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always" codeName="ThisWorkbook"/>
  <mc:AlternateContent xmlns:mc="http://schemas.openxmlformats.org/markup-compatibility/2006">
    <mc:Choice Requires="x15">
      <x15ac:absPath xmlns:x15ac="http://schemas.microsoft.com/office/spreadsheetml/2010/11/ac" url="C:\GeoLofoten Dropbox\GeoLofoten teammappe\0 TMS\20-71 Næringsareal Leknes Nord\08 Leveranse\Reguleringsplan\04 REV 04\Vedlegg\"/>
    </mc:Choice>
  </mc:AlternateContent>
  <xr:revisionPtr revIDLastSave="0" documentId="13_ncr:1_{1412252C-3FF1-41D1-AA1D-32F31DCAE82B}" xr6:coauthVersionLast="47" xr6:coauthVersionMax="47" xr10:uidLastSave="{00000000-0000-0000-0000-000000000000}"/>
  <bookViews>
    <workbookView xWindow="-120" yWindow="-120" windowWidth="51840" windowHeight="21120" tabRatio="804" xr2:uid="{00000000-000D-0000-FFFF-FFFF00000000}"/>
  </bookViews>
  <sheets>
    <sheet name="Tiltaksberegning" sheetId="4" r:id="rId1"/>
    <sheet name="Metode og bakgrunnsdata" sheetId="19" r:id="rId2"/>
    <sheet name="Veiledning Kilden" sheetId="21" r:id="rId3"/>
    <sheet name="Versjonslogg" sheetId="13" r:id="rId4"/>
    <sheet name="Skjult" sheetId="9" r:id="rId5"/>
    <sheet name="Arealbruksendringer faktorer" sheetId="17" state="hidden" r:id="rId6"/>
    <sheet name="Gjenværende arealbrukskat. fakt" sheetId="16" state="hidden" r:id="rId7"/>
    <sheet name="kommuner" sheetId="24" state="hidden" r:id="rId8"/>
  </sheets>
  <externalReferences>
    <externalReference r:id="rId9"/>
  </externalReferences>
  <definedNames>
    <definedName name="_xlnm._FilterDatabase" localSheetId="5" hidden="1">'Arealbruksendringer faktorer'!$A$1:$O$195</definedName>
    <definedName name="_xlnm._FilterDatabase" localSheetId="6" hidden="1">'Gjenværende arealbrukskat. fakt'!$A$1:$N$45848</definedName>
    <definedName name="_xlnm._FilterDatabase" localSheetId="7" hidden="1">kommuner!$A$1:$D$1</definedName>
    <definedName name="_xlnm._FilterDatabase" localSheetId="1" hidden="1">'Metode og bakgrunnsdata'!$C$26:$L$32</definedName>
    <definedName name="_xlnm._FilterDatabase" localSheetId="4" hidden="1">Skjult!$C$128:$I$134</definedName>
    <definedName name="_xlnm._FilterDatabase" localSheetId="2" hidden="1">'Veiledning Kilden'!$C$44:$L$47</definedName>
    <definedName name="Arealkategorier">Skjult!$I$4:$I$9</definedName>
    <definedName name="Arealkategorier_gruppe">Skjult!#REF!</definedName>
    <definedName name="ArealtypeEtter">Tiltaksberegning!$G$38</definedName>
    <definedName name="ArealtypeFør1">Tiltaksberegning!$G$30</definedName>
    <definedName name="ArealtypeFør2">Tiltaksberegning!$L$30</definedName>
    <definedName name="ArealtypeFør3">Tiltaksberegning!$Q$30</definedName>
    <definedName name="Bonitet">Skjult!$E$5:$E$9</definedName>
    <definedName name="Jordtype">Skjult!$G$5:$G$6</definedName>
    <definedName name="Kommunenummer" comment="Finner nummer til valgt kommune">Skjult!$F$18</definedName>
    <definedName name="NationaleFaktorer">'Arealbruksendringer faktorer'!$H$2:$O$160</definedName>
    <definedName name="RegionaleFaktorer">'Gjenværende arealbrukskat. fakt'!$J$2:$N$22605</definedName>
    <definedName name="Tiltakets_effekt_reduksjon_av_utslipp">Tiltaksberegning!$G$69</definedName>
    <definedName name="Treslag">Skjult!$C$6:$C$8</definedName>
    <definedName name="UTSLIPPSFAKTORER" localSheetId="1">'Metode og bakgrunnsdata'!$C$26:$L$32</definedName>
    <definedName name="UTSLIPPSFAKTORER" localSheetId="2">'Veiledning Kilden'!$C$44:$L$47</definedName>
    <definedName name="UTSLIPPSFAKTORER">Skjult!$C$128:$I$134</definedName>
    <definedName name="UTSLIPPSFAKTORER_Kategori2" localSheetId="1">'Metode og bakgrunnsdata'!$D$27:$D$32</definedName>
    <definedName name="UTSLIPPSFAKTORER_Kategori2" localSheetId="2">'Veiledning Kilden'!$D$44:$D$47</definedName>
    <definedName name="UTSLIPPSFAKTORER_Kategori2">Skjult!$C$129:$C$134</definedName>
    <definedName name="UTSLIPPSFAKTORER_Kategori3" localSheetId="1">'Metode og bakgrunnsdata'!$E$27:$E$32</definedName>
    <definedName name="UTSLIPPSFAKTORER_Kategori3" localSheetId="2">'Veiledning Kilden'!$E$44:$E$47</definedName>
    <definedName name="UTSLIPPSFAKTORER_Kategori3">Skjult!$E$129:$E$134</definedName>
    <definedName name="UtslippsfaktorFør" localSheetId="1">[1]Tiltaksberegning!$L$22</definedName>
    <definedName name="UtslippsfaktorFør" localSheetId="2">[1]Tiltaksberegning!$L$22</definedName>
    <definedName name="UtslippsfaktorFør">Tiltaksberegning!$H$22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9" i="4" l="1"/>
  <c r="I99" i="4"/>
  <c r="H99" i="4"/>
  <c r="G99" i="4"/>
  <c r="J92" i="4"/>
  <c r="I92" i="4"/>
  <c r="P196" i="17"/>
  <c r="O196" i="17"/>
  <c r="H92" i="4"/>
  <c r="G92" i="4"/>
  <c r="E18" i="9"/>
  <c r="F18" i="9" s="1"/>
  <c r="G22" i="4" s="1"/>
  <c r="V32" i="4"/>
  <c r="Q32" i="4"/>
  <c r="G32" i="4"/>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505" i="16"/>
  <c r="B2506" i="16"/>
  <c r="B2507" i="16"/>
  <c r="B2508" i="16"/>
  <c r="B2509" i="16"/>
  <c r="B2510" i="16"/>
  <c r="B2511" i="16"/>
  <c r="B2512" i="16"/>
  <c r="B2513" i="16"/>
  <c r="B2514" i="16"/>
  <c r="B2515" i="16"/>
  <c r="B2516" i="16"/>
  <c r="B2517" i="16"/>
  <c r="B2518" i="16"/>
  <c r="B2519" i="16"/>
  <c r="B2520" i="16"/>
  <c r="B2521" i="16"/>
  <c r="B2522" i="16"/>
  <c r="B2523" i="16"/>
  <c r="B2524" i="16"/>
  <c r="B2525" i="16"/>
  <c r="B2526" i="16"/>
  <c r="B2527" i="16"/>
  <c r="B2528" i="16"/>
  <c r="B2529" i="16"/>
  <c r="B2530" i="16"/>
  <c r="B2531" i="16"/>
  <c r="B2532" i="16"/>
  <c r="B2533" i="16"/>
  <c r="B2534" i="16"/>
  <c r="B2535" i="16"/>
  <c r="B2536" i="16"/>
  <c r="B2537" i="16"/>
  <c r="B2538" i="16"/>
  <c r="B2539" i="16"/>
  <c r="B2540" i="16"/>
  <c r="B2541" i="16"/>
  <c r="B2542" i="16"/>
  <c r="B2543" i="16"/>
  <c r="B2544" i="16"/>
  <c r="B2545" i="16"/>
  <c r="B2546" i="16"/>
  <c r="B2547" i="16"/>
  <c r="B2548" i="16"/>
  <c r="B2549" i="16"/>
  <c r="B2550" i="16"/>
  <c r="B2551" i="16"/>
  <c r="B2552" i="16"/>
  <c r="B2553" i="16"/>
  <c r="B2554" i="16"/>
  <c r="B2555" i="16"/>
  <c r="B2556" i="16"/>
  <c r="B2557" i="16"/>
  <c r="B2558" i="16"/>
  <c r="B2559" i="16"/>
  <c r="B2560" i="16"/>
  <c r="B2561" i="16"/>
  <c r="B2562" i="16"/>
  <c r="B2563" i="16"/>
  <c r="B2564" i="16"/>
  <c r="B2565" i="16"/>
  <c r="B2566" i="16"/>
  <c r="B2567" i="16"/>
  <c r="B2568" i="16"/>
  <c r="B2569" i="16"/>
  <c r="B2570" i="16"/>
  <c r="B2571" i="16"/>
  <c r="B2572" i="16"/>
  <c r="B2573" i="16"/>
  <c r="B2574" i="16"/>
  <c r="B2575" i="16"/>
  <c r="B2576" i="16"/>
  <c r="B2577" i="16"/>
  <c r="B2578" i="16"/>
  <c r="B2579" i="16"/>
  <c r="B2580" i="16"/>
  <c r="B2581" i="16"/>
  <c r="B2582" i="16"/>
  <c r="B2583" i="16"/>
  <c r="B2584" i="16"/>
  <c r="B2585" i="16"/>
  <c r="B2586" i="16"/>
  <c r="B2587" i="16"/>
  <c r="B2588" i="16"/>
  <c r="B2589" i="16"/>
  <c r="B2590" i="16"/>
  <c r="B2591" i="16"/>
  <c r="B2592" i="16"/>
  <c r="B2593" i="16"/>
  <c r="B2594" i="16"/>
  <c r="B2595" i="16"/>
  <c r="B2596" i="16"/>
  <c r="B2597" i="16"/>
  <c r="B2598" i="16"/>
  <c r="B2599" i="16"/>
  <c r="B2600" i="16"/>
  <c r="B2601" i="16"/>
  <c r="B2602" i="16"/>
  <c r="B2603" i="16"/>
  <c r="B2604" i="16"/>
  <c r="B2605" i="16"/>
  <c r="B2606" i="16"/>
  <c r="B2607" i="16"/>
  <c r="B2608" i="16"/>
  <c r="B2609" i="16"/>
  <c r="B2610" i="16"/>
  <c r="B2611" i="16"/>
  <c r="B2612" i="16"/>
  <c r="B2613" i="16"/>
  <c r="B2614" i="16"/>
  <c r="B2615" i="16"/>
  <c r="B2616" i="16"/>
  <c r="B2617" i="16"/>
  <c r="B2618" i="16"/>
  <c r="B2619" i="16"/>
  <c r="B2620" i="16"/>
  <c r="B2621" i="16"/>
  <c r="B2622" i="16"/>
  <c r="B2623" i="16"/>
  <c r="B2624" i="16"/>
  <c r="B2625" i="16"/>
  <c r="B2626" i="16"/>
  <c r="B2627" i="16"/>
  <c r="B2628" i="16"/>
  <c r="B2629" i="16"/>
  <c r="B2630" i="16"/>
  <c r="B2631" i="16"/>
  <c r="B2632" i="16"/>
  <c r="B2633" i="16"/>
  <c r="B2634" i="16"/>
  <c r="B2635" i="16"/>
  <c r="B2636" i="16"/>
  <c r="B2637" i="16"/>
  <c r="B2638" i="16"/>
  <c r="B2639" i="16"/>
  <c r="B2640" i="16"/>
  <c r="B2641" i="16"/>
  <c r="B2642" i="16"/>
  <c r="B2643" i="16"/>
  <c r="B2644" i="16"/>
  <c r="B2645" i="16"/>
  <c r="B2646" i="16"/>
  <c r="B2647" i="16"/>
  <c r="B2648" i="16"/>
  <c r="B2649" i="16"/>
  <c r="B2650" i="16"/>
  <c r="B2651" i="16"/>
  <c r="B2652" i="16"/>
  <c r="B2653" i="16"/>
  <c r="B2654" i="16"/>
  <c r="B2655" i="16"/>
  <c r="B2656" i="16"/>
  <c r="B2657" i="16"/>
  <c r="B2658" i="16"/>
  <c r="B2659" i="16"/>
  <c r="B2660" i="16"/>
  <c r="B2661" i="16"/>
  <c r="B2662" i="16"/>
  <c r="B2663" i="16"/>
  <c r="B2664" i="16"/>
  <c r="B2665" i="16"/>
  <c r="B2666" i="16"/>
  <c r="B2667" i="16"/>
  <c r="B2668" i="16"/>
  <c r="B2669" i="16"/>
  <c r="B2670" i="16"/>
  <c r="B2671" i="16"/>
  <c r="B2672" i="16"/>
  <c r="B2673" i="16"/>
  <c r="B2674" i="16"/>
  <c r="B2675" i="16"/>
  <c r="B2676" i="16"/>
  <c r="B2677" i="16"/>
  <c r="B2678" i="16"/>
  <c r="B2679" i="16"/>
  <c r="B2680" i="16"/>
  <c r="B2681" i="16"/>
  <c r="B2682" i="16"/>
  <c r="B2683" i="16"/>
  <c r="B2684" i="16"/>
  <c r="B2685" i="16"/>
  <c r="B2686" i="16"/>
  <c r="B2687" i="16"/>
  <c r="B2688" i="16"/>
  <c r="B2689" i="16"/>
  <c r="B2690" i="16"/>
  <c r="B2691" i="16"/>
  <c r="B2692" i="16"/>
  <c r="B2693" i="16"/>
  <c r="B2694" i="16"/>
  <c r="B2695" i="16"/>
  <c r="B2696" i="16"/>
  <c r="B2697" i="16"/>
  <c r="B2698" i="16"/>
  <c r="B2699" i="16"/>
  <c r="B2700" i="16"/>
  <c r="B2701" i="16"/>
  <c r="B2702" i="16"/>
  <c r="B2703" i="16"/>
  <c r="B2704" i="16"/>
  <c r="B2705" i="16"/>
  <c r="B2706" i="16"/>
  <c r="B2707" i="16"/>
  <c r="B2708" i="16"/>
  <c r="B2709" i="16"/>
  <c r="B2710" i="16"/>
  <c r="B2711" i="16"/>
  <c r="B2712" i="16"/>
  <c r="B2713" i="16"/>
  <c r="B2714" i="16"/>
  <c r="B2715" i="16"/>
  <c r="B2716" i="16"/>
  <c r="B2717" i="16"/>
  <c r="B2718" i="16"/>
  <c r="B2719" i="16"/>
  <c r="B2720" i="16"/>
  <c r="B2721" i="16"/>
  <c r="B2722" i="16"/>
  <c r="B2723" i="16"/>
  <c r="B2724" i="16"/>
  <c r="B2725" i="16"/>
  <c r="B2726" i="16"/>
  <c r="B2727" i="16"/>
  <c r="B2728" i="16"/>
  <c r="B2729" i="16"/>
  <c r="B2730" i="16"/>
  <c r="B2731" i="16"/>
  <c r="B2732" i="16"/>
  <c r="B2733" i="16"/>
  <c r="B2734" i="16"/>
  <c r="B2735" i="16"/>
  <c r="B2736" i="16"/>
  <c r="B2737" i="16"/>
  <c r="B2738" i="16"/>
  <c r="B2739" i="16"/>
  <c r="B2740" i="16"/>
  <c r="B2741" i="16"/>
  <c r="B2742" i="16"/>
  <c r="B2743" i="16"/>
  <c r="B2744" i="16"/>
  <c r="B2745" i="16"/>
  <c r="B2746" i="16"/>
  <c r="B2747" i="16"/>
  <c r="B2748" i="16"/>
  <c r="B2749" i="16"/>
  <c r="B2750" i="16"/>
  <c r="B2751" i="16"/>
  <c r="B2752" i="16"/>
  <c r="B2753" i="16"/>
  <c r="B2754" i="16"/>
  <c r="B2755" i="16"/>
  <c r="B2756" i="16"/>
  <c r="B2757" i="16"/>
  <c r="B2758" i="16"/>
  <c r="B2759" i="16"/>
  <c r="B2760" i="16"/>
  <c r="B2761" i="16"/>
  <c r="B2762" i="16"/>
  <c r="B2763" i="16"/>
  <c r="B2764" i="16"/>
  <c r="B2765" i="16"/>
  <c r="B2766" i="16"/>
  <c r="B2767" i="16"/>
  <c r="B2768" i="16"/>
  <c r="B2769" i="16"/>
  <c r="B2770" i="16"/>
  <c r="B2771" i="16"/>
  <c r="B2772" i="16"/>
  <c r="B2773" i="16"/>
  <c r="B2774" i="16"/>
  <c r="B2775" i="16"/>
  <c r="B2776" i="16"/>
  <c r="B2777" i="16"/>
  <c r="B2778" i="16"/>
  <c r="B2779" i="16"/>
  <c r="B2780" i="16"/>
  <c r="B2781" i="16"/>
  <c r="B2782" i="16"/>
  <c r="B2783" i="16"/>
  <c r="B2784" i="16"/>
  <c r="B2785" i="16"/>
  <c r="B2786" i="16"/>
  <c r="B2787" i="16"/>
  <c r="B2788" i="16"/>
  <c r="B2789" i="16"/>
  <c r="B2790" i="16"/>
  <c r="B2791" i="16"/>
  <c r="B2792" i="16"/>
  <c r="B2793" i="16"/>
  <c r="B2794" i="16"/>
  <c r="B2795" i="16"/>
  <c r="B2796" i="16"/>
  <c r="B2797" i="16"/>
  <c r="B2798" i="16"/>
  <c r="B2799" i="16"/>
  <c r="B2800" i="16"/>
  <c r="B2801" i="16"/>
  <c r="B2802" i="16"/>
  <c r="B2803" i="16"/>
  <c r="B2804" i="16"/>
  <c r="B2805" i="16"/>
  <c r="B2806" i="16"/>
  <c r="B2807" i="16"/>
  <c r="B2808" i="16"/>
  <c r="B2809" i="16"/>
  <c r="B2810" i="16"/>
  <c r="B2811" i="16"/>
  <c r="B2812" i="16"/>
  <c r="B2813" i="16"/>
  <c r="B2814" i="16"/>
  <c r="B2815" i="16"/>
  <c r="B2816" i="16"/>
  <c r="B2817" i="16"/>
  <c r="B2818" i="16"/>
  <c r="B2819" i="16"/>
  <c r="B2820" i="16"/>
  <c r="B2821" i="16"/>
  <c r="B2822" i="16"/>
  <c r="B2823" i="16"/>
  <c r="B2824" i="16"/>
  <c r="B2825" i="16"/>
  <c r="B2826" i="16"/>
  <c r="B2827" i="16"/>
  <c r="B2828" i="16"/>
  <c r="B2829" i="16"/>
  <c r="B2830" i="16"/>
  <c r="B2831" i="16"/>
  <c r="B2832" i="16"/>
  <c r="B2833" i="16"/>
  <c r="B2834" i="16"/>
  <c r="B2835" i="16"/>
  <c r="B2836" i="16"/>
  <c r="B2837" i="16"/>
  <c r="B2838" i="16"/>
  <c r="B2839" i="16"/>
  <c r="B2840" i="16"/>
  <c r="B2841" i="16"/>
  <c r="B2842" i="16"/>
  <c r="B2843" i="16"/>
  <c r="B2844" i="16"/>
  <c r="B2845" i="16"/>
  <c r="B2846" i="16"/>
  <c r="B2847" i="16"/>
  <c r="B2848" i="16"/>
  <c r="B2849" i="16"/>
  <c r="B2850" i="16"/>
  <c r="B2851" i="16"/>
  <c r="B2852" i="16"/>
  <c r="B2853" i="16"/>
  <c r="B2854" i="16"/>
  <c r="B2855" i="16"/>
  <c r="B2856" i="16"/>
  <c r="B2857" i="16"/>
  <c r="B2858" i="16"/>
  <c r="B2859" i="16"/>
  <c r="B2860" i="16"/>
  <c r="B2861" i="16"/>
  <c r="B2862" i="16"/>
  <c r="B2863" i="16"/>
  <c r="B2864" i="16"/>
  <c r="B2865" i="16"/>
  <c r="B2866" i="16"/>
  <c r="B2867" i="16"/>
  <c r="B2868" i="16"/>
  <c r="B2869" i="16"/>
  <c r="B2870" i="16"/>
  <c r="B2871" i="16"/>
  <c r="B2872" i="16"/>
  <c r="B2873" i="16"/>
  <c r="B2874" i="16"/>
  <c r="B2875" i="16"/>
  <c r="B2876" i="16"/>
  <c r="B2877" i="16"/>
  <c r="B2878" i="16"/>
  <c r="B2879" i="16"/>
  <c r="B2880" i="16"/>
  <c r="B2881" i="16"/>
  <c r="B2882" i="16"/>
  <c r="B2883" i="16"/>
  <c r="B2884" i="16"/>
  <c r="B2885" i="16"/>
  <c r="B2886" i="16"/>
  <c r="B2887" i="16"/>
  <c r="B2888" i="16"/>
  <c r="B2889" i="16"/>
  <c r="B2890" i="16"/>
  <c r="B2891" i="16"/>
  <c r="B2892" i="16"/>
  <c r="B2893" i="16"/>
  <c r="B2894" i="16"/>
  <c r="B2895" i="16"/>
  <c r="B2896" i="16"/>
  <c r="B2897" i="16"/>
  <c r="B2898" i="16"/>
  <c r="B2899" i="16"/>
  <c r="B2900" i="16"/>
  <c r="B2901" i="16"/>
  <c r="B2902" i="16"/>
  <c r="B2903" i="16"/>
  <c r="B2904" i="16"/>
  <c r="B2905" i="16"/>
  <c r="B2906" i="16"/>
  <c r="B2907" i="16"/>
  <c r="B2908" i="16"/>
  <c r="B2909" i="16"/>
  <c r="B2910" i="16"/>
  <c r="B2911" i="16"/>
  <c r="B2912" i="16"/>
  <c r="B2913" i="16"/>
  <c r="B2914" i="16"/>
  <c r="B2915" i="16"/>
  <c r="B2916" i="16"/>
  <c r="B2917" i="16"/>
  <c r="B2918" i="16"/>
  <c r="B2919" i="16"/>
  <c r="B2920" i="16"/>
  <c r="B2921" i="16"/>
  <c r="B2922" i="16"/>
  <c r="B2923" i="16"/>
  <c r="B2924" i="16"/>
  <c r="B2925" i="16"/>
  <c r="B2926" i="16"/>
  <c r="B2927" i="16"/>
  <c r="B2928" i="16"/>
  <c r="B2929" i="16"/>
  <c r="B2930" i="16"/>
  <c r="B2931" i="16"/>
  <c r="B2932" i="16"/>
  <c r="B2933" i="16"/>
  <c r="B2934" i="16"/>
  <c r="B2935" i="16"/>
  <c r="B2936" i="16"/>
  <c r="B2937" i="16"/>
  <c r="B2938" i="16"/>
  <c r="B2939" i="16"/>
  <c r="B2940" i="16"/>
  <c r="B2941" i="16"/>
  <c r="B2942" i="16"/>
  <c r="B2943" i="16"/>
  <c r="B2944" i="16"/>
  <c r="B2945" i="16"/>
  <c r="B2946" i="16"/>
  <c r="B2947" i="16"/>
  <c r="B2948" i="16"/>
  <c r="B2949" i="16"/>
  <c r="B2950" i="16"/>
  <c r="B2951" i="16"/>
  <c r="B2952" i="16"/>
  <c r="B2953" i="16"/>
  <c r="B2954" i="16"/>
  <c r="B2955" i="16"/>
  <c r="B2956" i="16"/>
  <c r="B2957" i="16"/>
  <c r="B2958" i="16"/>
  <c r="B2959" i="16"/>
  <c r="B2960" i="16"/>
  <c r="B2961" i="16"/>
  <c r="B2962" i="16"/>
  <c r="B2963" i="16"/>
  <c r="B2964" i="16"/>
  <c r="B2965" i="16"/>
  <c r="B2966" i="16"/>
  <c r="B2967" i="16"/>
  <c r="B2968" i="16"/>
  <c r="B2969" i="16"/>
  <c r="B2970" i="16"/>
  <c r="B2971" i="16"/>
  <c r="B2972" i="16"/>
  <c r="B2973" i="16"/>
  <c r="B2974" i="16"/>
  <c r="B2975" i="16"/>
  <c r="B2976" i="16"/>
  <c r="B2977" i="16"/>
  <c r="B2978" i="16"/>
  <c r="B2979" i="16"/>
  <c r="B2980" i="16"/>
  <c r="B2981" i="16"/>
  <c r="B2982" i="16"/>
  <c r="B2983" i="16"/>
  <c r="B2984" i="16"/>
  <c r="B2985" i="16"/>
  <c r="B2986" i="16"/>
  <c r="B2987" i="16"/>
  <c r="B2988" i="16"/>
  <c r="B2989" i="16"/>
  <c r="B2990" i="16"/>
  <c r="B2991" i="16"/>
  <c r="B2992" i="16"/>
  <c r="B2993" i="16"/>
  <c r="B2994" i="16"/>
  <c r="B2995" i="16"/>
  <c r="B2996" i="16"/>
  <c r="B2997" i="16"/>
  <c r="B2998" i="16"/>
  <c r="B2999" i="16"/>
  <c r="B3000" i="16"/>
  <c r="B3001" i="16"/>
  <c r="B3002" i="16"/>
  <c r="B3003" i="16"/>
  <c r="B3004" i="16"/>
  <c r="B3005" i="16"/>
  <c r="B3006" i="16"/>
  <c r="B3007" i="16"/>
  <c r="B3008" i="16"/>
  <c r="B3009" i="16"/>
  <c r="B3010" i="16"/>
  <c r="B3011" i="16"/>
  <c r="B3012" i="16"/>
  <c r="B3013" i="16"/>
  <c r="B3014" i="16"/>
  <c r="B3015" i="16"/>
  <c r="B3016" i="16"/>
  <c r="B3017" i="16"/>
  <c r="B3018" i="16"/>
  <c r="B3019" i="16"/>
  <c r="B3020" i="16"/>
  <c r="B3021" i="16"/>
  <c r="B3022" i="16"/>
  <c r="B3023" i="16"/>
  <c r="B3024" i="16"/>
  <c r="B3025" i="16"/>
  <c r="B3026" i="16"/>
  <c r="B3027" i="16"/>
  <c r="B3028" i="16"/>
  <c r="B3029" i="16"/>
  <c r="B3030" i="16"/>
  <c r="B3031" i="16"/>
  <c r="B3032" i="16"/>
  <c r="B3033" i="16"/>
  <c r="B3034" i="16"/>
  <c r="B3035" i="16"/>
  <c r="B3036" i="16"/>
  <c r="B3037" i="16"/>
  <c r="B3038" i="16"/>
  <c r="B3039" i="16"/>
  <c r="B3040" i="16"/>
  <c r="B3041" i="16"/>
  <c r="B3042" i="16"/>
  <c r="B3043" i="16"/>
  <c r="B3044" i="16"/>
  <c r="B3045" i="16"/>
  <c r="B3046" i="16"/>
  <c r="B3047" i="16"/>
  <c r="B3048" i="16"/>
  <c r="B3049" i="16"/>
  <c r="B3050" i="16"/>
  <c r="B3051" i="16"/>
  <c r="B3052" i="16"/>
  <c r="B3053" i="16"/>
  <c r="B3054" i="16"/>
  <c r="B3055" i="16"/>
  <c r="B3056" i="16"/>
  <c r="B3057" i="16"/>
  <c r="B3058" i="16"/>
  <c r="B3059" i="16"/>
  <c r="B3060" i="16"/>
  <c r="B3061" i="16"/>
  <c r="B3062" i="16"/>
  <c r="B3063" i="16"/>
  <c r="B3064" i="16"/>
  <c r="B3065" i="16"/>
  <c r="B3066" i="16"/>
  <c r="B3067" i="16"/>
  <c r="B3068" i="16"/>
  <c r="B3069" i="16"/>
  <c r="B3070" i="16"/>
  <c r="B3071" i="16"/>
  <c r="B3072" i="16"/>
  <c r="B3073" i="16"/>
  <c r="B3074" i="16"/>
  <c r="B3075" i="16"/>
  <c r="B3076" i="16"/>
  <c r="B3077" i="16"/>
  <c r="B3078" i="16"/>
  <c r="B3079" i="16"/>
  <c r="B3080" i="16"/>
  <c r="B3081" i="16"/>
  <c r="B3082" i="16"/>
  <c r="B3083" i="16"/>
  <c r="B3084" i="16"/>
  <c r="B3085" i="16"/>
  <c r="B3086" i="16"/>
  <c r="B3087" i="16"/>
  <c r="B3088" i="16"/>
  <c r="B3089" i="16"/>
  <c r="B3090" i="16"/>
  <c r="B3091" i="16"/>
  <c r="B3092" i="16"/>
  <c r="B3093" i="16"/>
  <c r="B3094" i="16"/>
  <c r="B3095" i="16"/>
  <c r="B3096" i="16"/>
  <c r="B3097" i="16"/>
  <c r="B3098" i="16"/>
  <c r="B3099" i="16"/>
  <c r="B3100" i="16"/>
  <c r="B3101" i="16"/>
  <c r="B3102" i="16"/>
  <c r="B3103" i="16"/>
  <c r="B3104" i="16"/>
  <c r="B3105" i="16"/>
  <c r="B3106" i="16"/>
  <c r="B3107" i="16"/>
  <c r="B3108" i="16"/>
  <c r="B3109" i="16"/>
  <c r="B3110" i="16"/>
  <c r="B3111" i="16"/>
  <c r="B3112" i="16"/>
  <c r="B3113" i="16"/>
  <c r="B3114" i="16"/>
  <c r="B3115" i="16"/>
  <c r="B3116" i="16"/>
  <c r="B3117" i="16"/>
  <c r="B3118" i="16"/>
  <c r="B3119" i="16"/>
  <c r="B3120" i="16"/>
  <c r="B3121" i="16"/>
  <c r="B3122" i="16"/>
  <c r="B3123" i="16"/>
  <c r="B3124" i="16"/>
  <c r="B3125" i="16"/>
  <c r="B3126" i="16"/>
  <c r="B3127" i="16"/>
  <c r="B3128" i="16"/>
  <c r="B3129" i="16"/>
  <c r="B3130" i="16"/>
  <c r="B3131" i="16"/>
  <c r="B3132" i="16"/>
  <c r="B3133" i="16"/>
  <c r="B3134" i="16"/>
  <c r="B3135" i="16"/>
  <c r="B3136" i="16"/>
  <c r="B3137" i="16"/>
  <c r="B3138" i="16"/>
  <c r="B3139" i="16"/>
  <c r="B3140" i="16"/>
  <c r="B3141" i="16"/>
  <c r="B3142" i="16"/>
  <c r="B3143" i="16"/>
  <c r="B3144" i="16"/>
  <c r="B3145" i="16"/>
  <c r="B3146" i="16"/>
  <c r="B3147" i="16"/>
  <c r="B3148" i="16"/>
  <c r="B3149" i="16"/>
  <c r="B3150" i="16"/>
  <c r="B3151" i="16"/>
  <c r="B3152" i="16"/>
  <c r="B3153" i="16"/>
  <c r="B3154" i="16"/>
  <c r="B3155" i="16"/>
  <c r="B3156" i="16"/>
  <c r="B3157" i="16"/>
  <c r="B3158" i="16"/>
  <c r="B3159" i="16"/>
  <c r="B3160" i="16"/>
  <c r="B3161" i="16"/>
  <c r="B3162" i="16"/>
  <c r="B3163" i="16"/>
  <c r="B3164" i="16"/>
  <c r="B3165" i="16"/>
  <c r="B3166" i="16"/>
  <c r="B3167" i="16"/>
  <c r="B3168" i="16"/>
  <c r="B3169" i="16"/>
  <c r="B3170" i="16"/>
  <c r="B3171" i="16"/>
  <c r="B3172" i="16"/>
  <c r="B3173" i="16"/>
  <c r="B3174" i="16"/>
  <c r="B3175" i="16"/>
  <c r="B3176" i="16"/>
  <c r="B3177" i="16"/>
  <c r="B3178" i="16"/>
  <c r="B3179" i="16"/>
  <c r="B3180" i="16"/>
  <c r="B3181" i="16"/>
  <c r="B3182" i="16"/>
  <c r="B3183" i="16"/>
  <c r="B3184" i="16"/>
  <c r="B3185" i="16"/>
  <c r="B3186" i="16"/>
  <c r="B3187" i="16"/>
  <c r="B3188" i="16"/>
  <c r="B3189" i="16"/>
  <c r="B3190" i="16"/>
  <c r="B3191" i="16"/>
  <c r="B3192" i="16"/>
  <c r="B3193" i="16"/>
  <c r="B3194" i="16"/>
  <c r="B3195" i="16"/>
  <c r="B3196" i="16"/>
  <c r="B3197" i="16"/>
  <c r="B3198" i="16"/>
  <c r="B3199" i="16"/>
  <c r="B3200" i="16"/>
  <c r="B3201" i="16"/>
  <c r="B3202" i="16"/>
  <c r="B3203" i="16"/>
  <c r="B3204" i="16"/>
  <c r="B3205" i="16"/>
  <c r="B3206" i="16"/>
  <c r="B3207" i="16"/>
  <c r="B3208" i="16"/>
  <c r="B3209" i="16"/>
  <c r="B3210" i="16"/>
  <c r="B3211" i="16"/>
  <c r="B3212" i="16"/>
  <c r="B3213" i="16"/>
  <c r="B3214" i="16"/>
  <c r="B3215" i="16"/>
  <c r="B3216" i="16"/>
  <c r="B3217" i="16"/>
  <c r="B3218" i="16"/>
  <c r="B3219" i="16"/>
  <c r="B3220" i="16"/>
  <c r="B3221" i="16"/>
  <c r="B3222" i="16"/>
  <c r="B3223" i="16"/>
  <c r="B3224" i="16"/>
  <c r="B3225" i="16"/>
  <c r="B3226" i="16"/>
  <c r="B3227" i="16"/>
  <c r="B3228" i="16"/>
  <c r="B3229" i="16"/>
  <c r="B3230" i="16"/>
  <c r="B3231" i="16"/>
  <c r="B3232" i="16"/>
  <c r="B3233" i="16"/>
  <c r="B3234" i="16"/>
  <c r="B3235" i="16"/>
  <c r="B3236" i="16"/>
  <c r="B3237" i="16"/>
  <c r="B3238" i="16"/>
  <c r="B3239" i="16"/>
  <c r="B3240" i="16"/>
  <c r="B3241" i="16"/>
  <c r="B3242" i="16"/>
  <c r="B3243" i="16"/>
  <c r="B3244" i="16"/>
  <c r="B3245" i="16"/>
  <c r="B3246" i="16"/>
  <c r="B3247" i="16"/>
  <c r="B3248" i="16"/>
  <c r="B3249" i="16"/>
  <c r="B3250" i="16"/>
  <c r="B3251" i="16"/>
  <c r="B3252" i="16"/>
  <c r="B3253" i="16"/>
  <c r="B3254" i="16"/>
  <c r="B3255" i="16"/>
  <c r="B3256" i="16"/>
  <c r="B3257" i="16"/>
  <c r="B3258" i="16"/>
  <c r="B3259" i="16"/>
  <c r="B3260" i="16"/>
  <c r="B3261" i="16"/>
  <c r="B3262" i="16"/>
  <c r="B3263" i="16"/>
  <c r="B3264" i="16"/>
  <c r="B3265" i="16"/>
  <c r="B3266" i="16"/>
  <c r="B3267" i="16"/>
  <c r="B3268" i="16"/>
  <c r="B3269" i="16"/>
  <c r="B3270" i="16"/>
  <c r="B3271" i="16"/>
  <c r="B3272" i="16"/>
  <c r="B3273" i="16"/>
  <c r="B3274" i="16"/>
  <c r="B3275" i="16"/>
  <c r="B3276" i="16"/>
  <c r="B3277" i="16"/>
  <c r="B3278" i="16"/>
  <c r="B3279" i="16"/>
  <c r="B3280" i="16"/>
  <c r="B3281" i="16"/>
  <c r="B3282" i="16"/>
  <c r="B3283" i="16"/>
  <c r="B3284" i="16"/>
  <c r="B3285" i="16"/>
  <c r="B3286" i="16"/>
  <c r="B3287" i="16"/>
  <c r="B3288" i="16"/>
  <c r="B3289" i="16"/>
  <c r="B3290" i="16"/>
  <c r="B3291" i="16"/>
  <c r="B3292" i="16"/>
  <c r="B3293" i="16"/>
  <c r="B3294" i="16"/>
  <c r="B3295" i="16"/>
  <c r="B3296" i="16"/>
  <c r="B3297" i="16"/>
  <c r="B3298" i="16"/>
  <c r="B3299" i="16"/>
  <c r="B3300" i="16"/>
  <c r="B3301" i="16"/>
  <c r="B3302" i="16"/>
  <c r="B3303" i="16"/>
  <c r="B3304" i="16"/>
  <c r="B3305" i="16"/>
  <c r="B3306" i="16"/>
  <c r="B3307" i="16"/>
  <c r="B3308" i="16"/>
  <c r="B3309" i="16"/>
  <c r="B3310" i="16"/>
  <c r="B3311" i="16"/>
  <c r="B3312" i="16"/>
  <c r="B3313" i="16"/>
  <c r="B3314" i="16"/>
  <c r="B3315" i="16"/>
  <c r="B3316" i="16"/>
  <c r="B3317" i="16"/>
  <c r="B3318" i="16"/>
  <c r="B3319" i="16"/>
  <c r="B3320" i="16"/>
  <c r="B3321" i="16"/>
  <c r="B3322" i="16"/>
  <c r="B3323" i="16"/>
  <c r="B3324" i="16"/>
  <c r="B3325" i="16"/>
  <c r="B3326" i="16"/>
  <c r="B3327" i="16"/>
  <c r="B3328" i="16"/>
  <c r="B3329" i="16"/>
  <c r="B3330" i="16"/>
  <c r="B3331" i="16"/>
  <c r="B3332" i="16"/>
  <c r="B3333" i="16"/>
  <c r="B3334" i="16"/>
  <c r="B3335" i="16"/>
  <c r="B3336" i="16"/>
  <c r="B3337" i="16"/>
  <c r="B3338" i="16"/>
  <c r="B3339" i="16"/>
  <c r="B3340" i="16"/>
  <c r="B3341" i="16"/>
  <c r="B3342" i="16"/>
  <c r="B3343" i="16"/>
  <c r="B3344" i="16"/>
  <c r="B3345" i="16"/>
  <c r="B3346" i="16"/>
  <c r="B3347" i="16"/>
  <c r="B3348" i="16"/>
  <c r="B3349" i="16"/>
  <c r="B3350" i="16"/>
  <c r="B3351" i="16"/>
  <c r="B3352" i="16"/>
  <c r="B3353" i="16"/>
  <c r="B3354" i="16"/>
  <c r="B3355" i="16"/>
  <c r="B3356" i="16"/>
  <c r="B3357" i="16"/>
  <c r="B3358" i="16"/>
  <c r="B3359" i="16"/>
  <c r="B3360" i="16"/>
  <c r="B3361" i="16"/>
  <c r="B3362" i="16"/>
  <c r="B3363" i="16"/>
  <c r="B3364" i="16"/>
  <c r="B3365" i="16"/>
  <c r="B3366" i="16"/>
  <c r="B3367" i="16"/>
  <c r="B3368" i="16"/>
  <c r="B3369" i="16"/>
  <c r="B3370" i="16"/>
  <c r="B3371" i="16"/>
  <c r="B3372" i="16"/>
  <c r="B3373" i="16"/>
  <c r="B3374" i="16"/>
  <c r="B3375" i="16"/>
  <c r="B3376" i="16"/>
  <c r="B3377" i="16"/>
  <c r="B3378" i="16"/>
  <c r="B3379" i="16"/>
  <c r="B3380" i="16"/>
  <c r="B3381" i="16"/>
  <c r="B3382" i="16"/>
  <c r="B3383" i="16"/>
  <c r="B3384" i="16"/>
  <c r="B3385" i="16"/>
  <c r="B3386" i="16"/>
  <c r="B3387" i="16"/>
  <c r="B3388" i="16"/>
  <c r="B3389" i="16"/>
  <c r="B3390" i="16"/>
  <c r="B3391" i="16"/>
  <c r="B3392" i="16"/>
  <c r="B3393" i="16"/>
  <c r="B3394" i="16"/>
  <c r="B3395" i="16"/>
  <c r="B3396" i="16"/>
  <c r="B3397" i="16"/>
  <c r="B3398" i="16"/>
  <c r="B3399" i="16"/>
  <c r="B3400" i="16"/>
  <c r="B3401" i="16"/>
  <c r="B3402" i="16"/>
  <c r="B3403" i="16"/>
  <c r="B3404" i="16"/>
  <c r="B3405" i="16"/>
  <c r="B3406" i="16"/>
  <c r="B3407" i="16"/>
  <c r="B3408" i="16"/>
  <c r="B3409" i="16"/>
  <c r="B3410" i="16"/>
  <c r="B3411" i="16"/>
  <c r="B3412" i="16"/>
  <c r="B3413" i="16"/>
  <c r="B3414" i="16"/>
  <c r="B3415" i="16"/>
  <c r="B3416" i="16"/>
  <c r="B3417" i="16"/>
  <c r="B3418" i="16"/>
  <c r="B3419" i="16"/>
  <c r="B3420" i="16"/>
  <c r="B3421" i="16"/>
  <c r="B3422" i="16"/>
  <c r="B3423" i="16"/>
  <c r="B3424" i="16"/>
  <c r="B3425" i="16"/>
  <c r="B3426" i="16"/>
  <c r="B3427" i="16"/>
  <c r="B3428" i="16"/>
  <c r="B3429" i="16"/>
  <c r="B3430" i="16"/>
  <c r="B3431" i="16"/>
  <c r="B3432" i="16"/>
  <c r="B3433" i="16"/>
  <c r="B3434" i="16"/>
  <c r="B3435" i="16"/>
  <c r="B3436" i="16"/>
  <c r="B3437" i="16"/>
  <c r="B3438" i="16"/>
  <c r="B3439" i="16"/>
  <c r="B3440" i="16"/>
  <c r="B3441" i="16"/>
  <c r="B3442" i="16"/>
  <c r="B3443" i="16"/>
  <c r="B3444" i="16"/>
  <c r="B3445" i="16"/>
  <c r="B3446" i="16"/>
  <c r="B3447" i="16"/>
  <c r="B3448" i="16"/>
  <c r="B3449" i="16"/>
  <c r="B3450" i="16"/>
  <c r="B3451" i="16"/>
  <c r="B3452" i="16"/>
  <c r="B3453" i="16"/>
  <c r="B3454" i="16"/>
  <c r="B3455" i="16"/>
  <c r="B3456" i="16"/>
  <c r="B3457" i="16"/>
  <c r="B3458" i="16"/>
  <c r="B3459" i="16"/>
  <c r="B3460" i="16"/>
  <c r="B3461" i="16"/>
  <c r="B3462" i="16"/>
  <c r="B3463" i="16"/>
  <c r="B3464" i="16"/>
  <c r="B3465" i="16"/>
  <c r="B3466" i="16"/>
  <c r="B3467" i="16"/>
  <c r="B3468" i="16"/>
  <c r="B3469" i="16"/>
  <c r="B3470" i="16"/>
  <c r="B3471" i="16"/>
  <c r="B3472" i="16"/>
  <c r="B3473" i="16"/>
  <c r="B3474" i="16"/>
  <c r="B3475" i="16"/>
  <c r="B3476" i="16"/>
  <c r="B3477" i="16"/>
  <c r="B3478" i="16"/>
  <c r="B3479" i="16"/>
  <c r="B3480" i="16"/>
  <c r="B3481" i="16"/>
  <c r="B3482" i="16"/>
  <c r="B3483" i="16"/>
  <c r="B3484" i="16"/>
  <c r="B3485" i="16"/>
  <c r="B3486" i="16"/>
  <c r="B3487" i="16"/>
  <c r="B3488" i="16"/>
  <c r="B3489" i="16"/>
  <c r="B3490" i="16"/>
  <c r="B3491" i="16"/>
  <c r="B3492" i="16"/>
  <c r="B3493" i="16"/>
  <c r="B3494" i="16"/>
  <c r="B3495" i="16"/>
  <c r="B3496" i="16"/>
  <c r="B3497" i="16"/>
  <c r="B3498" i="16"/>
  <c r="B3499" i="16"/>
  <c r="B3500" i="16"/>
  <c r="B3501" i="16"/>
  <c r="B3502" i="16"/>
  <c r="B3503" i="16"/>
  <c r="B3504" i="16"/>
  <c r="B3505" i="16"/>
  <c r="B3506" i="16"/>
  <c r="B3507" i="16"/>
  <c r="B3508" i="16"/>
  <c r="B3509" i="16"/>
  <c r="B3510" i="16"/>
  <c r="B3511" i="16"/>
  <c r="B3512" i="16"/>
  <c r="B3513" i="16"/>
  <c r="B3514" i="16"/>
  <c r="B3515" i="16"/>
  <c r="B3516" i="16"/>
  <c r="B3517" i="16"/>
  <c r="B3518" i="16"/>
  <c r="B3519" i="16"/>
  <c r="B3520" i="16"/>
  <c r="B3521" i="16"/>
  <c r="B3522" i="16"/>
  <c r="B3523" i="16"/>
  <c r="B3524" i="16"/>
  <c r="B3525" i="16"/>
  <c r="B3526" i="16"/>
  <c r="B3527" i="16"/>
  <c r="B3528" i="16"/>
  <c r="B3529" i="16"/>
  <c r="B3530" i="16"/>
  <c r="B3531" i="16"/>
  <c r="B3532" i="16"/>
  <c r="B3533" i="16"/>
  <c r="B3534" i="16"/>
  <c r="B3535" i="16"/>
  <c r="B3536" i="16"/>
  <c r="B3537" i="16"/>
  <c r="B3538" i="16"/>
  <c r="B3539" i="16"/>
  <c r="B3540" i="16"/>
  <c r="B3541" i="16"/>
  <c r="B3542" i="16"/>
  <c r="B3543" i="16"/>
  <c r="B3544" i="16"/>
  <c r="B3545" i="16"/>
  <c r="B3546" i="16"/>
  <c r="B3547" i="16"/>
  <c r="B3548" i="16"/>
  <c r="B3549" i="16"/>
  <c r="B3550" i="16"/>
  <c r="B3551" i="16"/>
  <c r="B3552" i="16"/>
  <c r="B3553" i="16"/>
  <c r="B3554" i="16"/>
  <c r="B3555" i="16"/>
  <c r="B3556" i="16"/>
  <c r="B3557" i="16"/>
  <c r="B3558" i="16"/>
  <c r="B3559" i="16"/>
  <c r="B3560" i="16"/>
  <c r="B3561" i="16"/>
  <c r="B3562" i="16"/>
  <c r="B3563" i="16"/>
  <c r="B3564" i="16"/>
  <c r="B3565" i="16"/>
  <c r="B3566" i="16"/>
  <c r="B3567" i="16"/>
  <c r="B3568" i="16"/>
  <c r="B3569" i="16"/>
  <c r="B3570" i="16"/>
  <c r="B3571" i="16"/>
  <c r="B3572" i="16"/>
  <c r="B3573" i="16"/>
  <c r="B3574" i="16"/>
  <c r="B3575" i="16"/>
  <c r="B3576" i="16"/>
  <c r="B3577" i="16"/>
  <c r="B3578" i="16"/>
  <c r="B3579" i="16"/>
  <c r="B3580" i="16"/>
  <c r="B3581" i="16"/>
  <c r="B3582" i="16"/>
  <c r="B3583" i="16"/>
  <c r="B3584" i="16"/>
  <c r="B3585" i="16"/>
  <c r="B3586" i="16"/>
  <c r="B3587" i="16"/>
  <c r="B3588" i="16"/>
  <c r="B3589" i="16"/>
  <c r="B3590" i="16"/>
  <c r="B3591" i="16"/>
  <c r="B3592" i="16"/>
  <c r="B3593" i="16"/>
  <c r="B3594" i="16"/>
  <c r="B3595" i="16"/>
  <c r="B3596" i="16"/>
  <c r="B3597" i="16"/>
  <c r="B3598" i="16"/>
  <c r="B3599" i="16"/>
  <c r="B3600" i="16"/>
  <c r="B3601" i="16"/>
  <c r="B3602" i="16"/>
  <c r="B3603" i="16"/>
  <c r="B3604" i="16"/>
  <c r="B3605" i="16"/>
  <c r="B3606" i="16"/>
  <c r="B3607" i="16"/>
  <c r="B3608" i="16"/>
  <c r="B3609" i="16"/>
  <c r="B3610" i="16"/>
  <c r="B3611" i="16"/>
  <c r="B3612" i="16"/>
  <c r="B3613" i="16"/>
  <c r="B3614" i="16"/>
  <c r="B3615" i="16"/>
  <c r="B3616" i="16"/>
  <c r="B3617" i="16"/>
  <c r="B3618" i="16"/>
  <c r="B3619" i="16"/>
  <c r="B3620" i="16"/>
  <c r="B3621" i="16"/>
  <c r="B3622" i="16"/>
  <c r="B3623" i="16"/>
  <c r="B3624" i="16"/>
  <c r="B3625" i="16"/>
  <c r="B3626" i="16"/>
  <c r="B3627" i="16"/>
  <c r="B3628" i="16"/>
  <c r="B3629" i="16"/>
  <c r="B3630" i="16"/>
  <c r="B3631" i="16"/>
  <c r="B3632" i="16"/>
  <c r="B3633" i="16"/>
  <c r="B3634" i="16"/>
  <c r="B3635" i="16"/>
  <c r="B3636" i="16"/>
  <c r="B3637" i="16"/>
  <c r="B3638" i="16"/>
  <c r="B3639" i="16"/>
  <c r="B3640" i="16"/>
  <c r="B3641" i="16"/>
  <c r="B3642" i="16"/>
  <c r="B3643" i="16"/>
  <c r="B3644" i="16"/>
  <c r="B3645" i="16"/>
  <c r="B3646" i="16"/>
  <c r="B3647" i="16"/>
  <c r="B3648" i="16"/>
  <c r="B3649" i="16"/>
  <c r="B3650" i="16"/>
  <c r="B3651" i="16"/>
  <c r="B3652" i="16"/>
  <c r="B3653" i="16"/>
  <c r="B3654" i="16"/>
  <c r="B3655" i="16"/>
  <c r="B3656" i="16"/>
  <c r="B3657" i="16"/>
  <c r="B3658" i="16"/>
  <c r="B3659" i="16"/>
  <c r="B3660" i="16"/>
  <c r="B3661" i="16"/>
  <c r="B3662" i="16"/>
  <c r="B3663" i="16"/>
  <c r="B3664" i="16"/>
  <c r="B3665" i="16"/>
  <c r="B3666" i="16"/>
  <c r="B3667" i="16"/>
  <c r="B3668" i="16"/>
  <c r="B3669" i="16"/>
  <c r="B3670" i="16"/>
  <c r="B3671" i="16"/>
  <c r="B3672" i="16"/>
  <c r="B3673" i="16"/>
  <c r="B3674" i="16"/>
  <c r="B3675" i="16"/>
  <c r="B3676" i="16"/>
  <c r="B3677" i="16"/>
  <c r="B3678" i="16"/>
  <c r="B3679" i="16"/>
  <c r="B3680" i="16"/>
  <c r="B3681" i="16"/>
  <c r="B3682" i="16"/>
  <c r="B3683" i="16"/>
  <c r="B3684" i="16"/>
  <c r="B3685" i="16"/>
  <c r="B3686" i="16"/>
  <c r="B3687" i="16"/>
  <c r="B3688" i="16"/>
  <c r="B3689" i="16"/>
  <c r="B3690" i="16"/>
  <c r="B3691" i="16"/>
  <c r="B3692" i="16"/>
  <c r="B3693" i="16"/>
  <c r="B3694" i="16"/>
  <c r="B3695" i="16"/>
  <c r="B3696" i="16"/>
  <c r="B3697" i="16"/>
  <c r="B3698" i="16"/>
  <c r="B3699" i="16"/>
  <c r="B3700" i="16"/>
  <c r="B3701" i="16"/>
  <c r="B3702" i="16"/>
  <c r="B3703" i="16"/>
  <c r="B3704" i="16"/>
  <c r="B3705" i="16"/>
  <c r="B3706" i="16"/>
  <c r="B3707" i="16"/>
  <c r="B3708" i="16"/>
  <c r="B3709" i="16"/>
  <c r="B3710" i="16"/>
  <c r="B3711" i="16"/>
  <c r="B3712" i="16"/>
  <c r="B3713" i="16"/>
  <c r="B3714" i="16"/>
  <c r="B3715" i="16"/>
  <c r="B3716" i="16"/>
  <c r="B3717" i="16"/>
  <c r="B3718" i="16"/>
  <c r="B3719" i="16"/>
  <c r="B3720" i="16"/>
  <c r="B3721" i="16"/>
  <c r="B3722" i="16"/>
  <c r="B3723" i="16"/>
  <c r="B3724" i="16"/>
  <c r="B3725" i="16"/>
  <c r="B3726" i="16"/>
  <c r="B3727" i="16"/>
  <c r="B3728" i="16"/>
  <c r="B3729" i="16"/>
  <c r="B3730" i="16"/>
  <c r="B3731" i="16"/>
  <c r="B3732" i="16"/>
  <c r="B3733" i="16"/>
  <c r="B3734" i="16"/>
  <c r="B3735" i="16"/>
  <c r="B3736" i="16"/>
  <c r="B3737" i="16"/>
  <c r="B3738" i="16"/>
  <c r="B3739" i="16"/>
  <c r="B3740" i="16"/>
  <c r="B3741" i="16"/>
  <c r="B3742" i="16"/>
  <c r="B3743" i="16"/>
  <c r="B3744" i="16"/>
  <c r="B3745" i="16"/>
  <c r="B3746" i="16"/>
  <c r="B3747" i="16"/>
  <c r="B3748" i="16"/>
  <c r="B3749" i="16"/>
  <c r="B3750" i="16"/>
  <c r="B3751" i="16"/>
  <c r="B3752" i="16"/>
  <c r="B3753" i="16"/>
  <c r="B3754" i="16"/>
  <c r="B3755" i="16"/>
  <c r="B3756" i="16"/>
  <c r="B3757" i="16"/>
  <c r="B3758" i="16"/>
  <c r="B3759" i="16"/>
  <c r="B3760" i="16"/>
  <c r="B3761" i="16"/>
  <c r="B3762" i="16"/>
  <c r="B3763" i="16"/>
  <c r="B3764" i="16"/>
  <c r="B3765" i="16"/>
  <c r="B3766" i="16"/>
  <c r="B3767" i="16"/>
  <c r="B3768" i="16"/>
  <c r="B3769" i="16"/>
  <c r="B3770" i="16"/>
  <c r="B3771" i="16"/>
  <c r="B3772" i="16"/>
  <c r="B3773" i="16"/>
  <c r="B3774" i="16"/>
  <c r="B3775" i="16"/>
  <c r="B3776" i="16"/>
  <c r="B3777" i="16"/>
  <c r="B3778" i="16"/>
  <c r="B3779" i="16"/>
  <c r="B3780" i="16"/>
  <c r="B3781" i="16"/>
  <c r="B3782" i="16"/>
  <c r="B3783" i="16"/>
  <c r="B3784" i="16"/>
  <c r="B3785" i="16"/>
  <c r="B3786" i="16"/>
  <c r="B3787" i="16"/>
  <c r="B3788" i="16"/>
  <c r="B3789" i="16"/>
  <c r="B3790" i="16"/>
  <c r="B3791" i="16"/>
  <c r="B3792" i="16"/>
  <c r="B3793" i="16"/>
  <c r="B3794" i="16"/>
  <c r="B3795" i="16"/>
  <c r="B3796" i="16"/>
  <c r="B3797" i="16"/>
  <c r="B3798" i="16"/>
  <c r="B3799" i="16"/>
  <c r="B3800" i="16"/>
  <c r="B3801" i="16"/>
  <c r="B3802" i="16"/>
  <c r="B3803" i="16"/>
  <c r="B3804" i="16"/>
  <c r="B3805" i="16"/>
  <c r="B3806" i="16"/>
  <c r="B3807" i="16"/>
  <c r="B3808" i="16"/>
  <c r="B3809" i="16"/>
  <c r="B3810" i="16"/>
  <c r="B3811" i="16"/>
  <c r="B3812" i="16"/>
  <c r="B3813" i="16"/>
  <c r="B3814" i="16"/>
  <c r="B3815" i="16"/>
  <c r="B3816" i="16"/>
  <c r="B3817" i="16"/>
  <c r="B3818" i="16"/>
  <c r="B3819" i="16"/>
  <c r="B3820" i="16"/>
  <c r="B3821" i="16"/>
  <c r="B3822" i="16"/>
  <c r="B3823" i="16"/>
  <c r="B3824" i="16"/>
  <c r="B3825" i="16"/>
  <c r="B3826" i="16"/>
  <c r="B3827" i="16"/>
  <c r="B3828" i="16"/>
  <c r="B3829" i="16"/>
  <c r="B3830" i="16"/>
  <c r="B3831" i="16"/>
  <c r="B3832" i="16"/>
  <c r="B3833" i="16"/>
  <c r="B3834" i="16"/>
  <c r="B3835" i="16"/>
  <c r="B3836" i="16"/>
  <c r="B3837" i="16"/>
  <c r="B3838" i="16"/>
  <c r="B3839" i="16"/>
  <c r="B3840" i="16"/>
  <c r="B3841" i="16"/>
  <c r="B3842" i="16"/>
  <c r="B3843" i="16"/>
  <c r="B3844" i="16"/>
  <c r="B3845" i="16"/>
  <c r="B3846" i="16"/>
  <c r="B3847" i="16"/>
  <c r="B3848" i="16"/>
  <c r="B3849" i="16"/>
  <c r="B3850" i="16"/>
  <c r="B3851" i="16"/>
  <c r="B3852" i="16"/>
  <c r="B3853" i="16"/>
  <c r="B3854" i="16"/>
  <c r="B3855" i="16"/>
  <c r="B3856" i="16"/>
  <c r="B3857" i="16"/>
  <c r="B3858" i="16"/>
  <c r="B3859" i="16"/>
  <c r="B3860" i="16"/>
  <c r="B3861" i="16"/>
  <c r="B3862" i="16"/>
  <c r="B3863" i="16"/>
  <c r="B3864" i="16"/>
  <c r="B3865" i="16"/>
  <c r="B3866" i="16"/>
  <c r="B3867" i="16"/>
  <c r="B3868" i="16"/>
  <c r="B3869" i="16"/>
  <c r="B3870" i="16"/>
  <c r="B3871" i="16"/>
  <c r="B3872" i="16"/>
  <c r="B3873" i="16"/>
  <c r="B3874" i="16"/>
  <c r="B3875" i="16"/>
  <c r="B3876" i="16"/>
  <c r="B3877" i="16"/>
  <c r="B3878" i="16"/>
  <c r="B3879" i="16"/>
  <c r="B3880" i="16"/>
  <c r="B3881" i="16"/>
  <c r="B3882" i="16"/>
  <c r="B3883" i="16"/>
  <c r="B3884" i="16"/>
  <c r="B3885" i="16"/>
  <c r="B3886" i="16"/>
  <c r="B3887" i="16"/>
  <c r="B3888" i="16"/>
  <c r="B3889" i="16"/>
  <c r="B3890" i="16"/>
  <c r="B3891" i="16"/>
  <c r="B3892" i="16"/>
  <c r="B3893" i="16"/>
  <c r="B3894" i="16"/>
  <c r="B3895" i="16"/>
  <c r="B3896" i="16"/>
  <c r="B3897" i="16"/>
  <c r="B3898" i="16"/>
  <c r="B3899" i="16"/>
  <c r="B3900" i="16"/>
  <c r="B3901" i="16"/>
  <c r="B3902" i="16"/>
  <c r="B3903" i="16"/>
  <c r="B3904" i="16"/>
  <c r="B3905" i="16"/>
  <c r="B3906" i="16"/>
  <c r="B3907" i="16"/>
  <c r="B3908" i="16"/>
  <c r="B3909" i="16"/>
  <c r="B3910" i="16"/>
  <c r="B3911" i="16"/>
  <c r="B3912" i="16"/>
  <c r="B3913" i="16"/>
  <c r="B3914" i="16"/>
  <c r="B3915" i="16"/>
  <c r="B3916" i="16"/>
  <c r="B3917" i="16"/>
  <c r="B3918" i="16"/>
  <c r="B3919" i="16"/>
  <c r="B3920" i="16"/>
  <c r="B3921" i="16"/>
  <c r="B3922" i="16"/>
  <c r="B3923" i="16"/>
  <c r="B3924" i="16"/>
  <c r="B3925" i="16"/>
  <c r="B3926" i="16"/>
  <c r="B3927" i="16"/>
  <c r="B3928" i="16"/>
  <c r="B3929" i="16"/>
  <c r="B3930" i="16"/>
  <c r="B3931" i="16"/>
  <c r="B3932" i="16"/>
  <c r="B3933" i="16"/>
  <c r="B3934" i="16"/>
  <c r="B3935" i="16"/>
  <c r="B3936" i="16"/>
  <c r="B3937" i="16"/>
  <c r="B3938" i="16"/>
  <c r="B3939" i="16"/>
  <c r="B3940" i="16"/>
  <c r="B3941" i="16"/>
  <c r="B3942" i="16"/>
  <c r="B3943" i="16"/>
  <c r="B3944" i="16"/>
  <c r="B3945" i="16"/>
  <c r="B3946" i="16"/>
  <c r="B3947" i="16"/>
  <c r="B3948" i="16"/>
  <c r="B3949" i="16"/>
  <c r="B3950" i="16"/>
  <c r="B3951" i="16"/>
  <c r="B3952" i="16"/>
  <c r="B3953" i="16"/>
  <c r="B3954" i="16"/>
  <c r="B3955" i="16"/>
  <c r="B3956" i="16"/>
  <c r="B3957" i="16"/>
  <c r="B3958" i="16"/>
  <c r="B3959" i="16"/>
  <c r="B3960" i="16"/>
  <c r="B3961" i="16"/>
  <c r="B3962" i="16"/>
  <c r="B3963" i="16"/>
  <c r="B3964" i="16"/>
  <c r="B3965" i="16"/>
  <c r="B3966" i="16"/>
  <c r="B3967" i="16"/>
  <c r="B3968" i="16"/>
  <c r="B3969" i="16"/>
  <c r="B3970" i="16"/>
  <c r="B3971" i="16"/>
  <c r="B3972" i="16"/>
  <c r="B3973" i="16"/>
  <c r="B3974" i="16"/>
  <c r="B3975" i="16"/>
  <c r="B3976" i="16"/>
  <c r="B3977" i="16"/>
  <c r="B3978" i="16"/>
  <c r="B3979" i="16"/>
  <c r="B3980" i="16"/>
  <c r="B3981" i="16"/>
  <c r="B3982" i="16"/>
  <c r="B3983" i="16"/>
  <c r="B3984" i="16"/>
  <c r="B3985" i="16"/>
  <c r="B3986" i="16"/>
  <c r="B3987" i="16"/>
  <c r="B3988" i="16"/>
  <c r="B3989" i="16"/>
  <c r="B3990" i="16"/>
  <c r="B3991" i="16"/>
  <c r="B3992" i="16"/>
  <c r="B3993" i="16"/>
  <c r="B3994" i="16"/>
  <c r="B3995" i="16"/>
  <c r="B3996" i="16"/>
  <c r="B3997" i="16"/>
  <c r="B3998" i="16"/>
  <c r="B3999" i="16"/>
  <c r="B4000" i="16"/>
  <c r="B4001" i="16"/>
  <c r="B4002" i="16"/>
  <c r="B4003" i="16"/>
  <c r="B4004" i="16"/>
  <c r="B4005" i="16"/>
  <c r="B4006" i="16"/>
  <c r="B4007" i="16"/>
  <c r="B4008" i="16"/>
  <c r="B4009" i="16"/>
  <c r="B4010" i="16"/>
  <c r="B4011" i="16"/>
  <c r="B4012" i="16"/>
  <c r="B4013" i="16"/>
  <c r="B4014" i="16"/>
  <c r="B4015" i="16"/>
  <c r="B4016" i="16"/>
  <c r="B4017" i="16"/>
  <c r="B4018" i="16"/>
  <c r="B4019" i="16"/>
  <c r="B4020" i="16"/>
  <c r="B4021" i="16"/>
  <c r="B4022" i="16"/>
  <c r="B4023" i="16"/>
  <c r="B4024" i="16"/>
  <c r="B4025" i="16"/>
  <c r="B4026" i="16"/>
  <c r="B4027" i="16"/>
  <c r="B4028" i="16"/>
  <c r="B4029" i="16"/>
  <c r="B4030" i="16"/>
  <c r="B4031" i="16"/>
  <c r="B4032" i="16"/>
  <c r="B4033" i="16"/>
  <c r="B4034" i="16"/>
  <c r="B4035" i="16"/>
  <c r="B4036" i="16"/>
  <c r="B4037" i="16"/>
  <c r="B4038" i="16"/>
  <c r="B4039" i="16"/>
  <c r="B4040" i="16"/>
  <c r="B4041" i="16"/>
  <c r="B4042" i="16"/>
  <c r="B4043" i="16"/>
  <c r="B4044" i="16"/>
  <c r="B4045" i="16"/>
  <c r="B4046" i="16"/>
  <c r="B4047" i="16"/>
  <c r="B4048" i="16"/>
  <c r="B4049" i="16"/>
  <c r="B4050" i="16"/>
  <c r="B4051" i="16"/>
  <c r="B4052" i="16"/>
  <c r="B4053" i="16"/>
  <c r="B4054" i="16"/>
  <c r="B4055" i="16"/>
  <c r="B4056" i="16"/>
  <c r="B4057" i="16"/>
  <c r="B4058" i="16"/>
  <c r="B4059" i="16"/>
  <c r="B4060" i="16"/>
  <c r="B4061" i="16"/>
  <c r="B4062" i="16"/>
  <c r="B4063" i="16"/>
  <c r="B4064" i="16"/>
  <c r="B4065" i="16"/>
  <c r="B4066" i="16"/>
  <c r="B4067" i="16"/>
  <c r="B4068" i="16"/>
  <c r="B4069" i="16"/>
  <c r="B4070" i="16"/>
  <c r="B4071" i="16"/>
  <c r="B4072" i="16"/>
  <c r="B4073" i="16"/>
  <c r="B4074" i="16"/>
  <c r="B4075" i="16"/>
  <c r="B4076" i="16"/>
  <c r="B4077" i="16"/>
  <c r="B4078" i="16"/>
  <c r="B4079" i="16"/>
  <c r="B4080" i="16"/>
  <c r="B4081" i="16"/>
  <c r="B4082" i="16"/>
  <c r="B4083" i="16"/>
  <c r="B4084" i="16"/>
  <c r="B4085" i="16"/>
  <c r="B4086" i="16"/>
  <c r="B4087" i="16"/>
  <c r="B4088" i="16"/>
  <c r="B4089" i="16"/>
  <c r="B4090" i="16"/>
  <c r="B4091" i="16"/>
  <c r="B4092" i="16"/>
  <c r="B4093" i="16"/>
  <c r="B4094" i="16"/>
  <c r="B4095" i="16"/>
  <c r="B4096" i="16"/>
  <c r="B4097" i="16"/>
  <c r="B4098" i="16"/>
  <c r="B4099" i="16"/>
  <c r="B4100" i="16"/>
  <c r="B4101" i="16"/>
  <c r="B4102" i="16"/>
  <c r="B4103" i="16"/>
  <c r="B4104" i="16"/>
  <c r="B4105" i="16"/>
  <c r="B4106" i="16"/>
  <c r="B4107" i="16"/>
  <c r="B4108" i="16"/>
  <c r="B4109" i="16"/>
  <c r="B4110" i="16"/>
  <c r="B4111" i="16"/>
  <c r="B4112" i="16"/>
  <c r="B4113" i="16"/>
  <c r="B4114" i="16"/>
  <c r="B4115" i="16"/>
  <c r="B4116" i="16"/>
  <c r="B4117" i="16"/>
  <c r="B4118" i="16"/>
  <c r="B4119" i="16"/>
  <c r="B4120" i="16"/>
  <c r="B4121" i="16"/>
  <c r="B4122" i="16"/>
  <c r="B4123" i="16"/>
  <c r="B4124" i="16"/>
  <c r="B4125" i="16"/>
  <c r="B4126" i="16"/>
  <c r="B4127" i="16"/>
  <c r="B4128" i="16"/>
  <c r="B4129" i="16"/>
  <c r="B4130" i="16"/>
  <c r="B4131" i="16"/>
  <c r="B4132" i="16"/>
  <c r="B4133" i="16"/>
  <c r="B4134" i="16"/>
  <c r="B4135" i="16"/>
  <c r="B4136" i="16"/>
  <c r="B4137" i="16"/>
  <c r="B4138" i="16"/>
  <c r="B4139" i="16"/>
  <c r="B4140" i="16"/>
  <c r="B4141" i="16"/>
  <c r="B4142" i="16"/>
  <c r="B4143" i="16"/>
  <c r="B4144" i="16"/>
  <c r="B4145" i="16"/>
  <c r="B4146" i="16"/>
  <c r="B4147" i="16"/>
  <c r="B4148" i="16"/>
  <c r="B4149" i="16"/>
  <c r="B4150" i="16"/>
  <c r="B4151" i="16"/>
  <c r="B4152" i="16"/>
  <c r="B4153" i="16"/>
  <c r="B4154" i="16"/>
  <c r="B4155" i="16"/>
  <c r="B4156" i="16"/>
  <c r="B4157" i="16"/>
  <c r="B4158" i="16"/>
  <c r="B4159" i="16"/>
  <c r="B4160" i="16"/>
  <c r="B4161" i="16"/>
  <c r="B4162" i="16"/>
  <c r="B4163" i="16"/>
  <c r="B4164" i="16"/>
  <c r="B4165" i="16"/>
  <c r="B4166" i="16"/>
  <c r="B4167" i="16"/>
  <c r="B4168" i="16"/>
  <c r="B4169" i="16"/>
  <c r="B4170" i="16"/>
  <c r="B4171" i="16"/>
  <c r="B4172" i="16"/>
  <c r="B4173" i="16"/>
  <c r="B4174" i="16"/>
  <c r="B4175" i="16"/>
  <c r="B4176" i="16"/>
  <c r="B4177" i="16"/>
  <c r="B4178" i="16"/>
  <c r="B4179" i="16"/>
  <c r="B4180" i="16"/>
  <c r="B4181" i="16"/>
  <c r="B4182" i="16"/>
  <c r="B4183" i="16"/>
  <c r="B4184" i="16"/>
  <c r="B4185" i="16"/>
  <c r="B4186" i="16"/>
  <c r="B4187" i="16"/>
  <c r="B4188" i="16"/>
  <c r="B4189" i="16"/>
  <c r="B4190" i="16"/>
  <c r="B4191" i="16"/>
  <c r="B4192" i="16"/>
  <c r="B4193" i="16"/>
  <c r="B4194" i="16"/>
  <c r="B4195" i="16"/>
  <c r="B4196" i="16"/>
  <c r="B4197" i="16"/>
  <c r="B4198" i="16"/>
  <c r="B4199" i="16"/>
  <c r="B4200" i="16"/>
  <c r="B4201" i="16"/>
  <c r="B4202" i="16"/>
  <c r="B4203" i="16"/>
  <c r="B4204" i="16"/>
  <c r="B4205" i="16"/>
  <c r="B4206" i="16"/>
  <c r="B4207" i="16"/>
  <c r="B4208" i="16"/>
  <c r="B4209" i="16"/>
  <c r="B4210" i="16"/>
  <c r="B4211" i="16"/>
  <c r="B4212" i="16"/>
  <c r="B4213" i="16"/>
  <c r="B4214" i="16"/>
  <c r="B4215" i="16"/>
  <c r="B4216" i="16"/>
  <c r="B4217" i="16"/>
  <c r="B4218" i="16"/>
  <c r="B4219" i="16"/>
  <c r="B4220" i="16"/>
  <c r="B4221" i="16"/>
  <c r="B4222" i="16"/>
  <c r="B4223" i="16"/>
  <c r="B4224" i="16"/>
  <c r="B4225" i="16"/>
  <c r="B4226" i="16"/>
  <c r="B4227" i="16"/>
  <c r="B4228" i="16"/>
  <c r="B4229" i="16"/>
  <c r="B4230" i="16"/>
  <c r="B4231" i="16"/>
  <c r="B4232" i="16"/>
  <c r="B4233" i="16"/>
  <c r="B4234" i="16"/>
  <c r="B4235" i="16"/>
  <c r="B4236" i="16"/>
  <c r="B4237" i="16"/>
  <c r="B4238" i="16"/>
  <c r="B4239" i="16"/>
  <c r="B4240" i="16"/>
  <c r="B4241" i="16"/>
  <c r="B4242" i="16"/>
  <c r="B4243" i="16"/>
  <c r="B4244" i="16"/>
  <c r="B4245" i="16"/>
  <c r="B4246" i="16"/>
  <c r="B4247" i="16"/>
  <c r="B4248" i="16"/>
  <c r="B4249" i="16"/>
  <c r="B4250" i="16"/>
  <c r="B4251" i="16"/>
  <c r="B4252" i="16"/>
  <c r="B4253" i="16"/>
  <c r="B4254" i="16"/>
  <c r="B4255" i="16"/>
  <c r="B4256" i="16"/>
  <c r="B4257" i="16"/>
  <c r="B4258" i="16"/>
  <c r="B4259" i="16"/>
  <c r="B4260" i="16"/>
  <c r="B4261" i="16"/>
  <c r="B4262" i="16"/>
  <c r="B4263" i="16"/>
  <c r="B4264" i="16"/>
  <c r="B4265" i="16"/>
  <c r="B4266" i="16"/>
  <c r="B4267" i="16"/>
  <c r="B4268" i="16"/>
  <c r="B4269" i="16"/>
  <c r="B4270" i="16"/>
  <c r="B4271" i="16"/>
  <c r="B4272" i="16"/>
  <c r="B4273" i="16"/>
  <c r="B4274" i="16"/>
  <c r="B4275" i="16"/>
  <c r="B4276" i="16"/>
  <c r="B4277" i="16"/>
  <c r="B4278" i="16"/>
  <c r="B4279" i="16"/>
  <c r="B4280" i="16"/>
  <c r="B4281" i="16"/>
  <c r="B4282" i="16"/>
  <c r="B4283" i="16"/>
  <c r="B4284" i="16"/>
  <c r="B4285" i="16"/>
  <c r="B4286" i="16"/>
  <c r="B4287" i="16"/>
  <c r="B4288" i="16"/>
  <c r="B4289" i="16"/>
  <c r="B4290" i="16"/>
  <c r="B4291" i="16"/>
  <c r="B4292" i="16"/>
  <c r="B4293" i="16"/>
  <c r="B4294" i="16"/>
  <c r="B4295" i="16"/>
  <c r="B4296" i="16"/>
  <c r="B4297" i="16"/>
  <c r="B4298" i="16"/>
  <c r="B4299" i="16"/>
  <c r="B4300" i="16"/>
  <c r="B4301" i="16"/>
  <c r="B4302" i="16"/>
  <c r="B4303" i="16"/>
  <c r="B4304" i="16"/>
  <c r="B4305" i="16"/>
  <c r="B4306" i="16"/>
  <c r="B4307" i="16"/>
  <c r="B4308" i="16"/>
  <c r="B4309" i="16"/>
  <c r="B4310" i="16"/>
  <c r="B4311" i="16"/>
  <c r="B4312" i="16"/>
  <c r="B4313" i="16"/>
  <c r="B4314" i="16"/>
  <c r="B4315" i="16"/>
  <c r="B4316" i="16"/>
  <c r="B4317" i="16"/>
  <c r="B4318" i="16"/>
  <c r="B4319" i="16"/>
  <c r="B4320" i="16"/>
  <c r="B4321" i="16"/>
  <c r="B4322" i="16"/>
  <c r="B4323" i="16"/>
  <c r="B4324" i="16"/>
  <c r="B4325" i="16"/>
  <c r="B4326" i="16"/>
  <c r="B4327" i="16"/>
  <c r="B4328" i="16"/>
  <c r="B4329" i="16"/>
  <c r="B4330" i="16"/>
  <c r="B4331" i="16"/>
  <c r="B4332" i="16"/>
  <c r="B4333" i="16"/>
  <c r="B4334" i="16"/>
  <c r="B4335" i="16"/>
  <c r="B4336" i="16"/>
  <c r="B4337" i="16"/>
  <c r="B4338" i="16"/>
  <c r="B4339" i="16"/>
  <c r="B4340" i="16"/>
  <c r="B4341" i="16"/>
  <c r="B4342" i="16"/>
  <c r="B4343" i="16"/>
  <c r="B4344" i="16"/>
  <c r="B4345" i="16"/>
  <c r="B4346" i="16"/>
  <c r="B4347" i="16"/>
  <c r="B4348" i="16"/>
  <c r="B4349" i="16"/>
  <c r="B4350" i="16"/>
  <c r="B4351" i="16"/>
  <c r="B4352" i="16"/>
  <c r="B4353" i="16"/>
  <c r="B4354" i="16"/>
  <c r="B4355" i="16"/>
  <c r="B4356" i="16"/>
  <c r="B4357" i="16"/>
  <c r="B4358" i="16"/>
  <c r="B4359" i="16"/>
  <c r="B4360" i="16"/>
  <c r="B4361" i="16"/>
  <c r="B4362" i="16"/>
  <c r="B4363" i="16"/>
  <c r="B4364" i="16"/>
  <c r="B4365" i="16"/>
  <c r="B4366" i="16"/>
  <c r="B4367" i="16"/>
  <c r="B4368" i="16"/>
  <c r="B4369" i="16"/>
  <c r="B4370" i="16"/>
  <c r="B4371" i="16"/>
  <c r="B4372" i="16"/>
  <c r="B4373" i="16"/>
  <c r="B4374" i="16"/>
  <c r="B4375" i="16"/>
  <c r="B4376" i="16"/>
  <c r="B4377" i="16"/>
  <c r="B4378" i="16"/>
  <c r="B4379" i="16"/>
  <c r="B4380" i="16"/>
  <c r="B4381" i="16"/>
  <c r="B4382" i="16"/>
  <c r="B4383" i="16"/>
  <c r="B4384" i="16"/>
  <c r="B4385" i="16"/>
  <c r="B4386" i="16"/>
  <c r="B4387" i="16"/>
  <c r="B4388" i="16"/>
  <c r="B4389" i="16"/>
  <c r="B4390" i="16"/>
  <c r="B4391" i="16"/>
  <c r="B4392" i="16"/>
  <c r="B4393" i="16"/>
  <c r="B4394" i="16"/>
  <c r="B4395" i="16"/>
  <c r="B4396" i="16"/>
  <c r="B4397" i="16"/>
  <c r="B4398" i="16"/>
  <c r="B4399" i="16"/>
  <c r="B4400" i="16"/>
  <c r="B4401" i="16"/>
  <c r="B4402" i="16"/>
  <c r="B4403" i="16"/>
  <c r="B4404" i="16"/>
  <c r="B4405" i="16"/>
  <c r="B4406" i="16"/>
  <c r="B4407" i="16"/>
  <c r="B4408" i="16"/>
  <c r="B4409" i="16"/>
  <c r="B4410" i="16"/>
  <c r="B4411" i="16"/>
  <c r="B4412" i="16"/>
  <c r="B4413" i="16"/>
  <c r="B4414" i="16"/>
  <c r="B4415" i="16"/>
  <c r="B4416" i="16"/>
  <c r="B4417" i="16"/>
  <c r="B4418" i="16"/>
  <c r="B4419" i="16"/>
  <c r="B4420" i="16"/>
  <c r="B4421" i="16"/>
  <c r="B4422" i="16"/>
  <c r="B4423" i="16"/>
  <c r="B4424" i="16"/>
  <c r="B4425" i="16"/>
  <c r="B4426" i="16"/>
  <c r="B4427" i="16"/>
  <c r="B4428" i="16"/>
  <c r="B4429" i="16"/>
  <c r="B4430" i="16"/>
  <c r="B4431" i="16"/>
  <c r="B4432" i="16"/>
  <c r="B4433" i="16"/>
  <c r="B4434" i="16"/>
  <c r="B4435" i="16"/>
  <c r="B4436" i="16"/>
  <c r="B4437" i="16"/>
  <c r="B4438" i="16"/>
  <c r="B4439" i="16"/>
  <c r="B4440" i="16"/>
  <c r="B4441" i="16"/>
  <c r="B4442" i="16"/>
  <c r="B4443" i="16"/>
  <c r="B4444" i="16"/>
  <c r="B4445" i="16"/>
  <c r="B4446" i="16"/>
  <c r="B4447" i="16"/>
  <c r="B4448" i="16"/>
  <c r="B4449" i="16"/>
  <c r="B4450" i="16"/>
  <c r="B4451" i="16"/>
  <c r="B4452" i="16"/>
  <c r="B4453" i="16"/>
  <c r="B4454" i="16"/>
  <c r="B4455" i="16"/>
  <c r="B4456" i="16"/>
  <c r="B4457" i="16"/>
  <c r="B4458" i="16"/>
  <c r="B4459" i="16"/>
  <c r="B4460" i="16"/>
  <c r="B4461" i="16"/>
  <c r="B4462" i="16"/>
  <c r="B4463" i="16"/>
  <c r="B4464" i="16"/>
  <c r="B4465" i="16"/>
  <c r="B4466" i="16"/>
  <c r="B4467" i="16"/>
  <c r="B4468" i="16"/>
  <c r="B4469" i="16"/>
  <c r="B4470" i="16"/>
  <c r="B4471" i="16"/>
  <c r="B4472" i="16"/>
  <c r="B4473" i="16"/>
  <c r="B4474" i="16"/>
  <c r="B4475" i="16"/>
  <c r="B4476" i="16"/>
  <c r="B4477" i="16"/>
  <c r="B4478" i="16"/>
  <c r="B4479" i="16"/>
  <c r="B4480" i="16"/>
  <c r="B4481" i="16"/>
  <c r="B4482" i="16"/>
  <c r="B4483" i="16"/>
  <c r="B4484" i="16"/>
  <c r="B4485" i="16"/>
  <c r="B4486" i="16"/>
  <c r="B4487" i="16"/>
  <c r="B4488" i="16"/>
  <c r="B4489" i="16"/>
  <c r="B4490" i="16"/>
  <c r="B4491" i="16"/>
  <c r="B4492" i="16"/>
  <c r="B4493" i="16"/>
  <c r="B4494" i="16"/>
  <c r="B4495" i="16"/>
  <c r="B4496" i="16"/>
  <c r="B4497" i="16"/>
  <c r="B4498" i="16"/>
  <c r="B4499" i="16"/>
  <c r="B4500" i="16"/>
  <c r="B4501" i="16"/>
  <c r="B4502" i="16"/>
  <c r="B4503" i="16"/>
  <c r="B4504" i="16"/>
  <c r="B4505" i="16"/>
  <c r="B4506" i="16"/>
  <c r="B4507" i="16"/>
  <c r="B4508" i="16"/>
  <c r="B4509" i="16"/>
  <c r="B4510" i="16"/>
  <c r="B4511" i="16"/>
  <c r="B4512" i="16"/>
  <c r="B4513" i="16"/>
  <c r="B4514" i="16"/>
  <c r="B4515" i="16"/>
  <c r="B4516" i="16"/>
  <c r="B4517" i="16"/>
  <c r="B4518" i="16"/>
  <c r="B4519" i="16"/>
  <c r="B4520" i="16"/>
  <c r="B4521" i="16"/>
  <c r="B4522" i="16"/>
  <c r="B4523" i="16"/>
  <c r="B4524" i="16"/>
  <c r="B4525" i="16"/>
  <c r="B4526" i="16"/>
  <c r="B4527" i="16"/>
  <c r="B4528" i="16"/>
  <c r="B4529" i="16"/>
  <c r="B4530" i="16"/>
  <c r="B4531" i="16"/>
  <c r="B4532" i="16"/>
  <c r="B4533" i="16"/>
  <c r="B4534" i="16"/>
  <c r="B4535" i="16"/>
  <c r="B4536" i="16"/>
  <c r="B4537" i="16"/>
  <c r="B4538" i="16"/>
  <c r="B4539" i="16"/>
  <c r="B4540" i="16"/>
  <c r="B4541" i="16"/>
  <c r="B4542" i="16"/>
  <c r="B4543" i="16"/>
  <c r="B4544" i="16"/>
  <c r="B4545" i="16"/>
  <c r="B4546" i="16"/>
  <c r="B4547" i="16"/>
  <c r="B4548" i="16"/>
  <c r="B4549" i="16"/>
  <c r="B4550" i="16"/>
  <c r="B4551" i="16"/>
  <c r="B4552" i="16"/>
  <c r="B4553" i="16"/>
  <c r="B4554" i="16"/>
  <c r="B4555" i="16"/>
  <c r="B4556" i="16"/>
  <c r="B4557" i="16"/>
  <c r="B4558" i="16"/>
  <c r="B4559" i="16"/>
  <c r="B4560" i="16"/>
  <c r="B4561" i="16"/>
  <c r="B4562" i="16"/>
  <c r="B4563" i="16"/>
  <c r="B4564" i="16"/>
  <c r="B4565" i="16"/>
  <c r="B4566" i="16"/>
  <c r="B4567" i="16"/>
  <c r="B4568" i="16"/>
  <c r="B4569" i="16"/>
  <c r="B4570" i="16"/>
  <c r="B4571" i="16"/>
  <c r="B4572" i="16"/>
  <c r="B4573" i="16"/>
  <c r="B4574" i="16"/>
  <c r="B4575" i="16"/>
  <c r="B4576" i="16"/>
  <c r="B4577" i="16"/>
  <c r="B4578" i="16"/>
  <c r="B4579" i="16"/>
  <c r="B4580" i="16"/>
  <c r="B4581" i="16"/>
  <c r="B4582" i="16"/>
  <c r="B4583" i="16"/>
  <c r="B4584" i="16"/>
  <c r="B4585" i="16"/>
  <c r="B4586" i="16"/>
  <c r="B4587" i="16"/>
  <c r="B4588" i="16"/>
  <c r="B4589" i="16"/>
  <c r="B4590" i="16"/>
  <c r="B4591" i="16"/>
  <c r="B4592" i="16"/>
  <c r="B4593" i="16"/>
  <c r="B4594" i="16"/>
  <c r="B4595" i="16"/>
  <c r="B4596" i="16"/>
  <c r="B4597" i="16"/>
  <c r="B4598" i="16"/>
  <c r="B4599" i="16"/>
  <c r="B4600" i="16"/>
  <c r="B4601" i="16"/>
  <c r="B4602" i="16"/>
  <c r="B4603" i="16"/>
  <c r="B4604" i="16"/>
  <c r="B4605" i="16"/>
  <c r="B4606" i="16"/>
  <c r="B4607" i="16"/>
  <c r="B4608" i="16"/>
  <c r="B4609" i="16"/>
  <c r="B4610" i="16"/>
  <c r="B4611" i="16"/>
  <c r="B4612" i="16"/>
  <c r="B4613" i="16"/>
  <c r="B4614" i="16"/>
  <c r="B4615" i="16"/>
  <c r="B4616" i="16"/>
  <c r="B4617" i="16"/>
  <c r="B4618" i="16"/>
  <c r="B4619" i="16"/>
  <c r="B4620" i="16"/>
  <c r="B4621" i="16"/>
  <c r="B4622" i="16"/>
  <c r="B4623" i="16"/>
  <c r="B4624" i="16"/>
  <c r="B4625" i="16"/>
  <c r="B4626" i="16"/>
  <c r="B4627" i="16"/>
  <c r="B4628" i="16"/>
  <c r="B4629" i="16"/>
  <c r="B4630" i="16"/>
  <c r="B4631" i="16"/>
  <c r="B4632" i="16"/>
  <c r="B4633" i="16"/>
  <c r="B4634" i="16"/>
  <c r="B4635" i="16"/>
  <c r="B4636" i="16"/>
  <c r="B4637" i="16"/>
  <c r="B4638" i="16"/>
  <c r="B4639" i="16"/>
  <c r="B4640" i="16"/>
  <c r="B4641" i="16"/>
  <c r="B4642" i="16"/>
  <c r="B4643" i="16"/>
  <c r="B4644" i="16"/>
  <c r="B4645" i="16"/>
  <c r="B4646" i="16"/>
  <c r="B4647" i="16"/>
  <c r="B4648" i="16"/>
  <c r="B4649" i="16"/>
  <c r="B4650" i="16"/>
  <c r="B4651" i="16"/>
  <c r="B4652" i="16"/>
  <c r="B4653" i="16"/>
  <c r="B4654" i="16"/>
  <c r="B4655" i="16"/>
  <c r="B4656" i="16"/>
  <c r="B4657" i="16"/>
  <c r="B4658" i="16"/>
  <c r="B4659" i="16"/>
  <c r="B4660" i="16"/>
  <c r="B4661" i="16"/>
  <c r="B4662" i="16"/>
  <c r="B4663" i="16"/>
  <c r="B4664" i="16"/>
  <c r="B4665" i="16"/>
  <c r="B4666" i="16"/>
  <c r="B4667" i="16"/>
  <c r="B4668" i="16"/>
  <c r="B4669" i="16"/>
  <c r="B4670" i="16"/>
  <c r="B4671" i="16"/>
  <c r="B4672" i="16"/>
  <c r="B4673" i="16"/>
  <c r="B4674" i="16"/>
  <c r="B4675" i="16"/>
  <c r="B4676" i="16"/>
  <c r="B4677" i="16"/>
  <c r="B4678" i="16"/>
  <c r="B4679" i="16"/>
  <c r="B4680" i="16"/>
  <c r="B4681" i="16"/>
  <c r="B4682" i="16"/>
  <c r="B4683" i="16"/>
  <c r="B4684" i="16"/>
  <c r="B4685" i="16"/>
  <c r="B4686" i="16"/>
  <c r="B4687" i="16"/>
  <c r="B4688" i="16"/>
  <c r="B4689" i="16"/>
  <c r="B4690" i="16"/>
  <c r="B4691" i="16"/>
  <c r="B4692" i="16"/>
  <c r="B4693" i="16"/>
  <c r="B4694" i="16"/>
  <c r="B4695" i="16"/>
  <c r="B4696" i="16"/>
  <c r="B4697" i="16"/>
  <c r="B4698" i="16"/>
  <c r="B4699" i="16"/>
  <c r="B4700" i="16"/>
  <c r="B4701" i="16"/>
  <c r="B4702" i="16"/>
  <c r="B4703" i="16"/>
  <c r="B4704" i="16"/>
  <c r="B4705" i="16"/>
  <c r="B4706" i="16"/>
  <c r="B4707" i="16"/>
  <c r="B4708" i="16"/>
  <c r="B4709" i="16"/>
  <c r="B4710" i="16"/>
  <c r="B4711" i="16"/>
  <c r="B4712" i="16"/>
  <c r="B4713" i="16"/>
  <c r="B4714" i="16"/>
  <c r="B4715" i="16"/>
  <c r="B4716" i="16"/>
  <c r="B4717" i="16"/>
  <c r="B4718" i="16"/>
  <c r="B4719" i="16"/>
  <c r="B4720" i="16"/>
  <c r="B4721" i="16"/>
  <c r="B4722" i="16"/>
  <c r="B4723" i="16"/>
  <c r="B4724" i="16"/>
  <c r="B4725" i="16"/>
  <c r="B4726" i="16"/>
  <c r="B4727" i="16"/>
  <c r="B4728" i="16"/>
  <c r="B4729" i="16"/>
  <c r="B4730" i="16"/>
  <c r="B4731" i="16"/>
  <c r="B4732" i="16"/>
  <c r="B4733" i="16"/>
  <c r="B4734" i="16"/>
  <c r="B4735" i="16"/>
  <c r="B4736" i="16"/>
  <c r="B4737" i="16"/>
  <c r="B4738" i="16"/>
  <c r="B4739" i="16"/>
  <c r="B4740" i="16"/>
  <c r="B4741" i="16"/>
  <c r="B4742" i="16"/>
  <c r="B4743" i="16"/>
  <c r="B4744" i="16"/>
  <c r="B4745" i="16"/>
  <c r="B4746" i="16"/>
  <c r="B4747" i="16"/>
  <c r="B4748" i="16"/>
  <c r="B4749" i="16"/>
  <c r="B4750" i="16"/>
  <c r="B4751" i="16"/>
  <c r="B4752" i="16"/>
  <c r="B4753" i="16"/>
  <c r="B4754" i="16"/>
  <c r="B4755" i="16"/>
  <c r="B4756" i="16"/>
  <c r="B4757" i="16"/>
  <c r="B4758" i="16"/>
  <c r="B4759" i="16"/>
  <c r="B4760" i="16"/>
  <c r="B4761" i="16"/>
  <c r="B4762" i="16"/>
  <c r="B4763" i="16"/>
  <c r="B4764" i="16"/>
  <c r="B4765" i="16"/>
  <c r="B4766" i="16"/>
  <c r="B4767" i="16"/>
  <c r="B4768" i="16"/>
  <c r="B4769" i="16"/>
  <c r="B4770" i="16"/>
  <c r="B4771" i="16"/>
  <c r="B4772" i="16"/>
  <c r="B4773" i="16"/>
  <c r="B4774" i="16"/>
  <c r="B4775" i="16"/>
  <c r="B4776" i="16"/>
  <c r="B4777" i="16"/>
  <c r="B4778" i="16"/>
  <c r="B4779" i="16"/>
  <c r="B4780" i="16"/>
  <c r="B4781" i="16"/>
  <c r="B4782" i="16"/>
  <c r="B4783" i="16"/>
  <c r="B4784" i="16"/>
  <c r="B4785" i="16"/>
  <c r="B4786" i="16"/>
  <c r="B4787" i="16"/>
  <c r="B4788" i="16"/>
  <c r="B4789" i="16"/>
  <c r="B4790" i="16"/>
  <c r="B4791" i="16"/>
  <c r="B4792" i="16"/>
  <c r="B4793" i="16"/>
  <c r="B4794" i="16"/>
  <c r="B4795" i="16"/>
  <c r="B4796" i="16"/>
  <c r="B4797" i="16"/>
  <c r="B4798" i="16"/>
  <c r="B4799" i="16"/>
  <c r="B4800" i="16"/>
  <c r="B4801" i="16"/>
  <c r="B4802" i="16"/>
  <c r="B4803" i="16"/>
  <c r="B4804" i="16"/>
  <c r="B4805" i="16"/>
  <c r="B4806" i="16"/>
  <c r="B4807" i="16"/>
  <c r="B4808" i="16"/>
  <c r="B4809" i="16"/>
  <c r="B4810" i="16"/>
  <c r="B4811" i="16"/>
  <c r="B4812" i="16"/>
  <c r="B4813" i="16"/>
  <c r="B4814" i="16"/>
  <c r="B4815" i="16"/>
  <c r="B4816" i="16"/>
  <c r="B4817" i="16"/>
  <c r="B4818" i="16"/>
  <c r="B4819" i="16"/>
  <c r="B4820" i="16"/>
  <c r="B4821" i="16"/>
  <c r="B4822" i="16"/>
  <c r="B4823" i="16"/>
  <c r="B4824" i="16"/>
  <c r="B4825" i="16"/>
  <c r="B4826" i="16"/>
  <c r="B4827" i="16"/>
  <c r="B4828" i="16"/>
  <c r="B4829" i="16"/>
  <c r="B4830" i="16"/>
  <c r="B4831" i="16"/>
  <c r="B4832" i="16"/>
  <c r="B4833" i="16"/>
  <c r="B4834" i="16"/>
  <c r="B4835" i="16"/>
  <c r="B4836" i="16"/>
  <c r="B4837" i="16"/>
  <c r="B4838" i="16"/>
  <c r="B4839" i="16"/>
  <c r="B4840" i="16"/>
  <c r="B4841" i="16"/>
  <c r="B4842" i="16"/>
  <c r="B4843" i="16"/>
  <c r="B4844" i="16"/>
  <c r="B4845" i="16"/>
  <c r="B4846" i="16"/>
  <c r="B4847" i="16"/>
  <c r="B4848" i="16"/>
  <c r="B4849" i="16"/>
  <c r="B4850" i="16"/>
  <c r="B4851" i="16"/>
  <c r="B4852" i="16"/>
  <c r="B4853" i="16"/>
  <c r="B4854" i="16"/>
  <c r="B4855" i="16"/>
  <c r="B4856" i="16"/>
  <c r="B4857" i="16"/>
  <c r="B4858" i="16"/>
  <c r="B4859" i="16"/>
  <c r="B4860" i="16"/>
  <c r="B4861" i="16"/>
  <c r="B4862" i="16"/>
  <c r="B4863" i="16"/>
  <c r="B4864" i="16"/>
  <c r="B4865" i="16"/>
  <c r="B4866" i="16"/>
  <c r="B4867" i="16"/>
  <c r="B4868" i="16"/>
  <c r="B4869" i="16"/>
  <c r="B4870" i="16"/>
  <c r="B4871" i="16"/>
  <c r="B4872" i="16"/>
  <c r="B4873" i="16"/>
  <c r="B4874" i="16"/>
  <c r="B4875" i="16"/>
  <c r="B4876" i="16"/>
  <c r="B4877" i="16"/>
  <c r="B4878" i="16"/>
  <c r="B4879" i="16"/>
  <c r="B4880" i="16"/>
  <c r="B4881" i="16"/>
  <c r="B4882" i="16"/>
  <c r="B4883" i="16"/>
  <c r="B4884" i="16"/>
  <c r="B4885" i="16"/>
  <c r="B4886" i="16"/>
  <c r="B4887" i="16"/>
  <c r="B4888" i="16"/>
  <c r="B4889" i="16"/>
  <c r="B4890" i="16"/>
  <c r="B4891" i="16"/>
  <c r="B4892" i="16"/>
  <c r="B4893" i="16"/>
  <c r="B4894" i="16"/>
  <c r="B4895" i="16"/>
  <c r="B4896" i="16"/>
  <c r="B4897" i="16"/>
  <c r="B4898" i="16"/>
  <c r="B4899" i="16"/>
  <c r="B4900" i="16"/>
  <c r="B4901" i="16"/>
  <c r="B4902" i="16"/>
  <c r="B4903" i="16"/>
  <c r="B4904" i="16"/>
  <c r="B4905" i="16"/>
  <c r="B4906" i="16"/>
  <c r="B4907" i="16"/>
  <c r="B4908" i="16"/>
  <c r="B4909" i="16"/>
  <c r="B4910" i="16"/>
  <c r="B4911" i="16"/>
  <c r="B4912" i="16"/>
  <c r="B4913" i="16"/>
  <c r="B4914" i="16"/>
  <c r="B4915" i="16"/>
  <c r="B4916" i="16"/>
  <c r="B4917" i="16"/>
  <c r="B4918" i="16"/>
  <c r="B4919" i="16"/>
  <c r="B4920" i="16"/>
  <c r="B4921" i="16"/>
  <c r="B4922" i="16"/>
  <c r="B4923" i="16"/>
  <c r="B4924" i="16"/>
  <c r="B4925" i="16"/>
  <c r="B4926" i="16"/>
  <c r="B4927" i="16"/>
  <c r="B4928" i="16"/>
  <c r="B4929" i="16"/>
  <c r="B4930" i="16"/>
  <c r="B4931" i="16"/>
  <c r="B4932" i="16"/>
  <c r="B4933" i="16"/>
  <c r="B4934" i="16"/>
  <c r="B4935" i="16"/>
  <c r="B4936" i="16"/>
  <c r="B4937" i="16"/>
  <c r="B4938" i="16"/>
  <c r="B4939" i="16"/>
  <c r="B4940" i="16"/>
  <c r="B4941" i="16"/>
  <c r="B4942" i="16"/>
  <c r="B4943" i="16"/>
  <c r="B4944" i="16"/>
  <c r="B4945" i="16"/>
  <c r="B4946" i="16"/>
  <c r="B4947" i="16"/>
  <c r="B4948" i="16"/>
  <c r="B4949" i="16"/>
  <c r="B4950" i="16"/>
  <c r="B4951" i="16"/>
  <c r="B4952" i="16"/>
  <c r="B4953" i="16"/>
  <c r="B4954" i="16"/>
  <c r="B4955" i="16"/>
  <c r="B4956" i="16"/>
  <c r="B4957" i="16"/>
  <c r="B4958" i="16"/>
  <c r="B4959" i="16"/>
  <c r="B4960" i="16"/>
  <c r="B4961" i="16"/>
  <c r="B4962" i="16"/>
  <c r="B4963" i="16"/>
  <c r="B4964" i="16"/>
  <c r="B4965" i="16"/>
  <c r="B4966" i="16"/>
  <c r="B4967" i="16"/>
  <c r="B4968" i="16"/>
  <c r="B4969" i="16"/>
  <c r="B4970" i="16"/>
  <c r="B4971" i="16"/>
  <c r="B4972" i="16"/>
  <c r="B4973" i="16"/>
  <c r="B4974" i="16"/>
  <c r="B4975" i="16"/>
  <c r="B4976" i="16"/>
  <c r="B4977" i="16"/>
  <c r="B4978" i="16"/>
  <c r="B4979" i="16"/>
  <c r="B4980" i="16"/>
  <c r="B4981" i="16"/>
  <c r="B4982" i="16"/>
  <c r="B4983" i="16"/>
  <c r="B4984" i="16"/>
  <c r="B4985" i="16"/>
  <c r="B4986" i="16"/>
  <c r="B4987" i="16"/>
  <c r="B4988" i="16"/>
  <c r="B4989" i="16"/>
  <c r="B4990" i="16"/>
  <c r="B4991" i="16"/>
  <c r="B4992" i="16"/>
  <c r="B4993" i="16"/>
  <c r="B4994" i="16"/>
  <c r="B4995" i="16"/>
  <c r="B4996" i="16"/>
  <c r="B4997" i="16"/>
  <c r="B4998" i="16"/>
  <c r="B4999" i="16"/>
  <c r="B5000" i="16"/>
  <c r="B5001" i="16"/>
  <c r="B5002" i="16"/>
  <c r="B5003" i="16"/>
  <c r="B5004" i="16"/>
  <c r="B5005" i="16"/>
  <c r="B5006" i="16"/>
  <c r="B5007" i="16"/>
  <c r="B5008" i="16"/>
  <c r="B5009" i="16"/>
  <c r="B5010" i="16"/>
  <c r="B5011" i="16"/>
  <c r="B5012" i="16"/>
  <c r="B5013" i="16"/>
  <c r="B5014" i="16"/>
  <c r="B5015" i="16"/>
  <c r="B5016" i="16"/>
  <c r="B5017" i="16"/>
  <c r="B5018" i="16"/>
  <c r="B5019" i="16"/>
  <c r="B5020" i="16"/>
  <c r="B5021" i="16"/>
  <c r="B5022" i="16"/>
  <c r="B5023" i="16"/>
  <c r="B5024" i="16"/>
  <c r="B5025" i="16"/>
  <c r="B5026" i="16"/>
  <c r="B5027" i="16"/>
  <c r="B5028" i="16"/>
  <c r="B5029" i="16"/>
  <c r="B5030" i="16"/>
  <c r="B5031" i="16"/>
  <c r="B5032" i="16"/>
  <c r="B5033" i="16"/>
  <c r="B5034" i="16"/>
  <c r="B5035" i="16"/>
  <c r="B5036" i="16"/>
  <c r="B5037" i="16"/>
  <c r="B5038" i="16"/>
  <c r="B5039" i="16"/>
  <c r="B5040" i="16"/>
  <c r="B5041" i="16"/>
  <c r="B5042" i="16"/>
  <c r="B5043" i="16"/>
  <c r="B5044" i="16"/>
  <c r="B5045" i="16"/>
  <c r="B5046" i="16"/>
  <c r="B5047" i="16"/>
  <c r="B5048" i="16"/>
  <c r="B5049" i="16"/>
  <c r="B5050" i="16"/>
  <c r="B5051" i="16"/>
  <c r="B5052" i="16"/>
  <c r="B5053" i="16"/>
  <c r="B5054" i="16"/>
  <c r="B5055" i="16"/>
  <c r="B5056" i="16"/>
  <c r="B5057" i="16"/>
  <c r="B5058" i="16"/>
  <c r="B5059" i="16"/>
  <c r="B5060" i="16"/>
  <c r="B5061" i="16"/>
  <c r="B5062" i="16"/>
  <c r="B5063" i="16"/>
  <c r="B5064" i="16"/>
  <c r="B5065" i="16"/>
  <c r="B5066" i="16"/>
  <c r="B5067" i="16"/>
  <c r="B5068" i="16"/>
  <c r="B5069" i="16"/>
  <c r="B5070" i="16"/>
  <c r="B5071" i="16"/>
  <c r="B5072" i="16"/>
  <c r="B5073" i="16"/>
  <c r="B5074" i="16"/>
  <c r="B5075" i="16"/>
  <c r="B5076" i="16"/>
  <c r="B5077" i="16"/>
  <c r="B5078" i="16"/>
  <c r="B5079" i="16"/>
  <c r="B5080" i="16"/>
  <c r="B5081" i="16"/>
  <c r="B5082" i="16"/>
  <c r="B5083" i="16"/>
  <c r="B5084" i="16"/>
  <c r="B5085" i="16"/>
  <c r="B5086" i="16"/>
  <c r="B5087" i="16"/>
  <c r="B5088" i="16"/>
  <c r="B5089" i="16"/>
  <c r="B5090" i="16"/>
  <c r="B5091" i="16"/>
  <c r="B5092" i="16"/>
  <c r="B5093" i="16"/>
  <c r="B5094" i="16"/>
  <c r="B5095" i="16"/>
  <c r="B5096" i="16"/>
  <c r="B5097" i="16"/>
  <c r="B5098" i="16"/>
  <c r="B5099" i="16"/>
  <c r="B5100" i="16"/>
  <c r="B5101" i="16"/>
  <c r="B5102" i="16"/>
  <c r="B5103" i="16"/>
  <c r="B5104" i="16"/>
  <c r="B5105" i="16"/>
  <c r="B5106" i="16"/>
  <c r="B5107" i="16"/>
  <c r="B5108" i="16"/>
  <c r="B5109" i="16"/>
  <c r="B5110" i="16"/>
  <c r="B5111" i="16"/>
  <c r="B5112" i="16"/>
  <c r="B5113" i="16"/>
  <c r="B5114" i="16"/>
  <c r="B5115" i="16"/>
  <c r="B5116" i="16"/>
  <c r="B5117" i="16"/>
  <c r="B5118" i="16"/>
  <c r="B5119" i="16"/>
  <c r="B5120" i="16"/>
  <c r="B5121" i="16"/>
  <c r="B5122" i="16"/>
  <c r="B5123" i="16"/>
  <c r="B5124" i="16"/>
  <c r="B5125" i="16"/>
  <c r="B5126" i="16"/>
  <c r="B5127" i="16"/>
  <c r="B5128" i="16"/>
  <c r="B5129" i="16"/>
  <c r="B5130" i="16"/>
  <c r="B5131" i="16"/>
  <c r="B5132" i="16"/>
  <c r="B5133" i="16"/>
  <c r="B5134" i="16"/>
  <c r="B5135" i="16"/>
  <c r="B5136" i="16"/>
  <c r="B5137" i="16"/>
  <c r="B5138" i="16"/>
  <c r="B5139" i="16"/>
  <c r="B5140" i="16"/>
  <c r="B5141" i="16"/>
  <c r="B5142" i="16"/>
  <c r="B5143" i="16"/>
  <c r="B5144" i="16"/>
  <c r="B5145" i="16"/>
  <c r="B5146" i="16"/>
  <c r="B5147" i="16"/>
  <c r="B5148" i="16"/>
  <c r="B5149" i="16"/>
  <c r="B5150" i="16"/>
  <c r="B5151" i="16"/>
  <c r="B5152" i="16"/>
  <c r="B5153" i="16"/>
  <c r="B5154" i="16"/>
  <c r="B5155" i="16"/>
  <c r="B5156" i="16"/>
  <c r="B5157" i="16"/>
  <c r="B5158" i="16"/>
  <c r="B5159" i="16"/>
  <c r="B5160" i="16"/>
  <c r="B5161" i="16"/>
  <c r="B5162" i="16"/>
  <c r="B5163" i="16"/>
  <c r="B5164" i="16"/>
  <c r="B5165" i="16"/>
  <c r="B5166" i="16"/>
  <c r="B5167" i="16"/>
  <c r="B5168" i="16"/>
  <c r="B5169" i="16"/>
  <c r="B5170" i="16"/>
  <c r="B5171" i="16"/>
  <c r="B5172" i="16"/>
  <c r="B5173" i="16"/>
  <c r="B5174" i="16"/>
  <c r="B5175" i="16"/>
  <c r="B5176" i="16"/>
  <c r="B5177" i="16"/>
  <c r="B5178" i="16"/>
  <c r="B5179" i="16"/>
  <c r="B5180" i="16"/>
  <c r="B5181" i="16"/>
  <c r="B5182" i="16"/>
  <c r="B5183" i="16"/>
  <c r="B5184" i="16"/>
  <c r="B5185" i="16"/>
  <c r="B5186" i="16"/>
  <c r="B5187" i="16"/>
  <c r="B5188" i="16"/>
  <c r="B5189" i="16"/>
  <c r="B5190" i="16"/>
  <c r="B5191" i="16"/>
  <c r="B5192" i="16"/>
  <c r="B5193" i="16"/>
  <c r="B5194" i="16"/>
  <c r="B5195" i="16"/>
  <c r="B5196" i="16"/>
  <c r="B5197" i="16"/>
  <c r="B5198" i="16"/>
  <c r="B5199" i="16"/>
  <c r="B5200" i="16"/>
  <c r="B5201" i="16"/>
  <c r="B5202" i="16"/>
  <c r="B5203" i="16"/>
  <c r="B5204" i="16"/>
  <c r="B5205" i="16"/>
  <c r="B5206" i="16"/>
  <c r="B5207" i="16"/>
  <c r="B5208" i="16"/>
  <c r="B5209" i="16"/>
  <c r="B5210" i="16"/>
  <c r="B5211" i="16"/>
  <c r="B5212" i="16"/>
  <c r="B5213" i="16"/>
  <c r="B5214" i="16"/>
  <c r="B5215" i="16"/>
  <c r="B5216" i="16"/>
  <c r="B5217" i="16"/>
  <c r="B5218" i="16"/>
  <c r="B5219" i="16"/>
  <c r="B5220" i="16"/>
  <c r="B5221" i="16"/>
  <c r="B5222" i="16"/>
  <c r="B5223" i="16"/>
  <c r="B5224" i="16"/>
  <c r="B5225" i="16"/>
  <c r="B5226" i="16"/>
  <c r="B5227" i="16"/>
  <c r="B5228" i="16"/>
  <c r="B5229" i="16"/>
  <c r="B5230" i="16"/>
  <c r="B5231" i="16"/>
  <c r="B5232" i="16"/>
  <c r="B5233" i="16"/>
  <c r="B5234" i="16"/>
  <c r="B5235" i="16"/>
  <c r="B5236" i="16"/>
  <c r="B5237" i="16"/>
  <c r="B5238" i="16"/>
  <c r="B5239" i="16"/>
  <c r="B5240" i="16"/>
  <c r="B5241" i="16"/>
  <c r="B5242" i="16"/>
  <c r="B5243" i="16"/>
  <c r="B5244" i="16"/>
  <c r="B5245" i="16"/>
  <c r="B5246" i="16"/>
  <c r="B5247" i="16"/>
  <c r="B5248" i="16"/>
  <c r="B5249" i="16"/>
  <c r="B5250" i="16"/>
  <c r="B5251" i="16"/>
  <c r="B5252" i="16"/>
  <c r="B5253" i="16"/>
  <c r="B5254" i="16"/>
  <c r="B5255" i="16"/>
  <c r="B5256" i="16"/>
  <c r="B5257" i="16"/>
  <c r="B5258" i="16"/>
  <c r="B5259" i="16"/>
  <c r="B5260" i="16"/>
  <c r="B5261" i="16"/>
  <c r="B5262" i="16"/>
  <c r="B5263" i="16"/>
  <c r="B5264" i="16"/>
  <c r="B5265" i="16"/>
  <c r="B5266" i="16"/>
  <c r="B5267" i="16"/>
  <c r="B5268" i="16"/>
  <c r="B5269" i="16"/>
  <c r="B5270" i="16"/>
  <c r="B5271" i="16"/>
  <c r="B5272" i="16"/>
  <c r="B5273" i="16"/>
  <c r="B5274" i="16"/>
  <c r="B5275" i="16"/>
  <c r="B5276" i="16"/>
  <c r="B5277" i="16"/>
  <c r="B5278" i="16"/>
  <c r="B5279" i="16"/>
  <c r="B5280" i="16"/>
  <c r="B5281" i="16"/>
  <c r="B5282" i="16"/>
  <c r="B5283" i="16"/>
  <c r="B5284" i="16"/>
  <c r="B5285" i="16"/>
  <c r="B5286" i="16"/>
  <c r="B5287" i="16"/>
  <c r="B5288" i="16"/>
  <c r="B5289" i="16"/>
  <c r="B5290" i="16"/>
  <c r="B5291" i="16"/>
  <c r="B5292" i="16"/>
  <c r="B5293" i="16"/>
  <c r="B5294" i="16"/>
  <c r="B5295" i="16"/>
  <c r="B5296" i="16"/>
  <c r="B5297" i="16"/>
  <c r="B5298" i="16"/>
  <c r="B5299" i="16"/>
  <c r="B5300" i="16"/>
  <c r="B5301" i="16"/>
  <c r="B5302" i="16"/>
  <c r="B5303" i="16"/>
  <c r="B5304" i="16"/>
  <c r="B5305" i="16"/>
  <c r="B5306" i="16"/>
  <c r="B5307" i="16"/>
  <c r="B5308" i="16"/>
  <c r="B5309" i="16"/>
  <c r="B5310" i="16"/>
  <c r="B5311" i="16"/>
  <c r="B5312" i="16"/>
  <c r="B5313" i="16"/>
  <c r="B5314" i="16"/>
  <c r="B5315" i="16"/>
  <c r="B5316" i="16"/>
  <c r="B5317" i="16"/>
  <c r="B5318" i="16"/>
  <c r="B5319" i="16"/>
  <c r="B5320" i="16"/>
  <c r="B5321" i="16"/>
  <c r="B5322" i="16"/>
  <c r="B5323" i="16"/>
  <c r="B5324" i="16"/>
  <c r="B5325" i="16"/>
  <c r="B5326" i="16"/>
  <c r="B5327" i="16"/>
  <c r="B5328" i="16"/>
  <c r="B5329" i="16"/>
  <c r="B5330" i="16"/>
  <c r="B5331" i="16"/>
  <c r="B5332" i="16"/>
  <c r="B5333" i="16"/>
  <c r="B5334" i="16"/>
  <c r="B5335" i="16"/>
  <c r="B5336" i="16"/>
  <c r="B5337" i="16"/>
  <c r="B5338" i="16"/>
  <c r="B5339" i="16"/>
  <c r="B5340" i="16"/>
  <c r="B5341" i="16"/>
  <c r="B5342" i="16"/>
  <c r="B5343" i="16"/>
  <c r="B5344" i="16"/>
  <c r="B5345" i="16"/>
  <c r="B5346" i="16"/>
  <c r="B5347" i="16"/>
  <c r="B5348" i="16"/>
  <c r="B5349" i="16"/>
  <c r="B5350" i="16"/>
  <c r="B5351" i="16"/>
  <c r="B5352" i="16"/>
  <c r="B5353" i="16"/>
  <c r="B5354" i="16"/>
  <c r="B5355" i="16"/>
  <c r="B5356" i="16"/>
  <c r="B5357" i="16"/>
  <c r="B5358" i="16"/>
  <c r="B5359" i="16"/>
  <c r="B5360" i="16"/>
  <c r="B5361" i="16"/>
  <c r="B5362" i="16"/>
  <c r="B5363" i="16"/>
  <c r="B5364" i="16"/>
  <c r="B5365" i="16"/>
  <c r="B5366" i="16"/>
  <c r="B5367" i="16"/>
  <c r="B5368" i="16"/>
  <c r="B5369" i="16"/>
  <c r="B5370" i="16"/>
  <c r="B5371" i="16"/>
  <c r="B5372" i="16"/>
  <c r="B5373" i="16"/>
  <c r="B5374" i="16"/>
  <c r="B5375" i="16"/>
  <c r="B5376" i="16"/>
  <c r="B5377" i="16"/>
  <c r="B5378" i="16"/>
  <c r="B5379" i="16"/>
  <c r="B5380" i="16"/>
  <c r="B5381" i="16"/>
  <c r="B5382" i="16"/>
  <c r="B5383" i="16"/>
  <c r="B5384" i="16"/>
  <c r="B5385" i="16"/>
  <c r="B5386" i="16"/>
  <c r="B5387" i="16"/>
  <c r="B5388" i="16"/>
  <c r="B5389" i="16"/>
  <c r="B5390" i="16"/>
  <c r="B5391" i="16"/>
  <c r="B5392" i="16"/>
  <c r="B5393" i="16"/>
  <c r="B5394" i="16"/>
  <c r="B5395" i="16"/>
  <c r="B5396" i="16"/>
  <c r="B5397" i="16"/>
  <c r="B5398" i="16"/>
  <c r="B5399" i="16"/>
  <c r="B5400" i="16"/>
  <c r="B5401" i="16"/>
  <c r="B5402" i="16"/>
  <c r="B5403" i="16"/>
  <c r="B5404" i="16"/>
  <c r="B5405" i="16"/>
  <c r="B5406" i="16"/>
  <c r="B5407" i="16"/>
  <c r="B5408" i="16"/>
  <c r="B5409" i="16"/>
  <c r="B5410" i="16"/>
  <c r="B5411" i="16"/>
  <c r="B5412" i="16"/>
  <c r="B5413" i="16"/>
  <c r="B5414" i="16"/>
  <c r="B5415" i="16"/>
  <c r="B5416" i="16"/>
  <c r="B5417" i="16"/>
  <c r="B5418" i="16"/>
  <c r="B5419" i="16"/>
  <c r="B5420" i="16"/>
  <c r="B5421" i="16"/>
  <c r="B5422" i="16"/>
  <c r="B5423" i="16"/>
  <c r="B5424" i="16"/>
  <c r="B5425" i="16"/>
  <c r="B5426" i="16"/>
  <c r="B5427" i="16"/>
  <c r="B5428" i="16"/>
  <c r="B5429" i="16"/>
  <c r="B5430" i="16"/>
  <c r="B5431" i="16"/>
  <c r="B5432" i="16"/>
  <c r="B5433" i="16"/>
  <c r="B5434" i="16"/>
  <c r="B5435" i="16"/>
  <c r="B5436" i="16"/>
  <c r="B5437" i="16"/>
  <c r="B5438" i="16"/>
  <c r="B5439" i="16"/>
  <c r="B5440" i="16"/>
  <c r="B5441" i="16"/>
  <c r="B5442" i="16"/>
  <c r="B5443" i="16"/>
  <c r="B5444" i="16"/>
  <c r="B5445" i="16"/>
  <c r="B5446" i="16"/>
  <c r="B5447" i="16"/>
  <c r="B5448" i="16"/>
  <c r="B5449" i="16"/>
  <c r="B5450" i="16"/>
  <c r="B5451" i="16"/>
  <c r="B5452" i="16"/>
  <c r="B5453" i="16"/>
  <c r="B5454" i="16"/>
  <c r="B5455" i="16"/>
  <c r="B5456" i="16"/>
  <c r="B5457" i="16"/>
  <c r="B5458" i="16"/>
  <c r="B5459" i="16"/>
  <c r="B5460" i="16"/>
  <c r="B5461" i="16"/>
  <c r="B5462" i="16"/>
  <c r="B5463" i="16"/>
  <c r="B5464" i="16"/>
  <c r="B5465" i="16"/>
  <c r="B5466" i="16"/>
  <c r="B5467" i="16"/>
  <c r="B5468" i="16"/>
  <c r="B5469" i="16"/>
  <c r="B5470" i="16"/>
  <c r="B5471" i="16"/>
  <c r="B5472" i="16"/>
  <c r="B5473" i="16"/>
  <c r="B5474" i="16"/>
  <c r="B5475" i="16"/>
  <c r="B5476" i="16"/>
  <c r="B5477" i="16"/>
  <c r="B5478" i="16"/>
  <c r="B5479" i="16"/>
  <c r="B5480" i="16"/>
  <c r="B5481" i="16"/>
  <c r="B5482" i="16"/>
  <c r="B5483" i="16"/>
  <c r="B5484" i="16"/>
  <c r="B5485" i="16"/>
  <c r="B5486" i="16"/>
  <c r="B5487" i="16"/>
  <c r="B5488" i="16"/>
  <c r="B5489" i="16"/>
  <c r="B5490" i="16"/>
  <c r="B5491" i="16"/>
  <c r="B5492" i="16"/>
  <c r="B5493" i="16"/>
  <c r="B5494" i="16"/>
  <c r="B5495" i="16"/>
  <c r="B5496" i="16"/>
  <c r="B5497" i="16"/>
  <c r="B5498" i="16"/>
  <c r="B5499" i="16"/>
  <c r="B5500" i="16"/>
  <c r="B5501" i="16"/>
  <c r="B5502" i="16"/>
  <c r="B5503" i="16"/>
  <c r="B5504" i="16"/>
  <c r="B5505" i="16"/>
  <c r="B5506" i="16"/>
  <c r="B5507" i="16"/>
  <c r="B5508" i="16"/>
  <c r="B5509" i="16"/>
  <c r="B5510" i="16"/>
  <c r="B5511" i="16"/>
  <c r="B5512" i="16"/>
  <c r="B5513" i="16"/>
  <c r="B5514" i="16"/>
  <c r="B5515" i="16"/>
  <c r="B5516" i="16"/>
  <c r="B5517" i="16"/>
  <c r="B5518" i="16"/>
  <c r="B5519" i="16"/>
  <c r="B5520" i="16"/>
  <c r="B5521" i="16"/>
  <c r="B5522" i="16"/>
  <c r="B5523" i="16"/>
  <c r="B5524" i="16"/>
  <c r="B5525" i="16"/>
  <c r="B5526" i="16"/>
  <c r="B5527" i="16"/>
  <c r="B5528" i="16"/>
  <c r="B5529" i="16"/>
  <c r="B5530" i="16"/>
  <c r="B5531" i="16"/>
  <c r="B5532" i="16"/>
  <c r="B5533" i="16"/>
  <c r="B5534" i="16"/>
  <c r="B5535" i="16"/>
  <c r="B5536" i="16"/>
  <c r="B5537" i="16"/>
  <c r="B5538" i="16"/>
  <c r="B5539" i="16"/>
  <c r="B5540" i="16"/>
  <c r="B5541" i="16"/>
  <c r="B5542" i="16"/>
  <c r="B5543" i="16"/>
  <c r="B5544" i="16"/>
  <c r="B5545" i="16"/>
  <c r="B5546" i="16"/>
  <c r="B5547" i="16"/>
  <c r="B5548" i="16"/>
  <c r="B5549" i="16"/>
  <c r="B5550" i="16"/>
  <c r="B5551" i="16"/>
  <c r="B5552" i="16"/>
  <c r="B5553" i="16"/>
  <c r="B5554" i="16"/>
  <c r="B5555" i="16"/>
  <c r="B5556" i="16"/>
  <c r="B5557" i="16"/>
  <c r="B5558" i="16"/>
  <c r="B5559" i="16"/>
  <c r="B5560" i="16"/>
  <c r="B5561" i="16"/>
  <c r="B5562" i="16"/>
  <c r="B5563" i="16"/>
  <c r="B5564" i="16"/>
  <c r="B5565" i="16"/>
  <c r="B5566" i="16"/>
  <c r="B5567" i="16"/>
  <c r="B5568" i="16"/>
  <c r="B5569" i="16"/>
  <c r="B5570" i="16"/>
  <c r="B5571" i="16"/>
  <c r="B5572" i="16"/>
  <c r="B5573" i="16"/>
  <c r="B5574" i="16"/>
  <c r="B5575" i="16"/>
  <c r="B5576" i="16"/>
  <c r="B5577" i="16"/>
  <c r="B5578" i="16"/>
  <c r="B5579" i="16"/>
  <c r="B5580" i="16"/>
  <c r="B5581" i="16"/>
  <c r="B5582" i="16"/>
  <c r="B5583" i="16"/>
  <c r="B5584" i="16"/>
  <c r="B5585" i="16"/>
  <c r="B5586" i="16"/>
  <c r="B5587" i="16"/>
  <c r="B5588" i="16"/>
  <c r="B5589" i="16"/>
  <c r="B5590" i="16"/>
  <c r="B5591" i="16"/>
  <c r="B5592" i="16"/>
  <c r="B5593" i="16"/>
  <c r="B5594" i="16"/>
  <c r="B5595" i="16"/>
  <c r="B5596" i="16"/>
  <c r="B5597" i="16"/>
  <c r="B5598" i="16"/>
  <c r="B5599" i="16"/>
  <c r="B5600" i="16"/>
  <c r="B5601" i="16"/>
  <c r="B5602" i="16"/>
  <c r="B5603" i="16"/>
  <c r="B5604" i="16"/>
  <c r="B5605" i="16"/>
  <c r="B5606" i="16"/>
  <c r="B5607" i="16"/>
  <c r="B5608" i="16"/>
  <c r="B5609" i="16"/>
  <c r="B5610" i="16"/>
  <c r="B5611" i="16"/>
  <c r="B5612" i="16"/>
  <c r="B5613" i="16"/>
  <c r="B5614" i="16"/>
  <c r="B5615" i="16"/>
  <c r="B5616" i="16"/>
  <c r="B5617" i="16"/>
  <c r="B5618" i="16"/>
  <c r="B5619" i="16"/>
  <c r="B5620" i="16"/>
  <c r="B5621" i="16"/>
  <c r="B5622" i="16"/>
  <c r="B5623" i="16"/>
  <c r="B5624" i="16"/>
  <c r="B5625" i="16"/>
  <c r="B5626" i="16"/>
  <c r="B5627" i="16"/>
  <c r="B5628" i="16"/>
  <c r="B5629" i="16"/>
  <c r="B5630" i="16"/>
  <c r="B5631" i="16"/>
  <c r="B5632" i="16"/>
  <c r="B5633" i="16"/>
  <c r="B5634" i="16"/>
  <c r="B5635" i="16"/>
  <c r="B5636" i="16"/>
  <c r="B5637" i="16"/>
  <c r="B5638" i="16"/>
  <c r="B5639" i="16"/>
  <c r="B5640" i="16"/>
  <c r="B5641" i="16"/>
  <c r="B5642" i="16"/>
  <c r="B5643" i="16"/>
  <c r="B5644" i="16"/>
  <c r="B5645" i="16"/>
  <c r="B5646" i="16"/>
  <c r="B5647" i="16"/>
  <c r="B5648" i="16"/>
  <c r="B5649" i="16"/>
  <c r="B5650" i="16"/>
  <c r="B5651" i="16"/>
  <c r="B5652" i="16"/>
  <c r="B5653" i="16"/>
  <c r="B5654" i="16"/>
  <c r="B5655" i="16"/>
  <c r="B5656" i="16"/>
  <c r="B5657" i="16"/>
  <c r="B5658" i="16"/>
  <c r="B5659" i="16"/>
  <c r="B5660" i="16"/>
  <c r="B5661" i="16"/>
  <c r="B5662" i="16"/>
  <c r="B5663" i="16"/>
  <c r="B5664" i="16"/>
  <c r="B5665" i="16"/>
  <c r="B5666" i="16"/>
  <c r="B5667" i="16"/>
  <c r="B5668" i="16"/>
  <c r="B5669" i="16"/>
  <c r="B5670" i="16"/>
  <c r="B5671" i="16"/>
  <c r="B5672" i="16"/>
  <c r="B5673" i="16"/>
  <c r="B5674" i="16"/>
  <c r="B5675" i="16"/>
  <c r="B5676" i="16"/>
  <c r="B5677" i="16"/>
  <c r="B5678" i="16"/>
  <c r="B5679" i="16"/>
  <c r="B5680" i="16"/>
  <c r="B5681" i="16"/>
  <c r="B5682" i="16"/>
  <c r="B5683" i="16"/>
  <c r="B5684" i="16"/>
  <c r="B5685" i="16"/>
  <c r="B5686" i="16"/>
  <c r="B5687" i="16"/>
  <c r="B5688" i="16"/>
  <c r="B5689" i="16"/>
  <c r="B5690" i="16"/>
  <c r="B5691" i="16"/>
  <c r="B5692" i="16"/>
  <c r="B5693" i="16"/>
  <c r="B5694" i="16"/>
  <c r="B5695" i="16"/>
  <c r="B5696" i="16"/>
  <c r="B5697" i="16"/>
  <c r="B5698" i="16"/>
  <c r="B5699" i="16"/>
  <c r="B5700" i="16"/>
  <c r="B5701" i="16"/>
  <c r="B5702" i="16"/>
  <c r="B5703" i="16"/>
  <c r="B5704" i="16"/>
  <c r="B5705" i="16"/>
  <c r="B5706" i="16"/>
  <c r="B5707" i="16"/>
  <c r="B5708" i="16"/>
  <c r="B5709" i="16"/>
  <c r="B5710" i="16"/>
  <c r="B5711" i="16"/>
  <c r="B5712" i="16"/>
  <c r="B5713" i="16"/>
  <c r="B5714" i="16"/>
  <c r="B5715" i="16"/>
  <c r="B5716" i="16"/>
  <c r="B5717" i="16"/>
  <c r="B5718" i="16"/>
  <c r="B5719" i="16"/>
  <c r="B5720" i="16"/>
  <c r="B5721" i="16"/>
  <c r="B5722" i="16"/>
  <c r="B5723" i="16"/>
  <c r="B5724" i="16"/>
  <c r="B5725" i="16"/>
  <c r="B5726" i="16"/>
  <c r="B5727" i="16"/>
  <c r="B5728" i="16"/>
  <c r="B5729" i="16"/>
  <c r="B5730" i="16"/>
  <c r="B5731" i="16"/>
  <c r="B5732" i="16"/>
  <c r="B5733" i="16"/>
  <c r="B5734" i="16"/>
  <c r="B5735" i="16"/>
  <c r="B5736" i="16"/>
  <c r="B5737" i="16"/>
  <c r="B5738" i="16"/>
  <c r="B5739" i="16"/>
  <c r="B5740" i="16"/>
  <c r="B5741" i="16"/>
  <c r="B5742" i="16"/>
  <c r="B5743" i="16"/>
  <c r="B5744" i="16"/>
  <c r="B5745" i="16"/>
  <c r="B5746" i="16"/>
  <c r="B5747" i="16"/>
  <c r="B5748" i="16"/>
  <c r="B5749" i="16"/>
  <c r="B5750" i="16"/>
  <c r="B5751" i="16"/>
  <c r="B5752" i="16"/>
  <c r="B5753" i="16"/>
  <c r="B5754" i="16"/>
  <c r="B5755" i="16"/>
  <c r="B5756" i="16"/>
  <c r="B5757" i="16"/>
  <c r="B5758" i="16"/>
  <c r="B5759" i="16"/>
  <c r="B5760" i="16"/>
  <c r="B5761" i="16"/>
  <c r="B5762" i="16"/>
  <c r="B5763" i="16"/>
  <c r="B5764" i="16"/>
  <c r="B5765" i="16"/>
  <c r="B5766" i="16"/>
  <c r="B5767" i="16"/>
  <c r="B5768" i="16"/>
  <c r="B5769" i="16"/>
  <c r="B5770" i="16"/>
  <c r="B5771" i="16"/>
  <c r="B5772" i="16"/>
  <c r="B5773" i="16"/>
  <c r="B5774" i="16"/>
  <c r="B5775" i="16"/>
  <c r="B5776" i="16"/>
  <c r="B5777" i="16"/>
  <c r="B5778" i="16"/>
  <c r="B5779" i="16"/>
  <c r="B5780" i="16"/>
  <c r="B5781" i="16"/>
  <c r="B5782" i="16"/>
  <c r="B5783" i="16"/>
  <c r="B5784" i="16"/>
  <c r="B5785" i="16"/>
  <c r="B5786" i="16"/>
  <c r="B5787" i="16"/>
  <c r="B5788" i="16"/>
  <c r="B5789" i="16"/>
  <c r="B5790" i="16"/>
  <c r="B5791" i="16"/>
  <c r="B5792" i="16"/>
  <c r="B5793" i="16"/>
  <c r="B5794" i="16"/>
  <c r="B5795" i="16"/>
  <c r="B5796" i="16"/>
  <c r="B5797" i="16"/>
  <c r="B5798" i="16"/>
  <c r="B5799" i="16"/>
  <c r="B5800" i="16"/>
  <c r="B5801" i="16"/>
  <c r="B5802" i="16"/>
  <c r="B5803" i="16"/>
  <c r="B5804" i="16"/>
  <c r="B5805" i="16"/>
  <c r="B5806" i="16"/>
  <c r="B5807" i="16"/>
  <c r="B5808" i="16"/>
  <c r="B5809" i="16"/>
  <c r="B5810" i="16"/>
  <c r="B5811" i="16"/>
  <c r="B5812" i="16"/>
  <c r="B5813" i="16"/>
  <c r="B5814" i="16"/>
  <c r="B5815" i="16"/>
  <c r="B5816" i="16"/>
  <c r="B5817" i="16"/>
  <c r="B5818" i="16"/>
  <c r="B5819" i="16"/>
  <c r="B5820" i="16"/>
  <c r="B5821" i="16"/>
  <c r="B5822" i="16"/>
  <c r="B5823" i="16"/>
  <c r="B5824" i="16"/>
  <c r="B5825" i="16"/>
  <c r="B5826" i="16"/>
  <c r="B5827" i="16"/>
  <c r="B5828" i="16"/>
  <c r="B5829" i="16"/>
  <c r="B5830" i="16"/>
  <c r="B5831" i="16"/>
  <c r="B5832" i="16"/>
  <c r="B5833" i="16"/>
  <c r="B5834" i="16"/>
  <c r="B5835" i="16"/>
  <c r="B5836" i="16"/>
  <c r="B5837" i="16"/>
  <c r="B5838" i="16"/>
  <c r="B5839" i="16"/>
  <c r="B5840" i="16"/>
  <c r="B5841" i="16"/>
  <c r="B5842" i="16"/>
  <c r="B5843" i="16"/>
  <c r="B5844" i="16"/>
  <c r="B5845" i="16"/>
  <c r="B5846" i="16"/>
  <c r="B5847" i="16"/>
  <c r="B5848" i="16"/>
  <c r="B5849" i="16"/>
  <c r="B5850" i="16"/>
  <c r="B5851" i="16"/>
  <c r="B5852" i="16"/>
  <c r="B5853" i="16"/>
  <c r="B5854" i="16"/>
  <c r="B5855" i="16"/>
  <c r="B5856" i="16"/>
  <c r="B5857" i="16"/>
  <c r="B5858" i="16"/>
  <c r="B5859" i="16"/>
  <c r="B5860" i="16"/>
  <c r="B5861" i="16"/>
  <c r="B5862" i="16"/>
  <c r="B5863" i="16"/>
  <c r="B5864" i="16"/>
  <c r="B5865" i="16"/>
  <c r="B5866" i="16"/>
  <c r="B5867" i="16"/>
  <c r="B5868" i="16"/>
  <c r="B5869" i="16"/>
  <c r="B5870" i="16"/>
  <c r="B5871" i="16"/>
  <c r="B5872" i="16"/>
  <c r="B5873" i="16"/>
  <c r="B5874" i="16"/>
  <c r="B5875" i="16"/>
  <c r="B5876" i="16"/>
  <c r="B5877" i="16"/>
  <c r="B5878" i="16"/>
  <c r="B5879" i="16"/>
  <c r="B5880" i="16"/>
  <c r="B5881" i="16"/>
  <c r="B5882" i="16"/>
  <c r="B5883" i="16"/>
  <c r="B5884" i="16"/>
  <c r="B5885" i="16"/>
  <c r="B5886" i="16"/>
  <c r="B5887" i="16"/>
  <c r="B5888" i="16"/>
  <c r="B5889" i="16"/>
  <c r="B5890" i="16"/>
  <c r="B5891" i="16"/>
  <c r="B5892" i="16"/>
  <c r="B5893" i="16"/>
  <c r="B5894" i="16"/>
  <c r="B5895" i="16"/>
  <c r="B5896" i="16"/>
  <c r="B5897" i="16"/>
  <c r="B5898" i="16"/>
  <c r="B5899" i="16"/>
  <c r="B5900" i="16"/>
  <c r="B5901" i="16"/>
  <c r="B5902" i="16"/>
  <c r="B5903" i="16"/>
  <c r="B5904" i="16"/>
  <c r="B5905" i="16"/>
  <c r="B5906" i="16"/>
  <c r="B5907" i="16"/>
  <c r="B5908" i="16"/>
  <c r="B5909" i="16"/>
  <c r="B5910" i="16"/>
  <c r="B5911" i="16"/>
  <c r="B5912" i="16"/>
  <c r="B5913" i="16"/>
  <c r="B5914" i="16"/>
  <c r="B5915" i="16"/>
  <c r="B5916" i="16"/>
  <c r="B5917" i="16"/>
  <c r="B5918" i="16"/>
  <c r="B5919" i="16"/>
  <c r="B5920" i="16"/>
  <c r="B5921" i="16"/>
  <c r="B5922" i="16"/>
  <c r="B5923" i="16"/>
  <c r="B5924" i="16"/>
  <c r="B5925" i="16"/>
  <c r="B5926" i="16"/>
  <c r="B5927" i="16"/>
  <c r="B5928" i="16"/>
  <c r="B5929" i="16"/>
  <c r="B5930" i="16"/>
  <c r="B5931" i="16"/>
  <c r="B5932" i="16"/>
  <c r="B5933" i="16"/>
  <c r="B5934" i="16"/>
  <c r="B5935" i="16"/>
  <c r="B5936" i="16"/>
  <c r="B5937" i="16"/>
  <c r="B5938" i="16"/>
  <c r="B5939" i="16"/>
  <c r="B5940" i="16"/>
  <c r="B5941" i="16"/>
  <c r="B5942" i="16"/>
  <c r="B5943" i="16"/>
  <c r="B5944" i="16"/>
  <c r="B5945" i="16"/>
  <c r="B5946" i="16"/>
  <c r="B5947" i="16"/>
  <c r="B5948" i="16"/>
  <c r="B5949" i="16"/>
  <c r="B5950" i="16"/>
  <c r="B5951" i="16"/>
  <c r="B5952" i="16"/>
  <c r="B5953" i="16"/>
  <c r="B5954" i="16"/>
  <c r="B5955" i="16"/>
  <c r="B5956" i="16"/>
  <c r="B5957" i="16"/>
  <c r="B5958" i="16"/>
  <c r="B5959" i="16"/>
  <c r="B5960" i="16"/>
  <c r="B5961" i="16"/>
  <c r="B5962" i="16"/>
  <c r="B5963" i="16"/>
  <c r="B5964" i="16"/>
  <c r="B5965" i="16"/>
  <c r="B5966" i="16"/>
  <c r="B5967" i="16"/>
  <c r="B5968" i="16"/>
  <c r="B5969" i="16"/>
  <c r="B5970" i="16"/>
  <c r="B5971" i="16"/>
  <c r="B5972" i="16"/>
  <c r="B5973" i="16"/>
  <c r="B5974" i="16"/>
  <c r="B5975" i="16"/>
  <c r="B5976" i="16"/>
  <c r="B5977" i="16"/>
  <c r="B5978" i="16"/>
  <c r="B5979" i="16"/>
  <c r="B5980" i="16"/>
  <c r="B5981" i="16"/>
  <c r="B5982" i="16"/>
  <c r="B5983" i="16"/>
  <c r="B5984" i="16"/>
  <c r="B5985" i="16"/>
  <c r="B5986" i="16"/>
  <c r="B5987" i="16"/>
  <c r="B5988" i="16"/>
  <c r="B5989" i="16"/>
  <c r="B5990" i="16"/>
  <c r="B5991" i="16"/>
  <c r="B5992" i="16"/>
  <c r="B5993" i="16"/>
  <c r="B5994" i="16"/>
  <c r="B5995" i="16"/>
  <c r="B5996" i="16"/>
  <c r="B5997" i="16"/>
  <c r="B5998" i="16"/>
  <c r="B5999" i="16"/>
  <c r="B6000" i="16"/>
  <c r="B6001" i="16"/>
  <c r="B6002" i="16"/>
  <c r="B6003" i="16"/>
  <c r="B6004" i="16"/>
  <c r="B6005" i="16"/>
  <c r="B6006" i="16"/>
  <c r="B6007" i="16"/>
  <c r="B6008" i="16"/>
  <c r="B6009" i="16"/>
  <c r="B6010" i="16"/>
  <c r="B6011" i="16"/>
  <c r="B6012" i="16"/>
  <c r="B6013" i="16"/>
  <c r="B6014" i="16"/>
  <c r="B6015" i="16"/>
  <c r="B6016" i="16"/>
  <c r="B6017" i="16"/>
  <c r="B6018" i="16"/>
  <c r="B6019" i="16"/>
  <c r="B6020" i="16"/>
  <c r="B6021" i="16"/>
  <c r="B6022" i="16"/>
  <c r="B6023" i="16"/>
  <c r="B6024" i="16"/>
  <c r="B6025" i="16"/>
  <c r="B6026" i="16"/>
  <c r="B6027" i="16"/>
  <c r="B6028" i="16"/>
  <c r="B6029" i="16"/>
  <c r="B6030" i="16"/>
  <c r="B6031" i="16"/>
  <c r="B6032" i="16"/>
  <c r="B6033" i="16"/>
  <c r="B6034" i="16"/>
  <c r="B6035" i="16"/>
  <c r="B6036" i="16"/>
  <c r="B6037" i="16"/>
  <c r="B6038" i="16"/>
  <c r="B6039" i="16"/>
  <c r="B6040" i="16"/>
  <c r="B6041" i="16"/>
  <c r="B6042" i="16"/>
  <c r="B6043" i="16"/>
  <c r="B6044" i="16"/>
  <c r="B6045" i="16"/>
  <c r="B6046" i="16"/>
  <c r="B6047" i="16"/>
  <c r="B6048" i="16"/>
  <c r="B6049" i="16"/>
  <c r="B6050" i="16"/>
  <c r="B6051" i="16"/>
  <c r="B6052" i="16"/>
  <c r="B6053" i="16"/>
  <c r="B6054" i="16"/>
  <c r="B6055" i="16"/>
  <c r="B6056" i="16"/>
  <c r="B6057" i="16"/>
  <c r="B6058" i="16"/>
  <c r="B6059" i="16"/>
  <c r="B6060" i="16"/>
  <c r="B6061" i="16"/>
  <c r="B6062" i="16"/>
  <c r="B6063" i="16"/>
  <c r="B6064" i="16"/>
  <c r="B6065" i="16"/>
  <c r="B6066" i="16"/>
  <c r="B6067" i="16"/>
  <c r="B6068" i="16"/>
  <c r="B6069" i="16"/>
  <c r="B6070" i="16"/>
  <c r="B6071" i="16"/>
  <c r="B6072" i="16"/>
  <c r="B6073" i="16"/>
  <c r="B6074" i="16"/>
  <c r="B6075" i="16"/>
  <c r="B6076" i="16"/>
  <c r="B6077" i="16"/>
  <c r="B6078" i="16"/>
  <c r="B6079" i="16"/>
  <c r="B6080" i="16"/>
  <c r="B6081" i="16"/>
  <c r="B6082" i="16"/>
  <c r="B6083" i="16"/>
  <c r="B6084" i="16"/>
  <c r="B6085" i="16"/>
  <c r="B6086" i="16"/>
  <c r="B6087" i="16"/>
  <c r="B6088" i="16"/>
  <c r="B6089" i="16"/>
  <c r="B6090" i="16"/>
  <c r="B6091" i="16"/>
  <c r="B6092" i="16"/>
  <c r="B6093" i="16"/>
  <c r="B6094" i="16"/>
  <c r="B6095" i="16"/>
  <c r="B6096" i="16"/>
  <c r="B6097" i="16"/>
  <c r="B6098" i="16"/>
  <c r="B6099" i="16"/>
  <c r="B6100" i="16"/>
  <c r="B6101" i="16"/>
  <c r="B6102" i="16"/>
  <c r="B6103" i="16"/>
  <c r="B6104" i="16"/>
  <c r="B6105" i="16"/>
  <c r="B6106" i="16"/>
  <c r="B6107" i="16"/>
  <c r="B6108" i="16"/>
  <c r="B6109" i="16"/>
  <c r="B6110" i="16"/>
  <c r="B6111" i="16"/>
  <c r="B6112" i="16"/>
  <c r="B6113" i="16"/>
  <c r="B6114" i="16"/>
  <c r="B6115" i="16"/>
  <c r="B6116" i="16"/>
  <c r="B6117" i="16"/>
  <c r="B6118" i="16"/>
  <c r="B6119" i="16"/>
  <c r="B6120" i="16"/>
  <c r="B6121" i="16"/>
  <c r="B6122" i="16"/>
  <c r="B6123" i="16"/>
  <c r="B6124" i="16"/>
  <c r="B6125" i="16"/>
  <c r="B6126" i="16"/>
  <c r="B6127" i="16"/>
  <c r="B6128" i="16"/>
  <c r="B6129" i="16"/>
  <c r="B6130" i="16"/>
  <c r="B6131" i="16"/>
  <c r="B6132" i="16"/>
  <c r="B6133" i="16"/>
  <c r="B6134" i="16"/>
  <c r="B6135" i="16"/>
  <c r="B6136" i="16"/>
  <c r="B6137" i="16"/>
  <c r="B6138" i="16"/>
  <c r="B6139" i="16"/>
  <c r="B6140" i="16"/>
  <c r="B6141" i="16"/>
  <c r="B6142" i="16"/>
  <c r="B6143" i="16"/>
  <c r="B6144" i="16"/>
  <c r="B6145" i="16"/>
  <c r="B6146" i="16"/>
  <c r="B6147" i="16"/>
  <c r="B6148" i="16"/>
  <c r="B6149" i="16"/>
  <c r="B6150" i="16"/>
  <c r="B6151" i="16"/>
  <c r="B6152" i="16"/>
  <c r="B6153" i="16"/>
  <c r="B6154" i="16"/>
  <c r="B6155" i="16"/>
  <c r="B6156" i="16"/>
  <c r="B6157" i="16"/>
  <c r="B6158" i="16"/>
  <c r="B6159" i="16"/>
  <c r="B6160" i="16"/>
  <c r="B6161" i="16"/>
  <c r="B6162" i="16"/>
  <c r="B6163" i="16"/>
  <c r="B6164" i="16"/>
  <c r="B6165" i="16"/>
  <c r="B6166" i="16"/>
  <c r="B6167" i="16"/>
  <c r="B6168" i="16"/>
  <c r="B6169" i="16"/>
  <c r="B6170" i="16"/>
  <c r="B6171" i="16"/>
  <c r="B6172" i="16"/>
  <c r="B6173" i="16"/>
  <c r="B6174" i="16"/>
  <c r="B6175" i="16"/>
  <c r="B6176" i="16"/>
  <c r="B6177" i="16"/>
  <c r="B6178" i="16"/>
  <c r="B6179" i="16"/>
  <c r="B6180" i="16"/>
  <c r="B6181" i="16"/>
  <c r="B6182" i="16"/>
  <c r="B6183" i="16"/>
  <c r="B6184" i="16"/>
  <c r="B6185" i="16"/>
  <c r="B6186" i="16"/>
  <c r="B6187" i="16"/>
  <c r="B6188" i="16"/>
  <c r="B6189" i="16"/>
  <c r="B6190" i="16"/>
  <c r="B6191" i="16"/>
  <c r="B6192" i="16"/>
  <c r="B6193" i="16"/>
  <c r="B6194" i="16"/>
  <c r="B6195" i="16"/>
  <c r="B6196" i="16"/>
  <c r="B6197" i="16"/>
  <c r="B6198" i="16"/>
  <c r="B6199" i="16"/>
  <c r="B6200" i="16"/>
  <c r="B6201" i="16"/>
  <c r="B6202" i="16"/>
  <c r="B6203" i="16"/>
  <c r="B6204" i="16"/>
  <c r="B6205" i="16"/>
  <c r="B6206" i="16"/>
  <c r="B6207" i="16"/>
  <c r="B6208" i="16"/>
  <c r="B6209" i="16"/>
  <c r="B6210" i="16"/>
  <c r="B6211" i="16"/>
  <c r="B6212" i="16"/>
  <c r="B6213" i="16"/>
  <c r="B6214" i="16"/>
  <c r="B6215" i="16"/>
  <c r="B6216" i="16"/>
  <c r="B6217" i="16"/>
  <c r="B6218" i="16"/>
  <c r="B6219" i="16"/>
  <c r="B6220" i="16"/>
  <c r="B6221" i="16"/>
  <c r="B6222" i="16"/>
  <c r="B6223" i="16"/>
  <c r="B6224" i="16"/>
  <c r="B6225" i="16"/>
  <c r="B6226" i="16"/>
  <c r="B6227" i="16"/>
  <c r="B6228" i="16"/>
  <c r="B6229" i="16"/>
  <c r="B6230" i="16"/>
  <c r="B6231" i="16"/>
  <c r="B6232" i="16"/>
  <c r="B6233" i="16"/>
  <c r="B6234" i="16"/>
  <c r="B6235" i="16"/>
  <c r="B6236" i="16"/>
  <c r="B6237" i="16"/>
  <c r="B6238" i="16"/>
  <c r="B6239" i="16"/>
  <c r="B6240" i="16"/>
  <c r="B6241" i="16"/>
  <c r="B6242" i="16"/>
  <c r="B6243" i="16"/>
  <c r="B6244" i="16"/>
  <c r="B6245" i="16"/>
  <c r="B6246" i="16"/>
  <c r="B6247" i="16"/>
  <c r="B6248" i="16"/>
  <c r="B6249" i="16"/>
  <c r="B6250" i="16"/>
  <c r="B6251" i="16"/>
  <c r="B6252" i="16"/>
  <c r="B6253" i="16"/>
  <c r="B6254" i="16"/>
  <c r="B6255" i="16"/>
  <c r="B6256" i="16"/>
  <c r="B6257" i="16"/>
  <c r="B6258" i="16"/>
  <c r="B6259" i="16"/>
  <c r="B6260" i="16"/>
  <c r="B6261" i="16"/>
  <c r="B6262" i="16"/>
  <c r="B6263" i="16"/>
  <c r="B6264" i="16"/>
  <c r="B6265" i="16"/>
  <c r="B6266" i="16"/>
  <c r="B6267" i="16"/>
  <c r="B6268" i="16"/>
  <c r="B6269" i="16"/>
  <c r="B6270" i="16"/>
  <c r="B6271" i="16"/>
  <c r="B6272" i="16"/>
  <c r="B6273" i="16"/>
  <c r="B6274" i="16"/>
  <c r="B6275" i="16"/>
  <c r="B6276" i="16"/>
  <c r="B6277" i="16"/>
  <c r="B6278" i="16"/>
  <c r="B6279" i="16"/>
  <c r="B6280" i="16"/>
  <c r="B6281" i="16"/>
  <c r="B6282" i="16"/>
  <c r="B6283" i="16"/>
  <c r="B6284" i="16"/>
  <c r="B6285" i="16"/>
  <c r="B6286" i="16"/>
  <c r="B6287" i="16"/>
  <c r="B6288" i="16"/>
  <c r="B6289" i="16"/>
  <c r="B6290" i="16"/>
  <c r="B6291" i="16"/>
  <c r="B6292" i="16"/>
  <c r="B6293" i="16"/>
  <c r="B6294" i="16"/>
  <c r="B6295" i="16"/>
  <c r="B6296" i="16"/>
  <c r="B6297" i="16"/>
  <c r="B6298" i="16"/>
  <c r="B6299" i="16"/>
  <c r="B6300" i="16"/>
  <c r="B6301" i="16"/>
  <c r="B6302" i="16"/>
  <c r="B6303" i="16"/>
  <c r="B6304" i="16"/>
  <c r="B6305" i="16"/>
  <c r="B6306" i="16"/>
  <c r="B6307" i="16"/>
  <c r="B6308" i="16"/>
  <c r="B6309" i="16"/>
  <c r="B6310" i="16"/>
  <c r="B6311" i="16"/>
  <c r="B6312" i="16"/>
  <c r="B6313" i="16"/>
  <c r="B6314" i="16"/>
  <c r="B6315" i="16"/>
  <c r="B6316" i="16"/>
  <c r="B6317" i="16"/>
  <c r="B6318" i="16"/>
  <c r="B6319" i="16"/>
  <c r="B6320" i="16"/>
  <c r="B6321" i="16"/>
  <c r="B6322" i="16"/>
  <c r="B6323" i="16"/>
  <c r="B6324" i="16"/>
  <c r="B6325" i="16"/>
  <c r="B6326" i="16"/>
  <c r="B6327" i="16"/>
  <c r="B6328" i="16"/>
  <c r="B6329" i="16"/>
  <c r="B6330" i="16"/>
  <c r="B6331" i="16"/>
  <c r="B6332" i="16"/>
  <c r="B6333" i="16"/>
  <c r="B6334" i="16"/>
  <c r="B6335" i="16"/>
  <c r="B6336" i="16"/>
  <c r="B6337" i="16"/>
  <c r="B6338" i="16"/>
  <c r="B6339" i="16"/>
  <c r="B6340" i="16"/>
  <c r="B6341" i="16"/>
  <c r="B6342" i="16"/>
  <c r="B6343" i="16"/>
  <c r="B6344" i="16"/>
  <c r="B6345" i="16"/>
  <c r="B6346" i="16"/>
  <c r="B6347" i="16"/>
  <c r="B6348" i="16"/>
  <c r="B6349" i="16"/>
  <c r="B6350" i="16"/>
  <c r="B6351" i="16"/>
  <c r="B6352" i="16"/>
  <c r="B6353" i="16"/>
  <c r="B6354" i="16"/>
  <c r="B6355" i="16"/>
  <c r="B6356" i="16"/>
  <c r="B6357" i="16"/>
  <c r="B6358" i="16"/>
  <c r="B6359" i="16"/>
  <c r="B6360" i="16"/>
  <c r="B6361" i="16"/>
  <c r="B6362" i="16"/>
  <c r="B6363" i="16"/>
  <c r="B6364" i="16"/>
  <c r="B6365" i="16"/>
  <c r="B6366" i="16"/>
  <c r="B6367" i="16"/>
  <c r="B6368" i="16"/>
  <c r="B6369" i="16"/>
  <c r="B6370" i="16"/>
  <c r="B6371" i="16"/>
  <c r="B6372" i="16"/>
  <c r="B6373" i="16"/>
  <c r="B6374" i="16"/>
  <c r="B6375" i="16"/>
  <c r="B6376" i="16"/>
  <c r="B6377" i="16"/>
  <c r="B6378" i="16"/>
  <c r="B6379" i="16"/>
  <c r="B6380" i="16"/>
  <c r="B6381" i="16"/>
  <c r="B6382" i="16"/>
  <c r="B6383" i="16"/>
  <c r="B6384" i="16"/>
  <c r="B6385" i="16"/>
  <c r="B6386" i="16"/>
  <c r="B6387" i="16"/>
  <c r="B6388" i="16"/>
  <c r="B6389" i="16"/>
  <c r="B6390" i="16"/>
  <c r="B6391" i="16"/>
  <c r="B6392" i="16"/>
  <c r="B6393" i="16"/>
  <c r="B6394" i="16"/>
  <c r="B6395" i="16"/>
  <c r="B6396" i="16"/>
  <c r="B6397" i="16"/>
  <c r="B6398" i="16"/>
  <c r="B6399" i="16"/>
  <c r="B6400" i="16"/>
  <c r="B6401" i="16"/>
  <c r="B6402" i="16"/>
  <c r="B6403" i="16"/>
  <c r="B6404" i="16"/>
  <c r="B6405" i="16"/>
  <c r="B6406" i="16"/>
  <c r="B6407" i="16"/>
  <c r="B6408" i="16"/>
  <c r="B6409" i="16"/>
  <c r="B6410" i="16"/>
  <c r="B6411" i="16"/>
  <c r="B6412" i="16"/>
  <c r="B6413" i="16"/>
  <c r="B6414" i="16"/>
  <c r="B6415" i="16"/>
  <c r="B6416" i="16"/>
  <c r="B6417" i="16"/>
  <c r="B6418" i="16"/>
  <c r="B6419" i="16"/>
  <c r="B6420" i="16"/>
  <c r="B6421" i="16"/>
  <c r="B6422" i="16"/>
  <c r="B6423" i="16"/>
  <c r="B6424" i="16"/>
  <c r="B6425" i="16"/>
  <c r="B6426" i="16"/>
  <c r="B6427" i="16"/>
  <c r="B6428" i="16"/>
  <c r="B6429" i="16"/>
  <c r="B6430" i="16"/>
  <c r="B6431" i="16"/>
  <c r="B6432" i="16"/>
  <c r="B6433" i="16"/>
  <c r="B6434" i="16"/>
  <c r="B6435" i="16"/>
  <c r="B6436" i="16"/>
  <c r="B6437" i="16"/>
  <c r="B6438" i="16"/>
  <c r="B6439" i="16"/>
  <c r="B6440" i="16"/>
  <c r="B6441" i="16"/>
  <c r="B6442" i="16"/>
  <c r="B6443" i="16"/>
  <c r="B6444" i="16"/>
  <c r="B6445" i="16"/>
  <c r="B6446" i="16"/>
  <c r="B6447" i="16"/>
  <c r="B6448" i="16"/>
  <c r="B6449" i="16"/>
  <c r="B6450" i="16"/>
  <c r="B6451" i="16"/>
  <c r="B6452" i="16"/>
  <c r="B6453" i="16"/>
  <c r="B6454" i="16"/>
  <c r="B6455" i="16"/>
  <c r="B6456" i="16"/>
  <c r="B6457" i="16"/>
  <c r="B6458" i="16"/>
  <c r="B6459" i="16"/>
  <c r="B6460" i="16"/>
  <c r="B6461" i="16"/>
  <c r="B6462" i="16"/>
  <c r="B6463" i="16"/>
  <c r="B6464" i="16"/>
  <c r="B6465" i="16"/>
  <c r="B6466" i="16"/>
  <c r="B6467" i="16"/>
  <c r="B6468" i="16"/>
  <c r="B6469" i="16"/>
  <c r="B6470" i="16"/>
  <c r="B6471" i="16"/>
  <c r="B6472" i="16"/>
  <c r="B6473" i="16"/>
  <c r="B6474" i="16"/>
  <c r="B6475" i="16"/>
  <c r="B6476" i="16"/>
  <c r="B6477" i="16"/>
  <c r="B6478" i="16"/>
  <c r="B6479" i="16"/>
  <c r="B6480" i="16"/>
  <c r="B6481" i="16"/>
  <c r="B6482" i="16"/>
  <c r="B6483" i="16"/>
  <c r="B6484" i="16"/>
  <c r="B6485" i="16"/>
  <c r="B6486" i="16"/>
  <c r="B6487" i="16"/>
  <c r="B6488" i="16"/>
  <c r="B6489" i="16"/>
  <c r="B6490" i="16"/>
  <c r="B6491" i="16"/>
  <c r="B6492" i="16"/>
  <c r="B6493" i="16"/>
  <c r="B6494" i="16"/>
  <c r="B6495" i="16"/>
  <c r="B6496" i="16"/>
  <c r="B6497" i="16"/>
  <c r="B6498" i="16"/>
  <c r="B6499" i="16"/>
  <c r="B6500" i="16"/>
  <c r="B6501" i="16"/>
  <c r="B6502" i="16"/>
  <c r="B6503" i="16"/>
  <c r="B6504" i="16"/>
  <c r="B6505" i="16"/>
  <c r="B6506" i="16"/>
  <c r="B6507" i="16"/>
  <c r="B6508" i="16"/>
  <c r="B6509" i="16"/>
  <c r="B6510" i="16"/>
  <c r="B6511" i="16"/>
  <c r="B6512" i="16"/>
  <c r="B6513" i="16"/>
  <c r="B6514" i="16"/>
  <c r="B6515" i="16"/>
  <c r="B6516" i="16"/>
  <c r="B6517" i="16"/>
  <c r="B6518" i="16"/>
  <c r="B6519" i="16"/>
  <c r="B6520" i="16"/>
  <c r="B6521" i="16"/>
  <c r="B6522" i="16"/>
  <c r="B6523" i="16"/>
  <c r="B6524" i="16"/>
  <c r="B6525" i="16"/>
  <c r="B6526" i="16"/>
  <c r="B6527" i="16"/>
  <c r="B6528" i="16"/>
  <c r="B6529" i="16"/>
  <c r="B6530" i="16"/>
  <c r="B6531" i="16"/>
  <c r="B6532" i="16"/>
  <c r="B6533" i="16"/>
  <c r="B6534" i="16"/>
  <c r="B6535" i="16"/>
  <c r="B6536" i="16"/>
  <c r="B6537" i="16"/>
  <c r="B6538" i="16"/>
  <c r="B6539" i="16"/>
  <c r="B6540" i="16"/>
  <c r="B6541" i="16"/>
  <c r="B6542" i="16"/>
  <c r="B6543" i="16"/>
  <c r="B6544" i="16"/>
  <c r="B6545" i="16"/>
  <c r="B6546" i="16"/>
  <c r="B6547" i="16"/>
  <c r="B6548" i="16"/>
  <c r="B6549" i="16"/>
  <c r="B6550" i="16"/>
  <c r="B6551" i="16"/>
  <c r="B6552" i="16"/>
  <c r="B6553" i="16"/>
  <c r="B6554" i="16"/>
  <c r="B6555" i="16"/>
  <c r="B6556" i="16"/>
  <c r="B6557" i="16"/>
  <c r="B6558" i="16"/>
  <c r="B6559" i="16"/>
  <c r="B6560" i="16"/>
  <c r="B6561" i="16"/>
  <c r="B6562" i="16"/>
  <c r="B6563" i="16"/>
  <c r="B6564" i="16"/>
  <c r="B6565" i="16"/>
  <c r="B6566" i="16"/>
  <c r="B6567" i="16"/>
  <c r="B6568" i="16"/>
  <c r="B6569" i="16"/>
  <c r="B6570" i="16"/>
  <c r="B6571" i="16"/>
  <c r="B6572" i="16"/>
  <c r="B6573" i="16"/>
  <c r="B6574" i="16"/>
  <c r="B6575" i="16"/>
  <c r="B6576" i="16"/>
  <c r="B6577" i="16"/>
  <c r="B6578" i="16"/>
  <c r="B6579" i="16"/>
  <c r="B6580" i="16"/>
  <c r="B6581" i="16"/>
  <c r="B6582" i="16"/>
  <c r="B6583" i="16"/>
  <c r="B6584" i="16"/>
  <c r="B6585" i="16"/>
  <c r="B6586" i="16"/>
  <c r="B6587" i="16"/>
  <c r="B6588" i="16"/>
  <c r="B6589" i="16"/>
  <c r="B6590" i="16"/>
  <c r="B6591" i="16"/>
  <c r="B6592" i="16"/>
  <c r="B6593" i="16"/>
  <c r="B6594" i="16"/>
  <c r="B6595" i="16"/>
  <c r="B6596" i="16"/>
  <c r="B6597" i="16"/>
  <c r="B6598" i="16"/>
  <c r="B6599" i="16"/>
  <c r="B6600" i="16"/>
  <c r="B6601" i="16"/>
  <c r="B6602" i="16"/>
  <c r="B6603" i="16"/>
  <c r="B6604" i="16"/>
  <c r="B6605" i="16"/>
  <c r="B6606" i="16"/>
  <c r="B6607" i="16"/>
  <c r="B6608" i="16"/>
  <c r="B6609" i="16"/>
  <c r="B6610" i="16"/>
  <c r="B6611" i="16"/>
  <c r="B6612" i="16"/>
  <c r="B6613" i="16"/>
  <c r="B6614" i="16"/>
  <c r="B6615" i="16"/>
  <c r="B6616" i="16"/>
  <c r="B6617" i="16"/>
  <c r="B6618" i="16"/>
  <c r="B6619" i="16"/>
  <c r="B6620" i="16"/>
  <c r="B6621" i="16"/>
  <c r="B6622" i="16"/>
  <c r="B6623" i="16"/>
  <c r="B6624" i="16"/>
  <c r="B6625" i="16"/>
  <c r="B6626" i="16"/>
  <c r="B6627" i="16"/>
  <c r="B6628" i="16"/>
  <c r="B6629" i="16"/>
  <c r="B6630" i="16"/>
  <c r="B6631" i="16"/>
  <c r="B6632" i="16"/>
  <c r="B6633" i="16"/>
  <c r="B6634" i="16"/>
  <c r="B6635" i="16"/>
  <c r="B6636" i="16"/>
  <c r="B6637" i="16"/>
  <c r="B6638" i="16"/>
  <c r="B6639" i="16"/>
  <c r="B6640" i="16"/>
  <c r="B6641" i="16"/>
  <c r="B6642" i="16"/>
  <c r="B6643" i="16"/>
  <c r="B6644" i="16"/>
  <c r="B6645" i="16"/>
  <c r="B6646" i="16"/>
  <c r="B6647" i="16"/>
  <c r="B6648" i="16"/>
  <c r="B6649" i="16"/>
  <c r="B6650" i="16"/>
  <c r="B6651" i="16"/>
  <c r="B6652" i="16"/>
  <c r="B6653" i="16"/>
  <c r="B6654" i="16"/>
  <c r="B6655" i="16"/>
  <c r="B6656" i="16"/>
  <c r="B6657" i="16"/>
  <c r="B6658" i="16"/>
  <c r="B6659" i="16"/>
  <c r="B6660" i="16"/>
  <c r="B6661" i="16"/>
  <c r="B6662" i="16"/>
  <c r="B6663" i="16"/>
  <c r="B6664" i="16"/>
  <c r="B6665" i="16"/>
  <c r="B6666" i="16"/>
  <c r="B6667" i="16"/>
  <c r="B6668" i="16"/>
  <c r="B6669" i="16"/>
  <c r="B6670" i="16"/>
  <c r="B6671" i="16"/>
  <c r="B6672" i="16"/>
  <c r="B6673" i="16"/>
  <c r="B6674" i="16"/>
  <c r="B6675" i="16"/>
  <c r="B6676" i="16"/>
  <c r="B6677" i="16"/>
  <c r="B6678" i="16"/>
  <c r="B6679" i="16"/>
  <c r="B6680" i="16"/>
  <c r="B6681" i="16"/>
  <c r="B6682" i="16"/>
  <c r="B6683" i="16"/>
  <c r="B6684" i="16"/>
  <c r="B6685" i="16"/>
  <c r="B6686" i="16"/>
  <c r="B6687" i="16"/>
  <c r="B6688" i="16"/>
  <c r="B6689" i="16"/>
  <c r="B6690" i="16"/>
  <c r="B6691" i="16"/>
  <c r="B6692" i="16"/>
  <c r="B6693" i="16"/>
  <c r="B6694" i="16"/>
  <c r="B6695" i="16"/>
  <c r="B6696" i="16"/>
  <c r="B6697" i="16"/>
  <c r="B6698" i="16"/>
  <c r="B6699" i="16"/>
  <c r="B6700" i="16"/>
  <c r="B6701" i="16"/>
  <c r="B6702" i="16"/>
  <c r="B6703" i="16"/>
  <c r="B6704" i="16"/>
  <c r="B6705" i="16"/>
  <c r="B6706" i="16"/>
  <c r="B6707" i="16"/>
  <c r="B6708" i="16"/>
  <c r="B6709" i="16"/>
  <c r="B6710" i="16"/>
  <c r="B6711" i="16"/>
  <c r="B6712" i="16"/>
  <c r="B6713" i="16"/>
  <c r="B6714" i="16"/>
  <c r="B6715" i="16"/>
  <c r="B6716" i="16"/>
  <c r="B6717" i="16"/>
  <c r="B6718" i="16"/>
  <c r="B6719" i="16"/>
  <c r="B6720" i="16"/>
  <c r="B6721" i="16"/>
  <c r="B6722" i="16"/>
  <c r="B6723" i="16"/>
  <c r="B6724" i="16"/>
  <c r="B6725" i="16"/>
  <c r="B6726" i="16"/>
  <c r="B6727" i="16"/>
  <c r="B6728" i="16"/>
  <c r="B6729" i="16"/>
  <c r="B6730" i="16"/>
  <c r="B6731" i="16"/>
  <c r="B6732" i="16"/>
  <c r="B6733" i="16"/>
  <c r="B6734" i="16"/>
  <c r="B6735" i="16"/>
  <c r="B6736" i="16"/>
  <c r="B6737" i="16"/>
  <c r="B6738" i="16"/>
  <c r="B6739" i="16"/>
  <c r="B6740" i="16"/>
  <c r="B6741" i="16"/>
  <c r="B6742" i="16"/>
  <c r="B6743" i="16"/>
  <c r="B6744" i="16"/>
  <c r="B6745" i="16"/>
  <c r="B6746" i="16"/>
  <c r="B6747" i="16"/>
  <c r="B6748" i="16"/>
  <c r="B6749" i="16"/>
  <c r="B6750" i="16"/>
  <c r="B6751" i="16"/>
  <c r="B6752" i="16"/>
  <c r="B6753" i="16"/>
  <c r="B6754" i="16"/>
  <c r="B6755" i="16"/>
  <c r="B6756" i="16"/>
  <c r="B6757" i="16"/>
  <c r="B6758" i="16"/>
  <c r="B6759" i="16"/>
  <c r="B6760" i="16"/>
  <c r="B6761" i="16"/>
  <c r="B6762" i="16"/>
  <c r="B6763" i="16"/>
  <c r="B6764" i="16"/>
  <c r="B6765" i="16"/>
  <c r="B6766" i="16"/>
  <c r="B6767" i="16"/>
  <c r="B6768" i="16"/>
  <c r="B6769" i="16"/>
  <c r="B6770" i="16"/>
  <c r="B6771" i="16"/>
  <c r="B6772" i="16"/>
  <c r="B6773" i="16"/>
  <c r="B6774" i="16"/>
  <c r="B6775" i="16"/>
  <c r="B6776" i="16"/>
  <c r="B6777" i="16"/>
  <c r="B6778" i="16"/>
  <c r="B6779" i="16"/>
  <c r="B6780" i="16"/>
  <c r="B6781" i="16"/>
  <c r="B6782" i="16"/>
  <c r="B6783" i="16"/>
  <c r="B6784" i="16"/>
  <c r="B6785" i="16"/>
  <c r="B6786" i="16"/>
  <c r="B6787" i="16"/>
  <c r="B6788" i="16"/>
  <c r="B6789" i="16"/>
  <c r="B6790" i="16"/>
  <c r="B6791" i="16"/>
  <c r="B6792" i="16"/>
  <c r="B6793" i="16"/>
  <c r="B6794" i="16"/>
  <c r="B6795" i="16"/>
  <c r="B6796" i="16"/>
  <c r="B6797" i="16"/>
  <c r="B6798" i="16"/>
  <c r="B6799" i="16"/>
  <c r="B6800" i="16"/>
  <c r="B6801" i="16"/>
  <c r="B6802" i="16"/>
  <c r="B6803" i="16"/>
  <c r="B6804" i="16"/>
  <c r="B6805" i="16"/>
  <c r="B6806" i="16"/>
  <c r="B6807" i="16"/>
  <c r="B6808" i="16"/>
  <c r="B6809" i="16"/>
  <c r="B6810" i="16"/>
  <c r="B6811" i="16"/>
  <c r="B6812" i="16"/>
  <c r="B6813" i="16"/>
  <c r="B6814" i="16"/>
  <c r="B6815" i="16"/>
  <c r="B6816" i="16"/>
  <c r="B6817" i="16"/>
  <c r="B6818" i="16"/>
  <c r="B6819" i="16"/>
  <c r="B6820" i="16"/>
  <c r="B6821" i="16"/>
  <c r="B6822" i="16"/>
  <c r="B6823" i="16"/>
  <c r="B6824" i="16"/>
  <c r="B6825" i="16"/>
  <c r="B6826" i="16"/>
  <c r="B6827" i="16"/>
  <c r="B6828" i="16"/>
  <c r="B6829" i="16"/>
  <c r="B6830" i="16"/>
  <c r="B6831" i="16"/>
  <c r="B6832" i="16"/>
  <c r="B6833" i="16"/>
  <c r="B6834" i="16"/>
  <c r="B6835" i="16"/>
  <c r="B6836" i="16"/>
  <c r="B6837" i="16"/>
  <c r="B6838" i="16"/>
  <c r="B6839" i="16"/>
  <c r="B6840" i="16"/>
  <c r="B6841" i="16"/>
  <c r="B6842" i="16"/>
  <c r="B6843" i="16"/>
  <c r="B6844" i="16"/>
  <c r="B6845" i="16"/>
  <c r="B6846" i="16"/>
  <c r="B6847" i="16"/>
  <c r="B6848" i="16"/>
  <c r="B6849" i="16"/>
  <c r="B6850" i="16"/>
  <c r="B6851" i="16"/>
  <c r="B6852" i="16"/>
  <c r="B6853" i="16"/>
  <c r="B6854" i="16"/>
  <c r="B6855" i="16"/>
  <c r="B6856" i="16"/>
  <c r="B6857" i="16"/>
  <c r="B6858" i="16"/>
  <c r="B6859" i="16"/>
  <c r="B6860" i="16"/>
  <c r="B6861" i="16"/>
  <c r="B6862" i="16"/>
  <c r="B6863" i="16"/>
  <c r="B6864" i="16"/>
  <c r="B6865" i="16"/>
  <c r="B6866" i="16"/>
  <c r="B6867" i="16"/>
  <c r="B6868" i="16"/>
  <c r="B6869" i="16"/>
  <c r="B6870" i="16"/>
  <c r="B6871" i="16"/>
  <c r="B6872" i="16"/>
  <c r="B6873" i="16"/>
  <c r="B6874" i="16"/>
  <c r="B6875" i="16"/>
  <c r="B6876" i="16"/>
  <c r="B6877" i="16"/>
  <c r="B6878" i="16"/>
  <c r="B6879" i="16"/>
  <c r="B6880" i="16"/>
  <c r="B6881" i="16"/>
  <c r="B6882" i="16"/>
  <c r="B6883" i="16"/>
  <c r="B6884" i="16"/>
  <c r="B6885" i="16"/>
  <c r="B6886" i="16"/>
  <c r="B6887" i="16"/>
  <c r="B6888" i="16"/>
  <c r="B6889" i="16"/>
  <c r="B6890" i="16"/>
  <c r="B6891" i="16"/>
  <c r="B6892" i="16"/>
  <c r="B6893" i="16"/>
  <c r="B6894" i="16"/>
  <c r="B6895" i="16"/>
  <c r="B6896" i="16"/>
  <c r="B6897" i="16"/>
  <c r="B6898" i="16"/>
  <c r="B6899" i="16"/>
  <c r="B6900" i="16"/>
  <c r="B6901" i="16"/>
  <c r="B6902" i="16"/>
  <c r="B6903" i="16"/>
  <c r="B6904" i="16"/>
  <c r="B6905" i="16"/>
  <c r="B6906" i="16"/>
  <c r="B6907" i="16"/>
  <c r="B6908" i="16"/>
  <c r="B6909" i="16"/>
  <c r="B6910" i="16"/>
  <c r="B6911" i="16"/>
  <c r="B6912" i="16"/>
  <c r="B6913" i="16"/>
  <c r="B6914" i="16"/>
  <c r="B6915" i="16"/>
  <c r="B6916" i="16"/>
  <c r="B6917" i="16"/>
  <c r="B6918" i="16"/>
  <c r="B6919" i="16"/>
  <c r="B6920" i="16"/>
  <c r="B6921" i="16"/>
  <c r="B6922" i="16"/>
  <c r="B6923" i="16"/>
  <c r="B6924" i="16"/>
  <c r="B6925" i="16"/>
  <c r="B6926" i="16"/>
  <c r="B6927" i="16"/>
  <c r="B6928" i="16"/>
  <c r="B6929" i="16"/>
  <c r="B6930" i="16"/>
  <c r="B6931" i="16"/>
  <c r="B6932" i="16"/>
  <c r="B6933" i="16"/>
  <c r="B6934" i="16"/>
  <c r="B6935" i="16"/>
  <c r="B6936" i="16"/>
  <c r="B6937" i="16"/>
  <c r="B6938" i="16"/>
  <c r="B6939" i="16"/>
  <c r="B6940" i="16"/>
  <c r="B6941" i="16"/>
  <c r="B6942" i="16"/>
  <c r="B6943" i="16"/>
  <c r="B6944" i="16"/>
  <c r="B6945" i="16"/>
  <c r="B6946" i="16"/>
  <c r="B6947" i="16"/>
  <c r="B6948" i="16"/>
  <c r="B6949" i="16"/>
  <c r="B6950" i="16"/>
  <c r="B6951" i="16"/>
  <c r="B6952" i="16"/>
  <c r="B6953" i="16"/>
  <c r="B6954" i="16"/>
  <c r="B6955" i="16"/>
  <c r="B6956" i="16"/>
  <c r="B6957" i="16"/>
  <c r="B6958" i="16"/>
  <c r="B6959" i="16"/>
  <c r="B6960" i="16"/>
  <c r="B6961" i="16"/>
  <c r="B6962" i="16"/>
  <c r="B6963" i="16"/>
  <c r="B6964" i="16"/>
  <c r="B6965" i="16"/>
  <c r="B6966" i="16"/>
  <c r="B6967" i="16"/>
  <c r="B6968" i="16"/>
  <c r="B6969" i="16"/>
  <c r="B6970" i="16"/>
  <c r="B6971" i="16"/>
  <c r="B6972" i="16"/>
  <c r="B6973" i="16"/>
  <c r="B6974" i="16"/>
  <c r="B6975" i="16"/>
  <c r="B6976" i="16"/>
  <c r="B6977" i="16"/>
  <c r="B6978" i="16"/>
  <c r="B6979" i="16"/>
  <c r="B6980" i="16"/>
  <c r="B6981" i="16"/>
  <c r="B6982" i="16"/>
  <c r="B6983" i="16"/>
  <c r="B6984" i="16"/>
  <c r="B6985" i="16"/>
  <c r="B6986" i="16"/>
  <c r="B6987" i="16"/>
  <c r="B6988" i="16"/>
  <c r="B6989" i="16"/>
  <c r="B6990" i="16"/>
  <c r="B6991" i="16"/>
  <c r="B6992" i="16"/>
  <c r="B6993" i="16"/>
  <c r="B6994" i="16"/>
  <c r="B6995" i="16"/>
  <c r="B6996" i="16"/>
  <c r="B6997" i="16"/>
  <c r="B6998" i="16"/>
  <c r="B6999" i="16"/>
  <c r="B7000" i="16"/>
  <c r="B7001" i="16"/>
  <c r="B7002" i="16"/>
  <c r="B7003" i="16"/>
  <c r="B7004" i="16"/>
  <c r="B7005" i="16"/>
  <c r="B7006" i="16"/>
  <c r="B7007" i="16"/>
  <c r="B7008" i="16"/>
  <c r="B7009" i="16"/>
  <c r="B7010" i="16"/>
  <c r="B7011" i="16"/>
  <c r="B7012" i="16"/>
  <c r="B7013" i="16"/>
  <c r="B7014" i="16"/>
  <c r="B7015" i="16"/>
  <c r="B7016" i="16"/>
  <c r="B7017" i="16"/>
  <c r="B7018" i="16"/>
  <c r="B7019" i="16"/>
  <c r="B7020" i="16"/>
  <c r="B7021" i="16"/>
  <c r="B7022" i="16"/>
  <c r="B7023" i="16"/>
  <c r="B7024" i="16"/>
  <c r="B7025" i="16"/>
  <c r="B7026" i="16"/>
  <c r="B7027" i="16"/>
  <c r="B7028" i="16"/>
  <c r="B7029" i="16"/>
  <c r="B7030" i="16"/>
  <c r="B7031" i="16"/>
  <c r="B7032" i="16"/>
  <c r="B7033" i="16"/>
  <c r="B7034" i="16"/>
  <c r="B7035" i="16"/>
  <c r="B7036" i="16"/>
  <c r="B7037" i="16"/>
  <c r="B7038" i="16"/>
  <c r="B7039" i="16"/>
  <c r="B7040" i="16"/>
  <c r="B7041" i="16"/>
  <c r="B7042" i="16"/>
  <c r="B7043" i="16"/>
  <c r="B7044" i="16"/>
  <c r="B7045" i="16"/>
  <c r="B7046" i="16"/>
  <c r="B7047" i="16"/>
  <c r="B7048" i="16"/>
  <c r="B7049" i="16"/>
  <c r="B7050" i="16"/>
  <c r="B7051" i="16"/>
  <c r="B7052" i="16"/>
  <c r="B7053" i="16"/>
  <c r="B7054" i="16"/>
  <c r="B7055" i="16"/>
  <c r="B7056" i="16"/>
  <c r="B7057" i="16"/>
  <c r="B7058" i="16"/>
  <c r="B7059" i="16"/>
  <c r="B7060" i="16"/>
  <c r="B7061" i="16"/>
  <c r="B7062" i="16"/>
  <c r="B7063" i="16"/>
  <c r="B7064" i="16"/>
  <c r="B7065" i="16"/>
  <c r="B7066" i="16"/>
  <c r="B7067" i="16"/>
  <c r="B7068" i="16"/>
  <c r="B7069" i="16"/>
  <c r="B7070" i="16"/>
  <c r="B7071" i="16"/>
  <c r="B7072" i="16"/>
  <c r="B7073" i="16"/>
  <c r="B7074" i="16"/>
  <c r="B7075" i="16"/>
  <c r="B7076" i="16"/>
  <c r="B7077" i="16"/>
  <c r="B7078" i="16"/>
  <c r="B7079" i="16"/>
  <c r="B7080" i="16"/>
  <c r="B7081" i="16"/>
  <c r="B7082" i="16"/>
  <c r="B7083" i="16"/>
  <c r="B7084" i="16"/>
  <c r="B7085" i="16"/>
  <c r="B7086" i="16"/>
  <c r="B7087" i="16"/>
  <c r="B7088" i="16"/>
  <c r="B7089" i="16"/>
  <c r="B7090" i="16"/>
  <c r="B7091" i="16"/>
  <c r="B7092" i="16"/>
  <c r="B7093" i="16"/>
  <c r="B7094" i="16"/>
  <c r="B7095" i="16"/>
  <c r="B7096" i="16"/>
  <c r="B7097" i="16"/>
  <c r="B7098" i="16"/>
  <c r="B7099" i="16"/>
  <c r="B7100" i="16"/>
  <c r="B7101" i="16"/>
  <c r="B7102" i="16"/>
  <c r="B7103" i="16"/>
  <c r="B7104" i="16"/>
  <c r="B7105" i="16"/>
  <c r="B7106" i="16"/>
  <c r="B7107" i="16"/>
  <c r="B7108" i="16"/>
  <c r="B7109" i="16"/>
  <c r="B7110" i="16"/>
  <c r="B7111" i="16"/>
  <c r="B7112" i="16"/>
  <c r="B7113" i="16"/>
  <c r="B7114" i="16"/>
  <c r="B7115" i="16"/>
  <c r="B7116" i="16"/>
  <c r="B7117" i="16"/>
  <c r="B7118" i="16"/>
  <c r="B7119" i="16"/>
  <c r="B7120" i="16"/>
  <c r="B7121" i="16"/>
  <c r="B7122" i="16"/>
  <c r="B7123" i="16"/>
  <c r="B7124" i="16"/>
  <c r="B7125" i="16"/>
  <c r="B7126" i="16"/>
  <c r="B7127" i="16"/>
  <c r="B7128" i="16"/>
  <c r="B7129" i="16"/>
  <c r="B7130" i="16"/>
  <c r="B7131" i="16"/>
  <c r="B7132" i="16"/>
  <c r="B7133" i="16"/>
  <c r="B7134" i="16"/>
  <c r="B7135" i="16"/>
  <c r="B7136" i="16"/>
  <c r="B7137" i="16"/>
  <c r="B7138" i="16"/>
  <c r="B7139" i="16"/>
  <c r="B7140" i="16"/>
  <c r="B7141" i="16"/>
  <c r="B7142" i="16"/>
  <c r="B7143" i="16"/>
  <c r="B7144" i="16"/>
  <c r="B7145" i="16"/>
  <c r="B7146" i="16"/>
  <c r="B7147" i="16"/>
  <c r="B7148" i="16"/>
  <c r="B7149" i="16"/>
  <c r="B7150" i="16"/>
  <c r="B7151" i="16"/>
  <c r="B7152" i="16"/>
  <c r="B7153" i="16"/>
  <c r="B7154" i="16"/>
  <c r="B7155" i="16"/>
  <c r="B7156" i="16"/>
  <c r="B7157" i="16"/>
  <c r="B7158" i="16"/>
  <c r="B7159" i="16"/>
  <c r="B7160" i="16"/>
  <c r="B7161" i="16"/>
  <c r="B7162" i="16"/>
  <c r="B7163" i="16"/>
  <c r="B7164" i="16"/>
  <c r="B7165" i="16"/>
  <c r="B7166" i="16"/>
  <c r="B7167" i="16"/>
  <c r="B7168" i="16"/>
  <c r="B7169" i="16"/>
  <c r="B7170" i="16"/>
  <c r="B7171" i="16"/>
  <c r="B7172" i="16"/>
  <c r="B7173" i="16"/>
  <c r="B7174" i="16"/>
  <c r="B7175" i="16"/>
  <c r="B7176" i="16"/>
  <c r="B7177" i="16"/>
  <c r="B7178" i="16"/>
  <c r="B7179" i="16"/>
  <c r="B7180" i="16"/>
  <c r="B7181" i="16"/>
  <c r="B7182" i="16"/>
  <c r="B7183" i="16"/>
  <c r="B7184" i="16"/>
  <c r="B7185" i="16"/>
  <c r="B7186" i="16"/>
  <c r="B7187" i="16"/>
  <c r="B7188" i="16"/>
  <c r="B7189" i="16"/>
  <c r="B7190" i="16"/>
  <c r="B7191" i="16"/>
  <c r="B7192" i="16"/>
  <c r="B7193" i="16"/>
  <c r="B7194" i="16"/>
  <c r="B7195" i="16"/>
  <c r="B7196" i="16"/>
  <c r="B7197" i="16"/>
  <c r="B7198" i="16"/>
  <c r="B7199" i="16"/>
  <c r="B7200" i="16"/>
  <c r="B7201" i="16"/>
  <c r="B7202" i="16"/>
  <c r="B7203" i="16"/>
  <c r="B7204" i="16"/>
  <c r="B7205" i="16"/>
  <c r="B7206" i="16"/>
  <c r="B7207" i="16"/>
  <c r="B7208" i="16"/>
  <c r="B7209" i="16"/>
  <c r="B7210" i="16"/>
  <c r="B7211" i="16"/>
  <c r="B7212" i="16"/>
  <c r="B7213" i="16"/>
  <c r="B7214" i="16"/>
  <c r="B7215" i="16"/>
  <c r="B7216" i="16"/>
  <c r="B7217" i="16"/>
  <c r="B7218" i="16"/>
  <c r="B7219" i="16"/>
  <c r="B7220" i="16"/>
  <c r="B7221" i="16"/>
  <c r="B7222" i="16"/>
  <c r="B7223" i="16"/>
  <c r="B7224" i="16"/>
  <c r="B7225" i="16"/>
  <c r="B7226" i="16"/>
  <c r="B7227" i="16"/>
  <c r="B7228" i="16"/>
  <c r="B7229" i="16"/>
  <c r="B7230" i="16"/>
  <c r="B7231" i="16"/>
  <c r="B7232" i="16"/>
  <c r="B7233" i="16"/>
  <c r="B7234" i="16"/>
  <c r="B7235" i="16"/>
  <c r="B7236" i="16"/>
  <c r="B7237" i="16"/>
  <c r="B7238" i="16"/>
  <c r="B7239" i="16"/>
  <c r="B7240" i="16"/>
  <c r="B7241" i="16"/>
  <c r="B7242" i="16"/>
  <c r="B7243" i="16"/>
  <c r="B7244" i="16"/>
  <c r="B7245" i="16"/>
  <c r="B7246" i="16"/>
  <c r="B7247" i="16"/>
  <c r="B7248" i="16"/>
  <c r="B7249" i="16"/>
  <c r="B7250" i="16"/>
  <c r="B7251" i="16"/>
  <c r="B7252" i="16"/>
  <c r="B7253" i="16"/>
  <c r="B7254" i="16"/>
  <c r="B7255" i="16"/>
  <c r="B7256" i="16"/>
  <c r="B7257" i="16"/>
  <c r="B7258" i="16"/>
  <c r="B7259" i="16"/>
  <c r="B7260" i="16"/>
  <c r="B7261" i="16"/>
  <c r="B7262" i="16"/>
  <c r="B7263" i="16"/>
  <c r="B7264" i="16"/>
  <c r="B7265" i="16"/>
  <c r="B7266" i="16"/>
  <c r="B7267" i="16"/>
  <c r="B7268" i="16"/>
  <c r="B7269" i="16"/>
  <c r="B7270" i="16"/>
  <c r="B7271" i="16"/>
  <c r="B7272" i="16"/>
  <c r="B7273" i="16"/>
  <c r="B7274" i="16"/>
  <c r="B7275" i="16"/>
  <c r="B7276" i="16"/>
  <c r="B7277" i="16"/>
  <c r="B7278" i="16"/>
  <c r="B7279" i="16"/>
  <c r="B7280" i="16"/>
  <c r="B7281" i="16"/>
  <c r="B7282" i="16"/>
  <c r="B7283" i="16"/>
  <c r="B7284" i="16"/>
  <c r="B7285" i="16"/>
  <c r="B7286" i="16"/>
  <c r="B7287" i="16"/>
  <c r="B7288" i="16"/>
  <c r="B7289" i="16"/>
  <c r="B7290" i="16"/>
  <c r="B7291" i="16"/>
  <c r="B7292" i="16"/>
  <c r="B7293" i="16"/>
  <c r="B7294" i="16"/>
  <c r="B7295" i="16"/>
  <c r="B7296" i="16"/>
  <c r="B7297" i="16"/>
  <c r="B7298" i="16"/>
  <c r="B7299" i="16"/>
  <c r="B7300" i="16"/>
  <c r="B7301" i="16"/>
  <c r="B7302" i="16"/>
  <c r="B7303" i="16"/>
  <c r="B7304" i="16"/>
  <c r="B7305" i="16"/>
  <c r="B7306" i="16"/>
  <c r="B7307" i="16"/>
  <c r="B7308" i="16"/>
  <c r="B7309" i="16"/>
  <c r="B7310" i="16"/>
  <c r="B7311" i="16"/>
  <c r="B7312" i="16"/>
  <c r="B7313" i="16"/>
  <c r="B7314" i="16"/>
  <c r="B7315" i="16"/>
  <c r="B7316" i="16"/>
  <c r="B7317" i="16"/>
  <c r="B7318" i="16"/>
  <c r="B7319" i="16"/>
  <c r="B7320" i="16"/>
  <c r="B7321" i="16"/>
  <c r="B7322" i="16"/>
  <c r="B7323" i="16"/>
  <c r="B7324" i="16"/>
  <c r="B7325" i="16"/>
  <c r="B7326" i="16"/>
  <c r="B7327" i="16"/>
  <c r="B7328" i="16"/>
  <c r="B7329" i="16"/>
  <c r="B7330" i="16"/>
  <c r="B7331" i="16"/>
  <c r="B7332" i="16"/>
  <c r="B7333" i="16"/>
  <c r="B7334" i="16"/>
  <c r="B7335" i="16"/>
  <c r="B7336" i="16"/>
  <c r="B7337" i="16"/>
  <c r="B7338" i="16"/>
  <c r="B7339" i="16"/>
  <c r="B7340" i="16"/>
  <c r="B7341" i="16"/>
  <c r="B7342" i="16"/>
  <c r="B7343" i="16"/>
  <c r="B7344" i="16"/>
  <c r="B7345" i="16"/>
  <c r="B7346" i="16"/>
  <c r="B7347" i="16"/>
  <c r="B7348" i="16"/>
  <c r="B7349" i="16"/>
  <c r="B7350" i="16"/>
  <c r="B7351" i="16"/>
  <c r="B7352" i="16"/>
  <c r="B7353" i="16"/>
  <c r="B7354" i="16"/>
  <c r="B7355" i="16"/>
  <c r="B7356" i="16"/>
  <c r="B7357" i="16"/>
  <c r="B7358" i="16"/>
  <c r="B7359" i="16"/>
  <c r="B7360" i="16"/>
  <c r="B7361" i="16"/>
  <c r="B7362" i="16"/>
  <c r="B7363" i="16"/>
  <c r="B7364" i="16"/>
  <c r="B7365" i="16"/>
  <c r="B7366" i="16"/>
  <c r="B7367" i="16"/>
  <c r="B7368" i="16"/>
  <c r="B7369" i="16"/>
  <c r="B7370" i="16"/>
  <c r="B7371" i="16"/>
  <c r="B7372" i="16"/>
  <c r="B7373" i="16"/>
  <c r="B7374" i="16"/>
  <c r="B7375" i="16"/>
  <c r="B7376" i="16"/>
  <c r="B7377" i="16"/>
  <c r="B7378" i="16"/>
  <c r="B7379" i="16"/>
  <c r="B7380" i="16"/>
  <c r="B7381" i="16"/>
  <c r="B7382" i="16"/>
  <c r="B7383" i="16"/>
  <c r="B7384" i="16"/>
  <c r="B7385" i="16"/>
  <c r="B7386" i="16"/>
  <c r="B7387" i="16"/>
  <c r="B7388" i="16"/>
  <c r="B7389" i="16"/>
  <c r="B7390" i="16"/>
  <c r="B7391" i="16"/>
  <c r="B7392" i="16"/>
  <c r="B7393" i="16"/>
  <c r="B7394" i="16"/>
  <c r="B7395" i="16"/>
  <c r="B7396" i="16"/>
  <c r="B7397" i="16"/>
  <c r="B7398" i="16"/>
  <c r="B7399" i="16"/>
  <c r="B7400" i="16"/>
  <c r="B7401" i="16"/>
  <c r="B7402" i="16"/>
  <c r="B7403" i="16"/>
  <c r="B7404" i="16"/>
  <c r="B7405" i="16"/>
  <c r="B7406" i="16"/>
  <c r="B7407" i="16"/>
  <c r="B7408" i="16"/>
  <c r="B7409" i="16"/>
  <c r="B7410" i="16"/>
  <c r="B7411" i="16"/>
  <c r="B7412" i="16"/>
  <c r="B7413" i="16"/>
  <c r="B7414" i="16"/>
  <c r="B7415" i="16"/>
  <c r="B7416" i="16"/>
  <c r="B7417" i="16"/>
  <c r="B7418" i="16"/>
  <c r="B7419" i="16"/>
  <c r="B7420" i="16"/>
  <c r="B7421" i="16"/>
  <c r="B7422" i="16"/>
  <c r="B7423" i="16"/>
  <c r="B7424" i="16"/>
  <c r="B7425" i="16"/>
  <c r="B7426" i="16"/>
  <c r="B7427" i="16"/>
  <c r="B7428" i="16"/>
  <c r="B7429" i="16"/>
  <c r="B7430" i="16"/>
  <c r="B7431" i="16"/>
  <c r="B7432" i="16"/>
  <c r="B7433" i="16"/>
  <c r="B7434" i="16"/>
  <c r="B7435" i="16"/>
  <c r="B7436" i="16"/>
  <c r="B7437" i="16"/>
  <c r="B7438" i="16"/>
  <c r="B7439" i="16"/>
  <c r="B7440" i="16"/>
  <c r="B7441" i="16"/>
  <c r="B7442" i="16"/>
  <c r="B7443" i="16"/>
  <c r="B7444" i="16"/>
  <c r="B7445" i="16"/>
  <c r="B7446" i="16"/>
  <c r="B7447" i="16"/>
  <c r="B7448" i="16"/>
  <c r="B7449" i="16"/>
  <c r="B7450" i="16"/>
  <c r="B7451" i="16"/>
  <c r="B7452" i="16"/>
  <c r="B7453" i="16"/>
  <c r="B7454" i="16"/>
  <c r="B7455" i="16"/>
  <c r="B7456" i="16"/>
  <c r="B7457" i="16"/>
  <c r="B7458" i="16"/>
  <c r="B7459" i="16"/>
  <c r="B7460" i="16"/>
  <c r="B7461" i="16"/>
  <c r="B7462" i="16"/>
  <c r="B7463" i="16"/>
  <c r="B7464" i="16"/>
  <c r="B7465" i="16"/>
  <c r="B7466" i="16"/>
  <c r="B7467" i="16"/>
  <c r="B7468" i="16"/>
  <c r="B7469" i="16"/>
  <c r="B7470" i="16"/>
  <c r="B7471" i="16"/>
  <c r="B7472" i="16"/>
  <c r="B7473" i="16"/>
  <c r="B7474" i="16"/>
  <c r="B7475" i="16"/>
  <c r="B7476" i="16"/>
  <c r="B7477" i="16"/>
  <c r="B7478" i="16"/>
  <c r="B7479" i="16"/>
  <c r="B7480" i="16"/>
  <c r="B7481" i="16"/>
  <c r="B7482" i="16"/>
  <c r="B7483" i="16"/>
  <c r="B7484" i="16"/>
  <c r="B7485" i="16"/>
  <c r="B7486" i="16"/>
  <c r="B7487" i="16"/>
  <c r="B7488" i="16"/>
  <c r="B7489" i="16"/>
  <c r="B7490" i="16"/>
  <c r="B7491" i="16"/>
  <c r="B7492" i="16"/>
  <c r="B7493" i="16"/>
  <c r="B7494" i="16"/>
  <c r="B7495" i="16"/>
  <c r="B7496" i="16"/>
  <c r="B7497" i="16"/>
  <c r="B7498" i="16"/>
  <c r="B7499" i="16"/>
  <c r="B7500" i="16"/>
  <c r="B7501" i="16"/>
  <c r="B7502" i="16"/>
  <c r="B7503" i="16"/>
  <c r="B7504" i="16"/>
  <c r="B7505" i="16"/>
  <c r="B7506" i="16"/>
  <c r="B7507" i="16"/>
  <c r="B7508" i="16"/>
  <c r="B7509" i="16"/>
  <c r="B7510" i="16"/>
  <c r="B7511" i="16"/>
  <c r="B7512" i="16"/>
  <c r="B7513" i="16"/>
  <c r="B7514" i="16"/>
  <c r="B7515" i="16"/>
  <c r="B7516" i="16"/>
  <c r="B7517" i="16"/>
  <c r="B7518" i="16"/>
  <c r="B7519" i="16"/>
  <c r="B7520" i="16"/>
  <c r="B7521" i="16"/>
  <c r="B7522" i="16"/>
  <c r="B7523" i="16"/>
  <c r="B7524" i="16"/>
  <c r="B7525" i="16"/>
  <c r="B7526" i="16"/>
  <c r="B7527" i="16"/>
  <c r="B7528" i="16"/>
  <c r="B7529" i="16"/>
  <c r="B7530" i="16"/>
  <c r="B7531" i="16"/>
  <c r="B7532" i="16"/>
  <c r="B7533" i="16"/>
  <c r="B7534" i="16"/>
  <c r="B7535" i="16"/>
  <c r="B7536" i="16"/>
  <c r="B7537" i="16"/>
  <c r="B7538" i="16"/>
  <c r="B7539" i="16"/>
  <c r="B7540" i="16"/>
  <c r="B7541" i="16"/>
  <c r="B7542" i="16"/>
  <c r="B7543" i="16"/>
  <c r="B7544" i="16"/>
  <c r="B7545" i="16"/>
  <c r="B7546" i="16"/>
  <c r="B7547" i="16"/>
  <c r="B7548" i="16"/>
  <c r="B7549" i="16"/>
  <c r="B7550" i="16"/>
  <c r="B7551" i="16"/>
  <c r="B7552" i="16"/>
  <c r="B7553" i="16"/>
  <c r="B7554" i="16"/>
  <c r="B7555" i="16"/>
  <c r="B7556" i="16"/>
  <c r="B7557" i="16"/>
  <c r="B7558" i="16"/>
  <c r="B7559" i="16"/>
  <c r="B7560" i="16"/>
  <c r="B7561" i="16"/>
  <c r="B7562" i="16"/>
  <c r="B7563" i="16"/>
  <c r="B7564" i="16"/>
  <c r="B7565" i="16"/>
  <c r="B7566" i="16"/>
  <c r="B7567" i="16"/>
  <c r="B7568" i="16"/>
  <c r="B7569" i="16"/>
  <c r="B7570" i="16"/>
  <c r="B7571" i="16"/>
  <c r="B7572" i="16"/>
  <c r="B7573" i="16"/>
  <c r="B7574" i="16"/>
  <c r="B7575" i="16"/>
  <c r="B7576" i="16"/>
  <c r="B7577" i="16"/>
  <c r="B7578" i="16"/>
  <c r="B7579" i="16"/>
  <c r="B7580" i="16"/>
  <c r="B7581" i="16"/>
  <c r="B7582" i="16"/>
  <c r="B7583" i="16"/>
  <c r="B7584" i="16"/>
  <c r="B7585" i="16"/>
  <c r="B7586" i="16"/>
  <c r="B7587" i="16"/>
  <c r="B7588" i="16"/>
  <c r="B7589" i="16"/>
  <c r="B7590" i="16"/>
  <c r="B7591" i="16"/>
  <c r="B7592" i="16"/>
  <c r="B7593" i="16"/>
  <c r="B7594" i="16"/>
  <c r="B7595" i="16"/>
  <c r="B7596" i="16"/>
  <c r="B7597" i="16"/>
  <c r="B7598" i="16"/>
  <c r="B7599" i="16"/>
  <c r="B7600" i="16"/>
  <c r="B7601" i="16"/>
  <c r="B7602" i="16"/>
  <c r="B7603" i="16"/>
  <c r="B7604" i="16"/>
  <c r="B7605" i="16"/>
  <c r="B7606" i="16"/>
  <c r="B7607" i="16"/>
  <c r="B7608" i="16"/>
  <c r="B7609" i="16"/>
  <c r="B7610" i="16"/>
  <c r="B7611" i="16"/>
  <c r="B7612" i="16"/>
  <c r="B7613" i="16"/>
  <c r="B7614" i="16"/>
  <c r="B7615" i="16"/>
  <c r="B7616" i="16"/>
  <c r="B7617" i="16"/>
  <c r="B7618" i="16"/>
  <c r="B7619" i="16"/>
  <c r="B7620" i="16"/>
  <c r="B7621" i="16"/>
  <c r="B7622" i="16"/>
  <c r="B7623" i="16"/>
  <c r="B7624" i="16"/>
  <c r="B7625" i="16"/>
  <c r="B7626" i="16"/>
  <c r="B7627" i="16"/>
  <c r="B7628" i="16"/>
  <c r="B7629" i="16"/>
  <c r="B7630" i="16"/>
  <c r="B7631" i="16"/>
  <c r="B7632" i="16"/>
  <c r="B7633" i="16"/>
  <c r="B7634" i="16"/>
  <c r="B7635" i="16"/>
  <c r="B7636" i="16"/>
  <c r="B7637" i="16"/>
  <c r="B7638" i="16"/>
  <c r="B7639" i="16"/>
  <c r="B7640" i="16"/>
  <c r="B7641" i="16"/>
  <c r="B7642" i="16"/>
  <c r="B7643" i="16"/>
  <c r="B7644" i="16"/>
  <c r="B7645" i="16"/>
  <c r="B7646" i="16"/>
  <c r="B7647" i="16"/>
  <c r="B7648" i="16"/>
  <c r="B7649" i="16"/>
  <c r="B7650" i="16"/>
  <c r="B7651" i="16"/>
  <c r="B7652" i="16"/>
  <c r="B7653" i="16"/>
  <c r="B7654" i="16"/>
  <c r="B7655" i="16"/>
  <c r="B7656" i="16"/>
  <c r="B7657" i="16"/>
  <c r="B7658" i="16"/>
  <c r="B7659" i="16"/>
  <c r="B7660" i="16"/>
  <c r="B7661" i="16"/>
  <c r="B7662" i="16"/>
  <c r="B7663" i="16"/>
  <c r="B7664" i="16"/>
  <c r="B7665" i="16"/>
  <c r="B7666" i="16"/>
  <c r="B7667" i="16"/>
  <c r="B7668" i="16"/>
  <c r="B7669" i="16"/>
  <c r="B7670" i="16"/>
  <c r="B7671" i="16"/>
  <c r="B7672" i="16"/>
  <c r="B7673" i="16"/>
  <c r="B7674" i="16"/>
  <c r="B7675" i="16"/>
  <c r="B7676" i="16"/>
  <c r="B7677" i="16"/>
  <c r="B7678" i="16"/>
  <c r="B7679" i="16"/>
  <c r="B7680" i="16"/>
  <c r="B7681" i="16"/>
  <c r="B7682" i="16"/>
  <c r="B7683" i="16"/>
  <c r="B7684" i="16"/>
  <c r="B7685" i="16"/>
  <c r="B7686" i="16"/>
  <c r="B7687" i="16"/>
  <c r="B7688" i="16"/>
  <c r="B7689" i="16"/>
  <c r="B7690" i="16"/>
  <c r="B7691" i="16"/>
  <c r="B7692" i="16"/>
  <c r="B7693" i="16"/>
  <c r="B7694" i="16"/>
  <c r="B7695" i="16"/>
  <c r="B7696" i="16"/>
  <c r="B7697" i="16"/>
  <c r="B7698" i="16"/>
  <c r="B7699" i="16"/>
  <c r="B7700" i="16"/>
  <c r="B7701" i="16"/>
  <c r="B7702" i="16"/>
  <c r="B7703" i="16"/>
  <c r="B7704" i="16"/>
  <c r="B7705" i="16"/>
  <c r="B7706" i="16"/>
  <c r="B7707" i="16"/>
  <c r="B7708" i="16"/>
  <c r="B7709" i="16"/>
  <c r="B7710" i="16"/>
  <c r="B7711" i="16"/>
  <c r="B7712" i="16"/>
  <c r="B7713" i="16"/>
  <c r="B7714" i="16"/>
  <c r="B7715" i="16"/>
  <c r="B7716" i="16"/>
  <c r="B7717" i="16"/>
  <c r="B7718" i="16"/>
  <c r="B7719" i="16"/>
  <c r="B7720" i="16"/>
  <c r="B7721" i="16"/>
  <c r="B7722" i="16"/>
  <c r="B7723" i="16"/>
  <c r="B7724" i="16"/>
  <c r="B7725" i="16"/>
  <c r="B7726" i="16"/>
  <c r="B7727" i="16"/>
  <c r="B7728" i="16"/>
  <c r="B7729" i="16"/>
  <c r="B7730" i="16"/>
  <c r="B7731" i="16"/>
  <c r="B7732" i="16"/>
  <c r="B7733" i="16"/>
  <c r="B7734" i="16"/>
  <c r="B7735" i="16"/>
  <c r="B7736" i="16"/>
  <c r="B7737" i="16"/>
  <c r="B7738" i="16"/>
  <c r="B7739" i="16"/>
  <c r="B7740" i="16"/>
  <c r="B7741" i="16"/>
  <c r="B7742" i="16"/>
  <c r="B7743" i="16"/>
  <c r="B7744" i="16"/>
  <c r="B7745" i="16"/>
  <c r="B7746" i="16"/>
  <c r="B7747" i="16"/>
  <c r="B7748" i="16"/>
  <c r="B7749" i="16"/>
  <c r="B7750" i="16"/>
  <c r="B7751" i="16"/>
  <c r="B7752" i="16"/>
  <c r="B7753" i="16"/>
  <c r="B7754" i="16"/>
  <c r="B7755" i="16"/>
  <c r="B7756" i="16"/>
  <c r="B7757" i="16"/>
  <c r="B7758" i="16"/>
  <c r="B7759" i="16"/>
  <c r="B7760" i="16"/>
  <c r="B7761" i="16"/>
  <c r="B7762" i="16"/>
  <c r="B7763" i="16"/>
  <c r="B7764" i="16"/>
  <c r="B7765" i="16"/>
  <c r="B7766" i="16"/>
  <c r="B7767" i="16"/>
  <c r="B7768" i="16"/>
  <c r="B7769" i="16"/>
  <c r="B7770" i="16"/>
  <c r="B7771" i="16"/>
  <c r="B7772" i="16"/>
  <c r="B7773" i="16"/>
  <c r="B7774" i="16"/>
  <c r="B7775" i="16"/>
  <c r="B7776" i="16"/>
  <c r="B7777" i="16"/>
  <c r="B7778" i="16"/>
  <c r="B7779" i="16"/>
  <c r="B7780" i="16"/>
  <c r="B7781" i="16"/>
  <c r="B7782" i="16"/>
  <c r="B7783" i="16"/>
  <c r="B7784" i="16"/>
  <c r="B7785" i="16"/>
  <c r="B7786" i="16"/>
  <c r="B7787" i="16"/>
  <c r="B7788" i="16"/>
  <c r="B7789" i="16"/>
  <c r="B7790" i="16"/>
  <c r="B7791" i="16"/>
  <c r="B7792" i="16"/>
  <c r="B7793" i="16"/>
  <c r="B7794" i="16"/>
  <c r="B7795" i="16"/>
  <c r="B7796" i="16"/>
  <c r="B7797" i="16"/>
  <c r="B7798" i="16"/>
  <c r="B7799" i="16"/>
  <c r="B7800" i="16"/>
  <c r="B7801" i="16"/>
  <c r="B7802" i="16"/>
  <c r="B7803" i="16"/>
  <c r="B7804" i="16"/>
  <c r="B7805" i="16"/>
  <c r="B7806" i="16"/>
  <c r="B7807" i="16"/>
  <c r="B7808" i="16"/>
  <c r="B7809" i="16"/>
  <c r="B7810" i="16"/>
  <c r="B7811" i="16"/>
  <c r="B7812" i="16"/>
  <c r="B7813" i="16"/>
  <c r="B7814" i="16"/>
  <c r="B7815" i="16"/>
  <c r="B7816" i="16"/>
  <c r="B7817" i="16"/>
  <c r="B7818" i="16"/>
  <c r="B7819" i="16"/>
  <c r="B7820" i="16"/>
  <c r="B7821" i="16"/>
  <c r="B7822" i="16"/>
  <c r="B7823" i="16"/>
  <c r="B7824" i="16"/>
  <c r="B7825" i="16"/>
  <c r="B7826" i="16"/>
  <c r="B7827" i="16"/>
  <c r="B7828" i="16"/>
  <c r="B7829" i="16"/>
  <c r="B7830" i="16"/>
  <c r="B7831" i="16"/>
  <c r="B7832" i="16"/>
  <c r="B7833" i="16"/>
  <c r="B7834" i="16"/>
  <c r="B7835" i="16"/>
  <c r="B7836" i="16"/>
  <c r="B7837" i="16"/>
  <c r="B7838" i="16"/>
  <c r="B7839" i="16"/>
  <c r="B7840" i="16"/>
  <c r="B7841" i="16"/>
  <c r="B7842" i="16"/>
  <c r="B7843" i="16"/>
  <c r="B7844" i="16"/>
  <c r="B7845" i="16"/>
  <c r="B7846" i="16"/>
  <c r="B7847" i="16"/>
  <c r="B7848" i="16"/>
  <c r="B7849" i="16"/>
  <c r="B7850" i="16"/>
  <c r="B7851" i="16"/>
  <c r="B7852" i="16"/>
  <c r="B7853" i="16"/>
  <c r="B7854" i="16"/>
  <c r="B7855" i="16"/>
  <c r="B7856" i="16"/>
  <c r="B7857" i="16"/>
  <c r="B7858" i="16"/>
  <c r="B7859" i="16"/>
  <c r="B7860" i="16"/>
  <c r="B7861" i="16"/>
  <c r="B7862" i="16"/>
  <c r="B7863" i="16"/>
  <c r="B7864" i="16"/>
  <c r="B7865" i="16"/>
  <c r="B7866" i="16"/>
  <c r="B7867" i="16"/>
  <c r="B7868" i="16"/>
  <c r="B7869" i="16"/>
  <c r="B7870" i="16"/>
  <c r="B7871" i="16"/>
  <c r="B7872" i="16"/>
  <c r="B7873" i="16"/>
  <c r="B7874" i="16"/>
  <c r="B7875" i="16"/>
  <c r="B7876" i="16"/>
  <c r="B7877" i="16"/>
  <c r="B7878" i="16"/>
  <c r="B7879" i="16"/>
  <c r="B7880" i="16"/>
  <c r="B7881" i="16"/>
  <c r="B7882" i="16"/>
  <c r="B7883" i="16"/>
  <c r="B7884" i="16"/>
  <c r="B7885" i="16"/>
  <c r="B7886" i="16"/>
  <c r="B7887" i="16"/>
  <c r="B7888" i="16"/>
  <c r="B7889" i="16"/>
  <c r="B7890" i="16"/>
  <c r="B7891" i="16"/>
  <c r="B7892" i="16"/>
  <c r="B7893" i="16"/>
  <c r="B7894" i="16"/>
  <c r="B7895" i="16"/>
  <c r="B7896" i="16"/>
  <c r="B7897" i="16"/>
  <c r="B7898" i="16"/>
  <c r="B7899" i="16"/>
  <c r="B7900" i="16"/>
  <c r="B7901" i="16"/>
  <c r="B7902" i="16"/>
  <c r="B7903" i="16"/>
  <c r="B7904" i="16"/>
  <c r="B7905" i="16"/>
  <c r="B7906" i="16"/>
  <c r="B7907" i="16"/>
  <c r="B7908" i="16"/>
  <c r="B7909" i="16"/>
  <c r="B7910" i="16"/>
  <c r="B7911" i="16"/>
  <c r="B7912" i="16"/>
  <c r="B7913" i="16"/>
  <c r="B7914" i="16"/>
  <c r="B7915" i="16"/>
  <c r="B7916" i="16"/>
  <c r="B7917" i="16"/>
  <c r="B7918" i="16"/>
  <c r="B7919" i="16"/>
  <c r="B7920" i="16"/>
  <c r="B7921" i="16"/>
  <c r="B7922" i="16"/>
  <c r="B7923" i="16"/>
  <c r="B7924" i="16"/>
  <c r="B7925" i="16"/>
  <c r="B7926" i="16"/>
  <c r="B7927" i="16"/>
  <c r="B7928" i="16"/>
  <c r="B7929" i="16"/>
  <c r="B7930" i="16"/>
  <c r="B7931" i="16"/>
  <c r="B7932" i="16"/>
  <c r="B7933" i="16"/>
  <c r="B7934" i="16"/>
  <c r="B7935" i="16"/>
  <c r="B7936" i="16"/>
  <c r="B7937" i="16"/>
  <c r="B7938" i="16"/>
  <c r="B7939" i="16"/>
  <c r="B7940" i="16"/>
  <c r="B7941" i="16"/>
  <c r="B7942" i="16"/>
  <c r="B7943" i="16"/>
  <c r="B7944" i="16"/>
  <c r="B7945" i="16"/>
  <c r="B7946" i="16"/>
  <c r="B7947" i="16"/>
  <c r="B7948" i="16"/>
  <c r="B7949" i="16"/>
  <c r="B7950" i="16"/>
  <c r="B7951" i="16"/>
  <c r="B7952" i="16"/>
  <c r="B7953" i="16"/>
  <c r="B7954" i="16"/>
  <c r="B7955" i="16"/>
  <c r="B7956" i="16"/>
  <c r="B7957" i="16"/>
  <c r="B7958" i="16"/>
  <c r="B7959" i="16"/>
  <c r="B7960" i="16"/>
  <c r="B7961" i="16"/>
  <c r="B7962" i="16"/>
  <c r="B7963" i="16"/>
  <c r="B7964" i="16"/>
  <c r="B7965" i="16"/>
  <c r="B7966" i="16"/>
  <c r="B7967" i="16"/>
  <c r="B7968" i="16"/>
  <c r="B7969" i="16"/>
  <c r="B7970" i="16"/>
  <c r="B7971" i="16"/>
  <c r="B7972" i="16"/>
  <c r="B7973" i="16"/>
  <c r="B7974" i="16"/>
  <c r="B7975" i="16"/>
  <c r="B7976" i="16"/>
  <c r="B7977" i="16"/>
  <c r="B7978" i="16"/>
  <c r="B7979" i="16"/>
  <c r="B7980" i="16"/>
  <c r="B7981" i="16"/>
  <c r="B7982" i="16"/>
  <c r="B7983" i="16"/>
  <c r="B7984" i="16"/>
  <c r="B7985" i="16"/>
  <c r="B7986" i="16"/>
  <c r="B7987" i="16"/>
  <c r="B7988" i="16"/>
  <c r="B7989" i="16"/>
  <c r="B7990" i="16"/>
  <c r="B7991" i="16"/>
  <c r="B7992" i="16"/>
  <c r="B7993" i="16"/>
  <c r="B7994" i="16"/>
  <c r="B7995" i="16"/>
  <c r="B7996" i="16"/>
  <c r="B7997" i="16"/>
  <c r="B7998" i="16"/>
  <c r="B7999" i="16"/>
  <c r="B8000" i="16"/>
  <c r="B8001" i="16"/>
  <c r="B8002" i="16"/>
  <c r="B8003" i="16"/>
  <c r="B8004" i="16"/>
  <c r="B8005" i="16"/>
  <c r="B8006" i="16"/>
  <c r="B8007" i="16"/>
  <c r="B8008" i="16"/>
  <c r="B8009" i="16"/>
  <c r="B8010" i="16"/>
  <c r="B8011" i="16"/>
  <c r="B8012" i="16"/>
  <c r="B8013" i="16"/>
  <c r="B8014" i="16"/>
  <c r="B8015" i="16"/>
  <c r="B8016" i="16"/>
  <c r="B8017" i="16"/>
  <c r="B8018" i="16"/>
  <c r="B8019" i="16"/>
  <c r="B8020" i="16"/>
  <c r="B8021" i="16"/>
  <c r="B8022" i="16"/>
  <c r="B8023" i="16"/>
  <c r="B8024" i="16"/>
  <c r="B8025" i="16"/>
  <c r="B8026" i="16"/>
  <c r="B8027" i="16"/>
  <c r="B8028" i="16"/>
  <c r="B8029" i="16"/>
  <c r="B8030" i="16"/>
  <c r="B8031" i="16"/>
  <c r="B8032" i="16"/>
  <c r="B8033" i="16"/>
  <c r="B8034" i="16"/>
  <c r="B8035" i="16"/>
  <c r="B8036" i="16"/>
  <c r="B8037" i="16"/>
  <c r="B8038" i="16"/>
  <c r="B8039" i="16"/>
  <c r="B8040" i="16"/>
  <c r="B8041" i="16"/>
  <c r="B8042" i="16"/>
  <c r="B8043" i="16"/>
  <c r="B8044" i="16"/>
  <c r="B8045" i="16"/>
  <c r="B8046" i="16"/>
  <c r="B8047" i="16"/>
  <c r="B8048" i="16"/>
  <c r="B8049" i="16"/>
  <c r="B8050" i="16"/>
  <c r="B8051" i="16"/>
  <c r="B8052" i="16"/>
  <c r="B8053" i="16"/>
  <c r="B8054" i="16"/>
  <c r="B8055" i="16"/>
  <c r="B8056" i="16"/>
  <c r="B8057" i="16"/>
  <c r="B8058" i="16"/>
  <c r="B8059" i="16"/>
  <c r="B8060" i="16"/>
  <c r="B8061" i="16"/>
  <c r="B8062" i="16"/>
  <c r="B8063" i="16"/>
  <c r="B8064" i="16"/>
  <c r="B8065" i="16"/>
  <c r="B8066" i="16"/>
  <c r="B8067" i="16"/>
  <c r="B8068" i="16"/>
  <c r="B8069" i="16"/>
  <c r="B8070" i="16"/>
  <c r="B8071" i="16"/>
  <c r="B8072" i="16"/>
  <c r="B8073" i="16"/>
  <c r="B8074" i="16"/>
  <c r="B8075" i="16"/>
  <c r="B8076" i="16"/>
  <c r="B8077" i="16"/>
  <c r="B8078" i="16"/>
  <c r="B8079" i="16"/>
  <c r="B8080" i="16"/>
  <c r="B8081" i="16"/>
  <c r="B8082" i="16"/>
  <c r="B8083" i="16"/>
  <c r="B8084" i="16"/>
  <c r="B8085" i="16"/>
  <c r="B8086" i="16"/>
  <c r="B8087" i="16"/>
  <c r="B8088" i="16"/>
  <c r="B8089" i="16"/>
  <c r="B8090" i="16"/>
  <c r="B8091" i="16"/>
  <c r="B8092" i="16"/>
  <c r="B8093" i="16"/>
  <c r="B8094" i="16"/>
  <c r="B8095" i="16"/>
  <c r="B8096" i="16"/>
  <c r="B8097" i="16"/>
  <c r="B8098" i="16"/>
  <c r="B8099" i="16"/>
  <c r="B8100" i="16"/>
  <c r="B8101" i="16"/>
  <c r="B8102" i="16"/>
  <c r="B8103" i="16"/>
  <c r="B8104" i="16"/>
  <c r="B8105" i="16"/>
  <c r="B8106" i="16"/>
  <c r="B8107" i="16"/>
  <c r="B8108" i="16"/>
  <c r="B8109" i="16"/>
  <c r="B8110" i="16"/>
  <c r="B8111" i="16"/>
  <c r="B8112" i="16"/>
  <c r="B8113" i="16"/>
  <c r="B8114" i="16"/>
  <c r="B8115" i="16"/>
  <c r="B8116" i="16"/>
  <c r="B8117" i="16"/>
  <c r="B8118" i="16"/>
  <c r="B8119" i="16"/>
  <c r="B8120" i="16"/>
  <c r="B8121" i="16"/>
  <c r="B8122" i="16"/>
  <c r="B8123" i="16"/>
  <c r="B8124" i="16"/>
  <c r="B8125" i="16"/>
  <c r="B8126" i="16"/>
  <c r="B8127" i="16"/>
  <c r="B8128" i="16"/>
  <c r="B8129" i="16"/>
  <c r="B8130" i="16"/>
  <c r="B8131" i="16"/>
  <c r="B8132" i="16"/>
  <c r="B8133" i="16"/>
  <c r="B8134" i="16"/>
  <c r="B8135" i="16"/>
  <c r="B8136" i="16"/>
  <c r="B8137" i="16"/>
  <c r="B8138" i="16"/>
  <c r="B8139" i="16"/>
  <c r="B8140" i="16"/>
  <c r="B8141" i="16"/>
  <c r="B8142" i="16"/>
  <c r="B8143" i="16"/>
  <c r="B8144" i="16"/>
  <c r="B8145" i="16"/>
  <c r="B8146" i="16"/>
  <c r="B8147" i="16"/>
  <c r="B8148" i="16"/>
  <c r="B8149" i="16"/>
  <c r="B8150" i="16"/>
  <c r="B8151" i="16"/>
  <c r="B8152" i="16"/>
  <c r="B8153" i="16"/>
  <c r="B8154" i="16"/>
  <c r="B8155" i="16"/>
  <c r="B8156" i="16"/>
  <c r="B8157" i="16"/>
  <c r="B8158" i="16"/>
  <c r="B8159" i="16"/>
  <c r="B8160" i="16"/>
  <c r="B8161" i="16"/>
  <c r="B8162" i="16"/>
  <c r="B8163" i="16"/>
  <c r="B8164" i="16"/>
  <c r="B8165" i="16"/>
  <c r="B8166" i="16"/>
  <c r="B8167" i="16"/>
  <c r="B8168" i="16"/>
  <c r="B8169" i="16"/>
  <c r="B8170" i="16"/>
  <c r="B8171" i="16"/>
  <c r="B8172" i="16"/>
  <c r="B8173" i="16"/>
  <c r="B8174" i="16"/>
  <c r="B8175" i="16"/>
  <c r="B8176" i="16"/>
  <c r="B8177" i="16"/>
  <c r="B8178" i="16"/>
  <c r="B8179" i="16"/>
  <c r="B8180" i="16"/>
  <c r="B8181" i="16"/>
  <c r="B8182" i="16"/>
  <c r="B8183" i="16"/>
  <c r="B8184" i="16"/>
  <c r="B8185" i="16"/>
  <c r="B8186" i="16"/>
  <c r="B8187" i="16"/>
  <c r="B8188" i="16"/>
  <c r="B8189" i="16"/>
  <c r="B8190" i="16"/>
  <c r="B8191" i="16"/>
  <c r="B8192" i="16"/>
  <c r="B8193" i="16"/>
  <c r="B8194" i="16"/>
  <c r="B8195" i="16"/>
  <c r="B8196" i="16"/>
  <c r="B8197" i="16"/>
  <c r="B8198" i="16"/>
  <c r="B8199" i="16"/>
  <c r="B8200" i="16"/>
  <c r="B8201" i="16"/>
  <c r="B8202" i="16"/>
  <c r="B8203" i="16"/>
  <c r="B8204" i="16"/>
  <c r="B8205" i="16"/>
  <c r="B8206" i="16"/>
  <c r="B8207" i="16"/>
  <c r="B8208" i="16"/>
  <c r="B8209" i="16"/>
  <c r="B8210" i="16"/>
  <c r="B8211" i="16"/>
  <c r="B8212" i="16"/>
  <c r="B8213" i="16"/>
  <c r="B8214" i="16"/>
  <c r="B8215" i="16"/>
  <c r="B8216" i="16"/>
  <c r="B8217" i="16"/>
  <c r="B8218" i="16"/>
  <c r="B8219" i="16"/>
  <c r="B8220" i="16"/>
  <c r="B8221" i="16"/>
  <c r="B8222" i="16"/>
  <c r="B8223" i="16"/>
  <c r="B8224" i="16"/>
  <c r="B8225" i="16"/>
  <c r="B8226" i="16"/>
  <c r="B8227" i="16"/>
  <c r="B8228" i="16"/>
  <c r="B8229" i="16"/>
  <c r="B8230" i="16"/>
  <c r="B8231" i="16"/>
  <c r="B8232" i="16"/>
  <c r="B8233" i="16"/>
  <c r="B8234" i="16"/>
  <c r="B8235" i="16"/>
  <c r="B8236" i="16"/>
  <c r="B8237" i="16"/>
  <c r="B8238" i="16"/>
  <c r="B8239" i="16"/>
  <c r="B8240" i="16"/>
  <c r="B8241" i="16"/>
  <c r="B8242" i="16"/>
  <c r="B8243" i="16"/>
  <c r="B8244" i="16"/>
  <c r="B8245" i="16"/>
  <c r="B8246" i="16"/>
  <c r="B8247" i="16"/>
  <c r="B8248" i="16"/>
  <c r="B8249" i="16"/>
  <c r="B8250" i="16"/>
  <c r="B8251" i="16"/>
  <c r="B8252" i="16"/>
  <c r="B8253" i="16"/>
  <c r="B8254" i="16"/>
  <c r="B8255" i="16"/>
  <c r="B8256" i="16"/>
  <c r="B8257" i="16"/>
  <c r="B8258" i="16"/>
  <c r="B8259" i="16"/>
  <c r="B8260" i="16"/>
  <c r="B8261" i="16"/>
  <c r="B8262" i="16"/>
  <c r="B8263" i="16"/>
  <c r="B8264" i="16"/>
  <c r="B8265" i="16"/>
  <c r="B8266" i="16"/>
  <c r="B8267" i="16"/>
  <c r="B8268" i="16"/>
  <c r="B8269" i="16"/>
  <c r="B8270" i="16"/>
  <c r="B8271" i="16"/>
  <c r="B8272" i="16"/>
  <c r="B8273" i="16"/>
  <c r="B8274" i="16"/>
  <c r="B8275" i="16"/>
  <c r="B8276" i="16"/>
  <c r="B8277" i="16"/>
  <c r="B8278" i="16"/>
  <c r="B8279" i="16"/>
  <c r="B8280" i="16"/>
  <c r="B8281" i="16"/>
  <c r="B8282" i="16"/>
  <c r="B8283" i="16"/>
  <c r="B8284" i="16"/>
  <c r="B8285" i="16"/>
  <c r="B8286" i="16"/>
  <c r="B8287" i="16"/>
  <c r="B8288" i="16"/>
  <c r="B8289" i="16"/>
  <c r="B8290" i="16"/>
  <c r="B8291" i="16"/>
  <c r="B8292" i="16"/>
  <c r="B8293" i="16"/>
  <c r="B8294" i="16"/>
  <c r="B8295" i="16"/>
  <c r="B8296" i="16"/>
  <c r="B8297" i="16"/>
  <c r="B8298" i="16"/>
  <c r="B8299" i="16"/>
  <c r="B8300" i="16"/>
  <c r="B8301" i="16"/>
  <c r="B8302" i="16"/>
  <c r="B8303" i="16"/>
  <c r="B8304" i="16"/>
  <c r="B8305" i="16"/>
  <c r="B8306" i="16"/>
  <c r="B8307" i="16"/>
  <c r="B8308" i="16"/>
  <c r="B8309" i="16"/>
  <c r="B8310" i="16"/>
  <c r="B8311" i="16"/>
  <c r="B8312" i="16"/>
  <c r="B8313" i="16"/>
  <c r="B8314" i="16"/>
  <c r="B8315" i="16"/>
  <c r="B8316" i="16"/>
  <c r="B8317" i="16"/>
  <c r="B8318" i="16"/>
  <c r="B8319" i="16"/>
  <c r="B8320" i="16"/>
  <c r="B8321" i="16"/>
  <c r="B8322" i="16"/>
  <c r="B8323" i="16"/>
  <c r="B8324" i="16"/>
  <c r="B8325" i="16"/>
  <c r="B8326" i="16"/>
  <c r="B8327" i="16"/>
  <c r="B8328" i="16"/>
  <c r="B8329" i="16"/>
  <c r="B8330" i="16"/>
  <c r="B8331" i="16"/>
  <c r="B8332" i="16"/>
  <c r="B8333" i="16"/>
  <c r="B8334" i="16"/>
  <c r="B8335" i="16"/>
  <c r="B8336" i="16"/>
  <c r="B8337" i="16"/>
  <c r="B8338" i="16"/>
  <c r="B8339" i="16"/>
  <c r="B8340" i="16"/>
  <c r="B8341" i="16"/>
  <c r="B8342" i="16"/>
  <c r="B8343" i="16"/>
  <c r="B8344" i="16"/>
  <c r="B8345" i="16"/>
  <c r="B8346" i="16"/>
  <c r="B8347" i="16"/>
  <c r="B8348" i="16"/>
  <c r="B8349" i="16"/>
  <c r="B8350" i="16"/>
  <c r="B8351" i="16"/>
  <c r="B8352" i="16"/>
  <c r="B8353" i="16"/>
  <c r="B8354" i="16"/>
  <c r="B8355" i="16"/>
  <c r="B8356" i="16"/>
  <c r="B8357" i="16"/>
  <c r="B8358" i="16"/>
  <c r="B8359" i="16"/>
  <c r="B8360" i="16"/>
  <c r="B8361" i="16"/>
  <c r="B8362" i="16"/>
  <c r="B8363" i="16"/>
  <c r="B8364" i="16"/>
  <c r="B8365" i="16"/>
  <c r="B8366" i="16"/>
  <c r="B8367" i="16"/>
  <c r="B8368" i="16"/>
  <c r="B8369" i="16"/>
  <c r="B8370" i="16"/>
  <c r="B8371" i="16"/>
  <c r="B8372" i="16"/>
  <c r="B8373" i="16"/>
  <c r="B8374" i="16"/>
  <c r="B8375" i="16"/>
  <c r="B8376" i="16"/>
  <c r="B8377" i="16"/>
  <c r="B8378" i="16"/>
  <c r="B8379" i="16"/>
  <c r="B8380" i="16"/>
  <c r="B8381" i="16"/>
  <c r="B8382" i="16"/>
  <c r="B8383" i="16"/>
  <c r="B8384" i="16"/>
  <c r="B8385" i="16"/>
  <c r="B8386" i="16"/>
  <c r="B8387" i="16"/>
  <c r="B8388" i="16"/>
  <c r="B8389" i="16"/>
  <c r="B8390" i="16"/>
  <c r="B8391" i="16"/>
  <c r="B8392" i="16"/>
  <c r="B8393" i="16"/>
  <c r="B8394" i="16"/>
  <c r="B8395" i="16"/>
  <c r="B8396" i="16"/>
  <c r="B8397" i="16"/>
  <c r="B8398" i="16"/>
  <c r="B8399" i="16"/>
  <c r="B8400" i="16"/>
  <c r="B8401" i="16"/>
  <c r="B8402" i="16"/>
  <c r="B8403" i="16"/>
  <c r="B8404" i="16"/>
  <c r="B8405" i="16"/>
  <c r="B8406" i="16"/>
  <c r="B8407" i="16"/>
  <c r="B8408" i="16"/>
  <c r="B8409" i="16"/>
  <c r="B8410" i="16"/>
  <c r="B8411" i="16"/>
  <c r="B8412" i="16"/>
  <c r="B8413" i="16"/>
  <c r="B8414" i="16"/>
  <c r="B8415" i="16"/>
  <c r="B8416" i="16"/>
  <c r="B8417" i="16"/>
  <c r="B8418" i="16"/>
  <c r="B8419" i="16"/>
  <c r="B8420" i="16"/>
  <c r="B8421" i="16"/>
  <c r="B8422" i="16"/>
  <c r="B8423" i="16"/>
  <c r="B8424" i="16"/>
  <c r="B8425" i="16"/>
  <c r="B8426" i="16"/>
  <c r="B8427" i="16"/>
  <c r="B8428" i="16"/>
  <c r="B8429" i="16"/>
  <c r="B8430" i="16"/>
  <c r="B8431" i="16"/>
  <c r="B8432" i="16"/>
  <c r="B8433" i="16"/>
  <c r="B8434" i="16"/>
  <c r="B8435" i="16"/>
  <c r="B8436" i="16"/>
  <c r="B8437" i="16"/>
  <c r="B8438" i="16"/>
  <c r="B8439" i="16"/>
  <c r="B8440" i="16"/>
  <c r="B8441" i="16"/>
  <c r="B8442" i="16"/>
  <c r="B8443" i="16"/>
  <c r="B8444" i="16"/>
  <c r="B8445" i="16"/>
  <c r="B8446" i="16"/>
  <c r="B8447" i="16"/>
  <c r="B8448" i="16"/>
  <c r="B8449" i="16"/>
  <c r="B8450" i="16"/>
  <c r="B8451" i="16"/>
  <c r="B8452" i="16"/>
  <c r="B8453" i="16"/>
  <c r="B8454" i="16"/>
  <c r="B8455" i="16"/>
  <c r="B8456" i="16"/>
  <c r="B8457" i="16"/>
  <c r="B8458" i="16"/>
  <c r="B8459" i="16"/>
  <c r="B8460" i="16"/>
  <c r="B8461" i="16"/>
  <c r="B8462" i="16"/>
  <c r="B8463" i="16"/>
  <c r="B8464" i="16"/>
  <c r="B8465" i="16"/>
  <c r="B8466" i="16"/>
  <c r="B8467" i="16"/>
  <c r="B8468" i="16"/>
  <c r="B8469" i="16"/>
  <c r="B8470" i="16"/>
  <c r="B8471" i="16"/>
  <c r="B8472" i="16"/>
  <c r="B8473" i="16"/>
  <c r="B8474" i="16"/>
  <c r="B8475" i="16"/>
  <c r="B8476" i="16"/>
  <c r="B8477" i="16"/>
  <c r="B8478" i="16"/>
  <c r="B8479" i="16"/>
  <c r="B8480" i="16"/>
  <c r="B8481" i="16"/>
  <c r="B8482" i="16"/>
  <c r="B8483" i="16"/>
  <c r="B8484" i="16"/>
  <c r="B8485" i="16"/>
  <c r="B8486" i="16"/>
  <c r="B8487" i="16"/>
  <c r="B8488" i="16"/>
  <c r="B8489" i="16"/>
  <c r="B8490" i="16"/>
  <c r="B8491" i="16"/>
  <c r="B8492" i="16"/>
  <c r="B8493" i="16"/>
  <c r="B8494" i="16"/>
  <c r="B8495" i="16"/>
  <c r="B8496" i="16"/>
  <c r="B8497" i="16"/>
  <c r="B8498" i="16"/>
  <c r="B8499" i="16"/>
  <c r="B8500" i="16"/>
  <c r="B8501" i="16"/>
  <c r="B8502" i="16"/>
  <c r="B8503" i="16"/>
  <c r="B8504" i="16"/>
  <c r="B8505" i="16"/>
  <c r="B8506" i="16"/>
  <c r="B8507" i="16"/>
  <c r="B8508" i="16"/>
  <c r="B8509" i="16"/>
  <c r="B8510" i="16"/>
  <c r="B8511" i="16"/>
  <c r="B8512" i="16"/>
  <c r="B8513" i="16"/>
  <c r="B8514" i="16"/>
  <c r="B8515" i="16"/>
  <c r="B8516" i="16"/>
  <c r="B8517" i="16"/>
  <c r="B8518" i="16"/>
  <c r="B8519" i="16"/>
  <c r="B8520" i="16"/>
  <c r="B8521" i="16"/>
  <c r="B8522" i="16"/>
  <c r="B8523" i="16"/>
  <c r="B8524" i="16"/>
  <c r="B8525" i="16"/>
  <c r="B8526" i="16"/>
  <c r="B8527" i="16"/>
  <c r="B8528" i="16"/>
  <c r="B8529" i="16"/>
  <c r="B8530" i="16"/>
  <c r="B8531" i="16"/>
  <c r="B8532" i="16"/>
  <c r="B8533" i="16"/>
  <c r="B8534" i="16"/>
  <c r="B8535" i="16"/>
  <c r="B8536" i="16"/>
  <c r="B8537" i="16"/>
  <c r="B8538" i="16"/>
  <c r="B8539" i="16"/>
  <c r="B8540" i="16"/>
  <c r="B8541" i="16"/>
  <c r="B8542" i="16"/>
  <c r="B8543" i="16"/>
  <c r="B8544" i="16"/>
  <c r="B8545" i="16"/>
  <c r="B8546" i="16"/>
  <c r="B8547" i="16"/>
  <c r="B8548" i="16"/>
  <c r="B8549" i="16"/>
  <c r="B8550" i="16"/>
  <c r="B8551" i="16"/>
  <c r="B8552" i="16"/>
  <c r="B8553" i="16"/>
  <c r="B8554" i="16"/>
  <c r="B8555" i="16"/>
  <c r="B8556" i="16"/>
  <c r="B8557" i="16"/>
  <c r="B8558" i="16"/>
  <c r="B8559" i="16"/>
  <c r="B8560" i="16"/>
  <c r="B8561" i="16"/>
  <c r="B8562" i="16"/>
  <c r="B8563" i="16"/>
  <c r="B8564" i="16"/>
  <c r="B8565" i="16"/>
  <c r="B8566" i="16"/>
  <c r="B8567" i="16"/>
  <c r="B8568" i="16"/>
  <c r="B8569" i="16"/>
  <c r="B8570" i="16"/>
  <c r="B8571" i="16"/>
  <c r="B8572" i="16"/>
  <c r="B8573" i="16"/>
  <c r="B8574" i="16"/>
  <c r="B8575" i="16"/>
  <c r="B8576" i="16"/>
  <c r="B8577" i="16"/>
  <c r="B8578" i="16"/>
  <c r="B8579" i="16"/>
  <c r="B8580" i="16"/>
  <c r="B8581" i="16"/>
  <c r="B8582" i="16"/>
  <c r="B8583" i="16"/>
  <c r="B8584" i="16"/>
  <c r="B8585" i="16"/>
  <c r="B8586" i="16"/>
  <c r="B8587" i="16"/>
  <c r="B8588" i="16"/>
  <c r="B8589" i="16"/>
  <c r="B8590" i="16"/>
  <c r="B8591" i="16"/>
  <c r="B8592" i="16"/>
  <c r="B8593" i="16"/>
  <c r="B8594" i="16"/>
  <c r="B8595" i="16"/>
  <c r="B8596" i="16"/>
  <c r="B8597" i="16"/>
  <c r="B8598" i="16"/>
  <c r="B8599" i="16"/>
  <c r="B8600" i="16"/>
  <c r="B8601" i="16"/>
  <c r="B8602" i="16"/>
  <c r="B8603" i="16"/>
  <c r="B8604" i="16"/>
  <c r="B8605" i="16"/>
  <c r="B8606" i="16"/>
  <c r="B8607" i="16"/>
  <c r="B8608" i="16"/>
  <c r="B8609" i="16"/>
  <c r="B8610" i="16"/>
  <c r="B8611" i="16"/>
  <c r="B8612" i="16"/>
  <c r="B8613" i="16"/>
  <c r="B8614" i="16"/>
  <c r="B8615" i="16"/>
  <c r="B8616" i="16"/>
  <c r="B8617" i="16"/>
  <c r="B8618" i="16"/>
  <c r="B8619" i="16"/>
  <c r="B8620" i="16"/>
  <c r="B8621" i="16"/>
  <c r="B8622" i="16"/>
  <c r="B8623" i="16"/>
  <c r="B8624" i="16"/>
  <c r="B8625" i="16"/>
  <c r="B8626" i="16"/>
  <c r="B8627" i="16"/>
  <c r="B8628" i="16"/>
  <c r="B8629" i="16"/>
  <c r="B8630" i="16"/>
  <c r="B8631" i="16"/>
  <c r="B8632" i="16"/>
  <c r="B8633" i="16"/>
  <c r="B8634" i="16"/>
  <c r="B8635" i="16"/>
  <c r="B8636" i="16"/>
  <c r="B8637" i="16"/>
  <c r="B8638" i="16"/>
  <c r="B8639" i="16"/>
  <c r="B8640" i="16"/>
  <c r="B8641" i="16"/>
  <c r="B8642" i="16"/>
  <c r="B8643" i="16"/>
  <c r="B8644" i="16"/>
  <c r="B8645" i="16"/>
  <c r="B8646" i="16"/>
  <c r="B8647" i="16"/>
  <c r="B8648" i="16"/>
  <c r="B8649" i="16"/>
  <c r="B8650" i="16"/>
  <c r="B8651" i="16"/>
  <c r="B8652" i="16"/>
  <c r="B8653" i="16"/>
  <c r="B8654" i="16"/>
  <c r="B8655" i="16"/>
  <c r="B8656" i="16"/>
  <c r="B8657" i="16"/>
  <c r="B8658" i="16"/>
  <c r="B8659" i="16"/>
  <c r="B8660" i="16"/>
  <c r="B8661" i="16"/>
  <c r="B8662" i="16"/>
  <c r="B8663" i="16"/>
  <c r="B8664" i="16"/>
  <c r="B8665" i="16"/>
  <c r="B8666" i="16"/>
  <c r="B8667" i="16"/>
  <c r="B8668" i="16"/>
  <c r="B8669" i="16"/>
  <c r="B8670" i="16"/>
  <c r="B8671" i="16"/>
  <c r="B8672" i="16"/>
  <c r="B8673" i="16"/>
  <c r="B8674" i="16"/>
  <c r="B8675" i="16"/>
  <c r="B8676" i="16"/>
  <c r="B8677" i="16"/>
  <c r="B8678" i="16"/>
  <c r="B8679" i="16"/>
  <c r="B8680" i="16"/>
  <c r="B8681" i="16"/>
  <c r="B8682" i="16"/>
  <c r="B8683" i="16"/>
  <c r="B8684" i="16"/>
  <c r="B8685" i="16"/>
  <c r="B8686" i="16"/>
  <c r="B8687" i="16"/>
  <c r="B8688" i="16"/>
  <c r="B8689" i="16"/>
  <c r="B8690" i="16"/>
  <c r="B8691" i="16"/>
  <c r="B8692" i="16"/>
  <c r="B8693" i="16"/>
  <c r="B8694" i="16"/>
  <c r="B8695" i="16"/>
  <c r="B8696" i="16"/>
  <c r="B8697" i="16"/>
  <c r="B8698" i="16"/>
  <c r="B8699" i="16"/>
  <c r="B8700" i="16"/>
  <c r="B8701" i="16"/>
  <c r="B8702" i="16"/>
  <c r="B8703" i="16"/>
  <c r="B8704" i="16"/>
  <c r="B8705" i="16"/>
  <c r="B8706" i="16"/>
  <c r="B8707" i="16"/>
  <c r="B8708" i="16"/>
  <c r="B8709" i="16"/>
  <c r="B8710" i="16"/>
  <c r="B8711" i="16"/>
  <c r="B8712" i="16"/>
  <c r="B8713" i="16"/>
  <c r="B8714" i="16"/>
  <c r="B8715" i="16"/>
  <c r="B8716" i="16"/>
  <c r="B8717" i="16"/>
  <c r="B8718" i="16"/>
  <c r="B8719" i="16"/>
  <c r="B8720" i="16"/>
  <c r="B8721" i="16"/>
  <c r="B8722" i="16"/>
  <c r="B8723" i="16"/>
  <c r="B8724" i="16"/>
  <c r="B8725" i="16"/>
  <c r="B8726" i="16"/>
  <c r="B8727" i="16"/>
  <c r="B8728" i="16"/>
  <c r="B8729" i="16"/>
  <c r="B8730" i="16"/>
  <c r="B8731" i="16"/>
  <c r="B8732" i="16"/>
  <c r="B8733" i="16"/>
  <c r="B8734" i="16"/>
  <c r="B8735" i="16"/>
  <c r="B8736" i="16"/>
  <c r="B8737" i="16"/>
  <c r="B8738" i="16"/>
  <c r="B8739" i="16"/>
  <c r="B8740" i="16"/>
  <c r="B8741" i="16"/>
  <c r="B8742" i="16"/>
  <c r="B8743" i="16"/>
  <c r="B8744" i="16"/>
  <c r="B8745" i="16"/>
  <c r="B8746" i="16"/>
  <c r="B8747" i="16"/>
  <c r="B8748" i="16"/>
  <c r="B8749" i="16"/>
  <c r="B8750" i="16"/>
  <c r="B8751" i="16"/>
  <c r="B8752" i="16"/>
  <c r="B8753" i="16"/>
  <c r="B8754" i="16"/>
  <c r="B8755" i="16"/>
  <c r="B8756" i="16"/>
  <c r="B8757" i="16"/>
  <c r="B8758" i="16"/>
  <c r="B8759" i="16"/>
  <c r="B8760" i="16"/>
  <c r="B8761" i="16"/>
  <c r="B8762" i="16"/>
  <c r="B8763" i="16"/>
  <c r="B8764" i="16"/>
  <c r="B8765" i="16"/>
  <c r="B8766" i="16"/>
  <c r="B8767" i="16"/>
  <c r="B8768" i="16"/>
  <c r="B8769" i="16"/>
  <c r="B8770" i="16"/>
  <c r="B8771" i="16"/>
  <c r="B8772" i="16"/>
  <c r="B8773" i="16"/>
  <c r="B8774" i="16"/>
  <c r="B8775" i="16"/>
  <c r="B8776" i="16"/>
  <c r="B8777" i="16"/>
  <c r="B8778" i="16"/>
  <c r="B8779" i="16"/>
  <c r="B8780" i="16"/>
  <c r="B8781" i="16"/>
  <c r="B8782" i="16"/>
  <c r="B8783" i="16"/>
  <c r="B8784" i="16"/>
  <c r="B8785" i="16"/>
  <c r="B8786" i="16"/>
  <c r="B8787" i="16"/>
  <c r="B8788" i="16"/>
  <c r="B8789" i="16"/>
  <c r="B8790" i="16"/>
  <c r="B8791" i="16"/>
  <c r="B8792" i="16"/>
  <c r="B8793" i="16"/>
  <c r="B8794" i="16"/>
  <c r="B8795" i="16"/>
  <c r="B8796" i="16"/>
  <c r="B8797" i="16"/>
  <c r="B8798" i="16"/>
  <c r="B8799" i="16"/>
  <c r="B8800" i="16"/>
  <c r="B8801" i="16"/>
  <c r="B8802" i="16"/>
  <c r="B8803" i="16"/>
  <c r="B8804" i="16"/>
  <c r="B8805" i="16"/>
  <c r="B8806" i="16"/>
  <c r="B8807" i="16"/>
  <c r="B8808" i="16"/>
  <c r="B8809" i="16"/>
  <c r="B8810" i="16"/>
  <c r="B8811" i="16"/>
  <c r="B8812" i="16"/>
  <c r="B8813" i="16"/>
  <c r="B8814" i="16"/>
  <c r="B8815" i="16"/>
  <c r="B8816" i="16"/>
  <c r="B8817" i="16"/>
  <c r="B8818" i="16"/>
  <c r="B8819" i="16"/>
  <c r="B8820" i="16"/>
  <c r="B8821" i="16"/>
  <c r="B8822" i="16"/>
  <c r="B8823" i="16"/>
  <c r="B8824" i="16"/>
  <c r="B8825" i="16"/>
  <c r="B8826" i="16"/>
  <c r="B8827" i="16"/>
  <c r="B8828" i="16"/>
  <c r="B8829" i="16"/>
  <c r="B8830" i="16"/>
  <c r="B8831" i="16"/>
  <c r="B8832" i="16"/>
  <c r="B8833" i="16"/>
  <c r="B8834" i="16"/>
  <c r="B8835" i="16"/>
  <c r="B8836" i="16"/>
  <c r="B8837" i="16"/>
  <c r="B8838" i="16"/>
  <c r="B8839" i="16"/>
  <c r="B8840" i="16"/>
  <c r="B8841" i="16"/>
  <c r="B8842" i="16"/>
  <c r="B8843" i="16"/>
  <c r="B8844" i="16"/>
  <c r="B8845" i="16"/>
  <c r="B8846" i="16"/>
  <c r="B8847" i="16"/>
  <c r="B8848" i="16"/>
  <c r="B8849" i="16"/>
  <c r="B8850" i="16"/>
  <c r="B8851" i="16"/>
  <c r="B8852" i="16"/>
  <c r="B8853" i="16"/>
  <c r="B8854" i="16"/>
  <c r="B8855" i="16"/>
  <c r="B8856" i="16"/>
  <c r="B8857" i="16"/>
  <c r="B8858" i="16"/>
  <c r="B8859" i="16"/>
  <c r="B8860" i="16"/>
  <c r="B8861" i="16"/>
  <c r="B8862" i="16"/>
  <c r="B8863" i="16"/>
  <c r="B8864" i="16"/>
  <c r="B8865" i="16"/>
  <c r="B8866" i="16"/>
  <c r="B8867" i="16"/>
  <c r="B8868" i="16"/>
  <c r="B8869" i="16"/>
  <c r="B8870" i="16"/>
  <c r="B8871" i="16"/>
  <c r="B8872" i="16"/>
  <c r="B8873" i="16"/>
  <c r="B8874" i="16"/>
  <c r="B8875" i="16"/>
  <c r="B8876" i="16"/>
  <c r="B8877" i="16"/>
  <c r="B8878" i="16"/>
  <c r="B8879" i="16"/>
  <c r="B8880" i="16"/>
  <c r="B8881" i="16"/>
  <c r="B8882" i="16"/>
  <c r="B8883" i="16"/>
  <c r="B8884" i="16"/>
  <c r="B8885" i="16"/>
  <c r="B8886" i="16"/>
  <c r="B8887" i="16"/>
  <c r="B8888" i="16"/>
  <c r="B8889" i="16"/>
  <c r="B8890" i="16"/>
  <c r="B8891" i="16"/>
  <c r="B8892" i="16"/>
  <c r="B8893" i="16"/>
  <c r="B8894" i="16"/>
  <c r="B8895" i="16"/>
  <c r="B8896" i="16"/>
  <c r="B8897" i="16"/>
  <c r="B8898" i="16"/>
  <c r="B8899" i="16"/>
  <c r="B8900" i="16"/>
  <c r="B8901" i="16"/>
  <c r="B8902" i="16"/>
  <c r="B8903" i="16"/>
  <c r="B8904" i="16"/>
  <c r="B8905" i="16"/>
  <c r="B8906" i="16"/>
  <c r="B8907" i="16"/>
  <c r="B8908" i="16"/>
  <c r="B8909" i="16"/>
  <c r="B8910" i="16"/>
  <c r="B8911" i="16"/>
  <c r="B8912" i="16"/>
  <c r="B8913" i="16"/>
  <c r="B8914" i="16"/>
  <c r="B8915" i="16"/>
  <c r="B8916" i="16"/>
  <c r="B8917" i="16"/>
  <c r="B8918" i="16"/>
  <c r="B8919" i="16"/>
  <c r="B8920" i="16"/>
  <c r="B8921" i="16"/>
  <c r="B8922" i="16"/>
  <c r="B8923" i="16"/>
  <c r="B8924" i="16"/>
  <c r="B8925" i="16"/>
  <c r="B8926" i="16"/>
  <c r="B8927" i="16"/>
  <c r="B8928" i="16"/>
  <c r="B8929" i="16"/>
  <c r="B8930" i="16"/>
  <c r="B8931" i="16"/>
  <c r="B8932" i="16"/>
  <c r="B8933" i="16"/>
  <c r="B8934" i="16"/>
  <c r="B8935" i="16"/>
  <c r="B8936" i="16"/>
  <c r="B8937" i="16"/>
  <c r="B8938" i="16"/>
  <c r="B8939" i="16"/>
  <c r="B8940" i="16"/>
  <c r="B8941" i="16"/>
  <c r="B8942" i="16"/>
  <c r="B8943" i="16"/>
  <c r="B8944" i="16"/>
  <c r="B8945" i="16"/>
  <c r="B8946" i="16"/>
  <c r="B8947" i="16"/>
  <c r="B8948" i="16"/>
  <c r="B8949" i="16"/>
  <c r="B8950" i="16"/>
  <c r="B8951" i="16"/>
  <c r="B8952" i="16"/>
  <c r="B8953" i="16"/>
  <c r="B8954" i="16"/>
  <c r="B8955" i="16"/>
  <c r="B8956" i="16"/>
  <c r="B8957" i="16"/>
  <c r="B8958" i="16"/>
  <c r="B8959" i="16"/>
  <c r="B8960" i="16"/>
  <c r="B8961" i="16"/>
  <c r="B8962" i="16"/>
  <c r="B8963" i="16"/>
  <c r="B8964" i="16"/>
  <c r="B8965" i="16"/>
  <c r="B8966" i="16"/>
  <c r="B8967" i="16"/>
  <c r="B8968" i="16"/>
  <c r="B8969" i="16"/>
  <c r="B8970" i="16"/>
  <c r="B8971" i="16"/>
  <c r="B8972" i="16"/>
  <c r="B8973" i="16"/>
  <c r="B8974" i="16"/>
  <c r="B8975" i="16"/>
  <c r="B8976" i="16"/>
  <c r="B8977" i="16"/>
  <c r="B8978" i="16"/>
  <c r="B8979" i="16"/>
  <c r="B8980" i="16"/>
  <c r="B8981" i="16"/>
  <c r="B8982" i="16"/>
  <c r="B8983" i="16"/>
  <c r="B8984" i="16"/>
  <c r="B8985" i="16"/>
  <c r="B8986" i="16"/>
  <c r="B8987" i="16"/>
  <c r="B8988" i="16"/>
  <c r="B8989" i="16"/>
  <c r="B8990" i="16"/>
  <c r="B8991" i="16"/>
  <c r="B8992" i="16"/>
  <c r="B8993" i="16"/>
  <c r="B8994" i="16"/>
  <c r="B8995" i="16"/>
  <c r="B8996" i="16"/>
  <c r="B8997" i="16"/>
  <c r="B8998" i="16"/>
  <c r="B8999" i="16"/>
  <c r="B9000" i="16"/>
  <c r="B9001" i="16"/>
  <c r="B9002" i="16"/>
  <c r="B9003" i="16"/>
  <c r="B9004" i="16"/>
  <c r="B9005" i="16"/>
  <c r="B9006" i="16"/>
  <c r="B9007" i="16"/>
  <c r="B9008" i="16"/>
  <c r="B9009" i="16"/>
  <c r="B9010" i="16"/>
  <c r="B9011" i="16"/>
  <c r="B9012" i="16"/>
  <c r="B9013" i="16"/>
  <c r="B9014" i="16"/>
  <c r="B9015" i="16"/>
  <c r="B9016" i="16"/>
  <c r="B9017" i="16"/>
  <c r="B9018" i="16"/>
  <c r="B9019" i="16"/>
  <c r="B9020" i="16"/>
  <c r="B9021" i="16"/>
  <c r="B9022" i="16"/>
  <c r="B9023" i="16"/>
  <c r="B9024" i="16"/>
  <c r="B9025" i="16"/>
  <c r="B9026" i="16"/>
  <c r="B9027" i="16"/>
  <c r="B9028" i="16"/>
  <c r="B9029" i="16"/>
  <c r="B9030" i="16"/>
  <c r="B9031" i="16"/>
  <c r="B9032" i="16"/>
  <c r="B9033" i="16"/>
  <c r="B9034" i="16"/>
  <c r="B9035" i="16"/>
  <c r="B9036" i="16"/>
  <c r="B9037" i="16"/>
  <c r="B9038" i="16"/>
  <c r="B9039" i="16"/>
  <c r="B9040" i="16"/>
  <c r="B9041" i="16"/>
  <c r="B9042" i="16"/>
  <c r="B9043" i="16"/>
  <c r="B9044" i="16"/>
  <c r="B9045" i="16"/>
  <c r="B9046" i="16"/>
  <c r="B9047" i="16"/>
  <c r="B9048" i="16"/>
  <c r="B9049" i="16"/>
  <c r="B9050" i="16"/>
  <c r="B9051" i="16"/>
  <c r="B9052" i="16"/>
  <c r="B9053" i="16"/>
  <c r="B9054" i="16"/>
  <c r="B9055" i="16"/>
  <c r="B9056" i="16"/>
  <c r="B9057" i="16"/>
  <c r="B9058" i="16"/>
  <c r="B9059" i="16"/>
  <c r="B9060" i="16"/>
  <c r="B9061" i="16"/>
  <c r="B9062" i="16"/>
  <c r="B9063" i="16"/>
  <c r="B9064" i="16"/>
  <c r="B9065" i="16"/>
  <c r="B9066" i="16"/>
  <c r="B9067" i="16"/>
  <c r="B9068" i="16"/>
  <c r="B9069" i="16"/>
  <c r="B9070" i="16"/>
  <c r="B9071" i="16"/>
  <c r="B9072" i="16"/>
  <c r="B9073" i="16"/>
  <c r="B9074" i="16"/>
  <c r="B9075" i="16"/>
  <c r="B9076" i="16"/>
  <c r="B9077" i="16"/>
  <c r="B9078" i="16"/>
  <c r="B9079" i="16"/>
  <c r="B9080" i="16"/>
  <c r="B9081" i="16"/>
  <c r="B9082" i="16"/>
  <c r="B9083" i="16"/>
  <c r="B9084" i="16"/>
  <c r="B9085" i="16"/>
  <c r="B9086" i="16"/>
  <c r="B9087" i="16"/>
  <c r="B9088" i="16"/>
  <c r="B9089" i="16"/>
  <c r="B9090" i="16"/>
  <c r="B9091" i="16"/>
  <c r="B9092" i="16"/>
  <c r="B9093" i="16"/>
  <c r="B9094" i="16"/>
  <c r="B9095" i="16"/>
  <c r="B9096" i="16"/>
  <c r="B9097" i="16"/>
  <c r="B9098" i="16"/>
  <c r="B9099" i="16"/>
  <c r="B9100" i="16"/>
  <c r="B9101" i="16"/>
  <c r="B9102" i="16"/>
  <c r="B9103" i="16"/>
  <c r="B9104" i="16"/>
  <c r="B9105" i="16"/>
  <c r="B9106" i="16"/>
  <c r="B9107" i="16"/>
  <c r="B9108" i="16"/>
  <c r="B9109" i="16"/>
  <c r="B9110" i="16"/>
  <c r="B9111" i="16"/>
  <c r="B9112" i="16"/>
  <c r="B9113" i="16"/>
  <c r="B9114" i="16"/>
  <c r="B9115" i="16"/>
  <c r="B9116" i="16"/>
  <c r="B9117" i="16"/>
  <c r="B9118" i="16"/>
  <c r="B9119" i="16"/>
  <c r="B9120" i="16"/>
  <c r="B9121" i="16"/>
  <c r="B9122" i="16"/>
  <c r="B9123" i="16"/>
  <c r="B9124" i="16"/>
  <c r="B9125" i="16"/>
  <c r="B9126" i="16"/>
  <c r="B9127" i="16"/>
  <c r="B9128" i="16"/>
  <c r="B9129" i="16"/>
  <c r="B9130" i="16"/>
  <c r="B9131" i="16"/>
  <c r="B9132" i="16"/>
  <c r="B9133" i="16"/>
  <c r="B9134" i="16"/>
  <c r="B9135" i="16"/>
  <c r="B9136" i="16"/>
  <c r="B9137" i="16"/>
  <c r="B9138" i="16"/>
  <c r="B9139" i="16"/>
  <c r="B9140" i="16"/>
  <c r="B9141" i="16"/>
  <c r="B9142" i="16"/>
  <c r="B9143" i="16"/>
  <c r="B9144" i="16"/>
  <c r="B9145" i="16"/>
  <c r="B9146" i="16"/>
  <c r="B9147" i="16"/>
  <c r="B9148" i="16"/>
  <c r="B9149" i="16"/>
  <c r="B9150" i="16"/>
  <c r="B9151" i="16"/>
  <c r="B9152" i="16"/>
  <c r="B9153" i="16"/>
  <c r="B9154" i="16"/>
  <c r="B9155" i="16"/>
  <c r="B9156" i="16"/>
  <c r="B9157" i="16"/>
  <c r="B9158" i="16"/>
  <c r="B9159" i="16"/>
  <c r="B9160" i="16"/>
  <c r="B9161" i="16"/>
  <c r="B9162" i="16"/>
  <c r="B9163" i="16"/>
  <c r="B9164" i="16"/>
  <c r="B9165" i="16"/>
  <c r="B9166" i="16"/>
  <c r="B9167" i="16"/>
  <c r="B9168" i="16"/>
  <c r="B9169" i="16"/>
  <c r="B9170" i="16"/>
  <c r="B9171" i="16"/>
  <c r="B9172" i="16"/>
  <c r="B9173" i="16"/>
  <c r="B9174" i="16"/>
  <c r="B9175" i="16"/>
  <c r="B9176" i="16"/>
  <c r="B9177" i="16"/>
  <c r="B9178" i="16"/>
  <c r="B9179" i="16"/>
  <c r="B9180" i="16"/>
  <c r="B9181" i="16"/>
  <c r="B9182" i="16"/>
  <c r="B9183" i="16"/>
  <c r="B9184" i="16"/>
  <c r="B9185" i="16"/>
  <c r="B9186" i="16"/>
  <c r="B9187" i="16"/>
  <c r="B9188" i="16"/>
  <c r="B9189" i="16"/>
  <c r="B9190" i="16"/>
  <c r="B9191" i="16"/>
  <c r="B9192" i="16"/>
  <c r="B9193" i="16"/>
  <c r="B9194" i="16"/>
  <c r="B9195" i="16"/>
  <c r="B9196" i="16"/>
  <c r="B9197" i="16"/>
  <c r="B9198" i="16"/>
  <c r="B9199" i="16"/>
  <c r="B9200" i="16"/>
  <c r="B9201" i="16"/>
  <c r="B9202" i="16"/>
  <c r="B9203" i="16"/>
  <c r="B9204" i="16"/>
  <c r="B9205" i="16"/>
  <c r="B9206" i="16"/>
  <c r="B9207" i="16"/>
  <c r="B9208" i="16"/>
  <c r="B9209" i="16"/>
  <c r="B9210" i="16"/>
  <c r="B9211" i="16"/>
  <c r="B9212" i="16"/>
  <c r="B9213" i="16"/>
  <c r="B9214" i="16"/>
  <c r="B9215" i="16"/>
  <c r="B9216" i="16"/>
  <c r="B9217" i="16"/>
  <c r="B9218" i="16"/>
  <c r="B9219" i="16"/>
  <c r="B9220" i="16"/>
  <c r="B9221" i="16"/>
  <c r="B9222" i="16"/>
  <c r="B9223" i="16"/>
  <c r="B9224" i="16"/>
  <c r="B9225" i="16"/>
  <c r="B9226" i="16"/>
  <c r="B9227" i="16"/>
  <c r="B9228" i="16"/>
  <c r="B9229" i="16"/>
  <c r="B9230" i="16"/>
  <c r="B9231" i="16"/>
  <c r="B9232" i="16"/>
  <c r="B9233" i="16"/>
  <c r="B9234" i="16"/>
  <c r="B9235" i="16"/>
  <c r="B9236" i="16"/>
  <c r="B9237" i="16"/>
  <c r="B9238" i="16"/>
  <c r="B9239" i="16"/>
  <c r="B9240" i="16"/>
  <c r="B9241" i="16"/>
  <c r="B9242" i="16"/>
  <c r="B9243" i="16"/>
  <c r="B9244" i="16"/>
  <c r="B9245" i="16"/>
  <c r="B9246" i="16"/>
  <c r="B9247" i="16"/>
  <c r="B9248" i="16"/>
  <c r="B9249" i="16"/>
  <c r="B9250" i="16"/>
  <c r="B9251" i="16"/>
  <c r="B9252" i="16"/>
  <c r="B9253" i="16"/>
  <c r="B9254" i="16"/>
  <c r="B9255" i="16"/>
  <c r="B9256" i="16"/>
  <c r="B9257" i="16"/>
  <c r="B9258" i="16"/>
  <c r="B9259" i="16"/>
  <c r="B9260" i="16"/>
  <c r="B9261" i="16"/>
  <c r="B9262" i="16"/>
  <c r="B9263" i="16"/>
  <c r="B9264" i="16"/>
  <c r="B9265" i="16"/>
  <c r="B9266" i="16"/>
  <c r="B9267" i="16"/>
  <c r="B9268" i="16"/>
  <c r="B9269" i="16"/>
  <c r="B9270" i="16"/>
  <c r="B9271" i="16"/>
  <c r="B9272" i="16"/>
  <c r="B9273" i="16"/>
  <c r="B9274" i="16"/>
  <c r="B9275" i="16"/>
  <c r="B9276" i="16"/>
  <c r="B9277" i="16"/>
  <c r="B9278" i="16"/>
  <c r="B9279" i="16"/>
  <c r="B9280" i="16"/>
  <c r="B9281" i="16"/>
  <c r="B9282" i="16"/>
  <c r="B9283" i="16"/>
  <c r="B9284" i="16"/>
  <c r="B9285" i="16"/>
  <c r="B9286" i="16"/>
  <c r="B9287" i="16"/>
  <c r="B9288" i="16"/>
  <c r="B9289" i="16"/>
  <c r="B9290" i="16"/>
  <c r="B9291" i="16"/>
  <c r="B9292" i="16"/>
  <c r="B9293" i="16"/>
  <c r="B9294" i="16"/>
  <c r="B9295" i="16"/>
  <c r="B9296" i="16"/>
  <c r="B9297" i="16"/>
  <c r="B9298" i="16"/>
  <c r="B9299" i="16"/>
  <c r="B9300" i="16"/>
  <c r="B9301" i="16"/>
  <c r="B9302" i="16"/>
  <c r="B9303" i="16"/>
  <c r="B9304" i="16"/>
  <c r="B9305" i="16"/>
  <c r="B9306" i="16"/>
  <c r="B9307" i="16"/>
  <c r="B9308" i="16"/>
  <c r="B9309" i="16"/>
  <c r="B9310" i="16"/>
  <c r="B9311" i="16"/>
  <c r="B9312" i="16"/>
  <c r="B9313" i="16"/>
  <c r="B9314" i="16"/>
  <c r="B9315" i="16"/>
  <c r="B9316" i="16"/>
  <c r="B9317" i="16"/>
  <c r="B9318" i="16"/>
  <c r="B9319" i="16"/>
  <c r="B9320" i="16"/>
  <c r="B9321" i="16"/>
  <c r="B9322" i="16"/>
  <c r="B9323" i="16"/>
  <c r="B9324" i="16"/>
  <c r="B9325" i="16"/>
  <c r="B9326" i="16"/>
  <c r="B9327" i="16"/>
  <c r="B9328" i="16"/>
  <c r="B9329" i="16"/>
  <c r="B9330" i="16"/>
  <c r="B9331" i="16"/>
  <c r="B9332" i="16"/>
  <c r="B9333" i="16"/>
  <c r="B9334" i="16"/>
  <c r="B9335" i="16"/>
  <c r="B9336" i="16"/>
  <c r="B9337" i="16"/>
  <c r="B9338" i="16"/>
  <c r="B9339" i="16"/>
  <c r="B9340" i="16"/>
  <c r="B9341" i="16"/>
  <c r="B9342" i="16"/>
  <c r="B9343" i="16"/>
  <c r="B9344" i="16"/>
  <c r="B9345" i="16"/>
  <c r="B9346" i="16"/>
  <c r="B9347" i="16"/>
  <c r="B9348" i="16"/>
  <c r="B9349" i="16"/>
  <c r="B9350" i="16"/>
  <c r="B9351" i="16"/>
  <c r="B9352" i="16"/>
  <c r="B9353" i="16"/>
  <c r="B9354" i="16"/>
  <c r="B9355" i="16"/>
  <c r="B9356" i="16"/>
  <c r="B9357" i="16"/>
  <c r="B9358" i="16"/>
  <c r="B9359" i="16"/>
  <c r="B9360" i="16"/>
  <c r="B9361" i="16"/>
  <c r="B9362" i="16"/>
  <c r="B9363" i="16"/>
  <c r="B9364" i="16"/>
  <c r="B9365" i="16"/>
  <c r="B9366" i="16"/>
  <c r="B9367" i="16"/>
  <c r="B9368" i="16"/>
  <c r="B9369" i="16"/>
  <c r="B9370" i="16"/>
  <c r="B9371" i="16"/>
  <c r="B9372" i="16"/>
  <c r="B9373" i="16"/>
  <c r="B9374" i="16"/>
  <c r="B9375" i="16"/>
  <c r="B9376" i="16"/>
  <c r="B9377" i="16"/>
  <c r="B9378" i="16"/>
  <c r="B9379" i="16"/>
  <c r="B9380" i="16"/>
  <c r="B9381" i="16"/>
  <c r="B9382" i="16"/>
  <c r="B9383" i="16"/>
  <c r="B9384" i="16"/>
  <c r="B9385" i="16"/>
  <c r="B9386" i="16"/>
  <c r="B9387" i="16"/>
  <c r="B9388" i="16"/>
  <c r="B9389" i="16"/>
  <c r="B9390" i="16"/>
  <c r="B9391" i="16"/>
  <c r="B9392" i="16"/>
  <c r="B9393" i="16"/>
  <c r="B9394" i="16"/>
  <c r="B9395" i="16"/>
  <c r="B9396" i="16"/>
  <c r="B9397" i="16"/>
  <c r="B9398" i="16"/>
  <c r="B9399" i="16"/>
  <c r="B9400" i="16"/>
  <c r="B9401" i="16"/>
  <c r="B9402" i="16"/>
  <c r="B9403" i="16"/>
  <c r="B9404" i="16"/>
  <c r="B9405" i="16"/>
  <c r="B9406" i="16"/>
  <c r="B9407" i="16"/>
  <c r="B9408" i="16"/>
  <c r="B9409" i="16"/>
  <c r="B9410" i="16"/>
  <c r="B9411" i="16"/>
  <c r="B9412" i="16"/>
  <c r="B9413" i="16"/>
  <c r="B9414" i="16"/>
  <c r="B9415" i="16"/>
  <c r="B9416" i="16"/>
  <c r="B9417" i="16"/>
  <c r="B9418" i="16"/>
  <c r="B9419" i="16"/>
  <c r="B9420" i="16"/>
  <c r="B9421" i="16"/>
  <c r="B9422" i="16"/>
  <c r="B9423" i="16"/>
  <c r="B9424" i="16"/>
  <c r="B9425" i="16"/>
  <c r="B9426" i="16"/>
  <c r="B9427" i="16"/>
  <c r="B9428" i="16"/>
  <c r="B9429" i="16"/>
  <c r="B9430" i="16"/>
  <c r="B9431" i="16"/>
  <c r="B9432" i="16"/>
  <c r="B9433" i="16"/>
  <c r="B9434" i="16"/>
  <c r="B9435" i="16"/>
  <c r="B9436" i="16"/>
  <c r="B9437" i="16"/>
  <c r="B9438" i="16"/>
  <c r="B9439" i="16"/>
  <c r="B9440" i="16"/>
  <c r="B9441" i="16"/>
  <c r="B9442" i="16"/>
  <c r="B9443" i="16"/>
  <c r="B9444" i="16"/>
  <c r="B9445" i="16"/>
  <c r="B9446" i="16"/>
  <c r="B9447" i="16"/>
  <c r="B9448" i="16"/>
  <c r="B9449" i="16"/>
  <c r="B9450" i="16"/>
  <c r="B9451" i="16"/>
  <c r="B9452" i="16"/>
  <c r="B9453" i="16"/>
  <c r="B9454" i="16"/>
  <c r="B9455" i="16"/>
  <c r="B9456" i="16"/>
  <c r="B9457" i="16"/>
  <c r="B9458" i="16"/>
  <c r="B9459" i="16"/>
  <c r="B9460" i="16"/>
  <c r="B9461" i="16"/>
  <c r="B9462" i="16"/>
  <c r="B9463" i="16"/>
  <c r="B9464" i="16"/>
  <c r="B9465" i="16"/>
  <c r="B9466" i="16"/>
  <c r="B9467" i="16"/>
  <c r="B9468" i="16"/>
  <c r="B9469" i="16"/>
  <c r="B9470" i="16"/>
  <c r="B9471" i="16"/>
  <c r="B9472" i="16"/>
  <c r="B9473" i="16"/>
  <c r="B9474" i="16"/>
  <c r="B9475" i="16"/>
  <c r="B9476" i="16"/>
  <c r="B9477" i="16"/>
  <c r="B9478" i="16"/>
  <c r="B9479" i="16"/>
  <c r="B9480" i="16"/>
  <c r="B9481" i="16"/>
  <c r="B9482" i="16"/>
  <c r="B9483" i="16"/>
  <c r="B9484" i="16"/>
  <c r="B9485" i="16"/>
  <c r="B9486" i="16"/>
  <c r="B9487" i="16"/>
  <c r="B9488" i="16"/>
  <c r="B9489" i="16"/>
  <c r="B9490" i="16"/>
  <c r="B9491" i="16"/>
  <c r="B9492" i="16"/>
  <c r="B9493" i="16"/>
  <c r="B9494" i="16"/>
  <c r="B9495" i="16"/>
  <c r="B9496" i="16"/>
  <c r="B9497" i="16"/>
  <c r="B9498" i="16"/>
  <c r="B9499" i="16"/>
  <c r="B9500" i="16"/>
  <c r="B9501" i="16"/>
  <c r="B9502" i="16"/>
  <c r="B9503" i="16"/>
  <c r="B9504" i="16"/>
  <c r="B9505" i="16"/>
  <c r="B9506" i="16"/>
  <c r="B9507" i="16"/>
  <c r="B9508" i="16"/>
  <c r="B9509" i="16"/>
  <c r="B9510" i="16"/>
  <c r="B9511" i="16"/>
  <c r="B9512" i="16"/>
  <c r="B9513" i="16"/>
  <c r="B9514" i="16"/>
  <c r="B9515" i="16"/>
  <c r="B9516" i="16"/>
  <c r="B9517" i="16"/>
  <c r="B9518" i="16"/>
  <c r="B9519" i="16"/>
  <c r="B9520" i="16"/>
  <c r="B9521" i="16"/>
  <c r="B9522" i="16"/>
  <c r="B9523" i="16"/>
  <c r="B9524" i="16"/>
  <c r="B9525" i="16"/>
  <c r="B9526" i="16"/>
  <c r="B9527" i="16"/>
  <c r="B9528" i="16"/>
  <c r="B9529" i="16"/>
  <c r="B9530" i="16"/>
  <c r="B9531" i="16"/>
  <c r="B9532" i="16"/>
  <c r="B9533" i="16"/>
  <c r="B9534" i="16"/>
  <c r="B9535" i="16"/>
  <c r="B9536" i="16"/>
  <c r="B9537" i="16"/>
  <c r="B9538" i="16"/>
  <c r="B9539" i="16"/>
  <c r="B9540" i="16"/>
  <c r="B9541" i="16"/>
  <c r="B9542" i="16"/>
  <c r="B9543" i="16"/>
  <c r="B9544" i="16"/>
  <c r="B9545" i="16"/>
  <c r="B9546" i="16"/>
  <c r="B9547" i="16"/>
  <c r="B9548" i="16"/>
  <c r="B9549" i="16"/>
  <c r="B9550" i="16"/>
  <c r="B9551" i="16"/>
  <c r="B9552" i="16"/>
  <c r="B9553" i="16"/>
  <c r="B9554" i="16"/>
  <c r="B9555" i="16"/>
  <c r="B9556" i="16"/>
  <c r="B9557" i="16"/>
  <c r="B9558" i="16"/>
  <c r="B9559" i="16"/>
  <c r="B9560" i="16"/>
  <c r="B9561" i="16"/>
  <c r="B9562" i="16"/>
  <c r="B9563" i="16"/>
  <c r="B9564" i="16"/>
  <c r="B9565" i="16"/>
  <c r="B9566" i="16"/>
  <c r="B9567" i="16"/>
  <c r="B9568" i="16"/>
  <c r="B9569" i="16"/>
  <c r="B9570" i="16"/>
  <c r="B9571" i="16"/>
  <c r="B9572" i="16"/>
  <c r="B9573" i="16"/>
  <c r="B9574" i="16"/>
  <c r="B9575" i="16"/>
  <c r="B9576" i="16"/>
  <c r="B9577" i="16"/>
  <c r="B9578" i="16"/>
  <c r="B9579" i="16"/>
  <c r="B9580" i="16"/>
  <c r="B9581" i="16"/>
  <c r="B9582" i="16"/>
  <c r="B9583" i="16"/>
  <c r="B9584" i="16"/>
  <c r="B9585" i="16"/>
  <c r="B9586" i="16"/>
  <c r="B9587" i="16"/>
  <c r="B9588" i="16"/>
  <c r="B9589" i="16"/>
  <c r="B9590" i="16"/>
  <c r="B9591" i="16"/>
  <c r="B9592" i="16"/>
  <c r="B9593" i="16"/>
  <c r="B9594" i="16"/>
  <c r="B9595" i="16"/>
  <c r="B9596" i="16"/>
  <c r="B9597" i="16"/>
  <c r="B9598" i="16"/>
  <c r="B9599" i="16"/>
  <c r="B9600" i="16"/>
  <c r="B9601" i="16"/>
  <c r="B9602" i="16"/>
  <c r="B9603" i="16"/>
  <c r="B9604" i="16"/>
  <c r="B9605" i="16"/>
  <c r="B9606" i="16"/>
  <c r="B9607" i="16"/>
  <c r="B9608" i="16"/>
  <c r="B9609" i="16"/>
  <c r="B9610" i="16"/>
  <c r="B9611" i="16"/>
  <c r="B9612" i="16"/>
  <c r="B9613" i="16"/>
  <c r="B9614" i="16"/>
  <c r="B9615" i="16"/>
  <c r="B9616" i="16"/>
  <c r="B9617" i="16"/>
  <c r="B9618" i="16"/>
  <c r="B9619" i="16"/>
  <c r="B9620" i="16"/>
  <c r="B9621" i="16"/>
  <c r="B9622" i="16"/>
  <c r="B9623" i="16"/>
  <c r="B9624" i="16"/>
  <c r="B9625" i="16"/>
  <c r="B9626" i="16"/>
  <c r="B9627" i="16"/>
  <c r="B9628" i="16"/>
  <c r="B9629" i="16"/>
  <c r="B9630" i="16"/>
  <c r="B9631" i="16"/>
  <c r="B9632" i="16"/>
  <c r="B9633" i="16"/>
  <c r="B9634" i="16"/>
  <c r="B9635" i="16"/>
  <c r="B9636" i="16"/>
  <c r="B9637" i="16"/>
  <c r="B9638" i="16"/>
  <c r="B9639" i="16"/>
  <c r="B9640" i="16"/>
  <c r="B9641" i="16"/>
  <c r="B9642" i="16"/>
  <c r="B9643" i="16"/>
  <c r="B9644" i="16"/>
  <c r="B9645" i="16"/>
  <c r="B9646" i="16"/>
  <c r="B9647" i="16"/>
  <c r="B9648" i="16"/>
  <c r="B9649" i="16"/>
  <c r="B9650" i="16"/>
  <c r="B9651" i="16"/>
  <c r="B9652" i="16"/>
  <c r="B9653" i="16"/>
  <c r="B9654" i="16"/>
  <c r="B9655" i="16"/>
  <c r="B9656" i="16"/>
  <c r="B9657" i="16"/>
  <c r="B9658" i="16"/>
  <c r="B9659" i="16"/>
  <c r="B9660" i="16"/>
  <c r="B9661" i="16"/>
  <c r="B9662" i="16"/>
  <c r="B9663" i="16"/>
  <c r="B9664" i="16"/>
  <c r="B9665" i="16"/>
  <c r="B9666" i="16"/>
  <c r="B9667" i="16"/>
  <c r="B9668" i="16"/>
  <c r="B9669" i="16"/>
  <c r="B9670" i="16"/>
  <c r="B9671" i="16"/>
  <c r="B9672" i="16"/>
  <c r="B9673" i="16"/>
  <c r="B9674" i="16"/>
  <c r="B9675" i="16"/>
  <c r="B9676" i="16"/>
  <c r="B9677" i="16"/>
  <c r="B9678" i="16"/>
  <c r="B9679" i="16"/>
  <c r="B9680" i="16"/>
  <c r="B9681" i="16"/>
  <c r="B9682" i="16"/>
  <c r="B9683" i="16"/>
  <c r="B9684" i="16"/>
  <c r="B9685" i="16"/>
  <c r="B9686" i="16"/>
  <c r="B9687" i="16"/>
  <c r="B9688" i="16"/>
  <c r="B9689" i="16"/>
  <c r="B9690" i="16"/>
  <c r="B9691" i="16"/>
  <c r="B9692" i="16"/>
  <c r="B9693" i="16"/>
  <c r="B9694" i="16"/>
  <c r="B9695" i="16"/>
  <c r="B9696" i="16"/>
  <c r="B9697" i="16"/>
  <c r="B9698" i="16"/>
  <c r="B9699" i="16"/>
  <c r="B9700" i="16"/>
  <c r="B9701" i="16"/>
  <c r="B9702" i="16"/>
  <c r="B9703" i="16"/>
  <c r="B9704" i="16"/>
  <c r="B9705" i="16"/>
  <c r="B9706" i="16"/>
  <c r="B9707" i="16"/>
  <c r="B9708" i="16"/>
  <c r="B9709" i="16"/>
  <c r="B9710" i="16"/>
  <c r="B9711" i="16"/>
  <c r="B9712" i="16"/>
  <c r="B9713" i="16"/>
  <c r="B9714" i="16"/>
  <c r="B9715" i="16"/>
  <c r="B9716" i="16"/>
  <c r="B9717" i="16"/>
  <c r="B9718" i="16"/>
  <c r="B9719" i="16"/>
  <c r="B9720" i="16"/>
  <c r="B9721" i="16"/>
  <c r="B9722" i="16"/>
  <c r="B9723" i="16"/>
  <c r="B9724" i="16"/>
  <c r="B9725" i="16"/>
  <c r="B9726" i="16"/>
  <c r="B9727" i="16"/>
  <c r="B9728" i="16"/>
  <c r="B9729" i="16"/>
  <c r="B9730" i="16"/>
  <c r="B9731" i="16"/>
  <c r="B9732" i="16"/>
  <c r="B9733" i="16"/>
  <c r="B9734" i="16"/>
  <c r="B9735" i="16"/>
  <c r="B9736" i="16"/>
  <c r="B9737" i="16"/>
  <c r="B9738" i="16"/>
  <c r="B9739" i="16"/>
  <c r="B9740" i="16"/>
  <c r="B9741" i="16"/>
  <c r="B9742" i="16"/>
  <c r="B9743" i="16"/>
  <c r="B9744" i="16"/>
  <c r="B9745" i="16"/>
  <c r="B9746" i="16"/>
  <c r="B9747" i="16"/>
  <c r="B9748" i="16"/>
  <c r="B9749" i="16"/>
  <c r="B9750" i="16"/>
  <c r="B9751" i="16"/>
  <c r="B9752" i="16"/>
  <c r="B9753" i="16"/>
  <c r="B9754" i="16"/>
  <c r="B9755" i="16"/>
  <c r="B9756" i="16"/>
  <c r="B9757" i="16"/>
  <c r="B9758" i="16"/>
  <c r="B9759" i="16"/>
  <c r="B9760" i="16"/>
  <c r="B9761" i="16"/>
  <c r="B9762" i="16"/>
  <c r="B9763" i="16"/>
  <c r="B9764" i="16"/>
  <c r="B9765" i="16"/>
  <c r="B9766" i="16"/>
  <c r="B9767" i="16"/>
  <c r="B9768" i="16"/>
  <c r="B9769" i="16"/>
  <c r="B9770" i="16"/>
  <c r="B9771" i="16"/>
  <c r="B9772" i="16"/>
  <c r="B9773" i="16"/>
  <c r="B9774" i="16"/>
  <c r="B9775" i="16"/>
  <c r="B9776" i="16"/>
  <c r="B9777" i="16"/>
  <c r="B9778" i="16"/>
  <c r="B9779" i="16"/>
  <c r="B9780" i="16"/>
  <c r="B9781" i="16"/>
  <c r="B9782" i="16"/>
  <c r="B9783" i="16"/>
  <c r="B9784" i="16"/>
  <c r="B9785" i="16"/>
  <c r="B9786" i="16"/>
  <c r="B9787" i="16"/>
  <c r="B9788" i="16"/>
  <c r="B9789" i="16"/>
  <c r="B9790" i="16"/>
  <c r="B9791" i="16"/>
  <c r="B9792" i="16"/>
  <c r="B9793" i="16"/>
  <c r="B9794" i="16"/>
  <c r="B9795" i="16"/>
  <c r="B9796" i="16"/>
  <c r="B9797" i="16"/>
  <c r="B9798" i="16"/>
  <c r="B9799" i="16"/>
  <c r="B9800" i="16"/>
  <c r="B9801" i="16"/>
  <c r="B9802" i="16"/>
  <c r="B9803" i="16"/>
  <c r="B9804" i="16"/>
  <c r="B9805" i="16"/>
  <c r="B9806" i="16"/>
  <c r="B9807" i="16"/>
  <c r="B9808" i="16"/>
  <c r="B9809" i="16"/>
  <c r="B9810" i="16"/>
  <c r="B9811" i="16"/>
  <c r="B9812" i="16"/>
  <c r="B9813" i="16"/>
  <c r="B9814" i="16"/>
  <c r="B9815" i="16"/>
  <c r="B9816" i="16"/>
  <c r="B9817" i="16"/>
  <c r="B9818" i="16"/>
  <c r="B9819" i="16"/>
  <c r="B9820" i="16"/>
  <c r="B9821" i="16"/>
  <c r="B9822" i="16"/>
  <c r="B9823" i="16"/>
  <c r="B9824" i="16"/>
  <c r="B9825" i="16"/>
  <c r="B9826" i="16"/>
  <c r="B9827" i="16"/>
  <c r="B9828" i="16"/>
  <c r="B9829" i="16"/>
  <c r="B9830" i="16"/>
  <c r="B9831" i="16"/>
  <c r="B9832" i="16"/>
  <c r="B9833" i="16"/>
  <c r="B9834" i="16"/>
  <c r="B9835" i="16"/>
  <c r="B9836" i="16"/>
  <c r="B9837" i="16"/>
  <c r="B9838" i="16"/>
  <c r="B9839" i="16"/>
  <c r="B9840" i="16"/>
  <c r="B9841" i="16"/>
  <c r="B9842" i="16"/>
  <c r="B9843" i="16"/>
  <c r="B9844" i="16"/>
  <c r="B9845" i="16"/>
  <c r="B9846" i="16"/>
  <c r="B9847" i="16"/>
  <c r="B9848" i="16"/>
  <c r="B9849" i="16"/>
  <c r="B9850" i="16"/>
  <c r="B9851" i="16"/>
  <c r="B9852" i="16"/>
  <c r="B9853" i="16"/>
  <c r="B9854" i="16"/>
  <c r="B9855" i="16"/>
  <c r="B9856" i="16"/>
  <c r="B9857" i="16"/>
  <c r="B9858" i="16"/>
  <c r="B9859" i="16"/>
  <c r="B9860" i="16"/>
  <c r="B9861" i="16"/>
  <c r="B9862" i="16"/>
  <c r="B9863" i="16"/>
  <c r="B9864" i="16"/>
  <c r="B9865" i="16"/>
  <c r="B9866" i="16"/>
  <c r="B9867" i="16"/>
  <c r="B9868" i="16"/>
  <c r="B9869" i="16"/>
  <c r="B9870" i="16"/>
  <c r="B9871" i="16"/>
  <c r="B9872" i="16"/>
  <c r="B9873" i="16"/>
  <c r="B9874" i="16"/>
  <c r="B9875" i="16"/>
  <c r="B9876" i="16"/>
  <c r="B9877" i="16"/>
  <c r="B9878" i="16"/>
  <c r="B9879" i="16"/>
  <c r="B9880" i="16"/>
  <c r="B9881" i="16"/>
  <c r="B9882" i="16"/>
  <c r="B9883" i="16"/>
  <c r="B9884" i="16"/>
  <c r="B9885" i="16"/>
  <c r="B9886" i="16"/>
  <c r="B9887" i="16"/>
  <c r="B9888" i="16"/>
  <c r="B9889" i="16"/>
  <c r="B9890" i="16"/>
  <c r="B9891" i="16"/>
  <c r="B9892" i="16"/>
  <c r="B9893" i="16"/>
  <c r="B9894" i="16"/>
  <c r="B9895" i="16"/>
  <c r="B9896" i="16"/>
  <c r="B9897" i="16"/>
  <c r="B9898" i="16"/>
  <c r="B9899" i="16"/>
  <c r="B9900" i="16"/>
  <c r="B9901" i="16"/>
  <c r="B9902" i="16"/>
  <c r="B9903" i="16"/>
  <c r="B9904" i="16"/>
  <c r="B9905" i="16"/>
  <c r="B9906" i="16"/>
  <c r="B9907" i="16"/>
  <c r="B9908" i="16"/>
  <c r="B9909" i="16"/>
  <c r="B9910" i="16"/>
  <c r="B9911" i="16"/>
  <c r="B9912" i="16"/>
  <c r="B9913" i="16"/>
  <c r="B9914" i="16"/>
  <c r="B9915" i="16"/>
  <c r="B9916" i="16"/>
  <c r="B9917" i="16"/>
  <c r="B9918" i="16"/>
  <c r="B9919" i="16"/>
  <c r="B9920" i="16"/>
  <c r="B9921" i="16"/>
  <c r="B9922" i="16"/>
  <c r="B9923" i="16"/>
  <c r="B9924" i="16"/>
  <c r="B9925" i="16"/>
  <c r="B9926" i="16"/>
  <c r="B9927" i="16"/>
  <c r="B9928" i="16"/>
  <c r="B9929" i="16"/>
  <c r="B9930" i="16"/>
  <c r="B9931" i="16"/>
  <c r="B9932" i="16"/>
  <c r="B9933" i="16"/>
  <c r="B9934" i="16"/>
  <c r="B9935" i="16"/>
  <c r="B9936" i="16"/>
  <c r="B9937" i="16"/>
  <c r="B9938" i="16"/>
  <c r="B9939" i="16"/>
  <c r="B9940" i="16"/>
  <c r="B9941" i="16"/>
  <c r="B9942" i="16"/>
  <c r="B9943" i="16"/>
  <c r="B9944" i="16"/>
  <c r="B9945" i="16"/>
  <c r="B9946" i="16"/>
  <c r="B9947" i="16"/>
  <c r="B9948" i="16"/>
  <c r="B9949" i="16"/>
  <c r="B9950" i="16"/>
  <c r="B9951" i="16"/>
  <c r="B9952" i="16"/>
  <c r="B9953" i="16"/>
  <c r="B9954" i="16"/>
  <c r="B9955" i="16"/>
  <c r="B9956" i="16"/>
  <c r="B9957" i="16"/>
  <c r="B9958" i="16"/>
  <c r="B9959" i="16"/>
  <c r="B9960" i="16"/>
  <c r="B9961" i="16"/>
  <c r="B9962" i="16"/>
  <c r="B9963" i="16"/>
  <c r="B9964" i="16"/>
  <c r="B9965" i="16"/>
  <c r="B9966" i="16"/>
  <c r="B9967" i="16"/>
  <c r="B9968" i="16"/>
  <c r="B9969" i="16"/>
  <c r="B9970" i="16"/>
  <c r="B9971" i="16"/>
  <c r="B9972" i="16"/>
  <c r="B9973" i="16"/>
  <c r="B9974" i="16"/>
  <c r="B9975" i="16"/>
  <c r="B9976" i="16"/>
  <c r="B9977" i="16"/>
  <c r="B9978" i="16"/>
  <c r="B9979" i="16"/>
  <c r="B9980" i="16"/>
  <c r="B9981" i="16"/>
  <c r="B9982" i="16"/>
  <c r="B9983" i="16"/>
  <c r="B9984" i="16"/>
  <c r="B9985" i="16"/>
  <c r="B9986" i="16"/>
  <c r="B9987" i="16"/>
  <c r="B9988" i="16"/>
  <c r="B9989" i="16"/>
  <c r="B9990" i="16"/>
  <c r="B9991" i="16"/>
  <c r="B9992" i="16"/>
  <c r="B9993" i="16"/>
  <c r="B9994" i="16"/>
  <c r="B9995" i="16"/>
  <c r="B9996" i="16"/>
  <c r="B9997" i="16"/>
  <c r="B9998" i="16"/>
  <c r="B9999" i="16"/>
  <c r="B10000" i="16"/>
  <c r="B10001" i="16"/>
  <c r="B10002" i="16"/>
  <c r="B10003" i="16"/>
  <c r="B10004" i="16"/>
  <c r="B10005" i="16"/>
  <c r="B10006" i="16"/>
  <c r="B10007" i="16"/>
  <c r="B10008" i="16"/>
  <c r="B10009" i="16"/>
  <c r="B10010" i="16"/>
  <c r="B10011" i="16"/>
  <c r="B10012" i="16"/>
  <c r="B10013" i="16"/>
  <c r="B10014" i="16"/>
  <c r="B10015" i="16"/>
  <c r="B10016" i="16"/>
  <c r="B10017" i="16"/>
  <c r="B10018" i="16"/>
  <c r="B10019" i="16"/>
  <c r="B10020" i="16"/>
  <c r="B10021" i="16"/>
  <c r="B10022" i="16"/>
  <c r="B10023" i="16"/>
  <c r="B10024" i="16"/>
  <c r="B10025" i="16"/>
  <c r="B10026" i="16"/>
  <c r="B10027" i="16"/>
  <c r="B10028" i="16"/>
  <c r="B10029" i="16"/>
  <c r="B10030" i="16"/>
  <c r="B10031" i="16"/>
  <c r="B10032" i="16"/>
  <c r="B10033" i="16"/>
  <c r="B10034" i="16"/>
  <c r="B10035" i="16"/>
  <c r="B10036" i="16"/>
  <c r="B10037" i="16"/>
  <c r="B10038" i="16"/>
  <c r="B10039" i="16"/>
  <c r="B10040" i="16"/>
  <c r="B10041" i="16"/>
  <c r="B10042" i="16"/>
  <c r="B10043" i="16"/>
  <c r="B10044" i="16"/>
  <c r="B10045" i="16"/>
  <c r="B10046" i="16"/>
  <c r="B10047" i="16"/>
  <c r="B10048" i="16"/>
  <c r="B10049" i="16"/>
  <c r="B10050" i="16"/>
  <c r="B10051" i="16"/>
  <c r="B10052" i="16"/>
  <c r="B10053" i="16"/>
  <c r="B10054" i="16"/>
  <c r="B10055" i="16"/>
  <c r="B10056" i="16"/>
  <c r="B10057" i="16"/>
  <c r="B10058" i="16"/>
  <c r="B10059" i="16"/>
  <c r="B10060" i="16"/>
  <c r="B10061" i="16"/>
  <c r="B10062" i="16"/>
  <c r="B10063" i="16"/>
  <c r="B10064" i="16"/>
  <c r="B10065" i="16"/>
  <c r="B10066" i="16"/>
  <c r="B10067" i="16"/>
  <c r="B10068" i="16"/>
  <c r="B10069" i="16"/>
  <c r="B10070" i="16"/>
  <c r="B10071" i="16"/>
  <c r="B10072" i="16"/>
  <c r="B10073" i="16"/>
  <c r="B10074" i="16"/>
  <c r="B10075" i="16"/>
  <c r="B10076" i="16"/>
  <c r="B10077" i="16"/>
  <c r="B10078" i="16"/>
  <c r="B10079" i="16"/>
  <c r="B10080" i="16"/>
  <c r="B10081" i="16"/>
  <c r="B10082" i="16"/>
  <c r="B10083" i="16"/>
  <c r="B10084" i="16"/>
  <c r="B10085" i="16"/>
  <c r="B10086" i="16"/>
  <c r="B10087" i="16"/>
  <c r="B10088" i="16"/>
  <c r="B10089" i="16"/>
  <c r="B10090" i="16"/>
  <c r="B10091" i="16"/>
  <c r="B10092" i="16"/>
  <c r="B10093" i="16"/>
  <c r="B10094" i="16"/>
  <c r="B10095" i="16"/>
  <c r="B10096" i="16"/>
  <c r="B10097" i="16"/>
  <c r="B10098" i="16"/>
  <c r="B10099" i="16"/>
  <c r="B10100" i="16"/>
  <c r="B10101" i="16"/>
  <c r="B10102" i="16"/>
  <c r="B10103" i="16"/>
  <c r="B10104" i="16"/>
  <c r="B10105" i="16"/>
  <c r="B10106" i="16"/>
  <c r="B10107" i="16"/>
  <c r="B10108" i="16"/>
  <c r="B10109" i="16"/>
  <c r="B10110" i="16"/>
  <c r="B10111" i="16"/>
  <c r="B10112" i="16"/>
  <c r="B10113" i="16"/>
  <c r="B10114" i="16"/>
  <c r="B10115" i="16"/>
  <c r="B10116" i="16"/>
  <c r="B10117" i="16"/>
  <c r="B10118" i="16"/>
  <c r="B10119" i="16"/>
  <c r="B10120" i="16"/>
  <c r="B10121" i="16"/>
  <c r="B10122" i="16"/>
  <c r="B10123" i="16"/>
  <c r="B10124" i="16"/>
  <c r="B10125" i="16"/>
  <c r="B10126" i="16"/>
  <c r="B10127" i="16"/>
  <c r="B10128" i="16"/>
  <c r="B10129" i="16"/>
  <c r="B10130" i="16"/>
  <c r="B10131" i="16"/>
  <c r="B10132" i="16"/>
  <c r="B10133" i="16"/>
  <c r="B10134" i="16"/>
  <c r="B10135" i="16"/>
  <c r="B10136" i="16"/>
  <c r="B10137" i="16"/>
  <c r="B10138" i="16"/>
  <c r="B10139" i="16"/>
  <c r="B10140" i="16"/>
  <c r="B10141" i="16"/>
  <c r="B10142" i="16"/>
  <c r="B10143" i="16"/>
  <c r="B10144" i="16"/>
  <c r="B10145" i="16"/>
  <c r="B10146" i="16"/>
  <c r="B10147" i="16"/>
  <c r="B10148" i="16"/>
  <c r="B10149" i="16"/>
  <c r="B10150" i="16"/>
  <c r="B10151" i="16"/>
  <c r="B10152" i="16"/>
  <c r="B10153" i="16"/>
  <c r="B10154" i="16"/>
  <c r="B10155" i="16"/>
  <c r="B10156" i="16"/>
  <c r="B10157" i="16"/>
  <c r="B10158" i="16"/>
  <c r="B10159" i="16"/>
  <c r="B10160" i="16"/>
  <c r="B10161" i="16"/>
  <c r="B10162" i="16"/>
  <c r="B10163" i="16"/>
  <c r="B10164" i="16"/>
  <c r="B10165" i="16"/>
  <c r="B10166" i="16"/>
  <c r="B10167" i="16"/>
  <c r="B10168" i="16"/>
  <c r="B10169" i="16"/>
  <c r="B10170" i="16"/>
  <c r="B10171" i="16"/>
  <c r="B10172" i="16"/>
  <c r="B10173" i="16"/>
  <c r="B10174" i="16"/>
  <c r="B10175" i="16"/>
  <c r="B10176" i="16"/>
  <c r="B10177" i="16"/>
  <c r="B10178" i="16"/>
  <c r="B10179" i="16"/>
  <c r="B10180" i="16"/>
  <c r="B10181" i="16"/>
  <c r="B10182" i="16"/>
  <c r="B10183" i="16"/>
  <c r="B10184" i="16"/>
  <c r="B10185" i="16"/>
  <c r="B10186" i="16"/>
  <c r="B10187" i="16"/>
  <c r="B10188" i="16"/>
  <c r="B10189" i="16"/>
  <c r="B10190" i="16"/>
  <c r="B10191" i="16"/>
  <c r="B10192" i="16"/>
  <c r="B10193" i="16"/>
  <c r="B10194" i="16"/>
  <c r="B10195" i="16"/>
  <c r="B10196" i="16"/>
  <c r="B10197" i="16"/>
  <c r="B10198" i="16"/>
  <c r="B10199" i="16"/>
  <c r="B10200" i="16"/>
  <c r="B10201" i="16"/>
  <c r="B10202" i="16"/>
  <c r="B10203" i="16"/>
  <c r="B10204" i="16"/>
  <c r="B10205" i="16"/>
  <c r="B10206" i="16"/>
  <c r="B10207" i="16"/>
  <c r="B10208" i="16"/>
  <c r="B10209" i="16"/>
  <c r="B10210" i="16"/>
  <c r="B10211" i="16"/>
  <c r="B10212" i="16"/>
  <c r="B10213" i="16"/>
  <c r="B10214" i="16"/>
  <c r="B10215" i="16"/>
  <c r="B10216" i="16"/>
  <c r="B10217" i="16"/>
  <c r="B10218" i="16"/>
  <c r="B10219" i="16"/>
  <c r="B10220" i="16"/>
  <c r="B10221" i="16"/>
  <c r="B10222" i="16"/>
  <c r="B10223" i="16"/>
  <c r="B10224" i="16"/>
  <c r="B10225" i="16"/>
  <c r="B10226" i="16"/>
  <c r="B10227" i="16"/>
  <c r="B10228" i="16"/>
  <c r="B10229" i="16"/>
  <c r="B10230" i="16"/>
  <c r="B10231" i="16"/>
  <c r="B10232" i="16"/>
  <c r="B10233" i="16"/>
  <c r="B10234" i="16"/>
  <c r="B10235" i="16"/>
  <c r="B10236" i="16"/>
  <c r="B10237" i="16"/>
  <c r="B10238" i="16"/>
  <c r="B10239" i="16"/>
  <c r="B10240" i="16"/>
  <c r="B10241" i="16"/>
  <c r="B10242" i="16"/>
  <c r="B10243" i="16"/>
  <c r="B10244" i="16"/>
  <c r="B10245" i="16"/>
  <c r="B10246" i="16"/>
  <c r="B10247" i="16"/>
  <c r="B10248" i="16"/>
  <c r="B10249" i="16"/>
  <c r="B10250" i="16"/>
  <c r="B10251" i="16"/>
  <c r="B10252" i="16"/>
  <c r="B10253" i="16"/>
  <c r="B10254" i="16"/>
  <c r="B10255" i="16"/>
  <c r="B10256" i="16"/>
  <c r="B10257" i="16"/>
  <c r="B10258" i="16"/>
  <c r="B10259" i="16"/>
  <c r="B10260" i="16"/>
  <c r="B10261" i="16"/>
  <c r="B10262" i="16"/>
  <c r="B10263" i="16"/>
  <c r="B10264" i="16"/>
  <c r="B10265" i="16"/>
  <c r="B10266" i="16"/>
  <c r="B10267" i="16"/>
  <c r="B10268" i="16"/>
  <c r="B10269" i="16"/>
  <c r="B10270" i="16"/>
  <c r="B10271" i="16"/>
  <c r="B10272" i="16"/>
  <c r="B10273" i="16"/>
  <c r="B10274" i="16"/>
  <c r="B10275" i="16"/>
  <c r="B10276" i="16"/>
  <c r="B10277" i="16"/>
  <c r="B10278" i="16"/>
  <c r="B10279" i="16"/>
  <c r="B10280" i="16"/>
  <c r="B10281" i="16"/>
  <c r="B10282" i="16"/>
  <c r="B10283" i="16"/>
  <c r="B10284" i="16"/>
  <c r="B10285" i="16"/>
  <c r="B10286" i="16"/>
  <c r="B10287" i="16"/>
  <c r="B10288" i="16"/>
  <c r="B10289" i="16"/>
  <c r="B10290" i="16"/>
  <c r="B10291" i="16"/>
  <c r="B10292" i="16"/>
  <c r="B10293" i="16"/>
  <c r="B10294" i="16"/>
  <c r="B10295" i="16"/>
  <c r="B10296" i="16"/>
  <c r="B10297" i="16"/>
  <c r="B10298" i="16"/>
  <c r="B10299" i="16"/>
  <c r="B10300" i="16"/>
  <c r="B10301" i="16"/>
  <c r="B10302" i="16"/>
  <c r="B10303" i="16"/>
  <c r="B10304" i="16"/>
  <c r="B10305" i="16"/>
  <c r="B10306" i="16"/>
  <c r="B10307" i="16"/>
  <c r="B10308" i="16"/>
  <c r="B10309" i="16"/>
  <c r="B10310" i="16"/>
  <c r="B10311" i="16"/>
  <c r="B10312" i="16"/>
  <c r="B10313" i="16"/>
  <c r="B10314" i="16"/>
  <c r="B10315" i="16"/>
  <c r="B10316" i="16"/>
  <c r="B10317" i="16"/>
  <c r="B10318" i="16"/>
  <c r="B10319" i="16"/>
  <c r="B10320" i="16"/>
  <c r="B10321" i="16"/>
  <c r="B10322" i="16"/>
  <c r="B10323" i="16"/>
  <c r="B10324" i="16"/>
  <c r="B10325" i="16"/>
  <c r="B10326" i="16"/>
  <c r="B10327" i="16"/>
  <c r="B10328" i="16"/>
  <c r="B10329" i="16"/>
  <c r="B10330" i="16"/>
  <c r="B10331" i="16"/>
  <c r="B10332" i="16"/>
  <c r="B10333" i="16"/>
  <c r="B10334" i="16"/>
  <c r="B10335" i="16"/>
  <c r="B10336" i="16"/>
  <c r="B10337" i="16"/>
  <c r="B10338" i="16"/>
  <c r="B10339" i="16"/>
  <c r="B10340" i="16"/>
  <c r="B10341" i="16"/>
  <c r="B10342" i="16"/>
  <c r="B10343" i="16"/>
  <c r="B10344" i="16"/>
  <c r="B10345" i="16"/>
  <c r="B10346" i="16"/>
  <c r="B10347" i="16"/>
  <c r="B10348" i="16"/>
  <c r="B10349" i="16"/>
  <c r="B10350" i="16"/>
  <c r="B10351" i="16"/>
  <c r="B10352" i="16"/>
  <c r="B10353" i="16"/>
  <c r="B10354" i="16"/>
  <c r="B10355" i="16"/>
  <c r="B10356" i="16"/>
  <c r="B10357" i="16"/>
  <c r="B10358" i="16"/>
  <c r="B10359" i="16"/>
  <c r="B10360" i="16"/>
  <c r="B10361" i="16"/>
  <c r="B10362" i="16"/>
  <c r="B10363" i="16"/>
  <c r="B10364" i="16"/>
  <c r="B10365" i="16"/>
  <c r="B10366" i="16"/>
  <c r="B10367" i="16"/>
  <c r="B10368" i="16"/>
  <c r="B10369" i="16"/>
  <c r="B10370" i="16"/>
  <c r="B10371" i="16"/>
  <c r="B10372" i="16"/>
  <c r="B10373" i="16"/>
  <c r="B10374" i="16"/>
  <c r="B10375" i="16"/>
  <c r="B10376" i="16"/>
  <c r="B10377" i="16"/>
  <c r="B10378" i="16"/>
  <c r="B10379" i="16"/>
  <c r="B10380" i="16"/>
  <c r="B10381" i="16"/>
  <c r="B10382" i="16"/>
  <c r="B10383" i="16"/>
  <c r="B10384" i="16"/>
  <c r="B10385" i="16"/>
  <c r="B10386" i="16"/>
  <c r="B10387" i="16"/>
  <c r="B10388" i="16"/>
  <c r="B10389" i="16"/>
  <c r="B10390" i="16"/>
  <c r="B10391" i="16"/>
  <c r="B10392" i="16"/>
  <c r="B10393" i="16"/>
  <c r="B10394" i="16"/>
  <c r="B10395" i="16"/>
  <c r="B10396" i="16"/>
  <c r="B10397" i="16"/>
  <c r="B10398" i="16"/>
  <c r="B10399" i="16"/>
  <c r="B10400" i="16"/>
  <c r="B10401" i="16"/>
  <c r="B10402" i="16"/>
  <c r="B10403" i="16"/>
  <c r="B10404" i="16"/>
  <c r="B10405" i="16"/>
  <c r="B10406" i="16"/>
  <c r="B10407" i="16"/>
  <c r="B10408" i="16"/>
  <c r="B10409" i="16"/>
  <c r="B10410" i="16"/>
  <c r="B10411" i="16"/>
  <c r="B10412" i="16"/>
  <c r="B10413" i="16"/>
  <c r="B10414" i="16"/>
  <c r="B10415" i="16"/>
  <c r="B10416" i="16"/>
  <c r="B10417" i="16"/>
  <c r="B10418" i="16"/>
  <c r="B10419" i="16"/>
  <c r="B10420" i="16"/>
  <c r="B10421" i="16"/>
  <c r="B10422" i="16"/>
  <c r="B10423" i="16"/>
  <c r="B10424" i="16"/>
  <c r="B10425" i="16"/>
  <c r="B10426" i="16"/>
  <c r="B10427" i="16"/>
  <c r="B10428" i="16"/>
  <c r="B10429" i="16"/>
  <c r="B10430" i="16"/>
  <c r="B10431" i="16"/>
  <c r="B10432" i="16"/>
  <c r="B10433" i="16"/>
  <c r="B10434" i="16"/>
  <c r="B10435" i="16"/>
  <c r="B10436" i="16"/>
  <c r="B10437" i="16"/>
  <c r="B10438" i="16"/>
  <c r="B10439" i="16"/>
  <c r="B10440" i="16"/>
  <c r="B10441" i="16"/>
  <c r="B10442" i="16"/>
  <c r="B10443" i="16"/>
  <c r="B10444" i="16"/>
  <c r="B10445" i="16"/>
  <c r="B10446" i="16"/>
  <c r="B10447" i="16"/>
  <c r="B10448" i="16"/>
  <c r="B10449" i="16"/>
  <c r="B10450" i="16"/>
  <c r="B10451" i="16"/>
  <c r="B10452" i="16"/>
  <c r="B10453" i="16"/>
  <c r="B10454" i="16"/>
  <c r="B10455" i="16"/>
  <c r="B10456" i="16"/>
  <c r="B10457" i="16"/>
  <c r="B10458" i="16"/>
  <c r="B10459" i="16"/>
  <c r="B10460" i="16"/>
  <c r="B10461" i="16"/>
  <c r="B10462" i="16"/>
  <c r="B10463" i="16"/>
  <c r="B10464" i="16"/>
  <c r="B10465" i="16"/>
  <c r="B10466" i="16"/>
  <c r="B10467" i="16"/>
  <c r="B10468" i="16"/>
  <c r="B10469" i="16"/>
  <c r="B10470" i="16"/>
  <c r="B10471" i="16"/>
  <c r="B10472" i="16"/>
  <c r="B10473" i="16"/>
  <c r="B10474" i="16"/>
  <c r="B10475" i="16"/>
  <c r="B10476" i="16"/>
  <c r="B10477" i="16"/>
  <c r="B10478" i="16"/>
  <c r="B10479" i="16"/>
  <c r="B10480" i="16"/>
  <c r="B10481" i="16"/>
  <c r="B10482" i="16"/>
  <c r="B10483" i="16"/>
  <c r="B10484" i="16"/>
  <c r="B10485" i="16"/>
  <c r="B10486" i="16"/>
  <c r="B10487" i="16"/>
  <c r="B10488" i="16"/>
  <c r="B10489" i="16"/>
  <c r="B10490" i="16"/>
  <c r="B10491" i="16"/>
  <c r="B10492" i="16"/>
  <c r="B10493" i="16"/>
  <c r="B10494" i="16"/>
  <c r="B10495" i="16"/>
  <c r="B10496" i="16"/>
  <c r="B10497" i="16"/>
  <c r="B10498" i="16"/>
  <c r="B10499" i="16"/>
  <c r="B10500" i="16"/>
  <c r="B10501" i="16"/>
  <c r="B10502" i="16"/>
  <c r="B10503" i="16"/>
  <c r="B10504" i="16"/>
  <c r="B10505" i="16"/>
  <c r="B10506" i="16"/>
  <c r="B10507" i="16"/>
  <c r="B10508" i="16"/>
  <c r="B10509" i="16"/>
  <c r="B10510" i="16"/>
  <c r="B10511" i="16"/>
  <c r="B10512" i="16"/>
  <c r="B10513" i="16"/>
  <c r="B10514" i="16"/>
  <c r="B10515" i="16"/>
  <c r="B10516" i="16"/>
  <c r="B10517" i="16"/>
  <c r="B10518" i="16"/>
  <c r="B10519" i="16"/>
  <c r="B10520" i="16"/>
  <c r="B10521" i="16"/>
  <c r="B10522" i="16"/>
  <c r="B10523" i="16"/>
  <c r="B10524" i="16"/>
  <c r="B10525" i="16"/>
  <c r="B10526" i="16"/>
  <c r="B10527" i="16"/>
  <c r="B10528" i="16"/>
  <c r="B10529" i="16"/>
  <c r="B10530" i="16"/>
  <c r="B10531" i="16"/>
  <c r="B10532" i="16"/>
  <c r="B10533" i="16"/>
  <c r="B10534" i="16"/>
  <c r="B10535" i="16"/>
  <c r="B10536" i="16"/>
  <c r="B10537" i="16"/>
  <c r="B10538" i="16"/>
  <c r="B10539" i="16"/>
  <c r="B10540" i="16"/>
  <c r="B10541" i="16"/>
  <c r="B10542" i="16"/>
  <c r="B10543" i="16"/>
  <c r="B10544" i="16"/>
  <c r="B10545" i="16"/>
  <c r="B10546" i="16"/>
  <c r="B10547" i="16"/>
  <c r="B10548" i="16"/>
  <c r="B10549" i="16"/>
  <c r="B10550" i="16"/>
  <c r="B10551" i="16"/>
  <c r="B10552" i="16"/>
  <c r="B10553" i="16"/>
  <c r="B10554" i="16"/>
  <c r="B10555" i="16"/>
  <c r="B10556" i="16"/>
  <c r="B10557" i="16"/>
  <c r="B10558" i="16"/>
  <c r="B10559" i="16"/>
  <c r="B10560" i="16"/>
  <c r="B10561" i="16"/>
  <c r="B10562" i="16"/>
  <c r="B10563" i="16"/>
  <c r="B10564" i="16"/>
  <c r="B10565" i="16"/>
  <c r="B10566" i="16"/>
  <c r="B10567" i="16"/>
  <c r="B10568" i="16"/>
  <c r="B10569" i="16"/>
  <c r="B10570" i="16"/>
  <c r="B10571" i="16"/>
  <c r="B10572" i="16"/>
  <c r="B10573" i="16"/>
  <c r="B10574" i="16"/>
  <c r="B10575" i="16"/>
  <c r="B10576" i="16"/>
  <c r="B10577" i="16"/>
  <c r="B10578" i="16"/>
  <c r="B10579" i="16"/>
  <c r="B10580" i="16"/>
  <c r="B10581" i="16"/>
  <c r="B10582" i="16"/>
  <c r="B10583" i="16"/>
  <c r="B10584" i="16"/>
  <c r="B10585" i="16"/>
  <c r="B10586" i="16"/>
  <c r="B10587" i="16"/>
  <c r="B10588" i="16"/>
  <c r="B10589" i="16"/>
  <c r="B10590" i="16"/>
  <c r="B10591" i="16"/>
  <c r="B10592" i="16"/>
  <c r="B10593" i="16"/>
  <c r="B10594" i="16"/>
  <c r="B10595" i="16"/>
  <c r="B10596" i="16"/>
  <c r="B10597" i="16"/>
  <c r="B10598" i="16"/>
  <c r="B10599" i="16"/>
  <c r="B10600" i="16"/>
  <c r="B10601" i="16"/>
  <c r="B10602" i="16"/>
  <c r="B10603" i="16"/>
  <c r="B10604" i="16"/>
  <c r="B10605" i="16"/>
  <c r="B10606" i="16"/>
  <c r="B10607" i="16"/>
  <c r="B10608" i="16"/>
  <c r="B10609" i="16"/>
  <c r="B10610" i="16"/>
  <c r="B10611" i="16"/>
  <c r="B10612" i="16"/>
  <c r="B10613" i="16"/>
  <c r="B10614" i="16"/>
  <c r="B10615" i="16"/>
  <c r="B10616" i="16"/>
  <c r="B10617" i="16"/>
  <c r="B10618" i="16"/>
  <c r="B10619" i="16"/>
  <c r="B10620" i="16"/>
  <c r="B10621" i="16"/>
  <c r="B10622" i="16"/>
  <c r="B10623" i="16"/>
  <c r="B10624" i="16"/>
  <c r="B10625" i="16"/>
  <c r="B10626" i="16"/>
  <c r="B10627" i="16"/>
  <c r="B10628" i="16"/>
  <c r="B10629" i="16"/>
  <c r="B10630" i="16"/>
  <c r="B10631" i="16"/>
  <c r="B10632" i="16"/>
  <c r="B10633" i="16"/>
  <c r="B10634" i="16"/>
  <c r="B10635" i="16"/>
  <c r="B10636" i="16"/>
  <c r="B10637" i="16"/>
  <c r="B10638" i="16"/>
  <c r="B10639" i="16"/>
  <c r="B10640" i="16"/>
  <c r="B10641" i="16"/>
  <c r="B10642" i="16"/>
  <c r="B10643" i="16"/>
  <c r="B10644" i="16"/>
  <c r="B10645" i="16"/>
  <c r="B10646" i="16"/>
  <c r="B10647" i="16"/>
  <c r="B10648" i="16"/>
  <c r="B10649" i="16"/>
  <c r="B10650" i="16"/>
  <c r="B10651" i="16"/>
  <c r="B10652" i="16"/>
  <c r="B10653" i="16"/>
  <c r="B10654" i="16"/>
  <c r="B10655" i="16"/>
  <c r="B10656" i="16"/>
  <c r="B10657" i="16"/>
  <c r="B10658" i="16"/>
  <c r="B10659" i="16"/>
  <c r="B10660" i="16"/>
  <c r="B10661" i="16"/>
  <c r="B10662" i="16"/>
  <c r="B10663" i="16"/>
  <c r="B10664" i="16"/>
  <c r="B10665" i="16"/>
  <c r="B10666" i="16"/>
  <c r="B10667" i="16"/>
  <c r="B10668" i="16"/>
  <c r="B10669" i="16"/>
  <c r="B10670" i="16"/>
  <c r="B10671" i="16"/>
  <c r="B10672" i="16"/>
  <c r="B10673" i="16"/>
  <c r="B10674" i="16"/>
  <c r="B10675" i="16"/>
  <c r="B10676" i="16"/>
  <c r="B10677" i="16"/>
  <c r="B10678" i="16"/>
  <c r="B10679" i="16"/>
  <c r="B10680" i="16"/>
  <c r="B10681" i="16"/>
  <c r="B10682" i="16"/>
  <c r="B10683" i="16"/>
  <c r="B10684" i="16"/>
  <c r="B10685" i="16"/>
  <c r="B10686" i="16"/>
  <c r="B10687" i="16"/>
  <c r="B10688" i="16"/>
  <c r="B10689" i="16"/>
  <c r="B10690" i="16"/>
  <c r="B10691" i="16"/>
  <c r="B10692" i="16"/>
  <c r="B10693" i="16"/>
  <c r="B10694" i="16"/>
  <c r="B10695" i="16"/>
  <c r="B10696" i="16"/>
  <c r="B10697" i="16"/>
  <c r="B10698" i="16"/>
  <c r="B10699" i="16"/>
  <c r="B10700" i="16"/>
  <c r="B10701" i="16"/>
  <c r="B10702" i="16"/>
  <c r="B10703" i="16"/>
  <c r="B10704" i="16"/>
  <c r="B10705" i="16"/>
  <c r="B10706" i="16"/>
  <c r="B10707" i="16"/>
  <c r="B10708" i="16"/>
  <c r="B10709" i="16"/>
  <c r="B10710" i="16"/>
  <c r="B10711" i="16"/>
  <c r="B10712" i="16"/>
  <c r="B10713" i="16"/>
  <c r="B10714" i="16"/>
  <c r="B10715" i="16"/>
  <c r="B10716" i="16"/>
  <c r="B10717" i="16"/>
  <c r="B10718" i="16"/>
  <c r="B10719" i="16"/>
  <c r="B10720" i="16"/>
  <c r="B10721" i="16"/>
  <c r="B10722" i="16"/>
  <c r="B10723" i="16"/>
  <c r="B10724" i="16"/>
  <c r="B10725" i="16"/>
  <c r="B10726" i="16"/>
  <c r="B10727" i="16"/>
  <c r="B10728" i="16"/>
  <c r="B10729" i="16"/>
  <c r="B10730" i="16"/>
  <c r="B10731" i="16"/>
  <c r="B10732" i="16"/>
  <c r="B10733" i="16"/>
  <c r="B10734" i="16"/>
  <c r="B10735" i="16"/>
  <c r="B10736" i="16"/>
  <c r="B10737" i="16"/>
  <c r="B10738" i="16"/>
  <c r="B10739" i="16"/>
  <c r="B10740" i="16"/>
  <c r="B10741" i="16"/>
  <c r="B10742" i="16"/>
  <c r="B10743" i="16"/>
  <c r="B10744" i="16"/>
  <c r="B10745" i="16"/>
  <c r="B10746" i="16"/>
  <c r="B10747" i="16"/>
  <c r="B10748" i="16"/>
  <c r="B10749" i="16"/>
  <c r="B10750" i="16"/>
  <c r="B10751" i="16"/>
  <c r="B10752" i="16"/>
  <c r="B10753" i="16"/>
  <c r="B10754" i="16"/>
  <c r="B10755" i="16"/>
  <c r="B10756" i="16"/>
  <c r="B10757" i="16"/>
  <c r="B10758" i="16"/>
  <c r="B10759" i="16"/>
  <c r="B10760" i="16"/>
  <c r="B10761" i="16"/>
  <c r="B10762" i="16"/>
  <c r="B10763" i="16"/>
  <c r="B10764" i="16"/>
  <c r="B10765" i="16"/>
  <c r="B10766" i="16"/>
  <c r="B10767" i="16"/>
  <c r="B10768" i="16"/>
  <c r="B10769" i="16"/>
  <c r="B10770" i="16"/>
  <c r="B10771" i="16"/>
  <c r="B10772" i="16"/>
  <c r="B10773" i="16"/>
  <c r="B10774" i="16"/>
  <c r="B10775" i="16"/>
  <c r="B10776" i="16"/>
  <c r="B10777" i="16"/>
  <c r="B10778" i="16"/>
  <c r="B10779" i="16"/>
  <c r="B10780" i="16"/>
  <c r="B10781" i="16"/>
  <c r="B10782" i="16"/>
  <c r="B10783" i="16"/>
  <c r="B10784" i="16"/>
  <c r="B10785" i="16"/>
  <c r="B10786" i="16"/>
  <c r="B10787" i="16"/>
  <c r="B10788" i="16"/>
  <c r="B10789" i="16"/>
  <c r="B10790" i="16"/>
  <c r="B10791" i="16"/>
  <c r="B10792" i="16"/>
  <c r="B10793" i="16"/>
  <c r="B10794" i="16"/>
  <c r="B10795" i="16"/>
  <c r="B10796" i="16"/>
  <c r="B10797" i="16"/>
  <c r="B10798" i="16"/>
  <c r="B10799" i="16"/>
  <c r="B10800" i="16"/>
  <c r="B10801" i="16"/>
  <c r="B10802" i="16"/>
  <c r="B10803" i="16"/>
  <c r="B10804" i="16"/>
  <c r="B10805" i="16"/>
  <c r="B10806" i="16"/>
  <c r="B10807" i="16"/>
  <c r="B10808" i="16"/>
  <c r="B10809" i="16"/>
  <c r="B10810" i="16"/>
  <c r="B10811" i="16"/>
  <c r="B10812" i="16"/>
  <c r="B10813" i="16"/>
  <c r="B10814" i="16"/>
  <c r="B10815" i="16"/>
  <c r="B10816" i="16"/>
  <c r="B10817" i="16"/>
  <c r="B10818" i="16"/>
  <c r="B10819" i="16"/>
  <c r="B10820" i="16"/>
  <c r="B10821" i="16"/>
  <c r="B10822" i="16"/>
  <c r="B10823" i="16"/>
  <c r="B10824" i="16"/>
  <c r="B10825" i="16"/>
  <c r="B10826" i="16"/>
  <c r="B10827" i="16"/>
  <c r="B10828" i="16"/>
  <c r="B10829" i="16"/>
  <c r="B10830" i="16"/>
  <c r="B10831" i="16"/>
  <c r="B10832" i="16"/>
  <c r="B10833" i="16"/>
  <c r="B10834" i="16"/>
  <c r="B10835" i="16"/>
  <c r="B10836" i="16"/>
  <c r="B10837" i="16"/>
  <c r="B10838" i="16"/>
  <c r="B10839" i="16"/>
  <c r="B10840" i="16"/>
  <c r="B10841" i="16"/>
  <c r="B10842" i="16"/>
  <c r="B10843" i="16"/>
  <c r="B10844" i="16"/>
  <c r="B10845" i="16"/>
  <c r="B10846" i="16"/>
  <c r="B10847" i="16"/>
  <c r="B10848" i="16"/>
  <c r="B10849" i="16"/>
  <c r="B10850" i="16"/>
  <c r="B10851" i="16"/>
  <c r="B10852" i="16"/>
  <c r="B10853" i="16"/>
  <c r="B10854" i="16"/>
  <c r="B10855" i="16"/>
  <c r="B10856" i="16"/>
  <c r="B10857" i="16"/>
  <c r="B10858" i="16"/>
  <c r="B10859" i="16"/>
  <c r="B10860" i="16"/>
  <c r="B10861" i="16"/>
  <c r="B10862" i="16"/>
  <c r="B10863" i="16"/>
  <c r="B10864" i="16"/>
  <c r="B10865" i="16"/>
  <c r="B10866" i="16"/>
  <c r="B10867" i="16"/>
  <c r="B10868" i="16"/>
  <c r="B10869" i="16"/>
  <c r="B10870" i="16"/>
  <c r="B10871" i="16"/>
  <c r="B10872" i="16"/>
  <c r="B10873" i="16"/>
  <c r="B10874" i="16"/>
  <c r="B10875" i="16"/>
  <c r="B10876" i="16"/>
  <c r="B10877" i="16"/>
  <c r="B10878" i="16"/>
  <c r="B10879" i="16"/>
  <c r="B10880" i="16"/>
  <c r="B10881" i="16"/>
  <c r="B10882" i="16"/>
  <c r="B10883" i="16"/>
  <c r="B10884" i="16"/>
  <c r="B10885" i="16"/>
  <c r="B10886" i="16"/>
  <c r="B10887" i="16"/>
  <c r="B10888" i="16"/>
  <c r="B10889" i="16"/>
  <c r="B10890" i="16"/>
  <c r="B10891" i="16"/>
  <c r="B10892" i="16"/>
  <c r="B10893" i="16"/>
  <c r="B10894" i="16"/>
  <c r="B10895" i="16"/>
  <c r="B10896" i="16"/>
  <c r="B10897" i="16"/>
  <c r="B10898" i="16"/>
  <c r="B10899" i="16"/>
  <c r="B10900" i="16"/>
  <c r="B10901" i="16"/>
  <c r="B10902" i="16"/>
  <c r="B10903" i="16"/>
  <c r="B10904" i="16"/>
  <c r="B10905" i="16"/>
  <c r="B10906" i="16"/>
  <c r="B10907" i="16"/>
  <c r="B10908" i="16"/>
  <c r="B10909" i="16"/>
  <c r="B10910" i="16"/>
  <c r="B10911" i="16"/>
  <c r="B10912" i="16"/>
  <c r="B10913" i="16"/>
  <c r="B10914" i="16"/>
  <c r="B10915" i="16"/>
  <c r="B10916" i="16"/>
  <c r="B10917" i="16"/>
  <c r="B10918" i="16"/>
  <c r="B10919" i="16"/>
  <c r="B10920" i="16"/>
  <c r="B10921" i="16"/>
  <c r="B10922" i="16"/>
  <c r="B10923" i="16"/>
  <c r="B10924" i="16"/>
  <c r="B10925" i="16"/>
  <c r="B10926" i="16"/>
  <c r="B10927" i="16"/>
  <c r="B10928" i="16"/>
  <c r="B10929" i="16"/>
  <c r="B10930" i="16"/>
  <c r="B10931" i="16"/>
  <c r="B10932" i="16"/>
  <c r="B10933" i="16"/>
  <c r="B10934" i="16"/>
  <c r="B10935" i="16"/>
  <c r="B10936" i="16"/>
  <c r="B10937" i="16"/>
  <c r="B10938" i="16"/>
  <c r="B10939" i="16"/>
  <c r="B10940" i="16"/>
  <c r="B10941" i="16"/>
  <c r="B10942" i="16"/>
  <c r="B10943" i="16"/>
  <c r="B10944" i="16"/>
  <c r="B10945" i="16"/>
  <c r="B10946" i="16"/>
  <c r="B10947" i="16"/>
  <c r="B10948" i="16"/>
  <c r="B10949" i="16"/>
  <c r="B10950" i="16"/>
  <c r="B10951" i="16"/>
  <c r="B10952" i="16"/>
  <c r="B10953" i="16"/>
  <c r="B10954" i="16"/>
  <c r="B10955" i="16"/>
  <c r="B10956" i="16"/>
  <c r="B10957" i="16"/>
  <c r="B10958" i="16"/>
  <c r="B10959" i="16"/>
  <c r="B10960" i="16"/>
  <c r="B10961" i="16"/>
  <c r="B10962" i="16"/>
  <c r="B10963" i="16"/>
  <c r="B10964" i="16"/>
  <c r="B10965" i="16"/>
  <c r="B10966" i="16"/>
  <c r="B10967" i="16"/>
  <c r="B10968" i="16"/>
  <c r="B10969" i="16"/>
  <c r="B10970" i="16"/>
  <c r="B10971" i="16"/>
  <c r="B10972" i="16"/>
  <c r="B10973" i="16"/>
  <c r="B10974" i="16"/>
  <c r="B10975" i="16"/>
  <c r="B10976" i="16"/>
  <c r="B10977" i="16"/>
  <c r="B10978" i="16"/>
  <c r="B10979" i="16"/>
  <c r="B10980" i="16"/>
  <c r="B10981" i="16"/>
  <c r="B10982" i="16"/>
  <c r="B10983" i="16"/>
  <c r="B10984" i="16"/>
  <c r="B10985" i="16"/>
  <c r="B10986" i="16"/>
  <c r="B10987" i="16"/>
  <c r="B10988" i="16"/>
  <c r="B10989" i="16"/>
  <c r="B10990" i="16"/>
  <c r="B10991" i="16"/>
  <c r="B10992" i="16"/>
  <c r="B10993" i="16"/>
  <c r="B10994" i="16"/>
  <c r="B10995" i="16"/>
  <c r="B10996" i="16"/>
  <c r="B10997" i="16"/>
  <c r="B10998" i="16"/>
  <c r="B10999" i="16"/>
  <c r="B11000" i="16"/>
  <c r="B11001" i="16"/>
  <c r="B11002" i="16"/>
  <c r="B11003" i="16"/>
  <c r="B11004" i="16"/>
  <c r="B11005" i="16"/>
  <c r="B11006" i="16"/>
  <c r="B11007" i="16"/>
  <c r="B11008" i="16"/>
  <c r="B11009" i="16"/>
  <c r="B11010" i="16"/>
  <c r="B11011" i="16"/>
  <c r="B11012" i="16"/>
  <c r="B11013" i="16"/>
  <c r="B11014" i="16"/>
  <c r="B11015" i="16"/>
  <c r="B11016" i="16"/>
  <c r="B11017" i="16"/>
  <c r="B11018" i="16"/>
  <c r="B11019" i="16"/>
  <c r="B11020" i="16"/>
  <c r="B11021" i="16"/>
  <c r="B11022" i="16"/>
  <c r="B11023" i="16"/>
  <c r="B11024" i="16"/>
  <c r="B11025" i="16"/>
  <c r="B11026" i="16"/>
  <c r="B11027" i="16"/>
  <c r="B11028" i="16"/>
  <c r="B11029" i="16"/>
  <c r="B11030" i="16"/>
  <c r="B11031" i="16"/>
  <c r="B11032" i="16"/>
  <c r="B11033" i="16"/>
  <c r="B11034" i="16"/>
  <c r="B11035" i="16"/>
  <c r="B11036" i="16"/>
  <c r="B11037" i="16"/>
  <c r="B11038" i="16"/>
  <c r="B11039" i="16"/>
  <c r="B11040" i="16"/>
  <c r="B11041" i="16"/>
  <c r="B11042" i="16"/>
  <c r="B11043" i="16"/>
  <c r="B11044" i="16"/>
  <c r="B11045" i="16"/>
  <c r="B11046" i="16"/>
  <c r="B11047" i="16"/>
  <c r="B11048" i="16"/>
  <c r="B11049" i="16"/>
  <c r="B11050" i="16"/>
  <c r="B11051" i="16"/>
  <c r="B11052" i="16"/>
  <c r="B11053" i="16"/>
  <c r="B11054" i="16"/>
  <c r="B11055" i="16"/>
  <c r="B11056" i="16"/>
  <c r="B11057" i="16"/>
  <c r="B11058" i="16"/>
  <c r="B11059" i="16"/>
  <c r="B11060" i="16"/>
  <c r="B11061" i="16"/>
  <c r="B11062" i="16"/>
  <c r="B11063" i="16"/>
  <c r="B11064" i="16"/>
  <c r="B11065" i="16"/>
  <c r="B11066" i="16"/>
  <c r="B11067" i="16"/>
  <c r="B11068" i="16"/>
  <c r="B11069" i="16"/>
  <c r="B11070" i="16"/>
  <c r="B11071" i="16"/>
  <c r="B11072" i="16"/>
  <c r="B11073" i="16"/>
  <c r="B11074" i="16"/>
  <c r="B11075" i="16"/>
  <c r="B11076" i="16"/>
  <c r="B11077" i="16"/>
  <c r="B11078" i="16"/>
  <c r="B11079" i="16"/>
  <c r="B11080" i="16"/>
  <c r="B11081" i="16"/>
  <c r="B11082" i="16"/>
  <c r="B11083" i="16"/>
  <c r="B11084" i="16"/>
  <c r="B11085" i="16"/>
  <c r="B11086" i="16"/>
  <c r="B11087" i="16"/>
  <c r="B11088" i="16"/>
  <c r="B11089" i="16"/>
  <c r="B11090" i="16"/>
  <c r="B11091" i="16"/>
  <c r="B11092" i="16"/>
  <c r="B11093" i="16"/>
  <c r="B11094" i="16"/>
  <c r="B11095" i="16"/>
  <c r="B11096" i="16"/>
  <c r="B11097" i="16"/>
  <c r="B11098" i="16"/>
  <c r="B11099" i="16"/>
  <c r="B11100" i="16"/>
  <c r="B11101" i="16"/>
  <c r="B11102" i="16"/>
  <c r="B11103" i="16"/>
  <c r="B11104" i="16"/>
  <c r="B11105" i="16"/>
  <c r="B11106" i="16"/>
  <c r="B11107" i="16"/>
  <c r="B11108" i="16"/>
  <c r="B11109" i="16"/>
  <c r="B11110" i="16"/>
  <c r="B11111" i="16"/>
  <c r="B11112" i="16"/>
  <c r="B11113" i="16"/>
  <c r="B11114" i="16"/>
  <c r="B11115" i="16"/>
  <c r="B11116" i="16"/>
  <c r="B11117" i="16"/>
  <c r="B11118" i="16"/>
  <c r="B11119" i="16"/>
  <c r="B11120" i="16"/>
  <c r="B11121" i="16"/>
  <c r="B11122" i="16"/>
  <c r="B11123" i="16"/>
  <c r="B11124" i="16"/>
  <c r="B11125" i="16"/>
  <c r="B11126" i="16"/>
  <c r="B11127" i="16"/>
  <c r="B11128" i="16"/>
  <c r="B11129" i="16"/>
  <c r="B11130" i="16"/>
  <c r="B11131" i="16"/>
  <c r="B11132" i="16"/>
  <c r="B11133" i="16"/>
  <c r="B11134" i="16"/>
  <c r="B11135" i="16"/>
  <c r="B11136" i="16"/>
  <c r="B11137" i="16"/>
  <c r="B11138" i="16"/>
  <c r="B11139" i="16"/>
  <c r="B11140" i="16"/>
  <c r="B11141" i="16"/>
  <c r="B11142" i="16"/>
  <c r="B11143" i="16"/>
  <c r="B11144" i="16"/>
  <c r="B11145" i="16"/>
  <c r="B11146" i="16"/>
  <c r="B11147" i="16"/>
  <c r="B11148" i="16"/>
  <c r="B11149" i="16"/>
  <c r="B11150" i="16"/>
  <c r="B11151" i="16"/>
  <c r="B11152" i="16"/>
  <c r="B11153" i="16"/>
  <c r="B11154" i="16"/>
  <c r="B11155" i="16"/>
  <c r="B11156" i="16"/>
  <c r="B11157" i="16"/>
  <c r="B11158" i="16"/>
  <c r="B11159" i="16"/>
  <c r="B11160" i="16"/>
  <c r="B11161" i="16"/>
  <c r="B11162" i="16"/>
  <c r="B11163" i="16"/>
  <c r="B11164" i="16"/>
  <c r="B11165" i="16"/>
  <c r="B11166" i="16"/>
  <c r="B11167" i="16"/>
  <c r="B11168" i="16"/>
  <c r="B11169" i="16"/>
  <c r="B11170" i="16"/>
  <c r="B11171" i="16"/>
  <c r="B11172" i="16"/>
  <c r="B11173" i="16"/>
  <c r="B11174" i="16"/>
  <c r="B11175" i="16"/>
  <c r="B11176" i="16"/>
  <c r="B11177" i="16"/>
  <c r="B11178" i="16"/>
  <c r="B11179" i="16"/>
  <c r="B11180" i="16"/>
  <c r="B11181" i="16"/>
  <c r="B11182" i="16"/>
  <c r="B11183" i="16"/>
  <c r="B11184" i="16"/>
  <c r="B11185" i="16"/>
  <c r="B11186" i="16"/>
  <c r="B11187" i="16"/>
  <c r="B11188" i="16"/>
  <c r="B11189" i="16"/>
  <c r="B11190" i="16"/>
  <c r="B11191" i="16"/>
  <c r="B11192" i="16"/>
  <c r="B11193" i="16"/>
  <c r="B11194" i="16"/>
  <c r="B11195" i="16"/>
  <c r="B11196" i="16"/>
  <c r="B11197" i="16"/>
  <c r="B11198" i="16"/>
  <c r="B11199" i="16"/>
  <c r="B11200" i="16"/>
  <c r="B11201" i="16"/>
  <c r="B11202" i="16"/>
  <c r="B11203" i="16"/>
  <c r="B11204" i="16"/>
  <c r="B11205" i="16"/>
  <c r="B11206" i="16"/>
  <c r="B11207" i="16"/>
  <c r="B11208" i="16"/>
  <c r="B11209" i="16"/>
  <c r="B11210" i="16"/>
  <c r="B11211" i="16"/>
  <c r="B11212" i="16"/>
  <c r="B11213" i="16"/>
  <c r="B11214" i="16"/>
  <c r="B11215" i="16"/>
  <c r="B11216" i="16"/>
  <c r="B11217" i="16"/>
  <c r="B11218" i="16"/>
  <c r="B11219" i="16"/>
  <c r="B11220" i="16"/>
  <c r="B11221" i="16"/>
  <c r="B11222" i="16"/>
  <c r="B11223" i="16"/>
  <c r="B11224" i="16"/>
  <c r="B11225" i="16"/>
  <c r="B11226" i="16"/>
  <c r="B11227" i="16"/>
  <c r="B11228" i="16"/>
  <c r="B11229" i="16"/>
  <c r="B11230" i="16"/>
  <c r="B11231" i="16"/>
  <c r="B11232" i="16"/>
  <c r="B11233" i="16"/>
  <c r="B11234" i="16"/>
  <c r="B11235" i="16"/>
  <c r="B11236" i="16"/>
  <c r="B11237" i="16"/>
  <c r="B11238" i="16"/>
  <c r="B11239" i="16"/>
  <c r="B11240" i="16"/>
  <c r="B11241" i="16"/>
  <c r="B11242" i="16"/>
  <c r="B11243" i="16"/>
  <c r="B11244" i="16"/>
  <c r="B11245" i="16"/>
  <c r="B11246" i="16"/>
  <c r="B11247" i="16"/>
  <c r="B11248" i="16"/>
  <c r="B11249" i="16"/>
  <c r="B11250" i="16"/>
  <c r="B11251" i="16"/>
  <c r="B11252" i="16"/>
  <c r="B11253" i="16"/>
  <c r="B11254" i="16"/>
  <c r="B11255" i="16"/>
  <c r="B11256" i="16"/>
  <c r="B11257" i="16"/>
  <c r="B11258" i="16"/>
  <c r="B11259" i="16"/>
  <c r="B11260" i="16"/>
  <c r="B11261" i="16"/>
  <c r="B11262" i="16"/>
  <c r="B11263" i="16"/>
  <c r="B11264" i="16"/>
  <c r="B11265" i="16"/>
  <c r="B11266" i="16"/>
  <c r="B11267" i="16"/>
  <c r="B11268" i="16"/>
  <c r="B11269" i="16"/>
  <c r="B11270" i="16"/>
  <c r="B11271" i="16"/>
  <c r="B11272" i="16"/>
  <c r="B11273" i="16"/>
  <c r="B11274" i="16"/>
  <c r="B11275" i="16"/>
  <c r="B11276" i="16"/>
  <c r="B11277" i="16"/>
  <c r="B11278" i="16"/>
  <c r="B11279" i="16"/>
  <c r="B11280" i="16"/>
  <c r="B11281" i="16"/>
  <c r="B11282" i="16"/>
  <c r="B11283" i="16"/>
  <c r="B11284" i="16"/>
  <c r="B11285" i="16"/>
  <c r="B11286" i="16"/>
  <c r="B11287" i="16"/>
  <c r="B11288" i="16"/>
  <c r="B11289" i="16"/>
  <c r="B11290" i="16"/>
  <c r="B11291" i="16"/>
  <c r="B11292" i="16"/>
  <c r="B11293" i="16"/>
  <c r="B11294" i="16"/>
  <c r="B11295" i="16"/>
  <c r="B11296" i="16"/>
  <c r="B11297" i="16"/>
  <c r="B11298" i="16"/>
  <c r="B11299" i="16"/>
  <c r="B11300" i="16"/>
  <c r="B11301" i="16"/>
  <c r="B11302" i="16"/>
  <c r="B11303" i="16"/>
  <c r="B11304" i="16"/>
  <c r="B11305" i="16"/>
  <c r="B11306" i="16"/>
  <c r="B11307" i="16"/>
  <c r="B11308" i="16"/>
  <c r="B11309" i="16"/>
  <c r="B11310" i="16"/>
  <c r="B11311" i="16"/>
  <c r="B11312" i="16"/>
  <c r="B11313" i="16"/>
  <c r="B11314" i="16"/>
  <c r="B11315" i="16"/>
  <c r="B11316" i="16"/>
  <c r="B11317" i="16"/>
  <c r="B11318" i="16"/>
  <c r="B11319" i="16"/>
  <c r="B11320" i="16"/>
  <c r="B11321" i="16"/>
  <c r="B11322" i="16"/>
  <c r="B11323" i="16"/>
  <c r="B11324" i="16"/>
  <c r="B11325" i="16"/>
  <c r="B11326" i="16"/>
  <c r="B11327" i="16"/>
  <c r="B11328" i="16"/>
  <c r="B11329" i="16"/>
  <c r="B11330" i="16"/>
  <c r="B11331" i="16"/>
  <c r="B11332" i="16"/>
  <c r="B11333" i="16"/>
  <c r="B11334" i="16"/>
  <c r="B11335" i="16"/>
  <c r="B11336" i="16"/>
  <c r="B11337" i="16"/>
  <c r="B11338" i="16"/>
  <c r="B11339" i="16"/>
  <c r="B11340" i="16"/>
  <c r="B11341" i="16"/>
  <c r="B11342" i="16"/>
  <c r="B11343" i="16"/>
  <c r="B11344" i="16"/>
  <c r="B11345" i="16"/>
  <c r="B11346" i="16"/>
  <c r="B11347" i="16"/>
  <c r="B11348" i="16"/>
  <c r="B11349" i="16"/>
  <c r="B11350" i="16"/>
  <c r="B11351" i="16"/>
  <c r="B11352" i="16"/>
  <c r="B11353" i="16"/>
  <c r="B11354" i="16"/>
  <c r="B11355" i="16"/>
  <c r="B11356" i="16"/>
  <c r="B11357" i="16"/>
  <c r="B11358" i="16"/>
  <c r="B11359" i="16"/>
  <c r="B11360" i="16"/>
  <c r="B11361" i="16"/>
  <c r="B11362" i="16"/>
  <c r="B11363" i="16"/>
  <c r="B11364" i="16"/>
  <c r="B11365" i="16"/>
  <c r="B11366" i="16"/>
  <c r="B11367" i="16"/>
  <c r="B11368" i="16"/>
  <c r="B11369" i="16"/>
  <c r="B11370" i="16"/>
  <c r="B11371" i="16"/>
  <c r="B11372" i="16"/>
  <c r="B11373" i="16"/>
  <c r="B11374" i="16"/>
  <c r="B11375" i="16"/>
  <c r="B11376" i="16"/>
  <c r="B11377" i="16"/>
  <c r="B11378" i="16"/>
  <c r="B11379" i="16"/>
  <c r="B11380" i="16"/>
  <c r="B11381" i="16"/>
  <c r="B11382" i="16"/>
  <c r="B11383" i="16"/>
  <c r="B11384" i="16"/>
  <c r="B11385" i="16"/>
  <c r="B11386" i="16"/>
  <c r="B11387" i="16"/>
  <c r="B11388" i="16"/>
  <c r="B11389" i="16"/>
  <c r="B11390" i="16"/>
  <c r="B11391" i="16"/>
  <c r="B11392" i="16"/>
  <c r="B11393" i="16"/>
  <c r="B11394" i="16"/>
  <c r="B11395" i="16"/>
  <c r="B11396" i="16"/>
  <c r="B11397" i="16"/>
  <c r="B11398" i="16"/>
  <c r="B11399" i="16"/>
  <c r="B11400" i="16"/>
  <c r="B11401" i="16"/>
  <c r="B11402" i="16"/>
  <c r="B11403" i="16"/>
  <c r="B11404" i="16"/>
  <c r="B11405" i="16"/>
  <c r="B11406" i="16"/>
  <c r="B11407" i="16"/>
  <c r="B11408" i="16"/>
  <c r="B11409" i="16"/>
  <c r="B11410" i="16"/>
  <c r="B11411" i="16"/>
  <c r="B11412" i="16"/>
  <c r="B11413" i="16"/>
  <c r="B11414" i="16"/>
  <c r="B11415" i="16"/>
  <c r="B11416" i="16"/>
  <c r="B11417" i="16"/>
  <c r="B11418" i="16"/>
  <c r="B11419" i="16"/>
  <c r="B11420" i="16"/>
  <c r="B11421" i="16"/>
  <c r="B11422" i="16"/>
  <c r="B11423" i="16"/>
  <c r="B11424" i="16"/>
  <c r="B11425" i="16"/>
  <c r="B11426" i="16"/>
  <c r="B11427" i="16"/>
  <c r="B11428" i="16"/>
  <c r="B11429" i="16"/>
  <c r="B11430" i="16"/>
  <c r="B11431" i="16"/>
  <c r="B11432" i="16"/>
  <c r="B11433" i="16"/>
  <c r="B11434" i="16"/>
  <c r="B11435" i="16"/>
  <c r="B11436" i="16"/>
  <c r="B11437" i="16"/>
  <c r="B11438" i="16"/>
  <c r="B11439" i="16"/>
  <c r="B11440" i="16"/>
  <c r="B11441" i="16"/>
  <c r="B11442" i="16"/>
  <c r="B11443" i="16"/>
  <c r="B11444" i="16"/>
  <c r="B11445" i="16"/>
  <c r="B11446" i="16"/>
  <c r="B11447" i="16"/>
  <c r="B11448" i="16"/>
  <c r="B11449" i="16"/>
  <c r="B11450" i="16"/>
  <c r="B11451" i="16"/>
  <c r="B11452" i="16"/>
  <c r="B11453" i="16"/>
  <c r="B11454" i="16"/>
  <c r="B11455" i="16"/>
  <c r="B11456" i="16"/>
  <c r="B11457" i="16"/>
  <c r="B11458" i="16"/>
  <c r="B11459" i="16"/>
  <c r="B11460" i="16"/>
  <c r="B11461" i="16"/>
  <c r="B11462" i="16"/>
  <c r="B11463" i="16"/>
  <c r="B11464" i="16"/>
  <c r="B11465" i="16"/>
  <c r="B11466" i="16"/>
  <c r="B11467" i="16"/>
  <c r="B11468" i="16"/>
  <c r="B11469" i="16"/>
  <c r="B11470" i="16"/>
  <c r="B11471" i="16"/>
  <c r="B11472" i="16"/>
  <c r="B11473" i="16"/>
  <c r="B11474" i="16"/>
  <c r="B11475" i="16"/>
  <c r="B11476" i="16"/>
  <c r="B11477" i="16"/>
  <c r="B11478" i="16"/>
  <c r="B11479" i="16"/>
  <c r="B11480" i="16"/>
  <c r="B11481" i="16"/>
  <c r="B11482" i="16"/>
  <c r="B11483" i="16"/>
  <c r="B11484" i="16"/>
  <c r="B11485" i="16"/>
  <c r="B11486" i="16"/>
  <c r="B11487" i="16"/>
  <c r="B11488" i="16"/>
  <c r="B11489" i="16"/>
  <c r="B11490" i="16"/>
  <c r="B11491" i="16"/>
  <c r="B11492" i="16"/>
  <c r="B11493" i="16"/>
  <c r="B11494" i="16"/>
  <c r="B11495" i="16"/>
  <c r="B11496" i="16"/>
  <c r="B11497" i="16"/>
  <c r="B11498" i="16"/>
  <c r="B11499" i="16"/>
  <c r="B11500" i="16"/>
  <c r="B11501" i="16"/>
  <c r="B11502" i="16"/>
  <c r="B11503" i="16"/>
  <c r="B11504" i="16"/>
  <c r="B11505" i="16"/>
  <c r="B11506" i="16"/>
  <c r="B11507" i="16"/>
  <c r="B11508" i="16"/>
  <c r="B11509" i="16"/>
  <c r="B11510" i="16"/>
  <c r="B11511" i="16"/>
  <c r="B11512" i="16"/>
  <c r="B11513" i="16"/>
  <c r="B11514" i="16"/>
  <c r="B11515" i="16"/>
  <c r="B11516" i="16"/>
  <c r="B11517" i="16"/>
  <c r="B11518" i="16"/>
  <c r="B11519" i="16"/>
  <c r="B11520" i="16"/>
  <c r="B11521" i="16"/>
  <c r="B11522" i="16"/>
  <c r="B11523" i="16"/>
  <c r="B11524" i="16"/>
  <c r="B11525" i="16"/>
  <c r="B11526" i="16"/>
  <c r="B11527" i="16"/>
  <c r="B11528" i="16"/>
  <c r="B11529" i="16"/>
  <c r="B11530" i="16"/>
  <c r="B11531" i="16"/>
  <c r="B11532" i="16"/>
  <c r="B11533" i="16"/>
  <c r="B11534" i="16"/>
  <c r="B11535" i="16"/>
  <c r="B11536" i="16"/>
  <c r="B11537" i="16"/>
  <c r="B11538" i="16"/>
  <c r="B11539" i="16"/>
  <c r="B11540" i="16"/>
  <c r="B11541" i="16"/>
  <c r="B11542" i="16"/>
  <c r="B11543" i="16"/>
  <c r="B11544" i="16"/>
  <c r="B11545" i="16"/>
  <c r="B11546" i="16"/>
  <c r="B11547" i="16"/>
  <c r="B11548" i="16"/>
  <c r="B11549" i="16"/>
  <c r="B11550" i="16"/>
  <c r="B11551" i="16"/>
  <c r="B11552" i="16"/>
  <c r="B11553" i="16"/>
  <c r="B11554" i="16"/>
  <c r="B11555" i="16"/>
  <c r="B11556" i="16"/>
  <c r="B11557" i="16"/>
  <c r="B11558" i="16"/>
  <c r="B11559" i="16"/>
  <c r="B11560" i="16"/>
  <c r="B11561" i="16"/>
  <c r="B11562" i="16"/>
  <c r="B11563" i="16"/>
  <c r="B11564" i="16"/>
  <c r="B11565" i="16"/>
  <c r="B11566" i="16"/>
  <c r="B11567" i="16"/>
  <c r="B11568" i="16"/>
  <c r="B11569" i="16"/>
  <c r="B11570" i="16"/>
  <c r="B11571" i="16"/>
  <c r="B11572" i="16"/>
  <c r="B11573" i="16"/>
  <c r="B11574" i="16"/>
  <c r="B11575" i="16"/>
  <c r="B11576" i="16"/>
  <c r="B11577" i="16"/>
  <c r="B11578" i="16"/>
  <c r="B11579" i="16"/>
  <c r="B11580" i="16"/>
  <c r="B11581" i="16"/>
  <c r="B11582" i="16"/>
  <c r="B11583" i="16"/>
  <c r="B11584" i="16"/>
  <c r="B11585" i="16"/>
  <c r="B11586" i="16"/>
  <c r="B11587" i="16"/>
  <c r="B11588" i="16"/>
  <c r="B11589" i="16"/>
  <c r="B11590" i="16"/>
  <c r="B11591" i="16"/>
  <c r="B11592" i="16"/>
  <c r="B11593" i="16"/>
  <c r="B11594" i="16"/>
  <c r="B11595" i="16"/>
  <c r="B11596" i="16"/>
  <c r="B11597" i="16"/>
  <c r="B11598" i="16"/>
  <c r="B11599" i="16"/>
  <c r="B11600" i="16"/>
  <c r="B11601" i="16"/>
  <c r="B11602" i="16"/>
  <c r="B11603" i="16"/>
  <c r="B11604" i="16"/>
  <c r="B11605" i="16"/>
  <c r="B11606" i="16"/>
  <c r="B11607" i="16"/>
  <c r="B11608" i="16"/>
  <c r="B11609" i="16"/>
  <c r="B11610" i="16"/>
  <c r="B11611" i="16"/>
  <c r="B11612" i="16"/>
  <c r="B11613" i="16"/>
  <c r="B11614" i="16"/>
  <c r="B11615" i="16"/>
  <c r="B11616" i="16"/>
  <c r="B11617" i="16"/>
  <c r="B11618" i="16"/>
  <c r="B11619" i="16"/>
  <c r="B11620" i="16"/>
  <c r="B11621" i="16"/>
  <c r="B11622" i="16"/>
  <c r="B11623" i="16"/>
  <c r="B11624" i="16"/>
  <c r="B11625" i="16"/>
  <c r="B11626" i="16"/>
  <c r="B11627" i="16"/>
  <c r="B11628" i="16"/>
  <c r="B11629" i="16"/>
  <c r="B11630" i="16"/>
  <c r="B11631" i="16"/>
  <c r="B11632" i="16"/>
  <c r="B11633" i="16"/>
  <c r="B11634" i="16"/>
  <c r="B11635" i="16"/>
  <c r="B11636" i="16"/>
  <c r="B11637" i="16"/>
  <c r="B11638" i="16"/>
  <c r="B11639" i="16"/>
  <c r="B11640" i="16"/>
  <c r="B11641" i="16"/>
  <c r="B11642" i="16"/>
  <c r="B11643" i="16"/>
  <c r="B11644" i="16"/>
  <c r="B11645" i="16"/>
  <c r="B11646" i="16"/>
  <c r="B11647" i="16"/>
  <c r="B11648" i="16"/>
  <c r="B11649" i="16"/>
  <c r="B11650" i="16"/>
  <c r="B11651" i="16"/>
  <c r="B11652" i="16"/>
  <c r="B11653" i="16"/>
  <c r="B11654" i="16"/>
  <c r="B11655" i="16"/>
  <c r="B11656" i="16"/>
  <c r="B11657" i="16"/>
  <c r="B11658" i="16"/>
  <c r="B11659" i="16"/>
  <c r="B11660" i="16"/>
  <c r="B11661" i="16"/>
  <c r="B11662" i="16"/>
  <c r="B11663" i="16"/>
  <c r="B11664" i="16"/>
  <c r="B11665" i="16"/>
  <c r="B11666" i="16"/>
  <c r="B11667" i="16"/>
  <c r="B11668" i="16"/>
  <c r="B11669" i="16"/>
  <c r="B11670" i="16"/>
  <c r="B11671" i="16"/>
  <c r="B11672" i="16"/>
  <c r="B11673" i="16"/>
  <c r="B11674" i="16"/>
  <c r="B11675" i="16"/>
  <c r="B11676" i="16"/>
  <c r="B11677" i="16"/>
  <c r="B11678" i="16"/>
  <c r="B11679" i="16"/>
  <c r="B11680" i="16"/>
  <c r="B11681" i="16"/>
  <c r="B11682" i="16"/>
  <c r="B11683" i="16"/>
  <c r="B11684" i="16"/>
  <c r="B11685" i="16"/>
  <c r="B11686" i="16"/>
  <c r="B11687" i="16"/>
  <c r="B11688" i="16"/>
  <c r="B11689" i="16"/>
  <c r="B11690" i="16"/>
  <c r="B11691" i="16"/>
  <c r="B11692" i="16"/>
  <c r="B11693" i="16"/>
  <c r="B11694" i="16"/>
  <c r="B11695" i="16"/>
  <c r="B11696" i="16"/>
  <c r="B11697" i="16"/>
  <c r="B11698" i="16"/>
  <c r="B11699" i="16"/>
  <c r="B11700" i="16"/>
  <c r="B11701" i="16"/>
  <c r="B11702" i="16"/>
  <c r="B11703" i="16"/>
  <c r="B11704" i="16"/>
  <c r="B11705" i="16"/>
  <c r="B11706" i="16"/>
  <c r="B11707" i="16"/>
  <c r="B11708" i="16"/>
  <c r="B11709" i="16"/>
  <c r="B11710" i="16"/>
  <c r="B11711" i="16"/>
  <c r="B11712" i="16"/>
  <c r="B11713" i="16"/>
  <c r="B11714" i="16"/>
  <c r="B11715" i="16"/>
  <c r="B11716" i="16"/>
  <c r="B11717" i="16"/>
  <c r="B11718" i="16"/>
  <c r="B11719" i="16"/>
  <c r="B11720" i="16"/>
  <c r="B11721" i="16"/>
  <c r="B11722" i="16"/>
  <c r="B11723" i="16"/>
  <c r="B11724" i="16"/>
  <c r="B11725" i="16"/>
  <c r="B11726" i="16"/>
  <c r="B11727" i="16"/>
  <c r="B11728" i="16"/>
  <c r="B11729" i="16"/>
  <c r="B11730" i="16"/>
  <c r="B11731" i="16"/>
  <c r="B11732" i="16"/>
  <c r="B11733" i="16"/>
  <c r="B11734" i="16"/>
  <c r="B11735" i="16"/>
  <c r="B11736" i="16"/>
  <c r="B11737" i="16"/>
  <c r="B11738" i="16"/>
  <c r="B11739" i="16"/>
  <c r="B11740" i="16"/>
  <c r="B11741" i="16"/>
  <c r="B11742" i="16"/>
  <c r="B11743" i="16"/>
  <c r="B11744" i="16"/>
  <c r="B11745" i="16"/>
  <c r="B11746" i="16"/>
  <c r="B11747" i="16"/>
  <c r="B11748" i="16"/>
  <c r="B11749" i="16"/>
  <c r="B11750" i="16"/>
  <c r="B11751" i="16"/>
  <c r="B11752" i="16"/>
  <c r="B11753" i="16"/>
  <c r="B11754" i="16"/>
  <c r="B11755" i="16"/>
  <c r="B11756" i="16"/>
  <c r="B11757" i="16"/>
  <c r="B11758" i="16"/>
  <c r="B11759" i="16"/>
  <c r="B11760" i="16"/>
  <c r="B11761" i="16"/>
  <c r="B11762" i="16"/>
  <c r="B11763" i="16"/>
  <c r="B11764" i="16"/>
  <c r="B11765" i="16"/>
  <c r="B11766" i="16"/>
  <c r="B11767" i="16"/>
  <c r="B11768" i="16"/>
  <c r="B11769" i="16"/>
  <c r="B11770" i="16"/>
  <c r="B11771" i="16"/>
  <c r="B11772" i="16"/>
  <c r="B11773" i="16"/>
  <c r="B11774" i="16"/>
  <c r="B11775" i="16"/>
  <c r="B11776" i="16"/>
  <c r="B11777" i="16"/>
  <c r="B11778" i="16"/>
  <c r="B11779" i="16"/>
  <c r="B11780" i="16"/>
  <c r="B11781" i="16"/>
  <c r="B11782" i="16"/>
  <c r="B11783" i="16"/>
  <c r="B11784" i="16"/>
  <c r="B11785" i="16"/>
  <c r="B11786" i="16"/>
  <c r="B11787" i="16"/>
  <c r="B11788" i="16"/>
  <c r="B11789" i="16"/>
  <c r="B11790" i="16"/>
  <c r="B11791" i="16"/>
  <c r="B11792" i="16"/>
  <c r="B11793" i="16"/>
  <c r="B11794" i="16"/>
  <c r="B11795" i="16"/>
  <c r="B11796" i="16"/>
  <c r="B11797" i="16"/>
  <c r="B11798" i="16"/>
  <c r="B11799" i="16"/>
  <c r="B11800" i="16"/>
  <c r="B11801" i="16"/>
  <c r="B11802" i="16"/>
  <c r="B11803" i="16"/>
  <c r="B11804" i="16"/>
  <c r="B11805" i="16"/>
  <c r="B11806" i="16"/>
  <c r="B11807" i="16"/>
  <c r="B11808" i="16"/>
  <c r="B11809" i="16"/>
  <c r="B11810" i="16"/>
  <c r="B11811" i="16"/>
  <c r="B11812" i="16"/>
  <c r="B11813" i="16"/>
  <c r="B11814" i="16"/>
  <c r="B11815" i="16"/>
  <c r="B11816" i="16"/>
  <c r="B11817" i="16"/>
  <c r="B11818" i="16"/>
  <c r="B11819" i="16"/>
  <c r="B11820" i="16"/>
  <c r="B11821" i="16"/>
  <c r="B11822" i="16"/>
  <c r="B11823" i="16"/>
  <c r="B11824" i="16"/>
  <c r="B11825" i="16"/>
  <c r="B11826" i="16"/>
  <c r="B11827" i="16"/>
  <c r="B11828" i="16"/>
  <c r="B11829" i="16"/>
  <c r="B11830" i="16"/>
  <c r="B11831" i="16"/>
  <c r="B11832" i="16"/>
  <c r="B11833" i="16"/>
  <c r="B11834" i="16"/>
  <c r="B11835" i="16"/>
  <c r="B11836" i="16"/>
  <c r="B11837" i="16"/>
  <c r="B11838" i="16"/>
  <c r="B11839" i="16"/>
  <c r="B11840" i="16"/>
  <c r="B11841" i="16"/>
  <c r="B11842" i="16"/>
  <c r="B11843" i="16"/>
  <c r="B11844" i="16"/>
  <c r="B11845" i="16"/>
  <c r="B11846" i="16"/>
  <c r="B11847" i="16"/>
  <c r="B11848" i="16"/>
  <c r="B11849" i="16"/>
  <c r="B11850" i="16"/>
  <c r="B11851" i="16"/>
  <c r="B11852" i="16"/>
  <c r="B11853" i="16"/>
  <c r="B11854" i="16"/>
  <c r="B11855" i="16"/>
  <c r="B11856" i="16"/>
  <c r="B11857" i="16"/>
  <c r="B11858" i="16"/>
  <c r="B11859" i="16"/>
  <c r="B11860" i="16"/>
  <c r="B11861" i="16"/>
  <c r="B11862" i="16"/>
  <c r="B11863" i="16"/>
  <c r="B11864" i="16"/>
  <c r="B11865" i="16"/>
  <c r="B11866" i="16"/>
  <c r="B11867" i="16"/>
  <c r="B11868" i="16"/>
  <c r="B11869" i="16"/>
  <c r="B11870" i="16"/>
  <c r="B11871" i="16"/>
  <c r="B11872" i="16"/>
  <c r="B11873" i="16"/>
  <c r="B11874" i="16"/>
  <c r="B11875" i="16"/>
  <c r="B11876" i="16"/>
  <c r="B11877" i="16"/>
  <c r="B11878" i="16"/>
  <c r="B11879" i="16"/>
  <c r="B11880" i="16"/>
  <c r="B11881" i="16"/>
  <c r="B11882" i="16"/>
  <c r="B11883" i="16"/>
  <c r="B11884" i="16"/>
  <c r="B11885" i="16"/>
  <c r="B11886" i="16"/>
  <c r="B11887" i="16"/>
  <c r="B11888" i="16"/>
  <c r="B11889" i="16"/>
  <c r="B11890" i="16"/>
  <c r="B11891" i="16"/>
  <c r="B11892" i="16"/>
  <c r="B11893" i="16"/>
  <c r="B11894" i="16"/>
  <c r="B11895" i="16"/>
  <c r="B11896" i="16"/>
  <c r="B11897" i="16"/>
  <c r="B11898" i="16"/>
  <c r="B11899" i="16"/>
  <c r="B11900" i="16"/>
  <c r="B11901" i="16"/>
  <c r="B11902" i="16"/>
  <c r="B11903" i="16"/>
  <c r="B11904" i="16"/>
  <c r="B11905" i="16"/>
  <c r="B11906" i="16"/>
  <c r="B11907" i="16"/>
  <c r="B11908" i="16"/>
  <c r="B11909" i="16"/>
  <c r="B11910" i="16"/>
  <c r="B11911" i="16"/>
  <c r="B11912" i="16"/>
  <c r="B11913" i="16"/>
  <c r="B11914" i="16"/>
  <c r="B11915" i="16"/>
  <c r="B11916" i="16"/>
  <c r="B11917" i="16"/>
  <c r="B11918" i="16"/>
  <c r="B11919" i="16"/>
  <c r="B11920" i="16"/>
  <c r="B11921" i="16"/>
  <c r="B11922" i="16"/>
  <c r="B11923" i="16"/>
  <c r="B11924" i="16"/>
  <c r="B11925" i="16"/>
  <c r="B11926" i="16"/>
  <c r="B11927" i="16"/>
  <c r="B11928" i="16"/>
  <c r="B11929" i="16"/>
  <c r="B11930" i="16"/>
  <c r="B11931" i="16"/>
  <c r="B11932" i="16"/>
  <c r="B11933" i="16"/>
  <c r="B11934" i="16"/>
  <c r="B11935" i="16"/>
  <c r="B11936" i="16"/>
  <c r="B11937" i="16"/>
  <c r="B11938" i="16"/>
  <c r="B11939" i="16"/>
  <c r="B11940" i="16"/>
  <c r="B11941" i="16"/>
  <c r="B11942" i="16"/>
  <c r="B11943" i="16"/>
  <c r="B11944" i="16"/>
  <c r="B11945" i="16"/>
  <c r="B11946" i="16"/>
  <c r="B11947" i="16"/>
  <c r="B11948" i="16"/>
  <c r="B11949" i="16"/>
  <c r="B11950" i="16"/>
  <c r="B11951" i="16"/>
  <c r="B11952" i="16"/>
  <c r="B11953" i="16"/>
  <c r="B11954" i="16"/>
  <c r="B11955" i="16"/>
  <c r="B11956" i="16"/>
  <c r="B11957" i="16"/>
  <c r="B11958" i="16"/>
  <c r="B11959" i="16"/>
  <c r="B11960" i="16"/>
  <c r="B11961" i="16"/>
  <c r="B11962" i="16"/>
  <c r="B11963" i="16"/>
  <c r="B11964" i="16"/>
  <c r="B11965" i="16"/>
  <c r="B11966" i="16"/>
  <c r="B11967" i="16"/>
  <c r="B11968" i="16"/>
  <c r="B11969" i="16"/>
  <c r="B11970" i="16"/>
  <c r="B11971" i="16"/>
  <c r="B11972" i="16"/>
  <c r="B11973" i="16"/>
  <c r="B11974" i="16"/>
  <c r="B11975" i="16"/>
  <c r="B11976" i="16"/>
  <c r="B11977" i="16"/>
  <c r="B11978" i="16"/>
  <c r="B11979" i="16"/>
  <c r="B11980" i="16"/>
  <c r="B11981" i="16"/>
  <c r="B11982" i="16"/>
  <c r="B11983" i="16"/>
  <c r="B11984" i="16"/>
  <c r="B11985" i="16"/>
  <c r="B11986" i="16"/>
  <c r="B11987" i="16"/>
  <c r="B11988" i="16"/>
  <c r="B11989" i="16"/>
  <c r="B11990" i="16"/>
  <c r="B11991" i="16"/>
  <c r="B11992" i="16"/>
  <c r="B11993" i="16"/>
  <c r="B11994" i="16"/>
  <c r="B11995" i="16"/>
  <c r="B11996" i="16"/>
  <c r="B11997" i="16"/>
  <c r="B11998" i="16"/>
  <c r="B11999" i="16"/>
  <c r="B12000" i="16"/>
  <c r="B12001" i="16"/>
  <c r="B12002" i="16"/>
  <c r="B12003" i="16"/>
  <c r="B12004" i="16"/>
  <c r="B12005" i="16"/>
  <c r="B12006" i="16"/>
  <c r="B12007" i="16"/>
  <c r="B12008" i="16"/>
  <c r="B12009" i="16"/>
  <c r="B12010" i="16"/>
  <c r="B12011" i="16"/>
  <c r="B12012" i="16"/>
  <c r="B12013" i="16"/>
  <c r="B12014" i="16"/>
  <c r="B12015" i="16"/>
  <c r="B12016" i="16"/>
  <c r="B12017" i="16"/>
  <c r="B12018" i="16"/>
  <c r="B12019" i="16"/>
  <c r="B12020" i="16"/>
  <c r="B12021" i="16"/>
  <c r="B12022" i="16"/>
  <c r="B12023" i="16"/>
  <c r="B12024" i="16"/>
  <c r="B12025" i="16"/>
  <c r="B12026" i="16"/>
  <c r="B12027" i="16"/>
  <c r="B12028" i="16"/>
  <c r="B12029" i="16"/>
  <c r="B12030" i="16"/>
  <c r="B12031" i="16"/>
  <c r="B12032" i="16"/>
  <c r="B12033" i="16"/>
  <c r="B12034" i="16"/>
  <c r="B12035" i="16"/>
  <c r="B12036" i="16"/>
  <c r="B12037" i="16"/>
  <c r="B12038" i="16"/>
  <c r="B12039" i="16"/>
  <c r="B12040" i="16"/>
  <c r="B12041" i="16"/>
  <c r="B12042" i="16"/>
  <c r="B12043" i="16"/>
  <c r="B12044" i="16"/>
  <c r="B12045" i="16"/>
  <c r="B12046" i="16"/>
  <c r="B12047" i="16"/>
  <c r="B12048" i="16"/>
  <c r="B12049" i="16"/>
  <c r="B12050" i="16"/>
  <c r="B12051" i="16"/>
  <c r="B12052" i="16"/>
  <c r="B12053" i="16"/>
  <c r="B12054" i="16"/>
  <c r="B12055" i="16"/>
  <c r="B12056" i="16"/>
  <c r="B12057" i="16"/>
  <c r="B12058" i="16"/>
  <c r="B12059" i="16"/>
  <c r="B12060" i="16"/>
  <c r="B12061" i="16"/>
  <c r="B12062" i="16"/>
  <c r="B12063" i="16"/>
  <c r="B12064" i="16"/>
  <c r="B12065" i="16"/>
  <c r="B12066" i="16"/>
  <c r="B12067" i="16"/>
  <c r="B12068" i="16"/>
  <c r="B12069" i="16"/>
  <c r="B12070" i="16"/>
  <c r="B12071" i="16"/>
  <c r="B12072" i="16"/>
  <c r="B12073" i="16"/>
  <c r="B12074" i="16"/>
  <c r="B12075" i="16"/>
  <c r="B12076" i="16"/>
  <c r="B12077" i="16"/>
  <c r="B12078" i="16"/>
  <c r="B12079" i="16"/>
  <c r="B12080" i="16"/>
  <c r="B12081" i="16"/>
  <c r="B12082" i="16"/>
  <c r="B12083" i="16"/>
  <c r="B12084" i="16"/>
  <c r="B12085" i="16"/>
  <c r="B12086" i="16"/>
  <c r="B12087" i="16"/>
  <c r="B12088" i="16"/>
  <c r="B12089" i="16"/>
  <c r="B12090" i="16"/>
  <c r="B12091" i="16"/>
  <c r="B12092" i="16"/>
  <c r="B12093" i="16"/>
  <c r="B12094" i="16"/>
  <c r="B12095" i="16"/>
  <c r="B12096" i="16"/>
  <c r="B12097" i="16"/>
  <c r="B12098" i="16"/>
  <c r="B12099" i="16"/>
  <c r="B12100" i="16"/>
  <c r="B12101" i="16"/>
  <c r="B12102" i="16"/>
  <c r="B12103" i="16"/>
  <c r="B12104" i="16"/>
  <c r="B12105" i="16"/>
  <c r="B12106" i="16"/>
  <c r="B12107" i="16"/>
  <c r="B12108" i="16"/>
  <c r="B12109" i="16"/>
  <c r="B12110" i="16"/>
  <c r="B12111" i="16"/>
  <c r="B12112" i="16"/>
  <c r="B12113" i="16"/>
  <c r="B12114" i="16"/>
  <c r="B12115" i="16"/>
  <c r="B12116" i="16"/>
  <c r="B12117" i="16"/>
  <c r="B12118" i="16"/>
  <c r="B12119" i="16"/>
  <c r="B12120" i="16"/>
  <c r="B12121" i="16"/>
  <c r="B12122" i="16"/>
  <c r="B12123" i="16"/>
  <c r="B12124" i="16"/>
  <c r="B12125" i="16"/>
  <c r="B12126" i="16"/>
  <c r="B12127" i="16"/>
  <c r="B12128" i="16"/>
  <c r="B12129" i="16"/>
  <c r="B12130" i="16"/>
  <c r="B12131" i="16"/>
  <c r="B12132" i="16"/>
  <c r="B12133" i="16"/>
  <c r="B12134" i="16"/>
  <c r="B12135" i="16"/>
  <c r="B12136" i="16"/>
  <c r="B12137" i="16"/>
  <c r="B12138" i="16"/>
  <c r="B12139" i="16"/>
  <c r="B12140" i="16"/>
  <c r="B12141" i="16"/>
  <c r="B12142" i="16"/>
  <c r="B12143" i="16"/>
  <c r="B12144" i="16"/>
  <c r="B12145" i="16"/>
  <c r="B12146" i="16"/>
  <c r="B12147" i="16"/>
  <c r="B12148" i="16"/>
  <c r="B12149" i="16"/>
  <c r="B12150" i="16"/>
  <c r="B12151" i="16"/>
  <c r="B12152" i="16"/>
  <c r="B12153" i="16"/>
  <c r="B12154" i="16"/>
  <c r="B12155" i="16"/>
  <c r="B12156" i="16"/>
  <c r="B12157" i="16"/>
  <c r="B12158" i="16"/>
  <c r="B12159" i="16"/>
  <c r="B12160" i="16"/>
  <c r="B12161" i="16"/>
  <c r="B12162" i="16"/>
  <c r="B12163" i="16"/>
  <c r="B12164" i="16"/>
  <c r="B12165" i="16"/>
  <c r="B12166" i="16"/>
  <c r="B12167" i="16"/>
  <c r="B12168" i="16"/>
  <c r="B12169" i="16"/>
  <c r="B12170" i="16"/>
  <c r="B12171" i="16"/>
  <c r="B12172" i="16"/>
  <c r="B12173" i="16"/>
  <c r="B12174" i="16"/>
  <c r="B12175" i="16"/>
  <c r="B12176" i="16"/>
  <c r="B12177" i="16"/>
  <c r="B12178" i="16"/>
  <c r="B12179" i="16"/>
  <c r="B12180" i="16"/>
  <c r="B12181" i="16"/>
  <c r="B12182" i="16"/>
  <c r="B12183" i="16"/>
  <c r="B12184" i="16"/>
  <c r="B12185" i="16"/>
  <c r="B12186" i="16"/>
  <c r="B12187" i="16"/>
  <c r="B12188" i="16"/>
  <c r="B12189" i="16"/>
  <c r="B12190" i="16"/>
  <c r="B12191" i="16"/>
  <c r="B12192" i="16"/>
  <c r="B12193" i="16"/>
  <c r="B12194" i="16"/>
  <c r="B12195" i="16"/>
  <c r="B12196" i="16"/>
  <c r="B12197" i="16"/>
  <c r="B12198" i="16"/>
  <c r="B12199" i="16"/>
  <c r="B12200" i="16"/>
  <c r="B12201" i="16"/>
  <c r="B12202" i="16"/>
  <c r="B12203" i="16"/>
  <c r="B12204" i="16"/>
  <c r="B12205" i="16"/>
  <c r="B12206" i="16"/>
  <c r="B12207" i="16"/>
  <c r="B12208" i="16"/>
  <c r="B12209" i="16"/>
  <c r="B12210" i="16"/>
  <c r="B12211" i="16"/>
  <c r="B12212" i="16"/>
  <c r="B12213" i="16"/>
  <c r="B12214" i="16"/>
  <c r="B12215" i="16"/>
  <c r="B12216" i="16"/>
  <c r="B12217" i="16"/>
  <c r="B12218" i="16"/>
  <c r="B12219" i="16"/>
  <c r="B12220" i="16"/>
  <c r="B12221" i="16"/>
  <c r="B12222" i="16"/>
  <c r="B12223" i="16"/>
  <c r="B12224" i="16"/>
  <c r="B12225" i="16"/>
  <c r="B12226" i="16"/>
  <c r="B12227" i="16"/>
  <c r="B12228" i="16"/>
  <c r="B12229" i="16"/>
  <c r="B12230" i="16"/>
  <c r="B12231" i="16"/>
  <c r="B12232" i="16"/>
  <c r="B12233" i="16"/>
  <c r="B12234" i="16"/>
  <c r="B12235" i="16"/>
  <c r="B12236" i="16"/>
  <c r="B12237" i="16"/>
  <c r="B12238" i="16"/>
  <c r="B12239" i="16"/>
  <c r="B12240" i="16"/>
  <c r="B12241" i="16"/>
  <c r="B12242" i="16"/>
  <c r="B12243" i="16"/>
  <c r="B12244" i="16"/>
  <c r="B12245" i="16"/>
  <c r="B12246" i="16"/>
  <c r="B12247" i="16"/>
  <c r="B12248" i="16"/>
  <c r="B12249" i="16"/>
  <c r="B12250" i="16"/>
  <c r="B12251" i="16"/>
  <c r="B12252" i="16"/>
  <c r="B12253" i="16"/>
  <c r="B12254" i="16"/>
  <c r="B12255" i="16"/>
  <c r="B12256" i="16"/>
  <c r="B12257" i="16"/>
  <c r="B12258" i="16"/>
  <c r="B12259" i="16"/>
  <c r="B12260" i="16"/>
  <c r="B12261" i="16"/>
  <c r="B12262" i="16"/>
  <c r="B12263" i="16"/>
  <c r="B12264" i="16"/>
  <c r="B12265" i="16"/>
  <c r="B12266" i="16"/>
  <c r="B12267" i="16"/>
  <c r="B12268" i="16"/>
  <c r="B12269" i="16"/>
  <c r="B12270" i="16"/>
  <c r="B12271" i="16"/>
  <c r="B12272" i="16"/>
  <c r="B12273" i="16"/>
  <c r="B12274" i="16"/>
  <c r="B12275" i="16"/>
  <c r="B12276" i="16"/>
  <c r="B12277" i="16"/>
  <c r="B12278" i="16"/>
  <c r="B12279" i="16"/>
  <c r="B12280" i="16"/>
  <c r="B12281" i="16"/>
  <c r="B12282" i="16"/>
  <c r="B12283" i="16"/>
  <c r="B12284" i="16"/>
  <c r="B12285" i="16"/>
  <c r="B12286" i="16"/>
  <c r="B12287" i="16"/>
  <c r="B12288" i="16"/>
  <c r="B12289" i="16"/>
  <c r="B12290" i="16"/>
  <c r="B12291" i="16"/>
  <c r="B12292" i="16"/>
  <c r="B12293" i="16"/>
  <c r="B12294" i="16"/>
  <c r="B12295" i="16"/>
  <c r="B12296" i="16"/>
  <c r="B12297" i="16"/>
  <c r="B12298" i="16"/>
  <c r="B12299" i="16"/>
  <c r="B12300" i="16"/>
  <c r="B12301" i="16"/>
  <c r="B12302" i="16"/>
  <c r="B12303" i="16"/>
  <c r="B12304" i="16"/>
  <c r="B12305" i="16"/>
  <c r="B12306" i="16"/>
  <c r="B12307" i="16"/>
  <c r="B12308" i="16"/>
  <c r="B12309" i="16"/>
  <c r="B12310" i="16"/>
  <c r="B12311" i="16"/>
  <c r="B12312" i="16"/>
  <c r="B12313" i="16"/>
  <c r="B12314" i="16"/>
  <c r="B12315" i="16"/>
  <c r="B12316" i="16"/>
  <c r="B12317" i="16"/>
  <c r="B12318" i="16"/>
  <c r="B12319" i="16"/>
  <c r="B12320" i="16"/>
  <c r="B12321" i="16"/>
  <c r="B12322" i="16"/>
  <c r="B12323" i="16"/>
  <c r="B12324" i="16"/>
  <c r="B12325" i="16"/>
  <c r="B12326" i="16"/>
  <c r="B12327" i="16"/>
  <c r="B12328" i="16"/>
  <c r="B12329" i="16"/>
  <c r="B12330" i="16"/>
  <c r="B12331" i="16"/>
  <c r="B12332" i="16"/>
  <c r="B12333" i="16"/>
  <c r="B12334" i="16"/>
  <c r="B12335" i="16"/>
  <c r="B12336" i="16"/>
  <c r="B12337" i="16"/>
  <c r="B12338" i="16"/>
  <c r="B12339" i="16"/>
  <c r="B12340" i="16"/>
  <c r="B12341" i="16"/>
  <c r="B12342" i="16"/>
  <c r="B12343" i="16"/>
  <c r="B12344" i="16"/>
  <c r="B12345" i="16"/>
  <c r="B12346" i="16"/>
  <c r="B12347" i="16"/>
  <c r="B12348" i="16"/>
  <c r="B12349" i="16"/>
  <c r="B12350" i="16"/>
  <c r="B12351" i="16"/>
  <c r="B12352" i="16"/>
  <c r="B12353" i="16"/>
  <c r="B12354" i="16"/>
  <c r="B12355" i="16"/>
  <c r="B12356" i="16"/>
  <c r="B12357" i="16"/>
  <c r="B12358" i="16"/>
  <c r="B12359" i="16"/>
  <c r="B12360" i="16"/>
  <c r="B12361" i="16"/>
  <c r="B12362" i="16"/>
  <c r="B12363" i="16"/>
  <c r="B12364" i="16"/>
  <c r="B12365" i="16"/>
  <c r="B12366" i="16"/>
  <c r="B12367" i="16"/>
  <c r="B12368" i="16"/>
  <c r="B12369" i="16"/>
  <c r="B12370" i="16"/>
  <c r="B12371" i="16"/>
  <c r="B12372" i="16"/>
  <c r="B12373" i="16"/>
  <c r="B12374" i="16"/>
  <c r="B12375" i="16"/>
  <c r="B12376" i="16"/>
  <c r="B12377" i="16"/>
  <c r="B12378" i="16"/>
  <c r="B12379" i="16"/>
  <c r="B12380" i="16"/>
  <c r="B12381" i="16"/>
  <c r="B12382" i="16"/>
  <c r="B12383" i="16"/>
  <c r="B12384" i="16"/>
  <c r="B12385" i="16"/>
  <c r="B12386" i="16"/>
  <c r="B12387" i="16"/>
  <c r="B12388" i="16"/>
  <c r="B12389" i="16"/>
  <c r="B12390" i="16"/>
  <c r="B12391" i="16"/>
  <c r="B12392" i="16"/>
  <c r="B12393" i="16"/>
  <c r="B12394" i="16"/>
  <c r="B12395" i="16"/>
  <c r="B12396" i="16"/>
  <c r="B12397" i="16"/>
  <c r="B12398" i="16"/>
  <c r="B12399" i="16"/>
  <c r="B12400" i="16"/>
  <c r="B12401" i="16"/>
  <c r="B12402" i="16"/>
  <c r="B12403" i="16"/>
  <c r="B12404" i="16"/>
  <c r="B12405" i="16"/>
  <c r="B12406" i="16"/>
  <c r="B12407" i="16"/>
  <c r="B12408" i="16"/>
  <c r="B12409" i="16"/>
  <c r="B12410" i="16"/>
  <c r="B12411" i="16"/>
  <c r="B12412" i="16"/>
  <c r="B12413" i="16"/>
  <c r="B12414" i="16"/>
  <c r="B12415" i="16"/>
  <c r="B12416" i="16"/>
  <c r="B12417" i="16"/>
  <c r="B12418" i="16"/>
  <c r="B12419" i="16"/>
  <c r="B12420" i="16"/>
  <c r="B12421" i="16"/>
  <c r="B12422" i="16"/>
  <c r="B12423" i="16"/>
  <c r="B12424" i="16"/>
  <c r="B12425" i="16"/>
  <c r="B12426" i="16"/>
  <c r="B12427" i="16"/>
  <c r="B12428" i="16"/>
  <c r="B12429" i="16"/>
  <c r="B12430" i="16"/>
  <c r="B12431" i="16"/>
  <c r="B12432" i="16"/>
  <c r="B12433" i="16"/>
  <c r="B12434" i="16"/>
  <c r="B12435" i="16"/>
  <c r="B12436" i="16"/>
  <c r="B12437" i="16"/>
  <c r="B12438" i="16"/>
  <c r="B12439" i="16"/>
  <c r="B12440" i="16"/>
  <c r="B12441" i="16"/>
  <c r="B12442" i="16"/>
  <c r="B12443" i="16"/>
  <c r="B12444" i="16"/>
  <c r="B12445" i="16"/>
  <c r="B12446" i="16"/>
  <c r="B12447" i="16"/>
  <c r="B12448" i="16"/>
  <c r="B12449" i="16"/>
  <c r="B12450" i="16"/>
  <c r="B12451" i="16"/>
  <c r="B12452" i="16"/>
  <c r="B12453" i="16"/>
  <c r="B12454" i="16"/>
  <c r="B12455" i="16"/>
  <c r="B12456" i="16"/>
  <c r="B12457" i="16"/>
  <c r="B12458" i="16"/>
  <c r="B12459" i="16"/>
  <c r="B12460" i="16"/>
  <c r="B12461" i="16"/>
  <c r="B12462" i="16"/>
  <c r="B12463" i="16"/>
  <c r="B12464" i="16"/>
  <c r="B12465" i="16"/>
  <c r="B12466" i="16"/>
  <c r="B12467" i="16"/>
  <c r="B12468" i="16"/>
  <c r="B12469" i="16"/>
  <c r="B12470" i="16"/>
  <c r="B12471" i="16"/>
  <c r="B12472" i="16"/>
  <c r="B12473" i="16"/>
  <c r="B12474" i="16"/>
  <c r="B12475" i="16"/>
  <c r="B12476" i="16"/>
  <c r="B12477" i="16"/>
  <c r="B12478" i="16"/>
  <c r="B12479" i="16"/>
  <c r="B12480" i="16"/>
  <c r="B12481" i="16"/>
  <c r="B12482" i="16"/>
  <c r="B12483" i="16"/>
  <c r="B12484" i="16"/>
  <c r="B12485" i="16"/>
  <c r="B12486" i="16"/>
  <c r="B12487" i="16"/>
  <c r="B12488" i="16"/>
  <c r="B12489" i="16"/>
  <c r="B12490" i="16"/>
  <c r="B12491" i="16"/>
  <c r="B12492" i="16"/>
  <c r="B12493" i="16"/>
  <c r="B12494" i="16"/>
  <c r="B12495" i="16"/>
  <c r="B12496" i="16"/>
  <c r="B12497" i="16"/>
  <c r="B12498" i="16"/>
  <c r="B12499" i="16"/>
  <c r="B12500" i="16"/>
  <c r="B12501" i="16"/>
  <c r="B12502" i="16"/>
  <c r="B12503" i="16"/>
  <c r="B12504" i="16"/>
  <c r="B12505" i="16"/>
  <c r="B12506" i="16"/>
  <c r="B12507" i="16"/>
  <c r="B12508" i="16"/>
  <c r="B12509" i="16"/>
  <c r="B12510" i="16"/>
  <c r="B12511" i="16"/>
  <c r="B12512" i="16"/>
  <c r="B12513" i="16"/>
  <c r="B12514" i="16"/>
  <c r="B12515" i="16"/>
  <c r="B12516" i="16"/>
  <c r="B12517" i="16"/>
  <c r="B12518" i="16"/>
  <c r="B12519" i="16"/>
  <c r="B12520" i="16"/>
  <c r="B12521" i="16"/>
  <c r="B12522" i="16"/>
  <c r="B12523" i="16"/>
  <c r="B12524" i="16"/>
  <c r="B12525" i="16"/>
  <c r="B12526" i="16"/>
  <c r="B12527" i="16"/>
  <c r="B12528" i="16"/>
  <c r="B12529" i="16"/>
  <c r="B12530" i="16"/>
  <c r="B12531" i="16"/>
  <c r="B12532" i="16"/>
  <c r="B12533" i="16"/>
  <c r="B12534" i="16"/>
  <c r="B12535" i="16"/>
  <c r="B12536" i="16"/>
  <c r="B12537" i="16"/>
  <c r="B12538" i="16"/>
  <c r="B12539" i="16"/>
  <c r="B12540" i="16"/>
  <c r="B12541" i="16"/>
  <c r="B12542" i="16"/>
  <c r="B12543" i="16"/>
  <c r="B12544" i="16"/>
  <c r="B12545" i="16"/>
  <c r="B12546" i="16"/>
  <c r="B12547" i="16"/>
  <c r="B12548" i="16"/>
  <c r="B12549" i="16"/>
  <c r="B12550" i="16"/>
  <c r="B12551" i="16"/>
  <c r="B12552" i="16"/>
  <c r="B12553" i="16"/>
  <c r="B12554" i="16"/>
  <c r="B12555" i="16"/>
  <c r="B12556" i="16"/>
  <c r="B12557" i="16"/>
  <c r="B12558" i="16"/>
  <c r="B12559" i="16"/>
  <c r="B12560" i="16"/>
  <c r="B12561" i="16"/>
  <c r="B12562" i="16"/>
  <c r="B12563" i="16"/>
  <c r="B12564" i="16"/>
  <c r="B12565" i="16"/>
  <c r="B12566" i="16"/>
  <c r="B12567" i="16"/>
  <c r="B12568" i="16"/>
  <c r="B12569" i="16"/>
  <c r="B12570" i="16"/>
  <c r="B12571" i="16"/>
  <c r="B12572" i="16"/>
  <c r="B12573" i="16"/>
  <c r="B12574" i="16"/>
  <c r="B12575" i="16"/>
  <c r="B12576" i="16"/>
  <c r="B12577" i="16"/>
  <c r="B12578" i="16"/>
  <c r="B12579" i="16"/>
  <c r="B12580" i="16"/>
  <c r="B12581" i="16"/>
  <c r="B12582" i="16"/>
  <c r="B12583" i="16"/>
  <c r="B12584" i="16"/>
  <c r="B12585" i="16"/>
  <c r="B12586" i="16"/>
  <c r="B12587" i="16"/>
  <c r="B12588" i="16"/>
  <c r="B12589" i="16"/>
  <c r="B12590" i="16"/>
  <c r="B12591" i="16"/>
  <c r="B12592" i="16"/>
  <c r="B12593" i="16"/>
  <c r="B12594" i="16"/>
  <c r="B12595" i="16"/>
  <c r="B12596" i="16"/>
  <c r="B12597" i="16"/>
  <c r="B12598" i="16"/>
  <c r="B12599" i="16"/>
  <c r="B12600" i="16"/>
  <c r="B12601" i="16"/>
  <c r="B12602" i="16"/>
  <c r="B12603" i="16"/>
  <c r="B12604" i="16"/>
  <c r="B12605" i="16"/>
  <c r="B12606" i="16"/>
  <c r="B12607" i="16"/>
  <c r="B12608" i="16"/>
  <c r="B12609" i="16"/>
  <c r="B12610" i="16"/>
  <c r="B12611" i="16"/>
  <c r="B12612" i="16"/>
  <c r="B12613" i="16"/>
  <c r="B12614" i="16"/>
  <c r="B12615" i="16"/>
  <c r="B12616" i="16"/>
  <c r="B12617" i="16"/>
  <c r="B12618" i="16"/>
  <c r="B12619" i="16"/>
  <c r="B12620" i="16"/>
  <c r="B12621" i="16"/>
  <c r="B12622" i="16"/>
  <c r="B12623" i="16"/>
  <c r="B12624" i="16"/>
  <c r="B12625" i="16"/>
  <c r="B12626" i="16"/>
  <c r="B12627" i="16"/>
  <c r="B12628" i="16"/>
  <c r="B12629" i="16"/>
  <c r="B12630" i="16"/>
  <c r="B12631" i="16"/>
  <c r="B12632" i="16"/>
  <c r="B12633" i="16"/>
  <c r="B12634" i="16"/>
  <c r="B12635" i="16"/>
  <c r="B12636" i="16"/>
  <c r="B12637" i="16"/>
  <c r="B12638" i="16"/>
  <c r="B12639" i="16"/>
  <c r="B12640" i="16"/>
  <c r="B12641" i="16"/>
  <c r="B12642" i="16"/>
  <c r="B12643" i="16"/>
  <c r="B12644" i="16"/>
  <c r="B12645" i="16"/>
  <c r="B12646" i="16"/>
  <c r="B12647" i="16"/>
  <c r="B12648" i="16"/>
  <c r="B12649" i="16"/>
  <c r="B12650" i="16"/>
  <c r="B12651" i="16"/>
  <c r="B12652" i="16"/>
  <c r="B12653" i="16"/>
  <c r="B12654" i="16"/>
  <c r="B12655" i="16"/>
  <c r="B12656" i="16"/>
  <c r="B12657" i="16"/>
  <c r="B12658" i="16"/>
  <c r="B12659" i="16"/>
  <c r="B12660" i="16"/>
  <c r="B12661" i="16"/>
  <c r="B12662" i="16"/>
  <c r="B12663" i="16"/>
  <c r="B12664" i="16"/>
  <c r="B12665" i="16"/>
  <c r="B12666" i="16"/>
  <c r="B12667" i="16"/>
  <c r="B12668" i="16"/>
  <c r="B12669" i="16"/>
  <c r="B12670" i="16"/>
  <c r="B12671" i="16"/>
  <c r="B12672" i="16"/>
  <c r="B12673" i="16"/>
  <c r="B12674" i="16"/>
  <c r="B12675" i="16"/>
  <c r="B12676" i="16"/>
  <c r="B12677" i="16"/>
  <c r="B12678" i="16"/>
  <c r="B12679" i="16"/>
  <c r="B12680" i="16"/>
  <c r="B12681" i="16"/>
  <c r="B12682" i="16"/>
  <c r="B12683" i="16"/>
  <c r="B12684" i="16"/>
  <c r="B12685" i="16"/>
  <c r="B12686" i="16"/>
  <c r="B12687" i="16"/>
  <c r="B12688" i="16"/>
  <c r="B12689" i="16"/>
  <c r="B12690" i="16"/>
  <c r="B12691" i="16"/>
  <c r="B12692" i="16"/>
  <c r="B12693" i="16"/>
  <c r="B12694" i="16"/>
  <c r="B12695" i="16"/>
  <c r="B12696" i="16"/>
  <c r="B12697" i="16"/>
  <c r="B12698" i="16"/>
  <c r="B12699" i="16"/>
  <c r="B12700" i="16"/>
  <c r="B12701" i="16"/>
  <c r="B12702" i="16"/>
  <c r="B12703" i="16"/>
  <c r="B12704" i="16"/>
  <c r="B12705" i="16"/>
  <c r="B12706" i="16"/>
  <c r="B12707" i="16"/>
  <c r="B12708" i="16"/>
  <c r="B12709" i="16"/>
  <c r="B12710" i="16"/>
  <c r="B12711" i="16"/>
  <c r="B12712" i="16"/>
  <c r="B12713" i="16"/>
  <c r="B12714" i="16"/>
  <c r="B12715" i="16"/>
  <c r="B12716" i="16"/>
  <c r="B12717" i="16"/>
  <c r="B12718" i="16"/>
  <c r="B12719" i="16"/>
  <c r="B12720" i="16"/>
  <c r="B12721" i="16"/>
  <c r="B12722" i="16"/>
  <c r="B12723" i="16"/>
  <c r="B12724" i="16"/>
  <c r="B12725" i="16"/>
  <c r="B12726" i="16"/>
  <c r="B12727" i="16"/>
  <c r="B12728" i="16"/>
  <c r="B12729" i="16"/>
  <c r="B12730" i="16"/>
  <c r="B12731" i="16"/>
  <c r="B12732" i="16"/>
  <c r="B12733" i="16"/>
  <c r="B12734" i="16"/>
  <c r="B12735" i="16"/>
  <c r="B12736" i="16"/>
  <c r="B12737" i="16"/>
  <c r="B12738" i="16"/>
  <c r="B12739" i="16"/>
  <c r="B12740" i="16"/>
  <c r="B12741" i="16"/>
  <c r="B12742" i="16"/>
  <c r="B12743" i="16"/>
  <c r="B12744" i="16"/>
  <c r="B12745" i="16"/>
  <c r="B12746" i="16"/>
  <c r="B12747" i="16"/>
  <c r="B12748" i="16"/>
  <c r="B12749" i="16"/>
  <c r="B12750" i="16"/>
  <c r="B12751" i="16"/>
  <c r="B12752" i="16"/>
  <c r="B12753" i="16"/>
  <c r="B12754" i="16"/>
  <c r="B12755" i="16"/>
  <c r="B12756" i="16"/>
  <c r="B12757" i="16"/>
  <c r="B12758" i="16"/>
  <c r="B12759" i="16"/>
  <c r="B12760" i="16"/>
  <c r="B12761" i="16"/>
  <c r="B12762" i="16"/>
  <c r="B12763" i="16"/>
  <c r="B12764" i="16"/>
  <c r="B12765" i="16"/>
  <c r="B12766" i="16"/>
  <c r="B12767" i="16"/>
  <c r="B12768" i="16"/>
  <c r="B12769" i="16"/>
  <c r="B12770" i="16"/>
  <c r="B12771" i="16"/>
  <c r="B12772" i="16"/>
  <c r="B12773" i="16"/>
  <c r="B12774" i="16"/>
  <c r="B12775" i="16"/>
  <c r="B12776" i="16"/>
  <c r="B12777" i="16"/>
  <c r="B12778" i="16"/>
  <c r="B12779" i="16"/>
  <c r="B12780" i="16"/>
  <c r="B12781" i="16"/>
  <c r="B12782" i="16"/>
  <c r="B12783" i="16"/>
  <c r="B12784" i="16"/>
  <c r="B12785" i="16"/>
  <c r="B12786" i="16"/>
  <c r="B12787" i="16"/>
  <c r="B12788" i="16"/>
  <c r="B12789" i="16"/>
  <c r="B12790" i="16"/>
  <c r="B12791" i="16"/>
  <c r="B12792" i="16"/>
  <c r="B12793" i="16"/>
  <c r="B12794" i="16"/>
  <c r="B12795" i="16"/>
  <c r="B12796" i="16"/>
  <c r="B12797" i="16"/>
  <c r="B12798" i="16"/>
  <c r="B12799" i="16"/>
  <c r="B12800" i="16"/>
  <c r="B12801" i="16"/>
  <c r="B12802" i="16"/>
  <c r="B12803" i="16"/>
  <c r="B12804" i="16"/>
  <c r="B12805" i="16"/>
  <c r="B12806" i="16"/>
  <c r="B12807" i="16"/>
  <c r="B12808" i="16"/>
  <c r="B12809" i="16"/>
  <c r="B12810" i="16"/>
  <c r="B12811" i="16"/>
  <c r="B12812" i="16"/>
  <c r="B12813" i="16"/>
  <c r="B12814" i="16"/>
  <c r="B12815" i="16"/>
  <c r="B12816" i="16"/>
  <c r="B12817" i="16"/>
  <c r="B12818" i="16"/>
  <c r="B12819" i="16"/>
  <c r="B12820" i="16"/>
  <c r="B12821" i="16"/>
  <c r="B12822" i="16"/>
  <c r="B12823" i="16"/>
  <c r="B12824" i="16"/>
  <c r="B12825" i="16"/>
  <c r="B12826" i="16"/>
  <c r="B12827" i="16"/>
  <c r="B12828" i="16"/>
  <c r="B12829" i="16"/>
  <c r="B12830" i="16"/>
  <c r="B12831" i="16"/>
  <c r="B12832" i="16"/>
  <c r="B12833" i="16"/>
  <c r="B12834" i="16"/>
  <c r="B12835" i="16"/>
  <c r="B12836" i="16"/>
  <c r="B12837" i="16"/>
  <c r="B12838" i="16"/>
  <c r="B12839" i="16"/>
  <c r="B12840" i="16"/>
  <c r="B12841" i="16"/>
  <c r="B12842" i="16"/>
  <c r="B12843" i="16"/>
  <c r="B12844" i="16"/>
  <c r="B12845" i="16"/>
  <c r="B12846" i="16"/>
  <c r="B12847" i="16"/>
  <c r="B12848" i="16"/>
  <c r="B12849" i="16"/>
  <c r="B12850" i="16"/>
  <c r="B12851" i="16"/>
  <c r="B12852" i="16"/>
  <c r="B12853" i="16"/>
  <c r="B12854" i="16"/>
  <c r="B12855" i="16"/>
  <c r="B12856" i="16"/>
  <c r="B12857" i="16"/>
  <c r="B12858" i="16"/>
  <c r="B12859" i="16"/>
  <c r="B12860" i="16"/>
  <c r="B12861" i="16"/>
  <c r="B12862" i="16"/>
  <c r="B12863" i="16"/>
  <c r="B12864" i="16"/>
  <c r="B12865" i="16"/>
  <c r="B12866" i="16"/>
  <c r="B12867" i="16"/>
  <c r="B12868" i="16"/>
  <c r="B12869" i="16"/>
  <c r="B12870" i="16"/>
  <c r="B12871" i="16"/>
  <c r="B12872" i="16"/>
  <c r="B12873" i="16"/>
  <c r="B12874" i="16"/>
  <c r="B12875" i="16"/>
  <c r="B12876" i="16"/>
  <c r="B12877" i="16"/>
  <c r="B12878" i="16"/>
  <c r="B12879" i="16"/>
  <c r="B12880" i="16"/>
  <c r="B12881" i="16"/>
  <c r="B12882" i="16"/>
  <c r="B12883" i="16"/>
  <c r="B12884" i="16"/>
  <c r="B12885" i="16"/>
  <c r="B12886" i="16"/>
  <c r="B12887" i="16"/>
  <c r="B12888" i="16"/>
  <c r="B12889" i="16"/>
  <c r="B12890" i="16"/>
  <c r="B12891" i="16"/>
  <c r="B12892" i="16"/>
  <c r="B12893" i="16"/>
  <c r="B12894" i="16"/>
  <c r="B12895" i="16"/>
  <c r="B12896" i="16"/>
  <c r="B12897" i="16"/>
  <c r="B12898" i="16"/>
  <c r="B12899" i="16"/>
  <c r="B12900" i="16"/>
  <c r="B12901" i="16"/>
  <c r="B12902" i="16"/>
  <c r="B12903" i="16"/>
  <c r="B12904" i="16"/>
  <c r="B12905" i="16"/>
  <c r="B12906" i="16"/>
  <c r="B12907" i="16"/>
  <c r="B12908" i="16"/>
  <c r="B12909" i="16"/>
  <c r="B12910" i="16"/>
  <c r="B12911" i="16"/>
  <c r="B12912" i="16"/>
  <c r="B12913" i="16"/>
  <c r="B12914" i="16"/>
  <c r="B12915" i="16"/>
  <c r="B12916" i="16"/>
  <c r="B12917" i="16"/>
  <c r="B12918" i="16"/>
  <c r="B12919" i="16"/>
  <c r="B12920" i="16"/>
  <c r="B12921" i="16"/>
  <c r="B12922" i="16"/>
  <c r="B12923" i="16"/>
  <c r="B12924" i="16"/>
  <c r="B12925" i="16"/>
  <c r="B12926" i="16"/>
  <c r="B12927" i="16"/>
  <c r="B12928" i="16"/>
  <c r="B12929" i="16"/>
  <c r="B12930" i="16"/>
  <c r="B12931" i="16"/>
  <c r="B12932" i="16"/>
  <c r="B12933" i="16"/>
  <c r="B12934" i="16"/>
  <c r="B12935" i="16"/>
  <c r="B12936" i="16"/>
  <c r="B12937" i="16"/>
  <c r="B12938" i="16"/>
  <c r="B12939" i="16"/>
  <c r="B12940" i="16"/>
  <c r="B12941" i="16"/>
  <c r="B12942" i="16"/>
  <c r="B12943" i="16"/>
  <c r="B12944" i="16"/>
  <c r="B12945" i="16"/>
  <c r="B12946" i="16"/>
  <c r="B12947" i="16"/>
  <c r="B12948" i="16"/>
  <c r="B12949" i="16"/>
  <c r="B12950" i="16"/>
  <c r="B12951" i="16"/>
  <c r="B12952" i="16"/>
  <c r="B12953" i="16"/>
  <c r="B12954" i="16"/>
  <c r="B12955" i="16"/>
  <c r="B12956" i="16"/>
  <c r="B12957" i="16"/>
  <c r="B12958" i="16"/>
  <c r="B12959" i="16"/>
  <c r="B12960" i="16"/>
  <c r="B12961" i="16"/>
  <c r="B12962" i="16"/>
  <c r="B12963" i="16"/>
  <c r="B12964" i="16"/>
  <c r="B12965" i="16"/>
  <c r="B12966" i="16"/>
  <c r="B12967" i="16"/>
  <c r="B12968" i="16"/>
  <c r="B12969" i="16"/>
  <c r="B12970" i="16"/>
  <c r="B12971" i="16"/>
  <c r="B12972" i="16"/>
  <c r="B12973" i="16"/>
  <c r="B12974" i="16"/>
  <c r="B12975" i="16"/>
  <c r="B12976" i="16"/>
  <c r="B12977" i="16"/>
  <c r="B12978" i="16"/>
  <c r="B12979" i="16"/>
  <c r="B12980" i="16"/>
  <c r="B12981" i="16"/>
  <c r="B12982" i="16"/>
  <c r="B12983" i="16"/>
  <c r="B12984" i="16"/>
  <c r="B12985" i="16"/>
  <c r="B12986" i="16"/>
  <c r="B12987" i="16"/>
  <c r="B12988" i="16"/>
  <c r="B12989" i="16"/>
  <c r="B12990" i="16"/>
  <c r="B12991" i="16"/>
  <c r="B12992" i="16"/>
  <c r="B12993" i="16"/>
  <c r="B12994" i="16"/>
  <c r="B12995" i="16"/>
  <c r="B12996" i="16"/>
  <c r="B12997" i="16"/>
  <c r="B12998" i="16"/>
  <c r="B12999" i="16"/>
  <c r="B13000" i="16"/>
  <c r="B13001" i="16"/>
  <c r="B13002" i="16"/>
  <c r="B13003" i="16"/>
  <c r="B13004" i="16"/>
  <c r="B13005" i="16"/>
  <c r="B13006" i="16"/>
  <c r="B13007" i="16"/>
  <c r="B13008" i="16"/>
  <c r="B13009" i="16"/>
  <c r="B13010" i="16"/>
  <c r="B13011" i="16"/>
  <c r="B13012" i="16"/>
  <c r="B13013" i="16"/>
  <c r="B13014" i="16"/>
  <c r="B13015" i="16"/>
  <c r="B13016" i="16"/>
  <c r="B13017" i="16"/>
  <c r="B13018" i="16"/>
  <c r="B13019" i="16"/>
  <c r="B13020" i="16"/>
  <c r="B13021" i="16"/>
  <c r="B13022" i="16"/>
  <c r="B13023" i="16"/>
  <c r="B13024" i="16"/>
  <c r="B13025" i="16"/>
  <c r="B13026" i="16"/>
  <c r="B13027" i="16"/>
  <c r="B13028" i="16"/>
  <c r="B13029" i="16"/>
  <c r="B13030" i="16"/>
  <c r="B13031" i="16"/>
  <c r="B13032" i="16"/>
  <c r="B13033" i="16"/>
  <c r="B13034" i="16"/>
  <c r="B13035" i="16"/>
  <c r="B13036" i="16"/>
  <c r="B13037" i="16"/>
  <c r="B13038" i="16"/>
  <c r="B13039" i="16"/>
  <c r="B13040" i="16"/>
  <c r="B13041" i="16"/>
  <c r="B13042" i="16"/>
  <c r="B13043" i="16"/>
  <c r="B13044" i="16"/>
  <c r="B13045" i="16"/>
  <c r="B13046" i="16"/>
  <c r="B13047" i="16"/>
  <c r="B13048" i="16"/>
  <c r="B13049" i="16"/>
  <c r="B13050" i="16"/>
  <c r="B13051" i="16"/>
  <c r="B13052" i="16"/>
  <c r="B13053" i="16"/>
  <c r="B13054" i="16"/>
  <c r="B13055" i="16"/>
  <c r="B13056" i="16"/>
  <c r="B13057" i="16"/>
  <c r="B13058" i="16"/>
  <c r="B13059" i="16"/>
  <c r="B13060" i="16"/>
  <c r="B13061" i="16"/>
  <c r="B13062" i="16"/>
  <c r="B13063" i="16"/>
  <c r="B13064" i="16"/>
  <c r="B13065" i="16"/>
  <c r="B13066" i="16"/>
  <c r="B13067" i="16"/>
  <c r="B13068" i="16"/>
  <c r="B13069" i="16"/>
  <c r="B13070" i="16"/>
  <c r="B13071" i="16"/>
  <c r="B13072" i="16"/>
  <c r="B13073" i="16"/>
  <c r="B13074" i="16"/>
  <c r="B13075" i="16"/>
  <c r="B13076" i="16"/>
  <c r="B13077" i="16"/>
  <c r="B13078" i="16"/>
  <c r="B13079" i="16"/>
  <c r="B13080" i="16"/>
  <c r="B13081" i="16"/>
  <c r="B13082" i="16"/>
  <c r="B13083" i="16"/>
  <c r="B13084" i="16"/>
  <c r="B13085" i="16"/>
  <c r="B13086" i="16"/>
  <c r="B13087" i="16"/>
  <c r="B13088" i="16"/>
  <c r="B13089" i="16"/>
  <c r="B13090" i="16"/>
  <c r="B13091" i="16"/>
  <c r="B13092" i="16"/>
  <c r="B13093" i="16"/>
  <c r="B13094" i="16"/>
  <c r="B13095" i="16"/>
  <c r="B13096" i="16"/>
  <c r="B13097" i="16"/>
  <c r="B13098" i="16"/>
  <c r="B13099" i="16"/>
  <c r="B13100" i="16"/>
  <c r="B13101" i="16"/>
  <c r="B13102" i="16"/>
  <c r="B13103" i="16"/>
  <c r="B13104" i="16"/>
  <c r="B13105" i="16"/>
  <c r="B13106" i="16"/>
  <c r="B13107" i="16"/>
  <c r="B13108" i="16"/>
  <c r="B13109" i="16"/>
  <c r="B13110" i="16"/>
  <c r="B13111" i="16"/>
  <c r="B13112" i="16"/>
  <c r="B13113" i="16"/>
  <c r="B13114" i="16"/>
  <c r="B13115" i="16"/>
  <c r="B13116" i="16"/>
  <c r="B13117" i="16"/>
  <c r="B13118" i="16"/>
  <c r="B13119" i="16"/>
  <c r="B13120" i="16"/>
  <c r="B13121" i="16"/>
  <c r="B13122" i="16"/>
  <c r="B13123" i="16"/>
  <c r="B13124" i="16"/>
  <c r="B13125" i="16"/>
  <c r="B13126" i="16"/>
  <c r="B13127" i="16"/>
  <c r="B13128" i="16"/>
  <c r="B13129" i="16"/>
  <c r="B13130" i="16"/>
  <c r="B13131" i="16"/>
  <c r="B13132" i="16"/>
  <c r="B13133" i="16"/>
  <c r="B13134" i="16"/>
  <c r="B13135" i="16"/>
  <c r="B13136" i="16"/>
  <c r="B13137" i="16"/>
  <c r="B13138" i="16"/>
  <c r="B13139" i="16"/>
  <c r="B13140" i="16"/>
  <c r="B13141" i="16"/>
  <c r="B13142" i="16"/>
  <c r="B13143" i="16"/>
  <c r="B13144" i="16"/>
  <c r="B13145" i="16"/>
  <c r="B13146" i="16"/>
  <c r="B13147" i="16"/>
  <c r="B13148" i="16"/>
  <c r="B13149" i="16"/>
  <c r="B13150" i="16"/>
  <c r="B13151" i="16"/>
  <c r="B13152" i="16"/>
  <c r="B13153" i="16"/>
  <c r="B13154" i="16"/>
  <c r="B13155" i="16"/>
  <c r="B13156" i="16"/>
  <c r="B13157" i="16"/>
  <c r="B13158" i="16"/>
  <c r="B13159" i="16"/>
  <c r="B13160" i="16"/>
  <c r="B13161" i="16"/>
  <c r="B13162" i="16"/>
  <c r="B13163" i="16"/>
  <c r="B13164" i="16"/>
  <c r="B13165" i="16"/>
  <c r="B13166" i="16"/>
  <c r="B13167" i="16"/>
  <c r="B13168" i="16"/>
  <c r="B13169" i="16"/>
  <c r="B13170" i="16"/>
  <c r="B13171" i="16"/>
  <c r="B13172" i="16"/>
  <c r="B13173" i="16"/>
  <c r="B13174" i="16"/>
  <c r="B13175" i="16"/>
  <c r="B13176" i="16"/>
  <c r="B13177" i="16"/>
  <c r="B13178" i="16"/>
  <c r="B13179" i="16"/>
  <c r="B13180" i="16"/>
  <c r="B13181" i="16"/>
  <c r="B13182" i="16"/>
  <c r="B13183" i="16"/>
  <c r="B13184" i="16"/>
  <c r="B13185" i="16"/>
  <c r="B13186" i="16"/>
  <c r="B13187" i="16"/>
  <c r="B13188" i="16"/>
  <c r="B13189" i="16"/>
  <c r="B13190" i="16"/>
  <c r="B13191" i="16"/>
  <c r="B13192" i="16"/>
  <c r="B13193" i="16"/>
  <c r="B13194" i="16"/>
  <c r="B13195" i="16"/>
  <c r="B13196" i="16"/>
  <c r="B13197" i="16"/>
  <c r="B13198" i="16"/>
  <c r="B13199" i="16"/>
  <c r="B13200" i="16"/>
  <c r="B13201" i="16"/>
  <c r="B13202" i="16"/>
  <c r="B13203" i="16"/>
  <c r="B13204" i="16"/>
  <c r="B13205" i="16"/>
  <c r="B13206" i="16"/>
  <c r="B13207" i="16"/>
  <c r="B13208" i="16"/>
  <c r="B13209" i="16"/>
  <c r="B13210" i="16"/>
  <c r="B13211" i="16"/>
  <c r="B13212" i="16"/>
  <c r="B13213" i="16"/>
  <c r="B13214" i="16"/>
  <c r="B13215" i="16"/>
  <c r="B13216" i="16"/>
  <c r="B13217" i="16"/>
  <c r="B13218" i="16"/>
  <c r="B13219" i="16"/>
  <c r="B13220" i="16"/>
  <c r="B13221" i="16"/>
  <c r="B13222" i="16"/>
  <c r="B13223" i="16"/>
  <c r="B13224" i="16"/>
  <c r="B13225" i="16"/>
  <c r="B13226" i="16"/>
  <c r="B13227" i="16"/>
  <c r="B13228" i="16"/>
  <c r="B13229" i="16"/>
  <c r="B13230" i="16"/>
  <c r="B13231" i="16"/>
  <c r="B13232" i="16"/>
  <c r="B13233" i="16"/>
  <c r="B13234" i="16"/>
  <c r="B13235" i="16"/>
  <c r="B13236" i="16"/>
  <c r="B13237" i="16"/>
  <c r="B13238" i="16"/>
  <c r="B13239" i="16"/>
  <c r="B13240" i="16"/>
  <c r="B13241" i="16"/>
  <c r="B13242" i="16"/>
  <c r="B13243" i="16"/>
  <c r="B13244" i="16"/>
  <c r="B13245" i="16"/>
  <c r="B13246" i="16"/>
  <c r="B13247" i="16"/>
  <c r="B13248" i="16"/>
  <c r="B13249" i="16"/>
  <c r="B13250" i="16"/>
  <c r="B13251" i="16"/>
  <c r="B13252" i="16"/>
  <c r="B13253" i="16"/>
  <c r="B13254" i="16"/>
  <c r="B13255" i="16"/>
  <c r="B13256" i="16"/>
  <c r="B13257" i="16"/>
  <c r="B13258" i="16"/>
  <c r="B13259" i="16"/>
  <c r="B13260" i="16"/>
  <c r="B13261" i="16"/>
  <c r="B13262" i="16"/>
  <c r="B13263" i="16"/>
  <c r="B13264" i="16"/>
  <c r="B13265" i="16"/>
  <c r="B13266" i="16"/>
  <c r="B13267" i="16"/>
  <c r="B13268" i="16"/>
  <c r="B13269" i="16"/>
  <c r="B13270" i="16"/>
  <c r="B13271" i="16"/>
  <c r="B13272" i="16"/>
  <c r="B13273" i="16"/>
  <c r="B13274" i="16"/>
  <c r="B13275" i="16"/>
  <c r="B13276" i="16"/>
  <c r="B13277" i="16"/>
  <c r="B13278" i="16"/>
  <c r="B13279" i="16"/>
  <c r="B13280" i="16"/>
  <c r="B13281" i="16"/>
  <c r="B13282" i="16"/>
  <c r="B13283" i="16"/>
  <c r="B13284" i="16"/>
  <c r="B13285" i="16"/>
  <c r="B13286" i="16"/>
  <c r="B13287" i="16"/>
  <c r="B13288" i="16"/>
  <c r="B13289" i="16"/>
  <c r="B13290" i="16"/>
  <c r="B13291" i="16"/>
  <c r="B13292" i="16"/>
  <c r="B13293" i="16"/>
  <c r="B13294" i="16"/>
  <c r="B13295" i="16"/>
  <c r="B13296" i="16"/>
  <c r="B13297" i="16"/>
  <c r="B13298" i="16"/>
  <c r="B13299" i="16"/>
  <c r="B13300" i="16"/>
  <c r="B13301" i="16"/>
  <c r="B13302" i="16"/>
  <c r="B13303" i="16"/>
  <c r="B13304" i="16"/>
  <c r="B13305" i="16"/>
  <c r="B13306" i="16"/>
  <c r="B13307" i="16"/>
  <c r="B13308" i="16"/>
  <c r="B13309" i="16"/>
  <c r="B13310" i="16"/>
  <c r="B13311" i="16"/>
  <c r="B13312" i="16"/>
  <c r="B13313" i="16"/>
  <c r="B13314" i="16"/>
  <c r="B13315" i="16"/>
  <c r="B13316" i="16"/>
  <c r="B13317" i="16"/>
  <c r="B13318" i="16"/>
  <c r="B13319" i="16"/>
  <c r="B13320" i="16"/>
  <c r="B13321" i="16"/>
  <c r="B13322" i="16"/>
  <c r="B13323" i="16"/>
  <c r="B13324" i="16"/>
  <c r="B13325" i="16"/>
  <c r="B13326" i="16"/>
  <c r="B13327" i="16"/>
  <c r="B13328" i="16"/>
  <c r="B13329" i="16"/>
  <c r="B13330" i="16"/>
  <c r="B13331" i="16"/>
  <c r="B13332" i="16"/>
  <c r="B13333" i="16"/>
  <c r="B13334" i="16"/>
  <c r="B13335" i="16"/>
  <c r="B13336" i="16"/>
  <c r="B13337" i="16"/>
  <c r="B13338" i="16"/>
  <c r="B13339" i="16"/>
  <c r="B13340" i="16"/>
  <c r="B13341" i="16"/>
  <c r="B13342" i="16"/>
  <c r="B13343" i="16"/>
  <c r="B13344" i="16"/>
  <c r="B13345" i="16"/>
  <c r="B13346" i="16"/>
  <c r="B13347" i="16"/>
  <c r="B13348" i="16"/>
  <c r="B13349" i="16"/>
  <c r="B13350" i="16"/>
  <c r="B13351" i="16"/>
  <c r="B13352" i="16"/>
  <c r="B13353" i="16"/>
  <c r="B13354" i="16"/>
  <c r="B13355" i="16"/>
  <c r="B13356" i="16"/>
  <c r="B13357" i="16"/>
  <c r="B13358" i="16"/>
  <c r="B13359" i="16"/>
  <c r="B13360" i="16"/>
  <c r="B13361" i="16"/>
  <c r="B13362" i="16"/>
  <c r="B13363" i="16"/>
  <c r="B13364" i="16"/>
  <c r="B13365" i="16"/>
  <c r="B13366" i="16"/>
  <c r="B13367" i="16"/>
  <c r="B13368" i="16"/>
  <c r="B13369" i="16"/>
  <c r="B13370" i="16"/>
  <c r="B13371" i="16"/>
  <c r="B13372" i="16"/>
  <c r="B13373" i="16"/>
  <c r="B13374" i="16"/>
  <c r="B13375" i="16"/>
  <c r="B13376" i="16"/>
  <c r="B13377" i="16"/>
  <c r="B13378" i="16"/>
  <c r="B13379" i="16"/>
  <c r="B13380" i="16"/>
  <c r="B13381" i="16"/>
  <c r="B13382" i="16"/>
  <c r="B13383" i="16"/>
  <c r="B13384" i="16"/>
  <c r="B13385" i="16"/>
  <c r="B13386" i="16"/>
  <c r="B13387" i="16"/>
  <c r="B13388" i="16"/>
  <c r="B13389" i="16"/>
  <c r="B13390" i="16"/>
  <c r="B13391" i="16"/>
  <c r="B13392" i="16"/>
  <c r="B13393" i="16"/>
  <c r="B13394" i="16"/>
  <c r="B13395" i="16"/>
  <c r="B13396" i="16"/>
  <c r="B13397" i="16"/>
  <c r="B13398" i="16"/>
  <c r="B13399" i="16"/>
  <c r="B13400" i="16"/>
  <c r="B13401" i="16"/>
  <c r="B13402" i="16"/>
  <c r="B13403" i="16"/>
  <c r="B13404" i="16"/>
  <c r="B13405" i="16"/>
  <c r="B13406" i="16"/>
  <c r="B13407" i="16"/>
  <c r="B13408" i="16"/>
  <c r="B13409" i="16"/>
  <c r="B13410" i="16"/>
  <c r="B13411" i="16"/>
  <c r="B13412" i="16"/>
  <c r="B13413" i="16"/>
  <c r="B13414" i="16"/>
  <c r="B13415" i="16"/>
  <c r="B13416" i="16"/>
  <c r="B13417" i="16"/>
  <c r="B13418" i="16"/>
  <c r="B13419" i="16"/>
  <c r="B13420" i="16"/>
  <c r="B13421" i="16"/>
  <c r="B13422" i="16"/>
  <c r="B13423" i="16"/>
  <c r="B13424" i="16"/>
  <c r="B13425" i="16"/>
  <c r="B13426" i="16"/>
  <c r="B13427" i="16"/>
  <c r="B13428" i="16"/>
  <c r="B13429" i="16"/>
  <c r="B13430" i="16"/>
  <c r="B13431" i="16"/>
  <c r="B13432" i="16"/>
  <c r="B13433" i="16"/>
  <c r="B13434" i="16"/>
  <c r="B13435" i="16"/>
  <c r="B13436" i="16"/>
  <c r="B13437" i="16"/>
  <c r="B13438" i="16"/>
  <c r="B13439" i="16"/>
  <c r="B13440" i="16"/>
  <c r="B13441" i="16"/>
  <c r="B13442" i="16"/>
  <c r="B13443" i="16"/>
  <c r="B13444" i="16"/>
  <c r="B13445" i="16"/>
  <c r="B13446" i="16"/>
  <c r="B13447" i="16"/>
  <c r="B13448" i="16"/>
  <c r="B13449" i="16"/>
  <c r="B13450" i="16"/>
  <c r="B13451" i="16"/>
  <c r="B13452" i="16"/>
  <c r="B13453" i="16"/>
  <c r="B13454" i="16"/>
  <c r="B13455" i="16"/>
  <c r="B13456" i="16"/>
  <c r="B13457" i="16"/>
  <c r="B13458" i="16"/>
  <c r="B13459" i="16"/>
  <c r="B13460" i="16"/>
  <c r="B13461" i="16"/>
  <c r="B13462" i="16"/>
  <c r="B13463" i="16"/>
  <c r="B13464" i="16"/>
  <c r="B13465" i="16"/>
  <c r="B13466" i="16"/>
  <c r="B13467" i="16"/>
  <c r="B13468" i="16"/>
  <c r="B13469" i="16"/>
  <c r="B13470" i="16"/>
  <c r="B13471" i="16"/>
  <c r="B13472" i="16"/>
  <c r="B13473" i="16"/>
  <c r="B13474" i="16"/>
  <c r="B13475" i="16"/>
  <c r="B13476" i="16"/>
  <c r="B13477" i="16"/>
  <c r="B13478" i="16"/>
  <c r="B13479" i="16"/>
  <c r="B13480" i="16"/>
  <c r="B13481" i="16"/>
  <c r="B13482" i="16"/>
  <c r="B13483" i="16"/>
  <c r="B13484" i="16"/>
  <c r="B13485" i="16"/>
  <c r="B13486" i="16"/>
  <c r="B13487" i="16"/>
  <c r="B13488" i="16"/>
  <c r="B13489" i="16"/>
  <c r="B13490" i="16"/>
  <c r="B13491" i="16"/>
  <c r="B13492" i="16"/>
  <c r="B13493" i="16"/>
  <c r="B13494" i="16"/>
  <c r="B13495" i="16"/>
  <c r="B13496" i="16"/>
  <c r="B13497" i="16"/>
  <c r="B13498" i="16"/>
  <c r="B13499" i="16"/>
  <c r="B13500" i="16"/>
  <c r="B13501" i="16"/>
  <c r="B13502" i="16"/>
  <c r="B13503" i="16"/>
  <c r="B13504" i="16"/>
  <c r="B13505" i="16"/>
  <c r="B13506" i="16"/>
  <c r="B13507" i="16"/>
  <c r="B13508" i="16"/>
  <c r="B13509" i="16"/>
  <c r="B13510" i="16"/>
  <c r="B13511" i="16"/>
  <c r="B13512" i="16"/>
  <c r="B13513" i="16"/>
  <c r="B13514" i="16"/>
  <c r="B13515" i="16"/>
  <c r="B13516" i="16"/>
  <c r="B13517" i="16"/>
  <c r="B13518" i="16"/>
  <c r="B13519" i="16"/>
  <c r="B13520" i="16"/>
  <c r="B13521" i="16"/>
  <c r="B13522" i="16"/>
  <c r="B13523" i="16"/>
  <c r="B13524" i="16"/>
  <c r="B13525" i="16"/>
  <c r="B13526" i="16"/>
  <c r="B13527" i="16"/>
  <c r="B13528" i="16"/>
  <c r="B13529" i="16"/>
  <c r="B13530" i="16"/>
  <c r="B13531" i="16"/>
  <c r="B13532" i="16"/>
  <c r="B13533" i="16"/>
  <c r="B13534" i="16"/>
  <c r="B13535" i="16"/>
  <c r="B13536" i="16"/>
  <c r="B13537" i="16"/>
  <c r="B13538" i="16"/>
  <c r="B13539" i="16"/>
  <c r="B13540" i="16"/>
  <c r="B13541" i="16"/>
  <c r="B13542" i="16"/>
  <c r="B13543" i="16"/>
  <c r="B13544" i="16"/>
  <c r="B13545" i="16"/>
  <c r="B13546" i="16"/>
  <c r="B13547" i="16"/>
  <c r="B13548" i="16"/>
  <c r="B13549" i="16"/>
  <c r="B13550" i="16"/>
  <c r="B13551" i="16"/>
  <c r="B13552" i="16"/>
  <c r="B13553" i="16"/>
  <c r="B13554" i="16"/>
  <c r="B13555" i="16"/>
  <c r="B13556" i="16"/>
  <c r="B13557" i="16"/>
  <c r="B13558" i="16"/>
  <c r="B13559" i="16"/>
  <c r="B13560" i="16"/>
  <c r="B13561" i="16"/>
  <c r="B13562" i="16"/>
  <c r="B13563" i="16"/>
  <c r="B13564" i="16"/>
  <c r="B13565" i="16"/>
  <c r="B13566" i="16"/>
  <c r="B13567" i="16"/>
  <c r="B13568" i="16"/>
  <c r="B13569" i="16"/>
  <c r="B13570" i="16"/>
  <c r="B13571" i="16"/>
  <c r="B13572" i="16"/>
  <c r="B13573" i="16"/>
  <c r="B13574" i="16"/>
  <c r="B13575" i="16"/>
  <c r="B13576" i="16"/>
  <c r="B13577" i="16"/>
  <c r="B13578" i="16"/>
  <c r="B13579" i="16"/>
  <c r="B13580" i="16"/>
  <c r="B13581" i="16"/>
  <c r="B13582" i="16"/>
  <c r="B13583" i="16"/>
  <c r="B13584" i="16"/>
  <c r="B13585" i="16"/>
  <c r="B13586" i="16"/>
  <c r="B13587" i="16"/>
  <c r="B13588" i="16"/>
  <c r="B13589" i="16"/>
  <c r="B13590" i="16"/>
  <c r="B13591" i="16"/>
  <c r="B13592" i="16"/>
  <c r="B13593" i="16"/>
  <c r="B13594" i="16"/>
  <c r="B13595" i="16"/>
  <c r="B13596" i="16"/>
  <c r="B13597" i="16"/>
  <c r="B13598" i="16"/>
  <c r="B13599" i="16"/>
  <c r="B13600" i="16"/>
  <c r="B13601" i="16"/>
  <c r="B13602" i="16"/>
  <c r="B13603" i="16"/>
  <c r="B13604" i="16"/>
  <c r="B13605" i="16"/>
  <c r="B13606" i="16"/>
  <c r="B13607" i="16"/>
  <c r="B13608" i="16"/>
  <c r="B13609" i="16"/>
  <c r="B13610" i="16"/>
  <c r="B13611" i="16"/>
  <c r="B13612" i="16"/>
  <c r="B13613" i="16"/>
  <c r="B13614" i="16"/>
  <c r="B13615" i="16"/>
  <c r="B13616" i="16"/>
  <c r="B13617" i="16"/>
  <c r="B13618" i="16"/>
  <c r="B13619" i="16"/>
  <c r="B13620" i="16"/>
  <c r="B13621" i="16"/>
  <c r="B13622" i="16"/>
  <c r="B13623" i="16"/>
  <c r="B13624" i="16"/>
  <c r="B13625" i="16"/>
  <c r="B13626" i="16"/>
  <c r="B13627" i="16"/>
  <c r="B13628" i="16"/>
  <c r="B13629" i="16"/>
  <c r="B13630" i="16"/>
  <c r="B13631" i="16"/>
  <c r="B13632" i="16"/>
  <c r="B13633" i="16"/>
  <c r="B13634" i="16"/>
  <c r="B13635" i="16"/>
  <c r="B13636" i="16"/>
  <c r="B13637" i="16"/>
  <c r="B13638" i="16"/>
  <c r="B13639" i="16"/>
  <c r="B13640" i="16"/>
  <c r="B13641" i="16"/>
  <c r="B13642" i="16"/>
  <c r="B13643" i="16"/>
  <c r="B13644" i="16"/>
  <c r="B13645" i="16"/>
  <c r="B13646" i="16"/>
  <c r="B13647" i="16"/>
  <c r="B13648" i="16"/>
  <c r="B13649" i="16"/>
  <c r="B13650" i="16"/>
  <c r="B13651" i="16"/>
  <c r="B13652" i="16"/>
  <c r="B13653" i="16"/>
  <c r="B13654" i="16"/>
  <c r="B13655" i="16"/>
  <c r="B13656" i="16"/>
  <c r="B13657" i="16"/>
  <c r="B13658" i="16"/>
  <c r="B13659" i="16"/>
  <c r="B13660" i="16"/>
  <c r="B13661" i="16"/>
  <c r="B13662" i="16"/>
  <c r="B13663" i="16"/>
  <c r="B13664" i="16"/>
  <c r="B13665" i="16"/>
  <c r="B13666" i="16"/>
  <c r="B13667" i="16"/>
  <c r="B13668" i="16"/>
  <c r="B13669" i="16"/>
  <c r="B13670" i="16"/>
  <c r="B13671" i="16"/>
  <c r="B13672" i="16"/>
  <c r="B13673" i="16"/>
  <c r="B13674" i="16"/>
  <c r="B13675" i="16"/>
  <c r="B13676" i="16"/>
  <c r="B13677" i="16"/>
  <c r="B13678" i="16"/>
  <c r="B13679" i="16"/>
  <c r="B13680" i="16"/>
  <c r="B13681" i="16"/>
  <c r="B13682" i="16"/>
  <c r="B13683" i="16"/>
  <c r="B13684" i="16"/>
  <c r="B13685" i="16"/>
  <c r="B13686" i="16"/>
  <c r="B13687" i="16"/>
  <c r="B13688" i="16"/>
  <c r="B13689" i="16"/>
  <c r="B13690" i="16"/>
  <c r="B13691" i="16"/>
  <c r="B13692" i="16"/>
  <c r="B13693" i="16"/>
  <c r="B13694" i="16"/>
  <c r="B13695" i="16"/>
  <c r="B13696" i="16"/>
  <c r="B13697" i="16"/>
  <c r="B13698" i="16"/>
  <c r="B13699" i="16"/>
  <c r="B13700" i="16"/>
  <c r="B13701" i="16"/>
  <c r="B13702" i="16"/>
  <c r="B13703" i="16"/>
  <c r="B13704" i="16"/>
  <c r="B13705" i="16"/>
  <c r="B13706" i="16"/>
  <c r="B13707" i="16"/>
  <c r="B13708" i="16"/>
  <c r="B13709" i="16"/>
  <c r="B13710" i="16"/>
  <c r="B13711" i="16"/>
  <c r="B13712" i="16"/>
  <c r="B13713" i="16"/>
  <c r="B13714" i="16"/>
  <c r="B13715" i="16"/>
  <c r="B13716" i="16"/>
  <c r="B13717" i="16"/>
  <c r="B13718" i="16"/>
  <c r="B13719" i="16"/>
  <c r="B13720" i="16"/>
  <c r="B13721" i="16"/>
  <c r="B13722" i="16"/>
  <c r="B13723" i="16"/>
  <c r="B13724" i="16"/>
  <c r="B13725" i="16"/>
  <c r="B13726" i="16"/>
  <c r="B13727" i="16"/>
  <c r="B13728" i="16"/>
  <c r="B13729" i="16"/>
  <c r="B13730" i="16"/>
  <c r="B13731" i="16"/>
  <c r="B13732" i="16"/>
  <c r="B13733" i="16"/>
  <c r="B13734" i="16"/>
  <c r="B13735" i="16"/>
  <c r="B13736" i="16"/>
  <c r="B13737" i="16"/>
  <c r="B13738" i="16"/>
  <c r="B13739" i="16"/>
  <c r="B13740" i="16"/>
  <c r="B13741" i="16"/>
  <c r="B13742" i="16"/>
  <c r="B13743" i="16"/>
  <c r="B13744" i="16"/>
  <c r="B13745" i="16"/>
  <c r="B13746" i="16"/>
  <c r="B13747" i="16"/>
  <c r="B13748" i="16"/>
  <c r="B13749" i="16"/>
  <c r="B13750" i="16"/>
  <c r="B13751" i="16"/>
  <c r="B13752" i="16"/>
  <c r="B13753" i="16"/>
  <c r="B13754" i="16"/>
  <c r="B13755" i="16"/>
  <c r="B13756" i="16"/>
  <c r="B13757" i="16"/>
  <c r="B13758" i="16"/>
  <c r="B13759" i="16"/>
  <c r="B13760" i="16"/>
  <c r="B13761" i="16"/>
  <c r="B13762" i="16"/>
  <c r="B13763" i="16"/>
  <c r="B13764" i="16"/>
  <c r="B13765" i="16"/>
  <c r="B13766" i="16"/>
  <c r="B13767" i="16"/>
  <c r="B13768" i="16"/>
  <c r="B13769" i="16"/>
  <c r="B13770" i="16"/>
  <c r="B13771" i="16"/>
  <c r="B13772" i="16"/>
  <c r="B13773" i="16"/>
  <c r="B13774" i="16"/>
  <c r="B13775" i="16"/>
  <c r="B13776" i="16"/>
  <c r="B13777" i="16"/>
  <c r="B13778" i="16"/>
  <c r="B13779" i="16"/>
  <c r="B13780" i="16"/>
  <c r="B13781" i="16"/>
  <c r="B13782" i="16"/>
  <c r="B13783" i="16"/>
  <c r="B13784" i="16"/>
  <c r="B13785" i="16"/>
  <c r="B13786" i="16"/>
  <c r="B13787" i="16"/>
  <c r="B13788" i="16"/>
  <c r="B13789" i="16"/>
  <c r="B13790" i="16"/>
  <c r="B13791" i="16"/>
  <c r="B13792" i="16"/>
  <c r="B13793" i="16"/>
  <c r="B13794" i="16"/>
  <c r="B13795" i="16"/>
  <c r="B13796" i="16"/>
  <c r="B13797" i="16"/>
  <c r="B13798" i="16"/>
  <c r="B13799" i="16"/>
  <c r="B13800" i="16"/>
  <c r="B13801" i="16"/>
  <c r="B13802" i="16"/>
  <c r="B13803" i="16"/>
  <c r="B13804" i="16"/>
  <c r="B13805" i="16"/>
  <c r="B13806" i="16"/>
  <c r="B13807" i="16"/>
  <c r="B13808" i="16"/>
  <c r="B13809" i="16"/>
  <c r="B13810" i="16"/>
  <c r="B13811" i="16"/>
  <c r="B13812" i="16"/>
  <c r="B13813" i="16"/>
  <c r="B13814" i="16"/>
  <c r="B13815" i="16"/>
  <c r="B13816" i="16"/>
  <c r="B13817" i="16"/>
  <c r="B13818" i="16"/>
  <c r="B13819" i="16"/>
  <c r="B13820" i="16"/>
  <c r="B13821" i="16"/>
  <c r="B13822" i="16"/>
  <c r="B13823" i="16"/>
  <c r="B13824" i="16"/>
  <c r="B13825" i="16"/>
  <c r="B13826" i="16"/>
  <c r="B13827" i="16"/>
  <c r="B13828" i="16"/>
  <c r="B13829" i="16"/>
  <c r="B13830" i="16"/>
  <c r="B13831" i="16"/>
  <c r="B13832" i="16"/>
  <c r="B13833" i="16"/>
  <c r="B13834" i="16"/>
  <c r="B13835" i="16"/>
  <c r="B13836" i="16"/>
  <c r="B13837" i="16"/>
  <c r="B13838" i="16"/>
  <c r="B13839" i="16"/>
  <c r="B13840" i="16"/>
  <c r="B13841" i="16"/>
  <c r="B13842" i="16"/>
  <c r="B13843" i="16"/>
  <c r="B13844" i="16"/>
  <c r="B13845" i="16"/>
  <c r="B13846" i="16"/>
  <c r="B13847" i="16"/>
  <c r="B13848" i="16"/>
  <c r="B13849" i="16"/>
  <c r="B13850" i="16"/>
  <c r="B13851" i="16"/>
  <c r="B13852" i="16"/>
  <c r="B13853" i="16"/>
  <c r="B13854" i="16"/>
  <c r="B13855" i="16"/>
  <c r="B13856" i="16"/>
  <c r="B13857" i="16"/>
  <c r="B13858" i="16"/>
  <c r="B13859" i="16"/>
  <c r="B13860" i="16"/>
  <c r="B13861" i="16"/>
  <c r="B13862" i="16"/>
  <c r="B13863" i="16"/>
  <c r="B13864" i="16"/>
  <c r="B13865" i="16"/>
  <c r="B13866" i="16"/>
  <c r="B13867" i="16"/>
  <c r="B13868" i="16"/>
  <c r="B13869" i="16"/>
  <c r="B13870" i="16"/>
  <c r="B13871" i="16"/>
  <c r="B13872" i="16"/>
  <c r="B13873" i="16"/>
  <c r="B13874" i="16"/>
  <c r="B13875" i="16"/>
  <c r="B13876" i="16"/>
  <c r="B13877" i="16"/>
  <c r="B13878" i="16"/>
  <c r="B13879" i="16"/>
  <c r="B13880" i="16"/>
  <c r="B13881" i="16"/>
  <c r="B13882" i="16"/>
  <c r="B13883" i="16"/>
  <c r="B13884" i="16"/>
  <c r="B13885" i="16"/>
  <c r="B13886" i="16"/>
  <c r="B13887" i="16"/>
  <c r="B13888" i="16"/>
  <c r="B13889" i="16"/>
  <c r="B13890" i="16"/>
  <c r="B13891" i="16"/>
  <c r="B13892" i="16"/>
  <c r="B13893" i="16"/>
  <c r="B13894" i="16"/>
  <c r="B13895" i="16"/>
  <c r="B13896" i="16"/>
  <c r="B13897" i="16"/>
  <c r="B13898" i="16"/>
  <c r="B13899" i="16"/>
  <c r="B13900" i="16"/>
  <c r="B13901" i="16"/>
  <c r="B13902" i="16"/>
  <c r="B13903" i="16"/>
  <c r="B13904" i="16"/>
  <c r="B13905" i="16"/>
  <c r="B13906" i="16"/>
  <c r="B13907" i="16"/>
  <c r="B13908" i="16"/>
  <c r="B13909" i="16"/>
  <c r="B13910" i="16"/>
  <c r="B13911" i="16"/>
  <c r="B13912" i="16"/>
  <c r="B13913" i="16"/>
  <c r="B13914" i="16"/>
  <c r="B13915" i="16"/>
  <c r="B13916" i="16"/>
  <c r="B13917" i="16"/>
  <c r="B13918" i="16"/>
  <c r="B13919" i="16"/>
  <c r="B13920" i="16"/>
  <c r="B13921" i="16"/>
  <c r="B13922" i="16"/>
  <c r="B13923" i="16"/>
  <c r="B13924" i="16"/>
  <c r="B13925" i="16"/>
  <c r="B13926" i="16"/>
  <c r="B13927" i="16"/>
  <c r="B13928" i="16"/>
  <c r="B13929" i="16"/>
  <c r="B13930" i="16"/>
  <c r="B13931" i="16"/>
  <c r="B13932" i="16"/>
  <c r="B13933" i="16"/>
  <c r="B13934" i="16"/>
  <c r="B13935" i="16"/>
  <c r="B13936" i="16"/>
  <c r="B13937" i="16"/>
  <c r="B13938" i="16"/>
  <c r="B13939" i="16"/>
  <c r="B13940" i="16"/>
  <c r="B13941" i="16"/>
  <c r="B13942" i="16"/>
  <c r="B13943" i="16"/>
  <c r="B13944" i="16"/>
  <c r="B13945" i="16"/>
  <c r="B13946" i="16"/>
  <c r="B13947" i="16"/>
  <c r="B13948" i="16"/>
  <c r="B13949" i="16"/>
  <c r="B13950" i="16"/>
  <c r="B13951" i="16"/>
  <c r="B13952" i="16"/>
  <c r="B13953" i="16"/>
  <c r="B13954" i="16"/>
  <c r="B13955" i="16"/>
  <c r="B13956" i="16"/>
  <c r="B13957" i="16"/>
  <c r="B13958" i="16"/>
  <c r="B13959" i="16"/>
  <c r="B13960" i="16"/>
  <c r="B13961" i="16"/>
  <c r="B13962" i="16"/>
  <c r="B13963" i="16"/>
  <c r="B13964" i="16"/>
  <c r="B13965" i="16"/>
  <c r="B13966" i="16"/>
  <c r="B13967" i="16"/>
  <c r="B13968" i="16"/>
  <c r="B13969" i="16"/>
  <c r="B13970" i="16"/>
  <c r="B13971" i="16"/>
  <c r="B13972" i="16"/>
  <c r="B13973" i="16"/>
  <c r="B13974" i="16"/>
  <c r="B13975" i="16"/>
  <c r="B13976" i="16"/>
  <c r="B13977" i="16"/>
  <c r="B13978" i="16"/>
  <c r="B13979" i="16"/>
  <c r="B13980" i="16"/>
  <c r="B13981" i="16"/>
  <c r="B13982" i="16"/>
  <c r="B13983" i="16"/>
  <c r="B13984" i="16"/>
  <c r="B13985" i="16"/>
  <c r="B13986" i="16"/>
  <c r="B13987" i="16"/>
  <c r="B13988" i="16"/>
  <c r="B13989" i="16"/>
  <c r="B13990" i="16"/>
  <c r="B13991" i="16"/>
  <c r="B13992" i="16"/>
  <c r="B13993" i="16"/>
  <c r="B13994" i="16"/>
  <c r="B13995" i="16"/>
  <c r="B13996" i="16"/>
  <c r="B13997" i="16"/>
  <c r="B13998" i="16"/>
  <c r="B13999" i="16"/>
  <c r="B14000" i="16"/>
  <c r="B14001" i="16"/>
  <c r="B14002" i="16"/>
  <c r="B14003" i="16"/>
  <c r="B14004" i="16"/>
  <c r="B14005" i="16"/>
  <c r="B14006" i="16"/>
  <c r="B14007" i="16"/>
  <c r="B14008" i="16"/>
  <c r="B14009" i="16"/>
  <c r="B14010" i="16"/>
  <c r="B14011" i="16"/>
  <c r="B14012" i="16"/>
  <c r="B14013" i="16"/>
  <c r="B14014" i="16"/>
  <c r="B14015" i="16"/>
  <c r="B14016" i="16"/>
  <c r="B14017" i="16"/>
  <c r="B14018" i="16"/>
  <c r="B14019" i="16"/>
  <c r="B14020" i="16"/>
  <c r="B14021" i="16"/>
  <c r="B14022" i="16"/>
  <c r="B14023" i="16"/>
  <c r="B14024" i="16"/>
  <c r="B14025" i="16"/>
  <c r="B14026" i="16"/>
  <c r="B14027" i="16"/>
  <c r="B14028" i="16"/>
  <c r="B14029" i="16"/>
  <c r="B14030" i="16"/>
  <c r="B14031" i="16"/>
  <c r="B14032" i="16"/>
  <c r="B14033" i="16"/>
  <c r="B14034" i="16"/>
  <c r="B14035" i="16"/>
  <c r="B14036" i="16"/>
  <c r="B14037" i="16"/>
  <c r="B14038" i="16"/>
  <c r="B14039" i="16"/>
  <c r="B14040" i="16"/>
  <c r="B14041" i="16"/>
  <c r="B14042" i="16"/>
  <c r="B14043" i="16"/>
  <c r="B14044" i="16"/>
  <c r="B14045" i="16"/>
  <c r="B14046" i="16"/>
  <c r="B14047" i="16"/>
  <c r="B14048" i="16"/>
  <c r="B14049" i="16"/>
  <c r="B14050" i="16"/>
  <c r="B14051" i="16"/>
  <c r="B14052" i="16"/>
  <c r="B14053" i="16"/>
  <c r="B14054" i="16"/>
  <c r="B14055" i="16"/>
  <c r="B14056" i="16"/>
  <c r="B14057" i="16"/>
  <c r="B14058" i="16"/>
  <c r="B14059" i="16"/>
  <c r="B14060" i="16"/>
  <c r="B14061" i="16"/>
  <c r="B14062" i="16"/>
  <c r="B14063" i="16"/>
  <c r="B14064" i="16"/>
  <c r="B14065" i="16"/>
  <c r="B14066" i="16"/>
  <c r="B14067" i="16"/>
  <c r="B14068" i="16"/>
  <c r="B14069" i="16"/>
  <c r="B14070" i="16"/>
  <c r="B14071" i="16"/>
  <c r="B14072" i="16"/>
  <c r="B14073" i="16"/>
  <c r="B14074" i="16"/>
  <c r="B14075" i="16"/>
  <c r="B14076" i="16"/>
  <c r="B14077" i="16"/>
  <c r="B14078" i="16"/>
  <c r="B14079" i="16"/>
  <c r="B14080" i="16"/>
  <c r="B14081" i="16"/>
  <c r="B14082" i="16"/>
  <c r="B14083" i="16"/>
  <c r="B14084" i="16"/>
  <c r="B14085" i="16"/>
  <c r="B14086" i="16"/>
  <c r="B14087" i="16"/>
  <c r="B14088" i="16"/>
  <c r="B14089" i="16"/>
  <c r="B14090" i="16"/>
  <c r="B14091" i="16"/>
  <c r="B14092" i="16"/>
  <c r="B14093" i="16"/>
  <c r="B14094" i="16"/>
  <c r="B14095" i="16"/>
  <c r="B14096" i="16"/>
  <c r="B14097" i="16"/>
  <c r="B14098" i="16"/>
  <c r="B14099" i="16"/>
  <c r="B14100" i="16"/>
  <c r="B14101" i="16"/>
  <c r="B14102" i="16"/>
  <c r="B14103" i="16"/>
  <c r="B14104" i="16"/>
  <c r="B14105" i="16"/>
  <c r="B14106" i="16"/>
  <c r="B14107" i="16"/>
  <c r="B14108" i="16"/>
  <c r="B14109" i="16"/>
  <c r="B14110" i="16"/>
  <c r="B14111" i="16"/>
  <c r="B14112" i="16"/>
  <c r="B14113" i="16"/>
  <c r="B14114" i="16"/>
  <c r="B14115" i="16"/>
  <c r="B14116" i="16"/>
  <c r="B14117" i="16"/>
  <c r="B14118" i="16"/>
  <c r="B14119" i="16"/>
  <c r="B14120" i="16"/>
  <c r="B14121" i="16"/>
  <c r="B14122" i="16"/>
  <c r="B14123" i="16"/>
  <c r="B14124" i="16"/>
  <c r="B14125" i="16"/>
  <c r="B14126" i="16"/>
  <c r="B14127" i="16"/>
  <c r="B14128" i="16"/>
  <c r="B14129" i="16"/>
  <c r="B14130" i="16"/>
  <c r="B14131" i="16"/>
  <c r="B14132" i="16"/>
  <c r="B14133" i="16"/>
  <c r="B14134" i="16"/>
  <c r="B14135" i="16"/>
  <c r="B14136" i="16"/>
  <c r="B14137" i="16"/>
  <c r="B14138" i="16"/>
  <c r="B14139" i="16"/>
  <c r="B14140" i="16"/>
  <c r="B14141" i="16"/>
  <c r="B14142" i="16"/>
  <c r="B14143" i="16"/>
  <c r="B14144" i="16"/>
  <c r="B14145" i="16"/>
  <c r="B14146" i="16"/>
  <c r="B14147" i="16"/>
  <c r="B14148" i="16"/>
  <c r="B14149" i="16"/>
  <c r="B14150" i="16"/>
  <c r="B14151" i="16"/>
  <c r="B14152" i="16"/>
  <c r="B14153" i="16"/>
  <c r="B14154" i="16"/>
  <c r="B14155" i="16"/>
  <c r="B14156" i="16"/>
  <c r="B14157" i="16"/>
  <c r="B14158" i="16"/>
  <c r="B14159" i="16"/>
  <c r="B14160" i="16"/>
  <c r="B14161" i="16"/>
  <c r="B14162" i="16"/>
  <c r="B14163" i="16"/>
  <c r="B14164" i="16"/>
  <c r="B14165" i="16"/>
  <c r="B14166" i="16"/>
  <c r="B14167" i="16"/>
  <c r="B14168" i="16"/>
  <c r="B14169" i="16"/>
  <c r="B14170" i="16"/>
  <c r="B14171" i="16"/>
  <c r="B14172" i="16"/>
  <c r="B14173" i="16"/>
  <c r="B14174" i="16"/>
  <c r="B14175" i="16"/>
  <c r="B14176" i="16"/>
  <c r="B14177" i="16"/>
  <c r="B14178" i="16"/>
  <c r="B14179" i="16"/>
  <c r="B14180" i="16"/>
  <c r="B14181" i="16"/>
  <c r="B14182" i="16"/>
  <c r="B14183" i="16"/>
  <c r="B14184" i="16"/>
  <c r="B14185" i="16"/>
  <c r="B14186" i="16"/>
  <c r="B14187" i="16"/>
  <c r="B14188" i="16"/>
  <c r="B14189" i="16"/>
  <c r="B14190" i="16"/>
  <c r="B14191" i="16"/>
  <c r="B14192" i="16"/>
  <c r="B14193" i="16"/>
  <c r="B14194" i="16"/>
  <c r="B14195" i="16"/>
  <c r="B14196" i="16"/>
  <c r="B14197" i="16"/>
  <c r="B14198" i="16"/>
  <c r="B14199" i="16"/>
  <c r="B14200" i="16"/>
  <c r="B14201" i="16"/>
  <c r="B14202" i="16"/>
  <c r="B14203" i="16"/>
  <c r="B14204" i="16"/>
  <c r="B14205" i="16"/>
  <c r="B14206" i="16"/>
  <c r="B14207" i="16"/>
  <c r="B14208" i="16"/>
  <c r="B14209" i="16"/>
  <c r="B14210" i="16"/>
  <c r="B14211" i="16"/>
  <c r="B14212" i="16"/>
  <c r="B14213" i="16"/>
  <c r="B14214" i="16"/>
  <c r="B14215" i="16"/>
  <c r="B14216" i="16"/>
  <c r="B14217" i="16"/>
  <c r="B14218" i="16"/>
  <c r="B14219" i="16"/>
  <c r="B14220" i="16"/>
  <c r="B14221" i="16"/>
  <c r="B14222" i="16"/>
  <c r="B14223" i="16"/>
  <c r="B14224" i="16"/>
  <c r="B14225" i="16"/>
  <c r="B14226" i="16"/>
  <c r="B14227" i="16"/>
  <c r="B14228" i="16"/>
  <c r="B14229" i="16"/>
  <c r="B14230" i="16"/>
  <c r="B14231" i="16"/>
  <c r="B14232" i="16"/>
  <c r="B14233" i="16"/>
  <c r="B14234" i="16"/>
  <c r="B14235" i="16"/>
  <c r="B14236" i="16"/>
  <c r="B14237" i="16"/>
  <c r="B14238" i="16"/>
  <c r="B14239" i="16"/>
  <c r="B14240" i="16"/>
  <c r="B14241" i="16"/>
  <c r="B14242" i="16"/>
  <c r="B14243" i="16"/>
  <c r="B14244" i="16"/>
  <c r="B14245" i="16"/>
  <c r="B14246" i="16"/>
  <c r="B14247" i="16"/>
  <c r="B14248" i="16"/>
  <c r="B14249" i="16"/>
  <c r="B14250" i="16"/>
  <c r="B14251" i="16"/>
  <c r="B14252" i="16"/>
  <c r="B14253" i="16"/>
  <c r="B14254" i="16"/>
  <c r="B14255" i="16"/>
  <c r="B14256" i="16"/>
  <c r="B14257" i="16"/>
  <c r="B14258" i="16"/>
  <c r="B14259" i="16"/>
  <c r="B14260" i="16"/>
  <c r="B14261" i="16"/>
  <c r="B14262" i="16"/>
  <c r="B14263" i="16"/>
  <c r="B14264" i="16"/>
  <c r="B14265" i="16"/>
  <c r="B14266" i="16"/>
  <c r="B14267" i="16"/>
  <c r="B14268" i="16"/>
  <c r="B14269" i="16"/>
  <c r="B14270" i="16"/>
  <c r="B14271" i="16"/>
  <c r="B14272" i="16"/>
  <c r="B14273" i="16"/>
  <c r="B14274" i="16"/>
  <c r="B14275" i="16"/>
  <c r="B14276" i="16"/>
  <c r="B14277" i="16"/>
  <c r="B14278" i="16"/>
  <c r="B14279" i="16"/>
  <c r="B14280" i="16"/>
  <c r="B14281" i="16"/>
  <c r="B14282" i="16"/>
  <c r="B14283" i="16"/>
  <c r="B14284" i="16"/>
  <c r="B14285" i="16"/>
  <c r="B14286" i="16"/>
  <c r="B14287" i="16"/>
  <c r="B14288" i="16"/>
  <c r="B14289" i="16"/>
  <c r="B14290" i="16"/>
  <c r="B14291" i="16"/>
  <c r="B14292" i="16"/>
  <c r="B14293" i="16"/>
  <c r="B14294" i="16"/>
  <c r="B14295" i="16"/>
  <c r="B14296" i="16"/>
  <c r="B14297" i="16"/>
  <c r="B14298" i="16"/>
  <c r="B14299" i="16"/>
  <c r="B14300" i="16"/>
  <c r="B14301" i="16"/>
  <c r="B14302" i="16"/>
  <c r="B14303" i="16"/>
  <c r="B14304" i="16"/>
  <c r="B14305" i="16"/>
  <c r="B14306" i="16"/>
  <c r="B14307" i="16"/>
  <c r="B14308" i="16"/>
  <c r="B14309" i="16"/>
  <c r="B14310" i="16"/>
  <c r="B14311" i="16"/>
  <c r="B14312" i="16"/>
  <c r="B14313" i="16"/>
  <c r="B14314" i="16"/>
  <c r="B14315" i="16"/>
  <c r="B14316" i="16"/>
  <c r="B14317" i="16"/>
  <c r="B14318" i="16"/>
  <c r="B14319" i="16"/>
  <c r="B14320" i="16"/>
  <c r="B14321" i="16"/>
  <c r="B14322" i="16"/>
  <c r="B14323" i="16"/>
  <c r="B14324" i="16"/>
  <c r="B14325" i="16"/>
  <c r="B14326" i="16"/>
  <c r="B14327" i="16"/>
  <c r="B14328" i="16"/>
  <c r="B14329" i="16"/>
  <c r="B14330" i="16"/>
  <c r="B14331" i="16"/>
  <c r="B14332" i="16"/>
  <c r="B14333" i="16"/>
  <c r="B14334" i="16"/>
  <c r="B14335" i="16"/>
  <c r="B14336" i="16"/>
  <c r="B14337" i="16"/>
  <c r="B14338" i="16"/>
  <c r="B14339" i="16"/>
  <c r="B14340" i="16"/>
  <c r="B14341" i="16"/>
  <c r="B14342" i="16"/>
  <c r="B14343" i="16"/>
  <c r="B14344" i="16"/>
  <c r="B14345" i="16"/>
  <c r="B14346" i="16"/>
  <c r="B14347" i="16"/>
  <c r="B14348" i="16"/>
  <c r="B14349" i="16"/>
  <c r="B14350" i="16"/>
  <c r="B14351" i="16"/>
  <c r="B14352" i="16"/>
  <c r="B14353" i="16"/>
  <c r="B14354" i="16"/>
  <c r="B14355" i="16"/>
  <c r="B14356" i="16"/>
  <c r="B14357" i="16"/>
  <c r="B14358" i="16"/>
  <c r="B14359" i="16"/>
  <c r="B14360" i="16"/>
  <c r="B14361" i="16"/>
  <c r="B14362" i="16"/>
  <c r="B14363" i="16"/>
  <c r="B14364" i="16"/>
  <c r="B14365" i="16"/>
  <c r="B14366" i="16"/>
  <c r="B14367" i="16"/>
  <c r="B14368" i="16"/>
  <c r="B14369" i="16"/>
  <c r="B14370" i="16"/>
  <c r="B14371" i="16"/>
  <c r="B14372" i="16"/>
  <c r="B14373" i="16"/>
  <c r="B14374" i="16"/>
  <c r="B14375" i="16"/>
  <c r="B14376" i="16"/>
  <c r="B14377" i="16"/>
  <c r="B14378" i="16"/>
  <c r="B14379" i="16"/>
  <c r="B14380" i="16"/>
  <c r="B14381" i="16"/>
  <c r="B14382" i="16"/>
  <c r="B14383" i="16"/>
  <c r="B14384" i="16"/>
  <c r="B14385" i="16"/>
  <c r="B14386" i="16"/>
  <c r="B14387" i="16"/>
  <c r="B14388" i="16"/>
  <c r="B14389" i="16"/>
  <c r="B14390" i="16"/>
  <c r="B14391" i="16"/>
  <c r="B14392" i="16"/>
  <c r="B14393" i="16"/>
  <c r="B14394" i="16"/>
  <c r="B14395" i="16"/>
  <c r="B14396" i="16"/>
  <c r="B14397" i="16"/>
  <c r="B14398" i="16"/>
  <c r="B14399" i="16"/>
  <c r="B14400" i="16"/>
  <c r="B14401" i="16"/>
  <c r="B14402" i="16"/>
  <c r="B14403" i="16"/>
  <c r="B14404" i="16"/>
  <c r="B14405" i="16"/>
  <c r="B14406" i="16"/>
  <c r="B14407" i="16"/>
  <c r="B14408" i="16"/>
  <c r="B14409" i="16"/>
  <c r="B14410" i="16"/>
  <c r="B14411" i="16"/>
  <c r="B14412" i="16"/>
  <c r="B14413" i="16"/>
  <c r="B14414" i="16"/>
  <c r="B14415" i="16"/>
  <c r="B14416" i="16"/>
  <c r="B14417" i="16"/>
  <c r="B14418" i="16"/>
  <c r="B14419" i="16"/>
  <c r="B14420" i="16"/>
  <c r="B14421" i="16"/>
  <c r="B14422" i="16"/>
  <c r="B14423" i="16"/>
  <c r="B14424" i="16"/>
  <c r="B14425" i="16"/>
  <c r="B14426" i="16"/>
  <c r="B14427" i="16"/>
  <c r="B14428" i="16"/>
  <c r="B14429" i="16"/>
  <c r="B14430" i="16"/>
  <c r="B14431" i="16"/>
  <c r="B14432" i="16"/>
  <c r="B14433" i="16"/>
  <c r="B14434" i="16"/>
  <c r="B14435" i="16"/>
  <c r="B14436" i="16"/>
  <c r="B14437" i="16"/>
  <c r="B14438" i="16"/>
  <c r="B14439" i="16"/>
  <c r="B14440" i="16"/>
  <c r="B14441" i="16"/>
  <c r="B14442" i="16"/>
  <c r="B14443" i="16"/>
  <c r="B14444" i="16"/>
  <c r="B14445" i="16"/>
  <c r="B14446" i="16"/>
  <c r="B14447" i="16"/>
  <c r="B14448" i="16"/>
  <c r="B14449" i="16"/>
  <c r="B14450" i="16"/>
  <c r="B14451" i="16"/>
  <c r="B14452" i="16"/>
  <c r="B14453" i="16"/>
  <c r="B14454" i="16"/>
  <c r="B14455" i="16"/>
  <c r="B14456" i="16"/>
  <c r="B14457" i="16"/>
  <c r="B14458" i="16"/>
  <c r="B14459" i="16"/>
  <c r="B14460" i="16"/>
  <c r="B14461" i="16"/>
  <c r="B14462" i="16"/>
  <c r="B14463" i="16"/>
  <c r="B14464" i="16"/>
  <c r="B14465" i="16"/>
  <c r="B14466" i="16"/>
  <c r="B14467" i="16"/>
  <c r="B14468" i="16"/>
  <c r="B14469" i="16"/>
  <c r="B14470" i="16"/>
  <c r="B14471" i="16"/>
  <c r="B14472" i="16"/>
  <c r="B14473" i="16"/>
  <c r="B14474" i="16"/>
  <c r="B14475" i="16"/>
  <c r="B14476" i="16"/>
  <c r="B14477" i="16"/>
  <c r="B14478" i="16"/>
  <c r="B14479" i="16"/>
  <c r="B14480" i="16"/>
  <c r="B14481" i="16"/>
  <c r="B14482" i="16"/>
  <c r="B14483" i="16"/>
  <c r="B14484" i="16"/>
  <c r="B14485" i="16"/>
  <c r="B14486" i="16"/>
  <c r="B14487" i="16"/>
  <c r="B14488" i="16"/>
  <c r="B14489" i="16"/>
  <c r="B14490" i="16"/>
  <c r="B14491" i="16"/>
  <c r="B14492" i="16"/>
  <c r="B14493" i="16"/>
  <c r="B14494" i="16"/>
  <c r="B14495" i="16"/>
  <c r="B14496" i="16"/>
  <c r="B14497" i="16"/>
  <c r="B14498" i="16"/>
  <c r="B14499" i="16"/>
  <c r="B14500" i="16"/>
  <c r="B14501" i="16"/>
  <c r="B14502" i="16"/>
  <c r="B14503" i="16"/>
  <c r="B14504" i="16"/>
  <c r="B14505" i="16"/>
  <c r="B14506" i="16"/>
  <c r="B14507" i="16"/>
  <c r="B14508" i="16"/>
  <c r="B14509" i="16"/>
  <c r="B14510" i="16"/>
  <c r="B14511" i="16"/>
  <c r="B14512" i="16"/>
  <c r="B14513" i="16"/>
  <c r="B14514" i="16"/>
  <c r="B14515" i="16"/>
  <c r="B14516" i="16"/>
  <c r="B14517" i="16"/>
  <c r="B14518" i="16"/>
  <c r="B14519" i="16"/>
  <c r="B14520" i="16"/>
  <c r="B14521" i="16"/>
  <c r="B14522" i="16"/>
  <c r="B14523" i="16"/>
  <c r="B14524" i="16"/>
  <c r="B14525" i="16"/>
  <c r="B14526" i="16"/>
  <c r="B14527" i="16"/>
  <c r="B14528" i="16"/>
  <c r="B14529" i="16"/>
  <c r="B14530" i="16"/>
  <c r="B14531" i="16"/>
  <c r="B14532" i="16"/>
  <c r="B14533" i="16"/>
  <c r="B14534" i="16"/>
  <c r="B14535" i="16"/>
  <c r="B14536" i="16"/>
  <c r="B14537" i="16"/>
  <c r="B14538" i="16"/>
  <c r="B14539" i="16"/>
  <c r="B14540" i="16"/>
  <c r="B14541" i="16"/>
  <c r="B14542" i="16"/>
  <c r="B14543" i="16"/>
  <c r="B14544" i="16"/>
  <c r="B14545" i="16"/>
  <c r="B14546" i="16"/>
  <c r="B14547" i="16"/>
  <c r="B14548" i="16"/>
  <c r="B14549" i="16"/>
  <c r="B14550" i="16"/>
  <c r="B14551" i="16"/>
  <c r="B14552" i="16"/>
  <c r="B14553" i="16"/>
  <c r="B14554" i="16"/>
  <c r="B14555" i="16"/>
  <c r="B14556" i="16"/>
  <c r="B14557" i="16"/>
  <c r="B14558" i="16"/>
  <c r="B14559" i="16"/>
  <c r="B14560" i="16"/>
  <c r="B14561" i="16"/>
  <c r="B14562" i="16"/>
  <c r="B14563" i="16"/>
  <c r="B14564" i="16"/>
  <c r="B14565" i="16"/>
  <c r="B14566" i="16"/>
  <c r="B14567" i="16"/>
  <c r="B14568" i="16"/>
  <c r="B14569" i="16"/>
  <c r="B14570" i="16"/>
  <c r="B14571" i="16"/>
  <c r="B14572" i="16"/>
  <c r="B14573" i="16"/>
  <c r="B14574" i="16"/>
  <c r="B14575" i="16"/>
  <c r="B14576" i="16"/>
  <c r="B14577" i="16"/>
  <c r="B14578" i="16"/>
  <c r="B14579" i="16"/>
  <c r="B14580" i="16"/>
  <c r="B14581" i="16"/>
  <c r="B14582" i="16"/>
  <c r="B14583" i="16"/>
  <c r="B14584" i="16"/>
  <c r="B14585" i="16"/>
  <c r="B14586" i="16"/>
  <c r="B14587" i="16"/>
  <c r="B14588" i="16"/>
  <c r="B14589" i="16"/>
  <c r="B14590" i="16"/>
  <c r="B14591" i="16"/>
  <c r="B14592" i="16"/>
  <c r="B14593" i="16"/>
  <c r="B14594" i="16"/>
  <c r="B14595" i="16"/>
  <c r="B14596" i="16"/>
  <c r="B14597" i="16"/>
  <c r="B14598" i="16"/>
  <c r="B14599" i="16"/>
  <c r="B14600" i="16"/>
  <c r="B14601" i="16"/>
  <c r="B14602" i="16"/>
  <c r="B14603" i="16"/>
  <c r="B14604" i="16"/>
  <c r="B14605" i="16"/>
  <c r="B14606" i="16"/>
  <c r="B14607" i="16"/>
  <c r="B14608" i="16"/>
  <c r="B14609" i="16"/>
  <c r="B14610" i="16"/>
  <c r="B14611" i="16"/>
  <c r="B14612" i="16"/>
  <c r="B14613" i="16"/>
  <c r="B14614" i="16"/>
  <c r="B14615" i="16"/>
  <c r="B14616" i="16"/>
  <c r="B14617" i="16"/>
  <c r="B14618" i="16"/>
  <c r="B14619" i="16"/>
  <c r="B14620" i="16"/>
  <c r="B14621" i="16"/>
  <c r="B14622" i="16"/>
  <c r="B14623" i="16"/>
  <c r="B14624" i="16"/>
  <c r="B14625" i="16"/>
  <c r="B14626" i="16"/>
  <c r="B14627" i="16"/>
  <c r="B14628" i="16"/>
  <c r="B14629" i="16"/>
  <c r="B14630" i="16"/>
  <c r="B14631" i="16"/>
  <c r="B14632" i="16"/>
  <c r="B14633" i="16"/>
  <c r="B14634" i="16"/>
  <c r="B14635" i="16"/>
  <c r="B14636" i="16"/>
  <c r="B14637" i="16"/>
  <c r="B14638" i="16"/>
  <c r="B14639" i="16"/>
  <c r="B14640" i="16"/>
  <c r="B14641" i="16"/>
  <c r="B14642" i="16"/>
  <c r="B14643" i="16"/>
  <c r="B14644" i="16"/>
  <c r="B14645" i="16"/>
  <c r="B14646" i="16"/>
  <c r="B14647" i="16"/>
  <c r="B14648" i="16"/>
  <c r="B14649" i="16"/>
  <c r="B14650" i="16"/>
  <c r="B14651" i="16"/>
  <c r="B14652" i="16"/>
  <c r="B14653" i="16"/>
  <c r="B14654" i="16"/>
  <c r="B14655" i="16"/>
  <c r="B14656" i="16"/>
  <c r="B14657" i="16"/>
  <c r="B14658" i="16"/>
  <c r="B14659" i="16"/>
  <c r="B14660" i="16"/>
  <c r="B14661" i="16"/>
  <c r="B14662" i="16"/>
  <c r="B14663" i="16"/>
  <c r="B14664" i="16"/>
  <c r="B14665" i="16"/>
  <c r="B14666" i="16"/>
  <c r="B14667" i="16"/>
  <c r="B14668" i="16"/>
  <c r="B14669" i="16"/>
  <c r="B14670" i="16"/>
  <c r="B14671" i="16"/>
  <c r="B14672" i="16"/>
  <c r="B14673" i="16"/>
  <c r="B14674" i="16"/>
  <c r="B14675" i="16"/>
  <c r="B14676" i="16"/>
  <c r="B14677" i="16"/>
  <c r="B14678" i="16"/>
  <c r="B14679" i="16"/>
  <c r="B14680" i="16"/>
  <c r="B14681" i="16"/>
  <c r="B14682" i="16"/>
  <c r="B14683" i="16"/>
  <c r="B14684" i="16"/>
  <c r="B14685" i="16"/>
  <c r="B14686" i="16"/>
  <c r="B14687" i="16"/>
  <c r="B14688" i="16"/>
  <c r="B14689" i="16"/>
  <c r="B14690" i="16"/>
  <c r="B14691" i="16"/>
  <c r="B14692" i="16"/>
  <c r="B14693" i="16"/>
  <c r="B14694" i="16"/>
  <c r="B14695" i="16"/>
  <c r="B14696" i="16"/>
  <c r="B14697" i="16"/>
  <c r="B14698" i="16"/>
  <c r="B14699" i="16"/>
  <c r="B14700" i="16"/>
  <c r="B14701" i="16"/>
  <c r="B14702" i="16"/>
  <c r="B14703" i="16"/>
  <c r="B14704" i="16"/>
  <c r="B14705" i="16"/>
  <c r="B14706" i="16"/>
  <c r="B14707" i="16"/>
  <c r="B14708" i="16"/>
  <c r="B14709" i="16"/>
  <c r="B14710" i="16"/>
  <c r="B14711" i="16"/>
  <c r="B14712" i="16"/>
  <c r="B14713" i="16"/>
  <c r="B14714" i="16"/>
  <c r="B14715" i="16"/>
  <c r="B14716" i="16"/>
  <c r="B14717" i="16"/>
  <c r="B14718" i="16"/>
  <c r="B14719" i="16"/>
  <c r="B14720" i="16"/>
  <c r="B14721" i="16"/>
  <c r="B14722" i="16"/>
  <c r="B14723" i="16"/>
  <c r="B14724" i="16"/>
  <c r="B14725" i="16"/>
  <c r="B14726" i="16"/>
  <c r="B14727" i="16"/>
  <c r="B14728" i="16"/>
  <c r="B14729" i="16"/>
  <c r="B14730" i="16"/>
  <c r="B14731" i="16"/>
  <c r="B14732" i="16"/>
  <c r="B14733" i="16"/>
  <c r="B14734" i="16"/>
  <c r="B14735" i="16"/>
  <c r="B14736" i="16"/>
  <c r="B14737" i="16"/>
  <c r="B14738" i="16"/>
  <c r="B14739" i="16"/>
  <c r="B14740" i="16"/>
  <c r="B14741" i="16"/>
  <c r="B14742" i="16"/>
  <c r="B14743" i="16"/>
  <c r="B14744" i="16"/>
  <c r="B14745" i="16"/>
  <c r="B14746" i="16"/>
  <c r="B14747" i="16"/>
  <c r="B14748" i="16"/>
  <c r="B14749" i="16"/>
  <c r="B14750" i="16"/>
  <c r="B14751" i="16"/>
  <c r="B14752" i="16"/>
  <c r="B14753" i="16"/>
  <c r="B14754" i="16"/>
  <c r="B14755" i="16"/>
  <c r="B14756" i="16"/>
  <c r="B14757" i="16"/>
  <c r="B14758" i="16"/>
  <c r="B14759" i="16"/>
  <c r="B14760" i="16"/>
  <c r="B14761" i="16"/>
  <c r="B14762" i="16"/>
  <c r="B14763" i="16"/>
  <c r="B14764" i="16"/>
  <c r="B14765" i="16"/>
  <c r="B14766" i="16"/>
  <c r="B14767" i="16"/>
  <c r="B14768" i="16"/>
  <c r="B14769" i="16"/>
  <c r="B14770" i="16"/>
  <c r="B14771" i="16"/>
  <c r="B14772" i="16"/>
  <c r="B14773" i="16"/>
  <c r="B14774" i="16"/>
  <c r="B14775" i="16"/>
  <c r="B14776" i="16"/>
  <c r="B14777" i="16"/>
  <c r="B14778" i="16"/>
  <c r="B14779" i="16"/>
  <c r="B14780" i="16"/>
  <c r="B14781" i="16"/>
  <c r="B14782" i="16"/>
  <c r="B14783" i="16"/>
  <c r="B14784" i="16"/>
  <c r="B14785" i="16"/>
  <c r="B14786" i="16"/>
  <c r="B14787" i="16"/>
  <c r="B14788" i="16"/>
  <c r="B14789" i="16"/>
  <c r="B14790" i="16"/>
  <c r="B14791" i="16"/>
  <c r="B14792" i="16"/>
  <c r="B14793" i="16"/>
  <c r="B14794" i="16"/>
  <c r="B14795" i="16"/>
  <c r="B14796" i="16"/>
  <c r="B14797" i="16"/>
  <c r="B14798" i="16"/>
  <c r="B14799" i="16"/>
  <c r="B14800" i="16"/>
  <c r="B14801" i="16"/>
  <c r="B14802" i="16"/>
  <c r="B14803" i="16"/>
  <c r="B14804" i="16"/>
  <c r="B14805" i="16"/>
  <c r="B14806" i="16"/>
  <c r="B14807" i="16"/>
  <c r="B14808" i="16"/>
  <c r="B14809" i="16"/>
  <c r="B14810" i="16"/>
  <c r="B14811" i="16"/>
  <c r="B14812" i="16"/>
  <c r="B14813" i="16"/>
  <c r="B14814" i="16"/>
  <c r="B14815" i="16"/>
  <c r="B14816" i="16"/>
  <c r="B14817" i="16"/>
  <c r="B14818" i="16"/>
  <c r="B14819" i="16"/>
  <c r="B14820" i="16"/>
  <c r="B14821" i="16"/>
  <c r="B14822" i="16"/>
  <c r="B14823" i="16"/>
  <c r="B14824" i="16"/>
  <c r="B14825" i="16"/>
  <c r="B14826" i="16"/>
  <c r="B14827" i="16"/>
  <c r="B14828" i="16"/>
  <c r="B14829" i="16"/>
  <c r="B14830" i="16"/>
  <c r="B14831" i="16"/>
  <c r="B14832" i="16"/>
  <c r="B14833" i="16"/>
  <c r="B14834" i="16"/>
  <c r="B14835" i="16"/>
  <c r="B14836" i="16"/>
  <c r="B14837" i="16"/>
  <c r="B14838" i="16"/>
  <c r="B14839" i="16"/>
  <c r="B14840" i="16"/>
  <c r="B14841" i="16"/>
  <c r="B14842" i="16"/>
  <c r="B14843" i="16"/>
  <c r="B14844" i="16"/>
  <c r="B14845" i="16"/>
  <c r="B14846" i="16"/>
  <c r="B14847" i="16"/>
  <c r="B14848" i="16"/>
  <c r="B14849" i="16"/>
  <c r="B14850" i="16"/>
  <c r="B14851" i="16"/>
  <c r="B14852" i="16"/>
  <c r="B14853" i="16"/>
  <c r="B14854" i="16"/>
  <c r="B14855" i="16"/>
  <c r="B14856" i="16"/>
  <c r="B14857" i="16"/>
  <c r="B14858" i="16"/>
  <c r="B14859" i="16"/>
  <c r="B14860" i="16"/>
  <c r="B14861" i="16"/>
  <c r="B14862" i="16"/>
  <c r="B14863" i="16"/>
  <c r="B14864" i="16"/>
  <c r="B14865" i="16"/>
  <c r="B14866" i="16"/>
  <c r="B14867" i="16"/>
  <c r="B14868" i="16"/>
  <c r="B14869" i="16"/>
  <c r="B14870" i="16"/>
  <c r="B14871" i="16"/>
  <c r="B14872" i="16"/>
  <c r="B14873" i="16"/>
  <c r="B14874" i="16"/>
  <c r="B14875" i="16"/>
  <c r="B14876" i="16"/>
  <c r="B14877" i="16"/>
  <c r="B14878" i="16"/>
  <c r="B14879" i="16"/>
  <c r="B14880" i="16"/>
  <c r="B14881" i="16"/>
  <c r="B14882" i="16"/>
  <c r="B14883" i="16"/>
  <c r="B14884" i="16"/>
  <c r="B14885" i="16"/>
  <c r="B14886" i="16"/>
  <c r="B14887" i="16"/>
  <c r="B14888" i="16"/>
  <c r="B14889" i="16"/>
  <c r="B14890" i="16"/>
  <c r="B14891" i="16"/>
  <c r="B14892" i="16"/>
  <c r="B14893" i="16"/>
  <c r="B14894" i="16"/>
  <c r="B14895" i="16"/>
  <c r="B14896" i="16"/>
  <c r="B14897" i="16"/>
  <c r="B14898" i="16"/>
  <c r="B14899" i="16"/>
  <c r="B14900" i="16"/>
  <c r="B14901" i="16"/>
  <c r="B14902" i="16"/>
  <c r="B14903" i="16"/>
  <c r="B14904" i="16"/>
  <c r="B14905" i="16"/>
  <c r="B14906" i="16"/>
  <c r="B14907" i="16"/>
  <c r="B14908" i="16"/>
  <c r="B14909" i="16"/>
  <c r="B14910" i="16"/>
  <c r="B14911" i="16"/>
  <c r="B14912" i="16"/>
  <c r="B14913" i="16"/>
  <c r="B14914" i="16"/>
  <c r="B14915" i="16"/>
  <c r="B14916" i="16"/>
  <c r="B14917" i="16"/>
  <c r="B14918" i="16"/>
  <c r="B14919" i="16"/>
  <c r="B14920" i="16"/>
  <c r="B14921" i="16"/>
  <c r="B14922" i="16"/>
  <c r="B14923" i="16"/>
  <c r="B14924" i="16"/>
  <c r="B14925" i="16"/>
  <c r="B14926" i="16"/>
  <c r="B14927" i="16"/>
  <c r="B14928" i="16"/>
  <c r="B14929" i="16"/>
  <c r="B14930" i="16"/>
  <c r="B14931" i="16"/>
  <c r="B14932" i="16"/>
  <c r="B14933" i="16"/>
  <c r="B14934" i="16"/>
  <c r="B14935" i="16"/>
  <c r="B14936" i="16"/>
  <c r="B14937" i="16"/>
  <c r="B14938" i="16"/>
  <c r="B14939" i="16"/>
  <c r="B14940" i="16"/>
  <c r="B14941" i="16"/>
  <c r="B14942" i="16"/>
  <c r="B14943" i="16"/>
  <c r="B14944" i="16"/>
  <c r="B14945" i="16"/>
  <c r="B14946" i="16"/>
  <c r="B14947" i="16"/>
  <c r="B14948" i="16"/>
  <c r="B14949" i="16"/>
  <c r="B14950" i="16"/>
  <c r="B14951" i="16"/>
  <c r="B14952" i="16"/>
  <c r="B14953" i="16"/>
  <c r="B14954" i="16"/>
  <c r="B14955" i="16"/>
  <c r="B14956" i="16"/>
  <c r="B14957" i="16"/>
  <c r="B14958" i="16"/>
  <c r="B14959" i="16"/>
  <c r="B14960" i="16"/>
  <c r="B14961" i="16"/>
  <c r="B14962" i="16"/>
  <c r="B14963" i="16"/>
  <c r="B14964" i="16"/>
  <c r="B14965" i="16"/>
  <c r="B14966" i="16"/>
  <c r="B14967" i="16"/>
  <c r="B14968" i="16"/>
  <c r="B14969" i="16"/>
  <c r="B14970" i="16"/>
  <c r="B14971" i="16"/>
  <c r="B14972" i="16"/>
  <c r="B14973" i="16"/>
  <c r="B14974" i="16"/>
  <c r="B14975" i="16"/>
  <c r="B14976" i="16"/>
  <c r="B14977" i="16"/>
  <c r="B14978" i="16"/>
  <c r="B14979" i="16"/>
  <c r="B14980" i="16"/>
  <c r="B14981" i="16"/>
  <c r="B14982" i="16"/>
  <c r="B14983" i="16"/>
  <c r="B14984" i="16"/>
  <c r="B14985" i="16"/>
  <c r="B14986" i="16"/>
  <c r="B14987" i="16"/>
  <c r="B14988" i="16"/>
  <c r="B14989" i="16"/>
  <c r="B14990" i="16"/>
  <c r="B14991" i="16"/>
  <c r="B14992" i="16"/>
  <c r="B14993" i="16"/>
  <c r="B14994" i="16"/>
  <c r="B14995" i="16"/>
  <c r="B14996" i="16"/>
  <c r="B14997" i="16"/>
  <c r="B14998" i="16"/>
  <c r="B14999" i="16"/>
  <c r="B15000" i="16"/>
  <c r="B15001" i="16"/>
  <c r="B15002" i="16"/>
  <c r="B15003" i="16"/>
  <c r="B15004" i="16"/>
  <c r="B15005" i="16"/>
  <c r="B15006" i="16"/>
  <c r="B15007" i="16"/>
  <c r="B15008" i="16"/>
  <c r="B15009" i="16"/>
  <c r="B15010" i="16"/>
  <c r="B15011" i="16"/>
  <c r="B15012" i="16"/>
  <c r="B15013" i="16"/>
  <c r="B15014" i="16"/>
  <c r="B15015" i="16"/>
  <c r="B15016" i="16"/>
  <c r="B15017" i="16"/>
  <c r="B15018" i="16"/>
  <c r="B15019" i="16"/>
  <c r="B15020" i="16"/>
  <c r="B15021" i="16"/>
  <c r="B15022" i="16"/>
  <c r="B15023" i="16"/>
  <c r="B15024" i="16"/>
  <c r="B15025" i="16"/>
  <c r="B15026" i="16"/>
  <c r="B15027" i="16"/>
  <c r="B15028" i="16"/>
  <c r="B15029" i="16"/>
  <c r="B15030" i="16"/>
  <c r="B15031" i="16"/>
  <c r="B15032" i="16"/>
  <c r="B15033" i="16"/>
  <c r="B15034" i="16"/>
  <c r="B15035" i="16"/>
  <c r="B15036" i="16"/>
  <c r="B15037" i="16"/>
  <c r="B15038" i="16"/>
  <c r="B15039" i="16"/>
  <c r="B15040" i="16"/>
  <c r="B15041" i="16"/>
  <c r="B15042" i="16"/>
  <c r="B15043" i="16"/>
  <c r="B15044" i="16"/>
  <c r="B15045" i="16"/>
  <c r="B15046" i="16"/>
  <c r="B15047" i="16"/>
  <c r="B15048" i="16"/>
  <c r="B15049" i="16"/>
  <c r="B15050" i="16"/>
  <c r="B15051" i="16"/>
  <c r="B15052" i="16"/>
  <c r="B15053" i="16"/>
  <c r="B15054" i="16"/>
  <c r="B15055" i="16"/>
  <c r="B15056" i="16"/>
  <c r="B15057" i="16"/>
  <c r="B15058" i="16"/>
  <c r="B15059" i="16"/>
  <c r="B15060" i="16"/>
  <c r="B15061" i="16"/>
  <c r="B15062" i="16"/>
  <c r="B15063" i="16"/>
  <c r="B15064" i="16"/>
  <c r="B15065" i="16"/>
  <c r="B15066" i="16"/>
  <c r="B15067" i="16"/>
  <c r="B15068" i="16"/>
  <c r="B15069" i="16"/>
  <c r="B15070" i="16"/>
  <c r="B15071" i="16"/>
  <c r="B15072" i="16"/>
  <c r="B15073" i="16"/>
  <c r="B15074" i="16"/>
  <c r="B15075" i="16"/>
  <c r="B15076" i="16"/>
  <c r="B15077" i="16"/>
  <c r="B15078" i="16"/>
  <c r="B15079" i="16"/>
  <c r="B15080" i="16"/>
  <c r="B15081" i="16"/>
  <c r="B15082" i="16"/>
  <c r="B15083" i="16"/>
  <c r="B15084" i="16"/>
  <c r="B15085" i="16"/>
  <c r="B15086" i="16"/>
  <c r="B15087" i="16"/>
  <c r="B15088" i="16"/>
  <c r="B15089" i="16"/>
  <c r="B15090" i="16"/>
  <c r="B15091" i="16"/>
  <c r="B15092" i="16"/>
  <c r="B15093" i="16"/>
  <c r="B15094" i="16"/>
  <c r="B15095" i="16"/>
  <c r="B15096" i="16"/>
  <c r="B15097" i="16"/>
  <c r="B15098" i="16"/>
  <c r="B15099" i="16"/>
  <c r="B15100" i="16"/>
  <c r="B15101" i="16"/>
  <c r="B15102" i="16"/>
  <c r="B15103" i="16"/>
  <c r="B15104" i="16"/>
  <c r="B15105" i="16"/>
  <c r="B15106" i="16"/>
  <c r="B15107" i="16"/>
  <c r="B15108" i="16"/>
  <c r="B15109" i="16"/>
  <c r="B15110" i="16"/>
  <c r="B15111" i="16"/>
  <c r="B15112" i="16"/>
  <c r="B15113" i="16"/>
  <c r="B15114" i="16"/>
  <c r="B15115" i="16"/>
  <c r="B15116" i="16"/>
  <c r="B15117" i="16"/>
  <c r="B15118" i="16"/>
  <c r="B15119" i="16"/>
  <c r="B15120" i="16"/>
  <c r="B15121" i="16"/>
  <c r="B15122" i="16"/>
  <c r="B15123" i="16"/>
  <c r="B15124" i="16"/>
  <c r="B15125" i="16"/>
  <c r="B15126" i="16"/>
  <c r="B15127" i="16"/>
  <c r="B15128" i="16"/>
  <c r="B15129" i="16"/>
  <c r="B15130" i="16"/>
  <c r="B15131" i="16"/>
  <c r="B15132" i="16"/>
  <c r="B15133" i="16"/>
  <c r="B15134" i="16"/>
  <c r="B15135" i="16"/>
  <c r="B15136" i="16"/>
  <c r="B15137" i="16"/>
  <c r="B15138" i="16"/>
  <c r="B15139" i="16"/>
  <c r="B15140" i="16"/>
  <c r="B15141" i="16"/>
  <c r="B15142" i="16"/>
  <c r="B15143" i="16"/>
  <c r="B15144" i="16"/>
  <c r="B15145" i="16"/>
  <c r="B15146" i="16"/>
  <c r="B15147" i="16"/>
  <c r="B15148" i="16"/>
  <c r="B15149" i="16"/>
  <c r="B15150" i="16"/>
  <c r="B15151" i="16"/>
  <c r="B15152" i="16"/>
  <c r="B15153" i="16"/>
  <c r="B15154" i="16"/>
  <c r="B15155" i="16"/>
  <c r="B15156" i="16"/>
  <c r="B15157" i="16"/>
  <c r="B15158" i="16"/>
  <c r="B15159" i="16"/>
  <c r="B15160" i="16"/>
  <c r="B15161" i="16"/>
  <c r="B15162" i="16"/>
  <c r="B15163" i="16"/>
  <c r="B15164" i="16"/>
  <c r="B15165" i="16"/>
  <c r="B15166" i="16"/>
  <c r="B15167" i="16"/>
  <c r="B15168" i="16"/>
  <c r="B15169" i="16"/>
  <c r="B15170" i="16"/>
  <c r="B15171" i="16"/>
  <c r="B15172" i="16"/>
  <c r="B15173" i="16"/>
  <c r="B15174" i="16"/>
  <c r="B15175" i="16"/>
  <c r="B15176" i="16"/>
  <c r="B15177" i="16"/>
  <c r="B15178" i="16"/>
  <c r="B15179" i="16"/>
  <c r="B15180" i="16"/>
  <c r="B15181" i="16"/>
  <c r="B15182" i="16"/>
  <c r="B15183" i="16"/>
  <c r="B15184" i="16"/>
  <c r="B15185" i="16"/>
  <c r="B15186" i="16"/>
  <c r="B15187" i="16"/>
  <c r="B15188" i="16"/>
  <c r="B15189" i="16"/>
  <c r="B15190" i="16"/>
  <c r="B15191" i="16"/>
  <c r="B15192" i="16"/>
  <c r="B15193" i="16"/>
  <c r="B15194" i="16"/>
  <c r="B15195" i="16"/>
  <c r="B15196" i="16"/>
  <c r="B15197" i="16"/>
  <c r="B15198" i="16"/>
  <c r="B15199" i="16"/>
  <c r="B15200" i="16"/>
  <c r="B15201" i="16"/>
  <c r="B15202" i="16"/>
  <c r="B15203" i="16"/>
  <c r="B15204" i="16"/>
  <c r="B15205" i="16"/>
  <c r="B15206" i="16"/>
  <c r="B15207" i="16"/>
  <c r="B15208" i="16"/>
  <c r="B15209" i="16"/>
  <c r="B15210" i="16"/>
  <c r="B15211" i="16"/>
  <c r="B15212" i="16"/>
  <c r="B15213" i="16"/>
  <c r="B15214" i="16"/>
  <c r="B15215" i="16"/>
  <c r="B15216" i="16"/>
  <c r="B15217" i="16"/>
  <c r="B15218" i="16"/>
  <c r="B15219" i="16"/>
  <c r="B15220" i="16"/>
  <c r="B15221" i="16"/>
  <c r="B15222" i="16"/>
  <c r="B15223" i="16"/>
  <c r="B15224" i="16"/>
  <c r="B15225" i="16"/>
  <c r="B15226" i="16"/>
  <c r="B15227" i="16"/>
  <c r="B15228" i="16"/>
  <c r="B15229" i="16"/>
  <c r="B15230" i="16"/>
  <c r="B15231" i="16"/>
  <c r="B15232" i="16"/>
  <c r="B15233" i="16"/>
  <c r="B15234" i="16"/>
  <c r="B15235" i="16"/>
  <c r="B15236" i="16"/>
  <c r="B15237" i="16"/>
  <c r="B15238" i="16"/>
  <c r="B15239" i="16"/>
  <c r="B15240" i="16"/>
  <c r="B15241" i="16"/>
  <c r="B15242" i="16"/>
  <c r="B15243" i="16"/>
  <c r="B15244" i="16"/>
  <c r="B15245" i="16"/>
  <c r="B15246" i="16"/>
  <c r="B15247" i="16"/>
  <c r="B15248" i="16"/>
  <c r="B15249" i="16"/>
  <c r="B15250" i="16"/>
  <c r="B15251" i="16"/>
  <c r="B15252" i="16"/>
  <c r="B15253" i="16"/>
  <c r="B15254" i="16"/>
  <c r="B15255" i="16"/>
  <c r="B15256" i="16"/>
  <c r="B15257" i="16"/>
  <c r="B15258" i="16"/>
  <c r="B15259" i="16"/>
  <c r="B15260" i="16"/>
  <c r="B15261" i="16"/>
  <c r="B15262" i="16"/>
  <c r="B15263" i="16"/>
  <c r="B15264" i="16"/>
  <c r="B15265" i="16"/>
  <c r="B15266" i="16"/>
  <c r="B15267" i="16"/>
  <c r="B15268" i="16"/>
  <c r="B15269" i="16"/>
  <c r="B15270" i="16"/>
  <c r="B15271" i="16"/>
  <c r="B15272" i="16"/>
  <c r="B15273" i="16"/>
  <c r="B15274" i="16"/>
  <c r="B15275" i="16"/>
  <c r="B15276" i="16"/>
  <c r="B15277" i="16"/>
  <c r="B15278" i="16"/>
  <c r="B15279" i="16"/>
  <c r="B15280" i="16"/>
  <c r="B15281" i="16"/>
  <c r="B15282" i="16"/>
  <c r="B15283" i="16"/>
  <c r="B15284" i="16"/>
  <c r="B15285" i="16"/>
  <c r="B15286" i="16"/>
  <c r="B15287" i="16"/>
  <c r="B15288" i="16"/>
  <c r="B15289" i="16"/>
  <c r="B15290" i="16"/>
  <c r="B15291" i="16"/>
  <c r="B15292" i="16"/>
  <c r="B15293" i="16"/>
  <c r="B15294" i="16"/>
  <c r="B15295" i="16"/>
  <c r="B15296" i="16"/>
  <c r="B15297" i="16"/>
  <c r="B15298" i="16"/>
  <c r="B15299" i="16"/>
  <c r="B15300" i="16"/>
  <c r="B15301" i="16"/>
  <c r="B15302" i="16"/>
  <c r="B15303" i="16"/>
  <c r="B15304" i="16"/>
  <c r="B15305" i="16"/>
  <c r="B15306" i="16"/>
  <c r="B15307" i="16"/>
  <c r="B15308" i="16"/>
  <c r="B15309" i="16"/>
  <c r="B15310" i="16"/>
  <c r="B15311" i="16"/>
  <c r="B15312" i="16"/>
  <c r="B15313" i="16"/>
  <c r="B15314" i="16"/>
  <c r="B15315" i="16"/>
  <c r="B15316" i="16"/>
  <c r="B15317" i="16"/>
  <c r="B15318" i="16"/>
  <c r="B15319" i="16"/>
  <c r="B15320" i="16"/>
  <c r="B15321" i="16"/>
  <c r="B15322" i="16"/>
  <c r="B15323" i="16"/>
  <c r="B15324" i="16"/>
  <c r="B15325" i="16"/>
  <c r="B15326" i="16"/>
  <c r="B15327" i="16"/>
  <c r="B15328" i="16"/>
  <c r="B15329" i="16"/>
  <c r="B15330" i="16"/>
  <c r="B15331" i="16"/>
  <c r="B15332" i="16"/>
  <c r="B15333" i="16"/>
  <c r="B15334" i="16"/>
  <c r="B15335" i="16"/>
  <c r="B15336" i="16"/>
  <c r="B15337" i="16"/>
  <c r="B15338" i="16"/>
  <c r="B15339" i="16"/>
  <c r="B15340" i="16"/>
  <c r="B15341" i="16"/>
  <c r="B15342" i="16"/>
  <c r="B15343" i="16"/>
  <c r="B15344" i="16"/>
  <c r="B15345" i="16"/>
  <c r="B15346" i="16"/>
  <c r="B15347" i="16"/>
  <c r="B15348" i="16"/>
  <c r="B15349" i="16"/>
  <c r="B15350" i="16"/>
  <c r="B15351" i="16"/>
  <c r="B15352" i="16"/>
  <c r="B15353" i="16"/>
  <c r="B15354" i="16"/>
  <c r="B15355" i="16"/>
  <c r="B15356" i="16"/>
  <c r="B15357" i="16"/>
  <c r="B15358" i="16"/>
  <c r="B15359" i="16"/>
  <c r="B15360" i="16"/>
  <c r="B15361" i="16"/>
  <c r="B15362" i="16"/>
  <c r="B15363" i="16"/>
  <c r="B15364" i="16"/>
  <c r="B15365" i="16"/>
  <c r="B15366" i="16"/>
  <c r="B15367" i="16"/>
  <c r="B15368" i="16"/>
  <c r="B15369" i="16"/>
  <c r="B15370" i="16"/>
  <c r="B15371" i="16"/>
  <c r="B15372" i="16"/>
  <c r="B15373" i="16"/>
  <c r="B15374" i="16"/>
  <c r="B15375" i="16"/>
  <c r="B15376" i="16"/>
  <c r="B15377" i="16"/>
  <c r="B15378" i="16"/>
  <c r="B15379" i="16"/>
  <c r="B15380" i="16"/>
  <c r="B15381" i="16"/>
  <c r="B15382" i="16"/>
  <c r="B15383" i="16"/>
  <c r="B15384" i="16"/>
  <c r="B15385" i="16"/>
  <c r="B15386" i="16"/>
  <c r="B15387" i="16"/>
  <c r="B15388" i="16"/>
  <c r="B15389" i="16"/>
  <c r="B15390" i="16"/>
  <c r="B15391" i="16"/>
  <c r="B15392" i="16"/>
  <c r="B15393" i="16"/>
  <c r="B15394" i="16"/>
  <c r="B15395" i="16"/>
  <c r="B15396" i="16"/>
  <c r="B15397" i="16"/>
  <c r="B15398" i="16"/>
  <c r="B15399" i="16"/>
  <c r="B15400" i="16"/>
  <c r="B15401" i="16"/>
  <c r="B15402" i="16"/>
  <c r="B15403" i="16"/>
  <c r="B15404" i="16"/>
  <c r="B15405" i="16"/>
  <c r="B15406" i="16"/>
  <c r="B15407" i="16"/>
  <c r="B15408" i="16"/>
  <c r="B15409" i="16"/>
  <c r="B15410" i="16"/>
  <c r="B15411" i="16"/>
  <c r="B15412" i="16"/>
  <c r="B15413" i="16"/>
  <c r="B15414" i="16"/>
  <c r="B15415" i="16"/>
  <c r="B15416" i="16"/>
  <c r="B15417" i="16"/>
  <c r="B15418" i="16"/>
  <c r="B15419" i="16"/>
  <c r="B15420" i="16"/>
  <c r="B15421" i="16"/>
  <c r="B15422" i="16"/>
  <c r="B15423" i="16"/>
  <c r="B15424" i="16"/>
  <c r="B15425" i="16"/>
  <c r="B15426" i="16"/>
  <c r="B15427" i="16"/>
  <c r="B15428" i="16"/>
  <c r="B15429" i="16"/>
  <c r="B15430" i="16"/>
  <c r="B15431" i="16"/>
  <c r="B15432" i="16"/>
  <c r="B15433" i="16"/>
  <c r="B15434" i="16"/>
  <c r="B15435" i="16"/>
  <c r="B15436" i="16"/>
  <c r="B15437" i="16"/>
  <c r="B15438" i="16"/>
  <c r="B15439" i="16"/>
  <c r="B15440" i="16"/>
  <c r="B15441" i="16"/>
  <c r="B15442" i="16"/>
  <c r="B15443" i="16"/>
  <c r="B15444" i="16"/>
  <c r="B15445" i="16"/>
  <c r="B15446" i="16"/>
  <c r="B15447" i="16"/>
  <c r="B15448" i="16"/>
  <c r="B15449" i="16"/>
  <c r="B15450" i="16"/>
  <c r="B15451" i="16"/>
  <c r="B15452" i="16"/>
  <c r="B15453" i="16"/>
  <c r="B15454" i="16"/>
  <c r="B15455" i="16"/>
  <c r="B15456" i="16"/>
  <c r="B15457" i="16"/>
  <c r="B15458" i="16"/>
  <c r="B15459" i="16"/>
  <c r="B15460" i="16"/>
  <c r="B15461" i="16"/>
  <c r="B15462" i="16"/>
  <c r="B15463" i="16"/>
  <c r="B15464" i="16"/>
  <c r="B15465" i="16"/>
  <c r="B15466" i="16"/>
  <c r="B15467" i="16"/>
  <c r="B15468" i="16"/>
  <c r="B15469" i="16"/>
  <c r="B15470" i="16"/>
  <c r="B15471" i="16"/>
  <c r="B15472" i="16"/>
  <c r="B15473" i="16"/>
  <c r="B15474" i="16"/>
  <c r="B15475" i="16"/>
  <c r="B15476" i="16"/>
  <c r="B15477" i="16"/>
  <c r="B15478" i="16"/>
  <c r="B15479" i="16"/>
  <c r="B15480" i="16"/>
  <c r="B15481" i="16"/>
  <c r="B15482" i="16"/>
  <c r="B15483" i="16"/>
  <c r="B15484" i="16"/>
  <c r="B15485" i="16"/>
  <c r="B15486" i="16"/>
  <c r="B15487" i="16"/>
  <c r="B15488" i="16"/>
  <c r="B15489" i="16"/>
  <c r="B15490" i="16"/>
  <c r="B15491" i="16"/>
  <c r="B15492" i="16"/>
  <c r="B15493" i="16"/>
  <c r="B15494" i="16"/>
  <c r="B15495" i="16"/>
  <c r="B15496" i="16"/>
  <c r="B15497" i="16"/>
  <c r="B15498" i="16"/>
  <c r="B15499" i="16"/>
  <c r="B15500" i="16"/>
  <c r="B15501" i="16"/>
  <c r="B15502" i="16"/>
  <c r="B15503" i="16"/>
  <c r="B15504" i="16"/>
  <c r="B15505" i="16"/>
  <c r="B15506" i="16"/>
  <c r="B15507" i="16"/>
  <c r="B15508" i="16"/>
  <c r="B15509" i="16"/>
  <c r="B15510" i="16"/>
  <c r="B15511" i="16"/>
  <c r="B15512" i="16"/>
  <c r="B15513" i="16"/>
  <c r="B15514" i="16"/>
  <c r="B15515" i="16"/>
  <c r="B15516" i="16"/>
  <c r="B15517" i="16"/>
  <c r="B15518" i="16"/>
  <c r="B15519" i="16"/>
  <c r="B15520" i="16"/>
  <c r="B15521" i="16"/>
  <c r="B15522" i="16"/>
  <c r="B15523" i="16"/>
  <c r="B15524" i="16"/>
  <c r="B15525" i="16"/>
  <c r="B15526" i="16"/>
  <c r="B15527" i="16"/>
  <c r="B15528" i="16"/>
  <c r="B15529" i="16"/>
  <c r="B15530" i="16"/>
  <c r="B15531" i="16"/>
  <c r="B15532" i="16"/>
  <c r="B15533" i="16"/>
  <c r="B15534" i="16"/>
  <c r="B15535" i="16"/>
  <c r="B15536" i="16"/>
  <c r="B15537" i="16"/>
  <c r="B15538" i="16"/>
  <c r="B15539" i="16"/>
  <c r="B15540" i="16"/>
  <c r="B15541" i="16"/>
  <c r="B15542" i="16"/>
  <c r="B15543" i="16"/>
  <c r="B15544" i="16"/>
  <c r="B15545" i="16"/>
  <c r="B15546" i="16"/>
  <c r="B15547" i="16"/>
  <c r="B15548" i="16"/>
  <c r="B15549" i="16"/>
  <c r="B15550" i="16"/>
  <c r="B15551" i="16"/>
  <c r="B15552" i="16"/>
  <c r="B15553" i="16"/>
  <c r="B15554" i="16"/>
  <c r="B15555" i="16"/>
  <c r="B15556" i="16"/>
  <c r="B15557" i="16"/>
  <c r="B15558" i="16"/>
  <c r="B15559" i="16"/>
  <c r="B15560" i="16"/>
  <c r="B15561" i="16"/>
  <c r="B15562" i="16"/>
  <c r="B15563" i="16"/>
  <c r="B15564" i="16"/>
  <c r="B15565" i="16"/>
  <c r="B15566" i="16"/>
  <c r="B15567" i="16"/>
  <c r="B15568" i="16"/>
  <c r="B15569" i="16"/>
  <c r="B15570" i="16"/>
  <c r="B15571" i="16"/>
  <c r="B15572" i="16"/>
  <c r="B15573" i="16"/>
  <c r="B15574" i="16"/>
  <c r="B15575" i="16"/>
  <c r="B15576" i="16"/>
  <c r="B15577" i="16"/>
  <c r="B15578" i="16"/>
  <c r="B15579" i="16"/>
  <c r="B15580" i="16"/>
  <c r="B15581" i="16"/>
  <c r="B15582" i="16"/>
  <c r="B15583" i="16"/>
  <c r="B15584" i="16"/>
  <c r="B15585" i="16"/>
  <c r="B15586" i="16"/>
  <c r="B15587" i="16"/>
  <c r="B15588" i="16"/>
  <c r="B15589" i="16"/>
  <c r="B15590" i="16"/>
  <c r="B15591" i="16"/>
  <c r="B15592" i="16"/>
  <c r="B15593" i="16"/>
  <c r="B15594" i="16"/>
  <c r="B15595" i="16"/>
  <c r="B15596" i="16"/>
  <c r="B15597" i="16"/>
  <c r="B15598" i="16"/>
  <c r="B15599" i="16"/>
  <c r="B15600" i="16"/>
  <c r="B15601" i="16"/>
  <c r="B15602" i="16"/>
  <c r="B15603" i="16"/>
  <c r="B15604" i="16"/>
  <c r="B15605" i="16"/>
  <c r="B15606" i="16"/>
  <c r="B15607" i="16"/>
  <c r="B15608" i="16"/>
  <c r="B15609" i="16"/>
  <c r="B15610" i="16"/>
  <c r="B15611" i="16"/>
  <c r="B15612" i="16"/>
  <c r="B15613" i="16"/>
  <c r="B15614" i="16"/>
  <c r="B15615" i="16"/>
  <c r="B15616" i="16"/>
  <c r="B15617" i="16"/>
  <c r="B15618" i="16"/>
  <c r="B15619" i="16"/>
  <c r="B15620" i="16"/>
  <c r="B15621" i="16"/>
  <c r="B15622" i="16"/>
  <c r="B15623" i="16"/>
  <c r="B15624" i="16"/>
  <c r="B15625" i="16"/>
  <c r="B15626" i="16"/>
  <c r="B15627" i="16"/>
  <c r="B15628" i="16"/>
  <c r="B15629" i="16"/>
  <c r="B15630" i="16"/>
  <c r="B15631" i="16"/>
  <c r="B15632" i="16"/>
  <c r="B15633" i="16"/>
  <c r="B15634" i="16"/>
  <c r="B15635" i="16"/>
  <c r="B15636" i="16"/>
  <c r="B15637" i="16"/>
  <c r="B15638" i="16"/>
  <c r="B15639" i="16"/>
  <c r="B15640" i="16"/>
  <c r="B15641" i="16"/>
  <c r="B15642" i="16"/>
  <c r="B15643" i="16"/>
  <c r="B15644" i="16"/>
  <c r="B15645" i="16"/>
  <c r="B15646" i="16"/>
  <c r="B15647" i="16"/>
  <c r="B15648" i="16"/>
  <c r="B15649" i="16"/>
  <c r="B15650" i="16"/>
  <c r="B15651" i="16"/>
  <c r="B15652" i="16"/>
  <c r="B15653" i="16"/>
  <c r="B15654" i="16"/>
  <c r="B15655" i="16"/>
  <c r="B15656" i="16"/>
  <c r="B15657" i="16"/>
  <c r="B15658" i="16"/>
  <c r="B15659" i="16"/>
  <c r="B15660" i="16"/>
  <c r="B15661" i="16"/>
  <c r="B15662" i="16"/>
  <c r="B15663" i="16"/>
  <c r="B15664" i="16"/>
  <c r="B15665" i="16"/>
  <c r="B15666" i="16"/>
  <c r="B15667" i="16"/>
  <c r="B15668" i="16"/>
  <c r="B15669" i="16"/>
  <c r="B15670" i="16"/>
  <c r="B15671" i="16"/>
  <c r="B15672" i="16"/>
  <c r="B15673" i="16"/>
  <c r="B15674" i="16"/>
  <c r="B15675" i="16"/>
  <c r="B15676" i="16"/>
  <c r="B15677" i="16"/>
  <c r="B15678" i="16"/>
  <c r="B15679" i="16"/>
  <c r="B15680" i="16"/>
  <c r="B15681" i="16"/>
  <c r="B15682" i="16"/>
  <c r="B15683" i="16"/>
  <c r="B15684" i="16"/>
  <c r="B15685" i="16"/>
  <c r="B15686" i="16"/>
  <c r="B15687" i="16"/>
  <c r="B15688" i="16"/>
  <c r="B15689" i="16"/>
  <c r="B15690" i="16"/>
  <c r="B15691" i="16"/>
  <c r="B15692" i="16"/>
  <c r="B15693" i="16"/>
  <c r="B15694" i="16"/>
  <c r="B15695" i="16"/>
  <c r="B15696" i="16"/>
  <c r="B15697" i="16"/>
  <c r="B15698" i="16"/>
  <c r="B15699" i="16"/>
  <c r="B15700" i="16"/>
  <c r="B15701" i="16"/>
  <c r="B15702" i="16"/>
  <c r="B15703" i="16"/>
  <c r="B15704" i="16"/>
  <c r="B15705" i="16"/>
  <c r="B15706" i="16"/>
  <c r="B15707" i="16"/>
  <c r="B15708" i="16"/>
  <c r="B15709" i="16"/>
  <c r="B15710" i="16"/>
  <c r="B15711" i="16"/>
  <c r="B15712" i="16"/>
  <c r="B15713" i="16"/>
  <c r="B15714" i="16"/>
  <c r="B15715" i="16"/>
  <c r="B15716" i="16"/>
  <c r="B15717" i="16"/>
  <c r="B15718" i="16"/>
  <c r="B15719" i="16"/>
  <c r="B15720" i="16"/>
  <c r="B15721" i="16"/>
  <c r="B15722" i="16"/>
  <c r="B15723" i="16"/>
  <c r="B15724" i="16"/>
  <c r="B15725" i="16"/>
  <c r="B15726" i="16"/>
  <c r="B15727" i="16"/>
  <c r="B15728" i="16"/>
  <c r="B15729" i="16"/>
  <c r="B15730" i="16"/>
  <c r="B15731" i="16"/>
  <c r="B15732" i="16"/>
  <c r="B15733" i="16"/>
  <c r="B15734" i="16"/>
  <c r="B15735" i="16"/>
  <c r="B15736" i="16"/>
  <c r="B15737" i="16"/>
  <c r="B15738" i="16"/>
  <c r="B15739" i="16"/>
  <c r="B15740" i="16"/>
  <c r="B15741" i="16"/>
  <c r="B15742" i="16"/>
  <c r="B15743" i="16"/>
  <c r="B15744" i="16"/>
  <c r="B15745" i="16"/>
  <c r="B15746" i="16"/>
  <c r="B15747" i="16"/>
  <c r="B15748" i="16"/>
  <c r="B15749" i="16"/>
  <c r="B15750" i="16"/>
  <c r="B15751" i="16"/>
  <c r="B15752" i="16"/>
  <c r="B15753" i="16"/>
  <c r="B15754" i="16"/>
  <c r="B15755" i="16"/>
  <c r="B15756" i="16"/>
  <c r="B15757" i="16"/>
  <c r="B15758" i="16"/>
  <c r="B15759" i="16"/>
  <c r="B15760" i="16"/>
  <c r="B15761" i="16"/>
  <c r="B15762" i="16"/>
  <c r="B15763" i="16"/>
  <c r="B15764" i="16"/>
  <c r="B15765" i="16"/>
  <c r="B15766" i="16"/>
  <c r="B15767" i="16"/>
  <c r="B15768" i="16"/>
  <c r="B15769" i="16"/>
  <c r="B15770" i="16"/>
  <c r="B15771" i="16"/>
  <c r="B15772" i="16"/>
  <c r="B15773" i="16"/>
  <c r="B15774" i="16"/>
  <c r="B15775" i="16"/>
  <c r="B15776" i="16"/>
  <c r="B15777" i="16"/>
  <c r="B15778" i="16"/>
  <c r="B15779" i="16"/>
  <c r="B15780" i="16"/>
  <c r="B15781" i="16"/>
  <c r="B15782" i="16"/>
  <c r="B15783" i="16"/>
  <c r="B15784" i="16"/>
  <c r="B15785" i="16"/>
  <c r="B15786" i="16"/>
  <c r="B15787" i="16"/>
  <c r="B15788" i="16"/>
  <c r="B15789" i="16"/>
  <c r="B15790" i="16"/>
  <c r="B15791" i="16"/>
  <c r="B15792" i="16"/>
  <c r="B15793" i="16"/>
  <c r="B15794" i="16"/>
  <c r="B15795" i="16"/>
  <c r="B15796" i="16"/>
  <c r="B15797" i="16"/>
  <c r="B15798" i="16"/>
  <c r="B15799" i="16"/>
  <c r="B15800" i="16"/>
  <c r="B15801" i="16"/>
  <c r="B15802" i="16"/>
  <c r="B15803" i="16"/>
  <c r="B15804" i="16"/>
  <c r="B15805" i="16"/>
  <c r="B15806" i="16"/>
  <c r="B15807" i="16"/>
  <c r="B15808" i="16"/>
  <c r="B15809" i="16"/>
  <c r="B15810" i="16"/>
  <c r="B15811" i="16"/>
  <c r="B15812" i="16"/>
  <c r="B15813" i="16"/>
  <c r="B15814" i="16"/>
  <c r="B15815" i="16"/>
  <c r="B15816" i="16"/>
  <c r="B15817" i="16"/>
  <c r="B15818" i="16"/>
  <c r="B15819" i="16"/>
  <c r="B15820" i="16"/>
  <c r="B15821" i="16"/>
  <c r="B15822" i="16"/>
  <c r="B15823" i="16"/>
  <c r="B15824" i="16"/>
  <c r="B15825" i="16"/>
  <c r="B15826" i="16"/>
  <c r="B15827" i="16"/>
  <c r="B15828" i="16"/>
  <c r="B15829" i="16"/>
  <c r="B15830" i="16"/>
  <c r="B15831" i="16"/>
  <c r="B15832" i="16"/>
  <c r="B15833" i="16"/>
  <c r="B15834" i="16"/>
  <c r="B15835" i="16"/>
  <c r="B15836" i="16"/>
  <c r="B15837" i="16"/>
  <c r="B15838" i="16"/>
  <c r="B15839" i="16"/>
  <c r="B15840" i="16"/>
  <c r="B15841" i="16"/>
  <c r="B15842" i="16"/>
  <c r="B15843" i="16"/>
  <c r="B15844" i="16"/>
  <c r="B15845" i="16"/>
  <c r="B15846" i="16"/>
  <c r="B15847" i="16"/>
  <c r="B15848" i="16"/>
  <c r="B15849" i="16"/>
  <c r="B15850" i="16"/>
  <c r="B15851" i="16"/>
  <c r="B15852" i="16"/>
  <c r="B15853" i="16"/>
  <c r="B15854" i="16"/>
  <c r="B15855" i="16"/>
  <c r="B15856" i="16"/>
  <c r="B15857" i="16"/>
  <c r="B15858" i="16"/>
  <c r="B15859" i="16"/>
  <c r="B15860" i="16"/>
  <c r="B15861" i="16"/>
  <c r="B15862" i="16"/>
  <c r="B15863" i="16"/>
  <c r="B15864" i="16"/>
  <c r="B15865" i="16"/>
  <c r="B15866" i="16"/>
  <c r="B15867" i="16"/>
  <c r="B15868" i="16"/>
  <c r="B15869" i="16"/>
  <c r="B15870" i="16"/>
  <c r="B15871" i="16"/>
  <c r="B15872" i="16"/>
  <c r="B15873" i="16"/>
  <c r="B15874" i="16"/>
  <c r="B15875" i="16"/>
  <c r="B15876" i="16"/>
  <c r="B15877" i="16"/>
  <c r="B15878" i="16"/>
  <c r="B15879" i="16"/>
  <c r="B15880" i="16"/>
  <c r="B15881" i="16"/>
  <c r="B15882" i="16"/>
  <c r="B15883" i="16"/>
  <c r="B15884" i="16"/>
  <c r="B15885" i="16"/>
  <c r="B15886" i="16"/>
  <c r="B15887" i="16"/>
  <c r="B15888" i="16"/>
  <c r="B15889" i="16"/>
  <c r="B15890" i="16"/>
  <c r="B15891" i="16"/>
  <c r="B15892" i="16"/>
  <c r="B15893" i="16"/>
  <c r="B15894" i="16"/>
  <c r="B15895" i="16"/>
  <c r="B15896" i="16"/>
  <c r="B15897" i="16"/>
  <c r="B15898" i="16"/>
  <c r="B15899" i="16"/>
  <c r="B15900" i="16"/>
  <c r="B15901" i="16"/>
  <c r="B15902" i="16"/>
  <c r="B15903" i="16"/>
  <c r="B15904" i="16"/>
  <c r="B15905" i="16"/>
  <c r="B15906" i="16"/>
  <c r="B15907" i="16"/>
  <c r="B15908" i="16"/>
  <c r="B15909" i="16"/>
  <c r="B15910" i="16"/>
  <c r="B15911" i="16"/>
  <c r="B15912" i="16"/>
  <c r="B15913" i="16"/>
  <c r="B15914" i="16"/>
  <c r="B15915" i="16"/>
  <c r="B15916" i="16"/>
  <c r="B15917" i="16"/>
  <c r="B15918" i="16"/>
  <c r="B15919" i="16"/>
  <c r="B15920" i="16"/>
  <c r="B15921" i="16"/>
  <c r="B15922" i="16"/>
  <c r="B15923" i="16"/>
  <c r="B15924" i="16"/>
  <c r="B15925" i="16"/>
  <c r="B15926" i="16"/>
  <c r="B15927" i="16"/>
  <c r="B15928" i="16"/>
  <c r="B15929" i="16"/>
  <c r="B15930" i="16"/>
  <c r="B15931" i="16"/>
  <c r="B15932" i="16"/>
  <c r="B15933" i="16"/>
  <c r="B15934" i="16"/>
  <c r="B15935" i="16"/>
  <c r="B15936" i="16"/>
  <c r="B15937" i="16"/>
  <c r="B15938" i="16"/>
  <c r="B15939" i="16"/>
  <c r="B15940" i="16"/>
  <c r="B15941" i="16"/>
  <c r="B15942" i="16"/>
  <c r="B15943" i="16"/>
  <c r="B15944" i="16"/>
  <c r="B15945" i="16"/>
  <c r="B15946" i="16"/>
  <c r="B15947" i="16"/>
  <c r="B15948" i="16"/>
  <c r="B15949" i="16"/>
  <c r="B15950" i="16"/>
  <c r="B15951" i="16"/>
  <c r="B15952" i="16"/>
  <c r="B15953" i="16"/>
  <c r="B15954" i="16"/>
  <c r="B15955" i="16"/>
  <c r="B15956" i="16"/>
  <c r="B15957" i="16"/>
  <c r="B15958" i="16"/>
  <c r="B15959" i="16"/>
  <c r="B15960" i="16"/>
  <c r="B15961" i="16"/>
  <c r="B15962" i="16"/>
  <c r="B15963" i="16"/>
  <c r="B15964" i="16"/>
  <c r="B15965" i="16"/>
  <c r="B15966" i="16"/>
  <c r="B15967" i="16"/>
  <c r="B15968" i="16"/>
  <c r="B15969" i="16"/>
  <c r="B15970" i="16"/>
  <c r="B15971" i="16"/>
  <c r="B15972" i="16"/>
  <c r="B15973" i="16"/>
  <c r="B15974" i="16"/>
  <c r="B15975" i="16"/>
  <c r="B15976" i="16"/>
  <c r="B15977" i="16"/>
  <c r="B15978" i="16"/>
  <c r="B15979" i="16"/>
  <c r="B15980" i="16"/>
  <c r="B15981" i="16"/>
  <c r="B15982" i="16"/>
  <c r="B15983" i="16"/>
  <c r="B15984" i="16"/>
  <c r="B15985" i="16"/>
  <c r="B15986" i="16"/>
  <c r="B15987" i="16"/>
  <c r="B15988" i="16"/>
  <c r="B15989" i="16"/>
  <c r="B15990" i="16"/>
  <c r="B15991" i="16"/>
  <c r="B15992" i="16"/>
  <c r="B15993" i="16"/>
  <c r="B15994" i="16"/>
  <c r="B15995" i="16"/>
  <c r="B15996" i="16"/>
  <c r="B15997" i="16"/>
  <c r="B15998" i="16"/>
  <c r="B15999" i="16"/>
  <c r="B16000" i="16"/>
  <c r="B16001" i="16"/>
  <c r="B16002" i="16"/>
  <c r="B16003" i="16"/>
  <c r="B16004" i="16"/>
  <c r="B16005" i="16"/>
  <c r="B16006" i="16"/>
  <c r="B16007" i="16"/>
  <c r="B16008" i="16"/>
  <c r="B16009" i="16"/>
  <c r="B16010" i="16"/>
  <c r="B16011" i="16"/>
  <c r="B16012" i="16"/>
  <c r="B16013" i="16"/>
  <c r="B16014" i="16"/>
  <c r="B16015" i="16"/>
  <c r="B16016" i="16"/>
  <c r="B16017" i="16"/>
  <c r="B16018" i="16"/>
  <c r="B16019" i="16"/>
  <c r="B16020" i="16"/>
  <c r="B16021" i="16"/>
  <c r="B16022" i="16"/>
  <c r="B16023" i="16"/>
  <c r="B16024" i="16"/>
  <c r="B16025" i="16"/>
  <c r="B16026" i="16"/>
  <c r="B16027" i="16"/>
  <c r="B16028" i="16"/>
  <c r="B16029" i="16"/>
  <c r="B16030" i="16"/>
  <c r="B16031" i="16"/>
  <c r="B16032" i="16"/>
  <c r="B16033" i="16"/>
  <c r="B16034" i="16"/>
  <c r="B16035" i="16"/>
  <c r="B16036" i="16"/>
  <c r="B16037" i="16"/>
  <c r="B2" i="16"/>
  <c r="F41" i="4"/>
  <c r="E41" i="4"/>
  <c r="D41" i="4"/>
  <c r="C41" i="4"/>
  <c r="E60" i="4"/>
  <c r="E59" i="4"/>
  <c r="E58" i="4"/>
  <c r="E57" i="4"/>
  <c r="F60" i="4"/>
  <c r="F59" i="4"/>
  <c r="F58" i="4"/>
  <c r="F57" i="4"/>
  <c r="J3"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J2503" i="16"/>
  <c r="J2504" i="16"/>
  <c r="J2505" i="16"/>
  <c r="J2506" i="16"/>
  <c r="J2507" i="16"/>
  <c r="J2508" i="16"/>
  <c r="J2509" i="16"/>
  <c r="J2510" i="16"/>
  <c r="J2511" i="16"/>
  <c r="J2512" i="16"/>
  <c r="J2513" i="16"/>
  <c r="J2514" i="16"/>
  <c r="J2515" i="16"/>
  <c r="J2516" i="16"/>
  <c r="J2517" i="16"/>
  <c r="J2518" i="16"/>
  <c r="J2519" i="16"/>
  <c r="J2520" i="16"/>
  <c r="J2521" i="16"/>
  <c r="J2522" i="16"/>
  <c r="J2523" i="16"/>
  <c r="J2524" i="16"/>
  <c r="J2525" i="16"/>
  <c r="J2526" i="16"/>
  <c r="J2527" i="16"/>
  <c r="J2528" i="16"/>
  <c r="J2529" i="16"/>
  <c r="J2530" i="16"/>
  <c r="J2531" i="16"/>
  <c r="J2532" i="16"/>
  <c r="J2533" i="16"/>
  <c r="J2534" i="16"/>
  <c r="J2535" i="16"/>
  <c r="J2536" i="16"/>
  <c r="J2537" i="16"/>
  <c r="J2538" i="16"/>
  <c r="J2539" i="16"/>
  <c r="J2540" i="16"/>
  <c r="J2541" i="16"/>
  <c r="J2542" i="16"/>
  <c r="J2543" i="16"/>
  <c r="J2544" i="16"/>
  <c r="J2545" i="16"/>
  <c r="J2546" i="16"/>
  <c r="J2547" i="16"/>
  <c r="J2548" i="16"/>
  <c r="J2549" i="16"/>
  <c r="J2550" i="16"/>
  <c r="J2551" i="16"/>
  <c r="J2552" i="16"/>
  <c r="J2553" i="16"/>
  <c r="J2554" i="16"/>
  <c r="J2555" i="16"/>
  <c r="J2556" i="16"/>
  <c r="J2557" i="16"/>
  <c r="J2558" i="16"/>
  <c r="J2559" i="16"/>
  <c r="J2560" i="16"/>
  <c r="J2561" i="16"/>
  <c r="J2562" i="16"/>
  <c r="J2563" i="16"/>
  <c r="J2564" i="16"/>
  <c r="J2565" i="16"/>
  <c r="J2566" i="16"/>
  <c r="J2567" i="16"/>
  <c r="J2568" i="16"/>
  <c r="J2569" i="16"/>
  <c r="J2570" i="16"/>
  <c r="J2571" i="16"/>
  <c r="J2572" i="16"/>
  <c r="J2573" i="16"/>
  <c r="J2574" i="16"/>
  <c r="J2575" i="16"/>
  <c r="J2576" i="16"/>
  <c r="J2577" i="16"/>
  <c r="J2578" i="16"/>
  <c r="J2579" i="16"/>
  <c r="J2580" i="16"/>
  <c r="J2581" i="16"/>
  <c r="J2582" i="16"/>
  <c r="J2583" i="16"/>
  <c r="J2584" i="16"/>
  <c r="J2585" i="16"/>
  <c r="J2586" i="16"/>
  <c r="J2587" i="16"/>
  <c r="J2588" i="16"/>
  <c r="J2589" i="16"/>
  <c r="J2590" i="16"/>
  <c r="J2591" i="16"/>
  <c r="J2592" i="16"/>
  <c r="J2593" i="16"/>
  <c r="J2594" i="16"/>
  <c r="J2595" i="16"/>
  <c r="J2596" i="16"/>
  <c r="J2597" i="16"/>
  <c r="J2598" i="16"/>
  <c r="J2599" i="16"/>
  <c r="J2600" i="16"/>
  <c r="J2601" i="16"/>
  <c r="J2602" i="16"/>
  <c r="J2603" i="16"/>
  <c r="J2604" i="16"/>
  <c r="J2605" i="16"/>
  <c r="J2606" i="16"/>
  <c r="J2607" i="16"/>
  <c r="J2608" i="16"/>
  <c r="J2609" i="16"/>
  <c r="J2610" i="16"/>
  <c r="J2611" i="16"/>
  <c r="J2612" i="16"/>
  <c r="J2613" i="16"/>
  <c r="J2614" i="16"/>
  <c r="J2615" i="16"/>
  <c r="J2616" i="16"/>
  <c r="J2617" i="16"/>
  <c r="J2618" i="16"/>
  <c r="J2619" i="16"/>
  <c r="J2620" i="16"/>
  <c r="J2621" i="16"/>
  <c r="J2622" i="16"/>
  <c r="J2623" i="16"/>
  <c r="J2624" i="16"/>
  <c r="J2625" i="16"/>
  <c r="J2626" i="16"/>
  <c r="J2627" i="16"/>
  <c r="J2628" i="16"/>
  <c r="J2629" i="16"/>
  <c r="J2630" i="16"/>
  <c r="J2631" i="16"/>
  <c r="J2632" i="16"/>
  <c r="J2633" i="16"/>
  <c r="J2634" i="16"/>
  <c r="J2635" i="16"/>
  <c r="J2636" i="16"/>
  <c r="J2637" i="16"/>
  <c r="J2638" i="16"/>
  <c r="J2639" i="16"/>
  <c r="J2640" i="16"/>
  <c r="J2641" i="16"/>
  <c r="J2642" i="16"/>
  <c r="J2643" i="16"/>
  <c r="J2644" i="16"/>
  <c r="J2645" i="16"/>
  <c r="J2646" i="16"/>
  <c r="J2647" i="16"/>
  <c r="J2648" i="16"/>
  <c r="J2649" i="16"/>
  <c r="J2650" i="16"/>
  <c r="J2651" i="16"/>
  <c r="J2652" i="16"/>
  <c r="J2653" i="16"/>
  <c r="J2654" i="16"/>
  <c r="J2655" i="16"/>
  <c r="J2656" i="16"/>
  <c r="J2657" i="16"/>
  <c r="J2658" i="16"/>
  <c r="J2659" i="16"/>
  <c r="J2660" i="16"/>
  <c r="J2661" i="16"/>
  <c r="J2662" i="16"/>
  <c r="J2663" i="16"/>
  <c r="J2664" i="16"/>
  <c r="J2665" i="16"/>
  <c r="J2666" i="16"/>
  <c r="J2667" i="16"/>
  <c r="J2668" i="16"/>
  <c r="J2669" i="16"/>
  <c r="J2670" i="16"/>
  <c r="J2671" i="16"/>
  <c r="J2672" i="16"/>
  <c r="J2673" i="16"/>
  <c r="J2674" i="16"/>
  <c r="J2675" i="16"/>
  <c r="J2676" i="16"/>
  <c r="J2677" i="16"/>
  <c r="J2678" i="16"/>
  <c r="J2679" i="16"/>
  <c r="J2680" i="16"/>
  <c r="J2681" i="16"/>
  <c r="J2682" i="16"/>
  <c r="J2683" i="16"/>
  <c r="J2684" i="16"/>
  <c r="J2685" i="16"/>
  <c r="J2686" i="16"/>
  <c r="J2687" i="16"/>
  <c r="J2688" i="16"/>
  <c r="J2689" i="16"/>
  <c r="J2690" i="16"/>
  <c r="J2691" i="16"/>
  <c r="J2692" i="16"/>
  <c r="J2693" i="16"/>
  <c r="J2694" i="16"/>
  <c r="J2695" i="16"/>
  <c r="J2696" i="16"/>
  <c r="J2697" i="16"/>
  <c r="J2698" i="16"/>
  <c r="J2699" i="16"/>
  <c r="J2700" i="16"/>
  <c r="J2701" i="16"/>
  <c r="J2702" i="16"/>
  <c r="J2703" i="16"/>
  <c r="J2704" i="16"/>
  <c r="J2705" i="16"/>
  <c r="J2706" i="16"/>
  <c r="J2707" i="16"/>
  <c r="J2708" i="16"/>
  <c r="J2709" i="16"/>
  <c r="J2710" i="16"/>
  <c r="J2711" i="16"/>
  <c r="J2712" i="16"/>
  <c r="J2713" i="16"/>
  <c r="J2714" i="16"/>
  <c r="J2715" i="16"/>
  <c r="J2716" i="16"/>
  <c r="J2717" i="16"/>
  <c r="J2718" i="16"/>
  <c r="J2719" i="16"/>
  <c r="J2720" i="16"/>
  <c r="J2721" i="16"/>
  <c r="J2722" i="16"/>
  <c r="J2723" i="16"/>
  <c r="J2724" i="16"/>
  <c r="J2725" i="16"/>
  <c r="J2726" i="16"/>
  <c r="J2727" i="16"/>
  <c r="J2728" i="16"/>
  <c r="J2729" i="16"/>
  <c r="J2730" i="16"/>
  <c r="J2731" i="16"/>
  <c r="J2732" i="16"/>
  <c r="J2733" i="16"/>
  <c r="J2734" i="16"/>
  <c r="J2735" i="16"/>
  <c r="J2736" i="16"/>
  <c r="J2737" i="16"/>
  <c r="J2738" i="16"/>
  <c r="J2739" i="16"/>
  <c r="J2740" i="16"/>
  <c r="J2741" i="16"/>
  <c r="J2742" i="16"/>
  <c r="J2743" i="16"/>
  <c r="J2744" i="16"/>
  <c r="J2745" i="16"/>
  <c r="J2746" i="16"/>
  <c r="J2747" i="16"/>
  <c r="J2748" i="16"/>
  <c r="J2749" i="16"/>
  <c r="J2750" i="16"/>
  <c r="J2751" i="16"/>
  <c r="J2752" i="16"/>
  <c r="J2753" i="16"/>
  <c r="J2754" i="16"/>
  <c r="J2755" i="16"/>
  <c r="J2756" i="16"/>
  <c r="J2757" i="16"/>
  <c r="J2758" i="16"/>
  <c r="J2759" i="16"/>
  <c r="J2760" i="16"/>
  <c r="J2761" i="16"/>
  <c r="J2762" i="16"/>
  <c r="J2763" i="16"/>
  <c r="J2764" i="16"/>
  <c r="J2765" i="16"/>
  <c r="J2766" i="16"/>
  <c r="J2767" i="16"/>
  <c r="J2768" i="16"/>
  <c r="J2769" i="16"/>
  <c r="J2770" i="16"/>
  <c r="J2771" i="16"/>
  <c r="J2772" i="16"/>
  <c r="J2773" i="16"/>
  <c r="J2774" i="16"/>
  <c r="J2775" i="16"/>
  <c r="J2776" i="16"/>
  <c r="J2777" i="16"/>
  <c r="J2778" i="16"/>
  <c r="J2779" i="16"/>
  <c r="J2780" i="16"/>
  <c r="J2781" i="16"/>
  <c r="J2782" i="16"/>
  <c r="J2783" i="16"/>
  <c r="J2784" i="16"/>
  <c r="J2785" i="16"/>
  <c r="J2786" i="16"/>
  <c r="J2787" i="16"/>
  <c r="J2788" i="16"/>
  <c r="J2789" i="16"/>
  <c r="J2790" i="16"/>
  <c r="J2791" i="16"/>
  <c r="J2792" i="16"/>
  <c r="J2793" i="16"/>
  <c r="J2794" i="16"/>
  <c r="J2795" i="16"/>
  <c r="J2796" i="16"/>
  <c r="J2797" i="16"/>
  <c r="J2798" i="16"/>
  <c r="J2799" i="16"/>
  <c r="J2800" i="16"/>
  <c r="J2801" i="16"/>
  <c r="J2802" i="16"/>
  <c r="J2803" i="16"/>
  <c r="J2804" i="16"/>
  <c r="J2805" i="16"/>
  <c r="J2806" i="16"/>
  <c r="J2807" i="16"/>
  <c r="J2808" i="16"/>
  <c r="J2809" i="16"/>
  <c r="J2810" i="16"/>
  <c r="J2811" i="16"/>
  <c r="J2812" i="16"/>
  <c r="J2813" i="16"/>
  <c r="J2814" i="16"/>
  <c r="J2815" i="16"/>
  <c r="J2816" i="16"/>
  <c r="J2817" i="16"/>
  <c r="J2818" i="16"/>
  <c r="J2819" i="16"/>
  <c r="J2820" i="16"/>
  <c r="J2821" i="16"/>
  <c r="J2822" i="16"/>
  <c r="J2823" i="16"/>
  <c r="J2824" i="16"/>
  <c r="J2825" i="16"/>
  <c r="J2826" i="16"/>
  <c r="J2827" i="16"/>
  <c r="J2828" i="16"/>
  <c r="J2829" i="16"/>
  <c r="J2830" i="16"/>
  <c r="J2831" i="16"/>
  <c r="J2832" i="16"/>
  <c r="J2833" i="16"/>
  <c r="J2834" i="16"/>
  <c r="J2835" i="16"/>
  <c r="J2836" i="16"/>
  <c r="J2837" i="16"/>
  <c r="J2838" i="16"/>
  <c r="J2839" i="16"/>
  <c r="J2840" i="16"/>
  <c r="J2841" i="16"/>
  <c r="J2842" i="16"/>
  <c r="J2843" i="16"/>
  <c r="J2844" i="16"/>
  <c r="J2845" i="16"/>
  <c r="J2846" i="16"/>
  <c r="J2847" i="16"/>
  <c r="J2848" i="16"/>
  <c r="J2849" i="16"/>
  <c r="J2850" i="16"/>
  <c r="J2851" i="16"/>
  <c r="J2852" i="16"/>
  <c r="J2853" i="16"/>
  <c r="J2854" i="16"/>
  <c r="J2855" i="16"/>
  <c r="J2856" i="16"/>
  <c r="J2857" i="16"/>
  <c r="J2858" i="16"/>
  <c r="J2859" i="16"/>
  <c r="J2860" i="16"/>
  <c r="J2861" i="16"/>
  <c r="J2862" i="16"/>
  <c r="J2863" i="16"/>
  <c r="J2864" i="16"/>
  <c r="J2865" i="16"/>
  <c r="J2866" i="16"/>
  <c r="J2867" i="16"/>
  <c r="J2868" i="16"/>
  <c r="J2869" i="16"/>
  <c r="J2870" i="16"/>
  <c r="J2871" i="16"/>
  <c r="J2872" i="16"/>
  <c r="J2873" i="16"/>
  <c r="J2874" i="16"/>
  <c r="J2875" i="16"/>
  <c r="J2876" i="16"/>
  <c r="J2877" i="16"/>
  <c r="J2878" i="16"/>
  <c r="J2879" i="16"/>
  <c r="J2880" i="16"/>
  <c r="J2881" i="16"/>
  <c r="J2882" i="16"/>
  <c r="J2883" i="16"/>
  <c r="J2884" i="16"/>
  <c r="J2885" i="16"/>
  <c r="J2886" i="16"/>
  <c r="J2887" i="16"/>
  <c r="J2888" i="16"/>
  <c r="J2889" i="16"/>
  <c r="J2890" i="16"/>
  <c r="J2891" i="16"/>
  <c r="J2892" i="16"/>
  <c r="J2893" i="16"/>
  <c r="J2894" i="16"/>
  <c r="J2895" i="16"/>
  <c r="J2896" i="16"/>
  <c r="J2897" i="16"/>
  <c r="J2898" i="16"/>
  <c r="J2899" i="16"/>
  <c r="J2900" i="16"/>
  <c r="J2901" i="16"/>
  <c r="J2902" i="16"/>
  <c r="J2903" i="16"/>
  <c r="J2904" i="16"/>
  <c r="J2905" i="16"/>
  <c r="J2906" i="16"/>
  <c r="J2907" i="16"/>
  <c r="J2908" i="16"/>
  <c r="J2909" i="16"/>
  <c r="J2910" i="16"/>
  <c r="J2911" i="16"/>
  <c r="J2912" i="16"/>
  <c r="J2913" i="16"/>
  <c r="J2914" i="16"/>
  <c r="J2915" i="16"/>
  <c r="J2916" i="16"/>
  <c r="J2917" i="16"/>
  <c r="J2918" i="16"/>
  <c r="J2919" i="16"/>
  <c r="J2920" i="16"/>
  <c r="J2921" i="16"/>
  <c r="J2922" i="16"/>
  <c r="J2923" i="16"/>
  <c r="J2924" i="16"/>
  <c r="J2925" i="16"/>
  <c r="J2926" i="16"/>
  <c r="J2927" i="16"/>
  <c r="J2928" i="16"/>
  <c r="J2929" i="16"/>
  <c r="J2930" i="16"/>
  <c r="J2931" i="16"/>
  <c r="J2932" i="16"/>
  <c r="J2933" i="16"/>
  <c r="J2934" i="16"/>
  <c r="J2935" i="16"/>
  <c r="J2936" i="16"/>
  <c r="J2937" i="16"/>
  <c r="J2938" i="16"/>
  <c r="J2939" i="16"/>
  <c r="J2940" i="16"/>
  <c r="J2941" i="16"/>
  <c r="J2942" i="16"/>
  <c r="J2943" i="16"/>
  <c r="J2944" i="16"/>
  <c r="J2945" i="16"/>
  <c r="J2946" i="16"/>
  <c r="J2947" i="16"/>
  <c r="J2948" i="16"/>
  <c r="J2949" i="16"/>
  <c r="J2950" i="16"/>
  <c r="J2951" i="16"/>
  <c r="J2952" i="16"/>
  <c r="J2953" i="16"/>
  <c r="J2954" i="16"/>
  <c r="J2955" i="16"/>
  <c r="J2956" i="16"/>
  <c r="J2957" i="16"/>
  <c r="J2958" i="16"/>
  <c r="J2959" i="16"/>
  <c r="J2960" i="16"/>
  <c r="J2961" i="16"/>
  <c r="J2962" i="16"/>
  <c r="J2963" i="16"/>
  <c r="J2964" i="16"/>
  <c r="J2965" i="16"/>
  <c r="J2966" i="16"/>
  <c r="J2967" i="16"/>
  <c r="J2968" i="16"/>
  <c r="J2969" i="16"/>
  <c r="J2970" i="16"/>
  <c r="J2971" i="16"/>
  <c r="J2972" i="16"/>
  <c r="J2973" i="16"/>
  <c r="J2974" i="16"/>
  <c r="J2975" i="16"/>
  <c r="J2976" i="16"/>
  <c r="J2977" i="16"/>
  <c r="J2978" i="16"/>
  <c r="J2979" i="16"/>
  <c r="J2980" i="16"/>
  <c r="J2981" i="16"/>
  <c r="J2982" i="16"/>
  <c r="J2983" i="16"/>
  <c r="J2984" i="16"/>
  <c r="J2985" i="16"/>
  <c r="J2986" i="16"/>
  <c r="J2987" i="16"/>
  <c r="J2988" i="16"/>
  <c r="J2989" i="16"/>
  <c r="J2990" i="16"/>
  <c r="J2991" i="16"/>
  <c r="J2992" i="16"/>
  <c r="J2993" i="16"/>
  <c r="J2994" i="16"/>
  <c r="J2995" i="16"/>
  <c r="J2996" i="16"/>
  <c r="J2997" i="16"/>
  <c r="J2998" i="16"/>
  <c r="J2999" i="16"/>
  <c r="J3000" i="16"/>
  <c r="J3001" i="16"/>
  <c r="J3002" i="16"/>
  <c r="J3003" i="16"/>
  <c r="J3004" i="16"/>
  <c r="J3005" i="16"/>
  <c r="J3006" i="16"/>
  <c r="J3007" i="16"/>
  <c r="J3008" i="16"/>
  <c r="J3009" i="16"/>
  <c r="J3010" i="16"/>
  <c r="J3011" i="16"/>
  <c r="J3012" i="16"/>
  <c r="J3013" i="16"/>
  <c r="J3014" i="16"/>
  <c r="J3015" i="16"/>
  <c r="J3016" i="16"/>
  <c r="J3017" i="16"/>
  <c r="J3018" i="16"/>
  <c r="J3019" i="16"/>
  <c r="J3020" i="16"/>
  <c r="J3021" i="16"/>
  <c r="J3022" i="16"/>
  <c r="J3023" i="16"/>
  <c r="J3024" i="16"/>
  <c r="J3025" i="16"/>
  <c r="J3026" i="16"/>
  <c r="J3027" i="16"/>
  <c r="J3028" i="16"/>
  <c r="J3029" i="16"/>
  <c r="J3030" i="16"/>
  <c r="J3031" i="16"/>
  <c r="J3032" i="16"/>
  <c r="J3033" i="16"/>
  <c r="J3034" i="16"/>
  <c r="J3035" i="16"/>
  <c r="J3036" i="16"/>
  <c r="J3037" i="16"/>
  <c r="J3038" i="16"/>
  <c r="J3039" i="16"/>
  <c r="J3040" i="16"/>
  <c r="J3041" i="16"/>
  <c r="J3042" i="16"/>
  <c r="J3043" i="16"/>
  <c r="J3044" i="16"/>
  <c r="J3045" i="16"/>
  <c r="J3046" i="16"/>
  <c r="J3047" i="16"/>
  <c r="J3048" i="16"/>
  <c r="J3049" i="16"/>
  <c r="J3050" i="16"/>
  <c r="J3051" i="16"/>
  <c r="J3052" i="16"/>
  <c r="J3053" i="16"/>
  <c r="J3054" i="16"/>
  <c r="J3055" i="16"/>
  <c r="J3056" i="16"/>
  <c r="J3057" i="16"/>
  <c r="J3058" i="16"/>
  <c r="J3059" i="16"/>
  <c r="J3060" i="16"/>
  <c r="J3061" i="16"/>
  <c r="J3062" i="16"/>
  <c r="J3063" i="16"/>
  <c r="J3064" i="16"/>
  <c r="J3065" i="16"/>
  <c r="J3066" i="16"/>
  <c r="J3067" i="16"/>
  <c r="J3068" i="16"/>
  <c r="J3069" i="16"/>
  <c r="J3070" i="16"/>
  <c r="J3071" i="16"/>
  <c r="J3072" i="16"/>
  <c r="J3073" i="16"/>
  <c r="J3074" i="16"/>
  <c r="J3075" i="16"/>
  <c r="J3076" i="16"/>
  <c r="J3077" i="16"/>
  <c r="J3078" i="16"/>
  <c r="J3079" i="16"/>
  <c r="J3080" i="16"/>
  <c r="J3081" i="16"/>
  <c r="J3082" i="16"/>
  <c r="J3083" i="16"/>
  <c r="J3084" i="16"/>
  <c r="J3085" i="16"/>
  <c r="J3086" i="16"/>
  <c r="J3087" i="16"/>
  <c r="J3088" i="16"/>
  <c r="J3089" i="16"/>
  <c r="J3090" i="16"/>
  <c r="J3091" i="16"/>
  <c r="J3092" i="16"/>
  <c r="J3093" i="16"/>
  <c r="J3094" i="16"/>
  <c r="J3095" i="16"/>
  <c r="J3096" i="16"/>
  <c r="J3097" i="16"/>
  <c r="J3098" i="16"/>
  <c r="J3099" i="16"/>
  <c r="J3100" i="16"/>
  <c r="J3101" i="16"/>
  <c r="J3102" i="16"/>
  <c r="J3103" i="16"/>
  <c r="J3104" i="16"/>
  <c r="J3105" i="16"/>
  <c r="J3106" i="16"/>
  <c r="J3107" i="16"/>
  <c r="J3108" i="16"/>
  <c r="J3109" i="16"/>
  <c r="J3110" i="16"/>
  <c r="J3111" i="16"/>
  <c r="J3112" i="16"/>
  <c r="J3113" i="16"/>
  <c r="J3114" i="16"/>
  <c r="J3115" i="16"/>
  <c r="J3116" i="16"/>
  <c r="J3117" i="16"/>
  <c r="J3118" i="16"/>
  <c r="J3119" i="16"/>
  <c r="J3120" i="16"/>
  <c r="J3121" i="16"/>
  <c r="J3122" i="16"/>
  <c r="J3123" i="16"/>
  <c r="J3124" i="16"/>
  <c r="J3125" i="16"/>
  <c r="J3126" i="16"/>
  <c r="J3127" i="16"/>
  <c r="J3128" i="16"/>
  <c r="J3129" i="16"/>
  <c r="J3130" i="16"/>
  <c r="J3131" i="16"/>
  <c r="J3132" i="16"/>
  <c r="J3133" i="16"/>
  <c r="J3134" i="16"/>
  <c r="J3135" i="16"/>
  <c r="J3136" i="16"/>
  <c r="J3137" i="16"/>
  <c r="J3138" i="16"/>
  <c r="J3139" i="16"/>
  <c r="J3140" i="16"/>
  <c r="J3141" i="16"/>
  <c r="J3142" i="16"/>
  <c r="J3143" i="16"/>
  <c r="J3144" i="16"/>
  <c r="J3145" i="16"/>
  <c r="J3146" i="16"/>
  <c r="J3147" i="16"/>
  <c r="J3148" i="16"/>
  <c r="J3149" i="16"/>
  <c r="J3150" i="16"/>
  <c r="J3151" i="16"/>
  <c r="J3152" i="16"/>
  <c r="J3153" i="16"/>
  <c r="J3154" i="16"/>
  <c r="J3155" i="16"/>
  <c r="J3156" i="16"/>
  <c r="J3157" i="16"/>
  <c r="J3158" i="16"/>
  <c r="J3159" i="16"/>
  <c r="J3160" i="16"/>
  <c r="J3161" i="16"/>
  <c r="J3162" i="16"/>
  <c r="J3163" i="16"/>
  <c r="J3164" i="16"/>
  <c r="J3165" i="16"/>
  <c r="J3166" i="16"/>
  <c r="J3167" i="16"/>
  <c r="J3168" i="16"/>
  <c r="J3169" i="16"/>
  <c r="J3170" i="16"/>
  <c r="J3171" i="16"/>
  <c r="J3172" i="16"/>
  <c r="J3173" i="16"/>
  <c r="J3174" i="16"/>
  <c r="J3175" i="16"/>
  <c r="J3176" i="16"/>
  <c r="J3177" i="16"/>
  <c r="J3178" i="16"/>
  <c r="J3179" i="16"/>
  <c r="J3180" i="16"/>
  <c r="J3181" i="16"/>
  <c r="J3182" i="16"/>
  <c r="J3183" i="16"/>
  <c r="J3184" i="16"/>
  <c r="J3185" i="16"/>
  <c r="J3186" i="16"/>
  <c r="J3187" i="16"/>
  <c r="J3188" i="16"/>
  <c r="J3189" i="16"/>
  <c r="J3190" i="16"/>
  <c r="J3191" i="16"/>
  <c r="J3192" i="16"/>
  <c r="J3193" i="16"/>
  <c r="J3194" i="16"/>
  <c r="J3195" i="16"/>
  <c r="J3196" i="16"/>
  <c r="J3197" i="16"/>
  <c r="J3198" i="16"/>
  <c r="J3199" i="16"/>
  <c r="J3200" i="16"/>
  <c r="J3201" i="16"/>
  <c r="J3202" i="16"/>
  <c r="J3203" i="16"/>
  <c r="J3204" i="16"/>
  <c r="J3205" i="16"/>
  <c r="J3206" i="16"/>
  <c r="J3207" i="16"/>
  <c r="J3208" i="16"/>
  <c r="J3209" i="16"/>
  <c r="J3210" i="16"/>
  <c r="J3211" i="16"/>
  <c r="J3212" i="16"/>
  <c r="J3213" i="16"/>
  <c r="J3214" i="16"/>
  <c r="J3215" i="16"/>
  <c r="J3216" i="16"/>
  <c r="J3217" i="16"/>
  <c r="J3218" i="16"/>
  <c r="J3219" i="16"/>
  <c r="J3220" i="16"/>
  <c r="J3221" i="16"/>
  <c r="J3222" i="16"/>
  <c r="J3223" i="16"/>
  <c r="J3224" i="16"/>
  <c r="J3225" i="16"/>
  <c r="J3226" i="16"/>
  <c r="J3227" i="16"/>
  <c r="J3228" i="16"/>
  <c r="J3229" i="16"/>
  <c r="J3230" i="16"/>
  <c r="J3231" i="16"/>
  <c r="J3232" i="16"/>
  <c r="J3233" i="16"/>
  <c r="J3234" i="16"/>
  <c r="J3235" i="16"/>
  <c r="J3236" i="16"/>
  <c r="J3237" i="16"/>
  <c r="J3238" i="16"/>
  <c r="J3239" i="16"/>
  <c r="J3240" i="16"/>
  <c r="J3241" i="16"/>
  <c r="J3242" i="16"/>
  <c r="J3243" i="16"/>
  <c r="J3244" i="16"/>
  <c r="J3245" i="16"/>
  <c r="J3246" i="16"/>
  <c r="J3247" i="16"/>
  <c r="J3248" i="16"/>
  <c r="J3249" i="16"/>
  <c r="J3250" i="16"/>
  <c r="J3251" i="16"/>
  <c r="J3252" i="16"/>
  <c r="J3253" i="16"/>
  <c r="J3254" i="16"/>
  <c r="J3255" i="16"/>
  <c r="J3256" i="16"/>
  <c r="J3257" i="16"/>
  <c r="J3258" i="16"/>
  <c r="J3259" i="16"/>
  <c r="J3260" i="16"/>
  <c r="J3261" i="16"/>
  <c r="J3262" i="16"/>
  <c r="J3263" i="16"/>
  <c r="J3264" i="16"/>
  <c r="J3265" i="16"/>
  <c r="J3266" i="16"/>
  <c r="J3267" i="16"/>
  <c r="J3268" i="16"/>
  <c r="J3269" i="16"/>
  <c r="J3270" i="16"/>
  <c r="J3271" i="16"/>
  <c r="J3272" i="16"/>
  <c r="J3273" i="16"/>
  <c r="J3274" i="16"/>
  <c r="J3275" i="16"/>
  <c r="J3276" i="16"/>
  <c r="J3277" i="16"/>
  <c r="J3278" i="16"/>
  <c r="J3279" i="16"/>
  <c r="J3280" i="16"/>
  <c r="J3281" i="16"/>
  <c r="J3282" i="16"/>
  <c r="J3283" i="16"/>
  <c r="J3284" i="16"/>
  <c r="J3285" i="16"/>
  <c r="J3286" i="16"/>
  <c r="J3287" i="16"/>
  <c r="J3288" i="16"/>
  <c r="J3289" i="16"/>
  <c r="J3290" i="16"/>
  <c r="J3291" i="16"/>
  <c r="J3292" i="16"/>
  <c r="J3293" i="16"/>
  <c r="J3294" i="16"/>
  <c r="J3295" i="16"/>
  <c r="J3296" i="16"/>
  <c r="J3297" i="16"/>
  <c r="J3298" i="16"/>
  <c r="J3299" i="16"/>
  <c r="J3300" i="16"/>
  <c r="J3301" i="16"/>
  <c r="J3302" i="16"/>
  <c r="J3303" i="16"/>
  <c r="J3304" i="16"/>
  <c r="J3305" i="16"/>
  <c r="J3306" i="16"/>
  <c r="J3307" i="16"/>
  <c r="J3308" i="16"/>
  <c r="J3309" i="16"/>
  <c r="J3310" i="16"/>
  <c r="J3311" i="16"/>
  <c r="J3312" i="16"/>
  <c r="J3313" i="16"/>
  <c r="J3314" i="16"/>
  <c r="J3315" i="16"/>
  <c r="J3316" i="16"/>
  <c r="J3317" i="16"/>
  <c r="J3318" i="16"/>
  <c r="J3319" i="16"/>
  <c r="J3320" i="16"/>
  <c r="J3321" i="16"/>
  <c r="J3322" i="16"/>
  <c r="J3323" i="16"/>
  <c r="J3324" i="16"/>
  <c r="J3325" i="16"/>
  <c r="J3326" i="16"/>
  <c r="J3327" i="16"/>
  <c r="J3328" i="16"/>
  <c r="J3329" i="16"/>
  <c r="J3330" i="16"/>
  <c r="J3331" i="16"/>
  <c r="J3332" i="16"/>
  <c r="J3333" i="16"/>
  <c r="J3334" i="16"/>
  <c r="J3335" i="16"/>
  <c r="J3336" i="16"/>
  <c r="J3337" i="16"/>
  <c r="J3338" i="16"/>
  <c r="J3339" i="16"/>
  <c r="J3340" i="16"/>
  <c r="J3341" i="16"/>
  <c r="J3342" i="16"/>
  <c r="J3343" i="16"/>
  <c r="J3344" i="16"/>
  <c r="J3345" i="16"/>
  <c r="J3346" i="16"/>
  <c r="J3347" i="16"/>
  <c r="J3348" i="16"/>
  <c r="J3349" i="16"/>
  <c r="J3350" i="16"/>
  <c r="J3351" i="16"/>
  <c r="J3352" i="16"/>
  <c r="J3353" i="16"/>
  <c r="J3354" i="16"/>
  <c r="J3355" i="16"/>
  <c r="J3356" i="16"/>
  <c r="J3357" i="16"/>
  <c r="J3358" i="16"/>
  <c r="J3359" i="16"/>
  <c r="J3360" i="16"/>
  <c r="J3361" i="16"/>
  <c r="J3362" i="16"/>
  <c r="J3363" i="16"/>
  <c r="J3364" i="16"/>
  <c r="J3365" i="16"/>
  <c r="J3366" i="16"/>
  <c r="J3367" i="16"/>
  <c r="J3368" i="16"/>
  <c r="J3369" i="16"/>
  <c r="J3370" i="16"/>
  <c r="J3371" i="16"/>
  <c r="J3372" i="16"/>
  <c r="J3373" i="16"/>
  <c r="J3374" i="16"/>
  <c r="J3375" i="16"/>
  <c r="J3376" i="16"/>
  <c r="J3377" i="16"/>
  <c r="J3378" i="16"/>
  <c r="J3379" i="16"/>
  <c r="J3380" i="16"/>
  <c r="J3381" i="16"/>
  <c r="J3382" i="16"/>
  <c r="J3383" i="16"/>
  <c r="J3384" i="16"/>
  <c r="J3385" i="16"/>
  <c r="J3386" i="16"/>
  <c r="J3387" i="16"/>
  <c r="J3388" i="16"/>
  <c r="J3389" i="16"/>
  <c r="J3390" i="16"/>
  <c r="J3391" i="16"/>
  <c r="J3392" i="16"/>
  <c r="J3393" i="16"/>
  <c r="J3394" i="16"/>
  <c r="J3395" i="16"/>
  <c r="J3396" i="16"/>
  <c r="J3397" i="16"/>
  <c r="J3398" i="16"/>
  <c r="J3399" i="16"/>
  <c r="J3400" i="16"/>
  <c r="J3401" i="16"/>
  <c r="J3402" i="16"/>
  <c r="J3403" i="16"/>
  <c r="J3404" i="16"/>
  <c r="J3405" i="16"/>
  <c r="J3406" i="16"/>
  <c r="J3407" i="16"/>
  <c r="J3408" i="16"/>
  <c r="J3409" i="16"/>
  <c r="J3410" i="16"/>
  <c r="J3411" i="16"/>
  <c r="J3412" i="16"/>
  <c r="J3413" i="16"/>
  <c r="J3414" i="16"/>
  <c r="J3415" i="16"/>
  <c r="J3416" i="16"/>
  <c r="J3417" i="16"/>
  <c r="J3418" i="16"/>
  <c r="J3419" i="16"/>
  <c r="J3420" i="16"/>
  <c r="J3421" i="16"/>
  <c r="J3422" i="16"/>
  <c r="J3423" i="16"/>
  <c r="J3424" i="16"/>
  <c r="J3425" i="16"/>
  <c r="J3426" i="16"/>
  <c r="J3427" i="16"/>
  <c r="J3428" i="16"/>
  <c r="J3429" i="16"/>
  <c r="J3430" i="16"/>
  <c r="J3431" i="16"/>
  <c r="J3432" i="16"/>
  <c r="J3433" i="16"/>
  <c r="J3434" i="16"/>
  <c r="J3435" i="16"/>
  <c r="J3436" i="16"/>
  <c r="J3437" i="16"/>
  <c r="J3438" i="16"/>
  <c r="J3439" i="16"/>
  <c r="J3440" i="16"/>
  <c r="J3441" i="16"/>
  <c r="J3442" i="16"/>
  <c r="J3443" i="16"/>
  <c r="J3444" i="16"/>
  <c r="J3445" i="16"/>
  <c r="J3446" i="16"/>
  <c r="J3447" i="16"/>
  <c r="J3448" i="16"/>
  <c r="J3449" i="16"/>
  <c r="J3450" i="16"/>
  <c r="J3451" i="16"/>
  <c r="J3452" i="16"/>
  <c r="J3453" i="16"/>
  <c r="J3454" i="16"/>
  <c r="J3455" i="16"/>
  <c r="J3456" i="16"/>
  <c r="J3457" i="16"/>
  <c r="J3458" i="16"/>
  <c r="J3459" i="16"/>
  <c r="J3460" i="16"/>
  <c r="J3461" i="16"/>
  <c r="J3462" i="16"/>
  <c r="J3463" i="16"/>
  <c r="J3464" i="16"/>
  <c r="J3465" i="16"/>
  <c r="J3466" i="16"/>
  <c r="J3467" i="16"/>
  <c r="J3468" i="16"/>
  <c r="J3469" i="16"/>
  <c r="J3470" i="16"/>
  <c r="J3471" i="16"/>
  <c r="J3472" i="16"/>
  <c r="J3473" i="16"/>
  <c r="J3474" i="16"/>
  <c r="J3475" i="16"/>
  <c r="J3476" i="16"/>
  <c r="J3477" i="16"/>
  <c r="J3478" i="16"/>
  <c r="J3479" i="16"/>
  <c r="J3480" i="16"/>
  <c r="J3481" i="16"/>
  <c r="J3482" i="16"/>
  <c r="J3483" i="16"/>
  <c r="J3484" i="16"/>
  <c r="J3485" i="16"/>
  <c r="J3486" i="16"/>
  <c r="J3487" i="16"/>
  <c r="J3488" i="16"/>
  <c r="J3489" i="16"/>
  <c r="J3490" i="16"/>
  <c r="J3491" i="16"/>
  <c r="J3492" i="16"/>
  <c r="J3493" i="16"/>
  <c r="J3494" i="16"/>
  <c r="J3495" i="16"/>
  <c r="J3496" i="16"/>
  <c r="J3497" i="16"/>
  <c r="J3498" i="16"/>
  <c r="J3499" i="16"/>
  <c r="J3500" i="16"/>
  <c r="J3501" i="16"/>
  <c r="J3502" i="16"/>
  <c r="J3503" i="16"/>
  <c r="J3504" i="16"/>
  <c r="J3505" i="16"/>
  <c r="J3506" i="16"/>
  <c r="J3507" i="16"/>
  <c r="J3508" i="16"/>
  <c r="J3509" i="16"/>
  <c r="J3510" i="16"/>
  <c r="J3511" i="16"/>
  <c r="J3512" i="16"/>
  <c r="J3513" i="16"/>
  <c r="J3514" i="16"/>
  <c r="J3515" i="16"/>
  <c r="J3516" i="16"/>
  <c r="J3517" i="16"/>
  <c r="J3518" i="16"/>
  <c r="J3519" i="16"/>
  <c r="J3520" i="16"/>
  <c r="J3521" i="16"/>
  <c r="J3522" i="16"/>
  <c r="J3523" i="16"/>
  <c r="J3524" i="16"/>
  <c r="J3525" i="16"/>
  <c r="J3526" i="16"/>
  <c r="J3527" i="16"/>
  <c r="J3528" i="16"/>
  <c r="J3529" i="16"/>
  <c r="J3530" i="16"/>
  <c r="J3531" i="16"/>
  <c r="J3532" i="16"/>
  <c r="J3533" i="16"/>
  <c r="J3534" i="16"/>
  <c r="J3535" i="16"/>
  <c r="J3536" i="16"/>
  <c r="J3537" i="16"/>
  <c r="J3538" i="16"/>
  <c r="J3539" i="16"/>
  <c r="J3540" i="16"/>
  <c r="J3541" i="16"/>
  <c r="J3542" i="16"/>
  <c r="J3543" i="16"/>
  <c r="J3544" i="16"/>
  <c r="J3545" i="16"/>
  <c r="J3546" i="16"/>
  <c r="J3547" i="16"/>
  <c r="J3548" i="16"/>
  <c r="J3549" i="16"/>
  <c r="J3550" i="16"/>
  <c r="J3551" i="16"/>
  <c r="J3552" i="16"/>
  <c r="J3553" i="16"/>
  <c r="J3554" i="16"/>
  <c r="J3555" i="16"/>
  <c r="J3556" i="16"/>
  <c r="J3557" i="16"/>
  <c r="J3558" i="16"/>
  <c r="J3559" i="16"/>
  <c r="J3560" i="16"/>
  <c r="J3561" i="16"/>
  <c r="J3562" i="16"/>
  <c r="J3563" i="16"/>
  <c r="J3564" i="16"/>
  <c r="J3565" i="16"/>
  <c r="J3566" i="16"/>
  <c r="J3567" i="16"/>
  <c r="J3568" i="16"/>
  <c r="J3569" i="16"/>
  <c r="J3570" i="16"/>
  <c r="J3571" i="16"/>
  <c r="J3572" i="16"/>
  <c r="J3573" i="16"/>
  <c r="J3574" i="16"/>
  <c r="J3575" i="16"/>
  <c r="J3576" i="16"/>
  <c r="J3577" i="16"/>
  <c r="J3578" i="16"/>
  <c r="J3579" i="16"/>
  <c r="J3580" i="16"/>
  <c r="J3581" i="16"/>
  <c r="J3582" i="16"/>
  <c r="J3583" i="16"/>
  <c r="J3584" i="16"/>
  <c r="J3585" i="16"/>
  <c r="J3586" i="16"/>
  <c r="J3587" i="16"/>
  <c r="J3588" i="16"/>
  <c r="J3589" i="16"/>
  <c r="J3590" i="16"/>
  <c r="J3591" i="16"/>
  <c r="J3592" i="16"/>
  <c r="J3593" i="16"/>
  <c r="J3594" i="16"/>
  <c r="J3595" i="16"/>
  <c r="J3596" i="16"/>
  <c r="J3597" i="16"/>
  <c r="J3598" i="16"/>
  <c r="J3599" i="16"/>
  <c r="J3600" i="16"/>
  <c r="J3601" i="16"/>
  <c r="J3602" i="16"/>
  <c r="J3603" i="16"/>
  <c r="J3604" i="16"/>
  <c r="J3605" i="16"/>
  <c r="J3606" i="16"/>
  <c r="J3607" i="16"/>
  <c r="J3608" i="16"/>
  <c r="J3609" i="16"/>
  <c r="J3610" i="16"/>
  <c r="J3611" i="16"/>
  <c r="J3612" i="16"/>
  <c r="J3613" i="16"/>
  <c r="J3614" i="16"/>
  <c r="J3615" i="16"/>
  <c r="J3616" i="16"/>
  <c r="J3617" i="16"/>
  <c r="J3618" i="16"/>
  <c r="J3619" i="16"/>
  <c r="J3620" i="16"/>
  <c r="J3621" i="16"/>
  <c r="J3622" i="16"/>
  <c r="J3623" i="16"/>
  <c r="J3624" i="16"/>
  <c r="J3625" i="16"/>
  <c r="J3626" i="16"/>
  <c r="J3627" i="16"/>
  <c r="J3628" i="16"/>
  <c r="J3629" i="16"/>
  <c r="J3630" i="16"/>
  <c r="J3631" i="16"/>
  <c r="J3632" i="16"/>
  <c r="J3633" i="16"/>
  <c r="J3634" i="16"/>
  <c r="J3635" i="16"/>
  <c r="J3636" i="16"/>
  <c r="J3637" i="16"/>
  <c r="J3638" i="16"/>
  <c r="J3639" i="16"/>
  <c r="J3640" i="16"/>
  <c r="J3641" i="16"/>
  <c r="J3642" i="16"/>
  <c r="J3643" i="16"/>
  <c r="J3644" i="16"/>
  <c r="J3645" i="16"/>
  <c r="J3646" i="16"/>
  <c r="J3647" i="16"/>
  <c r="J3648" i="16"/>
  <c r="J3649" i="16"/>
  <c r="J3650" i="16"/>
  <c r="J3651" i="16"/>
  <c r="J3652" i="16"/>
  <c r="J3653" i="16"/>
  <c r="J3654" i="16"/>
  <c r="J3655" i="16"/>
  <c r="J3656" i="16"/>
  <c r="J3657" i="16"/>
  <c r="J3658" i="16"/>
  <c r="J3659" i="16"/>
  <c r="J3660" i="16"/>
  <c r="J3661" i="16"/>
  <c r="J3662" i="16"/>
  <c r="J3663" i="16"/>
  <c r="J3664" i="16"/>
  <c r="J3665" i="16"/>
  <c r="J3666" i="16"/>
  <c r="J3667" i="16"/>
  <c r="J3668" i="16"/>
  <c r="J3669" i="16"/>
  <c r="J3670" i="16"/>
  <c r="J3671" i="16"/>
  <c r="J3672" i="16"/>
  <c r="J3673" i="16"/>
  <c r="J3674" i="16"/>
  <c r="J3675" i="16"/>
  <c r="J3676" i="16"/>
  <c r="J3677" i="16"/>
  <c r="J3678" i="16"/>
  <c r="J3679" i="16"/>
  <c r="J3680" i="16"/>
  <c r="J3681" i="16"/>
  <c r="J3682" i="16"/>
  <c r="J3683" i="16"/>
  <c r="J3684" i="16"/>
  <c r="J3685" i="16"/>
  <c r="J3686" i="16"/>
  <c r="J3687" i="16"/>
  <c r="J3688" i="16"/>
  <c r="J3689" i="16"/>
  <c r="J3690" i="16"/>
  <c r="J3691" i="16"/>
  <c r="J3692" i="16"/>
  <c r="J3693" i="16"/>
  <c r="J3694" i="16"/>
  <c r="J3695" i="16"/>
  <c r="J3696" i="16"/>
  <c r="J3697" i="16"/>
  <c r="J3698" i="16"/>
  <c r="J3699" i="16"/>
  <c r="J3700" i="16"/>
  <c r="J3701" i="16"/>
  <c r="J3702" i="16"/>
  <c r="J3703" i="16"/>
  <c r="J3704" i="16"/>
  <c r="J3705" i="16"/>
  <c r="J3706" i="16"/>
  <c r="J3707" i="16"/>
  <c r="J3708" i="16"/>
  <c r="J3709" i="16"/>
  <c r="J3710" i="16"/>
  <c r="J3711" i="16"/>
  <c r="J3712" i="16"/>
  <c r="J3713" i="16"/>
  <c r="J3714" i="16"/>
  <c r="J3715" i="16"/>
  <c r="J3716" i="16"/>
  <c r="J3717" i="16"/>
  <c r="J3718" i="16"/>
  <c r="J3719" i="16"/>
  <c r="J3720" i="16"/>
  <c r="J3721" i="16"/>
  <c r="J3722" i="16"/>
  <c r="J3723" i="16"/>
  <c r="J3724" i="16"/>
  <c r="J3725" i="16"/>
  <c r="J3726" i="16"/>
  <c r="J3727" i="16"/>
  <c r="J3728" i="16"/>
  <c r="J3729" i="16"/>
  <c r="J3730" i="16"/>
  <c r="J3731" i="16"/>
  <c r="J3732" i="16"/>
  <c r="J3733" i="16"/>
  <c r="J3734" i="16"/>
  <c r="J3735" i="16"/>
  <c r="J3736" i="16"/>
  <c r="J3737" i="16"/>
  <c r="J3738" i="16"/>
  <c r="J3739" i="16"/>
  <c r="J3740" i="16"/>
  <c r="J3741" i="16"/>
  <c r="J3742" i="16"/>
  <c r="J3743" i="16"/>
  <c r="J3744" i="16"/>
  <c r="J3745" i="16"/>
  <c r="J3746" i="16"/>
  <c r="J3747" i="16"/>
  <c r="J3748" i="16"/>
  <c r="J3749" i="16"/>
  <c r="J3750" i="16"/>
  <c r="J3751" i="16"/>
  <c r="J3752" i="16"/>
  <c r="J3753" i="16"/>
  <c r="J3754" i="16"/>
  <c r="J3755" i="16"/>
  <c r="J3756" i="16"/>
  <c r="J3757" i="16"/>
  <c r="J3758" i="16"/>
  <c r="J3759" i="16"/>
  <c r="J3760" i="16"/>
  <c r="J3761" i="16"/>
  <c r="J3762" i="16"/>
  <c r="J3763" i="16"/>
  <c r="J3764" i="16"/>
  <c r="J3765" i="16"/>
  <c r="J3766" i="16"/>
  <c r="J3767" i="16"/>
  <c r="J3768" i="16"/>
  <c r="J3769" i="16"/>
  <c r="J3770" i="16"/>
  <c r="J3771" i="16"/>
  <c r="J3772" i="16"/>
  <c r="J3773" i="16"/>
  <c r="J3774" i="16"/>
  <c r="J3775" i="16"/>
  <c r="J3776" i="16"/>
  <c r="J3777" i="16"/>
  <c r="J3778" i="16"/>
  <c r="J3779" i="16"/>
  <c r="J3780" i="16"/>
  <c r="J3781" i="16"/>
  <c r="J3782" i="16"/>
  <c r="J3783" i="16"/>
  <c r="J3784" i="16"/>
  <c r="J3785" i="16"/>
  <c r="J3786" i="16"/>
  <c r="J3787" i="16"/>
  <c r="J3788" i="16"/>
  <c r="J3789" i="16"/>
  <c r="J3790" i="16"/>
  <c r="J3791" i="16"/>
  <c r="J3792" i="16"/>
  <c r="J3793" i="16"/>
  <c r="J3794" i="16"/>
  <c r="J3795" i="16"/>
  <c r="J3796" i="16"/>
  <c r="J3797" i="16"/>
  <c r="J3798" i="16"/>
  <c r="J3799" i="16"/>
  <c r="J3800" i="16"/>
  <c r="J3801" i="16"/>
  <c r="J3802" i="16"/>
  <c r="J3803" i="16"/>
  <c r="J3804" i="16"/>
  <c r="J3805" i="16"/>
  <c r="J3806" i="16"/>
  <c r="J3807" i="16"/>
  <c r="J3808" i="16"/>
  <c r="J3809" i="16"/>
  <c r="J3810" i="16"/>
  <c r="J3811" i="16"/>
  <c r="J3812" i="16"/>
  <c r="J3813" i="16"/>
  <c r="J3814" i="16"/>
  <c r="J3815" i="16"/>
  <c r="J3816" i="16"/>
  <c r="J3817" i="16"/>
  <c r="J3818" i="16"/>
  <c r="J3819" i="16"/>
  <c r="J3820" i="16"/>
  <c r="J3821" i="16"/>
  <c r="J3822" i="16"/>
  <c r="J3823" i="16"/>
  <c r="J3824" i="16"/>
  <c r="J3825" i="16"/>
  <c r="J3826" i="16"/>
  <c r="J3827" i="16"/>
  <c r="J3828" i="16"/>
  <c r="J3829" i="16"/>
  <c r="J3830" i="16"/>
  <c r="J3831" i="16"/>
  <c r="J3832" i="16"/>
  <c r="J3833" i="16"/>
  <c r="J3834" i="16"/>
  <c r="J3835" i="16"/>
  <c r="J3836" i="16"/>
  <c r="J3837" i="16"/>
  <c r="J3838" i="16"/>
  <c r="J3839" i="16"/>
  <c r="J3840" i="16"/>
  <c r="J3841" i="16"/>
  <c r="J3842" i="16"/>
  <c r="J3843" i="16"/>
  <c r="J3844" i="16"/>
  <c r="J3845" i="16"/>
  <c r="J3846" i="16"/>
  <c r="J3847" i="16"/>
  <c r="J3848" i="16"/>
  <c r="J3849" i="16"/>
  <c r="J3850" i="16"/>
  <c r="J3851" i="16"/>
  <c r="J3852" i="16"/>
  <c r="J3853" i="16"/>
  <c r="J3854" i="16"/>
  <c r="J3855" i="16"/>
  <c r="J3856" i="16"/>
  <c r="J3857" i="16"/>
  <c r="J3858" i="16"/>
  <c r="J3859" i="16"/>
  <c r="J3860" i="16"/>
  <c r="J3861" i="16"/>
  <c r="J3862" i="16"/>
  <c r="J3863" i="16"/>
  <c r="J3864" i="16"/>
  <c r="J3865" i="16"/>
  <c r="J3866" i="16"/>
  <c r="J3867" i="16"/>
  <c r="J3868" i="16"/>
  <c r="J3869" i="16"/>
  <c r="J3870" i="16"/>
  <c r="J3871" i="16"/>
  <c r="J3872" i="16"/>
  <c r="J3873" i="16"/>
  <c r="J3874" i="16"/>
  <c r="J3875" i="16"/>
  <c r="J3876" i="16"/>
  <c r="J3877" i="16"/>
  <c r="J3878" i="16"/>
  <c r="J3879" i="16"/>
  <c r="J3880" i="16"/>
  <c r="J3881" i="16"/>
  <c r="J3882" i="16"/>
  <c r="J3883" i="16"/>
  <c r="J3884" i="16"/>
  <c r="J3885" i="16"/>
  <c r="J3886" i="16"/>
  <c r="J3887" i="16"/>
  <c r="J3888" i="16"/>
  <c r="J3889" i="16"/>
  <c r="J3890" i="16"/>
  <c r="J3891" i="16"/>
  <c r="J3892" i="16"/>
  <c r="J3893" i="16"/>
  <c r="J3894" i="16"/>
  <c r="J3895" i="16"/>
  <c r="J3896" i="16"/>
  <c r="J3897" i="16"/>
  <c r="J3898" i="16"/>
  <c r="J3899" i="16"/>
  <c r="J3900" i="16"/>
  <c r="J3901" i="16"/>
  <c r="J3902" i="16"/>
  <c r="J3903" i="16"/>
  <c r="J3904" i="16"/>
  <c r="J3905" i="16"/>
  <c r="J3906" i="16"/>
  <c r="J3907" i="16"/>
  <c r="J3908" i="16"/>
  <c r="J3909" i="16"/>
  <c r="J3910" i="16"/>
  <c r="J3911" i="16"/>
  <c r="J3912" i="16"/>
  <c r="J3913" i="16"/>
  <c r="J3914" i="16"/>
  <c r="J3915" i="16"/>
  <c r="J3916" i="16"/>
  <c r="J3917" i="16"/>
  <c r="J3918" i="16"/>
  <c r="J3919" i="16"/>
  <c r="J3920" i="16"/>
  <c r="J3921" i="16"/>
  <c r="J3922" i="16"/>
  <c r="J3923" i="16"/>
  <c r="J3924" i="16"/>
  <c r="J3925" i="16"/>
  <c r="J3926" i="16"/>
  <c r="J3927" i="16"/>
  <c r="J3928" i="16"/>
  <c r="J3929" i="16"/>
  <c r="J3930" i="16"/>
  <c r="J3931" i="16"/>
  <c r="J3932" i="16"/>
  <c r="J3933" i="16"/>
  <c r="J3934" i="16"/>
  <c r="J3935" i="16"/>
  <c r="J3936" i="16"/>
  <c r="J3937" i="16"/>
  <c r="J3938" i="16"/>
  <c r="J3939" i="16"/>
  <c r="J3940" i="16"/>
  <c r="J3941" i="16"/>
  <c r="J3942" i="16"/>
  <c r="J3943" i="16"/>
  <c r="J3944" i="16"/>
  <c r="J3945" i="16"/>
  <c r="J3946" i="16"/>
  <c r="J3947" i="16"/>
  <c r="J3948" i="16"/>
  <c r="J3949" i="16"/>
  <c r="J3950" i="16"/>
  <c r="J3951" i="16"/>
  <c r="J3952" i="16"/>
  <c r="J3953" i="16"/>
  <c r="J3954" i="16"/>
  <c r="J3955" i="16"/>
  <c r="J3956" i="16"/>
  <c r="J3957" i="16"/>
  <c r="J3958" i="16"/>
  <c r="J3959" i="16"/>
  <c r="J3960" i="16"/>
  <c r="J3961" i="16"/>
  <c r="J3962" i="16"/>
  <c r="J3963" i="16"/>
  <c r="J3964" i="16"/>
  <c r="J3965" i="16"/>
  <c r="J3966" i="16"/>
  <c r="J3967" i="16"/>
  <c r="J3968" i="16"/>
  <c r="J3969" i="16"/>
  <c r="J3970" i="16"/>
  <c r="J3971" i="16"/>
  <c r="J3972" i="16"/>
  <c r="J3973" i="16"/>
  <c r="J3974" i="16"/>
  <c r="J3975" i="16"/>
  <c r="J3976" i="16"/>
  <c r="J3977" i="16"/>
  <c r="J3978" i="16"/>
  <c r="J3979" i="16"/>
  <c r="J3980" i="16"/>
  <c r="J3981" i="16"/>
  <c r="J3982" i="16"/>
  <c r="J3983" i="16"/>
  <c r="J3984" i="16"/>
  <c r="J3985" i="16"/>
  <c r="J3986" i="16"/>
  <c r="J3987" i="16"/>
  <c r="J3988" i="16"/>
  <c r="J3989" i="16"/>
  <c r="J3990" i="16"/>
  <c r="J3991" i="16"/>
  <c r="J3992" i="16"/>
  <c r="J3993" i="16"/>
  <c r="J3994" i="16"/>
  <c r="J3995" i="16"/>
  <c r="J3996" i="16"/>
  <c r="J3997" i="16"/>
  <c r="J3998" i="16"/>
  <c r="J3999" i="16"/>
  <c r="J4000" i="16"/>
  <c r="J4001" i="16"/>
  <c r="J4002" i="16"/>
  <c r="J4003" i="16"/>
  <c r="J4004" i="16"/>
  <c r="J4005" i="16"/>
  <c r="J4006" i="16"/>
  <c r="J4007" i="16"/>
  <c r="J4008" i="16"/>
  <c r="J4009" i="16"/>
  <c r="J4010" i="16"/>
  <c r="J4011" i="16"/>
  <c r="J4012" i="16"/>
  <c r="J4013" i="16"/>
  <c r="J4014" i="16"/>
  <c r="J4015" i="16"/>
  <c r="J4016" i="16"/>
  <c r="J4017" i="16"/>
  <c r="J4018" i="16"/>
  <c r="J4019" i="16"/>
  <c r="J4020" i="16"/>
  <c r="J4021" i="16"/>
  <c r="J4022" i="16"/>
  <c r="J4023" i="16"/>
  <c r="J4024" i="16"/>
  <c r="J4025" i="16"/>
  <c r="J4026" i="16"/>
  <c r="J4027" i="16"/>
  <c r="J4028" i="16"/>
  <c r="J4029" i="16"/>
  <c r="J4030" i="16"/>
  <c r="J4031" i="16"/>
  <c r="J4032" i="16"/>
  <c r="J4033" i="16"/>
  <c r="J4034" i="16"/>
  <c r="J4035" i="16"/>
  <c r="J4036" i="16"/>
  <c r="J4037" i="16"/>
  <c r="J4038" i="16"/>
  <c r="J4039" i="16"/>
  <c r="J4040" i="16"/>
  <c r="J4041" i="16"/>
  <c r="J4042" i="16"/>
  <c r="J4043" i="16"/>
  <c r="J4044" i="16"/>
  <c r="J4045" i="16"/>
  <c r="J4046" i="16"/>
  <c r="J4047" i="16"/>
  <c r="J4048" i="16"/>
  <c r="J4049" i="16"/>
  <c r="J4050" i="16"/>
  <c r="J4051" i="16"/>
  <c r="J4052" i="16"/>
  <c r="J4053" i="16"/>
  <c r="J4054" i="16"/>
  <c r="J4055" i="16"/>
  <c r="J4056" i="16"/>
  <c r="J4057" i="16"/>
  <c r="J4058" i="16"/>
  <c r="J4059" i="16"/>
  <c r="J4060" i="16"/>
  <c r="J4061" i="16"/>
  <c r="J4062" i="16"/>
  <c r="J4063" i="16"/>
  <c r="J4064" i="16"/>
  <c r="J4065" i="16"/>
  <c r="J4066" i="16"/>
  <c r="J4067" i="16"/>
  <c r="J4068" i="16"/>
  <c r="J4069" i="16"/>
  <c r="J4070" i="16"/>
  <c r="J4071" i="16"/>
  <c r="J4072" i="16"/>
  <c r="J4073" i="16"/>
  <c r="J4074" i="16"/>
  <c r="J4075" i="16"/>
  <c r="J4076" i="16"/>
  <c r="J4077" i="16"/>
  <c r="J4078" i="16"/>
  <c r="J4079" i="16"/>
  <c r="J4080" i="16"/>
  <c r="J4081" i="16"/>
  <c r="J4082" i="16"/>
  <c r="J4083" i="16"/>
  <c r="J4084" i="16"/>
  <c r="J4085" i="16"/>
  <c r="J4086" i="16"/>
  <c r="J4087" i="16"/>
  <c r="J4088" i="16"/>
  <c r="J4089" i="16"/>
  <c r="J4090" i="16"/>
  <c r="J4091" i="16"/>
  <c r="J4092" i="16"/>
  <c r="J4093" i="16"/>
  <c r="J4094" i="16"/>
  <c r="J4095" i="16"/>
  <c r="J4096" i="16"/>
  <c r="J4097" i="16"/>
  <c r="J4098" i="16"/>
  <c r="J4099" i="16"/>
  <c r="J4100" i="16"/>
  <c r="J4101" i="16"/>
  <c r="J4102" i="16"/>
  <c r="J4103" i="16"/>
  <c r="J4104" i="16"/>
  <c r="J4105" i="16"/>
  <c r="J4106" i="16"/>
  <c r="J4107" i="16"/>
  <c r="J4108" i="16"/>
  <c r="J4109" i="16"/>
  <c r="J4110" i="16"/>
  <c r="J4111" i="16"/>
  <c r="J4112" i="16"/>
  <c r="J4113" i="16"/>
  <c r="J4114" i="16"/>
  <c r="J4115" i="16"/>
  <c r="J4116" i="16"/>
  <c r="J4117" i="16"/>
  <c r="J4118" i="16"/>
  <c r="J4119" i="16"/>
  <c r="J4120" i="16"/>
  <c r="J4121" i="16"/>
  <c r="J4122" i="16"/>
  <c r="J4123" i="16"/>
  <c r="J4124" i="16"/>
  <c r="J4125" i="16"/>
  <c r="J4126" i="16"/>
  <c r="J4127" i="16"/>
  <c r="J4128" i="16"/>
  <c r="J4129" i="16"/>
  <c r="J4130" i="16"/>
  <c r="J4131" i="16"/>
  <c r="J4132" i="16"/>
  <c r="J4133" i="16"/>
  <c r="J4134" i="16"/>
  <c r="J4135" i="16"/>
  <c r="J4136" i="16"/>
  <c r="J4137" i="16"/>
  <c r="J4138" i="16"/>
  <c r="J4139" i="16"/>
  <c r="J4140" i="16"/>
  <c r="J4141" i="16"/>
  <c r="J4142" i="16"/>
  <c r="J4143" i="16"/>
  <c r="J4144" i="16"/>
  <c r="J4145" i="16"/>
  <c r="J4146" i="16"/>
  <c r="J4147" i="16"/>
  <c r="J4148" i="16"/>
  <c r="J4149" i="16"/>
  <c r="J4150" i="16"/>
  <c r="J4151" i="16"/>
  <c r="J4152" i="16"/>
  <c r="J4153" i="16"/>
  <c r="J4154" i="16"/>
  <c r="J4155" i="16"/>
  <c r="J4156" i="16"/>
  <c r="J4157" i="16"/>
  <c r="J4158" i="16"/>
  <c r="J4159" i="16"/>
  <c r="J4160" i="16"/>
  <c r="J4161" i="16"/>
  <c r="J4162" i="16"/>
  <c r="J4163" i="16"/>
  <c r="J4164" i="16"/>
  <c r="J4165" i="16"/>
  <c r="J4166" i="16"/>
  <c r="J4167" i="16"/>
  <c r="J4168" i="16"/>
  <c r="J4169" i="16"/>
  <c r="J4170" i="16"/>
  <c r="J4171" i="16"/>
  <c r="J4172" i="16"/>
  <c r="J4173" i="16"/>
  <c r="J4174" i="16"/>
  <c r="J4175" i="16"/>
  <c r="J4176" i="16"/>
  <c r="J4177" i="16"/>
  <c r="J4178" i="16"/>
  <c r="J4179" i="16"/>
  <c r="J4180" i="16"/>
  <c r="J4181" i="16"/>
  <c r="J4182" i="16"/>
  <c r="J4183" i="16"/>
  <c r="J4184" i="16"/>
  <c r="J4185" i="16"/>
  <c r="J4186" i="16"/>
  <c r="J4187" i="16"/>
  <c r="J4188" i="16"/>
  <c r="J4189" i="16"/>
  <c r="J4190" i="16"/>
  <c r="J4191" i="16"/>
  <c r="J4192" i="16"/>
  <c r="J4193" i="16"/>
  <c r="J4194" i="16"/>
  <c r="J4195" i="16"/>
  <c r="J4196" i="16"/>
  <c r="J4197" i="16"/>
  <c r="J4198" i="16"/>
  <c r="J4199" i="16"/>
  <c r="J4200" i="16"/>
  <c r="J4201" i="16"/>
  <c r="J4202" i="16"/>
  <c r="J4203" i="16"/>
  <c r="J4204" i="16"/>
  <c r="J4205" i="16"/>
  <c r="J4206" i="16"/>
  <c r="J4207" i="16"/>
  <c r="J4208" i="16"/>
  <c r="J4209" i="16"/>
  <c r="J4210" i="16"/>
  <c r="J4211" i="16"/>
  <c r="J4212" i="16"/>
  <c r="J4213" i="16"/>
  <c r="J4214" i="16"/>
  <c r="J4215" i="16"/>
  <c r="J4216" i="16"/>
  <c r="J4217" i="16"/>
  <c r="J4218" i="16"/>
  <c r="J4219" i="16"/>
  <c r="J4220" i="16"/>
  <c r="J4221" i="16"/>
  <c r="J4222" i="16"/>
  <c r="J4223" i="16"/>
  <c r="J4224" i="16"/>
  <c r="J4225" i="16"/>
  <c r="J4226" i="16"/>
  <c r="J4227" i="16"/>
  <c r="J4228" i="16"/>
  <c r="J4229" i="16"/>
  <c r="J4230" i="16"/>
  <c r="J4231" i="16"/>
  <c r="J4232" i="16"/>
  <c r="J4233" i="16"/>
  <c r="J4234" i="16"/>
  <c r="J4235" i="16"/>
  <c r="J4236" i="16"/>
  <c r="J4237" i="16"/>
  <c r="J4238" i="16"/>
  <c r="J4239" i="16"/>
  <c r="J4240" i="16"/>
  <c r="J4241" i="16"/>
  <c r="J4242" i="16"/>
  <c r="J4243" i="16"/>
  <c r="J4244" i="16"/>
  <c r="J4245" i="16"/>
  <c r="J4246" i="16"/>
  <c r="J4247" i="16"/>
  <c r="J4248" i="16"/>
  <c r="J4249" i="16"/>
  <c r="J4250" i="16"/>
  <c r="J4251" i="16"/>
  <c r="J4252" i="16"/>
  <c r="J4253" i="16"/>
  <c r="J4254" i="16"/>
  <c r="J4255" i="16"/>
  <c r="J4256" i="16"/>
  <c r="J4257" i="16"/>
  <c r="J4258" i="16"/>
  <c r="J4259" i="16"/>
  <c r="J4260" i="16"/>
  <c r="J4261" i="16"/>
  <c r="J4262" i="16"/>
  <c r="J4263" i="16"/>
  <c r="J4264" i="16"/>
  <c r="J4265" i="16"/>
  <c r="J4266" i="16"/>
  <c r="J4267" i="16"/>
  <c r="J4268" i="16"/>
  <c r="J4269" i="16"/>
  <c r="J4270" i="16"/>
  <c r="J4271" i="16"/>
  <c r="J4272" i="16"/>
  <c r="J4273" i="16"/>
  <c r="J4274" i="16"/>
  <c r="J4275" i="16"/>
  <c r="J4276" i="16"/>
  <c r="J4277" i="16"/>
  <c r="J4278" i="16"/>
  <c r="J4279" i="16"/>
  <c r="J4280" i="16"/>
  <c r="J4281" i="16"/>
  <c r="J4282" i="16"/>
  <c r="J4283" i="16"/>
  <c r="J4284" i="16"/>
  <c r="J4285" i="16"/>
  <c r="J4286" i="16"/>
  <c r="J4287" i="16"/>
  <c r="J4288" i="16"/>
  <c r="J4289" i="16"/>
  <c r="J4290" i="16"/>
  <c r="J4291" i="16"/>
  <c r="J4292" i="16"/>
  <c r="J4293" i="16"/>
  <c r="J4294" i="16"/>
  <c r="J4295" i="16"/>
  <c r="J4296" i="16"/>
  <c r="J4297" i="16"/>
  <c r="J4298" i="16"/>
  <c r="J4299" i="16"/>
  <c r="J4300" i="16"/>
  <c r="J4301" i="16"/>
  <c r="J4302" i="16"/>
  <c r="J4303" i="16"/>
  <c r="J4304" i="16"/>
  <c r="J4305" i="16"/>
  <c r="J4306" i="16"/>
  <c r="J4307" i="16"/>
  <c r="J4308" i="16"/>
  <c r="J4309" i="16"/>
  <c r="J4310" i="16"/>
  <c r="J4311" i="16"/>
  <c r="J4312" i="16"/>
  <c r="J4313" i="16"/>
  <c r="J4314" i="16"/>
  <c r="J4315" i="16"/>
  <c r="J4316" i="16"/>
  <c r="J4317" i="16"/>
  <c r="J4318" i="16"/>
  <c r="J4319" i="16"/>
  <c r="J4320" i="16"/>
  <c r="J4321" i="16"/>
  <c r="J4322" i="16"/>
  <c r="J4323" i="16"/>
  <c r="J4324" i="16"/>
  <c r="J4325" i="16"/>
  <c r="J4326" i="16"/>
  <c r="J4327" i="16"/>
  <c r="J4328" i="16"/>
  <c r="J4329" i="16"/>
  <c r="J4330" i="16"/>
  <c r="J4331" i="16"/>
  <c r="J4332" i="16"/>
  <c r="J4333" i="16"/>
  <c r="J4334" i="16"/>
  <c r="J4335" i="16"/>
  <c r="J4336" i="16"/>
  <c r="J4337" i="16"/>
  <c r="J4338" i="16"/>
  <c r="J4339" i="16"/>
  <c r="J4340" i="16"/>
  <c r="J4341" i="16"/>
  <c r="J4342" i="16"/>
  <c r="J4343" i="16"/>
  <c r="J4344" i="16"/>
  <c r="J4345" i="16"/>
  <c r="J4346" i="16"/>
  <c r="J4347" i="16"/>
  <c r="J4348" i="16"/>
  <c r="J4349" i="16"/>
  <c r="J4350" i="16"/>
  <c r="J4351" i="16"/>
  <c r="J4352" i="16"/>
  <c r="J4353" i="16"/>
  <c r="J4354" i="16"/>
  <c r="J4355" i="16"/>
  <c r="J4356" i="16"/>
  <c r="J4357" i="16"/>
  <c r="J4358" i="16"/>
  <c r="J4359" i="16"/>
  <c r="J4360" i="16"/>
  <c r="J4361" i="16"/>
  <c r="J4362" i="16"/>
  <c r="J4363" i="16"/>
  <c r="J4364" i="16"/>
  <c r="J4365" i="16"/>
  <c r="J4366" i="16"/>
  <c r="J4367" i="16"/>
  <c r="J4368" i="16"/>
  <c r="J4369" i="16"/>
  <c r="J4370" i="16"/>
  <c r="J4371" i="16"/>
  <c r="J4372" i="16"/>
  <c r="J4373" i="16"/>
  <c r="J4374" i="16"/>
  <c r="J4375" i="16"/>
  <c r="J4376" i="16"/>
  <c r="J4377" i="16"/>
  <c r="J4378" i="16"/>
  <c r="J4379" i="16"/>
  <c r="J4380" i="16"/>
  <c r="J4381" i="16"/>
  <c r="J4382" i="16"/>
  <c r="J4383" i="16"/>
  <c r="J4384" i="16"/>
  <c r="J4385" i="16"/>
  <c r="J4386" i="16"/>
  <c r="J4387" i="16"/>
  <c r="J4388" i="16"/>
  <c r="J4389" i="16"/>
  <c r="J4390" i="16"/>
  <c r="J4391" i="16"/>
  <c r="J4392" i="16"/>
  <c r="J4393" i="16"/>
  <c r="J4394" i="16"/>
  <c r="J4395" i="16"/>
  <c r="J4396" i="16"/>
  <c r="J4397" i="16"/>
  <c r="J4398" i="16"/>
  <c r="J4399" i="16"/>
  <c r="J4400" i="16"/>
  <c r="J4401" i="16"/>
  <c r="J4402" i="16"/>
  <c r="J4403" i="16"/>
  <c r="J4404" i="16"/>
  <c r="J4405" i="16"/>
  <c r="J4406" i="16"/>
  <c r="J4407" i="16"/>
  <c r="J4408" i="16"/>
  <c r="J4409" i="16"/>
  <c r="J4410" i="16"/>
  <c r="J4411" i="16"/>
  <c r="J4412" i="16"/>
  <c r="J4413" i="16"/>
  <c r="J4414" i="16"/>
  <c r="J4415" i="16"/>
  <c r="J4416" i="16"/>
  <c r="J4417" i="16"/>
  <c r="J4418" i="16"/>
  <c r="J4419" i="16"/>
  <c r="J4420" i="16"/>
  <c r="J4421" i="16"/>
  <c r="J4422" i="16"/>
  <c r="J4423" i="16"/>
  <c r="J4424" i="16"/>
  <c r="J4425" i="16"/>
  <c r="J4426" i="16"/>
  <c r="J4427" i="16"/>
  <c r="J4428" i="16"/>
  <c r="J4429" i="16"/>
  <c r="J4430" i="16"/>
  <c r="J4431" i="16"/>
  <c r="J4432" i="16"/>
  <c r="J4433" i="16"/>
  <c r="J4434" i="16"/>
  <c r="J4435" i="16"/>
  <c r="J4436" i="16"/>
  <c r="J4437" i="16"/>
  <c r="J4438" i="16"/>
  <c r="J4439" i="16"/>
  <c r="J4440" i="16"/>
  <c r="J4441" i="16"/>
  <c r="J4442" i="16"/>
  <c r="J4443" i="16"/>
  <c r="J4444" i="16"/>
  <c r="J4445" i="16"/>
  <c r="J4446" i="16"/>
  <c r="J4447" i="16"/>
  <c r="J4448" i="16"/>
  <c r="J4449" i="16"/>
  <c r="J4450" i="16"/>
  <c r="J4451" i="16"/>
  <c r="J4452" i="16"/>
  <c r="J4453" i="16"/>
  <c r="J4454" i="16"/>
  <c r="J4455" i="16"/>
  <c r="J4456" i="16"/>
  <c r="J4457" i="16"/>
  <c r="J4458" i="16"/>
  <c r="J4459" i="16"/>
  <c r="J4460" i="16"/>
  <c r="J4461" i="16"/>
  <c r="J4462" i="16"/>
  <c r="J4463" i="16"/>
  <c r="J4464" i="16"/>
  <c r="J4465" i="16"/>
  <c r="J4466" i="16"/>
  <c r="J4467" i="16"/>
  <c r="J4468" i="16"/>
  <c r="J4469" i="16"/>
  <c r="J4470" i="16"/>
  <c r="J4471" i="16"/>
  <c r="J4472" i="16"/>
  <c r="J4473" i="16"/>
  <c r="J4474" i="16"/>
  <c r="J4475" i="16"/>
  <c r="J4476" i="16"/>
  <c r="J4477" i="16"/>
  <c r="J4478" i="16"/>
  <c r="J4479" i="16"/>
  <c r="J4480" i="16"/>
  <c r="J4481" i="16"/>
  <c r="J4482" i="16"/>
  <c r="J4483" i="16"/>
  <c r="J4484" i="16"/>
  <c r="J4485" i="16"/>
  <c r="J4486" i="16"/>
  <c r="J4487" i="16"/>
  <c r="J4488" i="16"/>
  <c r="J4489" i="16"/>
  <c r="J4490" i="16"/>
  <c r="J4491" i="16"/>
  <c r="J4492" i="16"/>
  <c r="J4493" i="16"/>
  <c r="J4494" i="16"/>
  <c r="J4495" i="16"/>
  <c r="J4496" i="16"/>
  <c r="J4497" i="16"/>
  <c r="J4498" i="16"/>
  <c r="J4499" i="16"/>
  <c r="J4500" i="16"/>
  <c r="J4501" i="16"/>
  <c r="J4502" i="16"/>
  <c r="J4503" i="16"/>
  <c r="J4504" i="16"/>
  <c r="J4505" i="16"/>
  <c r="J4506" i="16"/>
  <c r="J4507" i="16"/>
  <c r="J4508" i="16"/>
  <c r="J4509" i="16"/>
  <c r="J4510" i="16"/>
  <c r="J4511" i="16"/>
  <c r="J4512" i="16"/>
  <c r="J4513" i="16"/>
  <c r="J4514" i="16"/>
  <c r="J4515" i="16"/>
  <c r="J4516" i="16"/>
  <c r="J4517" i="16"/>
  <c r="J4518" i="16"/>
  <c r="J4519" i="16"/>
  <c r="J4520" i="16"/>
  <c r="J4521" i="16"/>
  <c r="J4522" i="16"/>
  <c r="J4523" i="16"/>
  <c r="J4524" i="16"/>
  <c r="J4525" i="16"/>
  <c r="J4526" i="16"/>
  <c r="J4527" i="16"/>
  <c r="J4528" i="16"/>
  <c r="J4529" i="16"/>
  <c r="J4530" i="16"/>
  <c r="J4531" i="16"/>
  <c r="J4532" i="16"/>
  <c r="J4533" i="16"/>
  <c r="J4534" i="16"/>
  <c r="J4535" i="16"/>
  <c r="J4536" i="16"/>
  <c r="J4537" i="16"/>
  <c r="J4538" i="16"/>
  <c r="J4539" i="16"/>
  <c r="J4540" i="16"/>
  <c r="J4541" i="16"/>
  <c r="J4542" i="16"/>
  <c r="J4543" i="16"/>
  <c r="J4544" i="16"/>
  <c r="J4545" i="16"/>
  <c r="J4546" i="16"/>
  <c r="J4547" i="16"/>
  <c r="J4548" i="16"/>
  <c r="J4549" i="16"/>
  <c r="J4550" i="16"/>
  <c r="J4551" i="16"/>
  <c r="J4552" i="16"/>
  <c r="J4553" i="16"/>
  <c r="J4554" i="16"/>
  <c r="J4555" i="16"/>
  <c r="J4556" i="16"/>
  <c r="J4557" i="16"/>
  <c r="J4558" i="16"/>
  <c r="J4559" i="16"/>
  <c r="J4560" i="16"/>
  <c r="J4561" i="16"/>
  <c r="J4562" i="16"/>
  <c r="J4563" i="16"/>
  <c r="J4564" i="16"/>
  <c r="J4565" i="16"/>
  <c r="J4566" i="16"/>
  <c r="J4567" i="16"/>
  <c r="J4568" i="16"/>
  <c r="J4569" i="16"/>
  <c r="J4570" i="16"/>
  <c r="J4571" i="16"/>
  <c r="J4572" i="16"/>
  <c r="J4573" i="16"/>
  <c r="J4574" i="16"/>
  <c r="J4575" i="16"/>
  <c r="J4576" i="16"/>
  <c r="J4577" i="16"/>
  <c r="J4578" i="16"/>
  <c r="J4579" i="16"/>
  <c r="J4580" i="16"/>
  <c r="J4581" i="16"/>
  <c r="J4582" i="16"/>
  <c r="J4583" i="16"/>
  <c r="J4584" i="16"/>
  <c r="J4585" i="16"/>
  <c r="J4586" i="16"/>
  <c r="J4587" i="16"/>
  <c r="J4588" i="16"/>
  <c r="J4589" i="16"/>
  <c r="J4590" i="16"/>
  <c r="J4591" i="16"/>
  <c r="J4592" i="16"/>
  <c r="J4593" i="16"/>
  <c r="J4594" i="16"/>
  <c r="J4595" i="16"/>
  <c r="J4596" i="16"/>
  <c r="J4597" i="16"/>
  <c r="J4598" i="16"/>
  <c r="J4599" i="16"/>
  <c r="J4600" i="16"/>
  <c r="J4601" i="16"/>
  <c r="J4602" i="16"/>
  <c r="J4603" i="16"/>
  <c r="J4604" i="16"/>
  <c r="J4605" i="16"/>
  <c r="J4606" i="16"/>
  <c r="J4607" i="16"/>
  <c r="J4608" i="16"/>
  <c r="J4609" i="16"/>
  <c r="J4610" i="16"/>
  <c r="J4611" i="16"/>
  <c r="J4612" i="16"/>
  <c r="J4613" i="16"/>
  <c r="J4614" i="16"/>
  <c r="J4615" i="16"/>
  <c r="J4616" i="16"/>
  <c r="J4617" i="16"/>
  <c r="J4618" i="16"/>
  <c r="J4619" i="16"/>
  <c r="J4620" i="16"/>
  <c r="J4621" i="16"/>
  <c r="J4622" i="16"/>
  <c r="J4623" i="16"/>
  <c r="J4624" i="16"/>
  <c r="J4625" i="16"/>
  <c r="J4626" i="16"/>
  <c r="J4627" i="16"/>
  <c r="J4628" i="16"/>
  <c r="J4629" i="16"/>
  <c r="J4630" i="16"/>
  <c r="J4631" i="16"/>
  <c r="J4632" i="16"/>
  <c r="J4633" i="16"/>
  <c r="J4634" i="16"/>
  <c r="J4635" i="16"/>
  <c r="J4636" i="16"/>
  <c r="J4637" i="16"/>
  <c r="J4638" i="16"/>
  <c r="J4639" i="16"/>
  <c r="J4640" i="16"/>
  <c r="J4641" i="16"/>
  <c r="J4642" i="16"/>
  <c r="J4643" i="16"/>
  <c r="J4644" i="16"/>
  <c r="J4645" i="16"/>
  <c r="J4646" i="16"/>
  <c r="J4647" i="16"/>
  <c r="J4648" i="16"/>
  <c r="J4649" i="16"/>
  <c r="J4650" i="16"/>
  <c r="J4651" i="16"/>
  <c r="J4652" i="16"/>
  <c r="J4653" i="16"/>
  <c r="J4654" i="16"/>
  <c r="J4655" i="16"/>
  <c r="J4656" i="16"/>
  <c r="J4657" i="16"/>
  <c r="J4658" i="16"/>
  <c r="J4659" i="16"/>
  <c r="J4660" i="16"/>
  <c r="J4661" i="16"/>
  <c r="J4662" i="16"/>
  <c r="J4663" i="16"/>
  <c r="J4664" i="16"/>
  <c r="J4665" i="16"/>
  <c r="J4666" i="16"/>
  <c r="J4667" i="16"/>
  <c r="J4668" i="16"/>
  <c r="J4669" i="16"/>
  <c r="J4670" i="16"/>
  <c r="J4671" i="16"/>
  <c r="J4672" i="16"/>
  <c r="J4673" i="16"/>
  <c r="J4674" i="16"/>
  <c r="J4675" i="16"/>
  <c r="J4676" i="16"/>
  <c r="J4677" i="16"/>
  <c r="J4678" i="16"/>
  <c r="J4679" i="16"/>
  <c r="J4680" i="16"/>
  <c r="J4681" i="16"/>
  <c r="J4682" i="16"/>
  <c r="J4683" i="16"/>
  <c r="J4684" i="16"/>
  <c r="J4685" i="16"/>
  <c r="J4686" i="16"/>
  <c r="J4687" i="16"/>
  <c r="J4688" i="16"/>
  <c r="J4689" i="16"/>
  <c r="J4690" i="16"/>
  <c r="J4691" i="16"/>
  <c r="J4692" i="16"/>
  <c r="J4693" i="16"/>
  <c r="J4694" i="16"/>
  <c r="J4695" i="16"/>
  <c r="J4696" i="16"/>
  <c r="J4697" i="16"/>
  <c r="J4698" i="16"/>
  <c r="J4699" i="16"/>
  <c r="J4700" i="16"/>
  <c r="J4701" i="16"/>
  <c r="J4702" i="16"/>
  <c r="J4703" i="16"/>
  <c r="J4704" i="16"/>
  <c r="J4705" i="16"/>
  <c r="J4706" i="16"/>
  <c r="J4707" i="16"/>
  <c r="J4708" i="16"/>
  <c r="J4709" i="16"/>
  <c r="J4710" i="16"/>
  <c r="J4711" i="16"/>
  <c r="J4712" i="16"/>
  <c r="J4713" i="16"/>
  <c r="J4714" i="16"/>
  <c r="J4715" i="16"/>
  <c r="J4716" i="16"/>
  <c r="J4717" i="16"/>
  <c r="J4718" i="16"/>
  <c r="J4719" i="16"/>
  <c r="J4720" i="16"/>
  <c r="J4721" i="16"/>
  <c r="J4722" i="16"/>
  <c r="J4723" i="16"/>
  <c r="J4724" i="16"/>
  <c r="J4725" i="16"/>
  <c r="J4726" i="16"/>
  <c r="J4727" i="16"/>
  <c r="J4728" i="16"/>
  <c r="J4729" i="16"/>
  <c r="J4730" i="16"/>
  <c r="J4731" i="16"/>
  <c r="J4732" i="16"/>
  <c r="J4733" i="16"/>
  <c r="J4734" i="16"/>
  <c r="J4735" i="16"/>
  <c r="J4736" i="16"/>
  <c r="J4737" i="16"/>
  <c r="J4738" i="16"/>
  <c r="J4739" i="16"/>
  <c r="J4740" i="16"/>
  <c r="J4741" i="16"/>
  <c r="J4742" i="16"/>
  <c r="J4743" i="16"/>
  <c r="J4744" i="16"/>
  <c r="J4745" i="16"/>
  <c r="J4746" i="16"/>
  <c r="J4747" i="16"/>
  <c r="J4748" i="16"/>
  <c r="J4749" i="16"/>
  <c r="J4750" i="16"/>
  <c r="J4751" i="16"/>
  <c r="J4752" i="16"/>
  <c r="J4753" i="16"/>
  <c r="J4754" i="16"/>
  <c r="J4755" i="16"/>
  <c r="J4756" i="16"/>
  <c r="J4757" i="16"/>
  <c r="J4758" i="16"/>
  <c r="J4759" i="16"/>
  <c r="J4760" i="16"/>
  <c r="J4761" i="16"/>
  <c r="J4762" i="16"/>
  <c r="J4763" i="16"/>
  <c r="J4764" i="16"/>
  <c r="J4765" i="16"/>
  <c r="J4766" i="16"/>
  <c r="J4767" i="16"/>
  <c r="J4768" i="16"/>
  <c r="J4769" i="16"/>
  <c r="J4770" i="16"/>
  <c r="J4771" i="16"/>
  <c r="J4772" i="16"/>
  <c r="J4773" i="16"/>
  <c r="J4774" i="16"/>
  <c r="J4775" i="16"/>
  <c r="J4776" i="16"/>
  <c r="J4777" i="16"/>
  <c r="J4778" i="16"/>
  <c r="J4779" i="16"/>
  <c r="J4780" i="16"/>
  <c r="J4781" i="16"/>
  <c r="J4782" i="16"/>
  <c r="J4783" i="16"/>
  <c r="J4784" i="16"/>
  <c r="J4785" i="16"/>
  <c r="J4786" i="16"/>
  <c r="J4787" i="16"/>
  <c r="J4788" i="16"/>
  <c r="J4789" i="16"/>
  <c r="J4790" i="16"/>
  <c r="J4791" i="16"/>
  <c r="J4792" i="16"/>
  <c r="J4793" i="16"/>
  <c r="J4794" i="16"/>
  <c r="J4795" i="16"/>
  <c r="J4796" i="16"/>
  <c r="J4797" i="16"/>
  <c r="J4798" i="16"/>
  <c r="J4799" i="16"/>
  <c r="J4800" i="16"/>
  <c r="J4801" i="16"/>
  <c r="J4802" i="16"/>
  <c r="J4803" i="16"/>
  <c r="J4804" i="16"/>
  <c r="J4805" i="16"/>
  <c r="J4806" i="16"/>
  <c r="J4807" i="16"/>
  <c r="J4808" i="16"/>
  <c r="J4809" i="16"/>
  <c r="J4810" i="16"/>
  <c r="J4811" i="16"/>
  <c r="J4812" i="16"/>
  <c r="J4813" i="16"/>
  <c r="J4814" i="16"/>
  <c r="J4815" i="16"/>
  <c r="J4816" i="16"/>
  <c r="J4817" i="16"/>
  <c r="J4818" i="16"/>
  <c r="J4819" i="16"/>
  <c r="J4820" i="16"/>
  <c r="J4821" i="16"/>
  <c r="J4822" i="16"/>
  <c r="J4823" i="16"/>
  <c r="J4824" i="16"/>
  <c r="J4825" i="16"/>
  <c r="J4826" i="16"/>
  <c r="J4827" i="16"/>
  <c r="J4828" i="16"/>
  <c r="J4829" i="16"/>
  <c r="J4830" i="16"/>
  <c r="J4831" i="16"/>
  <c r="J4832" i="16"/>
  <c r="J4833" i="16"/>
  <c r="J4834" i="16"/>
  <c r="J4835" i="16"/>
  <c r="J4836" i="16"/>
  <c r="J4837" i="16"/>
  <c r="J4838" i="16"/>
  <c r="J4839" i="16"/>
  <c r="J4840" i="16"/>
  <c r="J4841" i="16"/>
  <c r="J4842" i="16"/>
  <c r="J4843" i="16"/>
  <c r="J4844" i="16"/>
  <c r="J4845" i="16"/>
  <c r="J4846" i="16"/>
  <c r="J4847" i="16"/>
  <c r="J4848" i="16"/>
  <c r="J4849" i="16"/>
  <c r="J4850" i="16"/>
  <c r="J4851" i="16"/>
  <c r="J4852" i="16"/>
  <c r="J4853" i="16"/>
  <c r="J4854" i="16"/>
  <c r="J4855" i="16"/>
  <c r="J4856" i="16"/>
  <c r="J4857" i="16"/>
  <c r="J4858" i="16"/>
  <c r="J4859" i="16"/>
  <c r="J4860" i="16"/>
  <c r="J4861" i="16"/>
  <c r="J4862" i="16"/>
  <c r="J4863" i="16"/>
  <c r="J4864" i="16"/>
  <c r="J4865" i="16"/>
  <c r="J4866" i="16"/>
  <c r="J4867" i="16"/>
  <c r="J4868" i="16"/>
  <c r="J4869" i="16"/>
  <c r="J4870" i="16"/>
  <c r="J4871" i="16"/>
  <c r="J4872" i="16"/>
  <c r="J4873" i="16"/>
  <c r="J4874" i="16"/>
  <c r="J4875" i="16"/>
  <c r="J4876" i="16"/>
  <c r="J4877" i="16"/>
  <c r="J4878" i="16"/>
  <c r="J4879" i="16"/>
  <c r="J4880" i="16"/>
  <c r="J4881" i="16"/>
  <c r="J4882" i="16"/>
  <c r="J4883" i="16"/>
  <c r="J4884" i="16"/>
  <c r="J4885" i="16"/>
  <c r="J4886" i="16"/>
  <c r="J4887" i="16"/>
  <c r="J4888" i="16"/>
  <c r="J4889" i="16"/>
  <c r="J4890" i="16"/>
  <c r="J4891" i="16"/>
  <c r="J4892" i="16"/>
  <c r="J4893" i="16"/>
  <c r="J4894" i="16"/>
  <c r="J4895" i="16"/>
  <c r="J4896" i="16"/>
  <c r="J4897" i="16"/>
  <c r="J4898" i="16"/>
  <c r="J4899" i="16"/>
  <c r="J4900" i="16"/>
  <c r="J4901" i="16"/>
  <c r="J4902" i="16"/>
  <c r="J4903" i="16"/>
  <c r="J4904" i="16"/>
  <c r="J4905" i="16"/>
  <c r="J4906" i="16"/>
  <c r="J4907" i="16"/>
  <c r="J4908" i="16"/>
  <c r="J4909" i="16"/>
  <c r="J4910" i="16"/>
  <c r="J4911" i="16"/>
  <c r="J4912" i="16"/>
  <c r="J4913" i="16"/>
  <c r="J4914" i="16"/>
  <c r="J4915" i="16"/>
  <c r="J4916" i="16"/>
  <c r="J4917" i="16"/>
  <c r="J4918" i="16"/>
  <c r="J4919" i="16"/>
  <c r="J4920" i="16"/>
  <c r="J4921" i="16"/>
  <c r="J4922" i="16"/>
  <c r="J4923" i="16"/>
  <c r="J4924" i="16"/>
  <c r="J4925" i="16"/>
  <c r="J4926" i="16"/>
  <c r="J4927" i="16"/>
  <c r="J4928" i="16"/>
  <c r="J4929" i="16"/>
  <c r="J4930" i="16"/>
  <c r="J4931" i="16"/>
  <c r="J4932" i="16"/>
  <c r="J4933" i="16"/>
  <c r="J4934" i="16"/>
  <c r="J4935" i="16"/>
  <c r="J4936" i="16"/>
  <c r="J4937" i="16"/>
  <c r="J4938" i="16"/>
  <c r="J4939" i="16"/>
  <c r="J4940" i="16"/>
  <c r="J4941" i="16"/>
  <c r="J4942" i="16"/>
  <c r="J4943" i="16"/>
  <c r="J4944" i="16"/>
  <c r="J4945" i="16"/>
  <c r="J4946" i="16"/>
  <c r="J4947" i="16"/>
  <c r="J4948" i="16"/>
  <c r="J4949" i="16"/>
  <c r="J4950" i="16"/>
  <c r="J4951" i="16"/>
  <c r="J4952" i="16"/>
  <c r="J4953" i="16"/>
  <c r="J4954" i="16"/>
  <c r="J4955" i="16"/>
  <c r="J4956" i="16"/>
  <c r="J4957" i="16"/>
  <c r="J4958" i="16"/>
  <c r="J4959" i="16"/>
  <c r="J4960" i="16"/>
  <c r="J4961" i="16"/>
  <c r="J4962" i="16"/>
  <c r="J4963" i="16"/>
  <c r="J4964" i="16"/>
  <c r="J4965" i="16"/>
  <c r="J4966" i="16"/>
  <c r="J4967" i="16"/>
  <c r="J4968" i="16"/>
  <c r="J4969" i="16"/>
  <c r="J4970" i="16"/>
  <c r="J4971" i="16"/>
  <c r="J4972" i="16"/>
  <c r="J4973" i="16"/>
  <c r="J4974" i="16"/>
  <c r="J4975" i="16"/>
  <c r="J4976" i="16"/>
  <c r="J4977" i="16"/>
  <c r="J4978" i="16"/>
  <c r="J4979" i="16"/>
  <c r="J4980" i="16"/>
  <c r="J4981" i="16"/>
  <c r="J4982" i="16"/>
  <c r="J4983" i="16"/>
  <c r="J4984" i="16"/>
  <c r="J4985" i="16"/>
  <c r="J4986" i="16"/>
  <c r="J4987" i="16"/>
  <c r="J4988" i="16"/>
  <c r="J4989" i="16"/>
  <c r="J4990" i="16"/>
  <c r="J4991" i="16"/>
  <c r="J4992" i="16"/>
  <c r="J4993" i="16"/>
  <c r="J4994" i="16"/>
  <c r="J4995" i="16"/>
  <c r="J4996" i="16"/>
  <c r="J4997" i="16"/>
  <c r="J4998" i="16"/>
  <c r="J4999" i="16"/>
  <c r="J5000" i="16"/>
  <c r="J5001" i="16"/>
  <c r="J5002" i="16"/>
  <c r="J5003" i="16"/>
  <c r="J5004" i="16"/>
  <c r="J5005" i="16"/>
  <c r="J5006" i="16"/>
  <c r="J5007" i="16"/>
  <c r="J5008" i="16"/>
  <c r="J5009" i="16"/>
  <c r="J5010" i="16"/>
  <c r="J5011" i="16"/>
  <c r="J5012" i="16"/>
  <c r="J5013" i="16"/>
  <c r="J5014" i="16"/>
  <c r="J5015" i="16"/>
  <c r="J5016" i="16"/>
  <c r="J5017" i="16"/>
  <c r="J5018" i="16"/>
  <c r="J5019" i="16"/>
  <c r="J5020" i="16"/>
  <c r="J5021" i="16"/>
  <c r="J5022" i="16"/>
  <c r="J5023" i="16"/>
  <c r="J5024" i="16"/>
  <c r="J5025" i="16"/>
  <c r="J5026" i="16"/>
  <c r="J5027" i="16"/>
  <c r="J5028" i="16"/>
  <c r="J5029" i="16"/>
  <c r="J5030" i="16"/>
  <c r="J5031" i="16"/>
  <c r="J5032" i="16"/>
  <c r="J5033" i="16"/>
  <c r="J5034" i="16"/>
  <c r="J5035" i="16"/>
  <c r="J5036" i="16"/>
  <c r="J5037" i="16"/>
  <c r="J5038" i="16"/>
  <c r="J5039" i="16"/>
  <c r="J5040" i="16"/>
  <c r="J5041" i="16"/>
  <c r="J5042" i="16"/>
  <c r="J5043" i="16"/>
  <c r="J5044" i="16"/>
  <c r="J5045" i="16"/>
  <c r="J5046" i="16"/>
  <c r="J5047" i="16"/>
  <c r="J5048" i="16"/>
  <c r="J5049" i="16"/>
  <c r="J5050" i="16"/>
  <c r="J5051" i="16"/>
  <c r="J5052" i="16"/>
  <c r="J5053" i="16"/>
  <c r="J5054" i="16"/>
  <c r="J5055" i="16"/>
  <c r="J5056" i="16"/>
  <c r="J5057" i="16"/>
  <c r="J5058" i="16"/>
  <c r="J5059" i="16"/>
  <c r="J5060" i="16"/>
  <c r="J5061" i="16"/>
  <c r="J5062" i="16"/>
  <c r="J5063" i="16"/>
  <c r="J5064" i="16"/>
  <c r="J5065" i="16"/>
  <c r="J5066" i="16"/>
  <c r="J5067" i="16"/>
  <c r="J5068" i="16"/>
  <c r="J5069" i="16"/>
  <c r="J5070" i="16"/>
  <c r="J5071" i="16"/>
  <c r="J5072" i="16"/>
  <c r="J5073" i="16"/>
  <c r="J5074" i="16"/>
  <c r="J5075" i="16"/>
  <c r="J5076" i="16"/>
  <c r="J5077" i="16"/>
  <c r="J5078" i="16"/>
  <c r="J5079" i="16"/>
  <c r="J5080" i="16"/>
  <c r="J5081" i="16"/>
  <c r="J5082" i="16"/>
  <c r="J5083" i="16"/>
  <c r="J5084" i="16"/>
  <c r="J5085" i="16"/>
  <c r="J5086" i="16"/>
  <c r="J5087" i="16"/>
  <c r="J5088" i="16"/>
  <c r="J5089" i="16"/>
  <c r="J5090" i="16"/>
  <c r="J5091" i="16"/>
  <c r="J5092" i="16"/>
  <c r="J5093" i="16"/>
  <c r="J5094" i="16"/>
  <c r="J5095" i="16"/>
  <c r="J5096" i="16"/>
  <c r="J5097" i="16"/>
  <c r="J5098" i="16"/>
  <c r="J5099" i="16"/>
  <c r="J5100" i="16"/>
  <c r="J5101" i="16"/>
  <c r="J5102" i="16"/>
  <c r="J5103" i="16"/>
  <c r="J5104" i="16"/>
  <c r="J5105" i="16"/>
  <c r="J5106" i="16"/>
  <c r="J5107" i="16"/>
  <c r="J5108" i="16"/>
  <c r="J5109" i="16"/>
  <c r="J5110" i="16"/>
  <c r="J5111" i="16"/>
  <c r="J5112" i="16"/>
  <c r="J5113" i="16"/>
  <c r="J5114" i="16"/>
  <c r="J5115" i="16"/>
  <c r="J5116" i="16"/>
  <c r="J5117" i="16"/>
  <c r="J5118" i="16"/>
  <c r="J5119" i="16"/>
  <c r="J5120" i="16"/>
  <c r="J5121" i="16"/>
  <c r="J5122" i="16"/>
  <c r="J5123" i="16"/>
  <c r="J5124" i="16"/>
  <c r="J5125" i="16"/>
  <c r="J5126" i="16"/>
  <c r="J5127" i="16"/>
  <c r="J5128" i="16"/>
  <c r="J5129" i="16"/>
  <c r="J5130" i="16"/>
  <c r="J5131" i="16"/>
  <c r="J5132" i="16"/>
  <c r="J5133" i="16"/>
  <c r="J5134" i="16"/>
  <c r="J5135" i="16"/>
  <c r="J5136" i="16"/>
  <c r="J5137" i="16"/>
  <c r="J5138" i="16"/>
  <c r="J5139" i="16"/>
  <c r="J5140" i="16"/>
  <c r="J5141" i="16"/>
  <c r="J5142" i="16"/>
  <c r="J5143" i="16"/>
  <c r="J5144" i="16"/>
  <c r="J5145" i="16"/>
  <c r="J5146" i="16"/>
  <c r="J5147" i="16"/>
  <c r="J5148" i="16"/>
  <c r="J5149" i="16"/>
  <c r="J5150" i="16"/>
  <c r="J5151" i="16"/>
  <c r="J5152" i="16"/>
  <c r="J5153" i="16"/>
  <c r="J5154" i="16"/>
  <c r="J5155" i="16"/>
  <c r="J5156" i="16"/>
  <c r="J5157" i="16"/>
  <c r="J5158" i="16"/>
  <c r="J5159" i="16"/>
  <c r="J5160" i="16"/>
  <c r="J5161" i="16"/>
  <c r="J5162" i="16"/>
  <c r="J5163" i="16"/>
  <c r="J5164" i="16"/>
  <c r="J5165" i="16"/>
  <c r="J5166" i="16"/>
  <c r="J5167" i="16"/>
  <c r="J5168" i="16"/>
  <c r="J5169" i="16"/>
  <c r="J5170" i="16"/>
  <c r="J5171" i="16"/>
  <c r="J5172" i="16"/>
  <c r="J5173" i="16"/>
  <c r="J5174" i="16"/>
  <c r="J5175" i="16"/>
  <c r="J5176" i="16"/>
  <c r="J5177" i="16"/>
  <c r="J5178" i="16"/>
  <c r="J5179" i="16"/>
  <c r="J5180" i="16"/>
  <c r="J5181" i="16"/>
  <c r="J5182" i="16"/>
  <c r="J5183" i="16"/>
  <c r="J5184" i="16"/>
  <c r="J5185" i="16"/>
  <c r="J5186" i="16"/>
  <c r="J5187" i="16"/>
  <c r="J5188" i="16"/>
  <c r="J5189" i="16"/>
  <c r="J5190" i="16"/>
  <c r="J5191" i="16"/>
  <c r="J5192" i="16"/>
  <c r="J5193" i="16"/>
  <c r="J5194" i="16"/>
  <c r="J5195" i="16"/>
  <c r="J5196" i="16"/>
  <c r="J5197" i="16"/>
  <c r="J5198" i="16"/>
  <c r="J5199" i="16"/>
  <c r="J5200" i="16"/>
  <c r="J5201" i="16"/>
  <c r="J5202" i="16"/>
  <c r="J5203" i="16"/>
  <c r="J5204" i="16"/>
  <c r="J5205" i="16"/>
  <c r="J5206" i="16"/>
  <c r="J5207" i="16"/>
  <c r="J5208" i="16"/>
  <c r="J5209" i="16"/>
  <c r="J5210" i="16"/>
  <c r="J5211" i="16"/>
  <c r="J5212" i="16"/>
  <c r="J5213" i="16"/>
  <c r="J5214" i="16"/>
  <c r="J5215" i="16"/>
  <c r="J5216" i="16"/>
  <c r="J5217" i="16"/>
  <c r="J5218" i="16"/>
  <c r="J5219" i="16"/>
  <c r="J5220" i="16"/>
  <c r="J5221" i="16"/>
  <c r="J5222" i="16"/>
  <c r="J5223" i="16"/>
  <c r="J5224" i="16"/>
  <c r="J5225" i="16"/>
  <c r="J5226" i="16"/>
  <c r="J5227" i="16"/>
  <c r="J5228" i="16"/>
  <c r="J5229" i="16"/>
  <c r="J5230" i="16"/>
  <c r="J5231" i="16"/>
  <c r="J5232" i="16"/>
  <c r="J5233" i="16"/>
  <c r="J5234" i="16"/>
  <c r="J5235" i="16"/>
  <c r="J5236" i="16"/>
  <c r="J5237" i="16"/>
  <c r="J5238" i="16"/>
  <c r="J5239" i="16"/>
  <c r="J5240" i="16"/>
  <c r="J5241" i="16"/>
  <c r="J5242" i="16"/>
  <c r="J5243" i="16"/>
  <c r="J5244" i="16"/>
  <c r="J5245" i="16"/>
  <c r="J5246" i="16"/>
  <c r="J5247" i="16"/>
  <c r="J5248" i="16"/>
  <c r="J5249" i="16"/>
  <c r="J5250" i="16"/>
  <c r="J5251" i="16"/>
  <c r="J5252" i="16"/>
  <c r="J5253" i="16"/>
  <c r="J5254" i="16"/>
  <c r="J5255" i="16"/>
  <c r="J5256" i="16"/>
  <c r="J5257" i="16"/>
  <c r="J5258" i="16"/>
  <c r="J5259" i="16"/>
  <c r="J5260" i="16"/>
  <c r="J5261" i="16"/>
  <c r="J5262" i="16"/>
  <c r="J5263" i="16"/>
  <c r="J5264" i="16"/>
  <c r="J5265" i="16"/>
  <c r="J5266" i="16"/>
  <c r="J5267" i="16"/>
  <c r="J5268" i="16"/>
  <c r="J5269" i="16"/>
  <c r="J5270" i="16"/>
  <c r="J5271" i="16"/>
  <c r="J5272" i="16"/>
  <c r="J5273" i="16"/>
  <c r="J5274" i="16"/>
  <c r="J5275" i="16"/>
  <c r="J5276" i="16"/>
  <c r="J5277" i="16"/>
  <c r="J5278" i="16"/>
  <c r="J5279" i="16"/>
  <c r="J5280" i="16"/>
  <c r="J5281" i="16"/>
  <c r="J5282" i="16"/>
  <c r="J5283" i="16"/>
  <c r="J5284" i="16"/>
  <c r="J5285" i="16"/>
  <c r="J5286" i="16"/>
  <c r="J5287" i="16"/>
  <c r="J5288" i="16"/>
  <c r="J5289" i="16"/>
  <c r="J5290" i="16"/>
  <c r="J5291" i="16"/>
  <c r="J5292" i="16"/>
  <c r="J5293" i="16"/>
  <c r="J5294" i="16"/>
  <c r="J5295" i="16"/>
  <c r="J5296" i="16"/>
  <c r="J5297" i="16"/>
  <c r="J5298" i="16"/>
  <c r="J5299" i="16"/>
  <c r="J5300" i="16"/>
  <c r="J5301" i="16"/>
  <c r="J5302" i="16"/>
  <c r="J5303" i="16"/>
  <c r="J5304" i="16"/>
  <c r="J5305" i="16"/>
  <c r="J5306" i="16"/>
  <c r="J5307" i="16"/>
  <c r="J5308" i="16"/>
  <c r="J5309" i="16"/>
  <c r="J5310" i="16"/>
  <c r="J5311" i="16"/>
  <c r="J5312" i="16"/>
  <c r="J5313" i="16"/>
  <c r="J5314" i="16"/>
  <c r="J5315" i="16"/>
  <c r="J5316" i="16"/>
  <c r="J5317" i="16"/>
  <c r="J5318" i="16"/>
  <c r="J5319" i="16"/>
  <c r="J5320" i="16"/>
  <c r="J5321" i="16"/>
  <c r="J5322" i="16"/>
  <c r="J5323" i="16"/>
  <c r="J5324" i="16"/>
  <c r="J5325" i="16"/>
  <c r="J5326" i="16"/>
  <c r="J5327" i="16"/>
  <c r="J5328" i="16"/>
  <c r="J5329" i="16"/>
  <c r="J5330" i="16"/>
  <c r="J5331" i="16"/>
  <c r="J5332" i="16"/>
  <c r="J5333" i="16"/>
  <c r="J5334" i="16"/>
  <c r="J5335" i="16"/>
  <c r="J5336" i="16"/>
  <c r="J5337" i="16"/>
  <c r="J5338" i="16"/>
  <c r="J5339" i="16"/>
  <c r="J5340" i="16"/>
  <c r="J5341" i="16"/>
  <c r="J5342" i="16"/>
  <c r="J5343" i="16"/>
  <c r="J5344" i="16"/>
  <c r="J5345" i="16"/>
  <c r="J5346" i="16"/>
  <c r="J5347" i="16"/>
  <c r="J5348" i="16"/>
  <c r="J5349" i="16"/>
  <c r="J5350" i="16"/>
  <c r="J5351" i="16"/>
  <c r="J5352" i="16"/>
  <c r="J5353" i="16"/>
  <c r="J5354" i="16"/>
  <c r="J5355" i="16"/>
  <c r="J5356" i="16"/>
  <c r="J5357" i="16"/>
  <c r="J5358" i="16"/>
  <c r="J5359" i="16"/>
  <c r="J5360" i="16"/>
  <c r="J5361" i="16"/>
  <c r="J5362" i="16"/>
  <c r="J5363" i="16"/>
  <c r="J5364" i="16"/>
  <c r="J5365" i="16"/>
  <c r="J5366" i="16"/>
  <c r="J5367" i="16"/>
  <c r="J5368" i="16"/>
  <c r="J5369" i="16"/>
  <c r="J5370" i="16"/>
  <c r="J5371" i="16"/>
  <c r="J5372" i="16"/>
  <c r="J5373" i="16"/>
  <c r="J5374" i="16"/>
  <c r="J5375" i="16"/>
  <c r="J5376" i="16"/>
  <c r="J5377" i="16"/>
  <c r="J5378" i="16"/>
  <c r="J5379" i="16"/>
  <c r="J5380" i="16"/>
  <c r="J5381" i="16"/>
  <c r="J5382" i="16"/>
  <c r="J5383" i="16"/>
  <c r="J5384" i="16"/>
  <c r="J5385" i="16"/>
  <c r="J5386" i="16"/>
  <c r="J5387" i="16"/>
  <c r="J5388" i="16"/>
  <c r="J5389" i="16"/>
  <c r="J5390" i="16"/>
  <c r="J5391" i="16"/>
  <c r="J5392" i="16"/>
  <c r="J5393" i="16"/>
  <c r="J5394" i="16"/>
  <c r="J5395" i="16"/>
  <c r="J5396" i="16"/>
  <c r="J5397" i="16"/>
  <c r="J5398" i="16"/>
  <c r="J5399" i="16"/>
  <c r="J5400" i="16"/>
  <c r="J5401" i="16"/>
  <c r="J5402" i="16"/>
  <c r="J5403" i="16"/>
  <c r="J5404" i="16"/>
  <c r="J5405" i="16"/>
  <c r="J5406" i="16"/>
  <c r="J5407" i="16"/>
  <c r="J5408" i="16"/>
  <c r="J5409" i="16"/>
  <c r="J5410" i="16"/>
  <c r="J5411" i="16"/>
  <c r="J5412" i="16"/>
  <c r="J5413" i="16"/>
  <c r="J5414" i="16"/>
  <c r="J5415" i="16"/>
  <c r="J5416" i="16"/>
  <c r="J5417" i="16"/>
  <c r="J5418" i="16"/>
  <c r="J5419" i="16"/>
  <c r="J5420" i="16"/>
  <c r="J5421" i="16"/>
  <c r="J5422" i="16"/>
  <c r="J5423" i="16"/>
  <c r="J5424" i="16"/>
  <c r="J5425" i="16"/>
  <c r="J5426" i="16"/>
  <c r="J5427" i="16"/>
  <c r="J5428" i="16"/>
  <c r="J5429" i="16"/>
  <c r="J5430" i="16"/>
  <c r="J5431" i="16"/>
  <c r="J5432" i="16"/>
  <c r="J5433" i="16"/>
  <c r="J5434" i="16"/>
  <c r="J5435" i="16"/>
  <c r="J5436" i="16"/>
  <c r="J5437" i="16"/>
  <c r="J5438" i="16"/>
  <c r="J5439" i="16"/>
  <c r="J5440" i="16"/>
  <c r="J5441" i="16"/>
  <c r="J5442" i="16"/>
  <c r="J5443" i="16"/>
  <c r="J5444" i="16"/>
  <c r="J5445" i="16"/>
  <c r="J5446" i="16"/>
  <c r="J5447" i="16"/>
  <c r="J5448" i="16"/>
  <c r="J5449" i="16"/>
  <c r="J5450" i="16"/>
  <c r="J5451" i="16"/>
  <c r="J5452" i="16"/>
  <c r="J5453" i="16"/>
  <c r="J5454" i="16"/>
  <c r="J5455" i="16"/>
  <c r="J5456" i="16"/>
  <c r="J5457" i="16"/>
  <c r="J5458" i="16"/>
  <c r="J5459" i="16"/>
  <c r="J5460" i="16"/>
  <c r="J5461" i="16"/>
  <c r="J5462" i="16"/>
  <c r="J5463" i="16"/>
  <c r="J5464" i="16"/>
  <c r="J5465" i="16"/>
  <c r="J5466" i="16"/>
  <c r="J5467" i="16"/>
  <c r="J5468" i="16"/>
  <c r="J5469" i="16"/>
  <c r="J5470" i="16"/>
  <c r="J5471" i="16"/>
  <c r="J5472" i="16"/>
  <c r="J5473" i="16"/>
  <c r="J5474" i="16"/>
  <c r="J5475" i="16"/>
  <c r="J5476" i="16"/>
  <c r="J5477" i="16"/>
  <c r="J5478" i="16"/>
  <c r="J5479" i="16"/>
  <c r="J5480" i="16"/>
  <c r="J5481" i="16"/>
  <c r="J5482" i="16"/>
  <c r="J5483" i="16"/>
  <c r="J5484" i="16"/>
  <c r="J5485" i="16"/>
  <c r="J5486" i="16"/>
  <c r="J5487" i="16"/>
  <c r="J5488" i="16"/>
  <c r="J5489" i="16"/>
  <c r="J5490" i="16"/>
  <c r="J5491" i="16"/>
  <c r="J5492" i="16"/>
  <c r="J5493" i="16"/>
  <c r="J5494" i="16"/>
  <c r="J5495" i="16"/>
  <c r="J5496" i="16"/>
  <c r="J5497" i="16"/>
  <c r="J5498" i="16"/>
  <c r="J5499" i="16"/>
  <c r="J5500" i="16"/>
  <c r="J5501" i="16"/>
  <c r="J5502" i="16"/>
  <c r="J5503" i="16"/>
  <c r="J5504" i="16"/>
  <c r="J5505" i="16"/>
  <c r="J5506" i="16"/>
  <c r="J5507" i="16"/>
  <c r="J5508" i="16"/>
  <c r="J5509" i="16"/>
  <c r="J5510" i="16"/>
  <c r="J5511" i="16"/>
  <c r="J5512" i="16"/>
  <c r="J5513" i="16"/>
  <c r="J5514" i="16"/>
  <c r="J5515" i="16"/>
  <c r="J5516" i="16"/>
  <c r="J5517" i="16"/>
  <c r="J5518" i="16"/>
  <c r="J5519" i="16"/>
  <c r="J5520" i="16"/>
  <c r="J5521" i="16"/>
  <c r="J5522" i="16"/>
  <c r="J5523" i="16"/>
  <c r="J5524" i="16"/>
  <c r="J5525" i="16"/>
  <c r="J5526" i="16"/>
  <c r="J5527" i="16"/>
  <c r="J5528" i="16"/>
  <c r="J5529" i="16"/>
  <c r="J5530" i="16"/>
  <c r="J5531" i="16"/>
  <c r="J5532" i="16"/>
  <c r="J5533" i="16"/>
  <c r="J5534" i="16"/>
  <c r="J5535" i="16"/>
  <c r="J5536" i="16"/>
  <c r="J5537" i="16"/>
  <c r="J5538" i="16"/>
  <c r="J5539" i="16"/>
  <c r="J5540" i="16"/>
  <c r="J5541" i="16"/>
  <c r="J5542" i="16"/>
  <c r="J5543" i="16"/>
  <c r="J5544" i="16"/>
  <c r="J5545" i="16"/>
  <c r="J5546" i="16"/>
  <c r="J5547" i="16"/>
  <c r="J5548" i="16"/>
  <c r="J5549" i="16"/>
  <c r="J5550" i="16"/>
  <c r="J5551" i="16"/>
  <c r="J5552" i="16"/>
  <c r="J5553" i="16"/>
  <c r="J5554" i="16"/>
  <c r="J5555" i="16"/>
  <c r="J5556" i="16"/>
  <c r="J5557" i="16"/>
  <c r="J5558" i="16"/>
  <c r="J5559" i="16"/>
  <c r="J5560" i="16"/>
  <c r="J5561" i="16"/>
  <c r="J5562" i="16"/>
  <c r="J5563" i="16"/>
  <c r="J5564" i="16"/>
  <c r="J5565" i="16"/>
  <c r="J5566" i="16"/>
  <c r="J5567" i="16"/>
  <c r="J5568" i="16"/>
  <c r="J5569" i="16"/>
  <c r="J5570" i="16"/>
  <c r="J5571" i="16"/>
  <c r="J5572" i="16"/>
  <c r="J5573" i="16"/>
  <c r="J5574" i="16"/>
  <c r="J5575" i="16"/>
  <c r="J5576" i="16"/>
  <c r="J5577" i="16"/>
  <c r="J5578" i="16"/>
  <c r="J5579" i="16"/>
  <c r="J5580" i="16"/>
  <c r="J5581" i="16"/>
  <c r="J5582" i="16"/>
  <c r="J5583" i="16"/>
  <c r="J5584" i="16"/>
  <c r="J5585" i="16"/>
  <c r="J5586" i="16"/>
  <c r="J5587" i="16"/>
  <c r="J5588" i="16"/>
  <c r="J5589" i="16"/>
  <c r="J5590" i="16"/>
  <c r="J5591" i="16"/>
  <c r="J5592" i="16"/>
  <c r="J5593" i="16"/>
  <c r="J5594" i="16"/>
  <c r="J5595" i="16"/>
  <c r="J5596" i="16"/>
  <c r="J5597" i="16"/>
  <c r="J5598" i="16"/>
  <c r="J5599" i="16"/>
  <c r="J5600" i="16"/>
  <c r="J5601" i="16"/>
  <c r="J5602" i="16"/>
  <c r="J5603" i="16"/>
  <c r="J5604" i="16"/>
  <c r="J5605" i="16"/>
  <c r="J5606" i="16"/>
  <c r="J5607" i="16"/>
  <c r="J5608" i="16"/>
  <c r="J5609" i="16"/>
  <c r="J5610" i="16"/>
  <c r="J5611" i="16"/>
  <c r="J5612" i="16"/>
  <c r="J5613" i="16"/>
  <c r="J5614" i="16"/>
  <c r="J5615" i="16"/>
  <c r="J5616" i="16"/>
  <c r="J5617" i="16"/>
  <c r="J5618" i="16"/>
  <c r="J5619" i="16"/>
  <c r="J5620" i="16"/>
  <c r="J5621" i="16"/>
  <c r="J5622" i="16"/>
  <c r="J5623" i="16"/>
  <c r="J5624" i="16"/>
  <c r="J5625" i="16"/>
  <c r="J5626" i="16"/>
  <c r="J5627" i="16"/>
  <c r="J5628" i="16"/>
  <c r="J5629" i="16"/>
  <c r="J5630" i="16"/>
  <c r="J5631" i="16"/>
  <c r="J5632" i="16"/>
  <c r="J5633" i="16"/>
  <c r="J5634" i="16"/>
  <c r="J5635" i="16"/>
  <c r="J5636" i="16"/>
  <c r="J5637" i="16"/>
  <c r="J5638" i="16"/>
  <c r="J5639" i="16"/>
  <c r="J5640" i="16"/>
  <c r="J5641" i="16"/>
  <c r="J5642" i="16"/>
  <c r="J5643" i="16"/>
  <c r="J5644" i="16"/>
  <c r="J5645" i="16"/>
  <c r="J5646" i="16"/>
  <c r="J5647" i="16"/>
  <c r="J5648" i="16"/>
  <c r="J5649" i="16"/>
  <c r="J5650" i="16"/>
  <c r="J5651" i="16"/>
  <c r="J5652" i="16"/>
  <c r="J5653" i="16"/>
  <c r="J5654" i="16"/>
  <c r="J5655" i="16"/>
  <c r="J5656" i="16"/>
  <c r="J5657" i="16"/>
  <c r="J5658" i="16"/>
  <c r="J5659" i="16"/>
  <c r="J5660" i="16"/>
  <c r="J5661" i="16"/>
  <c r="J5662" i="16"/>
  <c r="J5663" i="16"/>
  <c r="J5664" i="16"/>
  <c r="J5665" i="16"/>
  <c r="J5666" i="16"/>
  <c r="J5667" i="16"/>
  <c r="J5668" i="16"/>
  <c r="J5669" i="16"/>
  <c r="J5670" i="16"/>
  <c r="J5671" i="16"/>
  <c r="J5672" i="16"/>
  <c r="J5673" i="16"/>
  <c r="J5674" i="16"/>
  <c r="J5675" i="16"/>
  <c r="J5676" i="16"/>
  <c r="J5677" i="16"/>
  <c r="J5678" i="16"/>
  <c r="J5679" i="16"/>
  <c r="J5680" i="16"/>
  <c r="J5681" i="16"/>
  <c r="J5682" i="16"/>
  <c r="J5683" i="16"/>
  <c r="J5684" i="16"/>
  <c r="J5685" i="16"/>
  <c r="J5686" i="16"/>
  <c r="J5687" i="16"/>
  <c r="J5688" i="16"/>
  <c r="J5689" i="16"/>
  <c r="J5690" i="16"/>
  <c r="J5691" i="16"/>
  <c r="J5692" i="16"/>
  <c r="J5693" i="16"/>
  <c r="J5694" i="16"/>
  <c r="J5695" i="16"/>
  <c r="J5696" i="16"/>
  <c r="J5697" i="16"/>
  <c r="J5698" i="16"/>
  <c r="J5699" i="16"/>
  <c r="J5700" i="16"/>
  <c r="J5701" i="16"/>
  <c r="J5702" i="16"/>
  <c r="J5703" i="16"/>
  <c r="J5704" i="16"/>
  <c r="J5705" i="16"/>
  <c r="J5706" i="16"/>
  <c r="J5707" i="16"/>
  <c r="J5708" i="16"/>
  <c r="J5709" i="16"/>
  <c r="J5710" i="16"/>
  <c r="J5711" i="16"/>
  <c r="J5712" i="16"/>
  <c r="J5713" i="16"/>
  <c r="J5714" i="16"/>
  <c r="J5715" i="16"/>
  <c r="J5716" i="16"/>
  <c r="J5717" i="16"/>
  <c r="J5718" i="16"/>
  <c r="J5719" i="16"/>
  <c r="J5720" i="16"/>
  <c r="J5721" i="16"/>
  <c r="J5722" i="16"/>
  <c r="J5723" i="16"/>
  <c r="J5724" i="16"/>
  <c r="J5725" i="16"/>
  <c r="J5726" i="16"/>
  <c r="J5727" i="16"/>
  <c r="J5728" i="16"/>
  <c r="J5729" i="16"/>
  <c r="J5730" i="16"/>
  <c r="J5731" i="16"/>
  <c r="J5732" i="16"/>
  <c r="J5733" i="16"/>
  <c r="J5734" i="16"/>
  <c r="J5735" i="16"/>
  <c r="J5736" i="16"/>
  <c r="J5737" i="16"/>
  <c r="J5738" i="16"/>
  <c r="J5739" i="16"/>
  <c r="J5740" i="16"/>
  <c r="J5741" i="16"/>
  <c r="J5742" i="16"/>
  <c r="J5743" i="16"/>
  <c r="J5744" i="16"/>
  <c r="J5745" i="16"/>
  <c r="J5746" i="16"/>
  <c r="J5747" i="16"/>
  <c r="J5748" i="16"/>
  <c r="J5749" i="16"/>
  <c r="J5750" i="16"/>
  <c r="J5751" i="16"/>
  <c r="J5752" i="16"/>
  <c r="J5753" i="16"/>
  <c r="J5754" i="16"/>
  <c r="J5755" i="16"/>
  <c r="J5756" i="16"/>
  <c r="J5757" i="16"/>
  <c r="J5758" i="16"/>
  <c r="J5759" i="16"/>
  <c r="J5760" i="16"/>
  <c r="J5761" i="16"/>
  <c r="J5762" i="16"/>
  <c r="J5763" i="16"/>
  <c r="J5764" i="16"/>
  <c r="J5765" i="16"/>
  <c r="J5766" i="16"/>
  <c r="J5767" i="16"/>
  <c r="J5768" i="16"/>
  <c r="J5769" i="16"/>
  <c r="J5770" i="16"/>
  <c r="J5771" i="16"/>
  <c r="J5772" i="16"/>
  <c r="J5773" i="16"/>
  <c r="J5774" i="16"/>
  <c r="J5775" i="16"/>
  <c r="J5776" i="16"/>
  <c r="J5777" i="16"/>
  <c r="J5778" i="16"/>
  <c r="J5779" i="16"/>
  <c r="J5780" i="16"/>
  <c r="J5781" i="16"/>
  <c r="J5782" i="16"/>
  <c r="J5783" i="16"/>
  <c r="J5784" i="16"/>
  <c r="J5785" i="16"/>
  <c r="J5786" i="16"/>
  <c r="J5787" i="16"/>
  <c r="J5788" i="16"/>
  <c r="J5789" i="16"/>
  <c r="J5790" i="16"/>
  <c r="J5791" i="16"/>
  <c r="J5792" i="16"/>
  <c r="J5793" i="16"/>
  <c r="J5794" i="16"/>
  <c r="J5795" i="16"/>
  <c r="J5796" i="16"/>
  <c r="J5797" i="16"/>
  <c r="J5798" i="16"/>
  <c r="J5799" i="16"/>
  <c r="J5800" i="16"/>
  <c r="J5801" i="16"/>
  <c r="J5802" i="16"/>
  <c r="J5803" i="16"/>
  <c r="J5804" i="16"/>
  <c r="J5805" i="16"/>
  <c r="J5806" i="16"/>
  <c r="J5807" i="16"/>
  <c r="J5808" i="16"/>
  <c r="J5809" i="16"/>
  <c r="J5810" i="16"/>
  <c r="J5811" i="16"/>
  <c r="J5812" i="16"/>
  <c r="J5813" i="16"/>
  <c r="J5814" i="16"/>
  <c r="J5815" i="16"/>
  <c r="J5816" i="16"/>
  <c r="J5817" i="16"/>
  <c r="J5818" i="16"/>
  <c r="J5819" i="16"/>
  <c r="J5820" i="16"/>
  <c r="J5821" i="16"/>
  <c r="J5822" i="16"/>
  <c r="J5823" i="16"/>
  <c r="J5824" i="16"/>
  <c r="J5825" i="16"/>
  <c r="J5826" i="16"/>
  <c r="J5827" i="16"/>
  <c r="J5828" i="16"/>
  <c r="J5829" i="16"/>
  <c r="J5830" i="16"/>
  <c r="J5831" i="16"/>
  <c r="J5832" i="16"/>
  <c r="J5833" i="16"/>
  <c r="J5834" i="16"/>
  <c r="J5835" i="16"/>
  <c r="J5836" i="16"/>
  <c r="J5837" i="16"/>
  <c r="J5838" i="16"/>
  <c r="J5839" i="16"/>
  <c r="J5840" i="16"/>
  <c r="J5841" i="16"/>
  <c r="J5842" i="16"/>
  <c r="J5843" i="16"/>
  <c r="J5844" i="16"/>
  <c r="J5845" i="16"/>
  <c r="J5846" i="16"/>
  <c r="J5847" i="16"/>
  <c r="J5848" i="16"/>
  <c r="J5849" i="16"/>
  <c r="J5850" i="16"/>
  <c r="J5851" i="16"/>
  <c r="J5852" i="16"/>
  <c r="J5853" i="16"/>
  <c r="J5854" i="16"/>
  <c r="J5855" i="16"/>
  <c r="J5856" i="16"/>
  <c r="J5857" i="16"/>
  <c r="J5858" i="16"/>
  <c r="J5859" i="16"/>
  <c r="J5860" i="16"/>
  <c r="J5861" i="16"/>
  <c r="J5862" i="16"/>
  <c r="J5863" i="16"/>
  <c r="J5864" i="16"/>
  <c r="J5865" i="16"/>
  <c r="J5866" i="16"/>
  <c r="J5867" i="16"/>
  <c r="J5868" i="16"/>
  <c r="J5869" i="16"/>
  <c r="J5870" i="16"/>
  <c r="J5871" i="16"/>
  <c r="J5872" i="16"/>
  <c r="J5873" i="16"/>
  <c r="J5874" i="16"/>
  <c r="J5875" i="16"/>
  <c r="J5876" i="16"/>
  <c r="J5877" i="16"/>
  <c r="J5878" i="16"/>
  <c r="J5879" i="16"/>
  <c r="J5880" i="16"/>
  <c r="J5881" i="16"/>
  <c r="J5882" i="16"/>
  <c r="J5883" i="16"/>
  <c r="J5884" i="16"/>
  <c r="J5885" i="16"/>
  <c r="J5886" i="16"/>
  <c r="J5887" i="16"/>
  <c r="J5888" i="16"/>
  <c r="J5889" i="16"/>
  <c r="J5890" i="16"/>
  <c r="J5891" i="16"/>
  <c r="J5892" i="16"/>
  <c r="J5893" i="16"/>
  <c r="J5894" i="16"/>
  <c r="J5895" i="16"/>
  <c r="J5896" i="16"/>
  <c r="J5897" i="16"/>
  <c r="J5898" i="16"/>
  <c r="J5899" i="16"/>
  <c r="J5900" i="16"/>
  <c r="J5901" i="16"/>
  <c r="J5902" i="16"/>
  <c r="J5903" i="16"/>
  <c r="J5904" i="16"/>
  <c r="J5905" i="16"/>
  <c r="J5906" i="16"/>
  <c r="J5907" i="16"/>
  <c r="J5908" i="16"/>
  <c r="J5909" i="16"/>
  <c r="J5910" i="16"/>
  <c r="J5911" i="16"/>
  <c r="J5912" i="16"/>
  <c r="J5913" i="16"/>
  <c r="J5914" i="16"/>
  <c r="J5915" i="16"/>
  <c r="J5916" i="16"/>
  <c r="J5917" i="16"/>
  <c r="J5918" i="16"/>
  <c r="J5919" i="16"/>
  <c r="J5920" i="16"/>
  <c r="J5921" i="16"/>
  <c r="J5922" i="16"/>
  <c r="J5923" i="16"/>
  <c r="J5924" i="16"/>
  <c r="J5925" i="16"/>
  <c r="J5926" i="16"/>
  <c r="J5927" i="16"/>
  <c r="J5928" i="16"/>
  <c r="J5929" i="16"/>
  <c r="J5930" i="16"/>
  <c r="J5931" i="16"/>
  <c r="J5932" i="16"/>
  <c r="J5933" i="16"/>
  <c r="J5934" i="16"/>
  <c r="J5935" i="16"/>
  <c r="J5936" i="16"/>
  <c r="J5937" i="16"/>
  <c r="J5938" i="16"/>
  <c r="J5939" i="16"/>
  <c r="J5940" i="16"/>
  <c r="J5941" i="16"/>
  <c r="J5942" i="16"/>
  <c r="J5943" i="16"/>
  <c r="J5944" i="16"/>
  <c r="J5945" i="16"/>
  <c r="J5946" i="16"/>
  <c r="J5947" i="16"/>
  <c r="J5948" i="16"/>
  <c r="J5949" i="16"/>
  <c r="J5950" i="16"/>
  <c r="J5951" i="16"/>
  <c r="J5952" i="16"/>
  <c r="J5953" i="16"/>
  <c r="J5954" i="16"/>
  <c r="J5955" i="16"/>
  <c r="J5956" i="16"/>
  <c r="J5957" i="16"/>
  <c r="J5958" i="16"/>
  <c r="J5959" i="16"/>
  <c r="J5960" i="16"/>
  <c r="J5961" i="16"/>
  <c r="J5962" i="16"/>
  <c r="J5963" i="16"/>
  <c r="J5964" i="16"/>
  <c r="J5965" i="16"/>
  <c r="J5966" i="16"/>
  <c r="J5967" i="16"/>
  <c r="J5968" i="16"/>
  <c r="J5969" i="16"/>
  <c r="J5970" i="16"/>
  <c r="J5971" i="16"/>
  <c r="J5972" i="16"/>
  <c r="J5973" i="16"/>
  <c r="J5974" i="16"/>
  <c r="J5975" i="16"/>
  <c r="J5976" i="16"/>
  <c r="J5977" i="16"/>
  <c r="J5978" i="16"/>
  <c r="J5979" i="16"/>
  <c r="J5980" i="16"/>
  <c r="J5981" i="16"/>
  <c r="J5982" i="16"/>
  <c r="J5983" i="16"/>
  <c r="J5984" i="16"/>
  <c r="J5985" i="16"/>
  <c r="J5986" i="16"/>
  <c r="J5987" i="16"/>
  <c r="J5988" i="16"/>
  <c r="J5989" i="16"/>
  <c r="J5990" i="16"/>
  <c r="J5991" i="16"/>
  <c r="J5992" i="16"/>
  <c r="J5993" i="16"/>
  <c r="J5994" i="16"/>
  <c r="J5995" i="16"/>
  <c r="J5996" i="16"/>
  <c r="J5997" i="16"/>
  <c r="J5998" i="16"/>
  <c r="J5999" i="16"/>
  <c r="J6000" i="16"/>
  <c r="J6001" i="16"/>
  <c r="J6002" i="16"/>
  <c r="J6003" i="16"/>
  <c r="J6004" i="16"/>
  <c r="J6005" i="16"/>
  <c r="J6006" i="16"/>
  <c r="J6007" i="16"/>
  <c r="J6008" i="16"/>
  <c r="J6009" i="16"/>
  <c r="J6010" i="16"/>
  <c r="J6011" i="16"/>
  <c r="J6012" i="16"/>
  <c r="J6013" i="16"/>
  <c r="J6014" i="16"/>
  <c r="J6015" i="16"/>
  <c r="J6016" i="16"/>
  <c r="J6017" i="16"/>
  <c r="J6018" i="16"/>
  <c r="J6019" i="16"/>
  <c r="J6020" i="16"/>
  <c r="J6021" i="16"/>
  <c r="J6022" i="16"/>
  <c r="J6023" i="16"/>
  <c r="J6024" i="16"/>
  <c r="J6025" i="16"/>
  <c r="J6026" i="16"/>
  <c r="J6027" i="16"/>
  <c r="J6028" i="16"/>
  <c r="J6029" i="16"/>
  <c r="J6030" i="16"/>
  <c r="J6031" i="16"/>
  <c r="J6032" i="16"/>
  <c r="J6033" i="16"/>
  <c r="J6034" i="16"/>
  <c r="J6035" i="16"/>
  <c r="J6036" i="16"/>
  <c r="J6037" i="16"/>
  <c r="J6038" i="16"/>
  <c r="J6039" i="16"/>
  <c r="J6040" i="16"/>
  <c r="J6041" i="16"/>
  <c r="J6042" i="16"/>
  <c r="J6043" i="16"/>
  <c r="J6044" i="16"/>
  <c r="J6045" i="16"/>
  <c r="J6046" i="16"/>
  <c r="J6047" i="16"/>
  <c r="J6048" i="16"/>
  <c r="J6049" i="16"/>
  <c r="J6050" i="16"/>
  <c r="J6051" i="16"/>
  <c r="J6052" i="16"/>
  <c r="J6053" i="16"/>
  <c r="J6054" i="16"/>
  <c r="J6055" i="16"/>
  <c r="J6056" i="16"/>
  <c r="J6057" i="16"/>
  <c r="J6058" i="16"/>
  <c r="J6059" i="16"/>
  <c r="J6060" i="16"/>
  <c r="J6061" i="16"/>
  <c r="J6062" i="16"/>
  <c r="J6063" i="16"/>
  <c r="J6064" i="16"/>
  <c r="J6065" i="16"/>
  <c r="J6066" i="16"/>
  <c r="J6067" i="16"/>
  <c r="J6068" i="16"/>
  <c r="J6069" i="16"/>
  <c r="J6070" i="16"/>
  <c r="J6071" i="16"/>
  <c r="J6072" i="16"/>
  <c r="J6073" i="16"/>
  <c r="J6074" i="16"/>
  <c r="J6075" i="16"/>
  <c r="J6076" i="16"/>
  <c r="J6077" i="16"/>
  <c r="J6078" i="16"/>
  <c r="J6079" i="16"/>
  <c r="J6080" i="16"/>
  <c r="J6081" i="16"/>
  <c r="J6082" i="16"/>
  <c r="J6083" i="16"/>
  <c r="J6084" i="16"/>
  <c r="J6085" i="16"/>
  <c r="J6086" i="16"/>
  <c r="J6087" i="16"/>
  <c r="J6088" i="16"/>
  <c r="J6089" i="16"/>
  <c r="J6090" i="16"/>
  <c r="J6091" i="16"/>
  <c r="J6092" i="16"/>
  <c r="J6093" i="16"/>
  <c r="J6094" i="16"/>
  <c r="J6095" i="16"/>
  <c r="J6096" i="16"/>
  <c r="J6097" i="16"/>
  <c r="J6098" i="16"/>
  <c r="J6099" i="16"/>
  <c r="J6100" i="16"/>
  <c r="J6101" i="16"/>
  <c r="J6102" i="16"/>
  <c r="J6103" i="16"/>
  <c r="J6104" i="16"/>
  <c r="J6105" i="16"/>
  <c r="J6106" i="16"/>
  <c r="J6107" i="16"/>
  <c r="J6108" i="16"/>
  <c r="J6109" i="16"/>
  <c r="J6110" i="16"/>
  <c r="J6111" i="16"/>
  <c r="J6112" i="16"/>
  <c r="J6113" i="16"/>
  <c r="J6114" i="16"/>
  <c r="J6115" i="16"/>
  <c r="J6116" i="16"/>
  <c r="J6117" i="16"/>
  <c r="J6118" i="16"/>
  <c r="J6119" i="16"/>
  <c r="J6120" i="16"/>
  <c r="J6121" i="16"/>
  <c r="J6122" i="16"/>
  <c r="J6123" i="16"/>
  <c r="J6124" i="16"/>
  <c r="J6125" i="16"/>
  <c r="J6126" i="16"/>
  <c r="J6127" i="16"/>
  <c r="J6128" i="16"/>
  <c r="J6129" i="16"/>
  <c r="J6130" i="16"/>
  <c r="J6131" i="16"/>
  <c r="J6132" i="16"/>
  <c r="J6133" i="16"/>
  <c r="J6134" i="16"/>
  <c r="J6135" i="16"/>
  <c r="J6136" i="16"/>
  <c r="J6137" i="16"/>
  <c r="J6138" i="16"/>
  <c r="J6139" i="16"/>
  <c r="J6140" i="16"/>
  <c r="J6141" i="16"/>
  <c r="J6142" i="16"/>
  <c r="J6143" i="16"/>
  <c r="J6144" i="16"/>
  <c r="J6145" i="16"/>
  <c r="J6146" i="16"/>
  <c r="J6147" i="16"/>
  <c r="J6148" i="16"/>
  <c r="J6149" i="16"/>
  <c r="J6150" i="16"/>
  <c r="J6151" i="16"/>
  <c r="J6152" i="16"/>
  <c r="J6153" i="16"/>
  <c r="J6154" i="16"/>
  <c r="J6155" i="16"/>
  <c r="J6156" i="16"/>
  <c r="J6157" i="16"/>
  <c r="J6158" i="16"/>
  <c r="J6159" i="16"/>
  <c r="J6160" i="16"/>
  <c r="J6161" i="16"/>
  <c r="J6162" i="16"/>
  <c r="J6163" i="16"/>
  <c r="J6164" i="16"/>
  <c r="J6165" i="16"/>
  <c r="J6166" i="16"/>
  <c r="J6167" i="16"/>
  <c r="J6168" i="16"/>
  <c r="J6169" i="16"/>
  <c r="J6170" i="16"/>
  <c r="J6171" i="16"/>
  <c r="J6172" i="16"/>
  <c r="J6173" i="16"/>
  <c r="J6174" i="16"/>
  <c r="J6175" i="16"/>
  <c r="J6176" i="16"/>
  <c r="J6177" i="16"/>
  <c r="J6178" i="16"/>
  <c r="J6179" i="16"/>
  <c r="J6180" i="16"/>
  <c r="J6181" i="16"/>
  <c r="J6182" i="16"/>
  <c r="J6183" i="16"/>
  <c r="J6184" i="16"/>
  <c r="J6185" i="16"/>
  <c r="J6186" i="16"/>
  <c r="J6187" i="16"/>
  <c r="J6188" i="16"/>
  <c r="J6189" i="16"/>
  <c r="J6190" i="16"/>
  <c r="J6191" i="16"/>
  <c r="J6192" i="16"/>
  <c r="J6193" i="16"/>
  <c r="J6194" i="16"/>
  <c r="J6195" i="16"/>
  <c r="J6196" i="16"/>
  <c r="J6197" i="16"/>
  <c r="J6198" i="16"/>
  <c r="J6199" i="16"/>
  <c r="J6200" i="16"/>
  <c r="J6201" i="16"/>
  <c r="J6202" i="16"/>
  <c r="J6203" i="16"/>
  <c r="J6204" i="16"/>
  <c r="J6205" i="16"/>
  <c r="J6206" i="16"/>
  <c r="J6207" i="16"/>
  <c r="J6208" i="16"/>
  <c r="J6209" i="16"/>
  <c r="J6210" i="16"/>
  <c r="J6211" i="16"/>
  <c r="J6212" i="16"/>
  <c r="J6213" i="16"/>
  <c r="J6214" i="16"/>
  <c r="J6215" i="16"/>
  <c r="J6216" i="16"/>
  <c r="J6217" i="16"/>
  <c r="J6218" i="16"/>
  <c r="J6219" i="16"/>
  <c r="J6220" i="16"/>
  <c r="J6221" i="16"/>
  <c r="J6222" i="16"/>
  <c r="J6223" i="16"/>
  <c r="J6224" i="16"/>
  <c r="J6225" i="16"/>
  <c r="J6226" i="16"/>
  <c r="J6227" i="16"/>
  <c r="J6228" i="16"/>
  <c r="J6229" i="16"/>
  <c r="J6230" i="16"/>
  <c r="J6231" i="16"/>
  <c r="J6232" i="16"/>
  <c r="J6233" i="16"/>
  <c r="J6234" i="16"/>
  <c r="J6235" i="16"/>
  <c r="J6236" i="16"/>
  <c r="J6237" i="16"/>
  <c r="J6238" i="16"/>
  <c r="J6239" i="16"/>
  <c r="J6240" i="16"/>
  <c r="J6241" i="16"/>
  <c r="J6242" i="16"/>
  <c r="J6243" i="16"/>
  <c r="J6244" i="16"/>
  <c r="J6245" i="16"/>
  <c r="J6246" i="16"/>
  <c r="J6247" i="16"/>
  <c r="J6248" i="16"/>
  <c r="J6249" i="16"/>
  <c r="J6250" i="16"/>
  <c r="J6251" i="16"/>
  <c r="J6252" i="16"/>
  <c r="J6253" i="16"/>
  <c r="J6254" i="16"/>
  <c r="J6255" i="16"/>
  <c r="J6256" i="16"/>
  <c r="J6257" i="16"/>
  <c r="J6258" i="16"/>
  <c r="J6259" i="16"/>
  <c r="J6260" i="16"/>
  <c r="J6261" i="16"/>
  <c r="J6262" i="16"/>
  <c r="J6263" i="16"/>
  <c r="J6264" i="16"/>
  <c r="J6265" i="16"/>
  <c r="J6266" i="16"/>
  <c r="J6267" i="16"/>
  <c r="J6268" i="16"/>
  <c r="J6269" i="16"/>
  <c r="J6270" i="16"/>
  <c r="J6271" i="16"/>
  <c r="J6272" i="16"/>
  <c r="J6273" i="16"/>
  <c r="J6274" i="16"/>
  <c r="J6275" i="16"/>
  <c r="J6276" i="16"/>
  <c r="J6277" i="16"/>
  <c r="J6278" i="16"/>
  <c r="J6279" i="16"/>
  <c r="J6280" i="16"/>
  <c r="J6281" i="16"/>
  <c r="J6282" i="16"/>
  <c r="J6283" i="16"/>
  <c r="J6284" i="16"/>
  <c r="J6285" i="16"/>
  <c r="J6286" i="16"/>
  <c r="J6287" i="16"/>
  <c r="J6288" i="16"/>
  <c r="J6289" i="16"/>
  <c r="J6290" i="16"/>
  <c r="J6291" i="16"/>
  <c r="J6292" i="16"/>
  <c r="J6293" i="16"/>
  <c r="J6294" i="16"/>
  <c r="J6295" i="16"/>
  <c r="J6296" i="16"/>
  <c r="J6297" i="16"/>
  <c r="J6298" i="16"/>
  <c r="J6299" i="16"/>
  <c r="J6300" i="16"/>
  <c r="J6301" i="16"/>
  <c r="J6302" i="16"/>
  <c r="J6303" i="16"/>
  <c r="J6304" i="16"/>
  <c r="J6305" i="16"/>
  <c r="J6306" i="16"/>
  <c r="J6307" i="16"/>
  <c r="J6308" i="16"/>
  <c r="J6309" i="16"/>
  <c r="J6310" i="16"/>
  <c r="J6311" i="16"/>
  <c r="J6312" i="16"/>
  <c r="J6313" i="16"/>
  <c r="J6314" i="16"/>
  <c r="J6315" i="16"/>
  <c r="J6316" i="16"/>
  <c r="J6317" i="16"/>
  <c r="J6318" i="16"/>
  <c r="J6319" i="16"/>
  <c r="J6320" i="16"/>
  <c r="J6321" i="16"/>
  <c r="J6322" i="16"/>
  <c r="J6323" i="16"/>
  <c r="J6324" i="16"/>
  <c r="J6325" i="16"/>
  <c r="J6326" i="16"/>
  <c r="J6327" i="16"/>
  <c r="J6328" i="16"/>
  <c r="J6329" i="16"/>
  <c r="J6330" i="16"/>
  <c r="J6331" i="16"/>
  <c r="J6332" i="16"/>
  <c r="J6333" i="16"/>
  <c r="J6334" i="16"/>
  <c r="J6335" i="16"/>
  <c r="J6336" i="16"/>
  <c r="J6337" i="16"/>
  <c r="J6338" i="16"/>
  <c r="J6339" i="16"/>
  <c r="J6340" i="16"/>
  <c r="J6341" i="16"/>
  <c r="J6342" i="16"/>
  <c r="J6343" i="16"/>
  <c r="J6344" i="16"/>
  <c r="J6345" i="16"/>
  <c r="J6346" i="16"/>
  <c r="J6347" i="16"/>
  <c r="J6348" i="16"/>
  <c r="J6349" i="16"/>
  <c r="J6350" i="16"/>
  <c r="J6351" i="16"/>
  <c r="J6352" i="16"/>
  <c r="J6353" i="16"/>
  <c r="J6354" i="16"/>
  <c r="J6355" i="16"/>
  <c r="J6356" i="16"/>
  <c r="J6357" i="16"/>
  <c r="J6358" i="16"/>
  <c r="J6359" i="16"/>
  <c r="J6360" i="16"/>
  <c r="J6361" i="16"/>
  <c r="J6362" i="16"/>
  <c r="J6363" i="16"/>
  <c r="J6364" i="16"/>
  <c r="J6365" i="16"/>
  <c r="J6366" i="16"/>
  <c r="J6367" i="16"/>
  <c r="J6368" i="16"/>
  <c r="J6369" i="16"/>
  <c r="J6370" i="16"/>
  <c r="J6371" i="16"/>
  <c r="J6372" i="16"/>
  <c r="J6373" i="16"/>
  <c r="J6374" i="16"/>
  <c r="J6375" i="16"/>
  <c r="J6376" i="16"/>
  <c r="J6377" i="16"/>
  <c r="J6378" i="16"/>
  <c r="J6379" i="16"/>
  <c r="J6380" i="16"/>
  <c r="J6381" i="16"/>
  <c r="J6382" i="16"/>
  <c r="J6383" i="16"/>
  <c r="J6384" i="16"/>
  <c r="J6385" i="16"/>
  <c r="J6386" i="16"/>
  <c r="J6387" i="16"/>
  <c r="J6388" i="16"/>
  <c r="J6389" i="16"/>
  <c r="J6390" i="16"/>
  <c r="J6391" i="16"/>
  <c r="J6392" i="16"/>
  <c r="J6393" i="16"/>
  <c r="J6394" i="16"/>
  <c r="J6395" i="16"/>
  <c r="J6396" i="16"/>
  <c r="J6397" i="16"/>
  <c r="J6398" i="16"/>
  <c r="J6399" i="16"/>
  <c r="J6400" i="16"/>
  <c r="J6401" i="16"/>
  <c r="J6402" i="16"/>
  <c r="J6403" i="16"/>
  <c r="J6404" i="16"/>
  <c r="J6405" i="16"/>
  <c r="J6406" i="16"/>
  <c r="J6407" i="16"/>
  <c r="J6408" i="16"/>
  <c r="J6409" i="16"/>
  <c r="J6410" i="16"/>
  <c r="J6411" i="16"/>
  <c r="J6412" i="16"/>
  <c r="J6413" i="16"/>
  <c r="J6414" i="16"/>
  <c r="J6415" i="16"/>
  <c r="J6416" i="16"/>
  <c r="J6417" i="16"/>
  <c r="J6418" i="16"/>
  <c r="J6419" i="16"/>
  <c r="J6420" i="16"/>
  <c r="J6421" i="16"/>
  <c r="J6422" i="16"/>
  <c r="J6423" i="16"/>
  <c r="J6424" i="16"/>
  <c r="J6425" i="16"/>
  <c r="J6426" i="16"/>
  <c r="J6427" i="16"/>
  <c r="J6428" i="16"/>
  <c r="J6429" i="16"/>
  <c r="J6430" i="16"/>
  <c r="J6431" i="16"/>
  <c r="J6432" i="16"/>
  <c r="J6433" i="16"/>
  <c r="J6434" i="16"/>
  <c r="J6435" i="16"/>
  <c r="J6436" i="16"/>
  <c r="J6437" i="16"/>
  <c r="J6438" i="16"/>
  <c r="J6439" i="16"/>
  <c r="J6440" i="16"/>
  <c r="J6441" i="16"/>
  <c r="J6442" i="16"/>
  <c r="J6443" i="16"/>
  <c r="J6444" i="16"/>
  <c r="J6445" i="16"/>
  <c r="J6446" i="16"/>
  <c r="J6447" i="16"/>
  <c r="J6448" i="16"/>
  <c r="J6449" i="16"/>
  <c r="J6450" i="16"/>
  <c r="J6451" i="16"/>
  <c r="J6452" i="16"/>
  <c r="J6453" i="16"/>
  <c r="J6454" i="16"/>
  <c r="J6455" i="16"/>
  <c r="J6456" i="16"/>
  <c r="J6457" i="16"/>
  <c r="J6458" i="16"/>
  <c r="J6459" i="16"/>
  <c r="J6460" i="16"/>
  <c r="J6461" i="16"/>
  <c r="J6462" i="16"/>
  <c r="J6463" i="16"/>
  <c r="J6464" i="16"/>
  <c r="J6465" i="16"/>
  <c r="J6466" i="16"/>
  <c r="J6467" i="16"/>
  <c r="J6468" i="16"/>
  <c r="J6469" i="16"/>
  <c r="J6470" i="16"/>
  <c r="J6471" i="16"/>
  <c r="J6472" i="16"/>
  <c r="J6473" i="16"/>
  <c r="J6474" i="16"/>
  <c r="J6475" i="16"/>
  <c r="J6476" i="16"/>
  <c r="J6477" i="16"/>
  <c r="J6478" i="16"/>
  <c r="J6479" i="16"/>
  <c r="J6480" i="16"/>
  <c r="J6481" i="16"/>
  <c r="J6482" i="16"/>
  <c r="J6483" i="16"/>
  <c r="J6484" i="16"/>
  <c r="J6485" i="16"/>
  <c r="J6486" i="16"/>
  <c r="J6487" i="16"/>
  <c r="J6488" i="16"/>
  <c r="J6489" i="16"/>
  <c r="J6490" i="16"/>
  <c r="J6491" i="16"/>
  <c r="J6492" i="16"/>
  <c r="J6493" i="16"/>
  <c r="J6494" i="16"/>
  <c r="J6495" i="16"/>
  <c r="J6496" i="16"/>
  <c r="J6497" i="16"/>
  <c r="J6498" i="16"/>
  <c r="J6499" i="16"/>
  <c r="J6500" i="16"/>
  <c r="J6501" i="16"/>
  <c r="J6502" i="16"/>
  <c r="J6503" i="16"/>
  <c r="J6504" i="16"/>
  <c r="J6505" i="16"/>
  <c r="J6506" i="16"/>
  <c r="J6507" i="16"/>
  <c r="J6508" i="16"/>
  <c r="J6509" i="16"/>
  <c r="J6510" i="16"/>
  <c r="J6511" i="16"/>
  <c r="J6512" i="16"/>
  <c r="J6513" i="16"/>
  <c r="J6514" i="16"/>
  <c r="J6515" i="16"/>
  <c r="J6516" i="16"/>
  <c r="J6517" i="16"/>
  <c r="J6518" i="16"/>
  <c r="J6519" i="16"/>
  <c r="J6520" i="16"/>
  <c r="J6521" i="16"/>
  <c r="J6522" i="16"/>
  <c r="J6523" i="16"/>
  <c r="J6524" i="16"/>
  <c r="J6525" i="16"/>
  <c r="J6526" i="16"/>
  <c r="J6527" i="16"/>
  <c r="J6528" i="16"/>
  <c r="J6529" i="16"/>
  <c r="J6530" i="16"/>
  <c r="J6531" i="16"/>
  <c r="J6532" i="16"/>
  <c r="J6533" i="16"/>
  <c r="J6534" i="16"/>
  <c r="J6535" i="16"/>
  <c r="J6536" i="16"/>
  <c r="J6537" i="16"/>
  <c r="J6538" i="16"/>
  <c r="J6539" i="16"/>
  <c r="J6540" i="16"/>
  <c r="J6541" i="16"/>
  <c r="J6542" i="16"/>
  <c r="J6543" i="16"/>
  <c r="J6544" i="16"/>
  <c r="J6545" i="16"/>
  <c r="J6546" i="16"/>
  <c r="J6547" i="16"/>
  <c r="J6548" i="16"/>
  <c r="J6549" i="16"/>
  <c r="J6550" i="16"/>
  <c r="J6551" i="16"/>
  <c r="J6552" i="16"/>
  <c r="J6553" i="16"/>
  <c r="J6554" i="16"/>
  <c r="J6555" i="16"/>
  <c r="J6556" i="16"/>
  <c r="J6557" i="16"/>
  <c r="J6558" i="16"/>
  <c r="J6559" i="16"/>
  <c r="J6560" i="16"/>
  <c r="J6561" i="16"/>
  <c r="J6562" i="16"/>
  <c r="J6563" i="16"/>
  <c r="J6564" i="16"/>
  <c r="J6565" i="16"/>
  <c r="J6566" i="16"/>
  <c r="J6567" i="16"/>
  <c r="J6568" i="16"/>
  <c r="J6569" i="16"/>
  <c r="J6570" i="16"/>
  <c r="J6571" i="16"/>
  <c r="J6572" i="16"/>
  <c r="J6573" i="16"/>
  <c r="J6574" i="16"/>
  <c r="J6575" i="16"/>
  <c r="J6576" i="16"/>
  <c r="J6577" i="16"/>
  <c r="J6578" i="16"/>
  <c r="J6579" i="16"/>
  <c r="J6580" i="16"/>
  <c r="J6581" i="16"/>
  <c r="J6582" i="16"/>
  <c r="J6583" i="16"/>
  <c r="J6584" i="16"/>
  <c r="J6585" i="16"/>
  <c r="J6586" i="16"/>
  <c r="J6587" i="16"/>
  <c r="J6588" i="16"/>
  <c r="J6589" i="16"/>
  <c r="J6590" i="16"/>
  <c r="J6591" i="16"/>
  <c r="J6592" i="16"/>
  <c r="J6593" i="16"/>
  <c r="J6594" i="16"/>
  <c r="J6595" i="16"/>
  <c r="J6596" i="16"/>
  <c r="J6597" i="16"/>
  <c r="J6598" i="16"/>
  <c r="J6599" i="16"/>
  <c r="J6600" i="16"/>
  <c r="J6601" i="16"/>
  <c r="J6602" i="16"/>
  <c r="J6603" i="16"/>
  <c r="J6604" i="16"/>
  <c r="J6605" i="16"/>
  <c r="J6606" i="16"/>
  <c r="J6607" i="16"/>
  <c r="J6608" i="16"/>
  <c r="J6609" i="16"/>
  <c r="J6610" i="16"/>
  <c r="J6611" i="16"/>
  <c r="J6612" i="16"/>
  <c r="J6613" i="16"/>
  <c r="J6614" i="16"/>
  <c r="J6615" i="16"/>
  <c r="J6616" i="16"/>
  <c r="J6617" i="16"/>
  <c r="J6618" i="16"/>
  <c r="J6619" i="16"/>
  <c r="J6620" i="16"/>
  <c r="J6621" i="16"/>
  <c r="J6622" i="16"/>
  <c r="J6623" i="16"/>
  <c r="J6624" i="16"/>
  <c r="J6625" i="16"/>
  <c r="J6626" i="16"/>
  <c r="J6627" i="16"/>
  <c r="J6628" i="16"/>
  <c r="J6629" i="16"/>
  <c r="J6630" i="16"/>
  <c r="J6631" i="16"/>
  <c r="J6632" i="16"/>
  <c r="J6633" i="16"/>
  <c r="J6634" i="16"/>
  <c r="J6635" i="16"/>
  <c r="J6636" i="16"/>
  <c r="J6637" i="16"/>
  <c r="J6638" i="16"/>
  <c r="J6639" i="16"/>
  <c r="J6640" i="16"/>
  <c r="J6641" i="16"/>
  <c r="J6642" i="16"/>
  <c r="J6643" i="16"/>
  <c r="J6644" i="16"/>
  <c r="J6645" i="16"/>
  <c r="J6646" i="16"/>
  <c r="J6647" i="16"/>
  <c r="J6648" i="16"/>
  <c r="J6649" i="16"/>
  <c r="J6650" i="16"/>
  <c r="J6651" i="16"/>
  <c r="J6652" i="16"/>
  <c r="J6653" i="16"/>
  <c r="J6654" i="16"/>
  <c r="J6655" i="16"/>
  <c r="J6656" i="16"/>
  <c r="J6657" i="16"/>
  <c r="J6658" i="16"/>
  <c r="J6659" i="16"/>
  <c r="J6660" i="16"/>
  <c r="J6661" i="16"/>
  <c r="J6662" i="16"/>
  <c r="J6663" i="16"/>
  <c r="J6664" i="16"/>
  <c r="J6665" i="16"/>
  <c r="J6666" i="16"/>
  <c r="J6667" i="16"/>
  <c r="J6668" i="16"/>
  <c r="J6669" i="16"/>
  <c r="J6670" i="16"/>
  <c r="J6671" i="16"/>
  <c r="J6672" i="16"/>
  <c r="J6673" i="16"/>
  <c r="J6674" i="16"/>
  <c r="J6675" i="16"/>
  <c r="J6676" i="16"/>
  <c r="J6677" i="16"/>
  <c r="J6678" i="16"/>
  <c r="J6679" i="16"/>
  <c r="J6680" i="16"/>
  <c r="J6681" i="16"/>
  <c r="J6682" i="16"/>
  <c r="J6683" i="16"/>
  <c r="J6684" i="16"/>
  <c r="J6685" i="16"/>
  <c r="J6686" i="16"/>
  <c r="J6687" i="16"/>
  <c r="J6688" i="16"/>
  <c r="J6689" i="16"/>
  <c r="J6690" i="16"/>
  <c r="J6691" i="16"/>
  <c r="J6692" i="16"/>
  <c r="J6693" i="16"/>
  <c r="J6694" i="16"/>
  <c r="J6695" i="16"/>
  <c r="J6696" i="16"/>
  <c r="J6697" i="16"/>
  <c r="J6698" i="16"/>
  <c r="J6699" i="16"/>
  <c r="J6700" i="16"/>
  <c r="J6701" i="16"/>
  <c r="J6702" i="16"/>
  <c r="J6703" i="16"/>
  <c r="J6704" i="16"/>
  <c r="J6705" i="16"/>
  <c r="J6706" i="16"/>
  <c r="J6707" i="16"/>
  <c r="J6708" i="16"/>
  <c r="J6709" i="16"/>
  <c r="J6710" i="16"/>
  <c r="J6711" i="16"/>
  <c r="J6712" i="16"/>
  <c r="J6713" i="16"/>
  <c r="J6714" i="16"/>
  <c r="J6715" i="16"/>
  <c r="J6716" i="16"/>
  <c r="J6717" i="16"/>
  <c r="J6718" i="16"/>
  <c r="J6719" i="16"/>
  <c r="J6720" i="16"/>
  <c r="J6721" i="16"/>
  <c r="J6722" i="16"/>
  <c r="J6723" i="16"/>
  <c r="J6724" i="16"/>
  <c r="J6725" i="16"/>
  <c r="J6726" i="16"/>
  <c r="J6727" i="16"/>
  <c r="J6728" i="16"/>
  <c r="J6729" i="16"/>
  <c r="J6730" i="16"/>
  <c r="J6731" i="16"/>
  <c r="J6732" i="16"/>
  <c r="J6733" i="16"/>
  <c r="J6734" i="16"/>
  <c r="J6735" i="16"/>
  <c r="J6736" i="16"/>
  <c r="J6737" i="16"/>
  <c r="J6738" i="16"/>
  <c r="J6739" i="16"/>
  <c r="J6740" i="16"/>
  <c r="J6741" i="16"/>
  <c r="J6742" i="16"/>
  <c r="J6743" i="16"/>
  <c r="J6744" i="16"/>
  <c r="J6745" i="16"/>
  <c r="J6746" i="16"/>
  <c r="J6747" i="16"/>
  <c r="J6748" i="16"/>
  <c r="J6749" i="16"/>
  <c r="J6750" i="16"/>
  <c r="J6751" i="16"/>
  <c r="J6752" i="16"/>
  <c r="J6753" i="16"/>
  <c r="J6754" i="16"/>
  <c r="J6755" i="16"/>
  <c r="J6756" i="16"/>
  <c r="J6757" i="16"/>
  <c r="J6758" i="16"/>
  <c r="J6759" i="16"/>
  <c r="J6760" i="16"/>
  <c r="J6761" i="16"/>
  <c r="J6762" i="16"/>
  <c r="J6763" i="16"/>
  <c r="J6764" i="16"/>
  <c r="J6765" i="16"/>
  <c r="J6766" i="16"/>
  <c r="J6767" i="16"/>
  <c r="J6768" i="16"/>
  <c r="J6769" i="16"/>
  <c r="J6770" i="16"/>
  <c r="J6771" i="16"/>
  <c r="J6772" i="16"/>
  <c r="J6773" i="16"/>
  <c r="J6774" i="16"/>
  <c r="J6775" i="16"/>
  <c r="J6776" i="16"/>
  <c r="J6777" i="16"/>
  <c r="J6778" i="16"/>
  <c r="J6779" i="16"/>
  <c r="J6780" i="16"/>
  <c r="J6781" i="16"/>
  <c r="J6782" i="16"/>
  <c r="J6783" i="16"/>
  <c r="J6784" i="16"/>
  <c r="J6785" i="16"/>
  <c r="J6786" i="16"/>
  <c r="J6787" i="16"/>
  <c r="J6788" i="16"/>
  <c r="J6789" i="16"/>
  <c r="J6790" i="16"/>
  <c r="J6791" i="16"/>
  <c r="J6792" i="16"/>
  <c r="J6793" i="16"/>
  <c r="J6794" i="16"/>
  <c r="J6795" i="16"/>
  <c r="J6796" i="16"/>
  <c r="J6797" i="16"/>
  <c r="J6798" i="16"/>
  <c r="J6799" i="16"/>
  <c r="J6800" i="16"/>
  <c r="J6801" i="16"/>
  <c r="J6802" i="16"/>
  <c r="J6803" i="16"/>
  <c r="J6804" i="16"/>
  <c r="J6805" i="16"/>
  <c r="J6806" i="16"/>
  <c r="J6807" i="16"/>
  <c r="J6808" i="16"/>
  <c r="J6809" i="16"/>
  <c r="J6810" i="16"/>
  <c r="J6811" i="16"/>
  <c r="J6812" i="16"/>
  <c r="J6813" i="16"/>
  <c r="J6814" i="16"/>
  <c r="J6815" i="16"/>
  <c r="J6816" i="16"/>
  <c r="J6817" i="16"/>
  <c r="J6818" i="16"/>
  <c r="J6819" i="16"/>
  <c r="J6820" i="16"/>
  <c r="J6821" i="16"/>
  <c r="J6822" i="16"/>
  <c r="J6823" i="16"/>
  <c r="J6824" i="16"/>
  <c r="J6825" i="16"/>
  <c r="J6826" i="16"/>
  <c r="J6827" i="16"/>
  <c r="J6828" i="16"/>
  <c r="J6829" i="16"/>
  <c r="J6830" i="16"/>
  <c r="J6831" i="16"/>
  <c r="J6832" i="16"/>
  <c r="J6833" i="16"/>
  <c r="J6834" i="16"/>
  <c r="J6835" i="16"/>
  <c r="J6836" i="16"/>
  <c r="J6837" i="16"/>
  <c r="J6838" i="16"/>
  <c r="J6839" i="16"/>
  <c r="J6840" i="16"/>
  <c r="J6841" i="16"/>
  <c r="J6842" i="16"/>
  <c r="J6843" i="16"/>
  <c r="J6844" i="16"/>
  <c r="J6845" i="16"/>
  <c r="J6846" i="16"/>
  <c r="J6847" i="16"/>
  <c r="J6848" i="16"/>
  <c r="J6849" i="16"/>
  <c r="J6850" i="16"/>
  <c r="J6851" i="16"/>
  <c r="J6852" i="16"/>
  <c r="J6853" i="16"/>
  <c r="J6854" i="16"/>
  <c r="J6855" i="16"/>
  <c r="J6856" i="16"/>
  <c r="J6857" i="16"/>
  <c r="J6858" i="16"/>
  <c r="J6859" i="16"/>
  <c r="J6860" i="16"/>
  <c r="J6861" i="16"/>
  <c r="J6862" i="16"/>
  <c r="J6863" i="16"/>
  <c r="J6864" i="16"/>
  <c r="J6865" i="16"/>
  <c r="J6866" i="16"/>
  <c r="J6867" i="16"/>
  <c r="J6868" i="16"/>
  <c r="J6869" i="16"/>
  <c r="J6870" i="16"/>
  <c r="J6871" i="16"/>
  <c r="J6872" i="16"/>
  <c r="J6873" i="16"/>
  <c r="J6874" i="16"/>
  <c r="J6875" i="16"/>
  <c r="J6876" i="16"/>
  <c r="J6877" i="16"/>
  <c r="J6878" i="16"/>
  <c r="J6879" i="16"/>
  <c r="J6880" i="16"/>
  <c r="J6881" i="16"/>
  <c r="J6882" i="16"/>
  <c r="J6883" i="16"/>
  <c r="J6884" i="16"/>
  <c r="J6885" i="16"/>
  <c r="J6886" i="16"/>
  <c r="J6887" i="16"/>
  <c r="J6888" i="16"/>
  <c r="J6889" i="16"/>
  <c r="J6890" i="16"/>
  <c r="J6891" i="16"/>
  <c r="J6892" i="16"/>
  <c r="J6893" i="16"/>
  <c r="J6894" i="16"/>
  <c r="J6895" i="16"/>
  <c r="J6896" i="16"/>
  <c r="J6897" i="16"/>
  <c r="J6898" i="16"/>
  <c r="J6899" i="16"/>
  <c r="J6900" i="16"/>
  <c r="J6901" i="16"/>
  <c r="J6902" i="16"/>
  <c r="J6903" i="16"/>
  <c r="J6904" i="16"/>
  <c r="J6905" i="16"/>
  <c r="J6906" i="16"/>
  <c r="J6907" i="16"/>
  <c r="J6908" i="16"/>
  <c r="J6909" i="16"/>
  <c r="J6910" i="16"/>
  <c r="J6911" i="16"/>
  <c r="J6912" i="16"/>
  <c r="J6913" i="16"/>
  <c r="J6914" i="16"/>
  <c r="J6915" i="16"/>
  <c r="J6916" i="16"/>
  <c r="J6917" i="16"/>
  <c r="J6918" i="16"/>
  <c r="J6919" i="16"/>
  <c r="J6920" i="16"/>
  <c r="J6921" i="16"/>
  <c r="J6922" i="16"/>
  <c r="J6923" i="16"/>
  <c r="J6924" i="16"/>
  <c r="J6925" i="16"/>
  <c r="J6926" i="16"/>
  <c r="J6927" i="16"/>
  <c r="J6928" i="16"/>
  <c r="J6929" i="16"/>
  <c r="J6930" i="16"/>
  <c r="J6931" i="16"/>
  <c r="J6932" i="16"/>
  <c r="J6933" i="16"/>
  <c r="J6934" i="16"/>
  <c r="J6935" i="16"/>
  <c r="J6936" i="16"/>
  <c r="J6937" i="16"/>
  <c r="J6938" i="16"/>
  <c r="J6939" i="16"/>
  <c r="J6940" i="16"/>
  <c r="J6941" i="16"/>
  <c r="J6942" i="16"/>
  <c r="J6943" i="16"/>
  <c r="J6944" i="16"/>
  <c r="J6945" i="16"/>
  <c r="J6946" i="16"/>
  <c r="J6947" i="16"/>
  <c r="J6948" i="16"/>
  <c r="J6949" i="16"/>
  <c r="J6950" i="16"/>
  <c r="J6951" i="16"/>
  <c r="J6952" i="16"/>
  <c r="J6953" i="16"/>
  <c r="J6954" i="16"/>
  <c r="J6955" i="16"/>
  <c r="J6956" i="16"/>
  <c r="J6957" i="16"/>
  <c r="J6958" i="16"/>
  <c r="J6959" i="16"/>
  <c r="J6960" i="16"/>
  <c r="J6961" i="16"/>
  <c r="J6962" i="16"/>
  <c r="J6963" i="16"/>
  <c r="J6964" i="16"/>
  <c r="J6965" i="16"/>
  <c r="J6966" i="16"/>
  <c r="J6967" i="16"/>
  <c r="J6968" i="16"/>
  <c r="J6969" i="16"/>
  <c r="J6970" i="16"/>
  <c r="J6971" i="16"/>
  <c r="J6972" i="16"/>
  <c r="J6973" i="16"/>
  <c r="J6974" i="16"/>
  <c r="J6975" i="16"/>
  <c r="J6976" i="16"/>
  <c r="J6977" i="16"/>
  <c r="J6978" i="16"/>
  <c r="J6979" i="16"/>
  <c r="J6980" i="16"/>
  <c r="J6981" i="16"/>
  <c r="J6982" i="16"/>
  <c r="J6983" i="16"/>
  <c r="J6984" i="16"/>
  <c r="J6985" i="16"/>
  <c r="J6986" i="16"/>
  <c r="J6987" i="16"/>
  <c r="J6988" i="16"/>
  <c r="J6989" i="16"/>
  <c r="J6990" i="16"/>
  <c r="J6991" i="16"/>
  <c r="J6992" i="16"/>
  <c r="J6993" i="16"/>
  <c r="J6994" i="16"/>
  <c r="J6995" i="16"/>
  <c r="J6996" i="16"/>
  <c r="J6997" i="16"/>
  <c r="J6998" i="16"/>
  <c r="J6999" i="16"/>
  <c r="J7000" i="16"/>
  <c r="J7001" i="16"/>
  <c r="J7002" i="16"/>
  <c r="J7003" i="16"/>
  <c r="J7004" i="16"/>
  <c r="J7005" i="16"/>
  <c r="J7006" i="16"/>
  <c r="J7007" i="16"/>
  <c r="J7008" i="16"/>
  <c r="J7009" i="16"/>
  <c r="J7010" i="16"/>
  <c r="J7011" i="16"/>
  <c r="J7012" i="16"/>
  <c r="J7013" i="16"/>
  <c r="J7014" i="16"/>
  <c r="J7015" i="16"/>
  <c r="J7016" i="16"/>
  <c r="J7017" i="16"/>
  <c r="J7018" i="16"/>
  <c r="J7019" i="16"/>
  <c r="J7020" i="16"/>
  <c r="J7021" i="16"/>
  <c r="J7022" i="16"/>
  <c r="J7023" i="16"/>
  <c r="J7024" i="16"/>
  <c r="J7025" i="16"/>
  <c r="J7026" i="16"/>
  <c r="J7027" i="16"/>
  <c r="J7028" i="16"/>
  <c r="J7029" i="16"/>
  <c r="J7030" i="16"/>
  <c r="J7031" i="16"/>
  <c r="J7032" i="16"/>
  <c r="J7033" i="16"/>
  <c r="J7034" i="16"/>
  <c r="J7035" i="16"/>
  <c r="J7036" i="16"/>
  <c r="J7037" i="16"/>
  <c r="J7038" i="16"/>
  <c r="J7039" i="16"/>
  <c r="J7040" i="16"/>
  <c r="J7041" i="16"/>
  <c r="J7042" i="16"/>
  <c r="J7043" i="16"/>
  <c r="J7044" i="16"/>
  <c r="J7045" i="16"/>
  <c r="J7046" i="16"/>
  <c r="J7047" i="16"/>
  <c r="J7048" i="16"/>
  <c r="J7049" i="16"/>
  <c r="J7050" i="16"/>
  <c r="J7051" i="16"/>
  <c r="J7052" i="16"/>
  <c r="J7053" i="16"/>
  <c r="J7054" i="16"/>
  <c r="J7055" i="16"/>
  <c r="J7056" i="16"/>
  <c r="J7057" i="16"/>
  <c r="J7058" i="16"/>
  <c r="J7059" i="16"/>
  <c r="J7060" i="16"/>
  <c r="J7061" i="16"/>
  <c r="J7062" i="16"/>
  <c r="J7063" i="16"/>
  <c r="J7064" i="16"/>
  <c r="J7065" i="16"/>
  <c r="J7066" i="16"/>
  <c r="J7067" i="16"/>
  <c r="J7068" i="16"/>
  <c r="J7069" i="16"/>
  <c r="J7070" i="16"/>
  <c r="J7071" i="16"/>
  <c r="J7072" i="16"/>
  <c r="J7073" i="16"/>
  <c r="J7074" i="16"/>
  <c r="J7075" i="16"/>
  <c r="J7076" i="16"/>
  <c r="J7077" i="16"/>
  <c r="J7078" i="16"/>
  <c r="J7079" i="16"/>
  <c r="J7080" i="16"/>
  <c r="J7081" i="16"/>
  <c r="J7082" i="16"/>
  <c r="J7083" i="16"/>
  <c r="J7084" i="16"/>
  <c r="J7085" i="16"/>
  <c r="J7086" i="16"/>
  <c r="J7087" i="16"/>
  <c r="J7088" i="16"/>
  <c r="J7089" i="16"/>
  <c r="J7090" i="16"/>
  <c r="J7091" i="16"/>
  <c r="J7092" i="16"/>
  <c r="J7093" i="16"/>
  <c r="J7094" i="16"/>
  <c r="J7095" i="16"/>
  <c r="J7096" i="16"/>
  <c r="J7097" i="16"/>
  <c r="J7098" i="16"/>
  <c r="J7099" i="16"/>
  <c r="J7100" i="16"/>
  <c r="J7101" i="16"/>
  <c r="J7102" i="16"/>
  <c r="J7103" i="16"/>
  <c r="J7104" i="16"/>
  <c r="J7105" i="16"/>
  <c r="J7106" i="16"/>
  <c r="J7107" i="16"/>
  <c r="J7108" i="16"/>
  <c r="J7109" i="16"/>
  <c r="J7110" i="16"/>
  <c r="J7111" i="16"/>
  <c r="J7112" i="16"/>
  <c r="J7113" i="16"/>
  <c r="J7114" i="16"/>
  <c r="J7115" i="16"/>
  <c r="J7116" i="16"/>
  <c r="J7117" i="16"/>
  <c r="J7118" i="16"/>
  <c r="J7119" i="16"/>
  <c r="J7120" i="16"/>
  <c r="J7121" i="16"/>
  <c r="J7122" i="16"/>
  <c r="J7123" i="16"/>
  <c r="J7124" i="16"/>
  <c r="J7125" i="16"/>
  <c r="J7126" i="16"/>
  <c r="J7127" i="16"/>
  <c r="J7128" i="16"/>
  <c r="J7129" i="16"/>
  <c r="J7130" i="16"/>
  <c r="J7131" i="16"/>
  <c r="J7132" i="16"/>
  <c r="J7133" i="16"/>
  <c r="J7134" i="16"/>
  <c r="J7135" i="16"/>
  <c r="J7136" i="16"/>
  <c r="J7137" i="16"/>
  <c r="J7138" i="16"/>
  <c r="J7139" i="16"/>
  <c r="J7140" i="16"/>
  <c r="J7141" i="16"/>
  <c r="J7142" i="16"/>
  <c r="J7143" i="16"/>
  <c r="J7144" i="16"/>
  <c r="J7145" i="16"/>
  <c r="J7146" i="16"/>
  <c r="J7147" i="16"/>
  <c r="J7148" i="16"/>
  <c r="J7149" i="16"/>
  <c r="J7150" i="16"/>
  <c r="J7151" i="16"/>
  <c r="J7152" i="16"/>
  <c r="J7153" i="16"/>
  <c r="J7154" i="16"/>
  <c r="J7155" i="16"/>
  <c r="J7156" i="16"/>
  <c r="J7157" i="16"/>
  <c r="J7158" i="16"/>
  <c r="J7159" i="16"/>
  <c r="J7160" i="16"/>
  <c r="J7161" i="16"/>
  <c r="J7162" i="16"/>
  <c r="J7163" i="16"/>
  <c r="J7164" i="16"/>
  <c r="J7165" i="16"/>
  <c r="J7166" i="16"/>
  <c r="J7167" i="16"/>
  <c r="J7168" i="16"/>
  <c r="J7169" i="16"/>
  <c r="J7170" i="16"/>
  <c r="J7171" i="16"/>
  <c r="J7172" i="16"/>
  <c r="J7173" i="16"/>
  <c r="J7174" i="16"/>
  <c r="J7175" i="16"/>
  <c r="J7176" i="16"/>
  <c r="J7177" i="16"/>
  <c r="J7178" i="16"/>
  <c r="J7179" i="16"/>
  <c r="J7180" i="16"/>
  <c r="J7181" i="16"/>
  <c r="J7182" i="16"/>
  <c r="J7183" i="16"/>
  <c r="J7184" i="16"/>
  <c r="J7185" i="16"/>
  <c r="J7186" i="16"/>
  <c r="J7187" i="16"/>
  <c r="J7188" i="16"/>
  <c r="J7189" i="16"/>
  <c r="J7190" i="16"/>
  <c r="J7191" i="16"/>
  <c r="J7192" i="16"/>
  <c r="J7193" i="16"/>
  <c r="J7194" i="16"/>
  <c r="J7195" i="16"/>
  <c r="J7196" i="16"/>
  <c r="J7197" i="16"/>
  <c r="J7198" i="16"/>
  <c r="J7199" i="16"/>
  <c r="J7200" i="16"/>
  <c r="J7201" i="16"/>
  <c r="J7202" i="16"/>
  <c r="J7203" i="16"/>
  <c r="J7204" i="16"/>
  <c r="J7205" i="16"/>
  <c r="J7206" i="16"/>
  <c r="J7207" i="16"/>
  <c r="J7208" i="16"/>
  <c r="J7209" i="16"/>
  <c r="J7210" i="16"/>
  <c r="J7211" i="16"/>
  <c r="J7212" i="16"/>
  <c r="J7213" i="16"/>
  <c r="J7214" i="16"/>
  <c r="J7215" i="16"/>
  <c r="J7216" i="16"/>
  <c r="J7217" i="16"/>
  <c r="J7218" i="16"/>
  <c r="J7219" i="16"/>
  <c r="J7220" i="16"/>
  <c r="J7221" i="16"/>
  <c r="J7222" i="16"/>
  <c r="J7223" i="16"/>
  <c r="J7224" i="16"/>
  <c r="J7225" i="16"/>
  <c r="J7226" i="16"/>
  <c r="J7227" i="16"/>
  <c r="J7228" i="16"/>
  <c r="J7229" i="16"/>
  <c r="J7230" i="16"/>
  <c r="J7231" i="16"/>
  <c r="J7232" i="16"/>
  <c r="J7233" i="16"/>
  <c r="J7234" i="16"/>
  <c r="J7235" i="16"/>
  <c r="J7236" i="16"/>
  <c r="J7237" i="16"/>
  <c r="J7238" i="16"/>
  <c r="J7239" i="16"/>
  <c r="J7240" i="16"/>
  <c r="J7241" i="16"/>
  <c r="J7242" i="16"/>
  <c r="J7243" i="16"/>
  <c r="J7244" i="16"/>
  <c r="J7245" i="16"/>
  <c r="J7246" i="16"/>
  <c r="J7247" i="16"/>
  <c r="J7248" i="16"/>
  <c r="J7249" i="16"/>
  <c r="J7250" i="16"/>
  <c r="J7251" i="16"/>
  <c r="J7252" i="16"/>
  <c r="J7253" i="16"/>
  <c r="J7254" i="16"/>
  <c r="J7255" i="16"/>
  <c r="J7256" i="16"/>
  <c r="J7257" i="16"/>
  <c r="J7258" i="16"/>
  <c r="J7259" i="16"/>
  <c r="J7260" i="16"/>
  <c r="J7261" i="16"/>
  <c r="J7262" i="16"/>
  <c r="J7263" i="16"/>
  <c r="J7264" i="16"/>
  <c r="J7265" i="16"/>
  <c r="J7266" i="16"/>
  <c r="J7267" i="16"/>
  <c r="J7268" i="16"/>
  <c r="J7269" i="16"/>
  <c r="J7270" i="16"/>
  <c r="J7271" i="16"/>
  <c r="J7272" i="16"/>
  <c r="J7273" i="16"/>
  <c r="J7274" i="16"/>
  <c r="J7275" i="16"/>
  <c r="J7276" i="16"/>
  <c r="J7277" i="16"/>
  <c r="J7278" i="16"/>
  <c r="J7279" i="16"/>
  <c r="J7280" i="16"/>
  <c r="J7281" i="16"/>
  <c r="J7282" i="16"/>
  <c r="J7283" i="16"/>
  <c r="J7284" i="16"/>
  <c r="J7285" i="16"/>
  <c r="J7286" i="16"/>
  <c r="J7287" i="16"/>
  <c r="J7288" i="16"/>
  <c r="J7289" i="16"/>
  <c r="J7290" i="16"/>
  <c r="J7291" i="16"/>
  <c r="J7292" i="16"/>
  <c r="J7293" i="16"/>
  <c r="J7294" i="16"/>
  <c r="J7295" i="16"/>
  <c r="J7296" i="16"/>
  <c r="J7297" i="16"/>
  <c r="J7298" i="16"/>
  <c r="J7299" i="16"/>
  <c r="J7300" i="16"/>
  <c r="J7301" i="16"/>
  <c r="J7302" i="16"/>
  <c r="J7303" i="16"/>
  <c r="J7304" i="16"/>
  <c r="J7305" i="16"/>
  <c r="J7306" i="16"/>
  <c r="J7307" i="16"/>
  <c r="J7308" i="16"/>
  <c r="J7309" i="16"/>
  <c r="J7310" i="16"/>
  <c r="J7311" i="16"/>
  <c r="J7312" i="16"/>
  <c r="J7313" i="16"/>
  <c r="J7314" i="16"/>
  <c r="J7315" i="16"/>
  <c r="J7316" i="16"/>
  <c r="J7317" i="16"/>
  <c r="J7318" i="16"/>
  <c r="J7319" i="16"/>
  <c r="J7320" i="16"/>
  <c r="J7321" i="16"/>
  <c r="J7322" i="16"/>
  <c r="J7323" i="16"/>
  <c r="J7324" i="16"/>
  <c r="J7325" i="16"/>
  <c r="J7326" i="16"/>
  <c r="J7327" i="16"/>
  <c r="J7328" i="16"/>
  <c r="J7329" i="16"/>
  <c r="J7330" i="16"/>
  <c r="J7331" i="16"/>
  <c r="J7332" i="16"/>
  <c r="J7333" i="16"/>
  <c r="J7334" i="16"/>
  <c r="J7335" i="16"/>
  <c r="J7336" i="16"/>
  <c r="J7337" i="16"/>
  <c r="J7338" i="16"/>
  <c r="J7339" i="16"/>
  <c r="J7340" i="16"/>
  <c r="J7341" i="16"/>
  <c r="J7342" i="16"/>
  <c r="J7343" i="16"/>
  <c r="J7344" i="16"/>
  <c r="J7345" i="16"/>
  <c r="J7346" i="16"/>
  <c r="J7347" i="16"/>
  <c r="J7348" i="16"/>
  <c r="J7349" i="16"/>
  <c r="J7350" i="16"/>
  <c r="J7351" i="16"/>
  <c r="J7352" i="16"/>
  <c r="J7353" i="16"/>
  <c r="J7354" i="16"/>
  <c r="J7355" i="16"/>
  <c r="J7356" i="16"/>
  <c r="J7357" i="16"/>
  <c r="J7358" i="16"/>
  <c r="J7359" i="16"/>
  <c r="J7360" i="16"/>
  <c r="J7361" i="16"/>
  <c r="J7362" i="16"/>
  <c r="J7363" i="16"/>
  <c r="J7364" i="16"/>
  <c r="J7365" i="16"/>
  <c r="J7366" i="16"/>
  <c r="J7367" i="16"/>
  <c r="J7368" i="16"/>
  <c r="J7369" i="16"/>
  <c r="J7370" i="16"/>
  <c r="J7371" i="16"/>
  <c r="J7372" i="16"/>
  <c r="J7373" i="16"/>
  <c r="J7374" i="16"/>
  <c r="J7375" i="16"/>
  <c r="J7376" i="16"/>
  <c r="J7377" i="16"/>
  <c r="J7378" i="16"/>
  <c r="J7379" i="16"/>
  <c r="J7380" i="16"/>
  <c r="J7381" i="16"/>
  <c r="J7382" i="16"/>
  <c r="J7383" i="16"/>
  <c r="J7384" i="16"/>
  <c r="J7385" i="16"/>
  <c r="J7386" i="16"/>
  <c r="J7387" i="16"/>
  <c r="J7388" i="16"/>
  <c r="J7389" i="16"/>
  <c r="J7390" i="16"/>
  <c r="J7391" i="16"/>
  <c r="J7392" i="16"/>
  <c r="J7393" i="16"/>
  <c r="J7394" i="16"/>
  <c r="J7395" i="16"/>
  <c r="J7396" i="16"/>
  <c r="J7397" i="16"/>
  <c r="J7398" i="16"/>
  <c r="J7399" i="16"/>
  <c r="J7400" i="16"/>
  <c r="J7401" i="16"/>
  <c r="J7402" i="16"/>
  <c r="J7403" i="16"/>
  <c r="J7404" i="16"/>
  <c r="J7405" i="16"/>
  <c r="J7406" i="16"/>
  <c r="J7407" i="16"/>
  <c r="J7408" i="16"/>
  <c r="J7409" i="16"/>
  <c r="J7410" i="16"/>
  <c r="J7411" i="16"/>
  <c r="J7412" i="16"/>
  <c r="J7413" i="16"/>
  <c r="J7414" i="16"/>
  <c r="J7415" i="16"/>
  <c r="J7416" i="16"/>
  <c r="J7417" i="16"/>
  <c r="J7418" i="16"/>
  <c r="J7419" i="16"/>
  <c r="J7420" i="16"/>
  <c r="J7421" i="16"/>
  <c r="J7422" i="16"/>
  <c r="J7423" i="16"/>
  <c r="J7424" i="16"/>
  <c r="J7425" i="16"/>
  <c r="J7426" i="16"/>
  <c r="J7427" i="16"/>
  <c r="J7428" i="16"/>
  <c r="J7429" i="16"/>
  <c r="J7430" i="16"/>
  <c r="J7431" i="16"/>
  <c r="J7432" i="16"/>
  <c r="J7433" i="16"/>
  <c r="J7434" i="16"/>
  <c r="J7435" i="16"/>
  <c r="J7436" i="16"/>
  <c r="J7437" i="16"/>
  <c r="J7438" i="16"/>
  <c r="J7439" i="16"/>
  <c r="J7440" i="16"/>
  <c r="J7441" i="16"/>
  <c r="J7442" i="16"/>
  <c r="J7443" i="16"/>
  <c r="J7444" i="16"/>
  <c r="J7445" i="16"/>
  <c r="J7446" i="16"/>
  <c r="J7447" i="16"/>
  <c r="J7448" i="16"/>
  <c r="J7449" i="16"/>
  <c r="J7450" i="16"/>
  <c r="J7451" i="16"/>
  <c r="J7452" i="16"/>
  <c r="J7453" i="16"/>
  <c r="J7454" i="16"/>
  <c r="J7455" i="16"/>
  <c r="J7456" i="16"/>
  <c r="J7457" i="16"/>
  <c r="J7458" i="16"/>
  <c r="J7459" i="16"/>
  <c r="J7460" i="16"/>
  <c r="J7461" i="16"/>
  <c r="J7462" i="16"/>
  <c r="J7463" i="16"/>
  <c r="J7464" i="16"/>
  <c r="J7465" i="16"/>
  <c r="J7466" i="16"/>
  <c r="J7467" i="16"/>
  <c r="J7468" i="16"/>
  <c r="J7469" i="16"/>
  <c r="J7470" i="16"/>
  <c r="J7471" i="16"/>
  <c r="J7472" i="16"/>
  <c r="J7473" i="16"/>
  <c r="J7474" i="16"/>
  <c r="J7475" i="16"/>
  <c r="J7476" i="16"/>
  <c r="J7477" i="16"/>
  <c r="J7478" i="16"/>
  <c r="J7479" i="16"/>
  <c r="J7480" i="16"/>
  <c r="J7481" i="16"/>
  <c r="J7482" i="16"/>
  <c r="J7483" i="16"/>
  <c r="J7484" i="16"/>
  <c r="J7485" i="16"/>
  <c r="J7486" i="16"/>
  <c r="J7487" i="16"/>
  <c r="J7488" i="16"/>
  <c r="J7489" i="16"/>
  <c r="J7490" i="16"/>
  <c r="J7491" i="16"/>
  <c r="J7492" i="16"/>
  <c r="J7493" i="16"/>
  <c r="J7494" i="16"/>
  <c r="J7495" i="16"/>
  <c r="J7496" i="16"/>
  <c r="J7497" i="16"/>
  <c r="J7498" i="16"/>
  <c r="J7499" i="16"/>
  <c r="J7500" i="16"/>
  <c r="J7501" i="16"/>
  <c r="J7502" i="16"/>
  <c r="J7503" i="16"/>
  <c r="J7504" i="16"/>
  <c r="J7505" i="16"/>
  <c r="J7506" i="16"/>
  <c r="J7507" i="16"/>
  <c r="J7508" i="16"/>
  <c r="J7509" i="16"/>
  <c r="J7510" i="16"/>
  <c r="J7511" i="16"/>
  <c r="J7512" i="16"/>
  <c r="J7513" i="16"/>
  <c r="J7514" i="16"/>
  <c r="J7515" i="16"/>
  <c r="J7516" i="16"/>
  <c r="J7517" i="16"/>
  <c r="J7518" i="16"/>
  <c r="J7519" i="16"/>
  <c r="J7520" i="16"/>
  <c r="J7521" i="16"/>
  <c r="J7522" i="16"/>
  <c r="J7523" i="16"/>
  <c r="J7524" i="16"/>
  <c r="J7525" i="16"/>
  <c r="J7526" i="16"/>
  <c r="J7527" i="16"/>
  <c r="J7528" i="16"/>
  <c r="J7529" i="16"/>
  <c r="J7530" i="16"/>
  <c r="J7531" i="16"/>
  <c r="J7532" i="16"/>
  <c r="J7533" i="16"/>
  <c r="J7534" i="16"/>
  <c r="J7535" i="16"/>
  <c r="J7536" i="16"/>
  <c r="J7537" i="16"/>
  <c r="J7538" i="16"/>
  <c r="J7539" i="16"/>
  <c r="J7540" i="16"/>
  <c r="J7541" i="16"/>
  <c r="J7542" i="16"/>
  <c r="J7543" i="16"/>
  <c r="J7544" i="16"/>
  <c r="J7545" i="16"/>
  <c r="J7546" i="16"/>
  <c r="J7547" i="16"/>
  <c r="J7548" i="16"/>
  <c r="J7549" i="16"/>
  <c r="J7550" i="16"/>
  <c r="J7551" i="16"/>
  <c r="J7552" i="16"/>
  <c r="J7553" i="16"/>
  <c r="J7554" i="16"/>
  <c r="J7555" i="16"/>
  <c r="J7556" i="16"/>
  <c r="J7557" i="16"/>
  <c r="J7558" i="16"/>
  <c r="J7559" i="16"/>
  <c r="J7560" i="16"/>
  <c r="J7561" i="16"/>
  <c r="J7562" i="16"/>
  <c r="J7563" i="16"/>
  <c r="J7564" i="16"/>
  <c r="J7565" i="16"/>
  <c r="J7566" i="16"/>
  <c r="J7567" i="16"/>
  <c r="J7568" i="16"/>
  <c r="J7569" i="16"/>
  <c r="J7570" i="16"/>
  <c r="J7571" i="16"/>
  <c r="J7572" i="16"/>
  <c r="J7573" i="16"/>
  <c r="J7574" i="16"/>
  <c r="J7575" i="16"/>
  <c r="J7576" i="16"/>
  <c r="J7577" i="16"/>
  <c r="J7578" i="16"/>
  <c r="J7579" i="16"/>
  <c r="J7580" i="16"/>
  <c r="J7581" i="16"/>
  <c r="J7582" i="16"/>
  <c r="J7583" i="16"/>
  <c r="J7584" i="16"/>
  <c r="J7585" i="16"/>
  <c r="J7586" i="16"/>
  <c r="J7587" i="16"/>
  <c r="J7588" i="16"/>
  <c r="J7589" i="16"/>
  <c r="J7590" i="16"/>
  <c r="J7591" i="16"/>
  <c r="J7592" i="16"/>
  <c r="J7593" i="16"/>
  <c r="J7594" i="16"/>
  <c r="J7595" i="16"/>
  <c r="J7596" i="16"/>
  <c r="J7597" i="16"/>
  <c r="J7598" i="16"/>
  <c r="J7599" i="16"/>
  <c r="J7600" i="16"/>
  <c r="J7601" i="16"/>
  <c r="J7602" i="16"/>
  <c r="J7603" i="16"/>
  <c r="J7604" i="16"/>
  <c r="J7605" i="16"/>
  <c r="J7606" i="16"/>
  <c r="J7607" i="16"/>
  <c r="J7608" i="16"/>
  <c r="J7609" i="16"/>
  <c r="J7610" i="16"/>
  <c r="J7611" i="16"/>
  <c r="J7612" i="16"/>
  <c r="J7613" i="16"/>
  <c r="J7614" i="16"/>
  <c r="J7615" i="16"/>
  <c r="J7616" i="16"/>
  <c r="J7617" i="16"/>
  <c r="J7618" i="16"/>
  <c r="J7619" i="16"/>
  <c r="J7620" i="16"/>
  <c r="J7621" i="16"/>
  <c r="J7622" i="16"/>
  <c r="J7623" i="16"/>
  <c r="J7624" i="16"/>
  <c r="J7625" i="16"/>
  <c r="J7626" i="16"/>
  <c r="J7627" i="16"/>
  <c r="J7628" i="16"/>
  <c r="J7629" i="16"/>
  <c r="J7630" i="16"/>
  <c r="J7631" i="16"/>
  <c r="J7632" i="16"/>
  <c r="J7633" i="16"/>
  <c r="J7634" i="16"/>
  <c r="J7635" i="16"/>
  <c r="J7636" i="16"/>
  <c r="J7637" i="16"/>
  <c r="J7638" i="16"/>
  <c r="J7639" i="16"/>
  <c r="J7640" i="16"/>
  <c r="J7641" i="16"/>
  <c r="J7642" i="16"/>
  <c r="J7643" i="16"/>
  <c r="J7644" i="16"/>
  <c r="J7645" i="16"/>
  <c r="J7646" i="16"/>
  <c r="J7647" i="16"/>
  <c r="J7648" i="16"/>
  <c r="J7649" i="16"/>
  <c r="J7650" i="16"/>
  <c r="J7651" i="16"/>
  <c r="J7652" i="16"/>
  <c r="J7653" i="16"/>
  <c r="J7654" i="16"/>
  <c r="J7655" i="16"/>
  <c r="J7656" i="16"/>
  <c r="J7657" i="16"/>
  <c r="J7658" i="16"/>
  <c r="J7659" i="16"/>
  <c r="J7660" i="16"/>
  <c r="J7661" i="16"/>
  <c r="J7662" i="16"/>
  <c r="J7663" i="16"/>
  <c r="J7664" i="16"/>
  <c r="J7665" i="16"/>
  <c r="J7666" i="16"/>
  <c r="J7667" i="16"/>
  <c r="J7668" i="16"/>
  <c r="J7669" i="16"/>
  <c r="J7670" i="16"/>
  <c r="J7671" i="16"/>
  <c r="J7672" i="16"/>
  <c r="J7673" i="16"/>
  <c r="J7674" i="16"/>
  <c r="J7675" i="16"/>
  <c r="J7676" i="16"/>
  <c r="J7677" i="16"/>
  <c r="J7678" i="16"/>
  <c r="J7679" i="16"/>
  <c r="J7680" i="16"/>
  <c r="J7681" i="16"/>
  <c r="J7682" i="16"/>
  <c r="J7683" i="16"/>
  <c r="J7684" i="16"/>
  <c r="J7685" i="16"/>
  <c r="J7686" i="16"/>
  <c r="J7687" i="16"/>
  <c r="J7688" i="16"/>
  <c r="J7689" i="16"/>
  <c r="J7690" i="16"/>
  <c r="J7691" i="16"/>
  <c r="J7692" i="16"/>
  <c r="J7693" i="16"/>
  <c r="J7694" i="16"/>
  <c r="J7695" i="16"/>
  <c r="J7696" i="16"/>
  <c r="J7697" i="16"/>
  <c r="J7698" i="16"/>
  <c r="J7699" i="16"/>
  <c r="J7700" i="16"/>
  <c r="J7701" i="16"/>
  <c r="J7702" i="16"/>
  <c r="J7703" i="16"/>
  <c r="J7704" i="16"/>
  <c r="J7705" i="16"/>
  <c r="J7706" i="16"/>
  <c r="J7707" i="16"/>
  <c r="J7708" i="16"/>
  <c r="J7709" i="16"/>
  <c r="J7710" i="16"/>
  <c r="J7711" i="16"/>
  <c r="J7712" i="16"/>
  <c r="J7713" i="16"/>
  <c r="J7714" i="16"/>
  <c r="J7715" i="16"/>
  <c r="J7716" i="16"/>
  <c r="J7717" i="16"/>
  <c r="J7718" i="16"/>
  <c r="J7719" i="16"/>
  <c r="J7720" i="16"/>
  <c r="J7721" i="16"/>
  <c r="J7722" i="16"/>
  <c r="J7723" i="16"/>
  <c r="J7724" i="16"/>
  <c r="J7725" i="16"/>
  <c r="J7726" i="16"/>
  <c r="J7727" i="16"/>
  <c r="J7728" i="16"/>
  <c r="J7729" i="16"/>
  <c r="J7730" i="16"/>
  <c r="J7731" i="16"/>
  <c r="J7732" i="16"/>
  <c r="J7733" i="16"/>
  <c r="J7734" i="16"/>
  <c r="J7735" i="16"/>
  <c r="J7736" i="16"/>
  <c r="J7737" i="16"/>
  <c r="J7738" i="16"/>
  <c r="J7739" i="16"/>
  <c r="J7740" i="16"/>
  <c r="J7741" i="16"/>
  <c r="J7742" i="16"/>
  <c r="J7743" i="16"/>
  <c r="J7744" i="16"/>
  <c r="J7745" i="16"/>
  <c r="J7746" i="16"/>
  <c r="J7747" i="16"/>
  <c r="J7748" i="16"/>
  <c r="J7749" i="16"/>
  <c r="J7750" i="16"/>
  <c r="J7751" i="16"/>
  <c r="J7752" i="16"/>
  <c r="J7753" i="16"/>
  <c r="J7754" i="16"/>
  <c r="J7755" i="16"/>
  <c r="J7756" i="16"/>
  <c r="J7757" i="16"/>
  <c r="J7758" i="16"/>
  <c r="J7759" i="16"/>
  <c r="J7760" i="16"/>
  <c r="J7761" i="16"/>
  <c r="J7762" i="16"/>
  <c r="J7763" i="16"/>
  <c r="J7764" i="16"/>
  <c r="J7765" i="16"/>
  <c r="J7766" i="16"/>
  <c r="J7767" i="16"/>
  <c r="J7768" i="16"/>
  <c r="J7769" i="16"/>
  <c r="J7770" i="16"/>
  <c r="J7771" i="16"/>
  <c r="J7772" i="16"/>
  <c r="J7773" i="16"/>
  <c r="J7774" i="16"/>
  <c r="J7775" i="16"/>
  <c r="J7776" i="16"/>
  <c r="J7777" i="16"/>
  <c r="J7778" i="16"/>
  <c r="J7779" i="16"/>
  <c r="J7780" i="16"/>
  <c r="J7781" i="16"/>
  <c r="J7782" i="16"/>
  <c r="J7783" i="16"/>
  <c r="J7784" i="16"/>
  <c r="J7785" i="16"/>
  <c r="J7786" i="16"/>
  <c r="J7787" i="16"/>
  <c r="J7788" i="16"/>
  <c r="J7789" i="16"/>
  <c r="J7790" i="16"/>
  <c r="J7791" i="16"/>
  <c r="J7792" i="16"/>
  <c r="J7793" i="16"/>
  <c r="J7794" i="16"/>
  <c r="J7795" i="16"/>
  <c r="J7796" i="16"/>
  <c r="J7797" i="16"/>
  <c r="J7798" i="16"/>
  <c r="J7799" i="16"/>
  <c r="J7800" i="16"/>
  <c r="J7801" i="16"/>
  <c r="J7802" i="16"/>
  <c r="J7803" i="16"/>
  <c r="J7804" i="16"/>
  <c r="J7805" i="16"/>
  <c r="J7806" i="16"/>
  <c r="J7807" i="16"/>
  <c r="J7808" i="16"/>
  <c r="J7809" i="16"/>
  <c r="J7810" i="16"/>
  <c r="J7811" i="16"/>
  <c r="J7812" i="16"/>
  <c r="J7813" i="16"/>
  <c r="J7814" i="16"/>
  <c r="J7815" i="16"/>
  <c r="J7816" i="16"/>
  <c r="J7817" i="16"/>
  <c r="J7818" i="16"/>
  <c r="J7819" i="16"/>
  <c r="J7820" i="16"/>
  <c r="J7821" i="16"/>
  <c r="J7822" i="16"/>
  <c r="J7823" i="16"/>
  <c r="J7824" i="16"/>
  <c r="J7825" i="16"/>
  <c r="J7826" i="16"/>
  <c r="J7827" i="16"/>
  <c r="J7828" i="16"/>
  <c r="J7829" i="16"/>
  <c r="J7830" i="16"/>
  <c r="J7831" i="16"/>
  <c r="J7832" i="16"/>
  <c r="J7833" i="16"/>
  <c r="J7834" i="16"/>
  <c r="J7835" i="16"/>
  <c r="J7836" i="16"/>
  <c r="J7837" i="16"/>
  <c r="J7838" i="16"/>
  <c r="J7839" i="16"/>
  <c r="J7840" i="16"/>
  <c r="J7841" i="16"/>
  <c r="J7842" i="16"/>
  <c r="J7843" i="16"/>
  <c r="J7844" i="16"/>
  <c r="J7845" i="16"/>
  <c r="J7846" i="16"/>
  <c r="J7847" i="16"/>
  <c r="J7848" i="16"/>
  <c r="J7849" i="16"/>
  <c r="J7850" i="16"/>
  <c r="J7851" i="16"/>
  <c r="J7852" i="16"/>
  <c r="J7853" i="16"/>
  <c r="J7854" i="16"/>
  <c r="J7855" i="16"/>
  <c r="J7856" i="16"/>
  <c r="J7857" i="16"/>
  <c r="J7858" i="16"/>
  <c r="J7859" i="16"/>
  <c r="J7860" i="16"/>
  <c r="J7861" i="16"/>
  <c r="J7862" i="16"/>
  <c r="J7863" i="16"/>
  <c r="J7864" i="16"/>
  <c r="J7865" i="16"/>
  <c r="J7866" i="16"/>
  <c r="J7867" i="16"/>
  <c r="J7868" i="16"/>
  <c r="J7869" i="16"/>
  <c r="J7870" i="16"/>
  <c r="J7871" i="16"/>
  <c r="J7872" i="16"/>
  <c r="J7873" i="16"/>
  <c r="J7874" i="16"/>
  <c r="J7875" i="16"/>
  <c r="J7876" i="16"/>
  <c r="J7877" i="16"/>
  <c r="J7878" i="16"/>
  <c r="J7879" i="16"/>
  <c r="J7880" i="16"/>
  <c r="J7881" i="16"/>
  <c r="J7882" i="16"/>
  <c r="J7883" i="16"/>
  <c r="J7884" i="16"/>
  <c r="J7885" i="16"/>
  <c r="J7886" i="16"/>
  <c r="J7887" i="16"/>
  <c r="J7888" i="16"/>
  <c r="J7889" i="16"/>
  <c r="J7890" i="16"/>
  <c r="J7891" i="16"/>
  <c r="J7892" i="16"/>
  <c r="J7893" i="16"/>
  <c r="J7894" i="16"/>
  <c r="J7895" i="16"/>
  <c r="J7896" i="16"/>
  <c r="J7897" i="16"/>
  <c r="J7898" i="16"/>
  <c r="J7899" i="16"/>
  <c r="J7900" i="16"/>
  <c r="J7901" i="16"/>
  <c r="J7902" i="16"/>
  <c r="J7903" i="16"/>
  <c r="J7904" i="16"/>
  <c r="J7905" i="16"/>
  <c r="J7906" i="16"/>
  <c r="J7907" i="16"/>
  <c r="J7908" i="16"/>
  <c r="J7909" i="16"/>
  <c r="J7910" i="16"/>
  <c r="J7911" i="16"/>
  <c r="J7912" i="16"/>
  <c r="J7913" i="16"/>
  <c r="J7914" i="16"/>
  <c r="J7915" i="16"/>
  <c r="J7916" i="16"/>
  <c r="J7917" i="16"/>
  <c r="J7918" i="16"/>
  <c r="J7919" i="16"/>
  <c r="J7920" i="16"/>
  <c r="J7921" i="16"/>
  <c r="J7922" i="16"/>
  <c r="J7923" i="16"/>
  <c r="J7924" i="16"/>
  <c r="J7925" i="16"/>
  <c r="J7926" i="16"/>
  <c r="J7927" i="16"/>
  <c r="J7928" i="16"/>
  <c r="J7929" i="16"/>
  <c r="J7930" i="16"/>
  <c r="J7931" i="16"/>
  <c r="J7932" i="16"/>
  <c r="J7933" i="16"/>
  <c r="J7934" i="16"/>
  <c r="J7935" i="16"/>
  <c r="J7936" i="16"/>
  <c r="J7937" i="16"/>
  <c r="J7938" i="16"/>
  <c r="J7939" i="16"/>
  <c r="J7940" i="16"/>
  <c r="J7941" i="16"/>
  <c r="J7942" i="16"/>
  <c r="J7943" i="16"/>
  <c r="J7944" i="16"/>
  <c r="J7945" i="16"/>
  <c r="J7946" i="16"/>
  <c r="J7947" i="16"/>
  <c r="J7948" i="16"/>
  <c r="J7949" i="16"/>
  <c r="J7950" i="16"/>
  <c r="J7951" i="16"/>
  <c r="J7952" i="16"/>
  <c r="J7953" i="16"/>
  <c r="J7954" i="16"/>
  <c r="J7955" i="16"/>
  <c r="J7956" i="16"/>
  <c r="J7957" i="16"/>
  <c r="J7958" i="16"/>
  <c r="J7959" i="16"/>
  <c r="J7960" i="16"/>
  <c r="J7961" i="16"/>
  <c r="J7962" i="16"/>
  <c r="J7963" i="16"/>
  <c r="J7964" i="16"/>
  <c r="J7965" i="16"/>
  <c r="J7966" i="16"/>
  <c r="J7967" i="16"/>
  <c r="J7968" i="16"/>
  <c r="J7969" i="16"/>
  <c r="J7970" i="16"/>
  <c r="J7971" i="16"/>
  <c r="J7972" i="16"/>
  <c r="J7973" i="16"/>
  <c r="J7974" i="16"/>
  <c r="J7975" i="16"/>
  <c r="J7976" i="16"/>
  <c r="J7977" i="16"/>
  <c r="J7978" i="16"/>
  <c r="J7979" i="16"/>
  <c r="J7980" i="16"/>
  <c r="J7981" i="16"/>
  <c r="J7982" i="16"/>
  <c r="J7983" i="16"/>
  <c r="J7984" i="16"/>
  <c r="J7985" i="16"/>
  <c r="J7986" i="16"/>
  <c r="J7987" i="16"/>
  <c r="J7988" i="16"/>
  <c r="J7989" i="16"/>
  <c r="J7990" i="16"/>
  <c r="J7991" i="16"/>
  <c r="J7992" i="16"/>
  <c r="J7993" i="16"/>
  <c r="J7994" i="16"/>
  <c r="J7995" i="16"/>
  <c r="J7996" i="16"/>
  <c r="J7997" i="16"/>
  <c r="J7998" i="16"/>
  <c r="J7999" i="16"/>
  <c r="J8000" i="16"/>
  <c r="J8001" i="16"/>
  <c r="J8002" i="16"/>
  <c r="J8003" i="16"/>
  <c r="J8004" i="16"/>
  <c r="J8005" i="16"/>
  <c r="J8006" i="16"/>
  <c r="J8007" i="16"/>
  <c r="J8008" i="16"/>
  <c r="J8009" i="16"/>
  <c r="J8010" i="16"/>
  <c r="J8011" i="16"/>
  <c r="J8012" i="16"/>
  <c r="J8013" i="16"/>
  <c r="J8014" i="16"/>
  <c r="J8015" i="16"/>
  <c r="J8016" i="16"/>
  <c r="J8017" i="16"/>
  <c r="J8018" i="16"/>
  <c r="J8019" i="16"/>
  <c r="J8020" i="16"/>
  <c r="J8021" i="16"/>
  <c r="J8022" i="16"/>
  <c r="J8023" i="16"/>
  <c r="J8024" i="16"/>
  <c r="J8025" i="16"/>
  <c r="J8026" i="16"/>
  <c r="J8027" i="16"/>
  <c r="J8028" i="16"/>
  <c r="J8029" i="16"/>
  <c r="J8030" i="16"/>
  <c r="J8031" i="16"/>
  <c r="J8032" i="16"/>
  <c r="J8033" i="16"/>
  <c r="J8034" i="16"/>
  <c r="J8035" i="16"/>
  <c r="J8036" i="16"/>
  <c r="J8037" i="16"/>
  <c r="J8038" i="16"/>
  <c r="J8039" i="16"/>
  <c r="J8040" i="16"/>
  <c r="J8041" i="16"/>
  <c r="J8042" i="16"/>
  <c r="J8043" i="16"/>
  <c r="J8044" i="16"/>
  <c r="J8045" i="16"/>
  <c r="J8046" i="16"/>
  <c r="J8047" i="16"/>
  <c r="J8048" i="16"/>
  <c r="J8049" i="16"/>
  <c r="J8050" i="16"/>
  <c r="J8051" i="16"/>
  <c r="J8052" i="16"/>
  <c r="J8053" i="16"/>
  <c r="J8054" i="16"/>
  <c r="J8055" i="16"/>
  <c r="J8056" i="16"/>
  <c r="J8057" i="16"/>
  <c r="J8058" i="16"/>
  <c r="J8059" i="16"/>
  <c r="J8060" i="16"/>
  <c r="J8061" i="16"/>
  <c r="J8062" i="16"/>
  <c r="J8063" i="16"/>
  <c r="J8064" i="16"/>
  <c r="J8065" i="16"/>
  <c r="J8066" i="16"/>
  <c r="J8067" i="16"/>
  <c r="J8068" i="16"/>
  <c r="J8069" i="16"/>
  <c r="J8070" i="16"/>
  <c r="J8071" i="16"/>
  <c r="J8072" i="16"/>
  <c r="J8073" i="16"/>
  <c r="J8074" i="16"/>
  <c r="J8075" i="16"/>
  <c r="J8076" i="16"/>
  <c r="J8077" i="16"/>
  <c r="J8078" i="16"/>
  <c r="J8079" i="16"/>
  <c r="J8080" i="16"/>
  <c r="J8081" i="16"/>
  <c r="J8082" i="16"/>
  <c r="J8083" i="16"/>
  <c r="J8084" i="16"/>
  <c r="J8085" i="16"/>
  <c r="J8086" i="16"/>
  <c r="J8087" i="16"/>
  <c r="J8088" i="16"/>
  <c r="J8089" i="16"/>
  <c r="J8090" i="16"/>
  <c r="J8091" i="16"/>
  <c r="J8092" i="16"/>
  <c r="J8093" i="16"/>
  <c r="J8094" i="16"/>
  <c r="J8095" i="16"/>
  <c r="J8096" i="16"/>
  <c r="J8097" i="16"/>
  <c r="J8098" i="16"/>
  <c r="J8099" i="16"/>
  <c r="J8100" i="16"/>
  <c r="J8101" i="16"/>
  <c r="J8102" i="16"/>
  <c r="J8103" i="16"/>
  <c r="J8104" i="16"/>
  <c r="J8105" i="16"/>
  <c r="J8106" i="16"/>
  <c r="J8107" i="16"/>
  <c r="J8108" i="16"/>
  <c r="J8109" i="16"/>
  <c r="J8110" i="16"/>
  <c r="J8111" i="16"/>
  <c r="J8112" i="16"/>
  <c r="J8113" i="16"/>
  <c r="J8114" i="16"/>
  <c r="J8115" i="16"/>
  <c r="J8116" i="16"/>
  <c r="J8117" i="16"/>
  <c r="J8118" i="16"/>
  <c r="J8119" i="16"/>
  <c r="J8120" i="16"/>
  <c r="J8121" i="16"/>
  <c r="J8122" i="16"/>
  <c r="J8123" i="16"/>
  <c r="J8124" i="16"/>
  <c r="J8125" i="16"/>
  <c r="J8126" i="16"/>
  <c r="J8127" i="16"/>
  <c r="J8128" i="16"/>
  <c r="J8129" i="16"/>
  <c r="J8130" i="16"/>
  <c r="J8131" i="16"/>
  <c r="J8132" i="16"/>
  <c r="J8133" i="16"/>
  <c r="J8134" i="16"/>
  <c r="J8135" i="16"/>
  <c r="J8136" i="16"/>
  <c r="J8137" i="16"/>
  <c r="J8138" i="16"/>
  <c r="J8139" i="16"/>
  <c r="J8140" i="16"/>
  <c r="J8141" i="16"/>
  <c r="J8142" i="16"/>
  <c r="J8143" i="16"/>
  <c r="J8144" i="16"/>
  <c r="J8145" i="16"/>
  <c r="J8146" i="16"/>
  <c r="J8147" i="16"/>
  <c r="J8148" i="16"/>
  <c r="J8149" i="16"/>
  <c r="J8150" i="16"/>
  <c r="J8151" i="16"/>
  <c r="J8152" i="16"/>
  <c r="J8153" i="16"/>
  <c r="J8154" i="16"/>
  <c r="J8155" i="16"/>
  <c r="J8156" i="16"/>
  <c r="J8157" i="16"/>
  <c r="J8158" i="16"/>
  <c r="J8159" i="16"/>
  <c r="J8160" i="16"/>
  <c r="J8161" i="16"/>
  <c r="J8162" i="16"/>
  <c r="J8163" i="16"/>
  <c r="J8164" i="16"/>
  <c r="J8165" i="16"/>
  <c r="J8166" i="16"/>
  <c r="J8167" i="16"/>
  <c r="J8168" i="16"/>
  <c r="J8169" i="16"/>
  <c r="J8170" i="16"/>
  <c r="J8171" i="16"/>
  <c r="J8172" i="16"/>
  <c r="J8173" i="16"/>
  <c r="J8174" i="16"/>
  <c r="J8175" i="16"/>
  <c r="J8176" i="16"/>
  <c r="J8177" i="16"/>
  <c r="J8178" i="16"/>
  <c r="J8179" i="16"/>
  <c r="J8180" i="16"/>
  <c r="J8181" i="16"/>
  <c r="J8182" i="16"/>
  <c r="J8183" i="16"/>
  <c r="J8184" i="16"/>
  <c r="J8185" i="16"/>
  <c r="J8186" i="16"/>
  <c r="J8187" i="16"/>
  <c r="J8188" i="16"/>
  <c r="J8189" i="16"/>
  <c r="J8190" i="16"/>
  <c r="J8191" i="16"/>
  <c r="J8192" i="16"/>
  <c r="J8193" i="16"/>
  <c r="J8194" i="16"/>
  <c r="J8195" i="16"/>
  <c r="J8196" i="16"/>
  <c r="J8197" i="16"/>
  <c r="J8198" i="16"/>
  <c r="J8199" i="16"/>
  <c r="J8200" i="16"/>
  <c r="J8201" i="16"/>
  <c r="J8202" i="16"/>
  <c r="J8203" i="16"/>
  <c r="J8204" i="16"/>
  <c r="J8205" i="16"/>
  <c r="J8206" i="16"/>
  <c r="J8207" i="16"/>
  <c r="J8208" i="16"/>
  <c r="J8209" i="16"/>
  <c r="J8210" i="16"/>
  <c r="J8211" i="16"/>
  <c r="J8212" i="16"/>
  <c r="J8213" i="16"/>
  <c r="J8214" i="16"/>
  <c r="J8215" i="16"/>
  <c r="J8216" i="16"/>
  <c r="J8217" i="16"/>
  <c r="J8218" i="16"/>
  <c r="J8219" i="16"/>
  <c r="J8220" i="16"/>
  <c r="J8221" i="16"/>
  <c r="J8222" i="16"/>
  <c r="J8223" i="16"/>
  <c r="J8224" i="16"/>
  <c r="J8225" i="16"/>
  <c r="J8226" i="16"/>
  <c r="J8227" i="16"/>
  <c r="J8228" i="16"/>
  <c r="J8229" i="16"/>
  <c r="J8230" i="16"/>
  <c r="J8231" i="16"/>
  <c r="J8232" i="16"/>
  <c r="J8233" i="16"/>
  <c r="J8234" i="16"/>
  <c r="J8235" i="16"/>
  <c r="J8236" i="16"/>
  <c r="J8237" i="16"/>
  <c r="J8238" i="16"/>
  <c r="J8239" i="16"/>
  <c r="J8240" i="16"/>
  <c r="J8241" i="16"/>
  <c r="J8242" i="16"/>
  <c r="J8243" i="16"/>
  <c r="J8244" i="16"/>
  <c r="J8245" i="16"/>
  <c r="J8246" i="16"/>
  <c r="J8247" i="16"/>
  <c r="J8248" i="16"/>
  <c r="J8249" i="16"/>
  <c r="J8250" i="16"/>
  <c r="J8251" i="16"/>
  <c r="J8252" i="16"/>
  <c r="J8253" i="16"/>
  <c r="J8254" i="16"/>
  <c r="J8255" i="16"/>
  <c r="J8256" i="16"/>
  <c r="J8257" i="16"/>
  <c r="J8258" i="16"/>
  <c r="J8259" i="16"/>
  <c r="J8260" i="16"/>
  <c r="J8261" i="16"/>
  <c r="J8262" i="16"/>
  <c r="J8263" i="16"/>
  <c r="J8264" i="16"/>
  <c r="J8265" i="16"/>
  <c r="J8266" i="16"/>
  <c r="J8267" i="16"/>
  <c r="J8268" i="16"/>
  <c r="J8269" i="16"/>
  <c r="J8270" i="16"/>
  <c r="J8271" i="16"/>
  <c r="J8272" i="16"/>
  <c r="J8273" i="16"/>
  <c r="J8274" i="16"/>
  <c r="J8275" i="16"/>
  <c r="J8276" i="16"/>
  <c r="J8277" i="16"/>
  <c r="J8278" i="16"/>
  <c r="J8279" i="16"/>
  <c r="J8280" i="16"/>
  <c r="J8281" i="16"/>
  <c r="J8282" i="16"/>
  <c r="J8283" i="16"/>
  <c r="J8284" i="16"/>
  <c r="J8285" i="16"/>
  <c r="J8286" i="16"/>
  <c r="J8287" i="16"/>
  <c r="J8288" i="16"/>
  <c r="J8289" i="16"/>
  <c r="J8290" i="16"/>
  <c r="J8291" i="16"/>
  <c r="J8292" i="16"/>
  <c r="J8293" i="16"/>
  <c r="J8294" i="16"/>
  <c r="J8295" i="16"/>
  <c r="J8296" i="16"/>
  <c r="J8297" i="16"/>
  <c r="J8298" i="16"/>
  <c r="J8299" i="16"/>
  <c r="J8300" i="16"/>
  <c r="J8301" i="16"/>
  <c r="J8302" i="16"/>
  <c r="J8303" i="16"/>
  <c r="J8304" i="16"/>
  <c r="J8305" i="16"/>
  <c r="J8306" i="16"/>
  <c r="J8307" i="16"/>
  <c r="J8308" i="16"/>
  <c r="J8309" i="16"/>
  <c r="J8310" i="16"/>
  <c r="J8311" i="16"/>
  <c r="J8312" i="16"/>
  <c r="J8313" i="16"/>
  <c r="J8314" i="16"/>
  <c r="J8315" i="16"/>
  <c r="J8316" i="16"/>
  <c r="J8317" i="16"/>
  <c r="J8318" i="16"/>
  <c r="J8319" i="16"/>
  <c r="J8320" i="16"/>
  <c r="J8321" i="16"/>
  <c r="J8322" i="16"/>
  <c r="J8323" i="16"/>
  <c r="J8324" i="16"/>
  <c r="J8325" i="16"/>
  <c r="J8326" i="16"/>
  <c r="J8327" i="16"/>
  <c r="J8328" i="16"/>
  <c r="J8329" i="16"/>
  <c r="J8330" i="16"/>
  <c r="J8331" i="16"/>
  <c r="J8332" i="16"/>
  <c r="J8333" i="16"/>
  <c r="J8334" i="16"/>
  <c r="J8335" i="16"/>
  <c r="J8336" i="16"/>
  <c r="J8337" i="16"/>
  <c r="J8338" i="16"/>
  <c r="J8339" i="16"/>
  <c r="J8340" i="16"/>
  <c r="J8341" i="16"/>
  <c r="J8342" i="16"/>
  <c r="J8343" i="16"/>
  <c r="J8344" i="16"/>
  <c r="J8345" i="16"/>
  <c r="J8346" i="16"/>
  <c r="J8347" i="16"/>
  <c r="J8348" i="16"/>
  <c r="J8349" i="16"/>
  <c r="J8350" i="16"/>
  <c r="J8351" i="16"/>
  <c r="J8352" i="16"/>
  <c r="J8353" i="16"/>
  <c r="J8354" i="16"/>
  <c r="J8355" i="16"/>
  <c r="J8356" i="16"/>
  <c r="J8357" i="16"/>
  <c r="J8358" i="16"/>
  <c r="J8359" i="16"/>
  <c r="J8360" i="16"/>
  <c r="J8361" i="16"/>
  <c r="J8362" i="16"/>
  <c r="J8363" i="16"/>
  <c r="J8364" i="16"/>
  <c r="J8365" i="16"/>
  <c r="J8366" i="16"/>
  <c r="J8367" i="16"/>
  <c r="J8368" i="16"/>
  <c r="J8369" i="16"/>
  <c r="J8370" i="16"/>
  <c r="J8371" i="16"/>
  <c r="J8372" i="16"/>
  <c r="J8373" i="16"/>
  <c r="J8374" i="16"/>
  <c r="J8375" i="16"/>
  <c r="J8376" i="16"/>
  <c r="J8377" i="16"/>
  <c r="J8378" i="16"/>
  <c r="J8379" i="16"/>
  <c r="J8380" i="16"/>
  <c r="J8381" i="16"/>
  <c r="J8382" i="16"/>
  <c r="J8383" i="16"/>
  <c r="J8384" i="16"/>
  <c r="J8385" i="16"/>
  <c r="J8386" i="16"/>
  <c r="J8387" i="16"/>
  <c r="J8388" i="16"/>
  <c r="J8389" i="16"/>
  <c r="J8390" i="16"/>
  <c r="J8391" i="16"/>
  <c r="J8392" i="16"/>
  <c r="J8393" i="16"/>
  <c r="J8394" i="16"/>
  <c r="J8395" i="16"/>
  <c r="J8396" i="16"/>
  <c r="J8397" i="16"/>
  <c r="J8398" i="16"/>
  <c r="J8399" i="16"/>
  <c r="J8400" i="16"/>
  <c r="J8401" i="16"/>
  <c r="J8402" i="16"/>
  <c r="J8403" i="16"/>
  <c r="J8404" i="16"/>
  <c r="J8405" i="16"/>
  <c r="J8406" i="16"/>
  <c r="J8407" i="16"/>
  <c r="J8408" i="16"/>
  <c r="J8409" i="16"/>
  <c r="J8410" i="16"/>
  <c r="J8411" i="16"/>
  <c r="J8412" i="16"/>
  <c r="J8413" i="16"/>
  <c r="J8414" i="16"/>
  <c r="J8415" i="16"/>
  <c r="J8416" i="16"/>
  <c r="J8417" i="16"/>
  <c r="J8418" i="16"/>
  <c r="J8419" i="16"/>
  <c r="J8420" i="16"/>
  <c r="J8421" i="16"/>
  <c r="J8422" i="16"/>
  <c r="J8423" i="16"/>
  <c r="J8424" i="16"/>
  <c r="J8425" i="16"/>
  <c r="J8426" i="16"/>
  <c r="J8427" i="16"/>
  <c r="J8428" i="16"/>
  <c r="J8429" i="16"/>
  <c r="J8430" i="16"/>
  <c r="J8431" i="16"/>
  <c r="J8432" i="16"/>
  <c r="J8433" i="16"/>
  <c r="J8434" i="16"/>
  <c r="J8435" i="16"/>
  <c r="J8436" i="16"/>
  <c r="J8437" i="16"/>
  <c r="J8438" i="16"/>
  <c r="J8439" i="16"/>
  <c r="J8440" i="16"/>
  <c r="J8441" i="16"/>
  <c r="J8442" i="16"/>
  <c r="J8443" i="16"/>
  <c r="J8444" i="16"/>
  <c r="J8445" i="16"/>
  <c r="J8446" i="16"/>
  <c r="J8447" i="16"/>
  <c r="J8448" i="16"/>
  <c r="J8449" i="16"/>
  <c r="J8450" i="16"/>
  <c r="J8451" i="16"/>
  <c r="J8452" i="16"/>
  <c r="J8453" i="16"/>
  <c r="J8454" i="16"/>
  <c r="J8455" i="16"/>
  <c r="J8456" i="16"/>
  <c r="J8457" i="16"/>
  <c r="J8458" i="16"/>
  <c r="J8459" i="16"/>
  <c r="J8460" i="16"/>
  <c r="J8461" i="16"/>
  <c r="J8462" i="16"/>
  <c r="J8463" i="16"/>
  <c r="J8464" i="16"/>
  <c r="J8465" i="16"/>
  <c r="J8466" i="16"/>
  <c r="J8467" i="16"/>
  <c r="J8468" i="16"/>
  <c r="J8469" i="16"/>
  <c r="J8470" i="16"/>
  <c r="J8471" i="16"/>
  <c r="J8472" i="16"/>
  <c r="J8473" i="16"/>
  <c r="J8474" i="16"/>
  <c r="J8475" i="16"/>
  <c r="J8476" i="16"/>
  <c r="J8477" i="16"/>
  <c r="J8478" i="16"/>
  <c r="J8479" i="16"/>
  <c r="J8480" i="16"/>
  <c r="J8481" i="16"/>
  <c r="J8482" i="16"/>
  <c r="J8483" i="16"/>
  <c r="J8484" i="16"/>
  <c r="J8485" i="16"/>
  <c r="J8486" i="16"/>
  <c r="J8487" i="16"/>
  <c r="J8488" i="16"/>
  <c r="J8489" i="16"/>
  <c r="J8490" i="16"/>
  <c r="J8491" i="16"/>
  <c r="J8492" i="16"/>
  <c r="J8493" i="16"/>
  <c r="J8494" i="16"/>
  <c r="J8495" i="16"/>
  <c r="J8496" i="16"/>
  <c r="J8497" i="16"/>
  <c r="J8498" i="16"/>
  <c r="J8499" i="16"/>
  <c r="J8500" i="16"/>
  <c r="J8501" i="16"/>
  <c r="J8502" i="16"/>
  <c r="J8503" i="16"/>
  <c r="J8504" i="16"/>
  <c r="J8505" i="16"/>
  <c r="J8506" i="16"/>
  <c r="J8507" i="16"/>
  <c r="J8508" i="16"/>
  <c r="J8509" i="16"/>
  <c r="J8510" i="16"/>
  <c r="J8511" i="16"/>
  <c r="J8512" i="16"/>
  <c r="J8513" i="16"/>
  <c r="J8514" i="16"/>
  <c r="J8515" i="16"/>
  <c r="J8516" i="16"/>
  <c r="J8517" i="16"/>
  <c r="J8518" i="16"/>
  <c r="J8519" i="16"/>
  <c r="J8520" i="16"/>
  <c r="J8521" i="16"/>
  <c r="J8522" i="16"/>
  <c r="J8523" i="16"/>
  <c r="J8524" i="16"/>
  <c r="J8525" i="16"/>
  <c r="J8526" i="16"/>
  <c r="J8527" i="16"/>
  <c r="J8528" i="16"/>
  <c r="J8529" i="16"/>
  <c r="J8530" i="16"/>
  <c r="J8531" i="16"/>
  <c r="J8532" i="16"/>
  <c r="J8533" i="16"/>
  <c r="J8534" i="16"/>
  <c r="J8535" i="16"/>
  <c r="J8536" i="16"/>
  <c r="J8537" i="16"/>
  <c r="J8538" i="16"/>
  <c r="J8539" i="16"/>
  <c r="J8540" i="16"/>
  <c r="J8541" i="16"/>
  <c r="J8542" i="16"/>
  <c r="J8543" i="16"/>
  <c r="J8544" i="16"/>
  <c r="J8545" i="16"/>
  <c r="J8546" i="16"/>
  <c r="J8547" i="16"/>
  <c r="J8548" i="16"/>
  <c r="J8549" i="16"/>
  <c r="J8550" i="16"/>
  <c r="J8551" i="16"/>
  <c r="J8552" i="16"/>
  <c r="J8553" i="16"/>
  <c r="J8554" i="16"/>
  <c r="J8555" i="16"/>
  <c r="J8556" i="16"/>
  <c r="J8557" i="16"/>
  <c r="J8558" i="16"/>
  <c r="J8559" i="16"/>
  <c r="J8560" i="16"/>
  <c r="J8561" i="16"/>
  <c r="J8562" i="16"/>
  <c r="J8563" i="16"/>
  <c r="J8564" i="16"/>
  <c r="J8565" i="16"/>
  <c r="J8566" i="16"/>
  <c r="J8567" i="16"/>
  <c r="J8568" i="16"/>
  <c r="J8569" i="16"/>
  <c r="J8570" i="16"/>
  <c r="J8571" i="16"/>
  <c r="J8572" i="16"/>
  <c r="J8573" i="16"/>
  <c r="J8574" i="16"/>
  <c r="J8575" i="16"/>
  <c r="J8576" i="16"/>
  <c r="J8577" i="16"/>
  <c r="J8578" i="16"/>
  <c r="J8579" i="16"/>
  <c r="J8580" i="16"/>
  <c r="J8581" i="16"/>
  <c r="J8582" i="16"/>
  <c r="J8583" i="16"/>
  <c r="J8584" i="16"/>
  <c r="J8585" i="16"/>
  <c r="J8586" i="16"/>
  <c r="J8587" i="16"/>
  <c r="J8588" i="16"/>
  <c r="J8589" i="16"/>
  <c r="J8590" i="16"/>
  <c r="J8591" i="16"/>
  <c r="J8592" i="16"/>
  <c r="J8593" i="16"/>
  <c r="J8594" i="16"/>
  <c r="J8595" i="16"/>
  <c r="J8596" i="16"/>
  <c r="J8597" i="16"/>
  <c r="J8598" i="16"/>
  <c r="J8599" i="16"/>
  <c r="J8600" i="16"/>
  <c r="J8601" i="16"/>
  <c r="J8602" i="16"/>
  <c r="J8603" i="16"/>
  <c r="J8604" i="16"/>
  <c r="J8605" i="16"/>
  <c r="J8606" i="16"/>
  <c r="J8607" i="16"/>
  <c r="J8608" i="16"/>
  <c r="J8609" i="16"/>
  <c r="J8610" i="16"/>
  <c r="J8611" i="16"/>
  <c r="J8612" i="16"/>
  <c r="J8613" i="16"/>
  <c r="J8614" i="16"/>
  <c r="J8615" i="16"/>
  <c r="J8616" i="16"/>
  <c r="J8617" i="16"/>
  <c r="J8618" i="16"/>
  <c r="J8619" i="16"/>
  <c r="J8620" i="16"/>
  <c r="J8621" i="16"/>
  <c r="J8622" i="16"/>
  <c r="J8623" i="16"/>
  <c r="J8624" i="16"/>
  <c r="J8625" i="16"/>
  <c r="J8626" i="16"/>
  <c r="J8627" i="16"/>
  <c r="J8628" i="16"/>
  <c r="J8629" i="16"/>
  <c r="J8630" i="16"/>
  <c r="J8631" i="16"/>
  <c r="J8632" i="16"/>
  <c r="J8633" i="16"/>
  <c r="J8634" i="16"/>
  <c r="J8635" i="16"/>
  <c r="J8636" i="16"/>
  <c r="J8637" i="16"/>
  <c r="J8638" i="16"/>
  <c r="J8639" i="16"/>
  <c r="J8640" i="16"/>
  <c r="J8641" i="16"/>
  <c r="J8642" i="16"/>
  <c r="J8643" i="16"/>
  <c r="J8644" i="16"/>
  <c r="J8645" i="16"/>
  <c r="J8646" i="16"/>
  <c r="J8647" i="16"/>
  <c r="J8648" i="16"/>
  <c r="J8649" i="16"/>
  <c r="J8650" i="16"/>
  <c r="J8651" i="16"/>
  <c r="J8652" i="16"/>
  <c r="J8653" i="16"/>
  <c r="J8654" i="16"/>
  <c r="J8655" i="16"/>
  <c r="J8656" i="16"/>
  <c r="J8657" i="16"/>
  <c r="J8658" i="16"/>
  <c r="J8659" i="16"/>
  <c r="J8660" i="16"/>
  <c r="J8661" i="16"/>
  <c r="J8662" i="16"/>
  <c r="J8663" i="16"/>
  <c r="J8664" i="16"/>
  <c r="J8665" i="16"/>
  <c r="J8666" i="16"/>
  <c r="J8667" i="16"/>
  <c r="J8668" i="16"/>
  <c r="J8669" i="16"/>
  <c r="J8670" i="16"/>
  <c r="J8671" i="16"/>
  <c r="J8672" i="16"/>
  <c r="J8673" i="16"/>
  <c r="J8674" i="16"/>
  <c r="J8675" i="16"/>
  <c r="J8676" i="16"/>
  <c r="J8677" i="16"/>
  <c r="J8678" i="16"/>
  <c r="J8679" i="16"/>
  <c r="J8680" i="16"/>
  <c r="J8681" i="16"/>
  <c r="J8682" i="16"/>
  <c r="J8683" i="16"/>
  <c r="J8684" i="16"/>
  <c r="J8685" i="16"/>
  <c r="J8686" i="16"/>
  <c r="J8687" i="16"/>
  <c r="J8688" i="16"/>
  <c r="J8689" i="16"/>
  <c r="J8690" i="16"/>
  <c r="J8691" i="16"/>
  <c r="J8692" i="16"/>
  <c r="J8693" i="16"/>
  <c r="J8694" i="16"/>
  <c r="J8695" i="16"/>
  <c r="J8696" i="16"/>
  <c r="J8697" i="16"/>
  <c r="J8698" i="16"/>
  <c r="J8699" i="16"/>
  <c r="J8700" i="16"/>
  <c r="J8701" i="16"/>
  <c r="J8702" i="16"/>
  <c r="J8703" i="16"/>
  <c r="J8704" i="16"/>
  <c r="J8705" i="16"/>
  <c r="J8706" i="16"/>
  <c r="J8707" i="16"/>
  <c r="J8708" i="16"/>
  <c r="J8709" i="16"/>
  <c r="J8710" i="16"/>
  <c r="J8711" i="16"/>
  <c r="J8712" i="16"/>
  <c r="J8713" i="16"/>
  <c r="J8714" i="16"/>
  <c r="J8715" i="16"/>
  <c r="J8716" i="16"/>
  <c r="J8717" i="16"/>
  <c r="J8718" i="16"/>
  <c r="J8719" i="16"/>
  <c r="J8720" i="16"/>
  <c r="J8721" i="16"/>
  <c r="J8722" i="16"/>
  <c r="J8723" i="16"/>
  <c r="J8724" i="16"/>
  <c r="J8725" i="16"/>
  <c r="J8726" i="16"/>
  <c r="J8727" i="16"/>
  <c r="J8728" i="16"/>
  <c r="J8729" i="16"/>
  <c r="J8730" i="16"/>
  <c r="J8731" i="16"/>
  <c r="J8732" i="16"/>
  <c r="J8733" i="16"/>
  <c r="J8734" i="16"/>
  <c r="J8735" i="16"/>
  <c r="J8736" i="16"/>
  <c r="J8737" i="16"/>
  <c r="J8738" i="16"/>
  <c r="J8739" i="16"/>
  <c r="J8740" i="16"/>
  <c r="J8741" i="16"/>
  <c r="J8742" i="16"/>
  <c r="J8743" i="16"/>
  <c r="J8744" i="16"/>
  <c r="J8745" i="16"/>
  <c r="J8746" i="16"/>
  <c r="J8747" i="16"/>
  <c r="J8748" i="16"/>
  <c r="J8749" i="16"/>
  <c r="J8750" i="16"/>
  <c r="J8751" i="16"/>
  <c r="J8752" i="16"/>
  <c r="J8753" i="16"/>
  <c r="J8754" i="16"/>
  <c r="J8755" i="16"/>
  <c r="J8756" i="16"/>
  <c r="J8757" i="16"/>
  <c r="J8758" i="16"/>
  <c r="J8759" i="16"/>
  <c r="J8760" i="16"/>
  <c r="J8761" i="16"/>
  <c r="J8762" i="16"/>
  <c r="J8763" i="16"/>
  <c r="J8764" i="16"/>
  <c r="J8765" i="16"/>
  <c r="J8766" i="16"/>
  <c r="J8767" i="16"/>
  <c r="J8768" i="16"/>
  <c r="J8769" i="16"/>
  <c r="J8770" i="16"/>
  <c r="J8771" i="16"/>
  <c r="J8772" i="16"/>
  <c r="J8773" i="16"/>
  <c r="J8774" i="16"/>
  <c r="J8775" i="16"/>
  <c r="J8776" i="16"/>
  <c r="J8777" i="16"/>
  <c r="J8778" i="16"/>
  <c r="J8779" i="16"/>
  <c r="J8780" i="16"/>
  <c r="J8781" i="16"/>
  <c r="J8782" i="16"/>
  <c r="J8783" i="16"/>
  <c r="J8784" i="16"/>
  <c r="J8785" i="16"/>
  <c r="J8786" i="16"/>
  <c r="J8787" i="16"/>
  <c r="J8788" i="16"/>
  <c r="J8789" i="16"/>
  <c r="J8790" i="16"/>
  <c r="J8791" i="16"/>
  <c r="J8792" i="16"/>
  <c r="J8793" i="16"/>
  <c r="J8794" i="16"/>
  <c r="J8795" i="16"/>
  <c r="J8796" i="16"/>
  <c r="J8797" i="16"/>
  <c r="J8798" i="16"/>
  <c r="J8799" i="16"/>
  <c r="J8800" i="16"/>
  <c r="J8801" i="16"/>
  <c r="J8802" i="16"/>
  <c r="J8803" i="16"/>
  <c r="J8804" i="16"/>
  <c r="J8805" i="16"/>
  <c r="J8806" i="16"/>
  <c r="J8807" i="16"/>
  <c r="J8808" i="16"/>
  <c r="J8809" i="16"/>
  <c r="J8810" i="16"/>
  <c r="J8811" i="16"/>
  <c r="J8812" i="16"/>
  <c r="J8813" i="16"/>
  <c r="J8814" i="16"/>
  <c r="J8815" i="16"/>
  <c r="J8816" i="16"/>
  <c r="J8817" i="16"/>
  <c r="J8818" i="16"/>
  <c r="J8819" i="16"/>
  <c r="J8820" i="16"/>
  <c r="J8821" i="16"/>
  <c r="J8822" i="16"/>
  <c r="J8823" i="16"/>
  <c r="J8824" i="16"/>
  <c r="J8825" i="16"/>
  <c r="J8826" i="16"/>
  <c r="J8827" i="16"/>
  <c r="J8828" i="16"/>
  <c r="J8829" i="16"/>
  <c r="J8830" i="16"/>
  <c r="J8831" i="16"/>
  <c r="J8832" i="16"/>
  <c r="J8833" i="16"/>
  <c r="J8834" i="16"/>
  <c r="J8835" i="16"/>
  <c r="J8836" i="16"/>
  <c r="J8837" i="16"/>
  <c r="J8838" i="16"/>
  <c r="J8839" i="16"/>
  <c r="J8840" i="16"/>
  <c r="J8841" i="16"/>
  <c r="J8842" i="16"/>
  <c r="J8843" i="16"/>
  <c r="J8844" i="16"/>
  <c r="J8845" i="16"/>
  <c r="J8846" i="16"/>
  <c r="J8847" i="16"/>
  <c r="J8848" i="16"/>
  <c r="J8849" i="16"/>
  <c r="J8850" i="16"/>
  <c r="J8851" i="16"/>
  <c r="J8852" i="16"/>
  <c r="J8853" i="16"/>
  <c r="J8854" i="16"/>
  <c r="J8855" i="16"/>
  <c r="J8856" i="16"/>
  <c r="J8857" i="16"/>
  <c r="J8858" i="16"/>
  <c r="J8859" i="16"/>
  <c r="J8860" i="16"/>
  <c r="J8861" i="16"/>
  <c r="J8862" i="16"/>
  <c r="J8863" i="16"/>
  <c r="J8864" i="16"/>
  <c r="J8865" i="16"/>
  <c r="J8866" i="16"/>
  <c r="J8867" i="16"/>
  <c r="J8868" i="16"/>
  <c r="J8869" i="16"/>
  <c r="J8870" i="16"/>
  <c r="J8871" i="16"/>
  <c r="J8872" i="16"/>
  <c r="J8873" i="16"/>
  <c r="J8874" i="16"/>
  <c r="J8875" i="16"/>
  <c r="J8876" i="16"/>
  <c r="J8877" i="16"/>
  <c r="J8878" i="16"/>
  <c r="J8879" i="16"/>
  <c r="J8880" i="16"/>
  <c r="J8881" i="16"/>
  <c r="J8882" i="16"/>
  <c r="J8883" i="16"/>
  <c r="J8884" i="16"/>
  <c r="J8885" i="16"/>
  <c r="J8886" i="16"/>
  <c r="J8887" i="16"/>
  <c r="J8888" i="16"/>
  <c r="J8889" i="16"/>
  <c r="J8890" i="16"/>
  <c r="J8891" i="16"/>
  <c r="J8892" i="16"/>
  <c r="J8893" i="16"/>
  <c r="J8894" i="16"/>
  <c r="J8895" i="16"/>
  <c r="J8896" i="16"/>
  <c r="J8897" i="16"/>
  <c r="J8898" i="16"/>
  <c r="J8899" i="16"/>
  <c r="J8900" i="16"/>
  <c r="J8901" i="16"/>
  <c r="J8902" i="16"/>
  <c r="J8903" i="16"/>
  <c r="J8904" i="16"/>
  <c r="J8905" i="16"/>
  <c r="J8906" i="16"/>
  <c r="J8907" i="16"/>
  <c r="J8908" i="16"/>
  <c r="J8909" i="16"/>
  <c r="J8910" i="16"/>
  <c r="J8911" i="16"/>
  <c r="J8912" i="16"/>
  <c r="J8913" i="16"/>
  <c r="J8914" i="16"/>
  <c r="J8915" i="16"/>
  <c r="J8916" i="16"/>
  <c r="J8917" i="16"/>
  <c r="J8918" i="16"/>
  <c r="J8919" i="16"/>
  <c r="J8920" i="16"/>
  <c r="J8921" i="16"/>
  <c r="J8922" i="16"/>
  <c r="J8923" i="16"/>
  <c r="J8924" i="16"/>
  <c r="J8925" i="16"/>
  <c r="J8926" i="16"/>
  <c r="J8927" i="16"/>
  <c r="J8928" i="16"/>
  <c r="J8929" i="16"/>
  <c r="J8930" i="16"/>
  <c r="J8931" i="16"/>
  <c r="J8932" i="16"/>
  <c r="J8933" i="16"/>
  <c r="J8934" i="16"/>
  <c r="J8935" i="16"/>
  <c r="J8936" i="16"/>
  <c r="J8937" i="16"/>
  <c r="J8938" i="16"/>
  <c r="J8939" i="16"/>
  <c r="J8940" i="16"/>
  <c r="J8941" i="16"/>
  <c r="J8942" i="16"/>
  <c r="J8943" i="16"/>
  <c r="J8944" i="16"/>
  <c r="J8945" i="16"/>
  <c r="J8946" i="16"/>
  <c r="J8947" i="16"/>
  <c r="J8948" i="16"/>
  <c r="J8949" i="16"/>
  <c r="J8950" i="16"/>
  <c r="J8951" i="16"/>
  <c r="J8952" i="16"/>
  <c r="J8953" i="16"/>
  <c r="J8954" i="16"/>
  <c r="J8955" i="16"/>
  <c r="J8956" i="16"/>
  <c r="J8957" i="16"/>
  <c r="J8958" i="16"/>
  <c r="J8959" i="16"/>
  <c r="J8960" i="16"/>
  <c r="J8961" i="16"/>
  <c r="J8962" i="16"/>
  <c r="J8963" i="16"/>
  <c r="J8964" i="16"/>
  <c r="J8965" i="16"/>
  <c r="J8966" i="16"/>
  <c r="J8967" i="16"/>
  <c r="J8968" i="16"/>
  <c r="J8969" i="16"/>
  <c r="J8970" i="16"/>
  <c r="J8971" i="16"/>
  <c r="J8972" i="16"/>
  <c r="J8973" i="16"/>
  <c r="J8974" i="16"/>
  <c r="J8975" i="16"/>
  <c r="J8976" i="16"/>
  <c r="J8977" i="16"/>
  <c r="J8978" i="16"/>
  <c r="J8979" i="16"/>
  <c r="J8980" i="16"/>
  <c r="J8981" i="16"/>
  <c r="J8982" i="16"/>
  <c r="J8983" i="16"/>
  <c r="J8984" i="16"/>
  <c r="J8985" i="16"/>
  <c r="J8986" i="16"/>
  <c r="J8987" i="16"/>
  <c r="J8988" i="16"/>
  <c r="J8989" i="16"/>
  <c r="J8990" i="16"/>
  <c r="J8991" i="16"/>
  <c r="J8992" i="16"/>
  <c r="J8993" i="16"/>
  <c r="J8994" i="16"/>
  <c r="J8995" i="16"/>
  <c r="J8996" i="16"/>
  <c r="J8997" i="16"/>
  <c r="J8998" i="16"/>
  <c r="J8999" i="16"/>
  <c r="J9000" i="16"/>
  <c r="J9001" i="16"/>
  <c r="J9002" i="16"/>
  <c r="J9003" i="16"/>
  <c r="J9004" i="16"/>
  <c r="J9005" i="16"/>
  <c r="J9006" i="16"/>
  <c r="J9007" i="16"/>
  <c r="J9008" i="16"/>
  <c r="J9009" i="16"/>
  <c r="J9010" i="16"/>
  <c r="J9011" i="16"/>
  <c r="J9012" i="16"/>
  <c r="J9013" i="16"/>
  <c r="J9014" i="16"/>
  <c r="J9015" i="16"/>
  <c r="J9016" i="16"/>
  <c r="J9017" i="16"/>
  <c r="J9018" i="16"/>
  <c r="J9019" i="16"/>
  <c r="J9020" i="16"/>
  <c r="J9021" i="16"/>
  <c r="J9022" i="16"/>
  <c r="J9023" i="16"/>
  <c r="J9024" i="16"/>
  <c r="J9025" i="16"/>
  <c r="J9026" i="16"/>
  <c r="J9027" i="16"/>
  <c r="J9028" i="16"/>
  <c r="J9029" i="16"/>
  <c r="J9030" i="16"/>
  <c r="J9031" i="16"/>
  <c r="J9032" i="16"/>
  <c r="J9033" i="16"/>
  <c r="J9034" i="16"/>
  <c r="J9035" i="16"/>
  <c r="J9036" i="16"/>
  <c r="J9037" i="16"/>
  <c r="J9038" i="16"/>
  <c r="J9039" i="16"/>
  <c r="J9040" i="16"/>
  <c r="J9041" i="16"/>
  <c r="J9042" i="16"/>
  <c r="J9043" i="16"/>
  <c r="J9044" i="16"/>
  <c r="J9045" i="16"/>
  <c r="J9046" i="16"/>
  <c r="J9047" i="16"/>
  <c r="J9048" i="16"/>
  <c r="J9049" i="16"/>
  <c r="J9050" i="16"/>
  <c r="J9051" i="16"/>
  <c r="J9052" i="16"/>
  <c r="J9053" i="16"/>
  <c r="J9054" i="16"/>
  <c r="J9055" i="16"/>
  <c r="J9056" i="16"/>
  <c r="J9057" i="16"/>
  <c r="J9058" i="16"/>
  <c r="J9059" i="16"/>
  <c r="J9060" i="16"/>
  <c r="J9061" i="16"/>
  <c r="J9062" i="16"/>
  <c r="J9063" i="16"/>
  <c r="J9064" i="16"/>
  <c r="J9065" i="16"/>
  <c r="J9066" i="16"/>
  <c r="J9067" i="16"/>
  <c r="J9068" i="16"/>
  <c r="J9069" i="16"/>
  <c r="J9070" i="16"/>
  <c r="J9071" i="16"/>
  <c r="J9072" i="16"/>
  <c r="J9073" i="16"/>
  <c r="J9074" i="16"/>
  <c r="J9075" i="16"/>
  <c r="J9076" i="16"/>
  <c r="J9077" i="16"/>
  <c r="J9078" i="16"/>
  <c r="J9079" i="16"/>
  <c r="J9080" i="16"/>
  <c r="J9081" i="16"/>
  <c r="J9082" i="16"/>
  <c r="J9083" i="16"/>
  <c r="J9084" i="16"/>
  <c r="J9085" i="16"/>
  <c r="J9086" i="16"/>
  <c r="J9087" i="16"/>
  <c r="J9088" i="16"/>
  <c r="J9089" i="16"/>
  <c r="J9090" i="16"/>
  <c r="J9091" i="16"/>
  <c r="J9092" i="16"/>
  <c r="J9093" i="16"/>
  <c r="J9094" i="16"/>
  <c r="J9095" i="16"/>
  <c r="J9096" i="16"/>
  <c r="J9097" i="16"/>
  <c r="J9098" i="16"/>
  <c r="J9099" i="16"/>
  <c r="J9100" i="16"/>
  <c r="J9101" i="16"/>
  <c r="J9102" i="16"/>
  <c r="J9103" i="16"/>
  <c r="J9104" i="16"/>
  <c r="J9105" i="16"/>
  <c r="J9106" i="16"/>
  <c r="J9107" i="16"/>
  <c r="J9108" i="16"/>
  <c r="J9109" i="16"/>
  <c r="J9110" i="16"/>
  <c r="J9111" i="16"/>
  <c r="J9112" i="16"/>
  <c r="J9113" i="16"/>
  <c r="J9114" i="16"/>
  <c r="J9115" i="16"/>
  <c r="J9116" i="16"/>
  <c r="J9117" i="16"/>
  <c r="J9118" i="16"/>
  <c r="J9119" i="16"/>
  <c r="J9120" i="16"/>
  <c r="J9121" i="16"/>
  <c r="J9122" i="16"/>
  <c r="J9123" i="16"/>
  <c r="J9124" i="16"/>
  <c r="J9125" i="16"/>
  <c r="J9126" i="16"/>
  <c r="J9127" i="16"/>
  <c r="J9128" i="16"/>
  <c r="J9129" i="16"/>
  <c r="J9130" i="16"/>
  <c r="J9131" i="16"/>
  <c r="J9132" i="16"/>
  <c r="J9133" i="16"/>
  <c r="J9134" i="16"/>
  <c r="J9135" i="16"/>
  <c r="J9136" i="16"/>
  <c r="J9137" i="16"/>
  <c r="J9138" i="16"/>
  <c r="J9139" i="16"/>
  <c r="J9140" i="16"/>
  <c r="J9141" i="16"/>
  <c r="J9142" i="16"/>
  <c r="J9143" i="16"/>
  <c r="J9144" i="16"/>
  <c r="J9145" i="16"/>
  <c r="J9146" i="16"/>
  <c r="J9147" i="16"/>
  <c r="J9148" i="16"/>
  <c r="J9149" i="16"/>
  <c r="J9150" i="16"/>
  <c r="J9151" i="16"/>
  <c r="J9152" i="16"/>
  <c r="J9153" i="16"/>
  <c r="J9154" i="16"/>
  <c r="J9155" i="16"/>
  <c r="J9156" i="16"/>
  <c r="J9157" i="16"/>
  <c r="J9158" i="16"/>
  <c r="J9159" i="16"/>
  <c r="J9160" i="16"/>
  <c r="J9161" i="16"/>
  <c r="J9162" i="16"/>
  <c r="J9163" i="16"/>
  <c r="J9164" i="16"/>
  <c r="J9165" i="16"/>
  <c r="J9166" i="16"/>
  <c r="J9167" i="16"/>
  <c r="J9168" i="16"/>
  <c r="J9169" i="16"/>
  <c r="J9170" i="16"/>
  <c r="J9171" i="16"/>
  <c r="J9172" i="16"/>
  <c r="J9173" i="16"/>
  <c r="J9174" i="16"/>
  <c r="J9175" i="16"/>
  <c r="J9176" i="16"/>
  <c r="J9177" i="16"/>
  <c r="J9178" i="16"/>
  <c r="J9179" i="16"/>
  <c r="J9180" i="16"/>
  <c r="J9181" i="16"/>
  <c r="J9182" i="16"/>
  <c r="J9183" i="16"/>
  <c r="J9184" i="16"/>
  <c r="J9185" i="16"/>
  <c r="J9186" i="16"/>
  <c r="J9187" i="16"/>
  <c r="J9188" i="16"/>
  <c r="J9189" i="16"/>
  <c r="J9190" i="16"/>
  <c r="J9191" i="16"/>
  <c r="J9192" i="16"/>
  <c r="J9193" i="16"/>
  <c r="J9194" i="16"/>
  <c r="J9195" i="16"/>
  <c r="J9196" i="16"/>
  <c r="J9197" i="16"/>
  <c r="J9198" i="16"/>
  <c r="J9199" i="16"/>
  <c r="J9200" i="16"/>
  <c r="J9201" i="16"/>
  <c r="J9202" i="16"/>
  <c r="J9203" i="16"/>
  <c r="J9204" i="16"/>
  <c r="J9205" i="16"/>
  <c r="J9206" i="16"/>
  <c r="J9207" i="16"/>
  <c r="J9208" i="16"/>
  <c r="J9209" i="16"/>
  <c r="J9210" i="16"/>
  <c r="J9211" i="16"/>
  <c r="J9212" i="16"/>
  <c r="J9213" i="16"/>
  <c r="J9214" i="16"/>
  <c r="J9215" i="16"/>
  <c r="J9216" i="16"/>
  <c r="J9217" i="16"/>
  <c r="J9218" i="16"/>
  <c r="J9219" i="16"/>
  <c r="J9220" i="16"/>
  <c r="J9221" i="16"/>
  <c r="J9222" i="16"/>
  <c r="J9223" i="16"/>
  <c r="J9224" i="16"/>
  <c r="J9225" i="16"/>
  <c r="J9226" i="16"/>
  <c r="J9227" i="16"/>
  <c r="J9228" i="16"/>
  <c r="J9229" i="16"/>
  <c r="J9230" i="16"/>
  <c r="J9231" i="16"/>
  <c r="J9232" i="16"/>
  <c r="J9233" i="16"/>
  <c r="J9234" i="16"/>
  <c r="J9235" i="16"/>
  <c r="J9236" i="16"/>
  <c r="J9237" i="16"/>
  <c r="J9238" i="16"/>
  <c r="J9239" i="16"/>
  <c r="J9240" i="16"/>
  <c r="J9241" i="16"/>
  <c r="J9242" i="16"/>
  <c r="J9243" i="16"/>
  <c r="J9244" i="16"/>
  <c r="J9245" i="16"/>
  <c r="J9246" i="16"/>
  <c r="J9247" i="16"/>
  <c r="J9248" i="16"/>
  <c r="J9249" i="16"/>
  <c r="J9250" i="16"/>
  <c r="J9251" i="16"/>
  <c r="J9252" i="16"/>
  <c r="J9253" i="16"/>
  <c r="J9254" i="16"/>
  <c r="J9255" i="16"/>
  <c r="J9256" i="16"/>
  <c r="J9257" i="16"/>
  <c r="J9258" i="16"/>
  <c r="J9259" i="16"/>
  <c r="J9260" i="16"/>
  <c r="J9261" i="16"/>
  <c r="J9262" i="16"/>
  <c r="J9263" i="16"/>
  <c r="J9264" i="16"/>
  <c r="J9265" i="16"/>
  <c r="J9266" i="16"/>
  <c r="J9267" i="16"/>
  <c r="J9268" i="16"/>
  <c r="J9269" i="16"/>
  <c r="J9270" i="16"/>
  <c r="J9271" i="16"/>
  <c r="J9272" i="16"/>
  <c r="J9273" i="16"/>
  <c r="J9274" i="16"/>
  <c r="J9275" i="16"/>
  <c r="J9276" i="16"/>
  <c r="J9277" i="16"/>
  <c r="J9278" i="16"/>
  <c r="J9279" i="16"/>
  <c r="J9280" i="16"/>
  <c r="J9281" i="16"/>
  <c r="J9282" i="16"/>
  <c r="J9283" i="16"/>
  <c r="J9284" i="16"/>
  <c r="J9285" i="16"/>
  <c r="J9286" i="16"/>
  <c r="J9287" i="16"/>
  <c r="J9288" i="16"/>
  <c r="J9289" i="16"/>
  <c r="J9290" i="16"/>
  <c r="J9291" i="16"/>
  <c r="J9292" i="16"/>
  <c r="J9293" i="16"/>
  <c r="J9294" i="16"/>
  <c r="J9295" i="16"/>
  <c r="J9296" i="16"/>
  <c r="J9297" i="16"/>
  <c r="J9298" i="16"/>
  <c r="J9299" i="16"/>
  <c r="J9300" i="16"/>
  <c r="J9301" i="16"/>
  <c r="J9302" i="16"/>
  <c r="J9303" i="16"/>
  <c r="J9304" i="16"/>
  <c r="J9305" i="16"/>
  <c r="J9306" i="16"/>
  <c r="J9307" i="16"/>
  <c r="J9308" i="16"/>
  <c r="J9309" i="16"/>
  <c r="J9310" i="16"/>
  <c r="J9311" i="16"/>
  <c r="J9312" i="16"/>
  <c r="J9313" i="16"/>
  <c r="J9314" i="16"/>
  <c r="J9315" i="16"/>
  <c r="J9316" i="16"/>
  <c r="J9317" i="16"/>
  <c r="J9318" i="16"/>
  <c r="J9319" i="16"/>
  <c r="J9320" i="16"/>
  <c r="J9321" i="16"/>
  <c r="J9322" i="16"/>
  <c r="J9323" i="16"/>
  <c r="J9324" i="16"/>
  <c r="J9325" i="16"/>
  <c r="J9326" i="16"/>
  <c r="J9327" i="16"/>
  <c r="J9328" i="16"/>
  <c r="J9329" i="16"/>
  <c r="J9330" i="16"/>
  <c r="J9331" i="16"/>
  <c r="J9332" i="16"/>
  <c r="J9333" i="16"/>
  <c r="J9334" i="16"/>
  <c r="J9335" i="16"/>
  <c r="J9336" i="16"/>
  <c r="J9337" i="16"/>
  <c r="J9338" i="16"/>
  <c r="J9339" i="16"/>
  <c r="J9340" i="16"/>
  <c r="J9341" i="16"/>
  <c r="J9342" i="16"/>
  <c r="J9343" i="16"/>
  <c r="J9344" i="16"/>
  <c r="J9345" i="16"/>
  <c r="J9346" i="16"/>
  <c r="J9347" i="16"/>
  <c r="J9348" i="16"/>
  <c r="J9349" i="16"/>
  <c r="J9350" i="16"/>
  <c r="J9351" i="16"/>
  <c r="J9352" i="16"/>
  <c r="J9353" i="16"/>
  <c r="J9354" i="16"/>
  <c r="J9355" i="16"/>
  <c r="J9356" i="16"/>
  <c r="J9357" i="16"/>
  <c r="J9358" i="16"/>
  <c r="J9359" i="16"/>
  <c r="J9360" i="16"/>
  <c r="J9361" i="16"/>
  <c r="J9362" i="16"/>
  <c r="J9363" i="16"/>
  <c r="J9364" i="16"/>
  <c r="J9365" i="16"/>
  <c r="J9366" i="16"/>
  <c r="J9367" i="16"/>
  <c r="J9368" i="16"/>
  <c r="J9369" i="16"/>
  <c r="J9370" i="16"/>
  <c r="J9371" i="16"/>
  <c r="J9372" i="16"/>
  <c r="J9373" i="16"/>
  <c r="J9374" i="16"/>
  <c r="J9375" i="16"/>
  <c r="J9376" i="16"/>
  <c r="J9377" i="16"/>
  <c r="J9378" i="16"/>
  <c r="J9379" i="16"/>
  <c r="J9380" i="16"/>
  <c r="J9381" i="16"/>
  <c r="J9382" i="16"/>
  <c r="J9383" i="16"/>
  <c r="J9384" i="16"/>
  <c r="J9385" i="16"/>
  <c r="J9386" i="16"/>
  <c r="J9387" i="16"/>
  <c r="J9388" i="16"/>
  <c r="J9389" i="16"/>
  <c r="J9390" i="16"/>
  <c r="J9391" i="16"/>
  <c r="J9392" i="16"/>
  <c r="J9393" i="16"/>
  <c r="J9394" i="16"/>
  <c r="J9395" i="16"/>
  <c r="J9396" i="16"/>
  <c r="J9397" i="16"/>
  <c r="J9398" i="16"/>
  <c r="J9399" i="16"/>
  <c r="J9400" i="16"/>
  <c r="J9401" i="16"/>
  <c r="J9402" i="16"/>
  <c r="J9403" i="16"/>
  <c r="J9404" i="16"/>
  <c r="J9405" i="16"/>
  <c r="J9406" i="16"/>
  <c r="J9407" i="16"/>
  <c r="J9408" i="16"/>
  <c r="J9409" i="16"/>
  <c r="J9410" i="16"/>
  <c r="J9411" i="16"/>
  <c r="J9412" i="16"/>
  <c r="J9413" i="16"/>
  <c r="J9414" i="16"/>
  <c r="J9415" i="16"/>
  <c r="J9416" i="16"/>
  <c r="J9417" i="16"/>
  <c r="J9418" i="16"/>
  <c r="J9419" i="16"/>
  <c r="J9420" i="16"/>
  <c r="J9421" i="16"/>
  <c r="J9422" i="16"/>
  <c r="J9423" i="16"/>
  <c r="J9424" i="16"/>
  <c r="J9425" i="16"/>
  <c r="J9426" i="16"/>
  <c r="J9427" i="16"/>
  <c r="J9428" i="16"/>
  <c r="J9429" i="16"/>
  <c r="J9430" i="16"/>
  <c r="J9431" i="16"/>
  <c r="J9432" i="16"/>
  <c r="J9433" i="16"/>
  <c r="J9434" i="16"/>
  <c r="J9435" i="16"/>
  <c r="J9436" i="16"/>
  <c r="J9437" i="16"/>
  <c r="J9438" i="16"/>
  <c r="J9439" i="16"/>
  <c r="J9440" i="16"/>
  <c r="J9441" i="16"/>
  <c r="J9442" i="16"/>
  <c r="J9443" i="16"/>
  <c r="J9444" i="16"/>
  <c r="J9445" i="16"/>
  <c r="J9446" i="16"/>
  <c r="J9447" i="16"/>
  <c r="J9448" i="16"/>
  <c r="J9449" i="16"/>
  <c r="J9450" i="16"/>
  <c r="J9451" i="16"/>
  <c r="J9452" i="16"/>
  <c r="J9453" i="16"/>
  <c r="J9454" i="16"/>
  <c r="J9455" i="16"/>
  <c r="J9456" i="16"/>
  <c r="J9457" i="16"/>
  <c r="J9458" i="16"/>
  <c r="J9459" i="16"/>
  <c r="J9460" i="16"/>
  <c r="J9461" i="16"/>
  <c r="J9462" i="16"/>
  <c r="J9463" i="16"/>
  <c r="J9464" i="16"/>
  <c r="J9465" i="16"/>
  <c r="J9466" i="16"/>
  <c r="J9467" i="16"/>
  <c r="J9468" i="16"/>
  <c r="J9469" i="16"/>
  <c r="J9470" i="16"/>
  <c r="J9471" i="16"/>
  <c r="J9472" i="16"/>
  <c r="J9473" i="16"/>
  <c r="J9474" i="16"/>
  <c r="J9475" i="16"/>
  <c r="J9476" i="16"/>
  <c r="J9477" i="16"/>
  <c r="J9478" i="16"/>
  <c r="J9479" i="16"/>
  <c r="J9480" i="16"/>
  <c r="J9481" i="16"/>
  <c r="J9482" i="16"/>
  <c r="J9483" i="16"/>
  <c r="J9484" i="16"/>
  <c r="J9485" i="16"/>
  <c r="J9486" i="16"/>
  <c r="J9487" i="16"/>
  <c r="J9488" i="16"/>
  <c r="J9489" i="16"/>
  <c r="J9490" i="16"/>
  <c r="J9491" i="16"/>
  <c r="J9492" i="16"/>
  <c r="J9493" i="16"/>
  <c r="J9494" i="16"/>
  <c r="J9495" i="16"/>
  <c r="J9496" i="16"/>
  <c r="J9497" i="16"/>
  <c r="J9498" i="16"/>
  <c r="J9499" i="16"/>
  <c r="J9500" i="16"/>
  <c r="J9501" i="16"/>
  <c r="J9502" i="16"/>
  <c r="J9503" i="16"/>
  <c r="J9504" i="16"/>
  <c r="J9505" i="16"/>
  <c r="J9506" i="16"/>
  <c r="J9507" i="16"/>
  <c r="J9508" i="16"/>
  <c r="J9509" i="16"/>
  <c r="J9510" i="16"/>
  <c r="J9511" i="16"/>
  <c r="J9512" i="16"/>
  <c r="J9513" i="16"/>
  <c r="J9514" i="16"/>
  <c r="J9515" i="16"/>
  <c r="J9516" i="16"/>
  <c r="J9517" i="16"/>
  <c r="J9518" i="16"/>
  <c r="J9519" i="16"/>
  <c r="J9520" i="16"/>
  <c r="J9521" i="16"/>
  <c r="J9522" i="16"/>
  <c r="J9523" i="16"/>
  <c r="J9524" i="16"/>
  <c r="J9525" i="16"/>
  <c r="J9526" i="16"/>
  <c r="J9527" i="16"/>
  <c r="J9528" i="16"/>
  <c r="J9529" i="16"/>
  <c r="J9530" i="16"/>
  <c r="J9531" i="16"/>
  <c r="J9532" i="16"/>
  <c r="J9533" i="16"/>
  <c r="J9534" i="16"/>
  <c r="J9535" i="16"/>
  <c r="J9536" i="16"/>
  <c r="J9537" i="16"/>
  <c r="J9538" i="16"/>
  <c r="J9539" i="16"/>
  <c r="J9540" i="16"/>
  <c r="J9541" i="16"/>
  <c r="J9542" i="16"/>
  <c r="J9543" i="16"/>
  <c r="J9544" i="16"/>
  <c r="J9545" i="16"/>
  <c r="J9546" i="16"/>
  <c r="J9547" i="16"/>
  <c r="J9548" i="16"/>
  <c r="J9549" i="16"/>
  <c r="J9550" i="16"/>
  <c r="J9551" i="16"/>
  <c r="J9552" i="16"/>
  <c r="J9553" i="16"/>
  <c r="J9554" i="16"/>
  <c r="J9555" i="16"/>
  <c r="J9556" i="16"/>
  <c r="J9557" i="16"/>
  <c r="J9558" i="16"/>
  <c r="J9559" i="16"/>
  <c r="J9560" i="16"/>
  <c r="J9561" i="16"/>
  <c r="J9562" i="16"/>
  <c r="J9563" i="16"/>
  <c r="J9564" i="16"/>
  <c r="J9565" i="16"/>
  <c r="J9566" i="16"/>
  <c r="J9567" i="16"/>
  <c r="J9568" i="16"/>
  <c r="J9569" i="16"/>
  <c r="J9570" i="16"/>
  <c r="J9571" i="16"/>
  <c r="J9572" i="16"/>
  <c r="J9573" i="16"/>
  <c r="J9574" i="16"/>
  <c r="J9575" i="16"/>
  <c r="J9576" i="16"/>
  <c r="J9577" i="16"/>
  <c r="J9578" i="16"/>
  <c r="J9579" i="16"/>
  <c r="J9580" i="16"/>
  <c r="J9581" i="16"/>
  <c r="J9582" i="16"/>
  <c r="J9583" i="16"/>
  <c r="J9584" i="16"/>
  <c r="J9585" i="16"/>
  <c r="J9586" i="16"/>
  <c r="J9587" i="16"/>
  <c r="J9588" i="16"/>
  <c r="J9589" i="16"/>
  <c r="J9590" i="16"/>
  <c r="J9591" i="16"/>
  <c r="J9592" i="16"/>
  <c r="J9593" i="16"/>
  <c r="J9594" i="16"/>
  <c r="J9595" i="16"/>
  <c r="J9596" i="16"/>
  <c r="J9597" i="16"/>
  <c r="J9598" i="16"/>
  <c r="J9599" i="16"/>
  <c r="J9600" i="16"/>
  <c r="J9601" i="16"/>
  <c r="J9602" i="16"/>
  <c r="J9603" i="16"/>
  <c r="J9604" i="16"/>
  <c r="J9605" i="16"/>
  <c r="J9606" i="16"/>
  <c r="J9607" i="16"/>
  <c r="J9608" i="16"/>
  <c r="J9609" i="16"/>
  <c r="J9610" i="16"/>
  <c r="J9611" i="16"/>
  <c r="J9612" i="16"/>
  <c r="J9613" i="16"/>
  <c r="J9614" i="16"/>
  <c r="J9615" i="16"/>
  <c r="J9616" i="16"/>
  <c r="J9617" i="16"/>
  <c r="J9618" i="16"/>
  <c r="J9619" i="16"/>
  <c r="J9620" i="16"/>
  <c r="J9621" i="16"/>
  <c r="J9622" i="16"/>
  <c r="J9623" i="16"/>
  <c r="J9624" i="16"/>
  <c r="J9625" i="16"/>
  <c r="J9626" i="16"/>
  <c r="J9627" i="16"/>
  <c r="J9628" i="16"/>
  <c r="J9629" i="16"/>
  <c r="J9630" i="16"/>
  <c r="J9631" i="16"/>
  <c r="J9632" i="16"/>
  <c r="J9633" i="16"/>
  <c r="J9634" i="16"/>
  <c r="J9635" i="16"/>
  <c r="J9636" i="16"/>
  <c r="J9637" i="16"/>
  <c r="J9638" i="16"/>
  <c r="J9639" i="16"/>
  <c r="J9640" i="16"/>
  <c r="J9641" i="16"/>
  <c r="J9642" i="16"/>
  <c r="J9643" i="16"/>
  <c r="J9644" i="16"/>
  <c r="J9645" i="16"/>
  <c r="J9646" i="16"/>
  <c r="J9647" i="16"/>
  <c r="J9648" i="16"/>
  <c r="J9649" i="16"/>
  <c r="J9650" i="16"/>
  <c r="J9651" i="16"/>
  <c r="J9652" i="16"/>
  <c r="J9653" i="16"/>
  <c r="J9654" i="16"/>
  <c r="J9655" i="16"/>
  <c r="J9656" i="16"/>
  <c r="J9657" i="16"/>
  <c r="J9658" i="16"/>
  <c r="J9659" i="16"/>
  <c r="J9660" i="16"/>
  <c r="J9661" i="16"/>
  <c r="J9662" i="16"/>
  <c r="J9663" i="16"/>
  <c r="J9664" i="16"/>
  <c r="J9665" i="16"/>
  <c r="J9666" i="16"/>
  <c r="J9667" i="16"/>
  <c r="J9668" i="16"/>
  <c r="J9669" i="16"/>
  <c r="J9670" i="16"/>
  <c r="J9671" i="16"/>
  <c r="J9672" i="16"/>
  <c r="J9673" i="16"/>
  <c r="J9674" i="16"/>
  <c r="J9675" i="16"/>
  <c r="J9676" i="16"/>
  <c r="J9677" i="16"/>
  <c r="J9678" i="16"/>
  <c r="J9679" i="16"/>
  <c r="J9680" i="16"/>
  <c r="J9681" i="16"/>
  <c r="J9682" i="16"/>
  <c r="J9683" i="16"/>
  <c r="J9684" i="16"/>
  <c r="J9685" i="16"/>
  <c r="J9686" i="16"/>
  <c r="J9687" i="16"/>
  <c r="J9688" i="16"/>
  <c r="J9689" i="16"/>
  <c r="J9690" i="16"/>
  <c r="J9691" i="16"/>
  <c r="J9692" i="16"/>
  <c r="J9693" i="16"/>
  <c r="J9694" i="16"/>
  <c r="J9695" i="16"/>
  <c r="J9696" i="16"/>
  <c r="J9697" i="16"/>
  <c r="J9698" i="16"/>
  <c r="J9699" i="16"/>
  <c r="J9700" i="16"/>
  <c r="J9701" i="16"/>
  <c r="J9702" i="16"/>
  <c r="J9703" i="16"/>
  <c r="J9704" i="16"/>
  <c r="J9705" i="16"/>
  <c r="J9706" i="16"/>
  <c r="J9707" i="16"/>
  <c r="J9708" i="16"/>
  <c r="J9709" i="16"/>
  <c r="J9710" i="16"/>
  <c r="J9711" i="16"/>
  <c r="J9712" i="16"/>
  <c r="J9713" i="16"/>
  <c r="J9714" i="16"/>
  <c r="J9715" i="16"/>
  <c r="J9716" i="16"/>
  <c r="J9717" i="16"/>
  <c r="J9718" i="16"/>
  <c r="J9719" i="16"/>
  <c r="J9720" i="16"/>
  <c r="J9721" i="16"/>
  <c r="J9722" i="16"/>
  <c r="J9723" i="16"/>
  <c r="J9724" i="16"/>
  <c r="J9725" i="16"/>
  <c r="J9726" i="16"/>
  <c r="J9727" i="16"/>
  <c r="J9728" i="16"/>
  <c r="J9729" i="16"/>
  <c r="J9730" i="16"/>
  <c r="J9731" i="16"/>
  <c r="J9732" i="16"/>
  <c r="J9733" i="16"/>
  <c r="J9734" i="16"/>
  <c r="J9735" i="16"/>
  <c r="J9736" i="16"/>
  <c r="J9737" i="16"/>
  <c r="J9738" i="16"/>
  <c r="J9739" i="16"/>
  <c r="J9740" i="16"/>
  <c r="J9741" i="16"/>
  <c r="J9742" i="16"/>
  <c r="J9743" i="16"/>
  <c r="J9744" i="16"/>
  <c r="J9745" i="16"/>
  <c r="J9746" i="16"/>
  <c r="J9747" i="16"/>
  <c r="J9748" i="16"/>
  <c r="J9749" i="16"/>
  <c r="J9750" i="16"/>
  <c r="J9751" i="16"/>
  <c r="J9752" i="16"/>
  <c r="J9753" i="16"/>
  <c r="J9754" i="16"/>
  <c r="J9755" i="16"/>
  <c r="J9756" i="16"/>
  <c r="J9757" i="16"/>
  <c r="J9758" i="16"/>
  <c r="J9759" i="16"/>
  <c r="J9760" i="16"/>
  <c r="J9761" i="16"/>
  <c r="J9762" i="16"/>
  <c r="J9763" i="16"/>
  <c r="J9764" i="16"/>
  <c r="J9765" i="16"/>
  <c r="J9766" i="16"/>
  <c r="J9767" i="16"/>
  <c r="J9768" i="16"/>
  <c r="J9769" i="16"/>
  <c r="J9770" i="16"/>
  <c r="J9771" i="16"/>
  <c r="J9772" i="16"/>
  <c r="J9773" i="16"/>
  <c r="J9774" i="16"/>
  <c r="J9775" i="16"/>
  <c r="J9776" i="16"/>
  <c r="J9777" i="16"/>
  <c r="J9778" i="16"/>
  <c r="J9779" i="16"/>
  <c r="J9780" i="16"/>
  <c r="J9781" i="16"/>
  <c r="J9782" i="16"/>
  <c r="J9783" i="16"/>
  <c r="J9784" i="16"/>
  <c r="J9785" i="16"/>
  <c r="J9786" i="16"/>
  <c r="J9787" i="16"/>
  <c r="J9788" i="16"/>
  <c r="J9789" i="16"/>
  <c r="J9790" i="16"/>
  <c r="J9791" i="16"/>
  <c r="J9792" i="16"/>
  <c r="J9793" i="16"/>
  <c r="J9794" i="16"/>
  <c r="J9795" i="16"/>
  <c r="J9796" i="16"/>
  <c r="J9797" i="16"/>
  <c r="J9798" i="16"/>
  <c r="J9799" i="16"/>
  <c r="J9800" i="16"/>
  <c r="J9801" i="16"/>
  <c r="J9802" i="16"/>
  <c r="J9803" i="16"/>
  <c r="J9804" i="16"/>
  <c r="J9805" i="16"/>
  <c r="J9806" i="16"/>
  <c r="J9807" i="16"/>
  <c r="J9808" i="16"/>
  <c r="J9809" i="16"/>
  <c r="J9810" i="16"/>
  <c r="J9811" i="16"/>
  <c r="J9812" i="16"/>
  <c r="J9813" i="16"/>
  <c r="J9814" i="16"/>
  <c r="J9815" i="16"/>
  <c r="J9816" i="16"/>
  <c r="J9817" i="16"/>
  <c r="J9818" i="16"/>
  <c r="J9819" i="16"/>
  <c r="J9820" i="16"/>
  <c r="J9821" i="16"/>
  <c r="J9822" i="16"/>
  <c r="J9823" i="16"/>
  <c r="J9824" i="16"/>
  <c r="J9825" i="16"/>
  <c r="J9826" i="16"/>
  <c r="J9827" i="16"/>
  <c r="J9828" i="16"/>
  <c r="J9829" i="16"/>
  <c r="J9830" i="16"/>
  <c r="J9831" i="16"/>
  <c r="J9832" i="16"/>
  <c r="J9833" i="16"/>
  <c r="J9834" i="16"/>
  <c r="J9835" i="16"/>
  <c r="J9836" i="16"/>
  <c r="J9837" i="16"/>
  <c r="J9838" i="16"/>
  <c r="J9839" i="16"/>
  <c r="J9840" i="16"/>
  <c r="J9841" i="16"/>
  <c r="J9842" i="16"/>
  <c r="J9843" i="16"/>
  <c r="J9844" i="16"/>
  <c r="J9845" i="16"/>
  <c r="J9846" i="16"/>
  <c r="J9847" i="16"/>
  <c r="J9848" i="16"/>
  <c r="J9849" i="16"/>
  <c r="J9850" i="16"/>
  <c r="J9851" i="16"/>
  <c r="J9852" i="16"/>
  <c r="J9853" i="16"/>
  <c r="J9854" i="16"/>
  <c r="J9855" i="16"/>
  <c r="J9856" i="16"/>
  <c r="J9857" i="16"/>
  <c r="J9858" i="16"/>
  <c r="J9859" i="16"/>
  <c r="J9860" i="16"/>
  <c r="J9861" i="16"/>
  <c r="J9862" i="16"/>
  <c r="J9863" i="16"/>
  <c r="J9864" i="16"/>
  <c r="J9865" i="16"/>
  <c r="J9866" i="16"/>
  <c r="J9867" i="16"/>
  <c r="J9868" i="16"/>
  <c r="J9869" i="16"/>
  <c r="J9870" i="16"/>
  <c r="J9871" i="16"/>
  <c r="J9872" i="16"/>
  <c r="J9873" i="16"/>
  <c r="J9874" i="16"/>
  <c r="J9875" i="16"/>
  <c r="J9876" i="16"/>
  <c r="J9877" i="16"/>
  <c r="J9878" i="16"/>
  <c r="J9879" i="16"/>
  <c r="J9880" i="16"/>
  <c r="J9881" i="16"/>
  <c r="J9882" i="16"/>
  <c r="J9883" i="16"/>
  <c r="J9884" i="16"/>
  <c r="J9885" i="16"/>
  <c r="J9886" i="16"/>
  <c r="J9887" i="16"/>
  <c r="J9888" i="16"/>
  <c r="J9889" i="16"/>
  <c r="J9890" i="16"/>
  <c r="J9891" i="16"/>
  <c r="J9892" i="16"/>
  <c r="J9893" i="16"/>
  <c r="J9894" i="16"/>
  <c r="J9895" i="16"/>
  <c r="J9896" i="16"/>
  <c r="J9897" i="16"/>
  <c r="J9898" i="16"/>
  <c r="J9899" i="16"/>
  <c r="J9900" i="16"/>
  <c r="J9901" i="16"/>
  <c r="J9902" i="16"/>
  <c r="J9903" i="16"/>
  <c r="J9904" i="16"/>
  <c r="J9905" i="16"/>
  <c r="J9906" i="16"/>
  <c r="J9907" i="16"/>
  <c r="J9908" i="16"/>
  <c r="J9909" i="16"/>
  <c r="J9910" i="16"/>
  <c r="J9911" i="16"/>
  <c r="J9912" i="16"/>
  <c r="J9913" i="16"/>
  <c r="J9914" i="16"/>
  <c r="J9915" i="16"/>
  <c r="J9916" i="16"/>
  <c r="J9917" i="16"/>
  <c r="J9918" i="16"/>
  <c r="J9919" i="16"/>
  <c r="J9920" i="16"/>
  <c r="J9921" i="16"/>
  <c r="J9922" i="16"/>
  <c r="J9923" i="16"/>
  <c r="J9924" i="16"/>
  <c r="J9925" i="16"/>
  <c r="J9926" i="16"/>
  <c r="J9927" i="16"/>
  <c r="J9928" i="16"/>
  <c r="J9929" i="16"/>
  <c r="J9930" i="16"/>
  <c r="J9931" i="16"/>
  <c r="J9932" i="16"/>
  <c r="J9933" i="16"/>
  <c r="J9934" i="16"/>
  <c r="J9935" i="16"/>
  <c r="J9936" i="16"/>
  <c r="J9937" i="16"/>
  <c r="J9938" i="16"/>
  <c r="J9939" i="16"/>
  <c r="J9940" i="16"/>
  <c r="J9941" i="16"/>
  <c r="J9942" i="16"/>
  <c r="J9943" i="16"/>
  <c r="J9944" i="16"/>
  <c r="J9945" i="16"/>
  <c r="J9946" i="16"/>
  <c r="J9947" i="16"/>
  <c r="J9948" i="16"/>
  <c r="J9949" i="16"/>
  <c r="J9950" i="16"/>
  <c r="J9951" i="16"/>
  <c r="J9952" i="16"/>
  <c r="J9953" i="16"/>
  <c r="J9954" i="16"/>
  <c r="J9955" i="16"/>
  <c r="J9956" i="16"/>
  <c r="J9957" i="16"/>
  <c r="J9958" i="16"/>
  <c r="J9959" i="16"/>
  <c r="J9960" i="16"/>
  <c r="J9961" i="16"/>
  <c r="J9962" i="16"/>
  <c r="J9963" i="16"/>
  <c r="J9964" i="16"/>
  <c r="J9965" i="16"/>
  <c r="J9966" i="16"/>
  <c r="J9967" i="16"/>
  <c r="J9968" i="16"/>
  <c r="J9969" i="16"/>
  <c r="J9970" i="16"/>
  <c r="J9971" i="16"/>
  <c r="J9972" i="16"/>
  <c r="J9973" i="16"/>
  <c r="J9974" i="16"/>
  <c r="J9975" i="16"/>
  <c r="J9976" i="16"/>
  <c r="J9977" i="16"/>
  <c r="J9978" i="16"/>
  <c r="J9979" i="16"/>
  <c r="J9980" i="16"/>
  <c r="J9981" i="16"/>
  <c r="J9982" i="16"/>
  <c r="J9983" i="16"/>
  <c r="J9984" i="16"/>
  <c r="J9985" i="16"/>
  <c r="J9986" i="16"/>
  <c r="J9987" i="16"/>
  <c r="J9988" i="16"/>
  <c r="J9989" i="16"/>
  <c r="J9990" i="16"/>
  <c r="J9991" i="16"/>
  <c r="J9992" i="16"/>
  <c r="J9993" i="16"/>
  <c r="J9994" i="16"/>
  <c r="J9995" i="16"/>
  <c r="J9996" i="16"/>
  <c r="J9997" i="16"/>
  <c r="J9998" i="16"/>
  <c r="J9999" i="16"/>
  <c r="J10000" i="16"/>
  <c r="J10001" i="16"/>
  <c r="J10002" i="16"/>
  <c r="J10003" i="16"/>
  <c r="J10004" i="16"/>
  <c r="J10005" i="16"/>
  <c r="J10006" i="16"/>
  <c r="J10007" i="16"/>
  <c r="J10008" i="16"/>
  <c r="J10009" i="16"/>
  <c r="J10010" i="16"/>
  <c r="J10011" i="16"/>
  <c r="J10012" i="16"/>
  <c r="J10013" i="16"/>
  <c r="J10014" i="16"/>
  <c r="J10015" i="16"/>
  <c r="J10016" i="16"/>
  <c r="J10017" i="16"/>
  <c r="J10018" i="16"/>
  <c r="J10019" i="16"/>
  <c r="J10020" i="16"/>
  <c r="J10021" i="16"/>
  <c r="J10022" i="16"/>
  <c r="J10023" i="16"/>
  <c r="J10024" i="16"/>
  <c r="J10025" i="16"/>
  <c r="J10026" i="16"/>
  <c r="J10027" i="16"/>
  <c r="J10028" i="16"/>
  <c r="J10029" i="16"/>
  <c r="J10030" i="16"/>
  <c r="J10031" i="16"/>
  <c r="J10032" i="16"/>
  <c r="J10033" i="16"/>
  <c r="J10034" i="16"/>
  <c r="J10035" i="16"/>
  <c r="J10036" i="16"/>
  <c r="J10037" i="16"/>
  <c r="J10038" i="16"/>
  <c r="J10039" i="16"/>
  <c r="J10040" i="16"/>
  <c r="J10041" i="16"/>
  <c r="J10042" i="16"/>
  <c r="J10043" i="16"/>
  <c r="J10044" i="16"/>
  <c r="J10045" i="16"/>
  <c r="J10046" i="16"/>
  <c r="J10047" i="16"/>
  <c r="J10048" i="16"/>
  <c r="J10049" i="16"/>
  <c r="J10050" i="16"/>
  <c r="J10051" i="16"/>
  <c r="J10052" i="16"/>
  <c r="J10053" i="16"/>
  <c r="J10054" i="16"/>
  <c r="J10055" i="16"/>
  <c r="J10056" i="16"/>
  <c r="J10057" i="16"/>
  <c r="J10058" i="16"/>
  <c r="J10059" i="16"/>
  <c r="J10060" i="16"/>
  <c r="J10061" i="16"/>
  <c r="J10062" i="16"/>
  <c r="J10063" i="16"/>
  <c r="J10064" i="16"/>
  <c r="J10065" i="16"/>
  <c r="J10066" i="16"/>
  <c r="J10067" i="16"/>
  <c r="J10068" i="16"/>
  <c r="J10069" i="16"/>
  <c r="J10070" i="16"/>
  <c r="J10071" i="16"/>
  <c r="J10072" i="16"/>
  <c r="J10073" i="16"/>
  <c r="J10074" i="16"/>
  <c r="J10075" i="16"/>
  <c r="J10076" i="16"/>
  <c r="J10077" i="16"/>
  <c r="J10078" i="16"/>
  <c r="J10079" i="16"/>
  <c r="J10080" i="16"/>
  <c r="J10081" i="16"/>
  <c r="J10082" i="16"/>
  <c r="J10083" i="16"/>
  <c r="J10084" i="16"/>
  <c r="J10085" i="16"/>
  <c r="J10086" i="16"/>
  <c r="J10087" i="16"/>
  <c r="J10088" i="16"/>
  <c r="J10089" i="16"/>
  <c r="J10090" i="16"/>
  <c r="J10091" i="16"/>
  <c r="J10092" i="16"/>
  <c r="J10093" i="16"/>
  <c r="J10094" i="16"/>
  <c r="J10095" i="16"/>
  <c r="J10096" i="16"/>
  <c r="J10097" i="16"/>
  <c r="J10098" i="16"/>
  <c r="J10099" i="16"/>
  <c r="J10100" i="16"/>
  <c r="J10101" i="16"/>
  <c r="J10102" i="16"/>
  <c r="J10103" i="16"/>
  <c r="J10104" i="16"/>
  <c r="J10105" i="16"/>
  <c r="J10106" i="16"/>
  <c r="J10107" i="16"/>
  <c r="J10108" i="16"/>
  <c r="J10109" i="16"/>
  <c r="J10110" i="16"/>
  <c r="J10111" i="16"/>
  <c r="J10112" i="16"/>
  <c r="J10113" i="16"/>
  <c r="J10114" i="16"/>
  <c r="J10115" i="16"/>
  <c r="J10116" i="16"/>
  <c r="J10117" i="16"/>
  <c r="J10118" i="16"/>
  <c r="J10119" i="16"/>
  <c r="J10120" i="16"/>
  <c r="J10121" i="16"/>
  <c r="J10122" i="16"/>
  <c r="J10123" i="16"/>
  <c r="J10124" i="16"/>
  <c r="J10125" i="16"/>
  <c r="J10126" i="16"/>
  <c r="J10127" i="16"/>
  <c r="J10128" i="16"/>
  <c r="J10129" i="16"/>
  <c r="J10130" i="16"/>
  <c r="J10131" i="16"/>
  <c r="J10132" i="16"/>
  <c r="J10133" i="16"/>
  <c r="J10134" i="16"/>
  <c r="J10135" i="16"/>
  <c r="J10136" i="16"/>
  <c r="J10137" i="16"/>
  <c r="J10138" i="16"/>
  <c r="J10139" i="16"/>
  <c r="J10140" i="16"/>
  <c r="J10141" i="16"/>
  <c r="J10142" i="16"/>
  <c r="J10143" i="16"/>
  <c r="J10144" i="16"/>
  <c r="J10145" i="16"/>
  <c r="J10146" i="16"/>
  <c r="J10147" i="16"/>
  <c r="J10148" i="16"/>
  <c r="J10149" i="16"/>
  <c r="J10150" i="16"/>
  <c r="J10151" i="16"/>
  <c r="J10152" i="16"/>
  <c r="J10153" i="16"/>
  <c r="J10154" i="16"/>
  <c r="J10155" i="16"/>
  <c r="J10156" i="16"/>
  <c r="J10157" i="16"/>
  <c r="J10158" i="16"/>
  <c r="J10159" i="16"/>
  <c r="J10160" i="16"/>
  <c r="J10161" i="16"/>
  <c r="J10162" i="16"/>
  <c r="J10163" i="16"/>
  <c r="J10164" i="16"/>
  <c r="J10165" i="16"/>
  <c r="J10166" i="16"/>
  <c r="J10167" i="16"/>
  <c r="J10168" i="16"/>
  <c r="J10169" i="16"/>
  <c r="J10170" i="16"/>
  <c r="J10171" i="16"/>
  <c r="J10172" i="16"/>
  <c r="J10173" i="16"/>
  <c r="J10174" i="16"/>
  <c r="J10175" i="16"/>
  <c r="J10176" i="16"/>
  <c r="J10177" i="16"/>
  <c r="J10178" i="16"/>
  <c r="J10179" i="16"/>
  <c r="J10180" i="16"/>
  <c r="J10181" i="16"/>
  <c r="J10182" i="16"/>
  <c r="J10183" i="16"/>
  <c r="J10184" i="16"/>
  <c r="J10185" i="16"/>
  <c r="J10186" i="16"/>
  <c r="J10187" i="16"/>
  <c r="J10188" i="16"/>
  <c r="J10189" i="16"/>
  <c r="J10190" i="16"/>
  <c r="J10191" i="16"/>
  <c r="J10192" i="16"/>
  <c r="J10193" i="16"/>
  <c r="J10194" i="16"/>
  <c r="J10195" i="16"/>
  <c r="J10196" i="16"/>
  <c r="J10197" i="16"/>
  <c r="J10198" i="16"/>
  <c r="J10199" i="16"/>
  <c r="J10200" i="16"/>
  <c r="J10201" i="16"/>
  <c r="J10202" i="16"/>
  <c r="J10203" i="16"/>
  <c r="J10204" i="16"/>
  <c r="J10205" i="16"/>
  <c r="J10206" i="16"/>
  <c r="J10207" i="16"/>
  <c r="J10208" i="16"/>
  <c r="J10209" i="16"/>
  <c r="J10210" i="16"/>
  <c r="J10211" i="16"/>
  <c r="J10212" i="16"/>
  <c r="J10213" i="16"/>
  <c r="J10214" i="16"/>
  <c r="J10215" i="16"/>
  <c r="J10216" i="16"/>
  <c r="J10217" i="16"/>
  <c r="J10218" i="16"/>
  <c r="J10219" i="16"/>
  <c r="J10220" i="16"/>
  <c r="J10221" i="16"/>
  <c r="J10222" i="16"/>
  <c r="J10223" i="16"/>
  <c r="J10224" i="16"/>
  <c r="J10225" i="16"/>
  <c r="J10226" i="16"/>
  <c r="J10227" i="16"/>
  <c r="J10228" i="16"/>
  <c r="J10229" i="16"/>
  <c r="J10230" i="16"/>
  <c r="J10231" i="16"/>
  <c r="J10232" i="16"/>
  <c r="J10233" i="16"/>
  <c r="J10234" i="16"/>
  <c r="J10235" i="16"/>
  <c r="J10236" i="16"/>
  <c r="J10237" i="16"/>
  <c r="J10238" i="16"/>
  <c r="J10239" i="16"/>
  <c r="J10240" i="16"/>
  <c r="J10241" i="16"/>
  <c r="J10242" i="16"/>
  <c r="J10243" i="16"/>
  <c r="J10244" i="16"/>
  <c r="J10245" i="16"/>
  <c r="J10246" i="16"/>
  <c r="J10247" i="16"/>
  <c r="J10248" i="16"/>
  <c r="J10249" i="16"/>
  <c r="J10250" i="16"/>
  <c r="J10251" i="16"/>
  <c r="J10252" i="16"/>
  <c r="J10253" i="16"/>
  <c r="J10254" i="16"/>
  <c r="J10255" i="16"/>
  <c r="J10256" i="16"/>
  <c r="J10257" i="16"/>
  <c r="J10258" i="16"/>
  <c r="J10259" i="16"/>
  <c r="J10260" i="16"/>
  <c r="J10261" i="16"/>
  <c r="J10262" i="16"/>
  <c r="J10263" i="16"/>
  <c r="J10264" i="16"/>
  <c r="J10265" i="16"/>
  <c r="J10266" i="16"/>
  <c r="J10267" i="16"/>
  <c r="J10268" i="16"/>
  <c r="J10269" i="16"/>
  <c r="J10270" i="16"/>
  <c r="J10271" i="16"/>
  <c r="J10272" i="16"/>
  <c r="J10273" i="16"/>
  <c r="J10274" i="16"/>
  <c r="J10275" i="16"/>
  <c r="J10276" i="16"/>
  <c r="J10277" i="16"/>
  <c r="J10278" i="16"/>
  <c r="J10279" i="16"/>
  <c r="J10280" i="16"/>
  <c r="J10281" i="16"/>
  <c r="J10282" i="16"/>
  <c r="J10283" i="16"/>
  <c r="J10284" i="16"/>
  <c r="J10285" i="16"/>
  <c r="J10286" i="16"/>
  <c r="J10287" i="16"/>
  <c r="J10288" i="16"/>
  <c r="J10289" i="16"/>
  <c r="J10290" i="16"/>
  <c r="J10291" i="16"/>
  <c r="J10292" i="16"/>
  <c r="J10293" i="16"/>
  <c r="J10294" i="16"/>
  <c r="J10295" i="16"/>
  <c r="J10296" i="16"/>
  <c r="J10297" i="16"/>
  <c r="J10298" i="16"/>
  <c r="J10299" i="16"/>
  <c r="J10300" i="16"/>
  <c r="J10301" i="16"/>
  <c r="J10302" i="16"/>
  <c r="J10303" i="16"/>
  <c r="J10304" i="16"/>
  <c r="J10305" i="16"/>
  <c r="J10306" i="16"/>
  <c r="J10307" i="16"/>
  <c r="J10308" i="16"/>
  <c r="J10309" i="16"/>
  <c r="J10310" i="16"/>
  <c r="J10311" i="16"/>
  <c r="J10312" i="16"/>
  <c r="J10313" i="16"/>
  <c r="J10314" i="16"/>
  <c r="J10315" i="16"/>
  <c r="J10316" i="16"/>
  <c r="J10317" i="16"/>
  <c r="J10318" i="16"/>
  <c r="J10319" i="16"/>
  <c r="J10320" i="16"/>
  <c r="J10321" i="16"/>
  <c r="J10322" i="16"/>
  <c r="J10323" i="16"/>
  <c r="J10324" i="16"/>
  <c r="J10325" i="16"/>
  <c r="J10326" i="16"/>
  <c r="J10327" i="16"/>
  <c r="J10328" i="16"/>
  <c r="J10329" i="16"/>
  <c r="J10330" i="16"/>
  <c r="J10331" i="16"/>
  <c r="J10332" i="16"/>
  <c r="J10333" i="16"/>
  <c r="J10334" i="16"/>
  <c r="J10335" i="16"/>
  <c r="J10336" i="16"/>
  <c r="J10337" i="16"/>
  <c r="J10338" i="16"/>
  <c r="J10339" i="16"/>
  <c r="J10340" i="16"/>
  <c r="J10341" i="16"/>
  <c r="J10342" i="16"/>
  <c r="J10343" i="16"/>
  <c r="J10344" i="16"/>
  <c r="J10345" i="16"/>
  <c r="J10346" i="16"/>
  <c r="J10347" i="16"/>
  <c r="J10348" i="16"/>
  <c r="J10349" i="16"/>
  <c r="J10350" i="16"/>
  <c r="J10351" i="16"/>
  <c r="J10352" i="16"/>
  <c r="J10353" i="16"/>
  <c r="J10354" i="16"/>
  <c r="J10355" i="16"/>
  <c r="J10356" i="16"/>
  <c r="J10357" i="16"/>
  <c r="J10358" i="16"/>
  <c r="J10359" i="16"/>
  <c r="J10360" i="16"/>
  <c r="J10361" i="16"/>
  <c r="J10362" i="16"/>
  <c r="J10363" i="16"/>
  <c r="J10364" i="16"/>
  <c r="J10365" i="16"/>
  <c r="J10366" i="16"/>
  <c r="J10367" i="16"/>
  <c r="J10368" i="16"/>
  <c r="J10369" i="16"/>
  <c r="J10370" i="16"/>
  <c r="J10371" i="16"/>
  <c r="J10372" i="16"/>
  <c r="J10373" i="16"/>
  <c r="J10374" i="16"/>
  <c r="J10375" i="16"/>
  <c r="J10376" i="16"/>
  <c r="J10377" i="16"/>
  <c r="J10378" i="16"/>
  <c r="J10379" i="16"/>
  <c r="J10380" i="16"/>
  <c r="J10381" i="16"/>
  <c r="J10382" i="16"/>
  <c r="J10383" i="16"/>
  <c r="J10384" i="16"/>
  <c r="J10385" i="16"/>
  <c r="J10386" i="16"/>
  <c r="J10387" i="16"/>
  <c r="J10388" i="16"/>
  <c r="J10389" i="16"/>
  <c r="J10390" i="16"/>
  <c r="J10391" i="16"/>
  <c r="J10392" i="16"/>
  <c r="J10393" i="16"/>
  <c r="J10394" i="16"/>
  <c r="J10395" i="16"/>
  <c r="J10396" i="16"/>
  <c r="J10397" i="16"/>
  <c r="J10398" i="16"/>
  <c r="J10399" i="16"/>
  <c r="J10400" i="16"/>
  <c r="J10401" i="16"/>
  <c r="J10402" i="16"/>
  <c r="J10403" i="16"/>
  <c r="J10404" i="16"/>
  <c r="J10405" i="16"/>
  <c r="J10406" i="16"/>
  <c r="J10407" i="16"/>
  <c r="J10408" i="16"/>
  <c r="J10409" i="16"/>
  <c r="J10410" i="16"/>
  <c r="J10411" i="16"/>
  <c r="J10412" i="16"/>
  <c r="J10413" i="16"/>
  <c r="J10414" i="16"/>
  <c r="J10415" i="16"/>
  <c r="J10416" i="16"/>
  <c r="J10417" i="16"/>
  <c r="J10418" i="16"/>
  <c r="J10419" i="16"/>
  <c r="J10420" i="16"/>
  <c r="J10421" i="16"/>
  <c r="J10422" i="16"/>
  <c r="J10423" i="16"/>
  <c r="J10424" i="16"/>
  <c r="J10425" i="16"/>
  <c r="J10426" i="16"/>
  <c r="J10427" i="16"/>
  <c r="J10428" i="16"/>
  <c r="J10429" i="16"/>
  <c r="J10430" i="16"/>
  <c r="J10431" i="16"/>
  <c r="J10432" i="16"/>
  <c r="J10433" i="16"/>
  <c r="J10434" i="16"/>
  <c r="J10435" i="16"/>
  <c r="J10436" i="16"/>
  <c r="J10437" i="16"/>
  <c r="J10438" i="16"/>
  <c r="J10439" i="16"/>
  <c r="J10440" i="16"/>
  <c r="J10441" i="16"/>
  <c r="J10442" i="16"/>
  <c r="J10443" i="16"/>
  <c r="J10444" i="16"/>
  <c r="J10445" i="16"/>
  <c r="J10446" i="16"/>
  <c r="J10447" i="16"/>
  <c r="J10448" i="16"/>
  <c r="J10449" i="16"/>
  <c r="J10450" i="16"/>
  <c r="J10451" i="16"/>
  <c r="J10452" i="16"/>
  <c r="J10453" i="16"/>
  <c r="J10454" i="16"/>
  <c r="J10455" i="16"/>
  <c r="J10456" i="16"/>
  <c r="J10457" i="16"/>
  <c r="J10458" i="16"/>
  <c r="J10459" i="16"/>
  <c r="J10460" i="16"/>
  <c r="J10461" i="16"/>
  <c r="J10462" i="16"/>
  <c r="J10463" i="16"/>
  <c r="J10464" i="16"/>
  <c r="J10465" i="16"/>
  <c r="J10466" i="16"/>
  <c r="J10467" i="16"/>
  <c r="J10468" i="16"/>
  <c r="J10469" i="16"/>
  <c r="J10470" i="16"/>
  <c r="J10471" i="16"/>
  <c r="J10472" i="16"/>
  <c r="J10473" i="16"/>
  <c r="J10474" i="16"/>
  <c r="J10475" i="16"/>
  <c r="J10476" i="16"/>
  <c r="J10477" i="16"/>
  <c r="J10478" i="16"/>
  <c r="J10479" i="16"/>
  <c r="J10480" i="16"/>
  <c r="J10481" i="16"/>
  <c r="J10482" i="16"/>
  <c r="J10483" i="16"/>
  <c r="J10484" i="16"/>
  <c r="J10485" i="16"/>
  <c r="J10486" i="16"/>
  <c r="J10487" i="16"/>
  <c r="J10488" i="16"/>
  <c r="J10489" i="16"/>
  <c r="J10490" i="16"/>
  <c r="J10491" i="16"/>
  <c r="J10492" i="16"/>
  <c r="J10493" i="16"/>
  <c r="J10494" i="16"/>
  <c r="J10495" i="16"/>
  <c r="J10496" i="16"/>
  <c r="J10497" i="16"/>
  <c r="J10498" i="16"/>
  <c r="J10499" i="16"/>
  <c r="J10500" i="16"/>
  <c r="J10501" i="16"/>
  <c r="J10502" i="16"/>
  <c r="J10503" i="16"/>
  <c r="J10504" i="16"/>
  <c r="J10505" i="16"/>
  <c r="J10506" i="16"/>
  <c r="J10507" i="16"/>
  <c r="J10508" i="16"/>
  <c r="J10509" i="16"/>
  <c r="J10510" i="16"/>
  <c r="J10511" i="16"/>
  <c r="J10512" i="16"/>
  <c r="J10513" i="16"/>
  <c r="J10514" i="16"/>
  <c r="J10515" i="16"/>
  <c r="J10516" i="16"/>
  <c r="J10517" i="16"/>
  <c r="J10518" i="16"/>
  <c r="J10519" i="16"/>
  <c r="J10520" i="16"/>
  <c r="J10521" i="16"/>
  <c r="J10522" i="16"/>
  <c r="J10523" i="16"/>
  <c r="J10524" i="16"/>
  <c r="J10525" i="16"/>
  <c r="J10526" i="16"/>
  <c r="J10527" i="16"/>
  <c r="J10528" i="16"/>
  <c r="J10529" i="16"/>
  <c r="J10530" i="16"/>
  <c r="J10531" i="16"/>
  <c r="J10532" i="16"/>
  <c r="J10533" i="16"/>
  <c r="J10534" i="16"/>
  <c r="J10535" i="16"/>
  <c r="J10536" i="16"/>
  <c r="J10537" i="16"/>
  <c r="J10538" i="16"/>
  <c r="J10539" i="16"/>
  <c r="J10540" i="16"/>
  <c r="J10541" i="16"/>
  <c r="J10542" i="16"/>
  <c r="J10543" i="16"/>
  <c r="J10544" i="16"/>
  <c r="J10545" i="16"/>
  <c r="J10546" i="16"/>
  <c r="J10547" i="16"/>
  <c r="J10548" i="16"/>
  <c r="J10549" i="16"/>
  <c r="J10550" i="16"/>
  <c r="J10551" i="16"/>
  <c r="J10552" i="16"/>
  <c r="J10553" i="16"/>
  <c r="J10554" i="16"/>
  <c r="J10555" i="16"/>
  <c r="J10556" i="16"/>
  <c r="J10557" i="16"/>
  <c r="J10558" i="16"/>
  <c r="J10559" i="16"/>
  <c r="J10560" i="16"/>
  <c r="J10561" i="16"/>
  <c r="J10562" i="16"/>
  <c r="J10563" i="16"/>
  <c r="J10564" i="16"/>
  <c r="J10565" i="16"/>
  <c r="J10566" i="16"/>
  <c r="J10567" i="16"/>
  <c r="J10568" i="16"/>
  <c r="J10569" i="16"/>
  <c r="J10570" i="16"/>
  <c r="J10571" i="16"/>
  <c r="J10572" i="16"/>
  <c r="J10573" i="16"/>
  <c r="J10574" i="16"/>
  <c r="J10575" i="16"/>
  <c r="J10576" i="16"/>
  <c r="J10577" i="16"/>
  <c r="J10578" i="16"/>
  <c r="J10579" i="16"/>
  <c r="J10580" i="16"/>
  <c r="J10581" i="16"/>
  <c r="J10582" i="16"/>
  <c r="J10583" i="16"/>
  <c r="J10584" i="16"/>
  <c r="J10585" i="16"/>
  <c r="J10586" i="16"/>
  <c r="J10587" i="16"/>
  <c r="J10588" i="16"/>
  <c r="J10589" i="16"/>
  <c r="J10590" i="16"/>
  <c r="J10591" i="16"/>
  <c r="J10592" i="16"/>
  <c r="J10593" i="16"/>
  <c r="J10594" i="16"/>
  <c r="J10595" i="16"/>
  <c r="J10596" i="16"/>
  <c r="J10597" i="16"/>
  <c r="J10598" i="16"/>
  <c r="J10599" i="16"/>
  <c r="J10600" i="16"/>
  <c r="J10601" i="16"/>
  <c r="J10602" i="16"/>
  <c r="J10603" i="16"/>
  <c r="J10604" i="16"/>
  <c r="J10605" i="16"/>
  <c r="J10606" i="16"/>
  <c r="J10607" i="16"/>
  <c r="J10608" i="16"/>
  <c r="J10609" i="16"/>
  <c r="J10610" i="16"/>
  <c r="J10611" i="16"/>
  <c r="J10612" i="16"/>
  <c r="J10613" i="16"/>
  <c r="J10614" i="16"/>
  <c r="J10615" i="16"/>
  <c r="J10616" i="16"/>
  <c r="J10617" i="16"/>
  <c r="J10618" i="16"/>
  <c r="J10619" i="16"/>
  <c r="J10620" i="16"/>
  <c r="J10621" i="16"/>
  <c r="J10622" i="16"/>
  <c r="J10623" i="16"/>
  <c r="J10624" i="16"/>
  <c r="J10625" i="16"/>
  <c r="J10626" i="16"/>
  <c r="J10627" i="16"/>
  <c r="J10628" i="16"/>
  <c r="J10629" i="16"/>
  <c r="J10630" i="16"/>
  <c r="J10631" i="16"/>
  <c r="J10632" i="16"/>
  <c r="J10633" i="16"/>
  <c r="J10634" i="16"/>
  <c r="J10635" i="16"/>
  <c r="J10636" i="16"/>
  <c r="J10637" i="16"/>
  <c r="J10638" i="16"/>
  <c r="J10639" i="16"/>
  <c r="J10640" i="16"/>
  <c r="J10641" i="16"/>
  <c r="J10642" i="16"/>
  <c r="J10643" i="16"/>
  <c r="J10644" i="16"/>
  <c r="J10645" i="16"/>
  <c r="J10646" i="16"/>
  <c r="J10647" i="16"/>
  <c r="J10648" i="16"/>
  <c r="J10649" i="16"/>
  <c r="J10650" i="16"/>
  <c r="J10651" i="16"/>
  <c r="J10652" i="16"/>
  <c r="J10653" i="16"/>
  <c r="J10654" i="16"/>
  <c r="J10655" i="16"/>
  <c r="J10656" i="16"/>
  <c r="J10657" i="16"/>
  <c r="J10658" i="16"/>
  <c r="J10659" i="16"/>
  <c r="J10660" i="16"/>
  <c r="J10661" i="16"/>
  <c r="J10662" i="16"/>
  <c r="J10663" i="16"/>
  <c r="J10664" i="16"/>
  <c r="J10665" i="16"/>
  <c r="J10666" i="16"/>
  <c r="J10667" i="16"/>
  <c r="J10668" i="16"/>
  <c r="J10669" i="16"/>
  <c r="J10670" i="16"/>
  <c r="J10671" i="16"/>
  <c r="J10672" i="16"/>
  <c r="J10673" i="16"/>
  <c r="J10674" i="16"/>
  <c r="J10675" i="16"/>
  <c r="J10676" i="16"/>
  <c r="J10677" i="16"/>
  <c r="J10678" i="16"/>
  <c r="J10679" i="16"/>
  <c r="J10680" i="16"/>
  <c r="J10681" i="16"/>
  <c r="J10682" i="16"/>
  <c r="J10683" i="16"/>
  <c r="J10684" i="16"/>
  <c r="J10685" i="16"/>
  <c r="J10686" i="16"/>
  <c r="J10687" i="16"/>
  <c r="J10688" i="16"/>
  <c r="J10689" i="16"/>
  <c r="J10690" i="16"/>
  <c r="J10691" i="16"/>
  <c r="J10692" i="16"/>
  <c r="J10693" i="16"/>
  <c r="J10694" i="16"/>
  <c r="J10695" i="16"/>
  <c r="J10696" i="16"/>
  <c r="J10697" i="16"/>
  <c r="J10698" i="16"/>
  <c r="J10699" i="16"/>
  <c r="J10700" i="16"/>
  <c r="J10701" i="16"/>
  <c r="J10702" i="16"/>
  <c r="J10703" i="16"/>
  <c r="J10704" i="16"/>
  <c r="J10705" i="16"/>
  <c r="J10706" i="16"/>
  <c r="J10707" i="16"/>
  <c r="J10708" i="16"/>
  <c r="J10709" i="16"/>
  <c r="J10710" i="16"/>
  <c r="J10711" i="16"/>
  <c r="J10712" i="16"/>
  <c r="J10713" i="16"/>
  <c r="J10714" i="16"/>
  <c r="J10715" i="16"/>
  <c r="J10716" i="16"/>
  <c r="J10717" i="16"/>
  <c r="J10718" i="16"/>
  <c r="J10719" i="16"/>
  <c r="J10720" i="16"/>
  <c r="J10721" i="16"/>
  <c r="J10722" i="16"/>
  <c r="J10723" i="16"/>
  <c r="J10724" i="16"/>
  <c r="J10725" i="16"/>
  <c r="J10726" i="16"/>
  <c r="J10727" i="16"/>
  <c r="J10728" i="16"/>
  <c r="J10729" i="16"/>
  <c r="J10730" i="16"/>
  <c r="J10731" i="16"/>
  <c r="J10732" i="16"/>
  <c r="J10733" i="16"/>
  <c r="J10734" i="16"/>
  <c r="J10735" i="16"/>
  <c r="J10736" i="16"/>
  <c r="J10737" i="16"/>
  <c r="J10738" i="16"/>
  <c r="J10739" i="16"/>
  <c r="J10740" i="16"/>
  <c r="J10741" i="16"/>
  <c r="J10742" i="16"/>
  <c r="J10743" i="16"/>
  <c r="J10744" i="16"/>
  <c r="J10745" i="16"/>
  <c r="J10746" i="16"/>
  <c r="J10747" i="16"/>
  <c r="J10748" i="16"/>
  <c r="J10749" i="16"/>
  <c r="J10750" i="16"/>
  <c r="J10751" i="16"/>
  <c r="J10752" i="16"/>
  <c r="J10753" i="16"/>
  <c r="J10754" i="16"/>
  <c r="J10755" i="16"/>
  <c r="J10756" i="16"/>
  <c r="J10757" i="16"/>
  <c r="J10758" i="16"/>
  <c r="J10759" i="16"/>
  <c r="J10760" i="16"/>
  <c r="J10761" i="16"/>
  <c r="J10762" i="16"/>
  <c r="J10763" i="16"/>
  <c r="J10764" i="16"/>
  <c r="J10765" i="16"/>
  <c r="J10766" i="16"/>
  <c r="J10767" i="16"/>
  <c r="J10768" i="16"/>
  <c r="J10769" i="16"/>
  <c r="J10770" i="16"/>
  <c r="J10771" i="16"/>
  <c r="J10772" i="16"/>
  <c r="J10773" i="16"/>
  <c r="J10774" i="16"/>
  <c r="J10775" i="16"/>
  <c r="J10776" i="16"/>
  <c r="J10777" i="16"/>
  <c r="J10778" i="16"/>
  <c r="J10779" i="16"/>
  <c r="J10780" i="16"/>
  <c r="J10781" i="16"/>
  <c r="J10782" i="16"/>
  <c r="J10783" i="16"/>
  <c r="J10784" i="16"/>
  <c r="J10785" i="16"/>
  <c r="J10786" i="16"/>
  <c r="J10787" i="16"/>
  <c r="J10788" i="16"/>
  <c r="J10789" i="16"/>
  <c r="J10790" i="16"/>
  <c r="J10791" i="16"/>
  <c r="J10792" i="16"/>
  <c r="J10793" i="16"/>
  <c r="J10794" i="16"/>
  <c r="J10795" i="16"/>
  <c r="J10796" i="16"/>
  <c r="J10797" i="16"/>
  <c r="J10798" i="16"/>
  <c r="J10799" i="16"/>
  <c r="J10800" i="16"/>
  <c r="J10801" i="16"/>
  <c r="J10802" i="16"/>
  <c r="J10803" i="16"/>
  <c r="J10804" i="16"/>
  <c r="J10805" i="16"/>
  <c r="J10806" i="16"/>
  <c r="J10807" i="16"/>
  <c r="J10808" i="16"/>
  <c r="J10809" i="16"/>
  <c r="J10810" i="16"/>
  <c r="J10811" i="16"/>
  <c r="J10812" i="16"/>
  <c r="J10813" i="16"/>
  <c r="J10814" i="16"/>
  <c r="J10815" i="16"/>
  <c r="J10816" i="16"/>
  <c r="J10817" i="16"/>
  <c r="J10818" i="16"/>
  <c r="J10819" i="16"/>
  <c r="J10820" i="16"/>
  <c r="J10821" i="16"/>
  <c r="J10822" i="16"/>
  <c r="J10823" i="16"/>
  <c r="J10824" i="16"/>
  <c r="J10825" i="16"/>
  <c r="J10826" i="16"/>
  <c r="J10827" i="16"/>
  <c r="J10828" i="16"/>
  <c r="J10829" i="16"/>
  <c r="J10830" i="16"/>
  <c r="J10831" i="16"/>
  <c r="J10832" i="16"/>
  <c r="J10833" i="16"/>
  <c r="J10834" i="16"/>
  <c r="J10835" i="16"/>
  <c r="J10836" i="16"/>
  <c r="J10837" i="16"/>
  <c r="J10838" i="16"/>
  <c r="J10839" i="16"/>
  <c r="J10840" i="16"/>
  <c r="J10841" i="16"/>
  <c r="J10842" i="16"/>
  <c r="J10843" i="16"/>
  <c r="J10844" i="16"/>
  <c r="J10845" i="16"/>
  <c r="J10846" i="16"/>
  <c r="J10847" i="16"/>
  <c r="J10848" i="16"/>
  <c r="J10849" i="16"/>
  <c r="J10850" i="16"/>
  <c r="J10851" i="16"/>
  <c r="J10852" i="16"/>
  <c r="J10853" i="16"/>
  <c r="J10854" i="16"/>
  <c r="J10855" i="16"/>
  <c r="J10856" i="16"/>
  <c r="J10857" i="16"/>
  <c r="J10858" i="16"/>
  <c r="J10859" i="16"/>
  <c r="J10860" i="16"/>
  <c r="J10861" i="16"/>
  <c r="J10862" i="16"/>
  <c r="J10863" i="16"/>
  <c r="J10864" i="16"/>
  <c r="J10865" i="16"/>
  <c r="J10866" i="16"/>
  <c r="J10867" i="16"/>
  <c r="J10868" i="16"/>
  <c r="J10869" i="16"/>
  <c r="J10870" i="16"/>
  <c r="J10871" i="16"/>
  <c r="J10872" i="16"/>
  <c r="J10873" i="16"/>
  <c r="J10874" i="16"/>
  <c r="J10875" i="16"/>
  <c r="J10876" i="16"/>
  <c r="J10877" i="16"/>
  <c r="J10878" i="16"/>
  <c r="J10879" i="16"/>
  <c r="J10880" i="16"/>
  <c r="J10881" i="16"/>
  <c r="J10882" i="16"/>
  <c r="J10883" i="16"/>
  <c r="J10884" i="16"/>
  <c r="J10885" i="16"/>
  <c r="J10886" i="16"/>
  <c r="J10887" i="16"/>
  <c r="J10888" i="16"/>
  <c r="J10889" i="16"/>
  <c r="J10890" i="16"/>
  <c r="J10891" i="16"/>
  <c r="J10892" i="16"/>
  <c r="J10893" i="16"/>
  <c r="J10894" i="16"/>
  <c r="J10895" i="16"/>
  <c r="J10896" i="16"/>
  <c r="J10897" i="16"/>
  <c r="J10898" i="16"/>
  <c r="J10899" i="16"/>
  <c r="J10900" i="16"/>
  <c r="J10901" i="16"/>
  <c r="J10902" i="16"/>
  <c r="J10903" i="16"/>
  <c r="J10904" i="16"/>
  <c r="J10905" i="16"/>
  <c r="J10906" i="16"/>
  <c r="J10907" i="16"/>
  <c r="J10908" i="16"/>
  <c r="J10909" i="16"/>
  <c r="J10910" i="16"/>
  <c r="J10911" i="16"/>
  <c r="J10912" i="16"/>
  <c r="J10913" i="16"/>
  <c r="J10914" i="16"/>
  <c r="J10915" i="16"/>
  <c r="J10916" i="16"/>
  <c r="J10917" i="16"/>
  <c r="J10918" i="16"/>
  <c r="J10919" i="16"/>
  <c r="J10920" i="16"/>
  <c r="J10921" i="16"/>
  <c r="J10922" i="16"/>
  <c r="J10923" i="16"/>
  <c r="J10924" i="16"/>
  <c r="J10925" i="16"/>
  <c r="J10926" i="16"/>
  <c r="J10927" i="16"/>
  <c r="J10928" i="16"/>
  <c r="J10929" i="16"/>
  <c r="J10930" i="16"/>
  <c r="J10931" i="16"/>
  <c r="J10932" i="16"/>
  <c r="J10933" i="16"/>
  <c r="J10934" i="16"/>
  <c r="J10935" i="16"/>
  <c r="J10936" i="16"/>
  <c r="J10937" i="16"/>
  <c r="J10938" i="16"/>
  <c r="J10939" i="16"/>
  <c r="J10940" i="16"/>
  <c r="J10941" i="16"/>
  <c r="J10942" i="16"/>
  <c r="J10943" i="16"/>
  <c r="J10944" i="16"/>
  <c r="J10945" i="16"/>
  <c r="J10946" i="16"/>
  <c r="J10947" i="16"/>
  <c r="J10948" i="16"/>
  <c r="J10949" i="16"/>
  <c r="J10950" i="16"/>
  <c r="J10951" i="16"/>
  <c r="J10952" i="16"/>
  <c r="J10953" i="16"/>
  <c r="J10954" i="16"/>
  <c r="J10955" i="16"/>
  <c r="J10956" i="16"/>
  <c r="J10957" i="16"/>
  <c r="J10958" i="16"/>
  <c r="J10959" i="16"/>
  <c r="J10960" i="16"/>
  <c r="J10961" i="16"/>
  <c r="J10962" i="16"/>
  <c r="J10963" i="16"/>
  <c r="J10964" i="16"/>
  <c r="J10965" i="16"/>
  <c r="J10966" i="16"/>
  <c r="J10967" i="16"/>
  <c r="J10968" i="16"/>
  <c r="J10969" i="16"/>
  <c r="J10970" i="16"/>
  <c r="J10971" i="16"/>
  <c r="J10972" i="16"/>
  <c r="J10973" i="16"/>
  <c r="J10974" i="16"/>
  <c r="J10975" i="16"/>
  <c r="J10976" i="16"/>
  <c r="J10977" i="16"/>
  <c r="J10978" i="16"/>
  <c r="J10979" i="16"/>
  <c r="J10980" i="16"/>
  <c r="J10981" i="16"/>
  <c r="J10982" i="16"/>
  <c r="J10983" i="16"/>
  <c r="J10984" i="16"/>
  <c r="J10985" i="16"/>
  <c r="J10986" i="16"/>
  <c r="J10987" i="16"/>
  <c r="J10988" i="16"/>
  <c r="J10989" i="16"/>
  <c r="J10990" i="16"/>
  <c r="J10991" i="16"/>
  <c r="J10992" i="16"/>
  <c r="J10993" i="16"/>
  <c r="J10994" i="16"/>
  <c r="J10995" i="16"/>
  <c r="J10996" i="16"/>
  <c r="J10997" i="16"/>
  <c r="J10998" i="16"/>
  <c r="J10999" i="16"/>
  <c r="J11000" i="16"/>
  <c r="J11001" i="16"/>
  <c r="J11002" i="16"/>
  <c r="J11003" i="16"/>
  <c r="J11004" i="16"/>
  <c r="J11005" i="16"/>
  <c r="J11006" i="16"/>
  <c r="J11007" i="16"/>
  <c r="J11008" i="16"/>
  <c r="J11009" i="16"/>
  <c r="J11010" i="16"/>
  <c r="J11011" i="16"/>
  <c r="J11012" i="16"/>
  <c r="J11013" i="16"/>
  <c r="J11014" i="16"/>
  <c r="J11015" i="16"/>
  <c r="J11016" i="16"/>
  <c r="J11017" i="16"/>
  <c r="J11018" i="16"/>
  <c r="J11019" i="16"/>
  <c r="J11020" i="16"/>
  <c r="J11021" i="16"/>
  <c r="J11022" i="16"/>
  <c r="J11023" i="16"/>
  <c r="J11024" i="16"/>
  <c r="J11025" i="16"/>
  <c r="J11026" i="16"/>
  <c r="J11027" i="16"/>
  <c r="J11028" i="16"/>
  <c r="J11029" i="16"/>
  <c r="J11030" i="16"/>
  <c r="J11031" i="16"/>
  <c r="J11032" i="16"/>
  <c r="J11033" i="16"/>
  <c r="J11034" i="16"/>
  <c r="J11035" i="16"/>
  <c r="J11036" i="16"/>
  <c r="J11037" i="16"/>
  <c r="J11038" i="16"/>
  <c r="J11039" i="16"/>
  <c r="J11040" i="16"/>
  <c r="J11041" i="16"/>
  <c r="J11042" i="16"/>
  <c r="J11043" i="16"/>
  <c r="J11044" i="16"/>
  <c r="J11045" i="16"/>
  <c r="J11046" i="16"/>
  <c r="J11047" i="16"/>
  <c r="J11048" i="16"/>
  <c r="J11049" i="16"/>
  <c r="J11050" i="16"/>
  <c r="J11051" i="16"/>
  <c r="J11052" i="16"/>
  <c r="J11053" i="16"/>
  <c r="J11054" i="16"/>
  <c r="J11055" i="16"/>
  <c r="J11056" i="16"/>
  <c r="J11057" i="16"/>
  <c r="J11058" i="16"/>
  <c r="J11059" i="16"/>
  <c r="J11060" i="16"/>
  <c r="J11061" i="16"/>
  <c r="J11062" i="16"/>
  <c r="J11063" i="16"/>
  <c r="J11064" i="16"/>
  <c r="J11065" i="16"/>
  <c r="J11066" i="16"/>
  <c r="J11067" i="16"/>
  <c r="J11068" i="16"/>
  <c r="J11069" i="16"/>
  <c r="J11070" i="16"/>
  <c r="J11071" i="16"/>
  <c r="J11072" i="16"/>
  <c r="J11073" i="16"/>
  <c r="J11074" i="16"/>
  <c r="J11075" i="16"/>
  <c r="J11076" i="16"/>
  <c r="J11077" i="16"/>
  <c r="J11078" i="16"/>
  <c r="J11079" i="16"/>
  <c r="J11080" i="16"/>
  <c r="J11081" i="16"/>
  <c r="J11082" i="16"/>
  <c r="J11083" i="16"/>
  <c r="J11084" i="16"/>
  <c r="J11085" i="16"/>
  <c r="J11086" i="16"/>
  <c r="J11087" i="16"/>
  <c r="J11088" i="16"/>
  <c r="J11089" i="16"/>
  <c r="J11090" i="16"/>
  <c r="J11091" i="16"/>
  <c r="J11092" i="16"/>
  <c r="J11093" i="16"/>
  <c r="J11094" i="16"/>
  <c r="J11095" i="16"/>
  <c r="J11096" i="16"/>
  <c r="J11097" i="16"/>
  <c r="J11098" i="16"/>
  <c r="J11099" i="16"/>
  <c r="J11100" i="16"/>
  <c r="J11101" i="16"/>
  <c r="J11102" i="16"/>
  <c r="J11103" i="16"/>
  <c r="J11104" i="16"/>
  <c r="J11105" i="16"/>
  <c r="J11106" i="16"/>
  <c r="J11107" i="16"/>
  <c r="J11108" i="16"/>
  <c r="J11109" i="16"/>
  <c r="J11110" i="16"/>
  <c r="J11111" i="16"/>
  <c r="J11112" i="16"/>
  <c r="J11113" i="16"/>
  <c r="J11114" i="16"/>
  <c r="J11115" i="16"/>
  <c r="J11116" i="16"/>
  <c r="J11117" i="16"/>
  <c r="J11118" i="16"/>
  <c r="J11119" i="16"/>
  <c r="J11120" i="16"/>
  <c r="J11121" i="16"/>
  <c r="J11122" i="16"/>
  <c r="J11123" i="16"/>
  <c r="J11124" i="16"/>
  <c r="J11125" i="16"/>
  <c r="J11126" i="16"/>
  <c r="J11127" i="16"/>
  <c r="J11128" i="16"/>
  <c r="J11129" i="16"/>
  <c r="J11130" i="16"/>
  <c r="J11131" i="16"/>
  <c r="J11132" i="16"/>
  <c r="J11133" i="16"/>
  <c r="J11134" i="16"/>
  <c r="J11135" i="16"/>
  <c r="J11136" i="16"/>
  <c r="J11137" i="16"/>
  <c r="J11138" i="16"/>
  <c r="J11139" i="16"/>
  <c r="J11140" i="16"/>
  <c r="J11141" i="16"/>
  <c r="J11142" i="16"/>
  <c r="J11143" i="16"/>
  <c r="J11144" i="16"/>
  <c r="J11145" i="16"/>
  <c r="J11146" i="16"/>
  <c r="J11147" i="16"/>
  <c r="J11148" i="16"/>
  <c r="J11149" i="16"/>
  <c r="J11150" i="16"/>
  <c r="J11151" i="16"/>
  <c r="J11152" i="16"/>
  <c r="J11153" i="16"/>
  <c r="J11154" i="16"/>
  <c r="J11155" i="16"/>
  <c r="J11156" i="16"/>
  <c r="J11157" i="16"/>
  <c r="J11158" i="16"/>
  <c r="J11159" i="16"/>
  <c r="J11160" i="16"/>
  <c r="J11161" i="16"/>
  <c r="J11162" i="16"/>
  <c r="J11163" i="16"/>
  <c r="J11164" i="16"/>
  <c r="J11165" i="16"/>
  <c r="J11166" i="16"/>
  <c r="J11167" i="16"/>
  <c r="J11168" i="16"/>
  <c r="J11169" i="16"/>
  <c r="J11170" i="16"/>
  <c r="J11171" i="16"/>
  <c r="J11172" i="16"/>
  <c r="J11173" i="16"/>
  <c r="J11174" i="16"/>
  <c r="J11175" i="16"/>
  <c r="J11176" i="16"/>
  <c r="J11177" i="16"/>
  <c r="J11178" i="16"/>
  <c r="J11179" i="16"/>
  <c r="J11180" i="16"/>
  <c r="J11181" i="16"/>
  <c r="J11182" i="16"/>
  <c r="J11183" i="16"/>
  <c r="J11184" i="16"/>
  <c r="J11185" i="16"/>
  <c r="J11186" i="16"/>
  <c r="J11187" i="16"/>
  <c r="J11188" i="16"/>
  <c r="J11189" i="16"/>
  <c r="J11190" i="16"/>
  <c r="J11191" i="16"/>
  <c r="J11192" i="16"/>
  <c r="J11193" i="16"/>
  <c r="J11194" i="16"/>
  <c r="J11195" i="16"/>
  <c r="J11196" i="16"/>
  <c r="J11197" i="16"/>
  <c r="J11198" i="16"/>
  <c r="J11199" i="16"/>
  <c r="J11200" i="16"/>
  <c r="J11201" i="16"/>
  <c r="J11202" i="16"/>
  <c r="J11203" i="16"/>
  <c r="J11204" i="16"/>
  <c r="J11205" i="16"/>
  <c r="J11206" i="16"/>
  <c r="J11207" i="16"/>
  <c r="J11208" i="16"/>
  <c r="J11209" i="16"/>
  <c r="J11210" i="16"/>
  <c r="J11211" i="16"/>
  <c r="J11212" i="16"/>
  <c r="J11213" i="16"/>
  <c r="J11214" i="16"/>
  <c r="J11215" i="16"/>
  <c r="J11216" i="16"/>
  <c r="J11217" i="16"/>
  <c r="J11218" i="16"/>
  <c r="J11219" i="16"/>
  <c r="J11220" i="16"/>
  <c r="J11221" i="16"/>
  <c r="J11222" i="16"/>
  <c r="J11223" i="16"/>
  <c r="J11224" i="16"/>
  <c r="J11225" i="16"/>
  <c r="J11226" i="16"/>
  <c r="J11227" i="16"/>
  <c r="J11228" i="16"/>
  <c r="J11229" i="16"/>
  <c r="J11230" i="16"/>
  <c r="J11231" i="16"/>
  <c r="J11232" i="16"/>
  <c r="J11233" i="16"/>
  <c r="J11234" i="16"/>
  <c r="J11235" i="16"/>
  <c r="J11236" i="16"/>
  <c r="J11237" i="16"/>
  <c r="J11238" i="16"/>
  <c r="J11239" i="16"/>
  <c r="J11240" i="16"/>
  <c r="J11241" i="16"/>
  <c r="J11242" i="16"/>
  <c r="J11243" i="16"/>
  <c r="J11244" i="16"/>
  <c r="J11245" i="16"/>
  <c r="J11246" i="16"/>
  <c r="J11247" i="16"/>
  <c r="J11248" i="16"/>
  <c r="J11249" i="16"/>
  <c r="J11250" i="16"/>
  <c r="J11251" i="16"/>
  <c r="J11252" i="16"/>
  <c r="J11253" i="16"/>
  <c r="J11254" i="16"/>
  <c r="J11255" i="16"/>
  <c r="J11256" i="16"/>
  <c r="J11257" i="16"/>
  <c r="J11258" i="16"/>
  <c r="J11259" i="16"/>
  <c r="J11260" i="16"/>
  <c r="J11261" i="16"/>
  <c r="J11262" i="16"/>
  <c r="J11263" i="16"/>
  <c r="J11264" i="16"/>
  <c r="J11265" i="16"/>
  <c r="J11266" i="16"/>
  <c r="J11267" i="16"/>
  <c r="J11268" i="16"/>
  <c r="J11269" i="16"/>
  <c r="J11270" i="16"/>
  <c r="J11271" i="16"/>
  <c r="J11272" i="16"/>
  <c r="J11273" i="16"/>
  <c r="J11274" i="16"/>
  <c r="J11275" i="16"/>
  <c r="J11276" i="16"/>
  <c r="J11277" i="16"/>
  <c r="J11278" i="16"/>
  <c r="J11279" i="16"/>
  <c r="J11280" i="16"/>
  <c r="J11281" i="16"/>
  <c r="J11282" i="16"/>
  <c r="J11283" i="16"/>
  <c r="J11284" i="16"/>
  <c r="J11285" i="16"/>
  <c r="J11286" i="16"/>
  <c r="J11287" i="16"/>
  <c r="J11288" i="16"/>
  <c r="J11289" i="16"/>
  <c r="J11290" i="16"/>
  <c r="J11291" i="16"/>
  <c r="J11292" i="16"/>
  <c r="J11293" i="16"/>
  <c r="J11294" i="16"/>
  <c r="J11295" i="16"/>
  <c r="J11296" i="16"/>
  <c r="J11297" i="16"/>
  <c r="J11298" i="16"/>
  <c r="J11299" i="16"/>
  <c r="J11300" i="16"/>
  <c r="J11301" i="16"/>
  <c r="J11302" i="16"/>
  <c r="J11303" i="16"/>
  <c r="J11304" i="16"/>
  <c r="J11305" i="16"/>
  <c r="J11306" i="16"/>
  <c r="J11307" i="16"/>
  <c r="J11308" i="16"/>
  <c r="J11309" i="16"/>
  <c r="J11310" i="16"/>
  <c r="J11311" i="16"/>
  <c r="J11312" i="16"/>
  <c r="J11313" i="16"/>
  <c r="J11314" i="16"/>
  <c r="J11315" i="16"/>
  <c r="J11316" i="16"/>
  <c r="J11317" i="16"/>
  <c r="J11318" i="16"/>
  <c r="J11319" i="16"/>
  <c r="J11320" i="16"/>
  <c r="J11321" i="16"/>
  <c r="J11322" i="16"/>
  <c r="J11323" i="16"/>
  <c r="J11324" i="16"/>
  <c r="J11325" i="16"/>
  <c r="J11326" i="16"/>
  <c r="J11327" i="16"/>
  <c r="J11328" i="16"/>
  <c r="J11329" i="16"/>
  <c r="J11330" i="16"/>
  <c r="J11331" i="16"/>
  <c r="J11332" i="16"/>
  <c r="J11333" i="16"/>
  <c r="J11334" i="16"/>
  <c r="J11335" i="16"/>
  <c r="J11336" i="16"/>
  <c r="J11337" i="16"/>
  <c r="J11338" i="16"/>
  <c r="J11339" i="16"/>
  <c r="J11340" i="16"/>
  <c r="J11341" i="16"/>
  <c r="J11342" i="16"/>
  <c r="J11343" i="16"/>
  <c r="J11344" i="16"/>
  <c r="J11345" i="16"/>
  <c r="J11346" i="16"/>
  <c r="J11347" i="16"/>
  <c r="J11348" i="16"/>
  <c r="J11349" i="16"/>
  <c r="J11350" i="16"/>
  <c r="J11351" i="16"/>
  <c r="J11352" i="16"/>
  <c r="J11353" i="16"/>
  <c r="J11354" i="16"/>
  <c r="J11355" i="16"/>
  <c r="J11356" i="16"/>
  <c r="J11357" i="16"/>
  <c r="J11358" i="16"/>
  <c r="J11359" i="16"/>
  <c r="J11360" i="16"/>
  <c r="J11361" i="16"/>
  <c r="J11362" i="16"/>
  <c r="J11363" i="16"/>
  <c r="J11364" i="16"/>
  <c r="J11365" i="16"/>
  <c r="J11366" i="16"/>
  <c r="J11367" i="16"/>
  <c r="J11368" i="16"/>
  <c r="J11369" i="16"/>
  <c r="J11370" i="16"/>
  <c r="J11371" i="16"/>
  <c r="J11372" i="16"/>
  <c r="J11373" i="16"/>
  <c r="J11374" i="16"/>
  <c r="J11375" i="16"/>
  <c r="J11376" i="16"/>
  <c r="J11377" i="16"/>
  <c r="J11378" i="16"/>
  <c r="J11379" i="16"/>
  <c r="J11380" i="16"/>
  <c r="J11381" i="16"/>
  <c r="J11382" i="16"/>
  <c r="J11383" i="16"/>
  <c r="J11384" i="16"/>
  <c r="J11385" i="16"/>
  <c r="J11386" i="16"/>
  <c r="J11387" i="16"/>
  <c r="J11388" i="16"/>
  <c r="J11389" i="16"/>
  <c r="J11390" i="16"/>
  <c r="J11391" i="16"/>
  <c r="J11392" i="16"/>
  <c r="J11393" i="16"/>
  <c r="J11394" i="16"/>
  <c r="J11395" i="16"/>
  <c r="J11396" i="16"/>
  <c r="J11397" i="16"/>
  <c r="J11398" i="16"/>
  <c r="J11399" i="16"/>
  <c r="J11400" i="16"/>
  <c r="J11401" i="16"/>
  <c r="J11402" i="16"/>
  <c r="J11403" i="16"/>
  <c r="J11404" i="16"/>
  <c r="J11405" i="16"/>
  <c r="J11406" i="16"/>
  <c r="J11407" i="16"/>
  <c r="J11408" i="16"/>
  <c r="J11409" i="16"/>
  <c r="J11410" i="16"/>
  <c r="J11411" i="16"/>
  <c r="J11412" i="16"/>
  <c r="J11413" i="16"/>
  <c r="J11414" i="16"/>
  <c r="J11415" i="16"/>
  <c r="J11416" i="16"/>
  <c r="J11417" i="16"/>
  <c r="J11418" i="16"/>
  <c r="J11419" i="16"/>
  <c r="J11420" i="16"/>
  <c r="J11421" i="16"/>
  <c r="J11422" i="16"/>
  <c r="J11423" i="16"/>
  <c r="J11424" i="16"/>
  <c r="J11425" i="16"/>
  <c r="J11426" i="16"/>
  <c r="J11427" i="16"/>
  <c r="J11428" i="16"/>
  <c r="J11429" i="16"/>
  <c r="J11430" i="16"/>
  <c r="J11431" i="16"/>
  <c r="J11432" i="16"/>
  <c r="J11433" i="16"/>
  <c r="J11434" i="16"/>
  <c r="J11435" i="16"/>
  <c r="J11436" i="16"/>
  <c r="J11437" i="16"/>
  <c r="J11438" i="16"/>
  <c r="J11439" i="16"/>
  <c r="J11440" i="16"/>
  <c r="J11441" i="16"/>
  <c r="J11442" i="16"/>
  <c r="J11443" i="16"/>
  <c r="J11444" i="16"/>
  <c r="J11445" i="16"/>
  <c r="J11446" i="16"/>
  <c r="J11447" i="16"/>
  <c r="J11448" i="16"/>
  <c r="J11449" i="16"/>
  <c r="J11450" i="16"/>
  <c r="J11451" i="16"/>
  <c r="J11452" i="16"/>
  <c r="J11453" i="16"/>
  <c r="J11454" i="16"/>
  <c r="J11455" i="16"/>
  <c r="J11456" i="16"/>
  <c r="J11457" i="16"/>
  <c r="J11458" i="16"/>
  <c r="J11459" i="16"/>
  <c r="J11460" i="16"/>
  <c r="J11461" i="16"/>
  <c r="J11462" i="16"/>
  <c r="J11463" i="16"/>
  <c r="J11464" i="16"/>
  <c r="J11465" i="16"/>
  <c r="J11466" i="16"/>
  <c r="J11467" i="16"/>
  <c r="J11468" i="16"/>
  <c r="J11469" i="16"/>
  <c r="J11470" i="16"/>
  <c r="J11471" i="16"/>
  <c r="J11472" i="16"/>
  <c r="J11473" i="16"/>
  <c r="J11474" i="16"/>
  <c r="J11475" i="16"/>
  <c r="J11476" i="16"/>
  <c r="J11477" i="16"/>
  <c r="J11478" i="16"/>
  <c r="J11479" i="16"/>
  <c r="J11480" i="16"/>
  <c r="J11481" i="16"/>
  <c r="J11482" i="16"/>
  <c r="J11483" i="16"/>
  <c r="J11484" i="16"/>
  <c r="J11485" i="16"/>
  <c r="J11486" i="16"/>
  <c r="J11487" i="16"/>
  <c r="J11488" i="16"/>
  <c r="J11489" i="16"/>
  <c r="J11490" i="16"/>
  <c r="J11491" i="16"/>
  <c r="J11492" i="16"/>
  <c r="J11493" i="16"/>
  <c r="J11494" i="16"/>
  <c r="J11495" i="16"/>
  <c r="J11496" i="16"/>
  <c r="J11497" i="16"/>
  <c r="J11498" i="16"/>
  <c r="J11499" i="16"/>
  <c r="J11500" i="16"/>
  <c r="J11501" i="16"/>
  <c r="J11502" i="16"/>
  <c r="J11503" i="16"/>
  <c r="J11504" i="16"/>
  <c r="J11505" i="16"/>
  <c r="J11506" i="16"/>
  <c r="J11507" i="16"/>
  <c r="J11508" i="16"/>
  <c r="J11509" i="16"/>
  <c r="J11510" i="16"/>
  <c r="J11511" i="16"/>
  <c r="J11512" i="16"/>
  <c r="J11513" i="16"/>
  <c r="J11514" i="16"/>
  <c r="J11515" i="16"/>
  <c r="J11516" i="16"/>
  <c r="J11517" i="16"/>
  <c r="J11518" i="16"/>
  <c r="J11519" i="16"/>
  <c r="J11520" i="16"/>
  <c r="J11521" i="16"/>
  <c r="J11522" i="16"/>
  <c r="J11523" i="16"/>
  <c r="J11524" i="16"/>
  <c r="J11525" i="16"/>
  <c r="J11526" i="16"/>
  <c r="J11527" i="16"/>
  <c r="J11528" i="16"/>
  <c r="J11529" i="16"/>
  <c r="J11530" i="16"/>
  <c r="J11531" i="16"/>
  <c r="J11532" i="16"/>
  <c r="J11533" i="16"/>
  <c r="J11534" i="16"/>
  <c r="J11535" i="16"/>
  <c r="J11536" i="16"/>
  <c r="J11537" i="16"/>
  <c r="J11538" i="16"/>
  <c r="J11539" i="16"/>
  <c r="J11540" i="16"/>
  <c r="J11541" i="16"/>
  <c r="J11542" i="16"/>
  <c r="J11543" i="16"/>
  <c r="J11544" i="16"/>
  <c r="J11545" i="16"/>
  <c r="J11546" i="16"/>
  <c r="J11547" i="16"/>
  <c r="J11548" i="16"/>
  <c r="J11549" i="16"/>
  <c r="J11550" i="16"/>
  <c r="J11551" i="16"/>
  <c r="J11552" i="16"/>
  <c r="J11553" i="16"/>
  <c r="J11554" i="16"/>
  <c r="J11555" i="16"/>
  <c r="J11556" i="16"/>
  <c r="J11557" i="16"/>
  <c r="J11558" i="16"/>
  <c r="J11559" i="16"/>
  <c r="J11560" i="16"/>
  <c r="J11561" i="16"/>
  <c r="J11562" i="16"/>
  <c r="J11563" i="16"/>
  <c r="J11564" i="16"/>
  <c r="J11565" i="16"/>
  <c r="J11566" i="16"/>
  <c r="J11567" i="16"/>
  <c r="J11568" i="16"/>
  <c r="J11569" i="16"/>
  <c r="J11570" i="16"/>
  <c r="J11571" i="16"/>
  <c r="J11572" i="16"/>
  <c r="J11573" i="16"/>
  <c r="J11574" i="16"/>
  <c r="J11575" i="16"/>
  <c r="J11576" i="16"/>
  <c r="J11577" i="16"/>
  <c r="J11578" i="16"/>
  <c r="J11579" i="16"/>
  <c r="J11580" i="16"/>
  <c r="J11581" i="16"/>
  <c r="J11582" i="16"/>
  <c r="J11583" i="16"/>
  <c r="J11584" i="16"/>
  <c r="J11585" i="16"/>
  <c r="J11586" i="16"/>
  <c r="J11587" i="16"/>
  <c r="J11588" i="16"/>
  <c r="J11589" i="16"/>
  <c r="J11590" i="16"/>
  <c r="J11591" i="16"/>
  <c r="J11592" i="16"/>
  <c r="J11593" i="16"/>
  <c r="J11594" i="16"/>
  <c r="J11595" i="16"/>
  <c r="J11596" i="16"/>
  <c r="J11597" i="16"/>
  <c r="J11598" i="16"/>
  <c r="J11599" i="16"/>
  <c r="J11600" i="16"/>
  <c r="J11601" i="16"/>
  <c r="J11602" i="16"/>
  <c r="J11603" i="16"/>
  <c r="J11604" i="16"/>
  <c r="J11605" i="16"/>
  <c r="J11606" i="16"/>
  <c r="J11607" i="16"/>
  <c r="J11608" i="16"/>
  <c r="J11609" i="16"/>
  <c r="J11610" i="16"/>
  <c r="J11611" i="16"/>
  <c r="J11612" i="16"/>
  <c r="J11613" i="16"/>
  <c r="J11614" i="16"/>
  <c r="J11615" i="16"/>
  <c r="J11616" i="16"/>
  <c r="J11617" i="16"/>
  <c r="J11618" i="16"/>
  <c r="J11619" i="16"/>
  <c r="J11620" i="16"/>
  <c r="J11621" i="16"/>
  <c r="J11622" i="16"/>
  <c r="J11623" i="16"/>
  <c r="J11624" i="16"/>
  <c r="J11625" i="16"/>
  <c r="J11626" i="16"/>
  <c r="J11627" i="16"/>
  <c r="J11628" i="16"/>
  <c r="J11629" i="16"/>
  <c r="J11630" i="16"/>
  <c r="J11631" i="16"/>
  <c r="J11632" i="16"/>
  <c r="J11633" i="16"/>
  <c r="J11634" i="16"/>
  <c r="J11635" i="16"/>
  <c r="J11636" i="16"/>
  <c r="J11637" i="16"/>
  <c r="J11638" i="16"/>
  <c r="J11639" i="16"/>
  <c r="J11640" i="16"/>
  <c r="J11641" i="16"/>
  <c r="J11642" i="16"/>
  <c r="J11643" i="16"/>
  <c r="J11644" i="16"/>
  <c r="J11645" i="16"/>
  <c r="J11646" i="16"/>
  <c r="J11647" i="16"/>
  <c r="J11648" i="16"/>
  <c r="J11649" i="16"/>
  <c r="J11650" i="16"/>
  <c r="J11651" i="16"/>
  <c r="J11652" i="16"/>
  <c r="J11653" i="16"/>
  <c r="J11654" i="16"/>
  <c r="J11655" i="16"/>
  <c r="J11656" i="16"/>
  <c r="J11657" i="16"/>
  <c r="J11658" i="16"/>
  <c r="J11659" i="16"/>
  <c r="J11660" i="16"/>
  <c r="J11661" i="16"/>
  <c r="J11662" i="16"/>
  <c r="J11663" i="16"/>
  <c r="J11664" i="16"/>
  <c r="J11665" i="16"/>
  <c r="J11666" i="16"/>
  <c r="J11667" i="16"/>
  <c r="J11668" i="16"/>
  <c r="J11669" i="16"/>
  <c r="J11670" i="16"/>
  <c r="J11671" i="16"/>
  <c r="J11672" i="16"/>
  <c r="J11673" i="16"/>
  <c r="J11674" i="16"/>
  <c r="J11675" i="16"/>
  <c r="J11676" i="16"/>
  <c r="J11677" i="16"/>
  <c r="J11678" i="16"/>
  <c r="J11679" i="16"/>
  <c r="J11680" i="16"/>
  <c r="J11681" i="16"/>
  <c r="J11682" i="16"/>
  <c r="J11683" i="16"/>
  <c r="J11684" i="16"/>
  <c r="J11685" i="16"/>
  <c r="J11686" i="16"/>
  <c r="J11687" i="16"/>
  <c r="J11688" i="16"/>
  <c r="J11689" i="16"/>
  <c r="J11690" i="16"/>
  <c r="J11691" i="16"/>
  <c r="J11692" i="16"/>
  <c r="J11693" i="16"/>
  <c r="J11694" i="16"/>
  <c r="J11695" i="16"/>
  <c r="J11696" i="16"/>
  <c r="J11697" i="16"/>
  <c r="J11698" i="16"/>
  <c r="J11699" i="16"/>
  <c r="J11700" i="16"/>
  <c r="J11701" i="16"/>
  <c r="J11702" i="16"/>
  <c r="J11703" i="16"/>
  <c r="J11704" i="16"/>
  <c r="J11705" i="16"/>
  <c r="J11706" i="16"/>
  <c r="J11707" i="16"/>
  <c r="J11708" i="16"/>
  <c r="J11709" i="16"/>
  <c r="J11710" i="16"/>
  <c r="J11711" i="16"/>
  <c r="J11712" i="16"/>
  <c r="J11713" i="16"/>
  <c r="J11714" i="16"/>
  <c r="J11715" i="16"/>
  <c r="J11716" i="16"/>
  <c r="J11717" i="16"/>
  <c r="J11718" i="16"/>
  <c r="J11719" i="16"/>
  <c r="J11720" i="16"/>
  <c r="J11721" i="16"/>
  <c r="J11722" i="16"/>
  <c r="J11723" i="16"/>
  <c r="J11724" i="16"/>
  <c r="J11725" i="16"/>
  <c r="J11726" i="16"/>
  <c r="J11727" i="16"/>
  <c r="J11728" i="16"/>
  <c r="J11729" i="16"/>
  <c r="J11730" i="16"/>
  <c r="J11731" i="16"/>
  <c r="J11732" i="16"/>
  <c r="J11733" i="16"/>
  <c r="J11734" i="16"/>
  <c r="J11735" i="16"/>
  <c r="J11736" i="16"/>
  <c r="J11737" i="16"/>
  <c r="J11738" i="16"/>
  <c r="J11739" i="16"/>
  <c r="J11740" i="16"/>
  <c r="J11741" i="16"/>
  <c r="J11742" i="16"/>
  <c r="J11743" i="16"/>
  <c r="J11744" i="16"/>
  <c r="J11745" i="16"/>
  <c r="J11746" i="16"/>
  <c r="J11747" i="16"/>
  <c r="J11748" i="16"/>
  <c r="J11749" i="16"/>
  <c r="J11750" i="16"/>
  <c r="J11751" i="16"/>
  <c r="J11752" i="16"/>
  <c r="J11753" i="16"/>
  <c r="J11754" i="16"/>
  <c r="J11755" i="16"/>
  <c r="J11756" i="16"/>
  <c r="J11757" i="16"/>
  <c r="J11758" i="16"/>
  <c r="J11759" i="16"/>
  <c r="J11760" i="16"/>
  <c r="J11761" i="16"/>
  <c r="J11762" i="16"/>
  <c r="J11763" i="16"/>
  <c r="J11764" i="16"/>
  <c r="J11765" i="16"/>
  <c r="J11766" i="16"/>
  <c r="J11767" i="16"/>
  <c r="J11768" i="16"/>
  <c r="J11769" i="16"/>
  <c r="J11770" i="16"/>
  <c r="J11771" i="16"/>
  <c r="J11772" i="16"/>
  <c r="J11773" i="16"/>
  <c r="J11774" i="16"/>
  <c r="J11775" i="16"/>
  <c r="J11776" i="16"/>
  <c r="J11777" i="16"/>
  <c r="J11778" i="16"/>
  <c r="J11779" i="16"/>
  <c r="J11780" i="16"/>
  <c r="J11781" i="16"/>
  <c r="J11782" i="16"/>
  <c r="J11783" i="16"/>
  <c r="J11784" i="16"/>
  <c r="J11785" i="16"/>
  <c r="J11786" i="16"/>
  <c r="J11787" i="16"/>
  <c r="J11788" i="16"/>
  <c r="J11789" i="16"/>
  <c r="J11790" i="16"/>
  <c r="J11791" i="16"/>
  <c r="J11792" i="16"/>
  <c r="J11793" i="16"/>
  <c r="J11794" i="16"/>
  <c r="J11795" i="16"/>
  <c r="J11796" i="16"/>
  <c r="J11797" i="16"/>
  <c r="J11798" i="16"/>
  <c r="J11799" i="16"/>
  <c r="J11800" i="16"/>
  <c r="J11801" i="16"/>
  <c r="J11802" i="16"/>
  <c r="J11803" i="16"/>
  <c r="J11804" i="16"/>
  <c r="J11805" i="16"/>
  <c r="J11806" i="16"/>
  <c r="J11807" i="16"/>
  <c r="J11808" i="16"/>
  <c r="J11809" i="16"/>
  <c r="J11810" i="16"/>
  <c r="J11811" i="16"/>
  <c r="J11812" i="16"/>
  <c r="J11813" i="16"/>
  <c r="J11814" i="16"/>
  <c r="J11815" i="16"/>
  <c r="J11816" i="16"/>
  <c r="J11817" i="16"/>
  <c r="J11818" i="16"/>
  <c r="J11819" i="16"/>
  <c r="J11820" i="16"/>
  <c r="J11821" i="16"/>
  <c r="J11822" i="16"/>
  <c r="J11823" i="16"/>
  <c r="J11824" i="16"/>
  <c r="J11825" i="16"/>
  <c r="J11826" i="16"/>
  <c r="J11827" i="16"/>
  <c r="J11828" i="16"/>
  <c r="J11829" i="16"/>
  <c r="J11830" i="16"/>
  <c r="J11831" i="16"/>
  <c r="J11832" i="16"/>
  <c r="J11833" i="16"/>
  <c r="J11834" i="16"/>
  <c r="J11835" i="16"/>
  <c r="J11836" i="16"/>
  <c r="J11837" i="16"/>
  <c r="J11838" i="16"/>
  <c r="J11839" i="16"/>
  <c r="J11840" i="16"/>
  <c r="J11841" i="16"/>
  <c r="J11842" i="16"/>
  <c r="J11843" i="16"/>
  <c r="J11844" i="16"/>
  <c r="J11845" i="16"/>
  <c r="J11846" i="16"/>
  <c r="J11847" i="16"/>
  <c r="J11848" i="16"/>
  <c r="J11849" i="16"/>
  <c r="J11850" i="16"/>
  <c r="J11851" i="16"/>
  <c r="J11852" i="16"/>
  <c r="J11853" i="16"/>
  <c r="J11854" i="16"/>
  <c r="J11855" i="16"/>
  <c r="J11856" i="16"/>
  <c r="J11857" i="16"/>
  <c r="J11858" i="16"/>
  <c r="J11859" i="16"/>
  <c r="J11860" i="16"/>
  <c r="J11861" i="16"/>
  <c r="J11862" i="16"/>
  <c r="J11863" i="16"/>
  <c r="J11864" i="16"/>
  <c r="J11865" i="16"/>
  <c r="J11866" i="16"/>
  <c r="J11867" i="16"/>
  <c r="J11868" i="16"/>
  <c r="J11869" i="16"/>
  <c r="J11870" i="16"/>
  <c r="J11871" i="16"/>
  <c r="J11872" i="16"/>
  <c r="J11873" i="16"/>
  <c r="J11874" i="16"/>
  <c r="J11875" i="16"/>
  <c r="J11876" i="16"/>
  <c r="J11877" i="16"/>
  <c r="J11878" i="16"/>
  <c r="J11879" i="16"/>
  <c r="J11880" i="16"/>
  <c r="J11881" i="16"/>
  <c r="J11882" i="16"/>
  <c r="J11883" i="16"/>
  <c r="J11884" i="16"/>
  <c r="J11885" i="16"/>
  <c r="J11886" i="16"/>
  <c r="J11887" i="16"/>
  <c r="J11888" i="16"/>
  <c r="J11889" i="16"/>
  <c r="J11890" i="16"/>
  <c r="J11891" i="16"/>
  <c r="J11892" i="16"/>
  <c r="J11893" i="16"/>
  <c r="J11894" i="16"/>
  <c r="J11895" i="16"/>
  <c r="J11896" i="16"/>
  <c r="J11897" i="16"/>
  <c r="J11898" i="16"/>
  <c r="J11899" i="16"/>
  <c r="J11900" i="16"/>
  <c r="J11901" i="16"/>
  <c r="J11902" i="16"/>
  <c r="J11903" i="16"/>
  <c r="J11904" i="16"/>
  <c r="J11905" i="16"/>
  <c r="J11906" i="16"/>
  <c r="J11907" i="16"/>
  <c r="J11908" i="16"/>
  <c r="J11909" i="16"/>
  <c r="J11910" i="16"/>
  <c r="J11911" i="16"/>
  <c r="J11912" i="16"/>
  <c r="J11913" i="16"/>
  <c r="J11914" i="16"/>
  <c r="J11915" i="16"/>
  <c r="J11916" i="16"/>
  <c r="J11917" i="16"/>
  <c r="J11918" i="16"/>
  <c r="J11919" i="16"/>
  <c r="J11920" i="16"/>
  <c r="J11921" i="16"/>
  <c r="J11922" i="16"/>
  <c r="J11923" i="16"/>
  <c r="J11924" i="16"/>
  <c r="J11925" i="16"/>
  <c r="J11926" i="16"/>
  <c r="J11927" i="16"/>
  <c r="J11928" i="16"/>
  <c r="J11929" i="16"/>
  <c r="J11930" i="16"/>
  <c r="J11931" i="16"/>
  <c r="J11932" i="16"/>
  <c r="J11933" i="16"/>
  <c r="J11934" i="16"/>
  <c r="J11935" i="16"/>
  <c r="J11936" i="16"/>
  <c r="J11937" i="16"/>
  <c r="J11938" i="16"/>
  <c r="J11939" i="16"/>
  <c r="J11940" i="16"/>
  <c r="J11941" i="16"/>
  <c r="J11942" i="16"/>
  <c r="J11943" i="16"/>
  <c r="J11944" i="16"/>
  <c r="J11945" i="16"/>
  <c r="J11946" i="16"/>
  <c r="J11947" i="16"/>
  <c r="J11948" i="16"/>
  <c r="J11949" i="16"/>
  <c r="J11950" i="16"/>
  <c r="J11951" i="16"/>
  <c r="J11952" i="16"/>
  <c r="J11953" i="16"/>
  <c r="J11954" i="16"/>
  <c r="J11955" i="16"/>
  <c r="J11956" i="16"/>
  <c r="J11957" i="16"/>
  <c r="J11958" i="16"/>
  <c r="J11959" i="16"/>
  <c r="J11960" i="16"/>
  <c r="J11961" i="16"/>
  <c r="J11962" i="16"/>
  <c r="J11963" i="16"/>
  <c r="J11964" i="16"/>
  <c r="J11965" i="16"/>
  <c r="J11966" i="16"/>
  <c r="J11967" i="16"/>
  <c r="J11968" i="16"/>
  <c r="J11969" i="16"/>
  <c r="J11970" i="16"/>
  <c r="J11971" i="16"/>
  <c r="J11972" i="16"/>
  <c r="J11973" i="16"/>
  <c r="J11974" i="16"/>
  <c r="J11975" i="16"/>
  <c r="J11976" i="16"/>
  <c r="J11977" i="16"/>
  <c r="J11978" i="16"/>
  <c r="J11979" i="16"/>
  <c r="J11980" i="16"/>
  <c r="J11981" i="16"/>
  <c r="J11982" i="16"/>
  <c r="J11983" i="16"/>
  <c r="J11984" i="16"/>
  <c r="J11985" i="16"/>
  <c r="J11986" i="16"/>
  <c r="J11987" i="16"/>
  <c r="J11988" i="16"/>
  <c r="J11989" i="16"/>
  <c r="J11990" i="16"/>
  <c r="J11991" i="16"/>
  <c r="J11992" i="16"/>
  <c r="J11993" i="16"/>
  <c r="J11994" i="16"/>
  <c r="J11995" i="16"/>
  <c r="J11996" i="16"/>
  <c r="J11997" i="16"/>
  <c r="J11998" i="16"/>
  <c r="J11999" i="16"/>
  <c r="J12000" i="16"/>
  <c r="J12001" i="16"/>
  <c r="J12002" i="16"/>
  <c r="J12003" i="16"/>
  <c r="J12004" i="16"/>
  <c r="J12005" i="16"/>
  <c r="J12006" i="16"/>
  <c r="J12007" i="16"/>
  <c r="J12008" i="16"/>
  <c r="J12009" i="16"/>
  <c r="J12010" i="16"/>
  <c r="J12011" i="16"/>
  <c r="J12012" i="16"/>
  <c r="J12013" i="16"/>
  <c r="J12014" i="16"/>
  <c r="J12015" i="16"/>
  <c r="J12016" i="16"/>
  <c r="J12017" i="16"/>
  <c r="J12018" i="16"/>
  <c r="J12019" i="16"/>
  <c r="J12020" i="16"/>
  <c r="J12021" i="16"/>
  <c r="J12022" i="16"/>
  <c r="J12023" i="16"/>
  <c r="J12024" i="16"/>
  <c r="J12025" i="16"/>
  <c r="J12026" i="16"/>
  <c r="J12027" i="16"/>
  <c r="J12028" i="16"/>
  <c r="J12029" i="16"/>
  <c r="J12030" i="16"/>
  <c r="J12031" i="16"/>
  <c r="J12032" i="16"/>
  <c r="J12033" i="16"/>
  <c r="J12034" i="16"/>
  <c r="J12035" i="16"/>
  <c r="J12036" i="16"/>
  <c r="J12037" i="16"/>
  <c r="J12038" i="16"/>
  <c r="J12039" i="16"/>
  <c r="J12040" i="16"/>
  <c r="J12041" i="16"/>
  <c r="J12042" i="16"/>
  <c r="J12043" i="16"/>
  <c r="J12044" i="16"/>
  <c r="J12045" i="16"/>
  <c r="J12046" i="16"/>
  <c r="J12047" i="16"/>
  <c r="J12048" i="16"/>
  <c r="J12049" i="16"/>
  <c r="J12050" i="16"/>
  <c r="J12051" i="16"/>
  <c r="J12052" i="16"/>
  <c r="J12053" i="16"/>
  <c r="J12054" i="16"/>
  <c r="J12055" i="16"/>
  <c r="J12056" i="16"/>
  <c r="J12057" i="16"/>
  <c r="J12058" i="16"/>
  <c r="J12059" i="16"/>
  <c r="J12060" i="16"/>
  <c r="J12061" i="16"/>
  <c r="J12062" i="16"/>
  <c r="J12063" i="16"/>
  <c r="J12064" i="16"/>
  <c r="J12065" i="16"/>
  <c r="J12066" i="16"/>
  <c r="J12067" i="16"/>
  <c r="J12068" i="16"/>
  <c r="J12069" i="16"/>
  <c r="J12070" i="16"/>
  <c r="J12071" i="16"/>
  <c r="J12072" i="16"/>
  <c r="J12073" i="16"/>
  <c r="J12074" i="16"/>
  <c r="J12075" i="16"/>
  <c r="J12076" i="16"/>
  <c r="J12077" i="16"/>
  <c r="J12078" i="16"/>
  <c r="J12079" i="16"/>
  <c r="J12080" i="16"/>
  <c r="J12081" i="16"/>
  <c r="J12082" i="16"/>
  <c r="J12083" i="16"/>
  <c r="J12084" i="16"/>
  <c r="J12085" i="16"/>
  <c r="J12086" i="16"/>
  <c r="J12087" i="16"/>
  <c r="J12088" i="16"/>
  <c r="J12089" i="16"/>
  <c r="J12090" i="16"/>
  <c r="J12091" i="16"/>
  <c r="J12092" i="16"/>
  <c r="J12093" i="16"/>
  <c r="J12094" i="16"/>
  <c r="J12095" i="16"/>
  <c r="J12096" i="16"/>
  <c r="J12097" i="16"/>
  <c r="J12098" i="16"/>
  <c r="J12099" i="16"/>
  <c r="J12100" i="16"/>
  <c r="J12101" i="16"/>
  <c r="J12102" i="16"/>
  <c r="J12103" i="16"/>
  <c r="J12104" i="16"/>
  <c r="J12105" i="16"/>
  <c r="J12106" i="16"/>
  <c r="J12107" i="16"/>
  <c r="J12108" i="16"/>
  <c r="J12109" i="16"/>
  <c r="J12110" i="16"/>
  <c r="J12111" i="16"/>
  <c r="J12112" i="16"/>
  <c r="J12113" i="16"/>
  <c r="J12114" i="16"/>
  <c r="J12115" i="16"/>
  <c r="J12116" i="16"/>
  <c r="J12117" i="16"/>
  <c r="J12118" i="16"/>
  <c r="J12119" i="16"/>
  <c r="J12120" i="16"/>
  <c r="J12121" i="16"/>
  <c r="J12122" i="16"/>
  <c r="J12123" i="16"/>
  <c r="J12124" i="16"/>
  <c r="J12125" i="16"/>
  <c r="J12126" i="16"/>
  <c r="J12127" i="16"/>
  <c r="J12128" i="16"/>
  <c r="J12129" i="16"/>
  <c r="J12130" i="16"/>
  <c r="J12131" i="16"/>
  <c r="J12132" i="16"/>
  <c r="J12133" i="16"/>
  <c r="J12134" i="16"/>
  <c r="J12135" i="16"/>
  <c r="J12136" i="16"/>
  <c r="J12137" i="16"/>
  <c r="J12138" i="16"/>
  <c r="J12139" i="16"/>
  <c r="J12140" i="16"/>
  <c r="J12141" i="16"/>
  <c r="J12142" i="16"/>
  <c r="J12143" i="16"/>
  <c r="J12144" i="16"/>
  <c r="J12145" i="16"/>
  <c r="J12146" i="16"/>
  <c r="J12147" i="16"/>
  <c r="J12148" i="16"/>
  <c r="J12149" i="16"/>
  <c r="J12150" i="16"/>
  <c r="J12151" i="16"/>
  <c r="J12152" i="16"/>
  <c r="J12153" i="16"/>
  <c r="J12154" i="16"/>
  <c r="J12155" i="16"/>
  <c r="J12156" i="16"/>
  <c r="J12157" i="16"/>
  <c r="J12158" i="16"/>
  <c r="J12159" i="16"/>
  <c r="J12160" i="16"/>
  <c r="J12161" i="16"/>
  <c r="J12162" i="16"/>
  <c r="J12163" i="16"/>
  <c r="J12164" i="16"/>
  <c r="J12165" i="16"/>
  <c r="J12166" i="16"/>
  <c r="J12167" i="16"/>
  <c r="J12168" i="16"/>
  <c r="J12169" i="16"/>
  <c r="J12170" i="16"/>
  <c r="J12171" i="16"/>
  <c r="J12172" i="16"/>
  <c r="J12173" i="16"/>
  <c r="J12174" i="16"/>
  <c r="J12175" i="16"/>
  <c r="J12176" i="16"/>
  <c r="J12177" i="16"/>
  <c r="J12178" i="16"/>
  <c r="J12179" i="16"/>
  <c r="J12180" i="16"/>
  <c r="J12181" i="16"/>
  <c r="J12182" i="16"/>
  <c r="J12183" i="16"/>
  <c r="J12184" i="16"/>
  <c r="J12185" i="16"/>
  <c r="J12186" i="16"/>
  <c r="J12187" i="16"/>
  <c r="J12188" i="16"/>
  <c r="J12189" i="16"/>
  <c r="J12190" i="16"/>
  <c r="J12191" i="16"/>
  <c r="J12192" i="16"/>
  <c r="J12193" i="16"/>
  <c r="J12194" i="16"/>
  <c r="J12195" i="16"/>
  <c r="J12196" i="16"/>
  <c r="J12197" i="16"/>
  <c r="J12198" i="16"/>
  <c r="J12199" i="16"/>
  <c r="J12200" i="16"/>
  <c r="J12201" i="16"/>
  <c r="J12202" i="16"/>
  <c r="J12203" i="16"/>
  <c r="J12204" i="16"/>
  <c r="J12205" i="16"/>
  <c r="J12206" i="16"/>
  <c r="J12207" i="16"/>
  <c r="J12208" i="16"/>
  <c r="J12209" i="16"/>
  <c r="J12210" i="16"/>
  <c r="J12211" i="16"/>
  <c r="J12212" i="16"/>
  <c r="J12213" i="16"/>
  <c r="J12214" i="16"/>
  <c r="J12215" i="16"/>
  <c r="J12216" i="16"/>
  <c r="J12217" i="16"/>
  <c r="J12218" i="16"/>
  <c r="J12219" i="16"/>
  <c r="J12220" i="16"/>
  <c r="J12221" i="16"/>
  <c r="J12222" i="16"/>
  <c r="J12223" i="16"/>
  <c r="J12224" i="16"/>
  <c r="J12225" i="16"/>
  <c r="J12226" i="16"/>
  <c r="J12227" i="16"/>
  <c r="J12228" i="16"/>
  <c r="J12229" i="16"/>
  <c r="J12230" i="16"/>
  <c r="J12231" i="16"/>
  <c r="J12232" i="16"/>
  <c r="J12233" i="16"/>
  <c r="J12234" i="16"/>
  <c r="J12235" i="16"/>
  <c r="J12236" i="16"/>
  <c r="J12237" i="16"/>
  <c r="J12238" i="16"/>
  <c r="J12239" i="16"/>
  <c r="J12240" i="16"/>
  <c r="J12241" i="16"/>
  <c r="J12242" i="16"/>
  <c r="J12243" i="16"/>
  <c r="J12244" i="16"/>
  <c r="J12245" i="16"/>
  <c r="J12246" i="16"/>
  <c r="J12247" i="16"/>
  <c r="J12248" i="16"/>
  <c r="J12249" i="16"/>
  <c r="J12250" i="16"/>
  <c r="J12251" i="16"/>
  <c r="J12252" i="16"/>
  <c r="J12253" i="16"/>
  <c r="J12254" i="16"/>
  <c r="J12255" i="16"/>
  <c r="J12256" i="16"/>
  <c r="J12257" i="16"/>
  <c r="J12258" i="16"/>
  <c r="J12259" i="16"/>
  <c r="J12260" i="16"/>
  <c r="J12261" i="16"/>
  <c r="J12262" i="16"/>
  <c r="J12263" i="16"/>
  <c r="J12264" i="16"/>
  <c r="J12265" i="16"/>
  <c r="J12266" i="16"/>
  <c r="J12267" i="16"/>
  <c r="J12268" i="16"/>
  <c r="J12269" i="16"/>
  <c r="J12270" i="16"/>
  <c r="J12271" i="16"/>
  <c r="J12272" i="16"/>
  <c r="J12273" i="16"/>
  <c r="J12274" i="16"/>
  <c r="J12275" i="16"/>
  <c r="J12276" i="16"/>
  <c r="J12277" i="16"/>
  <c r="J12278" i="16"/>
  <c r="J12279" i="16"/>
  <c r="J12280" i="16"/>
  <c r="J12281" i="16"/>
  <c r="J12282" i="16"/>
  <c r="J12283" i="16"/>
  <c r="J12284" i="16"/>
  <c r="J12285" i="16"/>
  <c r="J12286" i="16"/>
  <c r="J12287" i="16"/>
  <c r="J12288" i="16"/>
  <c r="J12289" i="16"/>
  <c r="J12290" i="16"/>
  <c r="J12291" i="16"/>
  <c r="J12292" i="16"/>
  <c r="J12293" i="16"/>
  <c r="J12294" i="16"/>
  <c r="J12295" i="16"/>
  <c r="J12296" i="16"/>
  <c r="J12297" i="16"/>
  <c r="J12298" i="16"/>
  <c r="J12299" i="16"/>
  <c r="J12300" i="16"/>
  <c r="J12301" i="16"/>
  <c r="J12302" i="16"/>
  <c r="J12303" i="16"/>
  <c r="J12304" i="16"/>
  <c r="J12305" i="16"/>
  <c r="J12306" i="16"/>
  <c r="J12307" i="16"/>
  <c r="J12308" i="16"/>
  <c r="J12309" i="16"/>
  <c r="J12310" i="16"/>
  <c r="J12311" i="16"/>
  <c r="J12312" i="16"/>
  <c r="J12313" i="16"/>
  <c r="J12314" i="16"/>
  <c r="J12315" i="16"/>
  <c r="J12316" i="16"/>
  <c r="J12317" i="16"/>
  <c r="J12318" i="16"/>
  <c r="J12319" i="16"/>
  <c r="J12320" i="16"/>
  <c r="J12321" i="16"/>
  <c r="J12322" i="16"/>
  <c r="J12323" i="16"/>
  <c r="J12324" i="16"/>
  <c r="J12325" i="16"/>
  <c r="J12326" i="16"/>
  <c r="J12327" i="16"/>
  <c r="J12328" i="16"/>
  <c r="J12329" i="16"/>
  <c r="J12330" i="16"/>
  <c r="J12331" i="16"/>
  <c r="J12332" i="16"/>
  <c r="J12333" i="16"/>
  <c r="J12334" i="16"/>
  <c r="J12335" i="16"/>
  <c r="J12336" i="16"/>
  <c r="J12337" i="16"/>
  <c r="J12338" i="16"/>
  <c r="J12339" i="16"/>
  <c r="J12340" i="16"/>
  <c r="J12341" i="16"/>
  <c r="J12342" i="16"/>
  <c r="J12343" i="16"/>
  <c r="J12344" i="16"/>
  <c r="J12345" i="16"/>
  <c r="J12346" i="16"/>
  <c r="J12347" i="16"/>
  <c r="J12348" i="16"/>
  <c r="J12349" i="16"/>
  <c r="J12350" i="16"/>
  <c r="J12351" i="16"/>
  <c r="J12352" i="16"/>
  <c r="J12353" i="16"/>
  <c r="J12354" i="16"/>
  <c r="J12355" i="16"/>
  <c r="J12356" i="16"/>
  <c r="J12357" i="16"/>
  <c r="J12358" i="16"/>
  <c r="J12359" i="16"/>
  <c r="J12360" i="16"/>
  <c r="J12361" i="16"/>
  <c r="J12362" i="16"/>
  <c r="J12363" i="16"/>
  <c r="J12364" i="16"/>
  <c r="J12365" i="16"/>
  <c r="J12366" i="16"/>
  <c r="J12367" i="16"/>
  <c r="J12368" i="16"/>
  <c r="J12369" i="16"/>
  <c r="J12370" i="16"/>
  <c r="J12371" i="16"/>
  <c r="J12372" i="16"/>
  <c r="J12373" i="16"/>
  <c r="J12374" i="16"/>
  <c r="J12375" i="16"/>
  <c r="J12376" i="16"/>
  <c r="J12377" i="16"/>
  <c r="J12378" i="16"/>
  <c r="J12379" i="16"/>
  <c r="J12380" i="16"/>
  <c r="J12381" i="16"/>
  <c r="J12382" i="16"/>
  <c r="J12383" i="16"/>
  <c r="J12384" i="16"/>
  <c r="J12385" i="16"/>
  <c r="J12386" i="16"/>
  <c r="J12387" i="16"/>
  <c r="J12388" i="16"/>
  <c r="J12389" i="16"/>
  <c r="J12390" i="16"/>
  <c r="J12391" i="16"/>
  <c r="J12392" i="16"/>
  <c r="J12393" i="16"/>
  <c r="J12394" i="16"/>
  <c r="J12395" i="16"/>
  <c r="J12396" i="16"/>
  <c r="J12397" i="16"/>
  <c r="J12398" i="16"/>
  <c r="J12399" i="16"/>
  <c r="J12400" i="16"/>
  <c r="J12401" i="16"/>
  <c r="J12402" i="16"/>
  <c r="J12403" i="16"/>
  <c r="J12404" i="16"/>
  <c r="J12405" i="16"/>
  <c r="J12406" i="16"/>
  <c r="J12407" i="16"/>
  <c r="J12408" i="16"/>
  <c r="J12409" i="16"/>
  <c r="J12410" i="16"/>
  <c r="J12411" i="16"/>
  <c r="J12412" i="16"/>
  <c r="J12413" i="16"/>
  <c r="J12414" i="16"/>
  <c r="J12415" i="16"/>
  <c r="J12416" i="16"/>
  <c r="J12417" i="16"/>
  <c r="J12418" i="16"/>
  <c r="J12419" i="16"/>
  <c r="J12420" i="16"/>
  <c r="J12421" i="16"/>
  <c r="J12422" i="16"/>
  <c r="J12423" i="16"/>
  <c r="J12424" i="16"/>
  <c r="J12425" i="16"/>
  <c r="J12426" i="16"/>
  <c r="J12427" i="16"/>
  <c r="J12428" i="16"/>
  <c r="J12429" i="16"/>
  <c r="J12430" i="16"/>
  <c r="J12431" i="16"/>
  <c r="J12432" i="16"/>
  <c r="J12433" i="16"/>
  <c r="J12434" i="16"/>
  <c r="J12435" i="16"/>
  <c r="J12436" i="16"/>
  <c r="J12437" i="16"/>
  <c r="J12438" i="16"/>
  <c r="J12439" i="16"/>
  <c r="J12440" i="16"/>
  <c r="J12441" i="16"/>
  <c r="J12442" i="16"/>
  <c r="J12443" i="16"/>
  <c r="J12444" i="16"/>
  <c r="J12445" i="16"/>
  <c r="J12446" i="16"/>
  <c r="J12447" i="16"/>
  <c r="J12448" i="16"/>
  <c r="J12449" i="16"/>
  <c r="J12450" i="16"/>
  <c r="J12451" i="16"/>
  <c r="J12452" i="16"/>
  <c r="J12453" i="16"/>
  <c r="J12454" i="16"/>
  <c r="J12455" i="16"/>
  <c r="J12456" i="16"/>
  <c r="J12457" i="16"/>
  <c r="J12458" i="16"/>
  <c r="J12459" i="16"/>
  <c r="J12460" i="16"/>
  <c r="J12461" i="16"/>
  <c r="J12462" i="16"/>
  <c r="J12463" i="16"/>
  <c r="J12464" i="16"/>
  <c r="J12465" i="16"/>
  <c r="J12466" i="16"/>
  <c r="J12467" i="16"/>
  <c r="J12468" i="16"/>
  <c r="J12469" i="16"/>
  <c r="J12470" i="16"/>
  <c r="J12471" i="16"/>
  <c r="J12472" i="16"/>
  <c r="J12473" i="16"/>
  <c r="J12474" i="16"/>
  <c r="J12475" i="16"/>
  <c r="J12476" i="16"/>
  <c r="J12477" i="16"/>
  <c r="J12478" i="16"/>
  <c r="J12479" i="16"/>
  <c r="J12480" i="16"/>
  <c r="J12481" i="16"/>
  <c r="J12482" i="16"/>
  <c r="J12483" i="16"/>
  <c r="J12484" i="16"/>
  <c r="J12485" i="16"/>
  <c r="J12486" i="16"/>
  <c r="J12487" i="16"/>
  <c r="J12488" i="16"/>
  <c r="J12489" i="16"/>
  <c r="J12490" i="16"/>
  <c r="J12491" i="16"/>
  <c r="J12492" i="16"/>
  <c r="J12493" i="16"/>
  <c r="J12494" i="16"/>
  <c r="J12495" i="16"/>
  <c r="J12496" i="16"/>
  <c r="J12497" i="16"/>
  <c r="J12498" i="16"/>
  <c r="J12499" i="16"/>
  <c r="J12500" i="16"/>
  <c r="J12501" i="16"/>
  <c r="J12502" i="16"/>
  <c r="J12503" i="16"/>
  <c r="J12504" i="16"/>
  <c r="J12505" i="16"/>
  <c r="J12506" i="16"/>
  <c r="J12507" i="16"/>
  <c r="J12508" i="16"/>
  <c r="J12509" i="16"/>
  <c r="J12510" i="16"/>
  <c r="J12511" i="16"/>
  <c r="J12512" i="16"/>
  <c r="J12513" i="16"/>
  <c r="J12514" i="16"/>
  <c r="J12515" i="16"/>
  <c r="J12516" i="16"/>
  <c r="J12517" i="16"/>
  <c r="J12518" i="16"/>
  <c r="J12519" i="16"/>
  <c r="J12520" i="16"/>
  <c r="J12521" i="16"/>
  <c r="J12522" i="16"/>
  <c r="J12523" i="16"/>
  <c r="J12524" i="16"/>
  <c r="J12525" i="16"/>
  <c r="J12526" i="16"/>
  <c r="J12527" i="16"/>
  <c r="J12528" i="16"/>
  <c r="J12529" i="16"/>
  <c r="J12530" i="16"/>
  <c r="J12531" i="16"/>
  <c r="J12532" i="16"/>
  <c r="J12533" i="16"/>
  <c r="J12534" i="16"/>
  <c r="J12535" i="16"/>
  <c r="J12536" i="16"/>
  <c r="J12537" i="16"/>
  <c r="J12538" i="16"/>
  <c r="J12539" i="16"/>
  <c r="J12540" i="16"/>
  <c r="J12541" i="16"/>
  <c r="J12542" i="16"/>
  <c r="J12543" i="16"/>
  <c r="J12544" i="16"/>
  <c r="J12545" i="16"/>
  <c r="J12546" i="16"/>
  <c r="J12547" i="16"/>
  <c r="J12548" i="16"/>
  <c r="J12549" i="16"/>
  <c r="J12550" i="16"/>
  <c r="J12551" i="16"/>
  <c r="J12552" i="16"/>
  <c r="J12553" i="16"/>
  <c r="J12554" i="16"/>
  <c r="J12555" i="16"/>
  <c r="J12556" i="16"/>
  <c r="J12557" i="16"/>
  <c r="J12558" i="16"/>
  <c r="J12559" i="16"/>
  <c r="J12560" i="16"/>
  <c r="J12561" i="16"/>
  <c r="J12562" i="16"/>
  <c r="J12563" i="16"/>
  <c r="J12564" i="16"/>
  <c r="J12565" i="16"/>
  <c r="J12566" i="16"/>
  <c r="J12567" i="16"/>
  <c r="J12568" i="16"/>
  <c r="J12569" i="16"/>
  <c r="J12570" i="16"/>
  <c r="J12571" i="16"/>
  <c r="J12572" i="16"/>
  <c r="J12573" i="16"/>
  <c r="J12574" i="16"/>
  <c r="J12575" i="16"/>
  <c r="J12576" i="16"/>
  <c r="J12577" i="16"/>
  <c r="J12578" i="16"/>
  <c r="J12579" i="16"/>
  <c r="J12580" i="16"/>
  <c r="J12581" i="16"/>
  <c r="J12582" i="16"/>
  <c r="J12583" i="16"/>
  <c r="J12584" i="16"/>
  <c r="J12585" i="16"/>
  <c r="J12586" i="16"/>
  <c r="J12587" i="16"/>
  <c r="J12588" i="16"/>
  <c r="J12589" i="16"/>
  <c r="J12590" i="16"/>
  <c r="J12591" i="16"/>
  <c r="J12592" i="16"/>
  <c r="J12593" i="16"/>
  <c r="J12594" i="16"/>
  <c r="J12595" i="16"/>
  <c r="J12596" i="16"/>
  <c r="J12597" i="16"/>
  <c r="J12598" i="16"/>
  <c r="J12599" i="16"/>
  <c r="J12600" i="16"/>
  <c r="J12601" i="16"/>
  <c r="J12602" i="16"/>
  <c r="J12603" i="16"/>
  <c r="J12604" i="16"/>
  <c r="J12605" i="16"/>
  <c r="J12606" i="16"/>
  <c r="J12607" i="16"/>
  <c r="J12608" i="16"/>
  <c r="J12609" i="16"/>
  <c r="J12610" i="16"/>
  <c r="J12611" i="16"/>
  <c r="J12612" i="16"/>
  <c r="J12613" i="16"/>
  <c r="J12614" i="16"/>
  <c r="J12615" i="16"/>
  <c r="J12616" i="16"/>
  <c r="J12617" i="16"/>
  <c r="J12618" i="16"/>
  <c r="J12619" i="16"/>
  <c r="J12620" i="16"/>
  <c r="J12621" i="16"/>
  <c r="J12622" i="16"/>
  <c r="J12623" i="16"/>
  <c r="J12624" i="16"/>
  <c r="J12625" i="16"/>
  <c r="J12626" i="16"/>
  <c r="J12627" i="16"/>
  <c r="J12628" i="16"/>
  <c r="J12629" i="16"/>
  <c r="J12630" i="16"/>
  <c r="J12631" i="16"/>
  <c r="J12632" i="16"/>
  <c r="J12633" i="16"/>
  <c r="J12634" i="16"/>
  <c r="J12635" i="16"/>
  <c r="J12636" i="16"/>
  <c r="J12637" i="16"/>
  <c r="J12638" i="16"/>
  <c r="J12639" i="16"/>
  <c r="J12640" i="16"/>
  <c r="J12641" i="16"/>
  <c r="J12642" i="16"/>
  <c r="J12643" i="16"/>
  <c r="J12644" i="16"/>
  <c r="J12645" i="16"/>
  <c r="J12646" i="16"/>
  <c r="J12647" i="16"/>
  <c r="J12648" i="16"/>
  <c r="J12649" i="16"/>
  <c r="J12650" i="16"/>
  <c r="J12651" i="16"/>
  <c r="J12652" i="16"/>
  <c r="J12653" i="16"/>
  <c r="J12654" i="16"/>
  <c r="J12655" i="16"/>
  <c r="J12656" i="16"/>
  <c r="J12657" i="16"/>
  <c r="J12658" i="16"/>
  <c r="J12659" i="16"/>
  <c r="J12660" i="16"/>
  <c r="J12661" i="16"/>
  <c r="J12662" i="16"/>
  <c r="J12663" i="16"/>
  <c r="J12664" i="16"/>
  <c r="J12665" i="16"/>
  <c r="J12666" i="16"/>
  <c r="J12667" i="16"/>
  <c r="J12668" i="16"/>
  <c r="J12669" i="16"/>
  <c r="J12670" i="16"/>
  <c r="J12671" i="16"/>
  <c r="J12672" i="16"/>
  <c r="J12673" i="16"/>
  <c r="J12674" i="16"/>
  <c r="J12675" i="16"/>
  <c r="J12676" i="16"/>
  <c r="J12677" i="16"/>
  <c r="J12678" i="16"/>
  <c r="J12679" i="16"/>
  <c r="J12680" i="16"/>
  <c r="J12681" i="16"/>
  <c r="J12682" i="16"/>
  <c r="J12683" i="16"/>
  <c r="J12684" i="16"/>
  <c r="J12685" i="16"/>
  <c r="J12686" i="16"/>
  <c r="J12687" i="16"/>
  <c r="J12688" i="16"/>
  <c r="J12689" i="16"/>
  <c r="J12690" i="16"/>
  <c r="J12691" i="16"/>
  <c r="J12692" i="16"/>
  <c r="J12693" i="16"/>
  <c r="J12694" i="16"/>
  <c r="J12695" i="16"/>
  <c r="J12696" i="16"/>
  <c r="J12697" i="16"/>
  <c r="J12698" i="16"/>
  <c r="J12699" i="16"/>
  <c r="J12700" i="16"/>
  <c r="J12701" i="16"/>
  <c r="J12702" i="16"/>
  <c r="J12703" i="16"/>
  <c r="J12704" i="16"/>
  <c r="J12705" i="16"/>
  <c r="J12706" i="16"/>
  <c r="J12707" i="16"/>
  <c r="J12708" i="16"/>
  <c r="J12709" i="16"/>
  <c r="J12710" i="16"/>
  <c r="J12711" i="16"/>
  <c r="J12712" i="16"/>
  <c r="J12713" i="16"/>
  <c r="J12714" i="16"/>
  <c r="J12715" i="16"/>
  <c r="J12716" i="16"/>
  <c r="J12717" i="16"/>
  <c r="J12718" i="16"/>
  <c r="J12719" i="16"/>
  <c r="J12720" i="16"/>
  <c r="J12721" i="16"/>
  <c r="J12722" i="16"/>
  <c r="J12723" i="16"/>
  <c r="J12724" i="16"/>
  <c r="J12725" i="16"/>
  <c r="J12726" i="16"/>
  <c r="J12727" i="16"/>
  <c r="J12728" i="16"/>
  <c r="J12729" i="16"/>
  <c r="J12730" i="16"/>
  <c r="J12731" i="16"/>
  <c r="J12732" i="16"/>
  <c r="J12733" i="16"/>
  <c r="J12734" i="16"/>
  <c r="J12735" i="16"/>
  <c r="J12736" i="16"/>
  <c r="J12737" i="16"/>
  <c r="J12738" i="16"/>
  <c r="J12739" i="16"/>
  <c r="J12740" i="16"/>
  <c r="J12741" i="16"/>
  <c r="J12742" i="16"/>
  <c r="J12743" i="16"/>
  <c r="J12744" i="16"/>
  <c r="J12745" i="16"/>
  <c r="J12746" i="16"/>
  <c r="J12747" i="16"/>
  <c r="J12748" i="16"/>
  <c r="J12749" i="16"/>
  <c r="J12750" i="16"/>
  <c r="J12751" i="16"/>
  <c r="J12752" i="16"/>
  <c r="J12753" i="16"/>
  <c r="J12754" i="16"/>
  <c r="J12755" i="16"/>
  <c r="J12756" i="16"/>
  <c r="J12757" i="16"/>
  <c r="J12758" i="16"/>
  <c r="J12759" i="16"/>
  <c r="J12760" i="16"/>
  <c r="J12761" i="16"/>
  <c r="J12762" i="16"/>
  <c r="J12763" i="16"/>
  <c r="J12764" i="16"/>
  <c r="J12765" i="16"/>
  <c r="J12766" i="16"/>
  <c r="J12767" i="16"/>
  <c r="J12768" i="16"/>
  <c r="J12769" i="16"/>
  <c r="J12770" i="16"/>
  <c r="J12771" i="16"/>
  <c r="J12772" i="16"/>
  <c r="J12773" i="16"/>
  <c r="J12774" i="16"/>
  <c r="J12775" i="16"/>
  <c r="J12776" i="16"/>
  <c r="J12777" i="16"/>
  <c r="J12778" i="16"/>
  <c r="J12779" i="16"/>
  <c r="J12780" i="16"/>
  <c r="J12781" i="16"/>
  <c r="J12782" i="16"/>
  <c r="J12783" i="16"/>
  <c r="J12784" i="16"/>
  <c r="J12785" i="16"/>
  <c r="J12786" i="16"/>
  <c r="J12787" i="16"/>
  <c r="J12788" i="16"/>
  <c r="J12789" i="16"/>
  <c r="J12790" i="16"/>
  <c r="J12791" i="16"/>
  <c r="J12792" i="16"/>
  <c r="J12793" i="16"/>
  <c r="J12794" i="16"/>
  <c r="J12795" i="16"/>
  <c r="J12796" i="16"/>
  <c r="J12797" i="16"/>
  <c r="J12798" i="16"/>
  <c r="J12799" i="16"/>
  <c r="J12800" i="16"/>
  <c r="J12801" i="16"/>
  <c r="J12802" i="16"/>
  <c r="J12803" i="16"/>
  <c r="J12804" i="16"/>
  <c r="J12805" i="16"/>
  <c r="J12806" i="16"/>
  <c r="J12807" i="16"/>
  <c r="J12808" i="16"/>
  <c r="J12809" i="16"/>
  <c r="J12810" i="16"/>
  <c r="J12811" i="16"/>
  <c r="J12812" i="16"/>
  <c r="J12813" i="16"/>
  <c r="J12814" i="16"/>
  <c r="J12815" i="16"/>
  <c r="J12816" i="16"/>
  <c r="J12817" i="16"/>
  <c r="J12818" i="16"/>
  <c r="J12819" i="16"/>
  <c r="J12820" i="16"/>
  <c r="J12821" i="16"/>
  <c r="J12822" i="16"/>
  <c r="J12823" i="16"/>
  <c r="J12824" i="16"/>
  <c r="J12825" i="16"/>
  <c r="J12826" i="16"/>
  <c r="J12827" i="16"/>
  <c r="J12828" i="16"/>
  <c r="J12829" i="16"/>
  <c r="J12830" i="16"/>
  <c r="J12831" i="16"/>
  <c r="J12832" i="16"/>
  <c r="J12833" i="16"/>
  <c r="J12834" i="16"/>
  <c r="J12835" i="16"/>
  <c r="J12836" i="16"/>
  <c r="J12837" i="16"/>
  <c r="J12838" i="16"/>
  <c r="J12839" i="16"/>
  <c r="J12840" i="16"/>
  <c r="J12841" i="16"/>
  <c r="J12842" i="16"/>
  <c r="J12843" i="16"/>
  <c r="J12844" i="16"/>
  <c r="J12845" i="16"/>
  <c r="J12846" i="16"/>
  <c r="J12847" i="16"/>
  <c r="J12848" i="16"/>
  <c r="J12849" i="16"/>
  <c r="J12850" i="16"/>
  <c r="J12851" i="16"/>
  <c r="J12852" i="16"/>
  <c r="J12853" i="16"/>
  <c r="J12854" i="16"/>
  <c r="J12855" i="16"/>
  <c r="J12856" i="16"/>
  <c r="J12857" i="16"/>
  <c r="J12858" i="16"/>
  <c r="J12859" i="16"/>
  <c r="J12860" i="16"/>
  <c r="J12861" i="16"/>
  <c r="J12862" i="16"/>
  <c r="J12863" i="16"/>
  <c r="J12864" i="16"/>
  <c r="J12865" i="16"/>
  <c r="J12866" i="16"/>
  <c r="J12867" i="16"/>
  <c r="J12868" i="16"/>
  <c r="J12869" i="16"/>
  <c r="J12870" i="16"/>
  <c r="J12871" i="16"/>
  <c r="J12872" i="16"/>
  <c r="J12873" i="16"/>
  <c r="J12874" i="16"/>
  <c r="J12875" i="16"/>
  <c r="J12876" i="16"/>
  <c r="J12877" i="16"/>
  <c r="J12878" i="16"/>
  <c r="J12879" i="16"/>
  <c r="J12880" i="16"/>
  <c r="J12881" i="16"/>
  <c r="J12882" i="16"/>
  <c r="J12883" i="16"/>
  <c r="J12884" i="16"/>
  <c r="J12885" i="16"/>
  <c r="J12886" i="16"/>
  <c r="J12887" i="16"/>
  <c r="J12888" i="16"/>
  <c r="J12889" i="16"/>
  <c r="J12890" i="16"/>
  <c r="J12891" i="16"/>
  <c r="J12892" i="16"/>
  <c r="J12893" i="16"/>
  <c r="J12894" i="16"/>
  <c r="J12895" i="16"/>
  <c r="J12896" i="16"/>
  <c r="J12897" i="16"/>
  <c r="J12898" i="16"/>
  <c r="J12899" i="16"/>
  <c r="J12900" i="16"/>
  <c r="J12901" i="16"/>
  <c r="J12902" i="16"/>
  <c r="J12903" i="16"/>
  <c r="J12904" i="16"/>
  <c r="J12905" i="16"/>
  <c r="J12906" i="16"/>
  <c r="J12907" i="16"/>
  <c r="J12908" i="16"/>
  <c r="J12909" i="16"/>
  <c r="J12910" i="16"/>
  <c r="J12911" i="16"/>
  <c r="J12912" i="16"/>
  <c r="J12913" i="16"/>
  <c r="J12914" i="16"/>
  <c r="J12915" i="16"/>
  <c r="J12916" i="16"/>
  <c r="J12917" i="16"/>
  <c r="J12918" i="16"/>
  <c r="J12919" i="16"/>
  <c r="J12920" i="16"/>
  <c r="J12921" i="16"/>
  <c r="J12922" i="16"/>
  <c r="J12923" i="16"/>
  <c r="J12924" i="16"/>
  <c r="J12925" i="16"/>
  <c r="J12926" i="16"/>
  <c r="J12927" i="16"/>
  <c r="J12928" i="16"/>
  <c r="J12929" i="16"/>
  <c r="J12930" i="16"/>
  <c r="J12931" i="16"/>
  <c r="J12932" i="16"/>
  <c r="J12933" i="16"/>
  <c r="J12934" i="16"/>
  <c r="J12935" i="16"/>
  <c r="J12936" i="16"/>
  <c r="J12937" i="16"/>
  <c r="J12938" i="16"/>
  <c r="J12939" i="16"/>
  <c r="J12940" i="16"/>
  <c r="J12941" i="16"/>
  <c r="J12942" i="16"/>
  <c r="J12943" i="16"/>
  <c r="J12944" i="16"/>
  <c r="J12945" i="16"/>
  <c r="J12946" i="16"/>
  <c r="J12947" i="16"/>
  <c r="J12948" i="16"/>
  <c r="J12949" i="16"/>
  <c r="J12950" i="16"/>
  <c r="J12951" i="16"/>
  <c r="J12952" i="16"/>
  <c r="J12953" i="16"/>
  <c r="J12954" i="16"/>
  <c r="J12955" i="16"/>
  <c r="J12956" i="16"/>
  <c r="J12957" i="16"/>
  <c r="J12958" i="16"/>
  <c r="J12959" i="16"/>
  <c r="J12960" i="16"/>
  <c r="J12961" i="16"/>
  <c r="J12962" i="16"/>
  <c r="J12963" i="16"/>
  <c r="J12964" i="16"/>
  <c r="J12965" i="16"/>
  <c r="J12966" i="16"/>
  <c r="J12967" i="16"/>
  <c r="J12968" i="16"/>
  <c r="J12969" i="16"/>
  <c r="J12970" i="16"/>
  <c r="J12971" i="16"/>
  <c r="J12972" i="16"/>
  <c r="J12973" i="16"/>
  <c r="J12974" i="16"/>
  <c r="J12975" i="16"/>
  <c r="J12976" i="16"/>
  <c r="J12977" i="16"/>
  <c r="J12978" i="16"/>
  <c r="J12979" i="16"/>
  <c r="J12980" i="16"/>
  <c r="J12981" i="16"/>
  <c r="J12982" i="16"/>
  <c r="J12983" i="16"/>
  <c r="J12984" i="16"/>
  <c r="J12985" i="16"/>
  <c r="J12986" i="16"/>
  <c r="J12987" i="16"/>
  <c r="J12988" i="16"/>
  <c r="J12989" i="16"/>
  <c r="J12990" i="16"/>
  <c r="J12991" i="16"/>
  <c r="J12992" i="16"/>
  <c r="J12993" i="16"/>
  <c r="J12994" i="16"/>
  <c r="J12995" i="16"/>
  <c r="J12996" i="16"/>
  <c r="J12997" i="16"/>
  <c r="J12998" i="16"/>
  <c r="J12999" i="16"/>
  <c r="J13000" i="16"/>
  <c r="J13001" i="16"/>
  <c r="J13002" i="16"/>
  <c r="J13003" i="16"/>
  <c r="J13004" i="16"/>
  <c r="J13005" i="16"/>
  <c r="J13006" i="16"/>
  <c r="J13007" i="16"/>
  <c r="J13008" i="16"/>
  <c r="J13009" i="16"/>
  <c r="J13010" i="16"/>
  <c r="J13011" i="16"/>
  <c r="J13012" i="16"/>
  <c r="J13013" i="16"/>
  <c r="J13014" i="16"/>
  <c r="J13015" i="16"/>
  <c r="J13016" i="16"/>
  <c r="J13017" i="16"/>
  <c r="J13018" i="16"/>
  <c r="J13019" i="16"/>
  <c r="J13020" i="16"/>
  <c r="J13021" i="16"/>
  <c r="J13022" i="16"/>
  <c r="J13023" i="16"/>
  <c r="J13024" i="16"/>
  <c r="J13025" i="16"/>
  <c r="J13026" i="16"/>
  <c r="J13027" i="16"/>
  <c r="J13028" i="16"/>
  <c r="J13029" i="16"/>
  <c r="J13030" i="16"/>
  <c r="J13031" i="16"/>
  <c r="J13032" i="16"/>
  <c r="J13033" i="16"/>
  <c r="J13034" i="16"/>
  <c r="J13035" i="16"/>
  <c r="J13036" i="16"/>
  <c r="J13037" i="16"/>
  <c r="J13038" i="16"/>
  <c r="J13039" i="16"/>
  <c r="J13040" i="16"/>
  <c r="J13041" i="16"/>
  <c r="J13042" i="16"/>
  <c r="J13043" i="16"/>
  <c r="J13044" i="16"/>
  <c r="J13045" i="16"/>
  <c r="J13046" i="16"/>
  <c r="J13047" i="16"/>
  <c r="J13048" i="16"/>
  <c r="J13049" i="16"/>
  <c r="J13050" i="16"/>
  <c r="J13051" i="16"/>
  <c r="J13052" i="16"/>
  <c r="J13053" i="16"/>
  <c r="J13054" i="16"/>
  <c r="J13055" i="16"/>
  <c r="J13056" i="16"/>
  <c r="J13057" i="16"/>
  <c r="J13058" i="16"/>
  <c r="J13059" i="16"/>
  <c r="J13060" i="16"/>
  <c r="J13061" i="16"/>
  <c r="J13062" i="16"/>
  <c r="J13063" i="16"/>
  <c r="J13064" i="16"/>
  <c r="J13065" i="16"/>
  <c r="J13066" i="16"/>
  <c r="J13067" i="16"/>
  <c r="J13068" i="16"/>
  <c r="J13069" i="16"/>
  <c r="J13070" i="16"/>
  <c r="J13071" i="16"/>
  <c r="J13072" i="16"/>
  <c r="J13073" i="16"/>
  <c r="J13074" i="16"/>
  <c r="J13075" i="16"/>
  <c r="J13076" i="16"/>
  <c r="J13077" i="16"/>
  <c r="J13078" i="16"/>
  <c r="J13079" i="16"/>
  <c r="J13080" i="16"/>
  <c r="J13081" i="16"/>
  <c r="J13082" i="16"/>
  <c r="J13083" i="16"/>
  <c r="J13084" i="16"/>
  <c r="J13085" i="16"/>
  <c r="J13086" i="16"/>
  <c r="J13087" i="16"/>
  <c r="J13088" i="16"/>
  <c r="J13089" i="16"/>
  <c r="J13090" i="16"/>
  <c r="J13091" i="16"/>
  <c r="J13092" i="16"/>
  <c r="J13093" i="16"/>
  <c r="J13094" i="16"/>
  <c r="J13095" i="16"/>
  <c r="J13096" i="16"/>
  <c r="J13097" i="16"/>
  <c r="J13098" i="16"/>
  <c r="J13099" i="16"/>
  <c r="J13100" i="16"/>
  <c r="J13101" i="16"/>
  <c r="J13102" i="16"/>
  <c r="J13103" i="16"/>
  <c r="J13104" i="16"/>
  <c r="J13105" i="16"/>
  <c r="J13106" i="16"/>
  <c r="J13107" i="16"/>
  <c r="J13108" i="16"/>
  <c r="J13109" i="16"/>
  <c r="J13110" i="16"/>
  <c r="J13111" i="16"/>
  <c r="J13112" i="16"/>
  <c r="J13113" i="16"/>
  <c r="J13114" i="16"/>
  <c r="J13115" i="16"/>
  <c r="J13116" i="16"/>
  <c r="J13117" i="16"/>
  <c r="J13118" i="16"/>
  <c r="J13119" i="16"/>
  <c r="J13120" i="16"/>
  <c r="J13121" i="16"/>
  <c r="J13122" i="16"/>
  <c r="J13123" i="16"/>
  <c r="J13124" i="16"/>
  <c r="J13125" i="16"/>
  <c r="J13126" i="16"/>
  <c r="J13127" i="16"/>
  <c r="J13128" i="16"/>
  <c r="J13129" i="16"/>
  <c r="J13130" i="16"/>
  <c r="J13131" i="16"/>
  <c r="J13132" i="16"/>
  <c r="J13133" i="16"/>
  <c r="J13134" i="16"/>
  <c r="J13135" i="16"/>
  <c r="J13136" i="16"/>
  <c r="J13137" i="16"/>
  <c r="J13138" i="16"/>
  <c r="J13139" i="16"/>
  <c r="J13140" i="16"/>
  <c r="J13141" i="16"/>
  <c r="J13142" i="16"/>
  <c r="J13143" i="16"/>
  <c r="J13144" i="16"/>
  <c r="J13145" i="16"/>
  <c r="J13146" i="16"/>
  <c r="J13147" i="16"/>
  <c r="J13148" i="16"/>
  <c r="J13149" i="16"/>
  <c r="J13150" i="16"/>
  <c r="J13151" i="16"/>
  <c r="J13152" i="16"/>
  <c r="J13153" i="16"/>
  <c r="J13154" i="16"/>
  <c r="J13155" i="16"/>
  <c r="J13156" i="16"/>
  <c r="J13157" i="16"/>
  <c r="J13158" i="16"/>
  <c r="J13159" i="16"/>
  <c r="J13160" i="16"/>
  <c r="J13161" i="16"/>
  <c r="J13162" i="16"/>
  <c r="J13163" i="16"/>
  <c r="J13164" i="16"/>
  <c r="J13165" i="16"/>
  <c r="J13166" i="16"/>
  <c r="J13167" i="16"/>
  <c r="J13168" i="16"/>
  <c r="J13169" i="16"/>
  <c r="J13170" i="16"/>
  <c r="J13171" i="16"/>
  <c r="J13172" i="16"/>
  <c r="J13173" i="16"/>
  <c r="J13174" i="16"/>
  <c r="J13175" i="16"/>
  <c r="J13176" i="16"/>
  <c r="J13177" i="16"/>
  <c r="J13178" i="16"/>
  <c r="J13179" i="16"/>
  <c r="J13180" i="16"/>
  <c r="J13181" i="16"/>
  <c r="J13182" i="16"/>
  <c r="J13183" i="16"/>
  <c r="J13184" i="16"/>
  <c r="J13185" i="16"/>
  <c r="J13186" i="16"/>
  <c r="J13187" i="16"/>
  <c r="J13188" i="16"/>
  <c r="J13189" i="16"/>
  <c r="J13190" i="16"/>
  <c r="J13191" i="16"/>
  <c r="J13192" i="16"/>
  <c r="J13193" i="16"/>
  <c r="J13194" i="16"/>
  <c r="J13195" i="16"/>
  <c r="J13196" i="16"/>
  <c r="J13197" i="16"/>
  <c r="J13198" i="16"/>
  <c r="J13199" i="16"/>
  <c r="J13200" i="16"/>
  <c r="J13201" i="16"/>
  <c r="J13202" i="16"/>
  <c r="J13203" i="16"/>
  <c r="J13204" i="16"/>
  <c r="J13205" i="16"/>
  <c r="J13206" i="16"/>
  <c r="J13207" i="16"/>
  <c r="J13208" i="16"/>
  <c r="J13209" i="16"/>
  <c r="J13210" i="16"/>
  <c r="J13211" i="16"/>
  <c r="J13212" i="16"/>
  <c r="J13213" i="16"/>
  <c r="J13214" i="16"/>
  <c r="J13215" i="16"/>
  <c r="J13216" i="16"/>
  <c r="J13217" i="16"/>
  <c r="J13218" i="16"/>
  <c r="J13219" i="16"/>
  <c r="J13220" i="16"/>
  <c r="J13221" i="16"/>
  <c r="J13222" i="16"/>
  <c r="J13223" i="16"/>
  <c r="J13224" i="16"/>
  <c r="J13225" i="16"/>
  <c r="J13226" i="16"/>
  <c r="J13227" i="16"/>
  <c r="J13228" i="16"/>
  <c r="J13229" i="16"/>
  <c r="J13230" i="16"/>
  <c r="J13231" i="16"/>
  <c r="J13232" i="16"/>
  <c r="J13233" i="16"/>
  <c r="J13234" i="16"/>
  <c r="J13235" i="16"/>
  <c r="J13236" i="16"/>
  <c r="J13237" i="16"/>
  <c r="J13238" i="16"/>
  <c r="J13239" i="16"/>
  <c r="J13240" i="16"/>
  <c r="J13241" i="16"/>
  <c r="J13242" i="16"/>
  <c r="J13243" i="16"/>
  <c r="J13244" i="16"/>
  <c r="J13245" i="16"/>
  <c r="J13246" i="16"/>
  <c r="J13247" i="16"/>
  <c r="J13248" i="16"/>
  <c r="J13249" i="16"/>
  <c r="J13250" i="16"/>
  <c r="J13251" i="16"/>
  <c r="J13252" i="16"/>
  <c r="J13253" i="16"/>
  <c r="J13254" i="16"/>
  <c r="J13255" i="16"/>
  <c r="J13256" i="16"/>
  <c r="J13257" i="16"/>
  <c r="J13258" i="16"/>
  <c r="J13259" i="16"/>
  <c r="J13260" i="16"/>
  <c r="J13261" i="16"/>
  <c r="J13262" i="16"/>
  <c r="J13263" i="16"/>
  <c r="J13264" i="16"/>
  <c r="J13265" i="16"/>
  <c r="J13266" i="16"/>
  <c r="J13267" i="16"/>
  <c r="J13268" i="16"/>
  <c r="J13269" i="16"/>
  <c r="J13270" i="16"/>
  <c r="J13271" i="16"/>
  <c r="J13272" i="16"/>
  <c r="J13273" i="16"/>
  <c r="J13274" i="16"/>
  <c r="J13275" i="16"/>
  <c r="J13276" i="16"/>
  <c r="J13277" i="16"/>
  <c r="J13278" i="16"/>
  <c r="J13279" i="16"/>
  <c r="J13280" i="16"/>
  <c r="J13281" i="16"/>
  <c r="J13282" i="16"/>
  <c r="J13283" i="16"/>
  <c r="J13284" i="16"/>
  <c r="J13285" i="16"/>
  <c r="J13286" i="16"/>
  <c r="J13287" i="16"/>
  <c r="J13288" i="16"/>
  <c r="J13289" i="16"/>
  <c r="J13290" i="16"/>
  <c r="J13291" i="16"/>
  <c r="J13292" i="16"/>
  <c r="J13293" i="16"/>
  <c r="J13294" i="16"/>
  <c r="J13295" i="16"/>
  <c r="J13296" i="16"/>
  <c r="J13297" i="16"/>
  <c r="J13298" i="16"/>
  <c r="J13299" i="16"/>
  <c r="J13300" i="16"/>
  <c r="J13301" i="16"/>
  <c r="J13302" i="16"/>
  <c r="J13303" i="16"/>
  <c r="J13304" i="16"/>
  <c r="J13305" i="16"/>
  <c r="J13306" i="16"/>
  <c r="J13307" i="16"/>
  <c r="J13308" i="16"/>
  <c r="J13309" i="16"/>
  <c r="J13310" i="16"/>
  <c r="J13311" i="16"/>
  <c r="J13312" i="16"/>
  <c r="J13313" i="16"/>
  <c r="J13314" i="16"/>
  <c r="J13315" i="16"/>
  <c r="J13316" i="16"/>
  <c r="J13317" i="16"/>
  <c r="J13318" i="16"/>
  <c r="J13319" i="16"/>
  <c r="J13320" i="16"/>
  <c r="J13321" i="16"/>
  <c r="J13322" i="16"/>
  <c r="J13323" i="16"/>
  <c r="J13324" i="16"/>
  <c r="J13325" i="16"/>
  <c r="J13326" i="16"/>
  <c r="J13327" i="16"/>
  <c r="J13328" i="16"/>
  <c r="J13329" i="16"/>
  <c r="J13330" i="16"/>
  <c r="J13331" i="16"/>
  <c r="J13332" i="16"/>
  <c r="J13333" i="16"/>
  <c r="J13334" i="16"/>
  <c r="J13335" i="16"/>
  <c r="J13336" i="16"/>
  <c r="J13337" i="16"/>
  <c r="J13338" i="16"/>
  <c r="J13339" i="16"/>
  <c r="J13340" i="16"/>
  <c r="J13341" i="16"/>
  <c r="J13342" i="16"/>
  <c r="J13343" i="16"/>
  <c r="J13344" i="16"/>
  <c r="J13345" i="16"/>
  <c r="J13346" i="16"/>
  <c r="J13347" i="16"/>
  <c r="J13348" i="16"/>
  <c r="J13349" i="16"/>
  <c r="J13350" i="16"/>
  <c r="J13351" i="16"/>
  <c r="J13352" i="16"/>
  <c r="J13353" i="16"/>
  <c r="J13354" i="16"/>
  <c r="J13355" i="16"/>
  <c r="J13356" i="16"/>
  <c r="J13357" i="16"/>
  <c r="J13358" i="16"/>
  <c r="J13359" i="16"/>
  <c r="J13360" i="16"/>
  <c r="J13361" i="16"/>
  <c r="J13362" i="16"/>
  <c r="J13363" i="16"/>
  <c r="J13364" i="16"/>
  <c r="J13365" i="16"/>
  <c r="J13366" i="16"/>
  <c r="J13367" i="16"/>
  <c r="J13368" i="16"/>
  <c r="J13369" i="16"/>
  <c r="J13370" i="16"/>
  <c r="J13371" i="16"/>
  <c r="J13372" i="16"/>
  <c r="J13373" i="16"/>
  <c r="J13374" i="16"/>
  <c r="J13375" i="16"/>
  <c r="J13376" i="16"/>
  <c r="J13377" i="16"/>
  <c r="J13378" i="16"/>
  <c r="J13379" i="16"/>
  <c r="J13380" i="16"/>
  <c r="J13381" i="16"/>
  <c r="J13382" i="16"/>
  <c r="J13383" i="16"/>
  <c r="J13384" i="16"/>
  <c r="J13385" i="16"/>
  <c r="J13386" i="16"/>
  <c r="J13387" i="16"/>
  <c r="J13388" i="16"/>
  <c r="J13389" i="16"/>
  <c r="J13390" i="16"/>
  <c r="J13391" i="16"/>
  <c r="J13392" i="16"/>
  <c r="J13393" i="16"/>
  <c r="J13394" i="16"/>
  <c r="J13395" i="16"/>
  <c r="J13396" i="16"/>
  <c r="J13397" i="16"/>
  <c r="J13398" i="16"/>
  <c r="J13399" i="16"/>
  <c r="J13400" i="16"/>
  <c r="J13401" i="16"/>
  <c r="J13402" i="16"/>
  <c r="J13403" i="16"/>
  <c r="J13404" i="16"/>
  <c r="J13405" i="16"/>
  <c r="J13406" i="16"/>
  <c r="J13407" i="16"/>
  <c r="J13408" i="16"/>
  <c r="J13409" i="16"/>
  <c r="J13410" i="16"/>
  <c r="J13411" i="16"/>
  <c r="J13412" i="16"/>
  <c r="J13413" i="16"/>
  <c r="J13414" i="16"/>
  <c r="J13415" i="16"/>
  <c r="J13416" i="16"/>
  <c r="J13417" i="16"/>
  <c r="J13418" i="16"/>
  <c r="J13419" i="16"/>
  <c r="J13420" i="16"/>
  <c r="J13421" i="16"/>
  <c r="J13422" i="16"/>
  <c r="J13423" i="16"/>
  <c r="J13424" i="16"/>
  <c r="J13425" i="16"/>
  <c r="J13426" i="16"/>
  <c r="J13427" i="16"/>
  <c r="J13428" i="16"/>
  <c r="J13429" i="16"/>
  <c r="J13430" i="16"/>
  <c r="J13431" i="16"/>
  <c r="J13432" i="16"/>
  <c r="J13433" i="16"/>
  <c r="J13434" i="16"/>
  <c r="J13435" i="16"/>
  <c r="J13436" i="16"/>
  <c r="J13437" i="16"/>
  <c r="J13438" i="16"/>
  <c r="J13439" i="16"/>
  <c r="J13440" i="16"/>
  <c r="J13441" i="16"/>
  <c r="J13442" i="16"/>
  <c r="J13443" i="16"/>
  <c r="J13444" i="16"/>
  <c r="J13445" i="16"/>
  <c r="J13446" i="16"/>
  <c r="J13447" i="16"/>
  <c r="J13448" i="16"/>
  <c r="J13449" i="16"/>
  <c r="J13450" i="16"/>
  <c r="J13451" i="16"/>
  <c r="J13452" i="16"/>
  <c r="J13453" i="16"/>
  <c r="J13454" i="16"/>
  <c r="J13455" i="16"/>
  <c r="J13456" i="16"/>
  <c r="J13457" i="16"/>
  <c r="J13458" i="16"/>
  <c r="J13459" i="16"/>
  <c r="J13460" i="16"/>
  <c r="J13461" i="16"/>
  <c r="J13462" i="16"/>
  <c r="J13463" i="16"/>
  <c r="J13464" i="16"/>
  <c r="J13465" i="16"/>
  <c r="J13466" i="16"/>
  <c r="J13467" i="16"/>
  <c r="J13468" i="16"/>
  <c r="J13469" i="16"/>
  <c r="J13470" i="16"/>
  <c r="J13471" i="16"/>
  <c r="J13472" i="16"/>
  <c r="J13473" i="16"/>
  <c r="J13474" i="16"/>
  <c r="J13475" i="16"/>
  <c r="J13476" i="16"/>
  <c r="J13477" i="16"/>
  <c r="J13478" i="16"/>
  <c r="J13479" i="16"/>
  <c r="J13480" i="16"/>
  <c r="J13481" i="16"/>
  <c r="J13482" i="16"/>
  <c r="J13483" i="16"/>
  <c r="J13484" i="16"/>
  <c r="J13485" i="16"/>
  <c r="J13486" i="16"/>
  <c r="J13487" i="16"/>
  <c r="J13488" i="16"/>
  <c r="J13489" i="16"/>
  <c r="J13490" i="16"/>
  <c r="J13491" i="16"/>
  <c r="J13492" i="16"/>
  <c r="J13493" i="16"/>
  <c r="J13494" i="16"/>
  <c r="J13495" i="16"/>
  <c r="J13496" i="16"/>
  <c r="J13497" i="16"/>
  <c r="J13498" i="16"/>
  <c r="J13499" i="16"/>
  <c r="J13500" i="16"/>
  <c r="J13501" i="16"/>
  <c r="J13502" i="16"/>
  <c r="J13503" i="16"/>
  <c r="J13504" i="16"/>
  <c r="J13505" i="16"/>
  <c r="J13506" i="16"/>
  <c r="J13507" i="16"/>
  <c r="J13508" i="16"/>
  <c r="J13509" i="16"/>
  <c r="J13510" i="16"/>
  <c r="J13511" i="16"/>
  <c r="J13512" i="16"/>
  <c r="J13513" i="16"/>
  <c r="J13514" i="16"/>
  <c r="J13515" i="16"/>
  <c r="J13516" i="16"/>
  <c r="J13517" i="16"/>
  <c r="J13518" i="16"/>
  <c r="J13519" i="16"/>
  <c r="J13520" i="16"/>
  <c r="J13521" i="16"/>
  <c r="J13522" i="16"/>
  <c r="J13523" i="16"/>
  <c r="J13524" i="16"/>
  <c r="J13525" i="16"/>
  <c r="J13526" i="16"/>
  <c r="J13527" i="16"/>
  <c r="J13528" i="16"/>
  <c r="J13529" i="16"/>
  <c r="J13530" i="16"/>
  <c r="J13531" i="16"/>
  <c r="J13532" i="16"/>
  <c r="J13533" i="16"/>
  <c r="J13534" i="16"/>
  <c r="J13535" i="16"/>
  <c r="J13536" i="16"/>
  <c r="J13537" i="16"/>
  <c r="J13538" i="16"/>
  <c r="J13539" i="16"/>
  <c r="J13540" i="16"/>
  <c r="J13541" i="16"/>
  <c r="J13542" i="16"/>
  <c r="J13543" i="16"/>
  <c r="J13544" i="16"/>
  <c r="J13545" i="16"/>
  <c r="J13546" i="16"/>
  <c r="J13547" i="16"/>
  <c r="J13548" i="16"/>
  <c r="J13549" i="16"/>
  <c r="J13550" i="16"/>
  <c r="J13551" i="16"/>
  <c r="J13552" i="16"/>
  <c r="J13553" i="16"/>
  <c r="J13554" i="16"/>
  <c r="J13555" i="16"/>
  <c r="J13556" i="16"/>
  <c r="J13557" i="16"/>
  <c r="J13558" i="16"/>
  <c r="J13559" i="16"/>
  <c r="J13560" i="16"/>
  <c r="J13561" i="16"/>
  <c r="J13562" i="16"/>
  <c r="J13563" i="16"/>
  <c r="J13564" i="16"/>
  <c r="J13565" i="16"/>
  <c r="J13566" i="16"/>
  <c r="J13567" i="16"/>
  <c r="J13568" i="16"/>
  <c r="J13569" i="16"/>
  <c r="J13570" i="16"/>
  <c r="J13571" i="16"/>
  <c r="J13572" i="16"/>
  <c r="J13573" i="16"/>
  <c r="J13574" i="16"/>
  <c r="J13575" i="16"/>
  <c r="J13576" i="16"/>
  <c r="J13577" i="16"/>
  <c r="J13578" i="16"/>
  <c r="J13579" i="16"/>
  <c r="J13580" i="16"/>
  <c r="J13581" i="16"/>
  <c r="J13582" i="16"/>
  <c r="J13583" i="16"/>
  <c r="J13584" i="16"/>
  <c r="J13585" i="16"/>
  <c r="J13586" i="16"/>
  <c r="J13587" i="16"/>
  <c r="J13588" i="16"/>
  <c r="J13589" i="16"/>
  <c r="J13590" i="16"/>
  <c r="J13591" i="16"/>
  <c r="J13592" i="16"/>
  <c r="J13593" i="16"/>
  <c r="J13594" i="16"/>
  <c r="J13595" i="16"/>
  <c r="J13596" i="16"/>
  <c r="J13597" i="16"/>
  <c r="J13598" i="16"/>
  <c r="J13599" i="16"/>
  <c r="J13600" i="16"/>
  <c r="J13601" i="16"/>
  <c r="J13602" i="16"/>
  <c r="J13603" i="16"/>
  <c r="J13604" i="16"/>
  <c r="J13605" i="16"/>
  <c r="J13606" i="16"/>
  <c r="J13607" i="16"/>
  <c r="J13608" i="16"/>
  <c r="J13609" i="16"/>
  <c r="J13610" i="16"/>
  <c r="J13611" i="16"/>
  <c r="J13612" i="16"/>
  <c r="J13613" i="16"/>
  <c r="J13614" i="16"/>
  <c r="J13615" i="16"/>
  <c r="J13616" i="16"/>
  <c r="J13617" i="16"/>
  <c r="J13618" i="16"/>
  <c r="J13619" i="16"/>
  <c r="J13620" i="16"/>
  <c r="J13621" i="16"/>
  <c r="J13622" i="16"/>
  <c r="J13623" i="16"/>
  <c r="J13624" i="16"/>
  <c r="J13625" i="16"/>
  <c r="J13626" i="16"/>
  <c r="J13627" i="16"/>
  <c r="J13628" i="16"/>
  <c r="J13629" i="16"/>
  <c r="J13630" i="16"/>
  <c r="J13631" i="16"/>
  <c r="J13632" i="16"/>
  <c r="J13633" i="16"/>
  <c r="J13634" i="16"/>
  <c r="J13635" i="16"/>
  <c r="J13636" i="16"/>
  <c r="J13637" i="16"/>
  <c r="J13638" i="16"/>
  <c r="J13639" i="16"/>
  <c r="J13640" i="16"/>
  <c r="J13641" i="16"/>
  <c r="J13642" i="16"/>
  <c r="J13643" i="16"/>
  <c r="J13644" i="16"/>
  <c r="J13645" i="16"/>
  <c r="J13646" i="16"/>
  <c r="J13647" i="16"/>
  <c r="J13648" i="16"/>
  <c r="J13649" i="16"/>
  <c r="J13650" i="16"/>
  <c r="J13651" i="16"/>
  <c r="J13652" i="16"/>
  <c r="J13653" i="16"/>
  <c r="J13654" i="16"/>
  <c r="J13655" i="16"/>
  <c r="J13656" i="16"/>
  <c r="J13657" i="16"/>
  <c r="J13658" i="16"/>
  <c r="J13659" i="16"/>
  <c r="J13660" i="16"/>
  <c r="J13661" i="16"/>
  <c r="J13662" i="16"/>
  <c r="J13663" i="16"/>
  <c r="J13664" i="16"/>
  <c r="J13665" i="16"/>
  <c r="J13666" i="16"/>
  <c r="J13667" i="16"/>
  <c r="J13668" i="16"/>
  <c r="J13669" i="16"/>
  <c r="J13670" i="16"/>
  <c r="J13671" i="16"/>
  <c r="J13672" i="16"/>
  <c r="J13673" i="16"/>
  <c r="J13674" i="16"/>
  <c r="J13675" i="16"/>
  <c r="J13676" i="16"/>
  <c r="J13677" i="16"/>
  <c r="J13678" i="16"/>
  <c r="J13679" i="16"/>
  <c r="J13680" i="16"/>
  <c r="J13681" i="16"/>
  <c r="J13682" i="16"/>
  <c r="J13683" i="16"/>
  <c r="J13684" i="16"/>
  <c r="J13685" i="16"/>
  <c r="J13686" i="16"/>
  <c r="J13687" i="16"/>
  <c r="J13688" i="16"/>
  <c r="J13689" i="16"/>
  <c r="J13690" i="16"/>
  <c r="J13691" i="16"/>
  <c r="J13692" i="16"/>
  <c r="J13693" i="16"/>
  <c r="J13694" i="16"/>
  <c r="J13695" i="16"/>
  <c r="J13696" i="16"/>
  <c r="J13697" i="16"/>
  <c r="J13698" i="16"/>
  <c r="J13699" i="16"/>
  <c r="J13700" i="16"/>
  <c r="J13701" i="16"/>
  <c r="J13702" i="16"/>
  <c r="J13703" i="16"/>
  <c r="J13704" i="16"/>
  <c r="J13705" i="16"/>
  <c r="J13706" i="16"/>
  <c r="J13707" i="16"/>
  <c r="J13708" i="16"/>
  <c r="J13709" i="16"/>
  <c r="J13710" i="16"/>
  <c r="J13711" i="16"/>
  <c r="J13712" i="16"/>
  <c r="J13713" i="16"/>
  <c r="J13714" i="16"/>
  <c r="J13715" i="16"/>
  <c r="J13716" i="16"/>
  <c r="J13717" i="16"/>
  <c r="J13718" i="16"/>
  <c r="J13719" i="16"/>
  <c r="J13720" i="16"/>
  <c r="J13721" i="16"/>
  <c r="J13722" i="16"/>
  <c r="J13723" i="16"/>
  <c r="J13724" i="16"/>
  <c r="J13725" i="16"/>
  <c r="J13726" i="16"/>
  <c r="J13727" i="16"/>
  <c r="J13728" i="16"/>
  <c r="J13729" i="16"/>
  <c r="J13730" i="16"/>
  <c r="J13731" i="16"/>
  <c r="J13732" i="16"/>
  <c r="J13733" i="16"/>
  <c r="J13734" i="16"/>
  <c r="J13735" i="16"/>
  <c r="J13736" i="16"/>
  <c r="J13737" i="16"/>
  <c r="J13738" i="16"/>
  <c r="J13739" i="16"/>
  <c r="J13740" i="16"/>
  <c r="J13741" i="16"/>
  <c r="J13742" i="16"/>
  <c r="J13743" i="16"/>
  <c r="J13744" i="16"/>
  <c r="J13745" i="16"/>
  <c r="J13746" i="16"/>
  <c r="J13747" i="16"/>
  <c r="J13748" i="16"/>
  <c r="J13749" i="16"/>
  <c r="J13750" i="16"/>
  <c r="J13751" i="16"/>
  <c r="J13752" i="16"/>
  <c r="J13753" i="16"/>
  <c r="J13754" i="16"/>
  <c r="J13755" i="16"/>
  <c r="J13756" i="16"/>
  <c r="J13757" i="16"/>
  <c r="J13758" i="16"/>
  <c r="J13759" i="16"/>
  <c r="J13760" i="16"/>
  <c r="J13761" i="16"/>
  <c r="J13762" i="16"/>
  <c r="J13763" i="16"/>
  <c r="J13764" i="16"/>
  <c r="J13765" i="16"/>
  <c r="J13766" i="16"/>
  <c r="J13767" i="16"/>
  <c r="J13768" i="16"/>
  <c r="J13769" i="16"/>
  <c r="J13770" i="16"/>
  <c r="J13771" i="16"/>
  <c r="J13772" i="16"/>
  <c r="J13773" i="16"/>
  <c r="J13774" i="16"/>
  <c r="J13775" i="16"/>
  <c r="J13776" i="16"/>
  <c r="J13777" i="16"/>
  <c r="J13778" i="16"/>
  <c r="J13779" i="16"/>
  <c r="J13780" i="16"/>
  <c r="J13781" i="16"/>
  <c r="J13782" i="16"/>
  <c r="J13783" i="16"/>
  <c r="J13784" i="16"/>
  <c r="J13785" i="16"/>
  <c r="J13786" i="16"/>
  <c r="J13787" i="16"/>
  <c r="J13788" i="16"/>
  <c r="J13789" i="16"/>
  <c r="J13790" i="16"/>
  <c r="J13791" i="16"/>
  <c r="J13792" i="16"/>
  <c r="J13793" i="16"/>
  <c r="J13794" i="16"/>
  <c r="J13795" i="16"/>
  <c r="J13796" i="16"/>
  <c r="J13797" i="16"/>
  <c r="J13798" i="16"/>
  <c r="J13799" i="16"/>
  <c r="J13800" i="16"/>
  <c r="J13801" i="16"/>
  <c r="J13802" i="16"/>
  <c r="J13803" i="16"/>
  <c r="J13804" i="16"/>
  <c r="J13805" i="16"/>
  <c r="J13806" i="16"/>
  <c r="J13807" i="16"/>
  <c r="J13808" i="16"/>
  <c r="J13809" i="16"/>
  <c r="J13810" i="16"/>
  <c r="J13811" i="16"/>
  <c r="J13812" i="16"/>
  <c r="J13813" i="16"/>
  <c r="J13814" i="16"/>
  <c r="J13815" i="16"/>
  <c r="J13816" i="16"/>
  <c r="J13817" i="16"/>
  <c r="J13818" i="16"/>
  <c r="J13819" i="16"/>
  <c r="J13820" i="16"/>
  <c r="J13821" i="16"/>
  <c r="J13822" i="16"/>
  <c r="J13823" i="16"/>
  <c r="J13824" i="16"/>
  <c r="J13825" i="16"/>
  <c r="J13826" i="16"/>
  <c r="J13827" i="16"/>
  <c r="J13828" i="16"/>
  <c r="J13829" i="16"/>
  <c r="J13830" i="16"/>
  <c r="J13831" i="16"/>
  <c r="J13832" i="16"/>
  <c r="J13833" i="16"/>
  <c r="J13834" i="16"/>
  <c r="J13835" i="16"/>
  <c r="J13836" i="16"/>
  <c r="J13837" i="16"/>
  <c r="J13838" i="16"/>
  <c r="J13839" i="16"/>
  <c r="J13840" i="16"/>
  <c r="J13841" i="16"/>
  <c r="J13842" i="16"/>
  <c r="J13843" i="16"/>
  <c r="J13844" i="16"/>
  <c r="J13845" i="16"/>
  <c r="J13846" i="16"/>
  <c r="J13847" i="16"/>
  <c r="J13848" i="16"/>
  <c r="J13849" i="16"/>
  <c r="J13850" i="16"/>
  <c r="J13851" i="16"/>
  <c r="J13852" i="16"/>
  <c r="J13853" i="16"/>
  <c r="J13854" i="16"/>
  <c r="J13855" i="16"/>
  <c r="J13856" i="16"/>
  <c r="J13857" i="16"/>
  <c r="J13858" i="16"/>
  <c r="J13859" i="16"/>
  <c r="J13860" i="16"/>
  <c r="J13861" i="16"/>
  <c r="J13862" i="16"/>
  <c r="J13863" i="16"/>
  <c r="J13864" i="16"/>
  <c r="J13865" i="16"/>
  <c r="J13866" i="16"/>
  <c r="J13867" i="16"/>
  <c r="J13868" i="16"/>
  <c r="J13869" i="16"/>
  <c r="J13870" i="16"/>
  <c r="J13871" i="16"/>
  <c r="J13872" i="16"/>
  <c r="J13873" i="16"/>
  <c r="J13874" i="16"/>
  <c r="J13875" i="16"/>
  <c r="J13876" i="16"/>
  <c r="J13877" i="16"/>
  <c r="J13878" i="16"/>
  <c r="J13879" i="16"/>
  <c r="J13880" i="16"/>
  <c r="J13881" i="16"/>
  <c r="J13882" i="16"/>
  <c r="J13883" i="16"/>
  <c r="J13884" i="16"/>
  <c r="J13885" i="16"/>
  <c r="J13886" i="16"/>
  <c r="J13887" i="16"/>
  <c r="J13888" i="16"/>
  <c r="J13889" i="16"/>
  <c r="J13890" i="16"/>
  <c r="J13891" i="16"/>
  <c r="J13892" i="16"/>
  <c r="J13893" i="16"/>
  <c r="J13894" i="16"/>
  <c r="J13895" i="16"/>
  <c r="J13896" i="16"/>
  <c r="J13897" i="16"/>
  <c r="J13898" i="16"/>
  <c r="J13899" i="16"/>
  <c r="J13900" i="16"/>
  <c r="J13901" i="16"/>
  <c r="J13902" i="16"/>
  <c r="J13903" i="16"/>
  <c r="J13904" i="16"/>
  <c r="J13905" i="16"/>
  <c r="J13906" i="16"/>
  <c r="J13907" i="16"/>
  <c r="J13908" i="16"/>
  <c r="J13909" i="16"/>
  <c r="J13910" i="16"/>
  <c r="J13911" i="16"/>
  <c r="J13912" i="16"/>
  <c r="J13913" i="16"/>
  <c r="J13914" i="16"/>
  <c r="J13915" i="16"/>
  <c r="J13916" i="16"/>
  <c r="J13917" i="16"/>
  <c r="J13918" i="16"/>
  <c r="J13919" i="16"/>
  <c r="J13920" i="16"/>
  <c r="J13921" i="16"/>
  <c r="J13922" i="16"/>
  <c r="J13923" i="16"/>
  <c r="J13924" i="16"/>
  <c r="J13925" i="16"/>
  <c r="J13926" i="16"/>
  <c r="J13927" i="16"/>
  <c r="J13928" i="16"/>
  <c r="J13929" i="16"/>
  <c r="J13930" i="16"/>
  <c r="J13931" i="16"/>
  <c r="J13932" i="16"/>
  <c r="J13933" i="16"/>
  <c r="J13934" i="16"/>
  <c r="J13935" i="16"/>
  <c r="J13936" i="16"/>
  <c r="J13937" i="16"/>
  <c r="J13938" i="16"/>
  <c r="J13939" i="16"/>
  <c r="J13940" i="16"/>
  <c r="J13941" i="16"/>
  <c r="J13942" i="16"/>
  <c r="J13943" i="16"/>
  <c r="J13944" i="16"/>
  <c r="J13945" i="16"/>
  <c r="J13946" i="16"/>
  <c r="J13947" i="16"/>
  <c r="J13948" i="16"/>
  <c r="J13949" i="16"/>
  <c r="J13950" i="16"/>
  <c r="J13951" i="16"/>
  <c r="J13952" i="16"/>
  <c r="J13953" i="16"/>
  <c r="J13954" i="16"/>
  <c r="J13955" i="16"/>
  <c r="J13956" i="16"/>
  <c r="J13957" i="16"/>
  <c r="J13958" i="16"/>
  <c r="J13959" i="16"/>
  <c r="J13960" i="16"/>
  <c r="J13961" i="16"/>
  <c r="J13962" i="16"/>
  <c r="J13963" i="16"/>
  <c r="J13964" i="16"/>
  <c r="J13965" i="16"/>
  <c r="J13966" i="16"/>
  <c r="J13967" i="16"/>
  <c r="J13968" i="16"/>
  <c r="J13969" i="16"/>
  <c r="J13970" i="16"/>
  <c r="J13971" i="16"/>
  <c r="J13972" i="16"/>
  <c r="J13973" i="16"/>
  <c r="J13974" i="16"/>
  <c r="J13975" i="16"/>
  <c r="J13976" i="16"/>
  <c r="J13977" i="16"/>
  <c r="J13978" i="16"/>
  <c r="J13979" i="16"/>
  <c r="J13980" i="16"/>
  <c r="J13981" i="16"/>
  <c r="J13982" i="16"/>
  <c r="J13983" i="16"/>
  <c r="J13984" i="16"/>
  <c r="J13985" i="16"/>
  <c r="J13986" i="16"/>
  <c r="J13987" i="16"/>
  <c r="J13988" i="16"/>
  <c r="J13989" i="16"/>
  <c r="J13990" i="16"/>
  <c r="J13991" i="16"/>
  <c r="J13992" i="16"/>
  <c r="J13993" i="16"/>
  <c r="J13994" i="16"/>
  <c r="J13995" i="16"/>
  <c r="J13996" i="16"/>
  <c r="J13997" i="16"/>
  <c r="J13998" i="16"/>
  <c r="J13999" i="16"/>
  <c r="J14000" i="16"/>
  <c r="J14001" i="16"/>
  <c r="J14002" i="16"/>
  <c r="J14003" i="16"/>
  <c r="J14004" i="16"/>
  <c r="J14005" i="16"/>
  <c r="J14006" i="16"/>
  <c r="J14007" i="16"/>
  <c r="J14008" i="16"/>
  <c r="J14009" i="16"/>
  <c r="J14010" i="16"/>
  <c r="J14011" i="16"/>
  <c r="J14012" i="16"/>
  <c r="J14013" i="16"/>
  <c r="J14014" i="16"/>
  <c r="J14015" i="16"/>
  <c r="J14016" i="16"/>
  <c r="J14017" i="16"/>
  <c r="J14018" i="16"/>
  <c r="J14019" i="16"/>
  <c r="J14020" i="16"/>
  <c r="J14021" i="16"/>
  <c r="J14022" i="16"/>
  <c r="J14023" i="16"/>
  <c r="J14024" i="16"/>
  <c r="J14025" i="16"/>
  <c r="J14026" i="16"/>
  <c r="J14027" i="16"/>
  <c r="J14028" i="16"/>
  <c r="J14029" i="16"/>
  <c r="J14030" i="16"/>
  <c r="J14031" i="16"/>
  <c r="J14032" i="16"/>
  <c r="J14033" i="16"/>
  <c r="J14034" i="16"/>
  <c r="J14035" i="16"/>
  <c r="J14036" i="16"/>
  <c r="J14037" i="16"/>
  <c r="J14038" i="16"/>
  <c r="J14039" i="16"/>
  <c r="J14040" i="16"/>
  <c r="J14041" i="16"/>
  <c r="J14042" i="16"/>
  <c r="J14043" i="16"/>
  <c r="J14044" i="16"/>
  <c r="J14045" i="16"/>
  <c r="J14046" i="16"/>
  <c r="J14047" i="16"/>
  <c r="J14048" i="16"/>
  <c r="J14049" i="16"/>
  <c r="J14050" i="16"/>
  <c r="J14051" i="16"/>
  <c r="J14052" i="16"/>
  <c r="J14053" i="16"/>
  <c r="J14054" i="16"/>
  <c r="J14055" i="16"/>
  <c r="J14056" i="16"/>
  <c r="J14057" i="16"/>
  <c r="J14058" i="16"/>
  <c r="J14059" i="16"/>
  <c r="J14060" i="16"/>
  <c r="J14061" i="16"/>
  <c r="J14062" i="16"/>
  <c r="J14063" i="16"/>
  <c r="J14064" i="16"/>
  <c r="J14065" i="16"/>
  <c r="J14066" i="16"/>
  <c r="J14067" i="16"/>
  <c r="J14068" i="16"/>
  <c r="J14069" i="16"/>
  <c r="J14070" i="16"/>
  <c r="J14071" i="16"/>
  <c r="J14072" i="16"/>
  <c r="J14073" i="16"/>
  <c r="J14074" i="16"/>
  <c r="J14075" i="16"/>
  <c r="J14076" i="16"/>
  <c r="J14077" i="16"/>
  <c r="J14078" i="16"/>
  <c r="J14079" i="16"/>
  <c r="J14080" i="16"/>
  <c r="J14081" i="16"/>
  <c r="J14082" i="16"/>
  <c r="J14083" i="16"/>
  <c r="J14084" i="16"/>
  <c r="J14085" i="16"/>
  <c r="J14086" i="16"/>
  <c r="J14087" i="16"/>
  <c r="J14088" i="16"/>
  <c r="J14089" i="16"/>
  <c r="J14090" i="16"/>
  <c r="J14091" i="16"/>
  <c r="J14092" i="16"/>
  <c r="J14093" i="16"/>
  <c r="J14094" i="16"/>
  <c r="J14095" i="16"/>
  <c r="J14096" i="16"/>
  <c r="J14097" i="16"/>
  <c r="J14098" i="16"/>
  <c r="J14099" i="16"/>
  <c r="J14100" i="16"/>
  <c r="J14101" i="16"/>
  <c r="J14102" i="16"/>
  <c r="J14103" i="16"/>
  <c r="J14104" i="16"/>
  <c r="J14105" i="16"/>
  <c r="J14106" i="16"/>
  <c r="J14107" i="16"/>
  <c r="J14108" i="16"/>
  <c r="J14109" i="16"/>
  <c r="J14110" i="16"/>
  <c r="J14111" i="16"/>
  <c r="J14112" i="16"/>
  <c r="J14113" i="16"/>
  <c r="J14114" i="16"/>
  <c r="J14115" i="16"/>
  <c r="J14116" i="16"/>
  <c r="J14117" i="16"/>
  <c r="J14118" i="16"/>
  <c r="J14119" i="16"/>
  <c r="J14120" i="16"/>
  <c r="J14121" i="16"/>
  <c r="J14122" i="16"/>
  <c r="J14123" i="16"/>
  <c r="J14124" i="16"/>
  <c r="J14125" i="16"/>
  <c r="J14126" i="16"/>
  <c r="J14127" i="16"/>
  <c r="J14128" i="16"/>
  <c r="J14129" i="16"/>
  <c r="J14130" i="16"/>
  <c r="J14131" i="16"/>
  <c r="J14132" i="16"/>
  <c r="J14133" i="16"/>
  <c r="J14134" i="16"/>
  <c r="J14135" i="16"/>
  <c r="J14136" i="16"/>
  <c r="J14137" i="16"/>
  <c r="J14138" i="16"/>
  <c r="J14139" i="16"/>
  <c r="J14140" i="16"/>
  <c r="J14141" i="16"/>
  <c r="J14142" i="16"/>
  <c r="J14143" i="16"/>
  <c r="J14144" i="16"/>
  <c r="J14145" i="16"/>
  <c r="J14146" i="16"/>
  <c r="J14147" i="16"/>
  <c r="J14148" i="16"/>
  <c r="J14149" i="16"/>
  <c r="J14150" i="16"/>
  <c r="J14151" i="16"/>
  <c r="J14152" i="16"/>
  <c r="J14153" i="16"/>
  <c r="J14154" i="16"/>
  <c r="J14155" i="16"/>
  <c r="J14156" i="16"/>
  <c r="J14157" i="16"/>
  <c r="J14158" i="16"/>
  <c r="J14159" i="16"/>
  <c r="J14160" i="16"/>
  <c r="J14161" i="16"/>
  <c r="J14162" i="16"/>
  <c r="J14163" i="16"/>
  <c r="J14164" i="16"/>
  <c r="J14165" i="16"/>
  <c r="J14166" i="16"/>
  <c r="J14167" i="16"/>
  <c r="J14168" i="16"/>
  <c r="J14169" i="16"/>
  <c r="J14170" i="16"/>
  <c r="J14171" i="16"/>
  <c r="J14172" i="16"/>
  <c r="J14173" i="16"/>
  <c r="J14174" i="16"/>
  <c r="J14175" i="16"/>
  <c r="J14176" i="16"/>
  <c r="J14177" i="16"/>
  <c r="J14178" i="16"/>
  <c r="J14179" i="16"/>
  <c r="J14180" i="16"/>
  <c r="J14181" i="16"/>
  <c r="J14182" i="16"/>
  <c r="J14183" i="16"/>
  <c r="J14184" i="16"/>
  <c r="J14185" i="16"/>
  <c r="J14186" i="16"/>
  <c r="J14187" i="16"/>
  <c r="J14188" i="16"/>
  <c r="J14189" i="16"/>
  <c r="J14190" i="16"/>
  <c r="J14191" i="16"/>
  <c r="J14192" i="16"/>
  <c r="J14193" i="16"/>
  <c r="J14194" i="16"/>
  <c r="J14195" i="16"/>
  <c r="J14196" i="16"/>
  <c r="J14197" i="16"/>
  <c r="J14198" i="16"/>
  <c r="J14199" i="16"/>
  <c r="J14200" i="16"/>
  <c r="J14201" i="16"/>
  <c r="J14202" i="16"/>
  <c r="J14203" i="16"/>
  <c r="J14204" i="16"/>
  <c r="J14205" i="16"/>
  <c r="J14206" i="16"/>
  <c r="J14207" i="16"/>
  <c r="J14208" i="16"/>
  <c r="J14209" i="16"/>
  <c r="J14210" i="16"/>
  <c r="J14211" i="16"/>
  <c r="J14212" i="16"/>
  <c r="J14213" i="16"/>
  <c r="J14214" i="16"/>
  <c r="J14215" i="16"/>
  <c r="J14216" i="16"/>
  <c r="J14217" i="16"/>
  <c r="J14218" i="16"/>
  <c r="J14219" i="16"/>
  <c r="J14220" i="16"/>
  <c r="J14221" i="16"/>
  <c r="J14222" i="16"/>
  <c r="J14223" i="16"/>
  <c r="J14224" i="16"/>
  <c r="J14225" i="16"/>
  <c r="J14226" i="16"/>
  <c r="J14227" i="16"/>
  <c r="J14228" i="16"/>
  <c r="J14229" i="16"/>
  <c r="J14230" i="16"/>
  <c r="J14231" i="16"/>
  <c r="J14232" i="16"/>
  <c r="J14233" i="16"/>
  <c r="J14234" i="16"/>
  <c r="J14235" i="16"/>
  <c r="J14236" i="16"/>
  <c r="J14237" i="16"/>
  <c r="J14238" i="16"/>
  <c r="J14239" i="16"/>
  <c r="J14240" i="16"/>
  <c r="J14241" i="16"/>
  <c r="J14242" i="16"/>
  <c r="J14243" i="16"/>
  <c r="J14244" i="16"/>
  <c r="J14245" i="16"/>
  <c r="J14246" i="16"/>
  <c r="J14247" i="16"/>
  <c r="J14248" i="16"/>
  <c r="J14249" i="16"/>
  <c r="J14250" i="16"/>
  <c r="J14251" i="16"/>
  <c r="J14252" i="16"/>
  <c r="J14253" i="16"/>
  <c r="J14254" i="16"/>
  <c r="J14255" i="16"/>
  <c r="J14256" i="16"/>
  <c r="J14257" i="16"/>
  <c r="J14258" i="16"/>
  <c r="J14259" i="16"/>
  <c r="J14260" i="16"/>
  <c r="J14261" i="16"/>
  <c r="J14262" i="16"/>
  <c r="J14263" i="16"/>
  <c r="J14264" i="16"/>
  <c r="J14265" i="16"/>
  <c r="J14266" i="16"/>
  <c r="J14267" i="16"/>
  <c r="J14268" i="16"/>
  <c r="J14269" i="16"/>
  <c r="J14270" i="16"/>
  <c r="J14271" i="16"/>
  <c r="J14272" i="16"/>
  <c r="J14273" i="16"/>
  <c r="J14274" i="16"/>
  <c r="J14275" i="16"/>
  <c r="J14276" i="16"/>
  <c r="J14277" i="16"/>
  <c r="J14278" i="16"/>
  <c r="J14279" i="16"/>
  <c r="J14280" i="16"/>
  <c r="J14281" i="16"/>
  <c r="J14282" i="16"/>
  <c r="J14283" i="16"/>
  <c r="J14284" i="16"/>
  <c r="J14285" i="16"/>
  <c r="J14286" i="16"/>
  <c r="J14287" i="16"/>
  <c r="J14288" i="16"/>
  <c r="J14289" i="16"/>
  <c r="J14290" i="16"/>
  <c r="J14291" i="16"/>
  <c r="J14292" i="16"/>
  <c r="J14293" i="16"/>
  <c r="J14294" i="16"/>
  <c r="J14295" i="16"/>
  <c r="J14296" i="16"/>
  <c r="J14297" i="16"/>
  <c r="J14298" i="16"/>
  <c r="J14299" i="16"/>
  <c r="J14300" i="16"/>
  <c r="J14301" i="16"/>
  <c r="J14302" i="16"/>
  <c r="J14303" i="16"/>
  <c r="J14304" i="16"/>
  <c r="J14305" i="16"/>
  <c r="J14306" i="16"/>
  <c r="J14307" i="16"/>
  <c r="J14308" i="16"/>
  <c r="J14309" i="16"/>
  <c r="J14310" i="16"/>
  <c r="J14311" i="16"/>
  <c r="J14312" i="16"/>
  <c r="J14313" i="16"/>
  <c r="J14314" i="16"/>
  <c r="J14315" i="16"/>
  <c r="J14316" i="16"/>
  <c r="J14317" i="16"/>
  <c r="J14318" i="16"/>
  <c r="J14319" i="16"/>
  <c r="J14320" i="16"/>
  <c r="J14321" i="16"/>
  <c r="J14322" i="16"/>
  <c r="J14323" i="16"/>
  <c r="J14324" i="16"/>
  <c r="J14325" i="16"/>
  <c r="J14326" i="16"/>
  <c r="J14327" i="16"/>
  <c r="J14328" i="16"/>
  <c r="J14329" i="16"/>
  <c r="J14330" i="16"/>
  <c r="J14331" i="16"/>
  <c r="J14332" i="16"/>
  <c r="J14333" i="16"/>
  <c r="J14334" i="16"/>
  <c r="J14335" i="16"/>
  <c r="J14336" i="16"/>
  <c r="J14337" i="16"/>
  <c r="J14338" i="16"/>
  <c r="J14339" i="16"/>
  <c r="J14340" i="16"/>
  <c r="J14341" i="16"/>
  <c r="J14342" i="16"/>
  <c r="J14343" i="16"/>
  <c r="J14344" i="16"/>
  <c r="J14345" i="16"/>
  <c r="J14346" i="16"/>
  <c r="J14347" i="16"/>
  <c r="J14348" i="16"/>
  <c r="J14349" i="16"/>
  <c r="J14350" i="16"/>
  <c r="J14351" i="16"/>
  <c r="J14352" i="16"/>
  <c r="J14353" i="16"/>
  <c r="J14354" i="16"/>
  <c r="J14355" i="16"/>
  <c r="J14356" i="16"/>
  <c r="J14357" i="16"/>
  <c r="J14358" i="16"/>
  <c r="J14359" i="16"/>
  <c r="J14360" i="16"/>
  <c r="J14361" i="16"/>
  <c r="J14362" i="16"/>
  <c r="J14363" i="16"/>
  <c r="J14364" i="16"/>
  <c r="J14365" i="16"/>
  <c r="J14366" i="16"/>
  <c r="J14367" i="16"/>
  <c r="J14368" i="16"/>
  <c r="J14369" i="16"/>
  <c r="J14370" i="16"/>
  <c r="J14371" i="16"/>
  <c r="J14372" i="16"/>
  <c r="J14373" i="16"/>
  <c r="J14374" i="16"/>
  <c r="J14375" i="16"/>
  <c r="J14376" i="16"/>
  <c r="J14377" i="16"/>
  <c r="J14378" i="16"/>
  <c r="J14379" i="16"/>
  <c r="J14380" i="16"/>
  <c r="J14381" i="16"/>
  <c r="J14382" i="16"/>
  <c r="J14383" i="16"/>
  <c r="J14384" i="16"/>
  <c r="J14385" i="16"/>
  <c r="J14386" i="16"/>
  <c r="J14387" i="16"/>
  <c r="J14388" i="16"/>
  <c r="J14389" i="16"/>
  <c r="J14390" i="16"/>
  <c r="J14391" i="16"/>
  <c r="J14392" i="16"/>
  <c r="J14393" i="16"/>
  <c r="J14394" i="16"/>
  <c r="J14395" i="16"/>
  <c r="J14396" i="16"/>
  <c r="J14397" i="16"/>
  <c r="J14398" i="16"/>
  <c r="J14399" i="16"/>
  <c r="J14400" i="16"/>
  <c r="J14401" i="16"/>
  <c r="J14402" i="16"/>
  <c r="J14403" i="16"/>
  <c r="J14404" i="16"/>
  <c r="J14405" i="16"/>
  <c r="J14406" i="16"/>
  <c r="J14407" i="16"/>
  <c r="J14408" i="16"/>
  <c r="J14409" i="16"/>
  <c r="J14410" i="16"/>
  <c r="J14411" i="16"/>
  <c r="J14412" i="16"/>
  <c r="J14413" i="16"/>
  <c r="J14414" i="16"/>
  <c r="J14415" i="16"/>
  <c r="J14416" i="16"/>
  <c r="J14417" i="16"/>
  <c r="J14418" i="16"/>
  <c r="J14419" i="16"/>
  <c r="J14420" i="16"/>
  <c r="J14421" i="16"/>
  <c r="J14422" i="16"/>
  <c r="J14423" i="16"/>
  <c r="J14424" i="16"/>
  <c r="J14425" i="16"/>
  <c r="J14426" i="16"/>
  <c r="J14427" i="16"/>
  <c r="J14428" i="16"/>
  <c r="J14429" i="16"/>
  <c r="J14430" i="16"/>
  <c r="J14431" i="16"/>
  <c r="J14432" i="16"/>
  <c r="J14433" i="16"/>
  <c r="J14434" i="16"/>
  <c r="J14435" i="16"/>
  <c r="J14436" i="16"/>
  <c r="J14437" i="16"/>
  <c r="J14438" i="16"/>
  <c r="J14439" i="16"/>
  <c r="J14440" i="16"/>
  <c r="J14441" i="16"/>
  <c r="J14442" i="16"/>
  <c r="J14443" i="16"/>
  <c r="J14444" i="16"/>
  <c r="J14445" i="16"/>
  <c r="J14446" i="16"/>
  <c r="J14447" i="16"/>
  <c r="J14448" i="16"/>
  <c r="J14449" i="16"/>
  <c r="J14450" i="16"/>
  <c r="J14451" i="16"/>
  <c r="J14452" i="16"/>
  <c r="J14453" i="16"/>
  <c r="J14454" i="16"/>
  <c r="J14455" i="16"/>
  <c r="J14456" i="16"/>
  <c r="J14457" i="16"/>
  <c r="J14458" i="16"/>
  <c r="J14459" i="16"/>
  <c r="J14460" i="16"/>
  <c r="J14461" i="16"/>
  <c r="J14462" i="16"/>
  <c r="J14463" i="16"/>
  <c r="J14464" i="16"/>
  <c r="J14465" i="16"/>
  <c r="J14466" i="16"/>
  <c r="J14467" i="16"/>
  <c r="J14468" i="16"/>
  <c r="J14469" i="16"/>
  <c r="J14470" i="16"/>
  <c r="J14471" i="16"/>
  <c r="J14472" i="16"/>
  <c r="J14473" i="16"/>
  <c r="J14474" i="16"/>
  <c r="J14475" i="16"/>
  <c r="J14476" i="16"/>
  <c r="J14477" i="16"/>
  <c r="J14478" i="16"/>
  <c r="J14479" i="16"/>
  <c r="J14480" i="16"/>
  <c r="J14481" i="16"/>
  <c r="J14482" i="16"/>
  <c r="J14483" i="16"/>
  <c r="J14484" i="16"/>
  <c r="J14485" i="16"/>
  <c r="J14486" i="16"/>
  <c r="J14487" i="16"/>
  <c r="J14488" i="16"/>
  <c r="J14489" i="16"/>
  <c r="J14490" i="16"/>
  <c r="J14491" i="16"/>
  <c r="J14492" i="16"/>
  <c r="J14493" i="16"/>
  <c r="J14494" i="16"/>
  <c r="J14495" i="16"/>
  <c r="J14496" i="16"/>
  <c r="J14497" i="16"/>
  <c r="J14498" i="16"/>
  <c r="J14499" i="16"/>
  <c r="J14500" i="16"/>
  <c r="J14501" i="16"/>
  <c r="J14502" i="16"/>
  <c r="J14503" i="16"/>
  <c r="J14504" i="16"/>
  <c r="J14505" i="16"/>
  <c r="J14506" i="16"/>
  <c r="J14507" i="16"/>
  <c r="J14508" i="16"/>
  <c r="J14509" i="16"/>
  <c r="J14510" i="16"/>
  <c r="J14511" i="16"/>
  <c r="J14512" i="16"/>
  <c r="J14513" i="16"/>
  <c r="J14514" i="16"/>
  <c r="J14515" i="16"/>
  <c r="J14516" i="16"/>
  <c r="J14517" i="16"/>
  <c r="J14518" i="16"/>
  <c r="J14519" i="16"/>
  <c r="J14520" i="16"/>
  <c r="J14521" i="16"/>
  <c r="J14522" i="16"/>
  <c r="J14523" i="16"/>
  <c r="J14524" i="16"/>
  <c r="J14525" i="16"/>
  <c r="J14526" i="16"/>
  <c r="J14527" i="16"/>
  <c r="J14528" i="16"/>
  <c r="J14529" i="16"/>
  <c r="J14530" i="16"/>
  <c r="J14531" i="16"/>
  <c r="J14532" i="16"/>
  <c r="J14533" i="16"/>
  <c r="J14534" i="16"/>
  <c r="J14535" i="16"/>
  <c r="J14536" i="16"/>
  <c r="J14537" i="16"/>
  <c r="J14538" i="16"/>
  <c r="J14539" i="16"/>
  <c r="J14540" i="16"/>
  <c r="J14541" i="16"/>
  <c r="J14542" i="16"/>
  <c r="J14543" i="16"/>
  <c r="J14544" i="16"/>
  <c r="J14545" i="16"/>
  <c r="J14546" i="16"/>
  <c r="J14547" i="16"/>
  <c r="J14548" i="16"/>
  <c r="J14549" i="16"/>
  <c r="J14550" i="16"/>
  <c r="J14551" i="16"/>
  <c r="J14552" i="16"/>
  <c r="J14553" i="16"/>
  <c r="J14554" i="16"/>
  <c r="J14555" i="16"/>
  <c r="J14556" i="16"/>
  <c r="J14557" i="16"/>
  <c r="J14558" i="16"/>
  <c r="J14559" i="16"/>
  <c r="J14560" i="16"/>
  <c r="J14561" i="16"/>
  <c r="J14562" i="16"/>
  <c r="J14563" i="16"/>
  <c r="J14564" i="16"/>
  <c r="J14565" i="16"/>
  <c r="J14566" i="16"/>
  <c r="J14567" i="16"/>
  <c r="J14568" i="16"/>
  <c r="J14569" i="16"/>
  <c r="J14570" i="16"/>
  <c r="J14571" i="16"/>
  <c r="J14572" i="16"/>
  <c r="J14573" i="16"/>
  <c r="J14574" i="16"/>
  <c r="J14575" i="16"/>
  <c r="J14576" i="16"/>
  <c r="J14577" i="16"/>
  <c r="J14578" i="16"/>
  <c r="J14579" i="16"/>
  <c r="J14580" i="16"/>
  <c r="J14581" i="16"/>
  <c r="J14582" i="16"/>
  <c r="J14583" i="16"/>
  <c r="J14584" i="16"/>
  <c r="J14585" i="16"/>
  <c r="J14586" i="16"/>
  <c r="J14587" i="16"/>
  <c r="J14588" i="16"/>
  <c r="J14589" i="16"/>
  <c r="J14590" i="16"/>
  <c r="J14591" i="16"/>
  <c r="J14592" i="16"/>
  <c r="J14593" i="16"/>
  <c r="J14594" i="16"/>
  <c r="J14595" i="16"/>
  <c r="J14596" i="16"/>
  <c r="J14597" i="16"/>
  <c r="J14598" i="16"/>
  <c r="J14599" i="16"/>
  <c r="J14600" i="16"/>
  <c r="J14601" i="16"/>
  <c r="J14602" i="16"/>
  <c r="J14603" i="16"/>
  <c r="J14604" i="16"/>
  <c r="J14605" i="16"/>
  <c r="J14606" i="16"/>
  <c r="J14607" i="16"/>
  <c r="J14608" i="16"/>
  <c r="J14609" i="16"/>
  <c r="J14610" i="16"/>
  <c r="J14611" i="16"/>
  <c r="J14612" i="16"/>
  <c r="J14613" i="16"/>
  <c r="J14614" i="16"/>
  <c r="J14615" i="16"/>
  <c r="J14616" i="16"/>
  <c r="J14617" i="16"/>
  <c r="J14618" i="16"/>
  <c r="J14619" i="16"/>
  <c r="J14620" i="16"/>
  <c r="J14621" i="16"/>
  <c r="J14622" i="16"/>
  <c r="J14623" i="16"/>
  <c r="J14624" i="16"/>
  <c r="J14625" i="16"/>
  <c r="J14626" i="16"/>
  <c r="J14627" i="16"/>
  <c r="J14628" i="16"/>
  <c r="J14629" i="16"/>
  <c r="J14630" i="16"/>
  <c r="J14631" i="16"/>
  <c r="J14632" i="16"/>
  <c r="J14633" i="16"/>
  <c r="J14634" i="16"/>
  <c r="J14635" i="16"/>
  <c r="J14636" i="16"/>
  <c r="J14637" i="16"/>
  <c r="J14638" i="16"/>
  <c r="J14639" i="16"/>
  <c r="J14640" i="16"/>
  <c r="J14641" i="16"/>
  <c r="J14642" i="16"/>
  <c r="J14643" i="16"/>
  <c r="J14644" i="16"/>
  <c r="J14645" i="16"/>
  <c r="J14646" i="16"/>
  <c r="J14647" i="16"/>
  <c r="J14648" i="16"/>
  <c r="J14649" i="16"/>
  <c r="J14650" i="16"/>
  <c r="J14651" i="16"/>
  <c r="J14652" i="16"/>
  <c r="J14653" i="16"/>
  <c r="J14654" i="16"/>
  <c r="J14655" i="16"/>
  <c r="J14656" i="16"/>
  <c r="J14657" i="16"/>
  <c r="J14658" i="16"/>
  <c r="J14659" i="16"/>
  <c r="J14660" i="16"/>
  <c r="J14661" i="16"/>
  <c r="J14662" i="16"/>
  <c r="J14663" i="16"/>
  <c r="J14664" i="16"/>
  <c r="J14665" i="16"/>
  <c r="J14666" i="16"/>
  <c r="J14667" i="16"/>
  <c r="J14668" i="16"/>
  <c r="J14669" i="16"/>
  <c r="J14670" i="16"/>
  <c r="J14671" i="16"/>
  <c r="J14672" i="16"/>
  <c r="J14673" i="16"/>
  <c r="J14674" i="16"/>
  <c r="J14675" i="16"/>
  <c r="J14676" i="16"/>
  <c r="J14677" i="16"/>
  <c r="J14678" i="16"/>
  <c r="J14679" i="16"/>
  <c r="J14680" i="16"/>
  <c r="J14681" i="16"/>
  <c r="J14682" i="16"/>
  <c r="J14683" i="16"/>
  <c r="J14684" i="16"/>
  <c r="J14685" i="16"/>
  <c r="J14686" i="16"/>
  <c r="J14687" i="16"/>
  <c r="J14688" i="16"/>
  <c r="J14689" i="16"/>
  <c r="J14690" i="16"/>
  <c r="J14691" i="16"/>
  <c r="J14692" i="16"/>
  <c r="J14693" i="16"/>
  <c r="J14694" i="16"/>
  <c r="J14695" i="16"/>
  <c r="J14696" i="16"/>
  <c r="J14697" i="16"/>
  <c r="J14698" i="16"/>
  <c r="J14699" i="16"/>
  <c r="J14700" i="16"/>
  <c r="J14701" i="16"/>
  <c r="J14702" i="16"/>
  <c r="J14703" i="16"/>
  <c r="J14704" i="16"/>
  <c r="J14705" i="16"/>
  <c r="J14706" i="16"/>
  <c r="J14707" i="16"/>
  <c r="J14708" i="16"/>
  <c r="J14709" i="16"/>
  <c r="J14710" i="16"/>
  <c r="J14711" i="16"/>
  <c r="J14712" i="16"/>
  <c r="J14713" i="16"/>
  <c r="J14714" i="16"/>
  <c r="J14715" i="16"/>
  <c r="J14716" i="16"/>
  <c r="J14717" i="16"/>
  <c r="J14718" i="16"/>
  <c r="J14719" i="16"/>
  <c r="J14720" i="16"/>
  <c r="J14721" i="16"/>
  <c r="J14722" i="16"/>
  <c r="J14723" i="16"/>
  <c r="J14724" i="16"/>
  <c r="J14725" i="16"/>
  <c r="J14726" i="16"/>
  <c r="J14727" i="16"/>
  <c r="J14728" i="16"/>
  <c r="J14729" i="16"/>
  <c r="J14730" i="16"/>
  <c r="J14731" i="16"/>
  <c r="J14732" i="16"/>
  <c r="J14733" i="16"/>
  <c r="J14734" i="16"/>
  <c r="J14735" i="16"/>
  <c r="J14736" i="16"/>
  <c r="J14737" i="16"/>
  <c r="J14738" i="16"/>
  <c r="J14739" i="16"/>
  <c r="J14740" i="16"/>
  <c r="J14741" i="16"/>
  <c r="J14742" i="16"/>
  <c r="J14743" i="16"/>
  <c r="J14744" i="16"/>
  <c r="J14745" i="16"/>
  <c r="J14746" i="16"/>
  <c r="J14747" i="16"/>
  <c r="J14748" i="16"/>
  <c r="J14749" i="16"/>
  <c r="J14750" i="16"/>
  <c r="J14751" i="16"/>
  <c r="J14752" i="16"/>
  <c r="J14753" i="16"/>
  <c r="J14754" i="16"/>
  <c r="J14755" i="16"/>
  <c r="J14756" i="16"/>
  <c r="J14757" i="16"/>
  <c r="J14758" i="16"/>
  <c r="J14759" i="16"/>
  <c r="J14760" i="16"/>
  <c r="J14761" i="16"/>
  <c r="J14762" i="16"/>
  <c r="J14763" i="16"/>
  <c r="J14764" i="16"/>
  <c r="J14765" i="16"/>
  <c r="J14766" i="16"/>
  <c r="J14767" i="16"/>
  <c r="J14768" i="16"/>
  <c r="J14769" i="16"/>
  <c r="J14770" i="16"/>
  <c r="J14771" i="16"/>
  <c r="J14772" i="16"/>
  <c r="J14773" i="16"/>
  <c r="J14774" i="16"/>
  <c r="J14775" i="16"/>
  <c r="J14776" i="16"/>
  <c r="J14777" i="16"/>
  <c r="J14778" i="16"/>
  <c r="J14779" i="16"/>
  <c r="J14780" i="16"/>
  <c r="J14781" i="16"/>
  <c r="J14782" i="16"/>
  <c r="J14783" i="16"/>
  <c r="J14784" i="16"/>
  <c r="J14785" i="16"/>
  <c r="J14786" i="16"/>
  <c r="J14787" i="16"/>
  <c r="J14788" i="16"/>
  <c r="J14789" i="16"/>
  <c r="J14790" i="16"/>
  <c r="J14791" i="16"/>
  <c r="J14792" i="16"/>
  <c r="J14793" i="16"/>
  <c r="J14794" i="16"/>
  <c r="J14795" i="16"/>
  <c r="J14796" i="16"/>
  <c r="J14797" i="16"/>
  <c r="J14798" i="16"/>
  <c r="J14799" i="16"/>
  <c r="J14800" i="16"/>
  <c r="J14801" i="16"/>
  <c r="J14802" i="16"/>
  <c r="J14803" i="16"/>
  <c r="J14804" i="16"/>
  <c r="J14805" i="16"/>
  <c r="J14806" i="16"/>
  <c r="J14807" i="16"/>
  <c r="J14808" i="16"/>
  <c r="J14809" i="16"/>
  <c r="J14810" i="16"/>
  <c r="J14811" i="16"/>
  <c r="J14812" i="16"/>
  <c r="J14813" i="16"/>
  <c r="J14814" i="16"/>
  <c r="J14815" i="16"/>
  <c r="J14816" i="16"/>
  <c r="J14817" i="16"/>
  <c r="J14818" i="16"/>
  <c r="J14819" i="16"/>
  <c r="J14820" i="16"/>
  <c r="J14821" i="16"/>
  <c r="J14822" i="16"/>
  <c r="J14823" i="16"/>
  <c r="J14824" i="16"/>
  <c r="J14825" i="16"/>
  <c r="J14826" i="16"/>
  <c r="J14827" i="16"/>
  <c r="J14828" i="16"/>
  <c r="J14829" i="16"/>
  <c r="J14830" i="16"/>
  <c r="J14831" i="16"/>
  <c r="J14832" i="16"/>
  <c r="J14833" i="16"/>
  <c r="J14834" i="16"/>
  <c r="J14835" i="16"/>
  <c r="J14836" i="16"/>
  <c r="J14837" i="16"/>
  <c r="J14838" i="16"/>
  <c r="J14839" i="16"/>
  <c r="J14840" i="16"/>
  <c r="J14841" i="16"/>
  <c r="J14842" i="16"/>
  <c r="J14843" i="16"/>
  <c r="J14844" i="16"/>
  <c r="J14845" i="16"/>
  <c r="J14846" i="16"/>
  <c r="J14847" i="16"/>
  <c r="J14848" i="16"/>
  <c r="J14849" i="16"/>
  <c r="J14850" i="16"/>
  <c r="J14851" i="16"/>
  <c r="J14852" i="16"/>
  <c r="J14853" i="16"/>
  <c r="J14854" i="16"/>
  <c r="J14855" i="16"/>
  <c r="J14856" i="16"/>
  <c r="J14857" i="16"/>
  <c r="J14858" i="16"/>
  <c r="J14859" i="16"/>
  <c r="J14860" i="16"/>
  <c r="J14861" i="16"/>
  <c r="J14862" i="16"/>
  <c r="J14863" i="16"/>
  <c r="J14864" i="16"/>
  <c r="J14865" i="16"/>
  <c r="J14866" i="16"/>
  <c r="J14867" i="16"/>
  <c r="J14868" i="16"/>
  <c r="J14869" i="16"/>
  <c r="J14870" i="16"/>
  <c r="J14871" i="16"/>
  <c r="J14872" i="16"/>
  <c r="J14873" i="16"/>
  <c r="J14874" i="16"/>
  <c r="J14875" i="16"/>
  <c r="J14876" i="16"/>
  <c r="J14877" i="16"/>
  <c r="J14878" i="16"/>
  <c r="J14879" i="16"/>
  <c r="J14880" i="16"/>
  <c r="J14881" i="16"/>
  <c r="J14882" i="16"/>
  <c r="J14883" i="16"/>
  <c r="J14884" i="16"/>
  <c r="J14885" i="16"/>
  <c r="J14886" i="16"/>
  <c r="J14887" i="16"/>
  <c r="J14888" i="16"/>
  <c r="J14889" i="16"/>
  <c r="J14890" i="16"/>
  <c r="J14891" i="16"/>
  <c r="J14892" i="16"/>
  <c r="J14893" i="16"/>
  <c r="J14894" i="16"/>
  <c r="J14895" i="16"/>
  <c r="J14896" i="16"/>
  <c r="J14897" i="16"/>
  <c r="J14898" i="16"/>
  <c r="J14899" i="16"/>
  <c r="J14900" i="16"/>
  <c r="J14901" i="16"/>
  <c r="J14902" i="16"/>
  <c r="J14903" i="16"/>
  <c r="J14904" i="16"/>
  <c r="J14905" i="16"/>
  <c r="J14906" i="16"/>
  <c r="J14907" i="16"/>
  <c r="J14908" i="16"/>
  <c r="J14909" i="16"/>
  <c r="J14910" i="16"/>
  <c r="J14911" i="16"/>
  <c r="J14912" i="16"/>
  <c r="J14913" i="16"/>
  <c r="J14914" i="16"/>
  <c r="J14915" i="16"/>
  <c r="J14916" i="16"/>
  <c r="J14917" i="16"/>
  <c r="J14918" i="16"/>
  <c r="J14919" i="16"/>
  <c r="J14920" i="16"/>
  <c r="J14921" i="16"/>
  <c r="J14922" i="16"/>
  <c r="J14923" i="16"/>
  <c r="J14924" i="16"/>
  <c r="J14925" i="16"/>
  <c r="J14926" i="16"/>
  <c r="J14927" i="16"/>
  <c r="J14928" i="16"/>
  <c r="J14929" i="16"/>
  <c r="J14930" i="16"/>
  <c r="J14931" i="16"/>
  <c r="J14932" i="16"/>
  <c r="J14933" i="16"/>
  <c r="J14934" i="16"/>
  <c r="J14935" i="16"/>
  <c r="J14936" i="16"/>
  <c r="J14937" i="16"/>
  <c r="J14938" i="16"/>
  <c r="J14939" i="16"/>
  <c r="J14940" i="16"/>
  <c r="J14941" i="16"/>
  <c r="J14942" i="16"/>
  <c r="J14943" i="16"/>
  <c r="J14944" i="16"/>
  <c r="J14945" i="16"/>
  <c r="J14946" i="16"/>
  <c r="J14947" i="16"/>
  <c r="J14948" i="16"/>
  <c r="J14949" i="16"/>
  <c r="J14950" i="16"/>
  <c r="J14951" i="16"/>
  <c r="J14952" i="16"/>
  <c r="J14953" i="16"/>
  <c r="J14954" i="16"/>
  <c r="J14955" i="16"/>
  <c r="J14956" i="16"/>
  <c r="J14957" i="16"/>
  <c r="J14958" i="16"/>
  <c r="J14959" i="16"/>
  <c r="J14960" i="16"/>
  <c r="J14961" i="16"/>
  <c r="J14962" i="16"/>
  <c r="J14963" i="16"/>
  <c r="J14964" i="16"/>
  <c r="J14965" i="16"/>
  <c r="J14966" i="16"/>
  <c r="J14967" i="16"/>
  <c r="J14968" i="16"/>
  <c r="J14969" i="16"/>
  <c r="J14970" i="16"/>
  <c r="J14971" i="16"/>
  <c r="J14972" i="16"/>
  <c r="J14973" i="16"/>
  <c r="J14974" i="16"/>
  <c r="J14975" i="16"/>
  <c r="J14976" i="16"/>
  <c r="J14977" i="16"/>
  <c r="J14978" i="16"/>
  <c r="J14979" i="16"/>
  <c r="J14980" i="16"/>
  <c r="J14981" i="16"/>
  <c r="J14982" i="16"/>
  <c r="J14983" i="16"/>
  <c r="J14984" i="16"/>
  <c r="J14985" i="16"/>
  <c r="J14986" i="16"/>
  <c r="J14987" i="16"/>
  <c r="J14988" i="16"/>
  <c r="J14989" i="16"/>
  <c r="J14990" i="16"/>
  <c r="J14991" i="16"/>
  <c r="J14992" i="16"/>
  <c r="J14993" i="16"/>
  <c r="J14994" i="16"/>
  <c r="J14995" i="16"/>
  <c r="J14996" i="16"/>
  <c r="J14997" i="16"/>
  <c r="J14998" i="16"/>
  <c r="J14999" i="16"/>
  <c r="J15000" i="16"/>
  <c r="J15001" i="16"/>
  <c r="J15002" i="16"/>
  <c r="J15003" i="16"/>
  <c r="J15004" i="16"/>
  <c r="J15005" i="16"/>
  <c r="J15006" i="16"/>
  <c r="J15007" i="16"/>
  <c r="J15008" i="16"/>
  <c r="J15009" i="16"/>
  <c r="J15010" i="16"/>
  <c r="J15011" i="16"/>
  <c r="J15012" i="16"/>
  <c r="J15013" i="16"/>
  <c r="J15014" i="16"/>
  <c r="J15015" i="16"/>
  <c r="J15016" i="16"/>
  <c r="J15017" i="16"/>
  <c r="J15018" i="16"/>
  <c r="J15019" i="16"/>
  <c r="J15020" i="16"/>
  <c r="J15021" i="16"/>
  <c r="J15022" i="16"/>
  <c r="J15023" i="16"/>
  <c r="J15024" i="16"/>
  <c r="J15025" i="16"/>
  <c r="J15026" i="16"/>
  <c r="J15027" i="16"/>
  <c r="J15028" i="16"/>
  <c r="J15029" i="16"/>
  <c r="J15030" i="16"/>
  <c r="J15031" i="16"/>
  <c r="J15032" i="16"/>
  <c r="J15033" i="16"/>
  <c r="J15034" i="16"/>
  <c r="J15035" i="16"/>
  <c r="J15036" i="16"/>
  <c r="J15037" i="16"/>
  <c r="J15038" i="16"/>
  <c r="J15039" i="16"/>
  <c r="J15040" i="16"/>
  <c r="J15041" i="16"/>
  <c r="J15042" i="16"/>
  <c r="J15043" i="16"/>
  <c r="J15044" i="16"/>
  <c r="J15045" i="16"/>
  <c r="J15046" i="16"/>
  <c r="J15047" i="16"/>
  <c r="J15048" i="16"/>
  <c r="J15049" i="16"/>
  <c r="J15050" i="16"/>
  <c r="J15051" i="16"/>
  <c r="J15052" i="16"/>
  <c r="J15053" i="16"/>
  <c r="J15054" i="16"/>
  <c r="J15055" i="16"/>
  <c r="J15056" i="16"/>
  <c r="J15057" i="16"/>
  <c r="J15058" i="16"/>
  <c r="J15059" i="16"/>
  <c r="J15060" i="16"/>
  <c r="J15061" i="16"/>
  <c r="J15062" i="16"/>
  <c r="J15063" i="16"/>
  <c r="J15064" i="16"/>
  <c r="J15065" i="16"/>
  <c r="J15066" i="16"/>
  <c r="J15067" i="16"/>
  <c r="J15068" i="16"/>
  <c r="J15069" i="16"/>
  <c r="J15070" i="16"/>
  <c r="J15071" i="16"/>
  <c r="J15072" i="16"/>
  <c r="J15073" i="16"/>
  <c r="J15074" i="16"/>
  <c r="J15075" i="16"/>
  <c r="J15076" i="16"/>
  <c r="J15077" i="16"/>
  <c r="J15078" i="16"/>
  <c r="J15079" i="16"/>
  <c r="J15080" i="16"/>
  <c r="J15081" i="16"/>
  <c r="J15082" i="16"/>
  <c r="J15083" i="16"/>
  <c r="J15084" i="16"/>
  <c r="J15085" i="16"/>
  <c r="J15086" i="16"/>
  <c r="J15087" i="16"/>
  <c r="J15088" i="16"/>
  <c r="J15089" i="16"/>
  <c r="J15090" i="16"/>
  <c r="J15091" i="16"/>
  <c r="J15092" i="16"/>
  <c r="J15093" i="16"/>
  <c r="J15094" i="16"/>
  <c r="J15095" i="16"/>
  <c r="J15096" i="16"/>
  <c r="J15097" i="16"/>
  <c r="J15098" i="16"/>
  <c r="J15099" i="16"/>
  <c r="J15100" i="16"/>
  <c r="J15101" i="16"/>
  <c r="J15102" i="16"/>
  <c r="J15103" i="16"/>
  <c r="J15104" i="16"/>
  <c r="J15105" i="16"/>
  <c r="J15106" i="16"/>
  <c r="J15107" i="16"/>
  <c r="J15108" i="16"/>
  <c r="J15109" i="16"/>
  <c r="J15110" i="16"/>
  <c r="J15111" i="16"/>
  <c r="J15112" i="16"/>
  <c r="J15113" i="16"/>
  <c r="J15114" i="16"/>
  <c r="J15115" i="16"/>
  <c r="J15116" i="16"/>
  <c r="J15117" i="16"/>
  <c r="J15118" i="16"/>
  <c r="J15119" i="16"/>
  <c r="J15120" i="16"/>
  <c r="J15121" i="16"/>
  <c r="J15122" i="16"/>
  <c r="J15123" i="16"/>
  <c r="J15124" i="16"/>
  <c r="J15125" i="16"/>
  <c r="J15126" i="16"/>
  <c r="J15127" i="16"/>
  <c r="J15128" i="16"/>
  <c r="J15129" i="16"/>
  <c r="J15130" i="16"/>
  <c r="J15131" i="16"/>
  <c r="J15132" i="16"/>
  <c r="J15133" i="16"/>
  <c r="J15134" i="16"/>
  <c r="J15135" i="16"/>
  <c r="J15136" i="16"/>
  <c r="J15137" i="16"/>
  <c r="J15138" i="16"/>
  <c r="J15139" i="16"/>
  <c r="J15140" i="16"/>
  <c r="J15141" i="16"/>
  <c r="J15142" i="16"/>
  <c r="J15143" i="16"/>
  <c r="J15144" i="16"/>
  <c r="J15145" i="16"/>
  <c r="J15146" i="16"/>
  <c r="J15147" i="16"/>
  <c r="J15148" i="16"/>
  <c r="J15149" i="16"/>
  <c r="J15150" i="16"/>
  <c r="J15151" i="16"/>
  <c r="J15152" i="16"/>
  <c r="J15153" i="16"/>
  <c r="J15154" i="16"/>
  <c r="J15155" i="16"/>
  <c r="J15156" i="16"/>
  <c r="J15157" i="16"/>
  <c r="J15158" i="16"/>
  <c r="J15159" i="16"/>
  <c r="J15160" i="16"/>
  <c r="J15161" i="16"/>
  <c r="J15162" i="16"/>
  <c r="J15163" i="16"/>
  <c r="J15164" i="16"/>
  <c r="J15165" i="16"/>
  <c r="J15166" i="16"/>
  <c r="J15167" i="16"/>
  <c r="J15168" i="16"/>
  <c r="J15169" i="16"/>
  <c r="J15170" i="16"/>
  <c r="J15171" i="16"/>
  <c r="J15172" i="16"/>
  <c r="J15173" i="16"/>
  <c r="J15174" i="16"/>
  <c r="J15175" i="16"/>
  <c r="J15176" i="16"/>
  <c r="J15177" i="16"/>
  <c r="J15178" i="16"/>
  <c r="J15179" i="16"/>
  <c r="J15180" i="16"/>
  <c r="J15181" i="16"/>
  <c r="J15182" i="16"/>
  <c r="J15183" i="16"/>
  <c r="J15184" i="16"/>
  <c r="J15185" i="16"/>
  <c r="J15186" i="16"/>
  <c r="J15187" i="16"/>
  <c r="J15188" i="16"/>
  <c r="J15189" i="16"/>
  <c r="J15190" i="16"/>
  <c r="J15191" i="16"/>
  <c r="J15192" i="16"/>
  <c r="J15193" i="16"/>
  <c r="J15194" i="16"/>
  <c r="J15195" i="16"/>
  <c r="J15196" i="16"/>
  <c r="J15197" i="16"/>
  <c r="J15198" i="16"/>
  <c r="J15199" i="16"/>
  <c r="J15200" i="16"/>
  <c r="J15201" i="16"/>
  <c r="J15202" i="16"/>
  <c r="J15203" i="16"/>
  <c r="J15204" i="16"/>
  <c r="J15205" i="16"/>
  <c r="J15206" i="16"/>
  <c r="J15207" i="16"/>
  <c r="J15208" i="16"/>
  <c r="J15209" i="16"/>
  <c r="J15210" i="16"/>
  <c r="J15211" i="16"/>
  <c r="J15212" i="16"/>
  <c r="J15213" i="16"/>
  <c r="J15214" i="16"/>
  <c r="J15215" i="16"/>
  <c r="J15216" i="16"/>
  <c r="J15217" i="16"/>
  <c r="J15218" i="16"/>
  <c r="J15219" i="16"/>
  <c r="J15220" i="16"/>
  <c r="J15221" i="16"/>
  <c r="J15222" i="16"/>
  <c r="J15223" i="16"/>
  <c r="J15224" i="16"/>
  <c r="J15225" i="16"/>
  <c r="J15226" i="16"/>
  <c r="J15227" i="16"/>
  <c r="J15228" i="16"/>
  <c r="J15229" i="16"/>
  <c r="J15230" i="16"/>
  <c r="J15231" i="16"/>
  <c r="J15232" i="16"/>
  <c r="J15233" i="16"/>
  <c r="J15234" i="16"/>
  <c r="J15235" i="16"/>
  <c r="J15236" i="16"/>
  <c r="J15237" i="16"/>
  <c r="J15238" i="16"/>
  <c r="J15239" i="16"/>
  <c r="J15240" i="16"/>
  <c r="J15241" i="16"/>
  <c r="J15242" i="16"/>
  <c r="J15243" i="16"/>
  <c r="J15244" i="16"/>
  <c r="J15245" i="16"/>
  <c r="J15246" i="16"/>
  <c r="J15247" i="16"/>
  <c r="J15248" i="16"/>
  <c r="J15249" i="16"/>
  <c r="J15250" i="16"/>
  <c r="J15251" i="16"/>
  <c r="J15252" i="16"/>
  <c r="J15253" i="16"/>
  <c r="J15254" i="16"/>
  <c r="J15255" i="16"/>
  <c r="J15256" i="16"/>
  <c r="J15257" i="16"/>
  <c r="J15258" i="16"/>
  <c r="J15259" i="16"/>
  <c r="J15260" i="16"/>
  <c r="J15261" i="16"/>
  <c r="J15262" i="16"/>
  <c r="J15263" i="16"/>
  <c r="J15264" i="16"/>
  <c r="J15265" i="16"/>
  <c r="J15266" i="16"/>
  <c r="J15267" i="16"/>
  <c r="J15268" i="16"/>
  <c r="J15269" i="16"/>
  <c r="J15270" i="16"/>
  <c r="J15271" i="16"/>
  <c r="J15272" i="16"/>
  <c r="J15273" i="16"/>
  <c r="J15274" i="16"/>
  <c r="J15275" i="16"/>
  <c r="J15276" i="16"/>
  <c r="J15277" i="16"/>
  <c r="J15278" i="16"/>
  <c r="J15279" i="16"/>
  <c r="J15280" i="16"/>
  <c r="J15281" i="16"/>
  <c r="J15282" i="16"/>
  <c r="J15283" i="16"/>
  <c r="J15284" i="16"/>
  <c r="J15285" i="16"/>
  <c r="J15286" i="16"/>
  <c r="J15287" i="16"/>
  <c r="J15288" i="16"/>
  <c r="J15289" i="16"/>
  <c r="J15290" i="16"/>
  <c r="J15291" i="16"/>
  <c r="J15292" i="16"/>
  <c r="J15293" i="16"/>
  <c r="J15294" i="16"/>
  <c r="J15295" i="16"/>
  <c r="J15296" i="16"/>
  <c r="J15297" i="16"/>
  <c r="J15298" i="16"/>
  <c r="J15299" i="16"/>
  <c r="J15300" i="16"/>
  <c r="J15301" i="16"/>
  <c r="J15302" i="16"/>
  <c r="J15303" i="16"/>
  <c r="J15304" i="16"/>
  <c r="J15305" i="16"/>
  <c r="J15306" i="16"/>
  <c r="J15307" i="16"/>
  <c r="J15308" i="16"/>
  <c r="J15309" i="16"/>
  <c r="J15310" i="16"/>
  <c r="J15311" i="16"/>
  <c r="J15312" i="16"/>
  <c r="J15313" i="16"/>
  <c r="J15314" i="16"/>
  <c r="J15315" i="16"/>
  <c r="J15316" i="16"/>
  <c r="J15317" i="16"/>
  <c r="J15318" i="16"/>
  <c r="J15319" i="16"/>
  <c r="J15320" i="16"/>
  <c r="J15321" i="16"/>
  <c r="J15322" i="16"/>
  <c r="J15323" i="16"/>
  <c r="J15324" i="16"/>
  <c r="J15325" i="16"/>
  <c r="J15326" i="16"/>
  <c r="J15327" i="16"/>
  <c r="J15328" i="16"/>
  <c r="J15329" i="16"/>
  <c r="J15330" i="16"/>
  <c r="J15331" i="16"/>
  <c r="J15332" i="16"/>
  <c r="J15333" i="16"/>
  <c r="J15334" i="16"/>
  <c r="J15335" i="16"/>
  <c r="J15336" i="16"/>
  <c r="J15337" i="16"/>
  <c r="J15338" i="16"/>
  <c r="J15339" i="16"/>
  <c r="J15340" i="16"/>
  <c r="J15341" i="16"/>
  <c r="J15342" i="16"/>
  <c r="J15343" i="16"/>
  <c r="J15344" i="16"/>
  <c r="J15345" i="16"/>
  <c r="J15346" i="16"/>
  <c r="J15347" i="16"/>
  <c r="J15348" i="16"/>
  <c r="J15349" i="16"/>
  <c r="J15350" i="16"/>
  <c r="J15351" i="16"/>
  <c r="J15352" i="16"/>
  <c r="J15353" i="16"/>
  <c r="J15354" i="16"/>
  <c r="J15355" i="16"/>
  <c r="J15356" i="16"/>
  <c r="J15357" i="16"/>
  <c r="J15358" i="16"/>
  <c r="J15359" i="16"/>
  <c r="J15360" i="16"/>
  <c r="J15361" i="16"/>
  <c r="J15362" i="16"/>
  <c r="J15363" i="16"/>
  <c r="J15364" i="16"/>
  <c r="J15365" i="16"/>
  <c r="J15366" i="16"/>
  <c r="J15367" i="16"/>
  <c r="J15368" i="16"/>
  <c r="J15369" i="16"/>
  <c r="J15370" i="16"/>
  <c r="J15371" i="16"/>
  <c r="J15372" i="16"/>
  <c r="J15373" i="16"/>
  <c r="J15374" i="16"/>
  <c r="J15375" i="16"/>
  <c r="J15376" i="16"/>
  <c r="J15377" i="16"/>
  <c r="J15378" i="16"/>
  <c r="J15379" i="16"/>
  <c r="J15380" i="16"/>
  <c r="J15381" i="16"/>
  <c r="J15382" i="16"/>
  <c r="J15383" i="16"/>
  <c r="J15384" i="16"/>
  <c r="J15385" i="16"/>
  <c r="J15386" i="16"/>
  <c r="J15387" i="16"/>
  <c r="J15388" i="16"/>
  <c r="J15389" i="16"/>
  <c r="J15390" i="16"/>
  <c r="J15391" i="16"/>
  <c r="J15392" i="16"/>
  <c r="J15393" i="16"/>
  <c r="J15394" i="16"/>
  <c r="J15395" i="16"/>
  <c r="J15396" i="16"/>
  <c r="J15397" i="16"/>
  <c r="J15398" i="16"/>
  <c r="J15399" i="16"/>
  <c r="J15400" i="16"/>
  <c r="J15401" i="16"/>
  <c r="J15402" i="16"/>
  <c r="J15403" i="16"/>
  <c r="J15404" i="16"/>
  <c r="J15405" i="16"/>
  <c r="J15406" i="16"/>
  <c r="J15407" i="16"/>
  <c r="J15408" i="16"/>
  <c r="J15409" i="16"/>
  <c r="J15410" i="16"/>
  <c r="J15411" i="16"/>
  <c r="J15412" i="16"/>
  <c r="J15413" i="16"/>
  <c r="J15414" i="16"/>
  <c r="J15415" i="16"/>
  <c r="J15416" i="16"/>
  <c r="J15417" i="16"/>
  <c r="J15418" i="16"/>
  <c r="J15419" i="16"/>
  <c r="J15420" i="16"/>
  <c r="J15421" i="16"/>
  <c r="J15422" i="16"/>
  <c r="J15423" i="16"/>
  <c r="J15424" i="16"/>
  <c r="J15425" i="16"/>
  <c r="J15426" i="16"/>
  <c r="J15427" i="16"/>
  <c r="J15428" i="16"/>
  <c r="J15429" i="16"/>
  <c r="J15430" i="16"/>
  <c r="J15431" i="16"/>
  <c r="J15432" i="16"/>
  <c r="J15433" i="16"/>
  <c r="J15434" i="16"/>
  <c r="J15435" i="16"/>
  <c r="J15436" i="16"/>
  <c r="J15437" i="16"/>
  <c r="J15438" i="16"/>
  <c r="J15439" i="16"/>
  <c r="J15440" i="16"/>
  <c r="J15441" i="16"/>
  <c r="J15442" i="16"/>
  <c r="J15443" i="16"/>
  <c r="J15444" i="16"/>
  <c r="J15445" i="16"/>
  <c r="J15446" i="16"/>
  <c r="J15447" i="16"/>
  <c r="J15448" i="16"/>
  <c r="J15449" i="16"/>
  <c r="J15450" i="16"/>
  <c r="J15451" i="16"/>
  <c r="J15452" i="16"/>
  <c r="J15453" i="16"/>
  <c r="J15454" i="16"/>
  <c r="J15455" i="16"/>
  <c r="J15456" i="16"/>
  <c r="J15457" i="16"/>
  <c r="J15458" i="16"/>
  <c r="J15459" i="16"/>
  <c r="J15460" i="16"/>
  <c r="J15461" i="16"/>
  <c r="J15462" i="16"/>
  <c r="J15463" i="16"/>
  <c r="J15464" i="16"/>
  <c r="J15465" i="16"/>
  <c r="J15466" i="16"/>
  <c r="J15467" i="16"/>
  <c r="J15468" i="16"/>
  <c r="J15469" i="16"/>
  <c r="J15470" i="16"/>
  <c r="J15471" i="16"/>
  <c r="J15472" i="16"/>
  <c r="J15473" i="16"/>
  <c r="J15474" i="16"/>
  <c r="J15475" i="16"/>
  <c r="J15476" i="16"/>
  <c r="J15477" i="16"/>
  <c r="J15478" i="16"/>
  <c r="J15479" i="16"/>
  <c r="J15480" i="16"/>
  <c r="J15481" i="16"/>
  <c r="J15482" i="16"/>
  <c r="J15483" i="16"/>
  <c r="J15484" i="16"/>
  <c r="J15485" i="16"/>
  <c r="J15486" i="16"/>
  <c r="J15487" i="16"/>
  <c r="J15488" i="16"/>
  <c r="J15489" i="16"/>
  <c r="J15490" i="16"/>
  <c r="J15491" i="16"/>
  <c r="J15492" i="16"/>
  <c r="J15493" i="16"/>
  <c r="J15494" i="16"/>
  <c r="J15495" i="16"/>
  <c r="J15496" i="16"/>
  <c r="J15497" i="16"/>
  <c r="J15498" i="16"/>
  <c r="J15499" i="16"/>
  <c r="J15500" i="16"/>
  <c r="J15501" i="16"/>
  <c r="J15502" i="16"/>
  <c r="J15503" i="16"/>
  <c r="J15504" i="16"/>
  <c r="J15505" i="16"/>
  <c r="J15506" i="16"/>
  <c r="J15507" i="16"/>
  <c r="J15508" i="16"/>
  <c r="J15509" i="16"/>
  <c r="J15510" i="16"/>
  <c r="J15511" i="16"/>
  <c r="J15512" i="16"/>
  <c r="J15513" i="16"/>
  <c r="J15514" i="16"/>
  <c r="J15515" i="16"/>
  <c r="J15516" i="16"/>
  <c r="J15517" i="16"/>
  <c r="J15518" i="16"/>
  <c r="J15519" i="16"/>
  <c r="J15520" i="16"/>
  <c r="J15521" i="16"/>
  <c r="J15522" i="16"/>
  <c r="J15523" i="16"/>
  <c r="J15524" i="16"/>
  <c r="J15525" i="16"/>
  <c r="J15526" i="16"/>
  <c r="J15527" i="16"/>
  <c r="J15528" i="16"/>
  <c r="J15529" i="16"/>
  <c r="J15530" i="16"/>
  <c r="J15531" i="16"/>
  <c r="J15532" i="16"/>
  <c r="J15533" i="16"/>
  <c r="J15534" i="16"/>
  <c r="J15535" i="16"/>
  <c r="J15536" i="16"/>
  <c r="J15537" i="16"/>
  <c r="J15538" i="16"/>
  <c r="J15539" i="16"/>
  <c r="J15540" i="16"/>
  <c r="J15541" i="16"/>
  <c r="J15542" i="16"/>
  <c r="J15543" i="16"/>
  <c r="J15544" i="16"/>
  <c r="J15545" i="16"/>
  <c r="J15546" i="16"/>
  <c r="J15547" i="16"/>
  <c r="J15548" i="16"/>
  <c r="J15549" i="16"/>
  <c r="J15550" i="16"/>
  <c r="J15551" i="16"/>
  <c r="J15552" i="16"/>
  <c r="J15553" i="16"/>
  <c r="J15554" i="16"/>
  <c r="J15555" i="16"/>
  <c r="J15556" i="16"/>
  <c r="J15557" i="16"/>
  <c r="J15558" i="16"/>
  <c r="J15559" i="16"/>
  <c r="J15560" i="16"/>
  <c r="J15561" i="16"/>
  <c r="J15562" i="16"/>
  <c r="J15563" i="16"/>
  <c r="J15564" i="16"/>
  <c r="J15565" i="16"/>
  <c r="J15566" i="16"/>
  <c r="J15567" i="16"/>
  <c r="J15568" i="16"/>
  <c r="J15569" i="16"/>
  <c r="J15570" i="16"/>
  <c r="J15571" i="16"/>
  <c r="J15572" i="16"/>
  <c r="J15573" i="16"/>
  <c r="J15574" i="16"/>
  <c r="J15575" i="16"/>
  <c r="J15576" i="16"/>
  <c r="J15577" i="16"/>
  <c r="J15578" i="16"/>
  <c r="J15579" i="16"/>
  <c r="J15580" i="16"/>
  <c r="J15581" i="16"/>
  <c r="J15582" i="16"/>
  <c r="J15583" i="16"/>
  <c r="J15584" i="16"/>
  <c r="J15585" i="16"/>
  <c r="J15586" i="16"/>
  <c r="J15587" i="16"/>
  <c r="J15588" i="16"/>
  <c r="J15589" i="16"/>
  <c r="J15590" i="16"/>
  <c r="J15591" i="16"/>
  <c r="J15592" i="16"/>
  <c r="J15593" i="16"/>
  <c r="J15594" i="16"/>
  <c r="J15595" i="16"/>
  <c r="J15596" i="16"/>
  <c r="J15597" i="16"/>
  <c r="J15598" i="16"/>
  <c r="J15599" i="16"/>
  <c r="J15600" i="16"/>
  <c r="J15601" i="16"/>
  <c r="J15602" i="16"/>
  <c r="J15603" i="16"/>
  <c r="J15604" i="16"/>
  <c r="J15605" i="16"/>
  <c r="J15606" i="16"/>
  <c r="J15607" i="16"/>
  <c r="J15608" i="16"/>
  <c r="J15609" i="16"/>
  <c r="J15610" i="16"/>
  <c r="J15611" i="16"/>
  <c r="J15612" i="16"/>
  <c r="J15613" i="16"/>
  <c r="J15614" i="16"/>
  <c r="J15615" i="16"/>
  <c r="J15616" i="16"/>
  <c r="J15617" i="16"/>
  <c r="J15618" i="16"/>
  <c r="J15619" i="16"/>
  <c r="J15620" i="16"/>
  <c r="J15621" i="16"/>
  <c r="J15622" i="16"/>
  <c r="J15623" i="16"/>
  <c r="J15624" i="16"/>
  <c r="J15625" i="16"/>
  <c r="J15626" i="16"/>
  <c r="J15627" i="16"/>
  <c r="J15628" i="16"/>
  <c r="J15629" i="16"/>
  <c r="J15630" i="16"/>
  <c r="J15631" i="16"/>
  <c r="J15632" i="16"/>
  <c r="J15633" i="16"/>
  <c r="J15634" i="16"/>
  <c r="J15635" i="16"/>
  <c r="J15636" i="16"/>
  <c r="J15637" i="16"/>
  <c r="J15638" i="16"/>
  <c r="J15639" i="16"/>
  <c r="J15640" i="16"/>
  <c r="J15641" i="16"/>
  <c r="J15642" i="16"/>
  <c r="J15643" i="16"/>
  <c r="J15644" i="16"/>
  <c r="J15645" i="16"/>
  <c r="J15646" i="16"/>
  <c r="J15647" i="16"/>
  <c r="J15648" i="16"/>
  <c r="J15649" i="16"/>
  <c r="J15650" i="16"/>
  <c r="J15651" i="16"/>
  <c r="J15652" i="16"/>
  <c r="J15653" i="16"/>
  <c r="J15654" i="16"/>
  <c r="J15655" i="16"/>
  <c r="J15656" i="16"/>
  <c r="J15657" i="16"/>
  <c r="J15658" i="16"/>
  <c r="J15659" i="16"/>
  <c r="J15660" i="16"/>
  <c r="J15661" i="16"/>
  <c r="J15662" i="16"/>
  <c r="J15663" i="16"/>
  <c r="J15664" i="16"/>
  <c r="J15665" i="16"/>
  <c r="J15666" i="16"/>
  <c r="J15667" i="16"/>
  <c r="J15668" i="16"/>
  <c r="J15669" i="16"/>
  <c r="J15670" i="16"/>
  <c r="J15671" i="16"/>
  <c r="J15672" i="16"/>
  <c r="J15673" i="16"/>
  <c r="J15674" i="16"/>
  <c r="J15675" i="16"/>
  <c r="J15676" i="16"/>
  <c r="J15677" i="16"/>
  <c r="J15678" i="16"/>
  <c r="J15679" i="16"/>
  <c r="J15680" i="16"/>
  <c r="J15681" i="16"/>
  <c r="J15682" i="16"/>
  <c r="J15683" i="16"/>
  <c r="J15684" i="16"/>
  <c r="J15685" i="16"/>
  <c r="J15686" i="16"/>
  <c r="J15687" i="16"/>
  <c r="J15688" i="16"/>
  <c r="J15689" i="16"/>
  <c r="J15690" i="16"/>
  <c r="J15691" i="16"/>
  <c r="J15692" i="16"/>
  <c r="J15693" i="16"/>
  <c r="J15694" i="16"/>
  <c r="J15695" i="16"/>
  <c r="J15696" i="16"/>
  <c r="J15697" i="16"/>
  <c r="J15698" i="16"/>
  <c r="J15699" i="16"/>
  <c r="J15700" i="16"/>
  <c r="J15701" i="16"/>
  <c r="J15702" i="16"/>
  <c r="J15703" i="16"/>
  <c r="J15704" i="16"/>
  <c r="J15705" i="16"/>
  <c r="J15706" i="16"/>
  <c r="J15707" i="16"/>
  <c r="J15708" i="16"/>
  <c r="J15709" i="16"/>
  <c r="J15710" i="16"/>
  <c r="J15711" i="16"/>
  <c r="J15712" i="16"/>
  <c r="J15713" i="16"/>
  <c r="J15714" i="16"/>
  <c r="J15715" i="16"/>
  <c r="J15716" i="16"/>
  <c r="J15717" i="16"/>
  <c r="J15718" i="16"/>
  <c r="J15719" i="16"/>
  <c r="J15720" i="16"/>
  <c r="J15721" i="16"/>
  <c r="J15722" i="16"/>
  <c r="J15723" i="16"/>
  <c r="J15724" i="16"/>
  <c r="J15725" i="16"/>
  <c r="J15726" i="16"/>
  <c r="J15727" i="16"/>
  <c r="J15728" i="16"/>
  <c r="J15729" i="16"/>
  <c r="J15730" i="16"/>
  <c r="J15731" i="16"/>
  <c r="J15732" i="16"/>
  <c r="J15733" i="16"/>
  <c r="J15734" i="16"/>
  <c r="J15735" i="16"/>
  <c r="J15736" i="16"/>
  <c r="J15737" i="16"/>
  <c r="J15738" i="16"/>
  <c r="J15739" i="16"/>
  <c r="J15740" i="16"/>
  <c r="J15741" i="16"/>
  <c r="J15742" i="16"/>
  <c r="J15743" i="16"/>
  <c r="J15744" i="16"/>
  <c r="J15745" i="16"/>
  <c r="J15746" i="16"/>
  <c r="J15747" i="16"/>
  <c r="J15748" i="16"/>
  <c r="J15749" i="16"/>
  <c r="J15750" i="16"/>
  <c r="J15751" i="16"/>
  <c r="J15752" i="16"/>
  <c r="J15753" i="16"/>
  <c r="J15754" i="16"/>
  <c r="J15755" i="16"/>
  <c r="J15756" i="16"/>
  <c r="J15757" i="16"/>
  <c r="J15758" i="16"/>
  <c r="J15759" i="16"/>
  <c r="J15760" i="16"/>
  <c r="J15761" i="16"/>
  <c r="J15762" i="16"/>
  <c r="J15763" i="16"/>
  <c r="J15764" i="16"/>
  <c r="J15765" i="16"/>
  <c r="J15766" i="16"/>
  <c r="J15767" i="16"/>
  <c r="J15768" i="16"/>
  <c r="J15769" i="16"/>
  <c r="J15770" i="16"/>
  <c r="J15771" i="16"/>
  <c r="J15772" i="16"/>
  <c r="J15773" i="16"/>
  <c r="J15774" i="16"/>
  <c r="J15775" i="16"/>
  <c r="J15776" i="16"/>
  <c r="J15777" i="16"/>
  <c r="J15778" i="16"/>
  <c r="J15779" i="16"/>
  <c r="J15780" i="16"/>
  <c r="J15781" i="16"/>
  <c r="J15782" i="16"/>
  <c r="J15783" i="16"/>
  <c r="J15784" i="16"/>
  <c r="J15785" i="16"/>
  <c r="J15786" i="16"/>
  <c r="J15787" i="16"/>
  <c r="J15788" i="16"/>
  <c r="J15789" i="16"/>
  <c r="J15790" i="16"/>
  <c r="J15791" i="16"/>
  <c r="J15792" i="16"/>
  <c r="J15793" i="16"/>
  <c r="J15794" i="16"/>
  <c r="J15795" i="16"/>
  <c r="J15796" i="16"/>
  <c r="J15797" i="16"/>
  <c r="J15798" i="16"/>
  <c r="J15799" i="16"/>
  <c r="J15800" i="16"/>
  <c r="J15801" i="16"/>
  <c r="J15802" i="16"/>
  <c r="J15803" i="16"/>
  <c r="J15804" i="16"/>
  <c r="J15805" i="16"/>
  <c r="J15806" i="16"/>
  <c r="J15807" i="16"/>
  <c r="J15808" i="16"/>
  <c r="J15809" i="16"/>
  <c r="J15810" i="16"/>
  <c r="J15811" i="16"/>
  <c r="J15812" i="16"/>
  <c r="J15813" i="16"/>
  <c r="J15814" i="16"/>
  <c r="J15815" i="16"/>
  <c r="J15816" i="16"/>
  <c r="J15817" i="16"/>
  <c r="J15818" i="16"/>
  <c r="J15819" i="16"/>
  <c r="J15820" i="16"/>
  <c r="J15821" i="16"/>
  <c r="J15822" i="16"/>
  <c r="J15823" i="16"/>
  <c r="J15824" i="16"/>
  <c r="J15825" i="16"/>
  <c r="J15826" i="16"/>
  <c r="J15827" i="16"/>
  <c r="J15828" i="16"/>
  <c r="J15829" i="16"/>
  <c r="J15830" i="16"/>
  <c r="J15831" i="16"/>
  <c r="J15832" i="16"/>
  <c r="J15833" i="16"/>
  <c r="J15834" i="16"/>
  <c r="J15835" i="16"/>
  <c r="J15836" i="16"/>
  <c r="J15837" i="16"/>
  <c r="J15838" i="16"/>
  <c r="J15839" i="16"/>
  <c r="J15840" i="16"/>
  <c r="J15841" i="16"/>
  <c r="J15842" i="16"/>
  <c r="J15843" i="16"/>
  <c r="J15844" i="16"/>
  <c r="J15845" i="16"/>
  <c r="J15846" i="16"/>
  <c r="J15847" i="16"/>
  <c r="J15848" i="16"/>
  <c r="J15849" i="16"/>
  <c r="J15850" i="16"/>
  <c r="J15851" i="16"/>
  <c r="J15852" i="16"/>
  <c r="J15853" i="16"/>
  <c r="J15854" i="16"/>
  <c r="J15855" i="16"/>
  <c r="J15856" i="16"/>
  <c r="J15857" i="16"/>
  <c r="J15858" i="16"/>
  <c r="J15859" i="16"/>
  <c r="J15860" i="16"/>
  <c r="J15861" i="16"/>
  <c r="J15862" i="16"/>
  <c r="J15863" i="16"/>
  <c r="J15864" i="16"/>
  <c r="J15865" i="16"/>
  <c r="J15866" i="16"/>
  <c r="J15867" i="16"/>
  <c r="J15868" i="16"/>
  <c r="J15869" i="16"/>
  <c r="J15870" i="16"/>
  <c r="J15871" i="16"/>
  <c r="J15872" i="16"/>
  <c r="J15873" i="16"/>
  <c r="J15874" i="16"/>
  <c r="J15875" i="16"/>
  <c r="J15876" i="16"/>
  <c r="J15877" i="16"/>
  <c r="J15878" i="16"/>
  <c r="J15879" i="16"/>
  <c r="J15880" i="16"/>
  <c r="J15881" i="16"/>
  <c r="J15882" i="16"/>
  <c r="J15883" i="16"/>
  <c r="J15884" i="16"/>
  <c r="J15885" i="16"/>
  <c r="J15886" i="16"/>
  <c r="J15887" i="16"/>
  <c r="J15888" i="16"/>
  <c r="J15889" i="16"/>
  <c r="J15890" i="16"/>
  <c r="J15891" i="16"/>
  <c r="J15892" i="16"/>
  <c r="J15893" i="16"/>
  <c r="J15894" i="16"/>
  <c r="J15895" i="16"/>
  <c r="J15896" i="16"/>
  <c r="J15897" i="16"/>
  <c r="J15898" i="16"/>
  <c r="J15899" i="16"/>
  <c r="J15900" i="16"/>
  <c r="J15901" i="16"/>
  <c r="J15902" i="16"/>
  <c r="J15903" i="16"/>
  <c r="J15904" i="16"/>
  <c r="J15905" i="16"/>
  <c r="J15906" i="16"/>
  <c r="J15907" i="16"/>
  <c r="J15908" i="16"/>
  <c r="J15909" i="16"/>
  <c r="J15910" i="16"/>
  <c r="J15911" i="16"/>
  <c r="J15912" i="16"/>
  <c r="J15913" i="16"/>
  <c r="J15914" i="16"/>
  <c r="J15915" i="16"/>
  <c r="J15916" i="16"/>
  <c r="J15917" i="16"/>
  <c r="J15918" i="16"/>
  <c r="J15919" i="16"/>
  <c r="J15920" i="16"/>
  <c r="J15921" i="16"/>
  <c r="J15922" i="16"/>
  <c r="J15923" i="16"/>
  <c r="J15924" i="16"/>
  <c r="J15925" i="16"/>
  <c r="J15926" i="16"/>
  <c r="J15927" i="16"/>
  <c r="J15928" i="16"/>
  <c r="J15929" i="16"/>
  <c r="J15930" i="16"/>
  <c r="J15931" i="16"/>
  <c r="J15932" i="16"/>
  <c r="J15933" i="16"/>
  <c r="J15934" i="16"/>
  <c r="J15935" i="16"/>
  <c r="J15936" i="16"/>
  <c r="J15937" i="16"/>
  <c r="J15938" i="16"/>
  <c r="J15939" i="16"/>
  <c r="J15940" i="16"/>
  <c r="J15941" i="16"/>
  <c r="J15942" i="16"/>
  <c r="J15943" i="16"/>
  <c r="J15944" i="16"/>
  <c r="J15945" i="16"/>
  <c r="J15946" i="16"/>
  <c r="J15947" i="16"/>
  <c r="J15948" i="16"/>
  <c r="J15949" i="16"/>
  <c r="J15950" i="16"/>
  <c r="J15951" i="16"/>
  <c r="J15952" i="16"/>
  <c r="J15953" i="16"/>
  <c r="J15954" i="16"/>
  <c r="J15955" i="16"/>
  <c r="J15956" i="16"/>
  <c r="J15957" i="16"/>
  <c r="J15958" i="16"/>
  <c r="J15959" i="16"/>
  <c r="J15960" i="16"/>
  <c r="J15961" i="16"/>
  <c r="J15962" i="16"/>
  <c r="J15963" i="16"/>
  <c r="J15964" i="16"/>
  <c r="J15965" i="16"/>
  <c r="J15966" i="16"/>
  <c r="J15967" i="16"/>
  <c r="J15968" i="16"/>
  <c r="J15969" i="16"/>
  <c r="J15970" i="16"/>
  <c r="J15971" i="16"/>
  <c r="J15972" i="16"/>
  <c r="J15973" i="16"/>
  <c r="J15974" i="16"/>
  <c r="J15975" i="16"/>
  <c r="J15976" i="16"/>
  <c r="J15977" i="16"/>
  <c r="J15978" i="16"/>
  <c r="J15979" i="16"/>
  <c r="J15980" i="16"/>
  <c r="J15981" i="16"/>
  <c r="J15982" i="16"/>
  <c r="J15983" i="16"/>
  <c r="J15984" i="16"/>
  <c r="J15985" i="16"/>
  <c r="J15986" i="16"/>
  <c r="J15987" i="16"/>
  <c r="J15988" i="16"/>
  <c r="J15989" i="16"/>
  <c r="J15990" i="16"/>
  <c r="J15991" i="16"/>
  <c r="J15992" i="16"/>
  <c r="J15993" i="16"/>
  <c r="J15994" i="16"/>
  <c r="J15995" i="16"/>
  <c r="J15996" i="16"/>
  <c r="J15997" i="16"/>
  <c r="J15998" i="16"/>
  <c r="J15999" i="16"/>
  <c r="J16000" i="16"/>
  <c r="J16001" i="16"/>
  <c r="J16002" i="16"/>
  <c r="J16003" i="16"/>
  <c r="J16004" i="16"/>
  <c r="J16005" i="16"/>
  <c r="J16006" i="16"/>
  <c r="J16007" i="16"/>
  <c r="J16008" i="16"/>
  <c r="J16009" i="16"/>
  <c r="J16010" i="16"/>
  <c r="J16011" i="16"/>
  <c r="J16012" i="16"/>
  <c r="J16013" i="16"/>
  <c r="J16014" i="16"/>
  <c r="J16015" i="16"/>
  <c r="J16016" i="16"/>
  <c r="J16017" i="16"/>
  <c r="J16018" i="16"/>
  <c r="J16019" i="16"/>
  <c r="J16020" i="16"/>
  <c r="J16021" i="16"/>
  <c r="J16022" i="16"/>
  <c r="J16023" i="16"/>
  <c r="J16024" i="16"/>
  <c r="J16025" i="16"/>
  <c r="J16026" i="16"/>
  <c r="J16027" i="16"/>
  <c r="J16028" i="16"/>
  <c r="J16029" i="16"/>
  <c r="J16030" i="16"/>
  <c r="J16031" i="16"/>
  <c r="J16032" i="16"/>
  <c r="J16033" i="16"/>
  <c r="J16034" i="16"/>
  <c r="J16035" i="16"/>
  <c r="J16036" i="16"/>
  <c r="J16037" i="16"/>
  <c r="J16038" i="16"/>
  <c r="J16039" i="16"/>
  <c r="J16040" i="16"/>
  <c r="J16041" i="16"/>
  <c r="J16042" i="16"/>
  <c r="J16043" i="16"/>
  <c r="J16044" i="16"/>
  <c r="J16045" i="16"/>
  <c r="J16046" i="16"/>
  <c r="J16047" i="16"/>
  <c r="J16048" i="16"/>
  <c r="J16049" i="16"/>
  <c r="J16050" i="16"/>
  <c r="J16051" i="16"/>
  <c r="J16052" i="16"/>
  <c r="J16053" i="16"/>
  <c r="J16054" i="16"/>
  <c r="J16055" i="16"/>
  <c r="J16056" i="16"/>
  <c r="J16057" i="16"/>
  <c r="J16058" i="16"/>
  <c r="J16059" i="16"/>
  <c r="J16060" i="16"/>
  <c r="J16061" i="16"/>
  <c r="J16062" i="16"/>
  <c r="J16063" i="16"/>
  <c r="J16064" i="16"/>
  <c r="J16065" i="16"/>
  <c r="J16066" i="16"/>
  <c r="J16067" i="16"/>
  <c r="J16068" i="16"/>
  <c r="J16069" i="16"/>
  <c r="J16070" i="16"/>
  <c r="J16071" i="16"/>
  <c r="J16072" i="16"/>
  <c r="J16073" i="16"/>
  <c r="J16074" i="16"/>
  <c r="J16075" i="16"/>
  <c r="J16076" i="16"/>
  <c r="J16077" i="16"/>
  <c r="J16078" i="16"/>
  <c r="J16079" i="16"/>
  <c r="J16080" i="16"/>
  <c r="J16081" i="16"/>
  <c r="J16082" i="16"/>
  <c r="J16083" i="16"/>
  <c r="J16084" i="16"/>
  <c r="J16085" i="16"/>
  <c r="J16086" i="16"/>
  <c r="J16087" i="16"/>
  <c r="J16088" i="16"/>
  <c r="J16089" i="16"/>
  <c r="J16090" i="16"/>
  <c r="J16091" i="16"/>
  <c r="J16092" i="16"/>
  <c r="J16093" i="16"/>
  <c r="J16094" i="16"/>
  <c r="J16095" i="16"/>
  <c r="J16096" i="16"/>
  <c r="J16097" i="16"/>
  <c r="J16098" i="16"/>
  <c r="J16099" i="16"/>
  <c r="J16100" i="16"/>
  <c r="J16101" i="16"/>
  <c r="J16102" i="16"/>
  <c r="J16103" i="16"/>
  <c r="J16104" i="16"/>
  <c r="J16105" i="16"/>
  <c r="J16106" i="16"/>
  <c r="J16107" i="16"/>
  <c r="J16108" i="16"/>
  <c r="J16109" i="16"/>
  <c r="J16110" i="16"/>
  <c r="J16111" i="16"/>
  <c r="J16112" i="16"/>
  <c r="J16113" i="16"/>
  <c r="J16114" i="16"/>
  <c r="J16115" i="16"/>
  <c r="J16116" i="16"/>
  <c r="J16117" i="16"/>
  <c r="J16118" i="16"/>
  <c r="J16119" i="16"/>
  <c r="J16120" i="16"/>
  <c r="J16121" i="16"/>
  <c r="J16122" i="16"/>
  <c r="J16123" i="16"/>
  <c r="J16124" i="16"/>
  <c r="J16125" i="16"/>
  <c r="J16126" i="16"/>
  <c r="J16127" i="16"/>
  <c r="J16128" i="16"/>
  <c r="J16129" i="16"/>
  <c r="J16130" i="16"/>
  <c r="J16131" i="16"/>
  <c r="J16132" i="16"/>
  <c r="J16133" i="16"/>
  <c r="J16134" i="16"/>
  <c r="J16135" i="16"/>
  <c r="J16136" i="16"/>
  <c r="J16137" i="16"/>
  <c r="J16138" i="16"/>
  <c r="J16139" i="16"/>
  <c r="J16140" i="16"/>
  <c r="J16141" i="16"/>
  <c r="J16142" i="16"/>
  <c r="J16143" i="16"/>
  <c r="J16144" i="16"/>
  <c r="J16145" i="16"/>
  <c r="J16146" i="16"/>
  <c r="J16147" i="16"/>
  <c r="J16148" i="16"/>
  <c r="J16149" i="16"/>
  <c r="J16150" i="16"/>
  <c r="J16151" i="16"/>
  <c r="J16152" i="16"/>
  <c r="J16153" i="16"/>
  <c r="J16154" i="16"/>
  <c r="J16155" i="16"/>
  <c r="J16156" i="16"/>
  <c r="J16157" i="16"/>
  <c r="J16158" i="16"/>
  <c r="J16159" i="16"/>
  <c r="J16160" i="16"/>
  <c r="J16161" i="16"/>
  <c r="J16162" i="16"/>
  <c r="J16163" i="16"/>
  <c r="J16164" i="16"/>
  <c r="J16165" i="16"/>
  <c r="J16166" i="16"/>
  <c r="J16167" i="16"/>
  <c r="J16168" i="16"/>
  <c r="J16169" i="16"/>
  <c r="J16170" i="16"/>
  <c r="J16171" i="16"/>
  <c r="J16172" i="16"/>
  <c r="J16173" i="16"/>
  <c r="J16174" i="16"/>
  <c r="J16175" i="16"/>
  <c r="J16176" i="16"/>
  <c r="J16177" i="16"/>
  <c r="J16178" i="16"/>
  <c r="J16179" i="16"/>
  <c r="J16180" i="16"/>
  <c r="J16181" i="16"/>
  <c r="J16182" i="16"/>
  <c r="J16183" i="16"/>
  <c r="J16184" i="16"/>
  <c r="J16185" i="16"/>
  <c r="J16186" i="16"/>
  <c r="J16187" i="16"/>
  <c r="J16188" i="16"/>
  <c r="J16189" i="16"/>
  <c r="J16190" i="16"/>
  <c r="J16191" i="16"/>
  <c r="J16192" i="16"/>
  <c r="J16193" i="16"/>
  <c r="J16194" i="16"/>
  <c r="J16195" i="16"/>
  <c r="J16196" i="16"/>
  <c r="J16197" i="16"/>
  <c r="J16198" i="16"/>
  <c r="J16199" i="16"/>
  <c r="J16200" i="16"/>
  <c r="J16201" i="16"/>
  <c r="J16202" i="16"/>
  <c r="J16203" i="16"/>
  <c r="J16204" i="16"/>
  <c r="J16205" i="16"/>
  <c r="J16206" i="16"/>
  <c r="J16207" i="16"/>
  <c r="J16208" i="16"/>
  <c r="J16209" i="16"/>
  <c r="J16210" i="16"/>
  <c r="J16211" i="16"/>
  <c r="J16212" i="16"/>
  <c r="J16213" i="16"/>
  <c r="J16214" i="16"/>
  <c r="J16215" i="16"/>
  <c r="J16216" i="16"/>
  <c r="J16217" i="16"/>
  <c r="J16218" i="16"/>
  <c r="J16219" i="16"/>
  <c r="J16220" i="16"/>
  <c r="J16221" i="16"/>
  <c r="J16222" i="16"/>
  <c r="J16223" i="16"/>
  <c r="J16224" i="16"/>
  <c r="J16225" i="16"/>
  <c r="J16226" i="16"/>
  <c r="J16227" i="16"/>
  <c r="J16228" i="16"/>
  <c r="J16229" i="16"/>
  <c r="J16230" i="16"/>
  <c r="J16231" i="16"/>
  <c r="J16232" i="16"/>
  <c r="J16233" i="16"/>
  <c r="J16234" i="16"/>
  <c r="J16235" i="16"/>
  <c r="J16236" i="16"/>
  <c r="J16237" i="16"/>
  <c r="J16238" i="16"/>
  <c r="J16239" i="16"/>
  <c r="J16240" i="16"/>
  <c r="J16241" i="16"/>
  <c r="J16242" i="16"/>
  <c r="J16243" i="16"/>
  <c r="J16244" i="16"/>
  <c r="J16245" i="16"/>
  <c r="J16246" i="16"/>
  <c r="J16247" i="16"/>
  <c r="J16248" i="16"/>
  <c r="J16249" i="16"/>
  <c r="J16250" i="16"/>
  <c r="J16251" i="16"/>
  <c r="J16252" i="16"/>
  <c r="J16253" i="16"/>
  <c r="J16254" i="16"/>
  <c r="J16255" i="16"/>
  <c r="J16256" i="16"/>
  <c r="J16257" i="16"/>
  <c r="J16258" i="16"/>
  <c r="J16259" i="16"/>
  <c r="J16260" i="16"/>
  <c r="J16261" i="16"/>
  <c r="J16262" i="16"/>
  <c r="J16263" i="16"/>
  <c r="J16264" i="16"/>
  <c r="J16265" i="16"/>
  <c r="J16266" i="16"/>
  <c r="J16267" i="16"/>
  <c r="J16268" i="16"/>
  <c r="J16269" i="16"/>
  <c r="J16270" i="16"/>
  <c r="J16271" i="16"/>
  <c r="J16272" i="16"/>
  <c r="J16273" i="16"/>
  <c r="J16274" i="16"/>
  <c r="J16275" i="16"/>
  <c r="J16276" i="16"/>
  <c r="J16277" i="16"/>
  <c r="J16278" i="16"/>
  <c r="J16279" i="16"/>
  <c r="J16280" i="16"/>
  <c r="J16281" i="16"/>
  <c r="J16282" i="16"/>
  <c r="J16283" i="16"/>
  <c r="J16284" i="16"/>
  <c r="J16285" i="16"/>
  <c r="J16286" i="16"/>
  <c r="J16287" i="16"/>
  <c r="J16288" i="16"/>
  <c r="J16289" i="16"/>
  <c r="J16290" i="16"/>
  <c r="J16291" i="16"/>
  <c r="J16292" i="16"/>
  <c r="J16293" i="16"/>
  <c r="J16294" i="16"/>
  <c r="J16295" i="16"/>
  <c r="J16296" i="16"/>
  <c r="J16297" i="16"/>
  <c r="J16298" i="16"/>
  <c r="J16299" i="16"/>
  <c r="J16300" i="16"/>
  <c r="J16301" i="16"/>
  <c r="J16302" i="16"/>
  <c r="J16303" i="16"/>
  <c r="J16304" i="16"/>
  <c r="J16305" i="16"/>
  <c r="J16306" i="16"/>
  <c r="J16307" i="16"/>
  <c r="J16308" i="16"/>
  <c r="J16309" i="16"/>
  <c r="J16310" i="16"/>
  <c r="J16311" i="16"/>
  <c r="J16312" i="16"/>
  <c r="J16313" i="16"/>
  <c r="J16314" i="16"/>
  <c r="J16315" i="16"/>
  <c r="J16316" i="16"/>
  <c r="J16317" i="16"/>
  <c r="J16318" i="16"/>
  <c r="J16319" i="16"/>
  <c r="J16320" i="16"/>
  <c r="J16321" i="16"/>
  <c r="J16322" i="16"/>
  <c r="J16323" i="16"/>
  <c r="J16324" i="16"/>
  <c r="J16325" i="16"/>
  <c r="J16326" i="16"/>
  <c r="J16327" i="16"/>
  <c r="J16328" i="16"/>
  <c r="J16329" i="16"/>
  <c r="J16330" i="16"/>
  <c r="J16331" i="16"/>
  <c r="J16332" i="16"/>
  <c r="J16333" i="16"/>
  <c r="J16334" i="16"/>
  <c r="J16335" i="16"/>
  <c r="J16336" i="16"/>
  <c r="J16337" i="16"/>
  <c r="J16338" i="16"/>
  <c r="J16339" i="16"/>
  <c r="J16340" i="16"/>
  <c r="J16341" i="16"/>
  <c r="J16342" i="16"/>
  <c r="J16343" i="16"/>
  <c r="J16344" i="16"/>
  <c r="J16345" i="16"/>
  <c r="J16346" i="16"/>
  <c r="J16347" i="16"/>
  <c r="J16348" i="16"/>
  <c r="J16349" i="16"/>
  <c r="J16350" i="16"/>
  <c r="J16351" i="16"/>
  <c r="J16352" i="16"/>
  <c r="J16353" i="16"/>
  <c r="J16354" i="16"/>
  <c r="J16355" i="16"/>
  <c r="J16356" i="16"/>
  <c r="J16357" i="16"/>
  <c r="J16358" i="16"/>
  <c r="J16359" i="16"/>
  <c r="J16360" i="16"/>
  <c r="J16361" i="16"/>
  <c r="J16362" i="16"/>
  <c r="J16363" i="16"/>
  <c r="J16364" i="16"/>
  <c r="J16365" i="16"/>
  <c r="J16366" i="16"/>
  <c r="J16367" i="16"/>
  <c r="J16368" i="16"/>
  <c r="J16369" i="16"/>
  <c r="J16370" i="16"/>
  <c r="J16371" i="16"/>
  <c r="J16372" i="16"/>
  <c r="J16373" i="16"/>
  <c r="J16374" i="16"/>
  <c r="J16375" i="16"/>
  <c r="J16376" i="16"/>
  <c r="J16377" i="16"/>
  <c r="J16378" i="16"/>
  <c r="J16379" i="16"/>
  <c r="J16380" i="16"/>
  <c r="J16381" i="16"/>
  <c r="J16382" i="16"/>
  <c r="J16383" i="16"/>
  <c r="J16384" i="16"/>
  <c r="J16385" i="16"/>
  <c r="J16386" i="16"/>
  <c r="J16387" i="16"/>
  <c r="J16388" i="16"/>
  <c r="J16389" i="16"/>
  <c r="J16390" i="16"/>
  <c r="J16391" i="16"/>
  <c r="J16392" i="16"/>
  <c r="J16393" i="16"/>
  <c r="J16394" i="16"/>
  <c r="J16395" i="16"/>
  <c r="J16396" i="16"/>
  <c r="J16397" i="16"/>
  <c r="J16398" i="16"/>
  <c r="J16399" i="16"/>
  <c r="J16400" i="16"/>
  <c r="J16401" i="16"/>
  <c r="J16402" i="16"/>
  <c r="J16403" i="16"/>
  <c r="J16404" i="16"/>
  <c r="J16405" i="16"/>
  <c r="J16406" i="16"/>
  <c r="J16407" i="16"/>
  <c r="J16408" i="16"/>
  <c r="J16409" i="16"/>
  <c r="J16410" i="16"/>
  <c r="J16411" i="16"/>
  <c r="J16412" i="16"/>
  <c r="J16413" i="16"/>
  <c r="J16414" i="16"/>
  <c r="J16415" i="16"/>
  <c r="J16416" i="16"/>
  <c r="J16417" i="16"/>
  <c r="J16418" i="16"/>
  <c r="J16419" i="16"/>
  <c r="J16420" i="16"/>
  <c r="J16421" i="16"/>
  <c r="J16422" i="16"/>
  <c r="J16423" i="16"/>
  <c r="J16424" i="16"/>
  <c r="J16425" i="16"/>
  <c r="J16426" i="16"/>
  <c r="J16427" i="16"/>
  <c r="J16428" i="16"/>
  <c r="J16429" i="16"/>
  <c r="J16430" i="16"/>
  <c r="J16431" i="16"/>
  <c r="J16432" i="16"/>
  <c r="J16433" i="16"/>
  <c r="J16434" i="16"/>
  <c r="J16435" i="16"/>
  <c r="J16436" i="16"/>
  <c r="J16437" i="16"/>
  <c r="J16438" i="16"/>
  <c r="J16439" i="16"/>
  <c r="J16440" i="16"/>
  <c r="J16441" i="16"/>
  <c r="J16442" i="16"/>
  <c r="J16443" i="16"/>
  <c r="J16444" i="16"/>
  <c r="J16445" i="16"/>
  <c r="J16446" i="16"/>
  <c r="J16447" i="16"/>
  <c r="J16448" i="16"/>
  <c r="J16449" i="16"/>
  <c r="J16450" i="16"/>
  <c r="J16451" i="16"/>
  <c r="J16452" i="16"/>
  <c r="J16453" i="16"/>
  <c r="J16454" i="16"/>
  <c r="J16455" i="16"/>
  <c r="J16456" i="16"/>
  <c r="J16457" i="16"/>
  <c r="J16458" i="16"/>
  <c r="J16459" i="16"/>
  <c r="J16460" i="16"/>
  <c r="J16461" i="16"/>
  <c r="J16462" i="16"/>
  <c r="J16463" i="16"/>
  <c r="J16464" i="16"/>
  <c r="J16465" i="16"/>
  <c r="J16466" i="16"/>
  <c r="J16467" i="16"/>
  <c r="J16468" i="16"/>
  <c r="J16469" i="16"/>
  <c r="J16470" i="16"/>
  <c r="J16471" i="16"/>
  <c r="J16472" i="16"/>
  <c r="J16473" i="16"/>
  <c r="J16474" i="16"/>
  <c r="J16475" i="16"/>
  <c r="J16476" i="16"/>
  <c r="J16477" i="16"/>
  <c r="J16478" i="16"/>
  <c r="J16479" i="16"/>
  <c r="J16480" i="16"/>
  <c r="J16481" i="16"/>
  <c r="J16482" i="16"/>
  <c r="J16483" i="16"/>
  <c r="J16484" i="16"/>
  <c r="J16485" i="16"/>
  <c r="J16486" i="16"/>
  <c r="J16487" i="16"/>
  <c r="J16488" i="16"/>
  <c r="J16489" i="16"/>
  <c r="J16490" i="16"/>
  <c r="J16491" i="16"/>
  <c r="J16492" i="16"/>
  <c r="J16493" i="16"/>
  <c r="J16494" i="16"/>
  <c r="J16495" i="16"/>
  <c r="J16496" i="16"/>
  <c r="J16497" i="16"/>
  <c r="J16498" i="16"/>
  <c r="J16499" i="16"/>
  <c r="J16500" i="16"/>
  <c r="J16501" i="16"/>
  <c r="J16502" i="16"/>
  <c r="J16503" i="16"/>
  <c r="J16504" i="16"/>
  <c r="J16505" i="16"/>
  <c r="J16506" i="16"/>
  <c r="J16507" i="16"/>
  <c r="J16508" i="16"/>
  <c r="J16509" i="16"/>
  <c r="J16510" i="16"/>
  <c r="J16511" i="16"/>
  <c r="J16512" i="16"/>
  <c r="J16513" i="16"/>
  <c r="J16514" i="16"/>
  <c r="J16515" i="16"/>
  <c r="J16516" i="16"/>
  <c r="J16517" i="16"/>
  <c r="J16518" i="16"/>
  <c r="J16519" i="16"/>
  <c r="J16520" i="16"/>
  <c r="J16521" i="16"/>
  <c r="J16522" i="16"/>
  <c r="J16523" i="16"/>
  <c r="J16524" i="16"/>
  <c r="J16525" i="16"/>
  <c r="J16526" i="16"/>
  <c r="J16527" i="16"/>
  <c r="J16528" i="16"/>
  <c r="J16529" i="16"/>
  <c r="J16530" i="16"/>
  <c r="J16531" i="16"/>
  <c r="J16532" i="16"/>
  <c r="J16533" i="16"/>
  <c r="J16534" i="16"/>
  <c r="J16535" i="16"/>
  <c r="J16536" i="16"/>
  <c r="J16537" i="16"/>
  <c r="J16538" i="16"/>
  <c r="J16539" i="16"/>
  <c r="J16540" i="16"/>
  <c r="J16541" i="16"/>
  <c r="J16542" i="16"/>
  <c r="J16543" i="16"/>
  <c r="J16544" i="16"/>
  <c r="J16545" i="16"/>
  <c r="J16546" i="16"/>
  <c r="J16547" i="16"/>
  <c r="J16548" i="16"/>
  <c r="J16549" i="16"/>
  <c r="J16550" i="16"/>
  <c r="J16551" i="16"/>
  <c r="J16552" i="16"/>
  <c r="J16553" i="16"/>
  <c r="J16554" i="16"/>
  <c r="J16555" i="16"/>
  <c r="J16556" i="16"/>
  <c r="J16557" i="16"/>
  <c r="J16558" i="16"/>
  <c r="J16559" i="16"/>
  <c r="J16560" i="16"/>
  <c r="J16561" i="16"/>
  <c r="J16562" i="16"/>
  <c r="J16563" i="16"/>
  <c r="J16564" i="16"/>
  <c r="J16565" i="16"/>
  <c r="J16566" i="16"/>
  <c r="J16567" i="16"/>
  <c r="J16568" i="16"/>
  <c r="J16569" i="16"/>
  <c r="J16570" i="16"/>
  <c r="J16571" i="16"/>
  <c r="J16572" i="16"/>
  <c r="J16573" i="16"/>
  <c r="J16574" i="16"/>
  <c r="J16575" i="16"/>
  <c r="J16576" i="16"/>
  <c r="J16577" i="16"/>
  <c r="J16578" i="16"/>
  <c r="J16579" i="16"/>
  <c r="J16580" i="16"/>
  <c r="J16581" i="16"/>
  <c r="J16582" i="16"/>
  <c r="J16583" i="16"/>
  <c r="J16584" i="16"/>
  <c r="J16585" i="16"/>
  <c r="J16586" i="16"/>
  <c r="J16587" i="16"/>
  <c r="J16588" i="16"/>
  <c r="J16589" i="16"/>
  <c r="J16590" i="16"/>
  <c r="J16591" i="16"/>
  <c r="J16592" i="16"/>
  <c r="J16593" i="16"/>
  <c r="J16594" i="16"/>
  <c r="J16595" i="16"/>
  <c r="J16596" i="16"/>
  <c r="J16597" i="16"/>
  <c r="J16598" i="16"/>
  <c r="J16599" i="16"/>
  <c r="J16600" i="16"/>
  <c r="J16601" i="16"/>
  <c r="J16602" i="16"/>
  <c r="J16603" i="16"/>
  <c r="J16604" i="16"/>
  <c r="J16605" i="16"/>
  <c r="J16606" i="16"/>
  <c r="J16607" i="16"/>
  <c r="J16608" i="16"/>
  <c r="J16609" i="16"/>
  <c r="J16610" i="16"/>
  <c r="J16611" i="16"/>
  <c r="J16612" i="16"/>
  <c r="J16613" i="16"/>
  <c r="J16614" i="16"/>
  <c r="J16615" i="16"/>
  <c r="J16616" i="16"/>
  <c r="J16617" i="16"/>
  <c r="J16618" i="16"/>
  <c r="J16619" i="16"/>
  <c r="J16620" i="16"/>
  <c r="J16621" i="16"/>
  <c r="J16622" i="16"/>
  <c r="J16623" i="16"/>
  <c r="J16624" i="16"/>
  <c r="J16625" i="16"/>
  <c r="J16626" i="16"/>
  <c r="J16627" i="16"/>
  <c r="J16628" i="16"/>
  <c r="J16629" i="16"/>
  <c r="J16630" i="16"/>
  <c r="J16631" i="16"/>
  <c r="J16632" i="16"/>
  <c r="J16633" i="16"/>
  <c r="J16634" i="16"/>
  <c r="J16635" i="16"/>
  <c r="J16636" i="16"/>
  <c r="J16637" i="16"/>
  <c r="J16638" i="16"/>
  <c r="J16639" i="16"/>
  <c r="J16640" i="16"/>
  <c r="J16641" i="16"/>
  <c r="J16642" i="16"/>
  <c r="J16643" i="16"/>
  <c r="J16644" i="16"/>
  <c r="J16645" i="16"/>
  <c r="J16646" i="16"/>
  <c r="J16647" i="16"/>
  <c r="J16648" i="16"/>
  <c r="J16649" i="16"/>
  <c r="J16650" i="16"/>
  <c r="J16651" i="16"/>
  <c r="J16652" i="16"/>
  <c r="J16653" i="16"/>
  <c r="J16654" i="16"/>
  <c r="J16655" i="16"/>
  <c r="J16656" i="16"/>
  <c r="J16657" i="16"/>
  <c r="J16658" i="16"/>
  <c r="J16659" i="16"/>
  <c r="J16660" i="16"/>
  <c r="J16661" i="16"/>
  <c r="J16662" i="16"/>
  <c r="J16663" i="16"/>
  <c r="J16664" i="16"/>
  <c r="J16665" i="16"/>
  <c r="J16666" i="16"/>
  <c r="J16667" i="16"/>
  <c r="J16668" i="16"/>
  <c r="J16669" i="16"/>
  <c r="J16670" i="16"/>
  <c r="J16671" i="16"/>
  <c r="J16672" i="16"/>
  <c r="J16673" i="16"/>
  <c r="J16674" i="16"/>
  <c r="J16675" i="16"/>
  <c r="J16676" i="16"/>
  <c r="J16677" i="16"/>
  <c r="J16678" i="16"/>
  <c r="J16679" i="16"/>
  <c r="J16680" i="16"/>
  <c r="J16681" i="16"/>
  <c r="J16682" i="16"/>
  <c r="J16683" i="16"/>
  <c r="J16684" i="16"/>
  <c r="J16685" i="16"/>
  <c r="J16686" i="16"/>
  <c r="J16687" i="16"/>
  <c r="J16688" i="16"/>
  <c r="J16689" i="16"/>
  <c r="J16690" i="16"/>
  <c r="J16691" i="16"/>
  <c r="J16692" i="16"/>
  <c r="J16693" i="16"/>
  <c r="J16694" i="16"/>
  <c r="J16695" i="16"/>
  <c r="J16696" i="16"/>
  <c r="J16697" i="16"/>
  <c r="J16698" i="16"/>
  <c r="J16699" i="16"/>
  <c r="J16700" i="16"/>
  <c r="J16701" i="16"/>
  <c r="J16702" i="16"/>
  <c r="J16703" i="16"/>
  <c r="J16704" i="16"/>
  <c r="J16705" i="16"/>
  <c r="J16706" i="16"/>
  <c r="J16707" i="16"/>
  <c r="J16708" i="16"/>
  <c r="J16709" i="16"/>
  <c r="J16710" i="16"/>
  <c r="J16711" i="16"/>
  <c r="J16712" i="16"/>
  <c r="J16713" i="16"/>
  <c r="J16714" i="16"/>
  <c r="J16715" i="16"/>
  <c r="J16716" i="16"/>
  <c r="J16717" i="16"/>
  <c r="J16718" i="16"/>
  <c r="J16719" i="16"/>
  <c r="J16720" i="16"/>
  <c r="J16721" i="16"/>
  <c r="J16722" i="16"/>
  <c r="J16723" i="16"/>
  <c r="J16724" i="16"/>
  <c r="J16725" i="16"/>
  <c r="J16726" i="16"/>
  <c r="J16727" i="16"/>
  <c r="J16728" i="16"/>
  <c r="J16729" i="16"/>
  <c r="J16730" i="16"/>
  <c r="J16731" i="16"/>
  <c r="J16732" i="16"/>
  <c r="J16733" i="16"/>
  <c r="J16734" i="16"/>
  <c r="J16735" i="16"/>
  <c r="J16736" i="16"/>
  <c r="J16737" i="16"/>
  <c r="J16738" i="16"/>
  <c r="J16739" i="16"/>
  <c r="J16740" i="16"/>
  <c r="J16741" i="16"/>
  <c r="J16742" i="16"/>
  <c r="J16743" i="16"/>
  <c r="J16744" i="16"/>
  <c r="J16745" i="16"/>
  <c r="J16746" i="16"/>
  <c r="J16747" i="16"/>
  <c r="J16748" i="16"/>
  <c r="J16749" i="16"/>
  <c r="J16750" i="16"/>
  <c r="J16751" i="16"/>
  <c r="J16752" i="16"/>
  <c r="J16753" i="16"/>
  <c r="J16754" i="16"/>
  <c r="J16755" i="16"/>
  <c r="J16756" i="16"/>
  <c r="J16757" i="16"/>
  <c r="J16758" i="16"/>
  <c r="J16759" i="16"/>
  <c r="J16760" i="16"/>
  <c r="J16761" i="16"/>
  <c r="J16762" i="16"/>
  <c r="J16763" i="16"/>
  <c r="J16764" i="16"/>
  <c r="J16765" i="16"/>
  <c r="J16766" i="16"/>
  <c r="J16767" i="16"/>
  <c r="J16768" i="16"/>
  <c r="J16769" i="16"/>
  <c r="J16770" i="16"/>
  <c r="J16771" i="16"/>
  <c r="J16772" i="16"/>
  <c r="J16773" i="16"/>
  <c r="J16774" i="16"/>
  <c r="J16775" i="16"/>
  <c r="J16776" i="16"/>
  <c r="J16777" i="16"/>
  <c r="J16778" i="16"/>
  <c r="J16779" i="16"/>
  <c r="J16780" i="16"/>
  <c r="J16781" i="16"/>
  <c r="J16782" i="16"/>
  <c r="J16783" i="16"/>
  <c r="J16784" i="16"/>
  <c r="J16785" i="16"/>
  <c r="J16786" i="16"/>
  <c r="J16787" i="16"/>
  <c r="J16788" i="16"/>
  <c r="J16789" i="16"/>
  <c r="J16790" i="16"/>
  <c r="J16791" i="16"/>
  <c r="J16792" i="16"/>
  <c r="J16793" i="16"/>
  <c r="J16794" i="16"/>
  <c r="J16795" i="16"/>
  <c r="J16796" i="16"/>
  <c r="J16797" i="16"/>
  <c r="J16798" i="16"/>
  <c r="J16799" i="16"/>
  <c r="J16800" i="16"/>
  <c r="J16801" i="16"/>
  <c r="J16802" i="16"/>
  <c r="J16803" i="16"/>
  <c r="J16804" i="16"/>
  <c r="J16805" i="16"/>
  <c r="J16806" i="16"/>
  <c r="J16807" i="16"/>
  <c r="J16808" i="16"/>
  <c r="J16809" i="16"/>
  <c r="J16810" i="16"/>
  <c r="J16811" i="16"/>
  <c r="J16812" i="16"/>
  <c r="J16813" i="16"/>
  <c r="J16814" i="16"/>
  <c r="J16815" i="16"/>
  <c r="J16816" i="16"/>
  <c r="J16817" i="16"/>
  <c r="J16818" i="16"/>
  <c r="J16819" i="16"/>
  <c r="J16820" i="16"/>
  <c r="J16821" i="16"/>
  <c r="J16822" i="16"/>
  <c r="J16823" i="16"/>
  <c r="J16824" i="16"/>
  <c r="J16825" i="16"/>
  <c r="J16826" i="16"/>
  <c r="J16827" i="16"/>
  <c r="J16828" i="16"/>
  <c r="J16829" i="16"/>
  <c r="J16830" i="16"/>
  <c r="J16831" i="16"/>
  <c r="J16832" i="16"/>
  <c r="J16833" i="16"/>
  <c r="J16834" i="16"/>
  <c r="J16835" i="16"/>
  <c r="J16836" i="16"/>
  <c r="J16837" i="16"/>
  <c r="J16838" i="16"/>
  <c r="J16839" i="16"/>
  <c r="J16840" i="16"/>
  <c r="J16841" i="16"/>
  <c r="J16842" i="16"/>
  <c r="J16843" i="16"/>
  <c r="J16844" i="16"/>
  <c r="J16845" i="16"/>
  <c r="J16846" i="16"/>
  <c r="J16847" i="16"/>
  <c r="J16848" i="16"/>
  <c r="J16849" i="16"/>
  <c r="J16850" i="16"/>
  <c r="J16851" i="16"/>
  <c r="J16852" i="16"/>
  <c r="J16853" i="16"/>
  <c r="J16854" i="16"/>
  <c r="J16855" i="16"/>
  <c r="J16856" i="16"/>
  <c r="J16857" i="16"/>
  <c r="J16858" i="16"/>
  <c r="J16859" i="16"/>
  <c r="J16860" i="16"/>
  <c r="J16861" i="16"/>
  <c r="J16862" i="16"/>
  <c r="J16863" i="16"/>
  <c r="J16864" i="16"/>
  <c r="J16865" i="16"/>
  <c r="J16866" i="16"/>
  <c r="J16867" i="16"/>
  <c r="J16868" i="16"/>
  <c r="J16869" i="16"/>
  <c r="J16870" i="16"/>
  <c r="J16871" i="16"/>
  <c r="J16872" i="16"/>
  <c r="J16873" i="16"/>
  <c r="J16874" i="16"/>
  <c r="J16875" i="16"/>
  <c r="J16876" i="16"/>
  <c r="J16877" i="16"/>
  <c r="J16878" i="16"/>
  <c r="J16879" i="16"/>
  <c r="J16880" i="16"/>
  <c r="J16881" i="16"/>
  <c r="J16882" i="16"/>
  <c r="J16883" i="16"/>
  <c r="J16884" i="16"/>
  <c r="J16885" i="16"/>
  <c r="J16886" i="16"/>
  <c r="J16887" i="16"/>
  <c r="J16888" i="16"/>
  <c r="J16889" i="16"/>
  <c r="J16890" i="16"/>
  <c r="J16891" i="16"/>
  <c r="J16892" i="16"/>
  <c r="J16893" i="16"/>
  <c r="J16894" i="16"/>
  <c r="J16895" i="16"/>
  <c r="J16896" i="16"/>
  <c r="J16897" i="16"/>
  <c r="J16898" i="16"/>
  <c r="J16899" i="16"/>
  <c r="J16900" i="16"/>
  <c r="J16901" i="16"/>
  <c r="J16902" i="16"/>
  <c r="J16903" i="16"/>
  <c r="J16904" i="16"/>
  <c r="J16905" i="16"/>
  <c r="J16906" i="16"/>
  <c r="J16907" i="16"/>
  <c r="J16908" i="16"/>
  <c r="J16909" i="16"/>
  <c r="J16910" i="16"/>
  <c r="J16911" i="16"/>
  <c r="J16912" i="16"/>
  <c r="J16913" i="16"/>
  <c r="J16914" i="16"/>
  <c r="J16915" i="16"/>
  <c r="J16916" i="16"/>
  <c r="J16917" i="16"/>
  <c r="J16918" i="16"/>
  <c r="J16919" i="16"/>
  <c r="J16920" i="16"/>
  <c r="J16921" i="16"/>
  <c r="J16922" i="16"/>
  <c r="J16923" i="16"/>
  <c r="J16924" i="16"/>
  <c r="J16925" i="16"/>
  <c r="J16926" i="16"/>
  <c r="J16927" i="16"/>
  <c r="J16928" i="16"/>
  <c r="J16929" i="16"/>
  <c r="J16930" i="16"/>
  <c r="J16931" i="16"/>
  <c r="J16932" i="16"/>
  <c r="J16933" i="16"/>
  <c r="J16934" i="16"/>
  <c r="J16935" i="16"/>
  <c r="J16936" i="16"/>
  <c r="J16937" i="16"/>
  <c r="J16938" i="16"/>
  <c r="J16939" i="16"/>
  <c r="J16940" i="16"/>
  <c r="J16941" i="16"/>
  <c r="J16942" i="16"/>
  <c r="J16943" i="16"/>
  <c r="J16944" i="16"/>
  <c r="J16945" i="16"/>
  <c r="J16946" i="16"/>
  <c r="J16947" i="16"/>
  <c r="J16948" i="16"/>
  <c r="J16949" i="16"/>
  <c r="J16950" i="16"/>
  <c r="J16951" i="16"/>
  <c r="J16952" i="16"/>
  <c r="J16953" i="16"/>
  <c r="J16954" i="16"/>
  <c r="J16955" i="16"/>
  <c r="J16956" i="16"/>
  <c r="J16957" i="16"/>
  <c r="J16958" i="16"/>
  <c r="J16959" i="16"/>
  <c r="J16960" i="16"/>
  <c r="J16961" i="16"/>
  <c r="J16962" i="16"/>
  <c r="J16963" i="16"/>
  <c r="J16964" i="16"/>
  <c r="J16965" i="16"/>
  <c r="J16966" i="16"/>
  <c r="J16967" i="16"/>
  <c r="J16968" i="16"/>
  <c r="J16969" i="16"/>
  <c r="J16970" i="16"/>
  <c r="J16971" i="16"/>
  <c r="J16972" i="16"/>
  <c r="J16973" i="16"/>
  <c r="J16974" i="16"/>
  <c r="J16975" i="16"/>
  <c r="J16976" i="16"/>
  <c r="J16977" i="16"/>
  <c r="J16978" i="16"/>
  <c r="J16979" i="16"/>
  <c r="J16980" i="16"/>
  <c r="J16981" i="16"/>
  <c r="J16982" i="16"/>
  <c r="J16983" i="16"/>
  <c r="J16984" i="16"/>
  <c r="J16985" i="16"/>
  <c r="J16986" i="16"/>
  <c r="J16987" i="16"/>
  <c r="J16988" i="16"/>
  <c r="J16989" i="16"/>
  <c r="J16990" i="16"/>
  <c r="J16991" i="16"/>
  <c r="J16992" i="16"/>
  <c r="J16993" i="16"/>
  <c r="J16994" i="16"/>
  <c r="J16995" i="16"/>
  <c r="J16996" i="16"/>
  <c r="J16997" i="16"/>
  <c r="J16998" i="16"/>
  <c r="J16999" i="16"/>
  <c r="J17000" i="16"/>
  <c r="J17001" i="16"/>
  <c r="J17002" i="16"/>
  <c r="J17003" i="16"/>
  <c r="J17004" i="16"/>
  <c r="J17005" i="16"/>
  <c r="J17006" i="16"/>
  <c r="J17007" i="16"/>
  <c r="J17008" i="16"/>
  <c r="J17009" i="16"/>
  <c r="J17010" i="16"/>
  <c r="J17011" i="16"/>
  <c r="J17012" i="16"/>
  <c r="J17013" i="16"/>
  <c r="J17014" i="16"/>
  <c r="J17015" i="16"/>
  <c r="J17016" i="16"/>
  <c r="J17017" i="16"/>
  <c r="J17018" i="16"/>
  <c r="J17019" i="16"/>
  <c r="J17020" i="16"/>
  <c r="J17021" i="16"/>
  <c r="J17022" i="16"/>
  <c r="J17023" i="16"/>
  <c r="J17024" i="16"/>
  <c r="J17025" i="16"/>
  <c r="J17026" i="16"/>
  <c r="J17027" i="16"/>
  <c r="J17028" i="16"/>
  <c r="J17029" i="16"/>
  <c r="J17030" i="16"/>
  <c r="J17031" i="16"/>
  <c r="J17032" i="16"/>
  <c r="J17033" i="16"/>
  <c r="J17034" i="16"/>
  <c r="J17035" i="16"/>
  <c r="J17036" i="16"/>
  <c r="J17037" i="16"/>
  <c r="J17038" i="16"/>
  <c r="J17039" i="16"/>
  <c r="J17040" i="16"/>
  <c r="J17041" i="16"/>
  <c r="J17042" i="16"/>
  <c r="J17043" i="16"/>
  <c r="J17044" i="16"/>
  <c r="J17045" i="16"/>
  <c r="J17046" i="16"/>
  <c r="J17047" i="16"/>
  <c r="J17048" i="16"/>
  <c r="J17049" i="16"/>
  <c r="J17050" i="16"/>
  <c r="J17051" i="16"/>
  <c r="J17052" i="16"/>
  <c r="J17053" i="16"/>
  <c r="J17054" i="16"/>
  <c r="J17055" i="16"/>
  <c r="J17056" i="16"/>
  <c r="J17057" i="16"/>
  <c r="J17058" i="16"/>
  <c r="J17059" i="16"/>
  <c r="J17060" i="16"/>
  <c r="J17061" i="16"/>
  <c r="J17062" i="16"/>
  <c r="J17063" i="16"/>
  <c r="J17064" i="16"/>
  <c r="J17065" i="16"/>
  <c r="J17066" i="16"/>
  <c r="J17067" i="16"/>
  <c r="J17068" i="16"/>
  <c r="J17069" i="16"/>
  <c r="J17070" i="16"/>
  <c r="J17071" i="16"/>
  <c r="J17072" i="16"/>
  <c r="J17073" i="16"/>
  <c r="J17074" i="16"/>
  <c r="J17075" i="16"/>
  <c r="J17076" i="16"/>
  <c r="J17077" i="16"/>
  <c r="J17078" i="16"/>
  <c r="J17079" i="16"/>
  <c r="J17080" i="16"/>
  <c r="J17081" i="16"/>
  <c r="J17082" i="16"/>
  <c r="J17083" i="16"/>
  <c r="J17084" i="16"/>
  <c r="J17085" i="16"/>
  <c r="J17086" i="16"/>
  <c r="J17087" i="16"/>
  <c r="J17088" i="16"/>
  <c r="J17089" i="16"/>
  <c r="J17090" i="16"/>
  <c r="J17091" i="16"/>
  <c r="J17092" i="16"/>
  <c r="J17093" i="16"/>
  <c r="J17094" i="16"/>
  <c r="J17095" i="16"/>
  <c r="J17096" i="16"/>
  <c r="J17097" i="16"/>
  <c r="J17098" i="16"/>
  <c r="J17099" i="16"/>
  <c r="J17100" i="16"/>
  <c r="J17101" i="16"/>
  <c r="J17102" i="16"/>
  <c r="J17103" i="16"/>
  <c r="J17104" i="16"/>
  <c r="J17105" i="16"/>
  <c r="J17106" i="16"/>
  <c r="J17107" i="16"/>
  <c r="J17108" i="16"/>
  <c r="J17109" i="16"/>
  <c r="J17110" i="16"/>
  <c r="J17111" i="16"/>
  <c r="J17112" i="16"/>
  <c r="J17113" i="16"/>
  <c r="J17114" i="16"/>
  <c r="J17115" i="16"/>
  <c r="J17116" i="16"/>
  <c r="J17117" i="16"/>
  <c r="J17118" i="16"/>
  <c r="J17119" i="16"/>
  <c r="J17120" i="16"/>
  <c r="J17121" i="16"/>
  <c r="J17122" i="16"/>
  <c r="J17123" i="16"/>
  <c r="J17124" i="16"/>
  <c r="J17125" i="16"/>
  <c r="J17126" i="16"/>
  <c r="J17127" i="16"/>
  <c r="J17128" i="16"/>
  <c r="J17129" i="16"/>
  <c r="J17130" i="16"/>
  <c r="J17131" i="16"/>
  <c r="J17132" i="16"/>
  <c r="J17133" i="16"/>
  <c r="J17134" i="16"/>
  <c r="J17135" i="16"/>
  <c r="J17136" i="16"/>
  <c r="J17137" i="16"/>
  <c r="J17138" i="16"/>
  <c r="J17139" i="16"/>
  <c r="J17140" i="16"/>
  <c r="J17141" i="16"/>
  <c r="J17142" i="16"/>
  <c r="J17143" i="16"/>
  <c r="J17144" i="16"/>
  <c r="J17145" i="16"/>
  <c r="J17146" i="16"/>
  <c r="J17147" i="16"/>
  <c r="J17148" i="16"/>
  <c r="J17149" i="16"/>
  <c r="J17150" i="16"/>
  <c r="J17151" i="16"/>
  <c r="J17152" i="16"/>
  <c r="J17153" i="16"/>
  <c r="J17154" i="16"/>
  <c r="J17155" i="16"/>
  <c r="J17156" i="16"/>
  <c r="J17157" i="16"/>
  <c r="J17158" i="16"/>
  <c r="J17159" i="16"/>
  <c r="J17160" i="16"/>
  <c r="J17161" i="16"/>
  <c r="J17162" i="16"/>
  <c r="J17163" i="16"/>
  <c r="J17164" i="16"/>
  <c r="J17165" i="16"/>
  <c r="J17166" i="16"/>
  <c r="J17167" i="16"/>
  <c r="J17168" i="16"/>
  <c r="J17169" i="16"/>
  <c r="J17170" i="16"/>
  <c r="J17171" i="16"/>
  <c r="J17172" i="16"/>
  <c r="J17173" i="16"/>
  <c r="J17174" i="16"/>
  <c r="J17175" i="16"/>
  <c r="J17176" i="16"/>
  <c r="J17177" i="16"/>
  <c r="J17178" i="16"/>
  <c r="J17179" i="16"/>
  <c r="J17180" i="16"/>
  <c r="J17181" i="16"/>
  <c r="J17182" i="16"/>
  <c r="J17183" i="16"/>
  <c r="J17184" i="16"/>
  <c r="J17185" i="16"/>
  <c r="J17186" i="16"/>
  <c r="J17187" i="16"/>
  <c r="J17188" i="16"/>
  <c r="J17189" i="16"/>
  <c r="J17190" i="16"/>
  <c r="J17191" i="16"/>
  <c r="J17192" i="16"/>
  <c r="J17193" i="16"/>
  <c r="J17194" i="16"/>
  <c r="J17195" i="16"/>
  <c r="J17196" i="16"/>
  <c r="J17197" i="16"/>
  <c r="J17198" i="16"/>
  <c r="J17199" i="16"/>
  <c r="J17200" i="16"/>
  <c r="J17201" i="16"/>
  <c r="J17202" i="16"/>
  <c r="J17203" i="16"/>
  <c r="J17204" i="16"/>
  <c r="J17205" i="16"/>
  <c r="J17206" i="16"/>
  <c r="J17207" i="16"/>
  <c r="J17208" i="16"/>
  <c r="J17209" i="16"/>
  <c r="J17210" i="16"/>
  <c r="J17211" i="16"/>
  <c r="J17212" i="16"/>
  <c r="J17213" i="16"/>
  <c r="J17214" i="16"/>
  <c r="J17215" i="16"/>
  <c r="J17216" i="16"/>
  <c r="J17217" i="16"/>
  <c r="J17218" i="16"/>
  <c r="J17219" i="16"/>
  <c r="J17220" i="16"/>
  <c r="J17221" i="16"/>
  <c r="J17222" i="16"/>
  <c r="J17223" i="16"/>
  <c r="J17224" i="16"/>
  <c r="J17225" i="16"/>
  <c r="J17226" i="16"/>
  <c r="J17227" i="16"/>
  <c r="J17228" i="16"/>
  <c r="J17229" i="16"/>
  <c r="J17230" i="16"/>
  <c r="J17231" i="16"/>
  <c r="J17232" i="16"/>
  <c r="J17233" i="16"/>
  <c r="J17234" i="16"/>
  <c r="J17235" i="16"/>
  <c r="J17236" i="16"/>
  <c r="J17237" i="16"/>
  <c r="J17238" i="16"/>
  <c r="J17239" i="16"/>
  <c r="J17240" i="16"/>
  <c r="J17241" i="16"/>
  <c r="J17242" i="16"/>
  <c r="J17243" i="16"/>
  <c r="J17244" i="16"/>
  <c r="J17245" i="16"/>
  <c r="J17246" i="16"/>
  <c r="J17247" i="16"/>
  <c r="J17248" i="16"/>
  <c r="J17249" i="16"/>
  <c r="J17250" i="16"/>
  <c r="J17251" i="16"/>
  <c r="J17252" i="16"/>
  <c r="J17253" i="16"/>
  <c r="J17254" i="16"/>
  <c r="J17255" i="16"/>
  <c r="J17256" i="16"/>
  <c r="J17257" i="16"/>
  <c r="J17258" i="16"/>
  <c r="J17259" i="16"/>
  <c r="J17260" i="16"/>
  <c r="J17261" i="16"/>
  <c r="J17262" i="16"/>
  <c r="J17263" i="16"/>
  <c r="J17264" i="16"/>
  <c r="J17265" i="16"/>
  <c r="J17266" i="16"/>
  <c r="J17267" i="16"/>
  <c r="J17268" i="16"/>
  <c r="J17269" i="16"/>
  <c r="J17270" i="16"/>
  <c r="J17271" i="16"/>
  <c r="J17272" i="16"/>
  <c r="J17273" i="16"/>
  <c r="J17274" i="16"/>
  <c r="J17275" i="16"/>
  <c r="J17276" i="16"/>
  <c r="J17277" i="16"/>
  <c r="J17278" i="16"/>
  <c r="J17279" i="16"/>
  <c r="J17280" i="16"/>
  <c r="J17281" i="16"/>
  <c r="J17282" i="16"/>
  <c r="J17283" i="16"/>
  <c r="J17284" i="16"/>
  <c r="J17285" i="16"/>
  <c r="J17286" i="16"/>
  <c r="J17287" i="16"/>
  <c r="J17288" i="16"/>
  <c r="J17289" i="16"/>
  <c r="J17290" i="16"/>
  <c r="J17291" i="16"/>
  <c r="J17292" i="16"/>
  <c r="J17293" i="16"/>
  <c r="J17294" i="16"/>
  <c r="J17295" i="16"/>
  <c r="J17296" i="16"/>
  <c r="J17297" i="16"/>
  <c r="J17298" i="16"/>
  <c r="J17299" i="16"/>
  <c r="J17300" i="16"/>
  <c r="J17301" i="16"/>
  <c r="J17302" i="16"/>
  <c r="J17303" i="16"/>
  <c r="J17304" i="16"/>
  <c r="J17305" i="16"/>
  <c r="J17306" i="16"/>
  <c r="J17307" i="16"/>
  <c r="J17308" i="16"/>
  <c r="J17309" i="16"/>
  <c r="J17310" i="16"/>
  <c r="J17311" i="16"/>
  <c r="J17312" i="16"/>
  <c r="J17313" i="16"/>
  <c r="J17314" i="16"/>
  <c r="J17315" i="16"/>
  <c r="J17316" i="16"/>
  <c r="J17317" i="16"/>
  <c r="J17318" i="16"/>
  <c r="J17319" i="16"/>
  <c r="J17320" i="16"/>
  <c r="J17321" i="16"/>
  <c r="J17322" i="16"/>
  <c r="J17323" i="16"/>
  <c r="J17324" i="16"/>
  <c r="J17325" i="16"/>
  <c r="J17326" i="16"/>
  <c r="J17327" i="16"/>
  <c r="J17328" i="16"/>
  <c r="J17329" i="16"/>
  <c r="J17330" i="16"/>
  <c r="J17331" i="16"/>
  <c r="J17332" i="16"/>
  <c r="J17333" i="16"/>
  <c r="J17334" i="16"/>
  <c r="J17335" i="16"/>
  <c r="J17336" i="16"/>
  <c r="J17337" i="16"/>
  <c r="J17338" i="16"/>
  <c r="J17339" i="16"/>
  <c r="J17340" i="16"/>
  <c r="J17341" i="16"/>
  <c r="J17342" i="16"/>
  <c r="J17343" i="16"/>
  <c r="J17344" i="16"/>
  <c r="J17345" i="16"/>
  <c r="J17346" i="16"/>
  <c r="J17347" i="16"/>
  <c r="J17348" i="16"/>
  <c r="J17349" i="16"/>
  <c r="J17350" i="16"/>
  <c r="J17351" i="16"/>
  <c r="J17352" i="16"/>
  <c r="J17353" i="16"/>
  <c r="J17354" i="16"/>
  <c r="J17355" i="16"/>
  <c r="J17356" i="16"/>
  <c r="J17357" i="16"/>
  <c r="J17358" i="16"/>
  <c r="J17359" i="16"/>
  <c r="J17360" i="16"/>
  <c r="J17361" i="16"/>
  <c r="J17362" i="16"/>
  <c r="J17363" i="16"/>
  <c r="J17364" i="16"/>
  <c r="J17365" i="16"/>
  <c r="J17366" i="16"/>
  <c r="J17367" i="16"/>
  <c r="J17368" i="16"/>
  <c r="J17369" i="16"/>
  <c r="J17370" i="16"/>
  <c r="J17371" i="16"/>
  <c r="J17372" i="16"/>
  <c r="J17373" i="16"/>
  <c r="J17374" i="16"/>
  <c r="J17375" i="16"/>
  <c r="J17376" i="16"/>
  <c r="J17377" i="16"/>
  <c r="J17378" i="16"/>
  <c r="J17379" i="16"/>
  <c r="J17380" i="16"/>
  <c r="J17381" i="16"/>
  <c r="J17382" i="16"/>
  <c r="J17383" i="16"/>
  <c r="J17384" i="16"/>
  <c r="J17385" i="16"/>
  <c r="J17386" i="16"/>
  <c r="J17387" i="16"/>
  <c r="J17388" i="16"/>
  <c r="J17389" i="16"/>
  <c r="J17390" i="16"/>
  <c r="J17391" i="16"/>
  <c r="J17392" i="16"/>
  <c r="J17393" i="16"/>
  <c r="J17394" i="16"/>
  <c r="J17395" i="16"/>
  <c r="J17396" i="16"/>
  <c r="J17397" i="16"/>
  <c r="J17398" i="16"/>
  <c r="J17399" i="16"/>
  <c r="J17400" i="16"/>
  <c r="J17401" i="16"/>
  <c r="J17402" i="16"/>
  <c r="J17403" i="16"/>
  <c r="J17404" i="16"/>
  <c r="J17405" i="16"/>
  <c r="J17406" i="16"/>
  <c r="J17407" i="16"/>
  <c r="J17408" i="16"/>
  <c r="J17409" i="16"/>
  <c r="J17410" i="16"/>
  <c r="J17411" i="16"/>
  <c r="J17412" i="16"/>
  <c r="J17413" i="16"/>
  <c r="J17414" i="16"/>
  <c r="J17415" i="16"/>
  <c r="J17416" i="16"/>
  <c r="J17417" i="16"/>
  <c r="J17418" i="16"/>
  <c r="J17419" i="16"/>
  <c r="J17420" i="16"/>
  <c r="J17421" i="16"/>
  <c r="J17422" i="16"/>
  <c r="J17423" i="16"/>
  <c r="J17424" i="16"/>
  <c r="J17425" i="16"/>
  <c r="J17426" i="16"/>
  <c r="J17427" i="16"/>
  <c r="J17428" i="16"/>
  <c r="J17429" i="16"/>
  <c r="J17430" i="16"/>
  <c r="J17431" i="16"/>
  <c r="J17432" i="16"/>
  <c r="J17433" i="16"/>
  <c r="J17434" i="16"/>
  <c r="J17435" i="16"/>
  <c r="J17436" i="16"/>
  <c r="J17437" i="16"/>
  <c r="J17438" i="16"/>
  <c r="J17439" i="16"/>
  <c r="J17440" i="16"/>
  <c r="J17441" i="16"/>
  <c r="J17442" i="16"/>
  <c r="J17443" i="16"/>
  <c r="J17444" i="16"/>
  <c r="J17445" i="16"/>
  <c r="J17446" i="16"/>
  <c r="J17447" i="16"/>
  <c r="J17448" i="16"/>
  <c r="J17449" i="16"/>
  <c r="J17450" i="16"/>
  <c r="J17451" i="16"/>
  <c r="J17452" i="16"/>
  <c r="J17453" i="16"/>
  <c r="J17454" i="16"/>
  <c r="J17455" i="16"/>
  <c r="J17456" i="16"/>
  <c r="J17457" i="16"/>
  <c r="J17458" i="16"/>
  <c r="J17459" i="16"/>
  <c r="J17460" i="16"/>
  <c r="J17461" i="16"/>
  <c r="J17462" i="16"/>
  <c r="J17463" i="16"/>
  <c r="J17464" i="16"/>
  <c r="J17465" i="16"/>
  <c r="J17466" i="16"/>
  <c r="J17467" i="16"/>
  <c r="J17468" i="16"/>
  <c r="J17469" i="16"/>
  <c r="J17470" i="16"/>
  <c r="J17471" i="16"/>
  <c r="J17472" i="16"/>
  <c r="J17473" i="16"/>
  <c r="J17474" i="16"/>
  <c r="J17475" i="16"/>
  <c r="J17476" i="16"/>
  <c r="J17477" i="16"/>
  <c r="J17478" i="16"/>
  <c r="J17479" i="16"/>
  <c r="J17480" i="16"/>
  <c r="J17481" i="16"/>
  <c r="J17482" i="16"/>
  <c r="J17483" i="16"/>
  <c r="J17484" i="16"/>
  <c r="J17485" i="16"/>
  <c r="J17486" i="16"/>
  <c r="J17487" i="16"/>
  <c r="J17488" i="16"/>
  <c r="J17489" i="16"/>
  <c r="J17490" i="16"/>
  <c r="J17491" i="16"/>
  <c r="J17492" i="16"/>
  <c r="J17493" i="16"/>
  <c r="J17494" i="16"/>
  <c r="J17495" i="16"/>
  <c r="J17496" i="16"/>
  <c r="J17497" i="16"/>
  <c r="J17498" i="16"/>
  <c r="J17499" i="16"/>
  <c r="J17500" i="16"/>
  <c r="J17501" i="16"/>
  <c r="J17502" i="16"/>
  <c r="J17503" i="16"/>
  <c r="J17504" i="16"/>
  <c r="J17505" i="16"/>
  <c r="J17506" i="16"/>
  <c r="J17507" i="16"/>
  <c r="J17508" i="16"/>
  <c r="J17509" i="16"/>
  <c r="J17510" i="16"/>
  <c r="J17511" i="16"/>
  <c r="J17512" i="16"/>
  <c r="J17513" i="16"/>
  <c r="J17514" i="16"/>
  <c r="J17515" i="16"/>
  <c r="J17516" i="16"/>
  <c r="J17517" i="16"/>
  <c r="J17518" i="16"/>
  <c r="J17519" i="16"/>
  <c r="J17520" i="16"/>
  <c r="J17521" i="16"/>
  <c r="J17522" i="16"/>
  <c r="J17523" i="16"/>
  <c r="J17524" i="16"/>
  <c r="J17525" i="16"/>
  <c r="J17526" i="16"/>
  <c r="J17527" i="16"/>
  <c r="J17528" i="16"/>
  <c r="J17529" i="16"/>
  <c r="J17530" i="16"/>
  <c r="J17531" i="16"/>
  <c r="J17532" i="16"/>
  <c r="J17533" i="16"/>
  <c r="J17534" i="16"/>
  <c r="J17535" i="16"/>
  <c r="J17536" i="16"/>
  <c r="J17537" i="16"/>
  <c r="J17538" i="16"/>
  <c r="J17539" i="16"/>
  <c r="J17540" i="16"/>
  <c r="J17541" i="16"/>
  <c r="J17542" i="16"/>
  <c r="J17543" i="16"/>
  <c r="J17544" i="16"/>
  <c r="J17545" i="16"/>
  <c r="J17546" i="16"/>
  <c r="J17547" i="16"/>
  <c r="J17548" i="16"/>
  <c r="J17549" i="16"/>
  <c r="J17550" i="16"/>
  <c r="J17551" i="16"/>
  <c r="J17552" i="16"/>
  <c r="J17553" i="16"/>
  <c r="J17554" i="16"/>
  <c r="J17555" i="16"/>
  <c r="J17556" i="16"/>
  <c r="J17557" i="16"/>
  <c r="J17558" i="16"/>
  <c r="J17559" i="16"/>
  <c r="J17560" i="16"/>
  <c r="J17561" i="16"/>
  <c r="J17562" i="16"/>
  <c r="J17563" i="16"/>
  <c r="J17564" i="16"/>
  <c r="J17565" i="16"/>
  <c r="J17566" i="16"/>
  <c r="J17567" i="16"/>
  <c r="J17568" i="16"/>
  <c r="J17569" i="16"/>
  <c r="J17570" i="16"/>
  <c r="J17571" i="16"/>
  <c r="J17572" i="16"/>
  <c r="J17573" i="16"/>
  <c r="J17574" i="16"/>
  <c r="J17575" i="16"/>
  <c r="J17576" i="16"/>
  <c r="J17577" i="16"/>
  <c r="J17578" i="16"/>
  <c r="J17579" i="16"/>
  <c r="J17580" i="16"/>
  <c r="J17581" i="16"/>
  <c r="J17582" i="16"/>
  <c r="J17583" i="16"/>
  <c r="J17584" i="16"/>
  <c r="J17585" i="16"/>
  <c r="J17586" i="16"/>
  <c r="J17587" i="16"/>
  <c r="J17588" i="16"/>
  <c r="J17589" i="16"/>
  <c r="J17590" i="16"/>
  <c r="J17591" i="16"/>
  <c r="J17592" i="16"/>
  <c r="J17593" i="16"/>
  <c r="J17594" i="16"/>
  <c r="J17595" i="16"/>
  <c r="J17596" i="16"/>
  <c r="J17597" i="16"/>
  <c r="J17598" i="16"/>
  <c r="J17599" i="16"/>
  <c r="J17600" i="16"/>
  <c r="J17601" i="16"/>
  <c r="J17602" i="16"/>
  <c r="J17603" i="16"/>
  <c r="J17604" i="16"/>
  <c r="J17605" i="16"/>
  <c r="J17606" i="16"/>
  <c r="J17607" i="16"/>
  <c r="J17608" i="16"/>
  <c r="J17609" i="16"/>
  <c r="J17610" i="16"/>
  <c r="J17611" i="16"/>
  <c r="J17612" i="16"/>
  <c r="J17613" i="16"/>
  <c r="J17614" i="16"/>
  <c r="J17615" i="16"/>
  <c r="J17616" i="16"/>
  <c r="J17617" i="16"/>
  <c r="J17618" i="16"/>
  <c r="J17619" i="16"/>
  <c r="J17620" i="16"/>
  <c r="J17621" i="16"/>
  <c r="J17622" i="16"/>
  <c r="J17623" i="16"/>
  <c r="J17624" i="16"/>
  <c r="J17625" i="16"/>
  <c r="J17626" i="16"/>
  <c r="J17627" i="16"/>
  <c r="J17628" i="16"/>
  <c r="J17629" i="16"/>
  <c r="J17630" i="16"/>
  <c r="J17631" i="16"/>
  <c r="J17632" i="16"/>
  <c r="J17633" i="16"/>
  <c r="J17634" i="16"/>
  <c r="J17635" i="16"/>
  <c r="J17636" i="16"/>
  <c r="J17637" i="16"/>
  <c r="J17638" i="16"/>
  <c r="J17639" i="16"/>
  <c r="J17640" i="16"/>
  <c r="J17641" i="16"/>
  <c r="J17642" i="16"/>
  <c r="J17643" i="16"/>
  <c r="J17644" i="16"/>
  <c r="J17645" i="16"/>
  <c r="J17646" i="16"/>
  <c r="J17647" i="16"/>
  <c r="J17648" i="16"/>
  <c r="J17649" i="16"/>
  <c r="J17650" i="16"/>
  <c r="J17651" i="16"/>
  <c r="J17652" i="16"/>
  <c r="J17653" i="16"/>
  <c r="J17654" i="16"/>
  <c r="J17655" i="16"/>
  <c r="J17656" i="16"/>
  <c r="J17657" i="16"/>
  <c r="J17658" i="16"/>
  <c r="J17659" i="16"/>
  <c r="J17660" i="16"/>
  <c r="J17661" i="16"/>
  <c r="J17662" i="16"/>
  <c r="J17663" i="16"/>
  <c r="J17664" i="16"/>
  <c r="J17665" i="16"/>
  <c r="J17666" i="16"/>
  <c r="J17667" i="16"/>
  <c r="J17668" i="16"/>
  <c r="J17669" i="16"/>
  <c r="J17670" i="16"/>
  <c r="J17671" i="16"/>
  <c r="J17672" i="16"/>
  <c r="J17673" i="16"/>
  <c r="J17674" i="16"/>
  <c r="J17675" i="16"/>
  <c r="J17676" i="16"/>
  <c r="J17677" i="16"/>
  <c r="J17678" i="16"/>
  <c r="J17679" i="16"/>
  <c r="J17680" i="16"/>
  <c r="J17681" i="16"/>
  <c r="J17682" i="16"/>
  <c r="J17683" i="16"/>
  <c r="J17684" i="16"/>
  <c r="J17685" i="16"/>
  <c r="J17686" i="16"/>
  <c r="J17687" i="16"/>
  <c r="J17688" i="16"/>
  <c r="J17689" i="16"/>
  <c r="J17690" i="16"/>
  <c r="J17691" i="16"/>
  <c r="J17692" i="16"/>
  <c r="J17693" i="16"/>
  <c r="J17694" i="16"/>
  <c r="J17695" i="16"/>
  <c r="J17696" i="16"/>
  <c r="J17697" i="16"/>
  <c r="J17698" i="16"/>
  <c r="J17699" i="16"/>
  <c r="J17700" i="16"/>
  <c r="J17701" i="16"/>
  <c r="J17702" i="16"/>
  <c r="J17703" i="16"/>
  <c r="J17704" i="16"/>
  <c r="J17705" i="16"/>
  <c r="J17706" i="16"/>
  <c r="J17707" i="16"/>
  <c r="J17708" i="16"/>
  <c r="J17709" i="16"/>
  <c r="J17710" i="16"/>
  <c r="J17711" i="16"/>
  <c r="J17712" i="16"/>
  <c r="J17713" i="16"/>
  <c r="J17714" i="16"/>
  <c r="J17715" i="16"/>
  <c r="J17716" i="16"/>
  <c r="J17717" i="16"/>
  <c r="J17718" i="16"/>
  <c r="J17719" i="16"/>
  <c r="J17720" i="16"/>
  <c r="J17721" i="16"/>
  <c r="J17722" i="16"/>
  <c r="J17723" i="16"/>
  <c r="J17724" i="16"/>
  <c r="J17725" i="16"/>
  <c r="J17726" i="16"/>
  <c r="J17727" i="16"/>
  <c r="J17728" i="16"/>
  <c r="J17729" i="16"/>
  <c r="J17730" i="16"/>
  <c r="J17731" i="16"/>
  <c r="J17732" i="16"/>
  <c r="J17733" i="16"/>
  <c r="J17734" i="16"/>
  <c r="J17735" i="16"/>
  <c r="J17736" i="16"/>
  <c r="J17737" i="16"/>
  <c r="J17738" i="16"/>
  <c r="J17739" i="16"/>
  <c r="J17740" i="16"/>
  <c r="J17741" i="16"/>
  <c r="J17742" i="16"/>
  <c r="J17743" i="16"/>
  <c r="J17744" i="16"/>
  <c r="J17745" i="16"/>
  <c r="J17746" i="16"/>
  <c r="J17747" i="16"/>
  <c r="J17748" i="16"/>
  <c r="J17749" i="16"/>
  <c r="J17750" i="16"/>
  <c r="J17751" i="16"/>
  <c r="J17752" i="16"/>
  <c r="J17753" i="16"/>
  <c r="J17754" i="16"/>
  <c r="J17755" i="16"/>
  <c r="J17756" i="16"/>
  <c r="J17757" i="16"/>
  <c r="J17758" i="16"/>
  <c r="J17759" i="16"/>
  <c r="J17760" i="16"/>
  <c r="J17761" i="16"/>
  <c r="J17762" i="16"/>
  <c r="J17763" i="16"/>
  <c r="J17764" i="16"/>
  <c r="J17765" i="16"/>
  <c r="J17766" i="16"/>
  <c r="J17767" i="16"/>
  <c r="J17768" i="16"/>
  <c r="J17769" i="16"/>
  <c r="J17770" i="16"/>
  <c r="J17771" i="16"/>
  <c r="J17772" i="16"/>
  <c r="J17773" i="16"/>
  <c r="J17774" i="16"/>
  <c r="J17775" i="16"/>
  <c r="J17776" i="16"/>
  <c r="J17777" i="16"/>
  <c r="J17778" i="16"/>
  <c r="J17779" i="16"/>
  <c r="J17780" i="16"/>
  <c r="J17781" i="16"/>
  <c r="J17782" i="16"/>
  <c r="J17783" i="16"/>
  <c r="J17784" i="16"/>
  <c r="J17785" i="16"/>
  <c r="J17786" i="16"/>
  <c r="J17787" i="16"/>
  <c r="J17788" i="16"/>
  <c r="J17789" i="16"/>
  <c r="J17790" i="16"/>
  <c r="J17791" i="16"/>
  <c r="J17792" i="16"/>
  <c r="J17793" i="16"/>
  <c r="J17794" i="16"/>
  <c r="J17795" i="16"/>
  <c r="J17796" i="16"/>
  <c r="J17797" i="16"/>
  <c r="J17798" i="16"/>
  <c r="J17799" i="16"/>
  <c r="J17800" i="16"/>
  <c r="J17801" i="16"/>
  <c r="J17802" i="16"/>
  <c r="J17803" i="16"/>
  <c r="J17804" i="16"/>
  <c r="J17805" i="16"/>
  <c r="J17806" i="16"/>
  <c r="J17807" i="16"/>
  <c r="J17808" i="16"/>
  <c r="J17809" i="16"/>
  <c r="J17810" i="16"/>
  <c r="J17811" i="16"/>
  <c r="J17812" i="16"/>
  <c r="J17813" i="16"/>
  <c r="J17814" i="16"/>
  <c r="J17815" i="16"/>
  <c r="J17816" i="16"/>
  <c r="J17817" i="16"/>
  <c r="J17818" i="16"/>
  <c r="J17819" i="16"/>
  <c r="J17820" i="16"/>
  <c r="J17821" i="16"/>
  <c r="J17822" i="16"/>
  <c r="J17823" i="16"/>
  <c r="J17824" i="16"/>
  <c r="J17825" i="16"/>
  <c r="J17826" i="16"/>
  <c r="J17827" i="16"/>
  <c r="J17828" i="16"/>
  <c r="J17829" i="16"/>
  <c r="J17830" i="16"/>
  <c r="J17831" i="16"/>
  <c r="J17832" i="16"/>
  <c r="J17833" i="16"/>
  <c r="J17834" i="16"/>
  <c r="J17835" i="16"/>
  <c r="J17836" i="16"/>
  <c r="J17837" i="16"/>
  <c r="J17838" i="16"/>
  <c r="J17839" i="16"/>
  <c r="J17840" i="16"/>
  <c r="J17841" i="16"/>
  <c r="J17842" i="16"/>
  <c r="J17843" i="16"/>
  <c r="J17844" i="16"/>
  <c r="J17845" i="16"/>
  <c r="J17846" i="16"/>
  <c r="J17847" i="16"/>
  <c r="J17848" i="16"/>
  <c r="J17849" i="16"/>
  <c r="J17850" i="16"/>
  <c r="J17851" i="16"/>
  <c r="J17852" i="16"/>
  <c r="J17853" i="16"/>
  <c r="J17854" i="16"/>
  <c r="J17855" i="16"/>
  <c r="J17856" i="16"/>
  <c r="J17857" i="16"/>
  <c r="J17858" i="16"/>
  <c r="J17859" i="16"/>
  <c r="J17860" i="16"/>
  <c r="J17861" i="16"/>
  <c r="J17862" i="16"/>
  <c r="J17863" i="16"/>
  <c r="J17864" i="16"/>
  <c r="J17865" i="16"/>
  <c r="J17866" i="16"/>
  <c r="J17867" i="16"/>
  <c r="J17868" i="16"/>
  <c r="J17869" i="16"/>
  <c r="J17870" i="16"/>
  <c r="J17871" i="16"/>
  <c r="J17872" i="16"/>
  <c r="J17873" i="16"/>
  <c r="J17874" i="16"/>
  <c r="J17875" i="16"/>
  <c r="J17876" i="16"/>
  <c r="J17877" i="16"/>
  <c r="J17878" i="16"/>
  <c r="J17879" i="16"/>
  <c r="J17880" i="16"/>
  <c r="J17881" i="16"/>
  <c r="J17882" i="16"/>
  <c r="J17883" i="16"/>
  <c r="J17884" i="16"/>
  <c r="J17885" i="16"/>
  <c r="J17886" i="16"/>
  <c r="J17887" i="16"/>
  <c r="J17888" i="16"/>
  <c r="J17889" i="16"/>
  <c r="J17890" i="16"/>
  <c r="J17891" i="16"/>
  <c r="J17892" i="16"/>
  <c r="J17893" i="16"/>
  <c r="J17894" i="16"/>
  <c r="J17895" i="16"/>
  <c r="J17896" i="16"/>
  <c r="J17897" i="16"/>
  <c r="J17898" i="16"/>
  <c r="J17899" i="16"/>
  <c r="J17900" i="16"/>
  <c r="J17901" i="16"/>
  <c r="J17902" i="16"/>
  <c r="J17903" i="16"/>
  <c r="J17904" i="16"/>
  <c r="J17905" i="16"/>
  <c r="J17906" i="16"/>
  <c r="J17907" i="16"/>
  <c r="J17908" i="16"/>
  <c r="J17909" i="16"/>
  <c r="J17910" i="16"/>
  <c r="J17911" i="16"/>
  <c r="J17912" i="16"/>
  <c r="J17913" i="16"/>
  <c r="J17914" i="16"/>
  <c r="J17915" i="16"/>
  <c r="J17916" i="16"/>
  <c r="J17917" i="16"/>
  <c r="J17918" i="16"/>
  <c r="J17919" i="16"/>
  <c r="J17920" i="16"/>
  <c r="J17921" i="16"/>
  <c r="J17922" i="16"/>
  <c r="J17923" i="16"/>
  <c r="J17924" i="16"/>
  <c r="J17925" i="16"/>
  <c r="J17926" i="16"/>
  <c r="J17927" i="16"/>
  <c r="J17928" i="16"/>
  <c r="J17929" i="16"/>
  <c r="J17930" i="16"/>
  <c r="J17931" i="16"/>
  <c r="J17932" i="16"/>
  <c r="J17933" i="16"/>
  <c r="J17934" i="16"/>
  <c r="J17935" i="16"/>
  <c r="J17936" i="16"/>
  <c r="J17937" i="16"/>
  <c r="J17938" i="16"/>
  <c r="J17939" i="16"/>
  <c r="J17940" i="16"/>
  <c r="J17941" i="16"/>
  <c r="J17942" i="16"/>
  <c r="J17943" i="16"/>
  <c r="J17944" i="16"/>
  <c r="J17945" i="16"/>
  <c r="J17946" i="16"/>
  <c r="J17947" i="16"/>
  <c r="J17948" i="16"/>
  <c r="J17949" i="16"/>
  <c r="J17950" i="16"/>
  <c r="J17951" i="16"/>
  <c r="J17952" i="16"/>
  <c r="J17953" i="16"/>
  <c r="J17954" i="16"/>
  <c r="J17955" i="16"/>
  <c r="J17956" i="16"/>
  <c r="J17957" i="16"/>
  <c r="J17958" i="16"/>
  <c r="J17959" i="16"/>
  <c r="J17960" i="16"/>
  <c r="J17961" i="16"/>
  <c r="J17962" i="16"/>
  <c r="J17963" i="16"/>
  <c r="J17964" i="16"/>
  <c r="J17965" i="16"/>
  <c r="J17966" i="16"/>
  <c r="J17967" i="16"/>
  <c r="J17968" i="16"/>
  <c r="J17969" i="16"/>
  <c r="J17970" i="16"/>
  <c r="J17971" i="16"/>
  <c r="J17972" i="16"/>
  <c r="J17973" i="16"/>
  <c r="J17974" i="16"/>
  <c r="J17975" i="16"/>
  <c r="J17976" i="16"/>
  <c r="J17977" i="16"/>
  <c r="J17978" i="16"/>
  <c r="J17979" i="16"/>
  <c r="J17980" i="16"/>
  <c r="J17981" i="16"/>
  <c r="J17982" i="16"/>
  <c r="J17983" i="16"/>
  <c r="J17984" i="16"/>
  <c r="J17985" i="16"/>
  <c r="J17986" i="16"/>
  <c r="J17987" i="16"/>
  <c r="J17988" i="16"/>
  <c r="J17989" i="16"/>
  <c r="J17990" i="16"/>
  <c r="J17991" i="16"/>
  <c r="J17992" i="16"/>
  <c r="J17993" i="16"/>
  <c r="J17994" i="16"/>
  <c r="J17995" i="16"/>
  <c r="J17996" i="16"/>
  <c r="J17997" i="16"/>
  <c r="J17998" i="16"/>
  <c r="J17999" i="16"/>
  <c r="J18000" i="16"/>
  <c r="J18001" i="16"/>
  <c r="J18002" i="16"/>
  <c r="J18003" i="16"/>
  <c r="J18004" i="16"/>
  <c r="J18005" i="16"/>
  <c r="J18006" i="16"/>
  <c r="J18007" i="16"/>
  <c r="J18008" i="16"/>
  <c r="J18009" i="16"/>
  <c r="J18010" i="16"/>
  <c r="J18011" i="16"/>
  <c r="J18012" i="16"/>
  <c r="J18013" i="16"/>
  <c r="J18014" i="16"/>
  <c r="J18015" i="16"/>
  <c r="J18016" i="16"/>
  <c r="J18017" i="16"/>
  <c r="J18018" i="16"/>
  <c r="J18019" i="16"/>
  <c r="J18020" i="16"/>
  <c r="J18021" i="16"/>
  <c r="J18022" i="16"/>
  <c r="J18023" i="16"/>
  <c r="J18024" i="16"/>
  <c r="J18025" i="16"/>
  <c r="J18026" i="16"/>
  <c r="J18027" i="16"/>
  <c r="J18028" i="16"/>
  <c r="J18029" i="16"/>
  <c r="J18030" i="16"/>
  <c r="J18031" i="16"/>
  <c r="J18032" i="16"/>
  <c r="J18033" i="16"/>
  <c r="J18034" i="16"/>
  <c r="J18035" i="16"/>
  <c r="J18036" i="16"/>
  <c r="J18037" i="16"/>
  <c r="J18038" i="16"/>
  <c r="J18039" i="16"/>
  <c r="J18040" i="16"/>
  <c r="J18041" i="16"/>
  <c r="J18042" i="16"/>
  <c r="J18043" i="16"/>
  <c r="J18044" i="16"/>
  <c r="J18045" i="16"/>
  <c r="J18046" i="16"/>
  <c r="J18047" i="16"/>
  <c r="J18048" i="16"/>
  <c r="J18049" i="16"/>
  <c r="J18050" i="16"/>
  <c r="J18051" i="16"/>
  <c r="J18052" i="16"/>
  <c r="J18053" i="16"/>
  <c r="J18054" i="16"/>
  <c r="J18055" i="16"/>
  <c r="J18056" i="16"/>
  <c r="J18057" i="16"/>
  <c r="J18058" i="16"/>
  <c r="J18059" i="16"/>
  <c r="J18060" i="16"/>
  <c r="J18061" i="16"/>
  <c r="J18062" i="16"/>
  <c r="J18063" i="16"/>
  <c r="J18064" i="16"/>
  <c r="J18065" i="16"/>
  <c r="J18066" i="16"/>
  <c r="J18067" i="16"/>
  <c r="J18068" i="16"/>
  <c r="J18069" i="16"/>
  <c r="J18070" i="16"/>
  <c r="J18071" i="16"/>
  <c r="J18072" i="16"/>
  <c r="J18073" i="16"/>
  <c r="J18074" i="16"/>
  <c r="J18075" i="16"/>
  <c r="J18076" i="16"/>
  <c r="J18077" i="16"/>
  <c r="J18078" i="16"/>
  <c r="J18079" i="16"/>
  <c r="J18080" i="16"/>
  <c r="J18081" i="16"/>
  <c r="J18082" i="16"/>
  <c r="J18083" i="16"/>
  <c r="J18084" i="16"/>
  <c r="J18085" i="16"/>
  <c r="J18086" i="16"/>
  <c r="J18087" i="16"/>
  <c r="J18088" i="16"/>
  <c r="J18089" i="16"/>
  <c r="J18090" i="16"/>
  <c r="J18091" i="16"/>
  <c r="J18092" i="16"/>
  <c r="J18093" i="16"/>
  <c r="J18094" i="16"/>
  <c r="J18095" i="16"/>
  <c r="J18096" i="16"/>
  <c r="J18097" i="16"/>
  <c r="J18098" i="16"/>
  <c r="J18099" i="16"/>
  <c r="J18100" i="16"/>
  <c r="J18101" i="16"/>
  <c r="J18102" i="16"/>
  <c r="J18103" i="16"/>
  <c r="J18104" i="16"/>
  <c r="J18105" i="16"/>
  <c r="J18106" i="16"/>
  <c r="J18107" i="16"/>
  <c r="J18108" i="16"/>
  <c r="J18109" i="16"/>
  <c r="J18110" i="16"/>
  <c r="J18111" i="16"/>
  <c r="J18112" i="16"/>
  <c r="J18113" i="16"/>
  <c r="J18114" i="16"/>
  <c r="J18115" i="16"/>
  <c r="J18116" i="16"/>
  <c r="J18117" i="16"/>
  <c r="J18118" i="16"/>
  <c r="J18119" i="16"/>
  <c r="J18120" i="16"/>
  <c r="J18121" i="16"/>
  <c r="J18122" i="16"/>
  <c r="J18123" i="16"/>
  <c r="J18124" i="16"/>
  <c r="J18125" i="16"/>
  <c r="J18126" i="16"/>
  <c r="J18127" i="16"/>
  <c r="J18128" i="16"/>
  <c r="J18129" i="16"/>
  <c r="J18130" i="16"/>
  <c r="J18131" i="16"/>
  <c r="J18132" i="16"/>
  <c r="J18133" i="16"/>
  <c r="J18134" i="16"/>
  <c r="J18135" i="16"/>
  <c r="J18136" i="16"/>
  <c r="J18137" i="16"/>
  <c r="J18138" i="16"/>
  <c r="J18139" i="16"/>
  <c r="J18140" i="16"/>
  <c r="J18141" i="16"/>
  <c r="J18142" i="16"/>
  <c r="J18143" i="16"/>
  <c r="J18144" i="16"/>
  <c r="J18145" i="16"/>
  <c r="J18146" i="16"/>
  <c r="J18147" i="16"/>
  <c r="J18148" i="16"/>
  <c r="J18149" i="16"/>
  <c r="J18150" i="16"/>
  <c r="J18151" i="16"/>
  <c r="J18152" i="16"/>
  <c r="J18153" i="16"/>
  <c r="J18154" i="16"/>
  <c r="J18155" i="16"/>
  <c r="J18156" i="16"/>
  <c r="J18157" i="16"/>
  <c r="J18158" i="16"/>
  <c r="J18159" i="16"/>
  <c r="J18160" i="16"/>
  <c r="J18161" i="16"/>
  <c r="J18162" i="16"/>
  <c r="J18163" i="16"/>
  <c r="J18164" i="16"/>
  <c r="J18165" i="16"/>
  <c r="J18166" i="16"/>
  <c r="J18167" i="16"/>
  <c r="J18168" i="16"/>
  <c r="J18169" i="16"/>
  <c r="J18170" i="16"/>
  <c r="J18171" i="16"/>
  <c r="J18172" i="16"/>
  <c r="J18173" i="16"/>
  <c r="J18174" i="16"/>
  <c r="J18175" i="16"/>
  <c r="J18176" i="16"/>
  <c r="J18177" i="16"/>
  <c r="J18178" i="16"/>
  <c r="J18179" i="16"/>
  <c r="J18180" i="16"/>
  <c r="J18181" i="16"/>
  <c r="J18182" i="16"/>
  <c r="J18183" i="16"/>
  <c r="J18184" i="16"/>
  <c r="J18185" i="16"/>
  <c r="J18186" i="16"/>
  <c r="J18187" i="16"/>
  <c r="J18188" i="16"/>
  <c r="J18189" i="16"/>
  <c r="J18190" i="16"/>
  <c r="J18191" i="16"/>
  <c r="J18192" i="16"/>
  <c r="J18193" i="16"/>
  <c r="J18194" i="16"/>
  <c r="J18195" i="16"/>
  <c r="J18196" i="16"/>
  <c r="J18197" i="16"/>
  <c r="J18198" i="16"/>
  <c r="J18199" i="16"/>
  <c r="J18200" i="16"/>
  <c r="J18201" i="16"/>
  <c r="J18202" i="16"/>
  <c r="J18203" i="16"/>
  <c r="J18204" i="16"/>
  <c r="J18205" i="16"/>
  <c r="J18206" i="16"/>
  <c r="J18207" i="16"/>
  <c r="J18208" i="16"/>
  <c r="J18209" i="16"/>
  <c r="J18210" i="16"/>
  <c r="J18211" i="16"/>
  <c r="J18212" i="16"/>
  <c r="J18213" i="16"/>
  <c r="J18214" i="16"/>
  <c r="J18215" i="16"/>
  <c r="J18216" i="16"/>
  <c r="J18217" i="16"/>
  <c r="J18218" i="16"/>
  <c r="J18219" i="16"/>
  <c r="J18220" i="16"/>
  <c r="J18221" i="16"/>
  <c r="J18222" i="16"/>
  <c r="J18223" i="16"/>
  <c r="J18224" i="16"/>
  <c r="J18225" i="16"/>
  <c r="J18226" i="16"/>
  <c r="J18227" i="16"/>
  <c r="J18228" i="16"/>
  <c r="J18229" i="16"/>
  <c r="J18230" i="16"/>
  <c r="J18231" i="16"/>
  <c r="J18232" i="16"/>
  <c r="J18233" i="16"/>
  <c r="J18234" i="16"/>
  <c r="J18235" i="16"/>
  <c r="J18236" i="16"/>
  <c r="J18237" i="16"/>
  <c r="J18238" i="16"/>
  <c r="J18239" i="16"/>
  <c r="J18240" i="16"/>
  <c r="J18241" i="16"/>
  <c r="J18242" i="16"/>
  <c r="J18243" i="16"/>
  <c r="J18244" i="16"/>
  <c r="J18245" i="16"/>
  <c r="J18246" i="16"/>
  <c r="J18247" i="16"/>
  <c r="J18248" i="16"/>
  <c r="J18249" i="16"/>
  <c r="J18250" i="16"/>
  <c r="J18251" i="16"/>
  <c r="J18252" i="16"/>
  <c r="J18253" i="16"/>
  <c r="J18254" i="16"/>
  <c r="J18255" i="16"/>
  <c r="J18256" i="16"/>
  <c r="J18257" i="16"/>
  <c r="J18258" i="16"/>
  <c r="J18259" i="16"/>
  <c r="J18260" i="16"/>
  <c r="J18261" i="16"/>
  <c r="J18262" i="16"/>
  <c r="J18263" i="16"/>
  <c r="J18264" i="16"/>
  <c r="J18265" i="16"/>
  <c r="J18266" i="16"/>
  <c r="J18267" i="16"/>
  <c r="J18268" i="16"/>
  <c r="J18269" i="16"/>
  <c r="J18270" i="16"/>
  <c r="J18271" i="16"/>
  <c r="J18272" i="16"/>
  <c r="J18273" i="16"/>
  <c r="J18274" i="16"/>
  <c r="J18275" i="16"/>
  <c r="J18276" i="16"/>
  <c r="J18277" i="16"/>
  <c r="J18278" i="16"/>
  <c r="J18279" i="16"/>
  <c r="J18280" i="16"/>
  <c r="J18281" i="16"/>
  <c r="J18282" i="16"/>
  <c r="J18283" i="16"/>
  <c r="J18284" i="16"/>
  <c r="J18285" i="16"/>
  <c r="J18286" i="16"/>
  <c r="J18287" i="16"/>
  <c r="J18288" i="16"/>
  <c r="J18289" i="16"/>
  <c r="J18290" i="16"/>
  <c r="J18291" i="16"/>
  <c r="J18292" i="16"/>
  <c r="J18293" i="16"/>
  <c r="J18294" i="16"/>
  <c r="J18295" i="16"/>
  <c r="J18296" i="16"/>
  <c r="J18297" i="16"/>
  <c r="J18298" i="16"/>
  <c r="J18299" i="16"/>
  <c r="J18300" i="16"/>
  <c r="J18301" i="16"/>
  <c r="J18302" i="16"/>
  <c r="J18303" i="16"/>
  <c r="J18304" i="16"/>
  <c r="J18305" i="16"/>
  <c r="J18306" i="16"/>
  <c r="J18307" i="16"/>
  <c r="J18308" i="16"/>
  <c r="J18309" i="16"/>
  <c r="J18310" i="16"/>
  <c r="J18311" i="16"/>
  <c r="J18312" i="16"/>
  <c r="J18313" i="16"/>
  <c r="J18314" i="16"/>
  <c r="J18315" i="16"/>
  <c r="J18316" i="16"/>
  <c r="J18317" i="16"/>
  <c r="J18318" i="16"/>
  <c r="J18319" i="16"/>
  <c r="J18320" i="16"/>
  <c r="J18321" i="16"/>
  <c r="J18322" i="16"/>
  <c r="J18323" i="16"/>
  <c r="J18324" i="16"/>
  <c r="J18325" i="16"/>
  <c r="J18326" i="16"/>
  <c r="J18327" i="16"/>
  <c r="J18328" i="16"/>
  <c r="J18329" i="16"/>
  <c r="J18330" i="16"/>
  <c r="J18331" i="16"/>
  <c r="J18332" i="16"/>
  <c r="J18333" i="16"/>
  <c r="J18334" i="16"/>
  <c r="J18335" i="16"/>
  <c r="J18336" i="16"/>
  <c r="J18337" i="16"/>
  <c r="J18338" i="16"/>
  <c r="J18339" i="16"/>
  <c r="J18340" i="16"/>
  <c r="J18341" i="16"/>
  <c r="J18342" i="16"/>
  <c r="J18343" i="16"/>
  <c r="J18344" i="16"/>
  <c r="J18345" i="16"/>
  <c r="J18346" i="16"/>
  <c r="J18347" i="16"/>
  <c r="J18348" i="16"/>
  <c r="J18349" i="16"/>
  <c r="J18350" i="16"/>
  <c r="J18351" i="16"/>
  <c r="J18352" i="16"/>
  <c r="J18353" i="16"/>
  <c r="J18354" i="16"/>
  <c r="J18355" i="16"/>
  <c r="J18356" i="16"/>
  <c r="J18357" i="16"/>
  <c r="J18358" i="16"/>
  <c r="J18359" i="16"/>
  <c r="J18360" i="16"/>
  <c r="J18361" i="16"/>
  <c r="J18362" i="16"/>
  <c r="J18363" i="16"/>
  <c r="J18364" i="16"/>
  <c r="J18365" i="16"/>
  <c r="J18366" i="16"/>
  <c r="J18367" i="16"/>
  <c r="J18368" i="16"/>
  <c r="J18369" i="16"/>
  <c r="J18370" i="16"/>
  <c r="J18371" i="16"/>
  <c r="J18372" i="16"/>
  <c r="J18373" i="16"/>
  <c r="J18374" i="16"/>
  <c r="J18375" i="16"/>
  <c r="J18376" i="16"/>
  <c r="J18377" i="16"/>
  <c r="J18378" i="16"/>
  <c r="J18379" i="16"/>
  <c r="J18380" i="16"/>
  <c r="J18381" i="16"/>
  <c r="J18382" i="16"/>
  <c r="J18383" i="16"/>
  <c r="J18384" i="16"/>
  <c r="J18385" i="16"/>
  <c r="J18386" i="16"/>
  <c r="J18387" i="16"/>
  <c r="J18388" i="16"/>
  <c r="J18389" i="16"/>
  <c r="J18390" i="16"/>
  <c r="J18391" i="16"/>
  <c r="J18392" i="16"/>
  <c r="J18393" i="16"/>
  <c r="J18394" i="16"/>
  <c r="J18395" i="16"/>
  <c r="J18396" i="16"/>
  <c r="J18397" i="16"/>
  <c r="J18398" i="16"/>
  <c r="J18399" i="16"/>
  <c r="J18400" i="16"/>
  <c r="J18401" i="16"/>
  <c r="J18402" i="16"/>
  <c r="J18403" i="16"/>
  <c r="J18404" i="16"/>
  <c r="J18405" i="16"/>
  <c r="J18406" i="16"/>
  <c r="J18407" i="16"/>
  <c r="J18408" i="16"/>
  <c r="J18409" i="16"/>
  <c r="J18410" i="16"/>
  <c r="J18411" i="16"/>
  <c r="J18412" i="16"/>
  <c r="J18413" i="16"/>
  <c r="J18414" i="16"/>
  <c r="J18415" i="16"/>
  <c r="J18416" i="16"/>
  <c r="J18417" i="16"/>
  <c r="J18418" i="16"/>
  <c r="J18419" i="16"/>
  <c r="J18420" i="16"/>
  <c r="J18421" i="16"/>
  <c r="J18422" i="16"/>
  <c r="J18423" i="16"/>
  <c r="J18424" i="16"/>
  <c r="J18425" i="16"/>
  <c r="J18426" i="16"/>
  <c r="J18427" i="16"/>
  <c r="J18428" i="16"/>
  <c r="J18429" i="16"/>
  <c r="J18430" i="16"/>
  <c r="J18431" i="16"/>
  <c r="J18432" i="16"/>
  <c r="J18433" i="16"/>
  <c r="J18434" i="16"/>
  <c r="J18435" i="16"/>
  <c r="J18436" i="16"/>
  <c r="J18437" i="16"/>
  <c r="J18438" i="16"/>
  <c r="J18439" i="16"/>
  <c r="J18440" i="16"/>
  <c r="J18441" i="16"/>
  <c r="J18442" i="16"/>
  <c r="J18443" i="16"/>
  <c r="J18444" i="16"/>
  <c r="J18445" i="16"/>
  <c r="J18446" i="16"/>
  <c r="J18447" i="16"/>
  <c r="J18448" i="16"/>
  <c r="J18449" i="16"/>
  <c r="J18450" i="16"/>
  <c r="J18451" i="16"/>
  <c r="J18452" i="16"/>
  <c r="J18453" i="16"/>
  <c r="J18454" i="16"/>
  <c r="J18455" i="16"/>
  <c r="J18456" i="16"/>
  <c r="J18457" i="16"/>
  <c r="J18458" i="16"/>
  <c r="J18459" i="16"/>
  <c r="J18460" i="16"/>
  <c r="J18461" i="16"/>
  <c r="J18462" i="16"/>
  <c r="J18463" i="16"/>
  <c r="J18464" i="16"/>
  <c r="J18465" i="16"/>
  <c r="J18466" i="16"/>
  <c r="J18467" i="16"/>
  <c r="J18468" i="16"/>
  <c r="J18469" i="16"/>
  <c r="J18470" i="16"/>
  <c r="J18471" i="16"/>
  <c r="J18472" i="16"/>
  <c r="J18473" i="16"/>
  <c r="J18474" i="16"/>
  <c r="J18475" i="16"/>
  <c r="J18476" i="16"/>
  <c r="J18477" i="16"/>
  <c r="J18478" i="16"/>
  <c r="J18479" i="16"/>
  <c r="J18480" i="16"/>
  <c r="J18481" i="16"/>
  <c r="J18482" i="16"/>
  <c r="J18483" i="16"/>
  <c r="J18484" i="16"/>
  <c r="J18485" i="16"/>
  <c r="J18486" i="16"/>
  <c r="J18487" i="16"/>
  <c r="J18488" i="16"/>
  <c r="J18489" i="16"/>
  <c r="J18490" i="16"/>
  <c r="J18491" i="16"/>
  <c r="J18492" i="16"/>
  <c r="J18493" i="16"/>
  <c r="J18494" i="16"/>
  <c r="J18495" i="16"/>
  <c r="J18496" i="16"/>
  <c r="J18497" i="16"/>
  <c r="J18498" i="16"/>
  <c r="J18499" i="16"/>
  <c r="J18500" i="16"/>
  <c r="J18501" i="16"/>
  <c r="J18502" i="16"/>
  <c r="J18503" i="16"/>
  <c r="J18504" i="16"/>
  <c r="J18505" i="16"/>
  <c r="J18506" i="16"/>
  <c r="J18507" i="16"/>
  <c r="J18508" i="16"/>
  <c r="J18509" i="16"/>
  <c r="J18510" i="16"/>
  <c r="J18511" i="16"/>
  <c r="J18512" i="16"/>
  <c r="J18513" i="16"/>
  <c r="J18514" i="16"/>
  <c r="J18515" i="16"/>
  <c r="J18516" i="16"/>
  <c r="J18517" i="16"/>
  <c r="J18518" i="16"/>
  <c r="J18519" i="16"/>
  <c r="J18520" i="16"/>
  <c r="J18521" i="16"/>
  <c r="J18522" i="16"/>
  <c r="J18523" i="16"/>
  <c r="J18524" i="16"/>
  <c r="J18525" i="16"/>
  <c r="J18526" i="16"/>
  <c r="J18527" i="16"/>
  <c r="J18528" i="16"/>
  <c r="J18529" i="16"/>
  <c r="J18530" i="16"/>
  <c r="J18531" i="16"/>
  <c r="J18532" i="16"/>
  <c r="J18533" i="16"/>
  <c r="J18534" i="16"/>
  <c r="J18535" i="16"/>
  <c r="J18536" i="16"/>
  <c r="J18537" i="16"/>
  <c r="J18538" i="16"/>
  <c r="J18539" i="16"/>
  <c r="J18540" i="16"/>
  <c r="J18541" i="16"/>
  <c r="J18542" i="16"/>
  <c r="J18543" i="16"/>
  <c r="J18544" i="16"/>
  <c r="J18545" i="16"/>
  <c r="J18546" i="16"/>
  <c r="J18547" i="16"/>
  <c r="J18548" i="16"/>
  <c r="J18549" i="16"/>
  <c r="J18550" i="16"/>
  <c r="J18551" i="16"/>
  <c r="J18552" i="16"/>
  <c r="J18553" i="16"/>
  <c r="J18554" i="16"/>
  <c r="J18555" i="16"/>
  <c r="J18556" i="16"/>
  <c r="J18557" i="16"/>
  <c r="J18558" i="16"/>
  <c r="J18559" i="16"/>
  <c r="J18560" i="16"/>
  <c r="J18561" i="16"/>
  <c r="J18562" i="16"/>
  <c r="J18563" i="16"/>
  <c r="J18564" i="16"/>
  <c r="J18565" i="16"/>
  <c r="J18566" i="16"/>
  <c r="J18567" i="16"/>
  <c r="J18568" i="16"/>
  <c r="J18569" i="16"/>
  <c r="J18570" i="16"/>
  <c r="J18571" i="16"/>
  <c r="J18572" i="16"/>
  <c r="J18573" i="16"/>
  <c r="J18574" i="16"/>
  <c r="J18575" i="16"/>
  <c r="J18576" i="16"/>
  <c r="J18577" i="16"/>
  <c r="J18578" i="16"/>
  <c r="J18579" i="16"/>
  <c r="J18580" i="16"/>
  <c r="J18581" i="16"/>
  <c r="J18582" i="16"/>
  <c r="J18583" i="16"/>
  <c r="J18584" i="16"/>
  <c r="J18585" i="16"/>
  <c r="J18586" i="16"/>
  <c r="J18587" i="16"/>
  <c r="J18588" i="16"/>
  <c r="J18589" i="16"/>
  <c r="J18590" i="16"/>
  <c r="J18591" i="16"/>
  <c r="J18592" i="16"/>
  <c r="J18593" i="16"/>
  <c r="J18594" i="16"/>
  <c r="J18595" i="16"/>
  <c r="J18596" i="16"/>
  <c r="J18597" i="16"/>
  <c r="J18598" i="16"/>
  <c r="J18599" i="16"/>
  <c r="J18600" i="16"/>
  <c r="J18601" i="16"/>
  <c r="J18602" i="16"/>
  <c r="J18603" i="16"/>
  <c r="J18604" i="16"/>
  <c r="J18605" i="16"/>
  <c r="J18606" i="16"/>
  <c r="J18607" i="16"/>
  <c r="J18608" i="16"/>
  <c r="J18609" i="16"/>
  <c r="J18610" i="16"/>
  <c r="J18611" i="16"/>
  <c r="J18612" i="16"/>
  <c r="J18613" i="16"/>
  <c r="J18614" i="16"/>
  <c r="J18615" i="16"/>
  <c r="J18616" i="16"/>
  <c r="J18617" i="16"/>
  <c r="J18618" i="16"/>
  <c r="J18619" i="16"/>
  <c r="J18620" i="16"/>
  <c r="J18621" i="16"/>
  <c r="J18622" i="16"/>
  <c r="J18623" i="16"/>
  <c r="J18624" i="16"/>
  <c r="J18625" i="16"/>
  <c r="J18626" i="16"/>
  <c r="J18627" i="16"/>
  <c r="J18628" i="16"/>
  <c r="J18629" i="16"/>
  <c r="J18630" i="16"/>
  <c r="J18631" i="16"/>
  <c r="J18632" i="16"/>
  <c r="J18633" i="16"/>
  <c r="J18634" i="16"/>
  <c r="J18635" i="16"/>
  <c r="J18636" i="16"/>
  <c r="J18637" i="16"/>
  <c r="J18638" i="16"/>
  <c r="J18639" i="16"/>
  <c r="J18640" i="16"/>
  <c r="J18641" i="16"/>
  <c r="J18642" i="16"/>
  <c r="J18643" i="16"/>
  <c r="J18644" i="16"/>
  <c r="J18645" i="16"/>
  <c r="J18646" i="16"/>
  <c r="J18647" i="16"/>
  <c r="J18648" i="16"/>
  <c r="J18649" i="16"/>
  <c r="J18650" i="16"/>
  <c r="J18651" i="16"/>
  <c r="J18652" i="16"/>
  <c r="J18653" i="16"/>
  <c r="J18654" i="16"/>
  <c r="J18655" i="16"/>
  <c r="J18656" i="16"/>
  <c r="J18657" i="16"/>
  <c r="J18658" i="16"/>
  <c r="J18659" i="16"/>
  <c r="J18660" i="16"/>
  <c r="J18661" i="16"/>
  <c r="J18662" i="16"/>
  <c r="J18663" i="16"/>
  <c r="J18664" i="16"/>
  <c r="J18665" i="16"/>
  <c r="J18666" i="16"/>
  <c r="J18667" i="16"/>
  <c r="J18668" i="16"/>
  <c r="J18669" i="16"/>
  <c r="J18670" i="16"/>
  <c r="J18671" i="16"/>
  <c r="J18672" i="16"/>
  <c r="J18673" i="16"/>
  <c r="J18674" i="16"/>
  <c r="J18675" i="16"/>
  <c r="J18676" i="16"/>
  <c r="J18677" i="16"/>
  <c r="J18678" i="16"/>
  <c r="J18679" i="16"/>
  <c r="J18680" i="16"/>
  <c r="J18681" i="16"/>
  <c r="J18682" i="16"/>
  <c r="J18683" i="16"/>
  <c r="J18684" i="16"/>
  <c r="J18685" i="16"/>
  <c r="J18686" i="16"/>
  <c r="J18687" i="16"/>
  <c r="J18688" i="16"/>
  <c r="J18689" i="16"/>
  <c r="J18690" i="16"/>
  <c r="J18691" i="16"/>
  <c r="J18692" i="16"/>
  <c r="J18693" i="16"/>
  <c r="J18694" i="16"/>
  <c r="J18695" i="16"/>
  <c r="J18696" i="16"/>
  <c r="J18697" i="16"/>
  <c r="J18698" i="16"/>
  <c r="J18699" i="16"/>
  <c r="J18700" i="16"/>
  <c r="J18701" i="16"/>
  <c r="J18702" i="16"/>
  <c r="J18703" i="16"/>
  <c r="J18704" i="16"/>
  <c r="J18705" i="16"/>
  <c r="J18706" i="16"/>
  <c r="J18707" i="16"/>
  <c r="J18708" i="16"/>
  <c r="J18709" i="16"/>
  <c r="J18710" i="16"/>
  <c r="J18711" i="16"/>
  <c r="J18712" i="16"/>
  <c r="J18713" i="16"/>
  <c r="J18714" i="16"/>
  <c r="J18715" i="16"/>
  <c r="J18716" i="16"/>
  <c r="J18717" i="16"/>
  <c r="J18718" i="16"/>
  <c r="J18719" i="16"/>
  <c r="J18720" i="16"/>
  <c r="J18721" i="16"/>
  <c r="J18722" i="16"/>
  <c r="J18723" i="16"/>
  <c r="J18724" i="16"/>
  <c r="J18725" i="16"/>
  <c r="J18726" i="16"/>
  <c r="J18727" i="16"/>
  <c r="J18728" i="16"/>
  <c r="J18729" i="16"/>
  <c r="J18730" i="16"/>
  <c r="J18731" i="16"/>
  <c r="J18732" i="16"/>
  <c r="J18733" i="16"/>
  <c r="J18734" i="16"/>
  <c r="J18735" i="16"/>
  <c r="J18736" i="16"/>
  <c r="J18737" i="16"/>
  <c r="J18738" i="16"/>
  <c r="J18739" i="16"/>
  <c r="J18740" i="16"/>
  <c r="J18741" i="16"/>
  <c r="J18742" i="16"/>
  <c r="J18743" i="16"/>
  <c r="J18744" i="16"/>
  <c r="J18745" i="16"/>
  <c r="J18746" i="16"/>
  <c r="J18747" i="16"/>
  <c r="J18748" i="16"/>
  <c r="J18749" i="16"/>
  <c r="J18750" i="16"/>
  <c r="J18751" i="16"/>
  <c r="J18752" i="16"/>
  <c r="J18753" i="16"/>
  <c r="J18754" i="16"/>
  <c r="J18755" i="16"/>
  <c r="J18756" i="16"/>
  <c r="J18757" i="16"/>
  <c r="J18758" i="16"/>
  <c r="J18759" i="16"/>
  <c r="J18760" i="16"/>
  <c r="J18761" i="16"/>
  <c r="J18762" i="16"/>
  <c r="J18763" i="16"/>
  <c r="J18764" i="16"/>
  <c r="J18765" i="16"/>
  <c r="J18766" i="16"/>
  <c r="J18767" i="16"/>
  <c r="J18768" i="16"/>
  <c r="J18769" i="16"/>
  <c r="J18770" i="16"/>
  <c r="J18771" i="16"/>
  <c r="J18772" i="16"/>
  <c r="J18773" i="16"/>
  <c r="J18774" i="16"/>
  <c r="J18775" i="16"/>
  <c r="J18776" i="16"/>
  <c r="J18777" i="16"/>
  <c r="J18778" i="16"/>
  <c r="J18779" i="16"/>
  <c r="J18780" i="16"/>
  <c r="J18781" i="16"/>
  <c r="J18782" i="16"/>
  <c r="J18783" i="16"/>
  <c r="J18784" i="16"/>
  <c r="J18785" i="16"/>
  <c r="J18786" i="16"/>
  <c r="J18787" i="16"/>
  <c r="J18788" i="16"/>
  <c r="J18789" i="16"/>
  <c r="J18790" i="16"/>
  <c r="J18791" i="16"/>
  <c r="J18792" i="16"/>
  <c r="J18793" i="16"/>
  <c r="J18794" i="16"/>
  <c r="J18795" i="16"/>
  <c r="J18796" i="16"/>
  <c r="J18797" i="16"/>
  <c r="J18798" i="16"/>
  <c r="J18799" i="16"/>
  <c r="J18800" i="16"/>
  <c r="J18801" i="16"/>
  <c r="J18802" i="16"/>
  <c r="J18803" i="16"/>
  <c r="J18804" i="16"/>
  <c r="J18805" i="16"/>
  <c r="J18806" i="16"/>
  <c r="J18807" i="16"/>
  <c r="J18808" i="16"/>
  <c r="J18809" i="16"/>
  <c r="J18810" i="16"/>
  <c r="J18811" i="16"/>
  <c r="J18812" i="16"/>
  <c r="J18813" i="16"/>
  <c r="J18814" i="16"/>
  <c r="J18815" i="16"/>
  <c r="J18816" i="16"/>
  <c r="J18817" i="16"/>
  <c r="J18818" i="16"/>
  <c r="J18819" i="16"/>
  <c r="J18820" i="16"/>
  <c r="J18821" i="16"/>
  <c r="J18822" i="16"/>
  <c r="J18823" i="16"/>
  <c r="J18824" i="16"/>
  <c r="J18825" i="16"/>
  <c r="J18826" i="16"/>
  <c r="J18827" i="16"/>
  <c r="J18828" i="16"/>
  <c r="J18829" i="16"/>
  <c r="J18830" i="16"/>
  <c r="J18831" i="16"/>
  <c r="J18832" i="16"/>
  <c r="J18833" i="16"/>
  <c r="J18834" i="16"/>
  <c r="J18835" i="16"/>
  <c r="J18836" i="16"/>
  <c r="J18837" i="16"/>
  <c r="J18838" i="16"/>
  <c r="J18839" i="16"/>
  <c r="J18840" i="16"/>
  <c r="J18841" i="16"/>
  <c r="J18842" i="16"/>
  <c r="J18843" i="16"/>
  <c r="J18844" i="16"/>
  <c r="J18845" i="16"/>
  <c r="J18846" i="16"/>
  <c r="J18847" i="16"/>
  <c r="J18848" i="16"/>
  <c r="J18849" i="16"/>
  <c r="J18850" i="16"/>
  <c r="J18851" i="16"/>
  <c r="J18852" i="16"/>
  <c r="J18853" i="16"/>
  <c r="J18854" i="16"/>
  <c r="J18855" i="16"/>
  <c r="J18856" i="16"/>
  <c r="J18857" i="16"/>
  <c r="J18858" i="16"/>
  <c r="J18859" i="16"/>
  <c r="J18860" i="16"/>
  <c r="J18861" i="16"/>
  <c r="J18862" i="16"/>
  <c r="J18863" i="16"/>
  <c r="J18864" i="16"/>
  <c r="J18865" i="16"/>
  <c r="J18866" i="16"/>
  <c r="J18867" i="16"/>
  <c r="J18868" i="16"/>
  <c r="J18869" i="16"/>
  <c r="J18870" i="16"/>
  <c r="J18871" i="16"/>
  <c r="J18872" i="16"/>
  <c r="J18873" i="16"/>
  <c r="J18874" i="16"/>
  <c r="J18875" i="16"/>
  <c r="J18876" i="16"/>
  <c r="J18877" i="16"/>
  <c r="J18878" i="16"/>
  <c r="J18879" i="16"/>
  <c r="J18880" i="16"/>
  <c r="J18881" i="16"/>
  <c r="J18882" i="16"/>
  <c r="J18883" i="16"/>
  <c r="J18884" i="16"/>
  <c r="J18885" i="16"/>
  <c r="J18886" i="16"/>
  <c r="J18887" i="16"/>
  <c r="J18888" i="16"/>
  <c r="J18889" i="16"/>
  <c r="J18890" i="16"/>
  <c r="J18891" i="16"/>
  <c r="J18892" i="16"/>
  <c r="J18893" i="16"/>
  <c r="J18894" i="16"/>
  <c r="J18895" i="16"/>
  <c r="J18896" i="16"/>
  <c r="J18897" i="16"/>
  <c r="J18898" i="16"/>
  <c r="J18899" i="16"/>
  <c r="J18900" i="16"/>
  <c r="J18901" i="16"/>
  <c r="J18902" i="16"/>
  <c r="J18903" i="16"/>
  <c r="J18904" i="16"/>
  <c r="J18905" i="16"/>
  <c r="J18906" i="16"/>
  <c r="J18907" i="16"/>
  <c r="J18908" i="16"/>
  <c r="J18909" i="16"/>
  <c r="J18910" i="16"/>
  <c r="J18911" i="16"/>
  <c r="J18912" i="16"/>
  <c r="J18913" i="16"/>
  <c r="J18914" i="16"/>
  <c r="J18915" i="16"/>
  <c r="J18916" i="16"/>
  <c r="J18917" i="16"/>
  <c r="J18918" i="16"/>
  <c r="J18919" i="16"/>
  <c r="J18920" i="16"/>
  <c r="J18921" i="16"/>
  <c r="J18922" i="16"/>
  <c r="J18923" i="16"/>
  <c r="J18924" i="16"/>
  <c r="J18925" i="16"/>
  <c r="J18926" i="16"/>
  <c r="J18927" i="16"/>
  <c r="J18928" i="16"/>
  <c r="J18929" i="16"/>
  <c r="J18930" i="16"/>
  <c r="J18931" i="16"/>
  <c r="J18932" i="16"/>
  <c r="J18933" i="16"/>
  <c r="J18934" i="16"/>
  <c r="J18935" i="16"/>
  <c r="J18936" i="16"/>
  <c r="J18937" i="16"/>
  <c r="J18938" i="16"/>
  <c r="J18939" i="16"/>
  <c r="J18940" i="16"/>
  <c r="J18941" i="16"/>
  <c r="J18942" i="16"/>
  <c r="J18943" i="16"/>
  <c r="J18944" i="16"/>
  <c r="J18945" i="16"/>
  <c r="J18946" i="16"/>
  <c r="J18947" i="16"/>
  <c r="J18948" i="16"/>
  <c r="J18949" i="16"/>
  <c r="J18950" i="16"/>
  <c r="J18951" i="16"/>
  <c r="J18952" i="16"/>
  <c r="J18953" i="16"/>
  <c r="J18954" i="16"/>
  <c r="J18955" i="16"/>
  <c r="J18956" i="16"/>
  <c r="J18957" i="16"/>
  <c r="J18958" i="16"/>
  <c r="J18959" i="16"/>
  <c r="J18960" i="16"/>
  <c r="J18961" i="16"/>
  <c r="J18962" i="16"/>
  <c r="J18963" i="16"/>
  <c r="J18964" i="16"/>
  <c r="J18965" i="16"/>
  <c r="J18966" i="16"/>
  <c r="J18967" i="16"/>
  <c r="J18968" i="16"/>
  <c r="J18969" i="16"/>
  <c r="J18970" i="16"/>
  <c r="J18971" i="16"/>
  <c r="J18972" i="16"/>
  <c r="J18973" i="16"/>
  <c r="J18974" i="16"/>
  <c r="J18975" i="16"/>
  <c r="J18976" i="16"/>
  <c r="J18977" i="16"/>
  <c r="J18978" i="16"/>
  <c r="J18979" i="16"/>
  <c r="J18980" i="16"/>
  <c r="J18981" i="16"/>
  <c r="J18982" i="16"/>
  <c r="J18983" i="16"/>
  <c r="J18984" i="16"/>
  <c r="J18985" i="16"/>
  <c r="J18986" i="16"/>
  <c r="J18987" i="16"/>
  <c r="J18988" i="16"/>
  <c r="J18989" i="16"/>
  <c r="J18990" i="16"/>
  <c r="J18991" i="16"/>
  <c r="J18992" i="16"/>
  <c r="J18993" i="16"/>
  <c r="J18994" i="16"/>
  <c r="J18995" i="16"/>
  <c r="J18996" i="16"/>
  <c r="J18997" i="16"/>
  <c r="J18998" i="16"/>
  <c r="J18999" i="16"/>
  <c r="J19000" i="16"/>
  <c r="J19001" i="16"/>
  <c r="J19002" i="16"/>
  <c r="J19003" i="16"/>
  <c r="J19004" i="16"/>
  <c r="J19005" i="16"/>
  <c r="J19006" i="16"/>
  <c r="J19007" i="16"/>
  <c r="J19008" i="16"/>
  <c r="J19009" i="16"/>
  <c r="J19010" i="16"/>
  <c r="J19011" i="16"/>
  <c r="J19012" i="16"/>
  <c r="J19013" i="16"/>
  <c r="J19014" i="16"/>
  <c r="J19015" i="16"/>
  <c r="J19016" i="16"/>
  <c r="J19017" i="16"/>
  <c r="J19018" i="16"/>
  <c r="J19019" i="16"/>
  <c r="J19020" i="16"/>
  <c r="J19021" i="16"/>
  <c r="J19022" i="16"/>
  <c r="J19023" i="16"/>
  <c r="J19024" i="16"/>
  <c r="J19025" i="16"/>
  <c r="J19026" i="16"/>
  <c r="J19027" i="16"/>
  <c r="J19028" i="16"/>
  <c r="J19029" i="16"/>
  <c r="J19030" i="16"/>
  <c r="J19031" i="16"/>
  <c r="J19032" i="16"/>
  <c r="J19033" i="16"/>
  <c r="J19034" i="16"/>
  <c r="J19035" i="16"/>
  <c r="J19036" i="16"/>
  <c r="J19037" i="16"/>
  <c r="J19038" i="16"/>
  <c r="J19039" i="16"/>
  <c r="J19040" i="16"/>
  <c r="J19041" i="16"/>
  <c r="J19042" i="16"/>
  <c r="J19043" i="16"/>
  <c r="J19044" i="16"/>
  <c r="J19045" i="16"/>
  <c r="J19046" i="16"/>
  <c r="J19047" i="16"/>
  <c r="J19048" i="16"/>
  <c r="J19049" i="16"/>
  <c r="J19050" i="16"/>
  <c r="J19051" i="16"/>
  <c r="J19052" i="16"/>
  <c r="J19053" i="16"/>
  <c r="J19054" i="16"/>
  <c r="J19055" i="16"/>
  <c r="J19056" i="16"/>
  <c r="J19057" i="16"/>
  <c r="J19058" i="16"/>
  <c r="J19059" i="16"/>
  <c r="J19060" i="16"/>
  <c r="J19061" i="16"/>
  <c r="J19062" i="16"/>
  <c r="J19063" i="16"/>
  <c r="J19064" i="16"/>
  <c r="J19065" i="16"/>
  <c r="J19066" i="16"/>
  <c r="J19067" i="16"/>
  <c r="J19068" i="16"/>
  <c r="J19069" i="16"/>
  <c r="J19070" i="16"/>
  <c r="J19071" i="16"/>
  <c r="J19072" i="16"/>
  <c r="J19073" i="16"/>
  <c r="J19074" i="16"/>
  <c r="J19075" i="16"/>
  <c r="J19076" i="16"/>
  <c r="J19077" i="16"/>
  <c r="J19078" i="16"/>
  <c r="J19079" i="16"/>
  <c r="J19080" i="16"/>
  <c r="J19081" i="16"/>
  <c r="J19082" i="16"/>
  <c r="J19083" i="16"/>
  <c r="J19084" i="16"/>
  <c r="J19085" i="16"/>
  <c r="J19086" i="16"/>
  <c r="J19087" i="16"/>
  <c r="J19088" i="16"/>
  <c r="J19089" i="16"/>
  <c r="J19090" i="16"/>
  <c r="J19091" i="16"/>
  <c r="J19092" i="16"/>
  <c r="J19093" i="16"/>
  <c r="J19094" i="16"/>
  <c r="J19095" i="16"/>
  <c r="J19096" i="16"/>
  <c r="J19097" i="16"/>
  <c r="J19098" i="16"/>
  <c r="J19099" i="16"/>
  <c r="J19100" i="16"/>
  <c r="J19101" i="16"/>
  <c r="J19102" i="16"/>
  <c r="J19103" i="16"/>
  <c r="J19104" i="16"/>
  <c r="J19105" i="16"/>
  <c r="J19106" i="16"/>
  <c r="J19107" i="16"/>
  <c r="J19108" i="16"/>
  <c r="J19109" i="16"/>
  <c r="J19110" i="16"/>
  <c r="J19111" i="16"/>
  <c r="J19112" i="16"/>
  <c r="J19113" i="16"/>
  <c r="J19114" i="16"/>
  <c r="J19115" i="16"/>
  <c r="J19116" i="16"/>
  <c r="J19117" i="16"/>
  <c r="J19118" i="16"/>
  <c r="J19119" i="16"/>
  <c r="J19120" i="16"/>
  <c r="J19121" i="16"/>
  <c r="J19122" i="16"/>
  <c r="J19123" i="16"/>
  <c r="J19124" i="16"/>
  <c r="J19125" i="16"/>
  <c r="J19126" i="16"/>
  <c r="J19127" i="16"/>
  <c r="J19128" i="16"/>
  <c r="J19129" i="16"/>
  <c r="J19130" i="16"/>
  <c r="J19131" i="16"/>
  <c r="J19132" i="16"/>
  <c r="J19133" i="16"/>
  <c r="J19134" i="16"/>
  <c r="J19135" i="16"/>
  <c r="J19136" i="16"/>
  <c r="J19137" i="16"/>
  <c r="J19138" i="16"/>
  <c r="J19139" i="16"/>
  <c r="J19140" i="16"/>
  <c r="J19141" i="16"/>
  <c r="J19142" i="16"/>
  <c r="J19143" i="16"/>
  <c r="J19144" i="16"/>
  <c r="J19145" i="16"/>
  <c r="J19146" i="16"/>
  <c r="J19147" i="16"/>
  <c r="J19148" i="16"/>
  <c r="J19149" i="16"/>
  <c r="J19150" i="16"/>
  <c r="J19151" i="16"/>
  <c r="J19152" i="16"/>
  <c r="J19153" i="16"/>
  <c r="J19154" i="16"/>
  <c r="J19155" i="16"/>
  <c r="J19156" i="16"/>
  <c r="J19157" i="16"/>
  <c r="J19158" i="16"/>
  <c r="J19159" i="16"/>
  <c r="J19160" i="16"/>
  <c r="J19161" i="16"/>
  <c r="J19162" i="16"/>
  <c r="J19163" i="16"/>
  <c r="J19164" i="16"/>
  <c r="J19165" i="16"/>
  <c r="J19166" i="16"/>
  <c r="J19167" i="16"/>
  <c r="J19168" i="16"/>
  <c r="J19169" i="16"/>
  <c r="J19170" i="16"/>
  <c r="J19171" i="16"/>
  <c r="J19172" i="16"/>
  <c r="J19173" i="16"/>
  <c r="J19174" i="16"/>
  <c r="J19175" i="16"/>
  <c r="J19176" i="16"/>
  <c r="J19177" i="16"/>
  <c r="J19178" i="16"/>
  <c r="J19179" i="16"/>
  <c r="J19180" i="16"/>
  <c r="J19181" i="16"/>
  <c r="J19182" i="16"/>
  <c r="J19183" i="16"/>
  <c r="J19184" i="16"/>
  <c r="J19185" i="16"/>
  <c r="J19186" i="16"/>
  <c r="J19187" i="16"/>
  <c r="J19188" i="16"/>
  <c r="J19189" i="16"/>
  <c r="J19190" i="16"/>
  <c r="J19191" i="16"/>
  <c r="J19192" i="16"/>
  <c r="J19193" i="16"/>
  <c r="J19194" i="16"/>
  <c r="J19195" i="16"/>
  <c r="J19196" i="16"/>
  <c r="J19197" i="16"/>
  <c r="J19198" i="16"/>
  <c r="J19199" i="16"/>
  <c r="J19200" i="16"/>
  <c r="J19201" i="16"/>
  <c r="J19202" i="16"/>
  <c r="J19203" i="16"/>
  <c r="J19204" i="16"/>
  <c r="J19205" i="16"/>
  <c r="J19206" i="16"/>
  <c r="J19207" i="16"/>
  <c r="J19208" i="16"/>
  <c r="J19209" i="16"/>
  <c r="J19210" i="16"/>
  <c r="J19211" i="16"/>
  <c r="J19212" i="16"/>
  <c r="J19213" i="16"/>
  <c r="J19214" i="16"/>
  <c r="J19215" i="16"/>
  <c r="J19216" i="16"/>
  <c r="J19217" i="16"/>
  <c r="J19218" i="16"/>
  <c r="J19219" i="16"/>
  <c r="J19220" i="16"/>
  <c r="J19221" i="16"/>
  <c r="J19222" i="16"/>
  <c r="J19223" i="16"/>
  <c r="J19224" i="16"/>
  <c r="J19225" i="16"/>
  <c r="J19226" i="16"/>
  <c r="J19227" i="16"/>
  <c r="J19228" i="16"/>
  <c r="J19229" i="16"/>
  <c r="J19230" i="16"/>
  <c r="J19231" i="16"/>
  <c r="J19232" i="16"/>
  <c r="J19233" i="16"/>
  <c r="J19234" i="16"/>
  <c r="J19235" i="16"/>
  <c r="J19236" i="16"/>
  <c r="J19237" i="16"/>
  <c r="J19238" i="16"/>
  <c r="J19239" i="16"/>
  <c r="J19240" i="16"/>
  <c r="J19241" i="16"/>
  <c r="J19242" i="16"/>
  <c r="J19243" i="16"/>
  <c r="J19244" i="16"/>
  <c r="J19245" i="16"/>
  <c r="J19246" i="16"/>
  <c r="J19247" i="16"/>
  <c r="J19248" i="16"/>
  <c r="J19249" i="16"/>
  <c r="J19250" i="16"/>
  <c r="J19251" i="16"/>
  <c r="J19252" i="16"/>
  <c r="J19253" i="16"/>
  <c r="J19254" i="16"/>
  <c r="J19255" i="16"/>
  <c r="J19256" i="16"/>
  <c r="J19257" i="16"/>
  <c r="J19258" i="16"/>
  <c r="J19259" i="16"/>
  <c r="J19260" i="16"/>
  <c r="J19261" i="16"/>
  <c r="J19262" i="16"/>
  <c r="J19263" i="16"/>
  <c r="J19264" i="16"/>
  <c r="J19265" i="16"/>
  <c r="J19266" i="16"/>
  <c r="J19267" i="16"/>
  <c r="J19268" i="16"/>
  <c r="J19269" i="16"/>
  <c r="J19270" i="16"/>
  <c r="J19271" i="16"/>
  <c r="J19272" i="16"/>
  <c r="J19273" i="16"/>
  <c r="J19274" i="16"/>
  <c r="J19275" i="16"/>
  <c r="J19276" i="16"/>
  <c r="J19277" i="16"/>
  <c r="J19278" i="16"/>
  <c r="J19279" i="16"/>
  <c r="J19280" i="16"/>
  <c r="J19281" i="16"/>
  <c r="J19282" i="16"/>
  <c r="J19283" i="16"/>
  <c r="J19284" i="16"/>
  <c r="J19285" i="16"/>
  <c r="J19286" i="16"/>
  <c r="J19287" i="16"/>
  <c r="J19288" i="16"/>
  <c r="J19289" i="16"/>
  <c r="J19290" i="16"/>
  <c r="J19291" i="16"/>
  <c r="J19292" i="16"/>
  <c r="J19293" i="16"/>
  <c r="J19294" i="16"/>
  <c r="J19295" i="16"/>
  <c r="J19296" i="16"/>
  <c r="J19297" i="16"/>
  <c r="J19298" i="16"/>
  <c r="J19299" i="16"/>
  <c r="J19300" i="16"/>
  <c r="J19301" i="16"/>
  <c r="J19302" i="16"/>
  <c r="J19303" i="16"/>
  <c r="J19304" i="16"/>
  <c r="J19305" i="16"/>
  <c r="J19306" i="16"/>
  <c r="J19307" i="16"/>
  <c r="J19308" i="16"/>
  <c r="J19309" i="16"/>
  <c r="J19310" i="16"/>
  <c r="J19311" i="16"/>
  <c r="J19312" i="16"/>
  <c r="J19313" i="16"/>
  <c r="J19314" i="16"/>
  <c r="J19315" i="16"/>
  <c r="J19316" i="16"/>
  <c r="J19317" i="16"/>
  <c r="J19318" i="16"/>
  <c r="J19319" i="16"/>
  <c r="J19320" i="16"/>
  <c r="J19321" i="16"/>
  <c r="J19322" i="16"/>
  <c r="J19323" i="16"/>
  <c r="J19324" i="16"/>
  <c r="J19325" i="16"/>
  <c r="J19326" i="16"/>
  <c r="J19327" i="16"/>
  <c r="J19328" i="16"/>
  <c r="J19329" i="16"/>
  <c r="J19330" i="16"/>
  <c r="J19331" i="16"/>
  <c r="J19332" i="16"/>
  <c r="J19333" i="16"/>
  <c r="J19334" i="16"/>
  <c r="J19335" i="16"/>
  <c r="J19336" i="16"/>
  <c r="J19337" i="16"/>
  <c r="J19338" i="16"/>
  <c r="J19339" i="16"/>
  <c r="J19340" i="16"/>
  <c r="J19341" i="16"/>
  <c r="J19342" i="16"/>
  <c r="J19343" i="16"/>
  <c r="J19344" i="16"/>
  <c r="J19345" i="16"/>
  <c r="J19346" i="16"/>
  <c r="J19347" i="16"/>
  <c r="J19348" i="16"/>
  <c r="J19349" i="16"/>
  <c r="J19350" i="16"/>
  <c r="J19351" i="16"/>
  <c r="J19352" i="16"/>
  <c r="J19353" i="16"/>
  <c r="J19354" i="16"/>
  <c r="J19355" i="16"/>
  <c r="J19356" i="16"/>
  <c r="J19357" i="16"/>
  <c r="J19358" i="16"/>
  <c r="J19359" i="16"/>
  <c r="J19360" i="16"/>
  <c r="J19361" i="16"/>
  <c r="J19362" i="16"/>
  <c r="J19363" i="16"/>
  <c r="J19364" i="16"/>
  <c r="J19365" i="16"/>
  <c r="J19366" i="16"/>
  <c r="J19367" i="16"/>
  <c r="J19368" i="16"/>
  <c r="J19369" i="16"/>
  <c r="J19370" i="16"/>
  <c r="J19371" i="16"/>
  <c r="J19372" i="16"/>
  <c r="J19373" i="16"/>
  <c r="J19374" i="16"/>
  <c r="J19375" i="16"/>
  <c r="J19376" i="16"/>
  <c r="J19377" i="16"/>
  <c r="J19378" i="16"/>
  <c r="J19379" i="16"/>
  <c r="J19380" i="16"/>
  <c r="J19381" i="16"/>
  <c r="J19382" i="16"/>
  <c r="J19383" i="16"/>
  <c r="J19384" i="16"/>
  <c r="J19385" i="16"/>
  <c r="J19386" i="16"/>
  <c r="J19387" i="16"/>
  <c r="J19388" i="16"/>
  <c r="J19389" i="16"/>
  <c r="J19390" i="16"/>
  <c r="J19391" i="16"/>
  <c r="J19392" i="16"/>
  <c r="J19393" i="16"/>
  <c r="J19394" i="16"/>
  <c r="J19395" i="16"/>
  <c r="J19396" i="16"/>
  <c r="J19397" i="16"/>
  <c r="J19398" i="16"/>
  <c r="J19399" i="16"/>
  <c r="J19400" i="16"/>
  <c r="J19401" i="16"/>
  <c r="J19402" i="16"/>
  <c r="J19403" i="16"/>
  <c r="J19404" i="16"/>
  <c r="J19405" i="16"/>
  <c r="J19406" i="16"/>
  <c r="J19407" i="16"/>
  <c r="J19408" i="16"/>
  <c r="J19409" i="16"/>
  <c r="J19410" i="16"/>
  <c r="J19411" i="16"/>
  <c r="J19412" i="16"/>
  <c r="J19413" i="16"/>
  <c r="J19414" i="16"/>
  <c r="J19415" i="16"/>
  <c r="J19416" i="16"/>
  <c r="J19417" i="16"/>
  <c r="J19418" i="16"/>
  <c r="J19419" i="16"/>
  <c r="J19420" i="16"/>
  <c r="J19421" i="16"/>
  <c r="J19422" i="16"/>
  <c r="J19423" i="16"/>
  <c r="J19424" i="16"/>
  <c r="J19425" i="16"/>
  <c r="J19426" i="16"/>
  <c r="J19427" i="16"/>
  <c r="J19428" i="16"/>
  <c r="J19429" i="16"/>
  <c r="J19430" i="16"/>
  <c r="J19431" i="16"/>
  <c r="J19432" i="16"/>
  <c r="J19433" i="16"/>
  <c r="J19434" i="16"/>
  <c r="J19435" i="16"/>
  <c r="J19436" i="16"/>
  <c r="J19437" i="16"/>
  <c r="J19438" i="16"/>
  <c r="J19439" i="16"/>
  <c r="J19440" i="16"/>
  <c r="J19441" i="16"/>
  <c r="J19442" i="16"/>
  <c r="J19443" i="16"/>
  <c r="J19444" i="16"/>
  <c r="J19445" i="16"/>
  <c r="J19446" i="16"/>
  <c r="J19447" i="16"/>
  <c r="J19448" i="16"/>
  <c r="J19449" i="16"/>
  <c r="J19450" i="16"/>
  <c r="J19451" i="16"/>
  <c r="J19452" i="16"/>
  <c r="J19453" i="16"/>
  <c r="J19454" i="16"/>
  <c r="J19455" i="16"/>
  <c r="J19456" i="16"/>
  <c r="J19457" i="16"/>
  <c r="J19458" i="16"/>
  <c r="J19459" i="16"/>
  <c r="J19460" i="16"/>
  <c r="J19461" i="16"/>
  <c r="J19462" i="16"/>
  <c r="J19463" i="16"/>
  <c r="J19464" i="16"/>
  <c r="J19465" i="16"/>
  <c r="J19466" i="16"/>
  <c r="J19467" i="16"/>
  <c r="J19468" i="16"/>
  <c r="J19469" i="16"/>
  <c r="J19470" i="16"/>
  <c r="J19471" i="16"/>
  <c r="J19472" i="16"/>
  <c r="J19473" i="16"/>
  <c r="J19474" i="16"/>
  <c r="J19475" i="16"/>
  <c r="J19476" i="16"/>
  <c r="J19477" i="16"/>
  <c r="J19478" i="16"/>
  <c r="J19479" i="16"/>
  <c r="J19480" i="16"/>
  <c r="J19481" i="16"/>
  <c r="J19482" i="16"/>
  <c r="J19483" i="16"/>
  <c r="J19484" i="16"/>
  <c r="J19485" i="16"/>
  <c r="J19486" i="16"/>
  <c r="J19487" i="16"/>
  <c r="J19488" i="16"/>
  <c r="J19489" i="16"/>
  <c r="J19490" i="16"/>
  <c r="J19491" i="16"/>
  <c r="J19492" i="16"/>
  <c r="J19493" i="16"/>
  <c r="J19494" i="16"/>
  <c r="J19495" i="16"/>
  <c r="J19496" i="16"/>
  <c r="J19497" i="16"/>
  <c r="J19498" i="16"/>
  <c r="J19499" i="16"/>
  <c r="J19500" i="16"/>
  <c r="J19501" i="16"/>
  <c r="J19502" i="16"/>
  <c r="J19503" i="16"/>
  <c r="J19504" i="16"/>
  <c r="J19505" i="16"/>
  <c r="J19506" i="16"/>
  <c r="J19507" i="16"/>
  <c r="J19508" i="16"/>
  <c r="J19509" i="16"/>
  <c r="J19510" i="16"/>
  <c r="J19511" i="16"/>
  <c r="J19512" i="16"/>
  <c r="J19513" i="16"/>
  <c r="J19514" i="16"/>
  <c r="J19515" i="16"/>
  <c r="J19516" i="16"/>
  <c r="J19517" i="16"/>
  <c r="J19518" i="16"/>
  <c r="J19519" i="16"/>
  <c r="J19520" i="16"/>
  <c r="J19521" i="16"/>
  <c r="J19522" i="16"/>
  <c r="J19523" i="16"/>
  <c r="J19524" i="16"/>
  <c r="J19525" i="16"/>
  <c r="J19526" i="16"/>
  <c r="J19527" i="16"/>
  <c r="J19528" i="16"/>
  <c r="J19529" i="16"/>
  <c r="J19530" i="16"/>
  <c r="J19531" i="16"/>
  <c r="J19532" i="16"/>
  <c r="J19533" i="16"/>
  <c r="J19534" i="16"/>
  <c r="J19535" i="16"/>
  <c r="J19536" i="16"/>
  <c r="J19537" i="16"/>
  <c r="J19538" i="16"/>
  <c r="J19539" i="16"/>
  <c r="J19540" i="16"/>
  <c r="J19541" i="16"/>
  <c r="J19542" i="16"/>
  <c r="J19543" i="16"/>
  <c r="J19544" i="16"/>
  <c r="J19545" i="16"/>
  <c r="J19546" i="16"/>
  <c r="J19547" i="16"/>
  <c r="J19548" i="16"/>
  <c r="J19549" i="16"/>
  <c r="J19550" i="16"/>
  <c r="J19551" i="16"/>
  <c r="J19552" i="16"/>
  <c r="J19553" i="16"/>
  <c r="J19554" i="16"/>
  <c r="J19555" i="16"/>
  <c r="J19556" i="16"/>
  <c r="J19557" i="16"/>
  <c r="J19558" i="16"/>
  <c r="J19559" i="16"/>
  <c r="J19560" i="16"/>
  <c r="J19561" i="16"/>
  <c r="J19562" i="16"/>
  <c r="J19563" i="16"/>
  <c r="J19564" i="16"/>
  <c r="J19565" i="16"/>
  <c r="J19566" i="16"/>
  <c r="J19567" i="16"/>
  <c r="J19568" i="16"/>
  <c r="J19569" i="16"/>
  <c r="J19570" i="16"/>
  <c r="J19571" i="16"/>
  <c r="J19572" i="16"/>
  <c r="J19573" i="16"/>
  <c r="J19574" i="16"/>
  <c r="J19575" i="16"/>
  <c r="J19576" i="16"/>
  <c r="J19577" i="16"/>
  <c r="J19578" i="16"/>
  <c r="J19579" i="16"/>
  <c r="J19580" i="16"/>
  <c r="J19581" i="16"/>
  <c r="J19582" i="16"/>
  <c r="J19583" i="16"/>
  <c r="J19584" i="16"/>
  <c r="J19585" i="16"/>
  <c r="J19586" i="16"/>
  <c r="J19587" i="16"/>
  <c r="J19588" i="16"/>
  <c r="J19589" i="16"/>
  <c r="J19590" i="16"/>
  <c r="J19591" i="16"/>
  <c r="J19592" i="16"/>
  <c r="J19593" i="16"/>
  <c r="J19594" i="16"/>
  <c r="J19595" i="16"/>
  <c r="J19596" i="16"/>
  <c r="J19597" i="16"/>
  <c r="J19598" i="16"/>
  <c r="J19599" i="16"/>
  <c r="J19600" i="16"/>
  <c r="J19601" i="16"/>
  <c r="J19602" i="16"/>
  <c r="J19603" i="16"/>
  <c r="J19604" i="16"/>
  <c r="J19605" i="16"/>
  <c r="J19606" i="16"/>
  <c r="J19607" i="16"/>
  <c r="J19608" i="16"/>
  <c r="J19609" i="16"/>
  <c r="J19610" i="16"/>
  <c r="J19611" i="16"/>
  <c r="J19612" i="16"/>
  <c r="J19613" i="16"/>
  <c r="J19614" i="16"/>
  <c r="J19615" i="16"/>
  <c r="J19616" i="16"/>
  <c r="J19617" i="16"/>
  <c r="J19618" i="16"/>
  <c r="J19619" i="16"/>
  <c r="J19620" i="16"/>
  <c r="J19621" i="16"/>
  <c r="J19622" i="16"/>
  <c r="J19623" i="16"/>
  <c r="J19624" i="16"/>
  <c r="J19625" i="16"/>
  <c r="J19626" i="16"/>
  <c r="J19627" i="16"/>
  <c r="J19628" i="16"/>
  <c r="J19629" i="16"/>
  <c r="J19630" i="16"/>
  <c r="J19631" i="16"/>
  <c r="J19632" i="16"/>
  <c r="J19633" i="16"/>
  <c r="J19634" i="16"/>
  <c r="J19635" i="16"/>
  <c r="J19636" i="16"/>
  <c r="J19637" i="16"/>
  <c r="J19638" i="16"/>
  <c r="J19639" i="16"/>
  <c r="J19640" i="16"/>
  <c r="J19641" i="16"/>
  <c r="J19642" i="16"/>
  <c r="J19643" i="16"/>
  <c r="J19644" i="16"/>
  <c r="J19645" i="16"/>
  <c r="J19646" i="16"/>
  <c r="J19647" i="16"/>
  <c r="J19648" i="16"/>
  <c r="J19649" i="16"/>
  <c r="J19650" i="16"/>
  <c r="J19651" i="16"/>
  <c r="J19652" i="16"/>
  <c r="J19653" i="16"/>
  <c r="J19654" i="16"/>
  <c r="J19655" i="16"/>
  <c r="J19656" i="16"/>
  <c r="J19657" i="16"/>
  <c r="J19658" i="16"/>
  <c r="J19659" i="16"/>
  <c r="J19660" i="16"/>
  <c r="J19661" i="16"/>
  <c r="J19662" i="16"/>
  <c r="J19663" i="16"/>
  <c r="J19664" i="16"/>
  <c r="J19665" i="16"/>
  <c r="J19666" i="16"/>
  <c r="J19667" i="16"/>
  <c r="J19668" i="16"/>
  <c r="J19669" i="16"/>
  <c r="J19670" i="16"/>
  <c r="J19671" i="16"/>
  <c r="J19672" i="16"/>
  <c r="J19673" i="16"/>
  <c r="J19674" i="16"/>
  <c r="J19675" i="16"/>
  <c r="J19676" i="16"/>
  <c r="J19677" i="16"/>
  <c r="J19678" i="16"/>
  <c r="J19679" i="16"/>
  <c r="J19680" i="16"/>
  <c r="J19681" i="16"/>
  <c r="J19682" i="16"/>
  <c r="J19683" i="16"/>
  <c r="J19684" i="16"/>
  <c r="J19685" i="16"/>
  <c r="J19686" i="16"/>
  <c r="J19687" i="16"/>
  <c r="J19688" i="16"/>
  <c r="J19689" i="16"/>
  <c r="J19690" i="16"/>
  <c r="J19691" i="16"/>
  <c r="J19692" i="16"/>
  <c r="J19693" i="16"/>
  <c r="J19694" i="16"/>
  <c r="J19695" i="16"/>
  <c r="J19696" i="16"/>
  <c r="J19697" i="16"/>
  <c r="J19698" i="16"/>
  <c r="J19699" i="16"/>
  <c r="J19700" i="16"/>
  <c r="J19701" i="16"/>
  <c r="J19702" i="16"/>
  <c r="J19703" i="16"/>
  <c r="J19704" i="16"/>
  <c r="J19705" i="16"/>
  <c r="J19706" i="16"/>
  <c r="J19707" i="16"/>
  <c r="J19708" i="16"/>
  <c r="J19709" i="16"/>
  <c r="J19710" i="16"/>
  <c r="J19711" i="16"/>
  <c r="J19712" i="16"/>
  <c r="J19713" i="16"/>
  <c r="J19714" i="16"/>
  <c r="J19715" i="16"/>
  <c r="J19716" i="16"/>
  <c r="J19717" i="16"/>
  <c r="J19718" i="16"/>
  <c r="J19719" i="16"/>
  <c r="J19720" i="16"/>
  <c r="J19721" i="16"/>
  <c r="J19722" i="16"/>
  <c r="J19723" i="16"/>
  <c r="J19724" i="16"/>
  <c r="J19725" i="16"/>
  <c r="J19726" i="16"/>
  <c r="J19727" i="16"/>
  <c r="J19728" i="16"/>
  <c r="J19729" i="16"/>
  <c r="J19730" i="16"/>
  <c r="J19731" i="16"/>
  <c r="J19732" i="16"/>
  <c r="J19733" i="16"/>
  <c r="J19734" i="16"/>
  <c r="J19735" i="16"/>
  <c r="J19736" i="16"/>
  <c r="J19737" i="16"/>
  <c r="J19738" i="16"/>
  <c r="J19739" i="16"/>
  <c r="J19740" i="16"/>
  <c r="J19741" i="16"/>
  <c r="J19742" i="16"/>
  <c r="J19743" i="16"/>
  <c r="J19744" i="16"/>
  <c r="J19745" i="16"/>
  <c r="J19746" i="16"/>
  <c r="J19747" i="16"/>
  <c r="J19748" i="16"/>
  <c r="J19749" i="16"/>
  <c r="J19750" i="16"/>
  <c r="J19751" i="16"/>
  <c r="J19752" i="16"/>
  <c r="J19753" i="16"/>
  <c r="J19754" i="16"/>
  <c r="J19755" i="16"/>
  <c r="J19756" i="16"/>
  <c r="J19757" i="16"/>
  <c r="J19758" i="16"/>
  <c r="J19759" i="16"/>
  <c r="J19760" i="16"/>
  <c r="J19761" i="16"/>
  <c r="J19762" i="16"/>
  <c r="J19763" i="16"/>
  <c r="J19764" i="16"/>
  <c r="J19765" i="16"/>
  <c r="J19766" i="16"/>
  <c r="J19767" i="16"/>
  <c r="J19768" i="16"/>
  <c r="J19769" i="16"/>
  <c r="J19770" i="16"/>
  <c r="J19771" i="16"/>
  <c r="J19772" i="16"/>
  <c r="J19773" i="16"/>
  <c r="J19774" i="16"/>
  <c r="J19775" i="16"/>
  <c r="J19776" i="16"/>
  <c r="J19777" i="16"/>
  <c r="J19778" i="16"/>
  <c r="J19779" i="16"/>
  <c r="J19780" i="16"/>
  <c r="J19781" i="16"/>
  <c r="J19782" i="16"/>
  <c r="J19783" i="16"/>
  <c r="J19784" i="16"/>
  <c r="J19785" i="16"/>
  <c r="J19786" i="16"/>
  <c r="J19787" i="16"/>
  <c r="J19788" i="16"/>
  <c r="J19789" i="16"/>
  <c r="J19790" i="16"/>
  <c r="J19791" i="16"/>
  <c r="J19792" i="16"/>
  <c r="J19793" i="16"/>
  <c r="J19794" i="16"/>
  <c r="J19795" i="16"/>
  <c r="J19796" i="16"/>
  <c r="J19797" i="16"/>
  <c r="J19798" i="16"/>
  <c r="J19799" i="16"/>
  <c r="J19800" i="16"/>
  <c r="J19801" i="16"/>
  <c r="J19802" i="16"/>
  <c r="J19803" i="16"/>
  <c r="J19804" i="16"/>
  <c r="J19805" i="16"/>
  <c r="J19806" i="16"/>
  <c r="J19807" i="16"/>
  <c r="J19808" i="16"/>
  <c r="J19809" i="16"/>
  <c r="J19810" i="16"/>
  <c r="J19811" i="16"/>
  <c r="J19812" i="16"/>
  <c r="J19813" i="16"/>
  <c r="J19814" i="16"/>
  <c r="J19815" i="16"/>
  <c r="J19816" i="16"/>
  <c r="J19817" i="16"/>
  <c r="J19818" i="16"/>
  <c r="J19819" i="16"/>
  <c r="J19820" i="16"/>
  <c r="J19821" i="16"/>
  <c r="J19822" i="16"/>
  <c r="J19823" i="16"/>
  <c r="J19824" i="16"/>
  <c r="J19825" i="16"/>
  <c r="J19826" i="16"/>
  <c r="J19827" i="16"/>
  <c r="J19828" i="16"/>
  <c r="J19829" i="16"/>
  <c r="J19830" i="16"/>
  <c r="J19831" i="16"/>
  <c r="J19832" i="16"/>
  <c r="J19833" i="16"/>
  <c r="J19834" i="16"/>
  <c r="J19835" i="16"/>
  <c r="J19836" i="16"/>
  <c r="J19837" i="16"/>
  <c r="J19838" i="16"/>
  <c r="J19839" i="16"/>
  <c r="J19840" i="16"/>
  <c r="J19841" i="16"/>
  <c r="J19842" i="16"/>
  <c r="J19843" i="16"/>
  <c r="J19844" i="16"/>
  <c r="J19845" i="16"/>
  <c r="J19846" i="16"/>
  <c r="J19847" i="16"/>
  <c r="J19848" i="16"/>
  <c r="J19849" i="16"/>
  <c r="J19850" i="16"/>
  <c r="J19851" i="16"/>
  <c r="J19852" i="16"/>
  <c r="J19853" i="16"/>
  <c r="J19854" i="16"/>
  <c r="J19855" i="16"/>
  <c r="J19856" i="16"/>
  <c r="J19857" i="16"/>
  <c r="J19858" i="16"/>
  <c r="J19859" i="16"/>
  <c r="J19860" i="16"/>
  <c r="J19861" i="16"/>
  <c r="J19862" i="16"/>
  <c r="J19863" i="16"/>
  <c r="J19864" i="16"/>
  <c r="J19865" i="16"/>
  <c r="J19866" i="16"/>
  <c r="J19867" i="16"/>
  <c r="J19868" i="16"/>
  <c r="J19869" i="16"/>
  <c r="J19870" i="16"/>
  <c r="J19871" i="16"/>
  <c r="J19872" i="16"/>
  <c r="J19873" i="16"/>
  <c r="J19874" i="16"/>
  <c r="J19875" i="16"/>
  <c r="J19876" i="16"/>
  <c r="J19877" i="16"/>
  <c r="J19878" i="16"/>
  <c r="J19879" i="16"/>
  <c r="J19880" i="16"/>
  <c r="J19881" i="16"/>
  <c r="J19882" i="16"/>
  <c r="J19883" i="16"/>
  <c r="J19884" i="16"/>
  <c r="J19885" i="16"/>
  <c r="J19886" i="16"/>
  <c r="J19887" i="16"/>
  <c r="J19888" i="16"/>
  <c r="J19889" i="16"/>
  <c r="J19890" i="16"/>
  <c r="J19891" i="16"/>
  <c r="J19892" i="16"/>
  <c r="J19893" i="16"/>
  <c r="J19894" i="16"/>
  <c r="J19895" i="16"/>
  <c r="J19896" i="16"/>
  <c r="J19897" i="16"/>
  <c r="J19898" i="16"/>
  <c r="J19899" i="16"/>
  <c r="J19900" i="16"/>
  <c r="J19901" i="16"/>
  <c r="J19902" i="16"/>
  <c r="J19903" i="16"/>
  <c r="J19904" i="16"/>
  <c r="J19905" i="16"/>
  <c r="J19906" i="16"/>
  <c r="J19907" i="16"/>
  <c r="J19908" i="16"/>
  <c r="J19909" i="16"/>
  <c r="J19910" i="16"/>
  <c r="J19911" i="16"/>
  <c r="J19912" i="16"/>
  <c r="J19913" i="16"/>
  <c r="J19914" i="16"/>
  <c r="J19915" i="16"/>
  <c r="J19916" i="16"/>
  <c r="J19917" i="16"/>
  <c r="J19918" i="16"/>
  <c r="J19919" i="16"/>
  <c r="J19920" i="16"/>
  <c r="J19921" i="16"/>
  <c r="J19922" i="16"/>
  <c r="J19923" i="16"/>
  <c r="J19924" i="16"/>
  <c r="J19925" i="16"/>
  <c r="J19926" i="16"/>
  <c r="J19927" i="16"/>
  <c r="J19928" i="16"/>
  <c r="J19929" i="16"/>
  <c r="J19930" i="16"/>
  <c r="J19931" i="16"/>
  <c r="J19932" i="16"/>
  <c r="J19933" i="16"/>
  <c r="J19934" i="16"/>
  <c r="J19935" i="16"/>
  <c r="J19936" i="16"/>
  <c r="J19937" i="16"/>
  <c r="J19938" i="16"/>
  <c r="J19939" i="16"/>
  <c r="J19940" i="16"/>
  <c r="J19941" i="16"/>
  <c r="J19942" i="16"/>
  <c r="J19943" i="16"/>
  <c r="J19944" i="16"/>
  <c r="J19945" i="16"/>
  <c r="J19946" i="16"/>
  <c r="J19947" i="16"/>
  <c r="J19948" i="16"/>
  <c r="J19949" i="16"/>
  <c r="J19950" i="16"/>
  <c r="J19951" i="16"/>
  <c r="J19952" i="16"/>
  <c r="J19953" i="16"/>
  <c r="J19954" i="16"/>
  <c r="J19955" i="16"/>
  <c r="J19956" i="16"/>
  <c r="J19957" i="16"/>
  <c r="J19958" i="16"/>
  <c r="J19959" i="16"/>
  <c r="J19960" i="16"/>
  <c r="J19961" i="16"/>
  <c r="J19962" i="16"/>
  <c r="J19963" i="16"/>
  <c r="J19964" i="16"/>
  <c r="J19965" i="16"/>
  <c r="J19966" i="16"/>
  <c r="J19967" i="16"/>
  <c r="J19968" i="16"/>
  <c r="J19969" i="16"/>
  <c r="J19970" i="16"/>
  <c r="J19971" i="16"/>
  <c r="J19972" i="16"/>
  <c r="J19973" i="16"/>
  <c r="J19974" i="16"/>
  <c r="J19975" i="16"/>
  <c r="J19976" i="16"/>
  <c r="J19977" i="16"/>
  <c r="J19978" i="16"/>
  <c r="J19979" i="16"/>
  <c r="J19980" i="16"/>
  <c r="J19981" i="16"/>
  <c r="J19982" i="16"/>
  <c r="J19983" i="16"/>
  <c r="J19984" i="16"/>
  <c r="J19985" i="16"/>
  <c r="J19986" i="16"/>
  <c r="J19987" i="16"/>
  <c r="J19988" i="16"/>
  <c r="J19989" i="16"/>
  <c r="J19990" i="16"/>
  <c r="J19991" i="16"/>
  <c r="J19992" i="16"/>
  <c r="J19993" i="16"/>
  <c r="J19994" i="16"/>
  <c r="J19995" i="16"/>
  <c r="J19996" i="16"/>
  <c r="J19997" i="16"/>
  <c r="J19998" i="16"/>
  <c r="J19999" i="16"/>
  <c r="J20000" i="16"/>
  <c r="J20001" i="16"/>
  <c r="J20002" i="16"/>
  <c r="J20003" i="16"/>
  <c r="J20004" i="16"/>
  <c r="J20005" i="16"/>
  <c r="J20006" i="16"/>
  <c r="J20007" i="16"/>
  <c r="J20008" i="16"/>
  <c r="J20009" i="16"/>
  <c r="J20010" i="16"/>
  <c r="J20011" i="16"/>
  <c r="J20012" i="16"/>
  <c r="J20013" i="16"/>
  <c r="J20014" i="16"/>
  <c r="J20015" i="16"/>
  <c r="J20016" i="16"/>
  <c r="J20017" i="16"/>
  <c r="J20018" i="16"/>
  <c r="J20019" i="16"/>
  <c r="J20020" i="16"/>
  <c r="J20021" i="16"/>
  <c r="J20022" i="16"/>
  <c r="J20023" i="16"/>
  <c r="J20024" i="16"/>
  <c r="J20025" i="16"/>
  <c r="J20026" i="16"/>
  <c r="J20027" i="16"/>
  <c r="J20028" i="16"/>
  <c r="J20029" i="16"/>
  <c r="J20030" i="16"/>
  <c r="J20031" i="16"/>
  <c r="J20032" i="16"/>
  <c r="J20033" i="16"/>
  <c r="J20034" i="16"/>
  <c r="J20035" i="16"/>
  <c r="J20036" i="16"/>
  <c r="J20037" i="16"/>
  <c r="J20038" i="16"/>
  <c r="J20039" i="16"/>
  <c r="J20040" i="16"/>
  <c r="J20041" i="16"/>
  <c r="J20042" i="16"/>
  <c r="J20043" i="16"/>
  <c r="J20044" i="16"/>
  <c r="J20045" i="16"/>
  <c r="J20046" i="16"/>
  <c r="J20047" i="16"/>
  <c r="J20048" i="16"/>
  <c r="J20049" i="16"/>
  <c r="J20050" i="16"/>
  <c r="J20051" i="16"/>
  <c r="J20052" i="16"/>
  <c r="J20053" i="16"/>
  <c r="J20054" i="16"/>
  <c r="J20055" i="16"/>
  <c r="J20056" i="16"/>
  <c r="J20057" i="16"/>
  <c r="J20058" i="16"/>
  <c r="J20059" i="16"/>
  <c r="J20060" i="16"/>
  <c r="J20061" i="16"/>
  <c r="J20062" i="16"/>
  <c r="J20063" i="16"/>
  <c r="J20064" i="16"/>
  <c r="J20065" i="16"/>
  <c r="J20066" i="16"/>
  <c r="J20067" i="16"/>
  <c r="J20068" i="16"/>
  <c r="J20069" i="16"/>
  <c r="J20070" i="16"/>
  <c r="J20071" i="16"/>
  <c r="J20072" i="16"/>
  <c r="J20073" i="16"/>
  <c r="J20074" i="16"/>
  <c r="J20075" i="16"/>
  <c r="J20076" i="16"/>
  <c r="J20077" i="16"/>
  <c r="J20078" i="16"/>
  <c r="J20079" i="16"/>
  <c r="J20080" i="16"/>
  <c r="J20081" i="16"/>
  <c r="J20082" i="16"/>
  <c r="J20083" i="16"/>
  <c r="J20084" i="16"/>
  <c r="J20085" i="16"/>
  <c r="J20086" i="16"/>
  <c r="J20087" i="16"/>
  <c r="J20088" i="16"/>
  <c r="J20089" i="16"/>
  <c r="J20090" i="16"/>
  <c r="J20091" i="16"/>
  <c r="J20092" i="16"/>
  <c r="J20093" i="16"/>
  <c r="J20094" i="16"/>
  <c r="J20095" i="16"/>
  <c r="J20096" i="16"/>
  <c r="J20097" i="16"/>
  <c r="J20098" i="16"/>
  <c r="J20099" i="16"/>
  <c r="J20100" i="16"/>
  <c r="J20101" i="16"/>
  <c r="J20102" i="16"/>
  <c r="J20103" i="16"/>
  <c r="J20104" i="16"/>
  <c r="J20105" i="16"/>
  <c r="J20106" i="16"/>
  <c r="J20107" i="16"/>
  <c r="J20108" i="16"/>
  <c r="J20109" i="16"/>
  <c r="J20110" i="16"/>
  <c r="J20111" i="16"/>
  <c r="J20112" i="16"/>
  <c r="J20113" i="16"/>
  <c r="J20114" i="16"/>
  <c r="J20115" i="16"/>
  <c r="J20116" i="16"/>
  <c r="J20117" i="16"/>
  <c r="J20118" i="16"/>
  <c r="J20119" i="16"/>
  <c r="J20120" i="16"/>
  <c r="J20121" i="16"/>
  <c r="J20122" i="16"/>
  <c r="J20123" i="16"/>
  <c r="J20124" i="16"/>
  <c r="J20125" i="16"/>
  <c r="J20126" i="16"/>
  <c r="J20127" i="16"/>
  <c r="J20128" i="16"/>
  <c r="J20129" i="16"/>
  <c r="J20130" i="16"/>
  <c r="J20131" i="16"/>
  <c r="J20132" i="16"/>
  <c r="J20133" i="16"/>
  <c r="J20134" i="16"/>
  <c r="J20135" i="16"/>
  <c r="J20136" i="16"/>
  <c r="J20137" i="16"/>
  <c r="J20138" i="16"/>
  <c r="J20139" i="16"/>
  <c r="J20140" i="16"/>
  <c r="J20141" i="16"/>
  <c r="J20142" i="16"/>
  <c r="J20143" i="16"/>
  <c r="J20144" i="16"/>
  <c r="J20145" i="16"/>
  <c r="J20146" i="16"/>
  <c r="J20147" i="16"/>
  <c r="J20148" i="16"/>
  <c r="J20149" i="16"/>
  <c r="J20150" i="16"/>
  <c r="J20151" i="16"/>
  <c r="J20152" i="16"/>
  <c r="J20153" i="16"/>
  <c r="J20154" i="16"/>
  <c r="J20155" i="16"/>
  <c r="J20156" i="16"/>
  <c r="J20157" i="16"/>
  <c r="J20158" i="16"/>
  <c r="J20159" i="16"/>
  <c r="J20160" i="16"/>
  <c r="J20161" i="16"/>
  <c r="J20162" i="16"/>
  <c r="J20163" i="16"/>
  <c r="J20164" i="16"/>
  <c r="J20165" i="16"/>
  <c r="J20166" i="16"/>
  <c r="J20167" i="16"/>
  <c r="J20168" i="16"/>
  <c r="J20169" i="16"/>
  <c r="J20170" i="16"/>
  <c r="J20171" i="16"/>
  <c r="J20172" i="16"/>
  <c r="J20173" i="16"/>
  <c r="J20174" i="16"/>
  <c r="J20175" i="16"/>
  <c r="J20176" i="16"/>
  <c r="J20177" i="16"/>
  <c r="J20178" i="16"/>
  <c r="J20179" i="16"/>
  <c r="J20180" i="16"/>
  <c r="J20181" i="16"/>
  <c r="J20182" i="16"/>
  <c r="J20183" i="16"/>
  <c r="J20184" i="16"/>
  <c r="J20185" i="16"/>
  <c r="J20186" i="16"/>
  <c r="J20187" i="16"/>
  <c r="J20188" i="16"/>
  <c r="J20189" i="16"/>
  <c r="J20190" i="16"/>
  <c r="J20191" i="16"/>
  <c r="J20192" i="16"/>
  <c r="J20193" i="16"/>
  <c r="J20194" i="16"/>
  <c r="J20195" i="16"/>
  <c r="J20196" i="16"/>
  <c r="J20197" i="16"/>
  <c r="J20198" i="16"/>
  <c r="J20199" i="16"/>
  <c r="J20200" i="16"/>
  <c r="J20201" i="16"/>
  <c r="J20202" i="16"/>
  <c r="J20203" i="16"/>
  <c r="J20204" i="16"/>
  <c r="J20205" i="16"/>
  <c r="J20206" i="16"/>
  <c r="J20207" i="16"/>
  <c r="J20208" i="16"/>
  <c r="J20209" i="16"/>
  <c r="J20210" i="16"/>
  <c r="J20211" i="16"/>
  <c r="J20212" i="16"/>
  <c r="J20213" i="16"/>
  <c r="J20214" i="16"/>
  <c r="J20215" i="16"/>
  <c r="J20216" i="16"/>
  <c r="J20217" i="16"/>
  <c r="J20218" i="16"/>
  <c r="J20219" i="16"/>
  <c r="J20220" i="16"/>
  <c r="J20221" i="16"/>
  <c r="J20222" i="16"/>
  <c r="J20223" i="16"/>
  <c r="J20224" i="16"/>
  <c r="J20225" i="16"/>
  <c r="J20226" i="16"/>
  <c r="J20227" i="16"/>
  <c r="J20228" i="16"/>
  <c r="J20229" i="16"/>
  <c r="J20230" i="16"/>
  <c r="J20231" i="16"/>
  <c r="J20232" i="16"/>
  <c r="J20233" i="16"/>
  <c r="J20234" i="16"/>
  <c r="J20235" i="16"/>
  <c r="J20236" i="16"/>
  <c r="J20237" i="16"/>
  <c r="J20238" i="16"/>
  <c r="J20239" i="16"/>
  <c r="J20240" i="16"/>
  <c r="J20241" i="16"/>
  <c r="J20242" i="16"/>
  <c r="J20243" i="16"/>
  <c r="J20244" i="16"/>
  <c r="J20245" i="16"/>
  <c r="J20246" i="16"/>
  <c r="J20247" i="16"/>
  <c r="J20248" i="16"/>
  <c r="J20249" i="16"/>
  <c r="J20250" i="16"/>
  <c r="J20251" i="16"/>
  <c r="J20252" i="16"/>
  <c r="J20253" i="16"/>
  <c r="J20254" i="16"/>
  <c r="J20255" i="16"/>
  <c r="J20256" i="16"/>
  <c r="J20257" i="16"/>
  <c r="J20258" i="16"/>
  <c r="J20259" i="16"/>
  <c r="J20260" i="16"/>
  <c r="J20261" i="16"/>
  <c r="J20262" i="16"/>
  <c r="J20263" i="16"/>
  <c r="J20264" i="16"/>
  <c r="J20265" i="16"/>
  <c r="J20266" i="16"/>
  <c r="J20267" i="16"/>
  <c r="J20268" i="16"/>
  <c r="J20269" i="16"/>
  <c r="J20270" i="16"/>
  <c r="J20271" i="16"/>
  <c r="J20272" i="16"/>
  <c r="J20273" i="16"/>
  <c r="J20274" i="16"/>
  <c r="J20275" i="16"/>
  <c r="J20276" i="16"/>
  <c r="J20277" i="16"/>
  <c r="J20278" i="16"/>
  <c r="J20279" i="16"/>
  <c r="J20280" i="16"/>
  <c r="J20281" i="16"/>
  <c r="J20282" i="16"/>
  <c r="J20283" i="16"/>
  <c r="J20284" i="16"/>
  <c r="J20285" i="16"/>
  <c r="J20286" i="16"/>
  <c r="J20287" i="16"/>
  <c r="J20288" i="16"/>
  <c r="J20289" i="16"/>
  <c r="J20290" i="16"/>
  <c r="J20291" i="16"/>
  <c r="J20292" i="16"/>
  <c r="J20293" i="16"/>
  <c r="J20294" i="16"/>
  <c r="J20295" i="16"/>
  <c r="J20296" i="16"/>
  <c r="J20297" i="16"/>
  <c r="J20298" i="16"/>
  <c r="J20299" i="16"/>
  <c r="J20300" i="16"/>
  <c r="J20301" i="16"/>
  <c r="J20302" i="16"/>
  <c r="J20303" i="16"/>
  <c r="J20304" i="16"/>
  <c r="J20305" i="16"/>
  <c r="J20306" i="16"/>
  <c r="J20307" i="16"/>
  <c r="J20308" i="16"/>
  <c r="J20309" i="16"/>
  <c r="J20310" i="16"/>
  <c r="J20311" i="16"/>
  <c r="J20312" i="16"/>
  <c r="J20313" i="16"/>
  <c r="J20314" i="16"/>
  <c r="J20315" i="16"/>
  <c r="J20316" i="16"/>
  <c r="J20317" i="16"/>
  <c r="J20318" i="16"/>
  <c r="J20319" i="16"/>
  <c r="J20320" i="16"/>
  <c r="J20321" i="16"/>
  <c r="J20322" i="16"/>
  <c r="J20323" i="16"/>
  <c r="J20324" i="16"/>
  <c r="J20325" i="16"/>
  <c r="J20326" i="16"/>
  <c r="J20327" i="16"/>
  <c r="J20328" i="16"/>
  <c r="J20329" i="16"/>
  <c r="J20330" i="16"/>
  <c r="J20331" i="16"/>
  <c r="J20332" i="16"/>
  <c r="J20333" i="16"/>
  <c r="J20334" i="16"/>
  <c r="J20335" i="16"/>
  <c r="J20336" i="16"/>
  <c r="J20337" i="16"/>
  <c r="J20338" i="16"/>
  <c r="J20339" i="16"/>
  <c r="J20340" i="16"/>
  <c r="J20341" i="16"/>
  <c r="J20342" i="16"/>
  <c r="J20343" i="16"/>
  <c r="J20344" i="16"/>
  <c r="J20345" i="16"/>
  <c r="J20346" i="16"/>
  <c r="J20347" i="16"/>
  <c r="J20348" i="16"/>
  <c r="J20349" i="16"/>
  <c r="J20350" i="16"/>
  <c r="J20351" i="16"/>
  <c r="J20352" i="16"/>
  <c r="J20353" i="16"/>
  <c r="J20354" i="16"/>
  <c r="J20355" i="16"/>
  <c r="J20356" i="16"/>
  <c r="J20357" i="16"/>
  <c r="J20358" i="16"/>
  <c r="J20359" i="16"/>
  <c r="J20360" i="16"/>
  <c r="J20361" i="16"/>
  <c r="J20362" i="16"/>
  <c r="J20363" i="16"/>
  <c r="J20364" i="16"/>
  <c r="J20365" i="16"/>
  <c r="J20366" i="16"/>
  <c r="J20367" i="16"/>
  <c r="J20368" i="16"/>
  <c r="J20369" i="16"/>
  <c r="J20370" i="16"/>
  <c r="J20371" i="16"/>
  <c r="J20372" i="16"/>
  <c r="J20373" i="16"/>
  <c r="J20374" i="16"/>
  <c r="J20375" i="16"/>
  <c r="J20376" i="16"/>
  <c r="J20377" i="16"/>
  <c r="J20378" i="16"/>
  <c r="J20379" i="16"/>
  <c r="J20380" i="16"/>
  <c r="J20381" i="16"/>
  <c r="J20382" i="16"/>
  <c r="J20383" i="16"/>
  <c r="J20384" i="16"/>
  <c r="J20385" i="16"/>
  <c r="J20386" i="16"/>
  <c r="J20387" i="16"/>
  <c r="J20388" i="16"/>
  <c r="J20389" i="16"/>
  <c r="J20390" i="16"/>
  <c r="J20391" i="16"/>
  <c r="J20392" i="16"/>
  <c r="J20393" i="16"/>
  <c r="J20394" i="16"/>
  <c r="J20395" i="16"/>
  <c r="J20396" i="16"/>
  <c r="J20397" i="16"/>
  <c r="J20398" i="16"/>
  <c r="J20399" i="16"/>
  <c r="J20400" i="16"/>
  <c r="J20401" i="16"/>
  <c r="J20402" i="16"/>
  <c r="J20403" i="16"/>
  <c r="J20404" i="16"/>
  <c r="J20405" i="16"/>
  <c r="J20406" i="16"/>
  <c r="J20407" i="16"/>
  <c r="J20408" i="16"/>
  <c r="J20409" i="16"/>
  <c r="J20410" i="16"/>
  <c r="J20411" i="16"/>
  <c r="J20412" i="16"/>
  <c r="J20413" i="16"/>
  <c r="J20414" i="16"/>
  <c r="J20415" i="16"/>
  <c r="J20416" i="16"/>
  <c r="J20417" i="16"/>
  <c r="J20418" i="16"/>
  <c r="J20419" i="16"/>
  <c r="J20420" i="16"/>
  <c r="J20421" i="16"/>
  <c r="J20422" i="16"/>
  <c r="J20423" i="16"/>
  <c r="J20424" i="16"/>
  <c r="J20425" i="16"/>
  <c r="J20426" i="16"/>
  <c r="J20427" i="16"/>
  <c r="J20428" i="16"/>
  <c r="J20429" i="16"/>
  <c r="J20430" i="16"/>
  <c r="J20431" i="16"/>
  <c r="J20432" i="16"/>
  <c r="J20433" i="16"/>
  <c r="J20434" i="16"/>
  <c r="J20435" i="16"/>
  <c r="J20436" i="16"/>
  <c r="J20437" i="16"/>
  <c r="J20438" i="16"/>
  <c r="J20439" i="16"/>
  <c r="J20440" i="16"/>
  <c r="J20441" i="16"/>
  <c r="J20442" i="16"/>
  <c r="J20443" i="16"/>
  <c r="J20444" i="16"/>
  <c r="J20445" i="16"/>
  <c r="J20446" i="16"/>
  <c r="J20447" i="16"/>
  <c r="J20448" i="16"/>
  <c r="J20449" i="16"/>
  <c r="J20450" i="16"/>
  <c r="J20451" i="16"/>
  <c r="J20452" i="16"/>
  <c r="J20453" i="16"/>
  <c r="J20454" i="16"/>
  <c r="J20455" i="16"/>
  <c r="J20456" i="16"/>
  <c r="J20457" i="16"/>
  <c r="J20458" i="16"/>
  <c r="J20459" i="16"/>
  <c r="J20460" i="16"/>
  <c r="J20461" i="16"/>
  <c r="J20462" i="16"/>
  <c r="J20463" i="16"/>
  <c r="J20464" i="16"/>
  <c r="J20465" i="16"/>
  <c r="J20466" i="16"/>
  <c r="J20467" i="16"/>
  <c r="J20468" i="16"/>
  <c r="J20469" i="16"/>
  <c r="J20470" i="16"/>
  <c r="J20471" i="16"/>
  <c r="J20472" i="16"/>
  <c r="J20473" i="16"/>
  <c r="J20474" i="16"/>
  <c r="J20475" i="16"/>
  <c r="J20476" i="16"/>
  <c r="J20477" i="16"/>
  <c r="J20478" i="16"/>
  <c r="J20479" i="16"/>
  <c r="J20480" i="16"/>
  <c r="J20481" i="16"/>
  <c r="J20482" i="16"/>
  <c r="J20483" i="16"/>
  <c r="J20484" i="16"/>
  <c r="J20485" i="16"/>
  <c r="J20486" i="16"/>
  <c r="J20487" i="16"/>
  <c r="J20488" i="16"/>
  <c r="J20489" i="16"/>
  <c r="J20490" i="16"/>
  <c r="J20491" i="16"/>
  <c r="J20492" i="16"/>
  <c r="J20493" i="16"/>
  <c r="J20494" i="16"/>
  <c r="J20495" i="16"/>
  <c r="J20496" i="16"/>
  <c r="J20497" i="16"/>
  <c r="J20498" i="16"/>
  <c r="J20499" i="16"/>
  <c r="J20500" i="16"/>
  <c r="J20501" i="16"/>
  <c r="J20502" i="16"/>
  <c r="J20503" i="16"/>
  <c r="J20504" i="16"/>
  <c r="J20505" i="16"/>
  <c r="J20506" i="16"/>
  <c r="J20507" i="16"/>
  <c r="J20508" i="16"/>
  <c r="J20509" i="16"/>
  <c r="J20510" i="16"/>
  <c r="J20511" i="16"/>
  <c r="J20512" i="16"/>
  <c r="J20513" i="16"/>
  <c r="J20514" i="16"/>
  <c r="J20515" i="16"/>
  <c r="J20516" i="16"/>
  <c r="J20517" i="16"/>
  <c r="J20518" i="16"/>
  <c r="J20519" i="16"/>
  <c r="J20520" i="16"/>
  <c r="J20521" i="16"/>
  <c r="J20522" i="16"/>
  <c r="J20523" i="16"/>
  <c r="J20524" i="16"/>
  <c r="J20525" i="16"/>
  <c r="J20526" i="16"/>
  <c r="J20527" i="16"/>
  <c r="J20528" i="16"/>
  <c r="J20529" i="16"/>
  <c r="J20530" i="16"/>
  <c r="J20531" i="16"/>
  <c r="J20532" i="16"/>
  <c r="J20533" i="16"/>
  <c r="J20534" i="16"/>
  <c r="J20535" i="16"/>
  <c r="J20536" i="16"/>
  <c r="J20537" i="16"/>
  <c r="J20538" i="16"/>
  <c r="J20539" i="16"/>
  <c r="J20540" i="16"/>
  <c r="J20541" i="16"/>
  <c r="J20542" i="16"/>
  <c r="J20543" i="16"/>
  <c r="J20544" i="16"/>
  <c r="J20545" i="16"/>
  <c r="J20546" i="16"/>
  <c r="J20547" i="16"/>
  <c r="J20548" i="16"/>
  <c r="J20549" i="16"/>
  <c r="J20550" i="16"/>
  <c r="J20551" i="16"/>
  <c r="J20552" i="16"/>
  <c r="J20553" i="16"/>
  <c r="J20554" i="16"/>
  <c r="J20555" i="16"/>
  <c r="J20556" i="16"/>
  <c r="J20557" i="16"/>
  <c r="J20558" i="16"/>
  <c r="J20559" i="16"/>
  <c r="J20560" i="16"/>
  <c r="J20561" i="16"/>
  <c r="J20562" i="16"/>
  <c r="J20563" i="16"/>
  <c r="J20564" i="16"/>
  <c r="J20565" i="16"/>
  <c r="J20566" i="16"/>
  <c r="J20567" i="16"/>
  <c r="J20568" i="16"/>
  <c r="J20569" i="16"/>
  <c r="J20570" i="16"/>
  <c r="J20571" i="16"/>
  <c r="J20572" i="16"/>
  <c r="J20573" i="16"/>
  <c r="J20574" i="16"/>
  <c r="J20575" i="16"/>
  <c r="J20576" i="16"/>
  <c r="J20577" i="16"/>
  <c r="J20578" i="16"/>
  <c r="J20579" i="16"/>
  <c r="J20580" i="16"/>
  <c r="J20581" i="16"/>
  <c r="J20582" i="16"/>
  <c r="J20583" i="16"/>
  <c r="J20584" i="16"/>
  <c r="J20585" i="16"/>
  <c r="J20586" i="16"/>
  <c r="J20587" i="16"/>
  <c r="J20588" i="16"/>
  <c r="J20589" i="16"/>
  <c r="J20590" i="16"/>
  <c r="J20591" i="16"/>
  <c r="J20592" i="16"/>
  <c r="J20593" i="16"/>
  <c r="J20594" i="16"/>
  <c r="J20595" i="16"/>
  <c r="J20596" i="16"/>
  <c r="J20597" i="16"/>
  <c r="J20598" i="16"/>
  <c r="J20599" i="16"/>
  <c r="J20600" i="16"/>
  <c r="J20601" i="16"/>
  <c r="J20602" i="16"/>
  <c r="J20603" i="16"/>
  <c r="J20604" i="16"/>
  <c r="J20605" i="16"/>
  <c r="J20606" i="16"/>
  <c r="J20607" i="16"/>
  <c r="J20608" i="16"/>
  <c r="J20609" i="16"/>
  <c r="J20610" i="16"/>
  <c r="J20611" i="16"/>
  <c r="J20612" i="16"/>
  <c r="J20613" i="16"/>
  <c r="J20614" i="16"/>
  <c r="J20615" i="16"/>
  <c r="J20616" i="16"/>
  <c r="J20617" i="16"/>
  <c r="J20618" i="16"/>
  <c r="J20619" i="16"/>
  <c r="J20620" i="16"/>
  <c r="J20621" i="16"/>
  <c r="J20622" i="16"/>
  <c r="J20623" i="16"/>
  <c r="J20624" i="16"/>
  <c r="J20625" i="16"/>
  <c r="J20626" i="16"/>
  <c r="J20627" i="16"/>
  <c r="J20628" i="16"/>
  <c r="J20629" i="16"/>
  <c r="J20630" i="16"/>
  <c r="J20631" i="16"/>
  <c r="J20632" i="16"/>
  <c r="J20633" i="16"/>
  <c r="J20634" i="16"/>
  <c r="J20635" i="16"/>
  <c r="J20636" i="16"/>
  <c r="J20637" i="16"/>
  <c r="J20638" i="16"/>
  <c r="J20639" i="16"/>
  <c r="J20640" i="16"/>
  <c r="J20641" i="16"/>
  <c r="J20642" i="16"/>
  <c r="J20643" i="16"/>
  <c r="J20644" i="16"/>
  <c r="J20645" i="16"/>
  <c r="J20646" i="16"/>
  <c r="J20647" i="16"/>
  <c r="J20648" i="16"/>
  <c r="J20649" i="16"/>
  <c r="J20650" i="16"/>
  <c r="J20651" i="16"/>
  <c r="J20652" i="16"/>
  <c r="J20653" i="16"/>
  <c r="J20654" i="16"/>
  <c r="J20655" i="16"/>
  <c r="J20656" i="16"/>
  <c r="J20657" i="16"/>
  <c r="J20658" i="16"/>
  <c r="J20659" i="16"/>
  <c r="J20660" i="16"/>
  <c r="J20661" i="16"/>
  <c r="J20662" i="16"/>
  <c r="J20663" i="16"/>
  <c r="J20664" i="16"/>
  <c r="J20665" i="16"/>
  <c r="J20666" i="16"/>
  <c r="J20667" i="16"/>
  <c r="J20668" i="16"/>
  <c r="J20669" i="16"/>
  <c r="J20670" i="16"/>
  <c r="J20671" i="16"/>
  <c r="J20672" i="16"/>
  <c r="J20673" i="16"/>
  <c r="J20674" i="16"/>
  <c r="J20675" i="16"/>
  <c r="J20676" i="16"/>
  <c r="J20677" i="16"/>
  <c r="J20678" i="16"/>
  <c r="J20679" i="16"/>
  <c r="J20680" i="16"/>
  <c r="J20681" i="16"/>
  <c r="J20682" i="16"/>
  <c r="J20683" i="16"/>
  <c r="J20684" i="16"/>
  <c r="J20685" i="16"/>
  <c r="J20686" i="16"/>
  <c r="J20687" i="16"/>
  <c r="J20688" i="16"/>
  <c r="J20689" i="16"/>
  <c r="J20690" i="16"/>
  <c r="J20691" i="16"/>
  <c r="J20692" i="16"/>
  <c r="J20693" i="16"/>
  <c r="J20694" i="16"/>
  <c r="J20695" i="16"/>
  <c r="J20696" i="16"/>
  <c r="J20697" i="16"/>
  <c r="J20698" i="16"/>
  <c r="J20699" i="16"/>
  <c r="J20700" i="16"/>
  <c r="J20701" i="16"/>
  <c r="J20702" i="16"/>
  <c r="J20703" i="16"/>
  <c r="J20704" i="16"/>
  <c r="J20705" i="16"/>
  <c r="J20706" i="16"/>
  <c r="J20707" i="16"/>
  <c r="J20708" i="16"/>
  <c r="J20709" i="16"/>
  <c r="J20710" i="16"/>
  <c r="J20711" i="16"/>
  <c r="J20712" i="16"/>
  <c r="J20713" i="16"/>
  <c r="J20714" i="16"/>
  <c r="J20715" i="16"/>
  <c r="J20716" i="16"/>
  <c r="J20717" i="16"/>
  <c r="J20718" i="16"/>
  <c r="J20719" i="16"/>
  <c r="J20720" i="16"/>
  <c r="J20721" i="16"/>
  <c r="J20722" i="16"/>
  <c r="J20723" i="16"/>
  <c r="J20724" i="16"/>
  <c r="J20725" i="16"/>
  <c r="J20726" i="16"/>
  <c r="J20727" i="16"/>
  <c r="J20728" i="16"/>
  <c r="J20729" i="16"/>
  <c r="J20730" i="16"/>
  <c r="J20731" i="16"/>
  <c r="J20732" i="16"/>
  <c r="J20733" i="16"/>
  <c r="J20734" i="16"/>
  <c r="J20735" i="16"/>
  <c r="J20736" i="16"/>
  <c r="J20737" i="16"/>
  <c r="J20738" i="16"/>
  <c r="J20739" i="16"/>
  <c r="J20740" i="16"/>
  <c r="J20741" i="16"/>
  <c r="J20742" i="16"/>
  <c r="J20743" i="16"/>
  <c r="J20744" i="16"/>
  <c r="J20745" i="16"/>
  <c r="J20746" i="16"/>
  <c r="J20747" i="16"/>
  <c r="J20748" i="16"/>
  <c r="J20749" i="16"/>
  <c r="J20750" i="16"/>
  <c r="J20751" i="16"/>
  <c r="J20752" i="16"/>
  <c r="J20753" i="16"/>
  <c r="J20754" i="16"/>
  <c r="J20755" i="16"/>
  <c r="J20756" i="16"/>
  <c r="J20757" i="16"/>
  <c r="J20758" i="16"/>
  <c r="J20759" i="16"/>
  <c r="J20760" i="16"/>
  <c r="J20761" i="16"/>
  <c r="J20762" i="16"/>
  <c r="J20763" i="16"/>
  <c r="J20764" i="16"/>
  <c r="J20765" i="16"/>
  <c r="J20766" i="16"/>
  <c r="J20767" i="16"/>
  <c r="J20768" i="16"/>
  <c r="J20769" i="16"/>
  <c r="J20770" i="16"/>
  <c r="J20771" i="16"/>
  <c r="J20772" i="16"/>
  <c r="J20773" i="16"/>
  <c r="J20774" i="16"/>
  <c r="J20775" i="16"/>
  <c r="J20776" i="16"/>
  <c r="J20777" i="16"/>
  <c r="J20778" i="16"/>
  <c r="J20779" i="16"/>
  <c r="J20780" i="16"/>
  <c r="J20781" i="16"/>
  <c r="J20782" i="16"/>
  <c r="J20783" i="16"/>
  <c r="J20784" i="16"/>
  <c r="J20785" i="16"/>
  <c r="J20786" i="16"/>
  <c r="J20787" i="16"/>
  <c r="J20788" i="16"/>
  <c r="J20789" i="16"/>
  <c r="J20790" i="16"/>
  <c r="J20791" i="16"/>
  <c r="J20792" i="16"/>
  <c r="J20793" i="16"/>
  <c r="J20794" i="16"/>
  <c r="J20795" i="16"/>
  <c r="J20796" i="16"/>
  <c r="J20797" i="16"/>
  <c r="J20798" i="16"/>
  <c r="J20799" i="16"/>
  <c r="J20800" i="16"/>
  <c r="J20801" i="16"/>
  <c r="J20802" i="16"/>
  <c r="J20803" i="16"/>
  <c r="J20804" i="16"/>
  <c r="J20805" i="16"/>
  <c r="J20806" i="16"/>
  <c r="J20807" i="16"/>
  <c r="J20808" i="16"/>
  <c r="J20809" i="16"/>
  <c r="J20810" i="16"/>
  <c r="J20811" i="16"/>
  <c r="J20812" i="16"/>
  <c r="J20813" i="16"/>
  <c r="J20814" i="16"/>
  <c r="J20815" i="16"/>
  <c r="J20816" i="16"/>
  <c r="J20817" i="16"/>
  <c r="J20818" i="16"/>
  <c r="J20819" i="16"/>
  <c r="J20820" i="16"/>
  <c r="J20821" i="16"/>
  <c r="J20822" i="16"/>
  <c r="J20823" i="16"/>
  <c r="J20824" i="16"/>
  <c r="J20825" i="16"/>
  <c r="J20826" i="16"/>
  <c r="J20827" i="16"/>
  <c r="J20828" i="16"/>
  <c r="J20829" i="16"/>
  <c r="J20830" i="16"/>
  <c r="J20831" i="16"/>
  <c r="J20832" i="16"/>
  <c r="J20833" i="16"/>
  <c r="J20834" i="16"/>
  <c r="J20835" i="16"/>
  <c r="J20836" i="16"/>
  <c r="J20837" i="16"/>
  <c r="J20838" i="16"/>
  <c r="J20839" i="16"/>
  <c r="J20840" i="16"/>
  <c r="J20841" i="16"/>
  <c r="J20842" i="16"/>
  <c r="J20843" i="16"/>
  <c r="J20844" i="16"/>
  <c r="J20845" i="16"/>
  <c r="J20846" i="16"/>
  <c r="J20847" i="16"/>
  <c r="J20848" i="16"/>
  <c r="J20849" i="16"/>
  <c r="J20850" i="16"/>
  <c r="J20851" i="16"/>
  <c r="J20852" i="16"/>
  <c r="J20853" i="16"/>
  <c r="J20854" i="16"/>
  <c r="J20855" i="16"/>
  <c r="J20856" i="16"/>
  <c r="J20857" i="16"/>
  <c r="J20858" i="16"/>
  <c r="J20859" i="16"/>
  <c r="J20860" i="16"/>
  <c r="J20861" i="16"/>
  <c r="J20862" i="16"/>
  <c r="J20863" i="16"/>
  <c r="J20864" i="16"/>
  <c r="J20865" i="16"/>
  <c r="J20866" i="16"/>
  <c r="J20867" i="16"/>
  <c r="J20868" i="16"/>
  <c r="J20869" i="16"/>
  <c r="J20870" i="16"/>
  <c r="J20871" i="16"/>
  <c r="J20872" i="16"/>
  <c r="J20873" i="16"/>
  <c r="J20874" i="16"/>
  <c r="J20875" i="16"/>
  <c r="J20876" i="16"/>
  <c r="J20877" i="16"/>
  <c r="J20878" i="16"/>
  <c r="J20879" i="16"/>
  <c r="J20880" i="16"/>
  <c r="J20881" i="16"/>
  <c r="J20882" i="16"/>
  <c r="J20883" i="16"/>
  <c r="J20884" i="16"/>
  <c r="J20885" i="16"/>
  <c r="J20886" i="16"/>
  <c r="J20887" i="16"/>
  <c r="J20888" i="16"/>
  <c r="J20889" i="16"/>
  <c r="J20890" i="16"/>
  <c r="J20891" i="16"/>
  <c r="J20892" i="16"/>
  <c r="J20893" i="16"/>
  <c r="J20894" i="16"/>
  <c r="J20895" i="16"/>
  <c r="J20896" i="16"/>
  <c r="J20897" i="16"/>
  <c r="J20898" i="16"/>
  <c r="J20899" i="16"/>
  <c r="J20900" i="16"/>
  <c r="J20901" i="16"/>
  <c r="J20902" i="16"/>
  <c r="J20903" i="16"/>
  <c r="J20904" i="16"/>
  <c r="J20905" i="16"/>
  <c r="J20906" i="16"/>
  <c r="J20907" i="16"/>
  <c r="J20908" i="16"/>
  <c r="J20909" i="16"/>
  <c r="J20910" i="16"/>
  <c r="J20911" i="16"/>
  <c r="J20912" i="16"/>
  <c r="J20913" i="16"/>
  <c r="J20914" i="16"/>
  <c r="J20915" i="16"/>
  <c r="J20916" i="16"/>
  <c r="J20917" i="16"/>
  <c r="J20918" i="16"/>
  <c r="J20919" i="16"/>
  <c r="J20920" i="16"/>
  <c r="J20921" i="16"/>
  <c r="J20922" i="16"/>
  <c r="J20923" i="16"/>
  <c r="J20924" i="16"/>
  <c r="J20925" i="16"/>
  <c r="J20926" i="16"/>
  <c r="J20927" i="16"/>
  <c r="J20928" i="16"/>
  <c r="J20929" i="16"/>
  <c r="J20930" i="16"/>
  <c r="J20931" i="16"/>
  <c r="J20932" i="16"/>
  <c r="J20933" i="16"/>
  <c r="J20934" i="16"/>
  <c r="J20935" i="16"/>
  <c r="J20936" i="16"/>
  <c r="J20937" i="16"/>
  <c r="J20938" i="16"/>
  <c r="J20939" i="16"/>
  <c r="J20940" i="16"/>
  <c r="J20941" i="16"/>
  <c r="J20942" i="16"/>
  <c r="J20943" i="16"/>
  <c r="J20944" i="16"/>
  <c r="J20945" i="16"/>
  <c r="J20946" i="16"/>
  <c r="J20947" i="16"/>
  <c r="J20948" i="16"/>
  <c r="J20949" i="16"/>
  <c r="J20950" i="16"/>
  <c r="J20951" i="16"/>
  <c r="J20952" i="16"/>
  <c r="J20953" i="16"/>
  <c r="J20954" i="16"/>
  <c r="J20955" i="16"/>
  <c r="J20956" i="16"/>
  <c r="J20957" i="16"/>
  <c r="J20958" i="16"/>
  <c r="J20959" i="16"/>
  <c r="J20960" i="16"/>
  <c r="J20961" i="16"/>
  <c r="J20962" i="16"/>
  <c r="J20963" i="16"/>
  <c r="J20964" i="16"/>
  <c r="J20965" i="16"/>
  <c r="J20966" i="16"/>
  <c r="J20967" i="16"/>
  <c r="J20968" i="16"/>
  <c r="J20969" i="16"/>
  <c r="J20970" i="16"/>
  <c r="J20971" i="16"/>
  <c r="J20972" i="16"/>
  <c r="J20973" i="16"/>
  <c r="J20974" i="16"/>
  <c r="J20975" i="16"/>
  <c r="J20976" i="16"/>
  <c r="J20977" i="16"/>
  <c r="J20978" i="16"/>
  <c r="J20979" i="16"/>
  <c r="J20980" i="16"/>
  <c r="J20981" i="16"/>
  <c r="J20982" i="16"/>
  <c r="J20983" i="16"/>
  <c r="J20984" i="16"/>
  <c r="J20985" i="16"/>
  <c r="J20986" i="16"/>
  <c r="J20987" i="16"/>
  <c r="J20988" i="16"/>
  <c r="J20989" i="16"/>
  <c r="J20990" i="16"/>
  <c r="J20991" i="16"/>
  <c r="J20992" i="16"/>
  <c r="J20993" i="16"/>
  <c r="J20994" i="16"/>
  <c r="J20995" i="16"/>
  <c r="J20996" i="16"/>
  <c r="J20997" i="16"/>
  <c r="J20998" i="16"/>
  <c r="J20999" i="16"/>
  <c r="J21000" i="16"/>
  <c r="J21001" i="16"/>
  <c r="J21002" i="16"/>
  <c r="J21003" i="16"/>
  <c r="J21004" i="16"/>
  <c r="J21005" i="16"/>
  <c r="J21006" i="16"/>
  <c r="J21007" i="16"/>
  <c r="J21008" i="16"/>
  <c r="J21009" i="16"/>
  <c r="J21010" i="16"/>
  <c r="J21011" i="16"/>
  <c r="J21012" i="16"/>
  <c r="J21013" i="16"/>
  <c r="J21014" i="16"/>
  <c r="J21015" i="16"/>
  <c r="J21016" i="16"/>
  <c r="J21017" i="16"/>
  <c r="J21018" i="16"/>
  <c r="J21019" i="16"/>
  <c r="J21020" i="16"/>
  <c r="J21021" i="16"/>
  <c r="J21022" i="16"/>
  <c r="J21023" i="16"/>
  <c r="J21024" i="16"/>
  <c r="J21025" i="16"/>
  <c r="J21026" i="16"/>
  <c r="J21027" i="16"/>
  <c r="J21028" i="16"/>
  <c r="J21029" i="16"/>
  <c r="J21030" i="16"/>
  <c r="J21031" i="16"/>
  <c r="J21032" i="16"/>
  <c r="J21033" i="16"/>
  <c r="J21034" i="16"/>
  <c r="J21035" i="16"/>
  <c r="J21036" i="16"/>
  <c r="J21037" i="16"/>
  <c r="J21038" i="16"/>
  <c r="J21039" i="16"/>
  <c r="J21040" i="16"/>
  <c r="J21041" i="16"/>
  <c r="J21042" i="16"/>
  <c r="J21043" i="16"/>
  <c r="J21044" i="16"/>
  <c r="J21045" i="16"/>
  <c r="J21046" i="16"/>
  <c r="J21047" i="16"/>
  <c r="J21048" i="16"/>
  <c r="J21049" i="16"/>
  <c r="J21050" i="16"/>
  <c r="J21051" i="16"/>
  <c r="J21052" i="16"/>
  <c r="J21053" i="16"/>
  <c r="J21054" i="16"/>
  <c r="J21055" i="16"/>
  <c r="J21056" i="16"/>
  <c r="J21057" i="16"/>
  <c r="J21058" i="16"/>
  <c r="J21059" i="16"/>
  <c r="J21060" i="16"/>
  <c r="J21061" i="16"/>
  <c r="J21062" i="16"/>
  <c r="J21063" i="16"/>
  <c r="J21064" i="16"/>
  <c r="J21065" i="16"/>
  <c r="J21066" i="16"/>
  <c r="J21067" i="16"/>
  <c r="J21068" i="16"/>
  <c r="J21069" i="16"/>
  <c r="J21070" i="16"/>
  <c r="J21071" i="16"/>
  <c r="J21072" i="16"/>
  <c r="J21073" i="16"/>
  <c r="J21074" i="16"/>
  <c r="J21075" i="16"/>
  <c r="J21076" i="16"/>
  <c r="J21077" i="16"/>
  <c r="J21078" i="16"/>
  <c r="J21079" i="16"/>
  <c r="J21080" i="16"/>
  <c r="J21081" i="16"/>
  <c r="J21082" i="16"/>
  <c r="J21083" i="16"/>
  <c r="J21084" i="16"/>
  <c r="J21085" i="16"/>
  <c r="J21086" i="16"/>
  <c r="J21087" i="16"/>
  <c r="J21088" i="16"/>
  <c r="J21089" i="16"/>
  <c r="J21090" i="16"/>
  <c r="J21091" i="16"/>
  <c r="J21092" i="16"/>
  <c r="J21093" i="16"/>
  <c r="J21094" i="16"/>
  <c r="J21095" i="16"/>
  <c r="J21096" i="16"/>
  <c r="J21097" i="16"/>
  <c r="J21098" i="16"/>
  <c r="J21099" i="16"/>
  <c r="J21100" i="16"/>
  <c r="J21101" i="16"/>
  <c r="J21102" i="16"/>
  <c r="J21103" i="16"/>
  <c r="J21104" i="16"/>
  <c r="J21105" i="16"/>
  <c r="J21106" i="16"/>
  <c r="J21107" i="16"/>
  <c r="J21108" i="16"/>
  <c r="J21109" i="16"/>
  <c r="J21110" i="16"/>
  <c r="J21111" i="16"/>
  <c r="J21112" i="16"/>
  <c r="J21113" i="16"/>
  <c r="J21114" i="16"/>
  <c r="J21115" i="16"/>
  <c r="J21116" i="16"/>
  <c r="J21117" i="16"/>
  <c r="J21118" i="16"/>
  <c r="J21119" i="16"/>
  <c r="J21120" i="16"/>
  <c r="J21121" i="16"/>
  <c r="J21122" i="16"/>
  <c r="J21123" i="16"/>
  <c r="J21124" i="16"/>
  <c r="J21125" i="16"/>
  <c r="J21126" i="16"/>
  <c r="J21127" i="16"/>
  <c r="J21128" i="16"/>
  <c r="J21129" i="16"/>
  <c r="J21130" i="16"/>
  <c r="J21131" i="16"/>
  <c r="J21132" i="16"/>
  <c r="J21133" i="16"/>
  <c r="J21134" i="16"/>
  <c r="J21135" i="16"/>
  <c r="J21136" i="16"/>
  <c r="J21137" i="16"/>
  <c r="J21138" i="16"/>
  <c r="J21139" i="16"/>
  <c r="J21140" i="16"/>
  <c r="J21141" i="16"/>
  <c r="J21142" i="16"/>
  <c r="J21143" i="16"/>
  <c r="J21144" i="16"/>
  <c r="J21145" i="16"/>
  <c r="J21146" i="16"/>
  <c r="J21147" i="16"/>
  <c r="J21148" i="16"/>
  <c r="J21149" i="16"/>
  <c r="J21150" i="16"/>
  <c r="J21151" i="16"/>
  <c r="J21152" i="16"/>
  <c r="J21153" i="16"/>
  <c r="J21154" i="16"/>
  <c r="J21155" i="16"/>
  <c r="J21156" i="16"/>
  <c r="J21157" i="16"/>
  <c r="J21158" i="16"/>
  <c r="J21159" i="16"/>
  <c r="J21160" i="16"/>
  <c r="J21161" i="16"/>
  <c r="J21162" i="16"/>
  <c r="J21163" i="16"/>
  <c r="J21164" i="16"/>
  <c r="J21165" i="16"/>
  <c r="J21166" i="16"/>
  <c r="J21167" i="16"/>
  <c r="J21168" i="16"/>
  <c r="J21169" i="16"/>
  <c r="J21170" i="16"/>
  <c r="J21171" i="16"/>
  <c r="J21172" i="16"/>
  <c r="J21173" i="16"/>
  <c r="J21174" i="16"/>
  <c r="J21175" i="16"/>
  <c r="J21176" i="16"/>
  <c r="J21177" i="16"/>
  <c r="J21178" i="16"/>
  <c r="J21179" i="16"/>
  <c r="J21180" i="16"/>
  <c r="J21181" i="16"/>
  <c r="J21182" i="16"/>
  <c r="J21183" i="16"/>
  <c r="J21184" i="16"/>
  <c r="J21185" i="16"/>
  <c r="J21186" i="16"/>
  <c r="J21187" i="16"/>
  <c r="J21188" i="16"/>
  <c r="J21189" i="16"/>
  <c r="J21190" i="16"/>
  <c r="J21191" i="16"/>
  <c r="J21192" i="16"/>
  <c r="J21193" i="16"/>
  <c r="J21194" i="16"/>
  <c r="J21195" i="16"/>
  <c r="J21196" i="16"/>
  <c r="J21197" i="16"/>
  <c r="J21198" i="16"/>
  <c r="J21199" i="16"/>
  <c r="J21200" i="16"/>
  <c r="J21201" i="16"/>
  <c r="J21202" i="16"/>
  <c r="J21203" i="16"/>
  <c r="J21204" i="16"/>
  <c r="J21205" i="16"/>
  <c r="J21206" i="16"/>
  <c r="J21207" i="16"/>
  <c r="J21208" i="16"/>
  <c r="J21209" i="16"/>
  <c r="J21210" i="16"/>
  <c r="J21211" i="16"/>
  <c r="J21212" i="16"/>
  <c r="J21213" i="16"/>
  <c r="J21214" i="16"/>
  <c r="J21215" i="16"/>
  <c r="J21216" i="16"/>
  <c r="J21217" i="16"/>
  <c r="J21218" i="16"/>
  <c r="J21219" i="16"/>
  <c r="J21220" i="16"/>
  <c r="J21221" i="16"/>
  <c r="J21222" i="16"/>
  <c r="J21223" i="16"/>
  <c r="J21224" i="16"/>
  <c r="J21225" i="16"/>
  <c r="J21226" i="16"/>
  <c r="J21227" i="16"/>
  <c r="J21228" i="16"/>
  <c r="J21229" i="16"/>
  <c r="J21230" i="16"/>
  <c r="J21231" i="16"/>
  <c r="J21232" i="16"/>
  <c r="J21233" i="16"/>
  <c r="J21234" i="16"/>
  <c r="J21235" i="16"/>
  <c r="J21236" i="16"/>
  <c r="J21237" i="16"/>
  <c r="J21238" i="16"/>
  <c r="J21239" i="16"/>
  <c r="J21240" i="16"/>
  <c r="J21241" i="16"/>
  <c r="J21242" i="16"/>
  <c r="J21243" i="16"/>
  <c r="J21244" i="16"/>
  <c r="J21245" i="16"/>
  <c r="J21246" i="16"/>
  <c r="J21247" i="16"/>
  <c r="J21248" i="16"/>
  <c r="J21249" i="16"/>
  <c r="J21250" i="16"/>
  <c r="J21251" i="16"/>
  <c r="J21252" i="16"/>
  <c r="J21253" i="16"/>
  <c r="J21254" i="16"/>
  <c r="J21255" i="16"/>
  <c r="J21256" i="16"/>
  <c r="J21257" i="16"/>
  <c r="J21258" i="16"/>
  <c r="J21259" i="16"/>
  <c r="J21260" i="16"/>
  <c r="J21261" i="16"/>
  <c r="J21262" i="16"/>
  <c r="J21263" i="16"/>
  <c r="J21264" i="16"/>
  <c r="J21265" i="16"/>
  <c r="J21266" i="16"/>
  <c r="J21267" i="16"/>
  <c r="J21268" i="16"/>
  <c r="J21269" i="16"/>
  <c r="J21270" i="16"/>
  <c r="J21271" i="16"/>
  <c r="J21272" i="16"/>
  <c r="J21273" i="16"/>
  <c r="J21274" i="16"/>
  <c r="J21275" i="16"/>
  <c r="J21276" i="16"/>
  <c r="J21277" i="16"/>
  <c r="J21278" i="16"/>
  <c r="J21279" i="16"/>
  <c r="J21280" i="16"/>
  <c r="J21281" i="16"/>
  <c r="J21282" i="16"/>
  <c r="J21283" i="16"/>
  <c r="J21284" i="16"/>
  <c r="J21285" i="16"/>
  <c r="J21286" i="16"/>
  <c r="J21287" i="16"/>
  <c r="J21288" i="16"/>
  <c r="J21289" i="16"/>
  <c r="J21290" i="16"/>
  <c r="J21291" i="16"/>
  <c r="J21292" i="16"/>
  <c r="J21293" i="16"/>
  <c r="J21294" i="16"/>
  <c r="J21295" i="16"/>
  <c r="J21296" i="16"/>
  <c r="J21297" i="16"/>
  <c r="J21298" i="16"/>
  <c r="J21299" i="16"/>
  <c r="J21300" i="16"/>
  <c r="J21301" i="16"/>
  <c r="J21302" i="16"/>
  <c r="J21303" i="16"/>
  <c r="J21304" i="16"/>
  <c r="J21305" i="16"/>
  <c r="J21306" i="16"/>
  <c r="J21307" i="16"/>
  <c r="J21308" i="16"/>
  <c r="J21309" i="16"/>
  <c r="J21310" i="16"/>
  <c r="J21311" i="16"/>
  <c r="J21312" i="16"/>
  <c r="J21313" i="16"/>
  <c r="J21314" i="16"/>
  <c r="J21315" i="16"/>
  <c r="J21316" i="16"/>
  <c r="J21317" i="16"/>
  <c r="J21318" i="16"/>
  <c r="J21319" i="16"/>
  <c r="J21320" i="16"/>
  <c r="J21321" i="16"/>
  <c r="J21322" i="16"/>
  <c r="J21323" i="16"/>
  <c r="J21324" i="16"/>
  <c r="J21325" i="16"/>
  <c r="J21326" i="16"/>
  <c r="J21327" i="16"/>
  <c r="J21328" i="16"/>
  <c r="J21329" i="16"/>
  <c r="J21330" i="16"/>
  <c r="J21331" i="16"/>
  <c r="J21332" i="16"/>
  <c r="J21333" i="16"/>
  <c r="J21334" i="16"/>
  <c r="J21335" i="16"/>
  <c r="J21336" i="16"/>
  <c r="J21337" i="16"/>
  <c r="J21338" i="16"/>
  <c r="J21339" i="16"/>
  <c r="J21340" i="16"/>
  <c r="J21341" i="16"/>
  <c r="J21342" i="16"/>
  <c r="J21343" i="16"/>
  <c r="J21344" i="16"/>
  <c r="J21345" i="16"/>
  <c r="J21346" i="16"/>
  <c r="J21347" i="16"/>
  <c r="J21348" i="16"/>
  <c r="J21349" i="16"/>
  <c r="J21350" i="16"/>
  <c r="J21351" i="16"/>
  <c r="J21352" i="16"/>
  <c r="J21353" i="16"/>
  <c r="J21354" i="16"/>
  <c r="J21355" i="16"/>
  <c r="J21356" i="16"/>
  <c r="J21357" i="16"/>
  <c r="J21358" i="16"/>
  <c r="J21359" i="16"/>
  <c r="J21360" i="16"/>
  <c r="J21361" i="16"/>
  <c r="J21362" i="16"/>
  <c r="J21363" i="16"/>
  <c r="J21364" i="16"/>
  <c r="J21365" i="16"/>
  <c r="J21366" i="16"/>
  <c r="J21367" i="16"/>
  <c r="J21368" i="16"/>
  <c r="J21369" i="16"/>
  <c r="J21370" i="16"/>
  <c r="J21371" i="16"/>
  <c r="J21372" i="16"/>
  <c r="J21373" i="16"/>
  <c r="J21374" i="16"/>
  <c r="J21375" i="16"/>
  <c r="J21376" i="16"/>
  <c r="J21377" i="16"/>
  <c r="J21378" i="16"/>
  <c r="J21379" i="16"/>
  <c r="J21380" i="16"/>
  <c r="J21381" i="16"/>
  <c r="J21382" i="16"/>
  <c r="J21383" i="16"/>
  <c r="J21384" i="16"/>
  <c r="J21385" i="16"/>
  <c r="J21386" i="16"/>
  <c r="J21387" i="16"/>
  <c r="J21388" i="16"/>
  <c r="J21389" i="16"/>
  <c r="J21390" i="16"/>
  <c r="J21391" i="16"/>
  <c r="J21392" i="16"/>
  <c r="J21393" i="16"/>
  <c r="J21394" i="16"/>
  <c r="J21395" i="16"/>
  <c r="J21396" i="16"/>
  <c r="J21397" i="16"/>
  <c r="J21398" i="16"/>
  <c r="J21399" i="16"/>
  <c r="J21400" i="16"/>
  <c r="J21401" i="16"/>
  <c r="J21402" i="16"/>
  <c r="J21403" i="16"/>
  <c r="J21404" i="16"/>
  <c r="J21405" i="16"/>
  <c r="J21406" i="16"/>
  <c r="J21407" i="16"/>
  <c r="J21408" i="16"/>
  <c r="J21409" i="16"/>
  <c r="J21410" i="16"/>
  <c r="J21411" i="16"/>
  <c r="J21412" i="16"/>
  <c r="J21413" i="16"/>
  <c r="J21414" i="16"/>
  <c r="J21415" i="16"/>
  <c r="J21416" i="16"/>
  <c r="J21417" i="16"/>
  <c r="J21418" i="16"/>
  <c r="J21419" i="16"/>
  <c r="J21420" i="16"/>
  <c r="J21421" i="16"/>
  <c r="J21422" i="16"/>
  <c r="J21423" i="16"/>
  <c r="J21424" i="16"/>
  <c r="J21425" i="16"/>
  <c r="J21426" i="16"/>
  <c r="J21427" i="16"/>
  <c r="J21428" i="16"/>
  <c r="J21429" i="16"/>
  <c r="J21430" i="16"/>
  <c r="J21431" i="16"/>
  <c r="J21432" i="16"/>
  <c r="J21433" i="16"/>
  <c r="J21434" i="16"/>
  <c r="J21435" i="16"/>
  <c r="J21436" i="16"/>
  <c r="J21437" i="16"/>
  <c r="J21438" i="16"/>
  <c r="J21439" i="16"/>
  <c r="J21440" i="16"/>
  <c r="J21441" i="16"/>
  <c r="J21442" i="16"/>
  <c r="J21443" i="16"/>
  <c r="J21444" i="16"/>
  <c r="J21445" i="16"/>
  <c r="J21446" i="16"/>
  <c r="J21447" i="16"/>
  <c r="J21448" i="16"/>
  <c r="J21449" i="16"/>
  <c r="J21450" i="16"/>
  <c r="J21451" i="16"/>
  <c r="J21452" i="16"/>
  <c r="J21453" i="16"/>
  <c r="J21454" i="16"/>
  <c r="J21455" i="16"/>
  <c r="J21456" i="16"/>
  <c r="J21457" i="16"/>
  <c r="J21458" i="16"/>
  <c r="J21459" i="16"/>
  <c r="J21460" i="16"/>
  <c r="J21461" i="16"/>
  <c r="J21462" i="16"/>
  <c r="J21463" i="16"/>
  <c r="J21464" i="16"/>
  <c r="J21465" i="16"/>
  <c r="J21466" i="16"/>
  <c r="J21467" i="16"/>
  <c r="J21468" i="16"/>
  <c r="J21469" i="16"/>
  <c r="J21470" i="16"/>
  <c r="J21471" i="16"/>
  <c r="J21472" i="16"/>
  <c r="J21473" i="16"/>
  <c r="J21474" i="16"/>
  <c r="J21475" i="16"/>
  <c r="J21476" i="16"/>
  <c r="J21477" i="16"/>
  <c r="J21478" i="16"/>
  <c r="J21479" i="16"/>
  <c r="J21480" i="16"/>
  <c r="J21481" i="16"/>
  <c r="J21482" i="16"/>
  <c r="J21483" i="16"/>
  <c r="J21484" i="16"/>
  <c r="J21485" i="16"/>
  <c r="J21486" i="16"/>
  <c r="J21487" i="16"/>
  <c r="J21488" i="16"/>
  <c r="J21489" i="16"/>
  <c r="J21490" i="16"/>
  <c r="J21491" i="16"/>
  <c r="J21492" i="16"/>
  <c r="J21493" i="16"/>
  <c r="J21494" i="16"/>
  <c r="J21495" i="16"/>
  <c r="J21496" i="16"/>
  <c r="J21497" i="16"/>
  <c r="J21498" i="16"/>
  <c r="J21499" i="16"/>
  <c r="J21500" i="16"/>
  <c r="J21501" i="16"/>
  <c r="J21502" i="16"/>
  <c r="J21503" i="16"/>
  <c r="J21504" i="16"/>
  <c r="J21505" i="16"/>
  <c r="J21506" i="16"/>
  <c r="J21507" i="16"/>
  <c r="J21508" i="16"/>
  <c r="J21509" i="16"/>
  <c r="J21510" i="16"/>
  <c r="J21511" i="16"/>
  <c r="J21512" i="16"/>
  <c r="J21513" i="16"/>
  <c r="J21514" i="16"/>
  <c r="J21515" i="16"/>
  <c r="J21516" i="16"/>
  <c r="J21517" i="16"/>
  <c r="J21518" i="16"/>
  <c r="J21519" i="16"/>
  <c r="J21520" i="16"/>
  <c r="J21521" i="16"/>
  <c r="J21522" i="16"/>
  <c r="J21523" i="16"/>
  <c r="J21524" i="16"/>
  <c r="J21525" i="16"/>
  <c r="J21526" i="16"/>
  <c r="J21527" i="16"/>
  <c r="J21528" i="16"/>
  <c r="J21529" i="16"/>
  <c r="J21530" i="16"/>
  <c r="J21531" i="16"/>
  <c r="J21532" i="16"/>
  <c r="J21533" i="16"/>
  <c r="J21534" i="16"/>
  <c r="J21535" i="16"/>
  <c r="J21536" i="16"/>
  <c r="J21537" i="16"/>
  <c r="J21538" i="16"/>
  <c r="J21539" i="16"/>
  <c r="J21540" i="16"/>
  <c r="J21541" i="16"/>
  <c r="J21542" i="16"/>
  <c r="J21543" i="16"/>
  <c r="J21544" i="16"/>
  <c r="J21545" i="16"/>
  <c r="J21546" i="16"/>
  <c r="J21547" i="16"/>
  <c r="J21548" i="16"/>
  <c r="J21549" i="16"/>
  <c r="J21550" i="16"/>
  <c r="J21551" i="16"/>
  <c r="J21552" i="16"/>
  <c r="J21553" i="16"/>
  <c r="J21554" i="16"/>
  <c r="J21555" i="16"/>
  <c r="J21556" i="16"/>
  <c r="J21557" i="16"/>
  <c r="J21558" i="16"/>
  <c r="J21559" i="16"/>
  <c r="J21560" i="16"/>
  <c r="J21561" i="16"/>
  <c r="J21562" i="16"/>
  <c r="J21563" i="16"/>
  <c r="J21564" i="16"/>
  <c r="J21565" i="16"/>
  <c r="J21566" i="16"/>
  <c r="J21567" i="16"/>
  <c r="J21568" i="16"/>
  <c r="J21569" i="16"/>
  <c r="J21570" i="16"/>
  <c r="J21571" i="16"/>
  <c r="J21572" i="16"/>
  <c r="J21573" i="16"/>
  <c r="J21574" i="16"/>
  <c r="J21575" i="16"/>
  <c r="J21576" i="16"/>
  <c r="J21577" i="16"/>
  <c r="J21578" i="16"/>
  <c r="J21579" i="16"/>
  <c r="J21580" i="16"/>
  <c r="J21581" i="16"/>
  <c r="J21582" i="16"/>
  <c r="J21583" i="16"/>
  <c r="J21584" i="16"/>
  <c r="J21585" i="16"/>
  <c r="J21586" i="16"/>
  <c r="J21587" i="16"/>
  <c r="J21588" i="16"/>
  <c r="J21589" i="16"/>
  <c r="J21590" i="16"/>
  <c r="J21591" i="16"/>
  <c r="J21592" i="16"/>
  <c r="J21593" i="16"/>
  <c r="J21594" i="16"/>
  <c r="J21595" i="16"/>
  <c r="J21596" i="16"/>
  <c r="J21597" i="16"/>
  <c r="J21598" i="16"/>
  <c r="J21599" i="16"/>
  <c r="J21600" i="16"/>
  <c r="J21601" i="16"/>
  <c r="J21602" i="16"/>
  <c r="J21603" i="16"/>
  <c r="J21604" i="16"/>
  <c r="J21605" i="16"/>
  <c r="J21606" i="16"/>
  <c r="J21607" i="16"/>
  <c r="J21608" i="16"/>
  <c r="J21609" i="16"/>
  <c r="J21610" i="16"/>
  <c r="J21611" i="16"/>
  <c r="J21612" i="16"/>
  <c r="J21613" i="16"/>
  <c r="J21614" i="16"/>
  <c r="J21615" i="16"/>
  <c r="J21616" i="16"/>
  <c r="J21617" i="16"/>
  <c r="J21618" i="16"/>
  <c r="J21619" i="16"/>
  <c r="J21620" i="16"/>
  <c r="J21621" i="16"/>
  <c r="J21622" i="16"/>
  <c r="J21623" i="16"/>
  <c r="J21624" i="16"/>
  <c r="J21625" i="16"/>
  <c r="J21626" i="16"/>
  <c r="J21627" i="16"/>
  <c r="J21628" i="16"/>
  <c r="J21629" i="16"/>
  <c r="J21630" i="16"/>
  <c r="J21631" i="16"/>
  <c r="J21632" i="16"/>
  <c r="J21633" i="16"/>
  <c r="J21634" i="16"/>
  <c r="J21635" i="16"/>
  <c r="J21636" i="16"/>
  <c r="J21637" i="16"/>
  <c r="J21638" i="16"/>
  <c r="J21639" i="16"/>
  <c r="J21640" i="16"/>
  <c r="J21641" i="16"/>
  <c r="J21642" i="16"/>
  <c r="J21643" i="16"/>
  <c r="J21644" i="16"/>
  <c r="J21645" i="16"/>
  <c r="J21646" i="16"/>
  <c r="J21647" i="16"/>
  <c r="J21648" i="16"/>
  <c r="J21649" i="16"/>
  <c r="J21650" i="16"/>
  <c r="J21651" i="16"/>
  <c r="J21652" i="16"/>
  <c r="J21653" i="16"/>
  <c r="J21654" i="16"/>
  <c r="J21655" i="16"/>
  <c r="J21656" i="16"/>
  <c r="J21657" i="16"/>
  <c r="J21658" i="16"/>
  <c r="J21659" i="16"/>
  <c r="J21660" i="16"/>
  <c r="J21661" i="16"/>
  <c r="J21662" i="16"/>
  <c r="J21663" i="16"/>
  <c r="J21664" i="16"/>
  <c r="J21665" i="16"/>
  <c r="J21666" i="16"/>
  <c r="J21667" i="16"/>
  <c r="J21668" i="16"/>
  <c r="J21669" i="16"/>
  <c r="J21670" i="16"/>
  <c r="J21671" i="16"/>
  <c r="J21672" i="16"/>
  <c r="J21673" i="16"/>
  <c r="J21674" i="16"/>
  <c r="J21675" i="16"/>
  <c r="J21676" i="16"/>
  <c r="J21677" i="16"/>
  <c r="J21678" i="16"/>
  <c r="J21679" i="16"/>
  <c r="J21680" i="16"/>
  <c r="J21681" i="16"/>
  <c r="J21682" i="16"/>
  <c r="J21683" i="16"/>
  <c r="J21684" i="16"/>
  <c r="J21685" i="16"/>
  <c r="J21686" i="16"/>
  <c r="J21687" i="16"/>
  <c r="J21688" i="16"/>
  <c r="J21689" i="16"/>
  <c r="J21690" i="16"/>
  <c r="J21691" i="16"/>
  <c r="J21692" i="16"/>
  <c r="J21693" i="16"/>
  <c r="J21694" i="16"/>
  <c r="J21695" i="16"/>
  <c r="J21696" i="16"/>
  <c r="J21697" i="16"/>
  <c r="J21698" i="16"/>
  <c r="J21699" i="16"/>
  <c r="J21700" i="16"/>
  <c r="J21701" i="16"/>
  <c r="J21702" i="16"/>
  <c r="J21703" i="16"/>
  <c r="J21704" i="16"/>
  <c r="J21705" i="16"/>
  <c r="J21706" i="16"/>
  <c r="J21707" i="16"/>
  <c r="J21708" i="16"/>
  <c r="J21709" i="16"/>
  <c r="J21710" i="16"/>
  <c r="J21711" i="16"/>
  <c r="J21712" i="16"/>
  <c r="J21713" i="16"/>
  <c r="J21714" i="16"/>
  <c r="J21715" i="16"/>
  <c r="J21716" i="16"/>
  <c r="J21717" i="16"/>
  <c r="J21718" i="16"/>
  <c r="J21719" i="16"/>
  <c r="J21720" i="16"/>
  <c r="J21721" i="16"/>
  <c r="J21722" i="16"/>
  <c r="J21723" i="16"/>
  <c r="J21724" i="16"/>
  <c r="J21725" i="16"/>
  <c r="J21726" i="16"/>
  <c r="J21727" i="16"/>
  <c r="J21728" i="16"/>
  <c r="J21729" i="16"/>
  <c r="J21730" i="16"/>
  <c r="J21731" i="16"/>
  <c r="J21732" i="16"/>
  <c r="J21733" i="16"/>
  <c r="J21734" i="16"/>
  <c r="J21735" i="16"/>
  <c r="J21736" i="16"/>
  <c r="J21737" i="16"/>
  <c r="J21738" i="16"/>
  <c r="J21739" i="16"/>
  <c r="J21740" i="16"/>
  <c r="J21741" i="16"/>
  <c r="J21742" i="16"/>
  <c r="J21743" i="16"/>
  <c r="J21744" i="16"/>
  <c r="J21745" i="16"/>
  <c r="J21746" i="16"/>
  <c r="J21747" i="16"/>
  <c r="J21748" i="16"/>
  <c r="J21749" i="16"/>
  <c r="J21750" i="16"/>
  <c r="J21751" i="16"/>
  <c r="J21752" i="16"/>
  <c r="J21753" i="16"/>
  <c r="J21754" i="16"/>
  <c r="J21755" i="16"/>
  <c r="J21756" i="16"/>
  <c r="J21757" i="16"/>
  <c r="J21758" i="16"/>
  <c r="J21759" i="16"/>
  <c r="J21760" i="16"/>
  <c r="J21761" i="16"/>
  <c r="J21762" i="16"/>
  <c r="J21763" i="16"/>
  <c r="J21764" i="16"/>
  <c r="J21765" i="16"/>
  <c r="J21766" i="16"/>
  <c r="J21767" i="16"/>
  <c r="J21768" i="16"/>
  <c r="J21769" i="16"/>
  <c r="J21770" i="16"/>
  <c r="J21771" i="16"/>
  <c r="J21772" i="16"/>
  <c r="J21773" i="16"/>
  <c r="J21774" i="16"/>
  <c r="J21775" i="16"/>
  <c r="J21776" i="16"/>
  <c r="J21777" i="16"/>
  <c r="J21778" i="16"/>
  <c r="J21779" i="16"/>
  <c r="J21780" i="16"/>
  <c r="J21781" i="16"/>
  <c r="J21782" i="16"/>
  <c r="J21783" i="16"/>
  <c r="J21784" i="16"/>
  <c r="J21785" i="16"/>
  <c r="J21786" i="16"/>
  <c r="J21787" i="16"/>
  <c r="J21788" i="16"/>
  <c r="J21789" i="16"/>
  <c r="J21790" i="16"/>
  <c r="J21791" i="16"/>
  <c r="J21792" i="16"/>
  <c r="J21793" i="16"/>
  <c r="J21794" i="16"/>
  <c r="J21795" i="16"/>
  <c r="J21796" i="16"/>
  <c r="J21797" i="16"/>
  <c r="J21798" i="16"/>
  <c r="J21799" i="16"/>
  <c r="J21800" i="16"/>
  <c r="J21801" i="16"/>
  <c r="J21802" i="16"/>
  <c r="J21803" i="16"/>
  <c r="J21804" i="16"/>
  <c r="J21805" i="16"/>
  <c r="J21806" i="16"/>
  <c r="J21807" i="16"/>
  <c r="J21808" i="16"/>
  <c r="J21809" i="16"/>
  <c r="J21810" i="16"/>
  <c r="J21811" i="16"/>
  <c r="J21812" i="16"/>
  <c r="J21813" i="16"/>
  <c r="J21814" i="16"/>
  <c r="J21815" i="16"/>
  <c r="J21816" i="16"/>
  <c r="J21817" i="16"/>
  <c r="J21818" i="16"/>
  <c r="J21819" i="16"/>
  <c r="J21820" i="16"/>
  <c r="J21821" i="16"/>
  <c r="J21822" i="16"/>
  <c r="J21823" i="16"/>
  <c r="J21824" i="16"/>
  <c r="J21825" i="16"/>
  <c r="J21826" i="16"/>
  <c r="J21827" i="16"/>
  <c r="J21828" i="16"/>
  <c r="J21829" i="16"/>
  <c r="J21830" i="16"/>
  <c r="J21831" i="16"/>
  <c r="J21832" i="16"/>
  <c r="J21833" i="16"/>
  <c r="J21834" i="16"/>
  <c r="J21835" i="16"/>
  <c r="J21836" i="16"/>
  <c r="J21837" i="16"/>
  <c r="J21838" i="16"/>
  <c r="J21839" i="16"/>
  <c r="J21840" i="16"/>
  <c r="J21841" i="16"/>
  <c r="J21842" i="16"/>
  <c r="J21843" i="16"/>
  <c r="J21844" i="16"/>
  <c r="J21845" i="16"/>
  <c r="J21846" i="16"/>
  <c r="J21847" i="16"/>
  <c r="J21848" i="16"/>
  <c r="J21849" i="16"/>
  <c r="J21850" i="16"/>
  <c r="J21851" i="16"/>
  <c r="J21852" i="16"/>
  <c r="J21853" i="16"/>
  <c r="J21854" i="16"/>
  <c r="J21855" i="16"/>
  <c r="J21856" i="16"/>
  <c r="J21857" i="16"/>
  <c r="J21858" i="16"/>
  <c r="J21859" i="16"/>
  <c r="J21860" i="16"/>
  <c r="J21861" i="16"/>
  <c r="J21862" i="16"/>
  <c r="J21863" i="16"/>
  <c r="J21864" i="16"/>
  <c r="J21865" i="16"/>
  <c r="J21866" i="16"/>
  <c r="J21867" i="16"/>
  <c r="J21868" i="16"/>
  <c r="J21869" i="16"/>
  <c r="J21870" i="16"/>
  <c r="J21871" i="16"/>
  <c r="J21872" i="16"/>
  <c r="J21873" i="16"/>
  <c r="J21874" i="16"/>
  <c r="J21875" i="16"/>
  <c r="J21876" i="16"/>
  <c r="J21877" i="16"/>
  <c r="J21878" i="16"/>
  <c r="J21879" i="16"/>
  <c r="J21880" i="16"/>
  <c r="J21881" i="16"/>
  <c r="J21882" i="16"/>
  <c r="J21883" i="16"/>
  <c r="J21884" i="16"/>
  <c r="J21885" i="16"/>
  <c r="J21886" i="16"/>
  <c r="J21887" i="16"/>
  <c r="J21888" i="16"/>
  <c r="J21889" i="16"/>
  <c r="J21890" i="16"/>
  <c r="J21891" i="16"/>
  <c r="J21892" i="16"/>
  <c r="J21893" i="16"/>
  <c r="J21894" i="16"/>
  <c r="J21895" i="16"/>
  <c r="J21896" i="16"/>
  <c r="J21897" i="16"/>
  <c r="J21898" i="16"/>
  <c r="J21899" i="16"/>
  <c r="J21900" i="16"/>
  <c r="J21901" i="16"/>
  <c r="J21902" i="16"/>
  <c r="J21903" i="16"/>
  <c r="J21904" i="16"/>
  <c r="J21905" i="16"/>
  <c r="J21906" i="16"/>
  <c r="J21907" i="16"/>
  <c r="J21908" i="16"/>
  <c r="J21909" i="16"/>
  <c r="J21910" i="16"/>
  <c r="J21911" i="16"/>
  <c r="J21912" i="16"/>
  <c r="J21913" i="16"/>
  <c r="J21914" i="16"/>
  <c r="J21915" i="16"/>
  <c r="J21916" i="16"/>
  <c r="J21917" i="16"/>
  <c r="J21918" i="16"/>
  <c r="J21919" i="16"/>
  <c r="J21920" i="16"/>
  <c r="J21921" i="16"/>
  <c r="J21922" i="16"/>
  <c r="J21923" i="16"/>
  <c r="J21924" i="16"/>
  <c r="J21925" i="16"/>
  <c r="J21926" i="16"/>
  <c r="J21927" i="16"/>
  <c r="J21928" i="16"/>
  <c r="J21929" i="16"/>
  <c r="J21930" i="16"/>
  <c r="J21931" i="16"/>
  <c r="J21932" i="16"/>
  <c r="J21933" i="16"/>
  <c r="J21934" i="16"/>
  <c r="J21935" i="16"/>
  <c r="J21936" i="16"/>
  <c r="J21937" i="16"/>
  <c r="J21938" i="16"/>
  <c r="J21939" i="16"/>
  <c r="J21940" i="16"/>
  <c r="J21941" i="16"/>
  <c r="J21942" i="16"/>
  <c r="J21943" i="16"/>
  <c r="J21944" i="16"/>
  <c r="J21945" i="16"/>
  <c r="J21946" i="16"/>
  <c r="J21947" i="16"/>
  <c r="J21948" i="16"/>
  <c r="J21949" i="16"/>
  <c r="J21950" i="16"/>
  <c r="J21951" i="16"/>
  <c r="J21952" i="16"/>
  <c r="J21953" i="16"/>
  <c r="J21954" i="16"/>
  <c r="J21955" i="16"/>
  <c r="J21956" i="16"/>
  <c r="J21957" i="16"/>
  <c r="J21958" i="16"/>
  <c r="J21959" i="16"/>
  <c r="J21960" i="16"/>
  <c r="J21961" i="16"/>
  <c r="J21962" i="16"/>
  <c r="J21963" i="16"/>
  <c r="J21964" i="16"/>
  <c r="J21965" i="16"/>
  <c r="J21966" i="16"/>
  <c r="J21967" i="16"/>
  <c r="J21968" i="16"/>
  <c r="J21969" i="16"/>
  <c r="J21970" i="16"/>
  <c r="J21971" i="16"/>
  <c r="J21972" i="16"/>
  <c r="J21973" i="16"/>
  <c r="J21974" i="16"/>
  <c r="J21975" i="16"/>
  <c r="J21976" i="16"/>
  <c r="J21977" i="16"/>
  <c r="J21978" i="16"/>
  <c r="J21979" i="16"/>
  <c r="J21980" i="16"/>
  <c r="J21981" i="16"/>
  <c r="J21982" i="16"/>
  <c r="J21983" i="16"/>
  <c r="J21984" i="16"/>
  <c r="J21985" i="16"/>
  <c r="J21986" i="16"/>
  <c r="J21987" i="16"/>
  <c r="J21988" i="16"/>
  <c r="J21989" i="16"/>
  <c r="J21990" i="16"/>
  <c r="J21991" i="16"/>
  <c r="J21992" i="16"/>
  <c r="J21993" i="16"/>
  <c r="J21994" i="16"/>
  <c r="J21995" i="16"/>
  <c r="J21996" i="16"/>
  <c r="J21997" i="16"/>
  <c r="J21998" i="16"/>
  <c r="J21999" i="16"/>
  <c r="J22000" i="16"/>
  <c r="J22001" i="16"/>
  <c r="J22002" i="16"/>
  <c r="J22003" i="16"/>
  <c r="J22004" i="16"/>
  <c r="J22005" i="16"/>
  <c r="J22006" i="16"/>
  <c r="J22007" i="16"/>
  <c r="J22008" i="16"/>
  <c r="J22009" i="16"/>
  <c r="J22010" i="16"/>
  <c r="J22011" i="16"/>
  <c r="J22012" i="16"/>
  <c r="J22013" i="16"/>
  <c r="J22014" i="16"/>
  <c r="J22015" i="16"/>
  <c r="J22016" i="16"/>
  <c r="J22017" i="16"/>
  <c r="J22018" i="16"/>
  <c r="J22019" i="16"/>
  <c r="J22020" i="16"/>
  <c r="J22021" i="16"/>
  <c r="J22022" i="16"/>
  <c r="J22023" i="16"/>
  <c r="J22024" i="16"/>
  <c r="J22025" i="16"/>
  <c r="J22026" i="16"/>
  <c r="J22027" i="16"/>
  <c r="J22028" i="16"/>
  <c r="J22029" i="16"/>
  <c r="J22030" i="16"/>
  <c r="J22031" i="16"/>
  <c r="J22032" i="16"/>
  <c r="J22033" i="16"/>
  <c r="J22034" i="16"/>
  <c r="J22035" i="16"/>
  <c r="J22036" i="16"/>
  <c r="J22037" i="16"/>
  <c r="J22038" i="16"/>
  <c r="J22039" i="16"/>
  <c r="J22040" i="16"/>
  <c r="J22041" i="16"/>
  <c r="J22042" i="16"/>
  <c r="J22043" i="16"/>
  <c r="J22044" i="16"/>
  <c r="J22045" i="16"/>
  <c r="J22046" i="16"/>
  <c r="J22047" i="16"/>
  <c r="J22048" i="16"/>
  <c r="J22049" i="16"/>
  <c r="J22050" i="16"/>
  <c r="J22051" i="16"/>
  <c r="J22052" i="16"/>
  <c r="J22053" i="16"/>
  <c r="J22054" i="16"/>
  <c r="J22055" i="16"/>
  <c r="J22056" i="16"/>
  <c r="J22057" i="16"/>
  <c r="J22058" i="16"/>
  <c r="J22059" i="16"/>
  <c r="J22060" i="16"/>
  <c r="J22061" i="16"/>
  <c r="J22062" i="16"/>
  <c r="J22063" i="16"/>
  <c r="J22064" i="16"/>
  <c r="J22065" i="16"/>
  <c r="J22066" i="16"/>
  <c r="J22067" i="16"/>
  <c r="J22068" i="16"/>
  <c r="J22069" i="16"/>
  <c r="J22070" i="16"/>
  <c r="J22071" i="16"/>
  <c r="J22072" i="16"/>
  <c r="J22073" i="16"/>
  <c r="J22074" i="16"/>
  <c r="J22075" i="16"/>
  <c r="J22076" i="16"/>
  <c r="J22077" i="16"/>
  <c r="J22078" i="16"/>
  <c r="J22079" i="16"/>
  <c r="J22080" i="16"/>
  <c r="J22081" i="16"/>
  <c r="J22082" i="16"/>
  <c r="J22083" i="16"/>
  <c r="J22084" i="16"/>
  <c r="J22085" i="16"/>
  <c r="J22086" i="16"/>
  <c r="J22087" i="16"/>
  <c r="J22088" i="16"/>
  <c r="J22089" i="16"/>
  <c r="J22090" i="16"/>
  <c r="J22091" i="16"/>
  <c r="J22092" i="16"/>
  <c r="J22093" i="16"/>
  <c r="J22094" i="16"/>
  <c r="J22095" i="16"/>
  <c r="J22096" i="16"/>
  <c r="J22097" i="16"/>
  <c r="J22098" i="16"/>
  <c r="J22099" i="16"/>
  <c r="J22100" i="16"/>
  <c r="J22101" i="16"/>
  <c r="J22102" i="16"/>
  <c r="J22103" i="16"/>
  <c r="J22104" i="16"/>
  <c r="J22105" i="16"/>
  <c r="J22106" i="16"/>
  <c r="J22107" i="16"/>
  <c r="J22108" i="16"/>
  <c r="J22109" i="16"/>
  <c r="J22110" i="16"/>
  <c r="J22111" i="16"/>
  <c r="J22112" i="16"/>
  <c r="J22113" i="16"/>
  <c r="J22114" i="16"/>
  <c r="J22115" i="16"/>
  <c r="J22116" i="16"/>
  <c r="J22117" i="16"/>
  <c r="J22118" i="16"/>
  <c r="J22119" i="16"/>
  <c r="J22120" i="16"/>
  <c r="J22121" i="16"/>
  <c r="J22122" i="16"/>
  <c r="J22123" i="16"/>
  <c r="J22124" i="16"/>
  <c r="J22125" i="16"/>
  <c r="J22126" i="16"/>
  <c r="J22127" i="16"/>
  <c r="J22128" i="16"/>
  <c r="J22129" i="16"/>
  <c r="J22130" i="16"/>
  <c r="J22131" i="16"/>
  <c r="J22132" i="16"/>
  <c r="J22133" i="16"/>
  <c r="J22134" i="16"/>
  <c r="J22135" i="16"/>
  <c r="J22136" i="16"/>
  <c r="J22137" i="16"/>
  <c r="J22138" i="16"/>
  <c r="J22139" i="16"/>
  <c r="J22140" i="16"/>
  <c r="J22141" i="16"/>
  <c r="J22142" i="16"/>
  <c r="J22143" i="16"/>
  <c r="J22144" i="16"/>
  <c r="J22145" i="16"/>
  <c r="J22146" i="16"/>
  <c r="J22147" i="16"/>
  <c r="J22148" i="16"/>
  <c r="J22149" i="16"/>
  <c r="J22150" i="16"/>
  <c r="J22151" i="16"/>
  <c r="J22152" i="16"/>
  <c r="J22153" i="16"/>
  <c r="J22154" i="16"/>
  <c r="J22155" i="16"/>
  <c r="J22156" i="16"/>
  <c r="J22157" i="16"/>
  <c r="J22158" i="16"/>
  <c r="J22159" i="16"/>
  <c r="J22160" i="16"/>
  <c r="J22161" i="16"/>
  <c r="J22162" i="16"/>
  <c r="J22163" i="16"/>
  <c r="J22164" i="16"/>
  <c r="J22165" i="16"/>
  <c r="J22166" i="16"/>
  <c r="J22167" i="16"/>
  <c r="J22168" i="16"/>
  <c r="J22169" i="16"/>
  <c r="J22170" i="16"/>
  <c r="J22171" i="16"/>
  <c r="J22172" i="16"/>
  <c r="J22173" i="16"/>
  <c r="J22174" i="16"/>
  <c r="J22175" i="16"/>
  <c r="J22176" i="16"/>
  <c r="J22177" i="16"/>
  <c r="J22178" i="16"/>
  <c r="J22179" i="16"/>
  <c r="J22180" i="16"/>
  <c r="J22181" i="16"/>
  <c r="J22182" i="16"/>
  <c r="J22183" i="16"/>
  <c r="J22184" i="16"/>
  <c r="J22185" i="16"/>
  <c r="J22186" i="16"/>
  <c r="J22187" i="16"/>
  <c r="J22188" i="16"/>
  <c r="J22189" i="16"/>
  <c r="J22190" i="16"/>
  <c r="J22191" i="16"/>
  <c r="J22192" i="16"/>
  <c r="J22193" i="16"/>
  <c r="J22194" i="16"/>
  <c r="J22195" i="16"/>
  <c r="J22196" i="16"/>
  <c r="J22197" i="16"/>
  <c r="J22198" i="16"/>
  <c r="J22199" i="16"/>
  <c r="J22200" i="16"/>
  <c r="J22201" i="16"/>
  <c r="J22202" i="16"/>
  <c r="J22203" i="16"/>
  <c r="J22204" i="16"/>
  <c r="J22205" i="16"/>
  <c r="J22206" i="16"/>
  <c r="J22207" i="16"/>
  <c r="J22208" i="16"/>
  <c r="J22209" i="16"/>
  <c r="J22210" i="16"/>
  <c r="J22211" i="16"/>
  <c r="J22212" i="16"/>
  <c r="J22213" i="16"/>
  <c r="J22214" i="16"/>
  <c r="J22215" i="16"/>
  <c r="J22216" i="16"/>
  <c r="J22217" i="16"/>
  <c r="J22218" i="16"/>
  <c r="J22219" i="16"/>
  <c r="J22220" i="16"/>
  <c r="J22221" i="16"/>
  <c r="J22222" i="16"/>
  <c r="J22223" i="16"/>
  <c r="J22224" i="16"/>
  <c r="J22225" i="16"/>
  <c r="J22226" i="16"/>
  <c r="J22227" i="16"/>
  <c r="J22228" i="16"/>
  <c r="J22229" i="16"/>
  <c r="J22230" i="16"/>
  <c r="J22231" i="16"/>
  <c r="J22232" i="16"/>
  <c r="J22233" i="16"/>
  <c r="J22234" i="16"/>
  <c r="J22235" i="16"/>
  <c r="J22236" i="16"/>
  <c r="J22237" i="16"/>
  <c r="J22238" i="16"/>
  <c r="J22239" i="16"/>
  <c r="J22240" i="16"/>
  <c r="J22241" i="16"/>
  <c r="J22242" i="16"/>
  <c r="J22243" i="16"/>
  <c r="J22244" i="16"/>
  <c r="J22245" i="16"/>
  <c r="J22246" i="16"/>
  <c r="J22247" i="16"/>
  <c r="J22248" i="16"/>
  <c r="J22249" i="16"/>
  <c r="J22250" i="16"/>
  <c r="J22251" i="16"/>
  <c r="J22252" i="16"/>
  <c r="J22253" i="16"/>
  <c r="J22254" i="16"/>
  <c r="J22255" i="16"/>
  <c r="J22256" i="16"/>
  <c r="J22257" i="16"/>
  <c r="J22258" i="16"/>
  <c r="J22259" i="16"/>
  <c r="J22260" i="16"/>
  <c r="J22261" i="16"/>
  <c r="J22262" i="16"/>
  <c r="J22263" i="16"/>
  <c r="J22264" i="16"/>
  <c r="J22265" i="16"/>
  <c r="J22266" i="16"/>
  <c r="J22267" i="16"/>
  <c r="J22268" i="16"/>
  <c r="J22269" i="16"/>
  <c r="J22270" i="16"/>
  <c r="J22271" i="16"/>
  <c r="J22272" i="16"/>
  <c r="J22273" i="16"/>
  <c r="J22274" i="16"/>
  <c r="J22275" i="16"/>
  <c r="J22276" i="16"/>
  <c r="J22277" i="16"/>
  <c r="J22278" i="16"/>
  <c r="J22279" i="16"/>
  <c r="J22280" i="16"/>
  <c r="J22281" i="16"/>
  <c r="J22282" i="16"/>
  <c r="J22283" i="16"/>
  <c r="J22284" i="16"/>
  <c r="J22285" i="16"/>
  <c r="J22286" i="16"/>
  <c r="J22287" i="16"/>
  <c r="J22288" i="16"/>
  <c r="J22289" i="16"/>
  <c r="J22290" i="16"/>
  <c r="J22291" i="16"/>
  <c r="J22292" i="16"/>
  <c r="J22293" i="16"/>
  <c r="J22294" i="16"/>
  <c r="J22295" i="16"/>
  <c r="J22296" i="16"/>
  <c r="J22297" i="16"/>
  <c r="J22298" i="16"/>
  <c r="J22299" i="16"/>
  <c r="J22300" i="16"/>
  <c r="J22301" i="16"/>
  <c r="J22302" i="16"/>
  <c r="J22303" i="16"/>
  <c r="J22304" i="16"/>
  <c r="J22305" i="16"/>
  <c r="J22306" i="16"/>
  <c r="J22307" i="16"/>
  <c r="J22308" i="16"/>
  <c r="J22309" i="16"/>
  <c r="J22310" i="16"/>
  <c r="J22311" i="16"/>
  <c r="J22312" i="16"/>
  <c r="J22313" i="16"/>
  <c r="J22314" i="16"/>
  <c r="J22315" i="16"/>
  <c r="J22316" i="16"/>
  <c r="J22317" i="16"/>
  <c r="J22318" i="16"/>
  <c r="J22319" i="16"/>
  <c r="J22320" i="16"/>
  <c r="J22321" i="16"/>
  <c r="J22322" i="16"/>
  <c r="J22323" i="16"/>
  <c r="J22324" i="16"/>
  <c r="J22325" i="16"/>
  <c r="J22326" i="16"/>
  <c r="J22327" i="16"/>
  <c r="J22328" i="16"/>
  <c r="J22329" i="16"/>
  <c r="J22330" i="16"/>
  <c r="J22331" i="16"/>
  <c r="J22332" i="16"/>
  <c r="J22333" i="16"/>
  <c r="J22334" i="16"/>
  <c r="J22335" i="16"/>
  <c r="J22336" i="16"/>
  <c r="J22337" i="16"/>
  <c r="J22338" i="16"/>
  <c r="J22339" i="16"/>
  <c r="J22340" i="16"/>
  <c r="J22341" i="16"/>
  <c r="J22342" i="16"/>
  <c r="J22343" i="16"/>
  <c r="J22344" i="16"/>
  <c r="J22345" i="16"/>
  <c r="J22346" i="16"/>
  <c r="J22347" i="16"/>
  <c r="J22348" i="16"/>
  <c r="J22349" i="16"/>
  <c r="J22350" i="16"/>
  <c r="J22351" i="16"/>
  <c r="J22352" i="16"/>
  <c r="J22353" i="16"/>
  <c r="J22354" i="16"/>
  <c r="J22355" i="16"/>
  <c r="J22356" i="16"/>
  <c r="J22357" i="16"/>
  <c r="J22358" i="16"/>
  <c r="J22359" i="16"/>
  <c r="J22360" i="16"/>
  <c r="J22361" i="16"/>
  <c r="J22362" i="16"/>
  <c r="J22363" i="16"/>
  <c r="J22364" i="16"/>
  <c r="J22365" i="16"/>
  <c r="J22366" i="16"/>
  <c r="J22367" i="16"/>
  <c r="J22368" i="16"/>
  <c r="J22369" i="16"/>
  <c r="J22370" i="16"/>
  <c r="J22371" i="16"/>
  <c r="J22372" i="16"/>
  <c r="J22373" i="16"/>
  <c r="J22374" i="16"/>
  <c r="J22375" i="16"/>
  <c r="J22376" i="16"/>
  <c r="J22377" i="16"/>
  <c r="J22378" i="16"/>
  <c r="J22379" i="16"/>
  <c r="J22380" i="16"/>
  <c r="J22381" i="16"/>
  <c r="J22382" i="16"/>
  <c r="J22383" i="16"/>
  <c r="J22384" i="16"/>
  <c r="J22385" i="16"/>
  <c r="J22386" i="16"/>
  <c r="J22387" i="16"/>
  <c r="J22388" i="16"/>
  <c r="J22389" i="16"/>
  <c r="J22390" i="16"/>
  <c r="J22391" i="16"/>
  <c r="J22392" i="16"/>
  <c r="J22393" i="16"/>
  <c r="J22394" i="16"/>
  <c r="J22395" i="16"/>
  <c r="J22396" i="16"/>
  <c r="J22397" i="16"/>
  <c r="J22398" i="16"/>
  <c r="J22399" i="16"/>
  <c r="J22400" i="16"/>
  <c r="J22401" i="16"/>
  <c r="J22402" i="16"/>
  <c r="J22403" i="16"/>
  <c r="J22404" i="16"/>
  <c r="J22405" i="16"/>
  <c r="J22406" i="16"/>
  <c r="J22407" i="16"/>
  <c r="J22408" i="16"/>
  <c r="J22409" i="16"/>
  <c r="J22410" i="16"/>
  <c r="J22411" i="16"/>
  <c r="J22412" i="16"/>
  <c r="J22413" i="16"/>
  <c r="J22414" i="16"/>
  <c r="J22415" i="16"/>
  <c r="J22416" i="16"/>
  <c r="J22417" i="16"/>
  <c r="J22418" i="16"/>
  <c r="J22419" i="16"/>
  <c r="J22420" i="16"/>
  <c r="J22421" i="16"/>
  <c r="J22422" i="16"/>
  <c r="J22423" i="16"/>
  <c r="J22424" i="16"/>
  <c r="J22425" i="16"/>
  <c r="J22426" i="16"/>
  <c r="J22427" i="16"/>
  <c r="J22428" i="16"/>
  <c r="J22429" i="16"/>
  <c r="J22430" i="16"/>
  <c r="J22431" i="16"/>
  <c r="J22432" i="16"/>
  <c r="J22433" i="16"/>
  <c r="J22434" i="16"/>
  <c r="J22435" i="16"/>
  <c r="J22436" i="16"/>
  <c r="J22437" i="16"/>
  <c r="J22438" i="16"/>
  <c r="J22439" i="16"/>
  <c r="J22440" i="16"/>
  <c r="J22441" i="16"/>
  <c r="J22442" i="16"/>
  <c r="J22443" i="16"/>
  <c r="J22444" i="16"/>
  <c r="J22445" i="16"/>
  <c r="J22446" i="16"/>
  <c r="J22447" i="16"/>
  <c r="J22448" i="16"/>
  <c r="J22449" i="16"/>
  <c r="J22450" i="16"/>
  <c r="J22451" i="16"/>
  <c r="J22452" i="16"/>
  <c r="J22453" i="16"/>
  <c r="J22454" i="16"/>
  <c r="J22455" i="16"/>
  <c r="J22456" i="16"/>
  <c r="J22457" i="16"/>
  <c r="J22458" i="16"/>
  <c r="J22459" i="16"/>
  <c r="J22460" i="16"/>
  <c r="J22461" i="16"/>
  <c r="J22462" i="16"/>
  <c r="J22463" i="16"/>
  <c r="J22464" i="16"/>
  <c r="J22465" i="16"/>
  <c r="J22466" i="16"/>
  <c r="J22467" i="16"/>
  <c r="J22468" i="16"/>
  <c r="J22469" i="16"/>
  <c r="J22470" i="16"/>
  <c r="J22471" i="16"/>
  <c r="J22472" i="16"/>
  <c r="J22473" i="16"/>
  <c r="J22474" i="16"/>
  <c r="J22475" i="16"/>
  <c r="J22476" i="16"/>
  <c r="J22477" i="16"/>
  <c r="J22478" i="16"/>
  <c r="J22479" i="16"/>
  <c r="J22480" i="16"/>
  <c r="J22481" i="16"/>
  <c r="J22482" i="16"/>
  <c r="J22483" i="16"/>
  <c r="J22484" i="16"/>
  <c r="J22485" i="16"/>
  <c r="J22486" i="16"/>
  <c r="J22487" i="16"/>
  <c r="J22488" i="16"/>
  <c r="J22489" i="16"/>
  <c r="J22490" i="16"/>
  <c r="J22491" i="16"/>
  <c r="J22492" i="16"/>
  <c r="J22493" i="16"/>
  <c r="J22494" i="16"/>
  <c r="J22495" i="16"/>
  <c r="J22496" i="16"/>
  <c r="J22497" i="16"/>
  <c r="J22498" i="16"/>
  <c r="J22499" i="16"/>
  <c r="J22500" i="16"/>
  <c r="J22501" i="16"/>
  <c r="J22502" i="16"/>
  <c r="J22503" i="16"/>
  <c r="J22504" i="16"/>
  <c r="J22505" i="16"/>
  <c r="J22506" i="16"/>
  <c r="J22507" i="16"/>
  <c r="J22508" i="16"/>
  <c r="J22509" i="16"/>
  <c r="J22510" i="16"/>
  <c r="J22511" i="16"/>
  <c r="J22512" i="16"/>
  <c r="J22513" i="16"/>
  <c r="J22514" i="16"/>
  <c r="J22515" i="16"/>
  <c r="J22516" i="16"/>
  <c r="J22517" i="16"/>
  <c r="J22518" i="16"/>
  <c r="J22519" i="16"/>
  <c r="J22520" i="16"/>
  <c r="J22521" i="16"/>
  <c r="J22522" i="16"/>
  <c r="J22523" i="16"/>
  <c r="J22524" i="16"/>
  <c r="J22525" i="16"/>
  <c r="J22526" i="16"/>
  <c r="J22527" i="16"/>
  <c r="J22528" i="16"/>
  <c r="J22529" i="16"/>
  <c r="J22530" i="16"/>
  <c r="J22531" i="16"/>
  <c r="J22532" i="16"/>
  <c r="J22533" i="16"/>
  <c r="J22534" i="16"/>
  <c r="J22535" i="16"/>
  <c r="J22536" i="16"/>
  <c r="J22537" i="16"/>
  <c r="J22538" i="16"/>
  <c r="J22539" i="16"/>
  <c r="J22540" i="16"/>
  <c r="J22541" i="16"/>
  <c r="J22542" i="16"/>
  <c r="J22543" i="16"/>
  <c r="J22544" i="16"/>
  <c r="J22545" i="16"/>
  <c r="J22546" i="16"/>
  <c r="J22547" i="16"/>
  <c r="J22548" i="16"/>
  <c r="J22549" i="16"/>
  <c r="J22550" i="16"/>
  <c r="J22551" i="16"/>
  <c r="J22552" i="16"/>
  <c r="J22553" i="16"/>
  <c r="J22554" i="16"/>
  <c r="J22555" i="16"/>
  <c r="J22556" i="16"/>
  <c r="J22557" i="16"/>
  <c r="J22558" i="16"/>
  <c r="J22559" i="16"/>
  <c r="J22560" i="16"/>
  <c r="J22561" i="16"/>
  <c r="J22562" i="16"/>
  <c r="J22563" i="16"/>
  <c r="J22564" i="16"/>
  <c r="J22565" i="16"/>
  <c r="J22566" i="16"/>
  <c r="J22567" i="16"/>
  <c r="J22568" i="16"/>
  <c r="J22569" i="16"/>
  <c r="J22570" i="16"/>
  <c r="J22571" i="16"/>
  <c r="J22572" i="16"/>
  <c r="J22573" i="16"/>
  <c r="J22574" i="16"/>
  <c r="J22575" i="16"/>
  <c r="J22576" i="16"/>
  <c r="J22577" i="16"/>
  <c r="J22578" i="16"/>
  <c r="J22579" i="16"/>
  <c r="J22580" i="16"/>
  <c r="J22581" i="16"/>
  <c r="J22582" i="16"/>
  <c r="J22583" i="16"/>
  <c r="J22584" i="16"/>
  <c r="J22585" i="16"/>
  <c r="J22586" i="16"/>
  <c r="J22587" i="16"/>
  <c r="J22588" i="16"/>
  <c r="J22589" i="16"/>
  <c r="J22590" i="16"/>
  <c r="J22591" i="16"/>
  <c r="J22592" i="16"/>
  <c r="J22593" i="16"/>
  <c r="J22594" i="16"/>
  <c r="J22595" i="16"/>
  <c r="J22596" i="16"/>
  <c r="J22597" i="16"/>
  <c r="J22598" i="16"/>
  <c r="J22599" i="16"/>
  <c r="J22600" i="16"/>
  <c r="J22601" i="16"/>
  <c r="J22602" i="16"/>
  <c r="J22603" i="16"/>
  <c r="J22604" i="16"/>
  <c r="J22605" i="16"/>
  <c r="J22606" i="16"/>
  <c r="J22607" i="16"/>
  <c r="J22608" i="16"/>
  <c r="J22609" i="16"/>
  <c r="J22610" i="16"/>
  <c r="J22611" i="16"/>
  <c r="J22612" i="16"/>
  <c r="J22613" i="16"/>
  <c r="J22614" i="16"/>
  <c r="J22615" i="16"/>
  <c r="J22616" i="16"/>
  <c r="J22617" i="16"/>
  <c r="J22618" i="16"/>
  <c r="J22619" i="16"/>
  <c r="J22620" i="16"/>
  <c r="J22621" i="16"/>
  <c r="J22622" i="16"/>
  <c r="J22623" i="16"/>
  <c r="J22624" i="16"/>
  <c r="J22625" i="16"/>
  <c r="J22626" i="16"/>
  <c r="J22627" i="16"/>
  <c r="J22628" i="16"/>
  <c r="J22629" i="16"/>
  <c r="J22630" i="16"/>
  <c r="J22631" i="16"/>
  <c r="J22632" i="16"/>
  <c r="J22633" i="16"/>
  <c r="J22634" i="16"/>
  <c r="J22635" i="16"/>
  <c r="J22636" i="16"/>
  <c r="J22637" i="16"/>
  <c r="J22638" i="16"/>
  <c r="J22639" i="16"/>
  <c r="J22640" i="16"/>
  <c r="J22641" i="16"/>
  <c r="J22642" i="16"/>
  <c r="J22643" i="16"/>
  <c r="J22644" i="16"/>
  <c r="J22645" i="16"/>
  <c r="J22646" i="16"/>
  <c r="J22647" i="16"/>
  <c r="J22648" i="16"/>
  <c r="J22649" i="16"/>
  <c r="J22650" i="16"/>
  <c r="J22651" i="16"/>
  <c r="J22652" i="16"/>
  <c r="J22653" i="16"/>
  <c r="J22654" i="16"/>
  <c r="J22655" i="16"/>
  <c r="J22656" i="16"/>
  <c r="J22657" i="16"/>
  <c r="J22658" i="16"/>
  <c r="J22659" i="16"/>
  <c r="J22660" i="16"/>
  <c r="J22661" i="16"/>
  <c r="J22662" i="16"/>
  <c r="J22663" i="16"/>
  <c r="J22664" i="16"/>
  <c r="J22665" i="16"/>
  <c r="J22666" i="16"/>
  <c r="J22667" i="16"/>
  <c r="J22668" i="16"/>
  <c r="J22669" i="16"/>
  <c r="J22670" i="16"/>
  <c r="J22671" i="16"/>
  <c r="J22672" i="16"/>
  <c r="J22673" i="16"/>
  <c r="J22674" i="16"/>
  <c r="J22675" i="16"/>
  <c r="J22676" i="16"/>
  <c r="J22677" i="16"/>
  <c r="J22678" i="16"/>
  <c r="J22679" i="16"/>
  <c r="J22680" i="16"/>
  <c r="J22681" i="16"/>
  <c r="J22682" i="16"/>
  <c r="J22683" i="16"/>
  <c r="J22684" i="16"/>
  <c r="J22685" i="16"/>
  <c r="J22686" i="16"/>
  <c r="J22687" i="16"/>
  <c r="J22688" i="16"/>
  <c r="J22689" i="16"/>
  <c r="J22690" i="16"/>
  <c r="J22691" i="16"/>
  <c r="J22692" i="16"/>
  <c r="J22693" i="16"/>
  <c r="J22694" i="16"/>
  <c r="J22695" i="16"/>
  <c r="J22696" i="16"/>
  <c r="J22697" i="16"/>
  <c r="J22698" i="16"/>
  <c r="J22699" i="16"/>
  <c r="J22700" i="16"/>
  <c r="J22701" i="16"/>
  <c r="J22702" i="16"/>
  <c r="J22703" i="16"/>
  <c r="J22704" i="16"/>
  <c r="J22705" i="16"/>
  <c r="J22706" i="16"/>
  <c r="J22707" i="16"/>
  <c r="J22708" i="16"/>
  <c r="J22709" i="16"/>
  <c r="J22710" i="16"/>
  <c r="J22711" i="16"/>
  <c r="J22712" i="16"/>
  <c r="J22713" i="16"/>
  <c r="J22714" i="16"/>
  <c r="J22715" i="16"/>
  <c r="J22716" i="16"/>
  <c r="J22717" i="16"/>
  <c r="J22718" i="16"/>
  <c r="J22719" i="16"/>
  <c r="J22720" i="16"/>
  <c r="J22721" i="16"/>
  <c r="J22722" i="16"/>
  <c r="J22723" i="16"/>
  <c r="J22724" i="16"/>
  <c r="J22725" i="16"/>
  <c r="J22726" i="16"/>
  <c r="J22727" i="16"/>
  <c r="J22728" i="16"/>
  <c r="J22729" i="16"/>
  <c r="J22730" i="16"/>
  <c r="J22731" i="16"/>
  <c r="J22732" i="16"/>
  <c r="J22733" i="16"/>
  <c r="J22734" i="16"/>
  <c r="J22735" i="16"/>
  <c r="J22736" i="16"/>
  <c r="J22737" i="16"/>
  <c r="J22738" i="16"/>
  <c r="J22739" i="16"/>
  <c r="J22740" i="16"/>
  <c r="J22741" i="16"/>
  <c r="J22742" i="16"/>
  <c r="J22743" i="16"/>
  <c r="J22744" i="16"/>
  <c r="J22745" i="16"/>
  <c r="J22746" i="16"/>
  <c r="J22747" i="16"/>
  <c r="J22748" i="16"/>
  <c r="J22749" i="16"/>
  <c r="J22750" i="16"/>
  <c r="J22751" i="16"/>
  <c r="J22752" i="16"/>
  <c r="J22753" i="16"/>
  <c r="J22754" i="16"/>
  <c r="J22755" i="16"/>
  <c r="J22756" i="16"/>
  <c r="J22757" i="16"/>
  <c r="J22758" i="16"/>
  <c r="J22759" i="16"/>
  <c r="J22760" i="16"/>
  <c r="J22761" i="16"/>
  <c r="J22762" i="16"/>
  <c r="J22763" i="16"/>
  <c r="J22764" i="16"/>
  <c r="J22765" i="16"/>
  <c r="J22766" i="16"/>
  <c r="J22767" i="16"/>
  <c r="J22768" i="16"/>
  <c r="J22769" i="16"/>
  <c r="J22770" i="16"/>
  <c r="J22771" i="16"/>
  <c r="J22772" i="16"/>
  <c r="J22773" i="16"/>
  <c r="J22774" i="16"/>
  <c r="J22775" i="16"/>
  <c r="J22776" i="16"/>
  <c r="J22777" i="16"/>
  <c r="J22778" i="16"/>
  <c r="J22779" i="16"/>
  <c r="J22780" i="16"/>
  <c r="J22781" i="16"/>
  <c r="J22782" i="16"/>
  <c r="J22783" i="16"/>
  <c r="J22784" i="16"/>
  <c r="J22785" i="16"/>
  <c r="J22786" i="16"/>
  <c r="J22787" i="16"/>
  <c r="J22788" i="16"/>
  <c r="J22789" i="16"/>
  <c r="J22790" i="16"/>
  <c r="J22791" i="16"/>
  <c r="J22792" i="16"/>
  <c r="J22793" i="16"/>
  <c r="J22794" i="16"/>
  <c r="J22795" i="16"/>
  <c r="J22796" i="16"/>
  <c r="J22797" i="16"/>
  <c r="J22798" i="16"/>
  <c r="J22799" i="16"/>
  <c r="J22800" i="16"/>
  <c r="J22801" i="16"/>
  <c r="J22802" i="16"/>
  <c r="J22803" i="16"/>
  <c r="J22804" i="16"/>
  <c r="J22805" i="16"/>
  <c r="J22806" i="16"/>
  <c r="J22807" i="16"/>
  <c r="J22808" i="16"/>
  <c r="J22809" i="16"/>
  <c r="J22810" i="16"/>
  <c r="J22811" i="16"/>
  <c r="J22812" i="16"/>
  <c r="J22813" i="16"/>
  <c r="J22814" i="16"/>
  <c r="J22815" i="16"/>
  <c r="J22816" i="16"/>
  <c r="J22817" i="16"/>
  <c r="J22818" i="16"/>
  <c r="J22819" i="16"/>
  <c r="J22820" i="16"/>
  <c r="J22821" i="16"/>
  <c r="J22822" i="16"/>
  <c r="J22823" i="16"/>
  <c r="J22824" i="16"/>
  <c r="J22825" i="16"/>
  <c r="J22826" i="16"/>
  <c r="J22827" i="16"/>
  <c r="J22828" i="16"/>
  <c r="J22829" i="16"/>
  <c r="J22830" i="16"/>
  <c r="J22831" i="16"/>
  <c r="J22832" i="16"/>
  <c r="J22833" i="16"/>
  <c r="J22834" i="16"/>
  <c r="J22835" i="16"/>
  <c r="J22836" i="16"/>
  <c r="J22837" i="16"/>
  <c r="J22838" i="16"/>
  <c r="J22839" i="16"/>
  <c r="J22840" i="16"/>
  <c r="J22841" i="16"/>
  <c r="J22842" i="16"/>
  <c r="J22843" i="16"/>
  <c r="J22844" i="16"/>
  <c r="J22845" i="16"/>
  <c r="J22846" i="16"/>
  <c r="J22847" i="16"/>
  <c r="J22848" i="16"/>
  <c r="J22849" i="16"/>
  <c r="J22850" i="16"/>
  <c r="J22851" i="16"/>
  <c r="J22852" i="16"/>
  <c r="J22853" i="16"/>
  <c r="J22854" i="16"/>
  <c r="J22855" i="16"/>
  <c r="J22856" i="16"/>
  <c r="J22857" i="16"/>
  <c r="J22858" i="16"/>
  <c r="J22859" i="16"/>
  <c r="J22860" i="16"/>
  <c r="J22861" i="16"/>
  <c r="J22862" i="16"/>
  <c r="J22863" i="16"/>
  <c r="J22864" i="16"/>
  <c r="J22865" i="16"/>
  <c r="J22866" i="16"/>
  <c r="J22867" i="16"/>
  <c r="J22868" i="16"/>
  <c r="J22869" i="16"/>
  <c r="J22870" i="16"/>
  <c r="J22871" i="16"/>
  <c r="J22872" i="16"/>
  <c r="J22873" i="16"/>
  <c r="J22874" i="16"/>
  <c r="J22875" i="16"/>
  <c r="J22876" i="16"/>
  <c r="J22877" i="16"/>
  <c r="J22878" i="16"/>
  <c r="J22879" i="16"/>
  <c r="J22880" i="16"/>
  <c r="J22881" i="16"/>
  <c r="J22882" i="16"/>
  <c r="J22883" i="16"/>
  <c r="J22884" i="16"/>
  <c r="J22885" i="16"/>
  <c r="J22886" i="16"/>
  <c r="J22887" i="16"/>
  <c r="J22888" i="16"/>
  <c r="J22889" i="16"/>
  <c r="J22890" i="16"/>
  <c r="J22891" i="16"/>
  <c r="J22892" i="16"/>
  <c r="J22893" i="16"/>
  <c r="J22894" i="16"/>
  <c r="J22895" i="16"/>
  <c r="J22896" i="16"/>
  <c r="J22897" i="16"/>
  <c r="J22898" i="16"/>
  <c r="J22899" i="16"/>
  <c r="J22900" i="16"/>
  <c r="J22901" i="16"/>
  <c r="J22902" i="16"/>
  <c r="J22903" i="16"/>
  <c r="J22904" i="16"/>
  <c r="J22905" i="16"/>
  <c r="J22906" i="16"/>
  <c r="J22907" i="16"/>
  <c r="J22908" i="16"/>
  <c r="J22909" i="16"/>
  <c r="J22910" i="16"/>
  <c r="J22911" i="16"/>
  <c r="J22912" i="16"/>
  <c r="J22913" i="16"/>
  <c r="J22914" i="16"/>
  <c r="J22915" i="16"/>
  <c r="J22916" i="16"/>
  <c r="J22917" i="16"/>
  <c r="J22918" i="16"/>
  <c r="J22919" i="16"/>
  <c r="J22920" i="16"/>
  <c r="J22921" i="16"/>
  <c r="J22922" i="16"/>
  <c r="J22923" i="16"/>
  <c r="J22924" i="16"/>
  <c r="J22925" i="16"/>
  <c r="J22926" i="16"/>
  <c r="J22927" i="16"/>
  <c r="J22928" i="16"/>
  <c r="J22929" i="16"/>
  <c r="J22930" i="16"/>
  <c r="J22931" i="16"/>
  <c r="J22932" i="16"/>
  <c r="J22933" i="16"/>
  <c r="J22934" i="16"/>
  <c r="J22935" i="16"/>
  <c r="J22936" i="16"/>
  <c r="J22937" i="16"/>
  <c r="J22938" i="16"/>
  <c r="J22939" i="16"/>
  <c r="J22940" i="16"/>
  <c r="J22941" i="16"/>
  <c r="J22942" i="16"/>
  <c r="J22943" i="16"/>
  <c r="J22944" i="16"/>
  <c r="J22945" i="16"/>
  <c r="J22946" i="16"/>
  <c r="J22947" i="16"/>
  <c r="J22948" i="16"/>
  <c r="J22949" i="16"/>
  <c r="J22950" i="16"/>
  <c r="J22951" i="16"/>
  <c r="J22952" i="16"/>
  <c r="J22953" i="16"/>
  <c r="J22954" i="16"/>
  <c r="J22955" i="16"/>
  <c r="J22956" i="16"/>
  <c r="J22957" i="16"/>
  <c r="J22958" i="16"/>
  <c r="J22959" i="16"/>
  <c r="J22960" i="16"/>
  <c r="J22961" i="16"/>
  <c r="J22962" i="16"/>
  <c r="J22963" i="16"/>
  <c r="J22964" i="16"/>
  <c r="J22965" i="16"/>
  <c r="J22966" i="16"/>
  <c r="J22967" i="16"/>
  <c r="J22968" i="16"/>
  <c r="J22969" i="16"/>
  <c r="J22970" i="16"/>
  <c r="J22971" i="16"/>
  <c r="J22972" i="16"/>
  <c r="J22973" i="16"/>
  <c r="J22974" i="16"/>
  <c r="J22975" i="16"/>
  <c r="J22976" i="16"/>
  <c r="J22977" i="16"/>
  <c r="J22978" i="16"/>
  <c r="J22979" i="16"/>
  <c r="J22980" i="16"/>
  <c r="J22981" i="16"/>
  <c r="J22982" i="16"/>
  <c r="J22983" i="16"/>
  <c r="J22984" i="16"/>
  <c r="J22985" i="16"/>
  <c r="J22986" i="16"/>
  <c r="J22987" i="16"/>
  <c r="J22988" i="16"/>
  <c r="J22989" i="16"/>
  <c r="J22990" i="16"/>
  <c r="J22991" i="16"/>
  <c r="J22992" i="16"/>
  <c r="J22993" i="16"/>
  <c r="J22994" i="16"/>
  <c r="J22995" i="16"/>
  <c r="J22996" i="16"/>
  <c r="J22997" i="16"/>
  <c r="J22998" i="16"/>
  <c r="J22999" i="16"/>
  <c r="J23000" i="16"/>
  <c r="J23001" i="16"/>
  <c r="J23002" i="16"/>
  <c r="J23003" i="16"/>
  <c r="J23004" i="16"/>
  <c r="J23005" i="16"/>
  <c r="J23006" i="16"/>
  <c r="J23007" i="16"/>
  <c r="J23008" i="16"/>
  <c r="J23009" i="16"/>
  <c r="J23010" i="16"/>
  <c r="J23011" i="16"/>
  <c r="J23012" i="16"/>
  <c r="J23013" i="16"/>
  <c r="J23014" i="16"/>
  <c r="J23015" i="16"/>
  <c r="J23016" i="16"/>
  <c r="J23017" i="16"/>
  <c r="J23018" i="16"/>
  <c r="J23019" i="16"/>
  <c r="J23020" i="16"/>
  <c r="J23021" i="16"/>
  <c r="J23022" i="16"/>
  <c r="J23023" i="16"/>
  <c r="J23024" i="16"/>
  <c r="J23025" i="16"/>
  <c r="J23026" i="16"/>
  <c r="J23027" i="16"/>
  <c r="J23028" i="16"/>
  <c r="J23029" i="16"/>
  <c r="J23030" i="16"/>
  <c r="J23031" i="16"/>
  <c r="J23032" i="16"/>
  <c r="J23033" i="16"/>
  <c r="J23034" i="16"/>
  <c r="J23035" i="16"/>
  <c r="J23036" i="16"/>
  <c r="J23037" i="16"/>
  <c r="J23038" i="16"/>
  <c r="J23039" i="16"/>
  <c r="J23040" i="16"/>
  <c r="J23041" i="16"/>
  <c r="J23042" i="16"/>
  <c r="J23043" i="16"/>
  <c r="J23044" i="16"/>
  <c r="J23045" i="16"/>
  <c r="J23046" i="16"/>
  <c r="J23047" i="16"/>
  <c r="J23048" i="16"/>
  <c r="J23049" i="16"/>
  <c r="J23050" i="16"/>
  <c r="J23051" i="16"/>
  <c r="J23052" i="16"/>
  <c r="J23053" i="16"/>
  <c r="J23054" i="16"/>
  <c r="J23055" i="16"/>
  <c r="J23056" i="16"/>
  <c r="J23057" i="16"/>
  <c r="J23058" i="16"/>
  <c r="J23059" i="16"/>
  <c r="J23060" i="16"/>
  <c r="J23061" i="16"/>
  <c r="J23062" i="16"/>
  <c r="J23063" i="16"/>
  <c r="J23064" i="16"/>
  <c r="J23065" i="16"/>
  <c r="J23066" i="16"/>
  <c r="J23067" i="16"/>
  <c r="J23068" i="16"/>
  <c r="J23069" i="16"/>
  <c r="J23070" i="16"/>
  <c r="J23071" i="16"/>
  <c r="J23072" i="16"/>
  <c r="J23073" i="16"/>
  <c r="J23074" i="16"/>
  <c r="J23075" i="16"/>
  <c r="J23076" i="16"/>
  <c r="J23077" i="16"/>
  <c r="J23078" i="16"/>
  <c r="J23079" i="16"/>
  <c r="J23080" i="16"/>
  <c r="J23081" i="16"/>
  <c r="J23082" i="16"/>
  <c r="J23083" i="16"/>
  <c r="J23084" i="16"/>
  <c r="J23085" i="16"/>
  <c r="J23086" i="16"/>
  <c r="J23087" i="16"/>
  <c r="J23088" i="16"/>
  <c r="J23089" i="16"/>
  <c r="J23090" i="16"/>
  <c r="J23091" i="16"/>
  <c r="J23092" i="16"/>
  <c r="J23093" i="16"/>
  <c r="J23094" i="16"/>
  <c r="J23095" i="16"/>
  <c r="J23096" i="16"/>
  <c r="J23097" i="16"/>
  <c r="J23098" i="16"/>
  <c r="J23099" i="16"/>
  <c r="J23100" i="16"/>
  <c r="J23101" i="16"/>
  <c r="J23102" i="16"/>
  <c r="J23103" i="16"/>
  <c r="J23104" i="16"/>
  <c r="J23105" i="16"/>
  <c r="J23106" i="16"/>
  <c r="J23107" i="16"/>
  <c r="J23108" i="16"/>
  <c r="J23109" i="16"/>
  <c r="J23110" i="16"/>
  <c r="J23111" i="16"/>
  <c r="J23112" i="16"/>
  <c r="J23113" i="16"/>
  <c r="J23114" i="16"/>
  <c r="J23115" i="16"/>
  <c r="J23116" i="16"/>
  <c r="J23117" i="16"/>
  <c r="J23118" i="16"/>
  <c r="J23119" i="16"/>
  <c r="J23120" i="16"/>
  <c r="J23121" i="16"/>
  <c r="J23122" i="16"/>
  <c r="J23123" i="16"/>
  <c r="J23124" i="16"/>
  <c r="J23125" i="16"/>
  <c r="J23126" i="16"/>
  <c r="J23127" i="16"/>
  <c r="J23128" i="16"/>
  <c r="J23129" i="16"/>
  <c r="J23130" i="16"/>
  <c r="J23131" i="16"/>
  <c r="J23132" i="16"/>
  <c r="J23133" i="16"/>
  <c r="J23134" i="16"/>
  <c r="J23135" i="16"/>
  <c r="J23136" i="16"/>
  <c r="J23137" i="16"/>
  <c r="J23138" i="16"/>
  <c r="J23139" i="16"/>
  <c r="J23140" i="16"/>
  <c r="J23141" i="16"/>
  <c r="J23142" i="16"/>
  <c r="J23143" i="16"/>
  <c r="J23144" i="16"/>
  <c r="J23145" i="16"/>
  <c r="J23146" i="16"/>
  <c r="J23147" i="16"/>
  <c r="J23148" i="16"/>
  <c r="J23149" i="16"/>
  <c r="J23150" i="16"/>
  <c r="J23151" i="16"/>
  <c r="J23152" i="16"/>
  <c r="J23153" i="16"/>
  <c r="J23154" i="16"/>
  <c r="J23155" i="16"/>
  <c r="J23156" i="16"/>
  <c r="J23157" i="16"/>
  <c r="J23158" i="16"/>
  <c r="J23159" i="16"/>
  <c r="J23160" i="16"/>
  <c r="J23161" i="16"/>
  <c r="J23162" i="16"/>
  <c r="J23163" i="16"/>
  <c r="J23164" i="16"/>
  <c r="J23165" i="16"/>
  <c r="J23166" i="16"/>
  <c r="J23167" i="16"/>
  <c r="J23168" i="16"/>
  <c r="J23169" i="16"/>
  <c r="J23170" i="16"/>
  <c r="J23171" i="16"/>
  <c r="J23172" i="16"/>
  <c r="J23173" i="16"/>
  <c r="J23174" i="16"/>
  <c r="J23175" i="16"/>
  <c r="J23176" i="16"/>
  <c r="J23177" i="16"/>
  <c r="J23178" i="16"/>
  <c r="J23179" i="16"/>
  <c r="J23180" i="16"/>
  <c r="J23181" i="16"/>
  <c r="J23182" i="16"/>
  <c r="J23183" i="16"/>
  <c r="J23184" i="16"/>
  <c r="J23185" i="16"/>
  <c r="J23186" i="16"/>
  <c r="J23187" i="16"/>
  <c r="J23188" i="16"/>
  <c r="J23189" i="16"/>
  <c r="J23190" i="16"/>
  <c r="J23191" i="16"/>
  <c r="J23192" i="16"/>
  <c r="J23193" i="16"/>
  <c r="J23194" i="16"/>
  <c r="J23195" i="16"/>
  <c r="J23196" i="16"/>
  <c r="J23197" i="16"/>
  <c r="J23198" i="16"/>
  <c r="J23199" i="16"/>
  <c r="J23200" i="16"/>
  <c r="J23201" i="16"/>
  <c r="J23202" i="16"/>
  <c r="J23203" i="16"/>
  <c r="J23204" i="16"/>
  <c r="J23205" i="16"/>
  <c r="J23206" i="16"/>
  <c r="J23207" i="16"/>
  <c r="J23208" i="16"/>
  <c r="J23209" i="16"/>
  <c r="J23210" i="16"/>
  <c r="J23211" i="16"/>
  <c r="J23212" i="16"/>
  <c r="J23213" i="16"/>
  <c r="J23214" i="16"/>
  <c r="J23215" i="16"/>
  <c r="J23216" i="16"/>
  <c r="J23217" i="16"/>
  <c r="J23218" i="16"/>
  <c r="J23219" i="16"/>
  <c r="J23220" i="16"/>
  <c r="J23221" i="16"/>
  <c r="J23222" i="16"/>
  <c r="J23223" i="16"/>
  <c r="J23224" i="16"/>
  <c r="J23225" i="16"/>
  <c r="J23226" i="16"/>
  <c r="J23227" i="16"/>
  <c r="J23228" i="16"/>
  <c r="J23229" i="16"/>
  <c r="J23230" i="16"/>
  <c r="J23231" i="16"/>
  <c r="J23232" i="16"/>
  <c r="J23233" i="16"/>
  <c r="J23234" i="16"/>
  <c r="J23235" i="16"/>
  <c r="J23236" i="16"/>
  <c r="J23237" i="16"/>
  <c r="J23238" i="16"/>
  <c r="J23239" i="16"/>
  <c r="J23240" i="16"/>
  <c r="J23241" i="16"/>
  <c r="J23242" i="16"/>
  <c r="J23243" i="16"/>
  <c r="J23244" i="16"/>
  <c r="J23245" i="16"/>
  <c r="J23246" i="16"/>
  <c r="J23247" i="16"/>
  <c r="J23248" i="16"/>
  <c r="J23249" i="16"/>
  <c r="J23250" i="16"/>
  <c r="J23251" i="16"/>
  <c r="J23252" i="16"/>
  <c r="J23253" i="16"/>
  <c r="J23254" i="16"/>
  <c r="J23255" i="16"/>
  <c r="J23256" i="16"/>
  <c r="J23257" i="16"/>
  <c r="J23258" i="16"/>
  <c r="J23259" i="16"/>
  <c r="J23260" i="16"/>
  <c r="J23261" i="16"/>
  <c r="J23262" i="16"/>
  <c r="J23263" i="16"/>
  <c r="J23264" i="16"/>
  <c r="J23265" i="16"/>
  <c r="J23266" i="16"/>
  <c r="J23267" i="16"/>
  <c r="J23268" i="16"/>
  <c r="J23269" i="16"/>
  <c r="J23270" i="16"/>
  <c r="J23271" i="16"/>
  <c r="J23272" i="16"/>
  <c r="J23273" i="16"/>
  <c r="J23274" i="16"/>
  <c r="J23275" i="16"/>
  <c r="J23276" i="16"/>
  <c r="J23277" i="16"/>
  <c r="J23278" i="16"/>
  <c r="J23279" i="16"/>
  <c r="J23280" i="16"/>
  <c r="J23281" i="16"/>
  <c r="J23282" i="16"/>
  <c r="J23283" i="16"/>
  <c r="J23284" i="16"/>
  <c r="J23285" i="16"/>
  <c r="J23286" i="16"/>
  <c r="J23287" i="16"/>
  <c r="J23288" i="16"/>
  <c r="J23289" i="16"/>
  <c r="J23290" i="16"/>
  <c r="J23291" i="16"/>
  <c r="J23292" i="16"/>
  <c r="J23293" i="16"/>
  <c r="J23294" i="16"/>
  <c r="J23295" i="16"/>
  <c r="J23296" i="16"/>
  <c r="J23297" i="16"/>
  <c r="J23298" i="16"/>
  <c r="J23299" i="16"/>
  <c r="J23300" i="16"/>
  <c r="J23301" i="16"/>
  <c r="J23302" i="16"/>
  <c r="J23303" i="16"/>
  <c r="J23304" i="16"/>
  <c r="J23305" i="16"/>
  <c r="J23306" i="16"/>
  <c r="J23307" i="16"/>
  <c r="J23308" i="16"/>
  <c r="J23309" i="16"/>
  <c r="J23310" i="16"/>
  <c r="J23311" i="16"/>
  <c r="J23312" i="16"/>
  <c r="J23313" i="16"/>
  <c r="J23314" i="16"/>
  <c r="J23315" i="16"/>
  <c r="J23316" i="16"/>
  <c r="J23317" i="16"/>
  <c r="J23318" i="16"/>
  <c r="J23319" i="16"/>
  <c r="J23320" i="16"/>
  <c r="J23321" i="16"/>
  <c r="J23322" i="16"/>
  <c r="J23323" i="16"/>
  <c r="J23324" i="16"/>
  <c r="J23325" i="16"/>
  <c r="J23326" i="16"/>
  <c r="J23327" i="16"/>
  <c r="J23328" i="16"/>
  <c r="J23329" i="16"/>
  <c r="J23330" i="16"/>
  <c r="J23331" i="16"/>
  <c r="J23332" i="16"/>
  <c r="J23333" i="16"/>
  <c r="J23334" i="16"/>
  <c r="J23335" i="16"/>
  <c r="J23336" i="16"/>
  <c r="J23337" i="16"/>
  <c r="J23338" i="16"/>
  <c r="J23339" i="16"/>
  <c r="J23340" i="16"/>
  <c r="J23341" i="16"/>
  <c r="J23342" i="16"/>
  <c r="J23343" i="16"/>
  <c r="J23344" i="16"/>
  <c r="J23345" i="16"/>
  <c r="J23346" i="16"/>
  <c r="J23347" i="16"/>
  <c r="J23348" i="16"/>
  <c r="J23349" i="16"/>
  <c r="J23350" i="16"/>
  <c r="J23351" i="16"/>
  <c r="J23352" i="16"/>
  <c r="J23353" i="16"/>
  <c r="J23354" i="16"/>
  <c r="J23355" i="16"/>
  <c r="J23356" i="16"/>
  <c r="J23357" i="16"/>
  <c r="J23358" i="16"/>
  <c r="J23359" i="16"/>
  <c r="J23360" i="16"/>
  <c r="J23361" i="16"/>
  <c r="J23362" i="16"/>
  <c r="J23363" i="16"/>
  <c r="J23364" i="16"/>
  <c r="J23365" i="16"/>
  <c r="J23366" i="16"/>
  <c r="J23367" i="16"/>
  <c r="J23368" i="16"/>
  <c r="J23369" i="16"/>
  <c r="J23370" i="16"/>
  <c r="J23371" i="16"/>
  <c r="J23372" i="16"/>
  <c r="J23373" i="16"/>
  <c r="J23374" i="16"/>
  <c r="J23375" i="16"/>
  <c r="J23376" i="16"/>
  <c r="J23377" i="16"/>
  <c r="J23378" i="16"/>
  <c r="J23379" i="16"/>
  <c r="J23380" i="16"/>
  <c r="J23381" i="16"/>
  <c r="J23382" i="16"/>
  <c r="J23383" i="16"/>
  <c r="J23384" i="16"/>
  <c r="J23385" i="16"/>
  <c r="J23386" i="16"/>
  <c r="J23387" i="16"/>
  <c r="J23388" i="16"/>
  <c r="J23389" i="16"/>
  <c r="J23390" i="16"/>
  <c r="J23391" i="16"/>
  <c r="J23392" i="16"/>
  <c r="J23393" i="16"/>
  <c r="J23394" i="16"/>
  <c r="J23395" i="16"/>
  <c r="J23396" i="16"/>
  <c r="J23397" i="16"/>
  <c r="J23398" i="16"/>
  <c r="J23399" i="16"/>
  <c r="J23400" i="16"/>
  <c r="J23401" i="16"/>
  <c r="J23402" i="16"/>
  <c r="J23403" i="16"/>
  <c r="J23404" i="16"/>
  <c r="J23405" i="16"/>
  <c r="J23406" i="16"/>
  <c r="J23407" i="16"/>
  <c r="J23408" i="16"/>
  <c r="J23409" i="16"/>
  <c r="J23410" i="16"/>
  <c r="J23411" i="16"/>
  <c r="J23412" i="16"/>
  <c r="J23413" i="16"/>
  <c r="J23414" i="16"/>
  <c r="J23415" i="16"/>
  <c r="J23416" i="16"/>
  <c r="J23417" i="16"/>
  <c r="J23418" i="16"/>
  <c r="J23419" i="16"/>
  <c r="J23420" i="16"/>
  <c r="J23421" i="16"/>
  <c r="J23422" i="16"/>
  <c r="J23423" i="16"/>
  <c r="J23424" i="16"/>
  <c r="J23425" i="16"/>
  <c r="J23426" i="16"/>
  <c r="J23427" i="16"/>
  <c r="J23428" i="16"/>
  <c r="J23429" i="16"/>
  <c r="J23430" i="16"/>
  <c r="J23431" i="16"/>
  <c r="J23432" i="16"/>
  <c r="J23433" i="16"/>
  <c r="J23434" i="16"/>
  <c r="J23435" i="16"/>
  <c r="J23436" i="16"/>
  <c r="J23437" i="16"/>
  <c r="J23438" i="16"/>
  <c r="J23439" i="16"/>
  <c r="J23440" i="16"/>
  <c r="J23441" i="16"/>
  <c r="J23442" i="16"/>
  <c r="J23443" i="16"/>
  <c r="J23444" i="16"/>
  <c r="J23445" i="16"/>
  <c r="J23446" i="16"/>
  <c r="J23447" i="16"/>
  <c r="J23448" i="16"/>
  <c r="J23449" i="16"/>
  <c r="J23450" i="16"/>
  <c r="J23451" i="16"/>
  <c r="J23452" i="16"/>
  <c r="J23453" i="16"/>
  <c r="J23454" i="16"/>
  <c r="J23455" i="16"/>
  <c r="J23456" i="16"/>
  <c r="J23457" i="16"/>
  <c r="J23458" i="16"/>
  <c r="J23459" i="16"/>
  <c r="J23460" i="16"/>
  <c r="J23461" i="16"/>
  <c r="J23462" i="16"/>
  <c r="J23463" i="16"/>
  <c r="J23464" i="16"/>
  <c r="J23465" i="16"/>
  <c r="J23466" i="16"/>
  <c r="J23467" i="16"/>
  <c r="J23468" i="16"/>
  <c r="J23469" i="16"/>
  <c r="J23470" i="16"/>
  <c r="J23471" i="16"/>
  <c r="J23472" i="16"/>
  <c r="J23473" i="16"/>
  <c r="J23474" i="16"/>
  <c r="J23475" i="16"/>
  <c r="J23476" i="16"/>
  <c r="J23477" i="16"/>
  <c r="J23478" i="16"/>
  <c r="J23479" i="16"/>
  <c r="J23480" i="16"/>
  <c r="J23481" i="16"/>
  <c r="J23482" i="16"/>
  <c r="J23483" i="16"/>
  <c r="J23484" i="16"/>
  <c r="J23485" i="16"/>
  <c r="J23486" i="16"/>
  <c r="J23487" i="16"/>
  <c r="J23488" i="16"/>
  <c r="J23489" i="16"/>
  <c r="J23490" i="16"/>
  <c r="J23491" i="16"/>
  <c r="J23492" i="16"/>
  <c r="J23493" i="16"/>
  <c r="J23494" i="16"/>
  <c r="J23495" i="16"/>
  <c r="J23496" i="16"/>
  <c r="J23497" i="16"/>
  <c r="J23498" i="16"/>
  <c r="J23499" i="16"/>
  <c r="J23500" i="16"/>
  <c r="J23501" i="16"/>
  <c r="J23502" i="16"/>
  <c r="J23503" i="16"/>
  <c r="J23504" i="16"/>
  <c r="J23505" i="16"/>
  <c r="J23506" i="16"/>
  <c r="J23507" i="16"/>
  <c r="J23508" i="16"/>
  <c r="J23509" i="16"/>
  <c r="J23510" i="16"/>
  <c r="J23511" i="16"/>
  <c r="J23512" i="16"/>
  <c r="J23513" i="16"/>
  <c r="J23514" i="16"/>
  <c r="J23515" i="16"/>
  <c r="J23516" i="16"/>
  <c r="J23517" i="16"/>
  <c r="J23518" i="16"/>
  <c r="J23519" i="16"/>
  <c r="J23520" i="16"/>
  <c r="J23521" i="16"/>
  <c r="J23522" i="16"/>
  <c r="J23523" i="16"/>
  <c r="J23524" i="16"/>
  <c r="J23525" i="16"/>
  <c r="J23526" i="16"/>
  <c r="J23527" i="16"/>
  <c r="J23528" i="16"/>
  <c r="J23529" i="16"/>
  <c r="J23530" i="16"/>
  <c r="J23531" i="16"/>
  <c r="J23532" i="16"/>
  <c r="J23533" i="16"/>
  <c r="J23534" i="16"/>
  <c r="J23535" i="16"/>
  <c r="J23536" i="16"/>
  <c r="J23537" i="16"/>
  <c r="J23538" i="16"/>
  <c r="J23539" i="16"/>
  <c r="J23540" i="16"/>
  <c r="J23541" i="16"/>
  <c r="J23542" i="16"/>
  <c r="J23543" i="16"/>
  <c r="J23544" i="16"/>
  <c r="J23545" i="16"/>
  <c r="J23546" i="16"/>
  <c r="J23547" i="16"/>
  <c r="J23548" i="16"/>
  <c r="J23549" i="16"/>
  <c r="J23550" i="16"/>
  <c r="J23551" i="16"/>
  <c r="J23552" i="16"/>
  <c r="J23553" i="16"/>
  <c r="J23554" i="16"/>
  <c r="J23555" i="16"/>
  <c r="J23556" i="16"/>
  <c r="J23557" i="16"/>
  <c r="J23558" i="16"/>
  <c r="J23559" i="16"/>
  <c r="J23560" i="16"/>
  <c r="J23561" i="16"/>
  <c r="J23562" i="16"/>
  <c r="J23563" i="16"/>
  <c r="J23564" i="16"/>
  <c r="J23565" i="16"/>
  <c r="J23566" i="16"/>
  <c r="J23567" i="16"/>
  <c r="J23568" i="16"/>
  <c r="J23569" i="16"/>
  <c r="J23570" i="16"/>
  <c r="J23571" i="16"/>
  <c r="J23572" i="16"/>
  <c r="J23573" i="16"/>
  <c r="J23574" i="16"/>
  <c r="J23575" i="16"/>
  <c r="J23576" i="16"/>
  <c r="J23577" i="16"/>
  <c r="J23578" i="16"/>
  <c r="J23579" i="16"/>
  <c r="J23580" i="16"/>
  <c r="J23581" i="16"/>
  <c r="J23582" i="16"/>
  <c r="J23583" i="16"/>
  <c r="J23584" i="16"/>
  <c r="J23585" i="16"/>
  <c r="J23586" i="16"/>
  <c r="J23587" i="16"/>
  <c r="J23588" i="16"/>
  <c r="J23589" i="16"/>
  <c r="J23590" i="16"/>
  <c r="J23591" i="16"/>
  <c r="J23592" i="16"/>
  <c r="J23593" i="16"/>
  <c r="J23594" i="16"/>
  <c r="J23595" i="16"/>
  <c r="J23596" i="16"/>
  <c r="J23597" i="16"/>
  <c r="J23598" i="16"/>
  <c r="J23599" i="16"/>
  <c r="J23600" i="16"/>
  <c r="J23601" i="16"/>
  <c r="J23602" i="16"/>
  <c r="J23603" i="16"/>
  <c r="J23604" i="16"/>
  <c r="J23605" i="16"/>
  <c r="J23606" i="16"/>
  <c r="J23607" i="16"/>
  <c r="J23608" i="16"/>
  <c r="J23609" i="16"/>
  <c r="J23610" i="16"/>
  <c r="J23611" i="16"/>
  <c r="J23612" i="16"/>
  <c r="J23613" i="16"/>
  <c r="J23614" i="16"/>
  <c r="J23615" i="16"/>
  <c r="J23616" i="16"/>
  <c r="J23617" i="16"/>
  <c r="J23618" i="16"/>
  <c r="J23619" i="16"/>
  <c r="J23620" i="16"/>
  <c r="J23621" i="16"/>
  <c r="J23622" i="16"/>
  <c r="J23623" i="16"/>
  <c r="J23624" i="16"/>
  <c r="J23625" i="16"/>
  <c r="J23626" i="16"/>
  <c r="J23627" i="16"/>
  <c r="J23628" i="16"/>
  <c r="J23629" i="16"/>
  <c r="J23630" i="16"/>
  <c r="J23631" i="16"/>
  <c r="J23632" i="16"/>
  <c r="J23633" i="16"/>
  <c r="J23634" i="16"/>
  <c r="J23635" i="16"/>
  <c r="J23636" i="16"/>
  <c r="J23637" i="16"/>
  <c r="J23638" i="16"/>
  <c r="J23639" i="16"/>
  <c r="J23640" i="16"/>
  <c r="J23641" i="16"/>
  <c r="J23642" i="16"/>
  <c r="J23643" i="16"/>
  <c r="J23644" i="16"/>
  <c r="J23645" i="16"/>
  <c r="J23646" i="16"/>
  <c r="J23647" i="16"/>
  <c r="J23648" i="16"/>
  <c r="J23649" i="16"/>
  <c r="J23650" i="16"/>
  <c r="J23651" i="16"/>
  <c r="J23652" i="16"/>
  <c r="J23653" i="16"/>
  <c r="J23654" i="16"/>
  <c r="J23655" i="16"/>
  <c r="J23656" i="16"/>
  <c r="J23657" i="16"/>
  <c r="J23658" i="16"/>
  <c r="J23659" i="16"/>
  <c r="J23660" i="16"/>
  <c r="J23661" i="16"/>
  <c r="J23662" i="16"/>
  <c r="J23663" i="16"/>
  <c r="J23664" i="16"/>
  <c r="J23665" i="16"/>
  <c r="J23666" i="16"/>
  <c r="J23667" i="16"/>
  <c r="J23668" i="16"/>
  <c r="J23669" i="16"/>
  <c r="J23670" i="16"/>
  <c r="J23671" i="16"/>
  <c r="J23672" i="16"/>
  <c r="J23673" i="16"/>
  <c r="J23674" i="16"/>
  <c r="J23675" i="16"/>
  <c r="J23676" i="16"/>
  <c r="J23677" i="16"/>
  <c r="J23678" i="16"/>
  <c r="J23679" i="16"/>
  <c r="J23680" i="16"/>
  <c r="J23681" i="16"/>
  <c r="J23682" i="16"/>
  <c r="J23683" i="16"/>
  <c r="J23684" i="16"/>
  <c r="J23685" i="16"/>
  <c r="J23686" i="16"/>
  <c r="J23687" i="16"/>
  <c r="J23688" i="16"/>
  <c r="J23689" i="16"/>
  <c r="J23690" i="16"/>
  <c r="J23691" i="16"/>
  <c r="J23692" i="16"/>
  <c r="J23693" i="16"/>
  <c r="J23694" i="16"/>
  <c r="J23695" i="16"/>
  <c r="J23696" i="16"/>
  <c r="J23697" i="16"/>
  <c r="J23698" i="16"/>
  <c r="J23699" i="16"/>
  <c r="J23700" i="16"/>
  <c r="J23701" i="16"/>
  <c r="J23702" i="16"/>
  <c r="J23703" i="16"/>
  <c r="J23704" i="16"/>
  <c r="J23705" i="16"/>
  <c r="J23706" i="16"/>
  <c r="J23707" i="16"/>
  <c r="J23708" i="16"/>
  <c r="J23709" i="16"/>
  <c r="J23710" i="16"/>
  <c r="J23711" i="16"/>
  <c r="J23712" i="16"/>
  <c r="J23713" i="16"/>
  <c r="J23714" i="16"/>
  <c r="J23715" i="16"/>
  <c r="J23716" i="16"/>
  <c r="J23717" i="16"/>
  <c r="J23718" i="16"/>
  <c r="J23719" i="16"/>
  <c r="J23720" i="16"/>
  <c r="J23721" i="16"/>
  <c r="J23722" i="16"/>
  <c r="J23723" i="16"/>
  <c r="J23724" i="16"/>
  <c r="J23725" i="16"/>
  <c r="J23726" i="16"/>
  <c r="J23727" i="16"/>
  <c r="J23728" i="16"/>
  <c r="J23729" i="16"/>
  <c r="J23730" i="16"/>
  <c r="J23731" i="16"/>
  <c r="J23732" i="16"/>
  <c r="J23733" i="16"/>
  <c r="J23734" i="16"/>
  <c r="J23735" i="16"/>
  <c r="J23736" i="16"/>
  <c r="J23737" i="16"/>
  <c r="J23738" i="16"/>
  <c r="J23739" i="16"/>
  <c r="J23740" i="16"/>
  <c r="J23741" i="16"/>
  <c r="J23742" i="16"/>
  <c r="J23743" i="16"/>
  <c r="J23744" i="16"/>
  <c r="J23745" i="16"/>
  <c r="J23746" i="16"/>
  <c r="J23747" i="16"/>
  <c r="J23748" i="16"/>
  <c r="J23749" i="16"/>
  <c r="J23750" i="16"/>
  <c r="J23751" i="16"/>
  <c r="J23752" i="16"/>
  <c r="J23753" i="16"/>
  <c r="J23754" i="16"/>
  <c r="J23755" i="16"/>
  <c r="J23756" i="16"/>
  <c r="J23757" i="16"/>
  <c r="J23758" i="16"/>
  <c r="J23759" i="16"/>
  <c r="J23760" i="16"/>
  <c r="J23761" i="16"/>
  <c r="J23762" i="16"/>
  <c r="J23763" i="16"/>
  <c r="J23764" i="16"/>
  <c r="J23765" i="16"/>
  <c r="J23766" i="16"/>
  <c r="J23767" i="16"/>
  <c r="J23768" i="16"/>
  <c r="J23769" i="16"/>
  <c r="J23770" i="16"/>
  <c r="J23771" i="16"/>
  <c r="J23772" i="16"/>
  <c r="J23773" i="16"/>
  <c r="J23774" i="16"/>
  <c r="J23775" i="16"/>
  <c r="J23776" i="16"/>
  <c r="J23777" i="16"/>
  <c r="J23778" i="16"/>
  <c r="J23779" i="16"/>
  <c r="J23780" i="16"/>
  <c r="J23781" i="16"/>
  <c r="J23782" i="16"/>
  <c r="J23783" i="16"/>
  <c r="J23784" i="16"/>
  <c r="J23785" i="16"/>
  <c r="J23786" i="16"/>
  <c r="J23787" i="16"/>
  <c r="J23788" i="16"/>
  <c r="J23789" i="16"/>
  <c r="J23790" i="16"/>
  <c r="J23791" i="16"/>
  <c r="J23792" i="16"/>
  <c r="J23793" i="16"/>
  <c r="J23794" i="16"/>
  <c r="J23795" i="16"/>
  <c r="J23796" i="16"/>
  <c r="J23797" i="16"/>
  <c r="J23798" i="16"/>
  <c r="J23799" i="16"/>
  <c r="J23800" i="16"/>
  <c r="J23801" i="16"/>
  <c r="J23802" i="16"/>
  <c r="J23803" i="16"/>
  <c r="J23804" i="16"/>
  <c r="J23805" i="16"/>
  <c r="J23806" i="16"/>
  <c r="J23807" i="16"/>
  <c r="J23808" i="16"/>
  <c r="J23809" i="16"/>
  <c r="J23810" i="16"/>
  <c r="J23811" i="16"/>
  <c r="J23812" i="16"/>
  <c r="J23813" i="16"/>
  <c r="J23814" i="16"/>
  <c r="J23815" i="16"/>
  <c r="J23816" i="16"/>
  <c r="J23817" i="16"/>
  <c r="J23818" i="16"/>
  <c r="J23819" i="16"/>
  <c r="J23820" i="16"/>
  <c r="J23821" i="16"/>
  <c r="J23822" i="16"/>
  <c r="J23823" i="16"/>
  <c r="J23824" i="16"/>
  <c r="J23825" i="16"/>
  <c r="J23826" i="16"/>
  <c r="J23827" i="16"/>
  <c r="J23828" i="16"/>
  <c r="J23829" i="16"/>
  <c r="J23830" i="16"/>
  <c r="J23831" i="16"/>
  <c r="J23832" i="16"/>
  <c r="J23833" i="16"/>
  <c r="J23834" i="16"/>
  <c r="J23835" i="16"/>
  <c r="J23836" i="16"/>
  <c r="J23837" i="16"/>
  <c r="J23838" i="16"/>
  <c r="J23839" i="16"/>
  <c r="J23840" i="16"/>
  <c r="J23841" i="16"/>
  <c r="J23842" i="16"/>
  <c r="J23843" i="16"/>
  <c r="J23844" i="16"/>
  <c r="J23845" i="16"/>
  <c r="J23846" i="16"/>
  <c r="J23847" i="16"/>
  <c r="J23848" i="16"/>
  <c r="J23849" i="16"/>
  <c r="J23850" i="16"/>
  <c r="J23851" i="16"/>
  <c r="J23852" i="16"/>
  <c r="J23853" i="16"/>
  <c r="J23854" i="16"/>
  <c r="J23855" i="16"/>
  <c r="J23856" i="16"/>
  <c r="J23857" i="16"/>
  <c r="J23858" i="16"/>
  <c r="J23859" i="16"/>
  <c r="J23860" i="16"/>
  <c r="J23861" i="16"/>
  <c r="J23862" i="16"/>
  <c r="J23863" i="16"/>
  <c r="J23864" i="16"/>
  <c r="J23865" i="16"/>
  <c r="J23866" i="16"/>
  <c r="J23867" i="16"/>
  <c r="J23868" i="16"/>
  <c r="J23869" i="16"/>
  <c r="J23870" i="16"/>
  <c r="J23871" i="16"/>
  <c r="J23872" i="16"/>
  <c r="J23873" i="16"/>
  <c r="J23874" i="16"/>
  <c r="J23875" i="16"/>
  <c r="J23876" i="16"/>
  <c r="J23877" i="16"/>
  <c r="J23878" i="16"/>
  <c r="J23879" i="16"/>
  <c r="J23880" i="16"/>
  <c r="J23881" i="16"/>
  <c r="J23882" i="16"/>
  <c r="J23883" i="16"/>
  <c r="J23884" i="16"/>
  <c r="J23885" i="16"/>
  <c r="J23886" i="16"/>
  <c r="J23887" i="16"/>
  <c r="J23888" i="16"/>
  <c r="J23889" i="16"/>
  <c r="J23890" i="16"/>
  <c r="J23891" i="16"/>
  <c r="J23892" i="16"/>
  <c r="J23893" i="16"/>
  <c r="J23894" i="16"/>
  <c r="J23895" i="16"/>
  <c r="J23896" i="16"/>
  <c r="J23897" i="16"/>
  <c r="J23898" i="16"/>
  <c r="J23899" i="16"/>
  <c r="J23900" i="16"/>
  <c r="J23901" i="16"/>
  <c r="J23902" i="16"/>
  <c r="J23903" i="16"/>
  <c r="J23904" i="16"/>
  <c r="J23905" i="16"/>
  <c r="J23906" i="16"/>
  <c r="J23907" i="16"/>
  <c r="J23908" i="16"/>
  <c r="J23909" i="16"/>
  <c r="J23910" i="16"/>
  <c r="J23911" i="16"/>
  <c r="J23912" i="16"/>
  <c r="J23913" i="16"/>
  <c r="J23914" i="16"/>
  <c r="J23915" i="16"/>
  <c r="J23916" i="16"/>
  <c r="J23917" i="16"/>
  <c r="J23918" i="16"/>
  <c r="J23919" i="16"/>
  <c r="J23920" i="16"/>
  <c r="J23921" i="16"/>
  <c r="J23922" i="16"/>
  <c r="J23923" i="16"/>
  <c r="J23924" i="16"/>
  <c r="J23925" i="16"/>
  <c r="J23926" i="16"/>
  <c r="J23927" i="16"/>
  <c r="J23928" i="16"/>
  <c r="J23929" i="16"/>
  <c r="J23930" i="16"/>
  <c r="J23931" i="16"/>
  <c r="J23932" i="16"/>
  <c r="J23933" i="16"/>
  <c r="J23934" i="16"/>
  <c r="J23935" i="16"/>
  <c r="J23936" i="16"/>
  <c r="J23937" i="16"/>
  <c r="J23938" i="16"/>
  <c r="J23939" i="16"/>
  <c r="J23940" i="16"/>
  <c r="J23941" i="16"/>
  <c r="J23942" i="16"/>
  <c r="J23943" i="16"/>
  <c r="J23944" i="16"/>
  <c r="J23945" i="16"/>
  <c r="J23946" i="16"/>
  <c r="J23947" i="16"/>
  <c r="J23948" i="16"/>
  <c r="J23949" i="16"/>
  <c r="J23950" i="16"/>
  <c r="J23951" i="16"/>
  <c r="J23952" i="16"/>
  <c r="J23953" i="16"/>
  <c r="J23954" i="16"/>
  <c r="J23955" i="16"/>
  <c r="J23956" i="16"/>
  <c r="J23957" i="16"/>
  <c r="J23958" i="16"/>
  <c r="J23959" i="16"/>
  <c r="J23960" i="16"/>
  <c r="J23961" i="16"/>
  <c r="J23962" i="16"/>
  <c r="J23963" i="16"/>
  <c r="J23964" i="16"/>
  <c r="J23965" i="16"/>
  <c r="J23966" i="16"/>
  <c r="J23967" i="16"/>
  <c r="J23968" i="16"/>
  <c r="J23969" i="16"/>
  <c r="J23970" i="16"/>
  <c r="J23971" i="16"/>
  <c r="J23972" i="16"/>
  <c r="J23973" i="16"/>
  <c r="J23974" i="16"/>
  <c r="J23975" i="16"/>
  <c r="J23976" i="16"/>
  <c r="J23977" i="16"/>
  <c r="J23978" i="16"/>
  <c r="J23979" i="16"/>
  <c r="J23980" i="16"/>
  <c r="J23981" i="16"/>
  <c r="J23982" i="16"/>
  <c r="J23983" i="16"/>
  <c r="J23984" i="16"/>
  <c r="J23985" i="16"/>
  <c r="J23986" i="16"/>
  <c r="J23987" i="16"/>
  <c r="J23988" i="16"/>
  <c r="J23989" i="16"/>
  <c r="J23990" i="16"/>
  <c r="J23991" i="16"/>
  <c r="J23992" i="16"/>
  <c r="J23993" i="16"/>
  <c r="J23994" i="16"/>
  <c r="J23995" i="16"/>
  <c r="J23996" i="16"/>
  <c r="J23997" i="16"/>
  <c r="J23998" i="16"/>
  <c r="J23999" i="16"/>
  <c r="J24000" i="16"/>
  <c r="J24001" i="16"/>
  <c r="J24002" i="16"/>
  <c r="J24003" i="16"/>
  <c r="J24004" i="16"/>
  <c r="J24005" i="16"/>
  <c r="J24006" i="16"/>
  <c r="J24007" i="16"/>
  <c r="J24008" i="16"/>
  <c r="J24009" i="16"/>
  <c r="J24010" i="16"/>
  <c r="J24011" i="16"/>
  <c r="J24012" i="16"/>
  <c r="J24013" i="16"/>
  <c r="J24014" i="16"/>
  <c r="J24015" i="16"/>
  <c r="J24016" i="16"/>
  <c r="J24017" i="16"/>
  <c r="J24018" i="16"/>
  <c r="J24019" i="16"/>
  <c r="J24020" i="16"/>
  <c r="J24021" i="16"/>
  <c r="J24022" i="16"/>
  <c r="J24023" i="16"/>
  <c r="J24024" i="16"/>
  <c r="J24025" i="16"/>
  <c r="J24026" i="16"/>
  <c r="J24027" i="16"/>
  <c r="J24028" i="16"/>
  <c r="J24029" i="16"/>
  <c r="J24030" i="16"/>
  <c r="J24031" i="16"/>
  <c r="J24032" i="16"/>
  <c r="J24033" i="16"/>
  <c r="J24034" i="16"/>
  <c r="J24035" i="16"/>
  <c r="J24036" i="16"/>
  <c r="J24037" i="16"/>
  <c r="J24038" i="16"/>
  <c r="J24039" i="16"/>
  <c r="J24040" i="16"/>
  <c r="J24041" i="16"/>
  <c r="J24042" i="16"/>
  <c r="J24043" i="16"/>
  <c r="J24044" i="16"/>
  <c r="J24045" i="16"/>
  <c r="J24046" i="16"/>
  <c r="J24047" i="16"/>
  <c r="J24048" i="16"/>
  <c r="J24049" i="16"/>
  <c r="J24050" i="16"/>
  <c r="J24051" i="16"/>
  <c r="J24052" i="16"/>
  <c r="J24053" i="16"/>
  <c r="J24054" i="16"/>
  <c r="J24055" i="16"/>
  <c r="J24056" i="16"/>
  <c r="J24057" i="16"/>
  <c r="J24058" i="16"/>
  <c r="J24059" i="16"/>
  <c r="J24060" i="16"/>
  <c r="J24061" i="16"/>
  <c r="J24062" i="16"/>
  <c r="J24063" i="16"/>
  <c r="J24064" i="16"/>
  <c r="J24065" i="16"/>
  <c r="J24066" i="16"/>
  <c r="J24067" i="16"/>
  <c r="J24068" i="16"/>
  <c r="J24069" i="16"/>
  <c r="J24070" i="16"/>
  <c r="J24071" i="16"/>
  <c r="J24072" i="16"/>
  <c r="J24073" i="16"/>
  <c r="J24074" i="16"/>
  <c r="J24075" i="16"/>
  <c r="J24076" i="16"/>
  <c r="J24077" i="16"/>
  <c r="J24078" i="16"/>
  <c r="J24079" i="16"/>
  <c r="J24080" i="16"/>
  <c r="J24081" i="16"/>
  <c r="J24082" i="16"/>
  <c r="J24083" i="16"/>
  <c r="J24084" i="16"/>
  <c r="J24085" i="16"/>
  <c r="J24086" i="16"/>
  <c r="J24087" i="16"/>
  <c r="J24088" i="16"/>
  <c r="J24089" i="16"/>
  <c r="J24090" i="16"/>
  <c r="J24091" i="16"/>
  <c r="J24092" i="16"/>
  <c r="J24093" i="16"/>
  <c r="J24094" i="16"/>
  <c r="J24095" i="16"/>
  <c r="J24096" i="16"/>
  <c r="J24097" i="16"/>
  <c r="J24098" i="16"/>
  <c r="J24099" i="16"/>
  <c r="J24100" i="16"/>
  <c r="J24101" i="16"/>
  <c r="J24102" i="16"/>
  <c r="J24103" i="16"/>
  <c r="J24104" i="16"/>
  <c r="J24105" i="16"/>
  <c r="J24106" i="16"/>
  <c r="J24107" i="16"/>
  <c r="J24108" i="16"/>
  <c r="J24109" i="16"/>
  <c r="J24110" i="16"/>
  <c r="J24111" i="16"/>
  <c r="J24112" i="16"/>
  <c r="J24113" i="16"/>
  <c r="J24114" i="16"/>
  <c r="J24115" i="16"/>
  <c r="J24116" i="16"/>
  <c r="J24117" i="16"/>
  <c r="J24118" i="16"/>
  <c r="J24119" i="16"/>
  <c r="J24120" i="16"/>
  <c r="J24121" i="16"/>
  <c r="J24122" i="16"/>
  <c r="J24123" i="16"/>
  <c r="J24124" i="16"/>
  <c r="J24125" i="16"/>
  <c r="J24126" i="16"/>
  <c r="J24127" i="16"/>
  <c r="J24128" i="16"/>
  <c r="J24129" i="16"/>
  <c r="J24130" i="16"/>
  <c r="J24131" i="16"/>
  <c r="J24132" i="16"/>
  <c r="J24133" i="16"/>
  <c r="J24134" i="16"/>
  <c r="J24135" i="16"/>
  <c r="J24136" i="16"/>
  <c r="J24137" i="16"/>
  <c r="J24138" i="16"/>
  <c r="J24139" i="16"/>
  <c r="J24140" i="16"/>
  <c r="J24141" i="16"/>
  <c r="J24142" i="16"/>
  <c r="J24143" i="16"/>
  <c r="J24144" i="16"/>
  <c r="J24145" i="16"/>
  <c r="J24146" i="16"/>
  <c r="J24147" i="16"/>
  <c r="J24148" i="16"/>
  <c r="J24149" i="16"/>
  <c r="J24150" i="16"/>
  <c r="J24151" i="16"/>
  <c r="J24152" i="16"/>
  <c r="J24153" i="16"/>
  <c r="J24154" i="16"/>
  <c r="J24155" i="16"/>
  <c r="J24156" i="16"/>
  <c r="J24157" i="16"/>
  <c r="J24158" i="16"/>
  <c r="J24159" i="16"/>
  <c r="J24160" i="16"/>
  <c r="J24161" i="16"/>
  <c r="J24162" i="16"/>
  <c r="J24163" i="16"/>
  <c r="J24164" i="16"/>
  <c r="J24165" i="16"/>
  <c r="J24166" i="16"/>
  <c r="J24167" i="16"/>
  <c r="J24168" i="16"/>
  <c r="J24169" i="16"/>
  <c r="J24170" i="16"/>
  <c r="J24171" i="16"/>
  <c r="J24172" i="16"/>
  <c r="J24173" i="16"/>
  <c r="J24174" i="16"/>
  <c r="J24175" i="16"/>
  <c r="J24176" i="16"/>
  <c r="J24177" i="16"/>
  <c r="J24178" i="16"/>
  <c r="J24179" i="16"/>
  <c r="J24180" i="16"/>
  <c r="J24181" i="16"/>
  <c r="J24182" i="16"/>
  <c r="J24183" i="16"/>
  <c r="J24184" i="16"/>
  <c r="J24185" i="16"/>
  <c r="J24186" i="16"/>
  <c r="J24187" i="16"/>
  <c r="J24188" i="16"/>
  <c r="J24189" i="16"/>
  <c r="J24190" i="16"/>
  <c r="J24191" i="16"/>
  <c r="J24192" i="16"/>
  <c r="J24193" i="16"/>
  <c r="J24194" i="16"/>
  <c r="J24195" i="16"/>
  <c r="J24196" i="16"/>
  <c r="J24197" i="16"/>
  <c r="J24198" i="16"/>
  <c r="J24199" i="16"/>
  <c r="J24200" i="16"/>
  <c r="J24201" i="16"/>
  <c r="J24202" i="16"/>
  <c r="J24203" i="16"/>
  <c r="J24204" i="16"/>
  <c r="J24205" i="16"/>
  <c r="J24206" i="16"/>
  <c r="J24207" i="16"/>
  <c r="J24208" i="16"/>
  <c r="J24209" i="16"/>
  <c r="J24210" i="16"/>
  <c r="J24211" i="16"/>
  <c r="J24212" i="16"/>
  <c r="J24213" i="16"/>
  <c r="J24214" i="16"/>
  <c r="J24215" i="16"/>
  <c r="J24216" i="16"/>
  <c r="J24217" i="16"/>
  <c r="J24218" i="16"/>
  <c r="J24219" i="16"/>
  <c r="J24220" i="16"/>
  <c r="J24221" i="16"/>
  <c r="J24222" i="16"/>
  <c r="J24223" i="16"/>
  <c r="J24224" i="16"/>
  <c r="J24225" i="16"/>
  <c r="J24226" i="16"/>
  <c r="J24227" i="16"/>
  <c r="J24228" i="16"/>
  <c r="J24229" i="16"/>
  <c r="J24230" i="16"/>
  <c r="J24231" i="16"/>
  <c r="J24232" i="16"/>
  <c r="J24233" i="16"/>
  <c r="J24234" i="16"/>
  <c r="J24235" i="16"/>
  <c r="J24236" i="16"/>
  <c r="J24237" i="16"/>
  <c r="J24238" i="16"/>
  <c r="J24239" i="16"/>
  <c r="J24240" i="16"/>
  <c r="J24241" i="16"/>
  <c r="J24242" i="16"/>
  <c r="J24243" i="16"/>
  <c r="J24244" i="16"/>
  <c r="J24245" i="16"/>
  <c r="J24246" i="16"/>
  <c r="J24247" i="16"/>
  <c r="J24248" i="16"/>
  <c r="J24249" i="16"/>
  <c r="J24250" i="16"/>
  <c r="J24251" i="16"/>
  <c r="J24252" i="16"/>
  <c r="J24253" i="16"/>
  <c r="J24254" i="16"/>
  <c r="J24255" i="16"/>
  <c r="J24256" i="16"/>
  <c r="J24257" i="16"/>
  <c r="J24258" i="16"/>
  <c r="J24259" i="16"/>
  <c r="J24260" i="16"/>
  <c r="J24261" i="16"/>
  <c r="J24262" i="16"/>
  <c r="J24263" i="16"/>
  <c r="J24264" i="16"/>
  <c r="J24265" i="16"/>
  <c r="J24266" i="16"/>
  <c r="J24267" i="16"/>
  <c r="J24268" i="16"/>
  <c r="J24269" i="16"/>
  <c r="J24270" i="16"/>
  <c r="J24271" i="16"/>
  <c r="J24272" i="16"/>
  <c r="J24273" i="16"/>
  <c r="J24274" i="16"/>
  <c r="J24275" i="16"/>
  <c r="J24276" i="16"/>
  <c r="J24277" i="16"/>
  <c r="J24278" i="16"/>
  <c r="J24279" i="16"/>
  <c r="J24280" i="16"/>
  <c r="J24281" i="16"/>
  <c r="J24282" i="16"/>
  <c r="J24283" i="16"/>
  <c r="J24284" i="16"/>
  <c r="J24285" i="16"/>
  <c r="J24286" i="16"/>
  <c r="J24287" i="16"/>
  <c r="J24288" i="16"/>
  <c r="J24289" i="16"/>
  <c r="J24290" i="16"/>
  <c r="J24291" i="16"/>
  <c r="J24292" i="16"/>
  <c r="J24293" i="16"/>
  <c r="J24294" i="16"/>
  <c r="J24295" i="16"/>
  <c r="J24296" i="16"/>
  <c r="J24297" i="16"/>
  <c r="J24298" i="16"/>
  <c r="J24299" i="16"/>
  <c r="J24300" i="16"/>
  <c r="J24301" i="16"/>
  <c r="J24302" i="16"/>
  <c r="J24303" i="16"/>
  <c r="J24304" i="16"/>
  <c r="J24305" i="16"/>
  <c r="J24306" i="16"/>
  <c r="J24307" i="16"/>
  <c r="J24308" i="16"/>
  <c r="J24309" i="16"/>
  <c r="J24310" i="16"/>
  <c r="J24311" i="16"/>
  <c r="J24312" i="16"/>
  <c r="J24313" i="16"/>
  <c r="J24314" i="16"/>
  <c r="J24315" i="16"/>
  <c r="J24316" i="16"/>
  <c r="J24317" i="16"/>
  <c r="J24318" i="16"/>
  <c r="J24319" i="16"/>
  <c r="J24320" i="16"/>
  <c r="J24321" i="16"/>
  <c r="J24322" i="16"/>
  <c r="J24323" i="16"/>
  <c r="J24324" i="16"/>
  <c r="J24325" i="16"/>
  <c r="J24326" i="16"/>
  <c r="J24327" i="16"/>
  <c r="J24328" i="16"/>
  <c r="J24329" i="16"/>
  <c r="J24330" i="16"/>
  <c r="J24331" i="16"/>
  <c r="J24332" i="16"/>
  <c r="J24333" i="16"/>
  <c r="J24334" i="16"/>
  <c r="J24335" i="16"/>
  <c r="J24336" i="16"/>
  <c r="J24337" i="16"/>
  <c r="J24338" i="16"/>
  <c r="J24339" i="16"/>
  <c r="J24340" i="16"/>
  <c r="J24341" i="16"/>
  <c r="J24342" i="16"/>
  <c r="J24343" i="16"/>
  <c r="J24344" i="16"/>
  <c r="J24345" i="16"/>
  <c r="J24346" i="16"/>
  <c r="J24347" i="16"/>
  <c r="J24348" i="16"/>
  <c r="J24349" i="16"/>
  <c r="J24350" i="16"/>
  <c r="J24351" i="16"/>
  <c r="J24352" i="16"/>
  <c r="J24353" i="16"/>
  <c r="J24354" i="16"/>
  <c r="J24355" i="16"/>
  <c r="J24356" i="16"/>
  <c r="J24357" i="16"/>
  <c r="J24358" i="16"/>
  <c r="J24359" i="16"/>
  <c r="J24360" i="16"/>
  <c r="J24361" i="16"/>
  <c r="J24362" i="16"/>
  <c r="J24363" i="16"/>
  <c r="J24364" i="16"/>
  <c r="J24365" i="16"/>
  <c r="J24366" i="16"/>
  <c r="J24367" i="16"/>
  <c r="J24368" i="16"/>
  <c r="J24369" i="16"/>
  <c r="J24370" i="16"/>
  <c r="J24371" i="16"/>
  <c r="J24372" i="16"/>
  <c r="J24373" i="16"/>
  <c r="J24374" i="16"/>
  <c r="J24375" i="16"/>
  <c r="J24376" i="16"/>
  <c r="J24377" i="16"/>
  <c r="J24378" i="16"/>
  <c r="J24379" i="16"/>
  <c r="J24380" i="16"/>
  <c r="J24381" i="16"/>
  <c r="J24382" i="16"/>
  <c r="J24383" i="16"/>
  <c r="J24384" i="16"/>
  <c r="J24385" i="16"/>
  <c r="J24386" i="16"/>
  <c r="J24387" i="16"/>
  <c r="J24388" i="16"/>
  <c r="J24389" i="16"/>
  <c r="J24390" i="16"/>
  <c r="J24391" i="16"/>
  <c r="J24392" i="16"/>
  <c r="J24393" i="16"/>
  <c r="J24394" i="16"/>
  <c r="J24395" i="16"/>
  <c r="J24396" i="16"/>
  <c r="J24397" i="16"/>
  <c r="J24398" i="16"/>
  <c r="J24399" i="16"/>
  <c r="J24400" i="16"/>
  <c r="J24401" i="16"/>
  <c r="J24402" i="16"/>
  <c r="J24403" i="16"/>
  <c r="J24404" i="16"/>
  <c r="J24405" i="16"/>
  <c r="J24406" i="16"/>
  <c r="J24407" i="16"/>
  <c r="J24408" i="16"/>
  <c r="J24409" i="16"/>
  <c r="J24410" i="16"/>
  <c r="J24411" i="16"/>
  <c r="J24412" i="16"/>
  <c r="J24413" i="16"/>
  <c r="J24414" i="16"/>
  <c r="J24415" i="16"/>
  <c r="J24416" i="16"/>
  <c r="J24417" i="16"/>
  <c r="J24418" i="16"/>
  <c r="J24419" i="16"/>
  <c r="J24420" i="16"/>
  <c r="J24421" i="16"/>
  <c r="J24422" i="16"/>
  <c r="J24423" i="16"/>
  <c r="J24424" i="16"/>
  <c r="J24425" i="16"/>
  <c r="J24426" i="16"/>
  <c r="J24427" i="16"/>
  <c r="J24428" i="16"/>
  <c r="J24429" i="16"/>
  <c r="J24430" i="16"/>
  <c r="J24431" i="16"/>
  <c r="J24432" i="16"/>
  <c r="J24433" i="16"/>
  <c r="J24434" i="16"/>
  <c r="J24435" i="16"/>
  <c r="J24436" i="16"/>
  <c r="J24437" i="16"/>
  <c r="J24438" i="16"/>
  <c r="J24439" i="16"/>
  <c r="J24440" i="16"/>
  <c r="J24441" i="16"/>
  <c r="J24442" i="16"/>
  <c r="J24443" i="16"/>
  <c r="J24444" i="16"/>
  <c r="J24445" i="16"/>
  <c r="J24446" i="16"/>
  <c r="J24447" i="16"/>
  <c r="J24448" i="16"/>
  <c r="J24449" i="16"/>
  <c r="J24450" i="16"/>
  <c r="J24451" i="16"/>
  <c r="J24452" i="16"/>
  <c r="J24453" i="16"/>
  <c r="J24454" i="16"/>
  <c r="J24455" i="16"/>
  <c r="J24456" i="16"/>
  <c r="J24457" i="16"/>
  <c r="J24458" i="16"/>
  <c r="J24459" i="16"/>
  <c r="J24460" i="16"/>
  <c r="J24461" i="16"/>
  <c r="J24462" i="16"/>
  <c r="J24463" i="16"/>
  <c r="J24464" i="16"/>
  <c r="J24465" i="16"/>
  <c r="J24466" i="16"/>
  <c r="J24467" i="16"/>
  <c r="J24468" i="16"/>
  <c r="J24469" i="16"/>
  <c r="J24470" i="16"/>
  <c r="J24471" i="16"/>
  <c r="J24472" i="16"/>
  <c r="J24473" i="16"/>
  <c r="J24474" i="16"/>
  <c r="J24475" i="16"/>
  <c r="J24476" i="16"/>
  <c r="J24477" i="16"/>
  <c r="J24478" i="16"/>
  <c r="J24479" i="16"/>
  <c r="J24480" i="16"/>
  <c r="J24481" i="16"/>
  <c r="J24482" i="16"/>
  <c r="J24483" i="16"/>
  <c r="J24484" i="16"/>
  <c r="J24485" i="16"/>
  <c r="J24486" i="16"/>
  <c r="J24487" i="16"/>
  <c r="J24488" i="16"/>
  <c r="J24489" i="16"/>
  <c r="J24490" i="16"/>
  <c r="J24491" i="16"/>
  <c r="J24492" i="16"/>
  <c r="J24493" i="16"/>
  <c r="J24494" i="16"/>
  <c r="J24495" i="16"/>
  <c r="J24496" i="16"/>
  <c r="J24497" i="16"/>
  <c r="J24498" i="16"/>
  <c r="J24499" i="16"/>
  <c r="J24500" i="16"/>
  <c r="J24501" i="16"/>
  <c r="J24502" i="16"/>
  <c r="J24503" i="16"/>
  <c r="J24504" i="16"/>
  <c r="J24505" i="16"/>
  <c r="J24506" i="16"/>
  <c r="J24507" i="16"/>
  <c r="J24508" i="16"/>
  <c r="J24509" i="16"/>
  <c r="J24510" i="16"/>
  <c r="J24511" i="16"/>
  <c r="J24512" i="16"/>
  <c r="J24513" i="16"/>
  <c r="J24514" i="16"/>
  <c r="J24515" i="16"/>
  <c r="J24516" i="16"/>
  <c r="J24517" i="16"/>
  <c r="J24518" i="16"/>
  <c r="J24519" i="16"/>
  <c r="J24520" i="16"/>
  <c r="J24521" i="16"/>
  <c r="J24522" i="16"/>
  <c r="J24523" i="16"/>
  <c r="J24524" i="16"/>
  <c r="J24525" i="16"/>
  <c r="J24526" i="16"/>
  <c r="J24527" i="16"/>
  <c r="J24528" i="16"/>
  <c r="J24529" i="16"/>
  <c r="J24530" i="16"/>
  <c r="J24531" i="16"/>
  <c r="J24532" i="16"/>
  <c r="J24533" i="16"/>
  <c r="J24534" i="16"/>
  <c r="J24535" i="16"/>
  <c r="J24536" i="16"/>
  <c r="J24537" i="16"/>
  <c r="J24538" i="16"/>
  <c r="J24539" i="16"/>
  <c r="J24540" i="16"/>
  <c r="J24541" i="16"/>
  <c r="J24542" i="16"/>
  <c r="J24543" i="16"/>
  <c r="J24544" i="16"/>
  <c r="J24545" i="16"/>
  <c r="J24546" i="16"/>
  <c r="J24547" i="16"/>
  <c r="J24548" i="16"/>
  <c r="J24549" i="16"/>
  <c r="J24550" i="16"/>
  <c r="J24551" i="16"/>
  <c r="J24552" i="16"/>
  <c r="J24553" i="16"/>
  <c r="J24554" i="16"/>
  <c r="J24555" i="16"/>
  <c r="J24556" i="16"/>
  <c r="J24557" i="16"/>
  <c r="J24558" i="16"/>
  <c r="J24559" i="16"/>
  <c r="J24560" i="16"/>
  <c r="J24561" i="16"/>
  <c r="J24562" i="16"/>
  <c r="J24563" i="16"/>
  <c r="J24564" i="16"/>
  <c r="J24565" i="16"/>
  <c r="J24566" i="16"/>
  <c r="J24567" i="16"/>
  <c r="J24568" i="16"/>
  <c r="J24569" i="16"/>
  <c r="J24570" i="16"/>
  <c r="J24571" i="16"/>
  <c r="J24572" i="16"/>
  <c r="J24573" i="16"/>
  <c r="J24574" i="16"/>
  <c r="J24575" i="16"/>
  <c r="J24576" i="16"/>
  <c r="J24577" i="16"/>
  <c r="J24578" i="16"/>
  <c r="J24579" i="16"/>
  <c r="J24580" i="16"/>
  <c r="J24581" i="16"/>
  <c r="J24582" i="16"/>
  <c r="J24583" i="16"/>
  <c r="J24584" i="16"/>
  <c r="J24585" i="16"/>
  <c r="J24586" i="16"/>
  <c r="J24587" i="16"/>
  <c r="J24588" i="16"/>
  <c r="J24589" i="16"/>
  <c r="J24590" i="16"/>
  <c r="J24591" i="16"/>
  <c r="J24592" i="16"/>
  <c r="J24593" i="16"/>
  <c r="J24594" i="16"/>
  <c r="J24595" i="16"/>
  <c r="J24596" i="16"/>
  <c r="J24597" i="16"/>
  <c r="J24598" i="16"/>
  <c r="J24599" i="16"/>
  <c r="J24600" i="16"/>
  <c r="J24601" i="16"/>
  <c r="J24602" i="16"/>
  <c r="J24603" i="16"/>
  <c r="J24604" i="16"/>
  <c r="J24605" i="16"/>
  <c r="J24606" i="16"/>
  <c r="J24607" i="16"/>
  <c r="J24608" i="16"/>
  <c r="J24609" i="16"/>
  <c r="J24610" i="16"/>
  <c r="J24611" i="16"/>
  <c r="J24612" i="16"/>
  <c r="J24613" i="16"/>
  <c r="J24614" i="16"/>
  <c r="J24615" i="16"/>
  <c r="J24616" i="16"/>
  <c r="J24617" i="16"/>
  <c r="J24618" i="16"/>
  <c r="J24619" i="16"/>
  <c r="J24620" i="16"/>
  <c r="J24621" i="16"/>
  <c r="J24622" i="16"/>
  <c r="J24623" i="16"/>
  <c r="J24624" i="16"/>
  <c r="J24625" i="16"/>
  <c r="J24626" i="16"/>
  <c r="J24627" i="16"/>
  <c r="J24628" i="16"/>
  <c r="J24629" i="16"/>
  <c r="J24630" i="16"/>
  <c r="J24631" i="16"/>
  <c r="J24632" i="16"/>
  <c r="J24633" i="16"/>
  <c r="J24634" i="16"/>
  <c r="J24635" i="16"/>
  <c r="J24636" i="16"/>
  <c r="J24637" i="16"/>
  <c r="J24638" i="16"/>
  <c r="J24639" i="16"/>
  <c r="J24640" i="16"/>
  <c r="J24641" i="16"/>
  <c r="J24642" i="16"/>
  <c r="J24643" i="16"/>
  <c r="J24644" i="16"/>
  <c r="J24645" i="16"/>
  <c r="J24646" i="16"/>
  <c r="J24647" i="16"/>
  <c r="J24648" i="16"/>
  <c r="J24649" i="16"/>
  <c r="J24650" i="16"/>
  <c r="J24651" i="16"/>
  <c r="J24652" i="16"/>
  <c r="J24653" i="16"/>
  <c r="J24654" i="16"/>
  <c r="J24655" i="16"/>
  <c r="J24656" i="16"/>
  <c r="J24657" i="16"/>
  <c r="J24658" i="16"/>
  <c r="J24659" i="16"/>
  <c r="J24660" i="16"/>
  <c r="J24661" i="16"/>
  <c r="J24662" i="16"/>
  <c r="J24663" i="16"/>
  <c r="J24664" i="16"/>
  <c r="J24665" i="16"/>
  <c r="J24666" i="16"/>
  <c r="J24667" i="16"/>
  <c r="J24668" i="16"/>
  <c r="J24669" i="16"/>
  <c r="J24670" i="16"/>
  <c r="J24671" i="16"/>
  <c r="J24672" i="16"/>
  <c r="J24673" i="16"/>
  <c r="J24674" i="16"/>
  <c r="J24675" i="16"/>
  <c r="J24676" i="16"/>
  <c r="J24677" i="16"/>
  <c r="J24678" i="16"/>
  <c r="J24679" i="16"/>
  <c r="J24680" i="16"/>
  <c r="J24681" i="16"/>
  <c r="J24682" i="16"/>
  <c r="J24683" i="16"/>
  <c r="J24684" i="16"/>
  <c r="J24685" i="16"/>
  <c r="J24686" i="16"/>
  <c r="J24687" i="16"/>
  <c r="J24688" i="16"/>
  <c r="J24689" i="16"/>
  <c r="J24690" i="16"/>
  <c r="J24691" i="16"/>
  <c r="J24692" i="16"/>
  <c r="J24693" i="16"/>
  <c r="J24694" i="16"/>
  <c r="J24695" i="16"/>
  <c r="J24696" i="16"/>
  <c r="J24697" i="16"/>
  <c r="J24698" i="16"/>
  <c r="J24699" i="16"/>
  <c r="J24700" i="16"/>
  <c r="J24701" i="16"/>
  <c r="J24702" i="16"/>
  <c r="J24703" i="16"/>
  <c r="J24704" i="16"/>
  <c r="J24705" i="16"/>
  <c r="J24706" i="16"/>
  <c r="J24707" i="16"/>
  <c r="J24708" i="16"/>
  <c r="J24709" i="16"/>
  <c r="J24710" i="16"/>
  <c r="J24711" i="16"/>
  <c r="J24712" i="16"/>
  <c r="J24713" i="16"/>
  <c r="J24714" i="16"/>
  <c r="J24715" i="16"/>
  <c r="J24716" i="16"/>
  <c r="J24717" i="16"/>
  <c r="J24718" i="16"/>
  <c r="J24719" i="16"/>
  <c r="J24720" i="16"/>
  <c r="J24721" i="16"/>
  <c r="J24722" i="16"/>
  <c r="J24723" i="16"/>
  <c r="J24724" i="16"/>
  <c r="J24725" i="16"/>
  <c r="J24726" i="16"/>
  <c r="J24727" i="16"/>
  <c r="J24728" i="16"/>
  <c r="J24729" i="16"/>
  <c r="J24730" i="16"/>
  <c r="J24731" i="16"/>
  <c r="J24732" i="16"/>
  <c r="J24733" i="16"/>
  <c r="J24734" i="16"/>
  <c r="J24735" i="16"/>
  <c r="J24736" i="16"/>
  <c r="J24737" i="16"/>
  <c r="J24738" i="16"/>
  <c r="J24739" i="16"/>
  <c r="J24740" i="16"/>
  <c r="J24741" i="16"/>
  <c r="J24742" i="16"/>
  <c r="J24743" i="16"/>
  <c r="J24744" i="16"/>
  <c r="J24745" i="16"/>
  <c r="J24746" i="16"/>
  <c r="J24747" i="16"/>
  <c r="J24748" i="16"/>
  <c r="J24749" i="16"/>
  <c r="J24750" i="16"/>
  <c r="J24751" i="16"/>
  <c r="J24752" i="16"/>
  <c r="J24753" i="16"/>
  <c r="J24754" i="16"/>
  <c r="J24755" i="16"/>
  <c r="J24756" i="16"/>
  <c r="J24757" i="16"/>
  <c r="J24758" i="16"/>
  <c r="J24759" i="16"/>
  <c r="J24760" i="16"/>
  <c r="J24761" i="16"/>
  <c r="J24762" i="16"/>
  <c r="J24763" i="16"/>
  <c r="J24764" i="16"/>
  <c r="J24765" i="16"/>
  <c r="J24766" i="16"/>
  <c r="J24767" i="16"/>
  <c r="J24768" i="16"/>
  <c r="J24769" i="16"/>
  <c r="J24770" i="16"/>
  <c r="J24771" i="16"/>
  <c r="J24772" i="16"/>
  <c r="J24773" i="16"/>
  <c r="J24774" i="16"/>
  <c r="J24775" i="16"/>
  <c r="J24776" i="16"/>
  <c r="J24777" i="16"/>
  <c r="J24778" i="16"/>
  <c r="J24779" i="16"/>
  <c r="J24780" i="16"/>
  <c r="J24781" i="16"/>
  <c r="J24782" i="16"/>
  <c r="J24783" i="16"/>
  <c r="J24784" i="16"/>
  <c r="J24785" i="16"/>
  <c r="J24786" i="16"/>
  <c r="J24787" i="16"/>
  <c r="J24788" i="16"/>
  <c r="J24789" i="16"/>
  <c r="J24790" i="16"/>
  <c r="J24791" i="16"/>
  <c r="J24792" i="16"/>
  <c r="J24793" i="16"/>
  <c r="J24794" i="16"/>
  <c r="J24795" i="16"/>
  <c r="J24796" i="16"/>
  <c r="J24797" i="16"/>
  <c r="J24798" i="16"/>
  <c r="J24799" i="16"/>
  <c r="J24800" i="16"/>
  <c r="J24801" i="16"/>
  <c r="J24802" i="16"/>
  <c r="J24803" i="16"/>
  <c r="J24804" i="16"/>
  <c r="J24805" i="16"/>
  <c r="J24806" i="16"/>
  <c r="J24807" i="16"/>
  <c r="J24808" i="16"/>
  <c r="J24809" i="16"/>
  <c r="J24810" i="16"/>
  <c r="J24811" i="16"/>
  <c r="J24812" i="16"/>
  <c r="J24813" i="16"/>
  <c r="J24814" i="16"/>
  <c r="J24815" i="16"/>
  <c r="J24816" i="16"/>
  <c r="J24817" i="16"/>
  <c r="J24818" i="16"/>
  <c r="J24819" i="16"/>
  <c r="J24820" i="16"/>
  <c r="J24821" i="16"/>
  <c r="J24822" i="16"/>
  <c r="J24823" i="16"/>
  <c r="J24824" i="16"/>
  <c r="J24825" i="16"/>
  <c r="J24826" i="16"/>
  <c r="J24827" i="16"/>
  <c r="J24828" i="16"/>
  <c r="J24829" i="16"/>
  <c r="J24830" i="16"/>
  <c r="J24831" i="16"/>
  <c r="J24832" i="16"/>
  <c r="J24833" i="16"/>
  <c r="J24834" i="16"/>
  <c r="J24835" i="16"/>
  <c r="J24836" i="16"/>
  <c r="J24837" i="16"/>
  <c r="J24838" i="16"/>
  <c r="J24839" i="16"/>
  <c r="J24840" i="16"/>
  <c r="J24841" i="16"/>
  <c r="J24842" i="16"/>
  <c r="J24843" i="16"/>
  <c r="J24844" i="16"/>
  <c r="J24845" i="16"/>
  <c r="J24846" i="16"/>
  <c r="J24847" i="16"/>
  <c r="J24848" i="16"/>
  <c r="J24849" i="16"/>
  <c r="J24850" i="16"/>
  <c r="J24851" i="16"/>
  <c r="J24852" i="16"/>
  <c r="J24853" i="16"/>
  <c r="J24854" i="16"/>
  <c r="J24855" i="16"/>
  <c r="J24856" i="16"/>
  <c r="J24857" i="16"/>
  <c r="J24858" i="16"/>
  <c r="J24859" i="16"/>
  <c r="J24860" i="16"/>
  <c r="J24861" i="16"/>
  <c r="J24862" i="16"/>
  <c r="J24863" i="16"/>
  <c r="J24864" i="16"/>
  <c r="J24865" i="16"/>
  <c r="J24866" i="16"/>
  <c r="J24867" i="16"/>
  <c r="J24868" i="16"/>
  <c r="J24869" i="16"/>
  <c r="J24870" i="16"/>
  <c r="J24871" i="16"/>
  <c r="J24872" i="16"/>
  <c r="J24873" i="16"/>
  <c r="J24874" i="16"/>
  <c r="J24875" i="16"/>
  <c r="J24876" i="16"/>
  <c r="J24877" i="16"/>
  <c r="J24878" i="16"/>
  <c r="J24879" i="16"/>
  <c r="J24880" i="16"/>
  <c r="J24881" i="16"/>
  <c r="J24882" i="16"/>
  <c r="J24883" i="16"/>
  <c r="J24884" i="16"/>
  <c r="J24885" i="16"/>
  <c r="J24886" i="16"/>
  <c r="J24887" i="16"/>
  <c r="J24888" i="16"/>
  <c r="J24889" i="16"/>
  <c r="J24890" i="16"/>
  <c r="J24891" i="16"/>
  <c r="J24892" i="16"/>
  <c r="J24893" i="16"/>
  <c r="J24894" i="16"/>
  <c r="J24895" i="16"/>
  <c r="J24896" i="16"/>
  <c r="J24897" i="16"/>
  <c r="J24898" i="16"/>
  <c r="J24899" i="16"/>
  <c r="J24900" i="16"/>
  <c r="J24901" i="16"/>
  <c r="J24902" i="16"/>
  <c r="J24903" i="16"/>
  <c r="J24904" i="16"/>
  <c r="J24905" i="16"/>
  <c r="J24906" i="16"/>
  <c r="J24907" i="16"/>
  <c r="J24908" i="16"/>
  <c r="J24909" i="16"/>
  <c r="J24910" i="16"/>
  <c r="J24911" i="16"/>
  <c r="J24912" i="16"/>
  <c r="J24913" i="16"/>
  <c r="J24914" i="16"/>
  <c r="J24915" i="16"/>
  <c r="J24916" i="16"/>
  <c r="J24917" i="16"/>
  <c r="J24918" i="16"/>
  <c r="J24919" i="16"/>
  <c r="J24920" i="16"/>
  <c r="J24921" i="16"/>
  <c r="J24922" i="16"/>
  <c r="J24923" i="16"/>
  <c r="J24924" i="16"/>
  <c r="J24925" i="16"/>
  <c r="J24926" i="16"/>
  <c r="J24927" i="16"/>
  <c r="J24928" i="16"/>
  <c r="J24929" i="16"/>
  <c r="J24930" i="16"/>
  <c r="J24931" i="16"/>
  <c r="J24932" i="16"/>
  <c r="J24933" i="16"/>
  <c r="J24934" i="16"/>
  <c r="J24935" i="16"/>
  <c r="J24936" i="16"/>
  <c r="J24937" i="16"/>
  <c r="J24938" i="16"/>
  <c r="J24939" i="16"/>
  <c r="J24940" i="16"/>
  <c r="J24941" i="16"/>
  <c r="J24942" i="16"/>
  <c r="J24943" i="16"/>
  <c r="J24944" i="16"/>
  <c r="J24945" i="16"/>
  <c r="J24946" i="16"/>
  <c r="J24947" i="16"/>
  <c r="J24948" i="16"/>
  <c r="J24949" i="16"/>
  <c r="J24950" i="16"/>
  <c r="J24951" i="16"/>
  <c r="J24952" i="16"/>
  <c r="J24953" i="16"/>
  <c r="J24954" i="16"/>
  <c r="J24955" i="16"/>
  <c r="J24956" i="16"/>
  <c r="J24957" i="16"/>
  <c r="J24958" i="16"/>
  <c r="J24959" i="16"/>
  <c r="J24960" i="16"/>
  <c r="J24961" i="16"/>
  <c r="J24962" i="16"/>
  <c r="J24963" i="16"/>
  <c r="J24964" i="16"/>
  <c r="J24965" i="16"/>
  <c r="J24966" i="16"/>
  <c r="J24967" i="16"/>
  <c r="J24968" i="16"/>
  <c r="J24969" i="16"/>
  <c r="J24970" i="16"/>
  <c r="J24971" i="16"/>
  <c r="J24972" i="16"/>
  <c r="J24973" i="16"/>
  <c r="J24974" i="16"/>
  <c r="J24975" i="16"/>
  <c r="J24976" i="16"/>
  <c r="J24977" i="16"/>
  <c r="J24978" i="16"/>
  <c r="J24979" i="16"/>
  <c r="J24980" i="16"/>
  <c r="J24981" i="16"/>
  <c r="J24982" i="16"/>
  <c r="J24983" i="16"/>
  <c r="J24984" i="16"/>
  <c r="J24985" i="16"/>
  <c r="J24986" i="16"/>
  <c r="J24987" i="16"/>
  <c r="J24988" i="16"/>
  <c r="J24989" i="16"/>
  <c r="J24990" i="16"/>
  <c r="J24991" i="16"/>
  <c r="J24992" i="16"/>
  <c r="J24993" i="16"/>
  <c r="J24994" i="16"/>
  <c r="J24995" i="16"/>
  <c r="J24996" i="16"/>
  <c r="J24997" i="16"/>
  <c r="J24998" i="16"/>
  <c r="J24999" i="16"/>
  <c r="J25000" i="16"/>
  <c r="J25001" i="16"/>
  <c r="J25002" i="16"/>
  <c r="J25003" i="16"/>
  <c r="J25004" i="16"/>
  <c r="J25005" i="16"/>
  <c r="J25006" i="16"/>
  <c r="J25007" i="16"/>
  <c r="J25008" i="16"/>
  <c r="J25009" i="16"/>
  <c r="J25010" i="16"/>
  <c r="J25011" i="16"/>
  <c r="J25012" i="16"/>
  <c r="J25013" i="16"/>
  <c r="J25014" i="16"/>
  <c r="J25015" i="16"/>
  <c r="J25016" i="16"/>
  <c r="J25017" i="16"/>
  <c r="J25018" i="16"/>
  <c r="J25019" i="16"/>
  <c r="J25020" i="16"/>
  <c r="J25021" i="16"/>
  <c r="J25022" i="16"/>
  <c r="J25023" i="16"/>
  <c r="J25024" i="16"/>
  <c r="J25025" i="16"/>
  <c r="J25026" i="16"/>
  <c r="J25027" i="16"/>
  <c r="J25028" i="16"/>
  <c r="J25029" i="16"/>
  <c r="J25030" i="16"/>
  <c r="J25031" i="16"/>
  <c r="J25032" i="16"/>
  <c r="J25033" i="16"/>
  <c r="J25034" i="16"/>
  <c r="J25035" i="16"/>
  <c r="J25036" i="16"/>
  <c r="J25037" i="16"/>
  <c r="J25038" i="16"/>
  <c r="J25039" i="16"/>
  <c r="J25040" i="16"/>
  <c r="J25041" i="16"/>
  <c r="J25042" i="16"/>
  <c r="J25043" i="16"/>
  <c r="J25044" i="16"/>
  <c r="J25045" i="16"/>
  <c r="J25046" i="16"/>
  <c r="J25047" i="16"/>
  <c r="J25048" i="16"/>
  <c r="J25049" i="16"/>
  <c r="J25050" i="16"/>
  <c r="J25051" i="16"/>
  <c r="J25052" i="16"/>
  <c r="J25053" i="16"/>
  <c r="J25054" i="16"/>
  <c r="J25055" i="16"/>
  <c r="J25056" i="16"/>
  <c r="J25057" i="16"/>
  <c r="J25058" i="16"/>
  <c r="J25059" i="16"/>
  <c r="J25060" i="16"/>
  <c r="J25061" i="16"/>
  <c r="J25062" i="16"/>
  <c r="J25063" i="16"/>
  <c r="J25064" i="16"/>
  <c r="J25065" i="16"/>
  <c r="J25066" i="16"/>
  <c r="J25067" i="16"/>
  <c r="J25068" i="16"/>
  <c r="J25069" i="16"/>
  <c r="J25070" i="16"/>
  <c r="J25071" i="16"/>
  <c r="J25072" i="16"/>
  <c r="J25073" i="16"/>
  <c r="J25074" i="16"/>
  <c r="J25075" i="16"/>
  <c r="J25076" i="16"/>
  <c r="J25077" i="16"/>
  <c r="J25078" i="16"/>
  <c r="J25079" i="16"/>
  <c r="J25080" i="16"/>
  <c r="J25081" i="16"/>
  <c r="J25082" i="16"/>
  <c r="J25083" i="16"/>
  <c r="J25084" i="16"/>
  <c r="J25085" i="16"/>
  <c r="J25086" i="16"/>
  <c r="J25087" i="16"/>
  <c r="J25088" i="16"/>
  <c r="J25089" i="16"/>
  <c r="J25090" i="16"/>
  <c r="J25091" i="16"/>
  <c r="J25092" i="16"/>
  <c r="J25093" i="16"/>
  <c r="J25094" i="16"/>
  <c r="J25095" i="16"/>
  <c r="J25096" i="16"/>
  <c r="J25097" i="16"/>
  <c r="J25098" i="16"/>
  <c r="J25099" i="16"/>
  <c r="J25100" i="16"/>
  <c r="J25101" i="16"/>
  <c r="J25102" i="16"/>
  <c r="J25103" i="16"/>
  <c r="J25104" i="16"/>
  <c r="J25105" i="16"/>
  <c r="J25106" i="16"/>
  <c r="J25107" i="16"/>
  <c r="J25108" i="16"/>
  <c r="J25109" i="16"/>
  <c r="J25110" i="16"/>
  <c r="J25111" i="16"/>
  <c r="J25112" i="16"/>
  <c r="J25113" i="16"/>
  <c r="J25114" i="16"/>
  <c r="J25115" i="16"/>
  <c r="J25116" i="16"/>
  <c r="J25117" i="16"/>
  <c r="J25118" i="16"/>
  <c r="J25119" i="16"/>
  <c r="J25120" i="16"/>
  <c r="J25121" i="16"/>
  <c r="J25122" i="16"/>
  <c r="J25123" i="16"/>
  <c r="J25124" i="16"/>
  <c r="J25125" i="16"/>
  <c r="J25126" i="16"/>
  <c r="J25127" i="16"/>
  <c r="J25128" i="16"/>
  <c r="J25129" i="16"/>
  <c r="J25130" i="16"/>
  <c r="J25131" i="16"/>
  <c r="J25132" i="16"/>
  <c r="J25133" i="16"/>
  <c r="J25134" i="16"/>
  <c r="J25135" i="16"/>
  <c r="J25136" i="16"/>
  <c r="J25137" i="16"/>
  <c r="J25138" i="16"/>
  <c r="J25139" i="16"/>
  <c r="J25140" i="16"/>
  <c r="J25141" i="16"/>
  <c r="J25142" i="16"/>
  <c r="J25143" i="16"/>
  <c r="J25144" i="16"/>
  <c r="J25145" i="16"/>
  <c r="J25146" i="16"/>
  <c r="J25147" i="16"/>
  <c r="J25148" i="16"/>
  <c r="J25149" i="16"/>
  <c r="J25150" i="16"/>
  <c r="J25151" i="16"/>
  <c r="J25152" i="16"/>
  <c r="J25153" i="16"/>
  <c r="J25154" i="16"/>
  <c r="J25155" i="16"/>
  <c r="J25156" i="16"/>
  <c r="J25157" i="16"/>
  <c r="J25158" i="16"/>
  <c r="J25159" i="16"/>
  <c r="J25160" i="16"/>
  <c r="J25161" i="16"/>
  <c r="J25162" i="16"/>
  <c r="J25163" i="16"/>
  <c r="J25164" i="16"/>
  <c r="J25165" i="16"/>
  <c r="J25166" i="16"/>
  <c r="J25167" i="16"/>
  <c r="J25168" i="16"/>
  <c r="J25169" i="16"/>
  <c r="J25170" i="16"/>
  <c r="J25171" i="16"/>
  <c r="J25172" i="16"/>
  <c r="J25173" i="16"/>
  <c r="J25174" i="16"/>
  <c r="J25175" i="16"/>
  <c r="J25176" i="16"/>
  <c r="J25177" i="16"/>
  <c r="J25178" i="16"/>
  <c r="J25179" i="16"/>
  <c r="J25180" i="16"/>
  <c r="J25181" i="16"/>
  <c r="J25182" i="16"/>
  <c r="J25183" i="16"/>
  <c r="J25184" i="16"/>
  <c r="J25185" i="16"/>
  <c r="J25186" i="16"/>
  <c r="J25187" i="16"/>
  <c r="J25188" i="16"/>
  <c r="J25189" i="16"/>
  <c r="J25190" i="16"/>
  <c r="J25191" i="16"/>
  <c r="J25192" i="16"/>
  <c r="J25193" i="16"/>
  <c r="J25194" i="16"/>
  <c r="J25195" i="16"/>
  <c r="J25196" i="16"/>
  <c r="J25197" i="16"/>
  <c r="J25198" i="16"/>
  <c r="J25199" i="16"/>
  <c r="J25200" i="16"/>
  <c r="J25201" i="16"/>
  <c r="J25202" i="16"/>
  <c r="J25203" i="16"/>
  <c r="J25204" i="16"/>
  <c r="J25205" i="16"/>
  <c r="J25206" i="16"/>
  <c r="J25207" i="16"/>
  <c r="J25208" i="16"/>
  <c r="J25209" i="16"/>
  <c r="J25210" i="16"/>
  <c r="J25211" i="16"/>
  <c r="J25212" i="16"/>
  <c r="J25213" i="16"/>
  <c r="J25214" i="16"/>
  <c r="J25215" i="16"/>
  <c r="J25216" i="16"/>
  <c r="J25217" i="16"/>
  <c r="J25218" i="16"/>
  <c r="J25219" i="16"/>
  <c r="J25220" i="16"/>
  <c r="J25221" i="16"/>
  <c r="J25222" i="16"/>
  <c r="J25223" i="16"/>
  <c r="J25224" i="16"/>
  <c r="J25225" i="16"/>
  <c r="J25226" i="16"/>
  <c r="J25227" i="16"/>
  <c r="J25228" i="16"/>
  <c r="J25229" i="16"/>
  <c r="J25230" i="16"/>
  <c r="J25231" i="16"/>
  <c r="J25232" i="16"/>
  <c r="J25233" i="16"/>
  <c r="J25234" i="16"/>
  <c r="J25235" i="16"/>
  <c r="J25236" i="16"/>
  <c r="J25237" i="16"/>
  <c r="J25238" i="16"/>
  <c r="J25239" i="16"/>
  <c r="J25240" i="16"/>
  <c r="J25241" i="16"/>
  <c r="J25242" i="16"/>
  <c r="J25243" i="16"/>
  <c r="J25244" i="16"/>
  <c r="J25245" i="16"/>
  <c r="J25246" i="16"/>
  <c r="J25247" i="16"/>
  <c r="J25248" i="16"/>
  <c r="J25249" i="16"/>
  <c r="J25250" i="16"/>
  <c r="J25251" i="16"/>
  <c r="J25252" i="16"/>
  <c r="J25253" i="16"/>
  <c r="J25254" i="16"/>
  <c r="J25255" i="16"/>
  <c r="J25256" i="16"/>
  <c r="J25257" i="16"/>
  <c r="J25258" i="16"/>
  <c r="J25259" i="16"/>
  <c r="J25260" i="16"/>
  <c r="J25261" i="16"/>
  <c r="J25262" i="16"/>
  <c r="J25263" i="16"/>
  <c r="J25264" i="16"/>
  <c r="J25265" i="16"/>
  <c r="J25266" i="16"/>
  <c r="J25267" i="16"/>
  <c r="J25268" i="16"/>
  <c r="J25269" i="16"/>
  <c r="J25270" i="16"/>
  <c r="J25271" i="16"/>
  <c r="J25272" i="16"/>
  <c r="J25273" i="16"/>
  <c r="J25274" i="16"/>
  <c r="J25275" i="16"/>
  <c r="J25276" i="16"/>
  <c r="J25277" i="16"/>
  <c r="J25278" i="16"/>
  <c r="J25279" i="16"/>
  <c r="J25280" i="16"/>
  <c r="J25281" i="16"/>
  <c r="J25282" i="16"/>
  <c r="J25283" i="16"/>
  <c r="J25284" i="16"/>
  <c r="J25285" i="16"/>
  <c r="J25286" i="16"/>
  <c r="J25287" i="16"/>
  <c r="J25288" i="16"/>
  <c r="J25289" i="16"/>
  <c r="J25290" i="16"/>
  <c r="J25291" i="16"/>
  <c r="J25292" i="16"/>
  <c r="J25293" i="16"/>
  <c r="J25294" i="16"/>
  <c r="J25295" i="16"/>
  <c r="J25296" i="16"/>
  <c r="J25297" i="16"/>
  <c r="J25298" i="16"/>
  <c r="J25299" i="16"/>
  <c r="J25300" i="16"/>
  <c r="J25301" i="16"/>
  <c r="J25302" i="16"/>
  <c r="J25303" i="16"/>
  <c r="J25304" i="16"/>
  <c r="J25305" i="16"/>
  <c r="J25306" i="16"/>
  <c r="J25307" i="16"/>
  <c r="J25308" i="16"/>
  <c r="J25309" i="16"/>
  <c r="J25310" i="16"/>
  <c r="J25311" i="16"/>
  <c r="J25312" i="16"/>
  <c r="J25313" i="16"/>
  <c r="J25314" i="16"/>
  <c r="J25315" i="16"/>
  <c r="J25316" i="16"/>
  <c r="J25317" i="16"/>
  <c r="J25318" i="16"/>
  <c r="J25319" i="16"/>
  <c r="J25320" i="16"/>
  <c r="J25321" i="16"/>
  <c r="J25322" i="16"/>
  <c r="J25323" i="16"/>
  <c r="J25324" i="16"/>
  <c r="J25325" i="16"/>
  <c r="J25326" i="16"/>
  <c r="J25327" i="16"/>
  <c r="J25328" i="16"/>
  <c r="J25329" i="16"/>
  <c r="J25330" i="16"/>
  <c r="J25331" i="16"/>
  <c r="J25332" i="16"/>
  <c r="J25333" i="16"/>
  <c r="J25334" i="16"/>
  <c r="J25335" i="16"/>
  <c r="J25336" i="16"/>
  <c r="J25337" i="16"/>
  <c r="J25338" i="16"/>
  <c r="J25339" i="16"/>
  <c r="J25340" i="16"/>
  <c r="J25341" i="16"/>
  <c r="J25342" i="16"/>
  <c r="J25343" i="16"/>
  <c r="J25344" i="16"/>
  <c r="J25345" i="16"/>
  <c r="J25346" i="16"/>
  <c r="J25347" i="16"/>
  <c r="J25348" i="16"/>
  <c r="J25349" i="16"/>
  <c r="J25350" i="16"/>
  <c r="J25351" i="16"/>
  <c r="J25352" i="16"/>
  <c r="J25353" i="16"/>
  <c r="J25354" i="16"/>
  <c r="J25355" i="16"/>
  <c r="J25356" i="16"/>
  <c r="J25357" i="16"/>
  <c r="J25358" i="16"/>
  <c r="J25359" i="16"/>
  <c r="J25360" i="16"/>
  <c r="J25361" i="16"/>
  <c r="J25362" i="16"/>
  <c r="J25363" i="16"/>
  <c r="J25364" i="16"/>
  <c r="J25365" i="16"/>
  <c r="J25366" i="16"/>
  <c r="J25367" i="16"/>
  <c r="J25368" i="16"/>
  <c r="J25369" i="16"/>
  <c r="J25370" i="16"/>
  <c r="J25371" i="16"/>
  <c r="J25372" i="16"/>
  <c r="J25373" i="16"/>
  <c r="J25374" i="16"/>
  <c r="J25375" i="16"/>
  <c r="J25376" i="16"/>
  <c r="J25377" i="16"/>
  <c r="J25378" i="16"/>
  <c r="J25379" i="16"/>
  <c r="J25380" i="16"/>
  <c r="J25381" i="16"/>
  <c r="J25382" i="16"/>
  <c r="J25383" i="16"/>
  <c r="J25384" i="16"/>
  <c r="J25385" i="16"/>
  <c r="J25386" i="16"/>
  <c r="J25387" i="16"/>
  <c r="J25388" i="16"/>
  <c r="J25389" i="16"/>
  <c r="J25390" i="16"/>
  <c r="J25391" i="16"/>
  <c r="J25392" i="16"/>
  <c r="J25393" i="16"/>
  <c r="J25394" i="16"/>
  <c r="J25395" i="16"/>
  <c r="J25396" i="16"/>
  <c r="J25397" i="16"/>
  <c r="J25398" i="16"/>
  <c r="J25399" i="16"/>
  <c r="J25400" i="16"/>
  <c r="J25401" i="16"/>
  <c r="J25402" i="16"/>
  <c r="J25403" i="16"/>
  <c r="J25404" i="16"/>
  <c r="J25405" i="16"/>
  <c r="J25406" i="16"/>
  <c r="J25407" i="16"/>
  <c r="J25408" i="16"/>
  <c r="J25409" i="16"/>
  <c r="J25410" i="16"/>
  <c r="J25411" i="16"/>
  <c r="J25412" i="16"/>
  <c r="J25413" i="16"/>
  <c r="J25414" i="16"/>
  <c r="J25415" i="16"/>
  <c r="J25416" i="16"/>
  <c r="J25417" i="16"/>
  <c r="J25418" i="16"/>
  <c r="J25419" i="16"/>
  <c r="J25420" i="16"/>
  <c r="J25421" i="16"/>
  <c r="J25422" i="16"/>
  <c r="J25423" i="16"/>
  <c r="J25424" i="16"/>
  <c r="J25425" i="16"/>
  <c r="J25426" i="16"/>
  <c r="J25427" i="16"/>
  <c r="J25428" i="16"/>
  <c r="J25429" i="16"/>
  <c r="J25430" i="16"/>
  <c r="J25431" i="16"/>
  <c r="J25432" i="16"/>
  <c r="J25433" i="16"/>
  <c r="J25434" i="16"/>
  <c r="J25435" i="16"/>
  <c r="J25436" i="16"/>
  <c r="J25437" i="16"/>
  <c r="J25438" i="16"/>
  <c r="J25439" i="16"/>
  <c r="J25440" i="16"/>
  <c r="J25441" i="16"/>
  <c r="J25442" i="16"/>
  <c r="J25443" i="16"/>
  <c r="J25444" i="16"/>
  <c r="J25445" i="16"/>
  <c r="J25446" i="16"/>
  <c r="J25447" i="16"/>
  <c r="J25448" i="16"/>
  <c r="J25449" i="16"/>
  <c r="J25450" i="16"/>
  <c r="J25451" i="16"/>
  <c r="J25452" i="16"/>
  <c r="J25453" i="16"/>
  <c r="J25454" i="16"/>
  <c r="J25455" i="16"/>
  <c r="J25456" i="16"/>
  <c r="J25457" i="16"/>
  <c r="J25458" i="16"/>
  <c r="J25459" i="16"/>
  <c r="J25460" i="16"/>
  <c r="J25461" i="16"/>
  <c r="J25462" i="16"/>
  <c r="J25463" i="16"/>
  <c r="J25464" i="16"/>
  <c r="J25465" i="16"/>
  <c r="J25466" i="16"/>
  <c r="J25467" i="16"/>
  <c r="J25468" i="16"/>
  <c r="J25469" i="16"/>
  <c r="J25470" i="16"/>
  <c r="J25471" i="16"/>
  <c r="J25472" i="16"/>
  <c r="J25473" i="16"/>
  <c r="J25474" i="16"/>
  <c r="J25475" i="16"/>
  <c r="J25476" i="16"/>
  <c r="J25477" i="16"/>
  <c r="J25478" i="16"/>
  <c r="J25479" i="16"/>
  <c r="J25480" i="16"/>
  <c r="J25481" i="16"/>
  <c r="J25482" i="16"/>
  <c r="J25483" i="16"/>
  <c r="J25484" i="16"/>
  <c r="J25485" i="16"/>
  <c r="J25486" i="16"/>
  <c r="J25487" i="16"/>
  <c r="J25488" i="16"/>
  <c r="J25489" i="16"/>
  <c r="J25490" i="16"/>
  <c r="J25491" i="16"/>
  <c r="J25492" i="16"/>
  <c r="J25493" i="16"/>
  <c r="J25494" i="16"/>
  <c r="J25495" i="16"/>
  <c r="J25496" i="16"/>
  <c r="J25497" i="16"/>
  <c r="J25498" i="16"/>
  <c r="J25499" i="16"/>
  <c r="J25500" i="16"/>
  <c r="J25501" i="16"/>
  <c r="J25502" i="16"/>
  <c r="J25503" i="16"/>
  <c r="J25504" i="16"/>
  <c r="J25505" i="16"/>
  <c r="J25506" i="16"/>
  <c r="J25507" i="16"/>
  <c r="J25508" i="16"/>
  <c r="J25509" i="16"/>
  <c r="J25510" i="16"/>
  <c r="J25511" i="16"/>
  <c r="J25512" i="16"/>
  <c r="J25513" i="16"/>
  <c r="J25514" i="16"/>
  <c r="J25515" i="16"/>
  <c r="J25516" i="16"/>
  <c r="J25517" i="16"/>
  <c r="J25518" i="16"/>
  <c r="J25519" i="16"/>
  <c r="J25520" i="16"/>
  <c r="J25521" i="16"/>
  <c r="J25522" i="16"/>
  <c r="J25523" i="16"/>
  <c r="J25524" i="16"/>
  <c r="J25525" i="16"/>
  <c r="J25526" i="16"/>
  <c r="J25527" i="16"/>
  <c r="J25528" i="16"/>
  <c r="J25529" i="16"/>
  <c r="J25530" i="16"/>
  <c r="J25531" i="16"/>
  <c r="J25532" i="16"/>
  <c r="J25533" i="16"/>
  <c r="J25534" i="16"/>
  <c r="J25535" i="16"/>
  <c r="J25536" i="16"/>
  <c r="J25537" i="16"/>
  <c r="J25538" i="16"/>
  <c r="J25539" i="16"/>
  <c r="J25540" i="16"/>
  <c r="J25541" i="16"/>
  <c r="J25542" i="16"/>
  <c r="J25543" i="16"/>
  <c r="J25544" i="16"/>
  <c r="J25545" i="16"/>
  <c r="J25546" i="16"/>
  <c r="J25547" i="16"/>
  <c r="J25548" i="16"/>
  <c r="J25549" i="16"/>
  <c r="J25550" i="16"/>
  <c r="J25551" i="16"/>
  <c r="J25552" i="16"/>
  <c r="J25553" i="16"/>
  <c r="J25554" i="16"/>
  <c r="J25555" i="16"/>
  <c r="J25556" i="16"/>
  <c r="J25557" i="16"/>
  <c r="J25558" i="16"/>
  <c r="J25559" i="16"/>
  <c r="J25560" i="16"/>
  <c r="J25561" i="16"/>
  <c r="J25562" i="16"/>
  <c r="J25563" i="16"/>
  <c r="J25564" i="16"/>
  <c r="J25565" i="16"/>
  <c r="J25566" i="16"/>
  <c r="J25567" i="16"/>
  <c r="J25568" i="16"/>
  <c r="J25569" i="16"/>
  <c r="J25570" i="16"/>
  <c r="J25571" i="16"/>
  <c r="J25572" i="16"/>
  <c r="J25573" i="16"/>
  <c r="J25574" i="16"/>
  <c r="J25575" i="16"/>
  <c r="J25576" i="16"/>
  <c r="J25577" i="16"/>
  <c r="J25578" i="16"/>
  <c r="J25579" i="16"/>
  <c r="J25580" i="16"/>
  <c r="J25581" i="16"/>
  <c r="J25582" i="16"/>
  <c r="J25583" i="16"/>
  <c r="J25584" i="16"/>
  <c r="J25585" i="16"/>
  <c r="J25586" i="16"/>
  <c r="J25587" i="16"/>
  <c r="J25588" i="16"/>
  <c r="J25589" i="16"/>
  <c r="J25590" i="16"/>
  <c r="J25591" i="16"/>
  <c r="J25592" i="16"/>
  <c r="J25593" i="16"/>
  <c r="J25594" i="16"/>
  <c r="J25595" i="16"/>
  <c r="J25596" i="16"/>
  <c r="J25597" i="16"/>
  <c r="J25598" i="16"/>
  <c r="J25599" i="16"/>
  <c r="J25600" i="16"/>
  <c r="J25601" i="16"/>
  <c r="J25602" i="16"/>
  <c r="J25603" i="16"/>
  <c r="J25604" i="16"/>
  <c r="J25605" i="16"/>
  <c r="J25606" i="16"/>
  <c r="J25607" i="16"/>
  <c r="J25608" i="16"/>
  <c r="J25609" i="16"/>
  <c r="J25610" i="16"/>
  <c r="J25611" i="16"/>
  <c r="J25612" i="16"/>
  <c r="J25613" i="16"/>
  <c r="J25614" i="16"/>
  <c r="J25615" i="16"/>
  <c r="J25616" i="16"/>
  <c r="J25617" i="16"/>
  <c r="J25618" i="16"/>
  <c r="J25619" i="16"/>
  <c r="J25620" i="16"/>
  <c r="J25621" i="16"/>
  <c r="J25622" i="16"/>
  <c r="J25623" i="16"/>
  <c r="J25624" i="16"/>
  <c r="J25625" i="16"/>
  <c r="J25626" i="16"/>
  <c r="J25627" i="16"/>
  <c r="J25628" i="16"/>
  <c r="J25629" i="16"/>
  <c r="J25630" i="16"/>
  <c r="J25631" i="16"/>
  <c r="J25632" i="16"/>
  <c r="J25633" i="16"/>
  <c r="J25634" i="16"/>
  <c r="J25635" i="16"/>
  <c r="J25636" i="16"/>
  <c r="J25637" i="16"/>
  <c r="J25638" i="16"/>
  <c r="J25639" i="16"/>
  <c r="J25640" i="16"/>
  <c r="J25641" i="16"/>
  <c r="J25642" i="16"/>
  <c r="J25643" i="16"/>
  <c r="J25644" i="16"/>
  <c r="J25645" i="16"/>
  <c r="J25646" i="16"/>
  <c r="J25647" i="16"/>
  <c r="J25648" i="16"/>
  <c r="J25649" i="16"/>
  <c r="J25650" i="16"/>
  <c r="J25651" i="16"/>
  <c r="J25652" i="16"/>
  <c r="J25653" i="16"/>
  <c r="J25654" i="16"/>
  <c r="J25655" i="16"/>
  <c r="J25656" i="16"/>
  <c r="J25657" i="16"/>
  <c r="J25658" i="16"/>
  <c r="J25659" i="16"/>
  <c r="J25660" i="16"/>
  <c r="J25661" i="16"/>
  <c r="J25662" i="16"/>
  <c r="J25663" i="16"/>
  <c r="J25664" i="16"/>
  <c r="J25665" i="16"/>
  <c r="J25666" i="16"/>
  <c r="J25667" i="16"/>
  <c r="J25668" i="16"/>
  <c r="J25669" i="16"/>
  <c r="J25670" i="16"/>
  <c r="J25671" i="16"/>
  <c r="J25672" i="16"/>
  <c r="J25673" i="16"/>
  <c r="J25674" i="16"/>
  <c r="J25675" i="16"/>
  <c r="J25676" i="16"/>
  <c r="J25677" i="16"/>
  <c r="J25678" i="16"/>
  <c r="J25679" i="16"/>
  <c r="J25680" i="16"/>
  <c r="J25681" i="16"/>
  <c r="J25682" i="16"/>
  <c r="J25683" i="16"/>
  <c r="J25684" i="16"/>
  <c r="J25685" i="16"/>
  <c r="J25686" i="16"/>
  <c r="J25687" i="16"/>
  <c r="J25688" i="16"/>
  <c r="J25689" i="16"/>
  <c r="J25690" i="16"/>
  <c r="J25691" i="16"/>
  <c r="J25692" i="16"/>
  <c r="J25693" i="16"/>
  <c r="J25694" i="16"/>
  <c r="J25695" i="16"/>
  <c r="J25696" i="16"/>
  <c r="J25697" i="16"/>
  <c r="J25698" i="16"/>
  <c r="J25699" i="16"/>
  <c r="J25700" i="16"/>
  <c r="J25701" i="16"/>
  <c r="J25702" i="16"/>
  <c r="J25703" i="16"/>
  <c r="J25704" i="16"/>
  <c r="J25705" i="16"/>
  <c r="J25706" i="16"/>
  <c r="J25707" i="16"/>
  <c r="J25708" i="16"/>
  <c r="J25709" i="16"/>
  <c r="J25710" i="16"/>
  <c r="J25711" i="16"/>
  <c r="J25712" i="16"/>
  <c r="J25713" i="16"/>
  <c r="J25714" i="16"/>
  <c r="J25715" i="16"/>
  <c r="J25716" i="16"/>
  <c r="J25717" i="16"/>
  <c r="J25718" i="16"/>
  <c r="J25719" i="16"/>
  <c r="J25720" i="16"/>
  <c r="J25721" i="16"/>
  <c r="J25722" i="16"/>
  <c r="J25723" i="16"/>
  <c r="J25724" i="16"/>
  <c r="J25725" i="16"/>
  <c r="J25726" i="16"/>
  <c r="J25727" i="16"/>
  <c r="J25728" i="16"/>
  <c r="J25729" i="16"/>
  <c r="J25730" i="16"/>
  <c r="J25731" i="16"/>
  <c r="J25732" i="16"/>
  <c r="J25733" i="16"/>
  <c r="J25734" i="16"/>
  <c r="J25735" i="16"/>
  <c r="J25736" i="16"/>
  <c r="J25737" i="16"/>
  <c r="J25738" i="16"/>
  <c r="J25739" i="16"/>
  <c r="J25740" i="16"/>
  <c r="J25741" i="16"/>
  <c r="J25742" i="16"/>
  <c r="J25743" i="16"/>
  <c r="J25744" i="16"/>
  <c r="J25745" i="16"/>
  <c r="J25746" i="16"/>
  <c r="J25747" i="16"/>
  <c r="J25748" i="16"/>
  <c r="J25749" i="16"/>
  <c r="J25750" i="16"/>
  <c r="J25751" i="16"/>
  <c r="J25752" i="16"/>
  <c r="J25753" i="16"/>
  <c r="J25754" i="16"/>
  <c r="J25755" i="16"/>
  <c r="J25756" i="16"/>
  <c r="J25757" i="16"/>
  <c r="J25758" i="16"/>
  <c r="J25759" i="16"/>
  <c r="J25760" i="16"/>
  <c r="J25761" i="16"/>
  <c r="J25762" i="16"/>
  <c r="J25763" i="16"/>
  <c r="J25764" i="16"/>
  <c r="J25765" i="16"/>
  <c r="J25766" i="16"/>
  <c r="J25767" i="16"/>
  <c r="J25768" i="16"/>
  <c r="J25769" i="16"/>
  <c r="J25770" i="16"/>
  <c r="J25771" i="16"/>
  <c r="J25772" i="16"/>
  <c r="J25773" i="16"/>
  <c r="J25774" i="16"/>
  <c r="J25775" i="16"/>
  <c r="J25776" i="16"/>
  <c r="J25777" i="16"/>
  <c r="J25778" i="16"/>
  <c r="J25779" i="16"/>
  <c r="J25780" i="16"/>
  <c r="J25781" i="16"/>
  <c r="J25782" i="16"/>
  <c r="J25783" i="16"/>
  <c r="J25784" i="16"/>
  <c r="J25785" i="16"/>
  <c r="J25786" i="16"/>
  <c r="J25787" i="16"/>
  <c r="J25788" i="16"/>
  <c r="J25789" i="16"/>
  <c r="J25790" i="16"/>
  <c r="J25791" i="16"/>
  <c r="J25792" i="16"/>
  <c r="J25793" i="16"/>
  <c r="J25794" i="16"/>
  <c r="J25795" i="16"/>
  <c r="J25796" i="16"/>
  <c r="J25797" i="16"/>
  <c r="J25798" i="16"/>
  <c r="J25799" i="16"/>
  <c r="J25800" i="16"/>
  <c r="J25801" i="16"/>
  <c r="J25802" i="16"/>
  <c r="J25803" i="16"/>
  <c r="J25804" i="16"/>
  <c r="J25805" i="16"/>
  <c r="J25806" i="16"/>
  <c r="J25807" i="16"/>
  <c r="J25808" i="16"/>
  <c r="J25809" i="16"/>
  <c r="J25810" i="16"/>
  <c r="J25811" i="16"/>
  <c r="J25812" i="16"/>
  <c r="J25813" i="16"/>
  <c r="J25814" i="16"/>
  <c r="J25815" i="16"/>
  <c r="J25816" i="16"/>
  <c r="J25817" i="16"/>
  <c r="J25818" i="16"/>
  <c r="J25819" i="16"/>
  <c r="J25820" i="16"/>
  <c r="J25821" i="16"/>
  <c r="J25822" i="16"/>
  <c r="J25823" i="16"/>
  <c r="J25824" i="16"/>
  <c r="J25825" i="16"/>
  <c r="J25826" i="16"/>
  <c r="J25827" i="16"/>
  <c r="J25828" i="16"/>
  <c r="J25829" i="16"/>
  <c r="J25830" i="16"/>
  <c r="J25831" i="16"/>
  <c r="J25832" i="16"/>
  <c r="J25833" i="16"/>
  <c r="J25834" i="16"/>
  <c r="J25835" i="16"/>
  <c r="J25836" i="16"/>
  <c r="J25837" i="16"/>
  <c r="J25838" i="16"/>
  <c r="J25839" i="16"/>
  <c r="J25840" i="16"/>
  <c r="J25841" i="16"/>
  <c r="J25842" i="16"/>
  <c r="J25843" i="16"/>
  <c r="J25844" i="16"/>
  <c r="J25845" i="16"/>
  <c r="J25846" i="16"/>
  <c r="J25847" i="16"/>
  <c r="J25848" i="16"/>
  <c r="J25849" i="16"/>
  <c r="J25850" i="16"/>
  <c r="J25851" i="16"/>
  <c r="J25852" i="16"/>
  <c r="J25853" i="16"/>
  <c r="J25854" i="16"/>
  <c r="J25855" i="16"/>
  <c r="J25856" i="16"/>
  <c r="J25857" i="16"/>
  <c r="J25858" i="16"/>
  <c r="J25859" i="16"/>
  <c r="J25860" i="16"/>
  <c r="J25861" i="16"/>
  <c r="J25862" i="16"/>
  <c r="J25863" i="16"/>
  <c r="J25864" i="16"/>
  <c r="J25865" i="16"/>
  <c r="J25866" i="16"/>
  <c r="J25867" i="16"/>
  <c r="J25868" i="16"/>
  <c r="J25869" i="16"/>
  <c r="J25870" i="16"/>
  <c r="J25871" i="16"/>
  <c r="J25872" i="16"/>
  <c r="J25873" i="16"/>
  <c r="J25874" i="16"/>
  <c r="J25875" i="16"/>
  <c r="J25876" i="16"/>
  <c r="J25877" i="16"/>
  <c r="J25878" i="16"/>
  <c r="J25879" i="16"/>
  <c r="J25880" i="16"/>
  <c r="J25881" i="16"/>
  <c r="J25882" i="16"/>
  <c r="J25883" i="16"/>
  <c r="J25884" i="16"/>
  <c r="J25885" i="16"/>
  <c r="J25886" i="16"/>
  <c r="J25887" i="16"/>
  <c r="J25888" i="16"/>
  <c r="J25889" i="16"/>
  <c r="J25890" i="16"/>
  <c r="J25891" i="16"/>
  <c r="J25892" i="16"/>
  <c r="J25893" i="16"/>
  <c r="J25894" i="16"/>
  <c r="J25895" i="16"/>
  <c r="J25896" i="16"/>
  <c r="J25897" i="16"/>
  <c r="J25898" i="16"/>
  <c r="J25899" i="16"/>
  <c r="J25900" i="16"/>
  <c r="J25901" i="16"/>
  <c r="J25902" i="16"/>
  <c r="J25903" i="16"/>
  <c r="J25904" i="16"/>
  <c r="J25905" i="16"/>
  <c r="J25906" i="16"/>
  <c r="J25907" i="16"/>
  <c r="J25908" i="16"/>
  <c r="J25909" i="16"/>
  <c r="J25910" i="16"/>
  <c r="J25911" i="16"/>
  <c r="J25912" i="16"/>
  <c r="J25913" i="16"/>
  <c r="J25914" i="16"/>
  <c r="J25915" i="16"/>
  <c r="J25916" i="16"/>
  <c r="J25917" i="16"/>
  <c r="J25918" i="16"/>
  <c r="J25919" i="16"/>
  <c r="J25920" i="16"/>
  <c r="J25921" i="16"/>
  <c r="J25922" i="16"/>
  <c r="J25923" i="16"/>
  <c r="J25924" i="16"/>
  <c r="J25925" i="16"/>
  <c r="J25926" i="16"/>
  <c r="J25927" i="16"/>
  <c r="J25928" i="16"/>
  <c r="J25929" i="16"/>
  <c r="J25930" i="16"/>
  <c r="J25931" i="16"/>
  <c r="J25932" i="16"/>
  <c r="J25933" i="16"/>
  <c r="J25934" i="16"/>
  <c r="J25935" i="16"/>
  <c r="J25936" i="16"/>
  <c r="J25937" i="16"/>
  <c r="J25938" i="16"/>
  <c r="J25939" i="16"/>
  <c r="J25940" i="16"/>
  <c r="J25941" i="16"/>
  <c r="J25942" i="16"/>
  <c r="J25943" i="16"/>
  <c r="J25944" i="16"/>
  <c r="J25945" i="16"/>
  <c r="J25946" i="16"/>
  <c r="J25947" i="16"/>
  <c r="J25948" i="16"/>
  <c r="J25949" i="16"/>
  <c r="J25950" i="16"/>
  <c r="J25951" i="16"/>
  <c r="J25952" i="16"/>
  <c r="J25953" i="16"/>
  <c r="J25954" i="16"/>
  <c r="J25955" i="16"/>
  <c r="J25956" i="16"/>
  <c r="J25957" i="16"/>
  <c r="J25958" i="16"/>
  <c r="J25959" i="16"/>
  <c r="J25960" i="16"/>
  <c r="J25961" i="16"/>
  <c r="J25962" i="16"/>
  <c r="J25963" i="16"/>
  <c r="J25964" i="16"/>
  <c r="J25965" i="16"/>
  <c r="J25966" i="16"/>
  <c r="J25967" i="16"/>
  <c r="J25968" i="16"/>
  <c r="J25969" i="16"/>
  <c r="J25970" i="16"/>
  <c r="J25971" i="16"/>
  <c r="J25972" i="16"/>
  <c r="J25973" i="16"/>
  <c r="J25974" i="16"/>
  <c r="J25975" i="16"/>
  <c r="J25976" i="16"/>
  <c r="J25977" i="16"/>
  <c r="J25978" i="16"/>
  <c r="J25979" i="16"/>
  <c r="J25980" i="16"/>
  <c r="J25981" i="16"/>
  <c r="J25982" i="16"/>
  <c r="J25983" i="16"/>
  <c r="J25984" i="16"/>
  <c r="J25985" i="16"/>
  <c r="J25986" i="16"/>
  <c r="J25987" i="16"/>
  <c r="J25988" i="16"/>
  <c r="J25989" i="16"/>
  <c r="J25990" i="16"/>
  <c r="J25991" i="16"/>
  <c r="J25992" i="16"/>
  <c r="J25993" i="16"/>
  <c r="J25994" i="16"/>
  <c r="J25995" i="16"/>
  <c r="J25996" i="16"/>
  <c r="J25997" i="16"/>
  <c r="J25998" i="16"/>
  <c r="J25999" i="16"/>
  <c r="J26000" i="16"/>
  <c r="J26001" i="16"/>
  <c r="J26002" i="16"/>
  <c r="J26003" i="16"/>
  <c r="J26004" i="16"/>
  <c r="J26005" i="16"/>
  <c r="J26006" i="16"/>
  <c r="J26007" i="16"/>
  <c r="J26008" i="16"/>
  <c r="J26009" i="16"/>
  <c r="J26010" i="16"/>
  <c r="J26011" i="16"/>
  <c r="J26012" i="16"/>
  <c r="J26013" i="16"/>
  <c r="J26014" i="16"/>
  <c r="J26015" i="16"/>
  <c r="J26016" i="16"/>
  <c r="J26017" i="16"/>
  <c r="J26018" i="16"/>
  <c r="J26019" i="16"/>
  <c r="J26020" i="16"/>
  <c r="J26021" i="16"/>
  <c r="J26022" i="16"/>
  <c r="J26023" i="16"/>
  <c r="J26024" i="16"/>
  <c r="J26025" i="16"/>
  <c r="J26026" i="16"/>
  <c r="J26027" i="16"/>
  <c r="J26028" i="16"/>
  <c r="J26029" i="16"/>
  <c r="J26030" i="16"/>
  <c r="J26031" i="16"/>
  <c r="J26032" i="16"/>
  <c r="J26033" i="16"/>
  <c r="J26034" i="16"/>
  <c r="J26035" i="16"/>
  <c r="J26036" i="16"/>
  <c r="J26037" i="16"/>
  <c r="J26038" i="16"/>
  <c r="J26039" i="16"/>
  <c r="J26040" i="16"/>
  <c r="J26041" i="16"/>
  <c r="J26042" i="16"/>
  <c r="J26043" i="16"/>
  <c r="J26044" i="16"/>
  <c r="J26045" i="16"/>
  <c r="J26046" i="16"/>
  <c r="J26047" i="16"/>
  <c r="J26048" i="16"/>
  <c r="J26049" i="16"/>
  <c r="J26050" i="16"/>
  <c r="J26051" i="16"/>
  <c r="J26052" i="16"/>
  <c r="J26053" i="16"/>
  <c r="J26054" i="16"/>
  <c r="J26055" i="16"/>
  <c r="J26056" i="16"/>
  <c r="J26057" i="16"/>
  <c r="J26058" i="16"/>
  <c r="J26059" i="16"/>
  <c r="J26060" i="16"/>
  <c r="J26061" i="16"/>
  <c r="J26062" i="16"/>
  <c r="J26063" i="16"/>
  <c r="J26064" i="16"/>
  <c r="J26065" i="16"/>
  <c r="J26066" i="16"/>
  <c r="J26067" i="16"/>
  <c r="J26068" i="16"/>
  <c r="J26069" i="16"/>
  <c r="J26070" i="16"/>
  <c r="J26071" i="16"/>
  <c r="J26072" i="16"/>
  <c r="J26073" i="16"/>
  <c r="J26074" i="16"/>
  <c r="J26075" i="16"/>
  <c r="J26076" i="16"/>
  <c r="J26077" i="16"/>
  <c r="J26078" i="16"/>
  <c r="J26079" i="16"/>
  <c r="J26080" i="16"/>
  <c r="J26081" i="16"/>
  <c r="J26082" i="16"/>
  <c r="J26083" i="16"/>
  <c r="J26084" i="16"/>
  <c r="J26085" i="16"/>
  <c r="J26086" i="16"/>
  <c r="J26087" i="16"/>
  <c r="J26088" i="16"/>
  <c r="J26089" i="16"/>
  <c r="J26090" i="16"/>
  <c r="J26091" i="16"/>
  <c r="J26092" i="16"/>
  <c r="J26093" i="16"/>
  <c r="J26094" i="16"/>
  <c r="J26095" i="16"/>
  <c r="J26096" i="16"/>
  <c r="J26097" i="16"/>
  <c r="J26098" i="16"/>
  <c r="J26099" i="16"/>
  <c r="J26100" i="16"/>
  <c r="J26101" i="16"/>
  <c r="J26102" i="16"/>
  <c r="J26103" i="16"/>
  <c r="J26104" i="16"/>
  <c r="J26105" i="16"/>
  <c r="J26106" i="16"/>
  <c r="J26107" i="16"/>
  <c r="J26108" i="16"/>
  <c r="J26109" i="16"/>
  <c r="J26110" i="16"/>
  <c r="J26111" i="16"/>
  <c r="J26112" i="16"/>
  <c r="J26113" i="16"/>
  <c r="J26114" i="16"/>
  <c r="J26115" i="16"/>
  <c r="J26116" i="16"/>
  <c r="J26117" i="16"/>
  <c r="J26118" i="16"/>
  <c r="J26119" i="16"/>
  <c r="J26120" i="16"/>
  <c r="J26121" i="16"/>
  <c r="J26122" i="16"/>
  <c r="J26123" i="16"/>
  <c r="J26124" i="16"/>
  <c r="J26125" i="16"/>
  <c r="J26126" i="16"/>
  <c r="J26127" i="16"/>
  <c r="J26128" i="16"/>
  <c r="J26129" i="16"/>
  <c r="J26130" i="16"/>
  <c r="J26131" i="16"/>
  <c r="J26132" i="16"/>
  <c r="J26133" i="16"/>
  <c r="J26134" i="16"/>
  <c r="J26135" i="16"/>
  <c r="J26136" i="16"/>
  <c r="J26137" i="16"/>
  <c r="J26138" i="16"/>
  <c r="J26139" i="16"/>
  <c r="J26140" i="16"/>
  <c r="J26141" i="16"/>
  <c r="J26142" i="16"/>
  <c r="J26143" i="16"/>
  <c r="J26144" i="16"/>
  <c r="J26145" i="16"/>
  <c r="J26146" i="16"/>
  <c r="J26147" i="16"/>
  <c r="J26148" i="16"/>
  <c r="J26149" i="16"/>
  <c r="J26150" i="16"/>
  <c r="J26151" i="16"/>
  <c r="J26152" i="16"/>
  <c r="J26153" i="16"/>
  <c r="J26154" i="16"/>
  <c r="J26155" i="16"/>
  <c r="J26156" i="16"/>
  <c r="J26157" i="16"/>
  <c r="J26158" i="16"/>
  <c r="J26159" i="16"/>
  <c r="J26160" i="16"/>
  <c r="J26161" i="16"/>
  <c r="J26162" i="16"/>
  <c r="J26163" i="16"/>
  <c r="J26164" i="16"/>
  <c r="J26165" i="16"/>
  <c r="J26166" i="16"/>
  <c r="J26167" i="16"/>
  <c r="J26168" i="16"/>
  <c r="J26169" i="16"/>
  <c r="J26170" i="16"/>
  <c r="J26171" i="16"/>
  <c r="J26172" i="16"/>
  <c r="J26173" i="16"/>
  <c r="J26174" i="16"/>
  <c r="J26175" i="16"/>
  <c r="J26176" i="16"/>
  <c r="J26177" i="16"/>
  <c r="J26178" i="16"/>
  <c r="J26179" i="16"/>
  <c r="J26180" i="16"/>
  <c r="J26181" i="16"/>
  <c r="J26182" i="16"/>
  <c r="J26183" i="16"/>
  <c r="J26184" i="16"/>
  <c r="J26185" i="16"/>
  <c r="J26186" i="16"/>
  <c r="J26187" i="16"/>
  <c r="J26188" i="16"/>
  <c r="J26189" i="16"/>
  <c r="J26190" i="16"/>
  <c r="J26191" i="16"/>
  <c r="J26192" i="16"/>
  <c r="J26193" i="16"/>
  <c r="J26194" i="16"/>
  <c r="J26195" i="16"/>
  <c r="J26196" i="16"/>
  <c r="J26197" i="16"/>
  <c r="J26198" i="16"/>
  <c r="J26199" i="16"/>
  <c r="J26200" i="16"/>
  <c r="J26201" i="16"/>
  <c r="J26202" i="16"/>
  <c r="J26203" i="16"/>
  <c r="J26204" i="16"/>
  <c r="J26205" i="16"/>
  <c r="J26206" i="16"/>
  <c r="J26207" i="16"/>
  <c r="J26208" i="16"/>
  <c r="J26209" i="16"/>
  <c r="J26210" i="16"/>
  <c r="J26211" i="16"/>
  <c r="J26212" i="16"/>
  <c r="J26213" i="16"/>
  <c r="J26214" i="16"/>
  <c r="J26215" i="16"/>
  <c r="J26216" i="16"/>
  <c r="J26217" i="16"/>
  <c r="J26218" i="16"/>
  <c r="J26219" i="16"/>
  <c r="J26220" i="16"/>
  <c r="J26221" i="16"/>
  <c r="J26222" i="16"/>
  <c r="J26223" i="16"/>
  <c r="J26224" i="16"/>
  <c r="J26225" i="16"/>
  <c r="J26226" i="16"/>
  <c r="J26227" i="16"/>
  <c r="J26228" i="16"/>
  <c r="J26229" i="16"/>
  <c r="J26230" i="16"/>
  <c r="J26231" i="16"/>
  <c r="J26232" i="16"/>
  <c r="J26233" i="16"/>
  <c r="J26234" i="16"/>
  <c r="J26235" i="16"/>
  <c r="J26236" i="16"/>
  <c r="J26237" i="16"/>
  <c r="J26238" i="16"/>
  <c r="J26239" i="16"/>
  <c r="J26240" i="16"/>
  <c r="J26241" i="16"/>
  <c r="J26242" i="16"/>
  <c r="J26243" i="16"/>
  <c r="J26244" i="16"/>
  <c r="J26245" i="16"/>
  <c r="J26246" i="16"/>
  <c r="J26247" i="16"/>
  <c r="J26248" i="16"/>
  <c r="J26249" i="16"/>
  <c r="J26250" i="16"/>
  <c r="J26251" i="16"/>
  <c r="J26252" i="16"/>
  <c r="J26253" i="16"/>
  <c r="J26254" i="16"/>
  <c r="J26255" i="16"/>
  <c r="J26256" i="16"/>
  <c r="J26257" i="16"/>
  <c r="J26258" i="16"/>
  <c r="J26259" i="16"/>
  <c r="J26260" i="16"/>
  <c r="J26261" i="16"/>
  <c r="J26262" i="16"/>
  <c r="J26263" i="16"/>
  <c r="J26264" i="16"/>
  <c r="J26265" i="16"/>
  <c r="J26266" i="16"/>
  <c r="J26267" i="16"/>
  <c r="J26268" i="16"/>
  <c r="J26269" i="16"/>
  <c r="J26270" i="16"/>
  <c r="J26271" i="16"/>
  <c r="J26272" i="16"/>
  <c r="J26273" i="16"/>
  <c r="J26274" i="16"/>
  <c r="J26275" i="16"/>
  <c r="J26276" i="16"/>
  <c r="J26277" i="16"/>
  <c r="J26278" i="16"/>
  <c r="J26279" i="16"/>
  <c r="J26280" i="16"/>
  <c r="J26281" i="16"/>
  <c r="J26282" i="16"/>
  <c r="J26283" i="16"/>
  <c r="J26284" i="16"/>
  <c r="J26285" i="16"/>
  <c r="J26286" i="16"/>
  <c r="J26287" i="16"/>
  <c r="J26288" i="16"/>
  <c r="J26289" i="16"/>
  <c r="J26290" i="16"/>
  <c r="J26291" i="16"/>
  <c r="J26292" i="16"/>
  <c r="J26293" i="16"/>
  <c r="J26294" i="16"/>
  <c r="J26295" i="16"/>
  <c r="J26296" i="16"/>
  <c r="J26297" i="16"/>
  <c r="J26298" i="16"/>
  <c r="J26299" i="16"/>
  <c r="J26300" i="16"/>
  <c r="J26301" i="16"/>
  <c r="J26302" i="16"/>
  <c r="J26303" i="16"/>
  <c r="J26304" i="16"/>
  <c r="J26305" i="16"/>
  <c r="J26306" i="16"/>
  <c r="J26307" i="16"/>
  <c r="J26308" i="16"/>
  <c r="J26309" i="16"/>
  <c r="J26310" i="16"/>
  <c r="J26311" i="16"/>
  <c r="J26312" i="16"/>
  <c r="J26313" i="16"/>
  <c r="J26314" i="16"/>
  <c r="J26315" i="16"/>
  <c r="J26316" i="16"/>
  <c r="J26317" i="16"/>
  <c r="J26318" i="16"/>
  <c r="J26319" i="16"/>
  <c r="J26320" i="16"/>
  <c r="J26321" i="16"/>
  <c r="J26322" i="16"/>
  <c r="J26323" i="16"/>
  <c r="J26324" i="16"/>
  <c r="J26325" i="16"/>
  <c r="J26326" i="16"/>
  <c r="J26327" i="16"/>
  <c r="J26328" i="16"/>
  <c r="J26329" i="16"/>
  <c r="J26330" i="16"/>
  <c r="J26331" i="16"/>
  <c r="J26332" i="16"/>
  <c r="J26333" i="16"/>
  <c r="J26334" i="16"/>
  <c r="J26335" i="16"/>
  <c r="J26336" i="16"/>
  <c r="J26337" i="16"/>
  <c r="J26338" i="16"/>
  <c r="J26339" i="16"/>
  <c r="J26340" i="16"/>
  <c r="J26341" i="16"/>
  <c r="J26342" i="16"/>
  <c r="J26343" i="16"/>
  <c r="J26344" i="16"/>
  <c r="J26345" i="16"/>
  <c r="J26346" i="16"/>
  <c r="J26347" i="16"/>
  <c r="J26348" i="16"/>
  <c r="J26349" i="16"/>
  <c r="J26350" i="16"/>
  <c r="J26351" i="16"/>
  <c r="J26352" i="16"/>
  <c r="J26353" i="16"/>
  <c r="J26354" i="16"/>
  <c r="J26355" i="16"/>
  <c r="J26356" i="16"/>
  <c r="J26357" i="16"/>
  <c r="J26358" i="16"/>
  <c r="J26359" i="16"/>
  <c r="J26360" i="16"/>
  <c r="J26361" i="16"/>
  <c r="J26362" i="16"/>
  <c r="J26363" i="16"/>
  <c r="J26364" i="16"/>
  <c r="J26365" i="16"/>
  <c r="J26366" i="16"/>
  <c r="J26367" i="16"/>
  <c r="J26368" i="16"/>
  <c r="J26369" i="16"/>
  <c r="J26370" i="16"/>
  <c r="J26371" i="16"/>
  <c r="J26372" i="16"/>
  <c r="J26373" i="16"/>
  <c r="J26374" i="16"/>
  <c r="J26375" i="16"/>
  <c r="J26376" i="16"/>
  <c r="J26377" i="16"/>
  <c r="J26378" i="16"/>
  <c r="J26379" i="16"/>
  <c r="J26380" i="16"/>
  <c r="J26381" i="16"/>
  <c r="J26382" i="16"/>
  <c r="J26383" i="16"/>
  <c r="J26384" i="16"/>
  <c r="J26385" i="16"/>
  <c r="J26386" i="16"/>
  <c r="J26387" i="16"/>
  <c r="J26388" i="16"/>
  <c r="J26389" i="16"/>
  <c r="J26390" i="16"/>
  <c r="J26391" i="16"/>
  <c r="J26392" i="16"/>
  <c r="J26393" i="16"/>
  <c r="J26394" i="16"/>
  <c r="J26395" i="16"/>
  <c r="J26396" i="16"/>
  <c r="J26397" i="16"/>
  <c r="J26398" i="16"/>
  <c r="J26399" i="16"/>
  <c r="J26400" i="16"/>
  <c r="J26401" i="16"/>
  <c r="J26402" i="16"/>
  <c r="J26403" i="16"/>
  <c r="J26404" i="16"/>
  <c r="J26405" i="16"/>
  <c r="J26406" i="16"/>
  <c r="J26407" i="16"/>
  <c r="J26408" i="16"/>
  <c r="J26409" i="16"/>
  <c r="J26410" i="16"/>
  <c r="J26411" i="16"/>
  <c r="J26412" i="16"/>
  <c r="J26413" i="16"/>
  <c r="J26414" i="16"/>
  <c r="J26415" i="16"/>
  <c r="J26416" i="16"/>
  <c r="J26417" i="16"/>
  <c r="J26418" i="16"/>
  <c r="J26419" i="16"/>
  <c r="J26420" i="16"/>
  <c r="J26421" i="16"/>
  <c r="J26422" i="16"/>
  <c r="J26423" i="16"/>
  <c r="J26424" i="16"/>
  <c r="J26425" i="16"/>
  <c r="J26426" i="16"/>
  <c r="J26427" i="16"/>
  <c r="J26428" i="16"/>
  <c r="J26429" i="16"/>
  <c r="J26430" i="16"/>
  <c r="J26431" i="16"/>
  <c r="J26432" i="16"/>
  <c r="J26433" i="16"/>
  <c r="J26434" i="16"/>
  <c r="J26435" i="16"/>
  <c r="J26436" i="16"/>
  <c r="J26437" i="16"/>
  <c r="J26438" i="16"/>
  <c r="J26439" i="16"/>
  <c r="J26440" i="16"/>
  <c r="J26441" i="16"/>
  <c r="J26442" i="16"/>
  <c r="J26443" i="16"/>
  <c r="J26444" i="16"/>
  <c r="J26445" i="16"/>
  <c r="J26446" i="16"/>
  <c r="J26447" i="16"/>
  <c r="J26448" i="16"/>
  <c r="J26449" i="16"/>
  <c r="J26450" i="16"/>
  <c r="J26451" i="16"/>
  <c r="J26452" i="16"/>
  <c r="J26453" i="16"/>
  <c r="J26454" i="16"/>
  <c r="J26455" i="16"/>
  <c r="J26456" i="16"/>
  <c r="J26457" i="16"/>
  <c r="J26458" i="16"/>
  <c r="J26459" i="16"/>
  <c r="J26460" i="16"/>
  <c r="J26461" i="16"/>
  <c r="J26462" i="16"/>
  <c r="J26463" i="16"/>
  <c r="J26464" i="16"/>
  <c r="J26465" i="16"/>
  <c r="J26466" i="16"/>
  <c r="J26467" i="16"/>
  <c r="J26468" i="16"/>
  <c r="J26469" i="16"/>
  <c r="J26470" i="16"/>
  <c r="J26471" i="16"/>
  <c r="J26472" i="16"/>
  <c r="J26473" i="16"/>
  <c r="J26474" i="16"/>
  <c r="J26475" i="16"/>
  <c r="J26476" i="16"/>
  <c r="J26477" i="16"/>
  <c r="J26478" i="16"/>
  <c r="J26479" i="16"/>
  <c r="J26480" i="16"/>
  <c r="J26481" i="16"/>
  <c r="J26482" i="16"/>
  <c r="J26483" i="16"/>
  <c r="J26484" i="16"/>
  <c r="J26485" i="16"/>
  <c r="J26486" i="16"/>
  <c r="J26487" i="16"/>
  <c r="J26488" i="16"/>
  <c r="J26489" i="16"/>
  <c r="J26490" i="16"/>
  <c r="J26491" i="16"/>
  <c r="J26492" i="16"/>
  <c r="J26493" i="16"/>
  <c r="J26494" i="16"/>
  <c r="J26495" i="16"/>
  <c r="J26496" i="16"/>
  <c r="J26497" i="16"/>
  <c r="J26498" i="16"/>
  <c r="J26499" i="16"/>
  <c r="J26500" i="16"/>
  <c r="J26501" i="16"/>
  <c r="J26502" i="16"/>
  <c r="J26503" i="16"/>
  <c r="J26504" i="16"/>
  <c r="J26505" i="16"/>
  <c r="J26506" i="16"/>
  <c r="J26507" i="16"/>
  <c r="J26508" i="16"/>
  <c r="J26509" i="16"/>
  <c r="J26510" i="16"/>
  <c r="J26511" i="16"/>
  <c r="J26512" i="16"/>
  <c r="J26513" i="16"/>
  <c r="J26514" i="16"/>
  <c r="J26515" i="16"/>
  <c r="J26516" i="16"/>
  <c r="J26517" i="16"/>
  <c r="J26518" i="16"/>
  <c r="J26519" i="16"/>
  <c r="J26520" i="16"/>
  <c r="J26521" i="16"/>
  <c r="J26522" i="16"/>
  <c r="J26523" i="16"/>
  <c r="J26524" i="16"/>
  <c r="J26525" i="16"/>
  <c r="J26526" i="16"/>
  <c r="J26527" i="16"/>
  <c r="J26528" i="16"/>
  <c r="J26529" i="16"/>
  <c r="J26530" i="16"/>
  <c r="J26531" i="16"/>
  <c r="J26532" i="16"/>
  <c r="J26533" i="16"/>
  <c r="J26534" i="16"/>
  <c r="J26535" i="16"/>
  <c r="J26536" i="16"/>
  <c r="J26537" i="16"/>
  <c r="J26538" i="16"/>
  <c r="J26539" i="16"/>
  <c r="J26540" i="16"/>
  <c r="J26541" i="16"/>
  <c r="J26542" i="16"/>
  <c r="J26543" i="16"/>
  <c r="J26544" i="16"/>
  <c r="J26545" i="16"/>
  <c r="J26546" i="16"/>
  <c r="J26547" i="16"/>
  <c r="J26548" i="16"/>
  <c r="J26549" i="16"/>
  <c r="J26550" i="16"/>
  <c r="J26551" i="16"/>
  <c r="J26552" i="16"/>
  <c r="J26553" i="16"/>
  <c r="J26554" i="16"/>
  <c r="J26555" i="16"/>
  <c r="J26556" i="16"/>
  <c r="J26557" i="16"/>
  <c r="J26558" i="16"/>
  <c r="J26559" i="16"/>
  <c r="J26560" i="16"/>
  <c r="J26561" i="16"/>
  <c r="J26562" i="16"/>
  <c r="J26563" i="16"/>
  <c r="J26564" i="16"/>
  <c r="J26565" i="16"/>
  <c r="J26566" i="16"/>
  <c r="J26567" i="16"/>
  <c r="J26568" i="16"/>
  <c r="J26569" i="16"/>
  <c r="J26570" i="16"/>
  <c r="J26571" i="16"/>
  <c r="J26572" i="16"/>
  <c r="J26573" i="16"/>
  <c r="J26574" i="16"/>
  <c r="J26575" i="16"/>
  <c r="J26576" i="16"/>
  <c r="J26577" i="16"/>
  <c r="J26578" i="16"/>
  <c r="J26579" i="16"/>
  <c r="J26580" i="16"/>
  <c r="J26581" i="16"/>
  <c r="J26582" i="16"/>
  <c r="J26583" i="16"/>
  <c r="J26584" i="16"/>
  <c r="J26585" i="16"/>
  <c r="J26586" i="16"/>
  <c r="J26587" i="16"/>
  <c r="J26588" i="16"/>
  <c r="J26589" i="16"/>
  <c r="J26590" i="16"/>
  <c r="J26591" i="16"/>
  <c r="J26592" i="16"/>
  <c r="J26593" i="16"/>
  <c r="J26594" i="16"/>
  <c r="J26595" i="16"/>
  <c r="J26596" i="16"/>
  <c r="J26597" i="16"/>
  <c r="J26598" i="16"/>
  <c r="J26599" i="16"/>
  <c r="J26600" i="16"/>
  <c r="J26601" i="16"/>
  <c r="J26602" i="16"/>
  <c r="J26603" i="16"/>
  <c r="J26604" i="16"/>
  <c r="J26605" i="16"/>
  <c r="J26606" i="16"/>
  <c r="J26607" i="16"/>
  <c r="J26608" i="16"/>
  <c r="J26609" i="16"/>
  <c r="J26610" i="16"/>
  <c r="J26611" i="16"/>
  <c r="J26612" i="16"/>
  <c r="J26613" i="16"/>
  <c r="J26614" i="16"/>
  <c r="J26615" i="16"/>
  <c r="J26616" i="16"/>
  <c r="J26617" i="16"/>
  <c r="J26618" i="16"/>
  <c r="J26619" i="16"/>
  <c r="J26620" i="16"/>
  <c r="J26621" i="16"/>
  <c r="J26622" i="16"/>
  <c r="J26623" i="16"/>
  <c r="J26624" i="16"/>
  <c r="J26625" i="16"/>
  <c r="J26626" i="16"/>
  <c r="J26627" i="16"/>
  <c r="J26628" i="16"/>
  <c r="J26629" i="16"/>
  <c r="J26630" i="16"/>
  <c r="J26631" i="16"/>
  <c r="J26632" i="16"/>
  <c r="J26633" i="16"/>
  <c r="J26634" i="16"/>
  <c r="J26635" i="16"/>
  <c r="J26636" i="16"/>
  <c r="J26637" i="16"/>
  <c r="J26638" i="16"/>
  <c r="J26639" i="16"/>
  <c r="J26640" i="16"/>
  <c r="J26641" i="16"/>
  <c r="J26642" i="16"/>
  <c r="J26643" i="16"/>
  <c r="J26644" i="16"/>
  <c r="J26645" i="16"/>
  <c r="J26646" i="16"/>
  <c r="J26647" i="16"/>
  <c r="J26648" i="16"/>
  <c r="J26649" i="16"/>
  <c r="J26650" i="16"/>
  <c r="J26651" i="16"/>
  <c r="J26652" i="16"/>
  <c r="J26653" i="16"/>
  <c r="J26654" i="16"/>
  <c r="J26655" i="16"/>
  <c r="J26656" i="16"/>
  <c r="J26657" i="16"/>
  <c r="J26658" i="16"/>
  <c r="J26659" i="16"/>
  <c r="J26660" i="16"/>
  <c r="J26661" i="16"/>
  <c r="J26662" i="16"/>
  <c r="J26663" i="16"/>
  <c r="J26664" i="16"/>
  <c r="J26665" i="16"/>
  <c r="J26666" i="16"/>
  <c r="J26667" i="16"/>
  <c r="J26668" i="16"/>
  <c r="J26669" i="16"/>
  <c r="J26670" i="16"/>
  <c r="J26671" i="16"/>
  <c r="J26672" i="16"/>
  <c r="J26673" i="16"/>
  <c r="J26674" i="16"/>
  <c r="J26675" i="16"/>
  <c r="J26676" i="16"/>
  <c r="J26677" i="16"/>
  <c r="J26678" i="16"/>
  <c r="J26679" i="16"/>
  <c r="J26680" i="16"/>
  <c r="J26681" i="16"/>
  <c r="J26682" i="16"/>
  <c r="J26683" i="16"/>
  <c r="J26684" i="16"/>
  <c r="J26685" i="16"/>
  <c r="J26686" i="16"/>
  <c r="J26687" i="16"/>
  <c r="J26688" i="16"/>
  <c r="J26689" i="16"/>
  <c r="J26690" i="16"/>
  <c r="J26691" i="16"/>
  <c r="J26692" i="16"/>
  <c r="J26693" i="16"/>
  <c r="J26694" i="16"/>
  <c r="J26695" i="16"/>
  <c r="J26696" i="16"/>
  <c r="J26697" i="16"/>
  <c r="J26698" i="16"/>
  <c r="J26699" i="16"/>
  <c r="J26700" i="16"/>
  <c r="J26701" i="16"/>
  <c r="J26702" i="16"/>
  <c r="J26703" i="16"/>
  <c r="J26704" i="16"/>
  <c r="J26705" i="16"/>
  <c r="J26706" i="16"/>
  <c r="J26707" i="16"/>
  <c r="J26708" i="16"/>
  <c r="J26709" i="16"/>
  <c r="J26710" i="16"/>
  <c r="J26711" i="16"/>
  <c r="J26712" i="16"/>
  <c r="J26713" i="16"/>
  <c r="J26714" i="16"/>
  <c r="J26715" i="16"/>
  <c r="J26716" i="16"/>
  <c r="J26717" i="16"/>
  <c r="J26718" i="16"/>
  <c r="J26719" i="16"/>
  <c r="J26720" i="16"/>
  <c r="J26721" i="16"/>
  <c r="J26722" i="16"/>
  <c r="J26723" i="16"/>
  <c r="J26724" i="16"/>
  <c r="J26725" i="16"/>
  <c r="J26726" i="16"/>
  <c r="J26727" i="16"/>
  <c r="J26728" i="16"/>
  <c r="J26729" i="16"/>
  <c r="J26730" i="16"/>
  <c r="J26731" i="16"/>
  <c r="J26732" i="16"/>
  <c r="J26733" i="16"/>
  <c r="J26734" i="16"/>
  <c r="J26735" i="16"/>
  <c r="J26736" i="16"/>
  <c r="J26737" i="16"/>
  <c r="J26738" i="16"/>
  <c r="J26739" i="16"/>
  <c r="J26740" i="16"/>
  <c r="J26741" i="16"/>
  <c r="J26742" i="16"/>
  <c r="J26743" i="16"/>
  <c r="J26744" i="16"/>
  <c r="J26745" i="16"/>
  <c r="J26746" i="16"/>
  <c r="J26747" i="16"/>
  <c r="J26748" i="16"/>
  <c r="J26749" i="16"/>
  <c r="J26750" i="16"/>
  <c r="J26751" i="16"/>
  <c r="J26752" i="16"/>
  <c r="J26753" i="16"/>
  <c r="J26754" i="16"/>
  <c r="J26755" i="16"/>
  <c r="J26756" i="16"/>
  <c r="J26757" i="16"/>
  <c r="J26758" i="16"/>
  <c r="J26759" i="16"/>
  <c r="J26760" i="16"/>
  <c r="J26761" i="16"/>
  <c r="J26762" i="16"/>
  <c r="J26763" i="16"/>
  <c r="J26764" i="16"/>
  <c r="J26765" i="16"/>
  <c r="J26766" i="16"/>
  <c r="J26767" i="16"/>
  <c r="J26768" i="16"/>
  <c r="J26769" i="16"/>
  <c r="J26770" i="16"/>
  <c r="J26771" i="16"/>
  <c r="J26772" i="16"/>
  <c r="J26773" i="16"/>
  <c r="J26774" i="16"/>
  <c r="J26775" i="16"/>
  <c r="J26776" i="16"/>
  <c r="J26777" i="16"/>
  <c r="J26778" i="16"/>
  <c r="J26779" i="16"/>
  <c r="J26780" i="16"/>
  <c r="J26781" i="16"/>
  <c r="J26782" i="16"/>
  <c r="J26783" i="16"/>
  <c r="J26784" i="16"/>
  <c r="J26785" i="16"/>
  <c r="J26786" i="16"/>
  <c r="J26787" i="16"/>
  <c r="J26788" i="16"/>
  <c r="J26789" i="16"/>
  <c r="J26790" i="16"/>
  <c r="J26791" i="16"/>
  <c r="J26792" i="16"/>
  <c r="J26793" i="16"/>
  <c r="J26794" i="16"/>
  <c r="J26795" i="16"/>
  <c r="J26796" i="16"/>
  <c r="J26797" i="16"/>
  <c r="J26798" i="16"/>
  <c r="J26799" i="16"/>
  <c r="J26800" i="16"/>
  <c r="J26801" i="16"/>
  <c r="J26802" i="16"/>
  <c r="J26803" i="16"/>
  <c r="J26804" i="16"/>
  <c r="J26805" i="16"/>
  <c r="J26806" i="16"/>
  <c r="J26807" i="16"/>
  <c r="J26808" i="16"/>
  <c r="J26809" i="16"/>
  <c r="J26810" i="16"/>
  <c r="J26811" i="16"/>
  <c r="J26812" i="16"/>
  <c r="J26813" i="16"/>
  <c r="J26814" i="16"/>
  <c r="J26815" i="16"/>
  <c r="J26816" i="16"/>
  <c r="J26817" i="16"/>
  <c r="J26818" i="16"/>
  <c r="J26819" i="16"/>
  <c r="J26820" i="16"/>
  <c r="J26821" i="16"/>
  <c r="J26822" i="16"/>
  <c r="J26823" i="16"/>
  <c r="J26824" i="16"/>
  <c r="J26825" i="16"/>
  <c r="J26826" i="16"/>
  <c r="J26827" i="16"/>
  <c r="J26828" i="16"/>
  <c r="J26829" i="16"/>
  <c r="J26830" i="16"/>
  <c r="J26831" i="16"/>
  <c r="J26832" i="16"/>
  <c r="J26833" i="16"/>
  <c r="J26834" i="16"/>
  <c r="J26835" i="16"/>
  <c r="J26836" i="16"/>
  <c r="J26837" i="16"/>
  <c r="J26838" i="16"/>
  <c r="J26839" i="16"/>
  <c r="J26840" i="16"/>
  <c r="J26841" i="16"/>
  <c r="J26842" i="16"/>
  <c r="J26843" i="16"/>
  <c r="J26844" i="16"/>
  <c r="J26845" i="16"/>
  <c r="J26846" i="16"/>
  <c r="J26847" i="16"/>
  <c r="J26848" i="16"/>
  <c r="J26849" i="16"/>
  <c r="J26850" i="16"/>
  <c r="J26851" i="16"/>
  <c r="J26852" i="16"/>
  <c r="J26853" i="16"/>
  <c r="J26854" i="16"/>
  <c r="J26855" i="16"/>
  <c r="J26856" i="16"/>
  <c r="J26857" i="16"/>
  <c r="J26858" i="16"/>
  <c r="J26859" i="16"/>
  <c r="J26860" i="16"/>
  <c r="J26861" i="16"/>
  <c r="J26862" i="16"/>
  <c r="J26863" i="16"/>
  <c r="J26864" i="16"/>
  <c r="J26865" i="16"/>
  <c r="J26866" i="16"/>
  <c r="J26867" i="16"/>
  <c r="J26868" i="16"/>
  <c r="J26869" i="16"/>
  <c r="J26870" i="16"/>
  <c r="J26871" i="16"/>
  <c r="J26872" i="16"/>
  <c r="J26873" i="16"/>
  <c r="J26874" i="16"/>
  <c r="J26875" i="16"/>
  <c r="J26876" i="16"/>
  <c r="J26877" i="16"/>
  <c r="J26878" i="16"/>
  <c r="J26879" i="16"/>
  <c r="J26880" i="16"/>
  <c r="J26881" i="16"/>
  <c r="J26882" i="16"/>
  <c r="J26883" i="16"/>
  <c r="J26884" i="16"/>
  <c r="J26885" i="16"/>
  <c r="J26886" i="16"/>
  <c r="J26887" i="16"/>
  <c r="J26888" i="16"/>
  <c r="J26889" i="16"/>
  <c r="J26890" i="16"/>
  <c r="J26891" i="16"/>
  <c r="J26892" i="16"/>
  <c r="J26893" i="16"/>
  <c r="J26894" i="16"/>
  <c r="J26895" i="16"/>
  <c r="J26896" i="16"/>
  <c r="J26897" i="16"/>
  <c r="J26898" i="16"/>
  <c r="J26899" i="16"/>
  <c r="J26900" i="16"/>
  <c r="J26901" i="16"/>
  <c r="J26902" i="16"/>
  <c r="J26903" i="16"/>
  <c r="J26904" i="16"/>
  <c r="J26905" i="16"/>
  <c r="J26906" i="16"/>
  <c r="J26907" i="16"/>
  <c r="J26908" i="16"/>
  <c r="J26909" i="16"/>
  <c r="J26910" i="16"/>
  <c r="J26911" i="16"/>
  <c r="J26912" i="16"/>
  <c r="J26913" i="16"/>
  <c r="J26914" i="16"/>
  <c r="J26915" i="16"/>
  <c r="J26916" i="16"/>
  <c r="J26917" i="16"/>
  <c r="J26918" i="16"/>
  <c r="J26919" i="16"/>
  <c r="J26920" i="16"/>
  <c r="J26921" i="16"/>
  <c r="J26922" i="16"/>
  <c r="J26923" i="16"/>
  <c r="J26924" i="16"/>
  <c r="J26925" i="16"/>
  <c r="J26926" i="16"/>
  <c r="J26927" i="16"/>
  <c r="J26928" i="16"/>
  <c r="J26929" i="16"/>
  <c r="J26930" i="16"/>
  <c r="J26931" i="16"/>
  <c r="J26932" i="16"/>
  <c r="J26933" i="16"/>
  <c r="J26934" i="16"/>
  <c r="J26935" i="16"/>
  <c r="J26936" i="16"/>
  <c r="J26937" i="16"/>
  <c r="J26938" i="16"/>
  <c r="J26939" i="16"/>
  <c r="J26940" i="16"/>
  <c r="J26941" i="16"/>
  <c r="J26942" i="16"/>
  <c r="J26943" i="16"/>
  <c r="J26944" i="16"/>
  <c r="J26945" i="16"/>
  <c r="J26946" i="16"/>
  <c r="J26947" i="16"/>
  <c r="J26948" i="16"/>
  <c r="J26949" i="16"/>
  <c r="J26950" i="16"/>
  <c r="J26951" i="16"/>
  <c r="J26952" i="16"/>
  <c r="J26953" i="16"/>
  <c r="J26954" i="16"/>
  <c r="J26955" i="16"/>
  <c r="J26956" i="16"/>
  <c r="J26957" i="16"/>
  <c r="J26958" i="16"/>
  <c r="J26959" i="16"/>
  <c r="J26960" i="16"/>
  <c r="J26961" i="16"/>
  <c r="J26962" i="16"/>
  <c r="J26963" i="16"/>
  <c r="J26964" i="16"/>
  <c r="J26965" i="16"/>
  <c r="J26966" i="16"/>
  <c r="J26967" i="16"/>
  <c r="J26968" i="16"/>
  <c r="J26969" i="16"/>
  <c r="J26970" i="16"/>
  <c r="J26971" i="16"/>
  <c r="J26972" i="16"/>
  <c r="J26973" i="16"/>
  <c r="J26974" i="16"/>
  <c r="J26975" i="16"/>
  <c r="J26976" i="16"/>
  <c r="J26977" i="16"/>
  <c r="J26978" i="16"/>
  <c r="J26979" i="16"/>
  <c r="J26980" i="16"/>
  <c r="J26981" i="16"/>
  <c r="J26982" i="16"/>
  <c r="J26983" i="16"/>
  <c r="J26984" i="16"/>
  <c r="J26985" i="16"/>
  <c r="J26986" i="16"/>
  <c r="J26987" i="16"/>
  <c r="J26988" i="16"/>
  <c r="J26989" i="16"/>
  <c r="J26990" i="16"/>
  <c r="J26991" i="16"/>
  <c r="J26992" i="16"/>
  <c r="J26993" i="16"/>
  <c r="J26994" i="16"/>
  <c r="J26995" i="16"/>
  <c r="J26996" i="16"/>
  <c r="J26997" i="16"/>
  <c r="J26998" i="16"/>
  <c r="J26999" i="16"/>
  <c r="J27000" i="16"/>
  <c r="J27001" i="16"/>
  <c r="J27002" i="16"/>
  <c r="J27003" i="16"/>
  <c r="J27004" i="16"/>
  <c r="J27005" i="16"/>
  <c r="J27006" i="16"/>
  <c r="J27007" i="16"/>
  <c r="J27008" i="16"/>
  <c r="J27009" i="16"/>
  <c r="J27010" i="16"/>
  <c r="J27011" i="16"/>
  <c r="J27012" i="16"/>
  <c r="J27013" i="16"/>
  <c r="J27014" i="16"/>
  <c r="J27015" i="16"/>
  <c r="J27016" i="16"/>
  <c r="J27017" i="16"/>
  <c r="J27018" i="16"/>
  <c r="J27019" i="16"/>
  <c r="J27020" i="16"/>
  <c r="J27021" i="16"/>
  <c r="J27022" i="16"/>
  <c r="J27023" i="16"/>
  <c r="J27024" i="16"/>
  <c r="J27025" i="16"/>
  <c r="J27026" i="16"/>
  <c r="J27027" i="16"/>
  <c r="J27028" i="16"/>
  <c r="J27029" i="16"/>
  <c r="J27030" i="16"/>
  <c r="J27031" i="16"/>
  <c r="J27032" i="16"/>
  <c r="J27033" i="16"/>
  <c r="J27034" i="16"/>
  <c r="J27035" i="16"/>
  <c r="J27036" i="16"/>
  <c r="J27037" i="16"/>
  <c r="J27038" i="16"/>
  <c r="J27039" i="16"/>
  <c r="J27040" i="16"/>
  <c r="J27041" i="16"/>
  <c r="J27042" i="16"/>
  <c r="J27043" i="16"/>
  <c r="J27044" i="16"/>
  <c r="J27045" i="16"/>
  <c r="J27046" i="16"/>
  <c r="J27047" i="16"/>
  <c r="J27048" i="16"/>
  <c r="J27049" i="16"/>
  <c r="J27050" i="16"/>
  <c r="J27051" i="16"/>
  <c r="J27052" i="16"/>
  <c r="J27053" i="16"/>
  <c r="J27054" i="16"/>
  <c r="J27055" i="16"/>
  <c r="J27056" i="16"/>
  <c r="J27057" i="16"/>
  <c r="J27058" i="16"/>
  <c r="J27059" i="16"/>
  <c r="J27060" i="16"/>
  <c r="J27061" i="16"/>
  <c r="J27062" i="16"/>
  <c r="J27063" i="16"/>
  <c r="J27064" i="16"/>
  <c r="J27065" i="16"/>
  <c r="J27066" i="16"/>
  <c r="J27067" i="16"/>
  <c r="J27068" i="16"/>
  <c r="J27069" i="16"/>
  <c r="J27070" i="16"/>
  <c r="J27071" i="16"/>
  <c r="J27072" i="16"/>
  <c r="J27073" i="16"/>
  <c r="J27074" i="16"/>
  <c r="J27075" i="16"/>
  <c r="J27076" i="16"/>
  <c r="J27077" i="16"/>
  <c r="J27078" i="16"/>
  <c r="J27079" i="16"/>
  <c r="J27080" i="16"/>
  <c r="J27081" i="16"/>
  <c r="J27082" i="16"/>
  <c r="J27083" i="16"/>
  <c r="J27084" i="16"/>
  <c r="J27085" i="16"/>
  <c r="J27086" i="16"/>
  <c r="J27087" i="16"/>
  <c r="J27088" i="16"/>
  <c r="J27089" i="16"/>
  <c r="J27090" i="16"/>
  <c r="J27091" i="16"/>
  <c r="J27092" i="16"/>
  <c r="J27093" i="16"/>
  <c r="J27094" i="16"/>
  <c r="J27095" i="16"/>
  <c r="J27096" i="16"/>
  <c r="J27097" i="16"/>
  <c r="J27098" i="16"/>
  <c r="J27099" i="16"/>
  <c r="J27100" i="16"/>
  <c r="J27101" i="16"/>
  <c r="J27102" i="16"/>
  <c r="J27103" i="16"/>
  <c r="J27104" i="16"/>
  <c r="J27105" i="16"/>
  <c r="J27106" i="16"/>
  <c r="J27107" i="16"/>
  <c r="J27108" i="16"/>
  <c r="J27109" i="16"/>
  <c r="J27110" i="16"/>
  <c r="J27111" i="16"/>
  <c r="J27112" i="16"/>
  <c r="J27113" i="16"/>
  <c r="J27114" i="16"/>
  <c r="J27115" i="16"/>
  <c r="J27116" i="16"/>
  <c r="J27117" i="16"/>
  <c r="J27118" i="16"/>
  <c r="J27119" i="16"/>
  <c r="J27120" i="16"/>
  <c r="J27121" i="16"/>
  <c r="J27122" i="16"/>
  <c r="J27123" i="16"/>
  <c r="J27124" i="16"/>
  <c r="J27125" i="16"/>
  <c r="J27126" i="16"/>
  <c r="J27127" i="16"/>
  <c r="J27128" i="16"/>
  <c r="J27129" i="16"/>
  <c r="J27130" i="16"/>
  <c r="J27131" i="16"/>
  <c r="J27132" i="16"/>
  <c r="J27133" i="16"/>
  <c r="J27134" i="16"/>
  <c r="J27135" i="16"/>
  <c r="J27136" i="16"/>
  <c r="J27137" i="16"/>
  <c r="J27138" i="16"/>
  <c r="J27139" i="16"/>
  <c r="J27140" i="16"/>
  <c r="J27141" i="16"/>
  <c r="J27142" i="16"/>
  <c r="J27143" i="16"/>
  <c r="J27144" i="16"/>
  <c r="J27145" i="16"/>
  <c r="J27146" i="16"/>
  <c r="J27147" i="16"/>
  <c r="J27148" i="16"/>
  <c r="J27149" i="16"/>
  <c r="J27150" i="16"/>
  <c r="J27151" i="16"/>
  <c r="J27152" i="16"/>
  <c r="J27153" i="16"/>
  <c r="J27154" i="16"/>
  <c r="J27155" i="16"/>
  <c r="J27156" i="16"/>
  <c r="J27157" i="16"/>
  <c r="J27158" i="16"/>
  <c r="J27159" i="16"/>
  <c r="J27160" i="16"/>
  <c r="J27161" i="16"/>
  <c r="J27162" i="16"/>
  <c r="J27163" i="16"/>
  <c r="J27164" i="16"/>
  <c r="J27165" i="16"/>
  <c r="J27166" i="16"/>
  <c r="J27167" i="16"/>
  <c r="J27168" i="16"/>
  <c r="J27169" i="16"/>
  <c r="J27170" i="16"/>
  <c r="J27171" i="16"/>
  <c r="J27172" i="16"/>
  <c r="J27173" i="16"/>
  <c r="J27174" i="16"/>
  <c r="J27175" i="16"/>
  <c r="J27176" i="16"/>
  <c r="J27177" i="16"/>
  <c r="J27178" i="16"/>
  <c r="J27179" i="16"/>
  <c r="J27180" i="16"/>
  <c r="J27181" i="16"/>
  <c r="J27182" i="16"/>
  <c r="J27183" i="16"/>
  <c r="J27184" i="16"/>
  <c r="J27185" i="16"/>
  <c r="J27186" i="16"/>
  <c r="J27187" i="16"/>
  <c r="J27188" i="16"/>
  <c r="J27189" i="16"/>
  <c r="J27190" i="16"/>
  <c r="J27191" i="16"/>
  <c r="J27192" i="16"/>
  <c r="J27193" i="16"/>
  <c r="J27194" i="16"/>
  <c r="J27195" i="16"/>
  <c r="J27196" i="16"/>
  <c r="J27197" i="16"/>
  <c r="J27198" i="16"/>
  <c r="J27199" i="16"/>
  <c r="J27200" i="16"/>
  <c r="J27201" i="16"/>
  <c r="J27202" i="16"/>
  <c r="J27203" i="16"/>
  <c r="J27204" i="16"/>
  <c r="J27205" i="16"/>
  <c r="J27206" i="16"/>
  <c r="J27207" i="16"/>
  <c r="J27208" i="16"/>
  <c r="J27209" i="16"/>
  <c r="J27210" i="16"/>
  <c r="J27211" i="16"/>
  <c r="J27212" i="16"/>
  <c r="J27213" i="16"/>
  <c r="J27214" i="16"/>
  <c r="J27215" i="16"/>
  <c r="J27216" i="16"/>
  <c r="J27217" i="16"/>
  <c r="J27218" i="16"/>
  <c r="J27219" i="16"/>
  <c r="J27220" i="16"/>
  <c r="J27221" i="16"/>
  <c r="J27222" i="16"/>
  <c r="J27223" i="16"/>
  <c r="J27224" i="16"/>
  <c r="J27225" i="16"/>
  <c r="J27226" i="16"/>
  <c r="J27227" i="16"/>
  <c r="J27228" i="16"/>
  <c r="J27229" i="16"/>
  <c r="J27230" i="16"/>
  <c r="J27231" i="16"/>
  <c r="J27232" i="16"/>
  <c r="J27233" i="16"/>
  <c r="J27234" i="16"/>
  <c r="J27235" i="16"/>
  <c r="J27236" i="16"/>
  <c r="J27237" i="16"/>
  <c r="J27238" i="16"/>
  <c r="J27239" i="16"/>
  <c r="J27240" i="16"/>
  <c r="J27241" i="16"/>
  <c r="J27242" i="16"/>
  <c r="J27243" i="16"/>
  <c r="J27244" i="16"/>
  <c r="J27245" i="16"/>
  <c r="J27246" i="16"/>
  <c r="J27247" i="16"/>
  <c r="J27248" i="16"/>
  <c r="J27249" i="16"/>
  <c r="J27250" i="16"/>
  <c r="J27251" i="16"/>
  <c r="J27252" i="16"/>
  <c r="J27253" i="16"/>
  <c r="J27254" i="16"/>
  <c r="J27255" i="16"/>
  <c r="J27256" i="16"/>
  <c r="J27257" i="16"/>
  <c r="J27258" i="16"/>
  <c r="J27259" i="16"/>
  <c r="J27260" i="16"/>
  <c r="J27261" i="16"/>
  <c r="J27262" i="16"/>
  <c r="J27263" i="16"/>
  <c r="J27264" i="16"/>
  <c r="J27265" i="16"/>
  <c r="J27266" i="16"/>
  <c r="J27267" i="16"/>
  <c r="J27268" i="16"/>
  <c r="J27269" i="16"/>
  <c r="J27270" i="16"/>
  <c r="J27271" i="16"/>
  <c r="J27272" i="16"/>
  <c r="J27273" i="16"/>
  <c r="J27274" i="16"/>
  <c r="J27275" i="16"/>
  <c r="J27276" i="16"/>
  <c r="J27277" i="16"/>
  <c r="J27278" i="16"/>
  <c r="J27279" i="16"/>
  <c r="J27280" i="16"/>
  <c r="J27281" i="16"/>
  <c r="J27282" i="16"/>
  <c r="J27283" i="16"/>
  <c r="J27284" i="16"/>
  <c r="J27285" i="16"/>
  <c r="J27286" i="16"/>
  <c r="J27287" i="16"/>
  <c r="J27288" i="16"/>
  <c r="J27289" i="16"/>
  <c r="J27290" i="16"/>
  <c r="J27291" i="16"/>
  <c r="J27292" i="16"/>
  <c r="J27293" i="16"/>
  <c r="J27294" i="16"/>
  <c r="J27295" i="16"/>
  <c r="J27296" i="16"/>
  <c r="J27297" i="16"/>
  <c r="J27298" i="16"/>
  <c r="J27299" i="16"/>
  <c r="J27300" i="16"/>
  <c r="J27301" i="16"/>
  <c r="J27302" i="16"/>
  <c r="J27303" i="16"/>
  <c r="J27304" i="16"/>
  <c r="J27305" i="16"/>
  <c r="J27306" i="16"/>
  <c r="J27307" i="16"/>
  <c r="J27308" i="16"/>
  <c r="J27309" i="16"/>
  <c r="J27310" i="16"/>
  <c r="J27311" i="16"/>
  <c r="J27312" i="16"/>
  <c r="J27313" i="16"/>
  <c r="J27314" i="16"/>
  <c r="J27315" i="16"/>
  <c r="J27316" i="16"/>
  <c r="J27317" i="16"/>
  <c r="J27318" i="16"/>
  <c r="J27319" i="16"/>
  <c r="J27320" i="16"/>
  <c r="J27321" i="16"/>
  <c r="J27322" i="16"/>
  <c r="J27323" i="16"/>
  <c r="J27324" i="16"/>
  <c r="J27325" i="16"/>
  <c r="J27326" i="16"/>
  <c r="J27327" i="16"/>
  <c r="J27328" i="16"/>
  <c r="J27329" i="16"/>
  <c r="J27330" i="16"/>
  <c r="J27331" i="16"/>
  <c r="J27332" i="16"/>
  <c r="J27333" i="16"/>
  <c r="J27334" i="16"/>
  <c r="J27335" i="16"/>
  <c r="J27336" i="16"/>
  <c r="J27337" i="16"/>
  <c r="J27338" i="16"/>
  <c r="J27339" i="16"/>
  <c r="J27340" i="16"/>
  <c r="J27341" i="16"/>
  <c r="J27342" i="16"/>
  <c r="J27343" i="16"/>
  <c r="J27344" i="16"/>
  <c r="J27345" i="16"/>
  <c r="J27346" i="16"/>
  <c r="J27347" i="16"/>
  <c r="J27348" i="16"/>
  <c r="J27349" i="16"/>
  <c r="J27350" i="16"/>
  <c r="J27351" i="16"/>
  <c r="J27352" i="16"/>
  <c r="J27353" i="16"/>
  <c r="J27354" i="16"/>
  <c r="J27355" i="16"/>
  <c r="J27356" i="16"/>
  <c r="J27357" i="16"/>
  <c r="J27358" i="16"/>
  <c r="J27359" i="16"/>
  <c r="J27360" i="16"/>
  <c r="J27361" i="16"/>
  <c r="J27362" i="16"/>
  <c r="J27363" i="16"/>
  <c r="J27364" i="16"/>
  <c r="J27365" i="16"/>
  <c r="J27366" i="16"/>
  <c r="J27367" i="16"/>
  <c r="J27368" i="16"/>
  <c r="J27369" i="16"/>
  <c r="J27370" i="16"/>
  <c r="J27371" i="16"/>
  <c r="J27372" i="16"/>
  <c r="J27373" i="16"/>
  <c r="J27374" i="16"/>
  <c r="J27375" i="16"/>
  <c r="J27376" i="16"/>
  <c r="J27377" i="16"/>
  <c r="J27378" i="16"/>
  <c r="J27379" i="16"/>
  <c r="J27380" i="16"/>
  <c r="J27381" i="16"/>
  <c r="J27382" i="16"/>
  <c r="J27383" i="16"/>
  <c r="J27384" i="16"/>
  <c r="J27385" i="16"/>
  <c r="J27386" i="16"/>
  <c r="J27387" i="16"/>
  <c r="J27388" i="16"/>
  <c r="J27389" i="16"/>
  <c r="J27390" i="16"/>
  <c r="J27391" i="16"/>
  <c r="J27392" i="16"/>
  <c r="J27393" i="16"/>
  <c r="J27394" i="16"/>
  <c r="J27395" i="16"/>
  <c r="J27396" i="16"/>
  <c r="J27397" i="16"/>
  <c r="J27398" i="16"/>
  <c r="J27399" i="16"/>
  <c r="J27400" i="16"/>
  <c r="J27401" i="16"/>
  <c r="J27402" i="16"/>
  <c r="J27403" i="16"/>
  <c r="J27404" i="16"/>
  <c r="J27405" i="16"/>
  <c r="J27406" i="16"/>
  <c r="J27407" i="16"/>
  <c r="J27408" i="16"/>
  <c r="J27409" i="16"/>
  <c r="J27410" i="16"/>
  <c r="J27411" i="16"/>
  <c r="J27412" i="16"/>
  <c r="J27413" i="16"/>
  <c r="J27414" i="16"/>
  <c r="J27415" i="16"/>
  <c r="J27416" i="16"/>
  <c r="J27417" i="16"/>
  <c r="J27418" i="16"/>
  <c r="J27419" i="16"/>
  <c r="J27420" i="16"/>
  <c r="J27421" i="16"/>
  <c r="J27422" i="16"/>
  <c r="J27423" i="16"/>
  <c r="J27424" i="16"/>
  <c r="J27425" i="16"/>
  <c r="J27426" i="16"/>
  <c r="J27427" i="16"/>
  <c r="J27428" i="16"/>
  <c r="J27429" i="16"/>
  <c r="J27430" i="16"/>
  <c r="J27431" i="16"/>
  <c r="J27432" i="16"/>
  <c r="J27433" i="16"/>
  <c r="J27434" i="16"/>
  <c r="J27435" i="16"/>
  <c r="J27436" i="16"/>
  <c r="J27437" i="16"/>
  <c r="J27438" i="16"/>
  <c r="J27439" i="16"/>
  <c r="J27440" i="16"/>
  <c r="J27441" i="16"/>
  <c r="J27442" i="16"/>
  <c r="J27443" i="16"/>
  <c r="J27444" i="16"/>
  <c r="J27445" i="16"/>
  <c r="J27446" i="16"/>
  <c r="J27447" i="16"/>
  <c r="J27448" i="16"/>
  <c r="J27449" i="16"/>
  <c r="J27450" i="16"/>
  <c r="J27451" i="16"/>
  <c r="J27452" i="16"/>
  <c r="J27453" i="16"/>
  <c r="J27454" i="16"/>
  <c r="J27455" i="16"/>
  <c r="J27456" i="16"/>
  <c r="J27457" i="16"/>
  <c r="J27458" i="16"/>
  <c r="J27459" i="16"/>
  <c r="J27460" i="16"/>
  <c r="J27461" i="16"/>
  <c r="J27462" i="16"/>
  <c r="J27463" i="16"/>
  <c r="J27464" i="16"/>
  <c r="J27465" i="16"/>
  <c r="J27466" i="16"/>
  <c r="J27467" i="16"/>
  <c r="J27468" i="16"/>
  <c r="J27469" i="16"/>
  <c r="J27470" i="16"/>
  <c r="J27471" i="16"/>
  <c r="J27472" i="16"/>
  <c r="J27473" i="16"/>
  <c r="J27474" i="16"/>
  <c r="J27475" i="16"/>
  <c r="J27476" i="16"/>
  <c r="J27477" i="16"/>
  <c r="J27478" i="16"/>
  <c r="J27479" i="16"/>
  <c r="J27480" i="16"/>
  <c r="J27481" i="16"/>
  <c r="J27482" i="16"/>
  <c r="J27483" i="16"/>
  <c r="J27484" i="16"/>
  <c r="J27485" i="16"/>
  <c r="J27486" i="16"/>
  <c r="J27487" i="16"/>
  <c r="J27488" i="16"/>
  <c r="J27489" i="16"/>
  <c r="J27490" i="16"/>
  <c r="J27491" i="16"/>
  <c r="J27492" i="16"/>
  <c r="J27493" i="16"/>
  <c r="J27494" i="16"/>
  <c r="J27495" i="16"/>
  <c r="J27496" i="16"/>
  <c r="J27497" i="16"/>
  <c r="J27498" i="16"/>
  <c r="J27499" i="16"/>
  <c r="J27500" i="16"/>
  <c r="J27501" i="16"/>
  <c r="J27502" i="16"/>
  <c r="J27503" i="16"/>
  <c r="J27504" i="16"/>
  <c r="J27505" i="16"/>
  <c r="J27506" i="16"/>
  <c r="J27507" i="16"/>
  <c r="J27508" i="16"/>
  <c r="J27509" i="16"/>
  <c r="J27510" i="16"/>
  <c r="J27511" i="16"/>
  <c r="J27512" i="16"/>
  <c r="J27513" i="16"/>
  <c r="J27514" i="16"/>
  <c r="J27515" i="16"/>
  <c r="J27516" i="16"/>
  <c r="J27517" i="16"/>
  <c r="J27518" i="16"/>
  <c r="J27519" i="16"/>
  <c r="J27520" i="16"/>
  <c r="J27521" i="16"/>
  <c r="J27522" i="16"/>
  <c r="J27523" i="16"/>
  <c r="J27524" i="16"/>
  <c r="J27525" i="16"/>
  <c r="J27526" i="16"/>
  <c r="J27527" i="16"/>
  <c r="J27528" i="16"/>
  <c r="J27529" i="16"/>
  <c r="J27530" i="16"/>
  <c r="J27531" i="16"/>
  <c r="J27532" i="16"/>
  <c r="J27533" i="16"/>
  <c r="J27534" i="16"/>
  <c r="J27535" i="16"/>
  <c r="J27536" i="16"/>
  <c r="J27537" i="16"/>
  <c r="J27538" i="16"/>
  <c r="J27539" i="16"/>
  <c r="J27540" i="16"/>
  <c r="J27541" i="16"/>
  <c r="J27542" i="16"/>
  <c r="J27543" i="16"/>
  <c r="J27544" i="16"/>
  <c r="J27545" i="16"/>
  <c r="J27546" i="16"/>
  <c r="J27547" i="16"/>
  <c r="J27548" i="16"/>
  <c r="J27549" i="16"/>
  <c r="J27550" i="16"/>
  <c r="J27551" i="16"/>
  <c r="J27552" i="16"/>
  <c r="J27553" i="16"/>
  <c r="J27554" i="16"/>
  <c r="J27555" i="16"/>
  <c r="J27556" i="16"/>
  <c r="J27557" i="16"/>
  <c r="J27558" i="16"/>
  <c r="J27559" i="16"/>
  <c r="J27560" i="16"/>
  <c r="J27561" i="16"/>
  <c r="J27562" i="16"/>
  <c r="J27563" i="16"/>
  <c r="J27564" i="16"/>
  <c r="J27565" i="16"/>
  <c r="J27566" i="16"/>
  <c r="J27567" i="16"/>
  <c r="J27568" i="16"/>
  <c r="J27569" i="16"/>
  <c r="J27570" i="16"/>
  <c r="J27571" i="16"/>
  <c r="J27572" i="16"/>
  <c r="J27573" i="16"/>
  <c r="J27574" i="16"/>
  <c r="J27575" i="16"/>
  <c r="J27576" i="16"/>
  <c r="J27577" i="16"/>
  <c r="J27578" i="16"/>
  <c r="J27579" i="16"/>
  <c r="J27580" i="16"/>
  <c r="J27581" i="16"/>
  <c r="J27582" i="16"/>
  <c r="J27583" i="16"/>
  <c r="J27584" i="16"/>
  <c r="J27585" i="16"/>
  <c r="J27586" i="16"/>
  <c r="J27587" i="16"/>
  <c r="J27588" i="16"/>
  <c r="J27589" i="16"/>
  <c r="J27590" i="16"/>
  <c r="J27591" i="16"/>
  <c r="J27592" i="16"/>
  <c r="J27593" i="16"/>
  <c r="J27594" i="16"/>
  <c r="J27595" i="16"/>
  <c r="J27596" i="16"/>
  <c r="J27597" i="16"/>
  <c r="J27598" i="16"/>
  <c r="J27599" i="16"/>
  <c r="J27600" i="16"/>
  <c r="J27601" i="16"/>
  <c r="J27602" i="16"/>
  <c r="J27603" i="16"/>
  <c r="J27604" i="16"/>
  <c r="J27605" i="16"/>
  <c r="J27606" i="16"/>
  <c r="J27607" i="16"/>
  <c r="J27608" i="16"/>
  <c r="J27609" i="16"/>
  <c r="J27610" i="16"/>
  <c r="J27611" i="16"/>
  <c r="J27612" i="16"/>
  <c r="J27613" i="16"/>
  <c r="J27614" i="16"/>
  <c r="J27615" i="16"/>
  <c r="J27616" i="16"/>
  <c r="J27617" i="16"/>
  <c r="J27618" i="16"/>
  <c r="J27619" i="16"/>
  <c r="J27620" i="16"/>
  <c r="J27621" i="16"/>
  <c r="J27622" i="16"/>
  <c r="J27623" i="16"/>
  <c r="J27624" i="16"/>
  <c r="J27625" i="16"/>
  <c r="J27626" i="16"/>
  <c r="J27627" i="16"/>
  <c r="J27628" i="16"/>
  <c r="J27629" i="16"/>
  <c r="J27630" i="16"/>
  <c r="J27631" i="16"/>
  <c r="J27632" i="16"/>
  <c r="J27633" i="16"/>
  <c r="J27634" i="16"/>
  <c r="J27635" i="16"/>
  <c r="J27636" i="16"/>
  <c r="J27637" i="16"/>
  <c r="J27638" i="16"/>
  <c r="J27639" i="16"/>
  <c r="J27640" i="16"/>
  <c r="J27641" i="16"/>
  <c r="J27642" i="16"/>
  <c r="J27643" i="16"/>
  <c r="J27644" i="16"/>
  <c r="J27645" i="16"/>
  <c r="J27646" i="16"/>
  <c r="J27647" i="16"/>
  <c r="J27648" i="16"/>
  <c r="J27649" i="16"/>
  <c r="J27650" i="16"/>
  <c r="J27651" i="16"/>
  <c r="J27652" i="16"/>
  <c r="J27653" i="16"/>
  <c r="J27654" i="16"/>
  <c r="J27655" i="16"/>
  <c r="J27656" i="16"/>
  <c r="J27657" i="16"/>
  <c r="J27658" i="16"/>
  <c r="J27659" i="16"/>
  <c r="J27660" i="16"/>
  <c r="J27661" i="16"/>
  <c r="J27662" i="16"/>
  <c r="J27663" i="16"/>
  <c r="J27664" i="16"/>
  <c r="J27665" i="16"/>
  <c r="J27666" i="16"/>
  <c r="J27667" i="16"/>
  <c r="J27668" i="16"/>
  <c r="J27669" i="16"/>
  <c r="J27670" i="16"/>
  <c r="J27671" i="16"/>
  <c r="J27672" i="16"/>
  <c r="J27673" i="16"/>
  <c r="J27674" i="16"/>
  <c r="J27675" i="16"/>
  <c r="J27676" i="16"/>
  <c r="J27677" i="16"/>
  <c r="J27678" i="16"/>
  <c r="J27679" i="16"/>
  <c r="J27680" i="16"/>
  <c r="J27681" i="16"/>
  <c r="J27682" i="16"/>
  <c r="J27683" i="16"/>
  <c r="J27684" i="16"/>
  <c r="J27685" i="16"/>
  <c r="J27686" i="16"/>
  <c r="J27687" i="16"/>
  <c r="J27688" i="16"/>
  <c r="J27689" i="16"/>
  <c r="J27690" i="16"/>
  <c r="J27691" i="16"/>
  <c r="J27692" i="16"/>
  <c r="J27693" i="16"/>
  <c r="J27694" i="16"/>
  <c r="J27695" i="16"/>
  <c r="J27696" i="16"/>
  <c r="J27697" i="16"/>
  <c r="J27698" i="16"/>
  <c r="J27699" i="16"/>
  <c r="J27700" i="16"/>
  <c r="J27701" i="16"/>
  <c r="J27702" i="16"/>
  <c r="J27703" i="16"/>
  <c r="J27704" i="16"/>
  <c r="J27705" i="16"/>
  <c r="J27706" i="16"/>
  <c r="J27707" i="16"/>
  <c r="J27708" i="16"/>
  <c r="J27709" i="16"/>
  <c r="J27710" i="16"/>
  <c r="J27711" i="16"/>
  <c r="J27712" i="16"/>
  <c r="J27713" i="16"/>
  <c r="J27714" i="16"/>
  <c r="J27715" i="16"/>
  <c r="J27716" i="16"/>
  <c r="J27717" i="16"/>
  <c r="J27718" i="16"/>
  <c r="J27719" i="16"/>
  <c r="J27720" i="16"/>
  <c r="J27721" i="16"/>
  <c r="J27722" i="16"/>
  <c r="J27723" i="16"/>
  <c r="J27724" i="16"/>
  <c r="J27725" i="16"/>
  <c r="J27726" i="16"/>
  <c r="J27727" i="16"/>
  <c r="J27728" i="16"/>
  <c r="J27729" i="16"/>
  <c r="J27730" i="16"/>
  <c r="J27731" i="16"/>
  <c r="J27732" i="16"/>
  <c r="J27733" i="16"/>
  <c r="J27734" i="16"/>
  <c r="J27735" i="16"/>
  <c r="J27736" i="16"/>
  <c r="J27737" i="16"/>
  <c r="J27738" i="16"/>
  <c r="J27739" i="16"/>
  <c r="J27740" i="16"/>
  <c r="J27741" i="16"/>
  <c r="J27742" i="16"/>
  <c r="J27743" i="16"/>
  <c r="J27744" i="16"/>
  <c r="J27745" i="16"/>
  <c r="J27746" i="16"/>
  <c r="J27747" i="16"/>
  <c r="J27748" i="16"/>
  <c r="J27749" i="16"/>
  <c r="J27750" i="16"/>
  <c r="J27751" i="16"/>
  <c r="J27752" i="16"/>
  <c r="J27753" i="16"/>
  <c r="J27754" i="16"/>
  <c r="J27755" i="16"/>
  <c r="J27756" i="16"/>
  <c r="J27757" i="16"/>
  <c r="J27758" i="16"/>
  <c r="J27759" i="16"/>
  <c r="J27760" i="16"/>
  <c r="J27761" i="16"/>
  <c r="J27762" i="16"/>
  <c r="J27763" i="16"/>
  <c r="J27764" i="16"/>
  <c r="J27765" i="16"/>
  <c r="J27766" i="16"/>
  <c r="J27767" i="16"/>
  <c r="J27768" i="16"/>
  <c r="J27769" i="16"/>
  <c r="J27770" i="16"/>
  <c r="J27771" i="16"/>
  <c r="J27772" i="16"/>
  <c r="J27773" i="16"/>
  <c r="J27774" i="16"/>
  <c r="J27775" i="16"/>
  <c r="J27776" i="16"/>
  <c r="J27777" i="16"/>
  <c r="J27778" i="16"/>
  <c r="J27779" i="16"/>
  <c r="J27780" i="16"/>
  <c r="J27781" i="16"/>
  <c r="J27782" i="16"/>
  <c r="J27783" i="16"/>
  <c r="J27784" i="16"/>
  <c r="J27785" i="16"/>
  <c r="J27786" i="16"/>
  <c r="J27787" i="16"/>
  <c r="J27788" i="16"/>
  <c r="J27789" i="16"/>
  <c r="J27790" i="16"/>
  <c r="J27791" i="16"/>
  <c r="J27792" i="16"/>
  <c r="J27793" i="16"/>
  <c r="J27794" i="16"/>
  <c r="J27795" i="16"/>
  <c r="J27796" i="16"/>
  <c r="J27797" i="16"/>
  <c r="J27798" i="16"/>
  <c r="J27799" i="16"/>
  <c r="J27800" i="16"/>
  <c r="J27801" i="16"/>
  <c r="J27802" i="16"/>
  <c r="J27803" i="16"/>
  <c r="J27804" i="16"/>
  <c r="J27805" i="16"/>
  <c r="J27806" i="16"/>
  <c r="J27807" i="16"/>
  <c r="J27808" i="16"/>
  <c r="J27809" i="16"/>
  <c r="J27810" i="16"/>
  <c r="J27811" i="16"/>
  <c r="J27812" i="16"/>
  <c r="J27813" i="16"/>
  <c r="J27814" i="16"/>
  <c r="J27815" i="16"/>
  <c r="J27816" i="16"/>
  <c r="J27817" i="16"/>
  <c r="J27818" i="16"/>
  <c r="J27819" i="16"/>
  <c r="J27820" i="16"/>
  <c r="J27821" i="16"/>
  <c r="J27822" i="16"/>
  <c r="J27823" i="16"/>
  <c r="J27824" i="16"/>
  <c r="J27825" i="16"/>
  <c r="J27826" i="16"/>
  <c r="J27827" i="16"/>
  <c r="J27828" i="16"/>
  <c r="J27829" i="16"/>
  <c r="J27830" i="16"/>
  <c r="J27831" i="16"/>
  <c r="J27832" i="16"/>
  <c r="J27833" i="16"/>
  <c r="J27834" i="16"/>
  <c r="J27835" i="16"/>
  <c r="J27836" i="16"/>
  <c r="J27837" i="16"/>
  <c r="J27838" i="16"/>
  <c r="J27839" i="16"/>
  <c r="J27840" i="16"/>
  <c r="J27841" i="16"/>
  <c r="J27842" i="16"/>
  <c r="J27843" i="16"/>
  <c r="J27844" i="16"/>
  <c r="J27845" i="16"/>
  <c r="J27846" i="16"/>
  <c r="J27847" i="16"/>
  <c r="J27848" i="16"/>
  <c r="J27849" i="16"/>
  <c r="J27850" i="16"/>
  <c r="J27851" i="16"/>
  <c r="J27852" i="16"/>
  <c r="J27853" i="16"/>
  <c r="J27854" i="16"/>
  <c r="J27855" i="16"/>
  <c r="J27856" i="16"/>
  <c r="J27857" i="16"/>
  <c r="J27858" i="16"/>
  <c r="J27859" i="16"/>
  <c r="J27860" i="16"/>
  <c r="J27861" i="16"/>
  <c r="J27862" i="16"/>
  <c r="J27863" i="16"/>
  <c r="J27864" i="16"/>
  <c r="J27865" i="16"/>
  <c r="J27866" i="16"/>
  <c r="J27867" i="16"/>
  <c r="J27868" i="16"/>
  <c r="J27869" i="16"/>
  <c r="J27870" i="16"/>
  <c r="J27871" i="16"/>
  <c r="J27872" i="16"/>
  <c r="J27873" i="16"/>
  <c r="J27874" i="16"/>
  <c r="J27875" i="16"/>
  <c r="J27876" i="16"/>
  <c r="J27877" i="16"/>
  <c r="J27878" i="16"/>
  <c r="J27879" i="16"/>
  <c r="J27880" i="16"/>
  <c r="J27881" i="16"/>
  <c r="J27882" i="16"/>
  <c r="J27883" i="16"/>
  <c r="J27884" i="16"/>
  <c r="J27885" i="16"/>
  <c r="J27886" i="16"/>
  <c r="J27887" i="16"/>
  <c r="J27888" i="16"/>
  <c r="J27889" i="16"/>
  <c r="J27890" i="16"/>
  <c r="J27891" i="16"/>
  <c r="J27892" i="16"/>
  <c r="J27893" i="16"/>
  <c r="J27894" i="16"/>
  <c r="J27895" i="16"/>
  <c r="J27896" i="16"/>
  <c r="J27897" i="16"/>
  <c r="J27898" i="16"/>
  <c r="J27899" i="16"/>
  <c r="J27900" i="16"/>
  <c r="J27901" i="16"/>
  <c r="J27902" i="16"/>
  <c r="J27903" i="16"/>
  <c r="J27904" i="16"/>
  <c r="J27905" i="16"/>
  <c r="J27906" i="16"/>
  <c r="J27907" i="16"/>
  <c r="J27908" i="16"/>
  <c r="J27909" i="16"/>
  <c r="J27910" i="16"/>
  <c r="J27911" i="16"/>
  <c r="J27912" i="16"/>
  <c r="J27913" i="16"/>
  <c r="J27914" i="16"/>
  <c r="J27915" i="16"/>
  <c r="J27916" i="16"/>
  <c r="J27917" i="16"/>
  <c r="J27918" i="16"/>
  <c r="J27919" i="16"/>
  <c r="J27920" i="16"/>
  <c r="J27921" i="16"/>
  <c r="J27922" i="16"/>
  <c r="J27923" i="16"/>
  <c r="J27924" i="16"/>
  <c r="J27925" i="16"/>
  <c r="J27926" i="16"/>
  <c r="J27927" i="16"/>
  <c r="J27928" i="16"/>
  <c r="J27929" i="16"/>
  <c r="J27930" i="16"/>
  <c r="J27931" i="16"/>
  <c r="J27932" i="16"/>
  <c r="J27933" i="16"/>
  <c r="J27934" i="16"/>
  <c r="J27935" i="16"/>
  <c r="J27936" i="16"/>
  <c r="J27937" i="16"/>
  <c r="J27938" i="16"/>
  <c r="J27939" i="16"/>
  <c r="J27940" i="16"/>
  <c r="J27941" i="16"/>
  <c r="J27942" i="16"/>
  <c r="J27943" i="16"/>
  <c r="J27944" i="16"/>
  <c r="J27945" i="16"/>
  <c r="J27946" i="16"/>
  <c r="J27947" i="16"/>
  <c r="J27948" i="16"/>
  <c r="J27949" i="16"/>
  <c r="J27950" i="16"/>
  <c r="J27951" i="16"/>
  <c r="J27952" i="16"/>
  <c r="J27953" i="16"/>
  <c r="J27954" i="16"/>
  <c r="J27955" i="16"/>
  <c r="J27956" i="16"/>
  <c r="J27957" i="16"/>
  <c r="J27958" i="16"/>
  <c r="J27959" i="16"/>
  <c r="J27960" i="16"/>
  <c r="J27961" i="16"/>
  <c r="J27962" i="16"/>
  <c r="J27963" i="16"/>
  <c r="J27964" i="16"/>
  <c r="J27965" i="16"/>
  <c r="J27966" i="16"/>
  <c r="J27967" i="16"/>
  <c r="J27968" i="16"/>
  <c r="J27969" i="16"/>
  <c r="J27970" i="16"/>
  <c r="J27971" i="16"/>
  <c r="J27972" i="16"/>
  <c r="J27973" i="16"/>
  <c r="J27974" i="16"/>
  <c r="J27975" i="16"/>
  <c r="J27976" i="16"/>
  <c r="J27977" i="16"/>
  <c r="J27978" i="16"/>
  <c r="J27979" i="16"/>
  <c r="J27980" i="16"/>
  <c r="J27981" i="16"/>
  <c r="J27982" i="16"/>
  <c r="J27983" i="16"/>
  <c r="J27984" i="16"/>
  <c r="J27985" i="16"/>
  <c r="J27986" i="16"/>
  <c r="J27987" i="16"/>
  <c r="J27988" i="16"/>
  <c r="J27989" i="16"/>
  <c r="J27990" i="16"/>
  <c r="J27991" i="16"/>
  <c r="J27992" i="16"/>
  <c r="J27993" i="16"/>
  <c r="J27994" i="16"/>
  <c r="J27995" i="16"/>
  <c r="J27996" i="16"/>
  <c r="J27997" i="16"/>
  <c r="J27998" i="16"/>
  <c r="J27999" i="16"/>
  <c r="J28000" i="16"/>
  <c r="J28001" i="16"/>
  <c r="J28002" i="16"/>
  <c r="J28003" i="16"/>
  <c r="J28004" i="16"/>
  <c r="J28005" i="16"/>
  <c r="J28006" i="16"/>
  <c r="J28007" i="16"/>
  <c r="J28008" i="16"/>
  <c r="J28009" i="16"/>
  <c r="J28010" i="16"/>
  <c r="J28011" i="16"/>
  <c r="J28012" i="16"/>
  <c r="J28013" i="16"/>
  <c r="J28014" i="16"/>
  <c r="J28015" i="16"/>
  <c r="J28016" i="16"/>
  <c r="J28017" i="16"/>
  <c r="J28018" i="16"/>
  <c r="J28019" i="16"/>
  <c r="J28020" i="16"/>
  <c r="J28021" i="16"/>
  <c r="J28022" i="16"/>
  <c r="J28023" i="16"/>
  <c r="J28024" i="16"/>
  <c r="J28025" i="16"/>
  <c r="J28026" i="16"/>
  <c r="J28027" i="16"/>
  <c r="J28028" i="16"/>
  <c r="J28029" i="16"/>
  <c r="J28030" i="16"/>
  <c r="J28031" i="16"/>
  <c r="J28032" i="16"/>
  <c r="J28033" i="16"/>
  <c r="J28034" i="16"/>
  <c r="J28035" i="16"/>
  <c r="J28036" i="16"/>
  <c r="J28037" i="16"/>
  <c r="J28038" i="16"/>
  <c r="J28039" i="16"/>
  <c r="J28040" i="16"/>
  <c r="J28041" i="16"/>
  <c r="J28042" i="16"/>
  <c r="J28043" i="16"/>
  <c r="J28044" i="16"/>
  <c r="J28045" i="16"/>
  <c r="J28046" i="16"/>
  <c r="J28047" i="16"/>
  <c r="J28048" i="16"/>
  <c r="J28049" i="16"/>
  <c r="J28050" i="16"/>
  <c r="J28051" i="16"/>
  <c r="J28052" i="16"/>
  <c r="J28053" i="16"/>
  <c r="J28054" i="16"/>
  <c r="J28055" i="16"/>
  <c r="J28056" i="16"/>
  <c r="J28057" i="16"/>
  <c r="J28058" i="16"/>
  <c r="J28059" i="16"/>
  <c r="J28060" i="16"/>
  <c r="J28061" i="16"/>
  <c r="J28062" i="16"/>
  <c r="J28063" i="16"/>
  <c r="J28064" i="16"/>
  <c r="J28065" i="16"/>
  <c r="J28066" i="16"/>
  <c r="J28067" i="16"/>
  <c r="J28068" i="16"/>
  <c r="J28069" i="16"/>
  <c r="J28070" i="16"/>
  <c r="J28071" i="16"/>
  <c r="J28072" i="16"/>
  <c r="J28073" i="16"/>
  <c r="J28074" i="16"/>
  <c r="J28075" i="16"/>
  <c r="J28076" i="16"/>
  <c r="J28077" i="16"/>
  <c r="J28078" i="16"/>
  <c r="J28079" i="16"/>
  <c r="J28080" i="16"/>
  <c r="J28081" i="16"/>
  <c r="J28082" i="16"/>
  <c r="J28083" i="16"/>
  <c r="J28084" i="16"/>
  <c r="J28085" i="16"/>
  <c r="J28086" i="16"/>
  <c r="J28087" i="16"/>
  <c r="J28088" i="16"/>
  <c r="J28089" i="16"/>
  <c r="J28090" i="16"/>
  <c r="J28091" i="16"/>
  <c r="J28092" i="16"/>
  <c r="J28093" i="16"/>
  <c r="J28094" i="16"/>
  <c r="J28095" i="16"/>
  <c r="J28096" i="16"/>
  <c r="J28097" i="16"/>
  <c r="J28098" i="16"/>
  <c r="J28099" i="16"/>
  <c r="J28100" i="16"/>
  <c r="J28101" i="16"/>
  <c r="J28102" i="16"/>
  <c r="J28103" i="16"/>
  <c r="J28104" i="16"/>
  <c r="J28105" i="16"/>
  <c r="J28106" i="16"/>
  <c r="J28107" i="16"/>
  <c r="J28108" i="16"/>
  <c r="J28109" i="16"/>
  <c r="J28110" i="16"/>
  <c r="J28111" i="16"/>
  <c r="J28112" i="16"/>
  <c r="J28113" i="16"/>
  <c r="J28114" i="16"/>
  <c r="J28115" i="16"/>
  <c r="J28116" i="16"/>
  <c r="J28117" i="16"/>
  <c r="J28118" i="16"/>
  <c r="J28119" i="16"/>
  <c r="J28120" i="16"/>
  <c r="J28121" i="16"/>
  <c r="J28122" i="16"/>
  <c r="J28123" i="16"/>
  <c r="J28124" i="16"/>
  <c r="J28125" i="16"/>
  <c r="J28126" i="16"/>
  <c r="J28127" i="16"/>
  <c r="J28128" i="16"/>
  <c r="J28129" i="16"/>
  <c r="J28130" i="16"/>
  <c r="J28131" i="16"/>
  <c r="J28132" i="16"/>
  <c r="J28133" i="16"/>
  <c r="J28134" i="16"/>
  <c r="J28135" i="16"/>
  <c r="J28136" i="16"/>
  <c r="J28137" i="16"/>
  <c r="J28138" i="16"/>
  <c r="J28139" i="16"/>
  <c r="J28140" i="16"/>
  <c r="J28141" i="16"/>
  <c r="J28142" i="16"/>
  <c r="J28143" i="16"/>
  <c r="J28144" i="16"/>
  <c r="J28145" i="16"/>
  <c r="J28146" i="16"/>
  <c r="J28147" i="16"/>
  <c r="J28148" i="16"/>
  <c r="J28149" i="16"/>
  <c r="J28150" i="16"/>
  <c r="J28151" i="16"/>
  <c r="J28152" i="16"/>
  <c r="J28153" i="16"/>
  <c r="J28154" i="16"/>
  <c r="J28155" i="16"/>
  <c r="J28156" i="16"/>
  <c r="J28157" i="16"/>
  <c r="J28158" i="16"/>
  <c r="J28159" i="16"/>
  <c r="J28160" i="16"/>
  <c r="J28161" i="16"/>
  <c r="J28162" i="16"/>
  <c r="J28163" i="16"/>
  <c r="J28164" i="16"/>
  <c r="J28165" i="16"/>
  <c r="J28166" i="16"/>
  <c r="J28167" i="16"/>
  <c r="J28168" i="16"/>
  <c r="J28169" i="16"/>
  <c r="J28170" i="16"/>
  <c r="J28171" i="16"/>
  <c r="J28172" i="16"/>
  <c r="J28173" i="16"/>
  <c r="J28174" i="16"/>
  <c r="J28175" i="16"/>
  <c r="J28176" i="16"/>
  <c r="J28177" i="16"/>
  <c r="J28178" i="16"/>
  <c r="J28179" i="16"/>
  <c r="J28180" i="16"/>
  <c r="J28181" i="16"/>
  <c r="J28182" i="16"/>
  <c r="J28183" i="16"/>
  <c r="J28184" i="16"/>
  <c r="J28185" i="16"/>
  <c r="J28186" i="16"/>
  <c r="J28187" i="16"/>
  <c r="J28188" i="16"/>
  <c r="J28189" i="16"/>
  <c r="J28190" i="16"/>
  <c r="J28191" i="16"/>
  <c r="J28192" i="16"/>
  <c r="J28193" i="16"/>
  <c r="J28194" i="16"/>
  <c r="J28195" i="16"/>
  <c r="J28196" i="16"/>
  <c r="J28197" i="16"/>
  <c r="J28198" i="16"/>
  <c r="J28199" i="16"/>
  <c r="J28200" i="16"/>
  <c r="J28201" i="16"/>
  <c r="J28202" i="16"/>
  <c r="J28203" i="16"/>
  <c r="J28204" i="16"/>
  <c r="J28205" i="16"/>
  <c r="J28206" i="16"/>
  <c r="J28207" i="16"/>
  <c r="J28208" i="16"/>
  <c r="J28209" i="16"/>
  <c r="J28210" i="16"/>
  <c r="J28211" i="16"/>
  <c r="J28212" i="16"/>
  <c r="J28213" i="16"/>
  <c r="J28214" i="16"/>
  <c r="J28215" i="16"/>
  <c r="J28216" i="16"/>
  <c r="J28217" i="16"/>
  <c r="J28218" i="16"/>
  <c r="J28219" i="16"/>
  <c r="J28220" i="16"/>
  <c r="J28221" i="16"/>
  <c r="J28222" i="16"/>
  <c r="J28223" i="16"/>
  <c r="J28224" i="16"/>
  <c r="J28225" i="16"/>
  <c r="J28226" i="16"/>
  <c r="J28227" i="16"/>
  <c r="J28228" i="16"/>
  <c r="J28229" i="16"/>
  <c r="J28230" i="16"/>
  <c r="J28231" i="16"/>
  <c r="J28232" i="16"/>
  <c r="J28233" i="16"/>
  <c r="J28234" i="16"/>
  <c r="J28235" i="16"/>
  <c r="J28236" i="16"/>
  <c r="J28237" i="16"/>
  <c r="J28238" i="16"/>
  <c r="J28239" i="16"/>
  <c r="J28240" i="16"/>
  <c r="J28241" i="16"/>
  <c r="J28242" i="16"/>
  <c r="J28243" i="16"/>
  <c r="J28244" i="16"/>
  <c r="J28245" i="16"/>
  <c r="J28246" i="16"/>
  <c r="J28247" i="16"/>
  <c r="J28248" i="16"/>
  <c r="J28249" i="16"/>
  <c r="J28250" i="16"/>
  <c r="J28251" i="16"/>
  <c r="J28252" i="16"/>
  <c r="J28253" i="16"/>
  <c r="J28254" i="16"/>
  <c r="J28255" i="16"/>
  <c r="J28256" i="16"/>
  <c r="J28257" i="16"/>
  <c r="J28258" i="16"/>
  <c r="J28259" i="16"/>
  <c r="J28260" i="16"/>
  <c r="J28261" i="16"/>
  <c r="J28262" i="16"/>
  <c r="J28263" i="16"/>
  <c r="J28264" i="16"/>
  <c r="J28265" i="16"/>
  <c r="J28266" i="16"/>
  <c r="J28267" i="16"/>
  <c r="J28268" i="16"/>
  <c r="J28269" i="16"/>
  <c r="J28270" i="16"/>
  <c r="J28271" i="16"/>
  <c r="J28272" i="16"/>
  <c r="J28273" i="16"/>
  <c r="J28274" i="16"/>
  <c r="J28275" i="16"/>
  <c r="J28276" i="16"/>
  <c r="J28277" i="16"/>
  <c r="J28278" i="16"/>
  <c r="J28279" i="16"/>
  <c r="J28280" i="16"/>
  <c r="J28281" i="16"/>
  <c r="J28282" i="16"/>
  <c r="J28283" i="16"/>
  <c r="J28284" i="16"/>
  <c r="J28285" i="16"/>
  <c r="J28286" i="16"/>
  <c r="J28287" i="16"/>
  <c r="J28288" i="16"/>
  <c r="J28289" i="16"/>
  <c r="J28290" i="16"/>
  <c r="J28291" i="16"/>
  <c r="J28292" i="16"/>
  <c r="J28293" i="16"/>
  <c r="J28294" i="16"/>
  <c r="J28295" i="16"/>
  <c r="J28296" i="16"/>
  <c r="J28297" i="16"/>
  <c r="J28298" i="16"/>
  <c r="J28299" i="16"/>
  <c r="J28300" i="16"/>
  <c r="J28301" i="16"/>
  <c r="J28302" i="16"/>
  <c r="J28303" i="16"/>
  <c r="J28304" i="16"/>
  <c r="J28305" i="16"/>
  <c r="J28306" i="16"/>
  <c r="J28307" i="16"/>
  <c r="J28308" i="16"/>
  <c r="J28309" i="16"/>
  <c r="J28310" i="16"/>
  <c r="J28311" i="16"/>
  <c r="J28312" i="16"/>
  <c r="J28313" i="16"/>
  <c r="J28314" i="16"/>
  <c r="J28315" i="16"/>
  <c r="J28316" i="16"/>
  <c r="J28317" i="16"/>
  <c r="J28318" i="16"/>
  <c r="J28319" i="16"/>
  <c r="J28320" i="16"/>
  <c r="J28321" i="16"/>
  <c r="J28322" i="16"/>
  <c r="J28323" i="16"/>
  <c r="J28324" i="16"/>
  <c r="J28325" i="16"/>
  <c r="J28326" i="16"/>
  <c r="J28327" i="16"/>
  <c r="J28328" i="16"/>
  <c r="J28329" i="16"/>
  <c r="J28330" i="16"/>
  <c r="J28331" i="16"/>
  <c r="J28332" i="16"/>
  <c r="J28333" i="16"/>
  <c r="J28334" i="16"/>
  <c r="J28335" i="16"/>
  <c r="J28336" i="16"/>
  <c r="J28337" i="16"/>
  <c r="J28338" i="16"/>
  <c r="J28339" i="16"/>
  <c r="J28340" i="16"/>
  <c r="J28341" i="16"/>
  <c r="J28342" i="16"/>
  <c r="J28343" i="16"/>
  <c r="J28344" i="16"/>
  <c r="J28345" i="16"/>
  <c r="J28346" i="16"/>
  <c r="J28347" i="16"/>
  <c r="J28348" i="16"/>
  <c r="J28349" i="16"/>
  <c r="J28350" i="16"/>
  <c r="J28351" i="16"/>
  <c r="J28352" i="16"/>
  <c r="J28353" i="16"/>
  <c r="J28354" i="16"/>
  <c r="J28355" i="16"/>
  <c r="J28356" i="16"/>
  <c r="J28357" i="16"/>
  <c r="J28358" i="16"/>
  <c r="J28359" i="16"/>
  <c r="J28360" i="16"/>
  <c r="J28361" i="16"/>
  <c r="J28362" i="16"/>
  <c r="J28363" i="16"/>
  <c r="J28364" i="16"/>
  <c r="J28365" i="16"/>
  <c r="J28366" i="16"/>
  <c r="J28367" i="16"/>
  <c r="J28368" i="16"/>
  <c r="J28369" i="16"/>
  <c r="J28370" i="16"/>
  <c r="J28371" i="16"/>
  <c r="J28372" i="16"/>
  <c r="J28373" i="16"/>
  <c r="J28374" i="16"/>
  <c r="J28375" i="16"/>
  <c r="J28376" i="16"/>
  <c r="J28377" i="16"/>
  <c r="J28378" i="16"/>
  <c r="J28379" i="16"/>
  <c r="J28380" i="16"/>
  <c r="J28381" i="16"/>
  <c r="J28382" i="16"/>
  <c r="J28383" i="16"/>
  <c r="J28384" i="16"/>
  <c r="J28385" i="16"/>
  <c r="J28386" i="16"/>
  <c r="J28387" i="16"/>
  <c r="J28388" i="16"/>
  <c r="J28389" i="16"/>
  <c r="J28390" i="16"/>
  <c r="J28391" i="16"/>
  <c r="J28392" i="16"/>
  <c r="J28393" i="16"/>
  <c r="J28394" i="16"/>
  <c r="J28395" i="16"/>
  <c r="J28396" i="16"/>
  <c r="J28397" i="16"/>
  <c r="J28398" i="16"/>
  <c r="J28399" i="16"/>
  <c r="J28400" i="16"/>
  <c r="J28401" i="16"/>
  <c r="J28402" i="16"/>
  <c r="J28403" i="16"/>
  <c r="J28404" i="16"/>
  <c r="J28405" i="16"/>
  <c r="J28406" i="16"/>
  <c r="J28407" i="16"/>
  <c r="J28408" i="16"/>
  <c r="J28409" i="16"/>
  <c r="J28410" i="16"/>
  <c r="J28411" i="16"/>
  <c r="J28412" i="16"/>
  <c r="J28413" i="16"/>
  <c r="J28414" i="16"/>
  <c r="J28415" i="16"/>
  <c r="J28416" i="16"/>
  <c r="J28417" i="16"/>
  <c r="J28418" i="16"/>
  <c r="J28419" i="16"/>
  <c r="J28420" i="16"/>
  <c r="J28421" i="16"/>
  <c r="J28422" i="16"/>
  <c r="J28423" i="16"/>
  <c r="J28424" i="16"/>
  <c r="J28425" i="16"/>
  <c r="J28426" i="16"/>
  <c r="J28427" i="16"/>
  <c r="J28428" i="16"/>
  <c r="J28429" i="16"/>
  <c r="J28430" i="16"/>
  <c r="J28431" i="16"/>
  <c r="J28432" i="16"/>
  <c r="J28433" i="16"/>
  <c r="J28434" i="16"/>
  <c r="J28435" i="16"/>
  <c r="J28436" i="16"/>
  <c r="J28437" i="16"/>
  <c r="J28438" i="16"/>
  <c r="J28439" i="16"/>
  <c r="J28440" i="16"/>
  <c r="J28441" i="16"/>
  <c r="J28442" i="16"/>
  <c r="J28443" i="16"/>
  <c r="J28444" i="16"/>
  <c r="J28445" i="16"/>
  <c r="J28446" i="16"/>
  <c r="J28447" i="16"/>
  <c r="J28448" i="16"/>
  <c r="J28449" i="16"/>
  <c r="J28450" i="16"/>
  <c r="J28451" i="16"/>
  <c r="J28452" i="16"/>
  <c r="J28453" i="16"/>
  <c r="J28454" i="16"/>
  <c r="J28455" i="16"/>
  <c r="J28456" i="16"/>
  <c r="J28457" i="16"/>
  <c r="J28458" i="16"/>
  <c r="J28459" i="16"/>
  <c r="J28460" i="16"/>
  <c r="J28461" i="16"/>
  <c r="J28462" i="16"/>
  <c r="J28463" i="16"/>
  <c r="J28464" i="16"/>
  <c r="J28465" i="16"/>
  <c r="J28466" i="16"/>
  <c r="J28467" i="16"/>
  <c r="J28468" i="16"/>
  <c r="J28469" i="16"/>
  <c r="J28470" i="16"/>
  <c r="J28471" i="16"/>
  <c r="J28472" i="16"/>
  <c r="J28473" i="16"/>
  <c r="J28474" i="16"/>
  <c r="J28475" i="16"/>
  <c r="J28476" i="16"/>
  <c r="J28477" i="16"/>
  <c r="J28478" i="16"/>
  <c r="J28479" i="16"/>
  <c r="J28480" i="16"/>
  <c r="J28481" i="16"/>
  <c r="J28482" i="16"/>
  <c r="J28483" i="16"/>
  <c r="J28484" i="16"/>
  <c r="J28485" i="16"/>
  <c r="J28486" i="16"/>
  <c r="J28487" i="16"/>
  <c r="J28488" i="16"/>
  <c r="J28489" i="16"/>
  <c r="J28490" i="16"/>
  <c r="J28491" i="16"/>
  <c r="J28492" i="16"/>
  <c r="J28493" i="16"/>
  <c r="J28494" i="16"/>
  <c r="J28495" i="16"/>
  <c r="J28496" i="16"/>
  <c r="J28497" i="16"/>
  <c r="J28498" i="16"/>
  <c r="J28499" i="16"/>
  <c r="J28500" i="16"/>
  <c r="J28501" i="16"/>
  <c r="J28502" i="16"/>
  <c r="J28503" i="16"/>
  <c r="J28504" i="16"/>
  <c r="J28505" i="16"/>
  <c r="J28506" i="16"/>
  <c r="J28507" i="16"/>
  <c r="J28508" i="16"/>
  <c r="J28509" i="16"/>
  <c r="J28510" i="16"/>
  <c r="J28511" i="16"/>
  <c r="J28512" i="16"/>
  <c r="J28513" i="16"/>
  <c r="J28514" i="16"/>
  <c r="J28515" i="16"/>
  <c r="J28516" i="16"/>
  <c r="J28517" i="16"/>
  <c r="J28518" i="16"/>
  <c r="J28519" i="16"/>
  <c r="J28520" i="16"/>
  <c r="J28521" i="16"/>
  <c r="J28522" i="16"/>
  <c r="J28523" i="16"/>
  <c r="J28524" i="16"/>
  <c r="J28525" i="16"/>
  <c r="J28526" i="16"/>
  <c r="J28527" i="16"/>
  <c r="J28528" i="16"/>
  <c r="J28529" i="16"/>
  <c r="J28530" i="16"/>
  <c r="J28531" i="16"/>
  <c r="J28532" i="16"/>
  <c r="J28533" i="16"/>
  <c r="J28534" i="16"/>
  <c r="J28535" i="16"/>
  <c r="J28536" i="16"/>
  <c r="J28537" i="16"/>
  <c r="J28538" i="16"/>
  <c r="J28539" i="16"/>
  <c r="J28540" i="16"/>
  <c r="J28541" i="16"/>
  <c r="J28542" i="16"/>
  <c r="J28543" i="16"/>
  <c r="J28544" i="16"/>
  <c r="J28545" i="16"/>
  <c r="J28546" i="16"/>
  <c r="J28547" i="16"/>
  <c r="J28548" i="16"/>
  <c r="J28549" i="16"/>
  <c r="J28550" i="16"/>
  <c r="J28551" i="16"/>
  <c r="J28552" i="16"/>
  <c r="J28553" i="16"/>
  <c r="J28554" i="16"/>
  <c r="J28555" i="16"/>
  <c r="J28556" i="16"/>
  <c r="J28557" i="16"/>
  <c r="J28558" i="16"/>
  <c r="J28559" i="16"/>
  <c r="J28560" i="16"/>
  <c r="J28561" i="16"/>
  <c r="J28562" i="16"/>
  <c r="J28563" i="16"/>
  <c r="J28564" i="16"/>
  <c r="J28565" i="16"/>
  <c r="J28566" i="16"/>
  <c r="J28567" i="16"/>
  <c r="J28568" i="16"/>
  <c r="J28569" i="16"/>
  <c r="J28570" i="16"/>
  <c r="J28571" i="16"/>
  <c r="J28572" i="16"/>
  <c r="J28573" i="16"/>
  <c r="J28574" i="16"/>
  <c r="J28575" i="16"/>
  <c r="J28576" i="16"/>
  <c r="J28577" i="16"/>
  <c r="J28578" i="16"/>
  <c r="J28579" i="16"/>
  <c r="J28580" i="16"/>
  <c r="J28581" i="16"/>
  <c r="J28582" i="16"/>
  <c r="J28583" i="16"/>
  <c r="J28584" i="16"/>
  <c r="J28585" i="16"/>
  <c r="J28586" i="16"/>
  <c r="J28587" i="16"/>
  <c r="J28588" i="16"/>
  <c r="J28589" i="16"/>
  <c r="J28590" i="16"/>
  <c r="J28591" i="16"/>
  <c r="J28592" i="16"/>
  <c r="J28593" i="16"/>
  <c r="J28594" i="16"/>
  <c r="J28595" i="16"/>
  <c r="J28596" i="16"/>
  <c r="J28597" i="16"/>
  <c r="J28598" i="16"/>
  <c r="J28599" i="16"/>
  <c r="J28600" i="16"/>
  <c r="J28601" i="16"/>
  <c r="J28602" i="16"/>
  <c r="J28603" i="16"/>
  <c r="J28604" i="16"/>
  <c r="J28605" i="16"/>
  <c r="J28606" i="16"/>
  <c r="J28607" i="16"/>
  <c r="J28608" i="16"/>
  <c r="J28609" i="16"/>
  <c r="J28610" i="16"/>
  <c r="J28611" i="16"/>
  <c r="J28612" i="16"/>
  <c r="J28613" i="16"/>
  <c r="J28614" i="16"/>
  <c r="J28615" i="16"/>
  <c r="J28616" i="16"/>
  <c r="J28617" i="16"/>
  <c r="J28618" i="16"/>
  <c r="J28619" i="16"/>
  <c r="J28620" i="16"/>
  <c r="J28621" i="16"/>
  <c r="J28622" i="16"/>
  <c r="J28623" i="16"/>
  <c r="J28624" i="16"/>
  <c r="J28625" i="16"/>
  <c r="J28626" i="16"/>
  <c r="J28627" i="16"/>
  <c r="J28628" i="16"/>
  <c r="J28629" i="16"/>
  <c r="J28630" i="16"/>
  <c r="J28631" i="16"/>
  <c r="J28632" i="16"/>
  <c r="J28633" i="16"/>
  <c r="J28634" i="16"/>
  <c r="J28635" i="16"/>
  <c r="J28636" i="16"/>
  <c r="J28637" i="16"/>
  <c r="J28638" i="16"/>
  <c r="J28639" i="16"/>
  <c r="J28640" i="16"/>
  <c r="J28641" i="16"/>
  <c r="J28642" i="16"/>
  <c r="J28643" i="16"/>
  <c r="J28644" i="16"/>
  <c r="J28645" i="16"/>
  <c r="J28646" i="16"/>
  <c r="J28647" i="16"/>
  <c r="J28648" i="16"/>
  <c r="J28649" i="16"/>
  <c r="J28650" i="16"/>
  <c r="J28651" i="16"/>
  <c r="J28652" i="16"/>
  <c r="J28653" i="16"/>
  <c r="J28654" i="16"/>
  <c r="J28655" i="16"/>
  <c r="J28656" i="16"/>
  <c r="J28657" i="16"/>
  <c r="J28658" i="16"/>
  <c r="J28659" i="16"/>
  <c r="J28660" i="16"/>
  <c r="J28661" i="16"/>
  <c r="J28662" i="16"/>
  <c r="J28663" i="16"/>
  <c r="J28664" i="16"/>
  <c r="J28665" i="16"/>
  <c r="J28666" i="16"/>
  <c r="J28667" i="16"/>
  <c r="J28668" i="16"/>
  <c r="J28669" i="16"/>
  <c r="J28670" i="16"/>
  <c r="J28671" i="16"/>
  <c r="J28672" i="16"/>
  <c r="J28673" i="16"/>
  <c r="J28674" i="16"/>
  <c r="J28675" i="16"/>
  <c r="J28676" i="16"/>
  <c r="J28677" i="16"/>
  <c r="J28678" i="16"/>
  <c r="J28679" i="16"/>
  <c r="J28680" i="16"/>
  <c r="J28681" i="16"/>
  <c r="J28682" i="16"/>
  <c r="J28683" i="16"/>
  <c r="J28684" i="16"/>
  <c r="J28685" i="16"/>
  <c r="J28686" i="16"/>
  <c r="J28687" i="16"/>
  <c r="J28688" i="16"/>
  <c r="J28689" i="16"/>
  <c r="J28690" i="16"/>
  <c r="J28691" i="16"/>
  <c r="J28692" i="16"/>
  <c r="J28693" i="16"/>
  <c r="J28694" i="16"/>
  <c r="J28695" i="16"/>
  <c r="J28696" i="16"/>
  <c r="J28697" i="16"/>
  <c r="J28698" i="16"/>
  <c r="J28699" i="16"/>
  <c r="J28700" i="16"/>
  <c r="J28701" i="16"/>
  <c r="J28702" i="16"/>
  <c r="J28703" i="16"/>
  <c r="J28704" i="16"/>
  <c r="J28705" i="16"/>
  <c r="J28706" i="16"/>
  <c r="J28707" i="16"/>
  <c r="J28708" i="16"/>
  <c r="J28709" i="16"/>
  <c r="J28710" i="16"/>
  <c r="J28711" i="16"/>
  <c r="J28712" i="16"/>
  <c r="J28713" i="16"/>
  <c r="J28714" i="16"/>
  <c r="J28715" i="16"/>
  <c r="J28716" i="16"/>
  <c r="J28717" i="16"/>
  <c r="J28718" i="16"/>
  <c r="J28719" i="16"/>
  <c r="J28720" i="16"/>
  <c r="J28721" i="16"/>
  <c r="J28722" i="16"/>
  <c r="J28723" i="16"/>
  <c r="J28724" i="16"/>
  <c r="J28725" i="16"/>
  <c r="J28726" i="16"/>
  <c r="J28727" i="16"/>
  <c r="J28728" i="16"/>
  <c r="J28729" i="16"/>
  <c r="J28730" i="16"/>
  <c r="J28731" i="16"/>
  <c r="J28732" i="16"/>
  <c r="J28733" i="16"/>
  <c r="J28734" i="16"/>
  <c r="J28735" i="16"/>
  <c r="J28736" i="16"/>
  <c r="J28737" i="16"/>
  <c r="J28738" i="16"/>
  <c r="J28739" i="16"/>
  <c r="J28740" i="16"/>
  <c r="J28741" i="16"/>
  <c r="J28742" i="16"/>
  <c r="J28743" i="16"/>
  <c r="J28744" i="16"/>
  <c r="J28745" i="16"/>
  <c r="J28746" i="16"/>
  <c r="J28747" i="16"/>
  <c r="J28748" i="16"/>
  <c r="J28749" i="16"/>
  <c r="J28750" i="16"/>
  <c r="J28751" i="16"/>
  <c r="J28752" i="16"/>
  <c r="J28753" i="16"/>
  <c r="J28754" i="16"/>
  <c r="J28755" i="16"/>
  <c r="J28756" i="16"/>
  <c r="J28757" i="16"/>
  <c r="J28758" i="16"/>
  <c r="J28759" i="16"/>
  <c r="J28760" i="16"/>
  <c r="J28761" i="16"/>
  <c r="J28762" i="16"/>
  <c r="J28763" i="16"/>
  <c r="J28764" i="16"/>
  <c r="J28765" i="16"/>
  <c r="J28766" i="16"/>
  <c r="J28767" i="16"/>
  <c r="J28768" i="16"/>
  <c r="J28769" i="16"/>
  <c r="J28770" i="16"/>
  <c r="J28771" i="16"/>
  <c r="J28772" i="16"/>
  <c r="J28773" i="16"/>
  <c r="J28774" i="16"/>
  <c r="J28775" i="16"/>
  <c r="J28776" i="16"/>
  <c r="J28777" i="16"/>
  <c r="J28778" i="16"/>
  <c r="J28779" i="16"/>
  <c r="J28780" i="16"/>
  <c r="J28781" i="16"/>
  <c r="J28782" i="16"/>
  <c r="J28783" i="16"/>
  <c r="J28784" i="16"/>
  <c r="J28785" i="16"/>
  <c r="J28786" i="16"/>
  <c r="J28787" i="16"/>
  <c r="J28788" i="16"/>
  <c r="J28789" i="16"/>
  <c r="J28790" i="16"/>
  <c r="J28791" i="16"/>
  <c r="J28792" i="16"/>
  <c r="J28793" i="16"/>
  <c r="J28794" i="16"/>
  <c r="J28795" i="16"/>
  <c r="J28796" i="16"/>
  <c r="J28797" i="16"/>
  <c r="J28798" i="16"/>
  <c r="J28799" i="16"/>
  <c r="J28800" i="16"/>
  <c r="J28801" i="16"/>
  <c r="J28802" i="16"/>
  <c r="J28803" i="16"/>
  <c r="J28804" i="16"/>
  <c r="J28805" i="16"/>
  <c r="J28806" i="16"/>
  <c r="J28807" i="16"/>
  <c r="J28808" i="16"/>
  <c r="J28809" i="16"/>
  <c r="J28810" i="16"/>
  <c r="J28811" i="16"/>
  <c r="J28812" i="16"/>
  <c r="J28813" i="16"/>
  <c r="J28814" i="16"/>
  <c r="J28815" i="16"/>
  <c r="J28816" i="16"/>
  <c r="J28817" i="16"/>
  <c r="J28818" i="16"/>
  <c r="J28819" i="16"/>
  <c r="J28820" i="16"/>
  <c r="J28821" i="16"/>
  <c r="J28822" i="16"/>
  <c r="J28823" i="16"/>
  <c r="J28824" i="16"/>
  <c r="J28825" i="16"/>
  <c r="J28826" i="16"/>
  <c r="J28827" i="16"/>
  <c r="J28828" i="16"/>
  <c r="J28829" i="16"/>
  <c r="J28830" i="16"/>
  <c r="J28831" i="16"/>
  <c r="J28832" i="16"/>
  <c r="J28833" i="16"/>
  <c r="J28834" i="16"/>
  <c r="J28835" i="16"/>
  <c r="J28836" i="16"/>
  <c r="J28837" i="16"/>
  <c r="J28838" i="16"/>
  <c r="J28839" i="16"/>
  <c r="J28840" i="16"/>
  <c r="J28841" i="16"/>
  <c r="J28842" i="16"/>
  <c r="J28843" i="16"/>
  <c r="J28844" i="16"/>
  <c r="J28845" i="16"/>
  <c r="J28846" i="16"/>
  <c r="J28847" i="16"/>
  <c r="J28848" i="16"/>
  <c r="J28849" i="16"/>
  <c r="J28850" i="16"/>
  <c r="J28851" i="16"/>
  <c r="J28852" i="16"/>
  <c r="J28853" i="16"/>
  <c r="J28854" i="16"/>
  <c r="J28855" i="16"/>
  <c r="J28856" i="16"/>
  <c r="J28857" i="16"/>
  <c r="J28858" i="16"/>
  <c r="J28859" i="16"/>
  <c r="J28860" i="16"/>
  <c r="J28861" i="16"/>
  <c r="J28862" i="16"/>
  <c r="J28863" i="16"/>
  <c r="J28864" i="16"/>
  <c r="J28865" i="16"/>
  <c r="J28866" i="16"/>
  <c r="J28867" i="16"/>
  <c r="J28868" i="16"/>
  <c r="J28869" i="16"/>
  <c r="J28870" i="16"/>
  <c r="J28871" i="16"/>
  <c r="J28872" i="16"/>
  <c r="J28873" i="16"/>
  <c r="J28874" i="16"/>
  <c r="J28875" i="16"/>
  <c r="J28876" i="16"/>
  <c r="J28877" i="16"/>
  <c r="J28878" i="16"/>
  <c r="J28879" i="16"/>
  <c r="J28880" i="16"/>
  <c r="J28881" i="16"/>
  <c r="J28882" i="16"/>
  <c r="J28883" i="16"/>
  <c r="J28884" i="16"/>
  <c r="J28885" i="16"/>
  <c r="J28886" i="16"/>
  <c r="J28887" i="16"/>
  <c r="J28888" i="16"/>
  <c r="J28889" i="16"/>
  <c r="J28890" i="16"/>
  <c r="J28891" i="16"/>
  <c r="J28892" i="16"/>
  <c r="J28893" i="16"/>
  <c r="J28894" i="16"/>
  <c r="J28895" i="16"/>
  <c r="J28896" i="16"/>
  <c r="J28897" i="16"/>
  <c r="J28898" i="16"/>
  <c r="J28899" i="16"/>
  <c r="J28900" i="16"/>
  <c r="J28901" i="16"/>
  <c r="J28902" i="16"/>
  <c r="J28903" i="16"/>
  <c r="J28904" i="16"/>
  <c r="J28905" i="16"/>
  <c r="J28906" i="16"/>
  <c r="J28907" i="16"/>
  <c r="J28908" i="16"/>
  <c r="J28909" i="16"/>
  <c r="J28910" i="16"/>
  <c r="J28911" i="16"/>
  <c r="J28912" i="16"/>
  <c r="J28913" i="16"/>
  <c r="J28914" i="16"/>
  <c r="J28915" i="16"/>
  <c r="J28916" i="16"/>
  <c r="J28917" i="16"/>
  <c r="J28918" i="16"/>
  <c r="J28919" i="16"/>
  <c r="J28920" i="16"/>
  <c r="J28921" i="16"/>
  <c r="J28922" i="16"/>
  <c r="J28923" i="16"/>
  <c r="J28924" i="16"/>
  <c r="J28925" i="16"/>
  <c r="J28926" i="16"/>
  <c r="J28927" i="16"/>
  <c r="J28928" i="16"/>
  <c r="J28929" i="16"/>
  <c r="J28930" i="16"/>
  <c r="J28931" i="16"/>
  <c r="J28932" i="16"/>
  <c r="J28933" i="16"/>
  <c r="J28934" i="16"/>
  <c r="J28935" i="16"/>
  <c r="J28936" i="16"/>
  <c r="J28937" i="16"/>
  <c r="J28938" i="16"/>
  <c r="J28939" i="16"/>
  <c r="J28940" i="16"/>
  <c r="J28941" i="16"/>
  <c r="J28942" i="16"/>
  <c r="J28943" i="16"/>
  <c r="J28944" i="16"/>
  <c r="J28945" i="16"/>
  <c r="J28946" i="16"/>
  <c r="J28947" i="16"/>
  <c r="J28948" i="16"/>
  <c r="J28949" i="16"/>
  <c r="J28950" i="16"/>
  <c r="J28951" i="16"/>
  <c r="J28952" i="16"/>
  <c r="J28953" i="16"/>
  <c r="J28954" i="16"/>
  <c r="J28955" i="16"/>
  <c r="J28956" i="16"/>
  <c r="J28957" i="16"/>
  <c r="J28958" i="16"/>
  <c r="J28959" i="16"/>
  <c r="J28960" i="16"/>
  <c r="J28961" i="16"/>
  <c r="J28962" i="16"/>
  <c r="J28963" i="16"/>
  <c r="J28964" i="16"/>
  <c r="J28965" i="16"/>
  <c r="J28966" i="16"/>
  <c r="J28967" i="16"/>
  <c r="J28968" i="16"/>
  <c r="J28969" i="16"/>
  <c r="J28970" i="16"/>
  <c r="J28971" i="16"/>
  <c r="J28972" i="16"/>
  <c r="J28973" i="16"/>
  <c r="J28974" i="16"/>
  <c r="J28975" i="16"/>
  <c r="J28976" i="16"/>
  <c r="J28977" i="16"/>
  <c r="J28978" i="16"/>
  <c r="J28979" i="16"/>
  <c r="J28980" i="16"/>
  <c r="J28981" i="16"/>
  <c r="J28982" i="16"/>
  <c r="J28983" i="16"/>
  <c r="J28984" i="16"/>
  <c r="J28985" i="16"/>
  <c r="J28986" i="16"/>
  <c r="J28987" i="16"/>
  <c r="J28988" i="16"/>
  <c r="J28989" i="16"/>
  <c r="J28990" i="16"/>
  <c r="J28991" i="16"/>
  <c r="J28992" i="16"/>
  <c r="J28993" i="16"/>
  <c r="J28994" i="16"/>
  <c r="J28995" i="16"/>
  <c r="J28996" i="16"/>
  <c r="J28997" i="16"/>
  <c r="J28998" i="16"/>
  <c r="J28999" i="16"/>
  <c r="J29000" i="16"/>
  <c r="J29001" i="16"/>
  <c r="J29002" i="16"/>
  <c r="J29003" i="16"/>
  <c r="J29004" i="16"/>
  <c r="J29005" i="16"/>
  <c r="J29006" i="16"/>
  <c r="J29007" i="16"/>
  <c r="J29008" i="16"/>
  <c r="J29009" i="16"/>
  <c r="J29010" i="16"/>
  <c r="J29011" i="16"/>
  <c r="J29012" i="16"/>
  <c r="J29013" i="16"/>
  <c r="J29014" i="16"/>
  <c r="J29015" i="16"/>
  <c r="J29016" i="16"/>
  <c r="J29017" i="16"/>
  <c r="J29018" i="16"/>
  <c r="J29019" i="16"/>
  <c r="J29020" i="16"/>
  <c r="J29021" i="16"/>
  <c r="J29022" i="16"/>
  <c r="J29023" i="16"/>
  <c r="J29024" i="16"/>
  <c r="J29025" i="16"/>
  <c r="J29026" i="16"/>
  <c r="J29027" i="16"/>
  <c r="J29028" i="16"/>
  <c r="J29029" i="16"/>
  <c r="J29030" i="16"/>
  <c r="J29031" i="16"/>
  <c r="J29032" i="16"/>
  <c r="J29033" i="16"/>
  <c r="J29034" i="16"/>
  <c r="J29035" i="16"/>
  <c r="J29036" i="16"/>
  <c r="J29037" i="16"/>
  <c r="J29038" i="16"/>
  <c r="J29039" i="16"/>
  <c r="J29040" i="16"/>
  <c r="J29041" i="16"/>
  <c r="J29042" i="16"/>
  <c r="J29043" i="16"/>
  <c r="J29044" i="16"/>
  <c r="J29045" i="16"/>
  <c r="J29046" i="16"/>
  <c r="J29047" i="16"/>
  <c r="J29048" i="16"/>
  <c r="J29049" i="16"/>
  <c r="J29050" i="16"/>
  <c r="J29051" i="16"/>
  <c r="J29052" i="16"/>
  <c r="J29053" i="16"/>
  <c r="J29054" i="16"/>
  <c r="J29055" i="16"/>
  <c r="J29056" i="16"/>
  <c r="J29057" i="16"/>
  <c r="J29058" i="16"/>
  <c r="J29059" i="16"/>
  <c r="J29060" i="16"/>
  <c r="J29061" i="16"/>
  <c r="J29062" i="16"/>
  <c r="J29063" i="16"/>
  <c r="J29064" i="16"/>
  <c r="J29065" i="16"/>
  <c r="J29066" i="16"/>
  <c r="J29067" i="16"/>
  <c r="J29068" i="16"/>
  <c r="J29069" i="16"/>
  <c r="J29070" i="16"/>
  <c r="J29071" i="16"/>
  <c r="J29072" i="16"/>
  <c r="J29073" i="16"/>
  <c r="J29074" i="16"/>
  <c r="J29075" i="16"/>
  <c r="J29076" i="16"/>
  <c r="J29077" i="16"/>
  <c r="J29078" i="16"/>
  <c r="J29079" i="16"/>
  <c r="J29080" i="16"/>
  <c r="J29081" i="16"/>
  <c r="J29082" i="16"/>
  <c r="J29083" i="16"/>
  <c r="J29084" i="16"/>
  <c r="J29085" i="16"/>
  <c r="J29086" i="16"/>
  <c r="J29087" i="16"/>
  <c r="J29088" i="16"/>
  <c r="J29089" i="16"/>
  <c r="J29090" i="16"/>
  <c r="J29091" i="16"/>
  <c r="J29092" i="16"/>
  <c r="J29093" i="16"/>
  <c r="J29094" i="16"/>
  <c r="J29095" i="16"/>
  <c r="J29096" i="16"/>
  <c r="J29097" i="16"/>
  <c r="J29098" i="16"/>
  <c r="J29099" i="16"/>
  <c r="J29100" i="16"/>
  <c r="J29101" i="16"/>
  <c r="J29102" i="16"/>
  <c r="J29103" i="16"/>
  <c r="J29104" i="16"/>
  <c r="J29105" i="16"/>
  <c r="J29106" i="16"/>
  <c r="J29107" i="16"/>
  <c r="J29108" i="16"/>
  <c r="J29109" i="16"/>
  <c r="J29110" i="16"/>
  <c r="J29111" i="16"/>
  <c r="J29112" i="16"/>
  <c r="J29113" i="16"/>
  <c r="J29114" i="16"/>
  <c r="J29115" i="16"/>
  <c r="J29116" i="16"/>
  <c r="J29117" i="16"/>
  <c r="J29118" i="16"/>
  <c r="J29119" i="16"/>
  <c r="J29120" i="16"/>
  <c r="J29121" i="16"/>
  <c r="J29122" i="16"/>
  <c r="J29123" i="16"/>
  <c r="J29124" i="16"/>
  <c r="J29125" i="16"/>
  <c r="J29126" i="16"/>
  <c r="J29127" i="16"/>
  <c r="J29128" i="16"/>
  <c r="J29129" i="16"/>
  <c r="J29130" i="16"/>
  <c r="J29131" i="16"/>
  <c r="J29132" i="16"/>
  <c r="J29133" i="16"/>
  <c r="J29134" i="16"/>
  <c r="J29135" i="16"/>
  <c r="J29136" i="16"/>
  <c r="J29137" i="16"/>
  <c r="J29138" i="16"/>
  <c r="J29139" i="16"/>
  <c r="J29140" i="16"/>
  <c r="J29141" i="16"/>
  <c r="J29142" i="16"/>
  <c r="J29143" i="16"/>
  <c r="J29144" i="16"/>
  <c r="J29145" i="16"/>
  <c r="J29146" i="16"/>
  <c r="J29147" i="16"/>
  <c r="J29148" i="16"/>
  <c r="J29149" i="16"/>
  <c r="J29150" i="16"/>
  <c r="J29151" i="16"/>
  <c r="J29152" i="16"/>
  <c r="J29153" i="16"/>
  <c r="J29154" i="16"/>
  <c r="J29155" i="16"/>
  <c r="J29156" i="16"/>
  <c r="J29157" i="16"/>
  <c r="J29158" i="16"/>
  <c r="J29159" i="16"/>
  <c r="J29160" i="16"/>
  <c r="J29161" i="16"/>
  <c r="J29162" i="16"/>
  <c r="J29163" i="16"/>
  <c r="J29164" i="16"/>
  <c r="J29165" i="16"/>
  <c r="J29166" i="16"/>
  <c r="J29167" i="16"/>
  <c r="J29168" i="16"/>
  <c r="J29169" i="16"/>
  <c r="J29170" i="16"/>
  <c r="J29171" i="16"/>
  <c r="J29172" i="16"/>
  <c r="J29173" i="16"/>
  <c r="J29174" i="16"/>
  <c r="J29175" i="16"/>
  <c r="J29176" i="16"/>
  <c r="J29177" i="16"/>
  <c r="J29178" i="16"/>
  <c r="J29179" i="16"/>
  <c r="J29180" i="16"/>
  <c r="J29181" i="16"/>
  <c r="J29182" i="16"/>
  <c r="J29183" i="16"/>
  <c r="J29184" i="16"/>
  <c r="J29185" i="16"/>
  <c r="J29186" i="16"/>
  <c r="J29187" i="16"/>
  <c r="J29188" i="16"/>
  <c r="J29189" i="16"/>
  <c r="J29190" i="16"/>
  <c r="J29191" i="16"/>
  <c r="J29192" i="16"/>
  <c r="J29193" i="16"/>
  <c r="J29194" i="16"/>
  <c r="J29195" i="16"/>
  <c r="J29196" i="16"/>
  <c r="J29197" i="16"/>
  <c r="J29198" i="16"/>
  <c r="J29199" i="16"/>
  <c r="J29200" i="16"/>
  <c r="J29201" i="16"/>
  <c r="J29202" i="16"/>
  <c r="J29203" i="16"/>
  <c r="J29204" i="16"/>
  <c r="J29205" i="16"/>
  <c r="J29206" i="16"/>
  <c r="J29207" i="16"/>
  <c r="J29208" i="16"/>
  <c r="J29209" i="16"/>
  <c r="J29210" i="16"/>
  <c r="J29211" i="16"/>
  <c r="J29212" i="16"/>
  <c r="J29213" i="16"/>
  <c r="J29214" i="16"/>
  <c r="J29215" i="16"/>
  <c r="J29216" i="16"/>
  <c r="J29217" i="16"/>
  <c r="J29218" i="16"/>
  <c r="J29219" i="16"/>
  <c r="J29220" i="16"/>
  <c r="J29221" i="16"/>
  <c r="J29222" i="16"/>
  <c r="J29223" i="16"/>
  <c r="J29224" i="16"/>
  <c r="J29225" i="16"/>
  <c r="J29226" i="16"/>
  <c r="J29227" i="16"/>
  <c r="J29228" i="16"/>
  <c r="J29229" i="16"/>
  <c r="J29230" i="16"/>
  <c r="J29231" i="16"/>
  <c r="J29232" i="16"/>
  <c r="J29233" i="16"/>
  <c r="J29234" i="16"/>
  <c r="J29235" i="16"/>
  <c r="J29236" i="16"/>
  <c r="J29237" i="16"/>
  <c r="J29238" i="16"/>
  <c r="J29239" i="16"/>
  <c r="J29240" i="16"/>
  <c r="J29241" i="16"/>
  <c r="J29242" i="16"/>
  <c r="J29243" i="16"/>
  <c r="J29244" i="16"/>
  <c r="J29245" i="16"/>
  <c r="J29246" i="16"/>
  <c r="J29247" i="16"/>
  <c r="J29248" i="16"/>
  <c r="J29249" i="16"/>
  <c r="J29250" i="16"/>
  <c r="J29251" i="16"/>
  <c r="J29252" i="16"/>
  <c r="J29253" i="16"/>
  <c r="J29254" i="16"/>
  <c r="J29255" i="16"/>
  <c r="J29256" i="16"/>
  <c r="J29257" i="16"/>
  <c r="J29258" i="16"/>
  <c r="J29259" i="16"/>
  <c r="J29260" i="16"/>
  <c r="J29261" i="16"/>
  <c r="J29262" i="16"/>
  <c r="J29263" i="16"/>
  <c r="J29264" i="16"/>
  <c r="J29265" i="16"/>
  <c r="J29266" i="16"/>
  <c r="J29267" i="16"/>
  <c r="J29268" i="16"/>
  <c r="J29269" i="16"/>
  <c r="J29270" i="16"/>
  <c r="J29271" i="16"/>
  <c r="J29272" i="16"/>
  <c r="J29273" i="16"/>
  <c r="J29274" i="16"/>
  <c r="J29275" i="16"/>
  <c r="J29276" i="16"/>
  <c r="J29277" i="16"/>
  <c r="J29278" i="16"/>
  <c r="J29279" i="16"/>
  <c r="J29280" i="16"/>
  <c r="J29281" i="16"/>
  <c r="J29282" i="16"/>
  <c r="J29283" i="16"/>
  <c r="J29284" i="16"/>
  <c r="J29285" i="16"/>
  <c r="J29286" i="16"/>
  <c r="J29287" i="16"/>
  <c r="J29288" i="16"/>
  <c r="J29289" i="16"/>
  <c r="J29290" i="16"/>
  <c r="J29291" i="16"/>
  <c r="J29292" i="16"/>
  <c r="J29293" i="16"/>
  <c r="J29294" i="16"/>
  <c r="J29295" i="16"/>
  <c r="J29296" i="16"/>
  <c r="J29297" i="16"/>
  <c r="J29298" i="16"/>
  <c r="J29299" i="16"/>
  <c r="J29300" i="16"/>
  <c r="J29301" i="16"/>
  <c r="J29302" i="16"/>
  <c r="J29303" i="16"/>
  <c r="J29304" i="16"/>
  <c r="J29305" i="16"/>
  <c r="J29306" i="16"/>
  <c r="J29307" i="16"/>
  <c r="J29308" i="16"/>
  <c r="J29309" i="16"/>
  <c r="J29310" i="16"/>
  <c r="J29311" i="16"/>
  <c r="J29312" i="16"/>
  <c r="J29313" i="16"/>
  <c r="J29314" i="16"/>
  <c r="J29315" i="16"/>
  <c r="J29316" i="16"/>
  <c r="J29317" i="16"/>
  <c r="J29318" i="16"/>
  <c r="J29319" i="16"/>
  <c r="J29320" i="16"/>
  <c r="J29321" i="16"/>
  <c r="J29322" i="16"/>
  <c r="J29323" i="16"/>
  <c r="J29324" i="16"/>
  <c r="J29325" i="16"/>
  <c r="J29326" i="16"/>
  <c r="J29327" i="16"/>
  <c r="J29328" i="16"/>
  <c r="J29329" i="16"/>
  <c r="J29330" i="16"/>
  <c r="J29331" i="16"/>
  <c r="J29332" i="16"/>
  <c r="J29333" i="16"/>
  <c r="J29334" i="16"/>
  <c r="J29335" i="16"/>
  <c r="J29336" i="16"/>
  <c r="J29337" i="16"/>
  <c r="J29338" i="16"/>
  <c r="J29339" i="16"/>
  <c r="J29340" i="16"/>
  <c r="J29341" i="16"/>
  <c r="J29342" i="16"/>
  <c r="J29343" i="16"/>
  <c r="J29344" i="16"/>
  <c r="J29345" i="16"/>
  <c r="J29346" i="16"/>
  <c r="J29347" i="16"/>
  <c r="J29348" i="16"/>
  <c r="J29349" i="16"/>
  <c r="J29350" i="16"/>
  <c r="J29351" i="16"/>
  <c r="J29352" i="16"/>
  <c r="J29353" i="16"/>
  <c r="J29354" i="16"/>
  <c r="J29355" i="16"/>
  <c r="J29356" i="16"/>
  <c r="J29357" i="16"/>
  <c r="J29358" i="16"/>
  <c r="J29359" i="16"/>
  <c r="J29360" i="16"/>
  <c r="J29361" i="16"/>
  <c r="J29362" i="16"/>
  <c r="J29363" i="16"/>
  <c r="J29364" i="16"/>
  <c r="J29365" i="16"/>
  <c r="J29366" i="16"/>
  <c r="J29367" i="16"/>
  <c r="J29368" i="16"/>
  <c r="J29369" i="16"/>
  <c r="J29370" i="16"/>
  <c r="J29371" i="16"/>
  <c r="J29372" i="16"/>
  <c r="J29373" i="16"/>
  <c r="J29374" i="16"/>
  <c r="J29375" i="16"/>
  <c r="J29376" i="16"/>
  <c r="J29377" i="16"/>
  <c r="J29378" i="16"/>
  <c r="J29379" i="16"/>
  <c r="J29380" i="16"/>
  <c r="J29381" i="16"/>
  <c r="J29382" i="16"/>
  <c r="J29383" i="16"/>
  <c r="J29384" i="16"/>
  <c r="J29385" i="16"/>
  <c r="J29386" i="16"/>
  <c r="J29387" i="16"/>
  <c r="J29388" i="16"/>
  <c r="J29389" i="16"/>
  <c r="J29390" i="16"/>
  <c r="J29391" i="16"/>
  <c r="J29392" i="16"/>
  <c r="J29393" i="16"/>
  <c r="J29394" i="16"/>
  <c r="J29395" i="16"/>
  <c r="J29396" i="16"/>
  <c r="J29397" i="16"/>
  <c r="J29398" i="16"/>
  <c r="J29399" i="16"/>
  <c r="J29400" i="16"/>
  <c r="J29401" i="16"/>
  <c r="J29402" i="16"/>
  <c r="J29403" i="16"/>
  <c r="J29404" i="16"/>
  <c r="J29405" i="16"/>
  <c r="J29406" i="16"/>
  <c r="J29407" i="16"/>
  <c r="J29408" i="16"/>
  <c r="J29409" i="16"/>
  <c r="J29410" i="16"/>
  <c r="J29411" i="16"/>
  <c r="J29412" i="16"/>
  <c r="J29413" i="16"/>
  <c r="J29414" i="16"/>
  <c r="J29415" i="16"/>
  <c r="J29416" i="16"/>
  <c r="J29417" i="16"/>
  <c r="J29418" i="16"/>
  <c r="J29419" i="16"/>
  <c r="J29420" i="16"/>
  <c r="J29421" i="16"/>
  <c r="J29422" i="16"/>
  <c r="J29423" i="16"/>
  <c r="J29424" i="16"/>
  <c r="J29425" i="16"/>
  <c r="J29426" i="16"/>
  <c r="J29427" i="16"/>
  <c r="J29428" i="16"/>
  <c r="J29429" i="16"/>
  <c r="J29430" i="16"/>
  <c r="J29431" i="16"/>
  <c r="J29432" i="16"/>
  <c r="J29433" i="16"/>
  <c r="J29434" i="16"/>
  <c r="J29435" i="16"/>
  <c r="J29436" i="16"/>
  <c r="J29437" i="16"/>
  <c r="J29438" i="16"/>
  <c r="J29439" i="16"/>
  <c r="J29440" i="16"/>
  <c r="J29441" i="16"/>
  <c r="J29442" i="16"/>
  <c r="J29443" i="16"/>
  <c r="J29444" i="16"/>
  <c r="J29445" i="16"/>
  <c r="J29446" i="16"/>
  <c r="J29447" i="16"/>
  <c r="J29448" i="16"/>
  <c r="J29449" i="16"/>
  <c r="J29450" i="16"/>
  <c r="J29451" i="16"/>
  <c r="J29452" i="16"/>
  <c r="J29453" i="16"/>
  <c r="J29454" i="16"/>
  <c r="J29455" i="16"/>
  <c r="J29456" i="16"/>
  <c r="J29457" i="16"/>
  <c r="J29458" i="16"/>
  <c r="J29459" i="16"/>
  <c r="J29460" i="16"/>
  <c r="J29461" i="16"/>
  <c r="J29462" i="16"/>
  <c r="J29463" i="16"/>
  <c r="J29464" i="16"/>
  <c r="J29465" i="16"/>
  <c r="J29466" i="16"/>
  <c r="J29467" i="16"/>
  <c r="J29468" i="16"/>
  <c r="J29469" i="16"/>
  <c r="J29470" i="16"/>
  <c r="J29471" i="16"/>
  <c r="J29472" i="16"/>
  <c r="J29473" i="16"/>
  <c r="J29474" i="16"/>
  <c r="J29475" i="16"/>
  <c r="J29476" i="16"/>
  <c r="J29477" i="16"/>
  <c r="J29478" i="16"/>
  <c r="J29479" i="16"/>
  <c r="J29480" i="16"/>
  <c r="J29481" i="16"/>
  <c r="J29482" i="16"/>
  <c r="J29483" i="16"/>
  <c r="J29484" i="16"/>
  <c r="J29485" i="16"/>
  <c r="J29486" i="16"/>
  <c r="J29487" i="16"/>
  <c r="J29488" i="16"/>
  <c r="J29489" i="16"/>
  <c r="J29490" i="16"/>
  <c r="J29491" i="16"/>
  <c r="J29492" i="16"/>
  <c r="J29493" i="16"/>
  <c r="J29494" i="16"/>
  <c r="J29495" i="16"/>
  <c r="J29496" i="16"/>
  <c r="J29497" i="16"/>
  <c r="J29498" i="16"/>
  <c r="J29499" i="16"/>
  <c r="J29500" i="16"/>
  <c r="J29501" i="16"/>
  <c r="J29502" i="16"/>
  <c r="J29503" i="16"/>
  <c r="J29504" i="16"/>
  <c r="J29505" i="16"/>
  <c r="J29506" i="16"/>
  <c r="J29507" i="16"/>
  <c r="J29508" i="16"/>
  <c r="J29509" i="16"/>
  <c r="J29510" i="16"/>
  <c r="J29511" i="16"/>
  <c r="J29512" i="16"/>
  <c r="J29513" i="16"/>
  <c r="J29514" i="16"/>
  <c r="J29515" i="16"/>
  <c r="J29516" i="16"/>
  <c r="J29517" i="16"/>
  <c r="J29518" i="16"/>
  <c r="J29519" i="16"/>
  <c r="J29520" i="16"/>
  <c r="J29521" i="16"/>
  <c r="J29522" i="16"/>
  <c r="J29523" i="16"/>
  <c r="J29524" i="16"/>
  <c r="J29525" i="16"/>
  <c r="J29526" i="16"/>
  <c r="J29527" i="16"/>
  <c r="J29528" i="16"/>
  <c r="J29529" i="16"/>
  <c r="J29530" i="16"/>
  <c r="J29531" i="16"/>
  <c r="J29532" i="16"/>
  <c r="J29533" i="16"/>
  <c r="J29534" i="16"/>
  <c r="J29535" i="16"/>
  <c r="J29536" i="16"/>
  <c r="J29537" i="16"/>
  <c r="J29538" i="16"/>
  <c r="J29539" i="16"/>
  <c r="J29540" i="16"/>
  <c r="J29541" i="16"/>
  <c r="J29542" i="16"/>
  <c r="J29543" i="16"/>
  <c r="J29544" i="16"/>
  <c r="J29545" i="16"/>
  <c r="J29546" i="16"/>
  <c r="J29547" i="16"/>
  <c r="J29548" i="16"/>
  <c r="J29549" i="16"/>
  <c r="J29550" i="16"/>
  <c r="J29551" i="16"/>
  <c r="J29552" i="16"/>
  <c r="J29553" i="16"/>
  <c r="J29554" i="16"/>
  <c r="J29555" i="16"/>
  <c r="J29556" i="16"/>
  <c r="J29557" i="16"/>
  <c r="J29558" i="16"/>
  <c r="J29559" i="16"/>
  <c r="J29560" i="16"/>
  <c r="J29561" i="16"/>
  <c r="J29562" i="16"/>
  <c r="J29563" i="16"/>
  <c r="J29564" i="16"/>
  <c r="J29565" i="16"/>
  <c r="J29566" i="16"/>
  <c r="J29567" i="16"/>
  <c r="J29568" i="16"/>
  <c r="J29569" i="16"/>
  <c r="J29570" i="16"/>
  <c r="J29571" i="16"/>
  <c r="J29572" i="16"/>
  <c r="J29573" i="16"/>
  <c r="J29574" i="16"/>
  <c r="J29575" i="16"/>
  <c r="J29576" i="16"/>
  <c r="J29577" i="16"/>
  <c r="J29578" i="16"/>
  <c r="J29579" i="16"/>
  <c r="J29580" i="16"/>
  <c r="J29581" i="16"/>
  <c r="J29582" i="16"/>
  <c r="J29583" i="16"/>
  <c r="J29584" i="16"/>
  <c r="J29585" i="16"/>
  <c r="J29586" i="16"/>
  <c r="J29587" i="16"/>
  <c r="J29588" i="16"/>
  <c r="J29589" i="16"/>
  <c r="J29590" i="16"/>
  <c r="J29591" i="16"/>
  <c r="J29592" i="16"/>
  <c r="J29593" i="16"/>
  <c r="J29594" i="16"/>
  <c r="J29595" i="16"/>
  <c r="J29596" i="16"/>
  <c r="J29597" i="16"/>
  <c r="J29598" i="16"/>
  <c r="J29599" i="16"/>
  <c r="J29600" i="16"/>
  <c r="J29601" i="16"/>
  <c r="J29602" i="16"/>
  <c r="J29603" i="16"/>
  <c r="J29604" i="16"/>
  <c r="J29605" i="16"/>
  <c r="J29606" i="16"/>
  <c r="J29607" i="16"/>
  <c r="J29608" i="16"/>
  <c r="J29609" i="16"/>
  <c r="J29610" i="16"/>
  <c r="J29611" i="16"/>
  <c r="J29612" i="16"/>
  <c r="J29613" i="16"/>
  <c r="J29614" i="16"/>
  <c r="J29615" i="16"/>
  <c r="J29616" i="16"/>
  <c r="J29617" i="16"/>
  <c r="J29618" i="16"/>
  <c r="J29619" i="16"/>
  <c r="J29620" i="16"/>
  <c r="J29621" i="16"/>
  <c r="J29622" i="16"/>
  <c r="J29623" i="16"/>
  <c r="J29624" i="16"/>
  <c r="J29625" i="16"/>
  <c r="J29626" i="16"/>
  <c r="J29627" i="16"/>
  <c r="J29628" i="16"/>
  <c r="J29629" i="16"/>
  <c r="J29630" i="16"/>
  <c r="J29631" i="16"/>
  <c r="J29632" i="16"/>
  <c r="J29633" i="16"/>
  <c r="J29634" i="16"/>
  <c r="J29635" i="16"/>
  <c r="J29636" i="16"/>
  <c r="J29637" i="16"/>
  <c r="J29638" i="16"/>
  <c r="J29639" i="16"/>
  <c r="J29640" i="16"/>
  <c r="J29641" i="16"/>
  <c r="J29642" i="16"/>
  <c r="J29643" i="16"/>
  <c r="J29644" i="16"/>
  <c r="J29645" i="16"/>
  <c r="J29646" i="16"/>
  <c r="J29647" i="16"/>
  <c r="J29648" i="16"/>
  <c r="J29649" i="16"/>
  <c r="J29650" i="16"/>
  <c r="J29651" i="16"/>
  <c r="J29652" i="16"/>
  <c r="J29653" i="16"/>
  <c r="J29654" i="16"/>
  <c r="J29655" i="16"/>
  <c r="J29656" i="16"/>
  <c r="J29657" i="16"/>
  <c r="J29658" i="16"/>
  <c r="J29659" i="16"/>
  <c r="J29660" i="16"/>
  <c r="J29661" i="16"/>
  <c r="J29662" i="16"/>
  <c r="J29663" i="16"/>
  <c r="J29664" i="16"/>
  <c r="J29665" i="16"/>
  <c r="J29666" i="16"/>
  <c r="J29667" i="16"/>
  <c r="J29668" i="16"/>
  <c r="J29669" i="16"/>
  <c r="J29670" i="16"/>
  <c r="J29671" i="16"/>
  <c r="J29672" i="16"/>
  <c r="J29673" i="16"/>
  <c r="J29674" i="16"/>
  <c r="J29675" i="16"/>
  <c r="J29676" i="16"/>
  <c r="J29677" i="16"/>
  <c r="J29678" i="16"/>
  <c r="J29679" i="16"/>
  <c r="J29680" i="16"/>
  <c r="J29681" i="16"/>
  <c r="J29682" i="16"/>
  <c r="J29683" i="16"/>
  <c r="J29684" i="16"/>
  <c r="J29685" i="16"/>
  <c r="J29686" i="16"/>
  <c r="J29687" i="16"/>
  <c r="J29688" i="16"/>
  <c r="J29689" i="16"/>
  <c r="J29690" i="16"/>
  <c r="J29691" i="16"/>
  <c r="J29692" i="16"/>
  <c r="J29693" i="16"/>
  <c r="J29694" i="16"/>
  <c r="J29695" i="16"/>
  <c r="J29696" i="16"/>
  <c r="J29697" i="16"/>
  <c r="J29698" i="16"/>
  <c r="J29699" i="16"/>
  <c r="J29700" i="16"/>
  <c r="J29701" i="16"/>
  <c r="J29702" i="16"/>
  <c r="J29703" i="16"/>
  <c r="J29704" i="16"/>
  <c r="J29705" i="16"/>
  <c r="J29706" i="16"/>
  <c r="J29707" i="16"/>
  <c r="J29708" i="16"/>
  <c r="J29709" i="16"/>
  <c r="J29710" i="16"/>
  <c r="J29711" i="16"/>
  <c r="J29712" i="16"/>
  <c r="J29713" i="16"/>
  <c r="J29714" i="16"/>
  <c r="J29715" i="16"/>
  <c r="J29716" i="16"/>
  <c r="J29717" i="16"/>
  <c r="J29718" i="16"/>
  <c r="J29719" i="16"/>
  <c r="J29720" i="16"/>
  <c r="J29721" i="16"/>
  <c r="J29722" i="16"/>
  <c r="J29723" i="16"/>
  <c r="J29724" i="16"/>
  <c r="J29725" i="16"/>
  <c r="J29726" i="16"/>
  <c r="J29727" i="16"/>
  <c r="J29728" i="16"/>
  <c r="J29729" i="16"/>
  <c r="J29730" i="16"/>
  <c r="J29731" i="16"/>
  <c r="J29732" i="16"/>
  <c r="J29733" i="16"/>
  <c r="J29734" i="16"/>
  <c r="J29735" i="16"/>
  <c r="J29736" i="16"/>
  <c r="J29737" i="16"/>
  <c r="J29738" i="16"/>
  <c r="J29739" i="16"/>
  <c r="J29740" i="16"/>
  <c r="J29741" i="16"/>
  <c r="J29742" i="16"/>
  <c r="J29743" i="16"/>
  <c r="J29744" i="16"/>
  <c r="J29745" i="16"/>
  <c r="J29746" i="16"/>
  <c r="J29747" i="16"/>
  <c r="J29748" i="16"/>
  <c r="J29749" i="16"/>
  <c r="J29750" i="16"/>
  <c r="J29751" i="16"/>
  <c r="J29752" i="16"/>
  <c r="J29753" i="16"/>
  <c r="J29754" i="16"/>
  <c r="J29755" i="16"/>
  <c r="J29756" i="16"/>
  <c r="J29757" i="16"/>
  <c r="J29758" i="16"/>
  <c r="J29759" i="16"/>
  <c r="J29760" i="16"/>
  <c r="J29761" i="16"/>
  <c r="J29762" i="16"/>
  <c r="J29763" i="16"/>
  <c r="J29764" i="16"/>
  <c r="J29765" i="16"/>
  <c r="J29766" i="16"/>
  <c r="J29767" i="16"/>
  <c r="J29768" i="16"/>
  <c r="J29769" i="16"/>
  <c r="J29770" i="16"/>
  <c r="J29771" i="16"/>
  <c r="J29772" i="16"/>
  <c r="J29773" i="16"/>
  <c r="J29774" i="16"/>
  <c r="J29775" i="16"/>
  <c r="J29776" i="16"/>
  <c r="J29777" i="16"/>
  <c r="J29778" i="16"/>
  <c r="J29779" i="16"/>
  <c r="J29780" i="16"/>
  <c r="J29781" i="16"/>
  <c r="J29782" i="16"/>
  <c r="J29783" i="16"/>
  <c r="J29784" i="16"/>
  <c r="J29785" i="16"/>
  <c r="J29786" i="16"/>
  <c r="J29787" i="16"/>
  <c r="J29788" i="16"/>
  <c r="J29789" i="16"/>
  <c r="J29790" i="16"/>
  <c r="J29791" i="16"/>
  <c r="J29792" i="16"/>
  <c r="J29793" i="16"/>
  <c r="J29794" i="16"/>
  <c r="J29795" i="16"/>
  <c r="J29796" i="16"/>
  <c r="J29797" i="16"/>
  <c r="J29798" i="16"/>
  <c r="J29799" i="16"/>
  <c r="J29800" i="16"/>
  <c r="J29801" i="16"/>
  <c r="J29802" i="16"/>
  <c r="J29803" i="16"/>
  <c r="J29804" i="16"/>
  <c r="J29805" i="16"/>
  <c r="J29806" i="16"/>
  <c r="J29807" i="16"/>
  <c r="J29808" i="16"/>
  <c r="J29809" i="16"/>
  <c r="J29810" i="16"/>
  <c r="J29811" i="16"/>
  <c r="J29812" i="16"/>
  <c r="J29813" i="16"/>
  <c r="J29814" i="16"/>
  <c r="J29815" i="16"/>
  <c r="J29816" i="16"/>
  <c r="J29817" i="16"/>
  <c r="J29818" i="16"/>
  <c r="J29819" i="16"/>
  <c r="J29820" i="16"/>
  <c r="J29821" i="16"/>
  <c r="J29822" i="16"/>
  <c r="J29823" i="16"/>
  <c r="J29824" i="16"/>
  <c r="J29825" i="16"/>
  <c r="J29826" i="16"/>
  <c r="J29827" i="16"/>
  <c r="J29828" i="16"/>
  <c r="J29829" i="16"/>
  <c r="J29830" i="16"/>
  <c r="J29831" i="16"/>
  <c r="J29832" i="16"/>
  <c r="J29833" i="16"/>
  <c r="J29834" i="16"/>
  <c r="J29835" i="16"/>
  <c r="J29836" i="16"/>
  <c r="J29837" i="16"/>
  <c r="J29838" i="16"/>
  <c r="J29839" i="16"/>
  <c r="J29840" i="16"/>
  <c r="J29841" i="16"/>
  <c r="J29842" i="16"/>
  <c r="J29843" i="16"/>
  <c r="J29844" i="16"/>
  <c r="J29845" i="16"/>
  <c r="J29846" i="16"/>
  <c r="J29847" i="16"/>
  <c r="J29848" i="16"/>
  <c r="J29849" i="16"/>
  <c r="J29850" i="16"/>
  <c r="J29851" i="16"/>
  <c r="J29852" i="16"/>
  <c r="J29853" i="16"/>
  <c r="J29854" i="16"/>
  <c r="J29855" i="16"/>
  <c r="J29856" i="16"/>
  <c r="J29857" i="16"/>
  <c r="J29858" i="16"/>
  <c r="J29859" i="16"/>
  <c r="J29860" i="16"/>
  <c r="J29861" i="16"/>
  <c r="J29862" i="16"/>
  <c r="J29863" i="16"/>
  <c r="J29864" i="16"/>
  <c r="J29865" i="16"/>
  <c r="J29866" i="16"/>
  <c r="J29867" i="16"/>
  <c r="J29868" i="16"/>
  <c r="J29869" i="16"/>
  <c r="J29870" i="16"/>
  <c r="J29871" i="16"/>
  <c r="J29872" i="16"/>
  <c r="J29873" i="16"/>
  <c r="J29874" i="16"/>
  <c r="J29875" i="16"/>
  <c r="J29876" i="16"/>
  <c r="J29877" i="16"/>
  <c r="J29878" i="16"/>
  <c r="J29879" i="16"/>
  <c r="J29880" i="16"/>
  <c r="J29881" i="16"/>
  <c r="J29882" i="16"/>
  <c r="J29883" i="16"/>
  <c r="J29884" i="16"/>
  <c r="J29885" i="16"/>
  <c r="J29886" i="16"/>
  <c r="J29887" i="16"/>
  <c r="J29888" i="16"/>
  <c r="J29889" i="16"/>
  <c r="J29890" i="16"/>
  <c r="J29891" i="16"/>
  <c r="J29892" i="16"/>
  <c r="J29893" i="16"/>
  <c r="J29894" i="16"/>
  <c r="J29895" i="16"/>
  <c r="J29896" i="16"/>
  <c r="J29897" i="16"/>
  <c r="J29898" i="16"/>
  <c r="J29899" i="16"/>
  <c r="J29900" i="16"/>
  <c r="J29901" i="16"/>
  <c r="J29902" i="16"/>
  <c r="J29903" i="16"/>
  <c r="J29904" i="16"/>
  <c r="J29905" i="16"/>
  <c r="J29906" i="16"/>
  <c r="J29907" i="16"/>
  <c r="J29908" i="16"/>
  <c r="J29909" i="16"/>
  <c r="J29910" i="16"/>
  <c r="J29911" i="16"/>
  <c r="J29912" i="16"/>
  <c r="J29913" i="16"/>
  <c r="J29914" i="16"/>
  <c r="J29915" i="16"/>
  <c r="J29916" i="16"/>
  <c r="J29917" i="16"/>
  <c r="J29918" i="16"/>
  <c r="J29919" i="16"/>
  <c r="J29920" i="16"/>
  <c r="J29921" i="16"/>
  <c r="J29922" i="16"/>
  <c r="J29923" i="16"/>
  <c r="J29924" i="16"/>
  <c r="J29925" i="16"/>
  <c r="J29926" i="16"/>
  <c r="J29927" i="16"/>
  <c r="J29928" i="16"/>
  <c r="J29929" i="16"/>
  <c r="J29930" i="16"/>
  <c r="J29931" i="16"/>
  <c r="J29932" i="16"/>
  <c r="J29933" i="16"/>
  <c r="J29934" i="16"/>
  <c r="J29935" i="16"/>
  <c r="J29936" i="16"/>
  <c r="J29937" i="16"/>
  <c r="J29938" i="16"/>
  <c r="J29939" i="16"/>
  <c r="J29940" i="16"/>
  <c r="J29941" i="16"/>
  <c r="J29942" i="16"/>
  <c r="J29943" i="16"/>
  <c r="J29944" i="16"/>
  <c r="J29945" i="16"/>
  <c r="J29946" i="16"/>
  <c r="J29947" i="16"/>
  <c r="J29948" i="16"/>
  <c r="J29949" i="16"/>
  <c r="J29950" i="16"/>
  <c r="J29951" i="16"/>
  <c r="J29952" i="16"/>
  <c r="J29953" i="16"/>
  <c r="J29954" i="16"/>
  <c r="J29955" i="16"/>
  <c r="J29956" i="16"/>
  <c r="J29957" i="16"/>
  <c r="J29958" i="16"/>
  <c r="J29959" i="16"/>
  <c r="J29960" i="16"/>
  <c r="J29961" i="16"/>
  <c r="J29962" i="16"/>
  <c r="J29963" i="16"/>
  <c r="J29964" i="16"/>
  <c r="J29965" i="16"/>
  <c r="J29966" i="16"/>
  <c r="J29967" i="16"/>
  <c r="J29968" i="16"/>
  <c r="J29969" i="16"/>
  <c r="J29970" i="16"/>
  <c r="J29971" i="16"/>
  <c r="J29972" i="16"/>
  <c r="J29973" i="16"/>
  <c r="J29974" i="16"/>
  <c r="J29975" i="16"/>
  <c r="J29976" i="16"/>
  <c r="J29977" i="16"/>
  <c r="J29978" i="16"/>
  <c r="J29979" i="16"/>
  <c r="J29980" i="16"/>
  <c r="J29981" i="16"/>
  <c r="J29982" i="16"/>
  <c r="J29983" i="16"/>
  <c r="J29984" i="16"/>
  <c r="J29985" i="16"/>
  <c r="J29986" i="16"/>
  <c r="J29987" i="16"/>
  <c r="J29988" i="16"/>
  <c r="J29989" i="16"/>
  <c r="J29990" i="16"/>
  <c r="J29991" i="16"/>
  <c r="J29992" i="16"/>
  <c r="J29993" i="16"/>
  <c r="J29994" i="16"/>
  <c r="J29995" i="16"/>
  <c r="J29996" i="16"/>
  <c r="J29997" i="16"/>
  <c r="J29998" i="16"/>
  <c r="J29999" i="16"/>
  <c r="J30000" i="16"/>
  <c r="J30001" i="16"/>
  <c r="J30002" i="16"/>
  <c r="J30003" i="16"/>
  <c r="J30004" i="16"/>
  <c r="J30005" i="16"/>
  <c r="J30006" i="16"/>
  <c r="J30007" i="16"/>
  <c r="J30008" i="16"/>
  <c r="J30009" i="16"/>
  <c r="J30010" i="16"/>
  <c r="J30011" i="16"/>
  <c r="J30012" i="16"/>
  <c r="J30013" i="16"/>
  <c r="J30014" i="16"/>
  <c r="J30015" i="16"/>
  <c r="J30016" i="16"/>
  <c r="J30017" i="16"/>
  <c r="J30018" i="16"/>
  <c r="J30019" i="16"/>
  <c r="J30020" i="16"/>
  <c r="J30021" i="16"/>
  <c r="J30022" i="16"/>
  <c r="J30023" i="16"/>
  <c r="J30024" i="16"/>
  <c r="J30025" i="16"/>
  <c r="J30026" i="16"/>
  <c r="J30027" i="16"/>
  <c r="J30028" i="16"/>
  <c r="J30029" i="16"/>
  <c r="J30030" i="16"/>
  <c r="J30031" i="16"/>
  <c r="J30032" i="16"/>
  <c r="J30033" i="16"/>
  <c r="J30034" i="16"/>
  <c r="J30035" i="16"/>
  <c r="J30036" i="16"/>
  <c r="J30037" i="16"/>
  <c r="J30038" i="16"/>
  <c r="J30039" i="16"/>
  <c r="J30040" i="16"/>
  <c r="J30041" i="16"/>
  <c r="J30042" i="16"/>
  <c r="J30043" i="16"/>
  <c r="J30044" i="16"/>
  <c r="J30045" i="16"/>
  <c r="J30046" i="16"/>
  <c r="J30047" i="16"/>
  <c r="J30048" i="16"/>
  <c r="J30049" i="16"/>
  <c r="J30050" i="16"/>
  <c r="J30051" i="16"/>
  <c r="J30052" i="16"/>
  <c r="J30053" i="16"/>
  <c r="J30054" i="16"/>
  <c r="J30055" i="16"/>
  <c r="J30056" i="16"/>
  <c r="J30057" i="16"/>
  <c r="J30058" i="16"/>
  <c r="J30059" i="16"/>
  <c r="J30060" i="16"/>
  <c r="J30061" i="16"/>
  <c r="J30062" i="16"/>
  <c r="J30063" i="16"/>
  <c r="J30064" i="16"/>
  <c r="J30065" i="16"/>
  <c r="J30066" i="16"/>
  <c r="J30067" i="16"/>
  <c r="J30068" i="16"/>
  <c r="J30069" i="16"/>
  <c r="J30070" i="16"/>
  <c r="J30071" i="16"/>
  <c r="J30072" i="16"/>
  <c r="J30073" i="16"/>
  <c r="J30074" i="16"/>
  <c r="J30075" i="16"/>
  <c r="J30076" i="16"/>
  <c r="J30077" i="16"/>
  <c r="J30078" i="16"/>
  <c r="J30079" i="16"/>
  <c r="J30080" i="16"/>
  <c r="J30081" i="16"/>
  <c r="J30082" i="16"/>
  <c r="J30083" i="16"/>
  <c r="J30084" i="16"/>
  <c r="J30085" i="16"/>
  <c r="J30086" i="16"/>
  <c r="J30087" i="16"/>
  <c r="J30088" i="16"/>
  <c r="J30089" i="16"/>
  <c r="J30090" i="16"/>
  <c r="J30091" i="16"/>
  <c r="J30092" i="16"/>
  <c r="J30093" i="16"/>
  <c r="J30094" i="16"/>
  <c r="J30095" i="16"/>
  <c r="J30096" i="16"/>
  <c r="J30097" i="16"/>
  <c r="J30098" i="16"/>
  <c r="J30099" i="16"/>
  <c r="J30100" i="16"/>
  <c r="J30101" i="16"/>
  <c r="J30102" i="16"/>
  <c r="J30103" i="16"/>
  <c r="J30104" i="16"/>
  <c r="J30105" i="16"/>
  <c r="J30106" i="16"/>
  <c r="J30107" i="16"/>
  <c r="J30108" i="16"/>
  <c r="J30109" i="16"/>
  <c r="J30110" i="16"/>
  <c r="J30111" i="16"/>
  <c r="J30112" i="16"/>
  <c r="J30113" i="16"/>
  <c r="J30114" i="16"/>
  <c r="J30115" i="16"/>
  <c r="J30116" i="16"/>
  <c r="J30117" i="16"/>
  <c r="J30118" i="16"/>
  <c r="J30119" i="16"/>
  <c r="J30120" i="16"/>
  <c r="J30121" i="16"/>
  <c r="J30122" i="16"/>
  <c r="J30123" i="16"/>
  <c r="J30124" i="16"/>
  <c r="J30125" i="16"/>
  <c r="J30126" i="16"/>
  <c r="J30127" i="16"/>
  <c r="J30128" i="16"/>
  <c r="J30129" i="16"/>
  <c r="J30130" i="16"/>
  <c r="J30131" i="16"/>
  <c r="J30132" i="16"/>
  <c r="J30133" i="16"/>
  <c r="J30134" i="16"/>
  <c r="J30135" i="16"/>
  <c r="J30136" i="16"/>
  <c r="J30137" i="16"/>
  <c r="J30138" i="16"/>
  <c r="J30139" i="16"/>
  <c r="J30140" i="16"/>
  <c r="J30141" i="16"/>
  <c r="J30142" i="16"/>
  <c r="J30143" i="16"/>
  <c r="J30144" i="16"/>
  <c r="J30145" i="16"/>
  <c r="J30146" i="16"/>
  <c r="J30147" i="16"/>
  <c r="J30148" i="16"/>
  <c r="J30149" i="16"/>
  <c r="J30150" i="16"/>
  <c r="J30151" i="16"/>
  <c r="J30152" i="16"/>
  <c r="J30153" i="16"/>
  <c r="J30154" i="16"/>
  <c r="J30155" i="16"/>
  <c r="J30156" i="16"/>
  <c r="J30157" i="16"/>
  <c r="J30158" i="16"/>
  <c r="J30159" i="16"/>
  <c r="J30160" i="16"/>
  <c r="J30161" i="16"/>
  <c r="J30162" i="16"/>
  <c r="J30163" i="16"/>
  <c r="J30164" i="16"/>
  <c r="J30165" i="16"/>
  <c r="J30166" i="16"/>
  <c r="J30167" i="16"/>
  <c r="J30168" i="16"/>
  <c r="J30169" i="16"/>
  <c r="J30170" i="16"/>
  <c r="J30171" i="16"/>
  <c r="J30172" i="16"/>
  <c r="J30173" i="16"/>
  <c r="J30174" i="16"/>
  <c r="J30175" i="16"/>
  <c r="J30176" i="16"/>
  <c r="J30177" i="16"/>
  <c r="J30178" i="16"/>
  <c r="J30179" i="16"/>
  <c r="J30180" i="16"/>
  <c r="J30181" i="16"/>
  <c r="J30182" i="16"/>
  <c r="J30183" i="16"/>
  <c r="J30184" i="16"/>
  <c r="J30185" i="16"/>
  <c r="J30186" i="16"/>
  <c r="J30187" i="16"/>
  <c r="J30188" i="16"/>
  <c r="J30189" i="16"/>
  <c r="J30190" i="16"/>
  <c r="J30191" i="16"/>
  <c r="J30192" i="16"/>
  <c r="J30193" i="16"/>
  <c r="J30194" i="16"/>
  <c r="J30195" i="16"/>
  <c r="J30196" i="16"/>
  <c r="J30197" i="16"/>
  <c r="J30198" i="16"/>
  <c r="J30199" i="16"/>
  <c r="J30200" i="16"/>
  <c r="J30201" i="16"/>
  <c r="J30202" i="16"/>
  <c r="J30203" i="16"/>
  <c r="J30204" i="16"/>
  <c r="J30205" i="16"/>
  <c r="J30206" i="16"/>
  <c r="J30207" i="16"/>
  <c r="J30208" i="16"/>
  <c r="J30209" i="16"/>
  <c r="J30210" i="16"/>
  <c r="J30211" i="16"/>
  <c r="J30212" i="16"/>
  <c r="J30213" i="16"/>
  <c r="J30214" i="16"/>
  <c r="J30215" i="16"/>
  <c r="J30216" i="16"/>
  <c r="J30217" i="16"/>
  <c r="J30218" i="16"/>
  <c r="J30219" i="16"/>
  <c r="J30220" i="16"/>
  <c r="J30221" i="16"/>
  <c r="J30222" i="16"/>
  <c r="J30223" i="16"/>
  <c r="J30224" i="16"/>
  <c r="J30225" i="16"/>
  <c r="J30226" i="16"/>
  <c r="J30227" i="16"/>
  <c r="J30228" i="16"/>
  <c r="J30229" i="16"/>
  <c r="J30230" i="16"/>
  <c r="J30231" i="16"/>
  <c r="J30232" i="16"/>
  <c r="J30233" i="16"/>
  <c r="J30234" i="16"/>
  <c r="J30235" i="16"/>
  <c r="J30236" i="16"/>
  <c r="J30237" i="16"/>
  <c r="J30238" i="16"/>
  <c r="J30239" i="16"/>
  <c r="J30240" i="16"/>
  <c r="J30241" i="16"/>
  <c r="J30242" i="16"/>
  <c r="J30243" i="16"/>
  <c r="J30244" i="16"/>
  <c r="J30245" i="16"/>
  <c r="J30246" i="16"/>
  <c r="J30247" i="16"/>
  <c r="J30248" i="16"/>
  <c r="J30249" i="16"/>
  <c r="J30250" i="16"/>
  <c r="J30251" i="16"/>
  <c r="J30252" i="16"/>
  <c r="J30253" i="16"/>
  <c r="J30254" i="16"/>
  <c r="J30255" i="16"/>
  <c r="J30256" i="16"/>
  <c r="J30257" i="16"/>
  <c r="J30258" i="16"/>
  <c r="J30259" i="16"/>
  <c r="J30260" i="16"/>
  <c r="J30261" i="16"/>
  <c r="J30262" i="16"/>
  <c r="J30263" i="16"/>
  <c r="J30264" i="16"/>
  <c r="J30265" i="16"/>
  <c r="J30266" i="16"/>
  <c r="J30267" i="16"/>
  <c r="J30268" i="16"/>
  <c r="J30269" i="16"/>
  <c r="J30270" i="16"/>
  <c r="J30271" i="16"/>
  <c r="J30272" i="16"/>
  <c r="J30273" i="16"/>
  <c r="J30274" i="16"/>
  <c r="J30275" i="16"/>
  <c r="J30276" i="16"/>
  <c r="J30277" i="16"/>
  <c r="J30278" i="16"/>
  <c r="J30279" i="16"/>
  <c r="J30280" i="16"/>
  <c r="J30281" i="16"/>
  <c r="J30282" i="16"/>
  <c r="J30283" i="16"/>
  <c r="J30284" i="16"/>
  <c r="J30285" i="16"/>
  <c r="J30286" i="16"/>
  <c r="J30287" i="16"/>
  <c r="J30288" i="16"/>
  <c r="J30289" i="16"/>
  <c r="J30290" i="16"/>
  <c r="J30291" i="16"/>
  <c r="J30292" i="16"/>
  <c r="J30293" i="16"/>
  <c r="J30294" i="16"/>
  <c r="J30295" i="16"/>
  <c r="J30296" i="16"/>
  <c r="J30297" i="16"/>
  <c r="J30298" i="16"/>
  <c r="J30299" i="16"/>
  <c r="J30300" i="16"/>
  <c r="J30301" i="16"/>
  <c r="J30302" i="16"/>
  <c r="J30303" i="16"/>
  <c r="J30304" i="16"/>
  <c r="J30305" i="16"/>
  <c r="J30306" i="16"/>
  <c r="J30307" i="16"/>
  <c r="J30308" i="16"/>
  <c r="J30309" i="16"/>
  <c r="J30310" i="16"/>
  <c r="J30311" i="16"/>
  <c r="J30312" i="16"/>
  <c r="J30313" i="16"/>
  <c r="J30314" i="16"/>
  <c r="J30315" i="16"/>
  <c r="J30316" i="16"/>
  <c r="J30317" i="16"/>
  <c r="J30318" i="16"/>
  <c r="J30319" i="16"/>
  <c r="J30320" i="16"/>
  <c r="J30321" i="16"/>
  <c r="J30322" i="16"/>
  <c r="J30323" i="16"/>
  <c r="J30324" i="16"/>
  <c r="J30325" i="16"/>
  <c r="J30326" i="16"/>
  <c r="J30327" i="16"/>
  <c r="J30328" i="16"/>
  <c r="J30329" i="16"/>
  <c r="J30330" i="16"/>
  <c r="J30331" i="16"/>
  <c r="J30332" i="16"/>
  <c r="J30333" i="16"/>
  <c r="J30334" i="16"/>
  <c r="J30335" i="16"/>
  <c r="J30336" i="16"/>
  <c r="J30337" i="16"/>
  <c r="J30338" i="16"/>
  <c r="J30339" i="16"/>
  <c r="J30340" i="16"/>
  <c r="J30341" i="16"/>
  <c r="J30342" i="16"/>
  <c r="J30343" i="16"/>
  <c r="J30344" i="16"/>
  <c r="J30345" i="16"/>
  <c r="J30346" i="16"/>
  <c r="J30347" i="16"/>
  <c r="J30348" i="16"/>
  <c r="J30349" i="16"/>
  <c r="J30350" i="16"/>
  <c r="J30351" i="16"/>
  <c r="J30352" i="16"/>
  <c r="J30353" i="16"/>
  <c r="J30354" i="16"/>
  <c r="J30355" i="16"/>
  <c r="J30356" i="16"/>
  <c r="J30357" i="16"/>
  <c r="J30358" i="16"/>
  <c r="J30359" i="16"/>
  <c r="J30360" i="16"/>
  <c r="J30361" i="16"/>
  <c r="J30362" i="16"/>
  <c r="J30363" i="16"/>
  <c r="J30364" i="16"/>
  <c r="J30365" i="16"/>
  <c r="J30366" i="16"/>
  <c r="J30367" i="16"/>
  <c r="J30368" i="16"/>
  <c r="J30369" i="16"/>
  <c r="J30370" i="16"/>
  <c r="J30371" i="16"/>
  <c r="J30372" i="16"/>
  <c r="J30373" i="16"/>
  <c r="J30374" i="16"/>
  <c r="J30375" i="16"/>
  <c r="J30376" i="16"/>
  <c r="J30377" i="16"/>
  <c r="J30378" i="16"/>
  <c r="J30379" i="16"/>
  <c r="J30380" i="16"/>
  <c r="J30381" i="16"/>
  <c r="J30382" i="16"/>
  <c r="J30383" i="16"/>
  <c r="J30384" i="16"/>
  <c r="J30385" i="16"/>
  <c r="J30386" i="16"/>
  <c r="J30387" i="16"/>
  <c r="J30388" i="16"/>
  <c r="J30389" i="16"/>
  <c r="J30390" i="16"/>
  <c r="J30391" i="16"/>
  <c r="J30392" i="16"/>
  <c r="J30393" i="16"/>
  <c r="J30394" i="16"/>
  <c r="J30395" i="16"/>
  <c r="J30396" i="16"/>
  <c r="J30397" i="16"/>
  <c r="J30398" i="16"/>
  <c r="J30399" i="16"/>
  <c r="J30400" i="16"/>
  <c r="J30401" i="16"/>
  <c r="J30402" i="16"/>
  <c r="J30403" i="16"/>
  <c r="J30404" i="16"/>
  <c r="J30405" i="16"/>
  <c r="J30406" i="16"/>
  <c r="J30407" i="16"/>
  <c r="J30408" i="16"/>
  <c r="J30409" i="16"/>
  <c r="J30410" i="16"/>
  <c r="J30411" i="16"/>
  <c r="J30412" i="16"/>
  <c r="J30413" i="16"/>
  <c r="J30414" i="16"/>
  <c r="J30415" i="16"/>
  <c r="J30416" i="16"/>
  <c r="J30417" i="16"/>
  <c r="J30418" i="16"/>
  <c r="J30419" i="16"/>
  <c r="J30420" i="16"/>
  <c r="J30421" i="16"/>
  <c r="J30422" i="16"/>
  <c r="J30423" i="16"/>
  <c r="J30424" i="16"/>
  <c r="J30425" i="16"/>
  <c r="J30426" i="16"/>
  <c r="J30427" i="16"/>
  <c r="J30428" i="16"/>
  <c r="J30429" i="16"/>
  <c r="J30430" i="16"/>
  <c r="J30431" i="16"/>
  <c r="J30432" i="16"/>
  <c r="J30433" i="16"/>
  <c r="J30434" i="16"/>
  <c r="J30435" i="16"/>
  <c r="J30436" i="16"/>
  <c r="J30437" i="16"/>
  <c r="J30438" i="16"/>
  <c r="J30439" i="16"/>
  <c r="J30440" i="16"/>
  <c r="J30441" i="16"/>
  <c r="J30442" i="16"/>
  <c r="J30443" i="16"/>
  <c r="J30444" i="16"/>
  <c r="J30445" i="16"/>
  <c r="J30446" i="16"/>
  <c r="J30447" i="16"/>
  <c r="J30448" i="16"/>
  <c r="J30449" i="16"/>
  <c r="J30450" i="16"/>
  <c r="J30451" i="16"/>
  <c r="J30452" i="16"/>
  <c r="J30453" i="16"/>
  <c r="J30454" i="16"/>
  <c r="J30455" i="16"/>
  <c r="J30456" i="16"/>
  <c r="J30457" i="16"/>
  <c r="J30458" i="16"/>
  <c r="J30459" i="16"/>
  <c r="J30460" i="16"/>
  <c r="J30461" i="16"/>
  <c r="J30462" i="16"/>
  <c r="J30463" i="16"/>
  <c r="J30464" i="16"/>
  <c r="J30465" i="16"/>
  <c r="J30466" i="16"/>
  <c r="J30467" i="16"/>
  <c r="J30468" i="16"/>
  <c r="J30469" i="16"/>
  <c r="J30470" i="16"/>
  <c r="J30471" i="16"/>
  <c r="J30472" i="16"/>
  <c r="J30473" i="16"/>
  <c r="J30474" i="16"/>
  <c r="J30475" i="16"/>
  <c r="J30476" i="16"/>
  <c r="J30477" i="16"/>
  <c r="J30478" i="16"/>
  <c r="J30479" i="16"/>
  <c r="J30480" i="16"/>
  <c r="J30481" i="16"/>
  <c r="J30482" i="16"/>
  <c r="J30483" i="16"/>
  <c r="J30484" i="16"/>
  <c r="J30485" i="16"/>
  <c r="J30486" i="16"/>
  <c r="J30487" i="16"/>
  <c r="J30488" i="16"/>
  <c r="J30489" i="16"/>
  <c r="J30490" i="16"/>
  <c r="J30491" i="16"/>
  <c r="J30492" i="16"/>
  <c r="J30493" i="16"/>
  <c r="J30494" i="16"/>
  <c r="J30495" i="16"/>
  <c r="J30496" i="16"/>
  <c r="J30497" i="16"/>
  <c r="J30498" i="16"/>
  <c r="J30499" i="16"/>
  <c r="J30500" i="16"/>
  <c r="J30501" i="16"/>
  <c r="J30502" i="16"/>
  <c r="J30503" i="16"/>
  <c r="J30504" i="16"/>
  <c r="J30505" i="16"/>
  <c r="J30506" i="16"/>
  <c r="J30507" i="16"/>
  <c r="J30508" i="16"/>
  <c r="J30509" i="16"/>
  <c r="J30510" i="16"/>
  <c r="J30511" i="16"/>
  <c r="J30512" i="16"/>
  <c r="J30513" i="16"/>
  <c r="J30514" i="16"/>
  <c r="J30515" i="16"/>
  <c r="J30516" i="16"/>
  <c r="J30517" i="16"/>
  <c r="J30518" i="16"/>
  <c r="J30519" i="16"/>
  <c r="J30520" i="16"/>
  <c r="J30521" i="16"/>
  <c r="J30522" i="16"/>
  <c r="J30523" i="16"/>
  <c r="J30524" i="16"/>
  <c r="J30525" i="16"/>
  <c r="J30526" i="16"/>
  <c r="J30527" i="16"/>
  <c r="J30528" i="16"/>
  <c r="J30529" i="16"/>
  <c r="J30530" i="16"/>
  <c r="J30531" i="16"/>
  <c r="J30532" i="16"/>
  <c r="J30533" i="16"/>
  <c r="J30534" i="16"/>
  <c r="J30535" i="16"/>
  <c r="J30536" i="16"/>
  <c r="J30537" i="16"/>
  <c r="J30538" i="16"/>
  <c r="J30539" i="16"/>
  <c r="J30540" i="16"/>
  <c r="J30541" i="16"/>
  <c r="J30542" i="16"/>
  <c r="J30543" i="16"/>
  <c r="J30544" i="16"/>
  <c r="J30545" i="16"/>
  <c r="J30546" i="16"/>
  <c r="J30547" i="16"/>
  <c r="J30548" i="16"/>
  <c r="J30549" i="16"/>
  <c r="J30550" i="16"/>
  <c r="J30551" i="16"/>
  <c r="J30552" i="16"/>
  <c r="J30553" i="16"/>
  <c r="J30554" i="16"/>
  <c r="J30555" i="16"/>
  <c r="J30556" i="16"/>
  <c r="J30557" i="16"/>
  <c r="J30558" i="16"/>
  <c r="J30559" i="16"/>
  <c r="J30560" i="16"/>
  <c r="J30561" i="16"/>
  <c r="J30562" i="16"/>
  <c r="J30563" i="16"/>
  <c r="J30564" i="16"/>
  <c r="J30565" i="16"/>
  <c r="J30566" i="16"/>
  <c r="J30567" i="16"/>
  <c r="J30568" i="16"/>
  <c r="J30569" i="16"/>
  <c r="J30570" i="16"/>
  <c r="J30571" i="16"/>
  <c r="J30572" i="16"/>
  <c r="J30573" i="16"/>
  <c r="J30574" i="16"/>
  <c r="J30575" i="16"/>
  <c r="J30576" i="16"/>
  <c r="J30577" i="16"/>
  <c r="J30578" i="16"/>
  <c r="J30579" i="16"/>
  <c r="J30580" i="16"/>
  <c r="J30581" i="16"/>
  <c r="J30582" i="16"/>
  <c r="J30583" i="16"/>
  <c r="J30584" i="16"/>
  <c r="J30585" i="16"/>
  <c r="J30586" i="16"/>
  <c r="J30587" i="16"/>
  <c r="J30588" i="16"/>
  <c r="J30589" i="16"/>
  <c r="J30590" i="16"/>
  <c r="J30591" i="16"/>
  <c r="J30592" i="16"/>
  <c r="J30593" i="16"/>
  <c r="J30594" i="16"/>
  <c r="J30595" i="16"/>
  <c r="J30596" i="16"/>
  <c r="J30597" i="16"/>
  <c r="J30598" i="16"/>
  <c r="J30599" i="16"/>
  <c r="J30600" i="16"/>
  <c r="J30601" i="16"/>
  <c r="J30602" i="16"/>
  <c r="J30603" i="16"/>
  <c r="J30604" i="16"/>
  <c r="J30605" i="16"/>
  <c r="J30606" i="16"/>
  <c r="J30607" i="16"/>
  <c r="J30608" i="16"/>
  <c r="J30609" i="16"/>
  <c r="J30610" i="16"/>
  <c r="J30611" i="16"/>
  <c r="J30612" i="16"/>
  <c r="J30613" i="16"/>
  <c r="J30614" i="16"/>
  <c r="J30615" i="16"/>
  <c r="J30616" i="16"/>
  <c r="J30617" i="16"/>
  <c r="J30618" i="16"/>
  <c r="J30619" i="16"/>
  <c r="J30620" i="16"/>
  <c r="J30621" i="16"/>
  <c r="J30622" i="16"/>
  <c r="J30623" i="16"/>
  <c r="J30624" i="16"/>
  <c r="J30625" i="16"/>
  <c r="J30626" i="16"/>
  <c r="J30627" i="16"/>
  <c r="J30628" i="16"/>
  <c r="J30629" i="16"/>
  <c r="J30630" i="16"/>
  <c r="J30631" i="16"/>
  <c r="J30632" i="16"/>
  <c r="J30633" i="16"/>
  <c r="J30634" i="16"/>
  <c r="J30635" i="16"/>
  <c r="J30636" i="16"/>
  <c r="J30637" i="16"/>
  <c r="J30638" i="16"/>
  <c r="J30639" i="16"/>
  <c r="J30640" i="16"/>
  <c r="J30641" i="16"/>
  <c r="J30642" i="16"/>
  <c r="J30643" i="16"/>
  <c r="J30644" i="16"/>
  <c r="J30645" i="16"/>
  <c r="J30646" i="16"/>
  <c r="J30647" i="16"/>
  <c r="J30648" i="16"/>
  <c r="J30649" i="16"/>
  <c r="J30650" i="16"/>
  <c r="J30651" i="16"/>
  <c r="J30652" i="16"/>
  <c r="J30653" i="16"/>
  <c r="J30654" i="16"/>
  <c r="J30655" i="16"/>
  <c r="J30656" i="16"/>
  <c r="J30657" i="16"/>
  <c r="J30658" i="16"/>
  <c r="J30659" i="16"/>
  <c r="J30660" i="16"/>
  <c r="J30661" i="16"/>
  <c r="J30662" i="16"/>
  <c r="J30663" i="16"/>
  <c r="J30664" i="16"/>
  <c r="J30665" i="16"/>
  <c r="J30666" i="16"/>
  <c r="J30667" i="16"/>
  <c r="J30668" i="16"/>
  <c r="J30669" i="16"/>
  <c r="J30670" i="16"/>
  <c r="J30671" i="16"/>
  <c r="J30672" i="16"/>
  <c r="J30673" i="16"/>
  <c r="J30674" i="16"/>
  <c r="J30675" i="16"/>
  <c r="J30676" i="16"/>
  <c r="J30677" i="16"/>
  <c r="J30678" i="16"/>
  <c r="J30679" i="16"/>
  <c r="J30680" i="16"/>
  <c r="J30681" i="16"/>
  <c r="J30682" i="16"/>
  <c r="J30683" i="16"/>
  <c r="J30684" i="16"/>
  <c r="J30685" i="16"/>
  <c r="J30686" i="16"/>
  <c r="J30687" i="16"/>
  <c r="J30688" i="16"/>
  <c r="J30689" i="16"/>
  <c r="J30690" i="16"/>
  <c r="J30691" i="16"/>
  <c r="J30692" i="16"/>
  <c r="J30693" i="16"/>
  <c r="J30694" i="16"/>
  <c r="J30695" i="16"/>
  <c r="J30696" i="16"/>
  <c r="J30697" i="16"/>
  <c r="J30698" i="16"/>
  <c r="J30699" i="16"/>
  <c r="J30700" i="16"/>
  <c r="J30701" i="16"/>
  <c r="J30702" i="16"/>
  <c r="J30703" i="16"/>
  <c r="J30704" i="16"/>
  <c r="J30705" i="16"/>
  <c r="J30706" i="16"/>
  <c r="J30707" i="16"/>
  <c r="J30708" i="16"/>
  <c r="J30709" i="16"/>
  <c r="J30710" i="16"/>
  <c r="J30711" i="16"/>
  <c r="J30712" i="16"/>
  <c r="J30713" i="16"/>
  <c r="J30714" i="16"/>
  <c r="J30715" i="16"/>
  <c r="J30716" i="16"/>
  <c r="J30717" i="16"/>
  <c r="J30718" i="16"/>
  <c r="J30719" i="16"/>
  <c r="J30720" i="16"/>
  <c r="J30721" i="16"/>
  <c r="J30722" i="16"/>
  <c r="J30723" i="16"/>
  <c r="J30724" i="16"/>
  <c r="J30725" i="16"/>
  <c r="J30726" i="16"/>
  <c r="J30727" i="16"/>
  <c r="J30728" i="16"/>
  <c r="J30729" i="16"/>
  <c r="J30730" i="16"/>
  <c r="J30731" i="16"/>
  <c r="J30732" i="16"/>
  <c r="J30733" i="16"/>
  <c r="J30734" i="16"/>
  <c r="J30735" i="16"/>
  <c r="J30736" i="16"/>
  <c r="J30737" i="16"/>
  <c r="J30738" i="16"/>
  <c r="J30739" i="16"/>
  <c r="J30740" i="16"/>
  <c r="J30741" i="16"/>
  <c r="J30742" i="16"/>
  <c r="J30743" i="16"/>
  <c r="J30744" i="16"/>
  <c r="J30745" i="16"/>
  <c r="J30746" i="16"/>
  <c r="J30747" i="16"/>
  <c r="J30748" i="16"/>
  <c r="J30749" i="16"/>
  <c r="J30750" i="16"/>
  <c r="J30751" i="16"/>
  <c r="J30752" i="16"/>
  <c r="J30753" i="16"/>
  <c r="J30754" i="16"/>
  <c r="J30755" i="16"/>
  <c r="J30756" i="16"/>
  <c r="J30757" i="16"/>
  <c r="J30758" i="16"/>
  <c r="J30759" i="16"/>
  <c r="J30760" i="16"/>
  <c r="J30761" i="16"/>
  <c r="J30762" i="16"/>
  <c r="J30763" i="16"/>
  <c r="J30764" i="16"/>
  <c r="J30765" i="16"/>
  <c r="J30766" i="16"/>
  <c r="J30767" i="16"/>
  <c r="J30768" i="16"/>
  <c r="J30769" i="16"/>
  <c r="J30770" i="16"/>
  <c r="J30771" i="16"/>
  <c r="J30772" i="16"/>
  <c r="J30773" i="16"/>
  <c r="J30774" i="16"/>
  <c r="J30775" i="16"/>
  <c r="J30776" i="16"/>
  <c r="J30777" i="16"/>
  <c r="J30778" i="16"/>
  <c r="J30779" i="16"/>
  <c r="J30780" i="16"/>
  <c r="J30781" i="16"/>
  <c r="J30782" i="16"/>
  <c r="J30783" i="16"/>
  <c r="J30784" i="16"/>
  <c r="J30785" i="16"/>
  <c r="J30786" i="16"/>
  <c r="J30787" i="16"/>
  <c r="J30788" i="16"/>
  <c r="J30789" i="16"/>
  <c r="J30790" i="16"/>
  <c r="J30791" i="16"/>
  <c r="J30792" i="16"/>
  <c r="J30793" i="16"/>
  <c r="J30794" i="16"/>
  <c r="J30795" i="16"/>
  <c r="J30796" i="16"/>
  <c r="J30797" i="16"/>
  <c r="J30798" i="16"/>
  <c r="J30799" i="16"/>
  <c r="J30800" i="16"/>
  <c r="J30801" i="16"/>
  <c r="J30802" i="16"/>
  <c r="J30803" i="16"/>
  <c r="J30804" i="16"/>
  <c r="J30805" i="16"/>
  <c r="J30806" i="16"/>
  <c r="J30807" i="16"/>
  <c r="J30808" i="16"/>
  <c r="J30809" i="16"/>
  <c r="J30810" i="16"/>
  <c r="J30811" i="16"/>
  <c r="J30812" i="16"/>
  <c r="J30813" i="16"/>
  <c r="J30814" i="16"/>
  <c r="J30815" i="16"/>
  <c r="J30816" i="16"/>
  <c r="J30817" i="16"/>
  <c r="J30818" i="16"/>
  <c r="J30819" i="16"/>
  <c r="J30820" i="16"/>
  <c r="J30821" i="16"/>
  <c r="J30822" i="16"/>
  <c r="J30823" i="16"/>
  <c r="J30824" i="16"/>
  <c r="J30825" i="16"/>
  <c r="J30826" i="16"/>
  <c r="J30827" i="16"/>
  <c r="J30828" i="16"/>
  <c r="J30829" i="16"/>
  <c r="J30830" i="16"/>
  <c r="J30831" i="16"/>
  <c r="J30832" i="16"/>
  <c r="J30833" i="16"/>
  <c r="J30834" i="16"/>
  <c r="J30835" i="16"/>
  <c r="J30836" i="16"/>
  <c r="J30837" i="16"/>
  <c r="J30838" i="16"/>
  <c r="J30839" i="16"/>
  <c r="J30840" i="16"/>
  <c r="J30841" i="16"/>
  <c r="J30842" i="16"/>
  <c r="J30843" i="16"/>
  <c r="J30844" i="16"/>
  <c r="J30845" i="16"/>
  <c r="J30846" i="16"/>
  <c r="J30847" i="16"/>
  <c r="J30848" i="16"/>
  <c r="J30849" i="16"/>
  <c r="J30850" i="16"/>
  <c r="J30851" i="16"/>
  <c r="J30852" i="16"/>
  <c r="J30853" i="16"/>
  <c r="J30854" i="16"/>
  <c r="J30855" i="16"/>
  <c r="J30856" i="16"/>
  <c r="J30857" i="16"/>
  <c r="J30858" i="16"/>
  <c r="J30859" i="16"/>
  <c r="J30860" i="16"/>
  <c r="J30861" i="16"/>
  <c r="J30862" i="16"/>
  <c r="J30863" i="16"/>
  <c r="J30864" i="16"/>
  <c r="J30865" i="16"/>
  <c r="J30866" i="16"/>
  <c r="J30867" i="16"/>
  <c r="J30868" i="16"/>
  <c r="J30869" i="16"/>
  <c r="J30870" i="16"/>
  <c r="J30871" i="16"/>
  <c r="J30872" i="16"/>
  <c r="J30873" i="16"/>
  <c r="J30874" i="16"/>
  <c r="J30875" i="16"/>
  <c r="J30876" i="16"/>
  <c r="J30877" i="16"/>
  <c r="J30878" i="16"/>
  <c r="J30879" i="16"/>
  <c r="J30880" i="16"/>
  <c r="J30881" i="16"/>
  <c r="J30882" i="16"/>
  <c r="J30883" i="16"/>
  <c r="J30884" i="16"/>
  <c r="J30885" i="16"/>
  <c r="J30886" i="16"/>
  <c r="J30887" i="16"/>
  <c r="J30888" i="16"/>
  <c r="J30889" i="16"/>
  <c r="J30890" i="16"/>
  <c r="J30891" i="16"/>
  <c r="J30892" i="16"/>
  <c r="J30893" i="16"/>
  <c r="J30894" i="16"/>
  <c r="J30895" i="16"/>
  <c r="J30896" i="16"/>
  <c r="J30897" i="16"/>
  <c r="J30898" i="16"/>
  <c r="J30899" i="16"/>
  <c r="J30900" i="16"/>
  <c r="J30901" i="16"/>
  <c r="J30902" i="16"/>
  <c r="J30903" i="16"/>
  <c r="J30904" i="16"/>
  <c r="J30905" i="16"/>
  <c r="J30906" i="16"/>
  <c r="J30907" i="16"/>
  <c r="J30908" i="16"/>
  <c r="J30909" i="16"/>
  <c r="J30910" i="16"/>
  <c r="J30911" i="16"/>
  <c r="J30912" i="16"/>
  <c r="J30913" i="16"/>
  <c r="J30914" i="16"/>
  <c r="J30915" i="16"/>
  <c r="J30916" i="16"/>
  <c r="J30917" i="16"/>
  <c r="J30918" i="16"/>
  <c r="J30919" i="16"/>
  <c r="J30920" i="16"/>
  <c r="J30921" i="16"/>
  <c r="J30922" i="16"/>
  <c r="J30923" i="16"/>
  <c r="J30924" i="16"/>
  <c r="J30925" i="16"/>
  <c r="J30926" i="16"/>
  <c r="J30927" i="16"/>
  <c r="J30928" i="16"/>
  <c r="J30929" i="16"/>
  <c r="J30930" i="16"/>
  <c r="J30931" i="16"/>
  <c r="J30932" i="16"/>
  <c r="J30933" i="16"/>
  <c r="J30934" i="16"/>
  <c r="J30935" i="16"/>
  <c r="J30936" i="16"/>
  <c r="J30937" i="16"/>
  <c r="J30938" i="16"/>
  <c r="J30939" i="16"/>
  <c r="J30940" i="16"/>
  <c r="J30941" i="16"/>
  <c r="J30942" i="16"/>
  <c r="J30943" i="16"/>
  <c r="J30944" i="16"/>
  <c r="J30945" i="16"/>
  <c r="J30946" i="16"/>
  <c r="J30947" i="16"/>
  <c r="J30948" i="16"/>
  <c r="J30949" i="16"/>
  <c r="J30950" i="16"/>
  <c r="J30951" i="16"/>
  <c r="J30952" i="16"/>
  <c r="J30953" i="16"/>
  <c r="J30954" i="16"/>
  <c r="J30955" i="16"/>
  <c r="J30956" i="16"/>
  <c r="J30957" i="16"/>
  <c r="J30958" i="16"/>
  <c r="J30959" i="16"/>
  <c r="J30960" i="16"/>
  <c r="J30961" i="16"/>
  <c r="J30962" i="16"/>
  <c r="J30963" i="16"/>
  <c r="J30964" i="16"/>
  <c r="J30965" i="16"/>
  <c r="J30966" i="16"/>
  <c r="J30967" i="16"/>
  <c r="J30968" i="16"/>
  <c r="J30969" i="16"/>
  <c r="J30970" i="16"/>
  <c r="J30971" i="16"/>
  <c r="J30972" i="16"/>
  <c r="J30973" i="16"/>
  <c r="J30974" i="16"/>
  <c r="J30975" i="16"/>
  <c r="J30976" i="16"/>
  <c r="J30977" i="16"/>
  <c r="J30978" i="16"/>
  <c r="J30979" i="16"/>
  <c r="J30980" i="16"/>
  <c r="J30981" i="16"/>
  <c r="J30982" i="16"/>
  <c r="J30983" i="16"/>
  <c r="J30984" i="16"/>
  <c r="J30985" i="16"/>
  <c r="J30986" i="16"/>
  <c r="J30987" i="16"/>
  <c r="J30988" i="16"/>
  <c r="J30989" i="16"/>
  <c r="J30990" i="16"/>
  <c r="J30991" i="16"/>
  <c r="J30992" i="16"/>
  <c r="J30993" i="16"/>
  <c r="J30994" i="16"/>
  <c r="J30995" i="16"/>
  <c r="J30996" i="16"/>
  <c r="J30997" i="16"/>
  <c r="J30998" i="16"/>
  <c r="J30999" i="16"/>
  <c r="J31000" i="16"/>
  <c r="J31001" i="16"/>
  <c r="J31002" i="16"/>
  <c r="J31003" i="16"/>
  <c r="J31004" i="16"/>
  <c r="J31005" i="16"/>
  <c r="J31006" i="16"/>
  <c r="J31007" i="16"/>
  <c r="J31008" i="16"/>
  <c r="J31009" i="16"/>
  <c r="J31010" i="16"/>
  <c r="J31011" i="16"/>
  <c r="J31012" i="16"/>
  <c r="J31013" i="16"/>
  <c r="J31014" i="16"/>
  <c r="J31015" i="16"/>
  <c r="J31016" i="16"/>
  <c r="J31017" i="16"/>
  <c r="J31018" i="16"/>
  <c r="J31019" i="16"/>
  <c r="J31020" i="16"/>
  <c r="J31021" i="16"/>
  <c r="J31022" i="16"/>
  <c r="J31023" i="16"/>
  <c r="J31024" i="16"/>
  <c r="J31025" i="16"/>
  <c r="J31026" i="16"/>
  <c r="J31027" i="16"/>
  <c r="J31028" i="16"/>
  <c r="J31029" i="16"/>
  <c r="J31030" i="16"/>
  <c r="J31031" i="16"/>
  <c r="J31032" i="16"/>
  <c r="J31033" i="16"/>
  <c r="J31034" i="16"/>
  <c r="J31035" i="16"/>
  <c r="J31036" i="16"/>
  <c r="J31037" i="16"/>
  <c r="J31038" i="16"/>
  <c r="J31039" i="16"/>
  <c r="J31040" i="16"/>
  <c r="J31041" i="16"/>
  <c r="J31042" i="16"/>
  <c r="J31043" i="16"/>
  <c r="J31044" i="16"/>
  <c r="J31045" i="16"/>
  <c r="J31046" i="16"/>
  <c r="J31047" i="16"/>
  <c r="J31048" i="16"/>
  <c r="J31049" i="16"/>
  <c r="J31050" i="16"/>
  <c r="J31051" i="16"/>
  <c r="J31052" i="16"/>
  <c r="J31053" i="16"/>
  <c r="J31054" i="16"/>
  <c r="J31055" i="16"/>
  <c r="J31056" i="16"/>
  <c r="J31057" i="16"/>
  <c r="J31058" i="16"/>
  <c r="J31059" i="16"/>
  <c r="J31060" i="16"/>
  <c r="J31061" i="16"/>
  <c r="J31062" i="16"/>
  <c r="J31063" i="16"/>
  <c r="J31064" i="16"/>
  <c r="J31065" i="16"/>
  <c r="J31066" i="16"/>
  <c r="J31067" i="16"/>
  <c r="J31068" i="16"/>
  <c r="J31069" i="16"/>
  <c r="J31070" i="16"/>
  <c r="J31071" i="16"/>
  <c r="J31072" i="16"/>
  <c r="J31073" i="16"/>
  <c r="J31074" i="16"/>
  <c r="J31075" i="16"/>
  <c r="J31076" i="16"/>
  <c r="J31077" i="16"/>
  <c r="J31078" i="16"/>
  <c r="J31079" i="16"/>
  <c r="J31080" i="16"/>
  <c r="J31081" i="16"/>
  <c r="J31082" i="16"/>
  <c r="J31083" i="16"/>
  <c r="J31084" i="16"/>
  <c r="J31085" i="16"/>
  <c r="J31086" i="16"/>
  <c r="J31087" i="16"/>
  <c r="J31088" i="16"/>
  <c r="J31089" i="16"/>
  <c r="J31090" i="16"/>
  <c r="J31091" i="16"/>
  <c r="J31092" i="16"/>
  <c r="J31093" i="16"/>
  <c r="J31094" i="16"/>
  <c r="J31095" i="16"/>
  <c r="J31096" i="16"/>
  <c r="J31097" i="16"/>
  <c r="J31098" i="16"/>
  <c r="J31099" i="16"/>
  <c r="J31100" i="16"/>
  <c r="J31101" i="16"/>
  <c r="J31102" i="16"/>
  <c r="J31103" i="16"/>
  <c r="J31104" i="16"/>
  <c r="J31105" i="16"/>
  <c r="J31106" i="16"/>
  <c r="J31107" i="16"/>
  <c r="J31108" i="16"/>
  <c r="J31109" i="16"/>
  <c r="J31110" i="16"/>
  <c r="J31111" i="16"/>
  <c r="J31112" i="16"/>
  <c r="J31113" i="16"/>
  <c r="J31114" i="16"/>
  <c r="J31115" i="16"/>
  <c r="J31116" i="16"/>
  <c r="J31117" i="16"/>
  <c r="J31118" i="16"/>
  <c r="J31119" i="16"/>
  <c r="J31120" i="16"/>
  <c r="J31121" i="16"/>
  <c r="J31122" i="16"/>
  <c r="J31123" i="16"/>
  <c r="J31124" i="16"/>
  <c r="J31125" i="16"/>
  <c r="J31126" i="16"/>
  <c r="J31127" i="16"/>
  <c r="J31128" i="16"/>
  <c r="J31129" i="16"/>
  <c r="J31130" i="16"/>
  <c r="J31131" i="16"/>
  <c r="J31132" i="16"/>
  <c r="J31133" i="16"/>
  <c r="J31134" i="16"/>
  <c r="J31135" i="16"/>
  <c r="J31136" i="16"/>
  <c r="J31137" i="16"/>
  <c r="J31138" i="16"/>
  <c r="J31139" i="16"/>
  <c r="J31140" i="16"/>
  <c r="J31141" i="16"/>
  <c r="J31142" i="16"/>
  <c r="J31143" i="16"/>
  <c r="J31144" i="16"/>
  <c r="J31145" i="16"/>
  <c r="J31146" i="16"/>
  <c r="J31147" i="16"/>
  <c r="J31148" i="16"/>
  <c r="J31149" i="16"/>
  <c r="J31150" i="16"/>
  <c r="J31151" i="16"/>
  <c r="J31152" i="16"/>
  <c r="J31153" i="16"/>
  <c r="J31154" i="16"/>
  <c r="J31155" i="16"/>
  <c r="J31156" i="16"/>
  <c r="J31157" i="16"/>
  <c r="J31158" i="16"/>
  <c r="J31159" i="16"/>
  <c r="J31160" i="16"/>
  <c r="J31161" i="16"/>
  <c r="J31162" i="16"/>
  <c r="J31163" i="16"/>
  <c r="J31164" i="16"/>
  <c r="J31165" i="16"/>
  <c r="J31166" i="16"/>
  <c r="J31167" i="16"/>
  <c r="J31168" i="16"/>
  <c r="J31169" i="16"/>
  <c r="J31170" i="16"/>
  <c r="J31171" i="16"/>
  <c r="J31172" i="16"/>
  <c r="J31173" i="16"/>
  <c r="J31174" i="16"/>
  <c r="J31175" i="16"/>
  <c r="J31176" i="16"/>
  <c r="J31177" i="16"/>
  <c r="J31178" i="16"/>
  <c r="J31179" i="16"/>
  <c r="J31180" i="16"/>
  <c r="J31181" i="16"/>
  <c r="J31182" i="16"/>
  <c r="J31183" i="16"/>
  <c r="J31184" i="16"/>
  <c r="J31185" i="16"/>
  <c r="J31186" i="16"/>
  <c r="J31187" i="16"/>
  <c r="J31188" i="16"/>
  <c r="J31189" i="16"/>
  <c r="J31190" i="16"/>
  <c r="J31191" i="16"/>
  <c r="J31192" i="16"/>
  <c r="J31193" i="16"/>
  <c r="J31194" i="16"/>
  <c r="J31195" i="16"/>
  <c r="J31196" i="16"/>
  <c r="J31197" i="16"/>
  <c r="J31198" i="16"/>
  <c r="J31199" i="16"/>
  <c r="J31200" i="16"/>
  <c r="J31201" i="16"/>
  <c r="J31202" i="16"/>
  <c r="J31203" i="16"/>
  <c r="J31204" i="16"/>
  <c r="J31205" i="16"/>
  <c r="J31206" i="16"/>
  <c r="J31207" i="16"/>
  <c r="J31208" i="16"/>
  <c r="J31209" i="16"/>
  <c r="J31210" i="16"/>
  <c r="J31211" i="16"/>
  <c r="J31212" i="16"/>
  <c r="J31213" i="16"/>
  <c r="J31214" i="16"/>
  <c r="J31215" i="16"/>
  <c r="J31216" i="16"/>
  <c r="J31217" i="16"/>
  <c r="J31218" i="16"/>
  <c r="J31219" i="16"/>
  <c r="J31220" i="16"/>
  <c r="J31221" i="16"/>
  <c r="J31222" i="16"/>
  <c r="J31223" i="16"/>
  <c r="J31224" i="16"/>
  <c r="J31225" i="16"/>
  <c r="J31226" i="16"/>
  <c r="J31227" i="16"/>
  <c r="J31228" i="16"/>
  <c r="J31229" i="16"/>
  <c r="J31230" i="16"/>
  <c r="J31231" i="16"/>
  <c r="J31232" i="16"/>
  <c r="J31233" i="16"/>
  <c r="J31234" i="16"/>
  <c r="J31235" i="16"/>
  <c r="J31236" i="16"/>
  <c r="J31237" i="16"/>
  <c r="J31238" i="16"/>
  <c r="J31239" i="16"/>
  <c r="J31240" i="16"/>
  <c r="J31241" i="16"/>
  <c r="J31242" i="16"/>
  <c r="J31243" i="16"/>
  <c r="J31244" i="16"/>
  <c r="J31245" i="16"/>
  <c r="J31246" i="16"/>
  <c r="J31247" i="16"/>
  <c r="J31248" i="16"/>
  <c r="J31249" i="16"/>
  <c r="J31250" i="16"/>
  <c r="J31251" i="16"/>
  <c r="J31252" i="16"/>
  <c r="J31253" i="16"/>
  <c r="J31254" i="16"/>
  <c r="J31255" i="16"/>
  <c r="J31256" i="16"/>
  <c r="J31257" i="16"/>
  <c r="J31258" i="16"/>
  <c r="J31259" i="16"/>
  <c r="J31260" i="16"/>
  <c r="J31261" i="16"/>
  <c r="J31262" i="16"/>
  <c r="J31263" i="16"/>
  <c r="J31264" i="16"/>
  <c r="J31265" i="16"/>
  <c r="J31266" i="16"/>
  <c r="J31267" i="16"/>
  <c r="J31268" i="16"/>
  <c r="J31269" i="16"/>
  <c r="J31270" i="16"/>
  <c r="J31271" i="16"/>
  <c r="J31272" i="16"/>
  <c r="J31273" i="16"/>
  <c r="J31274" i="16"/>
  <c r="J31275" i="16"/>
  <c r="J31276" i="16"/>
  <c r="J31277" i="16"/>
  <c r="J31278" i="16"/>
  <c r="J31279" i="16"/>
  <c r="J31280" i="16"/>
  <c r="J31281" i="16"/>
  <c r="J31282" i="16"/>
  <c r="J31283" i="16"/>
  <c r="J31284" i="16"/>
  <c r="J31285" i="16"/>
  <c r="J31286" i="16"/>
  <c r="J31287" i="16"/>
  <c r="J31288" i="16"/>
  <c r="J31289" i="16"/>
  <c r="J31290" i="16"/>
  <c r="J31291" i="16"/>
  <c r="J31292" i="16"/>
  <c r="J31293" i="16"/>
  <c r="J31294" i="16"/>
  <c r="J31295" i="16"/>
  <c r="J31296" i="16"/>
  <c r="J31297" i="16"/>
  <c r="J31298" i="16"/>
  <c r="J31299" i="16"/>
  <c r="J31300" i="16"/>
  <c r="J31301" i="16"/>
  <c r="J31302" i="16"/>
  <c r="J31303" i="16"/>
  <c r="J31304" i="16"/>
  <c r="J31305" i="16"/>
  <c r="J31306" i="16"/>
  <c r="J31307" i="16"/>
  <c r="J31308" i="16"/>
  <c r="J31309" i="16"/>
  <c r="J31310" i="16"/>
  <c r="J31311" i="16"/>
  <c r="J31312" i="16"/>
  <c r="J31313" i="16"/>
  <c r="J31314" i="16"/>
  <c r="J31315" i="16"/>
  <c r="J31316" i="16"/>
  <c r="J31317" i="16"/>
  <c r="J31318" i="16"/>
  <c r="J31319" i="16"/>
  <c r="J31320" i="16"/>
  <c r="J31321" i="16"/>
  <c r="J31322" i="16"/>
  <c r="J31323" i="16"/>
  <c r="J31324" i="16"/>
  <c r="J31325" i="16"/>
  <c r="J31326" i="16"/>
  <c r="J31327" i="16"/>
  <c r="J31328" i="16"/>
  <c r="J31329" i="16"/>
  <c r="J31330" i="16"/>
  <c r="J31331" i="16"/>
  <c r="J31332" i="16"/>
  <c r="J31333" i="16"/>
  <c r="J31334" i="16"/>
  <c r="J31335" i="16"/>
  <c r="J31336" i="16"/>
  <c r="J31337" i="16"/>
  <c r="J31338" i="16"/>
  <c r="J31339" i="16"/>
  <c r="J31340" i="16"/>
  <c r="J31341" i="16"/>
  <c r="J31342" i="16"/>
  <c r="J31343" i="16"/>
  <c r="J31344" i="16"/>
  <c r="J31345" i="16"/>
  <c r="J31346" i="16"/>
  <c r="J31347" i="16"/>
  <c r="J31348" i="16"/>
  <c r="J31349" i="16"/>
  <c r="J31350" i="16"/>
  <c r="J31351" i="16"/>
  <c r="J31352" i="16"/>
  <c r="J31353" i="16"/>
  <c r="J31354" i="16"/>
  <c r="J31355" i="16"/>
  <c r="J31356" i="16"/>
  <c r="J31357" i="16"/>
  <c r="J31358" i="16"/>
  <c r="J31359" i="16"/>
  <c r="J31360" i="16"/>
  <c r="J31361" i="16"/>
  <c r="J31362" i="16"/>
  <c r="J31363" i="16"/>
  <c r="J31364" i="16"/>
  <c r="J31365" i="16"/>
  <c r="J31366" i="16"/>
  <c r="J31367" i="16"/>
  <c r="J31368" i="16"/>
  <c r="J31369" i="16"/>
  <c r="J31370" i="16"/>
  <c r="J31371" i="16"/>
  <c r="J31372" i="16"/>
  <c r="J31373" i="16"/>
  <c r="J31374" i="16"/>
  <c r="J31375" i="16"/>
  <c r="J31376" i="16"/>
  <c r="J31377" i="16"/>
  <c r="J31378" i="16"/>
  <c r="J31379" i="16"/>
  <c r="J31380" i="16"/>
  <c r="J31381" i="16"/>
  <c r="J31382" i="16"/>
  <c r="J31383" i="16"/>
  <c r="J31384" i="16"/>
  <c r="J31385" i="16"/>
  <c r="J31386" i="16"/>
  <c r="J31387" i="16"/>
  <c r="J31388" i="16"/>
  <c r="J31389" i="16"/>
  <c r="J31390" i="16"/>
  <c r="J31391" i="16"/>
  <c r="J31392" i="16"/>
  <c r="J31393" i="16"/>
  <c r="J31394" i="16"/>
  <c r="J31395" i="16"/>
  <c r="J31396" i="16"/>
  <c r="J31397" i="16"/>
  <c r="J31398" i="16"/>
  <c r="J31399" i="16"/>
  <c r="J31400" i="16"/>
  <c r="J31401" i="16"/>
  <c r="J31402" i="16"/>
  <c r="J31403" i="16"/>
  <c r="J31404" i="16"/>
  <c r="J31405" i="16"/>
  <c r="J31406" i="16"/>
  <c r="J31407" i="16"/>
  <c r="J31408" i="16"/>
  <c r="J31409" i="16"/>
  <c r="J31410" i="16"/>
  <c r="J31411" i="16"/>
  <c r="J31412" i="16"/>
  <c r="J31413" i="16"/>
  <c r="J31414" i="16"/>
  <c r="J31415" i="16"/>
  <c r="J31416" i="16"/>
  <c r="J31417" i="16"/>
  <c r="J31418" i="16"/>
  <c r="J31419" i="16"/>
  <c r="J31420" i="16"/>
  <c r="J31421" i="16"/>
  <c r="J31422" i="16"/>
  <c r="J31423" i="16"/>
  <c r="J31424" i="16"/>
  <c r="J31425" i="16"/>
  <c r="J31426" i="16"/>
  <c r="J31427" i="16"/>
  <c r="J31428" i="16"/>
  <c r="J31429" i="16"/>
  <c r="J31430" i="16"/>
  <c r="J31431" i="16"/>
  <c r="J31432" i="16"/>
  <c r="J31433" i="16"/>
  <c r="J31434" i="16"/>
  <c r="J31435" i="16"/>
  <c r="J31436" i="16"/>
  <c r="J31437" i="16"/>
  <c r="J31438" i="16"/>
  <c r="J31439" i="16"/>
  <c r="J31440" i="16"/>
  <c r="J31441" i="16"/>
  <c r="J31442" i="16"/>
  <c r="J31443" i="16"/>
  <c r="J31444" i="16"/>
  <c r="J31445" i="16"/>
  <c r="J31446" i="16"/>
  <c r="J31447" i="16"/>
  <c r="J31448" i="16"/>
  <c r="J31449" i="16"/>
  <c r="J31450" i="16"/>
  <c r="J31451" i="16"/>
  <c r="J31452" i="16"/>
  <c r="J31453" i="16"/>
  <c r="J31454" i="16"/>
  <c r="J31455" i="16"/>
  <c r="J31456" i="16"/>
  <c r="J31457" i="16"/>
  <c r="J31458" i="16"/>
  <c r="J31459" i="16"/>
  <c r="J31460" i="16"/>
  <c r="J31461" i="16"/>
  <c r="J31462" i="16"/>
  <c r="J31463" i="16"/>
  <c r="J31464" i="16"/>
  <c r="J31465" i="16"/>
  <c r="J31466" i="16"/>
  <c r="J31467" i="16"/>
  <c r="J31468" i="16"/>
  <c r="J31469" i="16"/>
  <c r="J31470" i="16"/>
  <c r="J31471" i="16"/>
  <c r="J31472" i="16"/>
  <c r="J31473" i="16"/>
  <c r="J31474" i="16"/>
  <c r="J31475" i="16"/>
  <c r="J31476" i="16"/>
  <c r="J31477" i="16"/>
  <c r="J31478" i="16"/>
  <c r="J31479" i="16"/>
  <c r="J31480" i="16"/>
  <c r="J31481" i="16"/>
  <c r="J31482" i="16"/>
  <c r="J31483" i="16"/>
  <c r="J31484" i="16"/>
  <c r="J31485" i="16"/>
  <c r="J31486" i="16"/>
  <c r="J31487" i="16"/>
  <c r="J31488" i="16"/>
  <c r="J31489" i="16"/>
  <c r="J31490" i="16"/>
  <c r="J31491" i="16"/>
  <c r="J31492" i="16"/>
  <c r="J31493" i="16"/>
  <c r="J31494" i="16"/>
  <c r="J31495" i="16"/>
  <c r="J31496" i="16"/>
  <c r="J31497" i="16"/>
  <c r="J31498" i="16"/>
  <c r="J31499" i="16"/>
  <c r="J31500" i="16"/>
  <c r="J31501" i="16"/>
  <c r="J31502" i="16"/>
  <c r="J31503" i="16"/>
  <c r="J31504" i="16"/>
  <c r="J31505" i="16"/>
  <c r="J31506" i="16"/>
  <c r="J31507" i="16"/>
  <c r="J31508" i="16"/>
  <c r="J31509" i="16"/>
  <c r="J31510" i="16"/>
  <c r="J31511" i="16"/>
  <c r="J31512" i="16"/>
  <c r="J31513" i="16"/>
  <c r="J31514" i="16"/>
  <c r="J31515" i="16"/>
  <c r="J31516" i="16"/>
  <c r="J31517" i="16"/>
  <c r="J31518" i="16"/>
  <c r="J31519" i="16"/>
  <c r="J31520" i="16"/>
  <c r="J31521" i="16"/>
  <c r="J31522" i="16"/>
  <c r="J31523" i="16"/>
  <c r="J31524" i="16"/>
  <c r="J31525" i="16"/>
  <c r="J31526" i="16"/>
  <c r="J31527" i="16"/>
  <c r="J31528" i="16"/>
  <c r="J31529" i="16"/>
  <c r="J31530" i="16"/>
  <c r="J31531" i="16"/>
  <c r="J31532" i="16"/>
  <c r="J31533" i="16"/>
  <c r="J31534" i="16"/>
  <c r="J31535" i="16"/>
  <c r="J31536" i="16"/>
  <c r="J31537" i="16"/>
  <c r="J31538" i="16"/>
  <c r="J31539" i="16"/>
  <c r="J31540" i="16"/>
  <c r="J31541" i="16"/>
  <c r="J31542" i="16"/>
  <c r="J31543" i="16"/>
  <c r="J31544" i="16"/>
  <c r="J31545" i="16"/>
  <c r="J31546" i="16"/>
  <c r="J31547" i="16"/>
  <c r="J31548" i="16"/>
  <c r="J31549" i="16"/>
  <c r="J31550" i="16"/>
  <c r="J31551" i="16"/>
  <c r="J31552" i="16"/>
  <c r="J31553" i="16"/>
  <c r="J31554" i="16"/>
  <c r="J31555" i="16"/>
  <c r="J31556" i="16"/>
  <c r="J31557" i="16"/>
  <c r="J31558" i="16"/>
  <c r="J31559" i="16"/>
  <c r="J31560" i="16"/>
  <c r="J31561" i="16"/>
  <c r="J31562" i="16"/>
  <c r="J31563" i="16"/>
  <c r="J31564" i="16"/>
  <c r="J31565" i="16"/>
  <c r="J31566" i="16"/>
  <c r="J31567" i="16"/>
  <c r="J31568" i="16"/>
  <c r="J31569" i="16"/>
  <c r="J31570" i="16"/>
  <c r="J31571" i="16"/>
  <c r="J31572" i="16"/>
  <c r="J31573" i="16"/>
  <c r="J31574" i="16"/>
  <c r="J31575" i="16"/>
  <c r="J31576" i="16"/>
  <c r="J31577" i="16"/>
  <c r="J31578" i="16"/>
  <c r="J31579" i="16"/>
  <c r="J31580" i="16"/>
  <c r="J31581" i="16"/>
  <c r="J31582" i="16"/>
  <c r="J31583" i="16"/>
  <c r="J31584" i="16"/>
  <c r="J31585" i="16"/>
  <c r="J31586" i="16"/>
  <c r="J31587" i="16"/>
  <c r="J31588" i="16"/>
  <c r="J31589" i="16"/>
  <c r="J31590" i="16"/>
  <c r="J31591" i="16"/>
  <c r="J31592" i="16"/>
  <c r="J31593" i="16"/>
  <c r="J31594" i="16"/>
  <c r="J31595" i="16"/>
  <c r="J31596" i="16"/>
  <c r="J31597" i="16"/>
  <c r="J31598" i="16"/>
  <c r="J31599" i="16"/>
  <c r="J31600" i="16"/>
  <c r="J31601" i="16"/>
  <c r="J31602" i="16"/>
  <c r="J31603" i="16"/>
  <c r="J31604" i="16"/>
  <c r="J31605" i="16"/>
  <c r="J31606" i="16"/>
  <c r="J31607" i="16"/>
  <c r="J31608" i="16"/>
  <c r="J31609" i="16"/>
  <c r="J31610" i="16"/>
  <c r="J31611" i="16"/>
  <c r="J31612" i="16"/>
  <c r="J31613" i="16"/>
  <c r="J31614" i="16"/>
  <c r="J31615" i="16"/>
  <c r="J31616" i="16"/>
  <c r="J31617" i="16"/>
  <c r="J31618" i="16"/>
  <c r="J31619" i="16"/>
  <c r="J31620" i="16"/>
  <c r="J31621" i="16"/>
  <c r="J31622" i="16"/>
  <c r="J31623" i="16"/>
  <c r="J31624" i="16"/>
  <c r="J31625" i="16"/>
  <c r="J31626" i="16"/>
  <c r="J31627" i="16"/>
  <c r="J31628" i="16"/>
  <c r="J31629" i="16"/>
  <c r="J31630" i="16"/>
  <c r="J31631" i="16"/>
  <c r="J31632" i="16"/>
  <c r="J31633" i="16"/>
  <c r="J31634" i="16"/>
  <c r="J31635" i="16"/>
  <c r="J31636" i="16"/>
  <c r="J31637" i="16"/>
  <c r="J31638" i="16"/>
  <c r="J31639" i="16"/>
  <c r="J31640" i="16"/>
  <c r="J31641" i="16"/>
  <c r="J31642" i="16"/>
  <c r="J31643" i="16"/>
  <c r="J31644" i="16"/>
  <c r="J31645" i="16"/>
  <c r="J31646" i="16"/>
  <c r="J31647" i="16"/>
  <c r="J31648" i="16"/>
  <c r="J31649" i="16"/>
  <c r="J31650" i="16"/>
  <c r="J31651" i="16"/>
  <c r="J31652" i="16"/>
  <c r="J31653" i="16"/>
  <c r="J31654" i="16"/>
  <c r="J31655" i="16"/>
  <c r="J31656" i="16"/>
  <c r="J31657" i="16"/>
  <c r="J31658" i="16"/>
  <c r="J31659" i="16"/>
  <c r="J31660" i="16"/>
  <c r="J31661" i="16"/>
  <c r="J31662" i="16"/>
  <c r="J31663" i="16"/>
  <c r="J31664" i="16"/>
  <c r="J31665" i="16"/>
  <c r="J31666" i="16"/>
  <c r="J31667" i="16"/>
  <c r="J31668" i="16"/>
  <c r="J31669" i="16"/>
  <c r="J31670" i="16"/>
  <c r="J31671" i="16"/>
  <c r="J31672" i="16"/>
  <c r="J31673" i="16"/>
  <c r="J31674" i="16"/>
  <c r="J31675" i="16"/>
  <c r="J31676" i="16"/>
  <c r="J31677" i="16"/>
  <c r="J31678" i="16"/>
  <c r="J31679" i="16"/>
  <c r="J31680" i="16"/>
  <c r="J31681" i="16"/>
  <c r="J31682" i="16"/>
  <c r="J31683" i="16"/>
  <c r="J31684" i="16"/>
  <c r="J31685" i="16"/>
  <c r="J31686" i="16"/>
  <c r="J31687" i="16"/>
  <c r="J31688" i="16"/>
  <c r="J31689" i="16"/>
  <c r="J31690" i="16"/>
  <c r="J31691" i="16"/>
  <c r="J31692" i="16"/>
  <c r="J31693" i="16"/>
  <c r="J31694" i="16"/>
  <c r="J31695" i="16"/>
  <c r="J31696" i="16"/>
  <c r="J31697" i="16"/>
  <c r="J31698" i="16"/>
  <c r="J31699" i="16"/>
  <c r="J31700" i="16"/>
  <c r="J31701" i="16"/>
  <c r="J31702" i="16"/>
  <c r="J31703" i="16"/>
  <c r="J31704" i="16"/>
  <c r="J31705" i="16"/>
  <c r="J31706" i="16"/>
  <c r="J31707" i="16"/>
  <c r="J31708" i="16"/>
  <c r="J31709" i="16"/>
  <c r="J31710" i="16"/>
  <c r="J31711" i="16"/>
  <c r="J31712" i="16"/>
  <c r="J31713" i="16"/>
  <c r="J31714" i="16"/>
  <c r="J31715" i="16"/>
  <c r="J31716" i="16"/>
  <c r="J31717" i="16"/>
  <c r="J31718" i="16"/>
  <c r="J31719" i="16"/>
  <c r="J31720" i="16"/>
  <c r="J31721" i="16"/>
  <c r="J31722" i="16"/>
  <c r="J31723" i="16"/>
  <c r="J31724" i="16"/>
  <c r="J31725" i="16"/>
  <c r="J31726" i="16"/>
  <c r="J31727" i="16"/>
  <c r="J31728" i="16"/>
  <c r="J31729" i="16"/>
  <c r="J31730" i="16"/>
  <c r="J31731" i="16"/>
  <c r="J31732" i="16"/>
  <c r="J31733" i="16"/>
  <c r="J31734" i="16"/>
  <c r="J31735" i="16"/>
  <c r="J31736" i="16"/>
  <c r="J31737" i="16"/>
  <c r="J31738" i="16"/>
  <c r="J31739" i="16"/>
  <c r="J31740" i="16"/>
  <c r="J31741" i="16"/>
  <c r="J31742" i="16"/>
  <c r="J31743" i="16"/>
  <c r="J31744" i="16"/>
  <c r="J31745" i="16"/>
  <c r="J31746" i="16"/>
  <c r="J31747" i="16"/>
  <c r="J31748" i="16"/>
  <c r="J31749" i="16"/>
  <c r="J31750" i="16"/>
  <c r="J31751" i="16"/>
  <c r="J31752" i="16"/>
  <c r="J31753" i="16"/>
  <c r="J31754" i="16"/>
  <c r="J31755" i="16"/>
  <c r="J31756" i="16"/>
  <c r="J31757" i="16"/>
  <c r="J31758" i="16"/>
  <c r="J31759" i="16"/>
  <c r="J31760" i="16"/>
  <c r="J31761" i="16"/>
  <c r="J31762" i="16"/>
  <c r="J31763" i="16"/>
  <c r="J31764" i="16"/>
  <c r="J31765" i="16"/>
  <c r="J31766" i="16"/>
  <c r="J31767" i="16"/>
  <c r="J31768" i="16"/>
  <c r="J31769" i="16"/>
  <c r="J31770" i="16"/>
  <c r="J31771" i="16"/>
  <c r="J31772" i="16"/>
  <c r="J31773" i="16"/>
  <c r="J31774" i="16"/>
  <c r="J31775" i="16"/>
  <c r="J31776" i="16"/>
  <c r="J31777" i="16"/>
  <c r="J31778" i="16"/>
  <c r="J31779" i="16"/>
  <c r="J31780" i="16"/>
  <c r="J31781" i="16"/>
  <c r="J31782" i="16"/>
  <c r="J31783" i="16"/>
  <c r="J31784" i="16"/>
  <c r="J31785" i="16"/>
  <c r="J31786" i="16"/>
  <c r="J31787" i="16"/>
  <c r="J31788" i="16"/>
  <c r="J31789" i="16"/>
  <c r="J31790" i="16"/>
  <c r="J31791" i="16"/>
  <c r="J31792" i="16"/>
  <c r="J31793" i="16"/>
  <c r="J31794" i="16"/>
  <c r="J31795" i="16"/>
  <c r="J31796" i="16"/>
  <c r="J31797" i="16"/>
  <c r="J31798" i="16"/>
  <c r="J31799" i="16"/>
  <c r="J31800" i="16"/>
  <c r="J31801" i="16"/>
  <c r="J31802" i="16"/>
  <c r="J31803" i="16"/>
  <c r="J31804" i="16"/>
  <c r="J31805" i="16"/>
  <c r="J31806" i="16"/>
  <c r="J31807" i="16"/>
  <c r="J31808" i="16"/>
  <c r="J31809" i="16"/>
  <c r="J31810" i="16"/>
  <c r="J31811" i="16"/>
  <c r="J31812" i="16"/>
  <c r="J31813" i="16"/>
  <c r="J31814" i="16"/>
  <c r="J31815" i="16"/>
  <c r="J31816" i="16"/>
  <c r="J31817" i="16"/>
  <c r="J31818" i="16"/>
  <c r="J31819" i="16"/>
  <c r="J31820" i="16"/>
  <c r="J31821" i="16"/>
  <c r="J31822" i="16"/>
  <c r="J31823" i="16"/>
  <c r="J31824" i="16"/>
  <c r="J31825" i="16"/>
  <c r="J31826" i="16"/>
  <c r="J31827" i="16"/>
  <c r="J31828" i="16"/>
  <c r="J31829" i="16"/>
  <c r="J31830" i="16"/>
  <c r="J31831" i="16"/>
  <c r="J31832" i="16"/>
  <c r="J31833" i="16"/>
  <c r="J31834" i="16"/>
  <c r="J31835" i="16"/>
  <c r="J31836" i="16"/>
  <c r="J31837" i="16"/>
  <c r="J31838" i="16"/>
  <c r="J31839" i="16"/>
  <c r="J31840" i="16"/>
  <c r="J31841" i="16"/>
  <c r="J31842" i="16"/>
  <c r="J31843" i="16"/>
  <c r="J31844" i="16"/>
  <c r="J31845" i="16"/>
  <c r="J31846" i="16"/>
  <c r="J31847" i="16"/>
  <c r="J31848" i="16"/>
  <c r="J31849" i="16"/>
  <c r="J31850" i="16"/>
  <c r="J31851" i="16"/>
  <c r="J31852" i="16"/>
  <c r="J31853" i="16"/>
  <c r="J31854" i="16"/>
  <c r="J31855" i="16"/>
  <c r="J31856" i="16"/>
  <c r="J31857" i="16"/>
  <c r="J31858" i="16"/>
  <c r="J31859" i="16"/>
  <c r="J31860" i="16"/>
  <c r="J31861" i="16"/>
  <c r="J31862" i="16"/>
  <c r="J31863" i="16"/>
  <c r="J31864" i="16"/>
  <c r="J31865" i="16"/>
  <c r="J31866" i="16"/>
  <c r="J31867" i="16"/>
  <c r="J31868" i="16"/>
  <c r="J31869" i="16"/>
  <c r="J31870" i="16"/>
  <c r="J31871" i="16"/>
  <c r="J31872" i="16"/>
  <c r="J31873" i="16"/>
  <c r="J31874" i="16"/>
  <c r="J31875" i="16"/>
  <c r="J31876" i="16"/>
  <c r="J31877" i="16"/>
  <c r="J31878" i="16"/>
  <c r="J31879" i="16"/>
  <c r="J31880" i="16"/>
  <c r="J31881" i="16"/>
  <c r="J31882" i="16"/>
  <c r="J31883" i="16"/>
  <c r="J31884" i="16"/>
  <c r="J31885" i="16"/>
  <c r="J31886" i="16"/>
  <c r="J31887" i="16"/>
  <c r="J31888" i="16"/>
  <c r="J31889" i="16"/>
  <c r="J31890" i="16"/>
  <c r="J31891" i="16"/>
  <c r="J31892" i="16"/>
  <c r="J31893" i="16"/>
  <c r="J31894" i="16"/>
  <c r="J31895" i="16"/>
  <c r="J31896" i="16"/>
  <c r="J31897" i="16"/>
  <c r="J31898" i="16"/>
  <c r="J31899" i="16"/>
  <c r="J31900" i="16"/>
  <c r="J31901" i="16"/>
  <c r="J31902" i="16"/>
  <c r="J31903" i="16"/>
  <c r="J31904" i="16"/>
  <c r="J31905" i="16"/>
  <c r="J31906" i="16"/>
  <c r="J31907" i="16"/>
  <c r="J31908" i="16"/>
  <c r="J31909" i="16"/>
  <c r="J31910" i="16"/>
  <c r="J31911" i="16"/>
  <c r="J31912" i="16"/>
  <c r="J31913" i="16"/>
  <c r="J31914" i="16"/>
  <c r="J31915" i="16"/>
  <c r="J31916" i="16"/>
  <c r="J31917" i="16"/>
  <c r="J31918" i="16"/>
  <c r="J31919" i="16"/>
  <c r="J31920" i="16"/>
  <c r="J31921" i="16"/>
  <c r="J31922" i="16"/>
  <c r="J31923" i="16"/>
  <c r="J31924" i="16"/>
  <c r="J31925" i="16"/>
  <c r="J31926" i="16"/>
  <c r="J31927" i="16"/>
  <c r="J31928" i="16"/>
  <c r="J31929" i="16"/>
  <c r="J31930" i="16"/>
  <c r="J31931" i="16"/>
  <c r="J31932" i="16"/>
  <c r="J31933" i="16"/>
  <c r="J31934" i="16"/>
  <c r="J31935" i="16"/>
  <c r="J31936" i="16"/>
  <c r="J31937" i="16"/>
  <c r="J31938" i="16"/>
  <c r="J31939" i="16"/>
  <c r="J31940" i="16"/>
  <c r="J31941" i="16"/>
  <c r="J31942" i="16"/>
  <c r="J31943" i="16"/>
  <c r="J31944" i="16"/>
  <c r="J31945" i="16"/>
  <c r="J31946" i="16"/>
  <c r="J31947" i="16"/>
  <c r="J31948" i="16"/>
  <c r="J31949" i="16"/>
  <c r="J31950" i="16"/>
  <c r="J31951" i="16"/>
  <c r="J31952" i="16"/>
  <c r="J31953" i="16"/>
  <c r="J31954" i="16"/>
  <c r="J31955" i="16"/>
  <c r="J31956" i="16"/>
  <c r="J31957" i="16"/>
  <c r="J31958" i="16"/>
  <c r="J31959" i="16"/>
  <c r="J31960" i="16"/>
  <c r="J31961" i="16"/>
  <c r="J31962" i="16"/>
  <c r="J31963" i="16"/>
  <c r="J31964" i="16"/>
  <c r="J31965" i="16"/>
  <c r="J31966" i="16"/>
  <c r="J31967" i="16"/>
  <c r="J31968" i="16"/>
  <c r="J31969" i="16"/>
  <c r="J31970" i="16"/>
  <c r="J31971" i="16"/>
  <c r="J31972" i="16"/>
  <c r="J31973" i="16"/>
  <c r="J31974" i="16"/>
  <c r="J31975" i="16"/>
  <c r="J31976" i="16"/>
  <c r="J31977" i="16"/>
  <c r="J31978" i="16"/>
  <c r="J31979" i="16"/>
  <c r="J31980" i="16"/>
  <c r="J31981" i="16"/>
  <c r="J31982" i="16"/>
  <c r="J31983" i="16"/>
  <c r="J31984" i="16"/>
  <c r="J31985" i="16"/>
  <c r="J31986" i="16"/>
  <c r="J31987" i="16"/>
  <c r="J31988" i="16"/>
  <c r="J31989" i="16"/>
  <c r="J31990" i="16"/>
  <c r="J31991" i="16"/>
  <c r="J31992" i="16"/>
  <c r="J31993" i="16"/>
  <c r="J31994" i="16"/>
  <c r="J31995" i="16"/>
  <c r="J31996" i="16"/>
  <c r="J31997" i="16"/>
  <c r="J31998" i="16"/>
  <c r="J31999" i="16"/>
  <c r="J32000" i="16"/>
  <c r="J32001" i="16"/>
  <c r="J32002" i="16"/>
  <c r="J32003" i="16"/>
  <c r="J32004" i="16"/>
  <c r="J32005" i="16"/>
  <c r="J32006" i="16"/>
  <c r="J32007" i="16"/>
  <c r="J32008" i="16"/>
  <c r="J32009" i="16"/>
  <c r="J32010" i="16"/>
  <c r="J32011" i="16"/>
  <c r="J32012" i="16"/>
  <c r="J32013" i="16"/>
  <c r="J32014" i="16"/>
  <c r="J32015" i="16"/>
  <c r="J32016" i="16"/>
  <c r="J32017" i="16"/>
  <c r="J32018" i="16"/>
  <c r="J32019" i="16"/>
  <c r="J32020" i="16"/>
  <c r="J32021" i="16"/>
  <c r="J32022" i="16"/>
  <c r="J32023" i="16"/>
  <c r="J32024" i="16"/>
  <c r="J32025" i="16"/>
  <c r="J32026" i="16"/>
  <c r="J32027" i="16"/>
  <c r="J32028" i="16"/>
  <c r="J32029" i="16"/>
  <c r="J32030" i="16"/>
  <c r="J32031" i="16"/>
  <c r="J32032" i="16"/>
  <c r="J32033" i="16"/>
  <c r="J32034" i="16"/>
  <c r="J32035" i="16"/>
  <c r="J32036" i="16"/>
  <c r="J32037" i="16"/>
  <c r="J32038" i="16"/>
  <c r="J32039" i="16"/>
  <c r="J32040" i="16"/>
  <c r="J32041" i="16"/>
  <c r="J32042" i="16"/>
  <c r="J32043" i="16"/>
  <c r="J32044" i="16"/>
  <c r="J32045" i="16"/>
  <c r="J32046" i="16"/>
  <c r="J32047" i="16"/>
  <c r="J32048" i="16"/>
  <c r="J32049" i="16"/>
  <c r="J32050" i="16"/>
  <c r="J32051" i="16"/>
  <c r="J32052" i="16"/>
  <c r="J32053" i="16"/>
  <c r="J32054" i="16"/>
  <c r="J32055" i="16"/>
  <c r="J32056" i="16"/>
  <c r="J32057" i="16"/>
  <c r="J32058" i="16"/>
  <c r="J32059" i="16"/>
  <c r="J32060" i="16"/>
  <c r="J32061" i="16"/>
  <c r="J32062" i="16"/>
  <c r="J32063" i="16"/>
  <c r="J32064" i="16"/>
  <c r="J32065" i="16"/>
  <c r="J32066" i="16"/>
  <c r="J32067" i="16"/>
  <c r="J32068" i="16"/>
  <c r="J32069" i="16"/>
  <c r="J32070" i="16"/>
  <c r="J32071" i="16"/>
  <c r="J32072" i="16"/>
  <c r="J32073" i="16"/>
  <c r="J32074" i="16"/>
  <c r="J32075" i="16"/>
  <c r="J32076" i="16"/>
  <c r="J32077" i="16"/>
  <c r="J32078" i="16"/>
  <c r="J32079" i="16"/>
  <c r="J32080" i="16"/>
  <c r="J32081" i="16"/>
  <c r="J32082" i="16"/>
  <c r="J32083" i="16"/>
  <c r="J32084" i="16"/>
  <c r="J32085" i="16"/>
  <c r="J32086" i="16"/>
  <c r="J32087" i="16"/>
  <c r="J32088" i="16"/>
  <c r="J32089" i="16"/>
  <c r="J32090" i="16"/>
  <c r="J32091" i="16"/>
  <c r="J32092" i="16"/>
  <c r="J32093" i="16"/>
  <c r="J32094" i="16"/>
  <c r="J32095" i="16"/>
  <c r="J32096" i="16"/>
  <c r="J32097" i="16"/>
  <c r="J32098" i="16"/>
  <c r="J32099" i="16"/>
  <c r="J32100" i="16"/>
  <c r="J32101" i="16"/>
  <c r="J32102" i="16"/>
  <c r="J32103" i="16"/>
  <c r="J32104" i="16"/>
  <c r="J32105" i="16"/>
  <c r="J32106" i="16"/>
  <c r="J32107" i="16"/>
  <c r="J32108" i="16"/>
  <c r="J32109" i="16"/>
  <c r="J32110" i="16"/>
  <c r="J32111" i="16"/>
  <c r="J32112" i="16"/>
  <c r="J32113" i="16"/>
  <c r="J32114" i="16"/>
  <c r="J32115" i="16"/>
  <c r="J32116" i="16"/>
  <c r="J32117" i="16"/>
  <c r="J32118" i="16"/>
  <c r="J32119" i="16"/>
  <c r="J32120" i="16"/>
  <c r="J32121" i="16"/>
  <c r="J32122" i="16"/>
  <c r="J32123" i="16"/>
  <c r="J32124" i="16"/>
  <c r="J32125" i="16"/>
  <c r="J32126" i="16"/>
  <c r="J32127" i="16"/>
  <c r="J32128" i="16"/>
  <c r="J32129" i="16"/>
  <c r="J32130" i="16"/>
  <c r="J32131" i="16"/>
  <c r="J32132" i="16"/>
  <c r="J32133" i="16"/>
  <c r="J32134" i="16"/>
  <c r="J32135" i="16"/>
  <c r="J32136" i="16"/>
  <c r="J32137" i="16"/>
  <c r="J32138" i="16"/>
  <c r="J32139" i="16"/>
  <c r="J32140" i="16"/>
  <c r="J32141" i="16"/>
  <c r="J32142" i="16"/>
  <c r="J32143" i="16"/>
  <c r="J32144" i="16"/>
  <c r="J32145" i="16"/>
  <c r="J32146" i="16"/>
  <c r="J32147" i="16"/>
  <c r="J32148" i="16"/>
  <c r="J32149" i="16"/>
  <c r="J32150" i="16"/>
  <c r="J32151" i="16"/>
  <c r="J32152" i="16"/>
  <c r="J32153" i="16"/>
  <c r="J32154" i="16"/>
  <c r="J32155" i="16"/>
  <c r="J32156" i="16"/>
  <c r="J32157" i="16"/>
  <c r="J32158" i="16"/>
  <c r="J32159" i="16"/>
  <c r="J32160" i="16"/>
  <c r="J32161" i="16"/>
  <c r="J32162" i="16"/>
  <c r="J32163" i="16"/>
  <c r="J32164" i="16"/>
  <c r="J32165" i="16"/>
  <c r="J32166" i="16"/>
  <c r="J32167" i="16"/>
  <c r="J32168" i="16"/>
  <c r="J32169" i="16"/>
  <c r="J32170" i="16"/>
  <c r="J32171" i="16"/>
  <c r="J32172" i="16"/>
  <c r="J32173" i="16"/>
  <c r="J32174" i="16"/>
  <c r="J32175" i="16"/>
  <c r="J32176" i="16"/>
  <c r="J32177" i="16"/>
  <c r="J32178" i="16"/>
  <c r="J32179" i="16"/>
  <c r="J32180" i="16"/>
  <c r="J32181" i="16"/>
  <c r="J32182" i="16"/>
  <c r="J32183" i="16"/>
  <c r="J32184" i="16"/>
  <c r="J32185" i="16"/>
  <c r="J32186" i="16"/>
  <c r="J32187" i="16"/>
  <c r="J32188" i="16"/>
  <c r="J32189" i="16"/>
  <c r="J32190" i="16"/>
  <c r="J32191" i="16"/>
  <c r="J32192" i="16"/>
  <c r="J32193" i="16"/>
  <c r="J32194" i="16"/>
  <c r="J32195" i="16"/>
  <c r="J32196" i="16"/>
  <c r="J32197" i="16"/>
  <c r="J32198" i="16"/>
  <c r="J32199" i="16"/>
  <c r="J32200" i="16"/>
  <c r="J32201" i="16"/>
  <c r="J32202" i="16"/>
  <c r="J32203" i="16"/>
  <c r="J32204" i="16"/>
  <c r="J32205" i="16"/>
  <c r="J32206" i="16"/>
  <c r="J32207" i="16"/>
  <c r="J32208" i="16"/>
  <c r="J32209" i="16"/>
  <c r="J32210" i="16"/>
  <c r="J32211" i="16"/>
  <c r="J32212" i="16"/>
  <c r="J32213" i="16"/>
  <c r="J32214" i="16"/>
  <c r="J32215" i="16"/>
  <c r="J32216" i="16"/>
  <c r="J32217" i="16"/>
  <c r="J32218" i="16"/>
  <c r="J32219" i="16"/>
  <c r="J32220" i="16"/>
  <c r="J32221" i="16"/>
  <c r="J32222" i="16"/>
  <c r="J32223" i="16"/>
  <c r="J32224" i="16"/>
  <c r="J32225" i="16"/>
  <c r="J32226" i="16"/>
  <c r="J32227" i="16"/>
  <c r="J32228" i="16"/>
  <c r="J32229" i="16"/>
  <c r="J32230" i="16"/>
  <c r="J32231" i="16"/>
  <c r="J32232" i="16"/>
  <c r="J32233" i="16"/>
  <c r="J32234" i="16"/>
  <c r="J32235" i="16"/>
  <c r="J32236" i="16"/>
  <c r="J32237" i="16"/>
  <c r="J32238" i="16"/>
  <c r="J32239" i="16"/>
  <c r="J32240" i="16"/>
  <c r="J32241" i="16"/>
  <c r="J32242" i="16"/>
  <c r="J32243" i="16"/>
  <c r="J32244" i="16"/>
  <c r="J32245" i="16"/>
  <c r="J32246" i="16"/>
  <c r="J32247" i="16"/>
  <c r="J32248" i="16"/>
  <c r="J32249" i="16"/>
  <c r="J32250" i="16"/>
  <c r="J32251" i="16"/>
  <c r="J32252" i="16"/>
  <c r="J32253" i="16"/>
  <c r="J32254" i="16"/>
  <c r="J32255" i="16"/>
  <c r="J32256" i="16"/>
  <c r="J32257" i="16"/>
  <c r="J32258" i="16"/>
  <c r="J32259" i="16"/>
  <c r="J32260" i="16"/>
  <c r="J32261" i="16"/>
  <c r="J32262" i="16"/>
  <c r="J32263" i="16"/>
  <c r="J32264" i="16"/>
  <c r="J32265" i="16"/>
  <c r="J32266" i="16"/>
  <c r="J32267" i="16"/>
  <c r="J32268" i="16"/>
  <c r="J32269" i="16"/>
  <c r="J32270" i="16"/>
  <c r="J32271" i="16"/>
  <c r="J32272" i="16"/>
  <c r="J32273" i="16"/>
  <c r="J32274" i="16"/>
  <c r="J32275" i="16"/>
  <c r="J32276" i="16"/>
  <c r="J32277" i="16"/>
  <c r="J32278" i="16"/>
  <c r="J32279" i="16"/>
  <c r="J32280" i="16"/>
  <c r="J32281" i="16"/>
  <c r="J32282" i="16"/>
  <c r="J32283" i="16"/>
  <c r="J32284" i="16"/>
  <c r="J32285" i="16"/>
  <c r="J32286" i="16"/>
  <c r="J32287" i="16"/>
  <c r="J32288" i="16"/>
  <c r="J32289" i="16"/>
  <c r="J32290" i="16"/>
  <c r="J32291" i="16"/>
  <c r="J32292" i="16"/>
  <c r="J32293" i="16"/>
  <c r="J32294" i="16"/>
  <c r="J32295" i="16"/>
  <c r="J32296" i="16"/>
  <c r="J32297" i="16"/>
  <c r="J32298" i="16"/>
  <c r="J32299" i="16"/>
  <c r="J32300" i="16"/>
  <c r="J32301" i="16"/>
  <c r="J32302" i="16"/>
  <c r="J32303" i="16"/>
  <c r="J32304" i="16"/>
  <c r="J32305" i="16"/>
  <c r="J32306" i="16"/>
  <c r="J32307" i="16"/>
  <c r="J32308" i="16"/>
  <c r="J32309" i="16"/>
  <c r="J32310" i="16"/>
  <c r="J32311" i="16"/>
  <c r="J32312" i="16"/>
  <c r="J32313" i="16"/>
  <c r="J32314" i="16"/>
  <c r="J32315" i="16"/>
  <c r="J32316" i="16"/>
  <c r="J32317" i="16"/>
  <c r="J32318" i="16"/>
  <c r="J32319" i="16"/>
  <c r="J32320" i="16"/>
  <c r="J32321" i="16"/>
  <c r="J32322" i="16"/>
  <c r="J32323" i="16"/>
  <c r="J32324" i="16"/>
  <c r="J32325" i="16"/>
  <c r="J32326" i="16"/>
  <c r="J32327" i="16"/>
  <c r="J32328" i="16"/>
  <c r="J32329" i="16"/>
  <c r="J32330" i="16"/>
  <c r="J32331" i="16"/>
  <c r="J32332" i="16"/>
  <c r="J32333" i="16"/>
  <c r="J32334" i="16"/>
  <c r="J32335" i="16"/>
  <c r="J32336" i="16"/>
  <c r="J32337" i="16"/>
  <c r="J32338" i="16"/>
  <c r="J32339" i="16"/>
  <c r="J32340" i="16"/>
  <c r="J32341" i="16"/>
  <c r="J32342" i="16"/>
  <c r="J32343" i="16"/>
  <c r="J32344" i="16"/>
  <c r="J32345" i="16"/>
  <c r="J32346" i="16"/>
  <c r="J32347" i="16"/>
  <c r="J32348" i="16"/>
  <c r="J32349" i="16"/>
  <c r="J32350" i="16"/>
  <c r="J32351" i="16"/>
  <c r="J32352" i="16"/>
  <c r="J32353" i="16"/>
  <c r="J32354" i="16"/>
  <c r="J32355" i="16"/>
  <c r="J32356" i="16"/>
  <c r="J32357" i="16"/>
  <c r="J32358" i="16"/>
  <c r="J32359" i="16"/>
  <c r="J32360" i="16"/>
  <c r="J32361" i="16"/>
  <c r="J32362" i="16"/>
  <c r="J32363" i="16"/>
  <c r="J32364" i="16"/>
  <c r="J32365" i="16"/>
  <c r="J32366" i="16"/>
  <c r="J32367" i="16"/>
  <c r="J32368" i="16"/>
  <c r="J32369" i="16"/>
  <c r="J32370" i="16"/>
  <c r="J32371" i="16"/>
  <c r="J32372" i="16"/>
  <c r="J32373" i="16"/>
  <c r="J32374" i="16"/>
  <c r="J32375" i="16"/>
  <c r="J32376" i="16"/>
  <c r="J32377" i="16"/>
  <c r="J32378" i="16"/>
  <c r="J32379" i="16"/>
  <c r="J32380" i="16"/>
  <c r="J32381" i="16"/>
  <c r="J32382" i="16"/>
  <c r="J32383" i="16"/>
  <c r="J32384" i="16"/>
  <c r="J32385" i="16"/>
  <c r="J32386" i="16"/>
  <c r="J32387" i="16"/>
  <c r="J32388" i="16"/>
  <c r="J32389" i="16"/>
  <c r="J32390" i="16"/>
  <c r="J32391" i="16"/>
  <c r="J32392" i="16"/>
  <c r="J32393" i="16"/>
  <c r="J32394" i="16"/>
  <c r="J32395" i="16"/>
  <c r="J32396" i="16"/>
  <c r="J32397" i="16"/>
  <c r="J32398" i="16"/>
  <c r="J32399" i="16"/>
  <c r="J32400" i="16"/>
  <c r="J32401" i="16"/>
  <c r="J32402" i="16"/>
  <c r="J32403" i="16"/>
  <c r="J32404" i="16"/>
  <c r="J32405" i="16"/>
  <c r="J32406" i="16"/>
  <c r="J32407" i="16"/>
  <c r="J32408" i="16"/>
  <c r="J32409" i="16"/>
  <c r="J32410" i="16"/>
  <c r="J32411" i="16"/>
  <c r="J32412" i="16"/>
  <c r="J32413" i="16"/>
  <c r="J32414" i="16"/>
  <c r="J32415" i="16"/>
  <c r="J32416" i="16"/>
  <c r="J32417" i="16"/>
  <c r="J32418" i="16"/>
  <c r="J32419" i="16"/>
  <c r="J32420" i="16"/>
  <c r="J32421" i="16"/>
  <c r="J32422" i="16"/>
  <c r="J32423" i="16"/>
  <c r="J32424" i="16"/>
  <c r="J32425" i="16"/>
  <c r="J32426" i="16"/>
  <c r="J32427" i="16"/>
  <c r="J32428" i="16"/>
  <c r="J32429" i="16"/>
  <c r="J32430" i="16"/>
  <c r="J32431" i="16"/>
  <c r="J32432" i="16"/>
  <c r="J32433" i="16"/>
  <c r="J32434" i="16"/>
  <c r="J32435" i="16"/>
  <c r="J32436" i="16"/>
  <c r="J32437" i="16"/>
  <c r="J32438" i="16"/>
  <c r="J32439" i="16"/>
  <c r="J32440" i="16"/>
  <c r="J32441" i="16"/>
  <c r="J32442" i="16"/>
  <c r="J32443" i="16"/>
  <c r="J32444" i="16"/>
  <c r="J32445" i="16"/>
  <c r="J32446" i="16"/>
  <c r="J32447" i="16"/>
  <c r="J32448" i="16"/>
  <c r="J32449" i="16"/>
  <c r="J32450" i="16"/>
  <c r="J32451" i="16"/>
  <c r="J32452" i="16"/>
  <c r="J32453" i="16"/>
  <c r="J32454" i="16"/>
  <c r="J32455" i="16"/>
  <c r="J32456" i="16"/>
  <c r="J32457" i="16"/>
  <c r="J32458" i="16"/>
  <c r="J32459" i="16"/>
  <c r="J32460" i="16"/>
  <c r="J32461" i="16"/>
  <c r="J32462" i="16"/>
  <c r="J32463" i="16"/>
  <c r="J32464" i="16"/>
  <c r="J32465" i="16"/>
  <c r="J32466" i="16"/>
  <c r="J32467" i="16"/>
  <c r="J32468" i="16"/>
  <c r="J32469" i="16"/>
  <c r="J32470" i="16"/>
  <c r="J32471" i="16"/>
  <c r="J32472" i="16"/>
  <c r="J32473" i="16"/>
  <c r="J32474" i="16"/>
  <c r="J32475" i="16"/>
  <c r="J32476" i="16"/>
  <c r="J32477" i="16"/>
  <c r="J32478" i="16"/>
  <c r="J32479" i="16"/>
  <c r="J32480" i="16"/>
  <c r="J32481" i="16"/>
  <c r="J32482" i="16"/>
  <c r="J32483" i="16"/>
  <c r="J32484" i="16"/>
  <c r="J32485" i="16"/>
  <c r="J32486" i="16"/>
  <c r="J32487" i="16"/>
  <c r="J32488" i="16"/>
  <c r="J32489" i="16"/>
  <c r="J32490" i="16"/>
  <c r="J32491" i="16"/>
  <c r="J32492" i="16"/>
  <c r="J32493" i="16"/>
  <c r="J32494" i="16"/>
  <c r="J32495" i="16"/>
  <c r="J32496" i="16"/>
  <c r="J32497" i="16"/>
  <c r="J32498" i="16"/>
  <c r="J32499" i="16"/>
  <c r="J32500" i="16"/>
  <c r="J32501" i="16"/>
  <c r="J32502" i="16"/>
  <c r="J32503" i="16"/>
  <c r="J32504" i="16"/>
  <c r="J32505" i="16"/>
  <c r="J32506" i="16"/>
  <c r="J32507" i="16"/>
  <c r="J32508" i="16"/>
  <c r="J32509" i="16"/>
  <c r="J32510" i="16"/>
  <c r="J32511" i="16"/>
  <c r="J32512" i="16"/>
  <c r="J32513" i="16"/>
  <c r="J32514" i="16"/>
  <c r="J32515" i="16"/>
  <c r="J32516" i="16"/>
  <c r="J32517" i="16"/>
  <c r="J32518" i="16"/>
  <c r="J32519" i="16"/>
  <c r="J32520" i="16"/>
  <c r="J32521" i="16"/>
  <c r="J32522" i="16"/>
  <c r="J32523" i="16"/>
  <c r="J32524" i="16"/>
  <c r="J32525" i="16"/>
  <c r="J32526" i="16"/>
  <c r="J32527" i="16"/>
  <c r="J32528" i="16"/>
  <c r="J32529" i="16"/>
  <c r="J32530" i="16"/>
  <c r="J32531" i="16"/>
  <c r="J32532" i="16"/>
  <c r="J32533" i="16"/>
  <c r="J32534" i="16"/>
  <c r="J32535" i="16"/>
  <c r="J32536" i="16"/>
  <c r="J32537" i="16"/>
  <c r="J32538" i="16"/>
  <c r="J32539" i="16"/>
  <c r="J32540" i="16"/>
  <c r="J32541" i="16"/>
  <c r="J32542" i="16"/>
  <c r="J32543" i="16"/>
  <c r="J32544" i="16"/>
  <c r="J32545" i="16"/>
  <c r="J32546" i="16"/>
  <c r="J32547" i="16"/>
  <c r="J32548" i="16"/>
  <c r="J32549" i="16"/>
  <c r="J32550" i="16"/>
  <c r="J32551" i="16"/>
  <c r="J32552" i="16"/>
  <c r="J32553" i="16"/>
  <c r="J32554" i="16"/>
  <c r="J32555" i="16"/>
  <c r="J32556" i="16"/>
  <c r="J32557" i="16"/>
  <c r="J32558" i="16"/>
  <c r="J32559" i="16"/>
  <c r="J32560" i="16"/>
  <c r="J32561" i="16"/>
  <c r="J32562" i="16"/>
  <c r="J32563" i="16"/>
  <c r="J32564" i="16"/>
  <c r="J32565" i="16"/>
  <c r="J32566" i="16"/>
  <c r="J32567" i="16"/>
  <c r="J32568" i="16"/>
  <c r="J32569" i="16"/>
  <c r="J32570" i="16"/>
  <c r="J32571" i="16"/>
  <c r="J32572" i="16"/>
  <c r="J32573" i="16"/>
  <c r="J32574" i="16"/>
  <c r="J32575" i="16"/>
  <c r="J32576" i="16"/>
  <c r="J32577" i="16"/>
  <c r="J32578" i="16"/>
  <c r="J32579" i="16"/>
  <c r="J32580" i="16"/>
  <c r="J32581" i="16"/>
  <c r="J32582" i="16"/>
  <c r="J32583" i="16"/>
  <c r="J32584" i="16"/>
  <c r="J32585" i="16"/>
  <c r="J32586" i="16"/>
  <c r="J32587" i="16"/>
  <c r="J32588" i="16"/>
  <c r="J32589" i="16"/>
  <c r="J32590" i="16"/>
  <c r="J32591" i="16"/>
  <c r="J32592" i="16"/>
  <c r="J32593" i="16"/>
  <c r="J32594" i="16"/>
  <c r="J32595" i="16"/>
  <c r="J32596" i="16"/>
  <c r="J32597" i="16"/>
  <c r="J32598" i="16"/>
  <c r="J32599" i="16"/>
  <c r="J32600" i="16"/>
  <c r="J32601" i="16"/>
  <c r="J32602" i="16"/>
  <c r="J32603" i="16"/>
  <c r="J32604" i="16"/>
  <c r="J32605" i="16"/>
  <c r="J32606" i="16"/>
  <c r="J32607" i="16"/>
  <c r="J32608" i="16"/>
  <c r="J32609" i="16"/>
  <c r="J32610" i="16"/>
  <c r="J32611" i="16"/>
  <c r="J32612" i="16"/>
  <c r="J32613" i="16"/>
  <c r="J32614" i="16"/>
  <c r="J32615" i="16"/>
  <c r="J32616" i="16"/>
  <c r="J32617" i="16"/>
  <c r="J32618" i="16"/>
  <c r="J32619" i="16"/>
  <c r="J32620" i="16"/>
  <c r="J32621" i="16"/>
  <c r="J32622" i="16"/>
  <c r="J32623" i="16"/>
  <c r="J32624" i="16"/>
  <c r="J32625" i="16"/>
  <c r="J32626" i="16"/>
  <c r="J32627" i="16"/>
  <c r="J32628" i="16"/>
  <c r="J32629" i="16"/>
  <c r="J32630" i="16"/>
  <c r="J32631" i="16"/>
  <c r="J32632" i="16"/>
  <c r="J32633" i="16"/>
  <c r="J32634" i="16"/>
  <c r="J32635" i="16"/>
  <c r="J32636" i="16"/>
  <c r="J32637" i="16"/>
  <c r="J32638" i="16"/>
  <c r="J32639" i="16"/>
  <c r="J32640" i="16"/>
  <c r="J32641" i="16"/>
  <c r="J32642" i="16"/>
  <c r="J32643" i="16"/>
  <c r="J32644" i="16"/>
  <c r="J32645" i="16"/>
  <c r="J32646" i="16"/>
  <c r="J32647" i="16"/>
  <c r="J32648" i="16"/>
  <c r="J32649" i="16"/>
  <c r="J32650" i="16"/>
  <c r="J32651" i="16"/>
  <c r="J32652" i="16"/>
  <c r="J32653" i="16"/>
  <c r="J32654" i="16"/>
  <c r="J32655" i="16"/>
  <c r="J32656" i="16"/>
  <c r="J32657" i="16"/>
  <c r="J32658" i="16"/>
  <c r="J32659" i="16"/>
  <c r="J32660" i="16"/>
  <c r="J32661" i="16"/>
  <c r="J32662" i="16"/>
  <c r="J32663" i="16"/>
  <c r="J32664" i="16"/>
  <c r="J32665" i="16"/>
  <c r="J32666" i="16"/>
  <c r="J32667" i="16"/>
  <c r="J32668" i="16"/>
  <c r="J32669" i="16"/>
  <c r="J32670" i="16"/>
  <c r="J32671" i="16"/>
  <c r="J32672" i="16"/>
  <c r="J32673" i="16"/>
  <c r="J32674" i="16"/>
  <c r="J32675" i="16"/>
  <c r="J32676" i="16"/>
  <c r="J32677" i="16"/>
  <c r="J32678" i="16"/>
  <c r="J32679" i="16"/>
  <c r="J32680" i="16"/>
  <c r="J32681" i="16"/>
  <c r="J32682" i="16"/>
  <c r="J32683" i="16"/>
  <c r="J32684" i="16"/>
  <c r="J32685" i="16"/>
  <c r="J32686" i="16"/>
  <c r="J32687" i="16"/>
  <c r="J32688" i="16"/>
  <c r="J32689" i="16"/>
  <c r="J32690" i="16"/>
  <c r="J32691" i="16"/>
  <c r="J32692" i="16"/>
  <c r="J32693" i="16"/>
  <c r="J32694" i="16"/>
  <c r="J32695" i="16"/>
  <c r="J32696" i="16"/>
  <c r="J32697" i="16"/>
  <c r="J32698" i="16"/>
  <c r="J32699" i="16"/>
  <c r="J32700" i="16"/>
  <c r="J32701" i="16"/>
  <c r="J32702" i="16"/>
  <c r="J32703" i="16"/>
  <c r="J32704" i="16"/>
  <c r="J32705" i="16"/>
  <c r="J32706" i="16"/>
  <c r="J32707" i="16"/>
  <c r="J32708" i="16"/>
  <c r="J32709" i="16"/>
  <c r="J32710" i="16"/>
  <c r="J32711" i="16"/>
  <c r="J32712" i="16"/>
  <c r="J32713" i="16"/>
  <c r="J32714" i="16"/>
  <c r="J32715" i="16"/>
  <c r="J32716" i="16"/>
  <c r="J32717" i="16"/>
  <c r="J32718" i="16"/>
  <c r="J32719" i="16"/>
  <c r="J32720" i="16"/>
  <c r="J32721" i="16"/>
  <c r="J32722" i="16"/>
  <c r="J32723" i="16"/>
  <c r="J32724" i="16"/>
  <c r="J32725" i="16"/>
  <c r="J32726" i="16"/>
  <c r="J32727" i="16"/>
  <c r="J32728" i="16"/>
  <c r="J32729" i="16"/>
  <c r="J32730" i="16"/>
  <c r="J32731" i="16"/>
  <c r="J32732" i="16"/>
  <c r="J32733" i="16"/>
  <c r="J32734" i="16"/>
  <c r="J32735" i="16"/>
  <c r="J32736" i="16"/>
  <c r="J32737" i="16"/>
  <c r="J32738" i="16"/>
  <c r="J32739" i="16"/>
  <c r="J32740" i="16"/>
  <c r="J32741" i="16"/>
  <c r="J32742" i="16"/>
  <c r="J32743" i="16"/>
  <c r="J32744" i="16"/>
  <c r="J32745" i="16"/>
  <c r="J32746" i="16"/>
  <c r="J32747" i="16"/>
  <c r="J32748" i="16"/>
  <c r="J32749" i="16"/>
  <c r="J32750" i="16"/>
  <c r="J32751" i="16"/>
  <c r="J32752" i="16"/>
  <c r="J32753" i="16"/>
  <c r="J32754" i="16"/>
  <c r="J32755" i="16"/>
  <c r="J32756" i="16"/>
  <c r="J32757" i="16"/>
  <c r="J32758" i="16"/>
  <c r="J32759" i="16"/>
  <c r="J32760" i="16"/>
  <c r="J32761" i="16"/>
  <c r="J32762" i="16"/>
  <c r="J32763" i="16"/>
  <c r="J32764" i="16"/>
  <c r="J32765" i="16"/>
  <c r="J32766" i="16"/>
  <c r="J32767" i="16"/>
  <c r="J32768" i="16"/>
  <c r="J32769" i="16"/>
  <c r="J32770" i="16"/>
  <c r="J32771" i="16"/>
  <c r="J32772" i="16"/>
  <c r="J32773" i="16"/>
  <c r="J32774" i="16"/>
  <c r="J32775" i="16"/>
  <c r="J32776" i="16"/>
  <c r="J32777" i="16"/>
  <c r="J32778" i="16"/>
  <c r="J32779" i="16"/>
  <c r="J32780" i="16"/>
  <c r="J32781" i="16"/>
  <c r="J32782" i="16"/>
  <c r="J32783" i="16"/>
  <c r="J32784" i="16"/>
  <c r="J32785" i="16"/>
  <c r="J32786" i="16"/>
  <c r="J32787" i="16"/>
  <c r="J32788" i="16"/>
  <c r="J32789" i="16"/>
  <c r="J32790" i="16"/>
  <c r="J32791" i="16"/>
  <c r="J32792" i="16"/>
  <c r="J32793" i="16"/>
  <c r="J32794" i="16"/>
  <c r="J32795" i="16"/>
  <c r="J32796" i="16"/>
  <c r="J32797" i="16"/>
  <c r="J32798" i="16"/>
  <c r="J32799" i="16"/>
  <c r="J32800" i="16"/>
  <c r="J32801" i="16"/>
  <c r="J32802" i="16"/>
  <c r="J32803" i="16"/>
  <c r="J32804" i="16"/>
  <c r="J32805" i="16"/>
  <c r="J32806" i="16"/>
  <c r="J32807" i="16"/>
  <c r="J32808" i="16"/>
  <c r="J32809" i="16"/>
  <c r="J32810" i="16"/>
  <c r="J32811" i="16"/>
  <c r="J32812" i="16"/>
  <c r="J32813" i="16"/>
  <c r="J32814" i="16"/>
  <c r="J32815" i="16"/>
  <c r="J32816" i="16"/>
  <c r="J32817" i="16"/>
  <c r="J32818" i="16"/>
  <c r="J32819" i="16"/>
  <c r="J32820" i="16"/>
  <c r="J32821" i="16"/>
  <c r="J32822" i="16"/>
  <c r="J32823" i="16"/>
  <c r="J32824" i="16"/>
  <c r="J32825" i="16"/>
  <c r="J32826" i="16"/>
  <c r="J32827" i="16"/>
  <c r="J32828" i="16"/>
  <c r="J32829" i="16"/>
  <c r="J32830" i="16"/>
  <c r="J32831" i="16"/>
  <c r="J32832" i="16"/>
  <c r="J32833" i="16"/>
  <c r="J32834" i="16"/>
  <c r="J32835" i="16"/>
  <c r="J32836" i="16"/>
  <c r="J32837" i="16"/>
  <c r="J32838" i="16"/>
  <c r="J32839" i="16"/>
  <c r="J32840" i="16"/>
  <c r="J32841" i="16"/>
  <c r="J32842" i="16"/>
  <c r="J32843" i="16"/>
  <c r="J32844" i="16"/>
  <c r="J32845" i="16"/>
  <c r="J32846" i="16"/>
  <c r="J32847" i="16"/>
  <c r="J32848" i="16"/>
  <c r="J32849" i="16"/>
  <c r="J32850" i="16"/>
  <c r="J32851" i="16"/>
  <c r="J32852" i="16"/>
  <c r="J32853" i="16"/>
  <c r="J32854" i="16"/>
  <c r="J32855" i="16"/>
  <c r="J32856" i="16"/>
  <c r="J32857" i="16"/>
  <c r="J32858" i="16"/>
  <c r="J32859" i="16"/>
  <c r="J32860" i="16"/>
  <c r="J32861" i="16"/>
  <c r="J32862" i="16"/>
  <c r="J32863" i="16"/>
  <c r="J32864" i="16"/>
  <c r="J32865" i="16"/>
  <c r="J32866" i="16"/>
  <c r="J32867" i="16"/>
  <c r="J32868" i="16"/>
  <c r="J32869" i="16"/>
  <c r="J32870" i="16"/>
  <c r="J32871" i="16"/>
  <c r="J32872" i="16"/>
  <c r="J32873" i="16"/>
  <c r="J32874" i="16"/>
  <c r="J32875" i="16"/>
  <c r="J32876" i="16"/>
  <c r="J32877" i="16"/>
  <c r="J32878" i="16"/>
  <c r="J32879" i="16"/>
  <c r="J32880" i="16"/>
  <c r="J32881" i="16"/>
  <c r="J32882" i="16"/>
  <c r="J32883" i="16"/>
  <c r="J32884" i="16"/>
  <c r="J32885" i="16"/>
  <c r="J32886" i="16"/>
  <c r="J32887" i="16"/>
  <c r="J32888" i="16"/>
  <c r="J32889" i="16"/>
  <c r="J32890" i="16"/>
  <c r="J32891" i="16"/>
  <c r="J32892" i="16"/>
  <c r="J32893" i="16"/>
  <c r="J32894" i="16"/>
  <c r="J32895" i="16"/>
  <c r="J32896" i="16"/>
  <c r="J32897" i="16"/>
  <c r="J32898" i="16"/>
  <c r="J32899" i="16"/>
  <c r="J32900" i="16"/>
  <c r="J32901" i="16"/>
  <c r="J32902" i="16"/>
  <c r="J32903" i="16"/>
  <c r="J32904" i="16"/>
  <c r="J32905" i="16"/>
  <c r="J32906" i="16"/>
  <c r="J32907" i="16"/>
  <c r="J32908" i="16"/>
  <c r="J32909" i="16"/>
  <c r="J32910" i="16"/>
  <c r="J32911" i="16"/>
  <c r="J32912" i="16"/>
  <c r="J32913" i="16"/>
  <c r="J32914" i="16"/>
  <c r="J32915" i="16"/>
  <c r="J32916" i="16"/>
  <c r="J32917" i="16"/>
  <c r="J32918" i="16"/>
  <c r="J32919" i="16"/>
  <c r="J32920" i="16"/>
  <c r="J32921" i="16"/>
  <c r="J32922" i="16"/>
  <c r="J32923" i="16"/>
  <c r="J32924" i="16"/>
  <c r="J32925" i="16"/>
  <c r="J32926" i="16"/>
  <c r="J32927" i="16"/>
  <c r="J32928" i="16"/>
  <c r="J32929" i="16"/>
  <c r="J32930" i="16"/>
  <c r="J32931" i="16"/>
  <c r="J32932" i="16"/>
  <c r="J32933" i="16"/>
  <c r="J32934" i="16"/>
  <c r="J32935" i="16"/>
  <c r="J32936" i="16"/>
  <c r="J32937" i="16"/>
  <c r="J32938" i="16"/>
  <c r="J32939" i="16"/>
  <c r="J32940" i="16"/>
  <c r="J32941" i="16"/>
  <c r="J32942" i="16"/>
  <c r="J32943" i="16"/>
  <c r="J32944" i="16"/>
  <c r="J32945" i="16"/>
  <c r="J32946" i="16"/>
  <c r="J32947" i="16"/>
  <c r="J32948" i="16"/>
  <c r="J32949" i="16"/>
  <c r="J32950" i="16"/>
  <c r="J32951" i="16"/>
  <c r="J32952" i="16"/>
  <c r="J32953" i="16"/>
  <c r="J32954" i="16"/>
  <c r="J32955" i="16"/>
  <c r="J32956" i="16"/>
  <c r="J32957" i="16"/>
  <c r="J32958" i="16"/>
  <c r="J32959" i="16"/>
  <c r="J32960" i="16"/>
  <c r="J32961" i="16"/>
  <c r="J32962" i="16"/>
  <c r="J32963" i="16"/>
  <c r="J32964" i="16"/>
  <c r="J32965" i="16"/>
  <c r="J32966" i="16"/>
  <c r="J32967" i="16"/>
  <c r="J32968" i="16"/>
  <c r="J32969" i="16"/>
  <c r="J32970" i="16"/>
  <c r="J32971" i="16"/>
  <c r="J32972" i="16"/>
  <c r="J32973" i="16"/>
  <c r="J32974" i="16"/>
  <c r="J32975" i="16"/>
  <c r="J32976" i="16"/>
  <c r="J32977" i="16"/>
  <c r="J32978" i="16"/>
  <c r="J32979" i="16"/>
  <c r="J32980" i="16"/>
  <c r="J32981" i="16"/>
  <c r="J32982" i="16"/>
  <c r="J32983" i="16"/>
  <c r="J32984" i="16"/>
  <c r="J32985" i="16"/>
  <c r="J32986" i="16"/>
  <c r="J32987" i="16"/>
  <c r="J32988" i="16"/>
  <c r="J32989" i="16"/>
  <c r="J32990" i="16"/>
  <c r="J32991" i="16"/>
  <c r="J32992" i="16"/>
  <c r="J32993" i="16"/>
  <c r="J32994" i="16"/>
  <c r="J32995" i="16"/>
  <c r="J32996" i="16"/>
  <c r="J32997" i="16"/>
  <c r="J32998" i="16"/>
  <c r="J32999" i="16"/>
  <c r="J33000" i="16"/>
  <c r="J33001" i="16"/>
  <c r="J33002" i="16"/>
  <c r="J33003" i="16"/>
  <c r="J33004" i="16"/>
  <c r="J33005" i="16"/>
  <c r="J33006" i="16"/>
  <c r="J33007" i="16"/>
  <c r="J33008" i="16"/>
  <c r="J33009" i="16"/>
  <c r="J33010" i="16"/>
  <c r="J33011" i="16"/>
  <c r="J33012" i="16"/>
  <c r="J33013" i="16"/>
  <c r="J33014" i="16"/>
  <c r="J33015" i="16"/>
  <c r="J33016" i="16"/>
  <c r="J33017" i="16"/>
  <c r="J33018" i="16"/>
  <c r="J33019" i="16"/>
  <c r="J33020" i="16"/>
  <c r="J33021" i="16"/>
  <c r="J33022" i="16"/>
  <c r="J33023" i="16"/>
  <c r="J33024" i="16"/>
  <c r="J33025" i="16"/>
  <c r="J33026" i="16"/>
  <c r="J33027" i="16"/>
  <c r="J33028" i="16"/>
  <c r="J33029" i="16"/>
  <c r="J33030" i="16"/>
  <c r="J33031" i="16"/>
  <c r="J33032" i="16"/>
  <c r="J33033" i="16"/>
  <c r="J33034" i="16"/>
  <c r="J33035" i="16"/>
  <c r="J33036" i="16"/>
  <c r="J33037" i="16"/>
  <c r="J33038" i="16"/>
  <c r="J33039" i="16"/>
  <c r="J33040" i="16"/>
  <c r="J33041" i="16"/>
  <c r="J33042" i="16"/>
  <c r="J33043" i="16"/>
  <c r="J33044" i="16"/>
  <c r="J33045" i="16"/>
  <c r="J33046" i="16"/>
  <c r="J33047" i="16"/>
  <c r="J33048" i="16"/>
  <c r="J33049" i="16"/>
  <c r="J33050" i="16"/>
  <c r="J33051" i="16"/>
  <c r="J33052" i="16"/>
  <c r="J33053" i="16"/>
  <c r="J33054" i="16"/>
  <c r="J33055" i="16"/>
  <c r="J33056" i="16"/>
  <c r="J33057" i="16"/>
  <c r="J33058" i="16"/>
  <c r="J33059" i="16"/>
  <c r="J33060" i="16"/>
  <c r="J33061" i="16"/>
  <c r="J33062" i="16"/>
  <c r="J33063" i="16"/>
  <c r="J33064" i="16"/>
  <c r="J33065" i="16"/>
  <c r="J33066" i="16"/>
  <c r="J33067" i="16"/>
  <c r="J33068" i="16"/>
  <c r="J33069" i="16"/>
  <c r="J33070" i="16"/>
  <c r="J33071" i="16"/>
  <c r="J33072" i="16"/>
  <c r="J33073" i="16"/>
  <c r="J33074" i="16"/>
  <c r="J33075" i="16"/>
  <c r="J33076" i="16"/>
  <c r="J33077" i="16"/>
  <c r="J33078" i="16"/>
  <c r="J33079" i="16"/>
  <c r="J33080" i="16"/>
  <c r="J33081" i="16"/>
  <c r="J33082" i="16"/>
  <c r="J33083" i="16"/>
  <c r="J33084" i="16"/>
  <c r="J33085" i="16"/>
  <c r="J33086" i="16"/>
  <c r="J33087" i="16"/>
  <c r="J33088" i="16"/>
  <c r="J33089" i="16"/>
  <c r="J33090" i="16"/>
  <c r="J33091" i="16"/>
  <c r="J33092" i="16"/>
  <c r="J33093" i="16"/>
  <c r="J33094" i="16"/>
  <c r="J33095" i="16"/>
  <c r="J33096" i="16"/>
  <c r="J33097" i="16"/>
  <c r="J33098" i="16"/>
  <c r="J33099" i="16"/>
  <c r="J33100" i="16"/>
  <c r="J33101" i="16"/>
  <c r="J33102" i="16"/>
  <c r="J33103" i="16"/>
  <c r="J33104" i="16"/>
  <c r="J33105" i="16"/>
  <c r="J33106" i="16"/>
  <c r="J33107" i="16"/>
  <c r="J33108" i="16"/>
  <c r="J33109" i="16"/>
  <c r="J33110" i="16"/>
  <c r="J33111" i="16"/>
  <c r="J33112" i="16"/>
  <c r="J33113" i="16"/>
  <c r="J33114" i="16"/>
  <c r="J33115" i="16"/>
  <c r="J33116" i="16"/>
  <c r="J33117" i="16"/>
  <c r="J33118" i="16"/>
  <c r="J33119" i="16"/>
  <c r="J33120" i="16"/>
  <c r="J33121" i="16"/>
  <c r="J33122" i="16"/>
  <c r="J33123" i="16"/>
  <c r="J33124" i="16"/>
  <c r="J33125" i="16"/>
  <c r="J33126" i="16"/>
  <c r="J33127" i="16"/>
  <c r="J33128" i="16"/>
  <c r="J33129" i="16"/>
  <c r="J33130" i="16"/>
  <c r="J33131" i="16"/>
  <c r="J33132" i="16"/>
  <c r="J33133" i="16"/>
  <c r="J33134" i="16"/>
  <c r="J33135" i="16"/>
  <c r="J33136" i="16"/>
  <c r="J33137" i="16"/>
  <c r="J33138" i="16"/>
  <c r="J33139" i="16"/>
  <c r="J33140" i="16"/>
  <c r="J33141" i="16"/>
  <c r="J33142" i="16"/>
  <c r="J33143" i="16"/>
  <c r="J33144" i="16"/>
  <c r="J33145" i="16"/>
  <c r="J33146" i="16"/>
  <c r="J33147" i="16"/>
  <c r="J33148" i="16"/>
  <c r="J33149" i="16"/>
  <c r="J33150" i="16"/>
  <c r="J33151" i="16"/>
  <c r="J33152" i="16"/>
  <c r="J33153" i="16"/>
  <c r="J33154" i="16"/>
  <c r="J33155" i="16"/>
  <c r="J33156" i="16"/>
  <c r="J33157" i="16"/>
  <c r="J33158" i="16"/>
  <c r="J33159" i="16"/>
  <c r="J33160" i="16"/>
  <c r="J33161" i="16"/>
  <c r="J33162" i="16"/>
  <c r="J33163" i="16"/>
  <c r="J33164" i="16"/>
  <c r="J33165" i="16"/>
  <c r="J33166" i="16"/>
  <c r="J33167" i="16"/>
  <c r="J33168" i="16"/>
  <c r="J33169" i="16"/>
  <c r="J33170" i="16"/>
  <c r="J33171" i="16"/>
  <c r="J33172" i="16"/>
  <c r="J33173" i="16"/>
  <c r="J33174" i="16"/>
  <c r="J33175" i="16"/>
  <c r="J33176" i="16"/>
  <c r="J33177" i="16"/>
  <c r="J33178" i="16"/>
  <c r="J33179" i="16"/>
  <c r="J33180" i="16"/>
  <c r="J33181" i="16"/>
  <c r="J33182" i="16"/>
  <c r="J33183" i="16"/>
  <c r="J33184" i="16"/>
  <c r="J33185" i="16"/>
  <c r="J33186" i="16"/>
  <c r="J33187" i="16"/>
  <c r="J33188" i="16"/>
  <c r="J33189" i="16"/>
  <c r="J33190" i="16"/>
  <c r="J33191" i="16"/>
  <c r="J33192" i="16"/>
  <c r="J33193" i="16"/>
  <c r="J33194" i="16"/>
  <c r="J33195" i="16"/>
  <c r="J33196" i="16"/>
  <c r="J33197" i="16"/>
  <c r="J33198" i="16"/>
  <c r="J33199" i="16"/>
  <c r="J33200" i="16"/>
  <c r="J33201" i="16"/>
  <c r="J33202" i="16"/>
  <c r="J33203" i="16"/>
  <c r="J33204" i="16"/>
  <c r="J33205" i="16"/>
  <c r="J33206" i="16"/>
  <c r="J33207" i="16"/>
  <c r="J33208" i="16"/>
  <c r="J33209" i="16"/>
  <c r="J33210" i="16"/>
  <c r="J33211" i="16"/>
  <c r="J33212" i="16"/>
  <c r="J33213" i="16"/>
  <c r="J33214" i="16"/>
  <c r="J33215" i="16"/>
  <c r="J33216" i="16"/>
  <c r="J33217" i="16"/>
  <c r="J33218" i="16"/>
  <c r="J33219" i="16"/>
  <c r="J33220" i="16"/>
  <c r="J33221" i="16"/>
  <c r="J33222" i="16"/>
  <c r="J33223" i="16"/>
  <c r="J33224" i="16"/>
  <c r="J33225" i="16"/>
  <c r="J33226" i="16"/>
  <c r="J33227" i="16"/>
  <c r="J33228" i="16"/>
  <c r="J33229" i="16"/>
  <c r="J33230" i="16"/>
  <c r="J33231" i="16"/>
  <c r="J33232" i="16"/>
  <c r="J33233" i="16"/>
  <c r="J33234" i="16"/>
  <c r="J33235" i="16"/>
  <c r="J33236" i="16"/>
  <c r="J33237" i="16"/>
  <c r="J33238" i="16"/>
  <c r="J33239" i="16"/>
  <c r="J33240" i="16"/>
  <c r="J33241" i="16"/>
  <c r="J33242" i="16"/>
  <c r="J33243" i="16"/>
  <c r="J33244" i="16"/>
  <c r="J33245" i="16"/>
  <c r="J33246" i="16"/>
  <c r="J33247" i="16"/>
  <c r="J33248" i="16"/>
  <c r="J33249" i="16"/>
  <c r="J33250" i="16"/>
  <c r="J33251" i="16"/>
  <c r="J33252" i="16"/>
  <c r="J33253" i="16"/>
  <c r="J33254" i="16"/>
  <c r="J33255" i="16"/>
  <c r="J33256" i="16"/>
  <c r="J33257" i="16"/>
  <c r="J33258" i="16"/>
  <c r="J33259" i="16"/>
  <c r="J33260" i="16"/>
  <c r="J33261" i="16"/>
  <c r="J33262" i="16"/>
  <c r="J33263" i="16"/>
  <c r="J33264" i="16"/>
  <c r="J33265" i="16"/>
  <c r="J33266" i="16"/>
  <c r="J33267" i="16"/>
  <c r="J33268" i="16"/>
  <c r="J33269" i="16"/>
  <c r="J33270" i="16"/>
  <c r="J33271" i="16"/>
  <c r="J33272" i="16"/>
  <c r="J33273" i="16"/>
  <c r="J33274" i="16"/>
  <c r="J33275" i="16"/>
  <c r="J33276" i="16"/>
  <c r="J33277" i="16"/>
  <c r="J33278" i="16"/>
  <c r="J33279" i="16"/>
  <c r="J33280" i="16"/>
  <c r="J33281" i="16"/>
  <c r="J33282" i="16"/>
  <c r="J33283" i="16"/>
  <c r="J33284" i="16"/>
  <c r="J33285" i="16"/>
  <c r="J33286" i="16"/>
  <c r="J33287" i="16"/>
  <c r="J33288" i="16"/>
  <c r="J33289" i="16"/>
  <c r="J33290" i="16"/>
  <c r="J33291" i="16"/>
  <c r="J33292" i="16"/>
  <c r="J33293" i="16"/>
  <c r="J33294" i="16"/>
  <c r="J33295" i="16"/>
  <c r="J33296" i="16"/>
  <c r="J33297" i="16"/>
  <c r="J33298" i="16"/>
  <c r="J33299" i="16"/>
  <c r="J33300" i="16"/>
  <c r="J33301" i="16"/>
  <c r="J33302" i="16"/>
  <c r="J33303" i="16"/>
  <c r="J33304" i="16"/>
  <c r="J33305" i="16"/>
  <c r="J33306" i="16"/>
  <c r="J33307" i="16"/>
  <c r="J33308" i="16"/>
  <c r="J33309" i="16"/>
  <c r="J33310" i="16"/>
  <c r="J33311" i="16"/>
  <c r="J33312" i="16"/>
  <c r="J33313" i="16"/>
  <c r="J33314" i="16"/>
  <c r="J33315" i="16"/>
  <c r="J33316" i="16"/>
  <c r="J33317" i="16"/>
  <c r="J33318" i="16"/>
  <c r="J33319" i="16"/>
  <c r="J33320" i="16"/>
  <c r="J33321" i="16"/>
  <c r="J33322" i="16"/>
  <c r="J33323" i="16"/>
  <c r="J33324" i="16"/>
  <c r="J33325" i="16"/>
  <c r="J33326" i="16"/>
  <c r="J33327" i="16"/>
  <c r="J33328" i="16"/>
  <c r="J33329" i="16"/>
  <c r="J33330" i="16"/>
  <c r="J33331" i="16"/>
  <c r="J33332" i="16"/>
  <c r="J33333" i="16"/>
  <c r="J33334" i="16"/>
  <c r="J33335" i="16"/>
  <c r="J33336" i="16"/>
  <c r="J33337" i="16"/>
  <c r="J33338" i="16"/>
  <c r="J33339" i="16"/>
  <c r="J33340" i="16"/>
  <c r="J33341" i="16"/>
  <c r="J33342" i="16"/>
  <c r="J33343" i="16"/>
  <c r="J33344" i="16"/>
  <c r="J33345" i="16"/>
  <c r="J33346" i="16"/>
  <c r="J33347" i="16"/>
  <c r="J33348" i="16"/>
  <c r="J33349" i="16"/>
  <c r="J33350" i="16"/>
  <c r="J33351" i="16"/>
  <c r="J33352" i="16"/>
  <c r="J33353" i="16"/>
  <c r="J33354" i="16"/>
  <c r="J33355" i="16"/>
  <c r="J33356" i="16"/>
  <c r="J33357" i="16"/>
  <c r="J33358" i="16"/>
  <c r="J33359" i="16"/>
  <c r="J33360" i="16"/>
  <c r="J33361" i="16"/>
  <c r="J33362" i="16"/>
  <c r="J33363" i="16"/>
  <c r="J33364" i="16"/>
  <c r="J33365" i="16"/>
  <c r="J33366" i="16"/>
  <c r="J33367" i="16"/>
  <c r="J33368" i="16"/>
  <c r="J33369" i="16"/>
  <c r="J33370" i="16"/>
  <c r="J33371" i="16"/>
  <c r="J33372" i="16"/>
  <c r="J33373" i="16"/>
  <c r="J33374" i="16"/>
  <c r="J33375" i="16"/>
  <c r="J33376" i="16"/>
  <c r="J33377" i="16"/>
  <c r="J33378" i="16"/>
  <c r="J33379" i="16"/>
  <c r="J33380" i="16"/>
  <c r="J33381" i="16"/>
  <c r="J33382" i="16"/>
  <c r="J33383" i="16"/>
  <c r="J33384" i="16"/>
  <c r="J33385" i="16"/>
  <c r="J33386" i="16"/>
  <c r="J33387" i="16"/>
  <c r="J33388" i="16"/>
  <c r="J33389" i="16"/>
  <c r="J33390" i="16"/>
  <c r="J33391" i="16"/>
  <c r="J33392" i="16"/>
  <c r="J33393" i="16"/>
  <c r="J33394" i="16"/>
  <c r="J33395" i="16"/>
  <c r="J33396" i="16"/>
  <c r="J33397" i="16"/>
  <c r="J33398" i="16"/>
  <c r="J33399" i="16"/>
  <c r="J33400" i="16"/>
  <c r="J33401" i="16"/>
  <c r="J33402" i="16"/>
  <c r="J33403" i="16"/>
  <c r="J33404" i="16"/>
  <c r="J33405" i="16"/>
  <c r="J33406" i="16"/>
  <c r="J33407" i="16"/>
  <c r="J33408" i="16"/>
  <c r="J33409" i="16"/>
  <c r="J33410" i="16"/>
  <c r="J33411" i="16"/>
  <c r="J33412" i="16"/>
  <c r="J33413" i="16"/>
  <c r="J33414" i="16"/>
  <c r="J33415" i="16"/>
  <c r="J33416" i="16"/>
  <c r="J33417" i="16"/>
  <c r="J33418" i="16"/>
  <c r="J33419" i="16"/>
  <c r="J33420" i="16"/>
  <c r="J33421" i="16"/>
  <c r="J33422" i="16"/>
  <c r="J33423" i="16"/>
  <c r="J33424" i="16"/>
  <c r="J33425" i="16"/>
  <c r="J33426" i="16"/>
  <c r="J33427" i="16"/>
  <c r="J33428" i="16"/>
  <c r="J33429" i="16"/>
  <c r="J33430" i="16"/>
  <c r="J33431" i="16"/>
  <c r="J33432" i="16"/>
  <c r="J33433" i="16"/>
  <c r="J33434" i="16"/>
  <c r="J33435" i="16"/>
  <c r="J33436" i="16"/>
  <c r="J33437" i="16"/>
  <c r="J33438" i="16"/>
  <c r="J33439" i="16"/>
  <c r="J33440" i="16"/>
  <c r="J33441" i="16"/>
  <c r="J33442" i="16"/>
  <c r="J33443" i="16"/>
  <c r="J33444" i="16"/>
  <c r="J33445" i="16"/>
  <c r="J33446" i="16"/>
  <c r="J33447" i="16"/>
  <c r="J33448" i="16"/>
  <c r="J33449" i="16"/>
  <c r="J33450" i="16"/>
  <c r="J33451" i="16"/>
  <c r="J33452" i="16"/>
  <c r="J33453" i="16"/>
  <c r="J33454" i="16"/>
  <c r="J33455" i="16"/>
  <c r="J33456" i="16"/>
  <c r="J33457" i="16"/>
  <c r="J33458" i="16"/>
  <c r="J33459" i="16"/>
  <c r="J33460" i="16"/>
  <c r="J33461" i="16"/>
  <c r="J33462" i="16"/>
  <c r="J33463" i="16"/>
  <c r="J33464" i="16"/>
  <c r="J33465" i="16"/>
  <c r="J33466" i="16"/>
  <c r="J33467" i="16"/>
  <c r="J33468" i="16"/>
  <c r="J33469" i="16"/>
  <c r="J33470" i="16"/>
  <c r="J33471" i="16"/>
  <c r="J33472" i="16"/>
  <c r="J33473" i="16"/>
  <c r="J33474" i="16"/>
  <c r="J33475" i="16"/>
  <c r="J33476" i="16"/>
  <c r="J33477" i="16"/>
  <c r="J33478" i="16"/>
  <c r="J33479" i="16"/>
  <c r="J33480" i="16"/>
  <c r="J33481" i="16"/>
  <c r="J33482" i="16"/>
  <c r="J33483" i="16"/>
  <c r="J33484" i="16"/>
  <c r="J33485" i="16"/>
  <c r="J33486" i="16"/>
  <c r="J33487" i="16"/>
  <c r="J33488" i="16"/>
  <c r="J33489" i="16"/>
  <c r="J33490" i="16"/>
  <c r="J33491" i="16"/>
  <c r="J33492" i="16"/>
  <c r="J33493" i="16"/>
  <c r="J33494" i="16"/>
  <c r="J33495" i="16"/>
  <c r="J33496" i="16"/>
  <c r="J33497" i="16"/>
  <c r="J33498" i="16"/>
  <c r="J33499" i="16"/>
  <c r="J33500" i="16"/>
  <c r="J33501" i="16"/>
  <c r="J33502" i="16"/>
  <c r="J33503" i="16"/>
  <c r="J33504" i="16"/>
  <c r="J33505" i="16"/>
  <c r="J33506" i="16"/>
  <c r="J33507" i="16"/>
  <c r="J33508" i="16"/>
  <c r="J33509" i="16"/>
  <c r="J33510" i="16"/>
  <c r="J33511" i="16"/>
  <c r="J33512" i="16"/>
  <c r="J33513" i="16"/>
  <c r="J33514" i="16"/>
  <c r="J33515" i="16"/>
  <c r="J33516" i="16"/>
  <c r="J33517" i="16"/>
  <c r="J33518" i="16"/>
  <c r="J33519" i="16"/>
  <c r="J33520" i="16"/>
  <c r="J33521" i="16"/>
  <c r="J33522" i="16"/>
  <c r="J33523" i="16"/>
  <c r="J33524" i="16"/>
  <c r="J33525" i="16"/>
  <c r="J33526" i="16"/>
  <c r="J33527" i="16"/>
  <c r="J33528" i="16"/>
  <c r="J33529" i="16"/>
  <c r="J33530" i="16"/>
  <c r="J33531" i="16"/>
  <c r="J33532" i="16"/>
  <c r="J33533" i="16"/>
  <c r="J33534" i="16"/>
  <c r="J33535" i="16"/>
  <c r="J33536" i="16"/>
  <c r="J33537" i="16"/>
  <c r="J33538" i="16"/>
  <c r="J33539" i="16"/>
  <c r="J33540" i="16"/>
  <c r="J33541" i="16"/>
  <c r="J33542" i="16"/>
  <c r="J33543" i="16"/>
  <c r="J33544" i="16"/>
  <c r="J33545" i="16"/>
  <c r="J33546" i="16"/>
  <c r="J33547" i="16"/>
  <c r="J33548" i="16"/>
  <c r="J33549" i="16"/>
  <c r="J33550" i="16"/>
  <c r="J33551" i="16"/>
  <c r="J33552" i="16"/>
  <c r="J33553" i="16"/>
  <c r="J33554" i="16"/>
  <c r="J33555" i="16"/>
  <c r="J33556" i="16"/>
  <c r="J33557" i="16"/>
  <c r="J33558" i="16"/>
  <c r="J33559" i="16"/>
  <c r="J33560" i="16"/>
  <c r="J33561" i="16"/>
  <c r="J33562" i="16"/>
  <c r="J33563" i="16"/>
  <c r="J33564" i="16"/>
  <c r="J33565" i="16"/>
  <c r="J33566" i="16"/>
  <c r="J33567" i="16"/>
  <c r="J33568" i="16"/>
  <c r="J33569" i="16"/>
  <c r="J33570" i="16"/>
  <c r="J33571" i="16"/>
  <c r="J33572" i="16"/>
  <c r="J33573" i="16"/>
  <c r="J33574" i="16"/>
  <c r="J33575" i="16"/>
  <c r="J33576" i="16"/>
  <c r="J33577" i="16"/>
  <c r="J33578" i="16"/>
  <c r="J33579" i="16"/>
  <c r="J33580" i="16"/>
  <c r="J33581" i="16"/>
  <c r="J33582" i="16"/>
  <c r="J33583" i="16"/>
  <c r="J33584" i="16"/>
  <c r="J33585" i="16"/>
  <c r="J33586" i="16"/>
  <c r="J33587" i="16"/>
  <c r="J33588" i="16"/>
  <c r="J33589" i="16"/>
  <c r="J33590" i="16"/>
  <c r="J33591" i="16"/>
  <c r="J33592" i="16"/>
  <c r="J33593" i="16"/>
  <c r="J33594" i="16"/>
  <c r="J33595" i="16"/>
  <c r="J33596" i="16"/>
  <c r="J33597" i="16"/>
  <c r="J33598" i="16"/>
  <c r="J33599" i="16"/>
  <c r="J33600" i="16"/>
  <c r="J33601" i="16"/>
  <c r="J33602" i="16"/>
  <c r="J33603" i="16"/>
  <c r="J33604" i="16"/>
  <c r="J33605" i="16"/>
  <c r="J33606" i="16"/>
  <c r="J33607" i="16"/>
  <c r="J33608" i="16"/>
  <c r="J33609" i="16"/>
  <c r="J33610" i="16"/>
  <c r="J33611" i="16"/>
  <c r="J33612" i="16"/>
  <c r="J33613" i="16"/>
  <c r="J33614" i="16"/>
  <c r="J33615" i="16"/>
  <c r="J33616" i="16"/>
  <c r="J33617" i="16"/>
  <c r="J33618" i="16"/>
  <c r="J33619" i="16"/>
  <c r="J33620" i="16"/>
  <c r="J33621" i="16"/>
  <c r="J33622" i="16"/>
  <c r="J33623" i="16"/>
  <c r="J33624" i="16"/>
  <c r="J33625" i="16"/>
  <c r="J33626" i="16"/>
  <c r="J33627" i="16"/>
  <c r="J33628" i="16"/>
  <c r="J33629" i="16"/>
  <c r="J33630" i="16"/>
  <c r="J33631" i="16"/>
  <c r="J33632" i="16"/>
  <c r="J33633" i="16"/>
  <c r="J33634" i="16"/>
  <c r="J33635" i="16"/>
  <c r="J33636" i="16"/>
  <c r="J33637" i="16"/>
  <c r="J33638" i="16"/>
  <c r="J33639" i="16"/>
  <c r="J33640" i="16"/>
  <c r="J33641" i="16"/>
  <c r="J33642" i="16"/>
  <c r="J33643" i="16"/>
  <c r="J33644" i="16"/>
  <c r="J33645" i="16"/>
  <c r="J33646" i="16"/>
  <c r="J33647" i="16"/>
  <c r="J33648" i="16"/>
  <c r="J33649" i="16"/>
  <c r="J33650" i="16"/>
  <c r="J33651" i="16"/>
  <c r="J33652" i="16"/>
  <c r="J33653" i="16"/>
  <c r="J33654" i="16"/>
  <c r="J33655" i="16"/>
  <c r="J33656" i="16"/>
  <c r="J33657" i="16"/>
  <c r="J33658" i="16"/>
  <c r="J33659" i="16"/>
  <c r="J33660" i="16"/>
  <c r="J33661" i="16"/>
  <c r="J33662" i="16"/>
  <c r="J33663" i="16"/>
  <c r="J33664" i="16"/>
  <c r="J33665" i="16"/>
  <c r="J33666" i="16"/>
  <c r="J33667" i="16"/>
  <c r="J33668" i="16"/>
  <c r="J33669" i="16"/>
  <c r="J33670" i="16"/>
  <c r="J33671" i="16"/>
  <c r="J33672" i="16"/>
  <c r="J33673" i="16"/>
  <c r="J33674" i="16"/>
  <c r="J33675" i="16"/>
  <c r="J33676" i="16"/>
  <c r="J33677" i="16"/>
  <c r="J33678" i="16"/>
  <c r="J33679" i="16"/>
  <c r="J33680" i="16"/>
  <c r="J33681" i="16"/>
  <c r="J33682" i="16"/>
  <c r="J33683" i="16"/>
  <c r="J33684" i="16"/>
  <c r="J33685" i="16"/>
  <c r="J33686" i="16"/>
  <c r="J33687" i="16"/>
  <c r="J33688" i="16"/>
  <c r="J33689" i="16"/>
  <c r="J33690" i="16"/>
  <c r="J33691" i="16"/>
  <c r="J33692" i="16"/>
  <c r="J33693" i="16"/>
  <c r="J33694" i="16"/>
  <c r="J33695" i="16"/>
  <c r="J33696" i="16"/>
  <c r="J33697" i="16"/>
  <c r="J33698" i="16"/>
  <c r="J33699" i="16"/>
  <c r="J33700" i="16"/>
  <c r="J33701" i="16"/>
  <c r="J33702" i="16"/>
  <c r="J33703" i="16"/>
  <c r="J33704" i="16"/>
  <c r="J33705" i="16"/>
  <c r="J33706" i="16"/>
  <c r="J33707" i="16"/>
  <c r="J33708" i="16"/>
  <c r="J33709" i="16"/>
  <c r="J33710" i="16"/>
  <c r="J33711" i="16"/>
  <c r="J33712" i="16"/>
  <c r="J33713" i="16"/>
  <c r="J33714" i="16"/>
  <c r="J33715" i="16"/>
  <c r="J33716" i="16"/>
  <c r="J33717" i="16"/>
  <c r="J33718" i="16"/>
  <c r="J33719" i="16"/>
  <c r="J33720" i="16"/>
  <c r="J33721" i="16"/>
  <c r="J33722" i="16"/>
  <c r="J33723" i="16"/>
  <c r="J33724" i="16"/>
  <c r="J33725" i="16"/>
  <c r="J33726" i="16"/>
  <c r="J33727" i="16"/>
  <c r="J33728" i="16"/>
  <c r="J33729" i="16"/>
  <c r="J33730" i="16"/>
  <c r="J33731" i="16"/>
  <c r="J33732" i="16"/>
  <c r="J33733" i="16"/>
  <c r="J33734" i="16"/>
  <c r="J33735" i="16"/>
  <c r="J33736" i="16"/>
  <c r="J33737" i="16"/>
  <c r="J33738" i="16"/>
  <c r="J33739" i="16"/>
  <c r="J33740" i="16"/>
  <c r="J33741" i="16"/>
  <c r="J33742" i="16"/>
  <c r="J33743" i="16"/>
  <c r="J33744" i="16"/>
  <c r="J33745" i="16"/>
  <c r="J33746" i="16"/>
  <c r="J33747" i="16"/>
  <c r="J33748" i="16"/>
  <c r="J33749" i="16"/>
  <c r="J33750" i="16"/>
  <c r="J33751" i="16"/>
  <c r="J33752" i="16"/>
  <c r="J33753" i="16"/>
  <c r="J33754" i="16"/>
  <c r="J33755" i="16"/>
  <c r="J33756" i="16"/>
  <c r="J33757" i="16"/>
  <c r="J33758" i="16"/>
  <c r="J33759" i="16"/>
  <c r="J33760" i="16"/>
  <c r="J33761" i="16"/>
  <c r="J33762" i="16"/>
  <c r="J33763" i="16"/>
  <c r="J33764" i="16"/>
  <c r="J33765" i="16"/>
  <c r="J33766" i="16"/>
  <c r="J33767" i="16"/>
  <c r="J33768" i="16"/>
  <c r="J33769" i="16"/>
  <c r="J33770" i="16"/>
  <c r="J33771" i="16"/>
  <c r="J33772" i="16"/>
  <c r="J33773" i="16"/>
  <c r="J33774" i="16"/>
  <c r="J33775" i="16"/>
  <c r="J33776" i="16"/>
  <c r="J33777" i="16"/>
  <c r="J33778" i="16"/>
  <c r="J33779" i="16"/>
  <c r="J33780" i="16"/>
  <c r="J33781" i="16"/>
  <c r="J33782" i="16"/>
  <c r="J33783" i="16"/>
  <c r="J33784" i="16"/>
  <c r="J33785" i="16"/>
  <c r="J33786" i="16"/>
  <c r="J33787" i="16"/>
  <c r="J33788" i="16"/>
  <c r="J33789" i="16"/>
  <c r="J33790" i="16"/>
  <c r="J33791" i="16"/>
  <c r="J33792" i="16"/>
  <c r="J33793" i="16"/>
  <c r="J33794" i="16"/>
  <c r="J33795" i="16"/>
  <c r="J33796" i="16"/>
  <c r="J33797" i="16"/>
  <c r="J33798" i="16"/>
  <c r="J33799" i="16"/>
  <c r="J33800" i="16"/>
  <c r="J33801" i="16"/>
  <c r="J33802" i="16"/>
  <c r="J33803" i="16"/>
  <c r="J33804" i="16"/>
  <c r="J33805" i="16"/>
  <c r="J33806" i="16"/>
  <c r="J33807" i="16"/>
  <c r="J33808" i="16"/>
  <c r="J33809" i="16"/>
  <c r="J33810" i="16"/>
  <c r="J33811" i="16"/>
  <c r="J33812" i="16"/>
  <c r="J33813" i="16"/>
  <c r="J33814" i="16"/>
  <c r="J33815" i="16"/>
  <c r="J33816" i="16"/>
  <c r="J33817" i="16"/>
  <c r="J33818" i="16"/>
  <c r="J33819" i="16"/>
  <c r="J33820" i="16"/>
  <c r="J33821" i="16"/>
  <c r="J33822" i="16"/>
  <c r="J33823" i="16"/>
  <c r="J33824" i="16"/>
  <c r="J33825" i="16"/>
  <c r="J33826" i="16"/>
  <c r="J33827" i="16"/>
  <c r="J33828" i="16"/>
  <c r="J33829" i="16"/>
  <c r="J33830" i="16"/>
  <c r="J33831" i="16"/>
  <c r="J33832" i="16"/>
  <c r="J33833" i="16"/>
  <c r="J33834" i="16"/>
  <c r="J33835" i="16"/>
  <c r="J33836" i="16"/>
  <c r="J33837" i="16"/>
  <c r="J33838" i="16"/>
  <c r="J33839" i="16"/>
  <c r="J33840" i="16"/>
  <c r="J33841" i="16"/>
  <c r="J33842" i="16"/>
  <c r="J33843" i="16"/>
  <c r="J33844" i="16"/>
  <c r="J33845" i="16"/>
  <c r="J33846" i="16"/>
  <c r="J33847" i="16"/>
  <c r="J33848" i="16"/>
  <c r="J33849" i="16"/>
  <c r="J33850" i="16"/>
  <c r="J33851" i="16"/>
  <c r="J33852" i="16"/>
  <c r="J33853" i="16"/>
  <c r="J33854" i="16"/>
  <c r="J33855" i="16"/>
  <c r="J33856" i="16"/>
  <c r="J33857" i="16"/>
  <c r="J33858" i="16"/>
  <c r="J33859" i="16"/>
  <c r="J33860" i="16"/>
  <c r="J33861" i="16"/>
  <c r="J33862" i="16"/>
  <c r="J33863" i="16"/>
  <c r="J33864" i="16"/>
  <c r="J33865" i="16"/>
  <c r="J33866" i="16"/>
  <c r="J33867" i="16"/>
  <c r="J33868" i="16"/>
  <c r="J33869" i="16"/>
  <c r="J33870" i="16"/>
  <c r="J33871" i="16"/>
  <c r="J33872" i="16"/>
  <c r="J33873" i="16"/>
  <c r="J33874" i="16"/>
  <c r="J33875" i="16"/>
  <c r="J33876" i="16"/>
  <c r="J33877" i="16"/>
  <c r="J33878" i="16"/>
  <c r="J33879" i="16"/>
  <c r="J33880" i="16"/>
  <c r="J33881" i="16"/>
  <c r="J33882" i="16"/>
  <c r="J33883" i="16"/>
  <c r="J33884" i="16"/>
  <c r="J33885" i="16"/>
  <c r="J33886" i="16"/>
  <c r="J33887" i="16"/>
  <c r="J33888" i="16"/>
  <c r="J33889" i="16"/>
  <c r="J33890" i="16"/>
  <c r="J33891" i="16"/>
  <c r="J33892" i="16"/>
  <c r="J33893" i="16"/>
  <c r="J33894" i="16"/>
  <c r="J33895" i="16"/>
  <c r="J33896" i="16"/>
  <c r="J33897" i="16"/>
  <c r="J33898" i="16"/>
  <c r="J33899" i="16"/>
  <c r="J33900" i="16"/>
  <c r="J33901" i="16"/>
  <c r="J33902" i="16"/>
  <c r="J33903" i="16"/>
  <c r="J33904" i="16"/>
  <c r="J33905" i="16"/>
  <c r="J33906" i="16"/>
  <c r="J33907" i="16"/>
  <c r="J33908" i="16"/>
  <c r="J33909" i="16"/>
  <c r="J33910" i="16"/>
  <c r="J33911" i="16"/>
  <c r="J33912" i="16"/>
  <c r="J33913" i="16"/>
  <c r="J33914" i="16"/>
  <c r="J33915" i="16"/>
  <c r="J33916" i="16"/>
  <c r="J33917" i="16"/>
  <c r="J33918" i="16"/>
  <c r="J33919" i="16"/>
  <c r="J33920" i="16"/>
  <c r="J33921" i="16"/>
  <c r="J33922" i="16"/>
  <c r="J33923" i="16"/>
  <c r="J33924" i="16"/>
  <c r="J33925" i="16"/>
  <c r="J33926" i="16"/>
  <c r="J33927" i="16"/>
  <c r="J33928" i="16"/>
  <c r="J33929" i="16"/>
  <c r="J33930" i="16"/>
  <c r="J33931" i="16"/>
  <c r="J33932" i="16"/>
  <c r="J33933" i="16"/>
  <c r="J33934" i="16"/>
  <c r="J33935" i="16"/>
  <c r="J33936" i="16"/>
  <c r="J33937" i="16"/>
  <c r="J33938" i="16"/>
  <c r="J33939" i="16"/>
  <c r="J33940" i="16"/>
  <c r="J33941" i="16"/>
  <c r="J33942" i="16"/>
  <c r="J33943" i="16"/>
  <c r="J33944" i="16"/>
  <c r="J33945" i="16"/>
  <c r="J33946" i="16"/>
  <c r="J33947" i="16"/>
  <c r="J33948" i="16"/>
  <c r="J33949" i="16"/>
  <c r="J33950" i="16"/>
  <c r="J33951" i="16"/>
  <c r="J33952" i="16"/>
  <c r="J33953" i="16"/>
  <c r="J33954" i="16"/>
  <c r="J33955" i="16"/>
  <c r="J33956" i="16"/>
  <c r="J33957" i="16"/>
  <c r="J33958" i="16"/>
  <c r="J33959" i="16"/>
  <c r="J33960" i="16"/>
  <c r="J33961" i="16"/>
  <c r="J33962" i="16"/>
  <c r="J33963" i="16"/>
  <c r="J33964" i="16"/>
  <c r="J33965" i="16"/>
  <c r="J33966" i="16"/>
  <c r="J33967" i="16"/>
  <c r="J33968" i="16"/>
  <c r="J33969" i="16"/>
  <c r="J33970" i="16"/>
  <c r="J33971" i="16"/>
  <c r="J33972" i="16"/>
  <c r="J33973" i="16"/>
  <c r="J33974" i="16"/>
  <c r="J33975" i="16"/>
  <c r="J33976" i="16"/>
  <c r="J33977" i="16"/>
  <c r="J33978" i="16"/>
  <c r="J33979" i="16"/>
  <c r="J33980" i="16"/>
  <c r="J33981" i="16"/>
  <c r="J33982" i="16"/>
  <c r="J33983" i="16"/>
  <c r="J33984" i="16"/>
  <c r="J33985" i="16"/>
  <c r="J33986" i="16"/>
  <c r="J33987" i="16"/>
  <c r="J33988" i="16"/>
  <c r="J33989" i="16"/>
  <c r="J33990" i="16"/>
  <c r="J33991" i="16"/>
  <c r="J33992" i="16"/>
  <c r="J33993" i="16"/>
  <c r="J33994" i="16"/>
  <c r="J33995" i="16"/>
  <c r="J33996" i="16"/>
  <c r="J33997" i="16"/>
  <c r="J33998" i="16"/>
  <c r="J33999" i="16"/>
  <c r="J34000" i="16"/>
  <c r="J34001" i="16"/>
  <c r="J34002" i="16"/>
  <c r="J34003" i="16"/>
  <c r="J34004" i="16"/>
  <c r="J34005" i="16"/>
  <c r="J34006" i="16"/>
  <c r="J34007" i="16"/>
  <c r="J34008" i="16"/>
  <c r="J34009" i="16"/>
  <c r="J34010" i="16"/>
  <c r="J34011" i="16"/>
  <c r="J34012" i="16"/>
  <c r="J34013" i="16"/>
  <c r="J34014" i="16"/>
  <c r="J34015" i="16"/>
  <c r="J34016" i="16"/>
  <c r="J34017" i="16"/>
  <c r="J34018" i="16"/>
  <c r="J34019" i="16"/>
  <c r="J34020" i="16"/>
  <c r="J34021" i="16"/>
  <c r="J34022" i="16"/>
  <c r="J34023" i="16"/>
  <c r="J34024" i="16"/>
  <c r="J34025" i="16"/>
  <c r="J34026" i="16"/>
  <c r="J34027" i="16"/>
  <c r="J34028" i="16"/>
  <c r="J34029" i="16"/>
  <c r="J34030" i="16"/>
  <c r="J34031" i="16"/>
  <c r="J34032" i="16"/>
  <c r="J34033" i="16"/>
  <c r="J34034" i="16"/>
  <c r="J34035" i="16"/>
  <c r="J34036" i="16"/>
  <c r="J34037" i="16"/>
  <c r="J34038" i="16"/>
  <c r="J34039" i="16"/>
  <c r="J34040" i="16"/>
  <c r="J34041" i="16"/>
  <c r="J34042" i="16"/>
  <c r="J34043" i="16"/>
  <c r="J34044" i="16"/>
  <c r="J34045" i="16"/>
  <c r="J34046" i="16"/>
  <c r="J34047" i="16"/>
  <c r="J34048" i="16"/>
  <c r="J34049" i="16"/>
  <c r="J34050" i="16"/>
  <c r="J34051" i="16"/>
  <c r="J34052" i="16"/>
  <c r="J34053" i="16"/>
  <c r="J34054" i="16"/>
  <c r="J34055" i="16"/>
  <c r="J34056" i="16"/>
  <c r="J34057" i="16"/>
  <c r="J34058" i="16"/>
  <c r="J34059" i="16"/>
  <c r="J34060" i="16"/>
  <c r="J34061" i="16"/>
  <c r="J34062" i="16"/>
  <c r="J34063" i="16"/>
  <c r="J34064" i="16"/>
  <c r="J34065" i="16"/>
  <c r="J34066" i="16"/>
  <c r="J34067" i="16"/>
  <c r="J34068" i="16"/>
  <c r="J34069" i="16"/>
  <c r="J34070" i="16"/>
  <c r="J34071" i="16"/>
  <c r="J34072" i="16"/>
  <c r="J34073" i="16"/>
  <c r="J34074" i="16"/>
  <c r="J34075" i="16"/>
  <c r="J34076" i="16"/>
  <c r="J34077" i="16"/>
  <c r="J34078" i="16"/>
  <c r="J34079" i="16"/>
  <c r="J34080" i="16"/>
  <c r="J34081" i="16"/>
  <c r="J34082" i="16"/>
  <c r="J34083" i="16"/>
  <c r="J34084" i="16"/>
  <c r="J34085" i="16"/>
  <c r="J34086" i="16"/>
  <c r="J34087" i="16"/>
  <c r="J34088" i="16"/>
  <c r="J34089" i="16"/>
  <c r="J34090" i="16"/>
  <c r="J34091" i="16"/>
  <c r="J34092" i="16"/>
  <c r="J34093" i="16"/>
  <c r="J34094" i="16"/>
  <c r="J34095" i="16"/>
  <c r="J34096" i="16"/>
  <c r="J34097" i="16"/>
  <c r="J34098" i="16"/>
  <c r="J34099" i="16"/>
  <c r="J34100" i="16"/>
  <c r="J34101" i="16"/>
  <c r="J34102" i="16"/>
  <c r="J34103" i="16"/>
  <c r="J34104" i="16"/>
  <c r="J34105" i="16"/>
  <c r="J34106" i="16"/>
  <c r="J34107" i="16"/>
  <c r="J34108" i="16"/>
  <c r="J34109" i="16"/>
  <c r="J34110" i="16"/>
  <c r="J34111" i="16"/>
  <c r="J34112" i="16"/>
  <c r="J34113" i="16"/>
  <c r="J34114" i="16"/>
  <c r="J34115" i="16"/>
  <c r="J34116" i="16"/>
  <c r="J34117" i="16"/>
  <c r="J34118" i="16"/>
  <c r="J34119" i="16"/>
  <c r="J34120" i="16"/>
  <c r="J34121" i="16"/>
  <c r="J34122" i="16"/>
  <c r="J34123" i="16"/>
  <c r="J34124" i="16"/>
  <c r="J34125" i="16"/>
  <c r="J34126" i="16"/>
  <c r="J34127" i="16"/>
  <c r="J34128" i="16"/>
  <c r="J34129" i="16"/>
  <c r="J34130" i="16"/>
  <c r="J34131" i="16"/>
  <c r="J34132" i="16"/>
  <c r="J34133" i="16"/>
  <c r="J34134" i="16"/>
  <c r="J34135" i="16"/>
  <c r="J34136" i="16"/>
  <c r="J34137" i="16"/>
  <c r="J34138" i="16"/>
  <c r="J34139" i="16"/>
  <c r="J34140" i="16"/>
  <c r="J34141" i="16"/>
  <c r="J34142" i="16"/>
  <c r="J34143" i="16"/>
  <c r="J34144" i="16"/>
  <c r="J34145" i="16"/>
  <c r="J34146" i="16"/>
  <c r="J34147" i="16"/>
  <c r="J34148" i="16"/>
  <c r="J34149" i="16"/>
  <c r="J34150" i="16"/>
  <c r="J34151" i="16"/>
  <c r="J34152" i="16"/>
  <c r="J34153" i="16"/>
  <c r="J34154" i="16"/>
  <c r="J34155" i="16"/>
  <c r="J34156" i="16"/>
  <c r="J34157" i="16"/>
  <c r="J34158" i="16"/>
  <c r="J34159" i="16"/>
  <c r="J34160" i="16"/>
  <c r="J34161" i="16"/>
  <c r="J34162" i="16"/>
  <c r="J34163" i="16"/>
  <c r="J34164" i="16"/>
  <c r="J34165" i="16"/>
  <c r="J34166" i="16"/>
  <c r="J34167" i="16"/>
  <c r="J34168" i="16"/>
  <c r="J34169" i="16"/>
  <c r="J34170" i="16"/>
  <c r="J34171" i="16"/>
  <c r="J34172" i="16"/>
  <c r="J34173" i="16"/>
  <c r="J34174" i="16"/>
  <c r="J34175" i="16"/>
  <c r="J34176" i="16"/>
  <c r="J34177" i="16"/>
  <c r="J34178" i="16"/>
  <c r="J34179" i="16"/>
  <c r="J34180" i="16"/>
  <c r="J34181" i="16"/>
  <c r="J34182" i="16"/>
  <c r="J34183" i="16"/>
  <c r="J34184" i="16"/>
  <c r="J34185" i="16"/>
  <c r="J34186" i="16"/>
  <c r="J34187" i="16"/>
  <c r="J34188" i="16"/>
  <c r="J34189" i="16"/>
  <c r="J34190" i="16"/>
  <c r="J34191" i="16"/>
  <c r="J34192" i="16"/>
  <c r="J34193" i="16"/>
  <c r="J34194" i="16"/>
  <c r="J34195" i="16"/>
  <c r="J34196" i="16"/>
  <c r="J34197" i="16"/>
  <c r="J34198" i="16"/>
  <c r="J34199" i="16"/>
  <c r="J34200" i="16"/>
  <c r="J34201" i="16"/>
  <c r="J34202" i="16"/>
  <c r="J34203" i="16"/>
  <c r="J34204" i="16"/>
  <c r="J34205" i="16"/>
  <c r="J34206" i="16"/>
  <c r="J34207" i="16"/>
  <c r="J34208" i="16"/>
  <c r="J34209" i="16"/>
  <c r="J34210" i="16"/>
  <c r="J34211" i="16"/>
  <c r="J34212" i="16"/>
  <c r="J34213" i="16"/>
  <c r="J34214" i="16"/>
  <c r="J34215" i="16"/>
  <c r="J34216" i="16"/>
  <c r="J34217" i="16"/>
  <c r="J34218" i="16"/>
  <c r="J34219" i="16"/>
  <c r="J34220" i="16"/>
  <c r="J34221" i="16"/>
  <c r="J34222" i="16"/>
  <c r="J34223" i="16"/>
  <c r="J34224" i="16"/>
  <c r="J34225" i="16"/>
  <c r="J34226" i="16"/>
  <c r="J34227" i="16"/>
  <c r="J34228" i="16"/>
  <c r="J34229" i="16"/>
  <c r="J34230" i="16"/>
  <c r="J34231" i="16"/>
  <c r="J34232" i="16"/>
  <c r="J34233" i="16"/>
  <c r="J34234" i="16"/>
  <c r="J34235" i="16"/>
  <c r="J34236" i="16"/>
  <c r="J34237" i="16"/>
  <c r="J34238" i="16"/>
  <c r="J34239" i="16"/>
  <c r="J34240" i="16"/>
  <c r="J34241" i="16"/>
  <c r="J34242" i="16"/>
  <c r="J34243" i="16"/>
  <c r="J34244" i="16"/>
  <c r="J34245" i="16"/>
  <c r="J34246" i="16"/>
  <c r="J34247" i="16"/>
  <c r="J34248" i="16"/>
  <c r="J34249" i="16"/>
  <c r="J34250" i="16"/>
  <c r="J34251" i="16"/>
  <c r="J34252" i="16"/>
  <c r="J34253" i="16"/>
  <c r="J34254" i="16"/>
  <c r="J34255" i="16"/>
  <c r="J34256" i="16"/>
  <c r="J34257" i="16"/>
  <c r="J34258" i="16"/>
  <c r="J34259" i="16"/>
  <c r="J34260" i="16"/>
  <c r="J34261" i="16"/>
  <c r="J34262" i="16"/>
  <c r="J34263" i="16"/>
  <c r="J34264" i="16"/>
  <c r="J34265" i="16"/>
  <c r="J34266" i="16"/>
  <c r="J34267" i="16"/>
  <c r="J34268" i="16"/>
  <c r="J34269" i="16"/>
  <c r="J34270" i="16"/>
  <c r="J34271" i="16"/>
  <c r="J34272" i="16"/>
  <c r="J34273" i="16"/>
  <c r="J34274" i="16"/>
  <c r="J34275" i="16"/>
  <c r="J34276" i="16"/>
  <c r="J34277" i="16"/>
  <c r="J34278" i="16"/>
  <c r="J34279" i="16"/>
  <c r="J34280" i="16"/>
  <c r="J34281" i="16"/>
  <c r="J34282" i="16"/>
  <c r="J34283" i="16"/>
  <c r="J34284" i="16"/>
  <c r="J34285" i="16"/>
  <c r="J34286" i="16"/>
  <c r="J34287" i="16"/>
  <c r="J34288" i="16"/>
  <c r="J34289" i="16"/>
  <c r="J34290" i="16"/>
  <c r="J34291" i="16"/>
  <c r="J34292" i="16"/>
  <c r="J34293" i="16"/>
  <c r="J34294" i="16"/>
  <c r="J34295" i="16"/>
  <c r="J34296" i="16"/>
  <c r="J34297" i="16"/>
  <c r="J34298" i="16"/>
  <c r="J34299" i="16"/>
  <c r="J34300" i="16"/>
  <c r="J34301" i="16"/>
  <c r="J34302" i="16"/>
  <c r="J34303" i="16"/>
  <c r="J34304" i="16"/>
  <c r="J34305" i="16"/>
  <c r="J34306" i="16"/>
  <c r="J34307" i="16"/>
  <c r="J34308" i="16"/>
  <c r="J34309" i="16"/>
  <c r="J34310" i="16"/>
  <c r="J34311" i="16"/>
  <c r="J34312" i="16"/>
  <c r="J34313" i="16"/>
  <c r="J34314" i="16"/>
  <c r="J34315" i="16"/>
  <c r="J34316" i="16"/>
  <c r="J34317" i="16"/>
  <c r="J34318" i="16"/>
  <c r="J34319" i="16"/>
  <c r="J34320" i="16"/>
  <c r="J34321" i="16"/>
  <c r="J34322" i="16"/>
  <c r="J34323" i="16"/>
  <c r="J34324" i="16"/>
  <c r="J34325" i="16"/>
  <c r="J34326" i="16"/>
  <c r="J34327" i="16"/>
  <c r="J34328" i="16"/>
  <c r="J34329" i="16"/>
  <c r="J34330" i="16"/>
  <c r="J34331" i="16"/>
  <c r="J34332" i="16"/>
  <c r="J34333" i="16"/>
  <c r="J34334" i="16"/>
  <c r="J34335" i="16"/>
  <c r="J34336" i="16"/>
  <c r="J34337" i="16"/>
  <c r="J34338" i="16"/>
  <c r="J34339" i="16"/>
  <c r="J34340" i="16"/>
  <c r="J34341" i="16"/>
  <c r="J34342" i="16"/>
  <c r="J34343" i="16"/>
  <c r="J34344" i="16"/>
  <c r="J34345" i="16"/>
  <c r="J34346" i="16"/>
  <c r="J34347" i="16"/>
  <c r="J34348" i="16"/>
  <c r="J34349" i="16"/>
  <c r="J34350" i="16"/>
  <c r="J34351" i="16"/>
  <c r="J34352" i="16"/>
  <c r="J34353" i="16"/>
  <c r="J34354" i="16"/>
  <c r="J34355" i="16"/>
  <c r="J34356" i="16"/>
  <c r="J34357" i="16"/>
  <c r="J34358" i="16"/>
  <c r="J34359" i="16"/>
  <c r="J34360" i="16"/>
  <c r="J34361" i="16"/>
  <c r="J34362" i="16"/>
  <c r="J34363" i="16"/>
  <c r="J34364" i="16"/>
  <c r="J34365" i="16"/>
  <c r="J34366" i="16"/>
  <c r="J34367" i="16"/>
  <c r="J34368" i="16"/>
  <c r="J34369" i="16"/>
  <c r="J34370" i="16"/>
  <c r="J34371" i="16"/>
  <c r="J34372" i="16"/>
  <c r="J34373" i="16"/>
  <c r="J34374" i="16"/>
  <c r="J34375" i="16"/>
  <c r="J34376" i="16"/>
  <c r="J34377" i="16"/>
  <c r="J34378" i="16"/>
  <c r="J34379" i="16"/>
  <c r="J34380" i="16"/>
  <c r="J34381" i="16"/>
  <c r="J34382" i="16"/>
  <c r="J34383" i="16"/>
  <c r="J34384" i="16"/>
  <c r="J34385" i="16"/>
  <c r="J34386" i="16"/>
  <c r="J34387" i="16"/>
  <c r="J34388" i="16"/>
  <c r="J34389" i="16"/>
  <c r="J34390" i="16"/>
  <c r="J34391" i="16"/>
  <c r="J34392" i="16"/>
  <c r="J34393" i="16"/>
  <c r="J34394" i="16"/>
  <c r="J34395" i="16"/>
  <c r="J34396" i="16"/>
  <c r="J34397" i="16"/>
  <c r="J34398" i="16"/>
  <c r="J34399" i="16"/>
  <c r="J34400" i="16"/>
  <c r="J34401" i="16"/>
  <c r="J34402" i="16"/>
  <c r="J34403" i="16"/>
  <c r="J34404" i="16"/>
  <c r="J34405" i="16"/>
  <c r="J34406" i="16"/>
  <c r="J34407" i="16"/>
  <c r="J34408" i="16"/>
  <c r="J34409" i="16"/>
  <c r="J34410" i="16"/>
  <c r="J34411" i="16"/>
  <c r="J34412" i="16"/>
  <c r="J34413" i="16"/>
  <c r="J34414" i="16"/>
  <c r="J34415" i="16"/>
  <c r="J34416" i="16"/>
  <c r="J34417" i="16"/>
  <c r="J34418" i="16"/>
  <c r="J34419" i="16"/>
  <c r="J34420" i="16"/>
  <c r="J34421" i="16"/>
  <c r="J34422" i="16"/>
  <c r="J34423" i="16"/>
  <c r="J34424" i="16"/>
  <c r="J34425" i="16"/>
  <c r="J34426" i="16"/>
  <c r="J34427" i="16"/>
  <c r="J34428" i="16"/>
  <c r="J34429" i="16"/>
  <c r="J34430" i="16"/>
  <c r="J34431" i="16"/>
  <c r="J34432" i="16"/>
  <c r="J34433" i="16"/>
  <c r="J34434" i="16"/>
  <c r="J34435" i="16"/>
  <c r="J34436" i="16"/>
  <c r="J34437" i="16"/>
  <c r="J34438" i="16"/>
  <c r="J34439" i="16"/>
  <c r="J34440" i="16"/>
  <c r="J34441" i="16"/>
  <c r="J34442" i="16"/>
  <c r="J34443" i="16"/>
  <c r="J34444" i="16"/>
  <c r="J34445" i="16"/>
  <c r="J34446" i="16"/>
  <c r="J34447" i="16"/>
  <c r="J34448" i="16"/>
  <c r="J34449" i="16"/>
  <c r="J34450" i="16"/>
  <c r="J34451" i="16"/>
  <c r="J34452" i="16"/>
  <c r="J34453" i="16"/>
  <c r="J34454" i="16"/>
  <c r="J34455" i="16"/>
  <c r="J34456" i="16"/>
  <c r="J34457" i="16"/>
  <c r="J34458" i="16"/>
  <c r="J34459" i="16"/>
  <c r="J34460" i="16"/>
  <c r="J34461" i="16"/>
  <c r="J34462" i="16"/>
  <c r="J34463" i="16"/>
  <c r="J34464" i="16"/>
  <c r="J34465" i="16"/>
  <c r="J34466" i="16"/>
  <c r="J34467" i="16"/>
  <c r="J34468" i="16"/>
  <c r="J34469" i="16"/>
  <c r="J34470" i="16"/>
  <c r="J34471" i="16"/>
  <c r="J34472" i="16"/>
  <c r="J34473" i="16"/>
  <c r="J34474" i="16"/>
  <c r="J34475" i="16"/>
  <c r="J34476" i="16"/>
  <c r="J34477" i="16"/>
  <c r="J34478" i="16"/>
  <c r="J34479" i="16"/>
  <c r="J34480" i="16"/>
  <c r="J34481" i="16"/>
  <c r="J34482" i="16"/>
  <c r="J34483" i="16"/>
  <c r="J34484" i="16"/>
  <c r="J34485" i="16"/>
  <c r="J34486" i="16"/>
  <c r="J34487" i="16"/>
  <c r="J34488" i="16"/>
  <c r="J34489" i="16"/>
  <c r="J34490" i="16"/>
  <c r="J34491" i="16"/>
  <c r="J34492" i="16"/>
  <c r="J34493" i="16"/>
  <c r="J34494" i="16"/>
  <c r="J34495" i="16"/>
  <c r="J34496" i="16"/>
  <c r="J34497" i="16"/>
  <c r="J34498" i="16"/>
  <c r="J34499" i="16"/>
  <c r="J34500" i="16"/>
  <c r="J34501" i="16"/>
  <c r="J34502" i="16"/>
  <c r="J34503" i="16"/>
  <c r="J34504" i="16"/>
  <c r="J34505" i="16"/>
  <c r="J34506" i="16"/>
  <c r="J34507" i="16"/>
  <c r="J34508" i="16"/>
  <c r="J34509" i="16"/>
  <c r="J34510" i="16"/>
  <c r="J34511" i="16"/>
  <c r="J34512" i="16"/>
  <c r="J34513" i="16"/>
  <c r="J34514" i="16"/>
  <c r="J34515" i="16"/>
  <c r="J34516" i="16"/>
  <c r="J34517" i="16"/>
  <c r="J34518" i="16"/>
  <c r="J34519" i="16"/>
  <c r="J34520" i="16"/>
  <c r="J34521" i="16"/>
  <c r="J34522" i="16"/>
  <c r="J34523" i="16"/>
  <c r="J34524" i="16"/>
  <c r="J34525" i="16"/>
  <c r="J34526" i="16"/>
  <c r="J34527" i="16"/>
  <c r="J34528" i="16"/>
  <c r="J34529" i="16"/>
  <c r="J34530" i="16"/>
  <c r="J34531" i="16"/>
  <c r="J34532" i="16"/>
  <c r="J34533" i="16"/>
  <c r="J34534" i="16"/>
  <c r="J34535" i="16"/>
  <c r="J34536" i="16"/>
  <c r="J34537" i="16"/>
  <c r="J34538" i="16"/>
  <c r="J34539" i="16"/>
  <c r="J34540" i="16"/>
  <c r="J34541" i="16"/>
  <c r="J34542" i="16"/>
  <c r="J34543" i="16"/>
  <c r="J34544" i="16"/>
  <c r="J34545" i="16"/>
  <c r="J34546" i="16"/>
  <c r="J34547" i="16"/>
  <c r="J34548" i="16"/>
  <c r="J34549" i="16"/>
  <c r="J34550" i="16"/>
  <c r="J34551" i="16"/>
  <c r="J34552" i="16"/>
  <c r="J34553" i="16"/>
  <c r="J34554" i="16"/>
  <c r="J34555" i="16"/>
  <c r="J34556" i="16"/>
  <c r="J34557" i="16"/>
  <c r="J34558" i="16"/>
  <c r="J34559" i="16"/>
  <c r="J34560" i="16"/>
  <c r="J34561" i="16"/>
  <c r="J34562" i="16"/>
  <c r="J34563" i="16"/>
  <c r="J34564" i="16"/>
  <c r="J34565" i="16"/>
  <c r="J34566" i="16"/>
  <c r="J34567" i="16"/>
  <c r="J34568" i="16"/>
  <c r="J34569" i="16"/>
  <c r="J34570" i="16"/>
  <c r="J34571" i="16"/>
  <c r="J34572" i="16"/>
  <c r="J34573" i="16"/>
  <c r="J34574" i="16"/>
  <c r="J34575" i="16"/>
  <c r="J34576" i="16"/>
  <c r="J34577" i="16"/>
  <c r="J34578" i="16"/>
  <c r="J34579" i="16"/>
  <c r="J34580" i="16"/>
  <c r="J34581" i="16"/>
  <c r="J34582" i="16"/>
  <c r="J34583" i="16"/>
  <c r="J34584" i="16"/>
  <c r="J34585" i="16"/>
  <c r="J34586" i="16"/>
  <c r="J34587" i="16"/>
  <c r="J34588" i="16"/>
  <c r="J34589" i="16"/>
  <c r="J34590" i="16"/>
  <c r="J34591" i="16"/>
  <c r="J34592" i="16"/>
  <c r="J34593" i="16"/>
  <c r="J34594" i="16"/>
  <c r="J34595" i="16"/>
  <c r="J34596" i="16"/>
  <c r="J34597" i="16"/>
  <c r="J34598" i="16"/>
  <c r="J34599" i="16"/>
  <c r="J34600" i="16"/>
  <c r="J34601" i="16"/>
  <c r="J34602" i="16"/>
  <c r="J34603" i="16"/>
  <c r="J34604" i="16"/>
  <c r="J34605" i="16"/>
  <c r="J34606" i="16"/>
  <c r="J34607" i="16"/>
  <c r="J34608" i="16"/>
  <c r="J34609" i="16"/>
  <c r="J34610" i="16"/>
  <c r="J34611" i="16"/>
  <c r="J34612" i="16"/>
  <c r="J34613" i="16"/>
  <c r="J34614" i="16"/>
  <c r="J34615" i="16"/>
  <c r="J34616" i="16"/>
  <c r="J34617" i="16"/>
  <c r="J34618" i="16"/>
  <c r="J34619" i="16"/>
  <c r="J34620" i="16"/>
  <c r="J34621" i="16"/>
  <c r="J34622" i="16"/>
  <c r="J34623" i="16"/>
  <c r="J34624" i="16"/>
  <c r="J34625" i="16"/>
  <c r="J34626" i="16"/>
  <c r="J34627" i="16"/>
  <c r="J34628" i="16"/>
  <c r="J34629" i="16"/>
  <c r="J34630" i="16"/>
  <c r="J34631" i="16"/>
  <c r="J34632" i="16"/>
  <c r="J34633" i="16"/>
  <c r="J34634" i="16"/>
  <c r="J34635" i="16"/>
  <c r="J34636" i="16"/>
  <c r="J34637" i="16"/>
  <c r="J34638" i="16"/>
  <c r="J34639" i="16"/>
  <c r="J34640" i="16"/>
  <c r="J34641" i="16"/>
  <c r="J34642" i="16"/>
  <c r="J34643" i="16"/>
  <c r="J34644" i="16"/>
  <c r="J34645" i="16"/>
  <c r="J34646" i="16"/>
  <c r="J34647" i="16"/>
  <c r="J34648" i="16"/>
  <c r="J34649" i="16"/>
  <c r="J34650" i="16"/>
  <c r="J34651" i="16"/>
  <c r="J34652" i="16"/>
  <c r="J34653" i="16"/>
  <c r="J34654" i="16"/>
  <c r="J34655" i="16"/>
  <c r="J34656" i="16"/>
  <c r="J34657" i="16"/>
  <c r="J34658" i="16"/>
  <c r="J34659" i="16"/>
  <c r="J34660" i="16"/>
  <c r="J34661" i="16"/>
  <c r="J34662" i="16"/>
  <c r="J34663" i="16"/>
  <c r="J34664" i="16"/>
  <c r="J34665" i="16"/>
  <c r="J34666" i="16"/>
  <c r="J34667" i="16"/>
  <c r="J34668" i="16"/>
  <c r="J34669" i="16"/>
  <c r="J34670" i="16"/>
  <c r="J34671" i="16"/>
  <c r="J34672" i="16"/>
  <c r="J34673" i="16"/>
  <c r="J34674" i="16"/>
  <c r="J34675" i="16"/>
  <c r="J34676" i="16"/>
  <c r="J34677" i="16"/>
  <c r="J34678" i="16"/>
  <c r="J34679" i="16"/>
  <c r="J34680" i="16"/>
  <c r="J34681" i="16"/>
  <c r="J34682" i="16"/>
  <c r="J34683" i="16"/>
  <c r="J34684" i="16"/>
  <c r="J34685" i="16"/>
  <c r="J34686" i="16"/>
  <c r="J34687" i="16"/>
  <c r="J34688" i="16"/>
  <c r="J34689" i="16"/>
  <c r="J34690" i="16"/>
  <c r="J34691" i="16"/>
  <c r="J34692" i="16"/>
  <c r="J34693" i="16"/>
  <c r="J34694" i="16"/>
  <c r="J34695" i="16"/>
  <c r="J34696" i="16"/>
  <c r="J34697" i="16"/>
  <c r="J34698" i="16"/>
  <c r="J34699" i="16"/>
  <c r="J34700" i="16"/>
  <c r="J34701" i="16"/>
  <c r="J34702" i="16"/>
  <c r="J34703" i="16"/>
  <c r="J34704" i="16"/>
  <c r="J34705" i="16"/>
  <c r="J34706" i="16"/>
  <c r="J34707" i="16"/>
  <c r="J34708" i="16"/>
  <c r="J34709" i="16"/>
  <c r="J34710" i="16"/>
  <c r="J34711" i="16"/>
  <c r="J34712" i="16"/>
  <c r="J34713" i="16"/>
  <c r="J34714" i="16"/>
  <c r="J34715" i="16"/>
  <c r="J34716" i="16"/>
  <c r="J34717" i="16"/>
  <c r="J34718" i="16"/>
  <c r="J34719" i="16"/>
  <c r="J34720" i="16"/>
  <c r="J34721" i="16"/>
  <c r="J34722" i="16"/>
  <c r="J34723" i="16"/>
  <c r="J34724" i="16"/>
  <c r="J34725" i="16"/>
  <c r="J34726" i="16"/>
  <c r="J34727" i="16"/>
  <c r="J34728" i="16"/>
  <c r="J34729" i="16"/>
  <c r="J34730" i="16"/>
  <c r="J34731" i="16"/>
  <c r="J34732" i="16"/>
  <c r="J34733" i="16"/>
  <c r="J34734" i="16"/>
  <c r="J34735" i="16"/>
  <c r="J34736" i="16"/>
  <c r="J34737" i="16"/>
  <c r="J34738" i="16"/>
  <c r="J34739" i="16"/>
  <c r="J34740" i="16"/>
  <c r="J34741" i="16"/>
  <c r="J34742" i="16"/>
  <c r="J34743" i="16"/>
  <c r="J34744" i="16"/>
  <c r="J34745" i="16"/>
  <c r="J34746" i="16"/>
  <c r="J34747" i="16"/>
  <c r="J34748" i="16"/>
  <c r="J34749" i="16"/>
  <c r="J34750" i="16"/>
  <c r="J34751" i="16"/>
  <c r="J34752" i="16"/>
  <c r="J34753" i="16"/>
  <c r="J34754" i="16"/>
  <c r="J34755" i="16"/>
  <c r="J34756" i="16"/>
  <c r="J34757" i="16"/>
  <c r="J34758" i="16"/>
  <c r="J34759" i="16"/>
  <c r="J34760" i="16"/>
  <c r="J34761" i="16"/>
  <c r="J34762" i="16"/>
  <c r="J34763" i="16"/>
  <c r="J34764" i="16"/>
  <c r="J34765" i="16"/>
  <c r="J34766" i="16"/>
  <c r="J34767" i="16"/>
  <c r="J34768" i="16"/>
  <c r="J34769" i="16"/>
  <c r="J34770" i="16"/>
  <c r="J34771" i="16"/>
  <c r="J34772" i="16"/>
  <c r="J34773" i="16"/>
  <c r="J34774" i="16"/>
  <c r="J34775" i="16"/>
  <c r="J34776" i="16"/>
  <c r="J34777" i="16"/>
  <c r="J34778" i="16"/>
  <c r="J34779" i="16"/>
  <c r="J34780" i="16"/>
  <c r="J34781" i="16"/>
  <c r="J34782" i="16"/>
  <c r="J34783" i="16"/>
  <c r="J34784" i="16"/>
  <c r="J34785" i="16"/>
  <c r="J34786" i="16"/>
  <c r="J34787" i="16"/>
  <c r="J34788" i="16"/>
  <c r="J34789" i="16"/>
  <c r="J34790" i="16"/>
  <c r="J34791" i="16"/>
  <c r="J34792" i="16"/>
  <c r="J34793" i="16"/>
  <c r="J34794" i="16"/>
  <c r="J34795" i="16"/>
  <c r="J34796" i="16"/>
  <c r="J34797" i="16"/>
  <c r="J34798" i="16"/>
  <c r="J34799" i="16"/>
  <c r="J34800" i="16"/>
  <c r="J34801" i="16"/>
  <c r="J34802" i="16"/>
  <c r="J34803" i="16"/>
  <c r="J34804" i="16"/>
  <c r="J34805" i="16"/>
  <c r="J34806" i="16"/>
  <c r="J34807" i="16"/>
  <c r="J34808" i="16"/>
  <c r="J34809" i="16"/>
  <c r="J34810" i="16"/>
  <c r="J34811" i="16"/>
  <c r="J34812" i="16"/>
  <c r="J34813" i="16"/>
  <c r="J34814" i="16"/>
  <c r="J34815" i="16"/>
  <c r="J34816" i="16"/>
  <c r="J34817" i="16"/>
  <c r="J34818" i="16"/>
  <c r="J34819" i="16"/>
  <c r="J34820" i="16"/>
  <c r="J34821" i="16"/>
  <c r="J34822" i="16"/>
  <c r="J34823" i="16"/>
  <c r="J34824" i="16"/>
  <c r="J34825" i="16"/>
  <c r="J34826" i="16"/>
  <c r="J34827" i="16"/>
  <c r="J34828" i="16"/>
  <c r="J34829" i="16"/>
  <c r="J34830" i="16"/>
  <c r="J34831" i="16"/>
  <c r="J34832" i="16"/>
  <c r="J34833" i="16"/>
  <c r="J34834" i="16"/>
  <c r="J34835" i="16"/>
  <c r="J34836" i="16"/>
  <c r="J34837" i="16"/>
  <c r="J34838" i="16"/>
  <c r="J34839" i="16"/>
  <c r="J34840" i="16"/>
  <c r="J34841" i="16"/>
  <c r="J34842" i="16"/>
  <c r="J34843" i="16"/>
  <c r="J34844" i="16"/>
  <c r="J34845" i="16"/>
  <c r="J34846" i="16"/>
  <c r="J34847" i="16"/>
  <c r="J34848" i="16"/>
  <c r="J34849" i="16"/>
  <c r="J34850" i="16"/>
  <c r="J34851" i="16"/>
  <c r="J34852" i="16"/>
  <c r="J34853" i="16"/>
  <c r="J34854" i="16"/>
  <c r="J34855" i="16"/>
  <c r="J34856" i="16"/>
  <c r="J34857" i="16"/>
  <c r="J34858" i="16"/>
  <c r="J34859" i="16"/>
  <c r="J34860" i="16"/>
  <c r="J34861" i="16"/>
  <c r="J34862" i="16"/>
  <c r="J34863" i="16"/>
  <c r="J34864" i="16"/>
  <c r="J34865" i="16"/>
  <c r="J34866" i="16"/>
  <c r="J34867" i="16"/>
  <c r="J34868" i="16"/>
  <c r="J34869" i="16"/>
  <c r="J34870" i="16"/>
  <c r="J34871" i="16"/>
  <c r="J34872" i="16"/>
  <c r="J34873" i="16"/>
  <c r="J34874" i="16"/>
  <c r="J34875" i="16"/>
  <c r="J34876" i="16"/>
  <c r="J34877" i="16"/>
  <c r="J34878" i="16"/>
  <c r="J34879" i="16"/>
  <c r="J34880" i="16"/>
  <c r="J34881" i="16"/>
  <c r="J34882" i="16"/>
  <c r="J34883" i="16"/>
  <c r="J34884" i="16"/>
  <c r="J34885" i="16"/>
  <c r="J34886" i="16"/>
  <c r="J34887" i="16"/>
  <c r="J34888" i="16"/>
  <c r="J34889" i="16"/>
  <c r="J34890" i="16"/>
  <c r="J34891" i="16"/>
  <c r="J34892" i="16"/>
  <c r="J34893" i="16"/>
  <c r="J34894" i="16"/>
  <c r="J34895" i="16"/>
  <c r="J34896" i="16"/>
  <c r="J34897" i="16"/>
  <c r="J34898" i="16"/>
  <c r="J34899" i="16"/>
  <c r="J34900" i="16"/>
  <c r="J34901" i="16"/>
  <c r="J34902" i="16"/>
  <c r="J34903" i="16"/>
  <c r="J34904" i="16"/>
  <c r="J34905" i="16"/>
  <c r="J34906" i="16"/>
  <c r="J34907" i="16"/>
  <c r="J34908" i="16"/>
  <c r="J34909" i="16"/>
  <c r="J34910" i="16"/>
  <c r="J34911" i="16"/>
  <c r="J34912" i="16"/>
  <c r="J34913" i="16"/>
  <c r="J34914" i="16"/>
  <c r="J34915" i="16"/>
  <c r="J34916" i="16"/>
  <c r="J34917" i="16"/>
  <c r="J34918" i="16"/>
  <c r="J34919" i="16"/>
  <c r="J34920" i="16"/>
  <c r="J34921" i="16"/>
  <c r="J34922" i="16"/>
  <c r="J34923" i="16"/>
  <c r="J34924" i="16"/>
  <c r="J34925" i="16"/>
  <c r="J34926" i="16"/>
  <c r="J34927" i="16"/>
  <c r="J34928" i="16"/>
  <c r="J34929" i="16"/>
  <c r="J34930" i="16"/>
  <c r="J34931" i="16"/>
  <c r="J34932" i="16"/>
  <c r="J34933" i="16"/>
  <c r="J34934" i="16"/>
  <c r="J34935" i="16"/>
  <c r="J34936" i="16"/>
  <c r="J34937" i="16"/>
  <c r="J34938" i="16"/>
  <c r="J34939" i="16"/>
  <c r="J34940" i="16"/>
  <c r="J34941" i="16"/>
  <c r="J34942" i="16"/>
  <c r="J34943" i="16"/>
  <c r="J34944" i="16"/>
  <c r="J34945" i="16"/>
  <c r="J34946" i="16"/>
  <c r="J34947" i="16"/>
  <c r="J34948" i="16"/>
  <c r="J34949" i="16"/>
  <c r="J34950" i="16"/>
  <c r="J34951" i="16"/>
  <c r="J34952" i="16"/>
  <c r="J34953" i="16"/>
  <c r="J34954" i="16"/>
  <c r="J34955" i="16"/>
  <c r="J34956" i="16"/>
  <c r="J34957" i="16"/>
  <c r="J34958" i="16"/>
  <c r="J34959" i="16"/>
  <c r="J34960" i="16"/>
  <c r="J34961" i="16"/>
  <c r="J34962" i="16"/>
  <c r="J34963" i="16"/>
  <c r="J34964" i="16"/>
  <c r="J34965" i="16"/>
  <c r="J34966" i="16"/>
  <c r="J34967" i="16"/>
  <c r="J34968" i="16"/>
  <c r="J34969" i="16"/>
  <c r="J34970" i="16"/>
  <c r="J34971" i="16"/>
  <c r="J34972" i="16"/>
  <c r="J34973" i="16"/>
  <c r="J34974" i="16"/>
  <c r="J34975" i="16"/>
  <c r="J34976" i="16"/>
  <c r="J34977" i="16"/>
  <c r="J34978" i="16"/>
  <c r="J34979" i="16"/>
  <c r="J34980" i="16"/>
  <c r="J34981" i="16"/>
  <c r="J34982" i="16"/>
  <c r="J34983" i="16"/>
  <c r="J34984" i="16"/>
  <c r="J34985" i="16"/>
  <c r="J34986" i="16"/>
  <c r="J34987" i="16"/>
  <c r="J34988" i="16"/>
  <c r="J34989" i="16"/>
  <c r="J34990" i="16"/>
  <c r="J34991" i="16"/>
  <c r="J34992" i="16"/>
  <c r="J34993" i="16"/>
  <c r="J34994" i="16"/>
  <c r="J34995" i="16"/>
  <c r="J34996" i="16"/>
  <c r="J34997" i="16"/>
  <c r="J34998" i="16"/>
  <c r="J34999" i="16"/>
  <c r="J35000" i="16"/>
  <c r="J35001" i="16"/>
  <c r="J35002" i="16"/>
  <c r="J35003" i="16"/>
  <c r="J35004" i="16"/>
  <c r="J35005" i="16"/>
  <c r="J35006" i="16"/>
  <c r="J35007" i="16"/>
  <c r="J35008" i="16"/>
  <c r="J35009" i="16"/>
  <c r="J35010" i="16"/>
  <c r="J35011" i="16"/>
  <c r="J35012" i="16"/>
  <c r="J35013" i="16"/>
  <c r="J35014" i="16"/>
  <c r="J35015" i="16"/>
  <c r="J35016" i="16"/>
  <c r="J35017" i="16"/>
  <c r="J35018" i="16"/>
  <c r="J35019" i="16"/>
  <c r="J35020" i="16"/>
  <c r="J35021" i="16"/>
  <c r="J35022" i="16"/>
  <c r="J35023" i="16"/>
  <c r="J35024" i="16"/>
  <c r="J35025" i="16"/>
  <c r="J35026" i="16"/>
  <c r="J35027" i="16"/>
  <c r="J35028" i="16"/>
  <c r="J35029" i="16"/>
  <c r="J35030" i="16"/>
  <c r="J35031" i="16"/>
  <c r="J35032" i="16"/>
  <c r="J35033" i="16"/>
  <c r="J35034" i="16"/>
  <c r="J35035" i="16"/>
  <c r="J35036" i="16"/>
  <c r="J35037" i="16"/>
  <c r="J35038" i="16"/>
  <c r="J35039" i="16"/>
  <c r="J35040" i="16"/>
  <c r="J35041" i="16"/>
  <c r="J35042" i="16"/>
  <c r="J35043" i="16"/>
  <c r="J35044" i="16"/>
  <c r="J35045" i="16"/>
  <c r="J35046" i="16"/>
  <c r="J35047" i="16"/>
  <c r="J35048" i="16"/>
  <c r="J35049" i="16"/>
  <c r="J35050" i="16"/>
  <c r="J35051" i="16"/>
  <c r="J35052" i="16"/>
  <c r="J35053" i="16"/>
  <c r="J35054" i="16"/>
  <c r="J35055" i="16"/>
  <c r="J35056" i="16"/>
  <c r="J35057" i="16"/>
  <c r="J35058" i="16"/>
  <c r="J35059" i="16"/>
  <c r="J35060" i="16"/>
  <c r="J35061" i="16"/>
  <c r="J35062" i="16"/>
  <c r="J35063" i="16"/>
  <c r="J35064" i="16"/>
  <c r="J35065" i="16"/>
  <c r="J35066" i="16"/>
  <c r="J35067" i="16"/>
  <c r="J35068" i="16"/>
  <c r="J35069" i="16"/>
  <c r="J35070" i="16"/>
  <c r="J35071" i="16"/>
  <c r="J35072" i="16"/>
  <c r="J35073" i="16"/>
  <c r="J35074" i="16"/>
  <c r="J35075" i="16"/>
  <c r="J35076" i="16"/>
  <c r="J35077" i="16"/>
  <c r="J35078" i="16"/>
  <c r="J35079" i="16"/>
  <c r="J35080" i="16"/>
  <c r="J35081" i="16"/>
  <c r="J35082" i="16"/>
  <c r="J35083" i="16"/>
  <c r="J35084" i="16"/>
  <c r="J35085" i="16"/>
  <c r="J35086" i="16"/>
  <c r="J35087" i="16"/>
  <c r="J35088" i="16"/>
  <c r="J35089" i="16"/>
  <c r="J35090" i="16"/>
  <c r="J35091" i="16"/>
  <c r="J35092" i="16"/>
  <c r="J35093" i="16"/>
  <c r="J35094" i="16"/>
  <c r="J35095" i="16"/>
  <c r="J35096" i="16"/>
  <c r="J35097" i="16"/>
  <c r="J35098" i="16"/>
  <c r="J35099" i="16"/>
  <c r="J35100" i="16"/>
  <c r="J35101" i="16"/>
  <c r="J35102" i="16"/>
  <c r="J35103" i="16"/>
  <c r="J35104" i="16"/>
  <c r="J35105" i="16"/>
  <c r="J35106" i="16"/>
  <c r="J35107" i="16"/>
  <c r="J35108" i="16"/>
  <c r="J35109" i="16"/>
  <c r="J35110" i="16"/>
  <c r="J35111" i="16"/>
  <c r="J35112" i="16"/>
  <c r="J35113" i="16"/>
  <c r="J35114" i="16"/>
  <c r="J35115" i="16"/>
  <c r="J35116" i="16"/>
  <c r="J35117" i="16"/>
  <c r="J35118" i="16"/>
  <c r="J35119" i="16"/>
  <c r="J35120" i="16"/>
  <c r="J35121" i="16"/>
  <c r="J35122" i="16"/>
  <c r="J35123" i="16"/>
  <c r="J35124" i="16"/>
  <c r="J35125" i="16"/>
  <c r="J35126" i="16"/>
  <c r="J35127" i="16"/>
  <c r="J35128" i="16"/>
  <c r="J35129" i="16"/>
  <c r="J35130" i="16"/>
  <c r="J35131" i="16"/>
  <c r="J35132" i="16"/>
  <c r="J35133" i="16"/>
  <c r="J35134" i="16"/>
  <c r="J35135" i="16"/>
  <c r="J35136" i="16"/>
  <c r="J35137" i="16"/>
  <c r="J35138" i="16"/>
  <c r="J35139" i="16"/>
  <c r="J35140" i="16"/>
  <c r="J35141" i="16"/>
  <c r="J35142" i="16"/>
  <c r="J35143" i="16"/>
  <c r="J35144" i="16"/>
  <c r="J35145" i="16"/>
  <c r="J35146" i="16"/>
  <c r="J35147" i="16"/>
  <c r="J35148" i="16"/>
  <c r="J35149" i="16"/>
  <c r="J35150" i="16"/>
  <c r="J35151" i="16"/>
  <c r="J35152" i="16"/>
  <c r="J35153" i="16"/>
  <c r="J35154" i="16"/>
  <c r="J35155" i="16"/>
  <c r="J35156" i="16"/>
  <c r="J35157" i="16"/>
  <c r="J35158" i="16"/>
  <c r="J35159" i="16"/>
  <c r="J35160" i="16"/>
  <c r="J35161" i="16"/>
  <c r="J35162" i="16"/>
  <c r="J35163" i="16"/>
  <c r="J35164" i="16"/>
  <c r="J35165" i="16"/>
  <c r="J35166" i="16"/>
  <c r="J35167" i="16"/>
  <c r="J35168" i="16"/>
  <c r="J35169" i="16"/>
  <c r="J35170" i="16"/>
  <c r="J35171" i="16"/>
  <c r="J35172" i="16"/>
  <c r="J35173" i="16"/>
  <c r="J35174" i="16"/>
  <c r="J35175" i="16"/>
  <c r="J35176" i="16"/>
  <c r="J35177" i="16"/>
  <c r="J35178" i="16"/>
  <c r="J35179" i="16"/>
  <c r="J35180" i="16"/>
  <c r="J35181" i="16"/>
  <c r="J35182" i="16"/>
  <c r="J35183" i="16"/>
  <c r="J35184" i="16"/>
  <c r="J35185" i="16"/>
  <c r="J35186" i="16"/>
  <c r="J35187" i="16"/>
  <c r="J35188" i="16"/>
  <c r="J35189" i="16"/>
  <c r="J35190" i="16"/>
  <c r="J35191" i="16"/>
  <c r="J35192" i="16"/>
  <c r="J35193" i="16"/>
  <c r="J35194" i="16"/>
  <c r="J35195" i="16"/>
  <c r="J35196" i="16"/>
  <c r="J35197" i="16"/>
  <c r="J35198" i="16"/>
  <c r="J35199" i="16"/>
  <c r="J35200" i="16"/>
  <c r="J35201" i="16"/>
  <c r="J35202" i="16"/>
  <c r="J35203" i="16"/>
  <c r="J35204" i="16"/>
  <c r="J35205" i="16"/>
  <c r="J35206" i="16"/>
  <c r="J35207" i="16"/>
  <c r="J35208" i="16"/>
  <c r="J35209" i="16"/>
  <c r="J35210" i="16"/>
  <c r="J35211" i="16"/>
  <c r="J35212" i="16"/>
  <c r="J35213" i="16"/>
  <c r="J35214" i="16"/>
  <c r="J35215" i="16"/>
  <c r="J35216" i="16"/>
  <c r="J35217" i="16"/>
  <c r="J35218" i="16"/>
  <c r="J35219" i="16"/>
  <c r="J35220" i="16"/>
  <c r="J35221" i="16"/>
  <c r="J35222" i="16"/>
  <c r="J35223" i="16"/>
  <c r="J35224" i="16"/>
  <c r="J35225" i="16"/>
  <c r="J35226" i="16"/>
  <c r="J35227" i="16"/>
  <c r="J35228" i="16"/>
  <c r="J35229" i="16"/>
  <c r="J35230" i="16"/>
  <c r="J35231" i="16"/>
  <c r="J35232" i="16"/>
  <c r="J35233" i="16"/>
  <c r="J35234" i="16"/>
  <c r="J35235" i="16"/>
  <c r="J35236" i="16"/>
  <c r="J35237" i="16"/>
  <c r="J35238" i="16"/>
  <c r="J35239" i="16"/>
  <c r="J35240" i="16"/>
  <c r="J35241" i="16"/>
  <c r="J35242" i="16"/>
  <c r="J35243" i="16"/>
  <c r="J35244" i="16"/>
  <c r="J35245" i="16"/>
  <c r="J35246" i="16"/>
  <c r="J35247" i="16"/>
  <c r="J35248" i="16"/>
  <c r="J35249" i="16"/>
  <c r="J35250" i="16"/>
  <c r="J35251" i="16"/>
  <c r="J35252" i="16"/>
  <c r="J35253" i="16"/>
  <c r="J35254" i="16"/>
  <c r="J35255" i="16"/>
  <c r="J35256" i="16"/>
  <c r="J35257" i="16"/>
  <c r="J35258" i="16"/>
  <c r="J35259" i="16"/>
  <c r="J35260" i="16"/>
  <c r="J35261" i="16"/>
  <c r="J35262" i="16"/>
  <c r="J35263" i="16"/>
  <c r="J35264" i="16"/>
  <c r="J35265" i="16"/>
  <c r="J35266" i="16"/>
  <c r="J35267" i="16"/>
  <c r="J35268" i="16"/>
  <c r="J35269" i="16"/>
  <c r="J35270" i="16"/>
  <c r="J35271" i="16"/>
  <c r="J35272" i="16"/>
  <c r="J35273" i="16"/>
  <c r="J35274" i="16"/>
  <c r="J35275" i="16"/>
  <c r="J35276" i="16"/>
  <c r="J35277" i="16"/>
  <c r="J35278" i="16"/>
  <c r="J35279" i="16"/>
  <c r="J35280" i="16"/>
  <c r="J35281" i="16"/>
  <c r="J35282" i="16"/>
  <c r="J35283" i="16"/>
  <c r="J35284" i="16"/>
  <c r="J35285" i="16"/>
  <c r="J35286" i="16"/>
  <c r="J35287" i="16"/>
  <c r="J35288" i="16"/>
  <c r="J35289" i="16"/>
  <c r="J35290" i="16"/>
  <c r="J35291" i="16"/>
  <c r="J35292" i="16"/>
  <c r="J35293" i="16"/>
  <c r="J35294" i="16"/>
  <c r="J35295" i="16"/>
  <c r="J35296" i="16"/>
  <c r="J35297" i="16"/>
  <c r="J35298" i="16"/>
  <c r="J35299" i="16"/>
  <c r="J35300" i="16"/>
  <c r="J35301" i="16"/>
  <c r="J35302" i="16"/>
  <c r="J35303" i="16"/>
  <c r="J35304" i="16"/>
  <c r="J35305" i="16"/>
  <c r="J35306" i="16"/>
  <c r="J35307" i="16"/>
  <c r="J35308" i="16"/>
  <c r="J35309" i="16"/>
  <c r="J35310" i="16"/>
  <c r="J35311" i="16"/>
  <c r="J35312" i="16"/>
  <c r="J35313" i="16"/>
  <c r="J35314" i="16"/>
  <c r="J35315" i="16"/>
  <c r="J35316" i="16"/>
  <c r="J35317" i="16"/>
  <c r="J35318" i="16"/>
  <c r="J35319" i="16"/>
  <c r="J35320" i="16"/>
  <c r="J35321" i="16"/>
  <c r="J35322" i="16"/>
  <c r="J35323" i="16"/>
  <c r="J35324" i="16"/>
  <c r="J35325" i="16"/>
  <c r="J35326" i="16"/>
  <c r="J35327" i="16"/>
  <c r="J35328" i="16"/>
  <c r="J35329" i="16"/>
  <c r="J35330" i="16"/>
  <c r="J35331" i="16"/>
  <c r="J35332" i="16"/>
  <c r="J35333" i="16"/>
  <c r="J35334" i="16"/>
  <c r="J35335" i="16"/>
  <c r="J35336" i="16"/>
  <c r="J35337" i="16"/>
  <c r="J35338" i="16"/>
  <c r="J35339" i="16"/>
  <c r="J35340" i="16"/>
  <c r="J35341" i="16"/>
  <c r="J35342" i="16"/>
  <c r="J35343" i="16"/>
  <c r="J35344" i="16"/>
  <c r="J35345" i="16"/>
  <c r="J35346" i="16"/>
  <c r="J35347" i="16"/>
  <c r="J35348" i="16"/>
  <c r="J35349" i="16"/>
  <c r="J35350" i="16"/>
  <c r="J35351" i="16"/>
  <c r="J35352" i="16"/>
  <c r="J35353" i="16"/>
  <c r="J35354" i="16"/>
  <c r="J35355" i="16"/>
  <c r="J35356" i="16"/>
  <c r="J35357" i="16"/>
  <c r="J35358" i="16"/>
  <c r="J35359" i="16"/>
  <c r="J35360" i="16"/>
  <c r="J35361" i="16"/>
  <c r="J35362" i="16"/>
  <c r="J35363" i="16"/>
  <c r="J35364" i="16"/>
  <c r="J35365" i="16"/>
  <c r="J35366" i="16"/>
  <c r="J35367" i="16"/>
  <c r="J35368" i="16"/>
  <c r="J35369" i="16"/>
  <c r="J35370" i="16"/>
  <c r="J35371" i="16"/>
  <c r="J35372" i="16"/>
  <c r="J35373" i="16"/>
  <c r="J35374" i="16"/>
  <c r="J35375" i="16"/>
  <c r="J35376" i="16"/>
  <c r="J35377" i="16"/>
  <c r="J35378" i="16"/>
  <c r="J35379" i="16"/>
  <c r="J35380" i="16"/>
  <c r="J35381" i="16"/>
  <c r="J35382" i="16"/>
  <c r="J35383" i="16"/>
  <c r="J35384" i="16"/>
  <c r="J35385" i="16"/>
  <c r="J35386" i="16"/>
  <c r="J35387" i="16"/>
  <c r="J35388" i="16"/>
  <c r="J35389" i="16"/>
  <c r="J35390" i="16"/>
  <c r="J35391" i="16"/>
  <c r="J35392" i="16"/>
  <c r="J35393" i="16"/>
  <c r="J35394" i="16"/>
  <c r="J35395" i="16"/>
  <c r="J35396" i="16"/>
  <c r="J35397" i="16"/>
  <c r="J35398" i="16"/>
  <c r="J35399" i="16"/>
  <c r="J35400" i="16"/>
  <c r="J35401" i="16"/>
  <c r="J35402" i="16"/>
  <c r="J35403" i="16"/>
  <c r="J35404" i="16"/>
  <c r="J35405" i="16"/>
  <c r="J35406" i="16"/>
  <c r="J35407" i="16"/>
  <c r="J35408" i="16"/>
  <c r="J35409" i="16"/>
  <c r="J35410" i="16"/>
  <c r="J35411" i="16"/>
  <c r="J35412" i="16"/>
  <c r="J35413" i="16"/>
  <c r="J35414" i="16"/>
  <c r="J35415" i="16"/>
  <c r="J35416" i="16"/>
  <c r="J35417" i="16"/>
  <c r="J35418" i="16"/>
  <c r="J35419" i="16"/>
  <c r="J35420" i="16"/>
  <c r="J35421" i="16"/>
  <c r="J35422" i="16"/>
  <c r="J35423" i="16"/>
  <c r="J35424" i="16"/>
  <c r="J35425" i="16"/>
  <c r="J35426" i="16"/>
  <c r="J35427" i="16"/>
  <c r="J35428" i="16"/>
  <c r="J35429" i="16"/>
  <c r="J35430" i="16"/>
  <c r="J35431" i="16"/>
  <c r="J35432" i="16"/>
  <c r="J35433" i="16"/>
  <c r="J35434" i="16"/>
  <c r="J35435" i="16"/>
  <c r="J35436" i="16"/>
  <c r="J35437" i="16"/>
  <c r="J35438" i="16"/>
  <c r="J35439" i="16"/>
  <c r="J35440" i="16"/>
  <c r="J35441" i="16"/>
  <c r="J35442" i="16"/>
  <c r="J35443" i="16"/>
  <c r="J35444" i="16"/>
  <c r="J35445" i="16"/>
  <c r="J35446" i="16"/>
  <c r="J35447" i="16"/>
  <c r="J35448" i="16"/>
  <c r="J35449" i="16"/>
  <c r="J35450" i="16"/>
  <c r="J35451" i="16"/>
  <c r="J35452" i="16"/>
  <c r="J35453" i="16"/>
  <c r="J35454" i="16"/>
  <c r="J35455" i="16"/>
  <c r="J35456" i="16"/>
  <c r="J35457" i="16"/>
  <c r="J35458" i="16"/>
  <c r="J35459" i="16"/>
  <c r="J35460" i="16"/>
  <c r="J35461" i="16"/>
  <c r="J35462" i="16"/>
  <c r="J35463" i="16"/>
  <c r="J35464" i="16"/>
  <c r="J35465" i="16"/>
  <c r="J35466" i="16"/>
  <c r="J35467" i="16"/>
  <c r="J35468" i="16"/>
  <c r="J35469" i="16"/>
  <c r="J35470" i="16"/>
  <c r="J35471" i="16"/>
  <c r="J35472" i="16"/>
  <c r="J35473" i="16"/>
  <c r="J35474" i="16"/>
  <c r="J35475" i="16"/>
  <c r="J35476" i="16"/>
  <c r="J35477" i="16"/>
  <c r="J35478" i="16"/>
  <c r="J35479" i="16"/>
  <c r="J35480" i="16"/>
  <c r="J35481" i="16"/>
  <c r="J35482" i="16"/>
  <c r="J35483" i="16"/>
  <c r="J35484" i="16"/>
  <c r="J35485" i="16"/>
  <c r="J35486" i="16"/>
  <c r="J35487" i="16"/>
  <c r="J35488" i="16"/>
  <c r="J35489" i="16"/>
  <c r="J35490" i="16"/>
  <c r="J35491" i="16"/>
  <c r="J35492" i="16"/>
  <c r="J35493" i="16"/>
  <c r="J35494" i="16"/>
  <c r="J35495" i="16"/>
  <c r="J35496" i="16"/>
  <c r="J35497" i="16"/>
  <c r="J35498" i="16"/>
  <c r="J35499" i="16"/>
  <c r="J35500" i="16"/>
  <c r="J35501" i="16"/>
  <c r="J35502" i="16"/>
  <c r="J35503" i="16"/>
  <c r="J35504" i="16"/>
  <c r="J35505" i="16"/>
  <c r="J35506" i="16"/>
  <c r="J35507" i="16"/>
  <c r="J35508" i="16"/>
  <c r="J35509" i="16"/>
  <c r="J35510" i="16"/>
  <c r="J35511" i="16"/>
  <c r="J35512" i="16"/>
  <c r="J35513" i="16"/>
  <c r="J35514" i="16"/>
  <c r="J35515" i="16"/>
  <c r="J35516" i="16"/>
  <c r="J35517" i="16"/>
  <c r="J35518" i="16"/>
  <c r="J35519" i="16"/>
  <c r="J35520" i="16"/>
  <c r="J35521" i="16"/>
  <c r="J35522" i="16"/>
  <c r="J35523" i="16"/>
  <c r="J35524" i="16"/>
  <c r="J35525" i="16"/>
  <c r="J35526" i="16"/>
  <c r="J35527" i="16"/>
  <c r="J35528" i="16"/>
  <c r="J35529" i="16"/>
  <c r="J35530" i="16"/>
  <c r="J35531" i="16"/>
  <c r="J35532" i="16"/>
  <c r="J35533" i="16"/>
  <c r="J35534" i="16"/>
  <c r="J35535" i="16"/>
  <c r="J35536" i="16"/>
  <c r="J35537" i="16"/>
  <c r="J35538" i="16"/>
  <c r="J35539" i="16"/>
  <c r="J35540" i="16"/>
  <c r="J35541" i="16"/>
  <c r="J35542" i="16"/>
  <c r="J35543" i="16"/>
  <c r="J35544" i="16"/>
  <c r="J35545" i="16"/>
  <c r="J35546" i="16"/>
  <c r="J35547" i="16"/>
  <c r="J35548" i="16"/>
  <c r="J35549" i="16"/>
  <c r="J35550" i="16"/>
  <c r="J35551" i="16"/>
  <c r="J35552" i="16"/>
  <c r="J35553" i="16"/>
  <c r="J35554" i="16"/>
  <c r="J35555" i="16"/>
  <c r="J35556" i="16"/>
  <c r="J35557" i="16"/>
  <c r="J35558" i="16"/>
  <c r="J35559" i="16"/>
  <c r="J35560" i="16"/>
  <c r="J35561" i="16"/>
  <c r="J35562" i="16"/>
  <c r="J35563" i="16"/>
  <c r="J35564" i="16"/>
  <c r="J35565" i="16"/>
  <c r="J35566" i="16"/>
  <c r="J35567" i="16"/>
  <c r="J35568" i="16"/>
  <c r="J35569" i="16"/>
  <c r="J35570" i="16"/>
  <c r="J35571" i="16"/>
  <c r="J35572" i="16"/>
  <c r="J35573" i="16"/>
  <c r="J35574" i="16"/>
  <c r="J35575" i="16"/>
  <c r="J35576" i="16"/>
  <c r="J35577" i="16"/>
  <c r="J35578" i="16"/>
  <c r="J35579" i="16"/>
  <c r="J35580" i="16"/>
  <c r="J35581" i="16"/>
  <c r="J35582" i="16"/>
  <c r="J35583" i="16"/>
  <c r="J35584" i="16"/>
  <c r="J35585" i="16"/>
  <c r="J35586" i="16"/>
  <c r="J35587" i="16"/>
  <c r="J35588" i="16"/>
  <c r="J35589" i="16"/>
  <c r="J35590" i="16"/>
  <c r="J35591" i="16"/>
  <c r="J35592" i="16"/>
  <c r="J35593" i="16"/>
  <c r="J35594" i="16"/>
  <c r="J35595" i="16"/>
  <c r="J35596" i="16"/>
  <c r="J35597" i="16"/>
  <c r="J35598" i="16"/>
  <c r="J35599" i="16"/>
  <c r="J35600" i="16"/>
  <c r="J35601" i="16"/>
  <c r="J35602" i="16"/>
  <c r="J35603" i="16"/>
  <c r="J35604" i="16"/>
  <c r="J35605" i="16"/>
  <c r="J35606" i="16"/>
  <c r="J35607" i="16"/>
  <c r="J35608" i="16"/>
  <c r="J35609" i="16"/>
  <c r="J35610" i="16"/>
  <c r="J35611" i="16"/>
  <c r="J35612" i="16"/>
  <c r="J35613" i="16"/>
  <c r="J35614" i="16"/>
  <c r="J35615" i="16"/>
  <c r="J35616" i="16"/>
  <c r="J35617" i="16"/>
  <c r="J35618" i="16"/>
  <c r="J35619" i="16"/>
  <c r="J35620" i="16"/>
  <c r="J35621" i="16"/>
  <c r="J35622" i="16"/>
  <c r="J35623" i="16"/>
  <c r="J35624" i="16"/>
  <c r="J35625" i="16"/>
  <c r="J35626" i="16"/>
  <c r="J35627" i="16"/>
  <c r="J35628" i="16"/>
  <c r="J35629" i="16"/>
  <c r="J35630" i="16"/>
  <c r="J35631" i="16"/>
  <c r="J35632" i="16"/>
  <c r="J35633" i="16"/>
  <c r="J35634" i="16"/>
  <c r="J35635" i="16"/>
  <c r="J35636" i="16"/>
  <c r="J35637" i="16"/>
  <c r="J35638" i="16"/>
  <c r="J35639" i="16"/>
  <c r="J35640" i="16"/>
  <c r="J35641" i="16"/>
  <c r="J35642" i="16"/>
  <c r="J35643" i="16"/>
  <c r="J35644" i="16"/>
  <c r="J35645" i="16"/>
  <c r="J35646" i="16"/>
  <c r="J35647" i="16"/>
  <c r="J35648" i="16"/>
  <c r="J35649" i="16"/>
  <c r="J35650" i="16"/>
  <c r="J35651" i="16"/>
  <c r="J35652" i="16"/>
  <c r="J35653" i="16"/>
  <c r="J35654" i="16"/>
  <c r="J35655" i="16"/>
  <c r="J35656" i="16"/>
  <c r="J35657" i="16"/>
  <c r="J35658" i="16"/>
  <c r="J35659" i="16"/>
  <c r="J35660" i="16"/>
  <c r="J35661" i="16"/>
  <c r="J35662" i="16"/>
  <c r="J35663" i="16"/>
  <c r="J35664" i="16"/>
  <c r="J35665" i="16"/>
  <c r="J35666" i="16"/>
  <c r="J35667" i="16"/>
  <c r="J35668" i="16"/>
  <c r="J35669" i="16"/>
  <c r="J35670" i="16"/>
  <c r="J35671" i="16"/>
  <c r="J35672" i="16"/>
  <c r="J35673" i="16"/>
  <c r="J35674" i="16"/>
  <c r="J35675" i="16"/>
  <c r="J35676" i="16"/>
  <c r="J35677" i="16"/>
  <c r="J35678" i="16"/>
  <c r="J35679" i="16"/>
  <c r="J35680" i="16"/>
  <c r="J35681" i="16"/>
  <c r="J35682" i="16"/>
  <c r="J35683" i="16"/>
  <c r="J35684" i="16"/>
  <c r="J35685" i="16"/>
  <c r="J35686" i="16"/>
  <c r="J35687" i="16"/>
  <c r="J35688" i="16"/>
  <c r="J35689" i="16"/>
  <c r="J35690" i="16"/>
  <c r="J35691" i="16"/>
  <c r="J35692" i="16"/>
  <c r="J35693" i="16"/>
  <c r="J35694" i="16"/>
  <c r="J35695" i="16"/>
  <c r="J35696" i="16"/>
  <c r="J35697" i="16"/>
  <c r="J35698" i="16"/>
  <c r="J35699" i="16"/>
  <c r="J35700" i="16"/>
  <c r="J35701" i="16"/>
  <c r="J35702" i="16"/>
  <c r="J35703" i="16"/>
  <c r="J35704" i="16"/>
  <c r="J35705" i="16"/>
  <c r="J35706" i="16"/>
  <c r="J35707" i="16"/>
  <c r="J35708" i="16"/>
  <c r="J35709" i="16"/>
  <c r="J35710" i="16"/>
  <c r="J35711" i="16"/>
  <c r="J35712" i="16"/>
  <c r="J35713" i="16"/>
  <c r="J35714" i="16"/>
  <c r="J35715" i="16"/>
  <c r="J35716" i="16"/>
  <c r="J35717" i="16"/>
  <c r="J35718" i="16"/>
  <c r="J35719" i="16"/>
  <c r="J35720" i="16"/>
  <c r="J35721" i="16"/>
  <c r="J35722" i="16"/>
  <c r="J35723" i="16"/>
  <c r="J35724" i="16"/>
  <c r="J35725" i="16"/>
  <c r="J35726" i="16"/>
  <c r="J35727" i="16"/>
  <c r="J35728" i="16"/>
  <c r="J35729" i="16"/>
  <c r="J35730" i="16"/>
  <c r="J35731" i="16"/>
  <c r="J35732" i="16"/>
  <c r="J35733" i="16"/>
  <c r="J35734" i="16"/>
  <c r="J35735" i="16"/>
  <c r="J35736" i="16"/>
  <c r="J35737" i="16"/>
  <c r="J35738" i="16"/>
  <c r="J35739" i="16"/>
  <c r="J35740" i="16"/>
  <c r="J35741" i="16"/>
  <c r="J35742" i="16"/>
  <c r="J35743" i="16"/>
  <c r="J35744" i="16"/>
  <c r="J35745" i="16"/>
  <c r="J35746" i="16"/>
  <c r="J35747" i="16"/>
  <c r="J35748" i="16"/>
  <c r="J35749" i="16"/>
  <c r="J35750" i="16"/>
  <c r="J35751" i="16"/>
  <c r="J35752" i="16"/>
  <c r="J35753" i="16"/>
  <c r="J35754" i="16"/>
  <c r="J35755" i="16"/>
  <c r="J35756" i="16"/>
  <c r="J35757" i="16"/>
  <c r="J35758" i="16"/>
  <c r="J35759" i="16"/>
  <c r="J35760" i="16"/>
  <c r="J35761" i="16"/>
  <c r="J35762" i="16"/>
  <c r="J35763" i="16"/>
  <c r="J35764" i="16"/>
  <c r="J35765" i="16"/>
  <c r="J35766" i="16"/>
  <c r="J35767" i="16"/>
  <c r="J35768" i="16"/>
  <c r="J35769" i="16"/>
  <c r="J35770" i="16"/>
  <c r="J35771" i="16"/>
  <c r="J35772" i="16"/>
  <c r="J35773" i="16"/>
  <c r="J35774" i="16"/>
  <c r="J35775" i="16"/>
  <c r="J35776" i="16"/>
  <c r="J35777" i="16"/>
  <c r="J35778" i="16"/>
  <c r="J35779" i="16"/>
  <c r="J35780" i="16"/>
  <c r="J35781" i="16"/>
  <c r="J35782" i="16"/>
  <c r="J35783" i="16"/>
  <c r="J35784" i="16"/>
  <c r="J35785" i="16"/>
  <c r="J35786" i="16"/>
  <c r="J35787" i="16"/>
  <c r="J35788" i="16"/>
  <c r="J35789" i="16"/>
  <c r="J35790" i="16"/>
  <c r="J35791" i="16"/>
  <c r="J35792" i="16"/>
  <c r="J35793" i="16"/>
  <c r="J35794" i="16"/>
  <c r="J35795" i="16"/>
  <c r="J35796" i="16"/>
  <c r="J35797" i="16"/>
  <c r="J35798" i="16"/>
  <c r="J35799" i="16"/>
  <c r="J35800" i="16"/>
  <c r="J35801" i="16"/>
  <c r="J35802" i="16"/>
  <c r="J35803" i="16"/>
  <c r="J35804" i="16"/>
  <c r="J35805" i="16"/>
  <c r="J35806" i="16"/>
  <c r="J35807" i="16"/>
  <c r="J35808" i="16"/>
  <c r="J35809" i="16"/>
  <c r="J35810" i="16"/>
  <c r="J35811" i="16"/>
  <c r="J35812" i="16"/>
  <c r="J35813" i="16"/>
  <c r="J35814" i="16"/>
  <c r="J35815" i="16"/>
  <c r="J35816" i="16"/>
  <c r="J35817" i="16"/>
  <c r="J35818" i="16"/>
  <c r="J35819" i="16"/>
  <c r="J35820" i="16"/>
  <c r="J35821" i="16"/>
  <c r="J35822" i="16"/>
  <c r="J35823" i="16"/>
  <c r="J35824" i="16"/>
  <c r="J35825" i="16"/>
  <c r="J35826" i="16"/>
  <c r="J35827" i="16"/>
  <c r="J35828" i="16"/>
  <c r="J35829" i="16"/>
  <c r="J35830" i="16"/>
  <c r="J35831" i="16"/>
  <c r="J35832" i="16"/>
  <c r="J35833" i="16"/>
  <c r="J35834" i="16"/>
  <c r="J35835" i="16"/>
  <c r="J35836" i="16"/>
  <c r="J35837" i="16"/>
  <c r="J35838" i="16"/>
  <c r="J35839" i="16"/>
  <c r="J35840" i="16"/>
  <c r="J35841" i="16"/>
  <c r="J35842" i="16"/>
  <c r="J35843" i="16"/>
  <c r="J35844" i="16"/>
  <c r="J35845" i="16"/>
  <c r="J35846" i="16"/>
  <c r="J35847" i="16"/>
  <c r="J35848" i="16"/>
  <c r="J35849" i="16"/>
  <c r="J35850" i="16"/>
  <c r="J35851" i="16"/>
  <c r="J35852" i="16"/>
  <c r="J35853" i="16"/>
  <c r="J35854" i="16"/>
  <c r="J35855" i="16"/>
  <c r="J35856" i="16"/>
  <c r="J35857" i="16"/>
  <c r="J35858" i="16"/>
  <c r="J35859" i="16"/>
  <c r="J35860" i="16"/>
  <c r="J35861" i="16"/>
  <c r="J35862" i="16"/>
  <c r="J35863" i="16"/>
  <c r="J35864" i="16"/>
  <c r="J35865" i="16"/>
  <c r="J35866" i="16"/>
  <c r="J35867" i="16"/>
  <c r="J35868" i="16"/>
  <c r="J35869" i="16"/>
  <c r="J35870" i="16"/>
  <c r="J35871" i="16"/>
  <c r="J35872" i="16"/>
  <c r="J35873" i="16"/>
  <c r="J35874" i="16"/>
  <c r="J35875" i="16"/>
  <c r="J35876" i="16"/>
  <c r="J35877" i="16"/>
  <c r="J35878" i="16"/>
  <c r="J35879" i="16"/>
  <c r="J35880" i="16"/>
  <c r="J35881" i="16"/>
  <c r="J35882" i="16"/>
  <c r="J35883" i="16"/>
  <c r="J35884" i="16"/>
  <c r="J35885" i="16"/>
  <c r="J35886" i="16"/>
  <c r="J35887" i="16"/>
  <c r="J35888" i="16"/>
  <c r="J35889" i="16"/>
  <c r="J35890" i="16"/>
  <c r="J35891" i="16"/>
  <c r="J35892" i="16"/>
  <c r="J35893" i="16"/>
  <c r="J35894" i="16"/>
  <c r="J35895" i="16"/>
  <c r="J35896" i="16"/>
  <c r="J35897" i="16"/>
  <c r="J35898" i="16"/>
  <c r="J35899" i="16"/>
  <c r="J35900" i="16"/>
  <c r="J35901" i="16"/>
  <c r="J35902" i="16"/>
  <c r="J35903" i="16"/>
  <c r="J35904" i="16"/>
  <c r="J35905" i="16"/>
  <c r="J35906" i="16"/>
  <c r="J35907" i="16"/>
  <c r="J35908" i="16"/>
  <c r="J35909" i="16"/>
  <c r="J35910" i="16"/>
  <c r="J35911" i="16"/>
  <c r="J35912" i="16"/>
  <c r="J35913" i="16"/>
  <c r="J35914" i="16"/>
  <c r="J35915" i="16"/>
  <c r="J35916" i="16"/>
  <c r="J35917" i="16"/>
  <c r="J35918" i="16"/>
  <c r="J35919" i="16"/>
  <c r="J35920" i="16"/>
  <c r="J35921" i="16"/>
  <c r="J35922" i="16"/>
  <c r="J35923" i="16"/>
  <c r="J35924" i="16"/>
  <c r="J35925" i="16"/>
  <c r="J35926" i="16"/>
  <c r="J35927" i="16"/>
  <c r="J35928" i="16"/>
  <c r="J35929" i="16"/>
  <c r="J35930" i="16"/>
  <c r="J35931" i="16"/>
  <c r="J35932" i="16"/>
  <c r="J35933" i="16"/>
  <c r="J35934" i="16"/>
  <c r="J35935" i="16"/>
  <c r="J35936" i="16"/>
  <c r="J35937" i="16"/>
  <c r="J35938" i="16"/>
  <c r="J35939" i="16"/>
  <c r="J35940" i="16"/>
  <c r="J35941" i="16"/>
  <c r="J35942" i="16"/>
  <c r="J35943" i="16"/>
  <c r="J35944" i="16"/>
  <c r="J35945" i="16"/>
  <c r="J35946" i="16"/>
  <c r="J35947" i="16"/>
  <c r="J35948" i="16"/>
  <c r="J35949" i="16"/>
  <c r="J35950" i="16"/>
  <c r="J35951" i="16"/>
  <c r="J35952" i="16"/>
  <c r="J35953" i="16"/>
  <c r="J35954" i="16"/>
  <c r="J35955" i="16"/>
  <c r="J35956" i="16"/>
  <c r="J35957" i="16"/>
  <c r="J35958" i="16"/>
  <c r="J35959" i="16"/>
  <c r="J35960" i="16"/>
  <c r="J35961" i="16"/>
  <c r="J35962" i="16"/>
  <c r="J35963" i="16"/>
  <c r="J35964" i="16"/>
  <c r="J35965" i="16"/>
  <c r="J35966" i="16"/>
  <c r="J35967" i="16"/>
  <c r="J35968" i="16"/>
  <c r="J35969" i="16"/>
  <c r="J35970" i="16"/>
  <c r="J35971" i="16"/>
  <c r="J35972" i="16"/>
  <c r="J35973" i="16"/>
  <c r="J35974" i="16"/>
  <c r="J35975" i="16"/>
  <c r="J35976" i="16"/>
  <c r="J35977" i="16"/>
  <c r="J35978" i="16"/>
  <c r="J35979" i="16"/>
  <c r="J35980" i="16"/>
  <c r="J35981" i="16"/>
  <c r="J35982" i="16"/>
  <c r="J35983" i="16"/>
  <c r="J35984" i="16"/>
  <c r="J35985" i="16"/>
  <c r="J35986" i="16"/>
  <c r="J35987" i="16"/>
  <c r="J35988" i="16"/>
  <c r="J35989" i="16"/>
  <c r="J35990" i="16"/>
  <c r="J35991" i="16"/>
  <c r="J35992" i="16"/>
  <c r="J35993" i="16"/>
  <c r="J35994" i="16"/>
  <c r="J35995" i="16"/>
  <c r="J35996" i="16"/>
  <c r="J35997" i="16"/>
  <c r="J35998" i="16"/>
  <c r="J35999" i="16"/>
  <c r="J36000" i="16"/>
  <c r="J36001" i="16"/>
  <c r="J36002" i="16"/>
  <c r="J36003" i="16"/>
  <c r="J36004" i="16"/>
  <c r="J36005" i="16"/>
  <c r="J36006" i="16"/>
  <c r="J36007" i="16"/>
  <c r="J36008" i="16"/>
  <c r="J36009" i="16"/>
  <c r="J36010" i="16"/>
  <c r="J36011" i="16"/>
  <c r="J36012" i="16"/>
  <c r="J36013" i="16"/>
  <c r="J36014" i="16"/>
  <c r="J36015" i="16"/>
  <c r="J36016" i="16"/>
  <c r="J36017" i="16"/>
  <c r="J36018" i="16"/>
  <c r="J36019" i="16"/>
  <c r="J36020" i="16"/>
  <c r="J36021" i="16"/>
  <c r="J36022" i="16"/>
  <c r="J36023" i="16"/>
  <c r="J36024" i="16"/>
  <c r="J36025" i="16"/>
  <c r="J36026" i="16"/>
  <c r="J36027" i="16"/>
  <c r="J36028" i="16"/>
  <c r="J36029" i="16"/>
  <c r="J36030" i="16"/>
  <c r="J36031" i="16"/>
  <c r="J36032" i="16"/>
  <c r="J36033" i="16"/>
  <c r="J36034" i="16"/>
  <c r="J36035" i="16"/>
  <c r="J36036" i="16"/>
  <c r="J36037" i="16"/>
  <c r="J36038" i="16"/>
  <c r="J36039" i="16"/>
  <c r="J36040" i="16"/>
  <c r="J36041" i="16"/>
  <c r="J36042" i="16"/>
  <c r="J36043" i="16"/>
  <c r="J36044" i="16"/>
  <c r="J36045" i="16"/>
  <c r="J36046" i="16"/>
  <c r="J36047" i="16"/>
  <c r="J36048" i="16"/>
  <c r="J36049" i="16"/>
  <c r="J36050" i="16"/>
  <c r="J36051" i="16"/>
  <c r="J36052" i="16"/>
  <c r="J36053" i="16"/>
  <c r="J36054" i="16"/>
  <c r="J36055" i="16"/>
  <c r="J36056" i="16"/>
  <c r="J36057" i="16"/>
  <c r="J36058" i="16"/>
  <c r="J36059" i="16"/>
  <c r="J36060" i="16"/>
  <c r="J36061" i="16"/>
  <c r="J36062" i="16"/>
  <c r="J36063" i="16"/>
  <c r="J36064" i="16"/>
  <c r="J36065" i="16"/>
  <c r="J36066" i="16"/>
  <c r="J36067" i="16"/>
  <c r="J36068" i="16"/>
  <c r="J36069" i="16"/>
  <c r="J36070" i="16"/>
  <c r="J36071" i="16"/>
  <c r="J36072" i="16"/>
  <c r="J36073" i="16"/>
  <c r="J36074" i="16"/>
  <c r="J36075" i="16"/>
  <c r="J36076" i="16"/>
  <c r="J36077" i="16"/>
  <c r="J36078" i="16"/>
  <c r="J36079" i="16"/>
  <c r="J36080" i="16"/>
  <c r="J36081" i="16"/>
  <c r="J36082" i="16"/>
  <c r="J36083" i="16"/>
  <c r="J36084" i="16"/>
  <c r="J36085" i="16"/>
  <c r="J36086" i="16"/>
  <c r="J36087" i="16"/>
  <c r="J36088" i="16"/>
  <c r="J36089" i="16"/>
  <c r="J36090" i="16"/>
  <c r="J36091" i="16"/>
  <c r="J36092" i="16"/>
  <c r="J36093" i="16"/>
  <c r="J36094" i="16"/>
  <c r="J36095" i="16"/>
  <c r="J36096" i="16"/>
  <c r="J36097" i="16"/>
  <c r="J36098" i="16"/>
  <c r="J36099" i="16"/>
  <c r="J36100" i="16"/>
  <c r="J36101" i="16"/>
  <c r="J36102" i="16"/>
  <c r="J36103" i="16"/>
  <c r="J36104" i="16"/>
  <c r="J36105" i="16"/>
  <c r="J36106" i="16"/>
  <c r="J36107" i="16"/>
  <c r="J36108" i="16"/>
  <c r="J36109" i="16"/>
  <c r="J36110" i="16"/>
  <c r="J36111" i="16"/>
  <c r="J36112" i="16"/>
  <c r="J36113" i="16"/>
  <c r="J36114" i="16"/>
  <c r="J36115" i="16"/>
  <c r="J36116" i="16"/>
  <c r="J36117" i="16"/>
  <c r="J36118" i="16"/>
  <c r="J36119" i="16"/>
  <c r="J36120" i="16"/>
  <c r="J36121" i="16"/>
  <c r="J36122" i="16"/>
  <c r="J36123" i="16"/>
  <c r="J36124" i="16"/>
  <c r="J36125" i="16"/>
  <c r="J36126" i="16"/>
  <c r="J36127" i="16"/>
  <c r="J36128" i="16"/>
  <c r="J36129" i="16"/>
  <c r="J36130" i="16"/>
  <c r="J36131" i="16"/>
  <c r="J36132" i="16"/>
  <c r="J36133" i="16"/>
  <c r="J36134" i="16"/>
  <c r="J36135" i="16"/>
  <c r="J36136" i="16"/>
  <c r="J36137" i="16"/>
  <c r="J36138" i="16"/>
  <c r="J36139" i="16"/>
  <c r="J36140" i="16"/>
  <c r="J36141" i="16"/>
  <c r="J36142" i="16"/>
  <c r="J36143" i="16"/>
  <c r="J36144" i="16"/>
  <c r="J36145" i="16"/>
  <c r="J36146" i="16"/>
  <c r="J36147" i="16"/>
  <c r="J36148" i="16"/>
  <c r="J36149" i="16"/>
  <c r="J36150" i="16"/>
  <c r="J36151" i="16"/>
  <c r="J36152" i="16"/>
  <c r="J36153" i="16"/>
  <c r="J36154" i="16"/>
  <c r="J36155" i="16"/>
  <c r="J36156" i="16"/>
  <c r="J36157" i="16"/>
  <c r="J36158" i="16"/>
  <c r="J36159" i="16"/>
  <c r="J36160" i="16"/>
  <c r="J36161" i="16"/>
  <c r="J36162" i="16"/>
  <c r="J36163" i="16"/>
  <c r="J36164" i="16"/>
  <c r="J36165" i="16"/>
  <c r="J36166" i="16"/>
  <c r="J36167" i="16"/>
  <c r="J36168" i="16"/>
  <c r="J36169" i="16"/>
  <c r="J36170" i="16"/>
  <c r="J36171" i="16"/>
  <c r="J36172" i="16"/>
  <c r="J36173" i="16"/>
  <c r="J36174" i="16"/>
  <c r="J36175" i="16"/>
  <c r="J36176" i="16"/>
  <c r="J36177" i="16"/>
  <c r="J36178" i="16"/>
  <c r="J36179" i="16"/>
  <c r="J36180" i="16"/>
  <c r="J36181" i="16"/>
  <c r="J36182" i="16"/>
  <c r="J36183" i="16"/>
  <c r="J36184" i="16"/>
  <c r="J36185" i="16"/>
  <c r="J36186" i="16"/>
  <c r="J36187" i="16"/>
  <c r="J36188" i="16"/>
  <c r="J36189" i="16"/>
  <c r="J36190" i="16"/>
  <c r="J36191" i="16"/>
  <c r="J36192" i="16"/>
  <c r="J36193" i="16"/>
  <c r="J36194" i="16"/>
  <c r="J36195" i="16"/>
  <c r="J36196" i="16"/>
  <c r="J36197" i="16"/>
  <c r="J36198" i="16"/>
  <c r="J36199" i="16"/>
  <c r="J36200" i="16"/>
  <c r="J36201" i="16"/>
  <c r="J36202" i="16"/>
  <c r="J36203" i="16"/>
  <c r="J36204" i="16"/>
  <c r="J36205" i="16"/>
  <c r="J36206" i="16"/>
  <c r="J36207" i="16"/>
  <c r="J36208" i="16"/>
  <c r="J36209" i="16"/>
  <c r="J36210" i="16"/>
  <c r="J36211" i="16"/>
  <c r="J36212" i="16"/>
  <c r="J36213" i="16"/>
  <c r="J36214" i="16"/>
  <c r="J36215" i="16"/>
  <c r="J36216" i="16"/>
  <c r="J36217" i="16"/>
  <c r="J36218" i="16"/>
  <c r="J36219" i="16"/>
  <c r="J36220" i="16"/>
  <c r="J36221" i="16"/>
  <c r="J36222" i="16"/>
  <c r="J36223" i="16"/>
  <c r="J36224" i="16"/>
  <c r="J36225" i="16"/>
  <c r="J36226" i="16"/>
  <c r="J36227" i="16"/>
  <c r="J36228" i="16"/>
  <c r="J36229" i="16"/>
  <c r="J36230" i="16"/>
  <c r="J36231" i="16"/>
  <c r="J36232" i="16"/>
  <c r="J36233" i="16"/>
  <c r="J36234" i="16"/>
  <c r="J36235" i="16"/>
  <c r="J36236" i="16"/>
  <c r="J36237" i="16"/>
  <c r="J36238" i="16"/>
  <c r="J36239" i="16"/>
  <c r="J36240" i="16"/>
  <c r="J36241" i="16"/>
  <c r="J36242" i="16"/>
  <c r="J36243" i="16"/>
  <c r="J36244" i="16"/>
  <c r="J36245" i="16"/>
  <c r="J36246" i="16"/>
  <c r="J36247" i="16"/>
  <c r="J36248" i="16"/>
  <c r="J36249" i="16"/>
  <c r="J36250" i="16"/>
  <c r="J36251" i="16"/>
  <c r="J36252" i="16"/>
  <c r="J36253" i="16"/>
  <c r="J36254" i="16"/>
  <c r="J36255" i="16"/>
  <c r="J36256" i="16"/>
  <c r="J36257" i="16"/>
  <c r="J36258" i="16"/>
  <c r="J36259" i="16"/>
  <c r="J36260" i="16"/>
  <c r="J36261" i="16"/>
  <c r="J36262" i="16"/>
  <c r="J36263" i="16"/>
  <c r="J36264" i="16"/>
  <c r="J36265" i="16"/>
  <c r="J36266" i="16"/>
  <c r="J36267" i="16"/>
  <c r="J36268" i="16"/>
  <c r="J36269" i="16"/>
  <c r="J36270" i="16"/>
  <c r="J36271" i="16"/>
  <c r="J36272" i="16"/>
  <c r="J36273" i="16"/>
  <c r="J36274" i="16"/>
  <c r="J36275" i="16"/>
  <c r="J36276" i="16"/>
  <c r="J36277" i="16"/>
  <c r="J36278" i="16"/>
  <c r="J36279" i="16"/>
  <c r="J36280" i="16"/>
  <c r="J36281" i="16"/>
  <c r="J36282" i="16"/>
  <c r="J36283" i="16"/>
  <c r="J36284" i="16"/>
  <c r="J36285" i="16"/>
  <c r="J36286" i="16"/>
  <c r="J36287" i="16"/>
  <c r="J36288" i="16"/>
  <c r="J36289" i="16"/>
  <c r="J36290" i="16"/>
  <c r="J36291" i="16"/>
  <c r="J36292" i="16"/>
  <c r="J36293" i="16"/>
  <c r="J36294" i="16"/>
  <c r="J36295" i="16"/>
  <c r="J36296" i="16"/>
  <c r="J36297" i="16"/>
  <c r="J36298" i="16"/>
  <c r="J36299" i="16"/>
  <c r="J36300" i="16"/>
  <c r="J36301" i="16"/>
  <c r="J36302" i="16"/>
  <c r="J36303" i="16"/>
  <c r="J36304" i="16"/>
  <c r="J36305" i="16"/>
  <c r="J36306" i="16"/>
  <c r="J36307" i="16"/>
  <c r="J36308" i="16"/>
  <c r="J36309" i="16"/>
  <c r="J36310" i="16"/>
  <c r="J36311" i="16"/>
  <c r="J36312" i="16"/>
  <c r="J36313" i="16"/>
  <c r="J36314" i="16"/>
  <c r="J36315" i="16"/>
  <c r="J36316" i="16"/>
  <c r="J36317" i="16"/>
  <c r="J36318" i="16"/>
  <c r="J36319" i="16"/>
  <c r="J36320" i="16"/>
  <c r="J36321" i="16"/>
  <c r="J36322" i="16"/>
  <c r="J36323" i="16"/>
  <c r="J36324" i="16"/>
  <c r="J36325" i="16"/>
  <c r="J36326" i="16"/>
  <c r="J36327" i="16"/>
  <c r="J36328" i="16"/>
  <c r="J36329" i="16"/>
  <c r="J36330" i="16"/>
  <c r="J36331" i="16"/>
  <c r="J36332" i="16"/>
  <c r="J36333" i="16"/>
  <c r="J36334" i="16"/>
  <c r="J36335" i="16"/>
  <c r="J36336" i="16"/>
  <c r="J36337" i="16"/>
  <c r="J36338" i="16"/>
  <c r="J36339" i="16"/>
  <c r="J36340" i="16"/>
  <c r="J36341" i="16"/>
  <c r="J36342" i="16"/>
  <c r="J36343" i="16"/>
  <c r="J36344" i="16"/>
  <c r="J36345" i="16"/>
  <c r="J36346" i="16"/>
  <c r="J36347" i="16"/>
  <c r="J36348" i="16"/>
  <c r="J36349" i="16"/>
  <c r="J36350" i="16"/>
  <c r="J36351" i="16"/>
  <c r="J36352" i="16"/>
  <c r="J36353" i="16"/>
  <c r="J36354" i="16"/>
  <c r="J36355" i="16"/>
  <c r="J36356" i="16"/>
  <c r="J36357" i="16"/>
  <c r="J36358" i="16"/>
  <c r="J36359" i="16"/>
  <c r="J36360" i="16"/>
  <c r="J36361" i="16"/>
  <c r="J36362" i="16"/>
  <c r="J36363" i="16"/>
  <c r="J36364" i="16"/>
  <c r="J36365" i="16"/>
  <c r="J36366" i="16"/>
  <c r="J36367" i="16"/>
  <c r="J36368" i="16"/>
  <c r="J36369" i="16"/>
  <c r="J36370" i="16"/>
  <c r="J36371" i="16"/>
  <c r="J36372" i="16"/>
  <c r="J36373" i="16"/>
  <c r="J36374" i="16"/>
  <c r="J36375" i="16"/>
  <c r="J36376" i="16"/>
  <c r="J36377" i="16"/>
  <c r="J36378" i="16"/>
  <c r="J36379" i="16"/>
  <c r="J36380" i="16"/>
  <c r="J36381" i="16"/>
  <c r="J36382" i="16"/>
  <c r="J36383" i="16"/>
  <c r="J36384" i="16"/>
  <c r="J36385" i="16"/>
  <c r="J36386" i="16"/>
  <c r="J36387" i="16"/>
  <c r="J36388" i="16"/>
  <c r="J36389" i="16"/>
  <c r="J36390" i="16"/>
  <c r="J36391" i="16"/>
  <c r="J36392" i="16"/>
  <c r="J36393" i="16"/>
  <c r="J36394" i="16"/>
  <c r="J36395" i="16"/>
  <c r="J36396" i="16"/>
  <c r="J36397" i="16"/>
  <c r="J36398" i="16"/>
  <c r="J36399" i="16"/>
  <c r="J36400" i="16"/>
  <c r="J36401" i="16"/>
  <c r="J36402" i="16"/>
  <c r="J36403" i="16"/>
  <c r="J36404" i="16"/>
  <c r="J36405" i="16"/>
  <c r="J36406" i="16"/>
  <c r="J36407" i="16"/>
  <c r="J36408" i="16"/>
  <c r="J36409" i="16"/>
  <c r="J36410" i="16"/>
  <c r="J36411" i="16"/>
  <c r="J36412" i="16"/>
  <c r="J36413" i="16"/>
  <c r="J36414" i="16"/>
  <c r="J36415" i="16"/>
  <c r="J36416" i="16"/>
  <c r="J36417" i="16"/>
  <c r="J36418" i="16"/>
  <c r="J36419" i="16"/>
  <c r="J36420" i="16"/>
  <c r="J36421" i="16"/>
  <c r="J36422" i="16"/>
  <c r="J36423" i="16"/>
  <c r="J36424" i="16"/>
  <c r="J36425" i="16"/>
  <c r="J36426" i="16"/>
  <c r="J36427" i="16"/>
  <c r="J36428" i="16"/>
  <c r="J36429" i="16"/>
  <c r="J36430" i="16"/>
  <c r="J36431" i="16"/>
  <c r="J36432" i="16"/>
  <c r="J36433" i="16"/>
  <c r="J36434" i="16"/>
  <c r="J36435" i="16"/>
  <c r="J36436" i="16"/>
  <c r="J36437" i="16"/>
  <c r="J36438" i="16"/>
  <c r="J36439" i="16"/>
  <c r="J36440" i="16"/>
  <c r="J36441" i="16"/>
  <c r="J36442" i="16"/>
  <c r="J36443" i="16"/>
  <c r="J36444" i="16"/>
  <c r="J36445" i="16"/>
  <c r="J36446" i="16"/>
  <c r="J36447" i="16"/>
  <c r="J36448" i="16"/>
  <c r="J36449" i="16"/>
  <c r="J36450" i="16"/>
  <c r="J36451" i="16"/>
  <c r="J36452" i="16"/>
  <c r="J36453" i="16"/>
  <c r="J36454" i="16"/>
  <c r="J36455" i="16"/>
  <c r="J36456" i="16"/>
  <c r="J36457" i="16"/>
  <c r="J36458" i="16"/>
  <c r="J36459" i="16"/>
  <c r="J36460" i="16"/>
  <c r="J36461" i="16"/>
  <c r="J36462" i="16"/>
  <c r="J36463" i="16"/>
  <c r="J36464" i="16"/>
  <c r="J36465" i="16"/>
  <c r="J36466" i="16"/>
  <c r="J36467" i="16"/>
  <c r="J36468" i="16"/>
  <c r="J36469" i="16"/>
  <c r="J36470" i="16"/>
  <c r="J36471" i="16"/>
  <c r="J36472" i="16"/>
  <c r="J36473" i="16"/>
  <c r="J36474" i="16"/>
  <c r="J36475" i="16"/>
  <c r="J36476" i="16"/>
  <c r="J36477" i="16"/>
  <c r="J36478" i="16"/>
  <c r="J36479" i="16"/>
  <c r="J36480" i="16"/>
  <c r="J36481" i="16"/>
  <c r="J36482" i="16"/>
  <c r="J36483" i="16"/>
  <c r="J36484" i="16"/>
  <c r="J36485" i="16"/>
  <c r="J36486" i="16"/>
  <c r="J36487" i="16"/>
  <c r="J36488" i="16"/>
  <c r="J36489" i="16"/>
  <c r="J36490" i="16"/>
  <c r="J36491" i="16"/>
  <c r="J36492" i="16"/>
  <c r="J36493" i="16"/>
  <c r="J36494" i="16"/>
  <c r="J36495" i="16"/>
  <c r="J36496" i="16"/>
  <c r="J36497" i="16"/>
  <c r="J36498" i="16"/>
  <c r="J36499" i="16"/>
  <c r="J36500" i="16"/>
  <c r="J36501" i="16"/>
  <c r="J36502" i="16"/>
  <c r="J36503" i="16"/>
  <c r="J36504" i="16"/>
  <c r="J36505" i="16"/>
  <c r="J36506" i="16"/>
  <c r="J36507" i="16"/>
  <c r="J36508" i="16"/>
  <c r="J36509" i="16"/>
  <c r="J36510" i="16"/>
  <c r="J36511" i="16"/>
  <c r="J36512" i="16"/>
  <c r="J36513" i="16"/>
  <c r="J36514" i="16"/>
  <c r="J36515" i="16"/>
  <c r="J36516" i="16"/>
  <c r="J36517" i="16"/>
  <c r="J36518" i="16"/>
  <c r="J36519" i="16"/>
  <c r="J36520" i="16"/>
  <c r="J36521" i="16"/>
  <c r="J36522" i="16"/>
  <c r="J36523" i="16"/>
  <c r="J36524" i="16"/>
  <c r="J36525" i="16"/>
  <c r="J36526" i="16"/>
  <c r="J36527" i="16"/>
  <c r="J36528" i="16"/>
  <c r="J36529" i="16"/>
  <c r="J36530" i="16"/>
  <c r="J36531" i="16"/>
  <c r="J36532" i="16"/>
  <c r="J36533" i="16"/>
  <c r="J36534" i="16"/>
  <c r="J36535" i="16"/>
  <c r="J36536" i="16"/>
  <c r="J36537" i="16"/>
  <c r="J36538" i="16"/>
  <c r="J36539" i="16"/>
  <c r="J36540" i="16"/>
  <c r="J36541" i="16"/>
  <c r="J36542" i="16"/>
  <c r="J36543" i="16"/>
  <c r="J36544" i="16"/>
  <c r="J36545" i="16"/>
  <c r="J36546" i="16"/>
  <c r="J36547" i="16"/>
  <c r="J36548" i="16"/>
  <c r="J36549" i="16"/>
  <c r="J36550" i="16"/>
  <c r="J36551" i="16"/>
  <c r="J36552" i="16"/>
  <c r="J36553" i="16"/>
  <c r="J36554" i="16"/>
  <c r="J36555" i="16"/>
  <c r="J36556" i="16"/>
  <c r="J36557" i="16"/>
  <c r="J36558" i="16"/>
  <c r="J36559" i="16"/>
  <c r="J36560" i="16"/>
  <c r="J36561" i="16"/>
  <c r="J36562" i="16"/>
  <c r="J36563" i="16"/>
  <c r="J36564" i="16"/>
  <c r="J36565" i="16"/>
  <c r="J36566" i="16"/>
  <c r="J36567" i="16"/>
  <c r="J36568" i="16"/>
  <c r="J36569" i="16"/>
  <c r="J36570" i="16"/>
  <c r="J36571" i="16"/>
  <c r="J36572" i="16"/>
  <c r="J36573" i="16"/>
  <c r="J36574" i="16"/>
  <c r="J36575" i="16"/>
  <c r="J36576" i="16"/>
  <c r="J36577" i="16"/>
  <c r="J36578" i="16"/>
  <c r="J36579" i="16"/>
  <c r="J36580" i="16"/>
  <c r="J36581" i="16"/>
  <c r="J36582" i="16"/>
  <c r="J36583" i="16"/>
  <c r="J36584" i="16"/>
  <c r="J36585" i="16"/>
  <c r="J36586" i="16"/>
  <c r="J36587" i="16"/>
  <c r="J36588" i="16"/>
  <c r="J36589" i="16"/>
  <c r="J36590" i="16"/>
  <c r="J36591" i="16"/>
  <c r="J36592" i="16"/>
  <c r="J36593" i="16"/>
  <c r="J36594" i="16"/>
  <c r="J36595" i="16"/>
  <c r="J36596" i="16"/>
  <c r="J36597" i="16"/>
  <c r="J36598" i="16"/>
  <c r="J36599" i="16"/>
  <c r="J36600" i="16"/>
  <c r="J36601" i="16"/>
  <c r="J36602" i="16"/>
  <c r="J36603" i="16"/>
  <c r="J36604" i="16"/>
  <c r="J36605" i="16"/>
  <c r="J36606" i="16"/>
  <c r="J36607" i="16"/>
  <c r="J36608" i="16"/>
  <c r="J36609" i="16"/>
  <c r="J36610" i="16"/>
  <c r="J36611" i="16"/>
  <c r="J36612" i="16"/>
  <c r="J36613" i="16"/>
  <c r="J36614" i="16"/>
  <c r="J36615" i="16"/>
  <c r="J36616" i="16"/>
  <c r="J36617" i="16"/>
  <c r="J36618" i="16"/>
  <c r="J36619" i="16"/>
  <c r="J36620" i="16"/>
  <c r="J36621" i="16"/>
  <c r="J36622" i="16"/>
  <c r="J36623" i="16"/>
  <c r="J36624" i="16"/>
  <c r="J36625" i="16"/>
  <c r="J36626" i="16"/>
  <c r="J36627" i="16"/>
  <c r="J36628" i="16"/>
  <c r="J36629" i="16"/>
  <c r="J36630" i="16"/>
  <c r="J36631" i="16"/>
  <c r="J36632" i="16"/>
  <c r="J36633" i="16"/>
  <c r="J36634" i="16"/>
  <c r="J36635" i="16"/>
  <c r="J36636" i="16"/>
  <c r="J36637" i="16"/>
  <c r="J36638" i="16"/>
  <c r="J36639" i="16"/>
  <c r="J36640" i="16"/>
  <c r="J36641" i="16"/>
  <c r="J36642" i="16"/>
  <c r="J36643" i="16"/>
  <c r="J36644" i="16"/>
  <c r="J36645" i="16"/>
  <c r="J36646" i="16"/>
  <c r="J36647" i="16"/>
  <c r="J36648" i="16"/>
  <c r="J36649" i="16"/>
  <c r="J36650" i="16"/>
  <c r="J36651" i="16"/>
  <c r="J36652" i="16"/>
  <c r="J36653" i="16"/>
  <c r="J36654" i="16"/>
  <c r="J36655" i="16"/>
  <c r="J36656" i="16"/>
  <c r="J36657" i="16"/>
  <c r="J36658" i="16"/>
  <c r="J36659" i="16"/>
  <c r="J36660" i="16"/>
  <c r="J36661" i="16"/>
  <c r="J36662" i="16"/>
  <c r="J36663" i="16"/>
  <c r="J36664" i="16"/>
  <c r="J36665" i="16"/>
  <c r="J36666" i="16"/>
  <c r="J36667" i="16"/>
  <c r="J36668" i="16"/>
  <c r="J36669" i="16"/>
  <c r="J36670" i="16"/>
  <c r="J36671" i="16"/>
  <c r="J36672" i="16"/>
  <c r="J36673" i="16"/>
  <c r="J36674" i="16"/>
  <c r="J36675" i="16"/>
  <c r="J36676" i="16"/>
  <c r="J36677" i="16"/>
  <c r="J36678" i="16"/>
  <c r="J36679" i="16"/>
  <c r="J36680" i="16"/>
  <c r="J36681" i="16"/>
  <c r="J36682" i="16"/>
  <c r="J36683" i="16"/>
  <c r="J36684" i="16"/>
  <c r="J36685" i="16"/>
  <c r="J36686" i="16"/>
  <c r="J36687" i="16"/>
  <c r="J36688" i="16"/>
  <c r="J36689" i="16"/>
  <c r="J36690" i="16"/>
  <c r="J36691" i="16"/>
  <c r="J36692" i="16"/>
  <c r="J36693" i="16"/>
  <c r="J36694" i="16"/>
  <c r="J36695" i="16"/>
  <c r="J36696" i="16"/>
  <c r="J36697" i="16"/>
  <c r="J36698" i="16"/>
  <c r="J36699" i="16"/>
  <c r="J36700" i="16"/>
  <c r="J36701" i="16"/>
  <c r="J36702" i="16"/>
  <c r="J36703" i="16"/>
  <c r="J36704" i="16"/>
  <c r="J36705" i="16"/>
  <c r="J36706" i="16"/>
  <c r="J36707" i="16"/>
  <c r="J36708" i="16"/>
  <c r="J36709" i="16"/>
  <c r="J36710" i="16"/>
  <c r="J36711" i="16"/>
  <c r="J36712" i="16"/>
  <c r="J36713" i="16"/>
  <c r="J36714" i="16"/>
  <c r="J36715" i="16"/>
  <c r="J36716" i="16"/>
  <c r="J36717" i="16"/>
  <c r="J36718" i="16"/>
  <c r="J36719" i="16"/>
  <c r="J36720" i="16"/>
  <c r="J36721" i="16"/>
  <c r="J36722" i="16"/>
  <c r="J36723" i="16"/>
  <c r="J36724" i="16"/>
  <c r="J36725" i="16"/>
  <c r="J36726" i="16"/>
  <c r="J36727" i="16"/>
  <c r="J36728" i="16"/>
  <c r="J36729" i="16"/>
  <c r="J36730" i="16"/>
  <c r="J36731" i="16"/>
  <c r="J36732" i="16"/>
  <c r="J36733" i="16"/>
  <c r="J36734" i="16"/>
  <c r="J36735" i="16"/>
  <c r="J36736" i="16"/>
  <c r="J36737" i="16"/>
  <c r="J36738" i="16"/>
  <c r="J36739" i="16"/>
  <c r="J36740" i="16"/>
  <c r="J36741" i="16"/>
  <c r="J36742" i="16"/>
  <c r="J36743" i="16"/>
  <c r="J36744" i="16"/>
  <c r="J36745" i="16"/>
  <c r="J36746" i="16"/>
  <c r="J36747" i="16"/>
  <c r="J36748" i="16"/>
  <c r="J36749" i="16"/>
  <c r="J36750" i="16"/>
  <c r="J36751" i="16"/>
  <c r="J36752" i="16"/>
  <c r="J36753" i="16"/>
  <c r="J36754" i="16"/>
  <c r="J36755" i="16"/>
  <c r="J36756" i="16"/>
  <c r="J36757" i="16"/>
  <c r="J36758" i="16"/>
  <c r="J36759" i="16"/>
  <c r="J36760" i="16"/>
  <c r="J36761" i="16"/>
  <c r="J36762" i="16"/>
  <c r="J36763" i="16"/>
  <c r="J36764" i="16"/>
  <c r="J36765" i="16"/>
  <c r="J36766" i="16"/>
  <c r="J36767" i="16"/>
  <c r="J36768" i="16"/>
  <c r="J36769" i="16"/>
  <c r="J36770" i="16"/>
  <c r="J36771" i="16"/>
  <c r="J36772" i="16"/>
  <c r="J36773" i="16"/>
  <c r="J36774" i="16"/>
  <c r="J36775" i="16"/>
  <c r="J36776" i="16"/>
  <c r="J36777" i="16"/>
  <c r="J36778" i="16"/>
  <c r="J36779" i="16"/>
  <c r="J36780" i="16"/>
  <c r="J36781" i="16"/>
  <c r="J36782" i="16"/>
  <c r="J36783" i="16"/>
  <c r="J36784" i="16"/>
  <c r="J36785" i="16"/>
  <c r="J36786" i="16"/>
  <c r="J36787" i="16"/>
  <c r="J36788" i="16"/>
  <c r="J36789" i="16"/>
  <c r="J36790" i="16"/>
  <c r="J36791" i="16"/>
  <c r="J36792" i="16"/>
  <c r="J36793" i="16"/>
  <c r="J36794" i="16"/>
  <c r="J36795" i="16"/>
  <c r="J36796" i="16"/>
  <c r="J36797" i="16"/>
  <c r="J36798" i="16"/>
  <c r="J36799" i="16"/>
  <c r="J36800" i="16"/>
  <c r="J36801" i="16"/>
  <c r="J36802" i="16"/>
  <c r="J36803" i="16"/>
  <c r="J36804" i="16"/>
  <c r="J36805" i="16"/>
  <c r="J36806" i="16"/>
  <c r="J36807" i="16"/>
  <c r="J36808" i="16"/>
  <c r="J36809" i="16"/>
  <c r="J36810" i="16"/>
  <c r="J36811" i="16"/>
  <c r="J36812" i="16"/>
  <c r="J36813" i="16"/>
  <c r="J36814" i="16"/>
  <c r="J36815" i="16"/>
  <c r="J36816" i="16"/>
  <c r="J36817" i="16"/>
  <c r="J36818" i="16"/>
  <c r="J36819" i="16"/>
  <c r="J36820" i="16"/>
  <c r="J36821" i="16"/>
  <c r="J36822" i="16"/>
  <c r="J36823" i="16"/>
  <c r="J36824" i="16"/>
  <c r="J36825" i="16"/>
  <c r="J36826" i="16"/>
  <c r="J36827" i="16"/>
  <c r="J36828" i="16"/>
  <c r="J36829" i="16"/>
  <c r="J36830" i="16"/>
  <c r="J36831" i="16"/>
  <c r="J36832" i="16"/>
  <c r="J36833" i="16"/>
  <c r="J36834" i="16"/>
  <c r="J36835" i="16"/>
  <c r="J36836" i="16"/>
  <c r="J36837" i="16"/>
  <c r="J36838" i="16"/>
  <c r="J36839" i="16"/>
  <c r="J36840" i="16"/>
  <c r="J36841" i="16"/>
  <c r="J36842" i="16"/>
  <c r="J36843" i="16"/>
  <c r="J36844" i="16"/>
  <c r="J36845" i="16"/>
  <c r="J36846" i="16"/>
  <c r="J36847" i="16"/>
  <c r="J36848" i="16"/>
  <c r="J36849" i="16"/>
  <c r="J36850" i="16"/>
  <c r="J36851" i="16"/>
  <c r="J36852" i="16"/>
  <c r="J36853" i="16"/>
  <c r="J36854" i="16"/>
  <c r="J36855" i="16"/>
  <c r="J36856" i="16"/>
  <c r="J36857" i="16"/>
  <c r="J36858" i="16"/>
  <c r="J36859" i="16"/>
  <c r="J36860" i="16"/>
  <c r="J36861" i="16"/>
  <c r="J36862" i="16"/>
  <c r="J36863" i="16"/>
  <c r="J36864" i="16"/>
  <c r="J36865" i="16"/>
  <c r="J36866" i="16"/>
  <c r="J36867" i="16"/>
  <c r="J36868" i="16"/>
  <c r="J36869" i="16"/>
  <c r="J36870" i="16"/>
  <c r="J36871" i="16"/>
  <c r="J36872" i="16"/>
  <c r="J36873" i="16"/>
  <c r="J36874" i="16"/>
  <c r="J36875" i="16"/>
  <c r="J36876" i="16"/>
  <c r="J36877" i="16"/>
  <c r="J36878" i="16"/>
  <c r="J36879" i="16"/>
  <c r="J36880" i="16"/>
  <c r="J36881" i="16"/>
  <c r="J36882" i="16"/>
  <c r="J36883" i="16"/>
  <c r="J36884" i="16"/>
  <c r="J36885" i="16"/>
  <c r="J36886" i="16"/>
  <c r="J36887" i="16"/>
  <c r="J36888" i="16"/>
  <c r="J36889" i="16"/>
  <c r="J36890" i="16"/>
  <c r="J36891" i="16"/>
  <c r="J36892" i="16"/>
  <c r="J36893" i="16"/>
  <c r="J36894" i="16"/>
  <c r="J36895" i="16"/>
  <c r="J36896" i="16"/>
  <c r="J36897" i="16"/>
  <c r="J36898" i="16"/>
  <c r="J36899" i="16"/>
  <c r="J36900" i="16"/>
  <c r="J36901" i="16"/>
  <c r="J36902" i="16"/>
  <c r="J36903" i="16"/>
  <c r="J36904" i="16"/>
  <c r="J36905" i="16"/>
  <c r="J36906" i="16"/>
  <c r="J36907" i="16"/>
  <c r="J36908" i="16"/>
  <c r="J36909" i="16"/>
  <c r="J36910" i="16"/>
  <c r="J36911" i="16"/>
  <c r="J36912" i="16"/>
  <c r="J36913" i="16"/>
  <c r="J36914" i="16"/>
  <c r="J36915" i="16"/>
  <c r="J36916" i="16"/>
  <c r="J36917" i="16"/>
  <c r="J36918" i="16"/>
  <c r="J36919" i="16"/>
  <c r="J36920" i="16"/>
  <c r="J36921" i="16"/>
  <c r="J36922" i="16"/>
  <c r="J36923" i="16"/>
  <c r="J36924" i="16"/>
  <c r="J36925" i="16"/>
  <c r="J36926" i="16"/>
  <c r="J36927" i="16"/>
  <c r="J36928" i="16"/>
  <c r="J36929" i="16"/>
  <c r="J36930" i="16"/>
  <c r="J36931" i="16"/>
  <c r="J36932" i="16"/>
  <c r="J36933" i="16"/>
  <c r="J36934" i="16"/>
  <c r="J36935" i="16"/>
  <c r="J36936" i="16"/>
  <c r="J36937" i="16"/>
  <c r="J36938" i="16"/>
  <c r="J36939" i="16"/>
  <c r="J36940" i="16"/>
  <c r="J36941" i="16"/>
  <c r="J36942" i="16"/>
  <c r="J36943" i="16"/>
  <c r="J36944" i="16"/>
  <c r="J36945" i="16"/>
  <c r="J36946" i="16"/>
  <c r="J36947" i="16"/>
  <c r="J36948" i="16"/>
  <c r="J36949" i="16"/>
  <c r="J36950" i="16"/>
  <c r="J36951" i="16"/>
  <c r="J36952" i="16"/>
  <c r="J36953" i="16"/>
  <c r="J36954" i="16"/>
  <c r="J36955" i="16"/>
  <c r="J36956" i="16"/>
  <c r="J36957" i="16"/>
  <c r="J36958" i="16"/>
  <c r="J36959" i="16"/>
  <c r="J36960" i="16"/>
  <c r="J36961" i="16"/>
  <c r="J36962" i="16"/>
  <c r="J36963" i="16"/>
  <c r="J36964" i="16"/>
  <c r="J36965" i="16"/>
  <c r="J36966" i="16"/>
  <c r="J36967" i="16"/>
  <c r="J36968" i="16"/>
  <c r="J36969" i="16"/>
  <c r="J36970" i="16"/>
  <c r="J36971" i="16"/>
  <c r="J36972" i="16"/>
  <c r="J36973" i="16"/>
  <c r="J36974" i="16"/>
  <c r="J36975" i="16"/>
  <c r="J36976" i="16"/>
  <c r="J36977" i="16"/>
  <c r="J36978" i="16"/>
  <c r="J36979" i="16"/>
  <c r="J36980" i="16"/>
  <c r="J36981" i="16"/>
  <c r="J36982" i="16"/>
  <c r="J36983" i="16"/>
  <c r="J36984" i="16"/>
  <c r="J36985" i="16"/>
  <c r="J36986" i="16"/>
  <c r="J36987" i="16"/>
  <c r="J36988" i="16"/>
  <c r="J36989" i="16"/>
  <c r="J36990" i="16"/>
  <c r="J36991" i="16"/>
  <c r="J36992" i="16"/>
  <c r="J36993" i="16"/>
  <c r="J36994" i="16"/>
  <c r="J36995" i="16"/>
  <c r="J36996" i="16"/>
  <c r="J36997" i="16"/>
  <c r="J36998" i="16"/>
  <c r="J36999" i="16"/>
  <c r="J37000" i="16"/>
  <c r="J37001" i="16"/>
  <c r="J37002" i="16"/>
  <c r="J37003" i="16"/>
  <c r="J37004" i="16"/>
  <c r="J37005" i="16"/>
  <c r="J37006" i="16"/>
  <c r="J37007" i="16"/>
  <c r="J37008" i="16"/>
  <c r="J37009" i="16"/>
  <c r="J37010" i="16"/>
  <c r="J37011" i="16"/>
  <c r="J37012" i="16"/>
  <c r="J37013" i="16"/>
  <c r="J37014" i="16"/>
  <c r="J37015" i="16"/>
  <c r="J37016" i="16"/>
  <c r="J37017" i="16"/>
  <c r="J37018" i="16"/>
  <c r="J37019" i="16"/>
  <c r="J37020" i="16"/>
  <c r="J37021" i="16"/>
  <c r="J37022" i="16"/>
  <c r="J37023" i="16"/>
  <c r="J37024" i="16"/>
  <c r="J37025" i="16"/>
  <c r="J37026" i="16"/>
  <c r="J37027" i="16"/>
  <c r="J37028" i="16"/>
  <c r="J37029" i="16"/>
  <c r="J37030" i="16"/>
  <c r="J37031" i="16"/>
  <c r="J37032" i="16"/>
  <c r="J37033" i="16"/>
  <c r="J37034" i="16"/>
  <c r="J37035" i="16"/>
  <c r="J37036" i="16"/>
  <c r="J37037" i="16"/>
  <c r="J37038" i="16"/>
  <c r="J37039" i="16"/>
  <c r="J37040" i="16"/>
  <c r="J37041" i="16"/>
  <c r="J37042" i="16"/>
  <c r="J37043" i="16"/>
  <c r="J37044" i="16"/>
  <c r="J37045" i="16"/>
  <c r="J37046" i="16"/>
  <c r="J37047" i="16"/>
  <c r="J37048" i="16"/>
  <c r="J37049" i="16"/>
  <c r="J37050" i="16"/>
  <c r="J37051" i="16"/>
  <c r="J37052" i="16"/>
  <c r="J37053" i="16"/>
  <c r="J37054" i="16"/>
  <c r="J37055" i="16"/>
  <c r="J37056" i="16"/>
  <c r="J37057" i="16"/>
  <c r="J37058" i="16"/>
  <c r="J37059" i="16"/>
  <c r="J37060" i="16"/>
  <c r="J37061" i="16"/>
  <c r="J37062" i="16"/>
  <c r="J37063" i="16"/>
  <c r="J37064" i="16"/>
  <c r="J37065" i="16"/>
  <c r="J37066" i="16"/>
  <c r="J37067" i="16"/>
  <c r="J37068" i="16"/>
  <c r="J37069" i="16"/>
  <c r="J37070" i="16"/>
  <c r="J37071" i="16"/>
  <c r="J37072" i="16"/>
  <c r="J37073" i="16"/>
  <c r="J37074" i="16"/>
  <c r="J37075" i="16"/>
  <c r="J37076" i="16"/>
  <c r="J37077" i="16"/>
  <c r="J37078" i="16"/>
  <c r="J37079" i="16"/>
  <c r="J37080" i="16"/>
  <c r="J37081" i="16"/>
  <c r="J37082" i="16"/>
  <c r="J37083" i="16"/>
  <c r="J37084" i="16"/>
  <c r="J37085" i="16"/>
  <c r="J37086" i="16"/>
  <c r="J37087" i="16"/>
  <c r="J37088" i="16"/>
  <c r="J37089" i="16"/>
  <c r="J37090" i="16"/>
  <c r="J37091" i="16"/>
  <c r="J37092" i="16"/>
  <c r="J37093" i="16"/>
  <c r="J37094" i="16"/>
  <c r="J37095" i="16"/>
  <c r="J37096" i="16"/>
  <c r="J37097" i="16"/>
  <c r="J37098" i="16"/>
  <c r="J37099" i="16"/>
  <c r="J37100" i="16"/>
  <c r="J37101" i="16"/>
  <c r="J37102" i="16"/>
  <c r="J37103" i="16"/>
  <c r="J37104" i="16"/>
  <c r="J37105" i="16"/>
  <c r="J37106" i="16"/>
  <c r="J37107" i="16"/>
  <c r="J37108" i="16"/>
  <c r="J37109" i="16"/>
  <c r="J37110" i="16"/>
  <c r="J37111" i="16"/>
  <c r="J37112" i="16"/>
  <c r="J37113" i="16"/>
  <c r="J37114" i="16"/>
  <c r="J37115" i="16"/>
  <c r="J37116" i="16"/>
  <c r="J37117" i="16"/>
  <c r="J37118" i="16"/>
  <c r="J37119" i="16"/>
  <c r="J37120" i="16"/>
  <c r="J37121" i="16"/>
  <c r="J37122" i="16"/>
  <c r="J37123" i="16"/>
  <c r="J37124" i="16"/>
  <c r="J37125" i="16"/>
  <c r="J37126" i="16"/>
  <c r="J37127" i="16"/>
  <c r="J37128" i="16"/>
  <c r="J37129" i="16"/>
  <c r="J37130" i="16"/>
  <c r="J37131" i="16"/>
  <c r="J37132" i="16"/>
  <c r="J37133" i="16"/>
  <c r="J37134" i="16"/>
  <c r="J37135" i="16"/>
  <c r="J37136" i="16"/>
  <c r="J37137" i="16"/>
  <c r="J37138" i="16"/>
  <c r="J37139" i="16"/>
  <c r="J37140" i="16"/>
  <c r="J37141" i="16"/>
  <c r="J37142" i="16"/>
  <c r="J37143" i="16"/>
  <c r="J37144" i="16"/>
  <c r="J37145" i="16"/>
  <c r="J37146" i="16"/>
  <c r="J37147" i="16"/>
  <c r="J37148" i="16"/>
  <c r="J37149" i="16"/>
  <c r="J37150" i="16"/>
  <c r="J37151" i="16"/>
  <c r="J37152" i="16"/>
  <c r="J37153" i="16"/>
  <c r="J37154" i="16"/>
  <c r="J37155" i="16"/>
  <c r="J37156" i="16"/>
  <c r="J37157" i="16"/>
  <c r="J37158" i="16"/>
  <c r="J37159" i="16"/>
  <c r="J37160" i="16"/>
  <c r="J37161" i="16"/>
  <c r="J37162" i="16"/>
  <c r="J37163" i="16"/>
  <c r="J37164" i="16"/>
  <c r="J37165" i="16"/>
  <c r="J37166" i="16"/>
  <c r="J37167" i="16"/>
  <c r="J37168" i="16"/>
  <c r="J37169" i="16"/>
  <c r="J37170" i="16"/>
  <c r="J37171" i="16"/>
  <c r="J37172" i="16"/>
  <c r="J37173" i="16"/>
  <c r="J37174" i="16"/>
  <c r="J37175" i="16"/>
  <c r="J37176" i="16"/>
  <c r="J37177" i="16"/>
  <c r="J37178" i="16"/>
  <c r="J37179" i="16"/>
  <c r="J37180" i="16"/>
  <c r="J37181" i="16"/>
  <c r="J37182" i="16"/>
  <c r="J37183" i="16"/>
  <c r="J37184" i="16"/>
  <c r="J37185" i="16"/>
  <c r="J37186" i="16"/>
  <c r="J37187" i="16"/>
  <c r="J37188" i="16"/>
  <c r="J37189" i="16"/>
  <c r="J37190" i="16"/>
  <c r="J37191" i="16"/>
  <c r="J37192" i="16"/>
  <c r="J37193" i="16"/>
  <c r="J37194" i="16"/>
  <c r="J37195" i="16"/>
  <c r="J37196" i="16"/>
  <c r="J37197" i="16"/>
  <c r="J37198" i="16"/>
  <c r="J37199" i="16"/>
  <c r="J37200" i="16"/>
  <c r="J37201" i="16"/>
  <c r="J37202" i="16"/>
  <c r="J37203" i="16"/>
  <c r="J37204" i="16"/>
  <c r="J37205" i="16"/>
  <c r="J37206" i="16"/>
  <c r="J37207" i="16"/>
  <c r="J37208" i="16"/>
  <c r="J37209" i="16"/>
  <c r="J37210" i="16"/>
  <c r="J37211" i="16"/>
  <c r="J37212" i="16"/>
  <c r="J37213" i="16"/>
  <c r="J37214" i="16"/>
  <c r="J37215" i="16"/>
  <c r="J37216" i="16"/>
  <c r="J37217" i="16"/>
  <c r="J37218" i="16"/>
  <c r="J37219" i="16"/>
  <c r="J37220" i="16"/>
  <c r="J37221" i="16"/>
  <c r="J37222" i="16"/>
  <c r="J37223" i="16"/>
  <c r="J37224" i="16"/>
  <c r="J37225" i="16"/>
  <c r="J37226" i="16"/>
  <c r="J37227" i="16"/>
  <c r="J37228" i="16"/>
  <c r="J37229" i="16"/>
  <c r="J37230" i="16"/>
  <c r="J37231" i="16"/>
  <c r="J37232" i="16"/>
  <c r="J37233" i="16"/>
  <c r="J37234" i="16"/>
  <c r="J37235" i="16"/>
  <c r="J37236" i="16"/>
  <c r="J37237" i="16"/>
  <c r="J37238" i="16"/>
  <c r="J37239" i="16"/>
  <c r="J37240" i="16"/>
  <c r="J37241" i="16"/>
  <c r="J37242" i="16"/>
  <c r="J37243" i="16"/>
  <c r="J37244" i="16"/>
  <c r="J37245" i="16"/>
  <c r="J37246" i="16"/>
  <c r="J37247" i="16"/>
  <c r="J37248" i="16"/>
  <c r="J37249" i="16"/>
  <c r="J37250" i="16"/>
  <c r="J37251" i="16"/>
  <c r="J37252" i="16"/>
  <c r="J37253" i="16"/>
  <c r="J37254" i="16"/>
  <c r="J37255" i="16"/>
  <c r="J37256" i="16"/>
  <c r="J37257" i="16"/>
  <c r="J37258" i="16"/>
  <c r="J37259" i="16"/>
  <c r="J37260" i="16"/>
  <c r="J37261" i="16"/>
  <c r="J37262" i="16"/>
  <c r="J37263" i="16"/>
  <c r="J37264" i="16"/>
  <c r="J37265" i="16"/>
  <c r="J37266" i="16"/>
  <c r="J37267" i="16"/>
  <c r="J37268" i="16"/>
  <c r="J37269" i="16"/>
  <c r="J37270" i="16"/>
  <c r="J37271" i="16"/>
  <c r="J37272" i="16"/>
  <c r="J37273" i="16"/>
  <c r="J37274" i="16"/>
  <c r="J37275" i="16"/>
  <c r="J37276" i="16"/>
  <c r="J37277" i="16"/>
  <c r="J37278" i="16"/>
  <c r="J37279" i="16"/>
  <c r="J37280" i="16"/>
  <c r="J37281" i="16"/>
  <c r="J37282" i="16"/>
  <c r="J37283" i="16"/>
  <c r="J37284" i="16"/>
  <c r="J37285" i="16"/>
  <c r="J37286" i="16"/>
  <c r="J37287" i="16"/>
  <c r="J37288" i="16"/>
  <c r="J37289" i="16"/>
  <c r="J37290" i="16"/>
  <c r="J37291" i="16"/>
  <c r="J37292" i="16"/>
  <c r="J37293" i="16"/>
  <c r="J37294" i="16"/>
  <c r="J37295" i="16"/>
  <c r="J37296" i="16"/>
  <c r="J37297" i="16"/>
  <c r="J37298" i="16"/>
  <c r="J37299" i="16"/>
  <c r="J37300" i="16"/>
  <c r="J37301" i="16"/>
  <c r="J37302" i="16"/>
  <c r="J37303" i="16"/>
  <c r="J37304" i="16"/>
  <c r="J37305" i="16"/>
  <c r="J37306" i="16"/>
  <c r="J37307" i="16"/>
  <c r="J37308" i="16"/>
  <c r="J37309" i="16"/>
  <c r="J37310" i="16"/>
  <c r="J37311" i="16"/>
  <c r="J37312" i="16"/>
  <c r="J37313" i="16"/>
  <c r="J37314" i="16"/>
  <c r="J37315" i="16"/>
  <c r="J37316" i="16"/>
  <c r="J37317" i="16"/>
  <c r="J37318" i="16"/>
  <c r="J37319" i="16"/>
  <c r="J37320" i="16"/>
  <c r="J37321" i="16"/>
  <c r="J37322" i="16"/>
  <c r="J37323" i="16"/>
  <c r="J37324" i="16"/>
  <c r="J37325" i="16"/>
  <c r="J37326" i="16"/>
  <c r="J37327" i="16"/>
  <c r="J37328" i="16"/>
  <c r="J37329" i="16"/>
  <c r="J37330" i="16"/>
  <c r="J37331" i="16"/>
  <c r="J37332" i="16"/>
  <c r="J37333" i="16"/>
  <c r="J37334" i="16"/>
  <c r="J37335" i="16"/>
  <c r="J37336" i="16"/>
  <c r="J37337" i="16"/>
  <c r="J37338" i="16"/>
  <c r="J37339" i="16"/>
  <c r="J37340" i="16"/>
  <c r="J37341" i="16"/>
  <c r="J37342" i="16"/>
  <c r="J37343" i="16"/>
  <c r="J37344" i="16"/>
  <c r="J37345" i="16"/>
  <c r="J37346" i="16"/>
  <c r="J37347" i="16"/>
  <c r="J37348" i="16"/>
  <c r="J37349" i="16"/>
  <c r="J37350" i="16"/>
  <c r="J37351" i="16"/>
  <c r="J37352" i="16"/>
  <c r="J37353" i="16"/>
  <c r="J37354" i="16"/>
  <c r="J37355" i="16"/>
  <c r="J37356" i="16"/>
  <c r="J37357" i="16"/>
  <c r="J37358" i="16"/>
  <c r="J37359" i="16"/>
  <c r="J37360" i="16"/>
  <c r="J37361" i="16"/>
  <c r="J37362" i="16"/>
  <c r="J37363" i="16"/>
  <c r="J37364" i="16"/>
  <c r="J37365" i="16"/>
  <c r="J37366" i="16"/>
  <c r="J37367" i="16"/>
  <c r="J37368" i="16"/>
  <c r="J37369" i="16"/>
  <c r="J37370" i="16"/>
  <c r="J37371" i="16"/>
  <c r="J37372" i="16"/>
  <c r="J37373" i="16"/>
  <c r="J37374" i="16"/>
  <c r="J37375" i="16"/>
  <c r="J37376" i="16"/>
  <c r="J37377" i="16"/>
  <c r="J37378" i="16"/>
  <c r="J37379" i="16"/>
  <c r="J37380" i="16"/>
  <c r="J37381" i="16"/>
  <c r="J37382" i="16"/>
  <c r="J37383" i="16"/>
  <c r="J37384" i="16"/>
  <c r="J37385" i="16"/>
  <c r="J37386" i="16"/>
  <c r="J37387" i="16"/>
  <c r="J37388" i="16"/>
  <c r="J37389" i="16"/>
  <c r="J37390" i="16"/>
  <c r="J37391" i="16"/>
  <c r="J37392" i="16"/>
  <c r="J37393" i="16"/>
  <c r="J37394" i="16"/>
  <c r="J37395" i="16"/>
  <c r="J37396" i="16"/>
  <c r="J37397" i="16"/>
  <c r="J37398" i="16"/>
  <c r="J37399" i="16"/>
  <c r="J37400" i="16"/>
  <c r="J37401" i="16"/>
  <c r="J37402" i="16"/>
  <c r="J37403" i="16"/>
  <c r="J37404" i="16"/>
  <c r="J37405" i="16"/>
  <c r="J37406" i="16"/>
  <c r="J37407" i="16"/>
  <c r="J37408" i="16"/>
  <c r="J37409" i="16"/>
  <c r="J37410" i="16"/>
  <c r="J37411" i="16"/>
  <c r="J37412" i="16"/>
  <c r="J37413" i="16"/>
  <c r="J37414" i="16"/>
  <c r="J37415" i="16"/>
  <c r="J37416" i="16"/>
  <c r="J37417" i="16"/>
  <c r="J37418" i="16"/>
  <c r="J37419" i="16"/>
  <c r="J37420" i="16"/>
  <c r="J37421" i="16"/>
  <c r="J37422" i="16"/>
  <c r="J37423" i="16"/>
  <c r="J37424" i="16"/>
  <c r="J37425" i="16"/>
  <c r="J37426" i="16"/>
  <c r="J37427" i="16"/>
  <c r="J37428" i="16"/>
  <c r="J37429" i="16"/>
  <c r="J37430" i="16"/>
  <c r="J37431" i="16"/>
  <c r="J37432" i="16"/>
  <c r="J37433" i="16"/>
  <c r="J37434" i="16"/>
  <c r="J37435" i="16"/>
  <c r="J37436" i="16"/>
  <c r="J37437" i="16"/>
  <c r="J37438" i="16"/>
  <c r="J37439" i="16"/>
  <c r="J37440" i="16"/>
  <c r="J37441" i="16"/>
  <c r="J37442" i="16"/>
  <c r="J37443" i="16"/>
  <c r="J37444" i="16"/>
  <c r="J37445" i="16"/>
  <c r="J37446" i="16"/>
  <c r="J37447" i="16"/>
  <c r="J37448" i="16"/>
  <c r="J37449" i="16"/>
  <c r="J37450" i="16"/>
  <c r="J37451" i="16"/>
  <c r="J37452" i="16"/>
  <c r="J37453" i="16"/>
  <c r="J37454" i="16"/>
  <c r="J37455" i="16"/>
  <c r="J37456" i="16"/>
  <c r="J37457" i="16"/>
  <c r="J37458" i="16"/>
  <c r="J37459" i="16"/>
  <c r="J37460" i="16"/>
  <c r="J37461" i="16"/>
  <c r="J37462" i="16"/>
  <c r="J37463" i="16"/>
  <c r="J37464" i="16"/>
  <c r="J37465" i="16"/>
  <c r="J37466" i="16"/>
  <c r="J37467" i="16"/>
  <c r="J37468" i="16"/>
  <c r="J37469" i="16"/>
  <c r="J37470" i="16"/>
  <c r="J37471" i="16"/>
  <c r="J37472" i="16"/>
  <c r="J37473" i="16"/>
  <c r="J37474" i="16"/>
  <c r="J37475" i="16"/>
  <c r="J37476" i="16"/>
  <c r="J37477" i="16"/>
  <c r="J37478" i="16"/>
  <c r="J37479" i="16"/>
  <c r="J37480" i="16"/>
  <c r="J37481" i="16"/>
  <c r="J37482" i="16"/>
  <c r="J37483" i="16"/>
  <c r="J37484" i="16"/>
  <c r="J37485" i="16"/>
  <c r="J37486" i="16"/>
  <c r="J37487" i="16"/>
  <c r="J37488" i="16"/>
  <c r="J37489" i="16"/>
  <c r="J37490" i="16"/>
  <c r="J37491" i="16"/>
  <c r="J37492" i="16"/>
  <c r="J37493" i="16"/>
  <c r="J37494" i="16"/>
  <c r="J37495" i="16"/>
  <c r="J37496" i="16"/>
  <c r="J37497" i="16"/>
  <c r="J37498" i="16"/>
  <c r="J37499" i="16"/>
  <c r="J37500" i="16"/>
  <c r="J37501" i="16"/>
  <c r="J37502" i="16"/>
  <c r="J37503" i="16"/>
  <c r="J37504" i="16"/>
  <c r="J37505" i="16"/>
  <c r="J37506" i="16"/>
  <c r="J37507" i="16"/>
  <c r="J37508" i="16"/>
  <c r="J37509" i="16"/>
  <c r="J37510" i="16"/>
  <c r="J37511" i="16"/>
  <c r="J37512" i="16"/>
  <c r="J37513" i="16"/>
  <c r="J37514" i="16"/>
  <c r="J37515" i="16"/>
  <c r="J37516" i="16"/>
  <c r="J37517" i="16"/>
  <c r="J37518" i="16"/>
  <c r="J37519" i="16"/>
  <c r="J37520" i="16"/>
  <c r="J37521" i="16"/>
  <c r="J37522" i="16"/>
  <c r="J37523" i="16"/>
  <c r="J37524" i="16"/>
  <c r="J37525" i="16"/>
  <c r="J37526" i="16"/>
  <c r="J37527" i="16"/>
  <c r="J37528" i="16"/>
  <c r="J37529" i="16"/>
  <c r="J37530" i="16"/>
  <c r="J37531" i="16"/>
  <c r="J37532" i="16"/>
  <c r="J37533" i="16"/>
  <c r="J37534" i="16"/>
  <c r="J37535" i="16"/>
  <c r="J37536" i="16"/>
  <c r="J37537" i="16"/>
  <c r="J37538" i="16"/>
  <c r="J37539" i="16"/>
  <c r="J37540" i="16"/>
  <c r="J37541" i="16"/>
  <c r="J37542" i="16"/>
  <c r="J37543" i="16"/>
  <c r="J37544" i="16"/>
  <c r="J37545" i="16"/>
  <c r="J37546" i="16"/>
  <c r="J37547" i="16"/>
  <c r="J37548" i="16"/>
  <c r="J37549" i="16"/>
  <c r="J37550" i="16"/>
  <c r="J37551" i="16"/>
  <c r="J37552" i="16"/>
  <c r="J37553" i="16"/>
  <c r="J37554" i="16"/>
  <c r="J37555" i="16"/>
  <c r="J37556" i="16"/>
  <c r="J37557" i="16"/>
  <c r="J37558" i="16"/>
  <c r="J37559" i="16"/>
  <c r="J37560" i="16"/>
  <c r="J37561" i="16"/>
  <c r="J37562" i="16"/>
  <c r="J37563" i="16"/>
  <c r="J37564" i="16"/>
  <c r="J37565" i="16"/>
  <c r="J37566" i="16"/>
  <c r="J37567" i="16"/>
  <c r="J37568" i="16"/>
  <c r="J37569" i="16"/>
  <c r="J37570" i="16"/>
  <c r="J37571" i="16"/>
  <c r="J37572" i="16"/>
  <c r="J37573" i="16"/>
  <c r="J37574" i="16"/>
  <c r="J37575" i="16"/>
  <c r="J37576" i="16"/>
  <c r="J37577" i="16"/>
  <c r="J37578" i="16"/>
  <c r="J37579" i="16"/>
  <c r="J37580" i="16"/>
  <c r="J37581" i="16"/>
  <c r="J37582" i="16"/>
  <c r="J37583" i="16"/>
  <c r="J37584" i="16"/>
  <c r="J37585" i="16"/>
  <c r="J37586" i="16"/>
  <c r="J37587" i="16"/>
  <c r="J37588" i="16"/>
  <c r="J37589" i="16"/>
  <c r="J37590" i="16"/>
  <c r="J37591" i="16"/>
  <c r="J37592" i="16"/>
  <c r="J37593" i="16"/>
  <c r="J37594" i="16"/>
  <c r="J37595" i="16"/>
  <c r="J37596" i="16"/>
  <c r="J37597" i="16"/>
  <c r="J37598" i="16"/>
  <c r="J37599" i="16"/>
  <c r="J37600" i="16"/>
  <c r="J37601" i="16"/>
  <c r="J37602" i="16"/>
  <c r="J37603" i="16"/>
  <c r="J37604" i="16"/>
  <c r="J37605" i="16"/>
  <c r="J37606" i="16"/>
  <c r="J37607" i="16"/>
  <c r="J37608" i="16"/>
  <c r="J37609" i="16"/>
  <c r="J37610" i="16"/>
  <c r="J37611" i="16"/>
  <c r="J37612" i="16"/>
  <c r="J37613" i="16"/>
  <c r="J37614" i="16"/>
  <c r="J37615" i="16"/>
  <c r="J37616" i="16"/>
  <c r="J37617" i="16"/>
  <c r="J37618" i="16"/>
  <c r="J37619" i="16"/>
  <c r="J37620" i="16"/>
  <c r="J37621" i="16"/>
  <c r="J37622" i="16"/>
  <c r="J37623" i="16"/>
  <c r="J37624" i="16"/>
  <c r="J37625" i="16"/>
  <c r="J37626" i="16"/>
  <c r="J37627" i="16"/>
  <c r="J37628" i="16"/>
  <c r="J37629" i="16"/>
  <c r="J37630" i="16"/>
  <c r="J37631" i="16"/>
  <c r="J37632" i="16"/>
  <c r="J37633" i="16"/>
  <c r="J37634" i="16"/>
  <c r="J37635" i="16"/>
  <c r="J37636" i="16"/>
  <c r="J37637" i="16"/>
  <c r="J37638" i="16"/>
  <c r="J37639" i="16"/>
  <c r="J37640" i="16"/>
  <c r="J37641" i="16"/>
  <c r="J37642" i="16"/>
  <c r="J37643" i="16"/>
  <c r="J37644" i="16"/>
  <c r="J37645" i="16"/>
  <c r="J37646" i="16"/>
  <c r="J37647" i="16"/>
  <c r="J37648" i="16"/>
  <c r="J37649" i="16"/>
  <c r="J37650" i="16"/>
  <c r="J37651" i="16"/>
  <c r="J37652" i="16"/>
  <c r="J37653" i="16"/>
  <c r="J37654" i="16"/>
  <c r="J37655" i="16"/>
  <c r="J37656" i="16"/>
  <c r="J37657" i="16"/>
  <c r="J37658" i="16"/>
  <c r="J37659" i="16"/>
  <c r="J37660" i="16"/>
  <c r="J37661" i="16"/>
  <c r="J37662" i="16"/>
  <c r="J37663" i="16"/>
  <c r="J37664" i="16"/>
  <c r="J37665" i="16"/>
  <c r="J37666" i="16"/>
  <c r="J37667" i="16"/>
  <c r="J37668" i="16"/>
  <c r="J37669" i="16"/>
  <c r="J37670" i="16"/>
  <c r="J37671" i="16"/>
  <c r="J37672" i="16"/>
  <c r="J37673" i="16"/>
  <c r="J37674" i="16"/>
  <c r="J37675" i="16"/>
  <c r="J37676" i="16"/>
  <c r="J37677" i="16"/>
  <c r="J37678" i="16"/>
  <c r="J37679" i="16"/>
  <c r="J37680" i="16"/>
  <c r="J37681" i="16"/>
  <c r="J37682" i="16"/>
  <c r="J37683" i="16"/>
  <c r="J37684" i="16"/>
  <c r="J37685" i="16"/>
  <c r="J37686" i="16"/>
  <c r="J37687" i="16"/>
  <c r="J37688" i="16"/>
  <c r="J37689" i="16"/>
  <c r="J37690" i="16"/>
  <c r="J37691" i="16"/>
  <c r="J37692" i="16"/>
  <c r="J37693" i="16"/>
  <c r="J37694" i="16"/>
  <c r="J37695" i="16"/>
  <c r="J37696" i="16"/>
  <c r="J37697" i="16"/>
  <c r="J37698" i="16"/>
  <c r="J37699" i="16"/>
  <c r="J37700" i="16"/>
  <c r="J37701" i="16"/>
  <c r="J37702" i="16"/>
  <c r="J37703" i="16"/>
  <c r="J37704" i="16"/>
  <c r="J37705" i="16"/>
  <c r="J37706" i="16"/>
  <c r="J37707" i="16"/>
  <c r="J37708" i="16"/>
  <c r="J37709" i="16"/>
  <c r="J37710" i="16"/>
  <c r="J37711" i="16"/>
  <c r="J37712" i="16"/>
  <c r="J37713" i="16"/>
  <c r="J37714" i="16"/>
  <c r="J37715" i="16"/>
  <c r="J37716" i="16"/>
  <c r="J37717" i="16"/>
  <c r="J37718" i="16"/>
  <c r="J37719" i="16"/>
  <c r="J37720" i="16"/>
  <c r="J37721" i="16"/>
  <c r="J37722" i="16"/>
  <c r="J37723" i="16"/>
  <c r="J37724" i="16"/>
  <c r="J37725" i="16"/>
  <c r="J37726" i="16"/>
  <c r="J37727" i="16"/>
  <c r="J37728" i="16"/>
  <c r="J37729" i="16"/>
  <c r="J37730" i="16"/>
  <c r="J37731" i="16"/>
  <c r="J37732" i="16"/>
  <c r="J37733" i="16"/>
  <c r="J37734" i="16"/>
  <c r="J37735" i="16"/>
  <c r="J37736" i="16"/>
  <c r="J37737" i="16"/>
  <c r="J37738" i="16"/>
  <c r="J37739" i="16"/>
  <c r="J37740" i="16"/>
  <c r="J37741" i="16"/>
  <c r="J37742" i="16"/>
  <c r="J37743" i="16"/>
  <c r="J37744" i="16"/>
  <c r="J37745" i="16"/>
  <c r="J37746" i="16"/>
  <c r="J37747" i="16"/>
  <c r="J37748" i="16"/>
  <c r="J37749" i="16"/>
  <c r="J37750" i="16"/>
  <c r="J37751" i="16"/>
  <c r="J37752" i="16"/>
  <c r="J37753" i="16"/>
  <c r="J37754" i="16"/>
  <c r="J37755" i="16"/>
  <c r="J37756" i="16"/>
  <c r="J37757" i="16"/>
  <c r="J37758" i="16"/>
  <c r="J37759" i="16"/>
  <c r="J37760" i="16"/>
  <c r="J37761" i="16"/>
  <c r="J37762" i="16"/>
  <c r="J37763" i="16"/>
  <c r="J37764" i="16"/>
  <c r="J37765" i="16"/>
  <c r="J37766" i="16"/>
  <c r="J37767" i="16"/>
  <c r="J37768" i="16"/>
  <c r="J37769" i="16"/>
  <c r="J37770" i="16"/>
  <c r="J37771" i="16"/>
  <c r="J37772" i="16"/>
  <c r="J37773" i="16"/>
  <c r="J37774" i="16"/>
  <c r="J37775" i="16"/>
  <c r="J37776" i="16"/>
  <c r="J37777" i="16"/>
  <c r="J37778" i="16"/>
  <c r="J37779" i="16"/>
  <c r="J37780" i="16"/>
  <c r="J37781" i="16"/>
  <c r="J37782" i="16"/>
  <c r="J37783" i="16"/>
  <c r="J37784" i="16"/>
  <c r="J37785" i="16"/>
  <c r="J37786" i="16"/>
  <c r="J37787" i="16"/>
  <c r="J37788" i="16"/>
  <c r="J37789" i="16"/>
  <c r="J37790" i="16"/>
  <c r="J37791" i="16"/>
  <c r="J37792" i="16"/>
  <c r="J37793" i="16"/>
  <c r="J37794" i="16"/>
  <c r="J37795" i="16"/>
  <c r="J37796" i="16"/>
  <c r="J37797" i="16"/>
  <c r="J37798" i="16"/>
  <c r="J37799" i="16"/>
  <c r="J37800" i="16"/>
  <c r="J37801" i="16"/>
  <c r="J37802" i="16"/>
  <c r="J37803" i="16"/>
  <c r="J37804" i="16"/>
  <c r="J37805" i="16"/>
  <c r="J37806" i="16"/>
  <c r="J37807" i="16"/>
  <c r="J37808" i="16"/>
  <c r="J37809" i="16"/>
  <c r="J37810" i="16"/>
  <c r="J37811" i="16"/>
  <c r="J37812" i="16"/>
  <c r="J37813" i="16"/>
  <c r="J37814" i="16"/>
  <c r="J37815" i="16"/>
  <c r="J37816" i="16"/>
  <c r="J37817" i="16"/>
  <c r="J37818" i="16"/>
  <c r="J37819" i="16"/>
  <c r="J37820" i="16"/>
  <c r="J37821" i="16"/>
  <c r="J37822" i="16"/>
  <c r="J37823" i="16"/>
  <c r="J37824" i="16"/>
  <c r="J37825" i="16"/>
  <c r="J37826" i="16"/>
  <c r="J37827" i="16"/>
  <c r="J37828" i="16"/>
  <c r="J37829" i="16"/>
  <c r="J37830" i="16"/>
  <c r="J37831" i="16"/>
  <c r="J37832" i="16"/>
  <c r="J37833" i="16"/>
  <c r="J37834" i="16"/>
  <c r="J37835" i="16"/>
  <c r="J37836" i="16"/>
  <c r="J37837" i="16"/>
  <c r="J37838" i="16"/>
  <c r="J37839" i="16"/>
  <c r="J37840" i="16"/>
  <c r="J37841" i="16"/>
  <c r="J37842" i="16"/>
  <c r="J37843" i="16"/>
  <c r="J37844" i="16"/>
  <c r="J37845" i="16"/>
  <c r="J37846" i="16"/>
  <c r="J37847" i="16"/>
  <c r="J37848" i="16"/>
  <c r="J37849" i="16"/>
  <c r="J37850" i="16"/>
  <c r="J37851" i="16"/>
  <c r="J37852" i="16"/>
  <c r="J37853" i="16"/>
  <c r="J37854" i="16"/>
  <c r="J37855" i="16"/>
  <c r="J37856" i="16"/>
  <c r="J37857" i="16"/>
  <c r="J37858" i="16"/>
  <c r="J37859" i="16"/>
  <c r="J37860" i="16"/>
  <c r="J37861" i="16"/>
  <c r="J37862" i="16"/>
  <c r="J37863" i="16"/>
  <c r="J37864" i="16"/>
  <c r="J37865" i="16"/>
  <c r="J37866" i="16"/>
  <c r="J37867" i="16"/>
  <c r="J37868" i="16"/>
  <c r="J37869" i="16"/>
  <c r="J37870" i="16"/>
  <c r="J37871" i="16"/>
  <c r="J37872" i="16"/>
  <c r="J37873" i="16"/>
  <c r="J37874" i="16"/>
  <c r="J37875" i="16"/>
  <c r="J37876" i="16"/>
  <c r="J37877" i="16"/>
  <c r="J37878" i="16"/>
  <c r="J37879" i="16"/>
  <c r="J37880" i="16"/>
  <c r="J37881" i="16"/>
  <c r="J37882" i="16"/>
  <c r="J37883" i="16"/>
  <c r="J37884" i="16"/>
  <c r="J37885" i="16"/>
  <c r="J37886" i="16"/>
  <c r="J37887" i="16"/>
  <c r="J37888" i="16"/>
  <c r="J37889" i="16"/>
  <c r="J37890" i="16"/>
  <c r="J37891" i="16"/>
  <c r="J37892" i="16"/>
  <c r="J37893" i="16"/>
  <c r="J37894" i="16"/>
  <c r="J37895" i="16"/>
  <c r="J37896" i="16"/>
  <c r="J37897" i="16"/>
  <c r="J37898" i="16"/>
  <c r="J37899" i="16"/>
  <c r="J37900" i="16"/>
  <c r="J37901" i="16"/>
  <c r="J37902" i="16"/>
  <c r="J37903" i="16"/>
  <c r="J37904" i="16"/>
  <c r="J37905" i="16"/>
  <c r="J37906" i="16"/>
  <c r="J37907" i="16"/>
  <c r="J37908" i="16"/>
  <c r="J37909" i="16"/>
  <c r="J37910" i="16"/>
  <c r="J37911" i="16"/>
  <c r="J37912" i="16"/>
  <c r="J37913" i="16"/>
  <c r="J37914" i="16"/>
  <c r="J37915" i="16"/>
  <c r="J37916" i="16"/>
  <c r="J37917" i="16"/>
  <c r="J37918" i="16"/>
  <c r="J37919" i="16"/>
  <c r="J37920" i="16"/>
  <c r="J37921" i="16"/>
  <c r="J37922" i="16"/>
  <c r="J37923" i="16"/>
  <c r="J37924" i="16"/>
  <c r="J37925" i="16"/>
  <c r="J37926" i="16"/>
  <c r="J37927" i="16"/>
  <c r="J37928" i="16"/>
  <c r="J37929" i="16"/>
  <c r="J37930" i="16"/>
  <c r="J37931" i="16"/>
  <c r="J37932" i="16"/>
  <c r="J37933" i="16"/>
  <c r="J37934" i="16"/>
  <c r="J37935" i="16"/>
  <c r="J37936" i="16"/>
  <c r="J37937" i="16"/>
  <c r="J37938" i="16"/>
  <c r="J37939" i="16"/>
  <c r="J37940" i="16"/>
  <c r="J37941" i="16"/>
  <c r="J37942" i="16"/>
  <c r="J37943" i="16"/>
  <c r="J37944" i="16"/>
  <c r="J37945" i="16"/>
  <c r="J37946" i="16"/>
  <c r="J37947" i="16"/>
  <c r="J37948" i="16"/>
  <c r="J37949" i="16"/>
  <c r="J37950" i="16"/>
  <c r="J37951" i="16"/>
  <c r="J37952" i="16"/>
  <c r="J37953" i="16"/>
  <c r="J37954" i="16"/>
  <c r="J37955" i="16"/>
  <c r="J37956" i="16"/>
  <c r="J37957" i="16"/>
  <c r="J37958" i="16"/>
  <c r="J37959" i="16"/>
  <c r="J37960" i="16"/>
  <c r="J37961" i="16"/>
  <c r="J37962" i="16"/>
  <c r="J37963" i="16"/>
  <c r="J37964" i="16"/>
  <c r="J37965" i="16"/>
  <c r="J37966" i="16"/>
  <c r="J37967" i="16"/>
  <c r="J37968" i="16"/>
  <c r="J37969" i="16"/>
  <c r="J37970" i="16"/>
  <c r="J37971" i="16"/>
  <c r="J37972" i="16"/>
  <c r="J37973" i="16"/>
  <c r="J37974" i="16"/>
  <c r="J37975" i="16"/>
  <c r="J37976" i="16"/>
  <c r="J37977" i="16"/>
  <c r="J37978" i="16"/>
  <c r="J37979" i="16"/>
  <c r="J37980" i="16"/>
  <c r="J37981" i="16"/>
  <c r="J37982" i="16"/>
  <c r="J37983" i="16"/>
  <c r="J37984" i="16"/>
  <c r="J37985" i="16"/>
  <c r="J37986" i="16"/>
  <c r="J37987" i="16"/>
  <c r="J37988" i="16"/>
  <c r="J37989" i="16"/>
  <c r="J37990" i="16"/>
  <c r="J37991" i="16"/>
  <c r="J37992" i="16"/>
  <c r="J37993" i="16"/>
  <c r="J37994" i="16"/>
  <c r="J37995" i="16"/>
  <c r="J37996" i="16"/>
  <c r="J37997" i="16"/>
  <c r="J37998" i="16"/>
  <c r="J37999" i="16"/>
  <c r="J38000" i="16"/>
  <c r="J38001" i="16"/>
  <c r="J38002" i="16"/>
  <c r="J38003" i="16"/>
  <c r="J38004" i="16"/>
  <c r="J38005" i="16"/>
  <c r="J38006" i="16"/>
  <c r="J38007" i="16"/>
  <c r="J38008" i="16"/>
  <c r="J38009" i="16"/>
  <c r="J38010" i="16"/>
  <c r="J38011" i="16"/>
  <c r="J38012" i="16"/>
  <c r="J38013" i="16"/>
  <c r="J38014" i="16"/>
  <c r="J38015" i="16"/>
  <c r="J38016" i="16"/>
  <c r="J38017" i="16"/>
  <c r="J38018" i="16"/>
  <c r="J38019" i="16"/>
  <c r="J38020" i="16"/>
  <c r="J38021" i="16"/>
  <c r="J38022" i="16"/>
  <c r="J38023" i="16"/>
  <c r="J38024" i="16"/>
  <c r="J38025" i="16"/>
  <c r="J38026" i="16"/>
  <c r="J38027" i="16"/>
  <c r="J38028" i="16"/>
  <c r="J38029" i="16"/>
  <c r="J38030" i="16"/>
  <c r="J38031" i="16"/>
  <c r="J38032" i="16"/>
  <c r="J38033" i="16"/>
  <c r="J38034" i="16"/>
  <c r="J38035" i="16"/>
  <c r="J38036" i="16"/>
  <c r="J38037" i="16"/>
  <c r="J38038" i="16"/>
  <c r="J38039" i="16"/>
  <c r="J38040" i="16"/>
  <c r="J38041" i="16"/>
  <c r="J38042" i="16"/>
  <c r="J38043" i="16"/>
  <c r="J38044" i="16"/>
  <c r="J38045" i="16"/>
  <c r="J38046" i="16"/>
  <c r="J38047" i="16"/>
  <c r="J38048" i="16"/>
  <c r="J38049" i="16"/>
  <c r="J38050" i="16"/>
  <c r="J38051" i="16"/>
  <c r="J38052" i="16"/>
  <c r="J38053" i="16"/>
  <c r="J38054" i="16"/>
  <c r="J38055" i="16"/>
  <c r="J38056" i="16"/>
  <c r="J38057" i="16"/>
  <c r="J38058" i="16"/>
  <c r="J38059" i="16"/>
  <c r="J38060" i="16"/>
  <c r="J38061" i="16"/>
  <c r="J38062" i="16"/>
  <c r="J38063" i="16"/>
  <c r="J38064" i="16"/>
  <c r="J38065" i="16"/>
  <c r="J38066" i="16"/>
  <c r="J38067" i="16"/>
  <c r="J38068" i="16"/>
  <c r="J38069" i="16"/>
  <c r="J38070" i="16"/>
  <c r="J38071" i="16"/>
  <c r="J38072" i="16"/>
  <c r="J38073" i="16"/>
  <c r="J38074" i="16"/>
  <c r="J38075" i="16"/>
  <c r="J38076" i="16"/>
  <c r="J38077" i="16"/>
  <c r="J38078" i="16"/>
  <c r="J38079" i="16"/>
  <c r="J38080" i="16"/>
  <c r="J38081" i="16"/>
  <c r="J38082" i="16"/>
  <c r="J38083" i="16"/>
  <c r="J38084" i="16"/>
  <c r="J38085" i="16"/>
  <c r="J38086" i="16"/>
  <c r="J38087" i="16"/>
  <c r="J38088" i="16"/>
  <c r="J38089" i="16"/>
  <c r="J38090" i="16"/>
  <c r="J38091" i="16"/>
  <c r="J38092" i="16"/>
  <c r="J38093" i="16"/>
  <c r="J38094" i="16"/>
  <c r="J38095" i="16"/>
  <c r="J38096" i="16"/>
  <c r="J38097" i="16"/>
  <c r="J38098" i="16"/>
  <c r="J38099" i="16"/>
  <c r="J38100" i="16"/>
  <c r="J38101" i="16"/>
  <c r="J38102" i="16"/>
  <c r="J38103" i="16"/>
  <c r="J38104" i="16"/>
  <c r="J38105" i="16"/>
  <c r="J38106" i="16"/>
  <c r="J38107" i="16"/>
  <c r="J38108" i="16"/>
  <c r="J38109" i="16"/>
  <c r="J38110" i="16"/>
  <c r="J38111" i="16"/>
  <c r="J38112" i="16"/>
  <c r="J38113" i="16"/>
  <c r="J38114" i="16"/>
  <c r="J38115" i="16"/>
  <c r="J38116" i="16"/>
  <c r="J38117" i="16"/>
  <c r="J38118" i="16"/>
  <c r="J38119" i="16"/>
  <c r="J38120" i="16"/>
  <c r="J38121" i="16"/>
  <c r="J38122" i="16"/>
  <c r="J38123" i="16"/>
  <c r="J38124" i="16"/>
  <c r="J38125" i="16"/>
  <c r="J38126" i="16"/>
  <c r="J38127" i="16"/>
  <c r="J38128" i="16"/>
  <c r="J38129" i="16"/>
  <c r="J38130" i="16"/>
  <c r="J38131" i="16"/>
  <c r="J38132" i="16"/>
  <c r="J38133" i="16"/>
  <c r="J38134" i="16"/>
  <c r="J38135" i="16"/>
  <c r="J38136" i="16"/>
  <c r="J38137" i="16"/>
  <c r="J38138" i="16"/>
  <c r="J38139" i="16"/>
  <c r="J38140" i="16"/>
  <c r="J38141" i="16"/>
  <c r="J38142" i="16"/>
  <c r="J38143" i="16"/>
  <c r="J38144" i="16"/>
  <c r="J38145" i="16"/>
  <c r="J38146" i="16"/>
  <c r="J38147" i="16"/>
  <c r="J38148" i="16"/>
  <c r="J38149" i="16"/>
  <c r="J38150" i="16"/>
  <c r="J38151" i="16"/>
  <c r="J38152" i="16"/>
  <c r="J38153" i="16"/>
  <c r="J38154" i="16"/>
  <c r="J38155" i="16"/>
  <c r="J38156" i="16"/>
  <c r="J38157" i="16"/>
  <c r="J38158" i="16"/>
  <c r="J38159" i="16"/>
  <c r="J38160" i="16"/>
  <c r="J38161" i="16"/>
  <c r="J38162" i="16"/>
  <c r="J38163" i="16"/>
  <c r="J38164" i="16"/>
  <c r="J38165" i="16"/>
  <c r="J38166" i="16"/>
  <c r="J38167" i="16"/>
  <c r="J38168" i="16"/>
  <c r="J38169" i="16"/>
  <c r="J38170" i="16"/>
  <c r="J38171" i="16"/>
  <c r="J38172" i="16"/>
  <c r="J38173" i="16"/>
  <c r="J38174" i="16"/>
  <c r="J38175" i="16"/>
  <c r="J38176" i="16"/>
  <c r="J38177" i="16"/>
  <c r="J38178" i="16"/>
  <c r="J38179" i="16"/>
  <c r="J38180" i="16"/>
  <c r="J38181" i="16"/>
  <c r="J38182" i="16"/>
  <c r="J38183" i="16"/>
  <c r="J38184" i="16"/>
  <c r="J38185" i="16"/>
  <c r="J38186" i="16"/>
  <c r="J38187" i="16"/>
  <c r="J38188" i="16"/>
  <c r="J38189" i="16"/>
  <c r="J38190" i="16"/>
  <c r="J38191" i="16"/>
  <c r="J38192" i="16"/>
  <c r="J38193" i="16"/>
  <c r="J38194" i="16"/>
  <c r="J38195" i="16"/>
  <c r="J38196" i="16"/>
  <c r="J38197" i="16"/>
  <c r="J38198" i="16"/>
  <c r="J38199" i="16"/>
  <c r="J38200" i="16"/>
  <c r="J38201" i="16"/>
  <c r="J38202" i="16"/>
  <c r="J38203" i="16"/>
  <c r="J38204" i="16"/>
  <c r="J38205" i="16"/>
  <c r="J38206" i="16"/>
  <c r="J38207" i="16"/>
  <c r="J38208" i="16"/>
  <c r="J38209" i="16"/>
  <c r="J38210" i="16"/>
  <c r="J38211" i="16"/>
  <c r="J38212" i="16"/>
  <c r="J38213" i="16"/>
  <c r="J38214" i="16"/>
  <c r="J38215" i="16"/>
  <c r="J38216" i="16"/>
  <c r="J38217" i="16"/>
  <c r="J38218" i="16"/>
  <c r="J38219" i="16"/>
  <c r="J38220" i="16"/>
  <c r="J38221" i="16"/>
  <c r="J38222" i="16"/>
  <c r="J38223" i="16"/>
  <c r="J38224" i="16"/>
  <c r="J38225" i="16"/>
  <c r="J38226" i="16"/>
  <c r="J38227" i="16"/>
  <c r="J38228" i="16"/>
  <c r="J38229" i="16"/>
  <c r="J38230" i="16"/>
  <c r="J38231" i="16"/>
  <c r="J38232" i="16"/>
  <c r="J38233" i="16"/>
  <c r="J38234" i="16"/>
  <c r="J38235" i="16"/>
  <c r="J38236" i="16"/>
  <c r="J38237" i="16"/>
  <c r="J38238" i="16"/>
  <c r="J38239" i="16"/>
  <c r="J38240" i="16"/>
  <c r="J38241" i="16"/>
  <c r="J38242" i="16"/>
  <c r="J38243" i="16"/>
  <c r="J38244" i="16"/>
  <c r="J38245" i="16"/>
  <c r="J38246" i="16"/>
  <c r="J38247" i="16"/>
  <c r="J38248" i="16"/>
  <c r="J38249" i="16"/>
  <c r="J38250" i="16"/>
  <c r="J38251" i="16"/>
  <c r="J38252" i="16"/>
  <c r="J38253" i="16"/>
  <c r="J38254" i="16"/>
  <c r="J38255" i="16"/>
  <c r="J38256" i="16"/>
  <c r="J38257" i="16"/>
  <c r="J38258" i="16"/>
  <c r="J38259" i="16"/>
  <c r="J38260" i="16"/>
  <c r="J38261" i="16"/>
  <c r="J38262" i="16"/>
  <c r="J38263" i="16"/>
  <c r="J38264" i="16"/>
  <c r="J38265" i="16"/>
  <c r="J38266" i="16"/>
  <c r="J38267" i="16"/>
  <c r="J38268" i="16"/>
  <c r="J38269" i="16"/>
  <c r="J38270" i="16"/>
  <c r="J38271" i="16"/>
  <c r="J38272" i="16"/>
  <c r="J38273" i="16"/>
  <c r="J38274" i="16"/>
  <c r="J38275" i="16"/>
  <c r="J38276" i="16"/>
  <c r="J38277" i="16"/>
  <c r="J38278" i="16"/>
  <c r="J38279" i="16"/>
  <c r="J38280" i="16"/>
  <c r="J38281" i="16"/>
  <c r="J38282" i="16"/>
  <c r="J38283" i="16"/>
  <c r="J38284" i="16"/>
  <c r="J38285" i="16"/>
  <c r="J38286" i="16"/>
  <c r="J38287" i="16"/>
  <c r="J38288" i="16"/>
  <c r="J38289" i="16"/>
  <c r="J38290" i="16"/>
  <c r="J38291" i="16"/>
  <c r="J38292" i="16"/>
  <c r="J38293" i="16"/>
  <c r="J38294" i="16"/>
  <c r="J38295" i="16"/>
  <c r="J38296" i="16"/>
  <c r="J38297" i="16"/>
  <c r="J38298" i="16"/>
  <c r="J38299" i="16"/>
  <c r="J38300" i="16"/>
  <c r="J38301" i="16"/>
  <c r="J38302" i="16"/>
  <c r="J38303" i="16"/>
  <c r="J38304" i="16"/>
  <c r="J38305" i="16"/>
  <c r="J38306" i="16"/>
  <c r="J38307" i="16"/>
  <c r="J38308" i="16"/>
  <c r="J38309" i="16"/>
  <c r="J38310" i="16"/>
  <c r="J38311" i="16"/>
  <c r="J38312" i="16"/>
  <c r="J38313" i="16"/>
  <c r="J38314" i="16"/>
  <c r="J38315" i="16"/>
  <c r="J38316" i="16"/>
  <c r="J38317" i="16"/>
  <c r="J38318" i="16"/>
  <c r="J38319" i="16"/>
  <c r="J38320" i="16"/>
  <c r="J38321" i="16"/>
  <c r="J38322" i="16"/>
  <c r="J38323" i="16"/>
  <c r="J38324" i="16"/>
  <c r="J38325" i="16"/>
  <c r="J38326" i="16"/>
  <c r="J38327" i="16"/>
  <c r="J38328" i="16"/>
  <c r="J38329" i="16"/>
  <c r="J38330" i="16"/>
  <c r="J38331" i="16"/>
  <c r="J38332" i="16"/>
  <c r="J38333" i="16"/>
  <c r="J38334" i="16"/>
  <c r="J38335" i="16"/>
  <c r="J38336" i="16"/>
  <c r="J38337" i="16"/>
  <c r="J38338" i="16"/>
  <c r="J38339" i="16"/>
  <c r="J38340" i="16"/>
  <c r="J38341" i="16"/>
  <c r="J38342" i="16"/>
  <c r="J38343" i="16"/>
  <c r="J38344" i="16"/>
  <c r="J38345" i="16"/>
  <c r="J38346" i="16"/>
  <c r="J38347" i="16"/>
  <c r="J38348" i="16"/>
  <c r="J38349" i="16"/>
  <c r="J38350" i="16"/>
  <c r="J38351" i="16"/>
  <c r="J38352" i="16"/>
  <c r="J38353" i="16"/>
  <c r="J38354" i="16"/>
  <c r="J38355" i="16"/>
  <c r="J38356" i="16"/>
  <c r="J38357" i="16"/>
  <c r="J38358" i="16"/>
  <c r="J38359" i="16"/>
  <c r="J38360" i="16"/>
  <c r="J38361" i="16"/>
  <c r="J38362" i="16"/>
  <c r="J38363" i="16"/>
  <c r="J38364" i="16"/>
  <c r="J38365" i="16"/>
  <c r="J38366" i="16"/>
  <c r="J38367" i="16"/>
  <c r="J38368" i="16"/>
  <c r="J38369" i="16"/>
  <c r="J38370" i="16"/>
  <c r="J38371" i="16"/>
  <c r="J38372" i="16"/>
  <c r="J38373" i="16"/>
  <c r="J38374" i="16"/>
  <c r="J38375" i="16"/>
  <c r="J38376" i="16"/>
  <c r="J38377" i="16"/>
  <c r="J38378" i="16"/>
  <c r="J38379" i="16"/>
  <c r="J38380" i="16"/>
  <c r="J38381" i="16"/>
  <c r="J38382" i="16"/>
  <c r="J38383" i="16"/>
  <c r="J38384" i="16"/>
  <c r="J38385" i="16"/>
  <c r="J38386" i="16"/>
  <c r="J38387" i="16"/>
  <c r="J38388" i="16"/>
  <c r="J38389" i="16"/>
  <c r="J38390" i="16"/>
  <c r="J38391" i="16"/>
  <c r="J38392" i="16"/>
  <c r="J38393" i="16"/>
  <c r="J38394" i="16"/>
  <c r="J38395" i="16"/>
  <c r="J38396" i="16"/>
  <c r="J38397" i="16"/>
  <c r="J38398" i="16"/>
  <c r="J38399" i="16"/>
  <c r="J38400" i="16"/>
  <c r="J38401" i="16"/>
  <c r="J38402" i="16"/>
  <c r="J38403" i="16"/>
  <c r="J38404" i="16"/>
  <c r="J38405" i="16"/>
  <c r="J38406" i="16"/>
  <c r="J38407" i="16"/>
  <c r="J38408" i="16"/>
  <c r="J38409" i="16"/>
  <c r="J38410" i="16"/>
  <c r="J38411" i="16"/>
  <c r="J38412" i="16"/>
  <c r="J38413" i="16"/>
  <c r="J38414" i="16"/>
  <c r="J38415" i="16"/>
  <c r="J38416" i="16"/>
  <c r="J38417" i="16"/>
  <c r="J38418" i="16"/>
  <c r="J38419" i="16"/>
  <c r="J38420" i="16"/>
  <c r="J38421" i="16"/>
  <c r="J38422" i="16"/>
  <c r="J38423" i="16"/>
  <c r="J38424" i="16"/>
  <c r="J38425" i="16"/>
  <c r="J38426" i="16"/>
  <c r="J38427" i="16"/>
  <c r="J38428" i="16"/>
  <c r="J38429" i="16"/>
  <c r="J38430" i="16"/>
  <c r="J38431" i="16"/>
  <c r="J38432" i="16"/>
  <c r="J38433" i="16"/>
  <c r="J38434" i="16"/>
  <c r="J38435" i="16"/>
  <c r="J38436" i="16"/>
  <c r="J38437" i="16"/>
  <c r="J38438" i="16"/>
  <c r="J38439" i="16"/>
  <c r="J38440" i="16"/>
  <c r="J38441" i="16"/>
  <c r="J38442" i="16"/>
  <c r="J38443" i="16"/>
  <c r="J38444" i="16"/>
  <c r="J38445" i="16"/>
  <c r="J38446" i="16"/>
  <c r="J38447" i="16"/>
  <c r="J38448" i="16"/>
  <c r="J38449" i="16"/>
  <c r="J38450" i="16"/>
  <c r="J38451" i="16"/>
  <c r="J38452" i="16"/>
  <c r="J38453" i="16"/>
  <c r="J38454" i="16"/>
  <c r="J38455" i="16"/>
  <c r="J38456" i="16"/>
  <c r="J38457" i="16"/>
  <c r="J38458" i="16"/>
  <c r="J38459" i="16"/>
  <c r="J38460" i="16"/>
  <c r="J38461" i="16"/>
  <c r="J38462" i="16"/>
  <c r="J38463" i="16"/>
  <c r="J38464" i="16"/>
  <c r="J38465" i="16"/>
  <c r="J38466" i="16"/>
  <c r="J38467" i="16"/>
  <c r="J38468" i="16"/>
  <c r="J38469" i="16"/>
  <c r="J38470" i="16"/>
  <c r="J38471" i="16"/>
  <c r="J38472" i="16"/>
  <c r="J38473" i="16"/>
  <c r="J38474" i="16"/>
  <c r="J38475" i="16"/>
  <c r="J38476" i="16"/>
  <c r="J38477" i="16"/>
  <c r="J38478" i="16"/>
  <c r="J38479" i="16"/>
  <c r="J38480" i="16"/>
  <c r="J38481" i="16"/>
  <c r="J38482" i="16"/>
  <c r="J38483" i="16"/>
  <c r="J38484" i="16"/>
  <c r="J38485" i="16"/>
  <c r="J38486" i="16"/>
  <c r="J38487" i="16"/>
  <c r="J38488" i="16"/>
  <c r="J38489" i="16"/>
  <c r="J38490" i="16"/>
  <c r="J38491" i="16"/>
  <c r="J38492" i="16"/>
  <c r="J38493" i="16"/>
  <c r="J38494" i="16"/>
  <c r="J38495" i="16"/>
  <c r="J38496" i="16"/>
  <c r="J38497" i="16"/>
  <c r="J38498" i="16"/>
  <c r="J38499" i="16"/>
  <c r="J38500" i="16"/>
  <c r="J38501" i="16"/>
  <c r="J38502" i="16"/>
  <c r="J38503" i="16"/>
  <c r="J38504" i="16"/>
  <c r="J38505" i="16"/>
  <c r="J38506" i="16"/>
  <c r="J38507" i="16"/>
  <c r="J38508" i="16"/>
  <c r="J38509" i="16"/>
  <c r="J38510" i="16"/>
  <c r="J38511" i="16"/>
  <c r="J38512" i="16"/>
  <c r="J38513" i="16"/>
  <c r="J38514" i="16"/>
  <c r="J38515" i="16"/>
  <c r="J38516" i="16"/>
  <c r="J38517" i="16"/>
  <c r="J38518" i="16"/>
  <c r="J38519" i="16"/>
  <c r="J38520" i="16"/>
  <c r="J38521" i="16"/>
  <c r="J38522" i="16"/>
  <c r="J38523" i="16"/>
  <c r="J38524" i="16"/>
  <c r="J38525" i="16"/>
  <c r="J38526" i="16"/>
  <c r="J38527" i="16"/>
  <c r="J38528" i="16"/>
  <c r="J38529" i="16"/>
  <c r="J38530" i="16"/>
  <c r="J38531" i="16"/>
  <c r="J38532" i="16"/>
  <c r="J38533" i="16"/>
  <c r="J38534" i="16"/>
  <c r="J38535" i="16"/>
  <c r="J38536" i="16"/>
  <c r="J38537" i="16"/>
  <c r="J38538" i="16"/>
  <c r="J38539" i="16"/>
  <c r="J38540" i="16"/>
  <c r="J38541" i="16"/>
  <c r="J38542" i="16"/>
  <c r="J38543" i="16"/>
  <c r="J38544" i="16"/>
  <c r="J38545" i="16"/>
  <c r="J38546" i="16"/>
  <c r="J38547" i="16"/>
  <c r="J38548" i="16"/>
  <c r="J38549" i="16"/>
  <c r="J38550" i="16"/>
  <c r="J38551" i="16"/>
  <c r="J38552" i="16"/>
  <c r="J38553" i="16"/>
  <c r="J38554" i="16"/>
  <c r="J38555" i="16"/>
  <c r="J38556" i="16"/>
  <c r="J38557" i="16"/>
  <c r="J38558" i="16"/>
  <c r="J38559" i="16"/>
  <c r="J38560" i="16"/>
  <c r="J38561" i="16"/>
  <c r="J38562" i="16"/>
  <c r="J38563" i="16"/>
  <c r="J38564" i="16"/>
  <c r="J38565" i="16"/>
  <c r="J38566" i="16"/>
  <c r="J38567" i="16"/>
  <c r="J38568" i="16"/>
  <c r="J38569" i="16"/>
  <c r="J38570" i="16"/>
  <c r="J38571" i="16"/>
  <c r="J38572" i="16"/>
  <c r="J38573" i="16"/>
  <c r="J38574" i="16"/>
  <c r="J38575" i="16"/>
  <c r="J38576" i="16"/>
  <c r="J38577" i="16"/>
  <c r="J38578" i="16"/>
  <c r="J38579" i="16"/>
  <c r="J38580" i="16"/>
  <c r="J38581" i="16"/>
  <c r="J38582" i="16"/>
  <c r="J38583" i="16"/>
  <c r="J38584" i="16"/>
  <c r="J38585" i="16"/>
  <c r="J38586" i="16"/>
  <c r="J38587" i="16"/>
  <c r="J38588" i="16"/>
  <c r="J38589" i="16"/>
  <c r="J38590" i="16"/>
  <c r="J38591" i="16"/>
  <c r="J38592" i="16"/>
  <c r="J38593" i="16"/>
  <c r="J38594" i="16"/>
  <c r="J38595" i="16"/>
  <c r="J38596" i="16"/>
  <c r="J38597" i="16"/>
  <c r="J38598" i="16"/>
  <c r="J38599" i="16"/>
  <c r="J38600" i="16"/>
  <c r="J38601" i="16"/>
  <c r="J38602" i="16"/>
  <c r="J38603" i="16"/>
  <c r="J38604" i="16"/>
  <c r="J38605" i="16"/>
  <c r="J38606" i="16"/>
  <c r="J38607" i="16"/>
  <c r="J38608" i="16"/>
  <c r="J38609" i="16"/>
  <c r="J38610" i="16"/>
  <c r="J38611" i="16"/>
  <c r="J38612" i="16"/>
  <c r="J38613" i="16"/>
  <c r="J38614" i="16"/>
  <c r="J38615" i="16"/>
  <c r="J38616" i="16"/>
  <c r="J38617" i="16"/>
  <c r="J38618" i="16"/>
  <c r="J38619" i="16"/>
  <c r="J38620" i="16"/>
  <c r="J38621" i="16"/>
  <c r="J38622" i="16"/>
  <c r="J38623" i="16"/>
  <c r="J38624" i="16"/>
  <c r="J38625" i="16"/>
  <c r="J38626" i="16"/>
  <c r="J38627" i="16"/>
  <c r="J38628" i="16"/>
  <c r="J38629" i="16"/>
  <c r="J38630" i="16"/>
  <c r="J38631" i="16"/>
  <c r="J38632" i="16"/>
  <c r="J38633" i="16"/>
  <c r="J38634" i="16"/>
  <c r="J38635" i="16"/>
  <c r="J38636" i="16"/>
  <c r="J38637" i="16"/>
  <c r="J38638" i="16"/>
  <c r="J38639" i="16"/>
  <c r="J38640" i="16"/>
  <c r="J38641" i="16"/>
  <c r="J38642" i="16"/>
  <c r="J38643" i="16"/>
  <c r="J38644" i="16"/>
  <c r="J38645" i="16"/>
  <c r="J38646" i="16"/>
  <c r="J38647" i="16"/>
  <c r="J38648" i="16"/>
  <c r="J38649" i="16"/>
  <c r="J38650" i="16"/>
  <c r="J38651" i="16"/>
  <c r="J38652" i="16"/>
  <c r="J38653" i="16"/>
  <c r="J38654" i="16"/>
  <c r="J38655" i="16"/>
  <c r="J38656" i="16"/>
  <c r="J38657" i="16"/>
  <c r="J38658" i="16"/>
  <c r="J38659" i="16"/>
  <c r="J38660" i="16"/>
  <c r="J38661" i="16"/>
  <c r="J38662" i="16"/>
  <c r="J38663" i="16"/>
  <c r="J38664" i="16"/>
  <c r="J38665" i="16"/>
  <c r="J38666" i="16"/>
  <c r="J38667" i="16"/>
  <c r="J38668" i="16"/>
  <c r="J38669" i="16"/>
  <c r="J38670" i="16"/>
  <c r="J38671" i="16"/>
  <c r="J38672" i="16"/>
  <c r="J38673" i="16"/>
  <c r="J38674" i="16"/>
  <c r="J38675" i="16"/>
  <c r="J38676" i="16"/>
  <c r="J38677" i="16"/>
  <c r="J38678" i="16"/>
  <c r="J38679" i="16"/>
  <c r="J38680" i="16"/>
  <c r="J38681" i="16"/>
  <c r="J38682" i="16"/>
  <c r="J38683" i="16"/>
  <c r="J38684" i="16"/>
  <c r="J38685" i="16"/>
  <c r="J38686" i="16"/>
  <c r="J38687" i="16"/>
  <c r="J38688" i="16"/>
  <c r="J38689" i="16"/>
  <c r="J38690" i="16"/>
  <c r="J38691" i="16"/>
  <c r="J38692" i="16"/>
  <c r="J38693" i="16"/>
  <c r="J38694" i="16"/>
  <c r="J38695" i="16"/>
  <c r="J38696" i="16"/>
  <c r="J38697" i="16"/>
  <c r="J38698" i="16"/>
  <c r="J38699" i="16"/>
  <c r="J38700" i="16"/>
  <c r="J38701" i="16"/>
  <c r="J38702" i="16"/>
  <c r="J38703" i="16"/>
  <c r="J38704" i="16"/>
  <c r="J38705" i="16"/>
  <c r="J38706" i="16"/>
  <c r="J38707" i="16"/>
  <c r="J38708" i="16"/>
  <c r="J38709" i="16"/>
  <c r="J38710" i="16"/>
  <c r="J38711" i="16"/>
  <c r="J38712" i="16"/>
  <c r="J38713" i="16"/>
  <c r="J38714" i="16"/>
  <c r="J38715" i="16"/>
  <c r="J38716" i="16"/>
  <c r="J38717" i="16"/>
  <c r="J38718" i="16"/>
  <c r="J38719" i="16"/>
  <c r="J38720" i="16"/>
  <c r="J38721" i="16"/>
  <c r="J38722" i="16"/>
  <c r="J38723" i="16"/>
  <c r="J38724" i="16"/>
  <c r="J38725" i="16"/>
  <c r="J38726" i="16"/>
  <c r="J38727" i="16"/>
  <c r="J38728" i="16"/>
  <c r="J38729" i="16"/>
  <c r="J38730" i="16"/>
  <c r="J38731" i="16"/>
  <c r="J38732" i="16"/>
  <c r="J38733" i="16"/>
  <c r="J38734" i="16"/>
  <c r="J38735" i="16"/>
  <c r="J38736" i="16"/>
  <c r="J38737" i="16"/>
  <c r="J38738" i="16"/>
  <c r="J38739" i="16"/>
  <c r="J38740" i="16"/>
  <c r="J38741" i="16"/>
  <c r="J38742" i="16"/>
  <c r="J38743" i="16"/>
  <c r="J38744" i="16"/>
  <c r="J38745" i="16"/>
  <c r="J38746" i="16"/>
  <c r="J38747" i="16"/>
  <c r="J38748" i="16"/>
  <c r="J38749" i="16"/>
  <c r="J38750" i="16"/>
  <c r="J38751" i="16"/>
  <c r="J38752" i="16"/>
  <c r="J38753" i="16"/>
  <c r="J38754" i="16"/>
  <c r="J38755" i="16"/>
  <c r="J38756" i="16"/>
  <c r="J38757" i="16"/>
  <c r="J38758" i="16"/>
  <c r="J38759" i="16"/>
  <c r="J38760" i="16"/>
  <c r="J38761" i="16"/>
  <c r="J38762" i="16"/>
  <c r="J38763" i="16"/>
  <c r="J38764" i="16"/>
  <c r="J38765" i="16"/>
  <c r="J38766" i="16"/>
  <c r="J38767" i="16"/>
  <c r="J38768" i="16"/>
  <c r="J38769" i="16"/>
  <c r="J38770" i="16"/>
  <c r="J38771" i="16"/>
  <c r="J38772" i="16"/>
  <c r="J38773" i="16"/>
  <c r="J38774" i="16"/>
  <c r="J38775" i="16"/>
  <c r="J38776" i="16"/>
  <c r="J38777" i="16"/>
  <c r="J38778" i="16"/>
  <c r="J38779" i="16"/>
  <c r="J38780" i="16"/>
  <c r="J38781" i="16"/>
  <c r="J38782" i="16"/>
  <c r="J38783" i="16"/>
  <c r="J38784" i="16"/>
  <c r="J38785" i="16"/>
  <c r="J38786" i="16"/>
  <c r="J38787" i="16"/>
  <c r="J38788" i="16"/>
  <c r="J38789" i="16"/>
  <c r="J38790" i="16"/>
  <c r="J38791" i="16"/>
  <c r="J38792" i="16"/>
  <c r="J38793" i="16"/>
  <c r="J38794" i="16"/>
  <c r="J38795" i="16"/>
  <c r="J38796" i="16"/>
  <c r="J38797" i="16"/>
  <c r="J38798" i="16"/>
  <c r="J38799" i="16"/>
  <c r="J38800" i="16"/>
  <c r="J38801" i="16"/>
  <c r="J38802" i="16"/>
  <c r="J38803" i="16"/>
  <c r="J38804" i="16"/>
  <c r="J38805" i="16"/>
  <c r="J38806" i="16"/>
  <c r="J38807" i="16"/>
  <c r="J38808" i="16"/>
  <c r="J38809" i="16"/>
  <c r="J38810" i="16"/>
  <c r="J38811" i="16"/>
  <c r="J38812" i="16"/>
  <c r="J38813" i="16"/>
  <c r="J38814" i="16"/>
  <c r="J38815" i="16"/>
  <c r="J38816" i="16"/>
  <c r="J38817" i="16"/>
  <c r="J38818" i="16"/>
  <c r="J38819" i="16"/>
  <c r="J38820" i="16"/>
  <c r="J38821" i="16"/>
  <c r="J38822" i="16"/>
  <c r="J38823" i="16"/>
  <c r="J38824" i="16"/>
  <c r="J38825" i="16"/>
  <c r="J38826" i="16"/>
  <c r="J38827" i="16"/>
  <c r="J38828" i="16"/>
  <c r="J38829" i="16"/>
  <c r="J38830" i="16"/>
  <c r="J38831" i="16"/>
  <c r="J38832" i="16"/>
  <c r="J38833" i="16"/>
  <c r="J38834" i="16"/>
  <c r="J38835" i="16"/>
  <c r="J38836" i="16"/>
  <c r="J38837" i="16"/>
  <c r="J38838" i="16"/>
  <c r="J38839" i="16"/>
  <c r="J38840" i="16"/>
  <c r="J38841" i="16"/>
  <c r="J38842" i="16"/>
  <c r="J38843" i="16"/>
  <c r="J38844" i="16"/>
  <c r="J38845" i="16"/>
  <c r="J38846" i="16"/>
  <c r="J38847" i="16"/>
  <c r="J38848" i="16"/>
  <c r="J38849" i="16"/>
  <c r="J38850" i="16"/>
  <c r="J38851" i="16"/>
  <c r="J38852" i="16"/>
  <c r="J38853" i="16"/>
  <c r="J38854" i="16"/>
  <c r="J38855" i="16"/>
  <c r="J38856" i="16"/>
  <c r="J38857" i="16"/>
  <c r="J38858" i="16"/>
  <c r="J38859" i="16"/>
  <c r="J38860" i="16"/>
  <c r="J38861" i="16"/>
  <c r="J38862" i="16"/>
  <c r="J38863" i="16"/>
  <c r="J38864" i="16"/>
  <c r="J38865" i="16"/>
  <c r="J38866" i="16"/>
  <c r="J38867" i="16"/>
  <c r="J38868" i="16"/>
  <c r="J38869" i="16"/>
  <c r="J38870" i="16"/>
  <c r="J38871" i="16"/>
  <c r="J38872" i="16"/>
  <c r="J38873" i="16"/>
  <c r="J38874" i="16"/>
  <c r="J38875" i="16"/>
  <c r="J38876" i="16"/>
  <c r="J38877" i="16"/>
  <c r="J38878" i="16"/>
  <c r="J38879" i="16"/>
  <c r="J38880" i="16"/>
  <c r="J38881" i="16"/>
  <c r="J38882" i="16"/>
  <c r="J38883" i="16"/>
  <c r="J38884" i="16"/>
  <c r="J38885" i="16"/>
  <c r="J38886" i="16"/>
  <c r="J38887" i="16"/>
  <c r="J38888" i="16"/>
  <c r="J38889" i="16"/>
  <c r="J38890" i="16"/>
  <c r="J38891" i="16"/>
  <c r="J38892" i="16"/>
  <c r="J38893" i="16"/>
  <c r="J38894" i="16"/>
  <c r="J38895" i="16"/>
  <c r="J38896" i="16"/>
  <c r="J38897" i="16"/>
  <c r="J38898" i="16"/>
  <c r="J38899" i="16"/>
  <c r="J38900" i="16"/>
  <c r="J38901" i="16"/>
  <c r="J38902" i="16"/>
  <c r="J38903" i="16"/>
  <c r="J38904" i="16"/>
  <c r="J38905" i="16"/>
  <c r="J38906" i="16"/>
  <c r="J38907" i="16"/>
  <c r="J38908" i="16"/>
  <c r="J38909" i="16"/>
  <c r="J38910" i="16"/>
  <c r="J38911" i="16"/>
  <c r="J38912" i="16"/>
  <c r="J38913" i="16"/>
  <c r="J38914" i="16"/>
  <c r="J38915" i="16"/>
  <c r="J38916" i="16"/>
  <c r="J38917" i="16"/>
  <c r="J38918" i="16"/>
  <c r="J38919" i="16"/>
  <c r="J38920" i="16"/>
  <c r="J38921" i="16"/>
  <c r="J38922" i="16"/>
  <c r="J38923" i="16"/>
  <c r="J38924" i="16"/>
  <c r="J38925" i="16"/>
  <c r="J38926" i="16"/>
  <c r="J38927" i="16"/>
  <c r="J38928" i="16"/>
  <c r="J38929" i="16"/>
  <c r="J38930" i="16"/>
  <c r="J38931" i="16"/>
  <c r="J38932" i="16"/>
  <c r="J38933" i="16"/>
  <c r="J38934" i="16"/>
  <c r="J38935" i="16"/>
  <c r="J38936" i="16"/>
  <c r="J38937" i="16"/>
  <c r="J38938" i="16"/>
  <c r="J38939" i="16"/>
  <c r="J38940" i="16"/>
  <c r="J38941" i="16"/>
  <c r="J38942" i="16"/>
  <c r="J38943" i="16"/>
  <c r="J38944" i="16"/>
  <c r="J38945" i="16"/>
  <c r="J38946" i="16"/>
  <c r="J38947" i="16"/>
  <c r="J38948" i="16"/>
  <c r="J38949" i="16"/>
  <c r="J38950" i="16"/>
  <c r="J38951" i="16"/>
  <c r="J38952" i="16"/>
  <c r="J38953" i="16"/>
  <c r="J38954" i="16"/>
  <c r="J38955" i="16"/>
  <c r="J38956" i="16"/>
  <c r="J38957" i="16"/>
  <c r="J38958" i="16"/>
  <c r="J38959" i="16"/>
  <c r="J38960" i="16"/>
  <c r="J38961" i="16"/>
  <c r="J38962" i="16"/>
  <c r="J38963" i="16"/>
  <c r="J38964" i="16"/>
  <c r="J38965" i="16"/>
  <c r="J38966" i="16"/>
  <c r="J38967" i="16"/>
  <c r="J38968" i="16"/>
  <c r="J38969" i="16"/>
  <c r="J38970" i="16"/>
  <c r="J38971" i="16"/>
  <c r="J38972" i="16"/>
  <c r="J38973" i="16"/>
  <c r="J38974" i="16"/>
  <c r="J38975" i="16"/>
  <c r="J38976" i="16"/>
  <c r="J38977" i="16"/>
  <c r="J38978" i="16"/>
  <c r="J38979" i="16"/>
  <c r="J38980" i="16"/>
  <c r="J38981" i="16"/>
  <c r="J38982" i="16"/>
  <c r="J38983" i="16"/>
  <c r="J38984" i="16"/>
  <c r="J38985" i="16"/>
  <c r="J38986" i="16"/>
  <c r="J38987" i="16"/>
  <c r="J38988" i="16"/>
  <c r="J38989" i="16"/>
  <c r="J38990" i="16"/>
  <c r="J38991" i="16"/>
  <c r="J38992" i="16"/>
  <c r="J38993" i="16"/>
  <c r="J38994" i="16"/>
  <c r="J38995" i="16"/>
  <c r="J38996" i="16"/>
  <c r="J38997" i="16"/>
  <c r="J38998" i="16"/>
  <c r="J38999" i="16"/>
  <c r="J39000" i="16"/>
  <c r="J39001" i="16"/>
  <c r="J39002" i="16"/>
  <c r="J39003" i="16"/>
  <c r="J39004" i="16"/>
  <c r="J39005" i="16"/>
  <c r="J39006" i="16"/>
  <c r="J39007" i="16"/>
  <c r="J39008" i="16"/>
  <c r="J39009" i="16"/>
  <c r="J39010" i="16"/>
  <c r="J39011" i="16"/>
  <c r="J39012" i="16"/>
  <c r="J39013" i="16"/>
  <c r="J39014" i="16"/>
  <c r="J39015" i="16"/>
  <c r="J39016" i="16"/>
  <c r="J39017" i="16"/>
  <c r="J39018" i="16"/>
  <c r="J39019" i="16"/>
  <c r="J39020" i="16"/>
  <c r="J39021" i="16"/>
  <c r="J39022" i="16"/>
  <c r="J39023" i="16"/>
  <c r="J39024" i="16"/>
  <c r="J39025" i="16"/>
  <c r="J39026" i="16"/>
  <c r="J39027" i="16"/>
  <c r="J39028" i="16"/>
  <c r="J39029" i="16"/>
  <c r="J39030" i="16"/>
  <c r="J39031" i="16"/>
  <c r="J39032" i="16"/>
  <c r="J39033" i="16"/>
  <c r="J39034" i="16"/>
  <c r="J39035" i="16"/>
  <c r="J39036" i="16"/>
  <c r="J39037" i="16"/>
  <c r="J39038" i="16"/>
  <c r="J39039" i="16"/>
  <c r="J39040" i="16"/>
  <c r="J39041" i="16"/>
  <c r="J39042" i="16"/>
  <c r="J39043" i="16"/>
  <c r="J39044" i="16"/>
  <c r="J39045" i="16"/>
  <c r="J39046" i="16"/>
  <c r="J39047" i="16"/>
  <c r="J39048" i="16"/>
  <c r="J39049" i="16"/>
  <c r="J39050" i="16"/>
  <c r="J39051" i="16"/>
  <c r="J39052" i="16"/>
  <c r="J39053" i="16"/>
  <c r="J39054" i="16"/>
  <c r="J39055" i="16"/>
  <c r="J39056" i="16"/>
  <c r="J39057" i="16"/>
  <c r="J39058" i="16"/>
  <c r="J39059" i="16"/>
  <c r="J39060" i="16"/>
  <c r="J39061" i="16"/>
  <c r="J39062" i="16"/>
  <c r="J39063" i="16"/>
  <c r="J39064" i="16"/>
  <c r="J39065" i="16"/>
  <c r="J39066" i="16"/>
  <c r="J39067" i="16"/>
  <c r="J39068" i="16"/>
  <c r="J39069" i="16"/>
  <c r="J39070" i="16"/>
  <c r="J39071" i="16"/>
  <c r="J39072" i="16"/>
  <c r="J39073" i="16"/>
  <c r="J39074" i="16"/>
  <c r="J39075" i="16"/>
  <c r="J39076" i="16"/>
  <c r="J39077" i="16"/>
  <c r="J39078" i="16"/>
  <c r="J39079" i="16"/>
  <c r="J39080" i="16"/>
  <c r="J39081" i="16"/>
  <c r="J39082" i="16"/>
  <c r="J39083" i="16"/>
  <c r="J39084" i="16"/>
  <c r="J39085" i="16"/>
  <c r="J39086" i="16"/>
  <c r="J39087" i="16"/>
  <c r="J39088" i="16"/>
  <c r="J39089" i="16"/>
  <c r="J39090" i="16"/>
  <c r="J39091" i="16"/>
  <c r="J39092" i="16"/>
  <c r="J39093" i="16"/>
  <c r="J39094" i="16"/>
  <c r="J39095" i="16"/>
  <c r="J39096" i="16"/>
  <c r="J39097" i="16"/>
  <c r="J39098" i="16"/>
  <c r="J39099" i="16"/>
  <c r="J39100" i="16"/>
  <c r="J39101" i="16"/>
  <c r="J39102" i="16"/>
  <c r="J39103" i="16"/>
  <c r="J39104" i="16"/>
  <c r="J39105" i="16"/>
  <c r="J39106" i="16"/>
  <c r="J39107" i="16"/>
  <c r="J39108" i="16"/>
  <c r="J39109" i="16"/>
  <c r="J39110" i="16"/>
  <c r="J39111" i="16"/>
  <c r="J39112" i="16"/>
  <c r="J39113" i="16"/>
  <c r="J39114" i="16"/>
  <c r="J39115" i="16"/>
  <c r="J39116" i="16"/>
  <c r="J39117" i="16"/>
  <c r="J39118" i="16"/>
  <c r="J39119" i="16"/>
  <c r="J39120" i="16"/>
  <c r="J39121" i="16"/>
  <c r="J39122" i="16"/>
  <c r="J39123" i="16"/>
  <c r="J39124" i="16"/>
  <c r="J39125" i="16"/>
  <c r="J39126" i="16"/>
  <c r="J39127" i="16"/>
  <c r="J39128" i="16"/>
  <c r="J39129" i="16"/>
  <c r="J39130" i="16"/>
  <c r="J39131" i="16"/>
  <c r="J39132" i="16"/>
  <c r="J39133" i="16"/>
  <c r="J39134" i="16"/>
  <c r="J39135" i="16"/>
  <c r="J39136" i="16"/>
  <c r="J39137" i="16"/>
  <c r="J39138" i="16"/>
  <c r="J39139" i="16"/>
  <c r="J39140" i="16"/>
  <c r="J39141" i="16"/>
  <c r="J39142" i="16"/>
  <c r="J39143" i="16"/>
  <c r="J39144" i="16"/>
  <c r="J39145" i="16"/>
  <c r="J39146" i="16"/>
  <c r="J39147" i="16"/>
  <c r="J39148" i="16"/>
  <c r="J39149" i="16"/>
  <c r="J39150" i="16"/>
  <c r="J39151" i="16"/>
  <c r="J39152" i="16"/>
  <c r="J39153" i="16"/>
  <c r="J39154" i="16"/>
  <c r="J39155" i="16"/>
  <c r="J39156" i="16"/>
  <c r="J39157" i="16"/>
  <c r="J39158" i="16"/>
  <c r="J39159" i="16"/>
  <c r="J39160" i="16"/>
  <c r="J39161" i="16"/>
  <c r="J39162" i="16"/>
  <c r="J39163" i="16"/>
  <c r="J39164" i="16"/>
  <c r="J39165" i="16"/>
  <c r="J39166" i="16"/>
  <c r="J39167" i="16"/>
  <c r="J39168" i="16"/>
  <c r="J39169" i="16"/>
  <c r="J39170" i="16"/>
  <c r="J39171" i="16"/>
  <c r="J39172" i="16"/>
  <c r="J39173" i="16"/>
  <c r="J39174" i="16"/>
  <c r="J39175" i="16"/>
  <c r="J39176" i="16"/>
  <c r="J39177" i="16"/>
  <c r="J39178" i="16"/>
  <c r="J39179" i="16"/>
  <c r="J39180" i="16"/>
  <c r="J39181" i="16"/>
  <c r="J39182" i="16"/>
  <c r="J39183" i="16"/>
  <c r="J39184" i="16"/>
  <c r="J39185" i="16"/>
  <c r="J39186" i="16"/>
  <c r="J39187" i="16"/>
  <c r="J39188" i="16"/>
  <c r="J39189" i="16"/>
  <c r="J39190" i="16"/>
  <c r="J39191" i="16"/>
  <c r="J39192" i="16"/>
  <c r="J39193" i="16"/>
  <c r="J39194" i="16"/>
  <c r="J39195" i="16"/>
  <c r="J39196" i="16"/>
  <c r="J39197" i="16"/>
  <c r="J39198" i="16"/>
  <c r="J39199" i="16"/>
  <c r="J39200" i="16"/>
  <c r="J39201" i="16"/>
  <c r="J39202" i="16"/>
  <c r="J39203" i="16"/>
  <c r="J39204" i="16"/>
  <c r="J39205" i="16"/>
  <c r="J39206" i="16"/>
  <c r="J39207" i="16"/>
  <c r="J39208" i="16"/>
  <c r="J39209" i="16"/>
  <c r="J39210" i="16"/>
  <c r="J39211" i="16"/>
  <c r="J39212" i="16"/>
  <c r="J39213" i="16"/>
  <c r="J39214" i="16"/>
  <c r="J39215" i="16"/>
  <c r="J39216" i="16"/>
  <c r="J39217" i="16"/>
  <c r="J39218" i="16"/>
  <c r="J39219" i="16"/>
  <c r="J39220" i="16"/>
  <c r="J39221" i="16"/>
  <c r="J39222" i="16"/>
  <c r="J39223" i="16"/>
  <c r="J39224" i="16"/>
  <c r="J39225" i="16"/>
  <c r="J39226" i="16"/>
  <c r="J39227" i="16"/>
  <c r="J39228" i="16"/>
  <c r="J39229" i="16"/>
  <c r="J39230" i="16"/>
  <c r="J39231" i="16"/>
  <c r="J39232" i="16"/>
  <c r="J39233" i="16"/>
  <c r="J39234" i="16"/>
  <c r="J39235" i="16"/>
  <c r="J39236" i="16"/>
  <c r="J39237" i="16"/>
  <c r="J39238" i="16"/>
  <c r="J39239" i="16"/>
  <c r="J39240" i="16"/>
  <c r="J39241" i="16"/>
  <c r="J39242" i="16"/>
  <c r="J39243" i="16"/>
  <c r="J39244" i="16"/>
  <c r="J39245" i="16"/>
  <c r="J39246" i="16"/>
  <c r="J39247" i="16"/>
  <c r="J39248" i="16"/>
  <c r="J39249" i="16"/>
  <c r="J39250" i="16"/>
  <c r="J39251" i="16"/>
  <c r="J39252" i="16"/>
  <c r="J39253" i="16"/>
  <c r="J39254" i="16"/>
  <c r="J39255" i="16"/>
  <c r="J39256" i="16"/>
  <c r="J39257" i="16"/>
  <c r="J39258" i="16"/>
  <c r="J39259" i="16"/>
  <c r="J39260" i="16"/>
  <c r="J39261" i="16"/>
  <c r="J39262" i="16"/>
  <c r="J39263" i="16"/>
  <c r="J39264" i="16"/>
  <c r="J39265" i="16"/>
  <c r="J39266" i="16"/>
  <c r="J39267" i="16"/>
  <c r="J39268" i="16"/>
  <c r="J39269" i="16"/>
  <c r="J39270" i="16"/>
  <c r="J39271" i="16"/>
  <c r="J39272" i="16"/>
  <c r="J39273" i="16"/>
  <c r="J39274" i="16"/>
  <c r="J39275" i="16"/>
  <c r="J39276" i="16"/>
  <c r="J39277" i="16"/>
  <c r="J39278" i="16"/>
  <c r="J39279" i="16"/>
  <c r="J39280" i="16"/>
  <c r="J39281" i="16"/>
  <c r="J39282" i="16"/>
  <c r="J39283" i="16"/>
  <c r="J39284" i="16"/>
  <c r="J39285" i="16"/>
  <c r="J39286" i="16"/>
  <c r="J39287" i="16"/>
  <c r="J39288" i="16"/>
  <c r="J39289" i="16"/>
  <c r="J39290" i="16"/>
  <c r="J39291" i="16"/>
  <c r="J39292" i="16"/>
  <c r="J39293" i="16"/>
  <c r="J39294" i="16"/>
  <c r="J39295" i="16"/>
  <c r="J39296" i="16"/>
  <c r="J39297" i="16"/>
  <c r="J39298" i="16"/>
  <c r="J39299" i="16"/>
  <c r="J39300" i="16"/>
  <c r="J39301" i="16"/>
  <c r="J39302" i="16"/>
  <c r="J39303" i="16"/>
  <c r="J39304" i="16"/>
  <c r="J39305" i="16"/>
  <c r="J39306" i="16"/>
  <c r="J39307" i="16"/>
  <c r="J39308" i="16"/>
  <c r="J39309" i="16"/>
  <c r="J39310" i="16"/>
  <c r="J39311" i="16"/>
  <c r="J39312" i="16"/>
  <c r="J39313" i="16"/>
  <c r="J39314" i="16"/>
  <c r="J39315" i="16"/>
  <c r="J39316" i="16"/>
  <c r="J39317" i="16"/>
  <c r="J39318" i="16"/>
  <c r="J39319" i="16"/>
  <c r="J39320" i="16"/>
  <c r="J39321" i="16"/>
  <c r="J39322" i="16"/>
  <c r="J39323" i="16"/>
  <c r="J39324" i="16"/>
  <c r="J39325" i="16"/>
  <c r="J39326" i="16"/>
  <c r="J39327" i="16"/>
  <c r="J39328" i="16"/>
  <c r="J39329" i="16"/>
  <c r="J39330" i="16"/>
  <c r="J39331" i="16"/>
  <c r="J39332" i="16"/>
  <c r="J39333" i="16"/>
  <c r="J39334" i="16"/>
  <c r="J39335" i="16"/>
  <c r="J39336" i="16"/>
  <c r="J39337" i="16"/>
  <c r="J39338" i="16"/>
  <c r="J39339" i="16"/>
  <c r="J39340" i="16"/>
  <c r="J39341" i="16"/>
  <c r="J39342" i="16"/>
  <c r="J39343" i="16"/>
  <c r="J39344" i="16"/>
  <c r="J39345" i="16"/>
  <c r="J39346" i="16"/>
  <c r="J39347" i="16"/>
  <c r="J39348" i="16"/>
  <c r="J39349" i="16"/>
  <c r="J39350" i="16"/>
  <c r="J39351" i="16"/>
  <c r="J39352" i="16"/>
  <c r="J39353" i="16"/>
  <c r="J39354" i="16"/>
  <c r="J39355" i="16"/>
  <c r="J39356" i="16"/>
  <c r="J39357" i="16"/>
  <c r="J39358" i="16"/>
  <c r="J39359" i="16"/>
  <c r="J39360" i="16"/>
  <c r="J39361" i="16"/>
  <c r="J39362" i="16"/>
  <c r="J39363" i="16"/>
  <c r="J39364" i="16"/>
  <c r="J39365" i="16"/>
  <c r="J39366" i="16"/>
  <c r="J39367" i="16"/>
  <c r="J39368" i="16"/>
  <c r="J39369" i="16"/>
  <c r="J39370" i="16"/>
  <c r="J39371" i="16"/>
  <c r="J39372" i="16"/>
  <c r="J39373" i="16"/>
  <c r="J39374" i="16"/>
  <c r="J39375" i="16"/>
  <c r="J39376" i="16"/>
  <c r="J39377" i="16"/>
  <c r="J39378" i="16"/>
  <c r="J39379" i="16"/>
  <c r="J39380" i="16"/>
  <c r="J39381" i="16"/>
  <c r="J39382" i="16"/>
  <c r="J39383" i="16"/>
  <c r="J39384" i="16"/>
  <c r="J39385" i="16"/>
  <c r="J39386" i="16"/>
  <c r="J39387" i="16"/>
  <c r="J39388" i="16"/>
  <c r="J39389" i="16"/>
  <c r="J39390" i="16"/>
  <c r="J39391" i="16"/>
  <c r="J39392" i="16"/>
  <c r="J39393" i="16"/>
  <c r="J39394" i="16"/>
  <c r="J39395" i="16"/>
  <c r="J39396" i="16"/>
  <c r="J39397" i="16"/>
  <c r="J39398" i="16"/>
  <c r="J39399" i="16"/>
  <c r="J39400" i="16"/>
  <c r="J39401" i="16"/>
  <c r="J39402" i="16"/>
  <c r="J39403" i="16"/>
  <c r="J39404" i="16"/>
  <c r="J39405" i="16"/>
  <c r="J39406" i="16"/>
  <c r="J39407" i="16"/>
  <c r="J39408" i="16"/>
  <c r="J39409" i="16"/>
  <c r="J39410" i="16"/>
  <c r="J39411" i="16"/>
  <c r="J39412" i="16"/>
  <c r="J39413" i="16"/>
  <c r="J39414" i="16"/>
  <c r="J39415" i="16"/>
  <c r="J39416" i="16"/>
  <c r="J39417" i="16"/>
  <c r="J39418" i="16"/>
  <c r="J39419" i="16"/>
  <c r="J39420" i="16"/>
  <c r="J39421" i="16"/>
  <c r="J39422" i="16"/>
  <c r="J39423" i="16"/>
  <c r="J39424" i="16"/>
  <c r="J39425" i="16"/>
  <c r="J39426" i="16"/>
  <c r="J39427" i="16"/>
  <c r="J39428" i="16"/>
  <c r="J39429" i="16"/>
  <c r="J39430" i="16"/>
  <c r="J39431" i="16"/>
  <c r="J39432" i="16"/>
  <c r="J39433" i="16"/>
  <c r="J39434" i="16"/>
  <c r="J39435" i="16"/>
  <c r="J39436" i="16"/>
  <c r="J39437" i="16"/>
  <c r="J39438" i="16"/>
  <c r="J39439" i="16"/>
  <c r="J39440" i="16"/>
  <c r="J39441" i="16"/>
  <c r="J39442" i="16"/>
  <c r="J39443" i="16"/>
  <c r="J39444" i="16"/>
  <c r="J39445" i="16"/>
  <c r="J39446" i="16"/>
  <c r="J39447" i="16"/>
  <c r="J39448" i="16"/>
  <c r="J39449" i="16"/>
  <c r="J39450" i="16"/>
  <c r="J39451" i="16"/>
  <c r="J39452" i="16"/>
  <c r="J39453" i="16"/>
  <c r="J39454" i="16"/>
  <c r="J39455" i="16"/>
  <c r="J39456" i="16"/>
  <c r="J39457" i="16"/>
  <c r="J39458" i="16"/>
  <c r="J39459" i="16"/>
  <c r="J39460" i="16"/>
  <c r="J39461" i="16"/>
  <c r="J39462" i="16"/>
  <c r="J39463" i="16"/>
  <c r="J39464" i="16"/>
  <c r="J39465" i="16"/>
  <c r="J39466" i="16"/>
  <c r="J39467" i="16"/>
  <c r="J39468" i="16"/>
  <c r="J39469" i="16"/>
  <c r="J39470" i="16"/>
  <c r="J39471" i="16"/>
  <c r="J39472" i="16"/>
  <c r="J39473" i="16"/>
  <c r="J39474" i="16"/>
  <c r="J39475" i="16"/>
  <c r="J39476" i="16"/>
  <c r="J39477" i="16"/>
  <c r="J39478" i="16"/>
  <c r="J39479" i="16"/>
  <c r="J39480" i="16"/>
  <c r="J39481" i="16"/>
  <c r="J39482" i="16"/>
  <c r="J39483" i="16"/>
  <c r="J39484" i="16"/>
  <c r="J39485" i="16"/>
  <c r="J39486" i="16"/>
  <c r="J39487" i="16"/>
  <c r="J39488" i="16"/>
  <c r="J39489" i="16"/>
  <c r="J39490" i="16"/>
  <c r="J39491" i="16"/>
  <c r="J39492" i="16"/>
  <c r="J39493" i="16"/>
  <c r="J39494" i="16"/>
  <c r="J39495" i="16"/>
  <c r="J39496" i="16"/>
  <c r="J39497" i="16"/>
  <c r="J39498" i="16"/>
  <c r="J39499" i="16"/>
  <c r="J39500" i="16"/>
  <c r="J39501" i="16"/>
  <c r="J39502" i="16"/>
  <c r="J39503" i="16"/>
  <c r="J39504" i="16"/>
  <c r="J39505" i="16"/>
  <c r="J39506" i="16"/>
  <c r="J39507" i="16"/>
  <c r="J39508" i="16"/>
  <c r="J39509" i="16"/>
  <c r="J39510" i="16"/>
  <c r="J39511" i="16"/>
  <c r="J39512" i="16"/>
  <c r="J39513" i="16"/>
  <c r="J39514" i="16"/>
  <c r="J39515" i="16"/>
  <c r="J39516" i="16"/>
  <c r="J39517" i="16"/>
  <c r="J39518" i="16"/>
  <c r="J39519" i="16"/>
  <c r="J39520" i="16"/>
  <c r="J39521" i="16"/>
  <c r="J39522" i="16"/>
  <c r="J39523" i="16"/>
  <c r="J39524" i="16"/>
  <c r="J39525" i="16"/>
  <c r="J39526" i="16"/>
  <c r="J39527" i="16"/>
  <c r="J39528" i="16"/>
  <c r="J39529" i="16"/>
  <c r="J39530" i="16"/>
  <c r="J39531" i="16"/>
  <c r="J39532" i="16"/>
  <c r="J39533" i="16"/>
  <c r="J39534" i="16"/>
  <c r="J39535" i="16"/>
  <c r="J39536" i="16"/>
  <c r="J39537" i="16"/>
  <c r="J39538" i="16"/>
  <c r="J39539" i="16"/>
  <c r="J39540" i="16"/>
  <c r="J39541" i="16"/>
  <c r="J39542" i="16"/>
  <c r="J39543" i="16"/>
  <c r="J39544" i="16"/>
  <c r="J39545" i="16"/>
  <c r="J39546" i="16"/>
  <c r="J39547" i="16"/>
  <c r="J39548" i="16"/>
  <c r="J39549" i="16"/>
  <c r="J39550" i="16"/>
  <c r="J39551" i="16"/>
  <c r="J39552" i="16"/>
  <c r="J39553" i="16"/>
  <c r="J39554" i="16"/>
  <c r="J39555" i="16"/>
  <c r="J39556" i="16"/>
  <c r="J39557" i="16"/>
  <c r="J39558" i="16"/>
  <c r="J39559" i="16"/>
  <c r="J39560" i="16"/>
  <c r="J39561" i="16"/>
  <c r="J39562" i="16"/>
  <c r="J39563" i="16"/>
  <c r="J39564" i="16"/>
  <c r="J39565" i="16"/>
  <c r="J39566" i="16"/>
  <c r="J39567" i="16"/>
  <c r="J39568" i="16"/>
  <c r="J39569" i="16"/>
  <c r="J39570" i="16"/>
  <c r="J39571" i="16"/>
  <c r="J39572" i="16"/>
  <c r="J39573" i="16"/>
  <c r="J39574" i="16"/>
  <c r="J39575" i="16"/>
  <c r="J39576" i="16"/>
  <c r="J39577" i="16"/>
  <c r="J39578" i="16"/>
  <c r="J39579" i="16"/>
  <c r="J39580" i="16"/>
  <c r="J39581" i="16"/>
  <c r="J39582" i="16"/>
  <c r="J39583" i="16"/>
  <c r="J39584" i="16"/>
  <c r="J39585" i="16"/>
  <c r="J39586" i="16"/>
  <c r="J39587" i="16"/>
  <c r="J39588" i="16"/>
  <c r="J39589" i="16"/>
  <c r="J39590" i="16"/>
  <c r="J39591" i="16"/>
  <c r="J39592" i="16"/>
  <c r="J39593" i="16"/>
  <c r="J39594" i="16"/>
  <c r="J39595" i="16"/>
  <c r="J39596" i="16"/>
  <c r="J39597" i="16"/>
  <c r="J39598" i="16"/>
  <c r="J39599" i="16"/>
  <c r="J39600" i="16"/>
  <c r="J39601" i="16"/>
  <c r="J39602" i="16"/>
  <c r="J39603" i="16"/>
  <c r="J39604" i="16"/>
  <c r="J39605" i="16"/>
  <c r="J39606" i="16"/>
  <c r="J39607" i="16"/>
  <c r="J39608" i="16"/>
  <c r="J39609" i="16"/>
  <c r="J39610" i="16"/>
  <c r="J39611" i="16"/>
  <c r="J39612" i="16"/>
  <c r="J39613" i="16"/>
  <c r="J39614" i="16"/>
  <c r="J39615" i="16"/>
  <c r="J39616" i="16"/>
  <c r="J39617" i="16"/>
  <c r="J39618" i="16"/>
  <c r="J39619" i="16"/>
  <c r="J39620" i="16"/>
  <c r="J39621" i="16"/>
  <c r="J39622" i="16"/>
  <c r="J39623" i="16"/>
  <c r="J39624" i="16"/>
  <c r="J39625" i="16"/>
  <c r="J39626" i="16"/>
  <c r="J39627" i="16"/>
  <c r="J39628" i="16"/>
  <c r="J39629" i="16"/>
  <c r="J39630" i="16"/>
  <c r="J39631" i="16"/>
  <c r="J39632" i="16"/>
  <c r="J39633" i="16"/>
  <c r="J39634" i="16"/>
  <c r="J39635" i="16"/>
  <c r="J39636" i="16"/>
  <c r="J39637" i="16"/>
  <c r="J39638" i="16"/>
  <c r="J39639" i="16"/>
  <c r="J39640" i="16"/>
  <c r="J39641" i="16"/>
  <c r="J39642" i="16"/>
  <c r="J39643" i="16"/>
  <c r="J39644" i="16"/>
  <c r="J39645" i="16"/>
  <c r="J39646" i="16"/>
  <c r="J39647" i="16"/>
  <c r="J39648" i="16"/>
  <c r="J39649" i="16"/>
  <c r="J39650" i="16"/>
  <c r="J39651" i="16"/>
  <c r="J39652" i="16"/>
  <c r="J39653" i="16"/>
  <c r="J39654" i="16"/>
  <c r="J39655" i="16"/>
  <c r="J39656" i="16"/>
  <c r="J39657" i="16"/>
  <c r="J39658" i="16"/>
  <c r="J39659" i="16"/>
  <c r="J39660" i="16"/>
  <c r="J39661" i="16"/>
  <c r="J39662" i="16"/>
  <c r="J39663" i="16"/>
  <c r="J39664" i="16"/>
  <c r="J39665" i="16"/>
  <c r="J39666" i="16"/>
  <c r="J39667" i="16"/>
  <c r="J39668" i="16"/>
  <c r="J39669" i="16"/>
  <c r="J39670" i="16"/>
  <c r="J39671" i="16"/>
  <c r="J39672" i="16"/>
  <c r="J39673" i="16"/>
  <c r="J39674" i="16"/>
  <c r="J39675" i="16"/>
  <c r="J39676" i="16"/>
  <c r="J39677" i="16"/>
  <c r="J39678" i="16"/>
  <c r="J39679" i="16"/>
  <c r="J39680" i="16"/>
  <c r="J39681" i="16"/>
  <c r="J39682" i="16"/>
  <c r="J39683" i="16"/>
  <c r="J39684" i="16"/>
  <c r="J39685" i="16"/>
  <c r="J39686" i="16"/>
  <c r="J39687" i="16"/>
  <c r="J39688" i="16"/>
  <c r="J39689" i="16"/>
  <c r="J39690" i="16"/>
  <c r="J39691" i="16"/>
  <c r="J39692" i="16"/>
  <c r="J39693" i="16"/>
  <c r="J39694" i="16"/>
  <c r="J39695" i="16"/>
  <c r="J39696" i="16"/>
  <c r="J39697" i="16"/>
  <c r="J39698" i="16"/>
  <c r="J39699" i="16"/>
  <c r="J39700" i="16"/>
  <c r="J39701" i="16"/>
  <c r="J39702" i="16"/>
  <c r="J39703" i="16"/>
  <c r="J39704" i="16"/>
  <c r="J39705" i="16"/>
  <c r="J39706" i="16"/>
  <c r="J39707" i="16"/>
  <c r="J39708" i="16"/>
  <c r="J39709" i="16"/>
  <c r="J39710" i="16"/>
  <c r="J39711" i="16"/>
  <c r="J39712" i="16"/>
  <c r="J39713" i="16"/>
  <c r="J39714" i="16"/>
  <c r="J39715" i="16"/>
  <c r="J39716" i="16"/>
  <c r="J39717" i="16"/>
  <c r="J39718" i="16"/>
  <c r="J39719" i="16"/>
  <c r="J39720" i="16"/>
  <c r="J39721" i="16"/>
  <c r="J39722" i="16"/>
  <c r="J39723" i="16"/>
  <c r="J39724" i="16"/>
  <c r="J39725" i="16"/>
  <c r="J39726" i="16"/>
  <c r="J39727" i="16"/>
  <c r="J39728" i="16"/>
  <c r="J39729" i="16"/>
  <c r="J39730" i="16"/>
  <c r="J39731" i="16"/>
  <c r="J39732" i="16"/>
  <c r="J39733" i="16"/>
  <c r="J39734" i="16"/>
  <c r="J39735" i="16"/>
  <c r="J39736" i="16"/>
  <c r="J39737" i="16"/>
  <c r="J39738" i="16"/>
  <c r="J39739" i="16"/>
  <c r="J39740" i="16"/>
  <c r="J39741" i="16"/>
  <c r="J39742" i="16"/>
  <c r="J39743" i="16"/>
  <c r="J39744" i="16"/>
  <c r="J39745" i="16"/>
  <c r="J39746" i="16"/>
  <c r="J39747" i="16"/>
  <c r="J39748" i="16"/>
  <c r="J39749" i="16"/>
  <c r="J39750" i="16"/>
  <c r="J39751" i="16"/>
  <c r="J39752" i="16"/>
  <c r="J39753" i="16"/>
  <c r="J39754" i="16"/>
  <c r="J39755" i="16"/>
  <c r="J39756" i="16"/>
  <c r="J39757" i="16"/>
  <c r="J39758" i="16"/>
  <c r="J39759" i="16"/>
  <c r="J39760" i="16"/>
  <c r="J39761" i="16"/>
  <c r="J39762" i="16"/>
  <c r="J39763" i="16"/>
  <c r="J39764" i="16"/>
  <c r="J39765" i="16"/>
  <c r="J39766" i="16"/>
  <c r="J39767" i="16"/>
  <c r="J39768" i="16"/>
  <c r="J39769" i="16"/>
  <c r="J39770" i="16"/>
  <c r="J39771" i="16"/>
  <c r="J39772" i="16"/>
  <c r="J39773" i="16"/>
  <c r="J39774" i="16"/>
  <c r="J39775" i="16"/>
  <c r="J39776" i="16"/>
  <c r="J39777" i="16"/>
  <c r="J39778" i="16"/>
  <c r="J39779" i="16"/>
  <c r="J39780" i="16"/>
  <c r="J39781" i="16"/>
  <c r="J39782" i="16"/>
  <c r="J39783" i="16"/>
  <c r="J39784" i="16"/>
  <c r="J39785" i="16"/>
  <c r="J39786" i="16"/>
  <c r="J39787" i="16"/>
  <c r="J39788" i="16"/>
  <c r="J39789" i="16"/>
  <c r="J39790" i="16"/>
  <c r="J39791" i="16"/>
  <c r="J39792" i="16"/>
  <c r="J39793" i="16"/>
  <c r="J39794" i="16"/>
  <c r="J39795" i="16"/>
  <c r="J39796" i="16"/>
  <c r="J39797" i="16"/>
  <c r="J39798" i="16"/>
  <c r="J39799" i="16"/>
  <c r="J39800" i="16"/>
  <c r="J39801" i="16"/>
  <c r="J39802" i="16"/>
  <c r="J39803" i="16"/>
  <c r="J39804" i="16"/>
  <c r="J39805" i="16"/>
  <c r="J39806" i="16"/>
  <c r="J39807" i="16"/>
  <c r="J39808" i="16"/>
  <c r="J39809" i="16"/>
  <c r="J39810" i="16"/>
  <c r="J39811" i="16"/>
  <c r="J39812" i="16"/>
  <c r="J39813" i="16"/>
  <c r="J39814" i="16"/>
  <c r="J39815" i="16"/>
  <c r="J39816" i="16"/>
  <c r="J39817" i="16"/>
  <c r="J39818" i="16"/>
  <c r="J39819" i="16"/>
  <c r="J39820" i="16"/>
  <c r="J39821" i="16"/>
  <c r="J39822" i="16"/>
  <c r="J39823" i="16"/>
  <c r="J39824" i="16"/>
  <c r="J39825" i="16"/>
  <c r="J39826" i="16"/>
  <c r="J39827" i="16"/>
  <c r="J39828" i="16"/>
  <c r="J39829" i="16"/>
  <c r="J39830" i="16"/>
  <c r="J39831" i="16"/>
  <c r="J39832" i="16"/>
  <c r="J39833" i="16"/>
  <c r="J39834" i="16"/>
  <c r="J39835" i="16"/>
  <c r="J39836" i="16"/>
  <c r="J39837" i="16"/>
  <c r="J39838" i="16"/>
  <c r="J39839" i="16"/>
  <c r="J39840" i="16"/>
  <c r="J39841" i="16"/>
  <c r="J39842" i="16"/>
  <c r="J39843" i="16"/>
  <c r="J39844" i="16"/>
  <c r="J39845" i="16"/>
  <c r="J39846" i="16"/>
  <c r="J39847" i="16"/>
  <c r="J39848" i="16"/>
  <c r="J39849" i="16"/>
  <c r="J39850" i="16"/>
  <c r="J39851" i="16"/>
  <c r="J39852" i="16"/>
  <c r="J39853" i="16"/>
  <c r="J39854" i="16"/>
  <c r="J39855" i="16"/>
  <c r="J39856" i="16"/>
  <c r="J39857" i="16"/>
  <c r="J39858" i="16"/>
  <c r="J39859" i="16"/>
  <c r="J39860" i="16"/>
  <c r="J39861" i="16"/>
  <c r="J39862" i="16"/>
  <c r="J39863" i="16"/>
  <c r="J39864" i="16"/>
  <c r="J39865" i="16"/>
  <c r="J39866" i="16"/>
  <c r="J39867" i="16"/>
  <c r="J39868" i="16"/>
  <c r="J39869" i="16"/>
  <c r="J39870" i="16"/>
  <c r="J39871" i="16"/>
  <c r="J39872" i="16"/>
  <c r="J39873" i="16"/>
  <c r="J39874" i="16"/>
  <c r="J39875" i="16"/>
  <c r="J39876" i="16"/>
  <c r="J39877" i="16"/>
  <c r="J39878" i="16"/>
  <c r="J39879" i="16"/>
  <c r="J39880" i="16"/>
  <c r="J39881" i="16"/>
  <c r="J39882" i="16"/>
  <c r="J39883" i="16"/>
  <c r="J39884" i="16"/>
  <c r="J39885" i="16"/>
  <c r="J39886" i="16"/>
  <c r="J39887" i="16"/>
  <c r="J39888" i="16"/>
  <c r="J39889" i="16"/>
  <c r="J39890" i="16"/>
  <c r="J39891" i="16"/>
  <c r="J39892" i="16"/>
  <c r="J39893" i="16"/>
  <c r="J39894" i="16"/>
  <c r="J39895" i="16"/>
  <c r="J39896" i="16"/>
  <c r="J39897" i="16"/>
  <c r="J39898" i="16"/>
  <c r="J39899" i="16"/>
  <c r="J39900" i="16"/>
  <c r="J39901" i="16"/>
  <c r="J39902" i="16"/>
  <c r="J39903" i="16"/>
  <c r="J39904" i="16"/>
  <c r="J39905" i="16"/>
  <c r="J39906" i="16"/>
  <c r="J39907" i="16"/>
  <c r="J39908" i="16"/>
  <c r="J39909" i="16"/>
  <c r="J39910" i="16"/>
  <c r="J39911" i="16"/>
  <c r="J39912" i="16"/>
  <c r="J39913" i="16"/>
  <c r="J39914" i="16"/>
  <c r="J39915" i="16"/>
  <c r="J39916" i="16"/>
  <c r="J39917" i="16"/>
  <c r="J39918" i="16"/>
  <c r="J39919" i="16"/>
  <c r="J39920" i="16"/>
  <c r="J39921" i="16"/>
  <c r="J39922" i="16"/>
  <c r="J39923" i="16"/>
  <c r="J39924" i="16"/>
  <c r="J39925" i="16"/>
  <c r="J39926" i="16"/>
  <c r="J39927" i="16"/>
  <c r="J39928" i="16"/>
  <c r="J39929" i="16"/>
  <c r="J39930" i="16"/>
  <c r="J39931" i="16"/>
  <c r="J39932" i="16"/>
  <c r="J39933" i="16"/>
  <c r="J39934" i="16"/>
  <c r="J39935" i="16"/>
  <c r="J39936" i="16"/>
  <c r="J39937" i="16"/>
  <c r="J39938" i="16"/>
  <c r="J39939" i="16"/>
  <c r="J39940" i="16"/>
  <c r="J39941" i="16"/>
  <c r="J39942" i="16"/>
  <c r="J39943" i="16"/>
  <c r="J39944" i="16"/>
  <c r="J39945" i="16"/>
  <c r="J39946" i="16"/>
  <c r="J39947" i="16"/>
  <c r="J39948" i="16"/>
  <c r="J39949" i="16"/>
  <c r="J39950" i="16"/>
  <c r="J39951" i="16"/>
  <c r="J39952" i="16"/>
  <c r="J39953" i="16"/>
  <c r="J39954" i="16"/>
  <c r="J39955" i="16"/>
  <c r="J39956" i="16"/>
  <c r="J39957" i="16"/>
  <c r="J39958" i="16"/>
  <c r="J39959" i="16"/>
  <c r="J39960" i="16"/>
  <c r="J39961" i="16"/>
  <c r="J39962" i="16"/>
  <c r="J39963" i="16"/>
  <c r="J39964" i="16"/>
  <c r="J39965" i="16"/>
  <c r="J39966" i="16"/>
  <c r="J39967" i="16"/>
  <c r="J39968" i="16"/>
  <c r="J39969" i="16"/>
  <c r="J39970" i="16"/>
  <c r="J39971" i="16"/>
  <c r="J39972" i="16"/>
  <c r="J39973" i="16"/>
  <c r="J39974" i="16"/>
  <c r="J39975" i="16"/>
  <c r="J39976" i="16"/>
  <c r="J39977" i="16"/>
  <c r="J39978" i="16"/>
  <c r="J39979" i="16"/>
  <c r="J39980" i="16"/>
  <c r="J39981" i="16"/>
  <c r="J39982" i="16"/>
  <c r="J39983" i="16"/>
  <c r="J39984" i="16"/>
  <c r="J39985" i="16"/>
  <c r="J39986" i="16"/>
  <c r="J39987" i="16"/>
  <c r="J39988" i="16"/>
  <c r="J39989" i="16"/>
  <c r="J39990" i="16"/>
  <c r="J39991" i="16"/>
  <c r="J39992" i="16"/>
  <c r="J39993" i="16"/>
  <c r="J39994" i="16"/>
  <c r="J39995" i="16"/>
  <c r="J39996" i="16"/>
  <c r="J39997" i="16"/>
  <c r="J39998" i="16"/>
  <c r="J39999" i="16"/>
  <c r="J40000" i="16"/>
  <c r="J40001" i="16"/>
  <c r="J40002" i="16"/>
  <c r="J40003" i="16"/>
  <c r="J40004" i="16"/>
  <c r="J40005" i="16"/>
  <c r="J40006" i="16"/>
  <c r="J40007" i="16"/>
  <c r="J40008" i="16"/>
  <c r="J40009" i="16"/>
  <c r="J40010" i="16"/>
  <c r="J40011" i="16"/>
  <c r="J40012" i="16"/>
  <c r="J40013" i="16"/>
  <c r="J40014" i="16"/>
  <c r="J40015" i="16"/>
  <c r="J40016" i="16"/>
  <c r="J40017" i="16"/>
  <c r="J40018" i="16"/>
  <c r="J40019" i="16"/>
  <c r="J40020" i="16"/>
  <c r="J40021" i="16"/>
  <c r="J40022" i="16"/>
  <c r="J40023" i="16"/>
  <c r="J40024" i="16"/>
  <c r="J40025" i="16"/>
  <c r="J40026" i="16"/>
  <c r="J40027" i="16"/>
  <c r="J40028" i="16"/>
  <c r="J40029" i="16"/>
  <c r="J40030" i="16"/>
  <c r="J40031" i="16"/>
  <c r="J40032" i="16"/>
  <c r="J40033" i="16"/>
  <c r="J40034" i="16"/>
  <c r="J40035" i="16"/>
  <c r="J40036" i="16"/>
  <c r="J40037" i="16"/>
  <c r="J40038" i="16"/>
  <c r="J40039" i="16"/>
  <c r="J40040" i="16"/>
  <c r="J40041" i="16"/>
  <c r="J40042" i="16"/>
  <c r="J40043" i="16"/>
  <c r="J40044" i="16"/>
  <c r="J40045" i="16"/>
  <c r="J40046" i="16"/>
  <c r="J40047" i="16"/>
  <c r="J40048" i="16"/>
  <c r="J40049" i="16"/>
  <c r="J40050" i="16"/>
  <c r="J40051" i="16"/>
  <c r="J40052" i="16"/>
  <c r="J40053" i="16"/>
  <c r="J40054" i="16"/>
  <c r="J40055" i="16"/>
  <c r="J40056" i="16"/>
  <c r="J40057" i="16"/>
  <c r="J40058" i="16"/>
  <c r="J40059" i="16"/>
  <c r="J40060" i="16"/>
  <c r="J40061" i="16"/>
  <c r="J40062" i="16"/>
  <c r="J40063" i="16"/>
  <c r="J40064" i="16"/>
  <c r="J40065" i="16"/>
  <c r="J40066" i="16"/>
  <c r="J40067" i="16"/>
  <c r="J40068" i="16"/>
  <c r="J40069" i="16"/>
  <c r="J40070" i="16"/>
  <c r="J40071" i="16"/>
  <c r="J40072" i="16"/>
  <c r="J40073" i="16"/>
  <c r="J40074" i="16"/>
  <c r="J40075" i="16"/>
  <c r="J40076" i="16"/>
  <c r="J40077" i="16"/>
  <c r="J40078" i="16"/>
  <c r="J40079" i="16"/>
  <c r="J40080" i="16"/>
  <c r="J40081" i="16"/>
  <c r="J40082" i="16"/>
  <c r="J40083" i="16"/>
  <c r="J40084" i="16"/>
  <c r="J40085" i="16"/>
  <c r="J40086" i="16"/>
  <c r="J40087" i="16"/>
  <c r="J40088" i="16"/>
  <c r="J40089" i="16"/>
  <c r="J40090" i="16"/>
  <c r="J40091" i="16"/>
  <c r="J40092" i="16"/>
  <c r="J40093" i="16"/>
  <c r="J40094" i="16"/>
  <c r="J40095" i="16"/>
  <c r="J40096" i="16"/>
  <c r="J40097" i="16"/>
  <c r="J40098" i="16"/>
  <c r="J40099" i="16"/>
  <c r="J40100" i="16"/>
  <c r="J40101" i="16"/>
  <c r="J40102" i="16"/>
  <c r="J40103" i="16"/>
  <c r="J40104" i="16"/>
  <c r="J40105" i="16"/>
  <c r="J40106" i="16"/>
  <c r="J40107" i="16"/>
  <c r="J40108" i="16"/>
  <c r="J40109" i="16"/>
  <c r="J40110" i="16"/>
  <c r="J40111" i="16"/>
  <c r="J40112" i="16"/>
  <c r="J40113" i="16"/>
  <c r="J40114" i="16"/>
  <c r="J40115" i="16"/>
  <c r="J40116" i="16"/>
  <c r="J40117" i="16"/>
  <c r="J40118" i="16"/>
  <c r="J40119" i="16"/>
  <c r="J40120" i="16"/>
  <c r="J40121" i="16"/>
  <c r="J40122" i="16"/>
  <c r="J40123" i="16"/>
  <c r="J40124" i="16"/>
  <c r="J40125" i="16"/>
  <c r="J40126" i="16"/>
  <c r="J40127" i="16"/>
  <c r="J40128" i="16"/>
  <c r="J40129" i="16"/>
  <c r="J40130" i="16"/>
  <c r="J40131" i="16"/>
  <c r="J40132" i="16"/>
  <c r="J40133" i="16"/>
  <c r="J40134" i="16"/>
  <c r="J40135" i="16"/>
  <c r="J40136" i="16"/>
  <c r="J40137" i="16"/>
  <c r="J40138" i="16"/>
  <c r="J40139" i="16"/>
  <c r="J40140" i="16"/>
  <c r="J40141" i="16"/>
  <c r="J40142" i="16"/>
  <c r="J40143" i="16"/>
  <c r="J40144" i="16"/>
  <c r="J40145" i="16"/>
  <c r="J40146" i="16"/>
  <c r="J40147" i="16"/>
  <c r="J40148" i="16"/>
  <c r="J40149" i="16"/>
  <c r="J40150" i="16"/>
  <c r="J40151" i="16"/>
  <c r="J40152" i="16"/>
  <c r="J40153" i="16"/>
  <c r="J40154" i="16"/>
  <c r="J40155" i="16"/>
  <c r="J40156" i="16"/>
  <c r="J40157" i="16"/>
  <c r="J40158" i="16"/>
  <c r="J40159" i="16"/>
  <c r="J40160" i="16"/>
  <c r="J40161" i="16"/>
  <c r="J40162" i="16"/>
  <c r="J40163" i="16"/>
  <c r="J40164" i="16"/>
  <c r="J40165" i="16"/>
  <c r="J40166" i="16"/>
  <c r="J40167" i="16"/>
  <c r="J40168" i="16"/>
  <c r="J40169" i="16"/>
  <c r="J40170" i="16"/>
  <c r="J40171" i="16"/>
  <c r="J40172" i="16"/>
  <c r="J40173" i="16"/>
  <c r="J40174" i="16"/>
  <c r="J40175" i="16"/>
  <c r="J40176" i="16"/>
  <c r="J40177" i="16"/>
  <c r="J40178" i="16"/>
  <c r="J40179" i="16"/>
  <c r="J40180" i="16"/>
  <c r="J40181" i="16"/>
  <c r="J40182" i="16"/>
  <c r="J40183" i="16"/>
  <c r="J40184" i="16"/>
  <c r="J40185" i="16"/>
  <c r="J40186" i="16"/>
  <c r="J40187" i="16"/>
  <c r="J40188" i="16"/>
  <c r="J40189" i="16"/>
  <c r="J40190" i="16"/>
  <c r="J40191" i="16"/>
  <c r="J40192" i="16"/>
  <c r="J40193" i="16"/>
  <c r="J40194" i="16"/>
  <c r="J40195" i="16"/>
  <c r="J40196" i="16"/>
  <c r="J40197" i="16"/>
  <c r="J40198" i="16"/>
  <c r="J40199" i="16"/>
  <c r="J40200" i="16"/>
  <c r="J40201" i="16"/>
  <c r="J40202" i="16"/>
  <c r="J40203" i="16"/>
  <c r="J40204" i="16"/>
  <c r="J40205" i="16"/>
  <c r="J40206" i="16"/>
  <c r="J40207" i="16"/>
  <c r="J40208" i="16"/>
  <c r="J40209" i="16"/>
  <c r="J40210" i="16"/>
  <c r="J40211" i="16"/>
  <c r="J40212" i="16"/>
  <c r="J40213" i="16"/>
  <c r="J40214" i="16"/>
  <c r="J40215" i="16"/>
  <c r="J40216" i="16"/>
  <c r="J40217" i="16"/>
  <c r="J40218" i="16"/>
  <c r="J40219" i="16"/>
  <c r="J40220" i="16"/>
  <c r="J40221" i="16"/>
  <c r="J40222" i="16"/>
  <c r="J40223" i="16"/>
  <c r="J40224" i="16"/>
  <c r="J40225" i="16"/>
  <c r="J40226" i="16"/>
  <c r="J40227" i="16"/>
  <c r="J40228" i="16"/>
  <c r="J40229" i="16"/>
  <c r="J40230" i="16"/>
  <c r="J40231" i="16"/>
  <c r="J40232" i="16"/>
  <c r="J40233" i="16"/>
  <c r="J40234" i="16"/>
  <c r="J40235" i="16"/>
  <c r="J40236" i="16"/>
  <c r="J40237" i="16"/>
  <c r="J40238" i="16"/>
  <c r="J40239" i="16"/>
  <c r="J40240" i="16"/>
  <c r="J40241" i="16"/>
  <c r="J40242" i="16"/>
  <c r="J40243" i="16"/>
  <c r="J40244" i="16"/>
  <c r="J40245" i="16"/>
  <c r="J40246" i="16"/>
  <c r="J40247" i="16"/>
  <c r="J40248" i="16"/>
  <c r="J40249" i="16"/>
  <c r="J40250" i="16"/>
  <c r="J40251" i="16"/>
  <c r="J40252" i="16"/>
  <c r="J40253" i="16"/>
  <c r="J40254" i="16"/>
  <c r="J40255" i="16"/>
  <c r="J40256" i="16"/>
  <c r="J40257" i="16"/>
  <c r="J40258" i="16"/>
  <c r="J40259" i="16"/>
  <c r="J40260" i="16"/>
  <c r="J40261" i="16"/>
  <c r="J40262" i="16"/>
  <c r="J40263" i="16"/>
  <c r="J40264" i="16"/>
  <c r="J40265" i="16"/>
  <c r="J40266" i="16"/>
  <c r="J40267" i="16"/>
  <c r="J40268" i="16"/>
  <c r="J40269" i="16"/>
  <c r="J40270" i="16"/>
  <c r="J40271" i="16"/>
  <c r="J40272" i="16"/>
  <c r="J40273" i="16"/>
  <c r="J40274" i="16"/>
  <c r="J40275" i="16"/>
  <c r="J40276" i="16"/>
  <c r="J40277" i="16"/>
  <c r="J40278" i="16"/>
  <c r="J40279" i="16"/>
  <c r="J40280" i="16"/>
  <c r="J40281" i="16"/>
  <c r="J40282" i="16"/>
  <c r="J40283" i="16"/>
  <c r="J40284" i="16"/>
  <c r="J40285" i="16"/>
  <c r="J40286" i="16"/>
  <c r="J40287" i="16"/>
  <c r="J40288" i="16"/>
  <c r="J40289" i="16"/>
  <c r="J40290" i="16"/>
  <c r="J40291" i="16"/>
  <c r="J40292" i="16"/>
  <c r="J40293" i="16"/>
  <c r="J40294" i="16"/>
  <c r="J40295" i="16"/>
  <c r="J40296" i="16"/>
  <c r="J40297" i="16"/>
  <c r="J40298" i="16"/>
  <c r="J40299" i="16"/>
  <c r="J40300" i="16"/>
  <c r="J40301" i="16"/>
  <c r="J40302" i="16"/>
  <c r="J40303" i="16"/>
  <c r="J40304" i="16"/>
  <c r="J40305" i="16"/>
  <c r="J40306" i="16"/>
  <c r="J40307" i="16"/>
  <c r="J40308" i="16"/>
  <c r="J40309" i="16"/>
  <c r="J40310" i="16"/>
  <c r="J40311" i="16"/>
  <c r="J40312" i="16"/>
  <c r="J40313" i="16"/>
  <c r="J40314" i="16"/>
  <c r="J40315" i="16"/>
  <c r="J40316" i="16"/>
  <c r="J40317" i="16"/>
  <c r="J40318" i="16"/>
  <c r="J40319" i="16"/>
  <c r="J40320" i="16"/>
  <c r="J40321" i="16"/>
  <c r="J40322" i="16"/>
  <c r="J40323" i="16"/>
  <c r="J40324" i="16"/>
  <c r="J40325" i="16"/>
  <c r="J40326" i="16"/>
  <c r="J40327" i="16"/>
  <c r="J40328" i="16"/>
  <c r="J40329" i="16"/>
  <c r="J40330" i="16"/>
  <c r="J40331" i="16"/>
  <c r="J40332" i="16"/>
  <c r="J40333" i="16"/>
  <c r="J40334" i="16"/>
  <c r="J40335" i="16"/>
  <c r="J40336" i="16"/>
  <c r="J40337" i="16"/>
  <c r="J40338" i="16"/>
  <c r="J40339" i="16"/>
  <c r="J40340" i="16"/>
  <c r="J40341" i="16"/>
  <c r="J40342" i="16"/>
  <c r="J40343" i="16"/>
  <c r="J40344" i="16"/>
  <c r="J40345" i="16"/>
  <c r="J40346" i="16"/>
  <c r="J40347" i="16"/>
  <c r="J40348" i="16"/>
  <c r="J40349" i="16"/>
  <c r="J40350" i="16"/>
  <c r="J40351" i="16"/>
  <c r="J40352" i="16"/>
  <c r="J40353" i="16"/>
  <c r="J40354" i="16"/>
  <c r="J40355" i="16"/>
  <c r="J40356" i="16"/>
  <c r="J40357" i="16"/>
  <c r="J40358" i="16"/>
  <c r="J40359" i="16"/>
  <c r="J40360" i="16"/>
  <c r="J40361" i="16"/>
  <c r="J40362" i="16"/>
  <c r="J40363" i="16"/>
  <c r="J40364" i="16"/>
  <c r="J40365" i="16"/>
  <c r="J40366" i="16"/>
  <c r="J40367" i="16"/>
  <c r="J40368" i="16"/>
  <c r="J40369" i="16"/>
  <c r="J40370" i="16"/>
  <c r="J40371" i="16"/>
  <c r="J40372" i="16"/>
  <c r="J40373" i="16"/>
  <c r="J40374" i="16"/>
  <c r="J40375" i="16"/>
  <c r="J40376" i="16"/>
  <c r="J40377" i="16"/>
  <c r="J40378" i="16"/>
  <c r="J40379" i="16"/>
  <c r="J40380" i="16"/>
  <c r="J40381" i="16"/>
  <c r="J40382" i="16"/>
  <c r="J40383" i="16"/>
  <c r="J40384" i="16"/>
  <c r="J40385" i="16"/>
  <c r="J40386" i="16"/>
  <c r="J40387" i="16"/>
  <c r="J40388" i="16"/>
  <c r="J40389" i="16"/>
  <c r="J40390" i="16"/>
  <c r="J40391" i="16"/>
  <c r="J40392" i="16"/>
  <c r="J40393" i="16"/>
  <c r="J40394" i="16"/>
  <c r="J40395" i="16"/>
  <c r="J40396" i="16"/>
  <c r="J40397" i="16"/>
  <c r="J40398" i="16"/>
  <c r="J40399" i="16"/>
  <c r="J40400" i="16"/>
  <c r="J40401" i="16"/>
  <c r="J40402" i="16"/>
  <c r="J40403" i="16"/>
  <c r="J40404" i="16"/>
  <c r="J40405" i="16"/>
  <c r="J40406" i="16"/>
  <c r="J40407" i="16"/>
  <c r="J40408" i="16"/>
  <c r="J40409" i="16"/>
  <c r="J40410" i="16"/>
  <c r="J40411" i="16"/>
  <c r="J40412" i="16"/>
  <c r="J40413" i="16"/>
  <c r="J40414" i="16"/>
  <c r="J40415" i="16"/>
  <c r="J40416" i="16"/>
  <c r="J40417" i="16"/>
  <c r="J40418" i="16"/>
  <c r="J40419" i="16"/>
  <c r="J40420" i="16"/>
  <c r="J40421" i="16"/>
  <c r="J40422" i="16"/>
  <c r="J40423" i="16"/>
  <c r="J40424" i="16"/>
  <c r="J40425" i="16"/>
  <c r="J40426" i="16"/>
  <c r="J40427" i="16"/>
  <c r="J40428" i="16"/>
  <c r="J40429" i="16"/>
  <c r="J40430" i="16"/>
  <c r="J40431" i="16"/>
  <c r="J40432" i="16"/>
  <c r="J40433" i="16"/>
  <c r="J40434" i="16"/>
  <c r="J40435" i="16"/>
  <c r="J40436" i="16"/>
  <c r="J40437" i="16"/>
  <c r="J40438" i="16"/>
  <c r="J40439" i="16"/>
  <c r="J40440" i="16"/>
  <c r="J40441" i="16"/>
  <c r="J40442" i="16"/>
  <c r="J40443" i="16"/>
  <c r="J40444" i="16"/>
  <c r="J40445" i="16"/>
  <c r="J40446" i="16"/>
  <c r="J40447" i="16"/>
  <c r="J40448" i="16"/>
  <c r="J40449" i="16"/>
  <c r="J40450" i="16"/>
  <c r="J40451" i="16"/>
  <c r="J40452" i="16"/>
  <c r="J40453" i="16"/>
  <c r="J40454" i="16"/>
  <c r="J40455" i="16"/>
  <c r="J40456" i="16"/>
  <c r="J40457" i="16"/>
  <c r="J40458" i="16"/>
  <c r="J40459" i="16"/>
  <c r="J40460" i="16"/>
  <c r="J40461" i="16"/>
  <c r="J40462" i="16"/>
  <c r="J40463" i="16"/>
  <c r="J40464" i="16"/>
  <c r="J40465" i="16"/>
  <c r="J40466" i="16"/>
  <c r="J40467" i="16"/>
  <c r="J40468" i="16"/>
  <c r="J40469" i="16"/>
  <c r="J40470" i="16"/>
  <c r="J40471" i="16"/>
  <c r="J40472" i="16"/>
  <c r="J40473" i="16"/>
  <c r="J40474" i="16"/>
  <c r="J40475" i="16"/>
  <c r="J40476" i="16"/>
  <c r="J40477" i="16"/>
  <c r="J40478" i="16"/>
  <c r="J40479" i="16"/>
  <c r="J40480" i="16"/>
  <c r="J40481" i="16"/>
  <c r="J40482" i="16"/>
  <c r="J40483" i="16"/>
  <c r="J40484" i="16"/>
  <c r="J40485" i="16"/>
  <c r="J40486" i="16"/>
  <c r="J40487" i="16"/>
  <c r="J40488" i="16"/>
  <c r="J40489" i="16"/>
  <c r="J40490" i="16"/>
  <c r="J40491" i="16"/>
  <c r="J40492" i="16"/>
  <c r="J40493" i="16"/>
  <c r="J40494" i="16"/>
  <c r="J40495" i="16"/>
  <c r="J40496" i="16"/>
  <c r="J40497" i="16"/>
  <c r="J40498" i="16"/>
  <c r="J40499" i="16"/>
  <c r="J40500" i="16"/>
  <c r="J40501" i="16"/>
  <c r="J40502" i="16"/>
  <c r="J40503" i="16"/>
  <c r="J40504" i="16"/>
  <c r="J40505" i="16"/>
  <c r="J40506" i="16"/>
  <c r="J40507" i="16"/>
  <c r="J40508" i="16"/>
  <c r="J40509" i="16"/>
  <c r="J40510" i="16"/>
  <c r="J40511" i="16"/>
  <c r="J40512" i="16"/>
  <c r="J40513" i="16"/>
  <c r="J40514" i="16"/>
  <c r="J40515" i="16"/>
  <c r="J40516" i="16"/>
  <c r="J40517" i="16"/>
  <c r="J40518" i="16"/>
  <c r="J40519" i="16"/>
  <c r="J40520" i="16"/>
  <c r="J40521" i="16"/>
  <c r="J40522" i="16"/>
  <c r="J40523" i="16"/>
  <c r="J40524" i="16"/>
  <c r="J40525" i="16"/>
  <c r="J40526" i="16"/>
  <c r="J40527" i="16"/>
  <c r="J40528" i="16"/>
  <c r="J40529" i="16"/>
  <c r="J40530" i="16"/>
  <c r="J40531" i="16"/>
  <c r="J40532" i="16"/>
  <c r="J40533" i="16"/>
  <c r="J40534" i="16"/>
  <c r="J40535" i="16"/>
  <c r="J40536" i="16"/>
  <c r="J40537" i="16"/>
  <c r="J40538" i="16"/>
  <c r="J40539" i="16"/>
  <c r="J40540" i="16"/>
  <c r="J40541" i="16"/>
  <c r="J40542" i="16"/>
  <c r="J40543" i="16"/>
  <c r="J40544" i="16"/>
  <c r="J40545" i="16"/>
  <c r="J40546" i="16"/>
  <c r="J40547" i="16"/>
  <c r="J40548" i="16"/>
  <c r="J40549" i="16"/>
  <c r="J40550" i="16"/>
  <c r="J40551" i="16"/>
  <c r="J40552" i="16"/>
  <c r="J40553" i="16"/>
  <c r="J40554" i="16"/>
  <c r="J40555" i="16"/>
  <c r="J40556" i="16"/>
  <c r="J40557" i="16"/>
  <c r="J40558" i="16"/>
  <c r="J40559" i="16"/>
  <c r="J40560" i="16"/>
  <c r="J40561" i="16"/>
  <c r="J40562" i="16"/>
  <c r="J40563" i="16"/>
  <c r="J40564" i="16"/>
  <c r="J40565" i="16"/>
  <c r="J40566" i="16"/>
  <c r="J40567" i="16"/>
  <c r="J40568" i="16"/>
  <c r="J40569" i="16"/>
  <c r="J40570" i="16"/>
  <c r="J40571" i="16"/>
  <c r="J40572" i="16"/>
  <c r="J40573" i="16"/>
  <c r="J40574" i="16"/>
  <c r="J40575" i="16"/>
  <c r="J40576" i="16"/>
  <c r="J40577" i="16"/>
  <c r="J40578" i="16"/>
  <c r="J40579" i="16"/>
  <c r="J40580" i="16"/>
  <c r="J40581" i="16"/>
  <c r="J40582" i="16"/>
  <c r="J40583" i="16"/>
  <c r="J40584" i="16"/>
  <c r="J40585" i="16"/>
  <c r="J40586" i="16"/>
  <c r="J40587" i="16"/>
  <c r="J40588" i="16"/>
  <c r="J40589" i="16"/>
  <c r="J40590" i="16"/>
  <c r="J40591" i="16"/>
  <c r="J40592" i="16"/>
  <c r="J40593" i="16"/>
  <c r="J40594" i="16"/>
  <c r="J40595" i="16"/>
  <c r="J40596" i="16"/>
  <c r="J40597" i="16"/>
  <c r="J40598" i="16"/>
  <c r="J40599" i="16"/>
  <c r="J40600" i="16"/>
  <c r="J40601" i="16"/>
  <c r="J40602" i="16"/>
  <c r="J40603" i="16"/>
  <c r="J40604" i="16"/>
  <c r="J40605" i="16"/>
  <c r="J40606" i="16"/>
  <c r="J40607" i="16"/>
  <c r="J40608" i="16"/>
  <c r="J40609" i="16"/>
  <c r="J40610" i="16"/>
  <c r="J40611" i="16"/>
  <c r="J40612" i="16"/>
  <c r="J40613" i="16"/>
  <c r="J40614" i="16"/>
  <c r="J40615" i="16"/>
  <c r="J40616" i="16"/>
  <c r="J40617" i="16"/>
  <c r="J40618" i="16"/>
  <c r="J40619" i="16"/>
  <c r="J40620" i="16"/>
  <c r="J40621" i="16"/>
  <c r="J40622" i="16"/>
  <c r="J40623" i="16"/>
  <c r="J40624" i="16"/>
  <c r="J40625" i="16"/>
  <c r="J40626" i="16"/>
  <c r="J40627" i="16"/>
  <c r="J40628" i="16"/>
  <c r="J40629" i="16"/>
  <c r="J40630" i="16"/>
  <c r="J40631" i="16"/>
  <c r="J40632" i="16"/>
  <c r="J40633" i="16"/>
  <c r="J40634" i="16"/>
  <c r="J40635" i="16"/>
  <c r="J40636" i="16"/>
  <c r="J40637" i="16"/>
  <c r="J40638" i="16"/>
  <c r="J40639" i="16"/>
  <c r="J40640" i="16"/>
  <c r="J40641" i="16"/>
  <c r="J40642" i="16"/>
  <c r="J40643" i="16"/>
  <c r="J40644" i="16"/>
  <c r="J40645" i="16"/>
  <c r="J40646" i="16"/>
  <c r="J40647" i="16"/>
  <c r="J40648" i="16"/>
  <c r="J40649" i="16"/>
  <c r="J40650" i="16"/>
  <c r="J40651" i="16"/>
  <c r="J40652" i="16"/>
  <c r="J40653" i="16"/>
  <c r="J40654" i="16"/>
  <c r="J40655" i="16"/>
  <c r="J40656" i="16"/>
  <c r="J40657" i="16"/>
  <c r="J40658" i="16"/>
  <c r="J40659" i="16"/>
  <c r="J40660" i="16"/>
  <c r="J40661" i="16"/>
  <c r="J40662" i="16"/>
  <c r="J40663" i="16"/>
  <c r="J40664" i="16"/>
  <c r="J40665" i="16"/>
  <c r="J40666" i="16"/>
  <c r="J40667" i="16"/>
  <c r="J40668" i="16"/>
  <c r="J40669" i="16"/>
  <c r="J40670" i="16"/>
  <c r="J40671" i="16"/>
  <c r="J40672" i="16"/>
  <c r="J40673" i="16"/>
  <c r="J40674" i="16"/>
  <c r="J40675" i="16"/>
  <c r="J40676" i="16"/>
  <c r="J40677" i="16"/>
  <c r="J40678" i="16"/>
  <c r="J40679" i="16"/>
  <c r="J40680" i="16"/>
  <c r="J40681" i="16"/>
  <c r="J40682" i="16"/>
  <c r="J40683" i="16"/>
  <c r="J40684" i="16"/>
  <c r="J40685" i="16"/>
  <c r="J40686" i="16"/>
  <c r="J40687" i="16"/>
  <c r="J40688" i="16"/>
  <c r="J40689" i="16"/>
  <c r="J40690" i="16"/>
  <c r="J40691" i="16"/>
  <c r="J40692" i="16"/>
  <c r="J40693" i="16"/>
  <c r="J40694" i="16"/>
  <c r="J40695" i="16"/>
  <c r="J40696" i="16"/>
  <c r="J40697" i="16"/>
  <c r="J40698" i="16"/>
  <c r="J40699" i="16"/>
  <c r="J40700" i="16"/>
  <c r="J40701" i="16"/>
  <c r="J40702" i="16"/>
  <c r="J40703" i="16"/>
  <c r="J40704" i="16"/>
  <c r="J40705" i="16"/>
  <c r="J40706" i="16"/>
  <c r="J40707" i="16"/>
  <c r="J40708" i="16"/>
  <c r="J40709" i="16"/>
  <c r="J40710" i="16"/>
  <c r="J40711" i="16"/>
  <c r="J40712" i="16"/>
  <c r="J40713" i="16"/>
  <c r="J40714" i="16"/>
  <c r="J40715" i="16"/>
  <c r="J40716" i="16"/>
  <c r="J40717" i="16"/>
  <c r="J40718" i="16"/>
  <c r="J40719" i="16"/>
  <c r="J40720" i="16"/>
  <c r="J40721" i="16"/>
  <c r="J40722" i="16"/>
  <c r="J40723" i="16"/>
  <c r="J40724" i="16"/>
  <c r="J40725" i="16"/>
  <c r="J40726" i="16"/>
  <c r="J40727" i="16"/>
  <c r="J40728" i="16"/>
  <c r="J40729" i="16"/>
  <c r="J40730" i="16"/>
  <c r="J40731" i="16"/>
  <c r="J40732" i="16"/>
  <c r="J40733" i="16"/>
  <c r="J40734" i="16"/>
  <c r="J40735" i="16"/>
  <c r="J40736" i="16"/>
  <c r="J40737" i="16"/>
  <c r="J40738" i="16"/>
  <c r="J40739" i="16"/>
  <c r="J40740" i="16"/>
  <c r="J40741" i="16"/>
  <c r="J40742" i="16"/>
  <c r="J40743" i="16"/>
  <c r="J40744" i="16"/>
  <c r="J40745" i="16"/>
  <c r="J40746" i="16"/>
  <c r="J40747" i="16"/>
  <c r="J40748" i="16"/>
  <c r="J40749" i="16"/>
  <c r="J40750" i="16"/>
  <c r="J40751" i="16"/>
  <c r="J40752" i="16"/>
  <c r="J40753" i="16"/>
  <c r="J40754" i="16"/>
  <c r="J40755" i="16"/>
  <c r="J40756" i="16"/>
  <c r="J40757" i="16"/>
  <c r="J40758" i="16"/>
  <c r="J40759" i="16"/>
  <c r="J40760" i="16"/>
  <c r="J40761" i="16"/>
  <c r="J40762" i="16"/>
  <c r="J40763" i="16"/>
  <c r="J40764" i="16"/>
  <c r="J40765" i="16"/>
  <c r="J40766" i="16"/>
  <c r="J40767" i="16"/>
  <c r="J40768" i="16"/>
  <c r="J40769" i="16"/>
  <c r="J40770" i="16"/>
  <c r="J40771" i="16"/>
  <c r="J40772" i="16"/>
  <c r="J40773" i="16"/>
  <c r="J40774" i="16"/>
  <c r="J40775" i="16"/>
  <c r="J40776" i="16"/>
  <c r="J40777" i="16"/>
  <c r="J40778" i="16"/>
  <c r="J40779" i="16"/>
  <c r="J40780" i="16"/>
  <c r="J40781" i="16"/>
  <c r="J40782" i="16"/>
  <c r="J40783" i="16"/>
  <c r="J40784" i="16"/>
  <c r="J40785" i="16"/>
  <c r="J40786" i="16"/>
  <c r="J40787" i="16"/>
  <c r="J40788" i="16"/>
  <c r="J40789" i="16"/>
  <c r="J40790" i="16"/>
  <c r="J40791" i="16"/>
  <c r="J40792" i="16"/>
  <c r="J40793" i="16"/>
  <c r="J40794" i="16"/>
  <c r="J40795" i="16"/>
  <c r="J40796" i="16"/>
  <c r="J40797" i="16"/>
  <c r="J40798" i="16"/>
  <c r="J40799" i="16"/>
  <c r="J40800" i="16"/>
  <c r="J40801" i="16"/>
  <c r="J40802" i="16"/>
  <c r="J40803" i="16"/>
  <c r="J40804" i="16"/>
  <c r="J40805" i="16"/>
  <c r="J40806" i="16"/>
  <c r="J40807" i="16"/>
  <c r="J40808" i="16"/>
  <c r="J40809" i="16"/>
  <c r="J40810" i="16"/>
  <c r="J40811" i="16"/>
  <c r="J40812" i="16"/>
  <c r="J40813" i="16"/>
  <c r="J40814" i="16"/>
  <c r="J40815" i="16"/>
  <c r="J40816" i="16"/>
  <c r="J40817" i="16"/>
  <c r="J40818" i="16"/>
  <c r="J40819" i="16"/>
  <c r="J40820" i="16"/>
  <c r="J40821" i="16"/>
  <c r="J40822" i="16"/>
  <c r="J40823" i="16"/>
  <c r="J40824" i="16"/>
  <c r="J40825" i="16"/>
  <c r="J40826" i="16"/>
  <c r="J40827" i="16"/>
  <c r="J40828" i="16"/>
  <c r="J40829" i="16"/>
  <c r="J40830" i="16"/>
  <c r="J40831" i="16"/>
  <c r="J40832" i="16"/>
  <c r="J40833" i="16"/>
  <c r="J40834" i="16"/>
  <c r="J40835" i="16"/>
  <c r="J40836" i="16"/>
  <c r="J40837" i="16"/>
  <c r="J40838" i="16"/>
  <c r="J40839" i="16"/>
  <c r="J40840" i="16"/>
  <c r="J40841" i="16"/>
  <c r="J40842" i="16"/>
  <c r="J40843" i="16"/>
  <c r="J40844" i="16"/>
  <c r="J40845" i="16"/>
  <c r="J40846" i="16"/>
  <c r="J40847" i="16"/>
  <c r="J40848" i="16"/>
  <c r="J40849" i="16"/>
  <c r="J40850" i="16"/>
  <c r="J40851" i="16"/>
  <c r="J40852" i="16"/>
  <c r="J40853" i="16"/>
  <c r="J40854" i="16"/>
  <c r="J40855" i="16"/>
  <c r="J40856" i="16"/>
  <c r="J40857" i="16"/>
  <c r="J40858" i="16"/>
  <c r="J40859" i="16"/>
  <c r="J40860" i="16"/>
  <c r="J40861" i="16"/>
  <c r="J40862" i="16"/>
  <c r="J40863" i="16"/>
  <c r="J40864" i="16"/>
  <c r="J40865" i="16"/>
  <c r="J40866" i="16"/>
  <c r="J40867" i="16"/>
  <c r="J40868" i="16"/>
  <c r="J40869" i="16"/>
  <c r="J40870" i="16"/>
  <c r="J40871" i="16"/>
  <c r="J40872" i="16"/>
  <c r="J40873" i="16"/>
  <c r="J40874" i="16"/>
  <c r="J40875" i="16"/>
  <c r="J40876" i="16"/>
  <c r="J40877" i="16"/>
  <c r="J40878" i="16"/>
  <c r="J40879" i="16"/>
  <c r="J40880" i="16"/>
  <c r="J40881" i="16"/>
  <c r="J40882" i="16"/>
  <c r="J40883" i="16"/>
  <c r="J40884" i="16"/>
  <c r="J40885" i="16"/>
  <c r="J40886" i="16"/>
  <c r="J40887" i="16"/>
  <c r="J40888" i="16"/>
  <c r="J40889" i="16"/>
  <c r="J40890" i="16"/>
  <c r="J40891" i="16"/>
  <c r="J40892" i="16"/>
  <c r="J40893" i="16"/>
  <c r="J40894" i="16"/>
  <c r="J40895" i="16"/>
  <c r="J40896" i="16"/>
  <c r="J40897" i="16"/>
  <c r="J40898" i="16"/>
  <c r="J40899" i="16"/>
  <c r="J40900" i="16"/>
  <c r="J40901" i="16"/>
  <c r="J40902" i="16"/>
  <c r="J40903" i="16"/>
  <c r="J40904" i="16"/>
  <c r="J40905" i="16"/>
  <c r="J40906" i="16"/>
  <c r="J40907" i="16"/>
  <c r="J40908" i="16"/>
  <c r="J40909" i="16"/>
  <c r="J40910" i="16"/>
  <c r="J40911" i="16"/>
  <c r="J40912" i="16"/>
  <c r="J40913" i="16"/>
  <c r="J40914" i="16"/>
  <c r="J40915" i="16"/>
  <c r="J40916" i="16"/>
  <c r="J40917" i="16"/>
  <c r="J40918" i="16"/>
  <c r="J40919" i="16"/>
  <c r="J40920" i="16"/>
  <c r="J40921" i="16"/>
  <c r="J40922" i="16"/>
  <c r="J40923" i="16"/>
  <c r="J40924" i="16"/>
  <c r="J40925" i="16"/>
  <c r="J40926" i="16"/>
  <c r="J40927" i="16"/>
  <c r="J40928" i="16"/>
  <c r="J40929" i="16"/>
  <c r="J40930" i="16"/>
  <c r="J40931" i="16"/>
  <c r="J40932" i="16"/>
  <c r="J40933" i="16"/>
  <c r="J40934" i="16"/>
  <c r="J40935" i="16"/>
  <c r="J40936" i="16"/>
  <c r="J40937" i="16"/>
  <c r="J40938" i="16"/>
  <c r="J40939" i="16"/>
  <c r="J40940" i="16"/>
  <c r="J40941" i="16"/>
  <c r="J40942" i="16"/>
  <c r="J40943" i="16"/>
  <c r="J40944" i="16"/>
  <c r="J40945" i="16"/>
  <c r="J40946" i="16"/>
  <c r="J40947" i="16"/>
  <c r="J40948" i="16"/>
  <c r="J40949" i="16"/>
  <c r="J40950" i="16"/>
  <c r="J40951" i="16"/>
  <c r="J40952" i="16"/>
  <c r="J40953" i="16"/>
  <c r="J40954" i="16"/>
  <c r="J40955" i="16"/>
  <c r="J40956" i="16"/>
  <c r="J40957" i="16"/>
  <c r="J40958" i="16"/>
  <c r="J40959" i="16"/>
  <c r="J40960" i="16"/>
  <c r="J40961" i="16"/>
  <c r="J40962" i="16"/>
  <c r="J40963" i="16"/>
  <c r="J40964" i="16"/>
  <c r="J40965" i="16"/>
  <c r="J40966" i="16"/>
  <c r="J40967" i="16"/>
  <c r="J40968" i="16"/>
  <c r="J40969" i="16"/>
  <c r="J40970" i="16"/>
  <c r="J40971" i="16"/>
  <c r="J40972" i="16"/>
  <c r="J40973" i="16"/>
  <c r="J40974" i="16"/>
  <c r="J40975" i="16"/>
  <c r="J40976" i="16"/>
  <c r="J40977" i="16"/>
  <c r="J40978" i="16"/>
  <c r="J40979" i="16"/>
  <c r="J40980" i="16"/>
  <c r="J40981" i="16"/>
  <c r="J40982" i="16"/>
  <c r="J40983" i="16"/>
  <c r="J40984" i="16"/>
  <c r="J40985" i="16"/>
  <c r="J40986" i="16"/>
  <c r="J40987" i="16"/>
  <c r="J40988" i="16"/>
  <c r="J40989" i="16"/>
  <c r="J40990" i="16"/>
  <c r="J40991" i="16"/>
  <c r="J40992" i="16"/>
  <c r="J40993" i="16"/>
  <c r="J40994" i="16"/>
  <c r="J40995" i="16"/>
  <c r="J40996" i="16"/>
  <c r="J40997" i="16"/>
  <c r="J40998" i="16"/>
  <c r="J40999" i="16"/>
  <c r="J41000" i="16"/>
  <c r="J41001" i="16"/>
  <c r="J41002" i="16"/>
  <c r="J41003" i="16"/>
  <c r="J41004" i="16"/>
  <c r="J41005" i="16"/>
  <c r="J41006" i="16"/>
  <c r="J41007" i="16"/>
  <c r="J41008" i="16"/>
  <c r="J41009" i="16"/>
  <c r="J41010" i="16"/>
  <c r="J41011" i="16"/>
  <c r="J41012" i="16"/>
  <c r="J41013" i="16"/>
  <c r="J41014" i="16"/>
  <c r="J41015" i="16"/>
  <c r="J41016" i="16"/>
  <c r="J41017" i="16"/>
  <c r="J41018" i="16"/>
  <c r="J41019" i="16"/>
  <c r="J41020" i="16"/>
  <c r="J41021" i="16"/>
  <c r="J41022" i="16"/>
  <c r="J41023" i="16"/>
  <c r="J41024" i="16"/>
  <c r="J41025" i="16"/>
  <c r="J41026" i="16"/>
  <c r="J41027" i="16"/>
  <c r="J41028" i="16"/>
  <c r="J41029" i="16"/>
  <c r="J41030" i="16"/>
  <c r="J41031" i="16"/>
  <c r="J41032" i="16"/>
  <c r="J41033" i="16"/>
  <c r="J41034" i="16"/>
  <c r="J41035" i="16"/>
  <c r="J41036" i="16"/>
  <c r="J41037" i="16"/>
  <c r="J41038" i="16"/>
  <c r="J41039" i="16"/>
  <c r="J41040" i="16"/>
  <c r="J41041" i="16"/>
  <c r="J41042" i="16"/>
  <c r="J41043" i="16"/>
  <c r="J41044" i="16"/>
  <c r="J41045" i="16"/>
  <c r="J41046" i="16"/>
  <c r="J41047" i="16"/>
  <c r="J41048" i="16"/>
  <c r="J41049" i="16"/>
  <c r="J41050" i="16"/>
  <c r="J41051" i="16"/>
  <c r="J41052" i="16"/>
  <c r="J41053" i="16"/>
  <c r="J41054" i="16"/>
  <c r="J41055" i="16"/>
  <c r="J41056" i="16"/>
  <c r="J41057" i="16"/>
  <c r="J41058" i="16"/>
  <c r="J41059" i="16"/>
  <c r="J41060" i="16"/>
  <c r="J41061" i="16"/>
  <c r="J41062" i="16"/>
  <c r="J41063" i="16"/>
  <c r="J41064" i="16"/>
  <c r="J41065" i="16"/>
  <c r="J41066" i="16"/>
  <c r="J41067" i="16"/>
  <c r="J41068" i="16"/>
  <c r="J41069" i="16"/>
  <c r="J41070" i="16"/>
  <c r="J41071" i="16"/>
  <c r="J41072" i="16"/>
  <c r="J41073" i="16"/>
  <c r="J41074" i="16"/>
  <c r="J41075" i="16"/>
  <c r="J41076" i="16"/>
  <c r="J41077" i="16"/>
  <c r="J41078" i="16"/>
  <c r="J41079" i="16"/>
  <c r="J41080" i="16"/>
  <c r="J41081" i="16"/>
  <c r="J41082" i="16"/>
  <c r="J41083" i="16"/>
  <c r="J41084" i="16"/>
  <c r="J41085" i="16"/>
  <c r="J41086" i="16"/>
  <c r="J41087" i="16"/>
  <c r="J41088" i="16"/>
  <c r="J41089" i="16"/>
  <c r="J41090" i="16"/>
  <c r="J41091" i="16"/>
  <c r="J41092" i="16"/>
  <c r="J41093" i="16"/>
  <c r="J41094" i="16"/>
  <c r="J41095" i="16"/>
  <c r="J41096" i="16"/>
  <c r="J41097" i="16"/>
  <c r="J41098" i="16"/>
  <c r="J41099" i="16"/>
  <c r="J41100" i="16"/>
  <c r="J41101" i="16"/>
  <c r="J41102" i="16"/>
  <c r="J41103" i="16"/>
  <c r="J41104" i="16"/>
  <c r="J41105" i="16"/>
  <c r="J41106" i="16"/>
  <c r="J41107" i="16"/>
  <c r="J41108" i="16"/>
  <c r="J41109" i="16"/>
  <c r="J41110" i="16"/>
  <c r="J41111" i="16"/>
  <c r="J41112" i="16"/>
  <c r="J41113" i="16"/>
  <c r="J41114" i="16"/>
  <c r="J41115" i="16"/>
  <c r="J41116" i="16"/>
  <c r="J41117" i="16"/>
  <c r="J41118" i="16"/>
  <c r="J41119" i="16"/>
  <c r="J41120" i="16"/>
  <c r="J41121" i="16"/>
  <c r="J41122" i="16"/>
  <c r="J41123" i="16"/>
  <c r="J41124" i="16"/>
  <c r="J41125" i="16"/>
  <c r="J41126" i="16"/>
  <c r="J41127" i="16"/>
  <c r="J41128" i="16"/>
  <c r="J41129" i="16"/>
  <c r="J41130" i="16"/>
  <c r="J41131" i="16"/>
  <c r="J41132" i="16"/>
  <c r="J41133" i="16"/>
  <c r="J41134" i="16"/>
  <c r="J41135" i="16"/>
  <c r="J41136" i="16"/>
  <c r="J41137" i="16"/>
  <c r="J41138" i="16"/>
  <c r="J41139" i="16"/>
  <c r="J41140" i="16"/>
  <c r="J41141" i="16"/>
  <c r="J41142" i="16"/>
  <c r="J41143" i="16"/>
  <c r="J41144" i="16"/>
  <c r="J41145" i="16"/>
  <c r="J41146" i="16"/>
  <c r="J41147" i="16"/>
  <c r="J41148" i="16"/>
  <c r="J41149" i="16"/>
  <c r="J41150" i="16"/>
  <c r="J41151" i="16"/>
  <c r="J41152" i="16"/>
  <c r="J41153" i="16"/>
  <c r="J41154" i="16"/>
  <c r="J41155" i="16"/>
  <c r="J41156" i="16"/>
  <c r="J41157" i="16"/>
  <c r="J41158" i="16"/>
  <c r="J41159" i="16"/>
  <c r="J41160" i="16"/>
  <c r="J41161" i="16"/>
  <c r="J41162" i="16"/>
  <c r="J41163" i="16"/>
  <c r="J41164" i="16"/>
  <c r="J41165" i="16"/>
  <c r="J41166" i="16"/>
  <c r="J41167" i="16"/>
  <c r="J41168" i="16"/>
  <c r="J41169" i="16"/>
  <c r="J41170" i="16"/>
  <c r="J41171" i="16"/>
  <c r="J41172" i="16"/>
  <c r="J41173" i="16"/>
  <c r="J41174" i="16"/>
  <c r="J41175" i="16"/>
  <c r="J41176" i="16"/>
  <c r="J41177" i="16"/>
  <c r="J41178" i="16"/>
  <c r="J41179" i="16"/>
  <c r="J41180" i="16"/>
  <c r="J41181" i="16"/>
  <c r="J41182" i="16"/>
  <c r="J41183" i="16"/>
  <c r="J41184" i="16"/>
  <c r="J41185" i="16"/>
  <c r="J41186" i="16"/>
  <c r="J41187" i="16"/>
  <c r="J41188" i="16"/>
  <c r="J41189" i="16"/>
  <c r="J41190" i="16"/>
  <c r="J41191" i="16"/>
  <c r="J41192" i="16"/>
  <c r="J41193" i="16"/>
  <c r="J41194" i="16"/>
  <c r="J41195" i="16"/>
  <c r="J41196" i="16"/>
  <c r="J41197" i="16"/>
  <c r="J41198" i="16"/>
  <c r="J41199" i="16"/>
  <c r="J41200" i="16"/>
  <c r="J41201" i="16"/>
  <c r="J41202" i="16"/>
  <c r="J41203" i="16"/>
  <c r="J41204" i="16"/>
  <c r="J41205" i="16"/>
  <c r="J41206" i="16"/>
  <c r="J41207" i="16"/>
  <c r="J41208" i="16"/>
  <c r="J41209" i="16"/>
  <c r="J41210" i="16"/>
  <c r="J41211" i="16"/>
  <c r="J41212" i="16"/>
  <c r="J41213" i="16"/>
  <c r="J41214" i="16"/>
  <c r="J41215" i="16"/>
  <c r="J41216" i="16"/>
  <c r="J41217" i="16"/>
  <c r="J41218" i="16"/>
  <c r="J41219" i="16"/>
  <c r="J41220" i="16"/>
  <c r="J41221" i="16"/>
  <c r="J41222" i="16"/>
  <c r="J41223" i="16"/>
  <c r="J41224" i="16"/>
  <c r="J41225" i="16"/>
  <c r="J41226" i="16"/>
  <c r="J41227" i="16"/>
  <c r="J41228" i="16"/>
  <c r="J41229" i="16"/>
  <c r="J41230" i="16"/>
  <c r="J41231" i="16"/>
  <c r="J41232" i="16"/>
  <c r="J41233" i="16"/>
  <c r="J41234" i="16"/>
  <c r="J41235" i="16"/>
  <c r="J41236" i="16"/>
  <c r="J41237" i="16"/>
  <c r="J41238" i="16"/>
  <c r="J41239" i="16"/>
  <c r="J41240" i="16"/>
  <c r="J41241" i="16"/>
  <c r="J41242" i="16"/>
  <c r="J41243" i="16"/>
  <c r="J41244" i="16"/>
  <c r="J41245" i="16"/>
  <c r="J41246" i="16"/>
  <c r="J41247" i="16"/>
  <c r="J41248" i="16"/>
  <c r="J41249" i="16"/>
  <c r="J41250" i="16"/>
  <c r="J41251" i="16"/>
  <c r="J41252" i="16"/>
  <c r="J41253" i="16"/>
  <c r="J41254" i="16"/>
  <c r="J41255" i="16"/>
  <c r="J41256" i="16"/>
  <c r="J41257" i="16"/>
  <c r="J41258" i="16"/>
  <c r="J41259" i="16"/>
  <c r="J41260" i="16"/>
  <c r="J41261" i="16"/>
  <c r="J41262" i="16"/>
  <c r="J41263" i="16"/>
  <c r="J41264" i="16"/>
  <c r="J41265" i="16"/>
  <c r="J41266" i="16"/>
  <c r="J41267" i="16"/>
  <c r="J41268" i="16"/>
  <c r="J41269" i="16"/>
  <c r="J41270" i="16"/>
  <c r="J41271" i="16"/>
  <c r="J41272" i="16"/>
  <c r="J41273" i="16"/>
  <c r="J41274" i="16"/>
  <c r="J41275" i="16"/>
  <c r="J41276" i="16"/>
  <c r="J41277" i="16"/>
  <c r="J41278" i="16"/>
  <c r="J41279" i="16"/>
  <c r="J41280" i="16"/>
  <c r="J41281" i="16"/>
  <c r="J41282" i="16"/>
  <c r="J41283" i="16"/>
  <c r="J41284" i="16"/>
  <c r="J41285" i="16"/>
  <c r="J41286" i="16"/>
  <c r="J41287" i="16"/>
  <c r="J41288" i="16"/>
  <c r="J41289" i="16"/>
  <c r="J41290" i="16"/>
  <c r="J41291" i="16"/>
  <c r="J41292" i="16"/>
  <c r="J41293" i="16"/>
  <c r="J41294" i="16"/>
  <c r="J41295" i="16"/>
  <c r="J41296" i="16"/>
  <c r="J41297" i="16"/>
  <c r="J41298" i="16"/>
  <c r="J41299" i="16"/>
  <c r="J41300" i="16"/>
  <c r="J41301" i="16"/>
  <c r="J41302" i="16"/>
  <c r="J41303" i="16"/>
  <c r="J41304" i="16"/>
  <c r="J41305" i="16"/>
  <c r="J41306" i="16"/>
  <c r="J41307" i="16"/>
  <c r="J41308" i="16"/>
  <c r="J41309" i="16"/>
  <c r="J41310" i="16"/>
  <c r="J41311" i="16"/>
  <c r="J41312" i="16"/>
  <c r="J41313" i="16"/>
  <c r="J41314" i="16"/>
  <c r="J41315" i="16"/>
  <c r="J41316" i="16"/>
  <c r="J41317" i="16"/>
  <c r="J41318" i="16"/>
  <c r="J41319" i="16"/>
  <c r="J41320" i="16"/>
  <c r="J41321" i="16"/>
  <c r="J41322" i="16"/>
  <c r="J41323" i="16"/>
  <c r="J41324" i="16"/>
  <c r="J41325" i="16"/>
  <c r="J41326" i="16"/>
  <c r="J41327" i="16"/>
  <c r="J41328" i="16"/>
  <c r="J41329" i="16"/>
  <c r="J41330" i="16"/>
  <c r="J41331" i="16"/>
  <c r="J41332" i="16"/>
  <c r="J41333" i="16"/>
  <c r="J41334" i="16"/>
  <c r="J41335" i="16"/>
  <c r="J41336" i="16"/>
  <c r="J41337" i="16"/>
  <c r="J41338" i="16"/>
  <c r="J41339" i="16"/>
  <c r="J41340" i="16"/>
  <c r="J41341" i="16"/>
  <c r="J41342" i="16"/>
  <c r="J41343" i="16"/>
  <c r="J41344" i="16"/>
  <c r="J41345" i="16"/>
  <c r="J41346" i="16"/>
  <c r="J41347" i="16"/>
  <c r="J41348" i="16"/>
  <c r="J41349" i="16"/>
  <c r="J41350" i="16"/>
  <c r="J41351" i="16"/>
  <c r="J41352" i="16"/>
  <c r="J41353" i="16"/>
  <c r="J41354" i="16"/>
  <c r="J41355" i="16"/>
  <c r="J41356" i="16"/>
  <c r="J41357" i="16"/>
  <c r="J41358" i="16"/>
  <c r="J41359" i="16"/>
  <c r="J41360" i="16"/>
  <c r="J41361" i="16"/>
  <c r="J41362" i="16"/>
  <c r="J41363" i="16"/>
  <c r="J41364" i="16"/>
  <c r="J41365" i="16"/>
  <c r="J41366" i="16"/>
  <c r="J41367" i="16"/>
  <c r="J41368" i="16"/>
  <c r="J41369" i="16"/>
  <c r="J41370" i="16"/>
  <c r="J41371" i="16"/>
  <c r="J41372" i="16"/>
  <c r="J41373" i="16"/>
  <c r="J41374" i="16"/>
  <c r="J41375" i="16"/>
  <c r="J41376" i="16"/>
  <c r="J41377" i="16"/>
  <c r="J41378" i="16"/>
  <c r="J41379" i="16"/>
  <c r="J41380" i="16"/>
  <c r="J41381" i="16"/>
  <c r="J41382" i="16"/>
  <c r="J41383" i="16"/>
  <c r="J41384" i="16"/>
  <c r="J41385" i="16"/>
  <c r="J41386" i="16"/>
  <c r="J41387" i="16"/>
  <c r="J41388" i="16"/>
  <c r="J41389" i="16"/>
  <c r="J41390" i="16"/>
  <c r="J41391" i="16"/>
  <c r="J41392" i="16"/>
  <c r="J41393" i="16"/>
  <c r="J41394" i="16"/>
  <c r="J41395" i="16"/>
  <c r="J41396" i="16"/>
  <c r="J41397" i="16"/>
  <c r="J41398" i="16"/>
  <c r="J41399" i="16"/>
  <c r="J41400" i="16"/>
  <c r="J41401" i="16"/>
  <c r="J41402" i="16"/>
  <c r="J41403" i="16"/>
  <c r="J41404" i="16"/>
  <c r="J41405" i="16"/>
  <c r="J41406" i="16"/>
  <c r="J41407" i="16"/>
  <c r="J41408" i="16"/>
  <c r="J41409" i="16"/>
  <c r="J41410" i="16"/>
  <c r="J41411" i="16"/>
  <c r="J41412" i="16"/>
  <c r="J41413" i="16"/>
  <c r="J41414" i="16"/>
  <c r="J41415" i="16"/>
  <c r="J41416" i="16"/>
  <c r="J41417" i="16"/>
  <c r="J41418" i="16"/>
  <c r="J41419" i="16"/>
  <c r="J41420" i="16"/>
  <c r="J41421" i="16"/>
  <c r="J41422" i="16"/>
  <c r="J41423" i="16"/>
  <c r="J41424" i="16"/>
  <c r="J41425" i="16"/>
  <c r="J41426" i="16"/>
  <c r="J41427" i="16"/>
  <c r="J41428" i="16"/>
  <c r="J41429" i="16"/>
  <c r="J41430" i="16"/>
  <c r="J41431" i="16"/>
  <c r="J41432" i="16"/>
  <c r="J41433" i="16"/>
  <c r="J41434" i="16"/>
  <c r="J41435" i="16"/>
  <c r="J41436" i="16"/>
  <c r="J41437" i="16"/>
  <c r="J41438" i="16"/>
  <c r="J41439" i="16"/>
  <c r="J41440" i="16"/>
  <c r="J41441" i="16"/>
  <c r="J41442" i="16"/>
  <c r="J41443" i="16"/>
  <c r="J41444" i="16"/>
  <c r="J41445" i="16"/>
  <c r="J41446" i="16"/>
  <c r="J41447" i="16"/>
  <c r="J41448" i="16"/>
  <c r="J41449" i="16"/>
  <c r="J41450" i="16"/>
  <c r="J41451" i="16"/>
  <c r="J41452" i="16"/>
  <c r="J41453" i="16"/>
  <c r="J41454" i="16"/>
  <c r="J41455" i="16"/>
  <c r="J41456" i="16"/>
  <c r="J41457" i="16"/>
  <c r="J41458" i="16"/>
  <c r="J41459" i="16"/>
  <c r="J41460" i="16"/>
  <c r="J41461" i="16"/>
  <c r="J41462" i="16"/>
  <c r="J41463" i="16"/>
  <c r="J41464" i="16"/>
  <c r="J41465" i="16"/>
  <c r="J41466" i="16"/>
  <c r="J41467" i="16"/>
  <c r="J41468" i="16"/>
  <c r="J41469" i="16"/>
  <c r="J41470" i="16"/>
  <c r="J41471" i="16"/>
  <c r="J41472" i="16"/>
  <c r="J41473" i="16"/>
  <c r="J41474" i="16"/>
  <c r="J41475" i="16"/>
  <c r="J41476" i="16"/>
  <c r="J41477" i="16"/>
  <c r="J41478" i="16"/>
  <c r="J41479" i="16"/>
  <c r="J41480" i="16"/>
  <c r="J41481" i="16"/>
  <c r="J41482" i="16"/>
  <c r="J41483" i="16"/>
  <c r="J41484" i="16"/>
  <c r="J41485" i="16"/>
  <c r="J41486" i="16"/>
  <c r="J41487" i="16"/>
  <c r="J41488" i="16"/>
  <c r="J41489" i="16"/>
  <c r="J41490" i="16"/>
  <c r="J41491" i="16"/>
  <c r="J41492" i="16"/>
  <c r="J41493" i="16"/>
  <c r="J41494" i="16"/>
  <c r="J41495" i="16"/>
  <c r="J41496" i="16"/>
  <c r="J41497" i="16"/>
  <c r="J41498" i="16"/>
  <c r="J41499" i="16"/>
  <c r="J41500" i="16"/>
  <c r="J41501" i="16"/>
  <c r="J41502" i="16"/>
  <c r="J41503" i="16"/>
  <c r="J41504" i="16"/>
  <c r="J41505" i="16"/>
  <c r="J41506" i="16"/>
  <c r="J41507" i="16"/>
  <c r="J41508" i="16"/>
  <c r="J41509" i="16"/>
  <c r="J41510" i="16"/>
  <c r="J41511" i="16"/>
  <c r="J41512" i="16"/>
  <c r="J41513" i="16"/>
  <c r="J41514" i="16"/>
  <c r="J41515" i="16"/>
  <c r="J41516" i="16"/>
  <c r="J41517" i="16"/>
  <c r="J41518" i="16"/>
  <c r="J41519" i="16"/>
  <c r="J41520" i="16"/>
  <c r="J41521" i="16"/>
  <c r="J41522" i="16"/>
  <c r="J41523" i="16"/>
  <c r="J41524" i="16"/>
  <c r="J41525" i="16"/>
  <c r="J41526" i="16"/>
  <c r="J41527" i="16"/>
  <c r="J41528" i="16"/>
  <c r="J41529" i="16"/>
  <c r="J41530" i="16"/>
  <c r="J41531" i="16"/>
  <c r="J41532" i="16"/>
  <c r="J41533" i="16"/>
  <c r="J41534" i="16"/>
  <c r="J41535" i="16"/>
  <c r="J41536" i="16"/>
  <c r="J41537" i="16"/>
  <c r="J41538" i="16"/>
  <c r="J41539" i="16"/>
  <c r="J41540" i="16"/>
  <c r="J41541" i="16"/>
  <c r="J41542" i="16"/>
  <c r="J41543" i="16"/>
  <c r="J41544" i="16"/>
  <c r="J41545" i="16"/>
  <c r="J41546" i="16"/>
  <c r="J41547" i="16"/>
  <c r="J41548" i="16"/>
  <c r="J41549" i="16"/>
  <c r="J41550" i="16"/>
  <c r="J41551" i="16"/>
  <c r="J41552" i="16"/>
  <c r="J41553" i="16"/>
  <c r="J41554" i="16"/>
  <c r="J41555" i="16"/>
  <c r="J41556" i="16"/>
  <c r="J41557" i="16"/>
  <c r="J41558" i="16"/>
  <c r="J41559" i="16"/>
  <c r="J41560" i="16"/>
  <c r="J41561" i="16"/>
  <c r="J41562" i="16"/>
  <c r="J41563" i="16"/>
  <c r="J41564" i="16"/>
  <c r="J41565" i="16"/>
  <c r="J41566" i="16"/>
  <c r="J41567" i="16"/>
  <c r="J41568" i="16"/>
  <c r="J41569" i="16"/>
  <c r="J41570" i="16"/>
  <c r="J41571" i="16"/>
  <c r="J41572" i="16"/>
  <c r="J41573" i="16"/>
  <c r="J41574" i="16"/>
  <c r="J41575" i="16"/>
  <c r="J41576" i="16"/>
  <c r="J41577" i="16"/>
  <c r="J41578" i="16"/>
  <c r="J41579" i="16"/>
  <c r="J41580" i="16"/>
  <c r="J41581" i="16"/>
  <c r="J41582" i="16"/>
  <c r="J41583" i="16"/>
  <c r="J41584" i="16"/>
  <c r="J41585" i="16"/>
  <c r="J41586" i="16"/>
  <c r="J41587" i="16"/>
  <c r="J41588" i="16"/>
  <c r="J41589" i="16"/>
  <c r="J41590" i="16"/>
  <c r="J41591" i="16"/>
  <c r="J41592" i="16"/>
  <c r="J41593" i="16"/>
  <c r="J41594" i="16"/>
  <c r="J41595" i="16"/>
  <c r="J41596" i="16"/>
  <c r="J41597" i="16"/>
  <c r="J41598" i="16"/>
  <c r="J41599" i="16"/>
  <c r="J41600" i="16"/>
  <c r="J41601" i="16"/>
  <c r="J41602" i="16"/>
  <c r="J41603" i="16"/>
  <c r="J41604" i="16"/>
  <c r="J41605" i="16"/>
  <c r="J41606" i="16"/>
  <c r="J41607" i="16"/>
  <c r="J41608" i="16"/>
  <c r="J41609" i="16"/>
  <c r="J41610" i="16"/>
  <c r="J41611" i="16"/>
  <c r="J41612" i="16"/>
  <c r="J41613" i="16"/>
  <c r="J41614" i="16"/>
  <c r="J41615" i="16"/>
  <c r="J41616" i="16"/>
  <c r="J41617" i="16"/>
  <c r="J41618" i="16"/>
  <c r="J41619" i="16"/>
  <c r="J41620" i="16"/>
  <c r="J41621" i="16"/>
  <c r="J41622" i="16"/>
  <c r="J41623" i="16"/>
  <c r="J41624" i="16"/>
  <c r="J41625" i="16"/>
  <c r="J41626" i="16"/>
  <c r="J41627" i="16"/>
  <c r="J41628" i="16"/>
  <c r="J41629" i="16"/>
  <c r="J41630" i="16"/>
  <c r="J41631" i="16"/>
  <c r="J41632" i="16"/>
  <c r="J41633" i="16"/>
  <c r="J41634" i="16"/>
  <c r="J41635" i="16"/>
  <c r="J41636" i="16"/>
  <c r="J41637" i="16"/>
  <c r="J41638" i="16"/>
  <c r="J41639" i="16"/>
  <c r="J41640" i="16"/>
  <c r="J41641" i="16"/>
  <c r="J41642" i="16"/>
  <c r="J41643" i="16"/>
  <c r="J41644" i="16"/>
  <c r="J41645" i="16"/>
  <c r="J41646" i="16"/>
  <c r="J41647" i="16"/>
  <c r="J41648" i="16"/>
  <c r="J41649" i="16"/>
  <c r="J41650" i="16"/>
  <c r="J41651" i="16"/>
  <c r="J41652" i="16"/>
  <c r="J41653" i="16"/>
  <c r="J41654" i="16"/>
  <c r="J41655" i="16"/>
  <c r="J41656" i="16"/>
  <c r="J41657" i="16"/>
  <c r="J41658" i="16"/>
  <c r="J41659" i="16"/>
  <c r="J41660" i="16"/>
  <c r="J41661" i="16"/>
  <c r="J41662" i="16"/>
  <c r="J41663" i="16"/>
  <c r="J41664" i="16"/>
  <c r="J41665" i="16"/>
  <c r="J41666" i="16"/>
  <c r="J41667" i="16"/>
  <c r="J41668" i="16"/>
  <c r="J41669" i="16"/>
  <c r="J41670" i="16"/>
  <c r="J41671" i="16"/>
  <c r="J41672" i="16"/>
  <c r="J41673" i="16"/>
  <c r="J41674" i="16"/>
  <c r="J41675" i="16"/>
  <c r="J41676" i="16"/>
  <c r="J41677" i="16"/>
  <c r="J41678" i="16"/>
  <c r="J41679" i="16"/>
  <c r="J41680" i="16"/>
  <c r="J41681" i="16"/>
  <c r="J41682" i="16"/>
  <c r="J41683" i="16"/>
  <c r="J41684" i="16"/>
  <c r="J41685" i="16"/>
  <c r="J41686" i="16"/>
  <c r="J41687" i="16"/>
  <c r="J41688" i="16"/>
  <c r="J41689" i="16"/>
  <c r="J41690" i="16"/>
  <c r="J41691" i="16"/>
  <c r="J41692" i="16"/>
  <c r="J41693" i="16"/>
  <c r="J41694" i="16"/>
  <c r="J41695" i="16"/>
  <c r="J41696" i="16"/>
  <c r="J41697" i="16"/>
  <c r="J41698" i="16"/>
  <c r="J41699" i="16"/>
  <c r="J41700" i="16"/>
  <c r="J41701" i="16"/>
  <c r="J41702" i="16"/>
  <c r="J41703" i="16"/>
  <c r="J41704" i="16"/>
  <c r="J41705" i="16"/>
  <c r="J41706" i="16"/>
  <c r="J41707" i="16"/>
  <c r="J41708" i="16"/>
  <c r="J41709" i="16"/>
  <c r="J41710" i="16"/>
  <c r="J41711" i="16"/>
  <c r="J41712" i="16"/>
  <c r="J41713" i="16"/>
  <c r="J41714" i="16"/>
  <c r="J41715" i="16"/>
  <c r="J41716" i="16"/>
  <c r="J41717" i="16"/>
  <c r="J41718" i="16"/>
  <c r="J41719" i="16"/>
  <c r="J41720" i="16"/>
  <c r="J41721" i="16"/>
  <c r="J41722" i="16"/>
  <c r="J41723" i="16"/>
  <c r="J41724" i="16"/>
  <c r="J41725" i="16"/>
  <c r="J41726" i="16"/>
  <c r="J41727" i="16"/>
  <c r="J41728" i="16"/>
  <c r="J41729" i="16"/>
  <c r="J41730" i="16"/>
  <c r="J41731" i="16"/>
  <c r="J41732" i="16"/>
  <c r="J41733" i="16"/>
  <c r="J41734" i="16"/>
  <c r="J41735" i="16"/>
  <c r="J41736" i="16"/>
  <c r="J41737" i="16"/>
  <c r="J41738" i="16"/>
  <c r="J41739" i="16"/>
  <c r="J41740" i="16"/>
  <c r="J41741" i="16"/>
  <c r="J41742" i="16"/>
  <c r="J41743" i="16"/>
  <c r="J41744" i="16"/>
  <c r="J41745" i="16"/>
  <c r="J41746" i="16"/>
  <c r="J41747" i="16"/>
  <c r="J41748" i="16"/>
  <c r="J41749" i="16"/>
  <c r="J41750" i="16"/>
  <c r="J41751" i="16"/>
  <c r="J41752" i="16"/>
  <c r="J41753" i="16"/>
  <c r="J41754" i="16"/>
  <c r="J41755" i="16"/>
  <c r="J41756" i="16"/>
  <c r="J41757" i="16"/>
  <c r="J41758" i="16"/>
  <c r="J41759" i="16"/>
  <c r="J41760" i="16"/>
  <c r="J41761" i="16"/>
  <c r="J41762" i="16"/>
  <c r="J41763" i="16"/>
  <c r="J41764" i="16"/>
  <c r="J41765" i="16"/>
  <c r="J41766" i="16"/>
  <c r="J41767" i="16"/>
  <c r="J41768" i="16"/>
  <c r="J41769" i="16"/>
  <c r="J41770" i="16"/>
  <c r="J41771" i="16"/>
  <c r="J41772" i="16"/>
  <c r="J41773" i="16"/>
  <c r="J41774" i="16"/>
  <c r="J41775" i="16"/>
  <c r="J41776" i="16"/>
  <c r="J41777" i="16"/>
  <c r="J41778" i="16"/>
  <c r="J41779" i="16"/>
  <c r="J41780" i="16"/>
  <c r="J41781" i="16"/>
  <c r="J41782" i="16"/>
  <c r="J41783" i="16"/>
  <c r="J41784" i="16"/>
  <c r="J41785" i="16"/>
  <c r="J41786" i="16"/>
  <c r="J41787" i="16"/>
  <c r="J41788" i="16"/>
  <c r="J41789" i="16"/>
  <c r="J41790" i="16"/>
  <c r="J41791" i="16"/>
  <c r="J41792" i="16"/>
  <c r="J41793" i="16"/>
  <c r="J41794" i="16"/>
  <c r="J41795" i="16"/>
  <c r="J41796" i="16"/>
  <c r="J41797" i="16"/>
  <c r="J41798" i="16"/>
  <c r="J41799" i="16"/>
  <c r="J41800" i="16"/>
  <c r="J41801" i="16"/>
  <c r="J41802" i="16"/>
  <c r="J41803" i="16"/>
  <c r="J41804" i="16"/>
  <c r="J41805" i="16"/>
  <c r="J41806" i="16"/>
  <c r="J41807" i="16"/>
  <c r="J41808" i="16"/>
  <c r="J41809" i="16"/>
  <c r="J41810" i="16"/>
  <c r="J41811" i="16"/>
  <c r="J41812" i="16"/>
  <c r="J41813" i="16"/>
  <c r="J41814" i="16"/>
  <c r="J41815" i="16"/>
  <c r="J41816" i="16"/>
  <c r="J41817" i="16"/>
  <c r="J41818" i="16"/>
  <c r="J41819" i="16"/>
  <c r="J41820" i="16"/>
  <c r="J41821" i="16"/>
  <c r="J41822" i="16"/>
  <c r="J41823" i="16"/>
  <c r="J41824" i="16"/>
  <c r="J41825" i="16"/>
  <c r="J41826" i="16"/>
  <c r="J41827" i="16"/>
  <c r="J41828" i="16"/>
  <c r="J41829" i="16"/>
  <c r="J41830" i="16"/>
  <c r="J41831" i="16"/>
  <c r="J41832" i="16"/>
  <c r="J41833" i="16"/>
  <c r="J41834" i="16"/>
  <c r="J41835" i="16"/>
  <c r="J41836" i="16"/>
  <c r="J41837" i="16"/>
  <c r="J41838" i="16"/>
  <c r="J41839" i="16"/>
  <c r="J41840" i="16"/>
  <c r="J41841" i="16"/>
  <c r="J41842" i="16"/>
  <c r="J41843" i="16"/>
  <c r="J41844" i="16"/>
  <c r="J41845" i="16"/>
  <c r="J41846" i="16"/>
  <c r="J41847" i="16"/>
  <c r="J41848" i="16"/>
  <c r="J41849" i="16"/>
  <c r="J41850" i="16"/>
  <c r="J41851" i="16"/>
  <c r="J41852" i="16"/>
  <c r="J41853" i="16"/>
  <c r="J41854" i="16"/>
  <c r="J41855" i="16"/>
  <c r="J41856" i="16"/>
  <c r="J41857" i="16"/>
  <c r="J41858" i="16"/>
  <c r="J41859" i="16"/>
  <c r="J41860" i="16"/>
  <c r="J41861" i="16"/>
  <c r="J41862" i="16"/>
  <c r="J41863" i="16"/>
  <c r="J41864" i="16"/>
  <c r="J41865" i="16"/>
  <c r="J41866" i="16"/>
  <c r="J41867" i="16"/>
  <c r="J41868" i="16"/>
  <c r="J41869" i="16"/>
  <c r="J41870" i="16"/>
  <c r="J41871" i="16"/>
  <c r="J41872" i="16"/>
  <c r="J41873" i="16"/>
  <c r="J41874" i="16"/>
  <c r="J41875" i="16"/>
  <c r="J41876" i="16"/>
  <c r="J41877" i="16"/>
  <c r="J41878" i="16"/>
  <c r="J41879" i="16"/>
  <c r="J41880" i="16"/>
  <c r="J41881" i="16"/>
  <c r="J41882" i="16"/>
  <c r="J41883" i="16"/>
  <c r="J41884" i="16"/>
  <c r="J41885" i="16"/>
  <c r="J41886" i="16"/>
  <c r="J41887" i="16"/>
  <c r="J41888" i="16"/>
  <c r="J41889" i="16"/>
  <c r="J41890" i="16"/>
  <c r="J41891" i="16"/>
  <c r="J41892" i="16"/>
  <c r="J41893" i="16"/>
  <c r="J41894" i="16"/>
  <c r="J41895" i="16"/>
  <c r="J41896" i="16"/>
  <c r="J41897" i="16"/>
  <c r="J41898" i="16"/>
  <c r="J41899" i="16"/>
  <c r="J41900" i="16"/>
  <c r="J41901" i="16"/>
  <c r="J41902" i="16"/>
  <c r="J41903" i="16"/>
  <c r="J41904" i="16"/>
  <c r="J41905" i="16"/>
  <c r="J41906" i="16"/>
  <c r="J41907" i="16"/>
  <c r="J41908" i="16"/>
  <c r="J41909" i="16"/>
  <c r="J41910" i="16"/>
  <c r="J41911" i="16"/>
  <c r="J41912" i="16"/>
  <c r="J41913" i="16"/>
  <c r="J41914" i="16"/>
  <c r="J41915" i="16"/>
  <c r="J41916" i="16"/>
  <c r="J41917" i="16"/>
  <c r="J41918" i="16"/>
  <c r="J41919" i="16"/>
  <c r="J41920" i="16"/>
  <c r="J41921" i="16"/>
  <c r="J41922" i="16"/>
  <c r="J41923" i="16"/>
  <c r="J41924" i="16"/>
  <c r="J41925" i="16"/>
  <c r="J41926" i="16"/>
  <c r="J41927" i="16"/>
  <c r="J41928" i="16"/>
  <c r="J41929" i="16"/>
  <c r="J41930" i="16"/>
  <c r="J41931" i="16"/>
  <c r="J41932" i="16"/>
  <c r="J41933" i="16"/>
  <c r="J41934" i="16"/>
  <c r="J41935" i="16"/>
  <c r="J41936" i="16"/>
  <c r="J41937" i="16"/>
  <c r="J41938" i="16"/>
  <c r="J41939" i="16"/>
  <c r="J41940" i="16"/>
  <c r="J41941" i="16"/>
  <c r="J41942" i="16"/>
  <c r="J41943" i="16"/>
  <c r="J41944" i="16"/>
  <c r="J41945" i="16"/>
  <c r="J41946" i="16"/>
  <c r="J41947" i="16"/>
  <c r="J41948" i="16"/>
  <c r="J41949" i="16"/>
  <c r="J41950" i="16"/>
  <c r="J41951" i="16"/>
  <c r="J41952" i="16"/>
  <c r="J41953" i="16"/>
  <c r="J41954" i="16"/>
  <c r="J41955" i="16"/>
  <c r="J41956" i="16"/>
  <c r="J41957" i="16"/>
  <c r="J41958" i="16"/>
  <c r="J41959" i="16"/>
  <c r="J41960" i="16"/>
  <c r="J41961" i="16"/>
  <c r="J41962" i="16"/>
  <c r="J41963" i="16"/>
  <c r="J41964" i="16"/>
  <c r="J41965" i="16"/>
  <c r="J41966" i="16"/>
  <c r="J41967" i="16"/>
  <c r="J41968" i="16"/>
  <c r="J41969" i="16"/>
  <c r="J41970" i="16"/>
  <c r="J41971" i="16"/>
  <c r="J41972" i="16"/>
  <c r="J41973" i="16"/>
  <c r="J41974" i="16"/>
  <c r="J41975" i="16"/>
  <c r="J41976" i="16"/>
  <c r="J41977" i="16"/>
  <c r="J41978" i="16"/>
  <c r="J41979" i="16"/>
  <c r="J41980" i="16"/>
  <c r="J41981" i="16"/>
  <c r="J41982" i="16"/>
  <c r="J41983" i="16"/>
  <c r="J41984" i="16"/>
  <c r="J41985" i="16"/>
  <c r="J41986" i="16"/>
  <c r="J41987" i="16"/>
  <c r="J41988" i="16"/>
  <c r="J41989" i="16"/>
  <c r="J41990" i="16"/>
  <c r="J41991" i="16"/>
  <c r="J41992" i="16"/>
  <c r="J41993" i="16"/>
  <c r="J41994" i="16"/>
  <c r="J41995" i="16"/>
  <c r="J41996" i="16"/>
  <c r="J41997" i="16"/>
  <c r="J41998" i="16"/>
  <c r="J41999" i="16"/>
  <c r="J42000" i="16"/>
  <c r="J42001" i="16"/>
  <c r="J42002" i="16"/>
  <c r="J42003" i="16"/>
  <c r="J42004" i="16"/>
  <c r="J42005" i="16"/>
  <c r="J42006" i="16"/>
  <c r="J42007" i="16"/>
  <c r="J42008" i="16"/>
  <c r="J42009" i="16"/>
  <c r="J42010" i="16"/>
  <c r="J42011" i="16"/>
  <c r="J42012" i="16"/>
  <c r="J42013" i="16"/>
  <c r="J42014" i="16"/>
  <c r="J42015" i="16"/>
  <c r="J42016" i="16"/>
  <c r="J42017" i="16"/>
  <c r="J42018" i="16"/>
  <c r="J42019" i="16"/>
  <c r="J42020" i="16"/>
  <c r="J42021" i="16"/>
  <c r="J42022" i="16"/>
  <c r="J42023" i="16"/>
  <c r="J42024" i="16"/>
  <c r="J42025" i="16"/>
  <c r="J42026" i="16"/>
  <c r="J42027" i="16"/>
  <c r="J42028" i="16"/>
  <c r="J42029" i="16"/>
  <c r="J42030" i="16"/>
  <c r="J42031" i="16"/>
  <c r="J42032" i="16"/>
  <c r="J42033" i="16"/>
  <c r="J42034" i="16"/>
  <c r="J42035" i="16"/>
  <c r="J42036" i="16"/>
  <c r="J42037" i="16"/>
  <c r="J42038" i="16"/>
  <c r="J42039" i="16"/>
  <c r="J42040" i="16"/>
  <c r="J42041" i="16"/>
  <c r="J42042" i="16"/>
  <c r="J42043" i="16"/>
  <c r="J42044" i="16"/>
  <c r="J42045" i="16"/>
  <c r="J42046" i="16"/>
  <c r="J42047" i="16"/>
  <c r="J42048" i="16"/>
  <c r="J42049" i="16"/>
  <c r="J42050" i="16"/>
  <c r="J42051" i="16"/>
  <c r="J42052" i="16"/>
  <c r="J42053" i="16"/>
  <c r="J42054" i="16"/>
  <c r="J42055" i="16"/>
  <c r="J42056" i="16"/>
  <c r="J42057" i="16"/>
  <c r="J42058" i="16"/>
  <c r="J42059" i="16"/>
  <c r="J42060" i="16"/>
  <c r="J42061" i="16"/>
  <c r="J42062" i="16"/>
  <c r="J42063" i="16"/>
  <c r="J42064" i="16"/>
  <c r="J42065" i="16"/>
  <c r="J42066" i="16"/>
  <c r="J42067" i="16"/>
  <c r="J42068" i="16"/>
  <c r="J42069" i="16"/>
  <c r="J42070" i="16"/>
  <c r="J42071" i="16"/>
  <c r="J42072" i="16"/>
  <c r="J42073" i="16"/>
  <c r="J42074" i="16"/>
  <c r="J42075" i="16"/>
  <c r="J42076" i="16"/>
  <c r="J42077" i="16"/>
  <c r="J42078" i="16"/>
  <c r="J42079" i="16"/>
  <c r="J42080" i="16"/>
  <c r="J42081" i="16"/>
  <c r="J42082" i="16"/>
  <c r="J42083" i="16"/>
  <c r="J42084" i="16"/>
  <c r="J42085" i="16"/>
  <c r="J42086" i="16"/>
  <c r="J42087" i="16"/>
  <c r="J42088" i="16"/>
  <c r="J42089" i="16"/>
  <c r="J42090" i="16"/>
  <c r="J42091" i="16"/>
  <c r="J42092" i="16"/>
  <c r="J42093" i="16"/>
  <c r="J42094" i="16"/>
  <c r="J42095" i="16"/>
  <c r="J42096" i="16"/>
  <c r="J42097" i="16"/>
  <c r="J42098" i="16"/>
  <c r="J42099" i="16"/>
  <c r="J42100" i="16"/>
  <c r="J42101" i="16"/>
  <c r="J42102" i="16"/>
  <c r="J42103" i="16"/>
  <c r="J42104" i="16"/>
  <c r="J42105" i="16"/>
  <c r="J42106" i="16"/>
  <c r="J42107" i="16"/>
  <c r="J42108" i="16"/>
  <c r="J42109" i="16"/>
  <c r="J42110" i="16"/>
  <c r="J42111" i="16"/>
  <c r="J42112" i="16"/>
  <c r="J42113" i="16"/>
  <c r="J42114" i="16"/>
  <c r="J42115" i="16"/>
  <c r="J42116" i="16"/>
  <c r="J42117" i="16"/>
  <c r="J42118" i="16"/>
  <c r="J42119" i="16"/>
  <c r="J42120" i="16"/>
  <c r="J42121" i="16"/>
  <c r="J42122" i="16"/>
  <c r="J42123" i="16"/>
  <c r="J42124" i="16"/>
  <c r="J42125" i="16"/>
  <c r="J42126" i="16"/>
  <c r="J42127" i="16"/>
  <c r="J42128" i="16"/>
  <c r="J42129" i="16"/>
  <c r="J42130" i="16"/>
  <c r="J42131" i="16"/>
  <c r="J42132" i="16"/>
  <c r="J42133" i="16"/>
  <c r="J42134" i="16"/>
  <c r="J42135" i="16"/>
  <c r="J42136" i="16"/>
  <c r="J42137" i="16"/>
  <c r="J42138" i="16"/>
  <c r="J42139" i="16"/>
  <c r="J42140" i="16"/>
  <c r="J42141" i="16"/>
  <c r="J42142" i="16"/>
  <c r="J42143" i="16"/>
  <c r="J42144" i="16"/>
  <c r="J42145" i="16"/>
  <c r="J42146" i="16"/>
  <c r="J42147" i="16"/>
  <c r="J42148" i="16"/>
  <c r="J42149" i="16"/>
  <c r="J42150" i="16"/>
  <c r="J42151" i="16"/>
  <c r="J42152" i="16"/>
  <c r="J42153" i="16"/>
  <c r="J42154" i="16"/>
  <c r="J42155" i="16"/>
  <c r="J42156" i="16"/>
  <c r="J42157" i="16"/>
  <c r="J42158" i="16"/>
  <c r="J42159" i="16"/>
  <c r="J42160" i="16"/>
  <c r="J42161" i="16"/>
  <c r="J42162" i="16"/>
  <c r="J42163" i="16"/>
  <c r="J42164" i="16"/>
  <c r="J42165" i="16"/>
  <c r="J42166" i="16"/>
  <c r="J42167" i="16"/>
  <c r="J42168" i="16"/>
  <c r="J42169" i="16"/>
  <c r="J42170" i="16"/>
  <c r="J42171" i="16"/>
  <c r="J42172" i="16"/>
  <c r="J42173" i="16"/>
  <c r="J42174" i="16"/>
  <c r="J42175" i="16"/>
  <c r="J42176" i="16"/>
  <c r="J42177" i="16"/>
  <c r="J42178" i="16"/>
  <c r="J42179" i="16"/>
  <c r="J42180" i="16"/>
  <c r="J42181" i="16"/>
  <c r="J42182" i="16"/>
  <c r="J42183" i="16"/>
  <c r="J42184" i="16"/>
  <c r="J42185" i="16"/>
  <c r="J42186" i="16"/>
  <c r="J42187" i="16"/>
  <c r="J42188" i="16"/>
  <c r="J42189" i="16"/>
  <c r="J42190" i="16"/>
  <c r="J42191" i="16"/>
  <c r="J42192" i="16"/>
  <c r="J42193" i="16"/>
  <c r="J42194" i="16"/>
  <c r="J42195" i="16"/>
  <c r="J42196" i="16"/>
  <c r="J42197" i="16"/>
  <c r="J42198" i="16"/>
  <c r="J42199" i="16"/>
  <c r="J42200" i="16"/>
  <c r="J42201" i="16"/>
  <c r="J42202" i="16"/>
  <c r="J42203" i="16"/>
  <c r="J42204" i="16"/>
  <c r="J42205" i="16"/>
  <c r="J42206" i="16"/>
  <c r="J42207" i="16"/>
  <c r="J42208" i="16"/>
  <c r="J42209" i="16"/>
  <c r="J42210" i="16"/>
  <c r="J42211" i="16"/>
  <c r="J42212" i="16"/>
  <c r="J42213" i="16"/>
  <c r="J42214" i="16"/>
  <c r="J42215" i="16"/>
  <c r="J42216" i="16"/>
  <c r="J42217" i="16"/>
  <c r="J42218" i="16"/>
  <c r="J42219" i="16"/>
  <c r="J42220" i="16"/>
  <c r="J42221" i="16"/>
  <c r="J42222" i="16"/>
  <c r="J42223" i="16"/>
  <c r="J42224" i="16"/>
  <c r="J42225" i="16"/>
  <c r="J42226" i="16"/>
  <c r="J42227" i="16"/>
  <c r="J42228" i="16"/>
  <c r="J42229" i="16"/>
  <c r="J42230" i="16"/>
  <c r="J42231" i="16"/>
  <c r="J42232" i="16"/>
  <c r="J42233" i="16"/>
  <c r="J42234" i="16"/>
  <c r="J42235" i="16"/>
  <c r="J42236" i="16"/>
  <c r="J42237" i="16"/>
  <c r="J42238" i="16"/>
  <c r="J42239" i="16"/>
  <c r="J42240" i="16"/>
  <c r="J42241" i="16"/>
  <c r="J42242" i="16"/>
  <c r="J42243" i="16"/>
  <c r="J42244" i="16"/>
  <c r="J42245" i="16"/>
  <c r="J42246" i="16"/>
  <c r="J42247" i="16"/>
  <c r="J42248" i="16"/>
  <c r="J42249" i="16"/>
  <c r="J42250" i="16"/>
  <c r="J42251" i="16"/>
  <c r="J42252" i="16"/>
  <c r="J42253" i="16"/>
  <c r="J42254" i="16"/>
  <c r="J42255" i="16"/>
  <c r="J42256" i="16"/>
  <c r="J42257" i="16"/>
  <c r="J42258" i="16"/>
  <c r="J42259" i="16"/>
  <c r="J42260" i="16"/>
  <c r="J42261" i="16"/>
  <c r="J42262" i="16"/>
  <c r="J42263" i="16"/>
  <c r="J42264" i="16"/>
  <c r="J42265" i="16"/>
  <c r="J42266" i="16"/>
  <c r="J42267" i="16"/>
  <c r="J42268" i="16"/>
  <c r="J42269" i="16"/>
  <c r="J42270" i="16"/>
  <c r="J42271" i="16"/>
  <c r="J42272" i="16"/>
  <c r="J42273" i="16"/>
  <c r="J42274" i="16"/>
  <c r="J42275" i="16"/>
  <c r="J42276" i="16"/>
  <c r="J42277" i="16"/>
  <c r="J42278" i="16"/>
  <c r="J42279" i="16"/>
  <c r="J42280" i="16"/>
  <c r="J42281" i="16"/>
  <c r="J42282" i="16"/>
  <c r="J42283" i="16"/>
  <c r="J42284" i="16"/>
  <c r="J42285" i="16"/>
  <c r="J42286" i="16"/>
  <c r="J42287" i="16"/>
  <c r="J42288" i="16"/>
  <c r="J42289" i="16"/>
  <c r="J42290" i="16"/>
  <c r="J42291" i="16"/>
  <c r="J42292" i="16"/>
  <c r="J42293" i="16"/>
  <c r="J42294" i="16"/>
  <c r="J42295" i="16"/>
  <c r="J42296" i="16"/>
  <c r="J42297" i="16"/>
  <c r="J42298" i="16"/>
  <c r="J42299" i="16"/>
  <c r="J42300" i="16"/>
  <c r="J42301" i="16"/>
  <c r="J42302" i="16"/>
  <c r="J42303" i="16"/>
  <c r="J42304" i="16"/>
  <c r="J42305" i="16"/>
  <c r="J42306" i="16"/>
  <c r="J42307" i="16"/>
  <c r="J42308" i="16"/>
  <c r="J42309" i="16"/>
  <c r="J42310" i="16"/>
  <c r="J42311" i="16"/>
  <c r="J42312" i="16"/>
  <c r="J42313" i="16"/>
  <c r="J42314" i="16"/>
  <c r="J42315" i="16"/>
  <c r="J42316" i="16"/>
  <c r="J42317" i="16"/>
  <c r="J42318" i="16"/>
  <c r="J42319" i="16"/>
  <c r="J42320" i="16"/>
  <c r="J42321" i="16"/>
  <c r="J42322" i="16"/>
  <c r="J42323" i="16"/>
  <c r="J42324" i="16"/>
  <c r="J42325" i="16"/>
  <c r="J42326" i="16"/>
  <c r="J42327" i="16"/>
  <c r="J42328" i="16"/>
  <c r="J42329" i="16"/>
  <c r="J42330" i="16"/>
  <c r="J42331" i="16"/>
  <c r="J42332" i="16"/>
  <c r="J42333" i="16"/>
  <c r="J42334" i="16"/>
  <c r="J42335" i="16"/>
  <c r="J42336" i="16"/>
  <c r="J42337" i="16"/>
  <c r="J42338" i="16"/>
  <c r="J42339" i="16"/>
  <c r="J42340" i="16"/>
  <c r="J42341" i="16"/>
  <c r="J42342" i="16"/>
  <c r="J42343" i="16"/>
  <c r="J42344" i="16"/>
  <c r="J42345" i="16"/>
  <c r="J42346" i="16"/>
  <c r="J42347" i="16"/>
  <c r="J42348" i="16"/>
  <c r="J42349" i="16"/>
  <c r="J42350" i="16"/>
  <c r="J42351" i="16"/>
  <c r="J42352" i="16"/>
  <c r="J42353" i="16"/>
  <c r="J42354" i="16"/>
  <c r="J42355" i="16"/>
  <c r="J42356" i="16"/>
  <c r="J42357" i="16"/>
  <c r="J42358" i="16"/>
  <c r="J42359" i="16"/>
  <c r="J42360" i="16"/>
  <c r="J42361" i="16"/>
  <c r="J42362" i="16"/>
  <c r="J42363" i="16"/>
  <c r="J42364" i="16"/>
  <c r="J42365" i="16"/>
  <c r="J42366" i="16"/>
  <c r="J42367" i="16"/>
  <c r="J42368" i="16"/>
  <c r="J42369" i="16"/>
  <c r="J42370" i="16"/>
  <c r="J42371" i="16"/>
  <c r="J42372" i="16"/>
  <c r="J42373" i="16"/>
  <c r="J42374" i="16"/>
  <c r="J42375" i="16"/>
  <c r="J42376" i="16"/>
  <c r="J42377" i="16"/>
  <c r="J42378" i="16"/>
  <c r="J42379" i="16"/>
  <c r="J42380" i="16"/>
  <c r="J42381" i="16"/>
  <c r="J42382" i="16"/>
  <c r="J42383" i="16"/>
  <c r="J42384" i="16"/>
  <c r="J42385" i="16"/>
  <c r="J42386" i="16"/>
  <c r="J42387" i="16"/>
  <c r="J42388" i="16"/>
  <c r="J42389" i="16"/>
  <c r="J42390" i="16"/>
  <c r="J42391" i="16"/>
  <c r="J42392" i="16"/>
  <c r="J42393" i="16"/>
  <c r="J42394" i="16"/>
  <c r="J42395" i="16"/>
  <c r="J42396" i="16"/>
  <c r="J42397" i="16"/>
  <c r="J42398" i="16"/>
  <c r="J42399" i="16"/>
  <c r="J42400" i="16"/>
  <c r="J42401" i="16"/>
  <c r="J42402" i="16"/>
  <c r="J42403" i="16"/>
  <c r="J42404" i="16"/>
  <c r="J42405" i="16"/>
  <c r="J42406" i="16"/>
  <c r="J42407" i="16"/>
  <c r="J42408" i="16"/>
  <c r="J42409" i="16"/>
  <c r="J42410" i="16"/>
  <c r="J42411" i="16"/>
  <c r="J42412" i="16"/>
  <c r="J42413" i="16"/>
  <c r="J42414" i="16"/>
  <c r="J42415" i="16"/>
  <c r="J42416" i="16"/>
  <c r="J42417" i="16"/>
  <c r="J42418" i="16"/>
  <c r="J42419" i="16"/>
  <c r="J42420" i="16"/>
  <c r="J42421" i="16"/>
  <c r="J42422" i="16"/>
  <c r="J42423" i="16"/>
  <c r="J42424" i="16"/>
  <c r="J42425" i="16"/>
  <c r="J42426" i="16"/>
  <c r="J42427" i="16"/>
  <c r="J42428" i="16"/>
  <c r="J42429" i="16"/>
  <c r="J42430" i="16"/>
  <c r="J42431" i="16"/>
  <c r="J42432" i="16"/>
  <c r="J42433" i="16"/>
  <c r="J42434" i="16"/>
  <c r="J42435" i="16"/>
  <c r="J42436" i="16"/>
  <c r="J42437" i="16"/>
  <c r="J42438" i="16"/>
  <c r="J42439" i="16"/>
  <c r="J42440" i="16"/>
  <c r="J42441" i="16"/>
  <c r="J42442" i="16"/>
  <c r="J42443" i="16"/>
  <c r="J42444" i="16"/>
  <c r="J42445" i="16"/>
  <c r="J42446" i="16"/>
  <c r="J42447" i="16"/>
  <c r="J42448" i="16"/>
  <c r="J42449" i="16"/>
  <c r="J42450" i="16"/>
  <c r="J42451" i="16"/>
  <c r="J42452" i="16"/>
  <c r="J42453" i="16"/>
  <c r="J42454" i="16"/>
  <c r="J42455" i="16"/>
  <c r="J42456" i="16"/>
  <c r="J42457" i="16"/>
  <c r="J42458" i="16"/>
  <c r="J42459" i="16"/>
  <c r="J42460" i="16"/>
  <c r="J42461" i="16"/>
  <c r="J42462" i="16"/>
  <c r="J42463" i="16"/>
  <c r="J42464" i="16"/>
  <c r="J42465" i="16"/>
  <c r="J42466" i="16"/>
  <c r="J42467" i="16"/>
  <c r="J42468" i="16"/>
  <c r="J42469" i="16"/>
  <c r="J42470" i="16"/>
  <c r="J42471" i="16"/>
  <c r="J42472" i="16"/>
  <c r="J42473" i="16"/>
  <c r="J42474" i="16"/>
  <c r="J42475" i="16"/>
  <c r="J42476" i="16"/>
  <c r="J42477" i="16"/>
  <c r="J42478" i="16"/>
  <c r="J42479" i="16"/>
  <c r="J42480" i="16"/>
  <c r="J42481" i="16"/>
  <c r="J42482" i="16"/>
  <c r="J42483" i="16"/>
  <c r="J42484" i="16"/>
  <c r="J42485" i="16"/>
  <c r="J42486" i="16"/>
  <c r="J42487" i="16"/>
  <c r="J42488" i="16"/>
  <c r="J42489" i="16"/>
  <c r="J42490" i="16"/>
  <c r="J42491" i="16"/>
  <c r="J42492" i="16"/>
  <c r="J42493" i="16"/>
  <c r="J42494" i="16"/>
  <c r="J42495" i="16"/>
  <c r="J42496" i="16"/>
  <c r="J42497" i="16"/>
  <c r="J42498" i="16"/>
  <c r="J42499" i="16"/>
  <c r="J42500" i="16"/>
  <c r="J42501" i="16"/>
  <c r="J42502" i="16"/>
  <c r="J42503" i="16"/>
  <c r="J42504" i="16"/>
  <c r="J42505" i="16"/>
  <c r="J42506" i="16"/>
  <c r="J42507" i="16"/>
  <c r="J42508" i="16"/>
  <c r="J42509" i="16"/>
  <c r="J42510" i="16"/>
  <c r="J42511" i="16"/>
  <c r="J42512" i="16"/>
  <c r="J42513" i="16"/>
  <c r="J42514" i="16"/>
  <c r="J42515" i="16"/>
  <c r="J42516" i="16"/>
  <c r="J42517" i="16"/>
  <c r="J42518" i="16"/>
  <c r="J42519" i="16"/>
  <c r="J42520" i="16"/>
  <c r="J42521" i="16"/>
  <c r="J42522" i="16"/>
  <c r="J42523" i="16"/>
  <c r="J42524" i="16"/>
  <c r="J42525" i="16"/>
  <c r="J42526" i="16"/>
  <c r="J42527" i="16"/>
  <c r="J42528" i="16"/>
  <c r="J42529" i="16"/>
  <c r="J42530" i="16"/>
  <c r="J42531" i="16"/>
  <c r="J42532" i="16"/>
  <c r="J42533" i="16"/>
  <c r="J42534" i="16"/>
  <c r="J42535" i="16"/>
  <c r="J42536" i="16"/>
  <c r="J42537" i="16"/>
  <c r="J42538" i="16"/>
  <c r="J42539" i="16"/>
  <c r="J42540" i="16"/>
  <c r="J42541" i="16"/>
  <c r="J42542" i="16"/>
  <c r="J42543" i="16"/>
  <c r="J42544" i="16"/>
  <c r="J42545" i="16"/>
  <c r="J42546" i="16"/>
  <c r="J42547" i="16"/>
  <c r="J42548" i="16"/>
  <c r="J42549" i="16"/>
  <c r="J42550" i="16"/>
  <c r="J42551" i="16"/>
  <c r="J42552" i="16"/>
  <c r="J42553" i="16"/>
  <c r="J42554" i="16"/>
  <c r="J42555" i="16"/>
  <c r="J42556" i="16"/>
  <c r="J42557" i="16"/>
  <c r="J42558" i="16"/>
  <c r="J42559" i="16"/>
  <c r="J42560" i="16"/>
  <c r="J42561" i="16"/>
  <c r="J42562" i="16"/>
  <c r="J42563" i="16"/>
  <c r="J42564" i="16"/>
  <c r="J42565" i="16"/>
  <c r="J42566" i="16"/>
  <c r="J42567" i="16"/>
  <c r="J42568" i="16"/>
  <c r="J42569" i="16"/>
  <c r="J42570" i="16"/>
  <c r="J42571" i="16"/>
  <c r="J42572" i="16"/>
  <c r="J42573" i="16"/>
  <c r="J42574" i="16"/>
  <c r="J42575" i="16"/>
  <c r="J42576" i="16"/>
  <c r="J42577" i="16"/>
  <c r="J42578" i="16"/>
  <c r="J42579" i="16"/>
  <c r="J42580" i="16"/>
  <c r="J42581" i="16"/>
  <c r="J42582" i="16"/>
  <c r="J42583" i="16"/>
  <c r="J42584" i="16"/>
  <c r="J42585" i="16"/>
  <c r="J42586" i="16"/>
  <c r="J42587" i="16"/>
  <c r="J42588" i="16"/>
  <c r="J42589" i="16"/>
  <c r="J42590" i="16"/>
  <c r="J42591" i="16"/>
  <c r="J42592" i="16"/>
  <c r="J42593" i="16"/>
  <c r="J42594" i="16"/>
  <c r="J42595" i="16"/>
  <c r="J42596" i="16"/>
  <c r="J42597" i="16"/>
  <c r="J42598" i="16"/>
  <c r="J42599" i="16"/>
  <c r="J42600" i="16"/>
  <c r="J42601" i="16"/>
  <c r="J42602" i="16"/>
  <c r="J42603" i="16"/>
  <c r="J42604" i="16"/>
  <c r="J42605" i="16"/>
  <c r="J42606" i="16"/>
  <c r="J42607" i="16"/>
  <c r="J42608" i="16"/>
  <c r="J42609" i="16"/>
  <c r="J42610" i="16"/>
  <c r="J42611" i="16"/>
  <c r="J42612" i="16"/>
  <c r="J42613" i="16"/>
  <c r="J42614" i="16"/>
  <c r="J42615" i="16"/>
  <c r="J42616" i="16"/>
  <c r="J42617" i="16"/>
  <c r="J42618" i="16"/>
  <c r="J42619" i="16"/>
  <c r="J42620" i="16"/>
  <c r="J42621" i="16"/>
  <c r="J42622" i="16"/>
  <c r="J42623" i="16"/>
  <c r="J42624" i="16"/>
  <c r="J42625" i="16"/>
  <c r="J42626" i="16"/>
  <c r="J42627" i="16"/>
  <c r="J42628" i="16"/>
  <c r="J42629" i="16"/>
  <c r="J42630" i="16"/>
  <c r="J42631" i="16"/>
  <c r="J42632" i="16"/>
  <c r="J42633" i="16"/>
  <c r="J42634" i="16"/>
  <c r="J42635" i="16"/>
  <c r="J42636" i="16"/>
  <c r="J42637" i="16"/>
  <c r="J42638" i="16"/>
  <c r="J42639" i="16"/>
  <c r="J42640" i="16"/>
  <c r="J42641" i="16"/>
  <c r="J42642" i="16"/>
  <c r="J42643" i="16"/>
  <c r="J42644" i="16"/>
  <c r="J42645" i="16"/>
  <c r="J42646" i="16"/>
  <c r="J42647" i="16"/>
  <c r="J42648" i="16"/>
  <c r="J42649" i="16"/>
  <c r="J42650" i="16"/>
  <c r="J42651" i="16"/>
  <c r="J42652" i="16"/>
  <c r="J42653" i="16"/>
  <c r="J42654" i="16"/>
  <c r="J42655" i="16"/>
  <c r="J42656" i="16"/>
  <c r="J42657" i="16"/>
  <c r="J42658" i="16"/>
  <c r="J42659" i="16"/>
  <c r="J42660" i="16"/>
  <c r="J42661" i="16"/>
  <c r="J42662" i="16"/>
  <c r="J42663" i="16"/>
  <c r="J42664" i="16"/>
  <c r="J42665" i="16"/>
  <c r="J42666" i="16"/>
  <c r="J42667" i="16"/>
  <c r="J42668" i="16"/>
  <c r="J42669" i="16"/>
  <c r="J42670" i="16"/>
  <c r="J42671" i="16"/>
  <c r="J42672" i="16"/>
  <c r="J42673" i="16"/>
  <c r="J42674" i="16"/>
  <c r="J42675" i="16"/>
  <c r="J42676" i="16"/>
  <c r="J42677" i="16"/>
  <c r="J42678" i="16"/>
  <c r="J42679" i="16"/>
  <c r="J42680" i="16"/>
  <c r="J42681" i="16"/>
  <c r="J42682" i="16"/>
  <c r="J42683" i="16"/>
  <c r="J42684" i="16"/>
  <c r="J42685" i="16"/>
  <c r="J42686" i="16"/>
  <c r="J42687" i="16"/>
  <c r="J42688" i="16"/>
  <c r="J42689" i="16"/>
  <c r="J42690" i="16"/>
  <c r="J42691" i="16"/>
  <c r="J42692" i="16"/>
  <c r="J42693" i="16"/>
  <c r="J42694" i="16"/>
  <c r="J42695" i="16"/>
  <c r="J42696" i="16"/>
  <c r="J42697" i="16"/>
  <c r="J42698" i="16"/>
  <c r="J42699" i="16"/>
  <c r="J42700" i="16"/>
  <c r="J42701" i="16"/>
  <c r="J42702" i="16"/>
  <c r="J42703" i="16"/>
  <c r="J42704" i="16"/>
  <c r="J42705" i="16"/>
  <c r="J42706" i="16"/>
  <c r="J42707" i="16"/>
  <c r="J42708" i="16"/>
  <c r="J42709" i="16"/>
  <c r="J42710" i="16"/>
  <c r="J42711" i="16"/>
  <c r="J42712" i="16"/>
  <c r="J42713" i="16"/>
  <c r="J42714" i="16"/>
  <c r="J42715" i="16"/>
  <c r="J42716" i="16"/>
  <c r="J42717" i="16"/>
  <c r="J42718" i="16"/>
  <c r="J42719" i="16"/>
  <c r="J42720" i="16"/>
  <c r="J42721" i="16"/>
  <c r="J42722" i="16"/>
  <c r="J42723" i="16"/>
  <c r="J42724" i="16"/>
  <c r="J42725" i="16"/>
  <c r="J42726" i="16"/>
  <c r="J42727" i="16"/>
  <c r="J42728" i="16"/>
  <c r="J42729" i="16"/>
  <c r="J42730" i="16"/>
  <c r="J42731" i="16"/>
  <c r="J42732" i="16"/>
  <c r="J42733" i="16"/>
  <c r="J42734" i="16"/>
  <c r="J42735" i="16"/>
  <c r="J42736" i="16"/>
  <c r="J42737" i="16"/>
  <c r="J42738" i="16"/>
  <c r="J42739" i="16"/>
  <c r="J42740" i="16"/>
  <c r="J42741" i="16"/>
  <c r="J42742" i="16"/>
  <c r="J42743" i="16"/>
  <c r="J42744" i="16"/>
  <c r="J42745" i="16"/>
  <c r="J42746" i="16"/>
  <c r="J42747" i="16"/>
  <c r="J42748" i="16"/>
  <c r="J42749" i="16"/>
  <c r="J42750" i="16"/>
  <c r="J42751" i="16"/>
  <c r="J42752" i="16"/>
  <c r="J42753" i="16"/>
  <c r="J42754" i="16"/>
  <c r="J42755" i="16"/>
  <c r="J42756" i="16"/>
  <c r="J42757" i="16"/>
  <c r="J42758" i="16"/>
  <c r="J42759" i="16"/>
  <c r="J42760" i="16"/>
  <c r="J42761" i="16"/>
  <c r="J42762" i="16"/>
  <c r="J42763" i="16"/>
  <c r="J42764" i="16"/>
  <c r="J42765" i="16"/>
  <c r="J42766" i="16"/>
  <c r="J42767" i="16"/>
  <c r="J42768" i="16"/>
  <c r="J42769" i="16"/>
  <c r="J42770" i="16"/>
  <c r="J42771" i="16"/>
  <c r="J42772" i="16"/>
  <c r="J42773" i="16"/>
  <c r="J42774" i="16"/>
  <c r="J42775" i="16"/>
  <c r="J42776" i="16"/>
  <c r="J42777" i="16"/>
  <c r="J42778" i="16"/>
  <c r="J42779" i="16"/>
  <c r="J42780" i="16"/>
  <c r="J42781" i="16"/>
  <c r="J42782" i="16"/>
  <c r="J42783" i="16"/>
  <c r="J42784" i="16"/>
  <c r="J42785" i="16"/>
  <c r="J42786" i="16"/>
  <c r="J42787" i="16"/>
  <c r="J42788" i="16"/>
  <c r="J42789" i="16"/>
  <c r="J42790" i="16"/>
  <c r="J42791" i="16"/>
  <c r="J42792" i="16"/>
  <c r="J42793" i="16"/>
  <c r="J42794" i="16"/>
  <c r="J42795" i="16"/>
  <c r="J42796" i="16"/>
  <c r="J42797" i="16"/>
  <c r="J42798" i="16"/>
  <c r="J42799" i="16"/>
  <c r="J42800" i="16"/>
  <c r="J42801" i="16"/>
  <c r="J42802" i="16"/>
  <c r="J42803" i="16"/>
  <c r="J42804" i="16"/>
  <c r="J42805" i="16"/>
  <c r="J42806" i="16"/>
  <c r="J42807" i="16"/>
  <c r="J42808" i="16"/>
  <c r="J42809" i="16"/>
  <c r="J42810" i="16"/>
  <c r="J42811" i="16"/>
  <c r="J42812" i="16"/>
  <c r="J42813" i="16"/>
  <c r="J42814" i="16"/>
  <c r="J42815" i="16"/>
  <c r="J42816" i="16"/>
  <c r="J42817" i="16"/>
  <c r="J42818" i="16"/>
  <c r="J42819" i="16"/>
  <c r="J42820" i="16"/>
  <c r="J42821" i="16"/>
  <c r="J42822" i="16"/>
  <c r="J42823" i="16"/>
  <c r="J42824" i="16"/>
  <c r="J42825" i="16"/>
  <c r="J42826" i="16"/>
  <c r="J42827" i="16"/>
  <c r="J42828" i="16"/>
  <c r="J42829" i="16"/>
  <c r="J42830" i="16"/>
  <c r="J42831" i="16"/>
  <c r="J42832" i="16"/>
  <c r="J42833" i="16"/>
  <c r="J42834" i="16"/>
  <c r="J42835" i="16"/>
  <c r="J42836" i="16"/>
  <c r="J42837" i="16"/>
  <c r="J42838" i="16"/>
  <c r="J42839" i="16"/>
  <c r="J42840" i="16"/>
  <c r="J42841" i="16"/>
  <c r="J42842" i="16"/>
  <c r="J42843" i="16"/>
  <c r="J42844" i="16"/>
  <c r="J42845" i="16"/>
  <c r="J42846" i="16"/>
  <c r="J42847" i="16"/>
  <c r="J42848" i="16"/>
  <c r="J42849" i="16"/>
  <c r="J42850" i="16"/>
  <c r="J42851" i="16"/>
  <c r="J42852" i="16"/>
  <c r="J42853" i="16"/>
  <c r="J42854" i="16"/>
  <c r="J42855" i="16"/>
  <c r="J42856" i="16"/>
  <c r="J42857" i="16"/>
  <c r="J42858" i="16"/>
  <c r="J42859" i="16"/>
  <c r="J42860" i="16"/>
  <c r="J42861" i="16"/>
  <c r="J42862" i="16"/>
  <c r="J42863" i="16"/>
  <c r="J42864" i="16"/>
  <c r="J42865" i="16"/>
  <c r="J42866" i="16"/>
  <c r="J42867" i="16"/>
  <c r="J42868" i="16"/>
  <c r="J42869" i="16"/>
  <c r="J42870" i="16"/>
  <c r="J42871" i="16"/>
  <c r="J42872" i="16"/>
  <c r="J42873" i="16"/>
  <c r="J42874" i="16"/>
  <c r="J42875" i="16"/>
  <c r="J42876" i="16"/>
  <c r="J42877" i="16"/>
  <c r="J42878" i="16"/>
  <c r="J42879" i="16"/>
  <c r="J42880" i="16"/>
  <c r="J42881" i="16"/>
  <c r="J42882" i="16"/>
  <c r="J42883" i="16"/>
  <c r="J42884" i="16"/>
  <c r="J42885" i="16"/>
  <c r="J42886" i="16"/>
  <c r="J42887" i="16"/>
  <c r="J42888" i="16"/>
  <c r="J42889" i="16"/>
  <c r="J42890" i="16"/>
  <c r="J42891" i="16"/>
  <c r="J42892" i="16"/>
  <c r="J42893" i="16"/>
  <c r="J42894" i="16"/>
  <c r="J42895" i="16"/>
  <c r="J42896" i="16"/>
  <c r="J42897" i="16"/>
  <c r="J42898" i="16"/>
  <c r="J42899" i="16"/>
  <c r="J42900" i="16"/>
  <c r="J42901" i="16"/>
  <c r="J42902" i="16"/>
  <c r="J42903" i="16"/>
  <c r="J42904" i="16"/>
  <c r="J42905" i="16"/>
  <c r="J42906" i="16"/>
  <c r="J42907" i="16"/>
  <c r="J42908" i="16"/>
  <c r="J42909" i="16"/>
  <c r="J42910" i="16"/>
  <c r="J42911" i="16"/>
  <c r="J42912" i="16"/>
  <c r="J42913" i="16"/>
  <c r="J42914" i="16"/>
  <c r="J42915" i="16"/>
  <c r="J42916" i="16"/>
  <c r="J42917" i="16"/>
  <c r="J42918" i="16"/>
  <c r="J42919" i="16"/>
  <c r="J42920" i="16"/>
  <c r="J42921" i="16"/>
  <c r="J42922" i="16"/>
  <c r="J42923" i="16"/>
  <c r="J42924" i="16"/>
  <c r="J42925" i="16"/>
  <c r="J42926" i="16"/>
  <c r="J42927" i="16"/>
  <c r="J42928" i="16"/>
  <c r="J42929" i="16"/>
  <c r="J42930" i="16"/>
  <c r="J42931" i="16"/>
  <c r="J42932" i="16"/>
  <c r="J42933" i="16"/>
  <c r="J42934" i="16"/>
  <c r="J42935" i="16"/>
  <c r="J42936" i="16"/>
  <c r="J42937" i="16"/>
  <c r="J42938" i="16"/>
  <c r="J42939" i="16"/>
  <c r="J42940" i="16"/>
  <c r="J42941" i="16"/>
  <c r="J42942" i="16"/>
  <c r="J42943" i="16"/>
  <c r="J42944" i="16"/>
  <c r="J42945" i="16"/>
  <c r="J42946" i="16"/>
  <c r="J42947" i="16"/>
  <c r="J42948" i="16"/>
  <c r="J42949" i="16"/>
  <c r="J42950" i="16"/>
  <c r="J42951" i="16"/>
  <c r="J42952" i="16"/>
  <c r="J42953" i="16"/>
  <c r="J42954" i="16"/>
  <c r="J42955" i="16"/>
  <c r="J42956" i="16"/>
  <c r="J42957" i="16"/>
  <c r="J42958" i="16"/>
  <c r="J42959" i="16"/>
  <c r="J42960" i="16"/>
  <c r="J42961" i="16"/>
  <c r="J42962" i="16"/>
  <c r="J42963" i="16"/>
  <c r="J42964" i="16"/>
  <c r="J42965" i="16"/>
  <c r="J42966" i="16"/>
  <c r="J42967" i="16"/>
  <c r="J42968" i="16"/>
  <c r="J42969" i="16"/>
  <c r="J42970" i="16"/>
  <c r="J42971" i="16"/>
  <c r="J42972" i="16"/>
  <c r="J42973" i="16"/>
  <c r="J42974" i="16"/>
  <c r="J42975" i="16"/>
  <c r="J42976" i="16"/>
  <c r="J42977" i="16"/>
  <c r="J42978" i="16"/>
  <c r="J42979" i="16"/>
  <c r="J42980" i="16"/>
  <c r="J42981" i="16"/>
  <c r="J42982" i="16"/>
  <c r="J42983" i="16"/>
  <c r="J42984" i="16"/>
  <c r="J42985" i="16"/>
  <c r="J42986" i="16"/>
  <c r="J42987" i="16"/>
  <c r="J42988" i="16"/>
  <c r="J42989" i="16"/>
  <c r="J42990" i="16"/>
  <c r="J42991" i="16"/>
  <c r="J42992" i="16"/>
  <c r="J42993" i="16"/>
  <c r="J42994" i="16"/>
  <c r="J42995" i="16"/>
  <c r="J42996" i="16"/>
  <c r="J42997" i="16"/>
  <c r="J42998" i="16"/>
  <c r="J42999" i="16"/>
  <c r="J43000" i="16"/>
  <c r="J43001" i="16"/>
  <c r="J43002" i="16"/>
  <c r="J43003" i="16"/>
  <c r="J43004" i="16"/>
  <c r="J43005" i="16"/>
  <c r="J43006" i="16"/>
  <c r="J43007" i="16"/>
  <c r="J43008" i="16"/>
  <c r="J43009" i="16"/>
  <c r="J43010" i="16"/>
  <c r="J43011" i="16"/>
  <c r="J43012" i="16"/>
  <c r="J43013" i="16"/>
  <c r="J43014" i="16"/>
  <c r="J43015" i="16"/>
  <c r="J43016" i="16"/>
  <c r="J43017" i="16"/>
  <c r="J43018" i="16"/>
  <c r="J43019" i="16"/>
  <c r="J43020" i="16"/>
  <c r="J43021" i="16"/>
  <c r="J43022" i="16"/>
  <c r="J43023" i="16"/>
  <c r="J43024" i="16"/>
  <c r="J43025" i="16"/>
  <c r="J43026" i="16"/>
  <c r="J43027" i="16"/>
  <c r="J43028" i="16"/>
  <c r="J43029" i="16"/>
  <c r="J43030" i="16"/>
  <c r="J43031" i="16"/>
  <c r="J43032" i="16"/>
  <c r="J43033" i="16"/>
  <c r="J43034" i="16"/>
  <c r="J43035" i="16"/>
  <c r="J43036" i="16"/>
  <c r="J43037" i="16"/>
  <c r="J43038" i="16"/>
  <c r="J43039" i="16"/>
  <c r="J43040" i="16"/>
  <c r="J43041" i="16"/>
  <c r="J43042" i="16"/>
  <c r="J43043" i="16"/>
  <c r="J43044" i="16"/>
  <c r="J43045" i="16"/>
  <c r="J43046" i="16"/>
  <c r="J43047" i="16"/>
  <c r="J43048" i="16"/>
  <c r="J43049" i="16"/>
  <c r="J43050" i="16"/>
  <c r="J43051" i="16"/>
  <c r="J43052" i="16"/>
  <c r="J43053" i="16"/>
  <c r="J43054" i="16"/>
  <c r="J43055" i="16"/>
  <c r="J43056" i="16"/>
  <c r="J43057" i="16"/>
  <c r="J43058" i="16"/>
  <c r="J43059" i="16"/>
  <c r="J43060" i="16"/>
  <c r="J43061" i="16"/>
  <c r="J43062" i="16"/>
  <c r="J43063" i="16"/>
  <c r="J43064" i="16"/>
  <c r="J43065" i="16"/>
  <c r="J43066" i="16"/>
  <c r="J43067" i="16"/>
  <c r="J43068" i="16"/>
  <c r="J43069" i="16"/>
  <c r="J43070" i="16"/>
  <c r="J43071" i="16"/>
  <c r="J43072" i="16"/>
  <c r="J43073" i="16"/>
  <c r="J43074" i="16"/>
  <c r="J43075" i="16"/>
  <c r="J43076" i="16"/>
  <c r="J43077" i="16"/>
  <c r="J43078" i="16"/>
  <c r="J43079" i="16"/>
  <c r="J43080" i="16"/>
  <c r="J43081" i="16"/>
  <c r="J43082" i="16"/>
  <c r="J43083" i="16"/>
  <c r="J43084" i="16"/>
  <c r="J43085" i="16"/>
  <c r="J43086" i="16"/>
  <c r="J43087" i="16"/>
  <c r="J43088" i="16"/>
  <c r="J43089" i="16"/>
  <c r="J43090" i="16"/>
  <c r="J43091" i="16"/>
  <c r="J43092" i="16"/>
  <c r="J43093" i="16"/>
  <c r="J43094" i="16"/>
  <c r="J43095" i="16"/>
  <c r="J43096" i="16"/>
  <c r="J43097" i="16"/>
  <c r="J43098" i="16"/>
  <c r="J43099" i="16"/>
  <c r="J43100" i="16"/>
  <c r="J43101" i="16"/>
  <c r="J43102" i="16"/>
  <c r="J43103" i="16"/>
  <c r="J43104" i="16"/>
  <c r="J43105" i="16"/>
  <c r="J43106" i="16"/>
  <c r="J43107" i="16"/>
  <c r="J43108" i="16"/>
  <c r="J43109" i="16"/>
  <c r="J43110" i="16"/>
  <c r="J43111" i="16"/>
  <c r="J43112" i="16"/>
  <c r="J43113" i="16"/>
  <c r="J43114" i="16"/>
  <c r="J43115" i="16"/>
  <c r="J43116" i="16"/>
  <c r="J43117" i="16"/>
  <c r="J43118" i="16"/>
  <c r="J43119" i="16"/>
  <c r="J43120" i="16"/>
  <c r="J43121" i="16"/>
  <c r="J43122" i="16"/>
  <c r="J43123" i="16"/>
  <c r="J43124" i="16"/>
  <c r="J43125" i="16"/>
  <c r="J43126" i="16"/>
  <c r="J43127" i="16"/>
  <c r="J43128" i="16"/>
  <c r="J43129" i="16"/>
  <c r="J43130" i="16"/>
  <c r="J43131" i="16"/>
  <c r="J43132" i="16"/>
  <c r="J43133" i="16"/>
  <c r="J43134" i="16"/>
  <c r="J43135" i="16"/>
  <c r="J43136" i="16"/>
  <c r="J43137" i="16"/>
  <c r="J43138" i="16"/>
  <c r="J43139" i="16"/>
  <c r="J43140" i="16"/>
  <c r="J43141" i="16"/>
  <c r="J43142" i="16"/>
  <c r="J43143" i="16"/>
  <c r="J43144" i="16"/>
  <c r="J43145" i="16"/>
  <c r="J43146" i="16"/>
  <c r="J43147" i="16"/>
  <c r="J43148" i="16"/>
  <c r="J43149" i="16"/>
  <c r="J43150" i="16"/>
  <c r="J43151" i="16"/>
  <c r="J43152" i="16"/>
  <c r="J43153" i="16"/>
  <c r="J43154" i="16"/>
  <c r="J43155" i="16"/>
  <c r="J43156" i="16"/>
  <c r="J43157" i="16"/>
  <c r="J43158" i="16"/>
  <c r="J43159" i="16"/>
  <c r="J43160" i="16"/>
  <c r="J43161" i="16"/>
  <c r="J43162" i="16"/>
  <c r="J43163" i="16"/>
  <c r="J43164" i="16"/>
  <c r="J43165" i="16"/>
  <c r="J43166" i="16"/>
  <c r="J43167" i="16"/>
  <c r="J43168" i="16"/>
  <c r="J43169" i="16"/>
  <c r="J43170" i="16"/>
  <c r="J43171" i="16"/>
  <c r="J43172" i="16"/>
  <c r="J43173" i="16"/>
  <c r="J43174" i="16"/>
  <c r="J43175" i="16"/>
  <c r="J43176" i="16"/>
  <c r="J43177" i="16"/>
  <c r="J43178" i="16"/>
  <c r="J43179" i="16"/>
  <c r="J43180" i="16"/>
  <c r="J43181" i="16"/>
  <c r="J43182" i="16"/>
  <c r="J43183" i="16"/>
  <c r="J43184" i="16"/>
  <c r="J43185" i="16"/>
  <c r="J43186" i="16"/>
  <c r="J43187" i="16"/>
  <c r="J43188" i="16"/>
  <c r="J43189" i="16"/>
  <c r="J43190" i="16"/>
  <c r="J43191" i="16"/>
  <c r="J43192" i="16"/>
  <c r="J43193" i="16"/>
  <c r="J43194" i="16"/>
  <c r="J43195" i="16"/>
  <c r="J43196" i="16"/>
  <c r="J43197" i="16"/>
  <c r="J43198" i="16"/>
  <c r="J43199" i="16"/>
  <c r="J43200" i="16"/>
  <c r="J43201" i="16"/>
  <c r="J43202" i="16"/>
  <c r="J43203" i="16"/>
  <c r="J43204" i="16"/>
  <c r="J43205" i="16"/>
  <c r="J43206" i="16"/>
  <c r="J43207" i="16"/>
  <c r="J43208" i="16"/>
  <c r="J43209" i="16"/>
  <c r="J43210" i="16"/>
  <c r="J43211" i="16"/>
  <c r="J43212" i="16"/>
  <c r="J43213" i="16"/>
  <c r="J43214" i="16"/>
  <c r="J43215" i="16"/>
  <c r="J43216" i="16"/>
  <c r="J43217" i="16"/>
  <c r="J43218" i="16"/>
  <c r="J43219" i="16"/>
  <c r="J43220" i="16"/>
  <c r="J43221" i="16"/>
  <c r="J43222" i="16"/>
  <c r="J43223" i="16"/>
  <c r="J43224" i="16"/>
  <c r="J43225" i="16"/>
  <c r="J43226" i="16"/>
  <c r="J43227" i="16"/>
  <c r="J43228" i="16"/>
  <c r="J43229" i="16"/>
  <c r="J43230" i="16"/>
  <c r="J43231" i="16"/>
  <c r="J43232" i="16"/>
  <c r="J43233" i="16"/>
  <c r="J43234" i="16"/>
  <c r="J43235" i="16"/>
  <c r="J43236" i="16"/>
  <c r="J43237" i="16"/>
  <c r="J43238" i="16"/>
  <c r="J43239" i="16"/>
  <c r="J43240" i="16"/>
  <c r="J43241" i="16"/>
  <c r="J43242" i="16"/>
  <c r="J43243" i="16"/>
  <c r="J43244" i="16"/>
  <c r="J43245" i="16"/>
  <c r="J43246" i="16"/>
  <c r="J43247" i="16"/>
  <c r="J43248" i="16"/>
  <c r="J43249" i="16"/>
  <c r="J43250" i="16"/>
  <c r="J43251" i="16"/>
  <c r="J43252" i="16"/>
  <c r="J43253" i="16"/>
  <c r="J43254" i="16"/>
  <c r="J43255" i="16"/>
  <c r="J43256" i="16"/>
  <c r="J43257" i="16"/>
  <c r="J43258" i="16"/>
  <c r="J43259" i="16"/>
  <c r="J43260" i="16"/>
  <c r="J43261" i="16"/>
  <c r="J43262" i="16"/>
  <c r="J43263" i="16"/>
  <c r="J43264" i="16"/>
  <c r="J43265" i="16"/>
  <c r="J43266" i="16"/>
  <c r="J43267" i="16"/>
  <c r="J43268" i="16"/>
  <c r="J43269" i="16"/>
  <c r="J43270" i="16"/>
  <c r="J43271" i="16"/>
  <c r="J43272" i="16"/>
  <c r="J43273" i="16"/>
  <c r="J43274" i="16"/>
  <c r="J43275" i="16"/>
  <c r="J43276" i="16"/>
  <c r="J43277" i="16"/>
  <c r="J43278" i="16"/>
  <c r="J43279" i="16"/>
  <c r="J43280" i="16"/>
  <c r="J43281" i="16"/>
  <c r="J43282" i="16"/>
  <c r="J43283" i="16"/>
  <c r="J43284" i="16"/>
  <c r="J43285" i="16"/>
  <c r="J43286" i="16"/>
  <c r="J43287" i="16"/>
  <c r="J43288" i="16"/>
  <c r="J43289" i="16"/>
  <c r="J43290" i="16"/>
  <c r="J43291" i="16"/>
  <c r="J43292" i="16"/>
  <c r="J43293" i="16"/>
  <c r="J43294" i="16"/>
  <c r="J43295" i="16"/>
  <c r="J43296" i="16"/>
  <c r="J43297" i="16"/>
  <c r="J43298" i="16"/>
  <c r="J43299" i="16"/>
  <c r="J43300" i="16"/>
  <c r="J43301" i="16"/>
  <c r="J43302" i="16"/>
  <c r="J43303" i="16"/>
  <c r="J43304" i="16"/>
  <c r="J43305" i="16"/>
  <c r="J43306" i="16"/>
  <c r="J43307" i="16"/>
  <c r="J43308" i="16"/>
  <c r="J43309" i="16"/>
  <c r="J43310" i="16"/>
  <c r="J43311" i="16"/>
  <c r="J43312" i="16"/>
  <c r="J43313" i="16"/>
  <c r="J43314" i="16"/>
  <c r="J43315" i="16"/>
  <c r="J43316" i="16"/>
  <c r="J43317" i="16"/>
  <c r="J43318" i="16"/>
  <c r="J43319" i="16"/>
  <c r="J43320" i="16"/>
  <c r="J43321" i="16"/>
  <c r="J43322" i="16"/>
  <c r="J43323" i="16"/>
  <c r="J43324" i="16"/>
  <c r="J43325" i="16"/>
  <c r="J43326" i="16"/>
  <c r="J43327" i="16"/>
  <c r="J43328" i="16"/>
  <c r="J43329" i="16"/>
  <c r="J43330" i="16"/>
  <c r="J43331" i="16"/>
  <c r="J43332" i="16"/>
  <c r="J43333" i="16"/>
  <c r="J43334" i="16"/>
  <c r="J43335" i="16"/>
  <c r="J43336" i="16"/>
  <c r="J43337" i="16"/>
  <c r="J43338" i="16"/>
  <c r="J43339" i="16"/>
  <c r="J43340" i="16"/>
  <c r="J43341" i="16"/>
  <c r="J43342" i="16"/>
  <c r="J43343" i="16"/>
  <c r="J43344" i="16"/>
  <c r="J43345" i="16"/>
  <c r="J43346" i="16"/>
  <c r="J43347" i="16"/>
  <c r="J43348" i="16"/>
  <c r="J43349" i="16"/>
  <c r="J43350" i="16"/>
  <c r="J43351" i="16"/>
  <c r="J43352" i="16"/>
  <c r="J43353" i="16"/>
  <c r="J43354" i="16"/>
  <c r="J43355" i="16"/>
  <c r="J43356" i="16"/>
  <c r="J43357" i="16"/>
  <c r="J43358" i="16"/>
  <c r="J43359" i="16"/>
  <c r="J43360" i="16"/>
  <c r="J43361" i="16"/>
  <c r="J43362" i="16"/>
  <c r="J43363" i="16"/>
  <c r="J43364" i="16"/>
  <c r="J43365" i="16"/>
  <c r="J43366" i="16"/>
  <c r="J43367" i="16"/>
  <c r="J43368" i="16"/>
  <c r="J43369" i="16"/>
  <c r="J43370" i="16"/>
  <c r="J43371" i="16"/>
  <c r="J43372" i="16"/>
  <c r="J43373" i="16"/>
  <c r="J43374" i="16"/>
  <c r="J43375" i="16"/>
  <c r="J43376" i="16"/>
  <c r="J43377" i="16"/>
  <c r="J43378" i="16"/>
  <c r="J43379" i="16"/>
  <c r="J43380" i="16"/>
  <c r="J43381" i="16"/>
  <c r="J43382" i="16"/>
  <c r="J43383" i="16"/>
  <c r="J43384" i="16"/>
  <c r="J43385" i="16"/>
  <c r="J43386" i="16"/>
  <c r="J43387" i="16"/>
  <c r="J43388" i="16"/>
  <c r="J43389" i="16"/>
  <c r="J43390" i="16"/>
  <c r="J43391" i="16"/>
  <c r="J43392" i="16"/>
  <c r="J43393" i="16"/>
  <c r="J43394" i="16"/>
  <c r="J43395" i="16"/>
  <c r="J43396" i="16"/>
  <c r="J43397" i="16"/>
  <c r="J43398" i="16"/>
  <c r="J43399" i="16"/>
  <c r="J43400" i="16"/>
  <c r="J43401" i="16"/>
  <c r="J43402" i="16"/>
  <c r="J43403" i="16"/>
  <c r="J43404" i="16"/>
  <c r="J43405" i="16"/>
  <c r="J43406" i="16"/>
  <c r="J43407" i="16"/>
  <c r="J43408" i="16"/>
  <c r="J43409" i="16"/>
  <c r="J43410" i="16"/>
  <c r="J43411" i="16"/>
  <c r="J43412" i="16"/>
  <c r="J43413" i="16"/>
  <c r="J43414" i="16"/>
  <c r="J43415" i="16"/>
  <c r="J43416" i="16"/>
  <c r="J43417" i="16"/>
  <c r="J43418" i="16"/>
  <c r="J43419" i="16"/>
  <c r="J43420" i="16"/>
  <c r="J43421" i="16"/>
  <c r="J43422" i="16"/>
  <c r="J43423" i="16"/>
  <c r="J43424" i="16"/>
  <c r="J43425" i="16"/>
  <c r="J43426" i="16"/>
  <c r="J43427" i="16"/>
  <c r="J43428" i="16"/>
  <c r="J43429" i="16"/>
  <c r="J43430" i="16"/>
  <c r="J43431" i="16"/>
  <c r="J43432" i="16"/>
  <c r="J43433" i="16"/>
  <c r="J43434" i="16"/>
  <c r="J43435" i="16"/>
  <c r="J43436" i="16"/>
  <c r="J43437" i="16"/>
  <c r="J43438" i="16"/>
  <c r="J43439" i="16"/>
  <c r="J43440" i="16"/>
  <c r="J43441" i="16"/>
  <c r="J43442" i="16"/>
  <c r="J43443" i="16"/>
  <c r="J43444" i="16"/>
  <c r="J43445" i="16"/>
  <c r="J43446" i="16"/>
  <c r="J43447" i="16"/>
  <c r="J43448" i="16"/>
  <c r="J43449" i="16"/>
  <c r="J43450" i="16"/>
  <c r="J43451" i="16"/>
  <c r="J43452" i="16"/>
  <c r="J43453" i="16"/>
  <c r="J43454" i="16"/>
  <c r="J43455" i="16"/>
  <c r="J43456" i="16"/>
  <c r="J43457" i="16"/>
  <c r="J43458" i="16"/>
  <c r="J43459" i="16"/>
  <c r="J43460" i="16"/>
  <c r="J43461" i="16"/>
  <c r="J43462" i="16"/>
  <c r="J43463" i="16"/>
  <c r="J43464" i="16"/>
  <c r="J43465" i="16"/>
  <c r="J43466" i="16"/>
  <c r="J43467" i="16"/>
  <c r="J43468" i="16"/>
  <c r="J43469" i="16"/>
  <c r="J43470" i="16"/>
  <c r="J43471" i="16"/>
  <c r="J43472" i="16"/>
  <c r="J43473" i="16"/>
  <c r="J43474" i="16"/>
  <c r="J43475" i="16"/>
  <c r="J43476" i="16"/>
  <c r="J43477" i="16"/>
  <c r="J43478" i="16"/>
  <c r="J43479" i="16"/>
  <c r="J43480" i="16"/>
  <c r="J43481" i="16"/>
  <c r="J43482" i="16"/>
  <c r="J43483" i="16"/>
  <c r="J43484" i="16"/>
  <c r="J43485" i="16"/>
  <c r="J43486" i="16"/>
  <c r="J43487" i="16"/>
  <c r="J43488" i="16"/>
  <c r="J43489" i="16"/>
  <c r="J43490" i="16"/>
  <c r="J43491" i="16"/>
  <c r="J43492" i="16"/>
  <c r="J43493" i="16"/>
  <c r="J43494" i="16"/>
  <c r="J43495" i="16"/>
  <c r="J43496" i="16"/>
  <c r="J43497" i="16"/>
  <c r="J43498" i="16"/>
  <c r="J43499" i="16"/>
  <c r="J43500" i="16"/>
  <c r="J43501" i="16"/>
  <c r="J43502" i="16"/>
  <c r="J43503" i="16"/>
  <c r="J43504" i="16"/>
  <c r="J43505" i="16"/>
  <c r="J43506" i="16"/>
  <c r="J43507" i="16"/>
  <c r="J43508" i="16"/>
  <c r="J43509" i="16"/>
  <c r="J43510" i="16"/>
  <c r="J43511" i="16"/>
  <c r="J43512" i="16"/>
  <c r="J43513" i="16"/>
  <c r="J43514" i="16"/>
  <c r="J43515" i="16"/>
  <c r="J43516" i="16"/>
  <c r="J43517" i="16"/>
  <c r="J43518" i="16"/>
  <c r="J43519" i="16"/>
  <c r="J43520" i="16"/>
  <c r="J43521" i="16"/>
  <c r="J43522" i="16"/>
  <c r="J43523" i="16"/>
  <c r="J43524" i="16"/>
  <c r="J43525" i="16"/>
  <c r="J43526" i="16"/>
  <c r="J43527" i="16"/>
  <c r="J43528" i="16"/>
  <c r="J43529" i="16"/>
  <c r="J43530" i="16"/>
  <c r="J43531" i="16"/>
  <c r="J43532" i="16"/>
  <c r="J43533" i="16"/>
  <c r="J43534" i="16"/>
  <c r="J43535" i="16"/>
  <c r="J43536" i="16"/>
  <c r="J43537" i="16"/>
  <c r="J43538" i="16"/>
  <c r="J43539" i="16"/>
  <c r="J43540" i="16"/>
  <c r="J43541" i="16"/>
  <c r="J43542" i="16"/>
  <c r="J43543" i="16"/>
  <c r="J43544" i="16"/>
  <c r="J43545" i="16"/>
  <c r="J43546" i="16"/>
  <c r="J43547" i="16"/>
  <c r="J43548" i="16"/>
  <c r="J43549" i="16"/>
  <c r="J43550" i="16"/>
  <c r="J43551" i="16"/>
  <c r="J43552" i="16"/>
  <c r="J43553" i="16"/>
  <c r="J43554" i="16"/>
  <c r="J43555" i="16"/>
  <c r="J43556" i="16"/>
  <c r="J43557" i="16"/>
  <c r="J43558" i="16"/>
  <c r="J43559" i="16"/>
  <c r="J43560" i="16"/>
  <c r="J43561" i="16"/>
  <c r="J43562" i="16"/>
  <c r="J43563" i="16"/>
  <c r="J43564" i="16"/>
  <c r="J43565" i="16"/>
  <c r="J43566" i="16"/>
  <c r="J43567" i="16"/>
  <c r="J43568" i="16"/>
  <c r="J43569" i="16"/>
  <c r="J43570" i="16"/>
  <c r="J43571" i="16"/>
  <c r="J43572" i="16"/>
  <c r="J43573" i="16"/>
  <c r="J43574" i="16"/>
  <c r="J43575" i="16"/>
  <c r="J43576" i="16"/>
  <c r="J43577" i="16"/>
  <c r="J43578" i="16"/>
  <c r="J43579" i="16"/>
  <c r="J43580" i="16"/>
  <c r="J43581" i="16"/>
  <c r="J43582" i="16"/>
  <c r="J43583" i="16"/>
  <c r="J43584" i="16"/>
  <c r="J43585" i="16"/>
  <c r="J43586" i="16"/>
  <c r="J43587" i="16"/>
  <c r="J43588" i="16"/>
  <c r="J43589" i="16"/>
  <c r="J43590" i="16"/>
  <c r="J43591" i="16"/>
  <c r="J43592" i="16"/>
  <c r="J43593" i="16"/>
  <c r="J43594" i="16"/>
  <c r="J43595" i="16"/>
  <c r="J43596" i="16"/>
  <c r="J43597" i="16"/>
  <c r="J43598" i="16"/>
  <c r="J43599" i="16"/>
  <c r="J43600" i="16"/>
  <c r="J43601" i="16"/>
  <c r="J43602" i="16"/>
  <c r="J43603" i="16"/>
  <c r="J43604" i="16"/>
  <c r="J43605" i="16"/>
  <c r="J43606" i="16"/>
  <c r="J43607" i="16"/>
  <c r="J43608" i="16"/>
  <c r="J43609" i="16"/>
  <c r="J43610" i="16"/>
  <c r="J43611" i="16"/>
  <c r="J43612" i="16"/>
  <c r="J43613" i="16"/>
  <c r="J43614" i="16"/>
  <c r="J43615" i="16"/>
  <c r="J43616" i="16"/>
  <c r="J43617" i="16"/>
  <c r="J43618" i="16"/>
  <c r="J43619" i="16"/>
  <c r="J43620" i="16"/>
  <c r="J43621" i="16"/>
  <c r="J43622" i="16"/>
  <c r="J43623" i="16"/>
  <c r="J43624" i="16"/>
  <c r="J43625" i="16"/>
  <c r="J43626" i="16"/>
  <c r="J43627" i="16"/>
  <c r="J43628" i="16"/>
  <c r="J43629" i="16"/>
  <c r="J43630" i="16"/>
  <c r="J43631" i="16"/>
  <c r="J43632" i="16"/>
  <c r="J43633" i="16"/>
  <c r="J43634" i="16"/>
  <c r="J43635" i="16"/>
  <c r="J43636" i="16"/>
  <c r="J43637" i="16"/>
  <c r="J43638" i="16"/>
  <c r="J43639" i="16"/>
  <c r="J43640" i="16"/>
  <c r="J43641" i="16"/>
  <c r="J43642" i="16"/>
  <c r="J43643" i="16"/>
  <c r="J43644" i="16"/>
  <c r="J43645" i="16"/>
  <c r="J43646" i="16"/>
  <c r="J43647" i="16"/>
  <c r="J43648" i="16"/>
  <c r="J43649" i="16"/>
  <c r="J43650" i="16"/>
  <c r="J43651" i="16"/>
  <c r="J43652" i="16"/>
  <c r="J43653" i="16"/>
  <c r="J43654" i="16"/>
  <c r="J43655" i="16"/>
  <c r="J43656" i="16"/>
  <c r="J43657" i="16"/>
  <c r="J43658" i="16"/>
  <c r="J43659" i="16"/>
  <c r="J43660" i="16"/>
  <c r="J43661" i="16"/>
  <c r="J43662" i="16"/>
  <c r="J43663" i="16"/>
  <c r="J43664" i="16"/>
  <c r="J43665" i="16"/>
  <c r="J43666" i="16"/>
  <c r="J43667" i="16"/>
  <c r="J43668" i="16"/>
  <c r="J43669" i="16"/>
  <c r="J43670" i="16"/>
  <c r="J43671" i="16"/>
  <c r="J43672" i="16"/>
  <c r="J43673" i="16"/>
  <c r="J43674" i="16"/>
  <c r="J43675" i="16"/>
  <c r="J43676" i="16"/>
  <c r="J43677" i="16"/>
  <c r="J43678" i="16"/>
  <c r="J43679" i="16"/>
  <c r="J43680" i="16"/>
  <c r="J43681" i="16"/>
  <c r="J43682" i="16"/>
  <c r="J43683" i="16"/>
  <c r="J43684" i="16"/>
  <c r="J43685" i="16"/>
  <c r="J43686" i="16"/>
  <c r="J43687" i="16"/>
  <c r="J43688" i="16"/>
  <c r="J43689" i="16"/>
  <c r="J43690" i="16"/>
  <c r="J43691" i="16"/>
  <c r="J43692" i="16"/>
  <c r="J43693" i="16"/>
  <c r="J43694" i="16"/>
  <c r="J43695" i="16"/>
  <c r="J43696" i="16"/>
  <c r="J43697" i="16"/>
  <c r="J43698" i="16"/>
  <c r="J43699" i="16"/>
  <c r="J43700" i="16"/>
  <c r="J43701" i="16"/>
  <c r="J43702" i="16"/>
  <c r="J43703" i="16"/>
  <c r="J43704" i="16"/>
  <c r="J43705" i="16"/>
  <c r="J43706" i="16"/>
  <c r="J43707" i="16"/>
  <c r="J43708" i="16"/>
  <c r="J43709" i="16"/>
  <c r="J43710" i="16"/>
  <c r="J43711" i="16"/>
  <c r="J43712" i="16"/>
  <c r="J43713" i="16"/>
  <c r="J43714" i="16"/>
  <c r="J43715" i="16"/>
  <c r="J43716" i="16"/>
  <c r="J43717" i="16"/>
  <c r="J43718" i="16"/>
  <c r="J43719" i="16"/>
  <c r="J43720" i="16"/>
  <c r="J43721" i="16"/>
  <c r="J43722" i="16"/>
  <c r="J43723" i="16"/>
  <c r="J43724" i="16"/>
  <c r="J43725" i="16"/>
  <c r="J43726" i="16"/>
  <c r="J43727" i="16"/>
  <c r="J43728" i="16"/>
  <c r="J43729" i="16"/>
  <c r="J43730" i="16"/>
  <c r="J43731" i="16"/>
  <c r="J43732" i="16"/>
  <c r="J43733" i="16"/>
  <c r="J43734" i="16"/>
  <c r="J43735" i="16"/>
  <c r="J43736" i="16"/>
  <c r="J43737" i="16"/>
  <c r="J43738" i="16"/>
  <c r="J43739" i="16"/>
  <c r="J43740" i="16"/>
  <c r="J43741" i="16"/>
  <c r="J43742" i="16"/>
  <c r="J43743" i="16"/>
  <c r="J43744" i="16"/>
  <c r="J43745" i="16"/>
  <c r="J43746" i="16"/>
  <c r="J43747" i="16"/>
  <c r="J43748" i="16"/>
  <c r="J43749" i="16"/>
  <c r="J43750" i="16"/>
  <c r="J43751" i="16"/>
  <c r="J43752" i="16"/>
  <c r="J43753" i="16"/>
  <c r="J43754" i="16"/>
  <c r="J43755" i="16"/>
  <c r="J43756" i="16"/>
  <c r="J43757" i="16"/>
  <c r="J43758" i="16"/>
  <c r="J43759" i="16"/>
  <c r="J43760" i="16"/>
  <c r="J43761" i="16"/>
  <c r="J43762" i="16"/>
  <c r="J43763" i="16"/>
  <c r="J43764" i="16"/>
  <c r="J43765" i="16"/>
  <c r="J43766" i="16"/>
  <c r="J43767" i="16"/>
  <c r="J43768" i="16"/>
  <c r="J43769" i="16"/>
  <c r="J43770" i="16"/>
  <c r="J43771" i="16"/>
  <c r="J43772" i="16"/>
  <c r="J43773" i="16"/>
  <c r="J43774" i="16"/>
  <c r="J43775" i="16"/>
  <c r="J43776" i="16"/>
  <c r="J43777" i="16"/>
  <c r="J43778" i="16"/>
  <c r="J43779" i="16"/>
  <c r="J43780" i="16"/>
  <c r="J43781" i="16"/>
  <c r="J43782" i="16"/>
  <c r="J43783" i="16"/>
  <c r="J43784" i="16"/>
  <c r="J43785" i="16"/>
  <c r="J43786" i="16"/>
  <c r="J43787" i="16"/>
  <c r="J43788" i="16"/>
  <c r="J43789" i="16"/>
  <c r="J43790" i="16"/>
  <c r="J43791" i="16"/>
  <c r="J43792" i="16"/>
  <c r="J43793" i="16"/>
  <c r="J43794" i="16"/>
  <c r="J43795" i="16"/>
  <c r="J43796" i="16"/>
  <c r="J43797" i="16"/>
  <c r="J43798" i="16"/>
  <c r="J43799" i="16"/>
  <c r="J43800" i="16"/>
  <c r="J43801" i="16"/>
  <c r="J43802" i="16"/>
  <c r="J43803" i="16"/>
  <c r="J43804" i="16"/>
  <c r="J43805" i="16"/>
  <c r="J43806" i="16"/>
  <c r="J43807" i="16"/>
  <c r="J43808" i="16"/>
  <c r="J43809" i="16"/>
  <c r="J43810" i="16"/>
  <c r="J43811" i="16"/>
  <c r="J43812" i="16"/>
  <c r="J43813" i="16"/>
  <c r="J43814" i="16"/>
  <c r="J43815" i="16"/>
  <c r="J43816" i="16"/>
  <c r="J43817" i="16"/>
  <c r="J43818" i="16"/>
  <c r="J43819" i="16"/>
  <c r="J43820" i="16"/>
  <c r="J43821" i="16"/>
  <c r="J43822" i="16"/>
  <c r="J43823" i="16"/>
  <c r="J43824" i="16"/>
  <c r="J43825" i="16"/>
  <c r="J43826" i="16"/>
  <c r="J43827" i="16"/>
  <c r="J43828" i="16"/>
  <c r="J43829" i="16"/>
  <c r="J43830" i="16"/>
  <c r="J43831" i="16"/>
  <c r="J43832" i="16"/>
  <c r="J43833" i="16"/>
  <c r="J43834" i="16"/>
  <c r="J43835" i="16"/>
  <c r="J43836" i="16"/>
  <c r="J43837" i="16"/>
  <c r="J43838" i="16"/>
  <c r="J43839" i="16"/>
  <c r="J43840" i="16"/>
  <c r="J43841" i="16"/>
  <c r="J43842" i="16"/>
  <c r="J43843" i="16"/>
  <c r="J43844" i="16"/>
  <c r="J43845" i="16"/>
  <c r="J43846" i="16"/>
  <c r="J43847" i="16"/>
  <c r="J43848" i="16"/>
  <c r="J43849" i="16"/>
  <c r="J43850" i="16"/>
  <c r="J43851" i="16"/>
  <c r="J43852" i="16"/>
  <c r="J43853" i="16"/>
  <c r="J43854" i="16"/>
  <c r="J43855" i="16"/>
  <c r="J43856" i="16"/>
  <c r="J43857" i="16"/>
  <c r="J43858" i="16"/>
  <c r="J43859" i="16"/>
  <c r="J43860" i="16"/>
  <c r="J43861" i="16"/>
  <c r="J43862" i="16"/>
  <c r="J43863" i="16"/>
  <c r="J43864" i="16"/>
  <c r="J43865" i="16"/>
  <c r="J43866" i="16"/>
  <c r="J43867" i="16"/>
  <c r="J43868" i="16"/>
  <c r="J43869" i="16"/>
  <c r="J43870" i="16"/>
  <c r="J43871" i="16"/>
  <c r="J43872" i="16"/>
  <c r="J43873" i="16"/>
  <c r="J43874" i="16"/>
  <c r="J43875" i="16"/>
  <c r="J43876" i="16"/>
  <c r="J43877" i="16"/>
  <c r="J43878" i="16"/>
  <c r="J43879" i="16"/>
  <c r="J43880" i="16"/>
  <c r="J43881" i="16"/>
  <c r="J43882" i="16"/>
  <c r="J43883" i="16"/>
  <c r="J43884" i="16"/>
  <c r="J43885" i="16"/>
  <c r="J43886" i="16"/>
  <c r="J43887" i="16"/>
  <c r="J43888" i="16"/>
  <c r="J43889" i="16"/>
  <c r="J43890" i="16"/>
  <c r="J43891" i="16"/>
  <c r="J43892" i="16"/>
  <c r="J43893" i="16"/>
  <c r="J43894" i="16"/>
  <c r="J43895" i="16"/>
  <c r="J43896" i="16"/>
  <c r="J43897" i="16"/>
  <c r="J43898" i="16"/>
  <c r="J43899" i="16"/>
  <c r="J43900" i="16"/>
  <c r="J43901" i="16"/>
  <c r="J43902" i="16"/>
  <c r="J43903" i="16"/>
  <c r="J43904" i="16"/>
  <c r="J43905" i="16"/>
  <c r="J43906" i="16"/>
  <c r="J43907" i="16"/>
  <c r="J43908" i="16"/>
  <c r="J43909" i="16"/>
  <c r="J43910" i="16"/>
  <c r="J43911" i="16"/>
  <c r="J43912" i="16"/>
  <c r="J43913" i="16"/>
  <c r="J43914" i="16"/>
  <c r="J43915" i="16"/>
  <c r="J43916" i="16"/>
  <c r="J43917" i="16"/>
  <c r="J43918" i="16"/>
  <c r="J43919" i="16"/>
  <c r="J43920" i="16"/>
  <c r="J43921" i="16"/>
  <c r="J43922" i="16"/>
  <c r="J43923" i="16"/>
  <c r="J43924" i="16"/>
  <c r="J43925" i="16"/>
  <c r="J43926" i="16"/>
  <c r="J43927" i="16"/>
  <c r="J43928" i="16"/>
  <c r="J43929" i="16"/>
  <c r="J43930" i="16"/>
  <c r="J43931" i="16"/>
  <c r="J43932" i="16"/>
  <c r="J43933" i="16"/>
  <c r="J43934" i="16"/>
  <c r="J43935" i="16"/>
  <c r="J43936" i="16"/>
  <c r="J43937" i="16"/>
  <c r="J43938" i="16"/>
  <c r="J43939" i="16"/>
  <c r="J43940" i="16"/>
  <c r="J43941" i="16"/>
  <c r="J43942" i="16"/>
  <c r="J43943" i="16"/>
  <c r="J43944" i="16"/>
  <c r="J43945" i="16"/>
  <c r="J43946" i="16"/>
  <c r="J43947" i="16"/>
  <c r="J43948" i="16"/>
  <c r="J43949" i="16"/>
  <c r="J43950" i="16"/>
  <c r="J43951" i="16"/>
  <c r="J43952" i="16"/>
  <c r="J43953" i="16"/>
  <c r="J43954" i="16"/>
  <c r="J43955" i="16"/>
  <c r="J43956" i="16"/>
  <c r="J43957" i="16"/>
  <c r="J43958" i="16"/>
  <c r="J43959" i="16"/>
  <c r="J43960" i="16"/>
  <c r="J43961" i="16"/>
  <c r="J43962" i="16"/>
  <c r="J43963" i="16"/>
  <c r="J43964" i="16"/>
  <c r="J43965" i="16"/>
  <c r="J43966" i="16"/>
  <c r="J43967" i="16"/>
  <c r="J43968" i="16"/>
  <c r="J43969" i="16"/>
  <c r="J43970" i="16"/>
  <c r="J43971" i="16"/>
  <c r="J43972" i="16"/>
  <c r="J43973" i="16"/>
  <c r="J43974" i="16"/>
  <c r="J43975" i="16"/>
  <c r="J43976" i="16"/>
  <c r="J43977" i="16"/>
  <c r="J43978" i="16"/>
  <c r="J43979" i="16"/>
  <c r="J43980" i="16"/>
  <c r="J43981" i="16"/>
  <c r="J43982" i="16"/>
  <c r="J43983" i="16"/>
  <c r="J43984" i="16"/>
  <c r="J43985" i="16"/>
  <c r="J43986" i="16"/>
  <c r="J43987" i="16"/>
  <c r="J43988" i="16"/>
  <c r="J43989" i="16"/>
  <c r="J43990" i="16"/>
  <c r="J43991" i="16"/>
  <c r="J43992" i="16"/>
  <c r="J43993" i="16"/>
  <c r="J43994" i="16"/>
  <c r="J43995" i="16"/>
  <c r="J43996" i="16"/>
  <c r="J43997" i="16"/>
  <c r="J43998" i="16"/>
  <c r="J43999" i="16"/>
  <c r="J44000" i="16"/>
  <c r="J44001" i="16"/>
  <c r="J44002" i="16"/>
  <c r="J44003" i="16"/>
  <c r="J44004" i="16"/>
  <c r="J44005" i="16"/>
  <c r="J44006" i="16"/>
  <c r="J44007" i="16"/>
  <c r="J44008" i="16"/>
  <c r="J44009" i="16"/>
  <c r="J44010" i="16"/>
  <c r="J44011" i="16"/>
  <c r="J44012" i="16"/>
  <c r="J44013" i="16"/>
  <c r="J44014" i="16"/>
  <c r="J44015" i="16"/>
  <c r="J44016" i="16"/>
  <c r="J44017" i="16"/>
  <c r="J44018" i="16"/>
  <c r="J44019" i="16"/>
  <c r="J44020" i="16"/>
  <c r="J44021" i="16"/>
  <c r="J44022" i="16"/>
  <c r="J44023" i="16"/>
  <c r="J44024" i="16"/>
  <c r="J44025" i="16"/>
  <c r="J44026" i="16"/>
  <c r="J44027" i="16"/>
  <c r="J44028" i="16"/>
  <c r="J44029" i="16"/>
  <c r="J44030" i="16"/>
  <c r="J44031" i="16"/>
  <c r="J44032" i="16"/>
  <c r="J44033" i="16"/>
  <c r="J44034" i="16"/>
  <c r="J44035" i="16"/>
  <c r="J44036" i="16"/>
  <c r="J44037" i="16"/>
  <c r="J44038" i="16"/>
  <c r="J44039" i="16"/>
  <c r="J44040" i="16"/>
  <c r="J44041" i="16"/>
  <c r="J44042" i="16"/>
  <c r="J44043" i="16"/>
  <c r="J44044" i="16"/>
  <c r="J44045" i="16"/>
  <c r="J44046" i="16"/>
  <c r="J44047" i="16"/>
  <c r="J44048" i="16"/>
  <c r="J44049" i="16"/>
  <c r="J44050" i="16"/>
  <c r="J44051" i="16"/>
  <c r="J44052" i="16"/>
  <c r="J44053" i="16"/>
  <c r="J44054" i="16"/>
  <c r="J44055" i="16"/>
  <c r="J44056" i="16"/>
  <c r="J44057" i="16"/>
  <c r="J44058" i="16"/>
  <c r="J44059" i="16"/>
  <c r="J44060" i="16"/>
  <c r="J44061" i="16"/>
  <c r="J44062" i="16"/>
  <c r="J44063" i="16"/>
  <c r="J44064" i="16"/>
  <c r="J44065" i="16"/>
  <c r="J44066" i="16"/>
  <c r="J44067" i="16"/>
  <c r="J44068" i="16"/>
  <c r="J44069" i="16"/>
  <c r="J44070" i="16"/>
  <c r="J44071" i="16"/>
  <c r="J44072" i="16"/>
  <c r="J44073" i="16"/>
  <c r="J44074" i="16"/>
  <c r="J44075" i="16"/>
  <c r="J44076" i="16"/>
  <c r="J44077" i="16"/>
  <c r="J44078" i="16"/>
  <c r="J44079" i="16"/>
  <c r="J44080" i="16"/>
  <c r="J44081" i="16"/>
  <c r="J44082" i="16"/>
  <c r="J44083" i="16"/>
  <c r="J44084" i="16"/>
  <c r="J44085" i="16"/>
  <c r="J44086" i="16"/>
  <c r="J44087" i="16"/>
  <c r="J44088" i="16"/>
  <c r="J44089" i="16"/>
  <c r="J44090" i="16"/>
  <c r="J44091" i="16"/>
  <c r="J44092" i="16"/>
  <c r="J44093" i="16"/>
  <c r="J44094" i="16"/>
  <c r="J44095" i="16"/>
  <c r="J44096" i="16"/>
  <c r="J44097" i="16"/>
  <c r="J44098" i="16"/>
  <c r="J44099" i="16"/>
  <c r="J44100" i="16"/>
  <c r="J44101" i="16"/>
  <c r="J44102" i="16"/>
  <c r="J44103" i="16"/>
  <c r="J44104" i="16"/>
  <c r="J44105" i="16"/>
  <c r="J44106" i="16"/>
  <c r="J44107" i="16"/>
  <c r="J44108" i="16"/>
  <c r="J44109" i="16"/>
  <c r="J44110" i="16"/>
  <c r="J44111" i="16"/>
  <c r="J44112" i="16"/>
  <c r="J44113" i="16"/>
  <c r="J44114" i="16"/>
  <c r="J44115" i="16"/>
  <c r="J44116" i="16"/>
  <c r="J44117" i="16"/>
  <c r="J44118" i="16"/>
  <c r="J44119" i="16"/>
  <c r="J44120" i="16"/>
  <c r="J44121" i="16"/>
  <c r="J44122" i="16"/>
  <c r="J44123" i="16"/>
  <c r="J44124" i="16"/>
  <c r="J44125" i="16"/>
  <c r="J44126" i="16"/>
  <c r="J44127" i="16"/>
  <c r="J44128" i="16"/>
  <c r="J44129" i="16"/>
  <c r="J44130" i="16"/>
  <c r="J44131" i="16"/>
  <c r="J44132" i="16"/>
  <c r="J44133" i="16"/>
  <c r="J44134" i="16"/>
  <c r="J44135" i="16"/>
  <c r="J44136" i="16"/>
  <c r="J44137" i="16"/>
  <c r="J44138" i="16"/>
  <c r="J44139" i="16"/>
  <c r="J44140" i="16"/>
  <c r="J44141" i="16"/>
  <c r="J44142" i="16"/>
  <c r="J44143" i="16"/>
  <c r="J44144" i="16"/>
  <c r="J44145" i="16"/>
  <c r="J44146" i="16"/>
  <c r="J44147" i="16"/>
  <c r="J44148" i="16"/>
  <c r="J44149" i="16"/>
  <c r="J44150" i="16"/>
  <c r="J44151" i="16"/>
  <c r="J44152" i="16"/>
  <c r="J44153" i="16"/>
  <c r="J44154" i="16"/>
  <c r="J44155" i="16"/>
  <c r="J44156" i="16"/>
  <c r="J44157" i="16"/>
  <c r="J44158" i="16"/>
  <c r="J44159" i="16"/>
  <c r="J44160" i="16"/>
  <c r="J44161" i="16"/>
  <c r="J44162" i="16"/>
  <c r="J44163" i="16"/>
  <c r="J44164" i="16"/>
  <c r="J44165" i="16"/>
  <c r="J44166" i="16"/>
  <c r="J44167" i="16"/>
  <c r="J44168" i="16"/>
  <c r="J44169" i="16"/>
  <c r="J44170" i="16"/>
  <c r="J44171" i="16"/>
  <c r="J44172" i="16"/>
  <c r="J44173" i="16"/>
  <c r="J44174" i="16"/>
  <c r="J44175" i="16"/>
  <c r="J44176" i="16"/>
  <c r="J44177" i="16"/>
  <c r="J44178" i="16"/>
  <c r="J44179" i="16"/>
  <c r="J44180" i="16"/>
  <c r="J44181" i="16"/>
  <c r="J44182" i="16"/>
  <c r="J44183" i="16"/>
  <c r="J44184" i="16"/>
  <c r="J44185" i="16"/>
  <c r="J44186" i="16"/>
  <c r="J44187" i="16"/>
  <c r="J44188" i="16"/>
  <c r="J44189" i="16"/>
  <c r="J44190" i="16"/>
  <c r="J44191" i="16"/>
  <c r="J44192" i="16"/>
  <c r="J44193" i="16"/>
  <c r="J44194" i="16"/>
  <c r="J44195" i="16"/>
  <c r="J44196" i="16"/>
  <c r="J44197" i="16"/>
  <c r="J44198" i="16"/>
  <c r="J44199" i="16"/>
  <c r="J44200" i="16"/>
  <c r="J44201" i="16"/>
  <c r="J44202" i="16"/>
  <c r="J44203" i="16"/>
  <c r="J44204" i="16"/>
  <c r="J44205" i="16"/>
  <c r="J44206" i="16"/>
  <c r="J44207" i="16"/>
  <c r="J44208" i="16"/>
  <c r="J44209" i="16"/>
  <c r="J44210" i="16"/>
  <c r="J44211" i="16"/>
  <c r="J44212" i="16"/>
  <c r="J44213" i="16"/>
  <c r="J44214" i="16"/>
  <c r="J44215" i="16"/>
  <c r="J44216" i="16"/>
  <c r="J44217" i="16"/>
  <c r="J44218" i="16"/>
  <c r="J44219" i="16"/>
  <c r="J44220" i="16"/>
  <c r="J44221" i="16"/>
  <c r="J44222" i="16"/>
  <c r="J44223" i="16"/>
  <c r="J44224" i="16"/>
  <c r="J44225" i="16"/>
  <c r="J44226" i="16"/>
  <c r="J44227" i="16"/>
  <c r="J44228" i="16"/>
  <c r="J44229" i="16"/>
  <c r="J44230" i="16"/>
  <c r="J44231" i="16"/>
  <c r="J44232" i="16"/>
  <c r="J44233" i="16"/>
  <c r="J44234" i="16"/>
  <c r="J44235" i="16"/>
  <c r="J44236" i="16"/>
  <c r="J44237" i="16"/>
  <c r="J44238" i="16"/>
  <c r="J44239" i="16"/>
  <c r="J44240" i="16"/>
  <c r="J44241" i="16"/>
  <c r="J44242" i="16"/>
  <c r="J44243" i="16"/>
  <c r="J44244" i="16"/>
  <c r="J44245" i="16"/>
  <c r="J44246" i="16"/>
  <c r="J44247" i="16"/>
  <c r="J44248" i="16"/>
  <c r="J44249" i="16"/>
  <c r="J44250" i="16"/>
  <c r="J44251" i="16"/>
  <c r="J44252" i="16"/>
  <c r="J44253" i="16"/>
  <c r="J44254" i="16"/>
  <c r="J44255" i="16"/>
  <c r="J44256" i="16"/>
  <c r="J44257" i="16"/>
  <c r="J44258" i="16"/>
  <c r="J44259" i="16"/>
  <c r="J44260" i="16"/>
  <c r="J44261" i="16"/>
  <c r="J44262" i="16"/>
  <c r="J44263" i="16"/>
  <c r="J44264" i="16"/>
  <c r="J44265" i="16"/>
  <c r="J44266" i="16"/>
  <c r="J44267" i="16"/>
  <c r="J44268" i="16"/>
  <c r="J44269" i="16"/>
  <c r="J44270" i="16"/>
  <c r="J44271" i="16"/>
  <c r="J44272" i="16"/>
  <c r="J44273" i="16"/>
  <c r="J44274" i="16"/>
  <c r="J44275" i="16"/>
  <c r="J44276" i="16"/>
  <c r="J44277" i="16"/>
  <c r="J44278" i="16"/>
  <c r="J44279" i="16"/>
  <c r="J44280" i="16"/>
  <c r="J44281" i="16"/>
  <c r="J44282" i="16"/>
  <c r="J44283" i="16"/>
  <c r="J44284" i="16"/>
  <c r="J44285" i="16"/>
  <c r="J44286" i="16"/>
  <c r="J44287" i="16"/>
  <c r="J44288" i="16"/>
  <c r="J44289" i="16"/>
  <c r="J44290" i="16"/>
  <c r="J44291" i="16"/>
  <c r="J44292" i="16"/>
  <c r="J44293" i="16"/>
  <c r="J44294" i="16"/>
  <c r="J44295" i="16"/>
  <c r="J44296" i="16"/>
  <c r="J44297" i="16"/>
  <c r="J44298" i="16"/>
  <c r="J44299" i="16"/>
  <c r="J44300" i="16"/>
  <c r="J44301" i="16"/>
  <c r="J44302" i="16"/>
  <c r="J44303" i="16"/>
  <c r="J44304" i="16"/>
  <c r="J44305" i="16"/>
  <c r="J44306" i="16"/>
  <c r="J44307" i="16"/>
  <c r="J44308" i="16"/>
  <c r="J44309" i="16"/>
  <c r="J44310" i="16"/>
  <c r="J44311" i="16"/>
  <c r="J44312" i="16"/>
  <c r="J44313" i="16"/>
  <c r="J44314" i="16"/>
  <c r="J44315" i="16"/>
  <c r="J44316" i="16"/>
  <c r="J44317" i="16"/>
  <c r="J44318" i="16"/>
  <c r="J44319" i="16"/>
  <c r="J44320" i="16"/>
  <c r="J44321" i="16"/>
  <c r="J44322" i="16"/>
  <c r="J44323" i="16"/>
  <c r="J44324" i="16"/>
  <c r="J44325" i="16"/>
  <c r="J44326" i="16"/>
  <c r="J44327" i="16"/>
  <c r="J44328" i="16"/>
  <c r="J44329" i="16"/>
  <c r="J44330" i="16"/>
  <c r="J44331" i="16"/>
  <c r="J44332" i="16"/>
  <c r="J44333" i="16"/>
  <c r="J44334" i="16"/>
  <c r="J44335" i="16"/>
  <c r="J44336" i="16"/>
  <c r="J44337" i="16"/>
  <c r="J44338" i="16"/>
  <c r="J44339" i="16"/>
  <c r="J44340" i="16"/>
  <c r="J44341" i="16"/>
  <c r="J44342" i="16"/>
  <c r="J44343" i="16"/>
  <c r="J44344" i="16"/>
  <c r="J44345" i="16"/>
  <c r="J44346" i="16"/>
  <c r="J44347" i="16"/>
  <c r="J44348" i="16"/>
  <c r="J44349" i="16"/>
  <c r="J44350" i="16"/>
  <c r="J44351" i="16"/>
  <c r="J44352" i="16"/>
  <c r="J44353" i="16"/>
  <c r="J44354" i="16"/>
  <c r="J44355" i="16"/>
  <c r="J44356" i="16"/>
  <c r="J44357" i="16"/>
  <c r="J44358" i="16"/>
  <c r="J44359" i="16"/>
  <c r="J44360" i="16"/>
  <c r="J44361" i="16"/>
  <c r="J44362" i="16"/>
  <c r="J44363" i="16"/>
  <c r="J44364" i="16"/>
  <c r="J44365" i="16"/>
  <c r="J44366" i="16"/>
  <c r="J44367" i="16"/>
  <c r="J44368" i="16"/>
  <c r="J44369" i="16"/>
  <c r="J44370" i="16"/>
  <c r="J44371" i="16"/>
  <c r="J44372" i="16"/>
  <c r="J44373" i="16"/>
  <c r="J44374" i="16"/>
  <c r="J44375" i="16"/>
  <c r="J44376" i="16"/>
  <c r="J44377" i="16"/>
  <c r="J44378" i="16"/>
  <c r="J44379" i="16"/>
  <c r="J44380" i="16"/>
  <c r="J44381" i="16"/>
  <c r="J44382" i="16"/>
  <c r="J44383" i="16"/>
  <c r="J44384" i="16"/>
  <c r="J44385" i="16"/>
  <c r="J44386" i="16"/>
  <c r="J44387" i="16"/>
  <c r="J44388" i="16"/>
  <c r="J44389" i="16"/>
  <c r="J44390" i="16"/>
  <c r="J44391" i="16"/>
  <c r="J44392" i="16"/>
  <c r="J44393" i="16"/>
  <c r="J44394" i="16"/>
  <c r="J44395" i="16"/>
  <c r="J44396" i="16"/>
  <c r="J44397" i="16"/>
  <c r="J44398" i="16"/>
  <c r="J44399" i="16"/>
  <c r="J44400" i="16"/>
  <c r="J44401" i="16"/>
  <c r="J44402" i="16"/>
  <c r="J44403" i="16"/>
  <c r="J44404" i="16"/>
  <c r="J44405" i="16"/>
  <c r="J44406" i="16"/>
  <c r="J44407" i="16"/>
  <c r="J44408" i="16"/>
  <c r="J44409" i="16"/>
  <c r="J44410" i="16"/>
  <c r="J44411" i="16"/>
  <c r="J44412" i="16"/>
  <c r="J44413" i="16"/>
  <c r="J44414" i="16"/>
  <c r="J44415" i="16"/>
  <c r="J44416" i="16"/>
  <c r="J44417" i="16"/>
  <c r="J44418" i="16"/>
  <c r="J44419" i="16"/>
  <c r="J44420" i="16"/>
  <c r="J44421" i="16"/>
  <c r="J44422" i="16"/>
  <c r="J44423" i="16"/>
  <c r="J44424" i="16"/>
  <c r="J44425" i="16"/>
  <c r="J44426" i="16"/>
  <c r="J44427" i="16"/>
  <c r="J44428" i="16"/>
  <c r="J44429" i="16"/>
  <c r="J44430" i="16"/>
  <c r="J44431" i="16"/>
  <c r="J44432" i="16"/>
  <c r="J44433" i="16"/>
  <c r="J44434" i="16"/>
  <c r="J44435" i="16"/>
  <c r="J44436" i="16"/>
  <c r="J44437" i="16"/>
  <c r="J44438" i="16"/>
  <c r="J44439" i="16"/>
  <c r="J44440" i="16"/>
  <c r="J44441" i="16"/>
  <c r="J44442" i="16"/>
  <c r="J44443" i="16"/>
  <c r="J44444" i="16"/>
  <c r="J44445" i="16"/>
  <c r="J44446" i="16"/>
  <c r="J44447" i="16"/>
  <c r="J44448" i="16"/>
  <c r="J44449" i="16"/>
  <c r="J44450" i="16"/>
  <c r="J44451" i="16"/>
  <c r="J44452" i="16"/>
  <c r="J44453" i="16"/>
  <c r="J44454" i="16"/>
  <c r="J44455" i="16"/>
  <c r="J44456" i="16"/>
  <c r="J44457" i="16"/>
  <c r="J44458" i="16"/>
  <c r="J44459" i="16"/>
  <c r="J44460" i="16"/>
  <c r="J44461" i="16"/>
  <c r="J44462" i="16"/>
  <c r="J44463" i="16"/>
  <c r="J44464" i="16"/>
  <c r="J44465" i="16"/>
  <c r="J44466" i="16"/>
  <c r="J44467" i="16"/>
  <c r="J44468" i="16"/>
  <c r="J44469" i="16"/>
  <c r="J44470" i="16"/>
  <c r="J44471" i="16"/>
  <c r="J44472" i="16"/>
  <c r="J44473" i="16"/>
  <c r="J44474" i="16"/>
  <c r="J44475" i="16"/>
  <c r="J44476" i="16"/>
  <c r="J44477" i="16"/>
  <c r="J44478" i="16"/>
  <c r="J44479" i="16"/>
  <c r="J44480" i="16"/>
  <c r="J44481" i="16"/>
  <c r="J44482" i="16"/>
  <c r="J44483" i="16"/>
  <c r="J44484" i="16"/>
  <c r="J44485" i="16"/>
  <c r="J44486" i="16"/>
  <c r="J44487" i="16"/>
  <c r="J44488" i="16"/>
  <c r="J44489" i="16"/>
  <c r="J44490" i="16"/>
  <c r="J44491" i="16"/>
  <c r="J44492" i="16"/>
  <c r="J44493" i="16"/>
  <c r="J44494" i="16"/>
  <c r="J44495" i="16"/>
  <c r="J44496" i="16"/>
  <c r="J44497" i="16"/>
  <c r="J44498" i="16"/>
  <c r="J44499" i="16"/>
  <c r="J44500" i="16"/>
  <c r="J44501" i="16"/>
  <c r="J44502" i="16"/>
  <c r="J44503" i="16"/>
  <c r="J44504" i="16"/>
  <c r="J44505" i="16"/>
  <c r="J44506" i="16"/>
  <c r="J44507" i="16"/>
  <c r="J44508" i="16"/>
  <c r="J44509" i="16"/>
  <c r="J44510" i="16"/>
  <c r="J44511" i="16"/>
  <c r="J44512" i="16"/>
  <c r="J44513" i="16"/>
  <c r="J44514" i="16"/>
  <c r="J44515" i="16"/>
  <c r="J44516" i="16"/>
  <c r="J44517" i="16"/>
  <c r="J44518" i="16"/>
  <c r="J44519" i="16"/>
  <c r="J44520" i="16"/>
  <c r="J44521" i="16"/>
  <c r="J44522" i="16"/>
  <c r="J44523" i="16"/>
  <c r="J44524" i="16"/>
  <c r="J44525" i="16"/>
  <c r="J44526" i="16"/>
  <c r="J44527" i="16"/>
  <c r="J44528" i="16"/>
  <c r="J44529" i="16"/>
  <c r="J44530" i="16"/>
  <c r="J44531" i="16"/>
  <c r="J44532" i="16"/>
  <c r="J44533" i="16"/>
  <c r="J44534" i="16"/>
  <c r="J44535" i="16"/>
  <c r="J44536" i="16"/>
  <c r="J44537" i="16"/>
  <c r="J44538" i="16"/>
  <c r="J44539" i="16"/>
  <c r="J44540" i="16"/>
  <c r="J44541" i="16"/>
  <c r="J44542" i="16"/>
  <c r="J44543" i="16"/>
  <c r="J44544" i="16"/>
  <c r="J44545" i="16"/>
  <c r="J44546" i="16"/>
  <c r="J44547" i="16"/>
  <c r="J44548" i="16"/>
  <c r="J44549" i="16"/>
  <c r="J44550" i="16"/>
  <c r="J44551" i="16"/>
  <c r="J44552" i="16"/>
  <c r="J44553" i="16"/>
  <c r="J44554" i="16"/>
  <c r="J44555" i="16"/>
  <c r="J44556" i="16"/>
  <c r="J44557" i="16"/>
  <c r="J44558" i="16"/>
  <c r="J44559" i="16"/>
  <c r="J44560" i="16"/>
  <c r="J44561" i="16"/>
  <c r="J44562" i="16"/>
  <c r="J44563" i="16"/>
  <c r="J44564" i="16"/>
  <c r="J44565" i="16"/>
  <c r="J44566" i="16"/>
  <c r="J44567" i="16"/>
  <c r="J44568" i="16"/>
  <c r="J44569" i="16"/>
  <c r="J44570" i="16"/>
  <c r="J44571" i="16"/>
  <c r="J44572" i="16"/>
  <c r="J44573" i="16"/>
  <c r="J44574" i="16"/>
  <c r="J44575" i="16"/>
  <c r="J44576" i="16"/>
  <c r="J44577" i="16"/>
  <c r="J44578" i="16"/>
  <c r="J44579" i="16"/>
  <c r="J44580" i="16"/>
  <c r="J44581" i="16"/>
  <c r="J44582" i="16"/>
  <c r="J44583" i="16"/>
  <c r="J44584" i="16"/>
  <c r="J44585" i="16"/>
  <c r="J44586" i="16"/>
  <c r="J44587" i="16"/>
  <c r="J44588" i="16"/>
  <c r="J44589" i="16"/>
  <c r="J44590" i="16"/>
  <c r="J44591" i="16"/>
  <c r="J44592" i="16"/>
  <c r="J44593" i="16"/>
  <c r="J44594" i="16"/>
  <c r="J44595" i="16"/>
  <c r="J44596" i="16"/>
  <c r="J44597" i="16"/>
  <c r="J44598" i="16"/>
  <c r="J44599" i="16"/>
  <c r="J44600" i="16"/>
  <c r="J44601" i="16"/>
  <c r="J44602" i="16"/>
  <c r="J44603" i="16"/>
  <c r="J44604" i="16"/>
  <c r="J44605" i="16"/>
  <c r="J44606" i="16"/>
  <c r="J44607" i="16"/>
  <c r="J44608" i="16"/>
  <c r="J44609" i="16"/>
  <c r="J44610" i="16"/>
  <c r="J44611" i="16"/>
  <c r="J44612" i="16"/>
  <c r="J44613" i="16"/>
  <c r="J44614" i="16"/>
  <c r="J44615" i="16"/>
  <c r="J44616" i="16"/>
  <c r="J44617" i="16"/>
  <c r="J44618" i="16"/>
  <c r="J44619" i="16"/>
  <c r="J44620" i="16"/>
  <c r="J44621" i="16"/>
  <c r="J44622" i="16"/>
  <c r="J44623" i="16"/>
  <c r="J44624" i="16"/>
  <c r="J44625" i="16"/>
  <c r="J44626" i="16"/>
  <c r="J44627" i="16"/>
  <c r="J44628" i="16"/>
  <c r="J44629" i="16"/>
  <c r="J44630" i="16"/>
  <c r="J44631" i="16"/>
  <c r="J44632" i="16"/>
  <c r="J44633" i="16"/>
  <c r="J44634" i="16"/>
  <c r="J44635" i="16"/>
  <c r="J44636" i="16"/>
  <c r="J44637" i="16"/>
  <c r="J44638" i="16"/>
  <c r="J44639" i="16"/>
  <c r="J44640" i="16"/>
  <c r="J44641" i="16"/>
  <c r="J44642" i="16"/>
  <c r="J44643" i="16"/>
  <c r="J44644" i="16"/>
  <c r="J44645" i="16"/>
  <c r="J44646" i="16"/>
  <c r="J44647" i="16"/>
  <c r="J44648" i="16"/>
  <c r="J44649" i="16"/>
  <c r="J44650" i="16"/>
  <c r="J44651" i="16"/>
  <c r="J44652" i="16"/>
  <c r="J44653" i="16"/>
  <c r="J44654" i="16"/>
  <c r="J44655" i="16"/>
  <c r="J44656" i="16"/>
  <c r="J44657" i="16"/>
  <c r="J44658" i="16"/>
  <c r="J44659" i="16"/>
  <c r="J44660" i="16"/>
  <c r="J44661" i="16"/>
  <c r="J44662" i="16"/>
  <c r="J44663" i="16"/>
  <c r="J44664" i="16"/>
  <c r="J44665" i="16"/>
  <c r="J44666" i="16"/>
  <c r="J44667" i="16"/>
  <c r="J44668" i="16"/>
  <c r="J44669" i="16"/>
  <c r="J44670" i="16"/>
  <c r="J44671" i="16"/>
  <c r="J44672" i="16"/>
  <c r="J44673" i="16"/>
  <c r="J44674" i="16"/>
  <c r="J44675" i="16"/>
  <c r="J44676" i="16"/>
  <c r="J44677" i="16"/>
  <c r="J44678" i="16"/>
  <c r="J44679" i="16"/>
  <c r="J44680" i="16"/>
  <c r="J44681" i="16"/>
  <c r="J44682" i="16"/>
  <c r="J44683" i="16"/>
  <c r="J44684" i="16"/>
  <c r="J44685" i="16"/>
  <c r="J44686" i="16"/>
  <c r="J44687" i="16"/>
  <c r="J44688" i="16"/>
  <c r="J44689" i="16"/>
  <c r="J44690" i="16"/>
  <c r="J44691" i="16"/>
  <c r="J44692" i="16"/>
  <c r="J44693" i="16"/>
  <c r="J44694" i="16"/>
  <c r="J44695" i="16"/>
  <c r="J44696" i="16"/>
  <c r="J44697" i="16"/>
  <c r="J44698" i="16"/>
  <c r="J44699" i="16"/>
  <c r="J44700" i="16"/>
  <c r="J44701" i="16"/>
  <c r="J44702" i="16"/>
  <c r="J44703" i="16"/>
  <c r="J44704" i="16"/>
  <c r="J44705" i="16"/>
  <c r="J44706" i="16"/>
  <c r="J44707" i="16"/>
  <c r="J44708" i="16"/>
  <c r="J44709" i="16"/>
  <c r="J44710" i="16"/>
  <c r="J44711" i="16"/>
  <c r="J44712" i="16"/>
  <c r="J44713" i="16"/>
  <c r="J44714" i="16"/>
  <c r="J44715" i="16"/>
  <c r="J44716" i="16"/>
  <c r="J44717" i="16"/>
  <c r="J44718" i="16"/>
  <c r="J44719" i="16"/>
  <c r="J44720" i="16"/>
  <c r="J44721" i="16"/>
  <c r="J44722" i="16"/>
  <c r="J44723" i="16"/>
  <c r="J44724" i="16"/>
  <c r="J44725" i="16"/>
  <c r="J44726" i="16"/>
  <c r="J44727" i="16"/>
  <c r="J44728" i="16"/>
  <c r="J44729" i="16"/>
  <c r="J44730" i="16"/>
  <c r="J44731" i="16"/>
  <c r="J44732" i="16"/>
  <c r="J44733" i="16"/>
  <c r="J44734" i="16"/>
  <c r="J44735" i="16"/>
  <c r="J44736" i="16"/>
  <c r="J44737" i="16"/>
  <c r="J44738" i="16"/>
  <c r="J44739" i="16"/>
  <c r="J44740" i="16"/>
  <c r="J44741" i="16"/>
  <c r="J44742" i="16"/>
  <c r="J44743" i="16"/>
  <c r="J44744" i="16"/>
  <c r="J44745" i="16"/>
  <c r="J44746" i="16"/>
  <c r="J44747" i="16"/>
  <c r="J44748" i="16"/>
  <c r="J44749" i="16"/>
  <c r="J44750" i="16"/>
  <c r="J44751" i="16"/>
  <c r="J44752" i="16"/>
  <c r="J44753" i="16"/>
  <c r="J44754" i="16"/>
  <c r="J44755" i="16"/>
  <c r="J44756" i="16"/>
  <c r="J44757" i="16"/>
  <c r="J44758" i="16"/>
  <c r="J44759" i="16"/>
  <c r="J44760" i="16"/>
  <c r="J44761" i="16"/>
  <c r="J44762" i="16"/>
  <c r="J44763" i="16"/>
  <c r="J44764" i="16"/>
  <c r="J44765" i="16"/>
  <c r="J44766" i="16"/>
  <c r="J44767" i="16"/>
  <c r="J44768" i="16"/>
  <c r="J44769" i="16"/>
  <c r="J44770" i="16"/>
  <c r="J44771" i="16"/>
  <c r="J44772" i="16"/>
  <c r="J44773" i="16"/>
  <c r="J44774" i="16"/>
  <c r="J44775" i="16"/>
  <c r="J44776" i="16"/>
  <c r="J44777" i="16"/>
  <c r="J44778" i="16"/>
  <c r="J44779" i="16"/>
  <c r="J44780" i="16"/>
  <c r="J44781" i="16"/>
  <c r="J44782" i="16"/>
  <c r="J44783" i="16"/>
  <c r="J44784" i="16"/>
  <c r="J44785" i="16"/>
  <c r="J44786" i="16"/>
  <c r="J44787" i="16"/>
  <c r="J44788" i="16"/>
  <c r="J44789" i="16"/>
  <c r="J44790" i="16"/>
  <c r="J44791" i="16"/>
  <c r="J44792" i="16"/>
  <c r="J44793" i="16"/>
  <c r="J44794" i="16"/>
  <c r="J44795" i="16"/>
  <c r="J44796" i="16"/>
  <c r="J44797" i="16"/>
  <c r="J44798" i="16"/>
  <c r="J44799" i="16"/>
  <c r="J44800" i="16"/>
  <c r="J44801" i="16"/>
  <c r="J44802" i="16"/>
  <c r="J44803" i="16"/>
  <c r="J44804" i="16"/>
  <c r="J44805" i="16"/>
  <c r="J44806" i="16"/>
  <c r="J44807" i="16"/>
  <c r="J44808" i="16"/>
  <c r="J44809" i="16"/>
  <c r="J44810" i="16"/>
  <c r="J44811" i="16"/>
  <c r="J44812" i="16"/>
  <c r="J44813" i="16"/>
  <c r="J44814" i="16"/>
  <c r="J44815" i="16"/>
  <c r="J44816" i="16"/>
  <c r="J44817" i="16"/>
  <c r="J44818" i="16"/>
  <c r="J44819" i="16"/>
  <c r="J44820" i="16"/>
  <c r="J44821" i="16"/>
  <c r="J44822" i="16"/>
  <c r="J44823" i="16"/>
  <c r="J44824" i="16"/>
  <c r="J44825" i="16"/>
  <c r="J44826" i="16"/>
  <c r="J44827" i="16"/>
  <c r="J44828" i="16"/>
  <c r="J44829" i="16"/>
  <c r="J44830" i="16"/>
  <c r="J44831" i="16"/>
  <c r="J44832" i="16"/>
  <c r="J44833" i="16"/>
  <c r="J44834" i="16"/>
  <c r="J44835" i="16"/>
  <c r="J44836" i="16"/>
  <c r="J44837" i="16"/>
  <c r="J44838" i="16"/>
  <c r="J44839" i="16"/>
  <c r="J44840" i="16"/>
  <c r="J44841" i="16"/>
  <c r="J44842" i="16"/>
  <c r="J44843" i="16"/>
  <c r="J44844" i="16"/>
  <c r="J44845" i="16"/>
  <c r="J44846" i="16"/>
  <c r="J44847" i="16"/>
  <c r="J44848" i="16"/>
  <c r="J44849" i="16"/>
  <c r="J44850" i="16"/>
  <c r="J44851" i="16"/>
  <c r="J44852" i="16"/>
  <c r="J44853" i="16"/>
  <c r="J44854" i="16"/>
  <c r="J44855" i="16"/>
  <c r="J44856" i="16"/>
  <c r="J44857" i="16"/>
  <c r="J44858" i="16"/>
  <c r="J44859" i="16"/>
  <c r="J44860" i="16"/>
  <c r="J44861" i="16"/>
  <c r="J44862" i="16"/>
  <c r="J44863" i="16"/>
  <c r="J44864" i="16"/>
  <c r="J44865" i="16"/>
  <c r="J44866" i="16"/>
  <c r="J44867" i="16"/>
  <c r="J44868" i="16"/>
  <c r="J44869" i="16"/>
  <c r="J44870" i="16"/>
  <c r="J44871" i="16"/>
  <c r="J44872" i="16"/>
  <c r="J44873" i="16"/>
  <c r="J44874" i="16"/>
  <c r="J44875" i="16"/>
  <c r="J44876" i="16"/>
  <c r="J44877" i="16"/>
  <c r="J44878" i="16"/>
  <c r="J44879" i="16"/>
  <c r="J44880" i="16"/>
  <c r="J44881" i="16"/>
  <c r="J44882" i="16"/>
  <c r="J44883" i="16"/>
  <c r="J44884" i="16"/>
  <c r="J44885" i="16"/>
  <c r="J44886" i="16"/>
  <c r="J44887" i="16"/>
  <c r="J44888" i="16"/>
  <c r="J44889" i="16"/>
  <c r="J44890" i="16"/>
  <c r="J44891" i="16"/>
  <c r="J44892" i="16"/>
  <c r="J44893" i="16"/>
  <c r="J44894" i="16"/>
  <c r="J44895" i="16"/>
  <c r="J44896" i="16"/>
  <c r="J44897" i="16"/>
  <c r="J44898" i="16"/>
  <c r="J44899" i="16"/>
  <c r="J44900" i="16"/>
  <c r="J44901" i="16"/>
  <c r="J44902" i="16"/>
  <c r="J44903" i="16"/>
  <c r="J44904" i="16"/>
  <c r="J44905" i="16"/>
  <c r="J44906" i="16"/>
  <c r="J44907" i="16"/>
  <c r="J44908" i="16"/>
  <c r="J44909" i="16"/>
  <c r="J44910" i="16"/>
  <c r="J44911" i="16"/>
  <c r="J44912" i="16"/>
  <c r="J44913" i="16"/>
  <c r="J44914" i="16"/>
  <c r="J44915" i="16"/>
  <c r="J44916" i="16"/>
  <c r="J44917" i="16"/>
  <c r="J44918" i="16"/>
  <c r="J44919" i="16"/>
  <c r="J44920" i="16"/>
  <c r="J44921" i="16"/>
  <c r="J44922" i="16"/>
  <c r="J44923" i="16"/>
  <c r="J44924" i="16"/>
  <c r="J44925" i="16"/>
  <c r="J44926" i="16"/>
  <c r="J44927" i="16"/>
  <c r="J44928" i="16"/>
  <c r="J44929" i="16"/>
  <c r="J44930" i="16"/>
  <c r="J44931" i="16"/>
  <c r="J44932" i="16"/>
  <c r="J44933" i="16"/>
  <c r="J44934" i="16"/>
  <c r="J44935" i="16"/>
  <c r="J44936" i="16"/>
  <c r="J44937" i="16"/>
  <c r="J44938" i="16"/>
  <c r="J44939" i="16"/>
  <c r="J44940" i="16"/>
  <c r="J44941" i="16"/>
  <c r="J44942" i="16"/>
  <c r="J44943" i="16"/>
  <c r="J44944" i="16"/>
  <c r="J44945" i="16"/>
  <c r="J44946" i="16"/>
  <c r="J44947" i="16"/>
  <c r="J44948" i="16"/>
  <c r="J44949" i="16"/>
  <c r="J44950" i="16"/>
  <c r="J44951" i="16"/>
  <c r="J44952" i="16"/>
  <c r="J44953" i="16"/>
  <c r="J44954" i="16"/>
  <c r="J44955" i="16"/>
  <c r="J44956" i="16"/>
  <c r="J44957" i="16"/>
  <c r="J44958" i="16"/>
  <c r="J44959" i="16"/>
  <c r="J44960" i="16"/>
  <c r="J44961" i="16"/>
  <c r="J44962" i="16"/>
  <c r="J44963" i="16"/>
  <c r="J44964" i="16"/>
  <c r="J44965" i="16"/>
  <c r="J44966" i="16"/>
  <c r="J44967" i="16"/>
  <c r="J44968" i="16"/>
  <c r="J44969" i="16"/>
  <c r="J44970" i="16"/>
  <c r="J44971" i="16"/>
  <c r="J44972" i="16"/>
  <c r="J44973" i="16"/>
  <c r="J44974" i="16"/>
  <c r="J44975" i="16"/>
  <c r="J44976" i="16"/>
  <c r="J44977" i="16"/>
  <c r="J44978" i="16"/>
  <c r="J44979" i="16"/>
  <c r="J44980" i="16"/>
  <c r="J44981" i="16"/>
  <c r="J44982" i="16"/>
  <c r="J44983" i="16"/>
  <c r="J44984" i="16"/>
  <c r="J44985" i="16"/>
  <c r="J44986" i="16"/>
  <c r="J44987" i="16"/>
  <c r="J44988" i="16"/>
  <c r="J44989" i="16"/>
  <c r="J44990" i="16"/>
  <c r="J44991" i="16"/>
  <c r="J44992" i="16"/>
  <c r="J44993" i="16"/>
  <c r="J44994" i="16"/>
  <c r="J44995" i="16"/>
  <c r="J44996" i="16"/>
  <c r="J44997" i="16"/>
  <c r="J44998" i="16"/>
  <c r="J44999" i="16"/>
  <c r="J45000" i="16"/>
  <c r="J45001" i="16"/>
  <c r="J45002" i="16"/>
  <c r="J45003" i="16"/>
  <c r="J45004" i="16"/>
  <c r="J45005" i="16"/>
  <c r="J45006" i="16"/>
  <c r="J45007" i="16"/>
  <c r="J45008" i="16"/>
  <c r="J45009" i="16"/>
  <c r="J45010" i="16"/>
  <c r="J45011" i="16"/>
  <c r="J45012" i="16"/>
  <c r="J45013" i="16"/>
  <c r="J45014" i="16"/>
  <c r="J45015" i="16"/>
  <c r="J45016" i="16"/>
  <c r="J45017" i="16"/>
  <c r="J45018" i="16"/>
  <c r="J45019" i="16"/>
  <c r="J45020" i="16"/>
  <c r="J45021" i="16"/>
  <c r="J45022" i="16"/>
  <c r="J45023" i="16"/>
  <c r="J45024" i="16"/>
  <c r="J45025" i="16"/>
  <c r="J45026" i="16"/>
  <c r="J45027" i="16"/>
  <c r="J45028" i="16"/>
  <c r="J45029" i="16"/>
  <c r="J45030" i="16"/>
  <c r="J45031" i="16"/>
  <c r="J45032" i="16"/>
  <c r="J45033" i="16"/>
  <c r="J45034" i="16"/>
  <c r="J45035" i="16"/>
  <c r="J45036" i="16"/>
  <c r="J45037" i="16"/>
  <c r="J45038" i="16"/>
  <c r="J45039" i="16"/>
  <c r="J45040" i="16"/>
  <c r="J45041" i="16"/>
  <c r="J45042" i="16"/>
  <c r="J45043" i="16"/>
  <c r="J45044" i="16"/>
  <c r="J45045" i="16"/>
  <c r="J45046" i="16"/>
  <c r="J45047" i="16"/>
  <c r="J45048" i="16"/>
  <c r="J45049" i="16"/>
  <c r="J45050" i="16"/>
  <c r="J45051" i="16"/>
  <c r="J45052" i="16"/>
  <c r="J45053" i="16"/>
  <c r="J45054" i="16"/>
  <c r="J45055" i="16"/>
  <c r="J45056" i="16"/>
  <c r="J45057" i="16"/>
  <c r="J45058" i="16"/>
  <c r="J45059" i="16"/>
  <c r="J45060" i="16"/>
  <c r="J45061" i="16"/>
  <c r="J45062" i="16"/>
  <c r="J45063" i="16"/>
  <c r="J45064" i="16"/>
  <c r="J45065" i="16"/>
  <c r="J45066" i="16"/>
  <c r="J45067" i="16"/>
  <c r="J45068" i="16"/>
  <c r="J45069" i="16"/>
  <c r="J45070" i="16"/>
  <c r="J45071" i="16"/>
  <c r="J45072" i="16"/>
  <c r="J45073" i="16"/>
  <c r="J45074" i="16"/>
  <c r="J45075" i="16"/>
  <c r="J45076" i="16"/>
  <c r="J45077" i="16"/>
  <c r="J45078" i="16"/>
  <c r="J45079" i="16"/>
  <c r="J45080" i="16"/>
  <c r="J45081" i="16"/>
  <c r="J45082" i="16"/>
  <c r="J45083" i="16"/>
  <c r="J45084" i="16"/>
  <c r="J45085" i="16"/>
  <c r="J45086" i="16"/>
  <c r="J45087" i="16"/>
  <c r="J45088" i="16"/>
  <c r="J45089" i="16"/>
  <c r="J45090" i="16"/>
  <c r="J45091" i="16"/>
  <c r="J45092" i="16"/>
  <c r="J45093" i="16"/>
  <c r="J45094" i="16"/>
  <c r="J45095" i="16"/>
  <c r="J45096" i="16"/>
  <c r="J45097" i="16"/>
  <c r="J45098" i="16"/>
  <c r="J45099" i="16"/>
  <c r="J45100" i="16"/>
  <c r="J45101" i="16"/>
  <c r="J45102" i="16"/>
  <c r="J45103" i="16"/>
  <c r="J45104" i="16"/>
  <c r="J45105" i="16"/>
  <c r="J45106" i="16"/>
  <c r="J45107" i="16"/>
  <c r="J45108" i="16"/>
  <c r="J45109" i="16"/>
  <c r="J45110" i="16"/>
  <c r="J45111" i="16"/>
  <c r="J45112" i="16"/>
  <c r="J45113" i="16"/>
  <c r="J45114" i="16"/>
  <c r="J45115" i="16"/>
  <c r="J45116" i="16"/>
  <c r="J45117" i="16"/>
  <c r="J45118" i="16"/>
  <c r="J45119" i="16"/>
  <c r="J45120" i="16"/>
  <c r="J45121" i="16"/>
  <c r="J45122" i="16"/>
  <c r="J45123" i="16"/>
  <c r="J45124" i="16"/>
  <c r="J45125" i="16"/>
  <c r="J45126" i="16"/>
  <c r="J45127" i="16"/>
  <c r="J45128" i="16"/>
  <c r="J45129" i="16"/>
  <c r="J45130" i="16"/>
  <c r="J45131" i="16"/>
  <c r="J45132" i="16"/>
  <c r="J45133" i="16"/>
  <c r="J45134" i="16"/>
  <c r="J45135" i="16"/>
  <c r="J45136" i="16"/>
  <c r="J45137" i="16"/>
  <c r="J45138" i="16"/>
  <c r="J45139" i="16"/>
  <c r="J45140" i="16"/>
  <c r="J45141" i="16"/>
  <c r="J45142" i="16"/>
  <c r="J45143" i="16"/>
  <c r="J45144" i="16"/>
  <c r="J45145" i="16"/>
  <c r="J45146" i="16"/>
  <c r="J45147" i="16"/>
  <c r="J45148" i="16"/>
  <c r="J45149" i="16"/>
  <c r="J45150" i="16"/>
  <c r="J45151" i="16"/>
  <c r="J45152" i="16"/>
  <c r="J45153" i="16"/>
  <c r="J45154" i="16"/>
  <c r="J45155" i="16"/>
  <c r="J45156" i="16"/>
  <c r="J45157" i="16"/>
  <c r="J45158" i="16"/>
  <c r="J45159" i="16"/>
  <c r="J45160" i="16"/>
  <c r="J45161" i="16"/>
  <c r="J45162" i="16"/>
  <c r="J45163" i="16"/>
  <c r="J45164" i="16"/>
  <c r="J45165" i="16"/>
  <c r="J45166" i="16"/>
  <c r="J45167" i="16"/>
  <c r="J45168" i="16"/>
  <c r="J45169" i="16"/>
  <c r="J45170" i="16"/>
  <c r="J45171" i="16"/>
  <c r="J45172" i="16"/>
  <c r="J45173" i="16"/>
  <c r="J45174" i="16"/>
  <c r="J45175" i="16"/>
  <c r="J45176" i="16"/>
  <c r="J45177" i="16"/>
  <c r="J45178" i="16"/>
  <c r="J45179" i="16"/>
  <c r="J45180" i="16"/>
  <c r="J45181" i="16"/>
  <c r="J45182" i="16"/>
  <c r="J45183" i="16"/>
  <c r="J45184" i="16"/>
  <c r="J45185" i="16"/>
  <c r="J45186" i="16"/>
  <c r="J45187" i="16"/>
  <c r="J45188" i="16"/>
  <c r="J45189" i="16"/>
  <c r="J45190" i="16"/>
  <c r="J45191" i="16"/>
  <c r="J45192" i="16"/>
  <c r="J45193" i="16"/>
  <c r="J45194" i="16"/>
  <c r="J45195" i="16"/>
  <c r="J45196" i="16"/>
  <c r="J45197" i="16"/>
  <c r="J45198" i="16"/>
  <c r="J45199" i="16"/>
  <c r="J45200" i="16"/>
  <c r="J45201" i="16"/>
  <c r="J45202" i="16"/>
  <c r="J45203" i="16"/>
  <c r="J45204" i="16"/>
  <c r="J45205" i="16"/>
  <c r="J45206" i="16"/>
  <c r="J45207" i="16"/>
  <c r="J45208" i="16"/>
  <c r="J45209" i="16"/>
  <c r="J45210" i="16"/>
  <c r="J45211" i="16"/>
  <c r="J45212" i="16"/>
  <c r="J45213" i="16"/>
  <c r="J45214" i="16"/>
  <c r="J45215" i="16"/>
  <c r="J45216" i="16"/>
  <c r="J45217" i="16"/>
  <c r="J45218" i="16"/>
  <c r="J45219" i="16"/>
  <c r="J45220" i="16"/>
  <c r="J45221" i="16"/>
  <c r="J45222" i="16"/>
  <c r="J45223" i="16"/>
  <c r="J45224" i="16"/>
  <c r="J45225" i="16"/>
  <c r="J45226" i="16"/>
  <c r="J45227" i="16"/>
  <c r="J45228" i="16"/>
  <c r="J45229" i="16"/>
  <c r="J45230" i="16"/>
  <c r="J45231" i="16"/>
  <c r="J45232" i="16"/>
  <c r="J45233" i="16"/>
  <c r="J45234" i="16"/>
  <c r="J45235" i="16"/>
  <c r="J45236" i="16"/>
  <c r="J45237" i="16"/>
  <c r="J45238" i="16"/>
  <c r="J45239" i="16"/>
  <c r="J45240" i="16"/>
  <c r="J45241" i="16"/>
  <c r="J45242" i="16"/>
  <c r="J45243" i="16"/>
  <c r="J45244" i="16"/>
  <c r="J45245" i="16"/>
  <c r="J45246" i="16"/>
  <c r="J45247" i="16"/>
  <c r="J45248" i="16"/>
  <c r="J45249" i="16"/>
  <c r="J45250" i="16"/>
  <c r="J45251" i="16"/>
  <c r="J45252" i="16"/>
  <c r="J45253" i="16"/>
  <c r="J45254" i="16"/>
  <c r="J45255" i="16"/>
  <c r="J45256" i="16"/>
  <c r="J45257" i="16"/>
  <c r="J45258" i="16"/>
  <c r="J45259" i="16"/>
  <c r="J45260" i="16"/>
  <c r="J45261" i="16"/>
  <c r="J45262" i="16"/>
  <c r="J45263" i="16"/>
  <c r="J45264" i="16"/>
  <c r="J45265" i="16"/>
  <c r="J45266" i="16"/>
  <c r="J45267" i="16"/>
  <c r="J45268" i="16"/>
  <c r="J45269" i="16"/>
  <c r="J45270" i="16"/>
  <c r="J45271" i="16"/>
  <c r="J45272" i="16"/>
  <c r="J45273" i="16"/>
  <c r="J45274" i="16"/>
  <c r="J45275" i="16"/>
  <c r="J45276" i="16"/>
  <c r="J45277" i="16"/>
  <c r="J45278" i="16"/>
  <c r="J45279" i="16"/>
  <c r="J45280" i="16"/>
  <c r="J45281" i="16"/>
  <c r="J45282" i="16"/>
  <c r="J45283" i="16"/>
  <c r="J45284" i="16"/>
  <c r="J45285" i="16"/>
  <c r="J45286" i="16"/>
  <c r="J45287" i="16"/>
  <c r="J45288" i="16"/>
  <c r="J45289" i="16"/>
  <c r="J45290" i="16"/>
  <c r="J45291" i="16"/>
  <c r="J45292" i="16"/>
  <c r="J45293" i="16"/>
  <c r="J45294" i="16"/>
  <c r="J45295" i="16"/>
  <c r="J45296" i="16"/>
  <c r="J45297" i="16"/>
  <c r="J45298" i="16"/>
  <c r="J45299" i="16"/>
  <c r="J45300" i="16"/>
  <c r="J45301" i="16"/>
  <c r="J45302" i="16"/>
  <c r="J45303" i="16"/>
  <c r="J45304" i="16"/>
  <c r="J45305" i="16"/>
  <c r="J45306" i="16"/>
  <c r="J45307" i="16"/>
  <c r="J45308" i="16"/>
  <c r="J45309" i="16"/>
  <c r="J45310" i="16"/>
  <c r="J45311" i="16"/>
  <c r="J45312" i="16"/>
  <c r="J45313" i="16"/>
  <c r="J45314" i="16"/>
  <c r="J45315" i="16"/>
  <c r="J45316" i="16"/>
  <c r="J45317" i="16"/>
  <c r="J45318" i="16"/>
  <c r="J45319" i="16"/>
  <c r="J45320" i="16"/>
  <c r="J45321" i="16"/>
  <c r="J45322" i="16"/>
  <c r="J45323" i="16"/>
  <c r="J45324" i="16"/>
  <c r="J45325" i="16"/>
  <c r="J45326" i="16"/>
  <c r="J45327" i="16"/>
  <c r="J45328" i="16"/>
  <c r="J45329" i="16"/>
  <c r="J45330" i="16"/>
  <c r="J45331" i="16"/>
  <c r="J45332" i="16"/>
  <c r="J45333" i="16"/>
  <c r="J45334" i="16"/>
  <c r="J45335" i="16"/>
  <c r="J45336" i="16"/>
  <c r="J45337" i="16"/>
  <c r="J45338" i="16"/>
  <c r="J45339" i="16"/>
  <c r="J45340" i="16"/>
  <c r="J45341" i="16"/>
  <c r="J45342" i="16"/>
  <c r="J45343" i="16"/>
  <c r="J45344" i="16"/>
  <c r="J45345" i="16"/>
  <c r="J45346" i="16"/>
  <c r="J45347" i="16"/>
  <c r="J45348" i="16"/>
  <c r="J45349" i="16"/>
  <c r="J45350" i="16"/>
  <c r="J45351" i="16"/>
  <c r="J45352" i="16"/>
  <c r="J45353" i="16"/>
  <c r="J45354" i="16"/>
  <c r="J45355" i="16"/>
  <c r="J45356" i="16"/>
  <c r="J45357" i="16"/>
  <c r="J45358" i="16"/>
  <c r="J45359" i="16"/>
  <c r="J45360" i="16"/>
  <c r="J45361" i="16"/>
  <c r="J45362" i="16"/>
  <c r="J45363" i="16"/>
  <c r="J45364" i="16"/>
  <c r="J45365" i="16"/>
  <c r="J45366" i="16"/>
  <c r="J45367" i="16"/>
  <c r="J45368" i="16"/>
  <c r="J45369" i="16"/>
  <c r="J45370" i="16"/>
  <c r="J45371" i="16"/>
  <c r="J45372" i="16"/>
  <c r="J45373" i="16"/>
  <c r="J45374" i="16"/>
  <c r="J45375" i="16"/>
  <c r="J45376" i="16"/>
  <c r="J45377" i="16"/>
  <c r="J45378" i="16"/>
  <c r="J45379" i="16"/>
  <c r="J45380" i="16"/>
  <c r="J45381" i="16"/>
  <c r="J45382" i="16"/>
  <c r="J45383" i="16"/>
  <c r="J45384" i="16"/>
  <c r="J45385" i="16"/>
  <c r="J45386" i="16"/>
  <c r="J45387" i="16"/>
  <c r="J45388" i="16"/>
  <c r="J45389" i="16"/>
  <c r="J45390" i="16"/>
  <c r="J45391" i="16"/>
  <c r="J45392" i="16"/>
  <c r="J45393" i="16"/>
  <c r="J45394" i="16"/>
  <c r="J45395" i="16"/>
  <c r="J45396" i="16"/>
  <c r="J45397" i="16"/>
  <c r="J45398" i="16"/>
  <c r="J45399" i="16"/>
  <c r="J45400" i="16"/>
  <c r="J45401" i="16"/>
  <c r="J45402" i="16"/>
  <c r="J45403" i="16"/>
  <c r="J45404" i="16"/>
  <c r="J45405" i="16"/>
  <c r="J45406" i="16"/>
  <c r="J45407" i="16"/>
  <c r="J45408" i="16"/>
  <c r="J45409" i="16"/>
  <c r="J45410" i="16"/>
  <c r="J45411" i="16"/>
  <c r="J45412" i="16"/>
  <c r="J45413" i="16"/>
  <c r="J45414" i="16"/>
  <c r="J45415" i="16"/>
  <c r="J45416" i="16"/>
  <c r="J45417" i="16"/>
  <c r="J45418" i="16"/>
  <c r="J45419" i="16"/>
  <c r="J45420" i="16"/>
  <c r="J45421" i="16"/>
  <c r="J45422" i="16"/>
  <c r="J45423" i="16"/>
  <c r="J45424" i="16"/>
  <c r="J45425" i="16"/>
  <c r="J45426" i="16"/>
  <c r="J45427" i="16"/>
  <c r="J45428" i="16"/>
  <c r="J45429" i="16"/>
  <c r="J45430" i="16"/>
  <c r="J45431" i="16"/>
  <c r="J45432" i="16"/>
  <c r="J45433" i="16"/>
  <c r="J45434" i="16"/>
  <c r="J45435" i="16"/>
  <c r="J45436" i="16"/>
  <c r="J45437" i="16"/>
  <c r="J45438" i="16"/>
  <c r="J45439" i="16"/>
  <c r="J45440" i="16"/>
  <c r="J45441" i="16"/>
  <c r="J45442" i="16"/>
  <c r="J45443" i="16"/>
  <c r="J45444" i="16"/>
  <c r="J45445" i="16"/>
  <c r="J45446" i="16"/>
  <c r="J45447" i="16"/>
  <c r="J45448" i="16"/>
  <c r="J45449" i="16"/>
  <c r="J45450" i="16"/>
  <c r="J45451" i="16"/>
  <c r="J45452" i="16"/>
  <c r="J45453" i="16"/>
  <c r="J45454" i="16"/>
  <c r="J45455" i="16"/>
  <c r="J45456" i="16"/>
  <c r="J45457" i="16"/>
  <c r="J45458" i="16"/>
  <c r="J45459" i="16"/>
  <c r="J45460" i="16"/>
  <c r="J45461" i="16"/>
  <c r="J45462" i="16"/>
  <c r="J45463" i="16"/>
  <c r="J45464" i="16"/>
  <c r="J45465" i="16"/>
  <c r="J45466" i="16"/>
  <c r="J45467" i="16"/>
  <c r="J45468" i="16"/>
  <c r="J45469" i="16"/>
  <c r="J45470" i="16"/>
  <c r="J45471" i="16"/>
  <c r="J45472" i="16"/>
  <c r="J45473" i="16"/>
  <c r="J45474" i="16"/>
  <c r="J45475" i="16"/>
  <c r="J45476" i="16"/>
  <c r="J45477" i="16"/>
  <c r="J45478" i="16"/>
  <c r="J45479" i="16"/>
  <c r="J45480" i="16"/>
  <c r="J45481" i="16"/>
  <c r="J45482" i="16"/>
  <c r="J45483" i="16"/>
  <c r="J45484" i="16"/>
  <c r="J45485" i="16"/>
  <c r="J45486" i="16"/>
  <c r="J45487" i="16"/>
  <c r="J45488" i="16"/>
  <c r="J45489" i="16"/>
  <c r="J45490" i="16"/>
  <c r="J45491" i="16"/>
  <c r="J45492" i="16"/>
  <c r="J45493" i="16"/>
  <c r="J45494" i="16"/>
  <c r="J45495" i="16"/>
  <c r="J45496" i="16"/>
  <c r="J45497" i="16"/>
  <c r="J45498" i="16"/>
  <c r="J45499" i="16"/>
  <c r="J45500" i="16"/>
  <c r="J45501" i="16"/>
  <c r="J45502" i="16"/>
  <c r="J45503" i="16"/>
  <c r="J45504" i="16"/>
  <c r="J45505" i="16"/>
  <c r="J45506" i="16"/>
  <c r="J45507" i="16"/>
  <c r="J45508" i="16"/>
  <c r="J45509" i="16"/>
  <c r="J45510" i="16"/>
  <c r="J45511" i="16"/>
  <c r="J45512" i="16"/>
  <c r="J45513" i="16"/>
  <c r="J45514" i="16"/>
  <c r="J45515" i="16"/>
  <c r="J45516" i="16"/>
  <c r="J45517" i="16"/>
  <c r="J45518" i="16"/>
  <c r="J45519" i="16"/>
  <c r="J45520" i="16"/>
  <c r="J45521" i="16"/>
  <c r="J45522" i="16"/>
  <c r="J45523" i="16"/>
  <c r="J45524" i="16"/>
  <c r="J45525" i="16"/>
  <c r="J45526" i="16"/>
  <c r="J45527" i="16"/>
  <c r="J45528" i="16"/>
  <c r="J45529" i="16"/>
  <c r="J45530" i="16"/>
  <c r="J45531" i="16"/>
  <c r="J45532" i="16"/>
  <c r="J45533" i="16"/>
  <c r="J45534" i="16"/>
  <c r="J45535" i="16"/>
  <c r="J45536" i="16"/>
  <c r="J45537" i="16"/>
  <c r="J45538" i="16"/>
  <c r="J45539" i="16"/>
  <c r="J45540" i="16"/>
  <c r="J45541" i="16"/>
  <c r="J45542" i="16"/>
  <c r="J45543" i="16"/>
  <c r="J45544" i="16"/>
  <c r="J45545" i="16"/>
  <c r="J45546" i="16"/>
  <c r="J45547" i="16"/>
  <c r="J45548" i="16"/>
  <c r="J45549" i="16"/>
  <c r="J45550" i="16"/>
  <c r="J45551" i="16"/>
  <c r="J45552" i="16"/>
  <c r="J45553" i="16"/>
  <c r="J45554" i="16"/>
  <c r="J45555" i="16"/>
  <c r="J45556" i="16"/>
  <c r="J45557" i="16"/>
  <c r="J45558" i="16"/>
  <c r="J45559" i="16"/>
  <c r="J45560" i="16"/>
  <c r="J45561" i="16"/>
  <c r="J45562" i="16"/>
  <c r="J45563" i="16"/>
  <c r="J45564" i="16"/>
  <c r="J45565" i="16"/>
  <c r="J45566" i="16"/>
  <c r="J45567" i="16"/>
  <c r="J45568" i="16"/>
  <c r="J45569" i="16"/>
  <c r="J45570" i="16"/>
  <c r="J45571" i="16"/>
  <c r="J45572" i="16"/>
  <c r="J45573" i="16"/>
  <c r="J45574" i="16"/>
  <c r="J45575" i="16"/>
  <c r="J45576" i="16"/>
  <c r="J45577" i="16"/>
  <c r="J45578" i="16"/>
  <c r="J45579" i="16"/>
  <c r="J45580" i="16"/>
  <c r="J45581" i="16"/>
  <c r="J45582" i="16"/>
  <c r="J45583" i="16"/>
  <c r="J45584" i="16"/>
  <c r="J45585" i="16"/>
  <c r="J45586" i="16"/>
  <c r="J45587" i="16"/>
  <c r="J45588" i="16"/>
  <c r="J45589" i="16"/>
  <c r="J45590" i="16"/>
  <c r="J45591" i="16"/>
  <c r="J45592" i="16"/>
  <c r="J45593" i="16"/>
  <c r="J45594" i="16"/>
  <c r="J45595" i="16"/>
  <c r="J45596" i="16"/>
  <c r="J45597" i="16"/>
  <c r="J45598" i="16"/>
  <c r="J45599" i="16"/>
  <c r="J45600" i="16"/>
  <c r="J45601" i="16"/>
  <c r="J45602" i="16"/>
  <c r="J45603" i="16"/>
  <c r="J45604" i="16"/>
  <c r="J45605" i="16"/>
  <c r="J45606" i="16"/>
  <c r="J45607" i="16"/>
  <c r="J45608" i="16"/>
  <c r="J45609" i="16"/>
  <c r="J45610" i="16"/>
  <c r="J45611" i="16"/>
  <c r="J45612" i="16"/>
  <c r="J45613" i="16"/>
  <c r="J45614" i="16"/>
  <c r="J45615" i="16"/>
  <c r="J45616" i="16"/>
  <c r="J45617" i="16"/>
  <c r="J45618" i="16"/>
  <c r="J45619" i="16"/>
  <c r="J45620" i="16"/>
  <c r="J45621" i="16"/>
  <c r="J45622" i="16"/>
  <c r="J45623" i="16"/>
  <c r="J45624" i="16"/>
  <c r="J45625" i="16"/>
  <c r="J45626" i="16"/>
  <c r="J45627" i="16"/>
  <c r="J45628" i="16"/>
  <c r="J45629" i="16"/>
  <c r="J45630" i="16"/>
  <c r="J45631" i="16"/>
  <c r="J45632" i="16"/>
  <c r="J45633" i="16"/>
  <c r="J45634" i="16"/>
  <c r="J45635" i="16"/>
  <c r="J45636" i="16"/>
  <c r="J45637" i="16"/>
  <c r="J45638" i="16"/>
  <c r="J45639" i="16"/>
  <c r="J45640" i="16"/>
  <c r="J45641" i="16"/>
  <c r="J45642" i="16"/>
  <c r="J45643" i="16"/>
  <c r="J45644" i="16"/>
  <c r="J45645" i="16"/>
  <c r="J45646" i="16"/>
  <c r="J45647" i="16"/>
  <c r="J45648" i="16"/>
  <c r="J45649" i="16"/>
  <c r="J45650" i="16"/>
  <c r="J45651" i="16"/>
  <c r="J45652" i="16"/>
  <c r="J45653" i="16"/>
  <c r="J45654" i="16"/>
  <c r="J45655" i="16"/>
  <c r="J45656" i="16"/>
  <c r="J45657" i="16"/>
  <c r="J45658" i="16"/>
  <c r="J45659" i="16"/>
  <c r="J45660" i="16"/>
  <c r="J45661" i="16"/>
  <c r="J45662" i="16"/>
  <c r="J45663" i="16"/>
  <c r="J45664" i="16"/>
  <c r="J45665" i="16"/>
  <c r="J45666" i="16"/>
  <c r="J45667" i="16"/>
  <c r="J45668" i="16"/>
  <c r="J45669" i="16"/>
  <c r="J45670" i="16"/>
  <c r="J45671" i="16"/>
  <c r="J45672" i="16"/>
  <c r="J45673" i="16"/>
  <c r="J45674" i="16"/>
  <c r="J45675" i="16"/>
  <c r="J45676" i="16"/>
  <c r="J45677" i="16"/>
  <c r="J45678" i="16"/>
  <c r="J45679" i="16"/>
  <c r="J45680" i="16"/>
  <c r="J45681" i="16"/>
  <c r="J45682" i="16"/>
  <c r="J45683" i="16"/>
  <c r="J45684" i="16"/>
  <c r="J45685" i="16"/>
  <c r="J45686" i="16"/>
  <c r="J45687" i="16"/>
  <c r="J45688" i="16"/>
  <c r="J45689" i="16"/>
  <c r="J45690" i="16"/>
  <c r="J45691" i="16"/>
  <c r="J45692" i="16"/>
  <c r="J45693" i="16"/>
  <c r="J45694" i="16"/>
  <c r="J45695" i="16"/>
  <c r="J45696" i="16"/>
  <c r="J45697" i="16"/>
  <c r="J45698" i="16"/>
  <c r="J45699" i="16"/>
  <c r="J45700" i="16"/>
  <c r="J45701" i="16"/>
  <c r="J45702" i="16"/>
  <c r="J45703" i="16"/>
  <c r="J45704" i="16"/>
  <c r="J45705" i="16"/>
  <c r="J45706" i="16"/>
  <c r="J45707" i="16"/>
  <c r="J45708" i="16"/>
  <c r="J45709" i="16"/>
  <c r="J45710" i="16"/>
  <c r="J45711" i="16"/>
  <c r="J45712" i="16"/>
  <c r="J45713" i="16"/>
  <c r="J45714" i="16"/>
  <c r="J45715" i="16"/>
  <c r="J45716" i="16"/>
  <c r="J45717" i="16"/>
  <c r="J45718" i="16"/>
  <c r="J45719" i="16"/>
  <c r="J45720" i="16"/>
  <c r="J45721" i="16"/>
  <c r="J45722" i="16"/>
  <c r="J45723" i="16"/>
  <c r="J45724" i="16"/>
  <c r="J45725" i="16"/>
  <c r="J45726" i="16"/>
  <c r="J45727" i="16"/>
  <c r="J45728" i="16"/>
  <c r="J45729" i="16"/>
  <c r="J45730" i="16"/>
  <c r="J45731" i="16"/>
  <c r="J45732" i="16"/>
  <c r="J45733" i="16"/>
  <c r="J45734" i="16"/>
  <c r="J45735" i="16"/>
  <c r="J45736" i="16"/>
  <c r="J45737" i="16"/>
  <c r="J45738" i="16"/>
  <c r="J45739" i="16"/>
  <c r="J45740" i="16"/>
  <c r="J45741" i="16"/>
  <c r="J45742" i="16"/>
  <c r="J45743" i="16"/>
  <c r="J45744" i="16"/>
  <c r="J45745" i="16"/>
  <c r="J45746" i="16"/>
  <c r="J45747" i="16"/>
  <c r="J45748" i="16"/>
  <c r="J45749" i="16"/>
  <c r="J45750" i="16"/>
  <c r="J45751" i="16"/>
  <c r="J45752" i="16"/>
  <c r="J45753" i="16"/>
  <c r="J45754" i="16"/>
  <c r="J45755" i="16"/>
  <c r="J45756" i="16"/>
  <c r="J45757" i="16"/>
  <c r="J45758" i="16"/>
  <c r="J45759" i="16"/>
  <c r="J45760" i="16"/>
  <c r="J45761" i="16"/>
  <c r="J45762" i="16"/>
  <c r="J45763" i="16"/>
  <c r="J45764" i="16"/>
  <c r="J45765" i="16"/>
  <c r="J45766" i="16"/>
  <c r="J45767" i="16"/>
  <c r="J45768" i="16"/>
  <c r="J45769" i="16"/>
  <c r="J45770" i="16"/>
  <c r="J45771" i="16"/>
  <c r="J45772" i="16"/>
  <c r="J45773" i="16"/>
  <c r="J45774" i="16"/>
  <c r="J45775" i="16"/>
  <c r="J45776" i="16"/>
  <c r="J45777" i="16"/>
  <c r="J45778" i="16"/>
  <c r="J45779" i="16"/>
  <c r="J45780" i="16"/>
  <c r="J45781" i="16"/>
  <c r="J45782" i="16"/>
  <c r="J45783" i="16"/>
  <c r="J45784" i="16"/>
  <c r="J45785" i="16"/>
  <c r="J45786" i="16"/>
  <c r="J45787" i="16"/>
  <c r="J45788" i="16"/>
  <c r="J45789" i="16"/>
  <c r="J45790" i="16"/>
  <c r="J45791" i="16"/>
  <c r="J45792" i="16"/>
  <c r="J45793" i="16"/>
  <c r="J45794" i="16"/>
  <c r="J45795" i="16"/>
  <c r="J45796" i="16"/>
  <c r="J45797" i="16"/>
  <c r="J45798" i="16"/>
  <c r="J45799" i="16"/>
  <c r="J45800" i="16"/>
  <c r="J45801" i="16"/>
  <c r="J45802" i="16"/>
  <c r="J45803" i="16"/>
  <c r="J45804" i="16"/>
  <c r="J45805" i="16"/>
  <c r="J45806" i="16"/>
  <c r="J45807" i="16"/>
  <c r="J45808" i="16"/>
  <c r="J45809" i="16"/>
  <c r="J45810" i="16"/>
  <c r="J45811" i="16"/>
  <c r="J45812" i="16"/>
  <c r="J45813" i="16"/>
  <c r="J45814" i="16"/>
  <c r="J45815" i="16"/>
  <c r="J45816" i="16"/>
  <c r="J45817" i="16"/>
  <c r="J45818" i="16"/>
  <c r="J45819" i="16"/>
  <c r="J45820" i="16"/>
  <c r="J45821" i="16"/>
  <c r="J45822" i="16"/>
  <c r="J45823" i="16"/>
  <c r="J45824" i="16"/>
  <c r="J45825" i="16"/>
  <c r="J45826" i="16"/>
  <c r="J45827" i="16"/>
  <c r="J45828" i="16"/>
  <c r="J45829" i="16"/>
  <c r="J45830" i="16"/>
  <c r="J45831" i="16"/>
  <c r="J45832" i="16"/>
  <c r="J45833" i="16"/>
  <c r="J45834" i="16"/>
  <c r="J45835" i="16"/>
  <c r="J45836" i="16"/>
  <c r="J45837" i="16"/>
  <c r="J45838" i="16"/>
  <c r="J45839" i="16"/>
  <c r="J45840" i="16"/>
  <c r="J45841" i="16"/>
  <c r="J45842" i="16"/>
  <c r="J45843" i="16"/>
  <c r="J45844" i="16"/>
  <c r="J45845" i="16"/>
  <c r="J45846" i="16"/>
  <c r="J45847" i="16"/>
  <c r="J45848" i="16"/>
  <c r="J2" i="16"/>
  <c r="N3" i="16"/>
  <c r="N4" i="16"/>
  <c r="N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1012" i="16"/>
  <c r="N1013" i="16"/>
  <c r="N1014" i="16"/>
  <c r="N1015" i="16"/>
  <c r="N1016" i="16"/>
  <c r="N1017" i="16"/>
  <c r="N1018" i="16"/>
  <c r="N1019" i="16"/>
  <c r="N1020" i="16"/>
  <c r="N1021" i="16"/>
  <c r="N1022" i="16"/>
  <c r="N1023" i="16"/>
  <c r="N1024" i="16"/>
  <c r="N1025" i="16"/>
  <c r="N1026" i="16"/>
  <c r="N1027" i="16"/>
  <c r="N1028" i="16"/>
  <c r="N1029" i="16"/>
  <c r="N1030" i="16"/>
  <c r="N1031" i="16"/>
  <c r="N1032" i="16"/>
  <c r="N1033" i="16"/>
  <c r="N1034" i="16"/>
  <c r="N1035" i="16"/>
  <c r="N1036" i="16"/>
  <c r="N1037" i="16"/>
  <c r="N1038" i="16"/>
  <c r="N1039" i="16"/>
  <c r="N1040" i="16"/>
  <c r="N1041" i="16"/>
  <c r="N1042" i="16"/>
  <c r="N1043" i="16"/>
  <c r="N1044" i="16"/>
  <c r="N1045" i="16"/>
  <c r="N1046" i="16"/>
  <c r="N1047" i="16"/>
  <c r="N1048" i="16"/>
  <c r="N1049" i="16"/>
  <c r="N1050" i="16"/>
  <c r="N1051" i="16"/>
  <c r="N1052" i="16"/>
  <c r="N1053" i="16"/>
  <c r="N1054" i="16"/>
  <c r="N1055" i="16"/>
  <c r="N1056" i="16"/>
  <c r="N1057" i="16"/>
  <c r="N1058" i="16"/>
  <c r="N1059" i="16"/>
  <c r="N1060" i="16"/>
  <c r="N1061" i="16"/>
  <c r="N1062" i="16"/>
  <c r="N1063" i="16"/>
  <c r="N1064" i="16"/>
  <c r="N1065" i="16"/>
  <c r="N1066" i="16"/>
  <c r="N1067" i="16"/>
  <c r="N1068" i="16"/>
  <c r="N1069" i="16"/>
  <c r="N1070" i="16"/>
  <c r="N1071" i="16"/>
  <c r="N1072" i="16"/>
  <c r="N1073" i="16"/>
  <c r="N1074" i="16"/>
  <c r="N1075" i="16"/>
  <c r="N1076" i="16"/>
  <c r="N1077" i="16"/>
  <c r="N1078" i="16"/>
  <c r="N1079" i="16"/>
  <c r="N1080" i="16"/>
  <c r="N1081" i="16"/>
  <c r="N1082" i="16"/>
  <c r="N1083" i="16"/>
  <c r="N1084" i="16"/>
  <c r="N1085" i="16"/>
  <c r="N1086" i="16"/>
  <c r="N1087" i="16"/>
  <c r="N1088" i="16"/>
  <c r="N1089" i="16"/>
  <c r="N1090" i="16"/>
  <c r="N1091" i="16"/>
  <c r="N1092" i="16"/>
  <c r="N1093" i="16"/>
  <c r="N1094" i="16"/>
  <c r="N1095" i="16"/>
  <c r="N1096" i="16"/>
  <c r="N1097" i="16"/>
  <c r="N1098" i="16"/>
  <c r="N1099" i="16"/>
  <c r="N1100" i="16"/>
  <c r="N1101" i="16"/>
  <c r="N1102" i="16"/>
  <c r="N1103" i="16"/>
  <c r="N1104" i="16"/>
  <c r="N1105" i="16"/>
  <c r="N1106" i="16"/>
  <c r="N1107" i="16"/>
  <c r="N1108" i="16"/>
  <c r="N1109" i="16"/>
  <c r="N1110" i="16"/>
  <c r="N1111" i="16"/>
  <c r="N1112" i="16"/>
  <c r="N1113" i="16"/>
  <c r="N1114" i="16"/>
  <c r="N1115" i="16"/>
  <c r="N1116" i="16"/>
  <c r="N1117" i="16"/>
  <c r="N1118" i="16"/>
  <c r="N1119" i="16"/>
  <c r="N1120" i="16"/>
  <c r="N1121" i="16"/>
  <c r="N1122" i="16"/>
  <c r="N1123" i="16"/>
  <c r="N1124" i="16"/>
  <c r="N1125" i="16"/>
  <c r="N1126" i="16"/>
  <c r="N1127" i="16"/>
  <c r="N1128" i="16"/>
  <c r="N1129" i="16"/>
  <c r="N1130" i="16"/>
  <c r="N1131" i="16"/>
  <c r="N1132" i="16"/>
  <c r="N1133" i="16"/>
  <c r="N1134" i="16"/>
  <c r="N1135" i="16"/>
  <c r="N1136" i="16"/>
  <c r="N1137" i="16"/>
  <c r="N1138" i="16"/>
  <c r="N1139" i="16"/>
  <c r="N1140" i="16"/>
  <c r="N1141" i="16"/>
  <c r="N1142" i="16"/>
  <c r="N1143" i="16"/>
  <c r="N1144" i="16"/>
  <c r="N1145" i="16"/>
  <c r="N1146" i="16"/>
  <c r="N1147" i="16"/>
  <c r="N1148" i="16"/>
  <c r="N1149" i="16"/>
  <c r="N1150" i="16"/>
  <c r="N1151" i="16"/>
  <c r="N1152" i="16"/>
  <c r="N1153" i="16"/>
  <c r="N1154" i="16"/>
  <c r="N1155" i="16"/>
  <c r="N1156" i="16"/>
  <c r="N1157" i="16"/>
  <c r="N1158" i="16"/>
  <c r="N1159" i="16"/>
  <c r="N1160" i="16"/>
  <c r="N1161" i="16"/>
  <c r="N1162" i="16"/>
  <c r="N1163" i="16"/>
  <c r="N1164" i="16"/>
  <c r="N1165" i="16"/>
  <c r="N1166" i="16"/>
  <c r="N1167" i="16"/>
  <c r="N1168" i="16"/>
  <c r="N1169" i="16"/>
  <c r="N1170" i="16"/>
  <c r="N1171" i="16"/>
  <c r="N1172" i="16"/>
  <c r="N1173" i="16"/>
  <c r="N1174" i="16"/>
  <c r="N1175" i="16"/>
  <c r="N1176" i="16"/>
  <c r="N1177" i="16"/>
  <c r="N1178" i="16"/>
  <c r="N1179" i="16"/>
  <c r="N1180" i="16"/>
  <c r="N1181" i="16"/>
  <c r="N1182" i="16"/>
  <c r="N1183" i="16"/>
  <c r="N1184" i="16"/>
  <c r="N1185" i="16"/>
  <c r="N1186" i="16"/>
  <c r="N1187" i="16"/>
  <c r="N1188" i="16"/>
  <c r="N1189" i="16"/>
  <c r="N1190" i="16"/>
  <c r="N1191" i="16"/>
  <c r="N1192" i="16"/>
  <c r="N1193" i="16"/>
  <c r="N1194" i="16"/>
  <c r="N1195" i="16"/>
  <c r="N1196" i="16"/>
  <c r="N1197" i="16"/>
  <c r="N1198" i="16"/>
  <c r="N1199" i="16"/>
  <c r="N1200" i="16"/>
  <c r="N1201" i="16"/>
  <c r="N1202" i="16"/>
  <c r="N1203" i="16"/>
  <c r="N1204" i="16"/>
  <c r="N1205" i="16"/>
  <c r="N1206" i="16"/>
  <c r="N1207" i="16"/>
  <c r="N1208" i="16"/>
  <c r="N1209" i="16"/>
  <c r="N1210" i="16"/>
  <c r="N1211" i="16"/>
  <c r="N1212" i="16"/>
  <c r="N1213" i="16"/>
  <c r="N1214" i="16"/>
  <c r="N1215" i="16"/>
  <c r="N1216" i="16"/>
  <c r="N1217" i="16"/>
  <c r="N1218" i="16"/>
  <c r="N1219" i="16"/>
  <c r="N1220" i="16"/>
  <c r="N1221" i="16"/>
  <c r="N1222" i="16"/>
  <c r="N1223" i="16"/>
  <c r="N1224" i="16"/>
  <c r="N1225" i="16"/>
  <c r="N1226" i="16"/>
  <c r="N1227" i="16"/>
  <c r="N1228" i="16"/>
  <c r="N1229" i="16"/>
  <c r="N1230" i="16"/>
  <c r="N1231" i="16"/>
  <c r="N1232" i="16"/>
  <c r="N1233" i="16"/>
  <c r="N1234" i="16"/>
  <c r="N1235" i="16"/>
  <c r="N1236" i="16"/>
  <c r="N1237" i="16"/>
  <c r="N1238" i="16"/>
  <c r="N1239" i="16"/>
  <c r="N1240" i="16"/>
  <c r="N1241" i="16"/>
  <c r="N1242" i="16"/>
  <c r="N1243" i="16"/>
  <c r="N1244" i="16"/>
  <c r="N1245" i="16"/>
  <c r="N1246" i="16"/>
  <c r="N1247" i="16"/>
  <c r="N1248" i="16"/>
  <c r="N1249" i="16"/>
  <c r="N1250" i="16"/>
  <c r="N1251" i="16"/>
  <c r="N1252" i="16"/>
  <c r="N1253" i="16"/>
  <c r="N1254" i="16"/>
  <c r="N1255" i="16"/>
  <c r="N1256" i="16"/>
  <c r="N1257" i="16"/>
  <c r="N1258" i="16"/>
  <c r="N1259" i="16"/>
  <c r="N1260" i="16"/>
  <c r="N1261" i="16"/>
  <c r="N1262" i="16"/>
  <c r="N1263" i="16"/>
  <c r="N1264" i="16"/>
  <c r="N1265" i="16"/>
  <c r="N1266" i="16"/>
  <c r="N1267" i="16"/>
  <c r="N1268" i="16"/>
  <c r="N1269" i="16"/>
  <c r="N1270" i="16"/>
  <c r="N1271" i="16"/>
  <c r="N1272" i="16"/>
  <c r="N1273" i="16"/>
  <c r="N1274" i="16"/>
  <c r="N1275" i="16"/>
  <c r="N1276" i="16"/>
  <c r="N1277" i="16"/>
  <c r="N1278" i="16"/>
  <c r="N1279" i="16"/>
  <c r="N1280" i="16"/>
  <c r="N1281" i="16"/>
  <c r="N1282" i="16"/>
  <c r="N1283" i="16"/>
  <c r="N1284" i="16"/>
  <c r="N1285" i="16"/>
  <c r="N1286" i="16"/>
  <c r="N1287" i="16"/>
  <c r="N1288" i="16"/>
  <c r="N1289" i="16"/>
  <c r="N1290" i="16"/>
  <c r="N1291" i="16"/>
  <c r="N1292" i="16"/>
  <c r="N1293" i="16"/>
  <c r="N1294" i="16"/>
  <c r="N1295" i="16"/>
  <c r="N1296" i="16"/>
  <c r="N1297" i="16"/>
  <c r="N1298" i="16"/>
  <c r="N1299" i="16"/>
  <c r="N1300" i="16"/>
  <c r="N1301" i="16"/>
  <c r="N1302" i="16"/>
  <c r="N1303" i="16"/>
  <c r="N1304" i="16"/>
  <c r="N1305" i="16"/>
  <c r="N1306" i="16"/>
  <c r="N1307" i="16"/>
  <c r="N1308" i="16"/>
  <c r="N1309" i="16"/>
  <c r="N1310" i="16"/>
  <c r="N1311" i="16"/>
  <c r="N1312" i="16"/>
  <c r="N1313" i="16"/>
  <c r="N1314" i="16"/>
  <c r="N1315" i="16"/>
  <c r="N1316" i="16"/>
  <c r="N1317" i="16"/>
  <c r="N1318" i="16"/>
  <c r="N1319" i="16"/>
  <c r="N1320" i="16"/>
  <c r="N1321" i="16"/>
  <c r="N1322" i="16"/>
  <c r="N1323" i="16"/>
  <c r="N1324" i="16"/>
  <c r="N1325" i="16"/>
  <c r="N1326" i="16"/>
  <c r="N1327" i="16"/>
  <c r="N1328" i="16"/>
  <c r="N1329" i="16"/>
  <c r="N1330" i="16"/>
  <c r="N1331" i="16"/>
  <c r="N1332" i="16"/>
  <c r="N1333" i="16"/>
  <c r="N1334" i="16"/>
  <c r="N1335" i="16"/>
  <c r="N1336" i="16"/>
  <c r="N1337" i="16"/>
  <c r="N1338" i="16"/>
  <c r="N1339" i="16"/>
  <c r="N1340" i="16"/>
  <c r="N1341" i="16"/>
  <c r="N1342" i="16"/>
  <c r="N1343" i="16"/>
  <c r="N1344" i="16"/>
  <c r="N1345" i="16"/>
  <c r="N1346" i="16"/>
  <c r="N1347" i="16"/>
  <c r="N1348" i="16"/>
  <c r="N1349" i="16"/>
  <c r="N1350" i="16"/>
  <c r="N1351" i="16"/>
  <c r="N1352" i="16"/>
  <c r="N1353" i="16"/>
  <c r="N1354" i="16"/>
  <c r="N1355" i="16"/>
  <c r="N1356" i="16"/>
  <c r="N1357" i="16"/>
  <c r="N1358" i="16"/>
  <c r="N1359" i="16"/>
  <c r="N1360" i="16"/>
  <c r="N1361" i="16"/>
  <c r="N1362" i="16"/>
  <c r="N1363" i="16"/>
  <c r="N1364" i="16"/>
  <c r="N1365" i="16"/>
  <c r="N1366" i="16"/>
  <c r="N1367" i="16"/>
  <c r="N1368" i="16"/>
  <c r="N1369" i="16"/>
  <c r="N1370" i="16"/>
  <c r="N1371" i="16"/>
  <c r="N1372" i="16"/>
  <c r="N1373" i="16"/>
  <c r="N1374" i="16"/>
  <c r="N1375" i="16"/>
  <c r="N1376" i="16"/>
  <c r="N1377" i="16"/>
  <c r="N1378" i="16"/>
  <c r="N1379" i="16"/>
  <c r="N1380" i="16"/>
  <c r="N1381" i="16"/>
  <c r="N1382" i="16"/>
  <c r="N1383" i="16"/>
  <c r="N1384" i="16"/>
  <c r="N1385" i="16"/>
  <c r="N1386" i="16"/>
  <c r="N1387" i="16"/>
  <c r="N1388" i="16"/>
  <c r="N1389" i="16"/>
  <c r="N1390" i="16"/>
  <c r="N1391" i="16"/>
  <c r="N1392" i="16"/>
  <c r="N1393" i="16"/>
  <c r="N1394" i="16"/>
  <c r="N1395" i="16"/>
  <c r="N1396" i="16"/>
  <c r="N1397" i="16"/>
  <c r="N1398" i="16"/>
  <c r="N1399" i="16"/>
  <c r="N1400" i="16"/>
  <c r="N1401" i="16"/>
  <c r="N1402" i="16"/>
  <c r="N1403" i="16"/>
  <c r="N1404" i="16"/>
  <c r="N1405" i="16"/>
  <c r="N1406" i="16"/>
  <c r="N1407" i="16"/>
  <c r="N1408" i="16"/>
  <c r="N1409" i="16"/>
  <c r="N1410" i="16"/>
  <c r="N1411" i="16"/>
  <c r="N1412" i="16"/>
  <c r="N1413" i="16"/>
  <c r="N1414" i="16"/>
  <c r="N1415" i="16"/>
  <c r="N1416" i="16"/>
  <c r="N1417" i="16"/>
  <c r="N1418" i="16"/>
  <c r="N1419" i="16"/>
  <c r="N1420" i="16"/>
  <c r="N1421" i="16"/>
  <c r="N1422" i="16"/>
  <c r="N1423" i="16"/>
  <c r="N1424" i="16"/>
  <c r="N1425" i="16"/>
  <c r="N1426" i="16"/>
  <c r="N1427" i="16"/>
  <c r="N1428" i="16"/>
  <c r="N1429" i="16"/>
  <c r="N1430" i="16"/>
  <c r="N1431" i="16"/>
  <c r="N1432" i="16"/>
  <c r="N1433" i="16"/>
  <c r="N1434" i="16"/>
  <c r="N1435" i="16"/>
  <c r="N1436" i="16"/>
  <c r="N1437" i="16"/>
  <c r="N1438" i="16"/>
  <c r="N1439" i="16"/>
  <c r="N1440" i="16"/>
  <c r="N1441" i="16"/>
  <c r="N1442" i="16"/>
  <c r="N1443" i="16"/>
  <c r="N1444" i="16"/>
  <c r="N1445" i="16"/>
  <c r="N1446" i="16"/>
  <c r="N1447" i="16"/>
  <c r="N1448" i="16"/>
  <c r="N1449" i="16"/>
  <c r="N1450" i="16"/>
  <c r="N1451" i="16"/>
  <c r="N1452" i="16"/>
  <c r="N1453" i="16"/>
  <c r="N1454" i="16"/>
  <c r="N1455" i="16"/>
  <c r="N1456" i="16"/>
  <c r="N1457" i="16"/>
  <c r="N1458" i="16"/>
  <c r="N1459" i="16"/>
  <c r="N1460" i="16"/>
  <c r="N1461" i="16"/>
  <c r="N1462" i="16"/>
  <c r="N1463" i="16"/>
  <c r="N1464" i="16"/>
  <c r="N1465" i="16"/>
  <c r="N1466" i="16"/>
  <c r="N1467" i="16"/>
  <c r="N1468" i="16"/>
  <c r="N1469" i="16"/>
  <c r="N1470" i="16"/>
  <c r="N1471" i="16"/>
  <c r="N1472" i="16"/>
  <c r="N1473" i="16"/>
  <c r="N1474" i="16"/>
  <c r="N1475" i="16"/>
  <c r="N1476" i="16"/>
  <c r="N1477" i="16"/>
  <c r="N1478" i="16"/>
  <c r="N1479" i="16"/>
  <c r="N1480" i="16"/>
  <c r="N1481" i="16"/>
  <c r="N1482" i="16"/>
  <c r="N1483" i="16"/>
  <c r="N1484" i="16"/>
  <c r="N1485" i="16"/>
  <c r="N1486" i="16"/>
  <c r="N1487" i="16"/>
  <c r="N1488" i="16"/>
  <c r="N1489" i="16"/>
  <c r="N1490" i="16"/>
  <c r="N1491" i="16"/>
  <c r="N1492" i="16"/>
  <c r="N1493" i="16"/>
  <c r="N1494" i="16"/>
  <c r="N1495" i="16"/>
  <c r="N1496" i="16"/>
  <c r="N1497" i="16"/>
  <c r="N1498" i="16"/>
  <c r="N1499" i="16"/>
  <c r="N1500" i="16"/>
  <c r="N1501" i="16"/>
  <c r="N1502" i="16"/>
  <c r="N1503" i="16"/>
  <c r="N1504" i="16"/>
  <c r="N1505" i="16"/>
  <c r="N1506" i="16"/>
  <c r="N1507" i="16"/>
  <c r="N1508" i="16"/>
  <c r="N1509" i="16"/>
  <c r="N1510" i="16"/>
  <c r="N1511" i="16"/>
  <c r="N1512" i="16"/>
  <c r="N1513" i="16"/>
  <c r="N1514" i="16"/>
  <c r="N1515" i="16"/>
  <c r="N1516" i="16"/>
  <c r="N1517" i="16"/>
  <c r="N1518" i="16"/>
  <c r="N1519" i="16"/>
  <c r="N1520" i="16"/>
  <c r="N1521" i="16"/>
  <c r="N1522" i="16"/>
  <c r="N1523" i="16"/>
  <c r="N1524" i="16"/>
  <c r="N1525" i="16"/>
  <c r="N1526" i="16"/>
  <c r="N1527" i="16"/>
  <c r="N1528" i="16"/>
  <c r="N1529" i="16"/>
  <c r="N1530" i="16"/>
  <c r="N1531" i="16"/>
  <c r="N1532" i="16"/>
  <c r="N1533" i="16"/>
  <c r="N1534" i="16"/>
  <c r="N1535" i="16"/>
  <c r="N1536" i="16"/>
  <c r="N1537" i="16"/>
  <c r="N1538" i="16"/>
  <c r="N1539" i="16"/>
  <c r="N1540" i="16"/>
  <c r="N1541" i="16"/>
  <c r="N1542" i="16"/>
  <c r="N1543" i="16"/>
  <c r="N1544" i="16"/>
  <c r="N1545" i="16"/>
  <c r="N1546" i="16"/>
  <c r="N1547" i="16"/>
  <c r="N1548" i="16"/>
  <c r="N1549" i="16"/>
  <c r="N1550" i="16"/>
  <c r="N1551" i="16"/>
  <c r="N1552" i="16"/>
  <c r="N1553" i="16"/>
  <c r="N1554" i="16"/>
  <c r="N1555" i="16"/>
  <c r="N1556" i="16"/>
  <c r="N1557" i="16"/>
  <c r="N1558" i="16"/>
  <c r="N1559" i="16"/>
  <c r="N1560" i="16"/>
  <c r="N1561" i="16"/>
  <c r="N1562" i="16"/>
  <c r="N1563" i="16"/>
  <c r="N1564" i="16"/>
  <c r="N1565" i="16"/>
  <c r="N1566" i="16"/>
  <c r="N1567" i="16"/>
  <c r="N1568" i="16"/>
  <c r="N1569" i="16"/>
  <c r="N1570" i="16"/>
  <c r="N1571" i="16"/>
  <c r="N1572" i="16"/>
  <c r="N1573" i="16"/>
  <c r="N1574" i="16"/>
  <c r="N1575" i="16"/>
  <c r="N1576" i="16"/>
  <c r="N1577" i="16"/>
  <c r="N1578" i="16"/>
  <c r="N1579" i="16"/>
  <c r="N1580" i="16"/>
  <c r="N1581" i="16"/>
  <c r="N1582" i="16"/>
  <c r="N1583" i="16"/>
  <c r="N1584" i="16"/>
  <c r="N1585" i="16"/>
  <c r="N1586" i="16"/>
  <c r="N1587" i="16"/>
  <c r="N1588" i="16"/>
  <c r="N1589" i="16"/>
  <c r="N1590" i="16"/>
  <c r="N1591" i="16"/>
  <c r="N1592" i="16"/>
  <c r="N1593" i="16"/>
  <c r="N1594" i="16"/>
  <c r="N1595" i="16"/>
  <c r="N1596" i="16"/>
  <c r="N1597" i="16"/>
  <c r="N1598" i="16"/>
  <c r="N1599" i="16"/>
  <c r="N1600" i="16"/>
  <c r="N1601" i="16"/>
  <c r="N1602" i="16"/>
  <c r="N1603" i="16"/>
  <c r="N1604" i="16"/>
  <c r="N1605" i="16"/>
  <c r="N1606" i="16"/>
  <c r="N1607" i="16"/>
  <c r="N1608" i="16"/>
  <c r="N1609" i="16"/>
  <c r="N1610" i="16"/>
  <c r="N1611" i="16"/>
  <c r="N1612" i="16"/>
  <c r="N1613" i="16"/>
  <c r="N1614" i="16"/>
  <c r="N1615" i="16"/>
  <c r="N1616" i="16"/>
  <c r="N1617" i="16"/>
  <c r="N1618" i="16"/>
  <c r="N1619" i="16"/>
  <c r="N1620" i="16"/>
  <c r="N1621" i="16"/>
  <c r="N1622" i="16"/>
  <c r="N1623" i="16"/>
  <c r="N1624" i="16"/>
  <c r="N1625" i="16"/>
  <c r="N1626" i="16"/>
  <c r="N1627" i="16"/>
  <c r="N1628" i="16"/>
  <c r="N1629" i="16"/>
  <c r="N1630" i="16"/>
  <c r="N1631" i="16"/>
  <c r="N1632" i="16"/>
  <c r="N1633" i="16"/>
  <c r="N1634" i="16"/>
  <c r="N1635" i="16"/>
  <c r="N1636" i="16"/>
  <c r="N1637" i="16"/>
  <c r="N1638" i="16"/>
  <c r="N1639" i="16"/>
  <c r="N1640" i="16"/>
  <c r="N1641" i="16"/>
  <c r="N1642" i="16"/>
  <c r="N1643" i="16"/>
  <c r="N1644" i="16"/>
  <c r="N1645" i="16"/>
  <c r="N1646" i="16"/>
  <c r="N1647" i="16"/>
  <c r="N1648" i="16"/>
  <c r="N1649" i="16"/>
  <c r="N1650" i="16"/>
  <c r="N1651" i="16"/>
  <c r="N1652" i="16"/>
  <c r="N1653" i="16"/>
  <c r="N1654" i="16"/>
  <c r="N1655" i="16"/>
  <c r="N1656" i="16"/>
  <c r="N1657" i="16"/>
  <c r="N1658" i="16"/>
  <c r="N1659" i="16"/>
  <c r="N1660" i="16"/>
  <c r="N1661" i="16"/>
  <c r="N1662" i="16"/>
  <c r="N1663" i="16"/>
  <c r="N1664" i="16"/>
  <c r="N1665" i="16"/>
  <c r="N1666" i="16"/>
  <c r="N1667" i="16"/>
  <c r="N1668" i="16"/>
  <c r="N1669" i="16"/>
  <c r="N1670" i="16"/>
  <c r="N1671" i="16"/>
  <c r="N1672" i="16"/>
  <c r="N1673" i="16"/>
  <c r="N1674" i="16"/>
  <c r="N1675" i="16"/>
  <c r="N1676" i="16"/>
  <c r="N1677" i="16"/>
  <c r="N1678" i="16"/>
  <c r="N1679" i="16"/>
  <c r="N1680" i="16"/>
  <c r="N1681" i="16"/>
  <c r="N1682" i="16"/>
  <c r="N1683" i="16"/>
  <c r="N1684" i="16"/>
  <c r="N1685" i="16"/>
  <c r="N1686" i="16"/>
  <c r="N1687" i="16"/>
  <c r="N1688" i="16"/>
  <c r="N1689" i="16"/>
  <c r="N1690" i="16"/>
  <c r="N1691" i="16"/>
  <c r="N1692" i="16"/>
  <c r="N1693" i="16"/>
  <c r="N1694" i="16"/>
  <c r="N1695" i="16"/>
  <c r="N1696" i="16"/>
  <c r="N1697" i="16"/>
  <c r="N1698" i="16"/>
  <c r="N1699" i="16"/>
  <c r="N1700" i="16"/>
  <c r="N1701" i="16"/>
  <c r="N1702" i="16"/>
  <c r="N1703" i="16"/>
  <c r="N1704" i="16"/>
  <c r="N1705" i="16"/>
  <c r="N1706" i="16"/>
  <c r="N1707" i="16"/>
  <c r="N1708" i="16"/>
  <c r="N1709" i="16"/>
  <c r="N1710" i="16"/>
  <c r="N1711" i="16"/>
  <c r="N1712" i="16"/>
  <c r="N1713" i="16"/>
  <c r="N1714" i="16"/>
  <c r="N1715" i="16"/>
  <c r="N1716" i="16"/>
  <c r="N1717" i="16"/>
  <c r="N1718" i="16"/>
  <c r="N1719" i="16"/>
  <c r="N1720" i="16"/>
  <c r="N1721" i="16"/>
  <c r="N1722" i="16"/>
  <c r="N1723" i="16"/>
  <c r="N1724" i="16"/>
  <c r="N1725" i="16"/>
  <c r="N1726" i="16"/>
  <c r="N1727" i="16"/>
  <c r="N1728" i="16"/>
  <c r="N1729" i="16"/>
  <c r="N1730" i="16"/>
  <c r="N1731" i="16"/>
  <c r="N1732" i="16"/>
  <c r="N1733" i="16"/>
  <c r="N1734" i="16"/>
  <c r="N1735" i="16"/>
  <c r="N1736" i="16"/>
  <c r="N1737" i="16"/>
  <c r="N1738" i="16"/>
  <c r="N1739" i="16"/>
  <c r="N1740" i="16"/>
  <c r="N1741" i="16"/>
  <c r="N1742" i="16"/>
  <c r="N1743" i="16"/>
  <c r="N1744" i="16"/>
  <c r="N1745" i="16"/>
  <c r="N1746" i="16"/>
  <c r="N1747" i="16"/>
  <c r="N1748" i="16"/>
  <c r="N1749" i="16"/>
  <c r="N1750" i="16"/>
  <c r="N1751" i="16"/>
  <c r="N1752" i="16"/>
  <c r="N1753" i="16"/>
  <c r="N1754" i="16"/>
  <c r="N1755" i="16"/>
  <c r="N1756" i="16"/>
  <c r="N1757" i="16"/>
  <c r="N1758" i="16"/>
  <c r="N1759" i="16"/>
  <c r="N1760" i="16"/>
  <c r="N1761" i="16"/>
  <c r="N1762" i="16"/>
  <c r="N1763" i="16"/>
  <c r="N1764" i="16"/>
  <c r="N1765" i="16"/>
  <c r="N1766" i="16"/>
  <c r="N1767" i="16"/>
  <c r="N1768" i="16"/>
  <c r="N1769" i="16"/>
  <c r="N1770" i="16"/>
  <c r="N1771" i="16"/>
  <c r="N1772" i="16"/>
  <c r="N1773" i="16"/>
  <c r="N1774" i="16"/>
  <c r="N1775" i="16"/>
  <c r="N1776" i="16"/>
  <c r="N1777" i="16"/>
  <c r="N1778" i="16"/>
  <c r="N1779" i="16"/>
  <c r="N1780" i="16"/>
  <c r="N1781" i="16"/>
  <c r="N1782" i="16"/>
  <c r="N1783" i="16"/>
  <c r="N1784" i="16"/>
  <c r="N1785" i="16"/>
  <c r="N1786" i="16"/>
  <c r="N1787" i="16"/>
  <c r="N1788" i="16"/>
  <c r="N1789" i="16"/>
  <c r="N1790" i="16"/>
  <c r="N1791" i="16"/>
  <c r="N1792" i="16"/>
  <c r="N1793" i="16"/>
  <c r="N1794" i="16"/>
  <c r="N1795" i="16"/>
  <c r="N1796" i="16"/>
  <c r="N1797" i="16"/>
  <c r="N1798" i="16"/>
  <c r="N1799" i="16"/>
  <c r="N1800" i="16"/>
  <c r="N1801" i="16"/>
  <c r="N1802" i="16"/>
  <c r="N1803" i="16"/>
  <c r="N1804" i="16"/>
  <c r="N1805" i="16"/>
  <c r="N1806" i="16"/>
  <c r="N1807" i="16"/>
  <c r="N1808" i="16"/>
  <c r="N1809" i="16"/>
  <c r="N1810" i="16"/>
  <c r="N1811" i="16"/>
  <c r="N1812" i="16"/>
  <c r="N1813" i="16"/>
  <c r="N1814" i="16"/>
  <c r="N1815" i="16"/>
  <c r="N1816" i="16"/>
  <c r="N1817" i="16"/>
  <c r="N1818" i="16"/>
  <c r="N1819" i="16"/>
  <c r="N1820" i="16"/>
  <c r="N1821" i="16"/>
  <c r="N1822" i="16"/>
  <c r="N1823" i="16"/>
  <c r="N1824" i="16"/>
  <c r="N1825" i="16"/>
  <c r="N1826" i="16"/>
  <c r="N1827" i="16"/>
  <c r="N1828" i="16"/>
  <c r="N1829" i="16"/>
  <c r="N1830" i="16"/>
  <c r="N1831" i="16"/>
  <c r="N1832" i="16"/>
  <c r="N1833" i="16"/>
  <c r="N1834" i="16"/>
  <c r="N1835" i="16"/>
  <c r="N1836" i="16"/>
  <c r="N1837" i="16"/>
  <c r="N1838" i="16"/>
  <c r="N1839" i="16"/>
  <c r="N1840" i="16"/>
  <c r="N1841" i="16"/>
  <c r="N1842" i="16"/>
  <c r="N1843" i="16"/>
  <c r="N1844" i="16"/>
  <c r="N1845" i="16"/>
  <c r="N1846" i="16"/>
  <c r="N1847" i="16"/>
  <c r="N1848" i="16"/>
  <c r="N1849" i="16"/>
  <c r="N1850" i="16"/>
  <c r="N1851" i="16"/>
  <c r="N1852" i="16"/>
  <c r="N1853" i="16"/>
  <c r="N1854" i="16"/>
  <c r="N1855" i="16"/>
  <c r="N1856" i="16"/>
  <c r="N1857" i="16"/>
  <c r="N1858" i="16"/>
  <c r="N1859" i="16"/>
  <c r="N1860" i="16"/>
  <c r="N1861" i="16"/>
  <c r="N1862" i="16"/>
  <c r="N1863" i="16"/>
  <c r="N1864" i="16"/>
  <c r="N1865" i="16"/>
  <c r="N1866" i="16"/>
  <c r="N1867" i="16"/>
  <c r="N1868" i="16"/>
  <c r="N1869" i="16"/>
  <c r="N1870" i="16"/>
  <c r="N1871" i="16"/>
  <c r="N1872" i="16"/>
  <c r="N1873" i="16"/>
  <c r="N1874" i="16"/>
  <c r="N1875" i="16"/>
  <c r="N1876" i="16"/>
  <c r="N1877" i="16"/>
  <c r="N1878" i="16"/>
  <c r="N1879" i="16"/>
  <c r="N1880" i="16"/>
  <c r="N1881" i="16"/>
  <c r="N1882" i="16"/>
  <c r="N1883" i="16"/>
  <c r="N1884" i="16"/>
  <c r="N1885" i="16"/>
  <c r="N1886" i="16"/>
  <c r="N1887" i="16"/>
  <c r="N1888" i="16"/>
  <c r="N1889" i="16"/>
  <c r="N1890" i="16"/>
  <c r="N1891" i="16"/>
  <c r="N1892" i="16"/>
  <c r="N1893" i="16"/>
  <c r="N1894" i="16"/>
  <c r="N1895" i="16"/>
  <c r="N1896" i="16"/>
  <c r="N1897" i="16"/>
  <c r="N1898" i="16"/>
  <c r="N1899" i="16"/>
  <c r="N1900" i="16"/>
  <c r="N1901" i="16"/>
  <c r="N1902" i="16"/>
  <c r="N1903" i="16"/>
  <c r="N1904" i="16"/>
  <c r="N1905" i="16"/>
  <c r="N1906" i="16"/>
  <c r="N1907" i="16"/>
  <c r="N1908" i="16"/>
  <c r="N1909" i="16"/>
  <c r="N1910" i="16"/>
  <c r="N1911" i="16"/>
  <c r="N1912" i="16"/>
  <c r="N1913" i="16"/>
  <c r="N1914" i="16"/>
  <c r="N1915" i="16"/>
  <c r="N1916" i="16"/>
  <c r="N1917" i="16"/>
  <c r="N1918" i="16"/>
  <c r="N1919" i="16"/>
  <c r="N1920" i="16"/>
  <c r="N1921" i="16"/>
  <c r="N1922" i="16"/>
  <c r="N1923" i="16"/>
  <c r="N1924" i="16"/>
  <c r="N1925" i="16"/>
  <c r="N1926" i="16"/>
  <c r="N1927" i="16"/>
  <c r="N1928" i="16"/>
  <c r="N1929" i="16"/>
  <c r="N1930" i="16"/>
  <c r="N1931" i="16"/>
  <c r="N1932" i="16"/>
  <c r="N1933" i="16"/>
  <c r="N1934" i="16"/>
  <c r="N1935" i="16"/>
  <c r="N1936" i="16"/>
  <c r="N1937" i="16"/>
  <c r="N1938" i="16"/>
  <c r="N1939" i="16"/>
  <c r="N1940" i="16"/>
  <c r="N1941" i="16"/>
  <c r="N1942" i="16"/>
  <c r="N1943" i="16"/>
  <c r="N1944" i="16"/>
  <c r="N1945" i="16"/>
  <c r="N1946" i="16"/>
  <c r="N1947" i="16"/>
  <c r="N1948" i="16"/>
  <c r="N1949" i="16"/>
  <c r="N1950" i="16"/>
  <c r="N1951" i="16"/>
  <c r="N1952" i="16"/>
  <c r="N1953" i="16"/>
  <c r="N1954" i="16"/>
  <c r="N1955" i="16"/>
  <c r="N1956" i="16"/>
  <c r="N1957" i="16"/>
  <c r="N1958" i="16"/>
  <c r="N1959" i="16"/>
  <c r="N1960" i="16"/>
  <c r="N1961" i="16"/>
  <c r="N1962" i="16"/>
  <c r="N1963" i="16"/>
  <c r="N1964" i="16"/>
  <c r="N1965" i="16"/>
  <c r="N1966" i="16"/>
  <c r="N1967" i="16"/>
  <c r="N1968" i="16"/>
  <c r="N1969" i="16"/>
  <c r="N1970" i="16"/>
  <c r="N1971" i="16"/>
  <c r="N1972" i="16"/>
  <c r="N1973" i="16"/>
  <c r="N1974" i="16"/>
  <c r="N1975" i="16"/>
  <c r="N1976" i="16"/>
  <c r="N1977" i="16"/>
  <c r="N1978" i="16"/>
  <c r="N1979" i="16"/>
  <c r="N1980" i="16"/>
  <c r="N1981" i="16"/>
  <c r="N1982" i="16"/>
  <c r="N1983" i="16"/>
  <c r="N1984" i="16"/>
  <c r="N1985" i="16"/>
  <c r="N1986" i="16"/>
  <c r="N1987" i="16"/>
  <c r="N1988" i="16"/>
  <c r="N1989" i="16"/>
  <c r="N1990" i="16"/>
  <c r="N1991" i="16"/>
  <c r="N1992" i="16"/>
  <c r="N1993" i="16"/>
  <c r="N1994" i="16"/>
  <c r="N1995" i="16"/>
  <c r="N1996" i="16"/>
  <c r="N1997" i="16"/>
  <c r="N1998" i="16"/>
  <c r="N1999" i="16"/>
  <c r="N2000" i="16"/>
  <c r="N2001" i="16"/>
  <c r="N2002" i="16"/>
  <c r="N2003" i="16"/>
  <c r="N2004" i="16"/>
  <c r="N2005" i="16"/>
  <c r="N2006" i="16"/>
  <c r="N2007" i="16"/>
  <c r="N2008" i="16"/>
  <c r="N2009" i="16"/>
  <c r="N2010" i="16"/>
  <c r="N2011" i="16"/>
  <c r="N2012" i="16"/>
  <c r="N2013" i="16"/>
  <c r="N2014" i="16"/>
  <c r="N2015" i="16"/>
  <c r="N2016" i="16"/>
  <c r="N2017" i="16"/>
  <c r="N2018" i="16"/>
  <c r="N2019" i="16"/>
  <c r="N2020" i="16"/>
  <c r="N2021" i="16"/>
  <c r="N2022" i="16"/>
  <c r="N2023" i="16"/>
  <c r="N2024" i="16"/>
  <c r="N2025" i="16"/>
  <c r="N2026" i="16"/>
  <c r="N2027" i="16"/>
  <c r="N2028" i="16"/>
  <c r="N2029" i="16"/>
  <c r="N2030" i="16"/>
  <c r="N2031" i="16"/>
  <c r="N2032" i="16"/>
  <c r="N2033" i="16"/>
  <c r="N2034" i="16"/>
  <c r="N2035" i="16"/>
  <c r="N2036" i="16"/>
  <c r="N2037" i="16"/>
  <c r="N2038" i="16"/>
  <c r="N2039" i="16"/>
  <c r="N2040" i="16"/>
  <c r="N2041" i="16"/>
  <c r="N2042" i="16"/>
  <c r="N2043" i="16"/>
  <c r="N2044" i="16"/>
  <c r="N2045" i="16"/>
  <c r="N2046" i="16"/>
  <c r="N2047" i="16"/>
  <c r="N2048" i="16"/>
  <c r="N2049" i="16"/>
  <c r="N2050" i="16"/>
  <c r="N2051" i="16"/>
  <c r="N2052" i="16"/>
  <c r="N2053" i="16"/>
  <c r="N2054" i="16"/>
  <c r="N2055" i="16"/>
  <c r="N2056" i="16"/>
  <c r="N2057" i="16"/>
  <c r="N2058" i="16"/>
  <c r="N2059" i="16"/>
  <c r="N2060" i="16"/>
  <c r="N2061" i="16"/>
  <c r="N2062" i="16"/>
  <c r="N2063" i="16"/>
  <c r="N2064" i="16"/>
  <c r="N2065" i="16"/>
  <c r="N2066" i="16"/>
  <c r="N2067" i="16"/>
  <c r="N2068" i="16"/>
  <c r="N2069" i="16"/>
  <c r="N2070" i="16"/>
  <c r="N2071" i="16"/>
  <c r="N2072" i="16"/>
  <c r="N2073" i="16"/>
  <c r="N2074" i="16"/>
  <c r="N2075" i="16"/>
  <c r="N2076" i="16"/>
  <c r="N2077" i="16"/>
  <c r="N2078" i="16"/>
  <c r="N2079" i="16"/>
  <c r="N2080" i="16"/>
  <c r="N2081" i="16"/>
  <c r="N2082" i="16"/>
  <c r="N2083" i="16"/>
  <c r="N2084" i="16"/>
  <c r="N2085" i="16"/>
  <c r="N2086" i="16"/>
  <c r="N2087" i="16"/>
  <c r="N2088" i="16"/>
  <c r="N2089" i="16"/>
  <c r="N2090" i="16"/>
  <c r="N2091" i="16"/>
  <c r="N2092" i="16"/>
  <c r="N2093" i="16"/>
  <c r="N2094" i="16"/>
  <c r="N2095" i="16"/>
  <c r="N2096" i="16"/>
  <c r="N2097" i="16"/>
  <c r="N2098" i="16"/>
  <c r="N2099" i="16"/>
  <c r="N2100" i="16"/>
  <c r="N2101" i="16"/>
  <c r="N2102" i="16"/>
  <c r="N2103" i="16"/>
  <c r="N2104" i="16"/>
  <c r="N2105" i="16"/>
  <c r="N2106" i="16"/>
  <c r="N2107" i="16"/>
  <c r="N2108" i="16"/>
  <c r="N2109" i="16"/>
  <c r="N2110" i="16"/>
  <c r="N2111" i="16"/>
  <c r="N2112" i="16"/>
  <c r="N2113" i="16"/>
  <c r="N2114" i="16"/>
  <c r="N2115" i="16"/>
  <c r="N2116" i="16"/>
  <c r="N2117" i="16"/>
  <c r="N2118" i="16"/>
  <c r="N2119" i="16"/>
  <c r="N2120" i="16"/>
  <c r="N2121" i="16"/>
  <c r="N2122" i="16"/>
  <c r="N2123" i="16"/>
  <c r="N2124" i="16"/>
  <c r="N2125" i="16"/>
  <c r="N2126" i="16"/>
  <c r="N2127" i="16"/>
  <c r="N2128" i="16"/>
  <c r="N2129" i="16"/>
  <c r="N2130" i="16"/>
  <c r="N2131" i="16"/>
  <c r="N2132" i="16"/>
  <c r="N2133" i="16"/>
  <c r="N2134" i="16"/>
  <c r="N2135" i="16"/>
  <c r="N2136" i="16"/>
  <c r="N2137" i="16"/>
  <c r="N2138" i="16"/>
  <c r="N2139" i="16"/>
  <c r="N2140" i="16"/>
  <c r="N2141" i="16"/>
  <c r="N2142" i="16"/>
  <c r="N2143" i="16"/>
  <c r="N2144" i="16"/>
  <c r="N2145" i="16"/>
  <c r="N2146" i="16"/>
  <c r="N2147" i="16"/>
  <c r="N2148" i="16"/>
  <c r="N2149" i="16"/>
  <c r="N2150" i="16"/>
  <c r="N2151" i="16"/>
  <c r="N2152" i="16"/>
  <c r="N2153" i="16"/>
  <c r="N2154" i="16"/>
  <c r="N2155" i="16"/>
  <c r="N2156" i="16"/>
  <c r="N2157" i="16"/>
  <c r="N2158" i="16"/>
  <c r="N2159" i="16"/>
  <c r="N2160" i="16"/>
  <c r="N2161" i="16"/>
  <c r="N2162" i="16"/>
  <c r="N2163" i="16"/>
  <c r="N2164" i="16"/>
  <c r="N2165" i="16"/>
  <c r="N2166" i="16"/>
  <c r="N2167" i="16"/>
  <c r="N2168" i="16"/>
  <c r="N2169" i="16"/>
  <c r="N2170" i="16"/>
  <c r="N2171" i="16"/>
  <c r="N2172" i="16"/>
  <c r="N2173" i="16"/>
  <c r="N2174" i="16"/>
  <c r="N2175" i="16"/>
  <c r="N2176" i="16"/>
  <c r="N2177" i="16"/>
  <c r="N2178" i="16"/>
  <c r="N2179" i="16"/>
  <c r="N2180" i="16"/>
  <c r="N2181" i="16"/>
  <c r="N2182" i="16"/>
  <c r="N2183" i="16"/>
  <c r="N2184" i="16"/>
  <c r="N2185" i="16"/>
  <c r="N2186" i="16"/>
  <c r="N2187" i="16"/>
  <c r="N2188" i="16"/>
  <c r="N2189" i="16"/>
  <c r="N2190" i="16"/>
  <c r="N2191" i="16"/>
  <c r="N2192" i="16"/>
  <c r="N2193" i="16"/>
  <c r="N2194" i="16"/>
  <c r="N2195" i="16"/>
  <c r="N2196" i="16"/>
  <c r="N2197" i="16"/>
  <c r="N2198" i="16"/>
  <c r="N2199" i="16"/>
  <c r="N2200" i="16"/>
  <c r="N2201" i="16"/>
  <c r="N2202" i="16"/>
  <c r="N2203" i="16"/>
  <c r="N2204" i="16"/>
  <c r="N2205" i="16"/>
  <c r="N2206" i="16"/>
  <c r="N2207" i="16"/>
  <c r="N2208" i="16"/>
  <c r="N2209" i="16"/>
  <c r="N2210" i="16"/>
  <c r="N2211" i="16"/>
  <c r="N2212" i="16"/>
  <c r="N2213" i="16"/>
  <c r="N2214" i="16"/>
  <c r="N2215" i="16"/>
  <c r="N2216" i="16"/>
  <c r="N2217" i="16"/>
  <c r="N2218" i="16"/>
  <c r="N2219" i="16"/>
  <c r="N2220" i="16"/>
  <c r="N2221" i="16"/>
  <c r="N2222" i="16"/>
  <c r="N2223" i="16"/>
  <c r="N2224" i="16"/>
  <c r="N2225" i="16"/>
  <c r="N2226" i="16"/>
  <c r="N2227" i="16"/>
  <c r="N2228" i="16"/>
  <c r="N2229" i="16"/>
  <c r="N2230" i="16"/>
  <c r="N2231" i="16"/>
  <c r="N2232" i="16"/>
  <c r="N2233" i="16"/>
  <c r="N2234" i="16"/>
  <c r="N2235" i="16"/>
  <c r="N2236" i="16"/>
  <c r="N2237" i="16"/>
  <c r="N2238" i="16"/>
  <c r="N2239" i="16"/>
  <c r="N2240" i="16"/>
  <c r="N2241" i="16"/>
  <c r="N2242" i="16"/>
  <c r="N2243" i="16"/>
  <c r="N2244" i="16"/>
  <c r="N2245" i="16"/>
  <c r="N2246" i="16"/>
  <c r="N2247" i="16"/>
  <c r="N2248" i="16"/>
  <c r="N2249" i="16"/>
  <c r="N2250" i="16"/>
  <c r="N2251" i="16"/>
  <c r="N2252" i="16"/>
  <c r="N2253" i="16"/>
  <c r="N2254" i="16"/>
  <c r="N2255" i="16"/>
  <c r="N2256" i="16"/>
  <c r="N2257" i="16"/>
  <c r="N2258" i="16"/>
  <c r="N2259" i="16"/>
  <c r="N2260" i="16"/>
  <c r="N2261" i="16"/>
  <c r="N2262" i="16"/>
  <c r="N2263" i="16"/>
  <c r="N2264" i="16"/>
  <c r="N2265" i="16"/>
  <c r="N2266" i="16"/>
  <c r="N2267" i="16"/>
  <c r="N2268" i="16"/>
  <c r="N2269" i="16"/>
  <c r="N2270" i="16"/>
  <c r="N2271" i="16"/>
  <c r="N2272" i="16"/>
  <c r="N2273" i="16"/>
  <c r="N2274" i="16"/>
  <c r="N2275" i="16"/>
  <c r="N2276" i="16"/>
  <c r="N2277" i="16"/>
  <c r="N2278" i="16"/>
  <c r="N2279" i="16"/>
  <c r="N2280" i="16"/>
  <c r="N2281" i="16"/>
  <c r="N2282" i="16"/>
  <c r="N2283" i="16"/>
  <c r="N2284" i="16"/>
  <c r="N2285" i="16"/>
  <c r="N2286" i="16"/>
  <c r="N2287" i="16"/>
  <c r="N2288" i="16"/>
  <c r="N2289" i="16"/>
  <c r="N2290" i="16"/>
  <c r="N2291" i="16"/>
  <c r="N2292" i="16"/>
  <c r="N2293" i="16"/>
  <c r="N2294" i="16"/>
  <c r="N2295" i="16"/>
  <c r="N2296" i="16"/>
  <c r="N2297" i="16"/>
  <c r="N2298" i="16"/>
  <c r="N2299" i="16"/>
  <c r="N2300" i="16"/>
  <c r="N2301" i="16"/>
  <c r="N2302" i="16"/>
  <c r="N2303" i="16"/>
  <c r="N2304" i="16"/>
  <c r="N2305" i="16"/>
  <c r="N2306" i="16"/>
  <c r="N2307" i="16"/>
  <c r="N2308" i="16"/>
  <c r="N2309" i="16"/>
  <c r="N2310" i="16"/>
  <c r="N2311" i="16"/>
  <c r="N2312" i="16"/>
  <c r="N2313" i="16"/>
  <c r="N2314" i="16"/>
  <c r="N2315" i="16"/>
  <c r="N2316" i="16"/>
  <c r="N2317" i="16"/>
  <c r="N2318" i="16"/>
  <c r="N2319" i="16"/>
  <c r="N2320" i="16"/>
  <c r="N2321" i="16"/>
  <c r="N2322" i="16"/>
  <c r="N2323" i="16"/>
  <c r="N2324" i="16"/>
  <c r="N2325" i="16"/>
  <c r="N2326" i="16"/>
  <c r="N2327" i="16"/>
  <c r="N2328" i="16"/>
  <c r="N2329" i="16"/>
  <c r="N2330" i="16"/>
  <c r="N2331" i="16"/>
  <c r="N2332" i="16"/>
  <c r="N2333" i="16"/>
  <c r="N2334" i="16"/>
  <c r="N2335" i="16"/>
  <c r="N2336" i="16"/>
  <c r="N2337" i="16"/>
  <c r="N2338" i="16"/>
  <c r="N2339" i="16"/>
  <c r="N2340" i="16"/>
  <c r="N2341" i="16"/>
  <c r="N2342" i="16"/>
  <c r="N2343" i="16"/>
  <c r="N2344" i="16"/>
  <c r="N2345" i="16"/>
  <c r="N2346" i="16"/>
  <c r="N2347" i="16"/>
  <c r="N2348" i="16"/>
  <c r="N2349" i="16"/>
  <c r="N2350" i="16"/>
  <c r="N2351" i="16"/>
  <c r="N2352" i="16"/>
  <c r="N2353" i="16"/>
  <c r="N2354" i="16"/>
  <c r="N2355" i="16"/>
  <c r="N2356" i="16"/>
  <c r="N2357" i="16"/>
  <c r="N2358" i="16"/>
  <c r="N2359" i="16"/>
  <c r="N2360" i="16"/>
  <c r="N2361" i="16"/>
  <c r="N2362" i="16"/>
  <c r="N2363" i="16"/>
  <c r="N2364" i="16"/>
  <c r="N2365" i="16"/>
  <c r="N2366" i="16"/>
  <c r="N2367" i="16"/>
  <c r="N2368" i="16"/>
  <c r="N2369" i="16"/>
  <c r="N2370" i="16"/>
  <c r="N2371" i="16"/>
  <c r="N2372" i="16"/>
  <c r="N2373" i="16"/>
  <c r="N2374" i="16"/>
  <c r="N2375" i="16"/>
  <c r="N2376" i="16"/>
  <c r="N2377" i="16"/>
  <c r="N2378" i="16"/>
  <c r="N2379" i="16"/>
  <c r="N2380" i="16"/>
  <c r="N2381" i="16"/>
  <c r="N2382" i="16"/>
  <c r="N2383" i="16"/>
  <c r="N2384" i="16"/>
  <c r="N2385" i="16"/>
  <c r="N2386" i="16"/>
  <c r="N2387" i="16"/>
  <c r="N2388" i="16"/>
  <c r="N2389" i="16"/>
  <c r="N2390" i="16"/>
  <c r="N2391" i="16"/>
  <c r="N2392" i="16"/>
  <c r="N2393" i="16"/>
  <c r="N2394" i="16"/>
  <c r="N2395" i="16"/>
  <c r="N2396" i="16"/>
  <c r="N2397" i="16"/>
  <c r="N2398" i="16"/>
  <c r="N2399" i="16"/>
  <c r="N2400" i="16"/>
  <c r="N2401" i="16"/>
  <c r="N2402" i="16"/>
  <c r="N2403" i="16"/>
  <c r="N2404" i="16"/>
  <c r="N2405" i="16"/>
  <c r="N2406" i="16"/>
  <c r="N2407" i="16"/>
  <c r="N2408" i="16"/>
  <c r="N2409" i="16"/>
  <c r="N2410" i="16"/>
  <c r="N2411" i="16"/>
  <c r="N2412" i="16"/>
  <c r="N2413" i="16"/>
  <c r="N2414" i="16"/>
  <c r="N2415" i="16"/>
  <c r="N2416" i="16"/>
  <c r="N2417" i="16"/>
  <c r="N2418" i="16"/>
  <c r="N2419" i="16"/>
  <c r="N2420" i="16"/>
  <c r="N2421" i="16"/>
  <c r="N2422" i="16"/>
  <c r="N2423" i="16"/>
  <c r="N2424" i="16"/>
  <c r="N2425" i="16"/>
  <c r="N2426" i="16"/>
  <c r="N2427" i="16"/>
  <c r="N2428" i="16"/>
  <c r="N2429" i="16"/>
  <c r="N2430" i="16"/>
  <c r="N2431" i="16"/>
  <c r="N2432" i="16"/>
  <c r="N2433" i="16"/>
  <c r="N2434" i="16"/>
  <c r="N2435" i="16"/>
  <c r="N2436" i="16"/>
  <c r="N2437" i="16"/>
  <c r="N2438" i="16"/>
  <c r="N2439" i="16"/>
  <c r="N2440" i="16"/>
  <c r="N2441" i="16"/>
  <c r="N2442" i="16"/>
  <c r="N2443" i="16"/>
  <c r="N2444" i="16"/>
  <c r="N2445" i="16"/>
  <c r="N2446" i="16"/>
  <c r="N2447" i="16"/>
  <c r="N2448" i="16"/>
  <c r="N2449" i="16"/>
  <c r="N2450" i="16"/>
  <c r="N2451" i="16"/>
  <c r="N2452" i="16"/>
  <c r="N2453" i="16"/>
  <c r="N2454" i="16"/>
  <c r="N2455" i="16"/>
  <c r="N2456" i="16"/>
  <c r="N2457" i="16"/>
  <c r="N2458" i="16"/>
  <c r="N2459" i="16"/>
  <c r="N2460" i="16"/>
  <c r="N2461" i="16"/>
  <c r="N2462" i="16"/>
  <c r="N2463" i="16"/>
  <c r="N2464" i="16"/>
  <c r="N2465" i="16"/>
  <c r="N2466" i="16"/>
  <c r="N2467" i="16"/>
  <c r="N2468" i="16"/>
  <c r="N2469" i="16"/>
  <c r="N2470" i="16"/>
  <c r="N2471" i="16"/>
  <c r="N2472" i="16"/>
  <c r="N2473" i="16"/>
  <c r="N2474" i="16"/>
  <c r="N2475" i="16"/>
  <c r="N2476" i="16"/>
  <c r="N2477" i="16"/>
  <c r="N2478" i="16"/>
  <c r="N2479" i="16"/>
  <c r="N2480" i="16"/>
  <c r="N2481" i="16"/>
  <c r="N2482" i="16"/>
  <c r="N2483" i="16"/>
  <c r="N2484" i="16"/>
  <c r="N2485" i="16"/>
  <c r="N2486" i="16"/>
  <c r="N2487" i="16"/>
  <c r="N2488" i="16"/>
  <c r="N2489" i="16"/>
  <c r="N2490" i="16"/>
  <c r="N2491" i="16"/>
  <c r="N2492" i="16"/>
  <c r="N2493" i="16"/>
  <c r="N2494" i="16"/>
  <c r="N2495" i="16"/>
  <c r="N2496" i="16"/>
  <c r="N2497" i="16"/>
  <c r="N2498" i="16"/>
  <c r="N2499" i="16"/>
  <c r="N2500" i="16"/>
  <c r="N2501" i="16"/>
  <c r="N2502" i="16"/>
  <c r="N2503" i="16"/>
  <c r="N2504" i="16"/>
  <c r="N2505" i="16"/>
  <c r="N2506" i="16"/>
  <c r="N2507" i="16"/>
  <c r="N2508" i="16"/>
  <c r="N2509" i="16"/>
  <c r="N2510" i="16"/>
  <c r="N2511" i="16"/>
  <c r="N2512" i="16"/>
  <c r="N2513" i="16"/>
  <c r="N2514" i="16"/>
  <c r="N2515" i="16"/>
  <c r="N2516" i="16"/>
  <c r="N2517" i="16"/>
  <c r="N2518" i="16"/>
  <c r="N2519" i="16"/>
  <c r="N2520" i="16"/>
  <c r="N2521" i="16"/>
  <c r="N2522" i="16"/>
  <c r="N2523" i="16"/>
  <c r="N2524" i="16"/>
  <c r="N2525" i="16"/>
  <c r="N2526" i="16"/>
  <c r="N2527" i="16"/>
  <c r="N2528" i="16"/>
  <c r="N2529" i="16"/>
  <c r="N2530" i="16"/>
  <c r="N2531" i="16"/>
  <c r="N2532" i="16"/>
  <c r="N2533" i="16"/>
  <c r="N2534" i="16"/>
  <c r="N2535" i="16"/>
  <c r="N2536" i="16"/>
  <c r="N2537" i="16"/>
  <c r="N2538" i="16"/>
  <c r="N2539" i="16"/>
  <c r="N2540" i="16"/>
  <c r="N2541" i="16"/>
  <c r="N2542" i="16"/>
  <c r="N2543" i="16"/>
  <c r="N2544" i="16"/>
  <c r="N2545" i="16"/>
  <c r="N2546" i="16"/>
  <c r="N2547" i="16"/>
  <c r="N2548" i="16"/>
  <c r="N2549" i="16"/>
  <c r="N2550" i="16"/>
  <c r="N2551" i="16"/>
  <c r="N2552" i="16"/>
  <c r="N2553" i="16"/>
  <c r="N2554" i="16"/>
  <c r="N2555" i="16"/>
  <c r="N2556" i="16"/>
  <c r="N2557" i="16"/>
  <c r="N2558" i="16"/>
  <c r="N2559" i="16"/>
  <c r="N2560" i="16"/>
  <c r="N2561" i="16"/>
  <c r="N2562" i="16"/>
  <c r="N2563" i="16"/>
  <c r="N2564" i="16"/>
  <c r="N2565" i="16"/>
  <c r="N2566" i="16"/>
  <c r="N2567" i="16"/>
  <c r="N2568" i="16"/>
  <c r="N2569" i="16"/>
  <c r="N2570" i="16"/>
  <c r="N2571" i="16"/>
  <c r="N2572" i="16"/>
  <c r="N2573" i="16"/>
  <c r="N2574" i="16"/>
  <c r="N2575" i="16"/>
  <c r="N2576" i="16"/>
  <c r="N2577" i="16"/>
  <c r="N2578" i="16"/>
  <c r="N2579" i="16"/>
  <c r="N2580" i="16"/>
  <c r="N2581" i="16"/>
  <c r="N2582" i="16"/>
  <c r="N2583" i="16"/>
  <c r="N2584" i="16"/>
  <c r="N2585" i="16"/>
  <c r="N2586" i="16"/>
  <c r="N2587" i="16"/>
  <c r="N2588" i="16"/>
  <c r="N2589" i="16"/>
  <c r="N2590" i="16"/>
  <c r="N2591" i="16"/>
  <c r="N2592" i="16"/>
  <c r="N2593" i="16"/>
  <c r="N2594" i="16"/>
  <c r="N2595" i="16"/>
  <c r="N2596" i="16"/>
  <c r="N2597" i="16"/>
  <c r="N2598" i="16"/>
  <c r="N2599" i="16"/>
  <c r="N2600" i="16"/>
  <c r="N2601" i="16"/>
  <c r="N2602" i="16"/>
  <c r="N2603" i="16"/>
  <c r="N2604" i="16"/>
  <c r="N2605" i="16"/>
  <c r="N2606" i="16"/>
  <c r="N2607" i="16"/>
  <c r="N2608" i="16"/>
  <c r="N2609" i="16"/>
  <c r="N2610" i="16"/>
  <c r="N2611" i="16"/>
  <c r="N2612" i="16"/>
  <c r="N2613" i="16"/>
  <c r="N2614" i="16"/>
  <c r="N2615" i="16"/>
  <c r="N2616" i="16"/>
  <c r="N2617" i="16"/>
  <c r="N2618" i="16"/>
  <c r="N2619" i="16"/>
  <c r="N2620" i="16"/>
  <c r="N2621" i="16"/>
  <c r="N2622" i="16"/>
  <c r="N2623" i="16"/>
  <c r="N2624" i="16"/>
  <c r="N2625" i="16"/>
  <c r="N2626" i="16"/>
  <c r="N2627" i="16"/>
  <c r="N2628" i="16"/>
  <c r="N2629" i="16"/>
  <c r="N2630" i="16"/>
  <c r="N2631" i="16"/>
  <c r="N2632" i="16"/>
  <c r="N2633" i="16"/>
  <c r="N2634" i="16"/>
  <c r="N2635" i="16"/>
  <c r="N2636" i="16"/>
  <c r="N2637" i="16"/>
  <c r="N2638" i="16"/>
  <c r="N2639" i="16"/>
  <c r="N2640" i="16"/>
  <c r="N2641" i="16"/>
  <c r="N2642" i="16"/>
  <c r="N2643" i="16"/>
  <c r="N2644" i="16"/>
  <c r="N2645" i="16"/>
  <c r="N2646" i="16"/>
  <c r="N2647" i="16"/>
  <c r="N2648" i="16"/>
  <c r="N2649" i="16"/>
  <c r="N2650" i="16"/>
  <c r="N2651" i="16"/>
  <c r="N2652" i="16"/>
  <c r="N2653" i="16"/>
  <c r="N2654" i="16"/>
  <c r="N2655" i="16"/>
  <c r="N2656" i="16"/>
  <c r="N2657" i="16"/>
  <c r="N2658" i="16"/>
  <c r="N2659" i="16"/>
  <c r="N2660" i="16"/>
  <c r="N2661" i="16"/>
  <c r="N2662" i="16"/>
  <c r="N2663" i="16"/>
  <c r="N2664" i="16"/>
  <c r="N2665" i="16"/>
  <c r="N2666" i="16"/>
  <c r="N2667" i="16"/>
  <c r="N2668" i="16"/>
  <c r="N2669" i="16"/>
  <c r="N2670" i="16"/>
  <c r="N2671" i="16"/>
  <c r="N2672" i="16"/>
  <c r="N2673" i="16"/>
  <c r="N2674" i="16"/>
  <c r="N2675" i="16"/>
  <c r="N2676" i="16"/>
  <c r="N2677" i="16"/>
  <c r="N2678" i="16"/>
  <c r="N2679" i="16"/>
  <c r="N2680" i="16"/>
  <c r="N2681" i="16"/>
  <c r="N2682" i="16"/>
  <c r="N2683" i="16"/>
  <c r="N2684" i="16"/>
  <c r="N2685" i="16"/>
  <c r="N2686" i="16"/>
  <c r="N2687" i="16"/>
  <c r="N2688" i="16"/>
  <c r="N2689" i="16"/>
  <c r="N2690" i="16"/>
  <c r="N2691" i="16"/>
  <c r="N2692" i="16"/>
  <c r="N2693" i="16"/>
  <c r="N2694" i="16"/>
  <c r="N2695" i="16"/>
  <c r="N2696" i="16"/>
  <c r="N2697" i="16"/>
  <c r="N2698" i="16"/>
  <c r="N2699" i="16"/>
  <c r="N2700" i="16"/>
  <c r="N2701" i="16"/>
  <c r="N2702" i="16"/>
  <c r="N2703" i="16"/>
  <c r="N2704" i="16"/>
  <c r="N2705" i="16"/>
  <c r="N2706" i="16"/>
  <c r="N2707" i="16"/>
  <c r="N2708" i="16"/>
  <c r="N2709" i="16"/>
  <c r="N2710" i="16"/>
  <c r="N2711" i="16"/>
  <c r="N2712" i="16"/>
  <c r="N2713" i="16"/>
  <c r="N2714" i="16"/>
  <c r="N2715" i="16"/>
  <c r="N2716" i="16"/>
  <c r="N2717" i="16"/>
  <c r="N2718" i="16"/>
  <c r="N2719" i="16"/>
  <c r="N2720" i="16"/>
  <c r="N2721" i="16"/>
  <c r="N2722" i="16"/>
  <c r="N2723" i="16"/>
  <c r="N2724" i="16"/>
  <c r="N2725" i="16"/>
  <c r="N2726" i="16"/>
  <c r="N2727" i="16"/>
  <c r="N2728" i="16"/>
  <c r="N2729" i="16"/>
  <c r="N2730" i="16"/>
  <c r="N2731" i="16"/>
  <c r="N2732" i="16"/>
  <c r="N2733" i="16"/>
  <c r="N2734" i="16"/>
  <c r="N2735" i="16"/>
  <c r="N2736" i="16"/>
  <c r="N2737" i="16"/>
  <c r="N2738" i="16"/>
  <c r="N2739" i="16"/>
  <c r="N2740" i="16"/>
  <c r="N2741" i="16"/>
  <c r="N2742" i="16"/>
  <c r="N2743" i="16"/>
  <c r="N2744" i="16"/>
  <c r="N2745" i="16"/>
  <c r="N2746" i="16"/>
  <c r="N2747" i="16"/>
  <c r="N2748" i="16"/>
  <c r="N2749" i="16"/>
  <c r="N2750" i="16"/>
  <c r="N2751" i="16"/>
  <c r="N2752" i="16"/>
  <c r="N2753" i="16"/>
  <c r="N2754" i="16"/>
  <c r="N2755" i="16"/>
  <c r="N2756" i="16"/>
  <c r="N2757" i="16"/>
  <c r="N2758" i="16"/>
  <c r="N2759" i="16"/>
  <c r="N2760" i="16"/>
  <c r="N2761" i="16"/>
  <c r="N2762" i="16"/>
  <c r="N2763" i="16"/>
  <c r="N2764" i="16"/>
  <c r="N2765" i="16"/>
  <c r="N2766" i="16"/>
  <c r="N2767" i="16"/>
  <c r="N2768" i="16"/>
  <c r="N2769" i="16"/>
  <c r="N2770" i="16"/>
  <c r="N2771" i="16"/>
  <c r="N2772" i="16"/>
  <c r="N2773" i="16"/>
  <c r="N2774" i="16"/>
  <c r="N2775" i="16"/>
  <c r="N2776" i="16"/>
  <c r="N2777" i="16"/>
  <c r="N2778" i="16"/>
  <c r="N2779" i="16"/>
  <c r="N2780" i="16"/>
  <c r="N2781" i="16"/>
  <c r="N2782" i="16"/>
  <c r="N2783" i="16"/>
  <c r="N2784" i="16"/>
  <c r="N2785" i="16"/>
  <c r="N2786" i="16"/>
  <c r="N2787" i="16"/>
  <c r="N2788" i="16"/>
  <c r="N2789" i="16"/>
  <c r="N2790" i="16"/>
  <c r="N2791" i="16"/>
  <c r="N2792" i="16"/>
  <c r="N2793" i="16"/>
  <c r="N2794" i="16"/>
  <c r="N2795" i="16"/>
  <c r="N2796" i="16"/>
  <c r="N2797" i="16"/>
  <c r="N2798" i="16"/>
  <c r="N2799" i="16"/>
  <c r="N2800" i="16"/>
  <c r="N2801" i="16"/>
  <c r="N2802" i="16"/>
  <c r="N2803" i="16"/>
  <c r="N2804" i="16"/>
  <c r="N2805" i="16"/>
  <c r="N2806" i="16"/>
  <c r="N2807" i="16"/>
  <c r="N2808" i="16"/>
  <c r="N2809" i="16"/>
  <c r="N2810" i="16"/>
  <c r="N2811" i="16"/>
  <c r="N2812" i="16"/>
  <c r="N2813" i="16"/>
  <c r="N2814" i="16"/>
  <c r="N2815" i="16"/>
  <c r="N2816" i="16"/>
  <c r="N2817" i="16"/>
  <c r="N2818" i="16"/>
  <c r="N2819" i="16"/>
  <c r="N2820" i="16"/>
  <c r="N2821" i="16"/>
  <c r="N2822" i="16"/>
  <c r="N2823" i="16"/>
  <c r="N2824" i="16"/>
  <c r="N2825" i="16"/>
  <c r="N2826" i="16"/>
  <c r="N2827" i="16"/>
  <c r="N2828" i="16"/>
  <c r="N2829" i="16"/>
  <c r="N2830" i="16"/>
  <c r="N2831" i="16"/>
  <c r="N2832" i="16"/>
  <c r="N2833" i="16"/>
  <c r="N2834" i="16"/>
  <c r="N2835" i="16"/>
  <c r="N2836" i="16"/>
  <c r="N2837" i="16"/>
  <c r="N2838" i="16"/>
  <c r="N2839" i="16"/>
  <c r="N2840" i="16"/>
  <c r="N2841" i="16"/>
  <c r="N2842" i="16"/>
  <c r="N2843" i="16"/>
  <c r="N2844" i="16"/>
  <c r="N2845" i="16"/>
  <c r="N2846" i="16"/>
  <c r="N2847" i="16"/>
  <c r="N2848" i="16"/>
  <c r="N2849" i="16"/>
  <c r="N2850" i="16"/>
  <c r="N2851" i="16"/>
  <c r="N2852" i="16"/>
  <c r="N2853" i="16"/>
  <c r="N2854" i="16"/>
  <c r="N2855" i="16"/>
  <c r="N2856" i="16"/>
  <c r="N2857" i="16"/>
  <c r="N2858" i="16"/>
  <c r="N2859" i="16"/>
  <c r="N2860" i="16"/>
  <c r="N2861" i="16"/>
  <c r="N2862" i="16"/>
  <c r="N2863" i="16"/>
  <c r="N2864" i="16"/>
  <c r="N2865" i="16"/>
  <c r="N2866" i="16"/>
  <c r="N2867" i="16"/>
  <c r="N2868" i="16"/>
  <c r="N2869" i="16"/>
  <c r="N2870" i="16"/>
  <c r="N2871" i="16"/>
  <c r="N2872" i="16"/>
  <c r="N2873" i="16"/>
  <c r="N2874" i="16"/>
  <c r="N2875" i="16"/>
  <c r="N2876" i="16"/>
  <c r="N2877" i="16"/>
  <c r="N2878" i="16"/>
  <c r="N2879" i="16"/>
  <c r="N2880" i="16"/>
  <c r="N2881" i="16"/>
  <c r="N2882" i="16"/>
  <c r="N2883" i="16"/>
  <c r="N2884" i="16"/>
  <c r="N2885" i="16"/>
  <c r="N2886" i="16"/>
  <c r="N2887" i="16"/>
  <c r="N2888" i="16"/>
  <c r="N2889" i="16"/>
  <c r="N2890" i="16"/>
  <c r="N2891" i="16"/>
  <c r="N2892" i="16"/>
  <c r="N2893" i="16"/>
  <c r="N2894" i="16"/>
  <c r="N2895" i="16"/>
  <c r="N2896" i="16"/>
  <c r="N2897" i="16"/>
  <c r="N2898" i="16"/>
  <c r="N2899" i="16"/>
  <c r="N2900" i="16"/>
  <c r="N2901" i="16"/>
  <c r="N2902" i="16"/>
  <c r="N2903" i="16"/>
  <c r="N2904" i="16"/>
  <c r="N2905" i="16"/>
  <c r="N2906" i="16"/>
  <c r="N2907" i="16"/>
  <c r="N2908" i="16"/>
  <c r="N2909" i="16"/>
  <c r="N2910" i="16"/>
  <c r="N2911" i="16"/>
  <c r="N2912" i="16"/>
  <c r="N2913" i="16"/>
  <c r="N2914" i="16"/>
  <c r="N2915" i="16"/>
  <c r="N2916" i="16"/>
  <c r="N2917" i="16"/>
  <c r="N2918" i="16"/>
  <c r="N2919" i="16"/>
  <c r="N2920" i="16"/>
  <c r="N2921" i="16"/>
  <c r="N2922" i="16"/>
  <c r="N2923" i="16"/>
  <c r="N2924" i="16"/>
  <c r="N2925" i="16"/>
  <c r="N2926" i="16"/>
  <c r="N2927" i="16"/>
  <c r="N2928" i="16"/>
  <c r="N2929" i="16"/>
  <c r="N2930" i="16"/>
  <c r="N2931" i="16"/>
  <c r="N2932" i="16"/>
  <c r="N2933" i="16"/>
  <c r="N2934" i="16"/>
  <c r="N2935" i="16"/>
  <c r="N2936" i="16"/>
  <c r="N2937" i="16"/>
  <c r="N2938" i="16"/>
  <c r="N2939" i="16"/>
  <c r="N2940" i="16"/>
  <c r="N2941" i="16"/>
  <c r="N2942" i="16"/>
  <c r="N2943" i="16"/>
  <c r="N2944" i="16"/>
  <c r="N2945" i="16"/>
  <c r="N2946" i="16"/>
  <c r="N2947" i="16"/>
  <c r="N2948" i="16"/>
  <c r="N2949" i="16"/>
  <c r="N2950" i="16"/>
  <c r="N2951" i="16"/>
  <c r="N2952" i="16"/>
  <c r="N2953" i="16"/>
  <c r="N2954" i="16"/>
  <c r="N2955" i="16"/>
  <c r="N2956" i="16"/>
  <c r="N2957" i="16"/>
  <c r="N2958" i="16"/>
  <c r="N2959" i="16"/>
  <c r="N2960" i="16"/>
  <c r="N2961" i="16"/>
  <c r="N2962" i="16"/>
  <c r="N2963" i="16"/>
  <c r="N2964" i="16"/>
  <c r="N2965" i="16"/>
  <c r="N2966" i="16"/>
  <c r="N2967" i="16"/>
  <c r="N2968" i="16"/>
  <c r="N2969" i="16"/>
  <c r="N2970" i="16"/>
  <c r="N2971" i="16"/>
  <c r="N2972" i="16"/>
  <c r="N2973" i="16"/>
  <c r="N2974" i="16"/>
  <c r="N2975" i="16"/>
  <c r="N2976" i="16"/>
  <c r="N2977" i="16"/>
  <c r="N2978" i="16"/>
  <c r="N2979" i="16"/>
  <c r="N2980" i="16"/>
  <c r="N2981" i="16"/>
  <c r="N2982" i="16"/>
  <c r="N2983" i="16"/>
  <c r="N2984" i="16"/>
  <c r="N2985" i="16"/>
  <c r="N2986" i="16"/>
  <c r="N2987" i="16"/>
  <c r="N2988" i="16"/>
  <c r="N2989" i="16"/>
  <c r="N2990" i="16"/>
  <c r="N2991" i="16"/>
  <c r="N2992" i="16"/>
  <c r="N2993" i="16"/>
  <c r="N2994" i="16"/>
  <c r="N2995" i="16"/>
  <c r="N2996" i="16"/>
  <c r="N2997" i="16"/>
  <c r="N2998" i="16"/>
  <c r="N2999" i="16"/>
  <c r="N3000" i="16"/>
  <c r="N3001" i="16"/>
  <c r="N3002" i="16"/>
  <c r="N3003" i="16"/>
  <c r="N3004" i="16"/>
  <c r="N3005" i="16"/>
  <c r="N3006" i="16"/>
  <c r="N3007" i="16"/>
  <c r="N3008" i="16"/>
  <c r="N3009" i="16"/>
  <c r="N3010" i="16"/>
  <c r="N3011" i="16"/>
  <c r="N3012" i="16"/>
  <c r="N3013" i="16"/>
  <c r="N3014" i="16"/>
  <c r="N3015" i="16"/>
  <c r="N3016" i="16"/>
  <c r="N3017" i="16"/>
  <c r="N3018" i="16"/>
  <c r="N3019" i="16"/>
  <c r="N3020" i="16"/>
  <c r="N3021" i="16"/>
  <c r="N3022" i="16"/>
  <c r="N3023" i="16"/>
  <c r="N3024" i="16"/>
  <c r="N3025" i="16"/>
  <c r="N3026" i="16"/>
  <c r="N3027" i="16"/>
  <c r="N3028" i="16"/>
  <c r="N3029" i="16"/>
  <c r="N3030" i="16"/>
  <c r="N3031" i="16"/>
  <c r="N3032" i="16"/>
  <c r="N3033" i="16"/>
  <c r="N3034" i="16"/>
  <c r="N3035" i="16"/>
  <c r="N3036" i="16"/>
  <c r="N3037" i="16"/>
  <c r="N3038" i="16"/>
  <c r="N3039" i="16"/>
  <c r="N3040" i="16"/>
  <c r="N3041" i="16"/>
  <c r="N3042" i="16"/>
  <c r="N3043" i="16"/>
  <c r="N3044" i="16"/>
  <c r="N3045" i="16"/>
  <c r="N3046" i="16"/>
  <c r="N3047" i="16"/>
  <c r="N3048" i="16"/>
  <c r="N3049" i="16"/>
  <c r="N3050" i="16"/>
  <c r="N3051" i="16"/>
  <c r="N3052" i="16"/>
  <c r="N3053" i="16"/>
  <c r="N3054" i="16"/>
  <c r="N3055" i="16"/>
  <c r="N3056" i="16"/>
  <c r="N3057" i="16"/>
  <c r="N3058" i="16"/>
  <c r="N3059" i="16"/>
  <c r="N3060" i="16"/>
  <c r="N3061" i="16"/>
  <c r="N3062" i="16"/>
  <c r="N3063" i="16"/>
  <c r="N3064" i="16"/>
  <c r="N3065" i="16"/>
  <c r="N3066" i="16"/>
  <c r="N3067" i="16"/>
  <c r="N3068" i="16"/>
  <c r="N3069" i="16"/>
  <c r="N3070" i="16"/>
  <c r="N3071" i="16"/>
  <c r="N3072" i="16"/>
  <c r="N3073" i="16"/>
  <c r="N3074" i="16"/>
  <c r="N3075" i="16"/>
  <c r="N3076" i="16"/>
  <c r="N3077" i="16"/>
  <c r="N3078" i="16"/>
  <c r="N3079" i="16"/>
  <c r="N3080" i="16"/>
  <c r="N3081" i="16"/>
  <c r="N3082" i="16"/>
  <c r="N3083" i="16"/>
  <c r="N3084" i="16"/>
  <c r="N3085" i="16"/>
  <c r="N3086" i="16"/>
  <c r="N3087" i="16"/>
  <c r="N3088" i="16"/>
  <c r="N3089" i="16"/>
  <c r="N3090" i="16"/>
  <c r="N3091" i="16"/>
  <c r="N3092" i="16"/>
  <c r="N3093" i="16"/>
  <c r="N3094" i="16"/>
  <c r="N3095" i="16"/>
  <c r="N3096" i="16"/>
  <c r="N3097" i="16"/>
  <c r="N3098" i="16"/>
  <c r="N3099" i="16"/>
  <c r="N3100" i="16"/>
  <c r="N3101" i="16"/>
  <c r="N3102" i="16"/>
  <c r="N3103" i="16"/>
  <c r="N3104" i="16"/>
  <c r="N3105" i="16"/>
  <c r="N3106" i="16"/>
  <c r="N3107" i="16"/>
  <c r="N3108" i="16"/>
  <c r="N3109" i="16"/>
  <c r="N3110" i="16"/>
  <c r="N3111" i="16"/>
  <c r="N3112" i="16"/>
  <c r="N3113" i="16"/>
  <c r="N3114" i="16"/>
  <c r="N3115" i="16"/>
  <c r="N3116" i="16"/>
  <c r="N3117" i="16"/>
  <c r="N3118" i="16"/>
  <c r="N3119" i="16"/>
  <c r="N3120" i="16"/>
  <c r="N3121" i="16"/>
  <c r="N3122" i="16"/>
  <c r="N3123" i="16"/>
  <c r="N3124" i="16"/>
  <c r="N3125" i="16"/>
  <c r="N3126" i="16"/>
  <c r="N3127" i="16"/>
  <c r="N3128" i="16"/>
  <c r="N3129" i="16"/>
  <c r="N3130" i="16"/>
  <c r="N3131" i="16"/>
  <c r="N3132" i="16"/>
  <c r="N3133" i="16"/>
  <c r="N3134" i="16"/>
  <c r="N3135" i="16"/>
  <c r="N3136" i="16"/>
  <c r="N3137" i="16"/>
  <c r="N3138" i="16"/>
  <c r="N3139" i="16"/>
  <c r="N3140" i="16"/>
  <c r="N3141" i="16"/>
  <c r="N3142" i="16"/>
  <c r="N3143" i="16"/>
  <c r="N3144" i="16"/>
  <c r="N3145" i="16"/>
  <c r="N3146" i="16"/>
  <c r="N3147" i="16"/>
  <c r="N3148" i="16"/>
  <c r="N3149" i="16"/>
  <c r="N3150" i="16"/>
  <c r="N3151" i="16"/>
  <c r="N3152" i="16"/>
  <c r="N3153" i="16"/>
  <c r="N3154" i="16"/>
  <c r="N3155" i="16"/>
  <c r="N3156" i="16"/>
  <c r="N3157" i="16"/>
  <c r="N3158" i="16"/>
  <c r="N3159" i="16"/>
  <c r="N3160" i="16"/>
  <c r="N3161" i="16"/>
  <c r="N3162" i="16"/>
  <c r="N3163" i="16"/>
  <c r="N3164" i="16"/>
  <c r="N3165" i="16"/>
  <c r="N3166" i="16"/>
  <c r="N3167" i="16"/>
  <c r="N3168" i="16"/>
  <c r="N3169" i="16"/>
  <c r="N3170" i="16"/>
  <c r="N3171" i="16"/>
  <c r="N3172" i="16"/>
  <c r="N3173" i="16"/>
  <c r="N3174" i="16"/>
  <c r="N3175" i="16"/>
  <c r="N3176" i="16"/>
  <c r="N3177" i="16"/>
  <c r="N3178" i="16"/>
  <c r="N3179" i="16"/>
  <c r="N3180" i="16"/>
  <c r="N3181" i="16"/>
  <c r="N3182" i="16"/>
  <c r="N3183" i="16"/>
  <c r="N3184" i="16"/>
  <c r="N3185" i="16"/>
  <c r="N3186" i="16"/>
  <c r="N3187" i="16"/>
  <c r="N3188" i="16"/>
  <c r="N3189" i="16"/>
  <c r="N3190" i="16"/>
  <c r="N3191" i="16"/>
  <c r="N3192" i="16"/>
  <c r="N3193" i="16"/>
  <c r="N3194" i="16"/>
  <c r="N3195" i="16"/>
  <c r="N3196" i="16"/>
  <c r="N3197" i="16"/>
  <c r="N3198" i="16"/>
  <c r="N3199" i="16"/>
  <c r="N3200" i="16"/>
  <c r="N3201" i="16"/>
  <c r="N3202" i="16"/>
  <c r="N3203" i="16"/>
  <c r="N3204" i="16"/>
  <c r="N3205" i="16"/>
  <c r="N3206" i="16"/>
  <c r="N3207" i="16"/>
  <c r="N3208" i="16"/>
  <c r="N3209" i="16"/>
  <c r="N3210" i="16"/>
  <c r="N3211" i="16"/>
  <c r="N3212" i="16"/>
  <c r="N3213" i="16"/>
  <c r="N3214" i="16"/>
  <c r="N3215" i="16"/>
  <c r="N3216" i="16"/>
  <c r="N3217" i="16"/>
  <c r="N3218" i="16"/>
  <c r="N3219" i="16"/>
  <c r="N3220" i="16"/>
  <c r="N3221" i="16"/>
  <c r="N3222" i="16"/>
  <c r="N3223" i="16"/>
  <c r="N3224" i="16"/>
  <c r="N3225" i="16"/>
  <c r="N3226" i="16"/>
  <c r="N3227" i="16"/>
  <c r="N3228" i="16"/>
  <c r="N3229" i="16"/>
  <c r="N3230" i="16"/>
  <c r="N3231" i="16"/>
  <c r="N3232" i="16"/>
  <c r="N3233" i="16"/>
  <c r="N3234" i="16"/>
  <c r="N3235" i="16"/>
  <c r="N3236" i="16"/>
  <c r="N3237" i="16"/>
  <c r="N3238" i="16"/>
  <c r="N3239" i="16"/>
  <c r="N3240" i="16"/>
  <c r="N3241" i="16"/>
  <c r="N3242" i="16"/>
  <c r="N3243" i="16"/>
  <c r="N3244" i="16"/>
  <c r="N3245" i="16"/>
  <c r="N3246" i="16"/>
  <c r="N3247" i="16"/>
  <c r="N3248" i="16"/>
  <c r="N3249" i="16"/>
  <c r="N3250" i="16"/>
  <c r="N3251" i="16"/>
  <c r="N3252" i="16"/>
  <c r="N3253" i="16"/>
  <c r="N3254" i="16"/>
  <c r="N3255" i="16"/>
  <c r="N3256" i="16"/>
  <c r="N3257" i="16"/>
  <c r="N3258" i="16"/>
  <c r="N3259" i="16"/>
  <c r="N3260" i="16"/>
  <c r="N3261" i="16"/>
  <c r="N3262" i="16"/>
  <c r="N3263" i="16"/>
  <c r="N3264" i="16"/>
  <c r="N3265" i="16"/>
  <c r="N3266" i="16"/>
  <c r="N3267" i="16"/>
  <c r="N3268" i="16"/>
  <c r="N3269" i="16"/>
  <c r="N3270" i="16"/>
  <c r="N3271" i="16"/>
  <c r="N3272" i="16"/>
  <c r="N3273" i="16"/>
  <c r="N3274" i="16"/>
  <c r="N3275" i="16"/>
  <c r="N3276" i="16"/>
  <c r="N3277" i="16"/>
  <c r="N3278" i="16"/>
  <c r="N3279" i="16"/>
  <c r="N3280" i="16"/>
  <c r="N3281" i="16"/>
  <c r="N3282" i="16"/>
  <c r="N3283" i="16"/>
  <c r="N3284" i="16"/>
  <c r="N3285" i="16"/>
  <c r="N3286" i="16"/>
  <c r="N3287" i="16"/>
  <c r="N3288" i="16"/>
  <c r="N3289" i="16"/>
  <c r="N3290" i="16"/>
  <c r="N3291" i="16"/>
  <c r="N3292" i="16"/>
  <c r="N3293" i="16"/>
  <c r="N3294" i="16"/>
  <c r="N3295" i="16"/>
  <c r="N3296" i="16"/>
  <c r="N3297" i="16"/>
  <c r="N3298" i="16"/>
  <c r="N3299" i="16"/>
  <c r="N3300" i="16"/>
  <c r="N3301" i="16"/>
  <c r="N3302" i="16"/>
  <c r="N3303" i="16"/>
  <c r="N3304" i="16"/>
  <c r="N3305" i="16"/>
  <c r="N3306" i="16"/>
  <c r="N3307" i="16"/>
  <c r="N3308" i="16"/>
  <c r="N3309" i="16"/>
  <c r="N3310" i="16"/>
  <c r="N3311" i="16"/>
  <c r="N3312" i="16"/>
  <c r="N3313" i="16"/>
  <c r="N3314" i="16"/>
  <c r="N3315" i="16"/>
  <c r="N3316" i="16"/>
  <c r="N3317" i="16"/>
  <c r="N3318" i="16"/>
  <c r="N3319" i="16"/>
  <c r="N3320" i="16"/>
  <c r="N3321" i="16"/>
  <c r="N3322" i="16"/>
  <c r="N3323" i="16"/>
  <c r="N3324" i="16"/>
  <c r="N3325" i="16"/>
  <c r="N3326" i="16"/>
  <c r="N3327" i="16"/>
  <c r="N3328" i="16"/>
  <c r="N3329" i="16"/>
  <c r="N3330" i="16"/>
  <c r="N3331" i="16"/>
  <c r="N3332" i="16"/>
  <c r="N3333" i="16"/>
  <c r="N3334" i="16"/>
  <c r="N3335" i="16"/>
  <c r="N3336" i="16"/>
  <c r="N3337" i="16"/>
  <c r="N3338" i="16"/>
  <c r="N3339" i="16"/>
  <c r="N3340" i="16"/>
  <c r="N3341" i="16"/>
  <c r="N3342" i="16"/>
  <c r="N3343" i="16"/>
  <c r="N3344" i="16"/>
  <c r="N3345" i="16"/>
  <c r="N3346" i="16"/>
  <c r="N3347" i="16"/>
  <c r="N3348" i="16"/>
  <c r="N3349" i="16"/>
  <c r="N3350" i="16"/>
  <c r="N3351" i="16"/>
  <c r="N3352" i="16"/>
  <c r="N3353" i="16"/>
  <c r="N3354" i="16"/>
  <c r="N3355" i="16"/>
  <c r="N3356" i="16"/>
  <c r="N3357" i="16"/>
  <c r="N3358" i="16"/>
  <c r="N3359" i="16"/>
  <c r="N3360" i="16"/>
  <c r="N3361" i="16"/>
  <c r="N3362" i="16"/>
  <c r="N3363" i="16"/>
  <c r="N3364" i="16"/>
  <c r="N3365" i="16"/>
  <c r="N3366" i="16"/>
  <c r="N3367" i="16"/>
  <c r="N3368" i="16"/>
  <c r="N3369" i="16"/>
  <c r="N3370" i="16"/>
  <c r="N3371" i="16"/>
  <c r="N3372" i="16"/>
  <c r="N3373" i="16"/>
  <c r="N3374" i="16"/>
  <c r="N3375" i="16"/>
  <c r="N3376" i="16"/>
  <c r="N3377" i="16"/>
  <c r="N3378" i="16"/>
  <c r="N3379" i="16"/>
  <c r="N3380" i="16"/>
  <c r="N3381" i="16"/>
  <c r="N3382" i="16"/>
  <c r="N3383" i="16"/>
  <c r="N3384" i="16"/>
  <c r="N3385" i="16"/>
  <c r="N3386" i="16"/>
  <c r="N3387" i="16"/>
  <c r="N3388" i="16"/>
  <c r="N3389" i="16"/>
  <c r="N3390" i="16"/>
  <c r="N3391" i="16"/>
  <c r="N3392" i="16"/>
  <c r="N3393" i="16"/>
  <c r="N3394" i="16"/>
  <c r="N3395" i="16"/>
  <c r="N3396" i="16"/>
  <c r="N3397" i="16"/>
  <c r="N3398" i="16"/>
  <c r="N3399" i="16"/>
  <c r="N3400" i="16"/>
  <c r="N3401" i="16"/>
  <c r="N3402" i="16"/>
  <c r="N3403" i="16"/>
  <c r="N3404" i="16"/>
  <c r="N3405" i="16"/>
  <c r="N3406" i="16"/>
  <c r="N3407" i="16"/>
  <c r="N3408" i="16"/>
  <c r="N3409" i="16"/>
  <c r="N3410" i="16"/>
  <c r="N3411" i="16"/>
  <c r="N3412" i="16"/>
  <c r="N3413" i="16"/>
  <c r="N3414" i="16"/>
  <c r="N3415" i="16"/>
  <c r="N3416" i="16"/>
  <c r="N3417" i="16"/>
  <c r="N3418" i="16"/>
  <c r="N3419" i="16"/>
  <c r="N3420" i="16"/>
  <c r="N3421" i="16"/>
  <c r="N3422" i="16"/>
  <c r="N3423" i="16"/>
  <c r="N3424" i="16"/>
  <c r="N3425" i="16"/>
  <c r="N3426" i="16"/>
  <c r="N3427" i="16"/>
  <c r="N3428" i="16"/>
  <c r="N3429" i="16"/>
  <c r="N3430" i="16"/>
  <c r="N3431" i="16"/>
  <c r="N3432" i="16"/>
  <c r="N3433" i="16"/>
  <c r="N3434" i="16"/>
  <c r="N3435" i="16"/>
  <c r="N3436" i="16"/>
  <c r="N3437" i="16"/>
  <c r="N3438" i="16"/>
  <c r="N3439" i="16"/>
  <c r="N3440" i="16"/>
  <c r="N3441" i="16"/>
  <c r="N3442" i="16"/>
  <c r="N3443" i="16"/>
  <c r="N3444" i="16"/>
  <c r="N3445" i="16"/>
  <c r="N3446" i="16"/>
  <c r="N3447" i="16"/>
  <c r="N3448" i="16"/>
  <c r="N3449" i="16"/>
  <c r="N3450" i="16"/>
  <c r="N3451" i="16"/>
  <c r="N3452" i="16"/>
  <c r="N3453" i="16"/>
  <c r="N3454" i="16"/>
  <c r="N3455" i="16"/>
  <c r="N3456" i="16"/>
  <c r="N3457" i="16"/>
  <c r="N3458" i="16"/>
  <c r="N3459" i="16"/>
  <c r="N3460" i="16"/>
  <c r="N3461" i="16"/>
  <c r="N3462" i="16"/>
  <c r="N3463" i="16"/>
  <c r="N3464" i="16"/>
  <c r="N3465" i="16"/>
  <c r="N3466" i="16"/>
  <c r="N3467" i="16"/>
  <c r="N3468" i="16"/>
  <c r="N3469" i="16"/>
  <c r="N3470" i="16"/>
  <c r="N3471" i="16"/>
  <c r="N3472" i="16"/>
  <c r="N3473" i="16"/>
  <c r="N3474" i="16"/>
  <c r="N3475" i="16"/>
  <c r="N3476" i="16"/>
  <c r="N3477" i="16"/>
  <c r="N3478" i="16"/>
  <c r="N3479" i="16"/>
  <c r="N3480" i="16"/>
  <c r="N3481" i="16"/>
  <c r="N3482" i="16"/>
  <c r="N3483" i="16"/>
  <c r="N3484" i="16"/>
  <c r="N3485" i="16"/>
  <c r="N3486" i="16"/>
  <c r="N3487" i="16"/>
  <c r="N3488" i="16"/>
  <c r="N3489" i="16"/>
  <c r="N3490" i="16"/>
  <c r="N3491" i="16"/>
  <c r="N3492" i="16"/>
  <c r="N3493" i="16"/>
  <c r="N3494" i="16"/>
  <c r="N3495" i="16"/>
  <c r="N3496" i="16"/>
  <c r="N3497" i="16"/>
  <c r="N3498" i="16"/>
  <c r="N3499" i="16"/>
  <c r="N3500" i="16"/>
  <c r="N3501" i="16"/>
  <c r="N3502" i="16"/>
  <c r="N3503" i="16"/>
  <c r="N3504" i="16"/>
  <c r="N3505" i="16"/>
  <c r="N3506" i="16"/>
  <c r="N3507" i="16"/>
  <c r="N3508" i="16"/>
  <c r="N3509" i="16"/>
  <c r="N3510" i="16"/>
  <c r="N3511" i="16"/>
  <c r="N3512" i="16"/>
  <c r="N3513" i="16"/>
  <c r="N3514" i="16"/>
  <c r="N3515" i="16"/>
  <c r="N3516" i="16"/>
  <c r="N3517" i="16"/>
  <c r="N3518" i="16"/>
  <c r="N3519" i="16"/>
  <c r="N3520" i="16"/>
  <c r="N3521" i="16"/>
  <c r="N3522" i="16"/>
  <c r="N3523" i="16"/>
  <c r="N3524" i="16"/>
  <c r="N3525" i="16"/>
  <c r="N3526" i="16"/>
  <c r="N3527" i="16"/>
  <c r="N3528" i="16"/>
  <c r="N3529" i="16"/>
  <c r="N3530" i="16"/>
  <c r="N3531" i="16"/>
  <c r="N3532" i="16"/>
  <c r="N3533" i="16"/>
  <c r="N3534" i="16"/>
  <c r="N3535" i="16"/>
  <c r="N3536" i="16"/>
  <c r="N3537" i="16"/>
  <c r="N3538" i="16"/>
  <c r="N3539" i="16"/>
  <c r="N3540" i="16"/>
  <c r="N3541" i="16"/>
  <c r="N3542" i="16"/>
  <c r="N3543" i="16"/>
  <c r="N3544" i="16"/>
  <c r="N3545" i="16"/>
  <c r="N3546" i="16"/>
  <c r="N3547" i="16"/>
  <c r="N3548" i="16"/>
  <c r="N3549" i="16"/>
  <c r="N3550" i="16"/>
  <c r="N3551" i="16"/>
  <c r="N3552" i="16"/>
  <c r="N3553" i="16"/>
  <c r="N3554" i="16"/>
  <c r="N3555" i="16"/>
  <c r="N3556" i="16"/>
  <c r="N3557" i="16"/>
  <c r="N3558" i="16"/>
  <c r="N3559" i="16"/>
  <c r="N3560" i="16"/>
  <c r="N3561" i="16"/>
  <c r="N3562" i="16"/>
  <c r="N3563" i="16"/>
  <c r="N3564" i="16"/>
  <c r="N3565" i="16"/>
  <c r="N3566" i="16"/>
  <c r="N3567" i="16"/>
  <c r="N3568" i="16"/>
  <c r="N3569" i="16"/>
  <c r="N3570" i="16"/>
  <c r="N3571" i="16"/>
  <c r="N3572" i="16"/>
  <c r="N3573" i="16"/>
  <c r="N3574" i="16"/>
  <c r="N3575" i="16"/>
  <c r="N3576" i="16"/>
  <c r="N3577" i="16"/>
  <c r="N3578" i="16"/>
  <c r="N3579" i="16"/>
  <c r="N3580" i="16"/>
  <c r="N3581" i="16"/>
  <c r="N3582" i="16"/>
  <c r="N3583" i="16"/>
  <c r="N3584" i="16"/>
  <c r="N3585" i="16"/>
  <c r="N3586" i="16"/>
  <c r="N3587" i="16"/>
  <c r="N3588" i="16"/>
  <c r="N3589" i="16"/>
  <c r="N3590" i="16"/>
  <c r="N3591" i="16"/>
  <c r="N3592" i="16"/>
  <c r="N3593" i="16"/>
  <c r="N3594" i="16"/>
  <c r="N3595" i="16"/>
  <c r="N3596" i="16"/>
  <c r="N3597" i="16"/>
  <c r="N3598" i="16"/>
  <c r="N3599" i="16"/>
  <c r="N3600" i="16"/>
  <c r="N3601" i="16"/>
  <c r="N3602" i="16"/>
  <c r="N3603" i="16"/>
  <c r="N3604" i="16"/>
  <c r="N3605" i="16"/>
  <c r="N3606" i="16"/>
  <c r="N3607" i="16"/>
  <c r="N3608" i="16"/>
  <c r="N3609" i="16"/>
  <c r="N3610" i="16"/>
  <c r="N3611" i="16"/>
  <c r="N3612" i="16"/>
  <c r="N3613" i="16"/>
  <c r="N3614" i="16"/>
  <c r="N3615" i="16"/>
  <c r="N3616" i="16"/>
  <c r="N3617" i="16"/>
  <c r="N3618" i="16"/>
  <c r="N3619" i="16"/>
  <c r="N3620" i="16"/>
  <c r="N3621" i="16"/>
  <c r="N3622" i="16"/>
  <c r="N3623" i="16"/>
  <c r="N3624" i="16"/>
  <c r="N3625" i="16"/>
  <c r="N3626" i="16"/>
  <c r="N3627" i="16"/>
  <c r="N3628" i="16"/>
  <c r="N3629" i="16"/>
  <c r="N3630" i="16"/>
  <c r="N3631" i="16"/>
  <c r="N3632" i="16"/>
  <c r="N3633" i="16"/>
  <c r="N3634" i="16"/>
  <c r="N3635" i="16"/>
  <c r="N3636" i="16"/>
  <c r="N3637" i="16"/>
  <c r="N3638" i="16"/>
  <c r="N3639" i="16"/>
  <c r="N3640" i="16"/>
  <c r="N3641" i="16"/>
  <c r="N3642" i="16"/>
  <c r="N3643" i="16"/>
  <c r="N3644" i="16"/>
  <c r="N3645" i="16"/>
  <c r="N3646" i="16"/>
  <c r="N3647" i="16"/>
  <c r="N3648" i="16"/>
  <c r="N3649" i="16"/>
  <c r="N3650" i="16"/>
  <c r="N3651" i="16"/>
  <c r="N3652" i="16"/>
  <c r="N3653" i="16"/>
  <c r="N3654" i="16"/>
  <c r="N3655" i="16"/>
  <c r="N3656" i="16"/>
  <c r="N3657" i="16"/>
  <c r="N3658" i="16"/>
  <c r="N3659" i="16"/>
  <c r="N3660" i="16"/>
  <c r="N3661" i="16"/>
  <c r="N3662" i="16"/>
  <c r="N3663" i="16"/>
  <c r="N3664" i="16"/>
  <c r="N3665" i="16"/>
  <c r="N3666" i="16"/>
  <c r="N3667" i="16"/>
  <c r="N3668" i="16"/>
  <c r="N3669" i="16"/>
  <c r="N3670" i="16"/>
  <c r="N3671" i="16"/>
  <c r="N3672" i="16"/>
  <c r="N3673" i="16"/>
  <c r="N3674" i="16"/>
  <c r="N3675" i="16"/>
  <c r="N3676" i="16"/>
  <c r="N3677" i="16"/>
  <c r="N3678" i="16"/>
  <c r="N3679" i="16"/>
  <c r="N3680" i="16"/>
  <c r="N3681" i="16"/>
  <c r="N3682" i="16"/>
  <c r="N3683" i="16"/>
  <c r="N3684" i="16"/>
  <c r="N3685" i="16"/>
  <c r="N3686" i="16"/>
  <c r="N3687" i="16"/>
  <c r="N3688" i="16"/>
  <c r="N3689" i="16"/>
  <c r="N3690" i="16"/>
  <c r="N3691" i="16"/>
  <c r="N3692" i="16"/>
  <c r="N3693" i="16"/>
  <c r="N3694" i="16"/>
  <c r="N3695" i="16"/>
  <c r="N3696" i="16"/>
  <c r="N3697" i="16"/>
  <c r="N3698" i="16"/>
  <c r="N3699" i="16"/>
  <c r="N3700" i="16"/>
  <c r="N3701" i="16"/>
  <c r="N3702" i="16"/>
  <c r="N3703" i="16"/>
  <c r="N3704" i="16"/>
  <c r="N3705" i="16"/>
  <c r="N3706" i="16"/>
  <c r="N3707" i="16"/>
  <c r="N3708" i="16"/>
  <c r="N3709" i="16"/>
  <c r="N3710" i="16"/>
  <c r="N3711" i="16"/>
  <c r="N3712" i="16"/>
  <c r="N3713" i="16"/>
  <c r="N3714" i="16"/>
  <c r="N3715" i="16"/>
  <c r="N3716" i="16"/>
  <c r="N3717" i="16"/>
  <c r="N3718" i="16"/>
  <c r="N3719" i="16"/>
  <c r="N3720" i="16"/>
  <c r="N3721" i="16"/>
  <c r="N3722" i="16"/>
  <c r="N3723" i="16"/>
  <c r="N3724" i="16"/>
  <c r="N3725" i="16"/>
  <c r="N3726" i="16"/>
  <c r="N3727" i="16"/>
  <c r="N3728" i="16"/>
  <c r="N3729" i="16"/>
  <c r="N3730" i="16"/>
  <c r="N3731" i="16"/>
  <c r="N3732" i="16"/>
  <c r="N3733" i="16"/>
  <c r="N3734" i="16"/>
  <c r="N3735" i="16"/>
  <c r="N3736" i="16"/>
  <c r="N3737" i="16"/>
  <c r="N3738" i="16"/>
  <c r="N3739" i="16"/>
  <c r="N3740" i="16"/>
  <c r="N3741" i="16"/>
  <c r="N3742" i="16"/>
  <c r="N3743" i="16"/>
  <c r="N3744" i="16"/>
  <c r="N3745" i="16"/>
  <c r="N3746" i="16"/>
  <c r="N3747" i="16"/>
  <c r="N3748" i="16"/>
  <c r="N3749" i="16"/>
  <c r="N3750" i="16"/>
  <c r="N3751" i="16"/>
  <c r="N3752" i="16"/>
  <c r="N3753" i="16"/>
  <c r="N3754" i="16"/>
  <c r="N3755" i="16"/>
  <c r="N3756" i="16"/>
  <c r="N3757" i="16"/>
  <c r="N3758" i="16"/>
  <c r="N3759" i="16"/>
  <c r="N3760" i="16"/>
  <c r="N3761" i="16"/>
  <c r="N3762" i="16"/>
  <c r="N3763" i="16"/>
  <c r="N3764" i="16"/>
  <c r="N3765" i="16"/>
  <c r="N3766" i="16"/>
  <c r="N3767" i="16"/>
  <c r="N3768" i="16"/>
  <c r="N3769" i="16"/>
  <c r="N3770" i="16"/>
  <c r="N3771" i="16"/>
  <c r="N3772" i="16"/>
  <c r="N3773" i="16"/>
  <c r="N3774" i="16"/>
  <c r="N3775" i="16"/>
  <c r="N3776" i="16"/>
  <c r="N3777" i="16"/>
  <c r="N3778" i="16"/>
  <c r="N3779" i="16"/>
  <c r="N3780" i="16"/>
  <c r="N3781" i="16"/>
  <c r="N3782" i="16"/>
  <c r="N3783" i="16"/>
  <c r="N3784" i="16"/>
  <c r="N3785" i="16"/>
  <c r="N3786" i="16"/>
  <c r="N3787" i="16"/>
  <c r="N3788" i="16"/>
  <c r="N3789" i="16"/>
  <c r="N3790" i="16"/>
  <c r="N3791" i="16"/>
  <c r="N3792" i="16"/>
  <c r="N3793" i="16"/>
  <c r="N3794" i="16"/>
  <c r="N3795" i="16"/>
  <c r="N3796" i="16"/>
  <c r="N3797" i="16"/>
  <c r="N3798" i="16"/>
  <c r="N3799" i="16"/>
  <c r="N3800" i="16"/>
  <c r="N3801" i="16"/>
  <c r="N3802" i="16"/>
  <c r="N3803" i="16"/>
  <c r="N3804" i="16"/>
  <c r="N3805" i="16"/>
  <c r="N3806" i="16"/>
  <c r="N3807" i="16"/>
  <c r="N3808" i="16"/>
  <c r="N3809" i="16"/>
  <c r="N3810" i="16"/>
  <c r="N3811" i="16"/>
  <c r="N3812" i="16"/>
  <c r="N3813" i="16"/>
  <c r="N3814" i="16"/>
  <c r="N3815" i="16"/>
  <c r="N3816" i="16"/>
  <c r="N3817" i="16"/>
  <c r="N3818" i="16"/>
  <c r="N3819" i="16"/>
  <c r="N3820" i="16"/>
  <c r="N3821" i="16"/>
  <c r="N3822" i="16"/>
  <c r="N3823" i="16"/>
  <c r="N3824" i="16"/>
  <c r="N3825" i="16"/>
  <c r="N3826" i="16"/>
  <c r="N3827" i="16"/>
  <c r="N3828" i="16"/>
  <c r="N3829" i="16"/>
  <c r="N3830" i="16"/>
  <c r="N3831" i="16"/>
  <c r="N3832" i="16"/>
  <c r="N3833" i="16"/>
  <c r="N3834" i="16"/>
  <c r="N3835" i="16"/>
  <c r="N3836" i="16"/>
  <c r="N3837" i="16"/>
  <c r="N3838" i="16"/>
  <c r="N3839" i="16"/>
  <c r="N3840" i="16"/>
  <c r="N3841" i="16"/>
  <c r="N3842" i="16"/>
  <c r="N3843" i="16"/>
  <c r="N3844" i="16"/>
  <c r="N3845" i="16"/>
  <c r="N3846" i="16"/>
  <c r="N3847" i="16"/>
  <c r="N3848" i="16"/>
  <c r="N3849" i="16"/>
  <c r="N3850" i="16"/>
  <c r="N3851" i="16"/>
  <c r="N3852" i="16"/>
  <c r="N3853" i="16"/>
  <c r="N3854" i="16"/>
  <c r="N3855" i="16"/>
  <c r="N3856" i="16"/>
  <c r="N3857" i="16"/>
  <c r="N3858" i="16"/>
  <c r="N3859" i="16"/>
  <c r="N3860" i="16"/>
  <c r="N3861" i="16"/>
  <c r="N3862" i="16"/>
  <c r="N3863" i="16"/>
  <c r="N3864" i="16"/>
  <c r="N3865" i="16"/>
  <c r="N3866" i="16"/>
  <c r="N3867" i="16"/>
  <c r="N3868" i="16"/>
  <c r="N3869" i="16"/>
  <c r="N3870" i="16"/>
  <c r="N3871" i="16"/>
  <c r="N3872" i="16"/>
  <c r="N3873" i="16"/>
  <c r="N3874" i="16"/>
  <c r="N3875" i="16"/>
  <c r="N3876" i="16"/>
  <c r="N3877" i="16"/>
  <c r="N3878" i="16"/>
  <c r="N3879" i="16"/>
  <c r="N3880" i="16"/>
  <c r="N3881" i="16"/>
  <c r="N3882" i="16"/>
  <c r="N3883" i="16"/>
  <c r="N3884" i="16"/>
  <c r="N3885" i="16"/>
  <c r="N3886" i="16"/>
  <c r="N3887" i="16"/>
  <c r="N3888" i="16"/>
  <c r="N3889" i="16"/>
  <c r="N3890" i="16"/>
  <c r="N3891" i="16"/>
  <c r="N3892" i="16"/>
  <c r="N3893" i="16"/>
  <c r="N3894" i="16"/>
  <c r="N3895" i="16"/>
  <c r="N3896" i="16"/>
  <c r="N3897" i="16"/>
  <c r="N3898" i="16"/>
  <c r="N3899" i="16"/>
  <c r="N3900" i="16"/>
  <c r="N3901" i="16"/>
  <c r="N3902" i="16"/>
  <c r="N3903" i="16"/>
  <c r="N3904" i="16"/>
  <c r="N3905" i="16"/>
  <c r="N3906" i="16"/>
  <c r="N3907" i="16"/>
  <c r="N3908" i="16"/>
  <c r="N3909" i="16"/>
  <c r="N3910" i="16"/>
  <c r="N3911" i="16"/>
  <c r="N3912" i="16"/>
  <c r="N3913" i="16"/>
  <c r="N3914" i="16"/>
  <c r="N3915" i="16"/>
  <c r="N3916" i="16"/>
  <c r="N3917" i="16"/>
  <c r="N3918" i="16"/>
  <c r="N3919" i="16"/>
  <c r="N3920" i="16"/>
  <c r="N3921" i="16"/>
  <c r="N3922" i="16"/>
  <c r="N3923" i="16"/>
  <c r="N3924" i="16"/>
  <c r="N3925" i="16"/>
  <c r="N3926" i="16"/>
  <c r="N3927" i="16"/>
  <c r="N3928" i="16"/>
  <c r="N3929" i="16"/>
  <c r="N3930" i="16"/>
  <c r="N3931" i="16"/>
  <c r="N3932" i="16"/>
  <c r="N3933" i="16"/>
  <c r="N3934" i="16"/>
  <c r="N3935" i="16"/>
  <c r="N3936" i="16"/>
  <c r="N3937" i="16"/>
  <c r="N3938" i="16"/>
  <c r="N3939" i="16"/>
  <c r="N3940" i="16"/>
  <c r="N3941" i="16"/>
  <c r="N3942" i="16"/>
  <c r="N3943" i="16"/>
  <c r="N3944" i="16"/>
  <c r="N3945" i="16"/>
  <c r="N3946" i="16"/>
  <c r="N3947" i="16"/>
  <c r="N3948" i="16"/>
  <c r="N3949" i="16"/>
  <c r="N3950" i="16"/>
  <c r="N3951" i="16"/>
  <c r="N3952" i="16"/>
  <c r="N3953" i="16"/>
  <c r="N3954" i="16"/>
  <c r="N3955" i="16"/>
  <c r="N3956" i="16"/>
  <c r="N3957" i="16"/>
  <c r="N3958" i="16"/>
  <c r="N3959" i="16"/>
  <c r="N3960" i="16"/>
  <c r="N3961" i="16"/>
  <c r="N3962" i="16"/>
  <c r="N3963" i="16"/>
  <c r="N3964" i="16"/>
  <c r="N3965" i="16"/>
  <c r="N3966" i="16"/>
  <c r="N3967" i="16"/>
  <c r="N3968" i="16"/>
  <c r="N3969" i="16"/>
  <c r="N3970" i="16"/>
  <c r="N3971" i="16"/>
  <c r="N3972" i="16"/>
  <c r="N3973" i="16"/>
  <c r="N3974" i="16"/>
  <c r="N3975" i="16"/>
  <c r="N3976" i="16"/>
  <c r="N3977" i="16"/>
  <c r="N3978" i="16"/>
  <c r="N3979" i="16"/>
  <c r="N3980" i="16"/>
  <c r="N3981" i="16"/>
  <c r="N3982" i="16"/>
  <c r="N3983" i="16"/>
  <c r="N3984" i="16"/>
  <c r="N3985" i="16"/>
  <c r="N3986" i="16"/>
  <c r="N3987" i="16"/>
  <c r="N3988" i="16"/>
  <c r="N3989" i="16"/>
  <c r="N3990" i="16"/>
  <c r="N3991" i="16"/>
  <c r="N3992" i="16"/>
  <c r="N3993" i="16"/>
  <c r="N3994" i="16"/>
  <c r="N3995" i="16"/>
  <c r="N3996" i="16"/>
  <c r="N3997" i="16"/>
  <c r="N3998" i="16"/>
  <c r="N3999" i="16"/>
  <c r="N4000" i="16"/>
  <c r="N4001" i="16"/>
  <c r="N4002" i="16"/>
  <c r="N4003" i="16"/>
  <c r="N4004" i="16"/>
  <c r="N4005" i="16"/>
  <c r="N4006" i="16"/>
  <c r="N4007" i="16"/>
  <c r="N4008" i="16"/>
  <c r="N4009" i="16"/>
  <c r="N4010" i="16"/>
  <c r="N4011" i="16"/>
  <c r="N4012" i="16"/>
  <c r="N4013" i="16"/>
  <c r="N4014" i="16"/>
  <c r="N4015" i="16"/>
  <c r="N4016" i="16"/>
  <c r="N4017" i="16"/>
  <c r="N4018" i="16"/>
  <c r="N4019" i="16"/>
  <c r="N4020" i="16"/>
  <c r="N4021" i="16"/>
  <c r="N4022" i="16"/>
  <c r="N4023" i="16"/>
  <c r="N4024" i="16"/>
  <c r="N4025" i="16"/>
  <c r="N4026" i="16"/>
  <c r="N4027" i="16"/>
  <c r="N4028" i="16"/>
  <c r="N4029" i="16"/>
  <c r="N4030" i="16"/>
  <c r="N4031" i="16"/>
  <c r="N4032" i="16"/>
  <c r="N4033" i="16"/>
  <c r="N4034" i="16"/>
  <c r="N4035" i="16"/>
  <c r="N4036" i="16"/>
  <c r="N4037" i="16"/>
  <c r="N4038" i="16"/>
  <c r="N4039" i="16"/>
  <c r="N4040" i="16"/>
  <c r="N4041" i="16"/>
  <c r="N4042" i="16"/>
  <c r="N4043" i="16"/>
  <c r="N4044" i="16"/>
  <c r="N4045" i="16"/>
  <c r="N4046" i="16"/>
  <c r="N4047" i="16"/>
  <c r="N4048" i="16"/>
  <c r="N4049" i="16"/>
  <c r="N4050" i="16"/>
  <c r="N4051" i="16"/>
  <c r="N4052" i="16"/>
  <c r="N4053" i="16"/>
  <c r="N4054" i="16"/>
  <c r="N4055" i="16"/>
  <c r="N4056" i="16"/>
  <c r="N4057" i="16"/>
  <c r="N4058" i="16"/>
  <c r="N4059" i="16"/>
  <c r="N4060" i="16"/>
  <c r="N4061" i="16"/>
  <c r="N4062" i="16"/>
  <c r="N4063" i="16"/>
  <c r="N4064" i="16"/>
  <c r="N4065" i="16"/>
  <c r="N4066" i="16"/>
  <c r="N4067" i="16"/>
  <c r="N4068" i="16"/>
  <c r="N4069" i="16"/>
  <c r="N4070" i="16"/>
  <c r="N4071" i="16"/>
  <c r="N4072" i="16"/>
  <c r="N4073" i="16"/>
  <c r="N4074" i="16"/>
  <c r="N4075" i="16"/>
  <c r="N4076" i="16"/>
  <c r="N4077" i="16"/>
  <c r="N4078" i="16"/>
  <c r="N4079" i="16"/>
  <c r="N4080" i="16"/>
  <c r="N4081" i="16"/>
  <c r="N4082" i="16"/>
  <c r="N4083" i="16"/>
  <c r="N4084" i="16"/>
  <c r="N4085" i="16"/>
  <c r="N4086" i="16"/>
  <c r="N4087" i="16"/>
  <c r="N4088" i="16"/>
  <c r="N4089" i="16"/>
  <c r="N4090" i="16"/>
  <c r="N4091" i="16"/>
  <c r="N4092" i="16"/>
  <c r="N4093" i="16"/>
  <c r="N4094" i="16"/>
  <c r="N4095" i="16"/>
  <c r="N4096" i="16"/>
  <c r="N4097" i="16"/>
  <c r="N4098" i="16"/>
  <c r="N4099" i="16"/>
  <c r="N4100" i="16"/>
  <c r="N4101" i="16"/>
  <c r="N4102" i="16"/>
  <c r="N4103" i="16"/>
  <c r="N4104" i="16"/>
  <c r="N4105" i="16"/>
  <c r="N4106" i="16"/>
  <c r="N4107" i="16"/>
  <c r="N4108" i="16"/>
  <c r="N4109" i="16"/>
  <c r="N4110" i="16"/>
  <c r="N4111" i="16"/>
  <c r="N4112" i="16"/>
  <c r="N4113" i="16"/>
  <c r="N4114" i="16"/>
  <c r="N4115" i="16"/>
  <c r="N4116" i="16"/>
  <c r="N4117" i="16"/>
  <c r="N4118" i="16"/>
  <c r="N4119" i="16"/>
  <c r="N4120" i="16"/>
  <c r="N4121" i="16"/>
  <c r="N4122" i="16"/>
  <c r="N4123" i="16"/>
  <c r="N4124" i="16"/>
  <c r="N4125" i="16"/>
  <c r="N4126" i="16"/>
  <c r="N4127" i="16"/>
  <c r="N4128" i="16"/>
  <c r="N4129" i="16"/>
  <c r="N4130" i="16"/>
  <c r="N4131" i="16"/>
  <c r="N4132" i="16"/>
  <c r="N4133" i="16"/>
  <c r="N4134" i="16"/>
  <c r="N4135" i="16"/>
  <c r="N4136" i="16"/>
  <c r="N4137" i="16"/>
  <c r="N4138" i="16"/>
  <c r="N4139" i="16"/>
  <c r="N4140" i="16"/>
  <c r="N4141" i="16"/>
  <c r="N4142" i="16"/>
  <c r="N4143" i="16"/>
  <c r="N4144" i="16"/>
  <c r="N4145" i="16"/>
  <c r="N4146" i="16"/>
  <c r="N4147" i="16"/>
  <c r="N4148" i="16"/>
  <c r="N4149" i="16"/>
  <c r="N4150" i="16"/>
  <c r="N4151" i="16"/>
  <c r="N4152" i="16"/>
  <c r="N4153" i="16"/>
  <c r="N4154" i="16"/>
  <c r="N4155" i="16"/>
  <c r="N4156" i="16"/>
  <c r="N4157" i="16"/>
  <c r="N4158" i="16"/>
  <c r="N4159" i="16"/>
  <c r="N4160" i="16"/>
  <c r="N4161" i="16"/>
  <c r="N4162" i="16"/>
  <c r="N4163" i="16"/>
  <c r="N4164" i="16"/>
  <c r="N4165" i="16"/>
  <c r="N4166" i="16"/>
  <c r="N4167" i="16"/>
  <c r="N4168" i="16"/>
  <c r="N4169" i="16"/>
  <c r="N4170" i="16"/>
  <c r="N4171" i="16"/>
  <c r="N4172" i="16"/>
  <c r="N4173" i="16"/>
  <c r="N4174" i="16"/>
  <c r="N4175" i="16"/>
  <c r="N4176" i="16"/>
  <c r="N4177" i="16"/>
  <c r="N4178" i="16"/>
  <c r="N4179" i="16"/>
  <c r="N4180" i="16"/>
  <c r="N4181" i="16"/>
  <c r="N4182" i="16"/>
  <c r="N4183" i="16"/>
  <c r="N4184" i="16"/>
  <c r="N4185" i="16"/>
  <c r="N4186" i="16"/>
  <c r="N4187" i="16"/>
  <c r="N4188" i="16"/>
  <c r="N4189" i="16"/>
  <c r="N4190" i="16"/>
  <c r="N4191" i="16"/>
  <c r="N4192" i="16"/>
  <c r="N4193" i="16"/>
  <c r="N4194" i="16"/>
  <c r="N4195" i="16"/>
  <c r="N4196" i="16"/>
  <c r="N4197" i="16"/>
  <c r="N4198" i="16"/>
  <c r="N4199" i="16"/>
  <c r="N4200" i="16"/>
  <c r="N4201" i="16"/>
  <c r="N4202" i="16"/>
  <c r="N4203" i="16"/>
  <c r="N4204" i="16"/>
  <c r="N4205" i="16"/>
  <c r="N4206" i="16"/>
  <c r="N4207" i="16"/>
  <c r="N4208" i="16"/>
  <c r="N4209" i="16"/>
  <c r="N4210" i="16"/>
  <c r="N4211" i="16"/>
  <c r="N4212" i="16"/>
  <c r="N4213" i="16"/>
  <c r="N4214" i="16"/>
  <c r="N4215" i="16"/>
  <c r="N4216" i="16"/>
  <c r="N4217" i="16"/>
  <c r="N4218" i="16"/>
  <c r="N4219" i="16"/>
  <c r="N4220" i="16"/>
  <c r="N4221" i="16"/>
  <c r="N4222" i="16"/>
  <c r="N4223" i="16"/>
  <c r="N4224" i="16"/>
  <c r="N4225" i="16"/>
  <c r="N4226" i="16"/>
  <c r="N4227" i="16"/>
  <c r="N4228" i="16"/>
  <c r="N4229" i="16"/>
  <c r="N4230" i="16"/>
  <c r="N4231" i="16"/>
  <c r="N4232" i="16"/>
  <c r="N4233" i="16"/>
  <c r="N4234" i="16"/>
  <c r="N4235" i="16"/>
  <c r="N4236" i="16"/>
  <c r="N4237" i="16"/>
  <c r="N4238" i="16"/>
  <c r="N4239" i="16"/>
  <c r="N4240" i="16"/>
  <c r="N4241" i="16"/>
  <c r="N4242" i="16"/>
  <c r="N4243" i="16"/>
  <c r="N4244" i="16"/>
  <c r="N4245" i="16"/>
  <c r="N4246" i="16"/>
  <c r="N4247" i="16"/>
  <c r="N4248" i="16"/>
  <c r="N4249" i="16"/>
  <c r="N4250" i="16"/>
  <c r="N4251" i="16"/>
  <c r="N4252" i="16"/>
  <c r="N4253" i="16"/>
  <c r="N4254" i="16"/>
  <c r="N4255" i="16"/>
  <c r="N4256" i="16"/>
  <c r="N4257" i="16"/>
  <c r="N4258" i="16"/>
  <c r="N4259" i="16"/>
  <c r="N4260" i="16"/>
  <c r="N4261" i="16"/>
  <c r="N4262" i="16"/>
  <c r="N4263" i="16"/>
  <c r="N4264" i="16"/>
  <c r="N4265" i="16"/>
  <c r="N4266" i="16"/>
  <c r="N4267" i="16"/>
  <c r="N4268" i="16"/>
  <c r="N4269" i="16"/>
  <c r="N4270" i="16"/>
  <c r="N4271" i="16"/>
  <c r="N4272" i="16"/>
  <c r="N4273" i="16"/>
  <c r="N4274" i="16"/>
  <c r="N4275" i="16"/>
  <c r="N4276" i="16"/>
  <c r="N4277" i="16"/>
  <c r="N4278" i="16"/>
  <c r="N4279" i="16"/>
  <c r="N4280" i="16"/>
  <c r="N4281" i="16"/>
  <c r="N4282" i="16"/>
  <c r="N4283" i="16"/>
  <c r="N4284" i="16"/>
  <c r="N4285" i="16"/>
  <c r="N4286" i="16"/>
  <c r="N4287" i="16"/>
  <c r="N4288" i="16"/>
  <c r="N4289" i="16"/>
  <c r="N4290" i="16"/>
  <c r="N4291" i="16"/>
  <c r="N4292" i="16"/>
  <c r="N4293" i="16"/>
  <c r="N4294" i="16"/>
  <c r="N4295" i="16"/>
  <c r="N4296" i="16"/>
  <c r="N4297" i="16"/>
  <c r="N4298" i="16"/>
  <c r="N4299" i="16"/>
  <c r="N4300" i="16"/>
  <c r="N4301" i="16"/>
  <c r="N4302" i="16"/>
  <c r="N4303" i="16"/>
  <c r="N4304" i="16"/>
  <c r="N4305" i="16"/>
  <c r="N4306" i="16"/>
  <c r="N4307" i="16"/>
  <c r="N4308" i="16"/>
  <c r="N4309" i="16"/>
  <c r="N4310" i="16"/>
  <c r="N4311" i="16"/>
  <c r="N4312" i="16"/>
  <c r="N4313" i="16"/>
  <c r="N4314" i="16"/>
  <c r="N4315" i="16"/>
  <c r="N4316" i="16"/>
  <c r="N4317" i="16"/>
  <c r="N4318" i="16"/>
  <c r="N4319" i="16"/>
  <c r="N4320" i="16"/>
  <c r="N4321" i="16"/>
  <c r="N4322" i="16"/>
  <c r="N4323" i="16"/>
  <c r="N4324" i="16"/>
  <c r="N4325" i="16"/>
  <c r="N4326" i="16"/>
  <c r="N4327" i="16"/>
  <c r="N4328" i="16"/>
  <c r="N4329" i="16"/>
  <c r="N4330" i="16"/>
  <c r="N4331" i="16"/>
  <c r="N4332" i="16"/>
  <c r="N4333" i="16"/>
  <c r="N4334" i="16"/>
  <c r="N4335" i="16"/>
  <c r="N4336" i="16"/>
  <c r="N4337" i="16"/>
  <c r="N4338" i="16"/>
  <c r="N4339" i="16"/>
  <c r="N4340" i="16"/>
  <c r="N4341" i="16"/>
  <c r="N4342" i="16"/>
  <c r="N4343" i="16"/>
  <c r="N4344" i="16"/>
  <c r="N4345" i="16"/>
  <c r="N4346" i="16"/>
  <c r="N4347" i="16"/>
  <c r="N4348" i="16"/>
  <c r="N4349" i="16"/>
  <c r="N4350" i="16"/>
  <c r="N4351" i="16"/>
  <c r="N4352" i="16"/>
  <c r="N4353" i="16"/>
  <c r="N4354" i="16"/>
  <c r="N4355" i="16"/>
  <c r="N4356" i="16"/>
  <c r="N4357" i="16"/>
  <c r="N4358" i="16"/>
  <c r="N4359" i="16"/>
  <c r="N4360" i="16"/>
  <c r="N4361" i="16"/>
  <c r="N4362" i="16"/>
  <c r="N4363" i="16"/>
  <c r="N4364" i="16"/>
  <c r="N4365" i="16"/>
  <c r="N4366" i="16"/>
  <c r="N4367" i="16"/>
  <c r="N4368" i="16"/>
  <c r="N4369" i="16"/>
  <c r="N4370" i="16"/>
  <c r="N4371" i="16"/>
  <c r="N4372" i="16"/>
  <c r="N4373" i="16"/>
  <c r="N4374" i="16"/>
  <c r="N4375" i="16"/>
  <c r="N4376" i="16"/>
  <c r="N4377" i="16"/>
  <c r="N4378" i="16"/>
  <c r="N4379" i="16"/>
  <c r="N4380" i="16"/>
  <c r="N4381" i="16"/>
  <c r="N4382" i="16"/>
  <c r="N4383" i="16"/>
  <c r="N4384" i="16"/>
  <c r="N4385" i="16"/>
  <c r="N4386" i="16"/>
  <c r="N4387" i="16"/>
  <c r="N4388" i="16"/>
  <c r="N4389" i="16"/>
  <c r="N4390" i="16"/>
  <c r="N4391" i="16"/>
  <c r="N4392" i="16"/>
  <c r="N4393" i="16"/>
  <c r="N4394" i="16"/>
  <c r="N4395" i="16"/>
  <c r="N4396" i="16"/>
  <c r="N4397" i="16"/>
  <c r="N4398" i="16"/>
  <c r="N4399" i="16"/>
  <c r="N4400" i="16"/>
  <c r="N4401" i="16"/>
  <c r="N4402" i="16"/>
  <c r="N4403" i="16"/>
  <c r="N4404" i="16"/>
  <c r="N4405" i="16"/>
  <c r="N4406" i="16"/>
  <c r="N4407" i="16"/>
  <c r="N4408" i="16"/>
  <c r="N4409" i="16"/>
  <c r="N4410" i="16"/>
  <c r="N4411" i="16"/>
  <c r="N4412" i="16"/>
  <c r="N4413" i="16"/>
  <c r="N4414" i="16"/>
  <c r="N4415" i="16"/>
  <c r="N4416" i="16"/>
  <c r="N4417" i="16"/>
  <c r="N4418" i="16"/>
  <c r="N4419" i="16"/>
  <c r="N4420" i="16"/>
  <c r="N4421" i="16"/>
  <c r="N4422" i="16"/>
  <c r="N4423" i="16"/>
  <c r="N4424" i="16"/>
  <c r="N4425" i="16"/>
  <c r="N4426" i="16"/>
  <c r="N4427" i="16"/>
  <c r="N4428" i="16"/>
  <c r="N4429" i="16"/>
  <c r="N4430" i="16"/>
  <c r="N4431" i="16"/>
  <c r="N4432" i="16"/>
  <c r="N4433" i="16"/>
  <c r="N4434" i="16"/>
  <c r="N4435" i="16"/>
  <c r="N4436" i="16"/>
  <c r="N4437" i="16"/>
  <c r="N4438" i="16"/>
  <c r="N4439" i="16"/>
  <c r="N4440" i="16"/>
  <c r="N4441" i="16"/>
  <c r="N4442" i="16"/>
  <c r="N4443" i="16"/>
  <c r="N4444" i="16"/>
  <c r="N4445" i="16"/>
  <c r="N4446" i="16"/>
  <c r="N4447" i="16"/>
  <c r="N4448" i="16"/>
  <c r="N4449" i="16"/>
  <c r="N4450" i="16"/>
  <c r="N4451" i="16"/>
  <c r="N4452" i="16"/>
  <c r="N4453" i="16"/>
  <c r="N4454" i="16"/>
  <c r="N4455" i="16"/>
  <c r="N4456" i="16"/>
  <c r="N4457" i="16"/>
  <c r="N4458" i="16"/>
  <c r="N4459" i="16"/>
  <c r="N4460" i="16"/>
  <c r="N4461" i="16"/>
  <c r="N4462" i="16"/>
  <c r="N4463" i="16"/>
  <c r="N4464" i="16"/>
  <c r="N4465" i="16"/>
  <c r="N4466" i="16"/>
  <c r="N4467" i="16"/>
  <c r="N4468" i="16"/>
  <c r="N4469" i="16"/>
  <c r="N4470" i="16"/>
  <c r="N4471" i="16"/>
  <c r="N4472" i="16"/>
  <c r="N4473" i="16"/>
  <c r="N4474" i="16"/>
  <c r="N4475" i="16"/>
  <c r="N4476" i="16"/>
  <c r="N4477" i="16"/>
  <c r="N4478" i="16"/>
  <c r="N4479" i="16"/>
  <c r="N4480" i="16"/>
  <c r="N4481" i="16"/>
  <c r="N4482" i="16"/>
  <c r="N4483" i="16"/>
  <c r="N4484" i="16"/>
  <c r="N4485" i="16"/>
  <c r="N4486" i="16"/>
  <c r="N4487" i="16"/>
  <c r="N4488" i="16"/>
  <c r="N4489" i="16"/>
  <c r="N4490" i="16"/>
  <c r="N4491" i="16"/>
  <c r="N4492" i="16"/>
  <c r="N4493" i="16"/>
  <c r="N4494" i="16"/>
  <c r="N4495" i="16"/>
  <c r="N4496" i="16"/>
  <c r="N4497" i="16"/>
  <c r="N4498" i="16"/>
  <c r="N4499" i="16"/>
  <c r="N4500" i="16"/>
  <c r="N4501" i="16"/>
  <c r="N4502" i="16"/>
  <c r="N4503" i="16"/>
  <c r="N4504" i="16"/>
  <c r="N4505" i="16"/>
  <c r="N4506" i="16"/>
  <c r="N4507" i="16"/>
  <c r="N4508" i="16"/>
  <c r="N4509" i="16"/>
  <c r="N4510" i="16"/>
  <c r="N4511" i="16"/>
  <c r="N4512" i="16"/>
  <c r="N4513" i="16"/>
  <c r="N4514" i="16"/>
  <c r="N4515" i="16"/>
  <c r="N4516" i="16"/>
  <c r="N4517" i="16"/>
  <c r="N4518" i="16"/>
  <c r="N4519" i="16"/>
  <c r="N4520" i="16"/>
  <c r="N4521" i="16"/>
  <c r="N4522" i="16"/>
  <c r="N4523" i="16"/>
  <c r="N4524" i="16"/>
  <c r="N4525" i="16"/>
  <c r="N4526" i="16"/>
  <c r="N4527" i="16"/>
  <c r="N4528" i="16"/>
  <c r="N4529" i="16"/>
  <c r="N4530" i="16"/>
  <c r="N4531" i="16"/>
  <c r="N4532" i="16"/>
  <c r="N4533" i="16"/>
  <c r="N4534" i="16"/>
  <c r="N4535" i="16"/>
  <c r="N4536" i="16"/>
  <c r="N4537" i="16"/>
  <c r="N4538" i="16"/>
  <c r="N4539" i="16"/>
  <c r="N4540" i="16"/>
  <c r="N4541" i="16"/>
  <c r="N4542" i="16"/>
  <c r="N4543" i="16"/>
  <c r="N4544" i="16"/>
  <c r="N4545" i="16"/>
  <c r="N4546" i="16"/>
  <c r="N4547" i="16"/>
  <c r="N4548" i="16"/>
  <c r="N4549" i="16"/>
  <c r="N4550" i="16"/>
  <c r="N4551" i="16"/>
  <c r="N4552" i="16"/>
  <c r="N4553" i="16"/>
  <c r="N4554" i="16"/>
  <c r="N4555" i="16"/>
  <c r="N4556" i="16"/>
  <c r="N4557" i="16"/>
  <c r="N4558" i="16"/>
  <c r="N4559" i="16"/>
  <c r="N4560" i="16"/>
  <c r="N4561" i="16"/>
  <c r="N4562" i="16"/>
  <c r="N4563" i="16"/>
  <c r="N4564" i="16"/>
  <c r="N4565" i="16"/>
  <c r="N4566" i="16"/>
  <c r="N4567" i="16"/>
  <c r="N4568" i="16"/>
  <c r="N4569" i="16"/>
  <c r="N4570" i="16"/>
  <c r="N4571" i="16"/>
  <c r="N4572" i="16"/>
  <c r="N4573" i="16"/>
  <c r="N4574" i="16"/>
  <c r="N4575" i="16"/>
  <c r="N4576" i="16"/>
  <c r="N4577" i="16"/>
  <c r="N4578" i="16"/>
  <c r="N4579" i="16"/>
  <c r="N4580" i="16"/>
  <c r="N4581" i="16"/>
  <c r="N4582" i="16"/>
  <c r="N4583" i="16"/>
  <c r="N4584" i="16"/>
  <c r="N4585" i="16"/>
  <c r="N4586" i="16"/>
  <c r="N4587" i="16"/>
  <c r="N4588" i="16"/>
  <c r="N4589" i="16"/>
  <c r="N4590" i="16"/>
  <c r="N4591" i="16"/>
  <c r="N4592" i="16"/>
  <c r="N4593" i="16"/>
  <c r="N4594" i="16"/>
  <c r="N4595" i="16"/>
  <c r="N4596" i="16"/>
  <c r="N4597" i="16"/>
  <c r="N4598" i="16"/>
  <c r="N4599" i="16"/>
  <c r="N4600" i="16"/>
  <c r="N4601" i="16"/>
  <c r="N4602" i="16"/>
  <c r="N4603" i="16"/>
  <c r="N4604" i="16"/>
  <c r="N4605" i="16"/>
  <c r="N4606" i="16"/>
  <c r="N4607" i="16"/>
  <c r="N4608" i="16"/>
  <c r="N4609" i="16"/>
  <c r="N4610" i="16"/>
  <c r="N4611" i="16"/>
  <c r="N4612" i="16"/>
  <c r="N4613" i="16"/>
  <c r="N4614" i="16"/>
  <c r="N4615" i="16"/>
  <c r="N4616" i="16"/>
  <c r="N4617" i="16"/>
  <c r="N4618" i="16"/>
  <c r="N4619" i="16"/>
  <c r="N4620" i="16"/>
  <c r="N4621" i="16"/>
  <c r="N4622" i="16"/>
  <c r="N4623" i="16"/>
  <c r="N4624" i="16"/>
  <c r="N4625" i="16"/>
  <c r="N4626" i="16"/>
  <c r="N4627" i="16"/>
  <c r="N4628" i="16"/>
  <c r="N4629" i="16"/>
  <c r="N4630" i="16"/>
  <c r="N4631" i="16"/>
  <c r="N4632" i="16"/>
  <c r="N4633" i="16"/>
  <c r="N4634" i="16"/>
  <c r="N4635" i="16"/>
  <c r="N4636" i="16"/>
  <c r="N4637" i="16"/>
  <c r="N4638" i="16"/>
  <c r="N4639" i="16"/>
  <c r="N4640" i="16"/>
  <c r="N4641" i="16"/>
  <c r="N4642" i="16"/>
  <c r="N4643" i="16"/>
  <c r="N4644" i="16"/>
  <c r="N4645" i="16"/>
  <c r="N4646" i="16"/>
  <c r="N4647" i="16"/>
  <c r="N4648" i="16"/>
  <c r="N4649" i="16"/>
  <c r="N4650" i="16"/>
  <c r="N4651" i="16"/>
  <c r="N4652" i="16"/>
  <c r="N4653" i="16"/>
  <c r="N4654" i="16"/>
  <c r="N4655" i="16"/>
  <c r="N4656" i="16"/>
  <c r="N4657" i="16"/>
  <c r="N4658" i="16"/>
  <c r="N4659" i="16"/>
  <c r="N4660" i="16"/>
  <c r="N4661" i="16"/>
  <c r="N4662" i="16"/>
  <c r="N4663" i="16"/>
  <c r="N4664" i="16"/>
  <c r="N4665" i="16"/>
  <c r="N4666" i="16"/>
  <c r="N4667" i="16"/>
  <c r="N4668" i="16"/>
  <c r="N4669" i="16"/>
  <c r="N4670" i="16"/>
  <c r="N4671" i="16"/>
  <c r="N4672" i="16"/>
  <c r="N4673" i="16"/>
  <c r="N4674" i="16"/>
  <c r="N4675" i="16"/>
  <c r="N4676" i="16"/>
  <c r="N4677" i="16"/>
  <c r="N4678" i="16"/>
  <c r="N4679" i="16"/>
  <c r="N4680" i="16"/>
  <c r="N4681" i="16"/>
  <c r="N4682" i="16"/>
  <c r="N4683" i="16"/>
  <c r="N4684" i="16"/>
  <c r="N4685" i="16"/>
  <c r="N4686" i="16"/>
  <c r="N4687" i="16"/>
  <c r="N4688" i="16"/>
  <c r="N4689" i="16"/>
  <c r="N4690" i="16"/>
  <c r="N4691" i="16"/>
  <c r="N4692" i="16"/>
  <c r="N4693" i="16"/>
  <c r="N4694" i="16"/>
  <c r="N4695" i="16"/>
  <c r="N4696" i="16"/>
  <c r="N4697" i="16"/>
  <c r="N4698" i="16"/>
  <c r="N4699" i="16"/>
  <c r="N4700" i="16"/>
  <c r="N4701" i="16"/>
  <c r="N4702" i="16"/>
  <c r="N4703" i="16"/>
  <c r="N4704" i="16"/>
  <c r="N4705" i="16"/>
  <c r="N4706" i="16"/>
  <c r="N4707" i="16"/>
  <c r="N4708" i="16"/>
  <c r="N4709" i="16"/>
  <c r="N4710" i="16"/>
  <c r="N4711" i="16"/>
  <c r="N4712" i="16"/>
  <c r="N4713" i="16"/>
  <c r="N4714" i="16"/>
  <c r="N4715" i="16"/>
  <c r="N4716" i="16"/>
  <c r="N4717" i="16"/>
  <c r="N4718" i="16"/>
  <c r="N4719" i="16"/>
  <c r="N4720" i="16"/>
  <c r="N4721" i="16"/>
  <c r="N4722" i="16"/>
  <c r="N4723" i="16"/>
  <c r="N4724" i="16"/>
  <c r="N4725" i="16"/>
  <c r="N4726" i="16"/>
  <c r="N4727" i="16"/>
  <c r="N4728" i="16"/>
  <c r="N4729" i="16"/>
  <c r="N4730" i="16"/>
  <c r="N4731" i="16"/>
  <c r="N4732" i="16"/>
  <c r="N4733" i="16"/>
  <c r="N4734" i="16"/>
  <c r="N4735" i="16"/>
  <c r="N4736" i="16"/>
  <c r="N4737" i="16"/>
  <c r="N4738" i="16"/>
  <c r="N4739" i="16"/>
  <c r="N4740" i="16"/>
  <c r="N4741" i="16"/>
  <c r="N4742" i="16"/>
  <c r="N4743" i="16"/>
  <c r="N4744" i="16"/>
  <c r="N4745" i="16"/>
  <c r="N4746" i="16"/>
  <c r="N4747" i="16"/>
  <c r="N4748" i="16"/>
  <c r="N4749" i="16"/>
  <c r="N4750" i="16"/>
  <c r="N4751" i="16"/>
  <c r="N4752" i="16"/>
  <c r="N4753" i="16"/>
  <c r="N4754" i="16"/>
  <c r="N4755" i="16"/>
  <c r="N4756" i="16"/>
  <c r="N4757" i="16"/>
  <c r="N4758" i="16"/>
  <c r="N4759" i="16"/>
  <c r="N4760" i="16"/>
  <c r="N4761" i="16"/>
  <c r="N4762" i="16"/>
  <c r="N4763" i="16"/>
  <c r="N4764" i="16"/>
  <c r="N4765" i="16"/>
  <c r="N4766" i="16"/>
  <c r="N4767" i="16"/>
  <c r="N4768" i="16"/>
  <c r="N4769" i="16"/>
  <c r="N4770" i="16"/>
  <c r="N4771" i="16"/>
  <c r="N4772" i="16"/>
  <c r="N4773" i="16"/>
  <c r="N4774" i="16"/>
  <c r="N4775" i="16"/>
  <c r="N4776" i="16"/>
  <c r="N4777" i="16"/>
  <c r="N4778" i="16"/>
  <c r="N4779" i="16"/>
  <c r="N4780" i="16"/>
  <c r="N4781" i="16"/>
  <c r="N4782" i="16"/>
  <c r="N4783" i="16"/>
  <c r="N4784" i="16"/>
  <c r="N4785" i="16"/>
  <c r="N4786" i="16"/>
  <c r="N4787" i="16"/>
  <c r="N4788" i="16"/>
  <c r="N4789" i="16"/>
  <c r="N4790" i="16"/>
  <c r="N4791" i="16"/>
  <c r="N4792" i="16"/>
  <c r="N4793" i="16"/>
  <c r="N4794" i="16"/>
  <c r="N4795" i="16"/>
  <c r="N4796" i="16"/>
  <c r="N4797" i="16"/>
  <c r="N4798" i="16"/>
  <c r="N4799" i="16"/>
  <c r="N4800" i="16"/>
  <c r="N4801" i="16"/>
  <c r="N4802" i="16"/>
  <c r="N4803" i="16"/>
  <c r="N4804" i="16"/>
  <c r="N4805" i="16"/>
  <c r="N4806" i="16"/>
  <c r="N4807" i="16"/>
  <c r="N4808" i="16"/>
  <c r="N4809" i="16"/>
  <c r="N4810" i="16"/>
  <c r="N4811" i="16"/>
  <c r="N4812" i="16"/>
  <c r="N4813" i="16"/>
  <c r="N4814" i="16"/>
  <c r="N4815" i="16"/>
  <c r="N4816" i="16"/>
  <c r="N4817" i="16"/>
  <c r="N4818" i="16"/>
  <c r="N4819" i="16"/>
  <c r="N4820" i="16"/>
  <c r="N4821" i="16"/>
  <c r="N4822" i="16"/>
  <c r="N4823" i="16"/>
  <c r="N4824" i="16"/>
  <c r="N4825" i="16"/>
  <c r="N4826" i="16"/>
  <c r="N4827" i="16"/>
  <c r="N4828" i="16"/>
  <c r="N4829" i="16"/>
  <c r="N4830" i="16"/>
  <c r="N4831" i="16"/>
  <c r="N4832" i="16"/>
  <c r="N4833" i="16"/>
  <c r="N4834" i="16"/>
  <c r="N4835" i="16"/>
  <c r="N4836" i="16"/>
  <c r="N4837" i="16"/>
  <c r="N4838" i="16"/>
  <c r="N4839" i="16"/>
  <c r="N4840" i="16"/>
  <c r="N4841" i="16"/>
  <c r="N4842" i="16"/>
  <c r="N4843" i="16"/>
  <c r="N4844" i="16"/>
  <c r="N4845" i="16"/>
  <c r="N4846" i="16"/>
  <c r="N4847" i="16"/>
  <c r="N4848" i="16"/>
  <c r="N4849" i="16"/>
  <c r="N4850" i="16"/>
  <c r="N4851" i="16"/>
  <c r="N4852" i="16"/>
  <c r="N4853" i="16"/>
  <c r="N4854" i="16"/>
  <c r="N4855" i="16"/>
  <c r="N4856" i="16"/>
  <c r="N4857" i="16"/>
  <c r="N4858" i="16"/>
  <c r="N4859" i="16"/>
  <c r="N4860" i="16"/>
  <c r="N4861" i="16"/>
  <c r="N4862" i="16"/>
  <c r="N4863" i="16"/>
  <c r="N4864" i="16"/>
  <c r="N4865" i="16"/>
  <c r="N4866" i="16"/>
  <c r="N4867" i="16"/>
  <c r="N4868" i="16"/>
  <c r="N4869" i="16"/>
  <c r="N4870" i="16"/>
  <c r="N4871" i="16"/>
  <c r="N4872" i="16"/>
  <c r="N4873" i="16"/>
  <c r="N4874" i="16"/>
  <c r="N4875" i="16"/>
  <c r="N4876" i="16"/>
  <c r="N4877" i="16"/>
  <c r="N4878" i="16"/>
  <c r="N4879" i="16"/>
  <c r="N4880" i="16"/>
  <c r="N4881" i="16"/>
  <c r="N4882" i="16"/>
  <c r="N4883" i="16"/>
  <c r="N4884" i="16"/>
  <c r="N4885" i="16"/>
  <c r="N4886" i="16"/>
  <c r="N4887" i="16"/>
  <c r="N4888" i="16"/>
  <c r="N4889" i="16"/>
  <c r="N4890" i="16"/>
  <c r="N4891" i="16"/>
  <c r="N4892" i="16"/>
  <c r="N4893" i="16"/>
  <c r="N4894" i="16"/>
  <c r="N4895" i="16"/>
  <c r="N4896" i="16"/>
  <c r="N4897" i="16"/>
  <c r="N4898" i="16"/>
  <c r="N4899" i="16"/>
  <c r="N4900" i="16"/>
  <c r="N4901" i="16"/>
  <c r="N4902" i="16"/>
  <c r="N4903" i="16"/>
  <c r="N4904" i="16"/>
  <c r="N4905" i="16"/>
  <c r="N4906" i="16"/>
  <c r="N4907" i="16"/>
  <c r="N4908" i="16"/>
  <c r="N4909" i="16"/>
  <c r="N4910" i="16"/>
  <c r="N4911" i="16"/>
  <c r="N4912" i="16"/>
  <c r="N4913" i="16"/>
  <c r="N4914" i="16"/>
  <c r="N4915" i="16"/>
  <c r="N4916" i="16"/>
  <c r="N4917" i="16"/>
  <c r="N4918" i="16"/>
  <c r="N4919" i="16"/>
  <c r="N4920" i="16"/>
  <c r="N4921" i="16"/>
  <c r="N4922" i="16"/>
  <c r="N4923" i="16"/>
  <c r="N4924" i="16"/>
  <c r="N4925" i="16"/>
  <c r="N4926" i="16"/>
  <c r="N4927" i="16"/>
  <c r="N4928" i="16"/>
  <c r="N4929" i="16"/>
  <c r="N4930" i="16"/>
  <c r="N4931" i="16"/>
  <c r="N4932" i="16"/>
  <c r="N4933" i="16"/>
  <c r="N4934" i="16"/>
  <c r="N4935" i="16"/>
  <c r="N4936" i="16"/>
  <c r="N4937" i="16"/>
  <c r="N4938" i="16"/>
  <c r="N4939" i="16"/>
  <c r="N4940" i="16"/>
  <c r="N4941" i="16"/>
  <c r="N4942" i="16"/>
  <c r="N4943" i="16"/>
  <c r="N4944" i="16"/>
  <c r="N4945" i="16"/>
  <c r="N4946" i="16"/>
  <c r="N4947" i="16"/>
  <c r="N4948" i="16"/>
  <c r="N4949" i="16"/>
  <c r="N4950" i="16"/>
  <c r="N4951" i="16"/>
  <c r="N4952" i="16"/>
  <c r="N4953" i="16"/>
  <c r="N4954" i="16"/>
  <c r="N4955" i="16"/>
  <c r="N4956" i="16"/>
  <c r="N4957" i="16"/>
  <c r="N4958" i="16"/>
  <c r="N4959" i="16"/>
  <c r="N4960" i="16"/>
  <c r="N4961" i="16"/>
  <c r="N4962" i="16"/>
  <c r="N4963" i="16"/>
  <c r="N4964" i="16"/>
  <c r="N4965" i="16"/>
  <c r="N4966" i="16"/>
  <c r="N4967" i="16"/>
  <c r="N4968" i="16"/>
  <c r="N4969" i="16"/>
  <c r="N4970" i="16"/>
  <c r="N4971" i="16"/>
  <c r="N4972" i="16"/>
  <c r="N4973" i="16"/>
  <c r="N4974" i="16"/>
  <c r="N4975" i="16"/>
  <c r="N4976" i="16"/>
  <c r="N4977" i="16"/>
  <c r="N4978" i="16"/>
  <c r="N4979" i="16"/>
  <c r="N4980" i="16"/>
  <c r="N4981" i="16"/>
  <c r="N4982" i="16"/>
  <c r="N4983" i="16"/>
  <c r="N4984" i="16"/>
  <c r="N4985" i="16"/>
  <c r="N4986" i="16"/>
  <c r="N4987" i="16"/>
  <c r="N4988" i="16"/>
  <c r="N4989" i="16"/>
  <c r="N4990" i="16"/>
  <c r="N4991" i="16"/>
  <c r="N4992" i="16"/>
  <c r="N4993" i="16"/>
  <c r="N4994" i="16"/>
  <c r="N4995" i="16"/>
  <c r="N4996" i="16"/>
  <c r="N4997" i="16"/>
  <c r="N4998" i="16"/>
  <c r="N4999" i="16"/>
  <c r="N5000" i="16"/>
  <c r="N5001" i="16"/>
  <c r="N5002" i="16"/>
  <c r="N5003" i="16"/>
  <c r="N5004" i="16"/>
  <c r="N5005" i="16"/>
  <c r="N5006" i="16"/>
  <c r="N5007" i="16"/>
  <c r="N5008" i="16"/>
  <c r="N5009" i="16"/>
  <c r="N5010" i="16"/>
  <c r="N5011" i="16"/>
  <c r="N5012" i="16"/>
  <c r="N5013" i="16"/>
  <c r="N5014" i="16"/>
  <c r="N5015" i="16"/>
  <c r="N5016" i="16"/>
  <c r="N5017" i="16"/>
  <c r="N5018" i="16"/>
  <c r="N5019" i="16"/>
  <c r="N5020" i="16"/>
  <c r="N5021" i="16"/>
  <c r="N5022" i="16"/>
  <c r="N5023" i="16"/>
  <c r="N5024" i="16"/>
  <c r="N5025" i="16"/>
  <c r="N5026" i="16"/>
  <c r="N5027" i="16"/>
  <c r="N5028" i="16"/>
  <c r="N5029" i="16"/>
  <c r="N5030" i="16"/>
  <c r="N5031" i="16"/>
  <c r="N5032" i="16"/>
  <c r="N5033" i="16"/>
  <c r="N5034" i="16"/>
  <c r="N5035" i="16"/>
  <c r="N5036" i="16"/>
  <c r="N5037" i="16"/>
  <c r="N5038" i="16"/>
  <c r="N5039" i="16"/>
  <c r="N5040" i="16"/>
  <c r="N5041" i="16"/>
  <c r="N5042" i="16"/>
  <c r="N5043" i="16"/>
  <c r="N5044" i="16"/>
  <c r="N5045" i="16"/>
  <c r="N5046" i="16"/>
  <c r="N5047" i="16"/>
  <c r="N5048" i="16"/>
  <c r="N5049" i="16"/>
  <c r="N5050" i="16"/>
  <c r="N5051" i="16"/>
  <c r="N5052" i="16"/>
  <c r="N5053" i="16"/>
  <c r="N5054" i="16"/>
  <c r="N5055" i="16"/>
  <c r="N5056" i="16"/>
  <c r="N5057" i="16"/>
  <c r="N5058" i="16"/>
  <c r="N5059" i="16"/>
  <c r="N5060" i="16"/>
  <c r="N5061" i="16"/>
  <c r="N5062" i="16"/>
  <c r="N5063" i="16"/>
  <c r="N5064" i="16"/>
  <c r="N5065" i="16"/>
  <c r="N5066" i="16"/>
  <c r="N5067" i="16"/>
  <c r="N5068" i="16"/>
  <c r="N5069" i="16"/>
  <c r="N5070" i="16"/>
  <c r="N5071" i="16"/>
  <c r="N5072" i="16"/>
  <c r="N5073" i="16"/>
  <c r="N5074" i="16"/>
  <c r="N5075" i="16"/>
  <c r="N5076" i="16"/>
  <c r="N5077" i="16"/>
  <c r="N5078" i="16"/>
  <c r="N5079" i="16"/>
  <c r="N5080" i="16"/>
  <c r="N5081" i="16"/>
  <c r="N5082" i="16"/>
  <c r="N5083" i="16"/>
  <c r="N5084" i="16"/>
  <c r="N5085" i="16"/>
  <c r="N5086" i="16"/>
  <c r="N5087" i="16"/>
  <c r="N5088" i="16"/>
  <c r="N5089" i="16"/>
  <c r="N5090" i="16"/>
  <c r="N5091" i="16"/>
  <c r="N5092" i="16"/>
  <c r="N5093" i="16"/>
  <c r="N5094" i="16"/>
  <c r="N5095" i="16"/>
  <c r="N5096" i="16"/>
  <c r="N5097" i="16"/>
  <c r="N5098" i="16"/>
  <c r="N5099" i="16"/>
  <c r="N5100" i="16"/>
  <c r="N5101" i="16"/>
  <c r="N5102" i="16"/>
  <c r="N5103" i="16"/>
  <c r="N5104" i="16"/>
  <c r="N5105" i="16"/>
  <c r="N5106" i="16"/>
  <c r="N5107" i="16"/>
  <c r="N5108" i="16"/>
  <c r="N5109" i="16"/>
  <c r="N5110" i="16"/>
  <c r="N5111" i="16"/>
  <c r="N5112" i="16"/>
  <c r="N5113" i="16"/>
  <c r="N5114" i="16"/>
  <c r="N5115" i="16"/>
  <c r="N5116" i="16"/>
  <c r="N5117" i="16"/>
  <c r="N5118" i="16"/>
  <c r="N5119" i="16"/>
  <c r="N5120" i="16"/>
  <c r="N5121" i="16"/>
  <c r="N5122" i="16"/>
  <c r="N5123" i="16"/>
  <c r="N5124" i="16"/>
  <c r="N5125" i="16"/>
  <c r="N5126" i="16"/>
  <c r="N5127" i="16"/>
  <c r="N5128" i="16"/>
  <c r="N5129" i="16"/>
  <c r="N5130" i="16"/>
  <c r="N5131" i="16"/>
  <c r="N5132" i="16"/>
  <c r="N5133" i="16"/>
  <c r="N5134" i="16"/>
  <c r="N5135" i="16"/>
  <c r="N5136" i="16"/>
  <c r="N5137" i="16"/>
  <c r="N5138" i="16"/>
  <c r="N5139" i="16"/>
  <c r="N5140" i="16"/>
  <c r="N5141" i="16"/>
  <c r="N5142" i="16"/>
  <c r="N5143" i="16"/>
  <c r="N5144" i="16"/>
  <c r="N5145" i="16"/>
  <c r="N5146" i="16"/>
  <c r="N5147" i="16"/>
  <c r="N5148" i="16"/>
  <c r="N5149" i="16"/>
  <c r="N5150" i="16"/>
  <c r="N5151" i="16"/>
  <c r="N5152" i="16"/>
  <c r="N5153" i="16"/>
  <c r="N5154" i="16"/>
  <c r="N5155" i="16"/>
  <c r="N5156" i="16"/>
  <c r="N5157" i="16"/>
  <c r="N5158" i="16"/>
  <c r="N5159" i="16"/>
  <c r="N5160" i="16"/>
  <c r="N5161" i="16"/>
  <c r="N5162" i="16"/>
  <c r="N5163" i="16"/>
  <c r="N5164" i="16"/>
  <c r="N5165" i="16"/>
  <c r="N5166" i="16"/>
  <c r="N5167" i="16"/>
  <c r="N5168" i="16"/>
  <c r="N5169" i="16"/>
  <c r="N5170" i="16"/>
  <c r="N5171" i="16"/>
  <c r="N5172" i="16"/>
  <c r="N5173" i="16"/>
  <c r="N5174" i="16"/>
  <c r="N5175" i="16"/>
  <c r="N5176" i="16"/>
  <c r="N5177" i="16"/>
  <c r="N5178" i="16"/>
  <c r="N5179" i="16"/>
  <c r="N5180" i="16"/>
  <c r="N5181" i="16"/>
  <c r="N5182" i="16"/>
  <c r="N5183" i="16"/>
  <c r="N5184" i="16"/>
  <c r="N5185" i="16"/>
  <c r="N5186" i="16"/>
  <c r="N5187" i="16"/>
  <c r="N5188" i="16"/>
  <c r="N5189" i="16"/>
  <c r="N5190" i="16"/>
  <c r="N5191" i="16"/>
  <c r="N5192" i="16"/>
  <c r="N5193" i="16"/>
  <c r="N5194" i="16"/>
  <c r="N5195" i="16"/>
  <c r="N5196" i="16"/>
  <c r="N5197" i="16"/>
  <c r="N5198" i="16"/>
  <c r="N5199" i="16"/>
  <c r="N5200" i="16"/>
  <c r="N5201" i="16"/>
  <c r="N5202" i="16"/>
  <c r="N5203" i="16"/>
  <c r="N5204" i="16"/>
  <c r="N5205" i="16"/>
  <c r="N5206" i="16"/>
  <c r="N5207" i="16"/>
  <c r="N5208" i="16"/>
  <c r="N5209" i="16"/>
  <c r="N5210" i="16"/>
  <c r="N5211" i="16"/>
  <c r="N5212" i="16"/>
  <c r="N5213" i="16"/>
  <c r="N5214" i="16"/>
  <c r="N5215" i="16"/>
  <c r="N5216" i="16"/>
  <c r="N5217" i="16"/>
  <c r="N5218" i="16"/>
  <c r="N5219" i="16"/>
  <c r="N5220" i="16"/>
  <c r="N5221" i="16"/>
  <c r="N5222" i="16"/>
  <c r="N5223" i="16"/>
  <c r="N5224" i="16"/>
  <c r="N5225" i="16"/>
  <c r="N5226" i="16"/>
  <c r="N5227" i="16"/>
  <c r="N5228" i="16"/>
  <c r="N5229" i="16"/>
  <c r="N5230" i="16"/>
  <c r="N5231" i="16"/>
  <c r="N5232" i="16"/>
  <c r="N5233" i="16"/>
  <c r="N5234" i="16"/>
  <c r="N5235" i="16"/>
  <c r="N5236" i="16"/>
  <c r="N5237" i="16"/>
  <c r="N5238" i="16"/>
  <c r="N5239" i="16"/>
  <c r="N5240" i="16"/>
  <c r="N5241" i="16"/>
  <c r="N5242" i="16"/>
  <c r="N5243" i="16"/>
  <c r="N5244" i="16"/>
  <c r="N5245" i="16"/>
  <c r="N5246" i="16"/>
  <c r="N5247" i="16"/>
  <c r="N5248" i="16"/>
  <c r="N5249" i="16"/>
  <c r="N5250" i="16"/>
  <c r="N5251" i="16"/>
  <c r="N5252" i="16"/>
  <c r="N5253" i="16"/>
  <c r="N5254" i="16"/>
  <c r="N5255" i="16"/>
  <c r="N5256" i="16"/>
  <c r="N5257" i="16"/>
  <c r="N5258" i="16"/>
  <c r="N5259" i="16"/>
  <c r="N5260" i="16"/>
  <c r="N5261" i="16"/>
  <c r="N5262" i="16"/>
  <c r="N5263" i="16"/>
  <c r="N5264" i="16"/>
  <c r="N5265" i="16"/>
  <c r="N5266" i="16"/>
  <c r="N5267" i="16"/>
  <c r="N5268" i="16"/>
  <c r="N5269" i="16"/>
  <c r="N5270" i="16"/>
  <c r="N5271" i="16"/>
  <c r="N5272" i="16"/>
  <c r="N5273" i="16"/>
  <c r="N5274" i="16"/>
  <c r="N5275" i="16"/>
  <c r="N5276" i="16"/>
  <c r="N5277" i="16"/>
  <c r="N5278" i="16"/>
  <c r="N5279" i="16"/>
  <c r="N5280" i="16"/>
  <c r="N5281" i="16"/>
  <c r="N5282" i="16"/>
  <c r="N5283" i="16"/>
  <c r="N5284" i="16"/>
  <c r="N5285" i="16"/>
  <c r="N5286" i="16"/>
  <c r="N5287" i="16"/>
  <c r="N5288" i="16"/>
  <c r="N5289" i="16"/>
  <c r="N5290" i="16"/>
  <c r="N5291" i="16"/>
  <c r="N5292" i="16"/>
  <c r="N5293" i="16"/>
  <c r="N5294" i="16"/>
  <c r="N5295" i="16"/>
  <c r="N5296" i="16"/>
  <c r="N5297" i="16"/>
  <c r="N5298" i="16"/>
  <c r="N5299" i="16"/>
  <c r="N5300" i="16"/>
  <c r="N5301" i="16"/>
  <c r="N5302" i="16"/>
  <c r="N5303" i="16"/>
  <c r="N5304" i="16"/>
  <c r="N5305" i="16"/>
  <c r="N5306" i="16"/>
  <c r="N5307" i="16"/>
  <c r="N5308" i="16"/>
  <c r="N5309" i="16"/>
  <c r="N5310" i="16"/>
  <c r="N5311" i="16"/>
  <c r="N5312" i="16"/>
  <c r="N5313" i="16"/>
  <c r="N5314" i="16"/>
  <c r="N5315" i="16"/>
  <c r="N5316" i="16"/>
  <c r="N5317" i="16"/>
  <c r="N5318" i="16"/>
  <c r="N5319" i="16"/>
  <c r="N5320" i="16"/>
  <c r="N5321" i="16"/>
  <c r="N5322" i="16"/>
  <c r="N5323" i="16"/>
  <c r="N5324" i="16"/>
  <c r="N5325" i="16"/>
  <c r="N5326" i="16"/>
  <c r="N5327" i="16"/>
  <c r="N5328" i="16"/>
  <c r="N5329" i="16"/>
  <c r="N5330" i="16"/>
  <c r="N5331" i="16"/>
  <c r="N5332" i="16"/>
  <c r="N5333" i="16"/>
  <c r="N5334" i="16"/>
  <c r="N5335" i="16"/>
  <c r="N5336" i="16"/>
  <c r="N5337" i="16"/>
  <c r="N5338" i="16"/>
  <c r="N5339" i="16"/>
  <c r="N5340" i="16"/>
  <c r="N5341" i="16"/>
  <c r="N5342" i="16"/>
  <c r="N5343" i="16"/>
  <c r="N5344" i="16"/>
  <c r="N5345" i="16"/>
  <c r="N5346" i="16"/>
  <c r="N5347" i="16"/>
  <c r="N5348" i="16"/>
  <c r="N5349" i="16"/>
  <c r="N5350" i="16"/>
  <c r="N5351" i="16"/>
  <c r="N5352" i="16"/>
  <c r="N5353" i="16"/>
  <c r="N5354" i="16"/>
  <c r="N5355" i="16"/>
  <c r="N5356" i="16"/>
  <c r="N5357" i="16"/>
  <c r="N5358" i="16"/>
  <c r="N5359" i="16"/>
  <c r="N5360" i="16"/>
  <c r="N5361" i="16"/>
  <c r="N5362" i="16"/>
  <c r="N5363" i="16"/>
  <c r="N5364" i="16"/>
  <c r="N5365" i="16"/>
  <c r="N5366" i="16"/>
  <c r="N5367" i="16"/>
  <c r="N5368" i="16"/>
  <c r="N5369" i="16"/>
  <c r="N5370" i="16"/>
  <c r="N5371" i="16"/>
  <c r="N5372" i="16"/>
  <c r="N5373" i="16"/>
  <c r="N5374" i="16"/>
  <c r="N5375" i="16"/>
  <c r="N5376" i="16"/>
  <c r="N5377" i="16"/>
  <c r="N5378" i="16"/>
  <c r="N5379" i="16"/>
  <c r="N5380" i="16"/>
  <c r="N5381" i="16"/>
  <c r="N5382" i="16"/>
  <c r="N5383" i="16"/>
  <c r="N5384" i="16"/>
  <c r="N5385" i="16"/>
  <c r="N5386" i="16"/>
  <c r="N5387" i="16"/>
  <c r="N5388" i="16"/>
  <c r="N5389" i="16"/>
  <c r="N5390" i="16"/>
  <c r="N5391" i="16"/>
  <c r="N5392" i="16"/>
  <c r="N5393" i="16"/>
  <c r="N5394" i="16"/>
  <c r="N5395" i="16"/>
  <c r="N5396" i="16"/>
  <c r="N5397" i="16"/>
  <c r="N5398" i="16"/>
  <c r="N5399" i="16"/>
  <c r="N5400" i="16"/>
  <c r="N5401" i="16"/>
  <c r="N5402" i="16"/>
  <c r="N5403" i="16"/>
  <c r="N5404" i="16"/>
  <c r="N5405" i="16"/>
  <c r="N5406" i="16"/>
  <c r="N5407" i="16"/>
  <c r="N5408" i="16"/>
  <c r="N5409" i="16"/>
  <c r="N5410" i="16"/>
  <c r="N5411" i="16"/>
  <c r="N5412" i="16"/>
  <c r="N5413" i="16"/>
  <c r="N5414" i="16"/>
  <c r="N5415" i="16"/>
  <c r="N5416" i="16"/>
  <c r="N5417" i="16"/>
  <c r="N5418" i="16"/>
  <c r="N5419" i="16"/>
  <c r="N5420" i="16"/>
  <c r="N5421" i="16"/>
  <c r="N5422" i="16"/>
  <c r="N5423" i="16"/>
  <c r="N5424" i="16"/>
  <c r="N5425" i="16"/>
  <c r="N5426" i="16"/>
  <c r="N5427" i="16"/>
  <c r="N5428" i="16"/>
  <c r="N5429" i="16"/>
  <c r="N5430" i="16"/>
  <c r="N5431" i="16"/>
  <c r="N5432" i="16"/>
  <c r="N5433" i="16"/>
  <c r="N5434" i="16"/>
  <c r="N5435" i="16"/>
  <c r="N5436" i="16"/>
  <c r="N5437" i="16"/>
  <c r="N5438" i="16"/>
  <c r="N5439" i="16"/>
  <c r="N5440" i="16"/>
  <c r="N5441" i="16"/>
  <c r="N5442" i="16"/>
  <c r="N5443" i="16"/>
  <c r="N5444" i="16"/>
  <c r="N5445" i="16"/>
  <c r="N5446" i="16"/>
  <c r="N5447" i="16"/>
  <c r="N5448" i="16"/>
  <c r="N5449" i="16"/>
  <c r="N5450" i="16"/>
  <c r="N5451" i="16"/>
  <c r="N5452" i="16"/>
  <c r="N5453" i="16"/>
  <c r="N5454" i="16"/>
  <c r="N5455" i="16"/>
  <c r="N5456" i="16"/>
  <c r="N5457" i="16"/>
  <c r="N5458" i="16"/>
  <c r="N5459" i="16"/>
  <c r="N5460" i="16"/>
  <c r="N5461" i="16"/>
  <c r="N5462" i="16"/>
  <c r="N5463" i="16"/>
  <c r="N5464" i="16"/>
  <c r="N5465" i="16"/>
  <c r="N5466" i="16"/>
  <c r="N5467" i="16"/>
  <c r="N5468" i="16"/>
  <c r="N5469" i="16"/>
  <c r="N5470" i="16"/>
  <c r="N5471" i="16"/>
  <c r="N5472" i="16"/>
  <c r="N5473" i="16"/>
  <c r="N5474" i="16"/>
  <c r="N5475" i="16"/>
  <c r="N5476" i="16"/>
  <c r="N5477" i="16"/>
  <c r="N5478" i="16"/>
  <c r="N5479" i="16"/>
  <c r="N5480" i="16"/>
  <c r="N5481" i="16"/>
  <c r="N5482" i="16"/>
  <c r="N5483" i="16"/>
  <c r="N5484" i="16"/>
  <c r="N5485" i="16"/>
  <c r="N5486" i="16"/>
  <c r="N5487" i="16"/>
  <c r="N5488" i="16"/>
  <c r="N5489" i="16"/>
  <c r="N5490" i="16"/>
  <c r="N5491" i="16"/>
  <c r="N5492" i="16"/>
  <c r="N5493" i="16"/>
  <c r="N5494" i="16"/>
  <c r="N5495" i="16"/>
  <c r="N5496" i="16"/>
  <c r="N5497" i="16"/>
  <c r="N5498" i="16"/>
  <c r="N5499" i="16"/>
  <c r="N5500" i="16"/>
  <c r="N5501" i="16"/>
  <c r="N5502" i="16"/>
  <c r="N5503" i="16"/>
  <c r="N5504" i="16"/>
  <c r="N5505" i="16"/>
  <c r="N5506" i="16"/>
  <c r="N5507" i="16"/>
  <c r="N5508" i="16"/>
  <c r="N5509" i="16"/>
  <c r="N5510" i="16"/>
  <c r="N5511" i="16"/>
  <c r="N5512" i="16"/>
  <c r="N5513" i="16"/>
  <c r="N5514" i="16"/>
  <c r="N5515" i="16"/>
  <c r="N5516" i="16"/>
  <c r="N5517" i="16"/>
  <c r="N5518" i="16"/>
  <c r="N5519" i="16"/>
  <c r="N5520" i="16"/>
  <c r="N5521" i="16"/>
  <c r="N5522" i="16"/>
  <c r="N5523" i="16"/>
  <c r="N5524" i="16"/>
  <c r="N5525" i="16"/>
  <c r="N5526" i="16"/>
  <c r="N5527" i="16"/>
  <c r="N5528" i="16"/>
  <c r="N5529" i="16"/>
  <c r="N5530" i="16"/>
  <c r="N5531" i="16"/>
  <c r="N5532" i="16"/>
  <c r="N5533" i="16"/>
  <c r="N5534" i="16"/>
  <c r="N5535" i="16"/>
  <c r="N5536" i="16"/>
  <c r="N5537" i="16"/>
  <c r="N5538" i="16"/>
  <c r="N5539" i="16"/>
  <c r="N5540" i="16"/>
  <c r="N5541" i="16"/>
  <c r="N5542" i="16"/>
  <c r="N5543" i="16"/>
  <c r="N5544" i="16"/>
  <c r="N5545" i="16"/>
  <c r="N5546" i="16"/>
  <c r="N5547" i="16"/>
  <c r="N5548" i="16"/>
  <c r="N5549" i="16"/>
  <c r="N5550" i="16"/>
  <c r="N5551" i="16"/>
  <c r="N5552" i="16"/>
  <c r="N5553" i="16"/>
  <c r="N5554" i="16"/>
  <c r="N5555" i="16"/>
  <c r="N5556" i="16"/>
  <c r="N5557" i="16"/>
  <c r="N5558" i="16"/>
  <c r="N5559" i="16"/>
  <c r="N5560" i="16"/>
  <c r="N5561" i="16"/>
  <c r="N5562" i="16"/>
  <c r="N5563" i="16"/>
  <c r="N5564" i="16"/>
  <c r="N5565" i="16"/>
  <c r="N5566" i="16"/>
  <c r="N5567" i="16"/>
  <c r="N5568" i="16"/>
  <c r="N5569" i="16"/>
  <c r="N5570" i="16"/>
  <c r="N5571" i="16"/>
  <c r="N5572" i="16"/>
  <c r="N5573" i="16"/>
  <c r="N5574" i="16"/>
  <c r="N5575" i="16"/>
  <c r="N5576" i="16"/>
  <c r="N5577" i="16"/>
  <c r="N5578" i="16"/>
  <c r="N5579" i="16"/>
  <c r="N5580" i="16"/>
  <c r="N5581" i="16"/>
  <c r="N5582" i="16"/>
  <c r="N5583" i="16"/>
  <c r="N5584" i="16"/>
  <c r="N5585" i="16"/>
  <c r="N5586" i="16"/>
  <c r="N5587" i="16"/>
  <c r="N5588" i="16"/>
  <c r="N5589" i="16"/>
  <c r="N5590" i="16"/>
  <c r="N5591" i="16"/>
  <c r="N5592" i="16"/>
  <c r="N5593" i="16"/>
  <c r="N5594" i="16"/>
  <c r="N5595" i="16"/>
  <c r="N5596" i="16"/>
  <c r="N5597" i="16"/>
  <c r="N5598" i="16"/>
  <c r="N5599" i="16"/>
  <c r="N5600" i="16"/>
  <c r="N5601" i="16"/>
  <c r="N5602" i="16"/>
  <c r="N5603" i="16"/>
  <c r="N5604" i="16"/>
  <c r="N5605" i="16"/>
  <c r="N5606" i="16"/>
  <c r="N5607" i="16"/>
  <c r="N5608" i="16"/>
  <c r="N5609" i="16"/>
  <c r="N5610" i="16"/>
  <c r="N5611" i="16"/>
  <c r="N5612" i="16"/>
  <c r="N5613" i="16"/>
  <c r="N5614" i="16"/>
  <c r="N5615" i="16"/>
  <c r="N5616" i="16"/>
  <c r="N5617" i="16"/>
  <c r="N5618" i="16"/>
  <c r="N5619" i="16"/>
  <c r="N5620" i="16"/>
  <c r="N5621" i="16"/>
  <c r="N5622" i="16"/>
  <c r="N5623" i="16"/>
  <c r="N5624" i="16"/>
  <c r="N5625" i="16"/>
  <c r="N5626" i="16"/>
  <c r="N5627" i="16"/>
  <c r="N5628" i="16"/>
  <c r="N5629" i="16"/>
  <c r="N5630" i="16"/>
  <c r="N5631" i="16"/>
  <c r="N5632" i="16"/>
  <c r="N5633" i="16"/>
  <c r="N5634" i="16"/>
  <c r="N5635" i="16"/>
  <c r="N5636" i="16"/>
  <c r="N5637" i="16"/>
  <c r="N5638" i="16"/>
  <c r="N5639" i="16"/>
  <c r="N5640" i="16"/>
  <c r="N5641" i="16"/>
  <c r="N5642" i="16"/>
  <c r="N5643" i="16"/>
  <c r="N5644" i="16"/>
  <c r="N5645" i="16"/>
  <c r="N5646" i="16"/>
  <c r="N5647" i="16"/>
  <c r="N5648" i="16"/>
  <c r="N5649" i="16"/>
  <c r="N5650" i="16"/>
  <c r="N5651" i="16"/>
  <c r="N5652" i="16"/>
  <c r="N5653" i="16"/>
  <c r="N5654" i="16"/>
  <c r="N5655" i="16"/>
  <c r="N5656" i="16"/>
  <c r="N5657" i="16"/>
  <c r="N5658" i="16"/>
  <c r="N5659" i="16"/>
  <c r="N5660" i="16"/>
  <c r="N5661" i="16"/>
  <c r="N5662" i="16"/>
  <c r="N5663" i="16"/>
  <c r="N5664" i="16"/>
  <c r="N5665" i="16"/>
  <c r="N5666" i="16"/>
  <c r="N5667" i="16"/>
  <c r="N5668" i="16"/>
  <c r="N5669" i="16"/>
  <c r="N5670" i="16"/>
  <c r="N5671" i="16"/>
  <c r="N5672" i="16"/>
  <c r="N5673" i="16"/>
  <c r="N5674" i="16"/>
  <c r="N5675" i="16"/>
  <c r="N5676" i="16"/>
  <c r="N5677" i="16"/>
  <c r="N5678" i="16"/>
  <c r="N5679" i="16"/>
  <c r="N5680" i="16"/>
  <c r="N5681" i="16"/>
  <c r="N5682" i="16"/>
  <c r="N5683" i="16"/>
  <c r="N5684" i="16"/>
  <c r="N5685" i="16"/>
  <c r="N5686" i="16"/>
  <c r="N5687" i="16"/>
  <c r="N5688" i="16"/>
  <c r="N5689" i="16"/>
  <c r="N5690" i="16"/>
  <c r="N5691" i="16"/>
  <c r="N5692" i="16"/>
  <c r="N5693" i="16"/>
  <c r="N5694" i="16"/>
  <c r="N5695" i="16"/>
  <c r="N5696" i="16"/>
  <c r="N5697" i="16"/>
  <c r="N5698" i="16"/>
  <c r="N5699" i="16"/>
  <c r="N5700" i="16"/>
  <c r="N5701" i="16"/>
  <c r="N5702" i="16"/>
  <c r="N5703" i="16"/>
  <c r="N5704" i="16"/>
  <c r="N5705" i="16"/>
  <c r="N5706" i="16"/>
  <c r="N5707" i="16"/>
  <c r="N5708" i="16"/>
  <c r="N5709" i="16"/>
  <c r="N5710" i="16"/>
  <c r="N5711" i="16"/>
  <c r="N5712" i="16"/>
  <c r="N5713" i="16"/>
  <c r="N5714" i="16"/>
  <c r="N5715" i="16"/>
  <c r="N5716" i="16"/>
  <c r="N5717" i="16"/>
  <c r="N5718" i="16"/>
  <c r="N5719" i="16"/>
  <c r="N5720" i="16"/>
  <c r="N5721" i="16"/>
  <c r="N5722" i="16"/>
  <c r="N5723" i="16"/>
  <c r="N5724" i="16"/>
  <c r="N5725" i="16"/>
  <c r="N5726" i="16"/>
  <c r="N5727" i="16"/>
  <c r="N5728" i="16"/>
  <c r="N5729" i="16"/>
  <c r="N5730" i="16"/>
  <c r="N5731" i="16"/>
  <c r="N5732" i="16"/>
  <c r="N5733" i="16"/>
  <c r="N5734" i="16"/>
  <c r="N5735" i="16"/>
  <c r="N5736" i="16"/>
  <c r="N5737" i="16"/>
  <c r="N5738" i="16"/>
  <c r="N5739" i="16"/>
  <c r="N5740" i="16"/>
  <c r="N5741" i="16"/>
  <c r="N5742" i="16"/>
  <c r="N5743" i="16"/>
  <c r="N5744" i="16"/>
  <c r="N5745" i="16"/>
  <c r="N5746" i="16"/>
  <c r="N5747" i="16"/>
  <c r="N5748" i="16"/>
  <c r="N5749" i="16"/>
  <c r="N5750" i="16"/>
  <c r="N5751" i="16"/>
  <c r="N5752" i="16"/>
  <c r="N5753" i="16"/>
  <c r="N5754" i="16"/>
  <c r="N5755" i="16"/>
  <c r="N5756" i="16"/>
  <c r="N5757" i="16"/>
  <c r="N5758" i="16"/>
  <c r="N5759" i="16"/>
  <c r="N5760" i="16"/>
  <c r="N5761" i="16"/>
  <c r="N5762" i="16"/>
  <c r="N5763" i="16"/>
  <c r="N5764" i="16"/>
  <c r="N5765" i="16"/>
  <c r="N5766" i="16"/>
  <c r="N5767" i="16"/>
  <c r="N5768" i="16"/>
  <c r="N5769" i="16"/>
  <c r="N5770" i="16"/>
  <c r="N5771" i="16"/>
  <c r="N5772" i="16"/>
  <c r="N5773" i="16"/>
  <c r="N5774" i="16"/>
  <c r="N5775" i="16"/>
  <c r="N5776" i="16"/>
  <c r="N5777" i="16"/>
  <c r="N5778" i="16"/>
  <c r="N5779" i="16"/>
  <c r="N5780" i="16"/>
  <c r="N5781" i="16"/>
  <c r="N5782" i="16"/>
  <c r="N5783" i="16"/>
  <c r="N5784" i="16"/>
  <c r="N5785" i="16"/>
  <c r="N5786" i="16"/>
  <c r="N5787" i="16"/>
  <c r="N5788" i="16"/>
  <c r="N5789" i="16"/>
  <c r="N5790" i="16"/>
  <c r="N5791" i="16"/>
  <c r="N5792" i="16"/>
  <c r="N5793" i="16"/>
  <c r="N5794" i="16"/>
  <c r="N5795" i="16"/>
  <c r="N5796" i="16"/>
  <c r="N5797" i="16"/>
  <c r="N5798" i="16"/>
  <c r="N5799" i="16"/>
  <c r="N5800" i="16"/>
  <c r="N5801" i="16"/>
  <c r="N5802" i="16"/>
  <c r="N5803" i="16"/>
  <c r="N5804" i="16"/>
  <c r="N5805" i="16"/>
  <c r="N5806" i="16"/>
  <c r="N5807" i="16"/>
  <c r="N5808" i="16"/>
  <c r="N5809" i="16"/>
  <c r="N5810" i="16"/>
  <c r="N5811" i="16"/>
  <c r="N5812" i="16"/>
  <c r="N5813" i="16"/>
  <c r="N5814" i="16"/>
  <c r="N5815" i="16"/>
  <c r="N5816" i="16"/>
  <c r="N5817" i="16"/>
  <c r="N5818" i="16"/>
  <c r="N5819" i="16"/>
  <c r="N5820" i="16"/>
  <c r="N5821" i="16"/>
  <c r="N5822" i="16"/>
  <c r="N5823" i="16"/>
  <c r="N5824" i="16"/>
  <c r="N5825" i="16"/>
  <c r="N5826" i="16"/>
  <c r="N5827" i="16"/>
  <c r="N5828" i="16"/>
  <c r="N5829" i="16"/>
  <c r="N5830" i="16"/>
  <c r="N5831" i="16"/>
  <c r="N5832" i="16"/>
  <c r="N5833" i="16"/>
  <c r="N5834" i="16"/>
  <c r="N5835" i="16"/>
  <c r="N5836" i="16"/>
  <c r="N5837" i="16"/>
  <c r="N5838" i="16"/>
  <c r="N5839" i="16"/>
  <c r="N5840" i="16"/>
  <c r="N5841" i="16"/>
  <c r="N5842" i="16"/>
  <c r="N5843" i="16"/>
  <c r="N5844" i="16"/>
  <c r="N5845" i="16"/>
  <c r="N5846" i="16"/>
  <c r="N5847" i="16"/>
  <c r="N5848" i="16"/>
  <c r="N5849" i="16"/>
  <c r="N5850" i="16"/>
  <c r="N5851" i="16"/>
  <c r="N5852" i="16"/>
  <c r="N5853" i="16"/>
  <c r="N5854" i="16"/>
  <c r="N5855" i="16"/>
  <c r="N5856" i="16"/>
  <c r="N5857" i="16"/>
  <c r="N5858" i="16"/>
  <c r="N5859" i="16"/>
  <c r="N5860" i="16"/>
  <c r="N5861" i="16"/>
  <c r="N5862" i="16"/>
  <c r="N5863" i="16"/>
  <c r="N5864" i="16"/>
  <c r="N5865" i="16"/>
  <c r="N5866" i="16"/>
  <c r="N5867" i="16"/>
  <c r="N5868" i="16"/>
  <c r="N5869" i="16"/>
  <c r="N5870" i="16"/>
  <c r="N5871" i="16"/>
  <c r="N5872" i="16"/>
  <c r="N5873" i="16"/>
  <c r="N5874" i="16"/>
  <c r="N5875" i="16"/>
  <c r="N5876" i="16"/>
  <c r="N5877" i="16"/>
  <c r="N5878" i="16"/>
  <c r="N5879" i="16"/>
  <c r="N5880" i="16"/>
  <c r="N5881" i="16"/>
  <c r="N5882" i="16"/>
  <c r="N5883" i="16"/>
  <c r="N5884" i="16"/>
  <c r="N5885" i="16"/>
  <c r="N5886" i="16"/>
  <c r="N5887" i="16"/>
  <c r="N5888" i="16"/>
  <c r="N5889" i="16"/>
  <c r="N5890" i="16"/>
  <c r="N5891" i="16"/>
  <c r="N5892" i="16"/>
  <c r="N5893" i="16"/>
  <c r="N5894" i="16"/>
  <c r="N5895" i="16"/>
  <c r="N5896" i="16"/>
  <c r="N5897" i="16"/>
  <c r="N5898" i="16"/>
  <c r="N5899" i="16"/>
  <c r="N5900" i="16"/>
  <c r="N5901" i="16"/>
  <c r="N5902" i="16"/>
  <c r="N5903" i="16"/>
  <c r="N5904" i="16"/>
  <c r="N5905" i="16"/>
  <c r="N5906" i="16"/>
  <c r="N5907" i="16"/>
  <c r="N5908" i="16"/>
  <c r="N5909" i="16"/>
  <c r="N5910" i="16"/>
  <c r="N5911" i="16"/>
  <c r="N5912" i="16"/>
  <c r="N5913" i="16"/>
  <c r="N5914" i="16"/>
  <c r="N5915" i="16"/>
  <c r="N5916" i="16"/>
  <c r="N5917" i="16"/>
  <c r="N5918" i="16"/>
  <c r="N5919" i="16"/>
  <c r="N5920" i="16"/>
  <c r="N5921" i="16"/>
  <c r="N5922" i="16"/>
  <c r="N5923" i="16"/>
  <c r="N5924" i="16"/>
  <c r="N5925" i="16"/>
  <c r="N5926" i="16"/>
  <c r="N5927" i="16"/>
  <c r="N5928" i="16"/>
  <c r="N5929" i="16"/>
  <c r="N5930" i="16"/>
  <c r="N5931" i="16"/>
  <c r="N5932" i="16"/>
  <c r="N5933" i="16"/>
  <c r="N5934" i="16"/>
  <c r="N5935" i="16"/>
  <c r="N5936" i="16"/>
  <c r="N5937" i="16"/>
  <c r="N5938" i="16"/>
  <c r="N5939" i="16"/>
  <c r="N5940" i="16"/>
  <c r="N5941" i="16"/>
  <c r="N5942" i="16"/>
  <c r="N5943" i="16"/>
  <c r="N5944" i="16"/>
  <c r="N5945" i="16"/>
  <c r="N5946" i="16"/>
  <c r="N5947" i="16"/>
  <c r="N5948" i="16"/>
  <c r="N5949" i="16"/>
  <c r="N5950" i="16"/>
  <c r="N5951" i="16"/>
  <c r="N5952" i="16"/>
  <c r="N5953" i="16"/>
  <c r="N5954" i="16"/>
  <c r="N5955" i="16"/>
  <c r="N5956" i="16"/>
  <c r="N5957" i="16"/>
  <c r="N5958" i="16"/>
  <c r="N5959" i="16"/>
  <c r="N5960" i="16"/>
  <c r="N5961" i="16"/>
  <c r="N5962" i="16"/>
  <c r="N5963" i="16"/>
  <c r="N5964" i="16"/>
  <c r="N5965" i="16"/>
  <c r="N5966" i="16"/>
  <c r="N5967" i="16"/>
  <c r="N5968" i="16"/>
  <c r="N5969" i="16"/>
  <c r="N5970" i="16"/>
  <c r="N5971" i="16"/>
  <c r="N5972" i="16"/>
  <c r="N5973" i="16"/>
  <c r="N5974" i="16"/>
  <c r="N5975" i="16"/>
  <c r="N5976" i="16"/>
  <c r="N5977" i="16"/>
  <c r="N5978" i="16"/>
  <c r="N5979" i="16"/>
  <c r="N5980" i="16"/>
  <c r="N5981" i="16"/>
  <c r="N5982" i="16"/>
  <c r="N5983" i="16"/>
  <c r="N5984" i="16"/>
  <c r="N5985" i="16"/>
  <c r="N5986" i="16"/>
  <c r="N5987" i="16"/>
  <c r="N5988" i="16"/>
  <c r="N5989" i="16"/>
  <c r="N5990" i="16"/>
  <c r="N5991" i="16"/>
  <c r="N5992" i="16"/>
  <c r="N5993" i="16"/>
  <c r="N5994" i="16"/>
  <c r="N5995" i="16"/>
  <c r="N5996" i="16"/>
  <c r="N5997" i="16"/>
  <c r="N5998" i="16"/>
  <c r="N5999" i="16"/>
  <c r="N6000" i="16"/>
  <c r="N6001" i="16"/>
  <c r="N6002" i="16"/>
  <c r="N6003" i="16"/>
  <c r="N6004" i="16"/>
  <c r="N6005" i="16"/>
  <c r="N6006" i="16"/>
  <c r="N6007" i="16"/>
  <c r="N6008" i="16"/>
  <c r="N6009" i="16"/>
  <c r="N6010" i="16"/>
  <c r="N6011" i="16"/>
  <c r="N6012" i="16"/>
  <c r="N6013" i="16"/>
  <c r="N6014" i="16"/>
  <c r="N6015" i="16"/>
  <c r="N6016" i="16"/>
  <c r="N6017" i="16"/>
  <c r="N6018" i="16"/>
  <c r="N6019" i="16"/>
  <c r="N6020" i="16"/>
  <c r="N6021" i="16"/>
  <c r="N6022" i="16"/>
  <c r="N6023" i="16"/>
  <c r="N6024" i="16"/>
  <c r="N6025" i="16"/>
  <c r="N6026" i="16"/>
  <c r="N6027" i="16"/>
  <c r="N6028" i="16"/>
  <c r="N6029" i="16"/>
  <c r="N6030" i="16"/>
  <c r="N6031" i="16"/>
  <c r="N6032" i="16"/>
  <c r="N6033" i="16"/>
  <c r="N6034" i="16"/>
  <c r="N6035" i="16"/>
  <c r="N6036" i="16"/>
  <c r="N6037" i="16"/>
  <c r="N6038" i="16"/>
  <c r="N6039" i="16"/>
  <c r="N6040" i="16"/>
  <c r="N6041" i="16"/>
  <c r="N6042" i="16"/>
  <c r="N6043" i="16"/>
  <c r="N6044" i="16"/>
  <c r="N6045" i="16"/>
  <c r="N6046" i="16"/>
  <c r="N6047" i="16"/>
  <c r="N6048" i="16"/>
  <c r="N6049" i="16"/>
  <c r="N6050" i="16"/>
  <c r="N6051" i="16"/>
  <c r="N6052" i="16"/>
  <c r="N6053" i="16"/>
  <c r="N6054" i="16"/>
  <c r="N6055" i="16"/>
  <c r="N6056" i="16"/>
  <c r="N6057" i="16"/>
  <c r="N6058" i="16"/>
  <c r="N6059" i="16"/>
  <c r="N6060" i="16"/>
  <c r="N6061" i="16"/>
  <c r="N6062" i="16"/>
  <c r="N6063" i="16"/>
  <c r="N6064" i="16"/>
  <c r="N6065" i="16"/>
  <c r="N6066" i="16"/>
  <c r="N6067" i="16"/>
  <c r="N6068" i="16"/>
  <c r="N6069" i="16"/>
  <c r="N6070" i="16"/>
  <c r="N6071" i="16"/>
  <c r="N6072" i="16"/>
  <c r="N6073" i="16"/>
  <c r="N6074" i="16"/>
  <c r="N6075" i="16"/>
  <c r="N6076" i="16"/>
  <c r="N6077" i="16"/>
  <c r="N6078" i="16"/>
  <c r="N6079" i="16"/>
  <c r="N6080" i="16"/>
  <c r="N6081" i="16"/>
  <c r="N6082" i="16"/>
  <c r="N6083" i="16"/>
  <c r="N6084" i="16"/>
  <c r="N6085" i="16"/>
  <c r="N6086" i="16"/>
  <c r="N6087" i="16"/>
  <c r="N6088" i="16"/>
  <c r="N6089" i="16"/>
  <c r="N6090" i="16"/>
  <c r="N6091" i="16"/>
  <c r="N6092" i="16"/>
  <c r="N6093" i="16"/>
  <c r="N6094" i="16"/>
  <c r="N6095" i="16"/>
  <c r="N6096" i="16"/>
  <c r="N6097" i="16"/>
  <c r="N6098" i="16"/>
  <c r="N6099" i="16"/>
  <c r="N6100" i="16"/>
  <c r="N6101" i="16"/>
  <c r="N6102" i="16"/>
  <c r="N6103" i="16"/>
  <c r="N6104" i="16"/>
  <c r="N6105" i="16"/>
  <c r="N6106" i="16"/>
  <c r="N6107" i="16"/>
  <c r="N6108" i="16"/>
  <c r="N6109" i="16"/>
  <c r="N6110" i="16"/>
  <c r="N6111" i="16"/>
  <c r="N6112" i="16"/>
  <c r="N6113" i="16"/>
  <c r="N6114" i="16"/>
  <c r="N6115" i="16"/>
  <c r="N6116" i="16"/>
  <c r="N6117" i="16"/>
  <c r="N6118" i="16"/>
  <c r="N6119" i="16"/>
  <c r="N6120" i="16"/>
  <c r="N6121" i="16"/>
  <c r="N6122" i="16"/>
  <c r="N6123" i="16"/>
  <c r="N6124" i="16"/>
  <c r="N6125" i="16"/>
  <c r="N6126" i="16"/>
  <c r="N6127" i="16"/>
  <c r="N6128" i="16"/>
  <c r="N6129" i="16"/>
  <c r="N6130" i="16"/>
  <c r="N6131" i="16"/>
  <c r="N6132" i="16"/>
  <c r="N6133" i="16"/>
  <c r="N6134" i="16"/>
  <c r="N6135" i="16"/>
  <c r="N6136" i="16"/>
  <c r="N6137" i="16"/>
  <c r="N6138" i="16"/>
  <c r="N6139" i="16"/>
  <c r="N6140" i="16"/>
  <c r="N6141" i="16"/>
  <c r="N6142" i="16"/>
  <c r="N6143" i="16"/>
  <c r="N6144" i="16"/>
  <c r="N6145" i="16"/>
  <c r="N6146" i="16"/>
  <c r="N6147" i="16"/>
  <c r="N6148" i="16"/>
  <c r="N6149" i="16"/>
  <c r="N6150" i="16"/>
  <c r="N6151" i="16"/>
  <c r="N6152" i="16"/>
  <c r="N6153" i="16"/>
  <c r="N6154" i="16"/>
  <c r="N6155" i="16"/>
  <c r="N6156" i="16"/>
  <c r="N6157" i="16"/>
  <c r="N6158" i="16"/>
  <c r="N6159" i="16"/>
  <c r="N6160" i="16"/>
  <c r="N6161" i="16"/>
  <c r="N6162" i="16"/>
  <c r="N6163" i="16"/>
  <c r="N6164" i="16"/>
  <c r="N6165" i="16"/>
  <c r="N6166" i="16"/>
  <c r="N6167" i="16"/>
  <c r="N6168" i="16"/>
  <c r="N6169" i="16"/>
  <c r="N6170" i="16"/>
  <c r="N6171" i="16"/>
  <c r="N6172" i="16"/>
  <c r="N6173" i="16"/>
  <c r="N6174" i="16"/>
  <c r="N6175" i="16"/>
  <c r="N6176" i="16"/>
  <c r="N6177" i="16"/>
  <c r="N6178" i="16"/>
  <c r="N6179" i="16"/>
  <c r="N6180" i="16"/>
  <c r="N6181" i="16"/>
  <c r="N6182" i="16"/>
  <c r="N6183" i="16"/>
  <c r="N6184" i="16"/>
  <c r="N6185" i="16"/>
  <c r="N6186" i="16"/>
  <c r="N6187" i="16"/>
  <c r="N6188" i="16"/>
  <c r="N6189" i="16"/>
  <c r="N6190" i="16"/>
  <c r="N6191" i="16"/>
  <c r="N6192" i="16"/>
  <c r="N6193" i="16"/>
  <c r="N6194" i="16"/>
  <c r="N6195" i="16"/>
  <c r="N6196" i="16"/>
  <c r="N6197" i="16"/>
  <c r="N6198" i="16"/>
  <c r="N6199" i="16"/>
  <c r="N6200" i="16"/>
  <c r="N6201" i="16"/>
  <c r="N6202" i="16"/>
  <c r="N6203" i="16"/>
  <c r="N6204" i="16"/>
  <c r="N6205" i="16"/>
  <c r="N6206" i="16"/>
  <c r="N6207" i="16"/>
  <c r="N6208" i="16"/>
  <c r="N6209" i="16"/>
  <c r="N6210" i="16"/>
  <c r="N6211" i="16"/>
  <c r="N6212" i="16"/>
  <c r="N6213" i="16"/>
  <c r="N6214" i="16"/>
  <c r="N6215" i="16"/>
  <c r="N6216" i="16"/>
  <c r="N6217" i="16"/>
  <c r="N6218" i="16"/>
  <c r="N6219" i="16"/>
  <c r="N6220" i="16"/>
  <c r="N6221" i="16"/>
  <c r="N6222" i="16"/>
  <c r="N6223" i="16"/>
  <c r="N6224" i="16"/>
  <c r="N6225" i="16"/>
  <c r="N6226" i="16"/>
  <c r="N6227" i="16"/>
  <c r="N6228" i="16"/>
  <c r="N6229" i="16"/>
  <c r="N6230" i="16"/>
  <c r="N6231" i="16"/>
  <c r="N6232" i="16"/>
  <c r="N6233" i="16"/>
  <c r="N6234" i="16"/>
  <c r="N6235" i="16"/>
  <c r="N6236" i="16"/>
  <c r="N6237" i="16"/>
  <c r="N6238" i="16"/>
  <c r="N6239" i="16"/>
  <c r="N6240" i="16"/>
  <c r="N6241" i="16"/>
  <c r="N6242" i="16"/>
  <c r="N6243" i="16"/>
  <c r="N6244" i="16"/>
  <c r="N6245" i="16"/>
  <c r="N6246" i="16"/>
  <c r="N6247" i="16"/>
  <c r="N6248" i="16"/>
  <c r="N6249" i="16"/>
  <c r="N6250" i="16"/>
  <c r="N6251" i="16"/>
  <c r="N6252" i="16"/>
  <c r="N6253" i="16"/>
  <c r="N6254" i="16"/>
  <c r="N6255" i="16"/>
  <c r="N6256" i="16"/>
  <c r="N6257" i="16"/>
  <c r="N6258" i="16"/>
  <c r="N6259" i="16"/>
  <c r="N6260" i="16"/>
  <c r="N6261" i="16"/>
  <c r="N6262" i="16"/>
  <c r="N6263" i="16"/>
  <c r="N6264" i="16"/>
  <c r="N6265" i="16"/>
  <c r="N6266" i="16"/>
  <c r="N6267" i="16"/>
  <c r="N6268" i="16"/>
  <c r="N6269" i="16"/>
  <c r="N6270" i="16"/>
  <c r="N6271" i="16"/>
  <c r="N6272" i="16"/>
  <c r="N6273" i="16"/>
  <c r="N6274" i="16"/>
  <c r="N6275" i="16"/>
  <c r="N6276" i="16"/>
  <c r="N6277" i="16"/>
  <c r="N6278" i="16"/>
  <c r="N6279" i="16"/>
  <c r="N6280" i="16"/>
  <c r="N6281" i="16"/>
  <c r="N6282" i="16"/>
  <c r="N6283" i="16"/>
  <c r="N6284" i="16"/>
  <c r="N6285" i="16"/>
  <c r="N6286" i="16"/>
  <c r="N6287" i="16"/>
  <c r="N6288" i="16"/>
  <c r="N6289" i="16"/>
  <c r="N6290" i="16"/>
  <c r="N6291" i="16"/>
  <c r="N6292" i="16"/>
  <c r="N6293" i="16"/>
  <c r="N6294" i="16"/>
  <c r="N6295" i="16"/>
  <c r="N6296" i="16"/>
  <c r="N6297" i="16"/>
  <c r="N6298" i="16"/>
  <c r="N6299" i="16"/>
  <c r="N6300" i="16"/>
  <c r="N6301" i="16"/>
  <c r="N6302" i="16"/>
  <c r="N6303" i="16"/>
  <c r="N6304" i="16"/>
  <c r="N6305" i="16"/>
  <c r="N6306" i="16"/>
  <c r="N6307" i="16"/>
  <c r="N6308" i="16"/>
  <c r="N6309" i="16"/>
  <c r="N6310" i="16"/>
  <c r="N6311" i="16"/>
  <c r="N6312" i="16"/>
  <c r="N6313" i="16"/>
  <c r="N6314" i="16"/>
  <c r="N6315" i="16"/>
  <c r="N6316" i="16"/>
  <c r="N6317" i="16"/>
  <c r="N6318" i="16"/>
  <c r="N6319" i="16"/>
  <c r="N6320" i="16"/>
  <c r="N6321" i="16"/>
  <c r="N6322" i="16"/>
  <c r="N6323" i="16"/>
  <c r="N6324" i="16"/>
  <c r="N6325" i="16"/>
  <c r="N6326" i="16"/>
  <c r="N6327" i="16"/>
  <c r="N6328" i="16"/>
  <c r="N6329" i="16"/>
  <c r="N6330" i="16"/>
  <c r="N6331" i="16"/>
  <c r="N6332" i="16"/>
  <c r="N6333" i="16"/>
  <c r="N6334" i="16"/>
  <c r="N6335" i="16"/>
  <c r="N6336" i="16"/>
  <c r="N6337" i="16"/>
  <c r="N6338" i="16"/>
  <c r="N6339" i="16"/>
  <c r="N6340" i="16"/>
  <c r="N6341" i="16"/>
  <c r="N6342" i="16"/>
  <c r="N6343" i="16"/>
  <c r="N6344" i="16"/>
  <c r="N6345" i="16"/>
  <c r="N6346" i="16"/>
  <c r="N6347" i="16"/>
  <c r="N6348" i="16"/>
  <c r="N6349" i="16"/>
  <c r="N6350" i="16"/>
  <c r="N6351" i="16"/>
  <c r="N6352" i="16"/>
  <c r="N6353" i="16"/>
  <c r="N6354" i="16"/>
  <c r="N6355" i="16"/>
  <c r="N6356" i="16"/>
  <c r="N6357" i="16"/>
  <c r="N6358" i="16"/>
  <c r="N6359" i="16"/>
  <c r="N6360" i="16"/>
  <c r="N6361" i="16"/>
  <c r="N6362" i="16"/>
  <c r="N6363" i="16"/>
  <c r="N6364" i="16"/>
  <c r="N6365" i="16"/>
  <c r="N6366" i="16"/>
  <c r="N6367" i="16"/>
  <c r="N6368" i="16"/>
  <c r="N6369" i="16"/>
  <c r="N6370" i="16"/>
  <c r="N6371" i="16"/>
  <c r="N6372" i="16"/>
  <c r="N6373" i="16"/>
  <c r="N6374" i="16"/>
  <c r="N6375" i="16"/>
  <c r="N6376" i="16"/>
  <c r="N6377" i="16"/>
  <c r="N6378" i="16"/>
  <c r="N6379" i="16"/>
  <c r="N6380" i="16"/>
  <c r="N6381" i="16"/>
  <c r="N6382" i="16"/>
  <c r="N6383" i="16"/>
  <c r="N6384" i="16"/>
  <c r="N6385" i="16"/>
  <c r="N6386" i="16"/>
  <c r="N6387" i="16"/>
  <c r="N6388" i="16"/>
  <c r="N6389" i="16"/>
  <c r="N6390" i="16"/>
  <c r="N6391" i="16"/>
  <c r="N6392" i="16"/>
  <c r="N6393" i="16"/>
  <c r="N6394" i="16"/>
  <c r="N6395" i="16"/>
  <c r="N6396" i="16"/>
  <c r="N6397" i="16"/>
  <c r="N6398" i="16"/>
  <c r="N6399" i="16"/>
  <c r="N6400" i="16"/>
  <c r="N6401" i="16"/>
  <c r="N6402" i="16"/>
  <c r="N6403" i="16"/>
  <c r="N6404" i="16"/>
  <c r="N6405" i="16"/>
  <c r="N6406" i="16"/>
  <c r="N6407" i="16"/>
  <c r="N6408" i="16"/>
  <c r="N6409" i="16"/>
  <c r="N6410" i="16"/>
  <c r="N6411" i="16"/>
  <c r="N6412" i="16"/>
  <c r="N6413" i="16"/>
  <c r="N6414" i="16"/>
  <c r="N6415" i="16"/>
  <c r="N6416" i="16"/>
  <c r="N6417" i="16"/>
  <c r="N6418" i="16"/>
  <c r="N6419" i="16"/>
  <c r="N6420" i="16"/>
  <c r="N6421" i="16"/>
  <c r="N6422" i="16"/>
  <c r="N6423" i="16"/>
  <c r="N6424" i="16"/>
  <c r="N6425" i="16"/>
  <c r="N6426" i="16"/>
  <c r="N6427" i="16"/>
  <c r="N6428" i="16"/>
  <c r="N6429" i="16"/>
  <c r="N6430" i="16"/>
  <c r="N6431" i="16"/>
  <c r="N6432" i="16"/>
  <c r="N6433" i="16"/>
  <c r="N6434" i="16"/>
  <c r="N6435" i="16"/>
  <c r="N6436" i="16"/>
  <c r="N6437" i="16"/>
  <c r="N6438" i="16"/>
  <c r="N6439" i="16"/>
  <c r="N6440" i="16"/>
  <c r="N6441" i="16"/>
  <c r="N6442" i="16"/>
  <c r="N6443" i="16"/>
  <c r="N6444" i="16"/>
  <c r="N6445" i="16"/>
  <c r="N6446" i="16"/>
  <c r="N6447" i="16"/>
  <c r="N6448" i="16"/>
  <c r="N6449" i="16"/>
  <c r="N6450" i="16"/>
  <c r="N6451" i="16"/>
  <c r="N6452" i="16"/>
  <c r="N6453" i="16"/>
  <c r="N6454" i="16"/>
  <c r="N6455" i="16"/>
  <c r="N6456" i="16"/>
  <c r="N6457" i="16"/>
  <c r="N6458" i="16"/>
  <c r="N6459" i="16"/>
  <c r="N6460" i="16"/>
  <c r="N6461" i="16"/>
  <c r="N6462" i="16"/>
  <c r="N6463" i="16"/>
  <c r="N6464" i="16"/>
  <c r="N6465" i="16"/>
  <c r="N6466" i="16"/>
  <c r="N6467" i="16"/>
  <c r="N6468" i="16"/>
  <c r="N6469" i="16"/>
  <c r="N6470" i="16"/>
  <c r="N6471" i="16"/>
  <c r="N6472" i="16"/>
  <c r="N6473" i="16"/>
  <c r="N6474" i="16"/>
  <c r="N6475" i="16"/>
  <c r="N6476" i="16"/>
  <c r="N6477" i="16"/>
  <c r="N6478" i="16"/>
  <c r="N6479" i="16"/>
  <c r="N6480" i="16"/>
  <c r="N6481" i="16"/>
  <c r="N6482" i="16"/>
  <c r="N6483" i="16"/>
  <c r="N6484" i="16"/>
  <c r="N6485" i="16"/>
  <c r="N6486" i="16"/>
  <c r="N6487" i="16"/>
  <c r="N6488" i="16"/>
  <c r="N6489" i="16"/>
  <c r="N6490" i="16"/>
  <c r="N6491" i="16"/>
  <c r="N6492" i="16"/>
  <c r="N6493" i="16"/>
  <c r="N6494" i="16"/>
  <c r="N6495" i="16"/>
  <c r="N6496" i="16"/>
  <c r="N6497" i="16"/>
  <c r="N6498" i="16"/>
  <c r="N6499" i="16"/>
  <c r="N6500" i="16"/>
  <c r="N6501" i="16"/>
  <c r="N6502" i="16"/>
  <c r="N6503" i="16"/>
  <c r="N6504" i="16"/>
  <c r="N6505" i="16"/>
  <c r="N6506" i="16"/>
  <c r="N6507" i="16"/>
  <c r="N6508" i="16"/>
  <c r="N6509" i="16"/>
  <c r="N6510" i="16"/>
  <c r="N6511" i="16"/>
  <c r="N6512" i="16"/>
  <c r="N6513" i="16"/>
  <c r="N6514" i="16"/>
  <c r="N6515" i="16"/>
  <c r="N6516" i="16"/>
  <c r="N6517" i="16"/>
  <c r="N6518" i="16"/>
  <c r="N6519" i="16"/>
  <c r="N6520" i="16"/>
  <c r="N6521" i="16"/>
  <c r="N6522" i="16"/>
  <c r="N6523" i="16"/>
  <c r="N6524" i="16"/>
  <c r="N6525" i="16"/>
  <c r="N6526" i="16"/>
  <c r="N6527" i="16"/>
  <c r="N6528" i="16"/>
  <c r="N6529" i="16"/>
  <c r="N6530" i="16"/>
  <c r="N6531" i="16"/>
  <c r="N6532" i="16"/>
  <c r="N6533" i="16"/>
  <c r="N6534" i="16"/>
  <c r="N6535" i="16"/>
  <c r="N6536" i="16"/>
  <c r="N6537" i="16"/>
  <c r="N6538" i="16"/>
  <c r="N6539" i="16"/>
  <c r="N6540" i="16"/>
  <c r="N6541" i="16"/>
  <c r="N6542" i="16"/>
  <c r="N6543" i="16"/>
  <c r="N6544" i="16"/>
  <c r="N6545" i="16"/>
  <c r="N6546" i="16"/>
  <c r="N6547" i="16"/>
  <c r="N6548" i="16"/>
  <c r="N6549" i="16"/>
  <c r="N6550" i="16"/>
  <c r="N6551" i="16"/>
  <c r="N6552" i="16"/>
  <c r="N6553" i="16"/>
  <c r="N6554" i="16"/>
  <c r="N6555" i="16"/>
  <c r="N6556" i="16"/>
  <c r="N6557" i="16"/>
  <c r="N6558" i="16"/>
  <c r="N6559" i="16"/>
  <c r="N6560" i="16"/>
  <c r="N6561" i="16"/>
  <c r="N6562" i="16"/>
  <c r="N6563" i="16"/>
  <c r="N6564" i="16"/>
  <c r="N6565" i="16"/>
  <c r="N6566" i="16"/>
  <c r="N6567" i="16"/>
  <c r="N6568" i="16"/>
  <c r="N6569" i="16"/>
  <c r="N6570" i="16"/>
  <c r="N6571" i="16"/>
  <c r="N6572" i="16"/>
  <c r="N6573" i="16"/>
  <c r="N6574" i="16"/>
  <c r="N6575" i="16"/>
  <c r="N6576" i="16"/>
  <c r="N6577" i="16"/>
  <c r="N6578" i="16"/>
  <c r="N6579" i="16"/>
  <c r="N6580" i="16"/>
  <c r="N6581" i="16"/>
  <c r="N6582" i="16"/>
  <c r="N6583" i="16"/>
  <c r="N6584" i="16"/>
  <c r="N6585" i="16"/>
  <c r="N6586" i="16"/>
  <c r="N6587" i="16"/>
  <c r="N6588" i="16"/>
  <c r="N6589" i="16"/>
  <c r="N6590" i="16"/>
  <c r="N6591" i="16"/>
  <c r="N6592" i="16"/>
  <c r="N6593" i="16"/>
  <c r="N6594" i="16"/>
  <c r="N6595" i="16"/>
  <c r="N6596" i="16"/>
  <c r="N6597" i="16"/>
  <c r="N6598" i="16"/>
  <c r="N6599" i="16"/>
  <c r="N6600" i="16"/>
  <c r="N6601" i="16"/>
  <c r="N6602" i="16"/>
  <c r="N6603" i="16"/>
  <c r="N6604" i="16"/>
  <c r="N6605" i="16"/>
  <c r="N6606" i="16"/>
  <c r="N6607" i="16"/>
  <c r="N6608" i="16"/>
  <c r="N6609" i="16"/>
  <c r="N6610" i="16"/>
  <c r="N6611" i="16"/>
  <c r="N6612" i="16"/>
  <c r="N6613" i="16"/>
  <c r="N6614" i="16"/>
  <c r="N6615" i="16"/>
  <c r="N6616" i="16"/>
  <c r="N6617" i="16"/>
  <c r="N6618" i="16"/>
  <c r="N6619" i="16"/>
  <c r="N6620" i="16"/>
  <c r="N6621" i="16"/>
  <c r="N6622" i="16"/>
  <c r="N6623" i="16"/>
  <c r="N6624" i="16"/>
  <c r="N6625" i="16"/>
  <c r="N6626" i="16"/>
  <c r="N6627" i="16"/>
  <c r="N6628" i="16"/>
  <c r="N6629" i="16"/>
  <c r="N6630" i="16"/>
  <c r="N6631" i="16"/>
  <c r="N6632" i="16"/>
  <c r="N6633" i="16"/>
  <c r="N6634" i="16"/>
  <c r="N6635" i="16"/>
  <c r="N6636" i="16"/>
  <c r="N6637" i="16"/>
  <c r="N6638" i="16"/>
  <c r="N6639" i="16"/>
  <c r="N6640" i="16"/>
  <c r="N6641" i="16"/>
  <c r="N6642" i="16"/>
  <c r="N6643" i="16"/>
  <c r="N6644" i="16"/>
  <c r="N6645" i="16"/>
  <c r="N6646" i="16"/>
  <c r="N6647" i="16"/>
  <c r="N6648" i="16"/>
  <c r="N6649" i="16"/>
  <c r="N6650" i="16"/>
  <c r="N6651" i="16"/>
  <c r="N6652" i="16"/>
  <c r="N6653" i="16"/>
  <c r="N6654" i="16"/>
  <c r="N6655" i="16"/>
  <c r="N6656" i="16"/>
  <c r="N6657" i="16"/>
  <c r="N6658" i="16"/>
  <c r="N6659" i="16"/>
  <c r="N6660" i="16"/>
  <c r="N6661" i="16"/>
  <c r="N6662" i="16"/>
  <c r="N6663" i="16"/>
  <c r="N6664" i="16"/>
  <c r="N6665" i="16"/>
  <c r="N6666" i="16"/>
  <c r="N6667" i="16"/>
  <c r="N6668" i="16"/>
  <c r="N6669" i="16"/>
  <c r="N6670" i="16"/>
  <c r="N6671" i="16"/>
  <c r="N6672" i="16"/>
  <c r="N6673" i="16"/>
  <c r="N6674" i="16"/>
  <c r="N6675" i="16"/>
  <c r="N6676" i="16"/>
  <c r="N6677" i="16"/>
  <c r="N6678" i="16"/>
  <c r="N6679" i="16"/>
  <c r="N6680" i="16"/>
  <c r="N6681" i="16"/>
  <c r="N6682" i="16"/>
  <c r="N6683" i="16"/>
  <c r="N6684" i="16"/>
  <c r="N6685" i="16"/>
  <c r="N6686" i="16"/>
  <c r="N6687" i="16"/>
  <c r="N6688" i="16"/>
  <c r="N6689" i="16"/>
  <c r="N6690" i="16"/>
  <c r="N6691" i="16"/>
  <c r="N6692" i="16"/>
  <c r="N6693" i="16"/>
  <c r="N6694" i="16"/>
  <c r="N6695" i="16"/>
  <c r="N6696" i="16"/>
  <c r="N6697" i="16"/>
  <c r="N6698" i="16"/>
  <c r="N6699" i="16"/>
  <c r="N6700" i="16"/>
  <c r="N6701" i="16"/>
  <c r="N6702" i="16"/>
  <c r="N6703" i="16"/>
  <c r="N6704" i="16"/>
  <c r="N6705" i="16"/>
  <c r="N6706" i="16"/>
  <c r="N6707" i="16"/>
  <c r="N6708" i="16"/>
  <c r="N6709" i="16"/>
  <c r="N6710" i="16"/>
  <c r="N6711" i="16"/>
  <c r="N6712" i="16"/>
  <c r="N6713" i="16"/>
  <c r="N6714" i="16"/>
  <c r="N6715" i="16"/>
  <c r="N6716" i="16"/>
  <c r="N6717" i="16"/>
  <c r="N6718" i="16"/>
  <c r="N6719" i="16"/>
  <c r="N6720" i="16"/>
  <c r="N6721" i="16"/>
  <c r="N6722" i="16"/>
  <c r="N6723" i="16"/>
  <c r="N6724" i="16"/>
  <c r="N6725" i="16"/>
  <c r="N6726" i="16"/>
  <c r="N6727" i="16"/>
  <c r="N6728" i="16"/>
  <c r="N6729" i="16"/>
  <c r="N6730" i="16"/>
  <c r="N6731" i="16"/>
  <c r="N6732" i="16"/>
  <c r="N6733" i="16"/>
  <c r="N6734" i="16"/>
  <c r="N6735" i="16"/>
  <c r="N6736" i="16"/>
  <c r="N6737" i="16"/>
  <c r="N6738" i="16"/>
  <c r="N6739" i="16"/>
  <c r="N6740" i="16"/>
  <c r="N6741" i="16"/>
  <c r="N6742" i="16"/>
  <c r="N6743" i="16"/>
  <c r="N6744" i="16"/>
  <c r="N6745" i="16"/>
  <c r="N6746" i="16"/>
  <c r="N6747" i="16"/>
  <c r="N6748" i="16"/>
  <c r="N6749" i="16"/>
  <c r="N6750" i="16"/>
  <c r="N6751" i="16"/>
  <c r="N6752" i="16"/>
  <c r="N6753" i="16"/>
  <c r="N6754" i="16"/>
  <c r="N6755" i="16"/>
  <c r="N6756" i="16"/>
  <c r="N6757" i="16"/>
  <c r="N6758" i="16"/>
  <c r="N6759" i="16"/>
  <c r="N6760" i="16"/>
  <c r="N6761" i="16"/>
  <c r="N6762" i="16"/>
  <c r="N6763" i="16"/>
  <c r="N6764" i="16"/>
  <c r="N6765" i="16"/>
  <c r="N6766" i="16"/>
  <c r="N6767" i="16"/>
  <c r="N6768" i="16"/>
  <c r="N6769" i="16"/>
  <c r="N6770" i="16"/>
  <c r="N6771" i="16"/>
  <c r="N6772" i="16"/>
  <c r="N6773" i="16"/>
  <c r="N6774" i="16"/>
  <c r="N6775" i="16"/>
  <c r="N6776" i="16"/>
  <c r="N6777" i="16"/>
  <c r="N6778" i="16"/>
  <c r="N6779" i="16"/>
  <c r="N6780" i="16"/>
  <c r="N6781" i="16"/>
  <c r="N6782" i="16"/>
  <c r="N6783" i="16"/>
  <c r="N6784" i="16"/>
  <c r="N6785" i="16"/>
  <c r="N6786" i="16"/>
  <c r="N6787" i="16"/>
  <c r="N6788" i="16"/>
  <c r="N6789" i="16"/>
  <c r="N6790" i="16"/>
  <c r="N6791" i="16"/>
  <c r="N6792" i="16"/>
  <c r="N6793" i="16"/>
  <c r="N6794" i="16"/>
  <c r="N6795" i="16"/>
  <c r="N6796" i="16"/>
  <c r="N6797" i="16"/>
  <c r="N6798" i="16"/>
  <c r="N6799" i="16"/>
  <c r="N6800" i="16"/>
  <c r="N6801" i="16"/>
  <c r="N6802" i="16"/>
  <c r="N6803" i="16"/>
  <c r="N6804" i="16"/>
  <c r="N6805" i="16"/>
  <c r="N6806" i="16"/>
  <c r="N6807" i="16"/>
  <c r="N6808" i="16"/>
  <c r="N6809" i="16"/>
  <c r="N6810" i="16"/>
  <c r="N6811" i="16"/>
  <c r="N6812" i="16"/>
  <c r="N6813" i="16"/>
  <c r="N6814" i="16"/>
  <c r="N6815" i="16"/>
  <c r="N6816" i="16"/>
  <c r="N6817" i="16"/>
  <c r="N6818" i="16"/>
  <c r="N6819" i="16"/>
  <c r="N6820" i="16"/>
  <c r="N6821" i="16"/>
  <c r="N6822" i="16"/>
  <c r="N6823" i="16"/>
  <c r="N6824" i="16"/>
  <c r="N6825" i="16"/>
  <c r="N6826" i="16"/>
  <c r="N6827" i="16"/>
  <c r="N6828" i="16"/>
  <c r="N6829" i="16"/>
  <c r="N6830" i="16"/>
  <c r="N6831" i="16"/>
  <c r="N6832" i="16"/>
  <c r="N6833" i="16"/>
  <c r="N6834" i="16"/>
  <c r="N6835" i="16"/>
  <c r="N6836" i="16"/>
  <c r="N6837" i="16"/>
  <c r="N6838" i="16"/>
  <c r="N6839" i="16"/>
  <c r="N6840" i="16"/>
  <c r="N6841" i="16"/>
  <c r="N6842" i="16"/>
  <c r="N6843" i="16"/>
  <c r="N6844" i="16"/>
  <c r="N6845" i="16"/>
  <c r="N6846" i="16"/>
  <c r="N6847" i="16"/>
  <c r="N6848" i="16"/>
  <c r="N6849" i="16"/>
  <c r="N6850" i="16"/>
  <c r="N6851" i="16"/>
  <c r="N6852" i="16"/>
  <c r="N6853" i="16"/>
  <c r="N6854" i="16"/>
  <c r="N6855" i="16"/>
  <c r="N6856" i="16"/>
  <c r="N6857" i="16"/>
  <c r="N6858" i="16"/>
  <c r="N6859" i="16"/>
  <c r="N6860" i="16"/>
  <c r="N6861" i="16"/>
  <c r="N6862" i="16"/>
  <c r="N6863" i="16"/>
  <c r="N6864" i="16"/>
  <c r="N6865" i="16"/>
  <c r="N6866" i="16"/>
  <c r="N6867" i="16"/>
  <c r="N6868" i="16"/>
  <c r="N6869" i="16"/>
  <c r="N6870" i="16"/>
  <c r="N6871" i="16"/>
  <c r="N6872" i="16"/>
  <c r="N6873" i="16"/>
  <c r="N6874" i="16"/>
  <c r="N6875" i="16"/>
  <c r="N6876" i="16"/>
  <c r="N6877" i="16"/>
  <c r="N6878" i="16"/>
  <c r="N6879" i="16"/>
  <c r="N6880" i="16"/>
  <c r="N6881" i="16"/>
  <c r="N6882" i="16"/>
  <c r="N6883" i="16"/>
  <c r="N6884" i="16"/>
  <c r="N6885" i="16"/>
  <c r="N6886" i="16"/>
  <c r="N6887" i="16"/>
  <c r="N6888" i="16"/>
  <c r="N6889" i="16"/>
  <c r="N6890" i="16"/>
  <c r="N6891" i="16"/>
  <c r="N6892" i="16"/>
  <c r="N6893" i="16"/>
  <c r="N6894" i="16"/>
  <c r="N6895" i="16"/>
  <c r="N6896" i="16"/>
  <c r="N6897" i="16"/>
  <c r="N6898" i="16"/>
  <c r="N6899" i="16"/>
  <c r="N6900" i="16"/>
  <c r="N6901" i="16"/>
  <c r="N6902" i="16"/>
  <c r="N6903" i="16"/>
  <c r="N6904" i="16"/>
  <c r="N6905" i="16"/>
  <c r="N6906" i="16"/>
  <c r="N6907" i="16"/>
  <c r="N6908" i="16"/>
  <c r="N6909" i="16"/>
  <c r="N6910" i="16"/>
  <c r="N6911" i="16"/>
  <c r="N6912" i="16"/>
  <c r="N6913" i="16"/>
  <c r="N6914" i="16"/>
  <c r="N6915" i="16"/>
  <c r="N6916" i="16"/>
  <c r="N6917" i="16"/>
  <c r="N6918" i="16"/>
  <c r="N6919" i="16"/>
  <c r="N6920" i="16"/>
  <c r="N6921" i="16"/>
  <c r="N6922" i="16"/>
  <c r="N6923" i="16"/>
  <c r="N6924" i="16"/>
  <c r="N6925" i="16"/>
  <c r="N6926" i="16"/>
  <c r="N6927" i="16"/>
  <c r="N6928" i="16"/>
  <c r="N6929" i="16"/>
  <c r="N6930" i="16"/>
  <c r="N6931" i="16"/>
  <c r="N6932" i="16"/>
  <c r="N6933" i="16"/>
  <c r="N6934" i="16"/>
  <c r="N6935" i="16"/>
  <c r="N6936" i="16"/>
  <c r="N6937" i="16"/>
  <c r="N6938" i="16"/>
  <c r="N6939" i="16"/>
  <c r="N6940" i="16"/>
  <c r="N6941" i="16"/>
  <c r="N6942" i="16"/>
  <c r="N6943" i="16"/>
  <c r="N6944" i="16"/>
  <c r="N6945" i="16"/>
  <c r="N6946" i="16"/>
  <c r="N6947" i="16"/>
  <c r="N6948" i="16"/>
  <c r="N6949" i="16"/>
  <c r="N6950" i="16"/>
  <c r="N6951" i="16"/>
  <c r="N6952" i="16"/>
  <c r="N6953" i="16"/>
  <c r="N6954" i="16"/>
  <c r="N6955" i="16"/>
  <c r="N6956" i="16"/>
  <c r="N6957" i="16"/>
  <c r="N6958" i="16"/>
  <c r="N6959" i="16"/>
  <c r="N6960" i="16"/>
  <c r="N6961" i="16"/>
  <c r="N6962" i="16"/>
  <c r="N6963" i="16"/>
  <c r="N6964" i="16"/>
  <c r="N6965" i="16"/>
  <c r="N6966" i="16"/>
  <c r="N6967" i="16"/>
  <c r="N6968" i="16"/>
  <c r="N6969" i="16"/>
  <c r="N6970" i="16"/>
  <c r="N6971" i="16"/>
  <c r="N6972" i="16"/>
  <c r="N6973" i="16"/>
  <c r="N6974" i="16"/>
  <c r="N6975" i="16"/>
  <c r="N6976" i="16"/>
  <c r="N6977" i="16"/>
  <c r="N6978" i="16"/>
  <c r="N6979" i="16"/>
  <c r="N6980" i="16"/>
  <c r="N6981" i="16"/>
  <c r="N6982" i="16"/>
  <c r="N6983" i="16"/>
  <c r="N6984" i="16"/>
  <c r="N6985" i="16"/>
  <c r="N6986" i="16"/>
  <c r="N6987" i="16"/>
  <c r="N6988" i="16"/>
  <c r="N6989" i="16"/>
  <c r="N6990" i="16"/>
  <c r="N6991" i="16"/>
  <c r="N6992" i="16"/>
  <c r="N6993" i="16"/>
  <c r="N6994" i="16"/>
  <c r="N6995" i="16"/>
  <c r="N6996" i="16"/>
  <c r="N6997" i="16"/>
  <c r="N6998" i="16"/>
  <c r="N6999" i="16"/>
  <c r="N7000" i="16"/>
  <c r="N7001" i="16"/>
  <c r="N7002" i="16"/>
  <c r="N7003" i="16"/>
  <c r="N7004" i="16"/>
  <c r="N7005" i="16"/>
  <c r="N7006" i="16"/>
  <c r="N7007" i="16"/>
  <c r="N7008" i="16"/>
  <c r="N7009" i="16"/>
  <c r="N7010" i="16"/>
  <c r="N7011" i="16"/>
  <c r="N7012" i="16"/>
  <c r="N7013" i="16"/>
  <c r="N7014" i="16"/>
  <c r="N7015" i="16"/>
  <c r="N7016" i="16"/>
  <c r="N7017" i="16"/>
  <c r="N7018" i="16"/>
  <c r="N7019" i="16"/>
  <c r="N7020" i="16"/>
  <c r="N7021" i="16"/>
  <c r="N7022" i="16"/>
  <c r="N7023" i="16"/>
  <c r="N7024" i="16"/>
  <c r="N7025" i="16"/>
  <c r="N7026" i="16"/>
  <c r="N7027" i="16"/>
  <c r="N7028" i="16"/>
  <c r="N7029" i="16"/>
  <c r="N7030" i="16"/>
  <c r="N7031" i="16"/>
  <c r="N7032" i="16"/>
  <c r="N7033" i="16"/>
  <c r="N7034" i="16"/>
  <c r="N7035" i="16"/>
  <c r="N7036" i="16"/>
  <c r="N7037" i="16"/>
  <c r="N7038" i="16"/>
  <c r="N7039" i="16"/>
  <c r="N7040" i="16"/>
  <c r="N7041" i="16"/>
  <c r="N7042" i="16"/>
  <c r="N7043" i="16"/>
  <c r="N7044" i="16"/>
  <c r="N7045" i="16"/>
  <c r="N7046" i="16"/>
  <c r="N7047" i="16"/>
  <c r="N7048" i="16"/>
  <c r="N7049" i="16"/>
  <c r="N7050" i="16"/>
  <c r="N7051" i="16"/>
  <c r="N7052" i="16"/>
  <c r="N7053" i="16"/>
  <c r="N7054" i="16"/>
  <c r="N7055" i="16"/>
  <c r="N7056" i="16"/>
  <c r="N7057" i="16"/>
  <c r="N7058" i="16"/>
  <c r="N7059" i="16"/>
  <c r="N7060" i="16"/>
  <c r="N7061" i="16"/>
  <c r="N7062" i="16"/>
  <c r="N7063" i="16"/>
  <c r="N7064" i="16"/>
  <c r="N7065" i="16"/>
  <c r="N7066" i="16"/>
  <c r="N7067" i="16"/>
  <c r="N7068" i="16"/>
  <c r="N7069" i="16"/>
  <c r="N7070" i="16"/>
  <c r="N7071" i="16"/>
  <c r="N7072" i="16"/>
  <c r="N7073" i="16"/>
  <c r="N7074" i="16"/>
  <c r="N7075" i="16"/>
  <c r="N7076" i="16"/>
  <c r="N7077" i="16"/>
  <c r="N7078" i="16"/>
  <c r="N7079" i="16"/>
  <c r="N7080" i="16"/>
  <c r="N7081" i="16"/>
  <c r="N7082" i="16"/>
  <c r="N7083" i="16"/>
  <c r="N7084" i="16"/>
  <c r="N7085" i="16"/>
  <c r="N7086" i="16"/>
  <c r="N7087" i="16"/>
  <c r="N7088" i="16"/>
  <c r="N7089" i="16"/>
  <c r="N7090" i="16"/>
  <c r="N7091" i="16"/>
  <c r="N7092" i="16"/>
  <c r="N7093" i="16"/>
  <c r="N7094" i="16"/>
  <c r="N7095" i="16"/>
  <c r="N7096" i="16"/>
  <c r="N7097" i="16"/>
  <c r="N7098" i="16"/>
  <c r="N7099" i="16"/>
  <c r="N7100" i="16"/>
  <c r="N7101" i="16"/>
  <c r="N7102" i="16"/>
  <c r="N7103" i="16"/>
  <c r="N7104" i="16"/>
  <c r="N7105" i="16"/>
  <c r="N7106" i="16"/>
  <c r="N7107" i="16"/>
  <c r="N7108" i="16"/>
  <c r="N7109" i="16"/>
  <c r="N7110" i="16"/>
  <c r="N7111" i="16"/>
  <c r="N7112" i="16"/>
  <c r="N7113" i="16"/>
  <c r="N7114" i="16"/>
  <c r="N7115" i="16"/>
  <c r="N7116" i="16"/>
  <c r="N7117" i="16"/>
  <c r="N7118" i="16"/>
  <c r="N7119" i="16"/>
  <c r="N7120" i="16"/>
  <c r="N7121" i="16"/>
  <c r="N7122" i="16"/>
  <c r="N7123" i="16"/>
  <c r="N7124" i="16"/>
  <c r="N7125" i="16"/>
  <c r="N7126" i="16"/>
  <c r="N7127" i="16"/>
  <c r="N7128" i="16"/>
  <c r="N7129" i="16"/>
  <c r="N7130" i="16"/>
  <c r="N7131" i="16"/>
  <c r="N7132" i="16"/>
  <c r="N7133" i="16"/>
  <c r="N7134" i="16"/>
  <c r="N7135" i="16"/>
  <c r="N7136" i="16"/>
  <c r="N7137" i="16"/>
  <c r="N7138" i="16"/>
  <c r="N7139" i="16"/>
  <c r="N7140" i="16"/>
  <c r="N7141" i="16"/>
  <c r="N7142" i="16"/>
  <c r="N7143" i="16"/>
  <c r="N7144" i="16"/>
  <c r="N7145" i="16"/>
  <c r="N7146" i="16"/>
  <c r="N7147" i="16"/>
  <c r="N7148" i="16"/>
  <c r="N7149" i="16"/>
  <c r="N7150" i="16"/>
  <c r="N7151" i="16"/>
  <c r="N7152" i="16"/>
  <c r="N7153" i="16"/>
  <c r="N7154" i="16"/>
  <c r="N7155" i="16"/>
  <c r="N7156" i="16"/>
  <c r="N7157" i="16"/>
  <c r="N7158" i="16"/>
  <c r="N7159" i="16"/>
  <c r="N7160" i="16"/>
  <c r="N7161" i="16"/>
  <c r="N7162" i="16"/>
  <c r="N7163" i="16"/>
  <c r="N7164" i="16"/>
  <c r="N7165" i="16"/>
  <c r="N7166" i="16"/>
  <c r="N7167" i="16"/>
  <c r="N7168" i="16"/>
  <c r="N7169" i="16"/>
  <c r="N7170" i="16"/>
  <c r="N7171" i="16"/>
  <c r="N7172" i="16"/>
  <c r="N7173" i="16"/>
  <c r="N7174" i="16"/>
  <c r="N7175" i="16"/>
  <c r="N7176" i="16"/>
  <c r="N7177" i="16"/>
  <c r="N7178" i="16"/>
  <c r="N7179" i="16"/>
  <c r="N7180" i="16"/>
  <c r="N7181" i="16"/>
  <c r="N7182" i="16"/>
  <c r="N7183" i="16"/>
  <c r="N7184" i="16"/>
  <c r="N7185" i="16"/>
  <c r="N7186" i="16"/>
  <c r="N7187" i="16"/>
  <c r="N7188" i="16"/>
  <c r="N7189" i="16"/>
  <c r="N7190" i="16"/>
  <c r="N7191" i="16"/>
  <c r="N7192" i="16"/>
  <c r="N7193" i="16"/>
  <c r="N7194" i="16"/>
  <c r="N7195" i="16"/>
  <c r="N7196" i="16"/>
  <c r="N7197" i="16"/>
  <c r="N7198" i="16"/>
  <c r="N7199" i="16"/>
  <c r="N7200" i="16"/>
  <c r="N7201" i="16"/>
  <c r="N7202" i="16"/>
  <c r="N7203" i="16"/>
  <c r="N7204" i="16"/>
  <c r="N7205" i="16"/>
  <c r="N7206" i="16"/>
  <c r="N7207" i="16"/>
  <c r="N7208" i="16"/>
  <c r="N7209" i="16"/>
  <c r="N7210" i="16"/>
  <c r="N7211" i="16"/>
  <c r="N7212" i="16"/>
  <c r="N7213" i="16"/>
  <c r="N7214" i="16"/>
  <c r="N7215" i="16"/>
  <c r="N7216" i="16"/>
  <c r="N7217" i="16"/>
  <c r="N7218" i="16"/>
  <c r="N7219" i="16"/>
  <c r="N7220" i="16"/>
  <c r="N7221" i="16"/>
  <c r="N7222" i="16"/>
  <c r="N7223" i="16"/>
  <c r="N7224" i="16"/>
  <c r="N7225" i="16"/>
  <c r="N7226" i="16"/>
  <c r="N7227" i="16"/>
  <c r="N7228" i="16"/>
  <c r="N7229" i="16"/>
  <c r="N7230" i="16"/>
  <c r="N7231" i="16"/>
  <c r="N7232" i="16"/>
  <c r="N7233" i="16"/>
  <c r="N7234" i="16"/>
  <c r="N7235" i="16"/>
  <c r="N7236" i="16"/>
  <c r="N7237" i="16"/>
  <c r="N7238" i="16"/>
  <c r="N7239" i="16"/>
  <c r="N7240" i="16"/>
  <c r="N7241" i="16"/>
  <c r="N7242" i="16"/>
  <c r="N7243" i="16"/>
  <c r="N7244" i="16"/>
  <c r="N7245" i="16"/>
  <c r="N7246" i="16"/>
  <c r="N7247" i="16"/>
  <c r="N7248" i="16"/>
  <c r="N7249" i="16"/>
  <c r="N7250" i="16"/>
  <c r="N7251" i="16"/>
  <c r="N7252" i="16"/>
  <c r="N7253" i="16"/>
  <c r="N7254" i="16"/>
  <c r="N7255" i="16"/>
  <c r="N7256" i="16"/>
  <c r="N7257" i="16"/>
  <c r="N7258" i="16"/>
  <c r="N7259" i="16"/>
  <c r="N7260" i="16"/>
  <c r="N7261" i="16"/>
  <c r="N7262" i="16"/>
  <c r="N7263" i="16"/>
  <c r="N7264" i="16"/>
  <c r="N7265" i="16"/>
  <c r="N7266" i="16"/>
  <c r="N7267" i="16"/>
  <c r="N7268" i="16"/>
  <c r="N7269" i="16"/>
  <c r="N7270" i="16"/>
  <c r="N7271" i="16"/>
  <c r="N7272" i="16"/>
  <c r="N7273" i="16"/>
  <c r="N7274" i="16"/>
  <c r="N7275" i="16"/>
  <c r="N7276" i="16"/>
  <c r="N7277" i="16"/>
  <c r="N7278" i="16"/>
  <c r="N7279" i="16"/>
  <c r="N7280" i="16"/>
  <c r="N7281" i="16"/>
  <c r="N7282" i="16"/>
  <c r="N7283" i="16"/>
  <c r="N7284" i="16"/>
  <c r="N7285" i="16"/>
  <c r="N7286" i="16"/>
  <c r="N7287" i="16"/>
  <c r="N7288" i="16"/>
  <c r="N7289" i="16"/>
  <c r="N7290" i="16"/>
  <c r="N7291" i="16"/>
  <c r="N7292" i="16"/>
  <c r="N7293" i="16"/>
  <c r="N7294" i="16"/>
  <c r="N7295" i="16"/>
  <c r="N7296" i="16"/>
  <c r="N7297" i="16"/>
  <c r="N7298" i="16"/>
  <c r="N7299" i="16"/>
  <c r="N7300" i="16"/>
  <c r="N7301" i="16"/>
  <c r="N7302" i="16"/>
  <c r="N7303" i="16"/>
  <c r="N7304" i="16"/>
  <c r="N7305" i="16"/>
  <c r="N7306" i="16"/>
  <c r="N7307" i="16"/>
  <c r="N7308" i="16"/>
  <c r="N7309" i="16"/>
  <c r="N7310" i="16"/>
  <c r="N7311" i="16"/>
  <c r="N7312" i="16"/>
  <c r="N7313" i="16"/>
  <c r="N7314" i="16"/>
  <c r="N7315" i="16"/>
  <c r="N7316" i="16"/>
  <c r="N7317" i="16"/>
  <c r="N7318" i="16"/>
  <c r="N7319" i="16"/>
  <c r="N7320" i="16"/>
  <c r="N7321" i="16"/>
  <c r="N7322" i="16"/>
  <c r="N7323" i="16"/>
  <c r="N7324" i="16"/>
  <c r="N7325" i="16"/>
  <c r="N7326" i="16"/>
  <c r="N7327" i="16"/>
  <c r="N7328" i="16"/>
  <c r="N7329" i="16"/>
  <c r="N7330" i="16"/>
  <c r="N7331" i="16"/>
  <c r="N7332" i="16"/>
  <c r="N7333" i="16"/>
  <c r="N7334" i="16"/>
  <c r="N7335" i="16"/>
  <c r="N7336" i="16"/>
  <c r="N7337" i="16"/>
  <c r="N7338" i="16"/>
  <c r="N7339" i="16"/>
  <c r="N7340" i="16"/>
  <c r="N7341" i="16"/>
  <c r="N7342" i="16"/>
  <c r="N7343" i="16"/>
  <c r="N7344" i="16"/>
  <c r="N7345" i="16"/>
  <c r="N7346" i="16"/>
  <c r="N7347" i="16"/>
  <c r="N7348" i="16"/>
  <c r="N7349" i="16"/>
  <c r="N7350" i="16"/>
  <c r="N7351" i="16"/>
  <c r="N7352" i="16"/>
  <c r="N7353" i="16"/>
  <c r="N7354" i="16"/>
  <c r="N7355" i="16"/>
  <c r="N7356" i="16"/>
  <c r="N7357" i="16"/>
  <c r="N7358" i="16"/>
  <c r="N7359" i="16"/>
  <c r="N7360" i="16"/>
  <c r="N7361" i="16"/>
  <c r="N7362" i="16"/>
  <c r="N7363" i="16"/>
  <c r="N7364" i="16"/>
  <c r="N7365" i="16"/>
  <c r="N7366" i="16"/>
  <c r="N7367" i="16"/>
  <c r="N7368" i="16"/>
  <c r="N7369" i="16"/>
  <c r="N7370" i="16"/>
  <c r="N7371" i="16"/>
  <c r="N7372" i="16"/>
  <c r="N7373" i="16"/>
  <c r="N7374" i="16"/>
  <c r="N7375" i="16"/>
  <c r="N7376" i="16"/>
  <c r="N7377" i="16"/>
  <c r="N7378" i="16"/>
  <c r="N7379" i="16"/>
  <c r="N7380" i="16"/>
  <c r="N7381" i="16"/>
  <c r="N7382" i="16"/>
  <c r="N7383" i="16"/>
  <c r="N7384" i="16"/>
  <c r="N7385" i="16"/>
  <c r="N7386" i="16"/>
  <c r="N7387" i="16"/>
  <c r="N7388" i="16"/>
  <c r="N7389" i="16"/>
  <c r="N7390" i="16"/>
  <c r="N7391" i="16"/>
  <c r="N7392" i="16"/>
  <c r="N7393" i="16"/>
  <c r="N7394" i="16"/>
  <c r="N7395" i="16"/>
  <c r="N7396" i="16"/>
  <c r="N7397" i="16"/>
  <c r="N7398" i="16"/>
  <c r="N7399" i="16"/>
  <c r="N7400" i="16"/>
  <c r="N7401" i="16"/>
  <c r="N7402" i="16"/>
  <c r="N7403" i="16"/>
  <c r="N7404" i="16"/>
  <c r="N7405" i="16"/>
  <c r="N7406" i="16"/>
  <c r="N7407" i="16"/>
  <c r="N7408" i="16"/>
  <c r="N7409" i="16"/>
  <c r="N7410" i="16"/>
  <c r="N7411" i="16"/>
  <c r="N7412" i="16"/>
  <c r="N7413" i="16"/>
  <c r="N7414" i="16"/>
  <c r="N7415" i="16"/>
  <c r="N7416" i="16"/>
  <c r="N7417" i="16"/>
  <c r="N7418" i="16"/>
  <c r="N7419" i="16"/>
  <c r="N7420" i="16"/>
  <c r="N7421" i="16"/>
  <c r="N7422" i="16"/>
  <c r="N7423" i="16"/>
  <c r="N7424" i="16"/>
  <c r="N7425" i="16"/>
  <c r="N7426" i="16"/>
  <c r="N7427" i="16"/>
  <c r="N7428" i="16"/>
  <c r="N7429" i="16"/>
  <c r="N7430" i="16"/>
  <c r="N7431" i="16"/>
  <c r="N7432" i="16"/>
  <c r="N7433" i="16"/>
  <c r="N7434" i="16"/>
  <c r="N7435" i="16"/>
  <c r="N7436" i="16"/>
  <c r="N7437" i="16"/>
  <c r="N7438" i="16"/>
  <c r="N7439" i="16"/>
  <c r="N7440" i="16"/>
  <c r="N7441" i="16"/>
  <c r="N7442" i="16"/>
  <c r="N7443" i="16"/>
  <c r="N7444" i="16"/>
  <c r="N7445" i="16"/>
  <c r="N7446" i="16"/>
  <c r="N7447" i="16"/>
  <c r="N7448" i="16"/>
  <c r="N7449" i="16"/>
  <c r="N7450" i="16"/>
  <c r="N7451" i="16"/>
  <c r="N7452" i="16"/>
  <c r="N7453" i="16"/>
  <c r="N7454" i="16"/>
  <c r="N7455" i="16"/>
  <c r="N7456" i="16"/>
  <c r="N7457" i="16"/>
  <c r="N7458" i="16"/>
  <c r="N7459" i="16"/>
  <c r="N7460" i="16"/>
  <c r="N7461" i="16"/>
  <c r="N7462" i="16"/>
  <c r="N7463" i="16"/>
  <c r="N7464" i="16"/>
  <c r="N7465" i="16"/>
  <c r="N7466" i="16"/>
  <c r="N7467" i="16"/>
  <c r="N7468" i="16"/>
  <c r="N7469" i="16"/>
  <c r="N7470" i="16"/>
  <c r="N7471" i="16"/>
  <c r="N7472" i="16"/>
  <c r="N7473" i="16"/>
  <c r="N7474" i="16"/>
  <c r="N7475" i="16"/>
  <c r="N7476" i="16"/>
  <c r="N7477" i="16"/>
  <c r="N7478" i="16"/>
  <c r="N7479" i="16"/>
  <c r="N7480" i="16"/>
  <c r="N7481" i="16"/>
  <c r="N7482" i="16"/>
  <c r="N7483" i="16"/>
  <c r="N7484" i="16"/>
  <c r="N7485" i="16"/>
  <c r="N7486" i="16"/>
  <c r="N7487" i="16"/>
  <c r="N7488" i="16"/>
  <c r="N7489" i="16"/>
  <c r="N7490" i="16"/>
  <c r="N7491" i="16"/>
  <c r="N7492" i="16"/>
  <c r="N7493" i="16"/>
  <c r="N7494" i="16"/>
  <c r="N7495" i="16"/>
  <c r="N7496" i="16"/>
  <c r="N7497" i="16"/>
  <c r="N7498" i="16"/>
  <c r="N7499" i="16"/>
  <c r="N7500" i="16"/>
  <c r="N7501" i="16"/>
  <c r="N7502" i="16"/>
  <c r="N7503" i="16"/>
  <c r="N7504" i="16"/>
  <c r="N7505" i="16"/>
  <c r="N7506" i="16"/>
  <c r="N7507" i="16"/>
  <c r="N7508" i="16"/>
  <c r="N7509" i="16"/>
  <c r="N7510" i="16"/>
  <c r="N7511" i="16"/>
  <c r="N7512" i="16"/>
  <c r="N7513" i="16"/>
  <c r="N7514" i="16"/>
  <c r="N7515" i="16"/>
  <c r="N7516" i="16"/>
  <c r="N7517" i="16"/>
  <c r="N7518" i="16"/>
  <c r="N7519" i="16"/>
  <c r="N7520" i="16"/>
  <c r="N7521" i="16"/>
  <c r="N7522" i="16"/>
  <c r="N7523" i="16"/>
  <c r="N7524" i="16"/>
  <c r="N7525" i="16"/>
  <c r="N7526" i="16"/>
  <c r="N7527" i="16"/>
  <c r="N7528" i="16"/>
  <c r="N7529" i="16"/>
  <c r="N7530" i="16"/>
  <c r="N7531" i="16"/>
  <c r="N7532" i="16"/>
  <c r="N7533" i="16"/>
  <c r="N7534" i="16"/>
  <c r="N7535" i="16"/>
  <c r="N7536" i="16"/>
  <c r="N7537" i="16"/>
  <c r="N7538" i="16"/>
  <c r="N7539" i="16"/>
  <c r="N7540" i="16"/>
  <c r="N7541" i="16"/>
  <c r="N7542" i="16"/>
  <c r="N7543" i="16"/>
  <c r="N7544" i="16"/>
  <c r="N7545" i="16"/>
  <c r="N7546" i="16"/>
  <c r="N7547" i="16"/>
  <c r="N7548" i="16"/>
  <c r="N7549" i="16"/>
  <c r="N7550" i="16"/>
  <c r="N7551" i="16"/>
  <c r="N7552" i="16"/>
  <c r="N7553" i="16"/>
  <c r="N7554" i="16"/>
  <c r="N7555" i="16"/>
  <c r="N7556" i="16"/>
  <c r="N7557" i="16"/>
  <c r="N7558" i="16"/>
  <c r="N7559" i="16"/>
  <c r="N7560" i="16"/>
  <c r="N7561" i="16"/>
  <c r="N7562" i="16"/>
  <c r="N7563" i="16"/>
  <c r="N7564" i="16"/>
  <c r="N7565" i="16"/>
  <c r="N7566" i="16"/>
  <c r="N7567" i="16"/>
  <c r="N7568" i="16"/>
  <c r="N7569" i="16"/>
  <c r="N7570" i="16"/>
  <c r="N7571" i="16"/>
  <c r="N7572" i="16"/>
  <c r="N7573" i="16"/>
  <c r="N7574" i="16"/>
  <c r="N7575" i="16"/>
  <c r="N7576" i="16"/>
  <c r="N7577" i="16"/>
  <c r="N7578" i="16"/>
  <c r="N7579" i="16"/>
  <c r="N7580" i="16"/>
  <c r="N7581" i="16"/>
  <c r="N7582" i="16"/>
  <c r="N7583" i="16"/>
  <c r="N7584" i="16"/>
  <c r="N7585" i="16"/>
  <c r="N7586" i="16"/>
  <c r="N7587" i="16"/>
  <c r="N7588" i="16"/>
  <c r="N7589" i="16"/>
  <c r="N7590" i="16"/>
  <c r="N7591" i="16"/>
  <c r="N7592" i="16"/>
  <c r="N7593" i="16"/>
  <c r="N7594" i="16"/>
  <c r="N7595" i="16"/>
  <c r="N7596" i="16"/>
  <c r="N7597" i="16"/>
  <c r="N7598" i="16"/>
  <c r="N7599" i="16"/>
  <c r="N7600" i="16"/>
  <c r="N7601" i="16"/>
  <c r="N7602" i="16"/>
  <c r="N7603" i="16"/>
  <c r="N7604" i="16"/>
  <c r="N7605" i="16"/>
  <c r="N7606" i="16"/>
  <c r="N7607" i="16"/>
  <c r="N7608" i="16"/>
  <c r="N7609" i="16"/>
  <c r="N7610" i="16"/>
  <c r="N7611" i="16"/>
  <c r="N7612" i="16"/>
  <c r="N7613" i="16"/>
  <c r="N7614" i="16"/>
  <c r="N7615" i="16"/>
  <c r="N7616" i="16"/>
  <c r="N7617" i="16"/>
  <c r="N7618" i="16"/>
  <c r="N7619" i="16"/>
  <c r="N7620" i="16"/>
  <c r="N7621" i="16"/>
  <c r="N7622" i="16"/>
  <c r="N7623" i="16"/>
  <c r="N7624" i="16"/>
  <c r="N7625" i="16"/>
  <c r="N7626" i="16"/>
  <c r="N7627" i="16"/>
  <c r="N7628" i="16"/>
  <c r="N7629" i="16"/>
  <c r="N7630" i="16"/>
  <c r="N7631" i="16"/>
  <c r="N7632" i="16"/>
  <c r="N7633" i="16"/>
  <c r="N7634" i="16"/>
  <c r="N7635" i="16"/>
  <c r="N7636" i="16"/>
  <c r="N7637" i="16"/>
  <c r="N7638" i="16"/>
  <c r="N7639" i="16"/>
  <c r="N7640" i="16"/>
  <c r="N7641" i="16"/>
  <c r="N7642" i="16"/>
  <c r="N7643" i="16"/>
  <c r="N7644" i="16"/>
  <c r="N7645" i="16"/>
  <c r="N7646" i="16"/>
  <c r="N7647" i="16"/>
  <c r="N7648" i="16"/>
  <c r="N7649" i="16"/>
  <c r="N7650" i="16"/>
  <c r="N7651" i="16"/>
  <c r="N7652" i="16"/>
  <c r="N7653" i="16"/>
  <c r="N7654" i="16"/>
  <c r="N7655" i="16"/>
  <c r="N7656" i="16"/>
  <c r="N7657" i="16"/>
  <c r="N7658" i="16"/>
  <c r="N7659" i="16"/>
  <c r="N7660" i="16"/>
  <c r="N7661" i="16"/>
  <c r="N7662" i="16"/>
  <c r="N7663" i="16"/>
  <c r="N7664" i="16"/>
  <c r="N7665" i="16"/>
  <c r="N7666" i="16"/>
  <c r="N7667" i="16"/>
  <c r="N7668" i="16"/>
  <c r="N7669" i="16"/>
  <c r="N7670" i="16"/>
  <c r="N7671" i="16"/>
  <c r="N7672" i="16"/>
  <c r="N7673" i="16"/>
  <c r="N7674" i="16"/>
  <c r="N7675" i="16"/>
  <c r="N7676" i="16"/>
  <c r="N7677" i="16"/>
  <c r="N7678" i="16"/>
  <c r="N7679" i="16"/>
  <c r="N7680" i="16"/>
  <c r="N7681" i="16"/>
  <c r="N7682" i="16"/>
  <c r="N7683" i="16"/>
  <c r="N7684" i="16"/>
  <c r="N7685" i="16"/>
  <c r="N7686" i="16"/>
  <c r="N7687" i="16"/>
  <c r="N7688" i="16"/>
  <c r="N7689" i="16"/>
  <c r="N7690" i="16"/>
  <c r="N7691" i="16"/>
  <c r="N7692" i="16"/>
  <c r="N7693" i="16"/>
  <c r="N7694" i="16"/>
  <c r="N7695" i="16"/>
  <c r="N7696" i="16"/>
  <c r="N7697" i="16"/>
  <c r="N7698" i="16"/>
  <c r="N7699" i="16"/>
  <c r="N7700" i="16"/>
  <c r="N7701" i="16"/>
  <c r="N7702" i="16"/>
  <c r="N7703" i="16"/>
  <c r="N7704" i="16"/>
  <c r="N7705" i="16"/>
  <c r="N7706" i="16"/>
  <c r="N7707" i="16"/>
  <c r="N7708" i="16"/>
  <c r="N7709" i="16"/>
  <c r="N7710" i="16"/>
  <c r="N7711" i="16"/>
  <c r="N7712" i="16"/>
  <c r="N7713" i="16"/>
  <c r="N7714" i="16"/>
  <c r="N7715" i="16"/>
  <c r="N7716" i="16"/>
  <c r="N7717" i="16"/>
  <c r="N7718" i="16"/>
  <c r="N7719" i="16"/>
  <c r="N7720" i="16"/>
  <c r="N7721" i="16"/>
  <c r="N7722" i="16"/>
  <c r="N7723" i="16"/>
  <c r="N7724" i="16"/>
  <c r="N7725" i="16"/>
  <c r="N7726" i="16"/>
  <c r="N7727" i="16"/>
  <c r="N7728" i="16"/>
  <c r="N7729" i="16"/>
  <c r="N7730" i="16"/>
  <c r="N7731" i="16"/>
  <c r="N7732" i="16"/>
  <c r="N7733" i="16"/>
  <c r="N7734" i="16"/>
  <c r="N7735" i="16"/>
  <c r="N7736" i="16"/>
  <c r="N7737" i="16"/>
  <c r="N7738" i="16"/>
  <c r="N7739" i="16"/>
  <c r="N7740" i="16"/>
  <c r="N7741" i="16"/>
  <c r="N7742" i="16"/>
  <c r="N7743" i="16"/>
  <c r="N7744" i="16"/>
  <c r="N7745" i="16"/>
  <c r="N7746" i="16"/>
  <c r="N7747" i="16"/>
  <c r="N7748" i="16"/>
  <c r="N7749" i="16"/>
  <c r="N7750" i="16"/>
  <c r="N7751" i="16"/>
  <c r="N7752" i="16"/>
  <c r="N7753" i="16"/>
  <c r="N7754" i="16"/>
  <c r="N7755" i="16"/>
  <c r="N7756" i="16"/>
  <c r="N7757" i="16"/>
  <c r="N7758" i="16"/>
  <c r="N7759" i="16"/>
  <c r="N7760" i="16"/>
  <c r="N7761" i="16"/>
  <c r="N7762" i="16"/>
  <c r="N7763" i="16"/>
  <c r="N7764" i="16"/>
  <c r="N7765" i="16"/>
  <c r="N7766" i="16"/>
  <c r="N7767" i="16"/>
  <c r="N7768" i="16"/>
  <c r="N7769" i="16"/>
  <c r="N7770" i="16"/>
  <c r="N7771" i="16"/>
  <c r="N7772" i="16"/>
  <c r="N7773" i="16"/>
  <c r="N7774" i="16"/>
  <c r="N7775" i="16"/>
  <c r="N7776" i="16"/>
  <c r="N7777" i="16"/>
  <c r="N7778" i="16"/>
  <c r="N7779" i="16"/>
  <c r="N7780" i="16"/>
  <c r="N7781" i="16"/>
  <c r="N7782" i="16"/>
  <c r="N7783" i="16"/>
  <c r="N7784" i="16"/>
  <c r="N7785" i="16"/>
  <c r="N7786" i="16"/>
  <c r="N7787" i="16"/>
  <c r="N7788" i="16"/>
  <c r="N7789" i="16"/>
  <c r="N7790" i="16"/>
  <c r="N7791" i="16"/>
  <c r="N7792" i="16"/>
  <c r="N7793" i="16"/>
  <c r="N7794" i="16"/>
  <c r="N7795" i="16"/>
  <c r="N7796" i="16"/>
  <c r="N7797" i="16"/>
  <c r="N7798" i="16"/>
  <c r="N7799" i="16"/>
  <c r="N7800" i="16"/>
  <c r="N7801" i="16"/>
  <c r="N7802" i="16"/>
  <c r="N7803" i="16"/>
  <c r="N7804" i="16"/>
  <c r="N7805" i="16"/>
  <c r="N7806" i="16"/>
  <c r="N7807" i="16"/>
  <c r="N7808" i="16"/>
  <c r="N7809" i="16"/>
  <c r="N7810" i="16"/>
  <c r="N7811" i="16"/>
  <c r="N7812" i="16"/>
  <c r="N7813" i="16"/>
  <c r="N7814" i="16"/>
  <c r="N7815" i="16"/>
  <c r="N7816" i="16"/>
  <c r="N7817" i="16"/>
  <c r="N7818" i="16"/>
  <c r="N7819" i="16"/>
  <c r="N7820" i="16"/>
  <c r="N7821" i="16"/>
  <c r="N7822" i="16"/>
  <c r="N7823" i="16"/>
  <c r="N7824" i="16"/>
  <c r="N7825" i="16"/>
  <c r="N7826" i="16"/>
  <c r="N7827" i="16"/>
  <c r="N7828" i="16"/>
  <c r="N7829" i="16"/>
  <c r="N7830" i="16"/>
  <c r="N7831" i="16"/>
  <c r="N7832" i="16"/>
  <c r="N7833" i="16"/>
  <c r="N7834" i="16"/>
  <c r="N7835" i="16"/>
  <c r="N7836" i="16"/>
  <c r="N7837" i="16"/>
  <c r="N7838" i="16"/>
  <c r="N7839" i="16"/>
  <c r="N7840" i="16"/>
  <c r="N7841" i="16"/>
  <c r="N7842" i="16"/>
  <c r="N7843" i="16"/>
  <c r="N7844" i="16"/>
  <c r="N7845" i="16"/>
  <c r="N7846" i="16"/>
  <c r="N7847" i="16"/>
  <c r="N7848" i="16"/>
  <c r="N7849" i="16"/>
  <c r="N7850" i="16"/>
  <c r="N7851" i="16"/>
  <c r="N7852" i="16"/>
  <c r="N7853" i="16"/>
  <c r="N7854" i="16"/>
  <c r="N7855" i="16"/>
  <c r="N7856" i="16"/>
  <c r="N7857" i="16"/>
  <c r="N7858" i="16"/>
  <c r="N7859" i="16"/>
  <c r="N7860" i="16"/>
  <c r="N7861" i="16"/>
  <c r="N7862" i="16"/>
  <c r="N7863" i="16"/>
  <c r="N7864" i="16"/>
  <c r="N7865" i="16"/>
  <c r="N7866" i="16"/>
  <c r="N7867" i="16"/>
  <c r="N7868" i="16"/>
  <c r="N7869" i="16"/>
  <c r="N7870" i="16"/>
  <c r="N7871" i="16"/>
  <c r="N7872" i="16"/>
  <c r="N7873" i="16"/>
  <c r="N7874" i="16"/>
  <c r="N7875" i="16"/>
  <c r="N7876" i="16"/>
  <c r="N7877" i="16"/>
  <c r="N7878" i="16"/>
  <c r="N7879" i="16"/>
  <c r="N7880" i="16"/>
  <c r="N7881" i="16"/>
  <c r="N7882" i="16"/>
  <c r="N7883" i="16"/>
  <c r="N7884" i="16"/>
  <c r="N7885" i="16"/>
  <c r="N7886" i="16"/>
  <c r="N7887" i="16"/>
  <c r="N7888" i="16"/>
  <c r="N7889" i="16"/>
  <c r="N7890" i="16"/>
  <c r="N7891" i="16"/>
  <c r="N7892" i="16"/>
  <c r="N7893" i="16"/>
  <c r="N7894" i="16"/>
  <c r="N7895" i="16"/>
  <c r="N7896" i="16"/>
  <c r="N7897" i="16"/>
  <c r="N7898" i="16"/>
  <c r="N7899" i="16"/>
  <c r="N7900" i="16"/>
  <c r="N7901" i="16"/>
  <c r="N7902" i="16"/>
  <c r="N7903" i="16"/>
  <c r="N7904" i="16"/>
  <c r="N7905" i="16"/>
  <c r="N7906" i="16"/>
  <c r="N7907" i="16"/>
  <c r="N7908" i="16"/>
  <c r="N7909" i="16"/>
  <c r="N7910" i="16"/>
  <c r="N7911" i="16"/>
  <c r="N7912" i="16"/>
  <c r="N7913" i="16"/>
  <c r="N7914" i="16"/>
  <c r="N7915" i="16"/>
  <c r="N7916" i="16"/>
  <c r="N7917" i="16"/>
  <c r="N7918" i="16"/>
  <c r="N7919" i="16"/>
  <c r="N7920" i="16"/>
  <c r="N7921" i="16"/>
  <c r="N7922" i="16"/>
  <c r="N7923" i="16"/>
  <c r="N7924" i="16"/>
  <c r="N7925" i="16"/>
  <c r="N7926" i="16"/>
  <c r="N7927" i="16"/>
  <c r="N7928" i="16"/>
  <c r="N7929" i="16"/>
  <c r="N7930" i="16"/>
  <c r="N7931" i="16"/>
  <c r="N7932" i="16"/>
  <c r="N7933" i="16"/>
  <c r="N7934" i="16"/>
  <c r="N7935" i="16"/>
  <c r="N7936" i="16"/>
  <c r="N7937" i="16"/>
  <c r="N7938" i="16"/>
  <c r="N7939" i="16"/>
  <c r="N7940" i="16"/>
  <c r="N7941" i="16"/>
  <c r="N7942" i="16"/>
  <c r="N7943" i="16"/>
  <c r="N7944" i="16"/>
  <c r="N7945" i="16"/>
  <c r="N7946" i="16"/>
  <c r="N7947" i="16"/>
  <c r="N7948" i="16"/>
  <c r="N7949" i="16"/>
  <c r="N7950" i="16"/>
  <c r="N7951" i="16"/>
  <c r="N7952" i="16"/>
  <c r="N7953" i="16"/>
  <c r="N7954" i="16"/>
  <c r="N7955" i="16"/>
  <c r="N7956" i="16"/>
  <c r="N7957" i="16"/>
  <c r="N7958" i="16"/>
  <c r="N7959" i="16"/>
  <c r="N7960" i="16"/>
  <c r="N7961" i="16"/>
  <c r="N7962" i="16"/>
  <c r="N7963" i="16"/>
  <c r="N7964" i="16"/>
  <c r="N7965" i="16"/>
  <c r="N7966" i="16"/>
  <c r="N7967" i="16"/>
  <c r="N7968" i="16"/>
  <c r="N7969" i="16"/>
  <c r="N7970" i="16"/>
  <c r="N7971" i="16"/>
  <c r="N7972" i="16"/>
  <c r="N7973" i="16"/>
  <c r="N7974" i="16"/>
  <c r="N7975" i="16"/>
  <c r="N7976" i="16"/>
  <c r="N7977" i="16"/>
  <c r="N7978" i="16"/>
  <c r="N7979" i="16"/>
  <c r="N7980" i="16"/>
  <c r="N7981" i="16"/>
  <c r="N7982" i="16"/>
  <c r="N7983" i="16"/>
  <c r="N7984" i="16"/>
  <c r="N7985" i="16"/>
  <c r="N7986" i="16"/>
  <c r="N7987" i="16"/>
  <c r="N7988" i="16"/>
  <c r="N7989" i="16"/>
  <c r="N7990" i="16"/>
  <c r="N7991" i="16"/>
  <c r="N7992" i="16"/>
  <c r="N7993" i="16"/>
  <c r="N7994" i="16"/>
  <c r="N7995" i="16"/>
  <c r="N7996" i="16"/>
  <c r="N7997" i="16"/>
  <c r="N7998" i="16"/>
  <c r="N7999" i="16"/>
  <c r="N8000" i="16"/>
  <c r="N8001" i="16"/>
  <c r="N8002" i="16"/>
  <c r="N8003" i="16"/>
  <c r="N8004" i="16"/>
  <c r="N8005" i="16"/>
  <c r="N8006" i="16"/>
  <c r="N8007" i="16"/>
  <c r="N8008" i="16"/>
  <c r="N8009" i="16"/>
  <c r="N8010" i="16"/>
  <c r="N8011" i="16"/>
  <c r="N8012" i="16"/>
  <c r="N8013" i="16"/>
  <c r="N8014" i="16"/>
  <c r="N8015" i="16"/>
  <c r="N8016" i="16"/>
  <c r="N8017" i="16"/>
  <c r="N8018" i="16"/>
  <c r="N8019" i="16"/>
  <c r="N8020" i="16"/>
  <c r="N8021" i="16"/>
  <c r="N8022" i="16"/>
  <c r="N8023" i="16"/>
  <c r="N8024" i="16"/>
  <c r="N8025" i="16"/>
  <c r="N8026" i="16"/>
  <c r="N8027" i="16"/>
  <c r="N8028" i="16"/>
  <c r="N8029" i="16"/>
  <c r="N8030" i="16"/>
  <c r="N8031" i="16"/>
  <c r="N8032" i="16"/>
  <c r="N8033" i="16"/>
  <c r="N8034" i="16"/>
  <c r="N8035" i="16"/>
  <c r="N8036" i="16"/>
  <c r="N8037" i="16"/>
  <c r="N8038" i="16"/>
  <c r="N8039" i="16"/>
  <c r="N8040" i="16"/>
  <c r="N8041" i="16"/>
  <c r="N8042" i="16"/>
  <c r="N8043" i="16"/>
  <c r="N8044" i="16"/>
  <c r="N8045" i="16"/>
  <c r="N8046" i="16"/>
  <c r="N8047" i="16"/>
  <c r="N8048" i="16"/>
  <c r="N8049" i="16"/>
  <c r="N8050" i="16"/>
  <c r="N8051" i="16"/>
  <c r="N8052" i="16"/>
  <c r="N8053" i="16"/>
  <c r="N8054" i="16"/>
  <c r="N8055" i="16"/>
  <c r="N8056" i="16"/>
  <c r="N8057" i="16"/>
  <c r="N8058" i="16"/>
  <c r="N8059" i="16"/>
  <c r="N8060" i="16"/>
  <c r="N8061" i="16"/>
  <c r="N8062" i="16"/>
  <c r="N8063" i="16"/>
  <c r="N8064" i="16"/>
  <c r="N8065" i="16"/>
  <c r="N8066" i="16"/>
  <c r="N8067" i="16"/>
  <c r="N8068" i="16"/>
  <c r="N8069" i="16"/>
  <c r="N8070" i="16"/>
  <c r="N8071" i="16"/>
  <c r="N8072" i="16"/>
  <c r="N8073" i="16"/>
  <c r="N8074" i="16"/>
  <c r="N8075" i="16"/>
  <c r="N8076" i="16"/>
  <c r="N8077" i="16"/>
  <c r="N8078" i="16"/>
  <c r="N8079" i="16"/>
  <c r="N8080" i="16"/>
  <c r="N8081" i="16"/>
  <c r="N8082" i="16"/>
  <c r="N8083" i="16"/>
  <c r="N8084" i="16"/>
  <c r="N8085" i="16"/>
  <c r="N8086" i="16"/>
  <c r="N8087" i="16"/>
  <c r="N8088" i="16"/>
  <c r="N8089" i="16"/>
  <c r="N8090" i="16"/>
  <c r="N8091" i="16"/>
  <c r="N8092" i="16"/>
  <c r="N8093" i="16"/>
  <c r="N8094" i="16"/>
  <c r="N8095" i="16"/>
  <c r="N8096" i="16"/>
  <c r="N8097" i="16"/>
  <c r="N8098" i="16"/>
  <c r="N8099" i="16"/>
  <c r="N8100" i="16"/>
  <c r="N8101" i="16"/>
  <c r="N8102" i="16"/>
  <c r="N8103" i="16"/>
  <c r="N8104" i="16"/>
  <c r="N8105" i="16"/>
  <c r="N8106" i="16"/>
  <c r="N8107" i="16"/>
  <c r="N8108" i="16"/>
  <c r="N8109" i="16"/>
  <c r="N8110" i="16"/>
  <c r="N8111" i="16"/>
  <c r="N8112" i="16"/>
  <c r="N8113" i="16"/>
  <c r="N8114" i="16"/>
  <c r="N8115" i="16"/>
  <c r="N8116" i="16"/>
  <c r="N8117" i="16"/>
  <c r="N8118" i="16"/>
  <c r="N8119" i="16"/>
  <c r="N8120" i="16"/>
  <c r="N8121" i="16"/>
  <c r="N8122" i="16"/>
  <c r="N8123" i="16"/>
  <c r="N8124" i="16"/>
  <c r="N8125" i="16"/>
  <c r="N8126" i="16"/>
  <c r="N8127" i="16"/>
  <c r="N8128" i="16"/>
  <c r="N8129" i="16"/>
  <c r="N8130" i="16"/>
  <c r="N8131" i="16"/>
  <c r="N8132" i="16"/>
  <c r="N8133" i="16"/>
  <c r="N8134" i="16"/>
  <c r="N8135" i="16"/>
  <c r="N8136" i="16"/>
  <c r="N8137" i="16"/>
  <c r="N8138" i="16"/>
  <c r="N8139" i="16"/>
  <c r="N8140" i="16"/>
  <c r="N8141" i="16"/>
  <c r="N8142" i="16"/>
  <c r="N8143" i="16"/>
  <c r="N8144" i="16"/>
  <c r="N8145" i="16"/>
  <c r="N8146" i="16"/>
  <c r="N8147" i="16"/>
  <c r="N8148" i="16"/>
  <c r="N8149" i="16"/>
  <c r="N8150" i="16"/>
  <c r="N8151" i="16"/>
  <c r="N8152" i="16"/>
  <c r="N8153" i="16"/>
  <c r="N8154" i="16"/>
  <c r="N8155" i="16"/>
  <c r="N8156" i="16"/>
  <c r="N8157" i="16"/>
  <c r="N8158" i="16"/>
  <c r="N8159" i="16"/>
  <c r="N8160" i="16"/>
  <c r="N8161" i="16"/>
  <c r="N8162" i="16"/>
  <c r="N8163" i="16"/>
  <c r="N8164" i="16"/>
  <c r="N8165" i="16"/>
  <c r="N8166" i="16"/>
  <c r="N8167" i="16"/>
  <c r="N8168" i="16"/>
  <c r="N8169" i="16"/>
  <c r="N8170" i="16"/>
  <c r="N8171" i="16"/>
  <c r="N8172" i="16"/>
  <c r="N8173" i="16"/>
  <c r="N8174" i="16"/>
  <c r="N8175" i="16"/>
  <c r="N8176" i="16"/>
  <c r="N8177" i="16"/>
  <c r="N8178" i="16"/>
  <c r="N8179" i="16"/>
  <c r="N8180" i="16"/>
  <c r="N8181" i="16"/>
  <c r="N8182" i="16"/>
  <c r="N8183" i="16"/>
  <c r="N8184" i="16"/>
  <c r="N8185" i="16"/>
  <c r="N8186" i="16"/>
  <c r="N8187" i="16"/>
  <c r="N8188" i="16"/>
  <c r="N8189" i="16"/>
  <c r="N8190" i="16"/>
  <c r="N8191" i="16"/>
  <c r="N8192" i="16"/>
  <c r="N8193" i="16"/>
  <c r="N8194" i="16"/>
  <c r="N8195" i="16"/>
  <c r="N8196" i="16"/>
  <c r="N8197" i="16"/>
  <c r="N8198" i="16"/>
  <c r="N8199" i="16"/>
  <c r="N8200" i="16"/>
  <c r="N8201" i="16"/>
  <c r="N8202" i="16"/>
  <c r="N8203" i="16"/>
  <c r="N8204" i="16"/>
  <c r="N8205" i="16"/>
  <c r="N8206" i="16"/>
  <c r="N8207" i="16"/>
  <c r="N8208" i="16"/>
  <c r="N8209" i="16"/>
  <c r="N8210" i="16"/>
  <c r="N8211" i="16"/>
  <c r="N8212" i="16"/>
  <c r="N8213" i="16"/>
  <c r="N8214" i="16"/>
  <c r="N8215" i="16"/>
  <c r="N8216" i="16"/>
  <c r="N8217" i="16"/>
  <c r="N8218" i="16"/>
  <c r="N8219" i="16"/>
  <c r="N8220" i="16"/>
  <c r="N8221" i="16"/>
  <c r="N8222" i="16"/>
  <c r="N8223" i="16"/>
  <c r="N8224" i="16"/>
  <c r="N8225" i="16"/>
  <c r="N8226" i="16"/>
  <c r="N8227" i="16"/>
  <c r="N8228" i="16"/>
  <c r="N8229" i="16"/>
  <c r="N8230" i="16"/>
  <c r="N8231" i="16"/>
  <c r="N8232" i="16"/>
  <c r="N8233" i="16"/>
  <c r="N8234" i="16"/>
  <c r="N8235" i="16"/>
  <c r="N8236" i="16"/>
  <c r="N8237" i="16"/>
  <c r="N8238" i="16"/>
  <c r="N8239" i="16"/>
  <c r="N8240" i="16"/>
  <c r="N8241" i="16"/>
  <c r="N8242" i="16"/>
  <c r="N8243" i="16"/>
  <c r="N8244" i="16"/>
  <c r="N8245" i="16"/>
  <c r="N8246" i="16"/>
  <c r="N8247" i="16"/>
  <c r="N8248" i="16"/>
  <c r="N8249" i="16"/>
  <c r="N8250" i="16"/>
  <c r="N8251" i="16"/>
  <c r="N8252" i="16"/>
  <c r="N8253" i="16"/>
  <c r="N8254" i="16"/>
  <c r="N8255" i="16"/>
  <c r="N8256" i="16"/>
  <c r="N8257" i="16"/>
  <c r="N8258" i="16"/>
  <c r="N8259" i="16"/>
  <c r="N8260" i="16"/>
  <c r="N8261" i="16"/>
  <c r="N8262" i="16"/>
  <c r="N8263" i="16"/>
  <c r="N8264" i="16"/>
  <c r="N8265" i="16"/>
  <c r="N8266" i="16"/>
  <c r="N8267" i="16"/>
  <c r="N8268" i="16"/>
  <c r="N8269" i="16"/>
  <c r="N8270" i="16"/>
  <c r="N8271" i="16"/>
  <c r="N8272" i="16"/>
  <c r="N8273" i="16"/>
  <c r="N8274" i="16"/>
  <c r="N8275" i="16"/>
  <c r="N8276" i="16"/>
  <c r="N8277" i="16"/>
  <c r="N8278" i="16"/>
  <c r="N8279" i="16"/>
  <c r="N8280" i="16"/>
  <c r="N8281" i="16"/>
  <c r="N8282" i="16"/>
  <c r="N8283" i="16"/>
  <c r="N8284" i="16"/>
  <c r="N8285" i="16"/>
  <c r="N8286" i="16"/>
  <c r="N8287" i="16"/>
  <c r="N8288" i="16"/>
  <c r="N8289" i="16"/>
  <c r="N8290" i="16"/>
  <c r="N8291" i="16"/>
  <c r="N8292" i="16"/>
  <c r="N8293" i="16"/>
  <c r="N8294" i="16"/>
  <c r="N8295" i="16"/>
  <c r="N8296" i="16"/>
  <c r="N8297" i="16"/>
  <c r="N8298" i="16"/>
  <c r="N8299" i="16"/>
  <c r="N8300" i="16"/>
  <c r="N8301" i="16"/>
  <c r="N8302" i="16"/>
  <c r="N8303" i="16"/>
  <c r="N8304" i="16"/>
  <c r="N8305" i="16"/>
  <c r="N8306" i="16"/>
  <c r="N8307" i="16"/>
  <c r="N8308" i="16"/>
  <c r="N8309" i="16"/>
  <c r="N8310" i="16"/>
  <c r="N8311" i="16"/>
  <c r="N8312" i="16"/>
  <c r="N8313" i="16"/>
  <c r="N8314" i="16"/>
  <c r="N8315" i="16"/>
  <c r="N8316" i="16"/>
  <c r="N8317" i="16"/>
  <c r="N8318" i="16"/>
  <c r="N8319" i="16"/>
  <c r="N8320" i="16"/>
  <c r="N8321" i="16"/>
  <c r="N8322" i="16"/>
  <c r="N8323" i="16"/>
  <c r="N8324" i="16"/>
  <c r="N8325" i="16"/>
  <c r="N8326" i="16"/>
  <c r="N8327" i="16"/>
  <c r="N8328" i="16"/>
  <c r="N8329" i="16"/>
  <c r="N8330" i="16"/>
  <c r="N8331" i="16"/>
  <c r="N8332" i="16"/>
  <c r="N8333" i="16"/>
  <c r="N8334" i="16"/>
  <c r="N8335" i="16"/>
  <c r="N8336" i="16"/>
  <c r="N8337" i="16"/>
  <c r="N8338" i="16"/>
  <c r="N8339" i="16"/>
  <c r="N8340" i="16"/>
  <c r="N8341" i="16"/>
  <c r="N8342" i="16"/>
  <c r="N8343" i="16"/>
  <c r="N8344" i="16"/>
  <c r="N8345" i="16"/>
  <c r="N8346" i="16"/>
  <c r="N8347" i="16"/>
  <c r="N8348" i="16"/>
  <c r="N8349" i="16"/>
  <c r="N8350" i="16"/>
  <c r="N8351" i="16"/>
  <c r="N8352" i="16"/>
  <c r="N8353" i="16"/>
  <c r="N8354" i="16"/>
  <c r="N8355" i="16"/>
  <c r="N8356" i="16"/>
  <c r="N8357" i="16"/>
  <c r="N8358" i="16"/>
  <c r="N8359" i="16"/>
  <c r="N8360" i="16"/>
  <c r="N8361" i="16"/>
  <c r="N8362" i="16"/>
  <c r="N8363" i="16"/>
  <c r="N8364" i="16"/>
  <c r="N8365" i="16"/>
  <c r="N8366" i="16"/>
  <c r="N8367" i="16"/>
  <c r="N8368" i="16"/>
  <c r="N8369" i="16"/>
  <c r="N8370" i="16"/>
  <c r="N8371" i="16"/>
  <c r="N8372" i="16"/>
  <c r="N8373" i="16"/>
  <c r="N8374" i="16"/>
  <c r="N8375" i="16"/>
  <c r="N8376" i="16"/>
  <c r="N8377" i="16"/>
  <c r="N8378" i="16"/>
  <c r="N8379" i="16"/>
  <c r="N8380" i="16"/>
  <c r="N8381" i="16"/>
  <c r="N8382" i="16"/>
  <c r="N8383" i="16"/>
  <c r="N8384" i="16"/>
  <c r="N8385" i="16"/>
  <c r="N8386" i="16"/>
  <c r="N8387" i="16"/>
  <c r="N8388" i="16"/>
  <c r="N8389" i="16"/>
  <c r="N8390" i="16"/>
  <c r="N8391" i="16"/>
  <c r="N8392" i="16"/>
  <c r="N8393" i="16"/>
  <c r="N8394" i="16"/>
  <c r="N8395" i="16"/>
  <c r="N8396" i="16"/>
  <c r="N8397" i="16"/>
  <c r="N8398" i="16"/>
  <c r="N8399" i="16"/>
  <c r="N8400" i="16"/>
  <c r="N8401" i="16"/>
  <c r="N8402" i="16"/>
  <c r="N8403" i="16"/>
  <c r="N8404" i="16"/>
  <c r="N8405" i="16"/>
  <c r="N8406" i="16"/>
  <c r="N8407" i="16"/>
  <c r="N8408" i="16"/>
  <c r="N8409" i="16"/>
  <c r="N8410" i="16"/>
  <c r="N8411" i="16"/>
  <c r="N8412" i="16"/>
  <c r="N8413" i="16"/>
  <c r="N8414" i="16"/>
  <c r="N8415" i="16"/>
  <c r="N8416" i="16"/>
  <c r="N8417" i="16"/>
  <c r="N8418" i="16"/>
  <c r="N8419" i="16"/>
  <c r="N8420" i="16"/>
  <c r="N8421" i="16"/>
  <c r="N8422" i="16"/>
  <c r="N8423" i="16"/>
  <c r="N8424" i="16"/>
  <c r="N8425" i="16"/>
  <c r="N8426" i="16"/>
  <c r="N8427" i="16"/>
  <c r="N8428" i="16"/>
  <c r="N8429" i="16"/>
  <c r="N8430" i="16"/>
  <c r="N8431" i="16"/>
  <c r="N8432" i="16"/>
  <c r="N8433" i="16"/>
  <c r="N8434" i="16"/>
  <c r="N8435" i="16"/>
  <c r="N8436" i="16"/>
  <c r="N8437" i="16"/>
  <c r="N8438" i="16"/>
  <c r="N8439" i="16"/>
  <c r="N8440" i="16"/>
  <c r="N8441" i="16"/>
  <c r="N8442" i="16"/>
  <c r="N8443" i="16"/>
  <c r="N8444" i="16"/>
  <c r="N8445" i="16"/>
  <c r="N8446" i="16"/>
  <c r="N8447" i="16"/>
  <c r="N8448" i="16"/>
  <c r="N8449" i="16"/>
  <c r="N8450" i="16"/>
  <c r="N8451" i="16"/>
  <c r="N8452" i="16"/>
  <c r="N8453" i="16"/>
  <c r="N8454" i="16"/>
  <c r="N8455" i="16"/>
  <c r="N8456" i="16"/>
  <c r="N8457" i="16"/>
  <c r="N8458" i="16"/>
  <c r="N8459" i="16"/>
  <c r="N8460" i="16"/>
  <c r="N8461" i="16"/>
  <c r="N8462" i="16"/>
  <c r="N8463" i="16"/>
  <c r="N8464" i="16"/>
  <c r="N8465" i="16"/>
  <c r="N8466" i="16"/>
  <c r="N8467" i="16"/>
  <c r="N8468" i="16"/>
  <c r="N8469" i="16"/>
  <c r="N8470" i="16"/>
  <c r="N8471" i="16"/>
  <c r="N8472" i="16"/>
  <c r="N8473" i="16"/>
  <c r="N8474" i="16"/>
  <c r="N8475" i="16"/>
  <c r="N8476" i="16"/>
  <c r="N8477" i="16"/>
  <c r="N8478" i="16"/>
  <c r="N8479" i="16"/>
  <c r="N8480" i="16"/>
  <c r="N8481" i="16"/>
  <c r="N8482" i="16"/>
  <c r="N8483" i="16"/>
  <c r="N8484" i="16"/>
  <c r="N8485" i="16"/>
  <c r="N8486" i="16"/>
  <c r="N8487" i="16"/>
  <c r="N8488" i="16"/>
  <c r="N8489" i="16"/>
  <c r="N8490" i="16"/>
  <c r="N8491" i="16"/>
  <c r="N8492" i="16"/>
  <c r="N8493" i="16"/>
  <c r="N8494" i="16"/>
  <c r="N8495" i="16"/>
  <c r="N8496" i="16"/>
  <c r="N8497" i="16"/>
  <c r="N8498" i="16"/>
  <c r="N8499" i="16"/>
  <c r="N8500" i="16"/>
  <c r="N8501" i="16"/>
  <c r="N8502" i="16"/>
  <c r="N8503" i="16"/>
  <c r="N8504" i="16"/>
  <c r="N8505" i="16"/>
  <c r="N8506" i="16"/>
  <c r="N8507" i="16"/>
  <c r="N8508" i="16"/>
  <c r="N8509" i="16"/>
  <c r="N8510" i="16"/>
  <c r="N8511" i="16"/>
  <c r="N8512" i="16"/>
  <c r="N8513" i="16"/>
  <c r="N8514" i="16"/>
  <c r="N8515" i="16"/>
  <c r="N8516" i="16"/>
  <c r="N8517" i="16"/>
  <c r="N8518" i="16"/>
  <c r="N8519" i="16"/>
  <c r="N8520" i="16"/>
  <c r="N8521" i="16"/>
  <c r="N8522" i="16"/>
  <c r="N8523" i="16"/>
  <c r="N8524" i="16"/>
  <c r="N8525" i="16"/>
  <c r="N8526" i="16"/>
  <c r="N8527" i="16"/>
  <c r="N8528" i="16"/>
  <c r="N8529" i="16"/>
  <c r="N8530" i="16"/>
  <c r="N8531" i="16"/>
  <c r="N8532" i="16"/>
  <c r="N8533" i="16"/>
  <c r="N8534" i="16"/>
  <c r="N8535" i="16"/>
  <c r="N8536" i="16"/>
  <c r="N8537" i="16"/>
  <c r="N8538" i="16"/>
  <c r="N8539" i="16"/>
  <c r="N8540" i="16"/>
  <c r="N8541" i="16"/>
  <c r="N8542" i="16"/>
  <c r="N8543" i="16"/>
  <c r="N8544" i="16"/>
  <c r="N8545" i="16"/>
  <c r="N8546" i="16"/>
  <c r="N8547" i="16"/>
  <c r="N8548" i="16"/>
  <c r="N8549" i="16"/>
  <c r="N8550" i="16"/>
  <c r="N8551" i="16"/>
  <c r="N8552" i="16"/>
  <c r="N8553" i="16"/>
  <c r="N8554" i="16"/>
  <c r="N8555" i="16"/>
  <c r="N8556" i="16"/>
  <c r="N8557" i="16"/>
  <c r="N8558" i="16"/>
  <c r="N8559" i="16"/>
  <c r="N8560" i="16"/>
  <c r="N8561" i="16"/>
  <c r="N8562" i="16"/>
  <c r="N8563" i="16"/>
  <c r="N8564" i="16"/>
  <c r="N8565" i="16"/>
  <c r="N8566" i="16"/>
  <c r="N8567" i="16"/>
  <c r="N8568" i="16"/>
  <c r="N8569" i="16"/>
  <c r="N8570" i="16"/>
  <c r="N8571" i="16"/>
  <c r="N8572" i="16"/>
  <c r="N8573" i="16"/>
  <c r="N8574" i="16"/>
  <c r="N8575" i="16"/>
  <c r="N8576" i="16"/>
  <c r="N8577" i="16"/>
  <c r="N8578" i="16"/>
  <c r="N8579" i="16"/>
  <c r="N8580" i="16"/>
  <c r="N8581" i="16"/>
  <c r="N8582" i="16"/>
  <c r="N8583" i="16"/>
  <c r="N8584" i="16"/>
  <c r="N8585" i="16"/>
  <c r="N8586" i="16"/>
  <c r="N8587" i="16"/>
  <c r="N8588" i="16"/>
  <c r="N8589" i="16"/>
  <c r="N8590" i="16"/>
  <c r="N8591" i="16"/>
  <c r="N8592" i="16"/>
  <c r="N8593" i="16"/>
  <c r="N8594" i="16"/>
  <c r="N8595" i="16"/>
  <c r="N8596" i="16"/>
  <c r="N8597" i="16"/>
  <c r="N8598" i="16"/>
  <c r="N8599" i="16"/>
  <c r="N8600" i="16"/>
  <c r="N8601" i="16"/>
  <c r="N8602" i="16"/>
  <c r="N8603" i="16"/>
  <c r="N8604" i="16"/>
  <c r="N8605" i="16"/>
  <c r="N8606" i="16"/>
  <c r="N8607" i="16"/>
  <c r="N8608" i="16"/>
  <c r="N8609" i="16"/>
  <c r="N8610" i="16"/>
  <c r="N8611" i="16"/>
  <c r="N8612" i="16"/>
  <c r="N8613" i="16"/>
  <c r="N8614" i="16"/>
  <c r="N8615" i="16"/>
  <c r="N8616" i="16"/>
  <c r="N8617" i="16"/>
  <c r="N8618" i="16"/>
  <c r="N8619" i="16"/>
  <c r="N8620" i="16"/>
  <c r="N8621" i="16"/>
  <c r="N8622" i="16"/>
  <c r="N8623" i="16"/>
  <c r="N8624" i="16"/>
  <c r="N8625" i="16"/>
  <c r="N8626" i="16"/>
  <c r="N8627" i="16"/>
  <c r="N8628" i="16"/>
  <c r="N8629" i="16"/>
  <c r="N8630" i="16"/>
  <c r="N8631" i="16"/>
  <c r="N8632" i="16"/>
  <c r="N8633" i="16"/>
  <c r="N8634" i="16"/>
  <c r="N8635" i="16"/>
  <c r="N8636" i="16"/>
  <c r="N8637" i="16"/>
  <c r="N8638" i="16"/>
  <c r="N8639" i="16"/>
  <c r="N8640" i="16"/>
  <c r="N8641" i="16"/>
  <c r="N8642" i="16"/>
  <c r="N8643" i="16"/>
  <c r="N8644" i="16"/>
  <c r="N8645" i="16"/>
  <c r="N8646" i="16"/>
  <c r="N8647" i="16"/>
  <c r="N8648" i="16"/>
  <c r="N8649" i="16"/>
  <c r="N8650" i="16"/>
  <c r="N8651" i="16"/>
  <c r="N8652" i="16"/>
  <c r="N8653" i="16"/>
  <c r="N8654" i="16"/>
  <c r="N8655" i="16"/>
  <c r="N8656" i="16"/>
  <c r="N8657" i="16"/>
  <c r="N8658" i="16"/>
  <c r="N8659" i="16"/>
  <c r="N8660" i="16"/>
  <c r="N8661" i="16"/>
  <c r="N8662" i="16"/>
  <c r="N8663" i="16"/>
  <c r="N8664" i="16"/>
  <c r="N8665" i="16"/>
  <c r="N8666" i="16"/>
  <c r="N8667" i="16"/>
  <c r="N8668" i="16"/>
  <c r="N8669" i="16"/>
  <c r="N8670" i="16"/>
  <c r="N8671" i="16"/>
  <c r="N8672" i="16"/>
  <c r="N8673" i="16"/>
  <c r="N8674" i="16"/>
  <c r="N8675" i="16"/>
  <c r="N8676" i="16"/>
  <c r="N8677" i="16"/>
  <c r="N8678" i="16"/>
  <c r="N8679" i="16"/>
  <c r="N8680" i="16"/>
  <c r="N8681" i="16"/>
  <c r="N8682" i="16"/>
  <c r="N8683" i="16"/>
  <c r="N8684" i="16"/>
  <c r="N8685" i="16"/>
  <c r="N8686" i="16"/>
  <c r="N8687" i="16"/>
  <c r="N8688" i="16"/>
  <c r="N8689" i="16"/>
  <c r="N8690" i="16"/>
  <c r="N8691" i="16"/>
  <c r="N8692" i="16"/>
  <c r="N8693" i="16"/>
  <c r="N8694" i="16"/>
  <c r="N8695" i="16"/>
  <c r="N8696" i="16"/>
  <c r="N8697" i="16"/>
  <c r="N8698" i="16"/>
  <c r="N8699" i="16"/>
  <c r="N8700" i="16"/>
  <c r="N8701" i="16"/>
  <c r="N8702" i="16"/>
  <c r="N8703" i="16"/>
  <c r="N8704" i="16"/>
  <c r="N8705" i="16"/>
  <c r="N8706" i="16"/>
  <c r="N8707" i="16"/>
  <c r="N8708" i="16"/>
  <c r="N8709" i="16"/>
  <c r="N8710" i="16"/>
  <c r="N8711" i="16"/>
  <c r="N8712" i="16"/>
  <c r="N8713" i="16"/>
  <c r="N8714" i="16"/>
  <c r="N8715" i="16"/>
  <c r="N8716" i="16"/>
  <c r="N8717" i="16"/>
  <c r="N8718" i="16"/>
  <c r="N8719" i="16"/>
  <c r="N8720" i="16"/>
  <c r="N8721" i="16"/>
  <c r="N8722" i="16"/>
  <c r="N8723" i="16"/>
  <c r="N8724" i="16"/>
  <c r="N8725" i="16"/>
  <c r="N8726" i="16"/>
  <c r="N8727" i="16"/>
  <c r="N8728" i="16"/>
  <c r="N8729" i="16"/>
  <c r="N8730" i="16"/>
  <c r="N8731" i="16"/>
  <c r="N8732" i="16"/>
  <c r="N8733" i="16"/>
  <c r="N8734" i="16"/>
  <c r="N8735" i="16"/>
  <c r="N8736" i="16"/>
  <c r="N8737" i="16"/>
  <c r="N8738" i="16"/>
  <c r="N8739" i="16"/>
  <c r="N8740" i="16"/>
  <c r="N8741" i="16"/>
  <c r="N8742" i="16"/>
  <c r="N8743" i="16"/>
  <c r="N8744" i="16"/>
  <c r="N8745" i="16"/>
  <c r="N8746" i="16"/>
  <c r="N8747" i="16"/>
  <c r="N8748" i="16"/>
  <c r="N8749" i="16"/>
  <c r="N8750" i="16"/>
  <c r="N8751" i="16"/>
  <c r="N8752" i="16"/>
  <c r="N8753" i="16"/>
  <c r="N8754" i="16"/>
  <c r="N8755" i="16"/>
  <c r="N8756" i="16"/>
  <c r="N8757" i="16"/>
  <c r="N8758" i="16"/>
  <c r="N8759" i="16"/>
  <c r="N8760" i="16"/>
  <c r="N8761" i="16"/>
  <c r="N8762" i="16"/>
  <c r="N8763" i="16"/>
  <c r="N8764" i="16"/>
  <c r="N8765" i="16"/>
  <c r="N8766" i="16"/>
  <c r="N8767" i="16"/>
  <c r="N8768" i="16"/>
  <c r="N8769" i="16"/>
  <c r="N8770" i="16"/>
  <c r="N8771" i="16"/>
  <c r="N8772" i="16"/>
  <c r="N8773" i="16"/>
  <c r="N8774" i="16"/>
  <c r="N8775" i="16"/>
  <c r="N8776" i="16"/>
  <c r="N8777" i="16"/>
  <c r="N8778" i="16"/>
  <c r="N8779" i="16"/>
  <c r="N8780" i="16"/>
  <c r="N8781" i="16"/>
  <c r="N8782" i="16"/>
  <c r="N8783" i="16"/>
  <c r="N8784" i="16"/>
  <c r="N8785" i="16"/>
  <c r="N8786" i="16"/>
  <c r="N8787" i="16"/>
  <c r="N8788" i="16"/>
  <c r="N8789" i="16"/>
  <c r="N8790" i="16"/>
  <c r="N8791" i="16"/>
  <c r="N8792" i="16"/>
  <c r="N8793" i="16"/>
  <c r="N8794" i="16"/>
  <c r="N8795" i="16"/>
  <c r="N8796" i="16"/>
  <c r="N8797" i="16"/>
  <c r="N8798" i="16"/>
  <c r="N8799" i="16"/>
  <c r="N8800" i="16"/>
  <c r="N8801" i="16"/>
  <c r="N8802" i="16"/>
  <c r="N8803" i="16"/>
  <c r="N8804" i="16"/>
  <c r="N8805" i="16"/>
  <c r="N8806" i="16"/>
  <c r="N8807" i="16"/>
  <c r="N8808" i="16"/>
  <c r="N8809" i="16"/>
  <c r="N8810" i="16"/>
  <c r="N8811" i="16"/>
  <c r="N8812" i="16"/>
  <c r="N8813" i="16"/>
  <c r="N8814" i="16"/>
  <c r="N8815" i="16"/>
  <c r="N8816" i="16"/>
  <c r="N8817" i="16"/>
  <c r="N8818" i="16"/>
  <c r="N8819" i="16"/>
  <c r="N8820" i="16"/>
  <c r="N8821" i="16"/>
  <c r="N8822" i="16"/>
  <c r="N8823" i="16"/>
  <c r="N8824" i="16"/>
  <c r="N8825" i="16"/>
  <c r="N8826" i="16"/>
  <c r="N8827" i="16"/>
  <c r="N8828" i="16"/>
  <c r="N8829" i="16"/>
  <c r="N8830" i="16"/>
  <c r="N8831" i="16"/>
  <c r="N8832" i="16"/>
  <c r="N8833" i="16"/>
  <c r="N8834" i="16"/>
  <c r="N8835" i="16"/>
  <c r="N8836" i="16"/>
  <c r="N8837" i="16"/>
  <c r="N8838" i="16"/>
  <c r="N8839" i="16"/>
  <c r="N8840" i="16"/>
  <c r="N8841" i="16"/>
  <c r="N8842" i="16"/>
  <c r="N8843" i="16"/>
  <c r="N8844" i="16"/>
  <c r="N8845" i="16"/>
  <c r="N8846" i="16"/>
  <c r="N8847" i="16"/>
  <c r="N8848" i="16"/>
  <c r="N8849" i="16"/>
  <c r="N8850" i="16"/>
  <c r="N8851" i="16"/>
  <c r="N8852" i="16"/>
  <c r="N8853" i="16"/>
  <c r="N8854" i="16"/>
  <c r="N8855" i="16"/>
  <c r="N8856" i="16"/>
  <c r="N8857" i="16"/>
  <c r="N8858" i="16"/>
  <c r="N8859" i="16"/>
  <c r="N8860" i="16"/>
  <c r="N8861" i="16"/>
  <c r="N8862" i="16"/>
  <c r="N8863" i="16"/>
  <c r="N8864" i="16"/>
  <c r="N8865" i="16"/>
  <c r="N8866" i="16"/>
  <c r="N8867" i="16"/>
  <c r="N8868" i="16"/>
  <c r="N8869" i="16"/>
  <c r="N8870" i="16"/>
  <c r="N8871" i="16"/>
  <c r="N8872" i="16"/>
  <c r="N8873" i="16"/>
  <c r="N8874" i="16"/>
  <c r="N8875" i="16"/>
  <c r="N8876" i="16"/>
  <c r="N8877" i="16"/>
  <c r="N8878" i="16"/>
  <c r="N8879" i="16"/>
  <c r="N8880" i="16"/>
  <c r="N8881" i="16"/>
  <c r="N8882" i="16"/>
  <c r="N8883" i="16"/>
  <c r="N8884" i="16"/>
  <c r="N8885" i="16"/>
  <c r="N8886" i="16"/>
  <c r="N8887" i="16"/>
  <c r="N8888" i="16"/>
  <c r="N8889" i="16"/>
  <c r="N8890" i="16"/>
  <c r="N8891" i="16"/>
  <c r="N8892" i="16"/>
  <c r="N8893" i="16"/>
  <c r="N8894" i="16"/>
  <c r="N8895" i="16"/>
  <c r="N8896" i="16"/>
  <c r="N8897" i="16"/>
  <c r="N8898" i="16"/>
  <c r="N8899" i="16"/>
  <c r="N8900" i="16"/>
  <c r="N8901" i="16"/>
  <c r="N8902" i="16"/>
  <c r="N8903" i="16"/>
  <c r="N8904" i="16"/>
  <c r="N8905" i="16"/>
  <c r="N8906" i="16"/>
  <c r="N8907" i="16"/>
  <c r="N8908" i="16"/>
  <c r="N8909" i="16"/>
  <c r="N8910" i="16"/>
  <c r="N8911" i="16"/>
  <c r="N8912" i="16"/>
  <c r="N8913" i="16"/>
  <c r="N8914" i="16"/>
  <c r="N8915" i="16"/>
  <c r="N8916" i="16"/>
  <c r="N8917" i="16"/>
  <c r="N8918" i="16"/>
  <c r="N8919" i="16"/>
  <c r="N8920" i="16"/>
  <c r="N8921" i="16"/>
  <c r="N8922" i="16"/>
  <c r="N8923" i="16"/>
  <c r="N8924" i="16"/>
  <c r="N8925" i="16"/>
  <c r="N8926" i="16"/>
  <c r="N8927" i="16"/>
  <c r="N8928" i="16"/>
  <c r="N8929" i="16"/>
  <c r="N8930" i="16"/>
  <c r="N8931" i="16"/>
  <c r="N8932" i="16"/>
  <c r="N8933" i="16"/>
  <c r="N8934" i="16"/>
  <c r="N8935" i="16"/>
  <c r="N8936" i="16"/>
  <c r="N8937" i="16"/>
  <c r="N8938" i="16"/>
  <c r="N8939" i="16"/>
  <c r="N8940" i="16"/>
  <c r="N8941" i="16"/>
  <c r="N8942" i="16"/>
  <c r="N8943" i="16"/>
  <c r="N8944" i="16"/>
  <c r="N8945" i="16"/>
  <c r="N8946" i="16"/>
  <c r="N8947" i="16"/>
  <c r="N8948" i="16"/>
  <c r="N8949" i="16"/>
  <c r="N8950" i="16"/>
  <c r="N8951" i="16"/>
  <c r="N8952" i="16"/>
  <c r="N8953" i="16"/>
  <c r="N8954" i="16"/>
  <c r="N8955" i="16"/>
  <c r="N8956" i="16"/>
  <c r="N8957" i="16"/>
  <c r="N8958" i="16"/>
  <c r="N8959" i="16"/>
  <c r="N8960" i="16"/>
  <c r="N8961" i="16"/>
  <c r="N8962" i="16"/>
  <c r="N8963" i="16"/>
  <c r="N8964" i="16"/>
  <c r="N8965" i="16"/>
  <c r="N8966" i="16"/>
  <c r="N8967" i="16"/>
  <c r="N8968" i="16"/>
  <c r="N8969" i="16"/>
  <c r="N8970" i="16"/>
  <c r="N8971" i="16"/>
  <c r="N8972" i="16"/>
  <c r="N8973" i="16"/>
  <c r="N8974" i="16"/>
  <c r="N8975" i="16"/>
  <c r="N8976" i="16"/>
  <c r="N8977" i="16"/>
  <c r="N8978" i="16"/>
  <c r="N8979" i="16"/>
  <c r="N8980" i="16"/>
  <c r="N8981" i="16"/>
  <c r="N8982" i="16"/>
  <c r="N8983" i="16"/>
  <c r="N8984" i="16"/>
  <c r="N8985" i="16"/>
  <c r="N8986" i="16"/>
  <c r="N8987" i="16"/>
  <c r="N8988" i="16"/>
  <c r="N8989" i="16"/>
  <c r="N8990" i="16"/>
  <c r="N8991" i="16"/>
  <c r="N8992" i="16"/>
  <c r="N8993" i="16"/>
  <c r="N8994" i="16"/>
  <c r="N8995" i="16"/>
  <c r="N8996" i="16"/>
  <c r="N8997" i="16"/>
  <c r="N8998" i="16"/>
  <c r="N8999" i="16"/>
  <c r="N9000" i="16"/>
  <c r="N9001" i="16"/>
  <c r="N9002" i="16"/>
  <c r="N9003" i="16"/>
  <c r="N9004" i="16"/>
  <c r="N9005" i="16"/>
  <c r="N9006" i="16"/>
  <c r="N9007" i="16"/>
  <c r="N9008" i="16"/>
  <c r="N9009" i="16"/>
  <c r="N9010" i="16"/>
  <c r="N9011" i="16"/>
  <c r="N9012" i="16"/>
  <c r="N9013" i="16"/>
  <c r="N9014" i="16"/>
  <c r="N9015" i="16"/>
  <c r="N9016" i="16"/>
  <c r="N9017" i="16"/>
  <c r="N9018" i="16"/>
  <c r="N9019" i="16"/>
  <c r="N9020" i="16"/>
  <c r="N9021" i="16"/>
  <c r="N9022" i="16"/>
  <c r="N9023" i="16"/>
  <c r="N9024" i="16"/>
  <c r="N9025" i="16"/>
  <c r="N9026" i="16"/>
  <c r="N9027" i="16"/>
  <c r="N9028" i="16"/>
  <c r="N9029" i="16"/>
  <c r="N9030" i="16"/>
  <c r="N9031" i="16"/>
  <c r="N9032" i="16"/>
  <c r="N9033" i="16"/>
  <c r="N9034" i="16"/>
  <c r="N9035" i="16"/>
  <c r="N9036" i="16"/>
  <c r="N9037" i="16"/>
  <c r="N9038" i="16"/>
  <c r="N9039" i="16"/>
  <c r="N9040" i="16"/>
  <c r="N9041" i="16"/>
  <c r="N9042" i="16"/>
  <c r="N9043" i="16"/>
  <c r="N9044" i="16"/>
  <c r="N9045" i="16"/>
  <c r="N9046" i="16"/>
  <c r="N9047" i="16"/>
  <c r="N9048" i="16"/>
  <c r="N9049" i="16"/>
  <c r="N9050" i="16"/>
  <c r="N9051" i="16"/>
  <c r="N9052" i="16"/>
  <c r="N9053" i="16"/>
  <c r="N9054" i="16"/>
  <c r="N9055" i="16"/>
  <c r="N9056" i="16"/>
  <c r="N9057" i="16"/>
  <c r="N9058" i="16"/>
  <c r="N9059" i="16"/>
  <c r="N9060" i="16"/>
  <c r="N9061" i="16"/>
  <c r="N9062" i="16"/>
  <c r="N9063" i="16"/>
  <c r="N9064" i="16"/>
  <c r="N9065" i="16"/>
  <c r="N9066" i="16"/>
  <c r="N9067" i="16"/>
  <c r="N9068" i="16"/>
  <c r="N9069" i="16"/>
  <c r="N9070" i="16"/>
  <c r="N9071" i="16"/>
  <c r="N9072" i="16"/>
  <c r="N9073" i="16"/>
  <c r="N9074" i="16"/>
  <c r="N9075" i="16"/>
  <c r="N9076" i="16"/>
  <c r="N9077" i="16"/>
  <c r="N9078" i="16"/>
  <c r="N9079" i="16"/>
  <c r="N9080" i="16"/>
  <c r="N9081" i="16"/>
  <c r="N9082" i="16"/>
  <c r="N9083" i="16"/>
  <c r="N9084" i="16"/>
  <c r="N9085" i="16"/>
  <c r="N9086" i="16"/>
  <c r="N9087" i="16"/>
  <c r="N9088" i="16"/>
  <c r="N9089" i="16"/>
  <c r="N9090" i="16"/>
  <c r="N9091" i="16"/>
  <c r="N9092" i="16"/>
  <c r="N9093" i="16"/>
  <c r="N9094" i="16"/>
  <c r="N9095" i="16"/>
  <c r="N9096" i="16"/>
  <c r="N9097" i="16"/>
  <c r="N9098" i="16"/>
  <c r="N9099" i="16"/>
  <c r="N9100" i="16"/>
  <c r="N9101" i="16"/>
  <c r="N9102" i="16"/>
  <c r="N9103" i="16"/>
  <c r="N9104" i="16"/>
  <c r="N9105" i="16"/>
  <c r="N9106" i="16"/>
  <c r="N9107" i="16"/>
  <c r="N9108" i="16"/>
  <c r="N9109" i="16"/>
  <c r="N9110" i="16"/>
  <c r="N9111" i="16"/>
  <c r="N9112" i="16"/>
  <c r="N9113" i="16"/>
  <c r="N9114" i="16"/>
  <c r="N9115" i="16"/>
  <c r="N9116" i="16"/>
  <c r="N9117" i="16"/>
  <c r="N9118" i="16"/>
  <c r="N9119" i="16"/>
  <c r="N9120" i="16"/>
  <c r="N9121" i="16"/>
  <c r="N9122" i="16"/>
  <c r="N9123" i="16"/>
  <c r="N9124" i="16"/>
  <c r="N9125" i="16"/>
  <c r="N9126" i="16"/>
  <c r="N9127" i="16"/>
  <c r="N9128" i="16"/>
  <c r="N9129" i="16"/>
  <c r="N9130" i="16"/>
  <c r="N9131" i="16"/>
  <c r="N9132" i="16"/>
  <c r="N9133" i="16"/>
  <c r="N9134" i="16"/>
  <c r="N9135" i="16"/>
  <c r="N9136" i="16"/>
  <c r="N9137" i="16"/>
  <c r="N9138" i="16"/>
  <c r="N9139" i="16"/>
  <c r="N9140" i="16"/>
  <c r="N9141" i="16"/>
  <c r="N9142" i="16"/>
  <c r="N9143" i="16"/>
  <c r="N9144" i="16"/>
  <c r="N9145" i="16"/>
  <c r="N9146" i="16"/>
  <c r="N9147" i="16"/>
  <c r="N9148" i="16"/>
  <c r="N9149" i="16"/>
  <c r="N9150" i="16"/>
  <c r="N9151" i="16"/>
  <c r="N9152" i="16"/>
  <c r="N9153" i="16"/>
  <c r="N9154" i="16"/>
  <c r="N9155" i="16"/>
  <c r="N9156" i="16"/>
  <c r="N9157" i="16"/>
  <c r="N9158" i="16"/>
  <c r="N9159" i="16"/>
  <c r="N9160" i="16"/>
  <c r="N9161" i="16"/>
  <c r="N9162" i="16"/>
  <c r="N9163" i="16"/>
  <c r="N9164" i="16"/>
  <c r="N9165" i="16"/>
  <c r="N9166" i="16"/>
  <c r="N9167" i="16"/>
  <c r="N9168" i="16"/>
  <c r="N9169" i="16"/>
  <c r="N9170" i="16"/>
  <c r="N9171" i="16"/>
  <c r="N9172" i="16"/>
  <c r="N9173" i="16"/>
  <c r="N9174" i="16"/>
  <c r="N9175" i="16"/>
  <c r="N9176" i="16"/>
  <c r="N9177" i="16"/>
  <c r="N9178" i="16"/>
  <c r="N9179" i="16"/>
  <c r="N9180" i="16"/>
  <c r="N9181" i="16"/>
  <c r="N9182" i="16"/>
  <c r="N9183" i="16"/>
  <c r="N9184" i="16"/>
  <c r="N9185" i="16"/>
  <c r="N9186" i="16"/>
  <c r="N9187" i="16"/>
  <c r="N9188" i="16"/>
  <c r="N9189" i="16"/>
  <c r="N9190" i="16"/>
  <c r="N9191" i="16"/>
  <c r="N9192" i="16"/>
  <c r="N9193" i="16"/>
  <c r="N9194" i="16"/>
  <c r="N9195" i="16"/>
  <c r="N9196" i="16"/>
  <c r="N9197" i="16"/>
  <c r="N9198" i="16"/>
  <c r="N9199" i="16"/>
  <c r="N9200" i="16"/>
  <c r="N9201" i="16"/>
  <c r="N9202" i="16"/>
  <c r="N9203" i="16"/>
  <c r="N9204" i="16"/>
  <c r="N9205" i="16"/>
  <c r="N9206" i="16"/>
  <c r="N9207" i="16"/>
  <c r="N9208" i="16"/>
  <c r="N9209" i="16"/>
  <c r="N9210" i="16"/>
  <c r="N9211" i="16"/>
  <c r="N9212" i="16"/>
  <c r="N9213" i="16"/>
  <c r="N9214" i="16"/>
  <c r="N9215" i="16"/>
  <c r="N9216" i="16"/>
  <c r="N9217" i="16"/>
  <c r="N9218" i="16"/>
  <c r="N9219" i="16"/>
  <c r="N9220" i="16"/>
  <c r="N9221" i="16"/>
  <c r="N9222" i="16"/>
  <c r="N9223" i="16"/>
  <c r="N9224" i="16"/>
  <c r="N9225" i="16"/>
  <c r="N9226" i="16"/>
  <c r="N9227" i="16"/>
  <c r="N9228" i="16"/>
  <c r="N9229" i="16"/>
  <c r="N9230" i="16"/>
  <c r="N9231" i="16"/>
  <c r="N9232" i="16"/>
  <c r="N9233" i="16"/>
  <c r="N9234" i="16"/>
  <c r="N9235" i="16"/>
  <c r="N9236" i="16"/>
  <c r="N9237" i="16"/>
  <c r="N9238" i="16"/>
  <c r="N9239" i="16"/>
  <c r="N9240" i="16"/>
  <c r="N9241" i="16"/>
  <c r="N9242" i="16"/>
  <c r="N9243" i="16"/>
  <c r="N9244" i="16"/>
  <c r="N9245" i="16"/>
  <c r="N9246" i="16"/>
  <c r="N9247" i="16"/>
  <c r="N9248" i="16"/>
  <c r="N9249" i="16"/>
  <c r="N9250" i="16"/>
  <c r="N9251" i="16"/>
  <c r="N9252" i="16"/>
  <c r="N9253" i="16"/>
  <c r="N9254" i="16"/>
  <c r="N9255" i="16"/>
  <c r="N9256" i="16"/>
  <c r="N9257" i="16"/>
  <c r="N9258" i="16"/>
  <c r="N9259" i="16"/>
  <c r="N9260" i="16"/>
  <c r="N9261" i="16"/>
  <c r="N9262" i="16"/>
  <c r="N9263" i="16"/>
  <c r="N9264" i="16"/>
  <c r="N9265" i="16"/>
  <c r="N9266" i="16"/>
  <c r="N9267" i="16"/>
  <c r="N9268" i="16"/>
  <c r="N9269" i="16"/>
  <c r="N9270" i="16"/>
  <c r="N9271" i="16"/>
  <c r="N9272" i="16"/>
  <c r="N9273" i="16"/>
  <c r="N9274" i="16"/>
  <c r="N9275" i="16"/>
  <c r="N9276" i="16"/>
  <c r="N9277" i="16"/>
  <c r="N9278" i="16"/>
  <c r="N9279" i="16"/>
  <c r="N9280" i="16"/>
  <c r="N9281" i="16"/>
  <c r="N9282" i="16"/>
  <c r="N9283" i="16"/>
  <c r="N9284" i="16"/>
  <c r="N9285" i="16"/>
  <c r="N9286" i="16"/>
  <c r="N9287" i="16"/>
  <c r="N9288" i="16"/>
  <c r="N9289" i="16"/>
  <c r="N9290" i="16"/>
  <c r="N9291" i="16"/>
  <c r="N9292" i="16"/>
  <c r="N9293" i="16"/>
  <c r="N9294" i="16"/>
  <c r="N9295" i="16"/>
  <c r="N9296" i="16"/>
  <c r="N9297" i="16"/>
  <c r="N9298" i="16"/>
  <c r="N9299" i="16"/>
  <c r="N9300" i="16"/>
  <c r="N9301" i="16"/>
  <c r="N9302" i="16"/>
  <c r="N9303" i="16"/>
  <c r="N9304" i="16"/>
  <c r="N9305" i="16"/>
  <c r="N9306" i="16"/>
  <c r="N9307" i="16"/>
  <c r="N9308" i="16"/>
  <c r="N9309" i="16"/>
  <c r="N9310" i="16"/>
  <c r="N9311" i="16"/>
  <c r="N9312" i="16"/>
  <c r="N9313" i="16"/>
  <c r="N9314" i="16"/>
  <c r="N9315" i="16"/>
  <c r="N9316" i="16"/>
  <c r="N9317" i="16"/>
  <c r="N9318" i="16"/>
  <c r="N9319" i="16"/>
  <c r="N9320" i="16"/>
  <c r="N9321" i="16"/>
  <c r="N9322" i="16"/>
  <c r="N9323" i="16"/>
  <c r="N9324" i="16"/>
  <c r="N9325" i="16"/>
  <c r="N9326" i="16"/>
  <c r="N9327" i="16"/>
  <c r="N9328" i="16"/>
  <c r="N9329" i="16"/>
  <c r="N9330" i="16"/>
  <c r="N9331" i="16"/>
  <c r="N9332" i="16"/>
  <c r="N9333" i="16"/>
  <c r="N9334" i="16"/>
  <c r="N9335" i="16"/>
  <c r="N9336" i="16"/>
  <c r="N9337" i="16"/>
  <c r="N9338" i="16"/>
  <c r="N9339" i="16"/>
  <c r="N9340" i="16"/>
  <c r="N9341" i="16"/>
  <c r="N9342" i="16"/>
  <c r="N9343" i="16"/>
  <c r="N9344" i="16"/>
  <c r="N9345" i="16"/>
  <c r="N9346" i="16"/>
  <c r="N9347" i="16"/>
  <c r="N9348" i="16"/>
  <c r="N9349" i="16"/>
  <c r="N9350" i="16"/>
  <c r="N9351" i="16"/>
  <c r="N9352" i="16"/>
  <c r="N9353" i="16"/>
  <c r="N9354" i="16"/>
  <c r="N9355" i="16"/>
  <c r="N9356" i="16"/>
  <c r="N9357" i="16"/>
  <c r="N9358" i="16"/>
  <c r="N9359" i="16"/>
  <c r="N9360" i="16"/>
  <c r="N9361" i="16"/>
  <c r="N9362" i="16"/>
  <c r="N9363" i="16"/>
  <c r="N9364" i="16"/>
  <c r="N9365" i="16"/>
  <c r="N9366" i="16"/>
  <c r="N9367" i="16"/>
  <c r="N9368" i="16"/>
  <c r="N9369" i="16"/>
  <c r="N9370" i="16"/>
  <c r="N9371" i="16"/>
  <c r="N9372" i="16"/>
  <c r="N9373" i="16"/>
  <c r="N9374" i="16"/>
  <c r="N9375" i="16"/>
  <c r="N9376" i="16"/>
  <c r="N9377" i="16"/>
  <c r="N9378" i="16"/>
  <c r="N9379" i="16"/>
  <c r="N9380" i="16"/>
  <c r="N9381" i="16"/>
  <c r="N9382" i="16"/>
  <c r="N9383" i="16"/>
  <c r="N9384" i="16"/>
  <c r="N9385" i="16"/>
  <c r="N9386" i="16"/>
  <c r="N9387" i="16"/>
  <c r="N9388" i="16"/>
  <c r="N9389" i="16"/>
  <c r="N9390" i="16"/>
  <c r="N9391" i="16"/>
  <c r="N9392" i="16"/>
  <c r="N9393" i="16"/>
  <c r="N9394" i="16"/>
  <c r="N9395" i="16"/>
  <c r="N9396" i="16"/>
  <c r="N9397" i="16"/>
  <c r="N9398" i="16"/>
  <c r="N9399" i="16"/>
  <c r="N9400" i="16"/>
  <c r="N9401" i="16"/>
  <c r="N9402" i="16"/>
  <c r="N9403" i="16"/>
  <c r="N9404" i="16"/>
  <c r="N9405" i="16"/>
  <c r="N9406" i="16"/>
  <c r="N9407" i="16"/>
  <c r="N9408" i="16"/>
  <c r="N9409" i="16"/>
  <c r="N9410" i="16"/>
  <c r="N9411" i="16"/>
  <c r="N9412" i="16"/>
  <c r="N9413" i="16"/>
  <c r="N9414" i="16"/>
  <c r="N9415" i="16"/>
  <c r="N9416" i="16"/>
  <c r="N9417" i="16"/>
  <c r="N9418" i="16"/>
  <c r="N9419" i="16"/>
  <c r="N9420" i="16"/>
  <c r="N9421" i="16"/>
  <c r="N9422" i="16"/>
  <c r="N9423" i="16"/>
  <c r="N9424" i="16"/>
  <c r="N9425" i="16"/>
  <c r="N9426" i="16"/>
  <c r="N9427" i="16"/>
  <c r="N9428" i="16"/>
  <c r="N9429" i="16"/>
  <c r="N9430" i="16"/>
  <c r="N9431" i="16"/>
  <c r="N9432" i="16"/>
  <c r="N9433" i="16"/>
  <c r="N9434" i="16"/>
  <c r="N9435" i="16"/>
  <c r="N9436" i="16"/>
  <c r="N9437" i="16"/>
  <c r="N9438" i="16"/>
  <c r="N9439" i="16"/>
  <c r="N9440" i="16"/>
  <c r="N9441" i="16"/>
  <c r="N9442" i="16"/>
  <c r="N9443" i="16"/>
  <c r="N9444" i="16"/>
  <c r="N9445" i="16"/>
  <c r="N9446" i="16"/>
  <c r="N9447" i="16"/>
  <c r="N9448" i="16"/>
  <c r="N9449" i="16"/>
  <c r="N9450" i="16"/>
  <c r="N9451" i="16"/>
  <c r="N9452" i="16"/>
  <c r="N9453" i="16"/>
  <c r="N9454" i="16"/>
  <c r="N9455" i="16"/>
  <c r="N9456" i="16"/>
  <c r="N9457" i="16"/>
  <c r="N9458" i="16"/>
  <c r="N9459" i="16"/>
  <c r="N9460" i="16"/>
  <c r="N9461" i="16"/>
  <c r="N9462" i="16"/>
  <c r="N9463" i="16"/>
  <c r="N9464" i="16"/>
  <c r="N9465" i="16"/>
  <c r="N9466" i="16"/>
  <c r="N9467" i="16"/>
  <c r="N9468" i="16"/>
  <c r="N9469" i="16"/>
  <c r="N9470" i="16"/>
  <c r="N9471" i="16"/>
  <c r="N9472" i="16"/>
  <c r="N9473" i="16"/>
  <c r="N9474" i="16"/>
  <c r="N9475" i="16"/>
  <c r="N9476" i="16"/>
  <c r="N9477" i="16"/>
  <c r="N9478" i="16"/>
  <c r="N9479" i="16"/>
  <c r="N9480" i="16"/>
  <c r="N9481" i="16"/>
  <c r="N9482" i="16"/>
  <c r="N9483" i="16"/>
  <c r="N9484" i="16"/>
  <c r="N9485" i="16"/>
  <c r="N9486" i="16"/>
  <c r="N9487" i="16"/>
  <c r="N9488" i="16"/>
  <c r="N9489" i="16"/>
  <c r="N9490" i="16"/>
  <c r="N9491" i="16"/>
  <c r="N9492" i="16"/>
  <c r="N9493" i="16"/>
  <c r="N9494" i="16"/>
  <c r="N9495" i="16"/>
  <c r="N9496" i="16"/>
  <c r="N9497" i="16"/>
  <c r="N9498" i="16"/>
  <c r="N9499" i="16"/>
  <c r="N9500" i="16"/>
  <c r="N9501" i="16"/>
  <c r="N9502" i="16"/>
  <c r="N9503" i="16"/>
  <c r="N9504" i="16"/>
  <c r="N9505" i="16"/>
  <c r="N9506" i="16"/>
  <c r="N9507" i="16"/>
  <c r="N9508" i="16"/>
  <c r="N9509" i="16"/>
  <c r="N9510" i="16"/>
  <c r="N9511" i="16"/>
  <c r="N9512" i="16"/>
  <c r="N9513" i="16"/>
  <c r="N9514" i="16"/>
  <c r="N9515" i="16"/>
  <c r="N9516" i="16"/>
  <c r="N9517" i="16"/>
  <c r="N9518" i="16"/>
  <c r="N9519" i="16"/>
  <c r="N9520" i="16"/>
  <c r="N9521" i="16"/>
  <c r="N9522" i="16"/>
  <c r="N9523" i="16"/>
  <c r="N9524" i="16"/>
  <c r="N9525" i="16"/>
  <c r="N9526" i="16"/>
  <c r="N9527" i="16"/>
  <c r="N9528" i="16"/>
  <c r="N9529" i="16"/>
  <c r="N9530" i="16"/>
  <c r="N9531" i="16"/>
  <c r="N9532" i="16"/>
  <c r="N9533" i="16"/>
  <c r="N9534" i="16"/>
  <c r="N9535" i="16"/>
  <c r="N9536" i="16"/>
  <c r="N9537" i="16"/>
  <c r="N9538" i="16"/>
  <c r="N9539" i="16"/>
  <c r="N9540" i="16"/>
  <c r="N9541" i="16"/>
  <c r="N9542" i="16"/>
  <c r="N9543" i="16"/>
  <c r="N9544" i="16"/>
  <c r="N9545" i="16"/>
  <c r="N9546" i="16"/>
  <c r="N9547" i="16"/>
  <c r="N9548" i="16"/>
  <c r="N9549" i="16"/>
  <c r="N9550" i="16"/>
  <c r="N9551" i="16"/>
  <c r="N9552" i="16"/>
  <c r="N9553" i="16"/>
  <c r="N9554" i="16"/>
  <c r="N9555" i="16"/>
  <c r="N9556" i="16"/>
  <c r="N9557" i="16"/>
  <c r="N9558" i="16"/>
  <c r="N9559" i="16"/>
  <c r="N9560" i="16"/>
  <c r="N9561" i="16"/>
  <c r="N9562" i="16"/>
  <c r="N9563" i="16"/>
  <c r="N9564" i="16"/>
  <c r="N9565" i="16"/>
  <c r="N9566" i="16"/>
  <c r="N9567" i="16"/>
  <c r="N9568" i="16"/>
  <c r="N9569" i="16"/>
  <c r="N9570" i="16"/>
  <c r="N9571" i="16"/>
  <c r="N9572" i="16"/>
  <c r="N9573" i="16"/>
  <c r="N9574" i="16"/>
  <c r="N9575" i="16"/>
  <c r="N9576" i="16"/>
  <c r="N9577" i="16"/>
  <c r="N9578" i="16"/>
  <c r="N9579" i="16"/>
  <c r="N9580" i="16"/>
  <c r="N9581" i="16"/>
  <c r="N9582" i="16"/>
  <c r="N9583" i="16"/>
  <c r="N9584" i="16"/>
  <c r="N9585" i="16"/>
  <c r="N9586" i="16"/>
  <c r="N9587" i="16"/>
  <c r="N9588" i="16"/>
  <c r="N9589" i="16"/>
  <c r="N9590" i="16"/>
  <c r="N9591" i="16"/>
  <c r="N9592" i="16"/>
  <c r="N9593" i="16"/>
  <c r="N9594" i="16"/>
  <c r="N9595" i="16"/>
  <c r="N9596" i="16"/>
  <c r="N9597" i="16"/>
  <c r="N9598" i="16"/>
  <c r="N9599" i="16"/>
  <c r="N9600" i="16"/>
  <c r="N9601" i="16"/>
  <c r="N9602" i="16"/>
  <c r="N9603" i="16"/>
  <c r="N9604" i="16"/>
  <c r="N9605" i="16"/>
  <c r="N9606" i="16"/>
  <c r="N9607" i="16"/>
  <c r="N9608" i="16"/>
  <c r="N9609" i="16"/>
  <c r="N9610" i="16"/>
  <c r="N9611" i="16"/>
  <c r="N9612" i="16"/>
  <c r="N9613" i="16"/>
  <c r="N9614" i="16"/>
  <c r="N9615" i="16"/>
  <c r="N9616" i="16"/>
  <c r="N9617" i="16"/>
  <c r="N9618" i="16"/>
  <c r="N9619" i="16"/>
  <c r="N9620" i="16"/>
  <c r="N9621" i="16"/>
  <c r="N9622" i="16"/>
  <c r="N9623" i="16"/>
  <c r="N9624" i="16"/>
  <c r="N9625" i="16"/>
  <c r="N9626" i="16"/>
  <c r="N9627" i="16"/>
  <c r="N9628" i="16"/>
  <c r="N9629" i="16"/>
  <c r="N9630" i="16"/>
  <c r="N9631" i="16"/>
  <c r="N9632" i="16"/>
  <c r="N9633" i="16"/>
  <c r="N9634" i="16"/>
  <c r="N9635" i="16"/>
  <c r="N9636" i="16"/>
  <c r="N9637" i="16"/>
  <c r="N9638" i="16"/>
  <c r="N9639" i="16"/>
  <c r="N9640" i="16"/>
  <c r="N9641" i="16"/>
  <c r="N9642" i="16"/>
  <c r="N9643" i="16"/>
  <c r="N9644" i="16"/>
  <c r="N9645" i="16"/>
  <c r="N9646" i="16"/>
  <c r="N9647" i="16"/>
  <c r="N9648" i="16"/>
  <c r="N9649" i="16"/>
  <c r="N9650" i="16"/>
  <c r="N9651" i="16"/>
  <c r="N9652" i="16"/>
  <c r="N9653" i="16"/>
  <c r="N9654" i="16"/>
  <c r="N9655" i="16"/>
  <c r="N9656" i="16"/>
  <c r="N9657" i="16"/>
  <c r="N9658" i="16"/>
  <c r="N9659" i="16"/>
  <c r="N9660" i="16"/>
  <c r="N9661" i="16"/>
  <c r="N9662" i="16"/>
  <c r="N9663" i="16"/>
  <c r="N9664" i="16"/>
  <c r="N9665" i="16"/>
  <c r="N9666" i="16"/>
  <c r="N9667" i="16"/>
  <c r="N9668" i="16"/>
  <c r="N9669" i="16"/>
  <c r="N9670" i="16"/>
  <c r="N9671" i="16"/>
  <c r="N9672" i="16"/>
  <c r="N9673" i="16"/>
  <c r="N9674" i="16"/>
  <c r="N9675" i="16"/>
  <c r="N9676" i="16"/>
  <c r="N9677" i="16"/>
  <c r="N9678" i="16"/>
  <c r="N9679" i="16"/>
  <c r="N9680" i="16"/>
  <c r="N9681" i="16"/>
  <c r="N9682" i="16"/>
  <c r="N9683" i="16"/>
  <c r="N9684" i="16"/>
  <c r="N9685" i="16"/>
  <c r="N9686" i="16"/>
  <c r="N9687" i="16"/>
  <c r="N9688" i="16"/>
  <c r="N9689" i="16"/>
  <c r="N9690" i="16"/>
  <c r="N9691" i="16"/>
  <c r="N9692" i="16"/>
  <c r="N9693" i="16"/>
  <c r="N9694" i="16"/>
  <c r="N9695" i="16"/>
  <c r="N9696" i="16"/>
  <c r="N9697" i="16"/>
  <c r="N9698" i="16"/>
  <c r="N9699" i="16"/>
  <c r="N9700" i="16"/>
  <c r="N9701" i="16"/>
  <c r="N9702" i="16"/>
  <c r="N9703" i="16"/>
  <c r="N9704" i="16"/>
  <c r="N9705" i="16"/>
  <c r="N9706" i="16"/>
  <c r="N9707" i="16"/>
  <c r="N9708" i="16"/>
  <c r="N9709" i="16"/>
  <c r="N9710" i="16"/>
  <c r="N9711" i="16"/>
  <c r="N9712" i="16"/>
  <c r="N9713" i="16"/>
  <c r="N9714" i="16"/>
  <c r="N9715" i="16"/>
  <c r="N9716" i="16"/>
  <c r="N9717" i="16"/>
  <c r="N9718" i="16"/>
  <c r="N9719" i="16"/>
  <c r="N9720" i="16"/>
  <c r="N9721" i="16"/>
  <c r="N9722" i="16"/>
  <c r="N9723" i="16"/>
  <c r="N9724" i="16"/>
  <c r="N9725" i="16"/>
  <c r="N9726" i="16"/>
  <c r="N9727" i="16"/>
  <c r="N9728" i="16"/>
  <c r="N9729" i="16"/>
  <c r="N9730" i="16"/>
  <c r="N9731" i="16"/>
  <c r="N9732" i="16"/>
  <c r="N9733" i="16"/>
  <c r="N9734" i="16"/>
  <c r="N9735" i="16"/>
  <c r="N9736" i="16"/>
  <c r="N9737" i="16"/>
  <c r="N9738" i="16"/>
  <c r="N9739" i="16"/>
  <c r="N9740" i="16"/>
  <c r="N9741" i="16"/>
  <c r="N9742" i="16"/>
  <c r="N9743" i="16"/>
  <c r="N9744" i="16"/>
  <c r="N9745" i="16"/>
  <c r="N9746" i="16"/>
  <c r="N9747" i="16"/>
  <c r="N9748" i="16"/>
  <c r="N9749" i="16"/>
  <c r="N9750" i="16"/>
  <c r="N9751" i="16"/>
  <c r="N9752" i="16"/>
  <c r="N9753" i="16"/>
  <c r="N9754" i="16"/>
  <c r="N9755" i="16"/>
  <c r="N9756" i="16"/>
  <c r="N9757" i="16"/>
  <c r="N9758" i="16"/>
  <c r="N9759" i="16"/>
  <c r="N9760" i="16"/>
  <c r="N9761" i="16"/>
  <c r="N9762" i="16"/>
  <c r="N9763" i="16"/>
  <c r="N9764" i="16"/>
  <c r="N9765" i="16"/>
  <c r="N9766" i="16"/>
  <c r="N9767" i="16"/>
  <c r="N9768" i="16"/>
  <c r="N9769" i="16"/>
  <c r="N9770" i="16"/>
  <c r="N9771" i="16"/>
  <c r="N9772" i="16"/>
  <c r="N9773" i="16"/>
  <c r="N9774" i="16"/>
  <c r="N9775" i="16"/>
  <c r="N9776" i="16"/>
  <c r="N9777" i="16"/>
  <c r="N9778" i="16"/>
  <c r="N9779" i="16"/>
  <c r="N9780" i="16"/>
  <c r="N9781" i="16"/>
  <c r="N9782" i="16"/>
  <c r="N9783" i="16"/>
  <c r="N9784" i="16"/>
  <c r="N9785" i="16"/>
  <c r="N9786" i="16"/>
  <c r="N9787" i="16"/>
  <c r="N9788" i="16"/>
  <c r="N9789" i="16"/>
  <c r="N9790" i="16"/>
  <c r="N9791" i="16"/>
  <c r="N9792" i="16"/>
  <c r="N9793" i="16"/>
  <c r="N9794" i="16"/>
  <c r="N9795" i="16"/>
  <c r="N9796" i="16"/>
  <c r="N9797" i="16"/>
  <c r="N9798" i="16"/>
  <c r="N9799" i="16"/>
  <c r="N9800" i="16"/>
  <c r="N9801" i="16"/>
  <c r="N9802" i="16"/>
  <c r="N9803" i="16"/>
  <c r="N9804" i="16"/>
  <c r="N9805" i="16"/>
  <c r="N9806" i="16"/>
  <c r="N9807" i="16"/>
  <c r="N9808" i="16"/>
  <c r="N9809" i="16"/>
  <c r="N9810" i="16"/>
  <c r="N9811" i="16"/>
  <c r="N9812" i="16"/>
  <c r="N9813" i="16"/>
  <c r="N9814" i="16"/>
  <c r="N9815" i="16"/>
  <c r="N9816" i="16"/>
  <c r="N9817" i="16"/>
  <c r="N9818" i="16"/>
  <c r="N9819" i="16"/>
  <c r="N9820" i="16"/>
  <c r="N9821" i="16"/>
  <c r="N9822" i="16"/>
  <c r="N9823" i="16"/>
  <c r="N9824" i="16"/>
  <c r="N9825" i="16"/>
  <c r="N9826" i="16"/>
  <c r="N9827" i="16"/>
  <c r="N9828" i="16"/>
  <c r="N9829" i="16"/>
  <c r="N9830" i="16"/>
  <c r="N9831" i="16"/>
  <c r="N9832" i="16"/>
  <c r="N9833" i="16"/>
  <c r="N9834" i="16"/>
  <c r="N9835" i="16"/>
  <c r="N9836" i="16"/>
  <c r="N9837" i="16"/>
  <c r="N9838" i="16"/>
  <c r="N9839" i="16"/>
  <c r="N9840" i="16"/>
  <c r="N9841" i="16"/>
  <c r="N9842" i="16"/>
  <c r="N9843" i="16"/>
  <c r="N9844" i="16"/>
  <c r="N9845" i="16"/>
  <c r="N9846" i="16"/>
  <c r="N9847" i="16"/>
  <c r="N9848" i="16"/>
  <c r="N9849" i="16"/>
  <c r="N9850" i="16"/>
  <c r="N9851" i="16"/>
  <c r="N9852" i="16"/>
  <c r="N9853" i="16"/>
  <c r="N9854" i="16"/>
  <c r="N9855" i="16"/>
  <c r="N9856" i="16"/>
  <c r="N9857" i="16"/>
  <c r="N9858" i="16"/>
  <c r="N9859" i="16"/>
  <c r="N9860" i="16"/>
  <c r="N9861" i="16"/>
  <c r="N9862" i="16"/>
  <c r="N9863" i="16"/>
  <c r="N9864" i="16"/>
  <c r="N9865" i="16"/>
  <c r="N9866" i="16"/>
  <c r="N9867" i="16"/>
  <c r="N9868" i="16"/>
  <c r="N9869" i="16"/>
  <c r="N9870" i="16"/>
  <c r="N9871" i="16"/>
  <c r="N9872" i="16"/>
  <c r="N9873" i="16"/>
  <c r="N9874" i="16"/>
  <c r="N9875" i="16"/>
  <c r="N9876" i="16"/>
  <c r="N9877" i="16"/>
  <c r="N9878" i="16"/>
  <c r="N9879" i="16"/>
  <c r="N9880" i="16"/>
  <c r="N9881" i="16"/>
  <c r="N9882" i="16"/>
  <c r="N9883" i="16"/>
  <c r="N9884" i="16"/>
  <c r="N9885" i="16"/>
  <c r="N9886" i="16"/>
  <c r="N9887" i="16"/>
  <c r="N9888" i="16"/>
  <c r="N9889" i="16"/>
  <c r="N9890" i="16"/>
  <c r="N9891" i="16"/>
  <c r="N9892" i="16"/>
  <c r="N9893" i="16"/>
  <c r="N9894" i="16"/>
  <c r="N9895" i="16"/>
  <c r="N9896" i="16"/>
  <c r="N9897" i="16"/>
  <c r="N9898" i="16"/>
  <c r="N9899" i="16"/>
  <c r="N9900" i="16"/>
  <c r="N9901" i="16"/>
  <c r="N9902" i="16"/>
  <c r="N9903" i="16"/>
  <c r="N9904" i="16"/>
  <c r="N9905" i="16"/>
  <c r="N9906" i="16"/>
  <c r="N9907" i="16"/>
  <c r="N9908" i="16"/>
  <c r="N9909" i="16"/>
  <c r="N9910" i="16"/>
  <c r="N9911" i="16"/>
  <c r="N9912" i="16"/>
  <c r="N9913" i="16"/>
  <c r="N9914" i="16"/>
  <c r="N9915" i="16"/>
  <c r="N9916" i="16"/>
  <c r="N9917" i="16"/>
  <c r="N9918" i="16"/>
  <c r="N9919" i="16"/>
  <c r="N9920" i="16"/>
  <c r="N9921" i="16"/>
  <c r="N9922" i="16"/>
  <c r="N9923" i="16"/>
  <c r="N9924" i="16"/>
  <c r="N9925" i="16"/>
  <c r="N9926" i="16"/>
  <c r="N9927" i="16"/>
  <c r="N9928" i="16"/>
  <c r="N9929" i="16"/>
  <c r="N9930" i="16"/>
  <c r="N9931" i="16"/>
  <c r="N9932" i="16"/>
  <c r="N9933" i="16"/>
  <c r="N9934" i="16"/>
  <c r="N9935" i="16"/>
  <c r="N9936" i="16"/>
  <c r="N9937" i="16"/>
  <c r="N9938" i="16"/>
  <c r="N9939" i="16"/>
  <c r="N9940" i="16"/>
  <c r="N9941" i="16"/>
  <c r="N9942" i="16"/>
  <c r="N9943" i="16"/>
  <c r="N9944" i="16"/>
  <c r="N9945" i="16"/>
  <c r="N9946" i="16"/>
  <c r="N9947" i="16"/>
  <c r="N9948" i="16"/>
  <c r="N9949" i="16"/>
  <c r="N9950" i="16"/>
  <c r="N9951" i="16"/>
  <c r="N9952" i="16"/>
  <c r="N9953" i="16"/>
  <c r="N9954" i="16"/>
  <c r="N9955" i="16"/>
  <c r="N9956" i="16"/>
  <c r="N9957" i="16"/>
  <c r="N9958" i="16"/>
  <c r="N9959" i="16"/>
  <c r="N9960" i="16"/>
  <c r="N9961" i="16"/>
  <c r="N9962" i="16"/>
  <c r="N9963" i="16"/>
  <c r="N9964" i="16"/>
  <c r="N9965" i="16"/>
  <c r="N9966" i="16"/>
  <c r="N9967" i="16"/>
  <c r="N9968" i="16"/>
  <c r="N9969" i="16"/>
  <c r="N9970" i="16"/>
  <c r="N9971" i="16"/>
  <c r="N9972" i="16"/>
  <c r="N9973" i="16"/>
  <c r="N9974" i="16"/>
  <c r="N9975" i="16"/>
  <c r="N9976" i="16"/>
  <c r="N9977" i="16"/>
  <c r="N9978" i="16"/>
  <c r="N9979" i="16"/>
  <c r="N9980" i="16"/>
  <c r="N9981" i="16"/>
  <c r="N9982" i="16"/>
  <c r="N9983" i="16"/>
  <c r="N9984" i="16"/>
  <c r="N9985" i="16"/>
  <c r="N9986" i="16"/>
  <c r="N9987" i="16"/>
  <c r="N9988" i="16"/>
  <c r="N9989" i="16"/>
  <c r="N9990" i="16"/>
  <c r="N9991" i="16"/>
  <c r="N9992" i="16"/>
  <c r="N9993" i="16"/>
  <c r="N9994" i="16"/>
  <c r="N9995" i="16"/>
  <c r="N9996" i="16"/>
  <c r="N9997" i="16"/>
  <c r="N9998" i="16"/>
  <c r="N9999" i="16"/>
  <c r="N10000" i="16"/>
  <c r="N10001" i="16"/>
  <c r="N10002" i="16"/>
  <c r="N10003" i="16"/>
  <c r="N10004" i="16"/>
  <c r="N10005" i="16"/>
  <c r="N10006" i="16"/>
  <c r="N10007" i="16"/>
  <c r="N10008" i="16"/>
  <c r="N10009" i="16"/>
  <c r="N10010" i="16"/>
  <c r="N10011" i="16"/>
  <c r="N10012" i="16"/>
  <c r="N10013" i="16"/>
  <c r="N10014" i="16"/>
  <c r="N10015" i="16"/>
  <c r="N10016" i="16"/>
  <c r="N10017" i="16"/>
  <c r="N10018" i="16"/>
  <c r="N10019" i="16"/>
  <c r="N10020" i="16"/>
  <c r="N10021" i="16"/>
  <c r="N10022" i="16"/>
  <c r="N10023" i="16"/>
  <c r="N10024" i="16"/>
  <c r="N10025" i="16"/>
  <c r="N10026" i="16"/>
  <c r="N10027" i="16"/>
  <c r="N10028" i="16"/>
  <c r="N10029" i="16"/>
  <c r="N10030" i="16"/>
  <c r="N10031" i="16"/>
  <c r="N10032" i="16"/>
  <c r="N10033" i="16"/>
  <c r="N10034" i="16"/>
  <c r="N10035" i="16"/>
  <c r="N10036" i="16"/>
  <c r="N10037" i="16"/>
  <c r="N10038" i="16"/>
  <c r="N10039" i="16"/>
  <c r="N10040" i="16"/>
  <c r="N10041" i="16"/>
  <c r="N10042" i="16"/>
  <c r="N10043" i="16"/>
  <c r="N10044" i="16"/>
  <c r="N10045" i="16"/>
  <c r="N10046" i="16"/>
  <c r="N10047" i="16"/>
  <c r="N10048" i="16"/>
  <c r="N10049" i="16"/>
  <c r="N10050" i="16"/>
  <c r="N10051" i="16"/>
  <c r="N10052" i="16"/>
  <c r="N10053" i="16"/>
  <c r="N10054" i="16"/>
  <c r="N10055" i="16"/>
  <c r="N10056" i="16"/>
  <c r="N10057" i="16"/>
  <c r="N10058" i="16"/>
  <c r="N10059" i="16"/>
  <c r="N10060" i="16"/>
  <c r="N10061" i="16"/>
  <c r="N10062" i="16"/>
  <c r="N10063" i="16"/>
  <c r="N10064" i="16"/>
  <c r="N10065" i="16"/>
  <c r="N10066" i="16"/>
  <c r="N10067" i="16"/>
  <c r="N10068" i="16"/>
  <c r="N10069" i="16"/>
  <c r="N10070" i="16"/>
  <c r="N10071" i="16"/>
  <c r="N10072" i="16"/>
  <c r="N10073" i="16"/>
  <c r="N10074" i="16"/>
  <c r="N10075" i="16"/>
  <c r="N10076" i="16"/>
  <c r="N10077" i="16"/>
  <c r="N10078" i="16"/>
  <c r="N10079" i="16"/>
  <c r="N10080" i="16"/>
  <c r="N10081" i="16"/>
  <c r="N10082" i="16"/>
  <c r="N10083" i="16"/>
  <c r="N10084" i="16"/>
  <c r="N10085" i="16"/>
  <c r="N10086" i="16"/>
  <c r="N10087" i="16"/>
  <c r="N10088" i="16"/>
  <c r="N10089" i="16"/>
  <c r="N10090" i="16"/>
  <c r="N10091" i="16"/>
  <c r="N10092" i="16"/>
  <c r="N10093" i="16"/>
  <c r="N10094" i="16"/>
  <c r="N10095" i="16"/>
  <c r="N10096" i="16"/>
  <c r="N10097" i="16"/>
  <c r="N10098" i="16"/>
  <c r="N10099" i="16"/>
  <c r="N10100" i="16"/>
  <c r="N10101" i="16"/>
  <c r="N10102" i="16"/>
  <c r="N10103" i="16"/>
  <c r="N10104" i="16"/>
  <c r="N10105" i="16"/>
  <c r="N10106" i="16"/>
  <c r="N10107" i="16"/>
  <c r="N10108" i="16"/>
  <c r="N10109" i="16"/>
  <c r="N10110" i="16"/>
  <c r="N10111" i="16"/>
  <c r="N10112" i="16"/>
  <c r="N10113" i="16"/>
  <c r="N10114" i="16"/>
  <c r="N10115" i="16"/>
  <c r="N10116" i="16"/>
  <c r="N10117" i="16"/>
  <c r="N10118" i="16"/>
  <c r="N10119" i="16"/>
  <c r="N10120" i="16"/>
  <c r="N10121" i="16"/>
  <c r="N10122" i="16"/>
  <c r="N10123" i="16"/>
  <c r="N10124" i="16"/>
  <c r="N10125" i="16"/>
  <c r="N10126" i="16"/>
  <c r="N10127" i="16"/>
  <c r="N10128" i="16"/>
  <c r="N10129" i="16"/>
  <c r="N10130" i="16"/>
  <c r="N10131" i="16"/>
  <c r="N10132" i="16"/>
  <c r="N10133" i="16"/>
  <c r="N10134" i="16"/>
  <c r="N10135" i="16"/>
  <c r="N10136" i="16"/>
  <c r="N10137" i="16"/>
  <c r="N10138" i="16"/>
  <c r="N10139" i="16"/>
  <c r="N10140" i="16"/>
  <c r="N10141" i="16"/>
  <c r="N10142" i="16"/>
  <c r="N10143" i="16"/>
  <c r="N10144" i="16"/>
  <c r="N10145" i="16"/>
  <c r="N10146" i="16"/>
  <c r="N10147" i="16"/>
  <c r="N10148" i="16"/>
  <c r="N10149" i="16"/>
  <c r="N10150" i="16"/>
  <c r="N10151" i="16"/>
  <c r="N10152" i="16"/>
  <c r="N10153" i="16"/>
  <c r="N10154" i="16"/>
  <c r="N10155" i="16"/>
  <c r="N10156" i="16"/>
  <c r="N10157" i="16"/>
  <c r="N10158" i="16"/>
  <c r="N10159" i="16"/>
  <c r="N10160" i="16"/>
  <c r="N10161" i="16"/>
  <c r="N10162" i="16"/>
  <c r="N10163" i="16"/>
  <c r="N10164" i="16"/>
  <c r="N10165" i="16"/>
  <c r="N10166" i="16"/>
  <c r="N10167" i="16"/>
  <c r="N10168" i="16"/>
  <c r="N10169" i="16"/>
  <c r="N10170" i="16"/>
  <c r="N10171" i="16"/>
  <c r="N10172" i="16"/>
  <c r="N10173" i="16"/>
  <c r="N10174" i="16"/>
  <c r="N10175" i="16"/>
  <c r="N10176" i="16"/>
  <c r="N10177" i="16"/>
  <c r="N10178" i="16"/>
  <c r="N10179" i="16"/>
  <c r="N10180" i="16"/>
  <c r="N10181" i="16"/>
  <c r="N10182" i="16"/>
  <c r="N10183" i="16"/>
  <c r="N10184" i="16"/>
  <c r="N10185" i="16"/>
  <c r="N10186" i="16"/>
  <c r="N10187" i="16"/>
  <c r="N10188" i="16"/>
  <c r="N10189" i="16"/>
  <c r="N10190" i="16"/>
  <c r="N10191" i="16"/>
  <c r="N10192" i="16"/>
  <c r="N10193" i="16"/>
  <c r="N10194" i="16"/>
  <c r="N10195" i="16"/>
  <c r="N10196" i="16"/>
  <c r="N10197" i="16"/>
  <c r="N10198" i="16"/>
  <c r="N10199" i="16"/>
  <c r="N10200" i="16"/>
  <c r="N10201" i="16"/>
  <c r="N10202" i="16"/>
  <c r="N10203" i="16"/>
  <c r="N10204" i="16"/>
  <c r="N10205" i="16"/>
  <c r="N10206" i="16"/>
  <c r="N10207" i="16"/>
  <c r="N10208" i="16"/>
  <c r="N10209" i="16"/>
  <c r="N10210" i="16"/>
  <c r="N10211" i="16"/>
  <c r="N10212" i="16"/>
  <c r="N10213" i="16"/>
  <c r="N10214" i="16"/>
  <c r="N10215" i="16"/>
  <c r="N10216" i="16"/>
  <c r="N10217" i="16"/>
  <c r="N10218" i="16"/>
  <c r="N10219" i="16"/>
  <c r="N10220" i="16"/>
  <c r="N10221" i="16"/>
  <c r="N10222" i="16"/>
  <c r="N10223" i="16"/>
  <c r="N10224" i="16"/>
  <c r="N10225" i="16"/>
  <c r="N10226" i="16"/>
  <c r="N10227" i="16"/>
  <c r="N10228" i="16"/>
  <c r="N10229" i="16"/>
  <c r="N10230" i="16"/>
  <c r="N10231" i="16"/>
  <c r="N10232" i="16"/>
  <c r="N10233" i="16"/>
  <c r="N10234" i="16"/>
  <c r="N10235" i="16"/>
  <c r="N10236" i="16"/>
  <c r="N10237" i="16"/>
  <c r="N10238" i="16"/>
  <c r="N10239" i="16"/>
  <c r="N10240" i="16"/>
  <c r="N10241" i="16"/>
  <c r="N10242" i="16"/>
  <c r="N10243" i="16"/>
  <c r="N10244" i="16"/>
  <c r="N10245" i="16"/>
  <c r="N10246" i="16"/>
  <c r="N10247" i="16"/>
  <c r="N10248" i="16"/>
  <c r="N10249" i="16"/>
  <c r="N10250" i="16"/>
  <c r="N10251" i="16"/>
  <c r="N10252" i="16"/>
  <c r="N10253" i="16"/>
  <c r="N10254" i="16"/>
  <c r="N10255" i="16"/>
  <c r="N10256" i="16"/>
  <c r="N10257" i="16"/>
  <c r="N10258" i="16"/>
  <c r="N10259" i="16"/>
  <c r="N10260" i="16"/>
  <c r="N10261" i="16"/>
  <c r="N10262" i="16"/>
  <c r="N10263" i="16"/>
  <c r="N10264" i="16"/>
  <c r="N10265" i="16"/>
  <c r="N10266" i="16"/>
  <c r="N10267" i="16"/>
  <c r="N10268" i="16"/>
  <c r="N10269" i="16"/>
  <c r="N10270" i="16"/>
  <c r="N10271" i="16"/>
  <c r="N10272" i="16"/>
  <c r="N10273" i="16"/>
  <c r="N10274" i="16"/>
  <c r="N10275" i="16"/>
  <c r="N10276" i="16"/>
  <c r="N10277" i="16"/>
  <c r="N10278" i="16"/>
  <c r="N10279" i="16"/>
  <c r="N10280" i="16"/>
  <c r="N10281" i="16"/>
  <c r="N10282" i="16"/>
  <c r="N10283" i="16"/>
  <c r="N10284" i="16"/>
  <c r="N10285" i="16"/>
  <c r="N10286" i="16"/>
  <c r="N10287" i="16"/>
  <c r="N10288" i="16"/>
  <c r="N10289" i="16"/>
  <c r="N10290" i="16"/>
  <c r="N10291" i="16"/>
  <c r="N10292" i="16"/>
  <c r="N10293" i="16"/>
  <c r="N10294" i="16"/>
  <c r="N10295" i="16"/>
  <c r="N10296" i="16"/>
  <c r="N10297" i="16"/>
  <c r="N10298" i="16"/>
  <c r="N10299" i="16"/>
  <c r="N10300" i="16"/>
  <c r="N10301" i="16"/>
  <c r="N10302" i="16"/>
  <c r="N10303" i="16"/>
  <c r="N10304" i="16"/>
  <c r="N10305" i="16"/>
  <c r="N10306" i="16"/>
  <c r="N10307" i="16"/>
  <c r="N10308" i="16"/>
  <c r="N10309" i="16"/>
  <c r="N10310" i="16"/>
  <c r="N10311" i="16"/>
  <c r="N10312" i="16"/>
  <c r="N10313" i="16"/>
  <c r="N10314" i="16"/>
  <c r="N10315" i="16"/>
  <c r="N10316" i="16"/>
  <c r="N10317" i="16"/>
  <c r="N10318" i="16"/>
  <c r="N10319" i="16"/>
  <c r="N10320" i="16"/>
  <c r="N10321" i="16"/>
  <c r="N10322" i="16"/>
  <c r="N10323" i="16"/>
  <c r="N10324" i="16"/>
  <c r="N10325" i="16"/>
  <c r="N10326" i="16"/>
  <c r="N10327" i="16"/>
  <c r="N10328" i="16"/>
  <c r="N10329" i="16"/>
  <c r="N10330" i="16"/>
  <c r="N10331" i="16"/>
  <c r="N10332" i="16"/>
  <c r="N10333" i="16"/>
  <c r="N10334" i="16"/>
  <c r="N10335" i="16"/>
  <c r="N10336" i="16"/>
  <c r="N10337" i="16"/>
  <c r="N10338" i="16"/>
  <c r="N10339" i="16"/>
  <c r="N10340" i="16"/>
  <c r="N10341" i="16"/>
  <c r="N10342" i="16"/>
  <c r="N10343" i="16"/>
  <c r="N10344" i="16"/>
  <c r="N10345" i="16"/>
  <c r="N10346" i="16"/>
  <c r="N10347" i="16"/>
  <c r="N10348" i="16"/>
  <c r="N10349" i="16"/>
  <c r="N10350" i="16"/>
  <c r="N10351" i="16"/>
  <c r="N10352" i="16"/>
  <c r="N10353" i="16"/>
  <c r="N10354" i="16"/>
  <c r="N10355" i="16"/>
  <c r="N10356" i="16"/>
  <c r="N10357" i="16"/>
  <c r="N10358" i="16"/>
  <c r="N10359" i="16"/>
  <c r="N10360" i="16"/>
  <c r="N10361" i="16"/>
  <c r="N10362" i="16"/>
  <c r="N10363" i="16"/>
  <c r="N10364" i="16"/>
  <c r="N10365" i="16"/>
  <c r="N10366" i="16"/>
  <c r="N10367" i="16"/>
  <c r="N10368" i="16"/>
  <c r="N10369" i="16"/>
  <c r="N10370" i="16"/>
  <c r="N10371" i="16"/>
  <c r="N10372" i="16"/>
  <c r="N10373" i="16"/>
  <c r="N10374" i="16"/>
  <c r="N10375" i="16"/>
  <c r="N10376" i="16"/>
  <c r="N10377" i="16"/>
  <c r="N10378" i="16"/>
  <c r="N10379" i="16"/>
  <c r="N10380" i="16"/>
  <c r="N10381" i="16"/>
  <c r="N10382" i="16"/>
  <c r="N10383" i="16"/>
  <c r="N10384" i="16"/>
  <c r="N10385" i="16"/>
  <c r="N10386" i="16"/>
  <c r="N10387" i="16"/>
  <c r="N10388" i="16"/>
  <c r="N10389" i="16"/>
  <c r="N10390" i="16"/>
  <c r="N10391" i="16"/>
  <c r="N10392" i="16"/>
  <c r="N10393" i="16"/>
  <c r="N10394" i="16"/>
  <c r="N10395" i="16"/>
  <c r="N10396" i="16"/>
  <c r="N10397" i="16"/>
  <c r="N10398" i="16"/>
  <c r="N10399" i="16"/>
  <c r="N10400" i="16"/>
  <c r="N10401" i="16"/>
  <c r="N10402" i="16"/>
  <c r="N10403" i="16"/>
  <c r="N10404" i="16"/>
  <c r="N10405" i="16"/>
  <c r="N10406" i="16"/>
  <c r="N10407" i="16"/>
  <c r="N10408" i="16"/>
  <c r="N10409" i="16"/>
  <c r="N10410" i="16"/>
  <c r="N10411" i="16"/>
  <c r="N10412" i="16"/>
  <c r="N10413" i="16"/>
  <c r="N10414" i="16"/>
  <c r="N10415" i="16"/>
  <c r="N10416" i="16"/>
  <c r="N10417" i="16"/>
  <c r="N10418" i="16"/>
  <c r="N10419" i="16"/>
  <c r="N10420" i="16"/>
  <c r="N10421" i="16"/>
  <c r="N10422" i="16"/>
  <c r="N10423" i="16"/>
  <c r="N10424" i="16"/>
  <c r="N10425" i="16"/>
  <c r="N10426" i="16"/>
  <c r="N10427" i="16"/>
  <c r="N10428" i="16"/>
  <c r="N10429" i="16"/>
  <c r="N10430" i="16"/>
  <c r="N10431" i="16"/>
  <c r="N10432" i="16"/>
  <c r="N10433" i="16"/>
  <c r="N10434" i="16"/>
  <c r="N10435" i="16"/>
  <c r="N10436" i="16"/>
  <c r="N10437" i="16"/>
  <c r="N10438" i="16"/>
  <c r="N10439" i="16"/>
  <c r="N10440" i="16"/>
  <c r="N10441" i="16"/>
  <c r="N10442" i="16"/>
  <c r="N10443" i="16"/>
  <c r="N10444" i="16"/>
  <c r="N10445" i="16"/>
  <c r="N10446" i="16"/>
  <c r="N10447" i="16"/>
  <c r="N10448" i="16"/>
  <c r="N10449" i="16"/>
  <c r="N10450" i="16"/>
  <c r="N10451" i="16"/>
  <c r="N10452" i="16"/>
  <c r="N10453" i="16"/>
  <c r="N10454" i="16"/>
  <c r="N10455" i="16"/>
  <c r="N10456" i="16"/>
  <c r="N10457" i="16"/>
  <c r="N10458" i="16"/>
  <c r="N10459" i="16"/>
  <c r="N10460" i="16"/>
  <c r="N10461" i="16"/>
  <c r="N10462" i="16"/>
  <c r="N10463" i="16"/>
  <c r="N10464" i="16"/>
  <c r="N10465" i="16"/>
  <c r="N10466" i="16"/>
  <c r="N10467" i="16"/>
  <c r="N10468" i="16"/>
  <c r="N10469" i="16"/>
  <c r="N10470" i="16"/>
  <c r="N10471" i="16"/>
  <c r="N10472" i="16"/>
  <c r="N10473" i="16"/>
  <c r="N10474" i="16"/>
  <c r="N10475" i="16"/>
  <c r="N10476" i="16"/>
  <c r="N10477" i="16"/>
  <c r="N10478" i="16"/>
  <c r="N10479" i="16"/>
  <c r="N10480" i="16"/>
  <c r="N10481" i="16"/>
  <c r="N10482" i="16"/>
  <c r="N10483" i="16"/>
  <c r="N10484" i="16"/>
  <c r="N10485" i="16"/>
  <c r="N10486" i="16"/>
  <c r="N10487" i="16"/>
  <c r="N10488" i="16"/>
  <c r="N10489" i="16"/>
  <c r="N10490" i="16"/>
  <c r="N10491" i="16"/>
  <c r="N10492" i="16"/>
  <c r="N10493" i="16"/>
  <c r="N10494" i="16"/>
  <c r="N10495" i="16"/>
  <c r="N10496" i="16"/>
  <c r="N10497" i="16"/>
  <c r="N10498" i="16"/>
  <c r="N10499" i="16"/>
  <c r="N10500" i="16"/>
  <c r="N10501" i="16"/>
  <c r="N10502" i="16"/>
  <c r="N10503" i="16"/>
  <c r="N10504" i="16"/>
  <c r="N10505" i="16"/>
  <c r="N10506" i="16"/>
  <c r="N10507" i="16"/>
  <c r="N10508" i="16"/>
  <c r="N10509" i="16"/>
  <c r="N10510" i="16"/>
  <c r="N10511" i="16"/>
  <c r="N10512" i="16"/>
  <c r="N10513" i="16"/>
  <c r="N10514" i="16"/>
  <c r="N10515" i="16"/>
  <c r="N10516" i="16"/>
  <c r="N10517" i="16"/>
  <c r="N10518" i="16"/>
  <c r="N10519" i="16"/>
  <c r="N10520" i="16"/>
  <c r="N10521" i="16"/>
  <c r="N10522" i="16"/>
  <c r="N10523" i="16"/>
  <c r="N10524" i="16"/>
  <c r="N10525" i="16"/>
  <c r="N10526" i="16"/>
  <c r="N10527" i="16"/>
  <c r="N10528" i="16"/>
  <c r="N10529" i="16"/>
  <c r="N10530" i="16"/>
  <c r="N10531" i="16"/>
  <c r="N10532" i="16"/>
  <c r="N10533" i="16"/>
  <c r="N10534" i="16"/>
  <c r="N10535" i="16"/>
  <c r="N10536" i="16"/>
  <c r="N10537" i="16"/>
  <c r="N10538" i="16"/>
  <c r="N10539" i="16"/>
  <c r="N10540" i="16"/>
  <c r="N10541" i="16"/>
  <c r="N10542" i="16"/>
  <c r="N10543" i="16"/>
  <c r="N10544" i="16"/>
  <c r="N10545" i="16"/>
  <c r="N10546" i="16"/>
  <c r="N10547" i="16"/>
  <c r="N10548" i="16"/>
  <c r="N10549" i="16"/>
  <c r="N10550" i="16"/>
  <c r="N10551" i="16"/>
  <c r="N10552" i="16"/>
  <c r="N10553" i="16"/>
  <c r="N10554" i="16"/>
  <c r="N10555" i="16"/>
  <c r="N10556" i="16"/>
  <c r="N10557" i="16"/>
  <c r="N10558" i="16"/>
  <c r="N10559" i="16"/>
  <c r="N10560" i="16"/>
  <c r="N10561" i="16"/>
  <c r="N10562" i="16"/>
  <c r="N10563" i="16"/>
  <c r="N10564" i="16"/>
  <c r="N10565" i="16"/>
  <c r="N10566" i="16"/>
  <c r="N10567" i="16"/>
  <c r="N10568" i="16"/>
  <c r="N10569" i="16"/>
  <c r="N10570" i="16"/>
  <c r="N10571" i="16"/>
  <c r="N10572" i="16"/>
  <c r="N10573" i="16"/>
  <c r="N10574" i="16"/>
  <c r="N10575" i="16"/>
  <c r="N10576" i="16"/>
  <c r="N10577" i="16"/>
  <c r="N10578" i="16"/>
  <c r="N10579" i="16"/>
  <c r="N10580" i="16"/>
  <c r="N10581" i="16"/>
  <c r="N10582" i="16"/>
  <c r="N10583" i="16"/>
  <c r="N10584" i="16"/>
  <c r="N10585" i="16"/>
  <c r="N10586" i="16"/>
  <c r="N10587" i="16"/>
  <c r="N10588" i="16"/>
  <c r="N10589" i="16"/>
  <c r="N10590" i="16"/>
  <c r="N10591" i="16"/>
  <c r="N10592" i="16"/>
  <c r="N10593" i="16"/>
  <c r="N10594" i="16"/>
  <c r="N10595" i="16"/>
  <c r="N10596" i="16"/>
  <c r="N10597" i="16"/>
  <c r="N10598" i="16"/>
  <c r="N10599" i="16"/>
  <c r="N10600" i="16"/>
  <c r="N10601" i="16"/>
  <c r="N10602" i="16"/>
  <c r="N10603" i="16"/>
  <c r="N10604" i="16"/>
  <c r="N10605" i="16"/>
  <c r="N10606" i="16"/>
  <c r="N10607" i="16"/>
  <c r="N10608" i="16"/>
  <c r="N10609" i="16"/>
  <c r="N10610" i="16"/>
  <c r="N10611" i="16"/>
  <c r="N10612" i="16"/>
  <c r="N10613" i="16"/>
  <c r="N10614" i="16"/>
  <c r="N10615" i="16"/>
  <c r="N10616" i="16"/>
  <c r="N10617" i="16"/>
  <c r="N10618" i="16"/>
  <c r="N10619" i="16"/>
  <c r="N10620" i="16"/>
  <c r="N10621" i="16"/>
  <c r="N10622" i="16"/>
  <c r="N10623" i="16"/>
  <c r="N10624" i="16"/>
  <c r="N10625" i="16"/>
  <c r="N10626" i="16"/>
  <c r="N10627" i="16"/>
  <c r="N10628" i="16"/>
  <c r="N10629" i="16"/>
  <c r="N10630" i="16"/>
  <c r="N10631" i="16"/>
  <c r="N10632" i="16"/>
  <c r="N10633" i="16"/>
  <c r="N10634" i="16"/>
  <c r="N10635" i="16"/>
  <c r="N10636" i="16"/>
  <c r="N10637" i="16"/>
  <c r="N10638" i="16"/>
  <c r="N10639" i="16"/>
  <c r="N10640" i="16"/>
  <c r="N10641" i="16"/>
  <c r="N10642" i="16"/>
  <c r="N10643" i="16"/>
  <c r="N10644" i="16"/>
  <c r="N10645" i="16"/>
  <c r="N10646" i="16"/>
  <c r="N10647" i="16"/>
  <c r="N10648" i="16"/>
  <c r="N10649" i="16"/>
  <c r="N10650" i="16"/>
  <c r="N10651" i="16"/>
  <c r="N10652" i="16"/>
  <c r="N10653" i="16"/>
  <c r="N10654" i="16"/>
  <c r="N10655" i="16"/>
  <c r="N10656" i="16"/>
  <c r="N10657" i="16"/>
  <c r="N10658" i="16"/>
  <c r="N10659" i="16"/>
  <c r="N10660" i="16"/>
  <c r="N10661" i="16"/>
  <c r="N10662" i="16"/>
  <c r="N10663" i="16"/>
  <c r="N10664" i="16"/>
  <c r="N10665" i="16"/>
  <c r="N10666" i="16"/>
  <c r="N10667" i="16"/>
  <c r="N10668" i="16"/>
  <c r="N10669" i="16"/>
  <c r="N10670" i="16"/>
  <c r="N10671" i="16"/>
  <c r="N10672" i="16"/>
  <c r="N10673" i="16"/>
  <c r="N10674" i="16"/>
  <c r="N10675" i="16"/>
  <c r="N10676" i="16"/>
  <c r="N10677" i="16"/>
  <c r="N10678" i="16"/>
  <c r="N10679" i="16"/>
  <c r="N10680" i="16"/>
  <c r="N10681" i="16"/>
  <c r="N10682" i="16"/>
  <c r="N10683" i="16"/>
  <c r="N10684" i="16"/>
  <c r="N10685" i="16"/>
  <c r="N10686" i="16"/>
  <c r="N10687" i="16"/>
  <c r="N10688" i="16"/>
  <c r="N10689" i="16"/>
  <c r="N10690" i="16"/>
  <c r="N10691" i="16"/>
  <c r="N10692" i="16"/>
  <c r="N10693" i="16"/>
  <c r="N10694" i="16"/>
  <c r="N10695" i="16"/>
  <c r="N10696" i="16"/>
  <c r="N10697" i="16"/>
  <c r="N10698" i="16"/>
  <c r="N10699" i="16"/>
  <c r="N10700" i="16"/>
  <c r="N10701" i="16"/>
  <c r="N10702" i="16"/>
  <c r="N10703" i="16"/>
  <c r="N10704" i="16"/>
  <c r="N10705" i="16"/>
  <c r="N10706" i="16"/>
  <c r="N10707" i="16"/>
  <c r="N10708" i="16"/>
  <c r="N10709" i="16"/>
  <c r="N10710" i="16"/>
  <c r="N10711" i="16"/>
  <c r="N10712" i="16"/>
  <c r="N10713" i="16"/>
  <c r="N10714" i="16"/>
  <c r="N10715" i="16"/>
  <c r="N10716" i="16"/>
  <c r="N10717" i="16"/>
  <c r="N10718" i="16"/>
  <c r="N10719" i="16"/>
  <c r="N10720" i="16"/>
  <c r="N10721" i="16"/>
  <c r="N10722" i="16"/>
  <c r="N10723" i="16"/>
  <c r="N10724" i="16"/>
  <c r="N10725" i="16"/>
  <c r="N10726" i="16"/>
  <c r="N10727" i="16"/>
  <c r="N10728" i="16"/>
  <c r="N10729" i="16"/>
  <c r="N10730" i="16"/>
  <c r="N10731" i="16"/>
  <c r="N10732" i="16"/>
  <c r="N10733" i="16"/>
  <c r="N10734" i="16"/>
  <c r="N10735" i="16"/>
  <c r="N10736" i="16"/>
  <c r="N10737" i="16"/>
  <c r="N10738" i="16"/>
  <c r="N10739" i="16"/>
  <c r="N10740" i="16"/>
  <c r="N10741" i="16"/>
  <c r="N10742" i="16"/>
  <c r="N10743" i="16"/>
  <c r="N10744" i="16"/>
  <c r="N10745" i="16"/>
  <c r="N10746" i="16"/>
  <c r="N10747" i="16"/>
  <c r="N10748" i="16"/>
  <c r="N10749" i="16"/>
  <c r="N10750" i="16"/>
  <c r="N10751" i="16"/>
  <c r="N10752" i="16"/>
  <c r="N10753" i="16"/>
  <c r="N10754" i="16"/>
  <c r="N10755" i="16"/>
  <c r="N10756" i="16"/>
  <c r="N10757" i="16"/>
  <c r="N10758" i="16"/>
  <c r="N10759" i="16"/>
  <c r="N10760" i="16"/>
  <c r="N10761" i="16"/>
  <c r="N10762" i="16"/>
  <c r="N10763" i="16"/>
  <c r="N10764" i="16"/>
  <c r="N10765" i="16"/>
  <c r="N10766" i="16"/>
  <c r="N10767" i="16"/>
  <c r="N10768" i="16"/>
  <c r="N10769" i="16"/>
  <c r="N10770" i="16"/>
  <c r="N10771" i="16"/>
  <c r="N10772" i="16"/>
  <c r="N10773" i="16"/>
  <c r="N10774" i="16"/>
  <c r="N10775" i="16"/>
  <c r="N10776" i="16"/>
  <c r="N10777" i="16"/>
  <c r="N10778" i="16"/>
  <c r="N10779" i="16"/>
  <c r="N10780" i="16"/>
  <c r="N10781" i="16"/>
  <c r="N10782" i="16"/>
  <c r="N10783" i="16"/>
  <c r="N10784" i="16"/>
  <c r="N10785" i="16"/>
  <c r="N10786" i="16"/>
  <c r="N10787" i="16"/>
  <c r="N10788" i="16"/>
  <c r="N10789" i="16"/>
  <c r="N10790" i="16"/>
  <c r="N10791" i="16"/>
  <c r="N10792" i="16"/>
  <c r="N10793" i="16"/>
  <c r="N10794" i="16"/>
  <c r="N10795" i="16"/>
  <c r="N10796" i="16"/>
  <c r="N10797" i="16"/>
  <c r="N10798" i="16"/>
  <c r="N10799" i="16"/>
  <c r="N10800" i="16"/>
  <c r="N10801" i="16"/>
  <c r="N10802" i="16"/>
  <c r="N10803" i="16"/>
  <c r="N10804" i="16"/>
  <c r="N10805" i="16"/>
  <c r="N10806" i="16"/>
  <c r="N10807" i="16"/>
  <c r="N10808" i="16"/>
  <c r="N10809" i="16"/>
  <c r="N10810" i="16"/>
  <c r="N10811" i="16"/>
  <c r="N10812" i="16"/>
  <c r="N10813" i="16"/>
  <c r="N10814" i="16"/>
  <c r="N10815" i="16"/>
  <c r="N10816" i="16"/>
  <c r="N10817" i="16"/>
  <c r="N10818" i="16"/>
  <c r="N10819" i="16"/>
  <c r="N10820" i="16"/>
  <c r="N10821" i="16"/>
  <c r="N10822" i="16"/>
  <c r="N10823" i="16"/>
  <c r="N10824" i="16"/>
  <c r="N10825" i="16"/>
  <c r="N10826" i="16"/>
  <c r="N10827" i="16"/>
  <c r="N10828" i="16"/>
  <c r="N10829" i="16"/>
  <c r="N10830" i="16"/>
  <c r="N10831" i="16"/>
  <c r="N10832" i="16"/>
  <c r="N10833" i="16"/>
  <c r="N10834" i="16"/>
  <c r="N10835" i="16"/>
  <c r="N10836" i="16"/>
  <c r="N10837" i="16"/>
  <c r="N10838" i="16"/>
  <c r="N10839" i="16"/>
  <c r="N10840" i="16"/>
  <c r="N10841" i="16"/>
  <c r="N10842" i="16"/>
  <c r="N10843" i="16"/>
  <c r="N10844" i="16"/>
  <c r="N10845" i="16"/>
  <c r="N10846" i="16"/>
  <c r="N10847" i="16"/>
  <c r="N10848" i="16"/>
  <c r="N10849" i="16"/>
  <c r="N10850" i="16"/>
  <c r="N10851" i="16"/>
  <c r="N10852" i="16"/>
  <c r="N10853" i="16"/>
  <c r="N10854" i="16"/>
  <c r="N10855" i="16"/>
  <c r="N10856" i="16"/>
  <c r="N10857" i="16"/>
  <c r="N10858" i="16"/>
  <c r="N10859" i="16"/>
  <c r="N10860" i="16"/>
  <c r="N10861" i="16"/>
  <c r="N10862" i="16"/>
  <c r="N10863" i="16"/>
  <c r="N10864" i="16"/>
  <c r="N10865" i="16"/>
  <c r="N10866" i="16"/>
  <c r="N10867" i="16"/>
  <c r="N10868" i="16"/>
  <c r="N10869" i="16"/>
  <c r="N10870" i="16"/>
  <c r="N10871" i="16"/>
  <c r="N10872" i="16"/>
  <c r="N10873" i="16"/>
  <c r="N10874" i="16"/>
  <c r="N10875" i="16"/>
  <c r="N10876" i="16"/>
  <c r="N10877" i="16"/>
  <c r="N10878" i="16"/>
  <c r="N10879" i="16"/>
  <c r="N10880" i="16"/>
  <c r="N10881" i="16"/>
  <c r="N10882" i="16"/>
  <c r="N10883" i="16"/>
  <c r="N10884" i="16"/>
  <c r="N10885" i="16"/>
  <c r="N10886" i="16"/>
  <c r="N10887" i="16"/>
  <c r="N10888" i="16"/>
  <c r="N10889" i="16"/>
  <c r="N10890" i="16"/>
  <c r="N10891" i="16"/>
  <c r="N10892" i="16"/>
  <c r="N10893" i="16"/>
  <c r="N10894" i="16"/>
  <c r="N10895" i="16"/>
  <c r="N10896" i="16"/>
  <c r="N10897" i="16"/>
  <c r="N10898" i="16"/>
  <c r="N10899" i="16"/>
  <c r="N10900" i="16"/>
  <c r="N10901" i="16"/>
  <c r="N10902" i="16"/>
  <c r="N10903" i="16"/>
  <c r="N10904" i="16"/>
  <c r="N10905" i="16"/>
  <c r="N10906" i="16"/>
  <c r="N10907" i="16"/>
  <c r="N10908" i="16"/>
  <c r="N10909" i="16"/>
  <c r="N10910" i="16"/>
  <c r="N10911" i="16"/>
  <c r="N10912" i="16"/>
  <c r="N10913" i="16"/>
  <c r="N10914" i="16"/>
  <c r="N10915" i="16"/>
  <c r="N10916" i="16"/>
  <c r="N10917" i="16"/>
  <c r="N10918" i="16"/>
  <c r="N10919" i="16"/>
  <c r="N10920" i="16"/>
  <c r="N10921" i="16"/>
  <c r="N10922" i="16"/>
  <c r="N10923" i="16"/>
  <c r="N10924" i="16"/>
  <c r="N10925" i="16"/>
  <c r="N10926" i="16"/>
  <c r="N10927" i="16"/>
  <c r="N10928" i="16"/>
  <c r="N10929" i="16"/>
  <c r="N10930" i="16"/>
  <c r="N10931" i="16"/>
  <c r="N10932" i="16"/>
  <c r="N10933" i="16"/>
  <c r="N10934" i="16"/>
  <c r="N10935" i="16"/>
  <c r="N10936" i="16"/>
  <c r="N10937" i="16"/>
  <c r="N10938" i="16"/>
  <c r="N10939" i="16"/>
  <c r="N10940" i="16"/>
  <c r="N10941" i="16"/>
  <c r="N10942" i="16"/>
  <c r="N10943" i="16"/>
  <c r="N10944" i="16"/>
  <c r="N10945" i="16"/>
  <c r="N10946" i="16"/>
  <c r="N10947" i="16"/>
  <c r="N10948" i="16"/>
  <c r="N10949" i="16"/>
  <c r="N10950" i="16"/>
  <c r="N10951" i="16"/>
  <c r="N10952" i="16"/>
  <c r="N10953" i="16"/>
  <c r="N10954" i="16"/>
  <c r="N10955" i="16"/>
  <c r="N10956" i="16"/>
  <c r="N10957" i="16"/>
  <c r="N10958" i="16"/>
  <c r="N10959" i="16"/>
  <c r="N10960" i="16"/>
  <c r="N10961" i="16"/>
  <c r="N10962" i="16"/>
  <c r="N10963" i="16"/>
  <c r="N10964" i="16"/>
  <c r="N10965" i="16"/>
  <c r="N10966" i="16"/>
  <c r="N10967" i="16"/>
  <c r="N10968" i="16"/>
  <c r="N10969" i="16"/>
  <c r="N10970" i="16"/>
  <c r="N10971" i="16"/>
  <c r="N10972" i="16"/>
  <c r="N10973" i="16"/>
  <c r="N10974" i="16"/>
  <c r="N10975" i="16"/>
  <c r="N10976" i="16"/>
  <c r="N10977" i="16"/>
  <c r="N10978" i="16"/>
  <c r="N10979" i="16"/>
  <c r="N10980" i="16"/>
  <c r="N10981" i="16"/>
  <c r="N10982" i="16"/>
  <c r="N10983" i="16"/>
  <c r="N10984" i="16"/>
  <c r="N10985" i="16"/>
  <c r="N10986" i="16"/>
  <c r="N10987" i="16"/>
  <c r="N10988" i="16"/>
  <c r="N10989" i="16"/>
  <c r="N10990" i="16"/>
  <c r="N10991" i="16"/>
  <c r="N10992" i="16"/>
  <c r="N10993" i="16"/>
  <c r="N10994" i="16"/>
  <c r="N10995" i="16"/>
  <c r="N10996" i="16"/>
  <c r="N10997" i="16"/>
  <c r="N10998" i="16"/>
  <c r="N10999" i="16"/>
  <c r="N11000" i="16"/>
  <c r="N11001" i="16"/>
  <c r="N11002" i="16"/>
  <c r="N11003" i="16"/>
  <c r="N11004" i="16"/>
  <c r="N11005" i="16"/>
  <c r="N11006" i="16"/>
  <c r="N11007" i="16"/>
  <c r="N11008" i="16"/>
  <c r="N11009" i="16"/>
  <c r="N11010" i="16"/>
  <c r="N11011" i="16"/>
  <c r="N11012" i="16"/>
  <c r="N11013" i="16"/>
  <c r="N11014" i="16"/>
  <c r="N11015" i="16"/>
  <c r="N11016" i="16"/>
  <c r="N11017" i="16"/>
  <c r="N11018" i="16"/>
  <c r="N11019" i="16"/>
  <c r="N11020" i="16"/>
  <c r="N11021" i="16"/>
  <c r="N11022" i="16"/>
  <c r="N11023" i="16"/>
  <c r="N11024" i="16"/>
  <c r="N11025" i="16"/>
  <c r="N11026" i="16"/>
  <c r="N11027" i="16"/>
  <c r="N11028" i="16"/>
  <c r="N11029" i="16"/>
  <c r="N11030" i="16"/>
  <c r="N11031" i="16"/>
  <c r="N11032" i="16"/>
  <c r="N11033" i="16"/>
  <c r="N11034" i="16"/>
  <c r="N11035" i="16"/>
  <c r="N11036" i="16"/>
  <c r="N11037" i="16"/>
  <c r="N11038" i="16"/>
  <c r="N11039" i="16"/>
  <c r="N11040" i="16"/>
  <c r="N11041" i="16"/>
  <c r="N11042" i="16"/>
  <c r="N11043" i="16"/>
  <c r="N11044" i="16"/>
  <c r="N11045" i="16"/>
  <c r="N11046" i="16"/>
  <c r="N11047" i="16"/>
  <c r="N11048" i="16"/>
  <c r="N11049" i="16"/>
  <c r="N11050" i="16"/>
  <c r="N11051" i="16"/>
  <c r="N11052" i="16"/>
  <c r="N11053" i="16"/>
  <c r="N11054" i="16"/>
  <c r="N11055" i="16"/>
  <c r="N11056" i="16"/>
  <c r="N11057" i="16"/>
  <c r="N11058" i="16"/>
  <c r="N11059" i="16"/>
  <c r="N11060" i="16"/>
  <c r="N11061" i="16"/>
  <c r="N11062" i="16"/>
  <c r="N11063" i="16"/>
  <c r="N11064" i="16"/>
  <c r="N11065" i="16"/>
  <c r="N11066" i="16"/>
  <c r="N11067" i="16"/>
  <c r="N11068" i="16"/>
  <c r="N11069" i="16"/>
  <c r="N11070" i="16"/>
  <c r="N11071" i="16"/>
  <c r="N11072" i="16"/>
  <c r="N11073" i="16"/>
  <c r="N11074" i="16"/>
  <c r="N11075" i="16"/>
  <c r="N11076" i="16"/>
  <c r="N11077" i="16"/>
  <c r="N11078" i="16"/>
  <c r="N11079" i="16"/>
  <c r="N11080" i="16"/>
  <c r="N11081" i="16"/>
  <c r="N11082" i="16"/>
  <c r="N11083" i="16"/>
  <c r="N11084" i="16"/>
  <c r="N11085" i="16"/>
  <c r="N11086" i="16"/>
  <c r="N11087" i="16"/>
  <c r="N11088" i="16"/>
  <c r="N11089" i="16"/>
  <c r="N11090" i="16"/>
  <c r="N11091" i="16"/>
  <c r="N11092" i="16"/>
  <c r="N11093" i="16"/>
  <c r="N11094" i="16"/>
  <c r="N11095" i="16"/>
  <c r="N11096" i="16"/>
  <c r="N11097" i="16"/>
  <c r="N11098" i="16"/>
  <c r="N11099" i="16"/>
  <c r="N11100" i="16"/>
  <c r="N11101" i="16"/>
  <c r="N11102" i="16"/>
  <c r="N11103" i="16"/>
  <c r="N11104" i="16"/>
  <c r="N11105" i="16"/>
  <c r="N11106" i="16"/>
  <c r="N11107" i="16"/>
  <c r="N11108" i="16"/>
  <c r="N11109" i="16"/>
  <c r="N11110" i="16"/>
  <c r="N11111" i="16"/>
  <c r="N11112" i="16"/>
  <c r="N11113" i="16"/>
  <c r="N11114" i="16"/>
  <c r="N11115" i="16"/>
  <c r="N11116" i="16"/>
  <c r="N11117" i="16"/>
  <c r="N11118" i="16"/>
  <c r="N11119" i="16"/>
  <c r="N11120" i="16"/>
  <c r="N11121" i="16"/>
  <c r="N11122" i="16"/>
  <c r="N11123" i="16"/>
  <c r="N11124" i="16"/>
  <c r="N11125" i="16"/>
  <c r="N11126" i="16"/>
  <c r="N11127" i="16"/>
  <c r="N11128" i="16"/>
  <c r="N11129" i="16"/>
  <c r="N11130" i="16"/>
  <c r="N11131" i="16"/>
  <c r="N11132" i="16"/>
  <c r="N11133" i="16"/>
  <c r="N11134" i="16"/>
  <c r="N11135" i="16"/>
  <c r="N11136" i="16"/>
  <c r="N11137" i="16"/>
  <c r="N11138" i="16"/>
  <c r="N11139" i="16"/>
  <c r="N11140" i="16"/>
  <c r="N11141" i="16"/>
  <c r="N11142" i="16"/>
  <c r="N11143" i="16"/>
  <c r="N11144" i="16"/>
  <c r="N11145" i="16"/>
  <c r="N11146" i="16"/>
  <c r="N11147" i="16"/>
  <c r="N11148" i="16"/>
  <c r="N11149" i="16"/>
  <c r="N11150" i="16"/>
  <c r="N11151" i="16"/>
  <c r="N11152" i="16"/>
  <c r="N11153" i="16"/>
  <c r="N11154" i="16"/>
  <c r="N11155" i="16"/>
  <c r="N11156" i="16"/>
  <c r="N11157" i="16"/>
  <c r="N11158" i="16"/>
  <c r="N11159" i="16"/>
  <c r="N11160" i="16"/>
  <c r="N11161" i="16"/>
  <c r="N11162" i="16"/>
  <c r="N11163" i="16"/>
  <c r="N11164" i="16"/>
  <c r="N11165" i="16"/>
  <c r="N11166" i="16"/>
  <c r="N11167" i="16"/>
  <c r="N11168" i="16"/>
  <c r="N11169" i="16"/>
  <c r="N11170" i="16"/>
  <c r="N11171" i="16"/>
  <c r="N11172" i="16"/>
  <c r="N11173" i="16"/>
  <c r="N11174" i="16"/>
  <c r="N11175" i="16"/>
  <c r="N11176" i="16"/>
  <c r="N11177" i="16"/>
  <c r="N11178" i="16"/>
  <c r="N11179" i="16"/>
  <c r="N11180" i="16"/>
  <c r="N11181" i="16"/>
  <c r="N11182" i="16"/>
  <c r="N11183" i="16"/>
  <c r="N11184" i="16"/>
  <c r="N11185" i="16"/>
  <c r="N11186" i="16"/>
  <c r="N11187" i="16"/>
  <c r="N11188" i="16"/>
  <c r="N11189" i="16"/>
  <c r="N11190" i="16"/>
  <c r="N11191" i="16"/>
  <c r="N11192" i="16"/>
  <c r="N11193" i="16"/>
  <c r="N11194" i="16"/>
  <c r="N11195" i="16"/>
  <c r="N11196" i="16"/>
  <c r="N11197" i="16"/>
  <c r="N11198" i="16"/>
  <c r="N11199" i="16"/>
  <c r="N11200" i="16"/>
  <c r="N11201" i="16"/>
  <c r="N11202" i="16"/>
  <c r="N11203" i="16"/>
  <c r="N11204" i="16"/>
  <c r="N11205" i="16"/>
  <c r="N11206" i="16"/>
  <c r="N11207" i="16"/>
  <c r="N11208" i="16"/>
  <c r="N11209" i="16"/>
  <c r="N11210" i="16"/>
  <c r="N11211" i="16"/>
  <c r="N11212" i="16"/>
  <c r="N11213" i="16"/>
  <c r="N11214" i="16"/>
  <c r="N11215" i="16"/>
  <c r="N11216" i="16"/>
  <c r="N11217" i="16"/>
  <c r="N11218" i="16"/>
  <c r="N11219" i="16"/>
  <c r="N11220" i="16"/>
  <c r="N11221" i="16"/>
  <c r="N11222" i="16"/>
  <c r="N11223" i="16"/>
  <c r="N11224" i="16"/>
  <c r="N11225" i="16"/>
  <c r="N11226" i="16"/>
  <c r="N11227" i="16"/>
  <c r="N11228" i="16"/>
  <c r="N11229" i="16"/>
  <c r="N11230" i="16"/>
  <c r="N11231" i="16"/>
  <c r="N11232" i="16"/>
  <c r="N11233" i="16"/>
  <c r="N11234" i="16"/>
  <c r="N11235" i="16"/>
  <c r="N11236" i="16"/>
  <c r="N11237" i="16"/>
  <c r="N11238" i="16"/>
  <c r="N11239" i="16"/>
  <c r="N11240" i="16"/>
  <c r="N11241" i="16"/>
  <c r="N11242" i="16"/>
  <c r="N11243" i="16"/>
  <c r="N11244" i="16"/>
  <c r="N11245" i="16"/>
  <c r="N11246" i="16"/>
  <c r="N11247" i="16"/>
  <c r="N11248" i="16"/>
  <c r="N11249" i="16"/>
  <c r="N11250" i="16"/>
  <c r="N11251" i="16"/>
  <c r="N11252" i="16"/>
  <c r="N11253" i="16"/>
  <c r="N11254" i="16"/>
  <c r="N11255" i="16"/>
  <c r="N11256" i="16"/>
  <c r="N11257" i="16"/>
  <c r="N11258" i="16"/>
  <c r="N11259" i="16"/>
  <c r="N11260" i="16"/>
  <c r="N11261" i="16"/>
  <c r="N11262" i="16"/>
  <c r="N11263" i="16"/>
  <c r="N11264" i="16"/>
  <c r="N11265" i="16"/>
  <c r="N11266" i="16"/>
  <c r="N11267" i="16"/>
  <c r="N11268" i="16"/>
  <c r="N11269" i="16"/>
  <c r="N11270" i="16"/>
  <c r="N11271" i="16"/>
  <c r="N11272" i="16"/>
  <c r="N11273" i="16"/>
  <c r="N11274" i="16"/>
  <c r="N11275" i="16"/>
  <c r="N11276" i="16"/>
  <c r="N11277" i="16"/>
  <c r="N11278" i="16"/>
  <c r="N11279" i="16"/>
  <c r="N11280" i="16"/>
  <c r="N11281" i="16"/>
  <c r="N11282" i="16"/>
  <c r="N11283" i="16"/>
  <c r="N11284" i="16"/>
  <c r="N11285" i="16"/>
  <c r="N11286" i="16"/>
  <c r="N11287" i="16"/>
  <c r="N11288" i="16"/>
  <c r="N11289" i="16"/>
  <c r="N11290" i="16"/>
  <c r="N11291" i="16"/>
  <c r="N11292" i="16"/>
  <c r="N11293" i="16"/>
  <c r="N11294" i="16"/>
  <c r="N11295" i="16"/>
  <c r="N11296" i="16"/>
  <c r="N11297" i="16"/>
  <c r="N11298" i="16"/>
  <c r="N11299" i="16"/>
  <c r="N11300" i="16"/>
  <c r="N11301" i="16"/>
  <c r="N11302" i="16"/>
  <c r="N11303" i="16"/>
  <c r="N11304" i="16"/>
  <c r="N11305" i="16"/>
  <c r="N11306" i="16"/>
  <c r="N11307" i="16"/>
  <c r="N11308" i="16"/>
  <c r="N11309" i="16"/>
  <c r="N11310" i="16"/>
  <c r="N11311" i="16"/>
  <c r="N11312" i="16"/>
  <c r="N11313" i="16"/>
  <c r="N11314" i="16"/>
  <c r="N11315" i="16"/>
  <c r="N11316" i="16"/>
  <c r="N11317" i="16"/>
  <c r="N11318" i="16"/>
  <c r="N11319" i="16"/>
  <c r="N11320" i="16"/>
  <c r="N11321" i="16"/>
  <c r="N11322" i="16"/>
  <c r="N11323" i="16"/>
  <c r="N11324" i="16"/>
  <c r="N11325" i="16"/>
  <c r="N11326" i="16"/>
  <c r="N11327" i="16"/>
  <c r="N11328" i="16"/>
  <c r="N11329" i="16"/>
  <c r="N11330" i="16"/>
  <c r="N11331" i="16"/>
  <c r="N11332" i="16"/>
  <c r="N11333" i="16"/>
  <c r="N11334" i="16"/>
  <c r="N11335" i="16"/>
  <c r="N11336" i="16"/>
  <c r="N11337" i="16"/>
  <c r="N11338" i="16"/>
  <c r="N11339" i="16"/>
  <c r="N11340" i="16"/>
  <c r="N11341" i="16"/>
  <c r="N11342" i="16"/>
  <c r="N11343" i="16"/>
  <c r="N11344" i="16"/>
  <c r="N11345" i="16"/>
  <c r="N11346" i="16"/>
  <c r="N11347" i="16"/>
  <c r="N11348" i="16"/>
  <c r="N11349" i="16"/>
  <c r="N11350" i="16"/>
  <c r="N11351" i="16"/>
  <c r="N11352" i="16"/>
  <c r="N11353" i="16"/>
  <c r="N11354" i="16"/>
  <c r="N11355" i="16"/>
  <c r="N11356" i="16"/>
  <c r="N11357" i="16"/>
  <c r="N11358" i="16"/>
  <c r="N11359" i="16"/>
  <c r="N11360" i="16"/>
  <c r="N11361" i="16"/>
  <c r="N11362" i="16"/>
  <c r="N11363" i="16"/>
  <c r="N11364" i="16"/>
  <c r="N11365" i="16"/>
  <c r="N11366" i="16"/>
  <c r="N11367" i="16"/>
  <c r="N11368" i="16"/>
  <c r="N11369" i="16"/>
  <c r="N11370" i="16"/>
  <c r="N11371" i="16"/>
  <c r="N11372" i="16"/>
  <c r="N11373" i="16"/>
  <c r="N11374" i="16"/>
  <c r="N11375" i="16"/>
  <c r="N11376" i="16"/>
  <c r="N11377" i="16"/>
  <c r="N11378" i="16"/>
  <c r="N11379" i="16"/>
  <c r="N11380" i="16"/>
  <c r="N11381" i="16"/>
  <c r="N11382" i="16"/>
  <c r="N11383" i="16"/>
  <c r="N11384" i="16"/>
  <c r="N11385" i="16"/>
  <c r="N11386" i="16"/>
  <c r="N11387" i="16"/>
  <c r="N11388" i="16"/>
  <c r="N11389" i="16"/>
  <c r="N11390" i="16"/>
  <c r="N11391" i="16"/>
  <c r="N11392" i="16"/>
  <c r="N11393" i="16"/>
  <c r="N11394" i="16"/>
  <c r="N11395" i="16"/>
  <c r="N11396" i="16"/>
  <c r="N11397" i="16"/>
  <c r="N11398" i="16"/>
  <c r="N11399" i="16"/>
  <c r="N11400" i="16"/>
  <c r="N11401" i="16"/>
  <c r="N11402" i="16"/>
  <c r="N11403" i="16"/>
  <c r="N11404" i="16"/>
  <c r="N11405" i="16"/>
  <c r="N11406" i="16"/>
  <c r="N11407" i="16"/>
  <c r="N11408" i="16"/>
  <c r="N11409" i="16"/>
  <c r="N11410" i="16"/>
  <c r="N11411" i="16"/>
  <c r="N11412" i="16"/>
  <c r="N11413" i="16"/>
  <c r="N11414" i="16"/>
  <c r="N11415" i="16"/>
  <c r="N11416" i="16"/>
  <c r="N11417" i="16"/>
  <c r="N11418" i="16"/>
  <c r="N11419" i="16"/>
  <c r="N11420" i="16"/>
  <c r="N11421" i="16"/>
  <c r="N11422" i="16"/>
  <c r="N11423" i="16"/>
  <c r="N11424" i="16"/>
  <c r="N11425" i="16"/>
  <c r="N11426" i="16"/>
  <c r="N11427" i="16"/>
  <c r="N11428" i="16"/>
  <c r="N11429" i="16"/>
  <c r="N11430" i="16"/>
  <c r="N11431" i="16"/>
  <c r="N11432" i="16"/>
  <c r="N11433" i="16"/>
  <c r="N11434" i="16"/>
  <c r="N11435" i="16"/>
  <c r="N11436" i="16"/>
  <c r="N11437" i="16"/>
  <c r="N11438" i="16"/>
  <c r="N11439" i="16"/>
  <c r="N11440" i="16"/>
  <c r="N11441" i="16"/>
  <c r="N11442" i="16"/>
  <c r="N11443" i="16"/>
  <c r="N11444" i="16"/>
  <c r="N11445" i="16"/>
  <c r="N11446" i="16"/>
  <c r="N11447" i="16"/>
  <c r="N11448" i="16"/>
  <c r="N11449" i="16"/>
  <c r="N11450" i="16"/>
  <c r="N11451" i="16"/>
  <c r="N11452" i="16"/>
  <c r="N11453" i="16"/>
  <c r="N11454" i="16"/>
  <c r="N11455" i="16"/>
  <c r="N11456" i="16"/>
  <c r="N11457" i="16"/>
  <c r="N11458" i="16"/>
  <c r="N11459" i="16"/>
  <c r="N11460" i="16"/>
  <c r="N11461" i="16"/>
  <c r="N11462" i="16"/>
  <c r="N11463" i="16"/>
  <c r="N11464" i="16"/>
  <c r="N11465" i="16"/>
  <c r="N11466" i="16"/>
  <c r="N11467" i="16"/>
  <c r="N11468" i="16"/>
  <c r="N11469" i="16"/>
  <c r="N11470" i="16"/>
  <c r="N11471" i="16"/>
  <c r="N11472" i="16"/>
  <c r="N11473" i="16"/>
  <c r="N11474" i="16"/>
  <c r="N11475" i="16"/>
  <c r="N11476" i="16"/>
  <c r="N11477" i="16"/>
  <c r="N11478" i="16"/>
  <c r="N11479" i="16"/>
  <c r="N11480" i="16"/>
  <c r="N11481" i="16"/>
  <c r="N11482" i="16"/>
  <c r="N11483" i="16"/>
  <c r="N11484" i="16"/>
  <c r="N11485" i="16"/>
  <c r="N11486" i="16"/>
  <c r="N11487" i="16"/>
  <c r="N11488" i="16"/>
  <c r="N11489" i="16"/>
  <c r="N11490" i="16"/>
  <c r="N11491" i="16"/>
  <c r="N11492" i="16"/>
  <c r="N11493" i="16"/>
  <c r="N11494" i="16"/>
  <c r="N11495" i="16"/>
  <c r="N11496" i="16"/>
  <c r="N11497" i="16"/>
  <c r="N11498" i="16"/>
  <c r="N11499" i="16"/>
  <c r="N11500" i="16"/>
  <c r="N11501" i="16"/>
  <c r="N11502" i="16"/>
  <c r="N11503" i="16"/>
  <c r="N11504" i="16"/>
  <c r="N11505" i="16"/>
  <c r="N11506" i="16"/>
  <c r="N11507" i="16"/>
  <c r="N11508" i="16"/>
  <c r="N11509" i="16"/>
  <c r="N11510" i="16"/>
  <c r="N11511" i="16"/>
  <c r="N11512" i="16"/>
  <c r="N11513" i="16"/>
  <c r="N11514" i="16"/>
  <c r="N11515" i="16"/>
  <c r="N11516" i="16"/>
  <c r="N11517" i="16"/>
  <c r="N11518" i="16"/>
  <c r="N11519" i="16"/>
  <c r="N11520" i="16"/>
  <c r="N11521" i="16"/>
  <c r="N11522" i="16"/>
  <c r="N11523" i="16"/>
  <c r="N11524" i="16"/>
  <c r="N11525" i="16"/>
  <c r="N11526" i="16"/>
  <c r="N11527" i="16"/>
  <c r="N11528" i="16"/>
  <c r="N11529" i="16"/>
  <c r="N11530" i="16"/>
  <c r="N11531" i="16"/>
  <c r="N11532" i="16"/>
  <c r="N11533" i="16"/>
  <c r="N11534" i="16"/>
  <c r="N11535" i="16"/>
  <c r="N11536" i="16"/>
  <c r="N11537" i="16"/>
  <c r="N11538" i="16"/>
  <c r="N11539" i="16"/>
  <c r="N11540" i="16"/>
  <c r="N11541" i="16"/>
  <c r="N11542" i="16"/>
  <c r="N11543" i="16"/>
  <c r="N11544" i="16"/>
  <c r="N11545" i="16"/>
  <c r="N11546" i="16"/>
  <c r="N11547" i="16"/>
  <c r="N11548" i="16"/>
  <c r="N11549" i="16"/>
  <c r="N11550" i="16"/>
  <c r="N11551" i="16"/>
  <c r="N11552" i="16"/>
  <c r="N11553" i="16"/>
  <c r="N11554" i="16"/>
  <c r="N11555" i="16"/>
  <c r="N11556" i="16"/>
  <c r="N11557" i="16"/>
  <c r="N11558" i="16"/>
  <c r="N11559" i="16"/>
  <c r="N11560" i="16"/>
  <c r="N11561" i="16"/>
  <c r="N11562" i="16"/>
  <c r="N11563" i="16"/>
  <c r="N11564" i="16"/>
  <c r="N11565" i="16"/>
  <c r="N11566" i="16"/>
  <c r="N11567" i="16"/>
  <c r="N11568" i="16"/>
  <c r="N11569" i="16"/>
  <c r="N11570" i="16"/>
  <c r="N11571" i="16"/>
  <c r="N11572" i="16"/>
  <c r="N11573" i="16"/>
  <c r="N11574" i="16"/>
  <c r="N11575" i="16"/>
  <c r="N11576" i="16"/>
  <c r="N11577" i="16"/>
  <c r="N11578" i="16"/>
  <c r="N11579" i="16"/>
  <c r="N11580" i="16"/>
  <c r="N11581" i="16"/>
  <c r="N11582" i="16"/>
  <c r="N11583" i="16"/>
  <c r="N11584" i="16"/>
  <c r="N11585" i="16"/>
  <c r="N11586" i="16"/>
  <c r="N11587" i="16"/>
  <c r="N11588" i="16"/>
  <c r="N11589" i="16"/>
  <c r="N11590" i="16"/>
  <c r="N11591" i="16"/>
  <c r="N11592" i="16"/>
  <c r="N11593" i="16"/>
  <c r="N11594" i="16"/>
  <c r="N11595" i="16"/>
  <c r="N11596" i="16"/>
  <c r="N11597" i="16"/>
  <c r="N11598" i="16"/>
  <c r="N11599" i="16"/>
  <c r="N11600" i="16"/>
  <c r="N11601" i="16"/>
  <c r="N11602" i="16"/>
  <c r="N11603" i="16"/>
  <c r="N11604" i="16"/>
  <c r="N11605" i="16"/>
  <c r="N11606" i="16"/>
  <c r="N11607" i="16"/>
  <c r="N11608" i="16"/>
  <c r="N11609" i="16"/>
  <c r="N11610" i="16"/>
  <c r="N11611" i="16"/>
  <c r="N11612" i="16"/>
  <c r="N11613" i="16"/>
  <c r="N11614" i="16"/>
  <c r="N11615" i="16"/>
  <c r="N11616" i="16"/>
  <c r="N11617" i="16"/>
  <c r="N11618" i="16"/>
  <c r="N11619" i="16"/>
  <c r="N11620" i="16"/>
  <c r="N11621" i="16"/>
  <c r="N11622" i="16"/>
  <c r="N11623" i="16"/>
  <c r="N11624" i="16"/>
  <c r="N11625" i="16"/>
  <c r="N11626" i="16"/>
  <c r="N11627" i="16"/>
  <c r="N11628" i="16"/>
  <c r="N11629" i="16"/>
  <c r="N11630" i="16"/>
  <c r="N11631" i="16"/>
  <c r="N11632" i="16"/>
  <c r="N11633" i="16"/>
  <c r="N11634" i="16"/>
  <c r="N11635" i="16"/>
  <c r="N11636" i="16"/>
  <c r="N11637" i="16"/>
  <c r="N11638" i="16"/>
  <c r="N11639" i="16"/>
  <c r="N11640" i="16"/>
  <c r="N11641" i="16"/>
  <c r="N11642" i="16"/>
  <c r="N11643" i="16"/>
  <c r="N11644" i="16"/>
  <c r="N11645" i="16"/>
  <c r="N11646" i="16"/>
  <c r="N11647" i="16"/>
  <c r="N11648" i="16"/>
  <c r="N11649" i="16"/>
  <c r="N11650" i="16"/>
  <c r="N11651" i="16"/>
  <c r="N11652" i="16"/>
  <c r="N11653" i="16"/>
  <c r="N11654" i="16"/>
  <c r="N11655" i="16"/>
  <c r="N11656" i="16"/>
  <c r="N11657" i="16"/>
  <c r="N11658" i="16"/>
  <c r="N11659" i="16"/>
  <c r="N11660" i="16"/>
  <c r="N11661" i="16"/>
  <c r="N11662" i="16"/>
  <c r="N11663" i="16"/>
  <c r="N11664" i="16"/>
  <c r="N11665" i="16"/>
  <c r="N11666" i="16"/>
  <c r="N11667" i="16"/>
  <c r="N11668" i="16"/>
  <c r="N11669" i="16"/>
  <c r="N11670" i="16"/>
  <c r="N11671" i="16"/>
  <c r="N11672" i="16"/>
  <c r="N11673" i="16"/>
  <c r="N11674" i="16"/>
  <c r="N11675" i="16"/>
  <c r="N11676" i="16"/>
  <c r="N11677" i="16"/>
  <c r="N11678" i="16"/>
  <c r="N11679" i="16"/>
  <c r="N11680" i="16"/>
  <c r="N11681" i="16"/>
  <c r="N11682" i="16"/>
  <c r="N11683" i="16"/>
  <c r="N11684" i="16"/>
  <c r="N11685" i="16"/>
  <c r="N11686" i="16"/>
  <c r="N11687" i="16"/>
  <c r="N11688" i="16"/>
  <c r="N11689" i="16"/>
  <c r="N11690" i="16"/>
  <c r="N11691" i="16"/>
  <c r="N11692" i="16"/>
  <c r="N11693" i="16"/>
  <c r="N11694" i="16"/>
  <c r="N11695" i="16"/>
  <c r="N11696" i="16"/>
  <c r="N11697" i="16"/>
  <c r="N11698" i="16"/>
  <c r="N11699" i="16"/>
  <c r="N11700" i="16"/>
  <c r="N11701" i="16"/>
  <c r="N11702" i="16"/>
  <c r="N11703" i="16"/>
  <c r="N11704" i="16"/>
  <c r="N11705" i="16"/>
  <c r="N11706" i="16"/>
  <c r="N11707" i="16"/>
  <c r="N11708" i="16"/>
  <c r="N11709" i="16"/>
  <c r="N11710" i="16"/>
  <c r="N11711" i="16"/>
  <c r="N11712" i="16"/>
  <c r="N11713" i="16"/>
  <c r="N11714" i="16"/>
  <c r="N11715" i="16"/>
  <c r="N11716" i="16"/>
  <c r="N11717" i="16"/>
  <c r="N11718" i="16"/>
  <c r="N11719" i="16"/>
  <c r="N11720" i="16"/>
  <c r="N11721" i="16"/>
  <c r="N11722" i="16"/>
  <c r="N11723" i="16"/>
  <c r="N11724" i="16"/>
  <c r="N11725" i="16"/>
  <c r="N11726" i="16"/>
  <c r="N11727" i="16"/>
  <c r="N11728" i="16"/>
  <c r="N11729" i="16"/>
  <c r="N11730" i="16"/>
  <c r="N11731" i="16"/>
  <c r="N11732" i="16"/>
  <c r="N11733" i="16"/>
  <c r="N11734" i="16"/>
  <c r="N11735" i="16"/>
  <c r="N11736" i="16"/>
  <c r="N11737" i="16"/>
  <c r="N11738" i="16"/>
  <c r="N11739" i="16"/>
  <c r="N11740" i="16"/>
  <c r="N11741" i="16"/>
  <c r="N11742" i="16"/>
  <c r="N11743" i="16"/>
  <c r="N11744" i="16"/>
  <c r="N11745" i="16"/>
  <c r="N11746" i="16"/>
  <c r="N11747" i="16"/>
  <c r="N11748" i="16"/>
  <c r="N11749" i="16"/>
  <c r="N11750" i="16"/>
  <c r="N11751" i="16"/>
  <c r="N11752" i="16"/>
  <c r="N11753" i="16"/>
  <c r="N11754" i="16"/>
  <c r="N11755" i="16"/>
  <c r="N11756" i="16"/>
  <c r="N11757" i="16"/>
  <c r="N11758" i="16"/>
  <c r="N11759" i="16"/>
  <c r="N11760" i="16"/>
  <c r="N11761" i="16"/>
  <c r="N11762" i="16"/>
  <c r="N11763" i="16"/>
  <c r="N11764" i="16"/>
  <c r="N11765" i="16"/>
  <c r="N11766" i="16"/>
  <c r="N11767" i="16"/>
  <c r="N11768" i="16"/>
  <c r="N11769" i="16"/>
  <c r="N11770" i="16"/>
  <c r="N11771" i="16"/>
  <c r="N11772" i="16"/>
  <c r="N11773" i="16"/>
  <c r="N11774" i="16"/>
  <c r="N11775" i="16"/>
  <c r="N11776" i="16"/>
  <c r="N11777" i="16"/>
  <c r="N11778" i="16"/>
  <c r="N11779" i="16"/>
  <c r="N11780" i="16"/>
  <c r="N11781" i="16"/>
  <c r="N11782" i="16"/>
  <c r="N11783" i="16"/>
  <c r="N11784" i="16"/>
  <c r="N11785" i="16"/>
  <c r="N11786" i="16"/>
  <c r="N11787" i="16"/>
  <c r="N11788" i="16"/>
  <c r="N11789" i="16"/>
  <c r="N11790" i="16"/>
  <c r="N11791" i="16"/>
  <c r="N11792" i="16"/>
  <c r="N11793" i="16"/>
  <c r="N11794" i="16"/>
  <c r="N11795" i="16"/>
  <c r="N11796" i="16"/>
  <c r="N11797" i="16"/>
  <c r="N11798" i="16"/>
  <c r="N11799" i="16"/>
  <c r="N11800" i="16"/>
  <c r="N11801" i="16"/>
  <c r="N11802" i="16"/>
  <c r="N11803" i="16"/>
  <c r="N11804" i="16"/>
  <c r="N11805" i="16"/>
  <c r="N11806" i="16"/>
  <c r="N11807" i="16"/>
  <c r="N11808" i="16"/>
  <c r="N11809" i="16"/>
  <c r="N11810" i="16"/>
  <c r="N11811" i="16"/>
  <c r="N11812" i="16"/>
  <c r="N11813" i="16"/>
  <c r="N11814" i="16"/>
  <c r="N11815" i="16"/>
  <c r="N11816" i="16"/>
  <c r="N11817" i="16"/>
  <c r="N11818" i="16"/>
  <c r="N11819" i="16"/>
  <c r="N11820" i="16"/>
  <c r="N11821" i="16"/>
  <c r="N11822" i="16"/>
  <c r="N11823" i="16"/>
  <c r="N11824" i="16"/>
  <c r="N11825" i="16"/>
  <c r="N11826" i="16"/>
  <c r="N11827" i="16"/>
  <c r="N11828" i="16"/>
  <c r="N11829" i="16"/>
  <c r="N11830" i="16"/>
  <c r="N11831" i="16"/>
  <c r="N11832" i="16"/>
  <c r="N11833" i="16"/>
  <c r="N11834" i="16"/>
  <c r="N11835" i="16"/>
  <c r="N11836" i="16"/>
  <c r="N11837" i="16"/>
  <c r="N11838" i="16"/>
  <c r="N11839" i="16"/>
  <c r="N11840" i="16"/>
  <c r="N11841" i="16"/>
  <c r="N11842" i="16"/>
  <c r="N11843" i="16"/>
  <c r="N11844" i="16"/>
  <c r="N11845" i="16"/>
  <c r="N11846" i="16"/>
  <c r="N11847" i="16"/>
  <c r="N11848" i="16"/>
  <c r="N11849" i="16"/>
  <c r="N11850" i="16"/>
  <c r="N11851" i="16"/>
  <c r="N11852" i="16"/>
  <c r="N11853" i="16"/>
  <c r="N11854" i="16"/>
  <c r="N11855" i="16"/>
  <c r="N11856" i="16"/>
  <c r="N11857" i="16"/>
  <c r="N11858" i="16"/>
  <c r="N11859" i="16"/>
  <c r="N11860" i="16"/>
  <c r="N11861" i="16"/>
  <c r="N11862" i="16"/>
  <c r="N11863" i="16"/>
  <c r="N11864" i="16"/>
  <c r="N11865" i="16"/>
  <c r="N11866" i="16"/>
  <c r="N11867" i="16"/>
  <c r="N11868" i="16"/>
  <c r="N11869" i="16"/>
  <c r="N11870" i="16"/>
  <c r="N11871" i="16"/>
  <c r="N11872" i="16"/>
  <c r="N11873" i="16"/>
  <c r="N11874" i="16"/>
  <c r="N11875" i="16"/>
  <c r="N11876" i="16"/>
  <c r="N11877" i="16"/>
  <c r="N11878" i="16"/>
  <c r="N11879" i="16"/>
  <c r="N11880" i="16"/>
  <c r="N11881" i="16"/>
  <c r="N11882" i="16"/>
  <c r="N11883" i="16"/>
  <c r="N11884" i="16"/>
  <c r="N11885" i="16"/>
  <c r="N11886" i="16"/>
  <c r="N11887" i="16"/>
  <c r="N11888" i="16"/>
  <c r="N11889" i="16"/>
  <c r="N11890" i="16"/>
  <c r="N11891" i="16"/>
  <c r="N11892" i="16"/>
  <c r="N11893" i="16"/>
  <c r="N11894" i="16"/>
  <c r="N11895" i="16"/>
  <c r="N11896" i="16"/>
  <c r="N11897" i="16"/>
  <c r="N11898" i="16"/>
  <c r="N11899" i="16"/>
  <c r="N11900" i="16"/>
  <c r="N11901" i="16"/>
  <c r="N11902" i="16"/>
  <c r="N11903" i="16"/>
  <c r="N11904" i="16"/>
  <c r="N11905" i="16"/>
  <c r="N11906" i="16"/>
  <c r="N11907" i="16"/>
  <c r="N11908" i="16"/>
  <c r="N11909" i="16"/>
  <c r="N11910" i="16"/>
  <c r="N11911" i="16"/>
  <c r="N11912" i="16"/>
  <c r="N11913" i="16"/>
  <c r="N11914" i="16"/>
  <c r="N11915" i="16"/>
  <c r="N11916" i="16"/>
  <c r="N11917" i="16"/>
  <c r="N11918" i="16"/>
  <c r="N11919" i="16"/>
  <c r="N11920" i="16"/>
  <c r="N11921" i="16"/>
  <c r="N11922" i="16"/>
  <c r="N11923" i="16"/>
  <c r="N11924" i="16"/>
  <c r="N11925" i="16"/>
  <c r="N11926" i="16"/>
  <c r="N11927" i="16"/>
  <c r="N11928" i="16"/>
  <c r="N11929" i="16"/>
  <c r="N11930" i="16"/>
  <c r="N11931" i="16"/>
  <c r="N11932" i="16"/>
  <c r="N11933" i="16"/>
  <c r="N11934" i="16"/>
  <c r="N11935" i="16"/>
  <c r="N11936" i="16"/>
  <c r="N11937" i="16"/>
  <c r="N11938" i="16"/>
  <c r="N11939" i="16"/>
  <c r="N11940" i="16"/>
  <c r="N11941" i="16"/>
  <c r="N11942" i="16"/>
  <c r="N11943" i="16"/>
  <c r="N11944" i="16"/>
  <c r="N11945" i="16"/>
  <c r="N11946" i="16"/>
  <c r="N11947" i="16"/>
  <c r="N11948" i="16"/>
  <c r="N11949" i="16"/>
  <c r="N11950" i="16"/>
  <c r="N11951" i="16"/>
  <c r="N11952" i="16"/>
  <c r="N11953" i="16"/>
  <c r="N11954" i="16"/>
  <c r="N11955" i="16"/>
  <c r="N11956" i="16"/>
  <c r="N11957" i="16"/>
  <c r="N11958" i="16"/>
  <c r="N11959" i="16"/>
  <c r="N11960" i="16"/>
  <c r="N11961" i="16"/>
  <c r="N11962" i="16"/>
  <c r="N11963" i="16"/>
  <c r="N11964" i="16"/>
  <c r="N11965" i="16"/>
  <c r="N11966" i="16"/>
  <c r="N11967" i="16"/>
  <c r="N11968" i="16"/>
  <c r="N11969" i="16"/>
  <c r="N11970" i="16"/>
  <c r="N11971" i="16"/>
  <c r="N11972" i="16"/>
  <c r="N11973" i="16"/>
  <c r="N11974" i="16"/>
  <c r="N11975" i="16"/>
  <c r="N11976" i="16"/>
  <c r="N11977" i="16"/>
  <c r="N11978" i="16"/>
  <c r="N11979" i="16"/>
  <c r="N11980" i="16"/>
  <c r="N11981" i="16"/>
  <c r="N11982" i="16"/>
  <c r="N11983" i="16"/>
  <c r="N11984" i="16"/>
  <c r="N11985" i="16"/>
  <c r="N11986" i="16"/>
  <c r="N11987" i="16"/>
  <c r="N11988" i="16"/>
  <c r="N11989" i="16"/>
  <c r="N11990" i="16"/>
  <c r="N11991" i="16"/>
  <c r="N11992" i="16"/>
  <c r="N11993" i="16"/>
  <c r="N11994" i="16"/>
  <c r="N11995" i="16"/>
  <c r="N11996" i="16"/>
  <c r="N11997" i="16"/>
  <c r="N11998" i="16"/>
  <c r="N11999" i="16"/>
  <c r="N12000" i="16"/>
  <c r="N12001" i="16"/>
  <c r="N12002" i="16"/>
  <c r="N12003" i="16"/>
  <c r="N12004" i="16"/>
  <c r="N12005" i="16"/>
  <c r="N12006" i="16"/>
  <c r="N12007" i="16"/>
  <c r="N12008" i="16"/>
  <c r="N12009" i="16"/>
  <c r="N12010" i="16"/>
  <c r="N12011" i="16"/>
  <c r="N12012" i="16"/>
  <c r="N12013" i="16"/>
  <c r="N12014" i="16"/>
  <c r="N12015" i="16"/>
  <c r="N12016" i="16"/>
  <c r="N12017" i="16"/>
  <c r="N12018" i="16"/>
  <c r="N12019" i="16"/>
  <c r="N12020" i="16"/>
  <c r="N12021" i="16"/>
  <c r="N12022" i="16"/>
  <c r="N12023" i="16"/>
  <c r="N12024" i="16"/>
  <c r="N12025" i="16"/>
  <c r="N12026" i="16"/>
  <c r="N12027" i="16"/>
  <c r="N12028" i="16"/>
  <c r="N12029" i="16"/>
  <c r="N12030" i="16"/>
  <c r="N12031" i="16"/>
  <c r="N12032" i="16"/>
  <c r="N12033" i="16"/>
  <c r="N12034" i="16"/>
  <c r="N12035" i="16"/>
  <c r="N12036" i="16"/>
  <c r="N12037" i="16"/>
  <c r="N12038" i="16"/>
  <c r="N12039" i="16"/>
  <c r="N12040" i="16"/>
  <c r="N12041" i="16"/>
  <c r="N12042" i="16"/>
  <c r="N12043" i="16"/>
  <c r="N12044" i="16"/>
  <c r="N12045" i="16"/>
  <c r="N12046" i="16"/>
  <c r="N12047" i="16"/>
  <c r="N12048" i="16"/>
  <c r="N12049" i="16"/>
  <c r="N12050" i="16"/>
  <c r="N12051" i="16"/>
  <c r="N12052" i="16"/>
  <c r="N12053" i="16"/>
  <c r="N12054" i="16"/>
  <c r="N12055" i="16"/>
  <c r="N12056" i="16"/>
  <c r="N12057" i="16"/>
  <c r="N12058" i="16"/>
  <c r="N12059" i="16"/>
  <c r="N12060" i="16"/>
  <c r="N12061" i="16"/>
  <c r="N12062" i="16"/>
  <c r="N12063" i="16"/>
  <c r="N12064" i="16"/>
  <c r="N12065" i="16"/>
  <c r="N12066" i="16"/>
  <c r="N12067" i="16"/>
  <c r="N12068" i="16"/>
  <c r="N12069" i="16"/>
  <c r="N12070" i="16"/>
  <c r="N12071" i="16"/>
  <c r="N12072" i="16"/>
  <c r="N12073" i="16"/>
  <c r="N12074" i="16"/>
  <c r="N12075" i="16"/>
  <c r="N12076" i="16"/>
  <c r="N12077" i="16"/>
  <c r="N12078" i="16"/>
  <c r="N12079" i="16"/>
  <c r="N12080" i="16"/>
  <c r="N12081" i="16"/>
  <c r="N12082" i="16"/>
  <c r="N12083" i="16"/>
  <c r="N12084" i="16"/>
  <c r="N12085" i="16"/>
  <c r="N12086" i="16"/>
  <c r="N12087" i="16"/>
  <c r="N12088" i="16"/>
  <c r="N12089" i="16"/>
  <c r="N12090" i="16"/>
  <c r="N12091" i="16"/>
  <c r="N12092" i="16"/>
  <c r="N12093" i="16"/>
  <c r="N12094" i="16"/>
  <c r="N12095" i="16"/>
  <c r="N12096" i="16"/>
  <c r="N12097" i="16"/>
  <c r="N12098" i="16"/>
  <c r="N12099" i="16"/>
  <c r="N12100" i="16"/>
  <c r="N12101" i="16"/>
  <c r="N12102" i="16"/>
  <c r="N12103" i="16"/>
  <c r="N12104" i="16"/>
  <c r="N12105" i="16"/>
  <c r="N12106" i="16"/>
  <c r="N12107" i="16"/>
  <c r="N12108" i="16"/>
  <c r="N12109" i="16"/>
  <c r="N12110" i="16"/>
  <c r="N12111" i="16"/>
  <c r="N12112" i="16"/>
  <c r="N12113" i="16"/>
  <c r="N12114" i="16"/>
  <c r="N12115" i="16"/>
  <c r="N12116" i="16"/>
  <c r="N12117" i="16"/>
  <c r="N12118" i="16"/>
  <c r="N12119" i="16"/>
  <c r="N12120" i="16"/>
  <c r="N12121" i="16"/>
  <c r="N12122" i="16"/>
  <c r="N12123" i="16"/>
  <c r="N12124" i="16"/>
  <c r="N12125" i="16"/>
  <c r="N12126" i="16"/>
  <c r="N12127" i="16"/>
  <c r="N12128" i="16"/>
  <c r="N12129" i="16"/>
  <c r="N12130" i="16"/>
  <c r="N12131" i="16"/>
  <c r="N12132" i="16"/>
  <c r="N12133" i="16"/>
  <c r="N12134" i="16"/>
  <c r="N12135" i="16"/>
  <c r="N12136" i="16"/>
  <c r="N12137" i="16"/>
  <c r="N12138" i="16"/>
  <c r="N12139" i="16"/>
  <c r="N12140" i="16"/>
  <c r="N12141" i="16"/>
  <c r="N12142" i="16"/>
  <c r="N12143" i="16"/>
  <c r="N12144" i="16"/>
  <c r="N12145" i="16"/>
  <c r="N12146" i="16"/>
  <c r="N12147" i="16"/>
  <c r="N12148" i="16"/>
  <c r="N12149" i="16"/>
  <c r="N12150" i="16"/>
  <c r="N12151" i="16"/>
  <c r="N12152" i="16"/>
  <c r="N12153" i="16"/>
  <c r="N12154" i="16"/>
  <c r="N12155" i="16"/>
  <c r="N12156" i="16"/>
  <c r="N12157" i="16"/>
  <c r="N12158" i="16"/>
  <c r="N12159" i="16"/>
  <c r="N12160" i="16"/>
  <c r="N12161" i="16"/>
  <c r="N12162" i="16"/>
  <c r="N12163" i="16"/>
  <c r="N12164" i="16"/>
  <c r="N12165" i="16"/>
  <c r="N12166" i="16"/>
  <c r="N12167" i="16"/>
  <c r="N12168" i="16"/>
  <c r="N12169" i="16"/>
  <c r="N12170" i="16"/>
  <c r="N12171" i="16"/>
  <c r="N12172" i="16"/>
  <c r="N12173" i="16"/>
  <c r="N12174" i="16"/>
  <c r="N12175" i="16"/>
  <c r="N12176" i="16"/>
  <c r="N12177" i="16"/>
  <c r="N12178" i="16"/>
  <c r="N12179" i="16"/>
  <c r="N12180" i="16"/>
  <c r="N12181" i="16"/>
  <c r="N12182" i="16"/>
  <c r="N12183" i="16"/>
  <c r="N12184" i="16"/>
  <c r="N12185" i="16"/>
  <c r="N12186" i="16"/>
  <c r="N12187" i="16"/>
  <c r="N12188" i="16"/>
  <c r="N12189" i="16"/>
  <c r="N12190" i="16"/>
  <c r="N12191" i="16"/>
  <c r="N12192" i="16"/>
  <c r="N12193" i="16"/>
  <c r="N12194" i="16"/>
  <c r="N12195" i="16"/>
  <c r="N12196" i="16"/>
  <c r="N12197" i="16"/>
  <c r="N12198" i="16"/>
  <c r="N12199" i="16"/>
  <c r="N12200" i="16"/>
  <c r="N12201" i="16"/>
  <c r="N12202" i="16"/>
  <c r="N12203" i="16"/>
  <c r="N12204" i="16"/>
  <c r="N12205" i="16"/>
  <c r="N12206" i="16"/>
  <c r="N12207" i="16"/>
  <c r="N12208" i="16"/>
  <c r="N12209" i="16"/>
  <c r="N12210" i="16"/>
  <c r="N12211" i="16"/>
  <c r="N12212" i="16"/>
  <c r="N12213" i="16"/>
  <c r="N12214" i="16"/>
  <c r="N12215" i="16"/>
  <c r="N12216" i="16"/>
  <c r="N12217" i="16"/>
  <c r="N12218" i="16"/>
  <c r="N12219" i="16"/>
  <c r="N12220" i="16"/>
  <c r="N12221" i="16"/>
  <c r="N12222" i="16"/>
  <c r="N12223" i="16"/>
  <c r="N12224" i="16"/>
  <c r="N12225" i="16"/>
  <c r="N12226" i="16"/>
  <c r="N12227" i="16"/>
  <c r="N12228" i="16"/>
  <c r="N12229" i="16"/>
  <c r="N12230" i="16"/>
  <c r="N12231" i="16"/>
  <c r="N12232" i="16"/>
  <c r="N12233" i="16"/>
  <c r="N12234" i="16"/>
  <c r="N12235" i="16"/>
  <c r="N12236" i="16"/>
  <c r="N12237" i="16"/>
  <c r="N12238" i="16"/>
  <c r="N12239" i="16"/>
  <c r="N12240" i="16"/>
  <c r="N12241" i="16"/>
  <c r="N12242" i="16"/>
  <c r="N12243" i="16"/>
  <c r="N12244" i="16"/>
  <c r="N12245" i="16"/>
  <c r="N12246" i="16"/>
  <c r="N12247" i="16"/>
  <c r="N12248" i="16"/>
  <c r="N12249" i="16"/>
  <c r="N12250" i="16"/>
  <c r="N12251" i="16"/>
  <c r="N12252" i="16"/>
  <c r="N12253" i="16"/>
  <c r="N12254" i="16"/>
  <c r="N12255" i="16"/>
  <c r="N12256" i="16"/>
  <c r="N12257" i="16"/>
  <c r="N12258" i="16"/>
  <c r="N12259" i="16"/>
  <c r="N12260" i="16"/>
  <c r="N12261" i="16"/>
  <c r="N12262" i="16"/>
  <c r="N12263" i="16"/>
  <c r="N12264" i="16"/>
  <c r="N12265" i="16"/>
  <c r="N12266" i="16"/>
  <c r="N12267" i="16"/>
  <c r="N12268" i="16"/>
  <c r="N12269" i="16"/>
  <c r="N12270" i="16"/>
  <c r="N12271" i="16"/>
  <c r="N12272" i="16"/>
  <c r="N12273" i="16"/>
  <c r="N12274" i="16"/>
  <c r="N12275" i="16"/>
  <c r="N12276" i="16"/>
  <c r="N12277" i="16"/>
  <c r="N12278" i="16"/>
  <c r="N12279" i="16"/>
  <c r="N12280" i="16"/>
  <c r="N12281" i="16"/>
  <c r="N12282" i="16"/>
  <c r="N12283" i="16"/>
  <c r="N12284" i="16"/>
  <c r="N12285" i="16"/>
  <c r="N12286" i="16"/>
  <c r="N12287" i="16"/>
  <c r="N12288" i="16"/>
  <c r="N12289" i="16"/>
  <c r="N12290" i="16"/>
  <c r="N12291" i="16"/>
  <c r="N12292" i="16"/>
  <c r="N12293" i="16"/>
  <c r="N12294" i="16"/>
  <c r="N12295" i="16"/>
  <c r="N12296" i="16"/>
  <c r="N12297" i="16"/>
  <c r="N12298" i="16"/>
  <c r="N12299" i="16"/>
  <c r="N12300" i="16"/>
  <c r="N12301" i="16"/>
  <c r="N12302" i="16"/>
  <c r="N12303" i="16"/>
  <c r="N12304" i="16"/>
  <c r="N12305" i="16"/>
  <c r="N12306" i="16"/>
  <c r="N12307" i="16"/>
  <c r="N12308" i="16"/>
  <c r="N12309" i="16"/>
  <c r="N12310" i="16"/>
  <c r="N12311" i="16"/>
  <c r="N12312" i="16"/>
  <c r="N12313" i="16"/>
  <c r="N12314" i="16"/>
  <c r="N12315" i="16"/>
  <c r="N12316" i="16"/>
  <c r="N12317" i="16"/>
  <c r="N12318" i="16"/>
  <c r="N12319" i="16"/>
  <c r="N12320" i="16"/>
  <c r="N12321" i="16"/>
  <c r="N12322" i="16"/>
  <c r="N12323" i="16"/>
  <c r="N12324" i="16"/>
  <c r="N12325" i="16"/>
  <c r="N12326" i="16"/>
  <c r="N12327" i="16"/>
  <c r="N12328" i="16"/>
  <c r="N12329" i="16"/>
  <c r="N12330" i="16"/>
  <c r="N12331" i="16"/>
  <c r="N12332" i="16"/>
  <c r="N12333" i="16"/>
  <c r="N12334" i="16"/>
  <c r="N12335" i="16"/>
  <c r="N12336" i="16"/>
  <c r="N12337" i="16"/>
  <c r="N12338" i="16"/>
  <c r="N12339" i="16"/>
  <c r="N12340" i="16"/>
  <c r="N12341" i="16"/>
  <c r="N12342" i="16"/>
  <c r="N12343" i="16"/>
  <c r="N12344" i="16"/>
  <c r="N12345" i="16"/>
  <c r="N12346" i="16"/>
  <c r="N12347" i="16"/>
  <c r="N12348" i="16"/>
  <c r="N12349" i="16"/>
  <c r="N12350" i="16"/>
  <c r="N12351" i="16"/>
  <c r="N12352" i="16"/>
  <c r="N12353" i="16"/>
  <c r="N12354" i="16"/>
  <c r="N12355" i="16"/>
  <c r="N12356" i="16"/>
  <c r="N12357" i="16"/>
  <c r="N12358" i="16"/>
  <c r="N12359" i="16"/>
  <c r="N12360" i="16"/>
  <c r="N12361" i="16"/>
  <c r="N12362" i="16"/>
  <c r="N12363" i="16"/>
  <c r="N12364" i="16"/>
  <c r="N12365" i="16"/>
  <c r="N12366" i="16"/>
  <c r="N12367" i="16"/>
  <c r="N12368" i="16"/>
  <c r="N12369" i="16"/>
  <c r="N12370" i="16"/>
  <c r="N12371" i="16"/>
  <c r="N12372" i="16"/>
  <c r="N12373" i="16"/>
  <c r="N12374" i="16"/>
  <c r="N12375" i="16"/>
  <c r="N12376" i="16"/>
  <c r="N12377" i="16"/>
  <c r="N12378" i="16"/>
  <c r="N12379" i="16"/>
  <c r="N12380" i="16"/>
  <c r="N12381" i="16"/>
  <c r="N12382" i="16"/>
  <c r="N12383" i="16"/>
  <c r="N12384" i="16"/>
  <c r="N12385" i="16"/>
  <c r="N12386" i="16"/>
  <c r="N12387" i="16"/>
  <c r="N12388" i="16"/>
  <c r="N12389" i="16"/>
  <c r="N12390" i="16"/>
  <c r="N12391" i="16"/>
  <c r="N12392" i="16"/>
  <c r="N12393" i="16"/>
  <c r="N12394" i="16"/>
  <c r="N12395" i="16"/>
  <c r="N12396" i="16"/>
  <c r="N12397" i="16"/>
  <c r="N12398" i="16"/>
  <c r="N12399" i="16"/>
  <c r="N12400" i="16"/>
  <c r="N12401" i="16"/>
  <c r="N12402" i="16"/>
  <c r="N12403" i="16"/>
  <c r="N12404" i="16"/>
  <c r="N12405" i="16"/>
  <c r="N12406" i="16"/>
  <c r="N12407" i="16"/>
  <c r="N12408" i="16"/>
  <c r="N12409" i="16"/>
  <c r="N12410" i="16"/>
  <c r="N12411" i="16"/>
  <c r="N12412" i="16"/>
  <c r="N12413" i="16"/>
  <c r="N12414" i="16"/>
  <c r="N12415" i="16"/>
  <c r="N12416" i="16"/>
  <c r="N12417" i="16"/>
  <c r="N12418" i="16"/>
  <c r="N12419" i="16"/>
  <c r="N12420" i="16"/>
  <c r="N12421" i="16"/>
  <c r="N12422" i="16"/>
  <c r="N12423" i="16"/>
  <c r="N12424" i="16"/>
  <c r="N12425" i="16"/>
  <c r="N12426" i="16"/>
  <c r="N12427" i="16"/>
  <c r="N12428" i="16"/>
  <c r="N12429" i="16"/>
  <c r="N12430" i="16"/>
  <c r="N12431" i="16"/>
  <c r="N12432" i="16"/>
  <c r="N12433" i="16"/>
  <c r="N12434" i="16"/>
  <c r="N12435" i="16"/>
  <c r="N12436" i="16"/>
  <c r="N12437" i="16"/>
  <c r="N12438" i="16"/>
  <c r="N12439" i="16"/>
  <c r="N12440" i="16"/>
  <c r="N12441" i="16"/>
  <c r="N12442" i="16"/>
  <c r="N12443" i="16"/>
  <c r="N12444" i="16"/>
  <c r="N12445" i="16"/>
  <c r="N12446" i="16"/>
  <c r="N12447" i="16"/>
  <c r="N12448" i="16"/>
  <c r="N12449" i="16"/>
  <c r="N12450" i="16"/>
  <c r="N12451" i="16"/>
  <c r="N12452" i="16"/>
  <c r="N12453" i="16"/>
  <c r="N12454" i="16"/>
  <c r="N12455" i="16"/>
  <c r="N12456" i="16"/>
  <c r="N12457" i="16"/>
  <c r="N12458" i="16"/>
  <c r="N12459" i="16"/>
  <c r="N12460" i="16"/>
  <c r="N12461" i="16"/>
  <c r="N12462" i="16"/>
  <c r="N12463" i="16"/>
  <c r="N12464" i="16"/>
  <c r="N12465" i="16"/>
  <c r="N12466" i="16"/>
  <c r="N12467" i="16"/>
  <c r="N12468" i="16"/>
  <c r="N12469" i="16"/>
  <c r="N12470" i="16"/>
  <c r="N12471" i="16"/>
  <c r="N12472" i="16"/>
  <c r="N12473" i="16"/>
  <c r="N12474" i="16"/>
  <c r="N12475" i="16"/>
  <c r="N12476" i="16"/>
  <c r="N12477" i="16"/>
  <c r="N12478" i="16"/>
  <c r="N12479" i="16"/>
  <c r="N12480" i="16"/>
  <c r="N12481" i="16"/>
  <c r="N12482" i="16"/>
  <c r="N12483" i="16"/>
  <c r="N12484" i="16"/>
  <c r="N12485" i="16"/>
  <c r="N12486" i="16"/>
  <c r="N12487" i="16"/>
  <c r="N12488" i="16"/>
  <c r="N12489" i="16"/>
  <c r="N12490" i="16"/>
  <c r="N12491" i="16"/>
  <c r="N12492" i="16"/>
  <c r="N12493" i="16"/>
  <c r="N12494" i="16"/>
  <c r="N12495" i="16"/>
  <c r="N12496" i="16"/>
  <c r="N12497" i="16"/>
  <c r="N12498" i="16"/>
  <c r="N12499" i="16"/>
  <c r="N12500" i="16"/>
  <c r="N12501" i="16"/>
  <c r="N12502" i="16"/>
  <c r="N12503" i="16"/>
  <c r="N12504" i="16"/>
  <c r="N12505" i="16"/>
  <c r="N12506" i="16"/>
  <c r="N12507" i="16"/>
  <c r="N12508" i="16"/>
  <c r="N12509" i="16"/>
  <c r="N12510" i="16"/>
  <c r="N12511" i="16"/>
  <c r="N12512" i="16"/>
  <c r="N12513" i="16"/>
  <c r="N12514" i="16"/>
  <c r="N12515" i="16"/>
  <c r="N12516" i="16"/>
  <c r="N12517" i="16"/>
  <c r="N12518" i="16"/>
  <c r="N12519" i="16"/>
  <c r="N12520" i="16"/>
  <c r="N12521" i="16"/>
  <c r="N12522" i="16"/>
  <c r="N12523" i="16"/>
  <c r="N12524" i="16"/>
  <c r="N12525" i="16"/>
  <c r="N12526" i="16"/>
  <c r="N12527" i="16"/>
  <c r="N12528" i="16"/>
  <c r="N12529" i="16"/>
  <c r="N12530" i="16"/>
  <c r="N12531" i="16"/>
  <c r="N12532" i="16"/>
  <c r="N12533" i="16"/>
  <c r="N12534" i="16"/>
  <c r="N12535" i="16"/>
  <c r="N12536" i="16"/>
  <c r="N12537" i="16"/>
  <c r="N12538" i="16"/>
  <c r="N12539" i="16"/>
  <c r="N12540" i="16"/>
  <c r="N12541" i="16"/>
  <c r="N12542" i="16"/>
  <c r="N12543" i="16"/>
  <c r="N12544" i="16"/>
  <c r="N12545" i="16"/>
  <c r="N12546" i="16"/>
  <c r="N12547" i="16"/>
  <c r="N12548" i="16"/>
  <c r="N12549" i="16"/>
  <c r="N12550" i="16"/>
  <c r="N12551" i="16"/>
  <c r="N12552" i="16"/>
  <c r="N12553" i="16"/>
  <c r="N12554" i="16"/>
  <c r="N12555" i="16"/>
  <c r="N12556" i="16"/>
  <c r="N12557" i="16"/>
  <c r="N12558" i="16"/>
  <c r="N12559" i="16"/>
  <c r="N12560" i="16"/>
  <c r="N12561" i="16"/>
  <c r="N12562" i="16"/>
  <c r="N12563" i="16"/>
  <c r="N12564" i="16"/>
  <c r="N12565" i="16"/>
  <c r="N12566" i="16"/>
  <c r="N12567" i="16"/>
  <c r="N12568" i="16"/>
  <c r="N12569" i="16"/>
  <c r="N12570" i="16"/>
  <c r="N12571" i="16"/>
  <c r="N12572" i="16"/>
  <c r="N12573" i="16"/>
  <c r="N12574" i="16"/>
  <c r="N12575" i="16"/>
  <c r="N12576" i="16"/>
  <c r="N12577" i="16"/>
  <c r="N12578" i="16"/>
  <c r="N12579" i="16"/>
  <c r="N12580" i="16"/>
  <c r="N12581" i="16"/>
  <c r="N12582" i="16"/>
  <c r="N12583" i="16"/>
  <c r="N12584" i="16"/>
  <c r="N12585" i="16"/>
  <c r="N12586" i="16"/>
  <c r="N12587" i="16"/>
  <c r="N12588" i="16"/>
  <c r="N12589" i="16"/>
  <c r="N12590" i="16"/>
  <c r="N12591" i="16"/>
  <c r="N12592" i="16"/>
  <c r="N12593" i="16"/>
  <c r="N12594" i="16"/>
  <c r="N12595" i="16"/>
  <c r="N12596" i="16"/>
  <c r="N12597" i="16"/>
  <c r="N12598" i="16"/>
  <c r="N12599" i="16"/>
  <c r="N12600" i="16"/>
  <c r="N12601" i="16"/>
  <c r="N12602" i="16"/>
  <c r="N12603" i="16"/>
  <c r="N12604" i="16"/>
  <c r="N12605" i="16"/>
  <c r="N12606" i="16"/>
  <c r="N12607" i="16"/>
  <c r="N12608" i="16"/>
  <c r="N12609" i="16"/>
  <c r="N12610" i="16"/>
  <c r="N12611" i="16"/>
  <c r="N12612" i="16"/>
  <c r="N12613" i="16"/>
  <c r="N12614" i="16"/>
  <c r="N12615" i="16"/>
  <c r="N12616" i="16"/>
  <c r="N12617" i="16"/>
  <c r="N12618" i="16"/>
  <c r="N12619" i="16"/>
  <c r="N12620" i="16"/>
  <c r="N12621" i="16"/>
  <c r="N12622" i="16"/>
  <c r="N12623" i="16"/>
  <c r="N12624" i="16"/>
  <c r="N12625" i="16"/>
  <c r="N12626" i="16"/>
  <c r="N12627" i="16"/>
  <c r="N12628" i="16"/>
  <c r="N12629" i="16"/>
  <c r="N12630" i="16"/>
  <c r="N12631" i="16"/>
  <c r="N12632" i="16"/>
  <c r="N12633" i="16"/>
  <c r="N12634" i="16"/>
  <c r="N12635" i="16"/>
  <c r="N12636" i="16"/>
  <c r="N12637" i="16"/>
  <c r="N12638" i="16"/>
  <c r="N12639" i="16"/>
  <c r="N12640" i="16"/>
  <c r="N12641" i="16"/>
  <c r="N12642" i="16"/>
  <c r="N12643" i="16"/>
  <c r="N12644" i="16"/>
  <c r="N12645" i="16"/>
  <c r="N12646" i="16"/>
  <c r="N12647" i="16"/>
  <c r="N12648" i="16"/>
  <c r="N12649" i="16"/>
  <c r="N12650" i="16"/>
  <c r="N12651" i="16"/>
  <c r="N12652" i="16"/>
  <c r="N12653" i="16"/>
  <c r="N12654" i="16"/>
  <c r="N12655" i="16"/>
  <c r="N12656" i="16"/>
  <c r="N12657" i="16"/>
  <c r="N12658" i="16"/>
  <c r="N12659" i="16"/>
  <c r="N12660" i="16"/>
  <c r="N12661" i="16"/>
  <c r="N12662" i="16"/>
  <c r="N12663" i="16"/>
  <c r="N12664" i="16"/>
  <c r="N12665" i="16"/>
  <c r="N12666" i="16"/>
  <c r="N12667" i="16"/>
  <c r="N12668" i="16"/>
  <c r="N12669" i="16"/>
  <c r="N12670" i="16"/>
  <c r="N12671" i="16"/>
  <c r="N12672" i="16"/>
  <c r="N12673" i="16"/>
  <c r="N12674" i="16"/>
  <c r="N12675" i="16"/>
  <c r="N12676" i="16"/>
  <c r="N12677" i="16"/>
  <c r="N12678" i="16"/>
  <c r="N12679" i="16"/>
  <c r="N12680" i="16"/>
  <c r="N12681" i="16"/>
  <c r="N12682" i="16"/>
  <c r="N12683" i="16"/>
  <c r="N12684" i="16"/>
  <c r="N12685" i="16"/>
  <c r="N12686" i="16"/>
  <c r="N12687" i="16"/>
  <c r="N12688" i="16"/>
  <c r="N12689" i="16"/>
  <c r="N12690" i="16"/>
  <c r="N12691" i="16"/>
  <c r="N12692" i="16"/>
  <c r="N12693" i="16"/>
  <c r="N12694" i="16"/>
  <c r="N12695" i="16"/>
  <c r="N12696" i="16"/>
  <c r="N12697" i="16"/>
  <c r="N12698" i="16"/>
  <c r="N12699" i="16"/>
  <c r="N12700" i="16"/>
  <c r="N12701" i="16"/>
  <c r="N12702" i="16"/>
  <c r="N12703" i="16"/>
  <c r="N12704" i="16"/>
  <c r="N12705" i="16"/>
  <c r="N12706" i="16"/>
  <c r="N12707" i="16"/>
  <c r="N12708" i="16"/>
  <c r="N12709" i="16"/>
  <c r="N12710" i="16"/>
  <c r="N12711" i="16"/>
  <c r="N12712" i="16"/>
  <c r="N12713" i="16"/>
  <c r="N12714" i="16"/>
  <c r="N12715" i="16"/>
  <c r="N12716" i="16"/>
  <c r="N12717" i="16"/>
  <c r="N12718" i="16"/>
  <c r="N12719" i="16"/>
  <c r="N12720" i="16"/>
  <c r="N12721" i="16"/>
  <c r="N12722" i="16"/>
  <c r="N12723" i="16"/>
  <c r="N12724" i="16"/>
  <c r="N12725" i="16"/>
  <c r="N12726" i="16"/>
  <c r="N12727" i="16"/>
  <c r="N12728" i="16"/>
  <c r="N12729" i="16"/>
  <c r="N12730" i="16"/>
  <c r="N12731" i="16"/>
  <c r="N12732" i="16"/>
  <c r="N12733" i="16"/>
  <c r="N12734" i="16"/>
  <c r="N12735" i="16"/>
  <c r="N12736" i="16"/>
  <c r="N12737" i="16"/>
  <c r="N12738" i="16"/>
  <c r="N12739" i="16"/>
  <c r="N12740" i="16"/>
  <c r="N12741" i="16"/>
  <c r="N12742" i="16"/>
  <c r="N12743" i="16"/>
  <c r="N12744" i="16"/>
  <c r="N12745" i="16"/>
  <c r="N12746" i="16"/>
  <c r="N12747" i="16"/>
  <c r="N12748" i="16"/>
  <c r="N12749" i="16"/>
  <c r="N12750" i="16"/>
  <c r="N12751" i="16"/>
  <c r="N12752" i="16"/>
  <c r="N12753" i="16"/>
  <c r="N12754" i="16"/>
  <c r="N12755" i="16"/>
  <c r="N12756" i="16"/>
  <c r="N12757" i="16"/>
  <c r="N12758" i="16"/>
  <c r="N12759" i="16"/>
  <c r="N12760" i="16"/>
  <c r="N12761" i="16"/>
  <c r="N12762" i="16"/>
  <c r="N12763" i="16"/>
  <c r="N12764" i="16"/>
  <c r="N12765" i="16"/>
  <c r="N12766" i="16"/>
  <c r="N12767" i="16"/>
  <c r="N12768" i="16"/>
  <c r="N12769" i="16"/>
  <c r="N12770" i="16"/>
  <c r="N12771" i="16"/>
  <c r="N12772" i="16"/>
  <c r="N12773" i="16"/>
  <c r="N12774" i="16"/>
  <c r="N12775" i="16"/>
  <c r="N12776" i="16"/>
  <c r="N12777" i="16"/>
  <c r="N12778" i="16"/>
  <c r="N12779" i="16"/>
  <c r="N12780" i="16"/>
  <c r="N12781" i="16"/>
  <c r="N12782" i="16"/>
  <c r="N12783" i="16"/>
  <c r="N12784" i="16"/>
  <c r="N12785" i="16"/>
  <c r="N12786" i="16"/>
  <c r="N12787" i="16"/>
  <c r="N12788" i="16"/>
  <c r="N12789" i="16"/>
  <c r="N12790" i="16"/>
  <c r="N12791" i="16"/>
  <c r="N12792" i="16"/>
  <c r="N12793" i="16"/>
  <c r="N12794" i="16"/>
  <c r="N12795" i="16"/>
  <c r="N12796" i="16"/>
  <c r="N12797" i="16"/>
  <c r="N12798" i="16"/>
  <c r="N12799" i="16"/>
  <c r="N12800" i="16"/>
  <c r="N12801" i="16"/>
  <c r="N12802" i="16"/>
  <c r="N12803" i="16"/>
  <c r="N12804" i="16"/>
  <c r="N12805" i="16"/>
  <c r="N12806" i="16"/>
  <c r="N12807" i="16"/>
  <c r="N12808" i="16"/>
  <c r="N12809" i="16"/>
  <c r="N12810" i="16"/>
  <c r="N12811" i="16"/>
  <c r="N12812" i="16"/>
  <c r="N12813" i="16"/>
  <c r="N12814" i="16"/>
  <c r="N12815" i="16"/>
  <c r="N12816" i="16"/>
  <c r="N12817" i="16"/>
  <c r="N12818" i="16"/>
  <c r="N12819" i="16"/>
  <c r="N12820" i="16"/>
  <c r="N12821" i="16"/>
  <c r="N12822" i="16"/>
  <c r="N12823" i="16"/>
  <c r="N12824" i="16"/>
  <c r="N12825" i="16"/>
  <c r="N12826" i="16"/>
  <c r="N12827" i="16"/>
  <c r="N12828" i="16"/>
  <c r="N12829" i="16"/>
  <c r="N12830" i="16"/>
  <c r="N12831" i="16"/>
  <c r="N12832" i="16"/>
  <c r="N12833" i="16"/>
  <c r="N12834" i="16"/>
  <c r="N12835" i="16"/>
  <c r="N12836" i="16"/>
  <c r="N12837" i="16"/>
  <c r="N12838" i="16"/>
  <c r="N12839" i="16"/>
  <c r="N12840" i="16"/>
  <c r="N12841" i="16"/>
  <c r="N12842" i="16"/>
  <c r="N12843" i="16"/>
  <c r="N12844" i="16"/>
  <c r="N12845" i="16"/>
  <c r="N12846" i="16"/>
  <c r="N12847" i="16"/>
  <c r="N12848" i="16"/>
  <c r="N12849" i="16"/>
  <c r="N12850" i="16"/>
  <c r="N12851" i="16"/>
  <c r="N12852" i="16"/>
  <c r="N12853" i="16"/>
  <c r="N12854" i="16"/>
  <c r="N12855" i="16"/>
  <c r="N12856" i="16"/>
  <c r="N12857" i="16"/>
  <c r="N12858" i="16"/>
  <c r="N12859" i="16"/>
  <c r="N12860" i="16"/>
  <c r="N12861" i="16"/>
  <c r="N12862" i="16"/>
  <c r="N12863" i="16"/>
  <c r="N12864" i="16"/>
  <c r="N12865" i="16"/>
  <c r="N12866" i="16"/>
  <c r="N12867" i="16"/>
  <c r="N12868" i="16"/>
  <c r="N12869" i="16"/>
  <c r="N12870" i="16"/>
  <c r="N12871" i="16"/>
  <c r="N12872" i="16"/>
  <c r="N12873" i="16"/>
  <c r="N12874" i="16"/>
  <c r="N12875" i="16"/>
  <c r="N12876" i="16"/>
  <c r="N12877" i="16"/>
  <c r="N12878" i="16"/>
  <c r="N12879" i="16"/>
  <c r="N12880" i="16"/>
  <c r="N12881" i="16"/>
  <c r="N12882" i="16"/>
  <c r="N12883" i="16"/>
  <c r="N12884" i="16"/>
  <c r="N12885" i="16"/>
  <c r="N12886" i="16"/>
  <c r="N12887" i="16"/>
  <c r="N12888" i="16"/>
  <c r="N12889" i="16"/>
  <c r="N12890" i="16"/>
  <c r="N12891" i="16"/>
  <c r="N12892" i="16"/>
  <c r="N12893" i="16"/>
  <c r="N12894" i="16"/>
  <c r="N12895" i="16"/>
  <c r="N12896" i="16"/>
  <c r="N12897" i="16"/>
  <c r="N12898" i="16"/>
  <c r="N12899" i="16"/>
  <c r="N12900" i="16"/>
  <c r="N12901" i="16"/>
  <c r="N12902" i="16"/>
  <c r="N12903" i="16"/>
  <c r="N12904" i="16"/>
  <c r="N12905" i="16"/>
  <c r="N12906" i="16"/>
  <c r="N12907" i="16"/>
  <c r="N12908" i="16"/>
  <c r="N12909" i="16"/>
  <c r="N12910" i="16"/>
  <c r="N12911" i="16"/>
  <c r="N12912" i="16"/>
  <c r="N12913" i="16"/>
  <c r="N12914" i="16"/>
  <c r="N12915" i="16"/>
  <c r="N12916" i="16"/>
  <c r="N12917" i="16"/>
  <c r="N12918" i="16"/>
  <c r="N12919" i="16"/>
  <c r="N12920" i="16"/>
  <c r="N12921" i="16"/>
  <c r="N12922" i="16"/>
  <c r="N12923" i="16"/>
  <c r="N12924" i="16"/>
  <c r="N12925" i="16"/>
  <c r="N12926" i="16"/>
  <c r="N12927" i="16"/>
  <c r="N12928" i="16"/>
  <c r="N12929" i="16"/>
  <c r="N12930" i="16"/>
  <c r="N12931" i="16"/>
  <c r="N12932" i="16"/>
  <c r="N12933" i="16"/>
  <c r="N12934" i="16"/>
  <c r="N12935" i="16"/>
  <c r="N12936" i="16"/>
  <c r="N12937" i="16"/>
  <c r="N12938" i="16"/>
  <c r="N12939" i="16"/>
  <c r="N12940" i="16"/>
  <c r="N12941" i="16"/>
  <c r="N12942" i="16"/>
  <c r="N12943" i="16"/>
  <c r="N12944" i="16"/>
  <c r="N12945" i="16"/>
  <c r="N12946" i="16"/>
  <c r="N12947" i="16"/>
  <c r="N12948" i="16"/>
  <c r="N12949" i="16"/>
  <c r="N12950" i="16"/>
  <c r="N12951" i="16"/>
  <c r="N12952" i="16"/>
  <c r="N12953" i="16"/>
  <c r="N12954" i="16"/>
  <c r="N12955" i="16"/>
  <c r="N12956" i="16"/>
  <c r="N12957" i="16"/>
  <c r="N12958" i="16"/>
  <c r="N12959" i="16"/>
  <c r="N12960" i="16"/>
  <c r="N12961" i="16"/>
  <c r="N12962" i="16"/>
  <c r="N12963" i="16"/>
  <c r="N12964" i="16"/>
  <c r="N12965" i="16"/>
  <c r="N12966" i="16"/>
  <c r="N12967" i="16"/>
  <c r="N12968" i="16"/>
  <c r="N12969" i="16"/>
  <c r="N12970" i="16"/>
  <c r="N12971" i="16"/>
  <c r="N12972" i="16"/>
  <c r="N12973" i="16"/>
  <c r="N12974" i="16"/>
  <c r="N12975" i="16"/>
  <c r="N12976" i="16"/>
  <c r="N12977" i="16"/>
  <c r="N12978" i="16"/>
  <c r="N12979" i="16"/>
  <c r="N12980" i="16"/>
  <c r="N12981" i="16"/>
  <c r="N12982" i="16"/>
  <c r="N12983" i="16"/>
  <c r="N12984" i="16"/>
  <c r="N12985" i="16"/>
  <c r="N12986" i="16"/>
  <c r="N12987" i="16"/>
  <c r="N12988" i="16"/>
  <c r="N12989" i="16"/>
  <c r="N12990" i="16"/>
  <c r="N12991" i="16"/>
  <c r="N12992" i="16"/>
  <c r="N12993" i="16"/>
  <c r="N12994" i="16"/>
  <c r="N12995" i="16"/>
  <c r="N12996" i="16"/>
  <c r="N12997" i="16"/>
  <c r="N12998" i="16"/>
  <c r="N12999" i="16"/>
  <c r="N13000" i="16"/>
  <c r="N13001" i="16"/>
  <c r="N13002" i="16"/>
  <c r="N13003" i="16"/>
  <c r="N13004" i="16"/>
  <c r="N13005" i="16"/>
  <c r="N13006" i="16"/>
  <c r="N13007" i="16"/>
  <c r="N13008" i="16"/>
  <c r="N13009" i="16"/>
  <c r="N13010" i="16"/>
  <c r="N13011" i="16"/>
  <c r="N13012" i="16"/>
  <c r="N13013" i="16"/>
  <c r="N13014" i="16"/>
  <c r="N13015" i="16"/>
  <c r="N13016" i="16"/>
  <c r="N13017" i="16"/>
  <c r="N13018" i="16"/>
  <c r="N13019" i="16"/>
  <c r="N13020" i="16"/>
  <c r="N13021" i="16"/>
  <c r="N13022" i="16"/>
  <c r="N13023" i="16"/>
  <c r="N13024" i="16"/>
  <c r="N13025" i="16"/>
  <c r="N13026" i="16"/>
  <c r="N13027" i="16"/>
  <c r="N13028" i="16"/>
  <c r="N13029" i="16"/>
  <c r="N13030" i="16"/>
  <c r="N13031" i="16"/>
  <c r="N13032" i="16"/>
  <c r="N13033" i="16"/>
  <c r="N13034" i="16"/>
  <c r="N13035" i="16"/>
  <c r="N13036" i="16"/>
  <c r="N13037" i="16"/>
  <c r="N13038" i="16"/>
  <c r="N13039" i="16"/>
  <c r="N13040" i="16"/>
  <c r="N13041" i="16"/>
  <c r="N13042" i="16"/>
  <c r="N13043" i="16"/>
  <c r="N13044" i="16"/>
  <c r="N13045" i="16"/>
  <c r="N13046" i="16"/>
  <c r="N13047" i="16"/>
  <c r="N13048" i="16"/>
  <c r="N13049" i="16"/>
  <c r="N13050" i="16"/>
  <c r="N13051" i="16"/>
  <c r="N13052" i="16"/>
  <c r="N13053" i="16"/>
  <c r="N13054" i="16"/>
  <c r="N13055" i="16"/>
  <c r="N13056" i="16"/>
  <c r="N13057" i="16"/>
  <c r="N13058" i="16"/>
  <c r="N13059" i="16"/>
  <c r="N13060" i="16"/>
  <c r="N13061" i="16"/>
  <c r="N13062" i="16"/>
  <c r="N13063" i="16"/>
  <c r="N13064" i="16"/>
  <c r="N13065" i="16"/>
  <c r="N13066" i="16"/>
  <c r="N13067" i="16"/>
  <c r="N13068" i="16"/>
  <c r="N13069" i="16"/>
  <c r="N13070" i="16"/>
  <c r="N13071" i="16"/>
  <c r="N13072" i="16"/>
  <c r="N13073" i="16"/>
  <c r="N13074" i="16"/>
  <c r="N13075" i="16"/>
  <c r="N13076" i="16"/>
  <c r="N13077" i="16"/>
  <c r="N13078" i="16"/>
  <c r="N13079" i="16"/>
  <c r="N13080" i="16"/>
  <c r="N13081" i="16"/>
  <c r="N13082" i="16"/>
  <c r="N13083" i="16"/>
  <c r="N13084" i="16"/>
  <c r="N13085" i="16"/>
  <c r="N13086" i="16"/>
  <c r="N13087" i="16"/>
  <c r="N13088" i="16"/>
  <c r="N13089" i="16"/>
  <c r="N13090" i="16"/>
  <c r="N13091" i="16"/>
  <c r="N13092" i="16"/>
  <c r="N13093" i="16"/>
  <c r="N13094" i="16"/>
  <c r="N13095" i="16"/>
  <c r="N13096" i="16"/>
  <c r="N13097" i="16"/>
  <c r="N13098" i="16"/>
  <c r="N13099" i="16"/>
  <c r="N13100" i="16"/>
  <c r="N13101" i="16"/>
  <c r="N13102" i="16"/>
  <c r="N13103" i="16"/>
  <c r="N13104" i="16"/>
  <c r="N13105" i="16"/>
  <c r="N13106" i="16"/>
  <c r="N13107" i="16"/>
  <c r="N13108" i="16"/>
  <c r="N13109" i="16"/>
  <c r="N13110" i="16"/>
  <c r="N13111" i="16"/>
  <c r="N13112" i="16"/>
  <c r="N13113" i="16"/>
  <c r="N13114" i="16"/>
  <c r="N13115" i="16"/>
  <c r="N13116" i="16"/>
  <c r="N13117" i="16"/>
  <c r="N13118" i="16"/>
  <c r="N13119" i="16"/>
  <c r="N13120" i="16"/>
  <c r="N13121" i="16"/>
  <c r="N13122" i="16"/>
  <c r="N13123" i="16"/>
  <c r="N13124" i="16"/>
  <c r="N13125" i="16"/>
  <c r="N13126" i="16"/>
  <c r="N13127" i="16"/>
  <c r="N13128" i="16"/>
  <c r="N13129" i="16"/>
  <c r="N13130" i="16"/>
  <c r="N13131" i="16"/>
  <c r="N13132" i="16"/>
  <c r="N13133" i="16"/>
  <c r="N13134" i="16"/>
  <c r="N13135" i="16"/>
  <c r="N13136" i="16"/>
  <c r="N13137" i="16"/>
  <c r="N13138" i="16"/>
  <c r="N13139" i="16"/>
  <c r="N13140" i="16"/>
  <c r="N13141" i="16"/>
  <c r="N13142" i="16"/>
  <c r="N13143" i="16"/>
  <c r="N13144" i="16"/>
  <c r="N13145" i="16"/>
  <c r="N13146" i="16"/>
  <c r="N13147" i="16"/>
  <c r="N13148" i="16"/>
  <c r="N13149" i="16"/>
  <c r="N13150" i="16"/>
  <c r="N13151" i="16"/>
  <c r="N13152" i="16"/>
  <c r="N13153" i="16"/>
  <c r="N13154" i="16"/>
  <c r="N13155" i="16"/>
  <c r="N13156" i="16"/>
  <c r="N13157" i="16"/>
  <c r="N13158" i="16"/>
  <c r="N13159" i="16"/>
  <c r="N13160" i="16"/>
  <c r="N13161" i="16"/>
  <c r="N13162" i="16"/>
  <c r="N13163" i="16"/>
  <c r="N13164" i="16"/>
  <c r="N13165" i="16"/>
  <c r="N13166" i="16"/>
  <c r="N13167" i="16"/>
  <c r="N13168" i="16"/>
  <c r="N13169" i="16"/>
  <c r="N13170" i="16"/>
  <c r="N13171" i="16"/>
  <c r="N13172" i="16"/>
  <c r="N13173" i="16"/>
  <c r="N13174" i="16"/>
  <c r="N13175" i="16"/>
  <c r="N13176" i="16"/>
  <c r="N13177" i="16"/>
  <c r="N13178" i="16"/>
  <c r="N13179" i="16"/>
  <c r="N13180" i="16"/>
  <c r="N13181" i="16"/>
  <c r="N13182" i="16"/>
  <c r="N13183" i="16"/>
  <c r="N13184" i="16"/>
  <c r="N13185" i="16"/>
  <c r="N13186" i="16"/>
  <c r="N13187" i="16"/>
  <c r="N13188" i="16"/>
  <c r="N13189" i="16"/>
  <c r="N13190" i="16"/>
  <c r="N13191" i="16"/>
  <c r="N13192" i="16"/>
  <c r="N13193" i="16"/>
  <c r="N13194" i="16"/>
  <c r="N13195" i="16"/>
  <c r="N13196" i="16"/>
  <c r="N13197" i="16"/>
  <c r="N13198" i="16"/>
  <c r="N13199" i="16"/>
  <c r="N13200" i="16"/>
  <c r="N13201" i="16"/>
  <c r="N13202" i="16"/>
  <c r="N13203" i="16"/>
  <c r="N13204" i="16"/>
  <c r="N13205" i="16"/>
  <c r="N13206" i="16"/>
  <c r="N13207" i="16"/>
  <c r="N13208" i="16"/>
  <c r="N13209" i="16"/>
  <c r="N13210" i="16"/>
  <c r="N13211" i="16"/>
  <c r="N13212" i="16"/>
  <c r="N13213" i="16"/>
  <c r="N13214" i="16"/>
  <c r="N13215" i="16"/>
  <c r="N13216" i="16"/>
  <c r="N13217" i="16"/>
  <c r="N13218" i="16"/>
  <c r="N13219" i="16"/>
  <c r="N13220" i="16"/>
  <c r="N13221" i="16"/>
  <c r="N13222" i="16"/>
  <c r="N13223" i="16"/>
  <c r="N13224" i="16"/>
  <c r="N13225" i="16"/>
  <c r="N13226" i="16"/>
  <c r="N13227" i="16"/>
  <c r="N13228" i="16"/>
  <c r="N13229" i="16"/>
  <c r="N13230" i="16"/>
  <c r="N13231" i="16"/>
  <c r="N13232" i="16"/>
  <c r="N13233" i="16"/>
  <c r="N13234" i="16"/>
  <c r="N13235" i="16"/>
  <c r="N13236" i="16"/>
  <c r="N13237" i="16"/>
  <c r="N13238" i="16"/>
  <c r="N13239" i="16"/>
  <c r="N13240" i="16"/>
  <c r="N13241" i="16"/>
  <c r="N13242" i="16"/>
  <c r="N13243" i="16"/>
  <c r="N13244" i="16"/>
  <c r="N13245" i="16"/>
  <c r="N13246" i="16"/>
  <c r="N13247" i="16"/>
  <c r="N13248" i="16"/>
  <c r="N13249" i="16"/>
  <c r="N13250" i="16"/>
  <c r="N13251" i="16"/>
  <c r="N13252" i="16"/>
  <c r="N13253" i="16"/>
  <c r="N13254" i="16"/>
  <c r="N13255" i="16"/>
  <c r="N13256" i="16"/>
  <c r="N13257" i="16"/>
  <c r="N13258" i="16"/>
  <c r="N13259" i="16"/>
  <c r="N13260" i="16"/>
  <c r="N13261" i="16"/>
  <c r="N13262" i="16"/>
  <c r="N13263" i="16"/>
  <c r="N13264" i="16"/>
  <c r="N13265" i="16"/>
  <c r="N13266" i="16"/>
  <c r="N13267" i="16"/>
  <c r="N13268" i="16"/>
  <c r="N13269" i="16"/>
  <c r="N13270" i="16"/>
  <c r="N13271" i="16"/>
  <c r="N13272" i="16"/>
  <c r="N13273" i="16"/>
  <c r="N13274" i="16"/>
  <c r="N13275" i="16"/>
  <c r="N13276" i="16"/>
  <c r="N13277" i="16"/>
  <c r="N13278" i="16"/>
  <c r="N13279" i="16"/>
  <c r="N13280" i="16"/>
  <c r="N13281" i="16"/>
  <c r="N13282" i="16"/>
  <c r="N13283" i="16"/>
  <c r="N13284" i="16"/>
  <c r="N13285" i="16"/>
  <c r="N13286" i="16"/>
  <c r="N13287" i="16"/>
  <c r="N13288" i="16"/>
  <c r="N13289" i="16"/>
  <c r="N13290" i="16"/>
  <c r="N13291" i="16"/>
  <c r="N13292" i="16"/>
  <c r="N13293" i="16"/>
  <c r="N13294" i="16"/>
  <c r="N13295" i="16"/>
  <c r="N13296" i="16"/>
  <c r="N13297" i="16"/>
  <c r="N13298" i="16"/>
  <c r="N13299" i="16"/>
  <c r="N13300" i="16"/>
  <c r="N13301" i="16"/>
  <c r="N13302" i="16"/>
  <c r="N13303" i="16"/>
  <c r="N13304" i="16"/>
  <c r="N13305" i="16"/>
  <c r="N13306" i="16"/>
  <c r="N13307" i="16"/>
  <c r="N13308" i="16"/>
  <c r="N13309" i="16"/>
  <c r="N13310" i="16"/>
  <c r="N13311" i="16"/>
  <c r="N13312" i="16"/>
  <c r="N13313" i="16"/>
  <c r="N13314" i="16"/>
  <c r="N13315" i="16"/>
  <c r="N13316" i="16"/>
  <c r="N13317" i="16"/>
  <c r="N13318" i="16"/>
  <c r="N13319" i="16"/>
  <c r="N13320" i="16"/>
  <c r="N13321" i="16"/>
  <c r="N13322" i="16"/>
  <c r="N13323" i="16"/>
  <c r="N13324" i="16"/>
  <c r="N13325" i="16"/>
  <c r="N13326" i="16"/>
  <c r="N13327" i="16"/>
  <c r="N13328" i="16"/>
  <c r="N13329" i="16"/>
  <c r="N13330" i="16"/>
  <c r="N13331" i="16"/>
  <c r="N13332" i="16"/>
  <c r="N13333" i="16"/>
  <c r="N13334" i="16"/>
  <c r="N13335" i="16"/>
  <c r="N13336" i="16"/>
  <c r="N13337" i="16"/>
  <c r="N13338" i="16"/>
  <c r="N13339" i="16"/>
  <c r="N13340" i="16"/>
  <c r="N13341" i="16"/>
  <c r="N13342" i="16"/>
  <c r="N13343" i="16"/>
  <c r="N13344" i="16"/>
  <c r="N13345" i="16"/>
  <c r="N13346" i="16"/>
  <c r="N13347" i="16"/>
  <c r="N13348" i="16"/>
  <c r="N13349" i="16"/>
  <c r="N13350" i="16"/>
  <c r="N13351" i="16"/>
  <c r="N13352" i="16"/>
  <c r="N13353" i="16"/>
  <c r="N13354" i="16"/>
  <c r="N13355" i="16"/>
  <c r="N13356" i="16"/>
  <c r="N13357" i="16"/>
  <c r="N13358" i="16"/>
  <c r="N13359" i="16"/>
  <c r="N13360" i="16"/>
  <c r="N13361" i="16"/>
  <c r="N13362" i="16"/>
  <c r="N13363" i="16"/>
  <c r="N13364" i="16"/>
  <c r="N13365" i="16"/>
  <c r="N13366" i="16"/>
  <c r="N13367" i="16"/>
  <c r="N13368" i="16"/>
  <c r="N13369" i="16"/>
  <c r="N13370" i="16"/>
  <c r="N13371" i="16"/>
  <c r="N13372" i="16"/>
  <c r="N13373" i="16"/>
  <c r="N13374" i="16"/>
  <c r="N13375" i="16"/>
  <c r="N13376" i="16"/>
  <c r="N13377" i="16"/>
  <c r="N13378" i="16"/>
  <c r="N13379" i="16"/>
  <c r="N13380" i="16"/>
  <c r="N13381" i="16"/>
  <c r="N13382" i="16"/>
  <c r="N13383" i="16"/>
  <c r="N13384" i="16"/>
  <c r="N13385" i="16"/>
  <c r="N13386" i="16"/>
  <c r="N13387" i="16"/>
  <c r="N13388" i="16"/>
  <c r="N13389" i="16"/>
  <c r="N13390" i="16"/>
  <c r="N13391" i="16"/>
  <c r="N13392" i="16"/>
  <c r="N13393" i="16"/>
  <c r="N13394" i="16"/>
  <c r="N13395" i="16"/>
  <c r="N13396" i="16"/>
  <c r="N13397" i="16"/>
  <c r="N13398" i="16"/>
  <c r="N13399" i="16"/>
  <c r="N13400" i="16"/>
  <c r="N13401" i="16"/>
  <c r="N13402" i="16"/>
  <c r="N13403" i="16"/>
  <c r="N13404" i="16"/>
  <c r="N13405" i="16"/>
  <c r="N13406" i="16"/>
  <c r="N13407" i="16"/>
  <c r="N13408" i="16"/>
  <c r="N13409" i="16"/>
  <c r="N13410" i="16"/>
  <c r="N13411" i="16"/>
  <c r="N13412" i="16"/>
  <c r="N13413" i="16"/>
  <c r="N13414" i="16"/>
  <c r="N13415" i="16"/>
  <c r="N13416" i="16"/>
  <c r="N13417" i="16"/>
  <c r="N13418" i="16"/>
  <c r="N13419" i="16"/>
  <c r="N13420" i="16"/>
  <c r="N13421" i="16"/>
  <c r="N13422" i="16"/>
  <c r="N13423" i="16"/>
  <c r="N13424" i="16"/>
  <c r="N13425" i="16"/>
  <c r="N13426" i="16"/>
  <c r="N13427" i="16"/>
  <c r="N13428" i="16"/>
  <c r="N13429" i="16"/>
  <c r="N13430" i="16"/>
  <c r="N13431" i="16"/>
  <c r="N13432" i="16"/>
  <c r="N13433" i="16"/>
  <c r="N13434" i="16"/>
  <c r="N13435" i="16"/>
  <c r="N13436" i="16"/>
  <c r="N13437" i="16"/>
  <c r="N13438" i="16"/>
  <c r="N13439" i="16"/>
  <c r="N13440" i="16"/>
  <c r="N13441" i="16"/>
  <c r="N13442" i="16"/>
  <c r="N13443" i="16"/>
  <c r="N13444" i="16"/>
  <c r="N13445" i="16"/>
  <c r="N13446" i="16"/>
  <c r="N13447" i="16"/>
  <c r="N13448" i="16"/>
  <c r="N13449" i="16"/>
  <c r="N13450" i="16"/>
  <c r="N13451" i="16"/>
  <c r="N13452" i="16"/>
  <c r="N13453" i="16"/>
  <c r="N13454" i="16"/>
  <c r="N13455" i="16"/>
  <c r="N13456" i="16"/>
  <c r="N13457" i="16"/>
  <c r="N13458" i="16"/>
  <c r="N13459" i="16"/>
  <c r="N13460" i="16"/>
  <c r="N13461" i="16"/>
  <c r="N13462" i="16"/>
  <c r="N13463" i="16"/>
  <c r="N13464" i="16"/>
  <c r="N13465" i="16"/>
  <c r="N13466" i="16"/>
  <c r="N13467" i="16"/>
  <c r="N13468" i="16"/>
  <c r="N13469" i="16"/>
  <c r="N13470" i="16"/>
  <c r="N13471" i="16"/>
  <c r="N13472" i="16"/>
  <c r="N13473" i="16"/>
  <c r="N13474" i="16"/>
  <c r="N13475" i="16"/>
  <c r="N13476" i="16"/>
  <c r="N13477" i="16"/>
  <c r="N13478" i="16"/>
  <c r="N13479" i="16"/>
  <c r="N13480" i="16"/>
  <c r="N13481" i="16"/>
  <c r="N13482" i="16"/>
  <c r="N13483" i="16"/>
  <c r="N13484" i="16"/>
  <c r="N13485" i="16"/>
  <c r="N13486" i="16"/>
  <c r="N13487" i="16"/>
  <c r="N13488" i="16"/>
  <c r="N13489" i="16"/>
  <c r="N13490" i="16"/>
  <c r="N13491" i="16"/>
  <c r="N13492" i="16"/>
  <c r="N13493" i="16"/>
  <c r="N13494" i="16"/>
  <c r="N13495" i="16"/>
  <c r="N13496" i="16"/>
  <c r="N13497" i="16"/>
  <c r="N13498" i="16"/>
  <c r="N13499" i="16"/>
  <c r="N13500" i="16"/>
  <c r="N13501" i="16"/>
  <c r="N13502" i="16"/>
  <c r="N13503" i="16"/>
  <c r="N13504" i="16"/>
  <c r="N13505" i="16"/>
  <c r="N13506" i="16"/>
  <c r="N13507" i="16"/>
  <c r="N13508" i="16"/>
  <c r="N13509" i="16"/>
  <c r="N13510" i="16"/>
  <c r="N13511" i="16"/>
  <c r="N13512" i="16"/>
  <c r="N13513" i="16"/>
  <c r="N13514" i="16"/>
  <c r="N13515" i="16"/>
  <c r="N13516" i="16"/>
  <c r="N13517" i="16"/>
  <c r="N13518" i="16"/>
  <c r="N13519" i="16"/>
  <c r="N13520" i="16"/>
  <c r="N13521" i="16"/>
  <c r="N13522" i="16"/>
  <c r="N13523" i="16"/>
  <c r="N13524" i="16"/>
  <c r="N13525" i="16"/>
  <c r="N13526" i="16"/>
  <c r="N13527" i="16"/>
  <c r="N13528" i="16"/>
  <c r="N13529" i="16"/>
  <c r="N13530" i="16"/>
  <c r="N13531" i="16"/>
  <c r="N13532" i="16"/>
  <c r="N13533" i="16"/>
  <c r="N13534" i="16"/>
  <c r="N13535" i="16"/>
  <c r="N13536" i="16"/>
  <c r="N13537" i="16"/>
  <c r="N13538" i="16"/>
  <c r="N13539" i="16"/>
  <c r="N13540" i="16"/>
  <c r="N13541" i="16"/>
  <c r="N13542" i="16"/>
  <c r="N13543" i="16"/>
  <c r="N13544" i="16"/>
  <c r="N13545" i="16"/>
  <c r="N13546" i="16"/>
  <c r="N13547" i="16"/>
  <c r="N13548" i="16"/>
  <c r="N13549" i="16"/>
  <c r="N13550" i="16"/>
  <c r="N13551" i="16"/>
  <c r="N13552" i="16"/>
  <c r="N13553" i="16"/>
  <c r="N13554" i="16"/>
  <c r="N13555" i="16"/>
  <c r="N13556" i="16"/>
  <c r="N13557" i="16"/>
  <c r="N13558" i="16"/>
  <c r="N13559" i="16"/>
  <c r="N13560" i="16"/>
  <c r="N13561" i="16"/>
  <c r="N13562" i="16"/>
  <c r="N13563" i="16"/>
  <c r="N13564" i="16"/>
  <c r="N13565" i="16"/>
  <c r="N13566" i="16"/>
  <c r="N13567" i="16"/>
  <c r="N13568" i="16"/>
  <c r="N13569" i="16"/>
  <c r="N13570" i="16"/>
  <c r="N13571" i="16"/>
  <c r="N13572" i="16"/>
  <c r="N13573" i="16"/>
  <c r="N13574" i="16"/>
  <c r="N13575" i="16"/>
  <c r="N13576" i="16"/>
  <c r="N13577" i="16"/>
  <c r="N13578" i="16"/>
  <c r="N13579" i="16"/>
  <c r="N13580" i="16"/>
  <c r="N13581" i="16"/>
  <c r="N13582" i="16"/>
  <c r="N13583" i="16"/>
  <c r="N13584" i="16"/>
  <c r="N13585" i="16"/>
  <c r="N13586" i="16"/>
  <c r="N13587" i="16"/>
  <c r="N13588" i="16"/>
  <c r="N13589" i="16"/>
  <c r="N13590" i="16"/>
  <c r="N13591" i="16"/>
  <c r="N13592" i="16"/>
  <c r="N13593" i="16"/>
  <c r="N13594" i="16"/>
  <c r="N13595" i="16"/>
  <c r="N13596" i="16"/>
  <c r="N13597" i="16"/>
  <c r="N13598" i="16"/>
  <c r="N13599" i="16"/>
  <c r="N13600" i="16"/>
  <c r="N13601" i="16"/>
  <c r="N13602" i="16"/>
  <c r="N13603" i="16"/>
  <c r="N13604" i="16"/>
  <c r="N13605" i="16"/>
  <c r="N13606" i="16"/>
  <c r="N13607" i="16"/>
  <c r="N13608" i="16"/>
  <c r="N13609" i="16"/>
  <c r="N13610" i="16"/>
  <c r="N13611" i="16"/>
  <c r="N13612" i="16"/>
  <c r="N13613" i="16"/>
  <c r="N13614" i="16"/>
  <c r="N13615" i="16"/>
  <c r="N13616" i="16"/>
  <c r="N13617" i="16"/>
  <c r="N13618" i="16"/>
  <c r="N13619" i="16"/>
  <c r="N13620" i="16"/>
  <c r="N13621" i="16"/>
  <c r="N13622" i="16"/>
  <c r="N13623" i="16"/>
  <c r="N13624" i="16"/>
  <c r="N13625" i="16"/>
  <c r="N13626" i="16"/>
  <c r="N13627" i="16"/>
  <c r="N13628" i="16"/>
  <c r="N13629" i="16"/>
  <c r="N13630" i="16"/>
  <c r="N13631" i="16"/>
  <c r="N13632" i="16"/>
  <c r="N13633" i="16"/>
  <c r="N13634" i="16"/>
  <c r="N13635" i="16"/>
  <c r="N13636" i="16"/>
  <c r="N13637" i="16"/>
  <c r="N13638" i="16"/>
  <c r="N13639" i="16"/>
  <c r="N13640" i="16"/>
  <c r="N13641" i="16"/>
  <c r="N13642" i="16"/>
  <c r="N13643" i="16"/>
  <c r="N13644" i="16"/>
  <c r="N13645" i="16"/>
  <c r="N13646" i="16"/>
  <c r="N13647" i="16"/>
  <c r="N13648" i="16"/>
  <c r="N13649" i="16"/>
  <c r="N13650" i="16"/>
  <c r="N13651" i="16"/>
  <c r="N13652" i="16"/>
  <c r="N13653" i="16"/>
  <c r="N13654" i="16"/>
  <c r="N13655" i="16"/>
  <c r="N13656" i="16"/>
  <c r="N13657" i="16"/>
  <c r="N13658" i="16"/>
  <c r="N13659" i="16"/>
  <c r="N13660" i="16"/>
  <c r="N13661" i="16"/>
  <c r="N13662" i="16"/>
  <c r="N13663" i="16"/>
  <c r="N13664" i="16"/>
  <c r="N13665" i="16"/>
  <c r="N13666" i="16"/>
  <c r="N13667" i="16"/>
  <c r="N13668" i="16"/>
  <c r="N13669" i="16"/>
  <c r="N13670" i="16"/>
  <c r="N13671" i="16"/>
  <c r="N13672" i="16"/>
  <c r="N13673" i="16"/>
  <c r="N13674" i="16"/>
  <c r="N13675" i="16"/>
  <c r="N13676" i="16"/>
  <c r="N13677" i="16"/>
  <c r="N13678" i="16"/>
  <c r="N13679" i="16"/>
  <c r="N13680" i="16"/>
  <c r="N13681" i="16"/>
  <c r="N13682" i="16"/>
  <c r="N13683" i="16"/>
  <c r="N13684" i="16"/>
  <c r="N13685" i="16"/>
  <c r="N13686" i="16"/>
  <c r="N13687" i="16"/>
  <c r="N13688" i="16"/>
  <c r="N13689" i="16"/>
  <c r="N13690" i="16"/>
  <c r="N13691" i="16"/>
  <c r="N13692" i="16"/>
  <c r="N13693" i="16"/>
  <c r="N13694" i="16"/>
  <c r="N13695" i="16"/>
  <c r="N13696" i="16"/>
  <c r="N13697" i="16"/>
  <c r="N13698" i="16"/>
  <c r="N13699" i="16"/>
  <c r="N13700" i="16"/>
  <c r="N13701" i="16"/>
  <c r="N13702" i="16"/>
  <c r="N13703" i="16"/>
  <c r="N13704" i="16"/>
  <c r="N13705" i="16"/>
  <c r="N13706" i="16"/>
  <c r="N13707" i="16"/>
  <c r="N13708" i="16"/>
  <c r="N13709" i="16"/>
  <c r="N13710" i="16"/>
  <c r="N13711" i="16"/>
  <c r="N13712" i="16"/>
  <c r="N13713" i="16"/>
  <c r="N13714" i="16"/>
  <c r="N13715" i="16"/>
  <c r="N13716" i="16"/>
  <c r="N13717" i="16"/>
  <c r="N13718" i="16"/>
  <c r="N13719" i="16"/>
  <c r="N13720" i="16"/>
  <c r="N13721" i="16"/>
  <c r="N13722" i="16"/>
  <c r="N13723" i="16"/>
  <c r="N13724" i="16"/>
  <c r="N13725" i="16"/>
  <c r="N13726" i="16"/>
  <c r="N13727" i="16"/>
  <c r="N13728" i="16"/>
  <c r="N13729" i="16"/>
  <c r="N13730" i="16"/>
  <c r="N13731" i="16"/>
  <c r="N13732" i="16"/>
  <c r="N13733" i="16"/>
  <c r="N13734" i="16"/>
  <c r="N13735" i="16"/>
  <c r="N13736" i="16"/>
  <c r="N13737" i="16"/>
  <c r="N13738" i="16"/>
  <c r="N13739" i="16"/>
  <c r="N13740" i="16"/>
  <c r="N13741" i="16"/>
  <c r="N13742" i="16"/>
  <c r="N13743" i="16"/>
  <c r="N13744" i="16"/>
  <c r="N13745" i="16"/>
  <c r="N13746" i="16"/>
  <c r="N13747" i="16"/>
  <c r="N13748" i="16"/>
  <c r="N13749" i="16"/>
  <c r="N13750" i="16"/>
  <c r="N13751" i="16"/>
  <c r="N13752" i="16"/>
  <c r="N13753" i="16"/>
  <c r="N13754" i="16"/>
  <c r="N13755" i="16"/>
  <c r="N13756" i="16"/>
  <c r="N13757" i="16"/>
  <c r="N13758" i="16"/>
  <c r="N13759" i="16"/>
  <c r="N13760" i="16"/>
  <c r="N13761" i="16"/>
  <c r="N13762" i="16"/>
  <c r="N13763" i="16"/>
  <c r="N13764" i="16"/>
  <c r="N13765" i="16"/>
  <c r="N13766" i="16"/>
  <c r="N13767" i="16"/>
  <c r="N13768" i="16"/>
  <c r="N13769" i="16"/>
  <c r="N13770" i="16"/>
  <c r="N13771" i="16"/>
  <c r="N13772" i="16"/>
  <c r="N13773" i="16"/>
  <c r="N13774" i="16"/>
  <c r="N13775" i="16"/>
  <c r="N13776" i="16"/>
  <c r="N13777" i="16"/>
  <c r="N13778" i="16"/>
  <c r="N13779" i="16"/>
  <c r="N13780" i="16"/>
  <c r="N13781" i="16"/>
  <c r="N13782" i="16"/>
  <c r="N13783" i="16"/>
  <c r="N13784" i="16"/>
  <c r="N13785" i="16"/>
  <c r="N13786" i="16"/>
  <c r="N13787" i="16"/>
  <c r="N13788" i="16"/>
  <c r="N13789" i="16"/>
  <c r="N13790" i="16"/>
  <c r="N13791" i="16"/>
  <c r="N13792" i="16"/>
  <c r="N13793" i="16"/>
  <c r="N13794" i="16"/>
  <c r="N13795" i="16"/>
  <c r="N13796" i="16"/>
  <c r="N13797" i="16"/>
  <c r="N13798" i="16"/>
  <c r="N13799" i="16"/>
  <c r="N13800" i="16"/>
  <c r="N13801" i="16"/>
  <c r="N13802" i="16"/>
  <c r="N13803" i="16"/>
  <c r="N13804" i="16"/>
  <c r="N13805" i="16"/>
  <c r="N13806" i="16"/>
  <c r="N13807" i="16"/>
  <c r="N13808" i="16"/>
  <c r="N13809" i="16"/>
  <c r="N13810" i="16"/>
  <c r="N13811" i="16"/>
  <c r="N13812" i="16"/>
  <c r="N13813" i="16"/>
  <c r="N13814" i="16"/>
  <c r="N13815" i="16"/>
  <c r="N13816" i="16"/>
  <c r="N13817" i="16"/>
  <c r="N13818" i="16"/>
  <c r="N13819" i="16"/>
  <c r="N13820" i="16"/>
  <c r="N13821" i="16"/>
  <c r="N13822" i="16"/>
  <c r="N13823" i="16"/>
  <c r="N13824" i="16"/>
  <c r="N13825" i="16"/>
  <c r="N13826" i="16"/>
  <c r="N13827" i="16"/>
  <c r="N13828" i="16"/>
  <c r="N13829" i="16"/>
  <c r="N13830" i="16"/>
  <c r="N13831" i="16"/>
  <c r="N13832" i="16"/>
  <c r="N13833" i="16"/>
  <c r="N13834" i="16"/>
  <c r="N13835" i="16"/>
  <c r="N13836" i="16"/>
  <c r="N13837" i="16"/>
  <c r="N13838" i="16"/>
  <c r="N13839" i="16"/>
  <c r="N13840" i="16"/>
  <c r="N13841" i="16"/>
  <c r="N13842" i="16"/>
  <c r="N13843" i="16"/>
  <c r="N13844" i="16"/>
  <c r="N13845" i="16"/>
  <c r="N13846" i="16"/>
  <c r="N13847" i="16"/>
  <c r="N13848" i="16"/>
  <c r="N13849" i="16"/>
  <c r="N13850" i="16"/>
  <c r="N13851" i="16"/>
  <c r="N13852" i="16"/>
  <c r="N13853" i="16"/>
  <c r="N13854" i="16"/>
  <c r="N13855" i="16"/>
  <c r="N13856" i="16"/>
  <c r="N13857" i="16"/>
  <c r="N13858" i="16"/>
  <c r="N13859" i="16"/>
  <c r="N13860" i="16"/>
  <c r="N13861" i="16"/>
  <c r="N13862" i="16"/>
  <c r="N13863" i="16"/>
  <c r="N13864" i="16"/>
  <c r="N13865" i="16"/>
  <c r="N13866" i="16"/>
  <c r="N13867" i="16"/>
  <c r="N13868" i="16"/>
  <c r="N13869" i="16"/>
  <c r="N13870" i="16"/>
  <c r="N13871" i="16"/>
  <c r="N13872" i="16"/>
  <c r="N13873" i="16"/>
  <c r="N13874" i="16"/>
  <c r="N13875" i="16"/>
  <c r="N13876" i="16"/>
  <c r="N13877" i="16"/>
  <c r="N13878" i="16"/>
  <c r="N13879" i="16"/>
  <c r="N13880" i="16"/>
  <c r="N13881" i="16"/>
  <c r="N13882" i="16"/>
  <c r="N13883" i="16"/>
  <c r="N13884" i="16"/>
  <c r="N13885" i="16"/>
  <c r="N13886" i="16"/>
  <c r="N13887" i="16"/>
  <c r="N13888" i="16"/>
  <c r="N13889" i="16"/>
  <c r="N13890" i="16"/>
  <c r="N13891" i="16"/>
  <c r="N13892" i="16"/>
  <c r="N13893" i="16"/>
  <c r="N13894" i="16"/>
  <c r="N13895" i="16"/>
  <c r="N13896" i="16"/>
  <c r="N13897" i="16"/>
  <c r="N13898" i="16"/>
  <c r="N13899" i="16"/>
  <c r="N13900" i="16"/>
  <c r="N13901" i="16"/>
  <c r="N13902" i="16"/>
  <c r="N13903" i="16"/>
  <c r="N13904" i="16"/>
  <c r="N13905" i="16"/>
  <c r="N13906" i="16"/>
  <c r="N13907" i="16"/>
  <c r="N13908" i="16"/>
  <c r="N13909" i="16"/>
  <c r="N13910" i="16"/>
  <c r="N13911" i="16"/>
  <c r="N13912" i="16"/>
  <c r="N13913" i="16"/>
  <c r="N13914" i="16"/>
  <c r="N13915" i="16"/>
  <c r="N13916" i="16"/>
  <c r="N13917" i="16"/>
  <c r="N13918" i="16"/>
  <c r="N13919" i="16"/>
  <c r="N13920" i="16"/>
  <c r="N13921" i="16"/>
  <c r="N13922" i="16"/>
  <c r="N13923" i="16"/>
  <c r="N13924" i="16"/>
  <c r="N13925" i="16"/>
  <c r="N13926" i="16"/>
  <c r="N13927" i="16"/>
  <c r="N13928" i="16"/>
  <c r="N13929" i="16"/>
  <c r="N13930" i="16"/>
  <c r="N13931" i="16"/>
  <c r="N13932" i="16"/>
  <c r="N13933" i="16"/>
  <c r="N13934" i="16"/>
  <c r="N13935" i="16"/>
  <c r="N13936" i="16"/>
  <c r="N13937" i="16"/>
  <c r="N13938" i="16"/>
  <c r="N13939" i="16"/>
  <c r="N13940" i="16"/>
  <c r="N13941" i="16"/>
  <c r="N13942" i="16"/>
  <c r="N13943" i="16"/>
  <c r="N13944" i="16"/>
  <c r="N13945" i="16"/>
  <c r="N13946" i="16"/>
  <c r="N13947" i="16"/>
  <c r="N13948" i="16"/>
  <c r="N13949" i="16"/>
  <c r="N13950" i="16"/>
  <c r="N13951" i="16"/>
  <c r="N13952" i="16"/>
  <c r="N13953" i="16"/>
  <c r="N13954" i="16"/>
  <c r="N13955" i="16"/>
  <c r="N13956" i="16"/>
  <c r="N13957" i="16"/>
  <c r="N13958" i="16"/>
  <c r="N13959" i="16"/>
  <c r="N13960" i="16"/>
  <c r="N13961" i="16"/>
  <c r="N13962" i="16"/>
  <c r="N13963" i="16"/>
  <c r="N13964" i="16"/>
  <c r="N13965" i="16"/>
  <c r="N13966" i="16"/>
  <c r="N13967" i="16"/>
  <c r="N13968" i="16"/>
  <c r="N13969" i="16"/>
  <c r="N13970" i="16"/>
  <c r="N13971" i="16"/>
  <c r="N13972" i="16"/>
  <c r="N13973" i="16"/>
  <c r="N13974" i="16"/>
  <c r="N13975" i="16"/>
  <c r="N13976" i="16"/>
  <c r="N13977" i="16"/>
  <c r="N13978" i="16"/>
  <c r="N13979" i="16"/>
  <c r="N13980" i="16"/>
  <c r="N13981" i="16"/>
  <c r="N13982" i="16"/>
  <c r="N13983" i="16"/>
  <c r="N13984" i="16"/>
  <c r="N13985" i="16"/>
  <c r="N13986" i="16"/>
  <c r="N13987" i="16"/>
  <c r="N13988" i="16"/>
  <c r="N13989" i="16"/>
  <c r="N13990" i="16"/>
  <c r="N13991" i="16"/>
  <c r="N13992" i="16"/>
  <c r="N13993" i="16"/>
  <c r="N13994" i="16"/>
  <c r="N13995" i="16"/>
  <c r="N13996" i="16"/>
  <c r="N13997" i="16"/>
  <c r="N13998" i="16"/>
  <c r="N13999" i="16"/>
  <c r="N14000" i="16"/>
  <c r="N14001" i="16"/>
  <c r="N14002" i="16"/>
  <c r="N14003" i="16"/>
  <c r="N14004" i="16"/>
  <c r="N14005" i="16"/>
  <c r="N14006" i="16"/>
  <c r="N14007" i="16"/>
  <c r="N14008" i="16"/>
  <c r="N14009" i="16"/>
  <c r="N14010" i="16"/>
  <c r="N14011" i="16"/>
  <c r="N14012" i="16"/>
  <c r="N14013" i="16"/>
  <c r="N14014" i="16"/>
  <c r="N14015" i="16"/>
  <c r="N14016" i="16"/>
  <c r="N14017" i="16"/>
  <c r="N14018" i="16"/>
  <c r="N14019" i="16"/>
  <c r="N14020" i="16"/>
  <c r="N14021" i="16"/>
  <c r="N14022" i="16"/>
  <c r="N14023" i="16"/>
  <c r="N14024" i="16"/>
  <c r="N14025" i="16"/>
  <c r="N14026" i="16"/>
  <c r="N14027" i="16"/>
  <c r="N14028" i="16"/>
  <c r="N14029" i="16"/>
  <c r="N14030" i="16"/>
  <c r="N14031" i="16"/>
  <c r="N14032" i="16"/>
  <c r="N14033" i="16"/>
  <c r="N14034" i="16"/>
  <c r="N14035" i="16"/>
  <c r="N14036" i="16"/>
  <c r="N14037" i="16"/>
  <c r="N14038" i="16"/>
  <c r="N14039" i="16"/>
  <c r="N14040" i="16"/>
  <c r="N14041" i="16"/>
  <c r="N14042" i="16"/>
  <c r="N14043" i="16"/>
  <c r="N14044" i="16"/>
  <c r="N14045" i="16"/>
  <c r="N14046" i="16"/>
  <c r="N14047" i="16"/>
  <c r="N14048" i="16"/>
  <c r="N14049" i="16"/>
  <c r="N14050" i="16"/>
  <c r="N14051" i="16"/>
  <c r="N14052" i="16"/>
  <c r="N14053" i="16"/>
  <c r="N14054" i="16"/>
  <c r="N14055" i="16"/>
  <c r="N14056" i="16"/>
  <c r="N14057" i="16"/>
  <c r="N14058" i="16"/>
  <c r="N14059" i="16"/>
  <c r="N14060" i="16"/>
  <c r="N14061" i="16"/>
  <c r="N14062" i="16"/>
  <c r="N14063" i="16"/>
  <c r="N14064" i="16"/>
  <c r="N14065" i="16"/>
  <c r="N14066" i="16"/>
  <c r="N14067" i="16"/>
  <c r="N14068" i="16"/>
  <c r="N14069" i="16"/>
  <c r="N14070" i="16"/>
  <c r="N14071" i="16"/>
  <c r="N14072" i="16"/>
  <c r="N14073" i="16"/>
  <c r="N14074" i="16"/>
  <c r="N14075" i="16"/>
  <c r="N14076" i="16"/>
  <c r="N14077" i="16"/>
  <c r="N14078" i="16"/>
  <c r="N14079" i="16"/>
  <c r="N14080" i="16"/>
  <c r="N14081" i="16"/>
  <c r="N14082" i="16"/>
  <c r="N14083" i="16"/>
  <c r="N14084" i="16"/>
  <c r="N14085" i="16"/>
  <c r="N14086" i="16"/>
  <c r="N14087" i="16"/>
  <c r="N14088" i="16"/>
  <c r="N14089" i="16"/>
  <c r="N14090" i="16"/>
  <c r="N14091" i="16"/>
  <c r="N14092" i="16"/>
  <c r="N14093" i="16"/>
  <c r="N14094" i="16"/>
  <c r="N14095" i="16"/>
  <c r="N14096" i="16"/>
  <c r="N14097" i="16"/>
  <c r="N14098" i="16"/>
  <c r="N14099" i="16"/>
  <c r="N14100" i="16"/>
  <c r="N14101" i="16"/>
  <c r="N14102" i="16"/>
  <c r="N14103" i="16"/>
  <c r="N14104" i="16"/>
  <c r="N14105" i="16"/>
  <c r="N14106" i="16"/>
  <c r="N14107" i="16"/>
  <c r="N14108" i="16"/>
  <c r="N14109" i="16"/>
  <c r="N14110" i="16"/>
  <c r="N14111" i="16"/>
  <c r="N14112" i="16"/>
  <c r="N14113" i="16"/>
  <c r="N14114" i="16"/>
  <c r="N14115" i="16"/>
  <c r="N14116" i="16"/>
  <c r="N14117" i="16"/>
  <c r="N14118" i="16"/>
  <c r="N14119" i="16"/>
  <c r="N14120" i="16"/>
  <c r="N14121" i="16"/>
  <c r="N14122" i="16"/>
  <c r="N14123" i="16"/>
  <c r="N14124" i="16"/>
  <c r="N14125" i="16"/>
  <c r="N14126" i="16"/>
  <c r="N14127" i="16"/>
  <c r="N14128" i="16"/>
  <c r="N14129" i="16"/>
  <c r="N14130" i="16"/>
  <c r="N14131" i="16"/>
  <c r="N14132" i="16"/>
  <c r="N14133" i="16"/>
  <c r="N14134" i="16"/>
  <c r="N14135" i="16"/>
  <c r="N14136" i="16"/>
  <c r="N14137" i="16"/>
  <c r="N14138" i="16"/>
  <c r="N14139" i="16"/>
  <c r="N14140" i="16"/>
  <c r="N14141" i="16"/>
  <c r="N14142" i="16"/>
  <c r="N14143" i="16"/>
  <c r="N14144" i="16"/>
  <c r="N14145" i="16"/>
  <c r="N14146" i="16"/>
  <c r="N14147" i="16"/>
  <c r="N14148" i="16"/>
  <c r="N14149" i="16"/>
  <c r="N14150" i="16"/>
  <c r="N14151" i="16"/>
  <c r="N14152" i="16"/>
  <c r="N14153" i="16"/>
  <c r="N14154" i="16"/>
  <c r="N14155" i="16"/>
  <c r="N14156" i="16"/>
  <c r="N14157" i="16"/>
  <c r="N14158" i="16"/>
  <c r="N14159" i="16"/>
  <c r="N14160" i="16"/>
  <c r="N14161" i="16"/>
  <c r="N14162" i="16"/>
  <c r="N14163" i="16"/>
  <c r="N14164" i="16"/>
  <c r="N14165" i="16"/>
  <c r="N14166" i="16"/>
  <c r="N14167" i="16"/>
  <c r="N14168" i="16"/>
  <c r="N14169" i="16"/>
  <c r="N14170" i="16"/>
  <c r="N14171" i="16"/>
  <c r="N14172" i="16"/>
  <c r="N14173" i="16"/>
  <c r="N14174" i="16"/>
  <c r="N14175" i="16"/>
  <c r="N14176" i="16"/>
  <c r="N14177" i="16"/>
  <c r="N14178" i="16"/>
  <c r="N14179" i="16"/>
  <c r="N14180" i="16"/>
  <c r="N14181" i="16"/>
  <c r="N14182" i="16"/>
  <c r="N14183" i="16"/>
  <c r="N14184" i="16"/>
  <c r="N14185" i="16"/>
  <c r="N14186" i="16"/>
  <c r="N14187" i="16"/>
  <c r="N14188" i="16"/>
  <c r="N14189" i="16"/>
  <c r="N14190" i="16"/>
  <c r="N14191" i="16"/>
  <c r="N14192" i="16"/>
  <c r="N14193" i="16"/>
  <c r="N14194" i="16"/>
  <c r="N14195" i="16"/>
  <c r="N14196" i="16"/>
  <c r="N14197" i="16"/>
  <c r="N14198" i="16"/>
  <c r="N14199" i="16"/>
  <c r="N14200" i="16"/>
  <c r="N14201" i="16"/>
  <c r="N14202" i="16"/>
  <c r="N14203" i="16"/>
  <c r="N14204" i="16"/>
  <c r="N14205" i="16"/>
  <c r="N14206" i="16"/>
  <c r="N14207" i="16"/>
  <c r="N14208" i="16"/>
  <c r="N14209" i="16"/>
  <c r="N14210" i="16"/>
  <c r="N14211" i="16"/>
  <c r="N14212" i="16"/>
  <c r="N14213" i="16"/>
  <c r="N14214" i="16"/>
  <c r="N14215" i="16"/>
  <c r="N14216" i="16"/>
  <c r="N14217" i="16"/>
  <c r="N14218" i="16"/>
  <c r="N14219" i="16"/>
  <c r="N14220" i="16"/>
  <c r="N14221" i="16"/>
  <c r="N14222" i="16"/>
  <c r="N14223" i="16"/>
  <c r="N14224" i="16"/>
  <c r="N14225" i="16"/>
  <c r="N14226" i="16"/>
  <c r="N14227" i="16"/>
  <c r="N14228" i="16"/>
  <c r="N14229" i="16"/>
  <c r="N14230" i="16"/>
  <c r="N14231" i="16"/>
  <c r="N14232" i="16"/>
  <c r="N14233" i="16"/>
  <c r="N14234" i="16"/>
  <c r="N14235" i="16"/>
  <c r="N14236" i="16"/>
  <c r="N14237" i="16"/>
  <c r="N14238" i="16"/>
  <c r="N14239" i="16"/>
  <c r="N14240" i="16"/>
  <c r="N14241" i="16"/>
  <c r="N14242" i="16"/>
  <c r="N14243" i="16"/>
  <c r="N14244" i="16"/>
  <c r="N14245" i="16"/>
  <c r="N14246" i="16"/>
  <c r="N14247" i="16"/>
  <c r="N14248" i="16"/>
  <c r="N14249" i="16"/>
  <c r="N14250" i="16"/>
  <c r="N14251" i="16"/>
  <c r="N14252" i="16"/>
  <c r="N14253" i="16"/>
  <c r="N14254" i="16"/>
  <c r="N14255" i="16"/>
  <c r="N14256" i="16"/>
  <c r="N14257" i="16"/>
  <c r="N14258" i="16"/>
  <c r="N14259" i="16"/>
  <c r="N14260" i="16"/>
  <c r="N14261" i="16"/>
  <c r="N14262" i="16"/>
  <c r="N14263" i="16"/>
  <c r="N14264" i="16"/>
  <c r="N14265" i="16"/>
  <c r="N14266" i="16"/>
  <c r="N14267" i="16"/>
  <c r="N14268" i="16"/>
  <c r="N14269" i="16"/>
  <c r="N14270" i="16"/>
  <c r="N14271" i="16"/>
  <c r="N14272" i="16"/>
  <c r="N14273" i="16"/>
  <c r="N14274" i="16"/>
  <c r="N14275" i="16"/>
  <c r="N14276" i="16"/>
  <c r="N14277" i="16"/>
  <c r="N14278" i="16"/>
  <c r="N14279" i="16"/>
  <c r="N14280" i="16"/>
  <c r="N14281" i="16"/>
  <c r="N14282" i="16"/>
  <c r="N14283" i="16"/>
  <c r="N14284" i="16"/>
  <c r="N14285" i="16"/>
  <c r="N14286" i="16"/>
  <c r="N14287" i="16"/>
  <c r="N14288" i="16"/>
  <c r="N14289" i="16"/>
  <c r="N14290" i="16"/>
  <c r="N14291" i="16"/>
  <c r="N14292" i="16"/>
  <c r="N14293" i="16"/>
  <c r="N14294" i="16"/>
  <c r="N14295" i="16"/>
  <c r="N14296" i="16"/>
  <c r="N14297" i="16"/>
  <c r="N14298" i="16"/>
  <c r="N14299" i="16"/>
  <c r="N14300" i="16"/>
  <c r="N14301" i="16"/>
  <c r="N14302" i="16"/>
  <c r="N14303" i="16"/>
  <c r="N14304" i="16"/>
  <c r="N14305" i="16"/>
  <c r="N14306" i="16"/>
  <c r="N14307" i="16"/>
  <c r="N14308" i="16"/>
  <c r="N14309" i="16"/>
  <c r="N14310" i="16"/>
  <c r="N14311" i="16"/>
  <c r="N14312" i="16"/>
  <c r="N14313" i="16"/>
  <c r="N14314" i="16"/>
  <c r="N14315" i="16"/>
  <c r="N14316" i="16"/>
  <c r="N14317" i="16"/>
  <c r="N14318" i="16"/>
  <c r="N14319" i="16"/>
  <c r="N14320" i="16"/>
  <c r="N14321" i="16"/>
  <c r="N14322" i="16"/>
  <c r="N14323" i="16"/>
  <c r="N14324" i="16"/>
  <c r="N14325" i="16"/>
  <c r="N14326" i="16"/>
  <c r="N14327" i="16"/>
  <c r="N14328" i="16"/>
  <c r="N14329" i="16"/>
  <c r="N14330" i="16"/>
  <c r="N14331" i="16"/>
  <c r="N14332" i="16"/>
  <c r="N14333" i="16"/>
  <c r="N14334" i="16"/>
  <c r="N14335" i="16"/>
  <c r="N14336" i="16"/>
  <c r="N14337" i="16"/>
  <c r="N14338" i="16"/>
  <c r="N14339" i="16"/>
  <c r="N14340" i="16"/>
  <c r="N14341" i="16"/>
  <c r="N14342" i="16"/>
  <c r="N14343" i="16"/>
  <c r="N14344" i="16"/>
  <c r="N14345" i="16"/>
  <c r="N14346" i="16"/>
  <c r="N14347" i="16"/>
  <c r="N14348" i="16"/>
  <c r="N14349" i="16"/>
  <c r="N14350" i="16"/>
  <c r="N14351" i="16"/>
  <c r="N14352" i="16"/>
  <c r="N14353" i="16"/>
  <c r="N14354" i="16"/>
  <c r="N14355" i="16"/>
  <c r="N14356" i="16"/>
  <c r="N14357" i="16"/>
  <c r="N14358" i="16"/>
  <c r="N14359" i="16"/>
  <c r="N14360" i="16"/>
  <c r="N14361" i="16"/>
  <c r="N14362" i="16"/>
  <c r="N14363" i="16"/>
  <c r="N14364" i="16"/>
  <c r="N14365" i="16"/>
  <c r="N14366" i="16"/>
  <c r="N14367" i="16"/>
  <c r="N14368" i="16"/>
  <c r="N14369" i="16"/>
  <c r="N14370" i="16"/>
  <c r="N14371" i="16"/>
  <c r="N14372" i="16"/>
  <c r="N14373" i="16"/>
  <c r="N14374" i="16"/>
  <c r="N14375" i="16"/>
  <c r="N14376" i="16"/>
  <c r="N14377" i="16"/>
  <c r="N14378" i="16"/>
  <c r="N14379" i="16"/>
  <c r="N14380" i="16"/>
  <c r="N14381" i="16"/>
  <c r="N14382" i="16"/>
  <c r="N14383" i="16"/>
  <c r="N14384" i="16"/>
  <c r="N14385" i="16"/>
  <c r="N14386" i="16"/>
  <c r="N14387" i="16"/>
  <c r="N14388" i="16"/>
  <c r="N14389" i="16"/>
  <c r="N14390" i="16"/>
  <c r="N14391" i="16"/>
  <c r="N14392" i="16"/>
  <c r="N14393" i="16"/>
  <c r="N14394" i="16"/>
  <c r="N14395" i="16"/>
  <c r="N14396" i="16"/>
  <c r="N14397" i="16"/>
  <c r="N14398" i="16"/>
  <c r="N14399" i="16"/>
  <c r="N14400" i="16"/>
  <c r="N14401" i="16"/>
  <c r="N14402" i="16"/>
  <c r="N14403" i="16"/>
  <c r="N14404" i="16"/>
  <c r="N14405" i="16"/>
  <c r="N14406" i="16"/>
  <c r="N14407" i="16"/>
  <c r="N14408" i="16"/>
  <c r="N14409" i="16"/>
  <c r="N14410" i="16"/>
  <c r="N14411" i="16"/>
  <c r="N14412" i="16"/>
  <c r="N14413" i="16"/>
  <c r="N14414" i="16"/>
  <c r="N14415" i="16"/>
  <c r="N14416" i="16"/>
  <c r="N14417" i="16"/>
  <c r="N14418" i="16"/>
  <c r="N14419" i="16"/>
  <c r="N14420" i="16"/>
  <c r="N14421" i="16"/>
  <c r="N14422" i="16"/>
  <c r="N14423" i="16"/>
  <c r="N14424" i="16"/>
  <c r="N14425" i="16"/>
  <c r="N14426" i="16"/>
  <c r="N14427" i="16"/>
  <c r="N14428" i="16"/>
  <c r="N14429" i="16"/>
  <c r="N14430" i="16"/>
  <c r="N14431" i="16"/>
  <c r="N14432" i="16"/>
  <c r="N14433" i="16"/>
  <c r="N14434" i="16"/>
  <c r="N14435" i="16"/>
  <c r="N14436" i="16"/>
  <c r="N14437" i="16"/>
  <c r="N14438" i="16"/>
  <c r="N14439" i="16"/>
  <c r="N14440" i="16"/>
  <c r="N14441" i="16"/>
  <c r="N14442" i="16"/>
  <c r="N14443" i="16"/>
  <c r="N14444" i="16"/>
  <c r="N14445" i="16"/>
  <c r="N14446" i="16"/>
  <c r="N14447" i="16"/>
  <c r="N14448" i="16"/>
  <c r="N14449" i="16"/>
  <c r="N14450" i="16"/>
  <c r="N14451" i="16"/>
  <c r="N14452" i="16"/>
  <c r="N14453" i="16"/>
  <c r="N14454" i="16"/>
  <c r="N14455" i="16"/>
  <c r="N14456" i="16"/>
  <c r="N14457" i="16"/>
  <c r="N14458" i="16"/>
  <c r="N14459" i="16"/>
  <c r="N14460" i="16"/>
  <c r="N14461" i="16"/>
  <c r="N14462" i="16"/>
  <c r="N14463" i="16"/>
  <c r="N14464" i="16"/>
  <c r="N14465" i="16"/>
  <c r="N14466" i="16"/>
  <c r="N14467" i="16"/>
  <c r="N14468" i="16"/>
  <c r="N14469" i="16"/>
  <c r="N14470" i="16"/>
  <c r="N14471" i="16"/>
  <c r="N14472" i="16"/>
  <c r="N14473" i="16"/>
  <c r="N14474" i="16"/>
  <c r="N14475" i="16"/>
  <c r="N14476" i="16"/>
  <c r="N14477" i="16"/>
  <c r="N14478" i="16"/>
  <c r="N14479" i="16"/>
  <c r="N14480" i="16"/>
  <c r="N14481" i="16"/>
  <c r="N14482" i="16"/>
  <c r="N14483" i="16"/>
  <c r="N14484" i="16"/>
  <c r="N14485" i="16"/>
  <c r="N14486" i="16"/>
  <c r="N14487" i="16"/>
  <c r="N14488" i="16"/>
  <c r="N14489" i="16"/>
  <c r="N14490" i="16"/>
  <c r="N14491" i="16"/>
  <c r="N14492" i="16"/>
  <c r="N14493" i="16"/>
  <c r="N14494" i="16"/>
  <c r="N14495" i="16"/>
  <c r="N14496" i="16"/>
  <c r="N14497" i="16"/>
  <c r="N14498" i="16"/>
  <c r="N14499" i="16"/>
  <c r="N14500" i="16"/>
  <c r="N14501" i="16"/>
  <c r="N14502" i="16"/>
  <c r="N14503" i="16"/>
  <c r="N14504" i="16"/>
  <c r="N14505" i="16"/>
  <c r="N14506" i="16"/>
  <c r="N14507" i="16"/>
  <c r="N14508" i="16"/>
  <c r="N14509" i="16"/>
  <c r="N14510" i="16"/>
  <c r="N14511" i="16"/>
  <c r="N14512" i="16"/>
  <c r="N14513" i="16"/>
  <c r="N14514" i="16"/>
  <c r="N14515" i="16"/>
  <c r="N14516" i="16"/>
  <c r="N14517" i="16"/>
  <c r="N14518" i="16"/>
  <c r="N14519" i="16"/>
  <c r="N14520" i="16"/>
  <c r="N14521" i="16"/>
  <c r="N14522" i="16"/>
  <c r="N14523" i="16"/>
  <c r="N14524" i="16"/>
  <c r="N14525" i="16"/>
  <c r="N14526" i="16"/>
  <c r="N14527" i="16"/>
  <c r="N14528" i="16"/>
  <c r="N14529" i="16"/>
  <c r="N14530" i="16"/>
  <c r="N14531" i="16"/>
  <c r="N14532" i="16"/>
  <c r="N14533" i="16"/>
  <c r="N14534" i="16"/>
  <c r="N14535" i="16"/>
  <c r="N14536" i="16"/>
  <c r="N14537" i="16"/>
  <c r="N14538" i="16"/>
  <c r="N14539" i="16"/>
  <c r="N14540" i="16"/>
  <c r="N14541" i="16"/>
  <c r="N14542" i="16"/>
  <c r="N14543" i="16"/>
  <c r="N14544" i="16"/>
  <c r="N14545" i="16"/>
  <c r="N14546" i="16"/>
  <c r="N14547" i="16"/>
  <c r="N14548" i="16"/>
  <c r="N14549" i="16"/>
  <c r="N14550" i="16"/>
  <c r="N14551" i="16"/>
  <c r="N14552" i="16"/>
  <c r="N14553" i="16"/>
  <c r="N14554" i="16"/>
  <c r="N14555" i="16"/>
  <c r="N14556" i="16"/>
  <c r="N14557" i="16"/>
  <c r="N14558" i="16"/>
  <c r="N14559" i="16"/>
  <c r="N14560" i="16"/>
  <c r="N14561" i="16"/>
  <c r="N14562" i="16"/>
  <c r="N14563" i="16"/>
  <c r="N14564" i="16"/>
  <c r="N14565" i="16"/>
  <c r="N14566" i="16"/>
  <c r="N14567" i="16"/>
  <c r="N14568" i="16"/>
  <c r="N14569" i="16"/>
  <c r="N14570" i="16"/>
  <c r="N14571" i="16"/>
  <c r="N14572" i="16"/>
  <c r="N14573" i="16"/>
  <c r="N14574" i="16"/>
  <c r="N14575" i="16"/>
  <c r="N14576" i="16"/>
  <c r="N14577" i="16"/>
  <c r="N14578" i="16"/>
  <c r="N14579" i="16"/>
  <c r="N14580" i="16"/>
  <c r="N14581" i="16"/>
  <c r="N14582" i="16"/>
  <c r="N14583" i="16"/>
  <c r="N14584" i="16"/>
  <c r="N14585" i="16"/>
  <c r="N14586" i="16"/>
  <c r="N14587" i="16"/>
  <c r="N14588" i="16"/>
  <c r="N14589" i="16"/>
  <c r="N14590" i="16"/>
  <c r="N14591" i="16"/>
  <c r="N14592" i="16"/>
  <c r="N14593" i="16"/>
  <c r="N14594" i="16"/>
  <c r="N14595" i="16"/>
  <c r="N14596" i="16"/>
  <c r="N14597" i="16"/>
  <c r="N14598" i="16"/>
  <c r="N14599" i="16"/>
  <c r="N14600" i="16"/>
  <c r="N14601" i="16"/>
  <c r="N14602" i="16"/>
  <c r="N14603" i="16"/>
  <c r="N14604" i="16"/>
  <c r="N14605" i="16"/>
  <c r="N14606" i="16"/>
  <c r="N14607" i="16"/>
  <c r="N14608" i="16"/>
  <c r="N14609" i="16"/>
  <c r="N14610" i="16"/>
  <c r="N14611" i="16"/>
  <c r="N14612" i="16"/>
  <c r="N14613" i="16"/>
  <c r="N14614" i="16"/>
  <c r="N14615" i="16"/>
  <c r="N14616" i="16"/>
  <c r="N14617" i="16"/>
  <c r="N14618" i="16"/>
  <c r="N14619" i="16"/>
  <c r="N14620" i="16"/>
  <c r="N14621" i="16"/>
  <c r="N14622" i="16"/>
  <c r="N14623" i="16"/>
  <c r="N14624" i="16"/>
  <c r="N14625" i="16"/>
  <c r="N14626" i="16"/>
  <c r="N14627" i="16"/>
  <c r="N14628" i="16"/>
  <c r="N14629" i="16"/>
  <c r="N14630" i="16"/>
  <c r="N14631" i="16"/>
  <c r="N14632" i="16"/>
  <c r="N14633" i="16"/>
  <c r="N14634" i="16"/>
  <c r="N14635" i="16"/>
  <c r="N14636" i="16"/>
  <c r="N14637" i="16"/>
  <c r="N14638" i="16"/>
  <c r="N14639" i="16"/>
  <c r="N14640" i="16"/>
  <c r="N14641" i="16"/>
  <c r="N14642" i="16"/>
  <c r="N14643" i="16"/>
  <c r="N14644" i="16"/>
  <c r="N14645" i="16"/>
  <c r="N14646" i="16"/>
  <c r="N14647" i="16"/>
  <c r="N14648" i="16"/>
  <c r="N14649" i="16"/>
  <c r="N14650" i="16"/>
  <c r="N14651" i="16"/>
  <c r="N14652" i="16"/>
  <c r="N14653" i="16"/>
  <c r="N14654" i="16"/>
  <c r="N14655" i="16"/>
  <c r="N14656" i="16"/>
  <c r="N14657" i="16"/>
  <c r="N14658" i="16"/>
  <c r="N14659" i="16"/>
  <c r="N14660" i="16"/>
  <c r="N14661" i="16"/>
  <c r="N14662" i="16"/>
  <c r="N14663" i="16"/>
  <c r="N14664" i="16"/>
  <c r="N14665" i="16"/>
  <c r="N14666" i="16"/>
  <c r="N14667" i="16"/>
  <c r="N14668" i="16"/>
  <c r="N14669" i="16"/>
  <c r="N14670" i="16"/>
  <c r="N14671" i="16"/>
  <c r="N14672" i="16"/>
  <c r="N14673" i="16"/>
  <c r="N14674" i="16"/>
  <c r="N14675" i="16"/>
  <c r="N14676" i="16"/>
  <c r="N14677" i="16"/>
  <c r="N14678" i="16"/>
  <c r="N14679" i="16"/>
  <c r="N14680" i="16"/>
  <c r="N14681" i="16"/>
  <c r="N14682" i="16"/>
  <c r="N14683" i="16"/>
  <c r="N14684" i="16"/>
  <c r="N14685" i="16"/>
  <c r="N14686" i="16"/>
  <c r="N14687" i="16"/>
  <c r="N14688" i="16"/>
  <c r="N14689" i="16"/>
  <c r="N14690" i="16"/>
  <c r="N14691" i="16"/>
  <c r="N14692" i="16"/>
  <c r="N14693" i="16"/>
  <c r="N14694" i="16"/>
  <c r="N14695" i="16"/>
  <c r="N14696" i="16"/>
  <c r="N14697" i="16"/>
  <c r="N14698" i="16"/>
  <c r="N14699" i="16"/>
  <c r="N14700" i="16"/>
  <c r="N14701" i="16"/>
  <c r="N14702" i="16"/>
  <c r="N14703" i="16"/>
  <c r="N14704" i="16"/>
  <c r="N14705" i="16"/>
  <c r="N14706" i="16"/>
  <c r="N14707" i="16"/>
  <c r="N14708" i="16"/>
  <c r="N14709" i="16"/>
  <c r="N14710" i="16"/>
  <c r="N14711" i="16"/>
  <c r="N14712" i="16"/>
  <c r="N14713" i="16"/>
  <c r="N14714" i="16"/>
  <c r="N14715" i="16"/>
  <c r="N14716" i="16"/>
  <c r="N14717" i="16"/>
  <c r="N14718" i="16"/>
  <c r="N14719" i="16"/>
  <c r="N14720" i="16"/>
  <c r="N14721" i="16"/>
  <c r="N14722" i="16"/>
  <c r="N14723" i="16"/>
  <c r="N14724" i="16"/>
  <c r="N14725" i="16"/>
  <c r="N14726" i="16"/>
  <c r="N14727" i="16"/>
  <c r="N14728" i="16"/>
  <c r="N14729" i="16"/>
  <c r="N14730" i="16"/>
  <c r="N14731" i="16"/>
  <c r="N14732" i="16"/>
  <c r="N14733" i="16"/>
  <c r="N14734" i="16"/>
  <c r="N14735" i="16"/>
  <c r="N14736" i="16"/>
  <c r="N14737" i="16"/>
  <c r="N14738" i="16"/>
  <c r="N14739" i="16"/>
  <c r="N14740" i="16"/>
  <c r="N14741" i="16"/>
  <c r="N14742" i="16"/>
  <c r="N14743" i="16"/>
  <c r="N14744" i="16"/>
  <c r="N14745" i="16"/>
  <c r="N14746" i="16"/>
  <c r="N14747" i="16"/>
  <c r="N14748" i="16"/>
  <c r="N14749" i="16"/>
  <c r="N14750" i="16"/>
  <c r="N14751" i="16"/>
  <c r="N14752" i="16"/>
  <c r="N14753" i="16"/>
  <c r="N14754" i="16"/>
  <c r="N14755" i="16"/>
  <c r="N14756" i="16"/>
  <c r="N14757" i="16"/>
  <c r="N14758" i="16"/>
  <c r="N14759" i="16"/>
  <c r="N14760" i="16"/>
  <c r="N14761" i="16"/>
  <c r="N14762" i="16"/>
  <c r="N14763" i="16"/>
  <c r="N14764" i="16"/>
  <c r="N14765" i="16"/>
  <c r="N14766" i="16"/>
  <c r="N14767" i="16"/>
  <c r="N14768" i="16"/>
  <c r="N14769" i="16"/>
  <c r="N14770" i="16"/>
  <c r="N14771" i="16"/>
  <c r="N14772" i="16"/>
  <c r="N14773" i="16"/>
  <c r="N14774" i="16"/>
  <c r="N14775" i="16"/>
  <c r="N14776" i="16"/>
  <c r="N14777" i="16"/>
  <c r="N14778" i="16"/>
  <c r="N14779" i="16"/>
  <c r="N14780" i="16"/>
  <c r="N14781" i="16"/>
  <c r="N14782" i="16"/>
  <c r="N14783" i="16"/>
  <c r="N14784" i="16"/>
  <c r="N14785" i="16"/>
  <c r="N14786" i="16"/>
  <c r="N14787" i="16"/>
  <c r="N14788" i="16"/>
  <c r="N14789" i="16"/>
  <c r="N14790" i="16"/>
  <c r="N14791" i="16"/>
  <c r="N14792" i="16"/>
  <c r="N14793" i="16"/>
  <c r="N14794" i="16"/>
  <c r="N14795" i="16"/>
  <c r="N14796" i="16"/>
  <c r="N14797" i="16"/>
  <c r="N14798" i="16"/>
  <c r="N14799" i="16"/>
  <c r="N14800" i="16"/>
  <c r="N14801" i="16"/>
  <c r="N14802" i="16"/>
  <c r="N14803" i="16"/>
  <c r="N14804" i="16"/>
  <c r="N14805" i="16"/>
  <c r="N14806" i="16"/>
  <c r="N14807" i="16"/>
  <c r="N14808" i="16"/>
  <c r="N14809" i="16"/>
  <c r="N14810" i="16"/>
  <c r="N14811" i="16"/>
  <c r="N14812" i="16"/>
  <c r="N14813" i="16"/>
  <c r="N14814" i="16"/>
  <c r="N14815" i="16"/>
  <c r="N14816" i="16"/>
  <c r="N14817" i="16"/>
  <c r="N14818" i="16"/>
  <c r="N14819" i="16"/>
  <c r="N14820" i="16"/>
  <c r="N14821" i="16"/>
  <c r="N14822" i="16"/>
  <c r="N14823" i="16"/>
  <c r="N14824" i="16"/>
  <c r="N14825" i="16"/>
  <c r="N14826" i="16"/>
  <c r="N14827" i="16"/>
  <c r="N14828" i="16"/>
  <c r="N14829" i="16"/>
  <c r="N14830" i="16"/>
  <c r="N14831" i="16"/>
  <c r="N14832" i="16"/>
  <c r="N14833" i="16"/>
  <c r="N14834" i="16"/>
  <c r="N14835" i="16"/>
  <c r="N14836" i="16"/>
  <c r="N14837" i="16"/>
  <c r="N14838" i="16"/>
  <c r="N14839" i="16"/>
  <c r="N14840" i="16"/>
  <c r="N14841" i="16"/>
  <c r="N14842" i="16"/>
  <c r="N14843" i="16"/>
  <c r="N14844" i="16"/>
  <c r="N14845" i="16"/>
  <c r="N14846" i="16"/>
  <c r="N14847" i="16"/>
  <c r="N14848" i="16"/>
  <c r="N14849" i="16"/>
  <c r="N14850" i="16"/>
  <c r="N14851" i="16"/>
  <c r="N14852" i="16"/>
  <c r="N14853" i="16"/>
  <c r="N14854" i="16"/>
  <c r="N14855" i="16"/>
  <c r="N14856" i="16"/>
  <c r="N14857" i="16"/>
  <c r="N14858" i="16"/>
  <c r="N14859" i="16"/>
  <c r="N14860" i="16"/>
  <c r="N14861" i="16"/>
  <c r="N14862" i="16"/>
  <c r="N14863" i="16"/>
  <c r="N14864" i="16"/>
  <c r="N14865" i="16"/>
  <c r="N14866" i="16"/>
  <c r="N14867" i="16"/>
  <c r="N14868" i="16"/>
  <c r="N14869" i="16"/>
  <c r="N14870" i="16"/>
  <c r="N14871" i="16"/>
  <c r="N14872" i="16"/>
  <c r="N14873" i="16"/>
  <c r="N14874" i="16"/>
  <c r="N14875" i="16"/>
  <c r="N14876" i="16"/>
  <c r="N14877" i="16"/>
  <c r="N14878" i="16"/>
  <c r="N14879" i="16"/>
  <c r="N14880" i="16"/>
  <c r="N14881" i="16"/>
  <c r="N14882" i="16"/>
  <c r="N14883" i="16"/>
  <c r="N14884" i="16"/>
  <c r="N14885" i="16"/>
  <c r="N14886" i="16"/>
  <c r="N14887" i="16"/>
  <c r="N14888" i="16"/>
  <c r="N14889" i="16"/>
  <c r="N14890" i="16"/>
  <c r="N14891" i="16"/>
  <c r="N14892" i="16"/>
  <c r="N14893" i="16"/>
  <c r="N14894" i="16"/>
  <c r="N14895" i="16"/>
  <c r="N14896" i="16"/>
  <c r="N14897" i="16"/>
  <c r="N14898" i="16"/>
  <c r="N14899" i="16"/>
  <c r="N14900" i="16"/>
  <c r="N14901" i="16"/>
  <c r="N14902" i="16"/>
  <c r="N14903" i="16"/>
  <c r="N14904" i="16"/>
  <c r="N14905" i="16"/>
  <c r="N14906" i="16"/>
  <c r="N14907" i="16"/>
  <c r="N14908" i="16"/>
  <c r="N14909" i="16"/>
  <c r="N14910" i="16"/>
  <c r="N14911" i="16"/>
  <c r="N14912" i="16"/>
  <c r="N14913" i="16"/>
  <c r="N14914" i="16"/>
  <c r="N14915" i="16"/>
  <c r="N14916" i="16"/>
  <c r="N14917" i="16"/>
  <c r="N14918" i="16"/>
  <c r="N14919" i="16"/>
  <c r="N14920" i="16"/>
  <c r="N14921" i="16"/>
  <c r="N14922" i="16"/>
  <c r="N14923" i="16"/>
  <c r="N14924" i="16"/>
  <c r="N14925" i="16"/>
  <c r="N14926" i="16"/>
  <c r="N14927" i="16"/>
  <c r="N14928" i="16"/>
  <c r="N14929" i="16"/>
  <c r="N14930" i="16"/>
  <c r="N14931" i="16"/>
  <c r="N14932" i="16"/>
  <c r="N14933" i="16"/>
  <c r="N14934" i="16"/>
  <c r="N14935" i="16"/>
  <c r="N14936" i="16"/>
  <c r="N14937" i="16"/>
  <c r="N14938" i="16"/>
  <c r="N14939" i="16"/>
  <c r="N14940" i="16"/>
  <c r="N14941" i="16"/>
  <c r="N14942" i="16"/>
  <c r="N14943" i="16"/>
  <c r="N14944" i="16"/>
  <c r="N14945" i="16"/>
  <c r="N14946" i="16"/>
  <c r="N14947" i="16"/>
  <c r="N14948" i="16"/>
  <c r="N14949" i="16"/>
  <c r="N14950" i="16"/>
  <c r="N14951" i="16"/>
  <c r="N14952" i="16"/>
  <c r="N14953" i="16"/>
  <c r="N14954" i="16"/>
  <c r="N14955" i="16"/>
  <c r="N14956" i="16"/>
  <c r="N14957" i="16"/>
  <c r="N14958" i="16"/>
  <c r="N14959" i="16"/>
  <c r="N14960" i="16"/>
  <c r="N14961" i="16"/>
  <c r="N14962" i="16"/>
  <c r="N14963" i="16"/>
  <c r="N14964" i="16"/>
  <c r="N14965" i="16"/>
  <c r="N14966" i="16"/>
  <c r="N14967" i="16"/>
  <c r="N14968" i="16"/>
  <c r="N14969" i="16"/>
  <c r="N14970" i="16"/>
  <c r="N14971" i="16"/>
  <c r="N14972" i="16"/>
  <c r="N14973" i="16"/>
  <c r="N14974" i="16"/>
  <c r="N14975" i="16"/>
  <c r="N14976" i="16"/>
  <c r="N14977" i="16"/>
  <c r="N14978" i="16"/>
  <c r="N14979" i="16"/>
  <c r="N14980" i="16"/>
  <c r="N14981" i="16"/>
  <c r="N14982" i="16"/>
  <c r="N14983" i="16"/>
  <c r="N14984" i="16"/>
  <c r="N14985" i="16"/>
  <c r="N14986" i="16"/>
  <c r="N14987" i="16"/>
  <c r="N14988" i="16"/>
  <c r="N14989" i="16"/>
  <c r="N14990" i="16"/>
  <c r="N14991" i="16"/>
  <c r="N14992" i="16"/>
  <c r="N14993" i="16"/>
  <c r="N14994" i="16"/>
  <c r="N14995" i="16"/>
  <c r="N14996" i="16"/>
  <c r="N14997" i="16"/>
  <c r="N14998" i="16"/>
  <c r="N14999" i="16"/>
  <c r="N15000" i="16"/>
  <c r="N15001" i="16"/>
  <c r="N15002" i="16"/>
  <c r="N15003" i="16"/>
  <c r="N15004" i="16"/>
  <c r="N15005" i="16"/>
  <c r="N15006" i="16"/>
  <c r="N15007" i="16"/>
  <c r="N15008" i="16"/>
  <c r="N15009" i="16"/>
  <c r="N15010" i="16"/>
  <c r="N15011" i="16"/>
  <c r="N15012" i="16"/>
  <c r="N15013" i="16"/>
  <c r="N15014" i="16"/>
  <c r="N15015" i="16"/>
  <c r="N15016" i="16"/>
  <c r="N15017" i="16"/>
  <c r="N15018" i="16"/>
  <c r="N15019" i="16"/>
  <c r="N15020" i="16"/>
  <c r="N15021" i="16"/>
  <c r="N15022" i="16"/>
  <c r="N15023" i="16"/>
  <c r="N15024" i="16"/>
  <c r="N15025" i="16"/>
  <c r="N15026" i="16"/>
  <c r="N15027" i="16"/>
  <c r="N15028" i="16"/>
  <c r="N15029" i="16"/>
  <c r="N15030" i="16"/>
  <c r="N15031" i="16"/>
  <c r="N15032" i="16"/>
  <c r="N15033" i="16"/>
  <c r="N15034" i="16"/>
  <c r="N15035" i="16"/>
  <c r="N15036" i="16"/>
  <c r="N15037" i="16"/>
  <c r="N15038" i="16"/>
  <c r="N15039" i="16"/>
  <c r="N15040" i="16"/>
  <c r="N15041" i="16"/>
  <c r="N15042" i="16"/>
  <c r="N15043" i="16"/>
  <c r="N15044" i="16"/>
  <c r="N15045" i="16"/>
  <c r="N15046" i="16"/>
  <c r="N15047" i="16"/>
  <c r="N15048" i="16"/>
  <c r="N15049" i="16"/>
  <c r="N15050" i="16"/>
  <c r="N15051" i="16"/>
  <c r="N15052" i="16"/>
  <c r="N15053" i="16"/>
  <c r="N15054" i="16"/>
  <c r="N15055" i="16"/>
  <c r="N15056" i="16"/>
  <c r="N15057" i="16"/>
  <c r="N15058" i="16"/>
  <c r="N15059" i="16"/>
  <c r="N15060" i="16"/>
  <c r="N15061" i="16"/>
  <c r="N15062" i="16"/>
  <c r="N15063" i="16"/>
  <c r="N15064" i="16"/>
  <c r="N15065" i="16"/>
  <c r="N15066" i="16"/>
  <c r="N15067" i="16"/>
  <c r="N15068" i="16"/>
  <c r="N15069" i="16"/>
  <c r="N15070" i="16"/>
  <c r="N15071" i="16"/>
  <c r="N15072" i="16"/>
  <c r="N15073" i="16"/>
  <c r="N15074" i="16"/>
  <c r="N15075" i="16"/>
  <c r="N15076" i="16"/>
  <c r="N15077" i="16"/>
  <c r="N15078" i="16"/>
  <c r="N15079" i="16"/>
  <c r="N15080" i="16"/>
  <c r="N15081" i="16"/>
  <c r="N15082" i="16"/>
  <c r="N15083" i="16"/>
  <c r="N15084" i="16"/>
  <c r="N15085" i="16"/>
  <c r="N15086" i="16"/>
  <c r="N15087" i="16"/>
  <c r="N15088" i="16"/>
  <c r="N15089" i="16"/>
  <c r="N15090" i="16"/>
  <c r="N15091" i="16"/>
  <c r="N15092" i="16"/>
  <c r="N15093" i="16"/>
  <c r="N15094" i="16"/>
  <c r="N15095" i="16"/>
  <c r="N15096" i="16"/>
  <c r="N15097" i="16"/>
  <c r="N15098" i="16"/>
  <c r="N15099" i="16"/>
  <c r="N15100" i="16"/>
  <c r="N15101" i="16"/>
  <c r="N15102" i="16"/>
  <c r="N15103" i="16"/>
  <c r="N15104" i="16"/>
  <c r="N15105" i="16"/>
  <c r="N15106" i="16"/>
  <c r="N15107" i="16"/>
  <c r="N15108" i="16"/>
  <c r="N15109" i="16"/>
  <c r="N15110" i="16"/>
  <c r="N15111" i="16"/>
  <c r="N15112" i="16"/>
  <c r="N15113" i="16"/>
  <c r="N15114" i="16"/>
  <c r="N15115" i="16"/>
  <c r="N15116" i="16"/>
  <c r="N15117" i="16"/>
  <c r="N15118" i="16"/>
  <c r="N15119" i="16"/>
  <c r="N15120" i="16"/>
  <c r="N15121" i="16"/>
  <c r="N15122" i="16"/>
  <c r="N15123" i="16"/>
  <c r="N15124" i="16"/>
  <c r="N15125" i="16"/>
  <c r="N15126" i="16"/>
  <c r="N15127" i="16"/>
  <c r="N15128" i="16"/>
  <c r="N15129" i="16"/>
  <c r="N15130" i="16"/>
  <c r="N15131" i="16"/>
  <c r="N15132" i="16"/>
  <c r="N15133" i="16"/>
  <c r="N15134" i="16"/>
  <c r="N15135" i="16"/>
  <c r="N15136" i="16"/>
  <c r="N15137" i="16"/>
  <c r="N15138" i="16"/>
  <c r="N15139" i="16"/>
  <c r="N15140" i="16"/>
  <c r="N15141" i="16"/>
  <c r="N15142" i="16"/>
  <c r="N15143" i="16"/>
  <c r="N15144" i="16"/>
  <c r="N15145" i="16"/>
  <c r="N15146" i="16"/>
  <c r="N15147" i="16"/>
  <c r="N15148" i="16"/>
  <c r="N15149" i="16"/>
  <c r="N15150" i="16"/>
  <c r="N15151" i="16"/>
  <c r="N15152" i="16"/>
  <c r="N15153" i="16"/>
  <c r="N15154" i="16"/>
  <c r="N15155" i="16"/>
  <c r="N15156" i="16"/>
  <c r="N15157" i="16"/>
  <c r="N15158" i="16"/>
  <c r="N15159" i="16"/>
  <c r="N15160" i="16"/>
  <c r="N15161" i="16"/>
  <c r="N15162" i="16"/>
  <c r="N15163" i="16"/>
  <c r="N15164" i="16"/>
  <c r="N15165" i="16"/>
  <c r="N15166" i="16"/>
  <c r="N15167" i="16"/>
  <c r="N15168" i="16"/>
  <c r="N15169" i="16"/>
  <c r="N15170" i="16"/>
  <c r="N15171" i="16"/>
  <c r="N15172" i="16"/>
  <c r="N15173" i="16"/>
  <c r="N15174" i="16"/>
  <c r="N15175" i="16"/>
  <c r="N15176" i="16"/>
  <c r="N15177" i="16"/>
  <c r="N15178" i="16"/>
  <c r="N15179" i="16"/>
  <c r="N15180" i="16"/>
  <c r="N15181" i="16"/>
  <c r="N15182" i="16"/>
  <c r="N15183" i="16"/>
  <c r="N15184" i="16"/>
  <c r="N15185" i="16"/>
  <c r="N15186" i="16"/>
  <c r="N15187" i="16"/>
  <c r="N15188" i="16"/>
  <c r="N15189" i="16"/>
  <c r="N15190" i="16"/>
  <c r="N15191" i="16"/>
  <c r="N15192" i="16"/>
  <c r="N15193" i="16"/>
  <c r="N15194" i="16"/>
  <c r="N15195" i="16"/>
  <c r="N15196" i="16"/>
  <c r="N15197" i="16"/>
  <c r="N15198" i="16"/>
  <c r="N15199" i="16"/>
  <c r="N15200" i="16"/>
  <c r="N15201" i="16"/>
  <c r="N15202" i="16"/>
  <c r="N15203" i="16"/>
  <c r="N15204" i="16"/>
  <c r="N15205" i="16"/>
  <c r="N15206" i="16"/>
  <c r="N15207" i="16"/>
  <c r="N15208" i="16"/>
  <c r="N15209" i="16"/>
  <c r="N15210" i="16"/>
  <c r="N15211" i="16"/>
  <c r="N15212" i="16"/>
  <c r="N15213" i="16"/>
  <c r="N15214" i="16"/>
  <c r="N15215" i="16"/>
  <c r="N15216" i="16"/>
  <c r="N15217" i="16"/>
  <c r="N15218" i="16"/>
  <c r="N15219" i="16"/>
  <c r="N15220" i="16"/>
  <c r="N15221" i="16"/>
  <c r="N15222" i="16"/>
  <c r="N15223" i="16"/>
  <c r="N15224" i="16"/>
  <c r="N15225" i="16"/>
  <c r="N15226" i="16"/>
  <c r="N15227" i="16"/>
  <c r="N15228" i="16"/>
  <c r="N15229" i="16"/>
  <c r="N15230" i="16"/>
  <c r="N15231" i="16"/>
  <c r="N15232" i="16"/>
  <c r="N15233" i="16"/>
  <c r="N15234" i="16"/>
  <c r="N15235" i="16"/>
  <c r="N15236" i="16"/>
  <c r="N15237" i="16"/>
  <c r="N15238" i="16"/>
  <c r="N15239" i="16"/>
  <c r="N15240" i="16"/>
  <c r="N15241" i="16"/>
  <c r="N15242" i="16"/>
  <c r="N15243" i="16"/>
  <c r="N15244" i="16"/>
  <c r="N15245" i="16"/>
  <c r="N15246" i="16"/>
  <c r="N15247" i="16"/>
  <c r="N15248" i="16"/>
  <c r="N15249" i="16"/>
  <c r="N15250" i="16"/>
  <c r="N15251" i="16"/>
  <c r="N15252" i="16"/>
  <c r="N15253" i="16"/>
  <c r="N15254" i="16"/>
  <c r="N15255" i="16"/>
  <c r="N15256" i="16"/>
  <c r="N15257" i="16"/>
  <c r="N15258" i="16"/>
  <c r="N15259" i="16"/>
  <c r="N15260" i="16"/>
  <c r="N15261" i="16"/>
  <c r="N15262" i="16"/>
  <c r="N15263" i="16"/>
  <c r="N15264" i="16"/>
  <c r="N15265" i="16"/>
  <c r="N15266" i="16"/>
  <c r="N15267" i="16"/>
  <c r="N15268" i="16"/>
  <c r="N15269" i="16"/>
  <c r="N15270" i="16"/>
  <c r="N15271" i="16"/>
  <c r="N15272" i="16"/>
  <c r="N15273" i="16"/>
  <c r="N15274" i="16"/>
  <c r="N15275" i="16"/>
  <c r="N15276" i="16"/>
  <c r="N15277" i="16"/>
  <c r="N15278" i="16"/>
  <c r="N15279" i="16"/>
  <c r="N15280" i="16"/>
  <c r="N15281" i="16"/>
  <c r="N15282" i="16"/>
  <c r="N15283" i="16"/>
  <c r="N15284" i="16"/>
  <c r="N15285" i="16"/>
  <c r="N15286" i="16"/>
  <c r="N15287" i="16"/>
  <c r="N15288" i="16"/>
  <c r="N15289" i="16"/>
  <c r="N15290" i="16"/>
  <c r="N15291" i="16"/>
  <c r="N15292" i="16"/>
  <c r="N15293" i="16"/>
  <c r="N15294" i="16"/>
  <c r="N15295" i="16"/>
  <c r="N15296" i="16"/>
  <c r="N15297" i="16"/>
  <c r="N15298" i="16"/>
  <c r="N15299" i="16"/>
  <c r="N15300" i="16"/>
  <c r="N15301" i="16"/>
  <c r="N15302" i="16"/>
  <c r="N15303" i="16"/>
  <c r="N15304" i="16"/>
  <c r="N15305" i="16"/>
  <c r="N15306" i="16"/>
  <c r="N15307" i="16"/>
  <c r="N15308" i="16"/>
  <c r="N15309" i="16"/>
  <c r="N15310" i="16"/>
  <c r="N15311" i="16"/>
  <c r="N15312" i="16"/>
  <c r="N15313" i="16"/>
  <c r="N15314" i="16"/>
  <c r="N15315" i="16"/>
  <c r="N15316" i="16"/>
  <c r="N15317" i="16"/>
  <c r="N15318" i="16"/>
  <c r="N15319" i="16"/>
  <c r="N15320" i="16"/>
  <c r="N15321" i="16"/>
  <c r="N15322" i="16"/>
  <c r="N15323" i="16"/>
  <c r="N15324" i="16"/>
  <c r="N15325" i="16"/>
  <c r="N15326" i="16"/>
  <c r="N15327" i="16"/>
  <c r="N15328" i="16"/>
  <c r="N15329" i="16"/>
  <c r="N15330" i="16"/>
  <c r="N15331" i="16"/>
  <c r="N15332" i="16"/>
  <c r="N15333" i="16"/>
  <c r="N15334" i="16"/>
  <c r="N15335" i="16"/>
  <c r="N15336" i="16"/>
  <c r="N15337" i="16"/>
  <c r="N15338" i="16"/>
  <c r="N15339" i="16"/>
  <c r="N15340" i="16"/>
  <c r="N15341" i="16"/>
  <c r="N15342" i="16"/>
  <c r="N15343" i="16"/>
  <c r="N15344" i="16"/>
  <c r="N15345" i="16"/>
  <c r="N15346" i="16"/>
  <c r="N15347" i="16"/>
  <c r="N15348" i="16"/>
  <c r="N15349" i="16"/>
  <c r="N15350" i="16"/>
  <c r="N15351" i="16"/>
  <c r="N15352" i="16"/>
  <c r="N15353" i="16"/>
  <c r="N15354" i="16"/>
  <c r="N15355" i="16"/>
  <c r="N15356" i="16"/>
  <c r="N15357" i="16"/>
  <c r="N15358" i="16"/>
  <c r="N15359" i="16"/>
  <c r="N15360" i="16"/>
  <c r="N15361" i="16"/>
  <c r="N15362" i="16"/>
  <c r="N15363" i="16"/>
  <c r="N15364" i="16"/>
  <c r="N15365" i="16"/>
  <c r="N15366" i="16"/>
  <c r="N15367" i="16"/>
  <c r="N15368" i="16"/>
  <c r="N15369" i="16"/>
  <c r="N15370" i="16"/>
  <c r="N15371" i="16"/>
  <c r="N15372" i="16"/>
  <c r="N15373" i="16"/>
  <c r="N15374" i="16"/>
  <c r="N15375" i="16"/>
  <c r="N15376" i="16"/>
  <c r="N15377" i="16"/>
  <c r="N15378" i="16"/>
  <c r="N15379" i="16"/>
  <c r="N15380" i="16"/>
  <c r="N15381" i="16"/>
  <c r="N15382" i="16"/>
  <c r="N15383" i="16"/>
  <c r="N15384" i="16"/>
  <c r="N15385" i="16"/>
  <c r="N15386" i="16"/>
  <c r="N15387" i="16"/>
  <c r="N15388" i="16"/>
  <c r="N15389" i="16"/>
  <c r="N15390" i="16"/>
  <c r="N15391" i="16"/>
  <c r="N15392" i="16"/>
  <c r="N15393" i="16"/>
  <c r="N15394" i="16"/>
  <c r="N15395" i="16"/>
  <c r="N15396" i="16"/>
  <c r="N15397" i="16"/>
  <c r="N15398" i="16"/>
  <c r="N15399" i="16"/>
  <c r="N15400" i="16"/>
  <c r="N15401" i="16"/>
  <c r="N15402" i="16"/>
  <c r="N15403" i="16"/>
  <c r="N15404" i="16"/>
  <c r="N15405" i="16"/>
  <c r="N15406" i="16"/>
  <c r="N15407" i="16"/>
  <c r="N15408" i="16"/>
  <c r="N15409" i="16"/>
  <c r="N15410" i="16"/>
  <c r="N15411" i="16"/>
  <c r="N15412" i="16"/>
  <c r="N15413" i="16"/>
  <c r="N15414" i="16"/>
  <c r="N15415" i="16"/>
  <c r="N15416" i="16"/>
  <c r="N15417" i="16"/>
  <c r="N15418" i="16"/>
  <c r="N15419" i="16"/>
  <c r="N15420" i="16"/>
  <c r="N15421" i="16"/>
  <c r="N15422" i="16"/>
  <c r="N15423" i="16"/>
  <c r="N15424" i="16"/>
  <c r="N15425" i="16"/>
  <c r="N15426" i="16"/>
  <c r="N15427" i="16"/>
  <c r="N15428" i="16"/>
  <c r="N15429" i="16"/>
  <c r="N15430" i="16"/>
  <c r="N15431" i="16"/>
  <c r="N15432" i="16"/>
  <c r="N15433" i="16"/>
  <c r="N15434" i="16"/>
  <c r="N15435" i="16"/>
  <c r="N15436" i="16"/>
  <c r="N15437" i="16"/>
  <c r="N15438" i="16"/>
  <c r="N15439" i="16"/>
  <c r="N15440" i="16"/>
  <c r="N15441" i="16"/>
  <c r="N15442" i="16"/>
  <c r="N15443" i="16"/>
  <c r="N15444" i="16"/>
  <c r="N15445" i="16"/>
  <c r="N15446" i="16"/>
  <c r="N15447" i="16"/>
  <c r="N15448" i="16"/>
  <c r="N15449" i="16"/>
  <c r="N15450" i="16"/>
  <c r="N15451" i="16"/>
  <c r="N15452" i="16"/>
  <c r="N15453" i="16"/>
  <c r="N15454" i="16"/>
  <c r="N15455" i="16"/>
  <c r="N15456" i="16"/>
  <c r="N15457" i="16"/>
  <c r="N15458" i="16"/>
  <c r="N15459" i="16"/>
  <c r="N15460" i="16"/>
  <c r="N15461" i="16"/>
  <c r="N15462" i="16"/>
  <c r="N15463" i="16"/>
  <c r="N15464" i="16"/>
  <c r="N15465" i="16"/>
  <c r="N15466" i="16"/>
  <c r="N15467" i="16"/>
  <c r="N15468" i="16"/>
  <c r="N15469" i="16"/>
  <c r="N15470" i="16"/>
  <c r="N15471" i="16"/>
  <c r="N15472" i="16"/>
  <c r="N15473" i="16"/>
  <c r="N15474" i="16"/>
  <c r="N15475" i="16"/>
  <c r="N15476" i="16"/>
  <c r="N15477" i="16"/>
  <c r="N15478" i="16"/>
  <c r="N15479" i="16"/>
  <c r="N15480" i="16"/>
  <c r="N15481" i="16"/>
  <c r="N15482" i="16"/>
  <c r="N15483" i="16"/>
  <c r="N15484" i="16"/>
  <c r="N15485" i="16"/>
  <c r="N15486" i="16"/>
  <c r="N15487" i="16"/>
  <c r="N15488" i="16"/>
  <c r="N15489" i="16"/>
  <c r="N15490" i="16"/>
  <c r="N15491" i="16"/>
  <c r="N15492" i="16"/>
  <c r="N15493" i="16"/>
  <c r="N15494" i="16"/>
  <c r="N15495" i="16"/>
  <c r="N15496" i="16"/>
  <c r="N15497" i="16"/>
  <c r="N15498" i="16"/>
  <c r="N15499" i="16"/>
  <c r="N15500" i="16"/>
  <c r="N15501" i="16"/>
  <c r="N15502" i="16"/>
  <c r="N15503" i="16"/>
  <c r="N15504" i="16"/>
  <c r="N15505" i="16"/>
  <c r="N15506" i="16"/>
  <c r="N15507" i="16"/>
  <c r="N15508" i="16"/>
  <c r="N15509" i="16"/>
  <c r="N15510" i="16"/>
  <c r="N15511" i="16"/>
  <c r="N15512" i="16"/>
  <c r="N15513" i="16"/>
  <c r="N15514" i="16"/>
  <c r="N15515" i="16"/>
  <c r="N15516" i="16"/>
  <c r="N15517" i="16"/>
  <c r="N15518" i="16"/>
  <c r="N15519" i="16"/>
  <c r="N15520" i="16"/>
  <c r="N15521" i="16"/>
  <c r="N15522" i="16"/>
  <c r="N15523" i="16"/>
  <c r="N15524" i="16"/>
  <c r="N15525" i="16"/>
  <c r="N15526" i="16"/>
  <c r="N15527" i="16"/>
  <c r="N15528" i="16"/>
  <c r="N15529" i="16"/>
  <c r="N15530" i="16"/>
  <c r="N15531" i="16"/>
  <c r="N15532" i="16"/>
  <c r="N15533" i="16"/>
  <c r="N15534" i="16"/>
  <c r="N15535" i="16"/>
  <c r="N15536" i="16"/>
  <c r="N15537" i="16"/>
  <c r="N15538" i="16"/>
  <c r="N15539" i="16"/>
  <c r="N15540" i="16"/>
  <c r="N15541" i="16"/>
  <c r="N15542" i="16"/>
  <c r="N15543" i="16"/>
  <c r="N15544" i="16"/>
  <c r="N15545" i="16"/>
  <c r="N15546" i="16"/>
  <c r="N15547" i="16"/>
  <c r="N15548" i="16"/>
  <c r="N15549" i="16"/>
  <c r="N15550" i="16"/>
  <c r="N15551" i="16"/>
  <c r="N15552" i="16"/>
  <c r="N15553" i="16"/>
  <c r="N15554" i="16"/>
  <c r="N15555" i="16"/>
  <c r="N15556" i="16"/>
  <c r="N15557" i="16"/>
  <c r="N15558" i="16"/>
  <c r="N15559" i="16"/>
  <c r="N15560" i="16"/>
  <c r="N15561" i="16"/>
  <c r="N15562" i="16"/>
  <c r="N15563" i="16"/>
  <c r="N15564" i="16"/>
  <c r="N15565" i="16"/>
  <c r="N15566" i="16"/>
  <c r="N15567" i="16"/>
  <c r="N15568" i="16"/>
  <c r="N15569" i="16"/>
  <c r="N15570" i="16"/>
  <c r="N15571" i="16"/>
  <c r="N15572" i="16"/>
  <c r="N15573" i="16"/>
  <c r="N15574" i="16"/>
  <c r="N15575" i="16"/>
  <c r="N15576" i="16"/>
  <c r="N15577" i="16"/>
  <c r="N15578" i="16"/>
  <c r="N15579" i="16"/>
  <c r="N15580" i="16"/>
  <c r="N15581" i="16"/>
  <c r="N15582" i="16"/>
  <c r="N15583" i="16"/>
  <c r="N15584" i="16"/>
  <c r="N15585" i="16"/>
  <c r="N15586" i="16"/>
  <c r="N15587" i="16"/>
  <c r="N15588" i="16"/>
  <c r="N15589" i="16"/>
  <c r="N15590" i="16"/>
  <c r="N15591" i="16"/>
  <c r="N15592" i="16"/>
  <c r="N15593" i="16"/>
  <c r="N15594" i="16"/>
  <c r="N15595" i="16"/>
  <c r="N15596" i="16"/>
  <c r="N15597" i="16"/>
  <c r="N15598" i="16"/>
  <c r="N15599" i="16"/>
  <c r="N15600" i="16"/>
  <c r="N15601" i="16"/>
  <c r="N15602" i="16"/>
  <c r="N15603" i="16"/>
  <c r="N15604" i="16"/>
  <c r="N15605" i="16"/>
  <c r="N15606" i="16"/>
  <c r="N15607" i="16"/>
  <c r="N15608" i="16"/>
  <c r="N15609" i="16"/>
  <c r="N15610" i="16"/>
  <c r="N15611" i="16"/>
  <c r="N15612" i="16"/>
  <c r="N15613" i="16"/>
  <c r="N15614" i="16"/>
  <c r="N15615" i="16"/>
  <c r="N15616" i="16"/>
  <c r="N15617" i="16"/>
  <c r="N15618" i="16"/>
  <c r="N15619" i="16"/>
  <c r="N15620" i="16"/>
  <c r="N15621" i="16"/>
  <c r="N15622" i="16"/>
  <c r="N15623" i="16"/>
  <c r="N15624" i="16"/>
  <c r="N15625" i="16"/>
  <c r="N15626" i="16"/>
  <c r="N15627" i="16"/>
  <c r="N15628" i="16"/>
  <c r="N15629" i="16"/>
  <c r="N15630" i="16"/>
  <c r="N15631" i="16"/>
  <c r="N15632" i="16"/>
  <c r="N15633" i="16"/>
  <c r="N15634" i="16"/>
  <c r="N15635" i="16"/>
  <c r="N15636" i="16"/>
  <c r="N15637" i="16"/>
  <c r="N15638" i="16"/>
  <c r="N15639" i="16"/>
  <c r="N15640" i="16"/>
  <c r="N15641" i="16"/>
  <c r="N15642" i="16"/>
  <c r="N15643" i="16"/>
  <c r="N15644" i="16"/>
  <c r="N15645" i="16"/>
  <c r="N15646" i="16"/>
  <c r="N15647" i="16"/>
  <c r="N15648" i="16"/>
  <c r="N15649" i="16"/>
  <c r="N15650" i="16"/>
  <c r="N15651" i="16"/>
  <c r="N15652" i="16"/>
  <c r="N15653" i="16"/>
  <c r="N15654" i="16"/>
  <c r="N15655" i="16"/>
  <c r="N15656" i="16"/>
  <c r="N15657" i="16"/>
  <c r="N15658" i="16"/>
  <c r="N15659" i="16"/>
  <c r="N15660" i="16"/>
  <c r="N15661" i="16"/>
  <c r="N15662" i="16"/>
  <c r="N15663" i="16"/>
  <c r="N15664" i="16"/>
  <c r="N15665" i="16"/>
  <c r="N15666" i="16"/>
  <c r="N15667" i="16"/>
  <c r="N15668" i="16"/>
  <c r="N15669" i="16"/>
  <c r="N15670" i="16"/>
  <c r="N15671" i="16"/>
  <c r="N15672" i="16"/>
  <c r="N15673" i="16"/>
  <c r="N15674" i="16"/>
  <c r="N15675" i="16"/>
  <c r="N15676" i="16"/>
  <c r="N15677" i="16"/>
  <c r="N15678" i="16"/>
  <c r="N15679" i="16"/>
  <c r="N15680" i="16"/>
  <c r="N15681" i="16"/>
  <c r="N15682" i="16"/>
  <c r="N15683" i="16"/>
  <c r="N15684" i="16"/>
  <c r="N15685" i="16"/>
  <c r="N15686" i="16"/>
  <c r="N15687" i="16"/>
  <c r="N15688" i="16"/>
  <c r="N15689" i="16"/>
  <c r="N15690" i="16"/>
  <c r="N15691" i="16"/>
  <c r="N15692" i="16"/>
  <c r="N15693" i="16"/>
  <c r="N15694" i="16"/>
  <c r="N15695" i="16"/>
  <c r="N15696" i="16"/>
  <c r="N15697" i="16"/>
  <c r="N15698" i="16"/>
  <c r="N15699" i="16"/>
  <c r="N15700" i="16"/>
  <c r="N15701" i="16"/>
  <c r="N15702" i="16"/>
  <c r="N15703" i="16"/>
  <c r="N15704" i="16"/>
  <c r="N15705" i="16"/>
  <c r="N15706" i="16"/>
  <c r="N15707" i="16"/>
  <c r="N15708" i="16"/>
  <c r="N15709" i="16"/>
  <c r="N15710" i="16"/>
  <c r="N15711" i="16"/>
  <c r="N15712" i="16"/>
  <c r="N15713" i="16"/>
  <c r="N15714" i="16"/>
  <c r="N15715" i="16"/>
  <c r="N15716" i="16"/>
  <c r="N15717" i="16"/>
  <c r="N15718" i="16"/>
  <c r="N15719" i="16"/>
  <c r="N15720" i="16"/>
  <c r="N15721" i="16"/>
  <c r="N15722" i="16"/>
  <c r="N15723" i="16"/>
  <c r="N15724" i="16"/>
  <c r="N15725" i="16"/>
  <c r="N15726" i="16"/>
  <c r="N15727" i="16"/>
  <c r="N15728" i="16"/>
  <c r="N15729" i="16"/>
  <c r="N15730" i="16"/>
  <c r="N15731" i="16"/>
  <c r="N15732" i="16"/>
  <c r="N15733" i="16"/>
  <c r="N15734" i="16"/>
  <c r="N15735" i="16"/>
  <c r="N15736" i="16"/>
  <c r="N15737" i="16"/>
  <c r="N15738" i="16"/>
  <c r="N15739" i="16"/>
  <c r="N15740" i="16"/>
  <c r="N15741" i="16"/>
  <c r="N15742" i="16"/>
  <c r="N15743" i="16"/>
  <c r="N15744" i="16"/>
  <c r="N15745" i="16"/>
  <c r="N15746" i="16"/>
  <c r="N15747" i="16"/>
  <c r="N15748" i="16"/>
  <c r="N15749" i="16"/>
  <c r="N15750" i="16"/>
  <c r="N15751" i="16"/>
  <c r="N15752" i="16"/>
  <c r="N15753" i="16"/>
  <c r="N15754" i="16"/>
  <c r="N15755" i="16"/>
  <c r="N15756" i="16"/>
  <c r="N15757" i="16"/>
  <c r="N15758" i="16"/>
  <c r="N15759" i="16"/>
  <c r="N15760" i="16"/>
  <c r="N15761" i="16"/>
  <c r="N15762" i="16"/>
  <c r="N15763" i="16"/>
  <c r="N15764" i="16"/>
  <c r="N15765" i="16"/>
  <c r="N15766" i="16"/>
  <c r="N15767" i="16"/>
  <c r="N15768" i="16"/>
  <c r="N15769" i="16"/>
  <c r="N15770" i="16"/>
  <c r="N15771" i="16"/>
  <c r="N15772" i="16"/>
  <c r="N15773" i="16"/>
  <c r="N15774" i="16"/>
  <c r="N15775" i="16"/>
  <c r="N15776" i="16"/>
  <c r="N15777" i="16"/>
  <c r="N15778" i="16"/>
  <c r="N15779" i="16"/>
  <c r="N15780" i="16"/>
  <c r="N15781" i="16"/>
  <c r="N15782" i="16"/>
  <c r="N15783" i="16"/>
  <c r="N15784" i="16"/>
  <c r="N15785" i="16"/>
  <c r="N15786" i="16"/>
  <c r="N15787" i="16"/>
  <c r="N15788" i="16"/>
  <c r="N15789" i="16"/>
  <c r="N15790" i="16"/>
  <c r="N15791" i="16"/>
  <c r="N15792" i="16"/>
  <c r="N15793" i="16"/>
  <c r="N15794" i="16"/>
  <c r="N15795" i="16"/>
  <c r="N15796" i="16"/>
  <c r="N15797" i="16"/>
  <c r="N15798" i="16"/>
  <c r="N15799" i="16"/>
  <c r="N15800" i="16"/>
  <c r="N15801" i="16"/>
  <c r="N15802" i="16"/>
  <c r="N15803" i="16"/>
  <c r="N15804" i="16"/>
  <c r="N15805" i="16"/>
  <c r="N15806" i="16"/>
  <c r="N15807" i="16"/>
  <c r="N15808" i="16"/>
  <c r="N15809" i="16"/>
  <c r="N15810" i="16"/>
  <c r="N15811" i="16"/>
  <c r="N15812" i="16"/>
  <c r="N15813" i="16"/>
  <c r="N15814" i="16"/>
  <c r="N15815" i="16"/>
  <c r="N15816" i="16"/>
  <c r="N15817" i="16"/>
  <c r="N15818" i="16"/>
  <c r="N15819" i="16"/>
  <c r="N15820" i="16"/>
  <c r="N15821" i="16"/>
  <c r="N15822" i="16"/>
  <c r="N15823" i="16"/>
  <c r="N15824" i="16"/>
  <c r="N15825" i="16"/>
  <c r="N15826" i="16"/>
  <c r="N15827" i="16"/>
  <c r="N15828" i="16"/>
  <c r="N15829" i="16"/>
  <c r="N15830" i="16"/>
  <c r="N15831" i="16"/>
  <c r="N15832" i="16"/>
  <c r="N15833" i="16"/>
  <c r="N15834" i="16"/>
  <c r="N15835" i="16"/>
  <c r="N15836" i="16"/>
  <c r="N15837" i="16"/>
  <c r="N15838" i="16"/>
  <c r="N15839" i="16"/>
  <c r="N15840" i="16"/>
  <c r="N15841" i="16"/>
  <c r="N15842" i="16"/>
  <c r="N15843" i="16"/>
  <c r="N15844" i="16"/>
  <c r="N15845" i="16"/>
  <c r="N15846" i="16"/>
  <c r="N15847" i="16"/>
  <c r="N15848" i="16"/>
  <c r="N15849" i="16"/>
  <c r="N15850" i="16"/>
  <c r="N15851" i="16"/>
  <c r="N15852" i="16"/>
  <c r="N15853" i="16"/>
  <c r="N15854" i="16"/>
  <c r="N15855" i="16"/>
  <c r="N15856" i="16"/>
  <c r="N15857" i="16"/>
  <c r="N15858" i="16"/>
  <c r="N15859" i="16"/>
  <c r="N15860" i="16"/>
  <c r="N15861" i="16"/>
  <c r="N15862" i="16"/>
  <c r="N15863" i="16"/>
  <c r="N15864" i="16"/>
  <c r="N15865" i="16"/>
  <c r="N15866" i="16"/>
  <c r="N15867" i="16"/>
  <c r="N15868" i="16"/>
  <c r="N15869" i="16"/>
  <c r="N15870" i="16"/>
  <c r="N15871" i="16"/>
  <c r="N15872" i="16"/>
  <c r="N15873" i="16"/>
  <c r="N15874" i="16"/>
  <c r="N15875" i="16"/>
  <c r="N15876" i="16"/>
  <c r="N15877" i="16"/>
  <c r="N15878" i="16"/>
  <c r="N15879" i="16"/>
  <c r="N15880" i="16"/>
  <c r="N15881" i="16"/>
  <c r="N15882" i="16"/>
  <c r="N15883" i="16"/>
  <c r="N15884" i="16"/>
  <c r="N15885" i="16"/>
  <c r="N15886" i="16"/>
  <c r="N15887" i="16"/>
  <c r="N15888" i="16"/>
  <c r="N15889" i="16"/>
  <c r="N15890" i="16"/>
  <c r="N15891" i="16"/>
  <c r="N15892" i="16"/>
  <c r="N15893" i="16"/>
  <c r="N15894" i="16"/>
  <c r="N15895" i="16"/>
  <c r="N15896" i="16"/>
  <c r="N15897" i="16"/>
  <c r="N15898" i="16"/>
  <c r="N15899" i="16"/>
  <c r="N15900" i="16"/>
  <c r="N15901" i="16"/>
  <c r="N15902" i="16"/>
  <c r="N15903" i="16"/>
  <c r="N15904" i="16"/>
  <c r="N15905" i="16"/>
  <c r="N15906" i="16"/>
  <c r="N15907" i="16"/>
  <c r="N15908" i="16"/>
  <c r="N15909" i="16"/>
  <c r="N15910" i="16"/>
  <c r="N15911" i="16"/>
  <c r="N15912" i="16"/>
  <c r="N15913" i="16"/>
  <c r="N15914" i="16"/>
  <c r="N15915" i="16"/>
  <c r="N15916" i="16"/>
  <c r="N15917" i="16"/>
  <c r="N15918" i="16"/>
  <c r="N15919" i="16"/>
  <c r="N15920" i="16"/>
  <c r="N15921" i="16"/>
  <c r="N15922" i="16"/>
  <c r="N15923" i="16"/>
  <c r="N15924" i="16"/>
  <c r="N15925" i="16"/>
  <c r="N15926" i="16"/>
  <c r="N15927" i="16"/>
  <c r="N15928" i="16"/>
  <c r="N15929" i="16"/>
  <c r="N15930" i="16"/>
  <c r="N15931" i="16"/>
  <c r="N15932" i="16"/>
  <c r="N15933" i="16"/>
  <c r="N15934" i="16"/>
  <c r="N15935" i="16"/>
  <c r="N15936" i="16"/>
  <c r="N15937" i="16"/>
  <c r="N15938" i="16"/>
  <c r="N15939" i="16"/>
  <c r="N15940" i="16"/>
  <c r="N15941" i="16"/>
  <c r="N15942" i="16"/>
  <c r="N15943" i="16"/>
  <c r="N15944" i="16"/>
  <c r="N15945" i="16"/>
  <c r="N15946" i="16"/>
  <c r="N15947" i="16"/>
  <c r="N15948" i="16"/>
  <c r="N15949" i="16"/>
  <c r="N15950" i="16"/>
  <c r="N15951" i="16"/>
  <c r="N15952" i="16"/>
  <c r="N15953" i="16"/>
  <c r="N15954" i="16"/>
  <c r="N15955" i="16"/>
  <c r="N15956" i="16"/>
  <c r="N15957" i="16"/>
  <c r="N15958" i="16"/>
  <c r="N15959" i="16"/>
  <c r="N15960" i="16"/>
  <c r="N15961" i="16"/>
  <c r="N15962" i="16"/>
  <c r="N15963" i="16"/>
  <c r="N15964" i="16"/>
  <c r="N15965" i="16"/>
  <c r="N15966" i="16"/>
  <c r="N15967" i="16"/>
  <c r="N15968" i="16"/>
  <c r="N15969" i="16"/>
  <c r="N15970" i="16"/>
  <c r="N15971" i="16"/>
  <c r="N15972" i="16"/>
  <c r="N15973" i="16"/>
  <c r="N15974" i="16"/>
  <c r="N15975" i="16"/>
  <c r="N15976" i="16"/>
  <c r="N15977" i="16"/>
  <c r="N15978" i="16"/>
  <c r="N15979" i="16"/>
  <c r="N15980" i="16"/>
  <c r="N15981" i="16"/>
  <c r="N15982" i="16"/>
  <c r="N15983" i="16"/>
  <c r="N15984" i="16"/>
  <c r="N15985" i="16"/>
  <c r="N15986" i="16"/>
  <c r="N15987" i="16"/>
  <c r="N15988" i="16"/>
  <c r="N15989" i="16"/>
  <c r="N15990" i="16"/>
  <c r="N15991" i="16"/>
  <c r="N15992" i="16"/>
  <c r="N15993" i="16"/>
  <c r="N15994" i="16"/>
  <c r="N15995" i="16"/>
  <c r="N15996" i="16"/>
  <c r="N15997" i="16"/>
  <c r="N15998" i="16"/>
  <c r="N15999" i="16"/>
  <c r="N16000" i="16"/>
  <c r="N16001" i="16"/>
  <c r="N16002" i="16"/>
  <c r="N16003" i="16"/>
  <c r="N16004" i="16"/>
  <c r="N16005" i="16"/>
  <c r="N16006" i="16"/>
  <c r="N16007" i="16"/>
  <c r="N16008" i="16"/>
  <c r="N16009" i="16"/>
  <c r="N16010" i="16"/>
  <c r="N16011" i="16"/>
  <c r="N16012" i="16"/>
  <c r="N16013" i="16"/>
  <c r="N16014" i="16"/>
  <c r="N16015" i="16"/>
  <c r="N16016" i="16"/>
  <c r="N16017" i="16"/>
  <c r="N16018" i="16"/>
  <c r="N16019" i="16"/>
  <c r="N16020" i="16"/>
  <c r="N16021" i="16"/>
  <c r="N16022" i="16"/>
  <c r="N16023" i="16"/>
  <c r="N16024" i="16"/>
  <c r="N16025" i="16"/>
  <c r="N16026" i="16"/>
  <c r="N16027" i="16"/>
  <c r="N16028" i="16"/>
  <c r="N16029" i="16"/>
  <c r="N16030" i="16"/>
  <c r="N16031" i="16"/>
  <c r="N16032" i="16"/>
  <c r="N16033" i="16"/>
  <c r="N16034" i="16"/>
  <c r="N16035" i="16"/>
  <c r="N16036" i="16"/>
  <c r="N16037" i="16"/>
  <c r="N2" i="16"/>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2"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3" i="17"/>
  <c r="O4" i="17"/>
  <c r="O5" i="17"/>
  <c r="O6" i="17"/>
  <c r="O7" i="17"/>
  <c r="O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2"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L32" i="4"/>
  <c r="E85" i="4"/>
  <c r="F106" i="4"/>
  <c r="E106" i="4"/>
  <c r="F102" i="4"/>
  <c r="F101" i="4"/>
  <c r="F100" i="4"/>
  <c r="F99" i="4"/>
  <c r="E102" i="4"/>
  <c r="E101" i="4"/>
  <c r="E100" i="4"/>
  <c r="E99" i="4"/>
  <c r="F50" i="4"/>
  <c r="F49" i="4"/>
  <c r="F48" i="4"/>
  <c r="F47" i="4"/>
  <c r="E50" i="4"/>
  <c r="E49" i="4"/>
  <c r="E48" i="4"/>
  <c r="E47" i="4"/>
  <c r="F88" i="4"/>
  <c r="F87" i="4"/>
  <c r="F86" i="4"/>
  <c r="F85" i="4"/>
  <c r="E88" i="4"/>
  <c r="E87" i="4"/>
  <c r="E86" i="4"/>
  <c r="F95" i="4"/>
  <c r="F94" i="4"/>
  <c r="F93" i="4"/>
  <c r="F92" i="4"/>
  <c r="E95" i="4"/>
  <c r="E94" i="4"/>
  <c r="E93" i="4"/>
  <c r="E92" i="4"/>
  <c r="H3" i="17"/>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2" i="17"/>
  <c r="G101" i="4"/>
  <c r="J101" i="4"/>
  <c r="J102" i="4"/>
  <c r="J95" i="4"/>
  <c r="E32" i="19"/>
  <c r="D32" i="19"/>
  <c r="C32" i="19"/>
  <c r="E31" i="19"/>
  <c r="D31" i="19"/>
  <c r="C31" i="19"/>
  <c r="E30" i="19"/>
  <c r="D30" i="19"/>
  <c r="C30" i="19"/>
  <c r="E29" i="19"/>
  <c r="D29" i="19"/>
  <c r="C29" i="19"/>
  <c r="E28" i="19"/>
  <c r="D28" i="19"/>
  <c r="C28" i="19"/>
  <c r="E27" i="19"/>
  <c r="D27" i="19"/>
  <c r="C27" i="19"/>
  <c r="J100" i="4"/>
  <c r="H93" i="4"/>
  <c r="I93" i="4"/>
  <c r="G93" i="4"/>
  <c r="H94" i="4"/>
  <c r="I94" i="4"/>
  <c r="H100" i="4"/>
  <c r="H101" i="4"/>
  <c r="H95" i="4"/>
  <c r="H102" i="4"/>
  <c r="I95" i="4"/>
  <c r="G94" i="4"/>
  <c r="G95" i="4"/>
  <c r="I100" i="4"/>
  <c r="G100" i="4"/>
  <c r="I101" i="4"/>
  <c r="G102" i="4"/>
  <c r="I102" i="4"/>
  <c r="J94" i="4"/>
  <c r="J93" i="4"/>
  <c r="G59" i="4" l="1"/>
  <c r="J59" i="4"/>
  <c r="G58" i="4"/>
  <c r="J58" i="4"/>
  <c r="I58" i="4"/>
  <c r="H58" i="4"/>
  <c r="J60" i="4"/>
  <c r="I57" i="4"/>
  <c r="I59" i="4"/>
  <c r="G60" i="4"/>
  <c r="H60" i="4"/>
  <c r="G57" i="4"/>
  <c r="J57" i="4"/>
  <c r="I60" i="4"/>
  <c r="H59" i="4"/>
  <c r="H57" i="4"/>
  <c r="G88" i="4"/>
  <c r="G50" i="4" s="1"/>
  <c r="J86" i="4"/>
  <c r="J48" i="4" s="1"/>
  <c r="I87" i="4"/>
  <c r="I49" i="4" s="1"/>
  <c r="G106" i="4"/>
  <c r="J106" i="4"/>
  <c r="H87" i="4"/>
  <c r="H49" i="4" s="1"/>
  <c r="G85" i="4"/>
  <c r="G47" i="4" s="1"/>
  <c r="I106" i="4"/>
  <c r="I88" i="4"/>
  <c r="I50" i="4" s="1"/>
  <c r="H85" i="4"/>
  <c r="H47" i="4" s="1"/>
  <c r="H86" i="4"/>
  <c r="H48" i="4" s="1"/>
  <c r="H88" i="4"/>
  <c r="H50" i="4" s="1"/>
  <c r="H106" i="4"/>
  <c r="I85" i="4"/>
  <c r="I47" i="4" s="1"/>
  <c r="J85" i="4"/>
  <c r="J47" i="4" s="1"/>
  <c r="G87" i="4"/>
  <c r="G49" i="4" s="1"/>
  <c r="J87" i="4"/>
  <c r="J49" i="4" s="1"/>
  <c r="I86" i="4"/>
  <c r="I48" i="4" s="1"/>
  <c r="J88" i="4"/>
  <c r="J50" i="4" s="1"/>
  <c r="G86" i="4"/>
  <c r="G48" i="4" s="1"/>
  <c r="J61" i="4" l="1"/>
  <c r="J68" i="4" s="1"/>
  <c r="G61" i="4"/>
  <c r="G68" i="4" s="1"/>
  <c r="I61" i="4"/>
  <c r="I68" i="4" s="1"/>
  <c r="H61" i="4"/>
  <c r="H68" i="4" s="1"/>
  <c r="G51" i="4"/>
  <c r="G67" i="4" s="1"/>
  <c r="I51" i="4"/>
  <c r="I67" i="4" s="1"/>
  <c r="H51" i="4"/>
  <c r="H67" i="4" s="1"/>
  <c r="J51" i="4"/>
  <c r="J67" i="4" s="1"/>
  <c r="J69" i="4" l="1"/>
  <c r="G69" i="4"/>
  <c r="I69" i="4"/>
  <c r="H69" i="4"/>
</calcChain>
</file>

<file path=xl/sharedStrings.xml><?xml version="1.0" encoding="utf-8"?>
<sst xmlns="http://schemas.openxmlformats.org/spreadsheetml/2006/main" count="132896" uniqueCount="1106">
  <si>
    <t>Nedlastingsdato:</t>
  </si>
  <si>
    <t xml:space="preserve">Notater:
</t>
  </si>
  <si>
    <t>Utfyllingsdato:</t>
  </si>
  <si>
    <t>Utfylt av:</t>
  </si>
  <si>
    <t>Tiltak:</t>
  </si>
  <si>
    <t>Arealbruksendringer</t>
  </si>
  <si>
    <t>Utslippskilde:</t>
  </si>
  <si>
    <t>Skog og annen arealbruk</t>
  </si>
  <si>
    <t>Sist oppdatert:</t>
  </si>
  <si>
    <t>Tiltaksbeskrivelse</t>
  </si>
  <si>
    <t>Veiledning</t>
  </si>
  <si>
    <r>
      <t>I alle arealbrukskategorier, og ved alle arealbruksendringer, skjer det prosesser som tar opp eller slipper ut karbon fra atmosfæren. Ved å ta hensyn til utslipp og opptak av klimagasser i arealplanleggingen kan man redusere utslipp og øke opptak av klimagasser fra kommunens areal.
I dette regnearket kan du beregne klimaeffekten av spesifikke arealbruksendringer. Et eksempel på slike arealbruksendringer kan være nedbygging av skog (avskoging) til boliger og infrastruktur, eller drenering av en myr for å skape gode dyrkingsforhold til jordbruket.
Malen lar deg beregne klimaeffekten av overgangen fra opptil fire arealbrukskategorier, til én annen arealbrukskategori. Du kan velge mellom de seks arealbrukskategoriene: skog, dyrket mark, beite, vann og myr, utbygd areal og annen utmark. I arkfane '</t>
    </r>
    <r>
      <rPr>
        <b/>
        <sz val="11"/>
        <rFont val="Calibri"/>
        <family val="2"/>
        <scheme val="minor"/>
      </rPr>
      <t>Metode og bakgrunnsdata</t>
    </r>
    <r>
      <rPr>
        <sz val="11"/>
        <rFont val="Calibri"/>
        <family val="2"/>
        <scheme val="minor"/>
      </rPr>
      <t>'</t>
    </r>
    <r>
      <rPr>
        <b/>
        <sz val="11"/>
        <rFont val="Calibri"/>
        <family val="2"/>
        <scheme val="minor"/>
      </rPr>
      <t xml:space="preserve"> </t>
    </r>
    <r>
      <rPr>
        <sz val="11"/>
        <rFont val="Calibri"/>
        <family val="2"/>
        <scheme val="minor"/>
      </rPr>
      <t xml:space="preserve">får du mer informasjon om metoden som er benyttet i beregningene, og veiledning for hvordan du bør klassifisere areal i en arealbrukskategori.
Dersom du ikke har all informasjonen som trengs for å fylle ut malen kan du finne dette på kilden.nibio.no. I arkfane </t>
    </r>
    <r>
      <rPr>
        <b/>
        <sz val="11"/>
        <rFont val="Calibri"/>
        <family val="2"/>
        <scheme val="minor"/>
      </rPr>
      <t>"Veiledning Kilden"</t>
    </r>
    <r>
      <rPr>
        <sz val="11"/>
        <rFont val="Calibri"/>
        <family val="2"/>
        <scheme val="minor"/>
      </rPr>
      <t xml:space="preserve"> finner du en beskrivelse av hvordan du henter ut informasjonen.
Effekten av arealbruksendringen(e) på utslipp/opptakk av klimagasser fra arealene beregnes for en 20-årig periode. Dette tilsvarer den tid det tar fra at en arealbruksendring gjennomføres og til at utslipp/opptak fra arealet ikke lengere innvirkes av tidligere arealbruk. Dette er i tråd med FN sine retningslinier for rapportering.
</t>
    </r>
  </si>
  <si>
    <t>Gule celler må fylles inn for å gjennomføre beregningen. I de gule celler skal du velge ett alternativ fra nedtrekksmenyen eller fylle inn informasjon.</t>
  </si>
  <si>
    <r>
      <t xml:space="preserve">Grå celler er låste og skal </t>
    </r>
    <r>
      <rPr>
        <b/>
        <sz val="11"/>
        <color theme="1"/>
        <rFont val="Calibri"/>
        <family val="2"/>
        <scheme val="minor"/>
      </rPr>
      <t>ikke</t>
    </r>
    <r>
      <rPr>
        <sz val="11"/>
        <color theme="1"/>
        <rFont val="Calibri"/>
        <family val="2"/>
        <scheme val="minor"/>
      </rPr>
      <t xml:space="preserve"> fylles inn. De grå celler vil vise informasjon basert på valgene du tar i de gule cellene.</t>
    </r>
  </si>
  <si>
    <r>
      <t xml:space="preserve">
</t>
    </r>
    <r>
      <rPr>
        <b/>
        <sz val="11"/>
        <rFont val="Calibri"/>
        <family val="2"/>
        <scheme val="minor"/>
      </rPr>
      <t>1. Velg</t>
    </r>
    <r>
      <rPr>
        <sz val="11"/>
        <rFont val="Calibri"/>
        <family val="2"/>
        <scheme val="minor"/>
      </rPr>
      <t xml:space="preserve"> kommunen hvor arealet ligger fra nedtrekksmenyen 
</t>
    </r>
    <r>
      <rPr>
        <b/>
        <sz val="11"/>
        <rFont val="Calibri"/>
        <family val="2"/>
        <scheme val="minor"/>
      </rPr>
      <t>2.</t>
    </r>
    <r>
      <rPr>
        <sz val="11"/>
        <rFont val="Calibri"/>
        <family val="2"/>
        <scheme val="minor"/>
      </rPr>
      <t xml:space="preserve"> </t>
    </r>
    <r>
      <rPr>
        <b/>
        <sz val="11"/>
        <rFont val="Calibri"/>
        <family val="2"/>
        <scheme val="minor"/>
      </rPr>
      <t>Velg</t>
    </r>
    <r>
      <rPr>
        <sz val="11"/>
        <rFont val="Calibri"/>
        <family val="2"/>
        <scheme val="minor"/>
      </rPr>
      <t xml:space="preserve"> antall arealbrukskategorier som berøres av arealbruksendringen. Du kan velge opptil fire arealbrukskategorier.
</t>
    </r>
    <r>
      <rPr>
        <b/>
        <sz val="11"/>
        <rFont val="Calibri"/>
        <family val="2"/>
        <scheme val="minor"/>
      </rPr>
      <t>3.</t>
    </r>
    <r>
      <rPr>
        <sz val="11"/>
        <rFont val="Calibri"/>
        <family val="2"/>
        <scheme val="minor"/>
      </rPr>
      <t xml:space="preserve"> </t>
    </r>
    <r>
      <rPr>
        <b/>
        <sz val="11"/>
        <rFont val="Calibri"/>
        <family val="2"/>
        <scheme val="minor"/>
      </rPr>
      <t>Velg</t>
    </r>
    <r>
      <rPr>
        <sz val="11"/>
        <rFont val="Calibri"/>
        <family val="2"/>
        <scheme val="minor"/>
      </rPr>
      <t xml:space="preserve"> arealbrukskategori før endringen. NB! Dersom du velger Skog må du også oppgi treslag og bonitet fra nedtrekksmenyen. Denne informasjonen er tilgjengelig i kilden.nibio.no. Se veiledning for dette verktøyet i arkfanen </t>
    </r>
    <r>
      <rPr>
        <b/>
        <sz val="11"/>
        <rFont val="Calibri"/>
        <family val="2"/>
        <scheme val="minor"/>
      </rPr>
      <t>"Veildning Kilden"</t>
    </r>
    <r>
      <rPr>
        <sz val="11"/>
        <rFont val="Calibri"/>
        <family val="2"/>
        <scheme val="minor"/>
      </rPr>
      <t xml:space="preserve">
</t>
    </r>
    <r>
      <rPr>
        <b/>
        <sz val="11"/>
        <rFont val="Calibri"/>
        <family val="2"/>
        <scheme val="minor"/>
      </rPr>
      <t>4.</t>
    </r>
    <r>
      <rPr>
        <sz val="11"/>
        <rFont val="Calibri"/>
        <family val="2"/>
        <scheme val="minor"/>
      </rPr>
      <t xml:space="preserve"> </t>
    </r>
    <r>
      <rPr>
        <b/>
        <sz val="11"/>
        <rFont val="Calibri"/>
        <family val="2"/>
        <scheme val="minor"/>
      </rPr>
      <t>Fyll inn</t>
    </r>
    <r>
      <rPr>
        <sz val="11"/>
        <rFont val="Calibri"/>
        <family val="2"/>
        <scheme val="minor"/>
      </rPr>
      <t xml:space="preserve"> størrelsen på valgt(e) areal(er) i dekar (1 hektar = 10 dekar). OBS! En arealbruksendring kan ha påvirkning utover det direkte berørte tiltaksområdet, f.eks ved drenering av våtmark. Du må selv vurdere i hvilken grad dette er tilfellet og skal inkluderes.
</t>
    </r>
    <r>
      <rPr>
        <b/>
        <sz val="11"/>
        <rFont val="Calibri"/>
        <family val="2"/>
        <scheme val="minor"/>
      </rPr>
      <t>5.</t>
    </r>
    <r>
      <rPr>
        <sz val="11"/>
        <rFont val="Calibri"/>
        <family val="2"/>
        <scheme val="minor"/>
      </rPr>
      <t xml:space="preserve"> </t>
    </r>
    <r>
      <rPr>
        <b/>
        <sz val="11"/>
        <rFont val="Calibri"/>
        <family val="2"/>
        <scheme val="minor"/>
      </rPr>
      <t>Velg</t>
    </r>
    <r>
      <rPr>
        <sz val="11"/>
        <rFont val="Calibri"/>
        <family val="2"/>
        <scheme val="minor"/>
      </rPr>
      <t xml:space="preserve"> jordart for valgt arealbrukskategori (organisk eller mineraljord). Myr har per definisjon organisk jord. For mer informasjon se "Veiledning Kilden"
</t>
    </r>
    <r>
      <rPr>
        <b/>
        <sz val="11"/>
        <rFont val="Calibri"/>
        <family val="2"/>
        <scheme val="minor"/>
      </rPr>
      <t>6.</t>
    </r>
    <r>
      <rPr>
        <sz val="11"/>
        <rFont val="Calibri"/>
        <family val="2"/>
        <scheme val="minor"/>
      </rPr>
      <t xml:space="preserve"> </t>
    </r>
    <r>
      <rPr>
        <b/>
        <sz val="11"/>
        <rFont val="Calibri"/>
        <family val="2"/>
        <scheme val="minor"/>
      </rPr>
      <t>Velg</t>
    </r>
    <r>
      <rPr>
        <sz val="11"/>
        <rFont val="Calibri"/>
        <family val="2"/>
        <scheme val="minor"/>
      </rPr>
      <t xml:space="preserve"> arealtype etter endringen. NB! Dersom du velger skog må du også oppgi treslag og bonitet fra nedtrekksmenyen. Det finnes ikke kartfesting av potensiell bonitet det det ikke er skog i dag. Man kan likevel anslå bonitet ved å se på omkringliggende skogsareal. Brakklagt jordbruksareal vil ofte ha gode vekstforhold. Er du usikker kan du bruke 'middels' bonitet.
</t>
    </r>
    <r>
      <rPr>
        <b/>
        <sz val="11"/>
        <color rgb="FFFF0000"/>
        <rFont val="Calibri"/>
        <family val="2"/>
        <scheme val="minor"/>
      </rPr>
      <t>OBS:</t>
    </r>
    <r>
      <rPr>
        <sz val="11"/>
        <rFont val="Calibri"/>
        <family val="2"/>
        <scheme val="minor"/>
      </rPr>
      <t xml:space="preserve"> Det finnes ikke utslippsfaktorer for alle kombinasjoner av overganger. Dette skyldes at overgangen ikke har forekommet i det nasjonale klimagassregnskapet. I slike tilfeller vil det komme en feilmelding. Les mere om tilgjengelig overganger i fane "Metode og bakgrunnsdata".
</t>
    </r>
  </si>
  <si>
    <t>Inngangsdata for beregning</t>
  </si>
  <si>
    <r>
      <rPr>
        <b/>
        <sz val="11"/>
        <color theme="1"/>
        <rFont val="Calibri"/>
        <family val="2"/>
        <scheme val="minor"/>
      </rPr>
      <t>1. Velg</t>
    </r>
    <r>
      <rPr>
        <sz val="11"/>
        <color theme="1"/>
        <rFont val="Calibri"/>
        <family val="2"/>
        <scheme val="minor"/>
      </rPr>
      <t xml:space="preserve"> kommune hvor arealet ligger:</t>
    </r>
  </si>
  <si>
    <t xml:space="preserve">    Kommunenummer:</t>
  </si>
  <si>
    <t>Før arealbruksendringen:</t>
  </si>
  <si>
    <r>
      <rPr>
        <b/>
        <sz val="11"/>
        <color theme="1"/>
        <rFont val="Calibri"/>
        <family val="2"/>
        <scheme val="minor"/>
      </rPr>
      <t>2.</t>
    </r>
    <r>
      <rPr>
        <sz val="11"/>
        <color theme="1"/>
        <rFont val="Calibri"/>
        <family val="2"/>
        <scheme val="minor"/>
      </rPr>
      <t xml:space="preserve"> </t>
    </r>
    <r>
      <rPr>
        <b/>
        <sz val="11"/>
        <color theme="1"/>
        <rFont val="Calibri"/>
        <family val="2"/>
        <scheme val="minor"/>
      </rPr>
      <t>Velg</t>
    </r>
    <r>
      <rPr>
        <sz val="11"/>
        <color theme="1"/>
        <rFont val="Calibri"/>
        <family val="2"/>
        <scheme val="minor"/>
      </rPr>
      <t xml:space="preserve"> antall arealbrukskategorier som får arealbruksendring:</t>
    </r>
  </si>
  <si>
    <t xml:space="preserve">   (opptil 4 overganger)</t>
  </si>
  <si>
    <t>AREAL 1</t>
  </si>
  <si>
    <t>AREAL 2</t>
  </si>
  <si>
    <t>AREAL 3</t>
  </si>
  <si>
    <t>AREAL 4</t>
  </si>
  <si>
    <r>
      <rPr>
        <b/>
        <sz val="11"/>
        <color theme="1"/>
        <rFont val="Calibri"/>
        <family val="2"/>
        <scheme val="minor"/>
      </rPr>
      <t>3.</t>
    </r>
    <r>
      <rPr>
        <sz val="11"/>
        <color theme="1"/>
        <rFont val="Calibri"/>
        <family val="2"/>
        <scheme val="minor"/>
      </rPr>
      <t xml:space="preserve"> </t>
    </r>
    <r>
      <rPr>
        <b/>
        <sz val="11"/>
        <color theme="1"/>
        <rFont val="Calibri"/>
        <family val="2"/>
        <scheme val="minor"/>
      </rPr>
      <t>Velg</t>
    </r>
    <r>
      <rPr>
        <sz val="11"/>
        <color theme="1"/>
        <rFont val="Calibri"/>
        <family val="2"/>
        <scheme val="minor"/>
      </rPr>
      <t xml:space="preserve"> arealbrukskategori før endringen:</t>
    </r>
  </si>
  <si>
    <r>
      <t xml:space="preserve">For skog må følgende </t>
    </r>
    <r>
      <rPr>
        <b/>
        <sz val="11"/>
        <color theme="1"/>
        <rFont val="Calibri"/>
        <family val="2"/>
        <scheme val="minor"/>
      </rPr>
      <t>fylles ut</t>
    </r>
    <r>
      <rPr>
        <sz val="11"/>
        <color theme="1"/>
        <rFont val="Calibri"/>
        <family val="2"/>
        <scheme val="minor"/>
      </rPr>
      <t>:</t>
    </r>
  </si>
  <si>
    <r>
      <rPr>
        <b/>
        <sz val="11"/>
        <color theme="1"/>
        <rFont val="Calibri"/>
        <family val="2"/>
        <scheme val="minor"/>
      </rPr>
      <t>4.</t>
    </r>
    <r>
      <rPr>
        <sz val="11"/>
        <color theme="1"/>
        <rFont val="Calibri"/>
        <family val="2"/>
        <scheme val="minor"/>
      </rPr>
      <t xml:space="preserve"> </t>
    </r>
    <r>
      <rPr>
        <b/>
        <sz val="11"/>
        <color theme="1"/>
        <rFont val="Calibri"/>
        <family val="2"/>
        <scheme val="minor"/>
      </rPr>
      <t>Fyll inn</t>
    </r>
    <r>
      <rPr>
        <sz val="11"/>
        <color theme="1"/>
        <rFont val="Calibri"/>
        <family val="2"/>
        <scheme val="minor"/>
      </rPr>
      <t xml:space="preserve"> størrelse på arealet:</t>
    </r>
  </si>
  <si>
    <t>dekar</t>
  </si>
  <si>
    <t>Treslag:</t>
  </si>
  <si>
    <t>hektar</t>
  </si>
  <si>
    <t>Bonitet:</t>
  </si>
  <si>
    <t>Dette er ikke en arealbruksendring. Arealet trenger ikke være med i beregningen.</t>
  </si>
  <si>
    <t>Dette er ikke en arealbruksendring. Arealet skal ikke være med i beregningen.</t>
  </si>
  <si>
    <r>
      <rPr>
        <b/>
        <sz val="11"/>
        <color theme="1"/>
        <rFont val="Calibri"/>
        <family val="2"/>
        <scheme val="minor"/>
      </rPr>
      <t>5.</t>
    </r>
    <r>
      <rPr>
        <sz val="11"/>
        <color theme="1"/>
        <rFont val="Calibri"/>
        <family val="2"/>
        <scheme val="minor"/>
      </rPr>
      <t xml:space="preserve"> </t>
    </r>
    <r>
      <rPr>
        <b/>
        <sz val="11"/>
        <color theme="1"/>
        <rFont val="Calibri"/>
        <family val="2"/>
        <scheme val="minor"/>
      </rPr>
      <t>Velg</t>
    </r>
    <r>
      <rPr>
        <sz val="11"/>
        <color theme="1"/>
        <rFont val="Calibri"/>
        <family val="2"/>
        <scheme val="minor"/>
      </rPr>
      <t xml:space="preserve"> jordart for hele arealet:</t>
    </r>
  </si>
  <si>
    <t>Etter arealbruksendringen:</t>
  </si>
  <si>
    <r>
      <rPr>
        <b/>
        <sz val="11"/>
        <color theme="1"/>
        <rFont val="Calibri"/>
        <family val="2"/>
        <scheme val="minor"/>
      </rPr>
      <t>6.</t>
    </r>
    <r>
      <rPr>
        <sz val="11"/>
        <color theme="1"/>
        <rFont val="Calibri"/>
        <family val="2"/>
        <scheme val="minor"/>
      </rPr>
      <t xml:space="preserve"> </t>
    </r>
    <r>
      <rPr>
        <b/>
        <sz val="11"/>
        <color theme="1"/>
        <rFont val="Calibri"/>
        <family val="2"/>
        <scheme val="minor"/>
      </rPr>
      <t>Velg</t>
    </r>
    <r>
      <rPr>
        <sz val="11"/>
        <color theme="1"/>
        <rFont val="Calibri"/>
        <family val="2"/>
        <scheme val="minor"/>
      </rPr>
      <t xml:space="preserve"> arealbrukskategori etter endringen:</t>
    </r>
  </si>
  <si>
    <t>Du har ikke fylt inn alle data</t>
  </si>
  <si>
    <t>Resultater: Samlet effekt på utslipp/opptak fra arealbruksendringen</t>
  </si>
  <si>
    <r>
      <t xml:space="preserve">Utslipp eller opptak fra arealene over 20 år, dersom man </t>
    </r>
    <r>
      <rPr>
        <b/>
        <u/>
        <sz val="11"/>
        <color theme="1"/>
        <rFont val="Calibri"/>
        <family val="2"/>
        <scheme val="minor"/>
      </rPr>
      <t>ikke</t>
    </r>
    <r>
      <rPr>
        <b/>
        <sz val="11"/>
        <color theme="1"/>
        <rFont val="Calibri"/>
        <family val="2"/>
        <scheme val="minor"/>
      </rPr>
      <t xml:space="preserve"> hadde omgjort bruken:</t>
    </r>
  </si>
  <si>
    <t>Fra</t>
  </si>
  <si>
    <t>Til</t>
  </si>
  <si>
    <r>
      <t>CO</t>
    </r>
    <r>
      <rPr>
        <vertAlign val="subscript"/>
        <sz val="11"/>
        <color theme="1"/>
        <rFont val="Calibri"/>
        <family val="2"/>
        <scheme val="minor"/>
      </rPr>
      <t>2</t>
    </r>
    <r>
      <rPr>
        <sz val="11"/>
        <color theme="1"/>
        <rFont val="Calibri"/>
        <family val="2"/>
        <scheme val="minor"/>
      </rPr>
      <t/>
    </r>
  </si>
  <si>
    <r>
      <t>CH</t>
    </r>
    <r>
      <rPr>
        <vertAlign val="subscript"/>
        <sz val="11"/>
        <color theme="1"/>
        <rFont val="Calibri"/>
        <family val="2"/>
        <scheme val="minor"/>
      </rPr>
      <t>4</t>
    </r>
    <r>
      <rPr>
        <sz val="11"/>
        <color theme="1"/>
        <rFont val="Calibri"/>
        <family val="2"/>
        <scheme val="minor"/>
      </rPr>
      <t/>
    </r>
  </si>
  <si>
    <r>
      <t>N</t>
    </r>
    <r>
      <rPr>
        <vertAlign val="subscript"/>
        <sz val="11"/>
        <color theme="1"/>
        <rFont val="Calibri"/>
        <family val="2"/>
        <scheme val="minor"/>
      </rPr>
      <t>2</t>
    </r>
    <r>
      <rPr>
        <sz val="11"/>
        <color theme="1"/>
        <rFont val="Calibri"/>
        <family val="2"/>
        <scheme val="minor"/>
      </rPr>
      <t>O</t>
    </r>
  </si>
  <si>
    <t>Klimagasser i alt</t>
  </si>
  <si>
    <r>
      <t>tonn CO</t>
    </r>
    <r>
      <rPr>
        <vertAlign val="subscript"/>
        <sz val="11"/>
        <color theme="1"/>
        <rFont val="Calibri"/>
        <family val="2"/>
        <scheme val="minor"/>
      </rPr>
      <t>2</t>
    </r>
    <r>
      <rPr>
        <sz val="11"/>
        <color theme="1"/>
        <rFont val="Calibri"/>
        <family val="2"/>
        <scheme val="minor"/>
      </rPr>
      <t>-ekvivalenter</t>
    </r>
  </si>
  <si>
    <t xml:space="preserve">Da det ikke er utslippsfaktor for denne arealbrukskategori, kan effekten ikke beregnes. Sjekk at du har fylt ut alle gule felter under "Inngangsdata for beregning". Les mer om tilgjengelige overganger i fane "Metode og bakgrunnsdata" </t>
  </si>
  <si>
    <t>SUM</t>
  </si>
  <si>
    <t>tonn CO2-ekvivalenter</t>
  </si>
  <si>
    <t>Negative tall betyr opptak av klimagasser, positive tall betyr utslipp.</t>
  </si>
  <si>
    <t>Utslipp eller opptak fra arealene over 20 år fra arealbruksendringen:</t>
  </si>
  <si>
    <t>Ikke en arealbruksendring *</t>
  </si>
  <si>
    <t xml:space="preserve">Da det ikke er utslippsfaktor for denne overgang, kan effekten ikke beregnes. Sjekk at du har fylt ut alle gule felter under "Inngangsdata for beregning". Les mer om tilgjengelige overganger i fane "Metode og bakgrunnsdata" </t>
  </si>
  <si>
    <t>Sum</t>
  </si>
  <si>
    <r>
      <rPr>
        <b/>
        <sz val="11"/>
        <rFont val="Calibri"/>
        <family val="2"/>
        <scheme val="minor"/>
      </rPr>
      <t>Nettoeffekt av area</t>
    </r>
    <r>
      <rPr>
        <b/>
        <sz val="11"/>
        <color theme="1"/>
        <rFont val="Calibri"/>
        <family val="2"/>
        <scheme val="minor"/>
      </rPr>
      <t>lbruksendringen over 20 år:</t>
    </r>
  </si>
  <si>
    <t>Utslipp/opptak fra arealene uten å endre arealbruk</t>
  </si>
  <si>
    <t>Utslipp/opptak dersom endringen gjennomføres</t>
  </si>
  <si>
    <t>Arealbruksendringens klimaeffekt</t>
  </si>
  <si>
    <r>
      <t xml:space="preserve">Merknad: dersom </t>
    </r>
    <r>
      <rPr>
        <i/>
        <sz val="11"/>
        <color theme="1"/>
        <rFont val="Calibri"/>
        <family val="2"/>
        <scheme val="minor"/>
      </rPr>
      <t xml:space="preserve">negativt </t>
    </r>
    <r>
      <rPr>
        <sz val="11"/>
        <color theme="1"/>
        <rFont val="Calibri"/>
        <family val="2"/>
        <scheme val="minor"/>
      </rPr>
      <t>tall vil endringen i arealbruk netto medføre mindre klimagassutslipp enn før, eller mer CO2 opptak</t>
    </r>
  </si>
  <si>
    <r>
      <rPr>
        <i/>
        <sz val="11"/>
        <color theme="1"/>
        <rFont val="Calibri"/>
        <family val="2"/>
        <scheme val="minor"/>
      </rPr>
      <t>Positivt</t>
    </r>
    <r>
      <rPr>
        <sz val="11"/>
        <color theme="1"/>
        <rFont val="Calibri"/>
        <family val="2"/>
        <scheme val="minor"/>
      </rPr>
      <t xml:space="preserve"> tall betyr at endringen medfører høyere utslipp, eller lavere CO2 opptak fra atmosfæren. Positive tall er merket rødt</t>
    </r>
  </si>
  <si>
    <t>Vil tiltaket fanges opp i klimagasstatistikken for kommuner?</t>
  </si>
  <si>
    <t>Verifisering av effekt</t>
  </si>
  <si>
    <t>Tiltaket vil fanges opp i statistikken hvis endringene i arealbruk registreres av kommunen i AR5. Hvis ikke kommunen selv endrer arealbruken i AR5 vil Nibios ajourhold av kartbasen kunne fange opp endringen. Tiltaket vil da være inkludert når det lages klimagassregnskap for Skog og annen arealbruk for 2020.</t>
  </si>
  <si>
    <t xml:space="preserve">Verifisering av effekt av tiltaket krever avansert måleutstyr og måling over tid. Dette er kostbart og krever mye kompetanse og ressurser. Det jobbes kontinuerlig med å forbedre det nasjonale klimagassregnskapet som er kilde for mange av utslippsfaktorene. </t>
  </si>
  <si>
    <t xml:space="preserve">Effekt av tiltaket over tid </t>
  </si>
  <si>
    <r>
      <t>Arealbruksendringer fra kategorier med store karbonlagre, enten i levende biomasse (skog), eller i organisk jord (myr), vil som regel føre til store utslipp av klimagasser, i tillegg til at det også vil gi redusert mulighet for opptak av klimagasser i fremtiden. Hvor store utslippene  vil være er avhengig av arealets evne til å lagre karbon, hva det blir omdisponert til, og hvor mye av vegetasjonen og jordsmonnet som fjernes/forstyrres. Generelt vil omdisponering til utbygd areal representere endringer av mer permanent karakter, enn endringer mellom skog, dyrket mark og beite.
Ved en arealbruksendring vil det være størst utslipp det første år etter endringen, dersom levende biomasse (trær m.m.) på arealet</t>
    </r>
    <r>
      <rPr>
        <sz val="11"/>
        <color rgb="FF00B0F0"/>
        <rFont val="Calibri"/>
        <family val="2"/>
        <scheme val="minor"/>
      </rPr>
      <t xml:space="preserve"> </t>
    </r>
    <r>
      <rPr>
        <sz val="11"/>
        <rFont val="Calibri"/>
        <family val="2"/>
        <scheme val="minor"/>
      </rPr>
      <t xml:space="preserve">fjernes. Dette regnes som et umiddelbart utslipp. Det vil også være prosesser i jordsmonnet som endres ved endret arealbruk, og disse vil vedvare over noe lengre tid til nedbrytningsprosesser i jorden har stabilisert seg. Hvor lang tid det tar før jorden har stabilisert seg vil avhenge av en rekke faktorer: arealbruk (både før og etter endring), hvor mye jorden bearbeides, vannholdighet, karboninnhold osv. Å ta høyde for variasjonen i alle disse faktorene er utfordrende, og utslippsfaktorene er i stedet tilpasset en standardperiode på 20 år, ihht. IPCCs retningslinjer. Når perioden på 20 er over til arealet permanent gå over til sin nye arealbrukskategori.
En arealbruksendring kan overordnet sees over fire perioder: 1) Utslipp/opptak fra arealene før endring, 2) utslipp/opptak første år av endring i arealbruket, 3) utslipp/opptak i overgangsfasen etter første år (19 år), og 4) utslipp/opptak fra arealene etter overgangsfasen. Nedenfor er det gitt utslippsfaktorer for hver av disse fasene. 
</t>
    </r>
    <r>
      <rPr>
        <i/>
        <sz val="11"/>
        <rFont val="Calibri"/>
        <family val="2"/>
        <scheme val="minor"/>
      </rPr>
      <t>Merk at alle 20 årene (1+19 år) må inkluderes for å få med hele effekten av arealbruksendringen.</t>
    </r>
    <r>
      <rPr>
        <sz val="11"/>
        <rFont val="Calibri"/>
        <family val="2"/>
        <scheme val="minor"/>
      </rPr>
      <t xml:space="preserve">
</t>
    </r>
  </si>
  <si>
    <t>Bakgrunnsinfomasjon: Utslippsfaktorer benyttet i beregninger</t>
  </si>
  <si>
    <t>Negative tall betyr opptak av klimagasser, positive tall betyr utslipp</t>
  </si>
  <si>
    <t>Utslippsfaktorer for arealene dersom man ikke hadde omgjort bruken:</t>
  </si>
  <si>
    <r>
      <t>tonn CO</t>
    </r>
    <r>
      <rPr>
        <vertAlign val="subscript"/>
        <sz val="11"/>
        <color theme="1"/>
        <rFont val="Calibri"/>
        <family val="2"/>
        <scheme val="minor"/>
      </rPr>
      <t>2</t>
    </r>
    <r>
      <rPr>
        <sz val="11"/>
        <color theme="1"/>
        <rFont val="Calibri"/>
        <family val="2"/>
        <scheme val="minor"/>
      </rPr>
      <t>-ekvivalenter/hektar/år</t>
    </r>
  </si>
  <si>
    <t xml:space="preserve">Ingen utslippsfaktor for denne arealbrukskategori er tilgjengelig. Sjekk at du har fylt ut alle gule felter under "Inngangsdata for beregning". Les mer om tilgjengelige overganger i fane "Metode og bakgrunnsdata" </t>
  </si>
  <si>
    <t>Utslippsfaktorer for første år for overgangen:</t>
  </si>
  <si>
    <t xml:space="preserve">Ingen utslippsfaktor for denne overgangen er tilgjengelig. Sjekk at du har fylt ut alle gule felter under "Inngangsdata for beregning". Les mer om tilgjengelige overganger i fane "Metode og bakgrunnsdata" </t>
  </si>
  <si>
    <t xml:space="preserve">Ingen utslippsfaktor for denne overgangen er tilgjengelig. Sjekk at du har fylt ut alle gule felter  under "Inngangsdata for beregning". Les mer om tilgjengelige overganger i fane "Metode og bakgrunnsdata" </t>
  </si>
  <si>
    <t>Utslippsfaktorer per år for neste 19 år av overgangsfasen:</t>
  </si>
  <si>
    <t>tonn CO2-ekvivalenter/hektar/år</t>
  </si>
  <si>
    <t>Utslippsfaktorer for arealene etter overgangsfasen:</t>
  </si>
  <si>
    <r>
      <rPr>
        <b/>
        <sz val="11"/>
        <color theme="1"/>
        <rFont val="Calibri"/>
        <family val="2"/>
        <scheme val="minor"/>
      </rPr>
      <t>Spørsmål?</t>
    </r>
    <r>
      <rPr>
        <sz val="11"/>
        <color theme="1"/>
        <rFont val="Calibri"/>
        <family val="2"/>
        <scheme val="minor"/>
      </rPr>
      <t xml:space="preserve"> Har du spørsmål til hvordan du bruker tiltaksarket, eller om du finner feil eller mangler kan du kontakte oss på </t>
    </r>
    <r>
      <rPr>
        <u/>
        <sz val="11"/>
        <color rgb="FF0070C0"/>
        <rFont val="Calibri"/>
        <family val="2"/>
        <scheme val="minor"/>
      </rPr>
      <t>klimakommune@miljodir.no</t>
    </r>
  </si>
  <si>
    <t>METODEBESKRIVELSE</t>
  </si>
  <si>
    <r>
      <t xml:space="preserve">Et gitt areal kan ta opp og slippe ut klimagasser. Mengden klimagasser er avhengig av arealbruk og prosessene som skjer på arealet. Opptak av klimagasser fra atmosfæren skjer når biomasse (levende vekster som for eksempel skog, busker og gress) i vekst tar opp og lagrer karbon i jord, røtter, stamme og bladverk gjennom fotosyntesen. Utslipp av klimagasser skjer når biomassen forbrennes eller brytes ned naturlig. I tillegg kan bearbeiding av jorda øke nedbrytingen av det organiske materialet i jordsmonnet og gi økt utslipp av CO2. </t>
    </r>
    <r>
      <rPr>
        <sz val="11"/>
        <rFont val="Calibri"/>
        <family val="2"/>
        <scheme val="minor"/>
      </rPr>
      <t xml:space="preserve">Det antas at karboninnholdet i jorden har stabilisert seg </t>
    </r>
    <r>
      <rPr>
        <sz val="11"/>
        <color theme="1"/>
        <rFont val="Calibri"/>
        <family val="2"/>
        <scheme val="minor"/>
      </rPr>
      <t xml:space="preserve">20 år etter arealbruksendringen.
Endret bruk av et areal kan derfor medføre betydelige utslipp eller opptak av klimagasser, siden det vil kunne medføre at slike prosesser endres, i tillegg til å påvirke hvor mye karbon som lagres på arealet og i jorda. For å beregne utslipp og opptak fra arealbruksendringer brukes denne generelle formelen:
</t>
    </r>
    <r>
      <rPr>
        <i/>
        <sz val="11"/>
        <color theme="1"/>
        <rFont val="Calibri"/>
        <family val="2"/>
        <scheme val="minor"/>
      </rPr>
      <t xml:space="preserve">Utslipp/opptak (tonn CO2-ekv) = arealets størrelse (hektar)  * arealbrukskategoriens (eller arealbruksendringens) utslippsfaktorer (tonn CO2-ekv/hektar/år) * antall år endringen har effekt.
</t>
    </r>
    <r>
      <rPr>
        <sz val="11"/>
        <color theme="1"/>
        <rFont val="Calibri"/>
        <family val="2"/>
        <scheme val="minor"/>
      </rPr>
      <t>Mer</t>
    </r>
    <r>
      <rPr>
        <sz val="11"/>
        <rFont val="Calibri"/>
        <family val="2"/>
        <scheme val="minor"/>
      </rPr>
      <t>k:</t>
    </r>
    <r>
      <rPr>
        <sz val="11"/>
        <color theme="1"/>
        <rFont val="Calibri"/>
        <family val="2"/>
        <scheme val="minor"/>
      </rPr>
      <t xml:space="preserve"> Utslippsfaktoren varierer over tid. Dette er beskrevet under Effekt av tiltak over tid under fanen Tiltaksberegning.
</t>
    </r>
  </si>
  <si>
    <t>Alt areal kan klassifiseres i en av 6 arealbrukskategorier; skog, dyrket mark, beite, vann og myr, utbygd areal og annen utmark. Arealbruken før og etter endringen skal plasseres i disse arealbrukskategoriene. Under ' definisjoner av arealbrukskategorier' får du mer informasjon om hva hver kategori omfatter. Dette kan hjelpe deg med utfylling av malen. Du kan innhente informasjonen som trengs fra egne kart eller fra https://kilden.nibio.no/. Husk å vurdere hvorvidt kartene er tilstrekkelig oppdatert, slik at arealbrukskategorien i kartet samsvarer med dagens bruk.
Én arealbruksendring kan omfatte flere arealbrukskategorier. For eksempel kan en utbyggingsprossess omfatte å endre noe skogsareal og noe dyrka mark til utbygd areal. I dette regnearket kan du derfor velge opp til 4 arealbrukskategorier som beskriver situasjonen før endringen. Det kan derimot kun være 1 arealkategori etter endringen. Hvis det er mer enn én arealbruk etter tiltaket, må man gjøre beregningen i to omganger – en gang for hver arealkategori.
Malen har egne utslippsfaktorer for de fleste arealbrukskategoriene og relevante arealbruksendringene. Du vil ikke finne utslippsfaktorer for enkelte overganger. Dette skyldes at disse overgangene ikke har forekommet i det nasjonale klimagassregnskapet. Dette omfatter eksempelvis for følgende overganger:</t>
  </si>
  <si>
    <t>Annen utmark</t>
  </si>
  <si>
    <t>Utbygd areal</t>
  </si>
  <si>
    <t>Dyrket mark</t>
  </si>
  <si>
    <t xml:space="preserve">Utslippsfaktorene for arealer uten arealbruksendring er regionalt tilpasset med grunnlag i Landsskogtakseringens innsamlede data, som omfatter over 22 000 permanente prøveflater. 
Utslippsfaktorene for arealer med arealbruksendring er nasjonale faktorer, også disse med grunnlag i Landsskogtakseringen. Det har ikke vært mulig å regionalt tilpasse disse, pga for lite datagrunnlag og med tilhørende høy usikkerhet. Begge settene med utslippsfaktorer er tilgjengelig i arkfanene 'Utkast_regionale faktorer' og 'Utkast_nasjonale faktorer'
</t>
  </si>
  <si>
    <r>
      <rPr>
        <b/>
        <sz val="11"/>
        <color theme="1"/>
        <rFont val="Calibri"/>
        <family val="2"/>
        <scheme val="minor"/>
      </rPr>
      <t xml:space="preserve">Begrepsforklaringer: </t>
    </r>
    <r>
      <rPr>
        <sz val="11"/>
        <color theme="1"/>
        <rFont val="Calibri"/>
        <family val="2"/>
        <scheme val="minor"/>
      </rPr>
      <t xml:space="preserve">
</t>
    </r>
    <r>
      <rPr>
        <i/>
        <sz val="11"/>
        <color theme="1"/>
        <rFont val="Calibri"/>
        <family val="2"/>
        <scheme val="minor"/>
      </rPr>
      <t>Bonitet</t>
    </r>
    <r>
      <rPr>
        <sz val="11"/>
        <color theme="1"/>
        <rFont val="Calibri"/>
        <family val="2"/>
        <scheme val="minor"/>
      </rPr>
      <t xml:space="preserve">: uttrykk for en jordtypes egnethet som vokseplass for planter. Jo bedre egnet jorden er, jo høyere bonitet.
</t>
    </r>
    <r>
      <rPr>
        <i/>
        <sz val="11"/>
        <color theme="1"/>
        <rFont val="Calibri"/>
        <family val="2"/>
        <scheme val="minor"/>
      </rPr>
      <t xml:space="preserve">Mineraljord: </t>
    </r>
    <r>
      <rPr>
        <sz val="11"/>
        <color theme="1"/>
        <rFont val="Calibri"/>
        <family val="2"/>
        <scheme val="minor"/>
      </rPr>
      <t xml:space="preserve">jord dannet ved forvitring av berggrunnen. Inneholder opptil 20 % organisk materiale. Mineraljord er den vanligste jordtypen på alle arealer som ikke tidligere har vært myr/våtmarksområder.
</t>
    </r>
    <r>
      <rPr>
        <i/>
        <sz val="11"/>
        <color theme="1"/>
        <rFont val="Calibri"/>
        <family val="2"/>
        <scheme val="minor"/>
      </rPr>
      <t>Organisk jord:</t>
    </r>
    <r>
      <rPr>
        <sz val="11"/>
        <color theme="1"/>
        <rFont val="Calibri"/>
        <family val="2"/>
        <scheme val="minor"/>
      </rPr>
      <t xml:space="preserve"> jord med høyt humusinnhold. Den viktigste typen er torvjord. I AR5 har myr per definisjon organisk jord. Arealer som tidligere har vært myr/våtmark har ofte denne jordarten, med mindre nedbrytingen av det organiske materialet i jorden ikke har pågått for lenge.  
</t>
    </r>
  </si>
  <si>
    <r>
      <rPr>
        <i/>
        <sz val="11"/>
        <color theme="1"/>
        <rFont val="Calibri"/>
        <family val="2"/>
        <scheme val="minor"/>
      </rPr>
      <t xml:space="preserve">Impediment: </t>
    </r>
    <r>
      <rPr>
        <sz val="11"/>
        <color theme="1"/>
        <rFont val="Calibri"/>
        <family val="2"/>
        <scheme val="minor"/>
      </rPr>
      <t xml:space="preserve">mark som er dårlig/ikke egnet til jord- eller skogproduksjon.
</t>
    </r>
    <r>
      <rPr>
        <i/>
        <sz val="11"/>
        <color theme="1"/>
        <rFont val="Calibri"/>
        <family val="2"/>
        <scheme val="minor"/>
      </rPr>
      <t>AR5:</t>
    </r>
    <r>
      <rPr>
        <sz val="11"/>
        <color theme="1"/>
        <rFont val="Calibri"/>
        <family val="2"/>
        <scheme val="minor"/>
      </rPr>
      <t xml:space="preserve"> detaljert arealressurskart i målestokk 1:5000.  Her er landarealet delt inn etter arealtype, skogbonitet, treslag og grunnforhold. Kartet dekker ca. 58% av Norges areal. Arealet som ikke er inkludert i AR5 er stort sett areal over tregrensen, oftest Annen utmark.
</t>
    </r>
    <r>
      <rPr>
        <i/>
        <sz val="11"/>
        <color theme="1"/>
        <rFont val="Calibri"/>
        <family val="2"/>
        <scheme val="minor"/>
      </rPr>
      <t xml:space="preserve">N50: </t>
    </r>
    <r>
      <rPr>
        <sz val="11"/>
        <color theme="1"/>
        <rFont val="Calibri"/>
        <family val="2"/>
        <scheme val="minor"/>
      </rPr>
      <t xml:space="preserve">Kartverkets Norgesserie med målestokk 1:50 000. 
</t>
    </r>
  </si>
  <si>
    <r>
      <rPr>
        <i/>
        <sz val="11"/>
        <color theme="1"/>
        <rFont val="Calibri"/>
        <family val="2"/>
        <scheme val="minor"/>
      </rPr>
      <t>Landsskogtakseringen:</t>
    </r>
    <r>
      <rPr>
        <sz val="11"/>
        <color theme="1"/>
        <rFont val="Calibri"/>
        <family val="2"/>
        <scheme val="minor"/>
      </rPr>
      <t xml:space="preserve"> Nibios overvåkningsprogram for skogstilstand. Landsskogtakseringen har rundt 22 000 prøveflater der arealbruk og arealbruksoverganger blir registrert. I skog er det 12 000 flater og disse oppsøkes i felt en gang hvert femte år. På disse flatene samles det inn data om trærenes vekst og avgang registreres. I andre områder blir arealbruk i stor grad registrert ved hjelp av flybildetolkning. Landsskogtakseringen er datagrunnlag for nasjonal rapportering for sektoren 'Skog og annen arealbruk'
</t>
    </r>
    <r>
      <rPr>
        <i/>
        <sz val="11"/>
        <color theme="1"/>
        <rFont val="Calibri"/>
        <family val="2"/>
        <scheme val="minor"/>
      </rPr>
      <t xml:space="preserve">SOSI-koder: </t>
    </r>
    <r>
      <rPr>
        <sz val="11"/>
        <color theme="1"/>
        <rFont val="Calibri"/>
        <family val="2"/>
        <scheme val="minor"/>
      </rPr>
      <t xml:space="preserve">Koder i henhold til Kartverkets "Samordnet opplegg for stedfestet informasjon". SOSI er den største nasjonale standarden for geografisk informasjon. Alle arealformål i kommuneplan/reguleringsplan skal ha en slik kode (Plan- og bygningsloven §12-5)
</t>
    </r>
  </si>
  <si>
    <t>KOLONNE SOM SKAL SKJULES</t>
  </si>
  <si>
    <r>
      <rPr>
        <u/>
        <sz val="11"/>
        <rFont val="Calibri"/>
        <family val="2"/>
        <scheme val="minor"/>
      </rPr>
      <t>Definisjoner av arealbrukskategorier:</t>
    </r>
    <r>
      <rPr>
        <sz val="11"/>
        <rFont val="Calibri"/>
        <family val="2"/>
        <scheme val="minor"/>
      </rPr>
      <t xml:space="preserve">
</t>
    </r>
    <r>
      <rPr>
        <b/>
        <sz val="11"/>
        <rFont val="Calibri"/>
        <family val="2"/>
        <scheme val="minor"/>
      </rPr>
      <t>Skog:</t>
    </r>
    <r>
      <rPr>
        <sz val="11"/>
        <rFont val="Calibri"/>
        <family val="2"/>
        <scheme val="minor"/>
      </rPr>
      <t xml:space="preserve"> I AR5 er skog areal med minst 6 trær per dekar som er eller kan bli 5 meter høy. Alle arealer som er tilplantet eller er midlertidig uten trevegetasjon, f.eks. ved hogst med påfølgende foryngelse, regnes som skog. Mot fjellet, kysten og i nord kan områder med trær som kan bli 3-5 meter høye også registreres som skog, dersom de danner sammenhengende bestand av en viss størrelse.  Skogsbilveier er ikke en del av skogarealet. Disse vil regnes som utbygd areal. 
Arealtyper i AR5 som kategoriseres som 'Skog': Skog, Myr (tresatt). Se arkfane 'Veiledning Kilden'.
Skog klassifiseres videre etter treslag (barskog, løvskog eller blandingsskog), jordtype (mineraljord eller organisk jord) og bonitet (jordens kvalitet, fra svært høy til impediment (ikke egnet)). Denne informasjonen er tilgjengelig på https://kilden.nibio.no/. 
Endring av arealformål til LNFR-områder (SOSI-kode 5000) med arealformål Landbruk (5110), Skogbruk (5112), Naturvern (5300) kan klassifiseres som skog hvis de følger definisjonen over, men også andre LNFR-områder og Naturområde (3020) er aktuelle hvis de har liten grad av inngrep.</t>
    </r>
    <r>
      <rPr>
        <b/>
        <sz val="11"/>
        <rFont val="Calibri"/>
        <family val="2"/>
        <scheme val="minor"/>
      </rPr>
      <t xml:space="preserve">
</t>
    </r>
  </si>
  <si>
    <r>
      <rPr>
        <b/>
        <sz val="11"/>
        <rFont val="Calibri"/>
        <family val="2"/>
        <scheme val="minor"/>
      </rPr>
      <t xml:space="preserve">Dyrket mark: </t>
    </r>
    <r>
      <rPr>
        <sz val="11"/>
        <rFont val="Calibri"/>
        <family val="2"/>
        <scheme val="minor"/>
      </rPr>
      <t xml:space="preserve">Jordbruksareal med fulldyrket jord, dvs. jordbruksareal som årlig er dyrket til vanlig pløyedybde, og kan benyttes til åkervekster eller eng, og som kan fornyes ved pløying. Fulldyrket jord som benyttes til beite regnes som dyrket mark. 
Arealtyper i AR5 som kategoriseres som Dyrket mark: 'Fulldyrka jord'
Endring av arealformål til LNFR-områder (SOSI-kode 5000) med arealformål Landbruk (5110), Jordbruk (5111) og Jordvern (5400) vil være aktuelle, men husk å skille mellom områder som brukes til Dyrket mark og Beite, og i noen tilfeller Skog. 
</t>
    </r>
  </si>
  <si>
    <r>
      <rPr>
        <b/>
        <sz val="11"/>
        <rFont val="Calibri"/>
        <family val="2"/>
        <scheme val="minor"/>
      </rPr>
      <t>Beite:</t>
    </r>
    <r>
      <rPr>
        <sz val="11"/>
        <rFont val="Calibri"/>
        <family val="2"/>
        <scheme val="minor"/>
      </rPr>
      <t xml:space="preserve"> Innmarksbeite eller overflatedyrket jord som årlig blir brukt som beite, og som ikke kan pløyes. Minst 50 % av arealet skal være dekket av gressarter. Arealet kan være jevnet i overflaten, men det kan også ha treklynger, stubber, steiner ol.
Arealtyper i AR5 som kategoriseres som 'Beite': Overflatedyrka jord, Innmarksbeite
Endring av arealformål til LNFR-områder (SOSI-kode 5000) med arealformål Landbruk (5110), Jordbruk (5111) og Seterområde (5113) vil være aktuelle, men husk å skille mellom områder som brukes til Dyrket mark og Beite, og i noen tilfeller Skog.
</t>
    </r>
  </si>
  <si>
    <r>
      <rPr>
        <b/>
        <sz val="11"/>
        <rFont val="Calibri"/>
        <family val="2"/>
        <scheme val="minor"/>
      </rPr>
      <t xml:space="preserve">Vann og myr: </t>
    </r>
    <r>
      <rPr>
        <sz val="11"/>
        <rFont val="Calibri"/>
        <family val="2"/>
        <scheme val="minor"/>
      </rPr>
      <t xml:space="preserve">ferskvann (innsjø, elv) og myrer uten skog. Kategorien omfatter ikke hav, eller tresatte myrer dersom de oppfyller skogdefinisjonen. I malen skal du velge arealbrukskategori 'Skog' for tresatte myrer.
I AR5 er det et stort etterslep på ajourholdet av myr. Relativt store arealer som tidligere er grøftet, plantet og nå skogvokst kan fortsatt være registrert som myr i AR5. Du bør derfor vurdere om definisjonen for arealet på https://kilden.nibio.no/.stemmer med faktiske forhold. 
Ferskvann vil ha jordtype mineraljord, mens myr har jordtype organisk jord. 
</t>
    </r>
  </si>
  <si>
    <r>
      <rPr>
        <b/>
        <sz val="11"/>
        <rFont val="Calibri"/>
        <family val="2"/>
        <scheme val="minor"/>
      </rPr>
      <t xml:space="preserve">Utbygd areal: </t>
    </r>
    <r>
      <rPr>
        <sz val="11"/>
        <rFont val="Calibri"/>
        <family val="2"/>
        <scheme val="minor"/>
      </rPr>
      <t xml:space="preserve">Bygninger og arealer med tekniske inngrep og omkringliggende opparbeidet areal. Dette omfatter bl.a. bebyggelse, hager, parker, idrettsanlegg, veier, velteplasser, lagerplass, parkeringsplasser, kraftlinjer og grustak. 
Dette omfatter AR5-kategori 'Utbygd areal': Bebygd, Samferdsel.
Følgende arealer kan defineres som 'Utbygd areal':
- Alle arealformål under SOSI-kodene for Bygg og anlegg (1000) og Samferdsel og teknisk infrastruktur (2000). 
- Arealer klassifisert som grønnstruktur (3000) vil kunne være utbygd areal, avhengig av graden av inngrep og tilrettelegging.
- Alle områder klassifisert som Park (SOSI-kode 3050).
- Alle veier av varig karakter med minst 4 m bredde, f.eks. permanente skogsbilveier. Eventuelle grøfter eller sidestriper som regelmessig holdes fri for vegetasjon regnes som del av veien. 
</t>
    </r>
  </si>
  <si>
    <r>
      <rPr>
        <b/>
        <sz val="11"/>
        <rFont val="Calibri"/>
        <family val="2"/>
        <scheme val="minor"/>
      </rPr>
      <t>Annen utmark:</t>
    </r>
    <r>
      <rPr>
        <sz val="11"/>
        <rFont val="Calibri"/>
        <family val="2"/>
        <scheme val="minor"/>
      </rPr>
      <t xml:space="preserve"> Områder med fjell og is, og åpne arealer der trær på grunn av klimatiske og andre forhold ikke kan vokse. Kategorien omfatter store, marginale områder som grenser mot fjell og hav. AR5-kategori 'Åpen fastmark' tilsvarer 'Annen utmark'
Omfatter også:
- Tresatte arealer med for liten beplantning til å defineres som skog. 
- Arealer som ikke kommer inn under noen av de andre arealbrukskategoriene (f.eks. kystlynghei) og som er kulturbetinget langt tilbake i tid. 
- Områder med svært lavproduktiv mark (myr og grunnlendte arealer).
- Områder som er i en overgangsfase, eksempelvis områder som er i ferd med å gro igjen med trær. 
- Snaumark
I både AR5 og N50 er klassifisering basert på enkel tolking av flybilder.
</t>
    </r>
    <r>
      <rPr>
        <b/>
        <sz val="11"/>
        <rFont val="Calibri"/>
        <family val="2"/>
        <scheme val="minor"/>
      </rPr>
      <t xml:space="preserve">
</t>
    </r>
  </si>
  <si>
    <t xml:space="preserve">LENKER/ OPPSLAGSVERK:  </t>
  </si>
  <si>
    <t>Kategori</t>
  </si>
  <si>
    <t>Kategori2</t>
  </si>
  <si>
    <t>Kategori3</t>
  </si>
  <si>
    <r>
      <rPr>
        <b/>
        <sz val="11"/>
        <rFont val="Calibri"/>
        <family val="2"/>
        <scheme val="minor"/>
      </rPr>
      <t>Kilden</t>
    </r>
    <r>
      <rPr>
        <sz val="11"/>
        <rFont val="Calibri"/>
        <family val="2"/>
        <scheme val="minor"/>
      </rPr>
      <t xml:space="preserve">:  </t>
    </r>
    <r>
      <rPr>
        <u/>
        <sz val="11"/>
        <color theme="10"/>
        <rFont val="Calibri"/>
        <family val="2"/>
        <scheme val="minor"/>
      </rPr>
      <t xml:space="preserve">https://kilden.nibio.no/ </t>
    </r>
    <r>
      <rPr>
        <sz val="11"/>
        <rFont val="Calibri"/>
        <family val="2"/>
        <scheme val="minor"/>
      </rPr>
      <t>er Nibios hovedkartløsning. Her er markslag, jordsmonn, landskap, beitebruk, skog og andre karttema fra instituttet samlet på ett sted. I Kilden finner du informasjon om arealkategoriene i din kommune, inkludert informasjonen du trenger for å benytte malen herunder arealkategorier, arealstørrelser, jordart, treslag og bonitet.</t>
    </r>
  </si>
  <si>
    <t xml:space="preserve">Kommunal- og moderniseringsdepartementet (2018) - Reguleringsplanveileder. </t>
  </si>
  <si>
    <t>Her er arealformål definert, ihht. Plan- og bygningsloven §12-5</t>
  </si>
  <si>
    <t xml:space="preserve">Klimagassregnskap for kommuner: Skog og annen arealbruk. </t>
  </si>
  <si>
    <t>https://www.miljodirektoratet.no/klimagassutslipp-arealbruk-kommuner</t>
  </si>
  <si>
    <t xml:space="preserve">KILDEN, Nibios hovedkartløsning: https://kilden.nibio.no/ </t>
  </si>
  <si>
    <t>I Nibios kartløsning 'Kilden' finner du nødvendig informasjon for å fylle ut malen.  Nedenfor finner du en stegvis veiledning for hvordan dette gjøres. Det er også mulig å laste ned relevante kartlag for bruk i egnet GIS-vektøy.</t>
  </si>
  <si>
    <r>
      <t xml:space="preserve">1) </t>
    </r>
    <r>
      <rPr>
        <sz val="12"/>
        <rFont val="Calibri"/>
        <family val="2"/>
        <scheme val="minor"/>
      </rPr>
      <t xml:space="preserve">Gå til https://kilden.nibio.no/ </t>
    </r>
    <r>
      <rPr>
        <b/>
        <sz val="12"/>
        <rFont val="Calibri"/>
        <family val="2"/>
        <scheme val="minor"/>
      </rPr>
      <t xml:space="preserve">
a</t>
    </r>
    <r>
      <rPr>
        <sz val="12"/>
        <rFont val="Calibri"/>
        <family val="2"/>
        <scheme val="minor"/>
      </rPr>
      <t xml:space="preserve">. Skriv inn ønsket område i søkefeltet 
</t>
    </r>
    <r>
      <rPr>
        <b/>
        <sz val="12"/>
        <rFont val="Calibri"/>
        <family val="2"/>
        <scheme val="minor"/>
      </rPr>
      <t>b</t>
    </r>
    <r>
      <rPr>
        <sz val="12"/>
        <rFont val="Calibri"/>
        <family val="2"/>
        <scheme val="minor"/>
      </rPr>
      <t>. Velg funksjonen 'Arealinformasjon'</t>
    </r>
    <r>
      <rPr>
        <b/>
        <sz val="12"/>
        <rFont val="Calibri"/>
        <family val="2"/>
        <scheme val="minor"/>
      </rPr>
      <t xml:space="preserve">
</t>
    </r>
  </si>
  <si>
    <r>
      <rPr>
        <b/>
        <sz val="11"/>
        <rFont val="Calibri"/>
        <family val="2"/>
        <scheme val="minor"/>
      </rPr>
      <t xml:space="preserve">2) a. </t>
    </r>
    <r>
      <rPr>
        <sz val="11"/>
        <rFont val="Calibri"/>
        <family val="2"/>
        <scheme val="minor"/>
      </rPr>
      <t xml:space="preserve">Velg 'Markslag (AR5)', </t>
    </r>
    <r>
      <rPr>
        <b/>
        <sz val="11"/>
        <rFont val="Calibri"/>
        <family val="2"/>
        <scheme val="minor"/>
      </rPr>
      <t>b.</t>
    </r>
    <r>
      <rPr>
        <sz val="11"/>
        <rFont val="Calibri"/>
        <family val="2"/>
        <scheme val="minor"/>
      </rPr>
      <t xml:space="preserve"> huk av for kartlag 'Arealtype (AR5)'. Du kan også velge andre kartlag, f.eks treslag og bonitet, men kartbildet kan bli uoversiktlig.</t>
    </r>
  </si>
  <si>
    <r>
      <rPr>
        <b/>
        <sz val="11"/>
        <rFont val="Calibri"/>
        <family val="2"/>
        <scheme val="minor"/>
      </rPr>
      <t xml:space="preserve">3) </t>
    </r>
    <r>
      <rPr>
        <sz val="11"/>
        <rFont val="Calibri"/>
        <family val="2"/>
        <scheme val="minor"/>
      </rPr>
      <t>Trykk på 'tegnforklaring' dersom du vil se forklaring på fargebruken i kartet:</t>
    </r>
  </si>
  <si>
    <t>Hvis arealbruksendringen omfatter skog er det lurt å også hake av for 'Treslag  (AR5)' og 'Skogbonitet (AR5)'. Dersom kartlagene ikke vises umiddelbart, kan det hjelpe å zoome inn.</t>
  </si>
  <si>
    <r>
      <rPr>
        <b/>
        <sz val="11"/>
        <rFont val="Calibri"/>
        <family val="2"/>
        <scheme val="minor"/>
      </rPr>
      <t xml:space="preserve">OBS! </t>
    </r>
    <r>
      <rPr>
        <sz val="11"/>
        <rFont val="Calibri"/>
        <family val="2"/>
        <scheme val="minor"/>
      </rPr>
      <t xml:space="preserve">Nibio holder for tiden på med en oppdatering av Skogressurskart (SR16) basert på laserscanning av hele Norges areal i forbindelse med Kartverkets nasjonale høydemodell. SR16 har mer oppdatert informasjon enn den som ligger i AR5. Der SR16 er tilgjengelig (p.t. Trøndelag og deler av Østlandet) vil SR16 være mulig å bruke i stedet for AR5. Kartlaget finner du lenger ned under +Skog -&gt; Skogressurskart (SR16) -&gt; SR16 vektor. Se https://www.nibio.no/tema/skog/kart-over-skogressurser/skogressurskart-sr16 for mer informasjon. </t>
    </r>
  </si>
  <si>
    <r>
      <rPr>
        <b/>
        <sz val="11"/>
        <rFont val="Calibri"/>
        <family val="2"/>
        <scheme val="minor"/>
      </rPr>
      <t>4)</t>
    </r>
    <r>
      <rPr>
        <sz val="11"/>
        <rFont val="Calibri"/>
        <family val="2"/>
        <scheme val="minor"/>
      </rPr>
      <t xml:space="preserve"> I denne malen er det tilgjengelig utslippsfaktorer for 6 ulike arealkategorier. Finn ut hvilken kategori som passer best for ditt areal ved å se på listen under: </t>
    </r>
  </si>
  <si>
    <t>Arealtype:</t>
  </si>
  <si>
    <t xml:space="preserve">Grunnforhold: </t>
  </si>
  <si>
    <t>KILDEN</t>
  </si>
  <si>
    <t>Beregningsmal</t>
  </si>
  <si>
    <t>Fulldyrka jord</t>
  </si>
  <si>
    <t xml:space="preserve">Konstruert </t>
  </si>
  <si>
    <t xml:space="preserve">Mineraljord </t>
  </si>
  <si>
    <t>Overflatedyrka jord</t>
  </si>
  <si>
    <t>Beite</t>
  </si>
  <si>
    <t xml:space="preserve">Organiske jordlag  </t>
  </si>
  <si>
    <t>Organisk jord</t>
  </si>
  <si>
    <t>Innmarksbeite</t>
  </si>
  <si>
    <t xml:space="preserve">Jorddekt </t>
  </si>
  <si>
    <t>Mineraljord</t>
  </si>
  <si>
    <t>Skog</t>
  </si>
  <si>
    <t>Grunnlendt</t>
  </si>
  <si>
    <t>Myr</t>
  </si>
  <si>
    <t>Vann og myr (organisk jord)</t>
  </si>
  <si>
    <t>Fjell i dagen</t>
  </si>
  <si>
    <t>*Tresatt myr</t>
  </si>
  <si>
    <t>Skog (organisk jord)</t>
  </si>
  <si>
    <t>Blokkmark</t>
  </si>
  <si>
    <t>Åpen fastmark</t>
  </si>
  <si>
    <t>Ferskvann</t>
  </si>
  <si>
    <t>Vann og myr (mineraljord)</t>
  </si>
  <si>
    <t>Hav</t>
  </si>
  <si>
    <t>Ikke relevant</t>
  </si>
  <si>
    <t>Bre</t>
  </si>
  <si>
    <t>Bebygd</t>
  </si>
  <si>
    <t>Samferdsel</t>
  </si>
  <si>
    <r>
      <t>5) a.</t>
    </r>
    <r>
      <rPr>
        <sz val="11"/>
        <rFont val="Calibri"/>
        <family val="2"/>
        <scheme val="minor"/>
      </rPr>
      <t xml:space="preserve">Velg </t>
    </r>
    <r>
      <rPr>
        <b/>
        <sz val="11"/>
        <rFont val="Calibri"/>
        <family val="2"/>
        <scheme val="minor"/>
      </rPr>
      <t xml:space="preserve">'Verktøy', b. </t>
    </r>
    <r>
      <rPr>
        <sz val="11"/>
        <rFont val="Calibri"/>
        <family val="2"/>
        <scheme val="minor"/>
      </rPr>
      <t>trykk på</t>
    </r>
    <r>
      <rPr>
        <b/>
        <sz val="11"/>
        <rFont val="Calibri"/>
        <family val="2"/>
        <scheme val="minor"/>
      </rPr>
      <t xml:space="preserve"> 'Tegne'
    c. </t>
    </r>
    <r>
      <rPr>
        <sz val="11"/>
        <rFont val="Calibri"/>
        <family val="2"/>
        <scheme val="minor"/>
      </rPr>
      <t xml:space="preserve">Velg  </t>
    </r>
    <r>
      <rPr>
        <b/>
        <sz val="11"/>
        <rFont val="Calibri"/>
        <family val="2"/>
        <scheme val="minor"/>
      </rPr>
      <t xml:space="preserve">'Polygon' </t>
    </r>
    <r>
      <rPr>
        <sz val="11"/>
        <rFont val="Calibri"/>
        <family val="2"/>
        <scheme val="minor"/>
      </rPr>
      <t xml:space="preserve">og tegn opp  området som skal endre arealbruk
</t>
    </r>
  </si>
  <si>
    <r>
      <t xml:space="preserve">6. </t>
    </r>
    <r>
      <rPr>
        <sz val="11"/>
        <color theme="1"/>
        <rFont val="Calibri"/>
        <family val="2"/>
        <scheme val="minor"/>
      </rPr>
      <t xml:space="preserve">Fjern boksen for verktøy og inne på polygonet. En boks med objektinformasjon vil da dukke opp. 
Her finner du informasjonen du trenger for å fylle ut malen: størrelse på areal, arealtype og grunnforhold (jordart). For skog får du også informasjon om treslag og bonitet. 
Hvis polygonet dekker flere arealtyper, må du trykke på hver arealtyper for å få opp den relevante informasjonen. 
Vurdere om informasjonen i kartet stemmer med faktiske forhold.
</t>
    </r>
    <r>
      <rPr>
        <b/>
        <sz val="11"/>
        <color rgb="FFFF0000"/>
        <rFont val="Calibri"/>
        <family val="2"/>
        <scheme val="minor"/>
      </rPr>
      <t xml:space="preserve">OBS: </t>
    </r>
    <r>
      <rPr>
        <sz val="11"/>
        <color theme="1"/>
        <rFont val="Calibri"/>
        <family val="2"/>
        <scheme val="minor"/>
      </rPr>
      <t>Arealet som vises er ikke størrelsen på polygonet, men figuren som er registrert i kartet. Denne skal ikke brukes! For å måle areal av polygonet, se punkt 7.</t>
    </r>
    <r>
      <rPr>
        <b/>
        <sz val="11"/>
        <color theme="1"/>
        <rFont val="Calibri"/>
        <family val="2"/>
        <scheme val="minor"/>
      </rPr>
      <t xml:space="preserve">
</t>
    </r>
  </si>
  <si>
    <r>
      <rPr>
        <b/>
        <sz val="11"/>
        <rFont val="Calibri"/>
        <family val="2"/>
        <scheme val="minor"/>
      </rPr>
      <t>7.</t>
    </r>
    <r>
      <rPr>
        <sz val="11"/>
        <rFont val="Calibri"/>
        <family val="2"/>
        <scheme val="minor"/>
      </rPr>
      <t xml:space="preserve"> For å måle arealet, velg </t>
    </r>
    <r>
      <rPr>
        <b/>
        <sz val="11"/>
        <rFont val="Calibri"/>
        <family val="2"/>
        <scheme val="minor"/>
      </rPr>
      <t>'Verktøy'</t>
    </r>
    <r>
      <rPr>
        <sz val="11"/>
        <rFont val="Calibri"/>
        <family val="2"/>
        <scheme val="minor"/>
      </rPr>
      <t xml:space="preserve">, deretter </t>
    </r>
    <r>
      <rPr>
        <b/>
        <sz val="11"/>
        <rFont val="Calibri"/>
        <family val="2"/>
        <scheme val="minor"/>
      </rPr>
      <t>'Måle areal og lengde'</t>
    </r>
    <r>
      <rPr>
        <sz val="11"/>
        <rFont val="Calibri"/>
        <family val="2"/>
        <scheme val="minor"/>
      </rPr>
      <t>. Du kan da følge linjene i polygonet og får opp arealet i egen boks. Hvis polygonet dekker flere arealtyper, må du måle en gang for hver av arealtypene. 1 hektar = 10 000 m2.</t>
    </r>
  </si>
  <si>
    <t>Du har nå innhentet all nødvendig informasjon til å fylle ut beregningsmalen.</t>
  </si>
  <si>
    <t xml:space="preserve">Kilde: https://kilden.nibio.no/?X=7024978.49&amp;Y=264312.30&amp;zoom=13&amp;lang=nb&amp;topic=arealinformasjon&amp;bgLayer=graatone_cache&amp;catalogNodes=2,817,402,818,16,102&amp;layers=ar5_treslag,ar5_arealtype,ar5_skogbonitet&amp;layers_opacity=0.8,1,0.75,0.55,1 </t>
  </si>
  <si>
    <t>Versjon</t>
  </si>
  <si>
    <t>Dato</t>
  </si>
  <si>
    <t>Beskrivelse</t>
  </si>
  <si>
    <t>Beta</t>
  </si>
  <si>
    <t xml:space="preserve">Lansering av betaversjon. </t>
  </si>
  <si>
    <t>Kommuneinndeling oppdatert</t>
  </si>
  <si>
    <t>Hva er hva her?</t>
  </si>
  <si>
    <t>Alle overganger:</t>
  </si>
  <si>
    <t>Arealkategorier</t>
  </si>
  <si>
    <t>Liste antall arealer</t>
  </si>
  <si>
    <t>Antall år for overgang</t>
  </si>
  <si>
    <t>Gyldighet</t>
  </si>
  <si>
    <t>Treslag</t>
  </si>
  <si>
    <t>Bonitet</t>
  </si>
  <si>
    <t>Jordtype</t>
  </si>
  <si>
    <t>Første år</t>
  </si>
  <si>
    <t>1</t>
  </si>
  <si>
    <t>Faktor for overganger</t>
  </si>
  <si>
    <t>Faktor for gjenværende arealbrukskategorier</t>
  </si>
  <si>
    <t>Impediment</t>
  </si>
  <si>
    <t>Neste år</t>
  </si>
  <si>
    <t>19</t>
  </si>
  <si>
    <t>Nasjonalt</t>
  </si>
  <si>
    <t>nasjonal</t>
  </si>
  <si>
    <t>Barskog</t>
  </si>
  <si>
    <t>Middels</t>
  </si>
  <si>
    <t>Alle</t>
  </si>
  <si>
    <t>20</t>
  </si>
  <si>
    <t>nasjonalt_AF</t>
  </si>
  <si>
    <t>Agrosone</t>
  </si>
  <si>
    <t>Regional</t>
  </si>
  <si>
    <t>Blandingsskog</t>
  </si>
  <si>
    <t>Høy</t>
  </si>
  <si>
    <t>Vann og myr</t>
  </si>
  <si>
    <t>*Endres år for overgang kan dette endres</t>
  </si>
  <si>
    <t>nasjonalt_GL</t>
  </si>
  <si>
    <t>kom_dist_ar_alle</t>
  </si>
  <si>
    <t>Lauvskog</t>
  </si>
  <si>
    <t>Særs høy</t>
  </si>
  <si>
    <t>her.</t>
  </si>
  <si>
    <t>nasjonalt_LG</t>
  </si>
  <si>
    <t>nasjonalt_ar_jordart</t>
  </si>
  <si>
    <t>Lav</t>
  </si>
  <si>
    <t>nasjonalt_ar_bonitet_DF</t>
  </si>
  <si>
    <t>nasjonalt_ar_bonitet</t>
  </si>
  <si>
    <t>nasjonalt_ar_treslag</t>
  </si>
  <si>
    <t xml:space="preserve">*Med nasjonal menes, at det er én faktor som teller for den spesifikke overgang/gjenværende arealbrukskategori i hele landet. </t>
  </si>
  <si>
    <t>Viktig at merke at faktoren også er spesifik over treslag og bonitet.</t>
  </si>
  <si>
    <t>Med regional menes, at for en spesifik arealbrukskategori kan det være flere faktorer avhengig av kommune. Regionsdeling varierer mellom gyldighet.</t>
  </si>
  <si>
    <t>Denne differensiering er viktig i koden som redigerer utslippsfaktorene og samler dem til én faktor per overgang/gjenværende arealbrukskategori.</t>
  </si>
  <si>
    <t>Denne liste må oppdateren i januar 2020 ved nye sammenslåinger</t>
  </si>
  <si>
    <t>Kommune valgt av bruker:</t>
  </si>
  <si>
    <t>Kommune nr.</t>
  </si>
  <si>
    <t>Kommuneliste:</t>
  </si>
  <si>
    <t>Kommune</t>
  </si>
  <si>
    <t>KommuneID</t>
  </si>
  <si>
    <t>Fylke</t>
  </si>
  <si>
    <t>Oslo</t>
  </si>
  <si>
    <t>0301</t>
  </si>
  <si>
    <t>Eigersund</t>
  </si>
  <si>
    <t>Rogaland</t>
  </si>
  <si>
    <t>Stavanger</t>
  </si>
  <si>
    <t>Haugesund</t>
  </si>
  <si>
    <t>Sandnes</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</si>
  <si>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</si>
  <si>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</si>
  <si>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</si>
  <si>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</si>
  <si>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</si>
  <si>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</si>
  <si>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</si>
  <si>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</si>
  <si>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</si>
  <si>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</si>
  <si>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</si>
  <si>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</si>
  <si>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</si>
  <si>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</si>
  <si>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</si>
  <si>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</si>
  <si>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</si>
  <si>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</si>
  <si>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Vindafjord</t>
  </si>
  <si>
    <t>Kristiansund</t>
  </si>
  <si>
    <t>Møre og Romsdal</t>
  </si>
  <si>
    <t>Molde</t>
  </si>
  <si>
    <t>Ålesund</t>
  </si>
  <si>
    <t>Vanylven</t>
  </si>
  <si>
    <t>Sande i møre og romsdal</t>
  </si>
  <si>
    <t>Herøy i Møre og Romsdal</t>
  </si>
  <si>
    <t>Ulstein</t>
  </si>
  <si>
    <t>Hareid</t>
  </si>
  <si>
    <t>Ørsta</t>
  </si>
  <si>
    <t>Stranda</t>
  </si>
  <si>
    <t>Sykkylven</t>
  </si>
  <si>
    <t>Sula</t>
  </si>
  <si>
    <t>Giske</t>
  </si>
  <si>
    <t>Vestnes</t>
  </si>
  <si>
    <t>Rauma</t>
  </si>
  <si>
    <t>Aukra</t>
  </si>
  <si>
    <t>Averøy</t>
  </si>
  <si>
    <t>Gjemnes</t>
  </si>
  <si>
    <t>Tingvoll</t>
  </si>
  <si>
    <t>Sunndal</t>
  </si>
  <si>
    <t>Surnadal</t>
  </si>
  <si>
    <t>Smøla</t>
  </si>
  <si>
    <t>Aure</t>
  </si>
  <si>
    <t>Volda</t>
  </si>
  <si>
    <t>Fjord</t>
  </si>
  <si>
    <t>Hustadvika</t>
  </si>
  <si>
    <t>Bodø</t>
  </si>
  <si>
    <t>Nordland</t>
  </si>
  <si>
    <t>Narvik</t>
  </si>
  <si>
    <t>Bindal</t>
  </si>
  <si>
    <t>Sømna</t>
  </si>
  <si>
    <t>Brønnøy</t>
  </si>
  <si>
    <t>Vega</t>
  </si>
  <si>
    <t>Vevelstad</t>
  </si>
  <si>
    <t>Herøy i Nordland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</si>
  <si>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</si>
  <si>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</si>
  <si>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</si>
  <si>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</si>
  <si>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</si>
  <si>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</si>
  <si>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</si>
  <si>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</si>
  <si>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</si>
  <si>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</si>
  <si>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</si>
  <si>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</si>
  <si>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</si>
  <si>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</si>
  <si>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</si>
  <si>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</si>
  <si>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</si>
  <si>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</si>
  <si>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</si>
  <si>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Lødingen</t>
  </si>
  <si>
    <t>Evenes</t>
  </si>
  <si>
    <t>Røst</t>
  </si>
  <si>
    <t>Værøy</t>
  </si>
  <si>
    <t>Flakstad</t>
  </si>
  <si>
    <t>Vestvågøy</t>
  </si>
  <si>
    <t>Vågan</t>
  </si>
  <si>
    <t>Hadsel</t>
  </si>
  <si>
    <t>Bø</t>
  </si>
  <si>
    <t>Øksnes</t>
  </si>
  <si>
    <t>Sortland</t>
  </si>
  <si>
    <t>Andøy</t>
  </si>
  <si>
    <t>Moskenes</t>
  </si>
  <si>
    <t>Hamarøy</t>
  </si>
  <si>
    <t>Halden</t>
  </si>
  <si>
    <t>3001</t>
  </si>
  <si>
    <t>Viken</t>
  </si>
  <si>
    <t>Moss</t>
  </si>
  <si>
    <t>Sarpsborg</t>
  </si>
  <si>
    <t>Fredrikstad</t>
  </si>
  <si>
    <t>Drammen</t>
  </si>
  <si>
    <t>Kongsberg</t>
  </si>
  <si>
    <t>Ringerike</t>
  </si>
  <si>
    <t>Hvaler</t>
  </si>
  <si>
    <t>Aremark</t>
  </si>
  <si>
    <t>Marker</t>
  </si>
  <si>
    <t>Indre Østfold</t>
  </si>
  <si>
    <t>Skiptvet</t>
  </si>
  <si>
    <t>Rakkestad</t>
  </si>
  <si>
    <t>Råde</t>
  </si>
  <si>
    <t>Våler i Østfold</t>
  </si>
  <si>
    <t>Vestby</t>
  </si>
  <si>
    <t>Nordre Follo</t>
  </si>
  <si>
    <t>Ås</t>
  </si>
  <si>
    <t>Frogn</t>
  </si>
  <si>
    <t>Nesodden</t>
  </si>
  <si>
    <t>Bærum</t>
  </si>
  <si>
    <t>Asker</t>
  </si>
  <si>
    <t>Aurskog-Høland</t>
  </si>
  <si>
    <t>Rælingen</t>
  </si>
  <si>
    <t>Enebakk</t>
  </si>
  <si>
    <t>Lørenskog</t>
  </si>
  <si>
    <t>Lillestrøm</t>
  </si>
  <si>
    <t>Nittedal</t>
  </si>
  <si>
    <t>Gjerdrum</t>
  </si>
  <si>
    <t>Ullensaker</t>
  </si>
  <si>
    <t>Nes i Akershus</t>
  </si>
  <si>
    <t>Eidsvoll</t>
  </si>
  <si>
    <t>Nannestad</t>
  </si>
  <si>
    <t>Hurdal</t>
  </si>
  <si>
    <t>Hole</t>
  </si>
  <si>
    <t>Flå</t>
  </si>
  <si>
    <t>Nes i Buskerud</t>
  </si>
  <si>
    <t>Gol</t>
  </si>
  <si>
    <t>Hemsedal</t>
  </si>
  <si>
    <t>Ål</t>
  </si>
  <si>
    <t>Hol</t>
  </si>
  <si>
    <t>Sigdal</t>
  </si>
  <si>
    <t>Krødsherad</t>
  </si>
  <si>
    <t>Modum</t>
  </si>
  <si>
    <t>Øvre Eiker</t>
  </si>
  <si>
    <t>Lier</t>
  </si>
  <si>
    <t>Flesberg</t>
  </si>
  <si>
    <t>Rollag</t>
  </si>
  <si>
    <t>Nore og Uvdal</t>
  </si>
  <si>
    <t>Jevnaker</t>
  </si>
  <si>
    <t>Lunner</t>
  </si>
  <si>
    <t>Kongsvinger</t>
  </si>
  <si>
    <t>Innlandet</t>
  </si>
  <si>
    <t>Hamar</t>
  </si>
  <si>
    <t>Lillehammer</t>
  </si>
  <si>
    <t>Gjøvik</t>
  </si>
  <si>
    <t>Ringsaker</t>
  </si>
  <si>
    <t>Løten</t>
  </si>
  <si>
    <t>Stange</t>
  </si>
  <si>
    <t>Nord-Odal</t>
  </si>
  <si>
    <t>Sør-Odal</t>
  </si>
  <si>
    <t>Eidskog</t>
  </si>
  <si>
    <t>Grue</t>
  </si>
  <si>
    <t>Åsnes</t>
  </si>
  <si>
    <t>Våler i Hedmark</t>
  </si>
  <si>
    <t>Elverum</t>
  </si>
  <si>
    <t>Trysil</t>
  </si>
  <si>
    <t>Åmot</t>
  </si>
  <si>
    <t>Stor-Elvdal</t>
  </si>
  <si>
    <t>Rendalen</t>
  </si>
  <si>
    <t>Engerdal</t>
  </si>
  <si>
    <t>Tolga</t>
  </si>
  <si>
    <t>Tynset</t>
  </si>
  <si>
    <t>Alvdal</t>
  </si>
  <si>
    <t>Folldal</t>
  </si>
  <si>
    <t>Os</t>
  </si>
  <si>
    <t>Dovre</t>
  </si>
  <si>
    <t>Lesja</t>
  </si>
  <si>
    <t>Skjåk</t>
  </si>
  <si>
    <t>Lom</t>
  </si>
  <si>
    <t>Vågå</t>
  </si>
  <si>
    <t>Nord-Fron</t>
  </si>
  <si>
    <t>Sel</t>
  </si>
  <si>
    <t>Sør-Fron</t>
  </si>
  <si>
    <t>Ringebu</t>
  </si>
  <si>
    <t>Øyer</t>
  </si>
  <si>
    <t>Gausdal</t>
  </si>
  <si>
    <t>Østre Toten</t>
  </si>
  <si>
    <t>Vestre Toten</t>
  </si>
  <si>
    <t>Gran</t>
  </si>
  <si>
    <t>Søndre Land</t>
  </si>
  <si>
    <t>Nordre Land</t>
  </si>
  <si>
    <t>Sør-Aurdal</t>
  </si>
  <si>
    <t>Etnedal</t>
  </si>
  <si>
    <t>Nord-Aurdal</t>
  </si>
  <si>
    <t>Vestre Slidre</t>
  </si>
  <si>
    <t>Øystre Slidre</t>
  </si>
  <si>
    <t>Vang</t>
  </si>
  <si>
    <t>Horten</t>
  </si>
  <si>
    <t>Vestfold og Telemark</t>
  </si>
  <si>
    <t>Holmestrand</t>
  </si>
  <si>
    <t>Tønsberg</t>
  </si>
  <si>
    <t>Sandefjord</t>
  </si>
  <si>
    <t>Larvik</t>
  </si>
  <si>
    <t>Porsgrunn</t>
  </si>
  <si>
    <t>Skien</t>
  </si>
  <si>
    <t>Notodden</t>
  </si>
  <si>
    <t>Færder</t>
  </si>
  <si>
    <t>Siljan</t>
  </si>
  <si>
    <t>Bamble</t>
  </si>
  <si>
    <t>Kragerø</t>
  </si>
  <si>
    <t>Drangedal</t>
  </si>
  <si>
    <t>Nome</t>
  </si>
  <si>
    <t>Midt-Telemark</t>
  </si>
  <si>
    <t>Tinn</t>
  </si>
  <si>
    <t>Hjartdal</t>
  </si>
  <si>
    <t>Seljord</t>
  </si>
  <si>
    <t>Kviteseid</t>
  </si>
  <si>
    <t>Nissedal</t>
  </si>
  <si>
    <t>Fyresdal</t>
  </si>
  <si>
    <t>Tokke</t>
  </si>
  <si>
    <t>Vinje</t>
  </si>
  <si>
    <t>Risør</t>
  </si>
  <si>
    <t>Agder</t>
  </si>
  <si>
    <t>Grimstad</t>
  </si>
  <si>
    <t>Arendal</t>
  </si>
  <si>
    <t>Kristiansand</t>
  </si>
  <si>
    <t>Lindesnes</t>
  </si>
  <si>
    <t>Farsund</t>
  </si>
  <si>
    <t>Flekkefjord</t>
  </si>
  <si>
    <t>Gjerstad</t>
  </si>
  <si>
    <t>Vegårshei</t>
  </si>
  <si>
    <t>Tvedestrand</t>
  </si>
  <si>
    <t>Froland</t>
  </si>
  <si>
    <t>Lillesand</t>
  </si>
  <si>
    <t>Birkenes</t>
  </si>
  <si>
    <t>Åmli</t>
  </si>
  <si>
    <t>Iveland</t>
  </si>
  <si>
    <t>Evje og Hornnes</t>
  </si>
  <si>
    <t>Bygland</t>
  </si>
  <si>
    <t>Valle</t>
  </si>
  <si>
    <t>Bykle</t>
  </si>
  <si>
    <t>Vennesla</t>
  </si>
  <si>
    <t>Åseral</t>
  </si>
  <si>
    <t>Lyngdal</t>
  </si>
  <si>
    <t>Hægebostad</t>
  </si>
  <si>
    <t>Kvinesdal</t>
  </si>
  <si>
    <t>Sirdal</t>
  </si>
  <si>
    <t>Bergen</t>
  </si>
  <si>
    <t>Vestland</t>
  </si>
  <si>
    <t>Kinn</t>
  </si>
  <si>
    <t>Etne</t>
  </si>
  <si>
    <t>Sveio</t>
  </si>
  <si>
    <t>Bømlo</t>
  </si>
  <si>
    <t>Stord</t>
  </si>
  <si>
    <t>Fitjar</t>
  </si>
  <si>
    <t>Tysnes</t>
  </si>
  <si>
    <t>Kvinnherad</t>
  </si>
  <si>
    <t>Ullensvang</t>
  </si>
  <si>
    <t>Eidfjord</t>
  </si>
  <si>
    <t>Ulvik</t>
  </si>
  <si>
    <t>Voss</t>
  </si>
  <si>
    <t>Kvam</t>
  </si>
  <si>
    <t>Samnanger</t>
  </si>
  <si>
    <t>Bjørnafjorden</t>
  </si>
  <si>
    <t>Austevoll</t>
  </si>
  <si>
    <t>Øygarden</t>
  </si>
  <si>
    <t>Askøy</t>
  </si>
  <si>
    <t>Vaksdal</t>
  </si>
  <si>
    <t>Modalen</t>
  </si>
  <si>
    <t>Osterøy</t>
  </si>
  <si>
    <t>Alver</t>
  </si>
  <si>
    <t>Austrheim</t>
  </si>
  <si>
    <t>Fedje</t>
  </si>
  <si>
    <t>Masfjorden</t>
  </si>
  <si>
    <t>Gulen</t>
  </si>
  <si>
    <t>Solund</t>
  </si>
  <si>
    <t>Hyllestad</t>
  </si>
  <si>
    <t>Høyanger</t>
  </si>
  <si>
    <t>Vik</t>
  </si>
  <si>
    <t>Sogndal</t>
  </si>
  <si>
    <t>Aurland</t>
  </si>
  <si>
    <t>Lærdal</t>
  </si>
  <si>
    <t>Årdal</t>
  </si>
  <si>
    <t>Luster</t>
  </si>
  <si>
    <t>Askvoll</t>
  </si>
  <si>
    <t>Fjaler</t>
  </si>
  <si>
    <t>Sunnfjord</t>
  </si>
  <si>
    <t>Bremanger</t>
  </si>
  <si>
    <t>Stad</t>
  </si>
  <si>
    <t>Gloppen</t>
  </si>
  <si>
    <t>Stryn</t>
  </si>
  <si>
    <t>Trondheim</t>
  </si>
  <si>
    <t>Trøndelag</t>
  </si>
  <si>
    <t>Steinkjer</t>
  </si>
  <si>
    <t>Namsos</t>
  </si>
  <si>
    <t>Frøya</t>
  </si>
  <si>
    <t>Osen</t>
  </si>
  <si>
    <t>Oppdal</t>
  </si>
  <si>
    <t>Rennebu</t>
  </si>
  <si>
    <t>Røros</t>
  </si>
  <si>
    <t>Holtålen</t>
  </si>
  <si>
    <t>Midtre Gauldal</t>
  </si>
  <si>
    <t>Melhus</t>
  </si>
  <si>
    <t>Skaun</t>
  </si>
  <si>
    <t>Malvik</t>
  </si>
  <si>
    <t>Selbu</t>
  </si>
  <si>
    <t>Tydal</t>
  </si>
  <si>
    <t>Meråker</t>
  </si>
  <si>
    <t>Stjørdal</t>
  </si>
  <si>
    <t>Frosta</t>
  </si>
  <si>
    <t>Levanger</t>
  </si>
  <si>
    <t>Verdal</t>
  </si>
  <si>
    <t>Snåsa</t>
  </si>
  <si>
    <t>Lierne</t>
  </si>
  <si>
    <t>Røyrvik</t>
  </si>
  <si>
    <t>Namsskogan</t>
  </si>
  <si>
    <t>Grong</t>
  </si>
  <si>
    <t>Høylandet</t>
  </si>
  <si>
    <t>Overhalla</t>
  </si>
  <si>
    <t>Flatanger</t>
  </si>
  <si>
    <t>Leka</t>
  </si>
  <si>
    <t>Inderøy</t>
  </si>
  <si>
    <t>Indre Fosen</t>
  </si>
  <si>
    <t>Heim</t>
  </si>
  <si>
    <t>Hitra</t>
  </si>
  <si>
    <t>Ørland</t>
  </si>
  <si>
    <t>Åfjord</t>
  </si>
  <si>
    <t>Orkland</t>
  </si>
  <si>
    <t>Nærøysund</t>
  </si>
  <si>
    <t>Rindal</t>
  </si>
  <si>
    <t>Tromsø</t>
  </si>
  <si>
    <t>Troms og Finnmark</t>
  </si>
  <si>
    <t>Harstad</t>
  </si>
  <si>
    <t>Alta</t>
  </si>
  <si>
    <t>Vardø</t>
  </si>
  <si>
    <t>Vadsø</t>
  </si>
  <si>
    <t>Hammerfest</t>
  </si>
  <si>
    <t>Kvæfjord</t>
  </si>
  <si>
    <t>Tjeldsund</t>
  </si>
  <si>
    <t>Ibestad</t>
  </si>
  <si>
    <t>Gratangen</t>
  </si>
  <si>
    <t>Lavangen</t>
  </si>
  <si>
    <t>Bardu</t>
  </si>
  <si>
    <t>Salangen</t>
  </si>
  <si>
    <t>Målselv</t>
  </si>
  <si>
    <t>Sørreisa</t>
  </si>
  <si>
    <t>Dyrøy</t>
  </si>
  <si>
    <t>Senja</t>
  </si>
  <si>
    <t>Balsfjord</t>
  </si>
  <si>
    <t>Karlsøy</t>
  </si>
  <si>
    <t>Lyngen</t>
  </si>
  <si>
    <t>Storfjord</t>
  </si>
  <si>
    <t>Kåfjord</t>
  </si>
  <si>
    <t>Skjervøy</t>
  </si>
  <si>
    <t>Nordreisa</t>
  </si>
  <si>
    <t>Kvænangen</t>
  </si>
  <si>
    <t>Kautokeino</t>
  </si>
  <si>
    <t>Loppa</t>
  </si>
  <si>
    <t>Hasvik</t>
  </si>
  <si>
    <t>Måsøy</t>
  </si>
  <si>
    <t>Nordkapp</t>
  </si>
  <si>
    <t>Porsanger</t>
  </si>
  <si>
    <t>Karasjok</t>
  </si>
  <si>
    <t>Lebesby</t>
  </si>
  <si>
    <t>Gamvik</t>
  </si>
  <si>
    <t>Berlevåg</t>
  </si>
  <si>
    <t>Tana</t>
  </si>
  <si>
    <t>Nesseby</t>
  </si>
  <si>
    <t>Båtsfjord</t>
  </si>
  <si>
    <t>Sør-Varanger</t>
  </si>
  <si>
    <t>Arealbrukskategori2010</t>
  </si>
  <si>
    <t>Arealbrukskategori 2015</t>
  </si>
  <si>
    <t>Treslag_10</t>
  </si>
  <si>
    <t>Bonitet_10</t>
  </si>
  <si>
    <t>Treslag_15</t>
  </si>
  <si>
    <t>Bonitet_15</t>
  </si>
  <si>
    <t>ID</t>
  </si>
  <si>
    <t>CO2_1_år_tCO2ekvperha</t>
  </si>
  <si>
    <t>CO2_videre_år_tCO2ekvperha</t>
  </si>
  <si>
    <t>CH4_1_år_tCO2ekvperha</t>
  </si>
  <si>
    <t>CH4_videre_år_tCO2ekvperha</t>
  </si>
  <si>
    <t>N2O_1_år_tCO2ekvperha</t>
  </si>
  <si>
    <t>N2O_videre_år_CO2ekvperha</t>
  </si>
  <si>
    <t>Tot_1_år_CO2ekvperha</t>
  </si>
  <si>
    <t>Tot_videre_år_tCO2ekvperha</t>
  </si>
  <si>
    <t>historisk_kommunenummer</t>
  </si>
  <si>
    <t>Kommunenummer</t>
  </si>
  <si>
    <t>CO2_tCO2ekv</t>
  </si>
  <si>
    <t>CH4_tCO2ekv</t>
  </si>
  <si>
    <t>N2O_tCO2ekv</t>
  </si>
  <si>
    <t>TotCO2ekvperha</t>
  </si>
  <si>
    <t>0101</t>
  </si>
  <si>
    <t>0104</t>
  </si>
  <si>
    <t>0105</t>
  </si>
  <si>
    <t>0106</t>
  </si>
  <si>
    <t>0111</t>
  </si>
  <si>
    <t>0118</t>
  </si>
  <si>
    <t>0119</t>
  </si>
  <si>
    <t>0121</t>
  </si>
  <si>
    <t>0122</t>
  </si>
  <si>
    <t>0123</t>
  </si>
  <si>
    <t>0124</t>
  </si>
  <si>
    <t>0125</t>
  </si>
  <si>
    <t>0127</t>
  </si>
  <si>
    <t>0128</t>
  </si>
  <si>
    <t>0135</t>
  </si>
  <si>
    <t>0136</t>
  </si>
  <si>
    <t>0137</t>
  </si>
  <si>
    <t>0138</t>
  </si>
  <si>
    <t>0211</t>
  </si>
  <si>
    <t>0213</t>
  </si>
  <si>
    <t>0214</t>
  </si>
  <si>
    <t>0215</t>
  </si>
  <si>
    <t>0216</t>
  </si>
  <si>
    <t>0217</t>
  </si>
  <si>
    <t>0219</t>
  </si>
  <si>
    <t>0220</t>
  </si>
  <si>
    <t>0221</t>
  </si>
  <si>
    <t>0226</t>
  </si>
  <si>
    <t>0227</t>
  </si>
  <si>
    <t>0228</t>
  </si>
  <si>
    <t>0229</t>
  </si>
  <si>
    <t>0230</t>
  </si>
  <si>
    <t>0231</t>
  </si>
  <si>
    <t>0233</t>
  </si>
  <si>
    <t>0234</t>
  </si>
  <si>
    <t>0235</t>
  </si>
  <si>
    <t>0236</t>
  </si>
  <si>
    <t>0237</t>
  </si>
  <si>
    <t>0238</t>
  </si>
  <si>
    <t>0239</t>
  </si>
  <si>
    <t>0402</t>
  </si>
  <si>
    <t>0403</t>
  </si>
  <si>
    <t>0412</t>
  </si>
  <si>
    <t>0415</t>
  </si>
  <si>
    <t>0417</t>
  </si>
  <si>
    <t>0418</t>
  </si>
  <si>
    <t>0419</t>
  </si>
  <si>
    <t>0420</t>
  </si>
  <si>
    <t>0423</t>
  </si>
  <si>
    <t>0425</t>
  </si>
  <si>
    <t>0426</t>
  </si>
  <si>
    <t>0427</t>
  </si>
  <si>
    <t>0428</t>
  </si>
  <si>
    <t>0429</t>
  </si>
  <si>
    <t>0430</t>
  </si>
  <si>
    <t>0432</t>
  </si>
  <si>
    <t>0434</t>
  </si>
  <si>
    <t>0436</t>
  </si>
  <si>
    <t>0437</t>
  </si>
  <si>
    <t>0438</t>
  </si>
  <si>
    <t>0439</t>
  </si>
  <si>
    <t>0441</t>
  </si>
  <si>
    <t>0501</t>
  </si>
  <si>
    <t>0502</t>
  </si>
  <si>
    <t>0511</t>
  </si>
  <si>
    <t>0512</t>
  </si>
  <si>
    <t>0513</t>
  </si>
  <si>
    <t>0514</t>
  </si>
  <si>
    <t>0515</t>
  </si>
  <si>
    <t>0516</t>
  </si>
  <si>
    <t>0517</t>
  </si>
  <si>
    <t>0519</t>
  </si>
  <si>
    <t>0520</t>
  </si>
  <si>
    <t>0521</t>
  </si>
  <si>
    <t>0522</t>
  </si>
  <si>
    <t>0528</t>
  </si>
  <si>
    <t>0529</t>
  </si>
  <si>
    <t>0532</t>
  </si>
  <si>
    <t>0533</t>
  </si>
  <si>
    <t>0534</t>
  </si>
  <si>
    <t>0536</t>
  </si>
  <si>
    <t>0538</t>
  </si>
  <si>
    <t>0540</t>
  </si>
  <si>
    <t>0541</t>
  </si>
  <si>
    <t>0542</t>
  </si>
  <si>
    <t>0543</t>
  </si>
  <si>
    <t>0544</t>
  </si>
  <si>
    <t>0545</t>
  </si>
  <si>
    <t>0602</t>
  </si>
  <si>
    <t>0604</t>
  </si>
  <si>
    <t>0605</t>
  </si>
  <si>
    <t>0612</t>
  </si>
  <si>
    <t>0615</t>
  </si>
  <si>
    <t>0616</t>
  </si>
  <si>
    <t>0617</t>
  </si>
  <si>
    <t>0618</t>
  </si>
  <si>
    <t>0619</t>
  </si>
  <si>
    <t>0620</t>
  </si>
  <si>
    <t>0621</t>
  </si>
  <si>
    <t>0622</t>
  </si>
  <si>
    <t>0623</t>
  </si>
  <si>
    <t>0624</t>
  </si>
  <si>
    <t>0625</t>
  </si>
  <si>
    <t>0626</t>
  </si>
  <si>
    <t>0627</t>
  </si>
  <si>
    <t>0628</t>
  </si>
  <si>
    <t>0631</t>
  </si>
  <si>
    <t>0632</t>
  </si>
  <si>
    <t>0633</t>
  </si>
  <si>
    <t>0701</t>
  </si>
  <si>
    <t>0704</t>
  </si>
  <si>
    <t>0710</t>
  </si>
  <si>
    <t>0711</t>
  </si>
  <si>
    <t>0712</t>
  </si>
  <si>
    <t>0713</t>
  </si>
  <si>
    <t>0715</t>
  </si>
  <si>
    <t>0716</t>
  </si>
  <si>
    <t>0729</t>
  </si>
  <si>
    <t>0805</t>
  </si>
  <si>
    <t>0806</t>
  </si>
  <si>
    <t>0807</t>
  </si>
  <si>
    <t>0811</t>
  </si>
  <si>
    <t>0814</t>
  </si>
  <si>
    <t>0815</t>
  </si>
  <si>
    <t>0817</t>
  </si>
  <si>
    <t>0819</t>
  </si>
  <si>
    <t>0821</t>
  </si>
  <si>
    <t>0822</t>
  </si>
  <si>
    <t>0826</t>
  </si>
  <si>
    <t>0827</t>
  </si>
  <si>
    <t>0828</t>
  </si>
  <si>
    <t>0829</t>
  </si>
  <si>
    <t>0830</t>
  </si>
  <si>
    <t>0831</t>
  </si>
  <si>
    <t>0833</t>
  </si>
  <si>
    <t>0834</t>
  </si>
  <si>
    <t>0901</t>
  </si>
  <si>
    <t>0904</t>
  </si>
  <si>
    <t>0906</t>
  </si>
  <si>
    <t>0911</t>
  </si>
  <si>
    <t>0912</t>
  </si>
  <si>
    <t>0914</t>
  </si>
  <si>
    <t>0919</t>
  </si>
  <si>
    <t>0926</t>
  </si>
  <si>
    <t>0928</t>
  </si>
  <si>
    <t>0929</t>
  </si>
  <si>
    <t>0935</t>
  </si>
  <si>
    <t>0937</t>
  </si>
  <si>
    <t>0938</t>
  </si>
  <si>
    <t>0940</t>
  </si>
  <si>
    <t>0941</t>
  </si>
  <si>
    <t>1001</t>
  </si>
  <si>
    <t>1002</t>
  </si>
  <si>
    <t>1003</t>
  </si>
  <si>
    <t>1004</t>
  </si>
  <si>
    <t>1014</t>
  </si>
  <si>
    <t>1017</t>
  </si>
  <si>
    <t>1018</t>
  </si>
  <si>
    <t>1021</t>
  </si>
  <si>
    <t>1026</t>
  </si>
  <si>
    <t>1027</t>
  </si>
  <si>
    <t>1029</t>
  </si>
  <si>
    <t>1032</t>
  </si>
  <si>
    <t>1034</t>
  </si>
  <si>
    <t>1037</t>
  </si>
  <si>
    <t>1046</t>
  </si>
  <si>
    <t>1101</t>
  </si>
  <si>
    <t>1102</t>
  </si>
  <si>
    <t>1103</t>
  </si>
  <si>
    <t>1106</t>
  </si>
  <si>
    <t>1111</t>
  </si>
  <si>
    <t>1112</t>
  </si>
  <si>
    <t>1114</t>
  </si>
  <si>
    <t>1119</t>
  </si>
  <si>
    <t>1120</t>
  </si>
  <si>
    <t>1121</t>
  </si>
  <si>
    <t>1122</t>
  </si>
  <si>
    <t>1124</t>
  </si>
  <si>
    <t>1127</t>
  </si>
  <si>
    <t>1129</t>
  </si>
  <si>
    <t>1130</t>
  </si>
  <si>
    <t>1133</t>
  </si>
  <si>
    <t>1134</t>
  </si>
  <si>
    <t>1135</t>
  </si>
  <si>
    <t>1141</t>
  </si>
  <si>
    <t>1142</t>
  </si>
  <si>
    <t>1144</t>
  </si>
  <si>
    <t>1145</t>
  </si>
  <si>
    <t>1146</t>
  </si>
  <si>
    <t>1149</t>
  </si>
  <si>
    <t>1151</t>
  </si>
  <si>
    <t>1160</t>
  </si>
  <si>
    <t>1201</t>
  </si>
  <si>
    <t>1211</t>
  </si>
  <si>
    <t>1216</t>
  </si>
  <si>
    <t>1219</t>
  </si>
  <si>
    <t>1221</t>
  </si>
  <si>
    <t>1222</t>
  </si>
  <si>
    <t>1223</t>
  </si>
  <si>
    <t>1224</t>
  </si>
  <si>
    <t>1227</t>
  </si>
  <si>
    <t>1228</t>
  </si>
  <si>
    <t>1231</t>
  </si>
  <si>
    <t>1232</t>
  </si>
  <si>
    <t>1233</t>
  </si>
  <si>
    <t>1234</t>
  </si>
  <si>
    <t>1235</t>
  </si>
  <si>
    <t>1238</t>
  </si>
  <si>
    <t>1241</t>
  </si>
  <si>
    <t>1242</t>
  </si>
  <si>
    <t>1243</t>
  </si>
  <si>
    <t>1244</t>
  </si>
  <si>
    <t>1245</t>
  </si>
  <si>
    <t>1246</t>
  </si>
  <si>
    <t>1247</t>
  </si>
  <si>
    <t>1251</t>
  </si>
  <si>
    <t>1252</t>
  </si>
  <si>
    <t>1253</t>
  </si>
  <si>
    <t>1256</t>
  </si>
  <si>
    <t>1259</t>
  </si>
  <si>
    <t>1260</t>
  </si>
  <si>
    <t>1263</t>
  </si>
  <si>
    <t>1264</t>
  </si>
  <si>
    <t>1265</t>
  </si>
  <si>
    <t>1266</t>
  </si>
  <si>
    <t>1401</t>
  </si>
  <si>
    <t>1411</t>
  </si>
  <si>
    <t>1412</t>
  </si>
  <si>
    <t>1413</t>
  </si>
  <si>
    <t>1416</t>
  </si>
  <si>
    <t>1417</t>
  </si>
  <si>
    <t>1418</t>
  </si>
  <si>
    <t>1419</t>
  </si>
  <si>
    <t>1420</t>
  </si>
  <si>
    <t>1421</t>
  </si>
  <si>
    <t>1422</t>
  </si>
  <si>
    <t>1424</t>
  </si>
  <si>
    <t>1426</t>
  </si>
  <si>
    <t>1428</t>
  </si>
  <si>
    <t>1429</t>
  </si>
  <si>
    <t>1430</t>
  </si>
  <si>
    <t>1431</t>
  </si>
  <si>
    <t>1432</t>
  </si>
  <si>
    <t>1433</t>
  </si>
  <si>
    <t>1438</t>
  </si>
  <si>
    <t>1439</t>
  </si>
  <si>
    <t>1441</t>
  </si>
  <si>
    <t>1443</t>
  </si>
  <si>
    <t>1444</t>
  </si>
  <si>
    <t>1445</t>
  </si>
  <si>
    <t>1449</t>
  </si>
  <si>
    <t>1502</t>
  </si>
  <si>
    <t>1504</t>
  </si>
  <si>
    <t>1505</t>
  </si>
  <si>
    <t>1511</t>
  </si>
  <si>
    <t>1514</t>
  </si>
  <si>
    <t>1515</t>
  </si>
  <si>
    <t>1516</t>
  </si>
  <si>
    <t>1517</t>
  </si>
  <si>
    <t>1519</t>
  </si>
  <si>
    <t>1520</t>
  </si>
  <si>
    <t>1523</t>
  </si>
  <si>
    <t>1524</t>
  </si>
  <si>
    <t>1525</t>
  </si>
  <si>
    <t>1526</t>
  </si>
  <si>
    <t>1528</t>
  </si>
  <si>
    <t>1529</t>
  </si>
  <si>
    <t>1531</t>
  </si>
  <si>
    <t>1532</t>
  </si>
  <si>
    <t>1534</t>
  </si>
  <si>
    <t>1535</t>
  </si>
  <si>
    <t>1539</t>
  </si>
  <si>
    <t>1543</t>
  </si>
  <si>
    <t>1545</t>
  </si>
  <si>
    <t>1546</t>
  </si>
  <si>
    <t>1547</t>
  </si>
  <si>
    <t>1548</t>
  </si>
  <si>
    <t>1551</t>
  </si>
  <si>
    <t>1554</t>
  </si>
  <si>
    <t>1557</t>
  </si>
  <si>
    <t>1560</t>
  </si>
  <si>
    <t>1563</t>
  </si>
  <si>
    <t>1566</t>
  </si>
  <si>
    <t>1571</t>
  </si>
  <si>
    <t>1573</t>
  </si>
  <si>
    <t>1576</t>
  </si>
  <si>
    <t>1804</t>
  </si>
  <si>
    <t>1805</t>
  </si>
  <si>
    <t>1811</t>
  </si>
  <si>
    <t>1812</t>
  </si>
  <si>
    <t>1813</t>
  </si>
  <si>
    <t>1815</t>
  </si>
  <si>
    <t>1816</t>
  </si>
  <si>
    <t>1818</t>
  </si>
  <si>
    <t>1820</t>
  </si>
  <si>
    <t>1822</t>
  </si>
  <si>
    <t>1824</t>
  </si>
  <si>
    <t>1825</t>
  </si>
  <si>
    <t>1826</t>
  </si>
  <si>
    <t>1827</t>
  </si>
  <si>
    <t>1828</t>
  </si>
  <si>
    <t>1832</t>
  </si>
  <si>
    <t>1833</t>
  </si>
  <si>
    <t>1834</t>
  </si>
  <si>
    <t>1835</t>
  </si>
  <si>
    <t>1836</t>
  </si>
  <si>
    <t>1837</t>
  </si>
  <si>
    <t>1838</t>
  </si>
  <si>
    <t>1839</t>
  </si>
  <si>
    <t>1840</t>
  </si>
  <si>
    <t>1841</t>
  </si>
  <si>
    <t>1845</t>
  </si>
  <si>
    <t>1848</t>
  </si>
  <si>
    <t>1849</t>
  </si>
  <si>
    <t>1850</t>
  </si>
  <si>
    <t>1851</t>
  </si>
  <si>
    <t>1852</t>
  </si>
  <si>
    <t>1853</t>
  </si>
  <si>
    <t>1854</t>
  </si>
  <si>
    <t>1856</t>
  </si>
  <si>
    <t>1857</t>
  </si>
  <si>
    <t>1859</t>
  </si>
  <si>
    <t>1860</t>
  </si>
  <si>
    <t>1865</t>
  </si>
  <si>
    <t>1866</t>
  </si>
  <si>
    <t>1867</t>
  </si>
  <si>
    <t>1868</t>
  </si>
  <si>
    <t>1870</t>
  </si>
  <si>
    <t>1871</t>
  </si>
  <si>
    <t>1874</t>
  </si>
  <si>
    <t>1902</t>
  </si>
  <si>
    <t>1903</t>
  </si>
  <si>
    <t>1911</t>
  </si>
  <si>
    <t>1913</t>
  </si>
  <si>
    <t>1917</t>
  </si>
  <si>
    <t>1919</t>
  </si>
  <si>
    <t>1920</t>
  </si>
  <si>
    <t>1922</t>
  </si>
  <si>
    <t>1923</t>
  </si>
  <si>
    <t>1924</t>
  </si>
  <si>
    <t>1925</t>
  </si>
  <si>
    <t>1926</t>
  </si>
  <si>
    <t>1927</t>
  </si>
  <si>
    <t>1928</t>
  </si>
  <si>
    <t>1929</t>
  </si>
  <si>
    <t>1931</t>
  </si>
  <si>
    <t>1933</t>
  </si>
  <si>
    <t>1936</t>
  </si>
  <si>
    <t>1938</t>
  </si>
  <si>
    <t>1939</t>
  </si>
  <si>
    <t>1940</t>
  </si>
  <si>
    <t>1941</t>
  </si>
  <si>
    <t>1942</t>
  </si>
  <si>
    <t>1943</t>
  </si>
  <si>
    <t>2002</t>
  </si>
  <si>
    <t>2003</t>
  </si>
  <si>
    <t>2004</t>
  </si>
  <si>
    <t>2011</t>
  </si>
  <si>
    <t>2012</t>
  </si>
  <si>
    <t>2014</t>
  </si>
  <si>
    <t>2015</t>
  </si>
  <si>
    <t>2017</t>
  </si>
  <si>
    <t>2018</t>
  </si>
  <si>
    <t>2019</t>
  </si>
  <si>
    <t>2020</t>
  </si>
  <si>
    <t>2021</t>
  </si>
  <si>
    <t>2022</t>
  </si>
  <si>
    <t>2023</t>
  </si>
  <si>
    <t>2024</t>
  </si>
  <si>
    <t>2025</t>
  </si>
  <si>
    <t>2027</t>
  </si>
  <si>
    <t>2028</t>
  </si>
  <si>
    <t>2030</t>
  </si>
  <si>
    <t>5001</t>
  </si>
  <si>
    <t>5004</t>
  </si>
  <si>
    <t>5005</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</si>
  <si>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</si>
  <si>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</si>
  <si>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</si>
  <si>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</si>
  <si>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</si>
  <si>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</si>
  <si>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</si>
  <si>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</si>
  <si>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</si>
  <si>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</si>
  <si>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</si>
  <si>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</si>
  <si>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</si>
  <si>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</si>
  <si>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</si>
  <si>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</si>
  <si>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</si>
  <si>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</si>
  <si>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</si>
  <si>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</si>
  <si>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</si>
  <si>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</si>
  <si>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</si>
  <si>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</si>
  <si>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</si>
  <si>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</si>
  <si>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</si>
  <si>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</si>
  <si>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</si>
  <si>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</si>
  <si>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</si>
  <si>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</si>
  <si>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</si>
  <si>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</si>
  <si>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</si>
  <si>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</si>
  <si>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</si>
  <si>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</si>
  <si>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</si>
  <si>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</si>
  <si>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</si>
  <si>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</si>
  <si>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</si>
  <si>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</si>
  <si>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5061</t>
  </si>
  <si>
    <t>historisk_kommunenavn</t>
  </si>
  <si>
    <t>nytt_kommunenummer</t>
  </si>
  <si>
    <t>nytt_kommunenavn</t>
  </si>
  <si>
    <t>fylke</t>
  </si>
  <si>
    <t>Rømskog</t>
  </si>
  <si>
    <t>Trøgstad</t>
  </si>
  <si>
    <t>Spydeberg</t>
  </si>
  <si>
    <t>Askim</t>
  </si>
  <si>
    <t>Eidsberg</t>
  </si>
  <si>
    <t>Rygge</t>
  </si>
  <si>
    <t>Hobøl</t>
  </si>
  <si>
    <t>Ski</t>
  </si>
  <si>
    <t>Oppegård</t>
  </si>
  <si>
    <t>Sørum</t>
  </si>
  <si>
    <t>Fet</t>
  </si>
  <si>
    <t>Skedsmo</t>
  </si>
  <si>
    <t>Os i Hedmark</t>
  </si>
  <si>
    <t>Nedre Eiker</t>
  </si>
  <si>
    <t>Røyken</t>
  </si>
  <si>
    <t>Hurum</t>
  </si>
  <si>
    <t>Svelvik</t>
  </si>
  <si>
    <t>Sande i Vestfold</t>
  </si>
  <si>
    <t>Re</t>
  </si>
  <si>
    <t>Bø i Telemark</t>
  </si>
  <si>
    <t>Sauherad</t>
  </si>
  <si>
    <t>Mandal</t>
  </si>
  <si>
    <t>Songdalen</t>
  </si>
  <si>
    <t>Søgne</t>
  </si>
  <si>
    <t>Marnardal</t>
  </si>
  <si>
    <t>Audnedal</t>
  </si>
  <si>
    <t>Forsand</t>
  </si>
  <si>
    <t>Finnøy</t>
  </si>
  <si>
    <t>Rennesøy</t>
  </si>
  <si>
    <t>Jondal</t>
  </si>
  <si>
    <t>Odda</t>
  </si>
  <si>
    <t>Granvin</t>
  </si>
  <si>
    <t>Fusa</t>
  </si>
  <si>
    <t>Os i Hordaland</t>
  </si>
  <si>
    <t>Sund</t>
  </si>
  <si>
    <t>Fjell</t>
  </si>
  <si>
    <t>Meland</t>
  </si>
  <si>
    <t>Radøy</t>
  </si>
  <si>
    <t>Lindås</t>
  </si>
  <si>
    <t>Flora</t>
  </si>
  <si>
    <t>Balestrand</t>
  </si>
  <si>
    <t>Leikanger</t>
  </si>
  <si>
    <t>Gaular</t>
  </si>
  <si>
    <t>Jølster</t>
  </si>
  <si>
    <t>Førde</t>
  </si>
  <si>
    <t>Naustdal</t>
  </si>
  <si>
    <t>Vågsøy</t>
  </si>
  <si>
    <t>Selje</t>
  </si>
  <si>
    <t>Eid</t>
  </si>
  <si>
    <t>Hornindal</t>
  </si>
  <si>
    <t>Sande i Møre og Romsdal</t>
  </si>
  <si>
    <t>Ørskog</t>
  </si>
  <si>
    <t>Norddal</t>
  </si>
  <si>
    <t>Stordal</t>
  </si>
  <si>
    <t>Skodje</t>
  </si>
  <si>
    <t>Haram</t>
  </si>
  <si>
    <t>Nesset</t>
  </si>
  <si>
    <t>Midsund</t>
  </si>
  <si>
    <t>Sandøy</t>
  </si>
  <si>
    <t>Fræna</t>
  </si>
  <si>
    <t>Eide</t>
  </si>
  <si>
    <t>Halsa</t>
  </si>
  <si>
    <t>Tysfjord</t>
  </si>
  <si>
    <t>Ballangen</t>
  </si>
  <si>
    <t>Bø i Nordland</t>
  </si>
  <si>
    <t>Skånland</t>
  </si>
  <si>
    <t>Tranøy</t>
  </si>
  <si>
    <t>Torsken</t>
  </si>
  <si>
    <t>Berg</t>
  </si>
  <si>
    <t>Lenvik</t>
  </si>
  <si>
    <t>Kvalsund</t>
  </si>
  <si>
    <t>Hemne</t>
  </si>
  <si>
    <t>Snillfjord</t>
  </si>
  <si>
    <t>Agdenes</t>
  </si>
  <si>
    <t>Bjugn</t>
  </si>
  <si>
    <t>Roan</t>
  </si>
  <si>
    <t>Meldal</t>
  </si>
  <si>
    <t>Orkdal</t>
  </si>
  <si>
    <t>Klæbu</t>
  </si>
  <si>
    <t>Verran</t>
  </si>
  <si>
    <t>Namdalseid</t>
  </si>
  <si>
    <t>Fosnes</t>
  </si>
  <si>
    <t>Vikna</t>
  </si>
  <si>
    <t>Nærøy</t>
  </si>
  <si>
    <t>Dyrket markOrganisk jordUtbygd areal</t>
  </si>
  <si>
    <t>Oppdatert faktor for overgang fra dyrket mark til utbygd areal for organisk jord</t>
  </si>
  <si>
    <t>Kåre Jojmsem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</si>
</sst>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_-;\-* #,##0_-;_-* &quot;-&quot;??_-;_-@_-"/>
    <numFmt numFmtId="165" formatCode="0.0"/>
    <numFmt numFmtId="166" formatCode="_-* #,##0.0_-;\-* #,##0.0_-;_-* &quot;-&quot;??_-;_-@_-"/>
    <numFmt numFmtId="167" formatCode="0.0;\–0.0;;@"/>
  </numFmts>
  <fonts count="28" x14ac:knownFonts="1">
    <font>
      <sz val="11"/>
      <color theme="1"/>
      <name val="Calibri"/>
      <family val="2"/>
      <scheme val="minor"/>
    </font>
    <font>
      <b/>
      <sz val="11"/>
      <color theme="1"/>
      <name val="Calibri"/>
      <family val="2"/>
      <scheme val="minor"/>
    </font>
    <font>
      <sz val="11"/>
      <name val="Calibri"/>
      <family val="2"/>
      <scheme val="minor"/>
    </font>
    <font>
      <vertAlign val="subscript"/>
      <sz val="11"/>
      <color theme="1"/>
      <name val="Calibri"/>
      <family val="2"/>
      <scheme val="minor"/>
    </font>
    <font>
      <sz val="11"/>
      <color rgb="FF3F3F76"/>
      <name val="Calibri"/>
      <family val="2"/>
      <scheme val="minor"/>
    </font>
    <font>
      <b/>
      <sz val="11"/>
      <name val="Calibri"/>
      <family val="2"/>
      <scheme val="minor"/>
    </font>
    <font>
      <sz val="11"/>
      <color rgb="FFFF0000"/>
      <name val="Calibri"/>
      <family val="2"/>
      <scheme val="minor"/>
    </font>
    <font>
      <sz val="11"/>
      <color theme="1"/>
      <name val="Calibri"/>
      <family val="2"/>
      <scheme val="minor"/>
    </font>
    <font>
      <sz val="10"/>
      <color theme="1"/>
      <name val="Calibri"/>
      <family val="2"/>
      <scheme val="minor"/>
    </font>
    <font>
      <b/>
      <sz val="11"/>
      <color rgb="FFFF0000"/>
      <name val="Calibri"/>
      <family val="2"/>
      <scheme val="minor"/>
    </font>
    <font>
      <sz val="11"/>
      <color rgb="FF7030A0"/>
      <name val="Calibri"/>
      <family val="2"/>
      <scheme val="minor"/>
    </font>
    <font>
      <i/>
      <sz val="11"/>
      <color theme="1"/>
      <name val="Calibri"/>
      <family val="2"/>
      <scheme val="minor"/>
    </font>
    <font>
      <u/>
      <sz val="11"/>
      <color theme="10"/>
      <name val="Calibri"/>
      <family val="2"/>
      <scheme val="minor"/>
    </font>
    <font>
      <u/>
      <sz val="11"/>
      <name val="Calibri"/>
      <family val="2"/>
      <scheme val="minor"/>
    </font>
    <font>
      <sz val="11"/>
      <color theme="0"/>
      <name val="Calibri"/>
      <family val="2"/>
      <scheme val="minor"/>
    </font>
    <font>
      <sz val="11"/>
      <color rgb="FF000000"/>
      <name val="Calibri"/>
      <family val="2"/>
    </font>
    <font>
      <b/>
      <sz val="11"/>
      <color rgb="FF000000"/>
      <name val="Calibri"/>
      <family val="2"/>
    </font>
    <font>
      <b/>
      <sz val="12"/>
      <name val="Calibri"/>
      <family val="2"/>
      <scheme val="minor"/>
    </font>
    <font>
      <sz val="12"/>
      <name val="Calibri"/>
      <family val="2"/>
      <scheme val="minor"/>
    </font>
    <font>
      <b/>
      <sz val="14"/>
      <color theme="1"/>
      <name val="Calibri"/>
      <family val="2"/>
      <scheme val="minor"/>
    </font>
    <font>
      <u/>
      <sz val="11"/>
      <color theme="1"/>
      <name val="Calibri"/>
      <family val="2"/>
      <scheme val="minor"/>
    </font>
    <font>
      <b/>
      <u/>
      <sz val="11"/>
      <color theme="1"/>
      <name val="Calibri"/>
      <family val="2"/>
      <scheme val="minor"/>
    </font>
    <font>
      <i/>
      <sz val="12"/>
      <color theme="1"/>
      <name val="Calibri"/>
      <family val="2"/>
      <scheme val="minor"/>
    </font>
    <font>
      <i/>
      <sz val="11"/>
      <name val="Calibri"/>
      <family val="2"/>
      <scheme val="minor"/>
    </font>
    <font>
      <sz val="11"/>
      <color rgb="FF00B0F0"/>
      <name val="Calibri"/>
      <family val="2"/>
      <scheme val="minor"/>
    </font>
    <font>
      <b/>
      <sz val="12"/>
      <color theme="1"/>
      <name val="Calibri"/>
      <family val="2"/>
      <scheme val="minor"/>
    </font>
    <font>
      <sz val="14"/>
      <color theme="0"/>
      <name val="Calibri"/>
      <family val="2"/>
      <scheme val="minor"/>
    </font>
    <font>
      <u/>
      <sz val="11"/>
      <color rgb="FF0070C0"/>
      <name val="Calibri"/>
      <family val="2"/>
      <scheme val="minor"/>
    </font>
  </fonts>
  <fills count="10">
    <fill>
      <patternFill patternType="none"/>
    </fill>
    <fill>
      <patternFill patternType="gray125"/>
    </fill>
    <fill>
      <patternFill patternType="solid">
        <fgColor rgb="FF006964"/>
        <bgColor indexed="64"/>
      </patternFill>
    </fill>
    <fill>
      <patternFill patternType="solid">
        <fgColor theme="0"/>
        <bgColor indexed="64"/>
      </patternFill>
    </fill>
    <fill>
      <patternFill patternType="solid">
        <fgColor rgb="FFFF7D0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6"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4" fillId="5" borderId="0" applyNumberFormat="0" applyAlignment="0">
      <protection locked="0"/>
    </xf>
    <xf numFmtId="43" fontId="7" fillId="0" borderId="0" applyFont="0" applyFill="0" applyBorder="0" applyAlignment="0" applyProtection="0"/>
    <xf numFmtId="9" fontId="7" fillId="0" borderId="0" applyFont="0" applyFill="0" applyBorder="0" applyAlignment="0" applyProtection="0"/>
    <xf numFmtId="0" fontId="12" fillId="0" borderId="0" applyNumberFormat="0" applyFill="0" applyBorder="0" applyAlignment="0" applyProtection="0"/>
  </cellStyleXfs>
  <cellXfs count="172">
    <xf numFmtId="0" fontId="0" fillId="0" borderId="0" xfId="0"/>
    <xf numFmtId="0" fontId="0" fillId="2" borderId="0" xfId="0" applyFill="1"/>
    <xf numFmtId="0" fontId="0" fillId="3" borderId="0" xfId="0" applyFill="1"/>
    <xf numFmtId="0" fontId="0" fillId="4" borderId="0" xfId="0" applyFill="1"/>
    <xf numFmtId="0" fontId="1" fillId="3" borderId="0" xfId="0" applyFont="1" applyFill="1"/>
    <xf numFmtId="0" fontId="0" fillId="3" borderId="0" xfId="0" applyFill="1" applyAlignment="1">
      <alignment horizontal="right"/>
    </xf>
    <xf numFmtId="0" fontId="0" fillId="3" borderId="0" xfId="0" applyFill="1" applyProtection="1">
      <protection locked="0"/>
    </xf>
    <xf numFmtId="0" fontId="0" fillId="3" borderId="0" xfId="0" applyFill="1" applyAlignment="1">
      <alignment horizontal="left"/>
    </xf>
    <xf numFmtId="0" fontId="0" fillId="3" borderId="0" xfId="0" quotePrefix="1" applyFill="1"/>
    <xf numFmtId="0" fontId="2" fillId="2" borderId="0" xfId="0" applyFont="1" applyFill="1"/>
    <xf numFmtId="0" fontId="2" fillId="3" borderId="0" xfId="0" applyFont="1" applyFill="1" applyAlignment="1">
      <alignment horizontal="left"/>
    </xf>
    <xf numFmtId="0" fontId="0" fillId="2" borderId="0" xfId="0" applyFill="1" applyAlignment="1">
      <alignment vertical="center"/>
    </xf>
    <xf numFmtId="0" fontId="0" fillId="4" borderId="0" xfId="0" applyFill="1" applyAlignment="1">
      <alignment vertical="center"/>
    </xf>
    <xf numFmtId="0" fontId="0" fillId="3" borderId="0" xfId="0" applyFill="1" applyAlignment="1">
      <alignment vertical="center"/>
    </xf>
    <xf numFmtId="0" fontId="2" fillId="2" borderId="0" xfId="0" applyFont="1" applyFill="1" applyAlignment="1">
      <alignment vertical="center"/>
    </xf>
    <xf numFmtId="0" fontId="0" fillId="3" borderId="1" xfId="0" applyFill="1" applyBorder="1"/>
    <xf numFmtId="0" fontId="0" fillId="3" borderId="0" xfId="0" applyFill="1" applyAlignment="1">
      <alignment horizontal="left" vertical="center" wrapText="1"/>
    </xf>
    <xf numFmtId="0" fontId="0" fillId="6" borderId="1" xfId="0" applyFill="1" applyBorder="1"/>
    <xf numFmtId="14" fontId="0" fillId="3" borderId="1" xfId="0" applyNumberFormat="1" applyFill="1" applyBorder="1"/>
    <xf numFmtId="0" fontId="0" fillId="3" borderId="1" xfId="0" applyFill="1" applyBorder="1" applyAlignment="1">
      <alignment wrapText="1"/>
    </xf>
    <xf numFmtId="0" fontId="1" fillId="3" borderId="0" xfId="0" applyFont="1" applyFill="1" applyAlignment="1">
      <alignment horizontal="left" wrapText="1"/>
    </xf>
    <xf numFmtId="14" fontId="1" fillId="3" borderId="0" xfId="0" applyNumberFormat="1" applyFont="1" applyFill="1" applyAlignment="1">
      <alignment horizontal="left" wrapText="1"/>
    </xf>
    <xf numFmtId="49" fontId="0" fillId="2" borderId="0" xfId="0" applyNumberFormat="1" applyFill="1"/>
    <xf numFmtId="49" fontId="1" fillId="3" borderId="0" xfId="0" applyNumberFormat="1" applyFont="1" applyFill="1"/>
    <xf numFmtId="49" fontId="0" fillId="3" borderId="0" xfId="0" applyNumberFormat="1" applyFill="1"/>
    <xf numFmtId="49" fontId="0" fillId="4" borderId="0" xfId="0" applyNumberFormat="1" applyFill="1"/>
    <xf numFmtId="49" fontId="1" fillId="3" borderId="0" xfId="0" applyNumberFormat="1" applyFont="1" applyFill="1" applyProtection="1">
      <protection locked="0"/>
    </xf>
    <xf numFmtId="0" fontId="0" fillId="3" borderId="0" xfId="0" applyFill="1" applyAlignment="1">
      <alignment horizontal="left" vertical="center"/>
    </xf>
    <xf numFmtId="49" fontId="2" fillId="3" borderId="0" xfId="0" applyNumberFormat="1" applyFont="1" applyFill="1" applyProtection="1">
      <protection locked="0"/>
    </xf>
    <xf numFmtId="49" fontId="2" fillId="3" borderId="0" xfId="0" applyNumberFormat="1" applyFont="1" applyFill="1"/>
    <xf numFmtId="0" fontId="4" fillId="5" borderId="1" xfId="1" applyBorder="1" applyAlignment="1">
      <alignment horizontal="left" vertical="center"/>
      <protection locked="0"/>
    </xf>
    <xf numFmtId="0" fontId="2" fillId="3" borderId="0" xfId="0" applyFont="1" applyFill="1" applyAlignment="1">
      <alignment vertical="top" wrapText="1"/>
    </xf>
    <xf numFmtId="0" fontId="5" fillId="3" borderId="0" xfId="0" applyFont="1" applyFill="1" applyAlignment="1">
      <alignment vertical="top" wrapText="1"/>
    </xf>
    <xf numFmtId="0" fontId="0" fillId="3" borderId="0" xfId="0" applyFill="1" applyAlignment="1">
      <alignment horizontal="center"/>
    </xf>
    <xf numFmtId="0" fontId="1" fillId="3" borderId="0" xfId="0" applyFont="1" applyFill="1" applyAlignment="1">
      <alignment horizontal="left" vertical="center"/>
    </xf>
    <xf numFmtId="0" fontId="6" fillId="3" borderId="0" xfId="0" applyFont="1" applyFill="1" applyAlignment="1">
      <alignment vertical="center"/>
    </xf>
    <xf numFmtId="0" fontId="4" fillId="5" borderId="1" xfId="1" applyBorder="1" applyAlignment="1">
      <alignment vertical="center" wrapText="1"/>
      <protection locked="0"/>
    </xf>
    <xf numFmtId="0" fontId="8" fillId="3" borderId="0" xfId="0" applyFont="1" applyFill="1" applyAlignment="1">
      <alignment wrapText="1"/>
    </xf>
    <xf numFmtId="41" fontId="0" fillId="3" borderId="1" xfId="0" applyNumberFormat="1" applyFill="1" applyBorder="1"/>
    <xf numFmtId="0" fontId="6" fillId="3" borderId="0" xfId="0" applyFont="1" applyFill="1"/>
    <xf numFmtId="49" fontId="6" fillId="3" borderId="0" xfId="0" applyNumberFormat="1" applyFont="1" applyFill="1"/>
    <xf numFmtId="0" fontId="0" fillId="3" borderId="0" xfId="0" applyFill="1" applyAlignment="1">
      <alignment vertical="center" wrapText="1"/>
    </xf>
    <xf numFmtId="0" fontId="4" fillId="5" borderId="1" xfId="1" applyBorder="1" applyAlignment="1">
      <alignment vertical="center"/>
      <protection locked="0"/>
    </xf>
    <xf numFmtId="1" fontId="0" fillId="6" borderId="1" xfId="0" applyNumberFormat="1" applyFill="1" applyBorder="1" applyAlignment="1">
      <alignment vertical="center"/>
    </xf>
    <xf numFmtId="0" fontId="1" fillId="3" borderId="0" xfId="0" applyFont="1" applyFill="1" applyAlignment="1">
      <alignment wrapText="1"/>
    </xf>
    <xf numFmtId="0" fontId="1" fillId="3" borderId="0" xfId="0" applyFont="1" applyFill="1" applyAlignment="1">
      <alignment vertical="center"/>
    </xf>
    <xf numFmtId="1" fontId="4" fillId="5" borderId="1" xfId="1" applyNumberFormat="1" applyBorder="1" applyAlignment="1">
      <alignment horizontal="left" vertical="center"/>
      <protection locked="0"/>
    </xf>
    <xf numFmtId="0" fontId="1" fillId="3" borderId="0" xfId="0" applyFont="1" applyFill="1" applyAlignment="1">
      <alignment horizontal="left" vertical="center" wrapText="1"/>
    </xf>
    <xf numFmtId="0" fontId="0" fillId="3" borderId="2" xfId="0" applyFill="1" applyBorder="1"/>
    <xf numFmtId="0" fontId="0" fillId="3" borderId="3" xfId="0" applyFill="1" applyBorder="1"/>
    <xf numFmtId="0" fontId="6" fillId="3" borderId="0" xfId="0" applyFont="1" applyFill="1" applyAlignment="1">
      <alignment horizontal="left" vertical="top" wrapText="1"/>
    </xf>
    <xf numFmtId="0" fontId="0" fillId="7" borderId="0" xfId="0" applyFill="1" applyAlignment="1">
      <alignment vertical="top" wrapText="1"/>
    </xf>
    <xf numFmtId="0" fontId="1" fillId="3" borderId="0" xfId="0" applyFont="1" applyFill="1" applyProtection="1">
      <protection locked="0"/>
    </xf>
    <xf numFmtId="0" fontId="2" fillId="0" borderId="1" xfId="0" applyFont="1" applyBorder="1" applyProtection="1">
      <protection locked="0"/>
    </xf>
    <xf numFmtId="0" fontId="2" fillId="0" borderId="0" xfId="0" applyFont="1"/>
    <xf numFmtId="0" fontId="2" fillId="0" borderId="0" xfId="0" applyFont="1" applyProtection="1">
      <protection locked="0"/>
    </xf>
    <xf numFmtId="0" fontId="10" fillId="0" borderId="1" xfId="0" applyFont="1" applyBorder="1"/>
    <xf numFmtId="0" fontId="5" fillId="3" borderId="0" xfId="0" applyFont="1" applyFill="1" applyAlignment="1">
      <alignment horizontal="left" vertical="top" wrapText="1"/>
    </xf>
    <xf numFmtId="4" fontId="0" fillId="3" borderId="0" xfId="2" applyNumberFormat="1" applyFont="1" applyFill="1"/>
    <xf numFmtId="4" fontId="0" fillId="3" borderId="0" xfId="2" applyNumberFormat="1" applyFont="1" applyFill="1" applyAlignment="1">
      <alignment vertical="top"/>
    </xf>
    <xf numFmtId="41" fontId="0" fillId="3" borderId="0" xfId="0" applyNumberFormat="1" applyFill="1"/>
    <xf numFmtId="165" fontId="1" fillId="3" borderId="1" xfId="2" applyNumberFormat="1" applyFont="1" applyFill="1" applyBorder="1"/>
    <xf numFmtId="166" fontId="1" fillId="3" borderId="0" xfId="2" applyNumberFormat="1" applyFont="1" applyFill="1"/>
    <xf numFmtId="166" fontId="7" fillId="3" borderId="1" xfId="2" applyNumberFormat="1" applyFill="1" applyBorder="1"/>
    <xf numFmtId="165" fontId="7" fillId="3" borderId="1" xfId="2" applyNumberFormat="1" applyFill="1" applyBorder="1"/>
    <xf numFmtId="165" fontId="1" fillId="3" borderId="1" xfId="0" applyNumberFormat="1" applyFont="1" applyFill="1" applyBorder="1"/>
    <xf numFmtId="0" fontId="4" fillId="3" borderId="0" xfId="1" applyFill="1" applyAlignment="1">
      <alignment vertical="center"/>
      <protection locked="0"/>
    </xf>
    <xf numFmtId="0" fontId="14" fillId="3" borderId="0" xfId="0" applyFont="1" applyFill="1"/>
    <xf numFmtId="0" fontId="14" fillId="3" borderId="0" xfId="0" applyFont="1" applyFill="1" applyAlignment="1">
      <alignment vertical="center"/>
    </xf>
    <xf numFmtId="0" fontId="2" fillId="3" borderId="0" xfId="0" applyFont="1" applyFill="1" applyAlignment="1">
      <alignment horizontal="left" vertical="top" wrapText="1"/>
    </xf>
    <xf numFmtId="0" fontId="16" fillId="3" borderId="0" xfId="0" applyFont="1" applyFill="1" applyAlignment="1">
      <alignment vertical="center"/>
    </xf>
    <xf numFmtId="0" fontId="15" fillId="3" borderId="0" xfId="0" applyFont="1" applyFill="1" applyAlignment="1">
      <alignment vertical="center"/>
    </xf>
    <xf numFmtId="0" fontId="5" fillId="3" borderId="0" xfId="0" applyFont="1" applyFill="1" applyAlignment="1">
      <alignment vertical="top"/>
    </xf>
    <xf numFmtId="49" fontId="0" fillId="0" borderId="0" xfId="0" applyNumberFormat="1"/>
    <xf numFmtId="0" fontId="0" fillId="3" borderId="0" xfId="0" applyFill="1" applyAlignment="1">
      <alignment horizontal="left" vertical="top" wrapText="1"/>
    </xf>
    <xf numFmtId="0" fontId="12" fillId="3" borderId="0" xfId="4" applyFill="1" applyAlignment="1">
      <alignment horizontal="left" vertical="top" wrapText="1"/>
    </xf>
    <xf numFmtId="0" fontId="12" fillId="3" borderId="0" xfId="4" applyFill="1" applyAlignment="1">
      <alignment vertical="top" wrapText="1"/>
    </xf>
    <xf numFmtId="0" fontId="10" fillId="0" borderId="0" xfId="0" applyFont="1"/>
    <xf numFmtId="0" fontId="2" fillId="3" borderId="0" xfId="0" applyFont="1" applyFill="1" applyAlignment="1">
      <alignment horizontal="left" vertical="top"/>
    </xf>
    <xf numFmtId="0" fontId="2" fillId="3" borderId="1" xfId="0" applyFont="1" applyFill="1" applyBorder="1" applyAlignment="1">
      <alignment horizontal="left" vertical="top"/>
    </xf>
    <xf numFmtId="0" fontId="2" fillId="3" borderId="1" xfId="0" applyFont="1" applyFill="1" applyBorder="1" applyAlignment="1">
      <alignment horizontal="left" vertical="top" wrapText="1"/>
    </xf>
    <xf numFmtId="0" fontId="5" fillId="3" borderId="0" xfId="0" applyFont="1" applyFill="1" applyAlignment="1">
      <alignment horizontal="left" vertical="top"/>
    </xf>
    <xf numFmtId="0" fontId="5" fillId="3" borderId="1" xfId="0" applyFont="1" applyFill="1" applyBorder="1" applyAlignment="1">
      <alignment vertical="top" wrapText="1"/>
    </xf>
    <xf numFmtId="0" fontId="0" fillId="2" borderId="0" xfId="0" applyFill="1" applyAlignment="1">
      <alignment vertical="top" wrapText="1"/>
    </xf>
    <xf numFmtId="0" fontId="2" fillId="2" borderId="0" xfId="0" applyFont="1" applyFill="1" applyAlignment="1">
      <alignment horizontal="left" vertical="top" wrapText="1"/>
    </xf>
    <xf numFmtId="0" fontId="5" fillId="2" borderId="0" xfId="0" applyFont="1" applyFill="1" applyAlignment="1">
      <alignment vertical="top" wrapText="1"/>
    </xf>
    <xf numFmtId="0" fontId="0" fillId="2" borderId="0" xfId="0" applyFill="1" applyAlignment="1">
      <alignment horizontal="left" vertical="center"/>
    </xf>
    <xf numFmtId="0" fontId="1" fillId="3" borderId="0" xfId="0" applyFont="1" applyFill="1" applyAlignment="1">
      <alignment vertical="top" wrapText="1"/>
    </xf>
    <xf numFmtId="0" fontId="1" fillId="3" borderId="0" xfId="0" applyFont="1" applyFill="1" applyAlignment="1" applyProtection="1">
      <alignment vertical="top" wrapText="1"/>
      <protection locked="0"/>
    </xf>
    <xf numFmtId="0" fontId="2" fillId="3" borderId="0" xfId="4" applyFont="1" applyFill="1" applyAlignment="1">
      <alignment vertical="top"/>
    </xf>
    <xf numFmtId="0" fontId="2" fillId="0" borderId="4" xfId="0" applyFont="1" applyBorder="1" applyProtection="1">
      <protection locked="0"/>
    </xf>
    <xf numFmtId="0" fontId="9" fillId="3" borderId="0" xfId="0" applyFont="1" applyFill="1" applyAlignment="1">
      <alignment horizontal="left" vertical="top" wrapText="1"/>
    </xf>
    <xf numFmtId="0" fontId="1" fillId="3" borderId="0" xfId="0" applyFont="1" applyFill="1" applyAlignment="1">
      <alignment horizontal="left" vertical="top" wrapText="1"/>
    </xf>
    <xf numFmtId="0" fontId="13" fillId="0" borderId="7" xfId="0" applyFont="1" applyBorder="1" applyAlignment="1">
      <alignment vertical="center" wrapText="1"/>
    </xf>
    <xf numFmtId="0" fontId="13" fillId="0" borderId="8" xfId="0" applyFont="1" applyBorder="1" applyAlignment="1">
      <alignment vertical="center" wrapText="1"/>
    </xf>
    <xf numFmtId="0" fontId="13" fillId="8" borderId="5" xfId="0" applyFont="1" applyFill="1" applyBorder="1" applyAlignment="1">
      <alignment vertical="center" wrapText="1"/>
    </xf>
    <xf numFmtId="0" fontId="13" fillId="8" borderId="6" xfId="0" applyFont="1" applyFill="1" applyBorder="1" applyAlignment="1">
      <alignment vertical="center" wrapText="1"/>
    </xf>
    <xf numFmtId="0" fontId="0" fillId="2" borderId="0" xfId="0" applyFill="1" applyAlignment="1">
      <alignment horizontal="left" vertical="top" wrapText="1"/>
    </xf>
    <xf numFmtId="0" fontId="1" fillId="2" borderId="0" xfId="0" applyFont="1" applyFill="1" applyAlignment="1">
      <alignment horizontal="left" vertical="top" wrapText="1"/>
    </xf>
    <xf numFmtId="49" fontId="2" fillId="3" borderId="0" xfId="0" applyNumberFormat="1" applyFont="1" applyFill="1" applyAlignment="1">
      <alignment wrapText="1"/>
    </xf>
    <xf numFmtId="0" fontId="2" fillId="3" borderId="0" xfId="0" applyFont="1" applyFill="1"/>
    <xf numFmtId="49" fontId="0" fillId="3" borderId="0" xfId="0" applyNumberFormat="1" applyFill="1" applyAlignment="1">
      <alignment vertical="top" wrapText="1"/>
    </xf>
    <xf numFmtId="0" fontId="0" fillId="3" borderId="0" xfId="0" applyFill="1" applyAlignment="1">
      <alignment vertical="top" wrapText="1"/>
    </xf>
    <xf numFmtId="166" fontId="7" fillId="3" borderId="0" xfId="2" applyNumberFormat="1" applyFill="1"/>
    <xf numFmtId="0" fontId="0" fillId="2" borderId="0" xfId="0" applyFill="1" applyAlignment="1">
      <alignment horizontal="left" vertical="center" wrapText="1"/>
    </xf>
    <xf numFmtId="0" fontId="19" fillId="3" borderId="0" xfId="0" applyFont="1" applyFill="1" applyAlignment="1">
      <alignment horizontal="left" vertical="center"/>
    </xf>
    <xf numFmtId="0" fontId="19" fillId="3" borderId="0" xfId="0" applyFont="1" applyFill="1"/>
    <xf numFmtId="1" fontId="0" fillId="3" borderId="0" xfId="0" applyNumberFormat="1" applyFill="1" applyAlignment="1">
      <alignment vertical="center"/>
    </xf>
    <xf numFmtId="0" fontId="2" fillId="6" borderId="1" xfId="1" applyFont="1" applyFill="1" applyBorder="1" applyAlignment="1" applyProtection="1">
      <alignment vertical="center"/>
    </xf>
    <xf numFmtId="49" fontId="0" fillId="3" borderId="0" xfId="0" applyNumberFormat="1" applyFill="1" applyProtection="1">
      <protection locked="0"/>
    </xf>
    <xf numFmtId="4" fontId="6" fillId="3" borderId="0" xfId="2" applyNumberFormat="1" applyFont="1" applyFill="1"/>
    <xf numFmtId="0" fontId="2" fillId="0" borderId="0" xfId="0" quotePrefix="1" applyFont="1"/>
    <xf numFmtId="2" fontId="0" fillId="0" borderId="0" xfId="0" applyNumberFormat="1"/>
    <xf numFmtId="11" fontId="7" fillId="3" borderId="1" xfId="2" applyNumberFormat="1" applyFill="1" applyBorder="1"/>
    <xf numFmtId="43" fontId="7" fillId="3" borderId="1" xfId="2" applyFill="1" applyBorder="1"/>
    <xf numFmtId="43" fontId="0" fillId="3" borderId="1" xfId="2" applyFont="1" applyFill="1" applyBorder="1"/>
    <xf numFmtId="0" fontId="6" fillId="2" borderId="0" xfId="0" applyFont="1" applyFill="1"/>
    <xf numFmtId="0" fontId="2" fillId="2" borderId="0" xfId="0" applyFont="1" applyFill="1" applyAlignment="1">
      <alignment wrapText="1"/>
    </xf>
    <xf numFmtId="0" fontId="0" fillId="2" borderId="0" xfId="0" quotePrefix="1" applyFill="1"/>
    <xf numFmtId="9" fontId="2" fillId="2" borderId="0" xfId="3" applyFont="1" applyFill="1"/>
    <xf numFmtId="164" fontId="2" fillId="2" borderId="0" xfId="2" applyNumberFormat="1" applyFont="1" applyFill="1"/>
    <xf numFmtId="49" fontId="20" fillId="3" borderId="0" xfId="0" applyNumberFormat="1" applyFont="1" applyFill="1"/>
    <xf numFmtId="0" fontId="20" fillId="3" borderId="0" xfId="0" applyFont="1" applyFill="1"/>
    <xf numFmtId="0" fontId="6" fillId="2" borderId="0" xfId="0" applyFont="1" applyFill="1" applyAlignment="1">
      <alignment horizontal="left" vertical="top" wrapText="1"/>
    </xf>
    <xf numFmtId="0" fontId="14" fillId="3" borderId="0" xfId="0" applyFont="1" applyFill="1" applyAlignment="1">
      <alignment horizontal="right"/>
    </xf>
    <xf numFmtId="4" fontId="14" fillId="3" borderId="0" xfId="2" applyNumberFormat="1" applyFont="1" applyFill="1"/>
    <xf numFmtId="0" fontId="6" fillId="3" borderId="0" xfId="0" applyFont="1" applyFill="1" applyAlignment="1">
      <alignment vertical="top" wrapText="1"/>
    </xf>
    <xf numFmtId="0" fontId="2" fillId="3" borderId="0" xfId="4" applyFont="1" applyFill="1" applyAlignment="1">
      <alignment vertical="top" wrapText="1"/>
    </xf>
    <xf numFmtId="0" fontId="12" fillId="3" borderId="0" xfId="4" applyFill="1" applyAlignment="1">
      <alignment vertical="top"/>
    </xf>
    <xf numFmtId="0" fontId="22" fillId="3" borderId="0" xfId="0" applyFont="1" applyFill="1" applyAlignment="1">
      <alignment horizontal="left" vertical="center"/>
    </xf>
    <xf numFmtId="0" fontId="0" fillId="3" borderId="0" xfId="0" applyFill="1" applyAlignment="1">
      <alignment vertical="top"/>
    </xf>
    <xf numFmtId="43" fontId="2" fillId="3" borderId="1" xfId="2" applyFont="1" applyFill="1" applyBorder="1"/>
    <xf numFmtId="165" fontId="2" fillId="3" borderId="1" xfId="2" applyNumberFormat="1" applyFont="1" applyFill="1" applyBorder="1"/>
    <xf numFmtId="0" fontId="25" fillId="3" borderId="0" xfId="0" applyFont="1" applyFill="1" applyAlignment="1">
      <alignment horizontal="left" vertical="center"/>
    </xf>
    <xf numFmtId="0" fontId="4" fillId="9" borderId="0" xfId="1" applyFill="1">
      <protection locked="0"/>
    </xf>
    <xf numFmtId="2" fontId="0" fillId="5" borderId="0" xfId="0" applyNumberFormat="1" applyFill="1"/>
    <xf numFmtId="0" fontId="26" fillId="3" borderId="0" xfId="0" applyFont="1" applyFill="1" applyAlignment="1">
      <alignment horizontal="left" vertical="center"/>
    </xf>
    <xf numFmtId="0" fontId="14" fillId="3" borderId="0" xfId="0" applyFont="1" applyFill="1" applyAlignment="1">
      <alignment horizontal="left" vertical="center" wrapText="1"/>
    </xf>
    <xf numFmtId="49" fontId="0" fillId="3" borderId="0" xfId="0" quotePrefix="1" applyNumberFormat="1" applyFill="1"/>
    <xf numFmtId="0" fontId="0" fillId="0" borderId="0" xfId="0" quotePrefix="1"/>
    <xf numFmtId="0" fontId="12" fillId="3" borderId="0" xfId="4" applyFill="1"/>
    <xf numFmtId="0" fontId="0" fillId="3" borderId="10" xfId="0" applyFill="1" applyBorder="1"/>
    <xf numFmtId="0" fontId="0" fillId="3" borderId="11" xfId="0" applyFill="1" applyBorder="1"/>
    <xf numFmtId="0" fontId="0" fillId="3" borderId="8" xfId="0" applyFill="1" applyBorder="1"/>
    <xf numFmtId="49" fontId="1" fillId="3" borderId="12" xfId="0" applyNumberFormat="1" applyFont="1" applyFill="1" applyBorder="1"/>
    <xf numFmtId="49" fontId="1" fillId="3" borderId="13" xfId="0" applyNumberFormat="1" applyFont="1" applyFill="1" applyBorder="1"/>
    <xf numFmtId="0" fontId="0" fillId="3" borderId="14" xfId="0" applyFill="1" applyBorder="1"/>
    <xf numFmtId="167" fontId="2" fillId="6" borderId="1" xfId="1" applyNumberFormat="1" applyFont="1" applyFill="1" applyBorder="1" applyAlignment="1" applyProtection="1">
      <alignment vertical="center"/>
    </xf>
    <xf numFmtId="0" fontId="14" fillId="0" borderId="0" xfId="1" applyFont="1" applyFill="1" applyAlignment="1" applyProtection="1">
      <alignment horizontal="left" vertical="top" wrapText="1"/>
    </xf>
    <xf numFmtId="0" fontId="14" fillId="3" borderId="0" xfId="0" applyFont="1" applyFill="1" applyAlignment="1">
      <alignment horizontal="right"/>
    </xf>
    <xf numFmtId="0" fontId="14" fillId="3" borderId="9" xfId="0" applyFont="1" applyFill="1" applyBorder="1" applyAlignment="1">
      <alignment horizontal="right"/>
    </xf>
    <xf numFmtId="0" fontId="1" fillId="3" borderId="0" xfId="0" applyFont="1" applyFill="1" applyAlignment="1">
      <alignment horizontal="left" wrapText="1"/>
    </xf>
    <xf numFmtId="0" fontId="0" fillId="3" borderId="0" xfId="0" applyFill="1" applyAlignment="1">
      <alignment horizontal="left" vertical="top" wrapText="1"/>
    </xf>
    <xf numFmtId="0" fontId="5" fillId="3" borderId="0" xfId="0" applyFont="1" applyFill="1" applyAlignment="1">
      <alignment horizontal="left" wrapText="1"/>
    </xf>
    <xf numFmtId="0" fontId="2" fillId="3" borderId="0" xfId="0" applyFont="1" applyFill="1" applyAlignment="1">
      <alignment horizontal="left" vertical="top" wrapText="1"/>
    </xf>
    <xf numFmtId="0" fontId="0" fillId="3" borderId="1" xfId="0" applyFill="1" applyBorder="1" applyAlignment="1">
      <alignment horizontal="left"/>
    </xf>
    <xf numFmtId="0" fontId="4" fillId="5" borderId="0" xfId="1" applyAlignment="1">
      <alignment horizontal="left"/>
      <protection locked="0"/>
    </xf>
    <xf numFmtId="14" fontId="1" fillId="3" borderId="0" xfId="0" applyNumberFormat="1" applyFont="1" applyFill="1" applyAlignment="1">
      <alignment horizontal="left" wrapText="1"/>
    </xf>
    <xf numFmtId="0" fontId="0" fillId="3" borderId="0" xfId="0" applyFill="1" applyAlignment="1">
      <alignment horizontal="left" vertical="center" wrapText="1"/>
    </xf>
    <xf numFmtId="0" fontId="4" fillId="5" borderId="0" xfId="1" applyAlignment="1">
      <alignment horizontal="left" vertical="top" wrapText="1"/>
      <protection locked="0"/>
    </xf>
    <xf numFmtId="16" fontId="4" fillId="5" borderId="0" xfId="1" applyNumberFormat="1" applyAlignment="1">
      <alignment horizontal="left"/>
      <protection locked="0"/>
    </xf>
    <xf numFmtId="16" fontId="4" fillId="5" borderId="0" xfId="1" applyNumberFormat="1" applyAlignment="1">
      <alignment horizontal="center"/>
      <protection locked="0"/>
    </xf>
    <xf numFmtId="0" fontId="4" fillId="5" borderId="0" xfId="1" applyAlignment="1">
      <alignment horizontal="center"/>
      <protection locked="0"/>
    </xf>
    <xf numFmtId="0" fontId="19" fillId="3" borderId="0" xfId="0" applyFont="1" applyFill="1" applyAlignment="1">
      <alignment horizontal="left" wrapText="1"/>
    </xf>
    <xf numFmtId="0" fontId="14" fillId="3" borderId="0" xfId="0" applyFont="1" applyFill="1" applyAlignment="1">
      <alignment horizontal="left" wrapText="1"/>
    </xf>
    <xf numFmtId="0" fontId="12" fillId="3" borderId="0" xfId="4" applyFill="1" applyAlignment="1">
      <alignment horizontal="left" vertical="top" wrapText="1"/>
    </xf>
    <xf numFmtId="0" fontId="2" fillId="3" borderId="0" xfId="4" applyFont="1" applyFill="1" applyAlignment="1">
      <alignment horizontal="left" vertical="top" wrapText="1"/>
    </xf>
    <xf numFmtId="0" fontId="1" fillId="3" borderId="0" xfId="0" applyFont="1" applyFill="1" applyAlignment="1">
      <alignment horizontal="left" vertical="top" wrapText="1"/>
    </xf>
    <xf numFmtId="0" fontId="6" fillId="3" borderId="0" xfId="0" applyFont="1" applyFill="1" applyAlignment="1">
      <alignment horizontal="left" vertical="top" wrapText="1"/>
    </xf>
    <xf numFmtId="0" fontId="17" fillId="3" borderId="0" xfId="0" applyFont="1" applyFill="1" applyAlignment="1">
      <alignment horizontal="left" vertical="top" wrapText="1"/>
    </xf>
    <xf numFmtId="0" fontId="1" fillId="3" borderId="0" xfId="0" applyFont="1" applyFill="1" applyAlignment="1" applyProtection="1">
      <alignment horizontal="left" vertical="top" wrapText="1"/>
      <protection locked="0"/>
    </xf>
    <xf numFmtId="0" fontId="5" fillId="3" borderId="0" xfId="0" applyFont="1" applyFill="1" applyAlignment="1">
      <alignment horizontal="left" vertical="top" wrapText="1"/>
    </xf>
  </cellXfs>
  <cellStyles count="5">
    <cellStyle name="Hyperkobling" xfId="4" builtinId="8"/>
    <cellStyle name="Inndata" xfId="1" builtinId="20" customBuiltin="1"/>
    <cellStyle name="Komma" xfId="2" builtinId="3"/>
    <cellStyle name="Normal" xfId="0" builtinId="0"/>
    <cellStyle name="Prosent" xfId="3" builtinId="5"/>
  </cellStyles>
  <dxfs count="5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FF0000"/>
      </font>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rgb="FFFF0000"/>
      </font>
    </dxf>
    <dxf>
      <font>
        <color theme="0"/>
      </font>
      <fill>
        <patternFill patternType="solid">
          <fgColor theme="0"/>
          <bgColor theme="0"/>
        </patternFill>
      </fill>
      <border>
        <left/>
        <right/>
        <top/>
        <bottom/>
        <vertical/>
        <horizontal/>
      </border>
    </dxf>
    <dxf>
      <font>
        <color rgb="FFFF000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fill>
        <patternFill>
          <bgColor theme="0"/>
        </patternFill>
      </fill>
      <border>
        <left/>
        <right/>
        <top/>
        <bottom/>
      </border>
    </dxf>
    <dxf>
      <font>
        <color rgb="FFFF0000"/>
      </font>
    </dxf>
    <dxf>
      <font>
        <b/>
        <i val="0"/>
        <color rgb="FFFF0000"/>
      </font>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b/>
        <i val="0"/>
        <color rgb="FFFF0000"/>
      </font>
    </dxf>
    <dxf>
      <font>
        <b/>
        <i val="0"/>
        <color rgb="FFFF0000"/>
      </font>
    </dxf>
    <dxf>
      <border>
        <left style="thin">
          <color auto="1"/>
        </left>
        <right style="thin">
          <color auto="1"/>
        </right>
        <top style="thin">
          <color auto="1"/>
        </top>
        <bottom style="thin">
          <color auto="1"/>
        </bottom>
        <vertical/>
        <horizontal/>
      </border>
    </dxf>
    <dxf>
      <font>
        <b/>
        <i val="0"/>
        <color rgb="FFFF0000"/>
      </font>
    </dxf>
    <dxf>
      <font>
        <color rgb="FFFF0000"/>
      </font>
    </dxf>
    <dxf>
      <font>
        <color theme="0"/>
      </font>
      <border>
        <left/>
        <right/>
        <top/>
        <bottom/>
      </border>
    </dxf>
    <dxf>
      <font>
        <color theme="0"/>
      </font>
      <border>
        <left/>
        <right/>
        <top/>
        <bottom/>
      </border>
    </dxf>
    <dxf>
      <font>
        <color theme="0"/>
      </font>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FFCC"/>
      <color rgb="FF006964"/>
      <color rgb="FFFF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415661</xdr:colOff>
      <xdr:row>7</xdr:row>
      <xdr:rowOff>29711</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0500" y="190500"/>
          <a:ext cx="1181403" cy="1159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285748</xdr:colOff>
      <xdr:row>5</xdr:row>
      <xdr:rowOff>0</xdr:rowOff>
    </xdr:from>
    <xdr:to>
      <xdr:col>12</xdr:col>
      <xdr:colOff>19048</xdr:colOff>
      <xdr:row>5</xdr:row>
      <xdr:rowOff>4048125</xdr:rowOff>
    </xdr:to>
    <xdr:pic>
      <xdr:nvPicPr>
        <xdr:cNvPr id="3" name="Bilde 2">
          <a:extLst>
            <a:ext uri="{FF2B5EF4-FFF2-40B4-BE49-F238E27FC236}">
              <a16:creationId xmlns:a16="http://schemas.microsoft.com/office/drawing/2014/main" id="{B9A94945-69BA-48DB-B9AF-3737F639698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1540"/>
        <a:stretch/>
      </xdr:blipFill>
      <xdr:spPr bwMode="auto">
        <a:xfrm>
          <a:off x="3655217" y="631031"/>
          <a:ext cx="6417469" cy="404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1266824</xdr:colOff>
      <xdr:row>9</xdr:row>
      <xdr:rowOff>1871663</xdr:rowOff>
    </xdr:from>
    <xdr:to>
      <xdr:col>10</xdr:col>
      <xdr:colOff>1531143</xdr:colOff>
      <xdr:row>9</xdr:row>
      <xdr:rowOff>3077369</xdr:rowOff>
    </xdr:to>
    <xdr:pic>
      <xdr:nvPicPr>
        <xdr:cNvPr id="2" name="Bilde 1">
          <a:extLst>
            <a:ext uri="{FF2B5EF4-FFF2-40B4-BE49-F238E27FC236}">
              <a16:creationId xmlns:a16="http://schemas.microsoft.com/office/drawing/2014/main" id="{B8AE8DCB-475C-47C5-81E5-406485B822D5}"/>
            </a:ext>
          </a:extLst>
        </xdr:cNvPr>
        <xdr:cNvPicPr>
          <a:picLocks noChangeAspect="1"/>
        </xdr:cNvPicPr>
      </xdr:nvPicPr>
      <xdr:blipFill>
        <a:blip xmlns:r="http://schemas.openxmlformats.org/officeDocument/2006/relationships" r:embed="rId2"/>
        <a:stretch>
          <a:fillRect/>
        </a:stretch>
      </xdr:blipFill>
      <xdr:spPr>
        <a:xfrm>
          <a:off x="7210424" y="7891463"/>
          <a:ext cx="1750219" cy="1205706"/>
        </a:xfrm>
        <a:prstGeom prst="rect">
          <a:avLst/>
        </a:prstGeom>
      </xdr:spPr>
    </xdr:pic>
    <xdr:clientData/>
  </xdr:twoCellAnchor>
  <xdr:twoCellAnchor editAs="oneCell">
    <xdr:from>
      <xdr:col>5</xdr:col>
      <xdr:colOff>226220</xdr:colOff>
      <xdr:row>9</xdr:row>
      <xdr:rowOff>147637</xdr:rowOff>
    </xdr:from>
    <xdr:to>
      <xdr:col>6</xdr:col>
      <xdr:colOff>1435895</xdr:colOff>
      <xdr:row>9</xdr:row>
      <xdr:rowOff>4743006</xdr:rowOff>
    </xdr:to>
    <xdr:pic>
      <xdr:nvPicPr>
        <xdr:cNvPr id="5" name="Bilde 4">
          <a:extLst>
            <a:ext uri="{FF2B5EF4-FFF2-40B4-BE49-F238E27FC236}">
              <a16:creationId xmlns:a16="http://schemas.microsoft.com/office/drawing/2014/main" id="{BB10ABCE-D1E9-4EF3-AB78-89CDA8B8E328}"/>
            </a:ext>
          </a:extLst>
        </xdr:cNvPr>
        <xdr:cNvPicPr>
          <a:picLocks noChangeAspect="1"/>
        </xdr:cNvPicPr>
      </xdr:nvPicPr>
      <xdr:blipFill>
        <a:blip xmlns:r="http://schemas.openxmlformats.org/officeDocument/2006/relationships" r:embed="rId3"/>
        <a:stretch>
          <a:fillRect/>
        </a:stretch>
      </xdr:blipFill>
      <xdr:spPr>
        <a:xfrm>
          <a:off x="492920" y="6024562"/>
          <a:ext cx="3000375" cy="4595369"/>
        </a:xfrm>
        <a:prstGeom prst="rect">
          <a:avLst/>
        </a:prstGeom>
      </xdr:spPr>
    </xdr:pic>
    <xdr:clientData/>
  </xdr:twoCellAnchor>
  <xdr:twoCellAnchor editAs="oneCell">
    <xdr:from>
      <xdr:col>8</xdr:col>
      <xdr:colOff>400051</xdr:colOff>
      <xdr:row>9</xdr:row>
      <xdr:rowOff>45242</xdr:rowOff>
    </xdr:from>
    <xdr:to>
      <xdr:col>9</xdr:col>
      <xdr:colOff>1214438</xdr:colOff>
      <xdr:row>9</xdr:row>
      <xdr:rowOff>3105197</xdr:rowOff>
    </xdr:to>
    <xdr:pic>
      <xdr:nvPicPr>
        <xdr:cNvPr id="9" name="Bilde 8">
          <a:extLst>
            <a:ext uri="{FF2B5EF4-FFF2-40B4-BE49-F238E27FC236}">
              <a16:creationId xmlns:a16="http://schemas.microsoft.com/office/drawing/2014/main" id="{EBF5C350-6A47-4F8A-B8C8-A46EBC6D8239}"/>
            </a:ext>
          </a:extLst>
        </xdr:cNvPr>
        <xdr:cNvPicPr>
          <a:picLocks noChangeAspect="1"/>
        </xdr:cNvPicPr>
      </xdr:nvPicPr>
      <xdr:blipFill>
        <a:blip xmlns:r="http://schemas.openxmlformats.org/officeDocument/2006/relationships" r:embed="rId4"/>
        <a:stretch>
          <a:fillRect/>
        </a:stretch>
      </xdr:blipFill>
      <xdr:spPr>
        <a:xfrm>
          <a:off x="4962526" y="6065042"/>
          <a:ext cx="2195512" cy="3059955"/>
        </a:xfrm>
        <a:prstGeom prst="rect">
          <a:avLst/>
        </a:prstGeom>
      </xdr:spPr>
    </xdr:pic>
    <xdr:clientData/>
  </xdr:twoCellAnchor>
  <xdr:twoCellAnchor editAs="oneCell">
    <xdr:from>
      <xdr:col>9</xdr:col>
      <xdr:colOff>1262063</xdr:colOff>
      <xdr:row>9</xdr:row>
      <xdr:rowOff>845343</xdr:rowOff>
    </xdr:from>
    <xdr:to>
      <xdr:col>10</xdr:col>
      <xdr:colOff>1097756</xdr:colOff>
      <xdr:row>9</xdr:row>
      <xdr:rowOff>1848959</xdr:rowOff>
    </xdr:to>
    <xdr:pic>
      <xdr:nvPicPr>
        <xdr:cNvPr id="10" name="Bilde 9">
          <a:extLst>
            <a:ext uri="{FF2B5EF4-FFF2-40B4-BE49-F238E27FC236}">
              <a16:creationId xmlns:a16="http://schemas.microsoft.com/office/drawing/2014/main" id="{139EE40E-07D2-4D3D-92F1-687C11BE532B}"/>
            </a:ext>
          </a:extLst>
        </xdr:cNvPr>
        <xdr:cNvPicPr>
          <a:picLocks noChangeAspect="1"/>
        </xdr:cNvPicPr>
      </xdr:nvPicPr>
      <xdr:blipFill>
        <a:blip xmlns:r="http://schemas.openxmlformats.org/officeDocument/2006/relationships" r:embed="rId5"/>
        <a:stretch>
          <a:fillRect/>
        </a:stretch>
      </xdr:blipFill>
      <xdr:spPr>
        <a:xfrm>
          <a:off x="7205663" y="6865143"/>
          <a:ext cx="1321593" cy="1003616"/>
        </a:xfrm>
        <a:prstGeom prst="rect">
          <a:avLst/>
        </a:prstGeom>
      </xdr:spPr>
    </xdr:pic>
    <xdr:clientData/>
  </xdr:twoCellAnchor>
  <xdr:twoCellAnchor editAs="oneCell">
    <xdr:from>
      <xdr:col>5</xdr:col>
      <xdr:colOff>71438</xdr:colOff>
      <xdr:row>29</xdr:row>
      <xdr:rowOff>428624</xdr:rowOff>
    </xdr:from>
    <xdr:to>
      <xdr:col>10</xdr:col>
      <xdr:colOff>559593</xdr:colOff>
      <xdr:row>40</xdr:row>
      <xdr:rowOff>241088</xdr:rowOff>
    </xdr:to>
    <xdr:pic>
      <xdr:nvPicPr>
        <xdr:cNvPr id="12" name="Bilde 11">
          <a:extLst>
            <a:ext uri="{FF2B5EF4-FFF2-40B4-BE49-F238E27FC236}">
              <a16:creationId xmlns:a16="http://schemas.microsoft.com/office/drawing/2014/main" id="{00FC0E13-D321-4410-ABBB-296893567542}"/>
            </a:ext>
          </a:extLst>
        </xdr:cNvPr>
        <xdr:cNvPicPr>
          <a:picLocks noChangeAspect="1"/>
        </xdr:cNvPicPr>
      </xdr:nvPicPr>
      <xdr:blipFill>
        <a:blip xmlns:r="http://schemas.openxmlformats.org/officeDocument/2006/relationships" r:embed="rId6"/>
        <a:stretch>
          <a:fillRect/>
        </a:stretch>
      </xdr:blipFill>
      <xdr:spPr>
        <a:xfrm>
          <a:off x="345282" y="11858624"/>
          <a:ext cx="7643811" cy="4801183"/>
        </a:xfrm>
        <a:prstGeom prst="rect">
          <a:avLst/>
        </a:prstGeom>
      </xdr:spPr>
    </xdr:pic>
    <xdr:clientData/>
  </xdr:twoCellAnchor>
  <xdr:twoCellAnchor editAs="oneCell">
    <xdr:from>
      <xdr:col>5</xdr:col>
      <xdr:colOff>95250</xdr:colOff>
      <xdr:row>60</xdr:row>
      <xdr:rowOff>11907</xdr:rowOff>
    </xdr:from>
    <xdr:to>
      <xdr:col>10</xdr:col>
      <xdr:colOff>642937</xdr:colOff>
      <xdr:row>82</xdr:row>
      <xdr:rowOff>337368</xdr:rowOff>
    </xdr:to>
    <xdr:pic>
      <xdr:nvPicPr>
        <xdr:cNvPr id="13" name="Bilde 12">
          <a:extLst>
            <a:ext uri="{FF2B5EF4-FFF2-40B4-BE49-F238E27FC236}">
              <a16:creationId xmlns:a16="http://schemas.microsoft.com/office/drawing/2014/main" id="{64519B94-3C75-4A16-B6C7-E2DB7787CB5A}"/>
            </a:ext>
          </a:extLst>
        </xdr:cNvPr>
        <xdr:cNvPicPr>
          <a:picLocks noChangeAspect="1"/>
        </xdr:cNvPicPr>
      </xdr:nvPicPr>
      <xdr:blipFill>
        <a:blip xmlns:r="http://schemas.openxmlformats.org/officeDocument/2006/relationships" r:embed="rId7"/>
        <a:stretch>
          <a:fillRect/>
        </a:stretch>
      </xdr:blipFill>
      <xdr:spPr>
        <a:xfrm>
          <a:off x="369094" y="23622001"/>
          <a:ext cx="7703343" cy="4516461"/>
        </a:xfrm>
        <a:prstGeom prst="rect">
          <a:avLst/>
        </a:prstGeom>
      </xdr:spPr>
    </xdr:pic>
    <xdr:clientData/>
  </xdr:twoCellAnchor>
  <xdr:twoCellAnchor editAs="oneCell">
    <xdr:from>
      <xdr:col>5</xdr:col>
      <xdr:colOff>83344</xdr:colOff>
      <xdr:row>43</xdr:row>
      <xdr:rowOff>47626</xdr:rowOff>
    </xdr:from>
    <xdr:to>
      <xdr:col>10</xdr:col>
      <xdr:colOff>1881459</xdr:colOff>
      <xdr:row>55</xdr:row>
      <xdr:rowOff>1666875</xdr:rowOff>
    </xdr:to>
    <xdr:pic>
      <xdr:nvPicPr>
        <xdr:cNvPr id="14" name="Bilde 13">
          <a:extLst>
            <a:ext uri="{FF2B5EF4-FFF2-40B4-BE49-F238E27FC236}">
              <a16:creationId xmlns:a16="http://schemas.microsoft.com/office/drawing/2014/main" id="{2E458999-7F6F-4F50-A14F-44935A1CBDFA}"/>
            </a:ext>
          </a:extLst>
        </xdr:cNvPr>
        <xdr:cNvPicPr>
          <a:picLocks noChangeAspect="1"/>
        </xdr:cNvPicPr>
      </xdr:nvPicPr>
      <xdr:blipFill>
        <a:blip xmlns:r="http://schemas.openxmlformats.org/officeDocument/2006/relationships" r:embed="rId8"/>
        <a:stretch>
          <a:fillRect/>
        </a:stretch>
      </xdr:blipFill>
      <xdr:spPr>
        <a:xfrm>
          <a:off x="357188" y="17573626"/>
          <a:ext cx="8953771" cy="5179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218017</xdr:colOff>
      <xdr:row>7</xdr:row>
      <xdr:rowOff>16376</xdr:rowOff>
    </xdr:to>
    <xdr:pic>
      <xdr:nvPicPr>
        <xdr:cNvPr id="2" name="Bil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38125" y="190500"/>
          <a:ext cx="1189567" cy="1159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ljodir-my.sharepoint.com/rom/1058/ekstern/5_Utviklingsfase/Utvikling_tiltaksberegninger/Tiltaksberegninger%20mal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ltaksberegning"/>
      <sheetName val="Metode og bakgrunnsdata"/>
      <sheetName val="Versjonslogg"/>
      <sheetName val="Skjult"/>
      <sheetName val="Formler ect"/>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miljodirektoratet.no/klimagassutslipp-arealbruk-kommuner" TargetMode="External"/><Relationship Id="rId2" Type="http://schemas.openxmlformats.org/officeDocument/2006/relationships/hyperlink" Target="https://www.regjeringen.no/contentassets/b1752a6a42f84a88a9595a4061956b43/no/pdfs/reguleringsplanveileder_sept_2018.pdf" TargetMode="External"/><Relationship Id="rId1" Type="http://schemas.openxmlformats.org/officeDocument/2006/relationships/hyperlink" Target="https://kilden.nibio.no/"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pageSetUpPr fitToPage="1"/>
  </sheetPr>
  <dimension ref="A1:AP316"/>
  <sheetViews>
    <sheetView tabSelected="1" topLeftCell="A19" zoomScale="80" zoomScaleNormal="80" workbookViewId="0">
      <selection activeCell="J32" sqref="J32"/>
    </sheetView>
  </sheetViews>
  <sheetFormatPr baseColWidth="10" defaultColWidth="11.42578125" defaultRowHeight="15" x14ac:dyDescent="0.25"/>
  <cols>
    <col min="1" max="1" width="2.5703125" style="2" customWidth="1"/>
    <col min="2" max="2" width="0.85546875" style="2" customWidth="1"/>
    <col min="3" max="3" width="10.85546875" style="2" customWidth="1"/>
    <col min="4" max="4" width="19.42578125" style="2" customWidth="1"/>
    <col min="5" max="5" width="17.42578125" style="2" customWidth="1"/>
    <col min="6" max="6" width="14.42578125" style="2" customWidth="1"/>
    <col min="7" max="7" width="15.42578125" style="2" customWidth="1"/>
    <col min="8" max="8" width="10.5703125" style="2" customWidth="1"/>
    <col min="9" max="10" width="16.42578125" style="2" customWidth="1"/>
    <col min="11" max="11" width="11.5703125" style="2" customWidth="1"/>
    <col min="12" max="12" width="14.85546875" style="2" customWidth="1"/>
    <col min="13" max="13" width="7.42578125" style="2" customWidth="1"/>
    <col min="14" max="14" width="14.42578125" style="2" customWidth="1"/>
    <col min="15" max="15" width="16" style="2" customWidth="1"/>
    <col min="16" max="16" width="11.5703125" style="2" customWidth="1"/>
    <col min="17" max="17" width="14.42578125" style="2" customWidth="1"/>
    <col min="18" max="18" width="10.5703125" style="2" customWidth="1"/>
    <col min="19" max="19" width="12.5703125" style="2" customWidth="1"/>
    <col min="20" max="20" width="16.42578125" style="2" customWidth="1"/>
    <col min="21" max="21" width="11.42578125" style="2" customWidth="1"/>
    <col min="22" max="22" width="14.5703125" style="2" customWidth="1"/>
    <col min="23" max="23" width="10.5703125" style="2" customWidth="1"/>
    <col min="24" max="24" width="9.5703125" style="2" customWidth="1"/>
    <col min="25" max="25" width="15.42578125" style="2" customWidth="1"/>
    <col min="26" max="26" width="52.140625" style="2" customWidth="1"/>
    <col min="27" max="27" width="4.5703125" style="2" customWidth="1"/>
    <col min="28" max="28" width="4.42578125" style="2" customWidth="1"/>
    <col min="29" max="16384" width="11.42578125" style="2"/>
  </cols>
  <sheetData>
    <row r="1" spans="1:42"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5" customHeight="1" x14ac:dyDescent="0.25">
      <c r="A2" s="1"/>
      <c r="B2" s="1"/>
      <c r="C2" s="1"/>
      <c r="D2" s="1"/>
      <c r="E2" s="156" t="s">
        <v>0</v>
      </c>
      <c r="F2" s="156"/>
      <c r="G2" s="1"/>
      <c r="H2" s="1"/>
      <c r="I2" s="1"/>
      <c r="J2" s="1"/>
      <c r="K2" s="1"/>
      <c r="L2" s="1"/>
      <c r="M2" s="1"/>
      <c r="N2" s="1"/>
      <c r="O2" s="159" t="s">
        <v>1</v>
      </c>
      <c r="P2" s="159"/>
      <c r="Q2" s="159"/>
      <c r="R2" s="159"/>
      <c r="S2" s="159"/>
      <c r="T2" s="159"/>
      <c r="U2" s="159"/>
      <c r="V2" s="159"/>
      <c r="W2" s="159"/>
      <c r="X2" s="159"/>
      <c r="Y2" s="159"/>
      <c r="Z2" s="159"/>
      <c r="AA2" s="159"/>
      <c r="AB2" s="1"/>
      <c r="AC2" s="1"/>
      <c r="AD2" s="1"/>
      <c r="AE2" s="1"/>
      <c r="AF2" s="1"/>
      <c r="AG2" s="1"/>
      <c r="AH2" s="1"/>
      <c r="AI2" s="1"/>
      <c r="AJ2" s="1"/>
      <c r="AK2" s="1"/>
      <c r="AL2" s="1"/>
      <c r="AM2" s="1"/>
      <c r="AN2" s="1"/>
      <c r="AO2" s="1"/>
      <c r="AP2" s="1"/>
    </row>
    <row r="3" spans="1:42" x14ac:dyDescent="0.25">
      <c r="A3" s="1"/>
      <c r="B3" s="1"/>
      <c r="C3" s="1"/>
      <c r="D3" s="1"/>
      <c r="E3" s="160">
        <v>45212</v>
      </c>
      <c r="F3" s="156"/>
      <c r="G3" s="1"/>
      <c r="H3" s="1"/>
      <c r="I3" s="1"/>
      <c r="J3" s="1"/>
      <c r="K3" s="1"/>
      <c r="L3" s="1"/>
      <c r="M3" s="1"/>
      <c r="N3" s="1"/>
      <c r="O3" s="159"/>
      <c r="P3" s="159"/>
      <c r="Q3" s="159"/>
      <c r="R3" s="159"/>
      <c r="S3" s="159"/>
      <c r="T3" s="159"/>
      <c r="U3" s="159"/>
      <c r="V3" s="159"/>
      <c r="W3" s="159"/>
      <c r="X3" s="159"/>
      <c r="Y3" s="159"/>
      <c r="Z3" s="159"/>
      <c r="AA3" s="159"/>
      <c r="AB3" s="1"/>
      <c r="AC3" s="1"/>
      <c r="AD3" s="1"/>
      <c r="AE3" s="1"/>
      <c r="AF3" s="1"/>
      <c r="AG3" s="1"/>
      <c r="AH3" s="1"/>
      <c r="AI3" s="1"/>
      <c r="AJ3" s="1"/>
      <c r="AK3" s="1"/>
      <c r="AL3" s="1"/>
      <c r="AM3" s="1"/>
      <c r="AN3" s="1"/>
      <c r="AO3" s="1"/>
      <c r="AP3" s="1"/>
    </row>
    <row r="4" spans="1:42" x14ac:dyDescent="0.25">
      <c r="A4" s="1"/>
      <c r="B4" s="1"/>
      <c r="C4" s="1"/>
      <c r="D4" s="1"/>
      <c r="E4" s="156" t="s">
        <v>2</v>
      </c>
      <c r="F4" s="156"/>
      <c r="G4" s="1"/>
      <c r="H4" s="1"/>
      <c r="I4" s="1"/>
      <c r="J4" s="1"/>
      <c r="K4" s="1"/>
      <c r="L4" s="1"/>
      <c r="M4" s="1"/>
      <c r="N4" s="1"/>
      <c r="O4" s="159"/>
      <c r="P4" s="159"/>
      <c r="Q4" s="159"/>
      <c r="R4" s="159"/>
      <c r="S4" s="159"/>
      <c r="T4" s="159"/>
      <c r="U4" s="159"/>
      <c r="V4" s="159"/>
      <c r="W4" s="159"/>
      <c r="X4" s="159"/>
      <c r="Y4" s="159"/>
      <c r="Z4" s="159"/>
      <c r="AA4" s="159"/>
      <c r="AB4" s="1"/>
      <c r="AC4" s="1"/>
      <c r="AD4" s="1"/>
      <c r="AE4" s="1"/>
      <c r="AF4" s="1"/>
      <c r="AG4" s="1"/>
      <c r="AH4" s="1"/>
      <c r="AI4" s="1"/>
      <c r="AJ4" s="1"/>
      <c r="AK4" s="1"/>
      <c r="AL4" s="1"/>
      <c r="AM4" s="1"/>
      <c r="AN4" s="1"/>
      <c r="AO4" s="1"/>
      <c r="AP4" s="1"/>
    </row>
    <row r="5" spans="1:42" x14ac:dyDescent="0.25">
      <c r="A5" s="1"/>
      <c r="B5" s="1"/>
      <c r="C5" s="1"/>
      <c r="D5" s="1"/>
      <c r="E5" s="161">
        <v>45212</v>
      </c>
      <c r="F5" s="162"/>
      <c r="G5" s="1"/>
      <c r="H5" s="1"/>
      <c r="I5" s="1"/>
      <c r="J5" s="1"/>
      <c r="K5" s="1"/>
      <c r="L5" s="1"/>
      <c r="M5" s="1"/>
      <c r="N5" s="1"/>
      <c r="O5" s="159"/>
      <c r="P5" s="159"/>
      <c r="Q5" s="159"/>
      <c r="R5" s="159"/>
      <c r="S5" s="159"/>
      <c r="T5" s="159"/>
      <c r="U5" s="159"/>
      <c r="V5" s="159"/>
      <c r="W5" s="159"/>
      <c r="X5" s="159"/>
      <c r="Y5" s="159"/>
      <c r="Z5" s="159"/>
      <c r="AA5" s="159"/>
      <c r="AB5" s="1"/>
      <c r="AC5" s="1"/>
      <c r="AD5" s="1"/>
      <c r="AE5" s="1"/>
      <c r="AF5" s="1"/>
      <c r="AG5" s="1"/>
      <c r="AH5" s="1"/>
      <c r="AI5" s="1"/>
      <c r="AJ5" s="1"/>
      <c r="AK5" s="1"/>
      <c r="AL5" s="1"/>
      <c r="AM5" s="1"/>
      <c r="AN5" s="1"/>
      <c r="AO5" s="1"/>
      <c r="AP5" s="1"/>
    </row>
    <row r="6" spans="1:42" x14ac:dyDescent="0.25">
      <c r="A6" s="1"/>
      <c r="B6" s="1"/>
      <c r="C6" s="1"/>
      <c r="D6" s="1"/>
      <c r="E6" s="156" t="s">
        <v>3</v>
      </c>
      <c r="F6" s="156"/>
      <c r="G6" s="1"/>
      <c r="H6" s="1"/>
      <c r="I6" s="1"/>
      <c r="J6" s="1"/>
      <c r="K6" s="1"/>
      <c r="L6" s="1"/>
      <c r="M6" s="1"/>
      <c r="N6" s="1"/>
      <c r="O6" s="159"/>
      <c r="P6" s="159"/>
      <c r="Q6" s="159"/>
      <c r="R6" s="159"/>
      <c r="S6" s="159"/>
      <c r="T6" s="159"/>
      <c r="U6" s="159"/>
      <c r="V6" s="159"/>
      <c r="W6" s="159"/>
      <c r="X6" s="159"/>
      <c r="Y6" s="159"/>
      <c r="Z6" s="159"/>
      <c r="AA6" s="159"/>
      <c r="AB6" s="1"/>
      <c r="AC6" s="1"/>
      <c r="AD6" s="1"/>
      <c r="AE6" s="1"/>
      <c r="AF6" s="1"/>
      <c r="AG6" s="1"/>
      <c r="AH6" s="1"/>
      <c r="AI6" s="1"/>
      <c r="AJ6" s="1"/>
      <c r="AK6" s="1"/>
      <c r="AL6" s="1"/>
      <c r="AM6" s="1"/>
      <c r="AN6" s="1"/>
      <c r="AO6" s="1"/>
      <c r="AP6" s="1"/>
    </row>
    <row r="7" spans="1:42" x14ac:dyDescent="0.25">
      <c r="A7" s="1"/>
      <c r="B7" s="1"/>
      <c r="C7" s="1"/>
      <c r="D7" s="1"/>
      <c r="E7" s="156" t="s">
        <v>1105</v>
      </c>
      <c r="F7" s="156"/>
      <c r="G7" s="1"/>
      <c r="H7" s="1"/>
      <c r="I7" s="1"/>
      <c r="J7" s="1"/>
      <c r="K7" s="1"/>
      <c r="L7" s="1"/>
      <c r="M7" s="1"/>
      <c r="N7" s="1"/>
      <c r="O7" s="159"/>
      <c r="P7" s="159"/>
      <c r="Q7" s="159"/>
      <c r="R7" s="159"/>
      <c r="S7" s="159"/>
      <c r="T7" s="159"/>
      <c r="U7" s="159"/>
      <c r="V7" s="159"/>
      <c r="W7" s="159"/>
      <c r="X7" s="159"/>
      <c r="Y7" s="159"/>
      <c r="Z7" s="159"/>
      <c r="AA7" s="159"/>
      <c r="AB7" s="1"/>
      <c r="AC7" s="1"/>
      <c r="AD7" s="1"/>
      <c r="AE7" s="1"/>
      <c r="AF7" s="1"/>
      <c r="AG7" s="1"/>
      <c r="AH7" s="1"/>
      <c r="AI7" s="1"/>
      <c r="AJ7" s="1"/>
      <c r="AK7" s="1"/>
      <c r="AL7" s="1"/>
      <c r="AM7" s="1"/>
      <c r="AN7" s="1"/>
      <c r="AO7" s="1"/>
      <c r="AP7" s="1"/>
    </row>
    <row r="8" spans="1:42"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row>
    <row r="9" spans="1:42" x14ac:dyDescent="0.25">
      <c r="A9" s="1"/>
      <c r="B9" s="3"/>
      <c r="C9" s="2" t="s">
        <v>4</v>
      </c>
      <c r="E9" s="4" t="s">
        <v>5</v>
      </c>
      <c r="AB9" s="1"/>
      <c r="AC9" s="1"/>
      <c r="AD9" s="1"/>
      <c r="AE9" s="1"/>
      <c r="AF9" s="1"/>
      <c r="AG9" s="1"/>
      <c r="AH9" s="1"/>
      <c r="AI9" s="1"/>
      <c r="AJ9" s="1"/>
      <c r="AK9" s="1"/>
      <c r="AL9" s="1"/>
      <c r="AM9" s="1"/>
      <c r="AN9" s="1"/>
      <c r="AO9" s="1"/>
      <c r="AP9" s="1"/>
    </row>
    <row r="10" spans="1:42" x14ac:dyDescent="0.25">
      <c r="A10" s="1"/>
      <c r="B10" s="3"/>
      <c r="C10" s="2" t="s">
        <v>6</v>
      </c>
      <c r="E10" s="4" t="s">
        <v>7</v>
      </c>
      <c r="AB10" s="1"/>
      <c r="AC10" s="1"/>
      <c r="AD10" s="1"/>
      <c r="AE10" s="1"/>
      <c r="AF10" s="1"/>
      <c r="AG10" s="1"/>
      <c r="AH10" s="1"/>
      <c r="AI10" s="1"/>
      <c r="AJ10" s="1"/>
      <c r="AK10" s="1"/>
      <c r="AL10" s="1"/>
      <c r="AM10" s="1"/>
      <c r="AN10" s="1"/>
      <c r="AO10" s="1"/>
      <c r="AP10" s="1"/>
    </row>
    <row r="11" spans="1:42" x14ac:dyDescent="0.25">
      <c r="A11" s="1"/>
      <c r="B11" s="3"/>
      <c r="C11" s="2" t="s">
        <v>8</v>
      </c>
      <c r="E11" s="157">
        <v>44641</v>
      </c>
      <c r="F11" s="157"/>
      <c r="G11" s="157"/>
      <c r="H11" s="157"/>
      <c r="I11" s="157"/>
      <c r="J11" s="157"/>
      <c r="K11" s="157"/>
      <c r="L11" s="157"/>
      <c r="M11" s="157"/>
      <c r="N11" s="157"/>
      <c r="O11" s="157"/>
      <c r="P11" s="157"/>
      <c r="Q11" s="157"/>
      <c r="R11" s="157"/>
      <c r="S11" s="157"/>
      <c r="T11" s="157"/>
      <c r="U11" s="157"/>
      <c r="V11" s="157"/>
      <c r="W11" s="157"/>
      <c r="X11" s="21"/>
      <c r="Y11" s="21"/>
      <c r="Z11" s="21"/>
      <c r="AB11" s="1"/>
      <c r="AC11" s="1"/>
      <c r="AD11" s="1"/>
      <c r="AE11" s="1"/>
      <c r="AF11" s="1"/>
      <c r="AG11" s="1"/>
      <c r="AH11" s="1"/>
      <c r="AI11" s="1"/>
      <c r="AJ11" s="1"/>
      <c r="AK11" s="1"/>
      <c r="AL11" s="1"/>
      <c r="AM11" s="1"/>
      <c r="AN11" s="1"/>
      <c r="AO11" s="1"/>
      <c r="AP11" s="1"/>
    </row>
    <row r="12" spans="1:42"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1:42" ht="15" customHeight="1" x14ac:dyDescent="0.25">
      <c r="A13" s="1"/>
      <c r="B13" s="3"/>
      <c r="C13" s="151" t="s">
        <v>9</v>
      </c>
      <c r="D13" s="151"/>
      <c r="E13" s="151"/>
      <c r="F13" s="151"/>
      <c r="G13" s="151"/>
      <c r="H13" s="151"/>
      <c r="I13" s="151"/>
      <c r="J13" s="151"/>
      <c r="K13" s="151"/>
      <c r="L13" s="151"/>
      <c r="M13" s="1"/>
      <c r="N13" s="151" t="s">
        <v>10</v>
      </c>
      <c r="O13" s="151"/>
      <c r="P13" s="151"/>
      <c r="Q13" s="151"/>
      <c r="R13" s="151"/>
      <c r="S13" s="151"/>
      <c r="T13" s="151"/>
      <c r="U13" s="151"/>
      <c r="V13" s="151"/>
      <c r="W13" s="151"/>
      <c r="X13" s="20"/>
      <c r="Y13" s="20"/>
      <c r="Z13" s="20"/>
      <c r="AB13" s="1"/>
      <c r="AC13" s="1"/>
      <c r="AD13" s="1"/>
      <c r="AE13" s="1"/>
      <c r="AF13" s="1"/>
      <c r="AG13" s="1"/>
      <c r="AH13" s="1"/>
      <c r="AI13" s="1"/>
      <c r="AJ13" s="1"/>
      <c r="AK13" s="1"/>
      <c r="AL13" s="1"/>
      <c r="AM13" s="1"/>
      <c r="AN13" s="1"/>
      <c r="AO13" s="1"/>
      <c r="AP13" s="1"/>
    </row>
    <row r="14" spans="1:42" ht="15" customHeight="1" x14ac:dyDescent="0.25">
      <c r="A14" s="1"/>
      <c r="B14" s="3"/>
      <c r="C14" s="154" t="s">
        <v>11</v>
      </c>
      <c r="D14" s="154"/>
      <c r="E14" s="154"/>
      <c r="F14" s="154"/>
      <c r="G14" s="154"/>
      <c r="H14" s="154"/>
      <c r="I14" s="154"/>
      <c r="J14" s="154"/>
      <c r="K14" s="154"/>
      <c r="L14" s="154"/>
      <c r="M14" s="1"/>
      <c r="N14" s="135"/>
      <c r="O14" s="158" t="s">
        <v>12</v>
      </c>
      <c r="P14" s="158"/>
      <c r="Q14" s="158"/>
      <c r="R14" s="158"/>
      <c r="S14" s="158"/>
      <c r="T14" s="158"/>
      <c r="U14" s="158"/>
      <c r="V14" s="158"/>
      <c r="W14" s="158"/>
      <c r="X14" s="158"/>
      <c r="Y14" s="158"/>
      <c r="Z14" s="158"/>
      <c r="AA14" s="158"/>
      <c r="AB14" s="1"/>
      <c r="AC14" s="1"/>
      <c r="AD14" s="1"/>
      <c r="AE14" s="1"/>
      <c r="AF14" s="1"/>
      <c r="AG14" s="1"/>
      <c r="AH14" s="1"/>
      <c r="AI14" s="1"/>
      <c r="AJ14" s="1"/>
      <c r="AK14" s="1"/>
      <c r="AL14" s="1"/>
      <c r="AM14" s="1"/>
      <c r="AN14" s="1"/>
      <c r="AO14" s="1"/>
      <c r="AP14" s="1"/>
    </row>
    <row r="15" spans="1:42" x14ac:dyDescent="0.25">
      <c r="A15" s="1"/>
      <c r="B15" s="3"/>
      <c r="C15" s="154"/>
      <c r="D15" s="154"/>
      <c r="E15" s="154"/>
      <c r="F15" s="154"/>
      <c r="G15" s="154"/>
      <c r="H15" s="154"/>
      <c r="I15" s="154"/>
      <c r="J15" s="154"/>
      <c r="K15" s="154"/>
      <c r="L15" s="154"/>
      <c r="M15" s="1"/>
      <c r="N15" s="134"/>
      <c r="O15" s="158" t="s">
        <v>13</v>
      </c>
      <c r="P15" s="158"/>
      <c r="Q15" s="158"/>
      <c r="R15" s="158"/>
      <c r="S15" s="158"/>
      <c r="T15" s="158"/>
      <c r="U15" s="158"/>
      <c r="V15" s="158"/>
      <c r="W15" s="158"/>
      <c r="X15" s="158"/>
      <c r="Y15" s="158"/>
      <c r="Z15" s="158"/>
      <c r="AA15" s="158"/>
      <c r="AB15" s="1"/>
      <c r="AC15" s="1"/>
      <c r="AD15" s="1"/>
      <c r="AE15" s="1"/>
      <c r="AF15" s="1"/>
      <c r="AG15" s="1"/>
      <c r="AH15" s="1"/>
      <c r="AI15" s="1"/>
      <c r="AJ15" s="1"/>
      <c r="AK15" s="1"/>
      <c r="AL15" s="1"/>
      <c r="AM15" s="1"/>
      <c r="AN15" s="1"/>
      <c r="AO15" s="1"/>
      <c r="AP15" s="1"/>
    </row>
    <row r="16" spans="1:42" ht="85.5" customHeight="1" x14ac:dyDescent="0.25">
      <c r="A16" s="1"/>
      <c r="B16" s="3"/>
      <c r="C16" s="154"/>
      <c r="D16" s="154"/>
      <c r="E16" s="154"/>
      <c r="F16" s="154"/>
      <c r="G16" s="154"/>
      <c r="H16" s="154"/>
      <c r="I16" s="154"/>
      <c r="J16" s="154"/>
      <c r="K16" s="154"/>
      <c r="L16" s="154"/>
      <c r="M16" s="1"/>
      <c r="N16" s="154" t="s">
        <v>14</v>
      </c>
      <c r="O16" s="154"/>
      <c r="P16" s="154"/>
      <c r="Q16" s="154"/>
      <c r="R16" s="154"/>
      <c r="S16" s="154"/>
      <c r="T16" s="154"/>
      <c r="U16" s="154"/>
      <c r="V16" s="154"/>
      <c r="W16" s="154"/>
      <c r="X16" s="154"/>
      <c r="Y16" s="31"/>
      <c r="Z16" s="31"/>
      <c r="AA16" s="31"/>
      <c r="AB16" s="1"/>
      <c r="AC16" s="1"/>
      <c r="AD16" s="1"/>
      <c r="AE16" s="1"/>
      <c r="AF16" s="1"/>
      <c r="AG16" s="1"/>
      <c r="AH16" s="1"/>
      <c r="AI16" s="1"/>
      <c r="AJ16" s="1"/>
      <c r="AK16" s="1"/>
      <c r="AL16" s="1"/>
      <c r="AM16" s="1"/>
      <c r="AN16" s="1"/>
      <c r="AO16" s="1"/>
      <c r="AP16" s="1"/>
    </row>
    <row r="17" spans="1:42" ht="147.75" customHeight="1" x14ac:dyDescent="0.25">
      <c r="A17" s="1"/>
      <c r="B17" s="3"/>
      <c r="C17" s="154"/>
      <c r="D17" s="154"/>
      <c r="E17" s="154"/>
      <c r="F17" s="154"/>
      <c r="G17" s="154"/>
      <c r="H17" s="154"/>
      <c r="I17" s="154"/>
      <c r="J17" s="154"/>
      <c r="K17" s="154"/>
      <c r="L17" s="154"/>
      <c r="M17" s="1"/>
      <c r="N17" s="154"/>
      <c r="O17" s="154"/>
      <c r="P17" s="154"/>
      <c r="Q17" s="154"/>
      <c r="R17" s="154"/>
      <c r="S17" s="154"/>
      <c r="T17" s="154"/>
      <c r="U17" s="154"/>
      <c r="V17" s="154"/>
      <c r="W17" s="154"/>
      <c r="X17" s="154"/>
      <c r="Y17" s="31"/>
      <c r="Z17" s="31"/>
      <c r="AA17" s="31"/>
      <c r="AB17" s="1"/>
      <c r="AC17" s="1"/>
      <c r="AD17" s="1"/>
      <c r="AE17" s="1"/>
      <c r="AF17" s="1"/>
      <c r="AG17" s="1"/>
      <c r="AH17" s="1"/>
      <c r="AI17" s="1"/>
      <c r="AJ17" s="1"/>
      <c r="AK17" s="1"/>
      <c r="AL17" s="1"/>
      <c r="AM17" s="1"/>
      <c r="AN17" s="1"/>
      <c r="AO17" s="1"/>
      <c r="AP17" s="1"/>
    </row>
    <row r="18" spans="1:42" ht="21"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1:42" ht="18.75" customHeight="1" x14ac:dyDescent="0.3">
      <c r="A19" s="1"/>
      <c r="B19" s="3"/>
      <c r="C19" s="163" t="s">
        <v>15</v>
      </c>
      <c r="D19" s="163"/>
      <c r="E19" s="163"/>
      <c r="F19" s="163"/>
      <c r="G19" s="163"/>
      <c r="H19" s="44"/>
      <c r="I19" s="44"/>
      <c r="J19" s="4"/>
      <c r="K19" s="44"/>
      <c r="L19" s="44"/>
      <c r="M19" s="4"/>
      <c r="N19" s="5"/>
      <c r="O19" s="39"/>
      <c r="AB19" s="9"/>
      <c r="AC19" s="1"/>
      <c r="AD19" s="1"/>
      <c r="AE19" s="1"/>
      <c r="AF19" s="1"/>
      <c r="AG19" s="1"/>
      <c r="AH19" s="1"/>
      <c r="AI19" s="1"/>
      <c r="AJ19" s="1"/>
      <c r="AK19" s="1"/>
      <c r="AL19" s="1"/>
      <c r="AM19" s="1"/>
      <c r="AN19" s="1"/>
      <c r="AO19" s="1"/>
      <c r="AP19" s="1"/>
    </row>
    <row r="20" spans="1:42" x14ac:dyDescent="0.25">
      <c r="A20" s="1"/>
      <c r="B20" s="3"/>
      <c r="C20" s="16"/>
      <c r="D20" s="16"/>
      <c r="E20" s="16"/>
      <c r="F20" s="16"/>
      <c r="G20" s="16"/>
      <c r="H20" s="16"/>
      <c r="I20" s="16"/>
      <c r="J20" s="27"/>
      <c r="K20" s="16"/>
      <c r="L20" s="16"/>
      <c r="M20" s="16"/>
      <c r="N20" s="5"/>
      <c r="O20" s="39"/>
      <c r="AB20" s="9"/>
      <c r="AC20" s="1"/>
      <c r="AD20" s="1"/>
      <c r="AE20" s="1"/>
      <c r="AF20" s="1"/>
      <c r="AG20" s="1"/>
      <c r="AH20" s="1"/>
      <c r="AI20" s="1"/>
      <c r="AJ20" s="1"/>
      <c r="AK20" s="1"/>
      <c r="AL20" s="1"/>
      <c r="AM20" s="1"/>
      <c r="AN20" s="1"/>
      <c r="AO20" s="1"/>
      <c r="AP20" s="1"/>
    </row>
    <row r="21" spans="1:42" s="13" customFormat="1" ht="15" customHeight="1" x14ac:dyDescent="0.25">
      <c r="A21" s="11"/>
      <c r="B21" s="12"/>
      <c r="C21" s="158" t="s">
        <v>16</v>
      </c>
      <c r="D21" s="158"/>
      <c r="E21" s="158"/>
      <c r="F21" s="158"/>
      <c r="G21" s="36" t="s">
        <v>291</v>
      </c>
      <c r="H21" s="16"/>
      <c r="I21" s="16"/>
      <c r="M21" s="41"/>
      <c r="AB21" s="14"/>
      <c r="AC21" s="1"/>
      <c r="AD21" s="1"/>
      <c r="AE21" s="1"/>
      <c r="AF21" s="1"/>
      <c r="AG21" s="1"/>
      <c r="AH21" s="1"/>
      <c r="AI21" s="1"/>
      <c r="AJ21" s="1"/>
      <c r="AK21" s="1"/>
      <c r="AL21" s="1"/>
      <c r="AM21" s="1"/>
      <c r="AN21" s="1"/>
      <c r="AO21" s="1"/>
      <c r="AP21" s="1"/>
    </row>
    <row r="22" spans="1:42" s="13" customFormat="1" ht="15" customHeight="1" x14ac:dyDescent="0.25">
      <c r="A22" s="11"/>
      <c r="B22" s="12"/>
      <c r="C22" s="158" t="s">
        <v>17</v>
      </c>
      <c r="D22" s="158"/>
      <c r="E22" s="158"/>
      <c r="F22" s="158"/>
      <c r="G22" s="43">
        <f>Kommunenummer</f>
        <v>1860</v>
      </c>
      <c r="H22" s="16"/>
      <c r="I22" s="16"/>
      <c r="M22" s="41"/>
      <c r="P22" s="35"/>
      <c r="AB22" s="14"/>
      <c r="AC22" s="1"/>
      <c r="AD22" s="1"/>
      <c r="AE22" s="1"/>
      <c r="AF22" s="1"/>
      <c r="AG22" s="1"/>
      <c r="AH22" s="1"/>
      <c r="AI22" s="1"/>
      <c r="AJ22" s="1"/>
      <c r="AK22" s="1"/>
      <c r="AL22" s="1"/>
      <c r="AM22" s="1"/>
      <c r="AN22" s="1"/>
      <c r="AO22" s="1"/>
      <c r="AP22" s="1"/>
    </row>
    <row r="23" spans="1:42" s="13" customFormat="1" ht="15" customHeight="1" x14ac:dyDescent="0.25">
      <c r="A23" s="11"/>
      <c r="B23" s="12"/>
      <c r="C23" s="16"/>
      <c r="D23" s="16"/>
      <c r="E23" s="16"/>
      <c r="F23" s="16"/>
      <c r="G23" s="107"/>
      <c r="H23" s="16"/>
      <c r="I23" s="16"/>
      <c r="M23" s="41"/>
      <c r="P23" s="35"/>
      <c r="AB23" s="14"/>
      <c r="AC23" s="1"/>
      <c r="AD23" s="1"/>
      <c r="AE23" s="1"/>
      <c r="AF23" s="1"/>
      <c r="AG23" s="1"/>
      <c r="AH23" s="1"/>
      <c r="AI23" s="1"/>
      <c r="AJ23" s="1"/>
      <c r="AK23" s="1"/>
      <c r="AL23" s="1"/>
      <c r="AM23" s="1"/>
      <c r="AN23" s="1"/>
      <c r="AO23" s="1"/>
      <c r="AP23" s="1"/>
    </row>
    <row r="24" spans="1:42" s="13" customFormat="1" x14ac:dyDescent="0.25">
      <c r="A24" s="11"/>
      <c r="B24" s="12"/>
      <c r="C24" s="16"/>
      <c r="D24" s="16"/>
      <c r="E24" s="16"/>
      <c r="F24" s="16"/>
      <c r="J24" s="16"/>
      <c r="K24" s="16"/>
      <c r="L24" s="16"/>
      <c r="M24" s="16"/>
      <c r="AB24" s="14"/>
      <c r="AC24" s="1"/>
      <c r="AD24" s="1"/>
      <c r="AE24" s="1"/>
      <c r="AF24" s="1"/>
      <c r="AG24" s="1"/>
      <c r="AH24" s="1"/>
      <c r="AI24" s="1"/>
      <c r="AJ24" s="1"/>
      <c r="AK24" s="1"/>
      <c r="AL24" s="1"/>
      <c r="AM24" s="1"/>
      <c r="AN24" s="1"/>
      <c r="AO24" s="1"/>
      <c r="AP24" s="1"/>
    </row>
    <row r="25" spans="1:42" s="13" customFormat="1" ht="15.75" x14ac:dyDescent="0.25">
      <c r="A25" s="11"/>
      <c r="B25" s="12"/>
      <c r="C25" s="133" t="s">
        <v>18</v>
      </c>
      <c r="D25" s="16"/>
      <c r="E25" s="16"/>
      <c r="F25" s="16"/>
      <c r="J25" s="16"/>
      <c r="K25" s="16"/>
      <c r="L25" s="16"/>
      <c r="M25" s="16"/>
      <c r="AB25" s="14"/>
      <c r="AC25" s="1"/>
      <c r="AD25" s="1"/>
      <c r="AE25" s="1"/>
      <c r="AF25" s="1"/>
      <c r="AG25" s="1"/>
      <c r="AH25" s="1"/>
      <c r="AI25" s="1"/>
      <c r="AJ25" s="1"/>
      <c r="AK25" s="1"/>
      <c r="AL25" s="1"/>
      <c r="AM25" s="1"/>
      <c r="AN25" s="1"/>
      <c r="AO25" s="1"/>
      <c r="AP25" s="1"/>
    </row>
    <row r="26" spans="1:42" s="13" customFormat="1" x14ac:dyDescent="0.25">
      <c r="A26" s="11"/>
      <c r="B26" s="12"/>
      <c r="C26" s="27" t="s">
        <v>19</v>
      </c>
      <c r="D26" s="16"/>
      <c r="E26" s="16"/>
      <c r="F26" s="16"/>
      <c r="G26" s="46">
        <v>1</v>
      </c>
      <c r="L26" s="16"/>
      <c r="AB26" s="1"/>
      <c r="AC26" s="1"/>
      <c r="AD26" s="1"/>
      <c r="AE26" s="1"/>
      <c r="AF26" s="1"/>
      <c r="AG26" s="1"/>
      <c r="AH26" s="1"/>
      <c r="AI26" s="1"/>
      <c r="AJ26" s="1"/>
      <c r="AK26" s="1"/>
      <c r="AL26" s="1"/>
      <c r="AM26" s="1"/>
      <c r="AN26" s="1"/>
      <c r="AO26" s="1"/>
      <c r="AP26" s="1"/>
    </row>
    <row r="27" spans="1:42" s="13" customFormat="1" x14ac:dyDescent="0.25">
      <c r="A27" s="11"/>
      <c r="B27" s="12"/>
      <c r="C27" s="27" t="s">
        <v>20</v>
      </c>
      <c r="D27" s="16"/>
      <c r="E27" s="16"/>
      <c r="F27" s="16"/>
      <c r="L27" s="16"/>
      <c r="AB27" s="1"/>
      <c r="AC27" s="1"/>
      <c r="AD27" s="1"/>
      <c r="AE27" s="1"/>
      <c r="AF27" s="1"/>
      <c r="AG27" s="1"/>
      <c r="AH27" s="1"/>
      <c r="AI27" s="1"/>
      <c r="AJ27" s="1"/>
      <c r="AK27" s="1"/>
      <c r="AL27" s="1"/>
      <c r="AM27" s="1"/>
      <c r="AN27" s="1"/>
      <c r="AO27" s="1"/>
      <c r="AP27" s="1"/>
    </row>
    <row r="28" spans="1:42" s="13" customFormat="1" x14ac:dyDescent="0.25">
      <c r="A28" s="11"/>
      <c r="B28" s="12"/>
      <c r="C28" s="27"/>
      <c r="D28" s="16"/>
      <c r="E28" s="16"/>
      <c r="F28" s="16"/>
      <c r="L28" s="16"/>
      <c r="AB28" s="1"/>
      <c r="AC28" s="1"/>
      <c r="AD28" s="1"/>
      <c r="AE28" s="1"/>
      <c r="AF28" s="1"/>
      <c r="AG28" s="1"/>
      <c r="AH28" s="1"/>
      <c r="AI28" s="1"/>
      <c r="AJ28" s="1"/>
      <c r="AK28" s="1"/>
      <c r="AL28" s="1"/>
      <c r="AM28" s="1"/>
      <c r="AN28" s="1"/>
      <c r="AO28" s="1"/>
      <c r="AP28" s="1"/>
    </row>
    <row r="29" spans="1:42" s="13" customFormat="1" x14ac:dyDescent="0.25">
      <c r="A29" s="11"/>
      <c r="B29" s="12"/>
      <c r="C29" s="27"/>
      <c r="D29" s="16"/>
      <c r="E29" s="16"/>
      <c r="F29" s="16"/>
      <c r="G29" s="45" t="s">
        <v>21</v>
      </c>
      <c r="L29" s="45" t="s">
        <v>22</v>
      </c>
      <c r="M29" s="16"/>
      <c r="Q29" s="45" t="s">
        <v>23</v>
      </c>
      <c r="V29" s="45" t="s">
        <v>24</v>
      </c>
      <c r="AB29" s="1"/>
      <c r="AC29" s="1"/>
      <c r="AD29" s="1"/>
      <c r="AE29" s="1"/>
      <c r="AF29" s="1"/>
      <c r="AG29" s="1"/>
      <c r="AH29" s="1"/>
      <c r="AI29" s="1"/>
      <c r="AJ29" s="1"/>
      <c r="AK29" s="1"/>
      <c r="AL29" s="1"/>
      <c r="AM29" s="1"/>
      <c r="AN29" s="1"/>
      <c r="AO29" s="1"/>
      <c r="AP29" s="1"/>
    </row>
    <row r="30" spans="1:42" s="13" customFormat="1" x14ac:dyDescent="0.25">
      <c r="A30" s="11"/>
      <c r="B30" s="12"/>
      <c r="C30" s="27" t="s">
        <v>25</v>
      </c>
      <c r="D30" s="16"/>
      <c r="E30" s="16"/>
      <c r="F30" s="16"/>
      <c r="G30" s="42" t="s">
        <v>181</v>
      </c>
      <c r="I30" s="13" t="s">
        <v>26</v>
      </c>
      <c r="K30" s="16"/>
      <c r="L30" s="42" t="s">
        <v>82</v>
      </c>
      <c r="M30" s="16"/>
      <c r="N30" s="13" t="s">
        <v>26</v>
      </c>
      <c r="Q30" s="42" t="s">
        <v>83</v>
      </c>
      <c r="S30" s="13" t="s">
        <v>26</v>
      </c>
      <c r="V30" s="42"/>
      <c r="X30" s="13" t="s">
        <v>26</v>
      </c>
      <c r="AB30" s="1"/>
      <c r="AC30" s="1"/>
      <c r="AD30" s="1"/>
      <c r="AE30" s="1"/>
      <c r="AF30" s="1"/>
      <c r="AG30" s="1"/>
      <c r="AH30" s="1"/>
      <c r="AI30" s="1"/>
      <c r="AJ30" s="1"/>
      <c r="AK30" s="1"/>
      <c r="AL30" s="1"/>
      <c r="AM30" s="1"/>
      <c r="AN30" s="1"/>
      <c r="AO30" s="1"/>
      <c r="AP30" s="1"/>
    </row>
    <row r="31" spans="1:42" s="13" customFormat="1" x14ac:dyDescent="0.25">
      <c r="A31" s="11"/>
      <c r="B31" s="12"/>
      <c r="C31" s="27" t="s">
        <v>27</v>
      </c>
      <c r="D31" s="16"/>
      <c r="E31" s="16"/>
      <c r="F31" s="16"/>
      <c r="G31" s="42">
        <v>20</v>
      </c>
      <c r="H31" s="13" t="s">
        <v>28</v>
      </c>
      <c r="I31" s="13" t="s">
        <v>29</v>
      </c>
      <c r="J31" s="30"/>
      <c r="L31" s="42">
        <v>10</v>
      </c>
      <c r="M31" s="13" t="s">
        <v>28</v>
      </c>
      <c r="N31" s="13" t="s">
        <v>29</v>
      </c>
      <c r="O31" s="30"/>
      <c r="Q31" s="42"/>
      <c r="R31" s="13" t="s">
        <v>28</v>
      </c>
      <c r="S31" s="13" t="s">
        <v>29</v>
      </c>
      <c r="T31" s="30"/>
      <c r="V31" s="42"/>
      <c r="W31" s="13" t="s">
        <v>28</v>
      </c>
      <c r="X31" s="13" t="s">
        <v>29</v>
      </c>
      <c r="Y31" s="30"/>
      <c r="AB31" s="1"/>
      <c r="AC31" s="1"/>
      <c r="AD31" s="1"/>
      <c r="AE31" s="1"/>
      <c r="AF31" s="1"/>
      <c r="AG31" s="1"/>
      <c r="AH31" s="1"/>
      <c r="AI31" s="1"/>
      <c r="AJ31" s="1"/>
      <c r="AK31" s="1"/>
      <c r="AL31" s="1"/>
      <c r="AM31" s="1"/>
      <c r="AN31" s="1"/>
      <c r="AO31" s="1"/>
      <c r="AP31" s="1"/>
    </row>
    <row r="32" spans="1:42" s="13" customFormat="1" x14ac:dyDescent="0.25">
      <c r="A32" s="11"/>
      <c r="B32" s="12"/>
      <c r="C32" s="27"/>
      <c r="D32" s="16"/>
      <c r="E32" s="16"/>
      <c r="F32" s="16"/>
      <c r="G32" s="147">
        <f>IF(G31&gt;0,G31/10,"")</f>
        <v>2</v>
      </c>
      <c r="H32" s="13" t="s">
        <v>30</v>
      </c>
      <c r="I32" s="13" t="s">
        <v>31</v>
      </c>
      <c r="J32" s="30"/>
      <c r="L32" s="108">
        <f>IF(L31&gt;0,L31/10,"")</f>
        <v>1</v>
      </c>
      <c r="M32" s="13" t="s">
        <v>30</v>
      </c>
      <c r="N32" s="13" t="s">
        <v>31</v>
      </c>
      <c r="O32" s="30"/>
      <c r="Q32" s="108" t="str">
        <f>IF(Q31&gt;0,Q31/10,"")</f>
        <v/>
      </c>
      <c r="R32" s="13" t="s">
        <v>30</v>
      </c>
      <c r="S32" s="13" t="s">
        <v>31</v>
      </c>
      <c r="T32" s="30"/>
      <c r="V32" s="108" t="str">
        <f>IF(V31&gt;0,V31/10,"")</f>
        <v/>
      </c>
      <c r="W32" s="13" t="s">
        <v>30</v>
      </c>
      <c r="X32" s="13" t="s">
        <v>31</v>
      </c>
      <c r="Y32" s="30"/>
      <c r="AB32" s="1"/>
      <c r="AC32" s="1"/>
      <c r="AD32" s="1"/>
      <c r="AE32" s="1"/>
      <c r="AF32" s="1"/>
      <c r="AG32" s="1"/>
      <c r="AH32" s="1"/>
      <c r="AI32" s="1"/>
      <c r="AJ32" s="1"/>
      <c r="AK32" s="1"/>
      <c r="AL32" s="1"/>
      <c r="AM32" s="1"/>
      <c r="AN32" s="1"/>
      <c r="AO32" s="1"/>
      <c r="AP32" s="1"/>
    </row>
    <row r="33" spans="1:42" s="13" customFormat="1" ht="34.5" customHeight="1" x14ac:dyDescent="0.25">
      <c r="A33" s="11"/>
      <c r="B33" s="12"/>
      <c r="C33" s="27"/>
      <c r="D33" s="16"/>
      <c r="E33" s="16"/>
      <c r="F33" s="16"/>
      <c r="G33" s="148" t="s">
        <v>32</v>
      </c>
      <c r="H33" s="148"/>
      <c r="I33" s="148"/>
      <c r="J33" s="148"/>
      <c r="K33" s="68"/>
      <c r="L33" s="148" t="s">
        <v>33</v>
      </c>
      <c r="M33" s="148"/>
      <c r="N33" s="148"/>
      <c r="O33" s="148"/>
      <c r="P33" s="68"/>
      <c r="Q33" s="148" t="s">
        <v>32</v>
      </c>
      <c r="R33" s="148"/>
      <c r="S33" s="148"/>
      <c r="T33" s="148"/>
      <c r="U33" s="68"/>
      <c r="V33" s="148" t="s">
        <v>32</v>
      </c>
      <c r="W33" s="148"/>
      <c r="X33" s="148"/>
      <c r="Y33" s="148"/>
      <c r="AB33" s="1"/>
      <c r="AC33" s="1"/>
      <c r="AD33" s="1"/>
      <c r="AE33" s="1"/>
      <c r="AF33" s="1"/>
      <c r="AG33" s="1"/>
      <c r="AH33" s="1"/>
      <c r="AI33" s="1"/>
      <c r="AJ33" s="1"/>
      <c r="AK33" s="1"/>
      <c r="AL33" s="1"/>
      <c r="AM33" s="1"/>
      <c r="AN33" s="1"/>
      <c r="AO33" s="1"/>
      <c r="AP33" s="1"/>
    </row>
    <row r="34" spans="1:42" s="13" customFormat="1" x14ac:dyDescent="0.25">
      <c r="A34" s="11"/>
      <c r="B34" s="12"/>
      <c r="L34" s="16"/>
      <c r="M34" s="16"/>
      <c r="AB34" s="1"/>
      <c r="AC34" s="1"/>
      <c r="AD34" s="1"/>
      <c r="AE34" s="1"/>
      <c r="AF34" s="1"/>
      <c r="AG34" s="1"/>
      <c r="AH34" s="1"/>
      <c r="AI34" s="1"/>
      <c r="AJ34" s="1"/>
      <c r="AK34" s="1"/>
      <c r="AL34" s="1"/>
      <c r="AM34" s="1"/>
      <c r="AN34" s="1"/>
      <c r="AO34" s="1"/>
      <c r="AP34" s="1"/>
    </row>
    <row r="35" spans="1:42" s="13" customFormat="1" x14ac:dyDescent="0.25">
      <c r="A35" s="11"/>
      <c r="B35" s="12"/>
      <c r="C35" s="13" t="s">
        <v>34</v>
      </c>
      <c r="D35" s="16"/>
      <c r="E35" s="16"/>
      <c r="F35" s="16"/>
      <c r="G35" s="42" t="s">
        <v>123</v>
      </c>
      <c r="H35" s="16"/>
      <c r="I35" s="16"/>
      <c r="J35" s="16"/>
      <c r="K35" s="16"/>
      <c r="L35" s="16"/>
      <c r="M35" s="16"/>
      <c r="AB35" s="14"/>
      <c r="AC35" s="1"/>
      <c r="AD35" s="1"/>
      <c r="AE35" s="1"/>
      <c r="AF35" s="1"/>
      <c r="AG35" s="1"/>
      <c r="AH35" s="1"/>
      <c r="AI35" s="1"/>
      <c r="AJ35" s="1"/>
      <c r="AK35" s="1"/>
      <c r="AL35" s="1"/>
      <c r="AM35" s="1"/>
      <c r="AN35" s="1"/>
      <c r="AO35" s="1"/>
      <c r="AP35" s="1"/>
    </row>
    <row r="36" spans="1:42" s="13" customFormat="1" ht="27" customHeight="1" x14ac:dyDescent="0.25">
      <c r="A36" s="11"/>
      <c r="B36" s="12"/>
      <c r="C36" s="16"/>
      <c r="D36" s="16"/>
      <c r="E36" s="16"/>
      <c r="F36" s="16"/>
      <c r="G36" s="16"/>
      <c r="H36" s="16"/>
      <c r="I36" s="16"/>
      <c r="J36" s="16"/>
      <c r="K36" s="16"/>
      <c r="L36" s="16"/>
      <c r="M36" s="16"/>
      <c r="AB36" s="14"/>
      <c r="AC36" s="1"/>
      <c r="AD36" s="1"/>
      <c r="AE36" s="1"/>
      <c r="AF36" s="1"/>
      <c r="AG36" s="1"/>
      <c r="AH36" s="1"/>
      <c r="AI36" s="1"/>
      <c r="AJ36" s="1"/>
      <c r="AK36" s="1"/>
      <c r="AL36" s="1"/>
      <c r="AM36" s="1"/>
      <c r="AN36" s="1"/>
      <c r="AO36" s="1"/>
      <c r="AP36" s="1"/>
    </row>
    <row r="37" spans="1:42" s="13" customFormat="1" ht="15.75" x14ac:dyDescent="0.25">
      <c r="A37" s="11"/>
      <c r="B37" s="12"/>
      <c r="C37" s="133" t="s">
        <v>35</v>
      </c>
      <c r="D37" s="47"/>
      <c r="E37" s="16"/>
      <c r="F37" s="16"/>
      <c r="G37" s="16"/>
      <c r="H37" s="16"/>
      <c r="I37" s="16"/>
      <c r="J37" s="16"/>
      <c r="K37" s="16"/>
      <c r="L37" s="16"/>
      <c r="M37" s="16"/>
      <c r="AB37" s="14"/>
      <c r="AC37" s="1"/>
      <c r="AD37" s="1"/>
      <c r="AE37" s="1"/>
      <c r="AF37" s="1"/>
      <c r="AG37" s="1"/>
      <c r="AH37" s="1"/>
      <c r="AI37" s="1"/>
      <c r="AJ37" s="1"/>
      <c r="AK37" s="1"/>
      <c r="AL37" s="1"/>
      <c r="AM37" s="1"/>
      <c r="AN37" s="1"/>
      <c r="AO37" s="1"/>
      <c r="AP37" s="1"/>
    </row>
    <row r="38" spans="1:42" s="13" customFormat="1" x14ac:dyDescent="0.25">
      <c r="A38" s="11"/>
      <c r="B38" s="12"/>
      <c r="C38" s="27" t="s">
        <v>36</v>
      </c>
      <c r="D38" s="16"/>
      <c r="E38" s="16"/>
      <c r="F38" s="16"/>
      <c r="G38" s="42" t="s">
        <v>83</v>
      </c>
      <c r="I38" s="13" t="s">
        <v>26</v>
      </c>
      <c r="K38" s="16"/>
      <c r="AB38" s="1"/>
      <c r="AC38" s="1"/>
      <c r="AD38" s="1"/>
      <c r="AE38" s="1"/>
      <c r="AF38" s="1"/>
      <c r="AG38" s="1"/>
      <c r="AH38" s="1"/>
      <c r="AI38" s="1"/>
      <c r="AJ38" s="1"/>
      <c r="AK38" s="1"/>
      <c r="AL38" s="1"/>
      <c r="AM38" s="1"/>
      <c r="AN38" s="1"/>
      <c r="AO38" s="1"/>
      <c r="AP38" s="1"/>
    </row>
    <row r="39" spans="1:42" s="13" customFormat="1" x14ac:dyDescent="0.25">
      <c r="A39" s="11"/>
      <c r="B39" s="12"/>
      <c r="C39" s="27"/>
      <c r="D39" s="16"/>
      <c r="E39" s="16"/>
      <c r="F39" s="16"/>
      <c r="G39" s="66"/>
      <c r="I39" s="13" t="s">
        <v>29</v>
      </c>
      <c r="J39" s="30"/>
      <c r="AB39" s="1"/>
      <c r="AC39" s="1"/>
      <c r="AD39" s="1"/>
      <c r="AE39" s="1"/>
      <c r="AF39" s="1"/>
      <c r="AG39" s="1"/>
      <c r="AH39" s="1"/>
      <c r="AI39" s="1"/>
      <c r="AJ39" s="1"/>
      <c r="AK39" s="1"/>
      <c r="AL39" s="1"/>
      <c r="AM39" s="1"/>
      <c r="AN39" s="1"/>
      <c r="AO39" s="1"/>
      <c r="AP39" s="1"/>
    </row>
    <row r="40" spans="1:42" s="13" customFormat="1" ht="18.75" x14ac:dyDescent="0.25">
      <c r="A40" s="11"/>
      <c r="B40" s="12"/>
      <c r="C40" s="136" t="s">
        <v>37</v>
      </c>
      <c r="D40" s="16"/>
      <c r="E40" s="16"/>
      <c r="G40" s="66"/>
      <c r="I40" s="13" t="s">
        <v>31</v>
      </c>
      <c r="J40" s="30"/>
      <c r="AB40" s="1"/>
      <c r="AC40" s="1"/>
      <c r="AD40" s="1"/>
      <c r="AE40" s="1"/>
      <c r="AF40" s="1"/>
      <c r="AG40" s="1"/>
      <c r="AH40" s="1"/>
      <c r="AI40" s="1"/>
      <c r="AJ40" s="1"/>
      <c r="AK40" s="1"/>
      <c r="AL40" s="1"/>
      <c r="AM40" s="1"/>
      <c r="AN40" s="1"/>
      <c r="AO40" s="1"/>
      <c r="AP40" s="1"/>
    </row>
    <row r="41" spans="1:42" s="13" customFormat="1" x14ac:dyDescent="0.25">
      <c r="A41" s="11"/>
      <c r="B41" s="12"/>
      <c r="C41" s="68">
        <f>IF(AND($G$26&gt;0,OR($G$21="",$G$26="",$G$30="",$G$31="",$G$35="",$G$38="",IF($G$30="skog",(OR($J$31="",$J$32=""))))),1,0)</f>
        <v>0</v>
      </c>
      <c r="D41" s="137">
        <f>IF(AND($G$26&gt;1,OR($G$21="",G26="",$L$30="",$L$31="",G35="",ArealtypeEtter="",IF($L$30="skog",(OR($O$31="",$O$32=""))))),1,0)</f>
        <v>0</v>
      </c>
      <c r="E41" s="68">
        <f>IF(AND($G$26&gt;2,OR($G$21="",$G$26="",G35="",$G$38="",$Q$30="",$Q$31="",IF($Q$30="skog",(OR($T$31="",$T$32=""))))),1,0)</f>
        <v>0</v>
      </c>
      <c r="F41" s="137">
        <f>IF(AND($G$26&gt;3,OR($G$21="",$G$26="",$G$35="",$G$38="",$V$30="",$V$31="",IF($V$30="skog",(OR($Y$31="",$Y$32=""))))),1,0)</f>
        <v>0</v>
      </c>
      <c r="G41" s="16"/>
      <c r="H41" s="16"/>
      <c r="I41" s="16"/>
      <c r="J41" s="16"/>
      <c r="K41" s="16"/>
      <c r="L41" s="16"/>
      <c r="M41" s="16"/>
      <c r="AB41" s="1"/>
      <c r="AC41" s="1"/>
      <c r="AD41" s="1"/>
      <c r="AE41" s="1"/>
      <c r="AF41" s="1"/>
      <c r="AG41" s="1"/>
      <c r="AH41" s="1"/>
      <c r="AI41" s="1"/>
      <c r="AJ41" s="1"/>
      <c r="AK41" s="1"/>
      <c r="AL41" s="1"/>
      <c r="AM41" s="1"/>
      <c r="AN41" s="1"/>
      <c r="AO41" s="1"/>
      <c r="AP41" s="1"/>
    </row>
    <row r="42" spans="1:42" s="11" customFormat="1" ht="21" customHeight="1" x14ac:dyDescent="0.25">
      <c r="C42" s="104"/>
      <c r="D42" s="104"/>
      <c r="E42" s="104"/>
      <c r="F42" s="104"/>
      <c r="G42" s="104"/>
      <c r="H42" s="104"/>
      <c r="I42" s="104"/>
      <c r="J42" s="104"/>
      <c r="K42" s="104"/>
      <c r="L42" s="104"/>
      <c r="M42" s="104"/>
      <c r="AB42" s="1"/>
      <c r="AC42" s="1"/>
      <c r="AD42" s="1"/>
      <c r="AE42" s="1"/>
      <c r="AF42" s="1"/>
      <c r="AG42" s="1"/>
      <c r="AH42" s="1"/>
      <c r="AI42" s="1"/>
      <c r="AJ42" s="1"/>
      <c r="AK42" s="1"/>
      <c r="AL42" s="1"/>
      <c r="AM42" s="1"/>
      <c r="AN42" s="1"/>
      <c r="AO42" s="1"/>
      <c r="AP42" s="1"/>
    </row>
    <row r="43" spans="1:42" ht="18.75" x14ac:dyDescent="0.3">
      <c r="A43" s="1"/>
      <c r="B43" s="3"/>
      <c r="C43" s="106" t="s">
        <v>38</v>
      </c>
      <c r="AB43" s="1"/>
      <c r="AC43" s="1"/>
      <c r="AD43" s="1"/>
      <c r="AE43" s="1"/>
      <c r="AF43" s="1"/>
      <c r="AG43" s="1"/>
      <c r="AH43" s="1"/>
      <c r="AI43" s="1"/>
      <c r="AJ43" s="1"/>
      <c r="AK43" s="1"/>
      <c r="AL43" s="1"/>
      <c r="AM43" s="1"/>
      <c r="AN43" s="1"/>
      <c r="AO43" s="1"/>
      <c r="AP43" s="1"/>
    </row>
    <row r="44" spans="1:42" x14ac:dyDescent="0.25">
      <c r="A44" s="1"/>
      <c r="B44" s="3"/>
      <c r="D44" s="5"/>
      <c r="F44" s="5"/>
      <c r="AB44" s="1"/>
      <c r="AC44" s="1"/>
      <c r="AD44" s="1"/>
      <c r="AE44" s="1"/>
      <c r="AF44" s="1"/>
      <c r="AG44" s="1"/>
      <c r="AH44" s="1"/>
      <c r="AI44" s="1"/>
      <c r="AJ44" s="1"/>
      <c r="AK44" s="1"/>
      <c r="AL44" s="1"/>
      <c r="AM44" s="1"/>
      <c r="AN44" s="1"/>
      <c r="AO44" s="1"/>
      <c r="AP44" s="1"/>
    </row>
    <row r="45" spans="1:42" x14ac:dyDescent="0.25">
      <c r="A45" s="1"/>
      <c r="B45" s="3"/>
      <c r="C45" s="151" t="s">
        <v>39</v>
      </c>
      <c r="D45" s="151"/>
      <c r="E45" s="151"/>
      <c r="F45" s="151"/>
      <c r="G45" s="151"/>
      <c r="H45" s="151"/>
      <c r="AB45" s="1"/>
      <c r="AC45" s="1"/>
      <c r="AD45" s="1"/>
      <c r="AE45" s="1"/>
      <c r="AF45" s="1"/>
      <c r="AG45" s="1"/>
      <c r="AH45" s="1"/>
      <c r="AI45" s="1"/>
      <c r="AJ45" s="1"/>
      <c r="AK45" s="1"/>
      <c r="AL45" s="1"/>
      <c r="AM45" s="1"/>
      <c r="AN45" s="1"/>
      <c r="AO45" s="1"/>
      <c r="AP45" s="1"/>
    </row>
    <row r="46" spans="1:42" ht="18" x14ac:dyDescent="0.35">
      <c r="A46" s="1"/>
      <c r="B46" s="3"/>
      <c r="E46" s="2" t="s">
        <v>40</v>
      </c>
      <c r="F46" s="2" t="s">
        <v>41</v>
      </c>
      <c r="G46" s="33" t="s">
        <v>42</v>
      </c>
      <c r="H46" s="33" t="s">
        <v>43</v>
      </c>
      <c r="I46" s="33" t="s">
        <v>44</v>
      </c>
      <c r="J46" s="7" t="s">
        <v>45</v>
      </c>
      <c r="K46" s="13"/>
      <c r="AB46" s="1"/>
      <c r="AC46" s="1"/>
      <c r="AD46" s="1"/>
      <c r="AE46" s="1"/>
      <c r="AF46" s="1"/>
      <c r="AG46" s="1"/>
      <c r="AH46" s="1"/>
      <c r="AI46" s="1"/>
      <c r="AJ46" s="1"/>
      <c r="AK46" s="1"/>
      <c r="AL46" s="1"/>
      <c r="AM46" s="1"/>
      <c r="AN46" s="1"/>
      <c r="AO46" s="1"/>
      <c r="AP46" s="1"/>
    </row>
    <row r="47" spans="1:42" ht="18" x14ac:dyDescent="0.35">
      <c r="A47" s="1"/>
      <c r="B47" s="3"/>
      <c r="E47" s="15" t="str">
        <f>$G$30</f>
        <v>Vann og myr</v>
      </c>
      <c r="F47" s="15" t="str">
        <f>$G$30</f>
        <v>Vann og myr</v>
      </c>
      <c r="G47" s="64">
        <f>IFERROR(Skjult!$M$6*$G$32*G85,"OBS!")</f>
        <v>-1.6415544849051846</v>
      </c>
      <c r="H47" s="64">
        <f>IFERROR(Skjult!$M$6*$G$32*H85,"OBS!")</f>
        <v>0</v>
      </c>
      <c r="I47" s="64">
        <f>IFERROR(Skjult!$M$6*$G$32*I85,"OBS!")</f>
        <v>0</v>
      </c>
      <c r="J47" s="64">
        <f>IFERROR(Skjult!$M$6*$G$32*J85,"OBS!")</f>
        <v>-1.6415544849051846</v>
      </c>
      <c r="K47" s="49" t="s">
        <v>46</v>
      </c>
      <c r="L47" s="58"/>
      <c r="M47" s="58"/>
      <c r="N47" s="125" t="s">
        <v>47</v>
      </c>
      <c r="O47" s="58"/>
      <c r="P47" s="58"/>
      <c r="R47" s="7"/>
      <c r="AB47" s="1"/>
      <c r="AC47" s="1"/>
      <c r="AD47" s="1"/>
      <c r="AE47" s="1"/>
      <c r="AF47" s="1"/>
      <c r="AG47" s="1"/>
      <c r="AH47" s="1"/>
      <c r="AI47" s="1"/>
      <c r="AJ47" s="1"/>
      <c r="AK47" s="1"/>
      <c r="AL47" s="1"/>
      <c r="AM47" s="1"/>
      <c r="AN47" s="1"/>
      <c r="AO47" s="1"/>
      <c r="AP47" s="1"/>
    </row>
    <row r="48" spans="1:42" ht="18" x14ac:dyDescent="0.35">
      <c r="A48" s="1"/>
      <c r="B48" s="3"/>
      <c r="E48" s="15" t="str">
        <f>$L$30</f>
        <v>Annen utmark</v>
      </c>
      <c r="F48" s="15" t="str">
        <f>$L$30</f>
        <v>Annen utmark</v>
      </c>
      <c r="G48" s="64" t="str">
        <f>IFERROR(Skjult!$M$6*$L$32*G86,"OBS!")</f>
        <v>OBS!</v>
      </c>
      <c r="H48" s="64" t="str">
        <f>IFERROR(Skjult!$M$6*$L$32*H86,"OBS!")</f>
        <v>OBS!</v>
      </c>
      <c r="I48" s="64" t="str">
        <f>IFERROR(Skjult!$M$6*$L$32*I86,"OBS!")</f>
        <v>OBS!</v>
      </c>
      <c r="J48" s="64" t="str">
        <f>IFERROR(Skjult!$M$6*$L$32*J86,"OBS!")</f>
        <v>OBS!</v>
      </c>
      <c r="K48" s="49" t="s">
        <v>46</v>
      </c>
      <c r="L48" s="58"/>
      <c r="M48" s="58"/>
      <c r="N48" s="125" t="s">
        <v>47</v>
      </c>
      <c r="O48" s="58"/>
      <c r="P48" s="58"/>
      <c r="R48" s="7"/>
      <c r="S48" s="39"/>
      <c r="AB48" s="1"/>
      <c r="AC48" s="1"/>
      <c r="AD48" s="1"/>
      <c r="AE48" s="1"/>
      <c r="AF48" s="1"/>
      <c r="AG48" s="1"/>
      <c r="AH48" s="1"/>
      <c r="AI48" s="1"/>
      <c r="AJ48" s="1"/>
      <c r="AK48" s="1"/>
      <c r="AL48" s="1"/>
      <c r="AM48" s="1"/>
      <c r="AN48" s="1"/>
      <c r="AO48" s="1"/>
      <c r="AP48" s="1"/>
    </row>
    <row r="49" spans="1:42" ht="18" x14ac:dyDescent="0.35">
      <c r="A49" s="1"/>
      <c r="B49" s="3"/>
      <c r="E49" s="15" t="str">
        <f>$Q$30</f>
        <v>Utbygd areal</v>
      </c>
      <c r="F49" s="15" t="str">
        <f>$Q$30</f>
        <v>Utbygd areal</v>
      </c>
      <c r="G49" s="64" t="str">
        <f>IFERROR(Skjult!$M$6*$Q$32*G87,"OBS!")</f>
        <v>OBS!</v>
      </c>
      <c r="H49" s="64" t="str">
        <f>IFERROR(Skjult!$M$6*$Q$32*H87,"OBS!")</f>
        <v>OBS!</v>
      </c>
      <c r="I49" s="64" t="str">
        <f>IFERROR(Skjult!$M$6*$Q$32*I87,"OBS!")</f>
        <v>OBS!</v>
      </c>
      <c r="J49" s="64" t="str">
        <f>IFERROR(Skjult!$M$6*$Q$32*J87,"OBS!")</f>
        <v>OBS!</v>
      </c>
      <c r="K49" s="49" t="s">
        <v>46</v>
      </c>
      <c r="L49" s="58"/>
      <c r="M49" s="58"/>
      <c r="N49" s="125" t="s">
        <v>47</v>
      </c>
      <c r="O49" s="58"/>
      <c r="P49" s="58"/>
      <c r="R49" s="7"/>
      <c r="S49" s="39"/>
      <c r="AB49" s="1"/>
      <c r="AC49" s="1"/>
      <c r="AD49" s="1"/>
      <c r="AE49" s="1"/>
      <c r="AF49" s="1"/>
      <c r="AG49" s="1"/>
      <c r="AH49" s="1"/>
      <c r="AI49" s="1"/>
      <c r="AJ49" s="1"/>
      <c r="AK49" s="1"/>
      <c r="AL49" s="1"/>
      <c r="AM49" s="1"/>
      <c r="AN49" s="1"/>
      <c r="AO49" s="1"/>
      <c r="AP49" s="1"/>
    </row>
    <row r="50" spans="1:42" ht="18" x14ac:dyDescent="0.35">
      <c r="A50" s="1"/>
      <c r="B50" s="3"/>
      <c r="E50" s="15">
        <f>$V$30</f>
        <v>0</v>
      </c>
      <c r="F50" s="15">
        <f>$V$30</f>
        <v>0</v>
      </c>
      <c r="G50" s="64" t="str">
        <f>IFERROR(Skjult!$M$6*$V$32*G88,"OBS!")</f>
        <v>OBS!</v>
      </c>
      <c r="H50" s="64" t="str">
        <f>IFERROR(Skjult!$M$6*$V$32*H88,"OBS!")</f>
        <v>OBS!</v>
      </c>
      <c r="I50" s="64" t="str">
        <f>IFERROR(Skjult!$M$6*$V$32*I88,"OBS!")</f>
        <v>OBS!</v>
      </c>
      <c r="J50" s="64" t="str">
        <f>IFERROR(Skjult!$M$6*$V$32*J88,"OBS!")</f>
        <v>OBS!</v>
      </c>
      <c r="K50" s="49" t="s">
        <v>46</v>
      </c>
      <c r="L50" s="58"/>
      <c r="M50" s="58"/>
      <c r="N50" s="125" t="s">
        <v>47</v>
      </c>
      <c r="O50" s="58"/>
      <c r="P50" s="58"/>
      <c r="S50" s="39"/>
      <c r="AB50" s="1"/>
      <c r="AC50" s="1"/>
      <c r="AD50" s="1"/>
      <c r="AE50" s="1"/>
      <c r="AF50" s="1"/>
      <c r="AG50" s="1"/>
      <c r="AH50" s="1"/>
      <c r="AI50" s="1"/>
      <c r="AJ50" s="1"/>
      <c r="AK50" s="1"/>
      <c r="AL50" s="1"/>
      <c r="AM50" s="1"/>
      <c r="AN50" s="1"/>
      <c r="AO50" s="1"/>
      <c r="AP50" s="1"/>
    </row>
    <row r="51" spans="1:42" x14ac:dyDescent="0.25">
      <c r="A51" s="1"/>
      <c r="B51" s="3"/>
      <c r="F51" s="5" t="s">
        <v>48</v>
      </c>
      <c r="G51" s="65">
        <f>IF($G$26=4,SUM(G47:G50),(IF($G$26=3,SUM(G47:G49),(IF($G$26=2,SUM(G47:G48),IF($G$26=1,SUM(G47),0))))))</f>
        <v>-1.6415544849051846</v>
      </c>
      <c r="H51" s="65">
        <f>IF($G$26=4,SUM(H47:H50),(IF($G$26=3,SUM(H47:H49),(IF($G$26=2,SUM(H47:H48),IF($G$26=1,SUM(H47),0))))))</f>
        <v>0</v>
      </c>
      <c r="I51" s="65">
        <f>IF($G$26=4,SUM(I47:I50),(IF($G$26=3,SUM(I47:I49),(IF($G$26=2,SUM(I47:I48),IF($G$26=1,SUM(I47),0))))))</f>
        <v>0</v>
      </c>
      <c r="J51" s="65">
        <f>IF($G$26=4,SUM(J47:J50),(IF($G$26=3,SUM(J47:J49),(IF($G$26=2,SUM(J47:J48),IF($G$26=1,SUM(J47),0))))))</f>
        <v>-1.6415544849051846</v>
      </c>
      <c r="K51" s="2" t="s">
        <v>49</v>
      </c>
      <c r="N51" s="125"/>
      <c r="AB51" s="1"/>
      <c r="AC51" s="1"/>
      <c r="AD51" s="1"/>
      <c r="AE51" s="1"/>
      <c r="AF51" s="1"/>
      <c r="AG51" s="1"/>
      <c r="AH51" s="1"/>
      <c r="AI51" s="1"/>
      <c r="AJ51" s="1"/>
      <c r="AK51" s="1"/>
      <c r="AL51" s="1"/>
      <c r="AM51" s="1"/>
      <c r="AN51" s="1"/>
      <c r="AO51" s="1"/>
      <c r="AP51" s="1"/>
    </row>
    <row r="52" spans="1:42" x14ac:dyDescent="0.25">
      <c r="A52" s="1"/>
      <c r="B52" s="3"/>
      <c r="D52" s="37"/>
      <c r="E52" s="37"/>
      <c r="F52" s="37"/>
      <c r="G52" s="37"/>
      <c r="H52" s="37"/>
      <c r="N52" s="67"/>
      <c r="AB52" s="1"/>
      <c r="AC52" s="1"/>
      <c r="AD52" s="1"/>
      <c r="AE52" s="1"/>
      <c r="AF52" s="1"/>
      <c r="AG52" s="1"/>
      <c r="AH52" s="1"/>
      <c r="AI52" s="1"/>
      <c r="AJ52" s="1"/>
      <c r="AK52" s="1"/>
      <c r="AL52" s="1"/>
      <c r="AM52" s="1"/>
      <c r="AN52" s="1"/>
      <c r="AO52" s="1"/>
      <c r="AP52" s="1"/>
    </row>
    <row r="53" spans="1:42" x14ac:dyDescent="0.25">
      <c r="A53" s="1"/>
      <c r="B53" s="3"/>
      <c r="D53" s="37"/>
      <c r="E53" s="37"/>
      <c r="F53" s="37"/>
      <c r="G53" s="2" t="s">
        <v>50</v>
      </c>
      <c r="H53" s="37"/>
      <c r="N53" s="67"/>
      <c r="AB53" s="1"/>
      <c r="AC53" s="1"/>
      <c r="AD53" s="1"/>
      <c r="AE53" s="1"/>
      <c r="AF53" s="1"/>
      <c r="AG53" s="1"/>
      <c r="AH53" s="1"/>
      <c r="AI53" s="1"/>
      <c r="AJ53" s="1"/>
      <c r="AK53" s="1"/>
      <c r="AL53" s="1"/>
      <c r="AM53" s="1"/>
      <c r="AN53" s="1"/>
      <c r="AO53" s="1"/>
      <c r="AP53" s="1"/>
    </row>
    <row r="54" spans="1:42" x14ac:dyDescent="0.25">
      <c r="A54" s="1"/>
      <c r="B54" s="3"/>
      <c r="N54" s="67"/>
      <c r="AB54" s="1"/>
      <c r="AC54" s="1"/>
      <c r="AD54" s="1"/>
      <c r="AE54" s="1"/>
      <c r="AF54" s="1"/>
      <c r="AG54" s="1"/>
      <c r="AH54" s="1"/>
      <c r="AI54" s="1"/>
      <c r="AJ54" s="1"/>
      <c r="AK54" s="1"/>
      <c r="AL54" s="1"/>
      <c r="AM54" s="1"/>
      <c r="AN54" s="1"/>
      <c r="AO54" s="1"/>
      <c r="AP54" s="1"/>
    </row>
    <row r="55" spans="1:42" x14ac:dyDescent="0.25">
      <c r="A55" s="1"/>
      <c r="B55" s="3"/>
      <c r="C55" s="151" t="s">
        <v>51</v>
      </c>
      <c r="D55" s="151"/>
      <c r="E55" s="151"/>
      <c r="F55" s="151"/>
      <c r="G55" s="151"/>
      <c r="H55" s="151"/>
      <c r="N55" s="67"/>
      <c r="AB55" s="1"/>
      <c r="AC55" s="1"/>
      <c r="AD55" s="1"/>
      <c r="AE55" s="1"/>
      <c r="AF55" s="1"/>
      <c r="AG55" s="1"/>
      <c r="AH55" s="1"/>
      <c r="AI55" s="1"/>
      <c r="AJ55" s="1"/>
      <c r="AK55" s="1"/>
      <c r="AL55" s="1"/>
      <c r="AM55" s="1"/>
      <c r="AN55" s="1"/>
      <c r="AO55" s="1"/>
      <c r="AP55" s="1"/>
    </row>
    <row r="56" spans="1:42" ht="16.5" customHeight="1" x14ac:dyDescent="0.35">
      <c r="A56" s="1"/>
      <c r="B56" s="3"/>
      <c r="E56" s="2" t="s">
        <v>40</v>
      </c>
      <c r="F56" s="2" t="s">
        <v>41</v>
      </c>
      <c r="G56" s="33" t="s">
        <v>42</v>
      </c>
      <c r="H56" s="33" t="s">
        <v>43</v>
      </c>
      <c r="I56" s="33" t="s">
        <v>44</v>
      </c>
      <c r="J56" s="7" t="s">
        <v>45</v>
      </c>
      <c r="K56" s="13"/>
      <c r="N56" s="67"/>
      <c r="AB56" s="1"/>
      <c r="AC56" s="1"/>
      <c r="AD56" s="1"/>
      <c r="AE56" s="1"/>
      <c r="AF56" s="1"/>
      <c r="AG56" s="1"/>
      <c r="AH56" s="1"/>
      <c r="AI56" s="1"/>
      <c r="AJ56" s="1"/>
      <c r="AK56" s="1"/>
      <c r="AL56" s="1"/>
      <c r="AM56" s="1"/>
      <c r="AN56" s="1"/>
      <c r="AO56" s="1"/>
      <c r="AP56" s="1"/>
    </row>
    <row r="57" spans="1:42" ht="18" x14ac:dyDescent="0.35">
      <c r="A57" s="1"/>
      <c r="B57" s="3"/>
      <c r="C57" s="149" t="s">
        <v>52</v>
      </c>
      <c r="D57" s="150"/>
      <c r="E57" s="15" t="str">
        <f>$G$30</f>
        <v>Vann og myr</v>
      </c>
      <c r="F57" s="38" t="str">
        <f>$G$38</f>
        <v>Utbygd areal</v>
      </c>
      <c r="G57" s="64">
        <f>IFERROR((Skjult!$M$4*G92*$G$32)+(Skjult!$M$5*G99*$G$32),"OBS!")</f>
        <v>1158.6666666666667</v>
      </c>
      <c r="H57" s="64">
        <f>IFERROR((Skjult!$M$4*H92*$G$32)+(Skjult!$M$5*H99*$G$32),"OBS!")</f>
        <v>0</v>
      </c>
      <c r="I57" s="64">
        <f>IFERROR((Skjult!$M$4*I92*$G$32)+(Skjult!$M$5*I99*$G$32),"OBS!")</f>
        <v>0</v>
      </c>
      <c r="J57" s="64">
        <f>IFERROR((Skjult!$M$4*J92*$G$32)+(Skjult!$M$5*J99*$G$32),"OBS!")</f>
        <v>1158.6666666666667</v>
      </c>
      <c r="K57" s="49" t="s">
        <v>46</v>
      </c>
      <c r="L57" s="58"/>
      <c r="M57" s="125"/>
      <c r="N57" s="125" t="s">
        <v>53</v>
      </c>
      <c r="O57" s="58"/>
      <c r="P57" s="58"/>
      <c r="R57" s="7"/>
      <c r="AB57" s="1"/>
      <c r="AC57" s="1"/>
      <c r="AD57" s="1"/>
      <c r="AE57" s="1"/>
      <c r="AF57" s="1"/>
      <c r="AG57" s="1"/>
      <c r="AH57" s="1"/>
      <c r="AI57" s="1"/>
      <c r="AJ57" s="1"/>
      <c r="AK57" s="1"/>
      <c r="AL57" s="1"/>
      <c r="AM57" s="1"/>
      <c r="AN57" s="1"/>
      <c r="AO57" s="1"/>
      <c r="AP57" s="1"/>
    </row>
    <row r="58" spans="1:42" ht="18" x14ac:dyDescent="0.35">
      <c r="A58" s="1"/>
      <c r="B58" s="3"/>
      <c r="C58" s="149" t="s">
        <v>52</v>
      </c>
      <c r="D58" s="150"/>
      <c r="E58" s="15" t="str">
        <f>$L$30</f>
        <v>Annen utmark</v>
      </c>
      <c r="F58" s="38" t="str">
        <f>$G$38</f>
        <v>Utbygd areal</v>
      </c>
      <c r="G58" s="64" t="str">
        <f>IFERROR((Skjult!$M$4*G93*$L$32)+(Skjult!$M$5*G100*$L$32),"OBS!")</f>
        <v>OBS!</v>
      </c>
      <c r="H58" s="64" t="str">
        <f>IFERROR((Skjult!$M$4*H93*$L$32)+(Skjult!$M$5*H100*$L$32),"OBS!")</f>
        <v>OBS!</v>
      </c>
      <c r="I58" s="64" t="str">
        <f>IFERROR((Skjult!$M$4*I93*$L$32)+(Skjult!$M$5*I100*$L$32),"OBS!")</f>
        <v>OBS!</v>
      </c>
      <c r="J58" s="64" t="str">
        <f>IFERROR((Skjult!$M$4*J93*$L$32)+(Skjult!$M$5*J100*$L$32),"OBS!")</f>
        <v>OBS!</v>
      </c>
      <c r="K58" s="49" t="s">
        <v>46</v>
      </c>
      <c r="L58" s="58"/>
      <c r="M58" s="125"/>
      <c r="N58" s="125" t="s">
        <v>53</v>
      </c>
      <c r="O58" s="58"/>
      <c r="P58" s="58"/>
      <c r="R58" s="7"/>
      <c r="S58" s="39"/>
      <c r="AB58" s="1"/>
      <c r="AC58" s="1"/>
      <c r="AD58" s="1"/>
      <c r="AE58" s="1"/>
      <c r="AF58" s="1"/>
      <c r="AG58" s="1"/>
      <c r="AH58" s="1"/>
      <c r="AI58" s="1"/>
      <c r="AJ58" s="1"/>
      <c r="AK58" s="1"/>
      <c r="AL58" s="1"/>
      <c r="AM58" s="1"/>
      <c r="AN58" s="1"/>
      <c r="AO58" s="1"/>
      <c r="AP58" s="1"/>
    </row>
    <row r="59" spans="1:42" ht="18" x14ac:dyDescent="0.35">
      <c r="A59" s="1"/>
      <c r="B59" s="3"/>
      <c r="C59" s="149" t="s">
        <v>52</v>
      </c>
      <c r="D59" s="150"/>
      <c r="E59" s="15" t="str">
        <f>$Q$30</f>
        <v>Utbygd areal</v>
      </c>
      <c r="F59" s="38" t="str">
        <f>$G$38</f>
        <v>Utbygd areal</v>
      </c>
      <c r="G59" s="132" t="str">
        <f>IFERROR((Skjult!$M$4*G94*$Q$32)+(Skjult!$M$5*G101*$Q$32),"OBS!")</f>
        <v>OBS!</v>
      </c>
      <c r="H59" s="64" t="str">
        <f>IFERROR((Skjult!$M$4*H94*$Q$32)+(Skjult!$M$5*H101*$Q$32),"OBS!")</f>
        <v>OBS!</v>
      </c>
      <c r="I59" s="64" t="str">
        <f>IFERROR((Skjult!$M$4*I94*$Q$32)+(Skjult!$M$5*I101*$Q$32),"OBS!")</f>
        <v>OBS!</v>
      </c>
      <c r="J59" s="64" t="str">
        <f>IFERROR((Skjult!$M$4*J94*$Q$32)+(Skjult!$M$5*J101*$Q$32),"OBS!")</f>
        <v>OBS!</v>
      </c>
      <c r="K59" s="49" t="s">
        <v>46</v>
      </c>
      <c r="L59" s="58"/>
      <c r="M59" s="125"/>
      <c r="N59" s="125" t="s">
        <v>53</v>
      </c>
      <c r="O59" s="58"/>
      <c r="P59" s="58"/>
      <c r="R59" s="7"/>
      <c r="S59" s="39"/>
      <c r="AB59" s="1"/>
      <c r="AC59" s="1"/>
      <c r="AD59" s="1"/>
      <c r="AE59" s="1"/>
      <c r="AF59" s="1"/>
      <c r="AG59" s="1"/>
      <c r="AH59" s="1"/>
      <c r="AI59" s="1"/>
      <c r="AJ59" s="1"/>
      <c r="AK59" s="1"/>
      <c r="AL59" s="1"/>
      <c r="AM59" s="1"/>
      <c r="AN59" s="1"/>
      <c r="AO59" s="1"/>
      <c r="AP59" s="1"/>
    </row>
    <row r="60" spans="1:42" ht="18" x14ac:dyDescent="0.35">
      <c r="A60" s="1"/>
      <c r="B60" s="3"/>
      <c r="C60" s="149" t="s">
        <v>52</v>
      </c>
      <c r="D60" s="150"/>
      <c r="E60" s="15">
        <f>$V$30</f>
        <v>0</v>
      </c>
      <c r="F60" s="38" t="str">
        <f>$G$38</f>
        <v>Utbygd areal</v>
      </c>
      <c r="G60" s="64" t="str">
        <f>IFERROR((Skjult!$M$4*G95*$V$32)+(Skjult!$M$5*G102*$V$32),"OBS!")</f>
        <v>OBS!</v>
      </c>
      <c r="H60" s="64" t="str">
        <f>IFERROR((Skjult!$M$4*H95*$V$32)+(Skjult!$M$5*H102*$V$32),"OBS!")</f>
        <v>OBS!</v>
      </c>
      <c r="I60" s="64" t="str">
        <f>IFERROR((Skjult!$M$4*I95*$V$32)+(Skjult!$M$5*I102*$V$32),"OBS!")</f>
        <v>OBS!</v>
      </c>
      <c r="J60" s="64" t="str">
        <f>IFERROR((Skjult!$M$4*J95*$V$32)+(Skjult!$M$5*J102*$V$32),"OBS!")</f>
        <v>OBS!</v>
      </c>
      <c r="K60" s="49" t="s">
        <v>46</v>
      </c>
      <c r="L60" s="58"/>
      <c r="M60" s="125"/>
      <c r="N60" s="125" t="s">
        <v>53</v>
      </c>
      <c r="O60" s="58"/>
      <c r="P60" s="58"/>
      <c r="S60" s="39"/>
      <c r="AB60" s="1"/>
      <c r="AC60" s="1"/>
      <c r="AD60" s="1"/>
      <c r="AE60" s="1"/>
      <c r="AF60" s="1"/>
      <c r="AG60" s="1"/>
      <c r="AH60" s="1"/>
      <c r="AI60" s="1"/>
      <c r="AJ60" s="1"/>
      <c r="AK60" s="1"/>
      <c r="AL60" s="1"/>
      <c r="AM60" s="1"/>
      <c r="AN60" s="1"/>
      <c r="AO60" s="1"/>
      <c r="AP60" s="1"/>
    </row>
    <row r="61" spans="1:42" ht="15" customHeight="1" x14ac:dyDescent="0.25">
      <c r="A61" s="1"/>
      <c r="B61" s="3"/>
      <c r="D61" s="2" t="s">
        <v>54</v>
      </c>
      <c r="F61" s="5" t="s">
        <v>48</v>
      </c>
      <c r="G61" s="65">
        <f>IF($G$26=4,SUM(G57:G60),(IF($G$26=3,SUM(G57:G59),(IF($G$26=2,SUM(G57:G58),IF($G$26=1,SUM(G57),0))))))</f>
        <v>1158.6666666666667</v>
      </c>
      <c r="H61" s="65">
        <f>IF($G$26=4,SUM(H57:H60),(IF($G$26=3,SUM(H57:H59),(IF($G$26=2,SUM(H57:H58),IF($G$26=1,SUM(H57),0))))))</f>
        <v>0</v>
      </c>
      <c r="I61" s="65">
        <f>IF($G$26=4,SUM(I57:I60),(IF($G$26=3,SUM(I57:I59),(IF($G$26=2,SUM(I57:I58),IF($G$26=1,SUM(I57),0))))))</f>
        <v>0</v>
      </c>
      <c r="J61" s="65">
        <f>IF($G$26=4,SUM(J57:J60),(IF($G$26=3,SUM(J57:J59),(IF($G$26=2,SUM(J57:J58),IF($G$26=1,SUM(J57),0))))))</f>
        <v>1158.6666666666667</v>
      </c>
      <c r="K61" s="2" t="s">
        <v>49</v>
      </c>
      <c r="AB61" s="1"/>
      <c r="AC61" s="1"/>
      <c r="AD61" s="1"/>
      <c r="AE61" s="1"/>
      <c r="AF61" s="1"/>
      <c r="AG61" s="1"/>
      <c r="AH61" s="1"/>
      <c r="AI61" s="1"/>
      <c r="AJ61" s="1"/>
      <c r="AK61" s="1"/>
      <c r="AL61" s="1"/>
      <c r="AM61" s="1"/>
      <c r="AN61" s="1"/>
      <c r="AO61" s="1"/>
      <c r="AP61" s="1"/>
    </row>
    <row r="62" spans="1:42" ht="15" customHeight="1" x14ac:dyDescent="0.25">
      <c r="A62" s="1"/>
      <c r="B62" s="3"/>
      <c r="D62" s="164"/>
      <c r="E62" s="164"/>
      <c r="F62" s="37"/>
      <c r="G62" s="37"/>
      <c r="H62" s="37"/>
      <c r="AB62" s="1"/>
      <c r="AC62" s="1"/>
      <c r="AD62" s="1"/>
      <c r="AE62" s="1"/>
      <c r="AF62" s="1"/>
      <c r="AG62" s="1"/>
      <c r="AH62" s="1"/>
      <c r="AI62" s="1"/>
      <c r="AJ62" s="1"/>
      <c r="AK62" s="1"/>
      <c r="AL62" s="1"/>
      <c r="AM62" s="1"/>
      <c r="AN62" s="1"/>
      <c r="AO62" s="1"/>
      <c r="AP62" s="1"/>
    </row>
    <row r="63" spans="1:42" ht="15" customHeight="1" x14ac:dyDescent="0.25">
      <c r="A63" s="1"/>
      <c r="B63" s="3"/>
      <c r="D63" s="164"/>
      <c r="E63" s="164"/>
      <c r="F63" s="37"/>
      <c r="G63" s="2" t="s">
        <v>50</v>
      </c>
      <c r="H63" s="37"/>
      <c r="AB63" s="1"/>
      <c r="AC63" s="1"/>
      <c r="AD63" s="1"/>
      <c r="AE63" s="1"/>
      <c r="AF63" s="1"/>
      <c r="AG63" s="1"/>
      <c r="AH63" s="1"/>
      <c r="AI63" s="1"/>
      <c r="AJ63" s="1"/>
      <c r="AK63" s="1"/>
      <c r="AL63" s="1"/>
      <c r="AM63" s="1"/>
      <c r="AN63" s="1"/>
      <c r="AO63" s="1"/>
      <c r="AP63" s="1"/>
    </row>
    <row r="64" spans="1:42" x14ac:dyDescent="0.25">
      <c r="A64" s="1"/>
      <c r="B64" s="3"/>
      <c r="AB64" s="1"/>
      <c r="AC64" s="1"/>
      <c r="AD64" s="1"/>
      <c r="AE64" s="1"/>
      <c r="AF64" s="1"/>
      <c r="AG64" s="1"/>
      <c r="AH64" s="1"/>
      <c r="AI64" s="1"/>
      <c r="AJ64" s="1"/>
      <c r="AK64" s="1"/>
      <c r="AL64" s="1"/>
      <c r="AM64" s="1"/>
      <c r="AN64" s="1"/>
      <c r="AO64" s="1"/>
      <c r="AP64" s="1"/>
    </row>
    <row r="65" spans="1:42" x14ac:dyDescent="0.25">
      <c r="A65" s="1"/>
      <c r="B65" s="3"/>
      <c r="C65" s="151" t="s">
        <v>55</v>
      </c>
      <c r="D65" s="151"/>
      <c r="E65" s="151"/>
      <c r="F65" s="151"/>
      <c r="G65" s="151"/>
      <c r="H65" s="151"/>
      <c r="AB65" s="1"/>
      <c r="AC65" s="1"/>
      <c r="AD65" s="1"/>
      <c r="AE65" s="1"/>
      <c r="AF65" s="1"/>
      <c r="AG65" s="1"/>
      <c r="AH65" s="1"/>
      <c r="AI65" s="1"/>
      <c r="AJ65" s="1"/>
      <c r="AK65" s="1"/>
      <c r="AL65" s="1"/>
      <c r="AM65" s="1"/>
      <c r="AN65" s="1"/>
      <c r="AO65" s="1"/>
      <c r="AP65" s="1"/>
    </row>
    <row r="66" spans="1:42" ht="16.5" customHeight="1" x14ac:dyDescent="0.35">
      <c r="A66" s="1"/>
      <c r="B66" s="3"/>
      <c r="G66" s="33" t="s">
        <v>42</v>
      </c>
      <c r="H66" s="33" t="s">
        <v>43</v>
      </c>
      <c r="I66" s="33" t="s">
        <v>44</v>
      </c>
      <c r="J66" s="7" t="s">
        <v>45</v>
      </c>
      <c r="K66" s="59"/>
      <c r="AB66" s="1"/>
      <c r="AC66" s="1"/>
      <c r="AD66" s="1"/>
      <c r="AE66" s="1"/>
      <c r="AF66" s="1"/>
      <c r="AG66" s="1"/>
      <c r="AH66" s="1"/>
      <c r="AI66" s="1"/>
      <c r="AJ66" s="1"/>
      <c r="AK66" s="1"/>
      <c r="AL66" s="1"/>
      <c r="AM66" s="1"/>
      <c r="AN66" s="1"/>
      <c r="AO66" s="1"/>
      <c r="AP66" s="1"/>
    </row>
    <row r="67" spans="1:42" ht="18" x14ac:dyDescent="0.35">
      <c r="A67" s="1"/>
      <c r="B67" s="3"/>
      <c r="D67" s="155" t="s">
        <v>56</v>
      </c>
      <c r="E67" s="155"/>
      <c r="F67" s="155"/>
      <c r="G67" s="64">
        <f>G51</f>
        <v>-1.6415544849051846</v>
      </c>
      <c r="H67" s="64">
        <f>H51</f>
        <v>0</v>
      </c>
      <c r="I67" s="64">
        <f>I51</f>
        <v>0</v>
      </c>
      <c r="J67" s="64">
        <f>J51</f>
        <v>-1.6415544849051846</v>
      </c>
      <c r="K67" s="49" t="s">
        <v>46</v>
      </c>
      <c r="L67" s="58"/>
      <c r="M67" s="58"/>
      <c r="N67" s="110"/>
      <c r="O67" s="58"/>
      <c r="P67" s="58"/>
      <c r="Q67" s="58"/>
      <c r="S67" s="7"/>
      <c r="U67" s="39"/>
      <c r="AB67" s="1"/>
      <c r="AC67" s="1"/>
      <c r="AD67" s="1"/>
      <c r="AE67" s="1"/>
      <c r="AF67" s="1"/>
      <c r="AG67" s="1"/>
      <c r="AH67" s="1"/>
      <c r="AI67" s="1"/>
      <c r="AJ67" s="1"/>
      <c r="AK67" s="1"/>
      <c r="AL67" s="1"/>
      <c r="AM67" s="1"/>
      <c r="AN67" s="1"/>
      <c r="AO67" s="1"/>
      <c r="AP67" s="1"/>
    </row>
    <row r="68" spans="1:42" ht="18" x14ac:dyDescent="0.35">
      <c r="A68" s="1"/>
      <c r="B68" s="3"/>
      <c r="D68" s="155" t="s">
        <v>57</v>
      </c>
      <c r="E68" s="155"/>
      <c r="F68" s="155"/>
      <c r="G68" s="64">
        <f>G61</f>
        <v>1158.6666666666667</v>
      </c>
      <c r="H68" s="64">
        <f>H61</f>
        <v>0</v>
      </c>
      <c r="I68" s="64">
        <f>I61</f>
        <v>0</v>
      </c>
      <c r="J68" s="64">
        <f>J61</f>
        <v>1158.6666666666667</v>
      </c>
      <c r="K68" s="49" t="s">
        <v>46</v>
      </c>
      <c r="L68" s="58"/>
      <c r="M68" s="58"/>
      <c r="N68" s="110"/>
      <c r="O68" s="58"/>
      <c r="P68" s="58"/>
      <c r="Q68" s="58"/>
      <c r="S68" s="7"/>
      <c r="AB68" s="1"/>
      <c r="AC68" s="1"/>
      <c r="AD68" s="1"/>
      <c r="AE68" s="1"/>
      <c r="AF68" s="1"/>
      <c r="AG68" s="1"/>
      <c r="AH68" s="1"/>
      <c r="AI68" s="1"/>
      <c r="AJ68" s="1"/>
      <c r="AK68" s="1"/>
      <c r="AL68" s="1"/>
      <c r="AM68" s="1"/>
      <c r="AN68" s="1"/>
      <c r="AO68" s="1"/>
      <c r="AP68" s="1"/>
    </row>
    <row r="69" spans="1:42" ht="18" x14ac:dyDescent="0.35">
      <c r="A69" s="1"/>
      <c r="B69" s="3"/>
      <c r="D69" s="155" t="s">
        <v>58</v>
      </c>
      <c r="E69" s="155"/>
      <c r="F69" s="155"/>
      <c r="G69" s="61">
        <f>G68-G67</f>
        <v>1160.3082211515718</v>
      </c>
      <c r="H69" s="61">
        <f>H68-H67</f>
        <v>0</v>
      </c>
      <c r="I69" s="61">
        <f>I68-I67</f>
        <v>0</v>
      </c>
      <c r="J69" s="61">
        <f>J68-J67</f>
        <v>1160.3082211515718</v>
      </c>
      <c r="K69" s="49" t="s">
        <v>46</v>
      </c>
      <c r="L69" s="58"/>
      <c r="M69" s="58"/>
      <c r="N69" s="58"/>
      <c r="O69" s="58"/>
      <c r="P69" s="58"/>
      <c r="Q69" s="58"/>
      <c r="S69" s="7"/>
      <c r="AB69" s="1"/>
      <c r="AC69" s="1"/>
      <c r="AD69" s="1"/>
      <c r="AE69" s="1"/>
      <c r="AF69" s="1"/>
      <c r="AG69" s="1"/>
      <c r="AH69" s="1"/>
      <c r="AI69" s="1"/>
      <c r="AJ69" s="1"/>
      <c r="AK69" s="1"/>
      <c r="AL69" s="1"/>
      <c r="AM69" s="1"/>
      <c r="AN69" s="1"/>
      <c r="AO69" s="1"/>
      <c r="AP69" s="1"/>
    </row>
    <row r="70" spans="1:42" x14ac:dyDescent="0.25">
      <c r="A70" s="1"/>
      <c r="B70" s="3"/>
      <c r="N70" s="58"/>
      <c r="AB70" s="1"/>
      <c r="AC70" s="1"/>
      <c r="AD70" s="1"/>
      <c r="AE70" s="1"/>
      <c r="AF70" s="1"/>
      <c r="AG70" s="1"/>
      <c r="AH70" s="1"/>
      <c r="AI70" s="1"/>
      <c r="AJ70" s="1"/>
      <c r="AK70" s="1"/>
      <c r="AL70" s="1"/>
      <c r="AM70" s="1"/>
      <c r="AN70" s="1"/>
      <c r="AO70" s="1"/>
      <c r="AP70" s="1"/>
    </row>
    <row r="71" spans="1:42" ht="15" customHeight="1" x14ac:dyDescent="0.25">
      <c r="A71" s="1"/>
      <c r="B71" s="3"/>
      <c r="G71" s="2" t="s">
        <v>59</v>
      </c>
      <c r="AB71" s="1"/>
      <c r="AC71" s="1"/>
      <c r="AD71" s="1"/>
      <c r="AE71" s="1"/>
      <c r="AF71" s="1"/>
      <c r="AG71" s="1"/>
      <c r="AH71" s="1"/>
      <c r="AI71" s="1"/>
      <c r="AJ71" s="1"/>
      <c r="AK71" s="1"/>
      <c r="AL71" s="1"/>
      <c r="AM71" s="1"/>
      <c r="AN71" s="1"/>
      <c r="AO71" s="1"/>
      <c r="AP71" s="1"/>
    </row>
    <row r="72" spans="1:42" ht="15" customHeight="1" x14ac:dyDescent="0.25">
      <c r="A72" s="1"/>
      <c r="B72" s="3"/>
      <c r="G72" s="2" t="s">
        <v>60</v>
      </c>
      <c r="AB72" s="1"/>
      <c r="AC72" s="1"/>
      <c r="AD72" s="1"/>
      <c r="AE72" s="1"/>
      <c r="AF72" s="1"/>
      <c r="AG72" s="1"/>
      <c r="AH72" s="1"/>
      <c r="AI72" s="1"/>
      <c r="AJ72" s="1"/>
      <c r="AK72" s="1"/>
      <c r="AL72" s="1"/>
      <c r="AM72" s="1"/>
      <c r="AN72" s="1"/>
      <c r="AO72" s="1"/>
      <c r="AP72" s="1"/>
    </row>
    <row r="73" spans="1:42" x14ac:dyDescent="0.25">
      <c r="A73" s="1"/>
      <c r="B73" s="3"/>
      <c r="AB73" s="1"/>
      <c r="AC73" s="1"/>
      <c r="AD73" s="1"/>
      <c r="AE73" s="1"/>
      <c r="AF73" s="1"/>
      <c r="AG73" s="1"/>
      <c r="AH73" s="1"/>
      <c r="AI73" s="1"/>
      <c r="AJ73" s="1"/>
      <c r="AK73" s="1"/>
      <c r="AL73" s="1"/>
      <c r="AM73" s="1"/>
      <c r="AN73" s="1"/>
      <c r="AO73" s="1"/>
      <c r="AP73" s="1"/>
    </row>
    <row r="74" spans="1:42" s="11" customFormat="1" ht="21" customHeight="1" x14ac:dyDescent="0.25">
      <c r="C74" s="104"/>
      <c r="D74" s="104"/>
      <c r="E74" s="104"/>
      <c r="F74" s="104"/>
      <c r="G74" s="104"/>
      <c r="H74" s="104"/>
      <c r="I74" s="104"/>
      <c r="J74" s="104"/>
      <c r="K74" s="104"/>
      <c r="L74" s="104"/>
      <c r="M74" s="104"/>
      <c r="AB74" s="1"/>
      <c r="AC74" s="1"/>
      <c r="AD74" s="1"/>
      <c r="AE74" s="1"/>
      <c r="AF74" s="1"/>
      <c r="AG74" s="1"/>
      <c r="AH74" s="1"/>
      <c r="AI74" s="1"/>
      <c r="AJ74" s="1"/>
      <c r="AK74" s="1"/>
      <c r="AL74" s="1"/>
      <c r="AM74" s="1"/>
      <c r="AN74" s="1"/>
      <c r="AO74" s="1"/>
      <c r="AP74" s="1"/>
    </row>
    <row r="75" spans="1:42" x14ac:dyDescent="0.25">
      <c r="A75" s="1"/>
      <c r="B75" s="3"/>
      <c r="C75" s="151" t="s">
        <v>61</v>
      </c>
      <c r="D75" s="151"/>
      <c r="E75" s="151"/>
      <c r="F75" s="151"/>
      <c r="G75" s="151"/>
      <c r="H75" s="151"/>
      <c r="I75" s="151"/>
      <c r="J75" s="151"/>
      <c r="K75" s="151"/>
      <c r="L75" s="151"/>
      <c r="M75" s="1"/>
      <c r="N75" s="151" t="s">
        <v>62</v>
      </c>
      <c r="O75" s="151"/>
      <c r="P75" s="151"/>
      <c r="Q75" s="151"/>
      <c r="R75" s="151"/>
      <c r="S75" s="151"/>
      <c r="T75" s="151"/>
      <c r="U75" s="151"/>
      <c r="V75" s="151"/>
      <c r="W75" s="4"/>
      <c r="X75" s="4"/>
      <c r="Y75" s="4"/>
      <c r="Z75" s="4"/>
      <c r="AA75" s="4"/>
      <c r="AB75" s="1"/>
      <c r="AC75" s="1"/>
      <c r="AD75" s="1"/>
      <c r="AE75" s="1"/>
      <c r="AF75" s="1"/>
      <c r="AG75" s="1"/>
      <c r="AH75" s="1"/>
      <c r="AI75" s="1"/>
      <c r="AJ75" s="1"/>
      <c r="AK75" s="1"/>
      <c r="AL75" s="1"/>
      <c r="AM75" s="1"/>
      <c r="AN75" s="1"/>
      <c r="AO75" s="1"/>
      <c r="AP75" s="1"/>
    </row>
    <row r="76" spans="1:42" ht="51.75" customHeight="1" x14ac:dyDescent="0.25">
      <c r="A76" s="1"/>
      <c r="B76" s="3"/>
      <c r="C76" s="152" t="s">
        <v>63</v>
      </c>
      <c r="D76" s="152"/>
      <c r="E76" s="152"/>
      <c r="F76" s="152"/>
      <c r="G76" s="152"/>
      <c r="H76" s="152"/>
      <c r="I76" s="152"/>
      <c r="J76" s="152"/>
      <c r="K76" s="152"/>
      <c r="L76" s="152"/>
      <c r="M76" s="1"/>
      <c r="N76" s="152" t="s">
        <v>64</v>
      </c>
      <c r="O76" s="152"/>
      <c r="P76" s="152"/>
      <c r="Q76" s="152"/>
      <c r="R76" s="152"/>
      <c r="S76" s="152"/>
      <c r="T76" s="152"/>
      <c r="U76" s="152"/>
      <c r="V76" s="152"/>
      <c r="W76" s="152"/>
      <c r="X76" s="152"/>
      <c r="Y76" s="152"/>
      <c r="Z76" s="130"/>
      <c r="AA76" s="130"/>
      <c r="AB76" s="1"/>
      <c r="AC76" s="1"/>
      <c r="AD76" s="1"/>
      <c r="AE76" s="1"/>
      <c r="AF76" s="1"/>
      <c r="AG76" s="1"/>
      <c r="AH76" s="1"/>
      <c r="AI76" s="1"/>
      <c r="AJ76" s="1"/>
      <c r="AK76" s="1"/>
      <c r="AL76" s="1"/>
      <c r="AM76" s="1"/>
      <c r="AN76" s="1"/>
      <c r="AO76" s="1"/>
      <c r="AP76" s="1"/>
    </row>
    <row r="77" spans="1:4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row>
    <row r="78" spans="1:42" x14ac:dyDescent="0.25">
      <c r="A78" s="1"/>
      <c r="B78" s="3"/>
      <c r="C78" s="153" t="s">
        <v>65</v>
      </c>
      <c r="D78" s="153"/>
      <c r="E78" s="153"/>
      <c r="F78" s="153"/>
      <c r="G78" s="153"/>
      <c r="H78" s="153"/>
      <c r="I78" s="153"/>
      <c r="J78" s="153"/>
      <c r="K78" s="153"/>
      <c r="L78" s="153"/>
      <c r="M78" s="153"/>
      <c r="N78" s="153"/>
      <c r="AB78" s="1"/>
      <c r="AC78" s="1"/>
      <c r="AD78" s="1"/>
      <c r="AE78" s="1"/>
      <c r="AF78" s="1"/>
      <c r="AG78" s="1"/>
      <c r="AH78" s="1"/>
      <c r="AI78" s="1"/>
      <c r="AJ78" s="1"/>
      <c r="AK78" s="1"/>
      <c r="AL78" s="1"/>
      <c r="AM78" s="1"/>
      <c r="AN78" s="1"/>
      <c r="AO78" s="1"/>
      <c r="AP78" s="1"/>
    </row>
    <row r="79" spans="1:42" ht="156" customHeight="1" x14ac:dyDescent="0.25">
      <c r="A79" s="1"/>
      <c r="B79" s="3"/>
      <c r="C79" s="154" t="s">
        <v>66</v>
      </c>
      <c r="D79" s="154"/>
      <c r="E79" s="154"/>
      <c r="F79" s="154"/>
      <c r="G79" s="154"/>
      <c r="H79" s="154"/>
      <c r="I79" s="154"/>
      <c r="J79" s="154"/>
      <c r="K79" s="154"/>
      <c r="L79" s="154"/>
      <c r="M79" s="154"/>
      <c r="N79" s="154"/>
      <c r="O79" s="154"/>
      <c r="P79" s="154"/>
      <c r="Q79" s="154"/>
      <c r="R79" s="154"/>
      <c r="S79" s="154"/>
      <c r="T79" s="154"/>
      <c r="U79" s="154"/>
      <c r="V79" s="154"/>
      <c r="W79" s="154"/>
      <c r="X79" s="154"/>
      <c r="Y79" s="154"/>
      <c r="Z79" s="126"/>
      <c r="AA79" s="126"/>
      <c r="AB79" s="1"/>
      <c r="AC79" s="1"/>
      <c r="AD79" s="1"/>
      <c r="AE79" s="1"/>
      <c r="AF79" s="1"/>
      <c r="AG79" s="1"/>
      <c r="AH79" s="1"/>
      <c r="AI79" s="1"/>
      <c r="AJ79" s="1"/>
      <c r="AK79" s="1"/>
      <c r="AL79" s="1"/>
      <c r="AM79" s="1"/>
      <c r="AN79" s="1"/>
      <c r="AO79" s="1"/>
      <c r="AP79" s="1"/>
    </row>
    <row r="80" spans="1:42" ht="20.100000000000001" customHeight="1" x14ac:dyDescent="0.25">
      <c r="A80" s="1"/>
      <c r="B80" s="1"/>
      <c r="C80" s="84"/>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
      <c r="AC80" s="1"/>
      <c r="AD80" s="1"/>
      <c r="AE80" s="1"/>
      <c r="AF80" s="1"/>
      <c r="AG80" s="1"/>
      <c r="AH80" s="1"/>
      <c r="AI80" s="1"/>
      <c r="AJ80" s="1"/>
      <c r="AK80" s="1"/>
      <c r="AL80" s="1"/>
      <c r="AM80" s="1"/>
      <c r="AN80" s="1"/>
      <c r="AO80" s="1"/>
      <c r="AP80" s="1"/>
    </row>
    <row r="81" spans="1:42" s="13" customFormat="1" ht="18.75" x14ac:dyDescent="0.25">
      <c r="A81" s="11"/>
      <c r="B81" s="12"/>
      <c r="C81" s="105" t="s">
        <v>67</v>
      </c>
      <c r="D81" s="16"/>
      <c r="E81" s="16"/>
      <c r="F81" s="16"/>
      <c r="H81" s="129" t="s">
        <v>68</v>
      </c>
      <c r="I81" s="16"/>
      <c r="J81" s="16"/>
      <c r="K81" s="16"/>
      <c r="L81" s="16"/>
      <c r="M81" s="16"/>
      <c r="AB81" s="1"/>
      <c r="AC81" s="1"/>
      <c r="AD81" s="1"/>
      <c r="AE81" s="1"/>
      <c r="AF81" s="1"/>
      <c r="AG81" s="1"/>
      <c r="AH81" s="1"/>
      <c r="AI81" s="1"/>
      <c r="AJ81" s="1"/>
      <c r="AK81" s="1"/>
      <c r="AL81" s="1"/>
      <c r="AM81" s="1"/>
      <c r="AN81" s="1"/>
      <c r="AO81" s="1"/>
      <c r="AP81" s="1"/>
    </row>
    <row r="82" spans="1:42" s="13" customFormat="1" x14ac:dyDescent="0.25">
      <c r="A82" s="11"/>
      <c r="B82" s="12"/>
      <c r="D82" s="16"/>
      <c r="E82" s="16"/>
      <c r="F82" s="16"/>
      <c r="G82" s="16"/>
      <c r="H82" s="16"/>
      <c r="I82" s="16"/>
      <c r="J82" s="16"/>
      <c r="K82" s="16"/>
      <c r="L82" s="16"/>
      <c r="M82" s="16"/>
      <c r="AB82" s="1"/>
      <c r="AC82" s="1"/>
      <c r="AD82" s="1"/>
      <c r="AE82" s="1"/>
      <c r="AF82" s="1"/>
      <c r="AG82" s="1"/>
      <c r="AH82" s="1"/>
      <c r="AI82" s="1"/>
      <c r="AJ82" s="1"/>
      <c r="AK82" s="1"/>
      <c r="AL82" s="1"/>
      <c r="AM82" s="1"/>
      <c r="AN82" s="1"/>
      <c r="AO82" s="1"/>
      <c r="AP82" s="1"/>
    </row>
    <row r="83" spans="1:42" s="13" customFormat="1" x14ac:dyDescent="0.25">
      <c r="A83" s="11"/>
      <c r="B83" s="12"/>
      <c r="C83" s="34" t="s">
        <v>69</v>
      </c>
      <c r="D83" s="16"/>
      <c r="E83" s="16"/>
      <c r="F83" s="16"/>
      <c r="G83" s="16"/>
      <c r="H83" s="16"/>
      <c r="I83" s="16"/>
      <c r="J83" s="16"/>
      <c r="K83" s="16"/>
      <c r="L83" s="16"/>
      <c r="M83" s="16"/>
      <c r="AB83" s="1"/>
      <c r="AC83" s="1"/>
      <c r="AD83" s="1"/>
      <c r="AE83" s="1"/>
      <c r="AF83" s="1"/>
      <c r="AG83" s="1"/>
      <c r="AH83" s="1"/>
      <c r="AI83" s="1"/>
      <c r="AJ83" s="1"/>
      <c r="AK83" s="1"/>
      <c r="AL83" s="1"/>
      <c r="AM83" s="1"/>
      <c r="AN83" s="1"/>
      <c r="AO83" s="1"/>
      <c r="AP83" s="1"/>
    </row>
    <row r="84" spans="1:42" s="13" customFormat="1" ht="18" x14ac:dyDescent="0.35">
      <c r="A84" s="11"/>
      <c r="B84" s="12"/>
      <c r="C84" s="16"/>
      <c r="D84" s="16"/>
      <c r="E84" s="2" t="s">
        <v>40</v>
      </c>
      <c r="F84" s="2" t="s">
        <v>41</v>
      </c>
      <c r="G84" s="33" t="s">
        <v>42</v>
      </c>
      <c r="H84" s="33" t="s">
        <v>43</v>
      </c>
      <c r="I84" s="33" t="s">
        <v>44</v>
      </c>
      <c r="J84" s="7" t="s">
        <v>45</v>
      </c>
      <c r="L84" s="16"/>
      <c r="M84" s="16"/>
      <c r="AB84" s="1"/>
      <c r="AC84" s="1"/>
      <c r="AD84" s="1"/>
      <c r="AE84" s="1"/>
      <c r="AF84" s="1"/>
      <c r="AG84" s="1"/>
      <c r="AH84" s="1"/>
      <c r="AI84" s="1"/>
      <c r="AJ84" s="1"/>
      <c r="AK84" s="1"/>
      <c r="AL84" s="1"/>
      <c r="AM84" s="1"/>
      <c r="AN84" s="1"/>
      <c r="AO84" s="1"/>
      <c r="AP84" s="1"/>
    </row>
    <row r="85" spans="1:42" s="13" customFormat="1" ht="18" x14ac:dyDescent="0.35">
      <c r="A85" s="11"/>
      <c r="B85" s="12"/>
      <c r="C85" s="16"/>
      <c r="D85" s="16"/>
      <c r="E85" s="15" t="str">
        <f>$G$30</f>
        <v>Vann og myr</v>
      </c>
      <c r="F85" s="15" t="str">
        <f>$G$30</f>
        <v>Vann og myr</v>
      </c>
      <c r="G85" s="115">
        <f>IFERROR(VLOOKUP($G$22&amp;$G$30&amp;$G$35&amp;IF($G$30="skog",$J$31&amp;$J$32,""),'Gjenværende arealbrukskat. fakt'!$J$1:$N$16037,2,FALSE),"OBS!")</f>
        <v>-4.1038862122629617E-2</v>
      </c>
      <c r="H85" s="115">
        <f>IFERROR(VLOOKUP($G$22&amp;$G$30&amp;$G$35&amp;IF($G$30="skog",$J$31&amp;$J$32,""),'Gjenværende arealbrukskat. fakt'!$J$1:$N$16037,3,FALSE),"OBS!")</f>
        <v>0</v>
      </c>
      <c r="I85" s="115">
        <f>IFERROR(VLOOKUP($G$22&amp;$G$30&amp;$G$35&amp;IF($G$30="skog",$J$31&amp;$J$32,""),'Gjenværende arealbrukskat. fakt'!$J$1:$N$16037,4,FALSE),"OBS!")</f>
        <v>0</v>
      </c>
      <c r="J85" s="115">
        <f>IFERROR(VLOOKUP($G$22&amp;$G$30&amp;$G$35&amp;IF($G$30="skog",$J$31&amp;$J$32,""),'Gjenværende arealbrukskat. fakt'!$J$1:$N$16037,5,FALSE),"OBS!")</f>
        <v>-4.1038862122629617E-2</v>
      </c>
      <c r="K85" s="49" t="s">
        <v>70</v>
      </c>
      <c r="L85" s="16"/>
      <c r="M85" s="27"/>
      <c r="N85" s="67" t="s">
        <v>71</v>
      </c>
      <c r="AB85" s="1"/>
      <c r="AC85" s="1"/>
      <c r="AD85" s="1"/>
      <c r="AE85" s="1"/>
      <c r="AF85" s="1"/>
      <c r="AG85" s="1"/>
      <c r="AH85" s="1"/>
      <c r="AI85" s="1"/>
      <c r="AJ85" s="1"/>
      <c r="AK85" s="1"/>
      <c r="AL85" s="1"/>
      <c r="AM85" s="1"/>
      <c r="AN85" s="1"/>
      <c r="AO85" s="1"/>
      <c r="AP85" s="1"/>
    </row>
    <row r="86" spans="1:42" s="13" customFormat="1" ht="18" x14ac:dyDescent="0.35">
      <c r="A86" s="11"/>
      <c r="B86" s="12"/>
      <c r="C86" s="16"/>
      <c r="D86" s="16"/>
      <c r="E86" s="48" t="str">
        <f>$L$30</f>
        <v>Annen utmark</v>
      </c>
      <c r="F86" s="48" t="str">
        <f>$L$30</f>
        <v>Annen utmark</v>
      </c>
      <c r="G86" s="115" t="str">
        <f>IFERROR(VLOOKUP($G$22&amp;$L$30&amp;$G$35&amp;IF($L$30="skog",$O$31&amp;$O$32,""),'Gjenværende arealbrukskat. fakt'!$J$1:$N$16037,2,FALSE),"OBS!")</f>
        <v>OBS!</v>
      </c>
      <c r="H86" s="115" t="str">
        <f>IFERROR(VLOOKUP($G$22&amp;$L$30&amp;$G$35&amp;IF($L$30="skog",$O$31&amp;$O$32,""),'Gjenværende arealbrukskat. fakt'!$J$1:$N$16037,3,FALSE),"OBS!")</f>
        <v>OBS!</v>
      </c>
      <c r="I86" s="115" t="str">
        <f>IFERROR(VLOOKUP($G$22&amp;$L$30&amp;$G$35&amp;IF($L$30="skog",$O$31&amp;$O$32,""),'Gjenværende arealbrukskat. fakt'!$J$1:$N$16037,4,FALSE),"OBS!")</f>
        <v>OBS!</v>
      </c>
      <c r="J86" s="115" t="str">
        <f>IFERROR(VLOOKUP($G$22&amp;$L$30&amp;$G$35&amp;IF($L$30="skog",$O$31&amp;$O$32,""),'Gjenværende arealbrukskat. fakt'!$J$1:$N$16037,5,FALSE),"OBS!")</f>
        <v>OBS!</v>
      </c>
      <c r="K86" s="49" t="s">
        <v>70</v>
      </c>
      <c r="L86" s="16"/>
      <c r="M86" s="16"/>
      <c r="N86" s="67" t="s">
        <v>71</v>
      </c>
      <c r="AB86" s="1"/>
      <c r="AC86" s="1"/>
      <c r="AD86" s="1"/>
      <c r="AE86" s="1"/>
      <c r="AF86" s="1"/>
      <c r="AG86" s="1"/>
      <c r="AH86" s="1"/>
      <c r="AI86" s="1"/>
      <c r="AJ86" s="1"/>
      <c r="AK86" s="1"/>
      <c r="AL86" s="1"/>
      <c r="AM86" s="1"/>
      <c r="AN86" s="1"/>
      <c r="AO86" s="1"/>
      <c r="AP86" s="1"/>
    </row>
    <row r="87" spans="1:42" s="13" customFormat="1" ht="18" x14ac:dyDescent="0.35">
      <c r="A87" s="11"/>
      <c r="B87" s="12"/>
      <c r="C87" s="16"/>
      <c r="D87" s="16"/>
      <c r="E87" s="15" t="str">
        <f>$Q$30</f>
        <v>Utbygd areal</v>
      </c>
      <c r="F87" s="15" t="str">
        <f>$Q$30</f>
        <v>Utbygd areal</v>
      </c>
      <c r="G87" s="115">
        <f>IFERROR(VLOOKUP($G$22&amp;$Q$30&amp;$G$35&amp;IF($Q$30="skog",$T$31&amp;$T$32,""),'Gjenværende arealbrukskat. fakt'!$J$1:$N$16037,2,FALSE),"OBS!")</f>
        <v>29.011421395201612</v>
      </c>
      <c r="H87" s="115">
        <f>IFERROR(VLOOKUP($G$22&amp;$Q$30&amp;$G$35&amp;IF($Q$30="skog",$T$31&amp;$T$32,""),'Gjenværende arealbrukskat. fakt'!$J$1:$N$16037,3,FALSE),"OBS!")</f>
        <v>0</v>
      </c>
      <c r="I87" s="115">
        <f>IFERROR(VLOOKUP($G$22&amp;$Q$30&amp;$G$35&amp;IF($Q$30="skog",$T$31&amp;$T$32,""),'Gjenværende arealbrukskat. fakt'!$J$1:$N$16037,4,FALSE),"OBS!")</f>
        <v>1.303047089454229E-2</v>
      </c>
      <c r="J87" s="115">
        <f>IFERROR(VLOOKUP($G$22&amp;$Q$30&amp;$G$35&amp;IF($Q$30="skog",$T$31&amp;$T$32,""),'Gjenværende arealbrukskat. fakt'!$J$1:$N$16037,5,FALSE),"OBS!")</f>
        <v>29.024451866096154</v>
      </c>
      <c r="K87" s="49" t="s">
        <v>70</v>
      </c>
      <c r="L87" s="16"/>
      <c r="M87" s="16"/>
      <c r="N87" s="67" t="s">
        <v>71</v>
      </c>
      <c r="AB87" s="1"/>
      <c r="AC87" s="1"/>
      <c r="AD87" s="1"/>
      <c r="AE87" s="1"/>
      <c r="AF87" s="1"/>
      <c r="AG87" s="1"/>
      <c r="AH87" s="1"/>
      <c r="AI87" s="1"/>
      <c r="AJ87" s="1"/>
      <c r="AK87" s="1"/>
      <c r="AL87" s="1"/>
      <c r="AM87" s="1"/>
      <c r="AN87" s="1"/>
      <c r="AO87" s="1"/>
      <c r="AP87" s="1"/>
    </row>
    <row r="88" spans="1:42" s="13" customFormat="1" ht="18" x14ac:dyDescent="0.35">
      <c r="A88" s="11"/>
      <c r="B88" s="12"/>
      <c r="C88" s="34"/>
      <c r="D88" s="16"/>
      <c r="E88" s="15">
        <f>$V$30</f>
        <v>0</v>
      </c>
      <c r="F88" s="15">
        <f>$V$30</f>
        <v>0</v>
      </c>
      <c r="G88" s="115" t="str">
        <f>IFERROR(VLOOKUP($G$22&amp;$V$30&amp;$G$35&amp;IF($V$30="skog",$Y$31&amp;$Y$32,""),'Gjenværende arealbrukskat. fakt'!$J$1:$N$16037,2,FALSE),"OBS!")</f>
        <v>OBS!</v>
      </c>
      <c r="H88" s="115" t="str">
        <f>IFERROR(VLOOKUP($G$22&amp;$V$30&amp;$G$35&amp;IF($V$30="skog",$Y$31&amp;$Y$32,""),'Gjenværende arealbrukskat. fakt'!$J$1:$N$16037,3,FALSE),"OBS!")</f>
        <v>OBS!</v>
      </c>
      <c r="I88" s="115" t="str">
        <f>IFERROR(VLOOKUP($G$22&amp;$V$30&amp;$G$35&amp;IF($V$30="skog",$Y$31&amp;$Y$32,""),'Gjenværende arealbrukskat. fakt'!$J$1:$N$16037,4,FALSE),"OBS!")</f>
        <v>OBS!</v>
      </c>
      <c r="J88" s="115" t="str">
        <f>IFERROR(VLOOKUP($G$22&amp;$V$30&amp;$G$35&amp;IF($V$30="skog",$Y$31&amp;$Y$32,""),'Gjenværende arealbrukskat. fakt'!$J$1:$N$16037,5,FALSE),"OBS!")</f>
        <v>OBS!</v>
      </c>
      <c r="K88" s="49" t="s">
        <v>70</v>
      </c>
      <c r="M88" s="16"/>
      <c r="N88" s="67" t="s">
        <v>71</v>
      </c>
      <c r="AB88" s="14"/>
      <c r="AC88" s="1"/>
      <c r="AD88" s="1"/>
      <c r="AE88" s="1"/>
      <c r="AF88" s="1"/>
      <c r="AG88" s="1"/>
      <c r="AH88" s="1"/>
      <c r="AI88" s="1"/>
      <c r="AJ88" s="1"/>
      <c r="AK88" s="1"/>
      <c r="AL88" s="1"/>
      <c r="AM88" s="1"/>
      <c r="AN88" s="1"/>
      <c r="AO88" s="1"/>
      <c r="AP88" s="1"/>
    </row>
    <row r="89" spans="1:42" s="13" customFormat="1" x14ac:dyDescent="0.25">
      <c r="A89" s="11"/>
      <c r="B89" s="12"/>
      <c r="C89" s="34"/>
      <c r="D89" s="16"/>
      <c r="E89" s="2"/>
      <c r="F89" s="60"/>
      <c r="G89" s="62"/>
      <c r="H89" s="62"/>
      <c r="I89" s="62"/>
      <c r="J89" s="62"/>
      <c r="K89" s="2"/>
      <c r="M89" s="16"/>
      <c r="N89" s="68"/>
      <c r="AB89" s="14"/>
      <c r="AC89" s="1"/>
      <c r="AD89" s="1"/>
      <c r="AE89" s="1"/>
      <c r="AF89" s="1"/>
      <c r="AG89" s="1"/>
      <c r="AH89" s="1"/>
      <c r="AI89" s="1"/>
      <c r="AJ89" s="1"/>
      <c r="AK89" s="1"/>
      <c r="AL89" s="1"/>
      <c r="AM89" s="1"/>
      <c r="AN89" s="1"/>
      <c r="AO89" s="1"/>
      <c r="AP89" s="1"/>
    </row>
    <row r="90" spans="1:42" s="13" customFormat="1" x14ac:dyDescent="0.25">
      <c r="A90" s="11"/>
      <c r="B90" s="12"/>
      <c r="C90" s="34" t="s">
        <v>72</v>
      </c>
      <c r="D90" s="16"/>
      <c r="E90" s="2"/>
      <c r="F90" s="60"/>
      <c r="G90" s="62"/>
      <c r="H90" s="62"/>
      <c r="I90" s="62"/>
      <c r="J90" s="62"/>
      <c r="K90" s="2"/>
      <c r="M90" s="16"/>
      <c r="N90" s="68"/>
      <c r="AB90" s="14"/>
      <c r="AC90" s="1"/>
      <c r="AD90" s="1"/>
      <c r="AE90" s="1"/>
      <c r="AF90" s="1"/>
      <c r="AG90" s="1"/>
      <c r="AH90" s="1"/>
      <c r="AI90" s="1"/>
      <c r="AJ90" s="1"/>
      <c r="AK90" s="1"/>
      <c r="AL90" s="1"/>
      <c r="AM90" s="1"/>
      <c r="AN90" s="1"/>
      <c r="AO90" s="1"/>
      <c r="AP90" s="1"/>
    </row>
    <row r="91" spans="1:42" s="13" customFormat="1" ht="18" x14ac:dyDescent="0.35">
      <c r="A91" s="11"/>
      <c r="B91" s="12"/>
      <c r="C91" s="16"/>
      <c r="E91" s="2" t="s">
        <v>40</v>
      </c>
      <c r="F91" s="2" t="s">
        <v>41</v>
      </c>
      <c r="G91" s="33" t="s">
        <v>42</v>
      </c>
      <c r="H91" s="33" t="s">
        <v>43</v>
      </c>
      <c r="I91" s="33" t="s">
        <v>44</v>
      </c>
      <c r="J91" s="7" t="s">
        <v>45</v>
      </c>
      <c r="N91" s="68"/>
      <c r="AB91" s="14"/>
      <c r="AC91" s="1"/>
      <c r="AD91" s="1"/>
      <c r="AE91" s="1"/>
      <c r="AF91" s="1"/>
      <c r="AG91" s="1"/>
      <c r="AH91" s="1"/>
      <c r="AI91" s="1"/>
      <c r="AJ91" s="1"/>
      <c r="AK91" s="1"/>
      <c r="AL91" s="1"/>
      <c r="AM91" s="1"/>
      <c r="AN91" s="1"/>
      <c r="AO91" s="1"/>
      <c r="AP91" s="1"/>
    </row>
    <row r="92" spans="1:42" ht="18" x14ac:dyDescent="0.35">
      <c r="A92" s="1"/>
      <c r="B92" s="3"/>
      <c r="C92" s="149" t="s">
        <v>52</v>
      </c>
      <c r="D92" s="150"/>
      <c r="E92" s="15" t="str">
        <f>$G$30</f>
        <v>Vann og myr</v>
      </c>
      <c r="F92" s="38" t="str">
        <f>$G$38</f>
        <v>Utbygd areal</v>
      </c>
      <c r="G92" s="114">
        <f>IFERROR(VLOOKUP($G$30&amp;$G$35&amp;IF($G$30="skog",$J$31&amp;$J$32,"")&amp;$G$38&amp;IF($G$38="skog",$J$39&amp;$J$40,""),'Arealbruksendringer faktorer'!$H$2:$P$196,2,FALSE),"OBS!")</f>
        <v>28.966666666666669</v>
      </c>
      <c r="H92" s="63">
        <f>IFERROR(VLOOKUP($G$30&amp;$G$35&amp;IF($G$30="skog",$J$31&amp;$J$32,"")&amp;$G$38&amp;IF($G$38="skog",$J$39&amp;$J$40,""),'Arealbruksendringer faktorer'!$H$2:$P$196,4,FALSE),"OBS!")</f>
        <v>0</v>
      </c>
      <c r="I92" s="113">
        <f>IFERROR(VLOOKUP($G$30&amp;$G$35&amp;IF($G$30="skog",$J$31&amp;$J$32,"")&amp;$G$38&amp;IF($G$38="skog",$J$39&amp;$J$40,""),'Arealbruksendringer faktorer'!$H$2:$P$196,6,FALSE),"OBS!")</f>
        <v>0</v>
      </c>
      <c r="J92" s="114">
        <f>IFERROR(VLOOKUP($G$30&amp;$G$35&amp;IF($G$30="skog",$J$31&amp;$J$32,"")&amp;$G$38&amp;IF($G$38="skog",$J$39&amp;$J$40,""),'Arealbruksendringer faktorer'!$H$2:$P$196,8,FALSE),"OBS!")</f>
        <v>28.966666666666669</v>
      </c>
      <c r="K92" s="49" t="s">
        <v>70</v>
      </c>
      <c r="N92" s="67" t="s">
        <v>73</v>
      </c>
      <c r="O92" s="67"/>
      <c r="P92" s="67"/>
      <c r="Q92" s="67"/>
      <c r="R92" s="67"/>
      <c r="S92" s="67"/>
      <c r="T92" s="67"/>
      <c r="U92" s="67"/>
      <c r="V92" s="67"/>
      <c r="W92" s="67"/>
      <c r="X92" s="68"/>
      <c r="Y92" s="68"/>
      <c r="Z92" s="68"/>
      <c r="AA92" s="13"/>
      <c r="AB92" s="9"/>
      <c r="AC92" s="1"/>
      <c r="AD92" s="1"/>
      <c r="AE92" s="1"/>
      <c r="AF92" s="1"/>
      <c r="AG92" s="1"/>
      <c r="AH92" s="1"/>
      <c r="AI92" s="1"/>
      <c r="AJ92" s="1"/>
      <c r="AK92" s="1"/>
      <c r="AL92" s="1"/>
      <c r="AM92" s="1"/>
      <c r="AN92" s="1"/>
      <c r="AO92" s="1"/>
      <c r="AP92" s="1"/>
    </row>
    <row r="93" spans="1:42" ht="18" x14ac:dyDescent="0.35">
      <c r="A93" s="1"/>
      <c r="B93" s="3"/>
      <c r="C93" s="149" t="s">
        <v>52</v>
      </c>
      <c r="D93" s="150"/>
      <c r="E93" s="48" t="str">
        <f>$L$30</f>
        <v>Annen utmark</v>
      </c>
      <c r="F93" s="38" t="str">
        <f>$G$38</f>
        <v>Utbygd areal</v>
      </c>
      <c r="G93" s="114" t="str">
        <f>IFERROR(VLOOKUP($L$30&amp;$G$35&amp;IF($L$30="skog",$O$31&amp;$O$32,"")&amp;$G$38&amp;IF($G$38="skog",$J$39&amp;$J$40,""),'Arealbruksendringer faktorer'!$H$2:$P$195,2,FALSE),"OBS!")</f>
        <v>OBS!</v>
      </c>
      <c r="H93" s="63" t="str">
        <f>IFERROR(VLOOKUP($L$30&amp;$G$35&amp;IF($L$30="skog",$O$31&amp;$O$32,"")&amp;$G$38&amp;IF($G$38="skog",$J$39&amp;$J$40,""),'Arealbruksendringer faktorer'!$H$2:$P$195,4,FALSE),"OBS!")</f>
        <v>OBS!</v>
      </c>
      <c r="I93" s="113" t="str">
        <f>IFERROR(VLOOKUP($L30&amp;$G$35&amp;IF($L$30="skog",$O$31&amp;$O$32,"")&amp;$G$38&amp;IF($G$38="skog",$J$39&amp;$J$40,""),'Arealbruksendringer faktorer'!$H$2:$P$195,6,FALSE),"OBS!")</f>
        <v>OBS!</v>
      </c>
      <c r="J93" s="114" t="str">
        <f>IFERROR(VLOOKUP($L$30&amp;$G$35&amp;IF($L$30="skog",$O$31&amp;$O$32,"")&amp;$G$38&amp;IF($G$38="skog",$J$39&amp;$J$40,""),'Arealbruksendringer faktorer'!$H$2:$P$195,8,FALSE),"OBS!")</f>
        <v>OBS!</v>
      </c>
      <c r="K93" s="49" t="s">
        <v>70</v>
      </c>
      <c r="L93" s="16"/>
      <c r="M93" s="16"/>
      <c r="N93" s="67" t="s">
        <v>74</v>
      </c>
      <c r="O93" s="67"/>
      <c r="P93" s="67"/>
      <c r="Q93" s="67"/>
      <c r="R93" s="67"/>
      <c r="S93" s="67"/>
      <c r="T93" s="67"/>
      <c r="U93" s="67"/>
      <c r="V93" s="67"/>
      <c r="W93" s="67"/>
      <c r="X93" s="68"/>
      <c r="Y93" s="68"/>
      <c r="Z93" s="68"/>
      <c r="AA93" s="13"/>
      <c r="AB93" s="9"/>
      <c r="AC93" s="1"/>
      <c r="AD93" s="1"/>
      <c r="AE93" s="1"/>
      <c r="AF93" s="1"/>
      <c r="AG93" s="1"/>
      <c r="AH93" s="1"/>
      <c r="AI93" s="1"/>
      <c r="AJ93" s="1"/>
      <c r="AK93" s="1"/>
      <c r="AL93" s="1"/>
      <c r="AM93" s="1"/>
      <c r="AN93" s="1"/>
      <c r="AO93" s="1"/>
      <c r="AP93" s="1"/>
    </row>
    <row r="94" spans="1:42" ht="18" x14ac:dyDescent="0.35">
      <c r="A94" s="1"/>
      <c r="B94" s="3"/>
      <c r="C94" s="149" t="s">
        <v>52</v>
      </c>
      <c r="D94" s="150"/>
      <c r="E94" s="15" t="str">
        <f>$Q$30</f>
        <v>Utbygd areal</v>
      </c>
      <c r="F94" s="38" t="str">
        <f>$G$38</f>
        <v>Utbygd areal</v>
      </c>
      <c r="G94" s="114" t="str">
        <f>IFERROR(VLOOKUP($Q$30&amp;$G$35&amp;IF($Q$30="skog",$T$31&amp;$T$32,"")&amp;$G$38&amp;IF($G$38="skog",$J$39&amp;$J$40,""),'Arealbruksendringer faktorer'!$H$2:$P$195,2,FALSE),"OBS!")</f>
        <v>OBS!</v>
      </c>
      <c r="H94" s="63" t="str">
        <f>IFERROR(VLOOKUP($Q$30&amp;$G$35&amp;IF($Q$30="skog",$T$31&amp;$T$32,"")&amp;$G$38&amp;IF($G$38="skog",$J$39&amp;$J$40,""),'Arealbruksendringer faktorer'!$H$2:$P$195,4,FALSE),"OBS!")</f>
        <v>OBS!</v>
      </c>
      <c r="I94" s="113" t="str">
        <f>IFERROR(VLOOKUP($Q$30&amp;$G$35&amp;IF($Q$30="skog",$T$31&amp;$T$32,"")&amp;$G$38&amp;IF($G$38="skog",$J$39&amp;$J$40,""),'Arealbruksendringer faktorer'!$H$2:$P$195,6,FALSE),"OBS!")</f>
        <v>OBS!</v>
      </c>
      <c r="J94" s="114" t="str">
        <f>IFERROR(VLOOKUP($Q$30&amp;$G$35&amp;IF($Q$30="skog",$T$31&amp;$T$32,"")&amp;$G$38&amp;IF($G$38="skog",$J$39&amp;$J$40,""),'Arealbruksendringer faktorer'!$H$2:$P$195,8,FALSE),"OBS!")</f>
        <v>OBS!</v>
      </c>
      <c r="K94" s="49" t="s">
        <v>70</v>
      </c>
      <c r="L94" s="16"/>
      <c r="M94" s="16"/>
      <c r="N94" s="67" t="s">
        <v>73</v>
      </c>
      <c r="O94" s="67"/>
      <c r="P94" s="67"/>
      <c r="Q94" s="67"/>
      <c r="R94" s="67"/>
      <c r="S94" s="67"/>
      <c r="T94" s="67"/>
      <c r="U94" s="67"/>
      <c r="V94" s="67"/>
      <c r="W94" s="67"/>
      <c r="X94" s="68"/>
      <c r="Y94" s="68"/>
      <c r="Z94" s="68"/>
      <c r="AA94" s="13"/>
      <c r="AB94" s="9"/>
      <c r="AC94" s="1"/>
      <c r="AD94" s="1"/>
      <c r="AE94" s="1"/>
      <c r="AF94" s="1"/>
      <c r="AG94" s="1"/>
      <c r="AH94" s="1"/>
      <c r="AI94" s="1"/>
      <c r="AJ94" s="1"/>
      <c r="AK94" s="1"/>
      <c r="AL94" s="1"/>
      <c r="AM94" s="1"/>
      <c r="AN94" s="1"/>
      <c r="AO94" s="1"/>
      <c r="AP94" s="1"/>
    </row>
    <row r="95" spans="1:42" ht="18" x14ac:dyDescent="0.35">
      <c r="A95" s="1"/>
      <c r="B95" s="3"/>
      <c r="C95" s="149" t="s">
        <v>52</v>
      </c>
      <c r="D95" s="150"/>
      <c r="E95" s="15">
        <f>$V$30</f>
        <v>0</v>
      </c>
      <c r="F95" s="38" t="str">
        <f>$G$38</f>
        <v>Utbygd areal</v>
      </c>
      <c r="G95" s="114" t="str">
        <f>IFERROR(VLOOKUP($V$30&amp;$G$35&amp;IF($V$30="skog",$Y$31&amp;$Y$32,"")&amp;$G$38&amp;IF($G$38="skog",$J$39&amp;$J$40,""),'Arealbruksendringer faktorer'!$H$2:$P$195,2,FALSE),"OBS!")</f>
        <v>OBS!</v>
      </c>
      <c r="H95" s="63" t="str">
        <f>IFERROR(VLOOKUP($V$30&amp;$G$35&amp;IF($V$30="skog",$Y$31&amp;$Y$32,"")&amp;$G$38&amp;IF($G$38="skog",$J$39&amp;$J$40,""),'Arealbruksendringer faktorer'!$H$2:$P$195,4,FALSE),"OBS!")</f>
        <v>OBS!</v>
      </c>
      <c r="I95" s="113" t="str">
        <f>IFERROR(VLOOKUP($V$30&amp;$G$35&amp;IF($V$30="skog",$Y$31&amp;$Y$32,"")&amp;$G$38&amp;IF($G$38="skog",$J$39&amp;$J$40,""),'Arealbruksendringer faktorer'!$H$2:$P$195,6,FALSE),"OBS!")</f>
        <v>OBS!</v>
      </c>
      <c r="J95" s="114" t="str">
        <f>IFERROR(VLOOKUP($V$30&amp;$G$35&amp;IF($V$30="skog",$Y$31&amp;$Y$32,"")&amp;$G$38&amp;IF($G$38="skog",$J$39&amp;$J$40,""),'Arealbruksendringer faktorer'!$H$2:$P$195,8,FALSE),"OBS!")</f>
        <v>OBS!</v>
      </c>
      <c r="K95" s="49" t="s">
        <v>70</v>
      </c>
      <c r="L95" s="16"/>
      <c r="M95" s="16"/>
      <c r="N95" s="67" t="s">
        <v>73</v>
      </c>
      <c r="O95" s="67"/>
      <c r="P95" s="67"/>
      <c r="Q95" s="67"/>
      <c r="R95" s="67"/>
      <c r="S95" s="67"/>
      <c r="T95" s="67"/>
      <c r="U95" s="67"/>
      <c r="V95" s="67"/>
      <c r="W95" s="67"/>
      <c r="X95" s="68"/>
      <c r="Y95" s="68"/>
      <c r="Z95" s="68"/>
      <c r="AA95" s="13"/>
      <c r="AB95" s="9"/>
      <c r="AC95" s="1"/>
      <c r="AD95" s="1"/>
      <c r="AE95" s="1"/>
      <c r="AF95" s="1"/>
      <c r="AG95" s="1"/>
      <c r="AH95" s="1"/>
      <c r="AI95" s="1"/>
      <c r="AJ95" s="1"/>
      <c r="AK95" s="1"/>
      <c r="AL95" s="1"/>
      <c r="AM95" s="1"/>
      <c r="AN95" s="1"/>
      <c r="AO95" s="1"/>
      <c r="AP95" s="1"/>
    </row>
    <row r="96" spans="1:42" x14ac:dyDescent="0.25">
      <c r="A96" s="1"/>
      <c r="B96" s="3"/>
      <c r="F96" s="60"/>
      <c r="G96" s="103"/>
      <c r="H96" s="103"/>
      <c r="I96" s="103"/>
      <c r="J96" s="103"/>
      <c r="L96" s="16"/>
      <c r="M96" s="16"/>
      <c r="N96" s="67"/>
      <c r="O96" s="67"/>
      <c r="P96" s="67"/>
      <c r="Q96" s="67"/>
      <c r="R96" s="67"/>
      <c r="S96" s="67"/>
      <c r="T96" s="67"/>
      <c r="U96" s="67"/>
      <c r="V96" s="67"/>
      <c r="W96" s="67"/>
      <c r="X96" s="68"/>
      <c r="Y96" s="68"/>
      <c r="Z96" s="68"/>
      <c r="AA96" s="13"/>
      <c r="AB96" s="9"/>
      <c r="AC96" s="1"/>
      <c r="AD96" s="1"/>
      <c r="AE96" s="1"/>
      <c r="AF96" s="1"/>
      <c r="AG96" s="1"/>
      <c r="AH96" s="1"/>
      <c r="AI96" s="1"/>
      <c r="AJ96" s="1"/>
      <c r="AK96" s="1"/>
      <c r="AL96" s="1"/>
      <c r="AM96" s="1"/>
      <c r="AN96" s="1"/>
      <c r="AO96" s="1"/>
      <c r="AP96" s="1"/>
    </row>
    <row r="97" spans="1:42" x14ac:dyDescent="0.25">
      <c r="A97" s="1"/>
      <c r="B97" s="3"/>
      <c r="C97" s="4" t="s">
        <v>75</v>
      </c>
      <c r="F97" s="4"/>
      <c r="G97" s="4"/>
      <c r="H97" s="4"/>
      <c r="I97" s="4"/>
      <c r="J97" s="4"/>
      <c r="K97" s="16"/>
      <c r="L97" s="16"/>
      <c r="M97" s="16"/>
      <c r="N97" s="124"/>
      <c r="X97" s="13"/>
      <c r="Y97" s="13"/>
      <c r="Z97" s="13"/>
      <c r="AA97" s="13"/>
      <c r="AB97" s="9"/>
      <c r="AC97" s="1"/>
      <c r="AD97" s="1"/>
      <c r="AE97" s="1"/>
      <c r="AF97" s="1"/>
      <c r="AG97" s="1"/>
      <c r="AH97" s="1"/>
      <c r="AI97" s="1"/>
      <c r="AJ97" s="1"/>
      <c r="AK97" s="1"/>
      <c r="AL97" s="1"/>
      <c r="AM97" s="1"/>
      <c r="AN97" s="1"/>
      <c r="AO97" s="1"/>
      <c r="AP97" s="1"/>
    </row>
    <row r="98" spans="1:42" ht="18" x14ac:dyDescent="0.35">
      <c r="A98" s="1"/>
      <c r="B98" s="3"/>
      <c r="E98" s="2" t="s">
        <v>40</v>
      </c>
      <c r="F98" s="2" t="s">
        <v>41</v>
      </c>
      <c r="G98" s="33" t="s">
        <v>42</v>
      </c>
      <c r="H98" s="33" t="s">
        <v>43</v>
      </c>
      <c r="I98" s="33" t="s">
        <v>44</v>
      </c>
      <c r="J98" s="7" t="s">
        <v>45</v>
      </c>
      <c r="K98" s="16"/>
      <c r="L98" s="16"/>
      <c r="M98" s="16"/>
      <c r="N98" s="124"/>
      <c r="X98" s="13"/>
      <c r="Y98" s="13"/>
      <c r="Z98" s="13"/>
      <c r="AA98" s="13"/>
      <c r="AB98" s="9"/>
      <c r="AC98" s="1"/>
      <c r="AD98" s="1"/>
      <c r="AE98" s="1"/>
      <c r="AF98" s="1"/>
      <c r="AG98" s="1"/>
      <c r="AH98" s="1"/>
      <c r="AI98" s="1"/>
      <c r="AJ98" s="1"/>
      <c r="AK98" s="1"/>
      <c r="AL98" s="1"/>
      <c r="AM98" s="1"/>
      <c r="AN98" s="1"/>
      <c r="AO98" s="1"/>
      <c r="AP98" s="1"/>
    </row>
    <row r="99" spans="1:42" ht="18" x14ac:dyDescent="0.35">
      <c r="A99" s="1"/>
      <c r="B99" s="3"/>
      <c r="C99" s="149" t="s">
        <v>52</v>
      </c>
      <c r="D99" s="150"/>
      <c r="E99" s="15" t="str">
        <f>$G$30</f>
        <v>Vann og myr</v>
      </c>
      <c r="F99" s="15" t="str">
        <f>$G$38</f>
        <v>Utbygd areal</v>
      </c>
      <c r="G99" s="114">
        <f>IFERROR(VLOOKUP($G$30&amp;$G$35&amp;IF($G$30="skog",$J$31&amp;$J$32,"")&amp;$G$38&amp;IF($G$38="skog",$J$39&amp;$J$40,""),'Arealbruksendringer faktorer'!$H$2:$P$196,3,FALSE),"OBS!")</f>
        <v>28.966666666666669</v>
      </c>
      <c r="H99" s="63">
        <f>IFERROR(VLOOKUP($G$30&amp;$G$35&amp;IF($G$30="skog",$J$31&amp;$J$32,"")&amp;$G$38&amp;IF($G$38="skog",$J$39&amp;$J$40,""),'Arealbruksendringer faktorer'!$H$2:$P$196,5,FALSE),"OBS!")</f>
        <v>0</v>
      </c>
      <c r="I99" s="113">
        <f>IFERROR(VLOOKUP($G$30&amp;$G$35&amp;IF($G$30="skog",$J$31&amp;$J$32,"")&amp;$G$38&amp;IF($G$38="skog",$J$39&amp;$J$40,""),'Arealbruksendringer faktorer'!$H$2:$P$196,7,FALSE),"OBS!")</f>
        <v>0</v>
      </c>
      <c r="J99" s="114">
        <f>IFERROR(VLOOKUP($G$30&amp;$G$35&amp;IF($G$30="skog",$J$31&amp;$J$32,"")&amp;$G$38&amp;IF($G$38="skog",$J$39&amp;$J$40,""),'Arealbruksendringer faktorer'!$H$2:$P$196,9,FALSE),"OBS!")</f>
        <v>28.966666666666669</v>
      </c>
      <c r="K99" s="49" t="s">
        <v>70</v>
      </c>
      <c r="L99" s="16"/>
      <c r="M99" s="16"/>
      <c r="N99" s="67" t="s">
        <v>73</v>
      </c>
      <c r="X99" s="13"/>
      <c r="Y99" s="13"/>
      <c r="Z99" s="13"/>
      <c r="AA99" s="13"/>
      <c r="AB99" s="9"/>
      <c r="AC99" s="1"/>
      <c r="AD99" s="1"/>
      <c r="AE99" s="1"/>
      <c r="AF99" s="1"/>
      <c r="AG99" s="1"/>
      <c r="AH99" s="1"/>
      <c r="AI99" s="1"/>
      <c r="AJ99" s="1"/>
      <c r="AK99" s="1"/>
      <c r="AL99" s="1"/>
      <c r="AM99" s="1"/>
      <c r="AN99" s="1"/>
      <c r="AO99" s="1"/>
      <c r="AP99" s="1"/>
    </row>
    <row r="100" spans="1:42" x14ac:dyDescent="0.25">
      <c r="A100" s="1"/>
      <c r="B100" s="3"/>
      <c r="C100" s="149" t="s">
        <v>52</v>
      </c>
      <c r="D100" s="150"/>
      <c r="E100" s="48" t="str">
        <f>$L$30</f>
        <v>Annen utmark</v>
      </c>
      <c r="F100" s="48" t="str">
        <f>$G$38</f>
        <v>Utbygd areal</v>
      </c>
      <c r="G100" s="114" t="str">
        <f>IFERROR(VLOOKUP($L$30&amp;$G$35&amp;IF($L$30="skog",$O$31&amp;$O$32,"")&amp;$G$38&amp;IF($G$38="skog",$J$39&amp;$J$40,""),'Arealbruksendringer faktorer'!$H$2:$P$195,3,FALSE),"OBS!")</f>
        <v>OBS!</v>
      </c>
      <c r="H100" s="63" t="str">
        <f>IFERROR(VLOOKUP($L$30&amp;$G$35&amp;IF($L$30="skog",$O$31&amp;$O$32,"")&amp;$G$38&amp;IF($G$38="skog",$J$39&amp;$J$40,""),'Arealbruksendringer faktorer'!$H$2:$P$195,5,FALSE),"OBS!")</f>
        <v>OBS!</v>
      </c>
      <c r="I100" s="113" t="str">
        <f>IFERROR(VLOOKUP($L30&amp;$G$35&amp;IF($L$30="skog",$O$31&amp;$O$32,"")&amp;$G$38&amp;IF($G$38="skog",$J$39&amp;$J$40,""),'Arealbruksendringer faktorer'!$H$2:$P$195,7,FALSE),"OBS!")</f>
        <v>OBS!</v>
      </c>
      <c r="J100" s="114" t="str">
        <f>IFERROR(VLOOKUP($L$30&amp;$G$35&amp;IF($L$30="skog",$O$31&amp;$O$32,"")&amp;$G$38&amp;IF($G$38="skog",$J$39&amp;$J$40,""),'Arealbruksendringer faktorer'!$H$2:$P$195,9,FALSE),"OBS!")</f>
        <v>OBS!</v>
      </c>
      <c r="K100" s="49" t="s">
        <v>76</v>
      </c>
      <c r="L100" s="16"/>
      <c r="M100" s="16"/>
      <c r="N100" s="67" t="s">
        <v>73</v>
      </c>
      <c r="X100" s="13"/>
      <c r="Y100" s="13"/>
      <c r="Z100" s="13"/>
      <c r="AA100" s="13"/>
      <c r="AB100" s="9"/>
      <c r="AC100" s="1"/>
      <c r="AD100" s="1"/>
      <c r="AE100" s="1"/>
      <c r="AF100" s="1"/>
      <c r="AG100" s="1"/>
      <c r="AH100" s="1"/>
      <c r="AI100" s="1"/>
      <c r="AJ100" s="1"/>
      <c r="AK100" s="1"/>
      <c r="AL100" s="1"/>
      <c r="AM100" s="1"/>
      <c r="AN100" s="1"/>
      <c r="AO100" s="1"/>
      <c r="AP100" s="1"/>
    </row>
    <row r="101" spans="1:42" ht="18" x14ac:dyDescent="0.35">
      <c r="A101" s="1"/>
      <c r="B101" s="3"/>
      <c r="C101" s="149" t="s">
        <v>52</v>
      </c>
      <c r="D101" s="150"/>
      <c r="E101" s="15" t="str">
        <f>$Q$30</f>
        <v>Utbygd areal</v>
      </c>
      <c r="F101" s="15" t="str">
        <f>$G$38</f>
        <v>Utbygd areal</v>
      </c>
      <c r="G101" s="131" t="str">
        <f>IFERROR(VLOOKUP($Q$30&amp;$G$35&amp;IF($Q$30="skog",$T$31&amp;$T$32,"")&amp;$G$38&amp;IF($G$38="skog",$J$39&amp;$J$40,""),'Arealbruksendringer faktorer'!$H$2:$P$195,3,FALSE),"OBS!")</f>
        <v>OBS!</v>
      </c>
      <c r="H101" s="63" t="str">
        <f>IFERROR(VLOOKUP($Q$30&amp;$G$35&amp;IF($Q$30="skog",$T$31&amp;$T$32,"")&amp;$G$38&amp;IF($G$38="skog",$J$39&amp;$J$40,""),'Arealbruksendringer faktorer'!$H$2:$P$195,5,FALSE),"OBS!")</f>
        <v>OBS!</v>
      </c>
      <c r="I101" s="113" t="str">
        <f>IFERROR(VLOOKUP($Q$30&amp;$G$35&amp;IF($Q$30="skog",$T$31&amp;$T$32,"")&amp;$G$38&amp;IF($G$38="skog",$J$39&amp;$J$40,""),'Arealbruksendringer faktorer'!$H$2:$P$195,7,FALSE),"OBS!")</f>
        <v>OBS!</v>
      </c>
      <c r="J101" s="114" t="str">
        <f>IFERROR(VLOOKUP($Q$30&amp;$G$35&amp;IF($Q$30="skog",$T$31&amp;$T$32,"")&amp;$G$38&amp;IF($G$38="skog",$J$39&amp;$J$40,""),'Arealbruksendringer faktorer'!$H$2:$P$195,9,FALSE),"OBS!")</f>
        <v>OBS!</v>
      </c>
      <c r="K101" s="49" t="s">
        <v>70</v>
      </c>
      <c r="L101" s="16"/>
      <c r="M101" s="16"/>
      <c r="N101" s="67" t="s">
        <v>73</v>
      </c>
      <c r="X101" s="13"/>
      <c r="Y101" s="13"/>
      <c r="Z101" s="13"/>
      <c r="AA101" s="13"/>
      <c r="AB101" s="9"/>
      <c r="AC101" s="1"/>
      <c r="AD101" s="1"/>
      <c r="AE101" s="1"/>
      <c r="AF101" s="1"/>
      <c r="AG101" s="1"/>
      <c r="AH101" s="1"/>
      <c r="AI101" s="1"/>
      <c r="AJ101" s="1"/>
      <c r="AK101" s="1"/>
      <c r="AL101" s="1"/>
      <c r="AM101" s="1"/>
      <c r="AN101" s="1"/>
      <c r="AO101" s="1"/>
      <c r="AP101" s="1"/>
    </row>
    <row r="102" spans="1:42" ht="18" x14ac:dyDescent="0.35">
      <c r="A102" s="1"/>
      <c r="B102" s="3"/>
      <c r="C102" s="149" t="s">
        <v>52</v>
      </c>
      <c r="D102" s="150"/>
      <c r="E102" s="15">
        <f>$V$30</f>
        <v>0</v>
      </c>
      <c r="F102" s="15" t="str">
        <f>$G$38</f>
        <v>Utbygd areal</v>
      </c>
      <c r="G102" s="114" t="str">
        <f>IFERROR(VLOOKUP($V$30&amp;$G$35&amp;IF($V$30="skog",$Y$31&amp;$Y$32,"")&amp;$G$38&amp;IF($G$38="skog",$J$39&amp;$J$40,""),'Arealbruksendringer faktorer'!$H$2:$P$195,3,FALSE),"OBS!")</f>
        <v>OBS!</v>
      </c>
      <c r="H102" s="63" t="str">
        <f>IFERROR(VLOOKUP($V$30&amp;$G$35&amp;IF($V$30="skog",$Y$31&amp;$Y$32,"")&amp;$G$38&amp;IF($G$38="skog",$J$39&amp;$J$40,""),'Arealbruksendringer faktorer'!$H$2:$P$195,5,FALSE),"OBS!")</f>
        <v>OBS!</v>
      </c>
      <c r="I102" s="113" t="str">
        <f>IFERROR(VLOOKUP($V$30&amp;$G$35&amp;IF($V$30="skog",$Y$31&amp;$Y$32,"")&amp;$G$38&amp;IF($G$38="skog",$J$39&amp;$J$40,""),'Arealbruksendringer faktorer'!$H$2:$P$195,7,FALSE),"OBS!")</f>
        <v>OBS!</v>
      </c>
      <c r="J102" s="114" t="str">
        <f>IFERROR(VLOOKUP($V$30&amp;$G$35&amp;IF($V$30="skog",$Y$31&amp;$Y$32,"")&amp;$G$38&amp;IF($G$38="skog",$J$39&amp;$J$40,""),'Arealbruksendringer faktorer'!$H$2:$P$195,9,FALSE),"OBS!")</f>
        <v>OBS!</v>
      </c>
      <c r="K102" s="49" t="s">
        <v>70</v>
      </c>
      <c r="L102" s="16"/>
      <c r="M102" s="16"/>
      <c r="N102" s="67" t="s">
        <v>73</v>
      </c>
      <c r="X102" s="13"/>
      <c r="Y102" s="13"/>
      <c r="Z102" s="13"/>
      <c r="AA102" s="13"/>
      <c r="AB102" s="9"/>
      <c r="AC102" s="1"/>
      <c r="AD102" s="1"/>
      <c r="AE102" s="1"/>
      <c r="AF102" s="1"/>
      <c r="AG102" s="1"/>
      <c r="AH102" s="1"/>
      <c r="AI102" s="1"/>
      <c r="AJ102" s="1"/>
      <c r="AK102" s="1"/>
      <c r="AL102" s="1"/>
      <c r="AM102" s="1"/>
      <c r="AN102" s="1"/>
      <c r="AO102" s="1"/>
      <c r="AP102" s="1"/>
    </row>
    <row r="103" spans="1:42" x14ac:dyDescent="0.25">
      <c r="A103" s="1"/>
      <c r="B103" s="3"/>
      <c r="F103" s="4"/>
      <c r="G103" s="4"/>
      <c r="H103" s="4"/>
      <c r="I103" s="4"/>
      <c r="J103" s="4"/>
      <c r="K103" s="16"/>
      <c r="L103" s="16"/>
      <c r="M103" s="16"/>
      <c r="N103" s="124"/>
      <c r="X103" s="13"/>
      <c r="Y103" s="13"/>
      <c r="Z103" s="13"/>
      <c r="AA103" s="13"/>
      <c r="AB103" s="9"/>
      <c r="AC103" s="1"/>
      <c r="AD103" s="1"/>
      <c r="AE103" s="1"/>
      <c r="AF103" s="1"/>
      <c r="AG103" s="1"/>
      <c r="AH103" s="1"/>
      <c r="AI103" s="1"/>
      <c r="AJ103" s="1"/>
      <c r="AK103" s="1"/>
      <c r="AL103" s="1"/>
      <c r="AM103" s="1"/>
      <c r="AN103" s="1"/>
      <c r="AO103" s="1"/>
      <c r="AP103" s="1"/>
    </row>
    <row r="104" spans="1:42" x14ac:dyDescent="0.25">
      <c r="A104" s="1"/>
      <c r="B104" s="3"/>
      <c r="C104" s="4" t="s">
        <v>77</v>
      </c>
      <c r="F104" s="4"/>
      <c r="G104" s="4"/>
      <c r="H104" s="4"/>
      <c r="I104" s="4"/>
      <c r="J104" s="4"/>
      <c r="K104" s="16"/>
      <c r="L104" s="16"/>
      <c r="M104" s="16"/>
      <c r="N104" s="124"/>
      <c r="X104" s="13"/>
      <c r="Y104" s="13"/>
      <c r="Z104" s="13"/>
      <c r="AA104" s="13"/>
      <c r="AB104" s="9"/>
      <c r="AC104" s="1"/>
      <c r="AD104" s="1"/>
      <c r="AE104" s="1"/>
      <c r="AF104" s="1"/>
      <c r="AG104" s="1"/>
      <c r="AH104" s="1"/>
      <c r="AI104" s="1"/>
      <c r="AJ104" s="1"/>
      <c r="AK104" s="1"/>
      <c r="AL104" s="1"/>
      <c r="AM104" s="1"/>
      <c r="AN104" s="1"/>
      <c r="AO104" s="1"/>
      <c r="AP104" s="1"/>
    </row>
    <row r="105" spans="1:42" ht="18" x14ac:dyDescent="0.35">
      <c r="A105" s="1"/>
      <c r="B105" s="3"/>
      <c r="C105" s="4"/>
      <c r="E105" s="2" t="s">
        <v>40</v>
      </c>
      <c r="F105" s="2" t="s">
        <v>41</v>
      </c>
      <c r="G105" s="33" t="s">
        <v>42</v>
      </c>
      <c r="H105" s="33" t="s">
        <v>43</v>
      </c>
      <c r="I105" s="33" t="s">
        <v>44</v>
      </c>
      <c r="J105" s="7" t="s">
        <v>45</v>
      </c>
      <c r="K105" s="13"/>
      <c r="L105" s="16"/>
      <c r="M105" s="16"/>
      <c r="N105" s="124"/>
      <c r="X105" s="13"/>
      <c r="Y105" s="13"/>
      <c r="Z105" s="13"/>
      <c r="AA105" s="13"/>
      <c r="AB105" s="9"/>
      <c r="AC105" s="1"/>
      <c r="AD105" s="1"/>
      <c r="AE105" s="1"/>
      <c r="AF105" s="1"/>
      <c r="AG105" s="1"/>
      <c r="AH105" s="1"/>
      <c r="AI105" s="1"/>
      <c r="AJ105" s="1"/>
      <c r="AK105" s="1"/>
      <c r="AL105" s="1"/>
      <c r="AM105" s="1"/>
      <c r="AN105" s="1"/>
      <c r="AO105" s="1"/>
      <c r="AP105" s="1"/>
    </row>
    <row r="106" spans="1:42" ht="18" x14ac:dyDescent="0.35">
      <c r="A106" s="1"/>
      <c r="B106" s="3"/>
      <c r="C106" s="4"/>
      <c r="E106" s="15" t="str">
        <f>$G$38</f>
        <v>Utbygd areal</v>
      </c>
      <c r="F106" s="15" t="str">
        <f>$G$38</f>
        <v>Utbygd areal</v>
      </c>
      <c r="G106" s="115">
        <f>IFERROR(VLOOKUP($G$22&amp;$G$38&amp;$G$35&amp;IF($G$38="skog",$I$39&amp;$I$40,""),'Gjenværende arealbrukskat. fakt'!$J$1:$N$16037,2,FALSE),"OBS!")</f>
        <v>29.011421395201612</v>
      </c>
      <c r="H106" s="115">
        <f>IFERROR(VLOOKUP($G$22&amp;$G$38&amp;$G$35&amp;IF($G$38="skog",$I$39&amp;$I$40,""),'Gjenværende arealbrukskat. fakt'!$J$1:$N$16037,3,FALSE),"OBS!")</f>
        <v>0</v>
      </c>
      <c r="I106" s="115">
        <f>IFERROR(VLOOKUP($G$22&amp;$G$38&amp;$G$35&amp;IF($G$38="skog",$I$39&amp;$I$40,""),'Gjenværende arealbrukskat. fakt'!$J$1:$N$16037,4,FALSE),"OBS!")</f>
        <v>1.303047089454229E-2</v>
      </c>
      <c r="J106" s="115">
        <f>IFERROR(VLOOKUP($G$22&amp;$G$38&amp;$G$35&amp;IF($G$38="skog",$I$39&amp;$I$40,""),'Gjenværende arealbrukskat. fakt'!$J$1:$N$16037,5,FALSE),"OBS!")</f>
        <v>29.024451866096154</v>
      </c>
      <c r="K106" s="49" t="s">
        <v>70</v>
      </c>
      <c r="L106" s="16"/>
      <c r="M106" s="16"/>
      <c r="N106" s="67" t="s">
        <v>73</v>
      </c>
      <c r="X106" s="13"/>
      <c r="Y106" s="13"/>
      <c r="Z106" s="13"/>
      <c r="AA106" s="13"/>
      <c r="AB106" s="9"/>
      <c r="AC106" s="1"/>
      <c r="AD106" s="1"/>
      <c r="AE106" s="1"/>
      <c r="AF106" s="1"/>
      <c r="AG106" s="1"/>
      <c r="AH106" s="1"/>
      <c r="AI106" s="1"/>
      <c r="AJ106" s="1"/>
      <c r="AK106" s="1"/>
      <c r="AL106" s="1"/>
      <c r="AM106" s="1"/>
      <c r="AN106" s="1"/>
      <c r="AO106" s="1"/>
      <c r="AP106" s="1"/>
    </row>
    <row r="107" spans="1:42" x14ac:dyDescent="0.25">
      <c r="A107" s="1"/>
      <c r="B107" s="3"/>
      <c r="F107" s="4"/>
      <c r="G107" s="4"/>
      <c r="H107" s="4"/>
      <c r="I107" s="4"/>
      <c r="J107" s="4"/>
      <c r="K107" s="16"/>
      <c r="L107" s="16"/>
      <c r="M107" s="16"/>
      <c r="N107" s="5"/>
      <c r="X107" s="13"/>
      <c r="Y107" s="13"/>
      <c r="Z107" s="13"/>
      <c r="AA107" s="13"/>
      <c r="AB107" s="9"/>
      <c r="AC107" s="1"/>
      <c r="AD107" s="1"/>
      <c r="AE107" s="1"/>
      <c r="AF107" s="1"/>
      <c r="AG107" s="1"/>
      <c r="AH107" s="1"/>
      <c r="AI107" s="1"/>
      <c r="AJ107" s="1"/>
      <c r="AK107" s="1"/>
      <c r="AL107" s="1"/>
      <c r="AM107" s="1"/>
      <c r="AN107" s="1"/>
      <c r="AO107" s="1"/>
      <c r="AP107" s="1"/>
    </row>
    <row r="108" spans="1:42" ht="2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1:42" x14ac:dyDescent="0.25">
      <c r="A109" s="1"/>
      <c r="B109" s="3"/>
      <c r="C109" s="2" t="s">
        <v>78</v>
      </c>
      <c r="D109" s="140"/>
      <c r="AB109" s="1"/>
      <c r="AC109" s="1"/>
      <c r="AD109" s="1"/>
      <c r="AE109" s="1"/>
      <c r="AF109" s="1"/>
      <c r="AG109" s="1"/>
      <c r="AH109" s="1"/>
      <c r="AI109" s="1"/>
      <c r="AJ109" s="1"/>
      <c r="AK109" s="1"/>
      <c r="AL109" s="1"/>
      <c r="AM109" s="1"/>
      <c r="AN109" s="1"/>
      <c r="AO109" s="1"/>
      <c r="AP109" s="1"/>
    </row>
    <row r="110" spans="1:4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1:4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1:4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1:4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1:4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1:4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row>
    <row r="118" spans="1:4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row>
    <row r="119" spans="1:4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row>
    <row r="120" spans="1:4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row>
    <row r="121" spans="1:4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row>
    <row r="122" spans="1:4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row>
    <row r="123" spans="1:4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row>
    <row r="124" spans="1:4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row>
    <row r="125" spans="1:4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row>
    <row r="126" spans="1:4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row>
    <row r="127" spans="1:4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row>
    <row r="128" spans="1:4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row>
    <row r="129" spans="1:4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row>
    <row r="130" spans="1:4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row>
    <row r="131" spans="1:4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row>
    <row r="132" spans="1:4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row>
    <row r="133" spans="1:4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row>
    <row r="134" spans="1:4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row>
    <row r="135" spans="1:4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row>
    <row r="136" spans="1:4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row>
    <row r="137" spans="1:4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row>
    <row r="138" spans="1:4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row>
    <row r="139" spans="1:4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row>
    <row r="140" spans="1:4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row>
    <row r="141" spans="1:4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row>
    <row r="142" spans="1:4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row>
    <row r="143" spans="1:4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row>
    <row r="144" spans="1:4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row>
    <row r="145" spans="1:4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row>
    <row r="146" spans="1:4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row>
    <row r="147" spans="1:4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row>
    <row r="148" spans="1:4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row>
    <row r="149" spans="1:4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row>
    <row r="150" spans="1:4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row>
    <row r="151" spans="1:4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row>
    <row r="152" spans="1:4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row>
    <row r="153" spans="1:4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row>
    <row r="154" spans="1:4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row>
    <row r="155" spans="1:4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row>
    <row r="156" spans="1:4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row>
    <row r="157" spans="1:4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row>
    <row r="158" spans="1:4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row>
    <row r="159" spans="1:4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row>
    <row r="160" spans="1:4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row>
    <row r="161" spans="1:4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row>
    <row r="162" spans="1:4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row>
    <row r="163" spans="1:4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row>
    <row r="164" spans="1:4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row>
    <row r="165" spans="1:4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row>
    <row r="166" spans="1:42" x14ac:dyDescent="0.25">
      <c r="AC166" s="1"/>
      <c r="AD166" s="1"/>
      <c r="AE166" s="1"/>
      <c r="AF166" s="1"/>
      <c r="AG166" s="1"/>
      <c r="AH166" s="1"/>
      <c r="AI166" s="1"/>
      <c r="AJ166" s="1"/>
      <c r="AK166" s="1"/>
      <c r="AL166" s="1"/>
      <c r="AM166" s="1"/>
      <c r="AN166" s="1"/>
      <c r="AO166" s="1"/>
      <c r="AP166" s="1"/>
    </row>
    <row r="167" spans="1:42" x14ac:dyDescent="0.25">
      <c r="AC167" s="1"/>
      <c r="AD167" s="1"/>
      <c r="AE167" s="1"/>
      <c r="AF167" s="1"/>
      <c r="AG167" s="1"/>
      <c r="AH167" s="1"/>
      <c r="AI167" s="1"/>
      <c r="AJ167" s="1"/>
      <c r="AK167" s="1"/>
      <c r="AL167" s="1"/>
      <c r="AM167" s="1"/>
      <c r="AN167" s="1"/>
      <c r="AO167" s="1"/>
      <c r="AP167" s="1"/>
    </row>
    <row r="168" spans="1:42" x14ac:dyDescent="0.25">
      <c r="AC168" s="1"/>
      <c r="AD168" s="1"/>
      <c r="AE168" s="1"/>
      <c r="AF168" s="1"/>
      <c r="AG168" s="1"/>
      <c r="AH168" s="1"/>
      <c r="AI168" s="1"/>
      <c r="AJ168" s="1"/>
      <c r="AK168" s="1"/>
      <c r="AL168" s="1"/>
      <c r="AM168" s="1"/>
      <c r="AN168" s="1"/>
      <c r="AO168" s="1"/>
      <c r="AP168" s="1"/>
    </row>
    <row r="169" spans="1:42" x14ac:dyDescent="0.25">
      <c r="AC169" s="1"/>
      <c r="AD169" s="1"/>
      <c r="AE169" s="1"/>
      <c r="AF169" s="1"/>
      <c r="AG169" s="1"/>
      <c r="AH169" s="1"/>
      <c r="AI169" s="1"/>
      <c r="AJ169" s="1"/>
      <c r="AK169" s="1"/>
      <c r="AL169" s="1"/>
      <c r="AM169" s="1"/>
      <c r="AN169" s="1"/>
      <c r="AO169" s="1"/>
      <c r="AP169" s="1"/>
    </row>
    <row r="170" spans="1:42" x14ac:dyDescent="0.25">
      <c r="AC170" s="1"/>
      <c r="AD170" s="1"/>
      <c r="AE170" s="1"/>
      <c r="AF170" s="1"/>
      <c r="AG170" s="1"/>
      <c r="AH170" s="1"/>
      <c r="AI170" s="1"/>
      <c r="AJ170" s="1"/>
      <c r="AK170" s="1"/>
      <c r="AL170" s="1"/>
      <c r="AM170" s="1"/>
      <c r="AN170" s="1"/>
      <c r="AO170" s="1"/>
      <c r="AP170" s="1"/>
    </row>
    <row r="171" spans="1:42" x14ac:dyDescent="0.25">
      <c r="AC171" s="1"/>
      <c r="AD171" s="1"/>
      <c r="AE171" s="1"/>
      <c r="AF171" s="1"/>
      <c r="AG171" s="1"/>
      <c r="AH171" s="1"/>
      <c r="AI171" s="1"/>
      <c r="AJ171" s="1"/>
      <c r="AK171" s="1"/>
      <c r="AL171" s="1"/>
      <c r="AM171" s="1"/>
      <c r="AN171" s="1"/>
      <c r="AO171" s="1"/>
      <c r="AP171" s="1"/>
    </row>
    <row r="172" spans="1:42" x14ac:dyDescent="0.25">
      <c r="AC172" s="1"/>
      <c r="AD172" s="1"/>
      <c r="AE172" s="1"/>
      <c r="AF172" s="1"/>
      <c r="AG172" s="1"/>
      <c r="AH172" s="1"/>
      <c r="AI172" s="1"/>
      <c r="AJ172" s="1"/>
      <c r="AK172" s="1"/>
      <c r="AL172" s="1"/>
      <c r="AM172" s="1"/>
      <c r="AN172" s="1"/>
      <c r="AO172" s="1"/>
      <c r="AP172" s="1"/>
    </row>
    <row r="173" spans="1:42" x14ac:dyDescent="0.25">
      <c r="AC173" s="1"/>
      <c r="AD173" s="1"/>
      <c r="AE173" s="1"/>
      <c r="AF173" s="1"/>
      <c r="AG173" s="1"/>
      <c r="AH173" s="1"/>
      <c r="AI173" s="1"/>
      <c r="AJ173" s="1"/>
      <c r="AK173" s="1"/>
      <c r="AL173" s="1"/>
      <c r="AM173" s="1"/>
      <c r="AN173" s="1"/>
      <c r="AO173" s="1"/>
      <c r="AP173" s="1"/>
    </row>
    <row r="174" spans="1:42" x14ac:dyDescent="0.25">
      <c r="AC174" s="1"/>
      <c r="AD174" s="1"/>
      <c r="AE174" s="1"/>
      <c r="AF174" s="1"/>
      <c r="AG174" s="1"/>
      <c r="AH174" s="1"/>
      <c r="AI174" s="1"/>
      <c r="AJ174" s="1"/>
      <c r="AK174" s="1"/>
      <c r="AL174" s="1"/>
      <c r="AM174" s="1"/>
      <c r="AN174" s="1"/>
      <c r="AO174" s="1"/>
      <c r="AP174" s="1"/>
    </row>
    <row r="175" spans="1:42" x14ac:dyDescent="0.25">
      <c r="AC175" s="1"/>
      <c r="AD175" s="1"/>
      <c r="AE175" s="1"/>
      <c r="AF175" s="1"/>
      <c r="AG175" s="1"/>
      <c r="AH175" s="1"/>
      <c r="AI175" s="1"/>
      <c r="AJ175" s="1"/>
      <c r="AK175" s="1"/>
      <c r="AL175" s="1"/>
      <c r="AM175" s="1"/>
      <c r="AN175" s="1"/>
      <c r="AO175" s="1"/>
      <c r="AP175" s="1"/>
    </row>
    <row r="176" spans="1:42" x14ac:dyDescent="0.25">
      <c r="AC176" s="1"/>
      <c r="AD176" s="1"/>
      <c r="AE176" s="1"/>
      <c r="AF176" s="1"/>
      <c r="AG176" s="1"/>
      <c r="AH176" s="1"/>
      <c r="AI176" s="1"/>
      <c r="AJ176" s="1"/>
      <c r="AK176" s="1"/>
      <c r="AL176" s="1"/>
      <c r="AM176" s="1"/>
      <c r="AN176" s="1"/>
      <c r="AO176" s="1"/>
      <c r="AP176" s="1"/>
    </row>
    <row r="177" spans="29:42" x14ac:dyDescent="0.25">
      <c r="AC177" s="1"/>
      <c r="AD177" s="1"/>
      <c r="AE177" s="1"/>
      <c r="AF177" s="1"/>
      <c r="AG177" s="1"/>
      <c r="AH177" s="1"/>
      <c r="AI177" s="1"/>
      <c r="AJ177" s="1"/>
      <c r="AK177" s="1"/>
      <c r="AL177" s="1"/>
      <c r="AM177" s="1"/>
      <c r="AN177" s="1"/>
      <c r="AO177" s="1"/>
      <c r="AP177" s="1"/>
    </row>
    <row r="178" spans="29:42" x14ac:dyDescent="0.25">
      <c r="AC178" s="1"/>
      <c r="AD178" s="1"/>
      <c r="AE178" s="1"/>
      <c r="AF178" s="1"/>
      <c r="AG178" s="1"/>
      <c r="AH178" s="1"/>
      <c r="AI178" s="1"/>
      <c r="AJ178" s="1"/>
      <c r="AK178" s="1"/>
      <c r="AL178" s="1"/>
      <c r="AM178" s="1"/>
      <c r="AN178" s="1"/>
      <c r="AO178" s="1"/>
      <c r="AP178" s="1"/>
    </row>
    <row r="179" spans="29:42" x14ac:dyDescent="0.25">
      <c r="AC179" s="1"/>
      <c r="AD179" s="1"/>
      <c r="AE179" s="1"/>
      <c r="AF179" s="1"/>
      <c r="AG179" s="1"/>
      <c r="AH179" s="1"/>
      <c r="AI179" s="1"/>
      <c r="AJ179" s="1"/>
      <c r="AK179" s="1"/>
      <c r="AL179" s="1"/>
      <c r="AM179" s="1"/>
      <c r="AN179" s="1"/>
      <c r="AO179" s="1"/>
      <c r="AP179" s="1"/>
    </row>
    <row r="180" spans="29:42" x14ac:dyDescent="0.25">
      <c r="AC180" s="1"/>
      <c r="AD180" s="1"/>
      <c r="AE180" s="1"/>
      <c r="AF180" s="1"/>
      <c r="AG180" s="1"/>
      <c r="AH180" s="1"/>
      <c r="AI180" s="1"/>
      <c r="AJ180" s="1"/>
      <c r="AK180" s="1"/>
      <c r="AL180" s="1"/>
      <c r="AM180" s="1"/>
      <c r="AN180" s="1"/>
      <c r="AO180" s="1"/>
      <c r="AP180" s="1"/>
    </row>
    <row r="181" spans="29:42" x14ac:dyDescent="0.25">
      <c r="AC181" s="1"/>
      <c r="AD181" s="1"/>
      <c r="AE181" s="1"/>
      <c r="AF181" s="1"/>
      <c r="AG181" s="1"/>
      <c r="AH181" s="1"/>
      <c r="AI181" s="1"/>
      <c r="AJ181" s="1"/>
      <c r="AK181" s="1"/>
      <c r="AL181" s="1"/>
      <c r="AM181" s="1"/>
      <c r="AN181" s="1"/>
      <c r="AO181" s="1"/>
      <c r="AP181" s="1"/>
    </row>
    <row r="182" spans="29:42" x14ac:dyDescent="0.25">
      <c r="AC182" s="1"/>
      <c r="AD182" s="1"/>
      <c r="AE182" s="1"/>
      <c r="AF182" s="1"/>
      <c r="AG182" s="1"/>
      <c r="AH182" s="1"/>
      <c r="AI182" s="1"/>
      <c r="AJ182" s="1"/>
      <c r="AK182" s="1"/>
      <c r="AL182" s="1"/>
      <c r="AM182" s="1"/>
      <c r="AN182" s="1"/>
      <c r="AO182" s="1"/>
      <c r="AP182" s="1"/>
    </row>
    <row r="183" spans="29:42" x14ac:dyDescent="0.25">
      <c r="AC183" s="1"/>
      <c r="AD183" s="1"/>
      <c r="AE183" s="1"/>
      <c r="AF183" s="1"/>
      <c r="AG183" s="1"/>
      <c r="AH183" s="1"/>
      <c r="AI183" s="1"/>
      <c r="AJ183" s="1"/>
      <c r="AK183" s="1"/>
      <c r="AL183" s="1"/>
      <c r="AM183" s="1"/>
      <c r="AN183" s="1"/>
      <c r="AO183" s="1"/>
      <c r="AP183" s="1"/>
    </row>
    <row r="184" spans="29:42" x14ac:dyDescent="0.25">
      <c r="AC184" s="1"/>
      <c r="AD184" s="1"/>
      <c r="AE184" s="1"/>
      <c r="AF184" s="1"/>
      <c r="AG184" s="1"/>
      <c r="AH184" s="1"/>
      <c r="AI184" s="1"/>
      <c r="AJ184" s="1"/>
      <c r="AK184" s="1"/>
      <c r="AL184" s="1"/>
      <c r="AM184" s="1"/>
      <c r="AN184" s="1"/>
      <c r="AO184" s="1"/>
      <c r="AP184" s="1"/>
    </row>
    <row r="185" spans="29:42" x14ac:dyDescent="0.25">
      <c r="AC185" s="1"/>
      <c r="AD185" s="1"/>
      <c r="AE185" s="1"/>
      <c r="AF185" s="1"/>
      <c r="AG185" s="1"/>
      <c r="AH185" s="1"/>
      <c r="AI185" s="1"/>
      <c r="AJ185" s="1"/>
      <c r="AK185" s="1"/>
      <c r="AL185" s="1"/>
      <c r="AM185" s="1"/>
      <c r="AN185" s="1"/>
      <c r="AO185" s="1"/>
      <c r="AP185" s="1"/>
    </row>
    <row r="186" spans="29:42" x14ac:dyDescent="0.25">
      <c r="AC186" s="1"/>
      <c r="AD186" s="1"/>
      <c r="AE186" s="1"/>
      <c r="AF186" s="1"/>
      <c r="AG186" s="1"/>
      <c r="AH186" s="1"/>
      <c r="AI186" s="1"/>
      <c r="AJ186" s="1"/>
      <c r="AK186" s="1"/>
      <c r="AL186" s="1"/>
      <c r="AM186" s="1"/>
      <c r="AN186" s="1"/>
      <c r="AO186" s="1"/>
      <c r="AP186" s="1"/>
    </row>
    <row r="187" spans="29:42" x14ac:dyDescent="0.25">
      <c r="AC187" s="1"/>
      <c r="AD187" s="1"/>
      <c r="AE187" s="1"/>
      <c r="AF187" s="1"/>
      <c r="AG187" s="1"/>
      <c r="AH187" s="1"/>
      <c r="AI187" s="1"/>
      <c r="AJ187" s="1"/>
      <c r="AK187" s="1"/>
      <c r="AL187" s="1"/>
      <c r="AM187" s="1"/>
      <c r="AN187" s="1"/>
      <c r="AO187" s="1"/>
      <c r="AP187" s="1"/>
    </row>
    <row r="188" spans="29:42" x14ac:dyDescent="0.25">
      <c r="AC188" s="1"/>
      <c r="AD188" s="1"/>
      <c r="AE188" s="1"/>
      <c r="AF188" s="1"/>
      <c r="AG188" s="1"/>
      <c r="AH188" s="1"/>
      <c r="AI188" s="1"/>
      <c r="AJ188" s="1"/>
      <c r="AK188" s="1"/>
      <c r="AL188" s="1"/>
      <c r="AM188" s="1"/>
      <c r="AN188" s="1"/>
      <c r="AO188" s="1"/>
      <c r="AP188" s="1"/>
    </row>
    <row r="189" spans="29:42" x14ac:dyDescent="0.25">
      <c r="AC189" s="1"/>
      <c r="AD189" s="1"/>
      <c r="AE189" s="1"/>
      <c r="AF189" s="1"/>
      <c r="AG189" s="1"/>
      <c r="AH189" s="1"/>
      <c r="AI189" s="1"/>
      <c r="AJ189" s="1"/>
      <c r="AK189" s="1"/>
      <c r="AL189" s="1"/>
      <c r="AM189" s="1"/>
      <c r="AN189" s="1"/>
      <c r="AO189" s="1"/>
      <c r="AP189" s="1"/>
    </row>
    <row r="190" spans="29:42" x14ac:dyDescent="0.25">
      <c r="AC190" s="1"/>
      <c r="AD190" s="1"/>
      <c r="AE190" s="1"/>
      <c r="AF190" s="1"/>
      <c r="AG190" s="1"/>
      <c r="AH190" s="1"/>
      <c r="AI190" s="1"/>
      <c r="AJ190" s="1"/>
      <c r="AK190" s="1"/>
      <c r="AL190" s="1"/>
      <c r="AM190" s="1"/>
      <c r="AN190" s="1"/>
      <c r="AO190" s="1"/>
      <c r="AP190" s="1"/>
    </row>
    <row r="191" spans="29:42" x14ac:dyDescent="0.25">
      <c r="AC191" s="1"/>
      <c r="AD191" s="1"/>
      <c r="AE191" s="1"/>
      <c r="AF191" s="1"/>
      <c r="AG191" s="1"/>
      <c r="AH191" s="1"/>
      <c r="AI191" s="1"/>
      <c r="AJ191" s="1"/>
      <c r="AK191" s="1"/>
      <c r="AL191" s="1"/>
      <c r="AM191" s="1"/>
      <c r="AN191" s="1"/>
      <c r="AO191" s="1"/>
      <c r="AP191" s="1"/>
    </row>
    <row r="192" spans="29:42" x14ac:dyDescent="0.25">
      <c r="AC192" s="1"/>
      <c r="AD192" s="1"/>
      <c r="AE192" s="1"/>
      <c r="AF192" s="1"/>
      <c r="AG192" s="1"/>
      <c r="AH192" s="1"/>
      <c r="AI192" s="1"/>
      <c r="AJ192" s="1"/>
      <c r="AK192" s="1"/>
      <c r="AL192" s="1"/>
      <c r="AM192" s="1"/>
      <c r="AN192" s="1"/>
      <c r="AO192" s="1"/>
      <c r="AP192" s="1"/>
    </row>
    <row r="193" spans="29:42" x14ac:dyDescent="0.25">
      <c r="AC193" s="1"/>
      <c r="AD193" s="1"/>
      <c r="AE193" s="1"/>
      <c r="AF193" s="1"/>
      <c r="AG193" s="1"/>
      <c r="AH193" s="1"/>
      <c r="AI193" s="1"/>
      <c r="AJ193" s="1"/>
      <c r="AK193" s="1"/>
      <c r="AL193" s="1"/>
      <c r="AM193" s="1"/>
      <c r="AN193" s="1"/>
      <c r="AO193" s="1"/>
      <c r="AP193" s="1"/>
    </row>
    <row r="194" spans="29:42" x14ac:dyDescent="0.25">
      <c r="AC194" s="1"/>
      <c r="AD194" s="1"/>
      <c r="AE194" s="1"/>
      <c r="AF194" s="1"/>
      <c r="AG194" s="1"/>
      <c r="AH194" s="1"/>
      <c r="AI194" s="1"/>
      <c r="AJ194" s="1"/>
      <c r="AK194" s="1"/>
      <c r="AL194" s="1"/>
      <c r="AM194" s="1"/>
      <c r="AN194" s="1"/>
      <c r="AO194" s="1"/>
      <c r="AP194" s="1"/>
    </row>
    <row r="195" spans="29:42" x14ac:dyDescent="0.25">
      <c r="AC195" s="1"/>
      <c r="AD195" s="1"/>
      <c r="AE195" s="1"/>
      <c r="AF195" s="1"/>
      <c r="AG195" s="1"/>
      <c r="AH195" s="1"/>
      <c r="AI195" s="1"/>
      <c r="AJ195" s="1"/>
      <c r="AK195" s="1"/>
      <c r="AL195" s="1"/>
      <c r="AM195" s="1"/>
      <c r="AN195" s="1"/>
      <c r="AO195" s="1"/>
      <c r="AP195" s="1"/>
    </row>
    <row r="196" spans="29:42" x14ac:dyDescent="0.25">
      <c r="AC196" s="1"/>
      <c r="AD196" s="1"/>
      <c r="AE196" s="1"/>
      <c r="AF196" s="1"/>
      <c r="AG196" s="1"/>
      <c r="AH196" s="1"/>
      <c r="AI196" s="1"/>
      <c r="AJ196" s="1"/>
      <c r="AK196" s="1"/>
      <c r="AL196" s="1"/>
      <c r="AM196" s="1"/>
      <c r="AN196" s="1"/>
      <c r="AO196" s="1"/>
      <c r="AP196" s="1"/>
    </row>
    <row r="197" spans="29:42" x14ac:dyDescent="0.25">
      <c r="AC197" s="1"/>
      <c r="AD197" s="1"/>
      <c r="AE197" s="1"/>
      <c r="AF197" s="1"/>
      <c r="AG197" s="1"/>
      <c r="AH197" s="1"/>
      <c r="AI197" s="1"/>
      <c r="AJ197" s="1"/>
      <c r="AK197" s="1"/>
      <c r="AL197" s="1"/>
      <c r="AM197" s="1"/>
      <c r="AN197" s="1"/>
      <c r="AO197" s="1"/>
      <c r="AP197" s="1"/>
    </row>
    <row r="198" spans="29:42" x14ac:dyDescent="0.25">
      <c r="AC198" s="1"/>
      <c r="AD198" s="1"/>
      <c r="AE198" s="1"/>
      <c r="AF198" s="1"/>
      <c r="AG198" s="1"/>
      <c r="AH198" s="1"/>
      <c r="AI198" s="1"/>
      <c r="AJ198" s="1"/>
      <c r="AK198" s="1"/>
      <c r="AL198" s="1"/>
      <c r="AM198" s="1"/>
      <c r="AN198" s="1"/>
      <c r="AO198" s="1"/>
      <c r="AP198" s="1"/>
    </row>
    <row r="199" spans="29:42" x14ac:dyDescent="0.25">
      <c r="AC199" s="1"/>
      <c r="AD199" s="1"/>
      <c r="AE199" s="1"/>
      <c r="AF199" s="1"/>
      <c r="AG199" s="1"/>
      <c r="AH199" s="1"/>
      <c r="AI199" s="1"/>
      <c r="AJ199" s="1"/>
      <c r="AK199" s="1"/>
      <c r="AL199" s="1"/>
      <c r="AM199" s="1"/>
      <c r="AN199" s="1"/>
      <c r="AO199" s="1"/>
      <c r="AP199" s="1"/>
    </row>
    <row r="200" spans="29:42" x14ac:dyDescent="0.25">
      <c r="AC200" s="1"/>
      <c r="AD200" s="1"/>
      <c r="AE200" s="1"/>
      <c r="AF200" s="1"/>
      <c r="AG200" s="1"/>
      <c r="AH200" s="1"/>
      <c r="AI200" s="1"/>
      <c r="AJ200" s="1"/>
      <c r="AK200" s="1"/>
      <c r="AL200" s="1"/>
      <c r="AM200" s="1"/>
      <c r="AN200" s="1"/>
      <c r="AO200" s="1"/>
      <c r="AP200" s="1"/>
    </row>
    <row r="201" spans="29:42" x14ac:dyDescent="0.25">
      <c r="AC201" s="1"/>
      <c r="AD201" s="1"/>
      <c r="AE201" s="1"/>
      <c r="AF201" s="1"/>
      <c r="AG201" s="1"/>
      <c r="AH201" s="1"/>
      <c r="AI201" s="1"/>
      <c r="AJ201" s="1"/>
      <c r="AK201" s="1"/>
      <c r="AL201" s="1"/>
      <c r="AM201" s="1"/>
      <c r="AN201" s="1"/>
      <c r="AO201" s="1"/>
      <c r="AP201" s="1"/>
    </row>
    <row r="202" spans="29:42" x14ac:dyDescent="0.25">
      <c r="AC202" s="1"/>
      <c r="AD202" s="1"/>
      <c r="AE202" s="1"/>
      <c r="AF202" s="1"/>
      <c r="AG202" s="1"/>
      <c r="AH202" s="1"/>
      <c r="AI202" s="1"/>
      <c r="AJ202" s="1"/>
      <c r="AK202" s="1"/>
      <c r="AL202" s="1"/>
      <c r="AM202" s="1"/>
      <c r="AN202" s="1"/>
      <c r="AO202" s="1"/>
      <c r="AP202" s="1"/>
    </row>
    <row r="203" spans="29:42" x14ac:dyDescent="0.25">
      <c r="AC203" s="1"/>
      <c r="AD203" s="1"/>
      <c r="AE203" s="1"/>
      <c r="AF203" s="1"/>
      <c r="AG203" s="1"/>
      <c r="AH203" s="1"/>
      <c r="AI203" s="1"/>
      <c r="AJ203" s="1"/>
      <c r="AK203" s="1"/>
      <c r="AL203" s="1"/>
      <c r="AM203" s="1"/>
      <c r="AN203" s="1"/>
      <c r="AO203" s="1"/>
      <c r="AP203" s="1"/>
    </row>
    <row r="204" spans="29:42" x14ac:dyDescent="0.25">
      <c r="AC204" s="1"/>
      <c r="AD204" s="1"/>
      <c r="AE204" s="1"/>
      <c r="AF204" s="1"/>
      <c r="AG204" s="1"/>
      <c r="AH204" s="1"/>
      <c r="AI204" s="1"/>
      <c r="AJ204" s="1"/>
      <c r="AK204" s="1"/>
      <c r="AL204" s="1"/>
      <c r="AM204" s="1"/>
      <c r="AN204" s="1"/>
      <c r="AO204" s="1"/>
      <c r="AP204" s="1"/>
    </row>
    <row r="205" spans="29:42" x14ac:dyDescent="0.25">
      <c r="AC205" s="1"/>
      <c r="AD205" s="1"/>
      <c r="AE205" s="1"/>
      <c r="AF205" s="1"/>
      <c r="AG205" s="1"/>
      <c r="AH205" s="1"/>
      <c r="AI205" s="1"/>
      <c r="AJ205" s="1"/>
      <c r="AK205" s="1"/>
      <c r="AL205" s="1"/>
      <c r="AM205" s="1"/>
      <c r="AN205" s="1"/>
      <c r="AO205" s="1"/>
      <c r="AP205" s="1"/>
    </row>
    <row r="206" spans="29:42" x14ac:dyDescent="0.25">
      <c r="AC206" s="1"/>
      <c r="AD206" s="1"/>
      <c r="AE206" s="1"/>
      <c r="AF206" s="1"/>
      <c r="AG206" s="1"/>
      <c r="AH206" s="1"/>
      <c r="AI206" s="1"/>
      <c r="AJ206" s="1"/>
      <c r="AK206" s="1"/>
      <c r="AL206" s="1"/>
      <c r="AM206" s="1"/>
      <c r="AN206" s="1"/>
      <c r="AO206" s="1"/>
      <c r="AP206" s="1"/>
    </row>
    <row r="207" spans="29:42" x14ac:dyDescent="0.25">
      <c r="AC207" s="1"/>
      <c r="AD207" s="1"/>
      <c r="AE207" s="1"/>
      <c r="AF207" s="1"/>
      <c r="AG207" s="1"/>
      <c r="AH207" s="1"/>
      <c r="AI207" s="1"/>
      <c r="AJ207" s="1"/>
      <c r="AK207" s="1"/>
      <c r="AL207" s="1"/>
      <c r="AM207" s="1"/>
      <c r="AN207" s="1"/>
      <c r="AO207" s="1"/>
      <c r="AP207" s="1"/>
    </row>
    <row r="208" spans="29:42" x14ac:dyDescent="0.25">
      <c r="AC208" s="1"/>
      <c r="AD208" s="1"/>
      <c r="AE208" s="1"/>
      <c r="AF208" s="1"/>
      <c r="AG208" s="1"/>
      <c r="AH208" s="1"/>
      <c r="AI208" s="1"/>
      <c r="AJ208" s="1"/>
      <c r="AK208" s="1"/>
      <c r="AL208" s="1"/>
      <c r="AM208" s="1"/>
      <c r="AN208" s="1"/>
      <c r="AO208" s="1"/>
      <c r="AP208" s="1"/>
    </row>
    <row r="209" spans="29:42" x14ac:dyDescent="0.25">
      <c r="AC209" s="1"/>
      <c r="AD209" s="1"/>
      <c r="AE209" s="1"/>
      <c r="AF209" s="1"/>
      <c r="AG209" s="1"/>
      <c r="AH209" s="1"/>
      <c r="AI209" s="1"/>
      <c r="AJ209" s="1"/>
      <c r="AK209" s="1"/>
      <c r="AL209" s="1"/>
      <c r="AM209" s="1"/>
      <c r="AN209" s="1"/>
      <c r="AO209" s="1"/>
      <c r="AP209" s="1"/>
    </row>
    <row r="210" spans="29:42" x14ac:dyDescent="0.25">
      <c r="AC210" s="1"/>
      <c r="AD210" s="1"/>
      <c r="AE210" s="1"/>
      <c r="AF210" s="1"/>
      <c r="AG210" s="1"/>
      <c r="AH210" s="1"/>
      <c r="AI210" s="1"/>
      <c r="AJ210" s="1"/>
      <c r="AK210" s="1"/>
      <c r="AL210" s="1"/>
      <c r="AM210" s="1"/>
      <c r="AN210" s="1"/>
      <c r="AO210" s="1"/>
      <c r="AP210" s="1"/>
    </row>
    <row r="211" spans="29:42" x14ac:dyDescent="0.25">
      <c r="AC211" s="1"/>
      <c r="AD211" s="1"/>
      <c r="AE211" s="1"/>
      <c r="AF211" s="1"/>
      <c r="AG211" s="1"/>
      <c r="AH211" s="1"/>
      <c r="AI211" s="1"/>
      <c r="AJ211" s="1"/>
      <c r="AK211" s="1"/>
      <c r="AL211" s="1"/>
      <c r="AM211" s="1"/>
      <c r="AN211" s="1"/>
      <c r="AO211" s="1"/>
      <c r="AP211" s="1"/>
    </row>
    <row r="212" spans="29:42" x14ac:dyDescent="0.25">
      <c r="AC212" s="1"/>
      <c r="AD212" s="1"/>
      <c r="AE212" s="1"/>
      <c r="AF212" s="1"/>
      <c r="AG212" s="1"/>
      <c r="AH212" s="1"/>
      <c r="AI212" s="1"/>
      <c r="AJ212" s="1"/>
      <c r="AK212" s="1"/>
      <c r="AL212" s="1"/>
      <c r="AM212" s="1"/>
      <c r="AN212" s="1"/>
      <c r="AO212" s="1"/>
      <c r="AP212" s="1"/>
    </row>
    <row r="213" spans="29:42" x14ac:dyDescent="0.25">
      <c r="AC213" s="1"/>
      <c r="AD213" s="1"/>
      <c r="AE213" s="1"/>
      <c r="AF213" s="1"/>
      <c r="AG213" s="1"/>
      <c r="AH213" s="1"/>
      <c r="AI213" s="1"/>
      <c r="AJ213" s="1"/>
      <c r="AK213" s="1"/>
      <c r="AL213" s="1"/>
      <c r="AM213" s="1"/>
      <c r="AN213" s="1"/>
      <c r="AO213" s="1"/>
      <c r="AP213" s="1"/>
    </row>
    <row r="214" spans="29:42" x14ac:dyDescent="0.25">
      <c r="AC214" s="1"/>
      <c r="AD214" s="1"/>
      <c r="AE214" s="1"/>
      <c r="AF214" s="1"/>
      <c r="AG214" s="1"/>
      <c r="AH214" s="1"/>
      <c r="AI214" s="1"/>
      <c r="AJ214" s="1"/>
      <c r="AK214" s="1"/>
      <c r="AL214" s="1"/>
      <c r="AM214" s="1"/>
      <c r="AN214" s="1"/>
      <c r="AO214" s="1"/>
      <c r="AP214" s="1"/>
    </row>
    <row r="215" spans="29:42" x14ac:dyDescent="0.25">
      <c r="AC215" s="1"/>
      <c r="AD215" s="1"/>
      <c r="AE215" s="1"/>
      <c r="AF215" s="1"/>
      <c r="AG215" s="1"/>
      <c r="AH215" s="1"/>
      <c r="AI215" s="1"/>
      <c r="AJ215" s="1"/>
      <c r="AK215" s="1"/>
      <c r="AL215" s="1"/>
      <c r="AM215" s="1"/>
      <c r="AN215" s="1"/>
      <c r="AO215" s="1"/>
      <c r="AP215" s="1"/>
    </row>
    <row r="216" spans="29:42" x14ac:dyDescent="0.25">
      <c r="AC216" s="1"/>
      <c r="AD216" s="1"/>
      <c r="AE216" s="1"/>
      <c r="AF216" s="1"/>
      <c r="AG216" s="1"/>
      <c r="AH216" s="1"/>
      <c r="AI216" s="1"/>
      <c r="AJ216" s="1"/>
      <c r="AK216" s="1"/>
      <c r="AL216" s="1"/>
      <c r="AM216" s="1"/>
      <c r="AN216" s="1"/>
      <c r="AO216" s="1"/>
      <c r="AP216" s="1"/>
    </row>
    <row r="217" spans="29:42" x14ac:dyDescent="0.25">
      <c r="AC217" s="1"/>
      <c r="AD217" s="1"/>
      <c r="AE217" s="1"/>
      <c r="AF217" s="1"/>
      <c r="AG217" s="1"/>
      <c r="AH217" s="1"/>
      <c r="AI217" s="1"/>
      <c r="AJ217" s="1"/>
      <c r="AK217" s="1"/>
      <c r="AL217" s="1"/>
      <c r="AM217" s="1"/>
      <c r="AN217" s="1"/>
      <c r="AO217" s="1"/>
      <c r="AP217" s="1"/>
    </row>
    <row r="218" spans="29:42" x14ac:dyDescent="0.25">
      <c r="AC218" s="1"/>
      <c r="AD218" s="1"/>
      <c r="AE218" s="1"/>
      <c r="AF218" s="1"/>
      <c r="AG218" s="1"/>
      <c r="AH218" s="1"/>
      <c r="AI218" s="1"/>
      <c r="AJ218" s="1"/>
      <c r="AK218" s="1"/>
      <c r="AL218" s="1"/>
      <c r="AM218" s="1"/>
      <c r="AN218" s="1"/>
      <c r="AO218" s="1"/>
      <c r="AP218" s="1"/>
    </row>
    <row r="219" spans="29:42" x14ac:dyDescent="0.25">
      <c r="AC219" s="1"/>
      <c r="AD219" s="1"/>
      <c r="AE219" s="1"/>
      <c r="AF219" s="1"/>
      <c r="AG219" s="1"/>
      <c r="AH219" s="1"/>
      <c r="AI219" s="1"/>
      <c r="AJ219" s="1"/>
      <c r="AK219" s="1"/>
      <c r="AL219" s="1"/>
      <c r="AM219" s="1"/>
      <c r="AN219" s="1"/>
      <c r="AO219" s="1"/>
      <c r="AP219" s="1"/>
    </row>
    <row r="220" spans="29:42" x14ac:dyDescent="0.25">
      <c r="AC220" s="1"/>
      <c r="AD220" s="1"/>
      <c r="AE220" s="1"/>
      <c r="AF220" s="1"/>
      <c r="AG220" s="1"/>
      <c r="AH220" s="1"/>
      <c r="AI220" s="1"/>
      <c r="AJ220" s="1"/>
      <c r="AK220" s="1"/>
      <c r="AL220" s="1"/>
      <c r="AM220" s="1"/>
      <c r="AN220" s="1"/>
      <c r="AO220" s="1"/>
      <c r="AP220" s="1"/>
    </row>
    <row r="221" spans="29:42" x14ac:dyDescent="0.25">
      <c r="AC221" s="1"/>
      <c r="AD221" s="1"/>
      <c r="AE221" s="1"/>
      <c r="AF221" s="1"/>
      <c r="AG221" s="1"/>
      <c r="AH221" s="1"/>
      <c r="AI221" s="1"/>
      <c r="AJ221" s="1"/>
      <c r="AK221" s="1"/>
      <c r="AL221" s="1"/>
      <c r="AM221" s="1"/>
      <c r="AN221" s="1"/>
      <c r="AO221" s="1"/>
      <c r="AP221" s="1"/>
    </row>
    <row r="222" spans="29:42" x14ac:dyDescent="0.25">
      <c r="AC222" s="1"/>
      <c r="AD222" s="1"/>
      <c r="AE222" s="1"/>
      <c r="AF222" s="1"/>
      <c r="AG222" s="1"/>
      <c r="AH222" s="1"/>
      <c r="AI222" s="1"/>
      <c r="AJ222" s="1"/>
      <c r="AK222" s="1"/>
      <c r="AL222" s="1"/>
      <c r="AM222" s="1"/>
      <c r="AN222" s="1"/>
      <c r="AO222" s="1"/>
      <c r="AP222" s="1"/>
    </row>
    <row r="223" spans="29:42" x14ac:dyDescent="0.25">
      <c r="AC223" s="1"/>
      <c r="AD223" s="1"/>
      <c r="AE223" s="1"/>
      <c r="AF223" s="1"/>
      <c r="AG223" s="1"/>
      <c r="AH223" s="1"/>
      <c r="AI223" s="1"/>
      <c r="AJ223" s="1"/>
      <c r="AK223" s="1"/>
      <c r="AL223" s="1"/>
      <c r="AM223" s="1"/>
      <c r="AN223" s="1"/>
      <c r="AO223" s="1"/>
      <c r="AP223" s="1"/>
    </row>
    <row r="224" spans="29:42" x14ac:dyDescent="0.25">
      <c r="AC224" s="1"/>
      <c r="AD224" s="1"/>
      <c r="AE224" s="1"/>
      <c r="AF224" s="1"/>
      <c r="AG224" s="1"/>
      <c r="AH224" s="1"/>
      <c r="AI224" s="1"/>
      <c r="AJ224" s="1"/>
      <c r="AK224" s="1"/>
      <c r="AL224" s="1"/>
      <c r="AM224" s="1"/>
      <c r="AN224" s="1"/>
      <c r="AO224" s="1"/>
      <c r="AP224" s="1"/>
    </row>
    <row r="225" spans="29:42" x14ac:dyDescent="0.25">
      <c r="AC225" s="1"/>
      <c r="AD225" s="1"/>
      <c r="AE225" s="1"/>
      <c r="AF225" s="1"/>
      <c r="AG225" s="1"/>
      <c r="AH225" s="1"/>
      <c r="AI225" s="1"/>
      <c r="AJ225" s="1"/>
      <c r="AK225" s="1"/>
      <c r="AL225" s="1"/>
      <c r="AM225" s="1"/>
      <c r="AN225" s="1"/>
      <c r="AO225" s="1"/>
      <c r="AP225" s="1"/>
    </row>
    <row r="226" spans="29:42" x14ac:dyDescent="0.25">
      <c r="AC226" s="1"/>
      <c r="AD226" s="1"/>
      <c r="AE226" s="1"/>
      <c r="AF226" s="1"/>
      <c r="AG226" s="1"/>
      <c r="AH226" s="1"/>
      <c r="AI226" s="1"/>
      <c r="AJ226" s="1"/>
      <c r="AK226" s="1"/>
      <c r="AL226" s="1"/>
      <c r="AM226" s="1"/>
      <c r="AN226" s="1"/>
      <c r="AO226" s="1"/>
      <c r="AP226" s="1"/>
    </row>
    <row r="227" spans="29:42" x14ac:dyDescent="0.25">
      <c r="AC227" s="1"/>
      <c r="AD227" s="1"/>
      <c r="AE227" s="1"/>
      <c r="AF227" s="1"/>
      <c r="AG227" s="1"/>
      <c r="AH227" s="1"/>
      <c r="AI227" s="1"/>
      <c r="AJ227" s="1"/>
      <c r="AK227" s="1"/>
      <c r="AL227" s="1"/>
      <c r="AM227" s="1"/>
      <c r="AN227" s="1"/>
      <c r="AO227" s="1"/>
      <c r="AP227" s="1"/>
    </row>
    <row r="228" spans="29:42" x14ac:dyDescent="0.25">
      <c r="AC228" s="1"/>
      <c r="AD228" s="1"/>
      <c r="AE228" s="1"/>
      <c r="AF228" s="1"/>
      <c r="AG228" s="1"/>
      <c r="AH228" s="1"/>
      <c r="AI228" s="1"/>
      <c r="AJ228" s="1"/>
      <c r="AK228" s="1"/>
      <c r="AL228" s="1"/>
      <c r="AM228" s="1"/>
      <c r="AN228" s="1"/>
      <c r="AO228" s="1"/>
      <c r="AP228" s="1"/>
    </row>
    <row r="229" spans="29:42" x14ac:dyDescent="0.25">
      <c r="AC229" s="1"/>
      <c r="AD229" s="1"/>
      <c r="AE229" s="1"/>
      <c r="AF229" s="1"/>
      <c r="AG229" s="1"/>
      <c r="AH229" s="1"/>
      <c r="AI229" s="1"/>
      <c r="AJ229" s="1"/>
      <c r="AK229" s="1"/>
      <c r="AL229" s="1"/>
      <c r="AM229" s="1"/>
      <c r="AN229" s="1"/>
      <c r="AO229" s="1"/>
      <c r="AP229" s="1"/>
    </row>
    <row r="230" spans="29:42" x14ac:dyDescent="0.25">
      <c r="AC230" s="1"/>
      <c r="AD230" s="1"/>
      <c r="AE230" s="1"/>
      <c r="AF230" s="1"/>
      <c r="AG230" s="1"/>
      <c r="AH230" s="1"/>
      <c r="AI230" s="1"/>
      <c r="AJ230" s="1"/>
      <c r="AK230" s="1"/>
      <c r="AL230" s="1"/>
      <c r="AM230" s="1"/>
      <c r="AN230" s="1"/>
      <c r="AO230" s="1"/>
      <c r="AP230" s="1"/>
    </row>
    <row r="231" spans="29:42" x14ac:dyDescent="0.25">
      <c r="AC231" s="1"/>
      <c r="AD231" s="1"/>
      <c r="AE231" s="1"/>
      <c r="AF231" s="1"/>
      <c r="AG231" s="1"/>
      <c r="AH231" s="1"/>
      <c r="AI231" s="1"/>
      <c r="AJ231" s="1"/>
      <c r="AK231" s="1"/>
      <c r="AL231" s="1"/>
      <c r="AM231" s="1"/>
      <c r="AN231" s="1"/>
      <c r="AO231" s="1"/>
      <c r="AP231" s="1"/>
    </row>
    <row r="232" spans="29:42" x14ac:dyDescent="0.25">
      <c r="AC232" s="1"/>
      <c r="AD232" s="1"/>
      <c r="AE232" s="1"/>
      <c r="AF232" s="1"/>
      <c r="AG232" s="1"/>
      <c r="AH232" s="1"/>
      <c r="AI232" s="1"/>
      <c r="AJ232" s="1"/>
      <c r="AK232" s="1"/>
      <c r="AL232" s="1"/>
      <c r="AM232" s="1"/>
      <c r="AN232" s="1"/>
      <c r="AO232" s="1"/>
      <c r="AP232" s="1"/>
    </row>
    <row r="233" spans="29:42" x14ac:dyDescent="0.25">
      <c r="AC233" s="1"/>
      <c r="AD233" s="1"/>
      <c r="AE233" s="1"/>
      <c r="AF233" s="1"/>
      <c r="AG233" s="1"/>
      <c r="AH233" s="1"/>
      <c r="AI233" s="1"/>
      <c r="AJ233" s="1"/>
      <c r="AK233" s="1"/>
      <c r="AL233" s="1"/>
      <c r="AM233" s="1"/>
      <c r="AN233" s="1"/>
      <c r="AO233" s="1"/>
      <c r="AP233" s="1"/>
    </row>
    <row r="234" spans="29:42" x14ac:dyDescent="0.25">
      <c r="AC234" s="1"/>
      <c r="AD234" s="1"/>
      <c r="AE234" s="1"/>
      <c r="AF234" s="1"/>
      <c r="AG234" s="1"/>
      <c r="AH234" s="1"/>
      <c r="AI234" s="1"/>
      <c r="AJ234" s="1"/>
      <c r="AK234" s="1"/>
      <c r="AL234" s="1"/>
      <c r="AM234" s="1"/>
      <c r="AN234" s="1"/>
      <c r="AO234" s="1"/>
      <c r="AP234" s="1"/>
    </row>
    <row r="235" spans="29:42" x14ac:dyDescent="0.25">
      <c r="AC235" s="1"/>
      <c r="AD235" s="1"/>
      <c r="AE235" s="1"/>
      <c r="AF235" s="1"/>
      <c r="AG235" s="1"/>
      <c r="AH235" s="1"/>
      <c r="AI235" s="1"/>
      <c r="AJ235" s="1"/>
      <c r="AK235" s="1"/>
      <c r="AL235" s="1"/>
      <c r="AM235" s="1"/>
      <c r="AN235" s="1"/>
      <c r="AO235" s="1"/>
      <c r="AP235" s="1"/>
    </row>
    <row r="236" spans="29:42" x14ac:dyDescent="0.25">
      <c r="AC236" s="1"/>
      <c r="AD236" s="1"/>
      <c r="AE236" s="1"/>
      <c r="AF236" s="1"/>
      <c r="AG236" s="1"/>
      <c r="AH236" s="1"/>
      <c r="AI236" s="1"/>
      <c r="AJ236" s="1"/>
      <c r="AK236" s="1"/>
      <c r="AL236" s="1"/>
      <c r="AM236" s="1"/>
      <c r="AN236" s="1"/>
      <c r="AO236" s="1"/>
      <c r="AP236" s="1"/>
    </row>
    <row r="237" spans="29:42" x14ac:dyDescent="0.25">
      <c r="AC237" s="1"/>
      <c r="AD237" s="1"/>
      <c r="AE237" s="1"/>
      <c r="AF237" s="1"/>
      <c r="AG237" s="1"/>
      <c r="AH237" s="1"/>
      <c r="AI237" s="1"/>
      <c r="AJ237" s="1"/>
      <c r="AK237" s="1"/>
      <c r="AL237" s="1"/>
      <c r="AM237" s="1"/>
      <c r="AN237" s="1"/>
      <c r="AO237" s="1"/>
      <c r="AP237" s="1"/>
    </row>
    <row r="238" spans="29:42" x14ac:dyDescent="0.25">
      <c r="AC238" s="1"/>
      <c r="AD238" s="1"/>
      <c r="AE238" s="1"/>
      <c r="AF238" s="1"/>
      <c r="AG238" s="1"/>
      <c r="AH238" s="1"/>
      <c r="AI238" s="1"/>
      <c r="AJ238" s="1"/>
      <c r="AK238" s="1"/>
      <c r="AL238" s="1"/>
      <c r="AM238" s="1"/>
      <c r="AN238" s="1"/>
      <c r="AO238" s="1"/>
      <c r="AP238" s="1"/>
    </row>
    <row r="239" spans="29:42" x14ac:dyDescent="0.25">
      <c r="AC239" s="1"/>
      <c r="AD239" s="1"/>
      <c r="AE239" s="1"/>
      <c r="AF239" s="1"/>
      <c r="AG239" s="1"/>
      <c r="AH239" s="1"/>
      <c r="AI239" s="1"/>
      <c r="AJ239" s="1"/>
      <c r="AK239" s="1"/>
      <c r="AL239" s="1"/>
      <c r="AM239" s="1"/>
      <c r="AN239" s="1"/>
      <c r="AO239" s="1"/>
      <c r="AP239" s="1"/>
    </row>
    <row r="240" spans="29:42" x14ac:dyDescent="0.25">
      <c r="AC240" s="1"/>
      <c r="AD240" s="1"/>
      <c r="AE240" s="1"/>
      <c r="AF240" s="1"/>
      <c r="AG240" s="1"/>
      <c r="AH240" s="1"/>
      <c r="AI240" s="1"/>
      <c r="AJ240" s="1"/>
      <c r="AK240" s="1"/>
      <c r="AL240" s="1"/>
      <c r="AM240" s="1"/>
      <c r="AN240" s="1"/>
      <c r="AO240" s="1"/>
      <c r="AP240" s="1"/>
    </row>
    <row r="241" spans="29:42" x14ac:dyDescent="0.25">
      <c r="AC241" s="1"/>
      <c r="AD241" s="1"/>
      <c r="AE241" s="1"/>
      <c r="AF241" s="1"/>
      <c r="AG241" s="1"/>
      <c r="AH241" s="1"/>
      <c r="AI241" s="1"/>
      <c r="AJ241" s="1"/>
      <c r="AK241" s="1"/>
      <c r="AL241" s="1"/>
      <c r="AM241" s="1"/>
      <c r="AN241" s="1"/>
      <c r="AO241" s="1"/>
      <c r="AP241" s="1"/>
    </row>
    <row r="242" spans="29:42" x14ac:dyDescent="0.25">
      <c r="AC242" s="1"/>
      <c r="AD242" s="1"/>
      <c r="AE242" s="1"/>
      <c r="AF242" s="1"/>
      <c r="AG242" s="1"/>
      <c r="AH242" s="1"/>
      <c r="AI242" s="1"/>
      <c r="AJ242" s="1"/>
      <c r="AK242" s="1"/>
      <c r="AL242" s="1"/>
      <c r="AM242" s="1"/>
      <c r="AN242" s="1"/>
      <c r="AO242" s="1"/>
      <c r="AP242" s="1"/>
    </row>
    <row r="243" spans="29:42" x14ac:dyDescent="0.25">
      <c r="AC243" s="1"/>
      <c r="AD243" s="1"/>
      <c r="AE243" s="1"/>
      <c r="AF243" s="1"/>
      <c r="AG243" s="1"/>
      <c r="AH243" s="1"/>
      <c r="AI243" s="1"/>
      <c r="AJ243" s="1"/>
      <c r="AK243" s="1"/>
      <c r="AL243" s="1"/>
      <c r="AM243" s="1"/>
      <c r="AN243" s="1"/>
      <c r="AO243" s="1"/>
      <c r="AP243" s="1"/>
    </row>
    <row r="244" spans="29:42" x14ac:dyDescent="0.25">
      <c r="AC244" s="1"/>
      <c r="AD244" s="1"/>
      <c r="AE244" s="1"/>
      <c r="AF244" s="1"/>
      <c r="AG244" s="1"/>
      <c r="AH244" s="1"/>
      <c r="AI244" s="1"/>
      <c r="AJ244" s="1"/>
      <c r="AK244" s="1"/>
      <c r="AL244" s="1"/>
      <c r="AM244" s="1"/>
      <c r="AN244" s="1"/>
      <c r="AO244" s="1"/>
      <c r="AP244" s="1"/>
    </row>
    <row r="245" spans="29:42" x14ac:dyDescent="0.25">
      <c r="AC245" s="1"/>
      <c r="AD245" s="1"/>
      <c r="AE245" s="1"/>
      <c r="AF245" s="1"/>
      <c r="AG245" s="1"/>
      <c r="AH245" s="1"/>
      <c r="AI245" s="1"/>
      <c r="AJ245" s="1"/>
      <c r="AK245" s="1"/>
      <c r="AL245" s="1"/>
      <c r="AM245" s="1"/>
      <c r="AN245" s="1"/>
      <c r="AO245" s="1"/>
      <c r="AP245" s="1"/>
    </row>
    <row r="246" spans="29:42" x14ac:dyDescent="0.25">
      <c r="AC246" s="1"/>
      <c r="AD246" s="1"/>
      <c r="AE246" s="1"/>
      <c r="AF246" s="1"/>
      <c r="AG246" s="1"/>
      <c r="AH246" s="1"/>
      <c r="AI246" s="1"/>
      <c r="AJ246" s="1"/>
      <c r="AK246" s="1"/>
      <c r="AL246" s="1"/>
      <c r="AM246" s="1"/>
      <c r="AN246" s="1"/>
      <c r="AO246" s="1"/>
      <c r="AP246" s="1"/>
    </row>
    <row r="247" spans="29:42" x14ac:dyDescent="0.25">
      <c r="AC247" s="1"/>
      <c r="AD247" s="1"/>
      <c r="AE247" s="1"/>
      <c r="AF247" s="1"/>
      <c r="AG247" s="1"/>
      <c r="AH247" s="1"/>
      <c r="AI247" s="1"/>
      <c r="AJ247" s="1"/>
      <c r="AK247" s="1"/>
      <c r="AL247" s="1"/>
      <c r="AM247" s="1"/>
      <c r="AN247" s="1"/>
      <c r="AO247" s="1"/>
      <c r="AP247" s="1"/>
    </row>
    <row r="248" spans="29:42" x14ac:dyDescent="0.25">
      <c r="AC248" s="1"/>
      <c r="AD248" s="1"/>
      <c r="AE248" s="1"/>
      <c r="AF248" s="1"/>
      <c r="AG248" s="1"/>
      <c r="AH248" s="1"/>
      <c r="AI248" s="1"/>
      <c r="AJ248" s="1"/>
      <c r="AK248" s="1"/>
      <c r="AL248" s="1"/>
      <c r="AM248" s="1"/>
      <c r="AN248" s="1"/>
      <c r="AO248" s="1"/>
      <c r="AP248" s="1"/>
    </row>
    <row r="249" spans="29:42" x14ac:dyDescent="0.25">
      <c r="AC249" s="1"/>
      <c r="AD249" s="1"/>
      <c r="AE249" s="1"/>
      <c r="AF249" s="1"/>
      <c r="AG249" s="1"/>
      <c r="AH249" s="1"/>
      <c r="AI249" s="1"/>
      <c r="AJ249" s="1"/>
      <c r="AK249" s="1"/>
      <c r="AL249" s="1"/>
      <c r="AM249" s="1"/>
      <c r="AN249" s="1"/>
      <c r="AO249" s="1"/>
      <c r="AP249" s="1"/>
    </row>
    <row r="250" spans="29:42" x14ac:dyDescent="0.25">
      <c r="AC250" s="1"/>
      <c r="AD250" s="1"/>
      <c r="AE250" s="1"/>
      <c r="AF250" s="1"/>
      <c r="AG250" s="1"/>
      <c r="AH250" s="1"/>
      <c r="AI250" s="1"/>
      <c r="AJ250" s="1"/>
      <c r="AK250" s="1"/>
      <c r="AL250" s="1"/>
      <c r="AM250" s="1"/>
      <c r="AN250" s="1"/>
      <c r="AO250" s="1"/>
      <c r="AP250" s="1"/>
    </row>
    <row r="251" spans="29:42" x14ac:dyDescent="0.25">
      <c r="AC251" s="1"/>
      <c r="AD251" s="1"/>
      <c r="AE251" s="1"/>
      <c r="AF251" s="1"/>
      <c r="AG251" s="1"/>
      <c r="AH251" s="1"/>
      <c r="AI251" s="1"/>
      <c r="AJ251" s="1"/>
      <c r="AK251" s="1"/>
      <c r="AL251" s="1"/>
      <c r="AM251" s="1"/>
      <c r="AN251" s="1"/>
      <c r="AO251" s="1"/>
      <c r="AP251" s="1"/>
    </row>
    <row r="252" spans="29:42" x14ac:dyDescent="0.25">
      <c r="AC252" s="1"/>
      <c r="AD252" s="1"/>
      <c r="AE252" s="1"/>
      <c r="AF252" s="1"/>
      <c r="AG252" s="1"/>
      <c r="AH252" s="1"/>
      <c r="AI252" s="1"/>
      <c r="AJ252" s="1"/>
      <c r="AK252" s="1"/>
      <c r="AL252" s="1"/>
      <c r="AM252" s="1"/>
      <c r="AN252" s="1"/>
      <c r="AO252" s="1"/>
      <c r="AP252" s="1"/>
    </row>
    <row r="253" spans="29:42" x14ac:dyDescent="0.25">
      <c r="AC253" s="1"/>
      <c r="AD253" s="1"/>
      <c r="AE253" s="1"/>
      <c r="AF253" s="1"/>
      <c r="AG253" s="1"/>
      <c r="AH253" s="1"/>
      <c r="AI253" s="1"/>
      <c r="AJ253" s="1"/>
      <c r="AK253" s="1"/>
      <c r="AL253" s="1"/>
      <c r="AM253" s="1"/>
      <c r="AN253" s="1"/>
      <c r="AO253" s="1"/>
      <c r="AP253" s="1"/>
    </row>
    <row r="254" spans="29:42" x14ac:dyDescent="0.25">
      <c r="AC254" s="1"/>
      <c r="AD254" s="1"/>
      <c r="AE254" s="1"/>
      <c r="AF254" s="1"/>
      <c r="AG254" s="1"/>
      <c r="AH254" s="1"/>
      <c r="AI254" s="1"/>
      <c r="AJ254" s="1"/>
      <c r="AK254" s="1"/>
      <c r="AL254" s="1"/>
      <c r="AM254" s="1"/>
      <c r="AN254" s="1"/>
      <c r="AO254" s="1"/>
      <c r="AP254" s="1"/>
    </row>
    <row r="255" spans="29:42" x14ac:dyDescent="0.25">
      <c r="AC255" s="1"/>
      <c r="AD255" s="1"/>
      <c r="AE255" s="1"/>
      <c r="AF255" s="1"/>
      <c r="AG255" s="1"/>
      <c r="AH255" s="1"/>
      <c r="AI255" s="1"/>
      <c r="AJ255" s="1"/>
      <c r="AK255" s="1"/>
      <c r="AL255" s="1"/>
      <c r="AM255" s="1"/>
      <c r="AN255" s="1"/>
      <c r="AO255" s="1"/>
      <c r="AP255" s="1"/>
    </row>
    <row r="256" spans="29:42" x14ac:dyDescent="0.25">
      <c r="AC256" s="1"/>
      <c r="AD256" s="1"/>
      <c r="AE256" s="1"/>
      <c r="AF256" s="1"/>
      <c r="AG256" s="1"/>
      <c r="AH256" s="1"/>
      <c r="AI256" s="1"/>
      <c r="AJ256" s="1"/>
      <c r="AK256" s="1"/>
      <c r="AL256" s="1"/>
      <c r="AM256" s="1"/>
      <c r="AN256" s="1"/>
      <c r="AO256" s="1"/>
      <c r="AP256" s="1"/>
    </row>
    <row r="257" spans="29:42" x14ac:dyDescent="0.25">
      <c r="AC257" s="1"/>
      <c r="AD257" s="1"/>
      <c r="AE257" s="1"/>
      <c r="AF257" s="1"/>
      <c r="AG257" s="1"/>
      <c r="AH257" s="1"/>
      <c r="AI257" s="1"/>
      <c r="AJ257" s="1"/>
      <c r="AK257" s="1"/>
      <c r="AL257" s="1"/>
      <c r="AM257" s="1"/>
      <c r="AN257" s="1"/>
      <c r="AO257" s="1"/>
      <c r="AP257" s="1"/>
    </row>
    <row r="258" spans="29:42" x14ac:dyDescent="0.25">
      <c r="AC258" s="1"/>
      <c r="AD258" s="1"/>
      <c r="AE258" s="1"/>
      <c r="AF258" s="1"/>
      <c r="AG258" s="1"/>
      <c r="AH258" s="1"/>
      <c r="AI258" s="1"/>
      <c r="AJ258" s="1"/>
      <c r="AK258" s="1"/>
      <c r="AL258" s="1"/>
      <c r="AM258" s="1"/>
      <c r="AN258" s="1"/>
      <c r="AO258" s="1"/>
      <c r="AP258" s="1"/>
    </row>
    <row r="259" spans="29:42" x14ac:dyDescent="0.25">
      <c r="AC259" s="1"/>
      <c r="AD259" s="1"/>
      <c r="AE259" s="1"/>
      <c r="AF259" s="1"/>
      <c r="AG259" s="1"/>
      <c r="AH259" s="1"/>
      <c r="AI259" s="1"/>
      <c r="AJ259" s="1"/>
      <c r="AK259" s="1"/>
      <c r="AL259" s="1"/>
      <c r="AM259" s="1"/>
      <c r="AN259" s="1"/>
      <c r="AO259" s="1"/>
      <c r="AP259" s="1"/>
    </row>
    <row r="260" spans="29:42" x14ac:dyDescent="0.25">
      <c r="AC260" s="1"/>
      <c r="AD260" s="1"/>
      <c r="AE260" s="1"/>
      <c r="AF260" s="1"/>
      <c r="AG260" s="1"/>
      <c r="AH260" s="1"/>
      <c r="AI260" s="1"/>
      <c r="AJ260" s="1"/>
      <c r="AK260" s="1"/>
      <c r="AL260" s="1"/>
      <c r="AM260" s="1"/>
      <c r="AN260" s="1"/>
      <c r="AO260" s="1"/>
      <c r="AP260" s="1"/>
    </row>
    <row r="261" spans="29:42" x14ac:dyDescent="0.25">
      <c r="AC261" s="1"/>
      <c r="AD261" s="1"/>
      <c r="AE261" s="1"/>
      <c r="AF261" s="1"/>
      <c r="AG261" s="1"/>
      <c r="AH261" s="1"/>
      <c r="AI261" s="1"/>
      <c r="AJ261" s="1"/>
      <c r="AK261" s="1"/>
      <c r="AL261" s="1"/>
      <c r="AM261" s="1"/>
      <c r="AN261" s="1"/>
      <c r="AO261" s="1"/>
      <c r="AP261" s="1"/>
    </row>
    <row r="262" spans="29:42" x14ac:dyDescent="0.25">
      <c r="AC262" s="1"/>
      <c r="AD262" s="1"/>
      <c r="AE262" s="1"/>
      <c r="AF262" s="1"/>
      <c r="AG262" s="1"/>
      <c r="AH262" s="1"/>
      <c r="AI262" s="1"/>
      <c r="AJ262" s="1"/>
      <c r="AK262" s="1"/>
      <c r="AL262" s="1"/>
      <c r="AM262" s="1"/>
      <c r="AN262" s="1"/>
      <c r="AO262" s="1"/>
      <c r="AP262" s="1"/>
    </row>
    <row r="263" spans="29:42" x14ac:dyDescent="0.25">
      <c r="AC263" s="1"/>
      <c r="AD263" s="1"/>
      <c r="AE263" s="1"/>
      <c r="AF263" s="1"/>
      <c r="AG263" s="1"/>
      <c r="AH263" s="1"/>
      <c r="AI263" s="1"/>
      <c r="AJ263" s="1"/>
      <c r="AK263" s="1"/>
      <c r="AL263" s="1"/>
      <c r="AM263" s="1"/>
      <c r="AN263" s="1"/>
      <c r="AO263" s="1"/>
      <c r="AP263" s="1"/>
    </row>
    <row r="264" spans="29:42" x14ac:dyDescent="0.25">
      <c r="AC264" s="1"/>
      <c r="AD264" s="1"/>
      <c r="AE264" s="1"/>
      <c r="AF264" s="1"/>
      <c r="AG264" s="1"/>
      <c r="AH264" s="1"/>
      <c r="AI264" s="1"/>
      <c r="AJ264" s="1"/>
      <c r="AK264" s="1"/>
      <c r="AL264" s="1"/>
      <c r="AM264" s="1"/>
      <c r="AN264" s="1"/>
      <c r="AO264" s="1"/>
      <c r="AP264" s="1"/>
    </row>
    <row r="265" spans="29:42" x14ac:dyDescent="0.25">
      <c r="AC265" s="1"/>
      <c r="AD265" s="1"/>
      <c r="AE265" s="1"/>
      <c r="AF265" s="1"/>
      <c r="AG265" s="1"/>
      <c r="AH265" s="1"/>
      <c r="AI265" s="1"/>
      <c r="AJ265" s="1"/>
      <c r="AK265" s="1"/>
      <c r="AL265" s="1"/>
      <c r="AM265" s="1"/>
      <c r="AN265" s="1"/>
      <c r="AO265" s="1"/>
      <c r="AP265" s="1"/>
    </row>
    <row r="266" spans="29:42" x14ac:dyDescent="0.25">
      <c r="AC266" s="1"/>
      <c r="AD266" s="1"/>
      <c r="AE266" s="1"/>
      <c r="AF266" s="1"/>
      <c r="AG266" s="1"/>
      <c r="AH266" s="1"/>
      <c r="AI266" s="1"/>
      <c r="AJ266" s="1"/>
      <c r="AK266" s="1"/>
      <c r="AL266" s="1"/>
      <c r="AM266" s="1"/>
      <c r="AN266" s="1"/>
      <c r="AO266" s="1"/>
      <c r="AP266" s="1"/>
    </row>
    <row r="267" spans="29:42" x14ac:dyDescent="0.25">
      <c r="AC267" s="1"/>
      <c r="AD267" s="1"/>
      <c r="AE267" s="1"/>
      <c r="AF267" s="1"/>
      <c r="AG267" s="1"/>
      <c r="AH267" s="1"/>
      <c r="AI267" s="1"/>
      <c r="AJ267" s="1"/>
      <c r="AK267" s="1"/>
      <c r="AL267" s="1"/>
      <c r="AM267" s="1"/>
      <c r="AN267" s="1"/>
      <c r="AO267" s="1"/>
      <c r="AP267" s="1"/>
    </row>
    <row r="268" spans="29:42" x14ac:dyDescent="0.25">
      <c r="AC268" s="1"/>
      <c r="AD268" s="1"/>
      <c r="AE268" s="1"/>
      <c r="AF268" s="1"/>
      <c r="AG268" s="1"/>
      <c r="AH268" s="1"/>
      <c r="AI268" s="1"/>
      <c r="AJ268" s="1"/>
      <c r="AK268" s="1"/>
      <c r="AL268" s="1"/>
      <c r="AM268" s="1"/>
      <c r="AN268" s="1"/>
      <c r="AO268" s="1"/>
      <c r="AP268" s="1"/>
    </row>
    <row r="269" spans="29:42" x14ac:dyDescent="0.25">
      <c r="AC269" s="1"/>
      <c r="AD269" s="1"/>
      <c r="AE269" s="1"/>
      <c r="AF269" s="1"/>
      <c r="AG269" s="1"/>
      <c r="AH269" s="1"/>
      <c r="AI269" s="1"/>
      <c r="AJ269" s="1"/>
      <c r="AK269" s="1"/>
      <c r="AL269" s="1"/>
      <c r="AM269" s="1"/>
      <c r="AN269" s="1"/>
      <c r="AO269" s="1"/>
      <c r="AP269" s="1"/>
    </row>
    <row r="270" spans="29:42" x14ac:dyDescent="0.25">
      <c r="AC270" s="1"/>
      <c r="AD270" s="1"/>
      <c r="AE270" s="1"/>
      <c r="AF270" s="1"/>
      <c r="AG270" s="1"/>
      <c r="AH270" s="1"/>
      <c r="AI270" s="1"/>
      <c r="AJ270" s="1"/>
      <c r="AK270" s="1"/>
      <c r="AL270" s="1"/>
      <c r="AM270" s="1"/>
      <c r="AN270" s="1"/>
      <c r="AO270" s="1"/>
      <c r="AP270" s="1"/>
    </row>
    <row r="271" spans="29:42" x14ac:dyDescent="0.25">
      <c r="AC271" s="1"/>
      <c r="AD271" s="1"/>
      <c r="AE271" s="1"/>
      <c r="AF271" s="1"/>
      <c r="AG271" s="1"/>
      <c r="AH271" s="1"/>
      <c r="AI271" s="1"/>
      <c r="AJ271" s="1"/>
      <c r="AK271" s="1"/>
      <c r="AL271" s="1"/>
      <c r="AM271" s="1"/>
      <c r="AN271" s="1"/>
      <c r="AO271" s="1"/>
      <c r="AP271" s="1"/>
    </row>
    <row r="272" spans="29:42" x14ac:dyDescent="0.25">
      <c r="AC272" s="1"/>
      <c r="AD272" s="1"/>
      <c r="AE272" s="1"/>
      <c r="AF272" s="1"/>
      <c r="AG272" s="1"/>
      <c r="AH272" s="1"/>
      <c r="AI272" s="1"/>
      <c r="AJ272" s="1"/>
      <c r="AK272" s="1"/>
      <c r="AL272" s="1"/>
      <c r="AM272" s="1"/>
      <c r="AN272" s="1"/>
      <c r="AO272" s="1"/>
      <c r="AP272" s="1"/>
    </row>
    <row r="273" spans="29:42" x14ac:dyDescent="0.25">
      <c r="AC273" s="1"/>
      <c r="AD273" s="1"/>
      <c r="AE273" s="1"/>
      <c r="AF273" s="1"/>
      <c r="AG273" s="1"/>
      <c r="AH273" s="1"/>
      <c r="AI273" s="1"/>
      <c r="AJ273" s="1"/>
      <c r="AK273" s="1"/>
      <c r="AL273" s="1"/>
      <c r="AM273" s="1"/>
      <c r="AN273" s="1"/>
      <c r="AO273" s="1"/>
      <c r="AP273" s="1"/>
    </row>
    <row r="274" spans="29:42" x14ac:dyDescent="0.25">
      <c r="AC274" s="1"/>
      <c r="AD274" s="1"/>
      <c r="AE274" s="1"/>
      <c r="AF274" s="1"/>
      <c r="AG274" s="1"/>
      <c r="AH274" s="1"/>
      <c r="AI274" s="1"/>
      <c r="AJ274" s="1"/>
      <c r="AK274" s="1"/>
      <c r="AL274" s="1"/>
      <c r="AM274" s="1"/>
      <c r="AN274" s="1"/>
      <c r="AO274" s="1"/>
      <c r="AP274" s="1"/>
    </row>
    <row r="275" spans="29:42" x14ac:dyDescent="0.25">
      <c r="AC275" s="1"/>
      <c r="AD275" s="1"/>
      <c r="AE275" s="1"/>
      <c r="AF275" s="1"/>
      <c r="AG275" s="1"/>
      <c r="AH275" s="1"/>
      <c r="AI275" s="1"/>
      <c r="AJ275" s="1"/>
      <c r="AK275" s="1"/>
      <c r="AL275" s="1"/>
      <c r="AM275" s="1"/>
      <c r="AN275" s="1"/>
      <c r="AO275" s="1"/>
      <c r="AP275" s="1"/>
    </row>
    <row r="276" spans="29:42" x14ac:dyDescent="0.25">
      <c r="AC276" s="1"/>
      <c r="AD276" s="1"/>
      <c r="AE276" s="1"/>
      <c r="AF276" s="1"/>
      <c r="AG276" s="1"/>
      <c r="AH276" s="1"/>
      <c r="AI276" s="1"/>
      <c r="AJ276" s="1"/>
      <c r="AK276" s="1"/>
      <c r="AL276" s="1"/>
      <c r="AM276" s="1"/>
      <c r="AN276" s="1"/>
      <c r="AO276" s="1"/>
      <c r="AP276" s="1"/>
    </row>
    <row r="277" spans="29:42" x14ac:dyDescent="0.25">
      <c r="AC277" s="1"/>
      <c r="AD277" s="1"/>
      <c r="AE277" s="1"/>
      <c r="AF277" s="1"/>
      <c r="AG277" s="1"/>
      <c r="AH277" s="1"/>
      <c r="AI277" s="1"/>
      <c r="AJ277" s="1"/>
      <c r="AK277" s="1"/>
      <c r="AL277" s="1"/>
      <c r="AM277" s="1"/>
      <c r="AN277" s="1"/>
      <c r="AO277" s="1"/>
      <c r="AP277" s="1"/>
    </row>
    <row r="278" spans="29:42" x14ac:dyDescent="0.25">
      <c r="AC278" s="1"/>
      <c r="AD278" s="1"/>
      <c r="AE278" s="1"/>
      <c r="AF278" s="1"/>
      <c r="AG278" s="1"/>
      <c r="AH278" s="1"/>
      <c r="AI278" s="1"/>
      <c r="AJ278" s="1"/>
      <c r="AK278" s="1"/>
      <c r="AL278" s="1"/>
      <c r="AM278" s="1"/>
      <c r="AN278" s="1"/>
      <c r="AO278" s="1"/>
      <c r="AP278" s="1"/>
    </row>
    <row r="279" spans="29:42" x14ac:dyDescent="0.25">
      <c r="AC279" s="1"/>
      <c r="AD279" s="1"/>
      <c r="AE279" s="1"/>
      <c r="AF279" s="1"/>
      <c r="AG279" s="1"/>
      <c r="AH279" s="1"/>
      <c r="AI279" s="1"/>
      <c r="AJ279" s="1"/>
      <c r="AK279" s="1"/>
      <c r="AL279" s="1"/>
      <c r="AM279" s="1"/>
      <c r="AN279" s="1"/>
      <c r="AO279" s="1"/>
      <c r="AP279" s="1"/>
    </row>
    <row r="280" spans="29:42" x14ac:dyDescent="0.25">
      <c r="AC280" s="1"/>
      <c r="AD280" s="1"/>
      <c r="AE280" s="1"/>
      <c r="AF280" s="1"/>
      <c r="AG280" s="1"/>
      <c r="AH280" s="1"/>
      <c r="AI280" s="1"/>
      <c r="AJ280" s="1"/>
      <c r="AK280" s="1"/>
      <c r="AL280" s="1"/>
      <c r="AM280" s="1"/>
      <c r="AN280" s="1"/>
      <c r="AO280" s="1"/>
      <c r="AP280" s="1"/>
    </row>
    <row r="281" spans="29:42" x14ac:dyDescent="0.25">
      <c r="AC281" s="1"/>
      <c r="AD281" s="1"/>
      <c r="AE281" s="1"/>
      <c r="AF281" s="1"/>
      <c r="AG281" s="1"/>
      <c r="AH281" s="1"/>
      <c r="AI281" s="1"/>
      <c r="AJ281" s="1"/>
      <c r="AK281" s="1"/>
      <c r="AL281" s="1"/>
      <c r="AM281" s="1"/>
      <c r="AN281" s="1"/>
      <c r="AO281" s="1"/>
      <c r="AP281" s="1"/>
    </row>
    <row r="282" spans="29:42" x14ac:dyDescent="0.25">
      <c r="AC282" s="1"/>
      <c r="AD282" s="1"/>
      <c r="AE282" s="1"/>
      <c r="AF282" s="1"/>
      <c r="AG282" s="1"/>
      <c r="AH282" s="1"/>
      <c r="AI282" s="1"/>
      <c r="AJ282" s="1"/>
      <c r="AK282" s="1"/>
      <c r="AL282" s="1"/>
      <c r="AM282" s="1"/>
      <c r="AN282" s="1"/>
      <c r="AO282" s="1"/>
      <c r="AP282" s="1"/>
    </row>
    <row r="283" spans="29:42" x14ac:dyDescent="0.25">
      <c r="AC283" s="1"/>
      <c r="AD283" s="1"/>
      <c r="AE283" s="1"/>
      <c r="AF283" s="1"/>
      <c r="AG283" s="1"/>
      <c r="AH283" s="1"/>
      <c r="AI283" s="1"/>
      <c r="AJ283" s="1"/>
      <c r="AK283" s="1"/>
      <c r="AL283" s="1"/>
      <c r="AM283" s="1"/>
      <c r="AN283" s="1"/>
      <c r="AO283" s="1"/>
      <c r="AP283" s="1"/>
    </row>
    <row r="284" spans="29:42" x14ac:dyDescent="0.25">
      <c r="AC284" s="1"/>
      <c r="AD284" s="1"/>
      <c r="AE284" s="1"/>
      <c r="AF284" s="1"/>
      <c r="AG284" s="1"/>
      <c r="AH284" s="1"/>
      <c r="AI284" s="1"/>
      <c r="AJ284" s="1"/>
      <c r="AK284" s="1"/>
      <c r="AL284" s="1"/>
      <c r="AM284" s="1"/>
      <c r="AN284" s="1"/>
      <c r="AO284" s="1"/>
      <c r="AP284" s="1"/>
    </row>
    <row r="285" spans="29:42" x14ac:dyDescent="0.25">
      <c r="AC285" s="1"/>
      <c r="AD285" s="1"/>
      <c r="AE285" s="1"/>
      <c r="AF285" s="1"/>
      <c r="AG285" s="1"/>
      <c r="AH285" s="1"/>
      <c r="AI285" s="1"/>
      <c r="AJ285" s="1"/>
      <c r="AK285" s="1"/>
      <c r="AL285" s="1"/>
      <c r="AM285" s="1"/>
      <c r="AN285" s="1"/>
      <c r="AO285" s="1"/>
      <c r="AP285" s="1"/>
    </row>
    <row r="286" spans="29:42" x14ac:dyDescent="0.25">
      <c r="AC286" s="1"/>
      <c r="AD286" s="1"/>
      <c r="AE286" s="1"/>
      <c r="AF286" s="1"/>
      <c r="AG286" s="1"/>
      <c r="AH286" s="1"/>
      <c r="AI286" s="1"/>
      <c r="AJ286" s="1"/>
      <c r="AK286" s="1"/>
      <c r="AL286" s="1"/>
      <c r="AM286" s="1"/>
      <c r="AN286" s="1"/>
      <c r="AO286" s="1"/>
      <c r="AP286" s="1"/>
    </row>
    <row r="287" spans="29:42" x14ac:dyDescent="0.25">
      <c r="AC287" s="1"/>
      <c r="AD287" s="1"/>
      <c r="AE287" s="1"/>
      <c r="AF287" s="1"/>
      <c r="AG287" s="1"/>
      <c r="AH287" s="1"/>
      <c r="AI287" s="1"/>
      <c r="AJ287" s="1"/>
      <c r="AK287" s="1"/>
      <c r="AL287" s="1"/>
      <c r="AM287" s="1"/>
      <c r="AN287" s="1"/>
      <c r="AO287" s="1"/>
      <c r="AP287" s="1"/>
    </row>
    <row r="288" spans="29:42" x14ac:dyDescent="0.25">
      <c r="AC288" s="1"/>
      <c r="AD288" s="1"/>
      <c r="AE288" s="1"/>
      <c r="AF288" s="1"/>
      <c r="AG288" s="1"/>
      <c r="AH288" s="1"/>
      <c r="AI288" s="1"/>
      <c r="AJ288" s="1"/>
      <c r="AK288" s="1"/>
      <c r="AL288" s="1"/>
      <c r="AM288" s="1"/>
      <c r="AN288" s="1"/>
      <c r="AO288" s="1"/>
      <c r="AP288" s="1"/>
    </row>
    <row r="289" spans="29:42" x14ac:dyDescent="0.25">
      <c r="AC289" s="1"/>
      <c r="AD289" s="1"/>
      <c r="AE289" s="1"/>
      <c r="AF289" s="1"/>
      <c r="AG289" s="1"/>
      <c r="AH289" s="1"/>
      <c r="AI289" s="1"/>
      <c r="AJ289" s="1"/>
      <c r="AK289" s="1"/>
      <c r="AL289" s="1"/>
      <c r="AM289" s="1"/>
      <c r="AN289" s="1"/>
      <c r="AO289" s="1"/>
      <c r="AP289" s="1"/>
    </row>
    <row r="290" spans="29:42" x14ac:dyDescent="0.25">
      <c r="AC290" s="1"/>
      <c r="AD290" s="1"/>
      <c r="AE290" s="1"/>
      <c r="AF290" s="1"/>
      <c r="AG290" s="1"/>
      <c r="AH290" s="1"/>
      <c r="AI290" s="1"/>
      <c r="AJ290" s="1"/>
      <c r="AK290" s="1"/>
      <c r="AL290" s="1"/>
      <c r="AM290" s="1"/>
      <c r="AN290" s="1"/>
      <c r="AO290" s="1"/>
      <c r="AP290" s="1"/>
    </row>
    <row r="291" spans="29:42" x14ac:dyDescent="0.25">
      <c r="AC291" s="1"/>
      <c r="AD291" s="1"/>
      <c r="AE291" s="1"/>
      <c r="AF291" s="1"/>
      <c r="AG291" s="1"/>
      <c r="AH291" s="1"/>
      <c r="AI291" s="1"/>
      <c r="AJ291" s="1"/>
      <c r="AK291" s="1"/>
      <c r="AL291" s="1"/>
      <c r="AM291" s="1"/>
      <c r="AN291" s="1"/>
      <c r="AO291" s="1"/>
      <c r="AP291" s="1"/>
    </row>
    <row r="292" spans="29:42" x14ac:dyDescent="0.25">
      <c r="AC292" s="1"/>
      <c r="AD292" s="1"/>
      <c r="AE292" s="1"/>
      <c r="AF292" s="1"/>
      <c r="AG292" s="1"/>
      <c r="AH292" s="1"/>
      <c r="AI292" s="1"/>
      <c r="AJ292" s="1"/>
      <c r="AK292" s="1"/>
      <c r="AL292" s="1"/>
      <c r="AM292" s="1"/>
      <c r="AN292" s="1"/>
      <c r="AO292" s="1"/>
      <c r="AP292" s="1"/>
    </row>
    <row r="293" spans="29:42" x14ac:dyDescent="0.25">
      <c r="AC293" s="1"/>
      <c r="AD293" s="1"/>
      <c r="AE293" s="1"/>
      <c r="AF293" s="1"/>
      <c r="AG293" s="1"/>
      <c r="AH293" s="1"/>
      <c r="AI293" s="1"/>
      <c r="AJ293" s="1"/>
      <c r="AK293" s="1"/>
      <c r="AL293" s="1"/>
      <c r="AM293" s="1"/>
      <c r="AN293" s="1"/>
      <c r="AO293" s="1"/>
      <c r="AP293" s="1"/>
    </row>
    <row r="294" spans="29:42" x14ac:dyDescent="0.25">
      <c r="AC294" s="1"/>
      <c r="AD294" s="1"/>
      <c r="AE294" s="1"/>
      <c r="AF294" s="1"/>
      <c r="AG294" s="1"/>
      <c r="AH294" s="1"/>
      <c r="AI294" s="1"/>
      <c r="AJ294" s="1"/>
      <c r="AK294" s="1"/>
      <c r="AL294" s="1"/>
      <c r="AM294" s="1"/>
      <c r="AN294" s="1"/>
      <c r="AO294" s="1"/>
      <c r="AP294" s="1"/>
    </row>
    <row r="295" spans="29:42" x14ac:dyDescent="0.25">
      <c r="AC295" s="1"/>
      <c r="AD295" s="1"/>
      <c r="AE295" s="1"/>
      <c r="AF295" s="1"/>
      <c r="AG295" s="1"/>
      <c r="AH295" s="1"/>
      <c r="AI295" s="1"/>
      <c r="AJ295" s="1"/>
      <c r="AK295" s="1"/>
      <c r="AL295" s="1"/>
      <c r="AM295" s="1"/>
      <c r="AN295" s="1"/>
      <c r="AO295" s="1"/>
      <c r="AP295" s="1"/>
    </row>
    <row r="296" spans="29:42" x14ac:dyDescent="0.25">
      <c r="AC296" s="1"/>
      <c r="AD296" s="1"/>
      <c r="AE296" s="1"/>
      <c r="AF296" s="1"/>
      <c r="AG296" s="1"/>
      <c r="AH296" s="1"/>
      <c r="AI296" s="1"/>
      <c r="AJ296" s="1"/>
      <c r="AK296" s="1"/>
      <c r="AL296" s="1"/>
      <c r="AM296" s="1"/>
      <c r="AN296" s="1"/>
      <c r="AO296" s="1"/>
      <c r="AP296" s="1"/>
    </row>
    <row r="297" spans="29:42" x14ac:dyDescent="0.25">
      <c r="AC297" s="1"/>
      <c r="AD297" s="1"/>
      <c r="AE297" s="1"/>
      <c r="AF297" s="1"/>
      <c r="AG297" s="1"/>
      <c r="AH297" s="1"/>
      <c r="AI297" s="1"/>
      <c r="AJ297" s="1"/>
      <c r="AK297" s="1"/>
      <c r="AL297" s="1"/>
      <c r="AM297" s="1"/>
      <c r="AN297" s="1"/>
      <c r="AO297" s="1"/>
      <c r="AP297" s="1"/>
    </row>
    <row r="298" spans="29:42" x14ac:dyDescent="0.25">
      <c r="AC298" s="1"/>
      <c r="AD298" s="1"/>
      <c r="AE298" s="1"/>
      <c r="AF298" s="1"/>
      <c r="AG298" s="1"/>
      <c r="AH298" s="1"/>
      <c r="AI298" s="1"/>
      <c r="AJ298" s="1"/>
      <c r="AK298" s="1"/>
      <c r="AL298" s="1"/>
      <c r="AM298" s="1"/>
      <c r="AN298" s="1"/>
      <c r="AO298" s="1"/>
      <c r="AP298" s="1"/>
    </row>
    <row r="299" spans="29:42" x14ac:dyDescent="0.25">
      <c r="AC299" s="1"/>
      <c r="AD299" s="1"/>
      <c r="AE299" s="1"/>
      <c r="AF299" s="1"/>
      <c r="AG299" s="1"/>
      <c r="AH299" s="1"/>
      <c r="AI299" s="1"/>
      <c r="AJ299" s="1"/>
      <c r="AK299" s="1"/>
      <c r="AL299" s="1"/>
      <c r="AM299" s="1"/>
      <c r="AN299" s="1"/>
      <c r="AO299" s="1"/>
      <c r="AP299" s="1"/>
    </row>
    <row r="300" spans="29:42" x14ac:dyDescent="0.25">
      <c r="AC300" s="1"/>
      <c r="AD300" s="1"/>
      <c r="AE300" s="1"/>
      <c r="AF300" s="1"/>
      <c r="AG300" s="1"/>
      <c r="AH300" s="1"/>
      <c r="AI300" s="1"/>
      <c r="AJ300" s="1"/>
      <c r="AK300" s="1"/>
      <c r="AL300" s="1"/>
      <c r="AM300" s="1"/>
      <c r="AN300" s="1"/>
      <c r="AO300" s="1"/>
      <c r="AP300" s="1"/>
    </row>
    <row r="301" spans="29:42" x14ac:dyDescent="0.25">
      <c r="AC301" s="1"/>
      <c r="AD301" s="1"/>
      <c r="AE301" s="1"/>
      <c r="AF301" s="1"/>
      <c r="AG301" s="1"/>
      <c r="AH301" s="1"/>
      <c r="AI301" s="1"/>
      <c r="AJ301" s="1"/>
      <c r="AK301" s="1"/>
      <c r="AL301" s="1"/>
      <c r="AM301" s="1"/>
      <c r="AN301" s="1"/>
      <c r="AO301" s="1"/>
      <c r="AP301" s="1"/>
    </row>
    <row r="302" spans="29:42" x14ac:dyDescent="0.25">
      <c r="AC302" s="1"/>
      <c r="AD302" s="1"/>
      <c r="AE302" s="1"/>
      <c r="AF302" s="1"/>
      <c r="AG302" s="1"/>
      <c r="AH302" s="1"/>
      <c r="AI302" s="1"/>
      <c r="AJ302" s="1"/>
      <c r="AK302" s="1"/>
      <c r="AL302" s="1"/>
      <c r="AM302" s="1"/>
      <c r="AN302" s="1"/>
      <c r="AO302" s="1"/>
      <c r="AP302" s="1"/>
    </row>
    <row r="303" spans="29:42" x14ac:dyDescent="0.25">
      <c r="AC303" s="1"/>
      <c r="AD303" s="1"/>
      <c r="AE303" s="1"/>
      <c r="AF303" s="1"/>
      <c r="AG303" s="1"/>
      <c r="AH303" s="1"/>
      <c r="AI303" s="1"/>
      <c r="AJ303" s="1"/>
      <c r="AK303" s="1"/>
      <c r="AL303" s="1"/>
      <c r="AM303" s="1"/>
      <c r="AN303" s="1"/>
      <c r="AO303" s="1"/>
      <c r="AP303" s="1"/>
    </row>
    <row r="304" spans="29:42" x14ac:dyDescent="0.25">
      <c r="AC304" s="1"/>
      <c r="AD304" s="1"/>
      <c r="AE304" s="1"/>
      <c r="AF304" s="1"/>
      <c r="AG304" s="1"/>
      <c r="AH304" s="1"/>
      <c r="AI304" s="1"/>
      <c r="AJ304" s="1"/>
      <c r="AK304" s="1"/>
      <c r="AL304" s="1"/>
      <c r="AM304" s="1"/>
      <c r="AN304" s="1"/>
      <c r="AO304" s="1"/>
      <c r="AP304" s="1"/>
    </row>
    <row r="305" spans="29:42" x14ac:dyDescent="0.25">
      <c r="AC305" s="1"/>
      <c r="AD305" s="1"/>
      <c r="AE305" s="1"/>
      <c r="AF305" s="1"/>
      <c r="AG305" s="1"/>
      <c r="AH305" s="1"/>
      <c r="AI305" s="1"/>
      <c r="AJ305" s="1"/>
      <c r="AK305" s="1"/>
      <c r="AL305" s="1"/>
      <c r="AM305" s="1"/>
      <c r="AN305" s="1"/>
      <c r="AO305" s="1"/>
      <c r="AP305" s="1"/>
    </row>
    <row r="306" spans="29:42" x14ac:dyDescent="0.25">
      <c r="AC306" s="1"/>
      <c r="AD306" s="1"/>
      <c r="AE306" s="1"/>
      <c r="AF306" s="1"/>
      <c r="AG306" s="1"/>
      <c r="AH306" s="1"/>
      <c r="AI306" s="1"/>
      <c r="AJ306" s="1"/>
      <c r="AK306" s="1"/>
      <c r="AL306" s="1"/>
      <c r="AM306" s="1"/>
      <c r="AN306" s="1"/>
      <c r="AO306" s="1"/>
      <c r="AP306" s="1"/>
    </row>
    <row r="307" spans="29:42" x14ac:dyDescent="0.25">
      <c r="AC307" s="1"/>
      <c r="AD307" s="1"/>
      <c r="AE307" s="1"/>
      <c r="AF307" s="1"/>
      <c r="AG307" s="1"/>
      <c r="AH307" s="1"/>
      <c r="AI307" s="1"/>
      <c r="AJ307" s="1"/>
      <c r="AK307" s="1"/>
      <c r="AL307" s="1"/>
      <c r="AM307" s="1"/>
      <c r="AN307" s="1"/>
      <c r="AO307" s="1"/>
      <c r="AP307" s="1"/>
    </row>
    <row r="308" spans="29:42" x14ac:dyDescent="0.25">
      <c r="AC308" s="1"/>
      <c r="AD308" s="1"/>
      <c r="AE308" s="1"/>
      <c r="AF308" s="1"/>
      <c r="AG308" s="1"/>
      <c r="AH308" s="1"/>
      <c r="AI308" s="1"/>
      <c r="AJ308" s="1"/>
      <c r="AK308" s="1"/>
      <c r="AL308" s="1"/>
      <c r="AM308" s="1"/>
      <c r="AN308" s="1"/>
      <c r="AO308" s="1"/>
      <c r="AP308" s="1"/>
    </row>
    <row r="309" spans="29:42" x14ac:dyDescent="0.25">
      <c r="AC309" s="1"/>
      <c r="AD309" s="1"/>
      <c r="AE309" s="1"/>
      <c r="AF309" s="1"/>
      <c r="AG309" s="1"/>
      <c r="AH309" s="1"/>
      <c r="AI309" s="1"/>
      <c r="AJ309" s="1"/>
      <c r="AK309" s="1"/>
      <c r="AL309" s="1"/>
      <c r="AM309" s="1"/>
      <c r="AN309" s="1"/>
      <c r="AO309" s="1"/>
      <c r="AP309" s="1"/>
    </row>
    <row r="310" spans="29:42" x14ac:dyDescent="0.25">
      <c r="AC310" s="1"/>
      <c r="AD310" s="1"/>
      <c r="AE310" s="1"/>
      <c r="AF310" s="1"/>
      <c r="AG310" s="1"/>
      <c r="AH310" s="1"/>
      <c r="AI310" s="1"/>
      <c r="AJ310" s="1"/>
      <c r="AK310" s="1"/>
      <c r="AL310" s="1"/>
      <c r="AM310" s="1"/>
      <c r="AN310" s="1"/>
      <c r="AO310" s="1"/>
      <c r="AP310" s="1"/>
    </row>
    <row r="311" spans="29:42" x14ac:dyDescent="0.25">
      <c r="AC311" s="1"/>
      <c r="AD311" s="1"/>
      <c r="AE311" s="1"/>
      <c r="AF311" s="1"/>
      <c r="AG311" s="1"/>
      <c r="AH311" s="1"/>
      <c r="AI311" s="1"/>
      <c r="AJ311" s="1"/>
      <c r="AK311" s="1"/>
      <c r="AL311" s="1"/>
      <c r="AM311" s="1"/>
      <c r="AN311" s="1"/>
      <c r="AO311" s="1"/>
      <c r="AP311" s="1"/>
    </row>
    <row r="312" spans="29:42" x14ac:dyDescent="0.25">
      <c r="AC312" s="1"/>
      <c r="AD312" s="1"/>
      <c r="AE312" s="1"/>
      <c r="AF312" s="1"/>
      <c r="AG312" s="1"/>
      <c r="AH312" s="1"/>
      <c r="AI312" s="1"/>
      <c r="AJ312" s="1"/>
      <c r="AK312" s="1"/>
      <c r="AL312" s="1"/>
      <c r="AM312" s="1"/>
      <c r="AN312" s="1"/>
      <c r="AO312" s="1"/>
      <c r="AP312" s="1"/>
    </row>
    <row r="313" spans="29:42" x14ac:dyDescent="0.25">
      <c r="AC313" s="1"/>
      <c r="AD313" s="1"/>
      <c r="AE313" s="1"/>
      <c r="AF313" s="1"/>
      <c r="AG313" s="1"/>
      <c r="AH313" s="1"/>
      <c r="AI313" s="1"/>
      <c r="AJ313" s="1"/>
      <c r="AK313" s="1"/>
      <c r="AL313" s="1"/>
      <c r="AM313" s="1"/>
      <c r="AN313" s="1"/>
      <c r="AO313" s="1"/>
      <c r="AP313" s="1"/>
    </row>
    <row r="314" spans="29:42" x14ac:dyDescent="0.25">
      <c r="AC314" s="1"/>
      <c r="AD314" s="1"/>
      <c r="AE314" s="1"/>
      <c r="AF314" s="1"/>
      <c r="AG314" s="1"/>
      <c r="AH314" s="1"/>
      <c r="AI314" s="1"/>
      <c r="AJ314" s="1"/>
      <c r="AK314" s="1"/>
      <c r="AL314" s="1"/>
      <c r="AM314" s="1"/>
      <c r="AN314" s="1"/>
      <c r="AO314" s="1"/>
      <c r="AP314" s="1"/>
    </row>
    <row r="315" spans="29:42" x14ac:dyDescent="0.25">
      <c r="AC315" s="1"/>
      <c r="AD315" s="1"/>
      <c r="AE315" s="1"/>
      <c r="AF315" s="1"/>
      <c r="AG315" s="1"/>
      <c r="AH315" s="1"/>
      <c r="AI315" s="1"/>
      <c r="AJ315" s="1"/>
      <c r="AK315" s="1"/>
      <c r="AL315" s="1"/>
      <c r="AM315" s="1"/>
      <c r="AN315" s="1"/>
      <c r="AO315" s="1"/>
      <c r="AP315" s="1"/>
    </row>
    <row r="316" spans="29:42" x14ac:dyDescent="0.25">
      <c r="AC316" s="1"/>
      <c r="AD316" s="1"/>
      <c r="AE316" s="1"/>
      <c r="AF316" s="1"/>
      <c r="AG316" s="1"/>
      <c r="AH316" s="1"/>
      <c r="AI316" s="1"/>
      <c r="AJ316" s="1"/>
      <c r="AK316" s="1"/>
      <c r="AL316" s="1"/>
      <c r="AM316" s="1"/>
      <c r="AN316" s="1"/>
      <c r="AO316" s="1"/>
      <c r="AP316" s="1"/>
    </row>
  </sheetData>
  <sheetProtection algorithmName="SHA-512" hashValue="9cNUOM8lOkCKkevy1EaclBugPg9AKgQzFsHL80env1nhbVuzGpmfopFfTrzjS44mkD4JBaLK7/wIh8eJVA3R/w==" saltValue="kJlaXOQtll+WBZTX6vJjHA==" spinCount="100000" sheet="1" selectLockedCells="1"/>
  <mergeCells count="46">
    <mergeCell ref="C21:F21"/>
    <mergeCell ref="C19:G19"/>
    <mergeCell ref="C22:F22"/>
    <mergeCell ref="C65:H65"/>
    <mergeCell ref="C45:H45"/>
    <mergeCell ref="C59:D59"/>
    <mergeCell ref="C57:D57"/>
    <mergeCell ref="C58:D58"/>
    <mergeCell ref="C60:D60"/>
    <mergeCell ref="G33:J33"/>
    <mergeCell ref="C55:H55"/>
    <mergeCell ref="D62:E63"/>
    <mergeCell ref="C14:L17"/>
    <mergeCell ref="E2:F2"/>
    <mergeCell ref="E11:W11"/>
    <mergeCell ref="C13:L13"/>
    <mergeCell ref="N13:W13"/>
    <mergeCell ref="O14:AA14"/>
    <mergeCell ref="O15:AA15"/>
    <mergeCell ref="O2:AA7"/>
    <mergeCell ref="E3:F3"/>
    <mergeCell ref="E4:F4"/>
    <mergeCell ref="E5:F5"/>
    <mergeCell ref="E6:F6"/>
    <mergeCell ref="E7:F7"/>
    <mergeCell ref="N16:X17"/>
    <mergeCell ref="C100:D100"/>
    <mergeCell ref="C101:D101"/>
    <mergeCell ref="C102:D102"/>
    <mergeCell ref="C92:D92"/>
    <mergeCell ref="C93:D93"/>
    <mergeCell ref="C94:D94"/>
    <mergeCell ref="L33:O33"/>
    <mergeCell ref="Q33:T33"/>
    <mergeCell ref="V33:Y33"/>
    <mergeCell ref="C95:D95"/>
    <mergeCell ref="C99:D99"/>
    <mergeCell ref="N75:V75"/>
    <mergeCell ref="C76:L76"/>
    <mergeCell ref="C78:N78"/>
    <mergeCell ref="C79:Y79"/>
    <mergeCell ref="D69:F69"/>
    <mergeCell ref="D67:F67"/>
    <mergeCell ref="D68:F68"/>
    <mergeCell ref="C75:L75"/>
    <mergeCell ref="N76:Y76"/>
  </mergeCells>
  <conditionalFormatting sqref="C40">
    <cfRule type="expression" dxfId="57" priority="1">
      <formula>AND($G$26&gt;3,OR($G$21="",$G$26="",$G$30="",$G$31="",$G$35="",$G$38="",$L$30="",$L$31="",$Q$30="",$Q$31="",$V$30="",$V$31="",IF($G$30="skog",(OR($J$31="",$J$32=""))),IF($L$30="skog",(OR($O$31="",$O$32=""))),IF($Q$30="skog",(OR($T$31="",$T$32=""))),IF($V$30="skog",(OR($Y$31="",$Y$32="")))))</formula>
    </cfRule>
    <cfRule type="expression" dxfId="56" priority="2">
      <formula>AND($G$26&gt;2,OR($G$21="",$G$26="",$G$30="",$G$31="",$G$35="",$G$38="",$L$30="",$L$31="",$Q$30="",$Q$31="",IF($G$30="skog",(OR($J$31="",$J$32=""))),IF($L$30="skog",(OR($O$31="",$O$32=""))),IF($Q$30="skog",(OR($T$31="",$T$32="")))))</formula>
    </cfRule>
    <cfRule type="expression" dxfId="55" priority="3">
      <formula>AND($G$26&gt;1,OR($G$21="",$G$26="",$G$30="",$G$31="",$G$35="",$G$38="",$L$30="",$L$31="",IF($G$30="skog",(OR($J$31="",$J$32=""))),IF($L$30="skog",(OR($O$31="",$O$32="")))))</formula>
    </cfRule>
    <cfRule type="expression" dxfId="54" priority="4">
      <formula>AND($G$26&gt;0,OR($G$21="",$G$26="",$G$30="",$G$31="",$G$35="",$G$38="",IF($G$30="skog",(OR($J$31="",$J$32="")))))</formula>
    </cfRule>
  </conditionalFormatting>
  <conditionalFormatting sqref="C57 C92 C99">
    <cfRule type="expression" dxfId="53" priority="14">
      <formula>AND($G$30=$G$38,$G$26&gt;0,$G$30&lt;&gt;"")</formula>
    </cfRule>
  </conditionalFormatting>
  <conditionalFormatting sqref="C58 C93 C100">
    <cfRule type="expression" dxfId="52" priority="13">
      <formula>AND($L$30=$G$38,$G$26&gt;1,$L$30&lt;&gt;"")</formula>
    </cfRule>
  </conditionalFormatting>
  <conditionalFormatting sqref="C59 C94 C101">
    <cfRule type="expression" dxfId="51" priority="12">
      <formula>AND($Q$30=$G$38,$G$26&gt;2,$Q$30&lt;&gt;"")</formula>
    </cfRule>
  </conditionalFormatting>
  <conditionalFormatting sqref="C60 C95 C102">
    <cfRule type="expression" dxfId="50" priority="11">
      <formula>AND($V$30=$G$38,$G$26&gt;3,$V$30&lt;&gt;"")</formula>
    </cfRule>
  </conditionalFormatting>
  <conditionalFormatting sqref="D62">
    <cfRule type="expression" dxfId="49" priority="10">
      <formula>OR($G$30=$G$38,$L$30=$G$38,$Q$30=$G$38,$V$30=$G$38)</formula>
    </cfRule>
  </conditionalFormatting>
  <conditionalFormatting sqref="E47:J47 E57:J57 E85:J85 E92:J92 E99:J99">
    <cfRule type="expression" dxfId="48" priority="39">
      <formula>$G$26=1</formula>
    </cfRule>
  </conditionalFormatting>
  <conditionalFormatting sqref="E47:J48 E57:J58 E85:J86 E92:J93 E99:J100">
    <cfRule type="expression" dxfId="47" priority="38">
      <formula>$G$26=2</formula>
    </cfRule>
  </conditionalFormatting>
  <conditionalFormatting sqref="E47:J49 E57:J59 E85:J87 E92:J94 E99:J101">
    <cfRule type="expression" dxfId="46" priority="37">
      <formula>$G$26=3</formula>
    </cfRule>
  </conditionalFormatting>
  <conditionalFormatting sqref="E48:K50 E58:K60 E86:K88 E93:K95 E100:K102">
    <cfRule type="expression" dxfId="45" priority="40">
      <formula>$G$26=1</formula>
    </cfRule>
  </conditionalFormatting>
  <conditionalFormatting sqref="E49:K50 E59:K60 E87:K88 E94:K95 E101:K102">
    <cfRule type="expression" dxfId="44" priority="41">
      <formula>$G$26=2</formula>
    </cfRule>
  </conditionalFormatting>
  <conditionalFormatting sqref="E50:K50 E60:K60 E88:K88 E95:K95 E102:K102">
    <cfRule type="expression" dxfId="43" priority="42">
      <formula>$G$26=3</formula>
    </cfRule>
  </conditionalFormatting>
  <conditionalFormatting sqref="G33">
    <cfRule type="expression" dxfId="42" priority="8">
      <formula>AND($G$30=$G$38,$G$26&gt;0,$G$30&lt;&gt;"")</formula>
    </cfRule>
  </conditionalFormatting>
  <conditionalFormatting sqref="G69">
    <cfRule type="expression" dxfId="41" priority="125">
      <formula>$G$69&gt;0</formula>
    </cfRule>
  </conditionalFormatting>
  <conditionalFormatting sqref="G51:J51 G61:J61">
    <cfRule type="expression" dxfId="40" priority="126">
      <formula>$G$26&gt;0</formula>
    </cfRule>
  </conditionalFormatting>
  <conditionalFormatting sqref="H69">
    <cfRule type="expression" dxfId="39" priority="123">
      <formula>$H$69&gt;0</formula>
    </cfRule>
  </conditionalFormatting>
  <conditionalFormatting sqref="I69">
    <cfRule type="expression" dxfId="38" priority="124">
      <formula>$I$69&gt;0</formula>
    </cfRule>
  </conditionalFormatting>
  <conditionalFormatting sqref="I30:J32">
    <cfRule type="expression" dxfId="37" priority="205">
      <formula>$G$30&lt;&gt;"Skog"</formula>
    </cfRule>
  </conditionalFormatting>
  <conditionalFormatting sqref="I38:J40">
    <cfRule type="expression" dxfId="36" priority="201">
      <formula>$G$38&lt;&gt;"Skog"</formula>
    </cfRule>
  </conditionalFormatting>
  <conditionalFormatting sqref="J69">
    <cfRule type="expression" dxfId="35" priority="122">
      <formula>$J$69&gt;0</formula>
    </cfRule>
  </conditionalFormatting>
  <conditionalFormatting sqref="L33">
    <cfRule type="expression" dxfId="34" priority="9">
      <formula>AND($L$30=$G$38,$G$26&gt;1,$L$30&lt;&gt;"")</formula>
    </cfRule>
  </conditionalFormatting>
  <conditionalFormatting sqref="L28:Y33">
    <cfRule type="expression" dxfId="33" priority="216">
      <formula>$G$26&lt;2</formula>
    </cfRule>
  </conditionalFormatting>
  <conditionalFormatting sqref="N47">
    <cfRule type="expression" dxfId="32" priority="15">
      <formula>AND($G$47:$J$47="OBS!",$G$26&gt;0,$C$41=0)</formula>
    </cfRule>
  </conditionalFormatting>
  <conditionalFormatting sqref="N48">
    <cfRule type="expression" dxfId="31" priority="16">
      <formula>AND($G$48:$J$48="OBS!",$G$26&gt;1,$D$41=0)</formula>
    </cfRule>
  </conditionalFormatting>
  <conditionalFormatting sqref="N49">
    <cfRule type="expression" dxfId="30" priority="17">
      <formula>AND($G$49:$J$49="OBS!",$G$26&gt;2,$E$41=0)</formula>
    </cfRule>
  </conditionalFormatting>
  <conditionalFormatting sqref="N50">
    <cfRule type="expression" dxfId="29" priority="18">
      <formula>AND($G$50:$J$50="OBS!",$G$26&gt;3,$F$41=0)</formula>
    </cfRule>
  </conditionalFormatting>
  <conditionalFormatting sqref="N57">
    <cfRule type="expression" dxfId="28" priority="19">
      <formula>AND($G$57:$J$57="OBS!",$G$26&gt;0,$C$41=0,$E$57&lt;&gt;$F$57)</formula>
    </cfRule>
  </conditionalFormatting>
  <conditionalFormatting sqref="N58">
    <cfRule type="expression" dxfId="27" priority="20">
      <formula>AND($G$58:$J$58="OBS!",$G$26&gt;1,$D$41=0,$E$58&lt;&gt;$F$58)</formula>
    </cfRule>
  </conditionalFormatting>
  <conditionalFormatting sqref="N59">
    <cfRule type="expression" dxfId="26" priority="21">
      <formula>AND($G$59:$J$59="OBS!",$G$26&gt;2,$E$41=0,$E$59&lt;&gt;$F$59)</formula>
    </cfRule>
  </conditionalFormatting>
  <conditionalFormatting sqref="N60">
    <cfRule type="expression" dxfId="25" priority="22">
      <formula>AND($G$60:$J$60="OBS!",$G$26&gt;3,$F$41=0,$E$60&lt;&gt;$F$60)</formula>
    </cfRule>
  </conditionalFormatting>
  <conditionalFormatting sqref="N85">
    <cfRule type="expression" dxfId="24" priority="23">
      <formula>AND($G$85:$J$85="OBS!",$G$26&gt;0)</formula>
    </cfRule>
  </conditionalFormatting>
  <conditionalFormatting sqref="N86">
    <cfRule type="expression" dxfId="23" priority="24">
      <formula>AND($G$86:$J$86="OBS!",$G$26&gt;1)</formula>
    </cfRule>
  </conditionalFormatting>
  <conditionalFormatting sqref="N87">
    <cfRule type="expression" dxfId="22" priority="25">
      <formula>AND($G$87:$J$87="OBS!",$G$26&gt;2)</formula>
    </cfRule>
  </conditionalFormatting>
  <conditionalFormatting sqref="N88">
    <cfRule type="expression" dxfId="21" priority="26">
      <formula>AND($G$88:$J$88="OBS!",$G$26&gt;3)</formula>
    </cfRule>
  </conditionalFormatting>
  <conditionalFormatting sqref="N92">
    <cfRule type="expression" dxfId="20" priority="27">
      <formula>AND($G$92:$J$92="OBS!",$G$26&gt;0,$G$30&lt;&gt;$G$38)</formula>
    </cfRule>
  </conditionalFormatting>
  <conditionalFormatting sqref="N93">
    <cfRule type="expression" dxfId="19" priority="28">
      <formula>AND($G$93:$J$93="OBS!",$G$26&gt;1,$L$30&lt;&gt;$G$38)</formula>
    </cfRule>
  </conditionalFormatting>
  <conditionalFormatting sqref="N94">
    <cfRule type="expression" dxfId="18" priority="29">
      <formula>AND($G$94:$J$94="OBS!",$G$26&gt;2,$Q$30&lt;&gt;$G$38)</formula>
    </cfRule>
  </conditionalFormatting>
  <conditionalFormatting sqref="N95">
    <cfRule type="expression" dxfId="17" priority="30">
      <formula>AND($G$95:$J$95="OBS!",$G$26&gt;3,$V$30&lt;&gt;$G$38)</formula>
    </cfRule>
  </conditionalFormatting>
  <conditionalFormatting sqref="N99">
    <cfRule type="expression" dxfId="16" priority="31">
      <formula>AND($G$99:$J$99="OBS!",$G$26&gt;0,$G$30&lt;&gt;$G$38)</formula>
    </cfRule>
  </conditionalFormatting>
  <conditionalFormatting sqref="N99:N102 N92:N95 N85:N88 N57:N60 N47:N50">
    <cfRule type="expression" dxfId="15" priority="36">
      <formula>$G$26=""</formula>
    </cfRule>
  </conditionalFormatting>
  <conditionalFormatting sqref="N100">
    <cfRule type="expression" dxfId="14" priority="32">
      <formula>AND($G$100:$J$100="OBS!",$G$26&gt;1,$L$30&lt;&gt;$G$38)</formula>
    </cfRule>
  </conditionalFormatting>
  <conditionalFormatting sqref="N100:N102 N93:N95 N86:N88 N58:N60 N48:N50">
    <cfRule type="expression" dxfId="13" priority="43">
      <formula>$G$26=1</formula>
    </cfRule>
  </conditionalFormatting>
  <conditionalFormatting sqref="N101">
    <cfRule type="expression" dxfId="12" priority="33">
      <formula>AND($G$101:$J$101="OBS!",$G$26&gt;2,$Q$30&lt;&gt;$G$38)</formula>
    </cfRule>
  </conditionalFormatting>
  <conditionalFormatting sqref="N101:N102 N94:N95 N87:N88 N59:N60 N49:N50">
    <cfRule type="expression" dxfId="11" priority="63">
      <formula>$G$26=2</formula>
    </cfRule>
  </conditionalFormatting>
  <conditionalFormatting sqref="N102 N95 N88 N60 N50">
    <cfRule type="expression" dxfId="10" priority="65">
      <formula>$G$26=3</formula>
    </cfRule>
  </conditionalFormatting>
  <conditionalFormatting sqref="N102">
    <cfRule type="expression" dxfId="9" priority="34">
      <formula>AND($G$102:$J$102="OBS!",$G$26&gt;3,$V$30&lt;&gt;$G$38)</formula>
    </cfRule>
  </conditionalFormatting>
  <conditionalFormatting sqref="N106">
    <cfRule type="expression" dxfId="8" priority="44">
      <formula>$G$38=""</formula>
    </cfRule>
    <cfRule type="expression" dxfId="7" priority="35">
      <formula>AND($G$106:$J$106="OBS!",$G$26&gt;0)</formula>
    </cfRule>
  </conditionalFormatting>
  <conditionalFormatting sqref="N30:O32">
    <cfRule type="expression" dxfId="6" priority="204">
      <formula>$L$30&lt;&gt;"Skog"</formula>
    </cfRule>
  </conditionalFormatting>
  <conditionalFormatting sqref="Q33">
    <cfRule type="expression" dxfId="5" priority="7">
      <formula>AND($Q$30=$G$38,$G$26&gt;2,$Q$30&lt;&gt;"")</formula>
    </cfRule>
  </conditionalFormatting>
  <conditionalFormatting sqref="Q27:Y33">
    <cfRule type="expression" dxfId="4" priority="215">
      <formula>$G$26&lt;3</formula>
    </cfRule>
  </conditionalFormatting>
  <conditionalFormatting sqref="S30:T32">
    <cfRule type="expression" dxfId="3" priority="203">
      <formula>$Q$30&lt;&gt;"Skog"</formula>
    </cfRule>
  </conditionalFormatting>
  <conditionalFormatting sqref="V33">
    <cfRule type="expression" dxfId="2" priority="6">
      <formula>AND($V$30=$G$38,$G$26&gt;3,$V$30&lt;&gt;"")</formula>
    </cfRule>
  </conditionalFormatting>
  <conditionalFormatting sqref="V28:Y33">
    <cfRule type="expression" dxfId="1" priority="214">
      <formula>$G$26&lt;4</formula>
    </cfRule>
  </conditionalFormatting>
  <conditionalFormatting sqref="X30:Y32">
    <cfRule type="expression" dxfId="0" priority="202">
      <formula>$V$30&lt;&gt;"Skog"</formula>
    </cfRule>
  </conditionalFormatting>
  <dataValidations count="1">
    <dataValidation type="list" allowBlank="1" showInputMessage="1" showErrorMessage="1" sqref="J40" xr:uid="{C5F07C01-A74B-4430-A8C8-5D0BA2A06BC7}">
      <formula1>Bonitet</formula1>
    </dataValidation>
  </dataValidations>
  <pageMargins left="0.23622047244094491" right="0.23622047244094491" top="0.55118110236220474" bottom="0.55118110236220474" header="0.31496062992125984" footer="0.31496062992125984"/>
  <pageSetup paperSize="8" scale="28"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37D4AD5-63A6-4B5D-8564-3D66136DBCF8}">
          <x14:formula1>
            <xm:f>Skjult!$C$20:$C$375</xm:f>
          </x14:formula1>
          <xm:sqref>G21</xm:sqref>
        </x14:dataValidation>
        <x14:dataValidation type="list" allowBlank="1" showInputMessage="1" showErrorMessage="1" xr:uid="{00000000-0002-0000-0000-000001000000}">
          <x14:formula1>
            <xm:f>Skjult!$I$4:$I$9</xm:f>
          </x14:formula1>
          <xm:sqref>G38 L30 V30 Q30 G30</xm:sqref>
        </x14:dataValidation>
        <x14:dataValidation type="list" allowBlank="1" showInputMessage="1" showErrorMessage="1" xr:uid="{00000000-0002-0000-0000-000002000000}">
          <x14:formula1>
            <xm:f>Skjult!$G$5:$G$6</xm:f>
          </x14:formula1>
          <xm:sqref>G35</xm:sqref>
        </x14:dataValidation>
        <x14:dataValidation type="list" allowBlank="1" showInputMessage="1" showErrorMessage="1" xr:uid="{2AF90F90-DEEE-48DA-A990-8FCAA218246B}">
          <x14:formula1>
            <xm:f>Skjult!$J$4:$J$7</xm:f>
          </x14:formula1>
          <xm:sqref>G26</xm:sqref>
        </x14:dataValidation>
        <x14:dataValidation type="list" allowBlank="1" showInputMessage="1" showErrorMessage="1" xr:uid="{00000000-0002-0000-0000-000003000000}">
          <x14:formula1>
            <xm:f>Skjult!$C$6:$C$8</xm:f>
          </x14:formula1>
          <xm:sqref>T31 J31 Y31 O31 J39</xm:sqref>
        </x14:dataValidation>
        <x14:dataValidation type="list" allowBlank="1" showInputMessage="1" showErrorMessage="1" xr:uid="{00000000-0002-0000-0000-000004000000}">
          <x14:formula1>
            <xm:f>Skjult!$E$5:$E$9</xm:f>
          </x14:formula1>
          <xm:sqref>J32 T32 Y32 O32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16AF5-6F61-4685-8769-9A2C280FBF76}">
  <sheetPr codeName="Ark1">
    <pageSetUpPr fitToPage="1"/>
  </sheetPr>
  <dimension ref="A1:AL274"/>
  <sheetViews>
    <sheetView view="pageBreakPreview" zoomScale="80" zoomScaleNormal="80" zoomScaleSheetLayoutView="80" workbookViewId="0">
      <selection activeCell="F4" sqref="F4:P4"/>
    </sheetView>
  </sheetViews>
  <sheetFormatPr baseColWidth="10" defaultColWidth="11.42578125" defaultRowHeight="15" x14ac:dyDescent="0.25"/>
  <cols>
    <col min="1" max="1" width="3" style="2" customWidth="1"/>
    <col min="2" max="2" width="0.85546875" style="2" customWidth="1"/>
    <col min="3" max="5" width="46" style="2" hidden="1" customWidth="1"/>
    <col min="6" max="6" width="15.5703125" style="2" customWidth="1"/>
    <col min="7" max="7" width="37" style="2" customWidth="1"/>
    <col min="8" max="8" width="25.5703125" style="2" customWidth="1"/>
    <col min="9" max="12" width="22.42578125" style="2" customWidth="1"/>
    <col min="13" max="13" width="2.5703125" style="2" customWidth="1"/>
    <col min="14" max="14" width="28.42578125" style="2" customWidth="1"/>
    <col min="15" max="15" width="7.42578125" style="2" customWidth="1"/>
    <col min="16" max="16" width="4" style="2" customWidth="1"/>
    <col min="17" max="16384" width="11.42578125" style="2"/>
  </cols>
  <sheetData>
    <row r="1" spans="1:38"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1:38" x14ac:dyDescent="0.25">
      <c r="A2" s="1"/>
      <c r="B2" s="3"/>
      <c r="F2" s="4" t="s">
        <v>79</v>
      </c>
      <c r="G2" s="4"/>
      <c r="H2" s="4"/>
      <c r="I2" s="4"/>
      <c r="J2" s="4"/>
      <c r="K2" s="4"/>
      <c r="L2" s="4"/>
      <c r="Q2" s="1"/>
      <c r="R2" s="1"/>
      <c r="S2" s="1"/>
      <c r="T2" s="1"/>
      <c r="U2" s="1"/>
      <c r="V2" s="1"/>
      <c r="W2" s="1"/>
      <c r="X2" s="1"/>
      <c r="Y2" s="1"/>
      <c r="Z2" s="1"/>
      <c r="AA2" s="1"/>
      <c r="AB2" s="1"/>
      <c r="AC2" s="1"/>
      <c r="AD2" s="1"/>
      <c r="AE2" s="1"/>
      <c r="AF2" s="1"/>
      <c r="AG2" s="1"/>
      <c r="AH2" s="1"/>
      <c r="AI2" s="1"/>
      <c r="AJ2" s="1"/>
      <c r="AK2" s="1"/>
      <c r="AL2" s="1"/>
    </row>
    <row r="3" spans="1:38" ht="144" customHeight="1" x14ac:dyDescent="0.25">
      <c r="A3" s="1"/>
      <c r="B3" s="3"/>
      <c r="F3" s="152" t="s">
        <v>80</v>
      </c>
      <c r="G3" s="167"/>
      <c r="H3" s="167"/>
      <c r="I3" s="167"/>
      <c r="J3" s="167"/>
      <c r="K3" s="167"/>
      <c r="L3" s="167"/>
      <c r="M3" s="167"/>
      <c r="N3" s="167"/>
      <c r="O3" s="167"/>
      <c r="P3" s="167"/>
      <c r="Q3" s="1"/>
      <c r="R3" s="1"/>
      <c r="S3" s="1"/>
      <c r="T3" s="1"/>
      <c r="U3" s="1"/>
      <c r="V3" s="1"/>
      <c r="W3" s="1"/>
      <c r="X3" s="1"/>
      <c r="Y3" s="1"/>
      <c r="Z3" s="1"/>
      <c r="AA3" s="1"/>
      <c r="AB3" s="1"/>
      <c r="AC3" s="1"/>
      <c r="AD3" s="1"/>
      <c r="AE3" s="1"/>
      <c r="AF3" s="1"/>
      <c r="AG3" s="1"/>
      <c r="AH3" s="1"/>
      <c r="AI3" s="1"/>
      <c r="AJ3" s="1"/>
      <c r="AK3" s="1"/>
      <c r="AL3" s="1"/>
    </row>
    <row r="4" spans="1:38" ht="153.75" customHeight="1" thickBot="1" x14ac:dyDescent="0.3">
      <c r="A4" s="1"/>
      <c r="B4" s="3"/>
      <c r="F4" s="152" t="s">
        <v>81</v>
      </c>
      <c r="G4" s="152"/>
      <c r="H4" s="152"/>
      <c r="I4" s="152"/>
      <c r="J4" s="152"/>
      <c r="K4" s="152"/>
      <c r="L4" s="152"/>
      <c r="M4" s="152"/>
      <c r="N4" s="152"/>
      <c r="O4" s="152"/>
      <c r="P4" s="152"/>
      <c r="Q4" s="1"/>
      <c r="R4" s="1"/>
      <c r="S4" s="1"/>
      <c r="T4" s="1"/>
      <c r="U4" s="1"/>
      <c r="V4" s="1"/>
      <c r="W4" s="1"/>
      <c r="X4" s="1"/>
      <c r="Y4" s="1"/>
      <c r="Z4" s="1"/>
      <c r="AA4" s="1"/>
      <c r="AB4" s="1"/>
      <c r="AC4" s="1"/>
      <c r="AD4" s="1"/>
      <c r="AE4" s="1"/>
      <c r="AF4" s="1"/>
      <c r="AG4" s="1"/>
      <c r="AH4" s="1"/>
      <c r="AI4" s="1"/>
      <c r="AJ4" s="1"/>
      <c r="AK4" s="1"/>
      <c r="AL4" s="1"/>
    </row>
    <row r="5" spans="1:38" ht="13.5" customHeight="1" thickBot="1" x14ac:dyDescent="0.3">
      <c r="A5" s="1"/>
      <c r="B5" s="3"/>
      <c r="F5" s="95" t="s">
        <v>40</v>
      </c>
      <c r="G5" s="96" t="s">
        <v>41</v>
      </c>
      <c r="H5" s="92"/>
      <c r="I5" s="92"/>
      <c r="J5" s="92"/>
      <c r="K5" s="92"/>
      <c r="L5" s="92"/>
      <c r="M5" s="92"/>
      <c r="N5" s="92"/>
      <c r="O5" s="92"/>
      <c r="P5" s="92"/>
      <c r="Q5" s="1"/>
      <c r="R5" s="1"/>
      <c r="S5" s="1"/>
      <c r="T5" s="1"/>
      <c r="U5" s="1"/>
      <c r="V5" s="1"/>
      <c r="W5" s="1"/>
      <c r="X5" s="1"/>
      <c r="Y5" s="1"/>
      <c r="Z5" s="1"/>
      <c r="AA5" s="1"/>
      <c r="AB5" s="1"/>
      <c r="AC5" s="1"/>
      <c r="AD5" s="1"/>
      <c r="AE5" s="1"/>
      <c r="AF5" s="1"/>
      <c r="AG5" s="1"/>
      <c r="AH5" s="1"/>
      <c r="AI5" s="1"/>
      <c r="AJ5" s="1"/>
      <c r="AK5" s="1"/>
      <c r="AL5" s="1"/>
    </row>
    <row r="6" spans="1:38" ht="13.5" customHeight="1" thickBot="1" x14ac:dyDescent="0.3">
      <c r="A6" s="1"/>
      <c r="B6" s="3"/>
      <c r="F6" s="93" t="s">
        <v>82</v>
      </c>
      <c r="G6" s="94" t="s">
        <v>83</v>
      </c>
      <c r="H6" s="92"/>
      <c r="I6" s="92"/>
      <c r="J6" s="92"/>
      <c r="K6" s="92"/>
      <c r="L6" s="92"/>
      <c r="M6" s="92"/>
      <c r="N6" s="92"/>
      <c r="O6" s="92"/>
      <c r="P6" s="92"/>
      <c r="Q6" s="1"/>
      <c r="R6" s="1"/>
      <c r="S6" s="1"/>
      <c r="T6" s="1"/>
      <c r="U6" s="1"/>
      <c r="V6" s="1"/>
      <c r="W6" s="1"/>
      <c r="X6" s="1"/>
      <c r="Y6" s="1"/>
      <c r="Z6" s="1"/>
      <c r="AA6" s="1"/>
      <c r="AB6" s="1"/>
      <c r="AC6" s="1"/>
      <c r="AD6" s="1"/>
      <c r="AE6" s="1"/>
      <c r="AF6" s="1"/>
      <c r="AG6" s="1"/>
      <c r="AH6" s="1"/>
      <c r="AI6" s="1"/>
      <c r="AJ6" s="1"/>
      <c r="AK6" s="1"/>
      <c r="AL6" s="1"/>
    </row>
    <row r="7" spans="1:38" ht="13.5" customHeight="1" thickBot="1" x14ac:dyDescent="0.3">
      <c r="A7" s="1"/>
      <c r="B7" s="3"/>
      <c r="F7" s="93" t="s">
        <v>84</v>
      </c>
      <c r="G7" s="94" t="s">
        <v>82</v>
      </c>
      <c r="H7" s="92"/>
      <c r="I7" s="92"/>
      <c r="J7" s="92"/>
      <c r="K7" s="92"/>
      <c r="L7" s="92"/>
      <c r="M7" s="92"/>
      <c r="N7" s="92"/>
      <c r="O7" s="92"/>
      <c r="P7" s="92"/>
      <c r="Q7" s="1"/>
      <c r="R7" s="1"/>
      <c r="S7" s="1"/>
      <c r="T7" s="1"/>
      <c r="U7" s="1"/>
      <c r="V7" s="1"/>
      <c r="W7" s="1"/>
      <c r="X7" s="1"/>
      <c r="Y7" s="1"/>
      <c r="Z7" s="1"/>
      <c r="AA7" s="1"/>
      <c r="AB7" s="1"/>
      <c r="AC7" s="1"/>
      <c r="AD7" s="1"/>
      <c r="AE7" s="1"/>
      <c r="AF7" s="1"/>
      <c r="AG7" s="1"/>
      <c r="AH7" s="1"/>
      <c r="AI7" s="1"/>
      <c r="AJ7" s="1"/>
      <c r="AK7" s="1"/>
      <c r="AL7" s="1"/>
    </row>
    <row r="8" spans="1:38" ht="13.5" customHeight="1" thickBot="1" x14ac:dyDescent="0.3">
      <c r="A8" s="1"/>
      <c r="B8" s="3"/>
      <c r="F8" s="93" t="s">
        <v>82</v>
      </c>
      <c r="G8" s="94" t="s">
        <v>84</v>
      </c>
      <c r="H8" s="92"/>
      <c r="I8" s="92"/>
      <c r="J8" s="92"/>
      <c r="K8" s="92"/>
      <c r="L8" s="92"/>
      <c r="M8" s="92"/>
      <c r="N8" s="92"/>
      <c r="O8" s="92"/>
      <c r="P8" s="92"/>
      <c r="Q8" s="1"/>
      <c r="R8" s="1"/>
      <c r="S8" s="1"/>
      <c r="T8" s="1"/>
      <c r="U8" s="1"/>
      <c r="V8" s="1"/>
      <c r="W8" s="1"/>
      <c r="X8" s="1"/>
      <c r="Y8" s="1"/>
      <c r="Z8" s="1"/>
      <c r="AA8" s="1"/>
      <c r="AB8" s="1"/>
      <c r="AC8" s="1"/>
      <c r="AD8" s="1"/>
      <c r="AE8" s="1"/>
      <c r="AF8" s="1"/>
      <c r="AG8" s="1"/>
      <c r="AH8" s="1"/>
      <c r="AI8" s="1"/>
      <c r="AJ8" s="1"/>
      <c r="AK8" s="1"/>
      <c r="AL8" s="1"/>
    </row>
    <row r="9" spans="1:38" ht="13.5" customHeight="1" thickBot="1" x14ac:dyDescent="0.3">
      <c r="A9" s="1"/>
      <c r="B9" s="3"/>
      <c r="F9" s="93" t="s">
        <v>83</v>
      </c>
      <c r="G9" s="94" t="s">
        <v>82</v>
      </c>
      <c r="H9" s="92"/>
      <c r="I9" s="92"/>
      <c r="J9" s="92"/>
      <c r="K9" s="92"/>
      <c r="L9" s="92"/>
      <c r="M9" s="92"/>
      <c r="N9" s="92"/>
      <c r="O9" s="92"/>
      <c r="P9" s="92"/>
      <c r="Q9" s="1"/>
      <c r="R9" s="1"/>
      <c r="S9" s="1"/>
      <c r="T9" s="1"/>
      <c r="U9" s="1"/>
      <c r="V9" s="1"/>
      <c r="W9" s="1"/>
      <c r="X9" s="1"/>
      <c r="Y9" s="1"/>
      <c r="Z9" s="1"/>
      <c r="AA9" s="1"/>
      <c r="AB9" s="1"/>
      <c r="AC9" s="1"/>
      <c r="AD9" s="1"/>
      <c r="AE9" s="1"/>
      <c r="AF9" s="1"/>
      <c r="AG9" s="1"/>
      <c r="AH9" s="1"/>
      <c r="AI9" s="1"/>
      <c r="AJ9" s="1"/>
      <c r="AK9" s="1"/>
      <c r="AL9" s="1"/>
    </row>
    <row r="10" spans="1:38" ht="13.5" customHeight="1" x14ac:dyDescent="0.25">
      <c r="A10" s="1"/>
      <c r="B10" s="3"/>
      <c r="F10" s="74"/>
      <c r="G10" s="92"/>
      <c r="H10" s="92"/>
      <c r="I10" s="92"/>
      <c r="J10" s="92"/>
      <c r="K10" s="92"/>
      <c r="L10" s="92"/>
      <c r="M10" s="92"/>
      <c r="N10" s="92"/>
      <c r="O10" s="92"/>
      <c r="P10" s="92"/>
      <c r="Q10" s="1"/>
      <c r="R10" s="1"/>
      <c r="S10" s="1"/>
      <c r="T10" s="1"/>
      <c r="U10" s="1"/>
      <c r="V10" s="1"/>
      <c r="W10" s="1"/>
      <c r="X10" s="1"/>
      <c r="Y10" s="1"/>
      <c r="Z10" s="1"/>
      <c r="AA10" s="1"/>
      <c r="AB10" s="1"/>
      <c r="AC10" s="1"/>
      <c r="AD10" s="1"/>
      <c r="AE10" s="1"/>
      <c r="AF10" s="1"/>
      <c r="AG10" s="1"/>
      <c r="AH10" s="1"/>
      <c r="AI10" s="1"/>
      <c r="AJ10" s="1"/>
      <c r="AK10" s="1"/>
      <c r="AL10" s="1"/>
    </row>
    <row r="11" spans="1:38" ht="73.5" customHeight="1" x14ac:dyDescent="0.25">
      <c r="A11" s="1"/>
      <c r="B11" s="3"/>
      <c r="F11" s="152" t="s">
        <v>85</v>
      </c>
      <c r="G11" s="152"/>
      <c r="H11" s="152"/>
      <c r="I11" s="152"/>
      <c r="J11" s="152"/>
      <c r="K11" s="152"/>
      <c r="L11" s="152"/>
      <c r="M11" s="152"/>
      <c r="N11" s="152"/>
      <c r="O11" s="152"/>
      <c r="P11" s="152"/>
      <c r="Q11" s="1"/>
      <c r="R11" s="1"/>
      <c r="S11" s="1"/>
      <c r="T11" s="1"/>
      <c r="U11" s="1"/>
      <c r="V11" s="1"/>
      <c r="W11" s="1"/>
      <c r="X11" s="1"/>
      <c r="Y11" s="1"/>
      <c r="Z11" s="1"/>
      <c r="AA11" s="1"/>
      <c r="AB11" s="1"/>
      <c r="AC11" s="1"/>
      <c r="AD11" s="1"/>
      <c r="AE11" s="1"/>
      <c r="AF11" s="1"/>
      <c r="AG11" s="1"/>
      <c r="AH11" s="1"/>
      <c r="AI11" s="1"/>
      <c r="AJ11" s="1"/>
      <c r="AK11" s="1"/>
      <c r="AL11" s="1"/>
    </row>
    <row r="12" spans="1:38" s="1" customFormat="1" ht="13.5" customHeight="1" x14ac:dyDescent="0.25">
      <c r="F12" s="97"/>
      <c r="G12" s="98"/>
      <c r="H12" s="98"/>
      <c r="I12" s="98"/>
      <c r="J12" s="98"/>
      <c r="K12" s="98"/>
      <c r="L12" s="98"/>
      <c r="M12" s="98"/>
      <c r="N12" s="98"/>
      <c r="O12" s="98"/>
      <c r="P12" s="98"/>
    </row>
    <row r="13" spans="1:38" ht="76.5" customHeight="1" x14ac:dyDescent="0.25">
      <c r="A13" s="1"/>
      <c r="B13" s="3"/>
      <c r="F13" s="152" t="s">
        <v>86</v>
      </c>
      <c r="G13" s="152"/>
      <c r="H13" s="152"/>
      <c r="I13" s="152"/>
      <c r="J13" s="152"/>
      <c r="K13" s="152"/>
      <c r="L13" s="152"/>
      <c r="M13" s="152"/>
      <c r="N13" s="152"/>
      <c r="O13" s="152"/>
      <c r="P13" s="152"/>
      <c r="Q13" s="1"/>
      <c r="R13" s="1"/>
      <c r="S13" s="1"/>
      <c r="T13" s="1"/>
      <c r="U13" s="1"/>
      <c r="V13" s="1"/>
      <c r="W13" s="1"/>
      <c r="X13" s="1"/>
      <c r="Y13" s="1"/>
      <c r="Z13" s="1"/>
      <c r="AA13" s="1"/>
      <c r="AB13" s="1"/>
      <c r="AC13" s="1"/>
      <c r="AD13" s="1"/>
      <c r="AE13" s="1"/>
      <c r="AF13" s="1"/>
      <c r="AG13" s="1"/>
      <c r="AH13" s="1"/>
      <c r="AI13" s="1"/>
      <c r="AJ13" s="1"/>
      <c r="AK13" s="1"/>
      <c r="AL13" s="1"/>
    </row>
    <row r="14" spans="1:38" ht="67.5" customHeight="1" x14ac:dyDescent="0.25">
      <c r="A14" s="1"/>
      <c r="B14" s="3"/>
      <c r="F14" s="152" t="s">
        <v>87</v>
      </c>
      <c r="G14" s="152"/>
      <c r="H14" s="152"/>
      <c r="I14" s="152"/>
      <c r="J14" s="152"/>
      <c r="K14" s="152"/>
      <c r="L14" s="152"/>
      <c r="M14" s="152"/>
      <c r="N14" s="152"/>
      <c r="O14" s="152"/>
      <c r="P14" s="152"/>
      <c r="Q14" s="1"/>
      <c r="R14" s="1"/>
      <c r="S14" s="1"/>
      <c r="T14" s="1"/>
      <c r="U14" s="1"/>
      <c r="V14" s="1"/>
      <c r="W14" s="1"/>
      <c r="X14" s="1"/>
      <c r="Y14" s="1"/>
      <c r="Z14" s="1"/>
      <c r="AA14" s="1"/>
      <c r="AB14" s="1"/>
      <c r="AC14" s="1"/>
      <c r="AD14" s="1"/>
      <c r="AE14" s="1"/>
      <c r="AF14" s="1"/>
      <c r="AG14" s="1"/>
      <c r="AH14" s="1"/>
      <c r="AI14" s="1"/>
      <c r="AJ14" s="1"/>
      <c r="AK14" s="1"/>
      <c r="AL14" s="1"/>
    </row>
    <row r="15" spans="1:38" ht="96" customHeight="1" x14ac:dyDescent="0.25">
      <c r="A15" s="1"/>
      <c r="B15" s="3"/>
      <c r="F15" s="152" t="s">
        <v>88</v>
      </c>
      <c r="G15" s="152"/>
      <c r="H15" s="152"/>
      <c r="I15" s="152"/>
      <c r="J15" s="152"/>
      <c r="K15" s="152"/>
      <c r="L15" s="152"/>
      <c r="M15" s="152"/>
      <c r="N15" s="152"/>
      <c r="O15" s="152"/>
      <c r="P15" s="152"/>
      <c r="Q15" s="1"/>
      <c r="R15" s="1"/>
      <c r="S15" s="1"/>
      <c r="T15" s="1"/>
      <c r="U15" s="1"/>
      <c r="V15" s="1"/>
      <c r="W15" s="1"/>
      <c r="X15" s="1"/>
      <c r="Y15" s="1"/>
      <c r="Z15" s="1"/>
      <c r="AA15" s="1"/>
      <c r="AB15" s="1"/>
      <c r="AC15" s="1"/>
      <c r="AD15" s="1"/>
      <c r="AE15" s="1"/>
      <c r="AF15" s="1"/>
      <c r="AG15" s="1"/>
      <c r="AH15" s="1"/>
      <c r="AI15" s="1"/>
      <c r="AJ15" s="1"/>
      <c r="AK15" s="1"/>
      <c r="AL15" s="1"/>
    </row>
    <row r="16" spans="1:38" s="1" customFormat="1" ht="16.5" customHeight="1" x14ac:dyDescent="0.25">
      <c r="F16" s="97"/>
      <c r="G16" s="98"/>
      <c r="H16" s="98"/>
      <c r="I16" s="98"/>
      <c r="J16" s="98"/>
      <c r="K16" s="98"/>
      <c r="L16" s="98"/>
      <c r="M16" s="98"/>
      <c r="N16" s="98"/>
      <c r="O16" s="98"/>
      <c r="P16" s="98"/>
    </row>
    <row r="17" spans="1:38" ht="162" customHeight="1" x14ac:dyDescent="0.25">
      <c r="A17" s="1"/>
      <c r="B17" s="3"/>
      <c r="C17" s="51" t="s">
        <v>89</v>
      </c>
      <c r="D17" s="51" t="s">
        <v>89</v>
      </c>
      <c r="E17" s="51" t="s">
        <v>89</v>
      </c>
      <c r="F17" s="154" t="s">
        <v>90</v>
      </c>
      <c r="G17" s="168"/>
      <c r="H17" s="168"/>
      <c r="I17" s="168"/>
      <c r="J17" s="168"/>
      <c r="K17" s="168"/>
      <c r="L17" s="168"/>
      <c r="M17" s="168"/>
      <c r="N17" s="168"/>
      <c r="O17" s="168"/>
      <c r="P17" s="168"/>
      <c r="Q17" s="1"/>
      <c r="R17" s="1"/>
      <c r="S17" s="1"/>
      <c r="T17" s="1"/>
      <c r="U17" s="1"/>
      <c r="V17" s="1"/>
      <c r="W17" s="1"/>
      <c r="X17" s="1"/>
      <c r="Y17" s="1"/>
      <c r="Z17" s="1"/>
      <c r="AA17" s="1"/>
      <c r="AB17" s="1"/>
      <c r="AC17" s="1"/>
      <c r="AD17" s="1"/>
      <c r="AE17" s="1"/>
      <c r="AF17" s="1"/>
      <c r="AG17" s="1"/>
      <c r="AH17" s="1"/>
      <c r="AI17" s="1"/>
      <c r="AJ17" s="1"/>
      <c r="AK17" s="1"/>
      <c r="AL17" s="1"/>
    </row>
    <row r="18" spans="1:38" ht="90" customHeight="1" x14ac:dyDescent="0.25">
      <c r="A18" s="1"/>
      <c r="B18" s="3"/>
      <c r="C18" s="51"/>
      <c r="D18" s="51"/>
      <c r="E18" s="51"/>
      <c r="F18" s="154" t="s">
        <v>91</v>
      </c>
      <c r="G18" s="154"/>
      <c r="H18" s="154"/>
      <c r="I18" s="154"/>
      <c r="J18" s="154"/>
      <c r="K18" s="154"/>
      <c r="L18" s="154"/>
      <c r="M18" s="154"/>
      <c r="N18" s="154"/>
      <c r="O18" s="154"/>
      <c r="P18" s="154"/>
      <c r="Q18" s="1"/>
      <c r="R18" s="1"/>
      <c r="S18" s="1"/>
      <c r="T18" s="1"/>
      <c r="U18" s="1"/>
      <c r="V18" s="1"/>
      <c r="W18" s="1"/>
      <c r="X18" s="1"/>
      <c r="Y18" s="1"/>
      <c r="Z18" s="1"/>
      <c r="AA18" s="1"/>
      <c r="AB18" s="1"/>
      <c r="AC18" s="1"/>
      <c r="AD18" s="1"/>
      <c r="AE18" s="1"/>
      <c r="AF18" s="1"/>
      <c r="AG18" s="1"/>
      <c r="AH18" s="1"/>
      <c r="AI18" s="1"/>
      <c r="AJ18" s="1"/>
      <c r="AK18" s="1"/>
      <c r="AL18" s="1"/>
    </row>
    <row r="19" spans="1:38" ht="97.5" customHeight="1" x14ac:dyDescent="0.25">
      <c r="A19" s="1"/>
      <c r="B19" s="3"/>
      <c r="C19" s="51"/>
      <c r="D19" s="51"/>
      <c r="E19" s="51"/>
      <c r="F19" s="154" t="s">
        <v>92</v>
      </c>
      <c r="G19" s="154"/>
      <c r="H19" s="154"/>
      <c r="I19" s="154"/>
      <c r="J19" s="154"/>
      <c r="K19" s="154"/>
      <c r="L19" s="154"/>
      <c r="M19" s="154"/>
      <c r="N19" s="154"/>
      <c r="O19" s="154"/>
      <c r="P19" s="154"/>
      <c r="Q19" s="1"/>
      <c r="R19" s="1"/>
      <c r="S19" s="1"/>
      <c r="T19" s="1"/>
      <c r="U19" s="1"/>
      <c r="V19" s="1"/>
      <c r="W19" s="1"/>
      <c r="X19" s="1"/>
      <c r="Y19" s="1"/>
      <c r="Z19" s="1"/>
      <c r="AA19" s="1"/>
      <c r="AB19" s="1"/>
      <c r="AC19" s="1"/>
      <c r="AD19" s="1"/>
      <c r="AE19" s="1"/>
      <c r="AF19" s="1"/>
      <c r="AG19" s="1"/>
      <c r="AH19" s="1"/>
      <c r="AI19" s="1"/>
      <c r="AJ19" s="1"/>
      <c r="AK19" s="1"/>
      <c r="AL19" s="1"/>
    </row>
    <row r="20" spans="1:38" ht="69.75" customHeight="1" x14ac:dyDescent="0.25">
      <c r="A20" s="1"/>
      <c r="B20" s="3"/>
      <c r="C20" s="51"/>
      <c r="D20" s="51"/>
      <c r="E20" s="51"/>
      <c r="F20" s="154" t="s">
        <v>93</v>
      </c>
      <c r="G20" s="154"/>
      <c r="H20" s="154"/>
      <c r="I20" s="154"/>
      <c r="J20" s="154"/>
      <c r="K20" s="154"/>
      <c r="L20" s="154"/>
      <c r="M20" s="154"/>
      <c r="N20" s="154"/>
      <c r="O20" s="154"/>
      <c r="P20" s="154"/>
      <c r="Q20" s="1"/>
      <c r="R20" s="1"/>
      <c r="S20" s="1"/>
      <c r="T20" s="1"/>
      <c r="U20" s="1"/>
      <c r="V20" s="1"/>
      <c r="W20" s="1"/>
      <c r="X20" s="1"/>
      <c r="Y20" s="1"/>
      <c r="Z20" s="1"/>
      <c r="AA20" s="1"/>
      <c r="AB20" s="1"/>
      <c r="AC20" s="1"/>
      <c r="AD20" s="1"/>
      <c r="AE20" s="1"/>
      <c r="AF20" s="1"/>
      <c r="AG20" s="1"/>
      <c r="AH20" s="1"/>
      <c r="AI20" s="1"/>
      <c r="AJ20" s="1"/>
      <c r="AK20" s="1"/>
      <c r="AL20" s="1"/>
    </row>
    <row r="21" spans="1:38" ht="151.5" customHeight="1" x14ac:dyDescent="0.25">
      <c r="A21" s="1"/>
      <c r="B21" s="3"/>
      <c r="C21" s="51"/>
      <c r="D21" s="51"/>
      <c r="E21" s="51"/>
      <c r="F21" s="154" t="s">
        <v>94</v>
      </c>
      <c r="G21" s="154"/>
      <c r="H21" s="154"/>
      <c r="I21" s="154"/>
      <c r="J21" s="154"/>
      <c r="K21" s="154"/>
      <c r="L21" s="154"/>
      <c r="M21" s="154"/>
      <c r="N21" s="154"/>
      <c r="O21" s="154"/>
      <c r="P21" s="154"/>
      <c r="Q21" s="1"/>
      <c r="R21" s="1"/>
      <c r="S21" s="1"/>
      <c r="T21" s="1"/>
      <c r="U21" s="1"/>
      <c r="V21" s="1"/>
      <c r="W21" s="1"/>
      <c r="X21" s="1"/>
      <c r="Y21" s="1"/>
      <c r="Z21" s="1"/>
      <c r="AA21" s="1"/>
      <c r="AB21" s="1"/>
      <c r="AC21" s="1"/>
      <c r="AD21" s="1"/>
      <c r="AE21" s="1"/>
      <c r="AF21" s="1"/>
      <c r="AG21" s="1"/>
      <c r="AH21" s="1"/>
      <c r="AI21" s="1"/>
      <c r="AJ21" s="1"/>
      <c r="AK21" s="1"/>
      <c r="AL21" s="1"/>
    </row>
    <row r="22" spans="1:38" ht="135" customHeight="1" x14ac:dyDescent="0.25">
      <c r="A22" s="1"/>
      <c r="B22" s="3"/>
      <c r="C22" s="51"/>
      <c r="D22" s="51"/>
      <c r="E22" s="51"/>
      <c r="F22" s="154" t="s">
        <v>95</v>
      </c>
      <c r="G22" s="154"/>
      <c r="H22" s="154"/>
      <c r="I22" s="154"/>
      <c r="J22" s="154"/>
      <c r="K22" s="154"/>
      <c r="L22" s="154"/>
      <c r="M22" s="154"/>
      <c r="N22" s="154"/>
      <c r="O22" s="154"/>
      <c r="P22" s="154"/>
      <c r="Q22" s="1"/>
      <c r="R22" s="1"/>
      <c r="S22" s="1"/>
      <c r="T22" s="1"/>
      <c r="U22" s="1"/>
      <c r="V22" s="1"/>
      <c r="W22" s="1"/>
      <c r="X22" s="1"/>
      <c r="Y22" s="1"/>
      <c r="Z22" s="1"/>
      <c r="AA22" s="1"/>
      <c r="AB22" s="1"/>
      <c r="AC22" s="1"/>
      <c r="AD22" s="1"/>
      <c r="AE22" s="1"/>
      <c r="AF22" s="1"/>
      <c r="AG22" s="1"/>
      <c r="AH22" s="1"/>
      <c r="AI22" s="1"/>
      <c r="AJ22" s="1"/>
      <c r="AK22" s="1"/>
      <c r="AL22" s="1"/>
    </row>
    <row r="23" spans="1:38" ht="16.5" customHeight="1" x14ac:dyDescent="0.25">
      <c r="A23" s="1"/>
      <c r="B23" s="3"/>
      <c r="C23" s="51"/>
      <c r="D23" s="51"/>
      <c r="E23" s="51"/>
      <c r="F23" s="57"/>
      <c r="G23" s="50"/>
      <c r="H23" s="50"/>
      <c r="I23" s="50"/>
      <c r="J23" s="50"/>
      <c r="K23" s="50"/>
      <c r="L23" s="50"/>
      <c r="Q23" s="1"/>
      <c r="R23" s="1"/>
      <c r="S23" s="1"/>
      <c r="T23" s="1"/>
      <c r="U23" s="1"/>
      <c r="V23" s="1"/>
      <c r="W23" s="1"/>
      <c r="X23" s="1"/>
      <c r="Y23" s="1"/>
      <c r="Z23" s="1"/>
      <c r="AA23" s="1"/>
      <c r="AB23" s="1"/>
      <c r="AC23" s="1"/>
      <c r="AD23" s="1"/>
      <c r="AE23" s="1"/>
      <c r="AF23" s="1"/>
      <c r="AG23" s="1"/>
      <c r="AH23" s="1"/>
      <c r="AI23" s="1"/>
      <c r="AJ23" s="1"/>
      <c r="AK23" s="1"/>
      <c r="AL23" s="1"/>
    </row>
    <row r="24" spans="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
      <c r="B25" s="3"/>
      <c r="D25" s="52"/>
      <c r="E25" s="52"/>
      <c r="F25" s="52" t="s">
        <v>96</v>
      </c>
      <c r="G25" s="6"/>
      <c r="H25" s="6"/>
      <c r="Q25" s="1"/>
      <c r="R25" s="1"/>
      <c r="S25" s="1"/>
      <c r="T25" s="1"/>
      <c r="U25" s="1"/>
      <c r="V25" s="1"/>
      <c r="W25" s="1"/>
      <c r="X25" s="1"/>
      <c r="Y25" s="1"/>
      <c r="Z25" s="1"/>
      <c r="AA25" s="1"/>
      <c r="AB25" s="1"/>
      <c r="AC25" s="1"/>
      <c r="AD25" s="1"/>
      <c r="AE25" s="1"/>
      <c r="AF25" s="1"/>
      <c r="AG25" s="1"/>
      <c r="AH25" s="1"/>
      <c r="AI25" s="1"/>
      <c r="AJ25" s="1"/>
      <c r="AK25" s="1"/>
      <c r="AL25" s="1"/>
    </row>
    <row r="26" spans="1:38" ht="16.5" customHeight="1" x14ac:dyDescent="0.25">
      <c r="A26" s="1"/>
      <c r="B26" s="3"/>
      <c r="C26" s="53" t="s">
        <v>97</v>
      </c>
      <c r="D26" s="53" t="s">
        <v>98</v>
      </c>
      <c r="E26" s="90" t="s">
        <v>99</v>
      </c>
      <c r="F26" s="165" t="s">
        <v>100</v>
      </c>
      <c r="G26" s="165"/>
      <c r="H26" s="165"/>
      <c r="I26" s="165"/>
      <c r="J26" s="165"/>
      <c r="K26" s="165"/>
      <c r="L26" s="165"/>
      <c r="M26" s="165"/>
      <c r="N26" s="165"/>
      <c r="O26" s="165"/>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1"/>
      <c r="B27" s="3"/>
      <c r="C27" s="54" t="str">
        <f t="shared" ref="C27:C32" si="0">(F27&amp;", "&amp;G27&amp;", "&amp;H27&amp;", "&amp;I27)</f>
        <v xml:space="preserve">, , , </v>
      </c>
      <c r="D27" s="53" t="str">
        <f t="shared" ref="D27:D32" si="1">(F27&amp;", "&amp;G27&amp;", "&amp;H27)</f>
        <v xml:space="preserve">, , </v>
      </c>
      <c r="E27" s="90" t="str">
        <f t="shared" ref="E27:E32" si="2">(F27&amp;", "&amp;G27)</f>
        <v xml:space="preserve">, </v>
      </c>
      <c r="F27" s="165"/>
      <c r="G27" s="165"/>
      <c r="H27" s="165"/>
      <c r="I27" s="165"/>
      <c r="J27" s="165"/>
      <c r="K27" s="165"/>
      <c r="L27" s="165"/>
      <c r="M27" s="165"/>
      <c r="N27" s="165"/>
      <c r="O27" s="165"/>
      <c r="Q27" s="1"/>
      <c r="R27" s="1"/>
      <c r="S27" s="1"/>
      <c r="T27" s="1"/>
      <c r="U27" s="1"/>
      <c r="V27" s="1"/>
      <c r="W27" s="1"/>
      <c r="X27" s="1"/>
      <c r="Y27" s="1"/>
      <c r="Z27" s="1"/>
      <c r="AA27" s="1"/>
      <c r="AB27" s="1"/>
      <c r="AC27" s="1"/>
      <c r="AD27" s="1"/>
      <c r="AE27" s="1"/>
      <c r="AF27" s="1"/>
      <c r="AG27" s="1"/>
      <c r="AH27" s="1"/>
      <c r="AI27" s="1"/>
      <c r="AJ27" s="1"/>
      <c r="AK27" s="1"/>
      <c r="AL27" s="1"/>
    </row>
    <row r="28" spans="1:38" ht="6.6" customHeight="1" x14ac:dyDescent="0.25">
      <c r="A28" s="1"/>
      <c r="B28" s="3"/>
      <c r="C28" s="54" t="str">
        <f t="shared" si="0"/>
        <v xml:space="preserve">, , , </v>
      </c>
      <c r="D28" s="53" t="str">
        <f t="shared" si="1"/>
        <v xml:space="preserve">, , </v>
      </c>
      <c r="E28" s="90" t="str">
        <f t="shared" si="2"/>
        <v xml:space="preserve">, </v>
      </c>
      <c r="F28" s="91"/>
      <c r="G28" s="50"/>
      <c r="H28" s="50"/>
      <c r="I28" s="50"/>
      <c r="J28" s="50"/>
      <c r="K28" s="50"/>
      <c r="L28" s="50"/>
      <c r="O28" s="8"/>
      <c r="Q28" s="1"/>
      <c r="R28" s="1"/>
      <c r="S28" s="1"/>
      <c r="T28" s="1"/>
      <c r="U28" s="1"/>
      <c r="V28" s="1"/>
      <c r="W28" s="1"/>
      <c r="X28" s="1"/>
      <c r="Y28" s="1"/>
      <c r="Z28" s="1"/>
      <c r="AA28" s="1"/>
      <c r="AB28" s="1"/>
      <c r="AC28" s="1"/>
      <c r="AD28" s="1"/>
      <c r="AE28" s="1"/>
      <c r="AF28" s="1"/>
      <c r="AG28" s="1"/>
      <c r="AH28" s="1"/>
      <c r="AI28" s="1"/>
      <c r="AJ28" s="1"/>
      <c r="AK28" s="1"/>
      <c r="AL28" s="1"/>
    </row>
    <row r="29" spans="1:38" ht="18" customHeight="1" x14ac:dyDescent="0.25">
      <c r="A29" s="1"/>
      <c r="B29" s="3"/>
      <c r="C29" s="54" t="str">
        <f t="shared" si="0"/>
        <v>Kommunal- og moderniseringsdepartementet (2018) - Reguleringsplanveileder. , , , Her er arealformål definert, ihht. Plan- og bygningsloven §12-5</v>
      </c>
      <c r="D29" s="53" t="str">
        <f t="shared" si="1"/>
        <v xml:space="preserve">Kommunal- og moderniseringsdepartementet (2018) - Reguleringsplanveileder. , , </v>
      </c>
      <c r="E29" s="90" t="str">
        <f t="shared" si="2"/>
        <v xml:space="preserve">Kommunal- og moderniseringsdepartementet (2018) - Reguleringsplanveileder. , </v>
      </c>
      <c r="F29" s="165" t="s">
        <v>101</v>
      </c>
      <c r="G29" s="165"/>
      <c r="H29" s="165"/>
      <c r="I29" s="166" t="s">
        <v>102</v>
      </c>
      <c r="J29" s="166"/>
      <c r="K29" s="166"/>
      <c r="L29" s="166"/>
      <c r="M29" s="166"/>
      <c r="N29" s="166"/>
      <c r="O29" s="166"/>
      <c r="P29" s="166"/>
      <c r="Q29" s="1"/>
      <c r="R29" s="1"/>
      <c r="S29" s="1"/>
      <c r="T29" s="1"/>
      <c r="U29" s="1"/>
      <c r="V29" s="1"/>
      <c r="W29" s="1"/>
      <c r="X29" s="1"/>
      <c r="Y29" s="1"/>
      <c r="Z29" s="1"/>
      <c r="AA29" s="1"/>
      <c r="AB29" s="1"/>
      <c r="AC29" s="1"/>
      <c r="AD29" s="1"/>
      <c r="AE29" s="1"/>
      <c r="AF29" s="1"/>
      <c r="AG29" s="1"/>
      <c r="AH29" s="1"/>
      <c r="AI29" s="1"/>
      <c r="AJ29" s="1"/>
      <c r="AK29" s="1"/>
      <c r="AL29" s="1"/>
    </row>
    <row r="30" spans="1:38" ht="11.1" customHeight="1" x14ac:dyDescent="0.25">
      <c r="A30" s="1"/>
      <c r="B30" s="3"/>
      <c r="C30" s="54" t="str">
        <f t="shared" si="0"/>
        <v xml:space="preserve">, , , </v>
      </c>
      <c r="D30" s="53" t="str">
        <f t="shared" si="1"/>
        <v xml:space="preserve">, , </v>
      </c>
      <c r="E30" s="90" t="str">
        <f t="shared" si="2"/>
        <v xml:space="preserve">, </v>
      </c>
      <c r="F30" s="127"/>
      <c r="G30" s="127"/>
      <c r="H30" s="127"/>
      <c r="I30" s="127"/>
      <c r="J30" s="127"/>
      <c r="K30" s="127"/>
      <c r="L30" s="127"/>
      <c r="M30" s="127"/>
      <c r="O30" s="8"/>
      <c r="P30" s="8"/>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1"/>
      <c r="B31" s="3"/>
      <c r="C31" s="54" t="str">
        <f t="shared" si="0"/>
        <v xml:space="preserve">Klimagassregnskap for kommuner: Skog og annen arealbruk. , , https://www.miljodirektoratet.no/klimagassutslipp-arealbruk-kommuner, </v>
      </c>
      <c r="D31" s="53" t="str">
        <f t="shared" si="1"/>
        <v>Klimagassregnskap for kommuner: Skog og annen arealbruk. , , https://www.miljodirektoratet.no/klimagassutslipp-arealbruk-kommuner</v>
      </c>
      <c r="E31" s="90" t="str">
        <f t="shared" si="2"/>
        <v xml:space="preserve">Klimagassregnskap for kommuner: Skog og annen arealbruk. , </v>
      </c>
      <c r="F31" s="89" t="s">
        <v>103</v>
      </c>
      <c r="G31" s="76"/>
      <c r="H31" s="128" t="s">
        <v>104</v>
      </c>
      <c r="I31" s="76"/>
      <c r="J31" s="76"/>
      <c r="K31" s="76"/>
      <c r="L31" s="76"/>
      <c r="Q31" s="1"/>
      <c r="R31" s="1"/>
      <c r="S31" s="1"/>
      <c r="T31" s="1"/>
      <c r="U31" s="1"/>
      <c r="V31" s="1"/>
      <c r="W31" s="1"/>
      <c r="X31" s="1"/>
      <c r="Y31" s="1"/>
      <c r="Z31" s="1"/>
      <c r="AA31" s="1"/>
      <c r="AB31" s="1"/>
      <c r="AC31" s="1"/>
      <c r="AD31" s="1"/>
      <c r="AE31" s="1"/>
      <c r="AF31" s="1"/>
      <c r="AG31" s="1"/>
      <c r="AH31" s="1"/>
      <c r="AI31" s="1"/>
      <c r="AJ31" s="1"/>
      <c r="AK31" s="1"/>
      <c r="AL31" s="1"/>
    </row>
    <row r="32" spans="1:38" x14ac:dyDescent="0.25">
      <c r="A32" s="1"/>
      <c r="B32" s="3"/>
      <c r="C32" s="54" t="str">
        <f t="shared" si="0"/>
        <v xml:space="preserve">, , , </v>
      </c>
      <c r="D32" s="55" t="str">
        <f t="shared" si="1"/>
        <v xml:space="preserve">, , </v>
      </c>
      <c r="E32" s="55" t="str">
        <f t="shared" si="2"/>
        <v xml:space="preserve">, </v>
      </c>
      <c r="F32" s="50"/>
      <c r="G32" s="50"/>
      <c r="H32" s="50"/>
      <c r="I32" s="50"/>
      <c r="J32" s="50"/>
      <c r="K32" s="50"/>
      <c r="L32" s="50"/>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sheetData>
  <sheetProtection algorithmName="SHA-512" hashValue="3Wi3s+QUq6nY8nI4Fpce3haOARme7yXhu9T48hTwztOnlMvXoeRAH5okwUJL401gRkGBxtTrI+ug7T0VQP0sAg==" saltValue="+7Y7dfSHMAvVEXmUn45sPw==" spinCount="100000" sheet="1" formatColumns="0" formatRows="0"/>
  <mergeCells count="15">
    <mergeCell ref="F29:H29"/>
    <mergeCell ref="I29:P29"/>
    <mergeCell ref="F3:P3"/>
    <mergeCell ref="F26:O27"/>
    <mergeCell ref="F17:P17"/>
    <mergeCell ref="F22:P22"/>
    <mergeCell ref="F18:P18"/>
    <mergeCell ref="F21:P21"/>
    <mergeCell ref="F4:P4"/>
    <mergeCell ref="F11:P11"/>
    <mergeCell ref="F13:P13"/>
    <mergeCell ref="F14:P14"/>
    <mergeCell ref="F15:P15"/>
    <mergeCell ref="F19:P19"/>
    <mergeCell ref="F20:P20"/>
  </mergeCells>
  <hyperlinks>
    <hyperlink ref="F26" r:id="rId1" display="https://kilden.nibio.no/" xr:uid="{8D138FCC-0646-497A-A16D-E8900BCD8ADD}"/>
    <hyperlink ref="F29" r:id="rId2" display="Kommunal- og moderniseringsdepartementet (2018) - Reguleringsplanveileder. Her er arealformålene definert, ihht. Plan- og bygningsloven §12-5 " xr:uid="{D7BCF080-32CE-485F-A806-370F9C279964}"/>
    <hyperlink ref="H31" r:id="rId3" xr:uid="{6B3BC8DC-A0D2-472D-8BB5-91C0FD06F2B6}"/>
  </hyperlinks>
  <pageMargins left="0.7" right="0.7" top="0.75" bottom="0.75" header="0.3" footer="0.3"/>
  <pageSetup paperSize="8" scale="21"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45B6C-48FA-46F5-86CC-C386A430261B}">
  <sheetPr codeName="Ark3">
    <pageSetUpPr fitToPage="1"/>
  </sheetPr>
  <dimension ref="A1:AI302"/>
  <sheetViews>
    <sheetView topLeftCell="A51" zoomScale="80" zoomScaleNormal="80" workbookViewId="0">
      <selection activeCell="F87" sqref="F87:L87"/>
    </sheetView>
  </sheetViews>
  <sheetFormatPr baseColWidth="10" defaultColWidth="11.42578125" defaultRowHeight="15" x14ac:dyDescent="0.25"/>
  <cols>
    <col min="1" max="1" width="3" style="2" customWidth="1"/>
    <col min="2" max="2" width="0.85546875" style="2" customWidth="1"/>
    <col min="3" max="5" width="46" style="2" hidden="1" customWidth="1"/>
    <col min="6" max="6" width="26.85546875" style="2" customWidth="1"/>
    <col min="7" max="7" width="30.5703125" style="2" customWidth="1"/>
    <col min="8" max="8" width="6.5703125" style="2" customWidth="1"/>
    <col min="9" max="9" width="20.5703125" style="2" customWidth="1"/>
    <col min="10" max="10" width="22.42578125" style="2" customWidth="1"/>
    <col min="11" max="11" width="28.42578125" style="2" customWidth="1"/>
    <col min="12" max="12" width="22.42578125" style="2" customWidth="1"/>
    <col min="13" max="13" width="2.5703125" style="2" customWidth="1"/>
    <col min="14" max="16384" width="11.42578125" style="2"/>
  </cols>
  <sheetData>
    <row r="1" spans="1:3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row>
    <row r="2" spans="1:35" x14ac:dyDescent="0.25">
      <c r="A2" s="1"/>
      <c r="B2" s="3"/>
      <c r="F2" s="4" t="s">
        <v>105</v>
      </c>
      <c r="G2" s="4"/>
      <c r="H2" s="4"/>
      <c r="I2" s="4"/>
      <c r="J2" s="4"/>
      <c r="K2" s="4"/>
      <c r="L2" s="4"/>
      <c r="N2" s="1"/>
      <c r="O2" s="1"/>
      <c r="P2" s="1"/>
      <c r="Q2" s="1"/>
      <c r="R2" s="1"/>
      <c r="S2" s="1"/>
      <c r="T2" s="1"/>
      <c r="U2" s="1"/>
      <c r="V2" s="1"/>
      <c r="W2" s="1"/>
      <c r="X2" s="1"/>
      <c r="Y2" s="1"/>
      <c r="Z2" s="1"/>
      <c r="AA2" s="1"/>
      <c r="AB2" s="1"/>
      <c r="AC2" s="1"/>
      <c r="AD2" s="1"/>
      <c r="AE2" s="1"/>
      <c r="AF2" s="1"/>
      <c r="AG2" s="1"/>
      <c r="AH2" s="1"/>
      <c r="AI2" s="1"/>
    </row>
    <row r="3" spans="1:35" ht="30.75" customHeight="1" x14ac:dyDescent="0.25">
      <c r="A3" s="1"/>
      <c r="B3" s="3"/>
      <c r="F3" s="152" t="s">
        <v>106</v>
      </c>
      <c r="G3" s="152"/>
      <c r="H3" s="152"/>
      <c r="I3" s="152"/>
      <c r="J3" s="152"/>
      <c r="K3" s="152"/>
      <c r="L3" s="152"/>
      <c r="N3" s="1"/>
      <c r="O3" s="1"/>
      <c r="P3" s="1"/>
      <c r="Q3" s="1"/>
      <c r="R3" s="1"/>
      <c r="S3" s="1"/>
      <c r="T3" s="1"/>
      <c r="U3" s="1"/>
      <c r="V3" s="1"/>
      <c r="W3" s="1"/>
      <c r="X3" s="1"/>
      <c r="Y3" s="1"/>
      <c r="Z3" s="1"/>
      <c r="AA3" s="1"/>
      <c r="AB3" s="1"/>
      <c r="AC3" s="1"/>
      <c r="AD3" s="1"/>
      <c r="AE3" s="1"/>
      <c r="AF3" s="1"/>
      <c r="AG3" s="1"/>
      <c r="AH3" s="1"/>
      <c r="AI3" s="1"/>
    </row>
    <row r="4" spans="1:35" ht="7.5"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6.75" customHeight="1" x14ac:dyDescent="0.25">
      <c r="A5" s="1"/>
      <c r="B5" s="3"/>
      <c r="M5" s="87"/>
      <c r="N5" s="1"/>
      <c r="O5" s="1"/>
      <c r="P5" s="1"/>
      <c r="Q5" s="1"/>
      <c r="R5" s="1"/>
      <c r="S5" s="1"/>
      <c r="T5" s="1"/>
      <c r="U5" s="1"/>
      <c r="V5" s="1"/>
      <c r="W5" s="1"/>
      <c r="X5" s="1"/>
      <c r="Y5" s="1"/>
      <c r="Z5" s="1"/>
      <c r="AA5" s="1"/>
      <c r="AB5" s="1"/>
      <c r="AC5" s="1"/>
      <c r="AD5" s="1"/>
      <c r="AE5" s="1"/>
      <c r="AF5" s="1"/>
      <c r="AG5" s="1"/>
      <c r="AH5" s="1"/>
      <c r="AI5" s="1"/>
    </row>
    <row r="6" spans="1:35" ht="319.5" customHeight="1" x14ac:dyDescent="0.25">
      <c r="A6" s="1"/>
      <c r="B6" s="3"/>
      <c r="C6" s="51" t="s">
        <v>89</v>
      </c>
      <c r="D6" s="51" t="s">
        <v>89</v>
      </c>
      <c r="E6" s="51" t="s">
        <v>89</v>
      </c>
      <c r="F6" s="169" t="s">
        <v>107</v>
      </c>
      <c r="G6" s="169"/>
      <c r="H6" s="169"/>
      <c r="I6" s="169"/>
      <c r="J6" s="169"/>
      <c r="K6" s="169"/>
      <c r="L6" s="169"/>
      <c r="M6" s="169"/>
      <c r="N6" s="1"/>
      <c r="O6" s="1"/>
      <c r="P6" s="1"/>
      <c r="Q6" s="1"/>
      <c r="R6" s="1"/>
      <c r="S6" s="1"/>
      <c r="T6" s="1"/>
      <c r="U6" s="1"/>
      <c r="V6" s="1"/>
      <c r="W6" s="1"/>
      <c r="X6" s="1"/>
      <c r="Y6" s="1"/>
      <c r="Z6" s="1"/>
      <c r="AA6" s="1"/>
      <c r="AB6" s="1"/>
      <c r="AC6" s="1"/>
      <c r="AD6" s="1"/>
      <c r="AE6" s="1"/>
      <c r="AF6" s="1"/>
      <c r="AG6" s="1"/>
      <c r="AH6" s="1"/>
      <c r="AI6" s="1"/>
    </row>
    <row r="7" spans="1:35"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8" customHeight="1" x14ac:dyDescent="0.25">
      <c r="A8" s="1"/>
      <c r="B8" s="3"/>
      <c r="C8" s="51"/>
      <c r="D8" s="51"/>
      <c r="E8" s="51"/>
      <c r="F8" s="154" t="s">
        <v>108</v>
      </c>
      <c r="G8" s="154"/>
      <c r="H8" s="31"/>
      <c r="I8" s="154" t="s">
        <v>109</v>
      </c>
      <c r="J8" s="154"/>
      <c r="K8" s="154"/>
      <c r="M8" s="32"/>
      <c r="N8" s="1"/>
      <c r="O8" s="1"/>
      <c r="P8" s="1"/>
      <c r="Q8" s="1"/>
      <c r="R8" s="1"/>
      <c r="S8" s="1"/>
      <c r="T8" s="1"/>
      <c r="U8" s="1"/>
      <c r="V8" s="1"/>
      <c r="W8" s="1"/>
      <c r="X8" s="1"/>
      <c r="Y8" s="1"/>
      <c r="Z8" s="1"/>
      <c r="AA8" s="1"/>
      <c r="AB8" s="1"/>
      <c r="AC8" s="1"/>
      <c r="AD8" s="1"/>
      <c r="AE8" s="1"/>
      <c r="AF8" s="1"/>
      <c r="AG8" s="1"/>
      <c r="AH8" s="1"/>
      <c r="AI8" s="1"/>
    </row>
    <row r="9" spans="1:35" ht="46.5" customHeight="1" x14ac:dyDescent="0.25">
      <c r="A9" s="1"/>
      <c r="B9" s="3"/>
      <c r="C9" s="51"/>
      <c r="D9" s="51"/>
      <c r="E9" s="51"/>
      <c r="F9" s="154" t="s">
        <v>110</v>
      </c>
      <c r="G9" s="154"/>
      <c r="H9" s="31"/>
      <c r="I9" s="154"/>
      <c r="J9" s="154"/>
      <c r="K9" s="154"/>
      <c r="L9" s="72"/>
      <c r="M9" s="32"/>
      <c r="N9" s="1"/>
      <c r="O9" s="1"/>
      <c r="P9" s="1"/>
      <c r="Q9" s="1"/>
      <c r="R9" s="1"/>
      <c r="S9" s="1"/>
      <c r="T9" s="1"/>
      <c r="U9" s="1"/>
      <c r="V9" s="1"/>
      <c r="W9" s="1"/>
      <c r="X9" s="1"/>
      <c r="Y9" s="1"/>
      <c r="Z9" s="1"/>
      <c r="AA9" s="1"/>
      <c r="AB9" s="1"/>
      <c r="AC9" s="1"/>
      <c r="AD9" s="1"/>
      <c r="AE9" s="1"/>
      <c r="AF9" s="1"/>
      <c r="AG9" s="1"/>
      <c r="AH9" s="1"/>
      <c r="AI9" s="1"/>
    </row>
    <row r="10" spans="1:35" ht="387" customHeight="1" x14ac:dyDescent="0.25">
      <c r="A10" s="1"/>
      <c r="B10" s="3"/>
      <c r="C10" s="51"/>
      <c r="D10" s="51"/>
      <c r="E10" s="51"/>
      <c r="J10" s="72"/>
      <c r="L10" s="32"/>
      <c r="M10" s="32"/>
      <c r="N10" s="1"/>
      <c r="O10" s="1"/>
      <c r="P10" s="1"/>
      <c r="Q10" s="1"/>
      <c r="R10" s="1"/>
      <c r="S10" s="1"/>
      <c r="T10" s="1"/>
      <c r="U10" s="1"/>
      <c r="V10" s="1"/>
      <c r="W10" s="1"/>
      <c r="X10" s="1"/>
      <c r="Y10" s="1"/>
      <c r="Z10" s="1"/>
      <c r="AA10" s="1"/>
      <c r="AB10" s="1"/>
      <c r="AC10" s="1"/>
      <c r="AD10" s="1"/>
      <c r="AE10" s="1"/>
      <c r="AF10" s="1"/>
      <c r="AG10" s="1"/>
      <c r="AH10" s="1"/>
      <c r="AI10" s="1"/>
    </row>
    <row r="11" spans="1:35" ht="66" customHeight="1" x14ac:dyDescent="0.25">
      <c r="A11" s="1"/>
      <c r="B11" s="3"/>
      <c r="C11" s="51"/>
      <c r="D11" s="51"/>
      <c r="E11" s="51"/>
      <c r="F11" s="154" t="s">
        <v>111</v>
      </c>
      <c r="G11" s="154"/>
      <c r="H11" s="154"/>
      <c r="I11" s="154"/>
      <c r="J11" s="154"/>
      <c r="K11" s="154"/>
      <c r="L11" s="27"/>
      <c r="M11" s="32"/>
      <c r="N11" s="1"/>
      <c r="O11" s="1"/>
      <c r="P11" s="1"/>
      <c r="Q11" s="1"/>
      <c r="R11" s="1"/>
      <c r="S11" s="1"/>
      <c r="T11" s="1"/>
      <c r="U11" s="1"/>
      <c r="V11" s="1"/>
      <c r="W11" s="1"/>
      <c r="X11" s="1"/>
      <c r="Y11" s="1"/>
      <c r="Z11" s="1"/>
      <c r="AA11" s="1"/>
      <c r="AB11" s="1"/>
      <c r="AC11" s="1"/>
      <c r="AD11" s="1"/>
      <c r="AE11" s="1"/>
      <c r="AF11" s="1"/>
      <c r="AG11" s="1"/>
      <c r="AH11" s="1"/>
      <c r="AI11" s="1"/>
    </row>
    <row r="12" spans="1:35" s="1" customFormat="1" ht="12" customHeight="1" x14ac:dyDescent="0.25">
      <c r="C12" s="83"/>
      <c r="D12" s="83"/>
      <c r="E12" s="83"/>
      <c r="F12" s="84"/>
      <c r="G12" s="84"/>
      <c r="H12" s="85"/>
      <c r="I12" s="85"/>
      <c r="J12" s="85"/>
      <c r="K12" s="85"/>
      <c r="L12" s="86"/>
      <c r="M12" s="85"/>
    </row>
    <row r="13" spans="1:35" ht="27" customHeight="1" x14ac:dyDescent="0.25">
      <c r="A13" s="1"/>
      <c r="B13" s="3"/>
      <c r="C13" s="51"/>
      <c r="D13" s="51"/>
      <c r="E13" s="51"/>
      <c r="F13" s="78" t="s">
        <v>112</v>
      </c>
      <c r="G13" s="69"/>
      <c r="H13" s="32"/>
      <c r="I13" s="32"/>
      <c r="J13" s="32"/>
      <c r="K13" s="32"/>
      <c r="L13" s="27"/>
      <c r="M13" s="32"/>
      <c r="N13" s="1"/>
      <c r="O13" s="1"/>
      <c r="P13" s="1"/>
      <c r="Q13" s="1"/>
      <c r="R13" s="1"/>
      <c r="S13" s="1"/>
      <c r="T13" s="1"/>
      <c r="U13" s="1"/>
      <c r="V13" s="1"/>
      <c r="W13" s="1"/>
      <c r="X13" s="1"/>
      <c r="Y13" s="1"/>
      <c r="Z13" s="1"/>
      <c r="AA13" s="1"/>
      <c r="AB13" s="1"/>
      <c r="AC13" s="1"/>
      <c r="AD13" s="1"/>
      <c r="AE13" s="1"/>
      <c r="AF13" s="1"/>
      <c r="AG13" s="1"/>
      <c r="AH13" s="1"/>
      <c r="AI13" s="1"/>
    </row>
    <row r="14" spans="1:35" ht="18" customHeight="1" x14ac:dyDescent="0.25">
      <c r="A14" s="1"/>
      <c r="B14" s="3"/>
      <c r="C14" s="51"/>
      <c r="D14" s="51"/>
      <c r="E14" s="51"/>
      <c r="F14" s="32" t="s">
        <v>113</v>
      </c>
      <c r="G14" s="32"/>
      <c r="H14" s="32"/>
      <c r="I14" s="81" t="s">
        <v>114</v>
      </c>
      <c r="J14" s="69"/>
      <c r="K14" s="32"/>
      <c r="L14" s="27"/>
      <c r="M14" s="32"/>
      <c r="N14" s="1"/>
      <c r="O14" s="1"/>
      <c r="P14" s="1"/>
      <c r="Q14" s="1"/>
      <c r="R14" s="1"/>
      <c r="S14" s="1"/>
      <c r="T14" s="1"/>
      <c r="U14" s="1"/>
      <c r="V14" s="1"/>
      <c r="W14" s="1"/>
      <c r="X14" s="1"/>
      <c r="Y14" s="1"/>
      <c r="Z14" s="1"/>
      <c r="AA14" s="1"/>
      <c r="AB14" s="1"/>
      <c r="AC14" s="1"/>
      <c r="AD14" s="1"/>
      <c r="AE14" s="1"/>
      <c r="AF14" s="1"/>
      <c r="AG14" s="1"/>
      <c r="AH14" s="1"/>
      <c r="AI14" s="1"/>
    </row>
    <row r="15" spans="1:35" ht="18" customHeight="1" x14ac:dyDescent="0.25">
      <c r="A15" s="1"/>
      <c r="B15" s="3"/>
      <c r="C15" s="51"/>
      <c r="D15" s="51"/>
      <c r="E15" s="51"/>
      <c r="F15" s="82" t="s">
        <v>115</v>
      </c>
      <c r="G15" s="82" t="s">
        <v>116</v>
      </c>
      <c r="H15" s="32"/>
      <c r="I15" s="82" t="s">
        <v>115</v>
      </c>
      <c r="J15" s="82" t="s">
        <v>116</v>
      </c>
      <c r="K15" s="32"/>
      <c r="L15" s="27"/>
      <c r="M15" s="32"/>
      <c r="N15" s="1"/>
      <c r="O15" s="1"/>
      <c r="P15" s="1"/>
      <c r="Q15" s="1"/>
      <c r="R15" s="1"/>
      <c r="S15" s="1"/>
      <c r="T15" s="1"/>
      <c r="U15" s="1"/>
      <c r="V15" s="1"/>
      <c r="W15" s="1"/>
      <c r="X15" s="1"/>
      <c r="Y15" s="1"/>
      <c r="Z15" s="1"/>
      <c r="AA15" s="1"/>
      <c r="AB15" s="1"/>
      <c r="AC15" s="1"/>
      <c r="AD15" s="1"/>
      <c r="AE15" s="1"/>
      <c r="AF15" s="1"/>
      <c r="AG15" s="1"/>
      <c r="AH15" s="1"/>
      <c r="AI15" s="1"/>
    </row>
    <row r="16" spans="1:35" ht="15.75" customHeight="1" x14ac:dyDescent="0.25">
      <c r="A16" s="1"/>
      <c r="B16" s="3"/>
      <c r="C16" s="51"/>
      <c r="D16" s="51"/>
      <c r="E16" s="51"/>
      <c r="F16" s="79" t="s">
        <v>117</v>
      </c>
      <c r="G16" s="80" t="s">
        <v>84</v>
      </c>
      <c r="H16" s="32"/>
      <c r="I16" s="79" t="s">
        <v>118</v>
      </c>
      <c r="J16" s="80" t="s">
        <v>119</v>
      </c>
      <c r="K16" s="32"/>
      <c r="L16" s="27"/>
      <c r="M16" s="32"/>
      <c r="N16" s="1"/>
      <c r="O16" s="1"/>
      <c r="P16" s="1"/>
      <c r="Q16" s="1"/>
      <c r="R16" s="1"/>
      <c r="S16" s="1"/>
      <c r="T16" s="1"/>
      <c r="U16" s="1"/>
      <c r="V16" s="1"/>
      <c r="W16" s="1"/>
      <c r="X16" s="1"/>
      <c r="Y16" s="1"/>
      <c r="Z16" s="1"/>
      <c r="AA16" s="1"/>
      <c r="AB16" s="1"/>
      <c r="AC16" s="1"/>
      <c r="AD16" s="1"/>
      <c r="AE16" s="1"/>
      <c r="AF16" s="1"/>
      <c r="AG16" s="1"/>
      <c r="AH16" s="1"/>
      <c r="AI16" s="1"/>
    </row>
    <row r="17" spans="1:35" ht="15.75" customHeight="1" x14ac:dyDescent="0.25">
      <c r="A17" s="1"/>
      <c r="B17" s="3"/>
      <c r="C17" s="51"/>
      <c r="D17" s="51"/>
      <c r="E17" s="51"/>
      <c r="F17" s="79" t="s">
        <v>120</v>
      </c>
      <c r="G17" s="80" t="s">
        <v>121</v>
      </c>
      <c r="H17" s="32"/>
      <c r="I17" s="79" t="s">
        <v>122</v>
      </c>
      <c r="J17" s="80" t="s">
        <v>123</v>
      </c>
      <c r="K17" s="32"/>
      <c r="L17" s="27"/>
      <c r="M17" s="32"/>
      <c r="N17" s="1"/>
      <c r="O17" s="1"/>
      <c r="P17" s="1"/>
      <c r="Q17" s="1"/>
      <c r="R17" s="1"/>
      <c r="S17" s="1"/>
      <c r="T17" s="1"/>
      <c r="U17" s="1"/>
      <c r="V17" s="1"/>
      <c r="W17" s="1"/>
      <c r="X17" s="1"/>
      <c r="Y17" s="1"/>
      <c r="Z17" s="1"/>
      <c r="AA17" s="1"/>
      <c r="AB17" s="1"/>
      <c r="AC17" s="1"/>
      <c r="AD17" s="1"/>
      <c r="AE17" s="1"/>
      <c r="AF17" s="1"/>
      <c r="AG17" s="1"/>
      <c r="AH17" s="1"/>
      <c r="AI17" s="1"/>
    </row>
    <row r="18" spans="1:35" ht="15.75" customHeight="1" x14ac:dyDescent="0.25">
      <c r="A18" s="1"/>
      <c r="B18" s="3"/>
      <c r="C18" s="51"/>
      <c r="D18" s="51"/>
      <c r="E18" s="51"/>
      <c r="F18" s="79" t="s">
        <v>124</v>
      </c>
      <c r="G18" s="80" t="s">
        <v>121</v>
      </c>
      <c r="H18" s="32"/>
      <c r="I18" s="79" t="s">
        <v>125</v>
      </c>
      <c r="J18" s="80" t="s">
        <v>126</v>
      </c>
      <c r="K18" s="32"/>
      <c r="L18" s="27"/>
      <c r="M18" s="32"/>
      <c r="N18" s="1"/>
      <c r="O18" s="1"/>
      <c r="P18" s="1"/>
      <c r="Q18" s="1"/>
      <c r="R18" s="1"/>
      <c r="S18" s="1"/>
      <c r="T18" s="1"/>
      <c r="U18" s="1"/>
      <c r="V18" s="1"/>
      <c r="W18" s="1"/>
      <c r="X18" s="1"/>
      <c r="Y18" s="1"/>
      <c r="Z18" s="1"/>
      <c r="AA18" s="1"/>
      <c r="AB18" s="1"/>
      <c r="AC18" s="1"/>
      <c r="AD18" s="1"/>
      <c r="AE18" s="1"/>
      <c r="AF18" s="1"/>
      <c r="AG18" s="1"/>
      <c r="AH18" s="1"/>
      <c r="AI18" s="1"/>
    </row>
    <row r="19" spans="1:35" ht="15.75" customHeight="1" x14ac:dyDescent="0.25">
      <c r="A19" s="1"/>
      <c r="B19" s="3"/>
      <c r="C19" s="51"/>
      <c r="D19" s="51"/>
      <c r="E19" s="51"/>
      <c r="F19" s="79" t="s">
        <v>127</v>
      </c>
      <c r="G19" s="80" t="s">
        <v>127</v>
      </c>
      <c r="H19" s="32"/>
      <c r="I19" s="79" t="s">
        <v>128</v>
      </c>
      <c r="J19" s="80" t="s">
        <v>126</v>
      </c>
      <c r="K19" s="32"/>
      <c r="L19" s="27"/>
      <c r="M19" s="32"/>
      <c r="N19" s="1"/>
      <c r="O19" s="1"/>
      <c r="P19" s="1"/>
      <c r="Q19" s="1"/>
      <c r="R19" s="1"/>
      <c r="S19" s="1"/>
      <c r="T19" s="1"/>
      <c r="U19" s="1"/>
      <c r="V19" s="1"/>
      <c r="W19" s="1"/>
      <c r="X19" s="1"/>
      <c r="Y19" s="1"/>
      <c r="Z19" s="1"/>
      <c r="AA19" s="1"/>
      <c r="AB19" s="1"/>
      <c r="AC19" s="1"/>
      <c r="AD19" s="1"/>
      <c r="AE19" s="1"/>
      <c r="AF19" s="1"/>
      <c r="AG19" s="1"/>
      <c r="AH19" s="1"/>
      <c r="AI19" s="1"/>
    </row>
    <row r="20" spans="1:35" ht="15.75" customHeight="1" x14ac:dyDescent="0.25">
      <c r="A20" s="1"/>
      <c r="B20" s="3"/>
      <c r="C20" s="51"/>
      <c r="D20" s="51"/>
      <c r="E20" s="51"/>
      <c r="F20" s="79" t="s">
        <v>129</v>
      </c>
      <c r="G20" s="80" t="s">
        <v>130</v>
      </c>
      <c r="H20" s="32"/>
      <c r="I20" s="79" t="s">
        <v>131</v>
      </c>
      <c r="J20" s="80" t="s">
        <v>126</v>
      </c>
      <c r="K20" s="32"/>
      <c r="L20" s="27"/>
      <c r="M20" s="32"/>
      <c r="N20" s="1"/>
      <c r="O20" s="1"/>
      <c r="P20" s="1"/>
      <c r="Q20" s="1"/>
      <c r="R20" s="1"/>
      <c r="S20" s="1"/>
      <c r="T20" s="1"/>
      <c r="U20" s="1"/>
      <c r="V20" s="1"/>
      <c r="W20" s="1"/>
      <c r="X20" s="1"/>
      <c r="Y20" s="1"/>
      <c r="Z20" s="1"/>
      <c r="AA20" s="1"/>
      <c r="AB20" s="1"/>
      <c r="AC20" s="1"/>
      <c r="AD20" s="1"/>
      <c r="AE20" s="1"/>
      <c r="AF20" s="1"/>
      <c r="AG20" s="1"/>
      <c r="AH20" s="1"/>
      <c r="AI20" s="1"/>
    </row>
    <row r="21" spans="1:35" ht="15.75" customHeight="1" x14ac:dyDescent="0.25">
      <c r="A21" s="1"/>
      <c r="B21" s="3"/>
      <c r="C21" s="51"/>
      <c r="D21" s="51"/>
      <c r="E21" s="51"/>
      <c r="F21" s="79" t="s">
        <v>132</v>
      </c>
      <c r="G21" s="80" t="s">
        <v>133</v>
      </c>
      <c r="H21" s="32"/>
      <c r="I21" s="79" t="s">
        <v>134</v>
      </c>
      <c r="J21" s="80" t="s">
        <v>126</v>
      </c>
      <c r="K21" s="32"/>
      <c r="L21" s="27"/>
      <c r="M21" s="32"/>
      <c r="N21" s="1"/>
      <c r="O21" s="1"/>
      <c r="P21" s="1"/>
      <c r="Q21" s="1"/>
      <c r="R21" s="1"/>
      <c r="S21" s="1"/>
      <c r="T21" s="1"/>
      <c r="U21" s="1"/>
      <c r="V21" s="1"/>
      <c r="W21" s="1"/>
      <c r="X21" s="1"/>
      <c r="Y21" s="1"/>
      <c r="Z21" s="1"/>
      <c r="AA21" s="1"/>
      <c r="AB21" s="1"/>
      <c r="AC21" s="1"/>
      <c r="AD21" s="1"/>
      <c r="AE21" s="1"/>
      <c r="AF21" s="1"/>
      <c r="AG21" s="1"/>
      <c r="AH21" s="1"/>
      <c r="AI21" s="1"/>
    </row>
    <row r="22" spans="1:35" ht="15.75" customHeight="1" x14ac:dyDescent="0.25">
      <c r="A22" s="1"/>
      <c r="B22" s="3"/>
      <c r="C22" s="51"/>
      <c r="D22" s="51"/>
      <c r="E22" s="51"/>
      <c r="F22" s="79" t="s">
        <v>135</v>
      </c>
      <c r="G22" s="80" t="s">
        <v>82</v>
      </c>
      <c r="H22" s="32"/>
      <c r="I22" s="32"/>
      <c r="J22" s="32"/>
      <c r="K22" s="32"/>
      <c r="L22" s="27"/>
      <c r="M22" s="32"/>
      <c r="N22" s="1"/>
      <c r="O22" s="1"/>
      <c r="P22" s="1"/>
      <c r="Q22" s="1"/>
      <c r="R22" s="1"/>
      <c r="S22" s="1"/>
      <c r="T22" s="1"/>
      <c r="U22" s="1"/>
      <c r="V22" s="1"/>
      <c r="W22" s="1"/>
      <c r="X22" s="1"/>
      <c r="Y22" s="1"/>
      <c r="Z22" s="1"/>
      <c r="AA22" s="1"/>
      <c r="AB22" s="1"/>
      <c r="AC22" s="1"/>
      <c r="AD22" s="1"/>
      <c r="AE22" s="1"/>
      <c r="AF22" s="1"/>
      <c r="AG22" s="1"/>
      <c r="AH22" s="1"/>
      <c r="AI22" s="1"/>
    </row>
    <row r="23" spans="1:35" ht="15.75" customHeight="1" x14ac:dyDescent="0.25">
      <c r="A23" s="1"/>
      <c r="B23" s="3"/>
      <c r="C23" s="51"/>
      <c r="D23" s="51"/>
      <c r="E23" s="51"/>
      <c r="F23" s="79" t="s">
        <v>136</v>
      </c>
      <c r="G23" s="80" t="s">
        <v>137</v>
      </c>
      <c r="H23" s="32"/>
      <c r="I23" s="32"/>
      <c r="J23" s="32"/>
      <c r="K23" s="32"/>
      <c r="L23" s="27"/>
      <c r="M23" s="32"/>
      <c r="N23" s="1"/>
      <c r="O23" s="1"/>
      <c r="P23" s="1"/>
      <c r="Q23" s="1"/>
      <c r="R23" s="1"/>
      <c r="S23" s="1"/>
      <c r="T23" s="1"/>
      <c r="U23" s="1"/>
      <c r="V23" s="1"/>
      <c r="W23" s="1"/>
      <c r="X23" s="1"/>
      <c r="Y23" s="1"/>
      <c r="Z23" s="1"/>
      <c r="AA23" s="1"/>
      <c r="AB23" s="1"/>
      <c r="AC23" s="1"/>
      <c r="AD23" s="1"/>
      <c r="AE23" s="1"/>
      <c r="AF23" s="1"/>
      <c r="AG23" s="1"/>
      <c r="AH23" s="1"/>
      <c r="AI23" s="1"/>
    </row>
    <row r="24" spans="1:35" ht="15.75" customHeight="1" x14ac:dyDescent="0.25">
      <c r="A24" s="1"/>
      <c r="B24" s="3"/>
      <c r="C24" s="51"/>
      <c r="D24" s="51"/>
      <c r="E24" s="51"/>
      <c r="F24" s="79" t="s">
        <v>138</v>
      </c>
      <c r="G24" s="80" t="s">
        <v>139</v>
      </c>
      <c r="H24" s="32"/>
      <c r="I24" s="32"/>
      <c r="J24" s="32"/>
      <c r="K24" s="32"/>
      <c r="L24" s="27"/>
      <c r="M24" s="32"/>
      <c r="N24" s="1"/>
      <c r="O24" s="1"/>
      <c r="P24" s="1"/>
      <c r="Q24" s="1"/>
      <c r="R24" s="1"/>
      <c r="S24" s="1"/>
      <c r="T24" s="1"/>
      <c r="U24" s="1"/>
      <c r="V24" s="1"/>
      <c r="W24" s="1"/>
      <c r="X24" s="1"/>
      <c r="Y24" s="1"/>
      <c r="Z24" s="1"/>
      <c r="AA24" s="1"/>
      <c r="AB24" s="1"/>
      <c r="AC24" s="1"/>
      <c r="AD24" s="1"/>
      <c r="AE24" s="1"/>
      <c r="AF24" s="1"/>
      <c r="AG24" s="1"/>
      <c r="AH24" s="1"/>
      <c r="AI24" s="1"/>
    </row>
    <row r="25" spans="1:35" ht="15.75" customHeight="1" x14ac:dyDescent="0.25">
      <c r="A25" s="1"/>
      <c r="B25" s="3"/>
      <c r="C25" s="51"/>
      <c r="D25" s="51"/>
      <c r="E25" s="51"/>
      <c r="F25" s="79" t="s">
        <v>140</v>
      </c>
      <c r="G25" s="80" t="s">
        <v>82</v>
      </c>
      <c r="H25" s="32"/>
      <c r="I25" s="32"/>
      <c r="J25" s="32"/>
      <c r="K25" s="32"/>
      <c r="L25" s="27"/>
      <c r="M25" s="32"/>
      <c r="N25" s="1"/>
      <c r="O25" s="1"/>
      <c r="P25" s="1"/>
      <c r="Q25" s="1"/>
      <c r="R25" s="1"/>
      <c r="S25" s="1"/>
      <c r="T25" s="1"/>
      <c r="U25" s="1"/>
      <c r="V25" s="1"/>
      <c r="W25" s="1"/>
      <c r="X25" s="1"/>
      <c r="Y25" s="1"/>
      <c r="Z25" s="1"/>
      <c r="AA25" s="1"/>
      <c r="AB25" s="1"/>
      <c r="AC25" s="1"/>
      <c r="AD25" s="1"/>
      <c r="AE25" s="1"/>
      <c r="AF25" s="1"/>
      <c r="AG25" s="1"/>
      <c r="AH25" s="1"/>
      <c r="AI25" s="1"/>
    </row>
    <row r="26" spans="1:35" ht="15.75" customHeight="1" x14ac:dyDescent="0.25">
      <c r="A26" s="1"/>
      <c r="B26" s="3"/>
      <c r="C26" s="51"/>
      <c r="D26" s="51"/>
      <c r="E26" s="51"/>
      <c r="F26" s="79" t="s">
        <v>141</v>
      </c>
      <c r="G26" s="80" t="s">
        <v>83</v>
      </c>
      <c r="H26" s="32"/>
      <c r="I26" s="32"/>
      <c r="J26" s="32"/>
      <c r="K26" s="32"/>
      <c r="L26" s="27"/>
      <c r="M26" s="32"/>
      <c r="N26" s="1"/>
      <c r="O26" s="1"/>
      <c r="P26" s="1"/>
      <c r="Q26" s="1"/>
      <c r="R26" s="1"/>
      <c r="S26" s="1"/>
      <c r="T26" s="1"/>
      <c r="U26" s="1"/>
      <c r="V26" s="1"/>
      <c r="W26" s="1"/>
      <c r="X26" s="1"/>
      <c r="Y26" s="1"/>
      <c r="Z26" s="1"/>
      <c r="AA26" s="1"/>
      <c r="AB26" s="1"/>
      <c r="AC26" s="1"/>
      <c r="AD26" s="1"/>
      <c r="AE26" s="1"/>
      <c r="AF26" s="1"/>
      <c r="AG26" s="1"/>
      <c r="AH26" s="1"/>
      <c r="AI26" s="1"/>
    </row>
    <row r="27" spans="1:35" ht="15.75" customHeight="1" x14ac:dyDescent="0.25">
      <c r="A27" s="1"/>
      <c r="B27" s="3"/>
      <c r="C27" s="51"/>
      <c r="D27" s="51"/>
      <c r="E27" s="51"/>
      <c r="F27" s="79" t="s">
        <v>142</v>
      </c>
      <c r="G27" s="80" t="s">
        <v>83</v>
      </c>
      <c r="H27" s="32"/>
      <c r="I27" s="32"/>
      <c r="J27" s="32"/>
      <c r="K27" s="32"/>
      <c r="L27" s="27"/>
      <c r="M27" s="32"/>
      <c r="N27" s="1"/>
      <c r="O27" s="1"/>
      <c r="P27" s="1"/>
      <c r="Q27" s="1"/>
      <c r="R27" s="1"/>
      <c r="S27" s="1"/>
      <c r="T27" s="1"/>
      <c r="U27" s="1"/>
      <c r="V27" s="1"/>
      <c r="W27" s="1"/>
      <c r="X27" s="1"/>
      <c r="Y27" s="1"/>
      <c r="Z27" s="1"/>
      <c r="AA27" s="1"/>
      <c r="AB27" s="1"/>
      <c r="AC27" s="1"/>
      <c r="AD27" s="1"/>
      <c r="AE27" s="1"/>
      <c r="AF27" s="1"/>
      <c r="AG27" s="1"/>
      <c r="AH27" s="1"/>
      <c r="AI27" s="1"/>
    </row>
    <row r="28" spans="1:35" ht="15.75" customHeight="1" x14ac:dyDescent="0.25">
      <c r="A28" s="1"/>
      <c r="B28" s="3"/>
      <c r="C28" s="51"/>
      <c r="D28" s="51"/>
      <c r="E28" s="51"/>
      <c r="F28" s="78"/>
      <c r="G28" s="69"/>
      <c r="H28" s="32"/>
      <c r="I28" s="32"/>
      <c r="J28" s="32"/>
      <c r="K28" s="32"/>
      <c r="L28" s="27"/>
      <c r="M28" s="32"/>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ht="124.5" customHeight="1" x14ac:dyDescent="0.25">
      <c r="A30" s="1"/>
      <c r="B30" s="3"/>
      <c r="C30" s="51"/>
      <c r="D30" s="51"/>
      <c r="E30" s="51"/>
      <c r="F30" s="171" t="s">
        <v>143</v>
      </c>
      <c r="G30" s="171"/>
      <c r="H30" s="171"/>
      <c r="I30" s="171"/>
      <c r="J30" s="171"/>
      <c r="K30" s="171"/>
      <c r="L30" s="171"/>
      <c r="M30" s="171"/>
      <c r="N30" s="1"/>
      <c r="O30" s="1"/>
      <c r="P30" s="1"/>
      <c r="Q30" s="1"/>
      <c r="R30" s="1"/>
      <c r="S30" s="1"/>
      <c r="T30" s="1"/>
      <c r="U30" s="1"/>
      <c r="V30" s="1"/>
      <c r="W30" s="1"/>
      <c r="X30" s="1"/>
      <c r="Y30" s="1"/>
      <c r="Z30" s="1"/>
      <c r="AA30" s="1"/>
      <c r="AB30" s="1"/>
      <c r="AC30" s="1"/>
      <c r="AD30" s="1"/>
      <c r="AE30" s="1"/>
      <c r="AF30" s="1"/>
      <c r="AG30" s="1"/>
      <c r="AH30" s="1"/>
      <c r="AI30" s="1"/>
    </row>
    <row r="31" spans="1:35" ht="123.75" customHeight="1" x14ac:dyDescent="0.25">
      <c r="A31" s="1"/>
      <c r="B31" s="3"/>
      <c r="C31" s="51"/>
      <c r="D31" s="51"/>
      <c r="E31" s="51"/>
      <c r="F31" s="69"/>
      <c r="G31" s="69"/>
      <c r="H31" s="69"/>
      <c r="I31" s="69"/>
      <c r="J31" s="69"/>
      <c r="K31" s="69"/>
      <c r="L31" s="69"/>
      <c r="M31" s="69"/>
      <c r="N31" s="1"/>
      <c r="O31" s="1"/>
      <c r="P31" s="1"/>
      <c r="Q31" s="1"/>
      <c r="R31" s="1"/>
      <c r="S31" s="1"/>
      <c r="T31" s="1"/>
      <c r="U31" s="1"/>
      <c r="V31" s="1"/>
      <c r="W31" s="1"/>
      <c r="X31" s="1"/>
      <c r="Y31" s="1"/>
      <c r="Z31" s="1"/>
      <c r="AA31" s="1"/>
      <c r="AB31" s="1"/>
      <c r="AC31" s="1"/>
      <c r="AD31" s="1"/>
      <c r="AE31" s="1"/>
      <c r="AF31" s="1"/>
      <c r="AG31" s="1"/>
      <c r="AH31" s="1"/>
      <c r="AI31" s="1"/>
    </row>
    <row r="32" spans="1:35" ht="15.75" customHeight="1" x14ac:dyDescent="0.25">
      <c r="A32" s="1"/>
      <c r="B32" s="3"/>
      <c r="C32" s="51"/>
      <c r="D32" s="51"/>
      <c r="E32" s="51"/>
      <c r="F32" s="70"/>
      <c r="G32" s="71"/>
      <c r="H32" s="71"/>
      <c r="I32" s="71"/>
      <c r="J32" s="71"/>
      <c r="K32" s="71"/>
      <c r="L32" s="71"/>
      <c r="M32" s="69"/>
      <c r="N32" s="1"/>
      <c r="O32" s="1"/>
      <c r="P32" s="1"/>
      <c r="Q32" s="1"/>
      <c r="R32" s="1"/>
      <c r="S32" s="1"/>
      <c r="T32" s="1"/>
      <c r="U32" s="1"/>
      <c r="V32" s="1"/>
      <c r="W32" s="1"/>
      <c r="X32" s="1"/>
      <c r="Y32" s="1"/>
      <c r="Z32" s="1"/>
      <c r="AA32" s="1"/>
      <c r="AB32" s="1"/>
      <c r="AC32" s="1"/>
      <c r="AD32" s="1"/>
      <c r="AE32" s="1"/>
      <c r="AF32" s="1"/>
      <c r="AG32" s="1"/>
      <c r="AH32" s="1"/>
      <c r="AI32" s="1"/>
    </row>
    <row r="33" spans="1:35" ht="15.75" customHeight="1" x14ac:dyDescent="0.25">
      <c r="A33" s="1"/>
      <c r="B33" s="3"/>
      <c r="C33" s="51"/>
      <c r="D33" s="51"/>
      <c r="E33" s="51"/>
      <c r="F33" s="69"/>
      <c r="G33" s="69"/>
      <c r="H33" s="69"/>
      <c r="I33" s="69"/>
      <c r="J33" s="69"/>
      <c r="K33" s="69"/>
      <c r="L33" s="69"/>
      <c r="M33" s="69"/>
      <c r="N33" s="1"/>
      <c r="O33" s="1"/>
      <c r="P33" s="1"/>
      <c r="Q33" s="1"/>
      <c r="R33" s="1"/>
      <c r="S33" s="1"/>
      <c r="T33" s="1"/>
      <c r="U33" s="1"/>
      <c r="V33" s="1"/>
      <c r="W33" s="1"/>
      <c r="X33" s="1"/>
      <c r="Y33" s="1"/>
      <c r="Z33" s="1"/>
      <c r="AA33" s="1"/>
      <c r="AB33" s="1"/>
      <c r="AC33" s="1"/>
      <c r="AD33" s="1"/>
      <c r="AE33" s="1"/>
      <c r="AF33" s="1"/>
      <c r="AG33" s="1"/>
      <c r="AH33" s="1"/>
      <c r="AI33" s="1"/>
    </row>
    <row r="34" spans="1:35" ht="15.75" customHeight="1" x14ac:dyDescent="0.25">
      <c r="A34" s="1"/>
      <c r="B34" s="3"/>
      <c r="C34" s="51"/>
      <c r="D34" s="51"/>
      <c r="E34" s="51"/>
      <c r="F34" s="69"/>
      <c r="G34" s="69"/>
      <c r="H34" s="69"/>
      <c r="I34" s="69"/>
      <c r="J34" s="69"/>
      <c r="K34" s="69"/>
      <c r="L34" s="69"/>
      <c r="M34" s="69"/>
      <c r="N34" s="1"/>
      <c r="O34" s="1"/>
      <c r="P34" s="1"/>
      <c r="Q34" s="1"/>
      <c r="R34" s="1"/>
      <c r="S34" s="1"/>
      <c r="T34" s="1"/>
      <c r="U34" s="1"/>
      <c r="V34" s="1"/>
      <c r="W34" s="1"/>
      <c r="X34" s="1"/>
      <c r="Y34" s="1"/>
      <c r="Z34" s="1"/>
      <c r="AA34" s="1"/>
      <c r="AB34" s="1"/>
      <c r="AC34" s="1"/>
      <c r="AD34" s="1"/>
      <c r="AE34" s="1"/>
      <c r="AF34" s="1"/>
      <c r="AG34" s="1"/>
      <c r="AH34" s="1"/>
      <c r="AI34" s="1"/>
    </row>
    <row r="35" spans="1:35" ht="15.75" customHeight="1" x14ac:dyDescent="0.25">
      <c r="A35" s="1"/>
      <c r="B35" s="3"/>
      <c r="C35" s="51"/>
      <c r="D35" s="51"/>
      <c r="E35" s="51"/>
      <c r="F35" s="69"/>
      <c r="G35" s="69"/>
      <c r="H35" s="69"/>
      <c r="I35" s="69"/>
      <c r="J35" s="69"/>
      <c r="K35" s="69"/>
      <c r="L35" s="69"/>
      <c r="M35" s="69"/>
      <c r="N35" s="1"/>
      <c r="O35" s="1"/>
      <c r="P35" s="1"/>
      <c r="Q35" s="1"/>
      <c r="R35" s="1"/>
      <c r="S35" s="1"/>
      <c r="T35" s="1"/>
      <c r="U35" s="1"/>
      <c r="V35" s="1"/>
      <c r="W35" s="1"/>
      <c r="X35" s="1"/>
      <c r="Y35" s="1"/>
      <c r="Z35" s="1"/>
      <c r="AA35" s="1"/>
      <c r="AB35" s="1"/>
      <c r="AC35" s="1"/>
      <c r="AD35" s="1"/>
      <c r="AE35" s="1"/>
      <c r="AF35" s="1"/>
      <c r="AG35" s="1"/>
      <c r="AH35" s="1"/>
      <c r="AI35" s="1"/>
    </row>
    <row r="36" spans="1:35" ht="15.75" customHeight="1" x14ac:dyDescent="0.25">
      <c r="A36" s="1"/>
      <c r="B36" s="3"/>
      <c r="C36" s="51"/>
      <c r="D36" s="51"/>
      <c r="E36" s="51"/>
      <c r="F36" s="69"/>
      <c r="G36" s="69"/>
      <c r="H36" s="69"/>
      <c r="I36" s="69"/>
      <c r="J36" s="69"/>
      <c r="K36" s="69"/>
      <c r="L36" s="69"/>
      <c r="M36" s="69"/>
      <c r="N36" s="1"/>
      <c r="O36" s="1"/>
      <c r="P36" s="1"/>
      <c r="Q36" s="1"/>
      <c r="R36" s="1"/>
      <c r="S36" s="1"/>
      <c r="T36" s="1"/>
      <c r="U36" s="1"/>
      <c r="V36" s="1"/>
      <c r="W36" s="1"/>
      <c r="X36" s="1"/>
      <c r="Y36" s="1"/>
      <c r="Z36" s="1"/>
      <c r="AA36" s="1"/>
      <c r="AB36" s="1"/>
      <c r="AC36" s="1"/>
      <c r="AD36" s="1"/>
      <c r="AE36" s="1"/>
      <c r="AF36" s="1"/>
      <c r="AG36" s="1"/>
      <c r="AH36" s="1"/>
      <c r="AI36" s="1"/>
    </row>
    <row r="37" spans="1:35" ht="15.75" customHeight="1" x14ac:dyDescent="0.25">
      <c r="A37" s="1"/>
      <c r="B37" s="3"/>
      <c r="C37" s="51"/>
      <c r="D37" s="51"/>
      <c r="E37" s="51"/>
      <c r="F37" s="69"/>
      <c r="G37" s="69"/>
      <c r="H37" s="69"/>
      <c r="I37" s="69"/>
      <c r="J37" s="69"/>
      <c r="K37" s="69"/>
      <c r="L37" s="69"/>
      <c r="M37" s="69"/>
      <c r="N37" s="1"/>
      <c r="O37" s="1"/>
      <c r="P37" s="1"/>
      <c r="Q37" s="1"/>
      <c r="R37" s="1"/>
      <c r="S37" s="1"/>
      <c r="T37" s="1"/>
      <c r="U37" s="1"/>
      <c r="V37" s="1"/>
      <c r="W37" s="1"/>
      <c r="X37" s="1"/>
      <c r="Y37" s="1"/>
      <c r="Z37" s="1"/>
      <c r="AA37" s="1"/>
      <c r="AB37" s="1"/>
      <c r="AC37" s="1"/>
      <c r="AD37" s="1"/>
      <c r="AE37" s="1"/>
      <c r="AF37" s="1"/>
      <c r="AG37" s="1"/>
      <c r="AH37" s="1"/>
      <c r="AI37" s="1"/>
    </row>
    <row r="38" spans="1:35" ht="15.75" customHeight="1" x14ac:dyDescent="0.25">
      <c r="A38" s="1"/>
      <c r="B38" s="3"/>
      <c r="C38" s="51"/>
      <c r="D38" s="51"/>
      <c r="E38" s="51"/>
      <c r="F38" s="69"/>
      <c r="G38" s="69"/>
      <c r="H38" s="69"/>
      <c r="I38" s="69"/>
      <c r="J38" s="69"/>
      <c r="K38" s="69"/>
      <c r="L38" s="69"/>
      <c r="M38" s="69"/>
      <c r="N38" s="1"/>
      <c r="O38" s="1"/>
      <c r="P38" s="1"/>
      <c r="Q38" s="1"/>
      <c r="R38" s="1"/>
      <c r="S38" s="1"/>
      <c r="T38" s="1"/>
      <c r="U38" s="1"/>
      <c r="V38" s="1"/>
      <c r="W38" s="1"/>
      <c r="X38" s="1"/>
      <c r="Y38" s="1"/>
      <c r="Z38" s="1"/>
      <c r="AA38" s="1"/>
      <c r="AB38" s="1"/>
      <c r="AC38" s="1"/>
      <c r="AD38" s="1"/>
      <c r="AE38" s="1"/>
      <c r="AF38" s="1"/>
      <c r="AG38" s="1"/>
      <c r="AH38" s="1"/>
      <c r="AI38" s="1"/>
    </row>
    <row r="39" spans="1:35" ht="15.75" customHeight="1" x14ac:dyDescent="0.25">
      <c r="A39" s="1"/>
      <c r="B39" s="3"/>
      <c r="C39" s="51"/>
      <c r="D39" s="51"/>
      <c r="E39" s="51"/>
      <c r="F39" s="69"/>
      <c r="G39" s="69"/>
      <c r="H39" s="69"/>
      <c r="I39" s="69"/>
      <c r="J39" s="69"/>
      <c r="K39" s="69"/>
      <c r="L39" s="69"/>
      <c r="M39" s="69"/>
      <c r="N39" s="1"/>
      <c r="O39" s="1"/>
      <c r="P39" s="1"/>
      <c r="Q39" s="1"/>
      <c r="R39" s="1"/>
      <c r="S39" s="1"/>
      <c r="T39" s="1"/>
      <c r="U39" s="1"/>
      <c r="V39" s="1"/>
      <c r="W39" s="1"/>
      <c r="X39" s="1"/>
      <c r="Y39" s="1"/>
      <c r="Z39" s="1"/>
      <c r="AA39" s="1"/>
      <c r="AB39" s="1"/>
      <c r="AC39" s="1"/>
      <c r="AD39" s="1"/>
      <c r="AE39" s="1"/>
      <c r="AF39" s="1"/>
      <c r="AG39" s="1"/>
      <c r="AH39" s="1"/>
      <c r="AI39" s="1"/>
    </row>
    <row r="40" spans="1:35" ht="16.5" customHeight="1" x14ac:dyDescent="0.25">
      <c r="A40" s="1"/>
      <c r="B40" s="3"/>
      <c r="C40" s="51"/>
      <c r="D40" s="51"/>
      <c r="E40" s="51"/>
      <c r="F40" s="69"/>
      <c r="G40" s="69"/>
      <c r="H40" s="69"/>
      <c r="I40" s="69"/>
      <c r="J40" s="69"/>
      <c r="K40" s="69"/>
      <c r="L40" s="69"/>
      <c r="M40" s="69"/>
      <c r="N40" s="1"/>
      <c r="O40" s="1"/>
      <c r="P40" s="1"/>
      <c r="Q40" s="1"/>
      <c r="R40" s="1"/>
      <c r="S40" s="1"/>
      <c r="T40" s="1"/>
      <c r="U40" s="1"/>
      <c r="V40" s="1"/>
      <c r="W40" s="1"/>
      <c r="X40" s="1"/>
      <c r="Y40" s="1"/>
      <c r="Z40" s="1"/>
      <c r="AA40" s="1"/>
      <c r="AB40" s="1"/>
      <c r="AC40" s="1"/>
      <c r="AD40" s="1"/>
      <c r="AE40" s="1"/>
      <c r="AF40" s="1"/>
      <c r="AG40" s="1"/>
      <c r="AH40" s="1"/>
      <c r="AI40" s="1"/>
    </row>
    <row r="41" spans="1:35" ht="21.75" customHeight="1" x14ac:dyDescent="0.25">
      <c r="A41" s="1"/>
      <c r="B41" s="3"/>
      <c r="C41" s="51"/>
      <c r="D41" s="51"/>
      <c r="E41" s="51"/>
      <c r="F41" s="69"/>
      <c r="G41" s="69"/>
      <c r="H41" s="69"/>
      <c r="I41" s="69"/>
      <c r="J41" s="69"/>
      <c r="K41" s="69"/>
      <c r="L41" s="69"/>
      <c r="M41" s="69"/>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ht="79.5" customHeight="1" x14ac:dyDescent="0.25">
      <c r="A43" s="1"/>
      <c r="B43" s="3"/>
      <c r="D43" s="52"/>
      <c r="E43" s="52"/>
      <c r="F43" s="170" t="s">
        <v>144</v>
      </c>
      <c r="G43" s="170"/>
      <c r="H43" s="170"/>
      <c r="I43" s="170"/>
      <c r="J43" s="170"/>
      <c r="K43" s="170"/>
      <c r="L43" s="170"/>
      <c r="M43" s="88"/>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3"/>
      <c r="C44" s="54"/>
      <c r="D44" s="53"/>
      <c r="E44" s="53"/>
      <c r="F44" s="50"/>
      <c r="G44" s="50"/>
      <c r="H44" s="50"/>
      <c r="I44" s="50"/>
      <c r="J44" s="50"/>
      <c r="K44" s="50"/>
      <c r="L44" s="50"/>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3"/>
      <c r="C45" s="54"/>
      <c r="D45" s="53"/>
      <c r="E45" s="53"/>
      <c r="F45" s="50"/>
      <c r="G45" s="50"/>
      <c r="H45" s="50"/>
      <c r="I45" s="50"/>
      <c r="J45" s="50"/>
      <c r="K45" s="50"/>
      <c r="L45" s="50"/>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3"/>
      <c r="C46" s="54"/>
      <c r="D46" s="53"/>
      <c r="E46" s="53"/>
      <c r="F46" s="50"/>
      <c r="G46" s="50"/>
      <c r="H46" s="50"/>
      <c r="I46" s="50"/>
      <c r="J46" s="50"/>
      <c r="K46" s="50"/>
      <c r="L46" s="50"/>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3"/>
      <c r="C47" s="54"/>
      <c r="D47" s="55"/>
      <c r="E47" s="55"/>
      <c r="F47" s="50"/>
      <c r="G47" s="50"/>
      <c r="H47" s="50"/>
      <c r="I47" s="50"/>
      <c r="J47" s="50"/>
      <c r="K47" s="50"/>
      <c r="L47" s="50"/>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3"/>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3"/>
      <c r="C49" s="54"/>
      <c r="D49" s="55"/>
      <c r="E49" s="55"/>
      <c r="F49" s="50"/>
      <c r="G49" s="50"/>
      <c r="H49" s="50"/>
      <c r="I49" s="50"/>
      <c r="J49" s="50"/>
      <c r="K49" s="50"/>
      <c r="L49" s="50"/>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3"/>
      <c r="F50" s="52"/>
      <c r="G50" s="4"/>
      <c r="N50" s="1"/>
      <c r="O50" s="1"/>
      <c r="P50" s="1"/>
      <c r="Q50" s="1"/>
      <c r="R50" s="1"/>
      <c r="S50" s="1"/>
      <c r="T50" s="1"/>
      <c r="U50" s="1"/>
      <c r="V50" s="1"/>
      <c r="W50" s="1"/>
      <c r="X50" s="1"/>
      <c r="Y50" s="1"/>
      <c r="Z50" s="1"/>
      <c r="AA50" s="1"/>
      <c r="AB50" s="1"/>
      <c r="AC50" s="1"/>
      <c r="AD50" s="1"/>
      <c r="AE50" s="1"/>
      <c r="AF50" s="1"/>
      <c r="AG50" s="1"/>
      <c r="AH50" s="1"/>
      <c r="AI50" s="1"/>
    </row>
    <row r="51" spans="1:35" ht="115.5" customHeight="1" x14ac:dyDescent="0.25">
      <c r="A51" s="1"/>
      <c r="B51" s="3"/>
      <c r="C51" s="56"/>
      <c r="F51" s="152"/>
      <c r="G51" s="152"/>
      <c r="H51" s="152"/>
      <c r="I51" s="152"/>
      <c r="J51" s="152"/>
      <c r="K51" s="152"/>
      <c r="L51" s="152"/>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3"/>
      <c r="C52" s="56"/>
      <c r="F52" s="165"/>
      <c r="G52" s="165"/>
      <c r="H52" s="165"/>
      <c r="I52" s="165"/>
      <c r="J52" s="165"/>
      <c r="K52" s="165"/>
      <c r="L52" s="165"/>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3"/>
      <c r="C53" s="56"/>
      <c r="F53" s="75"/>
      <c r="G53" s="74"/>
      <c r="H53" s="74"/>
      <c r="I53" s="74"/>
      <c r="J53" s="74"/>
      <c r="K53" s="74"/>
      <c r="L53" s="74"/>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3"/>
      <c r="C54" s="56"/>
      <c r="F54" s="152"/>
      <c r="G54" s="152"/>
      <c r="H54" s="152"/>
      <c r="I54" s="152"/>
      <c r="J54" s="152"/>
      <c r="K54" s="152"/>
      <c r="L54" s="152"/>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3"/>
      <c r="C55" s="77"/>
      <c r="F55" s="74"/>
      <c r="G55" s="74"/>
      <c r="H55" s="74"/>
      <c r="I55" s="74"/>
      <c r="J55" s="74"/>
      <c r="K55" s="74"/>
      <c r="L55" s="74"/>
      <c r="N55" s="1"/>
      <c r="O55" s="1"/>
      <c r="P55" s="1"/>
      <c r="Q55" s="1"/>
      <c r="R55" s="1"/>
      <c r="S55" s="1"/>
      <c r="T55" s="1"/>
      <c r="U55" s="1"/>
      <c r="V55" s="1"/>
      <c r="W55" s="1"/>
      <c r="X55" s="1"/>
      <c r="Y55" s="1"/>
      <c r="Z55" s="1"/>
      <c r="AA55" s="1"/>
      <c r="AB55" s="1"/>
      <c r="AC55" s="1"/>
      <c r="AD55" s="1"/>
      <c r="AE55" s="1"/>
      <c r="AF55" s="1"/>
      <c r="AG55" s="1"/>
      <c r="AH55" s="1"/>
      <c r="AI55" s="1"/>
    </row>
    <row r="56" spans="1:35" ht="144.75" customHeight="1" x14ac:dyDescent="0.25">
      <c r="A56" s="1"/>
      <c r="B56" s="3"/>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ht="15" customHeight="1" x14ac:dyDescent="0.25">
      <c r="A58" s="1"/>
      <c r="B58" s="3"/>
      <c r="C58" s="56"/>
      <c r="F58" s="166" t="s">
        <v>145</v>
      </c>
      <c r="G58" s="166"/>
      <c r="H58" s="166"/>
      <c r="I58" s="166"/>
      <c r="J58" s="166"/>
      <c r="K58" s="166"/>
      <c r="L58" s="166"/>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3"/>
      <c r="C59" s="56"/>
      <c r="F59" s="166"/>
      <c r="G59" s="166"/>
      <c r="H59" s="166"/>
      <c r="I59" s="166"/>
      <c r="J59" s="166"/>
      <c r="K59" s="166"/>
      <c r="L59" s="166"/>
      <c r="N59" s="1"/>
      <c r="O59" s="1"/>
      <c r="P59" s="1"/>
      <c r="Q59" s="1"/>
      <c r="R59" s="1"/>
      <c r="S59" s="1"/>
      <c r="T59" s="1"/>
      <c r="U59" s="1"/>
      <c r="V59" s="1"/>
      <c r="W59" s="1"/>
      <c r="X59" s="1"/>
      <c r="Y59" s="1"/>
      <c r="Z59" s="1"/>
      <c r="AA59" s="1"/>
      <c r="AB59" s="1"/>
      <c r="AC59" s="1"/>
      <c r="AD59" s="1"/>
      <c r="AE59" s="1"/>
      <c r="AF59" s="1"/>
      <c r="AG59" s="1"/>
      <c r="AH59" s="1"/>
      <c r="AI59" s="1"/>
    </row>
    <row r="60" spans="1:35" ht="9" customHeight="1" x14ac:dyDescent="0.25">
      <c r="A60" s="1"/>
      <c r="B60" s="3"/>
      <c r="C60" s="56"/>
      <c r="F60" s="166"/>
      <c r="G60" s="166"/>
      <c r="H60" s="166"/>
      <c r="I60" s="166"/>
      <c r="J60" s="166"/>
      <c r="K60" s="166"/>
      <c r="L60" s="166"/>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3"/>
      <c r="C61" s="56"/>
      <c r="F61" s="165"/>
      <c r="G61" s="165"/>
      <c r="H61" s="165"/>
      <c r="I61" s="165"/>
      <c r="J61" s="165"/>
      <c r="K61" s="165"/>
      <c r="L61" s="165"/>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3"/>
      <c r="C62" s="56"/>
      <c r="F62" s="165"/>
      <c r="G62" s="165"/>
      <c r="H62" s="165"/>
      <c r="I62" s="165"/>
      <c r="J62" s="165"/>
      <c r="K62" s="165"/>
      <c r="L62" s="165"/>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3"/>
      <c r="C63" s="56"/>
      <c r="F63" s="165"/>
      <c r="G63" s="165"/>
      <c r="H63" s="165"/>
      <c r="I63" s="165"/>
      <c r="J63" s="165"/>
      <c r="K63" s="165"/>
      <c r="L63" s="165"/>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3"/>
      <c r="C64" s="56"/>
      <c r="F64" s="165"/>
      <c r="G64" s="165"/>
      <c r="H64" s="165"/>
      <c r="I64" s="165"/>
      <c r="J64" s="165"/>
      <c r="K64" s="165"/>
      <c r="L64" s="165"/>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3"/>
      <c r="C65" s="56"/>
      <c r="F65" s="165"/>
      <c r="G65" s="165"/>
      <c r="H65" s="165"/>
      <c r="I65" s="165"/>
      <c r="J65" s="165"/>
      <c r="K65" s="165"/>
      <c r="L65" s="165"/>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3"/>
      <c r="C66" s="56"/>
      <c r="F66" s="165"/>
      <c r="G66" s="165"/>
      <c r="H66" s="165"/>
      <c r="I66" s="165"/>
      <c r="J66" s="165"/>
      <c r="K66" s="165"/>
      <c r="L66" s="165"/>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3"/>
      <c r="C67" s="56"/>
      <c r="F67" s="165"/>
      <c r="G67" s="165"/>
      <c r="H67" s="165"/>
      <c r="I67" s="165"/>
      <c r="J67" s="165"/>
      <c r="K67" s="165"/>
      <c r="L67" s="165"/>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3"/>
      <c r="C68" s="56"/>
      <c r="F68" s="165"/>
      <c r="G68" s="165"/>
      <c r="H68" s="165"/>
      <c r="I68" s="165"/>
      <c r="J68" s="165"/>
      <c r="K68" s="165"/>
      <c r="L68" s="165"/>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3"/>
      <c r="C69" s="56"/>
      <c r="F69" s="165"/>
      <c r="G69" s="165"/>
      <c r="H69" s="165"/>
      <c r="I69" s="165"/>
      <c r="J69" s="165"/>
      <c r="K69" s="165"/>
      <c r="L69" s="165"/>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3"/>
      <c r="C70" s="56"/>
      <c r="F70" s="165"/>
      <c r="G70" s="165"/>
      <c r="H70" s="165"/>
      <c r="I70" s="165"/>
      <c r="J70" s="165"/>
      <c r="K70" s="165"/>
      <c r="L70" s="165"/>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3"/>
      <c r="C71" s="56"/>
      <c r="F71" s="165"/>
      <c r="G71" s="165"/>
      <c r="H71" s="165"/>
      <c r="I71" s="165"/>
      <c r="J71" s="165"/>
      <c r="K71" s="165"/>
      <c r="L71" s="165"/>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3"/>
      <c r="C72" s="56"/>
      <c r="F72" s="165"/>
      <c r="G72" s="165"/>
      <c r="H72" s="165"/>
      <c r="I72" s="165"/>
      <c r="J72" s="165"/>
      <c r="K72" s="165"/>
      <c r="L72" s="165"/>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3"/>
      <c r="C73" s="56"/>
      <c r="F73" s="75"/>
      <c r="G73" s="74"/>
      <c r="H73" s="74"/>
      <c r="I73" s="74"/>
      <c r="J73" s="74"/>
      <c r="K73" s="74"/>
      <c r="L73" s="74"/>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3"/>
      <c r="C74" s="56"/>
      <c r="F74" s="75"/>
      <c r="G74" s="74"/>
      <c r="H74" s="74"/>
      <c r="I74" s="74"/>
      <c r="J74" s="74"/>
      <c r="K74" s="74"/>
      <c r="L74" s="74"/>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3"/>
      <c r="C75" s="56"/>
      <c r="F75" s="75"/>
      <c r="G75" s="74"/>
      <c r="H75" s="74"/>
      <c r="I75" s="74"/>
      <c r="J75" s="74"/>
      <c r="K75" s="74"/>
      <c r="L75" s="74"/>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3"/>
      <c r="C76" s="56"/>
      <c r="F76" s="165"/>
      <c r="G76" s="165"/>
      <c r="H76" s="165"/>
      <c r="I76" s="165"/>
      <c r="J76" s="165"/>
      <c r="K76" s="165"/>
      <c r="L76" s="165"/>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3"/>
      <c r="C77" s="56"/>
      <c r="F77" s="165"/>
      <c r="G77" s="165"/>
      <c r="H77" s="165"/>
      <c r="I77" s="165"/>
      <c r="J77" s="165"/>
      <c r="K77" s="165"/>
      <c r="L77" s="165"/>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3"/>
      <c r="C78" s="56"/>
      <c r="F78" s="165"/>
      <c r="G78" s="165"/>
      <c r="H78" s="165"/>
      <c r="I78" s="165"/>
      <c r="J78" s="165"/>
      <c r="K78" s="165"/>
      <c r="L78" s="165"/>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3"/>
      <c r="C79" s="56"/>
      <c r="F79" s="165"/>
      <c r="G79" s="165"/>
      <c r="H79" s="165"/>
      <c r="I79" s="165"/>
      <c r="J79" s="165"/>
      <c r="K79" s="165"/>
      <c r="L79" s="165"/>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3"/>
      <c r="C80" s="56"/>
      <c r="F80" s="165"/>
      <c r="G80" s="165"/>
      <c r="H80" s="165"/>
      <c r="I80" s="165"/>
      <c r="J80" s="165"/>
      <c r="K80" s="165"/>
      <c r="L80" s="165"/>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3"/>
      <c r="C81" s="56"/>
      <c r="F81" s="165"/>
      <c r="G81" s="165"/>
      <c r="H81" s="165"/>
      <c r="I81" s="165"/>
      <c r="J81" s="165"/>
      <c r="K81" s="165"/>
      <c r="L81" s="165"/>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3"/>
      <c r="C82" s="56"/>
      <c r="F82" s="165"/>
      <c r="G82" s="165"/>
      <c r="H82" s="165"/>
      <c r="I82" s="165"/>
      <c r="J82" s="165"/>
      <c r="K82" s="165"/>
      <c r="L82" s="165"/>
      <c r="N82" s="1"/>
      <c r="O82" s="1"/>
      <c r="P82" s="1"/>
      <c r="Q82" s="1"/>
      <c r="R82" s="1"/>
      <c r="S82" s="1"/>
      <c r="T82" s="1"/>
      <c r="U82" s="1"/>
      <c r="V82" s="1"/>
      <c r="W82" s="1"/>
      <c r="X82" s="1"/>
      <c r="Y82" s="1"/>
      <c r="Z82" s="1"/>
      <c r="AA82" s="1"/>
      <c r="AB82" s="1"/>
      <c r="AC82" s="1"/>
      <c r="AD82" s="1"/>
      <c r="AE82" s="1"/>
      <c r="AF82" s="1"/>
      <c r="AG82" s="1"/>
      <c r="AH82" s="1"/>
      <c r="AI82" s="1"/>
    </row>
    <row r="83" spans="1:35" ht="42" customHeight="1" x14ac:dyDescent="0.25">
      <c r="A83" s="1"/>
      <c r="B83" s="3"/>
      <c r="C83" s="56"/>
      <c r="F83" s="165"/>
      <c r="G83" s="165"/>
      <c r="H83" s="165"/>
      <c r="I83" s="165"/>
      <c r="J83" s="165"/>
      <c r="K83" s="165"/>
      <c r="L83" s="165"/>
      <c r="N83" s="1"/>
      <c r="O83" s="1"/>
      <c r="P83" s="1"/>
      <c r="Q83" s="1"/>
      <c r="R83" s="1"/>
      <c r="S83" s="1"/>
      <c r="T83" s="1"/>
      <c r="U83" s="1"/>
      <c r="V83" s="1"/>
      <c r="W83" s="1"/>
      <c r="X83" s="1"/>
      <c r="Y83" s="1"/>
      <c r="Z83" s="1"/>
      <c r="AA83" s="1"/>
      <c r="AB83" s="1"/>
      <c r="AC83" s="1"/>
      <c r="AD83" s="1"/>
      <c r="AE83" s="1"/>
      <c r="AF83" s="1"/>
      <c r="AG83" s="1"/>
      <c r="AH83" s="1"/>
      <c r="AI83" s="1"/>
    </row>
    <row r="84" spans="1:35" ht="25.5" customHeight="1" x14ac:dyDescent="0.25">
      <c r="A84" s="1"/>
      <c r="B84" s="3"/>
      <c r="C84" s="77"/>
      <c r="F84" s="89" t="s">
        <v>146</v>
      </c>
      <c r="G84" s="74"/>
      <c r="H84" s="74"/>
      <c r="I84" s="74"/>
      <c r="J84" s="74"/>
      <c r="K84" s="74"/>
      <c r="L84" s="74"/>
      <c r="N84" s="1"/>
      <c r="O84" s="1"/>
      <c r="P84" s="1"/>
      <c r="Q84" s="1"/>
      <c r="R84" s="1"/>
      <c r="S84" s="1"/>
      <c r="T84" s="1"/>
      <c r="U84" s="1"/>
      <c r="V84" s="1"/>
      <c r="W84" s="1"/>
      <c r="X84" s="1"/>
      <c r="Y84" s="1"/>
      <c r="Z84" s="1"/>
      <c r="AA84" s="1"/>
      <c r="AB84" s="1"/>
      <c r="AC84" s="1"/>
      <c r="AD84" s="1"/>
      <c r="AE84" s="1"/>
      <c r="AF84" s="1"/>
      <c r="AG84" s="1"/>
      <c r="AH84" s="1"/>
      <c r="AI84" s="1"/>
    </row>
    <row r="85" spans="1:35" ht="8.25" customHeight="1" x14ac:dyDescent="0.25">
      <c r="A85" s="1"/>
      <c r="B85" s="3"/>
      <c r="C85" s="77"/>
      <c r="F85" s="75"/>
      <c r="G85" s="74"/>
      <c r="H85" s="74"/>
      <c r="I85" s="74"/>
      <c r="J85" s="74"/>
      <c r="K85" s="74"/>
      <c r="L85" s="74"/>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57.75" customHeight="1" x14ac:dyDescent="0.25">
      <c r="A87" s="1"/>
      <c r="B87" s="3"/>
      <c r="C87" s="56"/>
      <c r="F87" s="166" t="s">
        <v>147</v>
      </c>
      <c r="G87" s="166"/>
      <c r="H87" s="166"/>
      <c r="I87" s="166"/>
      <c r="J87" s="166"/>
      <c r="K87" s="166"/>
      <c r="L87" s="166"/>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sheetData>
  <sheetProtection algorithmName="SHA-512" hashValue="jYZulHbSl85s9V7act6sBhrB7Wgm5pUclPnob7enlBuzcmTmyEIwZuryoMeIYslgEho+OOmAGK9FgKzymEjo5g==" saltValue="/2+FJI7TYiqxlvNn7bmpcA==" spinCount="100000" sheet="1" formatColumns="0" formatRows="0"/>
  <mergeCells count="33">
    <mergeCell ref="F43:L43"/>
    <mergeCell ref="F30:M30"/>
    <mergeCell ref="F11:K11"/>
    <mergeCell ref="F81:L81"/>
    <mergeCell ref="F82:L82"/>
    <mergeCell ref="F68:L68"/>
    <mergeCell ref="F69:L69"/>
    <mergeCell ref="F70:L70"/>
    <mergeCell ref="F71:L71"/>
    <mergeCell ref="F72:L72"/>
    <mergeCell ref="F63:L63"/>
    <mergeCell ref="F64:L64"/>
    <mergeCell ref="F65:L65"/>
    <mergeCell ref="F66:L66"/>
    <mergeCell ref="F67:L67"/>
    <mergeCell ref="F61:L61"/>
    <mergeCell ref="F83:L83"/>
    <mergeCell ref="F87:L87"/>
    <mergeCell ref="F76:L76"/>
    <mergeCell ref="F77:L77"/>
    <mergeCell ref="F78:L78"/>
    <mergeCell ref="F79:L79"/>
    <mergeCell ref="F80:L80"/>
    <mergeCell ref="F62:L62"/>
    <mergeCell ref="F58:L60"/>
    <mergeCell ref="F51:L51"/>
    <mergeCell ref="F52:L52"/>
    <mergeCell ref="F54:L54"/>
    <mergeCell ref="F3:L3"/>
    <mergeCell ref="F6:M6"/>
    <mergeCell ref="F8:G8"/>
    <mergeCell ref="F9:G9"/>
    <mergeCell ref="I8:K9"/>
  </mergeCells>
  <pageMargins left="0.7" right="0.7" top="0.75" bottom="0.75" header="0.3" footer="0.3"/>
  <pageSetup paperSize="8" scale="2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dimension ref="A1:AB367"/>
  <sheetViews>
    <sheetView workbookViewId="0">
      <selection activeCell="E14" sqref="E14"/>
    </sheetView>
  </sheetViews>
  <sheetFormatPr baseColWidth="10" defaultColWidth="10.5703125" defaultRowHeight="15" x14ac:dyDescent="0.25"/>
  <cols>
    <col min="1" max="1" width="2.5703125" customWidth="1"/>
    <col min="2" max="2" width="1.42578125" customWidth="1"/>
    <col min="3" max="3" width="1.85546875" customWidth="1"/>
    <col min="6" max="6" width="112.42578125"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x14ac:dyDescent="0.25">
      <c r="A3" s="1"/>
      <c r="B3" s="1"/>
      <c r="C3" s="1"/>
      <c r="D3" s="1"/>
      <c r="E3" s="1"/>
      <c r="F3" s="1"/>
      <c r="G3" s="1"/>
      <c r="H3" s="1"/>
      <c r="I3" s="1"/>
      <c r="J3" s="1"/>
      <c r="K3" s="1"/>
      <c r="L3" s="1"/>
      <c r="M3" s="1"/>
      <c r="N3" s="1"/>
      <c r="O3" s="1"/>
      <c r="P3" s="1"/>
      <c r="Q3" s="1"/>
      <c r="R3" s="1"/>
      <c r="S3" s="1"/>
      <c r="T3" s="1"/>
      <c r="U3" s="1"/>
      <c r="V3" s="1"/>
      <c r="W3" s="1"/>
      <c r="X3" s="1"/>
      <c r="Y3" s="1"/>
      <c r="Z3" s="1"/>
      <c r="AA3" s="1"/>
      <c r="AB3" s="1"/>
    </row>
    <row r="4" spans="1:28" x14ac:dyDescent="0.25">
      <c r="A4" s="1"/>
      <c r="B4" s="1"/>
      <c r="C4" s="1"/>
      <c r="D4" s="1"/>
      <c r="E4" s="1"/>
      <c r="F4" s="1"/>
      <c r="G4" s="1"/>
      <c r="H4" s="1"/>
      <c r="I4" s="1"/>
      <c r="J4" s="1"/>
      <c r="K4" s="1"/>
      <c r="L4" s="1"/>
      <c r="M4" s="1"/>
      <c r="N4" s="1"/>
      <c r="O4" s="1"/>
      <c r="P4" s="1"/>
      <c r="Q4" s="1"/>
      <c r="R4" s="1"/>
      <c r="S4" s="1"/>
      <c r="T4" s="1"/>
      <c r="U4" s="1"/>
      <c r="V4" s="1"/>
      <c r="W4" s="1"/>
      <c r="X4" s="1"/>
      <c r="Y4" s="1"/>
      <c r="Z4" s="1"/>
      <c r="AA4" s="1"/>
      <c r="AB4" s="1"/>
    </row>
    <row r="5" spans="1:28" x14ac:dyDescent="0.25">
      <c r="A5" s="1"/>
      <c r="B5" s="1"/>
      <c r="C5" s="1"/>
      <c r="D5" s="1"/>
      <c r="E5" s="1"/>
      <c r="F5" s="1"/>
      <c r="G5" s="1"/>
      <c r="H5" s="1"/>
      <c r="I5" s="1"/>
      <c r="J5" s="1"/>
      <c r="K5" s="1"/>
      <c r="L5" s="1"/>
      <c r="M5" s="1"/>
      <c r="N5" s="1"/>
      <c r="O5" s="1"/>
      <c r="P5" s="1"/>
      <c r="Q5" s="1"/>
      <c r="R5" s="1"/>
      <c r="S5" s="1"/>
      <c r="T5" s="1"/>
      <c r="U5" s="1"/>
      <c r="V5" s="1"/>
      <c r="W5" s="1"/>
      <c r="X5" s="1"/>
      <c r="Y5" s="1"/>
      <c r="Z5" s="1"/>
      <c r="AA5" s="1"/>
      <c r="AB5" s="1"/>
    </row>
    <row r="6" spans="1:28"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x14ac:dyDescent="0.25">
      <c r="A7" s="1"/>
      <c r="B7" s="1"/>
      <c r="C7" s="1"/>
      <c r="D7" s="1"/>
      <c r="E7" s="1"/>
      <c r="F7" s="1"/>
      <c r="G7" s="1"/>
      <c r="H7" s="1"/>
      <c r="I7" s="1"/>
      <c r="J7" s="1"/>
      <c r="K7" s="1"/>
      <c r="L7" s="1"/>
      <c r="M7" s="1"/>
      <c r="N7" s="1"/>
      <c r="O7" s="1"/>
      <c r="P7" s="1"/>
      <c r="Q7" s="1"/>
      <c r="R7" s="1"/>
      <c r="S7" s="1"/>
      <c r="T7" s="1"/>
      <c r="U7" s="1"/>
      <c r="V7" s="1"/>
      <c r="W7" s="1"/>
      <c r="X7" s="1"/>
      <c r="Y7" s="1"/>
      <c r="Z7" s="1"/>
      <c r="AA7" s="1"/>
      <c r="AB7" s="1"/>
    </row>
    <row r="8" spans="1:28" x14ac:dyDescent="0.25">
      <c r="A8" s="1"/>
      <c r="B8" s="1"/>
      <c r="C8" s="1"/>
      <c r="D8" s="1"/>
      <c r="E8" s="1"/>
      <c r="F8" s="1"/>
      <c r="G8" s="1"/>
      <c r="H8" s="1"/>
      <c r="I8" s="1"/>
      <c r="J8" s="1"/>
      <c r="K8" s="1"/>
      <c r="L8" s="1"/>
      <c r="M8" s="1"/>
      <c r="N8" s="1"/>
      <c r="O8" s="1"/>
      <c r="P8" s="1"/>
      <c r="Q8" s="1"/>
      <c r="R8" s="1"/>
      <c r="S8" s="1"/>
      <c r="T8" s="1"/>
      <c r="U8" s="1"/>
      <c r="V8" s="1"/>
      <c r="W8" s="1"/>
      <c r="X8" s="1"/>
      <c r="Y8" s="1"/>
      <c r="Z8" s="1"/>
      <c r="AA8" s="1"/>
      <c r="AB8" s="1"/>
    </row>
    <row r="9" spans="1:28" x14ac:dyDescent="0.25">
      <c r="A9" s="1"/>
      <c r="B9" s="3"/>
      <c r="C9" s="2"/>
      <c r="D9" s="4"/>
      <c r="E9" s="4"/>
      <c r="F9" s="2"/>
      <c r="G9" s="2"/>
      <c r="H9" s="1"/>
      <c r="I9" s="1"/>
      <c r="J9" s="1"/>
      <c r="K9" s="1"/>
      <c r="L9" s="1"/>
      <c r="M9" s="1"/>
      <c r="N9" s="1"/>
      <c r="O9" s="1"/>
      <c r="P9" s="1"/>
      <c r="Q9" s="1"/>
      <c r="R9" s="1"/>
      <c r="S9" s="1"/>
      <c r="T9" s="1"/>
      <c r="U9" s="1"/>
      <c r="V9" s="1"/>
      <c r="W9" s="1"/>
      <c r="X9" s="1"/>
      <c r="Y9" s="1"/>
      <c r="Z9" s="1"/>
      <c r="AA9" s="1"/>
      <c r="AB9" s="1"/>
    </row>
    <row r="10" spans="1:28" x14ac:dyDescent="0.25">
      <c r="A10" s="1"/>
      <c r="B10" s="3"/>
      <c r="C10" s="2"/>
      <c r="D10" s="17" t="s">
        <v>148</v>
      </c>
      <c r="E10" s="17" t="s">
        <v>149</v>
      </c>
      <c r="F10" s="17" t="s">
        <v>150</v>
      </c>
      <c r="G10" s="2"/>
      <c r="H10" s="1"/>
      <c r="I10" s="1"/>
      <c r="J10" s="1"/>
      <c r="K10" s="1"/>
      <c r="L10" s="1"/>
      <c r="M10" s="1"/>
      <c r="N10" s="1"/>
      <c r="O10" s="1"/>
      <c r="P10" s="1"/>
      <c r="Q10" s="1"/>
      <c r="R10" s="1"/>
      <c r="S10" s="1"/>
      <c r="T10" s="1"/>
      <c r="U10" s="1"/>
      <c r="V10" s="1"/>
      <c r="W10" s="1"/>
      <c r="X10" s="1"/>
      <c r="Y10" s="1"/>
      <c r="Z10" s="1"/>
      <c r="AA10" s="1"/>
      <c r="AB10" s="1"/>
    </row>
    <row r="11" spans="1:28" x14ac:dyDescent="0.25">
      <c r="A11" s="1"/>
      <c r="B11" s="3"/>
      <c r="C11" s="2"/>
      <c r="D11" s="15" t="s">
        <v>151</v>
      </c>
      <c r="E11" s="18">
        <v>43538</v>
      </c>
      <c r="F11" s="15" t="s">
        <v>152</v>
      </c>
      <c r="G11" s="2"/>
      <c r="H11" s="1"/>
      <c r="I11" s="1"/>
      <c r="J11" s="1"/>
      <c r="K11" s="1"/>
      <c r="L11" s="1"/>
      <c r="M11" s="1"/>
      <c r="N11" s="1"/>
      <c r="O11" s="1"/>
      <c r="P11" s="1"/>
      <c r="Q11" s="1"/>
      <c r="R11" s="1"/>
      <c r="S11" s="1"/>
      <c r="T11" s="1"/>
      <c r="U11" s="1"/>
      <c r="V11" s="1"/>
      <c r="W11" s="1"/>
      <c r="X11" s="1"/>
      <c r="Y11" s="1"/>
      <c r="Z11" s="1"/>
      <c r="AA11" s="1"/>
      <c r="AB11" s="1"/>
    </row>
    <row r="12" spans="1:28" x14ac:dyDescent="0.25">
      <c r="A12" s="1"/>
      <c r="B12" s="3"/>
      <c r="C12" s="2"/>
      <c r="D12" s="15"/>
      <c r="E12" s="18">
        <v>44001</v>
      </c>
      <c r="F12" s="19" t="s">
        <v>153</v>
      </c>
      <c r="G12" s="2"/>
      <c r="H12" s="1"/>
      <c r="I12" s="1"/>
      <c r="J12" s="1"/>
      <c r="K12" s="1"/>
      <c r="L12" s="1"/>
      <c r="M12" s="1"/>
      <c r="N12" s="1"/>
      <c r="O12" s="1"/>
      <c r="P12" s="1"/>
      <c r="Q12" s="1"/>
      <c r="R12" s="1"/>
      <c r="S12" s="1"/>
      <c r="T12" s="1"/>
      <c r="U12" s="1"/>
      <c r="V12" s="1"/>
      <c r="W12" s="1"/>
      <c r="X12" s="1"/>
      <c r="Y12" s="1"/>
      <c r="Z12" s="1"/>
      <c r="AA12" s="1"/>
      <c r="AB12" s="1"/>
    </row>
    <row r="13" spans="1:28" x14ac:dyDescent="0.25">
      <c r="A13" s="1"/>
      <c r="B13" s="3"/>
      <c r="C13" s="2"/>
      <c r="D13" s="15"/>
      <c r="E13" s="18">
        <v>44641</v>
      </c>
      <c r="F13" s="15" t="s">
        <v>1104</v>
      </c>
      <c r="G13" s="2"/>
      <c r="H13" s="1"/>
      <c r="I13" s="1"/>
      <c r="J13" s="1"/>
      <c r="K13" s="1"/>
      <c r="L13" s="1"/>
      <c r="M13" s="1"/>
      <c r="N13" s="1"/>
      <c r="O13" s="1"/>
      <c r="P13" s="1"/>
      <c r="Q13" s="1"/>
      <c r="R13" s="1"/>
      <c r="S13" s="1"/>
      <c r="T13" s="1"/>
      <c r="U13" s="1"/>
      <c r="V13" s="1"/>
      <c r="W13" s="1"/>
      <c r="X13" s="1"/>
      <c r="Y13" s="1"/>
      <c r="Z13" s="1"/>
      <c r="AA13" s="1"/>
      <c r="AB13" s="1"/>
    </row>
    <row r="14" spans="1:28" x14ac:dyDescent="0.25">
      <c r="A14" s="1"/>
      <c r="B14" s="3"/>
      <c r="C14" s="2"/>
      <c r="D14" s="15"/>
      <c r="E14" s="15"/>
      <c r="F14" s="15"/>
      <c r="G14" s="2"/>
      <c r="H14" s="1"/>
      <c r="I14" s="1"/>
      <c r="J14" s="1"/>
      <c r="K14" s="1"/>
      <c r="L14" s="1"/>
      <c r="M14" s="1"/>
      <c r="N14" s="1"/>
      <c r="O14" s="1"/>
      <c r="P14" s="1"/>
      <c r="Q14" s="1"/>
      <c r="R14" s="1"/>
      <c r="S14" s="1"/>
      <c r="T14" s="1"/>
      <c r="U14" s="1"/>
      <c r="V14" s="1"/>
      <c r="W14" s="1"/>
      <c r="X14" s="1"/>
      <c r="Y14" s="1"/>
      <c r="Z14" s="1"/>
      <c r="AA14" s="1"/>
      <c r="AB14" s="1"/>
    </row>
    <row r="15" spans="1:28" x14ac:dyDescent="0.25">
      <c r="A15" s="1"/>
      <c r="B15" s="3"/>
      <c r="C15" s="2"/>
      <c r="D15" s="15"/>
      <c r="E15" s="15"/>
      <c r="F15" s="15"/>
      <c r="G15" s="2"/>
      <c r="H15" s="1"/>
      <c r="I15" s="1"/>
      <c r="J15" s="1"/>
      <c r="K15" s="1"/>
      <c r="L15" s="1"/>
      <c r="M15" s="1"/>
      <c r="N15" s="1"/>
      <c r="O15" s="1"/>
      <c r="P15" s="1"/>
      <c r="Q15" s="1"/>
      <c r="R15" s="1"/>
      <c r="S15" s="1"/>
      <c r="T15" s="1"/>
      <c r="U15" s="1"/>
      <c r="V15" s="1"/>
      <c r="W15" s="1"/>
      <c r="X15" s="1"/>
      <c r="Y15" s="1"/>
      <c r="Z15" s="1"/>
      <c r="AA15" s="1"/>
      <c r="AB15" s="1"/>
    </row>
    <row r="16" spans="1:28" x14ac:dyDescent="0.25">
      <c r="A16" s="1"/>
      <c r="B16" s="3"/>
      <c r="C16" s="2"/>
      <c r="D16" s="15"/>
      <c r="E16" s="15"/>
      <c r="F16" s="15"/>
      <c r="G16" s="2"/>
      <c r="H16" s="1"/>
      <c r="I16" s="1"/>
      <c r="J16" s="1"/>
      <c r="K16" s="1"/>
      <c r="L16" s="1"/>
      <c r="M16" s="1"/>
      <c r="N16" s="1"/>
      <c r="O16" s="1"/>
      <c r="P16" s="1"/>
      <c r="Q16" s="1"/>
      <c r="R16" s="1"/>
      <c r="S16" s="1"/>
      <c r="T16" s="1"/>
      <c r="U16" s="1"/>
      <c r="V16" s="1"/>
      <c r="W16" s="1"/>
      <c r="X16" s="1"/>
      <c r="Y16" s="1"/>
      <c r="Z16" s="1"/>
      <c r="AA16" s="1"/>
      <c r="AB16" s="1"/>
    </row>
    <row r="17" spans="1:28" x14ac:dyDescent="0.25">
      <c r="A17" s="1"/>
      <c r="B17" s="3"/>
      <c r="C17" s="2"/>
      <c r="D17" s="15"/>
      <c r="E17" s="15"/>
      <c r="F17" s="15"/>
      <c r="G17" s="2"/>
      <c r="H17" s="1"/>
      <c r="I17" s="1"/>
      <c r="J17" s="1"/>
      <c r="K17" s="1"/>
      <c r="L17" s="1"/>
      <c r="M17" s="1"/>
      <c r="N17" s="1"/>
      <c r="O17" s="1"/>
      <c r="P17" s="1"/>
      <c r="Q17" s="1"/>
      <c r="R17" s="1"/>
      <c r="S17" s="1"/>
      <c r="T17" s="1"/>
      <c r="U17" s="1"/>
      <c r="V17" s="1"/>
      <c r="W17" s="1"/>
      <c r="X17" s="1"/>
      <c r="Y17" s="1"/>
      <c r="Z17" s="1"/>
      <c r="AA17" s="1"/>
      <c r="AB17" s="1"/>
    </row>
    <row r="18" spans="1:28" x14ac:dyDescent="0.25">
      <c r="A18" s="1"/>
      <c r="B18" s="3"/>
      <c r="C18" s="2"/>
      <c r="D18" s="15"/>
      <c r="E18" s="15"/>
      <c r="F18" s="15"/>
      <c r="G18" s="2"/>
      <c r="H18" s="1"/>
      <c r="I18" s="1"/>
      <c r="J18" s="1"/>
      <c r="K18" s="1"/>
      <c r="L18" s="1"/>
      <c r="M18" s="1"/>
      <c r="N18" s="1"/>
      <c r="O18" s="1"/>
      <c r="P18" s="1"/>
      <c r="Q18" s="1"/>
      <c r="R18" s="1"/>
      <c r="S18" s="1"/>
      <c r="T18" s="1"/>
      <c r="U18" s="1"/>
      <c r="V18" s="1"/>
      <c r="W18" s="1"/>
      <c r="X18" s="1"/>
      <c r="Y18" s="1"/>
      <c r="Z18" s="1"/>
      <c r="AA18" s="1"/>
      <c r="AB18" s="1"/>
    </row>
    <row r="19" spans="1:28" x14ac:dyDescent="0.25">
      <c r="A19" s="1"/>
      <c r="B19" s="3"/>
      <c r="C19" s="2"/>
      <c r="D19" s="15"/>
      <c r="E19" s="15"/>
      <c r="F19" s="15"/>
      <c r="G19" s="2"/>
      <c r="H19" s="1"/>
      <c r="I19" s="1"/>
      <c r="J19" s="1"/>
      <c r="K19" s="1"/>
      <c r="L19" s="1"/>
      <c r="M19" s="1"/>
      <c r="N19" s="1"/>
      <c r="O19" s="1"/>
      <c r="P19" s="1"/>
      <c r="Q19" s="1"/>
      <c r="R19" s="1"/>
      <c r="S19" s="1"/>
      <c r="T19" s="1"/>
      <c r="U19" s="1"/>
      <c r="V19" s="1"/>
      <c r="W19" s="1"/>
      <c r="X19" s="1"/>
      <c r="Y19" s="1"/>
      <c r="Z19" s="1"/>
      <c r="AA19" s="1"/>
      <c r="AB19" s="1"/>
    </row>
    <row r="20" spans="1:28" x14ac:dyDescent="0.25">
      <c r="A20" s="1"/>
      <c r="B20" s="3"/>
      <c r="C20" s="2"/>
      <c r="D20" s="15"/>
      <c r="E20" s="15"/>
      <c r="F20" s="15"/>
      <c r="G20" s="2"/>
      <c r="H20" s="1"/>
      <c r="I20" s="1"/>
      <c r="J20" s="1"/>
      <c r="K20" s="1"/>
      <c r="L20" s="1"/>
      <c r="M20" s="1"/>
      <c r="N20" s="1"/>
      <c r="O20" s="1"/>
      <c r="P20" s="1"/>
      <c r="Q20" s="1"/>
      <c r="R20" s="1"/>
      <c r="S20" s="1"/>
      <c r="T20" s="1"/>
      <c r="U20" s="1"/>
      <c r="V20" s="1"/>
      <c r="W20" s="1"/>
      <c r="X20" s="1"/>
      <c r="Y20" s="1"/>
      <c r="Z20" s="1"/>
      <c r="AA20" s="1"/>
      <c r="AB20" s="1"/>
    </row>
    <row r="21" spans="1:28" x14ac:dyDescent="0.25">
      <c r="A21" s="1"/>
      <c r="B21" s="3"/>
      <c r="C21" s="2"/>
      <c r="D21" s="15"/>
      <c r="E21" s="15"/>
      <c r="F21" s="15"/>
      <c r="G21" s="2"/>
      <c r="H21" s="1"/>
      <c r="I21" s="1"/>
      <c r="J21" s="1"/>
      <c r="K21" s="1"/>
      <c r="L21" s="1"/>
      <c r="M21" s="1"/>
      <c r="N21" s="1"/>
      <c r="O21" s="1"/>
      <c r="P21" s="1"/>
      <c r="Q21" s="1"/>
      <c r="R21" s="1"/>
      <c r="S21" s="1"/>
      <c r="T21" s="1"/>
      <c r="U21" s="1"/>
      <c r="V21" s="1"/>
      <c r="W21" s="1"/>
      <c r="X21" s="1"/>
      <c r="Y21" s="1"/>
      <c r="Z21" s="1"/>
      <c r="AA21" s="1"/>
      <c r="AB21" s="1"/>
    </row>
    <row r="22" spans="1:28" x14ac:dyDescent="0.25">
      <c r="A22" s="1"/>
      <c r="B22" s="3"/>
      <c r="C22" s="2"/>
      <c r="D22" s="15"/>
      <c r="E22" s="15"/>
      <c r="F22" s="15"/>
      <c r="G22" s="2"/>
      <c r="H22" s="1"/>
      <c r="I22" s="1"/>
      <c r="J22" s="1"/>
      <c r="K22" s="1"/>
      <c r="L22" s="1"/>
      <c r="M22" s="1"/>
      <c r="N22" s="1"/>
      <c r="O22" s="1"/>
      <c r="P22" s="1"/>
      <c r="Q22" s="1"/>
      <c r="R22" s="1"/>
      <c r="S22" s="1"/>
      <c r="T22" s="1"/>
      <c r="U22" s="1"/>
      <c r="V22" s="1"/>
      <c r="W22" s="1"/>
      <c r="X22" s="1"/>
      <c r="Y22" s="1"/>
      <c r="Z22" s="1"/>
      <c r="AA22" s="1"/>
      <c r="AB22" s="1"/>
    </row>
    <row r="23" spans="1:28" x14ac:dyDescent="0.25">
      <c r="A23" s="1"/>
      <c r="B23" s="3"/>
      <c r="C23" s="2"/>
      <c r="D23" s="15"/>
      <c r="E23" s="15"/>
      <c r="F23" s="15"/>
      <c r="G23" s="2"/>
      <c r="H23" s="1"/>
      <c r="I23" s="1"/>
      <c r="J23" s="1"/>
      <c r="K23" s="1"/>
      <c r="L23" s="1"/>
      <c r="M23" s="1"/>
      <c r="N23" s="1"/>
      <c r="O23" s="1"/>
      <c r="P23" s="1"/>
      <c r="Q23" s="1"/>
      <c r="R23" s="1"/>
      <c r="S23" s="1"/>
      <c r="T23" s="1"/>
      <c r="U23" s="1"/>
      <c r="V23" s="1"/>
      <c r="W23" s="1"/>
      <c r="X23" s="1"/>
      <c r="Y23" s="1"/>
      <c r="Z23" s="1"/>
      <c r="AA23" s="1"/>
      <c r="AB23" s="1"/>
    </row>
    <row r="24" spans="1:28" x14ac:dyDescent="0.25">
      <c r="A24" s="1"/>
      <c r="B24" s="3"/>
      <c r="C24" s="2"/>
      <c r="D24" s="15"/>
      <c r="E24" s="15"/>
      <c r="F24" s="15"/>
      <c r="G24" s="2"/>
      <c r="H24" s="1"/>
      <c r="I24" s="1"/>
      <c r="J24" s="1"/>
      <c r="K24" s="1"/>
      <c r="L24" s="1"/>
      <c r="M24" s="1"/>
      <c r="N24" s="1"/>
      <c r="O24" s="1"/>
      <c r="P24" s="1"/>
      <c r="Q24" s="1"/>
      <c r="R24" s="1"/>
      <c r="S24" s="1"/>
      <c r="T24" s="1"/>
      <c r="U24" s="1"/>
      <c r="V24" s="1"/>
      <c r="W24" s="1"/>
      <c r="X24" s="1"/>
      <c r="Y24" s="1"/>
      <c r="Z24" s="1"/>
      <c r="AA24" s="1"/>
      <c r="AB24" s="1"/>
    </row>
    <row r="25" spans="1:28" x14ac:dyDescent="0.25">
      <c r="A25" s="1"/>
      <c r="B25" s="3"/>
      <c r="C25" s="2"/>
      <c r="D25" s="15"/>
      <c r="E25" s="15"/>
      <c r="F25" s="15"/>
      <c r="G25" s="2"/>
      <c r="H25" s="1"/>
      <c r="I25" s="1"/>
      <c r="J25" s="1"/>
      <c r="K25" s="1"/>
      <c r="L25" s="1"/>
      <c r="M25" s="1"/>
      <c r="N25" s="1"/>
      <c r="O25" s="1"/>
      <c r="P25" s="1"/>
      <c r="Q25" s="1"/>
      <c r="R25" s="1"/>
      <c r="S25" s="1"/>
      <c r="T25" s="1"/>
      <c r="U25" s="1"/>
      <c r="V25" s="1"/>
      <c r="W25" s="1"/>
      <c r="X25" s="1"/>
      <c r="Y25" s="1"/>
      <c r="Z25" s="1"/>
      <c r="AA25" s="1"/>
      <c r="AB25" s="1"/>
    </row>
    <row r="26" spans="1:28" x14ac:dyDescent="0.25">
      <c r="A26" s="1"/>
      <c r="B26" s="3"/>
      <c r="C26" s="2"/>
      <c r="D26" s="15"/>
      <c r="E26" s="15"/>
      <c r="F26" s="15"/>
      <c r="G26" s="2"/>
      <c r="H26" s="1"/>
      <c r="I26" s="1"/>
      <c r="J26" s="1"/>
      <c r="K26" s="1"/>
      <c r="L26" s="1"/>
      <c r="M26" s="1"/>
      <c r="N26" s="1"/>
      <c r="O26" s="1"/>
      <c r="P26" s="1"/>
      <c r="Q26" s="1"/>
      <c r="R26" s="1"/>
      <c r="S26" s="1"/>
      <c r="T26" s="1"/>
      <c r="U26" s="1"/>
      <c r="V26" s="1"/>
      <c r="W26" s="1"/>
      <c r="X26" s="1"/>
      <c r="Y26" s="1"/>
      <c r="Z26" s="1"/>
      <c r="AA26" s="1"/>
      <c r="AB26" s="1"/>
    </row>
    <row r="27" spans="1:28" x14ac:dyDescent="0.25">
      <c r="A27" s="1"/>
      <c r="B27" s="3"/>
      <c r="C27" s="2"/>
      <c r="D27" s="15"/>
      <c r="E27" s="15"/>
      <c r="F27" s="15"/>
      <c r="G27" s="2"/>
      <c r="H27" s="1"/>
      <c r="I27" s="1"/>
      <c r="J27" s="1"/>
      <c r="K27" s="1"/>
      <c r="L27" s="1"/>
      <c r="M27" s="1"/>
      <c r="N27" s="1"/>
      <c r="O27" s="1"/>
      <c r="P27" s="1"/>
      <c r="Q27" s="1"/>
      <c r="R27" s="1"/>
      <c r="S27" s="1"/>
      <c r="T27" s="1"/>
      <c r="U27" s="1"/>
      <c r="V27" s="1"/>
      <c r="W27" s="1"/>
      <c r="X27" s="1"/>
      <c r="Y27" s="1"/>
      <c r="Z27" s="1"/>
      <c r="AA27" s="1"/>
      <c r="AB27" s="1"/>
    </row>
    <row r="28" spans="1:28" x14ac:dyDescent="0.25">
      <c r="A28" s="1"/>
      <c r="B28" s="3"/>
      <c r="C28" s="2"/>
      <c r="D28" s="15"/>
      <c r="E28" s="15"/>
      <c r="F28" s="15"/>
      <c r="G28" s="2"/>
      <c r="H28" s="1"/>
      <c r="I28" s="1"/>
      <c r="J28" s="1"/>
      <c r="K28" s="1"/>
      <c r="L28" s="1"/>
      <c r="M28" s="1"/>
      <c r="N28" s="1"/>
      <c r="O28" s="1"/>
      <c r="P28" s="1"/>
      <c r="Q28" s="1"/>
      <c r="R28" s="1"/>
      <c r="S28" s="1"/>
      <c r="T28" s="1"/>
      <c r="U28" s="1"/>
      <c r="V28" s="1"/>
      <c r="W28" s="1"/>
      <c r="X28" s="1"/>
      <c r="Y28" s="1"/>
      <c r="Z28" s="1"/>
      <c r="AA28" s="1"/>
      <c r="AB28" s="1"/>
    </row>
    <row r="29" spans="1:28" x14ac:dyDescent="0.25">
      <c r="A29" s="1"/>
      <c r="B29" s="3"/>
      <c r="C29" s="2"/>
      <c r="D29" s="2"/>
      <c r="E29" s="2"/>
      <c r="F29" s="2"/>
      <c r="G29" s="2"/>
      <c r="H29" s="1"/>
      <c r="I29" s="1"/>
      <c r="J29" s="1"/>
      <c r="K29" s="1"/>
      <c r="L29" s="1"/>
      <c r="M29" s="1"/>
      <c r="N29" s="1"/>
      <c r="O29" s="1"/>
      <c r="P29" s="1"/>
      <c r="Q29" s="1"/>
      <c r="R29" s="1"/>
      <c r="S29" s="1"/>
      <c r="T29" s="1"/>
      <c r="U29" s="1"/>
      <c r="V29" s="1"/>
      <c r="W29" s="1"/>
      <c r="X29" s="1"/>
      <c r="Y29" s="1"/>
      <c r="Z29" s="1"/>
      <c r="AA29" s="1"/>
      <c r="AB29" s="1"/>
    </row>
    <row r="30" spans="1:2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row>
    <row r="31" spans="1:2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row>
    <row r="32" spans="1:2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row>
    <row r="33" spans="1:2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s="1" customFormat="1" x14ac:dyDescent="0.25"/>
    <row r="36" spans="1:28" s="1" customFormat="1" x14ac:dyDescent="0.25"/>
    <row r="37" spans="1:28" s="1" customFormat="1" x14ac:dyDescent="0.25"/>
    <row r="38" spans="1:28" s="1" customFormat="1" x14ac:dyDescent="0.25"/>
    <row r="39" spans="1:28" s="1" customFormat="1" x14ac:dyDescent="0.25"/>
    <row r="40" spans="1:28" s="1" customFormat="1" x14ac:dyDescent="0.25"/>
    <row r="41" spans="1:28" s="1" customFormat="1" x14ac:dyDescent="0.25"/>
    <row r="42" spans="1:28" s="1" customFormat="1" x14ac:dyDescent="0.25"/>
    <row r="43" spans="1:28" s="1" customFormat="1" x14ac:dyDescent="0.25"/>
    <row r="44" spans="1:28" s="1" customFormat="1" x14ac:dyDescent="0.25"/>
    <row r="45" spans="1:28" s="1" customFormat="1" x14ac:dyDescent="0.25"/>
    <row r="46" spans="1:28" s="1" customFormat="1" x14ac:dyDescent="0.25"/>
    <row r="47" spans="1:28" s="1" customFormat="1" x14ac:dyDescent="0.25"/>
    <row r="48" spans="1:28" s="1" customFormat="1" x14ac:dyDescent="0.25"/>
    <row r="49" s="1" customFormat="1" x14ac:dyDescent="0.25"/>
    <row r="50" s="1" customFormat="1" x14ac:dyDescent="0.25"/>
    <row r="51" s="1" customFormat="1" x14ac:dyDescent="0.25"/>
    <row r="52" s="1" customFormat="1" x14ac:dyDescent="0.25"/>
    <row r="53" s="1" customFormat="1" x14ac:dyDescent="0.25"/>
    <row r="54" s="1" customFormat="1" x14ac:dyDescent="0.25"/>
    <row r="55" s="1" customFormat="1" x14ac:dyDescent="0.25"/>
    <row r="56" s="1" customFormat="1" x14ac:dyDescent="0.25"/>
    <row r="57" s="1" customFormat="1" x14ac:dyDescent="0.25"/>
    <row r="58" s="1" customFormat="1" x14ac:dyDescent="0.25"/>
    <row r="59" s="1" customFormat="1" x14ac:dyDescent="0.25"/>
    <row r="60" s="1" customFormat="1" x14ac:dyDescent="0.25"/>
    <row r="61" s="1" customFormat="1" x14ac:dyDescent="0.25"/>
    <row r="62" s="1" customFormat="1" x14ac:dyDescent="0.25"/>
    <row r="63" s="1" customFormat="1" x14ac:dyDescent="0.25"/>
    <row r="64" s="1" customFormat="1" x14ac:dyDescent="0.25"/>
    <row r="65" spans="10:28" s="1" customFormat="1" x14ac:dyDescent="0.25"/>
    <row r="66" spans="10:28" s="1" customFormat="1" x14ac:dyDescent="0.25"/>
    <row r="67" spans="10:28" s="1" customFormat="1" x14ac:dyDescent="0.25"/>
    <row r="68" spans="10:28" s="1" customFormat="1" x14ac:dyDescent="0.25"/>
    <row r="69" spans="10:28" s="1" customFormat="1" x14ac:dyDescent="0.25"/>
    <row r="70" spans="10:28" s="1" customFormat="1" x14ac:dyDescent="0.25"/>
    <row r="71" spans="10:28" s="1" customFormat="1" x14ac:dyDescent="0.25"/>
    <row r="72" spans="10:28" s="1" customFormat="1" x14ac:dyDescent="0.25"/>
    <row r="73" spans="10:28" s="1" customFormat="1" x14ac:dyDescent="0.25"/>
    <row r="74" spans="10:28" s="1" customFormat="1" x14ac:dyDescent="0.25"/>
    <row r="75" spans="10:28" s="1" customFormat="1" x14ac:dyDescent="0.25"/>
    <row r="76" spans="10:28" s="1" customFormat="1" x14ac:dyDescent="0.25"/>
    <row r="77" spans="10:28" s="1" customFormat="1" x14ac:dyDescent="0.25"/>
    <row r="78" spans="10:28" s="1" customFormat="1" x14ac:dyDescent="0.25"/>
    <row r="79" spans="10:28" x14ac:dyDescent="0.25">
      <c r="J79" s="1"/>
      <c r="K79" s="1"/>
      <c r="L79" s="1"/>
      <c r="M79" s="1"/>
      <c r="N79" s="1"/>
      <c r="O79" s="1"/>
      <c r="P79" s="1"/>
      <c r="Q79" s="1"/>
      <c r="R79" s="1"/>
      <c r="S79" s="1"/>
      <c r="T79" s="1"/>
      <c r="U79" s="1"/>
      <c r="V79" s="1"/>
      <c r="W79" s="1"/>
      <c r="X79" s="1"/>
      <c r="Y79" s="1"/>
      <c r="Z79" s="1"/>
      <c r="AA79" s="1"/>
      <c r="AB79" s="1"/>
    </row>
    <row r="80" spans="10:28" x14ac:dyDescent="0.25">
      <c r="J80" s="1"/>
      <c r="K80" s="1"/>
      <c r="L80" s="1"/>
      <c r="M80" s="1"/>
      <c r="N80" s="1"/>
      <c r="O80" s="1"/>
      <c r="P80" s="1"/>
      <c r="Q80" s="1"/>
      <c r="R80" s="1"/>
      <c r="S80" s="1"/>
      <c r="T80" s="1"/>
      <c r="U80" s="1"/>
      <c r="V80" s="1"/>
      <c r="W80" s="1"/>
      <c r="X80" s="1"/>
      <c r="Y80" s="1"/>
      <c r="Z80" s="1"/>
      <c r="AA80" s="1"/>
      <c r="AB80" s="1"/>
    </row>
    <row r="81" spans="10:28" x14ac:dyDescent="0.25">
      <c r="J81" s="1"/>
      <c r="K81" s="1"/>
      <c r="L81" s="1"/>
      <c r="M81" s="1"/>
      <c r="N81" s="1"/>
      <c r="O81" s="1"/>
      <c r="P81" s="1"/>
      <c r="Q81" s="1"/>
      <c r="R81" s="1"/>
      <c r="S81" s="1"/>
      <c r="T81" s="1"/>
      <c r="U81" s="1"/>
      <c r="V81" s="1"/>
      <c r="W81" s="1"/>
      <c r="X81" s="1"/>
      <c r="Y81" s="1"/>
      <c r="Z81" s="1"/>
      <c r="AA81" s="1"/>
      <c r="AB81" s="1"/>
    </row>
    <row r="82" spans="10:28" x14ac:dyDescent="0.25">
      <c r="J82" s="1"/>
      <c r="K82" s="1"/>
      <c r="L82" s="1"/>
      <c r="M82" s="1"/>
      <c r="N82" s="1"/>
      <c r="O82" s="1"/>
      <c r="P82" s="1"/>
      <c r="Q82" s="1"/>
      <c r="R82" s="1"/>
      <c r="S82" s="1"/>
      <c r="T82" s="1"/>
      <c r="U82" s="1"/>
      <c r="V82" s="1"/>
      <c r="W82" s="1"/>
      <c r="X82" s="1"/>
      <c r="Y82" s="1"/>
      <c r="Z82" s="1"/>
      <c r="AA82" s="1"/>
      <c r="AB82" s="1"/>
    </row>
    <row r="83" spans="10:28" x14ac:dyDescent="0.25">
      <c r="J83" s="1"/>
      <c r="K83" s="1"/>
      <c r="L83" s="1"/>
      <c r="M83" s="1"/>
      <c r="N83" s="1"/>
      <c r="O83" s="1"/>
      <c r="P83" s="1"/>
      <c r="Q83" s="1"/>
      <c r="R83" s="1"/>
      <c r="S83" s="1"/>
      <c r="T83" s="1"/>
      <c r="U83" s="1"/>
      <c r="V83" s="1"/>
      <c r="W83" s="1"/>
      <c r="X83" s="1"/>
      <c r="Y83" s="1"/>
      <c r="Z83" s="1"/>
      <c r="AA83" s="1"/>
      <c r="AB83" s="1"/>
    </row>
    <row r="84" spans="10:28" x14ac:dyDescent="0.25">
      <c r="J84" s="1"/>
      <c r="K84" s="1"/>
      <c r="L84" s="1"/>
      <c r="M84" s="1"/>
      <c r="N84" s="1"/>
      <c r="O84" s="1"/>
      <c r="P84" s="1"/>
      <c r="Q84" s="1"/>
      <c r="R84" s="1"/>
      <c r="S84" s="1"/>
      <c r="T84" s="1"/>
      <c r="U84" s="1"/>
      <c r="V84" s="1"/>
      <c r="W84" s="1"/>
      <c r="X84" s="1"/>
      <c r="Y84" s="1"/>
      <c r="Z84" s="1"/>
      <c r="AA84" s="1"/>
      <c r="AB84" s="1"/>
    </row>
    <row r="85" spans="10:28" x14ac:dyDescent="0.25">
      <c r="J85" s="1"/>
      <c r="K85" s="1"/>
      <c r="L85" s="1"/>
      <c r="M85" s="1"/>
      <c r="N85" s="1"/>
      <c r="O85" s="1"/>
      <c r="P85" s="1"/>
      <c r="Q85" s="1"/>
      <c r="R85" s="1"/>
      <c r="S85" s="1"/>
      <c r="T85" s="1"/>
      <c r="U85" s="1"/>
      <c r="V85" s="1"/>
      <c r="W85" s="1"/>
      <c r="X85" s="1"/>
      <c r="Y85" s="1"/>
      <c r="Z85" s="1"/>
      <c r="AA85" s="1"/>
      <c r="AB85" s="1"/>
    </row>
    <row r="86" spans="10:28" x14ac:dyDescent="0.25">
      <c r="J86" s="1"/>
      <c r="K86" s="1"/>
      <c r="L86" s="1"/>
      <c r="M86" s="1"/>
      <c r="N86" s="1"/>
      <c r="O86" s="1"/>
      <c r="P86" s="1"/>
      <c r="Q86" s="1"/>
      <c r="R86" s="1"/>
      <c r="S86" s="1"/>
      <c r="T86" s="1"/>
      <c r="U86" s="1"/>
      <c r="V86" s="1"/>
      <c r="W86" s="1"/>
      <c r="X86" s="1"/>
      <c r="Y86" s="1"/>
      <c r="Z86" s="1"/>
      <c r="AA86" s="1"/>
      <c r="AB86" s="1"/>
    </row>
    <row r="87" spans="10:28" x14ac:dyDescent="0.25">
      <c r="J87" s="1"/>
      <c r="K87" s="1"/>
      <c r="L87" s="1"/>
      <c r="M87" s="1"/>
      <c r="N87" s="1"/>
      <c r="O87" s="1"/>
      <c r="P87" s="1"/>
      <c r="Q87" s="1"/>
      <c r="R87" s="1"/>
      <c r="S87" s="1"/>
      <c r="T87" s="1"/>
      <c r="U87" s="1"/>
      <c r="V87" s="1"/>
      <c r="W87" s="1"/>
      <c r="X87" s="1"/>
      <c r="Y87" s="1"/>
      <c r="Z87" s="1"/>
      <c r="AA87" s="1"/>
      <c r="AB87" s="1"/>
    </row>
    <row r="88" spans="10:28" x14ac:dyDescent="0.25">
      <c r="J88" s="1"/>
      <c r="K88" s="1"/>
      <c r="L88" s="1"/>
      <c r="M88" s="1"/>
      <c r="N88" s="1"/>
      <c r="O88" s="1"/>
      <c r="P88" s="1"/>
      <c r="Q88" s="1"/>
      <c r="R88" s="1"/>
      <c r="S88" s="1"/>
      <c r="T88" s="1"/>
      <c r="U88" s="1"/>
      <c r="V88" s="1"/>
      <c r="W88" s="1"/>
      <c r="X88" s="1"/>
      <c r="Y88" s="1"/>
      <c r="Z88" s="1"/>
      <c r="AA88" s="1"/>
      <c r="AB88" s="1"/>
    </row>
    <row r="89" spans="10:28" x14ac:dyDescent="0.25">
      <c r="J89" s="1"/>
      <c r="K89" s="1"/>
      <c r="L89" s="1"/>
      <c r="M89" s="1"/>
      <c r="N89" s="1"/>
      <c r="O89" s="1"/>
      <c r="P89" s="1"/>
      <c r="Q89" s="1"/>
      <c r="R89" s="1"/>
      <c r="S89" s="1"/>
      <c r="T89" s="1"/>
      <c r="U89" s="1"/>
      <c r="V89" s="1"/>
      <c r="W89" s="1"/>
      <c r="X89" s="1"/>
      <c r="Y89" s="1"/>
      <c r="Z89" s="1"/>
      <c r="AA89" s="1"/>
      <c r="AB89" s="1"/>
    </row>
    <row r="90" spans="10:28" x14ac:dyDescent="0.25">
      <c r="J90" s="1"/>
      <c r="K90" s="1"/>
      <c r="L90" s="1"/>
      <c r="M90" s="1"/>
      <c r="N90" s="1"/>
      <c r="O90" s="1"/>
      <c r="P90" s="1"/>
      <c r="Q90" s="1"/>
      <c r="R90" s="1"/>
      <c r="S90" s="1"/>
      <c r="T90" s="1"/>
      <c r="U90" s="1"/>
      <c r="V90" s="1"/>
      <c r="W90" s="1"/>
      <c r="X90" s="1"/>
      <c r="Y90" s="1"/>
      <c r="Z90" s="1"/>
      <c r="AA90" s="1"/>
      <c r="AB90" s="1"/>
    </row>
    <row r="91" spans="10:28" x14ac:dyDescent="0.25">
      <c r="J91" s="1"/>
      <c r="K91" s="1"/>
      <c r="L91" s="1"/>
      <c r="M91" s="1"/>
      <c r="N91" s="1"/>
      <c r="O91" s="1"/>
      <c r="P91" s="1"/>
      <c r="Q91" s="1"/>
      <c r="R91" s="1"/>
      <c r="S91" s="1"/>
      <c r="T91" s="1"/>
      <c r="U91" s="1"/>
      <c r="V91" s="1"/>
      <c r="W91" s="1"/>
      <c r="X91" s="1"/>
      <c r="Y91" s="1"/>
      <c r="Z91" s="1"/>
      <c r="AA91" s="1"/>
      <c r="AB91" s="1"/>
    </row>
    <row r="92" spans="10:28" x14ac:dyDescent="0.25">
      <c r="J92" s="1"/>
      <c r="K92" s="1"/>
      <c r="L92" s="1"/>
      <c r="M92" s="1"/>
      <c r="N92" s="1"/>
      <c r="O92" s="1"/>
      <c r="P92" s="1"/>
      <c r="Q92" s="1"/>
      <c r="R92" s="1"/>
      <c r="S92" s="1"/>
      <c r="T92" s="1"/>
      <c r="U92" s="1"/>
      <c r="V92" s="1"/>
      <c r="W92" s="1"/>
      <c r="X92" s="1"/>
      <c r="Y92" s="1"/>
      <c r="Z92" s="1"/>
      <c r="AA92" s="1"/>
      <c r="AB92" s="1"/>
    </row>
    <row r="93" spans="10:28" x14ac:dyDescent="0.25">
      <c r="J93" s="1"/>
      <c r="K93" s="1"/>
      <c r="L93" s="1"/>
      <c r="M93" s="1"/>
      <c r="N93" s="1"/>
      <c r="O93" s="1"/>
      <c r="P93" s="1"/>
      <c r="Q93" s="1"/>
      <c r="R93" s="1"/>
      <c r="S93" s="1"/>
      <c r="T93" s="1"/>
      <c r="U93" s="1"/>
      <c r="V93" s="1"/>
      <c r="W93" s="1"/>
      <c r="X93" s="1"/>
      <c r="Y93" s="1"/>
      <c r="Z93" s="1"/>
      <c r="AA93" s="1"/>
      <c r="AB93" s="1"/>
    </row>
    <row r="94" spans="10:28" x14ac:dyDescent="0.25">
      <c r="J94" s="1"/>
      <c r="K94" s="1"/>
      <c r="L94" s="1"/>
      <c r="M94" s="1"/>
      <c r="N94" s="1"/>
      <c r="O94" s="1"/>
      <c r="P94" s="1"/>
      <c r="Q94" s="1"/>
      <c r="R94" s="1"/>
      <c r="S94" s="1"/>
      <c r="T94" s="1"/>
      <c r="U94" s="1"/>
      <c r="V94" s="1"/>
      <c r="W94" s="1"/>
      <c r="X94" s="1"/>
      <c r="Y94" s="1"/>
      <c r="Z94" s="1"/>
      <c r="AA94" s="1"/>
      <c r="AB94" s="1"/>
    </row>
    <row r="95" spans="10:28" x14ac:dyDescent="0.25">
      <c r="J95" s="1"/>
      <c r="K95" s="1"/>
      <c r="L95" s="1"/>
      <c r="M95" s="1"/>
      <c r="N95" s="1"/>
      <c r="O95" s="1"/>
      <c r="P95" s="1"/>
      <c r="Q95" s="1"/>
      <c r="R95" s="1"/>
      <c r="S95" s="1"/>
      <c r="T95" s="1"/>
      <c r="U95" s="1"/>
      <c r="V95" s="1"/>
      <c r="W95" s="1"/>
      <c r="X95" s="1"/>
      <c r="Y95" s="1"/>
      <c r="Z95" s="1"/>
      <c r="AA95" s="1"/>
      <c r="AB95" s="1"/>
    </row>
    <row r="96" spans="10:28" x14ac:dyDescent="0.25">
      <c r="J96" s="1"/>
      <c r="K96" s="1"/>
      <c r="L96" s="1"/>
      <c r="M96" s="1"/>
      <c r="N96" s="1"/>
      <c r="O96" s="1"/>
      <c r="P96" s="1"/>
      <c r="Q96" s="1"/>
      <c r="R96" s="1"/>
      <c r="S96" s="1"/>
      <c r="T96" s="1"/>
      <c r="U96" s="1"/>
      <c r="V96" s="1"/>
      <c r="W96" s="1"/>
      <c r="X96" s="1"/>
      <c r="Y96" s="1"/>
      <c r="Z96" s="1"/>
      <c r="AA96" s="1"/>
      <c r="AB96" s="1"/>
    </row>
    <row r="97" spans="10:28" x14ac:dyDescent="0.25">
      <c r="J97" s="1"/>
      <c r="K97" s="1"/>
      <c r="L97" s="1"/>
      <c r="M97" s="1"/>
      <c r="N97" s="1"/>
      <c r="O97" s="1"/>
      <c r="P97" s="1"/>
      <c r="Q97" s="1"/>
      <c r="R97" s="1"/>
      <c r="S97" s="1"/>
      <c r="T97" s="1"/>
      <c r="U97" s="1"/>
      <c r="V97" s="1"/>
      <c r="W97" s="1"/>
      <c r="X97" s="1"/>
      <c r="Y97" s="1"/>
      <c r="Z97" s="1"/>
      <c r="AA97" s="1"/>
      <c r="AB97" s="1"/>
    </row>
    <row r="98" spans="10:28" x14ac:dyDescent="0.25">
      <c r="J98" s="1"/>
      <c r="K98" s="1"/>
      <c r="L98" s="1"/>
      <c r="M98" s="1"/>
      <c r="N98" s="1"/>
      <c r="O98" s="1"/>
      <c r="P98" s="1"/>
      <c r="Q98" s="1"/>
      <c r="R98" s="1"/>
      <c r="S98" s="1"/>
      <c r="T98" s="1"/>
      <c r="U98" s="1"/>
      <c r="V98" s="1"/>
      <c r="W98" s="1"/>
      <c r="X98" s="1"/>
      <c r="Y98" s="1"/>
      <c r="Z98" s="1"/>
      <c r="AA98" s="1"/>
      <c r="AB98" s="1"/>
    </row>
    <row r="99" spans="10:28" x14ac:dyDescent="0.25">
      <c r="J99" s="1"/>
      <c r="K99" s="1"/>
      <c r="L99" s="1"/>
      <c r="M99" s="1"/>
      <c r="N99" s="1"/>
      <c r="O99" s="1"/>
      <c r="P99" s="1"/>
      <c r="Q99" s="1"/>
      <c r="R99" s="1"/>
      <c r="S99" s="1"/>
      <c r="T99" s="1"/>
      <c r="U99" s="1"/>
      <c r="V99" s="1"/>
      <c r="W99" s="1"/>
      <c r="X99" s="1"/>
      <c r="Y99" s="1"/>
      <c r="Z99" s="1"/>
      <c r="AA99" s="1"/>
      <c r="AB99" s="1"/>
    </row>
    <row r="100" spans="10:28" x14ac:dyDescent="0.25">
      <c r="J100" s="1"/>
      <c r="K100" s="1"/>
      <c r="L100" s="1"/>
      <c r="M100" s="1"/>
      <c r="N100" s="1"/>
      <c r="O100" s="1"/>
      <c r="P100" s="1"/>
      <c r="Q100" s="1"/>
      <c r="R100" s="1"/>
      <c r="S100" s="1"/>
      <c r="T100" s="1"/>
      <c r="U100" s="1"/>
      <c r="V100" s="1"/>
      <c r="W100" s="1"/>
      <c r="X100" s="1"/>
      <c r="Y100" s="1"/>
      <c r="Z100" s="1"/>
      <c r="AA100" s="1"/>
      <c r="AB100" s="1"/>
    </row>
    <row r="101" spans="10:28" x14ac:dyDescent="0.25">
      <c r="J101" s="1"/>
      <c r="K101" s="1"/>
      <c r="L101" s="1"/>
      <c r="M101" s="1"/>
      <c r="N101" s="1"/>
      <c r="O101" s="1"/>
      <c r="P101" s="1"/>
      <c r="Q101" s="1"/>
      <c r="R101" s="1"/>
      <c r="S101" s="1"/>
      <c r="T101" s="1"/>
      <c r="U101" s="1"/>
      <c r="V101" s="1"/>
      <c r="W101" s="1"/>
      <c r="X101" s="1"/>
      <c r="Y101" s="1"/>
      <c r="Z101" s="1"/>
      <c r="AA101" s="1"/>
      <c r="AB101" s="1"/>
    </row>
    <row r="102" spans="10:28" x14ac:dyDescent="0.25">
      <c r="J102" s="1"/>
      <c r="K102" s="1"/>
      <c r="L102" s="1"/>
      <c r="M102" s="1"/>
      <c r="N102" s="1"/>
      <c r="O102" s="1"/>
      <c r="P102" s="1"/>
      <c r="Q102" s="1"/>
      <c r="R102" s="1"/>
      <c r="S102" s="1"/>
      <c r="T102" s="1"/>
      <c r="U102" s="1"/>
      <c r="V102" s="1"/>
      <c r="W102" s="1"/>
      <c r="X102" s="1"/>
      <c r="Y102" s="1"/>
      <c r="Z102" s="1"/>
      <c r="AA102" s="1"/>
      <c r="AB102" s="1"/>
    </row>
    <row r="103" spans="10:28" x14ac:dyDescent="0.25">
      <c r="J103" s="1"/>
      <c r="K103" s="1"/>
      <c r="L103" s="1"/>
      <c r="M103" s="1"/>
      <c r="N103" s="1"/>
      <c r="O103" s="1"/>
      <c r="P103" s="1"/>
      <c r="Q103" s="1"/>
      <c r="R103" s="1"/>
      <c r="S103" s="1"/>
      <c r="T103" s="1"/>
      <c r="U103" s="1"/>
      <c r="V103" s="1"/>
      <c r="W103" s="1"/>
      <c r="X103" s="1"/>
      <c r="Y103" s="1"/>
      <c r="Z103" s="1"/>
      <c r="AA103" s="1"/>
      <c r="AB103" s="1"/>
    </row>
    <row r="104" spans="10:28" x14ac:dyDescent="0.25">
      <c r="J104" s="1"/>
      <c r="K104" s="1"/>
      <c r="L104" s="1"/>
      <c r="M104" s="1"/>
      <c r="N104" s="1"/>
      <c r="O104" s="1"/>
      <c r="P104" s="1"/>
      <c r="Q104" s="1"/>
      <c r="R104" s="1"/>
      <c r="S104" s="1"/>
      <c r="T104" s="1"/>
      <c r="U104" s="1"/>
      <c r="V104" s="1"/>
      <c r="W104" s="1"/>
      <c r="X104" s="1"/>
      <c r="Y104" s="1"/>
      <c r="Z104" s="1"/>
      <c r="AA104" s="1"/>
      <c r="AB104" s="1"/>
    </row>
    <row r="105" spans="10:28" x14ac:dyDescent="0.25">
      <c r="J105" s="1"/>
      <c r="K105" s="1"/>
      <c r="L105" s="1"/>
      <c r="M105" s="1"/>
      <c r="N105" s="1"/>
      <c r="O105" s="1"/>
      <c r="P105" s="1"/>
      <c r="Q105" s="1"/>
      <c r="R105" s="1"/>
      <c r="S105" s="1"/>
      <c r="T105" s="1"/>
      <c r="U105" s="1"/>
      <c r="V105" s="1"/>
      <c r="W105" s="1"/>
      <c r="X105" s="1"/>
      <c r="Y105" s="1"/>
      <c r="Z105" s="1"/>
      <c r="AA105" s="1"/>
      <c r="AB105" s="1"/>
    </row>
    <row r="106" spans="10:28" x14ac:dyDescent="0.25">
      <c r="J106" s="1"/>
      <c r="K106" s="1"/>
      <c r="L106" s="1"/>
      <c r="M106" s="1"/>
      <c r="N106" s="1"/>
      <c r="O106" s="1"/>
      <c r="P106" s="1"/>
      <c r="Q106" s="1"/>
      <c r="R106" s="1"/>
      <c r="S106" s="1"/>
      <c r="T106" s="1"/>
      <c r="U106" s="1"/>
      <c r="V106" s="1"/>
      <c r="W106" s="1"/>
      <c r="X106" s="1"/>
      <c r="Y106" s="1"/>
      <c r="Z106" s="1"/>
      <c r="AA106" s="1"/>
      <c r="AB106" s="1"/>
    </row>
    <row r="107" spans="10:28" x14ac:dyDescent="0.25">
      <c r="J107" s="1"/>
      <c r="K107" s="1"/>
      <c r="L107" s="1"/>
      <c r="M107" s="1"/>
      <c r="N107" s="1"/>
      <c r="O107" s="1"/>
      <c r="P107" s="1"/>
      <c r="Q107" s="1"/>
      <c r="R107" s="1"/>
      <c r="S107" s="1"/>
      <c r="T107" s="1"/>
      <c r="U107" s="1"/>
      <c r="V107" s="1"/>
      <c r="W107" s="1"/>
      <c r="X107" s="1"/>
      <c r="Y107" s="1"/>
      <c r="Z107" s="1"/>
      <c r="AA107" s="1"/>
      <c r="AB107" s="1"/>
    </row>
    <row r="108" spans="10:28" x14ac:dyDescent="0.25">
      <c r="J108" s="1"/>
      <c r="K108" s="1"/>
      <c r="L108" s="1"/>
      <c r="M108" s="1"/>
      <c r="N108" s="1"/>
      <c r="O108" s="1"/>
      <c r="P108" s="1"/>
      <c r="Q108" s="1"/>
      <c r="R108" s="1"/>
      <c r="S108" s="1"/>
      <c r="T108" s="1"/>
      <c r="U108" s="1"/>
      <c r="V108" s="1"/>
      <c r="W108" s="1"/>
      <c r="X108" s="1"/>
      <c r="Y108" s="1"/>
      <c r="Z108" s="1"/>
      <c r="AA108" s="1"/>
      <c r="AB108" s="1"/>
    </row>
    <row r="109" spans="10:28" x14ac:dyDescent="0.25">
      <c r="J109" s="1"/>
      <c r="K109" s="1"/>
      <c r="L109" s="1"/>
      <c r="M109" s="1"/>
      <c r="N109" s="1"/>
      <c r="O109" s="1"/>
      <c r="P109" s="1"/>
      <c r="Q109" s="1"/>
      <c r="R109" s="1"/>
      <c r="S109" s="1"/>
      <c r="T109" s="1"/>
      <c r="U109" s="1"/>
      <c r="V109" s="1"/>
      <c r="W109" s="1"/>
      <c r="X109" s="1"/>
      <c r="Y109" s="1"/>
      <c r="Z109" s="1"/>
      <c r="AA109" s="1"/>
      <c r="AB109" s="1"/>
    </row>
    <row r="110" spans="10:28" x14ac:dyDescent="0.25">
      <c r="J110" s="1"/>
      <c r="K110" s="1"/>
      <c r="L110" s="1"/>
      <c r="M110" s="1"/>
      <c r="N110" s="1"/>
      <c r="O110" s="1"/>
      <c r="P110" s="1"/>
      <c r="Q110" s="1"/>
      <c r="R110" s="1"/>
      <c r="S110" s="1"/>
      <c r="T110" s="1"/>
      <c r="U110" s="1"/>
      <c r="V110" s="1"/>
      <c r="W110" s="1"/>
      <c r="X110" s="1"/>
      <c r="Y110" s="1"/>
      <c r="Z110" s="1"/>
      <c r="AA110" s="1"/>
      <c r="AB110" s="1"/>
    </row>
    <row r="111" spans="10:28" x14ac:dyDescent="0.25">
      <c r="J111" s="1"/>
      <c r="K111" s="1"/>
      <c r="L111" s="1"/>
      <c r="M111" s="1"/>
      <c r="N111" s="1"/>
      <c r="O111" s="1"/>
      <c r="P111" s="1"/>
      <c r="Q111" s="1"/>
      <c r="R111" s="1"/>
      <c r="S111" s="1"/>
      <c r="T111" s="1"/>
      <c r="U111" s="1"/>
      <c r="V111" s="1"/>
      <c r="W111" s="1"/>
      <c r="X111" s="1"/>
      <c r="Y111" s="1"/>
      <c r="Z111" s="1"/>
      <c r="AA111" s="1"/>
      <c r="AB111" s="1"/>
    </row>
    <row r="112" spans="10:28" x14ac:dyDescent="0.25">
      <c r="J112" s="1"/>
      <c r="K112" s="1"/>
      <c r="L112" s="1"/>
      <c r="M112" s="1"/>
      <c r="N112" s="1"/>
      <c r="O112" s="1"/>
      <c r="P112" s="1"/>
      <c r="Q112" s="1"/>
      <c r="R112" s="1"/>
      <c r="S112" s="1"/>
      <c r="T112" s="1"/>
      <c r="U112" s="1"/>
      <c r="V112" s="1"/>
      <c r="W112" s="1"/>
      <c r="X112" s="1"/>
      <c r="Y112" s="1"/>
      <c r="Z112" s="1"/>
      <c r="AA112" s="1"/>
      <c r="AB112" s="1"/>
    </row>
    <row r="113" spans="10:28" x14ac:dyDescent="0.25">
      <c r="J113" s="1"/>
      <c r="K113" s="1"/>
      <c r="L113" s="1"/>
      <c r="M113" s="1"/>
      <c r="N113" s="1"/>
      <c r="O113" s="1"/>
      <c r="P113" s="1"/>
      <c r="Q113" s="1"/>
      <c r="R113" s="1"/>
      <c r="S113" s="1"/>
      <c r="T113" s="1"/>
      <c r="U113" s="1"/>
      <c r="V113" s="1"/>
      <c r="W113" s="1"/>
      <c r="X113" s="1"/>
      <c r="Y113" s="1"/>
      <c r="Z113" s="1"/>
      <c r="AA113" s="1"/>
      <c r="AB113" s="1"/>
    </row>
    <row r="114" spans="10:28" x14ac:dyDescent="0.25">
      <c r="J114" s="1"/>
      <c r="K114" s="1"/>
      <c r="L114" s="1"/>
      <c r="M114" s="1"/>
      <c r="N114" s="1"/>
      <c r="O114" s="1"/>
      <c r="P114" s="1"/>
      <c r="Q114" s="1"/>
      <c r="R114" s="1"/>
      <c r="S114" s="1"/>
      <c r="T114" s="1"/>
      <c r="U114" s="1"/>
      <c r="V114" s="1"/>
      <c r="W114" s="1"/>
      <c r="X114" s="1"/>
      <c r="Y114" s="1"/>
      <c r="Z114" s="1"/>
      <c r="AA114" s="1"/>
      <c r="AB114" s="1"/>
    </row>
    <row r="115" spans="10:28" x14ac:dyDescent="0.25">
      <c r="J115" s="1"/>
      <c r="K115" s="1"/>
      <c r="L115" s="1"/>
      <c r="M115" s="1"/>
      <c r="N115" s="1"/>
      <c r="O115" s="1"/>
      <c r="P115" s="1"/>
      <c r="Q115" s="1"/>
      <c r="R115" s="1"/>
      <c r="S115" s="1"/>
      <c r="T115" s="1"/>
      <c r="U115" s="1"/>
      <c r="V115" s="1"/>
      <c r="W115" s="1"/>
      <c r="X115" s="1"/>
      <c r="Y115" s="1"/>
      <c r="Z115" s="1"/>
      <c r="AA115" s="1"/>
      <c r="AB115" s="1"/>
    </row>
    <row r="116" spans="10:28" x14ac:dyDescent="0.25">
      <c r="J116" s="1"/>
      <c r="K116" s="1"/>
      <c r="L116" s="1"/>
      <c r="M116" s="1"/>
      <c r="N116" s="1"/>
      <c r="O116" s="1"/>
      <c r="P116" s="1"/>
      <c r="Q116" s="1"/>
      <c r="R116" s="1"/>
      <c r="S116" s="1"/>
      <c r="T116" s="1"/>
      <c r="U116" s="1"/>
      <c r="V116" s="1"/>
      <c r="W116" s="1"/>
      <c r="X116" s="1"/>
      <c r="Y116" s="1"/>
      <c r="Z116" s="1"/>
      <c r="AA116" s="1"/>
      <c r="AB116" s="1"/>
    </row>
    <row r="117" spans="10:28" x14ac:dyDescent="0.25">
      <c r="J117" s="1"/>
      <c r="K117" s="1"/>
      <c r="L117" s="1"/>
      <c r="M117" s="1"/>
      <c r="N117" s="1"/>
      <c r="O117" s="1"/>
      <c r="P117" s="1"/>
      <c r="Q117" s="1"/>
      <c r="R117" s="1"/>
      <c r="S117" s="1"/>
      <c r="T117" s="1"/>
      <c r="U117" s="1"/>
      <c r="V117" s="1"/>
      <c r="W117" s="1"/>
      <c r="X117" s="1"/>
      <c r="Y117" s="1"/>
      <c r="Z117" s="1"/>
      <c r="AA117" s="1"/>
      <c r="AB117" s="1"/>
    </row>
    <row r="118" spans="10:28" x14ac:dyDescent="0.25">
      <c r="J118" s="1"/>
      <c r="K118" s="1"/>
      <c r="L118" s="1"/>
      <c r="M118" s="1"/>
      <c r="N118" s="1"/>
      <c r="O118" s="1"/>
      <c r="P118" s="1"/>
      <c r="Q118" s="1"/>
      <c r="R118" s="1"/>
      <c r="S118" s="1"/>
      <c r="T118" s="1"/>
      <c r="U118" s="1"/>
      <c r="V118" s="1"/>
      <c r="W118" s="1"/>
      <c r="X118" s="1"/>
      <c r="Y118" s="1"/>
      <c r="Z118" s="1"/>
      <c r="AA118" s="1"/>
      <c r="AB118" s="1"/>
    </row>
    <row r="119" spans="10:28" x14ac:dyDescent="0.25">
      <c r="J119" s="1"/>
      <c r="K119" s="1"/>
      <c r="L119" s="1"/>
      <c r="M119" s="1"/>
      <c r="N119" s="1"/>
      <c r="O119" s="1"/>
      <c r="P119" s="1"/>
      <c r="Q119" s="1"/>
      <c r="R119" s="1"/>
      <c r="S119" s="1"/>
      <c r="T119" s="1"/>
      <c r="U119" s="1"/>
      <c r="V119" s="1"/>
      <c r="W119" s="1"/>
      <c r="X119" s="1"/>
      <c r="Y119" s="1"/>
      <c r="Z119" s="1"/>
      <c r="AA119" s="1"/>
      <c r="AB119" s="1"/>
    </row>
    <row r="120" spans="10:28" x14ac:dyDescent="0.25">
      <c r="J120" s="1"/>
      <c r="K120" s="1"/>
      <c r="L120" s="1"/>
      <c r="M120" s="1"/>
      <c r="N120" s="1"/>
      <c r="O120" s="1"/>
      <c r="P120" s="1"/>
      <c r="Q120" s="1"/>
      <c r="R120" s="1"/>
      <c r="S120" s="1"/>
      <c r="T120" s="1"/>
      <c r="U120" s="1"/>
      <c r="V120" s="1"/>
      <c r="W120" s="1"/>
      <c r="X120" s="1"/>
      <c r="Y120" s="1"/>
      <c r="Z120" s="1"/>
      <c r="AA120" s="1"/>
      <c r="AB120" s="1"/>
    </row>
    <row r="121" spans="10:28" x14ac:dyDescent="0.25">
      <c r="J121" s="1"/>
      <c r="K121" s="1"/>
      <c r="L121" s="1"/>
      <c r="M121" s="1"/>
      <c r="N121" s="1"/>
      <c r="O121" s="1"/>
      <c r="P121" s="1"/>
      <c r="Q121" s="1"/>
      <c r="R121" s="1"/>
      <c r="S121" s="1"/>
      <c r="T121" s="1"/>
      <c r="U121" s="1"/>
      <c r="V121" s="1"/>
      <c r="W121" s="1"/>
      <c r="X121" s="1"/>
      <c r="Y121" s="1"/>
      <c r="Z121" s="1"/>
      <c r="AA121" s="1"/>
      <c r="AB121" s="1"/>
    </row>
    <row r="122" spans="10:28" x14ac:dyDescent="0.25">
      <c r="J122" s="1"/>
      <c r="K122" s="1"/>
      <c r="L122" s="1"/>
      <c r="M122" s="1"/>
      <c r="N122" s="1"/>
      <c r="O122" s="1"/>
      <c r="P122" s="1"/>
      <c r="Q122" s="1"/>
      <c r="R122" s="1"/>
      <c r="S122" s="1"/>
      <c r="T122" s="1"/>
      <c r="U122" s="1"/>
      <c r="V122" s="1"/>
      <c r="W122" s="1"/>
      <c r="X122" s="1"/>
      <c r="Y122" s="1"/>
      <c r="Z122" s="1"/>
      <c r="AA122" s="1"/>
      <c r="AB122" s="1"/>
    </row>
    <row r="123" spans="10:28" x14ac:dyDescent="0.25">
      <c r="J123" s="1"/>
      <c r="K123" s="1"/>
      <c r="L123" s="1"/>
      <c r="M123" s="1"/>
      <c r="N123" s="1"/>
      <c r="O123" s="1"/>
      <c r="P123" s="1"/>
      <c r="Q123" s="1"/>
      <c r="R123" s="1"/>
      <c r="S123" s="1"/>
      <c r="T123" s="1"/>
      <c r="U123" s="1"/>
      <c r="V123" s="1"/>
      <c r="W123" s="1"/>
      <c r="X123" s="1"/>
      <c r="Y123" s="1"/>
      <c r="Z123" s="1"/>
      <c r="AA123" s="1"/>
      <c r="AB123" s="1"/>
    </row>
    <row r="124" spans="10:28" x14ac:dyDescent="0.25">
      <c r="J124" s="1"/>
      <c r="K124" s="1"/>
      <c r="L124" s="1"/>
      <c r="M124" s="1"/>
      <c r="N124" s="1"/>
      <c r="O124" s="1"/>
      <c r="P124" s="1"/>
      <c r="Q124" s="1"/>
      <c r="R124" s="1"/>
      <c r="S124" s="1"/>
      <c r="T124" s="1"/>
      <c r="U124" s="1"/>
      <c r="V124" s="1"/>
      <c r="W124" s="1"/>
      <c r="X124" s="1"/>
      <c r="Y124" s="1"/>
      <c r="Z124" s="1"/>
      <c r="AA124" s="1"/>
      <c r="AB124" s="1"/>
    </row>
    <row r="125" spans="10:28" x14ac:dyDescent="0.25">
      <c r="J125" s="1"/>
      <c r="K125" s="1"/>
      <c r="L125" s="1"/>
      <c r="M125" s="1"/>
      <c r="N125" s="1"/>
      <c r="O125" s="1"/>
      <c r="P125" s="1"/>
      <c r="Q125" s="1"/>
      <c r="R125" s="1"/>
      <c r="S125" s="1"/>
      <c r="T125" s="1"/>
      <c r="U125" s="1"/>
      <c r="V125" s="1"/>
      <c r="W125" s="1"/>
      <c r="X125" s="1"/>
      <c r="Y125" s="1"/>
      <c r="Z125" s="1"/>
      <c r="AA125" s="1"/>
      <c r="AB125" s="1"/>
    </row>
    <row r="126" spans="10:28" x14ac:dyDescent="0.25">
      <c r="J126" s="1"/>
      <c r="K126" s="1"/>
      <c r="L126" s="1"/>
      <c r="M126" s="1"/>
      <c r="N126" s="1"/>
      <c r="O126" s="1"/>
      <c r="P126" s="1"/>
      <c r="Q126" s="1"/>
      <c r="R126" s="1"/>
      <c r="S126" s="1"/>
      <c r="T126" s="1"/>
      <c r="U126" s="1"/>
      <c r="V126" s="1"/>
      <c r="W126" s="1"/>
      <c r="X126" s="1"/>
      <c r="Y126" s="1"/>
      <c r="Z126" s="1"/>
      <c r="AA126" s="1"/>
      <c r="AB126" s="1"/>
    </row>
    <row r="127" spans="10:28" x14ac:dyDescent="0.25">
      <c r="J127" s="1"/>
      <c r="K127" s="1"/>
      <c r="L127" s="1"/>
      <c r="M127" s="1"/>
      <c r="N127" s="1"/>
      <c r="O127" s="1"/>
      <c r="P127" s="1"/>
      <c r="Q127" s="1"/>
      <c r="R127" s="1"/>
      <c r="S127" s="1"/>
      <c r="T127" s="1"/>
      <c r="U127" s="1"/>
      <c r="V127" s="1"/>
      <c r="W127" s="1"/>
      <c r="X127" s="1"/>
      <c r="Y127" s="1"/>
      <c r="Z127" s="1"/>
      <c r="AA127" s="1"/>
      <c r="AB127" s="1"/>
    </row>
    <row r="128" spans="10:28" x14ac:dyDescent="0.25">
      <c r="J128" s="1"/>
      <c r="K128" s="1"/>
      <c r="L128" s="1"/>
      <c r="M128" s="1"/>
      <c r="N128" s="1"/>
      <c r="O128" s="1"/>
      <c r="P128" s="1"/>
      <c r="Q128" s="1"/>
      <c r="R128" s="1"/>
      <c r="S128" s="1"/>
      <c r="T128" s="1"/>
      <c r="U128" s="1"/>
      <c r="V128" s="1"/>
      <c r="W128" s="1"/>
      <c r="X128" s="1"/>
      <c r="Y128" s="1"/>
      <c r="Z128" s="1"/>
      <c r="AA128" s="1"/>
      <c r="AB128" s="1"/>
    </row>
    <row r="129" spans="10:28" x14ac:dyDescent="0.25">
      <c r="J129" s="1"/>
      <c r="K129" s="1"/>
      <c r="L129" s="1"/>
      <c r="M129" s="1"/>
      <c r="N129" s="1"/>
      <c r="O129" s="1"/>
      <c r="P129" s="1"/>
      <c r="Q129" s="1"/>
      <c r="R129" s="1"/>
      <c r="S129" s="1"/>
      <c r="T129" s="1"/>
      <c r="U129" s="1"/>
      <c r="V129" s="1"/>
      <c r="W129" s="1"/>
      <c r="X129" s="1"/>
      <c r="Y129" s="1"/>
      <c r="Z129" s="1"/>
      <c r="AA129" s="1"/>
      <c r="AB129" s="1"/>
    </row>
    <row r="130" spans="10:28" x14ac:dyDescent="0.25">
      <c r="J130" s="1"/>
      <c r="K130" s="1"/>
      <c r="L130" s="1"/>
      <c r="M130" s="1"/>
      <c r="N130" s="1"/>
      <c r="O130" s="1"/>
      <c r="P130" s="1"/>
      <c r="Q130" s="1"/>
      <c r="R130" s="1"/>
      <c r="S130" s="1"/>
      <c r="T130" s="1"/>
      <c r="U130" s="1"/>
      <c r="V130" s="1"/>
      <c r="W130" s="1"/>
      <c r="X130" s="1"/>
      <c r="Y130" s="1"/>
      <c r="Z130" s="1"/>
      <c r="AA130" s="1"/>
      <c r="AB130" s="1"/>
    </row>
    <row r="131" spans="10:28" x14ac:dyDescent="0.25">
      <c r="J131" s="1"/>
      <c r="K131" s="1"/>
      <c r="L131" s="1"/>
      <c r="M131" s="1"/>
      <c r="N131" s="1"/>
      <c r="O131" s="1"/>
      <c r="P131" s="1"/>
      <c r="Q131" s="1"/>
      <c r="R131" s="1"/>
      <c r="S131" s="1"/>
      <c r="T131" s="1"/>
      <c r="U131" s="1"/>
      <c r="V131" s="1"/>
      <c r="W131" s="1"/>
      <c r="X131" s="1"/>
      <c r="Y131" s="1"/>
      <c r="Z131" s="1"/>
      <c r="AA131" s="1"/>
      <c r="AB131" s="1"/>
    </row>
    <row r="132" spans="10:28" x14ac:dyDescent="0.25">
      <c r="J132" s="1"/>
      <c r="K132" s="1"/>
      <c r="L132" s="1"/>
      <c r="M132" s="1"/>
      <c r="N132" s="1"/>
      <c r="O132" s="1"/>
      <c r="P132" s="1"/>
      <c r="Q132" s="1"/>
      <c r="R132" s="1"/>
      <c r="S132" s="1"/>
      <c r="T132" s="1"/>
      <c r="U132" s="1"/>
      <c r="V132" s="1"/>
      <c r="W132" s="1"/>
      <c r="X132" s="1"/>
      <c r="Y132" s="1"/>
      <c r="Z132" s="1"/>
      <c r="AA132" s="1"/>
      <c r="AB132" s="1"/>
    </row>
    <row r="133" spans="10:28" x14ac:dyDescent="0.25">
      <c r="J133" s="1"/>
      <c r="K133" s="1"/>
      <c r="L133" s="1"/>
      <c r="M133" s="1"/>
      <c r="N133" s="1"/>
      <c r="O133" s="1"/>
      <c r="P133" s="1"/>
      <c r="Q133" s="1"/>
      <c r="R133" s="1"/>
      <c r="S133" s="1"/>
      <c r="T133" s="1"/>
      <c r="U133" s="1"/>
      <c r="V133" s="1"/>
      <c r="W133" s="1"/>
      <c r="X133" s="1"/>
      <c r="Y133" s="1"/>
      <c r="Z133" s="1"/>
      <c r="AA133" s="1"/>
      <c r="AB133" s="1"/>
    </row>
    <row r="134" spans="10:28" x14ac:dyDescent="0.25">
      <c r="J134" s="1"/>
      <c r="K134" s="1"/>
      <c r="L134" s="1"/>
      <c r="M134" s="1"/>
      <c r="N134" s="1"/>
      <c r="O134" s="1"/>
      <c r="P134" s="1"/>
      <c r="Q134" s="1"/>
      <c r="R134" s="1"/>
      <c r="S134" s="1"/>
      <c r="T134" s="1"/>
      <c r="U134" s="1"/>
      <c r="V134" s="1"/>
      <c r="W134" s="1"/>
      <c r="X134" s="1"/>
      <c r="Y134" s="1"/>
      <c r="Z134" s="1"/>
      <c r="AA134" s="1"/>
      <c r="AB134" s="1"/>
    </row>
    <row r="135" spans="10:28" x14ac:dyDescent="0.25">
      <c r="J135" s="1"/>
      <c r="K135" s="1"/>
      <c r="L135" s="1"/>
      <c r="M135" s="1"/>
      <c r="N135" s="1"/>
      <c r="O135" s="1"/>
      <c r="P135" s="1"/>
      <c r="Q135" s="1"/>
      <c r="R135" s="1"/>
      <c r="S135" s="1"/>
      <c r="T135" s="1"/>
      <c r="U135" s="1"/>
      <c r="V135" s="1"/>
      <c r="W135" s="1"/>
      <c r="X135" s="1"/>
      <c r="Y135" s="1"/>
      <c r="Z135" s="1"/>
      <c r="AA135" s="1"/>
      <c r="AB135" s="1"/>
    </row>
    <row r="136" spans="10:28" x14ac:dyDescent="0.25">
      <c r="J136" s="1"/>
      <c r="K136" s="1"/>
      <c r="L136" s="1"/>
      <c r="M136" s="1"/>
      <c r="N136" s="1"/>
      <c r="O136" s="1"/>
      <c r="P136" s="1"/>
      <c r="Q136" s="1"/>
      <c r="R136" s="1"/>
      <c r="S136" s="1"/>
      <c r="T136" s="1"/>
      <c r="U136" s="1"/>
      <c r="V136" s="1"/>
      <c r="W136" s="1"/>
      <c r="X136" s="1"/>
      <c r="Y136" s="1"/>
      <c r="Z136" s="1"/>
      <c r="AA136" s="1"/>
      <c r="AB136" s="1"/>
    </row>
    <row r="137" spans="10:28" x14ac:dyDescent="0.25">
      <c r="J137" s="1"/>
      <c r="K137" s="1"/>
      <c r="L137" s="1"/>
      <c r="M137" s="1"/>
      <c r="N137" s="1"/>
      <c r="O137" s="1"/>
      <c r="P137" s="1"/>
      <c r="Q137" s="1"/>
      <c r="R137" s="1"/>
      <c r="S137" s="1"/>
      <c r="T137" s="1"/>
      <c r="U137" s="1"/>
      <c r="V137" s="1"/>
      <c r="W137" s="1"/>
      <c r="X137" s="1"/>
      <c r="Y137" s="1"/>
      <c r="Z137" s="1"/>
      <c r="AA137" s="1"/>
      <c r="AB137" s="1"/>
    </row>
    <row r="138" spans="10:28" x14ac:dyDescent="0.25">
      <c r="J138" s="1"/>
      <c r="K138" s="1"/>
      <c r="L138" s="1"/>
      <c r="M138" s="1"/>
      <c r="N138" s="1"/>
      <c r="O138" s="1"/>
      <c r="P138" s="1"/>
      <c r="Q138" s="1"/>
      <c r="R138" s="1"/>
      <c r="S138" s="1"/>
      <c r="T138" s="1"/>
      <c r="U138" s="1"/>
      <c r="V138" s="1"/>
      <c r="W138" s="1"/>
      <c r="X138" s="1"/>
      <c r="Y138" s="1"/>
      <c r="Z138" s="1"/>
      <c r="AA138" s="1"/>
      <c r="AB138" s="1"/>
    </row>
    <row r="139" spans="10:28" x14ac:dyDescent="0.25">
      <c r="J139" s="1"/>
      <c r="K139" s="1"/>
      <c r="L139" s="1"/>
      <c r="M139" s="1"/>
      <c r="N139" s="1"/>
      <c r="O139" s="1"/>
      <c r="P139" s="1"/>
      <c r="Q139" s="1"/>
      <c r="R139" s="1"/>
      <c r="S139" s="1"/>
      <c r="T139" s="1"/>
      <c r="U139" s="1"/>
      <c r="V139" s="1"/>
      <c r="W139" s="1"/>
      <c r="X139" s="1"/>
      <c r="Y139" s="1"/>
      <c r="Z139" s="1"/>
      <c r="AA139" s="1"/>
      <c r="AB139" s="1"/>
    </row>
    <row r="140" spans="10:28" x14ac:dyDescent="0.25">
      <c r="J140" s="1"/>
      <c r="K140" s="1"/>
      <c r="L140" s="1"/>
      <c r="M140" s="1"/>
      <c r="N140" s="1"/>
      <c r="O140" s="1"/>
      <c r="P140" s="1"/>
      <c r="Q140" s="1"/>
      <c r="R140" s="1"/>
      <c r="S140" s="1"/>
      <c r="T140" s="1"/>
      <c r="U140" s="1"/>
      <c r="V140" s="1"/>
      <c r="W140" s="1"/>
      <c r="X140" s="1"/>
      <c r="Y140" s="1"/>
      <c r="Z140" s="1"/>
      <c r="AA140" s="1"/>
      <c r="AB140" s="1"/>
    </row>
    <row r="141" spans="10:28" x14ac:dyDescent="0.25">
      <c r="J141" s="1"/>
      <c r="K141" s="1"/>
      <c r="L141" s="1"/>
      <c r="M141" s="1"/>
      <c r="N141" s="1"/>
      <c r="O141" s="1"/>
      <c r="P141" s="1"/>
      <c r="Q141" s="1"/>
      <c r="R141" s="1"/>
      <c r="S141" s="1"/>
      <c r="T141" s="1"/>
      <c r="U141" s="1"/>
      <c r="V141" s="1"/>
      <c r="W141" s="1"/>
      <c r="X141" s="1"/>
      <c r="Y141" s="1"/>
      <c r="Z141" s="1"/>
      <c r="AA141" s="1"/>
      <c r="AB141" s="1"/>
    </row>
    <row r="142" spans="10:28" x14ac:dyDescent="0.25">
      <c r="J142" s="1"/>
      <c r="K142" s="1"/>
      <c r="L142" s="1"/>
      <c r="M142" s="1"/>
      <c r="N142" s="1"/>
      <c r="O142" s="1"/>
      <c r="P142" s="1"/>
      <c r="Q142" s="1"/>
      <c r="R142" s="1"/>
      <c r="S142" s="1"/>
      <c r="T142" s="1"/>
      <c r="U142" s="1"/>
      <c r="V142" s="1"/>
      <c r="W142" s="1"/>
      <c r="X142" s="1"/>
      <c r="Y142" s="1"/>
      <c r="Z142" s="1"/>
      <c r="AA142" s="1"/>
      <c r="AB142" s="1"/>
    </row>
    <row r="143" spans="10:28" x14ac:dyDescent="0.25">
      <c r="J143" s="1"/>
      <c r="K143" s="1"/>
      <c r="L143" s="1"/>
      <c r="M143" s="1"/>
      <c r="N143" s="1"/>
      <c r="O143" s="1"/>
      <c r="P143" s="1"/>
      <c r="Q143" s="1"/>
      <c r="R143" s="1"/>
      <c r="S143" s="1"/>
      <c r="T143" s="1"/>
      <c r="U143" s="1"/>
      <c r="V143" s="1"/>
      <c r="W143" s="1"/>
      <c r="X143" s="1"/>
      <c r="Y143" s="1"/>
      <c r="Z143" s="1"/>
      <c r="AA143" s="1"/>
      <c r="AB143" s="1"/>
    </row>
    <row r="144" spans="10:28" x14ac:dyDescent="0.25">
      <c r="J144" s="1"/>
      <c r="K144" s="1"/>
      <c r="L144" s="1"/>
      <c r="M144" s="1"/>
      <c r="N144" s="1"/>
      <c r="O144" s="1"/>
      <c r="P144" s="1"/>
      <c r="Q144" s="1"/>
      <c r="R144" s="1"/>
      <c r="S144" s="1"/>
      <c r="T144" s="1"/>
      <c r="U144" s="1"/>
      <c r="V144" s="1"/>
      <c r="W144" s="1"/>
      <c r="X144" s="1"/>
      <c r="Y144" s="1"/>
      <c r="Z144" s="1"/>
      <c r="AA144" s="1"/>
      <c r="AB144" s="1"/>
    </row>
    <row r="145" spans="10:28" x14ac:dyDescent="0.25">
      <c r="J145" s="1"/>
      <c r="K145" s="1"/>
      <c r="L145" s="1"/>
      <c r="M145" s="1"/>
      <c r="N145" s="1"/>
      <c r="O145" s="1"/>
      <c r="P145" s="1"/>
      <c r="Q145" s="1"/>
      <c r="R145" s="1"/>
      <c r="S145" s="1"/>
      <c r="T145" s="1"/>
      <c r="U145" s="1"/>
      <c r="V145" s="1"/>
      <c r="W145" s="1"/>
      <c r="X145" s="1"/>
      <c r="Y145" s="1"/>
      <c r="Z145" s="1"/>
      <c r="AA145" s="1"/>
      <c r="AB145" s="1"/>
    </row>
    <row r="146" spans="10:28" x14ac:dyDescent="0.25">
      <c r="J146" s="1"/>
      <c r="K146" s="1"/>
      <c r="L146" s="1"/>
      <c r="M146" s="1"/>
      <c r="N146" s="1"/>
      <c r="O146" s="1"/>
      <c r="P146" s="1"/>
      <c r="Q146" s="1"/>
      <c r="R146" s="1"/>
      <c r="S146" s="1"/>
      <c r="T146" s="1"/>
      <c r="U146" s="1"/>
      <c r="V146" s="1"/>
      <c r="W146" s="1"/>
      <c r="X146" s="1"/>
      <c r="Y146" s="1"/>
      <c r="Z146" s="1"/>
      <c r="AA146" s="1"/>
      <c r="AB146" s="1"/>
    </row>
    <row r="147" spans="10:28" x14ac:dyDescent="0.25">
      <c r="J147" s="1"/>
      <c r="K147" s="1"/>
      <c r="L147" s="1"/>
      <c r="M147" s="1"/>
      <c r="N147" s="1"/>
      <c r="O147" s="1"/>
      <c r="P147" s="1"/>
      <c r="Q147" s="1"/>
      <c r="R147" s="1"/>
      <c r="S147" s="1"/>
      <c r="T147" s="1"/>
      <c r="U147" s="1"/>
      <c r="V147" s="1"/>
      <c r="W147" s="1"/>
      <c r="X147" s="1"/>
      <c r="Y147" s="1"/>
      <c r="Z147" s="1"/>
      <c r="AA147" s="1"/>
      <c r="AB147" s="1"/>
    </row>
    <row r="148" spans="10:28" x14ac:dyDescent="0.25">
      <c r="J148" s="1"/>
      <c r="K148" s="1"/>
      <c r="L148" s="1"/>
      <c r="M148" s="1"/>
      <c r="N148" s="1"/>
      <c r="O148" s="1"/>
      <c r="P148" s="1"/>
      <c r="Q148" s="1"/>
      <c r="R148" s="1"/>
      <c r="S148" s="1"/>
      <c r="T148" s="1"/>
      <c r="U148" s="1"/>
      <c r="V148" s="1"/>
      <c r="W148" s="1"/>
      <c r="X148" s="1"/>
      <c r="Y148" s="1"/>
      <c r="Z148" s="1"/>
      <c r="AA148" s="1"/>
      <c r="AB148" s="1"/>
    </row>
    <row r="149" spans="10:28" x14ac:dyDescent="0.25">
      <c r="J149" s="1"/>
      <c r="K149" s="1"/>
      <c r="L149" s="1"/>
      <c r="M149" s="1"/>
      <c r="N149" s="1"/>
      <c r="O149" s="1"/>
      <c r="P149" s="1"/>
      <c r="Q149" s="1"/>
      <c r="R149" s="1"/>
      <c r="S149" s="1"/>
      <c r="T149" s="1"/>
      <c r="U149" s="1"/>
      <c r="V149" s="1"/>
      <c r="W149" s="1"/>
      <c r="X149" s="1"/>
      <c r="Y149" s="1"/>
      <c r="Z149" s="1"/>
      <c r="AA149" s="1"/>
      <c r="AB149" s="1"/>
    </row>
    <row r="150" spans="10:28" x14ac:dyDescent="0.25">
      <c r="J150" s="1"/>
      <c r="K150" s="1"/>
      <c r="L150" s="1"/>
      <c r="M150" s="1"/>
      <c r="N150" s="1"/>
      <c r="O150" s="1"/>
      <c r="P150" s="1"/>
      <c r="Q150" s="1"/>
      <c r="R150" s="1"/>
      <c r="S150" s="1"/>
      <c r="T150" s="1"/>
      <c r="U150" s="1"/>
      <c r="V150" s="1"/>
      <c r="W150" s="1"/>
      <c r="X150" s="1"/>
      <c r="Y150" s="1"/>
      <c r="Z150" s="1"/>
      <c r="AA150" s="1"/>
      <c r="AB150" s="1"/>
    </row>
    <row r="151" spans="10:28" x14ac:dyDescent="0.25">
      <c r="J151" s="1"/>
      <c r="K151" s="1"/>
      <c r="L151" s="1"/>
      <c r="M151" s="1"/>
      <c r="N151" s="1"/>
      <c r="O151" s="1"/>
      <c r="P151" s="1"/>
      <c r="Q151" s="1"/>
      <c r="R151" s="1"/>
      <c r="S151" s="1"/>
      <c r="T151" s="1"/>
      <c r="U151" s="1"/>
      <c r="V151" s="1"/>
      <c r="W151" s="1"/>
      <c r="X151" s="1"/>
      <c r="Y151" s="1"/>
      <c r="Z151" s="1"/>
      <c r="AA151" s="1"/>
      <c r="AB151" s="1"/>
    </row>
    <row r="152" spans="10:28" x14ac:dyDescent="0.25">
      <c r="J152" s="1"/>
      <c r="K152" s="1"/>
      <c r="L152" s="1"/>
      <c r="M152" s="1"/>
      <c r="N152" s="1"/>
      <c r="O152" s="1"/>
      <c r="P152" s="1"/>
      <c r="Q152" s="1"/>
      <c r="R152" s="1"/>
      <c r="S152" s="1"/>
      <c r="T152" s="1"/>
      <c r="U152" s="1"/>
      <c r="V152" s="1"/>
      <c r="W152" s="1"/>
      <c r="X152" s="1"/>
      <c r="Y152" s="1"/>
      <c r="Z152" s="1"/>
      <c r="AA152" s="1"/>
      <c r="AB152" s="1"/>
    </row>
    <row r="153" spans="10:28" x14ac:dyDescent="0.25">
      <c r="J153" s="1"/>
      <c r="K153" s="1"/>
      <c r="L153" s="1"/>
      <c r="M153" s="1"/>
      <c r="N153" s="1"/>
      <c r="O153" s="1"/>
      <c r="P153" s="1"/>
      <c r="Q153" s="1"/>
      <c r="R153" s="1"/>
      <c r="S153" s="1"/>
      <c r="T153" s="1"/>
      <c r="U153" s="1"/>
      <c r="V153" s="1"/>
      <c r="W153" s="1"/>
      <c r="X153" s="1"/>
      <c r="Y153" s="1"/>
      <c r="Z153" s="1"/>
      <c r="AA153" s="1"/>
      <c r="AB153" s="1"/>
    </row>
    <row r="154" spans="10:28" x14ac:dyDescent="0.25">
      <c r="J154" s="1"/>
      <c r="K154" s="1"/>
      <c r="L154" s="1"/>
      <c r="M154" s="1"/>
      <c r="N154" s="1"/>
      <c r="O154" s="1"/>
      <c r="P154" s="1"/>
      <c r="Q154" s="1"/>
      <c r="R154" s="1"/>
      <c r="S154" s="1"/>
      <c r="T154" s="1"/>
      <c r="U154" s="1"/>
      <c r="V154" s="1"/>
      <c r="W154" s="1"/>
      <c r="X154" s="1"/>
      <c r="Y154" s="1"/>
      <c r="Z154" s="1"/>
      <c r="AA154" s="1"/>
      <c r="AB154" s="1"/>
    </row>
    <row r="155" spans="10:28" x14ac:dyDescent="0.25">
      <c r="J155" s="1"/>
      <c r="K155" s="1"/>
      <c r="L155" s="1"/>
      <c r="M155" s="1"/>
      <c r="N155" s="1"/>
      <c r="O155" s="1"/>
      <c r="P155" s="1"/>
      <c r="Q155" s="1"/>
      <c r="R155" s="1"/>
      <c r="S155" s="1"/>
      <c r="T155" s="1"/>
      <c r="U155" s="1"/>
      <c r="V155" s="1"/>
      <c r="W155" s="1"/>
      <c r="X155" s="1"/>
      <c r="Y155" s="1"/>
      <c r="Z155" s="1"/>
      <c r="AA155" s="1"/>
      <c r="AB155" s="1"/>
    </row>
    <row r="156" spans="10:28" x14ac:dyDescent="0.25">
      <c r="J156" s="1"/>
      <c r="K156" s="1"/>
      <c r="L156" s="1"/>
      <c r="M156" s="1"/>
      <c r="N156" s="1"/>
      <c r="O156" s="1"/>
      <c r="P156" s="1"/>
      <c r="Q156" s="1"/>
      <c r="R156" s="1"/>
      <c r="S156" s="1"/>
      <c r="T156" s="1"/>
      <c r="U156" s="1"/>
      <c r="V156" s="1"/>
      <c r="W156" s="1"/>
      <c r="X156" s="1"/>
      <c r="Y156" s="1"/>
      <c r="Z156" s="1"/>
      <c r="AA156" s="1"/>
      <c r="AB156" s="1"/>
    </row>
    <row r="157" spans="10:28" x14ac:dyDescent="0.25">
      <c r="J157" s="1"/>
      <c r="K157" s="1"/>
      <c r="L157" s="1"/>
      <c r="M157" s="1"/>
      <c r="N157" s="1"/>
      <c r="O157" s="1"/>
      <c r="P157" s="1"/>
      <c r="Q157" s="1"/>
      <c r="R157" s="1"/>
      <c r="S157" s="1"/>
      <c r="T157" s="1"/>
      <c r="U157" s="1"/>
      <c r="V157" s="1"/>
      <c r="W157" s="1"/>
      <c r="X157" s="1"/>
      <c r="Y157" s="1"/>
      <c r="Z157" s="1"/>
      <c r="AA157" s="1"/>
      <c r="AB157" s="1"/>
    </row>
    <row r="158" spans="10:28" x14ac:dyDescent="0.25">
      <c r="J158" s="1"/>
      <c r="K158" s="1"/>
      <c r="L158" s="1"/>
      <c r="M158" s="1"/>
      <c r="N158" s="1"/>
      <c r="O158" s="1"/>
      <c r="P158" s="1"/>
      <c r="Q158" s="1"/>
      <c r="R158" s="1"/>
      <c r="S158" s="1"/>
      <c r="T158" s="1"/>
      <c r="U158" s="1"/>
      <c r="V158" s="1"/>
      <c r="W158" s="1"/>
      <c r="X158" s="1"/>
      <c r="Y158" s="1"/>
      <c r="Z158" s="1"/>
      <c r="AA158" s="1"/>
      <c r="AB158" s="1"/>
    </row>
    <row r="159" spans="10:28" x14ac:dyDescent="0.25">
      <c r="J159" s="1"/>
      <c r="K159" s="1"/>
      <c r="L159" s="1"/>
      <c r="M159" s="1"/>
      <c r="N159" s="1"/>
      <c r="O159" s="1"/>
      <c r="P159" s="1"/>
      <c r="Q159" s="1"/>
      <c r="R159" s="1"/>
      <c r="S159" s="1"/>
      <c r="T159" s="1"/>
      <c r="U159" s="1"/>
      <c r="V159" s="1"/>
      <c r="W159" s="1"/>
      <c r="X159" s="1"/>
      <c r="Y159" s="1"/>
      <c r="Z159" s="1"/>
      <c r="AA159" s="1"/>
      <c r="AB159" s="1"/>
    </row>
    <row r="160" spans="10:28" x14ac:dyDescent="0.25">
      <c r="J160" s="1"/>
      <c r="K160" s="1"/>
      <c r="L160" s="1"/>
      <c r="M160" s="1"/>
      <c r="N160" s="1"/>
      <c r="O160" s="1"/>
      <c r="P160" s="1"/>
      <c r="Q160" s="1"/>
      <c r="R160" s="1"/>
      <c r="S160" s="1"/>
      <c r="T160" s="1"/>
      <c r="U160" s="1"/>
      <c r="V160" s="1"/>
      <c r="W160" s="1"/>
      <c r="X160" s="1"/>
      <c r="Y160" s="1"/>
      <c r="Z160" s="1"/>
      <c r="AA160" s="1"/>
      <c r="AB160" s="1"/>
    </row>
    <row r="161" spans="10:28" x14ac:dyDescent="0.25">
      <c r="J161" s="1"/>
      <c r="K161" s="1"/>
      <c r="L161" s="1"/>
      <c r="M161" s="1"/>
      <c r="N161" s="1"/>
      <c r="O161" s="1"/>
      <c r="P161" s="1"/>
      <c r="Q161" s="1"/>
      <c r="R161" s="1"/>
      <c r="S161" s="1"/>
      <c r="T161" s="1"/>
      <c r="U161" s="1"/>
      <c r="V161" s="1"/>
      <c r="W161" s="1"/>
      <c r="X161" s="1"/>
      <c r="Y161" s="1"/>
      <c r="Z161" s="1"/>
      <c r="AA161" s="1"/>
      <c r="AB161" s="1"/>
    </row>
    <row r="162" spans="10:28" x14ac:dyDescent="0.25">
      <c r="J162" s="1"/>
      <c r="K162" s="1"/>
      <c r="L162" s="1"/>
      <c r="M162" s="1"/>
      <c r="N162" s="1"/>
      <c r="O162" s="1"/>
      <c r="P162" s="1"/>
      <c r="Q162" s="1"/>
      <c r="R162" s="1"/>
      <c r="S162" s="1"/>
      <c r="T162" s="1"/>
      <c r="U162" s="1"/>
      <c r="V162" s="1"/>
      <c r="W162" s="1"/>
      <c r="X162" s="1"/>
      <c r="Y162" s="1"/>
      <c r="Z162" s="1"/>
      <c r="AA162" s="1"/>
      <c r="AB162" s="1"/>
    </row>
    <row r="163" spans="10:28" x14ac:dyDescent="0.25">
      <c r="J163" s="1"/>
      <c r="K163" s="1"/>
      <c r="L163" s="1"/>
      <c r="M163" s="1"/>
      <c r="N163" s="1"/>
      <c r="O163" s="1"/>
      <c r="P163" s="1"/>
      <c r="Q163" s="1"/>
      <c r="R163" s="1"/>
      <c r="S163" s="1"/>
      <c r="T163" s="1"/>
      <c r="U163" s="1"/>
      <c r="V163" s="1"/>
      <c r="W163" s="1"/>
      <c r="X163" s="1"/>
      <c r="Y163" s="1"/>
      <c r="Z163" s="1"/>
      <c r="AA163" s="1"/>
      <c r="AB163" s="1"/>
    </row>
    <row r="164" spans="10:28" x14ac:dyDescent="0.25">
      <c r="J164" s="1"/>
      <c r="K164" s="1"/>
      <c r="L164" s="1"/>
      <c r="M164" s="1"/>
      <c r="N164" s="1"/>
      <c r="O164" s="1"/>
      <c r="P164" s="1"/>
      <c r="Q164" s="1"/>
      <c r="R164" s="1"/>
      <c r="S164" s="1"/>
      <c r="T164" s="1"/>
      <c r="U164" s="1"/>
      <c r="V164" s="1"/>
      <c r="W164" s="1"/>
      <c r="X164" s="1"/>
      <c r="Y164" s="1"/>
      <c r="Z164" s="1"/>
      <c r="AA164" s="1"/>
      <c r="AB164" s="1"/>
    </row>
    <row r="165" spans="10:28" x14ac:dyDescent="0.25">
      <c r="J165" s="1"/>
      <c r="K165" s="1"/>
      <c r="L165" s="1"/>
      <c r="M165" s="1"/>
      <c r="N165" s="1"/>
      <c r="O165" s="1"/>
      <c r="P165" s="1"/>
      <c r="Q165" s="1"/>
      <c r="R165" s="1"/>
      <c r="S165" s="1"/>
      <c r="T165" s="1"/>
      <c r="U165" s="1"/>
      <c r="V165" s="1"/>
      <c r="W165" s="1"/>
      <c r="X165" s="1"/>
      <c r="Y165" s="1"/>
      <c r="Z165" s="1"/>
      <c r="AA165" s="1"/>
      <c r="AB165" s="1"/>
    </row>
    <row r="166" spans="10:28" x14ac:dyDescent="0.25">
      <c r="J166" s="1"/>
      <c r="K166" s="1"/>
      <c r="L166" s="1"/>
      <c r="M166" s="1"/>
      <c r="N166" s="1"/>
      <c r="O166" s="1"/>
      <c r="P166" s="1"/>
      <c r="Q166" s="1"/>
      <c r="R166" s="1"/>
      <c r="S166" s="1"/>
      <c r="T166" s="1"/>
      <c r="U166" s="1"/>
      <c r="V166" s="1"/>
      <c r="W166" s="1"/>
      <c r="X166" s="1"/>
      <c r="Y166" s="1"/>
      <c r="Z166" s="1"/>
      <c r="AA166" s="1"/>
      <c r="AB166" s="1"/>
    </row>
    <row r="167" spans="10:28" x14ac:dyDescent="0.25">
      <c r="J167" s="1"/>
      <c r="K167" s="1"/>
      <c r="L167" s="1"/>
      <c r="M167" s="1"/>
      <c r="N167" s="1"/>
      <c r="O167" s="1"/>
      <c r="P167" s="1"/>
      <c r="Q167" s="1"/>
      <c r="R167" s="1"/>
      <c r="S167" s="1"/>
      <c r="T167" s="1"/>
      <c r="U167" s="1"/>
      <c r="V167" s="1"/>
      <c r="W167" s="1"/>
      <c r="X167" s="1"/>
      <c r="Y167" s="1"/>
      <c r="Z167" s="1"/>
      <c r="AA167" s="1"/>
      <c r="AB167" s="1"/>
    </row>
    <row r="168" spans="10:28" x14ac:dyDescent="0.25">
      <c r="J168" s="1"/>
      <c r="K168" s="1"/>
      <c r="L168" s="1"/>
      <c r="M168" s="1"/>
      <c r="N168" s="1"/>
      <c r="O168" s="1"/>
      <c r="P168" s="1"/>
      <c r="Q168" s="1"/>
      <c r="R168" s="1"/>
      <c r="S168" s="1"/>
      <c r="T168" s="1"/>
      <c r="U168" s="1"/>
      <c r="V168" s="1"/>
      <c r="W168" s="1"/>
      <c r="X168" s="1"/>
      <c r="Y168" s="1"/>
      <c r="Z168" s="1"/>
      <c r="AA168" s="1"/>
      <c r="AB168" s="1"/>
    </row>
    <row r="169" spans="10:28" x14ac:dyDescent="0.25">
      <c r="J169" s="1"/>
      <c r="K169" s="1"/>
      <c r="L169" s="1"/>
      <c r="M169" s="1"/>
      <c r="N169" s="1"/>
      <c r="O169" s="1"/>
      <c r="P169" s="1"/>
      <c r="Q169" s="1"/>
      <c r="R169" s="1"/>
      <c r="S169" s="1"/>
      <c r="T169" s="1"/>
      <c r="U169" s="1"/>
      <c r="V169" s="1"/>
      <c r="W169" s="1"/>
      <c r="X169" s="1"/>
      <c r="Y169" s="1"/>
      <c r="Z169" s="1"/>
      <c r="AA169" s="1"/>
      <c r="AB169" s="1"/>
    </row>
    <row r="170" spans="10:28" x14ac:dyDescent="0.25">
      <c r="J170" s="1"/>
      <c r="K170" s="1"/>
      <c r="L170" s="1"/>
      <c r="M170" s="1"/>
      <c r="N170" s="1"/>
      <c r="O170" s="1"/>
      <c r="P170" s="1"/>
      <c r="Q170" s="1"/>
      <c r="R170" s="1"/>
      <c r="S170" s="1"/>
      <c r="T170" s="1"/>
      <c r="U170" s="1"/>
      <c r="V170" s="1"/>
      <c r="W170" s="1"/>
      <c r="X170" s="1"/>
      <c r="Y170" s="1"/>
      <c r="Z170" s="1"/>
      <c r="AA170" s="1"/>
      <c r="AB170" s="1"/>
    </row>
    <row r="171" spans="10:28" x14ac:dyDescent="0.25">
      <c r="J171" s="1"/>
      <c r="K171" s="1"/>
      <c r="L171" s="1"/>
      <c r="M171" s="1"/>
      <c r="N171" s="1"/>
      <c r="O171" s="1"/>
      <c r="P171" s="1"/>
      <c r="Q171" s="1"/>
      <c r="R171" s="1"/>
      <c r="S171" s="1"/>
      <c r="T171" s="1"/>
      <c r="U171" s="1"/>
      <c r="V171" s="1"/>
      <c r="W171" s="1"/>
      <c r="X171" s="1"/>
      <c r="Y171" s="1"/>
      <c r="Z171" s="1"/>
      <c r="AA171" s="1"/>
      <c r="AB171" s="1"/>
    </row>
    <row r="172" spans="10:28" x14ac:dyDescent="0.25">
      <c r="J172" s="1"/>
      <c r="K172" s="1"/>
      <c r="L172" s="1"/>
      <c r="M172" s="1"/>
      <c r="N172" s="1"/>
      <c r="O172" s="1"/>
      <c r="P172" s="1"/>
      <c r="Q172" s="1"/>
      <c r="R172" s="1"/>
      <c r="S172" s="1"/>
      <c r="T172" s="1"/>
      <c r="U172" s="1"/>
      <c r="V172" s="1"/>
      <c r="W172" s="1"/>
      <c r="X172" s="1"/>
      <c r="Y172" s="1"/>
      <c r="Z172" s="1"/>
      <c r="AA172" s="1"/>
      <c r="AB172" s="1"/>
    </row>
    <row r="173" spans="10:28" x14ac:dyDescent="0.25">
      <c r="J173" s="1"/>
      <c r="K173" s="1"/>
      <c r="L173" s="1"/>
      <c r="M173" s="1"/>
      <c r="N173" s="1"/>
      <c r="O173" s="1"/>
      <c r="P173" s="1"/>
      <c r="Q173" s="1"/>
      <c r="R173" s="1"/>
      <c r="S173" s="1"/>
      <c r="T173" s="1"/>
      <c r="U173" s="1"/>
      <c r="V173" s="1"/>
      <c r="W173" s="1"/>
      <c r="X173" s="1"/>
      <c r="Y173" s="1"/>
      <c r="Z173" s="1"/>
      <c r="AA173" s="1"/>
      <c r="AB173" s="1"/>
    </row>
    <row r="174" spans="10:28" x14ac:dyDescent="0.25">
      <c r="J174" s="1"/>
      <c r="K174" s="1"/>
      <c r="L174" s="1"/>
      <c r="M174" s="1"/>
      <c r="N174" s="1"/>
      <c r="O174" s="1"/>
      <c r="P174" s="1"/>
      <c r="Q174" s="1"/>
      <c r="R174" s="1"/>
      <c r="S174" s="1"/>
      <c r="T174" s="1"/>
      <c r="U174" s="1"/>
      <c r="V174" s="1"/>
      <c r="W174" s="1"/>
      <c r="X174" s="1"/>
      <c r="Y174" s="1"/>
      <c r="Z174" s="1"/>
      <c r="AA174" s="1"/>
      <c r="AB174" s="1"/>
    </row>
    <row r="175" spans="10:28" x14ac:dyDescent="0.25">
      <c r="J175" s="1"/>
      <c r="K175" s="1"/>
      <c r="L175" s="1"/>
      <c r="M175" s="1"/>
      <c r="N175" s="1"/>
      <c r="O175" s="1"/>
      <c r="P175" s="1"/>
      <c r="Q175" s="1"/>
      <c r="R175" s="1"/>
      <c r="S175" s="1"/>
      <c r="T175" s="1"/>
      <c r="U175" s="1"/>
      <c r="V175" s="1"/>
      <c r="W175" s="1"/>
      <c r="X175" s="1"/>
      <c r="Y175" s="1"/>
      <c r="Z175" s="1"/>
      <c r="AA175" s="1"/>
      <c r="AB175" s="1"/>
    </row>
    <row r="176" spans="10:28" x14ac:dyDescent="0.25">
      <c r="J176" s="1"/>
      <c r="K176" s="1"/>
      <c r="L176" s="1"/>
      <c r="M176" s="1"/>
      <c r="N176" s="1"/>
      <c r="O176" s="1"/>
      <c r="P176" s="1"/>
      <c r="Q176" s="1"/>
      <c r="R176" s="1"/>
      <c r="S176" s="1"/>
      <c r="T176" s="1"/>
      <c r="U176" s="1"/>
      <c r="V176" s="1"/>
      <c r="W176" s="1"/>
      <c r="X176" s="1"/>
      <c r="Y176" s="1"/>
      <c r="Z176" s="1"/>
      <c r="AA176" s="1"/>
      <c r="AB176" s="1"/>
    </row>
    <row r="177" spans="10:28" x14ac:dyDescent="0.25">
      <c r="J177" s="1"/>
      <c r="K177" s="1"/>
      <c r="L177" s="1"/>
      <c r="M177" s="1"/>
      <c r="N177" s="1"/>
      <c r="O177" s="1"/>
      <c r="P177" s="1"/>
      <c r="Q177" s="1"/>
      <c r="R177" s="1"/>
      <c r="S177" s="1"/>
      <c r="T177" s="1"/>
      <c r="U177" s="1"/>
      <c r="V177" s="1"/>
      <c r="W177" s="1"/>
      <c r="X177" s="1"/>
      <c r="Y177" s="1"/>
      <c r="Z177" s="1"/>
      <c r="AA177" s="1"/>
      <c r="AB177" s="1"/>
    </row>
    <row r="178" spans="10:28" x14ac:dyDescent="0.25">
      <c r="J178" s="1"/>
      <c r="K178" s="1"/>
      <c r="L178" s="1"/>
      <c r="M178" s="1"/>
      <c r="N178" s="1"/>
      <c r="O178" s="1"/>
      <c r="P178" s="1"/>
      <c r="Q178" s="1"/>
      <c r="R178" s="1"/>
      <c r="S178" s="1"/>
      <c r="T178" s="1"/>
      <c r="U178" s="1"/>
      <c r="V178" s="1"/>
      <c r="W178" s="1"/>
      <c r="X178" s="1"/>
      <c r="Y178" s="1"/>
      <c r="Z178" s="1"/>
      <c r="AA178" s="1"/>
      <c r="AB178" s="1"/>
    </row>
    <row r="179" spans="10:28" x14ac:dyDescent="0.25">
      <c r="J179" s="1"/>
      <c r="K179" s="1"/>
      <c r="L179" s="1"/>
      <c r="M179" s="1"/>
      <c r="N179" s="1"/>
      <c r="O179" s="1"/>
      <c r="P179" s="1"/>
      <c r="Q179" s="1"/>
      <c r="R179" s="1"/>
      <c r="S179" s="1"/>
      <c r="T179" s="1"/>
      <c r="U179" s="1"/>
      <c r="V179" s="1"/>
      <c r="W179" s="1"/>
      <c r="X179" s="1"/>
      <c r="Y179" s="1"/>
      <c r="Z179" s="1"/>
      <c r="AA179" s="1"/>
      <c r="AB179" s="1"/>
    </row>
    <row r="180" spans="10:28" x14ac:dyDescent="0.25">
      <c r="J180" s="1"/>
      <c r="K180" s="1"/>
      <c r="L180" s="1"/>
      <c r="M180" s="1"/>
      <c r="N180" s="1"/>
      <c r="O180" s="1"/>
      <c r="P180" s="1"/>
      <c r="Q180" s="1"/>
      <c r="R180" s="1"/>
      <c r="S180" s="1"/>
      <c r="T180" s="1"/>
      <c r="U180" s="1"/>
      <c r="V180" s="1"/>
      <c r="W180" s="1"/>
      <c r="X180" s="1"/>
      <c r="Y180" s="1"/>
      <c r="Z180" s="1"/>
      <c r="AA180" s="1"/>
      <c r="AB180" s="1"/>
    </row>
    <row r="181" spans="10:28" x14ac:dyDescent="0.25">
      <c r="J181" s="1"/>
      <c r="K181" s="1"/>
      <c r="L181" s="1"/>
      <c r="M181" s="1"/>
      <c r="N181" s="1"/>
      <c r="O181" s="1"/>
      <c r="P181" s="1"/>
      <c r="Q181" s="1"/>
      <c r="R181" s="1"/>
      <c r="S181" s="1"/>
      <c r="T181" s="1"/>
      <c r="U181" s="1"/>
      <c r="V181" s="1"/>
      <c r="W181" s="1"/>
      <c r="X181" s="1"/>
      <c r="Y181" s="1"/>
      <c r="Z181" s="1"/>
      <c r="AA181" s="1"/>
      <c r="AB181" s="1"/>
    </row>
    <row r="182" spans="10:28" x14ac:dyDescent="0.25">
      <c r="J182" s="1"/>
      <c r="K182" s="1"/>
      <c r="L182" s="1"/>
      <c r="M182" s="1"/>
      <c r="N182" s="1"/>
      <c r="O182" s="1"/>
      <c r="P182" s="1"/>
      <c r="Q182" s="1"/>
      <c r="R182" s="1"/>
      <c r="S182" s="1"/>
      <c r="T182" s="1"/>
      <c r="U182" s="1"/>
      <c r="V182" s="1"/>
      <c r="W182" s="1"/>
      <c r="X182" s="1"/>
      <c r="Y182" s="1"/>
      <c r="Z182" s="1"/>
      <c r="AA182" s="1"/>
      <c r="AB182" s="1"/>
    </row>
    <row r="183" spans="10:28" x14ac:dyDescent="0.25">
      <c r="J183" s="1"/>
      <c r="K183" s="1"/>
      <c r="L183" s="1"/>
      <c r="M183" s="1"/>
      <c r="N183" s="1"/>
      <c r="O183" s="1"/>
      <c r="P183" s="1"/>
      <c r="Q183" s="1"/>
      <c r="R183" s="1"/>
      <c r="S183" s="1"/>
      <c r="T183" s="1"/>
      <c r="U183" s="1"/>
      <c r="V183" s="1"/>
      <c r="W183" s="1"/>
      <c r="X183" s="1"/>
      <c r="Y183" s="1"/>
      <c r="Z183" s="1"/>
      <c r="AA183" s="1"/>
      <c r="AB183" s="1"/>
    </row>
    <row r="184" spans="10:28" x14ac:dyDescent="0.25">
      <c r="J184" s="1"/>
      <c r="K184" s="1"/>
      <c r="L184" s="1"/>
      <c r="M184" s="1"/>
      <c r="N184" s="1"/>
      <c r="O184" s="1"/>
      <c r="P184" s="1"/>
      <c r="Q184" s="1"/>
      <c r="R184" s="1"/>
      <c r="S184" s="1"/>
      <c r="T184" s="1"/>
      <c r="U184" s="1"/>
      <c r="V184" s="1"/>
      <c r="W184" s="1"/>
      <c r="X184" s="1"/>
      <c r="Y184" s="1"/>
      <c r="Z184" s="1"/>
      <c r="AA184" s="1"/>
      <c r="AB184" s="1"/>
    </row>
    <row r="185" spans="10:28" x14ac:dyDescent="0.25">
      <c r="J185" s="1"/>
      <c r="K185" s="1"/>
      <c r="L185" s="1"/>
      <c r="M185" s="1"/>
      <c r="N185" s="1"/>
      <c r="O185" s="1"/>
      <c r="P185" s="1"/>
      <c r="Q185" s="1"/>
      <c r="R185" s="1"/>
      <c r="S185" s="1"/>
      <c r="T185" s="1"/>
      <c r="U185" s="1"/>
      <c r="V185" s="1"/>
      <c r="W185" s="1"/>
      <c r="X185" s="1"/>
      <c r="Y185" s="1"/>
      <c r="Z185" s="1"/>
      <c r="AA185" s="1"/>
      <c r="AB185" s="1"/>
    </row>
    <row r="186" spans="10:28" x14ac:dyDescent="0.25">
      <c r="J186" s="1"/>
      <c r="K186" s="1"/>
      <c r="L186" s="1"/>
      <c r="M186" s="1"/>
      <c r="N186" s="1"/>
      <c r="O186" s="1"/>
      <c r="P186" s="1"/>
      <c r="Q186" s="1"/>
      <c r="R186" s="1"/>
      <c r="S186" s="1"/>
      <c r="T186" s="1"/>
      <c r="U186" s="1"/>
      <c r="V186" s="1"/>
      <c r="W186" s="1"/>
      <c r="X186" s="1"/>
      <c r="Y186" s="1"/>
      <c r="Z186" s="1"/>
      <c r="AA186" s="1"/>
      <c r="AB186" s="1"/>
    </row>
    <row r="187" spans="10:28" x14ac:dyDescent="0.25">
      <c r="J187" s="1"/>
      <c r="K187" s="1"/>
      <c r="L187" s="1"/>
      <c r="M187" s="1"/>
      <c r="N187" s="1"/>
      <c r="O187" s="1"/>
      <c r="P187" s="1"/>
      <c r="Q187" s="1"/>
      <c r="R187" s="1"/>
      <c r="S187" s="1"/>
      <c r="T187" s="1"/>
      <c r="U187" s="1"/>
      <c r="V187" s="1"/>
      <c r="W187" s="1"/>
      <c r="X187" s="1"/>
      <c r="Y187" s="1"/>
      <c r="Z187" s="1"/>
      <c r="AA187" s="1"/>
      <c r="AB187" s="1"/>
    </row>
    <row r="188" spans="10:28" x14ac:dyDescent="0.25">
      <c r="J188" s="1"/>
      <c r="K188" s="1"/>
      <c r="L188" s="1"/>
      <c r="M188" s="1"/>
      <c r="N188" s="1"/>
      <c r="O188" s="1"/>
      <c r="P188" s="1"/>
      <c r="Q188" s="1"/>
      <c r="R188" s="1"/>
      <c r="S188" s="1"/>
      <c r="T188" s="1"/>
      <c r="U188" s="1"/>
      <c r="V188" s="1"/>
      <c r="W188" s="1"/>
      <c r="X188" s="1"/>
      <c r="Y188" s="1"/>
      <c r="Z188" s="1"/>
      <c r="AA188" s="1"/>
      <c r="AB188" s="1"/>
    </row>
    <row r="189" spans="10:28" x14ac:dyDescent="0.25">
      <c r="J189" s="1"/>
      <c r="K189" s="1"/>
      <c r="L189" s="1"/>
      <c r="M189" s="1"/>
      <c r="N189" s="1"/>
      <c r="O189" s="1"/>
      <c r="P189" s="1"/>
      <c r="Q189" s="1"/>
      <c r="R189" s="1"/>
      <c r="S189" s="1"/>
      <c r="T189" s="1"/>
      <c r="U189" s="1"/>
      <c r="V189" s="1"/>
      <c r="W189" s="1"/>
      <c r="X189" s="1"/>
      <c r="Y189" s="1"/>
      <c r="Z189" s="1"/>
      <c r="AA189" s="1"/>
      <c r="AB189" s="1"/>
    </row>
    <row r="190" spans="10:28" x14ac:dyDescent="0.25">
      <c r="J190" s="1"/>
      <c r="K190" s="1"/>
      <c r="L190" s="1"/>
      <c r="M190" s="1"/>
      <c r="N190" s="1"/>
      <c r="O190" s="1"/>
      <c r="P190" s="1"/>
      <c r="Q190" s="1"/>
      <c r="R190" s="1"/>
      <c r="S190" s="1"/>
      <c r="T190" s="1"/>
      <c r="U190" s="1"/>
      <c r="V190" s="1"/>
      <c r="W190" s="1"/>
      <c r="X190" s="1"/>
      <c r="Y190" s="1"/>
      <c r="Z190" s="1"/>
      <c r="AA190" s="1"/>
      <c r="AB190" s="1"/>
    </row>
    <row r="191" spans="10:28" x14ac:dyDescent="0.25">
      <c r="J191" s="1"/>
      <c r="K191" s="1"/>
      <c r="L191" s="1"/>
      <c r="M191" s="1"/>
      <c r="N191" s="1"/>
      <c r="O191" s="1"/>
      <c r="P191" s="1"/>
      <c r="Q191" s="1"/>
      <c r="R191" s="1"/>
      <c r="S191" s="1"/>
      <c r="T191" s="1"/>
      <c r="U191" s="1"/>
      <c r="V191" s="1"/>
      <c r="W191" s="1"/>
      <c r="X191" s="1"/>
      <c r="Y191" s="1"/>
      <c r="Z191" s="1"/>
      <c r="AA191" s="1"/>
      <c r="AB191" s="1"/>
    </row>
    <row r="192" spans="10:28" x14ac:dyDescent="0.25">
      <c r="J192" s="1"/>
      <c r="K192" s="1"/>
      <c r="L192" s="1"/>
      <c r="M192" s="1"/>
      <c r="N192" s="1"/>
      <c r="O192" s="1"/>
      <c r="P192" s="1"/>
      <c r="Q192" s="1"/>
      <c r="R192" s="1"/>
      <c r="S192" s="1"/>
      <c r="T192" s="1"/>
      <c r="U192" s="1"/>
      <c r="V192" s="1"/>
      <c r="W192" s="1"/>
      <c r="X192" s="1"/>
      <c r="Y192" s="1"/>
      <c r="Z192" s="1"/>
      <c r="AA192" s="1"/>
      <c r="AB192" s="1"/>
    </row>
    <row r="193" spans="10:28" x14ac:dyDescent="0.25">
      <c r="J193" s="1"/>
      <c r="K193" s="1"/>
      <c r="L193" s="1"/>
      <c r="M193" s="1"/>
      <c r="N193" s="1"/>
      <c r="O193" s="1"/>
      <c r="P193" s="1"/>
      <c r="Q193" s="1"/>
      <c r="R193" s="1"/>
      <c r="S193" s="1"/>
      <c r="T193" s="1"/>
      <c r="U193" s="1"/>
      <c r="V193" s="1"/>
      <c r="W193" s="1"/>
      <c r="X193" s="1"/>
      <c r="Y193" s="1"/>
      <c r="Z193" s="1"/>
      <c r="AA193" s="1"/>
      <c r="AB193" s="1"/>
    </row>
    <row r="194" spans="10:28" x14ac:dyDescent="0.25">
      <c r="J194" s="1"/>
      <c r="K194" s="1"/>
      <c r="L194" s="1"/>
      <c r="M194" s="1"/>
      <c r="N194" s="1"/>
      <c r="O194" s="1"/>
      <c r="P194" s="1"/>
      <c r="Q194" s="1"/>
      <c r="R194" s="1"/>
      <c r="S194" s="1"/>
      <c r="T194" s="1"/>
      <c r="U194" s="1"/>
      <c r="V194" s="1"/>
      <c r="W194" s="1"/>
      <c r="X194" s="1"/>
      <c r="Y194" s="1"/>
      <c r="Z194" s="1"/>
      <c r="AA194" s="1"/>
      <c r="AB194" s="1"/>
    </row>
    <row r="195" spans="10:28" x14ac:dyDescent="0.25">
      <c r="J195" s="1"/>
      <c r="K195" s="1"/>
      <c r="L195" s="1"/>
      <c r="M195" s="1"/>
      <c r="N195" s="1"/>
      <c r="O195" s="1"/>
      <c r="P195" s="1"/>
      <c r="Q195" s="1"/>
      <c r="R195" s="1"/>
      <c r="S195" s="1"/>
      <c r="T195" s="1"/>
      <c r="U195" s="1"/>
      <c r="V195" s="1"/>
      <c r="W195" s="1"/>
      <c r="X195" s="1"/>
      <c r="Y195" s="1"/>
      <c r="Z195" s="1"/>
      <c r="AA195" s="1"/>
      <c r="AB195" s="1"/>
    </row>
    <row r="196" spans="10:28" x14ac:dyDescent="0.25">
      <c r="J196" s="1"/>
      <c r="K196" s="1"/>
      <c r="L196" s="1"/>
      <c r="M196" s="1"/>
      <c r="N196" s="1"/>
      <c r="O196" s="1"/>
      <c r="P196" s="1"/>
      <c r="Q196" s="1"/>
      <c r="R196" s="1"/>
      <c r="S196" s="1"/>
      <c r="T196" s="1"/>
      <c r="U196" s="1"/>
      <c r="V196" s="1"/>
      <c r="W196" s="1"/>
      <c r="X196" s="1"/>
      <c r="Y196" s="1"/>
      <c r="Z196" s="1"/>
      <c r="AA196" s="1"/>
      <c r="AB196" s="1"/>
    </row>
    <row r="197" spans="10:28" x14ac:dyDescent="0.25">
      <c r="J197" s="1"/>
      <c r="K197" s="1"/>
      <c r="L197" s="1"/>
      <c r="M197" s="1"/>
      <c r="N197" s="1"/>
      <c r="O197" s="1"/>
      <c r="P197" s="1"/>
      <c r="Q197" s="1"/>
      <c r="R197" s="1"/>
      <c r="S197" s="1"/>
      <c r="T197" s="1"/>
      <c r="U197" s="1"/>
      <c r="V197" s="1"/>
      <c r="W197" s="1"/>
      <c r="X197" s="1"/>
      <c r="Y197" s="1"/>
      <c r="Z197" s="1"/>
      <c r="AA197" s="1"/>
      <c r="AB197" s="1"/>
    </row>
    <row r="198" spans="10:28" x14ac:dyDescent="0.25">
      <c r="J198" s="1"/>
      <c r="K198" s="1"/>
      <c r="L198" s="1"/>
      <c r="M198" s="1"/>
      <c r="N198" s="1"/>
      <c r="O198" s="1"/>
      <c r="P198" s="1"/>
      <c r="Q198" s="1"/>
      <c r="R198" s="1"/>
      <c r="S198" s="1"/>
      <c r="T198" s="1"/>
      <c r="U198" s="1"/>
      <c r="V198" s="1"/>
      <c r="W198" s="1"/>
      <c r="X198" s="1"/>
      <c r="Y198" s="1"/>
      <c r="Z198" s="1"/>
      <c r="AA198" s="1"/>
      <c r="AB198" s="1"/>
    </row>
    <row r="199" spans="10:28" x14ac:dyDescent="0.25">
      <c r="J199" s="1"/>
      <c r="K199" s="1"/>
      <c r="L199" s="1"/>
      <c r="M199" s="1"/>
      <c r="N199" s="1"/>
      <c r="O199" s="1"/>
      <c r="P199" s="1"/>
      <c r="Q199" s="1"/>
      <c r="R199" s="1"/>
      <c r="S199" s="1"/>
      <c r="T199" s="1"/>
      <c r="U199" s="1"/>
      <c r="V199" s="1"/>
      <c r="W199" s="1"/>
      <c r="X199" s="1"/>
      <c r="Y199" s="1"/>
      <c r="Z199" s="1"/>
      <c r="AA199" s="1"/>
      <c r="AB199" s="1"/>
    </row>
    <row r="200" spans="10:28" x14ac:dyDescent="0.25">
      <c r="J200" s="1"/>
      <c r="K200" s="1"/>
      <c r="L200" s="1"/>
      <c r="M200" s="1"/>
      <c r="N200" s="1"/>
      <c r="O200" s="1"/>
      <c r="P200" s="1"/>
      <c r="Q200" s="1"/>
      <c r="R200" s="1"/>
      <c r="S200" s="1"/>
      <c r="T200" s="1"/>
      <c r="U200" s="1"/>
      <c r="V200" s="1"/>
      <c r="W200" s="1"/>
      <c r="X200" s="1"/>
      <c r="Y200" s="1"/>
      <c r="Z200" s="1"/>
      <c r="AA200" s="1"/>
      <c r="AB200" s="1"/>
    </row>
    <row r="201" spans="10:28" x14ac:dyDescent="0.25">
      <c r="J201" s="1"/>
      <c r="K201" s="1"/>
      <c r="L201" s="1"/>
      <c r="M201" s="1"/>
      <c r="N201" s="1"/>
      <c r="O201" s="1"/>
      <c r="P201" s="1"/>
      <c r="Q201" s="1"/>
      <c r="R201" s="1"/>
      <c r="S201" s="1"/>
      <c r="T201" s="1"/>
      <c r="U201" s="1"/>
      <c r="V201" s="1"/>
      <c r="W201" s="1"/>
      <c r="X201" s="1"/>
      <c r="Y201" s="1"/>
      <c r="Z201" s="1"/>
      <c r="AA201" s="1"/>
      <c r="AB201" s="1"/>
    </row>
    <row r="202" spans="10:28" x14ac:dyDescent="0.25">
      <c r="J202" s="1"/>
      <c r="K202" s="1"/>
      <c r="L202" s="1"/>
      <c r="M202" s="1"/>
      <c r="N202" s="1"/>
      <c r="O202" s="1"/>
      <c r="P202" s="1"/>
      <c r="Q202" s="1"/>
      <c r="R202" s="1"/>
      <c r="S202" s="1"/>
      <c r="T202" s="1"/>
      <c r="U202" s="1"/>
      <c r="V202" s="1"/>
      <c r="W202" s="1"/>
      <c r="X202" s="1"/>
      <c r="Y202" s="1"/>
      <c r="Z202" s="1"/>
      <c r="AA202" s="1"/>
      <c r="AB202" s="1"/>
    </row>
    <row r="203" spans="10:28" x14ac:dyDescent="0.25">
      <c r="J203" s="1"/>
      <c r="K203" s="1"/>
      <c r="L203" s="1"/>
      <c r="M203" s="1"/>
      <c r="N203" s="1"/>
      <c r="O203" s="1"/>
      <c r="P203" s="1"/>
      <c r="Q203" s="1"/>
      <c r="R203" s="1"/>
      <c r="S203" s="1"/>
      <c r="T203" s="1"/>
      <c r="U203" s="1"/>
      <c r="V203" s="1"/>
      <c r="W203" s="1"/>
      <c r="X203" s="1"/>
      <c r="Y203" s="1"/>
      <c r="Z203" s="1"/>
      <c r="AA203" s="1"/>
      <c r="AB203" s="1"/>
    </row>
    <row r="204" spans="10:28" x14ac:dyDescent="0.25">
      <c r="J204" s="1"/>
      <c r="K204" s="1"/>
      <c r="L204" s="1"/>
      <c r="M204" s="1"/>
      <c r="N204" s="1"/>
      <c r="O204" s="1"/>
      <c r="P204" s="1"/>
      <c r="Q204" s="1"/>
      <c r="R204" s="1"/>
      <c r="S204" s="1"/>
      <c r="T204" s="1"/>
      <c r="U204" s="1"/>
      <c r="V204" s="1"/>
      <c r="W204" s="1"/>
      <c r="X204" s="1"/>
      <c r="Y204" s="1"/>
      <c r="Z204" s="1"/>
      <c r="AA204" s="1"/>
      <c r="AB204" s="1"/>
    </row>
    <row r="205" spans="10:28" x14ac:dyDescent="0.25">
      <c r="J205" s="1"/>
      <c r="K205" s="1"/>
      <c r="L205" s="1"/>
      <c r="M205" s="1"/>
      <c r="N205" s="1"/>
      <c r="O205" s="1"/>
      <c r="P205" s="1"/>
      <c r="Q205" s="1"/>
      <c r="R205" s="1"/>
      <c r="S205" s="1"/>
      <c r="T205" s="1"/>
      <c r="U205" s="1"/>
      <c r="V205" s="1"/>
      <c r="W205" s="1"/>
      <c r="X205" s="1"/>
      <c r="Y205" s="1"/>
      <c r="Z205" s="1"/>
      <c r="AA205" s="1"/>
      <c r="AB205" s="1"/>
    </row>
    <row r="206" spans="10:28" x14ac:dyDescent="0.25">
      <c r="J206" s="1"/>
      <c r="K206" s="1"/>
      <c r="L206" s="1"/>
      <c r="M206" s="1"/>
      <c r="N206" s="1"/>
      <c r="O206" s="1"/>
      <c r="P206" s="1"/>
      <c r="Q206" s="1"/>
      <c r="R206" s="1"/>
      <c r="S206" s="1"/>
      <c r="T206" s="1"/>
      <c r="U206" s="1"/>
      <c r="V206" s="1"/>
      <c r="W206" s="1"/>
      <c r="X206" s="1"/>
      <c r="Y206" s="1"/>
      <c r="Z206" s="1"/>
      <c r="AA206" s="1"/>
      <c r="AB206" s="1"/>
    </row>
    <row r="207" spans="10:28" x14ac:dyDescent="0.25">
      <c r="J207" s="1"/>
      <c r="K207" s="1"/>
      <c r="L207" s="1"/>
      <c r="M207" s="1"/>
      <c r="N207" s="1"/>
      <c r="O207" s="1"/>
      <c r="P207" s="1"/>
      <c r="Q207" s="1"/>
      <c r="R207" s="1"/>
      <c r="S207" s="1"/>
      <c r="T207" s="1"/>
      <c r="U207" s="1"/>
      <c r="V207" s="1"/>
      <c r="W207" s="1"/>
      <c r="X207" s="1"/>
      <c r="Y207" s="1"/>
      <c r="Z207" s="1"/>
      <c r="AA207" s="1"/>
      <c r="AB207" s="1"/>
    </row>
    <row r="208" spans="10:28" x14ac:dyDescent="0.25">
      <c r="J208" s="1"/>
      <c r="K208" s="1"/>
      <c r="L208" s="1"/>
      <c r="M208" s="1"/>
      <c r="N208" s="1"/>
      <c r="O208" s="1"/>
      <c r="P208" s="1"/>
      <c r="Q208" s="1"/>
      <c r="R208" s="1"/>
      <c r="S208" s="1"/>
      <c r="T208" s="1"/>
      <c r="U208" s="1"/>
      <c r="V208" s="1"/>
      <c r="W208" s="1"/>
      <c r="X208" s="1"/>
      <c r="Y208" s="1"/>
      <c r="Z208" s="1"/>
      <c r="AA208" s="1"/>
      <c r="AB208" s="1"/>
    </row>
    <row r="209" spans="10:28" x14ac:dyDescent="0.25">
      <c r="J209" s="1"/>
      <c r="K209" s="1"/>
      <c r="L209" s="1"/>
      <c r="M209" s="1"/>
      <c r="N209" s="1"/>
      <c r="O209" s="1"/>
      <c r="P209" s="1"/>
      <c r="Q209" s="1"/>
      <c r="R209" s="1"/>
      <c r="S209" s="1"/>
      <c r="T209" s="1"/>
      <c r="U209" s="1"/>
      <c r="V209" s="1"/>
      <c r="W209" s="1"/>
      <c r="X209" s="1"/>
      <c r="Y209" s="1"/>
      <c r="Z209" s="1"/>
      <c r="AA209" s="1"/>
      <c r="AB209" s="1"/>
    </row>
    <row r="210" spans="10:28" x14ac:dyDescent="0.25">
      <c r="J210" s="1"/>
      <c r="K210" s="1"/>
      <c r="L210" s="1"/>
      <c r="M210" s="1"/>
      <c r="N210" s="1"/>
      <c r="O210" s="1"/>
      <c r="P210" s="1"/>
      <c r="Q210" s="1"/>
      <c r="R210" s="1"/>
      <c r="S210" s="1"/>
      <c r="T210" s="1"/>
      <c r="U210" s="1"/>
      <c r="V210" s="1"/>
      <c r="W210" s="1"/>
      <c r="X210" s="1"/>
      <c r="Y210" s="1"/>
      <c r="Z210" s="1"/>
      <c r="AA210" s="1"/>
      <c r="AB210" s="1"/>
    </row>
    <row r="211" spans="10:28" x14ac:dyDescent="0.25">
      <c r="J211" s="1"/>
      <c r="K211" s="1"/>
      <c r="L211" s="1"/>
      <c r="M211" s="1"/>
      <c r="N211" s="1"/>
      <c r="O211" s="1"/>
      <c r="P211" s="1"/>
      <c r="Q211" s="1"/>
      <c r="R211" s="1"/>
      <c r="S211" s="1"/>
      <c r="T211" s="1"/>
      <c r="U211" s="1"/>
      <c r="V211" s="1"/>
      <c r="W211" s="1"/>
      <c r="X211" s="1"/>
      <c r="Y211" s="1"/>
      <c r="Z211" s="1"/>
      <c r="AA211" s="1"/>
      <c r="AB211" s="1"/>
    </row>
    <row r="212" spans="10:28" x14ac:dyDescent="0.25">
      <c r="J212" s="1"/>
      <c r="K212" s="1"/>
      <c r="L212" s="1"/>
      <c r="M212" s="1"/>
      <c r="N212" s="1"/>
      <c r="O212" s="1"/>
      <c r="P212" s="1"/>
      <c r="Q212" s="1"/>
      <c r="R212" s="1"/>
      <c r="S212" s="1"/>
      <c r="T212" s="1"/>
      <c r="U212" s="1"/>
      <c r="V212" s="1"/>
      <c r="W212" s="1"/>
      <c r="X212" s="1"/>
      <c r="Y212" s="1"/>
      <c r="Z212" s="1"/>
      <c r="AA212" s="1"/>
      <c r="AB212" s="1"/>
    </row>
    <row r="213" spans="10:28" x14ac:dyDescent="0.25">
      <c r="J213" s="1"/>
      <c r="K213" s="1"/>
      <c r="L213" s="1"/>
      <c r="M213" s="1"/>
      <c r="N213" s="1"/>
      <c r="O213" s="1"/>
      <c r="P213" s="1"/>
      <c r="Q213" s="1"/>
      <c r="R213" s="1"/>
      <c r="S213" s="1"/>
      <c r="T213" s="1"/>
      <c r="U213" s="1"/>
      <c r="V213" s="1"/>
      <c r="W213" s="1"/>
      <c r="X213" s="1"/>
      <c r="Y213" s="1"/>
      <c r="Z213" s="1"/>
      <c r="AA213" s="1"/>
      <c r="AB213" s="1"/>
    </row>
    <row r="214" spans="10:28" x14ac:dyDescent="0.25">
      <c r="J214" s="1"/>
      <c r="K214" s="1"/>
      <c r="L214" s="1"/>
      <c r="M214" s="1"/>
      <c r="N214" s="1"/>
      <c r="O214" s="1"/>
      <c r="P214" s="1"/>
      <c r="Q214" s="1"/>
      <c r="R214" s="1"/>
      <c r="S214" s="1"/>
      <c r="T214" s="1"/>
      <c r="U214" s="1"/>
      <c r="V214" s="1"/>
      <c r="W214" s="1"/>
      <c r="X214" s="1"/>
      <c r="Y214" s="1"/>
      <c r="Z214" s="1"/>
      <c r="AA214" s="1"/>
      <c r="AB214" s="1"/>
    </row>
    <row r="215" spans="10:28" x14ac:dyDescent="0.25">
      <c r="J215" s="1"/>
      <c r="K215" s="1"/>
      <c r="L215" s="1"/>
      <c r="M215" s="1"/>
      <c r="N215" s="1"/>
      <c r="O215" s="1"/>
      <c r="P215" s="1"/>
      <c r="Q215" s="1"/>
      <c r="R215" s="1"/>
      <c r="S215" s="1"/>
      <c r="T215" s="1"/>
      <c r="U215" s="1"/>
      <c r="V215" s="1"/>
      <c r="W215" s="1"/>
      <c r="X215" s="1"/>
      <c r="Y215" s="1"/>
      <c r="Z215" s="1"/>
      <c r="AA215" s="1"/>
      <c r="AB215" s="1"/>
    </row>
    <row r="216" spans="10:28" x14ac:dyDescent="0.25">
      <c r="J216" s="1"/>
      <c r="K216" s="1"/>
      <c r="L216" s="1"/>
      <c r="M216" s="1"/>
      <c r="N216" s="1"/>
      <c r="O216" s="1"/>
      <c r="P216" s="1"/>
      <c r="Q216" s="1"/>
      <c r="R216" s="1"/>
      <c r="S216" s="1"/>
      <c r="T216" s="1"/>
      <c r="U216" s="1"/>
      <c r="V216" s="1"/>
      <c r="W216" s="1"/>
      <c r="X216" s="1"/>
      <c r="Y216" s="1"/>
      <c r="Z216" s="1"/>
      <c r="AA216" s="1"/>
      <c r="AB216" s="1"/>
    </row>
    <row r="217" spans="10:28" x14ac:dyDescent="0.25">
      <c r="J217" s="1"/>
      <c r="K217" s="1"/>
      <c r="L217" s="1"/>
      <c r="M217" s="1"/>
      <c r="N217" s="1"/>
      <c r="O217" s="1"/>
      <c r="P217" s="1"/>
      <c r="Q217" s="1"/>
      <c r="R217" s="1"/>
      <c r="S217" s="1"/>
      <c r="T217" s="1"/>
      <c r="U217" s="1"/>
      <c r="V217" s="1"/>
      <c r="W217" s="1"/>
      <c r="X217" s="1"/>
      <c r="Y217" s="1"/>
      <c r="Z217" s="1"/>
      <c r="AA217" s="1"/>
      <c r="AB217" s="1"/>
    </row>
    <row r="218" spans="10:28" x14ac:dyDescent="0.25">
      <c r="J218" s="1"/>
      <c r="K218" s="1"/>
      <c r="L218" s="1"/>
      <c r="M218" s="1"/>
      <c r="N218" s="1"/>
      <c r="O218" s="1"/>
      <c r="P218" s="1"/>
      <c r="Q218" s="1"/>
      <c r="R218" s="1"/>
      <c r="S218" s="1"/>
      <c r="T218" s="1"/>
      <c r="U218" s="1"/>
      <c r="V218" s="1"/>
      <c r="W218" s="1"/>
      <c r="X218" s="1"/>
      <c r="Y218" s="1"/>
      <c r="Z218" s="1"/>
      <c r="AA218" s="1"/>
      <c r="AB218" s="1"/>
    </row>
    <row r="219" spans="10:28" x14ac:dyDescent="0.25">
      <c r="J219" s="1"/>
      <c r="K219" s="1"/>
      <c r="L219" s="1"/>
      <c r="M219" s="1"/>
      <c r="N219" s="1"/>
      <c r="O219" s="1"/>
      <c r="P219" s="1"/>
      <c r="Q219" s="1"/>
      <c r="R219" s="1"/>
      <c r="S219" s="1"/>
      <c r="T219" s="1"/>
      <c r="U219" s="1"/>
      <c r="V219" s="1"/>
      <c r="W219" s="1"/>
      <c r="X219" s="1"/>
      <c r="Y219" s="1"/>
      <c r="Z219" s="1"/>
      <c r="AA219" s="1"/>
      <c r="AB219" s="1"/>
    </row>
    <row r="220" spans="10:28" x14ac:dyDescent="0.25">
      <c r="J220" s="1"/>
      <c r="K220" s="1"/>
      <c r="L220" s="1"/>
      <c r="M220" s="1"/>
      <c r="N220" s="1"/>
      <c r="O220" s="1"/>
      <c r="P220" s="1"/>
      <c r="Q220" s="1"/>
      <c r="R220" s="1"/>
      <c r="S220" s="1"/>
      <c r="T220" s="1"/>
      <c r="U220" s="1"/>
      <c r="V220" s="1"/>
      <c r="W220" s="1"/>
      <c r="X220" s="1"/>
      <c r="Y220" s="1"/>
      <c r="Z220" s="1"/>
      <c r="AA220" s="1"/>
      <c r="AB220" s="1"/>
    </row>
    <row r="221" spans="10:28" x14ac:dyDescent="0.25">
      <c r="J221" s="1"/>
      <c r="K221" s="1"/>
      <c r="L221" s="1"/>
      <c r="M221" s="1"/>
      <c r="N221" s="1"/>
      <c r="O221" s="1"/>
      <c r="P221" s="1"/>
      <c r="Q221" s="1"/>
      <c r="R221" s="1"/>
      <c r="S221" s="1"/>
      <c r="T221" s="1"/>
      <c r="U221" s="1"/>
      <c r="V221" s="1"/>
      <c r="W221" s="1"/>
      <c r="X221" s="1"/>
      <c r="Y221" s="1"/>
      <c r="Z221" s="1"/>
      <c r="AA221" s="1"/>
      <c r="AB221" s="1"/>
    </row>
    <row r="222" spans="10:28" x14ac:dyDescent="0.25">
      <c r="J222" s="1"/>
      <c r="K222" s="1"/>
      <c r="L222" s="1"/>
      <c r="M222" s="1"/>
      <c r="N222" s="1"/>
      <c r="O222" s="1"/>
      <c r="P222" s="1"/>
      <c r="Q222" s="1"/>
      <c r="R222" s="1"/>
      <c r="S222" s="1"/>
      <c r="T222" s="1"/>
      <c r="U222" s="1"/>
      <c r="V222" s="1"/>
      <c r="W222" s="1"/>
      <c r="X222" s="1"/>
      <c r="Y222" s="1"/>
      <c r="Z222" s="1"/>
      <c r="AA222" s="1"/>
      <c r="AB222" s="1"/>
    </row>
    <row r="223" spans="10:28" x14ac:dyDescent="0.25">
      <c r="J223" s="1"/>
      <c r="K223" s="1"/>
      <c r="L223" s="1"/>
      <c r="M223" s="1"/>
      <c r="N223" s="1"/>
      <c r="O223" s="1"/>
      <c r="P223" s="1"/>
      <c r="Q223" s="1"/>
      <c r="R223" s="1"/>
      <c r="S223" s="1"/>
      <c r="T223" s="1"/>
      <c r="U223" s="1"/>
      <c r="V223" s="1"/>
      <c r="W223" s="1"/>
      <c r="X223" s="1"/>
      <c r="Y223" s="1"/>
      <c r="Z223" s="1"/>
      <c r="AA223" s="1"/>
      <c r="AB223" s="1"/>
    </row>
    <row r="224" spans="10:28" x14ac:dyDescent="0.25">
      <c r="J224" s="1"/>
      <c r="K224" s="1"/>
      <c r="L224" s="1"/>
      <c r="M224" s="1"/>
      <c r="N224" s="1"/>
      <c r="O224" s="1"/>
      <c r="P224" s="1"/>
      <c r="Q224" s="1"/>
      <c r="R224" s="1"/>
      <c r="S224" s="1"/>
      <c r="T224" s="1"/>
      <c r="U224" s="1"/>
      <c r="V224" s="1"/>
      <c r="W224" s="1"/>
      <c r="X224" s="1"/>
      <c r="Y224" s="1"/>
      <c r="Z224" s="1"/>
      <c r="AA224" s="1"/>
      <c r="AB224" s="1"/>
    </row>
    <row r="225" spans="10:28" x14ac:dyDescent="0.25">
      <c r="J225" s="1"/>
      <c r="K225" s="1"/>
      <c r="L225" s="1"/>
      <c r="M225" s="1"/>
      <c r="N225" s="1"/>
      <c r="O225" s="1"/>
      <c r="P225" s="1"/>
      <c r="Q225" s="1"/>
      <c r="R225" s="1"/>
      <c r="S225" s="1"/>
      <c r="T225" s="1"/>
      <c r="U225" s="1"/>
      <c r="V225" s="1"/>
      <c r="W225" s="1"/>
      <c r="X225" s="1"/>
      <c r="Y225" s="1"/>
      <c r="Z225" s="1"/>
      <c r="AA225" s="1"/>
      <c r="AB225" s="1"/>
    </row>
    <row r="226" spans="10:28" x14ac:dyDescent="0.25">
      <c r="J226" s="1"/>
      <c r="K226" s="1"/>
      <c r="L226" s="1"/>
      <c r="M226" s="1"/>
      <c r="N226" s="1"/>
      <c r="O226" s="1"/>
      <c r="P226" s="1"/>
      <c r="Q226" s="1"/>
      <c r="R226" s="1"/>
      <c r="S226" s="1"/>
      <c r="T226" s="1"/>
      <c r="U226" s="1"/>
      <c r="V226" s="1"/>
      <c r="W226" s="1"/>
      <c r="X226" s="1"/>
      <c r="Y226" s="1"/>
      <c r="Z226" s="1"/>
      <c r="AA226" s="1"/>
      <c r="AB226" s="1"/>
    </row>
    <row r="227" spans="10:28" x14ac:dyDescent="0.25">
      <c r="J227" s="1"/>
      <c r="K227" s="1"/>
      <c r="L227" s="1"/>
      <c r="M227" s="1"/>
      <c r="N227" s="1"/>
      <c r="O227" s="1"/>
      <c r="P227" s="1"/>
      <c r="Q227" s="1"/>
      <c r="R227" s="1"/>
      <c r="S227" s="1"/>
      <c r="T227" s="1"/>
      <c r="U227" s="1"/>
      <c r="V227" s="1"/>
      <c r="W227" s="1"/>
      <c r="X227" s="1"/>
      <c r="Y227" s="1"/>
      <c r="Z227" s="1"/>
      <c r="AA227" s="1"/>
      <c r="AB227" s="1"/>
    </row>
    <row r="228" spans="10:28" x14ac:dyDescent="0.25">
      <c r="J228" s="1"/>
      <c r="K228" s="1"/>
      <c r="L228" s="1"/>
      <c r="M228" s="1"/>
      <c r="N228" s="1"/>
      <c r="O228" s="1"/>
      <c r="P228" s="1"/>
      <c r="Q228" s="1"/>
      <c r="R228" s="1"/>
      <c r="S228" s="1"/>
      <c r="T228" s="1"/>
      <c r="U228" s="1"/>
      <c r="V228" s="1"/>
      <c r="W228" s="1"/>
      <c r="X228" s="1"/>
      <c r="Y228" s="1"/>
      <c r="Z228" s="1"/>
      <c r="AA228" s="1"/>
      <c r="AB228" s="1"/>
    </row>
    <row r="229" spans="10:28" x14ac:dyDescent="0.25">
      <c r="J229" s="1"/>
      <c r="K229" s="1"/>
      <c r="L229" s="1"/>
      <c r="M229" s="1"/>
      <c r="N229" s="1"/>
      <c r="O229" s="1"/>
      <c r="P229" s="1"/>
      <c r="Q229" s="1"/>
      <c r="R229" s="1"/>
      <c r="S229" s="1"/>
      <c r="T229" s="1"/>
      <c r="U229" s="1"/>
      <c r="V229" s="1"/>
      <c r="W229" s="1"/>
      <c r="X229" s="1"/>
      <c r="Y229" s="1"/>
      <c r="Z229" s="1"/>
      <c r="AA229" s="1"/>
      <c r="AB229" s="1"/>
    </row>
    <row r="230" spans="10:28" x14ac:dyDescent="0.25">
      <c r="J230" s="1"/>
      <c r="K230" s="1"/>
      <c r="L230" s="1"/>
      <c r="M230" s="1"/>
      <c r="N230" s="1"/>
      <c r="O230" s="1"/>
      <c r="P230" s="1"/>
      <c r="Q230" s="1"/>
      <c r="R230" s="1"/>
      <c r="S230" s="1"/>
      <c r="T230" s="1"/>
      <c r="U230" s="1"/>
      <c r="V230" s="1"/>
      <c r="W230" s="1"/>
      <c r="X230" s="1"/>
      <c r="Y230" s="1"/>
      <c r="Z230" s="1"/>
      <c r="AA230" s="1"/>
      <c r="AB230" s="1"/>
    </row>
    <row r="231" spans="10:28" x14ac:dyDescent="0.25">
      <c r="J231" s="1"/>
      <c r="K231" s="1"/>
      <c r="L231" s="1"/>
      <c r="M231" s="1"/>
      <c r="N231" s="1"/>
      <c r="O231" s="1"/>
      <c r="P231" s="1"/>
      <c r="Q231" s="1"/>
      <c r="R231" s="1"/>
      <c r="S231" s="1"/>
      <c r="T231" s="1"/>
      <c r="U231" s="1"/>
      <c r="V231" s="1"/>
      <c r="W231" s="1"/>
      <c r="X231" s="1"/>
      <c r="Y231" s="1"/>
      <c r="Z231" s="1"/>
      <c r="AA231" s="1"/>
      <c r="AB231" s="1"/>
    </row>
    <row r="232" spans="10:28" x14ac:dyDescent="0.25">
      <c r="J232" s="1"/>
      <c r="K232" s="1"/>
      <c r="L232" s="1"/>
      <c r="M232" s="1"/>
      <c r="N232" s="1"/>
      <c r="O232" s="1"/>
      <c r="P232" s="1"/>
      <c r="Q232" s="1"/>
      <c r="R232" s="1"/>
      <c r="S232" s="1"/>
      <c r="T232" s="1"/>
      <c r="U232" s="1"/>
      <c r="V232" s="1"/>
      <c r="W232" s="1"/>
      <c r="X232" s="1"/>
      <c r="Y232" s="1"/>
      <c r="Z232" s="1"/>
      <c r="AA232" s="1"/>
      <c r="AB232" s="1"/>
    </row>
    <row r="233" spans="10:28" x14ac:dyDescent="0.25">
      <c r="J233" s="1"/>
      <c r="K233" s="1"/>
      <c r="L233" s="1"/>
      <c r="M233" s="1"/>
      <c r="N233" s="1"/>
      <c r="O233" s="1"/>
      <c r="P233" s="1"/>
      <c r="Q233" s="1"/>
      <c r="R233" s="1"/>
      <c r="S233" s="1"/>
      <c r="T233" s="1"/>
      <c r="U233" s="1"/>
      <c r="V233" s="1"/>
      <c r="W233" s="1"/>
      <c r="X233" s="1"/>
      <c r="Y233" s="1"/>
      <c r="Z233" s="1"/>
      <c r="AA233" s="1"/>
      <c r="AB233" s="1"/>
    </row>
    <row r="234" spans="10:28" x14ac:dyDescent="0.25">
      <c r="J234" s="1"/>
      <c r="K234" s="1"/>
      <c r="L234" s="1"/>
      <c r="M234" s="1"/>
      <c r="N234" s="1"/>
      <c r="O234" s="1"/>
      <c r="P234" s="1"/>
      <c r="Q234" s="1"/>
      <c r="R234" s="1"/>
      <c r="S234" s="1"/>
      <c r="T234" s="1"/>
      <c r="U234" s="1"/>
      <c r="V234" s="1"/>
      <c r="W234" s="1"/>
      <c r="X234" s="1"/>
      <c r="Y234" s="1"/>
      <c r="Z234" s="1"/>
      <c r="AA234" s="1"/>
      <c r="AB234" s="1"/>
    </row>
    <row r="235" spans="10:28" x14ac:dyDescent="0.25">
      <c r="J235" s="1"/>
      <c r="K235" s="1"/>
      <c r="L235" s="1"/>
      <c r="M235" s="1"/>
      <c r="N235" s="1"/>
      <c r="O235" s="1"/>
      <c r="P235" s="1"/>
      <c r="Q235" s="1"/>
      <c r="R235" s="1"/>
      <c r="S235" s="1"/>
      <c r="T235" s="1"/>
      <c r="U235" s="1"/>
      <c r="V235" s="1"/>
      <c r="W235" s="1"/>
      <c r="X235" s="1"/>
      <c r="Y235" s="1"/>
      <c r="Z235" s="1"/>
      <c r="AA235" s="1"/>
      <c r="AB235" s="1"/>
    </row>
    <row r="236" spans="10:28" x14ac:dyDescent="0.25">
      <c r="J236" s="1"/>
      <c r="K236" s="1"/>
      <c r="L236" s="1"/>
      <c r="M236" s="1"/>
      <c r="N236" s="1"/>
      <c r="O236" s="1"/>
      <c r="P236" s="1"/>
      <c r="Q236" s="1"/>
      <c r="R236" s="1"/>
      <c r="S236" s="1"/>
      <c r="T236" s="1"/>
      <c r="U236" s="1"/>
      <c r="V236" s="1"/>
      <c r="W236" s="1"/>
      <c r="X236" s="1"/>
      <c r="Y236" s="1"/>
      <c r="Z236" s="1"/>
      <c r="AA236" s="1"/>
      <c r="AB236" s="1"/>
    </row>
    <row r="237" spans="10:28" x14ac:dyDescent="0.25">
      <c r="J237" s="1"/>
      <c r="K237" s="1"/>
      <c r="L237" s="1"/>
      <c r="M237" s="1"/>
      <c r="N237" s="1"/>
      <c r="O237" s="1"/>
      <c r="P237" s="1"/>
      <c r="Q237" s="1"/>
      <c r="R237" s="1"/>
      <c r="S237" s="1"/>
      <c r="T237" s="1"/>
      <c r="U237" s="1"/>
      <c r="V237" s="1"/>
      <c r="W237" s="1"/>
      <c r="X237" s="1"/>
      <c r="Y237" s="1"/>
      <c r="Z237" s="1"/>
      <c r="AA237" s="1"/>
      <c r="AB237" s="1"/>
    </row>
    <row r="238" spans="10:28" x14ac:dyDescent="0.25">
      <c r="J238" s="1"/>
      <c r="K238" s="1"/>
      <c r="L238" s="1"/>
      <c r="M238" s="1"/>
      <c r="N238" s="1"/>
      <c r="O238" s="1"/>
      <c r="P238" s="1"/>
      <c r="Q238" s="1"/>
      <c r="R238" s="1"/>
      <c r="S238" s="1"/>
      <c r="T238" s="1"/>
      <c r="U238" s="1"/>
      <c r="V238" s="1"/>
      <c r="W238" s="1"/>
      <c r="X238" s="1"/>
      <c r="Y238" s="1"/>
      <c r="Z238" s="1"/>
      <c r="AA238" s="1"/>
      <c r="AB238" s="1"/>
    </row>
    <row r="239" spans="10:28" x14ac:dyDescent="0.25">
      <c r="J239" s="1"/>
      <c r="K239" s="1"/>
      <c r="L239" s="1"/>
      <c r="M239" s="1"/>
      <c r="N239" s="1"/>
      <c r="O239" s="1"/>
      <c r="P239" s="1"/>
      <c r="Q239" s="1"/>
      <c r="R239" s="1"/>
      <c r="S239" s="1"/>
      <c r="T239" s="1"/>
      <c r="U239" s="1"/>
      <c r="V239" s="1"/>
      <c r="W239" s="1"/>
      <c r="X239" s="1"/>
      <c r="Y239" s="1"/>
      <c r="Z239" s="1"/>
      <c r="AA239" s="1"/>
      <c r="AB239" s="1"/>
    </row>
    <row r="240" spans="10:28" x14ac:dyDescent="0.25">
      <c r="J240" s="1"/>
      <c r="K240" s="1"/>
      <c r="L240" s="1"/>
      <c r="M240" s="1"/>
      <c r="N240" s="1"/>
      <c r="O240" s="1"/>
      <c r="P240" s="1"/>
      <c r="Q240" s="1"/>
      <c r="R240" s="1"/>
      <c r="S240" s="1"/>
      <c r="T240" s="1"/>
      <c r="U240" s="1"/>
      <c r="V240" s="1"/>
      <c r="W240" s="1"/>
      <c r="X240" s="1"/>
      <c r="Y240" s="1"/>
      <c r="Z240" s="1"/>
      <c r="AA240" s="1"/>
      <c r="AB240" s="1"/>
    </row>
    <row r="241" spans="10:28" x14ac:dyDescent="0.25">
      <c r="J241" s="1"/>
      <c r="K241" s="1"/>
      <c r="L241" s="1"/>
      <c r="M241" s="1"/>
      <c r="N241" s="1"/>
      <c r="O241" s="1"/>
      <c r="P241" s="1"/>
      <c r="Q241" s="1"/>
      <c r="R241" s="1"/>
      <c r="S241" s="1"/>
      <c r="T241" s="1"/>
      <c r="U241" s="1"/>
      <c r="V241" s="1"/>
      <c r="W241" s="1"/>
      <c r="X241" s="1"/>
      <c r="Y241" s="1"/>
      <c r="Z241" s="1"/>
      <c r="AA241" s="1"/>
      <c r="AB241" s="1"/>
    </row>
    <row r="242" spans="10:28" x14ac:dyDescent="0.25">
      <c r="J242" s="1"/>
      <c r="K242" s="1"/>
      <c r="L242" s="1"/>
      <c r="M242" s="1"/>
      <c r="N242" s="1"/>
      <c r="O242" s="1"/>
      <c r="P242" s="1"/>
      <c r="Q242" s="1"/>
      <c r="R242" s="1"/>
      <c r="S242" s="1"/>
      <c r="T242" s="1"/>
      <c r="U242" s="1"/>
      <c r="V242" s="1"/>
      <c r="W242" s="1"/>
      <c r="X242" s="1"/>
      <c r="Y242" s="1"/>
      <c r="Z242" s="1"/>
      <c r="AA242" s="1"/>
      <c r="AB242" s="1"/>
    </row>
    <row r="243" spans="10:28" x14ac:dyDescent="0.25">
      <c r="J243" s="1"/>
      <c r="K243" s="1"/>
      <c r="L243" s="1"/>
      <c r="M243" s="1"/>
      <c r="N243" s="1"/>
      <c r="O243" s="1"/>
      <c r="P243" s="1"/>
      <c r="Q243" s="1"/>
      <c r="R243" s="1"/>
      <c r="S243" s="1"/>
      <c r="T243" s="1"/>
      <c r="U243" s="1"/>
      <c r="V243" s="1"/>
      <c r="W243" s="1"/>
      <c r="X243" s="1"/>
      <c r="Y243" s="1"/>
      <c r="Z243" s="1"/>
      <c r="AA243" s="1"/>
      <c r="AB243" s="1"/>
    </row>
    <row r="244" spans="10:28" x14ac:dyDescent="0.25">
      <c r="J244" s="1"/>
      <c r="K244" s="1"/>
      <c r="L244" s="1"/>
      <c r="M244" s="1"/>
      <c r="N244" s="1"/>
      <c r="O244" s="1"/>
      <c r="P244" s="1"/>
      <c r="Q244" s="1"/>
      <c r="R244" s="1"/>
      <c r="S244" s="1"/>
      <c r="T244" s="1"/>
      <c r="U244" s="1"/>
      <c r="V244" s="1"/>
      <c r="W244" s="1"/>
      <c r="X244" s="1"/>
      <c r="Y244" s="1"/>
      <c r="Z244" s="1"/>
      <c r="AA244" s="1"/>
      <c r="AB244" s="1"/>
    </row>
    <row r="245" spans="10:28" x14ac:dyDescent="0.25">
      <c r="J245" s="1"/>
      <c r="K245" s="1"/>
      <c r="L245" s="1"/>
      <c r="M245" s="1"/>
      <c r="N245" s="1"/>
      <c r="O245" s="1"/>
      <c r="P245" s="1"/>
      <c r="Q245" s="1"/>
      <c r="R245" s="1"/>
      <c r="S245" s="1"/>
      <c r="T245" s="1"/>
      <c r="U245" s="1"/>
      <c r="V245" s="1"/>
      <c r="W245" s="1"/>
      <c r="X245" s="1"/>
      <c r="Y245" s="1"/>
      <c r="Z245" s="1"/>
      <c r="AA245" s="1"/>
      <c r="AB245" s="1"/>
    </row>
    <row r="246" spans="10:28" x14ac:dyDescent="0.25">
      <c r="J246" s="1"/>
      <c r="K246" s="1"/>
      <c r="L246" s="1"/>
      <c r="M246" s="1"/>
      <c r="N246" s="1"/>
      <c r="O246" s="1"/>
      <c r="P246" s="1"/>
      <c r="Q246" s="1"/>
      <c r="R246" s="1"/>
      <c r="S246" s="1"/>
      <c r="T246" s="1"/>
      <c r="U246" s="1"/>
      <c r="V246" s="1"/>
      <c r="W246" s="1"/>
      <c r="X246" s="1"/>
      <c r="Y246" s="1"/>
      <c r="Z246" s="1"/>
      <c r="AA246" s="1"/>
      <c r="AB246" s="1"/>
    </row>
    <row r="247" spans="10:28" x14ac:dyDescent="0.25">
      <c r="J247" s="1"/>
      <c r="K247" s="1"/>
      <c r="L247" s="1"/>
      <c r="M247" s="1"/>
      <c r="N247" s="1"/>
      <c r="O247" s="1"/>
      <c r="P247" s="1"/>
      <c r="Q247" s="1"/>
      <c r="R247" s="1"/>
      <c r="S247" s="1"/>
      <c r="T247" s="1"/>
      <c r="U247" s="1"/>
      <c r="V247" s="1"/>
      <c r="W247" s="1"/>
      <c r="X247" s="1"/>
      <c r="Y247" s="1"/>
      <c r="Z247" s="1"/>
      <c r="AA247" s="1"/>
      <c r="AB247" s="1"/>
    </row>
    <row r="248" spans="10:28" x14ac:dyDescent="0.25">
      <c r="J248" s="1"/>
      <c r="K248" s="1"/>
      <c r="L248" s="1"/>
      <c r="M248" s="1"/>
      <c r="N248" s="1"/>
      <c r="O248" s="1"/>
      <c r="P248" s="1"/>
      <c r="Q248" s="1"/>
      <c r="R248" s="1"/>
      <c r="S248" s="1"/>
      <c r="T248" s="1"/>
      <c r="U248" s="1"/>
      <c r="V248" s="1"/>
      <c r="W248" s="1"/>
      <c r="X248" s="1"/>
      <c r="Y248" s="1"/>
      <c r="Z248" s="1"/>
      <c r="AA248" s="1"/>
      <c r="AB248" s="1"/>
    </row>
    <row r="249" spans="10:28" x14ac:dyDescent="0.25">
      <c r="J249" s="1"/>
      <c r="K249" s="1"/>
      <c r="L249" s="1"/>
      <c r="M249" s="1"/>
      <c r="N249" s="1"/>
      <c r="O249" s="1"/>
      <c r="P249" s="1"/>
      <c r="Q249" s="1"/>
      <c r="R249" s="1"/>
      <c r="S249" s="1"/>
      <c r="T249" s="1"/>
      <c r="U249" s="1"/>
      <c r="V249" s="1"/>
      <c r="W249" s="1"/>
      <c r="X249" s="1"/>
      <c r="Y249" s="1"/>
      <c r="Z249" s="1"/>
      <c r="AA249" s="1"/>
      <c r="AB249" s="1"/>
    </row>
    <row r="250" spans="10:28" x14ac:dyDescent="0.25">
      <c r="J250" s="1"/>
      <c r="K250" s="1"/>
      <c r="L250" s="1"/>
      <c r="M250" s="1"/>
      <c r="N250" s="1"/>
      <c r="O250" s="1"/>
      <c r="P250" s="1"/>
      <c r="Q250" s="1"/>
      <c r="R250" s="1"/>
      <c r="S250" s="1"/>
      <c r="T250" s="1"/>
      <c r="U250" s="1"/>
      <c r="V250" s="1"/>
      <c r="W250" s="1"/>
      <c r="X250" s="1"/>
      <c r="Y250" s="1"/>
      <c r="Z250" s="1"/>
      <c r="AA250" s="1"/>
      <c r="AB250" s="1"/>
    </row>
    <row r="251" spans="10:28" x14ac:dyDescent="0.25">
      <c r="J251" s="1"/>
      <c r="K251" s="1"/>
      <c r="L251" s="1"/>
      <c r="M251" s="1"/>
      <c r="N251" s="1"/>
      <c r="O251" s="1"/>
      <c r="P251" s="1"/>
      <c r="Q251" s="1"/>
      <c r="R251" s="1"/>
      <c r="S251" s="1"/>
      <c r="T251" s="1"/>
      <c r="U251" s="1"/>
      <c r="V251" s="1"/>
      <c r="W251" s="1"/>
      <c r="X251" s="1"/>
      <c r="Y251" s="1"/>
      <c r="Z251" s="1"/>
      <c r="AA251" s="1"/>
      <c r="AB251" s="1"/>
    </row>
    <row r="252" spans="10:28" x14ac:dyDescent="0.25">
      <c r="J252" s="1"/>
      <c r="K252" s="1"/>
      <c r="L252" s="1"/>
      <c r="M252" s="1"/>
      <c r="N252" s="1"/>
      <c r="O252" s="1"/>
      <c r="P252" s="1"/>
      <c r="Q252" s="1"/>
      <c r="R252" s="1"/>
      <c r="S252" s="1"/>
      <c r="T252" s="1"/>
      <c r="U252" s="1"/>
      <c r="V252" s="1"/>
      <c r="W252" s="1"/>
      <c r="X252" s="1"/>
      <c r="Y252" s="1"/>
      <c r="Z252" s="1"/>
      <c r="AA252" s="1"/>
      <c r="AB252" s="1"/>
    </row>
    <row r="253" spans="10:28" x14ac:dyDescent="0.25">
      <c r="J253" s="1"/>
      <c r="K253" s="1"/>
      <c r="L253" s="1"/>
      <c r="M253" s="1"/>
      <c r="N253" s="1"/>
      <c r="O253" s="1"/>
      <c r="P253" s="1"/>
      <c r="Q253" s="1"/>
      <c r="R253" s="1"/>
      <c r="S253" s="1"/>
      <c r="T253" s="1"/>
      <c r="U253" s="1"/>
      <c r="V253" s="1"/>
      <c r="W253" s="1"/>
      <c r="X253" s="1"/>
      <c r="Y253" s="1"/>
      <c r="Z253" s="1"/>
      <c r="AA253" s="1"/>
      <c r="AB253" s="1"/>
    </row>
    <row r="254" spans="10:28" x14ac:dyDescent="0.25">
      <c r="J254" s="1"/>
      <c r="K254" s="1"/>
      <c r="L254" s="1"/>
      <c r="M254" s="1"/>
      <c r="N254" s="1"/>
      <c r="O254" s="1"/>
      <c r="P254" s="1"/>
      <c r="Q254" s="1"/>
      <c r="R254" s="1"/>
      <c r="S254" s="1"/>
      <c r="T254" s="1"/>
      <c r="U254" s="1"/>
      <c r="V254" s="1"/>
      <c r="W254" s="1"/>
      <c r="X254" s="1"/>
      <c r="Y254" s="1"/>
      <c r="Z254" s="1"/>
      <c r="AA254" s="1"/>
      <c r="AB254" s="1"/>
    </row>
    <row r="255" spans="10:28" x14ac:dyDescent="0.25">
      <c r="J255" s="1"/>
      <c r="K255" s="1"/>
      <c r="L255" s="1"/>
      <c r="M255" s="1"/>
      <c r="N255" s="1"/>
      <c r="O255" s="1"/>
      <c r="P255" s="1"/>
      <c r="Q255" s="1"/>
      <c r="R255" s="1"/>
      <c r="S255" s="1"/>
      <c r="T255" s="1"/>
      <c r="U255" s="1"/>
      <c r="V255" s="1"/>
      <c r="W255" s="1"/>
      <c r="X255" s="1"/>
      <c r="Y255" s="1"/>
      <c r="Z255" s="1"/>
      <c r="AA255" s="1"/>
      <c r="AB255" s="1"/>
    </row>
    <row r="256" spans="10:28" x14ac:dyDescent="0.25">
      <c r="J256" s="1"/>
      <c r="K256" s="1"/>
      <c r="L256" s="1"/>
      <c r="M256" s="1"/>
      <c r="N256" s="1"/>
      <c r="O256" s="1"/>
      <c r="P256" s="1"/>
      <c r="Q256" s="1"/>
      <c r="R256" s="1"/>
      <c r="S256" s="1"/>
      <c r="T256" s="1"/>
      <c r="U256" s="1"/>
      <c r="V256" s="1"/>
      <c r="W256" s="1"/>
      <c r="X256" s="1"/>
      <c r="Y256" s="1"/>
      <c r="Z256" s="1"/>
      <c r="AA256" s="1"/>
      <c r="AB256" s="1"/>
    </row>
    <row r="257" spans="10:28" x14ac:dyDescent="0.25">
      <c r="J257" s="1"/>
      <c r="K257" s="1"/>
      <c r="L257" s="1"/>
      <c r="M257" s="1"/>
      <c r="N257" s="1"/>
      <c r="O257" s="1"/>
      <c r="P257" s="1"/>
      <c r="Q257" s="1"/>
      <c r="R257" s="1"/>
      <c r="S257" s="1"/>
      <c r="T257" s="1"/>
      <c r="U257" s="1"/>
      <c r="V257" s="1"/>
      <c r="W257" s="1"/>
      <c r="X257" s="1"/>
      <c r="Y257" s="1"/>
      <c r="Z257" s="1"/>
      <c r="AA257" s="1"/>
      <c r="AB257" s="1"/>
    </row>
    <row r="258" spans="10:28" x14ac:dyDescent="0.25">
      <c r="J258" s="1"/>
      <c r="K258" s="1"/>
      <c r="L258" s="1"/>
      <c r="M258" s="1"/>
      <c r="N258" s="1"/>
      <c r="O258" s="1"/>
      <c r="P258" s="1"/>
      <c r="Q258" s="1"/>
      <c r="R258" s="1"/>
      <c r="S258" s="1"/>
      <c r="T258" s="1"/>
      <c r="U258" s="1"/>
      <c r="V258" s="1"/>
      <c r="W258" s="1"/>
      <c r="X258" s="1"/>
      <c r="Y258" s="1"/>
      <c r="Z258" s="1"/>
      <c r="AA258" s="1"/>
      <c r="AB258" s="1"/>
    </row>
    <row r="259" spans="10:28" x14ac:dyDescent="0.25">
      <c r="J259" s="1"/>
      <c r="K259" s="1"/>
      <c r="L259" s="1"/>
      <c r="M259" s="1"/>
      <c r="N259" s="1"/>
      <c r="O259" s="1"/>
      <c r="P259" s="1"/>
      <c r="Q259" s="1"/>
      <c r="R259" s="1"/>
      <c r="S259" s="1"/>
      <c r="T259" s="1"/>
      <c r="U259" s="1"/>
      <c r="V259" s="1"/>
      <c r="W259" s="1"/>
      <c r="X259" s="1"/>
      <c r="Y259" s="1"/>
      <c r="Z259" s="1"/>
      <c r="AA259" s="1"/>
      <c r="AB259" s="1"/>
    </row>
    <row r="260" spans="10:28" x14ac:dyDescent="0.25">
      <c r="J260" s="1"/>
      <c r="K260" s="1"/>
      <c r="L260" s="1"/>
      <c r="M260" s="1"/>
      <c r="N260" s="1"/>
      <c r="O260" s="1"/>
      <c r="P260" s="1"/>
      <c r="Q260" s="1"/>
      <c r="R260" s="1"/>
      <c r="S260" s="1"/>
      <c r="T260" s="1"/>
      <c r="U260" s="1"/>
      <c r="V260" s="1"/>
      <c r="W260" s="1"/>
      <c r="X260" s="1"/>
      <c r="Y260" s="1"/>
      <c r="Z260" s="1"/>
      <c r="AA260" s="1"/>
      <c r="AB260" s="1"/>
    </row>
    <row r="261" spans="10:28" x14ac:dyDescent="0.25">
      <c r="J261" s="1"/>
      <c r="K261" s="1"/>
      <c r="L261" s="1"/>
      <c r="M261" s="1"/>
      <c r="N261" s="1"/>
      <c r="O261" s="1"/>
      <c r="P261" s="1"/>
      <c r="Q261" s="1"/>
      <c r="R261" s="1"/>
      <c r="S261" s="1"/>
      <c r="T261" s="1"/>
      <c r="U261" s="1"/>
      <c r="V261" s="1"/>
      <c r="W261" s="1"/>
      <c r="X261" s="1"/>
      <c r="Y261" s="1"/>
      <c r="Z261" s="1"/>
      <c r="AA261" s="1"/>
      <c r="AB261" s="1"/>
    </row>
    <row r="262" spans="10:28" x14ac:dyDescent="0.25">
      <c r="J262" s="1"/>
      <c r="K262" s="1"/>
      <c r="L262" s="1"/>
      <c r="M262" s="1"/>
      <c r="N262" s="1"/>
      <c r="O262" s="1"/>
      <c r="P262" s="1"/>
      <c r="Q262" s="1"/>
      <c r="R262" s="1"/>
      <c r="S262" s="1"/>
      <c r="T262" s="1"/>
      <c r="U262" s="1"/>
      <c r="V262" s="1"/>
      <c r="W262" s="1"/>
      <c r="X262" s="1"/>
      <c r="Y262" s="1"/>
      <c r="Z262" s="1"/>
      <c r="AA262" s="1"/>
      <c r="AB262" s="1"/>
    </row>
    <row r="263" spans="10:28" x14ac:dyDescent="0.25">
      <c r="J263" s="1"/>
      <c r="K263" s="1"/>
      <c r="L263" s="1"/>
      <c r="M263" s="1"/>
      <c r="N263" s="1"/>
      <c r="O263" s="1"/>
      <c r="P263" s="1"/>
      <c r="Q263" s="1"/>
      <c r="R263" s="1"/>
      <c r="S263" s="1"/>
      <c r="T263" s="1"/>
      <c r="U263" s="1"/>
      <c r="V263" s="1"/>
      <c r="W263" s="1"/>
      <c r="X263" s="1"/>
      <c r="Y263" s="1"/>
      <c r="Z263" s="1"/>
      <c r="AA263" s="1"/>
      <c r="AB263" s="1"/>
    </row>
    <row r="264" spans="10:28" x14ac:dyDescent="0.25">
      <c r="J264" s="1"/>
      <c r="K264" s="1"/>
      <c r="L264" s="1"/>
      <c r="M264" s="1"/>
      <c r="N264" s="1"/>
      <c r="O264" s="1"/>
      <c r="P264" s="1"/>
      <c r="Q264" s="1"/>
      <c r="R264" s="1"/>
      <c r="S264" s="1"/>
      <c r="T264" s="1"/>
      <c r="U264" s="1"/>
      <c r="V264" s="1"/>
      <c r="W264" s="1"/>
      <c r="X264" s="1"/>
      <c r="Y264" s="1"/>
      <c r="Z264" s="1"/>
      <c r="AA264" s="1"/>
      <c r="AB264" s="1"/>
    </row>
    <row r="265" spans="10:28" x14ac:dyDescent="0.25">
      <c r="J265" s="1"/>
      <c r="K265" s="1"/>
      <c r="L265" s="1"/>
      <c r="M265" s="1"/>
      <c r="N265" s="1"/>
      <c r="O265" s="1"/>
      <c r="P265" s="1"/>
      <c r="Q265" s="1"/>
      <c r="R265" s="1"/>
      <c r="S265" s="1"/>
      <c r="T265" s="1"/>
      <c r="U265" s="1"/>
      <c r="V265" s="1"/>
      <c r="W265" s="1"/>
      <c r="X265" s="1"/>
      <c r="Y265" s="1"/>
      <c r="Z265" s="1"/>
      <c r="AA265" s="1"/>
      <c r="AB265" s="1"/>
    </row>
    <row r="266" spans="10:28" x14ac:dyDescent="0.25">
      <c r="J266" s="1"/>
      <c r="K266" s="1"/>
      <c r="L266" s="1"/>
      <c r="M266" s="1"/>
      <c r="N266" s="1"/>
      <c r="O266" s="1"/>
      <c r="P266" s="1"/>
      <c r="Q266" s="1"/>
      <c r="R266" s="1"/>
      <c r="S266" s="1"/>
      <c r="T266" s="1"/>
      <c r="U266" s="1"/>
      <c r="V266" s="1"/>
      <c r="W266" s="1"/>
      <c r="X266" s="1"/>
      <c r="Y266" s="1"/>
      <c r="Z266" s="1"/>
      <c r="AA266" s="1"/>
      <c r="AB266" s="1"/>
    </row>
    <row r="267" spans="10:28" x14ac:dyDescent="0.25">
      <c r="J267" s="1"/>
      <c r="K267" s="1"/>
      <c r="L267" s="1"/>
      <c r="M267" s="1"/>
      <c r="N267" s="1"/>
      <c r="O267" s="1"/>
      <c r="P267" s="1"/>
      <c r="Q267" s="1"/>
      <c r="R267" s="1"/>
      <c r="S267" s="1"/>
      <c r="T267" s="1"/>
      <c r="U267" s="1"/>
      <c r="V267" s="1"/>
      <c r="W267" s="1"/>
      <c r="X267" s="1"/>
      <c r="Y267" s="1"/>
      <c r="Z267" s="1"/>
      <c r="AA267" s="1"/>
      <c r="AB267" s="1"/>
    </row>
    <row r="268" spans="10:28" x14ac:dyDescent="0.25">
      <c r="J268" s="1"/>
      <c r="K268" s="1"/>
      <c r="L268" s="1"/>
      <c r="M268" s="1"/>
      <c r="N268" s="1"/>
      <c r="O268" s="1"/>
      <c r="P268" s="1"/>
      <c r="Q268" s="1"/>
      <c r="R268" s="1"/>
      <c r="S268" s="1"/>
      <c r="T268" s="1"/>
      <c r="U268" s="1"/>
      <c r="V268" s="1"/>
      <c r="W268" s="1"/>
      <c r="X268" s="1"/>
      <c r="Y268" s="1"/>
      <c r="Z268" s="1"/>
      <c r="AA268" s="1"/>
      <c r="AB268" s="1"/>
    </row>
    <row r="269" spans="10:28" x14ac:dyDescent="0.25">
      <c r="J269" s="1"/>
      <c r="K269" s="1"/>
      <c r="L269" s="1"/>
      <c r="M269" s="1"/>
      <c r="N269" s="1"/>
      <c r="O269" s="1"/>
      <c r="P269" s="1"/>
      <c r="Q269" s="1"/>
      <c r="R269" s="1"/>
      <c r="S269" s="1"/>
      <c r="T269" s="1"/>
      <c r="U269" s="1"/>
      <c r="V269" s="1"/>
      <c r="W269" s="1"/>
      <c r="X269" s="1"/>
      <c r="Y269" s="1"/>
      <c r="Z269" s="1"/>
      <c r="AA269" s="1"/>
      <c r="AB269" s="1"/>
    </row>
    <row r="270" spans="10:28" x14ac:dyDescent="0.25">
      <c r="J270" s="1"/>
      <c r="K270" s="1"/>
      <c r="L270" s="1"/>
      <c r="M270" s="1"/>
      <c r="N270" s="1"/>
      <c r="O270" s="1"/>
      <c r="P270" s="1"/>
      <c r="Q270" s="1"/>
      <c r="R270" s="1"/>
      <c r="S270" s="1"/>
      <c r="T270" s="1"/>
      <c r="U270" s="1"/>
      <c r="V270" s="1"/>
      <c r="W270" s="1"/>
      <c r="X270" s="1"/>
      <c r="Y270" s="1"/>
      <c r="Z270" s="1"/>
      <c r="AA270" s="1"/>
      <c r="AB270" s="1"/>
    </row>
    <row r="271" spans="10:28" x14ac:dyDescent="0.25">
      <c r="J271" s="1"/>
      <c r="K271" s="1"/>
      <c r="L271" s="1"/>
      <c r="M271" s="1"/>
      <c r="N271" s="1"/>
      <c r="O271" s="1"/>
      <c r="P271" s="1"/>
      <c r="Q271" s="1"/>
      <c r="R271" s="1"/>
      <c r="S271" s="1"/>
      <c r="T271" s="1"/>
      <c r="U271" s="1"/>
      <c r="V271" s="1"/>
      <c r="W271" s="1"/>
      <c r="X271" s="1"/>
      <c r="Y271" s="1"/>
      <c r="Z271" s="1"/>
      <c r="AA271" s="1"/>
      <c r="AB271" s="1"/>
    </row>
    <row r="272" spans="10:28" x14ac:dyDescent="0.25">
      <c r="J272" s="1"/>
      <c r="K272" s="1"/>
      <c r="L272" s="1"/>
      <c r="M272" s="1"/>
      <c r="N272" s="1"/>
      <c r="O272" s="1"/>
      <c r="P272" s="1"/>
      <c r="Q272" s="1"/>
      <c r="R272" s="1"/>
      <c r="S272" s="1"/>
      <c r="T272" s="1"/>
      <c r="U272" s="1"/>
      <c r="V272" s="1"/>
      <c r="W272" s="1"/>
      <c r="X272" s="1"/>
      <c r="Y272" s="1"/>
      <c r="Z272" s="1"/>
      <c r="AA272" s="1"/>
      <c r="AB272" s="1"/>
    </row>
    <row r="273" spans="10:28" x14ac:dyDescent="0.25">
      <c r="J273" s="1"/>
      <c r="K273" s="1"/>
      <c r="L273" s="1"/>
      <c r="M273" s="1"/>
      <c r="N273" s="1"/>
      <c r="O273" s="1"/>
      <c r="P273" s="1"/>
      <c r="Q273" s="1"/>
      <c r="R273" s="1"/>
      <c r="S273" s="1"/>
      <c r="T273" s="1"/>
      <c r="U273" s="1"/>
      <c r="V273" s="1"/>
      <c r="W273" s="1"/>
      <c r="X273" s="1"/>
      <c r="Y273" s="1"/>
      <c r="Z273" s="1"/>
      <c r="AA273" s="1"/>
      <c r="AB273" s="1"/>
    </row>
    <row r="274" spans="10:28" x14ac:dyDescent="0.25">
      <c r="J274" s="1"/>
      <c r="K274" s="1"/>
      <c r="L274" s="1"/>
      <c r="M274" s="1"/>
      <c r="N274" s="1"/>
      <c r="O274" s="1"/>
      <c r="P274" s="1"/>
      <c r="Q274" s="1"/>
      <c r="R274" s="1"/>
      <c r="S274" s="1"/>
      <c r="T274" s="1"/>
      <c r="U274" s="1"/>
      <c r="V274" s="1"/>
      <c r="W274" s="1"/>
      <c r="X274" s="1"/>
      <c r="Y274" s="1"/>
      <c r="Z274" s="1"/>
      <c r="AA274" s="1"/>
      <c r="AB274" s="1"/>
    </row>
    <row r="275" spans="10:28" x14ac:dyDescent="0.25">
      <c r="J275" s="1"/>
      <c r="K275" s="1"/>
      <c r="L275" s="1"/>
      <c r="M275" s="1"/>
      <c r="N275" s="1"/>
      <c r="O275" s="1"/>
      <c r="P275" s="1"/>
      <c r="Q275" s="1"/>
      <c r="R275" s="1"/>
      <c r="S275" s="1"/>
      <c r="T275" s="1"/>
      <c r="U275" s="1"/>
      <c r="V275" s="1"/>
      <c r="W275" s="1"/>
      <c r="X275" s="1"/>
      <c r="Y275" s="1"/>
      <c r="Z275" s="1"/>
      <c r="AA275" s="1"/>
      <c r="AB275" s="1"/>
    </row>
    <row r="276" spans="10:28" x14ac:dyDescent="0.25">
      <c r="J276" s="1"/>
      <c r="K276" s="1"/>
      <c r="L276" s="1"/>
      <c r="M276" s="1"/>
      <c r="N276" s="1"/>
      <c r="O276" s="1"/>
      <c r="P276" s="1"/>
      <c r="Q276" s="1"/>
      <c r="R276" s="1"/>
      <c r="S276" s="1"/>
      <c r="T276" s="1"/>
      <c r="U276" s="1"/>
      <c r="V276" s="1"/>
      <c r="W276" s="1"/>
      <c r="X276" s="1"/>
      <c r="Y276" s="1"/>
      <c r="Z276" s="1"/>
      <c r="AA276" s="1"/>
      <c r="AB276" s="1"/>
    </row>
    <row r="277" spans="10:28" x14ac:dyDescent="0.25">
      <c r="J277" s="1"/>
      <c r="K277" s="1"/>
      <c r="L277" s="1"/>
      <c r="M277" s="1"/>
      <c r="N277" s="1"/>
      <c r="O277" s="1"/>
      <c r="P277" s="1"/>
      <c r="Q277" s="1"/>
      <c r="R277" s="1"/>
      <c r="S277" s="1"/>
      <c r="T277" s="1"/>
      <c r="U277" s="1"/>
      <c r="V277" s="1"/>
      <c r="W277" s="1"/>
      <c r="X277" s="1"/>
      <c r="Y277" s="1"/>
      <c r="Z277" s="1"/>
      <c r="AA277" s="1"/>
      <c r="AB277" s="1"/>
    </row>
    <row r="278" spans="10:28" x14ac:dyDescent="0.25">
      <c r="J278" s="1"/>
      <c r="K278" s="1"/>
      <c r="L278" s="1"/>
      <c r="M278" s="1"/>
      <c r="N278" s="1"/>
      <c r="O278" s="1"/>
      <c r="P278" s="1"/>
      <c r="Q278" s="1"/>
      <c r="R278" s="1"/>
      <c r="S278" s="1"/>
      <c r="T278" s="1"/>
      <c r="U278" s="1"/>
      <c r="V278" s="1"/>
      <c r="W278" s="1"/>
      <c r="X278" s="1"/>
      <c r="Y278" s="1"/>
      <c r="Z278" s="1"/>
      <c r="AA278" s="1"/>
      <c r="AB278" s="1"/>
    </row>
    <row r="279" spans="10:28" x14ac:dyDescent="0.25">
      <c r="J279" s="1"/>
      <c r="K279" s="1"/>
      <c r="L279" s="1"/>
      <c r="M279" s="1"/>
      <c r="N279" s="1"/>
      <c r="O279" s="1"/>
      <c r="P279" s="1"/>
      <c r="Q279" s="1"/>
      <c r="R279" s="1"/>
      <c r="S279" s="1"/>
      <c r="T279" s="1"/>
      <c r="U279" s="1"/>
      <c r="V279" s="1"/>
      <c r="W279" s="1"/>
      <c r="X279" s="1"/>
      <c r="Y279" s="1"/>
      <c r="Z279" s="1"/>
      <c r="AA279" s="1"/>
      <c r="AB279" s="1"/>
    </row>
    <row r="280" spans="10:28" x14ac:dyDescent="0.25">
      <c r="J280" s="1"/>
      <c r="K280" s="1"/>
      <c r="L280" s="1"/>
      <c r="M280" s="1"/>
      <c r="N280" s="1"/>
      <c r="O280" s="1"/>
      <c r="P280" s="1"/>
      <c r="Q280" s="1"/>
      <c r="R280" s="1"/>
      <c r="S280" s="1"/>
      <c r="T280" s="1"/>
      <c r="U280" s="1"/>
      <c r="V280" s="1"/>
      <c r="W280" s="1"/>
      <c r="X280" s="1"/>
      <c r="Y280" s="1"/>
      <c r="Z280" s="1"/>
      <c r="AA280" s="1"/>
      <c r="AB280" s="1"/>
    </row>
    <row r="281" spans="10:28" x14ac:dyDescent="0.25">
      <c r="J281" s="1"/>
      <c r="K281" s="1"/>
      <c r="L281" s="1"/>
      <c r="M281" s="1"/>
      <c r="N281" s="1"/>
      <c r="O281" s="1"/>
      <c r="P281" s="1"/>
      <c r="Q281" s="1"/>
      <c r="R281" s="1"/>
      <c r="S281" s="1"/>
      <c r="T281" s="1"/>
      <c r="U281" s="1"/>
      <c r="V281" s="1"/>
      <c r="W281" s="1"/>
      <c r="X281" s="1"/>
      <c r="Y281" s="1"/>
      <c r="Z281" s="1"/>
      <c r="AA281" s="1"/>
      <c r="AB281" s="1"/>
    </row>
    <row r="282" spans="10:28" x14ac:dyDescent="0.25">
      <c r="J282" s="1"/>
      <c r="K282" s="1"/>
      <c r="L282" s="1"/>
      <c r="M282" s="1"/>
      <c r="N282" s="1"/>
      <c r="O282" s="1"/>
      <c r="P282" s="1"/>
      <c r="Q282" s="1"/>
      <c r="R282" s="1"/>
      <c r="S282" s="1"/>
      <c r="T282" s="1"/>
      <c r="U282" s="1"/>
      <c r="V282" s="1"/>
      <c r="W282" s="1"/>
      <c r="X282" s="1"/>
      <c r="Y282" s="1"/>
      <c r="Z282" s="1"/>
      <c r="AA282" s="1"/>
      <c r="AB282" s="1"/>
    </row>
    <row r="283" spans="10:28" x14ac:dyDescent="0.25">
      <c r="J283" s="1"/>
      <c r="K283" s="1"/>
      <c r="L283" s="1"/>
      <c r="M283" s="1"/>
      <c r="N283" s="1"/>
      <c r="O283" s="1"/>
      <c r="P283" s="1"/>
      <c r="Q283" s="1"/>
      <c r="R283" s="1"/>
      <c r="S283" s="1"/>
      <c r="T283" s="1"/>
      <c r="U283" s="1"/>
      <c r="V283" s="1"/>
      <c r="W283" s="1"/>
      <c r="X283" s="1"/>
      <c r="Y283" s="1"/>
      <c r="Z283" s="1"/>
      <c r="AA283" s="1"/>
      <c r="AB283" s="1"/>
    </row>
    <row r="284" spans="10:28" x14ac:dyDescent="0.25">
      <c r="J284" s="1"/>
      <c r="K284" s="1"/>
      <c r="L284" s="1"/>
      <c r="M284" s="1"/>
      <c r="N284" s="1"/>
      <c r="O284" s="1"/>
      <c r="P284" s="1"/>
      <c r="Q284" s="1"/>
      <c r="R284" s="1"/>
      <c r="S284" s="1"/>
      <c r="T284" s="1"/>
      <c r="U284" s="1"/>
      <c r="V284" s="1"/>
      <c r="W284" s="1"/>
      <c r="X284" s="1"/>
      <c r="Y284" s="1"/>
      <c r="Z284" s="1"/>
      <c r="AA284" s="1"/>
      <c r="AB284" s="1"/>
    </row>
    <row r="285" spans="10:28" x14ac:dyDescent="0.25">
      <c r="J285" s="1"/>
      <c r="K285" s="1"/>
      <c r="L285" s="1"/>
      <c r="M285" s="1"/>
      <c r="N285" s="1"/>
      <c r="O285" s="1"/>
      <c r="P285" s="1"/>
      <c r="Q285" s="1"/>
      <c r="R285" s="1"/>
      <c r="S285" s="1"/>
      <c r="T285" s="1"/>
      <c r="U285" s="1"/>
      <c r="V285" s="1"/>
      <c r="W285" s="1"/>
      <c r="X285" s="1"/>
      <c r="Y285" s="1"/>
      <c r="Z285" s="1"/>
      <c r="AA285" s="1"/>
      <c r="AB285" s="1"/>
    </row>
    <row r="286" spans="10:28" x14ac:dyDescent="0.25">
      <c r="J286" s="1"/>
      <c r="K286" s="1"/>
      <c r="L286" s="1"/>
      <c r="M286" s="1"/>
      <c r="N286" s="1"/>
      <c r="O286" s="1"/>
      <c r="P286" s="1"/>
      <c r="Q286" s="1"/>
      <c r="R286" s="1"/>
      <c r="S286" s="1"/>
      <c r="T286" s="1"/>
      <c r="U286" s="1"/>
      <c r="V286" s="1"/>
      <c r="W286" s="1"/>
      <c r="X286" s="1"/>
      <c r="Y286" s="1"/>
      <c r="Z286" s="1"/>
      <c r="AA286" s="1"/>
      <c r="AB286" s="1"/>
    </row>
    <row r="287" spans="10:28" x14ac:dyDescent="0.25">
      <c r="J287" s="1"/>
      <c r="K287" s="1"/>
      <c r="L287" s="1"/>
      <c r="M287" s="1"/>
      <c r="N287" s="1"/>
      <c r="O287" s="1"/>
      <c r="P287" s="1"/>
      <c r="Q287" s="1"/>
      <c r="R287" s="1"/>
      <c r="S287" s="1"/>
      <c r="T287" s="1"/>
      <c r="U287" s="1"/>
      <c r="V287" s="1"/>
      <c r="W287" s="1"/>
      <c r="X287" s="1"/>
      <c r="Y287" s="1"/>
      <c r="Z287" s="1"/>
      <c r="AA287" s="1"/>
      <c r="AB287" s="1"/>
    </row>
    <row r="288" spans="10:28" x14ac:dyDescent="0.25">
      <c r="J288" s="1"/>
      <c r="K288" s="1"/>
      <c r="L288" s="1"/>
      <c r="M288" s="1"/>
      <c r="N288" s="1"/>
      <c r="O288" s="1"/>
      <c r="P288" s="1"/>
      <c r="Q288" s="1"/>
      <c r="R288" s="1"/>
      <c r="S288" s="1"/>
      <c r="T288" s="1"/>
      <c r="U288" s="1"/>
      <c r="V288" s="1"/>
      <c r="W288" s="1"/>
      <c r="X288" s="1"/>
      <c r="Y288" s="1"/>
      <c r="Z288" s="1"/>
      <c r="AA288" s="1"/>
      <c r="AB288" s="1"/>
    </row>
    <row r="289" spans="10:28" x14ac:dyDescent="0.25">
      <c r="J289" s="1"/>
      <c r="K289" s="1"/>
      <c r="L289" s="1"/>
      <c r="M289" s="1"/>
      <c r="N289" s="1"/>
      <c r="O289" s="1"/>
      <c r="P289" s="1"/>
      <c r="Q289" s="1"/>
      <c r="R289" s="1"/>
      <c r="S289" s="1"/>
      <c r="T289" s="1"/>
      <c r="U289" s="1"/>
      <c r="V289" s="1"/>
      <c r="W289" s="1"/>
      <c r="X289" s="1"/>
      <c r="Y289" s="1"/>
      <c r="Z289" s="1"/>
      <c r="AA289" s="1"/>
      <c r="AB289" s="1"/>
    </row>
    <row r="290" spans="10:28" x14ac:dyDescent="0.25">
      <c r="J290" s="1"/>
      <c r="K290" s="1"/>
      <c r="L290" s="1"/>
      <c r="M290" s="1"/>
      <c r="N290" s="1"/>
      <c r="O290" s="1"/>
      <c r="P290" s="1"/>
      <c r="Q290" s="1"/>
      <c r="R290" s="1"/>
      <c r="S290" s="1"/>
      <c r="T290" s="1"/>
      <c r="U290" s="1"/>
      <c r="V290" s="1"/>
      <c r="W290" s="1"/>
      <c r="X290" s="1"/>
      <c r="Y290" s="1"/>
      <c r="Z290" s="1"/>
      <c r="AA290" s="1"/>
      <c r="AB290" s="1"/>
    </row>
    <row r="291" spans="10:28" x14ac:dyDescent="0.25">
      <c r="J291" s="1"/>
      <c r="K291" s="1"/>
      <c r="L291" s="1"/>
      <c r="M291" s="1"/>
      <c r="N291" s="1"/>
      <c r="O291" s="1"/>
      <c r="P291" s="1"/>
      <c r="Q291" s="1"/>
      <c r="R291" s="1"/>
      <c r="S291" s="1"/>
      <c r="T291" s="1"/>
      <c r="U291" s="1"/>
      <c r="V291" s="1"/>
      <c r="W291" s="1"/>
      <c r="X291" s="1"/>
      <c r="Y291" s="1"/>
      <c r="Z291" s="1"/>
      <c r="AA291" s="1"/>
      <c r="AB291" s="1"/>
    </row>
    <row r="292" spans="10:28" x14ac:dyDescent="0.25">
      <c r="J292" s="1"/>
      <c r="K292" s="1"/>
      <c r="L292" s="1"/>
      <c r="M292" s="1"/>
      <c r="N292" s="1"/>
      <c r="O292" s="1"/>
      <c r="P292" s="1"/>
      <c r="Q292" s="1"/>
      <c r="R292" s="1"/>
      <c r="S292" s="1"/>
      <c r="T292" s="1"/>
      <c r="U292" s="1"/>
      <c r="V292" s="1"/>
      <c r="W292" s="1"/>
      <c r="X292" s="1"/>
      <c r="Y292" s="1"/>
      <c r="Z292" s="1"/>
      <c r="AA292" s="1"/>
      <c r="AB292" s="1"/>
    </row>
    <row r="293" spans="10:28" x14ac:dyDescent="0.25">
      <c r="J293" s="1"/>
      <c r="K293" s="1"/>
      <c r="L293" s="1"/>
      <c r="M293" s="1"/>
      <c r="N293" s="1"/>
      <c r="O293" s="1"/>
      <c r="P293" s="1"/>
      <c r="Q293" s="1"/>
      <c r="R293" s="1"/>
      <c r="S293" s="1"/>
      <c r="T293" s="1"/>
      <c r="U293" s="1"/>
      <c r="V293" s="1"/>
      <c r="W293" s="1"/>
      <c r="X293" s="1"/>
      <c r="Y293" s="1"/>
      <c r="Z293" s="1"/>
      <c r="AA293" s="1"/>
      <c r="AB293" s="1"/>
    </row>
    <row r="294" spans="10:28" x14ac:dyDescent="0.25">
      <c r="J294" s="1"/>
      <c r="K294" s="1"/>
      <c r="L294" s="1"/>
      <c r="M294" s="1"/>
      <c r="N294" s="1"/>
      <c r="O294" s="1"/>
      <c r="P294" s="1"/>
      <c r="Q294" s="1"/>
      <c r="R294" s="1"/>
      <c r="S294" s="1"/>
      <c r="T294" s="1"/>
      <c r="U294" s="1"/>
      <c r="V294" s="1"/>
      <c r="W294" s="1"/>
      <c r="X294" s="1"/>
      <c r="Y294" s="1"/>
      <c r="Z294" s="1"/>
      <c r="AA294" s="1"/>
      <c r="AB294" s="1"/>
    </row>
    <row r="295" spans="10:28" x14ac:dyDescent="0.25">
      <c r="J295" s="1"/>
      <c r="K295" s="1"/>
      <c r="L295" s="1"/>
      <c r="M295" s="1"/>
      <c r="N295" s="1"/>
      <c r="O295" s="1"/>
      <c r="P295" s="1"/>
      <c r="Q295" s="1"/>
      <c r="R295" s="1"/>
      <c r="S295" s="1"/>
      <c r="T295" s="1"/>
      <c r="U295" s="1"/>
      <c r="V295" s="1"/>
      <c r="W295" s="1"/>
      <c r="X295" s="1"/>
      <c r="Y295" s="1"/>
      <c r="Z295" s="1"/>
      <c r="AA295" s="1"/>
      <c r="AB295" s="1"/>
    </row>
    <row r="296" spans="10:28" x14ac:dyDescent="0.25">
      <c r="J296" s="1"/>
      <c r="K296" s="1"/>
      <c r="L296" s="1"/>
      <c r="M296" s="1"/>
      <c r="N296" s="1"/>
      <c r="O296" s="1"/>
      <c r="P296" s="1"/>
      <c r="Q296" s="1"/>
      <c r="R296" s="1"/>
      <c r="S296" s="1"/>
      <c r="T296" s="1"/>
      <c r="U296" s="1"/>
      <c r="V296" s="1"/>
      <c r="W296" s="1"/>
      <c r="X296" s="1"/>
      <c r="Y296" s="1"/>
      <c r="Z296" s="1"/>
      <c r="AA296" s="1"/>
      <c r="AB296" s="1"/>
    </row>
    <row r="297" spans="10:28" x14ac:dyDescent="0.25">
      <c r="J297" s="1"/>
      <c r="K297" s="1"/>
      <c r="L297" s="1"/>
      <c r="M297" s="1"/>
      <c r="N297" s="1"/>
      <c r="O297" s="1"/>
      <c r="P297" s="1"/>
      <c r="Q297" s="1"/>
      <c r="R297" s="1"/>
      <c r="S297" s="1"/>
      <c r="T297" s="1"/>
      <c r="U297" s="1"/>
      <c r="V297" s="1"/>
      <c r="W297" s="1"/>
      <c r="X297" s="1"/>
      <c r="Y297" s="1"/>
      <c r="Z297" s="1"/>
      <c r="AA297" s="1"/>
      <c r="AB297" s="1"/>
    </row>
    <row r="298" spans="10:28" x14ac:dyDescent="0.25">
      <c r="J298" s="1"/>
      <c r="K298" s="1"/>
      <c r="L298" s="1"/>
      <c r="M298" s="1"/>
      <c r="N298" s="1"/>
      <c r="O298" s="1"/>
      <c r="P298" s="1"/>
      <c r="Q298" s="1"/>
      <c r="R298" s="1"/>
      <c r="S298" s="1"/>
      <c r="T298" s="1"/>
      <c r="U298" s="1"/>
      <c r="V298" s="1"/>
      <c r="W298" s="1"/>
      <c r="X298" s="1"/>
      <c r="Y298" s="1"/>
      <c r="Z298" s="1"/>
      <c r="AA298" s="1"/>
      <c r="AB298" s="1"/>
    </row>
    <row r="299" spans="10:28" x14ac:dyDescent="0.25">
      <c r="J299" s="1"/>
      <c r="K299" s="1"/>
      <c r="L299" s="1"/>
      <c r="M299" s="1"/>
      <c r="N299" s="1"/>
      <c r="O299" s="1"/>
      <c r="P299" s="1"/>
      <c r="Q299" s="1"/>
      <c r="R299" s="1"/>
      <c r="S299" s="1"/>
      <c r="T299" s="1"/>
      <c r="U299" s="1"/>
      <c r="V299" s="1"/>
      <c r="W299" s="1"/>
      <c r="X299" s="1"/>
      <c r="Y299" s="1"/>
      <c r="Z299" s="1"/>
      <c r="AA299" s="1"/>
      <c r="AB299" s="1"/>
    </row>
    <row r="300" spans="10:28" x14ac:dyDescent="0.25">
      <c r="J300" s="1"/>
      <c r="K300" s="1"/>
      <c r="L300" s="1"/>
      <c r="M300" s="1"/>
      <c r="N300" s="1"/>
      <c r="O300" s="1"/>
      <c r="P300" s="1"/>
      <c r="Q300" s="1"/>
      <c r="R300" s="1"/>
      <c r="S300" s="1"/>
      <c r="T300" s="1"/>
      <c r="U300" s="1"/>
      <c r="V300" s="1"/>
      <c r="W300" s="1"/>
      <c r="X300" s="1"/>
      <c r="Y300" s="1"/>
      <c r="Z300" s="1"/>
      <c r="AA300" s="1"/>
      <c r="AB300" s="1"/>
    </row>
    <row r="301" spans="10:28" x14ac:dyDescent="0.25">
      <c r="J301" s="1"/>
      <c r="K301" s="1"/>
      <c r="L301" s="1"/>
      <c r="M301" s="1"/>
      <c r="N301" s="1"/>
      <c r="O301" s="1"/>
      <c r="P301" s="1"/>
      <c r="Q301" s="1"/>
      <c r="R301" s="1"/>
      <c r="S301" s="1"/>
      <c r="T301" s="1"/>
      <c r="U301" s="1"/>
      <c r="V301" s="1"/>
      <c r="W301" s="1"/>
      <c r="X301" s="1"/>
      <c r="Y301" s="1"/>
      <c r="Z301" s="1"/>
      <c r="AA301" s="1"/>
      <c r="AB301" s="1"/>
    </row>
    <row r="302" spans="10:28" x14ac:dyDescent="0.25">
      <c r="J302" s="1"/>
      <c r="K302" s="1"/>
      <c r="L302" s="1"/>
      <c r="M302" s="1"/>
      <c r="N302" s="1"/>
      <c r="O302" s="1"/>
      <c r="P302" s="1"/>
      <c r="Q302" s="1"/>
      <c r="R302" s="1"/>
      <c r="S302" s="1"/>
      <c r="T302" s="1"/>
      <c r="U302" s="1"/>
      <c r="V302" s="1"/>
      <c r="W302" s="1"/>
      <c r="X302" s="1"/>
      <c r="Y302" s="1"/>
      <c r="Z302" s="1"/>
      <c r="AA302" s="1"/>
      <c r="AB302" s="1"/>
    </row>
    <row r="303" spans="10:28" x14ac:dyDescent="0.25">
      <c r="J303" s="1"/>
      <c r="K303" s="1"/>
      <c r="L303" s="1"/>
      <c r="M303" s="1"/>
      <c r="N303" s="1"/>
      <c r="O303" s="1"/>
      <c r="P303" s="1"/>
      <c r="Q303" s="1"/>
      <c r="R303" s="1"/>
      <c r="S303" s="1"/>
      <c r="T303" s="1"/>
      <c r="U303" s="1"/>
      <c r="V303" s="1"/>
      <c r="W303" s="1"/>
      <c r="X303" s="1"/>
      <c r="Y303" s="1"/>
      <c r="Z303" s="1"/>
      <c r="AA303" s="1"/>
      <c r="AB303" s="1"/>
    </row>
    <row r="304" spans="10:28" x14ac:dyDescent="0.25">
      <c r="J304" s="1"/>
      <c r="K304" s="1"/>
      <c r="L304" s="1"/>
      <c r="M304" s="1"/>
      <c r="N304" s="1"/>
      <c r="O304" s="1"/>
      <c r="P304" s="1"/>
      <c r="Q304" s="1"/>
      <c r="R304" s="1"/>
      <c r="S304" s="1"/>
      <c r="T304" s="1"/>
      <c r="U304" s="1"/>
      <c r="V304" s="1"/>
      <c r="W304" s="1"/>
      <c r="X304" s="1"/>
      <c r="Y304" s="1"/>
      <c r="Z304" s="1"/>
      <c r="AA304" s="1"/>
      <c r="AB304" s="1"/>
    </row>
    <row r="305" spans="10:28" x14ac:dyDescent="0.25">
      <c r="J305" s="1"/>
      <c r="K305" s="1"/>
      <c r="L305" s="1"/>
      <c r="M305" s="1"/>
      <c r="N305" s="1"/>
      <c r="O305" s="1"/>
      <c r="P305" s="1"/>
      <c r="Q305" s="1"/>
      <c r="R305" s="1"/>
      <c r="S305" s="1"/>
      <c r="T305" s="1"/>
      <c r="U305" s="1"/>
      <c r="V305" s="1"/>
      <c r="W305" s="1"/>
      <c r="X305" s="1"/>
      <c r="Y305" s="1"/>
      <c r="Z305" s="1"/>
      <c r="AA305" s="1"/>
      <c r="AB305" s="1"/>
    </row>
    <row r="306" spans="10:28" x14ac:dyDescent="0.25">
      <c r="J306" s="1"/>
      <c r="K306" s="1"/>
      <c r="L306" s="1"/>
      <c r="M306" s="1"/>
      <c r="N306" s="1"/>
      <c r="O306" s="1"/>
      <c r="P306" s="1"/>
      <c r="Q306" s="1"/>
      <c r="R306" s="1"/>
      <c r="S306" s="1"/>
      <c r="T306" s="1"/>
      <c r="U306" s="1"/>
      <c r="V306" s="1"/>
      <c r="W306" s="1"/>
      <c r="X306" s="1"/>
      <c r="Y306" s="1"/>
      <c r="Z306" s="1"/>
      <c r="AA306" s="1"/>
      <c r="AB306" s="1"/>
    </row>
    <row r="307" spans="10:28" x14ac:dyDescent="0.25">
      <c r="J307" s="1"/>
      <c r="K307" s="1"/>
      <c r="L307" s="1"/>
      <c r="M307" s="1"/>
      <c r="N307" s="1"/>
      <c r="O307" s="1"/>
      <c r="P307" s="1"/>
      <c r="Q307" s="1"/>
      <c r="R307" s="1"/>
      <c r="S307" s="1"/>
      <c r="T307" s="1"/>
      <c r="U307" s="1"/>
      <c r="V307" s="1"/>
      <c r="W307" s="1"/>
      <c r="X307" s="1"/>
      <c r="Y307" s="1"/>
      <c r="Z307" s="1"/>
      <c r="AA307" s="1"/>
      <c r="AB307" s="1"/>
    </row>
    <row r="308" spans="10:28" x14ac:dyDescent="0.25">
      <c r="J308" s="1"/>
      <c r="K308" s="1"/>
      <c r="L308" s="1"/>
      <c r="M308" s="1"/>
      <c r="N308" s="1"/>
      <c r="O308" s="1"/>
      <c r="P308" s="1"/>
      <c r="Q308" s="1"/>
      <c r="R308" s="1"/>
      <c r="S308" s="1"/>
      <c r="T308" s="1"/>
      <c r="U308" s="1"/>
      <c r="V308" s="1"/>
      <c r="W308" s="1"/>
      <c r="X308" s="1"/>
      <c r="Y308" s="1"/>
      <c r="Z308" s="1"/>
      <c r="AA308" s="1"/>
      <c r="AB308" s="1"/>
    </row>
    <row r="309" spans="10:28" x14ac:dyDescent="0.25">
      <c r="J309" s="1"/>
      <c r="K309" s="1"/>
      <c r="L309" s="1"/>
      <c r="M309" s="1"/>
      <c r="N309" s="1"/>
      <c r="O309" s="1"/>
      <c r="P309" s="1"/>
      <c r="Q309" s="1"/>
      <c r="R309" s="1"/>
      <c r="S309" s="1"/>
      <c r="T309" s="1"/>
      <c r="U309" s="1"/>
      <c r="V309" s="1"/>
      <c r="W309" s="1"/>
      <c r="X309" s="1"/>
      <c r="Y309" s="1"/>
      <c r="Z309" s="1"/>
      <c r="AA309" s="1"/>
      <c r="AB309" s="1"/>
    </row>
    <row r="310" spans="10:28" x14ac:dyDescent="0.25">
      <c r="J310" s="1"/>
      <c r="K310" s="1"/>
      <c r="L310" s="1"/>
      <c r="M310" s="1"/>
      <c r="N310" s="1"/>
      <c r="O310" s="1"/>
      <c r="P310" s="1"/>
      <c r="Q310" s="1"/>
      <c r="R310" s="1"/>
      <c r="S310" s="1"/>
      <c r="T310" s="1"/>
      <c r="U310" s="1"/>
      <c r="V310" s="1"/>
      <c r="W310" s="1"/>
      <c r="X310" s="1"/>
      <c r="Y310" s="1"/>
      <c r="Z310" s="1"/>
      <c r="AA310" s="1"/>
      <c r="AB310" s="1"/>
    </row>
    <row r="311" spans="10:28" x14ac:dyDescent="0.25">
      <c r="J311" s="1"/>
      <c r="K311" s="1"/>
      <c r="L311" s="1"/>
      <c r="M311" s="1"/>
      <c r="N311" s="1"/>
      <c r="O311" s="1"/>
      <c r="P311" s="1"/>
      <c r="Q311" s="1"/>
      <c r="R311" s="1"/>
      <c r="S311" s="1"/>
      <c r="T311" s="1"/>
      <c r="U311" s="1"/>
      <c r="V311" s="1"/>
      <c r="W311" s="1"/>
      <c r="X311" s="1"/>
      <c r="Y311" s="1"/>
      <c r="Z311" s="1"/>
      <c r="AA311" s="1"/>
      <c r="AB311" s="1"/>
    </row>
    <row r="312" spans="10:28" x14ac:dyDescent="0.25">
      <c r="J312" s="1"/>
      <c r="K312" s="1"/>
      <c r="L312" s="1"/>
      <c r="M312" s="1"/>
      <c r="N312" s="1"/>
      <c r="O312" s="1"/>
      <c r="P312" s="1"/>
      <c r="Q312" s="1"/>
      <c r="R312" s="1"/>
      <c r="S312" s="1"/>
      <c r="T312" s="1"/>
      <c r="U312" s="1"/>
      <c r="V312" s="1"/>
      <c r="W312" s="1"/>
      <c r="X312" s="1"/>
      <c r="Y312" s="1"/>
      <c r="Z312" s="1"/>
      <c r="AA312" s="1"/>
      <c r="AB312" s="1"/>
    </row>
    <row r="313" spans="10:28" x14ac:dyDescent="0.25">
      <c r="J313" s="1"/>
      <c r="K313" s="1"/>
      <c r="L313" s="1"/>
      <c r="M313" s="1"/>
      <c r="N313" s="1"/>
      <c r="O313" s="1"/>
      <c r="P313" s="1"/>
      <c r="Q313" s="1"/>
      <c r="R313" s="1"/>
      <c r="S313" s="1"/>
      <c r="T313" s="1"/>
      <c r="U313" s="1"/>
      <c r="V313" s="1"/>
      <c r="W313" s="1"/>
      <c r="X313" s="1"/>
      <c r="Y313" s="1"/>
      <c r="Z313" s="1"/>
      <c r="AA313" s="1"/>
      <c r="AB313" s="1"/>
    </row>
    <row r="314" spans="10:28" x14ac:dyDescent="0.25">
      <c r="J314" s="1"/>
      <c r="K314" s="1"/>
      <c r="L314" s="1"/>
      <c r="M314" s="1"/>
      <c r="N314" s="1"/>
      <c r="O314" s="1"/>
      <c r="P314" s="1"/>
      <c r="Q314" s="1"/>
      <c r="R314" s="1"/>
      <c r="S314" s="1"/>
      <c r="T314" s="1"/>
      <c r="U314" s="1"/>
      <c r="V314" s="1"/>
      <c r="W314" s="1"/>
      <c r="X314" s="1"/>
      <c r="Y314" s="1"/>
      <c r="Z314" s="1"/>
      <c r="AA314" s="1"/>
      <c r="AB314" s="1"/>
    </row>
    <row r="315" spans="10:28" x14ac:dyDescent="0.25">
      <c r="J315" s="1"/>
      <c r="K315" s="1"/>
      <c r="L315" s="1"/>
      <c r="M315" s="1"/>
      <c r="N315" s="1"/>
      <c r="O315" s="1"/>
      <c r="P315" s="1"/>
      <c r="Q315" s="1"/>
      <c r="R315" s="1"/>
      <c r="S315" s="1"/>
      <c r="T315" s="1"/>
      <c r="U315" s="1"/>
      <c r="V315" s="1"/>
      <c r="W315" s="1"/>
      <c r="X315" s="1"/>
      <c r="Y315" s="1"/>
      <c r="Z315" s="1"/>
      <c r="AA315" s="1"/>
      <c r="AB315" s="1"/>
    </row>
    <row r="316" spans="10:28" x14ac:dyDescent="0.25">
      <c r="J316" s="1"/>
      <c r="K316" s="1"/>
      <c r="L316" s="1"/>
      <c r="M316" s="1"/>
      <c r="N316" s="1"/>
      <c r="O316" s="1"/>
      <c r="P316" s="1"/>
      <c r="Q316" s="1"/>
      <c r="R316" s="1"/>
      <c r="S316" s="1"/>
      <c r="T316" s="1"/>
      <c r="U316" s="1"/>
      <c r="V316" s="1"/>
      <c r="W316" s="1"/>
      <c r="X316" s="1"/>
      <c r="Y316" s="1"/>
      <c r="Z316" s="1"/>
      <c r="AA316" s="1"/>
      <c r="AB316" s="1"/>
    </row>
    <row r="317" spans="10:28" x14ac:dyDescent="0.25">
      <c r="J317" s="1"/>
      <c r="K317" s="1"/>
      <c r="L317" s="1"/>
      <c r="M317" s="1"/>
      <c r="N317" s="1"/>
      <c r="O317" s="1"/>
      <c r="P317" s="1"/>
      <c r="Q317" s="1"/>
      <c r="R317" s="1"/>
      <c r="S317" s="1"/>
      <c r="T317" s="1"/>
      <c r="U317" s="1"/>
      <c r="V317" s="1"/>
      <c r="W317" s="1"/>
      <c r="X317" s="1"/>
      <c r="Y317" s="1"/>
      <c r="Z317" s="1"/>
      <c r="AA317" s="1"/>
      <c r="AB317" s="1"/>
    </row>
    <row r="318" spans="10:28" x14ac:dyDescent="0.25">
      <c r="J318" s="1"/>
      <c r="K318" s="1"/>
      <c r="L318" s="1"/>
      <c r="M318" s="1"/>
      <c r="N318" s="1"/>
      <c r="O318" s="1"/>
      <c r="P318" s="1"/>
      <c r="Q318" s="1"/>
      <c r="R318" s="1"/>
      <c r="S318" s="1"/>
      <c r="T318" s="1"/>
      <c r="U318" s="1"/>
      <c r="V318" s="1"/>
      <c r="W318" s="1"/>
      <c r="X318" s="1"/>
      <c r="Y318" s="1"/>
      <c r="Z318" s="1"/>
      <c r="AA318" s="1"/>
      <c r="AB318" s="1"/>
    </row>
    <row r="319" spans="10:28" x14ac:dyDescent="0.25">
      <c r="J319" s="1"/>
      <c r="K319" s="1"/>
      <c r="L319" s="1"/>
      <c r="M319" s="1"/>
      <c r="N319" s="1"/>
      <c r="O319" s="1"/>
      <c r="P319" s="1"/>
      <c r="Q319" s="1"/>
      <c r="R319" s="1"/>
      <c r="S319" s="1"/>
      <c r="T319" s="1"/>
      <c r="U319" s="1"/>
      <c r="V319" s="1"/>
      <c r="W319" s="1"/>
      <c r="X319" s="1"/>
      <c r="Y319" s="1"/>
      <c r="Z319" s="1"/>
      <c r="AA319" s="1"/>
      <c r="AB319" s="1"/>
    </row>
    <row r="320" spans="10:28" x14ac:dyDescent="0.25">
      <c r="J320" s="1"/>
      <c r="K320" s="1"/>
      <c r="L320" s="1"/>
      <c r="M320" s="1"/>
      <c r="N320" s="1"/>
      <c r="O320" s="1"/>
      <c r="P320" s="1"/>
      <c r="Q320" s="1"/>
      <c r="R320" s="1"/>
      <c r="S320" s="1"/>
      <c r="T320" s="1"/>
      <c r="U320" s="1"/>
      <c r="V320" s="1"/>
      <c r="W320" s="1"/>
      <c r="X320" s="1"/>
      <c r="Y320" s="1"/>
      <c r="Z320" s="1"/>
      <c r="AA320" s="1"/>
      <c r="AB320" s="1"/>
    </row>
    <row r="321" spans="10:28" x14ac:dyDescent="0.25">
      <c r="J321" s="1"/>
      <c r="K321" s="1"/>
      <c r="L321" s="1"/>
      <c r="M321" s="1"/>
      <c r="N321" s="1"/>
      <c r="O321" s="1"/>
      <c r="P321" s="1"/>
      <c r="Q321" s="1"/>
      <c r="R321" s="1"/>
      <c r="S321" s="1"/>
      <c r="T321" s="1"/>
      <c r="U321" s="1"/>
      <c r="V321" s="1"/>
      <c r="W321" s="1"/>
      <c r="X321" s="1"/>
      <c r="Y321" s="1"/>
      <c r="Z321" s="1"/>
      <c r="AA321" s="1"/>
      <c r="AB321" s="1"/>
    </row>
    <row r="322" spans="10:28" x14ac:dyDescent="0.25">
      <c r="J322" s="1"/>
      <c r="K322" s="1"/>
      <c r="L322" s="1"/>
      <c r="M322" s="1"/>
      <c r="N322" s="1"/>
      <c r="O322" s="1"/>
      <c r="P322" s="1"/>
      <c r="Q322" s="1"/>
      <c r="R322" s="1"/>
      <c r="S322" s="1"/>
      <c r="T322" s="1"/>
      <c r="U322" s="1"/>
      <c r="V322" s="1"/>
      <c r="W322" s="1"/>
      <c r="X322" s="1"/>
      <c r="Y322" s="1"/>
      <c r="Z322" s="1"/>
      <c r="AA322" s="1"/>
      <c r="AB322" s="1"/>
    </row>
    <row r="323" spans="10:28" x14ac:dyDescent="0.25">
      <c r="J323" s="1"/>
      <c r="K323" s="1"/>
      <c r="L323" s="1"/>
      <c r="M323" s="1"/>
      <c r="N323" s="1"/>
      <c r="O323" s="1"/>
      <c r="P323" s="1"/>
      <c r="Q323" s="1"/>
      <c r="R323" s="1"/>
      <c r="S323" s="1"/>
      <c r="T323" s="1"/>
      <c r="U323" s="1"/>
      <c r="V323" s="1"/>
      <c r="W323" s="1"/>
      <c r="X323" s="1"/>
      <c r="Y323" s="1"/>
      <c r="Z323" s="1"/>
      <c r="AA323" s="1"/>
      <c r="AB323" s="1"/>
    </row>
    <row r="324" spans="10:28" x14ac:dyDescent="0.25">
      <c r="J324" s="1"/>
      <c r="K324" s="1"/>
      <c r="L324" s="1"/>
      <c r="M324" s="1"/>
      <c r="N324" s="1"/>
      <c r="O324" s="1"/>
      <c r="P324" s="1"/>
      <c r="Q324" s="1"/>
      <c r="R324" s="1"/>
      <c r="S324" s="1"/>
      <c r="T324" s="1"/>
      <c r="U324" s="1"/>
      <c r="V324" s="1"/>
      <c r="W324" s="1"/>
      <c r="X324" s="1"/>
      <c r="Y324" s="1"/>
      <c r="Z324" s="1"/>
      <c r="AA324" s="1"/>
      <c r="AB324" s="1"/>
    </row>
    <row r="325" spans="10:28" x14ac:dyDescent="0.25">
      <c r="J325" s="1"/>
      <c r="K325" s="1"/>
      <c r="L325" s="1"/>
      <c r="M325" s="1"/>
      <c r="N325" s="1"/>
      <c r="O325" s="1"/>
      <c r="P325" s="1"/>
      <c r="Q325" s="1"/>
      <c r="R325" s="1"/>
      <c r="S325" s="1"/>
      <c r="T325" s="1"/>
      <c r="U325" s="1"/>
      <c r="V325" s="1"/>
      <c r="W325" s="1"/>
      <c r="X325" s="1"/>
      <c r="Y325" s="1"/>
      <c r="Z325" s="1"/>
      <c r="AA325" s="1"/>
      <c r="AB325" s="1"/>
    </row>
    <row r="326" spans="10:28" x14ac:dyDescent="0.25">
      <c r="J326" s="1"/>
      <c r="K326" s="1"/>
      <c r="L326" s="1"/>
      <c r="M326" s="1"/>
      <c r="N326" s="1"/>
      <c r="O326" s="1"/>
      <c r="P326" s="1"/>
      <c r="Q326" s="1"/>
      <c r="R326" s="1"/>
      <c r="S326" s="1"/>
      <c r="T326" s="1"/>
      <c r="U326" s="1"/>
      <c r="V326" s="1"/>
      <c r="W326" s="1"/>
      <c r="X326" s="1"/>
      <c r="Y326" s="1"/>
      <c r="Z326" s="1"/>
      <c r="AA326" s="1"/>
      <c r="AB326" s="1"/>
    </row>
    <row r="327" spans="10:28" x14ac:dyDescent="0.25">
      <c r="J327" s="1"/>
      <c r="K327" s="1"/>
      <c r="L327" s="1"/>
      <c r="M327" s="1"/>
      <c r="N327" s="1"/>
      <c r="O327" s="1"/>
      <c r="P327" s="1"/>
      <c r="Q327" s="1"/>
      <c r="R327" s="1"/>
      <c r="S327" s="1"/>
      <c r="T327" s="1"/>
      <c r="U327" s="1"/>
      <c r="V327" s="1"/>
      <c r="W327" s="1"/>
      <c r="X327" s="1"/>
      <c r="Y327" s="1"/>
      <c r="Z327" s="1"/>
      <c r="AA327" s="1"/>
      <c r="AB327" s="1"/>
    </row>
    <row r="328" spans="10:28" x14ac:dyDescent="0.25">
      <c r="J328" s="1"/>
      <c r="K328" s="1"/>
      <c r="L328" s="1"/>
      <c r="M328" s="1"/>
      <c r="N328" s="1"/>
      <c r="O328" s="1"/>
      <c r="P328" s="1"/>
      <c r="Q328" s="1"/>
      <c r="R328" s="1"/>
      <c r="S328" s="1"/>
      <c r="T328" s="1"/>
      <c r="U328" s="1"/>
      <c r="V328" s="1"/>
      <c r="W328" s="1"/>
      <c r="X328" s="1"/>
      <c r="Y328" s="1"/>
      <c r="Z328" s="1"/>
      <c r="AA328" s="1"/>
      <c r="AB328" s="1"/>
    </row>
    <row r="329" spans="10:28" x14ac:dyDescent="0.25">
      <c r="J329" s="1"/>
      <c r="K329" s="1"/>
      <c r="L329" s="1"/>
      <c r="M329" s="1"/>
      <c r="N329" s="1"/>
      <c r="O329" s="1"/>
      <c r="P329" s="1"/>
      <c r="Q329" s="1"/>
      <c r="R329" s="1"/>
      <c r="S329" s="1"/>
      <c r="T329" s="1"/>
      <c r="U329" s="1"/>
      <c r="V329" s="1"/>
      <c r="W329" s="1"/>
      <c r="X329" s="1"/>
      <c r="Y329" s="1"/>
      <c r="Z329" s="1"/>
      <c r="AA329" s="1"/>
      <c r="AB329" s="1"/>
    </row>
    <row r="330" spans="10:28" x14ac:dyDescent="0.25">
      <c r="J330" s="1"/>
      <c r="K330" s="1"/>
      <c r="L330" s="1"/>
      <c r="M330" s="1"/>
      <c r="N330" s="1"/>
      <c r="O330" s="1"/>
      <c r="P330" s="1"/>
      <c r="Q330" s="1"/>
      <c r="R330" s="1"/>
      <c r="S330" s="1"/>
      <c r="T330" s="1"/>
      <c r="U330" s="1"/>
      <c r="V330" s="1"/>
      <c r="W330" s="1"/>
      <c r="X330" s="1"/>
      <c r="Y330" s="1"/>
      <c r="Z330" s="1"/>
      <c r="AA330" s="1"/>
      <c r="AB330" s="1"/>
    </row>
    <row r="331" spans="10:28" x14ac:dyDescent="0.25">
      <c r="J331" s="1"/>
      <c r="K331" s="1"/>
      <c r="L331" s="1"/>
      <c r="M331" s="1"/>
      <c r="N331" s="1"/>
      <c r="O331" s="1"/>
      <c r="P331" s="1"/>
      <c r="Q331" s="1"/>
      <c r="R331" s="1"/>
      <c r="S331" s="1"/>
      <c r="T331" s="1"/>
      <c r="U331" s="1"/>
      <c r="V331" s="1"/>
      <c r="W331" s="1"/>
      <c r="X331" s="1"/>
      <c r="Y331" s="1"/>
      <c r="Z331" s="1"/>
      <c r="AA331" s="1"/>
      <c r="AB331" s="1"/>
    </row>
    <row r="332" spans="10:28" x14ac:dyDescent="0.25">
      <c r="J332" s="1"/>
      <c r="K332" s="1"/>
      <c r="L332" s="1"/>
      <c r="M332" s="1"/>
      <c r="N332" s="1"/>
      <c r="O332" s="1"/>
      <c r="P332" s="1"/>
      <c r="Q332" s="1"/>
      <c r="R332" s="1"/>
      <c r="S332" s="1"/>
      <c r="T332" s="1"/>
      <c r="U332" s="1"/>
      <c r="V332" s="1"/>
      <c r="W332" s="1"/>
      <c r="X332" s="1"/>
      <c r="Y332" s="1"/>
      <c r="Z332" s="1"/>
      <c r="AA332" s="1"/>
      <c r="AB332" s="1"/>
    </row>
    <row r="333" spans="10:28" x14ac:dyDescent="0.25">
      <c r="J333" s="1"/>
      <c r="K333" s="1"/>
      <c r="L333" s="1"/>
      <c r="M333" s="1"/>
      <c r="N333" s="1"/>
      <c r="O333" s="1"/>
      <c r="P333" s="1"/>
      <c r="Q333" s="1"/>
      <c r="R333" s="1"/>
      <c r="S333" s="1"/>
      <c r="T333" s="1"/>
      <c r="U333" s="1"/>
      <c r="V333" s="1"/>
      <c r="W333" s="1"/>
      <c r="X333" s="1"/>
      <c r="Y333" s="1"/>
      <c r="Z333" s="1"/>
      <c r="AA333" s="1"/>
      <c r="AB333" s="1"/>
    </row>
    <row r="334" spans="10:28" x14ac:dyDescent="0.25">
      <c r="J334" s="1"/>
      <c r="K334" s="1"/>
      <c r="L334" s="1"/>
      <c r="M334" s="1"/>
      <c r="N334" s="1"/>
      <c r="O334" s="1"/>
      <c r="P334" s="1"/>
      <c r="Q334" s="1"/>
      <c r="R334" s="1"/>
      <c r="S334" s="1"/>
      <c r="T334" s="1"/>
      <c r="U334" s="1"/>
      <c r="V334" s="1"/>
      <c r="W334" s="1"/>
      <c r="X334" s="1"/>
      <c r="Y334" s="1"/>
      <c r="Z334" s="1"/>
      <c r="AA334" s="1"/>
      <c r="AB334" s="1"/>
    </row>
    <row r="335" spans="10:28" x14ac:dyDescent="0.25">
      <c r="J335" s="1"/>
      <c r="K335" s="1"/>
      <c r="L335" s="1"/>
      <c r="M335" s="1"/>
      <c r="N335" s="1"/>
      <c r="O335" s="1"/>
      <c r="P335" s="1"/>
      <c r="Q335" s="1"/>
      <c r="R335" s="1"/>
      <c r="S335" s="1"/>
      <c r="T335" s="1"/>
      <c r="U335" s="1"/>
      <c r="V335" s="1"/>
      <c r="W335" s="1"/>
      <c r="X335" s="1"/>
      <c r="Y335" s="1"/>
      <c r="Z335" s="1"/>
      <c r="AA335" s="1"/>
      <c r="AB335" s="1"/>
    </row>
    <row r="336" spans="10:28" x14ac:dyDescent="0.25">
      <c r="J336" s="1"/>
      <c r="K336" s="1"/>
      <c r="L336" s="1"/>
      <c r="M336" s="1"/>
      <c r="N336" s="1"/>
      <c r="O336" s="1"/>
      <c r="P336" s="1"/>
      <c r="Q336" s="1"/>
      <c r="R336" s="1"/>
      <c r="S336" s="1"/>
      <c r="T336" s="1"/>
      <c r="U336" s="1"/>
      <c r="V336" s="1"/>
      <c r="W336" s="1"/>
      <c r="X336" s="1"/>
      <c r="Y336" s="1"/>
      <c r="Z336" s="1"/>
      <c r="AA336" s="1"/>
      <c r="AB336" s="1"/>
    </row>
    <row r="337" spans="10:28" x14ac:dyDescent="0.25">
      <c r="J337" s="1"/>
      <c r="K337" s="1"/>
      <c r="L337" s="1"/>
      <c r="M337" s="1"/>
      <c r="N337" s="1"/>
      <c r="O337" s="1"/>
      <c r="P337" s="1"/>
      <c r="Q337" s="1"/>
      <c r="R337" s="1"/>
      <c r="S337" s="1"/>
      <c r="T337" s="1"/>
      <c r="U337" s="1"/>
      <c r="V337" s="1"/>
      <c r="W337" s="1"/>
      <c r="X337" s="1"/>
      <c r="Y337" s="1"/>
      <c r="Z337" s="1"/>
      <c r="AA337" s="1"/>
      <c r="AB337" s="1"/>
    </row>
    <row r="338" spans="10:28" x14ac:dyDescent="0.25">
      <c r="J338" s="1"/>
      <c r="K338" s="1"/>
      <c r="L338" s="1"/>
      <c r="M338" s="1"/>
      <c r="N338" s="1"/>
      <c r="O338" s="1"/>
      <c r="P338" s="1"/>
      <c r="Q338" s="1"/>
      <c r="R338" s="1"/>
      <c r="S338" s="1"/>
      <c r="T338" s="1"/>
      <c r="U338" s="1"/>
      <c r="V338" s="1"/>
      <c r="W338" s="1"/>
      <c r="X338" s="1"/>
      <c r="Y338" s="1"/>
      <c r="Z338" s="1"/>
      <c r="AA338" s="1"/>
      <c r="AB338" s="1"/>
    </row>
    <row r="339" spans="10:28" x14ac:dyDescent="0.25">
      <c r="J339" s="1"/>
      <c r="K339" s="1"/>
      <c r="L339" s="1"/>
      <c r="M339" s="1"/>
      <c r="N339" s="1"/>
      <c r="O339" s="1"/>
      <c r="P339" s="1"/>
      <c r="Q339" s="1"/>
      <c r="R339" s="1"/>
      <c r="S339" s="1"/>
      <c r="T339" s="1"/>
      <c r="U339" s="1"/>
      <c r="V339" s="1"/>
      <c r="W339" s="1"/>
      <c r="X339" s="1"/>
      <c r="Y339" s="1"/>
      <c r="Z339" s="1"/>
      <c r="AA339" s="1"/>
      <c r="AB339" s="1"/>
    </row>
    <row r="340" spans="10:28" x14ac:dyDescent="0.25">
      <c r="J340" s="1"/>
      <c r="K340" s="1"/>
      <c r="L340" s="1"/>
      <c r="M340" s="1"/>
      <c r="N340" s="1"/>
      <c r="O340" s="1"/>
      <c r="P340" s="1"/>
      <c r="Q340" s="1"/>
      <c r="R340" s="1"/>
      <c r="S340" s="1"/>
      <c r="T340" s="1"/>
      <c r="U340" s="1"/>
      <c r="V340" s="1"/>
      <c r="W340" s="1"/>
      <c r="X340" s="1"/>
      <c r="Y340" s="1"/>
      <c r="Z340" s="1"/>
      <c r="AA340" s="1"/>
      <c r="AB340" s="1"/>
    </row>
    <row r="341" spans="10:28" x14ac:dyDescent="0.25">
      <c r="J341" s="1"/>
      <c r="K341" s="1"/>
      <c r="L341" s="1"/>
      <c r="M341" s="1"/>
      <c r="N341" s="1"/>
      <c r="O341" s="1"/>
      <c r="P341" s="1"/>
      <c r="Q341" s="1"/>
      <c r="R341" s="1"/>
      <c r="S341" s="1"/>
      <c r="T341" s="1"/>
      <c r="U341" s="1"/>
      <c r="V341" s="1"/>
      <c r="W341" s="1"/>
      <c r="X341" s="1"/>
      <c r="Y341" s="1"/>
      <c r="Z341" s="1"/>
      <c r="AA341" s="1"/>
      <c r="AB341" s="1"/>
    </row>
    <row r="342" spans="10:28" x14ac:dyDescent="0.25">
      <c r="J342" s="1"/>
      <c r="K342" s="1"/>
      <c r="L342" s="1"/>
      <c r="M342" s="1"/>
      <c r="N342" s="1"/>
      <c r="O342" s="1"/>
      <c r="P342" s="1"/>
      <c r="Q342" s="1"/>
      <c r="R342" s="1"/>
      <c r="S342" s="1"/>
      <c r="T342" s="1"/>
      <c r="U342" s="1"/>
      <c r="V342" s="1"/>
      <c r="W342" s="1"/>
      <c r="X342" s="1"/>
      <c r="Y342" s="1"/>
      <c r="Z342" s="1"/>
      <c r="AA342" s="1"/>
      <c r="AB342" s="1"/>
    </row>
    <row r="343" spans="10:28" x14ac:dyDescent="0.25">
      <c r="J343" s="1"/>
      <c r="K343" s="1"/>
      <c r="L343" s="1"/>
      <c r="M343" s="1"/>
      <c r="N343" s="1"/>
      <c r="O343" s="1"/>
      <c r="P343" s="1"/>
      <c r="Q343" s="1"/>
      <c r="R343" s="1"/>
      <c r="S343" s="1"/>
      <c r="T343" s="1"/>
      <c r="U343" s="1"/>
      <c r="V343" s="1"/>
      <c r="W343" s="1"/>
      <c r="X343" s="1"/>
      <c r="Y343" s="1"/>
      <c r="Z343" s="1"/>
      <c r="AA343" s="1"/>
      <c r="AB343" s="1"/>
    </row>
    <row r="344" spans="10:28" x14ac:dyDescent="0.25">
      <c r="J344" s="1"/>
      <c r="K344" s="1"/>
      <c r="L344" s="1"/>
      <c r="M344" s="1"/>
      <c r="N344" s="1"/>
      <c r="O344" s="1"/>
      <c r="P344" s="1"/>
      <c r="Q344" s="1"/>
      <c r="R344" s="1"/>
      <c r="S344" s="1"/>
      <c r="T344" s="1"/>
      <c r="U344" s="1"/>
      <c r="V344" s="1"/>
      <c r="W344" s="1"/>
      <c r="X344" s="1"/>
      <c r="Y344" s="1"/>
      <c r="Z344" s="1"/>
      <c r="AA344" s="1"/>
      <c r="AB344" s="1"/>
    </row>
    <row r="345" spans="10:28" x14ac:dyDescent="0.25">
      <c r="J345" s="1"/>
      <c r="K345" s="1"/>
      <c r="L345" s="1"/>
      <c r="M345" s="1"/>
      <c r="N345" s="1"/>
      <c r="O345" s="1"/>
      <c r="P345" s="1"/>
      <c r="Q345" s="1"/>
      <c r="R345" s="1"/>
      <c r="S345" s="1"/>
      <c r="T345" s="1"/>
      <c r="U345" s="1"/>
      <c r="V345" s="1"/>
      <c r="W345" s="1"/>
      <c r="X345" s="1"/>
      <c r="Y345" s="1"/>
      <c r="Z345" s="1"/>
      <c r="AA345" s="1"/>
      <c r="AB345" s="1"/>
    </row>
    <row r="346" spans="10:28" x14ac:dyDescent="0.25">
      <c r="J346" s="1"/>
      <c r="K346" s="1"/>
      <c r="L346" s="1"/>
      <c r="M346" s="1"/>
      <c r="N346" s="1"/>
      <c r="O346" s="1"/>
      <c r="P346" s="1"/>
      <c r="Q346" s="1"/>
      <c r="R346" s="1"/>
      <c r="S346" s="1"/>
      <c r="T346" s="1"/>
      <c r="U346" s="1"/>
      <c r="V346" s="1"/>
      <c r="W346" s="1"/>
      <c r="X346" s="1"/>
      <c r="Y346" s="1"/>
      <c r="Z346" s="1"/>
      <c r="AA346" s="1"/>
      <c r="AB346" s="1"/>
    </row>
    <row r="347" spans="10:28" x14ac:dyDescent="0.25">
      <c r="J347" s="1"/>
      <c r="K347" s="1"/>
      <c r="L347" s="1"/>
      <c r="M347" s="1"/>
      <c r="N347" s="1"/>
      <c r="O347" s="1"/>
      <c r="P347" s="1"/>
      <c r="Q347" s="1"/>
      <c r="R347" s="1"/>
      <c r="S347" s="1"/>
      <c r="T347" s="1"/>
      <c r="U347" s="1"/>
      <c r="V347" s="1"/>
      <c r="W347" s="1"/>
      <c r="X347" s="1"/>
      <c r="Y347" s="1"/>
      <c r="Z347" s="1"/>
      <c r="AA347" s="1"/>
      <c r="AB347" s="1"/>
    </row>
    <row r="348" spans="10:28" x14ac:dyDescent="0.25">
      <c r="J348" s="1"/>
      <c r="K348" s="1"/>
      <c r="L348" s="1"/>
      <c r="M348" s="1"/>
      <c r="N348" s="1"/>
      <c r="O348" s="1"/>
      <c r="P348" s="1"/>
      <c r="Q348" s="1"/>
      <c r="R348" s="1"/>
      <c r="S348" s="1"/>
      <c r="T348" s="1"/>
      <c r="U348" s="1"/>
      <c r="V348" s="1"/>
      <c r="W348" s="1"/>
      <c r="X348" s="1"/>
      <c r="Y348" s="1"/>
      <c r="Z348" s="1"/>
      <c r="AA348" s="1"/>
      <c r="AB348" s="1"/>
    </row>
    <row r="349" spans="10:28" x14ac:dyDescent="0.25">
      <c r="J349" s="1"/>
      <c r="K349" s="1"/>
      <c r="L349" s="1"/>
      <c r="M349" s="1"/>
      <c r="N349" s="1"/>
      <c r="O349" s="1"/>
      <c r="P349" s="1"/>
      <c r="Q349" s="1"/>
      <c r="R349" s="1"/>
      <c r="S349" s="1"/>
      <c r="T349" s="1"/>
      <c r="U349" s="1"/>
      <c r="V349" s="1"/>
      <c r="W349" s="1"/>
      <c r="X349" s="1"/>
      <c r="Y349" s="1"/>
      <c r="Z349" s="1"/>
      <c r="AA349" s="1"/>
      <c r="AB349" s="1"/>
    </row>
    <row r="350" spans="10:28" x14ac:dyDescent="0.25">
      <c r="J350" s="1"/>
      <c r="K350" s="1"/>
      <c r="L350" s="1"/>
      <c r="M350" s="1"/>
      <c r="N350" s="1"/>
      <c r="O350" s="1"/>
      <c r="P350" s="1"/>
      <c r="Q350" s="1"/>
      <c r="R350" s="1"/>
      <c r="S350" s="1"/>
      <c r="T350" s="1"/>
      <c r="U350" s="1"/>
      <c r="V350" s="1"/>
      <c r="W350" s="1"/>
      <c r="X350" s="1"/>
      <c r="Y350" s="1"/>
      <c r="Z350" s="1"/>
      <c r="AA350" s="1"/>
      <c r="AB350" s="1"/>
    </row>
    <row r="351" spans="10:28" x14ac:dyDescent="0.25">
      <c r="J351" s="1"/>
      <c r="K351" s="1"/>
      <c r="L351" s="1"/>
      <c r="M351" s="1"/>
      <c r="N351" s="1"/>
      <c r="O351" s="1"/>
      <c r="P351" s="1"/>
      <c r="Q351" s="1"/>
      <c r="R351" s="1"/>
      <c r="S351" s="1"/>
      <c r="T351" s="1"/>
      <c r="U351" s="1"/>
      <c r="V351" s="1"/>
      <c r="W351" s="1"/>
      <c r="X351" s="1"/>
      <c r="Y351" s="1"/>
      <c r="Z351" s="1"/>
      <c r="AA351" s="1"/>
      <c r="AB351" s="1"/>
    </row>
    <row r="352" spans="10:28" x14ac:dyDescent="0.25">
      <c r="J352" s="1"/>
      <c r="K352" s="1"/>
      <c r="L352" s="1"/>
      <c r="M352" s="1"/>
      <c r="N352" s="1"/>
      <c r="O352" s="1"/>
      <c r="P352" s="1"/>
      <c r="Q352" s="1"/>
      <c r="R352" s="1"/>
      <c r="S352" s="1"/>
      <c r="T352" s="1"/>
      <c r="U352" s="1"/>
      <c r="V352" s="1"/>
      <c r="W352" s="1"/>
      <c r="X352" s="1"/>
      <c r="Y352" s="1"/>
      <c r="Z352" s="1"/>
      <c r="AA352" s="1"/>
      <c r="AB352" s="1"/>
    </row>
    <row r="353" spans="10:28" x14ac:dyDescent="0.25">
      <c r="J353" s="1"/>
      <c r="K353" s="1"/>
      <c r="L353" s="1"/>
      <c r="M353" s="1"/>
      <c r="N353" s="1"/>
      <c r="O353" s="1"/>
      <c r="P353" s="1"/>
      <c r="Q353" s="1"/>
      <c r="R353" s="1"/>
      <c r="S353" s="1"/>
      <c r="T353" s="1"/>
      <c r="U353" s="1"/>
      <c r="V353" s="1"/>
      <c r="W353" s="1"/>
      <c r="X353" s="1"/>
      <c r="Y353" s="1"/>
      <c r="Z353" s="1"/>
      <c r="AA353" s="1"/>
      <c r="AB353" s="1"/>
    </row>
    <row r="354" spans="10:28" x14ac:dyDescent="0.25">
      <c r="J354" s="1"/>
      <c r="K354" s="1"/>
      <c r="L354" s="1"/>
      <c r="M354" s="1"/>
      <c r="N354" s="1"/>
      <c r="O354" s="1"/>
      <c r="P354" s="1"/>
      <c r="Q354" s="1"/>
      <c r="R354" s="1"/>
      <c r="S354" s="1"/>
      <c r="T354" s="1"/>
      <c r="U354" s="1"/>
      <c r="V354" s="1"/>
      <c r="W354" s="1"/>
      <c r="X354" s="1"/>
      <c r="Y354" s="1"/>
      <c r="Z354" s="1"/>
      <c r="AA354" s="1"/>
      <c r="AB354" s="1"/>
    </row>
    <row r="355" spans="10:28" x14ac:dyDescent="0.25">
      <c r="J355" s="1"/>
      <c r="K355" s="1"/>
      <c r="L355" s="1"/>
      <c r="M355" s="1"/>
      <c r="N355" s="1"/>
      <c r="O355" s="1"/>
      <c r="P355" s="1"/>
      <c r="Q355" s="1"/>
      <c r="R355" s="1"/>
      <c r="S355" s="1"/>
      <c r="T355" s="1"/>
      <c r="U355" s="1"/>
      <c r="V355" s="1"/>
      <c r="W355" s="1"/>
      <c r="X355" s="1"/>
      <c r="Y355" s="1"/>
      <c r="Z355" s="1"/>
      <c r="AA355" s="1"/>
      <c r="AB355" s="1"/>
    </row>
    <row r="356" spans="10:28" x14ac:dyDescent="0.25">
      <c r="J356" s="1"/>
      <c r="K356" s="1"/>
      <c r="L356" s="1"/>
      <c r="M356" s="1"/>
      <c r="N356" s="1"/>
      <c r="O356" s="1"/>
      <c r="P356" s="1"/>
      <c r="Q356" s="1"/>
      <c r="R356" s="1"/>
      <c r="S356" s="1"/>
      <c r="T356" s="1"/>
      <c r="U356" s="1"/>
      <c r="V356" s="1"/>
      <c r="W356" s="1"/>
      <c r="X356" s="1"/>
      <c r="Y356" s="1"/>
      <c r="Z356" s="1"/>
      <c r="AA356" s="1"/>
      <c r="AB356" s="1"/>
    </row>
    <row r="357" spans="10:28" x14ac:dyDescent="0.25">
      <c r="J357" s="1"/>
      <c r="K357" s="1"/>
      <c r="L357" s="1"/>
      <c r="M357" s="1"/>
      <c r="N357" s="1"/>
      <c r="O357" s="1"/>
      <c r="P357" s="1"/>
      <c r="Q357" s="1"/>
      <c r="R357" s="1"/>
      <c r="S357" s="1"/>
      <c r="T357" s="1"/>
      <c r="U357" s="1"/>
      <c r="V357" s="1"/>
      <c r="W357" s="1"/>
      <c r="X357" s="1"/>
      <c r="Y357" s="1"/>
      <c r="Z357" s="1"/>
      <c r="AA357" s="1"/>
      <c r="AB357" s="1"/>
    </row>
    <row r="358" spans="10:28" x14ac:dyDescent="0.25">
      <c r="J358" s="1"/>
      <c r="K358" s="1"/>
      <c r="L358" s="1"/>
      <c r="M358" s="1"/>
      <c r="N358" s="1"/>
      <c r="O358" s="1"/>
      <c r="P358" s="1"/>
      <c r="Q358" s="1"/>
      <c r="R358" s="1"/>
      <c r="S358" s="1"/>
      <c r="T358" s="1"/>
      <c r="U358" s="1"/>
      <c r="V358" s="1"/>
      <c r="W358" s="1"/>
      <c r="X358" s="1"/>
      <c r="Y358" s="1"/>
      <c r="Z358" s="1"/>
      <c r="AA358" s="1"/>
      <c r="AB358" s="1"/>
    </row>
    <row r="359" spans="10:28" x14ac:dyDescent="0.25">
      <c r="J359" s="1"/>
      <c r="K359" s="1"/>
      <c r="L359" s="1"/>
      <c r="M359" s="1"/>
      <c r="N359" s="1"/>
      <c r="O359" s="1"/>
      <c r="P359" s="1"/>
      <c r="Q359" s="1"/>
      <c r="R359" s="1"/>
      <c r="S359" s="1"/>
      <c r="T359" s="1"/>
      <c r="U359" s="1"/>
      <c r="V359" s="1"/>
      <c r="W359" s="1"/>
      <c r="X359" s="1"/>
      <c r="Y359" s="1"/>
      <c r="Z359" s="1"/>
      <c r="AA359" s="1"/>
      <c r="AB359" s="1"/>
    </row>
    <row r="360" spans="10:28" x14ac:dyDescent="0.25">
      <c r="J360" s="1"/>
      <c r="K360" s="1"/>
      <c r="L360" s="1"/>
      <c r="M360" s="1"/>
      <c r="N360" s="1"/>
      <c r="O360" s="1"/>
      <c r="P360" s="1"/>
      <c r="Q360" s="1"/>
      <c r="R360" s="1"/>
      <c r="S360" s="1"/>
      <c r="T360" s="1"/>
      <c r="U360" s="1"/>
      <c r="V360" s="1"/>
      <c r="W360" s="1"/>
      <c r="X360" s="1"/>
      <c r="Y360" s="1"/>
      <c r="Z360" s="1"/>
      <c r="AA360" s="1"/>
      <c r="AB360" s="1"/>
    </row>
    <row r="361" spans="10:28" x14ac:dyDescent="0.25">
      <c r="J361" s="1"/>
      <c r="K361" s="1"/>
      <c r="L361" s="1"/>
      <c r="M361" s="1"/>
      <c r="N361" s="1"/>
      <c r="O361" s="1"/>
      <c r="P361" s="1"/>
      <c r="Q361" s="1"/>
      <c r="R361" s="1"/>
      <c r="S361" s="1"/>
      <c r="T361" s="1"/>
      <c r="U361" s="1"/>
      <c r="V361" s="1"/>
      <c r="W361" s="1"/>
      <c r="X361" s="1"/>
      <c r="Y361" s="1"/>
      <c r="Z361" s="1"/>
      <c r="AA361" s="1"/>
      <c r="AB361" s="1"/>
    </row>
    <row r="362" spans="10:28" x14ac:dyDescent="0.25">
      <c r="J362" s="1"/>
      <c r="K362" s="1"/>
      <c r="L362" s="1"/>
      <c r="M362" s="1"/>
      <c r="N362" s="1"/>
      <c r="O362" s="1"/>
      <c r="P362" s="1"/>
      <c r="Q362" s="1"/>
      <c r="R362" s="1"/>
      <c r="S362" s="1"/>
      <c r="T362" s="1"/>
      <c r="U362" s="1"/>
      <c r="V362" s="1"/>
      <c r="W362" s="1"/>
      <c r="X362" s="1"/>
      <c r="Y362" s="1"/>
      <c r="Z362" s="1"/>
      <c r="AA362" s="1"/>
      <c r="AB362" s="1"/>
    </row>
    <row r="363" spans="10:28" x14ac:dyDescent="0.25">
      <c r="J363" s="1"/>
      <c r="K363" s="1"/>
      <c r="L363" s="1"/>
      <c r="M363" s="1"/>
      <c r="N363" s="1"/>
      <c r="O363" s="1"/>
      <c r="P363" s="1"/>
      <c r="Q363" s="1"/>
      <c r="R363" s="1"/>
      <c r="S363" s="1"/>
      <c r="T363" s="1"/>
      <c r="U363" s="1"/>
      <c r="V363" s="1"/>
      <c r="W363" s="1"/>
      <c r="X363" s="1"/>
      <c r="Y363" s="1"/>
      <c r="Z363" s="1"/>
      <c r="AA363" s="1"/>
      <c r="AB363" s="1"/>
    </row>
    <row r="364" spans="10:28" x14ac:dyDescent="0.25">
      <c r="J364" s="1"/>
      <c r="K364" s="1"/>
      <c r="L364" s="1"/>
      <c r="M364" s="1"/>
      <c r="N364" s="1"/>
      <c r="O364" s="1"/>
      <c r="P364" s="1"/>
      <c r="Q364" s="1"/>
      <c r="R364" s="1"/>
      <c r="S364" s="1"/>
      <c r="T364" s="1"/>
      <c r="U364" s="1"/>
      <c r="V364" s="1"/>
      <c r="W364" s="1"/>
      <c r="X364" s="1"/>
      <c r="Y364" s="1"/>
      <c r="Z364" s="1"/>
      <c r="AA364" s="1"/>
      <c r="AB364" s="1"/>
    </row>
    <row r="365" spans="10:28" x14ac:dyDescent="0.25">
      <c r="J365" s="1"/>
      <c r="K365" s="1"/>
      <c r="L365" s="1"/>
      <c r="M365" s="1"/>
      <c r="N365" s="1"/>
      <c r="O365" s="1"/>
      <c r="P365" s="1"/>
      <c r="Q365" s="1"/>
      <c r="R365" s="1"/>
      <c r="S365" s="1"/>
      <c r="T365" s="1"/>
      <c r="U365" s="1"/>
      <c r="V365" s="1"/>
      <c r="W365" s="1"/>
      <c r="X365" s="1"/>
      <c r="Y365" s="1"/>
      <c r="Z365" s="1"/>
      <c r="AA365" s="1"/>
      <c r="AB365" s="1"/>
    </row>
    <row r="366" spans="10:28" x14ac:dyDescent="0.25">
      <c r="J366" s="1"/>
      <c r="K366" s="1"/>
      <c r="L366" s="1"/>
      <c r="M366" s="1"/>
      <c r="N366" s="1"/>
      <c r="O366" s="1"/>
      <c r="P366" s="1"/>
      <c r="Q366" s="1"/>
      <c r="R366" s="1"/>
      <c r="S366" s="1"/>
      <c r="T366" s="1"/>
      <c r="U366" s="1"/>
      <c r="V366" s="1"/>
      <c r="W366" s="1"/>
      <c r="X366" s="1"/>
      <c r="Y366" s="1"/>
      <c r="Z366" s="1"/>
      <c r="AA366" s="1"/>
      <c r="AB366" s="1"/>
    </row>
    <row r="367" spans="10:28" x14ac:dyDescent="0.25">
      <c r="J367" s="1"/>
      <c r="K367" s="1"/>
      <c r="L367" s="1"/>
      <c r="M367" s="1"/>
      <c r="N367" s="1"/>
      <c r="O367" s="1"/>
      <c r="P367" s="1"/>
      <c r="Q367" s="1"/>
      <c r="R367" s="1"/>
      <c r="S367" s="1"/>
      <c r="T367" s="1"/>
      <c r="U367" s="1"/>
      <c r="V367" s="1"/>
      <c r="W367" s="1"/>
      <c r="X367" s="1"/>
      <c r="Y367" s="1"/>
      <c r="Z367" s="1"/>
      <c r="AA367" s="1"/>
      <c r="AB367" s="1"/>
    </row>
  </sheetData>
  <sheetProtection algorithmName="SHA-512" hashValue="HSzLyv4kwS1tF3HrYx+0HM+O2Wi1Oj96fopM6SYwu8osvBuF7AZnxw6AvVyII5fj1lEnWMjj+QOG0zyB1bdm4w==" saltValue="M8uCvHZYRGczf5HOGt0coA=="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5">
    <pageSetUpPr fitToPage="1"/>
  </sheetPr>
  <dimension ref="A1:AB470"/>
  <sheetViews>
    <sheetView zoomScale="80" zoomScaleNormal="80" workbookViewId="0">
      <selection activeCell="E18" sqref="E18"/>
    </sheetView>
  </sheetViews>
  <sheetFormatPr baseColWidth="10" defaultColWidth="11.42578125" defaultRowHeight="15" x14ac:dyDescent="0.25"/>
  <cols>
    <col min="1" max="1" width="5.42578125" style="2" customWidth="1"/>
    <col min="2" max="2" width="1.140625" style="24" customWidth="1"/>
    <col min="3" max="3" width="46" style="24" customWidth="1"/>
    <col min="4" max="4" width="21.42578125" style="24" customWidth="1"/>
    <col min="5" max="5" width="26.85546875" style="24" customWidth="1"/>
    <col min="6" max="6" width="8" style="24" customWidth="1"/>
    <col min="7" max="7" width="19.140625" style="2" customWidth="1"/>
    <col min="8" max="8" width="3.42578125" style="2" customWidth="1"/>
    <col min="9" max="9" width="16.85546875" style="2" customWidth="1"/>
    <col min="10" max="10" width="19.42578125" style="2" customWidth="1"/>
    <col min="11" max="11" width="9.85546875" style="2" customWidth="1"/>
    <col min="12" max="12" width="12.42578125" style="2" customWidth="1"/>
    <col min="13" max="13" width="8.5703125" style="2" customWidth="1"/>
    <col min="14" max="14" width="25.42578125" style="2" customWidth="1"/>
    <col min="15" max="15" width="11.42578125" style="2"/>
    <col min="16" max="16" width="16.42578125" style="2" customWidth="1"/>
    <col min="17" max="17" width="11.42578125" style="2"/>
    <col min="18" max="18" width="6.42578125" style="2" customWidth="1"/>
    <col min="19" max="19" width="15.85546875" style="2" customWidth="1"/>
    <col min="20" max="20" width="18.5703125" style="2" customWidth="1"/>
    <col min="21" max="21" width="18.42578125" style="2" customWidth="1"/>
    <col min="22" max="22" width="22.140625" style="2" customWidth="1"/>
    <col min="23" max="16384" width="11.42578125" style="2"/>
  </cols>
  <sheetData>
    <row r="1" spans="1:28" x14ac:dyDescent="0.25">
      <c r="A1" s="1"/>
      <c r="B1" s="22"/>
      <c r="C1" s="22"/>
      <c r="D1" s="22"/>
      <c r="E1" s="22"/>
      <c r="F1" s="22"/>
      <c r="G1" s="22"/>
      <c r="H1" s="22"/>
      <c r="I1" s="22"/>
      <c r="J1" s="1"/>
      <c r="K1" s="1"/>
      <c r="L1" s="1"/>
      <c r="M1" s="1"/>
      <c r="N1" s="1"/>
      <c r="O1" s="1"/>
      <c r="P1" s="1"/>
      <c r="Q1" s="1"/>
      <c r="R1" s="1"/>
      <c r="S1" s="1"/>
      <c r="T1" s="1"/>
      <c r="U1" s="1"/>
      <c r="V1" s="1"/>
      <c r="W1" s="1"/>
      <c r="X1" s="1"/>
      <c r="Y1" s="1"/>
      <c r="Z1" s="1"/>
      <c r="AA1" s="1"/>
      <c r="AB1" s="1"/>
    </row>
    <row r="2" spans="1:28" ht="30" customHeight="1" x14ac:dyDescent="0.25">
      <c r="A2" s="1"/>
      <c r="B2" s="25"/>
      <c r="G2" s="24"/>
      <c r="H2" s="24"/>
      <c r="I2" s="24"/>
      <c r="J2" s="24"/>
      <c r="K2" s="24"/>
      <c r="L2" s="24"/>
      <c r="M2" s="24"/>
      <c r="N2" s="24"/>
      <c r="O2" s="24" t="s">
        <v>154</v>
      </c>
      <c r="P2" s="24"/>
      <c r="Q2" s="24"/>
      <c r="Z2" s="1"/>
      <c r="AA2" s="1"/>
      <c r="AB2" s="1"/>
    </row>
    <row r="3" spans="1:28" x14ac:dyDescent="0.25">
      <c r="A3" s="1"/>
      <c r="B3" s="25"/>
      <c r="C3" s="6" t="s">
        <v>127</v>
      </c>
      <c r="D3" s="6"/>
      <c r="E3" s="6" t="s">
        <v>127</v>
      </c>
      <c r="F3" s="6"/>
      <c r="G3" s="6" t="s">
        <v>155</v>
      </c>
      <c r="H3" s="24"/>
      <c r="I3" s="23" t="s">
        <v>156</v>
      </c>
      <c r="J3" s="23" t="s">
        <v>157</v>
      </c>
      <c r="K3" s="24"/>
      <c r="L3" s="23" t="s">
        <v>158</v>
      </c>
      <c r="N3" s="24"/>
      <c r="O3" s="23" t="s">
        <v>159</v>
      </c>
      <c r="P3" s="24"/>
      <c r="Q3" s="24"/>
      <c r="Z3" s="1"/>
      <c r="AA3" s="1"/>
      <c r="AB3" s="1"/>
    </row>
    <row r="4" spans="1:28" x14ac:dyDescent="0.25">
      <c r="A4" s="1"/>
      <c r="B4" s="25"/>
      <c r="C4" s="4" t="s">
        <v>160</v>
      </c>
      <c r="D4" s="10"/>
      <c r="E4" s="4" t="s">
        <v>161</v>
      </c>
      <c r="F4" s="2"/>
      <c r="G4" s="32" t="s">
        <v>162</v>
      </c>
      <c r="H4" s="24"/>
      <c r="I4" s="24" t="s">
        <v>127</v>
      </c>
      <c r="J4" s="2">
        <v>1</v>
      </c>
      <c r="K4" s="24"/>
      <c r="L4" s="24" t="s">
        <v>163</v>
      </c>
      <c r="M4" s="24" t="s">
        <v>164</v>
      </c>
      <c r="N4" s="24"/>
      <c r="O4" s="121" t="s">
        <v>165</v>
      </c>
      <c r="P4" s="24"/>
      <c r="Q4" s="24"/>
      <c r="S4" s="122" t="s">
        <v>166</v>
      </c>
      <c r="Z4" s="1"/>
      <c r="AA4" s="1"/>
      <c r="AB4" s="1"/>
    </row>
    <row r="5" spans="1:28" x14ac:dyDescent="0.25">
      <c r="A5" s="1"/>
      <c r="B5" s="25"/>
      <c r="C5" s="31"/>
      <c r="D5" s="31"/>
      <c r="E5" s="2" t="s">
        <v>167</v>
      </c>
      <c r="F5" s="31"/>
      <c r="G5" s="2" t="s">
        <v>123</v>
      </c>
      <c r="H5" s="24"/>
      <c r="I5" s="24" t="s">
        <v>84</v>
      </c>
      <c r="J5" s="2">
        <v>2</v>
      </c>
      <c r="K5" s="24"/>
      <c r="L5" s="24" t="s">
        <v>168</v>
      </c>
      <c r="M5" s="24" t="s">
        <v>169</v>
      </c>
      <c r="N5" s="24"/>
      <c r="O5" s="2" t="s">
        <v>170</v>
      </c>
      <c r="Q5" s="2" t="s">
        <v>171</v>
      </c>
      <c r="S5" s="24" t="s">
        <v>170</v>
      </c>
      <c r="T5" s="24"/>
      <c r="U5" s="24" t="s">
        <v>171</v>
      </c>
      <c r="Z5" s="1"/>
      <c r="AA5" s="1"/>
      <c r="AB5" s="1"/>
    </row>
    <row r="6" spans="1:28" x14ac:dyDescent="0.25">
      <c r="A6" s="1"/>
      <c r="B6" s="25"/>
      <c r="C6" s="10" t="s">
        <v>172</v>
      </c>
      <c r="D6" s="10"/>
      <c r="E6" s="2" t="s">
        <v>173</v>
      </c>
      <c r="F6" s="2"/>
      <c r="G6" s="2" t="s">
        <v>126</v>
      </c>
      <c r="H6" s="24"/>
      <c r="I6" s="24" t="s">
        <v>121</v>
      </c>
      <c r="J6" s="2">
        <v>3</v>
      </c>
      <c r="K6" s="24"/>
      <c r="L6" s="24" t="s">
        <v>174</v>
      </c>
      <c r="M6" s="24" t="s">
        <v>175</v>
      </c>
      <c r="N6" s="24"/>
      <c r="O6" s="24" t="s">
        <v>176</v>
      </c>
      <c r="P6" s="24"/>
      <c r="Q6" s="24" t="s">
        <v>171</v>
      </c>
      <c r="S6" s="24" t="s">
        <v>177</v>
      </c>
      <c r="T6" s="24"/>
      <c r="U6" s="24" t="s">
        <v>178</v>
      </c>
      <c r="Z6" s="1"/>
      <c r="AA6" s="1"/>
      <c r="AB6" s="1"/>
    </row>
    <row r="7" spans="1:28" ht="12.6" customHeight="1" x14ac:dyDescent="0.25">
      <c r="A7" s="1"/>
      <c r="B7" s="25"/>
      <c r="C7" s="6" t="s">
        <v>179</v>
      </c>
      <c r="D7" s="10"/>
      <c r="E7" s="2" t="s">
        <v>180</v>
      </c>
      <c r="F7" s="2"/>
      <c r="H7" s="24"/>
      <c r="I7" s="24" t="s">
        <v>181</v>
      </c>
      <c r="J7" s="2">
        <v>4</v>
      </c>
      <c r="K7" s="24"/>
      <c r="L7" s="40" t="s">
        <v>182</v>
      </c>
      <c r="M7" s="24"/>
      <c r="N7" s="24"/>
      <c r="O7" s="24" t="s">
        <v>183</v>
      </c>
      <c r="P7" s="24"/>
      <c r="Q7" s="24" t="s">
        <v>171</v>
      </c>
      <c r="S7" s="24" t="s">
        <v>184</v>
      </c>
      <c r="T7" s="24"/>
      <c r="U7" s="24" t="s">
        <v>171</v>
      </c>
      <c r="Z7" s="1"/>
      <c r="AA7" s="1"/>
      <c r="AB7" s="1"/>
    </row>
    <row r="8" spans="1:28" x14ac:dyDescent="0.25">
      <c r="A8" s="1"/>
      <c r="B8" s="25"/>
      <c r="C8" s="6" t="s">
        <v>185</v>
      </c>
      <c r="D8" s="2"/>
      <c r="E8" s="2" t="s">
        <v>186</v>
      </c>
      <c r="F8" s="2"/>
      <c r="H8" s="24"/>
      <c r="I8" s="24" t="s">
        <v>83</v>
      </c>
      <c r="J8" s="24"/>
      <c r="K8" s="24"/>
      <c r="L8" s="40" t="s">
        <v>187</v>
      </c>
      <c r="M8" s="24"/>
      <c r="N8" s="24"/>
      <c r="O8" s="24" t="s">
        <v>188</v>
      </c>
      <c r="P8" s="24"/>
      <c r="Q8" s="24" t="s">
        <v>171</v>
      </c>
      <c r="S8" s="24" t="s">
        <v>189</v>
      </c>
      <c r="T8" s="24"/>
      <c r="U8" s="24" t="s">
        <v>171</v>
      </c>
      <c r="Z8" s="1"/>
      <c r="AA8" s="1"/>
      <c r="AB8" s="1"/>
    </row>
    <row r="9" spans="1:28" ht="14.25" customHeight="1" x14ac:dyDescent="0.25">
      <c r="A9" s="1"/>
      <c r="B9" s="25"/>
      <c r="D9" s="6"/>
      <c r="E9" s="2" t="s">
        <v>190</v>
      </c>
      <c r="F9" s="2"/>
      <c r="H9" s="24"/>
      <c r="I9" s="24" t="s">
        <v>82</v>
      </c>
      <c r="J9" s="24"/>
      <c r="K9" s="24"/>
      <c r="L9" s="24"/>
      <c r="M9" s="24"/>
      <c r="N9" s="24"/>
      <c r="O9" s="24" t="s">
        <v>191</v>
      </c>
      <c r="P9" s="24"/>
      <c r="Q9" s="24" t="s">
        <v>171</v>
      </c>
      <c r="S9" s="24" t="s">
        <v>192</v>
      </c>
      <c r="T9" s="24"/>
      <c r="U9" s="24" t="s">
        <v>171</v>
      </c>
      <c r="Z9" s="1"/>
      <c r="AA9" s="1"/>
      <c r="AB9" s="1"/>
    </row>
    <row r="10" spans="1:28" ht="14.25" customHeight="1" x14ac:dyDescent="0.25">
      <c r="A10" s="1"/>
      <c r="B10" s="25"/>
      <c r="C10" s="6"/>
      <c r="D10" s="6"/>
      <c r="F10" s="2"/>
      <c r="H10" s="24"/>
      <c r="I10" s="24"/>
      <c r="J10" s="24"/>
      <c r="K10" s="24"/>
      <c r="L10" s="24"/>
      <c r="M10" s="24"/>
      <c r="N10" s="24"/>
      <c r="S10" s="24" t="s">
        <v>193</v>
      </c>
      <c r="T10" s="24"/>
      <c r="U10" s="24" t="s">
        <v>171</v>
      </c>
      <c r="Z10" s="1"/>
      <c r="AA10" s="1"/>
      <c r="AB10" s="1"/>
    </row>
    <row r="11" spans="1:28" ht="14.1" customHeight="1" x14ac:dyDescent="0.25">
      <c r="A11" s="1"/>
      <c r="B11" s="25"/>
      <c r="G11" s="24"/>
      <c r="H11" s="24"/>
      <c r="I11" s="24"/>
      <c r="J11" s="24"/>
      <c r="K11" s="24"/>
      <c r="L11" s="24"/>
      <c r="M11" s="24"/>
      <c r="N11" s="24"/>
      <c r="O11" s="39" t="s">
        <v>194</v>
      </c>
      <c r="Z11" s="1"/>
      <c r="AA11" s="1"/>
      <c r="AB11" s="1"/>
    </row>
    <row r="12" spans="1:28" ht="14.1" customHeight="1" x14ac:dyDescent="0.25">
      <c r="A12" s="1"/>
      <c r="B12" s="25"/>
      <c r="G12" s="24"/>
      <c r="H12" s="24"/>
      <c r="I12" s="24"/>
      <c r="J12" s="24"/>
      <c r="K12" s="24"/>
      <c r="L12" s="24"/>
      <c r="M12" s="24"/>
      <c r="N12" s="24"/>
      <c r="O12" s="39" t="s">
        <v>195</v>
      </c>
      <c r="Z12" s="1"/>
      <c r="AA12" s="1"/>
      <c r="AB12" s="1"/>
    </row>
    <row r="13" spans="1:28" ht="14.1" customHeight="1" x14ac:dyDescent="0.25">
      <c r="A13" s="1"/>
      <c r="B13" s="25"/>
      <c r="G13" s="24"/>
      <c r="H13" s="24"/>
      <c r="I13" s="24"/>
      <c r="J13" s="24"/>
      <c r="K13" s="24"/>
      <c r="L13" s="24"/>
      <c r="M13" s="24"/>
      <c r="N13" s="24"/>
      <c r="O13" s="39" t="s">
        <v>196</v>
      </c>
      <c r="Z13" s="1"/>
      <c r="AA13" s="1"/>
      <c r="AB13" s="1"/>
    </row>
    <row r="14" spans="1:28" ht="14.1" customHeight="1" x14ac:dyDescent="0.25">
      <c r="A14" s="1"/>
      <c r="B14" s="25"/>
      <c r="G14" s="24"/>
      <c r="H14" s="24"/>
      <c r="I14" s="24"/>
      <c r="J14" s="24"/>
      <c r="K14" s="24"/>
      <c r="L14" s="24"/>
      <c r="M14" s="24"/>
      <c r="N14" s="24"/>
      <c r="O14" s="39" t="s">
        <v>197</v>
      </c>
      <c r="Z14" s="1"/>
      <c r="AA14" s="1"/>
      <c r="AB14" s="1"/>
    </row>
    <row r="15" spans="1:28" ht="14.25" customHeight="1" x14ac:dyDescent="0.25">
      <c r="A15" s="1"/>
      <c r="B15" s="25"/>
      <c r="G15" s="24"/>
      <c r="H15" s="24"/>
      <c r="I15" s="24"/>
      <c r="J15" s="24"/>
      <c r="K15" s="24"/>
      <c r="L15" s="24"/>
      <c r="M15" s="24"/>
      <c r="N15" s="24"/>
      <c r="Z15" s="1"/>
      <c r="AA15" s="1"/>
      <c r="AB15" s="1"/>
    </row>
    <row r="16" spans="1:28" ht="15.75" thickBot="1" x14ac:dyDescent="0.3">
      <c r="A16" s="1"/>
      <c r="B16" s="22"/>
      <c r="C16" s="22"/>
      <c r="D16" s="22"/>
      <c r="E16" s="22"/>
      <c r="F16" s="22"/>
      <c r="G16" s="1"/>
      <c r="H16" s="1"/>
      <c r="I16" s="1"/>
      <c r="J16" s="1"/>
      <c r="K16" s="1"/>
      <c r="L16" s="1"/>
      <c r="M16" s="1"/>
      <c r="N16" s="1"/>
      <c r="O16" s="1"/>
      <c r="P16" s="1"/>
      <c r="Q16" s="1"/>
      <c r="R16" s="1"/>
      <c r="S16" s="1"/>
      <c r="T16" s="1"/>
      <c r="U16" s="1"/>
      <c r="V16" s="1"/>
      <c r="W16" s="1"/>
      <c r="X16" s="1"/>
      <c r="Y16" s="1"/>
      <c r="Z16" s="1"/>
      <c r="AA16" s="1"/>
      <c r="AB16" s="1"/>
    </row>
    <row r="17" spans="1:28" x14ac:dyDescent="0.25">
      <c r="A17" s="1"/>
      <c r="B17" s="25"/>
      <c r="C17" s="40" t="s">
        <v>198</v>
      </c>
      <c r="E17" s="144" t="s">
        <v>199</v>
      </c>
      <c r="F17" s="145" t="s">
        <v>200</v>
      </c>
      <c r="G17" s="146"/>
      <c r="H17" s="1"/>
      <c r="I17" s="1"/>
      <c r="J17" s="1"/>
      <c r="K17" s="1"/>
      <c r="L17" s="1"/>
      <c r="M17" s="1"/>
      <c r="N17" s="1"/>
      <c r="O17" s="1"/>
      <c r="P17" s="1"/>
      <c r="Q17" s="1"/>
      <c r="R17" s="1"/>
      <c r="S17" s="1"/>
      <c r="T17" s="1"/>
      <c r="U17" s="1"/>
      <c r="V17" s="1"/>
      <c r="W17" s="1"/>
      <c r="X17" s="1"/>
      <c r="Y17" s="1"/>
      <c r="Z17" s="1"/>
      <c r="AA17" s="1"/>
      <c r="AB17" s="1"/>
    </row>
    <row r="18" spans="1:28" ht="15.75" thickBot="1" x14ac:dyDescent="0.3">
      <c r="A18" s="1"/>
      <c r="B18" s="25"/>
      <c r="C18" s="24" t="s">
        <v>201</v>
      </c>
      <c r="D18" s="2"/>
      <c r="E18" s="141" t="str">
        <f>Tiltaksberegning!G21</f>
        <v>Vestvågøy</v>
      </c>
      <c r="F18" s="142">
        <f>IFERROR(VLOOKUP(E18,C20:D375,2,FALSE)," " )</f>
        <v>1860</v>
      </c>
      <c r="G18" s="143"/>
      <c r="H18" s="1"/>
      <c r="I18" s="1"/>
      <c r="J18" s="1"/>
      <c r="K18" s="1"/>
      <c r="L18" s="1"/>
      <c r="M18" s="1"/>
      <c r="N18" s="1"/>
      <c r="O18" s="1"/>
      <c r="P18" s="1"/>
      <c r="Q18" s="1"/>
      <c r="R18" s="1"/>
      <c r="S18" s="1"/>
      <c r="T18" s="1"/>
      <c r="U18" s="1"/>
      <c r="V18" s="1"/>
      <c r="W18" s="1"/>
      <c r="X18" s="1"/>
      <c r="Y18" s="1"/>
      <c r="Z18" s="1"/>
      <c r="AA18" s="1"/>
      <c r="AB18" s="1"/>
    </row>
    <row r="19" spans="1:28" x14ac:dyDescent="0.25">
      <c r="A19" s="1"/>
      <c r="B19" s="25"/>
      <c r="C19" s="26" t="s">
        <v>202</v>
      </c>
      <c r="D19" s="23" t="s">
        <v>203</v>
      </c>
      <c r="E19" s="26" t="s">
        <v>204</v>
      </c>
      <c r="H19" s="1"/>
      <c r="I19" s="1"/>
      <c r="J19" s="1"/>
      <c r="K19" s="1"/>
      <c r="L19" s="1"/>
      <c r="M19" s="1"/>
      <c r="N19" s="1"/>
      <c r="O19" s="1"/>
      <c r="P19" s="1"/>
      <c r="Q19" s="1"/>
      <c r="R19" s="1"/>
      <c r="S19" s="1"/>
      <c r="T19" s="1"/>
      <c r="U19" s="1"/>
      <c r="V19" s="1"/>
      <c r="W19" s="1"/>
      <c r="X19" s="1"/>
      <c r="Y19" s="1"/>
      <c r="Z19" s="1"/>
      <c r="AA19" s="1"/>
      <c r="AB19" s="1"/>
    </row>
    <row r="20" spans="1:28" x14ac:dyDescent="0.25">
      <c r="A20" s="1"/>
      <c r="B20" s="25"/>
      <c r="C20" s="109" t="s">
        <v>205</v>
      </c>
      <c r="D20" s="138" t="s">
        <v>206</v>
      </c>
      <c r="E20" s="109" t="s">
        <v>205</v>
      </c>
      <c r="H20" s="1"/>
      <c r="I20" s="1"/>
      <c r="J20" s="1"/>
      <c r="K20" s="1"/>
      <c r="L20" s="1"/>
      <c r="M20" s="1"/>
      <c r="N20" s="1"/>
      <c r="O20" s="1"/>
      <c r="P20" s="1"/>
      <c r="Q20" s="1"/>
      <c r="R20" s="1"/>
      <c r="S20" s="1"/>
      <c r="T20" s="1"/>
      <c r="U20" s="1"/>
      <c r="V20" s="1"/>
      <c r="W20" s="1"/>
      <c r="X20" s="1"/>
      <c r="Y20" s="1"/>
      <c r="Z20" s="1"/>
      <c r="AA20" s="1"/>
      <c r="AB20" s="1"/>
    </row>
    <row r="21" spans="1:28" x14ac:dyDescent="0.25">
      <c r="A21" s="1"/>
      <c r="B21" s="25"/>
      <c r="C21" s="109" t="s">
        <v>207</v>
      </c>
      <c r="D21" s="24">
        <v>1101</v>
      </c>
      <c r="E21" s="109" t="s">
        <v>208</v>
      </c>
      <c r="H21" s="1"/>
      <c r="I21" s="116"/>
      <c r="J21" s="1"/>
      <c r="K21" s="1"/>
      <c r="L21" s="1"/>
      <c r="M21" s="1"/>
      <c r="N21" s="1"/>
      <c r="O21" s="1"/>
      <c r="P21" s="1"/>
      <c r="Q21" s="1"/>
      <c r="R21" s="1"/>
      <c r="S21" s="1"/>
      <c r="T21" s="1"/>
      <c r="U21" s="1"/>
      <c r="V21" s="1"/>
      <c r="W21" s="1"/>
      <c r="X21" s="1"/>
      <c r="Y21" s="1"/>
      <c r="Z21" s="1"/>
      <c r="AA21" s="1"/>
      <c r="AB21" s="1"/>
    </row>
    <row r="22" spans="1:28" x14ac:dyDescent="0.25">
      <c r="A22" s="1"/>
      <c r="B22" s="25"/>
      <c r="C22" s="109" t="s">
        <v>209</v>
      </c>
      <c r="D22" s="24">
        <v>1103</v>
      </c>
      <c r="E22" s="109" t="s">
        <v>208</v>
      </c>
      <c r="H22" s="1"/>
      <c r="I22" s="1"/>
      <c r="J22" s="1"/>
      <c r="K22" s="1"/>
      <c r="L22" s="1"/>
      <c r="M22" s="1"/>
      <c r="N22" s="1"/>
      <c r="O22" s="1"/>
      <c r="P22" s="1"/>
      <c r="Q22" s="1"/>
      <c r="R22" s="1"/>
      <c r="S22" s="1"/>
      <c r="T22" s="1"/>
      <c r="U22" s="1"/>
      <c r="V22" s="1"/>
      <c r="W22" s="1"/>
      <c r="X22" s="1"/>
      <c r="Y22" s="1"/>
      <c r="Z22" s="1"/>
      <c r="AA22" s="1"/>
      <c r="AB22" s="1"/>
    </row>
    <row r="23" spans="1:28" x14ac:dyDescent="0.25">
      <c r="A23" s="1"/>
      <c r="B23" s="25"/>
      <c r="C23" s="109" t="s">
        <v>210</v>
      </c>
      <c r="D23" s="24">
        <v>1106</v>
      </c>
      <c r="E23" s="109" t="s">
        <v>208</v>
      </c>
      <c r="H23" s="1"/>
      <c r="I23" s="1"/>
      <c r="J23" s="1"/>
      <c r="K23" s="1"/>
      <c r="L23" s="1"/>
      <c r="M23" s="1"/>
      <c r="N23" s="1"/>
      <c r="O23" s="1"/>
      <c r="P23" s="1"/>
      <c r="Q23" s="1"/>
      <c r="R23" s="1"/>
      <c r="S23" s="1"/>
      <c r="T23" s="1"/>
      <c r="U23" s="1"/>
      <c r="V23" s="1"/>
      <c r="W23" s="1"/>
      <c r="X23" s="1"/>
      <c r="Y23" s="1"/>
      <c r="Z23" s="1"/>
      <c r="AA23" s="1"/>
      <c r="AB23" s="1"/>
    </row>
    <row r="24" spans="1:28" x14ac:dyDescent="0.25">
      <c r="A24" s="1"/>
      <c r="B24" s="25"/>
      <c r="C24" s="109" t="s">
        <v>211</v>
      </c>
      <c r="D24" s="24">
        <v>1108</v>
      </c>
      <c r="E24" s="109" t="s">
        <v>208</v>
      </c>
      <c r="H24" s="1"/>
      <c r="I24" s="1"/>
      <c r="J24" s="1"/>
      <c r="K24" s="1"/>
      <c r="L24" s="1"/>
      <c r="M24" s="1"/>
      <c r="N24" s="1"/>
      <c r="O24" s="1"/>
      <c r="P24" s="1"/>
      <c r="Q24" s="1"/>
      <c r="R24" s="1"/>
      <c r="S24" s="1"/>
      <c r="T24" s="1"/>
      <c r="U24" s="1"/>
      <c r="V24" s="1"/>
      <c r="W24" s="1"/>
      <c r="X24" s="1"/>
      <c r="Y24" s="1"/>
      <c r="Z24" s="1"/>
      <c r="AA24" s="1"/>
      <c r="AB24" s="1"/>
    </row>
    <row r="25" spans="1:28" x14ac:dyDescent="0.25">
      <c r="A25" s="1"/>
      <c r="B25" s="25"/>
      <c r="C25" s="109" t="s">
        <v>212</v>
      </c>
      <c r="D25" s="24">
        <v>1111</v>
      </c>
      <c r="E25" s="109" t="s">
        <v>208</v>
      </c>
      <c r="H25" s="1"/>
      <c r="I25" s="1"/>
      <c r="J25" s="1"/>
      <c r="K25" s="1"/>
      <c r="L25" s="1"/>
      <c r="M25" s="1"/>
      <c r="N25" s="1"/>
      <c r="O25" s="1"/>
      <c r="P25" s="1"/>
      <c r="Q25" s="1"/>
      <c r="R25" s="1"/>
      <c r="S25" s="1"/>
      <c r="T25" s="1"/>
      <c r="U25" s="1"/>
      <c r="V25" s="1"/>
      <c r="W25" s="1"/>
      <c r="X25" s="1"/>
      <c r="Y25" s="1"/>
      <c r="Z25" s="1"/>
      <c r="AA25" s="1"/>
      <c r="AB25" s="1"/>
    </row>
    <row r="26" spans="1:28" x14ac:dyDescent="0.25">
      <c r="A26" s="1"/>
      <c r="B26" s="25"/>
      <c r="C26" s="109" t="s">
        <v>213</v>
      </c>
      <c r="D26" s="24">
        <v>1112</v>
      </c>
      <c r="E26" s="109" t="s">
        <v>208</v>
      </c>
      <c r="H26" s="1"/>
      <c r="I26" s="1"/>
      <c r="J26" s="1"/>
      <c r="K26" s="1"/>
      <c r="L26" s="1"/>
      <c r="M26" s="1"/>
      <c r="N26" s="1"/>
      <c r="O26" s="1"/>
      <c r="P26" s="1"/>
      <c r="Q26" s="1"/>
      <c r="R26" s="1"/>
      <c r="S26" s="1"/>
      <c r="T26" s="1"/>
      <c r="U26" s="1"/>
      <c r="V26" s="1"/>
      <c r="W26" s="1"/>
      <c r="X26" s="1"/>
      <c r="Y26" s="1"/>
      <c r="Z26" s="1"/>
      <c r="AA26" s="1"/>
      <c r="AB26" s="1"/>
    </row>
    <row r="27" spans="1:28" x14ac:dyDescent="0.25">
      <c r="A27" s="1"/>
      <c r="B27" s="25"/>
      <c r="C27" s="109" t="s">
        <v>214</v>
      </c>
      <c r="D27" s="24">
        <v>1114</v>
      </c>
      <c r="E27" s="109" t="s">
        <v>208</v>
      </c>
      <c r="H27" s="1"/>
      <c r="I27" s="1"/>
      <c r="J27" s="1"/>
      <c r="K27" s="1"/>
      <c r="L27" s="1"/>
      <c r="M27" s="1"/>
      <c r="N27" s="1"/>
      <c r="O27" s="1"/>
      <c r="P27" s="1"/>
      <c r="Q27" s="1"/>
      <c r="R27" s="1"/>
      <c r="S27" s="1"/>
      <c r="T27" s="1"/>
      <c r="U27" s="1"/>
      <c r="V27" s="1"/>
      <c r="W27" s="1"/>
      <c r="X27" s="1"/>
      <c r="Y27" s="1"/>
      <c r="Z27" s="1"/>
      <c r="AA27" s="1"/>
      <c r="AB27" s="1"/>
    </row>
    <row r="28" spans="1:28" x14ac:dyDescent="0.25">
      <c r="A28" s="1"/>
      <c r="B28" s="25"/>
      <c r="C28" s="109" t="s">
        <v>215</v>
      </c>
      <c r="D28" s="24">
        <v>1119</v>
      </c>
      <c r="E28" s="109" t="s">
        <v>208</v>
      </c>
      <c r="H28" s="1"/>
      <c r="I28" s="1"/>
      <c r="J28" s="1"/>
      <c r="K28" s="1"/>
      <c r="L28" s="1"/>
      <c r="M28" s="1"/>
      <c r="N28" s="1"/>
      <c r="O28" s="1"/>
      <c r="P28" s="1"/>
      <c r="Q28" s="1"/>
      <c r="R28" s="1"/>
      <c r="S28" s="1"/>
      <c r="T28" s="1"/>
      <c r="U28" s="1"/>
      <c r="V28" s="1"/>
      <c r="W28" s="1"/>
      <c r="X28" s="1"/>
      <c r="Y28" s="1"/>
      <c r="Z28" s="1"/>
      <c r="AA28" s="1"/>
      <c r="AB28" s="1"/>
    </row>
    <row r="29" spans="1:28" x14ac:dyDescent="0.25">
      <c r="A29" s="1"/>
      <c r="B29" s="25"/>
      <c r="C29" s="109" t="s">
        <v>216</v>
      </c>
      <c r="D29" s="24">
        <v>1120</v>
      </c>
      <c r="E29" s="109" t="s">
        <v>208</v>
      </c>
      <c r="H29" s="1"/>
      <c r="I29" s="1"/>
      <c r="J29" s="1"/>
      <c r="K29" s="1"/>
      <c r="L29" s="1"/>
      <c r="M29" s="1"/>
      <c r="N29" s="1"/>
      <c r="O29" s="1"/>
      <c r="P29" s="1"/>
      <c r="Q29" s="1"/>
      <c r="R29" s="1"/>
      <c r="S29" s="1"/>
      <c r="T29" s="1"/>
      <c r="U29" s="1"/>
      <c r="V29" s="1"/>
      <c r="W29" s="1"/>
      <c r="X29" s="1"/>
      <c r="Y29" s="1"/>
      <c r="Z29" s="1"/>
      <c r="AA29" s="1"/>
      <c r="AB29" s="1"/>
    </row>
    <row r="30" spans="1:28" x14ac:dyDescent="0.25">
      <c r="A30" s="1"/>
      <c r="B30" s="25"/>
      <c r="C30" s="109" t="s">
        <v>217</v>
      </c>
      <c r="D30" s="24">
        <v>1121</v>
      </c>
      <c r="E30" s="109" t="s">
        <v>208</v>
      </c>
      <c r="H30" s="1"/>
      <c r="I30" s="1"/>
      <c r="J30" s="1"/>
      <c r="K30" s="1"/>
      <c r="L30" s="1"/>
      <c r="M30" s="1"/>
      <c r="N30" s="1"/>
      <c r="O30" s="1"/>
      <c r="P30" s="1"/>
      <c r="Q30" s="1"/>
      <c r="R30" s="1"/>
      <c r="S30" s="1"/>
      <c r="T30" s="1"/>
      <c r="U30" s="1"/>
      <c r="V30" s="1"/>
      <c r="W30" s="1"/>
      <c r="X30" s="1"/>
      <c r="Y30" s="1"/>
      <c r="Z30" s="1"/>
      <c r="AA30" s="1"/>
      <c r="AB30" s="1"/>
    </row>
    <row r="31" spans="1:28" x14ac:dyDescent="0.25">
      <c r="A31" s="1"/>
      <c r="B31" s="25"/>
      <c r="C31" s="109" t="s">
        <v>218</v>
      </c>
      <c r="D31" s="24">
        <v>1122</v>
      </c>
      <c r="E31" s="109" t="s">
        <v>208</v>
      </c>
      <c r="H31" s="1"/>
      <c r="I31" s="1"/>
      <c r="J31" s="1"/>
      <c r="K31" s="1"/>
      <c r="L31" s="1"/>
      <c r="M31" s="1"/>
      <c r="N31" s="1"/>
      <c r="O31" s="1"/>
      <c r="P31" s="1"/>
      <c r="Q31" s="1"/>
      <c r="R31" s="1"/>
      <c r="S31" s="1"/>
      <c r="T31" s="1"/>
      <c r="U31" s="1"/>
      <c r="V31" s="1"/>
      <c r="W31" s="1"/>
      <c r="X31" s="1"/>
      <c r="Y31" s="1"/>
      <c r="Z31" s="1"/>
      <c r="AA31" s="1"/>
      <c r="AB31" s="1"/>
    </row>
    <row r="32" spans="1:28" x14ac:dyDescent="0.25">
      <c r="A32" s="1"/>
      <c r="B32" s="25"/>
      <c r="C32" s="109" t="s">
        <v>219</v>
      </c>
      <c r="D32" s="24">
        <v>1124</v>
      </c>
      <c r="E32" s="109" t="s">
        <v>208</v>
      </c>
      <c r="H32" s="1"/>
      <c r="I32" s="1"/>
      <c r="J32" s="1"/>
      <c r="K32" s="1"/>
      <c r="L32" s="1"/>
      <c r="M32" s="1"/>
      <c r="N32" s="1"/>
      <c r="O32" s="1"/>
      <c r="P32" s="1"/>
      <c r="Q32" s="1"/>
      <c r="R32" s="1"/>
      <c r="S32" s="1"/>
      <c r="T32" s="1"/>
      <c r="U32" s="1"/>
      <c r="V32" s="1"/>
      <c r="W32" s="1"/>
      <c r="X32" s="1"/>
      <c r="Y32" s="1"/>
      <c r="Z32" s="1"/>
      <c r="AA32" s="1"/>
      <c r="AB32" s="1"/>
    </row>
    <row r="33" spans="1:28" x14ac:dyDescent="0.25">
      <c r="A33" s="1"/>
      <c r="B33" s="25"/>
      <c r="C33" s="109" t="s">
        <v>220</v>
      </c>
      <c r="D33" s="24">
        <v>1127</v>
      </c>
      <c r="E33" s="109" t="s">
        <v>208</v>
      </c>
      <c r="H33" s="1"/>
      <c r="I33" s="1"/>
      <c r="J33" s="1"/>
      <c r="K33" s="1"/>
      <c r="L33" s="1"/>
      <c r="M33" s="1"/>
      <c r="N33" s="1"/>
      <c r="O33" s="1"/>
      <c r="P33" s="1"/>
      <c r="Q33" s="1"/>
      <c r="R33" s="1"/>
      <c r="S33" s="1"/>
      <c r="T33" s="1"/>
      <c r="U33" s="1"/>
      <c r="V33" s="1"/>
      <c r="W33" s="1"/>
      <c r="X33" s="1"/>
      <c r="Y33" s="1"/>
      <c r="Z33" s="1"/>
      <c r="AA33" s="1"/>
      <c r="AB33" s="1"/>
    </row>
    <row r="34" spans="1:28" x14ac:dyDescent="0.25">
      <c r="A34" s="1"/>
      <c r="B34" s="25"/>
      <c r="C34" s="109" t="s">
        <v>221</v>
      </c>
      <c r="D34" s="24">
        <v>1130</v>
      </c>
      <c r="E34" s="109" t="s">
        <v>208</v>
      </c>
      <c r="H34" s="1"/>
      <c r="I34" s="1"/>
      <c r="J34" s="1"/>
      <c r="K34" s="1"/>
      <c r="L34" s="1"/>
      <c r="M34" s="1"/>
      <c r="N34" s="1"/>
      <c r="O34" s="1"/>
      <c r="P34" s="1"/>
      <c r="Q34" s="1"/>
      <c r="R34" s="1"/>
      <c r="S34" s="1"/>
      <c r="T34" s="1"/>
      <c r="U34" s="1"/>
      <c r="V34" s="1"/>
      <c r="W34" s="1"/>
      <c r="X34" s="1"/>
      <c r="Y34" s="1"/>
      <c r="Z34" s="1"/>
      <c r="AA34" s="1"/>
      <c r="AB34" s="1"/>
    </row>
    <row r="35" spans="1:28" x14ac:dyDescent="0.25">
      <c r="A35" s="1"/>
      <c r="B35" s="25"/>
      <c r="C35" s="109" t="s">
        <v>222</v>
      </c>
      <c r="D35" s="24">
        <v>1133</v>
      </c>
      <c r="E35" s="109" t="s">
        <v>208</v>
      </c>
      <c r="H35" s="1"/>
      <c r="I35" s="1"/>
      <c r="J35" s="1"/>
      <c r="K35" s="1"/>
      <c r="L35" s="1"/>
      <c r="M35" s="1"/>
      <c r="N35" s="1"/>
      <c r="O35" s="1"/>
      <c r="P35" s="1"/>
      <c r="Q35" s="1"/>
      <c r="R35" s="1"/>
      <c r="S35" s="1"/>
      <c r="T35" s="1"/>
      <c r="U35" s="1"/>
      <c r="V35" s="1"/>
      <c r="W35" s="1"/>
      <c r="X35" s="1"/>
      <c r="Y35" s="1"/>
      <c r="Z35" s="1"/>
      <c r="AA35" s="1"/>
      <c r="AB35" s="1"/>
    </row>
    <row r="36" spans="1:28" x14ac:dyDescent="0.25">
      <c r="A36" s="1"/>
      <c r="B36" s="25"/>
      <c r="C36" s="109" t="s">
        <v>223</v>
      </c>
      <c r="D36" s="24">
        <v>1134</v>
      </c>
      <c r="E36" s="109" t="s">
        <v>208</v>
      </c>
      <c r="H36" s="1"/>
      <c r="I36" s="1"/>
      <c r="J36" s="1"/>
      <c r="K36" s="1"/>
      <c r="L36" s="1"/>
      <c r="M36" s="1"/>
      <c r="N36" s="1"/>
      <c r="O36" s="1"/>
      <c r="P36" s="1"/>
      <c r="Q36" s="1"/>
      <c r="R36" s="1"/>
      <c r="S36" s="1"/>
      <c r="T36" s="1"/>
      <c r="U36" s="1"/>
      <c r="V36" s="1"/>
      <c r="W36" s="1"/>
      <c r="X36" s="1"/>
      <c r="Y36" s="1"/>
      <c r="Z36" s="1"/>
      <c r="AA36" s="1"/>
      <c r="AB36" s="1"/>
    </row>
    <row r="37" spans="1:28" x14ac:dyDescent="0.25">
      <c r="A37" s="1"/>
      <c r="B37" s="25"/>
      <c r="C37" s="109" t="s">
        <v>224</v>
      </c>
      <c r="D37" s="24">
        <v>1135</v>
      </c>
      <c r="E37" s="109" t="s">
        <v>208</v>
      </c>
      <c r="H37" s="1"/>
      <c r="I37" s="1"/>
      <c r="J37" s="1"/>
      <c r="K37" s="1"/>
      <c r="L37" s="1"/>
      <c r="M37" s="1"/>
      <c r="N37" s="1"/>
      <c r="O37" s="1"/>
      <c r="P37" s="1"/>
      <c r="Q37" s="1"/>
      <c r="R37" s="1"/>
      <c r="S37" s="1"/>
      <c r="T37" s="1"/>
      <c r="U37" s="1"/>
      <c r="V37" s="1"/>
      <c r="W37" s="1"/>
      <c r="X37" s="1"/>
      <c r="Y37" s="1"/>
      <c r="Z37" s="1"/>
      <c r="AA37" s="1"/>
      <c r="AB37" s="1"/>
    </row>
    <row r="38" spans="1:28" x14ac:dyDescent="0.25">
      <c r="A38" s="1"/>
      <c r="B38" s="25"/>
      <c r="C38" s="109" t="s">
        <v>225</v>
      </c>
      <c r="D38" s="24">
        <v>1144</v>
      </c>
      <c r="E38" s="109" t="s">
        <v>208</v>
      </c>
      <c r="H38" s="1"/>
      <c r="I38" s="1"/>
      <c r="J38" s="1"/>
      <c r="K38" s="1"/>
      <c r="L38" s="1"/>
      <c r="M38" s="1"/>
      <c r="N38" s="1"/>
      <c r="O38" s="1"/>
      <c r="P38" s="1"/>
      <c r="Q38" s="1"/>
      <c r="R38" s="1"/>
      <c r="S38" s="1"/>
      <c r="T38" s="1"/>
      <c r="U38" s="1"/>
      <c r="V38" s="1"/>
      <c r="W38" s="1"/>
      <c r="X38" s="1"/>
      <c r="Y38" s="1"/>
      <c r="Z38" s="1"/>
      <c r="AA38" s="1"/>
      <c r="AB38" s="1"/>
    </row>
    <row r="39" spans="1:28" x14ac:dyDescent="0.25">
      <c r="A39" s="1"/>
      <c r="B39" s="25"/>
      <c r="C39" s="109" t="s">
        <v>226</v>
      </c>
      <c r="D39" s="24">
        <v>1145</v>
      </c>
      <c r="E39" s="109" t="s">
        <v>208</v>
      </c>
      <c r="H39" s="1"/>
      <c r="I39" s="1"/>
      <c r="J39" s="1"/>
      <c r="K39" s="1"/>
      <c r="L39" s="1"/>
      <c r="M39" s="1"/>
      <c r="N39" s="1"/>
      <c r="O39" s="1"/>
      <c r="P39" s="1"/>
      <c r="Q39" s="1"/>
      <c r="R39" s="1"/>
      <c r="S39" s="1"/>
      <c r="T39" s="1"/>
      <c r="U39" s="1"/>
      <c r="V39" s="1"/>
      <c r="W39" s="1"/>
      <c r="X39" s="1"/>
      <c r="Y39" s="1"/>
      <c r="Z39" s="1"/>
      <c r="AA39" s="1"/>
      <c r="AB39" s="1"/>
    </row>
    <row r="40" spans="1:28" x14ac:dyDescent="0.25">
      <c r="A40" s="1"/>
      <c r="B40" s="25"/>
      <c r="C40" s="109" t="s">
        <v>227</v>
      </c>
      <c r="D40" s="24">
        <v>1146</v>
      </c>
      <c r="E40" s="109" t="s">
        <v>208</v>
      </c>
      <c r="H40" s="1"/>
      <c r="I40" s="1"/>
      <c r="J40" s="1"/>
      <c r="K40" s="1"/>
      <c r="L40" s="1"/>
      <c r="M40" s="1"/>
      <c r="N40" s="1"/>
      <c r="O40" s="1"/>
      <c r="P40" s="1"/>
      <c r="Q40" s="1"/>
      <c r="R40" s="1"/>
      <c r="S40" s="1"/>
      <c r="T40" s="1"/>
      <c r="U40" s="1"/>
      <c r="V40" s="1"/>
      <c r="W40" s="1"/>
      <c r="X40" s="1"/>
      <c r="Y40" s="1"/>
      <c r="Z40" s="1"/>
      <c r="AA40" s="1"/>
      <c r="AB40" s="1"/>
    </row>
    <row r="41" spans="1:28" x14ac:dyDescent="0.25">
      <c r="A41" s="1"/>
      <c r="B41" s="25"/>
      <c r="C41" s="109" t="s">
        <v>228</v>
      </c>
      <c r="D41" s="24">
        <v>1149</v>
      </c>
      <c r="E41" s="109" t="s">
        <v>208</v>
      </c>
      <c r="H41" s="1"/>
      <c r="I41" s="1"/>
      <c r="J41" s="1"/>
      <c r="K41" s="1"/>
      <c r="L41" s="1"/>
      <c r="M41" s="1"/>
      <c r="N41" s="1"/>
      <c r="O41" s="1"/>
      <c r="P41" s="1"/>
      <c r="Q41" s="1"/>
      <c r="R41" s="1"/>
      <c r="S41" s="1"/>
      <c r="T41" s="1"/>
      <c r="U41" s="1"/>
      <c r="V41" s="1"/>
      <c r="W41" s="1"/>
      <c r="X41" s="1"/>
      <c r="Y41" s="1"/>
      <c r="Z41" s="1"/>
      <c r="AA41" s="1"/>
      <c r="AB41" s="1"/>
    </row>
    <row r="42" spans="1:28" x14ac:dyDescent="0.25">
      <c r="A42" s="1"/>
      <c r="B42" s="25"/>
      <c r="C42" s="109" t="s">
        <v>229</v>
      </c>
      <c r="D42" s="24">
        <v>1151</v>
      </c>
      <c r="E42" s="109" t="s">
        <v>208</v>
      </c>
      <c r="H42" s="1"/>
      <c r="I42" s="1"/>
      <c r="J42" s="1"/>
      <c r="K42" s="1"/>
      <c r="L42" s="1"/>
      <c r="M42" s="1"/>
      <c r="N42" s="1"/>
      <c r="O42" s="1"/>
      <c r="P42" s="1"/>
      <c r="Q42" s="1"/>
      <c r="R42" s="1"/>
      <c r="S42" s="1"/>
      <c r="T42" s="1"/>
      <c r="U42" s="1"/>
      <c r="V42" s="1"/>
      <c r="W42" s="1"/>
      <c r="X42" s="1"/>
      <c r="Y42" s="1"/>
      <c r="Z42" s="1"/>
      <c r="AA42" s="1"/>
      <c r="AB42" s="1"/>
    </row>
    <row r="43" spans="1:28" x14ac:dyDescent="0.25">
      <c r="A43" s="1"/>
      <c r="B43" s="25"/>
      <c r="C43" s="109" t="s">
        <v>230</v>
      </c>
      <c r="D43" s="24">
        <v>1160</v>
      </c>
      <c r="E43" s="109" t="s">
        <v>208</v>
      </c>
      <c r="H43" s="1"/>
      <c r="I43" s="1"/>
      <c r="J43" s="1"/>
      <c r="K43" s="1"/>
      <c r="L43" s="1"/>
      <c r="M43" s="1"/>
      <c r="N43" s="1"/>
      <c r="O43" s="1"/>
      <c r="P43" s="1"/>
      <c r="Q43" s="1"/>
      <c r="R43" s="1"/>
      <c r="S43" s="1"/>
      <c r="T43" s="1"/>
      <c r="U43" s="1"/>
      <c r="V43" s="1"/>
      <c r="W43" s="1"/>
      <c r="X43" s="1"/>
      <c r="Y43" s="1"/>
      <c r="Z43" s="1"/>
      <c r="AA43" s="1"/>
      <c r="AB43" s="1"/>
    </row>
    <row r="44" spans="1:28" x14ac:dyDescent="0.25">
      <c r="A44" s="1"/>
      <c r="B44" s="25"/>
      <c r="C44" s="109" t="s">
        <v>231</v>
      </c>
      <c r="D44" s="24">
        <v>1505</v>
      </c>
      <c r="E44" s="109" t="s">
        <v>232</v>
      </c>
      <c r="H44" s="1"/>
      <c r="I44" s="1"/>
      <c r="J44" s="1"/>
      <c r="K44" s="1"/>
      <c r="L44" s="1"/>
      <c r="M44" s="1"/>
      <c r="N44" s="1"/>
      <c r="O44" s="1"/>
      <c r="P44" s="1"/>
      <c r="Q44" s="1"/>
      <c r="R44" s="1"/>
      <c r="S44" s="1"/>
      <c r="T44" s="1"/>
      <c r="U44" s="1"/>
      <c r="V44" s="1"/>
      <c r="W44" s="1"/>
      <c r="X44" s="1"/>
      <c r="Y44" s="1"/>
      <c r="Z44" s="1"/>
      <c r="AA44" s="1"/>
      <c r="AB44" s="1"/>
    </row>
    <row r="45" spans="1:28" x14ac:dyDescent="0.25">
      <c r="A45" s="1"/>
      <c r="B45" s="25"/>
      <c r="C45" s="109" t="s">
        <v>233</v>
      </c>
      <c r="D45" s="24">
        <v>1506</v>
      </c>
      <c r="E45" s="109" t="s">
        <v>232</v>
      </c>
      <c r="H45" s="1"/>
      <c r="I45" s="1"/>
      <c r="J45" s="1"/>
      <c r="K45" s="1"/>
      <c r="L45" s="1"/>
      <c r="M45" s="1"/>
      <c r="N45" s="1"/>
      <c r="O45" s="1"/>
      <c r="P45" s="1"/>
      <c r="Q45" s="1"/>
      <c r="R45" s="1"/>
      <c r="S45" s="1"/>
      <c r="T45" s="1"/>
      <c r="U45" s="1"/>
      <c r="V45" s="1"/>
      <c r="W45" s="1"/>
      <c r="X45" s="1"/>
      <c r="Y45" s="1"/>
      <c r="Z45" s="1"/>
      <c r="AA45" s="1"/>
      <c r="AB45" s="1"/>
    </row>
    <row r="46" spans="1:28" x14ac:dyDescent="0.25">
      <c r="A46" s="1"/>
      <c r="B46" s="25"/>
      <c r="C46" s="109" t="s">
        <v>234</v>
      </c>
      <c r="D46" s="24">
        <v>1507</v>
      </c>
      <c r="E46" s="109" t="s">
        <v>232</v>
      </c>
      <c r="H46" s="1"/>
      <c r="I46" s="1"/>
      <c r="J46" s="1"/>
      <c r="K46" s="1"/>
      <c r="L46" s="1"/>
      <c r="M46" s="1"/>
      <c r="N46" s="1"/>
      <c r="O46" s="1"/>
      <c r="P46" s="1"/>
      <c r="Q46" s="1"/>
      <c r="R46" s="1"/>
      <c r="S46" s="1"/>
      <c r="T46" s="1"/>
      <c r="U46" s="1"/>
      <c r="V46" s="1"/>
      <c r="W46" s="1"/>
      <c r="X46" s="1"/>
      <c r="Y46" s="1"/>
      <c r="Z46" s="1"/>
      <c r="AA46" s="1"/>
      <c r="AB46" s="1"/>
    </row>
    <row r="47" spans="1:28" x14ac:dyDescent="0.25">
      <c r="A47" s="1"/>
      <c r="B47" s="25"/>
      <c r="C47" s="109" t="s">
        <v>235</v>
      </c>
      <c r="D47" s="24">
        <v>1511</v>
      </c>
      <c r="E47" s="109" t="s">
        <v>232</v>
      </c>
      <c r="H47" s="1"/>
      <c r="I47" s="1"/>
      <c r="J47" s="1"/>
      <c r="K47" s="1"/>
      <c r="L47" s="1"/>
      <c r="M47" s="1"/>
      <c r="N47" s="1"/>
      <c r="O47" s="1"/>
      <c r="P47" s="1"/>
      <c r="Q47" s="1"/>
      <c r="R47" s="1"/>
      <c r="S47" s="1"/>
      <c r="T47" s="1"/>
      <c r="U47" s="1"/>
      <c r="V47" s="1"/>
      <c r="W47" s="1"/>
      <c r="X47" s="1"/>
      <c r="Y47" s="1"/>
      <c r="Z47" s="1"/>
      <c r="AA47" s="1"/>
      <c r="AB47" s="1"/>
    </row>
    <row r="48" spans="1:28" x14ac:dyDescent="0.25">
      <c r="A48" s="1"/>
      <c r="B48" s="25"/>
      <c r="C48" s="109" t="s">
        <v>236</v>
      </c>
      <c r="D48" s="24">
        <v>1514</v>
      </c>
      <c r="E48" s="109" t="s">
        <v>232</v>
      </c>
      <c r="H48" s="1"/>
      <c r="I48" s="1"/>
      <c r="J48" s="1"/>
      <c r="K48" s="1"/>
      <c r="L48" s="1"/>
      <c r="M48" s="1"/>
      <c r="N48" s="1"/>
      <c r="O48" s="1"/>
      <c r="P48" s="1"/>
      <c r="Q48" s="1"/>
      <c r="R48" s="1"/>
      <c r="S48" s="1"/>
      <c r="T48" s="1"/>
      <c r="U48" s="1"/>
      <c r="V48" s="1"/>
      <c r="W48" s="1"/>
      <c r="X48" s="1"/>
      <c r="Y48" s="1"/>
      <c r="Z48" s="1"/>
      <c r="AA48" s="1"/>
      <c r="AB48" s="1"/>
    </row>
    <row r="49" spans="1:28" x14ac:dyDescent="0.25">
      <c r="A49" s="1"/>
      <c r="B49" s="25"/>
      <c r="C49" s="109" t="s">
        <v>237</v>
      </c>
      <c r="D49" s="24">
        <v>1515</v>
      </c>
      <c r="E49" s="109" t="s">
        <v>232</v>
      </c>
      <c r="H49" s="1"/>
      <c r="I49" s="1"/>
      <c r="J49" s="1"/>
      <c r="K49" s="1"/>
      <c r="L49" s="1"/>
      <c r="M49" s="1"/>
      <c r="N49" s="1"/>
      <c r="O49" s="1"/>
      <c r="P49" s="1"/>
      <c r="Q49" s="1"/>
      <c r="R49" s="1"/>
      <c r="S49" s="1"/>
      <c r="T49" s="1"/>
      <c r="U49" s="1"/>
      <c r="V49" s="1"/>
      <c r="W49" s="1"/>
      <c r="X49" s="1"/>
      <c r="Y49" s="1"/>
      <c r="Z49" s="1"/>
      <c r="AA49" s="1"/>
      <c r="AB49" s="1"/>
    </row>
    <row r="50" spans="1:28" x14ac:dyDescent="0.25">
      <c r="A50" s="1"/>
      <c r="B50" s="25"/>
      <c r="C50" s="109" t="s">
        <v>238</v>
      </c>
      <c r="D50" s="24">
        <v>1516</v>
      </c>
      <c r="E50" s="109" t="s">
        <v>232</v>
      </c>
      <c r="H50" s="1"/>
      <c r="I50" s="1"/>
      <c r="J50" s="1"/>
      <c r="K50" s="1"/>
      <c r="L50" s="1"/>
      <c r="M50" s="1"/>
      <c r="N50" s="1"/>
      <c r="O50" s="1"/>
      <c r="P50" s="1"/>
      <c r="Q50" s="1"/>
      <c r="R50" s="1"/>
      <c r="S50" s="1"/>
      <c r="T50" s="1"/>
      <c r="U50" s="1"/>
      <c r="V50" s="1"/>
      <c r="W50" s="1"/>
      <c r="X50" s="1"/>
      <c r="Y50" s="1"/>
      <c r="Z50" s="1"/>
      <c r="AA50" s="1"/>
      <c r="AB50" s="1"/>
    </row>
    <row r="51" spans="1:28" x14ac:dyDescent="0.25">
      <c r="A51" s="1"/>
      <c r="B51" s="25"/>
      <c r="C51" s="109" t="s">
        <v>239</v>
      </c>
      <c r="D51" s="24">
        <v>1517</v>
      </c>
      <c r="E51" s="109" t="s">
        <v>232</v>
      </c>
      <c r="H51" s="1"/>
      <c r="I51" s="1"/>
      <c r="J51" s="1"/>
      <c r="K51" s="1"/>
      <c r="L51" s="1"/>
      <c r="M51" s="1"/>
      <c r="N51" s="1"/>
      <c r="O51" s="1"/>
      <c r="P51" s="1"/>
      <c r="Q51" s="1"/>
      <c r="R51" s="1"/>
      <c r="S51" s="1"/>
      <c r="T51" s="1"/>
      <c r="U51" s="1"/>
      <c r="V51" s="1"/>
      <c r="W51" s="1"/>
      <c r="X51" s="1"/>
      <c r="Y51" s="1"/>
      <c r="Z51" s="1"/>
      <c r="AA51" s="1"/>
      <c r="AB51" s="1"/>
    </row>
    <row r="52" spans="1:28" x14ac:dyDescent="0.25">
      <c r="A52" s="1"/>
      <c r="B52" s="25"/>
      <c r="C52" s="109" t="s">
        <v>240</v>
      </c>
      <c r="D52" s="24">
        <v>1520</v>
      </c>
      <c r="E52" s="109" t="s">
        <v>232</v>
      </c>
      <c r="H52" s="1"/>
      <c r="I52" s="1"/>
      <c r="J52" s="1"/>
      <c r="K52" s="1"/>
      <c r="L52" s="1"/>
      <c r="M52" s="1"/>
      <c r="N52" s="1"/>
      <c r="O52" s="1"/>
      <c r="P52" s="1"/>
      <c r="Q52" s="1"/>
      <c r="R52" s="1"/>
      <c r="S52" s="1"/>
      <c r="T52" s="1"/>
      <c r="U52" s="1"/>
      <c r="V52" s="1"/>
      <c r="W52" s="1"/>
      <c r="X52" s="1"/>
      <c r="Y52" s="1"/>
      <c r="Z52" s="1"/>
      <c r="AA52" s="1"/>
      <c r="AB52" s="1"/>
    </row>
    <row r="53" spans="1:28" x14ac:dyDescent="0.25">
      <c r="A53" s="1"/>
      <c r="B53" s="25"/>
      <c r="C53" s="109" t="s">
        <v>241</v>
      </c>
      <c r="D53" s="24">
        <v>1525</v>
      </c>
      <c r="E53" s="109" t="s">
        <v>232</v>
      </c>
      <c r="H53" s="1"/>
      <c r="I53" s="1"/>
      <c r="J53" s="1"/>
      <c r="K53" s="1"/>
      <c r="L53" s="1"/>
      <c r="M53" s="1"/>
      <c r="N53" s="1"/>
      <c r="O53" s="1"/>
      <c r="P53" s="1"/>
      <c r="Q53" s="1"/>
      <c r="R53" s="1"/>
      <c r="S53" s="1"/>
      <c r="T53" s="1"/>
      <c r="U53" s="1"/>
      <c r="V53" s="1"/>
      <c r="W53" s="1"/>
      <c r="X53" s="1"/>
      <c r="Y53" s="1"/>
      <c r="Z53" s="1"/>
      <c r="AA53" s="1"/>
      <c r="AB53" s="1"/>
    </row>
    <row r="54" spans="1:28" x14ac:dyDescent="0.25">
      <c r="A54" s="1"/>
      <c r="B54" s="25"/>
      <c r="C54" s="109" t="s">
        <v>242</v>
      </c>
      <c r="D54" s="24">
        <v>1528</v>
      </c>
      <c r="E54" s="109" t="s">
        <v>232</v>
      </c>
      <c r="H54" s="1"/>
      <c r="I54" s="1"/>
      <c r="J54" s="1"/>
      <c r="K54" s="1"/>
      <c r="L54" s="1"/>
      <c r="M54" s="1"/>
      <c r="N54" s="1"/>
      <c r="O54" s="1"/>
      <c r="P54" s="1"/>
      <c r="Q54" s="1"/>
      <c r="R54" s="1"/>
      <c r="S54" s="1"/>
      <c r="T54" s="1"/>
      <c r="U54" s="1"/>
      <c r="V54" s="1"/>
      <c r="W54" s="1"/>
      <c r="X54" s="1"/>
      <c r="Y54" s="1"/>
      <c r="Z54" s="1"/>
      <c r="AA54" s="1"/>
      <c r="AB54" s="1"/>
    </row>
    <row r="55" spans="1:28" x14ac:dyDescent="0.25">
      <c r="A55" s="1"/>
      <c r="B55" s="25"/>
      <c r="C55" s="109" t="s">
        <v>243</v>
      </c>
      <c r="D55" s="24">
        <v>1531</v>
      </c>
      <c r="E55" s="109" t="s">
        <v>232</v>
      </c>
      <c r="H55" s="1"/>
      <c r="I55" s="1"/>
      <c r="J55" s="1"/>
      <c r="K55" s="1"/>
      <c r="L55" s="1"/>
      <c r="M55" s="1"/>
      <c r="N55" s="1"/>
      <c r="O55" s="1"/>
      <c r="P55" s="1"/>
      <c r="Q55" s="1"/>
      <c r="R55" s="1"/>
      <c r="S55" s="1"/>
      <c r="T55" s="1"/>
      <c r="U55" s="1"/>
      <c r="V55" s="1"/>
      <c r="W55" s="1"/>
      <c r="X55" s="1"/>
      <c r="Y55" s="1"/>
      <c r="Z55" s="1"/>
      <c r="AA55" s="1"/>
      <c r="AB55" s="1"/>
    </row>
    <row r="56" spans="1:28" x14ac:dyDescent="0.25">
      <c r="A56" s="1"/>
      <c r="B56" s="25"/>
      <c r="C56" s="109" t="s">
        <v>244</v>
      </c>
      <c r="D56" s="24">
        <v>1532</v>
      </c>
      <c r="E56" s="109" t="s">
        <v>232</v>
      </c>
      <c r="H56" s="1"/>
      <c r="I56" s="1"/>
      <c r="J56" s="1"/>
      <c r="K56" s="1"/>
      <c r="L56" s="1"/>
      <c r="M56" s="1"/>
      <c r="N56" s="1"/>
      <c r="O56" s="1"/>
      <c r="P56" s="1"/>
      <c r="Q56" s="1"/>
      <c r="R56" s="1"/>
      <c r="S56" s="1"/>
      <c r="T56" s="1"/>
      <c r="U56" s="1"/>
      <c r="V56" s="1"/>
      <c r="W56" s="1"/>
      <c r="X56" s="1"/>
      <c r="Y56" s="1"/>
      <c r="Z56" s="1"/>
      <c r="AA56" s="1"/>
      <c r="AB56" s="1"/>
    </row>
    <row r="57" spans="1:28" x14ac:dyDescent="0.25">
      <c r="A57" s="1"/>
      <c r="B57" s="25"/>
      <c r="C57" s="109" t="s">
        <v>245</v>
      </c>
      <c r="D57" s="24">
        <v>1535</v>
      </c>
      <c r="E57" s="109" t="s">
        <v>232</v>
      </c>
      <c r="H57" s="1"/>
      <c r="I57" s="1"/>
      <c r="J57" s="1"/>
      <c r="K57" s="1"/>
      <c r="L57" s="1"/>
      <c r="M57" s="1"/>
      <c r="N57" s="1"/>
      <c r="O57" s="1"/>
      <c r="P57" s="1"/>
      <c r="Q57" s="1"/>
      <c r="R57" s="1"/>
      <c r="S57" s="1"/>
      <c r="T57" s="1"/>
      <c r="U57" s="1"/>
      <c r="V57" s="1"/>
      <c r="W57" s="1"/>
      <c r="X57" s="1"/>
      <c r="Y57" s="1"/>
      <c r="Z57" s="1"/>
      <c r="AA57" s="1"/>
      <c r="AB57" s="1"/>
    </row>
    <row r="58" spans="1:28" x14ac:dyDescent="0.25">
      <c r="A58" s="1"/>
      <c r="B58" s="25"/>
      <c r="C58" s="109" t="s">
        <v>246</v>
      </c>
      <c r="D58" s="24">
        <v>1539</v>
      </c>
      <c r="E58" s="109" t="s">
        <v>232</v>
      </c>
      <c r="H58" s="1"/>
      <c r="I58" s="1"/>
      <c r="J58" s="1"/>
      <c r="K58" s="1"/>
      <c r="L58" s="1"/>
      <c r="M58" s="1"/>
      <c r="N58" s="1"/>
      <c r="O58" s="1"/>
      <c r="P58" s="1"/>
      <c r="Q58" s="1"/>
      <c r="R58" s="1"/>
      <c r="S58" s="1"/>
      <c r="T58" s="1"/>
      <c r="U58" s="1"/>
      <c r="V58" s="1"/>
      <c r="W58" s="1"/>
      <c r="X58" s="1"/>
      <c r="Y58" s="1"/>
      <c r="Z58" s="1"/>
      <c r="AA58" s="1"/>
      <c r="AB58" s="1"/>
    </row>
    <row r="59" spans="1:28" x14ac:dyDescent="0.25">
      <c r="A59" s="1"/>
      <c r="B59" s="25"/>
      <c r="C59" s="109" t="s">
        <v>247</v>
      </c>
      <c r="D59" s="24">
        <v>1547</v>
      </c>
      <c r="E59" s="109" t="s">
        <v>232</v>
      </c>
      <c r="H59" s="1"/>
      <c r="I59" s="1"/>
      <c r="J59" s="1"/>
      <c r="K59" s="1"/>
      <c r="L59" s="1"/>
      <c r="M59" s="1"/>
      <c r="N59" s="1"/>
      <c r="O59" s="1"/>
      <c r="P59" s="1"/>
      <c r="Q59" s="1"/>
      <c r="R59" s="1"/>
      <c r="S59" s="1"/>
      <c r="T59" s="1"/>
      <c r="U59" s="1"/>
      <c r="V59" s="1"/>
      <c r="W59" s="1"/>
      <c r="X59" s="1"/>
      <c r="Y59" s="1"/>
      <c r="Z59" s="1"/>
      <c r="AA59" s="1"/>
      <c r="AB59" s="1"/>
    </row>
    <row r="60" spans="1:28" x14ac:dyDescent="0.25">
      <c r="A60" s="1"/>
      <c r="B60" s="25"/>
      <c r="C60" s="109" t="s">
        <v>248</v>
      </c>
      <c r="D60" s="24">
        <v>1554</v>
      </c>
      <c r="E60" s="109" t="s">
        <v>232</v>
      </c>
      <c r="H60" s="1"/>
      <c r="I60" s="1"/>
      <c r="J60" s="1"/>
      <c r="K60" s="1"/>
      <c r="L60" s="1"/>
      <c r="M60" s="1"/>
      <c r="N60" s="1"/>
      <c r="O60" s="1"/>
      <c r="P60" s="1"/>
      <c r="Q60" s="1"/>
      <c r="R60" s="1"/>
      <c r="S60" s="1"/>
      <c r="T60" s="1"/>
      <c r="U60" s="1"/>
      <c r="V60" s="1"/>
      <c r="W60" s="1"/>
      <c r="X60" s="1"/>
      <c r="Y60" s="1"/>
      <c r="Z60" s="1"/>
      <c r="AA60" s="1"/>
      <c r="AB60" s="1"/>
    </row>
    <row r="61" spans="1:28" x14ac:dyDescent="0.25">
      <c r="A61" s="1"/>
      <c r="B61" s="25"/>
      <c r="C61" s="109" t="s">
        <v>249</v>
      </c>
      <c r="D61" s="24">
        <v>1557</v>
      </c>
      <c r="E61" s="109" t="s">
        <v>232</v>
      </c>
      <c r="H61" s="1"/>
      <c r="I61" s="1"/>
      <c r="J61" s="1"/>
      <c r="K61" s="1"/>
      <c r="L61" s="1"/>
      <c r="M61" s="1"/>
      <c r="N61" s="1"/>
      <c r="O61" s="1"/>
      <c r="P61" s="1"/>
      <c r="Q61" s="1"/>
      <c r="R61" s="1"/>
      <c r="S61" s="1"/>
      <c r="T61" s="1"/>
      <c r="U61" s="1"/>
      <c r="V61" s="1"/>
      <c r="W61" s="1"/>
      <c r="X61" s="1"/>
      <c r="Y61" s="1"/>
      <c r="Z61" s="1"/>
      <c r="AA61" s="1"/>
      <c r="AB61" s="1"/>
    </row>
    <row r="62" spans="1:28" x14ac:dyDescent="0.25">
      <c r="A62" s="1"/>
      <c r="B62" s="25"/>
      <c r="C62" s="109" t="s">
        <v>250</v>
      </c>
      <c r="D62" s="24">
        <v>1560</v>
      </c>
      <c r="E62" s="109" t="s">
        <v>232</v>
      </c>
      <c r="H62" s="1"/>
      <c r="I62" s="1"/>
      <c r="J62" s="1"/>
      <c r="K62" s="1"/>
      <c r="L62" s="1"/>
      <c r="M62" s="1"/>
      <c r="N62" s="1"/>
      <c r="O62" s="1"/>
      <c r="P62" s="1"/>
      <c r="Q62" s="1"/>
      <c r="R62" s="1"/>
      <c r="S62" s="1"/>
      <c r="T62" s="1"/>
      <c r="U62" s="1"/>
      <c r="V62" s="1"/>
      <c r="W62" s="1"/>
      <c r="X62" s="1"/>
      <c r="Y62" s="1"/>
      <c r="Z62" s="1"/>
      <c r="AA62" s="1"/>
      <c r="AB62" s="1"/>
    </row>
    <row r="63" spans="1:28" x14ac:dyDescent="0.25">
      <c r="A63" s="1"/>
      <c r="B63" s="25"/>
      <c r="C63" s="109" t="s">
        <v>251</v>
      </c>
      <c r="D63" s="24">
        <v>1563</v>
      </c>
      <c r="E63" s="109" t="s">
        <v>232</v>
      </c>
      <c r="H63" s="1"/>
      <c r="I63" s="1"/>
      <c r="J63" s="1"/>
      <c r="K63" s="1"/>
      <c r="L63" s="1"/>
      <c r="M63" s="1"/>
      <c r="N63" s="1"/>
      <c r="O63" s="1"/>
      <c r="P63" s="1"/>
      <c r="Q63" s="1"/>
      <c r="R63" s="1"/>
      <c r="S63" s="1"/>
      <c r="T63" s="1"/>
      <c r="U63" s="1"/>
      <c r="V63" s="1"/>
      <c r="W63" s="1"/>
      <c r="X63" s="1"/>
      <c r="Y63" s="1"/>
      <c r="Z63" s="1"/>
      <c r="AA63" s="1"/>
      <c r="AB63" s="1"/>
    </row>
    <row r="64" spans="1:28" x14ac:dyDescent="0.25">
      <c r="A64" s="1"/>
      <c r="B64" s="25"/>
      <c r="C64" s="109" t="s">
        <v>252</v>
      </c>
      <c r="D64" s="24">
        <v>1566</v>
      </c>
      <c r="E64" s="109" t="s">
        <v>232</v>
      </c>
      <c r="H64" s="1"/>
      <c r="I64" s="1"/>
      <c r="J64" s="1"/>
      <c r="K64" s="1"/>
      <c r="L64" s="1"/>
      <c r="M64" s="1"/>
      <c r="N64" s="1"/>
      <c r="O64" s="1"/>
      <c r="P64" s="1"/>
      <c r="Q64" s="1"/>
      <c r="R64" s="1"/>
      <c r="S64" s="1"/>
      <c r="T64" s="1"/>
      <c r="U64" s="1"/>
      <c r="V64" s="1"/>
      <c r="W64" s="1"/>
      <c r="X64" s="1"/>
      <c r="Y64" s="1"/>
      <c r="Z64" s="1"/>
      <c r="AA64" s="1"/>
      <c r="AB64" s="1"/>
    </row>
    <row r="65" spans="1:28" x14ac:dyDescent="0.25">
      <c r="A65" s="1"/>
      <c r="B65" s="25"/>
      <c r="C65" s="109" t="s">
        <v>253</v>
      </c>
      <c r="D65" s="24">
        <v>1573</v>
      </c>
      <c r="E65" s="109" t="s">
        <v>232</v>
      </c>
      <c r="H65" s="1"/>
      <c r="I65" s="1"/>
      <c r="J65" s="1"/>
      <c r="K65" s="1"/>
      <c r="L65" s="1"/>
      <c r="M65" s="1"/>
      <c r="N65" s="1"/>
      <c r="O65" s="1"/>
      <c r="P65" s="1"/>
      <c r="Q65" s="1"/>
      <c r="R65" s="1"/>
      <c r="S65" s="1"/>
      <c r="T65" s="1"/>
      <c r="U65" s="1"/>
      <c r="V65" s="1"/>
      <c r="W65" s="1"/>
      <c r="X65" s="1"/>
      <c r="Y65" s="1"/>
      <c r="Z65" s="1"/>
      <c r="AA65" s="1"/>
      <c r="AB65" s="1"/>
    </row>
    <row r="66" spans="1:28" x14ac:dyDescent="0.25">
      <c r="A66" s="1"/>
      <c r="B66" s="25"/>
      <c r="C66" s="109" t="s">
        <v>254</v>
      </c>
      <c r="D66" s="24">
        <v>1576</v>
      </c>
      <c r="E66" s="109" t="s">
        <v>232</v>
      </c>
      <c r="H66" s="1"/>
      <c r="I66" s="1"/>
      <c r="J66" s="1"/>
      <c r="K66" s="1"/>
      <c r="L66" s="1"/>
      <c r="M66" s="1"/>
      <c r="N66" s="1"/>
      <c r="O66" s="1"/>
      <c r="P66" s="1"/>
      <c r="Q66" s="1"/>
      <c r="R66" s="1"/>
      <c r="S66" s="1"/>
      <c r="T66" s="1"/>
      <c r="U66" s="1"/>
      <c r="V66" s="1"/>
      <c r="W66" s="1"/>
      <c r="X66" s="1"/>
      <c r="Y66" s="1"/>
      <c r="Z66" s="1"/>
      <c r="AA66" s="1"/>
      <c r="AB66" s="1"/>
    </row>
    <row r="67" spans="1:28" x14ac:dyDescent="0.25">
      <c r="A67" s="1"/>
      <c r="B67" s="25"/>
      <c r="C67" s="109" t="s">
        <v>255</v>
      </c>
      <c r="D67" s="24">
        <v>1577</v>
      </c>
      <c r="E67" s="109" t="s">
        <v>232</v>
      </c>
      <c r="H67" s="1"/>
      <c r="I67" s="1"/>
      <c r="J67" s="1"/>
      <c r="K67" s="1"/>
      <c r="L67" s="1"/>
      <c r="M67" s="1"/>
      <c r="N67" s="1"/>
      <c r="O67" s="1"/>
      <c r="P67" s="1"/>
      <c r="Q67" s="1"/>
      <c r="R67" s="1"/>
      <c r="S67" s="1"/>
      <c r="T67" s="1"/>
      <c r="U67" s="1"/>
      <c r="V67" s="1"/>
      <c r="W67" s="1"/>
      <c r="X67" s="1"/>
      <c r="Y67" s="1"/>
      <c r="Z67" s="1"/>
      <c r="AA67" s="1"/>
      <c r="AB67" s="1"/>
    </row>
    <row r="68" spans="1:28" x14ac:dyDescent="0.25">
      <c r="A68" s="1"/>
      <c r="B68" s="25"/>
      <c r="C68" s="109" t="s">
        <v>256</v>
      </c>
      <c r="D68" s="24">
        <v>1578</v>
      </c>
      <c r="E68" s="109" t="s">
        <v>232</v>
      </c>
      <c r="H68" s="1"/>
      <c r="I68" s="1"/>
      <c r="J68" s="1"/>
      <c r="K68" s="1"/>
      <c r="L68" s="1"/>
      <c r="M68" s="1"/>
      <c r="N68" s="1"/>
      <c r="O68" s="1"/>
      <c r="P68" s="1"/>
      <c r="Q68" s="1"/>
      <c r="R68" s="1"/>
      <c r="S68" s="1"/>
      <c r="T68" s="1"/>
      <c r="U68" s="1"/>
      <c r="V68" s="1"/>
      <c r="W68" s="1"/>
      <c r="X68" s="1"/>
      <c r="Y68" s="1"/>
      <c r="Z68" s="1"/>
      <c r="AA68" s="1"/>
      <c r="AB68" s="1"/>
    </row>
    <row r="69" spans="1:28" x14ac:dyDescent="0.25">
      <c r="A69" s="1"/>
      <c r="B69" s="25"/>
      <c r="C69" s="109" t="s">
        <v>257</v>
      </c>
      <c r="D69" s="24">
        <v>1579</v>
      </c>
      <c r="E69" s="109" t="s">
        <v>232</v>
      </c>
      <c r="H69" s="1"/>
      <c r="I69" s="1"/>
      <c r="J69" s="1"/>
      <c r="K69" s="1"/>
      <c r="L69" s="1"/>
      <c r="M69" s="1"/>
      <c r="N69" s="1"/>
      <c r="O69" s="1"/>
      <c r="P69" s="1"/>
      <c r="Q69" s="1"/>
      <c r="R69" s="1"/>
      <c r="S69" s="1"/>
      <c r="T69" s="1"/>
      <c r="U69" s="1"/>
      <c r="V69" s="1"/>
      <c r="W69" s="1"/>
      <c r="X69" s="1"/>
      <c r="Y69" s="1"/>
      <c r="Z69" s="1"/>
      <c r="AA69" s="1"/>
      <c r="AB69" s="1"/>
    </row>
    <row r="70" spans="1:28" x14ac:dyDescent="0.25">
      <c r="A70" s="1"/>
      <c r="B70" s="25"/>
      <c r="C70" s="109" t="s">
        <v>258</v>
      </c>
      <c r="D70" s="24">
        <v>1804</v>
      </c>
      <c r="E70" s="109" t="s">
        <v>259</v>
      </c>
      <c r="H70" s="1"/>
      <c r="I70" s="1"/>
      <c r="J70" s="1"/>
      <c r="K70" s="1"/>
      <c r="L70" s="1"/>
      <c r="M70" s="1"/>
      <c r="N70" s="1"/>
      <c r="O70" s="1"/>
      <c r="P70" s="1"/>
      <c r="Q70" s="1"/>
      <c r="R70" s="1"/>
      <c r="S70" s="1"/>
      <c r="T70" s="1"/>
      <c r="U70" s="1"/>
      <c r="V70" s="1"/>
      <c r="W70" s="1"/>
      <c r="X70" s="1"/>
      <c r="Y70" s="1"/>
      <c r="Z70" s="1"/>
      <c r="AA70" s="1"/>
      <c r="AB70" s="1"/>
    </row>
    <row r="71" spans="1:28" x14ac:dyDescent="0.25">
      <c r="A71" s="1"/>
      <c r="B71" s="25"/>
      <c r="C71" s="109" t="s">
        <v>260</v>
      </c>
      <c r="D71" s="24">
        <v>1806</v>
      </c>
      <c r="E71" s="109" t="s">
        <v>259</v>
      </c>
      <c r="H71" s="1"/>
      <c r="I71" s="1"/>
      <c r="J71" s="1"/>
      <c r="K71" s="1"/>
      <c r="L71" s="1"/>
      <c r="M71" s="1"/>
      <c r="N71" s="1"/>
      <c r="O71" s="1"/>
      <c r="P71" s="1"/>
      <c r="Q71" s="1"/>
      <c r="R71" s="1"/>
      <c r="S71" s="1"/>
      <c r="T71" s="1"/>
      <c r="U71" s="1"/>
      <c r="V71" s="1"/>
      <c r="W71" s="1"/>
      <c r="X71" s="1"/>
      <c r="Y71" s="1"/>
      <c r="Z71" s="1"/>
      <c r="AA71" s="1"/>
      <c r="AB71" s="1"/>
    </row>
    <row r="72" spans="1:28" x14ac:dyDescent="0.25">
      <c r="A72" s="1"/>
      <c r="B72" s="25"/>
      <c r="C72" s="109" t="s">
        <v>261</v>
      </c>
      <c r="D72" s="24">
        <v>1811</v>
      </c>
      <c r="E72" s="109" t="s">
        <v>259</v>
      </c>
      <c r="H72" s="1"/>
      <c r="I72" s="1"/>
      <c r="J72" s="1"/>
      <c r="K72" s="1"/>
      <c r="L72" s="1"/>
      <c r="M72" s="1"/>
      <c r="N72" s="1"/>
      <c r="O72" s="1"/>
      <c r="P72" s="1"/>
      <c r="Q72" s="1"/>
      <c r="R72" s="1"/>
      <c r="S72" s="1"/>
      <c r="T72" s="1"/>
      <c r="U72" s="1"/>
      <c r="V72" s="1"/>
      <c r="W72" s="1"/>
      <c r="X72" s="1"/>
      <c r="Y72" s="1"/>
      <c r="Z72" s="1"/>
      <c r="AA72" s="1"/>
      <c r="AB72" s="1"/>
    </row>
    <row r="73" spans="1:28" x14ac:dyDescent="0.25">
      <c r="A73" s="1"/>
      <c r="B73" s="25"/>
      <c r="C73" s="109" t="s">
        <v>262</v>
      </c>
      <c r="D73" s="24">
        <v>1812</v>
      </c>
      <c r="E73" s="109" t="s">
        <v>259</v>
      </c>
      <c r="H73" s="1"/>
      <c r="I73" s="1"/>
      <c r="J73" s="1"/>
      <c r="K73" s="1"/>
      <c r="L73" s="1"/>
      <c r="M73" s="1"/>
      <c r="N73" s="1"/>
      <c r="O73" s="1"/>
      <c r="P73" s="1"/>
      <c r="Q73" s="1"/>
      <c r="R73" s="1"/>
      <c r="S73" s="1"/>
      <c r="T73" s="1"/>
      <c r="U73" s="1"/>
      <c r="V73" s="1"/>
      <c r="W73" s="1"/>
      <c r="X73" s="1"/>
      <c r="Y73" s="1"/>
      <c r="Z73" s="1"/>
      <c r="AA73" s="1"/>
      <c r="AB73" s="1"/>
    </row>
    <row r="74" spans="1:28" x14ac:dyDescent="0.25">
      <c r="A74" s="1"/>
      <c r="B74" s="25"/>
      <c r="C74" s="109" t="s">
        <v>263</v>
      </c>
      <c r="D74" s="24">
        <v>1813</v>
      </c>
      <c r="E74" s="109" t="s">
        <v>259</v>
      </c>
      <c r="H74" s="1"/>
      <c r="I74" s="1"/>
      <c r="J74" s="1"/>
      <c r="K74" s="1"/>
      <c r="L74" s="1"/>
      <c r="M74" s="1"/>
      <c r="N74" s="1"/>
      <c r="O74" s="1"/>
      <c r="P74" s="1"/>
      <c r="Q74" s="1"/>
      <c r="R74" s="1"/>
      <c r="S74" s="1"/>
      <c r="T74" s="1"/>
      <c r="U74" s="1"/>
      <c r="V74" s="1"/>
      <c r="W74" s="1"/>
      <c r="X74" s="1"/>
      <c r="Y74" s="1"/>
      <c r="Z74" s="1"/>
      <c r="AA74" s="1"/>
      <c r="AB74" s="1"/>
    </row>
    <row r="75" spans="1:28" x14ac:dyDescent="0.25">
      <c r="A75" s="1"/>
      <c r="B75" s="25"/>
      <c r="C75" s="109" t="s">
        <v>264</v>
      </c>
      <c r="D75" s="24">
        <v>1815</v>
      </c>
      <c r="E75" s="109" t="s">
        <v>259</v>
      </c>
      <c r="H75" s="1"/>
      <c r="I75" s="1"/>
      <c r="J75" s="1"/>
      <c r="K75" s="1"/>
      <c r="L75" s="1"/>
      <c r="M75" s="1"/>
      <c r="N75" s="1"/>
      <c r="O75" s="1"/>
      <c r="P75" s="1"/>
      <c r="Q75" s="1"/>
      <c r="R75" s="1"/>
      <c r="S75" s="1"/>
      <c r="T75" s="1"/>
      <c r="U75" s="1"/>
      <c r="V75" s="1"/>
      <c r="W75" s="1"/>
      <c r="X75" s="1"/>
      <c r="Y75" s="1"/>
      <c r="Z75" s="1"/>
      <c r="AA75" s="1"/>
      <c r="AB75" s="1"/>
    </row>
    <row r="76" spans="1:28" x14ac:dyDescent="0.25">
      <c r="A76" s="1"/>
      <c r="B76" s="25"/>
      <c r="C76" s="109" t="s">
        <v>265</v>
      </c>
      <c r="D76" s="24">
        <v>1816</v>
      </c>
      <c r="E76" s="109" t="s">
        <v>259</v>
      </c>
      <c r="H76" s="1"/>
      <c r="I76" s="1"/>
      <c r="J76" s="1"/>
      <c r="K76" s="1"/>
      <c r="L76" s="1"/>
      <c r="M76" s="1"/>
      <c r="N76" s="1"/>
      <c r="O76" s="1"/>
      <c r="P76" s="1"/>
      <c r="Q76" s="1"/>
      <c r="R76" s="1"/>
      <c r="S76" s="1"/>
      <c r="T76" s="1"/>
      <c r="U76" s="1"/>
      <c r="V76" s="1"/>
      <c r="W76" s="1"/>
      <c r="X76" s="1"/>
      <c r="Y76" s="1"/>
      <c r="Z76" s="1"/>
      <c r="AA76" s="1"/>
      <c r="AB76" s="1"/>
    </row>
    <row r="77" spans="1:28" x14ac:dyDescent="0.25">
      <c r="A77" s="1"/>
      <c r="B77" s="25"/>
      <c r="C77" s="109" t="s">
        <v>266</v>
      </c>
      <c r="D77" s="24">
        <v>1818</v>
      </c>
      <c r="E77" s="109" t="s">
        <v>259</v>
      </c>
      <c r="H77" s="1"/>
      <c r="I77" s="1"/>
      <c r="J77" s="1"/>
      <c r="K77" s="1"/>
      <c r="L77" s="1"/>
      <c r="M77" s="1"/>
      <c r="N77" s="1"/>
      <c r="O77" s="1"/>
      <c r="P77" s="1"/>
      <c r="Q77" s="1"/>
      <c r="R77" s="1"/>
      <c r="S77" s="1"/>
      <c r="T77" s="1"/>
      <c r="U77" s="1"/>
      <c r="V77" s="1"/>
      <c r="W77" s="1"/>
      <c r="X77" s="1"/>
      <c r="Y77" s="1"/>
      <c r="Z77" s="1"/>
      <c r="AA77" s="1"/>
      <c r="AB77" s="1"/>
    </row>
    <row r="78" spans="1:28" x14ac:dyDescent="0.25">
      <c r="A78" s="1"/>
      <c r="B78" s="25"/>
      <c r="C78" s="109" t="s">
        <v>267</v>
      </c>
      <c r="D78" s="24">
        <v>1820</v>
      </c>
      <c r="E78" s="109" t="s">
        <v>259</v>
      </c>
      <c r="H78" s="1"/>
      <c r="I78" s="1"/>
      <c r="J78" s="1"/>
      <c r="K78" s="1"/>
      <c r="L78" s="1"/>
      <c r="M78" s="1"/>
      <c r="N78" s="1"/>
      <c r="O78" s="1"/>
      <c r="P78" s="1"/>
      <c r="Q78" s="1"/>
      <c r="R78" s="1"/>
      <c r="S78" s="1"/>
      <c r="T78" s="1"/>
      <c r="U78" s="1"/>
      <c r="V78" s="1"/>
      <c r="W78" s="1"/>
      <c r="X78" s="1"/>
      <c r="Y78" s="1"/>
      <c r="Z78" s="1"/>
      <c r="AA78" s="1"/>
      <c r="AB78" s="1"/>
    </row>
    <row r="79" spans="1:28" x14ac:dyDescent="0.25">
      <c r="A79" s="1"/>
      <c r="B79" s="25"/>
      <c r="C79" s="109" t="s">
        <v>268</v>
      </c>
      <c r="D79" s="24">
        <v>1822</v>
      </c>
      <c r="E79" s="109" t="s">
        <v>259</v>
      </c>
      <c r="H79" s="1"/>
      <c r="I79" s="1"/>
      <c r="J79" s="1"/>
      <c r="K79" s="1"/>
      <c r="L79" s="1"/>
      <c r="M79" s="1"/>
      <c r="N79" s="1"/>
      <c r="O79" s="1"/>
      <c r="P79" s="1"/>
      <c r="Q79" s="1"/>
      <c r="R79" s="1"/>
      <c r="S79" s="1"/>
      <c r="T79" s="1"/>
      <c r="U79" s="1"/>
      <c r="V79" s="1"/>
      <c r="W79" s="1"/>
      <c r="X79" s="1"/>
      <c r="Y79" s="1"/>
      <c r="Z79" s="1"/>
      <c r="AA79" s="1"/>
      <c r="AB79" s="1"/>
    </row>
    <row r="80" spans="1:28" x14ac:dyDescent="0.25">
      <c r="A80" s="1"/>
      <c r="B80" s="25"/>
      <c r="C80" s="109" t="s">
        <v>269</v>
      </c>
      <c r="D80" s="24">
        <v>1824</v>
      </c>
      <c r="E80" s="109" t="s">
        <v>259</v>
      </c>
      <c r="H80" s="1"/>
      <c r="I80" s="1"/>
      <c r="J80" s="1"/>
      <c r="K80" s="1"/>
      <c r="L80" s="1"/>
      <c r="M80" s="1"/>
      <c r="N80" s="1"/>
      <c r="O80" s="1"/>
      <c r="P80" s="1"/>
      <c r="Q80" s="1"/>
      <c r="R80" s="1"/>
      <c r="S80" s="1"/>
      <c r="T80" s="1"/>
      <c r="U80" s="1"/>
      <c r="V80" s="1"/>
      <c r="W80" s="1"/>
      <c r="X80" s="1"/>
      <c r="Y80" s="1"/>
      <c r="Z80" s="1"/>
      <c r="AA80" s="1"/>
      <c r="AB80" s="1"/>
    </row>
    <row r="81" spans="1:28" x14ac:dyDescent="0.25">
      <c r="A81" s="1"/>
      <c r="B81" s="25"/>
      <c r="C81" s="109" t="s">
        <v>270</v>
      </c>
      <c r="D81" s="24">
        <v>1825</v>
      </c>
      <c r="E81" s="109" t="s">
        <v>259</v>
      </c>
      <c r="H81" s="1"/>
      <c r="I81" s="1"/>
      <c r="J81" s="1"/>
      <c r="K81" s="1"/>
      <c r="L81" s="1"/>
      <c r="M81" s="1"/>
      <c r="N81" s="1"/>
      <c r="O81" s="1"/>
      <c r="P81" s="1"/>
      <c r="Q81" s="1"/>
      <c r="R81" s="1"/>
      <c r="S81" s="1"/>
      <c r="T81" s="1"/>
      <c r="U81" s="1"/>
      <c r="V81" s="1"/>
      <c r="W81" s="1"/>
      <c r="X81" s="1"/>
      <c r="Y81" s="1"/>
      <c r="Z81" s="1"/>
      <c r="AA81" s="1"/>
      <c r="AB81" s="1"/>
    </row>
    <row r="82" spans="1:28" x14ac:dyDescent="0.25">
      <c r="A82" s="1"/>
      <c r="B82" s="25"/>
      <c r="C82" s="109" t="s">
        <v>271</v>
      </c>
      <c r="D82" s="24">
        <v>1826</v>
      </c>
      <c r="E82" s="109" t="s">
        <v>259</v>
      </c>
      <c r="H82" s="1"/>
      <c r="I82" s="1"/>
      <c r="J82" s="1"/>
      <c r="K82" s="1"/>
      <c r="L82" s="1"/>
      <c r="M82" s="1"/>
      <c r="N82" s="1"/>
      <c r="O82" s="1"/>
      <c r="P82" s="1"/>
      <c r="Q82" s="1"/>
      <c r="R82" s="1"/>
      <c r="S82" s="1"/>
      <c r="T82" s="1"/>
      <c r="U82" s="1"/>
      <c r="V82" s="1"/>
      <c r="W82" s="1"/>
      <c r="X82" s="1"/>
      <c r="Y82" s="1"/>
      <c r="Z82" s="1"/>
      <c r="AA82" s="1"/>
      <c r="AB82" s="1"/>
    </row>
    <row r="83" spans="1:28" x14ac:dyDescent="0.25">
      <c r="A83" s="1"/>
      <c r="B83" s="25"/>
      <c r="C83" s="109" t="s">
        <v>272</v>
      </c>
      <c r="D83" s="24">
        <v>1827</v>
      </c>
      <c r="E83" s="109" t="s">
        <v>259</v>
      </c>
      <c r="H83" s="1"/>
      <c r="I83" s="1"/>
      <c r="J83" s="1"/>
      <c r="K83" s="1"/>
      <c r="L83" s="1"/>
      <c r="M83" s="1"/>
      <c r="N83" s="1"/>
      <c r="O83" s="1"/>
      <c r="P83" s="1"/>
      <c r="Q83" s="1"/>
      <c r="R83" s="1"/>
      <c r="S83" s="1"/>
      <c r="T83" s="1"/>
      <c r="U83" s="1"/>
      <c r="V83" s="1"/>
      <c r="W83" s="1"/>
      <c r="X83" s="1"/>
      <c r="Y83" s="1"/>
      <c r="Z83" s="1"/>
      <c r="AA83" s="1"/>
      <c r="AB83" s="1"/>
    </row>
    <row r="84" spans="1:28" x14ac:dyDescent="0.25">
      <c r="A84" s="1"/>
      <c r="B84" s="25"/>
      <c r="C84" s="109" t="s">
        <v>273</v>
      </c>
      <c r="D84" s="24">
        <v>1828</v>
      </c>
      <c r="E84" s="109" t="s">
        <v>259</v>
      </c>
      <c r="H84" s="1"/>
      <c r="I84" s="1"/>
      <c r="J84" s="1"/>
      <c r="K84" s="1"/>
      <c r="L84" s="1"/>
      <c r="M84" s="1"/>
      <c r="N84" s="1"/>
      <c r="O84" s="1"/>
      <c r="P84" s="1"/>
      <c r="Q84" s="1"/>
      <c r="R84" s="1"/>
      <c r="S84" s="1"/>
      <c r="T84" s="1"/>
      <c r="U84" s="1"/>
      <c r="V84" s="1"/>
      <c r="W84" s="1"/>
      <c r="X84" s="1"/>
      <c r="Y84" s="1"/>
      <c r="Z84" s="1"/>
      <c r="AA84" s="1"/>
      <c r="AB84" s="1"/>
    </row>
    <row r="85" spans="1:28" x14ac:dyDescent="0.25">
      <c r="A85" s="1"/>
      <c r="B85" s="25"/>
      <c r="C85" s="109" t="s">
        <v>274</v>
      </c>
      <c r="D85" s="24">
        <v>1832</v>
      </c>
      <c r="E85" s="109" t="s">
        <v>259</v>
      </c>
      <c r="H85" s="1"/>
      <c r="I85" s="1"/>
      <c r="J85" s="1"/>
      <c r="K85" s="1"/>
      <c r="L85" s="1"/>
      <c r="M85" s="1"/>
      <c r="N85" s="1"/>
      <c r="O85" s="1"/>
      <c r="P85" s="1"/>
      <c r="Q85" s="1"/>
      <c r="R85" s="1"/>
      <c r="S85" s="1"/>
      <c r="T85" s="1"/>
      <c r="U85" s="1"/>
      <c r="V85" s="1"/>
      <c r="W85" s="1"/>
      <c r="X85" s="1"/>
      <c r="Y85" s="1"/>
      <c r="Z85" s="1"/>
      <c r="AA85" s="1"/>
      <c r="AB85" s="1"/>
    </row>
    <row r="86" spans="1:28" x14ac:dyDescent="0.25">
      <c r="A86" s="1"/>
      <c r="B86" s="25"/>
      <c r="C86" s="109" t="s">
        <v>275</v>
      </c>
      <c r="D86" s="24">
        <v>1833</v>
      </c>
      <c r="E86" s="109" t="s">
        <v>259</v>
      </c>
      <c r="H86" s="1"/>
      <c r="I86" s="1"/>
      <c r="J86" s="1"/>
      <c r="K86" s="1"/>
      <c r="L86" s="1"/>
      <c r="M86" s="1"/>
      <c r="N86" s="1"/>
      <c r="O86" s="1"/>
      <c r="P86" s="1"/>
      <c r="Q86" s="1"/>
      <c r="R86" s="1"/>
      <c r="S86" s="1"/>
      <c r="T86" s="1"/>
      <c r="U86" s="1"/>
      <c r="V86" s="1"/>
      <c r="W86" s="1"/>
      <c r="X86" s="1"/>
      <c r="Y86" s="1"/>
      <c r="Z86" s="1"/>
      <c r="AA86" s="1"/>
      <c r="AB86" s="1"/>
    </row>
    <row r="87" spans="1:28" x14ac:dyDescent="0.25">
      <c r="A87" s="1"/>
      <c r="B87" s="25"/>
      <c r="C87" s="109" t="s">
        <v>276</v>
      </c>
      <c r="D87" s="24">
        <v>1834</v>
      </c>
      <c r="E87" s="109" t="s">
        <v>259</v>
      </c>
      <c r="H87" s="1"/>
      <c r="I87" s="1"/>
      <c r="J87" s="1"/>
      <c r="K87" s="1"/>
      <c r="L87" s="1"/>
      <c r="M87" s="1"/>
      <c r="N87" s="1"/>
      <c r="O87" s="1"/>
      <c r="P87" s="1"/>
      <c r="Q87" s="1"/>
      <c r="R87" s="1"/>
      <c r="S87" s="1"/>
      <c r="T87" s="1"/>
      <c r="U87" s="1"/>
      <c r="V87" s="1"/>
      <c r="W87" s="1"/>
      <c r="X87" s="1"/>
      <c r="Y87" s="1"/>
      <c r="Z87" s="1"/>
      <c r="AA87" s="1"/>
      <c r="AB87" s="1"/>
    </row>
    <row r="88" spans="1:28" x14ac:dyDescent="0.25">
      <c r="A88" s="1"/>
      <c r="B88" s="25"/>
      <c r="C88" s="109" t="s">
        <v>277</v>
      </c>
      <c r="D88" s="24">
        <v>1835</v>
      </c>
      <c r="E88" s="109" t="s">
        <v>259</v>
      </c>
      <c r="H88" s="1"/>
      <c r="I88" s="1"/>
      <c r="J88" s="1"/>
      <c r="K88" s="1"/>
      <c r="L88" s="1"/>
      <c r="M88" s="1"/>
      <c r="N88" s="1"/>
      <c r="O88" s="1"/>
      <c r="P88" s="1"/>
      <c r="Q88" s="1"/>
      <c r="R88" s="1"/>
      <c r="S88" s="1"/>
      <c r="T88" s="1"/>
      <c r="U88" s="1"/>
      <c r="V88" s="1"/>
      <c r="W88" s="1"/>
      <c r="X88" s="1"/>
      <c r="Y88" s="1"/>
      <c r="Z88" s="1"/>
      <c r="AA88" s="1"/>
      <c r="AB88" s="1"/>
    </row>
    <row r="89" spans="1:28" x14ac:dyDescent="0.25">
      <c r="A89" s="1"/>
      <c r="B89" s="25"/>
      <c r="C89" s="109" t="s">
        <v>278</v>
      </c>
      <c r="D89" s="24">
        <v>1836</v>
      </c>
      <c r="E89" s="109" t="s">
        <v>259</v>
      </c>
      <c r="H89" s="1"/>
      <c r="I89" s="1"/>
      <c r="J89" s="1"/>
      <c r="K89" s="1"/>
      <c r="L89" s="1"/>
      <c r="M89" s="1"/>
      <c r="N89" s="1"/>
      <c r="O89" s="1"/>
      <c r="P89" s="1"/>
      <c r="Q89" s="1"/>
      <c r="R89" s="1"/>
      <c r="S89" s="1"/>
      <c r="T89" s="1"/>
      <c r="U89" s="1"/>
      <c r="V89" s="1"/>
      <c r="W89" s="1"/>
      <c r="X89" s="1"/>
      <c r="Y89" s="1"/>
      <c r="Z89" s="1"/>
      <c r="AA89" s="1"/>
      <c r="AB89" s="1"/>
    </row>
    <row r="90" spans="1:28" x14ac:dyDescent="0.25">
      <c r="A90" s="1"/>
      <c r="B90" s="25"/>
      <c r="C90" s="109" t="s">
        <v>279</v>
      </c>
      <c r="D90" s="24">
        <v>1837</v>
      </c>
      <c r="E90" s="109" t="s">
        <v>259</v>
      </c>
      <c r="H90" s="1"/>
      <c r="I90" s="1"/>
      <c r="J90" s="1"/>
      <c r="K90" s="1"/>
      <c r="L90" s="1"/>
      <c r="M90" s="1"/>
      <c r="N90" s="1"/>
      <c r="O90" s="1"/>
      <c r="P90" s="1"/>
      <c r="Q90" s="1"/>
      <c r="R90" s="1"/>
      <c r="S90" s="1"/>
      <c r="T90" s="1"/>
      <c r="U90" s="1"/>
      <c r="V90" s="1"/>
      <c r="W90" s="1"/>
      <c r="X90" s="1"/>
      <c r="Y90" s="1"/>
      <c r="Z90" s="1"/>
      <c r="AA90" s="1"/>
      <c r="AB90" s="1"/>
    </row>
    <row r="91" spans="1:28" x14ac:dyDescent="0.25">
      <c r="A91" s="1"/>
      <c r="B91" s="25"/>
      <c r="C91" s="109" t="s">
        <v>280</v>
      </c>
      <c r="D91" s="24">
        <v>1838</v>
      </c>
      <c r="E91" s="109" t="s">
        <v>259</v>
      </c>
      <c r="H91" s="1"/>
      <c r="I91" s="1"/>
      <c r="J91" s="1"/>
      <c r="K91" s="1"/>
      <c r="L91" s="1"/>
      <c r="M91" s="1"/>
      <c r="N91" s="1"/>
      <c r="O91" s="1"/>
      <c r="P91" s="1"/>
      <c r="Q91" s="1"/>
      <c r="R91" s="1"/>
      <c r="S91" s="1"/>
      <c r="T91" s="1"/>
      <c r="U91" s="1"/>
      <c r="V91" s="1"/>
      <c r="W91" s="1"/>
      <c r="X91" s="1"/>
      <c r="Y91" s="1"/>
      <c r="Z91" s="1"/>
      <c r="AA91" s="1"/>
      <c r="AB91" s="1"/>
    </row>
    <row r="92" spans="1:28" x14ac:dyDescent="0.25">
      <c r="A92" s="1"/>
      <c r="B92" s="25"/>
      <c r="C92" s="109" t="s">
        <v>281</v>
      </c>
      <c r="D92" s="24">
        <v>1839</v>
      </c>
      <c r="E92" s="109" t="s">
        <v>259</v>
      </c>
      <c r="H92" s="1"/>
      <c r="I92" s="1"/>
      <c r="J92" s="1"/>
      <c r="K92" s="1"/>
      <c r="L92" s="1"/>
      <c r="M92" s="1"/>
      <c r="N92" s="1"/>
      <c r="O92" s="1"/>
      <c r="P92" s="1"/>
      <c r="Q92" s="1"/>
      <c r="R92" s="1"/>
      <c r="S92" s="1"/>
      <c r="T92" s="1"/>
      <c r="U92" s="1"/>
      <c r="V92" s="1"/>
      <c r="W92" s="1"/>
      <c r="X92" s="1"/>
      <c r="Y92" s="1"/>
      <c r="Z92" s="1"/>
      <c r="AA92" s="1"/>
      <c r="AB92" s="1"/>
    </row>
    <row r="93" spans="1:28" x14ac:dyDescent="0.25">
      <c r="A93" s="1"/>
      <c r="B93" s="25"/>
      <c r="C93" s="109" t="s">
        <v>282</v>
      </c>
      <c r="D93" s="24">
        <v>1840</v>
      </c>
      <c r="E93" s="109" t="s">
        <v>259</v>
      </c>
      <c r="H93" s="1"/>
      <c r="I93" s="1"/>
      <c r="J93" s="1"/>
      <c r="K93" s="1"/>
      <c r="L93" s="1"/>
      <c r="M93" s="1"/>
      <c r="N93" s="1"/>
      <c r="O93" s="1"/>
      <c r="P93" s="1"/>
      <c r="Q93" s="1"/>
      <c r="R93" s="1"/>
      <c r="S93" s="1"/>
      <c r="T93" s="1"/>
      <c r="U93" s="1"/>
      <c r="V93" s="1"/>
      <c r="W93" s="1"/>
      <c r="X93" s="1"/>
      <c r="Y93" s="1"/>
      <c r="Z93" s="1"/>
      <c r="AA93" s="1"/>
      <c r="AB93" s="1"/>
    </row>
    <row r="94" spans="1:28" x14ac:dyDescent="0.25">
      <c r="A94" s="1"/>
      <c r="B94" s="25"/>
      <c r="C94" s="109" t="s">
        <v>283</v>
      </c>
      <c r="D94" s="24">
        <v>1841</v>
      </c>
      <c r="E94" s="109" t="s">
        <v>259</v>
      </c>
      <c r="H94" s="1"/>
      <c r="I94" s="1"/>
      <c r="J94" s="1"/>
      <c r="K94" s="1"/>
      <c r="L94" s="1"/>
      <c r="M94" s="1"/>
      <c r="N94" s="1"/>
      <c r="O94" s="1"/>
      <c r="P94" s="1"/>
      <c r="Q94" s="1"/>
      <c r="R94" s="1"/>
      <c r="S94" s="1"/>
      <c r="T94" s="1"/>
      <c r="U94" s="1"/>
      <c r="V94" s="1"/>
      <c r="W94" s="1"/>
      <c r="X94" s="1"/>
      <c r="Y94" s="1"/>
      <c r="Z94" s="1"/>
      <c r="AA94" s="1"/>
      <c r="AB94" s="1"/>
    </row>
    <row r="95" spans="1:28" x14ac:dyDescent="0.25">
      <c r="A95" s="1"/>
      <c r="B95" s="25"/>
      <c r="C95" s="109" t="s">
        <v>284</v>
      </c>
      <c r="D95" s="24">
        <v>1845</v>
      </c>
      <c r="E95" s="109" t="s">
        <v>259</v>
      </c>
      <c r="H95" s="1"/>
      <c r="I95" s="1"/>
      <c r="J95" s="1"/>
      <c r="K95" s="1"/>
      <c r="L95" s="1"/>
      <c r="M95" s="1"/>
      <c r="N95" s="1"/>
      <c r="O95" s="1"/>
      <c r="P95" s="1"/>
      <c r="Q95" s="1"/>
      <c r="R95" s="1"/>
      <c r="S95" s="1"/>
      <c r="T95" s="1"/>
      <c r="U95" s="1"/>
      <c r="V95" s="1"/>
      <c r="W95" s="1"/>
      <c r="X95" s="1"/>
      <c r="Y95" s="1"/>
      <c r="Z95" s="1"/>
      <c r="AA95" s="1"/>
      <c r="AB95" s="1"/>
    </row>
    <row r="96" spans="1:28" x14ac:dyDescent="0.25">
      <c r="A96" s="1"/>
      <c r="B96" s="25"/>
      <c r="C96" s="109" t="s">
        <v>285</v>
      </c>
      <c r="D96" s="24">
        <v>1848</v>
      </c>
      <c r="E96" s="109" t="s">
        <v>259</v>
      </c>
      <c r="H96" s="1"/>
      <c r="I96" s="1"/>
      <c r="J96" s="1"/>
      <c r="K96" s="1"/>
      <c r="L96" s="1"/>
      <c r="M96" s="1"/>
      <c r="N96" s="1"/>
      <c r="O96" s="1"/>
      <c r="P96" s="1"/>
      <c r="Q96" s="1"/>
      <c r="R96" s="1"/>
      <c r="S96" s="1"/>
      <c r="T96" s="1"/>
      <c r="U96" s="1"/>
      <c r="V96" s="1"/>
      <c r="W96" s="1"/>
      <c r="X96" s="1"/>
      <c r="Y96" s="1"/>
      <c r="Z96" s="1"/>
      <c r="AA96" s="1"/>
      <c r="AB96" s="1"/>
    </row>
    <row r="97" spans="1:28" x14ac:dyDescent="0.25">
      <c r="A97" s="1"/>
      <c r="B97" s="25"/>
      <c r="C97" s="109" t="s">
        <v>286</v>
      </c>
      <c r="D97" s="24">
        <v>1851</v>
      </c>
      <c r="E97" s="109" t="s">
        <v>259</v>
      </c>
      <c r="H97" s="1"/>
      <c r="I97" s="1"/>
      <c r="J97" s="1"/>
      <c r="K97" s="1"/>
      <c r="L97" s="1"/>
      <c r="M97" s="1"/>
      <c r="N97" s="1"/>
      <c r="O97" s="1"/>
      <c r="P97" s="1"/>
      <c r="Q97" s="1"/>
      <c r="R97" s="1"/>
      <c r="S97" s="1"/>
      <c r="T97" s="1"/>
      <c r="U97" s="1"/>
      <c r="V97" s="1"/>
      <c r="W97" s="1"/>
      <c r="X97" s="1"/>
      <c r="Y97" s="1"/>
      <c r="Z97" s="1"/>
      <c r="AA97" s="1"/>
      <c r="AB97" s="1"/>
    </row>
    <row r="98" spans="1:28" x14ac:dyDescent="0.25">
      <c r="A98" s="1"/>
      <c r="B98" s="25"/>
      <c r="C98" s="109" t="s">
        <v>287</v>
      </c>
      <c r="D98" s="24">
        <v>1853</v>
      </c>
      <c r="E98" s="109" t="s">
        <v>259</v>
      </c>
      <c r="H98" s="1"/>
      <c r="I98" s="1"/>
      <c r="J98" s="1"/>
      <c r="K98" s="1"/>
      <c r="L98" s="1"/>
      <c r="M98" s="1"/>
      <c r="N98" s="1"/>
      <c r="O98" s="1"/>
      <c r="P98" s="1"/>
      <c r="Q98" s="1"/>
      <c r="R98" s="1"/>
      <c r="S98" s="1"/>
      <c r="T98" s="1"/>
      <c r="U98" s="1"/>
      <c r="V98" s="1"/>
      <c r="W98" s="1"/>
      <c r="X98" s="1"/>
      <c r="Y98" s="1"/>
      <c r="Z98" s="1"/>
      <c r="AA98" s="1"/>
      <c r="AB98" s="1"/>
    </row>
    <row r="99" spans="1:28" x14ac:dyDescent="0.25">
      <c r="A99" s="1"/>
      <c r="B99" s="25"/>
      <c r="C99" s="109" t="s">
        <v>288</v>
      </c>
      <c r="D99" s="24">
        <v>1856</v>
      </c>
      <c r="E99" s="109" t="s">
        <v>259</v>
      </c>
      <c r="H99" s="1"/>
      <c r="I99" s="1"/>
      <c r="J99" s="1"/>
      <c r="K99" s="1"/>
      <c r="L99" s="1"/>
      <c r="M99" s="1"/>
      <c r="N99" s="1"/>
      <c r="O99" s="1"/>
      <c r="P99" s="1"/>
      <c r="Q99" s="1"/>
      <c r="R99" s="1"/>
      <c r="S99" s="1"/>
      <c r="T99" s="1"/>
      <c r="U99" s="1"/>
      <c r="V99" s="1"/>
      <c r="W99" s="1"/>
      <c r="X99" s="1"/>
      <c r="Y99" s="1"/>
      <c r="Z99" s="1"/>
      <c r="AA99" s="1"/>
      <c r="AB99" s="1"/>
    </row>
    <row r="100" spans="1:28" x14ac:dyDescent="0.25">
      <c r="A100" s="1"/>
      <c r="B100" s="25"/>
      <c r="C100" s="109" t="s">
        <v>289</v>
      </c>
      <c r="D100" s="24">
        <v>1857</v>
      </c>
      <c r="E100" s="109" t="s">
        <v>259</v>
      </c>
      <c r="H100" s="1"/>
      <c r="I100" s="1"/>
      <c r="J100" s="1"/>
      <c r="K100" s="1"/>
      <c r="L100" s="1"/>
      <c r="M100" s="1"/>
      <c r="N100" s="1"/>
      <c r="O100" s="1"/>
      <c r="P100" s="1"/>
      <c r="Q100" s="1"/>
      <c r="R100" s="1"/>
      <c r="S100" s="1"/>
      <c r="T100" s="1"/>
      <c r="U100" s="1"/>
      <c r="V100" s="1"/>
      <c r="W100" s="1"/>
      <c r="X100" s="1"/>
      <c r="Y100" s="1"/>
      <c r="Z100" s="1"/>
      <c r="AA100" s="1"/>
      <c r="AB100" s="1"/>
    </row>
    <row r="101" spans="1:28" x14ac:dyDescent="0.25">
      <c r="A101" s="1"/>
      <c r="B101" s="25"/>
      <c r="C101" s="109" t="s">
        <v>290</v>
      </c>
      <c r="D101" s="24">
        <v>1859</v>
      </c>
      <c r="E101" s="109" t="s">
        <v>259</v>
      </c>
      <c r="H101" s="1"/>
      <c r="I101" s="1"/>
      <c r="J101" s="1"/>
      <c r="K101" s="1"/>
      <c r="L101" s="1"/>
      <c r="M101" s="1"/>
      <c r="N101" s="1"/>
      <c r="O101" s="1"/>
      <c r="P101" s="1"/>
      <c r="Q101" s="1"/>
      <c r="R101" s="1"/>
      <c r="S101" s="1"/>
      <c r="T101" s="1"/>
      <c r="U101" s="1"/>
      <c r="V101" s="1"/>
      <c r="W101" s="1"/>
      <c r="X101" s="1"/>
      <c r="Y101" s="1"/>
      <c r="Z101" s="1"/>
      <c r="AA101" s="1"/>
      <c r="AB101" s="1"/>
    </row>
    <row r="102" spans="1:28" x14ac:dyDescent="0.25">
      <c r="A102" s="1"/>
      <c r="B102" s="25"/>
      <c r="C102" s="109" t="s">
        <v>291</v>
      </c>
      <c r="D102" s="24">
        <v>1860</v>
      </c>
      <c r="E102" s="109" t="s">
        <v>259</v>
      </c>
      <c r="H102" s="1"/>
      <c r="I102" s="1"/>
      <c r="J102" s="1"/>
      <c r="K102" s="1"/>
      <c r="L102" s="1"/>
      <c r="M102" s="1"/>
      <c r="N102" s="1"/>
      <c r="O102" s="1"/>
      <c r="P102" s="1"/>
      <c r="Q102" s="1"/>
      <c r="R102" s="1"/>
      <c r="S102" s="1"/>
      <c r="T102" s="1"/>
      <c r="U102" s="1"/>
      <c r="V102" s="1"/>
      <c r="W102" s="1"/>
      <c r="X102" s="1"/>
      <c r="Y102" s="1"/>
      <c r="Z102" s="1"/>
      <c r="AA102" s="1"/>
      <c r="AB102" s="1"/>
    </row>
    <row r="103" spans="1:28" x14ac:dyDescent="0.25">
      <c r="A103" s="1"/>
      <c r="B103" s="25"/>
      <c r="C103" s="109" t="s">
        <v>292</v>
      </c>
      <c r="D103" s="24">
        <v>1865</v>
      </c>
      <c r="E103" s="109" t="s">
        <v>259</v>
      </c>
      <c r="H103" s="1"/>
      <c r="I103" s="1"/>
      <c r="J103" s="1"/>
      <c r="K103" s="1"/>
      <c r="L103" s="1"/>
      <c r="M103" s="1"/>
      <c r="N103" s="1"/>
      <c r="O103" s="1"/>
      <c r="P103" s="1"/>
      <c r="Q103" s="1"/>
      <c r="R103" s="1"/>
      <c r="S103" s="1"/>
      <c r="T103" s="1"/>
      <c r="U103" s="1"/>
      <c r="V103" s="1"/>
      <c r="W103" s="1"/>
      <c r="X103" s="1"/>
      <c r="Y103" s="1"/>
      <c r="Z103" s="1"/>
      <c r="AA103" s="1"/>
      <c r="AB103" s="1"/>
    </row>
    <row r="104" spans="1:28" x14ac:dyDescent="0.25">
      <c r="A104" s="1"/>
      <c r="B104" s="25"/>
      <c r="C104" s="109" t="s">
        <v>293</v>
      </c>
      <c r="D104" s="24">
        <v>1866</v>
      </c>
      <c r="E104" s="109" t="s">
        <v>259</v>
      </c>
      <c r="H104" s="1"/>
      <c r="I104" s="1"/>
      <c r="J104" s="1"/>
      <c r="K104" s="1"/>
      <c r="L104" s="1"/>
      <c r="M104" s="1"/>
      <c r="N104" s="1"/>
      <c r="O104" s="1"/>
      <c r="P104" s="1"/>
      <c r="Q104" s="1"/>
      <c r="R104" s="1"/>
      <c r="S104" s="1"/>
      <c r="T104" s="1"/>
      <c r="U104" s="1"/>
      <c r="V104" s="1"/>
      <c r="W104" s="1"/>
      <c r="X104" s="1"/>
      <c r="Y104" s="1"/>
      <c r="Z104" s="1"/>
      <c r="AA104" s="1"/>
      <c r="AB104" s="1"/>
    </row>
    <row r="105" spans="1:28" x14ac:dyDescent="0.25">
      <c r="A105" s="1"/>
      <c r="B105" s="25"/>
      <c r="C105" s="109" t="s">
        <v>294</v>
      </c>
      <c r="D105" s="24">
        <v>1867</v>
      </c>
      <c r="E105" s="109" t="s">
        <v>259</v>
      </c>
      <c r="H105" s="1"/>
      <c r="I105" s="1"/>
      <c r="J105" s="1"/>
      <c r="K105" s="1"/>
      <c r="L105" s="1"/>
      <c r="M105" s="1"/>
      <c r="N105" s="1"/>
      <c r="O105" s="1"/>
      <c r="P105" s="1"/>
      <c r="Q105" s="1"/>
      <c r="R105" s="1"/>
      <c r="S105" s="1"/>
      <c r="T105" s="1"/>
      <c r="U105" s="1"/>
      <c r="V105" s="1"/>
      <c r="W105" s="1"/>
      <c r="X105" s="1"/>
      <c r="Y105" s="1"/>
      <c r="Z105" s="1"/>
      <c r="AA105" s="1"/>
      <c r="AB105" s="1"/>
    </row>
    <row r="106" spans="1:28" x14ac:dyDescent="0.25">
      <c r="A106" s="1"/>
      <c r="B106" s="25"/>
      <c r="C106" s="109" t="s">
        <v>295</v>
      </c>
      <c r="D106" s="24">
        <v>1868</v>
      </c>
      <c r="E106" s="109" t="s">
        <v>259</v>
      </c>
      <c r="H106" s="1"/>
      <c r="I106" s="1"/>
      <c r="J106" s="1"/>
      <c r="K106" s="1"/>
      <c r="L106" s="1"/>
      <c r="M106" s="1"/>
      <c r="N106" s="1"/>
      <c r="O106" s="1"/>
      <c r="P106" s="1"/>
      <c r="Q106" s="1"/>
      <c r="R106" s="1"/>
      <c r="S106" s="1"/>
      <c r="T106" s="1"/>
      <c r="U106" s="1"/>
      <c r="V106" s="1"/>
      <c r="W106" s="1"/>
      <c r="X106" s="1"/>
      <c r="Y106" s="1"/>
      <c r="Z106" s="1"/>
      <c r="AA106" s="1"/>
      <c r="AB106" s="1"/>
    </row>
    <row r="107" spans="1:28" x14ac:dyDescent="0.25">
      <c r="A107" s="1"/>
      <c r="B107" s="25"/>
      <c r="C107" s="109" t="s">
        <v>296</v>
      </c>
      <c r="D107" s="24">
        <v>1870</v>
      </c>
      <c r="E107" s="109" t="s">
        <v>259</v>
      </c>
      <c r="H107" s="1"/>
      <c r="I107" s="1"/>
      <c r="J107" s="1"/>
      <c r="K107" s="1"/>
      <c r="L107" s="1"/>
      <c r="M107" s="1"/>
      <c r="N107" s="1"/>
      <c r="O107" s="1"/>
      <c r="P107" s="1"/>
      <c r="Q107" s="1"/>
      <c r="R107" s="1"/>
      <c r="S107" s="1"/>
      <c r="T107" s="1"/>
      <c r="U107" s="1"/>
      <c r="V107" s="1"/>
      <c r="W107" s="1"/>
      <c r="X107" s="1"/>
      <c r="Y107" s="1"/>
      <c r="Z107" s="1"/>
      <c r="AA107" s="1"/>
      <c r="AB107" s="1"/>
    </row>
    <row r="108" spans="1:28" x14ac:dyDescent="0.25">
      <c r="A108" s="1"/>
      <c r="B108" s="25"/>
      <c r="C108" s="109" t="s">
        <v>297</v>
      </c>
      <c r="D108" s="24">
        <v>1871</v>
      </c>
      <c r="E108" s="109" t="s">
        <v>259</v>
      </c>
      <c r="H108" s="1"/>
      <c r="I108" s="1"/>
      <c r="J108" s="1"/>
      <c r="K108" s="1"/>
      <c r="L108" s="1"/>
      <c r="M108" s="1"/>
      <c r="N108" s="1"/>
      <c r="O108" s="1"/>
      <c r="P108" s="1"/>
      <c r="Q108" s="1"/>
      <c r="R108" s="1"/>
      <c r="S108" s="1"/>
      <c r="T108" s="1"/>
      <c r="U108" s="1"/>
      <c r="V108" s="1"/>
      <c r="W108" s="1"/>
      <c r="X108" s="1"/>
      <c r="Y108" s="1"/>
      <c r="Z108" s="1"/>
      <c r="AA108" s="1"/>
      <c r="AB108" s="1"/>
    </row>
    <row r="109" spans="1:28" x14ac:dyDescent="0.25">
      <c r="A109" s="1"/>
      <c r="B109" s="25"/>
      <c r="C109" s="109" t="s">
        <v>298</v>
      </c>
      <c r="D109" s="24">
        <v>1874</v>
      </c>
      <c r="E109" s="109" t="s">
        <v>259</v>
      </c>
      <c r="H109" s="1"/>
      <c r="I109" s="1"/>
      <c r="J109" s="1"/>
      <c r="K109" s="1"/>
      <c r="L109" s="1"/>
      <c r="M109" s="1"/>
      <c r="N109" s="1"/>
      <c r="O109" s="1"/>
      <c r="P109" s="1"/>
      <c r="Q109" s="1"/>
      <c r="R109" s="1"/>
      <c r="S109" s="1"/>
      <c r="T109" s="1"/>
      <c r="U109" s="1"/>
      <c r="V109" s="1"/>
      <c r="W109" s="1"/>
      <c r="X109" s="1"/>
      <c r="Y109" s="1"/>
      <c r="Z109" s="1"/>
      <c r="AA109" s="1"/>
      <c r="AB109" s="1"/>
    </row>
    <row r="110" spans="1:28" x14ac:dyDescent="0.25">
      <c r="A110" s="1"/>
      <c r="B110" s="25"/>
      <c r="C110" s="109" t="s">
        <v>299</v>
      </c>
      <c r="D110" s="24">
        <v>1875</v>
      </c>
      <c r="E110" s="109" t="s">
        <v>259</v>
      </c>
      <c r="H110" s="1"/>
      <c r="I110" s="1"/>
      <c r="J110" s="1"/>
      <c r="K110" s="1"/>
      <c r="L110" s="1"/>
      <c r="M110" s="1"/>
      <c r="N110" s="1"/>
      <c r="O110" s="1"/>
      <c r="P110" s="1"/>
      <c r="Q110" s="1"/>
      <c r="R110" s="1"/>
      <c r="S110" s="1"/>
      <c r="T110" s="1"/>
      <c r="U110" s="1"/>
      <c r="V110" s="1"/>
      <c r="W110" s="1"/>
      <c r="X110" s="1"/>
      <c r="Y110" s="1"/>
      <c r="Z110" s="1"/>
      <c r="AA110" s="1"/>
      <c r="AB110" s="1"/>
    </row>
    <row r="111" spans="1:28" x14ac:dyDescent="0.25">
      <c r="A111" s="1"/>
      <c r="B111" s="25"/>
      <c r="C111" s="109" t="s">
        <v>300</v>
      </c>
      <c r="D111" s="24" t="s">
        <v>301</v>
      </c>
      <c r="E111" s="109" t="s">
        <v>302</v>
      </c>
      <c r="H111" s="1"/>
      <c r="I111" s="1"/>
      <c r="J111" s="1"/>
      <c r="K111" s="1"/>
      <c r="L111" s="1"/>
      <c r="M111" s="1"/>
      <c r="N111" s="1"/>
      <c r="O111" s="1"/>
      <c r="P111" s="1"/>
      <c r="Q111" s="1"/>
      <c r="R111" s="1"/>
      <c r="S111" s="1"/>
      <c r="T111" s="1"/>
      <c r="U111" s="1"/>
      <c r="V111" s="1"/>
      <c r="W111" s="1"/>
      <c r="X111" s="1"/>
      <c r="Y111" s="1"/>
      <c r="Z111" s="1"/>
      <c r="AA111" s="1"/>
      <c r="AB111" s="1"/>
    </row>
    <row r="112" spans="1:28" x14ac:dyDescent="0.25">
      <c r="A112" s="1"/>
      <c r="B112" s="25"/>
      <c r="C112" s="109" t="s">
        <v>303</v>
      </c>
      <c r="D112" s="24">
        <v>3002</v>
      </c>
      <c r="E112" s="109" t="s">
        <v>302</v>
      </c>
      <c r="H112" s="1"/>
      <c r="I112" s="1"/>
      <c r="J112" s="1"/>
      <c r="K112" s="1"/>
      <c r="L112" s="1"/>
      <c r="M112" s="1"/>
      <c r="N112" s="1"/>
      <c r="O112" s="1"/>
      <c r="P112" s="1"/>
      <c r="Q112" s="1"/>
      <c r="R112" s="1"/>
      <c r="S112" s="1"/>
      <c r="T112" s="1"/>
      <c r="U112" s="1"/>
      <c r="V112" s="1"/>
      <c r="W112" s="1"/>
      <c r="X112" s="1"/>
      <c r="Y112" s="1"/>
      <c r="Z112" s="1"/>
      <c r="AA112" s="1"/>
      <c r="AB112" s="1"/>
    </row>
    <row r="113" spans="1:28" x14ac:dyDescent="0.25">
      <c r="A113" s="1"/>
      <c r="B113" s="25"/>
      <c r="C113" s="109" t="s">
        <v>304</v>
      </c>
      <c r="D113" s="24">
        <v>3003</v>
      </c>
      <c r="E113" s="109" t="s">
        <v>302</v>
      </c>
      <c r="H113" s="1"/>
      <c r="I113" s="1"/>
      <c r="J113" s="1"/>
      <c r="K113" s="1"/>
      <c r="L113" s="1"/>
      <c r="M113" s="1"/>
      <c r="N113" s="1"/>
      <c r="O113" s="1"/>
      <c r="P113" s="1"/>
      <c r="Q113" s="1"/>
      <c r="R113" s="1"/>
      <c r="S113" s="1"/>
      <c r="T113" s="1"/>
      <c r="U113" s="1"/>
      <c r="V113" s="1"/>
      <c r="W113" s="1"/>
      <c r="X113" s="1"/>
      <c r="Y113" s="1"/>
      <c r="Z113" s="1"/>
      <c r="AA113" s="1"/>
      <c r="AB113" s="1"/>
    </row>
    <row r="114" spans="1:28" x14ac:dyDescent="0.25">
      <c r="A114" s="1"/>
      <c r="B114" s="25"/>
      <c r="C114" s="109" t="s">
        <v>305</v>
      </c>
      <c r="D114" s="24">
        <v>3004</v>
      </c>
      <c r="E114" s="109" t="s">
        <v>302</v>
      </c>
      <c r="H114" s="1"/>
      <c r="I114" s="1"/>
      <c r="J114" s="1"/>
      <c r="K114" s="1"/>
      <c r="L114" s="1"/>
      <c r="M114" s="1"/>
      <c r="N114" s="1"/>
      <c r="O114" s="1"/>
      <c r="P114" s="1"/>
      <c r="Q114" s="1"/>
      <c r="R114" s="1"/>
      <c r="S114" s="1"/>
      <c r="T114" s="1"/>
      <c r="U114" s="1"/>
      <c r="V114" s="1"/>
      <c r="W114" s="1"/>
      <c r="X114" s="1"/>
      <c r="Y114" s="1"/>
      <c r="Z114" s="1"/>
      <c r="AA114" s="1"/>
      <c r="AB114" s="1"/>
    </row>
    <row r="115" spans="1:28" x14ac:dyDescent="0.25">
      <c r="A115" s="1"/>
      <c r="B115" s="25"/>
      <c r="C115" s="109" t="s">
        <v>306</v>
      </c>
      <c r="D115" s="24">
        <v>3005</v>
      </c>
      <c r="E115" s="109" t="s">
        <v>302</v>
      </c>
      <c r="H115" s="1"/>
      <c r="I115" s="1"/>
      <c r="J115" s="1"/>
      <c r="K115" s="1"/>
      <c r="L115" s="1"/>
      <c r="M115" s="1"/>
      <c r="N115" s="1"/>
      <c r="O115" s="1"/>
      <c r="P115" s="1"/>
      <c r="Q115" s="1"/>
      <c r="R115" s="1"/>
      <c r="S115" s="1"/>
      <c r="T115" s="1"/>
      <c r="U115" s="1"/>
      <c r="V115" s="1"/>
      <c r="W115" s="1"/>
      <c r="X115" s="1"/>
      <c r="Y115" s="1"/>
      <c r="Z115" s="1"/>
      <c r="AA115" s="1"/>
      <c r="AB115" s="1"/>
    </row>
    <row r="116" spans="1:28" x14ac:dyDescent="0.25">
      <c r="A116" s="1"/>
      <c r="B116" s="25"/>
      <c r="C116" s="109" t="s">
        <v>307</v>
      </c>
      <c r="D116" s="24">
        <v>3006</v>
      </c>
      <c r="E116" s="109" t="s">
        <v>302</v>
      </c>
      <c r="H116" s="1"/>
      <c r="I116" s="1"/>
      <c r="J116" s="1"/>
      <c r="K116" s="1"/>
      <c r="L116" s="1"/>
      <c r="M116" s="1"/>
      <c r="N116" s="1"/>
      <c r="O116" s="1"/>
      <c r="P116" s="1"/>
      <c r="Q116" s="1"/>
      <c r="R116" s="1"/>
      <c r="S116" s="1"/>
      <c r="T116" s="1"/>
      <c r="U116" s="1"/>
      <c r="V116" s="1"/>
      <c r="W116" s="1"/>
      <c r="X116" s="1"/>
      <c r="Y116" s="1"/>
      <c r="Z116" s="1"/>
      <c r="AA116" s="1"/>
      <c r="AB116" s="1"/>
    </row>
    <row r="117" spans="1:28" x14ac:dyDescent="0.25">
      <c r="A117" s="1"/>
      <c r="B117" s="25"/>
      <c r="C117" s="109" t="s">
        <v>308</v>
      </c>
      <c r="D117" s="24">
        <v>3007</v>
      </c>
      <c r="E117" s="109" t="s">
        <v>302</v>
      </c>
      <c r="H117" s="1"/>
      <c r="I117" s="1"/>
      <c r="J117" s="1"/>
      <c r="K117" s="1"/>
      <c r="L117" s="1"/>
      <c r="M117" s="1"/>
      <c r="N117" s="1"/>
      <c r="O117" s="1"/>
      <c r="P117" s="1"/>
      <c r="Q117" s="1"/>
      <c r="R117" s="1"/>
      <c r="S117" s="1"/>
      <c r="T117" s="1"/>
      <c r="U117" s="1"/>
      <c r="V117" s="1"/>
      <c r="W117" s="1"/>
      <c r="X117" s="1"/>
      <c r="Y117" s="1"/>
      <c r="Z117" s="1"/>
      <c r="AA117" s="1"/>
      <c r="AB117" s="1"/>
    </row>
    <row r="118" spans="1:28" x14ac:dyDescent="0.25">
      <c r="A118" s="1"/>
      <c r="B118" s="25"/>
      <c r="C118" s="109" t="s">
        <v>309</v>
      </c>
      <c r="D118" s="24">
        <v>3011</v>
      </c>
      <c r="E118" s="109" t="s">
        <v>302</v>
      </c>
      <c r="H118" s="1"/>
      <c r="I118" s="1"/>
      <c r="J118" s="1"/>
      <c r="K118" s="1"/>
      <c r="L118" s="1"/>
      <c r="M118" s="1"/>
      <c r="N118" s="1"/>
      <c r="O118" s="1"/>
      <c r="P118" s="1"/>
      <c r="Q118" s="1"/>
      <c r="R118" s="1"/>
      <c r="S118" s="1"/>
      <c r="T118" s="1"/>
      <c r="U118" s="1"/>
      <c r="V118" s="1"/>
      <c r="W118" s="1"/>
      <c r="X118" s="1"/>
      <c r="Y118" s="1"/>
      <c r="Z118" s="1"/>
      <c r="AA118" s="1"/>
      <c r="AB118" s="1"/>
    </row>
    <row r="119" spans="1:28" x14ac:dyDescent="0.25">
      <c r="A119" s="1"/>
      <c r="B119" s="25"/>
      <c r="C119" s="109" t="s">
        <v>310</v>
      </c>
      <c r="D119" s="24">
        <v>3012</v>
      </c>
      <c r="E119" s="109" t="s">
        <v>302</v>
      </c>
      <c r="H119" s="1"/>
      <c r="I119" s="1"/>
      <c r="J119" s="1"/>
      <c r="K119" s="1"/>
      <c r="L119" s="1"/>
      <c r="M119" s="1"/>
      <c r="N119" s="1"/>
      <c r="O119" s="1"/>
      <c r="P119" s="1"/>
      <c r="Q119" s="1"/>
      <c r="R119" s="1"/>
      <c r="S119" s="1"/>
      <c r="T119" s="1"/>
      <c r="U119" s="1"/>
      <c r="V119" s="1"/>
      <c r="W119" s="1"/>
      <c r="X119" s="1"/>
      <c r="Y119" s="1"/>
      <c r="Z119" s="1"/>
      <c r="AA119" s="1"/>
      <c r="AB119" s="1"/>
    </row>
    <row r="120" spans="1:28" x14ac:dyDescent="0.25">
      <c r="A120" s="1"/>
      <c r="B120" s="25"/>
      <c r="C120" s="109" t="s">
        <v>311</v>
      </c>
      <c r="D120" s="24">
        <v>3013</v>
      </c>
      <c r="E120" s="109" t="s">
        <v>302</v>
      </c>
      <c r="H120" s="1"/>
      <c r="I120" s="1"/>
      <c r="J120" s="1"/>
      <c r="K120" s="1"/>
      <c r="L120" s="1"/>
      <c r="M120" s="1"/>
      <c r="N120" s="1"/>
      <c r="O120" s="1"/>
      <c r="P120" s="1"/>
      <c r="Q120" s="1"/>
      <c r="R120" s="1"/>
      <c r="S120" s="1"/>
      <c r="T120" s="1"/>
      <c r="U120" s="1"/>
      <c r="V120" s="1"/>
      <c r="W120" s="1"/>
      <c r="X120" s="1"/>
      <c r="Y120" s="1"/>
      <c r="Z120" s="1"/>
      <c r="AA120" s="1"/>
      <c r="AB120" s="1"/>
    </row>
    <row r="121" spans="1:28" x14ac:dyDescent="0.25">
      <c r="A121" s="1"/>
      <c r="B121" s="25"/>
      <c r="C121" s="109" t="s">
        <v>312</v>
      </c>
      <c r="D121" s="24">
        <v>3014</v>
      </c>
      <c r="E121" s="109" t="s">
        <v>302</v>
      </c>
      <c r="H121" s="1"/>
      <c r="I121" s="1"/>
      <c r="J121" s="1"/>
      <c r="K121" s="1"/>
      <c r="L121" s="1"/>
      <c r="M121" s="1"/>
      <c r="N121" s="1"/>
      <c r="O121" s="1"/>
      <c r="P121" s="1"/>
      <c r="Q121" s="1"/>
      <c r="R121" s="1"/>
      <c r="S121" s="1"/>
      <c r="T121" s="1"/>
      <c r="U121" s="1"/>
      <c r="V121" s="1"/>
      <c r="W121" s="1"/>
      <c r="X121" s="1"/>
      <c r="Y121" s="1"/>
      <c r="Z121" s="1"/>
      <c r="AA121" s="1"/>
      <c r="AB121" s="1"/>
    </row>
    <row r="122" spans="1:28" x14ac:dyDescent="0.25">
      <c r="A122" s="1"/>
      <c r="B122" s="25"/>
      <c r="C122" s="109" t="s">
        <v>313</v>
      </c>
      <c r="D122" s="24">
        <v>3015</v>
      </c>
      <c r="E122" s="109" t="s">
        <v>302</v>
      </c>
      <c r="H122" s="1"/>
      <c r="I122" s="1"/>
      <c r="J122" s="1"/>
      <c r="K122" s="1"/>
      <c r="L122" s="1"/>
      <c r="M122" s="1"/>
      <c r="N122" s="1"/>
      <c r="O122" s="1"/>
      <c r="P122" s="1"/>
      <c r="Q122" s="1"/>
      <c r="R122" s="1"/>
      <c r="S122" s="1"/>
      <c r="T122" s="1"/>
      <c r="U122" s="1"/>
      <c r="V122" s="1"/>
      <c r="W122" s="1"/>
      <c r="X122" s="1"/>
      <c r="Y122" s="1"/>
      <c r="Z122" s="1"/>
      <c r="AA122" s="1"/>
      <c r="AB122" s="1"/>
    </row>
    <row r="123" spans="1:28" x14ac:dyDescent="0.25">
      <c r="A123" s="1"/>
      <c r="B123" s="25"/>
      <c r="C123" s="109" t="s">
        <v>314</v>
      </c>
      <c r="D123" s="24">
        <v>3016</v>
      </c>
      <c r="E123" s="109" t="s">
        <v>302</v>
      </c>
      <c r="H123" s="1"/>
      <c r="I123" s="1"/>
      <c r="J123" s="1"/>
      <c r="K123" s="1"/>
      <c r="L123" s="1"/>
      <c r="M123" s="1"/>
      <c r="N123" s="1"/>
      <c r="O123" s="1"/>
      <c r="P123" s="1"/>
      <c r="Q123" s="1"/>
      <c r="R123" s="1"/>
      <c r="S123" s="1"/>
      <c r="T123" s="1"/>
      <c r="U123" s="1"/>
      <c r="V123" s="1"/>
      <c r="W123" s="1"/>
      <c r="X123" s="1"/>
      <c r="Y123" s="1"/>
      <c r="Z123" s="1"/>
      <c r="AA123" s="1"/>
      <c r="AB123" s="1"/>
    </row>
    <row r="124" spans="1:28" x14ac:dyDescent="0.25">
      <c r="A124" s="1"/>
      <c r="B124" s="25"/>
      <c r="C124" s="109" t="s">
        <v>315</v>
      </c>
      <c r="D124" s="24">
        <v>3017</v>
      </c>
      <c r="E124" s="109" t="s">
        <v>302</v>
      </c>
      <c r="H124" s="1"/>
      <c r="I124" s="1"/>
      <c r="J124" s="1"/>
      <c r="K124" s="1"/>
      <c r="L124" s="1"/>
      <c r="M124" s="1"/>
      <c r="N124" s="1"/>
      <c r="O124" s="1"/>
      <c r="P124" s="1"/>
      <c r="Q124" s="1"/>
      <c r="R124" s="1"/>
      <c r="S124" s="1"/>
      <c r="T124" s="1"/>
      <c r="U124" s="1"/>
      <c r="V124" s="1"/>
      <c r="W124" s="1"/>
      <c r="X124" s="1"/>
      <c r="Y124" s="1"/>
      <c r="Z124" s="1"/>
      <c r="AA124" s="1"/>
      <c r="AB124" s="1"/>
    </row>
    <row r="125" spans="1:28" x14ac:dyDescent="0.25">
      <c r="A125" s="1"/>
      <c r="B125" s="25"/>
      <c r="C125" s="109" t="s">
        <v>316</v>
      </c>
      <c r="D125" s="24">
        <v>3018</v>
      </c>
      <c r="E125" s="109" t="s">
        <v>302</v>
      </c>
      <c r="H125" s="1"/>
      <c r="I125" s="1"/>
      <c r="J125" s="1"/>
      <c r="K125" s="1"/>
      <c r="L125" s="1"/>
      <c r="M125" s="1"/>
      <c r="N125" s="1"/>
      <c r="O125" s="1"/>
      <c r="P125" s="1"/>
      <c r="Q125" s="1"/>
      <c r="R125" s="1"/>
      <c r="S125" s="1"/>
      <c r="T125" s="1"/>
      <c r="U125" s="1"/>
      <c r="V125" s="1"/>
      <c r="W125" s="1"/>
      <c r="X125" s="1"/>
      <c r="Y125" s="1"/>
      <c r="Z125" s="1"/>
      <c r="AA125" s="1"/>
      <c r="AB125" s="1"/>
    </row>
    <row r="126" spans="1:28" x14ac:dyDescent="0.25">
      <c r="A126" s="1"/>
      <c r="B126" s="25"/>
      <c r="C126" s="109" t="s">
        <v>317</v>
      </c>
      <c r="D126" s="24">
        <v>3019</v>
      </c>
      <c r="E126" s="109" t="s">
        <v>302</v>
      </c>
      <c r="H126" s="1"/>
      <c r="I126" s="1"/>
      <c r="J126" s="1"/>
      <c r="K126" s="1"/>
      <c r="L126" s="1"/>
      <c r="M126" s="1"/>
      <c r="N126" s="1"/>
      <c r="O126" s="1"/>
      <c r="P126" s="1"/>
      <c r="Q126" s="1"/>
      <c r="R126" s="1"/>
      <c r="S126" s="1"/>
      <c r="T126" s="1"/>
      <c r="U126" s="1"/>
      <c r="V126" s="1"/>
      <c r="W126" s="1"/>
      <c r="X126" s="1"/>
      <c r="Y126" s="1"/>
      <c r="Z126" s="1"/>
      <c r="AA126" s="1"/>
      <c r="AB126" s="1"/>
    </row>
    <row r="127" spans="1:28" x14ac:dyDescent="0.25">
      <c r="A127" s="1"/>
      <c r="B127" s="25"/>
      <c r="C127" s="109" t="s">
        <v>318</v>
      </c>
      <c r="D127" s="24">
        <v>3020</v>
      </c>
      <c r="E127" s="109" t="s">
        <v>302</v>
      </c>
      <c r="H127" s="1"/>
      <c r="I127" s="1"/>
      <c r="J127" s="1"/>
      <c r="K127" s="1"/>
      <c r="L127" s="1"/>
      <c r="M127" s="1"/>
      <c r="N127" s="1"/>
      <c r="O127" s="1"/>
      <c r="P127" s="1"/>
      <c r="Q127" s="1"/>
      <c r="R127" s="1"/>
      <c r="S127" s="1"/>
      <c r="T127" s="1"/>
      <c r="U127" s="1"/>
      <c r="V127" s="1"/>
      <c r="W127" s="1"/>
      <c r="X127" s="1"/>
      <c r="Y127" s="1"/>
      <c r="Z127" s="1"/>
      <c r="AA127" s="1"/>
      <c r="AB127" s="1"/>
    </row>
    <row r="128" spans="1:28" x14ac:dyDescent="0.25">
      <c r="A128" s="1"/>
      <c r="B128" s="25"/>
      <c r="C128" s="28" t="s">
        <v>319</v>
      </c>
      <c r="D128" s="28">
        <v>3021</v>
      </c>
      <c r="E128" s="28" t="s">
        <v>302</v>
      </c>
      <c r="F128" s="99"/>
      <c r="G128" s="100"/>
      <c r="H128" s="9"/>
      <c r="I128" s="117"/>
      <c r="J128" s="1"/>
      <c r="K128" s="118"/>
      <c r="L128" s="118"/>
      <c r="M128" s="118"/>
      <c r="N128" s="118"/>
      <c r="O128" s="1"/>
      <c r="P128" s="1"/>
      <c r="Q128" s="1"/>
      <c r="R128" s="1"/>
      <c r="S128" s="1"/>
      <c r="T128" s="1"/>
      <c r="U128" s="1"/>
      <c r="V128" s="1"/>
      <c r="W128" s="1"/>
      <c r="X128" s="1"/>
      <c r="Y128" s="1"/>
      <c r="Z128" s="1"/>
      <c r="AA128" s="1"/>
      <c r="AB128" s="1"/>
    </row>
    <row r="129" spans="1:28" x14ac:dyDescent="0.25">
      <c r="A129" s="1"/>
      <c r="B129" s="25"/>
      <c r="C129" s="28" t="s">
        <v>320</v>
      </c>
      <c r="D129" s="29">
        <v>3022</v>
      </c>
      <c r="E129" s="28" t="s">
        <v>302</v>
      </c>
      <c r="F129" s="29"/>
      <c r="G129" s="100"/>
      <c r="H129" s="119"/>
      <c r="I129" s="120"/>
      <c r="J129" s="1"/>
      <c r="K129" s="118"/>
      <c r="L129" s="118"/>
      <c r="M129" s="118"/>
      <c r="N129" s="118"/>
      <c r="O129" s="1"/>
      <c r="P129" s="1"/>
      <c r="Q129" s="1"/>
      <c r="R129" s="1"/>
      <c r="S129" s="1"/>
      <c r="T129" s="1"/>
      <c r="U129" s="1"/>
      <c r="V129" s="1"/>
      <c r="W129" s="1"/>
      <c r="X129" s="1"/>
      <c r="Y129" s="1"/>
      <c r="Z129" s="1"/>
      <c r="AA129" s="1"/>
      <c r="AB129" s="1"/>
    </row>
    <row r="130" spans="1:28" x14ac:dyDescent="0.25">
      <c r="A130" s="1"/>
      <c r="B130" s="25"/>
      <c r="C130" s="28" t="s">
        <v>321</v>
      </c>
      <c r="D130" s="29">
        <v>3023</v>
      </c>
      <c r="E130" s="28" t="s">
        <v>302</v>
      </c>
      <c r="F130" s="29"/>
      <c r="G130" s="100"/>
      <c r="H130" s="119"/>
      <c r="I130" s="120"/>
      <c r="J130" s="1"/>
      <c r="K130" s="118"/>
      <c r="L130" s="118"/>
      <c r="M130" s="118"/>
      <c r="N130" s="118"/>
      <c r="O130" s="1"/>
      <c r="P130" s="1"/>
      <c r="Q130" s="1"/>
      <c r="R130" s="1"/>
      <c r="S130" s="1"/>
      <c r="T130" s="1"/>
      <c r="U130" s="1"/>
      <c r="V130" s="1"/>
      <c r="W130" s="1"/>
      <c r="X130" s="1"/>
      <c r="Y130" s="1"/>
      <c r="Z130" s="1"/>
      <c r="AA130" s="1"/>
      <c r="AB130" s="1"/>
    </row>
    <row r="131" spans="1:28" x14ac:dyDescent="0.25">
      <c r="A131" s="1"/>
      <c r="B131" s="25"/>
      <c r="C131" s="28" t="s">
        <v>322</v>
      </c>
      <c r="D131" s="29">
        <v>3024</v>
      </c>
      <c r="E131" s="28" t="s">
        <v>302</v>
      </c>
      <c r="F131" s="29"/>
      <c r="G131" s="100"/>
      <c r="H131" s="119"/>
      <c r="I131" s="120"/>
      <c r="J131" s="1"/>
      <c r="K131" s="118"/>
      <c r="L131" s="118"/>
      <c r="M131" s="118"/>
      <c r="N131" s="118"/>
      <c r="O131" s="1"/>
      <c r="P131" s="1"/>
      <c r="Q131" s="1"/>
      <c r="R131" s="1"/>
      <c r="S131" s="1"/>
      <c r="T131" s="1"/>
      <c r="U131" s="1"/>
      <c r="V131" s="1"/>
      <c r="W131" s="1"/>
      <c r="X131" s="1"/>
      <c r="Y131" s="1"/>
      <c r="Z131" s="1"/>
      <c r="AA131" s="1"/>
      <c r="AB131" s="1"/>
    </row>
    <row r="132" spans="1:28" x14ac:dyDescent="0.25">
      <c r="A132" s="1"/>
      <c r="B132" s="25"/>
      <c r="C132" s="28" t="s">
        <v>323</v>
      </c>
      <c r="D132" s="29">
        <v>3025</v>
      </c>
      <c r="E132" s="28" t="s">
        <v>302</v>
      </c>
      <c r="F132" s="29"/>
      <c r="G132" s="100"/>
      <c r="H132" s="119"/>
      <c r="I132" s="120"/>
      <c r="J132" s="1"/>
      <c r="K132" s="118"/>
      <c r="L132" s="118"/>
      <c r="M132" s="118"/>
      <c r="N132" s="118"/>
      <c r="O132" s="1"/>
      <c r="P132" s="1"/>
      <c r="Q132" s="1"/>
      <c r="R132" s="1"/>
      <c r="S132" s="1"/>
      <c r="T132" s="1"/>
      <c r="U132" s="1"/>
      <c r="V132" s="1"/>
      <c r="W132" s="1"/>
      <c r="X132" s="1"/>
      <c r="Y132" s="1"/>
      <c r="Z132" s="1"/>
      <c r="AA132" s="1"/>
      <c r="AB132" s="1"/>
    </row>
    <row r="133" spans="1:28" x14ac:dyDescent="0.25">
      <c r="A133" s="1"/>
      <c r="B133" s="25"/>
      <c r="C133" s="28" t="s">
        <v>324</v>
      </c>
      <c r="D133" s="29">
        <v>3026</v>
      </c>
      <c r="E133" s="28" t="s">
        <v>302</v>
      </c>
      <c r="F133" s="29"/>
      <c r="G133" s="100"/>
      <c r="H133" s="119"/>
      <c r="I133" s="120"/>
      <c r="J133" s="1"/>
      <c r="K133" s="1"/>
      <c r="L133" s="1"/>
      <c r="M133" s="1"/>
      <c r="N133" s="1"/>
      <c r="O133" s="1"/>
      <c r="P133" s="1"/>
      <c r="Q133" s="1"/>
      <c r="R133" s="1"/>
      <c r="S133" s="1"/>
      <c r="T133" s="1"/>
      <c r="U133" s="1"/>
      <c r="V133" s="1"/>
      <c r="W133" s="1"/>
      <c r="X133" s="1"/>
      <c r="Y133" s="1"/>
      <c r="Z133" s="1"/>
      <c r="AA133" s="1"/>
      <c r="AB133" s="1"/>
    </row>
    <row r="134" spans="1:28" x14ac:dyDescent="0.25">
      <c r="A134" s="1"/>
      <c r="B134" s="25"/>
      <c r="C134" s="28" t="s">
        <v>325</v>
      </c>
      <c r="D134" s="29">
        <v>3027</v>
      </c>
      <c r="E134" s="28" t="s">
        <v>302</v>
      </c>
      <c r="F134" s="29"/>
      <c r="G134" s="100"/>
      <c r="H134" s="119"/>
      <c r="I134" s="120"/>
      <c r="J134" s="1"/>
      <c r="K134" s="1"/>
      <c r="L134" s="1"/>
      <c r="M134" s="1"/>
      <c r="N134" s="1"/>
      <c r="O134" s="1"/>
      <c r="P134" s="1"/>
      <c r="Q134" s="1"/>
      <c r="R134" s="1"/>
      <c r="S134" s="1"/>
      <c r="T134" s="1"/>
      <c r="U134" s="1"/>
      <c r="V134" s="1"/>
      <c r="W134" s="1"/>
      <c r="X134" s="1"/>
      <c r="Y134" s="1"/>
      <c r="Z134" s="1"/>
      <c r="AA134" s="1"/>
      <c r="AB134" s="1"/>
    </row>
    <row r="135" spans="1:28" x14ac:dyDescent="0.25">
      <c r="A135" s="1"/>
      <c r="B135" s="25"/>
      <c r="C135" s="24" t="s">
        <v>326</v>
      </c>
      <c r="D135" s="24">
        <v>3028</v>
      </c>
      <c r="E135" s="24" t="s">
        <v>302</v>
      </c>
      <c r="H135" s="1"/>
      <c r="I135" s="1"/>
      <c r="J135" s="1"/>
      <c r="K135" s="1"/>
      <c r="L135" s="1"/>
      <c r="M135" s="1"/>
      <c r="N135" s="1"/>
      <c r="O135" s="1"/>
      <c r="P135" s="1"/>
      <c r="Q135" s="1"/>
      <c r="R135" s="1"/>
      <c r="S135" s="1"/>
      <c r="T135" s="1"/>
      <c r="U135" s="1"/>
      <c r="V135" s="1"/>
      <c r="W135" s="1"/>
      <c r="X135" s="1"/>
      <c r="Y135" s="1"/>
      <c r="Z135" s="1"/>
      <c r="AA135" s="1"/>
      <c r="AB135" s="1"/>
    </row>
    <row r="136" spans="1:28" x14ac:dyDescent="0.25">
      <c r="A136" s="1"/>
      <c r="B136" s="25"/>
      <c r="C136" s="24" t="s">
        <v>327</v>
      </c>
      <c r="D136" s="24">
        <v>3029</v>
      </c>
      <c r="E136" s="24" t="s">
        <v>302</v>
      </c>
      <c r="H136" s="1"/>
      <c r="I136" s="1"/>
      <c r="J136" s="1"/>
      <c r="K136" s="1"/>
      <c r="L136" s="1"/>
      <c r="M136" s="1"/>
      <c r="N136" s="1"/>
      <c r="O136" s="1"/>
      <c r="P136" s="1"/>
      <c r="Q136" s="1"/>
      <c r="R136" s="1"/>
      <c r="S136" s="1"/>
      <c r="T136" s="1"/>
      <c r="U136" s="1"/>
      <c r="V136" s="1"/>
      <c r="W136" s="1"/>
      <c r="X136" s="1"/>
      <c r="Y136" s="1"/>
      <c r="Z136" s="1"/>
      <c r="AA136" s="1"/>
      <c r="AB136" s="1"/>
    </row>
    <row r="137" spans="1:28" x14ac:dyDescent="0.25">
      <c r="A137" s="1"/>
      <c r="B137" s="25"/>
      <c r="C137" s="24" t="s">
        <v>328</v>
      </c>
      <c r="D137" s="24">
        <v>3030</v>
      </c>
      <c r="E137" s="24" t="s">
        <v>302</v>
      </c>
      <c r="H137" s="1"/>
      <c r="I137" s="1"/>
      <c r="J137" s="1"/>
      <c r="K137" s="1"/>
      <c r="L137" s="1"/>
      <c r="M137" s="1"/>
      <c r="N137" s="1"/>
      <c r="O137" s="1"/>
      <c r="P137" s="1"/>
      <c r="Q137" s="1"/>
      <c r="R137" s="1"/>
      <c r="S137" s="1"/>
      <c r="T137" s="1"/>
      <c r="U137" s="1"/>
      <c r="V137" s="1"/>
      <c r="W137" s="1"/>
      <c r="X137" s="1"/>
      <c r="Y137" s="1"/>
      <c r="Z137" s="1"/>
      <c r="AA137" s="1"/>
      <c r="AB137" s="1"/>
    </row>
    <row r="138" spans="1:28" x14ac:dyDescent="0.25">
      <c r="A138" s="1"/>
      <c r="B138" s="25"/>
      <c r="C138" s="24" t="s">
        <v>329</v>
      </c>
      <c r="D138" s="24">
        <v>3031</v>
      </c>
      <c r="E138" s="24" t="s">
        <v>302</v>
      </c>
      <c r="H138" s="1"/>
      <c r="I138" s="1"/>
      <c r="J138" s="1"/>
      <c r="K138" s="1"/>
      <c r="L138" s="1"/>
      <c r="M138" s="1"/>
      <c r="N138" s="1"/>
      <c r="O138" s="1"/>
      <c r="P138" s="1"/>
      <c r="Q138" s="1"/>
      <c r="R138" s="1"/>
      <c r="S138" s="1"/>
      <c r="T138" s="1"/>
      <c r="U138" s="1"/>
      <c r="V138" s="1"/>
      <c r="W138" s="1"/>
      <c r="X138" s="1"/>
      <c r="Y138" s="1"/>
      <c r="Z138" s="1"/>
      <c r="AA138" s="1"/>
      <c r="AB138" s="1"/>
    </row>
    <row r="139" spans="1:28" x14ac:dyDescent="0.25">
      <c r="A139" s="1"/>
      <c r="B139" s="25"/>
      <c r="C139" s="24" t="s">
        <v>330</v>
      </c>
      <c r="D139" s="24">
        <v>3032</v>
      </c>
      <c r="E139" s="24" t="s">
        <v>302</v>
      </c>
      <c r="H139" s="1"/>
      <c r="I139" s="1"/>
      <c r="J139" s="1"/>
      <c r="K139" s="1"/>
      <c r="L139" s="1"/>
      <c r="M139" s="1"/>
      <c r="N139" s="1"/>
      <c r="O139" s="1"/>
      <c r="P139" s="1"/>
      <c r="Q139" s="1"/>
      <c r="R139" s="1"/>
      <c r="S139" s="1"/>
      <c r="T139" s="1"/>
      <c r="U139" s="1"/>
      <c r="V139" s="1"/>
      <c r="W139" s="1"/>
      <c r="X139" s="1"/>
      <c r="Y139" s="1"/>
      <c r="Z139" s="1"/>
      <c r="AA139" s="1"/>
      <c r="AB139" s="1"/>
    </row>
    <row r="140" spans="1:28" x14ac:dyDescent="0.25">
      <c r="A140" s="1"/>
      <c r="B140" s="25"/>
      <c r="C140" s="24" t="s">
        <v>331</v>
      </c>
      <c r="D140" s="24">
        <v>3033</v>
      </c>
      <c r="E140" s="24" t="s">
        <v>302</v>
      </c>
      <c r="H140" s="1"/>
      <c r="I140" s="1"/>
      <c r="J140" s="1"/>
      <c r="K140" s="1"/>
      <c r="L140" s="1"/>
      <c r="M140" s="1"/>
      <c r="N140" s="1"/>
      <c r="O140" s="1"/>
      <c r="P140" s="1"/>
      <c r="Q140" s="1"/>
      <c r="R140" s="1"/>
      <c r="S140" s="1"/>
      <c r="T140" s="1"/>
      <c r="U140" s="1"/>
      <c r="V140" s="1"/>
      <c r="W140" s="1"/>
      <c r="X140" s="1"/>
      <c r="Y140" s="1"/>
      <c r="Z140" s="1"/>
      <c r="AA140" s="1"/>
      <c r="AB140" s="1"/>
    </row>
    <row r="141" spans="1:28" x14ac:dyDescent="0.25">
      <c r="A141" s="1"/>
      <c r="B141" s="25"/>
      <c r="C141" s="24" t="s">
        <v>332</v>
      </c>
      <c r="D141" s="24">
        <v>3034</v>
      </c>
      <c r="E141" s="24" t="s">
        <v>302</v>
      </c>
      <c r="H141" s="1"/>
      <c r="I141" s="1"/>
      <c r="J141" s="1"/>
      <c r="K141" s="1"/>
      <c r="L141" s="1"/>
      <c r="M141" s="1"/>
      <c r="N141" s="1"/>
      <c r="O141" s="1"/>
      <c r="P141" s="1"/>
      <c r="Q141" s="1"/>
      <c r="R141" s="1"/>
      <c r="S141" s="1"/>
      <c r="T141" s="1"/>
      <c r="U141" s="1"/>
      <c r="V141" s="1"/>
      <c r="W141" s="1"/>
      <c r="X141" s="1"/>
      <c r="Y141" s="1"/>
      <c r="Z141" s="1"/>
      <c r="AA141" s="1"/>
      <c r="AB141" s="1"/>
    </row>
    <row r="142" spans="1:28" x14ac:dyDescent="0.25">
      <c r="A142" s="1"/>
      <c r="B142" s="25"/>
      <c r="C142" s="24" t="s">
        <v>333</v>
      </c>
      <c r="D142" s="24">
        <v>3035</v>
      </c>
      <c r="E142" s="24" t="s">
        <v>302</v>
      </c>
      <c r="H142" s="1"/>
      <c r="I142" s="1"/>
      <c r="J142" s="1"/>
      <c r="K142" s="1"/>
      <c r="L142" s="1"/>
      <c r="M142" s="1"/>
      <c r="N142" s="1"/>
      <c r="O142" s="1"/>
      <c r="P142" s="1"/>
      <c r="Q142" s="1"/>
      <c r="R142" s="1"/>
      <c r="S142" s="1"/>
      <c r="T142" s="1"/>
      <c r="U142" s="1"/>
      <c r="V142" s="1"/>
      <c r="W142" s="1"/>
      <c r="X142" s="1"/>
      <c r="Y142" s="1"/>
      <c r="Z142" s="1"/>
      <c r="AA142" s="1"/>
      <c r="AB142" s="1"/>
    </row>
    <row r="143" spans="1:28" x14ac:dyDescent="0.25">
      <c r="A143" s="1"/>
      <c r="B143" s="25"/>
      <c r="C143" s="24" t="s">
        <v>334</v>
      </c>
      <c r="D143" s="24">
        <v>3036</v>
      </c>
      <c r="E143" s="24" t="s">
        <v>302</v>
      </c>
      <c r="H143" s="1"/>
      <c r="I143" s="1"/>
      <c r="J143" s="1"/>
      <c r="K143" s="1"/>
      <c r="L143" s="1"/>
      <c r="M143" s="1"/>
      <c r="N143" s="1"/>
      <c r="O143" s="1"/>
      <c r="P143" s="1"/>
      <c r="Q143" s="1"/>
      <c r="R143" s="1"/>
      <c r="S143" s="1"/>
      <c r="T143" s="1"/>
      <c r="U143" s="1"/>
      <c r="V143" s="1"/>
      <c r="W143" s="1"/>
      <c r="X143" s="1"/>
      <c r="Y143" s="1"/>
      <c r="Z143" s="1"/>
      <c r="AA143" s="1"/>
      <c r="AB143" s="1"/>
    </row>
    <row r="144" spans="1:28" x14ac:dyDescent="0.25">
      <c r="A144" s="1"/>
      <c r="B144" s="25"/>
      <c r="C144" s="24" t="s">
        <v>335</v>
      </c>
      <c r="D144" s="24">
        <v>3037</v>
      </c>
      <c r="E144" s="24" t="s">
        <v>302</v>
      </c>
      <c r="H144" s="1"/>
      <c r="I144" s="1"/>
      <c r="J144" s="1"/>
      <c r="K144" s="1"/>
      <c r="L144" s="1"/>
      <c r="M144" s="1"/>
      <c r="N144" s="1"/>
      <c r="O144" s="1"/>
      <c r="P144" s="1"/>
      <c r="Q144" s="1"/>
      <c r="R144" s="1"/>
      <c r="S144" s="1"/>
      <c r="T144" s="1"/>
      <c r="U144" s="1"/>
      <c r="V144" s="1"/>
      <c r="W144" s="1"/>
      <c r="X144" s="1"/>
      <c r="Y144" s="1"/>
      <c r="Z144" s="1"/>
      <c r="AA144" s="1"/>
      <c r="AB144" s="1"/>
    </row>
    <row r="145" spans="1:28" x14ac:dyDescent="0.25">
      <c r="A145" s="1"/>
      <c r="B145" s="25"/>
      <c r="C145" s="24" t="s">
        <v>336</v>
      </c>
      <c r="D145" s="24">
        <v>3038</v>
      </c>
      <c r="E145" s="24" t="s">
        <v>302</v>
      </c>
      <c r="H145" s="1"/>
      <c r="I145" s="1"/>
      <c r="J145" s="1"/>
      <c r="K145" s="1"/>
      <c r="L145" s="1"/>
      <c r="M145" s="1"/>
      <c r="N145" s="1"/>
      <c r="O145" s="1"/>
      <c r="P145" s="1"/>
      <c r="Q145" s="1"/>
      <c r="R145" s="1"/>
      <c r="S145" s="1"/>
      <c r="T145" s="1"/>
      <c r="U145" s="1"/>
      <c r="V145" s="1"/>
      <c r="W145" s="1"/>
      <c r="X145" s="1"/>
      <c r="Y145" s="1"/>
      <c r="Z145" s="1"/>
      <c r="AA145" s="1"/>
      <c r="AB145" s="1"/>
    </row>
    <row r="146" spans="1:28" x14ac:dyDescent="0.25">
      <c r="A146" s="1"/>
      <c r="B146" s="25"/>
      <c r="C146" s="24" t="s">
        <v>337</v>
      </c>
      <c r="D146" s="24">
        <v>3039</v>
      </c>
      <c r="E146" s="24" t="s">
        <v>302</v>
      </c>
      <c r="H146" s="1"/>
      <c r="I146" s="1"/>
      <c r="J146" s="1"/>
      <c r="K146" s="1"/>
      <c r="L146" s="1"/>
      <c r="M146" s="1"/>
      <c r="N146" s="1"/>
      <c r="O146" s="1"/>
      <c r="P146" s="1"/>
      <c r="Q146" s="1"/>
      <c r="R146" s="1"/>
      <c r="S146" s="1"/>
      <c r="T146" s="1"/>
      <c r="U146" s="1"/>
      <c r="V146" s="1"/>
      <c r="W146" s="1"/>
      <c r="X146" s="1"/>
      <c r="Y146" s="1"/>
      <c r="Z146" s="1"/>
      <c r="AA146" s="1"/>
      <c r="AB146" s="1"/>
    </row>
    <row r="147" spans="1:28" x14ac:dyDescent="0.25">
      <c r="A147" s="1"/>
      <c r="B147" s="25"/>
      <c r="C147" s="24" t="s">
        <v>338</v>
      </c>
      <c r="D147" s="24">
        <v>3040</v>
      </c>
      <c r="E147" s="24" t="s">
        <v>302</v>
      </c>
      <c r="H147" s="1"/>
      <c r="I147" s="1"/>
      <c r="J147" s="1"/>
      <c r="K147" s="1"/>
      <c r="L147" s="1"/>
      <c r="M147" s="1"/>
      <c r="N147" s="1"/>
      <c r="O147" s="1"/>
      <c r="P147" s="1"/>
      <c r="Q147" s="1"/>
      <c r="R147" s="1"/>
      <c r="S147" s="1"/>
      <c r="T147" s="1"/>
      <c r="U147" s="1"/>
      <c r="V147" s="1"/>
      <c r="W147" s="1"/>
      <c r="X147" s="1"/>
      <c r="Y147" s="1"/>
      <c r="Z147" s="1"/>
      <c r="AA147" s="1"/>
      <c r="AB147" s="1"/>
    </row>
    <row r="148" spans="1:28" x14ac:dyDescent="0.25">
      <c r="A148" s="1"/>
      <c r="B148" s="25"/>
      <c r="C148" s="24" t="s">
        <v>339</v>
      </c>
      <c r="D148" s="24">
        <v>3041</v>
      </c>
      <c r="E148" s="24" t="s">
        <v>302</v>
      </c>
      <c r="H148" s="1"/>
      <c r="I148" s="1"/>
      <c r="J148" s="1"/>
      <c r="K148" s="1"/>
      <c r="L148" s="1"/>
      <c r="M148" s="1"/>
      <c r="N148" s="1"/>
      <c r="O148" s="1"/>
      <c r="P148" s="1"/>
      <c r="Q148" s="1"/>
      <c r="R148" s="1"/>
      <c r="S148" s="1"/>
      <c r="T148" s="1"/>
      <c r="U148" s="1"/>
      <c r="V148" s="1"/>
      <c r="W148" s="1"/>
      <c r="X148" s="1"/>
      <c r="Y148" s="1"/>
      <c r="Z148" s="1"/>
      <c r="AA148" s="1"/>
      <c r="AB148" s="1"/>
    </row>
    <row r="149" spans="1:28" x14ac:dyDescent="0.25">
      <c r="A149" s="1"/>
      <c r="B149" s="25"/>
      <c r="C149" s="24" t="s">
        <v>340</v>
      </c>
      <c r="D149" s="24">
        <v>3042</v>
      </c>
      <c r="E149" s="24" t="s">
        <v>302</v>
      </c>
      <c r="H149" s="1"/>
      <c r="I149" s="1"/>
      <c r="J149" s="1"/>
      <c r="K149" s="1"/>
      <c r="L149" s="1"/>
      <c r="M149" s="1"/>
      <c r="N149" s="1"/>
      <c r="O149" s="1"/>
      <c r="P149" s="1"/>
      <c r="Q149" s="1"/>
      <c r="R149" s="1"/>
      <c r="S149" s="1"/>
      <c r="T149" s="1"/>
      <c r="U149" s="1"/>
      <c r="V149" s="1"/>
      <c r="W149" s="1"/>
      <c r="X149" s="1"/>
      <c r="Y149" s="1"/>
      <c r="Z149" s="1"/>
      <c r="AA149" s="1"/>
      <c r="AB149" s="1"/>
    </row>
    <row r="150" spans="1:28" x14ac:dyDescent="0.25">
      <c r="A150" s="1"/>
      <c r="B150" s="25"/>
      <c r="C150" s="24" t="s">
        <v>341</v>
      </c>
      <c r="D150" s="24">
        <v>3043</v>
      </c>
      <c r="E150" s="24" t="s">
        <v>302</v>
      </c>
      <c r="H150" s="1"/>
      <c r="I150" s="1"/>
      <c r="J150" s="1"/>
      <c r="K150" s="1"/>
      <c r="L150" s="1"/>
      <c r="M150" s="1"/>
      <c r="N150" s="1"/>
      <c r="O150" s="1"/>
      <c r="P150" s="1"/>
      <c r="Q150" s="1"/>
      <c r="R150" s="1"/>
      <c r="S150" s="1"/>
      <c r="T150" s="1"/>
      <c r="U150" s="1"/>
      <c r="V150" s="1"/>
      <c r="W150" s="1"/>
      <c r="X150" s="1"/>
      <c r="Y150" s="1"/>
      <c r="Z150" s="1"/>
      <c r="AA150" s="1"/>
      <c r="AB150" s="1"/>
    </row>
    <row r="151" spans="1:28" x14ac:dyDescent="0.25">
      <c r="A151" s="1"/>
      <c r="B151" s="25"/>
      <c r="C151" s="24" t="s">
        <v>342</v>
      </c>
      <c r="D151" s="24">
        <v>3044</v>
      </c>
      <c r="E151" s="24" t="s">
        <v>302</v>
      </c>
      <c r="H151" s="1"/>
      <c r="I151" s="1"/>
      <c r="J151" s="1"/>
      <c r="K151" s="1"/>
      <c r="L151" s="1"/>
      <c r="M151" s="1"/>
      <c r="N151" s="1"/>
      <c r="O151" s="1"/>
      <c r="P151" s="1"/>
      <c r="Q151" s="1"/>
      <c r="R151" s="1"/>
      <c r="S151" s="1"/>
      <c r="T151" s="1"/>
      <c r="U151" s="1"/>
      <c r="V151" s="1"/>
      <c r="W151" s="1"/>
      <c r="X151" s="1"/>
      <c r="Y151" s="1"/>
      <c r="Z151" s="1"/>
      <c r="AA151" s="1"/>
      <c r="AB151" s="1"/>
    </row>
    <row r="152" spans="1:28" x14ac:dyDescent="0.25">
      <c r="A152" s="1"/>
      <c r="B152" s="25"/>
      <c r="C152" s="24" t="s">
        <v>343</v>
      </c>
      <c r="D152" s="24">
        <v>3045</v>
      </c>
      <c r="E152" s="24" t="s">
        <v>302</v>
      </c>
      <c r="H152" s="1"/>
      <c r="I152" s="1"/>
      <c r="J152" s="1"/>
      <c r="K152" s="1"/>
      <c r="L152" s="1"/>
      <c r="M152" s="1"/>
      <c r="N152" s="1"/>
      <c r="O152" s="1"/>
      <c r="P152" s="1"/>
      <c r="Q152" s="1"/>
      <c r="R152" s="1"/>
      <c r="S152" s="1"/>
      <c r="T152" s="1"/>
      <c r="U152" s="1"/>
      <c r="V152" s="1"/>
      <c r="W152" s="1"/>
      <c r="X152" s="1"/>
      <c r="Y152" s="1"/>
      <c r="Z152" s="1"/>
      <c r="AA152" s="1"/>
      <c r="AB152" s="1"/>
    </row>
    <row r="153" spans="1:28" x14ac:dyDescent="0.25">
      <c r="A153" s="1"/>
      <c r="B153" s="25"/>
      <c r="C153" s="24" t="s">
        <v>344</v>
      </c>
      <c r="D153" s="24">
        <v>3046</v>
      </c>
      <c r="E153" s="24" t="s">
        <v>302</v>
      </c>
      <c r="H153" s="1"/>
      <c r="I153" s="1"/>
      <c r="J153" s="1"/>
      <c r="K153" s="1"/>
      <c r="L153" s="1"/>
      <c r="M153" s="1"/>
      <c r="N153" s="1"/>
      <c r="O153" s="1"/>
      <c r="P153" s="1"/>
      <c r="Q153" s="1"/>
      <c r="R153" s="1"/>
      <c r="S153" s="1"/>
      <c r="T153" s="1"/>
      <c r="U153" s="1"/>
      <c r="V153" s="1"/>
      <c r="W153" s="1"/>
      <c r="X153" s="1"/>
      <c r="Y153" s="1"/>
      <c r="Z153" s="1"/>
      <c r="AA153" s="1"/>
      <c r="AB153" s="1"/>
    </row>
    <row r="154" spans="1:28" x14ac:dyDescent="0.25">
      <c r="A154" s="1"/>
      <c r="B154" s="25"/>
      <c r="C154" s="24" t="s">
        <v>345</v>
      </c>
      <c r="D154" s="24">
        <v>3047</v>
      </c>
      <c r="E154" s="24" t="s">
        <v>302</v>
      </c>
      <c r="H154" s="1"/>
      <c r="I154" s="1"/>
      <c r="J154" s="1"/>
      <c r="K154" s="1"/>
      <c r="L154" s="1"/>
      <c r="M154" s="1"/>
      <c r="N154" s="1"/>
      <c r="O154" s="1"/>
      <c r="P154" s="1"/>
      <c r="Q154" s="1"/>
      <c r="R154" s="1"/>
      <c r="S154" s="1"/>
      <c r="T154" s="1"/>
      <c r="U154" s="1"/>
      <c r="V154" s="1"/>
      <c r="W154" s="1"/>
      <c r="X154" s="1"/>
      <c r="Y154" s="1"/>
      <c r="Z154" s="1"/>
      <c r="AA154" s="1"/>
      <c r="AB154" s="1"/>
    </row>
    <row r="155" spans="1:28" x14ac:dyDescent="0.25">
      <c r="A155" s="1"/>
      <c r="B155" s="25"/>
      <c r="C155" s="24" t="s">
        <v>346</v>
      </c>
      <c r="D155" s="24">
        <v>3048</v>
      </c>
      <c r="E155" s="24" t="s">
        <v>302</v>
      </c>
      <c r="H155" s="1"/>
      <c r="I155" s="1"/>
      <c r="J155" s="1"/>
      <c r="K155" s="1"/>
      <c r="L155" s="1"/>
      <c r="M155" s="1"/>
      <c r="N155" s="1"/>
      <c r="O155" s="1"/>
      <c r="P155" s="1"/>
      <c r="Q155" s="1"/>
      <c r="R155" s="1"/>
      <c r="S155" s="1"/>
      <c r="T155" s="1"/>
      <c r="U155" s="1"/>
      <c r="V155" s="1"/>
      <c r="W155" s="1"/>
      <c r="X155" s="1"/>
      <c r="Y155" s="1"/>
      <c r="Z155" s="1"/>
      <c r="AA155" s="1"/>
      <c r="AB155" s="1"/>
    </row>
    <row r="156" spans="1:28" x14ac:dyDescent="0.25">
      <c r="A156" s="1"/>
      <c r="B156" s="25"/>
      <c r="C156" s="24" t="s">
        <v>347</v>
      </c>
      <c r="D156" s="24">
        <v>3049</v>
      </c>
      <c r="E156" s="24" t="s">
        <v>302</v>
      </c>
      <c r="H156" s="1"/>
      <c r="I156" s="1"/>
      <c r="J156" s="1"/>
      <c r="K156" s="1"/>
      <c r="L156" s="1"/>
      <c r="M156" s="1"/>
      <c r="N156" s="1"/>
      <c r="O156" s="1"/>
      <c r="P156" s="1"/>
      <c r="Q156" s="1"/>
      <c r="R156" s="1"/>
      <c r="S156" s="1"/>
      <c r="T156" s="1"/>
      <c r="U156" s="1"/>
      <c r="V156" s="1"/>
      <c r="W156" s="1"/>
      <c r="X156" s="1"/>
      <c r="Y156" s="1"/>
      <c r="Z156" s="1"/>
      <c r="AA156" s="1"/>
      <c r="AB156" s="1"/>
    </row>
    <row r="157" spans="1:28" x14ac:dyDescent="0.25">
      <c r="A157" s="1"/>
      <c r="B157" s="25"/>
      <c r="C157" s="24" t="s">
        <v>348</v>
      </c>
      <c r="D157" s="24">
        <v>3050</v>
      </c>
      <c r="E157" s="24" t="s">
        <v>302</v>
      </c>
      <c r="H157" s="1"/>
      <c r="I157" s="1"/>
      <c r="J157" s="1"/>
      <c r="K157" s="1"/>
      <c r="L157" s="1"/>
      <c r="M157" s="1"/>
      <c r="N157" s="1"/>
      <c r="O157" s="1"/>
      <c r="P157" s="1"/>
      <c r="Q157" s="1"/>
      <c r="R157" s="1"/>
      <c r="S157" s="1"/>
      <c r="T157" s="1"/>
      <c r="U157" s="1"/>
      <c r="V157" s="1"/>
      <c r="W157" s="1"/>
      <c r="X157" s="1"/>
      <c r="Y157" s="1"/>
      <c r="Z157" s="1"/>
      <c r="AA157" s="1"/>
      <c r="AB157" s="1"/>
    </row>
    <row r="158" spans="1:28" x14ac:dyDescent="0.25">
      <c r="A158" s="1"/>
      <c r="B158" s="25"/>
      <c r="C158" s="24" t="s">
        <v>349</v>
      </c>
      <c r="D158" s="24">
        <v>3051</v>
      </c>
      <c r="E158" s="24" t="s">
        <v>302</v>
      </c>
      <c r="H158" s="1"/>
      <c r="I158" s="1"/>
      <c r="J158" s="1"/>
      <c r="K158" s="1"/>
      <c r="L158" s="1"/>
      <c r="M158" s="1"/>
      <c r="N158" s="1"/>
      <c r="O158" s="1"/>
      <c r="P158" s="1"/>
      <c r="Q158" s="1"/>
      <c r="R158" s="1"/>
      <c r="S158" s="1"/>
      <c r="T158" s="1"/>
      <c r="U158" s="1"/>
      <c r="V158" s="1"/>
      <c r="W158" s="1"/>
      <c r="X158" s="1"/>
      <c r="Y158" s="1"/>
      <c r="Z158" s="1"/>
      <c r="AA158" s="1"/>
      <c r="AB158" s="1"/>
    </row>
    <row r="159" spans="1:28" x14ac:dyDescent="0.25">
      <c r="A159" s="1"/>
      <c r="B159" s="25"/>
      <c r="C159" s="24" t="s">
        <v>350</v>
      </c>
      <c r="D159" s="24">
        <v>3052</v>
      </c>
      <c r="E159" s="24" t="s">
        <v>302</v>
      </c>
      <c r="H159" s="1"/>
      <c r="I159" s="1"/>
      <c r="J159" s="1"/>
      <c r="K159" s="1"/>
      <c r="L159" s="1"/>
      <c r="M159" s="1"/>
      <c r="N159" s="1"/>
      <c r="O159" s="1"/>
      <c r="P159" s="1"/>
      <c r="Q159" s="1"/>
      <c r="R159" s="1"/>
      <c r="S159" s="1"/>
      <c r="T159" s="1"/>
      <c r="U159" s="1"/>
      <c r="V159" s="1"/>
      <c r="W159" s="1"/>
      <c r="X159" s="1"/>
      <c r="Y159" s="1"/>
      <c r="Z159" s="1"/>
      <c r="AA159" s="1"/>
      <c r="AB159" s="1"/>
    </row>
    <row r="160" spans="1:28" x14ac:dyDescent="0.25">
      <c r="A160" s="1"/>
      <c r="B160" s="25"/>
      <c r="C160" s="24" t="s">
        <v>351</v>
      </c>
      <c r="D160" s="24">
        <v>3053</v>
      </c>
      <c r="E160" s="24" t="s">
        <v>302</v>
      </c>
      <c r="H160" s="1"/>
      <c r="I160" s="1"/>
      <c r="J160" s="1"/>
      <c r="K160" s="1"/>
      <c r="L160" s="1"/>
      <c r="M160" s="1"/>
      <c r="N160" s="1"/>
      <c r="O160" s="1"/>
      <c r="P160" s="1"/>
      <c r="Q160" s="1"/>
      <c r="R160" s="1"/>
      <c r="S160" s="1"/>
      <c r="T160" s="1"/>
      <c r="U160" s="1"/>
      <c r="V160" s="1"/>
      <c r="W160" s="1"/>
      <c r="X160" s="1"/>
      <c r="Y160" s="1"/>
      <c r="Z160" s="1"/>
      <c r="AA160" s="1"/>
      <c r="AB160" s="1"/>
    </row>
    <row r="161" spans="1:28" x14ac:dyDescent="0.25">
      <c r="A161" s="1"/>
      <c r="B161" s="25"/>
      <c r="C161" s="24" t="s">
        <v>352</v>
      </c>
      <c r="D161" s="24">
        <v>3054</v>
      </c>
      <c r="E161" s="24" t="s">
        <v>302</v>
      </c>
      <c r="H161" s="1"/>
      <c r="I161" s="1"/>
      <c r="J161" s="1"/>
      <c r="K161" s="1"/>
      <c r="L161" s="1"/>
      <c r="M161" s="1"/>
      <c r="N161" s="1"/>
      <c r="O161" s="1"/>
      <c r="P161" s="1"/>
      <c r="Q161" s="1"/>
      <c r="R161" s="1"/>
      <c r="S161" s="1"/>
      <c r="T161" s="1"/>
      <c r="U161" s="1"/>
      <c r="V161" s="1"/>
      <c r="W161" s="1"/>
      <c r="X161" s="1"/>
      <c r="Y161" s="1"/>
      <c r="Z161" s="1"/>
      <c r="AA161" s="1"/>
      <c r="AB161" s="1"/>
    </row>
    <row r="162" spans="1:28" x14ac:dyDescent="0.25">
      <c r="A162" s="1"/>
      <c r="B162" s="25"/>
      <c r="C162" s="24" t="s">
        <v>353</v>
      </c>
      <c r="D162" s="24">
        <v>3401</v>
      </c>
      <c r="E162" s="24" t="s">
        <v>354</v>
      </c>
      <c r="H162" s="1"/>
      <c r="I162" s="1"/>
      <c r="J162" s="1"/>
      <c r="K162" s="1"/>
      <c r="L162" s="1"/>
      <c r="M162" s="1"/>
      <c r="N162" s="1"/>
      <c r="O162" s="1"/>
      <c r="P162" s="1"/>
      <c r="Q162" s="1"/>
      <c r="R162" s="1"/>
      <c r="S162" s="1"/>
      <c r="T162" s="1"/>
      <c r="U162" s="1"/>
      <c r="V162" s="1"/>
      <c r="W162" s="1"/>
      <c r="X162" s="1"/>
      <c r="Y162" s="1"/>
      <c r="Z162" s="1"/>
      <c r="AA162" s="1"/>
      <c r="AB162" s="1"/>
    </row>
    <row r="163" spans="1:28" x14ac:dyDescent="0.25">
      <c r="A163" s="1"/>
      <c r="B163" s="25"/>
      <c r="C163" s="24" t="s">
        <v>355</v>
      </c>
      <c r="D163" s="24">
        <v>3403</v>
      </c>
      <c r="E163" s="24" t="s">
        <v>354</v>
      </c>
      <c r="H163" s="1"/>
      <c r="I163" s="1"/>
      <c r="J163" s="1"/>
      <c r="K163" s="1"/>
      <c r="L163" s="1"/>
      <c r="M163" s="1"/>
      <c r="N163" s="1"/>
      <c r="O163" s="1"/>
      <c r="P163" s="1"/>
      <c r="Q163" s="1"/>
      <c r="R163" s="1"/>
      <c r="S163" s="1"/>
      <c r="T163" s="1"/>
      <c r="U163" s="1"/>
      <c r="V163" s="1"/>
      <c r="W163" s="1"/>
      <c r="X163" s="1"/>
      <c r="Y163" s="1"/>
      <c r="Z163" s="1"/>
      <c r="AA163" s="1"/>
      <c r="AB163" s="1"/>
    </row>
    <row r="164" spans="1:28" x14ac:dyDescent="0.25">
      <c r="A164" s="1"/>
      <c r="B164" s="25"/>
      <c r="C164" s="24" t="s">
        <v>356</v>
      </c>
      <c r="D164" s="24">
        <v>3405</v>
      </c>
      <c r="E164" s="24" t="s">
        <v>354</v>
      </c>
      <c r="H164" s="1"/>
      <c r="I164" s="1"/>
      <c r="J164" s="1"/>
      <c r="K164" s="1"/>
      <c r="L164" s="1"/>
      <c r="M164" s="1"/>
      <c r="N164" s="1"/>
      <c r="O164" s="1"/>
      <c r="P164" s="1"/>
      <c r="Q164" s="1"/>
      <c r="R164" s="1"/>
      <c r="S164" s="1"/>
      <c r="T164" s="1"/>
      <c r="U164" s="1"/>
      <c r="V164" s="1"/>
      <c r="W164" s="1"/>
      <c r="X164" s="1"/>
      <c r="Y164" s="1"/>
      <c r="Z164" s="1"/>
      <c r="AA164" s="1"/>
      <c r="AB164" s="1"/>
    </row>
    <row r="165" spans="1:28" x14ac:dyDescent="0.25">
      <c r="A165" s="1"/>
      <c r="B165" s="25"/>
      <c r="C165" s="24" t="s">
        <v>357</v>
      </c>
      <c r="D165" s="24">
        <v>3407</v>
      </c>
      <c r="E165" s="24" t="s">
        <v>354</v>
      </c>
      <c r="H165" s="1"/>
      <c r="I165" s="1"/>
      <c r="J165" s="1"/>
      <c r="K165" s="1"/>
      <c r="L165" s="1"/>
      <c r="M165" s="1"/>
      <c r="N165" s="1"/>
      <c r="O165" s="1"/>
      <c r="P165" s="1"/>
      <c r="Q165" s="1"/>
      <c r="R165" s="1"/>
      <c r="S165" s="1"/>
      <c r="T165" s="1"/>
      <c r="U165" s="1"/>
      <c r="V165" s="1"/>
      <c r="W165" s="1"/>
      <c r="X165" s="1"/>
      <c r="Y165" s="1"/>
      <c r="Z165" s="1"/>
      <c r="AA165" s="1"/>
      <c r="AB165" s="1"/>
    </row>
    <row r="166" spans="1:28" x14ac:dyDescent="0.25">
      <c r="A166" s="1"/>
      <c r="B166" s="25"/>
      <c r="C166" s="24" t="s">
        <v>358</v>
      </c>
      <c r="D166" s="24">
        <v>3411</v>
      </c>
      <c r="E166" s="24" t="s">
        <v>354</v>
      </c>
      <c r="H166" s="1"/>
      <c r="I166" s="1"/>
      <c r="J166" s="1"/>
      <c r="K166" s="1"/>
      <c r="L166" s="1"/>
      <c r="M166" s="1"/>
      <c r="N166" s="1"/>
      <c r="O166" s="1"/>
      <c r="P166" s="1"/>
      <c r="Q166" s="1"/>
      <c r="R166" s="1"/>
      <c r="S166" s="1"/>
      <c r="T166" s="1"/>
      <c r="U166" s="1"/>
      <c r="V166" s="1"/>
      <c r="W166" s="1"/>
      <c r="X166" s="1"/>
      <c r="Y166" s="1"/>
      <c r="Z166" s="1"/>
      <c r="AA166" s="1"/>
      <c r="AB166" s="1"/>
    </row>
    <row r="167" spans="1:28" x14ac:dyDescent="0.25">
      <c r="A167" s="1"/>
      <c r="B167" s="25"/>
      <c r="C167" s="24" t="s">
        <v>359</v>
      </c>
      <c r="D167" s="24">
        <v>3412</v>
      </c>
      <c r="E167" s="24" t="s">
        <v>354</v>
      </c>
      <c r="H167" s="1"/>
      <c r="I167" s="1"/>
      <c r="J167" s="1"/>
      <c r="K167" s="1"/>
      <c r="L167" s="1"/>
      <c r="M167" s="1"/>
      <c r="N167" s="1"/>
      <c r="O167" s="1"/>
      <c r="P167" s="1"/>
      <c r="Q167" s="1"/>
      <c r="R167" s="1"/>
      <c r="S167" s="1"/>
      <c r="T167" s="1"/>
      <c r="U167" s="1"/>
      <c r="V167" s="1"/>
      <c r="W167" s="1"/>
      <c r="X167" s="1"/>
      <c r="Y167" s="1"/>
      <c r="Z167" s="1"/>
      <c r="AA167" s="1"/>
      <c r="AB167" s="1"/>
    </row>
    <row r="168" spans="1:28" x14ac:dyDescent="0.25">
      <c r="A168" s="1"/>
      <c r="B168" s="25"/>
      <c r="C168" s="24" t="s">
        <v>360</v>
      </c>
      <c r="D168" s="24">
        <v>3413</v>
      </c>
      <c r="E168" s="24" t="s">
        <v>354</v>
      </c>
      <c r="H168" s="1"/>
      <c r="I168" s="1"/>
      <c r="J168" s="1"/>
      <c r="K168" s="1"/>
      <c r="L168" s="1"/>
      <c r="M168" s="1"/>
      <c r="N168" s="1"/>
      <c r="O168" s="1"/>
      <c r="P168" s="1"/>
      <c r="Q168" s="1"/>
      <c r="R168" s="1"/>
      <c r="S168" s="1"/>
      <c r="T168" s="1"/>
      <c r="U168" s="1"/>
      <c r="V168" s="1"/>
      <c r="W168" s="1"/>
      <c r="X168" s="1"/>
      <c r="Y168" s="1"/>
      <c r="Z168" s="1"/>
      <c r="AA168" s="1"/>
      <c r="AB168" s="1"/>
    </row>
    <row r="169" spans="1:28" x14ac:dyDescent="0.25">
      <c r="A169" s="1"/>
      <c r="B169" s="25"/>
      <c r="C169" s="24" t="s">
        <v>361</v>
      </c>
      <c r="D169" s="24">
        <v>3414</v>
      </c>
      <c r="E169" s="24" t="s">
        <v>354</v>
      </c>
      <c r="H169" s="1"/>
      <c r="I169" s="1"/>
      <c r="J169" s="1"/>
      <c r="K169" s="1"/>
      <c r="L169" s="1"/>
      <c r="M169" s="1"/>
      <c r="N169" s="1"/>
      <c r="O169" s="1"/>
      <c r="P169" s="1"/>
      <c r="Q169" s="1"/>
      <c r="R169" s="1"/>
      <c r="S169" s="1"/>
      <c r="T169" s="1"/>
      <c r="U169" s="1"/>
      <c r="V169" s="1"/>
      <c r="W169" s="1"/>
      <c r="X169" s="1"/>
      <c r="Y169" s="1"/>
      <c r="Z169" s="1"/>
      <c r="AA169" s="1"/>
      <c r="AB169" s="1"/>
    </row>
    <row r="170" spans="1:28" x14ac:dyDescent="0.25">
      <c r="A170" s="1"/>
      <c r="B170" s="25"/>
      <c r="C170" s="24" t="s">
        <v>362</v>
      </c>
      <c r="D170" s="24">
        <v>3415</v>
      </c>
      <c r="E170" s="24" t="s">
        <v>354</v>
      </c>
      <c r="H170" s="1"/>
      <c r="I170" s="1"/>
      <c r="J170" s="1"/>
      <c r="K170" s="1"/>
      <c r="L170" s="1"/>
      <c r="M170" s="1"/>
      <c r="N170" s="1"/>
      <c r="O170" s="1"/>
      <c r="P170" s="1"/>
      <c r="Q170" s="1"/>
      <c r="R170" s="1"/>
      <c r="S170" s="1"/>
      <c r="T170" s="1"/>
      <c r="U170" s="1"/>
      <c r="V170" s="1"/>
      <c r="W170" s="1"/>
      <c r="X170" s="1"/>
      <c r="Y170" s="1"/>
      <c r="Z170" s="1"/>
      <c r="AA170" s="1"/>
      <c r="AB170" s="1"/>
    </row>
    <row r="171" spans="1:28" x14ac:dyDescent="0.25">
      <c r="A171" s="1"/>
      <c r="B171" s="25"/>
      <c r="C171" s="24" t="s">
        <v>363</v>
      </c>
      <c r="D171" s="24">
        <v>3416</v>
      </c>
      <c r="E171" s="24" t="s">
        <v>354</v>
      </c>
      <c r="H171" s="1"/>
      <c r="I171" s="1"/>
      <c r="J171" s="1"/>
      <c r="K171" s="1"/>
      <c r="L171" s="1"/>
      <c r="M171" s="1"/>
      <c r="N171" s="1"/>
      <c r="O171" s="1"/>
      <c r="P171" s="1"/>
      <c r="Q171" s="1"/>
      <c r="R171" s="1"/>
      <c r="S171" s="1"/>
      <c r="T171" s="1"/>
      <c r="U171" s="1"/>
      <c r="V171" s="1"/>
      <c r="W171" s="1"/>
      <c r="X171" s="1"/>
      <c r="Y171" s="1"/>
      <c r="Z171" s="1"/>
      <c r="AA171" s="1"/>
      <c r="AB171" s="1"/>
    </row>
    <row r="172" spans="1:28" x14ac:dyDescent="0.25">
      <c r="A172" s="1"/>
      <c r="B172" s="25"/>
      <c r="C172" s="24" t="s">
        <v>364</v>
      </c>
      <c r="D172" s="24">
        <v>3417</v>
      </c>
      <c r="E172" s="24" t="s">
        <v>354</v>
      </c>
      <c r="H172" s="1"/>
      <c r="I172" s="1"/>
      <c r="J172" s="1"/>
      <c r="K172" s="1"/>
      <c r="L172" s="1"/>
      <c r="M172" s="1"/>
      <c r="N172" s="1"/>
      <c r="O172" s="1"/>
      <c r="P172" s="1"/>
      <c r="Q172" s="1"/>
      <c r="R172" s="1"/>
      <c r="S172" s="1"/>
      <c r="T172" s="1"/>
      <c r="U172" s="1"/>
      <c r="V172" s="1"/>
      <c r="W172" s="1"/>
      <c r="X172" s="1"/>
      <c r="Y172" s="1"/>
      <c r="Z172" s="1"/>
      <c r="AA172" s="1"/>
      <c r="AB172" s="1"/>
    </row>
    <row r="173" spans="1:28" x14ac:dyDescent="0.25">
      <c r="A173" s="1"/>
      <c r="B173" s="25"/>
      <c r="C173" s="24" t="s">
        <v>365</v>
      </c>
      <c r="D173" s="24">
        <v>3418</v>
      </c>
      <c r="E173" s="24" t="s">
        <v>354</v>
      </c>
      <c r="H173" s="1"/>
      <c r="I173" s="1"/>
      <c r="J173" s="1"/>
      <c r="K173" s="1"/>
      <c r="L173" s="1"/>
      <c r="M173" s="1"/>
      <c r="N173" s="1"/>
      <c r="O173" s="1"/>
      <c r="P173" s="1"/>
      <c r="Q173" s="1"/>
      <c r="R173" s="1"/>
      <c r="S173" s="1"/>
      <c r="T173" s="1"/>
      <c r="U173" s="1"/>
      <c r="V173" s="1"/>
      <c r="W173" s="1"/>
      <c r="X173" s="1"/>
      <c r="Y173" s="1"/>
      <c r="Z173" s="1"/>
      <c r="AA173" s="1"/>
      <c r="AB173" s="1"/>
    </row>
    <row r="174" spans="1:28" x14ac:dyDescent="0.25">
      <c r="A174" s="1"/>
      <c r="B174" s="25"/>
      <c r="C174" s="24" t="s">
        <v>366</v>
      </c>
      <c r="D174" s="24">
        <v>3419</v>
      </c>
      <c r="E174" s="24" t="s">
        <v>354</v>
      </c>
      <c r="H174" s="1"/>
      <c r="I174" s="1"/>
      <c r="J174" s="1"/>
      <c r="K174" s="1"/>
      <c r="L174" s="1"/>
      <c r="M174" s="1"/>
      <c r="N174" s="1"/>
      <c r="O174" s="1"/>
      <c r="P174" s="1"/>
      <c r="Q174" s="1"/>
      <c r="R174" s="1"/>
      <c r="S174" s="1"/>
      <c r="T174" s="1"/>
      <c r="U174" s="1"/>
      <c r="V174" s="1"/>
      <c r="W174" s="1"/>
      <c r="X174" s="1"/>
      <c r="Y174" s="1"/>
      <c r="Z174" s="1"/>
      <c r="AA174" s="1"/>
      <c r="AB174" s="1"/>
    </row>
    <row r="175" spans="1:28" x14ac:dyDescent="0.25">
      <c r="A175" s="1"/>
      <c r="B175" s="25"/>
      <c r="C175" s="24" t="s">
        <v>367</v>
      </c>
      <c r="D175" s="24">
        <v>3420</v>
      </c>
      <c r="E175" s="24" t="s">
        <v>354</v>
      </c>
      <c r="H175" s="1"/>
      <c r="I175" s="1"/>
      <c r="J175" s="1"/>
      <c r="K175" s="1"/>
      <c r="L175" s="1"/>
      <c r="M175" s="1"/>
      <c r="N175" s="1"/>
      <c r="O175" s="1"/>
      <c r="P175" s="1"/>
      <c r="Q175" s="1"/>
      <c r="R175" s="1"/>
      <c r="S175" s="1"/>
      <c r="T175" s="1"/>
      <c r="U175" s="1"/>
      <c r="V175" s="1"/>
      <c r="W175" s="1"/>
      <c r="X175" s="1"/>
      <c r="Y175" s="1"/>
      <c r="Z175" s="1"/>
      <c r="AA175" s="1"/>
      <c r="AB175" s="1"/>
    </row>
    <row r="176" spans="1:28" x14ac:dyDescent="0.25">
      <c r="A176" s="1"/>
      <c r="B176" s="25"/>
      <c r="C176" s="24" t="s">
        <v>368</v>
      </c>
      <c r="D176" s="24">
        <v>3421</v>
      </c>
      <c r="E176" s="24" t="s">
        <v>354</v>
      </c>
      <c r="H176" s="1"/>
      <c r="I176" s="1"/>
      <c r="J176" s="1"/>
      <c r="K176" s="1"/>
      <c r="L176" s="1"/>
      <c r="M176" s="1"/>
      <c r="N176" s="1"/>
      <c r="O176" s="1"/>
      <c r="P176" s="1"/>
      <c r="Q176" s="1"/>
      <c r="R176" s="1"/>
      <c r="S176" s="1"/>
      <c r="T176" s="1"/>
      <c r="U176" s="1"/>
      <c r="V176" s="1"/>
      <c r="W176" s="1"/>
      <c r="X176" s="1"/>
      <c r="Y176" s="1"/>
      <c r="Z176" s="1"/>
      <c r="AA176" s="1"/>
      <c r="AB176" s="1"/>
    </row>
    <row r="177" spans="1:28" x14ac:dyDescent="0.25">
      <c r="A177" s="1"/>
      <c r="B177" s="25"/>
      <c r="C177" s="24" t="s">
        <v>369</v>
      </c>
      <c r="D177" s="24">
        <v>3422</v>
      </c>
      <c r="E177" s="24" t="s">
        <v>354</v>
      </c>
      <c r="H177" s="1"/>
      <c r="I177" s="1"/>
      <c r="J177" s="1"/>
      <c r="K177" s="1"/>
      <c r="L177" s="1"/>
      <c r="M177" s="1"/>
      <c r="N177" s="1"/>
      <c r="O177" s="1"/>
      <c r="P177" s="1"/>
      <c r="Q177" s="1"/>
      <c r="R177" s="1"/>
      <c r="S177" s="1"/>
      <c r="T177" s="1"/>
      <c r="U177" s="1"/>
      <c r="V177" s="1"/>
      <c r="W177" s="1"/>
      <c r="X177" s="1"/>
      <c r="Y177" s="1"/>
      <c r="Z177" s="1"/>
      <c r="AA177" s="1"/>
      <c r="AB177" s="1"/>
    </row>
    <row r="178" spans="1:28" x14ac:dyDescent="0.25">
      <c r="A178" s="1"/>
      <c r="B178" s="25"/>
      <c r="C178" s="24" t="s">
        <v>370</v>
      </c>
      <c r="D178" s="24">
        <v>3423</v>
      </c>
      <c r="E178" s="24" t="s">
        <v>354</v>
      </c>
      <c r="H178" s="1"/>
      <c r="I178" s="1"/>
      <c r="J178" s="1"/>
      <c r="K178" s="1"/>
      <c r="L178" s="1"/>
      <c r="M178" s="1"/>
      <c r="N178" s="1"/>
      <c r="O178" s="1"/>
      <c r="P178" s="1"/>
      <c r="Q178" s="1"/>
      <c r="R178" s="1"/>
      <c r="S178" s="1"/>
      <c r="T178" s="1"/>
      <c r="U178" s="1"/>
      <c r="V178" s="1"/>
      <c r="W178" s="1"/>
      <c r="X178" s="1"/>
      <c r="Y178" s="1"/>
      <c r="Z178" s="1"/>
      <c r="AA178" s="1"/>
      <c r="AB178" s="1"/>
    </row>
    <row r="179" spans="1:28" x14ac:dyDescent="0.25">
      <c r="A179" s="1"/>
      <c r="B179" s="25"/>
      <c r="C179" s="24" t="s">
        <v>371</v>
      </c>
      <c r="D179" s="24">
        <v>3424</v>
      </c>
      <c r="E179" s="24" t="s">
        <v>354</v>
      </c>
      <c r="H179" s="1"/>
      <c r="I179" s="1"/>
      <c r="J179" s="1"/>
      <c r="K179" s="1"/>
      <c r="L179" s="1"/>
      <c r="M179" s="1"/>
      <c r="N179" s="1"/>
      <c r="O179" s="1"/>
      <c r="P179" s="1"/>
      <c r="Q179" s="1"/>
      <c r="R179" s="1"/>
      <c r="S179" s="1"/>
      <c r="T179" s="1"/>
      <c r="U179" s="1"/>
      <c r="V179" s="1"/>
      <c r="W179" s="1"/>
      <c r="X179" s="1"/>
      <c r="Y179" s="1"/>
      <c r="Z179" s="1"/>
      <c r="AA179" s="1"/>
      <c r="AB179" s="1"/>
    </row>
    <row r="180" spans="1:28" x14ac:dyDescent="0.25">
      <c r="A180" s="1"/>
      <c r="B180" s="25"/>
      <c r="C180" s="24" t="s">
        <v>372</v>
      </c>
      <c r="D180" s="24">
        <v>3425</v>
      </c>
      <c r="E180" s="24" t="s">
        <v>354</v>
      </c>
      <c r="H180" s="1"/>
      <c r="I180" s="1"/>
      <c r="J180" s="1"/>
      <c r="K180" s="1"/>
      <c r="L180" s="1"/>
      <c r="M180" s="1"/>
      <c r="N180" s="1"/>
      <c r="O180" s="1"/>
      <c r="P180" s="1"/>
      <c r="Q180" s="1"/>
      <c r="R180" s="1"/>
      <c r="S180" s="1"/>
      <c r="T180" s="1"/>
      <c r="U180" s="1"/>
      <c r="V180" s="1"/>
      <c r="W180" s="1"/>
      <c r="X180" s="1"/>
      <c r="Y180" s="1"/>
      <c r="Z180" s="1"/>
      <c r="AA180" s="1"/>
      <c r="AB180" s="1"/>
    </row>
    <row r="181" spans="1:28" x14ac:dyDescent="0.25">
      <c r="A181" s="1"/>
      <c r="B181" s="25"/>
      <c r="C181" s="24" t="s">
        <v>373</v>
      </c>
      <c r="D181" s="24">
        <v>3426</v>
      </c>
      <c r="E181" s="24" t="s">
        <v>354</v>
      </c>
      <c r="H181" s="1"/>
      <c r="I181" s="1"/>
      <c r="J181" s="1"/>
      <c r="K181" s="1"/>
      <c r="L181" s="1"/>
      <c r="M181" s="1"/>
      <c r="N181" s="1"/>
      <c r="O181" s="1"/>
      <c r="P181" s="1"/>
      <c r="Q181" s="1"/>
      <c r="R181" s="1"/>
      <c r="S181" s="1"/>
      <c r="T181" s="1"/>
      <c r="U181" s="1"/>
      <c r="V181" s="1"/>
      <c r="W181" s="1"/>
      <c r="X181" s="1"/>
      <c r="Y181" s="1"/>
      <c r="Z181" s="1"/>
      <c r="AA181" s="1"/>
      <c r="AB181" s="1"/>
    </row>
    <row r="182" spans="1:28" x14ac:dyDescent="0.25">
      <c r="A182" s="1"/>
      <c r="B182" s="25"/>
      <c r="C182" s="24" t="s">
        <v>374</v>
      </c>
      <c r="D182" s="24">
        <v>3427</v>
      </c>
      <c r="E182" s="24" t="s">
        <v>354</v>
      </c>
      <c r="H182" s="1"/>
      <c r="I182" s="1"/>
      <c r="J182" s="1"/>
      <c r="K182" s="1"/>
      <c r="L182" s="1"/>
      <c r="M182" s="1"/>
      <c r="N182" s="1"/>
      <c r="O182" s="1"/>
      <c r="P182" s="1"/>
      <c r="Q182" s="1"/>
      <c r="R182" s="1"/>
      <c r="S182" s="1"/>
      <c r="T182" s="1"/>
      <c r="U182" s="1"/>
      <c r="V182" s="1"/>
      <c r="W182" s="1"/>
      <c r="X182" s="1"/>
      <c r="Y182" s="1"/>
      <c r="Z182" s="1"/>
      <c r="AA182" s="1"/>
      <c r="AB182" s="1"/>
    </row>
    <row r="183" spans="1:28" x14ac:dyDescent="0.25">
      <c r="A183" s="1"/>
      <c r="B183" s="25"/>
      <c r="C183" s="24" t="s">
        <v>375</v>
      </c>
      <c r="D183" s="24">
        <v>3428</v>
      </c>
      <c r="E183" s="24" t="s">
        <v>354</v>
      </c>
      <c r="H183" s="1"/>
      <c r="I183" s="1"/>
      <c r="J183" s="1"/>
      <c r="K183" s="1"/>
      <c r="L183" s="1"/>
      <c r="M183" s="1"/>
      <c r="N183" s="1"/>
      <c r="O183" s="1"/>
      <c r="P183" s="1"/>
      <c r="Q183" s="1"/>
      <c r="R183" s="1"/>
      <c r="S183" s="1"/>
      <c r="T183" s="1"/>
      <c r="U183" s="1"/>
      <c r="V183" s="1"/>
      <c r="W183" s="1"/>
      <c r="X183" s="1"/>
      <c r="Y183" s="1"/>
      <c r="Z183" s="1"/>
      <c r="AA183" s="1"/>
      <c r="AB183" s="1"/>
    </row>
    <row r="184" spans="1:28" x14ac:dyDescent="0.25">
      <c r="A184" s="1"/>
      <c r="B184" s="25"/>
      <c r="C184" s="24" t="s">
        <v>376</v>
      </c>
      <c r="D184" s="24">
        <v>3429</v>
      </c>
      <c r="E184" s="24" t="s">
        <v>354</v>
      </c>
      <c r="H184" s="1"/>
      <c r="I184" s="1"/>
      <c r="J184" s="1"/>
      <c r="K184" s="1"/>
      <c r="L184" s="1"/>
      <c r="M184" s="1"/>
      <c r="N184" s="1"/>
      <c r="O184" s="1"/>
      <c r="P184" s="1"/>
      <c r="Q184" s="1"/>
      <c r="R184" s="1"/>
      <c r="S184" s="1"/>
      <c r="T184" s="1"/>
      <c r="U184" s="1"/>
      <c r="V184" s="1"/>
      <c r="W184" s="1"/>
      <c r="X184" s="1"/>
      <c r="Y184" s="1"/>
      <c r="Z184" s="1"/>
      <c r="AA184" s="1"/>
      <c r="AB184" s="1"/>
    </row>
    <row r="185" spans="1:28" x14ac:dyDescent="0.25">
      <c r="A185" s="1"/>
      <c r="B185" s="25"/>
      <c r="C185" s="24" t="s">
        <v>377</v>
      </c>
      <c r="D185" s="24">
        <v>3430</v>
      </c>
      <c r="E185" s="24" t="s">
        <v>354</v>
      </c>
      <c r="H185" s="1"/>
      <c r="I185" s="1"/>
      <c r="J185" s="1"/>
      <c r="K185" s="1"/>
      <c r="L185" s="1"/>
      <c r="M185" s="1"/>
      <c r="N185" s="1"/>
      <c r="O185" s="1"/>
      <c r="P185" s="1"/>
      <c r="Q185" s="1"/>
      <c r="R185" s="1"/>
      <c r="S185" s="1"/>
      <c r="T185" s="1"/>
      <c r="U185" s="1"/>
      <c r="V185" s="1"/>
      <c r="W185" s="1"/>
      <c r="X185" s="1"/>
      <c r="Y185" s="1"/>
      <c r="Z185" s="1"/>
      <c r="AA185" s="1"/>
      <c r="AB185" s="1"/>
    </row>
    <row r="186" spans="1:28" x14ac:dyDescent="0.25">
      <c r="A186" s="1"/>
      <c r="B186" s="25"/>
      <c r="C186" s="24" t="s">
        <v>378</v>
      </c>
      <c r="D186" s="24">
        <v>3431</v>
      </c>
      <c r="E186" s="24" t="s">
        <v>354</v>
      </c>
      <c r="H186" s="1"/>
      <c r="I186" s="1"/>
      <c r="J186" s="1"/>
      <c r="K186" s="1"/>
      <c r="L186" s="1"/>
      <c r="M186" s="1"/>
      <c r="N186" s="1"/>
      <c r="O186" s="1"/>
      <c r="P186" s="1"/>
      <c r="Q186" s="1"/>
      <c r="R186" s="1"/>
      <c r="S186" s="1"/>
      <c r="T186" s="1"/>
      <c r="U186" s="1"/>
      <c r="V186" s="1"/>
      <c r="W186" s="1"/>
      <c r="X186" s="1"/>
      <c r="Y186" s="1"/>
      <c r="Z186" s="1"/>
      <c r="AA186" s="1"/>
      <c r="AB186" s="1"/>
    </row>
    <row r="187" spans="1:28" x14ac:dyDescent="0.25">
      <c r="A187" s="1"/>
      <c r="B187" s="25"/>
      <c r="C187" s="24" t="s">
        <v>379</v>
      </c>
      <c r="D187" s="24">
        <v>3432</v>
      </c>
      <c r="E187" s="24" t="s">
        <v>354</v>
      </c>
      <c r="H187" s="1"/>
      <c r="I187" s="1"/>
      <c r="J187" s="1"/>
      <c r="K187" s="1"/>
      <c r="L187" s="1"/>
      <c r="M187" s="1"/>
      <c r="N187" s="1"/>
      <c r="O187" s="1"/>
      <c r="P187" s="1"/>
      <c r="Q187" s="1"/>
      <c r="R187" s="1"/>
      <c r="S187" s="1"/>
      <c r="T187" s="1"/>
      <c r="U187" s="1"/>
      <c r="V187" s="1"/>
      <c r="W187" s="1"/>
      <c r="X187" s="1"/>
      <c r="Y187" s="1"/>
      <c r="Z187" s="1"/>
      <c r="AA187" s="1"/>
      <c r="AB187" s="1"/>
    </row>
    <row r="188" spans="1:28" x14ac:dyDescent="0.25">
      <c r="A188" s="1"/>
      <c r="B188" s="25"/>
      <c r="C188" s="24" t="s">
        <v>380</v>
      </c>
      <c r="D188" s="24">
        <v>3433</v>
      </c>
      <c r="E188" s="24" t="s">
        <v>354</v>
      </c>
      <c r="H188" s="1"/>
      <c r="I188" s="1"/>
      <c r="J188" s="1"/>
      <c r="K188" s="1"/>
      <c r="L188" s="1"/>
      <c r="M188" s="1"/>
      <c r="N188" s="1"/>
      <c r="O188" s="1"/>
      <c r="P188" s="1"/>
      <c r="Q188" s="1"/>
      <c r="R188" s="1"/>
      <c r="S188" s="1"/>
      <c r="T188" s="1"/>
      <c r="U188" s="1"/>
      <c r="V188" s="1"/>
      <c r="W188" s="1"/>
      <c r="X188" s="1"/>
      <c r="Y188" s="1"/>
      <c r="Z188" s="1"/>
      <c r="AA188" s="1"/>
      <c r="AB188" s="1"/>
    </row>
    <row r="189" spans="1:28" x14ac:dyDescent="0.25">
      <c r="A189" s="1"/>
      <c r="B189" s="25"/>
      <c r="C189" s="24" t="s">
        <v>381</v>
      </c>
      <c r="D189" s="24">
        <v>3434</v>
      </c>
      <c r="E189" s="24" t="s">
        <v>354</v>
      </c>
      <c r="H189" s="1"/>
      <c r="I189" s="1"/>
      <c r="J189" s="1"/>
      <c r="K189" s="1"/>
      <c r="L189" s="1"/>
      <c r="M189" s="1"/>
      <c r="N189" s="1"/>
      <c r="O189" s="1"/>
      <c r="P189" s="1"/>
      <c r="Q189" s="1"/>
      <c r="R189" s="1"/>
      <c r="S189" s="1"/>
      <c r="T189" s="1"/>
      <c r="U189" s="1"/>
      <c r="V189" s="1"/>
      <c r="W189" s="1"/>
      <c r="X189" s="1"/>
      <c r="Y189" s="1"/>
      <c r="Z189" s="1"/>
      <c r="AA189" s="1"/>
      <c r="AB189" s="1"/>
    </row>
    <row r="190" spans="1:28" x14ac:dyDescent="0.25">
      <c r="A190" s="1"/>
      <c r="B190" s="25"/>
      <c r="C190" s="24" t="s">
        <v>382</v>
      </c>
      <c r="D190" s="24">
        <v>3435</v>
      </c>
      <c r="E190" s="24" t="s">
        <v>354</v>
      </c>
      <c r="H190" s="1"/>
      <c r="I190" s="1"/>
      <c r="J190" s="1"/>
      <c r="K190" s="1"/>
      <c r="L190" s="1"/>
      <c r="M190" s="1"/>
      <c r="N190" s="1"/>
      <c r="O190" s="1"/>
      <c r="P190" s="1"/>
      <c r="Q190" s="1"/>
      <c r="R190" s="1"/>
      <c r="S190" s="1"/>
      <c r="T190" s="1"/>
      <c r="U190" s="1"/>
      <c r="V190" s="1"/>
      <c r="W190" s="1"/>
      <c r="X190" s="1"/>
      <c r="Y190" s="1"/>
      <c r="Z190" s="1"/>
      <c r="AA190" s="1"/>
      <c r="AB190" s="1"/>
    </row>
    <row r="191" spans="1:28" x14ac:dyDescent="0.25">
      <c r="A191" s="1"/>
      <c r="B191" s="25"/>
      <c r="C191" s="24" t="s">
        <v>383</v>
      </c>
      <c r="D191" s="24">
        <v>3436</v>
      </c>
      <c r="E191" s="24" t="s">
        <v>354</v>
      </c>
      <c r="H191" s="1"/>
      <c r="I191" s="1"/>
      <c r="J191" s="1"/>
      <c r="K191" s="1"/>
      <c r="L191" s="1"/>
      <c r="M191" s="1"/>
      <c r="N191" s="1"/>
      <c r="O191" s="1"/>
      <c r="P191" s="1"/>
      <c r="Q191" s="1"/>
      <c r="R191" s="1"/>
      <c r="S191" s="1"/>
      <c r="T191" s="1"/>
      <c r="U191" s="1"/>
      <c r="V191" s="1"/>
      <c r="W191" s="1"/>
      <c r="X191" s="1"/>
      <c r="Y191" s="1"/>
      <c r="Z191" s="1"/>
      <c r="AA191" s="1"/>
      <c r="AB191" s="1"/>
    </row>
    <row r="192" spans="1:28" x14ac:dyDescent="0.25">
      <c r="A192" s="1"/>
      <c r="B192" s="25"/>
      <c r="C192" s="24" t="s">
        <v>384</v>
      </c>
      <c r="D192" s="24">
        <v>3437</v>
      </c>
      <c r="E192" s="24" t="s">
        <v>354</v>
      </c>
      <c r="H192" s="1"/>
      <c r="I192" s="1"/>
      <c r="J192" s="1"/>
      <c r="K192" s="1"/>
      <c r="L192" s="1"/>
      <c r="M192" s="1"/>
      <c r="N192" s="1"/>
      <c r="O192" s="1"/>
      <c r="P192" s="1"/>
      <c r="Q192" s="1"/>
      <c r="R192" s="1"/>
      <c r="S192" s="1"/>
      <c r="T192" s="1"/>
      <c r="U192" s="1"/>
      <c r="V192" s="1"/>
      <c r="W192" s="1"/>
      <c r="X192" s="1"/>
      <c r="Y192" s="1"/>
      <c r="Z192" s="1"/>
      <c r="AA192" s="1"/>
      <c r="AB192" s="1"/>
    </row>
    <row r="193" spans="1:28" x14ac:dyDescent="0.25">
      <c r="A193" s="1"/>
      <c r="B193" s="25"/>
      <c r="C193" s="24" t="s">
        <v>385</v>
      </c>
      <c r="D193" s="24">
        <v>3438</v>
      </c>
      <c r="E193" s="24" t="s">
        <v>354</v>
      </c>
      <c r="H193" s="1"/>
      <c r="I193" s="1"/>
      <c r="J193" s="1"/>
      <c r="K193" s="1"/>
      <c r="L193" s="1"/>
      <c r="M193" s="1"/>
      <c r="N193" s="1"/>
      <c r="O193" s="1"/>
      <c r="P193" s="1"/>
      <c r="Q193" s="1"/>
      <c r="R193" s="1"/>
      <c r="S193" s="1"/>
      <c r="T193" s="1"/>
      <c r="U193" s="1"/>
      <c r="V193" s="1"/>
      <c r="W193" s="1"/>
      <c r="X193" s="1"/>
      <c r="Y193" s="1"/>
      <c r="Z193" s="1"/>
      <c r="AA193" s="1"/>
      <c r="AB193" s="1"/>
    </row>
    <row r="194" spans="1:28" x14ac:dyDescent="0.25">
      <c r="A194" s="1"/>
      <c r="B194" s="25"/>
      <c r="C194" s="24" t="s">
        <v>386</v>
      </c>
      <c r="D194" s="24">
        <v>3439</v>
      </c>
      <c r="E194" s="24" t="s">
        <v>354</v>
      </c>
      <c r="H194" s="1"/>
      <c r="I194" s="1"/>
      <c r="J194" s="1"/>
      <c r="K194" s="1"/>
      <c r="L194" s="1"/>
      <c r="M194" s="1"/>
      <c r="N194" s="1"/>
      <c r="O194" s="1"/>
      <c r="P194" s="1"/>
      <c r="Q194" s="1"/>
      <c r="R194" s="1"/>
      <c r="S194" s="1"/>
      <c r="T194" s="1"/>
      <c r="U194" s="1"/>
      <c r="V194" s="1"/>
      <c r="W194" s="1"/>
      <c r="X194" s="1"/>
      <c r="Y194" s="1"/>
      <c r="Z194" s="1"/>
      <c r="AA194" s="1"/>
      <c r="AB194" s="1"/>
    </row>
    <row r="195" spans="1:28" x14ac:dyDescent="0.25">
      <c r="A195" s="1"/>
      <c r="B195" s="25"/>
      <c r="C195" s="24" t="s">
        <v>387</v>
      </c>
      <c r="D195" s="24">
        <v>3440</v>
      </c>
      <c r="E195" s="24" t="s">
        <v>354</v>
      </c>
      <c r="H195" s="1"/>
      <c r="I195" s="1"/>
      <c r="J195" s="1"/>
      <c r="K195" s="1"/>
      <c r="L195" s="1"/>
      <c r="M195" s="1"/>
      <c r="N195" s="1"/>
      <c r="O195" s="1"/>
      <c r="P195" s="1"/>
      <c r="Q195" s="1"/>
      <c r="R195" s="1"/>
      <c r="S195" s="1"/>
      <c r="T195" s="1"/>
      <c r="U195" s="1"/>
      <c r="V195" s="1"/>
      <c r="W195" s="1"/>
      <c r="X195" s="1"/>
      <c r="Y195" s="1"/>
      <c r="Z195" s="1"/>
      <c r="AA195" s="1"/>
      <c r="AB195" s="1"/>
    </row>
    <row r="196" spans="1:28" x14ac:dyDescent="0.25">
      <c r="A196" s="1"/>
      <c r="B196" s="25"/>
      <c r="C196" s="24" t="s">
        <v>388</v>
      </c>
      <c r="D196" s="24">
        <v>3441</v>
      </c>
      <c r="E196" s="24" t="s">
        <v>354</v>
      </c>
      <c r="H196" s="1"/>
      <c r="I196" s="1"/>
      <c r="J196" s="1"/>
      <c r="K196" s="1"/>
      <c r="L196" s="1"/>
      <c r="M196" s="1"/>
      <c r="N196" s="1"/>
      <c r="O196" s="1"/>
      <c r="P196" s="1"/>
      <c r="Q196" s="1"/>
      <c r="R196" s="1"/>
      <c r="S196" s="1"/>
      <c r="T196" s="1"/>
      <c r="U196" s="1"/>
      <c r="V196" s="1"/>
      <c r="W196" s="1"/>
      <c r="X196" s="1"/>
      <c r="Y196" s="1"/>
      <c r="Z196" s="1"/>
      <c r="AA196" s="1"/>
      <c r="AB196" s="1"/>
    </row>
    <row r="197" spans="1:28" x14ac:dyDescent="0.25">
      <c r="A197" s="1"/>
      <c r="B197" s="25"/>
      <c r="C197" s="24" t="s">
        <v>389</v>
      </c>
      <c r="D197" s="24">
        <v>3442</v>
      </c>
      <c r="E197" s="24" t="s">
        <v>354</v>
      </c>
      <c r="H197" s="1"/>
      <c r="I197" s="1"/>
      <c r="J197" s="1"/>
      <c r="K197" s="1"/>
      <c r="L197" s="1"/>
      <c r="M197" s="1"/>
      <c r="N197" s="1"/>
      <c r="O197" s="1"/>
      <c r="P197" s="1"/>
      <c r="Q197" s="1"/>
      <c r="R197" s="1"/>
      <c r="S197" s="1"/>
      <c r="T197" s="1"/>
      <c r="U197" s="1"/>
      <c r="V197" s="1"/>
      <c r="W197" s="1"/>
      <c r="X197" s="1"/>
      <c r="Y197" s="1"/>
      <c r="Z197" s="1"/>
      <c r="AA197" s="1"/>
      <c r="AB197" s="1"/>
    </row>
    <row r="198" spans="1:28" x14ac:dyDescent="0.25">
      <c r="A198" s="1"/>
      <c r="B198" s="25"/>
      <c r="C198" s="24" t="s">
        <v>390</v>
      </c>
      <c r="D198" s="24">
        <v>3443</v>
      </c>
      <c r="E198" s="24" t="s">
        <v>354</v>
      </c>
      <c r="H198" s="1"/>
      <c r="I198" s="1"/>
      <c r="J198" s="1"/>
      <c r="K198" s="1"/>
      <c r="L198" s="1"/>
      <c r="M198" s="1"/>
      <c r="N198" s="1"/>
      <c r="O198" s="1"/>
      <c r="P198" s="1"/>
      <c r="Q198" s="1"/>
      <c r="R198" s="1"/>
      <c r="S198" s="1"/>
      <c r="T198" s="1"/>
      <c r="U198" s="1"/>
      <c r="V198" s="1"/>
      <c r="W198" s="1"/>
      <c r="X198" s="1"/>
      <c r="Y198" s="1"/>
      <c r="Z198" s="1"/>
      <c r="AA198" s="1"/>
      <c r="AB198" s="1"/>
    </row>
    <row r="199" spans="1:28" x14ac:dyDescent="0.25">
      <c r="A199" s="1"/>
      <c r="B199" s="25"/>
      <c r="C199" s="24" t="s">
        <v>391</v>
      </c>
      <c r="D199" s="24">
        <v>3446</v>
      </c>
      <c r="E199" s="24" t="s">
        <v>354</v>
      </c>
      <c r="H199" s="1"/>
      <c r="I199" s="1"/>
      <c r="J199" s="1"/>
      <c r="K199" s="1"/>
      <c r="L199" s="1"/>
      <c r="M199" s="1"/>
      <c r="N199" s="1"/>
      <c r="O199" s="1"/>
      <c r="P199" s="1"/>
      <c r="Q199" s="1"/>
      <c r="R199" s="1"/>
      <c r="S199" s="1"/>
      <c r="T199" s="1"/>
      <c r="U199" s="1"/>
      <c r="V199" s="1"/>
      <c r="W199" s="1"/>
      <c r="X199" s="1"/>
      <c r="Y199" s="1"/>
      <c r="Z199" s="1"/>
      <c r="AA199" s="1"/>
      <c r="AB199" s="1"/>
    </row>
    <row r="200" spans="1:28" x14ac:dyDescent="0.25">
      <c r="A200" s="1"/>
      <c r="B200" s="25"/>
      <c r="C200" s="24" t="s">
        <v>392</v>
      </c>
      <c r="D200" s="24">
        <v>3447</v>
      </c>
      <c r="E200" s="24" t="s">
        <v>354</v>
      </c>
      <c r="H200" s="1"/>
      <c r="I200" s="1"/>
      <c r="J200" s="1"/>
      <c r="K200" s="1"/>
      <c r="L200" s="1"/>
      <c r="M200" s="1"/>
      <c r="N200" s="1"/>
      <c r="O200" s="1"/>
      <c r="P200" s="1"/>
      <c r="Q200" s="1"/>
      <c r="R200" s="1"/>
      <c r="S200" s="1"/>
      <c r="T200" s="1"/>
      <c r="U200" s="1"/>
      <c r="V200" s="1"/>
      <c r="W200" s="1"/>
      <c r="X200" s="1"/>
      <c r="Y200" s="1"/>
      <c r="Z200" s="1"/>
      <c r="AA200" s="1"/>
      <c r="AB200" s="1"/>
    </row>
    <row r="201" spans="1:28" x14ac:dyDescent="0.25">
      <c r="A201" s="1"/>
      <c r="B201" s="25"/>
      <c r="C201" s="24" t="s">
        <v>393</v>
      </c>
      <c r="D201" s="24">
        <v>3448</v>
      </c>
      <c r="E201" s="24" t="s">
        <v>354</v>
      </c>
      <c r="H201" s="1"/>
      <c r="I201" s="1"/>
      <c r="J201" s="1"/>
      <c r="K201" s="1"/>
      <c r="L201" s="1"/>
      <c r="M201" s="1"/>
      <c r="N201" s="1"/>
      <c r="O201" s="1"/>
      <c r="P201" s="1"/>
      <c r="Q201" s="1"/>
      <c r="R201" s="1"/>
      <c r="S201" s="1"/>
      <c r="T201" s="1"/>
      <c r="U201" s="1"/>
      <c r="V201" s="1"/>
      <c r="W201" s="1"/>
      <c r="X201" s="1"/>
      <c r="Y201" s="1"/>
      <c r="Z201" s="1"/>
      <c r="AA201" s="1"/>
      <c r="AB201" s="1"/>
    </row>
    <row r="202" spans="1:28" x14ac:dyDescent="0.25">
      <c r="A202" s="1"/>
      <c r="B202" s="25"/>
      <c r="C202" s="24" t="s">
        <v>394</v>
      </c>
      <c r="D202" s="24">
        <v>3449</v>
      </c>
      <c r="E202" s="24" t="s">
        <v>354</v>
      </c>
      <c r="H202" s="1"/>
      <c r="I202" s="1"/>
      <c r="J202" s="1"/>
      <c r="K202" s="1"/>
      <c r="L202" s="1"/>
      <c r="M202" s="1"/>
      <c r="N202" s="1"/>
      <c r="O202" s="1"/>
      <c r="P202" s="1"/>
      <c r="Q202" s="1"/>
      <c r="R202" s="1"/>
      <c r="S202" s="1"/>
      <c r="T202" s="1"/>
      <c r="U202" s="1"/>
      <c r="V202" s="1"/>
      <c r="W202" s="1"/>
      <c r="X202" s="1"/>
      <c r="Y202" s="1"/>
      <c r="Z202" s="1"/>
      <c r="AA202" s="1"/>
      <c r="AB202" s="1"/>
    </row>
    <row r="203" spans="1:28" x14ac:dyDescent="0.25">
      <c r="A203" s="1"/>
      <c r="B203" s="25"/>
      <c r="C203" s="24" t="s">
        <v>395</v>
      </c>
      <c r="D203" s="24">
        <v>3450</v>
      </c>
      <c r="E203" s="24" t="s">
        <v>354</v>
      </c>
      <c r="H203" s="1"/>
      <c r="I203" s="1"/>
      <c r="J203" s="1"/>
      <c r="K203" s="1"/>
      <c r="L203" s="1"/>
      <c r="M203" s="1"/>
      <c r="N203" s="1"/>
      <c r="O203" s="1"/>
      <c r="P203" s="1"/>
      <c r="Q203" s="1"/>
      <c r="R203" s="1"/>
      <c r="S203" s="1"/>
      <c r="T203" s="1"/>
      <c r="U203" s="1"/>
      <c r="V203" s="1"/>
      <c r="W203" s="1"/>
      <c r="X203" s="1"/>
      <c r="Y203" s="1"/>
      <c r="Z203" s="1"/>
      <c r="AA203" s="1"/>
      <c r="AB203" s="1"/>
    </row>
    <row r="204" spans="1:28" x14ac:dyDescent="0.25">
      <c r="A204" s="1"/>
      <c r="B204" s="25"/>
      <c r="C204" s="24" t="s">
        <v>396</v>
      </c>
      <c r="D204" s="24">
        <v>3451</v>
      </c>
      <c r="E204" s="24" t="s">
        <v>354</v>
      </c>
      <c r="H204" s="1"/>
      <c r="I204" s="1"/>
      <c r="J204" s="1"/>
      <c r="K204" s="1"/>
      <c r="L204" s="1"/>
      <c r="M204" s="1"/>
      <c r="N204" s="1"/>
      <c r="O204" s="1"/>
      <c r="P204" s="1"/>
      <c r="Q204" s="1"/>
      <c r="R204" s="1"/>
      <c r="S204" s="1"/>
      <c r="T204" s="1"/>
      <c r="U204" s="1"/>
      <c r="V204" s="1"/>
      <c r="W204" s="1"/>
      <c r="X204" s="1"/>
      <c r="Y204" s="1"/>
      <c r="Z204" s="1"/>
      <c r="AA204" s="1"/>
      <c r="AB204" s="1"/>
    </row>
    <row r="205" spans="1:28" x14ac:dyDescent="0.25">
      <c r="A205" s="1"/>
      <c r="B205" s="25"/>
      <c r="C205" s="24" t="s">
        <v>397</v>
      </c>
      <c r="D205" s="24">
        <v>3452</v>
      </c>
      <c r="E205" s="24" t="s">
        <v>354</v>
      </c>
      <c r="H205" s="1"/>
      <c r="I205" s="1"/>
      <c r="J205" s="1"/>
      <c r="K205" s="1"/>
      <c r="L205" s="1"/>
      <c r="M205" s="1"/>
      <c r="N205" s="1"/>
      <c r="O205" s="1"/>
      <c r="P205" s="1"/>
      <c r="Q205" s="1"/>
      <c r="R205" s="1"/>
      <c r="S205" s="1"/>
      <c r="T205" s="1"/>
      <c r="U205" s="1"/>
      <c r="V205" s="1"/>
      <c r="W205" s="1"/>
      <c r="X205" s="1"/>
      <c r="Y205" s="1"/>
      <c r="Z205" s="1"/>
      <c r="AA205" s="1"/>
      <c r="AB205" s="1"/>
    </row>
    <row r="206" spans="1:28" x14ac:dyDescent="0.25">
      <c r="A206" s="1"/>
      <c r="B206" s="25"/>
      <c r="C206" s="24" t="s">
        <v>398</v>
      </c>
      <c r="D206" s="24">
        <v>3453</v>
      </c>
      <c r="E206" s="24" t="s">
        <v>354</v>
      </c>
      <c r="H206" s="1"/>
      <c r="I206" s="1"/>
      <c r="J206" s="1"/>
      <c r="K206" s="1"/>
      <c r="L206" s="1"/>
      <c r="M206" s="1"/>
      <c r="N206" s="1"/>
      <c r="O206" s="1"/>
      <c r="P206" s="1"/>
      <c r="Q206" s="1"/>
      <c r="R206" s="1"/>
      <c r="S206" s="1"/>
      <c r="T206" s="1"/>
      <c r="U206" s="1"/>
      <c r="V206" s="1"/>
      <c r="W206" s="1"/>
      <c r="X206" s="1"/>
      <c r="Y206" s="1"/>
      <c r="Z206" s="1"/>
      <c r="AA206" s="1"/>
      <c r="AB206" s="1"/>
    </row>
    <row r="207" spans="1:28" x14ac:dyDescent="0.25">
      <c r="A207" s="1"/>
      <c r="B207" s="25"/>
      <c r="C207" s="24" t="s">
        <v>399</v>
      </c>
      <c r="D207" s="24">
        <v>3454</v>
      </c>
      <c r="E207" s="24" t="s">
        <v>354</v>
      </c>
      <c r="H207" s="1"/>
      <c r="I207" s="1"/>
      <c r="J207" s="1"/>
      <c r="K207" s="1"/>
      <c r="L207" s="1"/>
      <c r="M207" s="1"/>
      <c r="N207" s="1"/>
      <c r="O207" s="1"/>
      <c r="P207" s="1"/>
      <c r="Q207" s="1"/>
      <c r="R207" s="1"/>
      <c r="S207" s="1"/>
      <c r="T207" s="1"/>
      <c r="U207" s="1"/>
      <c r="V207" s="1"/>
      <c r="W207" s="1"/>
      <c r="X207" s="1"/>
      <c r="Y207" s="1"/>
      <c r="Z207" s="1"/>
      <c r="AA207" s="1"/>
      <c r="AB207" s="1"/>
    </row>
    <row r="208" spans="1:28" x14ac:dyDescent="0.25">
      <c r="A208" s="1"/>
      <c r="B208" s="25"/>
      <c r="C208" s="24" t="s">
        <v>400</v>
      </c>
      <c r="D208" s="24">
        <v>3801</v>
      </c>
      <c r="E208" s="24" t="s">
        <v>401</v>
      </c>
      <c r="H208" s="1"/>
      <c r="I208" s="1"/>
      <c r="J208" s="1"/>
      <c r="K208" s="1"/>
      <c r="L208" s="1"/>
      <c r="M208" s="1"/>
      <c r="N208" s="1"/>
      <c r="O208" s="1"/>
      <c r="P208" s="1"/>
      <c r="Q208" s="1"/>
      <c r="R208" s="1"/>
      <c r="S208" s="1"/>
      <c r="T208" s="1"/>
      <c r="U208" s="1"/>
      <c r="V208" s="1"/>
      <c r="W208" s="1"/>
      <c r="X208" s="1"/>
      <c r="Y208" s="1"/>
      <c r="Z208" s="1"/>
      <c r="AA208" s="1"/>
      <c r="AB208" s="1"/>
    </row>
    <row r="209" spans="1:28" x14ac:dyDescent="0.25">
      <c r="A209" s="1"/>
      <c r="B209" s="25"/>
      <c r="C209" s="24" t="s">
        <v>402</v>
      </c>
      <c r="D209" s="24">
        <v>3802</v>
      </c>
      <c r="E209" s="24" t="s">
        <v>401</v>
      </c>
      <c r="H209" s="1"/>
      <c r="I209" s="1"/>
      <c r="J209" s="1"/>
      <c r="K209" s="1"/>
      <c r="L209" s="1"/>
      <c r="M209" s="1"/>
      <c r="N209" s="1"/>
      <c r="O209" s="1"/>
      <c r="P209" s="1"/>
      <c r="Q209" s="1"/>
      <c r="R209" s="1"/>
      <c r="S209" s="1"/>
      <c r="T209" s="1"/>
      <c r="U209" s="1"/>
      <c r="V209" s="1"/>
      <c r="W209" s="1"/>
      <c r="X209" s="1"/>
      <c r="Y209" s="1"/>
      <c r="Z209" s="1"/>
      <c r="AA209" s="1"/>
      <c r="AB209" s="1"/>
    </row>
    <row r="210" spans="1:28" x14ac:dyDescent="0.25">
      <c r="A210" s="1"/>
      <c r="B210" s="25"/>
      <c r="C210" s="24" t="s">
        <v>403</v>
      </c>
      <c r="D210" s="24">
        <v>3803</v>
      </c>
      <c r="E210" s="24" t="s">
        <v>401</v>
      </c>
      <c r="H210" s="1"/>
      <c r="I210" s="1"/>
      <c r="J210" s="1"/>
      <c r="K210" s="1"/>
      <c r="L210" s="1"/>
      <c r="M210" s="1"/>
      <c r="N210" s="1"/>
      <c r="O210" s="1"/>
      <c r="P210" s="1"/>
      <c r="Q210" s="1"/>
      <c r="R210" s="1"/>
      <c r="S210" s="1"/>
      <c r="T210" s="1"/>
      <c r="U210" s="1"/>
      <c r="V210" s="1"/>
      <c r="W210" s="1"/>
      <c r="X210" s="1"/>
      <c r="Y210" s="1"/>
      <c r="Z210" s="1"/>
      <c r="AA210" s="1"/>
      <c r="AB210" s="1"/>
    </row>
    <row r="211" spans="1:28" x14ac:dyDescent="0.25">
      <c r="A211" s="1"/>
      <c r="B211" s="25"/>
      <c r="C211" s="24" t="s">
        <v>404</v>
      </c>
      <c r="D211" s="24">
        <v>3804</v>
      </c>
      <c r="E211" s="24" t="s">
        <v>401</v>
      </c>
      <c r="H211" s="1"/>
      <c r="I211" s="1"/>
      <c r="J211" s="1"/>
      <c r="K211" s="1"/>
      <c r="L211" s="1"/>
      <c r="M211" s="1"/>
      <c r="N211" s="1"/>
      <c r="O211" s="1"/>
      <c r="P211" s="1"/>
      <c r="Q211" s="1"/>
      <c r="R211" s="1"/>
      <c r="S211" s="1"/>
      <c r="T211" s="1"/>
      <c r="U211" s="1"/>
      <c r="V211" s="1"/>
      <c r="W211" s="1"/>
      <c r="X211" s="1"/>
      <c r="Y211" s="1"/>
      <c r="Z211" s="1"/>
      <c r="AA211" s="1"/>
      <c r="AB211" s="1"/>
    </row>
    <row r="212" spans="1:28" x14ac:dyDescent="0.25">
      <c r="A212" s="1"/>
      <c r="B212" s="25"/>
      <c r="C212" s="24" t="s">
        <v>405</v>
      </c>
      <c r="D212" s="24">
        <v>3805</v>
      </c>
      <c r="E212" s="24" t="s">
        <v>401</v>
      </c>
      <c r="H212" s="1"/>
      <c r="I212" s="1"/>
      <c r="J212" s="1"/>
      <c r="K212" s="1"/>
      <c r="L212" s="1"/>
      <c r="M212" s="1"/>
      <c r="N212" s="1"/>
      <c r="O212" s="1"/>
      <c r="P212" s="1"/>
      <c r="Q212" s="1"/>
      <c r="R212" s="1"/>
      <c r="S212" s="1"/>
      <c r="T212" s="1"/>
      <c r="U212" s="1"/>
      <c r="V212" s="1"/>
      <c r="W212" s="1"/>
      <c r="X212" s="1"/>
      <c r="Y212" s="1"/>
      <c r="Z212" s="1"/>
      <c r="AA212" s="1"/>
      <c r="AB212" s="1"/>
    </row>
    <row r="213" spans="1:28" x14ac:dyDescent="0.25">
      <c r="A213" s="1"/>
      <c r="B213" s="25"/>
      <c r="C213" s="24" t="s">
        <v>406</v>
      </c>
      <c r="D213" s="24">
        <v>3806</v>
      </c>
      <c r="E213" s="24" t="s">
        <v>401</v>
      </c>
      <c r="H213" s="1"/>
      <c r="I213" s="1"/>
      <c r="J213" s="1"/>
      <c r="K213" s="1"/>
      <c r="L213" s="1"/>
      <c r="M213" s="1"/>
      <c r="N213" s="1"/>
      <c r="O213" s="1"/>
      <c r="P213" s="1"/>
      <c r="Q213" s="1"/>
      <c r="R213" s="1"/>
      <c r="S213" s="1"/>
      <c r="T213" s="1"/>
      <c r="U213" s="1"/>
      <c r="V213" s="1"/>
      <c r="W213" s="1"/>
      <c r="X213" s="1"/>
      <c r="Y213" s="1"/>
      <c r="Z213" s="1"/>
      <c r="AA213" s="1"/>
      <c r="AB213" s="1"/>
    </row>
    <row r="214" spans="1:28" x14ac:dyDescent="0.25">
      <c r="A214" s="1"/>
      <c r="B214" s="25"/>
      <c r="C214" s="24" t="s">
        <v>407</v>
      </c>
      <c r="D214" s="24">
        <v>3807</v>
      </c>
      <c r="E214" s="24" t="s">
        <v>401</v>
      </c>
      <c r="H214" s="1"/>
      <c r="I214" s="1"/>
      <c r="J214" s="1"/>
      <c r="K214" s="1"/>
      <c r="L214" s="1"/>
      <c r="M214" s="1"/>
      <c r="N214" s="1"/>
      <c r="O214" s="1"/>
      <c r="P214" s="1"/>
      <c r="Q214" s="1"/>
      <c r="R214" s="1"/>
      <c r="S214" s="1"/>
      <c r="T214" s="1"/>
      <c r="U214" s="1"/>
      <c r="V214" s="1"/>
      <c r="W214" s="1"/>
      <c r="X214" s="1"/>
      <c r="Y214" s="1"/>
      <c r="Z214" s="1"/>
      <c r="AA214" s="1"/>
      <c r="AB214" s="1"/>
    </row>
    <row r="215" spans="1:28" x14ac:dyDescent="0.25">
      <c r="A215" s="1"/>
      <c r="B215" s="25"/>
      <c r="C215" s="24" t="s">
        <v>408</v>
      </c>
      <c r="D215" s="24">
        <v>3808</v>
      </c>
      <c r="E215" s="24" t="s">
        <v>401</v>
      </c>
      <c r="H215" s="1"/>
      <c r="I215" s="1"/>
      <c r="J215" s="1"/>
      <c r="K215" s="1"/>
      <c r="L215" s="1"/>
      <c r="M215" s="1"/>
      <c r="N215" s="1"/>
      <c r="O215" s="1"/>
      <c r="P215" s="1"/>
      <c r="Q215" s="1"/>
      <c r="R215" s="1"/>
      <c r="S215" s="1"/>
      <c r="T215" s="1"/>
      <c r="U215" s="1"/>
      <c r="V215" s="1"/>
      <c r="W215" s="1"/>
      <c r="X215" s="1"/>
      <c r="Y215" s="1"/>
      <c r="Z215" s="1"/>
      <c r="AA215" s="1"/>
      <c r="AB215" s="1"/>
    </row>
    <row r="216" spans="1:28" x14ac:dyDescent="0.25">
      <c r="A216" s="1"/>
      <c r="B216" s="25"/>
      <c r="C216" s="24" t="s">
        <v>409</v>
      </c>
      <c r="D216" s="24">
        <v>3811</v>
      </c>
      <c r="E216" s="24" t="s">
        <v>401</v>
      </c>
      <c r="H216" s="1"/>
      <c r="I216" s="1"/>
      <c r="J216" s="1"/>
      <c r="K216" s="1"/>
      <c r="L216" s="1"/>
      <c r="M216" s="1"/>
      <c r="N216" s="1"/>
      <c r="O216" s="1"/>
      <c r="P216" s="1"/>
      <c r="Q216" s="1"/>
      <c r="R216" s="1"/>
      <c r="S216" s="1"/>
      <c r="T216" s="1"/>
      <c r="U216" s="1"/>
      <c r="V216" s="1"/>
      <c r="W216" s="1"/>
      <c r="X216" s="1"/>
      <c r="Y216" s="1"/>
      <c r="Z216" s="1"/>
      <c r="AA216" s="1"/>
      <c r="AB216" s="1"/>
    </row>
    <row r="217" spans="1:28" x14ac:dyDescent="0.25">
      <c r="A217" s="1"/>
      <c r="B217" s="25"/>
      <c r="C217" s="24" t="s">
        <v>410</v>
      </c>
      <c r="D217" s="24">
        <v>3812</v>
      </c>
      <c r="E217" s="24" t="s">
        <v>401</v>
      </c>
      <c r="H217" s="1"/>
      <c r="I217" s="1"/>
      <c r="J217" s="1"/>
      <c r="K217" s="1"/>
      <c r="L217" s="1"/>
      <c r="M217" s="1"/>
      <c r="N217" s="1"/>
      <c r="O217" s="1"/>
      <c r="P217" s="1"/>
      <c r="Q217" s="1"/>
      <c r="R217" s="1"/>
      <c r="S217" s="1"/>
      <c r="T217" s="1"/>
      <c r="U217" s="1"/>
      <c r="V217" s="1"/>
      <c r="W217" s="1"/>
      <c r="X217" s="1"/>
      <c r="Y217" s="1"/>
      <c r="Z217" s="1"/>
      <c r="AA217" s="1"/>
      <c r="AB217" s="1"/>
    </row>
    <row r="218" spans="1:28" x14ac:dyDescent="0.25">
      <c r="A218" s="1"/>
      <c r="B218" s="25"/>
      <c r="C218" s="24" t="s">
        <v>411</v>
      </c>
      <c r="D218" s="24">
        <v>3813</v>
      </c>
      <c r="E218" s="24" t="s">
        <v>401</v>
      </c>
      <c r="H218" s="1"/>
      <c r="I218" s="1"/>
      <c r="J218" s="1"/>
      <c r="K218" s="1"/>
      <c r="L218" s="1"/>
      <c r="M218" s="1"/>
      <c r="N218" s="1"/>
      <c r="O218" s="1"/>
      <c r="P218" s="1"/>
      <c r="Q218" s="1"/>
      <c r="R218" s="1"/>
      <c r="S218" s="1"/>
      <c r="T218" s="1"/>
      <c r="U218" s="1"/>
      <c r="V218" s="1"/>
      <c r="W218" s="1"/>
      <c r="X218" s="1"/>
      <c r="Y218" s="1"/>
      <c r="Z218" s="1"/>
      <c r="AA218" s="1"/>
      <c r="AB218" s="1"/>
    </row>
    <row r="219" spans="1:28" x14ac:dyDescent="0.25">
      <c r="A219" s="1"/>
      <c r="B219" s="25"/>
      <c r="C219" s="24" t="s">
        <v>412</v>
      </c>
      <c r="D219" s="24">
        <v>3814</v>
      </c>
      <c r="E219" s="24" t="s">
        <v>401</v>
      </c>
      <c r="H219" s="1"/>
      <c r="I219" s="1"/>
      <c r="J219" s="1"/>
      <c r="K219" s="1"/>
      <c r="L219" s="1"/>
      <c r="M219" s="1"/>
      <c r="N219" s="1"/>
      <c r="O219" s="1"/>
      <c r="P219" s="1"/>
      <c r="Q219" s="1"/>
      <c r="R219" s="1"/>
      <c r="S219" s="1"/>
      <c r="T219" s="1"/>
      <c r="U219" s="1"/>
      <c r="V219" s="1"/>
      <c r="W219" s="1"/>
      <c r="X219" s="1"/>
      <c r="Y219" s="1"/>
      <c r="Z219" s="1"/>
      <c r="AA219" s="1"/>
      <c r="AB219" s="1"/>
    </row>
    <row r="220" spans="1:28" x14ac:dyDescent="0.25">
      <c r="A220" s="1"/>
      <c r="B220" s="25"/>
      <c r="C220" s="24" t="s">
        <v>413</v>
      </c>
      <c r="D220" s="24">
        <v>3815</v>
      </c>
      <c r="E220" s="24" t="s">
        <v>401</v>
      </c>
      <c r="H220" s="1"/>
      <c r="I220" s="1"/>
      <c r="J220" s="1"/>
      <c r="K220" s="1"/>
      <c r="L220" s="1"/>
      <c r="M220" s="1"/>
      <c r="N220" s="1"/>
      <c r="O220" s="1"/>
      <c r="P220" s="1"/>
      <c r="Q220" s="1"/>
      <c r="R220" s="1"/>
      <c r="S220" s="1"/>
      <c r="T220" s="1"/>
      <c r="U220" s="1"/>
      <c r="V220" s="1"/>
      <c r="W220" s="1"/>
      <c r="X220" s="1"/>
      <c r="Y220" s="1"/>
      <c r="Z220" s="1"/>
      <c r="AA220" s="1"/>
      <c r="AB220" s="1"/>
    </row>
    <row r="221" spans="1:28" x14ac:dyDescent="0.25">
      <c r="A221" s="1"/>
      <c r="B221" s="25"/>
      <c r="C221" s="24" t="s">
        <v>414</v>
      </c>
      <c r="D221" s="24">
        <v>3816</v>
      </c>
      <c r="E221" s="24" t="s">
        <v>401</v>
      </c>
      <c r="H221" s="1"/>
      <c r="I221" s="1"/>
      <c r="J221" s="1"/>
      <c r="K221" s="1"/>
      <c r="L221" s="1"/>
      <c r="M221" s="1"/>
      <c r="N221" s="1"/>
      <c r="O221" s="1"/>
      <c r="P221" s="1"/>
      <c r="Q221" s="1"/>
      <c r="R221" s="1"/>
      <c r="S221" s="1"/>
      <c r="T221" s="1"/>
      <c r="U221" s="1"/>
      <c r="V221" s="1"/>
      <c r="W221" s="1"/>
      <c r="X221" s="1"/>
      <c r="Y221" s="1"/>
      <c r="Z221" s="1"/>
      <c r="AA221" s="1"/>
      <c r="AB221" s="1"/>
    </row>
    <row r="222" spans="1:28" x14ac:dyDescent="0.25">
      <c r="A222" s="1"/>
      <c r="B222" s="25"/>
      <c r="C222" s="24" t="s">
        <v>415</v>
      </c>
      <c r="D222" s="24">
        <v>3817</v>
      </c>
      <c r="E222" s="24" t="s">
        <v>401</v>
      </c>
      <c r="H222" s="1"/>
      <c r="I222" s="1"/>
      <c r="J222" s="1"/>
      <c r="K222" s="1"/>
      <c r="L222" s="1"/>
      <c r="M222" s="1"/>
      <c r="N222" s="1"/>
      <c r="O222" s="1"/>
      <c r="P222" s="1"/>
      <c r="Q222" s="1"/>
      <c r="R222" s="1"/>
      <c r="S222" s="1"/>
      <c r="T222" s="1"/>
      <c r="U222" s="1"/>
      <c r="V222" s="1"/>
      <c r="W222" s="1"/>
      <c r="X222" s="1"/>
      <c r="Y222" s="1"/>
      <c r="Z222" s="1"/>
      <c r="AA222" s="1"/>
      <c r="AB222" s="1"/>
    </row>
    <row r="223" spans="1:28" x14ac:dyDescent="0.25">
      <c r="A223" s="1"/>
      <c r="B223" s="25"/>
      <c r="C223" s="24" t="s">
        <v>416</v>
      </c>
      <c r="D223" s="24">
        <v>3818</v>
      </c>
      <c r="E223" s="24" t="s">
        <v>401</v>
      </c>
      <c r="H223" s="1"/>
      <c r="I223" s="1"/>
      <c r="J223" s="1"/>
      <c r="K223" s="1"/>
      <c r="L223" s="1"/>
      <c r="M223" s="1"/>
      <c r="N223" s="1"/>
      <c r="O223" s="1"/>
      <c r="P223" s="1"/>
      <c r="Q223" s="1"/>
      <c r="R223" s="1"/>
      <c r="S223" s="1"/>
      <c r="T223" s="1"/>
      <c r="U223" s="1"/>
      <c r="V223" s="1"/>
      <c r="W223" s="1"/>
      <c r="X223" s="1"/>
      <c r="Y223" s="1"/>
      <c r="Z223" s="1"/>
      <c r="AA223" s="1"/>
      <c r="AB223" s="1"/>
    </row>
    <row r="224" spans="1:28" x14ac:dyDescent="0.25">
      <c r="A224" s="1"/>
      <c r="B224" s="25"/>
      <c r="C224" s="24" t="s">
        <v>417</v>
      </c>
      <c r="D224" s="24">
        <v>3819</v>
      </c>
      <c r="E224" s="24" t="s">
        <v>401</v>
      </c>
      <c r="H224" s="1"/>
      <c r="I224" s="1"/>
      <c r="J224" s="1"/>
      <c r="K224" s="1"/>
      <c r="L224" s="1"/>
      <c r="M224" s="1"/>
      <c r="N224" s="1"/>
      <c r="O224" s="1"/>
      <c r="P224" s="1"/>
      <c r="Q224" s="1"/>
      <c r="R224" s="1"/>
      <c r="S224" s="1"/>
      <c r="T224" s="1"/>
      <c r="U224" s="1"/>
      <c r="V224" s="1"/>
      <c r="W224" s="1"/>
      <c r="X224" s="1"/>
      <c r="Y224" s="1"/>
      <c r="Z224" s="1"/>
      <c r="AA224" s="1"/>
      <c r="AB224" s="1"/>
    </row>
    <row r="225" spans="1:28" x14ac:dyDescent="0.25">
      <c r="A225" s="1"/>
      <c r="B225" s="25"/>
      <c r="C225" s="24" t="s">
        <v>418</v>
      </c>
      <c r="D225" s="24">
        <v>3820</v>
      </c>
      <c r="E225" s="24" t="s">
        <v>401</v>
      </c>
      <c r="H225" s="1"/>
      <c r="I225" s="1"/>
      <c r="J225" s="1"/>
      <c r="K225" s="1"/>
      <c r="L225" s="1"/>
      <c r="M225" s="1"/>
      <c r="N225" s="1"/>
      <c r="O225" s="1"/>
      <c r="P225" s="1"/>
      <c r="Q225" s="1"/>
      <c r="R225" s="1"/>
      <c r="S225" s="1"/>
      <c r="T225" s="1"/>
      <c r="U225" s="1"/>
      <c r="V225" s="1"/>
      <c r="W225" s="1"/>
      <c r="X225" s="1"/>
      <c r="Y225" s="1"/>
      <c r="Z225" s="1"/>
      <c r="AA225" s="1"/>
      <c r="AB225" s="1"/>
    </row>
    <row r="226" spans="1:28" x14ac:dyDescent="0.25">
      <c r="A226" s="1"/>
      <c r="B226" s="25"/>
      <c r="C226" s="24" t="s">
        <v>419</v>
      </c>
      <c r="D226" s="24">
        <v>3821</v>
      </c>
      <c r="E226" s="24" t="s">
        <v>401</v>
      </c>
      <c r="H226" s="1"/>
      <c r="I226" s="1"/>
      <c r="J226" s="1"/>
      <c r="K226" s="1"/>
      <c r="L226" s="1"/>
      <c r="M226" s="1"/>
      <c r="N226" s="1"/>
      <c r="O226" s="1"/>
      <c r="P226" s="1"/>
      <c r="Q226" s="1"/>
      <c r="R226" s="1"/>
      <c r="S226" s="1"/>
      <c r="T226" s="1"/>
      <c r="U226" s="1"/>
      <c r="V226" s="1"/>
      <c r="W226" s="1"/>
      <c r="X226" s="1"/>
      <c r="Y226" s="1"/>
      <c r="Z226" s="1"/>
      <c r="AA226" s="1"/>
      <c r="AB226" s="1"/>
    </row>
    <row r="227" spans="1:28" x14ac:dyDescent="0.25">
      <c r="A227" s="1"/>
      <c r="B227" s="25"/>
      <c r="C227" s="24" t="s">
        <v>420</v>
      </c>
      <c r="D227" s="24">
        <v>3822</v>
      </c>
      <c r="E227" s="24" t="s">
        <v>401</v>
      </c>
      <c r="H227" s="1"/>
      <c r="I227" s="1"/>
      <c r="J227" s="1"/>
      <c r="K227" s="1"/>
      <c r="L227" s="1"/>
      <c r="M227" s="1"/>
      <c r="N227" s="1"/>
      <c r="O227" s="1"/>
      <c r="P227" s="1"/>
      <c r="Q227" s="1"/>
      <c r="R227" s="1"/>
      <c r="S227" s="1"/>
      <c r="T227" s="1"/>
      <c r="U227" s="1"/>
      <c r="V227" s="1"/>
      <c r="W227" s="1"/>
      <c r="X227" s="1"/>
      <c r="Y227" s="1"/>
      <c r="Z227" s="1"/>
      <c r="AA227" s="1"/>
      <c r="AB227" s="1"/>
    </row>
    <row r="228" spans="1:28" x14ac:dyDescent="0.25">
      <c r="A228" s="1"/>
      <c r="B228" s="25"/>
      <c r="C228" s="24" t="s">
        <v>421</v>
      </c>
      <c r="D228" s="24">
        <v>3823</v>
      </c>
      <c r="E228" s="24" t="s">
        <v>401</v>
      </c>
      <c r="H228" s="1"/>
      <c r="I228" s="1"/>
      <c r="J228" s="1"/>
      <c r="K228" s="1"/>
      <c r="L228" s="1"/>
      <c r="M228" s="1"/>
      <c r="N228" s="1"/>
      <c r="O228" s="1"/>
      <c r="P228" s="1"/>
      <c r="Q228" s="1"/>
      <c r="R228" s="1"/>
      <c r="S228" s="1"/>
      <c r="T228" s="1"/>
      <c r="U228" s="1"/>
      <c r="V228" s="1"/>
      <c r="W228" s="1"/>
      <c r="X228" s="1"/>
      <c r="Y228" s="1"/>
      <c r="Z228" s="1"/>
      <c r="AA228" s="1"/>
      <c r="AB228" s="1"/>
    </row>
    <row r="229" spans="1:28" x14ac:dyDescent="0.25">
      <c r="A229" s="1"/>
      <c r="B229" s="25"/>
      <c r="C229" s="24" t="s">
        <v>422</v>
      </c>
      <c r="D229" s="24">
        <v>3824</v>
      </c>
      <c r="E229" s="24" t="s">
        <v>401</v>
      </c>
      <c r="H229" s="1"/>
      <c r="I229" s="1"/>
      <c r="J229" s="1"/>
      <c r="K229" s="1"/>
      <c r="L229" s="1"/>
      <c r="M229" s="1"/>
      <c r="N229" s="1"/>
      <c r="O229" s="1"/>
      <c r="P229" s="1"/>
      <c r="Q229" s="1"/>
      <c r="R229" s="1"/>
      <c r="S229" s="1"/>
      <c r="T229" s="1"/>
      <c r="U229" s="1"/>
      <c r="V229" s="1"/>
      <c r="W229" s="1"/>
      <c r="X229" s="1"/>
      <c r="Y229" s="1"/>
      <c r="Z229" s="1"/>
      <c r="AA229" s="1"/>
      <c r="AB229" s="1"/>
    </row>
    <row r="230" spans="1:28" x14ac:dyDescent="0.25">
      <c r="A230" s="1"/>
      <c r="B230" s="25"/>
      <c r="C230" s="24" t="s">
        <v>423</v>
      </c>
      <c r="D230" s="24">
        <v>3825</v>
      </c>
      <c r="E230" s="24" t="s">
        <v>401</v>
      </c>
      <c r="H230" s="1"/>
      <c r="I230" s="1"/>
      <c r="J230" s="1"/>
      <c r="K230" s="1"/>
      <c r="L230" s="1"/>
      <c r="M230" s="1"/>
      <c r="N230" s="1"/>
      <c r="O230" s="1"/>
      <c r="P230" s="1"/>
      <c r="Q230" s="1"/>
      <c r="R230" s="1"/>
      <c r="S230" s="1"/>
      <c r="T230" s="1"/>
      <c r="U230" s="1"/>
      <c r="V230" s="1"/>
      <c r="W230" s="1"/>
      <c r="X230" s="1"/>
      <c r="Y230" s="1"/>
      <c r="Z230" s="1"/>
      <c r="AA230" s="1"/>
      <c r="AB230" s="1"/>
    </row>
    <row r="231" spans="1:28" x14ac:dyDescent="0.25">
      <c r="A231" s="1"/>
      <c r="B231" s="25"/>
      <c r="C231" s="24" t="s">
        <v>424</v>
      </c>
      <c r="D231" s="24">
        <v>4201</v>
      </c>
      <c r="E231" s="24" t="s">
        <v>425</v>
      </c>
      <c r="H231" s="1"/>
      <c r="I231" s="1"/>
      <c r="J231" s="1"/>
      <c r="K231" s="1"/>
      <c r="L231" s="1"/>
      <c r="M231" s="1"/>
      <c r="N231" s="1"/>
      <c r="O231" s="1"/>
      <c r="P231" s="1"/>
      <c r="Q231" s="1"/>
      <c r="R231" s="1"/>
      <c r="S231" s="1"/>
      <c r="T231" s="1"/>
      <c r="U231" s="1"/>
      <c r="V231" s="1"/>
      <c r="W231" s="1"/>
      <c r="X231" s="1"/>
      <c r="Y231" s="1"/>
      <c r="Z231" s="1"/>
      <c r="AA231" s="1"/>
      <c r="AB231" s="1"/>
    </row>
    <row r="232" spans="1:28" x14ac:dyDescent="0.25">
      <c r="A232" s="1"/>
      <c r="B232" s="25"/>
      <c r="C232" s="24" t="s">
        <v>426</v>
      </c>
      <c r="D232" s="24">
        <v>4202</v>
      </c>
      <c r="E232" s="24" t="s">
        <v>425</v>
      </c>
      <c r="H232" s="1"/>
      <c r="I232" s="1"/>
      <c r="J232" s="1"/>
      <c r="K232" s="1"/>
      <c r="L232" s="1"/>
      <c r="M232" s="1"/>
      <c r="N232" s="1"/>
      <c r="O232" s="1"/>
      <c r="P232" s="1"/>
      <c r="Q232" s="1"/>
      <c r="R232" s="1"/>
      <c r="S232" s="1"/>
      <c r="T232" s="1"/>
      <c r="U232" s="1"/>
      <c r="V232" s="1"/>
      <c r="W232" s="1"/>
      <c r="X232" s="1"/>
      <c r="Y232" s="1"/>
      <c r="Z232" s="1"/>
      <c r="AA232" s="1"/>
      <c r="AB232" s="1"/>
    </row>
    <row r="233" spans="1:28" x14ac:dyDescent="0.25">
      <c r="A233" s="1"/>
      <c r="B233" s="25"/>
      <c r="C233" s="24" t="s">
        <v>427</v>
      </c>
      <c r="D233" s="24">
        <v>4203</v>
      </c>
      <c r="E233" s="24" t="s">
        <v>425</v>
      </c>
      <c r="H233" s="1"/>
      <c r="I233" s="1"/>
      <c r="J233" s="1"/>
      <c r="K233" s="1"/>
      <c r="L233" s="1"/>
      <c r="M233" s="1"/>
      <c r="N233" s="1"/>
      <c r="O233" s="1"/>
      <c r="P233" s="1"/>
      <c r="Q233" s="1"/>
      <c r="R233" s="1"/>
      <c r="S233" s="1"/>
      <c r="T233" s="1"/>
      <c r="U233" s="1"/>
      <c r="V233" s="1"/>
      <c r="W233" s="1"/>
      <c r="X233" s="1"/>
      <c r="Y233" s="1"/>
      <c r="Z233" s="1"/>
      <c r="AA233" s="1"/>
      <c r="AB233" s="1"/>
    </row>
    <row r="234" spans="1:28" x14ac:dyDescent="0.25">
      <c r="A234" s="1"/>
      <c r="B234" s="25"/>
      <c r="C234" s="24" t="s">
        <v>428</v>
      </c>
      <c r="D234" s="24">
        <v>4204</v>
      </c>
      <c r="E234" s="24" t="s">
        <v>425</v>
      </c>
      <c r="H234" s="1"/>
      <c r="I234" s="1"/>
      <c r="J234" s="1"/>
      <c r="K234" s="1"/>
      <c r="L234" s="1"/>
      <c r="M234" s="1"/>
      <c r="N234" s="1"/>
      <c r="O234" s="1"/>
      <c r="P234" s="1"/>
      <c r="Q234" s="1"/>
      <c r="R234" s="1"/>
      <c r="S234" s="1"/>
      <c r="T234" s="1"/>
      <c r="U234" s="1"/>
      <c r="V234" s="1"/>
      <c r="W234" s="1"/>
      <c r="X234" s="1"/>
      <c r="Y234" s="1"/>
      <c r="Z234" s="1"/>
      <c r="AA234" s="1"/>
      <c r="AB234" s="1"/>
    </row>
    <row r="235" spans="1:28" x14ac:dyDescent="0.25">
      <c r="A235" s="1"/>
      <c r="B235" s="25"/>
      <c r="C235" s="24" t="s">
        <v>429</v>
      </c>
      <c r="D235" s="24">
        <v>4205</v>
      </c>
      <c r="E235" s="24" t="s">
        <v>425</v>
      </c>
      <c r="H235" s="1"/>
      <c r="I235" s="1"/>
      <c r="J235" s="1"/>
      <c r="K235" s="1"/>
      <c r="L235" s="1"/>
      <c r="M235" s="1"/>
      <c r="N235" s="1"/>
      <c r="O235" s="1"/>
      <c r="P235" s="1"/>
      <c r="Q235" s="1"/>
      <c r="R235" s="1"/>
      <c r="S235" s="1"/>
      <c r="T235" s="1"/>
      <c r="U235" s="1"/>
      <c r="V235" s="1"/>
      <c r="W235" s="1"/>
      <c r="X235" s="1"/>
      <c r="Y235" s="1"/>
      <c r="Z235" s="1"/>
      <c r="AA235" s="1"/>
      <c r="AB235" s="1"/>
    </row>
    <row r="236" spans="1:28" x14ac:dyDescent="0.25">
      <c r="A236" s="1"/>
      <c r="B236" s="25"/>
      <c r="C236" s="24" t="s">
        <v>430</v>
      </c>
      <c r="D236" s="24">
        <v>4206</v>
      </c>
      <c r="E236" s="24" t="s">
        <v>425</v>
      </c>
      <c r="H236" s="1"/>
      <c r="I236" s="1"/>
      <c r="J236" s="1"/>
      <c r="K236" s="1"/>
      <c r="L236" s="1"/>
      <c r="M236" s="1"/>
      <c r="N236" s="1"/>
      <c r="O236" s="1"/>
      <c r="P236" s="1"/>
      <c r="Q236" s="1"/>
      <c r="R236" s="1"/>
      <c r="S236" s="1"/>
      <c r="T236" s="1"/>
      <c r="U236" s="1"/>
      <c r="V236" s="1"/>
      <c r="W236" s="1"/>
      <c r="X236" s="1"/>
      <c r="Y236" s="1"/>
      <c r="Z236" s="1"/>
      <c r="AA236" s="1"/>
      <c r="AB236" s="1"/>
    </row>
    <row r="237" spans="1:28" x14ac:dyDescent="0.25">
      <c r="A237" s="1"/>
      <c r="B237" s="25"/>
      <c r="C237" s="24" t="s">
        <v>431</v>
      </c>
      <c r="D237" s="24">
        <v>4207</v>
      </c>
      <c r="E237" s="24" t="s">
        <v>425</v>
      </c>
      <c r="H237" s="1"/>
      <c r="I237" s="1"/>
      <c r="J237" s="1"/>
      <c r="K237" s="1"/>
      <c r="L237" s="1"/>
      <c r="M237" s="1"/>
      <c r="N237" s="1"/>
      <c r="O237" s="1"/>
      <c r="P237" s="1"/>
      <c r="Q237" s="1"/>
      <c r="R237" s="1"/>
      <c r="S237" s="1"/>
      <c r="T237" s="1"/>
      <c r="U237" s="1"/>
      <c r="V237" s="1"/>
      <c r="W237" s="1"/>
      <c r="X237" s="1"/>
      <c r="Y237" s="1"/>
      <c r="Z237" s="1"/>
      <c r="AA237" s="1"/>
      <c r="AB237" s="1"/>
    </row>
    <row r="238" spans="1:28" x14ac:dyDescent="0.25">
      <c r="A238" s="1"/>
      <c r="B238" s="25"/>
      <c r="C238" s="24" t="s">
        <v>432</v>
      </c>
      <c r="D238" s="24">
        <v>4211</v>
      </c>
      <c r="E238" s="24" t="s">
        <v>425</v>
      </c>
      <c r="H238" s="1"/>
      <c r="I238" s="1"/>
      <c r="J238" s="1"/>
      <c r="K238" s="1"/>
      <c r="L238" s="1"/>
      <c r="M238" s="1"/>
      <c r="N238" s="1"/>
      <c r="O238" s="1"/>
      <c r="P238" s="1"/>
      <c r="Q238" s="1"/>
      <c r="R238" s="1"/>
      <c r="S238" s="1"/>
      <c r="T238" s="1"/>
      <c r="U238" s="1"/>
      <c r="V238" s="1"/>
      <c r="W238" s="1"/>
      <c r="X238" s="1"/>
      <c r="Y238" s="1"/>
      <c r="Z238" s="1"/>
      <c r="AA238" s="1"/>
      <c r="AB238" s="1"/>
    </row>
    <row r="239" spans="1:28" ht="15" customHeight="1" x14ac:dyDescent="0.25">
      <c r="A239" s="1"/>
      <c r="B239" s="25"/>
      <c r="C239" s="24" t="s">
        <v>433</v>
      </c>
      <c r="D239" s="29">
        <v>4212</v>
      </c>
      <c r="E239" s="24" t="s">
        <v>425</v>
      </c>
      <c r="F239" s="101"/>
      <c r="G239" s="102"/>
      <c r="H239" s="83"/>
      <c r="I239" s="83"/>
      <c r="J239" s="1"/>
      <c r="K239" s="1"/>
      <c r="L239" s="1"/>
      <c r="M239" s="1"/>
      <c r="N239" s="1"/>
      <c r="O239" s="1"/>
      <c r="P239" s="1"/>
      <c r="Q239" s="1"/>
      <c r="R239" s="1"/>
      <c r="S239" s="1"/>
      <c r="T239" s="1"/>
      <c r="U239" s="1"/>
      <c r="V239" s="1"/>
      <c r="W239" s="1"/>
      <c r="X239" s="1"/>
      <c r="Y239" s="1"/>
      <c r="Z239" s="1"/>
      <c r="AA239" s="1"/>
      <c r="AB239" s="1"/>
    </row>
    <row r="240" spans="1:28" x14ac:dyDescent="0.25">
      <c r="A240" s="1"/>
      <c r="B240" s="25"/>
      <c r="C240" s="24" t="s">
        <v>434</v>
      </c>
      <c r="D240" s="29">
        <v>4213</v>
      </c>
      <c r="E240" s="24" t="s">
        <v>425</v>
      </c>
      <c r="F240" s="101"/>
      <c r="G240" s="102"/>
      <c r="H240" s="83"/>
      <c r="I240" s="83"/>
      <c r="J240" s="1"/>
      <c r="K240" s="1"/>
      <c r="L240" s="1"/>
      <c r="M240" s="1"/>
      <c r="N240" s="1"/>
      <c r="O240" s="1"/>
      <c r="P240" s="1"/>
      <c r="Q240" s="1"/>
      <c r="R240" s="1"/>
      <c r="S240" s="1"/>
      <c r="T240" s="1"/>
      <c r="U240" s="1"/>
      <c r="V240" s="1"/>
      <c r="W240" s="1"/>
      <c r="X240" s="1"/>
      <c r="Y240" s="1"/>
      <c r="Z240" s="1"/>
      <c r="AA240" s="1"/>
      <c r="AB240" s="1"/>
    </row>
    <row r="241" spans="1:28" x14ac:dyDescent="0.25">
      <c r="A241" s="1"/>
      <c r="B241" s="25"/>
      <c r="C241" s="24" t="s">
        <v>435</v>
      </c>
      <c r="D241" s="29">
        <v>4214</v>
      </c>
      <c r="E241" s="24" t="s">
        <v>425</v>
      </c>
      <c r="F241" s="101"/>
      <c r="G241" s="102"/>
      <c r="H241" s="83"/>
      <c r="I241" s="83"/>
      <c r="J241" s="1"/>
      <c r="K241" s="1"/>
      <c r="L241" s="1"/>
      <c r="M241" s="1"/>
      <c r="N241" s="1"/>
      <c r="O241" s="1"/>
      <c r="P241" s="1"/>
      <c r="Q241" s="1"/>
      <c r="R241" s="1"/>
      <c r="S241" s="1"/>
      <c r="T241" s="1"/>
      <c r="U241" s="1"/>
      <c r="V241" s="1"/>
      <c r="W241" s="1"/>
      <c r="X241" s="1"/>
      <c r="Y241" s="1"/>
      <c r="Z241" s="1"/>
      <c r="AA241" s="1"/>
      <c r="AB241" s="1"/>
    </row>
    <row r="242" spans="1:28" x14ac:dyDescent="0.25">
      <c r="A242" s="1"/>
      <c r="B242" s="25"/>
      <c r="C242" s="24" t="s">
        <v>436</v>
      </c>
      <c r="D242" s="24">
        <v>4215</v>
      </c>
      <c r="E242" s="24" t="s">
        <v>425</v>
      </c>
      <c r="H242" s="1"/>
      <c r="I242" s="1"/>
      <c r="J242" s="1"/>
      <c r="K242" s="1"/>
      <c r="L242" s="1"/>
      <c r="M242" s="1"/>
      <c r="N242" s="1"/>
      <c r="O242" s="1"/>
      <c r="P242" s="1"/>
      <c r="Q242" s="1"/>
      <c r="R242" s="1"/>
      <c r="S242" s="1"/>
      <c r="T242" s="1"/>
      <c r="U242" s="1"/>
      <c r="V242" s="1"/>
      <c r="W242" s="1"/>
      <c r="X242" s="1"/>
      <c r="Y242" s="1"/>
      <c r="Z242" s="1"/>
      <c r="AA242" s="1"/>
      <c r="AB242" s="1"/>
    </row>
    <row r="243" spans="1:28" x14ac:dyDescent="0.25">
      <c r="A243" s="1"/>
      <c r="B243" s="25"/>
      <c r="C243" s="24" t="s">
        <v>437</v>
      </c>
      <c r="D243" s="24">
        <v>4216</v>
      </c>
      <c r="E243" s="24" t="s">
        <v>425</v>
      </c>
      <c r="H243" s="1"/>
      <c r="I243" s="1"/>
      <c r="J243" s="1"/>
      <c r="K243" s="1"/>
      <c r="L243" s="1"/>
      <c r="M243" s="1"/>
      <c r="N243" s="1"/>
      <c r="O243" s="1"/>
      <c r="P243" s="1"/>
      <c r="Q243" s="1"/>
      <c r="R243" s="1"/>
      <c r="S243" s="1"/>
      <c r="T243" s="1"/>
      <c r="U243" s="1"/>
      <c r="V243" s="1"/>
      <c r="W243" s="1"/>
      <c r="X243" s="1"/>
      <c r="Y243" s="1"/>
      <c r="Z243" s="1"/>
      <c r="AA243" s="1"/>
      <c r="AB243" s="1"/>
    </row>
    <row r="244" spans="1:28" x14ac:dyDescent="0.25">
      <c r="A244" s="1"/>
      <c r="B244" s="25"/>
      <c r="C244" s="24" t="s">
        <v>438</v>
      </c>
      <c r="D244" s="24">
        <v>4217</v>
      </c>
      <c r="E244" s="24" t="s">
        <v>425</v>
      </c>
      <c r="H244" s="1"/>
      <c r="I244" s="1"/>
      <c r="J244" s="1"/>
      <c r="K244" s="1"/>
      <c r="L244" s="1"/>
      <c r="M244" s="1"/>
      <c r="N244" s="1"/>
      <c r="O244" s="1"/>
      <c r="P244" s="1"/>
      <c r="Q244" s="1"/>
      <c r="R244" s="1"/>
      <c r="S244" s="1"/>
      <c r="T244" s="1"/>
      <c r="U244" s="1"/>
      <c r="V244" s="1"/>
      <c r="W244" s="1"/>
      <c r="X244" s="1"/>
      <c r="Y244" s="1"/>
      <c r="Z244" s="1"/>
      <c r="AA244" s="1"/>
      <c r="AB244" s="1"/>
    </row>
    <row r="245" spans="1:28" x14ac:dyDescent="0.25">
      <c r="A245" s="1"/>
      <c r="B245" s="25"/>
      <c r="C245" s="24" t="s">
        <v>439</v>
      </c>
      <c r="D245" s="24">
        <v>4218</v>
      </c>
      <c r="E245" s="24" t="s">
        <v>425</v>
      </c>
      <c r="H245" s="1"/>
      <c r="I245" s="1"/>
      <c r="J245" s="1"/>
      <c r="K245" s="1"/>
      <c r="L245" s="1"/>
      <c r="M245" s="1"/>
      <c r="N245" s="1"/>
      <c r="O245" s="1"/>
      <c r="P245" s="1"/>
      <c r="Q245" s="1"/>
      <c r="R245" s="1"/>
      <c r="S245" s="1"/>
      <c r="T245" s="1"/>
      <c r="U245" s="1"/>
      <c r="V245" s="1"/>
      <c r="W245" s="1"/>
      <c r="X245" s="1"/>
      <c r="Y245" s="1"/>
      <c r="Z245" s="1"/>
      <c r="AA245" s="1"/>
      <c r="AB245" s="1"/>
    </row>
    <row r="246" spans="1:28" x14ac:dyDescent="0.25">
      <c r="A246" s="1"/>
      <c r="B246" s="25"/>
      <c r="C246" s="24" t="s">
        <v>440</v>
      </c>
      <c r="D246" s="24">
        <v>4219</v>
      </c>
      <c r="E246" s="24" t="s">
        <v>425</v>
      </c>
      <c r="H246" s="1"/>
      <c r="I246" s="1"/>
      <c r="J246" s="1"/>
      <c r="K246" s="1"/>
      <c r="L246" s="1"/>
      <c r="M246" s="1"/>
      <c r="N246" s="1"/>
      <c r="O246" s="1"/>
      <c r="P246" s="1"/>
      <c r="Q246" s="1"/>
      <c r="R246" s="1"/>
      <c r="S246" s="1"/>
      <c r="T246" s="1"/>
      <c r="U246" s="1"/>
      <c r="V246" s="1"/>
      <c r="W246" s="1"/>
      <c r="X246" s="1"/>
      <c r="Y246" s="1"/>
      <c r="Z246" s="1"/>
      <c r="AA246" s="1"/>
      <c r="AB246" s="1"/>
    </row>
    <row r="247" spans="1:28" x14ac:dyDescent="0.25">
      <c r="A247" s="1"/>
      <c r="B247" s="25"/>
      <c r="C247" s="24" t="s">
        <v>441</v>
      </c>
      <c r="D247" s="24">
        <v>4220</v>
      </c>
      <c r="E247" s="24" t="s">
        <v>425</v>
      </c>
      <c r="H247" s="1"/>
      <c r="I247" s="1"/>
      <c r="J247" s="1"/>
      <c r="K247" s="1"/>
      <c r="L247" s="1"/>
      <c r="M247" s="1"/>
      <c r="N247" s="1"/>
      <c r="O247" s="1"/>
      <c r="P247" s="1"/>
      <c r="Q247" s="1"/>
      <c r="R247" s="1"/>
      <c r="S247" s="1"/>
      <c r="T247" s="1"/>
      <c r="U247" s="1"/>
      <c r="V247" s="1"/>
      <c r="W247" s="1"/>
      <c r="X247" s="1"/>
      <c r="Y247" s="1"/>
      <c r="Z247" s="1"/>
      <c r="AA247" s="1"/>
      <c r="AB247" s="1"/>
    </row>
    <row r="248" spans="1:28" x14ac:dyDescent="0.25">
      <c r="A248" s="1"/>
      <c r="B248" s="25"/>
      <c r="C248" s="24" t="s">
        <v>442</v>
      </c>
      <c r="D248" s="24">
        <v>4221</v>
      </c>
      <c r="E248" s="24" t="s">
        <v>425</v>
      </c>
      <c r="H248" s="1"/>
      <c r="I248" s="1"/>
      <c r="J248" s="1"/>
      <c r="K248" s="1"/>
      <c r="L248" s="1"/>
      <c r="M248" s="1"/>
      <c r="N248" s="1"/>
      <c r="O248" s="1"/>
      <c r="P248" s="1"/>
      <c r="Q248" s="1"/>
      <c r="R248" s="1"/>
      <c r="S248" s="1"/>
      <c r="T248" s="1"/>
      <c r="U248" s="1"/>
      <c r="V248" s="1"/>
      <c r="W248" s="1"/>
      <c r="X248" s="1"/>
      <c r="Y248" s="1"/>
      <c r="Z248" s="1"/>
      <c r="AA248" s="1"/>
      <c r="AB248" s="1"/>
    </row>
    <row r="249" spans="1:28" x14ac:dyDescent="0.25">
      <c r="A249" s="1"/>
      <c r="B249" s="25"/>
      <c r="C249" s="24" t="s">
        <v>443</v>
      </c>
      <c r="D249" s="24">
        <v>4222</v>
      </c>
      <c r="E249" s="24" t="s">
        <v>425</v>
      </c>
      <c r="H249" s="1"/>
      <c r="I249" s="1"/>
      <c r="J249" s="1"/>
      <c r="K249" s="1"/>
      <c r="L249" s="1"/>
      <c r="M249" s="1"/>
      <c r="N249" s="1"/>
      <c r="O249" s="1"/>
      <c r="P249" s="1"/>
      <c r="Q249" s="1"/>
      <c r="R249" s="1"/>
      <c r="S249" s="1"/>
      <c r="T249" s="1"/>
      <c r="U249" s="1"/>
      <c r="V249" s="1"/>
      <c r="W249" s="1"/>
      <c r="X249" s="1"/>
      <c r="Y249" s="1"/>
      <c r="Z249" s="1"/>
      <c r="AA249" s="1"/>
      <c r="AB249" s="1"/>
    </row>
    <row r="250" spans="1:28" x14ac:dyDescent="0.25">
      <c r="A250" s="1"/>
      <c r="B250" s="25"/>
      <c r="C250" s="24" t="s">
        <v>444</v>
      </c>
      <c r="D250" s="24">
        <v>4223</v>
      </c>
      <c r="E250" s="24" t="s">
        <v>425</v>
      </c>
      <c r="H250" s="1"/>
      <c r="I250" s="1"/>
      <c r="J250" s="1"/>
      <c r="K250" s="1"/>
      <c r="L250" s="1"/>
      <c r="M250" s="1"/>
      <c r="N250" s="1"/>
      <c r="O250" s="1"/>
      <c r="P250" s="1"/>
      <c r="Q250" s="1"/>
      <c r="R250" s="1"/>
      <c r="S250" s="1"/>
      <c r="T250" s="1"/>
      <c r="U250" s="1"/>
      <c r="V250" s="1"/>
      <c r="W250" s="1"/>
      <c r="X250" s="1"/>
      <c r="Y250" s="1"/>
      <c r="Z250" s="1"/>
      <c r="AA250" s="1"/>
      <c r="AB250" s="1"/>
    </row>
    <row r="251" spans="1:28" x14ac:dyDescent="0.25">
      <c r="A251" s="1"/>
      <c r="B251" s="25"/>
      <c r="C251" s="24" t="s">
        <v>445</v>
      </c>
      <c r="D251" s="24">
        <v>4224</v>
      </c>
      <c r="E251" s="24" t="s">
        <v>425</v>
      </c>
      <c r="H251" s="1"/>
      <c r="I251" s="1"/>
      <c r="J251" s="1"/>
      <c r="K251" s="1"/>
      <c r="L251" s="1"/>
      <c r="M251" s="1"/>
      <c r="N251" s="1"/>
      <c r="O251" s="1"/>
      <c r="P251" s="1"/>
      <c r="Q251" s="1"/>
      <c r="R251" s="1"/>
      <c r="S251" s="1"/>
      <c r="T251" s="1"/>
      <c r="U251" s="1"/>
      <c r="V251" s="1"/>
      <c r="W251" s="1"/>
      <c r="X251" s="1"/>
      <c r="Y251" s="1"/>
      <c r="Z251" s="1"/>
      <c r="AA251" s="1"/>
      <c r="AB251" s="1"/>
    </row>
    <row r="252" spans="1:28" x14ac:dyDescent="0.25">
      <c r="A252" s="1"/>
      <c r="B252" s="25"/>
      <c r="C252" s="24" t="s">
        <v>446</v>
      </c>
      <c r="D252" s="24">
        <v>4225</v>
      </c>
      <c r="E252" s="24" t="s">
        <v>425</v>
      </c>
      <c r="H252" s="1"/>
      <c r="I252" s="1"/>
      <c r="J252" s="1"/>
      <c r="K252" s="1"/>
      <c r="L252" s="1"/>
      <c r="M252" s="1"/>
      <c r="N252" s="1"/>
      <c r="O252" s="1"/>
      <c r="P252" s="1"/>
      <c r="Q252" s="1"/>
      <c r="R252" s="1"/>
      <c r="S252" s="1"/>
      <c r="T252" s="1"/>
      <c r="U252" s="1"/>
      <c r="V252" s="1"/>
      <c r="W252" s="1"/>
      <c r="X252" s="1"/>
      <c r="Y252" s="1"/>
      <c r="Z252" s="1"/>
      <c r="AA252" s="1"/>
      <c r="AB252" s="1"/>
    </row>
    <row r="253" spans="1:28" x14ac:dyDescent="0.25">
      <c r="A253" s="1"/>
      <c r="B253" s="25"/>
      <c r="C253" s="24" t="s">
        <v>447</v>
      </c>
      <c r="D253" s="24">
        <v>4226</v>
      </c>
      <c r="E253" s="24" t="s">
        <v>425</v>
      </c>
      <c r="H253" s="1"/>
      <c r="I253" s="1"/>
      <c r="J253" s="1"/>
      <c r="K253" s="1"/>
      <c r="L253" s="1"/>
      <c r="M253" s="1"/>
      <c r="N253" s="1"/>
      <c r="O253" s="1"/>
      <c r="P253" s="1"/>
      <c r="Q253" s="1"/>
      <c r="R253" s="1"/>
      <c r="S253" s="1"/>
      <c r="T253" s="1"/>
      <c r="U253" s="1"/>
      <c r="V253" s="1"/>
      <c r="W253" s="1"/>
      <c r="X253" s="1"/>
      <c r="Y253" s="1"/>
      <c r="Z253" s="1"/>
      <c r="AA253" s="1"/>
      <c r="AB253" s="1"/>
    </row>
    <row r="254" spans="1:28" x14ac:dyDescent="0.25">
      <c r="A254" s="1"/>
      <c r="B254" s="25"/>
      <c r="C254" s="24" t="s">
        <v>448</v>
      </c>
      <c r="D254" s="24">
        <v>4227</v>
      </c>
      <c r="E254" s="24" t="s">
        <v>425</v>
      </c>
      <c r="H254" s="1"/>
      <c r="I254" s="1"/>
      <c r="J254" s="1"/>
      <c r="K254" s="1"/>
      <c r="L254" s="1"/>
      <c r="M254" s="1"/>
      <c r="N254" s="1"/>
      <c r="O254" s="1"/>
      <c r="P254" s="1"/>
      <c r="Q254" s="1"/>
      <c r="R254" s="1"/>
      <c r="S254" s="1"/>
      <c r="T254" s="1"/>
      <c r="U254" s="1"/>
      <c r="V254" s="1"/>
      <c r="W254" s="1"/>
      <c r="X254" s="1"/>
      <c r="Y254" s="1"/>
      <c r="Z254" s="1"/>
      <c r="AA254" s="1"/>
      <c r="AB254" s="1"/>
    </row>
    <row r="255" spans="1:28" x14ac:dyDescent="0.25">
      <c r="A255" s="1"/>
      <c r="B255" s="25"/>
      <c r="C255" s="24" t="s">
        <v>449</v>
      </c>
      <c r="D255" s="24">
        <v>4228</v>
      </c>
      <c r="E255" s="24" t="s">
        <v>425</v>
      </c>
      <c r="H255" s="1"/>
      <c r="I255" s="1"/>
      <c r="J255" s="1"/>
      <c r="K255" s="1"/>
      <c r="L255" s="1"/>
      <c r="M255" s="1"/>
      <c r="N255" s="1"/>
      <c r="O255" s="1"/>
      <c r="P255" s="1"/>
      <c r="Q255" s="1"/>
      <c r="R255" s="1"/>
      <c r="S255" s="1"/>
      <c r="T255" s="1"/>
      <c r="U255" s="1"/>
      <c r="V255" s="1"/>
      <c r="W255" s="1"/>
      <c r="X255" s="1"/>
      <c r="Y255" s="1"/>
      <c r="Z255" s="1"/>
      <c r="AA255" s="1"/>
      <c r="AB255" s="1"/>
    </row>
    <row r="256" spans="1:28" x14ac:dyDescent="0.25">
      <c r="A256" s="1"/>
      <c r="B256" s="25"/>
      <c r="C256" s="24" t="s">
        <v>450</v>
      </c>
      <c r="D256" s="24">
        <v>4601</v>
      </c>
      <c r="E256" s="24" t="s">
        <v>451</v>
      </c>
      <c r="H256" s="1"/>
      <c r="I256" s="1"/>
      <c r="J256" s="1"/>
      <c r="K256" s="1"/>
      <c r="L256" s="1"/>
      <c r="M256" s="1"/>
      <c r="N256" s="1"/>
      <c r="O256" s="1"/>
      <c r="P256" s="1"/>
      <c r="Q256" s="1"/>
      <c r="R256" s="1"/>
      <c r="S256" s="1"/>
      <c r="T256" s="1"/>
      <c r="U256" s="1"/>
      <c r="V256" s="1"/>
      <c r="W256" s="1"/>
      <c r="X256" s="1"/>
      <c r="Y256" s="1"/>
      <c r="Z256" s="1"/>
      <c r="AA256" s="1"/>
      <c r="AB256" s="1"/>
    </row>
    <row r="257" spans="1:28" x14ac:dyDescent="0.25">
      <c r="A257" s="1"/>
      <c r="B257" s="25"/>
      <c r="C257" s="24" t="s">
        <v>452</v>
      </c>
      <c r="D257" s="24">
        <v>4602</v>
      </c>
      <c r="E257" s="24" t="s">
        <v>451</v>
      </c>
      <c r="H257" s="1"/>
      <c r="I257" s="1"/>
      <c r="J257" s="1"/>
      <c r="K257" s="1"/>
      <c r="L257" s="1"/>
      <c r="M257" s="1"/>
      <c r="N257" s="1"/>
      <c r="O257" s="1"/>
      <c r="P257" s="1"/>
      <c r="Q257" s="1"/>
      <c r="R257" s="1"/>
      <c r="S257" s="1"/>
      <c r="T257" s="1"/>
      <c r="U257" s="1"/>
      <c r="V257" s="1"/>
      <c r="W257" s="1"/>
      <c r="X257" s="1"/>
      <c r="Y257" s="1"/>
      <c r="Z257" s="1"/>
      <c r="AA257" s="1"/>
      <c r="AB257" s="1"/>
    </row>
    <row r="258" spans="1:28" x14ac:dyDescent="0.25">
      <c r="A258" s="1"/>
      <c r="B258" s="25"/>
      <c r="C258" s="24" t="s">
        <v>453</v>
      </c>
      <c r="D258" s="24">
        <v>4611</v>
      </c>
      <c r="E258" s="24" t="s">
        <v>451</v>
      </c>
      <c r="H258" s="1"/>
      <c r="I258" s="1"/>
      <c r="J258" s="1"/>
      <c r="K258" s="1"/>
      <c r="L258" s="1"/>
      <c r="M258" s="1"/>
      <c r="N258" s="1"/>
      <c r="O258" s="1"/>
      <c r="P258" s="1"/>
      <c r="Q258" s="1"/>
      <c r="R258" s="1"/>
      <c r="S258" s="1"/>
      <c r="T258" s="1"/>
      <c r="U258" s="1"/>
      <c r="V258" s="1"/>
      <c r="W258" s="1"/>
      <c r="X258" s="1"/>
      <c r="Y258" s="1"/>
      <c r="Z258" s="1"/>
      <c r="AA258" s="1"/>
      <c r="AB258" s="1"/>
    </row>
    <row r="259" spans="1:28" x14ac:dyDescent="0.25">
      <c r="A259" s="1"/>
      <c r="B259" s="25"/>
      <c r="C259" s="24" t="s">
        <v>454</v>
      </c>
      <c r="D259" s="24">
        <v>4612</v>
      </c>
      <c r="E259" s="24" t="s">
        <v>451</v>
      </c>
      <c r="H259" s="1"/>
      <c r="I259" s="1"/>
      <c r="J259" s="1"/>
      <c r="K259" s="1"/>
      <c r="L259" s="1"/>
      <c r="M259" s="1"/>
      <c r="N259" s="1"/>
      <c r="O259" s="1"/>
      <c r="P259" s="1"/>
      <c r="Q259" s="1"/>
      <c r="R259" s="1"/>
      <c r="S259" s="1"/>
      <c r="T259" s="1"/>
      <c r="U259" s="1"/>
      <c r="V259" s="1"/>
      <c r="W259" s="1"/>
      <c r="X259" s="1"/>
      <c r="Y259" s="1"/>
      <c r="Z259" s="1"/>
      <c r="AA259" s="1"/>
      <c r="AB259" s="1"/>
    </row>
    <row r="260" spans="1:28" x14ac:dyDescent="0.25">
      <c r="A260" s="1"/>
      <c r="B260" s="25"/>
      <c r="C260" s="24" t="s">
        <v>455</v>
      </c>
      <c r="D260" s="24">
        <v>4613</v>
      </c>
      <c r="E260" s="24" t="s">
        <v>451</v>
      </c>
      <c r="H260" s="1"/>
      <c r="I260" s="1"/>
      <c r="J260" s="1"/>
      <c r="K260" s="1"/>
      <c r="L260" s="1"/>
      <c r="M260" s="1"/>
      <c r="N260" s="1"/>
      <c r="O260" s="1"/>
      <c r="P260" s="1"/>
      <c r="Q260" s="1"/>
      <c r="R260" s="1"/>
      <c r="S260" s="1"/>
      <c r="T260" s="1"/>
      <c r="U260" s="1"/>
      <c r="V260" s="1"/>
      <c r="W260" s="1"/>
      <c r="X260" s="1"/>
      <c r="Y260" s="1"/>
      <c r="Z260" s="1"/>
      <c r="AA260" s="1"/>
      <c r="AB260" s="1"/>
    </row>
    <row r="261" spans="1:28" x14ac:dyDescent="0.25">
      <c r="A261" s="1"/>
      <c r="B261" s="25"/>
      <c r="C261" s="24" t="s">
        <v>456</v>
      </c>
      <c r="D261" s="24">
        <v>4614</v>
      </c>
      <c r="E261" s="24" t="s">
        <v>451</v>
      </c>
      <c r="H261" s="1"/>
      <c r="I261" s="1"/>
      <c r="J261" s="1"/>
      <c r="K261" s="1"/>
      <c r="L261" s="1"/>
      <c r="M261" s="1"/>
      <c r="N261" s="1"/>
      <c r="O261" s="1"/>
      <c r="P261" s="1"/>
      <c r="Q261" s="1"/>
      <c r="R261" s="1"/>
      <c r="S261" s="1"/>
      <c r="T261" s="1"/>
      <c r="U261" s="1"/>
      <c r="V261" s="1"/>
      <c r="W261" s="1"/>
      <c r="X261" s="1"/>
      <c r="Y261" s="1"/>
      <c r="Z261" s="1"/>
      <c r="AA261" s="1"/>
      <c r="AB261" s="1"/>
    </row>
    <row r="262" spans="1:28" x14ac:dyDescent="0.25">
      <c r="A262" s="1"/>
      <c r="B262" s="25"/>
      <c r="C262" s="24" t="s">
        <v>457</v>
      </c>
      <c r="D262" s="24">
        <v>4615</v>
      </c>
      <c r="E262" s="24" t="s">
        <v>451</v>
      </c>
      <c r="H262" s="1"/>
      <c r="I262" s="1"/>
      <c r="J262" s="1"/>
      <c r="K262" s="1"/>
      <c r="L262" s="1"/>
      <c r="M262" s="1"/>
      <c r="N262" s="1"/>
      <c r="O262" s="1"/>
      <c r="P262" s="1"/>
      <c r="Q262" s="1"/>
      <c r="R262" s="1"/>
      <c r="S262" s="1"/>
      <c r="T262" s="1"/>
      <c r="U262" s="1"/>
      <c r="V262" s="1"/>
      <c r="W262" s="1"/>
      <c r="X262" s="1"/>
      <c r="Y262" s="1"/>
      <c r="Z262" s="1"/>
      <c r="AA262" s="1"/>
      <c r="AB262" s="1"/>
    </row>
    <row r="263" spans="1:28" x14ac:dyDescent="0.25">
      <c r="A263" s="1"/>
      <c r="B263" s="25"/>
      <c r="C263" s="24" t="s">
        <v>458</v>
      </c>
      <c r="D263" s="24">
        <v>4616</v>
      </c>
      <c r="E263" s="24" t="s">
        <v>451</v>
      </c>
      <c r="H263" s="1"/>
      <c r="I263" s="1"/>
      <c r="J263" s="1"/>
      <c r="K263" s="1"/>
      <c r="L263" s="1"/>
      <c r="M263" s="1"/>
      <c r="N263" s="1"/>
      <c r="O263" s="1"/>
      <c r="P263" s="1"/>
      <c r="Q263" s="1"/>
      <c r="R263" s="1"/>
      <c r="S263" s="1"/>
      <c r="T263" s="1"/>
      <c r="U263" s="1"/>
      <c r="V263" s="1"/>
      <c r="W263" s="1"/>
      <c r="X263" s="1"/>
      <c r="Y263" s="1"/>
      <c r="Z263" s="1"/>
      <c r="AA263" s="1"/>
      <c r="AB263" s="1"/>
    </row>
    <row r="264" spans="1:28" x14ac:dyDescent="0.25">
      <c r="A264" s="1"/>
      <c r="B264" s="25"/>
      <c r="C264" s="24" t="s">
        <v>459</v>
      </c>
      <c r="D264" s="24">
        <v>4617</v>
      </c>
      <c r="E264" s="24" t="s">
        <v>451</v>
      </c>
      <c r="H264" s="1"/>
      <c r="I264" s="1"/>
      <c r="J264" s="1"/>
      <c r="K264" s="1"/>
      <c r="L264" s="1"/>
      <c r="M264" s="1"/>
      <c r="N264" s="1"/>
      <c r="O264" s="1"/>
      <c r="P264" s="1"/>
      <c r="Q264" s="1"/>
      <c r="R264" s="1"/>
      <c r="S264" s="1"/>
      <c r="T264" s="1"/>
      <c r="U264" s="1"/>
      <c r="V264" s="1"/>
      <c r="W264" s="1"/>
      <c r="X264" s="1"/>
      <c r="Y264" s="1"/>
      <c r="Z264" s="1"/>
      <c r="AA264" s="1"/>
      <c r="AB264" s="1"/>
    </row>
    <row r="265" spans="1:28" x14ac:dyDescent="0.25">
      <c r="A265" s="1"/>
      <c r="B265" s="25"/>
      <c r="C265" s="24" t="s">
        <v>460</v>
      </c>
      <c r="D265" s="24">
        <v>4618</v>
      </c>
      <c r="E265" s="24" t="s">
        <v>451</v>
      </c>
      <c r="H265" s="1"/>
      <c r="I265" s="1"/>
      <c r="J265" s="1"/>
      <c r="K265" s="1"/>
      <c r="L265" s="1"/>
      <c r="M265" s="1"/>
      <c r="N265" s="1"/>
      <c r="O265" s="1"/>
      <c r="P265" s="1"/>
      <c r="Q265" s="1"/>
      <c r="R265" s="1"/>
      <c r="S265" s="1"/>
      <c r="T265" s="1"/>
      <c r="U265" s="1"/>
      <c r="V265" s="1"/>
      <c r="W265" s="1"/>
      <c r="X265" s="1"/>
      <c r="Y265" s="1"/>
      <c r="Z265" s="1"/>
      <c r="AA265" s="1"/>
      <c r="AB265" s="1"/>
    </row>
    <row r="266" spans="1:28" x14ac:dyDescent="0.25">
      <c r="A266" s="1"/>
      <c r="B266" s="25"/>
      <c r="C266" s="24" t="s">
        <v>461</v>
      </c>
      <c r="D266" s="24">
        <v>4619</v>
      </c>
      <c r="E266" s="24" t="s">
        <v>451</v>
      </c>
      <c r="H266" s="1"/>
      <c r="I266" s="1"/>
      <c r="J266" s="1"/>
      <c r="K266" s="1"/>
      <c r="L266" s="1"/>
      <c r="M266" s="1"/>
      <c r="N266" s="1"/>
      <c r="O266" s="1"/>
      <c r="P266" s="1"/>
      <c r="Q266" s="1"/>
      <c r="R266" s="1"/>
      <c r="S266" s="1"/>
      <c r="T266" s="1"/>
      <c r="U266" s="1"/>
      <c r="V266" s="1"/>
      <c r="W266" s="1"/>
      <c r="X266" s="1"/>
      <c r="Y266" s="1"/>
      <c r="Z266" s="1"/>
      <c r="AA266" s="1"/>
      <c r="AB266" s="1"/>
    </row>
    <row r="267" spans="1:28" x14ac:dyDescent="0.25">
      <c r="A267" s="1"/>
      <c r="B267" s="25"/>
      <c r="C267" s="24" t="s">
        <v>462</v>
      </c>
      <c r="D267" s="24">
        <v>4620</v>
      </c>
      <c r="E267" s="24" t="s">
        <v>451</v>
      </c>
      <c r="H267" s="1"/>
      <c r="I267" s="1"/>
      <c r="J267" s="1"/>
      <c r="K267" s="1"/>
      <c r="L267" s="1"/>
      <c r="M267" s="1"/>
      <c r="N267" s="1"/>
      <c r="O267" s="1"/>
      <c r="P267" s="1"/>
      <c r="Q267" s="1"/>
      <c r="R267" s="1"/>
      <c r="S267" s="1"/>
      <c r="T267" s="1"/>
      <c r="U267" s="1"/>
      <c r="V267" s="1"/>
      <c r="W267" s="1"/>
      <c r="X267" s="1"/>
      <c r="Y267" s="1"/>
      <c r="Z267" s="1"/>
      <c r="AA267" s="1"/>
      <c r="AB267" s="1"/>
    </row>
    <row r="268" spans="1:28" x14ac:dyDescent="0.25">
      <c r="A268" s="1"/>
      <c r="B268" s="25"/>
      <c r="C268" s="24" t="s">
        <v>463</v>
      </c>
      <c r="D268" s="24">
        <v>4621</v>
      </c>
      <c r="E268" s="24" t="s">
        <v>451</v>
      </c>
      <c r="H268" s="1"/>
      <c r="I268" s="1"/>
      <c r="J268" s="1"/>
      <c r="K268" s="1"/>
      <c r="L268" s="1"/>
      <c r="M268" s="1"/>
      <c r="N268" s="1"/>
      <c r="O268" s="1"/>
      <c r="P268" s="1"/>
      <c r="Q268" s="1"/>
      <c r="R268" s="1"/>
      <c r="S268" s="1"/>
      <c r="T268" s="1"/>
      <c r="U268" s="1"/>
      <c r="V268" s="1"/>
      <c r="W268" s="1"/>
      <c r="X268" s="1"/>
      <c r="Y268" s="1"/>
      <c r="Z268" s="1"/>
      <c r="AA268" s="1"/>
      <c r="AB268" s="1"/>
    </row>
    <row r="269" spans="1:28" x14ac:dyDescent="0.25">
      <c r="A269" s="1"/>
      <c r="B269" s="25"/>
      <c r="C269" s="24" t="s">
        <v>464</v>
      </c>
      <c r="D269" s="24">
        <v>4622</v>
      </c>
      <c r="E269" s="24" t="s">
        <v>451</v>
      </c>
      <c r="H269" s="1"/>
      <c r="I269" s="1"/>
      <c r="J269" s="1"/>
      <c r="K269" s="1"/>
      <c r="L269" s="1"/>
      <c r="M269" s="1"/>
      <c r="N269" s="1"/>
      <c r="O269" s="1"/>
      <c r="P269" s="1"/>
      <c r="Q269" s="1"/>
      <c r="R269" s="1"/>
      <c r="S269" s="1"/>
      <c r="T269" s="1"/>
      <c r="U269" s="1"/>
      <c r="V269" s="1"/>
      <c r="W269" s="1"/>
      <c r="X269" s="1"/>
      <c r="Y269" s="1"/>
      <c r="Z269" s="1"/>
      <c r="AA269" s="1"/>
      <c r="AB269" s="1"/>
    </row>
    <row r="270" spans="1:28" x14ac:dyDescent="0.25">
      <c r="A270" s="1"/>
      <c r="B270" s="25"/>
      <c r="C270" s="24" t="s">
        <v>465</v>
      </c>
      <c r="D270" s="24">
        <v>4623</v>
      </c>
      <c r="E270" s="24" t="s">
        <v>451</v>
      </c>
      <c r="H270" s="1"/>
      <c r="I270" s="1"/>
      <c r="J270" s="1"/>
      <c r="K270" s="1"/>
      <c r="L270" s="1"/>
      <c r="M270" s="1"/>
      <c r="N270" s="1"/>
      <c r="O270" s="1"/>
      <c r="P270" s="1"/>
      <c r="Q270" s="1"/>
      <c r="R270" s="1"/>
      <c r="S270" s="1"/>
      <c r="T270" s="1"/>
      <c r="U270" s="1"/>
      <c r="V270" s="1"/>
      <c r="W270" s="1"/>
      <c r="X270" s="1"/>
      <c r="Y270" s="1"/>
      <c r="Z270" s="1"/>
      <c r="AA270" s="1"/>
      <c r="AB270" s="1"/>
    </row>
    <row r="271" spans="1:28" x14ac:dyDescent="0.25">
      <c r="A271" s="1"/>
      <c r="B271" s="25"/>
      <c r="C271" s="24" t="s">
        <v>466</v>
      </c>
      <c r="D271" s="24">
        <v>4624</v>
      </c>
      <c r="E271" s="24" t="s">
        <v>451</v>
      </c>
      <c r="H271" s="1"/>
      <c r="I271" s="1"/>
      <c r="J271" s="1"/>
      <c r="K271" s="1"/>
      <c r="L271" s="1"/>
      <c r="M271" s="1"/>
      <c r="N271" s="1"/>
      <c r="O271" s="1"/>
      <c r="P271" s="1"/>
      <c r="Q271" s="1"/>
      <c r="R271" s="1"/>
      <c r="S271" s="1"/>
      <c r="T271" s="1"/>
      <c r="U271" s="1"/>
      <c r="V271" s="1"/>
      <c r="W271" s="1"/>
      <c r="X271" s="1"/>
      <c r="Y271" s="1"/>
      <c r="Z271" s="1"/>
      <c r="AA271" s="1"/>
      <c r="AB271" s="1"/>
    </row>
    <row r="272" spans="1:28" x14ac:dyDescent="0.25">
      <c r="A272" s="1"/>
      <c r="B272" s="25"/>
      <c r="C272" s="24" t="s">
        <v>467</v>
      </c>
      <c r="D272" s="24">
        <v>4625</v>
      </c>
      <c r="E272" s="24" t="s">
        <v>451</v>
      </c>
      <c r="H272" s="1"/>
      <c r="I272" s="1"/>
      <c r="J272" s="1"/>
      <c r="K272" s="1"/>
      <c r="L272" s="1"/>
      <c r="M272" s="1"/>
      <c r="N272" s="1"/>
      <c r="O272" s="1"/>
      <c r="P272" s="1"/>
      <c r="Q272" s="1"/>
      <c r="R272" s="1"/>
      <c r="S272" s="1"/>
      <c r="T272" s="1"/>
      <c r="U272" s="1"/>
      <c r="V272" s="1"/>
      <c r="W272" s="1"/>
      <c r="X272" s="1"/>
      <c r="Y272" s="1"/>
      <c r="Z272" s="1"/>
      <c r="AA272" s="1"/>
      <c r="AB272" s="1"/>
    </row>
    <row r="273" spans="1:28" x14ac:dyDescent="0.25">
      <c r="A273" s="1"/>
      <c r="B273" s="25"/>
      <c r="C273" s="24" t="s">
        <v>468</v>
      </c>
      <c r="D273" s="24">
        <v>4626</v>
      </c>
      <c r="E273" s="24" t="s">
        <v>451</v>
      </c>
      <c r="H273" s="1"/>
      <c r="I273" s="1"/>
      <c r="J273" s="1"/>
      <c r="K273" s="1"/>
      <c r="L273" s="1"/>
      <c r="M273" s="1"/>
      <c r="N273" s="1"/>
      <c r="O273" s="1"/>
      <c r="P273" s="1"/>
      <c r="Q273" s="1"/>
      <c r="R273" s="1"/>
      <c r="S273" s="1"/>
      <c r="T273" s="1"/>
      <c r="U273" s="1"/>
      <c r="V273" s="1"/>
      <c r="W273" s="1"/>
      <c r="X273" s="1"/>
      <c r="Y273" s="1"/>
      <c r="Z273" s="1"/>
      <c r="AA273" s="1"/>
      <c r="AB273" s="1"/>
    </row>
    <row r="274" spans="1:28" x14ac:dyDescent="0.25">
      <c r="A274" s="1"/>
      <c r="B274" s="25"/>
      <c r="C274" s="24" t="s">
        <v>469</v>
      </c>
      <c r="D274" s="24">
        <v>4627</v>
      </c>
      <c r="E274" s="24" t="s">
        <v>451</v>
      </c>
      <c r="H274" s="1"/>
      <c r="I274" s="1"/>
      <c r="J274" s="1"/>
      <c r="K274" s="1"/>
      <c r="L274" s="1"/>
      <c r="M274" s="1"/>
      <c r="N274" s="1"/>
      <c r="O274" s="1"/>
      <c r="P274" s="1"/>
      <c r="Q274" s="1"/>
      <c r="R274" s="1"/>
      <c r="S274" s="1"/>
      <c r="T274" s="1"/>
      <c r="U274" s="1"/>
      <c r="V274" s="1"/>
      <c r="W274" s="1"/>
      <c r="X274" s="1"/>
      <c r="Y274" s="1"/>
      <c r="Z274" s="1"/>
      <c r="AA274" s="1"/>
      <c r="AB274" s="1"/>
    </row>
    <row r="275" spans="1:28" x14ac:dyDescent="0.25">
      <c r="A275" s="1"/>
      <c r="B275" s="25"/>
      <c r="C275" s="24" t="s">
        <v>470</v>
      </c>
      <c r="D275" s="24">
        <v>4628</v>
      </c>
      <c r="E275" s="24" t="s">
        <v>451</v>
      </c>
      <c r="H275" s="1"/>
      <c r="I275" s="1"/>
      <c r="J275" s="1"/>
      <c r="K275" s="1"/>
      <c r="L275" s="1"/>
      <c r="M275" s="1"/>
      <c r="N275" s="1"/>
      <c r="O275" s="1"/>
      <c r="P275" s="1"/>
      <c r="Q275" s="1"/>
      <c r="R275" s="1"/>
      <c r="S275" s="1"/>
      <c r="T275" s="1"/>
      <c r="U275" s="1"/>
      <c r="V275" s="1"/>
      <c r="W275" s="1"/>
      <c r="X275" s="1"/>
      <c r="Y275" s="1"/>
      <c r="Z275" s="1"/>
      <c r="AA275" s="1"/>
      <c r="AB275" s="1"/>
    </row>
    <row r="276" spans="1:28" x14ac:dyDescent="0.25">
      <c r="A276" s="1"/>
      <c r="B276" s="25"/>
      <c r="C276" s="24" t="s">
        <v>471</v>
      </c>
      <c r="D276" s="24">
        <v>4629</v>
      </c>
      <c r="E276" s="24" t="s">
        <v>451</v>
      </c>
      <c r="H276" s="1"/>
      <c r="I276" s="1"/>
      <c r="J276" s="1"/>
      <c r="K276" s="1"/>
      <c r="L276" s="1"/>
      <c r="M276" s="1"/>
      <c r="N276" s="1"/>
      <c r="O276" s="1"/>
      <c r="P276" s="1"/>
      <c r="Q276" s="1"/>
      <c r="R276" s="1"/>
      <c r="S276" s="1"/>
      <c r="T276" s="1"/>
      <c r="U276" s="1"/>
      <c r="V276" s="1"/>
      <c r="W276" s="1"/>
      <c r="X276" s="1"/>
      <c r="Y276" s="1"/>
      <c r="Z276" s="1"/>
      <c r="AA276" s="1"/>
      <c r="AB276" s="1"/>
    </row>
    <row r="277" spans="1:28" x14ac:dyDescent="0.25">
      <c r="A277" s="1"/>
      <c r="B277" s="25"/>
      <c r="C277" s="24" t="s">
        <v>472</v>
      </c>
      <c r="D277" s="24">
        <v>4630</v>
      </c>
      <c r="E277" s="24" t="s">
        <v>451</v>
      </c>
      <c r="H277" s="1"/>
      <c r="I277" s="1"/>
      <c r="J277" s="1"/>
      <c r="K277" s="1"/>
      <c r="L277" s="1"/>
      <c r="M277" s="1"/>
      <c r="N277" s="1"/>
      <c r="O277" s="1"/>
      <c r="P277" s="1"/>
      <c r="Q277" s="1"/>
      <c r="R277" s="1"/>
      <c r="S277" s="1"/>
      <c r="T277" s="1"/>
      <c r="U277" s="1"/>
      <c r="V277" s="1"/>
      <c r="W277" s="1"/>
      <c r="X277" s="1"/>
      <c r="Y277" s="1"/>
      <c r="Z277" s="1"/>
      <c r="AA277" s="1"/>
      <c r="AB277" s="1"/>
    </row>
    <row r="278" spans="1:28" x14ac:dyDescent="0.25">
      <c r="A278" s="1"/>
      <c r="B278" s="25"/>
      <c r="C278" s="24" t="s">
        <v>473</v>
      </c>
      <c r="D278" s="24">
        <v>4631</v>
      </c>
      <c r="E278" s="24" t="s">
        <v>451</v>
      </c>
      <c r="H278" s="1"/>
      <c r="I278" s="1"/>
      <c r="J278" s="1"/>
      <c r="K278" s="1"/>
      <c r="L278" s="1"/>
      <c r="M278" s="1"/>
      <c r="N278" s="1"/>
      <c r="O278" s="1"/>
      <c r="P278" s="1"/>
      <c r="Q278" s="1"/>
      <c r="R278" s="1"/>
      <c r="S278" s="1"/>
      <c r="T278" s="1"/>
      <c r="U278" s="1"/>
      <c r="V278" s="1"/>
      <c r="W278" s="1"/>
      <c r="X278" s="1"/>
      <c r="Y278" s="1"/>
      <c r="Z278" s="1"/>
      <c r="AA278" s="1"/>
      <c r="AB278" s="1"/>
    </row>
    <row r="279" spans="1:28" x14ac:dyDescent="0.25">
      <c r="A279" s="1"/>
      <c r="B279" s="25"/>
      <c r="C279" s="24" t="s">
        <v>474</v>
      </c>
      <c r="D279" s="24">
        <v>4632</v>
      </c>
      <c r="E279" s="24" t="s">
        <v>451</v>
      </c>
      <c r="H279" s="1"/>
      <c r="I279" s="1"/>
      <c r="J279" s="1"/>
      <c r="K279" s="1"/>
      <c r="L279" s="1"/>
      <c r="M279" s="1"/>
      <c r="N279" s="1"/>
      <c r="O279" s="1"/>
      <c r="P279" s="1"/>
      <c r="Q279" s="1"/>
      <c r="R279" s="1"/>
      <c r="S279" s="1"/>
      <c r="T279" s="1"/>
      <c r="U279" s="1"/>
      <c r="V279" s="1"/>
      <c r="W279" s="1"/>
      <c r="X279" s="1"/>
      <c r="Y279" s="1"/>
      <c r="Z279" s="1"/>
      <c r="AA279" s="1"/>
      <c r="AB279" s="1"/>
    </row>
    <row r="280" spans="1:28" x14ac:dyDescent="0.25">
      <c r="A280" s="1"/>
      <c r="B280" s="25"/>
      <c r="C280" s="24" t="s">
        <v>475</v>
      </c>
      <c r="D280" s="24">
        <v>4633</v>
      </c>
      <c r="E280" s="24" t="s">
        <v>451</v>
      </c>
      <c r="H280" s="1"/>
      <c r="I280" s="1"/>
      <c r="J280" s="1"/>
      <c r="K280" s="1"/>
      <c r="L280" s="1"/>
      <c r="M280" s="1"/>
      <c r="N280" s="1"/>
      <c r="O280" s="1"/>
      <c r="P280" s="1"/>
      <c r="Q280" s="1"/>
      <c r="R280" s="1"/>
      <c r="S280" s="1"/>
      <c r="T280" s="1"/>
      <c r="U280" s="1"/>
      <c r="V280" s="1"/>
      <c r="W280" s="1"/>
      <c r="X280" s="1"/>
      <c r="Y280" s="1"/>
      <c r="Z280" s="1"/>
      <c r="AA280" s="1"/>
      <c r="AB280" s="1"/>
    </row>
    <row r="281" spans="1:28" x14ac:dyDescent="0.25">
      <c r="A281" s="1"/>
      <c r="B281" s="25"/>
      <c r="C281" s="24" t="s">
        <v>476</v>
      </c>
      <c r="D281" s="24">
        <v>4634</v>
      </c>
      <c r="E281" s="24" t="s">
        <v>451</v>
      </c>
      <c r="H281" s="1"/>
      <c r="I281" s="1"/>
      <c r="J281" s="1"/>
      <c r="K281" s="1"/>
      <c r="L281" s="1"/>
      <c r="M281" s="1"/>
      <c r="N281" s="1"/>
      <c r="O281" s="1"/>
      <c r="P281" s="1"/>
      <c r="Q281" s="1"/>
      <c r="R281" s="1"/>
      <c r="S281" s="1"/>
      <c r="T281" s="1"/>
      <c r="U281" s="1"/>
      <c r="V281" s="1"/>
      <c r="W281" s="1"/>
      <c r="X281" s="1"/>
      <c r="Y281" s="1"/>
      <c r="Z281" s="1"/>
      <c r="AA281" s="1"/>
      <c r="AB281" s="1"/>
    </row>
    <row r="282" spans="1:28" x14ac:dyDescent="0.25">
      <c r="A282" s="1"/>
      <c r="B282" s="25"/>
      <c r="C282" s="24" t="s">
        <v>477</v>
      </c>
      <c r="D282" s="24">
        <v>4635</v>
      </c>
      <c r="E282" s="24" t="s">
        <v>451</v>
      </c>
      <c r="H282" s="1"/>
      <c r="I282" s="1"/>
      <c r="J282" s="1"/>
      <c r="K282" s="1"/>
      <c r="L282" s="1"/>
      <c r="M282" s="1"/>
      <c r="N282" s="1"/>
      <c r="O282" s="1"/>
      <c r="P282" s="1"/>
      <c r="Q282" s="1"/>
      <c r="R282" s="1"/>
      <c r="S282" s="1"/>
      <c r="T282" s="1"/>
      <c r="U282" s="1"/>
      <c r="V282" s="1"/>
      <c r="W282" s="1"/>
      <c r="X282" s="1"/>
      <c r="Y282" s="1"/>
      <c r="Z282" s="1"/>
      <c r="AA282" s="1"/>
      <c r="AB282" s="1"/>
    </row>
    <row r="283" spans="1:28" x14ac:dyDescent="0.25">
      <c r="A283" s="1"/>
      <c r="B283" s="25"/>
      <c r="C283" s="24" t="s">
        <v>478</v>
      </c>
      <c r="D283" s="24">
        <v>4636</v>
      </c>
      <c r="E283" s="24" t="s">
        <v>451</v>
      </c>
      <c r="H283" s="1"/>
      <c r="I283" s="1"/>
      <c r="J283" s="1"/>
      <c r="K283" s="1"/>
      <c r="L283" s="1"/>
      <c r="M283" s="1"/>
      <c r="N283" s="1"/>
      <c r="O283" s="1"/>
      <c r="P283" s="1"/>
      <c r="Q283" s="1"/>
      <c r="R283" s="1"/>
      <c r="S283" s="1"/>
      <c r="T283" s="1"/>
      <c r="U283" s="1"/>
      <c r="V283" s="1"/>
      <c r="W283" s="1"/>
      <c r="X283" s="1"/>
      <c r="Y283" s="1"/>
      <c r="Z283" s="1"/>
      <c r="AA283" s="1"/>
      <c r="AB283" s="1"/>
    </row>
    <row r="284" spans="1:28" x14ac:dyDescent="0.25">
      <c r="A284" s="1"/>
      <c r="B284" s="25"/>
      <c r="C284" s="24" t="s">
        <v>479</v>
      </c>
      <c r="D284" s="24">
        <v>4637</v>
      </c>
      <c r="E284" s="24" t="s">
        <v>451</v>
      </c>
      <c r="H284" s="1"/>
      <c r="I284" s="1"/>
      <c r="J284" s="1"/>
      <c r="K284" s="1"/>
      <c r="L284" s="1"/>
      <c r="M284" s="1"/>
      <c r="N284" s="1"/>
      <c r="O284" s="1"/>
      <c r="P284" s="1"/>
      <c r="Q284" s="1"/>
      <c r="R284" s="1"/>
      <c r="S284" s="1"/>
      <c r="T284" s="1"/>
      <c r="U284" s="1"/>
      <c r="V284" s="1"/>
      <c r="W284" s="1"/>
      <c r="X284" s="1"/>
      <c r="Y284" s="1"/>
      <c r="Z284" s="1"/>
      <c r="AA284" s="1"/>
      <c r="AB284" s="1"/>
    </row>
    <row r="285" spans="1:28" x14ac:dyDescent="0.25">
      <c r="A285" s="1"/>
      <c r="B285" s="25"/>
      <c r="C285" s="24" t="s">
        <v>480</v>
      </c>
      <c r="D285" s="24">
        <v>4638</v>
      </c>
      <c r="E285" s="24" t="s">
        <v>451</v>
      </c>
      <c r="H285" s="1"/>
      <c r="I285" s="1"/>
      <c r="J285" s="1"/>
      <c r="K285" s="1"/>
      <c r="L285" s="1"/>
      <c r="M285" s="1"/>
      <c r="N285" s="1"/>
      <c r="O285" s="1"/>
      <c r="P285" s="1"/>
      <c r="Q285" s="1"/>
      <c r="R285" s="1"/>
      <c r="S285" s="1"/>
      <c r="T285" s="1"/>
      <c r="U285" s="1"/>
      <c r="V285" s="1"/>
      <c r="W285" s="1"/>
      <c r="X285" s="1"/>
      <c r="Y285" s="1"/>
      <c r="Z285" s="1"/>
      <c r="AA285" s="1"/>
      <c r="AB285" s="1"/>
    </row>
    <row r="286" spans="1:28" x14ac:dyDescent="0.25">
      <c r="A286" s="1"/>
      <c r="B286" s="25"/>
      <c r="C286" s="24" t="s">
        <v>481</v>
      </c>
      <c r="D286" s="24">
        <v>4639</v>
      </c>
      <c r="E286" s="24" t="s">
        <v>451</v>
      </c>
      <c r="H286" s="1"/>
      <c r="I286" s="1"/>
      <c r="J286" s="1"/>
      <c r="K286" s="1"/>
      <c r="L286" s="1"/>
      <c r="M286" s="1"/>
      <c r="N286" s="1"/>
      <c r="O286" s="1"/>
      <c r="P286" s="1"/>
      <c r="Q286" s="1"/>
      <c r="R286" s="1"/>
      <c r="S286" s="1"/>
      <c r="T286" s="1"/>
      <c r="U286" s="1"/>
      <c r="V286" s="1"/>
      <c r="W286" s="1"/>
      <c r="X286" s="1"/>
      <c r="Y286" s="1"/>
      <c r="Z286" s="1"/>
      <c r="AA286" s="1"/>
      <c r="AB286" s="1"/>
    </row>
    <row r="287" spans="1:28" x14ac:dyDescent="0.25">
      <c r="A287" s="1"/>
      <c r="B287" s="25"/>
      <c r="C287" s="24" t="s">
        <v>482</v>
      </c>
      <c r="D287" s="24">
        <v>4640</v>
      </c>
      <c r="E287" s="24" t="s">
        <v>451</v>
      </c>
      <c r="H287" s="1"/>
      <c r="I287" s="1"/>
      <c r="J287" s="1"/>
      <c r="K287" s="1"/>
      <c r="L287" s="1"/>
      <c r="M287" s="1"/>
      <c r="N287" s="1"/>
      <c r="O287" s="1"/>
      <c r="P287" s="1"/>
      <c r="Q287" s="1"/>
      <c r="R287" s="1"/>
      <c r="S287" s="1"/>
      <c r="T287" s="1"/>
      <c r="U287" s="1"/>
      <c r="V287" s="1"/>
      <c r="W287" s="1"/>
      <c r="X287" s="1"/>
      <c r="Y287" s="1"/>
      <c r="Z287" s="1"/>
      <c r="AA287" s="1"/>
      <c r="AB287" s="1"/>
    </row>
    <row r="288" spans="1:28" x14ac:dyDescent="0.25">
      <c r="A288" s="1"/>
      <c r="B288" s="25"/>
      <c r="C288" s="24" t="s">
        <v>483</v>
      </c>
      <c r="D288" s="24">
        <v>4641</v>
      </c>
      <c r="E288" s="24" t="s">
        <v>451</v>
      </c>
      <c r="H288" s="1"/>
      <c r="I288" s="1"/>
      <c r="J288" s="1"/>
      <c r="K288" s="1"/>
      <c r="L288" s="1"/>
      <c r="M288" s="1"/>
      <c r="N288" s="1"/>
      <c r="O288" s="1"/>
      <c r="P288" s="1"/>
      <c r="Q288" s="1"/>
      <c r="R288" s="1"/>
      <c r="S288" s="1"/>
      <c r="T288" s="1"/>
      <c r="U288" s="1"/>
      <c r="V288" s="1"/>
      <c r="W288" s="1"/>
      <c r="X288" s="1"/>
      <c r="Y288" s="1"/>
      <c r="Z288" s="1"/>
      <c r="AA288" s="1"/>
      <c r="AB288" s="1"/>
    </row>
    <row r="289" spans="1:28" x14ac:dyDescent="0.25">
      <c r="A289" s="1"/>
      <c r="B289" s="25"/>
      <c r="C289" s="24" t="s">
        <v>484</v>
      </c>
      <c r="D289" s="24">
        <v>4642</v>
      </c>
      <c r="E289" s="24" t="s">
        <v>451</v>
      </c>
      <c r="H289" s="1"/>
      <c r="I289" s="1"/>
      <c r="J289" s="1"/>
      <c r="K289" s="1"/>
      <c r="L289" s="1"/>
      <c r="M289" s="1"/>
      <c r="N289" s="1"/>
      <c r="O289" s="1"/>
      <c r="P289" s="1"/>
      <c r="Q289" s="1"/>
      <c r="R289" s="1"/>
      <c r="S289" s="1"/>
      <c r="T289" s="1"/>
      <c r="U289" s="1"/>
      <c r="V289" s="1"/>
      <c r="W289" s="1"/>
      <c r="X289" s="1"/>
      <c r="Y289" s="1"/>
      <c r="Z289" s="1"/>
      <c r="AA289" s="1"/>
      <c r="AB289" s="1"/>
    </row>
    <row r="290" spans="1:28" x14ac:dyDescent="0.25">
      <c r="A290" s="1"/>
      <c r="B290" s="25"/>
      <c r="C290" s="24" t="s">
        <v>485</v>
      </c>
      <c r="D290" s="24">
        <v>4643</v>
      </c>
      <c r="E290" s="24" t="s">
        <v>451</v>
      </c>
      <c r="H290" s="1"/>
      <c r="I290" s="1"/>
      <c r="J290" s="1"/>
      <c r="K290" s="1"/>
      <c r="L290" s="1"/>
      <c r="M290" s="1"/>
      <c r="N290" s="1"/>
      <c r="O290" s="1"/>
      <c r="P290" s="1"/>
      <c r="Q290" s="1"/>
      <c r="R290" s="1"/>
      <c r="S290" s="1"/>
      <c r="T290" s="1"/>
      <c r="U290" s="1"/>
      <c r="V290" s="1"/>
      <c r="W290" s="1"/>
      <c r="X290" s="1"/>
      <c r="Y290" s="1"/>
      <c r="Z290" s="1"/>
      <c r="AA290" s="1"/>
      <c r="AB290" s="1"/>
    </row>
    <row r="291" spans="1:28" x14ac:dyDescent="0.25">
      <c r="A291" s="1"/>
      <c r="B291" s="25"/>
      <c r="C291" s="24" t="s">
        <v>486</v>
      </c>
      <c r="D291" s="24">
        <v>4644</v>
      </c>
      <c r="E291" s="24" t="s">
        <v>451</v>
      </c>
      <c r="H291" s="1"/>
      <c r="I291" s="1"/>
      <c r="J291" s="1"/>
      <c r="K291" s="1"/>
      <c r="L291" s="1"/>
      <c r="M291" s="1"/>
      <c r="N291" s="1"/>
      <c r="O291" s="1"/>
      <c r="P291" s="1"/>
      <c r="Q291" s="1"/>
      <c r="R291" s="1"/>
      <c r="S291" s="1"/>
      <c r="T291" s="1"/>
      <c r="U291" s="1"/>
      <c r="V291" s="1"/>
      <c r="W291" s="1"/>
      <c r="X291" s="1"/>
      <c r="Y291" s="1"/>
      <c r="Z291" s="1"/>
      <c r="AA291" s="1"/>
      <c r="AB291" s="1"/>
    </row>
    <row r="292" spans="1:28" x14ac:dyDescent="0.25">
      <c r="A292" s="1"/>
      <c r="B292" s="25"/>
      <c r="C292" s="24" t="s">
        <v>487</v>
      </c>
      <c r="D292" s="24">
        <v>4645</v>
      </c>
      <c r="E292" s="24" t="s">
        <v>451</v>
      </c>
      <c r="H292" s="1"/>
      <c r="I292" s="1"/>
      <c r="J292" s="1"/>
      <c r="K292" s="1"/>
      <c r="L292" s="1"/>
      <c r="M292" s="1"/>
      <c r="N292" s="1"/>
      <c r="O292" s="1"/>
      <c r="P292" s="1"/>
      <c r="Q292" s="1"/>
      <c r="R292" s="1"/>
      <c r="S292" s="1"/>
      <c r="T292" s="1"/>
      <c r="U292" s="1"/>
      <c r="V292" s="1"/>
      <c r="W292" s="1"/>
      <c r="X292" s="1"/>
      <c r="Y292" s="1"/>
      <c r="Z292" s="1"/>
      <c r="AA292" s="1"/>
      <c r="AB292" s="1"/>
    </row>
    <row r="293" spans="1:28" x14ac:dyDescent="0.25">
      <c r="A293" s="1"/>
      <c r="B293" s="25"/>
      <c r="C293" s="24" t="s">
        <v>488</v>
      </c>
      <c r="D293" s="24">
        <v>4646</v>
      </c>
      <c r="E293" s="24" t="s">
        <v>451</v>
      </c>
      <c r="H293" s="1"/>
      <c r="I293" s="1"/>
      <c r="J293" s="1"/>
      <c r="K293" s="1"/>
      <c r="L293" s="1"/>
      <c r="M293" s="1"/>
      <c r="N293" s="1"/>
      <c r="O293" s="1"/>
      <c r="P293" s="1"/>
      <c r="Q293" s="1"/>
      <c r="R293" s="1"/>
      <c r="S293" s="1"/>
      <c r="T293" s="1"/>
      <c r="U293" s="1"/>
      <c r="V293" s="1"/>
      <c r="W293" s="1"/>
      <c r="X293" s="1"/>
      <c r="Y293" s="1"/>
      <c r="Z293" s="1"/>
      <c r="AA293" s="1"/>
      <c r="AB293" s="1"/>
    </row>
    <row r="294" spans="1:28" x14ac:dyDescent="0.25">
      <c r="A294" s="1"/>
      <c r="B294" s="25"/>
      <c r="C294" s="24" t="s">
        <v>489</v>
      </c>
      <c r="D294" s="24">
        <v>4647</v>
      </c>
      <c r="E294" s="24" t="s">
        <v>451</v>
      </c>
      <c r="H294" s="1"/>
      <c r="I294" s="1"/>
      <c r="J294" s="1"/>
      <c r="K294" s="1"/>
      <c r="L294" s="1"/>
      <c r="M294" s="1"/>
      <c r="N294" s="1"/>
      <c r="O294" s="1"/>
      <c r="P294" s="1"/>
      <c r="Q294" s="1"/>
      <c r="R294" s="1"/>
      <c r="S294" s="1"/>
      <c r="T294" s="1"/>
      <c r="U294" s="1"/>
      <c r="V294" s="1"/>
      <c r="W294" s="1"/>
      <c r="X294" s="1"/>
      <c r="Y294" s="1"/>
      <c r="Z294" s="1"/>
      <c r="AA294" s="1"/>
      <c r="AB294" s="1"/>
    </row>
    <row r="295" spans="1:28" x14ac:dyDescent="0.25">
      <c r="A295" s="1"/>
      <c r="B295" s="25"/>
      <c r="C295" s="24" t="s">
        <v>490</v>
      </c>
      <c r="D295" s="24">
        <v>4648</v>
      </c>
      <c r="E295" s="24" t="s">
        <v>451</v>
      </c>
      <c r="H295" s="1"/>
      <c r="I295" s="1"/>
      <c r="J295" s="1"/>
      <c r="K295" s="1"/>
      <c r="L295" s="1"/>
      <c r="M295" s="1"/>
      <c r="N295" s="1"/>
      <c r="O295" s="1"/>
      <c r="P295" s="1"/>
      <c r="Q295" s="1"/>
      <c r="R295" s="1"/>
      <c r="S295" s="1"/>
      <c r="T295" s="1"/>
      <c r="U295" s="1"/>
      <c r="V295" s="1"/>
      <c r="W295" s="1"/>
      <c r="X295" s="1"/>
      <c r="Y295" s="1"/>
      <c r="Z295" s="1"/>
      <c r="AA295" s="1"/>
      <c r="AB295" s="1"/>
    </row>
    <row r="296" spans="1:28" x14ac:dyDescent="0.25">
      <c r="A296" s="1"/>
      <c r="B296" s="25"/>
      <c r="C296" s="24" t="s">
        <v>491</v>
      </c>
      <c r="D296" s="24">
        <v>4649</v>
      </c>
      <c r="E296" s="24" t="s">
        <v>451</v>
      </c>
      <c r="H296" s="1"/>
      <c r="I296" s="1"/>
      <c r="J296" s="1"/>
      <c r="K296" s="1"/>
      <c r="L296" s="1"/>
      <c r="M296" s="1"/>
      <c r="N296" s="1"/>
      <c r="O296" s="1"/>
      <c r="P296" s="1"/>
      <c r="Q296" s="1"/>
      <c r="R296" s="1"/>
      <c r="S296" s="1"/>
      <c r="T296" s="1"/>
      <c r="U296" s="1"/>
      <c r="V296" s="1"/>
      <c r="W296" s="1"/>
      <c r="X296" s="1"/>
      <c r="Y296" s="1"/>
      <c r="Z296" s="1"/>
      <c r="AA296" s="1"/>
      <c r="AB296" s="1"/>
    </row>
    <row r="297" spans="1:28" x14ac:dyDescent="0.25">
      <c r="A297" s="1"/>
      <c r="B297" s="25"/>
      <c r="C297" s="24" t="s">
        <v>492</v>
      </c>
      <c r="D297" s="24">
        <v>4650</v>
      </c>
      <c r="E297" s="24" t="s">
        <v>451</v>
      </c>
      <c r="H297" s="1"/>
      <c r="I297" s="1"/>
      <c r="J297" s="1"/>
      <c r="K297" s="1"/>
      <c r="L297" s="1"/>
      <c r="M297" s="1"/>
      <c r="N297" s="1"/>
      <c r="O297" s="1"/>
      <c r="P297" s="1"/>
      <c r="Q297" s="1"/>
      <c r="R297" s="1"/>
      <c r="S297" s="1"/>
      <c r="T297" s="1"/>
      <c r="U297" s="1"/>
      <c r="V297" s="1"/>
      <c r="W297" s="1"/>
      <c r="X297" s="1"/>
      <c r="Y297" s="1"/>
      <c r="Z297" s="1"/>
      <c r="AA297" s="1"/>
      <c r="AB297" s="1"/>
    </row>
    <row r="298" spans="1:28" x14ac:dyDescent="0.25">
      <c r="A298" s="1"/>
      <c r="B298" s="25"/>
      <c r="C298" s="24" t="s">
        <v>493</v>
      </c>
      <c r="D298" s="24">
        <v>4651</v>
      </c>
      <c r="E298" s="24" t="s">
        <v>451</v>
      </c>
      <c r="H298" s="1"/>
      <c r="I298" s="1"/>
      <c r="J298" s="1"/>
      <c r="K298" s="1"/>
      <c r="L298" s="1"/>
      <c r="M298" s="1"/>
      <c r="N298" s="1"/>
      <c r="O298" s="1"/>
      <c r="P298" s="1"/>
      <c r="Q298" s="1"/>
      <c r="R298" s="1"/>
      <c r="S298" s="1"/>
      <c r="T298" s="1"/>
      <c r="U298" s="1"/>
      <c r="V298" s="1"/>
      <c r="W298" s="1"/>
      <c r="X298" s="1"/>
      <c r="Y298" s="1"/>
      <c r="Z298" s="1"/>
      <c r="AA298" s="1"/>
      <c r="AB298" s="1"/>
    </row>
    <row r="299" spans="1:28" x14ac:dyDescent="0.25">
      <c r="A299" s="1"/>
      <c r="B299" s="25"/>
      <c r="C299" s="24" t="s">
        <v>494</v>
      </c>
      <c r="D299" s="24">
        <v>5001</v>
      </c>
      <c r="E299" s="24" t="s">
        <v>495</v>
      </c>
      <c r="H299" s="1"/>
      <c r="I299" s="1"/>
      <c r="J299" s="1"/>
      <c r="K299" s="1"/>
      <c r="L299" s="1"/>
      <c r="M299" s="1"/>
      <c r="N299" s="1"/>
      <c r="O299" s="1"/>
      <c r="P299" s="1"/>
      <c r="Q299" s="1"/>
      <c r="R299" s="1"/>
      <c r="S299" s="1"/>
      <c r="T299" s="1"/>
      <c r="U299" s="1"/>
      <c r="V299" s="1"/>
      <c r="W299" s="1"/>
      <c r="X299" s="1"/>
      <c r="Y299" s="1"/>
      <c r="Z299" s="1"/>
      <c r="AA299" s="1"/>
      <c r="AB299" s="1"/>
    </row>
    <row r="300" spans="1:28" x14ac:dyDescent="0.25">
      <c r="A300" s="1"/>
      <c r="B300" s="25"/>
      <c r="C300" s="24" t="s">
        <v>496</v>
      </c>
      <c r="D300" s="24">
        <v>5006</v>
      </c>
      <c r="E300" s="24" t="s">
        <v>495</v>
      </c>
      <c r="H300" s="1"/>
      <c r="I300" s="1"/>
      <c r="J300" s="1"/>
      <c r="K300" s="1"/>
      <c r="L300" s="1"/>
      <c r="M300" s="1"/>
      <c r="N300" s="1"/>
      <c r="O300" s="1"/>
      <c r="P300" s="1"/>
      <c r="Q300" s="1"/>
      <c r="R300" s="1"/>
      <c r="S300" s="1"/>
      <c r="T300" s="1"/>
      <c r="U300" s="1"/>
      <c r="V300" s="1"/>
      <c r="W300" s="1"/>
      <c r="X300" s="1"/>
      <c r="Y300" s="1"/>
      <c r="Z300" s="1"/>
      <c r="AA300" s="1"/>
      <c r="AB300" s="1"/>
    </row>
    <row r="301" spans="1:28" x14ac:dyDescent="0.25">
      <c r="A301" s="1"/>
      <c r="B301" s="25"/>
      <c r="C301" s="24" t="s">
        <v>497</v>
      </c>
      <c r="D301" s="24">
        <v>5007</v>
      </c>
      <c r="E301" s="24" t="s">
        <v>495</v>
      </c>
      <c r="H301" s="1"/>
      <c r="I301" s="1"/>
      <c r="J301" s="1"/>
      <c r="K301" s="1"/>
      <c r="L301" s="1"/>
      <c r="M301" s="1"/>
      <c r="N301" s="1"/>
      <c r="O301" s="1"/>
      <c r="P301" s="1"/>
      <c r="Q301" s="1"/>
      <c r="R301" s="1"/>
      <c r="S301" s="1"/>
      <c r="T301" s="1"/>
      <c r="U301" s="1"/>
      <c r="V301" s="1"/>
      <c r="W301" s="1"/>
      <c r="X301" s="1"/>
      <c r="Y301" s="1"/>
      <c r="Z301" s="1"/>
      <c r="AA301" s="1"/>
      <c r="AB301" s="1"/>
    </row>
    <row r="302" spans="1:28" x14ac:dyDescent="0.25">
      <c r="A302" s="1"/>
      <c r="B302" s="25"/>
      <c r="C302" s="24" t="s">
        <v>498</v>
      </c>
      <c r="D302" s="24">
        <v>5014</v>
      </c>
      <c r="E302" s="24" t="s">
        <v>495</v>
      </c>
      <c r="H302" s="1"/>
      <c r="I302" s="1"/>
      <c r="J302" s="1"/>
      <c r="K302" s="1"/>
      <c r="L302" s="1"/>
      <c r="M302" s="1"/>
      <c r="N302" s="1"/>
      <c r="O302" s="1"/>
      <c r="P302" s="1"/>
      <c r="Q302" s="1"/>
      <c r="R302" s="1"/>
      <c r="S302" s="1"/>
      <c r="T302" s="1"/>
      <c r="U302" s="1"/>
      <c r="V302" s="1"/>
      <c r="W302" s="1"/>
      <c r="X302" s="1"/>
      <c r="Y302" s="1"/>
      <c r="Z302" s="1"/>
      <c r="AA302" s="1"/>
      <c r="AB302" s="1"/>
    </row>
    <row r="303" spans="1:28" x14ac:dyDescent="0.25">
      <c r="A303" s="1"/>
      <c r="B303" s="25"/>
      <c r="C303" s="24" t="s">
        <v>499</v>
      </c>
      <c r="D303" s="24">
        <v>5020</v>
      </c>
      <c r="E303" s="24" t="s">
        <v>495</v>
      </c>
      <c r="H303" s="1"/>
      <c r="I303" s="1"/>
      <c r="J303" s="1"/>
      <c r="K303" s="1"/>
      <c r="L303" s="1"/>
      <c r="M303" s="1"/>
      <c r="N303" s="1"/>
      <c r="O303" s="1"/>
      <c r="P303" s="1"/>
      <c r="Q303" s="1"/>
      <c r="R303" s="1"/>
      <c r="S303" s="1"/>
      <c r="T303" s="1"/>
      <c r="U303" s="1"/>
      <c r="V303" s="1"/>
      <c r="W303" s="1"/>
      <c r="X303" s="1"/>
      <c r="Y303" s="1"/>
      <c r="Z303" s="1"/>
      <c r="AA303" s="1"/>
      <c r="AB303" s="1"/>
    </row>
    <row r="304" spans="1:28" x14ac:dyDescent="0.25">
      <c r="A304" s="1"/>
      <c r="B304" s="25"/>
      <c r="C304" s="24" t="s">
        <v>500</v>
      </c>
      <c r="D304" s="24">
        <v>5021</v>
      </c>
      <c r="E304" s="24" t="s">
        <v>495</v>
      </c>
      <c r="H304" s="1"/>
      <c r="I304" s="1"/>
      <c r="J304" s="1"/>
      <c r="K304" s="1"/>
      <c r="L304" s="1"/>
      <c r="M304" s="1"/>
      <c r="N304" s="1"/>
      <c r="O304" s="1"/>
      <c r="P304" s="1"/>
      <c r="Q304" s="1"/>
      <c r="R304" s="1"/>
      <c r="S304" s="1"/>
      <c r="T304" s="1"/>
      <c r="U304" s="1"/>
      <c r="V304" s="1"/>
      <c r="W304" s="1"/>
      <c r="X304" s="1"/>
      <c r="Y304" s="1"/>
      <c r="Z304" s="1"/>
      <c r="AA304" s="1"/>
      <c r="AB304" s="1"/>
    </row>
    <row r="305" spans="1:28" x14ac:dyDescent="0.25">
      <c r="A305" s="1"/>
      <c r="B305" s="25"/>
      <c r="C305" s="24" t="s">
        <v>501</v>
      </c>
      <c r="D305" s="24">
        <v>5022</v>
      </c>
      <c r="E305" s="24" t="s">
        <v>495</v>
      </c>
      <c r="H305" s="1"/>
      <c r="I305" s="1"/>
      <c r="J305" s="1"/>
      <c r="K305" s="1"/>
      <c r="L305" s="1"/>
      <c r="M305" s="1"/>
      <c r="N305" s="1"/>
      <c r="O305" s="1"/>
      <c r="P305" s="1"/>
      <c r="Q305" s="1"/>
      <c r="R305" s="1"/>
      <c r="S305" s="1"/>
      <c r="T305" s="1"/>
      <c r="U305" s="1"/>
      <c r="V305" s="1"/>
      <c r="W305" s="1"/>
      <c r="X305" s="1"/>
      <c r="Y305" s="1"/>
      <c r="Z305" s="1"/>
      <c r="AA305" s="1"/>
      <c r="AB305" s="1"/>
    </row>
    <row r="306" spans="1:28" x14ac:dyDescent="0.25">
      <c r="A306" s="1"/>
      <c r="B306" s="25"/>
      <c r="C306" s="24" t="s">
        <v>502</v>
      </c>
      <c r="D306" s="24">
        <v>5025</v>
      </c>
      <c r="E306" s="24" t="s">
        <v>495</v>
      </c>
      <c r="H306" s="1"/>
      <c r="I306" s="1"/>
      <c r="J306" s="1"/>
      <c r="K306" s="1"/>
      <c r="L306" s="1"/>
      <c r="M306" s="1"/>
      <c r="N306" s="1"/>
      <c r="O306" s="1"/>
      <c r="P306" s="1"/>
      <c r="Q306" s="1"/>
      <c r="R306" s="1"/>
      <c r="S306" s="1"/>
      <c r="T306" s="1"/>
      <c r="U306" s="1"/>
      <c r="V306" s="1"/>
      <c r="W306" s="1"/>
      <c r="X306" s="1"/>
      <c r="Y306" s="1"/>
      <c r="Z306" s="1"/>
      <c r="AA306" s="1"/>
      <c r="AB306" s="1"/>
    </row>
    <row r="307" spans="1:28" x14ac:dyDescent="0.25">
      <c r="A307" s="1"/>
      <c r="B307" s="25"/>
      <c r="C307" s="24" t="s">
        <v>503</v>
      </c>
      <c r="D307" s="24">
        <v>5026</v>
      </c>
      <c r="E307" s="24" t="s">
        <v>495</v>
      </c>
      <c r="H307" s="1"/>
      <c r="I307" s="1"/>
      <c r="J307" s="1"/>
      <c r="K307" s="1"/>
      <c r="L307" s="1"/>
      <c r="M307" s="1"/>
      <c r="N307" s="1"/>
      <c r="O307" s="1"/>
      <c r="P307" s="1"/>
      <c r="Q307" s="1"/>
      <c r="R307" s="1"/>
      <c r="S307" s="1"/>
      <c r="T307" s="1"/>
      <c r="U307" s="1"/>
      <c r="V307" s="1"/>
      <c r="W307" s="1"/>
      <c r="X307" s="1"/>
      <c r="Y307" s="1"/>
      <c r="Z307" s="1"/>
      <c r="AA307" s="1"/>
      <c r="AB307" s="1"/>
    </row>
    <row r="308" spans="1:28" x14ac:dyDescent="0.25">
      <c r="A308" s="1"/>
      <c r="B308" s="25"/>
      <c r="C308" s="24" t="s">
        <v>504</v>
      </c>
      <c r="D308" s="24">
        <v>5027</v>
      </c>
      <c r="E308" s="24" t="s">
        <v>495</v>
      </c>
      <c r="H308" s="1"/>
      <c r="I308" s="1"/>
      <c r="J308" s="1"/>
      <c r="K308" s="1"/>
      <c r="L308" s="1"/>
      <c r="M308" s="1"/>
      <c r="N308" s="1"/>
      <c r="O308" s="1"/>
      <c r="P308" s="1"/>
      <c r="Q308" s="1"/>
      <c r="R308" s="1"/>
      <c r="S308" s="1"/>
      <c r="T308" s="1"/>
      <c r="U308" s="1"/>
      <c r="V308" s="1"/>
      <c r="W308" s="1"/>
      <c r="X308" s="1"/>
      <c r="Y308" s="1"/>
      <c r="Z308" s="1"/>
      <c r="AA308" s="1"/>
      <c r="AB308" s="1"/>
    </row>
    <row r="309" spans="1:28" x14ac:dyDescent="0.25">
      <c r="A309" s="1"/>
      <c r="B309" s="25"/>
      <c r="C309" s="24" t="s">
        <v>505</v>
      </c>
      <c r="D309" s="24">
        <v>5028</v>
      </c>
      <c r="E309" s="24" t="s">
        <v>495</v>
      </c>
      <c r="H309" s="1"/>
      <c r="I309" s="1"/>
      <c r="J309" s="1"/>
      <c r="K309" s="1"/>
      <c r="L309" s="1"/>
      <c r="M309" s="1"/>
      <c r="N309" s="1"/>
      <c r="O309" s="1"/>
      <c r="P309" s="1"/>
      <c r="Q309" s="1"/>
      <c r="R309" s="1"/>
      <c r="S309" s="1"/>
      <c r="T309" s="1"/>
      <c r="U309" s="1"/>
      <c r="V309" s="1"/>
      <c r="W309" s="1"/>
      <c r="X309" s="1"/>
      <c r="Y309" s="1"/>
      <c r="Z309" s="1"/>
      <c r="AA309" s="1"/>
      <c r="AB309" s="1"/>
    </row>
    <row r="310" spans="1:28" x14ac:dyDescent="0.25">
      <c r="A310" s="1"/>
      <c r="B310" s="25"/>
      <c r="C310" s="24" t="s">
        <v>506</v>
      </c>
      <c r="D310" s="24">
        <v>5029</v>
      </c>
      <c r="E310" s="24" t="s">
        <v>495</v>
      </c>
      <c r="H310" s="1"/>
      <c r="I310" s="1"/>
      <c r="J310" s="1"/>
      <c r="K310" s="1"/>
      <c r="L310" s="1"/>
      <c r="M310" s="1"/>
      <c r="N310" s="1"/>
      <c r="O310" s="1"/>
      <c r="P310" s="1"/>
      <c r="Q310" s="1"/>
      <c r="R310" s="1"/>
      <c r="S310" s="1"/>
      <c r="T310" s="1"/>
      <c r="U310" s="1"/>
      <c r="V310" s="1"/>
      <c r="W310" s="1"/>
      <c r="X310" s="1"/>
      <c r="Y310" s="1"/>
      <c r="Z310" s="1"/>
      <c r="AA310" s="1"/>
      <c r="AB310" s="1"/>
    </row>
    <row r="311" spans="1:28" x14ac:dyDescent="0.25">
      <c r="A311" s="1"/>
      <c r="B311" s="25"/>
      <c r="C311" s="24" t="s">
        <v>507</v>
      </c>
      <c r="D311" s="24">
        <v>5031</v>
      </c>
      <c r="E311" s="24" t="s">
        <v>495</v>
      </c>
      <c r="H311" s="1"/>
      <c r="I311" s="1"/>
      <c r="J311" s="1"/>
      <c r="K311" s="1"/>
      <c r="L311" s="1"/>
      <c r="M311" s="1"/>
      <c r="N311" s="1"/>
      <c r="O311" s="1"/>
      <c r="P311" s="1"/>
      <c r="Q311" s="1"/>
      <c r="R311" s="1"/>
      <c r="S311" s="1"/>
      <c r="T311" s="1"/>
      <c r="U311" s="1"/>
      <c r="V311" s="1"/>
      <c r="W311" s="1"/>
      <c r="X311" s="1"/>
      <c r="Y311" s="1"/>
      <c r="Z311" s="1"/>
      <c r="AA311" s="1"/>
      <c r="AB311" s="1"/>
    </row>
    <row r="312" spans="1:28" x14ac:dyDescent="0.25">
      <c r="A312" s="1"/>
      <c r="B312" s="25"/>
      <c r="C312" s="24" t="s">
        <v>508</v>
      </c>
      <c r="D312" s="24">
        <v>5032</v>
      </c>
      <c r="E312" s="24" t="s">
        <v>495</v>
      </c>
      <c r="H312" s="1"/>
      <c r="I312" s="1"/>
      <c r="J312" s="1"/>
      <c r="K312" s="1"/>
      <c r="L312" s="1"/>
      <c r="M312" s="1"/>
      <c r="N312" s="1"/>
      <c r="O312" s="1"/>
      <c r="P312" s="1"/>
      <c r="Q312" s="1"/>
      <c r="R312" s="1"/>
      <c r="S312" s="1"/>
      <c r="T312" s="1"/>
      <c r="U312" s="1"/>
      <c r="V312" s="1"/>
      <c r="W312" s="1"/>
      <c r="X312" s="1"/>
      <c r="Y312" s="1"/>
      <c r="Z312" s="1"/>
      <c r="AA312" s="1"/>
      <c r="AB312" s="1"/>
    </row>
    <row r="313" spans="1:28" x14ac:dyDescent="0.25">
      <c r="A313" s="1"/>
      <c r="B313" s="25"/>
      <c r="C313" s="24" t="s">
        <v>509</v>
      </c>
      <c r="D313" s="24">
        <v>5033</v>
      </c>
      <c r="E313" s="24" t="s">
        <v>495</v>
      </c>
      <c r="H313" s="1"/>
      <c r="I313" s="1"/>
      <c r="J313" s="1"/>
      <c r="K313" s="1"/>
      <c r="L313" s="1"/>
      <c r="M313" s="1"/>
      <c r="N313" s="1"/>
      <c r="O313" s="1"/>
      <c r="P313" s="1"/>
      <c r="Q313" s="1"/>
      <c r="R313" s="1"/>
      <c r="S313" s="1"/>
      <c r="T313" s="1"/>
      <c r="U313" s="1"/>
      <c r="V313" s="1"/>
      <c r="W313" s="1"/>
      <c r="X313" s="1"/>
      <c r="Y313" s="1"/>
      <c r="Z313" s="1"/>
      <c r="AA313" s="1"/>
      <c r="AB313" s="1"/>
    </row>
    <row r="314" spans="1:28" x14ac:dyDescent="0.25">
      <c r="A314" s="1"/>
      <c r="B314" s="25"/>
      <c r="C314" s="24" t="s">
        <v>510</v>
      </c>
      <c r="D314" s="24">
        <v>5034</v>
      </c>
      <c r="E314" s="24" t="s">
        <v>495</v>
      </c>
      <c r="H314" s="1"/>
      <c r="I314" s="1"/>
      <c r="J314" s="1"/>
      <c r="K314" s="1"/>
      <c r="L314" s="1"/>
      <c r="M314" s="1"/>
      <c r="N314" s="1"/>
      <c r="O314" s="1"/>
      <c r="P314" s="1"/>
      <c r="Q314" s="1"/>
      <c r="R314" s="1"/>
      <c r="S314" s="1"/>
      <c r="T314" s="1"/>
      <c r="U314" s="1"/>
      <c r="V314" s="1"/>
      <c r="W314" s="1"/>
      <c r="X314" s="1"/>
      <c r="Y314" s="1"/>
      <c r="Z314" s="1"/>
      <c r="AA314" s="1"/>
      <c r="AB314" s="1"/>
    </row>
    <row r="315" spans="1:28" x14ac:dyDescent="0.25">
      <c r="A315" s="1"/>
      <c r="B315" s="25"/>
      <c r="C315" s="24" t="s">
        <v>511</v>
      </c>
      <c r="D315" s="24">
        <v>5035</v>
      </c>
      <c r="E315" s="24" t="s">
        <v>495</v>
      </c>
      <c r="H315" s="1"/>
      <c r="I315" s="1"/>
      <c r="J315" s="1"/>
      <c r="K315" s="1"/>
      <c r="L315" s="1"/>
      <c r="M315" s="1"/>
      <c r="N315" s="1"/>
      <c r="O315" s="1"/>
      <c r="P315" s="1"/>
      <c r="Q315" s="1"/>
      <c r="R315" s="1"/>
      <c r="S315" s="1"/>
      <c r="T315" s="1"/>
      <c r="U315" s="1"/>
      <c r="V315" s="1"/>
      <c r="W315" s="1"/>
      <c r="X315" s="1"/>
      <c r="Y315" s="1"/>
      <c r="Z315" s="1"/>
      <c r="AA315" s="1"/>
      <c r="AB315" s="1"/>
    </row>
    <row r="316" spans="1:28" x14ac:dyDescent="0.25">
      <c r="A316" s="1"/>
      <c r="B316" s="25"/>
      <c r="C316" s="24" t="s">
        <v>512</v>
      </c>
      <c r="D316" s="24">
        <v>5036</v>
      </c>
      <c r="E316" s="24" t="s">
        <v>495</v>
      </c>
      <c r="H316" s="1"/>
      <c r="I316" s="1"/>
      <c r="J316" s="1"/>
      <c r="K316" s="1"/>
      <c r="L316" s="1"/>
      <c r="M316" s="1"/>
      <c r="N316" s="1"/>
      <c r="O316" s="1"/>
      <c r="P316" s="1"/>
      <c r="Q316" s="1"/>
      <c r="R316" s="1"/>
      <c r="S316" s="1"/>
      <c r="T316" s="1"/>
      <c r="U316" s="1"/>
      <c r="V316" s="1"/>
      <c r="W316" s="1"/>
      <c r="X316" s="1"/>
      <c r="Y316" s="1"/>
      <c r="Z316" s="1"/>
      <c r="AA316" s="1"/>
      <c r="AB316" s="1"/>
    </row>
    <row r="317" spans="1:28" x14ac:dyDescent="0.25">
      <c r="A317" s="1"/>
      <c r="B317" s="25"/>
      <c r="C317" s="24" t="s">
        <v>513</v>
      </c>
      <c r="D317" s="24">
        <v>5037</v>
      </c>
      <c r="E317" s="24" t="s">
        <v>495</v>
      </c>
      <c r="H317" s="1"/>
      <c r="I317" s="1"/>
      <c r="J317" s="1"/>
      <c r="K317" s="1"/>
      <c r="L317" s="1"/>
      <c r="M317" s="1"/>
      <c r="N317" s="1"/>
      <c r="O317" s="1"/>
      <c r="P317" s="1"/>
      <c r="Q317" s="1"/>
      <c r="R317" s="1"/>
      <c r="S317" s="1"/>
      <c r="T317" s="1"/>
      <c r="U317" s="1"/>
      <c r="V317" s="1"/>
      <c r="W317" s="1"/>
      <c r="X317" s="1"/>
      <c r="Y317" s="1"/>
      <c r="Z317" s="1"/>
      <c r="AA317" s="1"/>
      <c r="AB317" s="1"/>
    </row>
    <row r="318" spans="1:28" x14ac:dyDescent="0.25">
      <c r="A318" s="1"/>
      <c r="B318" s="25"/>
      <c r="C318" s="24" t="s">
        <v>514</v>
      </c>
      <c r="D318" s="24">
        <v>5038</v>
      </c>
      <c r="E318" s="24" t="s">
        <v>495</v>
      </c>
      <c r="H318" s="1"/>
      <c r="I318" s="1"/>
      <c r="J318" s="1"/>
      <c r="K318" s="1"/>
      <c r="L318" s="1"/>
      <c r="M318" s="1"/>
      <c r="N318" s="1"/>
      <c r="O318" s="1"/>
      <c r="P318" s="1"/>
      <c r="Q318" s="1"/>
      <c r="R318" s="1"/>
      <c r="S318" s="1"/>
      <c r="T318" s="1"/>
      <c r="U318" s="1"/>
      <c r="V318" s="1"/>
      <c r="W318" s="1"/>
      <c r="X318" s="1"/>
      <c r="Y318" s="1"/>
      <c r="Z318" s="1"/>
      <c r="AA318" s="1"/>
      <c r="AB318" s="1"/>
    </row>
    <row r="319" spans="1:28" x14ac:dyDescent="0.25">
      <c r="A319" s="1"/>
      <c r="B319" s="25"/>
      <c r="C319" s="24" t="s">
        <v>515</v>
      </c>
      <c r="D319" s="24">
        <v>5041</v>
      </c>
      <c r="E319" s="24" t="s">
        <v>495</v>
      </c>
      <c r="H319" s="1"/>
      <c r="I319" s="1"/>
      <c r="J319" s="1"/>
      <c r="K319" s="1"/>
      <c r="L319" s="1"/>
      <c r="M319" s="1"/>
      <c r="N319" s="1"/>
      <c r="O319" s="1"/>
      <c r="P319" s="1"/>
      <c r="Q319" s="1"/>
      <c r="R319" s="1"/>
      <c r="S319" s="1"/>
      <c r="T319" s="1"/>
      <c r="U319" s="1"/>
      <c r="V319" s="1"/>
      <c r="W319" s="1"/>
      <c r="X319" s="1"/>
      <c r="Y319" s="1"/>
      <c r="Z319" s="1"/>
      <c r="AA319" s="1"/>
      <c r="AB319" s="1"/>
    </row>
    <row r="320" spans="1:28" x14ac:dyDescent="0.25">
      <c r="A320" s="1"/>
      <c r="B320" s="25"/>
      <c r="C320" s="24" t="s">
        <v>516</v>
      </c>
      <c r="D320" s="24">
        <v>5042</v>
      </c>
      <c r="E320" s="24" t="s">
        <v>495</v>
      </c>
      <c r="H320" s="1"/>
      <c r="I320" s="1"/>
      <c r="J320" s="1"/>
      <c r="K320" s="1"/>
      <c r="L320" s="1"/>
      <c r="M320" s="1"/>
      <c r="N320" s="1"/>
      <c r="O320" s="1"/>
      <c r="P320" s="1"/>
      <c r="Q320" s="1"/>
      <c r="R320" s="1"/>
      <c r="S320" s="1"/>
      <c r="T320" s="1"/>
      <c r="U320" s="1"/>
      <c r="V320" s="1"/>
      <c r="W320" s="1"/>
      <c r="X320" s="1"/>
      <c r="Y320" s="1"/>
      <c r="Z320" s="1"/>
      <c r="AA320" s="1"/>
      <c r="AB320" s="1"/>
    </row>
    <row r="321" spans="1:28" x14ac:dyDescent="0.25">
      <c r="A321" s="1"/>
      <c r="B321" s="25"/>
      <c r="C321" s="24" t="s">
        <v>517</v>
      </c>
      <c r="D321" s="24">
        <v>5043</v>
      </c>
      <c r="E321" s="24" t="s">
        <v>495</v>
      </c>
      <c r="H321" s="1"/>
      <c r="I321" s="1"/>
      <c r="J321" s="1"/>
      <c r="K321" s="1"/>
      <c r="L321" s="1"/>
      <c r="M321" s="1"/>
      <c r="N321" s="1"/>
      <c r="O321" s="1"/>
      <c r="P321" s="1"/>
      <c r="Q321" s="1"/>
      <c r="R321" s="1"/>
      <c r="S321" s="1"/>
      <c r="T321" s="1"/>
      <c r="U321" s="1"/>
      <c r="V321" s="1"/>
      <c r="W321" s="1"/>
      <c r="X321" s="1"/>
      <c r="Y321" s="1"/>
      <c r="Z321" s="1"/>
      <c r="AA321" s="1"/>
      <c r="AB321" s="1"/>
    </row>
    <row r="322" spans="1:28" x14ac:dyDescent="0.25">
      <c r="A322" s="1"/>
      <c r="B322" s="25"/>
      <c r="C322" s="24" t="s">
        <v>518</v>
      </c>
      <c r="D322" s="24">
        <v>5044</v>
      </c>
      <c r="E322" s="24" t="s">
        <v>495</v>
      </c>
      <c r="H322" s="1"/>
      <c r="I322" s="1"/>
      <c r="J322" s="1"/>
      <c r="K322" s="1"/>
      <c r="L322" s="1"/>
      <c r="M322" s="1"/>
      <c r="N322" s="1"/>
      <c r="O322" s="1"/>
      <c r="P322" s="1"/>
      <c r="Q322" s="1"/>
      <c r="R322" s="1"/>
      <c r="S322" s="1"/>
      <c r="T322" s="1"/>
      <c r="U322" s="1"/>
      <c r="V322" s="1"/>
      <c r="W322" s="1"/>
      <c r="X322" s="1"/>
      <c r="Y322" s="1"/>
      <c r="Z322" s="1"/>
      <c r="AA322" s="1"/>
      <c r="AB322" s="1"/>
    </row>
    <row r="323" spans="1:28" x14ac:dyDescent="0.25">
      <c r="A323" s="1"/>
      <c r="B323" s="25"/>
      <c r="C323" s="24" t="s">
        <v>519</v>
      </c>
      <c r="D323" s="24">
        <v>5045</v>
      </c>
      <c r="E323" s="24" t="s">
        <v>495</v>
      </c>
      <c r="H323" s="1"/>
      <c r="I323" s="1"/>
      <c r="J323" s="1"/>
      <c r="K323" s="1"/>
      <c r="L323" s="1"/>
      <c r="M323" s="1"/>
      <c r="N323" s="1"/>
      <c r="O323" s="1"/>
      <c r="P323" s="1"/>
      <c r="Q323" s="1"/>
      <c r="R323" s="1"/>
      <c r="S323" s="1"/>
      <c r="T323" s="1"/>
      <c r="U323" s="1"/>
      <c r="V323" s="1"/>
      <c r="W323" s="1"/>
      <c r="X323" s="1"/>
      <c r="Y323" s="1"/>
      <c r="Z323" s="1"/>
      <c r="AA323" s="1"/>
      <c r="AB323" s="1"/>
    </row>
    <row r="324" spans="1:28" x14ac:dyDescent="0.25">
      <c r="A324" s="1"/>
      <c r="B324" s="25"/>
      <c r="C324" s="24" t="s">
        <v>520</v>
      </c>
      <c r="D324" s="24">
        <v>5046</v>
      </c>
      <c r="E324" s="24" t="s">
        <v>495</v>
      </c>
      <c r="H324" s="1"/>
      <c r="I324" s="1"/>
      <c r="J324" s="1"/>
      <c r="K324" s="1"/>
      <c r="L324" s="1"/>
      <c r="M324" s="1"/>
      <c r="N324" s="1"/>
      <c r="O324" s="1"/>
      <c r="P324" s="1"/>
      <c r="Q324" s="1"/>
      <c r="R324" s="1"/>
      <c r="S324" s="1"/>
      <c r="T324" s="1"/>
      <c r="U324" s="1"/>
      <c r="V324" s="1"/>
      <c r="W324" s="1"/>
      <c r="X324" s="1"/>
      <c r="Y324" s="1"/>
      <c r="Z324" s="1"/>
      <c r="AA324" s="1"/>
      <c r="AB324" s="1"/>
    </row>
    <row r="325" spans="1:28" x14ac:dyDescent="0.25">
      <c r="A325" s="1"/>
      <c r="B325" s="25"/>
      <c r="C325" s="24" t="s">
        <v>521</v>
      </c>
      <c r="D325" s="24">
        <v>5047</v>
      </c>
      <c r="E325" s="24" t="s">
        <v>495</v>
      </c>
      <c r="H325" s="1"/>
      <c r="I325" s="1"/>
      <c r="J325" s="1"/>
      <c r="K325" s="1"/>
      <c r="L325" s="1"/>
      <c r="M325" s="1"/>
      <c r="N325" s="1"/>
      <c r="O325" s="1"/>
      <c r="P325" s="1"/>
      <c r="Q325" s="1"/>
      <c r="R325" s="1"/>
      <c r="S325" s="1"/>
      <c r="T325" s="1"/>
      <c r="U325" s="1"/>
      <c r="V325" s="1"/>
      <c r="W325" s="1"/>
      <c r="X325" s="1"/>
      <c r="Y325" s="1"/>
      <c r="Z325" s="1"/>
      <c r="AA325" s="1"/>
      <c r="AB325" s="1"/>
    </row>
    <row r="326" spans="1:28" x14ac:dyDescent="0.25">
      <c r="A326" s="1"/>
      <c r="B326" s="25"/>
      <c r="C326" s="24" t="s">
        <v>522</v>
      </c>
      <c r="D326" s="24">
        <v>5049</v>
      </c>
      <c r="E326" s="24" t="s">
        <v>495</v>
      </c>
      <c r="H326" s="1"/>
      <c r="I326" s="1"/>
      <c r="J326" s="1"/>
      <c r="K326" s="1"/>
      <c r="L326" s="1"/>
      <c r="M326" s="1"/>
      <c r="N326" s="1"/>
      <c r="O326" s="1"/>
      <c r="P326" s="1"/>
      <c r="Q326" s="1"/>
      <c r="R326" s="1"/>
      <c r="S326" s="1"/>
      <c r="T326" s="1"/>
      <c r="U326" s="1"/>
      <c r="V326" s="1"/>
      <c r="W326" s="1"/>
      <c r="X326" s="1"/>
      <c r="Y326" s="1"/>
      <c r="Z326" s="1"/>
      <c r="AA326" s="1"/>
      <c r="AB326" s="1"/>
    </row>
    <row r="327" spans="1:28" x14ac:dyDescent="0.25">
      <c r="A327" s="1"/>
      <c r="B327" s="25"/>
      <c r="C327" s="24" t="s">
        <v>523</v>
      </c>
      <c r="D327" s="24">
        <v>5052</v>
      </c>
      <c r="E327" s="24" t="s">
        <v>495</v>
      </c>
      <c r="H327" s="1"/>
      <c r="I327" s="1"/>
      <c r="J327" s="1"/>
      <c r="K327" s="1"/>
      <c r="L327" s="1"/>
      <c r="M327" s="1"/>
      <c r="N327" s="1"/>
      <c r="O327" s="1"/>
      <c r="P327" s="1"/>
      <c r="Q327" s="1"/>
      <c r="R327" s="1"/>
      <c r="S327" s="1"/>
      <c r="T327" s="1"/>
      <c r="U327" s="1"/>
      <c r="V327" s="1"/>
      <c r="W327" s="1"/>
      <c r="X327" s="1"/>
      <c r="Y327" s="1"/>
      <c r="Z327" s="1"/>
      <c r="AA327" s="1"/>
      <c r="AB327" s="1"/>
    </row>
    <row r="328" spans="1:28" x14ac:dyDescent="0.25">
      <c r="A328" s="1"/>
      <c r="B328" s="25"/>
      <c r="C328" s="24" t="s">
        <v>524</v>
      </c>
      <c r="D328" s="24">
        <v>5053</v>
      </c>
      <c r="E328" s="24" t="s">
        <v>495</v>
      </c>
      <c r="H328" s="1"/>
      <c r="I328" s="1"/>
      <c r="J328" s="1"/>
      <c r="K328" s="1"/>
      <c r="L328" s="1"/>
      <c r="M328" s="1"/>
      <c r="N328" s="1"/>
      <c r="O328" s="1"/>
      <c r="P328" s="1"/>
      <c r="Q328" s="1"/>
      <c r="R328" s="1"/>
      <c r="S328" s="1"/>
      <c r="T328" s="1"/>
      <c r="U328" s="1"/>
      <c r="V328" s="1"/>
      <c r="W328" s="1"/>
      <c r="X328" s="1"/>
      <c r="Y328" s="1"/>
      <c r="Z328" s="1"/>
      <c r="AA328" s="1"/>
      <c r="AB328" s="1"/>
    </row>
    <row r="329" spans="1:28" x14ac:dyDescent="0.25">
      <c r="A329" s="1"/>
      <c r="B329" s="25"/>
      <c r="C329" s="24" t="s">
        <v>525</v>
      </c>
      <c r="D329" s="24">
        <v>5054</v>
      </c>
      <c r="E329" s="24" t="s">
        <v>495</v>
      </c>
      <c r="H329" s="1"/>
      <c r="I329" s="1"/>
      <c r="J329" s="1"/>
      <c r="K329" s="1"/>
      <c r="L329" s="1"/>
      <c r="M329" s="1"/>
      <c r="N329" s="1"/>
      <c r="O329" s="1"/>
      <c r="P329" s="1"/>
      <c r="Q329" s="1"/>
      <c r="R329" s="1"/>
      <c r="S329" s="1"/>
      <c r="T329" s="1"/>
      <c r="U329" s="1"/>
      <c r="V329" s="1"/>
      <c r="W329" s="1"/>
      <c r="X329" s="1"/>
      <c r="Y329" s="1"/>
      <c r="Z329" s="1"/>
      <c r="AA329" s="1"/>
      <c r="AB329" s="1"/>
    </row>
    <row r="330" spans="1:28" x14ac:dyDescent="0.25">
      <c r="A330" s="1"/>
      <c r="B330" s="25"/>
      <c r="C330" s="24" t="s">
        <v>526</v>
      </c>
      <c r="D330" s="24">
        <v>5055</v>
      </c>
      <c r="E330" s="24" t="s">
        <v>495</v>
      </c>
      <c r="H330" s="1"/>
      <c r="I330" s="1"/>
      <c r="J330" s="1"/>
      <c r="K330" s="1"/>
      <c r="L330" s="1"/>
      <c r="M330" s="1"/>
      <c r="N330" s="1"/>
      <c r="O330" s="1"/>
      <c r="P330" s="1"/>
      <c r="Q330" s="1"/>
      <c r="R330" s="1"/>
      <c r="S330" s="1"/>
      <c r="T330" s="1"/>
      <c r="U330" s="1"/>
      <c r="V330" s="1"/>
      <c r="W330" s="1"/>
      <c r="X330" s="1"/>
      <c r="Y330" s="1"/>
      <c r="Z330" s="1"/>
      <c r="AA330" s="1"/>
      <c r="AB330" s="1"/>
    </row>
    <row r="331" spans="1:28" x14ac:dyDescent="0.25">
      <c r="A331" s="1"/>
      <c r="B331" s="25"/>
      <c r="C331" s="24" t="s">
        <v>527</v>
      </c>
      <c r="D331" s="24">
        <v>5056</v>
      </c>
      <c r="E331" s="24" t="s">
        <v>495</v>
      </c>
      <c r="H331" s="1"/>
      <c r="I331" s="1"/>
      <c r="J331" s="1"/>
      <c r="K331" s="1"/>
      <c r="L331" s="1"/>
      <c r="M331" s="1"/>
      <c r="N331" s="1"/>
      <c r="O331" s="1"/>
      <c r="P331" s="1"/>
      <c r="Q331" s="1"/>
      <c r="R331" s="1"/>
      <c r="S331" s="1"/>
      <c r="T331" s="1"/>
      <c r="U331" s="1"/>
      <c r="V331" s="1"/>
      <c r="W331" s="1"/>
      <c r="X331" s="1"/>
      <c r="Y331" s="1"/>
      <c r="Z331" s="1"/>
      <c r="AA331" s="1"/>
      <c r="AB331" s="1"/>
    </row>
    <row r="332" spans="1:28" x14ac:dyDescent="0.25">
      <c r="A332" s="1"/>
      <c r="B332" s="25"/>
      <c r="C332" s="24" t="s">
        <v>528</v>
      </c>
      <c r="D332" s="24">
        <v>5057</v>
      </c>
      <c r="E332" s="24" t="s">
        <v>495</v>
      </c>
      <c r="H332" s="1"/>
      <c r="I332" s="1"/>
      <c r="J332" s="1"/>
      <c r="K332" s="1"/>
      <c r="L332" s="1"/>
      <c r="M332" s="1"/>
      <c r="N332" s="1"/>
      <c r="O332" s="1"/>
      <c r="P332" s="1"/>
      <c r="Q332" s="1"/>
      <c r="R332" s="1"/>
      <c r="S332" s="1"/>
      <c r="T332" s="1"/>
      <c r="U332" s="1"/>
      <c r="V332" s="1"/>
      <c r="W332" s="1"/>
      <c r="X332" s="1"/>
      <c r="Y332" s="1"/>
      <c r="Z332" s="1"/>
      <c r="AA332" s="1"/>
      <c r="AB332" s="1"/>
    </row>
    <row r="333" spans="1:28" x14ac:dyDescent="0.25">
      <c r="A333" s="1"/>
      <c r="B333" s="25"/>
      <c r="C333" s="24" t="s">
        <v>529</v>
      </c>
      <c r="D333" s="24">
        <v>5058</v>
      </c>
      <c r="E333" s="24" t="s">
        <v>495</v>
      </c>
      <c r="H333" s="1"/>
      <c r="I333" s="1"/>
      <c r="J333" s="1"/>
      <c r="K333" s="1"/>
      <c r="L333" s="1"/>
      <c r="M333" s="1"/>
      <c r="N333" s="1"/>
      <c r="O333" s="1"/>
      <c r="P333" s="1"/>
      <c r="Q333" s="1"/>
      <c r="R333" s="1"/>
      <c r="S333" s="1"/>
      <c r="T333" s="1"/>
      <c r="U333" s="1"/>
      <c r="V333" s="1"/>
      <c r="W333" s="1"/>
      <c r="X333" s="1"/>
      <c r="Y333" s="1"/>
      <c r="Z333" s="1"/>
      <c r="AA333" s="1"/>
      <c r="AB333" s="1"/>
    </row>
    <row r="334" spans="1:28" x14ac:dyDescent="0.25">
      <c r="A334" s="1"/>
      <c r="B334" s="25"/>
      <c r="C334" s="24" t="s">
        <v>530</v>
      </c>
      <c r="D334" s="24">
        <v>5059</v>
      </c>
      <c r="E334" s="24" t="s">
        <v>495</v>
      </c>
      <c r="H334" s="1"/>
      <c r="I334" s="1"/>
      <c r="J334" s="1"/>
      <c r="K334" s="1"/>
      <c r="L334" s="1"/>
      <c r="M334" s="1"/>
      <c r="N334" s="1"/>
      <c r="O334" s="1"/>
      <c r="P334" s="1"/>
      <c r="Q334" s="1"/>
      <c r="R334" s="1"/>
      <c r="S334" s="1"/>
      <c r="T334" s="1"/>
      <c r="U334" s="1"/>
      <c r="V334" s="1"/>
      <c r="W334" s="1"/>
      <c r="X334" s="1"/>
      <c r="Y334" s="1"/>
      <c r="Z334" s="1"/>
      <c r="AA334" s="1"/>
      <c r="AB334" s="1"/>
    </row>
    <row r="335" spans="1:28" x14ac:dyDescent="0.25">
      <c r="A335" s="1"/>
      <c r="B335" s="25"/>
      <c r="C335" s="24" t="s">
        <v>531</v>
      </c>
      <c r="D335" s="24">
        <v>5060</v>
      </c>
      <c r="E335" s="24" t="s">
        <v>495</v>
      </c>
      <c r="H335" s="1"/>
      <c r="I335" s="1"/>
      <c r="J335" s="1"/>
      <c r="K335" s="1"/>
      <c r="L335" s="1"/>
      <c r="M335" s="1"/>
      <c r="N335" s="1"/>
      <c r="O335" s="1"/>
      <c r="P335" s="1"/>
      <c r="Q335" s="1"/>
      <c r="R335" s="1"/>
      <c r="S335" s="1"/>
      <c r="T335" s="1"/>
      <c r="U335" s="1"/>
      <c r="V335" s="1"/>
      <c r="W335" s="1"/>
      <c r="X335" s="1"/>
      <c r="Y335" s="1"/>
      <c r="Z335" s="1"/>
      <c r="AA335" s="1"/>
      <c r="AB335" s="1"/>
    </row>
    <row r="336" spans="1:28" x14ac:dyDescent="0.25">
      <c r="A336" s="1"/>
      <c r="B336" s="25"/>
      <c r="C336" s="24" t="s">
        <v>532</v>
      </c>
      <c r="D336" s="24">
        <v>5061</v>
      </c>
      <c r="E336" s="24" t="s">
        <v>495</v>
      </c>
      <c r="H336" s="1"/>
      <c r="I336" s="1"/>
      <c r="J336" s="1"/>
      <c r="K336" s="1"/>
      <c r="L336" s="1"/>
      <c r="M336" s="1"/>
      <c r="N336" s="1"/>
      <c r="O336" s="1"/>
      <c r="P336" s="1"/>
      <c r="Q336" s="1"/>
      <c r="R336" s="1"/>
      <c r="S336" s="1"/>
      <c r="T336" s="1"/>
      <c r="U336" s="1"/>
      <c r="V336" s="1"/>
      <c r="W336" s="1"/>
      <c r="X336" s="1"/>
      <c r="Y336" s="1"/>
      <c r="Z336" s="1"/>
      <c r="AA336" s="1"/>
      <c r="AB336" s="1"/>
    </row>
    <row r="337" spans="1:28" x14ac:dyDescent="0.25">
      <c r="A337" s="1"/>
      <c r="B337" s="25"/>
      <c r="C337" s="24" t="s">
        <v>533</v>
      </c>
      <c r="D337" s="24">
        <v>5401</v>
      </c>
      <c r="E337" s="24" t="s">
        <v>534</v>
      </c>
      <c r="H337" s="1"/>
      <c r="I337" s="1"/>
      <c r="J337" s="1"/>
      <c r="K337" s="1"/>
      <c r="L337" s="1"/>
      <c r="M337" s="1"/>
      <c r="N337" s="1"/>
      <c r="O337" s="1"/>
      <c r="P337" s="1"/>
      <c r="Q337" s="1"/>
      <c r="R337" s="1"/>
      <c r="S337" s="1"/>
      <c r="T337" s="1"/>
      <c r="U337" s="1"/>
      <c r="V337" s="1"/>
      <c r="W337" s="1"/>
      <c r="X337" s="1"/>
      <c r="Y337" s="1"/>
      <c r="Z337" s="1"/>
      <c r="AA337" s="1"/>
      <c r="AB337" s="1"/>
    </row>
    <row r="338" spans="1:28" x14ac:dyDescent="0.25">
      <c r="A338" s="1"/>
      <c r="B338" s="25"/>
      <c r="C338" s="24" t="s">
        <v>535</v>
      </c>
      <c r="D338" s="24">
        <v>5402</v>
      </c>
      <c r="E338" s="24" t="s">
        <v>534</v>
      </c>
      <c r="H338" s="1"/>
      <c r="I338" s="1"/>
      <c r="J338" s="1"/>
      <c r="K338" s="1"/>
      <c r="L338" s="1"/>
      <c r="M338" s="1"/>
      <c r="N338" s="1"/>
      <c r="O338" s="1"/>
      <c r="P338" s="1"/>
      <c r="Q338" s="1"/>
      <c r="R338" s="1"/>
      <c r="S338" s="1"/>
      <c r="T338" s="1"/>
      <c r="U338" s="1"/>
      <c r="V338" s="1"/>
      <c r="W338" s="1"/>
      <c r="X338" s="1"/>
      <c r="Y338" s="1"/>
      <c r="Z338" s="1"/>
      <c r="AA338" s="1"/>
      <c r="AB338" s="1"/>
    </row>
    <row r="339" spans="1:28" x14ac:dyDescent="0.25">
      <c r="A339" s="1"/>
      <c r="B339" s="25"/>
      <c r="C339" s="24" t="s">
        <v>536</v>
      </c>
      <c r="D339" s="24">
        <v>5403</v>
      </c>
      <c r="E339" s="24" t="s">
        <v>534</v>
      </c>
      <c r="H339" s="1"/>
      <c r="I339" s="1"/>
      <c r="J339" s="1"/>
      <c r="K339" s="1"/>
      <c r="L339" s="1"/>
      <c r="M339" s="1"/>
      <c r="N339" s="1"/>
      <c r="O339" s="1"/>
      <c r="P339" s="1"/>
      <c r="Q339" s="1"/>
      <c r="R339" s="1"/>
      <c r="S339" s="1"/>
      <c r="T339" s="1"/>
      <c r="U339" s="1"/>
      <c r="V339" s="1"/>
      <c r="W339" s="1"/>
      <c r="X339" s="1"/>
      <c r="Y339" s="1"/>
      <c r="Z339" s="1"/>
      <c r="AA339" s="1"/>
      <c r="AB339" s="1"/>
    </row>
    <row r="340" spans="1:28" x14ac:dyDescent="0.25">
      <c r="A340" s="1"/>
      <c r="B340" s="25"/>
      <c r="C340" s="24" t="s">
        <v>537</v>
      </c>
      <c r="D340" s="24">
        <v>5404</v>
      </c>
      <c r="E340" s="24" t="s">
        <v>534</v>
      </c>
      <c r="H340" s="1"/>
      <c r="I340" s="1"/>
      <c r="J340" s="1"/>
      <c r="K340" s="1"/>
      <c r="L340" s="1"/>
      <c r="M340" s="1"/>
      <c r="N340" s="1"/>
      <c r="O340" s="1"/>
      <c r="P340" s="1"/>
      <c r="Q340" s="1"/>
      <c r="R340" s="1"/>
      <c r="S340" s="1"/>
      <c r="T340" s="1"/>
      <c r="U340" s="1"/>
      <c r="V340" s="1"/>
      <c r="W340" s="1"/>
      <c r="X340" s="1"/>
      <c r="Y340" s="1"/>
      <c r="Z340" s="1"/>
      <c r="AA340" s="1"/>
      <c r="AB340" s="1"/>
    </row>
    <row r="341" spans="1:28" x14ac:dyDescent="0.25">
      <c r="A341" s="1"/>
      <c r="B341" s="25"/>
      <c r="C341" s="24" t="s">
        <v>538</v>
      </c>
      <c r="D341" s="24">
        <v>5405</v>
      </c>
      <c r="E341" s="24" t="s">
        <v>534</v>
      </c>
      <c r="H341" s="1"/>
      <c r="I341" s="1"/>
      <c r="J341" s="1"/>
      <c r="K341" s="1"/>
      <c r="L341" s="1"/>
      <c r="M341" s="1"/>
      <c r="N341" s="1"/>
      <c r="O341" s="1"/>
      <c r="P341" s="1"/>
      <c r="Q341" s="1"/>
      <c r="R341" s="1"/>
      <c r="S341" s="1"/>
      <c r="T341" s="1"/>
      <c r="U341" s="1"/>
      <c r="V341" s="1"/>
      <c r="W341" s="1"/>
      <c r="X341" s="1"/>
      <c r="Y341" s="1"/>
      <c r="Z341" s="1"/>
      <c r="AA341" s="1"/>
      <c r="AB341" s="1"/>
    </row>
    <row r="342" spans="1:28" x14ac:dyDescent="0.25">
      <c r="A342" s="1"/>
      <c r="B342" s="25"/>
      <c r="C342" s="24" t="s">
        <v>539</v>
      </c>
      <c r="D342" s="24">
        <v>5406</v>
      </c>
      <c r="E342" s="24" t="s">
        <v>534</v>
      </c>
      <c r="H342" s="1"/>
      <c r="I342" s="1"/>
      <c r="J342" s="1"/>
      <c r="K342" s="1"/>
      <c r="L342" s="1"/>
      <c r="M342" s="1"/>
      <c r="N342" s="1"/>
      <c r="O342" s="1"/>
      <c r="P342" s="1"/>
      <c r="Q342" s="1"/>
      <c r="R342" s="1"/>
      <c r="S342" s="1"/>
      <c r="T342" s="1"/>
      <c r="U342" s="1"/>
      <c r="V342" s="1"/>
      <c r="W342" s="1"/>
      <c r="X342" s="1"/>
      <c r="Y342" s="1"/>
      <c r="Z342" s="1"/>
      <c r="AA342" s="1"/>
      <c r="AB342" s="1"/>
    </row>
    <row r="343" spans="1:28" x14ac:dyDescent="0.25">
      <c r="A343" s="1"/>
      <c r="B343" s="25"/>
      <c r="C343" s="24" t="s">
        <v>540</v>
      </c>
      <c r="D343" s="24">
        <v>5411</v>
      </c>
      <c r="E343" s="24" t="s">
        <v>534</v>
      </c>
      <c r="H343" s="1"/>
      <c r="I343" s="1"/>
      <c r="J343" s="1"/>
      <c r="K343" s="1"/>
      <c r="L343" s="1"/>
      <c r="M343" s="1"/>
      <c r="N343" s="1"/>
      <c r="O343" s="1"/>
      <c r="P343" s="1"/>
      <c r="Q343" s="1"/>
      <c r="R343" s="1"/>
      <c r="S343" s="1"/>
      <c r="T343" s="1"/>
      <c r="U343" s="1"/>
      <c r="V343" s="1"/>
      <c r="W343" s="1"/>
      <c r="X343" s="1"/>
      <c r="Y343" s="1"/>
      <c r="Z343" s="1"/>
      <c r="AA343" s="1"/>
      <c r="AB343" s="1"/>
    </row>
    <row r="344" spans="1:28" x14ac:dyDescent="0.25">
      <c r="A344" s="1"/>
      <c r="B344" s="25"/>
      <c r="C344" s="24" t="s">
        <v>541</v>
      </c>
      <c r="D344" s="24">
        <v>5412</v>
      </c>
      <c r="E344" s="24" t="s">
        <v>534</v>
      </c>
      <c r="H344" s="1"/>
      <c r="I344" s="1"/>
      <c r="J344" s="1"/>
      <c r="K344" s="1"/>
      <c r="L344" s="1"/>
      <c r="M344" s="1"/>
      <c r="N344" s="1"/>
      <c r="O344" s="1"/>
      <c r="P344" s="1"/>
      <c r="Q344" s="1"/>
      <c r="R344" s="1"/>
      <c r="S344" s="1"/>
      <c r="T344" s="1"/>
      <c r="U344" s="1"/>
      <c r="V344" s="1"/>
      <c r="W344" s="1"/>
      <c r="X344" s="1"/>
      <c r="Y344" s="1"/>
      <c r="Z344" s="1"/>
      <c r="AA344" s="1"/>
      <c r="AB344" s="1"/>
    </row>
    <row r="345" spans="1:28" x14ac:dyDescent="0.25">
      <c r="A345" s="1"/>
      <c r="B345" s="25"/>
      <c r="C345" s="24" t="s">
        <v>542</v>
      </c>
      <c r="D345" s="24">
        <v>5413</v>
      </c>
      <c r="E345" s="24" t="s">
        <v>534</v>
      </c>
      <c r="H345" s="1"/>
      <c r="I345" s="1"/>
      <c r="J345" s="1"/>
      <c r="K345" s="1"/>
      <c r="L345" s="1"/>
      <c r="M345" s="1"/>
      <c r="N345" s="1"/>
      <c r="O345" s="1"/>
      <c r="P345" s="1"/>
      <c r="Q345" s="1"/>
      <c r="R345" s="1"/>
      <c r="S345" s="1"/>
      <c r="T345" s="1"/>
      <c r="U345" s="1"/>
      <c r="V345" s="1"/>
      <c r="W345" s="1"/>
      <c r="X345" s="1"/>
      <c r="Y345" s="1"/>
      <c r="Z345" s="1"/>
      <c r="AA345" s="1"/>
      <c r="AB345" s="1"/>
    </row>
    <row r="346" spans="1:28" x14ac:dyDescent="0.25">
      <c r="A346" s="1"/>
      <c r="B346" s="25"/>
      <c r="C346" s="24" t="s">
        <v>543</v>
      </c>
      <c r="D346" s="24">
        <v>5414</v>
      </c>
      <c r="E346" s="24" t="s">
        <v>534</v>
      </c>
      <c r="H346" s="1"/>
      <c r="I346" s="1"/>
      <c r="J346" s="1"/>
      <c r="K346" s="1"/>
      <c r="L346" s="1"/>
      <c r="M346" s="1"/>
      <c r="N346" s="1"/>
      <c r="O346" s="1"/>
      <c r="P346" s="1"/>
      <c r="Q346" s="1"/>
      <c r="R346" s="1"/>
      <c r="S346" s="1"/>
      <c r="T346" s="1"/>
      <c r="U346" s="1"/>
      <c r="V346" s="1"/>
      <c r="W346" s="1"/>
      <c r="X346" s="1"/>
      <c r="Y346" s="1"/>
      <c r="Z346" s="1"/>
      <c r="AA346" s="1"/>
      <c r="AB346" s="1"/>
    </row>
    <row r="347" spans="1:28" x14ac:dyDescent="0.25">
      <c r="A347" s="1"/>
      <c r="B347" s="25"/>
      <c r="C347" s="24" t="s">
        <v>544</v>
      </c>
      <c r="D347" s="24">
        <v>5415</v>
      </c>
      <c r="E347" s="24" t="s">
        <v>534</v>
      </c>
      <c r="H347" s="1"/>
      <c r="I347" s="1"/>
      <c r="J347" s="1"/>
      <c r="K347" s="1"/>
      <c r="L347" s="1"/>
      <c r="M347" s="1"/>
      <c r="N347" s="1"/>
      <c r="O347" s="1"/>
      <c r="P347" s="1"/>
      <c r="Q347" s="1"/>
      <c r="R347" s="1"/>
      <c r="S347" s="1"/>
      <c r="T347" s="1"/>
      <c r="U347" s="1"/>
      <c r="V347" s="1"/>
      <c r="W347" s="1"/>
      <c r="X347" s="1"/>
      <c r="Y347" s="1"/>
      <c r="Z347" s="1"/>
      <c r="AA347" s="1"/>
      <c r="AB347" s="1"/>
    </row>
    <row r="348" spans="1:28" x14ac:dyDescent="0.25">
      <c r="A348" s="1"/>
      <c r="B348" s="25"/>
      <c r="C348" s="24" t="s">
        <v>545</v>
      </c>
      <c r="D348" s="24">
        <v>5416</v>
      </c>
      <c r="E348" s="24" t="s">
        <v>534</v>
      </c>
      <c r="H348" s="1"/>
      <c r="I348" s="1"/>
      <c r="J348" s="1"/>
      <c r="K348" s="1"/>
      <c r="L348" s="1"/>
      <c r="M348" s="1"/>
      <c r="N348" s="1"/>
      <c r="O348" s="1"/>
      <c r="P348" s="1"/>
      <c r="Q348" s="1"/>
      <c r="R348" s="1"/>
      <c r="S348" s="1"/>
      <c r="T348" s="1"/>
      <c r="U348" s="1"/>
      <c r="V348" s="1"/>
      <c r="W348" s="1"/>
      <c r="X348" s="1"/>
      <c r="Y348" s="1"/>
      <c r="Z348" s="1"/>
      <c r="AA348" s="1"/>
      <c r="AB348" s="1"/>
    </row>
    <row r="349" spans="1:28" x14ac:dyDescent="0.25">
      <c r="A349" s="1"/>
      <c r="B349" s="25"/>
      <c r="C349" s="24" t="s">
        <v>546</v>
      </c>
      <c r="D349" s="24">
        <v>5417</v>
      </c>
      <c r="E349" s="24" t="s">
        <v>534</v>
      </c>
      <c r="H349" s="1"/>
      <c r="I349" s="1"/>
      <c r="J349" s="1"/>
      <c r="K349" s="1"/>
      <c r="L349" s="1"/>
      <c r="M349" s="1"/>
      <c r="N349" s="1"/>
      <c r="O349" s="1"/>
      <c r="P349" s="1"/>
      <c r="Q349" s="1"/>
      <c r="R349" s="1"/>
      <c r="S349" s="1"/>
      <c r="T349" s="1"/>
      <c r="U349" s="1"/>
      <c r="V349" s="1"/>
      <c r="W349" s="1"/>
      <c r="X349" s="1"/>
      <c r="Y349" s="1"/>
      <c r="Z349" s="1"/>
      <c r="AA349" s="1"/>
      <c r="AB349" s="1"/>
    </row>
    <row r="350" spans="1:28" x14ac:dyDescent="0.25">
      <c r="A350" s="1"/>
      <c r="B350" s="25"/>
      <c r="C350" s="24" t="s">
        <v>547</v>
      </c>
      <c r="D350" s="24">
        <v>5418</v>
      </c>
      <c r="E350" s="24" t="s">
        <v>534</v>
      </c>
      <c r="H350" s="1"/>
      <c r="I350" s="1"/>
      <c r="J350" s="1"/>
      <c r="K350" s="1"/>
      <c r="L350" s="1"/>
      <c r="M350" s="1"/>
      <c r="N350" s="1"/>
      <c r="O350" s="1"/>
      <c r="P350" s="1"/>
      <c r="Q350" s="1"/>
      <c r="R350" s="1"/>
      <c r="S350" s="1"/>
      <c r="T350" s="1"/>
      <c r="U350" s="1"/>
      <c r="V350" s="1"/>
      <c r="W350" s="1"/>
      <c r="X350" s="1"/>
      <c r="Y350" s="1"/>
      <c r="Z350" s="1"/>
      <c r="AA350" s="1"/>
      <c r="AB350" s="1"/>
    </row>
    <row r="351" spans="1:28" x14ac:dyDescent="0.25">
      <c r="A351" s="1"/>
      <c r="B351" s="25"/>
      <c r="C351" s="24" t="s">
        <v>548</v>
      </c>
      <c r="D351" s="24">
        <v>5419</v>
      </c>
      <c r="E351" s="24" t="s">
        <v>534</v>
      </c>
      <c r="H351" s="1"/>
      <c r="I351" s="1"/>
      <c r="J351" s="1"/>
      <c r="K351" s="1"/>
      <c r="L351" s="1"/>
      <c r="M351" s="1"/>
      <c r="N351" s="1"/>
      <c r="O351" s="1"/>
      <c r="P351" s="1"/>
      <c r="Q351" s="1"/>
      <c r="R351" s="1"/>
      <c r="S351" s="1"/>
      <c r="T351" s="1"/>
      <c r="U351" s="1"/>
      <c r="V351" s="1"/>
      <c r="W351" s="1"/>
      <c r="X351" s="1"/>
      <c r="Y351" s="1"/>
      <c r="Z351" s="1"/>
      <c r="AA351" s="1"/>
      <c r="AB351" s="1"/>
    </row>
    <row r="352" spans="1:28" x14ac:dyDescent="0.25">
      <c r="A352" s="1"/>
      <c r="B352" s="25"/>
      <c r="C352" s="24" t="s">
        <v>549</v>
      </c>
      <c r="D352" s="24">
        <v>5420</v>
      </c>
      <c r="E352" s="24" t="s">
        <v>534</v>
      </c>
      <c r="H352" s="1"/>
      <c r="I352" s="1"/>
      <c r="J352" s="1"/>
      <c r="K352" s="1"/>
      <c r="L352" s="1"/>
      <c r="M352" s="1"/>
      <c r="N352" s="1"/>
      <c r="O352" s="1"/>
      <c r="P352" s="1"/>
      <c r="Q352" s="1"/>
      <c r="R352" s="1"/>
      <c r="S352" s="1"/>
      <c r="T352" s="1"/>
      <c r="U352" s="1"/>
      <c r="V352" s="1"/>
      <c r="W352" s="1"/>
      <c r="X352" s="1"/>
      <c r="Y352" s="1"/>
      <c r="Z352" s="1"/>
      <c r="AA352" s="1"/>
      <c r="AB352" s="1"/>
    </row>
    <row r="353" spans="1:28" x14ac:dyDescent="0.25">
      <c r="A353" s="1"/>
      <c r="B353" s="25"/>
      <c r="C353" s="24" t="s">
        <v>550</v>
      </c>
      <c r="D353" s="24">
        <v>5421</v>
      </c>
      <c r="E353" s="24" t="s">
        <v>534</v>
      </c>
      <c r="H353" s="1"/>
      <c r="I353" s="1"/>
      <c r="J353" s="1"/>
      <c r="K353" s="1"/>
      <c r="L353" s="1"/>
      <c r="M353" s="1"/>
      <c r="N353" s="1"/>
      <c r="O353" s="1"/>
      <c r="P353" s="1"/>
      <c r="Q353" s="1"/>
      <c r="R353" s="1"/>
      <c r="S353" s="1"/>
      <c r="T353" s="1"/>
      <c r="U353" s="1"/>
      <c r="V353" s="1"/>
      <c r="W353" s="1"/>
      <c r="X353" s="1"/>
      <c r="Y353" s="1"/>
      <c r="Z353" s="1"/>
      <c r="AA353" s="1"/>
      <c r="AB353" s="1"/>
    </row>
    <row r="354" spans="1:28" x14ac:dyDescent="0.25">
      <c r="A354" s="1"/>
      <c r="B354" s="25"/>
      <c r="C354" s="24" t="s">
        <v>551</v>
      </c>
      <c r="D354" s="24">
        <v>5422</v>
      </c>
      <c r="E354" s="24" t="s">
        <v>534</v>
      </c>
      <c r="H354" s="1"/>
      <c r="I354" s="1"/>
      <c r="J354" s="1"/>
      <c r="K354" s="1"/>
      <c r="L354" s="1"/>
      <c r="M354" s="1"/>
      <c r="N354" s="1"/>
      <c r="O354" s="1"/>
      <c r="P354" s="1"/>
      <c r="Q354" s="1"/>
      <c r="R354" s="1"/>
      <c r="S354" s="1"/>
      <c r="T354" s="1"/>
      <c r="U354" s="1"/>
      <c r="V354" s="1"/>
      <c r="W354" s="1"/>
      <c r="X354" s="1"/>
      <c r="Y354" s="1"/>
      <c r="Z354" s="1"/>
      <c r="AA354" s="1"/>
      <c r="AB354" s="1"/>
    </row>
    <row r="355" spans="1:28" x14ac:dyDescent="0.25">
      <c r="A355" s="1"/>
      <c r="B355" s="25"/>
      <c r="C355" s="24" t="s">
        <v>552</v>
      </c>
      <c r="D355" s="24">
        <v>5423</v>
      </c>
      <c r="E355" s="24" t="s">
        <v>534</v>
      </c>
      <c r="H355" s="1"/>
      <c r="I355" s="1"/>
      <c r="J355" s="1"/>
      <c r="K355" s="1"/>
      <c r="L355" s="1"/>
      <c r="M355" s="1"/>
      <c r="N355" s="1"/>
      <c r="O355" s="1"/>
      <c r="P355" s="1"/>
      <c r="Q355" s="1"/>
      <c r="R355" s="1"/>
      <c r="S355" s="1"/>
      <c r="T355" s="1"/>
      <c r="U355" s="1"/>
      <c r="V355" s="1"/>
      <c r="W355" s="1"/>
      <c r="X355" s="1"/>
      <c r="Y355" s="1"/>
      <c r="Z355" s="1"/>
      <c r="AA355" s="1"/>
      <c r="AB355" s="1"/>
    </row>
    <row r="356" spans="1:28" x14ac:dyDescent="0.25">
      <c r="A356" s="1"/>
      <c r="B356" s="25"/>
      <c r="C356" s="24" t="s">
        <v>553</v>
      </c>
      <c r="D356" s="24">
        <v>5424</v>
      </c>
      <c r="E356" s="24" t="s">
        <v>534</v>
      </c>
      <c r="H356" s="1"/>
      <c r="I356" s="1"/>
      <c r="J356" s="1"/>
      <c r="K356" s="1"/>
      <c r="L356" s="1"/>
      <c r="M356" s="1"/>
      <c r="N356" s="1"/>
      <c r="O356" s="1"/>
      <c r="P356" s="1"/>
      <c r="Q356" s="1"/>
      <c r="R356" s="1"/>
      <c r="S356" s="1"/>
      <c r="T356" s="1"/>
      <c r="U356" s="1"/>
      <c r="V356" s="1"/>
      <c r="W356" s="1"/>
      <c r="X356" s="1"/>
      <c r="Y356" s="1"/>
      <c r="Z356" s="1"/>
      <c r="AA356" s="1"/>
      <c r="AB356" s="1"/>
    </row>
    <row r="357" spans="1:28" x14ac:dyDescent="0.25">
      <c r="A357" s="1"/>
      <c r="B357" s="25"/>
      <c r="C357" s="24" t="s">
        <v>554</v>
      </c>
      <c r="D357" s="24">
        <v>5425</v>
      </c>
      <c r="E357" s="24" t="s">
        <v>534</v>
      </c>
      <c r="H357" s="1"/>
      <c r="I357" s="1"/>
      <c r="J357" s="1"/>
      <c r="K357" s="1"/>
      <c r="L357" s="1"/>
      <c r="M357" s="1"/>
      <c r="N357" s="1"/>
      <c r="O357" s="1"/>
      <c r="P357" s="1"/>
      <c r="Q357" s="1"/>
      <c r="R357" s="1"/>
      <c r="S357" s="1"/>
      <c r="T357" s="1"/>
      <c r="U357" s="1"/>
      <c r="V357" s="1"/>
      <c r="W357" s="1"/>
      <c r="X357" s="1"/>
      <c r="Y357" s="1"/>
      <c r="Z357" s="1"/>
      <c r="AA357" s="1"/>
      <c r="AB357" s="1"/>
    </row>
    <row r="358" spans="1:28" x14ac:dyDescent="0.25">
      <c r="A358" s="1"/>
      <c r="B358" s="25"/>
      <c r="C358" s="24" t="s">
        <v>555</v>
      </c>
      <c r="D358" s="24">
        <v>5426</v>
      </c>
      <c r="E358" s="24" t="s">
        <v>534</v>
      </c>
      <c r="H358" s="1"/>
      <c r="I358" s="1"/>
      <c r="J358" s="1"/>
      <c r="K358" s="1"/>
      <c r="L358" s="1"/>
      <c r="M358" s="1"/>
      <c r="N358" s="1"/>
      <c r="O358" s="1"/>
      <c r="P358" s="1"/>
      <c r="Q358" s="1"/>
      <c r="R358" s="1"/>
      <c r="S358" s="1"/>
      <c r="T358" s="1"/>
      <c r="U358" s="1"/>
      <c r="V358" s="1"/>
      <c r="W358" s="1"/>
      <c r="X358" s="1"/>
      <c r="Y358" s="1"/>
      <c r="Z358" s="1"/>
      <c r="AA358" s="1"/>
      <c r="AB358" s="1"/>
    </row>
    <row r="359" spans="1:28" x14ac:dyDescent="0.25">
      <c r="A359" s="1"/>
      <c r="B359" s="25"/>
      <c r="C359" s="24" t="s">
        <v>556</v>
      </c>
      <c r="D359" s="24">
        <v>5427</v>
      </c>
      <c r="E359" s="24" t="s">
        <v>534</v>
      </c>
      <c r="H359" s="1"/>
      <c r="I359" s="1"/>
      <c r="J359" s="1"/>
      <c r="K359" s="1"/>
      <c r="L359" s="1"/>
      <c r="M359" s="1"/>
      <c r="N359" s="1"/>
      <c r="O359" s="1"/>
      <c r="P359" s="1"/>
      <c r="Q359" s="1"/>
      <c r="R359" s="1"/>
      <c r="S359" s="1"/>
      <c r="T359" s="1"/>
      <c r="U359" s="1"/>
      <c r="V359" s="1"/>
      <c r="W359" s="1"/>
      <c r="X359" s="1"/>
      <c r="Y359" s="1"/>
      <c r="Z359" s="1"/>
      <c r="AA359" s="1"/>
      <c r="AB359" s="1"/>
    </row>
    <row r="360" spans="1:28" x14ac:dyDescent="0.25">
      <c r="A360" s="1"/>
      <c r="B360" s="25"/>
      <c r="C360" s="24" t="s">
        <v>557</v>
      </c>
      <c r="D360" s="24">
        <v>5428</v>
      </c>
      <c r="E360" s="24" t="s">
        <v>534</v>
      </c>
      <c r="H360" s="1"/>
      <c r="I360" s="1"/>
      <c r="J360" s="1"/>
      <c r="K360" s="1"/>
      <c r="L360" s="1"/>
      <c r="M360" s="1"/>
      <c r="N360" s="1"/>
      <c r="O360" s="1"/>
      <c r="P360" s="1"/>
      <c r="Q360" s="1"/>
      <c r="R360" s="1"/>
      <c r="S360" s="1"/>
      <c r="T360" s="1"/>
      <c r="U360" s="1"/>
      <c r="V360" s="1"/>
      <c r="W360" s="1"/>
      <c r="X360" s="1"/>
      <c r="Y360" s="1"/>
      <c r="Z360" s="1"/>
      <c r="AA360" s="1"/>
      <c r="AB360" s="1"/>
    </row>
    <row r="361" spans="1:28" x14ac:dyDescent="0.25">
      <c r="A361" s="1"/>
      <c r="B361" s="25"/>
      <c r="C361" s="24" t="s">
        <v>558</v>
      </c>
      <c r="D361" s="24">
        <v>5429</v>
      </c>
      <c r="E361" s="24" t="s">
        <v>534</v>
      </c>
      <c r="H361" s="1"/>
      <c r="I361" s="1"/>
      <c r="J361" s="1"/>
      <c r="K361" s="1"/>
      <c r="L361" s="1"/>
      <c r="M361" s="1"/>
      <c r="N361" s="1"/>
      <c r="O361" s="1"/>
      <c r="P361" s="1"/>
      <c r="Q361" s="1"/>
      <c r="R361" s="1"/>
      <c r="S361" s="1"/>
      <c r="T361" s="1"/>
      <c r="U361" s="1"/>
      <c r="V361" s="1"/>
      <c r="W361" s="1"/>
      <c r="X361" s="1"/>
      <c r="Y361" s="1"/>
      <c r="Z361" s="1"/>
      <c r="AA361" s="1"/>
      <c r="AB361" s="1"/>
    </row>
    <row r="362" spans="1:28" x14ac:dyDescent="0.25">
      <c r="A362" s="1"/>
      <c r="B362" s="25"/>
      <c r="C362" s="24" t="s">
        <v>559</v>
      </c>
      <c r="D362" s="24">
        <v>5430</v>
      </c>
      <c r="E362" s="24" t="s">
        <v>534</v>
      </c>
      <c r="H362" s="1"/>
      <c r="I362" s="1"/>
      <c r="J362" s="1"/>
      <c r="K362" s="1"/>
      <c r="L362" s="1"/>
      <c r="M362" s="1"/>
      <c r="N362" s="1"/>
      <c r="O362" s="1"/>
      <c r="P362" s="1"/>
      <c r="Q362" s="1"/>
      <c r="R362" s="1"/>
      <c r="S362" s="1"/>
      <c r="T362" s="1"/>
      <c r="U362" s="1"/>
      <c r="V362" s="1"/>
      <c r="W362" s="1"/>
      <c r="X362" s="1"/>
      <c r="Y362" s="1"/>
      <c r="Z362" s="1"/>
      <c r="AA362" s="1"/>
      <c r="AB362" s="1"/>
    </row>
    <row r="363" spans="1:28" x14ac:dyDescent="0.25">
      <c r="A363" s="1"/>
      <c r="B363" s="25"/>
      <c r="C363" s="24" t="s">
        <v>560</v>
      </c>
      <c r="D363" s="24">
        <v>5432</v>
      </c>
      <c r="E363" s="24" t="s">
        <v>534</v>
      </c>
      <c r="H363" s="1"/>
      <c r="I363" s="1"/>
      <c r="J363" s="1"/>
      <c r="K363" s="1"/>
      <c r="L363" s="1"/>
      <c r="M363" s="1"/>
      <c r="N363" s="1"/>
      <c r="O363" s="1"/>
      <c r="P363" s="1"/>
      <c r="Q363" s="1"/>
      <c r="R363" s="1"/>
      <c r="S363" s="1"/>
      <c r="T363" s="1"/>
      <c r="U363" s="1"/>
      <c r="V363" s="1"/>
      <c r="W363" s="1"/>
      <c r="X363" s="1"/>
      <c r="Y363" s="1"/>
      <c r="Z363" s="1"/>
      <c r="AA363" s="1"/>
      <c r="AB363" s="1"/>
    </row>
    <row r="364" spans="1:28" x14ac:dyDescent="0.25">
      <c r="A364" s="1"/>
      <c r="B364" s="25"/>
      <c r="C364" s="24" t="s">
        <v>561</v>
      </c>
      <c r="D364" s="24">
        <v>5433</v>
      </c>
      <c r="E364" s="24" t="s">
        <v>534</v>
      </c>
      <c r="H364" s="1"/>
      <c r="I364" s="1"/>
      <c r="J364" s="1"/>
      <c r="K364" s="1"/>
      <c r="L364" s="1"/>
      <c r="M364" s="1"/>
      <c r="N364" s="1"/>
      <c r="O364" s="1"/>
      <c r="P364" s="1"/>
      <c r="Q364" s="1"/>
      <c r="R364" s="1"/>
      <c r="S364" s="1"/>
      <c r="T364" s="1"/>
      <c r="U364" s="1"/>
      <c r="V364" s="1"/>
      <c r="W364" s="1"/>
      <c r="X364" s="1"/>
      <c r="Y364" s="1"/>
      <c r="Z364" s="1"/>
      <c r="AA364" s="1"/>
      <c r="AB364" s="1"/>
    </row>
    <row r="365" spans="1:28" x14ac:dyDescent="0.25">
      <c r="A365" s="1"/>
      <c r="B365" s="25"/>
      <c r="C365" s="24" t="s">
        <v>562</v>
      </c>
      <c r="D365" s="24">
        <v>5434</v>
      </c>
      <c r="E365" s="24" t="s">
        <v>534</v>
      </c>
      <c r="H365" s="1"/>
      <c r="I365" s="1"/>
      <c r="J365" s="1"/>
      <c r="K365" s="1"/>
      <c r="L365" s="1"/>
      <c r="M365" s="1"/>
      <c r="N365" s="1"/>
      <c r="O365" s="1"/>
      <c r="P365" s="1"/>
      <c r="Q365" s="1"/>
      <c r="R365" s="1"/>
      <c r="S365" s="1"/>
      <c r="T365" s="1"/>
      <c r="U365" s="1"/>
      <c r="V365" s="1"/>
      <c r="W365" s="1"/>
      <c r="X365" s="1"/>
      <c r="Y365" s="1"/>
      <c r="Z365" s="1"/>
      <c r="AA365" s="1"/>
      <c r="AB365" s="1"/>
    </row>
    <row r="366" spans="1:28" x14ac:dyDescent="0.25">
      <c r="A366" s="1"/>
      <c r="B366" s="25"/>
      <c r="C366" s="24" t="s">
        <v>563</v>
      </c>
      <c r="D366" s="24">
        <v>5435</v>
      </c>
      <c r="E366" s="24" t="s">
        <v>534</v>
      </c>
      <c r="H366" s="1"/>
      <c r="I366" s="1"/>
      <c r="J366" s="1"/>
      <c r="K366" s="1"/>
      <c r="L366" s="1"/>
      <c r="M366" s="1"/>
      <c r="N366" s="1"/>
      <c r="O366" s="1"/>
      <c r="P366" s="1"/>
      <c r="Q366" s="1"/>
      <c r="R366" s="1"/>
      <c r="S366" s="1"/>
      <c r="T366" s="1"/>
      <c r="U366" s="1"/>
      <c r="V366" s="1"/>
      <c r="W366" s="1"/>
      <c r="X366" s="1"/>
      <c r="Y366" s="1"/>
      <c r="Z366" s="1"/>
      <c r="AA366" s="1"/>
      <c r="AB366" s="1"/>
    </row>
    <row r="367" spans="1:28" x14ac:dyDescent="0.25">
      <c r="A367" s="1"/>
      <c r="B367" s="25"/>
      <c r="C367" s="24" t="s">
        <v>564</v>
      </c>
      <c r="D367" s="24">
        <v>5436</v>
      </c>
      <c r="E367" s="24" t="s">
        <v>534</v>
      </c>
      <c r="H367" s="1"/>
      <c r="I367" s="1"/>
      <c r="J367" s="1"/>
      <c r="K367" s="1"/>
      <c r="L367" s="1"/>
      <c r="M367" s="1"/>
      <c r="N367" s="1"/>
      <c r="O367" s="1"/>
      <c r="P367" s="1"/>
      <c r="Q367" s="1"/>
      <c r="R367" s="1"/>
      <c r="S367" s="1"/>
      <c r="T367" s="1"/>
      <c r="U367" s="1"/>
      <c r="V367" s="1"/>
      <c r="W367" s="1"/>
      <c r="X367" s="1"/>
      <c r="Y367" s="1"/>
      <c r="Z367" s="1"/>
      <c r="AA367" s="1"/>
      <c r="AB367" s="1"/>
    </row>
    <row r="368" spans="1:28" x14ac:dyDescent="0.25">
      <c r="A368" s="1"/>
      <c r="B368" s="25"/>
      <c r="C368" s="24" t="s">
        <v>565</v>
      </c>
      <c r="D368" s="24">
        <v>5437</v>
      </c>
      <c r="E368" s="24" t="s">
        <v>534</v>
      </c>
      <c r="H368" s="1"/>
      <c r="I368" s="1"/>
      <c r="J368" s="1"/>
      <c r="K368" s="1"/>
      <c r="L368" s="1"/>
      <c r="M368" s="1"/>
      <c r="N368" s="1"/>
      <c r="O368" s="1"/>
      <c r="P368" s="1"/>
      <c r="Q368" s="1"/>
      <c r="R368" s="1"/>
      <c r="S368" s="1"/>
      <c r="T368" s="1"/>
      <c r="U368" s="1"/>
      <c r="V368" s="1"/>
      <c r="W368" s="1"/>
      <c r="X368" s="1"/>
      <c r="Y368" s="1"/>
      <c r="Z368" s="1"/>
      <c r="AA368" s="1"/>
      <c r="AB368" s="1"/>
    </row>
    <row r="369" spans="1:28" x14ac:dyDescent="0.25">
      <c r="A369" s="1"/>
      <c r="B369" s="25"/>
      <c r="C369" s="24" t="s">
        <v>566</v>
      </c>
      <c r="D369" s="24">
        <v>5438</v>
      </c>
      <c r="E369" s="24" t="s">
        <v>534</v>
      </c>
      <c r="H369" s="1"/>
      <c r="I369" s="1"/>
      <c r="J369" s="1"/>
      <c r="K369" s="1"/>
      <c r="L369" s="1"/>
      <c r="M369" s="1"/>
      <c r="N369" s="1"/>
      <c r="O369" s="1"/>
      <c r="P369" s="1"/>
      <c r="Q369" s="1"/>
      <c r="R369" s="1"/>
      <c r="S369" s="1"/>
      <c r="T369" s="1"/>
      <c r="U369" s="1"/>
      <c r="V369" s="1"/>
      <c r="W369" s="1"/>
      <c r="X369" s="1"/>
      <c r="Y369" s="1"/>
      <c r="Z369" s="1"/>
      <c r="AA369" s="1"/>
      <c r="AB369" s="1"/>
    </row>
    <row r="370" spans="1:28" x14ac:dyDescent="0.25">
      <c r="A370" s="1"/>
      <c r="B370" s="25"/>
      <c r="C370" s="24" t="s">
        <v>567</v>
      </c>
      <c r="D370" s="24">
        <v>5439</v>
      </c>
      <c r="E370" s="24" t="s">
        <v>534</v>
      </c>
      <c r="H370" s="1"/>
      <c r="I370" s="1"/>
      <c r="J370" s="1"/>
      <c r="K370" s="1"/>
      <c r="L370" s="1"/>
      <c r="M370" s="1"/>
      <c r="N370" s="1"/>
      <c r="O370" s="1"/>
      <c r="P370" s="1"/>
      <c r="Q370" s="1"/>
      <c r="R370" s="1"/>
      <c r="S370" s="1"/>
      <c r="T370" s="1"/>
      <c r="U370" s="1"/>
      <c r="V370" s="1"/>
      <c r="W370" s="1"/>
      <c r="X370" s="1"/>
      <c r="Y370" s="1"/>
      <c r="Z370" s="1"/>
      <c r="AA370" s="1"/>
      <c r="AB370" s="1"/>
    </row>
    <row r="371" spans="1:28" x14ac:dyDescent="0.25">
      <c r="A371" s="1"/>
      <c r="B371" s="25"/>
      <c r="C371" s="24" t="s">
        <v>568</v>
      </c>
      <c r="D371" s="24">
        <v>5440</v>
      </c>
      <c r="E371" s="24" t="s">
        <v>534</v>
      </c>
      <c r="H371" s="1"/>
      <c r="I371" s="1"/>
      <c r="J371" s="1"/>
      <c r="K371" s="1"/>
      <c r="L371" s="1"/>
      <c r="M371" s="1"/>
      <c r="N371" s="1"/>
      <c r="O371" s="1"/>
      <c r="P371" s="1"/>
      <c r="Q371" s="1"/>
      <c r="R371" s="1"/>
      <c r="S371" s="1"/>
      <c r="T371" s="1"/>
      <c r="U371" s="1"/>
      <c r="V371" s="1"/>
      <c r="W371" s="1"/>
      <c r="X371" s="1"/>
      <c r="Y371" s="1"/>
      <c r="Z371" s="1"/>
      <c r="AA371" s="1"/>
      <c r="AB371" s="1"/>
    </row>
    <row r="372" spans="1:28" x14ac:dyDescent="0.25">
      <c r="A372" s="1"/>
      <c r="B372" s="25"/>
      <c r="C372" s="24" t="s">
        <v>569</v>
      </c>
      <c r="D372" s="24">
        <v>5441</v>
      </c>
      <c r="E372" s="24" t="s">
        <v>534</v>
      </c>
      <c r="H372" s="1"/>
      <c r="I372" s="1"/>
      <c r="J372" s="1"/>
      <c r="K372" s="1"/>
      <c r="L372" s="1"/>
      <c r="M372" s="1"/>
      <c r="N372" s="1"/>
      <c r="O372" s="1"/>
      <c r="P372" s="1"/>
      <c r="Q372" s="1"/>
      <c r="R372" s="1"/>
      <c r="S372" s="1"/>
      <c r="T372" s="1"/>
      <c r="U372" s="1"/>
      <c r="V372" s="1"/>
      <c r="W372" s="1"/>
      <c r="X372" s="1"/>
      <c r="Y372" s="1"/>
      <c r="Z372" s="1"/>
      <c r="AA372" s="1"/>
      <c r="AB372" s="1"/>
    </row>
    <row r="373" spans="1:28" x14ac:dyDescent="0.25">
      <c r="A373" s="1"/>
      <c r="B373" s="25"/>
      <c r="C373" s="24" t="s">
        <v>570</v>
      </c>
      <c r="D373" s="24">
        <v>5442</v>
      </c>
      <c r="E373" s="24" t="s">
        <v>534</v>
      </c>
      <c r="H373" s="1"/>
      <c r="I373" s="1"/>
      <c r="J373" s="1"/>
      <c r="K373" s="1"/>
      <c r="L373" s="1"/>
      <c r="M373" s="1"/>
      <c r="N373" s="1"/>
      <c r="O373" s="1"/>
      <c r="P373" s="1"/>
      <c r="Q373" s="1"/>
      <c r="R373" s="1"/>
      <c r="S373" s="1"/>
      <c r="T373" s="1"/>
      <c r="U373" s="1"/>
      <c r="V373" s="1"/>
      <c r="W373" s="1"/>
      <c r="X373" s="1"/>
      <c r="Y373" s="1"/>
      <c r="Z373" s="1"/>
      <c r="AA373" s="1"/>
      <c r="AB373" s="1"/>
    </row>
    <row r="374" spans="1:28" x14ac:dyDescent="0.25">
      <c r="A374" s="1"/>
      <c r="B374" s="25"/>
      <c r="C374" s="24" t="s">
        <v>571</v>
      </c>
      <c r="D374" s="24">
        <v>5443</v>
      </c>
      <c r="E374" s="24" t="s">
        <v>534</v>
      </c>
      <c r="H374" s="1"/>
      <c r="I374" s="1"/>
      <c r="J374" s="1"/>
      <c r="K374" s="1"/>
      <c r="L374" s="1"/>
      <c r="M374" s="1"/>
      <c r="N374" s="1"/>
      <c r="O374" s="1"/>
      <c r="P374" s="1"/>
      <c r="Q374" s="1"/>
      <c r="R374" s="1"/>
      <c r="S374" s="1"/>
      <c r="T374" s="1"/>
      <c r="U374" s="1"/>
      <c r="V374" s="1"/>
      <c r="W374" s="1"/>
      <c r="X374" s="1"/>
      <c r="Y374" s="1"/>
      <c r="Z374" s="1"/>
      <c r="AA374" s="1"/>
      <c r="AB374" s="1"/>
    </row>
    <row r="375" spans="1:28" x14ac:dyDescent="0.25">
      <c r="A375" s="1"/>
      <c r="B375" s="25"/>
      <c r="C375" s="24" t="s">
        <v>572</v>
      </c>
      <c r="D375" s="24">
        <v>5444</v>
      </c>
      <c r="E375" s="24" t="s">
        <v>534</v>
      </c>
      <c r="H375" s="1"/>
      <c r="I375" s="1"/>
      <c r="J375" s="1"/>
      <c r="K375" s="1"/>
      <c r="L375" s="1"/>
      <c r="M375" s="1"/>
      <c r="N375" s="1"/>
      <c r="O375" s="1"/>
      <c r="P375" s="1"/>
      <c r="Q375" s="1"/>
      <c r="R375" s="1"/>
      <c r="S375" s="1"/>
      <c r="T375" s="1"/>
      <c r="U375" s="1"/>
      <c r="V375" s="1"/>
      <c r="W375" s="1"/>
      <c r="X375" s="1"/>
      <c r="Y375" s="1"/>
      <c r="Z375" s="1"/>
      <c r="AA375" s="1"/>
      <c r="AB375" s="1"/>
    </row>
    <row r="376" spans="1:28" x14ac:dyDescent="0.25">
      <c r="A376" s="1"/>
      <c r="B376" s="25"/>
      <c r="H376" s="1"/>
      <c r="I376" s="1"/>
      <c r="J376" s="1"/>
      <c r="K376" s="1"/>
      <c r="L376" s="1"/>
      <c r="M376" s="1"/>
      <c r="N376" s="1"/>
      <c r="O376" s="1"/>
      <c r="P376" s="1"/>
      <c r="Q376" s="1"/>
      <c r="R376" s="1"/>
      <c r="S376" s="1"/>
      <c r="T376" s="1"/>
      <c r="U376" s="1"/>
      <c r="V376" s="1"/>
      <c r="W376" s="1"/>
      <c r="X376" s="1"/>
      <c r="Y376" s="1"/>
      <c r="Z376" s="1"/>
      <c r="AA376" s="1"/>
      <c r="AB376" s="1"/>
    </row>
    <row r="377" spans="1:28" x14ac:dyDescent="0.25">
      <c r="A377" s="1"/>
      <c r="B377" s="25"/>
      <c r="H377" s="1"/>
      <c r="I377" s="1"/>
      <c r="J377" s="1"/>
      <c r="K377" s="1"/>
      <c r="L377" s="1"/>
      <c r="M377" s="1"/>
      <c r="N377" s="1"/>
      <c r="O377" s="1"/>
      <c r="P377" s="1"/>
      <c r="Q377" s="1"/>
      <c r="R377" s="1"/>
      <c r="S377" s="1"/>
      <c r="T377" s="1"/>
      <c r="U377" s="1"/>
      <c r="V377" s="1"/>
      <c r="W377" s="1"/>
      <c r="X377" s="1"/>
      <c r="Y377" s="1"/>
      <c r="Z377" s="1"/>
      <c r="AA377" s="1"/>
      <c r="AB377" s="1"/>
    </row>
    <row r="378" spans="1:28" x14ac:dyDescent="0.25">
      <c r="A378" s="1"/>
      <c r="B378" s="25"/>
      <c r="H378" s="1"/>
      <c r="I378" s="1"/>
      <c r="J378" s="1"/>
      <c r="K378" s="1"/>
      <c r="L378" s="1"/>
      <c r="M378" s="1"/>
      <c r="N378" s="1"/>
      <c r="O378" s="1"/>
      <c r="P378" s="1"/>
      <c r="Q378" s="1"/>
      <c r="R378" s="1"/>
      <c r="S378" s="1"/>
      <c r="T378" s="1"/>
      <c r="U378" s="1"/>
      <c r="V378" s="1"/>
      <c r="W378" s="1"/>
      <c r="X378" s="1"/>
      <c r="Y378" s="1"/>
      <c r="Z378" s="1"/>
      <c r="AA378" s="1"/>
      <c r="AB378" s="1"/>
    </row>
    <row r="379" spans="1:28" x14ac:dyDescent="0.25">
      <c r="A379" s="1"/>
      <c r="B379" s="25"/>
      <c r="H379" s="1"/>
      <c r="I379" s="1"/>
      <c r="J379" s="1"/>
      <c r="K379" s="1"/>
      <c r="L379" s="1"/>
      <c r="M379" s="1"/>
      <c r="N379" s="1"/>
      <c r="O379" s="1"/>
      <c r="P379" s="1"/>
      <c r="Q379" s="1"/>
      <c r="R379" s="1"/>
      <c r="S379" s="1"/>
      <c r="T379" s="1"/>
      <c r="U379" s="1"/>
      <c r="V379" s="1"/>
      <c r="W379" s="1"/>
      <c r="X379" s="1"/>
      <c r="Y379" s="1"/>
      <c r="Z379" s="1"/>
      <c r="AA379" s="1"/>
      <c r="AB379" s="1"/>
    </row>
    <row r="380" spans="1:28" x14ac:dyDescent="0.25">
      <c r="A380" s="1"/>
      <c r="B380" s="25"/>
      <c r="H380" s="1"/>
      <c r="I380" s="1"/>
      <c r="J380" s="1"/>
      <c r="K380" s="1"/>
      <c r="L380" s="1"/>
      <c r="M380" s="1"/>
      <c r="N380" s="1"/>
      <c r="O380" s="1"/>
      <c r="P380" s="1"/>
      <c r="Q380" s="1"/>
      <c r="R380" s="1"/>
      <c r="S380" s="1"/>
      <c r="T380" s="1"/>
      <c r="U380" s="1"/>
      <c r="V380" s="1"/>
      <c r="W380" s="1"/>
      <c r="X380" s="1"/>
      <c r="Y380" s="1"/>
      <c r="Z380" s="1"/>
      <c r="AA380" s="1"/>
      <c r="AB380" s="1"/>
    </row>
    <row r="381" spans="1:28" x14ac:dyDescent="0.25">
      <c r="A381" s="1"/>
      <c r="B381" s="25"/>
      <c r="H381" s="1"/>
      <c r="I381" s="1"/>
      <c r="J381" s="1"/>
      <c r="K381" s="1"/>
      <c r="L381" s="1"/>
      <c r="M381" s="1"/>
      <c r="N381" s="1"/>
      <c r="O381" s="1"/>
      <c r="P381" s="1"/>
      <c r="Q381" s="1"/>
      <c r="R381" s="1"/>
      <c r="S381" s="1"/>
      <c r="T381" s="1"/>
      <c r="U381" s="1"/>
      <c r="V381" s="1"/>
      <c r="W381" s="1"/>
      <c r="X381" s="1"/>
      <c r="Y381" s="1"/>
      <c r="Z381" s="1"/>
      <c r="AA381" s="1"/>
      <c r="AB381" s="1"/>
    </row>
    <row r="382" spans="1:28" x14ac:dyDescent="0.25">
      <c r="A382" s="1"/>
      <c r="B382" s="25"/>
      <c r="H382" s="1"/>
      <c r="I382" s="1"/>
      <c r="J382" s="1"/>
      <c r="K382" s="1"/>
      <c r="L382" s="1"/>
      <c r="M382" s="1"/>
      <c r="N382" s="1"/>
      <c r="O382" s="1"/>
      <c r="P382" s="1"/>
      <c r="Q382" s="1"/>
      <c r="R382" s="1"/>
      <c r="S382" s="1"/>
      <c r="T382" s="1"/>
      <c r="U382" s="1"/>
      <c r="V382" s="1"/>
      <c r="W382" s="1"/>
      <c r="X382" s="1"/>
      <c r="Y382" s="1"/>
      <c r="Z382" s="1"/>
      <c r="AA382" s="1"/>
      <c r="AB382" s="1"/>
    </row>
    <row r="383" spans="1:28" x14ac:dyDescent="0.25">
      <c r="A383" s="1"/>
      <c r="B383" s="25"/>
      <c r="H383" s="1"/>
      <c r="I383" s="1"/>
      <c r="J383" s="1"/>
      <c r="K383" s="1"/>
      <c r="L383" s="1"/>
      <c r="M383" s="1"/>
      <c r="N383" s="1"/>
      <c r="O383" s="1"/>
      <c r="P383" s="1"/>
      <c r="Q383" s="1"/>
      <c r="R383" s="1"/>
      <c r="S383" s="1"/>
      <c r="T383" s="1"/>
      <c r="U383" s="1"/>
      <c r="V383" s="1"/>
      <c r="W383" s="1"/>
      <c r="X383" s="1"/>
      <c r="Y383" s="1"/>
      <c r="Z383" s="1"/>
      <c r="AA383" s="1"/>
      <c r="AB383" s="1"/>
    </row>
    <row r="384" spans="1:28" x14ac:dyDescent="0.25">
      <c r="A384" s="1"/>
      <c r="B384" s="25"/>
      <c r="H384" s="1"/>
      <c r="I384" s="1"/>
      <c r="J384" s="1"/>
      <c r="K384" s="1"/>
      <c r="L384" s="1"/>
      <c r="M384" s="1"/>
      <c r="N384" s="1"/>
      <c r="O384" s="1"/>
      <c r="P384" s="1"/>
      <c r="Q384" s="1"/>
      <c r="R384" s="1"/>
      <c r="S384" s="1"/>
      <c r="T384" s="1"/>
      <c r="U384" s="1"/>
      <c r="V384" s="1"/>
      <c r="W384" s="1"/>
      <c r="X384" s="1"/>
      <c r="Y384" s="1"/>
      <c r="Z384" s="1"/>
      <c r="AA384" s="1"/>
      <c r="AB384" s="1"/>
    </row>
    <row r="385" spans="1:28" x14ac:dyDescent="0.25">
      <c r="A385" s="1"/>
      <c r="B385" s="25"/>
      <c r="H385" s="1"/>
      <c r="I385" s="1"/>
      <c r="J385" s="1"/>
      <c r="K385" s="1"/>
      <c r="L385" s="1"/>
      <c r="M385" s="1"/>
      <c r="N385" s="1"/>
      <c r="O385" s="1"/>
      <c r="P385" s="1"/>
      <c r="Q385" s="1"/>
      <c r="R385" s="1"/>
      <c r="S385" s="1"/>
      <c r="T385" s="1"/>
      <c r="U385" s="1"/>
      <c r="V385" s="1"/>
      <c r="W385" s="1"/>
      <c r="X385" s="1"/>
      <c r="Y385" s="1"/>
      <c r="Z385" s="1"/>
      <c r="AA385" s="1"/>
      <c r="AB385" s="1"/>
    </row>
    <row r="386" spans="1:28" x14ac:dyDescent="0.25">
      <c r="A386" s="1"/>
      <c r="B386" s="25"/>
      <c r="H386" s="1"/>
      <c r="I386" s="1"/>
      <c r="J386" s="1"/>
      <c r="K386" s="1"/>
      <c r="L386" s="1"/>
      <c r="M386" s="1"/>
      <c r="N386" s="1"/>
      <c r="O386" s="1"/>
      <c r="P386" s="1"/>
      <c r="Q386" s="1"/>
      <c r="R386" s="1"/>
      <c r="S386" s="1"/>
      <c r="T386" s="1"/>
      <c r="U386" s="1"/>
      <c r="V386" s="1"/>
      <c r="W386" s="1"/>
      <c r="X386" s="1"/>
      <c r="Y386" s="1"/>
      <c r="Z386" s="1"/>
      <c r="AA386" s="1"/>
      <c r="AB386" s="1"/>
    </row>
    <row r="387" spans="1:28" x14ac:dyDescent="0.25">
      <c r="A387" s="1"/>
      <c r="B387" s="25"/>
      <c r="H387" s="1"/>
      <c r="I387" s="1"/>
      <c r="J387" s="1"/>
      <c r="K387" s="1"/>
      <c r="L387" s="1"/>
      <c r="M387" s="1"/>
      <c r="N387" s="1"/>
      <c r="O387" s="1"/>
      <c r="P387" s="1"/>
      <c r="Q387" s="1"/>
      <c r="R387" s="1"/>
      <c r="S387" s="1"/>
      <c r="T387" s="1"/>
      <c r="U387" s="1"/>
      <c r="V387" s="1"/>
      <c r="W387" s="1"/>
      <c r="X387" s="1"/>
      <c r="Y387" s="1"/>
      <c r="Z387" s="1"/>
      <c r="AA387" s="1"/>
      <c r="AB387" s="1"/>
    </row>
    <row r="388" spans="1:28" x14ac:dyDescent="0.25">
      <c r="A388" s="1"/>
      <c r="B388" s="25"/>
      <c r="H388" s="1"/>
      <c r="I388" s="1"/>
      <c r="J388" s="1"/>
      <c r="K388" s="1"/>
      <c r="L388" s="1"/>
      <c r="M388" s="1"/>
      <c r="N388" s="1"/>
      <c r="O388" s="1"/>
      <c r="P388" s="1"/>
      <c r="Q388" s="1"/>
      <c r="R388" s="1"/>
      <c r="S388" s="1"/>
      <c r="T388" s="1"/>
      <c r="U388" s="1"/>
      <c r="V388" s="1"/>
      <c r="W388" s="1"/>
      <c r="X388" s="1"/>
      <c r="Y388" s="1"/>
      <c r="Z388" s="1"/>
      <c r="AA388" s="1"/>
      <c r="AB388" s="1"/>
    </row>
    <row r="389" spans="1:28" x14ac:dyDescent="0.25">
      <c r="A389" s="1"/>
      <c r="B389" s="25"/>
      <c r="H389" s="1"/>
      <c r="I389" s="1"/>
      <c r="J389" s="1"/>
      <c r="K389" s="1"/>
      <c r="L389" s="1"/>
      <c r="M389" s="1"/>
      <c r="N389" s="1"/>
      <c r="O389" s="1"/>
      <c r="P389" s="1"/>
      <c r="Q389" s="1"/>
      <c r="R389" s="1"/>
      <c r="S389" s="1"/>
      <c r="T389" s="1"/>
      <c r="U389" s="1"/>
      <c r="V389" s="1"/>
      <c r="W389" s="1"/>
      <c r="X389" s="1"/>
      <c r="Y389" s="1"/>
      <c r="Z389" s="1"/>
      <c r="AA389" s="1"/>
      <c r="AB389" s="1"/>
    </row>
    <row r="390" spans="1:28" x14ac:dyDescent="0.25">
      <c r="A390" s="1"/>
      <c r="B390" s="25"/>
      <c r="H390" s="1"/>
      <c r="I390" s="1"/>
      <c r="J390" s="1"/>
      <c r="K390" s="1"/>
      <c r="L390" s="1"/>
      <c r="M390" s="1"/>
      <c r="N390" s="1"/>
      <c r="O390" s="1"/>
      <c r="P390" s="1"/>
      <c r="Q390" s="1"/>
      <c r="R390" s="1"/>
      <c r="S390" s="1"/>
      <c r="T390" s="1"/>
      <c r="U390" s="1"/>
      <c r="V390" s="1"/>
      <c r="W390" s="1"/>
      <c r="X390" s="1"/>
      <c r="Y390" s="1"/>
      <c r="Z390" s="1"/>
      <c r="AA390" s="1"/>
      <c r="AB390" s="1"/>
    </row>
    <row r="391" spans="1:28" x14ac:dyDescent="0.25">
      <c r="A391" s="1"/>
      <c r="B391" s="25"/>
      <c r="H391" s="1"/>
      <c r="I391" s="1"/>
      <c r="J391" s="1"/>
      <c r="K391" s="1"/>
      <c r="L391" s="1"/>
      <c r="M391" s="1"/>
      <c r="N391" s="1"/>
      <c r="O391" s="1"/>
      <c r="P391" s="1"/>
      <c r="Q391" s="1"/>
      <c r="R391" s="1"/>
      <c r="S391" s="1"/>
      <c r="T391" s="1"/>
      <c r="U391" s="1"/>
      <c r="V391" s="1"/>
      <c r="W391" s="1"/>
      <c r="X391" s="1"/>
      <c r="Y391" s="1"/>
      <c r="Z391" s="1"/>
      <c r="AA391" s="1"/>
      <c r="AB391" s="1"/>
    </row>
    <row r="392" spans="1:28" x14ac:dyDescent="0.25">
      <c r="A392" s="1"/>
      <c r="B392" s="25"/>
      <c r="H392" s="1"/>
      <c r="I392" s="1"/>
      <c r="J392" s="1"/>
      <c r="K392" s="1"/>
      <c r="L392" s="1"/>
      <c r="M392" s="1"/>
      <c r="N392" s="1"/>
      <c r="O392" s="1"/>
      <c r="P392" s="1"/>
      <c r="Q392" s="1"/>
      <c r="R392" s="1"/>
      <c r="S392" s="1"/>
      <c r="T392" s="1"/>
      <c r="U392" s="1"/>
      <c r="V392" s="1"/>
      <c r="W392" s="1"/>
      <c r="X392" s="1"/>
      <c r="Y392" s="1"/>
      <c r="Z392" s="1"/>
      <c r="AA392" s="1"/>
      <c r="AB392" s="1"/>
    </row>
    <row r="393" spans="1:28" x14ac:dyDescent="0.25">
      <c r="A393" s="1"/>
      <c r="B393" s="25"/>
      <c r="H393" s="1"/>
      <c r="I393" s="1"/>
      <c r="J393" s="1"/>
      <c r="K393" s="1"/>
      <c r="L393" s="1"/>
      <c r="M393" s="1"/>
      <c r="N393" s="1"/>
      <c r="O393" s="1"/>
      <c r="P393" s="1"/>
      <c r="Q393" s="1"/>
      <c r="R393" s="1"/>
      <c r="S393" s="1"/>
      <c r="T393" s="1"/>
      <c r="U393" s="1"/>
      <c r="V393" s="1"/>
      <c r="W393" s="1"/>
      <c r="X393" s="1"/>
      <c r="Y393" s="1"/>
      <c r="Z393" s="1"/>
      <c r="AA393" s="1"/>
      <c r="AB393" s="1"/>
    </row>
    <row r="394" spans="1:28" x14ac:dyDescent="0.25">
      <c r="A394" s="1"/>
      <c r="B394" s="25"/>
      <c r="H394" s="1"/>
      <c r="I394" s="1"/>
      <c r="J394" s="1"/>
      <c r="K394" s="1"/>
      <c r="L394" s="1"/>
      <c r="M394" s="1"/>
      <c r="N394" s="1"/>
      <c r="O394" s="1"/>
      <c r="P394" s="1"/>
      <c r="Q394" s="1"/>
      <c r="R394" s="1"/>
      <c r="S394" s="1"/>
      <c r="T394" s="1"/>
      <c r="U394" s="1"/>
      <c r="V394" s="1"/>
      <c r="W394" s="1"/>
      <c r="X394" s="1"/>
      <c r="Y394" s="1"/>
      <c r="Z394" s="1"/>
      <c r="AA394" s="1"/>
      <c r="AB394" s="1"/>
    </row>
    <row r="395" spans="1:28" x14ac:dyDescent="0.25">
      <c r="A395" s="1"/>
      <c r="B395" s="25"/>
      <c r="H395" s="1"/>
      <c r="I395" s="1"/>
      <c r="J395" s="1"/>
      <c r="K395" s="1"/>
      <c r="L395" s="1"/>
      <c r="M395" s="1"/>
      <c r="N395" s="1"/>
      <c r="O395" s="1"/>
      <c r="P395" s="1"/>
      <c r="Q395" s="1"/>
      <c r="R395" s="1"/>
      <c r="S395" s="1"/>
      <c r="T395" s="1"/>
      <c r="U395" s="1"/>
      <c r="V395" s="1"/>
      <c r="W395" s="1"/>
      <c r="X395" s="1"/>
      <c r="Y395" s="1"/>
      <c r="Z395" s="1"/>
      <c r="AA395" s="1"/>
      <c r="AB395" s="1"/>
    </row>
    <row r="396" spans="1:28" x14ac:dyDescent="0.25">
      <c r="A396" s="1"/>
      <c r="B396" s="25"/>
      <c r="H396" s="1"/>
      <c r="I396" s="1"/>
      <c r="J396" s="1"/>
      <c r="K396" s="1"/>
      <c r="L396" s="1"/>
      <c r="M396" s="1"/>
      <c r="N396" s="1"/>
      <c r="O396" s="1"/>
      <c r="P396" s="1"/>
      <c r="Q396" s="1"/>
      <c r="R396" s="1"/>
      <c r="S396" s="1"/>
      <c r="T396" s="1"/>
      <c r="U396" s="1"/>
      <c r="V396" s="1"/>
      <c r="W396" s="1"/>
      <c r="X396" s="1"/>
      <c r="Y396" s="1"/>
      <c r="Z396" s="1"/>
      <c r="AA396" s="1"/>
      <c r="AB396" s="1"/>
    </row>
    <row r="397" spans="1:28" x14ac:dyDescent="0.25">
      <c r="A397" s="1"/>
      <c r="B397" s="25"/>
      <c r="H397" s="1"/>
      <c r="I397" s="1"/>
      <c r="J397" s="1"/>
      <c r="K397" s="1"/>
      <c r="L397" s="1"/>
      <c r="M397" s="1"/>
      <c r="N397" s="1"/>
      <c r="O397" s="1"/>
      <c r="P397" s="1"/>
      <c r="Q397" s="1"/>
      <c r="R397" s="1"/>
      <c r="S397" s="1"/>
      <c r="T397" s="1"/>
      <c r="U397" s="1"/>
      <c r="V397" s="1"/>
      <c r="W397" s="1"/>
      <c r="X397" s="1"/>
      <c r="Y397" s="1"/>
      <c r="Z397" s="1"/>
      <c r="AA397" s="1"/>
      <c r="AB397" s="1"/>
    </row>
    <row r="398" spans="1:28" x14ac:dyDescent="0.25">
      <c r="A398" s="1"/>
      <c r="B398" s="25"/>
      <c r="H398" s="1"/>
      <c r="I398" s="1"/>
      <c r="J398" s="1"/>
      <c r="K398" s="1"/>
      <c r="L398" s="1"/>
      <c r="M398" s="1"/>
      <c r="N398" s="1"/>
      <c r="O398" s="1"/>
      <c r="P398" s="1"/>
      <c r="Q398" s="1"/>
      <c r="R398" s="1"/>
      <c r="S398" s="1"/>
      <c r="T398" s="1"/>
      <c r="U398" s="1"/>
      <c r="V398" s="1"/>
      <c r="W398" s="1"/>
      <c r="X398" s="1"/>
      <c r="Y398" s="1"/>
      <c r="Z398" s="1"/>
      <c r="AA398" s="1"/>
      <c r="AB398" s="1"/>
    </row>
    <row r="399" spans="1:28" x14ac:dyDescent="0.25">
      <c r="A399" s="1"/>
      <c r="B399" s="25"/>
      <c r="H399" s="1"/>
      <c r="I399" s="1"/>
      <c r="J399" s="1"/>
      <c r="K399" s="1"/>
      <c r="L399" s="1"/>
      <c r="M399" s="1"/>
      <c r="N399" s="1"/>
      <c r="O399" s="1"/>
      <c r="P399" s="1"/>
      <c r="Q399" s="1"/>
      <c r="R399" s="1"/>
      <c r="S399" s="1"/>
      <c r="T399" s="1"/>
      <c r="U399" s="1"/>
      <c r="V399" s="1"/>
      <c r="W399" s="1"/>
      <c r="X399" s="1"/>
      <c r="Y399" s="1"/>
      <c r="Z399" s="1"/>
      <c r="AA399" s="1"/>
      <c r="AB399" s="1"/>
    </row>
    <row r="400" spans="1:28" x14ac:dyDescent="0.25">
      <c r="A400" s="1"/>
      <c r="B400" s="25"/>
      <c r="H400" s="1"/>
      <c r="I400" s="1"/>
      <c r="J400" s="1"/>
      <c r="K400" s="1"/>
      <c r="L400" s="1"/>
      <c r="M400" s="1"/>
      <c r="N400" s="1"/>
      <c r="O400" s="1"/>
      <c r="P400" s="1"/>
      <c r="Q400" s="1"/>
      <c r="R400" s="1"/>
      <c r="S400" s="1"/>
      <c r="T400" s="1"/>
      <c r="U400" s="1"/>
      <c r="V400" s="1"/>
      <c r="W400" s="1"/>
      <c r="X400" s="1"/>
      <c r="Y400" s="1"/>
      <c r="Z400" s="1"/>
      <c r="AA400" s="1"/>
      <c r="AB400" s="1"/>
    </row>
    <row r="401" spans="1:28" x14ac:dyDescent="0.25">
      <c r="A401" s="1"/>
      <c r="B401" s="25"/>
      <c r="H401" s="1"/>
      <c r="I401" s="1"/>
      <c r="J401" s="1"/>
      <c r="K401" s="1"/>
      <c r="L401" s="1"/>
      <c r="M401" s="1"/>
      <c r="N401" s="1"/>
      <c r="O401" s="1"/>
      <c r="P401" s="1"/>
      <c r="Q401" s="1"/>
      <c r="R401" s="1"/>
      <c r="S401" s="1"/>
      <c r="T401" s="1"/>
      <c r="U401" s="1"/>
      <c r="V401" s="1"/>
      <c r="W401" s="1"/>
      <c r="X401" s="1"/>
      <c r="Y401" s="1"/>
      <c r="Z401" s="1"/>
      <c r="AA401" s="1"/>
      <c r="AB401" s="1"/>
    </row>
    <row r="402" spans="1:28" x14ac:dyDescent="0.25">
      <c r="A402" s="1"/>
      <c r="B402" s="25"/>
      <c r="H402" s="1"/>
      <c r="I402" s="1"/>
      <c r="J402" s="1"/>
      <c r="K402" s="1"/>
      <c r="L402" s="1"/>
      <c r="M402" s="1"/>
      <c r="N402" s="1"/>
      <c r="O402" s="1"/>
      <c r="P402" s="1"/>
      <c r="Q402" s="1"/>
      <c r="R402" s="1"/>
      <c r="S402" s="1"/>
      <c r="T402" s="1"/>
      <c r="U402" s="1"/>
      <c r="V402" s="1"/>
      <c r="W402" s="1"/>
      <c r="X402" s="1"/>
      <c r="Y402" s="1"/>
      <c r="Z402" s="1"/>
      <c r="AA402" s="1"/>
      <c r="AB402" s="1"/>
    </row>
    <row r="403" spans="1:28" x14ac:dyDescent="0.25">
      <c r="A403" s="1"/>
      <c r="B403" s="25"/>
      <c r="H403" s="1"/>
      <c r="I403" s="1"/>
      <c r="J403" s="1"/>
      <c r="K403" s="1"/>
      <c r="L403" s="1"/>
      <c r="M403" s="1"/>
      <c r="N403" s="1"/>
      <c r="O403" s="1"/>
      <c r="P403" s="1"/>
      <c r="Q403" s="1"/>
      <c r="R403" s="1"/>
      <c r="S403" s="1"/>
      <c r="T403" s="1"/>
      <c r="U403" s="1"/>
      <c r="V403" s="1"/>
      <c r="W403" s="1"/>
      <c r="X403" s="1"/>
      <c r="Y403" s="1"/>
      <c r="Z403" s="1"/>
      <c r="AA403" s="1"/>
      <c r="AB403" s="1"/>
    </row>
    <row r="404" spans="1:28" x14ac:dyDescent="0.25">
      <c r="A404" s="1"/>
      <c r="B404" s="25"/>
      <c r="H404" s="1"/>
      <c r="I404" s="1"/>
      <c r="J404" s="1"/>
      <c r="K404" s="1"/>
      <c r="L404" s="1"/>
      <c r="M404" s="1"/>
      <c r="N404" s="1"/>
      <c r="O404" s="1"/>
      <c r="P404" s="1"/>
      <c r="Q404" s="1"/>
      <c r="R404" s="1"/>
      <c r="S404" s="1"/>
      <c r="T404" s="1"/>
      <c r="U404" s="1"/>
      <c r="V404" s="1"/>
      <c r="W404" s="1"/>
      <c r="X404" s="1"/>
      <c r="Y404" s="1"/>
      <c r="Z404" s="1"/>
      <c r="AA404" s="1"/>
      <c r="AB404" s="1"/>
    </row>
    <row r="405" spans="1:28" x14ac:dyDescent="0.25">
      <c r="A405" s="1"/>
      <c r="B405" s="25"/>
      <c r="H405" s="1"/>
      <c r="I405" s="1"/>
      <c r="J405" s="1"/>
      <c r="K405" s="1"/>
      <c r="L405" s="1"/>
      <c r="M405" s="1"/>
      <c r="N405" s="1"/>
      <c r="O405" s="1"/>
      <c r="P405" s="1"/>
      <c r="Q405" s="1"/>
      <c r="R405" s="1"/>
      <c r="S405" s="1"/>
      <c r="T405" s="1"/>
      <c r="U405" s="1"/>
      <c r="V405" s="1"/>
      <c r="W405" s="1"/>
      <c r="X405" s="1"/>
      <c r="Y405" s="1"/>
      <c r="Z405" s="1"/>
      <c r="AA405" s="1"/>
      <c r="AB405" s="1"/>
    </row>
    <row r="406" spans="1:28" x14ac:dyDescent="0.25">
      <c r="A406" s="1"/>
      <c r="B406" s="25"/>
      <c r="H406" s="1"/>
      <c r="I406" s="1"/>
      <c r="J406" s="1"/>
      <c r="K406" s="1"/>
      <c r="L406" s="1"/>
      <c r="M406" s="1"/>
      <c r="N406" s="1"/>
      <c r="O406" s="1"/>
      <c r="P406" s="1"/>
      <c r="Q406" s="1"/>
      <c r="R406" s="1"/>
      <c r="S406" s="1"/>
      <c r="T406" s="1"/>
      <c r="U406" s="1"/>
      <c r="V406" s="1"/>
      <c r="W406" s="1"/>
      <c r="X406" s="1"/>
      <c r="Y406" s="1"/>
      <c r="Z406" s="1"/>
      <c r="AA406" s="1"/>
      <c r="AB406" s="1"/>
    </row>
    <row r="407" spans="1:28" x14ac:dyDescent="0.25">
      <c r="A407" s="1"/>
      <c r="B407" s="25"/>
      <c r="H407" s="1"/>
      <c r="I407" s="1"/>
      <c r="J407" s="1"/>
      <c r="K407" s="1"/>
      <c r="L407" s="1"/>
      <c r="M407" s="1"/>
      <c r="N407" s="1"/>
      <c r="O407" s="1"/>
      <c r="P407" s="1"/>
      <c r="Q407" s="1"/>
      <c r="R407" s="1"/>
      <c r="S407" s="1"/>
      <c r="T407" s="1"/>
      <c r="U407" s="1"/>
      <c r="V407" s="1"/>
      <c r="W407" s="1"/>
      <c r="X407" s="1"/>
      <c r="Y407" s="1"/>
      <c r="Z407" s="1"/>
      <c r="AA407" s="1"/>
      <c r="AB407" s="1"/>
    </row>
    <row r="408" spans="1:28" x14ac:dyDescent="0.25">
      <c r="A408" s="1"/>
      <c r="B408" s="25"/>
      <c r="H408" s="1"/>
      <c r="I408" s="1"/>
      <c r="J408" s="1"/>
      <c r="K408" s="1"/>
      <c r="L408" s="1"/>
      <c r="M408" s="1"/>
      <c r="N408" s="1"/>
      <c r="O408" s="1"/>
      <c r="P408" s="1"/>
      <c r="Q408" s="1"/>
      <c r="R408" s="1"/>
      <c r="S408" s="1"/>
      <c r="T408" s="1"/>
      <c r="U408" s="1"/>
      <c r="V408" s="1"/>
      <c r="W408" s="1"/>
      <c r="X408" s="1"/>
      <c r="Y408" s="1"/>
      <c r="Z408" s="1"/>
      <c r="AA408" s="1"/>
      <c r="AB408" s="1"/>
    </row>
    <row r="409" spans="1:28" x14ac:dyDescent="0.25">
      <c r="A409" s="1"/>
      <c r="B409" s="25"/>
      <c r="H409" s="1"/>
      <c r="I409" s="1"/>
      <c r="J409" s="1"/>
      <c r="K409" s="1"/>
      <c r="L409" s="1"/>
      <c r="M409" s="1"/>
      <c r="N409" s="1"/>
      <c r="O409" s="1"/>
      <c r="P409" s="1"/>
      <c r="Q409" s="1"/>
      <c r="R409" s="1"/>
      <c r="S409" s="1"/>
      <c r="T409" s="1"/>
      <c r="U409" s="1"/>
      <c r="V409" s="1"/>
      <c r="W409" s="1"/>
      <c r="X409" s="1"/>
      <c r="Y409" s="1"/>
      <c r="Z409" s="1"/>
      <c r="AA409" s="1"/>
      <c r="AB409" s="1"/>
    </row>
    <row r="410" spans="1:28" x14ac:dyDescent="0.25">
      <c r="A410" s="1"/>
      <c r="B410" s="25"/>
      <c r="H410" s="1"/>
      <c r="I410" s="1"/>
      <c r="J410" s="1"/>
      <c r="K410" s="1"/>
      <c r="L410" s="1"/>
      <c r="M410" s="1"/>
      <c r="N410" s="1"/>
      <c r="O410" s="1"/>
      <c r="P410" s="1"/>
      <c r="Q410" s="1"/>
      <c r="R410" s="1"/>
      <c r="S410" s="1"/>
      <c r="T410" s="1"/>
      <c r="U410" s="1"/>
      <c r="V410" s="1"/>
      <c r="W410" s="1"/>
      <c r="X410" s="1"/>
      <c r="Y410" s="1"/>
      <c r="Z410" s="1"/>
      <c r="AA410" s="1"/>
      <c r="AB410" s="1"/>
    </row>
    <row r="411" spans="1:28" x14ac:dyDescent="0.25">
      <c r="A411" s="1"/>
      <c r="B411" s="25"/>
      <c r="H411" s="1"/>
      <c r="I411" s="1"/>
      <c r="J411" s="1"/>
      <c r="K411" s="1"/>
      <c r="L411" s="1"/>
      <c r="M411" s="1"/>
      <c r="N411" s="1"/>
      <c r="O411" s="1"/>
      <c r="P411" s="1"/>
      <c r="Q411" s="1"/>
      <c r="R411" s="1"/>
      <c r="S411" s="1"/>
      <c r="T411" s="1"/>
      <c r="U411" s="1"/>
      <c r="V411" s="1"/>
      <c r="W411" s="1"/>
      <c r="X411" s="1"/>
      <c r="Y411" s="1"/>
      <c r="Z411" s="1"/>
      <c r="AA411" s="1"/>
      <c r="AB411" s="1"/>
    </row>
    <row r="412" spans="1:28" x14ac:dyDescent="0.25">
      <c r="A412" s="1"/>
      <c r="B412" s="25"/>
      <c r="H412" s="1"/>
      <c r="I412" s="1"/>
      <c r="J412" s="1"/>
      <c r="K412" s="1"/>
      <c r="L412" s="1"/>
      <c r="M412" s="1"/>
      <c r="N412" s="1"/>
      <c r="O412" s="1"/>
      <c r="P412" s="1"/>
      <c r="Q412" s="1"/>
      <c r="R412" s="1"/>
      <c r="S412" s="1"/>
      <c r="T412" s="1"/>
      <c r="U412" s="1"/>
      <c r="V412" s="1"/>
      <c r="W412" s="1"/>
      <c r="X412" s="1"/>
      <c r="Y412" s="1"/>
      <c r="Z412" s="1"/>
      <c r="AA412" s="1"/>
      <c r="AB412" s="1"/>
    </row>
    <row r="413" spans="1:28" x14ac:dyDescent="0.25">
      <c r="A413" s="1"/>
      <c r="B413" s="25"/>
      <c r="H413" s="1"/>
      <c r="I413" s="1"/>
      <c r="J413" s="1"/>
      <c r="K413" s="1"/>
      <c r="L413" s="1"/>
      <c r="M413" s="1"/>
      <c r="N413" s="1"/>
      <c r="O413" s="1"/>
      <c r="P413" s="1"/>
      <c r="Q413" s="1"/>
      <c r="R413" s="1"/>
      <c r="S413" s="1"/>
      <c r="T413" s="1"/>
      <c r="U413" s="1"/>
      <c r="V413" s="1"/>
      <c r="W413" s="1"/>
      <c r="X413" s="1"/>
      <c r="Y413" s="1"/>
      <c r="Z413" s="1"/>
      <c r="AA413" s="1"/>
      <c r="AB413" s="1"/>
    </row>
    <row r="414" spans="1:28" x14ac:dyDescent="0.25">
      <c r="A414" s="1"/>
      <c r="B414" s="25"/>
      <c r="H414" s="1"/>
      <c r="I414" s="1"/>
      <c r="J414" s="1"/>
      <c r="K414" s="1"/>
      <c r="L414" s="1"/>
      <c r="M414" s="1"/>
      <c r="N414" s="1"/>
      <c r="O414" s="1"/>
      <c r="P414" s="1"/>
      <c r="Q414" s="1"/>
      <c r="R414" s="1"/>
      <c r="S414" s="1"/>
      <c r="T414" s="1"/>
      <c r="U414" s="1"/>
      <c r="V414" s="1"/>
      <c r="W414" s="1"/>
      <c r="X414" s="1"/>
      <c r="Y414" s="1"/>
      <c r="Z414" s="1"/>
      <c r="AA414" s="1"/>
      <c r="AB414" s="1"/>
    </row>
    <row r="415" spans="1:28" x14ac:dyDescent="0.25">
      <c r="A415" s="1"/>
      <c r="B415" s="25"/>
      <c r="H415" s="1"/>
      <c r="I415" s="1"/>
      <c r="J415" s="1"/>
      <c r="K415" s="1"/>
      <c r="L415" s="1"/>
      <c r="M415" s="1"/>
      <c r="N415" s="1"/>
      <c r="O415" s="1"/>
      <c r="P415" s="1"/>
      <c r="Q415" s="1"/>
      <c r="R415" s="1"/>
      <c r="S415" s="1"/>
      <c r="T415" s="1"/>
      <c r="U415" s="1"/>
      <c r="V415" s="1"/>
      <c r="W415" s="1"/>
      <c r="X415" s="1"/>
      <c r="Y415" s="1"/>
      <c r="Z415" s="1"/>
      <c r="AA415" s="1"/>
      <c r="AB415" s="1"/>
    </row>
    <row r="416" spans="1:28" x14ac:dyDescent="0.25">
      <c r="A416" s="1"/>
      <c r="B416" s="25"/>
      <c r="H416" s="1"/>
      <c r="I416" s="1"/>
      <c r="J416" s="1"/>
      <c r="K416" s="1"/>
      <c r="L416" s="1"/>
      <c r="M416" s="1"/>
      <c r="N416" s="1"/>
      <c r="O416" s="1"/>
      <c r="P416" s="1"/>
      <c r="Q416" s="1"/>
      <c r="R416" s="1"/>
      <c r="S416" s="1"/>
      <c r="T416" s="1"/>
      <c r="U416" s="1"/>
      <c r="V416" s="1"/>
      <c r="W416" s="1"/>
      <c r="X416" s="1"/>
      <c r="Y416" s="1"/>
      <c r="Z416" s="1"/>
      <c r="AA416" s="1"/>
      <c r="AB416" s="1"/>
    </row>
    <row r="417" spans="1:28" x14ac:dyDescent="0.25">
      <c r="A417" s="1"/>
      <c r="B417" s="25"/>
      <c r="H417" s="1"/>
      <c r="I417" s="1"/>
      <c r="J417" s="1"/>
      <c r="K417" s="1"/>
      <c r="L417" s="1"/>
      <c r="M417" s="1"/>
      <c r="N417" s="1"/>
      <c r="O417" s="1"/>
      <c r="P417" s="1"/>
      <c r="Q417" s="1"/>
      <c r="R417" s="1"/>
      <c r="S417" s="1"/>
      <c r="T417" s="1"/>
      <c r="U417" s="1"/>
      <c r="V417" s="1"/>
      <c r="W417" s="1"/>
      <c r="X417" s="1"/>
      <c r="Y417" s="1"/>
      <c r="Z417" s="1"/>
      <c r="AA417" s="1"/>
      <c r="AB417" s="1"/>
    </row>
    <row r="418" spans="1:28" x14ac:dyDescent="0.25">
      <c r="A418" s="1"/>
      <c r="B418" s="25"/>
      <c r="H418" s="1"/>
      <c r="I418" s="1"/>
      <c r="J418" s="1"/>
      <c r="K418" s="1"/>
      <c r="L418" s="1"/>
      <c r="M418" s="1"/>
      <c r="N418" s="1"/>
      <c r="O418" s="1"/>
      <c r="P418" s="1"/>
      <c r="Q418" s="1"/>
      <c r="R418" s="1"/>
      <c r="S418" s="1"/>
      <c r="T418" s="1"/>
      <c r="U418" s="1"/>
      <c r="V418" s="1"/>
      <c r="W418" s="1"/>
      <c r="X418" s="1"/>
      <c r="Y418" s="1"/>
      <c r="Z418" s="1"/>
      <c r="AA418" s="1"/>
      <c r="AB418" s="1"/>
    </row>
    <row r="419" spans="1:28" x14ac:dyDescent="0.25">
      <c r="A419" s="1"/>
      <c r="B419" s="25"/>
      <c r="H419" s="1"/>
      <c r="I419" s="1"/>
      <c r="J419" s="1"/>
      <c r="K419" s="1"/>
      <c r="L419" s="1"/>
      <c r="M419" s="1"/>
      <c r="N419" s="1"/>
      <c r="O419" s="1"/>
      <c r="P419" s="1"/>
      <c r="Q419" s="1"/>
      <c r="R419" s="1"/>
      <c r="S419" s="1"/>
      <c r="T419" s="1"/>
      <c r="U419" s="1"/>
      <c r="V419" s="1"/>
      <c r="W419" s="1"/>
      <c r="X419" s="1"/>
      <c r="Y419" s="1"/>
      <c r="Z419" s="1"/>
      <c r="AA419" s="1"/>
      <c r="AB419" s="1"/>
    </row>
    <row r="420" spans="1:28" x14ac:dyDescent="0.25">
      <c r="A420" s="1"/>
      <c r="B420" s="25"/>
      <c r="H420" s="1"/>
      <c r="I420" s="1"/>
      <c r="J420" s="1"/>
      <c r="K420" s="1"/>
      <c r="L420" s="1"/>
      <c r="M420" s="1"/>
      <c r="N420" s="1"/>
      <c r="O420" s="1"/>
      <c r="P420" s="1"/>
      <c r="Q420" s="1"/>
      <c r="R420" s="1"/>
      <c r="S420" s="1"/>
      <c r="T420" s="1"/>
      <c r="U420" s="1"/>
      <c r="V420" s="1"/>
      <c r="W420" s="1"/>
      <c r="X420" s="1"/>
      <c r="Y420" s="1"/>
      <c r="Z420" s="1"/>
      <c r="AA420" s="1"/>
      <c r="AB420" s="1"/>
    </row>
    <row r="421" spans="1:28" x14ac:dyDescent="0.25">
      <c r="A421" s="1"/>
      <c r="B421" s="25"/>
      <c r="H421" s="1"/>
      <c r="I421" s="1"/>
      <c r="J421" s="1"/>
      <c r="K421" s="1"/>
      <c r="L421" s="1"/>
      <c r="M421" s="1"/>
      <c r="N421" s="1"/>
      <c r="O421" s="1"/>
      <c r="P421" s="1"/>
      <c r="Q421" s="1"/>
      <c r="R421" s="1"/>
      <c r="S421" s="1"/>
      <c r="T421" s="1"/>
      <c r="U421" s="1"/>
      <c r="V421" s="1"/>
      <c r="W421" s="1"/>
      <c r="X421" s="1"/>
      <c r="Y421" s="1"/>
      <c r="Z421" s="1"/>
      <c r="AA421" s="1"/>
      <c r="AB421" s="1"/>
    </row>
    <row r="422" spans="1:28" x14ac:dyDescent="0.25">
      <c r="A422" s="1"/>
      <c r="B422" s="25"/>
      <c r="H422" s="1"/>
      <c r="I422" s="1"/>
      <c r="J422" s="1"/>
      <c r="K422" s="1"/>
      <c r="L422" s="1"/>
      <c r="M422" s="1"/>
      <c r="N422" s="1"/>
      <c r="O422" s="1"/>
      <c r="P422" s="1"/>
      <c r="Q422" s="1"/>
      <c r="R422" s="1"/>
      <c r="S422" s="1"/>
      <c r="T422" s="1"/>
      <c r="U422" s="1"/>
      <c r="V422" s="1"/>
      <c r="W422" s="1"/>
      <c r="X422" s="1"/>
      <c r="Y422" s="1"/>
      <c r="Z422" s="1"/>
      <c r="AA422" s="1"/>
      <c r="AB422" s="1"/>
    </row>
    <row r="423" spans="1:28" x14ac:dyDescent="0.25">
      <c r="A423" s="1"/>
      <c r="B423" s="25"/>
      <c r="H423" s="1"/>
      <c r="I423" s="1"/>
      <c r="J423" s="1"/>
      <c r="K423" s="1"/>
      <c r="L423" s="1"/>
      <c r="M423" s="1"/>
      <c r="N423" s="1"/>
      <c r="O423" s="1"/>
      <c r="P423" s="1"/>
      <c r="Q423" s="1"/>
      <c r="R423" s="1"/>
      <c r="S423" s="1"/>
      <c r="T423" s="1"/>
      <c r="U423" s="1"/>
      <c r="V423" s="1"/>
      <c r="W423" s="1"/>
      <c r="X423" s="1"/>
      <c r="Y423" s="1"/>
      <c r="Z423" s="1"/>
      <c r="AA423" s="1"/>
      <c r="AB423" s="1"/>
    </row>
    <row r="424" spans="1:28" x14ac:dyDescent="0.25">
      <c r="A424" s="1"/>
      <c r="B424" s="25"/>
      <c r="H424" s="1"/>
      <c r="I424" s="1"/>
      <c r="J424" s="1"/>
      <c r="K424" s="1"/>
      <c r="L424" s="1"/>
      <c r="M424" s="1"/>
      <c r="N424" s="1"/>
      <c r="O424" s="1"/>
      <c r="P424" s="1"/>
      <c r="Q424" s="1"/>
      <c r="R424" s="1"/>
      <c r="S424" s="1"/>
      <c r="T424" s="1"/>
      <c r="U424" s="1"/>
      <c r="V424" s="1"/>
      <c r="W424" s="1"/>
      <c r="X424" s="1"/>
      <c r="Y424" s="1"/>
      <c r="Z424" s="1"/>
      <c r="AA424" s="1"/>
      <c r="AB424" s="1"/>
    </row>
    <row r="425" spans="1:28" x14ac:dyDescent="0.25">
      <c r="A425" s="1"/>
      <c r="B425" s="25"/>
      <c r="H425" s="1"/>
      <c r="I425" s="1"/>
      <c r="J425" s="1"/>
      <c r="K425" s="1"/>
      <c r="L425" s="1"/>
      <c r="M425" s="1"/>
      <c r="N425" s="1"/>
      <c r="O425" s="1"/>
      <c r="P425" s="1"/>
      <c r="Q425" s="1"/>
      <c r="R425" s="1"/>
      <c r="S425" s="1"/>
      <c r="T425" s="1"/>
      <c r="U425" s="1"/>
      <c r="V425" s="1"/>
      <c r="W425" s="1"/>
      <c r="X425" s="1"/>
      <c r="Y425" s="1"/>
      <c r="Z425" s="1"/>
      <c r="AA425" s="1"/>
      <c r="AB425" s="1"/>
    </row>
    <row r="426" spans="1:28" x14ac:dyDescent="0.25">
      <c r="A426" s="1"/>
      <c r="B426" s="25"/>
      <c r="H426" s="1"/>
      <c r="I426" s="1"/>
      <c r="J426" s="1"/>
      <c r="K426" s="1"/>
      <c r="L426" s="1"/>
      <c r="M426" s="1"/>
      <c r="N426" s="1"/>
      <c r="O426" s="1"/>
      <c r="P426" s="1"/>
      <c r="Q426" s="1"/>
      <c r="R426" s="1"/>
      <c r="S426" s="1"/>
      <c r="T426" s="1"/>
      <c r="U426" s="1"/>
      <c r="V426" s="1"/>
      <c r="W426" s="1"/>
      <c r="X426" s="1"/>
      <c r="Y426" s="1"/>
      <c r="Z426" s="1"/>
      <c r="AA426" s="1"/>
      <c r="AB426" s="1"/>
    </row>
    <row r="427" spans="1:28" x14ac:dyDescent="0.25">
      <c r="A427" s="1"/>
      <c r="B427" s="25"/>
      <c r="H427" s="1"/>
      <c r="I427" s="1"/>
      <c r="J427" s="1"/>
      <c r="K427" s="1"/>
      <c r="L427" s="1"/>
      <c r="M427" s="1"/>
      <c r="N427" s="1"/>
      <c r="O427" s="1"/>
      <c r="P427" s="1"/>
      <c r="Q427" s="1"/>
      <c r="R427" s="1"/>
      <c r="S427" s="1"/>
      <c r="T427" s="1"/>
      <c r="U427" s="1"/>
      <c r="V427" s="1"/>
      <c r="W427" s="1"/>
      <c r="X427" s="1"/>
      <c r="Y427" s="1"/>
      <c r="Z427" s="1"/>
      <c r="AA427" s="1"/>
      <c r="AB427" s="1"/>
    </row>
    <row r="428" spans="1:28" x14ac:dyDescent="0.25">
      <c r="A428" s="1"/>
      <c r="B428" s="25"/>
      <c r="H428" s="1"/>
      <c r="I428" s="1"/>
      <c r="J428" s="1"/>
      <c r="K428" s="1"/>
      <c r="L428" s="1"/>
      <c r="M428" s="1"/>
      <c r="N428" s="1"/>
      <c r="O428" s="1"/>
      <c r="P428" s="1"/>
      <c r="Q428" s="1"/>
      <c r="R428" s="1"/>
      <c r="S428" s="1"/>
      <c r="T428" s="1"/>
      <c r="U428" s="1"/>
      <c r="V428" s="1"/>
      <c r="W428" s="1"/>
      <c r="X428" s="1"/>
      <c r="Y428" s="1"/>
      <c r="Z428" s="1"/>
      <c r="AA428" s="1"/>
      <c r="AB428" s="1"/>
    </row>
    <row r="429" spans="1:28" x14ac:dyDescent="0.25">
      <c r="A429" s="1"/>
      <c r="B429" s="25"/>
      <c r="H429" s="1"/>
      <c r="I429" s="1"/>
      <c r="J429" s="1"/>
      <c r="K429" s="1"/>
      <c r="L429" s="1"/>
      <c r="M429" s="1"/>
      <c r="N429" s="1"/>
      <c r="O429" s="1"/>
      <c r="P429" s="1"/>
      <c r="Q429" s="1"/>
      <c r="R429" s="1"/>
      <c r="S429" s="1"/>
      <c r="T429" s="1"/>
      <c r="U429" s="1"/>
      <c r="V429" s="1"/>
      <c r="W429" s="1"/>
      <c r="X429" s="1"/>
      <c r="Y429" s="1"/>
      <c r="Z429" s="1"/>
      <c r="AA429" s="1"/>
      <c r="AB429" s="1"/>
    </row>
    <row r="430" spans="1:28" x14ac:dyDescent="0.25">
      <c r="A430" s="1"/>
      <c r="B430" s="25"/>
      <c r="H430" s="1"/>
      <c r="I430" s="1"/>
      <c r="J430" s="1"/>
      <c r="K430" s="1"/>
      <c r="L430" s="1"/>
      <c r="M430" s="1"/>
      <c r="N430" s="1"/>
      <c r="O430" s="1"/>
      <c r="P430" s="1"/>
      <c r="Q430" s="1"/>
      <c r="R430" s="1"/>
      <c r="S430" s="1"/>
      <c r="T430" s="1"/>
      <c r="U430" s="1"/>
      <c r="V430" s="1"/>
      <c r="W430" s="1"/>
      <c r="X430" s="1"/>
      <c r="Y430" s="1"/>
      <c r="Z430" s="1"/>
      <c r="AA430" s="1"/>
      <c r="AB430" s="1"/>
    </row>
    <row r="431" spans="1:28" x14ac:dyDescent="0.25">
      <c r="A431" s="1"/>
      <c r="B431" s="25"/>
      <c r="H431" s="1"/>
      <c r="I431" s="1"/>
      <c r="J431" s="1"/>
      <c r="K431" s="1"/>
      <c r="L431" s="1"/>
      <c r="M431" s="1"/>
      <c r="N431" s="1"/>
      <c r="O431" s="1"/>
      <c r="P431" s="1"/>
      <c r="Q431" s="1"/>
      <c r="R431" s="1"/>
      <c r="S431" s="1"/>
      <c r="T431" s="1"/>
      <c r="U431" s="1"/>
      <c r="V431" s="1"/>
      <c r="W431" s="1"/>
      <c r="X431" s="1"/>
      <c r="Y431" s="1"/>
      <c r="Z431" s="1"/>
      <c r="AA431" s="1"/>
      <c r="AB431" s="1"/>
    </row>
    <row r="432" spans="1:28" x14ac:dyDescent="0.25">
      <c r="A432" s="1"/>
      <c r="B432" s="25"/>
      <c r="H432" s="1"/>
      <c r="I432" s="1"/>
      <c r="J432" s="1"/>
      <c r="K432" s="1"/>
      <c r="L432" s="1"/>
      <c r="M432" s="1"/>
      <c r="N432" s="1"/>
      <c r="O432" s="1"/>
      <c r="P432" s="1"/>
      <c r="Q432" s="1"/>
      <c r="R432" s="1"/>
      <c r="S432" s="1"/>
      <c r="T432" s="1"/>
      <c r="U432" s="1"/>
      <c r="V432" s="1"/>
      <c r="W432" s="1"/>
      <c r="X432" s="1"/>
      <c r="Y432" s="1"/>
      <c r="Z432" s="1"/>
      <c r="AA432" s="1"/>
      <c r="AB432" s="1"/>
    </row>
    <row r="433" spans="1:28" x14ac:dyDescent="0.25">
      <c r="A433" s="1"/>
      <c r="B433" s="25"/>
      <c r="H433" s="1"/>
      <c r="I433" s="1"/>
      <c r="J433" s="1"/>
      <c r="K433" s="1"/>
      <c r="L433" s="1"/>
      <c r="M433" s="1"/>
      <c r="N433" s="1"/>
      <c r="O433" s="1"/>
      <c r="P433" s="1"/>
      <c r="Q433" s="1"/>
      <c r="R433" s="1"/>
      <c r="S433" s="1"/>
      <c r="T433" s="1"/>
      <c r="U433" s="1"/>
      <c r="V433" s="1"/>
      <c r="W433" s="1"/>
      <c r="X433" s="1"/>
      <c r="Y433" s="1"/>
      <c r="Z433" s="1"/>
      <c r="AA433" s="1"/>
      <c r="AB433" s="1"/>
    </row>
    <row r="434" spans="1:28" x14ac:dyDescent="0.25">
      <c r="A434" s="1"/>
      <c r="B434" s="25"/>
      <c r="H434" s="1"/>
      <c r="I434" s="1"/>
      <c r="J434" s="1"/>
      <c r="K434" s="1"/>
      <c r="L434" s="1"/>
      <c r="M434" s="1"/>
      <c r="N434" s="1"/>
      <c r="O434" s="1"/>
      <c r="P434" s="1"/>
      <c r="Q434" s="1"/>
      <c r="R434" s="1"/>
      <c r="S434" s="1"/>
      <c r="T434" s="1"/>
      <c r="U434" s="1"/>
      <c r="V434" s="1"/>
      <c r="W434" s="1"/>
      <c r="X434" s="1"/>
      <c r="Y434" s="1"/>
      <c r="Z434" s="1"/>
      <c r="AA434" s="1"/>
      <c r="AB434" s="1"/>
    </row>
    <row r="435" spans="1:28" x14ac:dyDescent="0.25">
      <c r="A435" s="1"/>
      <c r="B435" s="25"/>
      <c r="H435" s="1"/>
      <c r="I435" s="1"/>
      <c r="J435" s="1"/>
      <c r="K435" s="1"/>
      <c r="L435" s="1"/>
      <c r="M435" s="1"/>
      <c r="N435" s="1"/>
      <c r="O435" s="1"/>
      <c r="P435" s="1"/>
      <c r="Q435" s="1"/>
      <c r="R435" s="1"/>
      <c r="S435" s="1"/>
      <c r="T435" s="1"/>
      <c r="U435" s="1"/>
      <c r="V435" s="1"/>
      <c r="W435" s="1"/>
      <c r="X435" s="1"/>
      <c r="Y435" s="1"/>
      <c r="Z435" s="1"/>
      <c r="AA435" s="1"/>
      <c r="AB435" s="1"/>
    </row>
    <row r="436" spans="1:28" x14ac:dyDescent="0.25">
      <c r="A436" s="1"/>
      <c r="B436" s="25"/>
      <c r="H436" s="1"/>
      <c r="I436" s="1"/>
      <c r="J436" s="1"/>
      <c r="K436" s="1"/>
      <c r="L436" s="1"/>
      <c r="M436" s="1"/>
      <c r="N436" s="1"/>
      <c r="O436" s="1"/>
      <c r="P436" s="1"/>
      <c r="Q436" s="1"/>
      <c r="R436" s="1"/>
      <c r="S436" s="1"/>
      <c r="T436" s="1"/>
      <c r="U436" s="1"/>
      <c r="V436" s="1"/>
      <c r="W436" s="1"/>
      <c r="X436" s="1"/>
      <c r="Y436" s="1"/>
      <c r="Z436" s="1"/>
      <c r="AA436" s="1"/>
      <c r="AB436" s="1"/>
    </row>
    <row r="437" spans="1:28" x14ac:dyDescent="0.25">
      <c r="A437" s="1"/>
      <c r="B437" s="25"/>
      <c r="H437" s="1"/>
      <c r="I437" s="1"/>
      <c r="J437" s="1"/>
      <c r="K437" s="1"/>
      <c r="L437" s="1"/>
      <c r="M437" s="1"/>
      <c r="N437" s="1"/>
      <c r="O437" s="1"/>
      <c r="P437" s="1"/>
      <c r="Q437" s="1"/>
      <c r="R437" s="1"/>
      <c r="S437" s="1"/>
      <c r="T437" s="1"/>
      <c r="U437" s="1"/>
      <c r="V437" s="1"/>
      <c r="W437" s="1"/>
      <c r="X437" s="1"/>
      <c r="Y437" s="1"/>
      <c r="Z437" s="1"/>
      <c r="AA437" s="1"/>
      <c r="AB437" s="1"/>
    </row>
    <row r="438" spans="1:28" x14ac:dyDescent="0.25">
      <c r="A438" s="1"/>
      <c r="B438" s="25"/>
      <c r="H438" s="1"/>
      <c r="I438" s="1"/>
      <c r="J438" s="1"/>
      <c r="K438" s="1"/>
      <c r="L438" s="1"/>
      <c r="M438" s="1"/>
      <c r="N438" s="1"/>
      <c r="O438" s="1"/>
      <c r="P438" s="1"/>
      <c r="Q438" s="1"/>
      <c r="R438" s="1"/>
      <c r="S438" s="1"/>
      <c r="T438" s="1"/>
      <c r="U438" s="1"/>
      <c r="V438" s="1"/>
      <c r="W438" s="1"/>
      <c r="X438" s="1"/>
      <c r="Y438" s="1"/>
      <c r="Z438" s="1"/>
      <c r="AA438" s="1"/>
      <c r="AB438" s="1"/>
    </row>
    <row r="439" spans="1:28" x14ac:dyDescent="0.25">
      <c r="A439" s="1"/>
      <c r="B439" s="25"/>
      <c r="H439" s="1"/>
      <c r="I439" s="1"/>
      <c r="J439" s="1"/>
      <c r="K439" s="1"/>
      <c r="L439" s="1"/>
      <c r="M439" s="1"/>
      <c r="N439" s="1"/>
      <c r="O439" s="1"/>
      <c r="P439" s="1"/>
      <c r="Q439" s="1"/>
      <c r="R439" s="1"/>
      <c r="S439" s="1"/>
      <c r="T439" s="1"/>
      <c r="U439" s="1"/>
      <c r="V439" s="1"/>
      <c r="W439" s="1"/>
      <c r="X439" s="1"/>
      <c r="Y439" s="1"/>
      <c r="Z439" s="1"/>
      <c r="AA439" s="1"/>
      <c r="AB439" s="1"/>
    </row>
    <row r="440" spans="1:28" x14ac:dyDescent="0.25">
      <c r="A440" s="1"/>
      <c r="B440" s="25"/>
      <c r="H440" s="1"/>
      <c r="I440" s="1"/>
      <c r="J440" s="1"/>
      <c r="K440" s="1"/>
      <c r="L440" s="1"/>
      <c r="M440" s="1"/>
      <c r="N440" s="1"/>
      <c r="O440" s="1"/>
      <c r="P440" s="1"/>
      <c r="Q440" s="1"/>
      <c r="R440" s="1"/>
      <c r="S440" s="1"/>
      <c r="T440" s="1"/>
      <c r="U440" s="1"/>
      <c r="V440" s="1"/>
      <c r="W440" s="1"/>
      <c r="X440" s="1"/>
      <c r="Y440" s="1"/>
      <c r="Z440" s="1"/>
      <c r="AA440" s="1"/>
      <c r="AB440" s="1"/>
    </row>
    <row r="441" spans="1:28" x14ac:dyDescent="0.25">
      <c r="A441" s="1"/>
      <c r="B441" s="25"/>
      <c r="H441" s="1"/>
      <c r="I441" s="1"/>
      <c r="J441" s="1"/>
      <c r="K441" s="1"/>
      <c r="L441" s="1"/>
      <c r="M441" s="1"/>
      <c r="N441" s="1"/>
      <c r="O441" s="1"/>
      <c r="P441" s="1"/>
      <c r="Q441" s="1"/>
      <c r="R441" s="1"/>
      <c r="S441" s="1"/>
      <c r="T441" s="1"/>
      <c r="U441" s="1"/>
      <c r="V441" s="1"/>
      <c r="W441" s="1"/>
      <c r="X441" s="1"/>
      <c r="Y441" s="1"/>
      <c r="Z441" s="1"/>
      <c r="AA441" s="1"/>
      <c r="AB441" s="1"/>
    </row>
    <row r="442" spans="1:28" x14ac:dyDescent="0.25">
      <c r="A442" s="1"/>
      <c r="B442" s="25"/>
      <c r="H442" s="1"/>
      <c r="I442" s="1"/>
      <c r="J442" s="1"/>
      <c r="K442" s="1"/>
      <c r="L442" s="1"/>
      <c r="M442" s="1"/>
      <c r="N442" s="1"/>
      <c r="O442" s="1"/>
      <c r="P442" s="1"/>
      <c r="Q442" s="1"/>
      <c r="R442" s="1"/>
      <c r="S442" s="1"/>
      <c r="T442" s="1"/>
      <c r="U442" s="1"/>
      <c r="V442" s="1"/>
      <c r="W442" s="1"/>
      <c r="X442" s="1"/>
      <c r="Y442" s="1"/>
      <c r="Z442" s="1"/>
      <c r="AA442" s="1"/>
      <c r="AB442" s="1"/>
    </row>
    <row r="443" spans="1:28" x14ac:dyDescent="0.25">
      <c r="A443" s="1"/>
      <c r="B443" s="25"/>
      <c r="H443" s="1"/>
      <c r="I443" s="1"/>
      <c r="J443" s="1"/>
      <c r="K443" s="1"/>
      <c r="L443" s="1"/>
      <c r="M443" s="1"/>
      <c r="N443" s="1"/>
      <c r="O443" s="1"/>
      <c r="P443" s="1"/>
      <c r="Q443" s="1"/>
      <c r="R443" s="1"/>
      <c r="S443" s="1"/>
      <c r="T443" s="1"/>
      <c r="U443" s="1"/>
      <c r="V443" s="1"/>
      <c r="W443" s="1"/>
      <c r="X443" s="1"/>
      <c r="Y443" s="1"/>
      <c r="Z443" s="1"/>
      <c r="AA443" s="1"/>
      <c r="AB443" s="1"/>
    </row>
    <row r="444" spans="1:28" x14ac:dyDescent="0.25">
      <c r="A444" s="1"/>
      <c r="B444" s="25"/>
      <c r="H444" s="1"/>
      <c r="I444" s="1"/>
      <c r="J444" s="1"/>
      <c r="K444" s="1"/>
      <c r="L444" s="1"/>
      <c r="M444" s="1"/>
      <c r="N444" s="1"/>
      <c r="O444" s="1"/>
      <c r="P444" s="1"/>
      <c r="Q444" s="1"/>
      <c r="R444" s="1"/>
      <c r="S444" s="1"/>
      <c r="T444" s="1"/>
      <c r="U444" s="1"/>
      <c r="V444" s="1"/>
      <c r="W444" s="1"/>
      <c r="X444" s="1"/>
      <c r="Y444" s="1"/>
      <c r="Z444" s="1"/>
      <c r="AA444" s="1"/>
      <c r="AB444" s="1"/>
    </row>
    <row r="445" spans="1:28" x14ac:dyDescent="0.25">
      <c r="A445" s="1"/>
      <c r="B445" s="22"/>
      <c r="C445" s="22"/>
      <c r="D445" s="22"/>
      <c r="E445" s="22"/>
      <c r="F445" s="22"/>
      <c r="G445" s="1"/>
      <c r="H445" s="1"/>
      <c r="I445" s="1"/>
      <c r="J445" s="1"/>
      <c r="K445" s="1"/>
      <c r="L445" s="1"/>
      <c r="M445" s="1"/>
      <c r="N445" s="1"/>
      <c r="O445" s="1"/>
      <c r="P445" s="1"/>
      <c r="Q445" s="1"/>
      <c r="R445" s="1"/>
      <c r="S445" s="1"/>
      <c r="T445" s="1"/>
      <c r="U445" s="1"/>
      <c r="V445" s="1"/>
      <c r="W445" s="1"/>
      <c r="X445" s="1"/>
      <c r="Y445" s="1"/>
      <c r="Z445" s="1"/>
      <c r="AA445" s="1"/>
      <c r="AB445" s="1"/>
    </row>
    <row r="446" spans="1:28" x14ac:dyDescent="0.25">
      <c r="A446" s="1"/>
      <c r="B446" s="22"/>
      <c r="C446" s="22"/>
      <c r="D446" s="22"/>
      <c r="E446" s="22"/>
      <c r="F446" s="22"/>
      <c r="G446" s="1"/>
      <c r="H446" s="1"/>
      <c r="I446" s="1"/>
      <c r="J446" s="1"/>
      <c r="K446" s="1"/>
      <c r="L446" s="1"/>
      <c r="M446" s="1"/>
      <c r="N446" s="1"/>
      <c r="O446" s="1"/>
      <c r="P446" s="1"/>
      <c r="Q446" s="1"/>
      <c r="R446" s="1"/>
      <c r="S446" s="1"/>
      <c r="T446" s="1"/>
      <c r="U446" s="1"/>
      <c r="V446" s="1"/>
      <c r="W446" s="1"/>
      <c r="X446" s="1"/>
      <c r="Y446" s="1"/>
      <c r="Z446" s="1"/>
      <c r="AA446" s="1"/>
      <c r="AB446" s="1"/>
    </row>
    <row r="447" spans="1:28" x14ac:dyDescent="0.25">
      <c r="A447" s="1"/>
      <c r="B447" s="22"/>
      <c r="C447" s="22"/>
      <c r="D447" s="22"/>
      <c r="E447" s="22"/>
      <c r="F447" s="22"/>
      <c r="G447" s="1"/>
      <c r="H447" s="1"/>
      <c r="I447" s="1"/>
      <c r="J447" s="1"/>
      <c r="K447" s="1"/>
      <c r="L447" s="1"/>
      <c r="M447" s="1"/>
      <c r="N447" s="1"/>
      <c r="O447" s="1"/>
      <c r="P447" s="1"/>
      <c r="Q447" s="1"/>
      <c r="R447" s="1"/>
      <c r="S447" s="1"/>
      <c r="T447" s="1"/>
      <c r="U447" s="1"/>
      <c r="V447" s="1"/>
      <c r="W447" s="1"/>
      <c r="X447" s="1"/>
      <c r="Y447" s="1"/>
      <c r="Z447" s="1"/>
      <c r="AA447" s="1"/>
      <c r="AB447" s="1"/>
    </row>
    <row r="448" spans="1:28" x14ac:dyDescent="0.25">
      <c r="A448" s="1"/>
      <c r="B448" s="22"/>
      <c r="C448" s="22"/>
      <c r="D448" s="22"/>
      <c r="E448" s="22"/>
      <c r="F448" s="22"/>
      <c r="G448" s="1"/>
      <c r="H448" s="1"/>
      <c r="I448" s="1"/>
      <c r="J448" s="1"/>
      <c r="K448" s="1"/>
      <c r="L448" s="1"/>
      <c r="M448" s="1"/>
      <c r="N448" s="1"/>
      <c r="O448" s="1"/>
      <c r="P448" s="1"/>
      <c r="Q448" s="1"/>
      <c r="R448" s="1"/>
      <c r="S448" s="1"/>
      <c r="T448" s="1"/>
      <c r="U448" s="1"/>
      <c r="V448" s="1"/>
      <c r="W448" s="1"/>
      <c r="X448" s="1"/>
      <c r="Y448" s="1"/>
      <c r="Z448" s="1"/>
      <c r="AA448" s="1"/>
      <c r="AB448" s="1"/>
    </row>
    <row r="449" spans="1:28" x14ac:dyDescent="0.25">
      <c r="A449" s="1"/>
      <c r="B449" s="22"/>
      <c r="C449" s="22"/>
      <c r="D449" s="22"/>
      <c r="E449" s="22"/>
      <c r="F449" s="22"/>
      <c r="G449" s="1"/>
      <c r="H449" s="1"/>
      <c r="I449" s="1"/>
      <c r="J449" s="1"/>
      <c r="K449" s="1"/>
      <c r="L449" s="1"/>
      <c r="M449" s="1"/>
      <c r="N449" s="1"/>
      <c r="O449" s="1"/>
      <c r="P449" s="1"/>
      <c r="Q449" s="1"/>
      <c r="R449" s="1"/>
      <c r="S449" s="1"/>
      <c r="T449" s="1"/>
      <c r="U449" s="1"/>
      <c r="V449" s="1"/>
      <c r="W449" s="1"/>
      <c r="X449" s="1"/>
      <c r="Y449" s="1"/>
      <c r="Z449" s="1"/>
      <c r="AA449" s="1"/>
      <c r="AB449" s="1"/>
    </row>
    <row r="450" spans="1:28" x14ac:dyDescent="0.25">
      <c r="A450" s="1"/>
      <c r="B450" s="22"/>
      <c r="C450" s="22"/>
      <c r="D450" s="22"/>
      <c r="E450" s="22"/>
      <c r="F450" s="22"/>
      <c r="G450" s="1"/>
      <c r="H450" s="1"/>
      <c r="I450" s="1"/>
      <c r="J450" s="1"/>
      <c r="K450" s="1"/>
      <c r="L450" s="1"/>
      <c r="M450" s="1"/>
      <c r="N450" s="1"/>
      <c r="O450" s="1"/>
      <c r="P450" s="1"/>
      <c r="Q450" s="1"/>
      <c r="R450" s="1"/>
      <c r="S450" s="1"/>
      <c r="T450" s="1"/>
      <c r="U450" s="1"/>
      <c r="V450" s="1"/>
      <c r="W450" s="1"/>
      <c r="X450" s="1"/>
      <c r="Y450" s="1"/>
      <c r="Z450" s="1"/>
      <c r="AA450" s="1"/>
      <c r="AB450" s="1"/>
    </row>
    <row r="451" spans="1:28" x14ac:dyDescent="0.25">
      <c r="A451" s="1"/>
      <c r="B451" s="22"/>
      <c r="C451" s="22"/>
      <c r="D451" s="22"/>
      <c r="E451" s="22"/>
      <c r="F451" s="22"/>
      <c r="G451" s="1"/>
      <c r="H451" s="1"/>
      <c r="I451" s="1"/>
      <c r="J451" s="1"/>
      <c r="K451" s="1"/>
      <c r="L451" s="1"/>
      <c r="M451" s="1"/>
      <c r="N451" s="1"/>
      <c r="O451" s="1"/>
      <c r="P451" s="1"/>
      <c r="Q451" s="1"/>
      <c r="R451" s="1"/>
      <c r="S451" s="1"/>
      <c r="T451" s="1"/>
      <c r="U451" s="1"/>
      <c r="V451" s="1"/>
      <c r="W451" s="1"/>
      <c r="X451" s="1"/>
      <c r="Y451" s="1"/>
      <c r="Z451" s="1"/>
      <c r="AA451" s="1"/>
      <c r="AB451" s="1"/>
    </row>
    <row r="452" spans="1:28" x14ac:dyDescent="0.25">
      <c r="A452" s="1"/>
      <c r="B452" s="22"/>
      <c r="C452" s="22"/>
      <c r="D452" s="22"/>
      <c r="E452" s="22"/>
      <c r="F452" s="22"/>
      <c r="G452" s="1"/>
      <c r="H452" s="1"/>
      <c r="I452" s="1"/>
      <c r="J452" s="1"/>
      <c r="K452" s="1"/>
      <c r="L452" s="1"/>
      <c r="M452" s="1"/>
      <c r="N452" s="1"/>
      <c r="O452" s="1"/>
      <c r="P452" s="1"/>
      <c r="Q452" s="1"/>
      <c r="R452" s="1"/>
      <c r="S452" s="1"/>
      <c r="T452" s="1"/>
      <c r="U452" s="1"/>
      <c r="V452" s="1"/>
      <c r="W452" s="1"/>
      <c r="X452" s="1"/>
      <c r="Y452" s="1"/>
      <c r="Z452" s="1"/>
      <c r="AA452" s="1"/>
      <c r="AB452" s="1"/>
    </row>
    <row r="453" spans="1:28" x14ac:dyDescent="0.25">
      <c r="A453" s="1"/>
      <c r="B453" s="22"/>
      <c r="C453" s="22"/>
      <c r="D453" s="22"/>
      <c r="E453" s="22"/>
      <c r="F453" s="22"/>
      <c r="G453" s="1"/>
      <c r="H453" s="1"/>
      <c r="I453" s="1"/>
      <c r="J453" s="1"/>
      <c r="K453" s="1"/>
      <c r="L453" s="1"/>
      <c r="M453" s="1"/>
      <c r="N453" s="1"/>
      <c r="O453" s="1"/>
      <c r="P453" s="1"/>
      <c r="Q453" s="1"/>
      <c r="R453" s="1"/>
      <c r="S453" s="1"/>
      <c r="T453" s="1"/>
      <c r="U453" s="1"/>
      <c r="V453" s="1"/>
      <c r="W453" s="1"/>
      <c r="X453" s="1"/>
      <c r="Y453" s="1"/>
      <c r="Z453" s="1"/>
      <c r="AA453" s="1"/>
      <c r="AB453" s="1"/>
    </row>
    <row r="454" spans="1:28" x14ac:dyDescent="0.25">
      <c r="A454" s="1"/>
      <c r="B454" s="22"/>
      <c r="C454" s="22"/>
      <c r="D454" s="22"/>
      <c r="E454" s="22"/>
      <c r="F454" s="22"/>
      <c r="G454" s="1"/>
      <c r="H454" s="1"/>
      <c r="I454" s="1"/>
      <c r="J454" s="1"/>
      <c r="K454" s="1"/>
      <c r="L454" s="1"/>
      <c r="M454" s="1"/>
      <c r="N454" s="1"/>
      <c r="O454" s="1"/>
      <c r="P454" s="1"/>
      <c r="Q454" s="1"/>
      <c r="R454" s="1"/>
      <c r="S454" s="1"/>
      <c r="T454" s="1"/>
      <c r="U454" s="1"/>
      <c r="V454" s="1"/>
      <c r="W454" s="1"/>
      <c r="X454" s="1"/>
      <c r="Y454" s="1"/>
      <c r="Z454" s="1"/>
      <c r="AA454" s="1"/>
      <c r="AB454" s="1"/>
    </row>
    <row r="455" spans="1:28" x14ac:dyDescent="0.25">
      <c r="A455" s="1"/>
      <c r="B455" s="22"/>
      <c r="C455" s="22"/>
      <c r="D455" s="22"/>
      <c r="E455" s="22"/>
      <c r="F455" s="22"/>
      <c r="G455" s="1"/>
      <c r="H455" s="1"/>
      <c r="I455" s="1"/>
      <c r="J455" s="1"/>
      <c r="K455" s="1"/>
      <c r="L455" s="1"/>
      <c r="M455" s="1"/>
      <c r="N455" s="1"/>
      <c r="O455" s="1"/>
      <c r="P455" s="1"/>
      <c r="Q455" s="1"/>
      <c r="R455" s="1"/>
      <c r="S455" s="1"/>
      <c r="T455" s="1"/>
      <c r="U455" s="1"/>
      <c r="V455" s="1"/>
      <c r="W455" s="1"/>
      <c r="X455" s="1"/>
      <c r="Y455" s="1"/>
      <c r="Z455" s="1"/>
      <c r="AA455" s="1"/>
      <c r="AB455" s="1"/>
    </row>
    <row r="456" spans="1:28" x14ac:dyDescent="0.25">
      <c r="A456" s="1"/>
      <c r="B456" s="22"/>
      <c r="C456" s="22"/>
      <c r="D456" s="22"/>
      <c r="E456" s="22"/>
      <c r="F456" s="22"/>
      <c r="G456" s="1"/>
      <c r="H456" s="1"/>
      <c r="I456" s="1"/>
      <c r="J456" s="1"/>
      <c r="K456" s="1"/>
      <c r="L456" s="1"/>
      <c r="M456" s="1"/>
      <c r="N456" s="1"/>
      <c r="O456" s="1"/>
      <c r="P456" s="1"/>
      <c r="Q456" s="1"/>
      <c r="R456" s="1"/>
      <c r="S456" s="1"/>
      <c r="T456" s="1"/>
      <c r="U456" s="1"/>
      <c r="V456" s="1"/>
      <c r="W456" s="1"/>
      <c r="X456" s="1"/>
      <c r="Y456" s="1"/>
      <c r="Z456" s="1"/>
      <c r="AA456" s="1"/>
      <c r="AB456" s="1"/>
    </row>
    <row r="457" spans="1:28" x14ac:dyDescent="0.25">
      <c r="A457" s="1"/>
      <c r="B457" s="22"/>
      <c r="C457" s="22"/>
      <c r="D457" s="22"/>
      <c r="E457" s="22"/>
      <c r="F457" s="22"/>
      <c r="G457" s="1"/>
      <c r="H457" s="1"/>
      <c r="I457" s="1"/>
      <c r="J457" s="1"/>
      <c r="K457" s="1"/>
      <c r="L457" s="1"/>
      <c r="M457" s="1"/>
      <c r="N457" s="1"/>
      <c r="O457" s="1"/>
      <c r="P457" s="1"/>
      <c r="Q457" s="1"/>
      <c r="R457" s="1"/>
      <c r="S457" s="1"/>
      <c r="T457" s="1"/>
      <c r="U457" s="1"/>
      <c r="V457" s="1"/>
      <c r="W457" s="1"/>
      <c r="X457" s="1"/>
      <c r="Y457" s="1"/>
      <c r="Z457" s="1"/>
      <c r="AA457" s="1"/>
      <c r="AB457" s="1"/>
    </row>
    <row r="458" spans="1:28" x14ac:dyDescent="0.25">
      <c r="A458" s="1"/>
      <c r="B458" s="22"/>
      <c r="C458" s="22"/>
      <c r="D458" s="22"/>
      <c r="E458" s="22"/>
      <c r="F458" s="22"/>
      <c r="G458" s="1"/>
      <c r="H458" s="1"/>
      <c r="I458" s="1"/>
      <c r="J458" s="1"/>
      <c r="K458" s="1"/>
      <c r="L458" s="1"/>
      <c r="M458" s="1"/>
      <c r="N458" s="1"/>
      <c r="O458" s="1"/>
      <c r="P458" s="1"/>
      <c r="Q458" s="1"/>
      <c r="R458" s="1"/>
      <c r="S458" s="1"/>
      <c r="T458" s="1"/>
      <c r="U458" s="1"/>
      <c r="V458" s="1"/>
      <c r="W458" s="1"/>
      <c r="X458" s="1"/>
      <c r="Y458" s="1"/>
      <c r="Z458" s="1"/>
      <c r="AA458" s="1"/>
      <c r="AB458" s="1"/>
    </row>
    <row r="459" spans="1:28" x14ac:dyDescent="0.25">
      <c r="A459" s="1"/>
      <c r="B459" s="22"/>
      <c r="C459" s="22"/>
      <c r="D459" s="22"/>
      <c r="E459" s="22"/>
      <c r="F459" s="22"/>
      <c r="G459" s="1"/>
      <c r="H459" s="1"/>
      <c r="I459" s="1"/>
      <c r="J459" s="1"/>
      <c r="K459" s="1"/>
      <c r="L459" s="1"/>
      <c r="M459" s="1"/>
      <c r="N459" s="1"/>
      <c r="O459" s="1"/>
      <c r="P459" s="1"/>
      <c r="Q459" s="1"/>
      <c r="R459" s="1"/>
      <c r="S459" s="1"/>
      <c r="T459" s="1"/>
      <c r="U459" s="1"/>
      <c r="V459" s="1"/>
      <c r="W459" s="1"/>
      <c r="X459" s="1"/>
      <c r="Y459" s="1"/>
      <c r="Z459" s="1"/>
      <c r="AA459" s="1"/>
      <c r="AB459" s="1"/>
    </row>
    <row r="460" spans="1:28" x14ac:dyDescent="0.25">
      <c r="A460" s="1"/>
      <c r="B460" s="22"/>
      <c r="C460" s="22"/>
      <c r="D460" s="22"/>
      <c r="E460" s="22"/>
      <c r="F460" s="22"/>
      <c r="G460" s="1"/>
      <c r="H460" s="1"/>
      <c r="I460" s="1"/>
      <c r="J460" s="1"/>
      <c r="K460" s="1"/>
      <c r="L460" s="1"/>
      <c r="M460" s="1"/>
      <c r="N460" s="1"/>
      <c r="O460" s="1"/>
      <c r="P460" s="1"/>
      <c r="Q460" s="1"/>
      <c r="R460" s="1"/>
      <c r="S460" s="1"/>
      <c r="T460" s="1"/>
      <c r="U460" s="1"/>
      <c r="V460" s="1"/>
      <c r="W460" s="1"/>
      <c r="X460" s="1"/>
      <c r="Y460" s="1"/>
      <c r="Z460" s="1"/>
      <c r="AA460" s="1"/>
      <c r="AB460" s="1"/>
    </row>
    <row r="461" spans="1:28" x14ac:dyDescent="0.25">
      <c r="A461" s="1"/>
      <c r="B461" s="22"/>
      <c r="C461" s="22"/>
      <c r="D461" s="22"/>
      <c r="E461" s="22"/>
      <c r="F461" s="22"/>
      <c r="G461" s="1"/>
      <c r="H461" s="1"/>
      <c r="I461" s="1"/>
      <c r="J461" s="1"/>
      <c r="K461" s="1"/>
      <c r="L461" s="1"/>
      <c r="M461" s="1"/>
      <c r="N461" s="1"/>
      <c r="O461" s="1"/>
      <c r="P461" s="1"/>
      <c r="Q461" s="1"/>
      <c r="R461" s="1"/>
      <c r="S461" s="1"/>
      <c r="T461" s="1"/>
      <c r="U461" s="1"/>
      <c r="V461" s="1"/>
      <c r="W461" s="1"/>
      <c r="X461" s="1"/>
      <c r="Y461" s="1"/>
      <c r="Z461" s="1"/>
      <c r="AA461" s="1"/>
      <c r="AB461" s="1"/>
    </row>
    <row r="462" spans="1:28" x14ac:dyDescent="0.25">
      <c r="A462" s="1"/>
      <c r="B462" s="22"/>
      <c r="C462" s="22"/>
      <c r="D462" s="22"/>
      <c r="E462" s="22"/>
      <c r="F462" s="22"/>
      <c r="G462" s="1"/>
      <c r="H462" s="1"/>
      <c r="I462" s="1"/>
      <c r="J462" s="1"/>
      <c r="K462" s="1"/>
      <c r="L462" s="1"/>
      <c r="M462" s="1"/>
      <c r="N462" s="1"/>
      <c r="O462" s="1"/>
      <c r="P462" s="1"/>
      <c r="Q462" s="1"/>
      <c r="R462" s="1"/>
      <c r="S462" s="1"/>
      <c r="T462" s="1"/>
      <c r="U462" s="1"/>
      <c r="V462" s="1"/>
      <c r="W462" s="1"/>
      <c r="X462" s="1"/>
      <c r="Y462" s="1"/>
      <c r="Z462" s="1"/>
      <c r="AA462" s="1"/>
      <c r="AB462" s="1"/>
    </row>
    <row r="463" spans="1:28" x14ac:dyDescent="0.25">
      <c r="A463" s="1"/>
      <c r="B463" s="22"/>
      <c r="C463" s="22"/>
      <c r="D463" s="22"/>
      <c r="E463" s="22"/>
      <c r="F463" s="22"/>
      <c r="G463" s="1"/>
      <c r="H463" s="1"/>
      <c r="I463" s="1"/>
      <c r="J463" s="1"/>
      <c r="K463" s="1"/>
      <c r="L463" s="1"/>
      <c r="M463" s="1"/>
      <c r="N463" s="1"/>
      <c r="O463" s="1"/>
      <c r="P463" s="1"/>
      <c r="Q463" s="1"/>
      <c r="R463" s="1"/>
      <c r="S463" s="1"/>
      <c r="T463" s="1"/>
      <c r="U463" s="1"/>
      <c r="V463" s="1"/>
      <c r="W463" s="1"/>
      <c r="X463" s="1"/>
      <c r="Y463" s="1"/>
      <c r="Z463" s="1"/>
      <c r="AA463" s="1"/>
      <c r="AB463" s="1"/>
    </row>
    <row r="464" spans="1:28" x14ac:dyDescent="0.25">
      <c r="A464" s="1"/>
      <c r="B464" s="22"/>
      <c r="C464" s="22"/>
      <c r="D464" s="22"/>
      <c r="E464" s="22"/>
      <c r="F464" s="22"/>
      <c r="G464" s="1"/>
      <c r="H464" s="1"/>
      <c r="I464" s="1"/>
      <c r="J464" s="1"/>
      <c r="K464" s="1"/>
      <c r="L464" s="1"/>
      <c r="M464" s="1"/>
      <c r="N464" s="1"/>
      <c r="O464" s="1"/>
      <c r="P464" s="1"/>
      <c r="Q464" s="1"/>
      <c r="R464" s="1"/>
      <c r="S464" s="1"/>
      <c r="T464" s="1"/>
      <c r="U464" s="1"/>
      <c r="V464" s="1"/>
      <c r="W464" s="1"/>
      <c r="X464" s="1"/>
      <c r="Y464" s="1"/>
      <c r="Z464" s="1"/>
      <c r="AA464" s="1"/>
      <c r="AB464" s="1"/>
    </row>
    <row r="465" spans="1:28" x14ac:dyDescent="0.25">
      <c r="A465" s="1"/>
      <c r="B465" s="22"/>
      <c r="C465" s="22"/>
      <c r="D465" s="22"/>
      <c r="E465" s="22"/>
      <c r="F465" s="22"/>
      <c r="G465" s="1"/>
      <c r="H465" s="1"/>
      <c r="I465" s="1"/>
      <c r="J465" s="1"/>
      <c r="K465" s="1"/>
      <c r="L465" s="1"/>
      <c r="M465" s="1"/>
      <c r="N465" s="1"/>
      <c r="O465" s="1"/>
      <c r="P465" s="1"/>
      <c r="Q465" s="1"/>
      <c r="R465" s="1"/>
      <c r="S465" s="1"/>
      <c r="T465" s="1"/>
      <c r="U465" s="1"/>
      <c r="V465" s="1"/>
      <c r="W465" s="1"/>
      <c r="X465" s="1"/>
      <c r="Y465" s="1"/>
      <c r="Z465" s="1"/>
      <c r="AA465" s="1"/>
      <c r="AB465" s="1"/>
    </row>
    <row r="466" spans="1:28" x14ac:dyDescent="0.25">
      <c r="A466" s="1"/>
      <c r="B466" s="22"/>
      <c r="C466" s="22"/>
      <c r="D466" s="22"/>
      <c r="E466" s="22"/>
      <c r="F466" s="22"/>
      <c r="G466" s="1"/>
      <c r="H466" s="1"/>
      <c r="I466" s="1"/>
      <c r="J466" s="1"/>
      <c r="K466" s="1"/>
      <c r="L466" s="1"/>
      <c r="M466" s="1"/>
      <c r="N466" s="1"/>
      <c r="O466" s="1"/>
      <c r="P466" s="1"/>
      <c r="Q466" s="1"/>
      <c r="R466" s="1"/>
      <c r="S466" s="1"/>
      <c r="T466" s="1"/>
      <c r="U466" s="1"/>
      <c r="V466" s="1"/>
      <c r="W466" s="1"/>
      <c r="X466" s="1"/>
      <c r="Y466" s="1"/>
      <c r="Z466" s="1"/>
      <c r="AA466" s="1"/>
      <c r="AB466" s="1"/>
    </row>
    <row r="467" spans="1:28" x14ac:dyDescent="0.25">
      <c r="A467" s="1"/>
      <c r="B467" s="22"/>
      <c r="C467" s="22"/>
      <c r="D467" s="22"/>
      <c r="E467" s="22"/>
      <c r="F467" s="22"/>
      <c r="G467" s="1"/>
      <c r="H467" s="1"/>
      <c r="I467" s="1"/>
      <c r="J467" s="1"/>
      <c r="K467" s="1"/>
      <c r="L467" s="1"/>
      <c r="M467" s="1"/>
      <c r="N467" s="1"/>
      <c r="O467" s="1"/>
      <c r="P467" s="1"/>
      <c r="Q467" s="1"/>
      <c r="R467" s="1"/>
      <c r="S467" s="1"/>
      <c r="T467" s="1"/>
      <c r="U467" s="1"/>
      <c r="V467" s="1"/>
      <c r="W467" s="1"/>
      <c r="X467" s="1"/>
      <c r="Y467" s="1"/>
      <c r="Z467" s="1"/>
      <c r="AA467" s="1"/>
      <c r="AB467" s="1"/>
    </row>
    <row r="468" spans="1:28" x14ac:dyDescent="0.25">
      <c r="A468" s="1"/>
      <c r="B468" s="22"/>
      <c r="C468" s="22"/>
      <c r="D468" s="22"/>
      <c r="E468" s="22"/>
      <c r="F468" s="22"/>
      <c r="G468" s="1"/>
      <c r="H468" s="1"/>
      <c r="I468" s="1"/>
      <c r="J468" s="1"/>
      <c r="K468" s="1"/>
      <c r="L468" s="1"/>
      <c r="M468" s="1"/>
      <c r="N468" s="1"/>
      <c r="O468" s="1"/>
      <c r="P468" s="1"/>
      <c r="Q468" s="1"/>
      <c r="R468" s="1"/>
      <c r="S468" s="1"/>
      <c r="T468" s="1"/>
      <c r="U468" s="1"/>
      <c r="V468" s="1"/>
      <c r="W468" s="1"/>
      <c r="X468" s="1"/>
      <c r="Y468" s="1"/>
      <c r="Z468" s="1"/>
      <c r="AA468" s="1"/>
      <c r="AB468" s="1"/>
    </row>
    <row r="469" spans="1:28" x14ac:dyDescent="0.25">
      <c r="A469" s="1"/>
      <c r="B469" s="22"/>
      <c r="C469" s="22"/>
      <c r="D469" s="22"/>
      <c r="E469" s="22"/>
      <c r="F469" s="22"/>
      <c r="G469" s="1"/>
      <c r="H469" s="1"/>
      <c r="I469" s="1"/>
      <c r="J469" s="1"/>
      <c r="K469" s="1"/>
      <c r="L469" s="1"/>
      <c r="M469" s="1"/>
      <c r="N469" s="1"/>
      <c r="O469" s="1"/>
      <c r="P469" s="1"/>
      <c r="Q469" s="1"/>
      <c r="R469" s="1"/>
      <c r="S469" s="1"/>
      <c r="T469" s="1"/>
      <c r="U469" s="1"/>
      <c r="V469" s="1"/>
      <c r="W469" s="1"/>
      <c r="X469" s="1"/>
      <c r="Y469" s="1"/>
      <c r="Z469" s="1"/>
      <c r="AA469" s="1"/>
      <c r="AB469" s="1"/>
    </row>
    <row r="470" spans="1:28" x14ac:dyDescent="0.25">
      <c r="O470" s="1"/>
      <c r="P470" s="1"/>
      <c r="Q470" s="1"/>
    </row>
  </sheetData>
  <sheetProtection algorithmName="SHA-512" hashValue="qdhN4q2BBl1AOyzcUP3Jd0G2xiBZxbfWFoxDRQkRYk/VHqialy84vcNZ/TS70gIMAmLFnNnu22QzHzw4efH8Jw==" saltValue="VmOkjcAURXGHqvr7AYdgPA==" spinCount="100000" sheet="1" objects="1" scenarios="1" selectLockedCells="1" selectUnlockedCells="1"/>
  <pageMargins left="0.7" right="0.7" top="0.75" bottom="0.75" header="0.3" footer="0.3"/>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B156-B014-45B4-B960-AB4B533FE28C}">
  <sheetPr codeName="Ark6"/>
  <dimension ref="A1:P196"/>
  <sheetViews>
    <sheetView workbookViewId="0">
      <selection activeCell="P200" sqref="P200"/>
    </sheetView>
  </sheetViews>
  <sheetFormatPr baseColWidth="10" defaultColWidth="10.5703125" defaultRowHeight="15" x14ac:dyDescent="0.25"/>
  <cols>
    <col min="1" max="1" width="24.140625" customWidth="1"/>
    <col min="2" max="2" width="24.5703125" customWidth="1"/>
    <col min="3" max="3" width="15.5703125" customWidth="1"/>
    <col min="4" max="4" width="14.5703125" customWidth="1"/>
    <col min="5" max="5" width="22.5703125" bestFit="1" customWidth="1"/>
    <col min="6" max="6" width="15.42578125" customWidth="1"/>
    <col min="7" max="7" width="22.5703125" bestFit="1" customWidth="1"/>
    <col min="8" max="8" width="62.42578125" customWidth="1"/>
    <col min="9" max="9" width="24.5703125" bestFit="1" customWidth="1"/>
    <col min="10" max="10" width="29.42578125" bestFit="1" customWidth="1"/>
    <col min="11" max="11" width="24.5703125" bestFit="1" customWidth="1"/>
    <col min="12" max="12" width="29.42578125" bestFit="1" customWidth="1"/>
    <col min="13" max="13" width="25" bestFit="1" customWidth="1"/>
    <col min="14" max="14" width="29.140625" bestFit="1" customWidth="1"/>
    <col min="15" max="15" width="23.42578125" bestFit="1" customWidth="1"/>
    <col min="16" max="16" width="26.42578125" bestFit="1" customWidth="1"/>
  </cols>
  <sheetData>
    <row r="1" spans="1:16" x14ac:dyDescent="0.25">
      <c r="A1" t="s">
        <v>573</v>
      </c>
      <c r="B1" t="s">
        <v>574</v>
      </c>
      <c r="C1" t="s">
        <v>162</v>
      </c>
      <c r="D1" t="s">
        <v>575</v>
      </c>
      <c r="E1" t="s">
        <v>576</v>
      </c>
      <c r="F1" t="s">
        <v>577</v>
      </c>
      <c r="G1" t="s">
        <v>578</v>
      </c>
      <c r="H1" t="s">
        <v>579</v>
      </c>
      <c r="I1" t="s">
        <v>580</v>
      </c>
      <c r="J1" t="s">
        <v>581</v>
      </c>
      <c r="K1" t="s">
        <v>582</v>
      </c>
      <c r="L1" t="s">
        <v>583</v>
      </c>
      <c r="M1" t="s">
        <v>584</v>
      </c>
      <c r="N1" t="s">
        <v>585</v>
      </c>
      <c r="O1" t="s">
        <v>586</v>
      </c>
      <c r="P1" t="s">
        <v>587</v>
      </c>
    </row>
    <row r="2" spans="1:16" x14ac:dyDescent="0.25">
      <c r="A2" s="111" t="s">
        <v>121</v>
      </c>
      <c r="B2" s="111" t="s">
        <v>82</v>
      </c>
      <c r="C2" s="111" t="s">
        <v>126</v>
      </c>
      <c r="D2" s="111" t="s">
        <v>139</v>
      </c>
      <c r="E2" s="111" t="s">
        <v>139</v>
      </c>
      <c r="F2" s="111" t="s">
        <v>139</v>
      </c>
      <c r="G2" s="111" t="s">
        <v>139</v>
      </c>
      <c r="H2" t="str">
        <f>A2&amp;C2&amp;IF(A2="Skog",D2&amp;E2,"")&amp;B2&amp;IF(B2="Skog",F2&amp;G2,"")</f>
        <v>BeiteMineraljordAnnen utmark</v>
      </c>
      <c r="I2" s="111">
        <v>8.6414295433550876</v>
      </c>
      <c r="J2" s="111">
        <v>0.91666666666666663</v>
      </c>
      <c r="K2">
        <v>0</v>
      </c>
      <c r="L2">
        <v>0</v>
      </c>
      <c r="M2" s="111">
        <v>1.5583333333333331E-7</v>
      </c>
      <c r="N2" s="111">
        <v>1.5583333333333331E-7</v>
      </c>
      <c r="O2" s="112">
        <f>I2+K2+M2</f>
        <v>8.6414296991884214</v>
      </c>
      <c r="P2" s="112">
        <f>J2+L2+N2</f>
        <v>0.91666682249999998</v>
      </c>
    </row>
    <row r="3" spans="1:16" x14ac:dyDescent="0.25">
      <c r="A3" s="111" t="s">
        <v>121</v>
      </c>
      <c r="B3" s="111" t="s">
        <v>84</v>
      </c>
      <c r="C3" s="111" t="s">
        <v>126</v>
      </c>
      <c r="D3" s="111" t="s">
        <v>139</v>
      </c>
      <c r="E3" s="111" t="s">
        <v>139</v>
      </c>
      <c r="F3" s="111" t="s">
        <v>139</v>
      </c>
      <c r="G3" s="111" t="s">
        <v>139</v>
      </c>
      <c r="H3" t="str">
        <f t="shared" ref="H3:H66" si="0">A3&amp;C3&amp;IF(A3="Skog",D3&amp;E3,"")&amp;B3&amp;IF(B3="Skog",F3&amp;G3,"")</f>
        <v>BeiteMineraljordDyrket mark</v>
      </c>
      <c r="I3" s="111">
        <v>9.9162618990777069</v>
      </c>
      <c r="J3" s="111">
        <v>2.75</v>
      </c>
      <c r="K3">
        <v>0</v>
      </c>
      <c r="L3">
        <v>0</v>
      </c>
      <c r="M3" s="111">
        <v>4.6749999999999997E-7</v>
      </c>
      <c r="N3" s="111">
        <v>4.6749999999999997E-7</v>
      </c>
      <c r="O3" s="112">
        <f t="shared" ref="O3:O66" si="1">I3+K3+M3</f>
        <v>9.9162623665777065</v>
      </c>
      <c r="P3" s="112">
        <f t="shared" ref="P3:P66" si="2">J3+L3+N3</f>
        <v>2.7500004675</v>
      </c>
    </row>
    <row r="4" spans="1:16" x14ac:dyDescent="0.25">
      <c r="A4" s="111" t="s">
        <v>121</v>
      </c>
      <c r="B4" s="111" t="s">
        <v>84</v>
      </c>
      <c r="C4" s="111" t="s">
        <v>123</v>
      </c>
      <c r="D4" s="111" t="s">
        <v>139</v>
      </c>
      <c r="E4" s="111" t="s">
        <v>139</v>
      </c>
      <c r="F4" s="111" t="s">
        <v>139</v>
      </c>
      <c r="G4" s="111" t="s">
        <v>139</v>
      </c>
      <c r="H4" t="str">
        <f t="shared" si="0"/>
        <v>BeiteOrganisk jordDyrket mark</v>
      </c>
      <c r="I4" s="111">
        <v>36.132928565744372</v>
      </c>
      <c r="J4" s="111">
        <v>28.966666666666669</v>
      </c>
      <c r="K4">
        <v>0</v>
      </c>
      <c r="L4">
        <v>0</v>
      </c>
      <c r="M4" s="111">
        <v>0</v>
      </c>
      <c r="N4" s="111">
        <v>0</v>
      </c>
      <c r="O4" s="112">
        <f t="shared" si="1"/>
        <v>36.132928565744372</v>
      </c>
      <c r="P4" s="112">
        <f t="shared" si="2"/>
        <v>28.966666666666669</v>
      </c>
    </row>
    <row r="5" spans="1:16" x14ac:dyDescent="0.25">
      <c r="A5" s="111" t="s">
        <v>121</v>
      </c>
      <c r="B5" s="111" t="s">
        <v>127</v>
      </c>
      <c r="C5" s="111" t="s">
        <v>126</v>
      </c>
      <c r="D5" s="111" t="s">
        <v>139</v>
      </c>
      <c r="E5" s="111" t="s">
        <v>139</v>
      </c>
      <c r="F5" s="111" t="s">
        <v>172</v>
      </c>
      <c r="G5" s="111" t="s">
        <v>180</v>
      </c>
      <c r="H5" t="str">
        <f t="shared" si="0"/>
        <v>BeiteMineraljordSkogBarskogHøy</v>
      </c>
      <c r="I5" s="111">
        <v>-11.476666666666663</v>
      </c>
      <c r="J5" s="111">
        <v>-3.7766666666666637</v>
      </c>
      <c r="K5">
        <v>0</v>
      </c>
      <c r="L5">
        <v>0</v>
      </c>
      <c r="M5" s="111">
        <v>1.2778333333333331E-6</v>
      </c>
      <c r="N5" s="111">
        <v>1.2778333333333331E-6</v>
      </c>
      <c r="O5" s="112">
        <f t="shared" si="1"/>
        <v>-11.476665388833331</v>
      </c>
      <c r="P5" s="112">
        <f t="shared" si="2"/>
        <v>-3.7766653888333304</v>
      </c>
    </row>
    <row r="6" spans="1:16" x14ac:dyDescent="0.25">
      <c r="A6" s="111" t="s">
        <v>121</v>
      </c>
      <c r="B6" s="111" t="s">
        <v>127</v>
      </c>
      <c r="C6" s="111" t="s">
        <v>126</v>
      </c>
      <c r="D6" s="111" t="s">
        <v>139</v>
      </c>
      <c r="E6" s="111" t="s">
        <v>139</v>
      </c>
      <c r="F6" s="111" t="s">
        <v>172</v>
      </c>
      <c r="G6" s="111" t="s">
        <v>167</v>
      </c>
      <c r="H6" t="str">
        <f t="shared" si="0"/>
        <v>BeiteMineraljordSkogBarskogImpediment</v>
      </c>
      <c r="I6" s="111">
        <v>-11.476666666666663</v>
      </c>
      <c r="J6" s="111">
        <v>-3.7766666666666637</v>
      </c>
      <c r="K6">
        <v>0</v>
      </c>
      <c r="L6">
        <v>0</v>
      </c>
      <c r="M6" s="111">
        <v>1.2778333333333331E-6</v>
      </c>
      <c r="N6" s="111">
        <v>1.2778333333333331E-6</v>
      </c>
      <c r="O6" s="112">
        <f t="shared" si="1"/>
        <v>-11.476665388833331</v>
      </c>
      <c r="P6" s="112">
        <f t="shared" si="2"/>
        <v>-3.7766653888333304</v>
      </c>
    </row>
    <row r="7" spans="1:16" x14ac:dyDescent="0.25">
      <c r="A7" s="111" t="s">
        <v>121</v>
      </c>
      <c r="B7" s="111" t="s">
        <v>127</v>
      </c>
      <c r="C7" s="111" t="s">
        <v>126</v>
      </c>
      <c r="D7" s="111" t="s">
        <v>139</v>
      </c>
      <c r="E7" s="111" t="s">
        <v>139</v>
      </c>
      <c r="F7" s="111" t="s">
        <v>172</v>
      </c>
      <c r="G7" s="111" t="s">
        <v>190</v>
      </c>
      <c r="H7" t="str">
        <f t="shared" si="0"/>
        <v>BeiteMineraljordSkogBarskogLav</v>
      </c>
      <c r="I7" s="111">
        <v>-11.476666666666663</v>
      </c>
      <c r="J7" s="111">
        <v>-3.7766666666666637</v>
      </c>
      <c r="K7">
        <v>0</v>
      </c>
      <c r="L7">
        <v>0</v>
      </c>
      <c r="M7" s="111">
        <v>1.2778333333333331E-6</v>
      </c>
      <c r="N7" s="111">
        <v>1.2778333333333331E-6</v>
      </c>
      <c r="O7" s="112">
        <f t="shared" si="1"/>
        <v>-11.476665388833331</v>
      </c>
      <c r="P7" s="112">
        <f t="shared" si="2"/>
        <v>-3.7766653888333304</v>
      </c>
    </row>
    <row r="8" spans="1:16" x14ac:dyDescent="0.25">
      <c r="A8" s="111" t="s">
        <v>121</v>
      </c>
      <c r="B8" s="111" t="s">
        <v>127</v>
      </c>
      <c r="C8" s="111" t="s">
        <v>126</v>
      </c>
      <c r="D8" s="111" t="s">
        <v>139</v>
      </c>
      <c r="E8" s="111" t="s">
        <v>139</v>
      </c>
      <c r="F8" s="111" t="s">
        <v>172</v>
      </c>
      <c r="G8" s="111" t="s">
        <v>173</v>
      </c>
      <c r="H8" t="str">
        <f t="shared" si="0"/>
        <v>BeiteMineraljordSkogBarskogMiddels</v>
      </c>
      <c r="I8" s="111">
        <v>-11.476666666666663</v>
      </c>
      <c r="J8" s="111">
        <v>-3.7766666666666637</v>
      </c>
      <c r="K8">
        <v>0</v>
      </c>
      <c r="L8">
        <v>0</v>
      </c>
      <c r="M8" s="111">
        <v>1.2778333333333331E-6</v>
      </c>
      <c r="N8" s="111">
        <v>1.2778333333333331E-6</v>
      </c>
      <c r="O8" s="112">
        <f t="shared" si="1"/>
        <v>-11.476665388833331</v>
      </c>
      <c r="P8" s="112">
        <f t="shared" si="2"/>
        <v>-3.7766653888333304</v>
      </c>
    </row>
    <row r="9" spans="1:16" x14ac:dyDescent="0.25">
      <c r="A9" s="111" t="s">
        <v>121</v>
      </c>
      <c r="B9" s="111" t="s">
        <v>127</v>
      </c>
      <c r="C9" s="111" t="s">
        <v>126</v>
      </c>
      <c r="D9" s="111" t="s">
        <v>139</v>
      </c>
      <c r="E9" s="111" t="s">
        <v>139</v>
      </c>
      <c r="F9" s="111" t="s">
        <v>172</v>
      </c>
      <c r="G9" s="111" t="s">
        <v>186</v>
      </c>
      <c r="H9" t="str">
        <f t="shared" si="0"/>
        <v>BeiteMineraljordSkogBarskogSærs høy</v>
      </c>
      <c r="I9" s="111">
        <v>-11.476666666666663</v>
      </c>
      <c r="J9" s="111">
        <v>-3.7766666666666637</v>
      </c>
      <c r="K9">
        <v>0</v>
      </c>
      <c r="L9">
        <v>0</v>
      </c>
      <c r="M9" s="111">
        <v>1.2778333333333331E-6</v>
      </c>
      <c r="N9" s="111">
        <v>1.2778333333333331E-6</v>
      </c>
      <c r="O9" s="112">
        <f t="shared" si="1"/>
        <v>-11.476665388833331</v>
      </c>
      <c r="P9" s="112">
        <f t="shared" si="2"/>
        <v>-3.7766653888333304</v>
      </c>
    </row>
    <row r="10" spans="1:16" x14ac:dyDescent="0.25">
      <c r="A10" s="111" t="s">
        <v>121</v>
      </c>
      <c r="B10" s="111" t="s">
        <v>127</v>
      </c>
      <c r="C10" s="111" t="s">
        <v>126</v>
      </c>
      <c r="D10" s="111" t="s">
        <v>139</v>
      </c>
      <c r="E10" s="111" t="s">
        <v>139</v>
      </c>
      <c r="F10" s="111" t="s">
        <v>179</v>
      </c>
      <c r="G10" s="111" t="s">
        <v>180</v>
      </c>
      <c r="H10" t="str">
        <f t="shared" si="0"/>
        <v>BeiteMineraljordSkogBlandingsskogHøy</v>
      </c>
      <c r="I10" s="111">
        <v>-11.476666666666663</v>
      </c>
      <c r="J10" s="111">
        <v>-3.7766666666666637</v>
      </c>
      <c r="K10">
        <v>0</v>
      </c>
      <c r="L10">
        <v>0</v>
      </c>
      <c r="M10" s="111">
        <v>1.2778333333333331E-6</v>
      </c>
      <c r="N10" s="111">
        <v>1.2778333333333331E-6</v>
      </c>
      <c r="O10" s="112">
        <f t="shared" si="1"/>
        <v>-11.476665388833331</v>
      </c>
      <c r="P10" s="112">
        <f t="shared" si="2"/>
        <v>-3.7766653888333304</v>
      </c>
    </row>
    <row r="11" spans="1:16" x14ac:dyDescent="0.25">
      <c r="A11" s="111" t="s">
        <v>121</v>
      </c>
      <c r="B11" s="111" t="s">
        <v>127</v>
      </c>
      <c r="C11" s="111" t="s">
        <v>126</v>
      </c>
      <c r="D11" s="111" t="s">
        <v>139</v>
      </c>
      <c r="E11" s="111" t="s">
        <v>139</v>
      </c>
      <c r="F11" s="111" t="s">
        <v>179</v>
      </c>
      <c r="G11" s="111" t="s">
        <v>167</v>
      </c>
      <c r="H11" t="str">
        <f t="shared" si="0"/>
        <v>BeiteMineraljordSkogBlandingsskogImpediment</v>
      </c>
      <c r="I11" s="111">
        <v>-11.476666666666663</v>
      </c>
      <c r="J11" s="111">
        <v>-3.7766666666666637</v>
      </c>
      <c r="K11">
        <v>0</v>
      </c>
      <c r="L11">
        <v>0</v>
      </c>
      <c r="M11" s="111">
        <v>1.2778333333333331E-6</v>
      </c>
      <c r="N11" s="111">
        <v>1.2778333333333331E-6</v>
      </c>
      <c r="O11" s="112">
        <f t="shared" si="1"/>
        <v>-11.476665388833331</v>
      </c>
      <c r="P11" s="112">
        <f t="shared" si="2"/>
        <v>-3.7766653888333304</v>
      </c>
    </row>
    <row r="12" spans="1:16" x14ac:dyDescent="0.25">
      <c r="A12" s="111" t="s">
        <v>121</v>
      </c>
      <c r="B12" s="111" t="s">
        <v>127</v>
      </c>
      <c r="C12" s="111" t="s">
        <v>126</v>
      </c>
      <c r="D12" s="111" t="s">
        <v>139</v>
      </c>
      <c r="E12" s="111" t="s">
        <v>139</v>
      </c>
      <c r="F12" s="111" t="s">
        <v>179</v>
      </c>
      <c r="G12" s="111" t="s">
        <v>190</v>
      </c>
      <c r="H12" t="str">
        <f t="shared" si="0"/>
        <v>BeiteMineraljordSkogBlandingsskogLav</v>
      </c>
      <c r="I12" s="111">
        <v>-11.476666666666663</v>
      </c>
      <c r="J12" s="111">
        <v>-3.7766666666666637</v>
      </c>
      <c r="K12">
        <v>0</v>
      </c>
      <c r="L12">
        <v>0</v>
      </c>
      <c r="M12" s="111">
        <v>1.2778333333333331E-6</v>
      </c>
      <c r="N12" s="111">
        <v>1.2778333333333331E-6</v>
      </c>
      <c r="O12" s="112">
        <f t="shared" si="1"/>
        <v>-11.476665388833331</v>
      </c>
      <c r="P12" s="112">
        <f t="shared" si="2"/>
        <v>-3.7766653888333304</v>
      </c>
    </row>
    <row r="13" spans="1:16" x14ac:dyDescent="0.25">
      <c r="A13" s="111" t="s">
        <v>121</v>
      </c>
      <c r="B13" s="111" t="s">
        <v>127</v>
      </c>
      <c r="C13" s="111" t="s">
        <v>126</v>
      </c>
      <c r="D13" s="111" t="s">
        <v>139</v>
      </c>
      <c r="E13" s="111" t="s">
        <v>139</v>
      </c>
      <c r="F13" s="111" t="s">
        <v>179</v>
      </c>
      <c r="G13" s="111" t="s">
        <v>173</v>
      </c>
      <c r="H13" t="str">
        <f t="shared" si="0"/>
        <v>BeiteMineraljordSkogBlandingsskogMiddels</v>
      </c>
      <c r="I13" s="111">
        <v>-11.476666666666663</v>
      </c>
      <c r="J13" s="111">
        <v>-3.7766666666666637</v>
      </c>
      <c r="K13">
        <v>0</v>
      </c>
      <c r="L13">
        <v>0</v>
      </c>
      <c r="M13" s="111">
        <v>1.2778333333333331E-6</v>
      </c>
      <c r="N13" s="111">
        <v>1.2778333333333331E-6</v>
      </c>
      <c r="O13" s="112">
        <f t="shared" si="1"/>
        <v>-11.476665388833331</v>
      </c>
      <c r="P13" s="112">
        <f t="shared" si="2"/>
        <v>-3.7766653888333304</v>
      </c>
    </row>
    <row r="14" spans="1:16" x14ac:dyDescent="0.25">
      <c r="A14" s="111" t="s">
        <v>121</v>
      </c>
      <c r="B14" s="111" t="s">
        <v>127</v>
      </c>
      <c r="C14" s="111" t="s">
        <v>126</v>
      </c>
      <c r="D14" s="111" t="s">
        <v>139</v>
      </c>
      <c r="E14" s="111" t="s">
        <v>139</v>
      </c>
      <c r="F14" s="111" t="s">
        <v>179</v>
      </c>
      <c r="G14" s="111" t="s">
        <v>186</v>
      </c>
      <c r="H14" t="str">
        <f t="shared" si="0"/>
        <v>BeiteMineraljordSkogBlandingsskogSærs høy</v>
      </c>
      <c r="I14" s="111">
        <v>-11.476666666666663</v>
      </c>
      <c r="J14" s="111">
        <v>-3.7766666666666637</v>
      </c>
      <c r="K14">
        <v>0</v>
      </c>
      <c r="L14">
        <v>0</v>
      </c>
      <c r="M14" s="111">
        <v>1.2778333333333331E-6</v>
      </c>
      <c r="N14" s="111">
        <v>1.2778333333333331E-6</v>
      </c>
      <c r="O14" s="112">
        <f t="shared" si="1"/>
        <v>-11.476665388833331</v>
      </c>
      <c r="P14" s="112">
        <f t="shared" si="2"/>
        <v>-3.7766653888333304</v>
      </c>
    </row>
    <row r="15" spans="1:16" x14ac:dyDescent="0.25">
      <c r="A15" s="111" t="s">
        <v>121</v>
      </c>
      <c r="B15" s="111" t="s">
        <v>127</v>
      </c>
      <c r="C15" s="111" t="s">
        <v>126</v>
      </c>
      <c r="D15" s="111" t="s">
        <v>139</v>
      </c>
      <c r="E15" s="111" t="s">
        <v>139</v>
      </c>
      <c r="F15" s="111" t="s">
        <v>185</v>
      </c>
      <c r="G15" s="111" t="s">
        <v>180</v>
      </c>
      <c r="H15" t="str">
        <f t="shared" si="0"/>
        <v>BeiteMineraljordSkogLauvskogHøy</v>
      </c>
      <c r="I15" s="111">
        <v>-11.476666666666663</v>
      </c>
      <c r="J15" s="111">
        <v>-3.7766666666666637</v>
      </c>
      <c r="K15">
        <v>0</v>
      </c>
      <c r="L15">
        <v>0</v>
      </c>
      <c r="M15" s="111">
        <v>1.2778333333333331E-6</v>
      </c>
      <c r="N15" s="111">
        <v>1.2778333333333331E-6</v>
      </c>
      <c r="O15" s="112">
        <f t="shared" si="1"/>
        <v>-11.476665388833331</v>
      </c>
      <c r="P15" s="112">
        <f t="shared" si="2"/>
        <v>-3.7766653888333304</v>
      </c>
    </row>
    <row r="16" spans="1:16" x14ac:dyDescent="0.25">
      <c r="A16" s="111" t="s">
        <v>121</v>
      </c>
      <c r="B16" s="111" t="s">
        <v>127</v>
      </c>
      <c r="C16" s="111" t="s">
        <v>126</v>
      </c>
      <c r="D16" s="111" t="s">
        <v>139</v>
      </c>
      <c r="E16" s="111" t="s">
        <v>139</v>
      </c>
      <c r="F16" s="111" t="s">
        <v>185</v>
      </c>
      <c r="G16" s="111" t="s">
        <v>167</v>
      </c>
      <c r="H16" t="str">
        <f t="shared" si="0"/>
        <v>BeiteMineraljordSkogLauvskogImpediment</v>
      </c>
      <c r="I16" s="111">
        <v>-11.476666666666663</v>
      </c>
      <c r="J16" s="111">
        <v>-3.7766666666666637</v>
      </c>
      <c r="K16">
        <v>0</v>
      </c>
      <c r="L16">
        <v>0</v>
      </c>
      <c r="M16" s="111">
        <v>1.2778333333333331E-6</v>
      </c>
      <c r="N16" s="111">
        <v>1.2778333333333331E-6</v>
      </c>
      <c r="O16" s="112">
        <f t="shared" si="1"/>
        <v>-11.476665388833331</v>
      </c>
      <c r="P16" s="112">
        <f t="shared" si="2"/>
        <v>-3.7766653888333304</v>
      </c>
    </row>
    <row r="17" spans="1:16" x14ac:dyDescent="0.25">
      <c r="A17" s="111" t="s">
        <v>121</v>
      </c>
      <c r="B17" s="111" t="s">
        <v>127</v>
      </c>
      <c r="C17" s="111" t="s">
        <v>126</v>
      </c>
      <c r="D17" s="111" t="s">
        <v>139</v>
      </c>
      <c r="E17" s="111" t="s">
        <v>139</v>
      </c>
      <c r="F17" s="111" t="s">
        <v>185</v>
      </c>
      <c r="G17" s="111" t="s">
        <v>190</v>
      </c>
      <c r="H17" t="str">
        <f t="shared" si="0"/>
        <v>BeiteMineraljordSkogLauvskogLav</v>
      </c>
      <c r="I17" s="111">
        <v>-11.476666666666663</v>
      </c>
      <c r="J17" s="111">
        <v>-3.7766666666666637</v>
      </c>
      <c r="K17">
        <v>0</v>
      </c>
      <c r="L17">
        <v>0</v>
      </c>
      <c r="M17" s="111">
        <v>1.2778333333333331E-6</v>
      </c>
      <c r="N17" s="111">
        <v>1.2778333333333331E-6</v>
      </c>
      <c r="O17" s="112">
        <f t="shared" si="1"/>
        <v>-11.476665388833331</v>
      </c>
      <c r="P17" s="112">
        <f t="shared" si="2"/>
        <v>-3.7766653888333304</v>
      </c>
    </row>
    <row r="18" spans="1:16" x14ac:dyDescent="0.25">
      <c r="A18" s="111" t="s">
        <v>121</v>
      </c>
      <c r="B18" s="111" t="s">
        <v>127</v>
      </c>
      <c r="C18" s="111" t="s">
        <v>126</v>
      </c>
      <c r="D18" s="111" t="s">
        <v>139</v>
      </c>
      <c r="E18" s="111" t="s">
        <v>139</v>
      </c>
      <c r="F18" s="111" t="s">
        <v>185</v>
      </c>
      <c r="G18" s="111" t="s">
        <v>173</v>
      </c>
      <c r="H18" t="str">
        <f t="shared" si="0"/>
        <v>BeiteMineraljordSkogLauvskogMiddels</v>
      </c>
      <c r="I18" s="111">
        <v>-11.476666666666663</v>
      </c>
      <c r="J18" s="111">
        <v>-3.7766666666666637</v>
      </c>
      <c r="K18">
        <v>0</v>
      </c>
      <c r="L18">
        <v>0</v>
      </c>
      <c r="M18" s="111">
        <v>1.2778333333333331E-6</v>
      </c>
      <c r="N18" s="111">
        <v>1.2778333333333331E-6</v>
      </c>
      <c r="O18" s="112">
        <f t="shared" si="1"/>
        <v>-11.476665388833331</v>
      </c>
      <c r="P18" s="112">
        <f t="shared" si="2"/>
        <v>-3.7766653888333304</v>
      </c>
    </row>
    <row r="19" spans="1:16" x14ac:dyDescent="0.25">
      <c r="A19" s="111" t="s">
        <v>121</v>
      </c>
      <c r="B19" s="111" t="s">
        <v>127</v>
      </c>
      <c r="C19" s="111" t="s">
        <v>126</v>
      </c>
      <c r="D19" s="111" t="s">
        <v>139</v>
      </c>
      <c r="E19" s="111" t="s">
        <v>139</v>
      </c>
      <c r="F19" s="111" t="s">
        <v>185</v>
      </c>
      <c r="G19" s="111" t="s">
        <v>186</v>
      </c>
      <c r="H19" t="str">
        <f t="shared" si="0"/>
        <v>BeiteMineraljordSkogLauvskogSærs høy</v>
      </c>
      <c r="I19" s="111">
        <v>-11.476666666666663</v>
      </c>
      <c r="J19" s="111">
        <v>-3.7766666666666637</v>
      </c>
      <c r="K19">
        <v>0</v>
      </c>
      <c r="L19">
        <v>0</v>
      </c>
      <c r="M19" s="111">
        <v>1.2778333333333331E-6</v>
      </c>
      <c r="N19" s="111">
        <v>1.2778333333333331E-6</v>
      </c>
      <c r="O19" s="112">
        <f t="shared" si="1"/>
        <v>-11.476665388833331</v>
      </c>
      <c r="P19" s="112">
        <f t="shared" si="2"/>
        <v>-3.7766653888333304</v>
      </c>
    </row>
    <row r="20" spans="1:16" x14ac:dyDescent="0.25">
      <c r="A20" s="111" t="s">
        <v>121</v>
      </c>
      <c r="B20" s="111" t="s">
        <v>127</v>
      </c>
      <c r="C20" s="111" t="s">
        <v>123</v>
      </c>
      <c r="D20" s="111" t="s">
        <v>139</v>
      </c>
      <c r="E20" s="111" t="s">
        <v>139</v>
      </c>
      <c r="F20" s="111" t="s">
        <v>172</v>
      </c>
      <c r="G20" s="111" t="s">
        <v>180</v>
      </c>
      <c r="H20" t="str">
        <f t="shared" si="0"/>
        <v>BeiteOrganisk jordSkogBarskogHøy</v>
      </c>
      <c r="I20" s="111">
        <v>-6.7343340000000005</v>
      </c>
      <c r="J20" s="111">
        <v>0.96566600000000002</v>
      </c>
      <c r="K20">
        <v>0</v>
      </c>
      <c r="L20">
        <v>0</v>
      </c>
      <c r="M20" s="111">
        <v>0</v>
      </c>
      <c r="N20" s="111">
        <v>0</v>
      </c>
      <c r="O20" s="112">
        <f t="shared" si="1"/>
        <v>-6.7343340000000005</v>
      </c>
      <c r="P20" s="112">
        <f t="shared" si="2"/>
        <v>0.96566600000000002</v>
      </c>
    </row>
    <row r="21" spans="1:16" x14ac:dyDescent="0.25">
      <c r="A21" s="111" t="s">
        <v>121</v>
      </c>
      <c r="B21" s="111" t="s">
        <v>127</v>
      </c>
      <c r="C21" s="111" t="s">
        <v>123</v>
      </c>
      <c r="D21" s="111" t="s">
        <v>139</v>
      </c>
      <c r="E21" s="111" t="s">
        <v>139</v>
      </c>
      <c r="F21" s="111" t="s">
        <v>172</v>
      </c>
      <c r="G21" s="111" t="s">
        <v>167</v>
      </c>
      <c r="H21" t="str">
        <f t="shared" si="0"/>
        <v>BeiteOrganisk jordSkogBarskogImpediment</v>
      </c>
      <c r="I21" s="111">
        <v>-6.7343340000000005</v>
      </c>
      <c r="J21" s="111">
        <v>0.96566600000000002</v>
      </c>
      <c r="K21">
        <v>0</v>
      </c>
      <c r="L21">
        <v>0</v>
      </c>
      <c r="M21" s="111">
        <v>0</v>
      </c>
      <c r="N21" s="111">
        <v>0</v>
      </c>
      <c r="O21" s="112">
        <f t="shared" si="1"/>
        <v>-6.7343340000000005</v>
      </c>
      <c r="P21" s="112">
        <f t="shared" si="2"/>
        <v>0.96566600000000002</v>
      </c>
    </row>
    <row r="22" spans="1:16" x14ac:dyDescent="0.25">
      <c r="A22" s="111" t="s">
        <v>121</v>
      </c>
      <c r="B22" s="111" t="s">
        <v>127</v>
      </c>
      <c r="C22" s="111" t="s">
        <v>123</v>
      </c>
      <c r="D22" s="111" t="s">
        <v>139</v>
      </c>
      <c r="E22" s="111" t="s">
        <v>139</v>
      </c>
      <c r="F22" s="111" t="s">
        <v>172</v>
      </c>
      <c r="G22" s="111" t="s">
        <v>190</v>
      </c>
      <c r="H22" t="str">
        <f t="shared" si="0"/>
        <v>BeiteOrganisk jordSkogBarskogLav</v>
      </c>
      <c r="I22" s="111">
        <v>-6.7343340000000005</v>
      </c>
      <c r="J22" s="111">
        <v>0.96566600000000002</v>
      </c>
      <c r="K22">
        <v>0</v>
      </c>
      <c r="L22">
        <v>0</v>
      </c>
      <c r="M22" s="111">
        <v>0</v>
      </c>
      <c r="N22" s="111">
        <v>0</v>
      </c>
      <c r="O22" s="112">
        <f t="shared" si="1"/>
        <v>-6.7343340000000005</v>
      </c>
      <c r="P22" s="112">
        <f t="shared" si="2"/>
        <v>0.96566600000000002</v>
      </c>
    </row>
    <row r="23" spans="1:16" x14ac:dyDescent="0.25">
      <c r="A23" s="111" t="s">
        <v>121</v>
      </c>
      <c r="B23" s="111" t="s">
        <v>127</v>
      </c>
      <c r="C23" s="111" t="s">
        <v>123</v>
      </c>
      <c r="D23" s="111" t="s">
        <v>139</v>
      </c>
      <c r="E23" s="111" t="s">
        <v>139</v>
      </c>
      <c r="F23" s="111" t="s">
        <v>172</v>
      </c>
      <c r="G23" s="111" t="s">
        <v>173</v>
      </c>
      <c r="H23" t="str">
        <f t="shared" si="0"/>
        <v>BeiteOrganisk jordSkogBarskogMiddels</v>
      </c>
      <c r="I23" s="111">
        <v>-6.7343340000000005</v>
      </c>
      <c r="J23" s="111">
        <v>0.96566600000000002</v>
      </c>
      <c r="K23">
        <v>0</v>
      </c>
      <c r="L23">
        <v>0</v>
      </c>
      <c r="M23" s="111">
        <v>0</v>
      </c>
      <c r="N23" s="111">
        <v>0</v>
      </c>
      <c r="O23" s="112">
        <f t="shared" si="1"/>
        <v>-6.7343340000000005</v>
      </c>
      <c r="P23" s="112">
        <f t="shared" si="2"/>
        <v>0.96566600000000002</v>
      </c>
    </row>
    <row r="24" spans="1:16" x14ac:dyDescent="0.25">
      <c r="A24" s="111" t="s">
        <v>121</v>
      </c>
      <c r="B24" s="111" t="s">
        <v>127</v>
      </c>
      <c r="C24" s="111" t="s">
        <v>123</v>
      </c>
      <c r="D24" s="111" t="s">
        <v>139</v>
      </c>
      <c r="E24" s="111" t="s">
        <v>139</v>
      </c>
      <c r="F24" s="111" t="s">
        <v>172</v>
      </c>
      <c r="G24" s="111" t="s">
        <v>186</v>
      </c>
      <c r="H24" t="str">
        <f t="shared" si="0"/>
        <v>BeiteOrganisk jordSkogBarskogSærs høy</v>
      </c>
      <c r="I24" s="111">
        <v>-6.7343340000000005</v>
      </c>
      <c r="J24" s="111">
        <v>0.96566600000000002</v>
      </c>
      <c r="K24">
        <v>0</v>
      </c>
      <c r="L24">
        <v>0</v>
      </c>
      <c r="M24" s="111">
        <v>0</v>
      </c>
      <c r="N24" s="111">
        <v>0</v>
      </c>
      <c r="O24" s="112">
        <f t="shared" si="1"/>
        <v>-6.7343340000000005</v>
      </c>
      <c r="P24" s="112">
        <f t="shared" si="2"/>
        <v>0.96566600000000002</v>
      </c>
    </row>
    <row r="25" spans="1:16" x14ac:dyDescent="0.25">
      <c r="A25" s="111" t="s">
        <v>121</v>
      </c>
      <c r="B25" s="111" t="s">
        <v>127</v>
      </c>
      <c r="C25" s="111" t="s">
        <v>123</v>
      </c>
      <c r="D25" s="111" t="s">
        <v>139</v>
      </c>
      <c r="E25" s="111" t="s">
        <v>139</v>
      </c>
      <c r="F25" s="111" t="s">
        <v>179</v>
      </c>
      <c r="G25" s="111" t="s">
        <v>180</v>
      </c>
      <c r="H25" t="str">
        <f t="shared" si="0"/>
        <v>BeiteOrganisk jordSkogBlandingsskogHøy</v>
      </c>
      <c r="I25" s="111">
        <v>-6.7343340000000005</v>
      </c>
      <c r="J25" s="111">
        <v>0.96566600000000002</v>
      </c>
      <c r="K25">
        <v>0</v>
      </c>
      <c r="L25">
        <v>0</v>
      </c>
      <c r="M25" s="111">
        <v>0</v>
      </c>
      <c r="N25" s="111">
        <v>0</v>
      </c>
      <c r="O25" s="112">
        <f t="shared" si="1"/>
        <v>-6.7343340000000005</v>
      </c>
      <c r="P25" s="112">
        <f t="shared" si="2"/>
        <v>0.96566600000000002</v>
      </c>
    </row>
    <row r="26" spans="1:16" x14ac:dyDescent="0.25">
      <c r="A26" s="111" t="s">
        <v>121</v>
      </c>
      <c r="B26" s="111" t="s">
        <v>127</v>
      </c>
      <c r="C26" s="111" t="s">
        <v>123</v>
      </c>
      <c r="D26" s="111" t="s">
        <v>139</v>
      </c>
      <c r="E26" s="111" t="s">
        <v>139</v>
      </c>
      <c r="F26" s="111" t="s">
        <v>179</v>
      </c>
      <c r="G26" s="111" t="s">
        <v>167</v>
      </c>
      <c r="H26" t="str">
        <f t="shared" si="0"/>
        <v>BeiteOrganisk jordSkogBlandingsskogImpediment</v>
      </c>
      <c r="I26" s="111">
        <v>-6.7343340000000005</v>
      </c>
      <c r="J26" s="111">
        <v>0.96566600000000002</v>
      </c>
      <c r="K26">
        <v>0</v>
      </c>
      <c r="L26">
        <v>0</v>
      </c>
      <c r="M26" s="111">
        <v>0</v>
      </c>
      <c r="N26" s="111">
        <v>0</v>
      </c>
      <c r="O26" s="112">
        <f t="shared" si="1"/>
        <v>-6.7343340000000005</v>
      </c>
      <c r="P26" s="112">
        <f t="shared" si="2"/>
        <v>0.96566600000000002</v>
      </c>
    </row>
    <row r="27" spans="1:16" x14ac:dyDescent="0.25">
      <c r="A27" s="111" t="s">
        <v>121</v>
      </c>
      <c r="B27" s="111" t="s">
        <v>127</v>
      </c>
      <c r="C27" s="111" t="s">
        <v>123</v>
      </c>
      <c r="D27" s="111" t="s">
        <v>139</v>
      </c>
      <c r="E27" s="111" t="s">
        <v>139</v>
      </c>
      <c r="F27" s="111" t="s">
        <v>179</v>
      </c>
      <c r="G27" s="111" t="s">
        <v>190</v>
      </c>
      <c r="H27" t="str">
        <f t="shared" si="0"/>
        <v>BeiteOrganisk jordSkogBlandingsskogLav</v>
      </c>
      <c r="I27" s="111">
        <v>-6.7343340000000005</v>
      </c>
      <c r="J27" s="111">
        <v>0.96566600000000002</v>
      </c>
      <c r="K27">
        <v>0</v>
      </c>
      <c r="L27">
        <v>0</v>
      </c>
      <c r="M27" s="111">
        <v>0</v>
      </c>
      <c r="N27" s="111">
        <v>0</v>
      </c>
      <c r="O27" s="112">
        <f t="shared" si="1"/>
        <v>-6.7343340000000005</v>
      </c>
      <c r="P27" s="112">
        <f t="shared" si="2"/>
        <v>0.96566600000000002</v>
      </c>
    </row>
    <row r="28" spans="1:16" x14ac:dyDescent="0.25">
      <c r="A28" s="111" t="s">
        <v>121</v>
      </c>
      <c r="B28" s="111" t="s">
        <v>127</v>
      </c>
      <c r="C28" s="111" t="s">
        <v>123</v>
      </c>
      <c r="D28" s="111" t="s">
        <v>139</v>
      </c>
      <c r="E28" s="111" t="s">
        <v>139</v>
      </c>
      <c r="F28" s="111" t="s">
        <v>179</v>
      </c>
      <c r="G28" s="111" t="s">
        <v>173</v>
      </c>
      <c r="H28" t="str">
        <f t="shared" si="0"/>
        <v>BeiteOrganisk jordSkogBlandingsskogMiddels</v>
      </c>
      <c r="I28" s="111">
        <v>-6.7343340000000005</v>
      </c>
      <c r="J28" s="111">
        <v>0.96566600000000002</v>
      </c>
      <c r="K28">
        <v>0</v>
      </c>
      <c r="L28">
        <v>0</v>
      </c>
      <c r="M28" s="111">
        <v>0</v>
      </c>
      <c r="N28" s="111">
        <v>0</v>
      </c>
      <c r="O28" s="112">
        <f t="shared" si="1"/>
        <v>-6.7343340000000005</v>
      </c>
      <c r="P28" s="112">
        <f t="shared" si="2"/>
        <v>0.96566600000000002</v>
      </c>
    </row>
    <row r="29" spans="1:16" x14ac:dyDescent="0.25">
      <c r="A29" s="111" t="s">
        <v>121</v>
      </c>
      <c r="B29" s="111" t="s">
        <v>127</v>
      </c>
      <c r="C29" s="111" t="s">
        <v>123</v>
      </c>
      <c r="D29" s="111" t="s">
        <v>139</v>
      </c>
      <c r="E29" s="111" t="s">
        <v>139</v>
      </c>
      <c r="F29" s="111" t="s">
        <v>179</v>
      </c>
      <c r="G29" s="111" t="s">
        <v>186</v>
      </c>
      <c r="H29" t="str">
        <f t="shared" si="0"/>
        <v>BeiteOrganisk jordSkogBlandingsskogSærs høy</v>
      </c>
      <c r="I29" s="111">
        <v>-6.7343340000000005</v>
      </c>
      <c r="J29" s="111">
        <v>0.96566600000000002</v>
      </c>
      <c r="K29">
        <v>0</v>
      </c>
      <c r="L29">
        <v>0</v>
      </c>
      <c r="M29" s="111">
        <v>0</v>
      </c>
      <c r="N29" s="111">
        <v>0</v>
      </c>
      <c r="O29" s="112">
        <f t="shared" si="1"/>
        <v>-6.7343340000000005</v>
      </c>
      <c r="P29" s="112">
        <f t="shared" si="2"/>
        <v>0.96566600000000002</v>
      </c>
    </row>
    <row r="30" spans="1:16" x14ac:dyDescent="0.25">
      <c r="A30" s="111" t="s">
        <v>121</v>
      </c>
      <c r="B30" s="111" t="s">
        <v>127</v>
      </c>
      <c r="C30" s="111" t="s">
        <v>123</v>
      </c>
      <c r="D30" s="111" t="s">
        <v>139</v>
      </c>
      <c r="E30" s="111" t="s">
        <v>139</v>
      </c>
      <c r="F30" s="111" t="s">
        <v>185</v>
      </c>
      <c r="G30" s="111" t="s">
        <v>180</v>
      </c>
      <c r="H30" t="str">
        <f t="shared" si="0"/>
        <v>BeiteOrganisk jordSkogLauvskogHøy</v>
      </c>
      <c r="I30" s="111">
        <v>-6.7343340000000005</v>
      </c>
      <c r="J30" s="111">
        <v>0.96566600000000002</v>
      </c>
      <c r="K30">
        <v>0</v>
      </c>
      <c r="L30">
        <v>0</v>
      </c>
      <c r="M30" s="111">
        <v>0</v>
      </c>
      <c r="N30" s="111">
        <v>0</v>
      </c>
      <c r="O30" s="112">
        <f t="shared" si="1"/>
        <v>-6.7343340000000005</v>
      </c>
      <c r="P30" s="112">
        <f t="shared" si="2"/>
        <v>0.96566600000000002</v>
      </c>
    </row>
    <row r="31" spans="1:16" x14ac:dyDescent="0.25">
      <c r="A31" s="111" t="s">
        <v>121</v>
      </c>
      <c r="B31" s="111" t="s">
        <v>127</v>
      </c>
      <c r="C31" s="111" t="s">
        <v>123</v>
      </c>
      <c r="D31" s="111" t="s">
        <v>139</v>
      </c>
      <c r="E31" s="111" t="s">
        <v>139</v>
      </c>
      <c r="F31" s="111" t="s">
        <v>185</v>
      </c>
      <c r="G31" s="111" t="s">
        <v>167</v>
      </c>
      <c r="H31" t="str">
        <f t="shared" si="0"/>
        <v>BeiteOrganisk jordSkogLauvskogImpediment</v>
      </c>
      <c r="I31" s="111">
        <v>-6.7343340000000005</v>
      </c>
      <c r="J31" s="111">
        <v>0.96566600000000002</v>
      </c>
      <c r="K31">
        <v>0</v>
      </c>
      <c r="L31">
        <v>0</v>
      </c>
      <c r="M31" s="111">
        <v>0</v>
      </c>
      <c r="N31" s="111">
        <v>0</v>
      </c>
      <c r="O31" s="112">
        <f t="shared" si="1"/>
        <v>-6.7343340000000005</v>
      </c>
      <c r="P31" s="112">
        <f t="shared" si="2"/>
        <v>0.96566600000000002</v>
      </c>
    </row>
    <row r="32" spans="1:16" x14ac:dyDescent="0.25">
      <c r="A32" s="111" t="s">
        <v>121</v>
      </c>
      <c r="B32" s="111" t="s">
        <v>127</v>
      </c>
      <c r="C32" s="111" t="s">
        <v>123</v>
      </c>
      <c r="D32" s="111" t="s">
        <v>139</v>
      </c>
      <c r="E32" s="111" t="s">
        <v>139</v>
      </c>
      <c r="F32" s="111" t="s">
        <v>185</v>
      </c>
      <c r="G32" s="111" t="s">
        <v>190</v>
      </c>
      <c r="H32" t="str">
        <f t="shared" si="0"/>
        <v>BeiteOrganisk jordSkogLauvskogLav</v>
      </c>
      <c r="I32" s="111">
        <v>-6.7343340000000005</v>
      </c>
      <c r="J32" s="111">
        <v>0.96566600000000002</v>
      </c>
      <c r="K32">
        <v>0</v>
      </c>
      <c r="L32">
        <v>0</v>
      </c>
      <c r="M32" s="111">
        <v>0</v>
      </c>
      <c r="N32" s="111">
        <v>0</v>
      </c>
      <c r="O32" s="112">
        <f t="shared" si="1"/>
        <v>-6.7343340000000005</v>
      </c>
      <c r="P32" s="112">
        <f t="shared" si="2"/>
        <v>0.96566600000000002</v>
      </c>
    </row>
    <row r="33" spans="1:16" x14ac:dyDescent="0.25">
      <c r="A33" s="111" t="s">
        <v>121</v>
      </c>
      <c r="B33" s="111" t="s">
        <v>127</v>
      </c>
      <c r="C33" s="111" t="s">
        <v>123</v>
      </c>
      <c r="D33" s="111" t="s">
        <v>139</v>
      </c>
      <c r="E33" s="111" t="s">
        <v>139</v>
      </c>
      <c r="F33" s="111" t="s">
        <v>185</v>
      </c>
      <c r="G33" s="111" t="s">
        <v>173</v>
      </c>
      <c r="H33" t="str">
        <f t="shared" si="0"/>
        <v>BeiteOrganisk jordSkogLauvskogMiddels</v>
      </c>
      <c r="I33" s="111">
        <v>-6.7343340000000005</v>
      </c>
      <c r="J33" s="111">
        <v>0.96566600000000002</v>
      </c>
      <c r="K33">
        <v>0</v>
      </c>
      <c r="L33">
        <v>0</v>
      </c>
      <c r="M33" s="111">
        <v>0</v>
      </c>
      <c r="N33" s="111">
        <v>0</v>
      </c>
      <c r="O33" s="112">
        <f t="shared" si="1"/>
        <v>-6.7343340000000005</v>
      </c>
      <c r="P33" s="112">
        <f t="shared" si="2"/>
        <v>0.96566600000000002</v>
      </c>
    </row>
    <row r="34" spans="1:16" x14ac:dyDescent="0.25">
      <c r="A34" s="111" t="s">
        <v>121</v>
      </c>
      <c r="B34" s="111" t="s">
        <v>127</v>
      </c>
      <c r="C34" s="111" t="s">
        <v>123</v>
      </c>
      <c r="D34" s="111" t="s">
        <v>139</v>
      </c>
      <c r="E34" s="111" t="s">
        <v>139</v>
      </c>
      <c r="F34" s="111" t="s">
        <v>185</v>
      </c>
      <c r="G34" s="111" t="s">
        <v>186</v>
      </c>
      <c r="H34" t="str">
        <f t="shared" si="0"/>
        <v>BeiteOrganisk jordSkogLauvskogSærs høy</v>
      </c>
      <c r="I34" s="111">
        <v>-6.7343340000000005</v>
      </c>
      <c r="J34" s="111">
        <v>0.96566600000000002</v>
      </c>
      <c r="K34">
        <v>0</v>
      </c>
      <c r="L34">
        <v>0</v>
      </c>
      <c r="M34" s="111">
        <v>0</v>
      </c>
      <c r="N34" s="111">
        <v>0</v>
      </c>
      <c r="O34" s="112">
        <f t="shared" si="1"/>
        <v>-6.7343340000000005</v>
      </c>
      <c r="P34" s="112">
        <f t="shared" si="2"/>
        <v>0.96566600000000002</v>
      </c>
    </row>
    <row r="35" spans="1:16" x14ac:dyDescent="0.25">
      <c r="A35" s="111" t="s">
        <v>121</v>
      </c>
      <c r="B35" s="111" t="s">
        <v>83</v>
      </c>
      <c r="C35" s="111" t="s">
        <v>126</v>
      </c>
      <c r="D35" s="111" t="s">
        <v>139</v>
      </c>
      <c r="E35" s="111" t="s">
        <v>139</v>
      </c>
      <c r="F35" s="111" t="s">
        <v>139</v>
      </c>
      <c r="G35" s="111" t="s">
        <v>139</v>
      </c>
      <c r="H35" t="str">
        <f t="shared" si="0"/>
        <v>BeiteMineraljordUtbygd areal</v>
      </c>
      <c r="I35" s="111">
        <v>8.7151857046023142</v>
      </c>
      <c r="J35" s="111">
        <v>3.5933333333333328</v>
      </c>
      <c r="K35">
        <v>0</v>
      </c>
      <c r="L35">
        <v>0</v>
      </c>
      <c r="M35" s="111">
        <v>6.1086666666666654E-7</v>
      </c>
      <c r="N35" s="111">
        <v>6.1086666666666654E-7</v>
      </c>
      <c r="O35" s="112">
        <f t="shared" si="1"/>
        <v>8.7151863154689817</v>
      </c>
      <c r="P35" s="112">
        <f t="shared" si="2"/>
        <v>3.5933339441999994</v>
      </c>
    </row>
    <row r="36" spans="1:16" x14ac:dyDescent="0.25">
      <c r="A36" s="111" t="s">
        <v>121</v>
      </c>
      <c r="B36" s="111" t="s">
        <v>83</v>
      </c>
      <c r="C36" s="111" t="s">
        <v>123</v>
      </c>
      <c r="D36" s="111" t="s">
        <v>139</v>
      </c>
      <c r="E36" s="111" t="s">
        <v>139</v>
      </c>
      <c r="F36" s="111" t="s">
        <v>139</v>
      </c>
      <c r="G36" s="111" t="s">
        <v>139</v>
      </c>
      <c r="H36" t="str">
        <f t="shared" si="0"/>
        <v>BeiteOrganisk jordUtbygd areal</v>
      </c>
      <c r="I36" s="111">
        <v>34.088519037935647</v>
      </c>
      <c r="J36" s="111">
        <v>28.966666666666669</v>
      </c>
      <c r="K36">
        <v>0</v>
      </c>
      <c r="L36">
        <v>0</v>
      </c>
      <c r="M36" s="111">
        <v>0</v>
      </c>
      <c r="N36" s="111">
        <v>0</v>
      </c>
      <c r="O36" s="112">
        <f t="shared" si="1"/>
        <v>34.088519037935647</v>
      </c>
      <c r="P36" s="112">
        <f t="shared" si="2"/>
        <v>28.966666666666669</v>
      </c>
    </row>
    <row r="37" spans="1:16" x14ac:dyDescent="0.25">
      <c r="A37" s="111" t="s">
        <v>84</v>
      </c>
      <c r="B37" s="111" t="s">
        <v>121</v>
      </c>
      <c r="C37" s="111" t="s">
        <v>126</v>
      </c>
      <c r="D37" s="111" t="s">
        <v>139</v>
      </c>
      <c r="E37" s="111" t="s">
        <v>139</v>
      </c>
      <c r="F37" s="111" t="s">
        <v>139</v>
      </c>
      <c r="G37" s="111" t="s">
        <v>139</v>
      </c>
      <c r="H37" t="str">
        <f t="shared" si="0"/>
        <v>Dyrket markMineraljordBeite</v>
      </c>
      <c r="I37" s="111">
        <v>-4.4000000000000004</v>
      </c>
      <c r="J37" s="111">
        <v>-2.75</v>
      </c>
      <c r="K37">
        <v>0</v>
      </c>
      <c r="L37">
        <v>0</v>
      </c>
      <c r="M37" s="111">
        <v>0</v>
      </c>
      <c r="N37" s="111">
        <v>0</v>
      </c>
      <c r="O37" s="112">
        <f t="shared" si="1"/>
        <v>-4.4000000000000004</v>
      </c>
      <c r="P37" s="112">
        <f t="shared" si="2"/>
        <v>-2.75</v>
      </c>
    </row>
    <row r="38" spans="1:16" x14ac:dyDescent="0.25">
      <c r="A38" s="111" t="s">
        <v>84</v>
      </c>
      <c r="B38" s="111" t="s">
        <v>121</v>
      </c>
      <c r="C38" s="111" t="s">
        <v>123</v>
      </c>
      <c r="D38" s="111" t="s">
        <v>139</v>
      </c>
      <c r="E38" s="111" t="s">
        <v>139</v>
      </c>
      <c r="F38" s="111" t="s">
        <v>139</v>
      </c>
      <c r="G38" s="111" t="s">
        <v>139</v>
      </c>
      <c r="H38" t="str">
        <f t="shared" si="0"/>
        <v>Dyrket markOrganisk jordBeite</v>
      </c>
      <c r="I38" s="111">
        <v>11.549999999999999</v>
      </c>
      <c r="J38" s="111">
        <v>13.2</v>
      </c>
      <c r="K38">
        <v>0</v>
      </c>
      <c r="L38">
        <v>0</v>
      </c>
      <c r="M38" s="111">
        <v>0</v>
      </c>
      <c r="N38" s="111">
        <v>0</v>
      </c>
      <c r="O38" s="112">
        <f t="shared" si="1"/>
        <v>11.549999999999999</v>
      </c>
      <c r="P38" s="112">
        <f t="shared" si="2"/>
        <v>13.2</v>
      </c>
    </row>
    <row r="39" spans="1:16" x14ac:dyDescent="0.25">
      <c r="A39" s="111" t="s">
        <v>84</v>
      </c>
      <c r="B39" s="111" t="s">
        <v>127</v>
      </c>
      <c r="C39" s="111" t="s">
        <v>126</v>
      </c>
      <c r="D39" s="111" t="s">
        <v>139</v>
      </c>
      <c r="E39" s="111" t="s">
        <v>139</v>
      </c>
      <c r="F39" s="111" t="s">
        <v>172</v>
      </c>
      <c r="G39" s="111" t="s">
        <v>180</v>
      </c>
      <c r="H39" t="str">
        <f t="shared" si="0"/>
        <v>Dyrket markMineraljordSkogBarskogHøy</v>
      </c>
      <c r="I39" s="111">
        <v>-10.207648582999997</v>
      </c>
      <c r="J39" s="111">
        <v>-2.507648582999999</v>
      </c>
      <c r="K39">
        <v>0</v>
      </c>
      <c r="L39">
        <v>0</v>
      </c>
      <c r="M39" s="111">
        <v>8.1064293614333335E-7</v>
      </c>
      <c r="N39" s="111">
        <v>8.1064293614333335E-7</v>
      </c>
      <c r="O39" s="112">
        <f t="shared" si="1"/>
        <v>-10.207647772357062</v>
      </c>
      <c r="P39" s="112">
        <f t="shared" si="2"/>
        <v>-2.5076477723570627</v>
      </c>
    </row>
    <row r="40" spans="1:16" x14ac:dyDescent="0.25">
      <c r="A40" s="111" t="s">
        <v>84</v>
      </c>
      <c r="B40" s="111" t="s">
        <v>127</v>
      </c>
      <c r="C40" s="111" t="s">
        <v>126</v>
      </c>
      <c r="D40" s="111" t="s">
        <v>139</v>
      </c>
      <c r="E40" s="111" t="s">
        <v>139</v>
      </c>
      <c r="F40" s="111" t="s">
        <v>172</v>
      </c>
      <c r="G40" s="111" t="s">
        <v>167</v>
      </c>
      <c r="H40" t="str">
        <f t="shared" si="0"/>
        <v>Dyrket markMineraljordSkogBarskogImpediment</v>
      </c>
      <c r="I40" s="111">
        <v>-10.207648582999997</v>
      </c>
      <c r="J40" s="111">
        <v>-2.507648582999999</v>
      </c>
      <c r="K40">
        <v>0</v>
      </c>
      <c r="L40">
        <v>0</v>
      </c>
      <c r="M40" s="111">
        <v>8.1064293614333335E-7</v>
      </c>
      <c r="N40" s="111">
        <v>8.1064293614333335E-7</v>
      </c>
      <c r="O40" s="112">
        <f t="shared" si="1"/>
        <v>-10.207647772357062</v>
      </c>
      <c r="P40" s="112">
        <f t="shared" si="2"/>
        <v>-2.5076477723570627</v>
      </c>
    </row>
    <row r="41" spans="1:16" x14ac:dyDescent="0.25">
      <c r="A41" s="111" t="s">
        <v>84</v>
      </c>
      <c r="B41" s="111" t="s">
        <v>127</v>
      </c>
      <c r="C41" s="111" t="s">
        <v>126</v>
      </c>
      <c r="D41" s="111" t="s">
        <v>139</v>
      </c>
      <c r="E41" s="111" t="s">
        <v>139</v>
      </c>
      <c r="F41" s="111" t="s">
        <v>172</v>
      </c>
      <c r="G41" s="111" t="s">
        <v>190</v>
      </c>
      <c r="H41" t="str">
        <f t="shared" si="0"/>
        <v>Dyrket markMineraljordSkogBarskogLav</v>
      </c>
      <c r="I41" s="111">
        <v>-10.207648582999997</v>
      </c>
      <c r="J41" s="111">
        <v>-2.507648582999999</v>
      </c>
      <c r="K41">
        <v>0</v>
      </c>
      <c r="L41">
        <v>0</v>
      </c>
      <c r="M41" s="111">
        <v>8.1064293614333335E-7</v>
      </c>
      <c r="N41" s="111">
        <v>8.1064293614333335E-7</v>
      </c>
      <c r="O41" s="112">
        <f t="shared" si="1"/>
        <v>-10.207647772357062</v>
      </c>
      <c r="P41" s="112">
        <f t="shared" si="2"/>
        <v>-2.5076477723570627</v>
      </c>
    </row>
    <row r="42" spans="1:16" x14ac:dyDescent="0.25">
      <c r="A42" s="111" t="s">
        <v>84</v>
      </c>
      <c r="B42" s="111" t="s">
        <v>127</v>
      </c>
      <c r="C42" s="111" t="s">
        <v>126</v>
      </c>
      <c r="D42" s="111" t="s">
        <v>139</v>
      </c>
      <c r="E42" s="111" t="s">
        <v>139</v>
      </c>
      <c r="F42" s="111" t="s">
        <v>172</v>
      </c>
      <c r="G42" s="111" t="s">
        <v>173</v>
      </c>
      <c r="H42" t="str">
        <f t="shared" si="0"/>
        <v>Dyrket markMineraljordSkogBarskogMiddels</v>
      </c>
      <c r="I42" s="111">
        <v>-10.207648582999997</v>
      </c>
      <c r="J42" s="111">
        <v>-2.507648582999999</v>
      </c>
      <c r="K42">
        <v>0</v>
      </c>
      <c r="L42">
        <v>0</v>
      </c>
      <c r="M42" s="111">
        <v>8.1064293614333335E-7</v>
      </c>
      <c r="N42" s="111">
        <v>8.1064293614333335E-7</v>
      </c>
      <c r="O42" s="112">
        <f t="shared" si="1"/>
        <v>-10.207647772357062</v>
      </c>
      <c r="P42" s="112">
        <f t="shared" si="2"/>
        <v>-2.5076477723570627</v>
      </c>
    </row>
    <row r="43" spans="1:16" x14ac:dyDescent="0.25">
      <c r="A43" s="111" t="s">
        <v>84</v>
      </c>
      <c r="B43" s="111" t="s">
        <v>127</v>
      </c>
      <c r="C43" s="111" t="s">
        <v>126</v>
      </c>
      <c r="D43" s="111" t="s">
        <v>139</v>
      </c>
      <c r="E43" s="111" t="s">
        <v>139</v>
      </c>
      <c r="F43" s="111" t="s">
        <v>172</v>
      </c>
      <c r="G43" s="111" t="s">
        <v>186</v>
      </c>
      <c r="H43" t="str">
        <f t="shared" si="0"/>
        <v>Dyrket markMineraljordSkogBarskogSærs høy</v>
      </c>
      <c r="I43" s="111">
        <v>-10.207648582999997</v>
      </c>
      <c r="J43" s="111">
        <v>-2.507648582999999</v>
      </c>
      <c r="K43">
        <v>0</v>
      </c>
      <c r="L43">
        <v>0</v>
      </c>
      <c r="M43" s="111">
        <v>8.1064293614333335E-7</v>
      </c>
      <c r="N43" s="111">
        <v>8.1064293614333335E-7</v>
      </c>
      <c r="O43" s="112">
        <f t="shared" si="1"/>
        <v>-10.207647772357062</v>
      </c>
      <c r="P43" s="112">
        <f t="shared" si="2"/>
        <v>-2.5076477723570627</v>
      </c>
    </row>
    <row r="44" spans="1:16" x14ac:dyDescent="0.25">
      <c r="A44" s="111" t="s">
        <v>84</v>
      </c>
      <c r="B44" s="111" t="s">
        <v>127</v>
      </c>
      <c r="C44" s="111" t="s">
        <v>126</v>
      </c>
      <c r="D44" s="111" t="s">
        <v>139</v>
      </c>
      <c r="E44" s="111" t="s">
        <v>139</v>
      </c>
      <c r="F44" s="111" t="s">
        <v>179</v>
      </c>
      <c r="G44" s="111" t="s">
        <v>180</v>
      </c>
      <c r="H44" t="str">
        <f t="shared" si="0"/>
        <v>Dyrket markMineraljordSkogBlandingsskogHøy</v>
      </c>
      <c r="I44" s="111">
        <v>-10.207648582999997</v>
      </c>
      <c r="J44" s="111">
        <v>-2.507648582999999</v>
      </c>
      <c r="K44">
        <v>0</v>
      </c>
      <c r="L44">
        <v>0</v>
      </c>
      <c r="M44" s="111">
        <v>8.1064293614333335E-7</v>
      </c>
      <c r="N44" s="111">
        <v>8.1064293614333335E-7</v>
      </c>
      <c r="O44" s="112">
        <f t="shared" si="1"/>
        <v>-10.207647772357062</v>
      </c>
      <c r="P44" s="112">
        <f t="shared" si="2"/>
        <v>-2.5076477723570627</v>
      </c>
    </row>
    <row r="45" spans="1:16" x14ac:dyDescent="0.25">
      <c r="A45" s="111" t="s">
        <v>84</v>
      </c>
      <c r="B45" s="111" t="s">
        <v>127</v>
      </c>
      <c r="C45" s="111" t="s">
        <v>126</v>
      </c>
      <c r="D45" s="111" t="s">
        <v>139</v>
      </c>
      <c r="E45" s="111" t="s">
        <v>139</v>
      </c>
      <c r="F45" s="111" t="s">
        <v>179</v>
      </c>
      <c r="G45" s="111" t="s">
        <v>167</v>
      </c>
      <c r="H45" t="str">
        <f t="shared" si="0"/>
        <v>Dyrket markMineraljordSkogBlandingsskogImpediment</v>
      </c>
      <c r="I45" s="111">
        <v>-10.207648582999997</v>
      </c>
      <c r="J45" s="111">
        <v>-2.507648582999999</v>
      </c>
      <c r="K45">
        <v>0</v>
      </c>
      <c r="L45">
        <v>0</v>
      </c>
      <c r="M45" s="111">
        <v>8.1064293614333335E-7</v>
      </c>
      <c r="N45" s="111">
        <v>8.1064293614333335E-7</v>
      </c>
      <c r="O45" s="112">
        <f t="shared" si="1"/>
        <v>-10.207647772357062</v>
      </c>
      <c r="P45" s="112">
        <f t="shared" si="2"/>
        <v>-2.5076477723570627</v>
      </c>
    </row>
    <row r="46" spans="1:16" x14ac:dyDescent="0.25">
      <c r="A46" s="111" t="s">
        <v>84</v>
      </c>
      <c r="B46" s="111" t="s">
        <v>127</v>
      </c>
      <c r="C46" s="111" t="s">
        <v>126</v>
      </c>
      <c r="D46" s="111" t="s">
        <v>139</v>
      </c>
      <c r="E46" s="111" t="s">
        <v>139</v>
      </c>
      <c r="F46" s="111" t="s">
        <v>179</v>
      </c>
      <c r="G46" s="111" t="s">
        <v>190</v>
      </c>
      <c r="H46" t="str">
        <f t="shared" si="0"/>
        <v>Dyrket markMineraljordSkogBlandingsskogLav</v>
      </c>
      <c r="I46" s="111">
        <v>-10.207648582999997</v>
      </c>
      <c r="J46" s="111">
        <v>-2.507648582999999</v>
      </c>
      <c r="K46">
        <v>0</v>
      </c>
      <c r="L46">
        <v>0</v>
      </c>
      <c r="M46" s="111">
        <v>8.1064293614333335E-7</v>
      </c>
      <c r="N46" s="111">
        <v>8.1064293614333335E-7</v>
      </c>
      <c r="O46" s="112">
        <f t="shared" si="1"/>
        <v>-10.207647772357062</v>
      </c>
      <c r="P46" s="112">
        <f t="shared" si="2"/>
        <v>-2.5076477723570627</v>
      </c>
    </row>
    <row r="47" spans="1:16" x14ac:dyDescent="0.25">
      <c r="A47" s="111" t="s">
        <v>84</v>
      </c>
      <c r="B47" s="111" t="s">
        <v>127</v>
      </c>
      <c r="C47" s="111" t="s">
        <v>126</v>
      </c>
      <c r="D47" s="111" t="s">
        <v>139</v>
      </c>
      <c r="E47" s="111" t="s">
        <v>139</v>
      </c>
      <c r="F47" s="111" t="s">
        <v>179</v>
      </c>
      <c r="G47" s="111" t="s">
        <v>173</v>
      </c>
      <c r="H47" t="str">
        <f t="shared" si="0"/>
        <v>Dyrket markMineraljordSkogBlandingsskogMiddels</v>
      </c>
      <c r="I47" s="111">
        <v>-10.207648582999997</v>
      </c>
      <c r="J47" s="111">
        <v>-2.507648582999999</v>
      </c>
      <c r="K47">
        <v>0</v>
      </c>
      <c r="L47">
        <v>0</v>
      </c>
      <c r="M47" s="111">
        <v>8.1064293614333335E-7</v>
      </c>
      <c r="N47" s="111">
        <v>8.1064293614333335E-7</v>
      </c>
      <c r="O47" s="112">
        <f t="shared" si="1"/>
        <v>-10.207647772357062</v>
      </c>
      <c r="P47" s="112">
        <f t="shared" si="2"/>
        <v>-2.5076477723570627</v>
      </c>
    </row>
    <row r="48" spans="1:16" x14ac:dyDescent="0.25">
      <c r="A48" s="111" t="s">
        <v>84</v>
      </c>
      <c r="B48" s="111" t="s">
        <v>127</v>
      </c>
      <c r="C48" s="111" t="s">
        <v>126</v>
      </c>
      <c r="D48" s="111" t="s">
        <v>139</v>
      </c>
      <c r="E48" s="111" t="s">
        <v>139</v>
      </c>
      <c r="F48" s="111" t="s">
        <v>179</v>
      </c>
      <c r="G48" s="111" t="s">
        <v>186</v>
      </c>
      <c r="H48" t="str">
        <f t="shared" si="0"/>
        <v>Dyrket markMineraljordSkogBlandingsskogSærs høy</v>
      </c>
      <c r="I48" s="111">
        <v>-10.207648582999997</v>
      </c>
      <c r="J48" s="111">
        <v>-2.507648582999999</v>
      </c>
      <c r="K48">
        <v>0</v>
      </c>
      <c r="L48">
        <v>0</v>
      </c>
      <c r="M48" s="111">
        <v>8.1064293614333335E-7</v>
      </c>
      <c r="N48" s="111">
        <v>8.1064293614333335E-7</v>
      </c>
      <c r="O48" s="112">
        <f t="shared" si="1"/>
        <v>-10.207647772357062</v>
      </c>
      <c r="P48" s="112">
        <f t="shared" si="2"/>
        <v>-2.5076477723570627</v>
      </c>
    </row>
    <row r="49" spans="1:16" x14ac:dyDescent="0.25">
      <c r="A49" s="111" t="s">
        <v>84</v>
      </c>
      <c r="B49" s="111" t="s">
        <v>127</v>
      </c>
      <c r="C49" s="111" t="s">
        <v>126</v>
      </c>
      <c r="D49" s="111" t="s">
        <v>139</v>
      </c>
      <c r="E49" s="111" t="s">
        <v>139</v>
      </c>
      <c r="F49" s="111" t="s">
        <v>185</v>
      </c>
      <c r="G49" s="111" t="s">
        <v>180</v>
      </c>
      <c r="H49" t="str">
        <f t="shared" si="0"/>
        <v>Dyrket markMineraljordSkogLauvskogHøy</v>
      </c>
      <c r="I49" s="111">
        <v>-10.207648582999997</v>
      </c>
      <c r="J49" s="111">
        <v>-2.507648582999999</v>
      </c>
      <c r="K49">
        <v>0</v>
      </c>
      <c r="L49">
        <v>0</v>
      </c>
      <c r="M49" s="111">
        <v>8.1064293614333335E-7</v>
      </c>
      <c r="N49" s="111">
        <v>8.1064293614333335E-7</v>
      </c>
      <c r="O49" s="112">
        <f t="shared" si="1"/>
        <v>-10.207647772357062</v>
      </c>
      <c r="P49" s="112">
        <f t="shared" si="2"/>
        <v>-2.5076477723570627</v>
      </c>
    </row>
    <row r="50" spans="1:16" x14ac:dyDescent="0.25">
      <c r="A50" s="111" t="s">
        <v>84</v>
      </c>
      <c r="B50" s="111" t="s">
        <v>127</v>
      </c>
      <c r="C50" s="111" t="s">
        <v>126</v>
      </c>
      <c r="D50" s="111" t="s">
        <v>139</v>
      </c>
      <c r="E50" s="111" t="s">
        <v>139</v>
      </c>
      <c r="F50" s="111" t="s">
        <v>185</v>
      </c>
      <c r="G50" s="111" t="s">
        <v>167</v>
      </c>
      <c r="H50" t="str">
        <f t="shared" si="0"/>
        <v>Dyrket markMineraljordSkogLauvskogImpediment</v>
      </c>
      <c r="I50" s="111">
        <v>-10.207648582999997</v>
      </c>
      <c r="J50" s="111">
        <v>-2.507648582999999</v>
      </c>
      <c r="K50">
        <v>0</v>
      </c>
      <c r="L50">
        <v>0</v>
      </c>
      <c r="M50" s="111">
        <v>8.1064293614333335E-7</v>
      </c>
      <c r="N50" s="111">
        <v>8.1064293614333335E-7</v>
      </c>
      <c r="O50" s="112">
        <f t="shared" si="1"/>
        <v>-10.207647772357062</v>
      </c>
      <c r="P50" s="112">
        <f t="shared" si="2"/>
        <v>-2.5076477723570627</v>
      </c>
    </row>
    <row r="51" spans="1:16" x14ac:dyDescent="0.25">
      <c r="A51" s="111" t="s">
        <v>84</v>
      </c>
      <c r="B51" s="111" t="s">
        <v>127</v>
      </c>
      <c r="C51" s="111" t="s">
        <v>126</v>
      </c>
      <c r="D51" s="111" t="s">
        <v>139</v>
      </c>
      <c r="E51" s="111" t="s">
        <v>139</v>
      </c>
      <c r="F51" s="111" t="s">
        <v>185</v>
      </c>
      <c r="G51" s="111" t="s">
        <v>190</v>
      </c>
      <c r="H51" t="str">
        <f t="shared" si="0"/>
        <v>Dyrket markMineraljordSkogLauvskogLav</v>
      </c>
      <c r="I51" s="111">
        <v>-10.207648582999997</v>
      </c>
      <c r="J51" s="111">
        <v>-2.507648582999999</v>
      </c>
      <c r="K51">
        <v>0</v>
      </c>
      <c r="L51">
        <v>0</v>
      </c>
      <c r="M51" s="111">
        <v>8.1064293614333335E-7</v>
      </c>
      <c r="N51" s="111">
        <v>8.1064293614333335E-7</v>
      </c>
      <c r="O51" s="112">
        <f t="shared" si="1"/>
        <v>-10.207647772357062</v>
      </c>
      <c r="P51" s="112">
        <f t="shared" si="2"/>
        <v>-2.5076477723570627</v>
      </c>
    </row>
    <row r="52" spans="1:16" x14ac:dyDescent="0.25">
      <c r="A52" s="111" t="s">
        <v>84</v>
      </c>
      <c r="B52" s="111" t="s">
        <v>127</v>
      </c>
      <c r="C52" s="111" t="s">
        <v>126</v>
      </c>
      <c r="D52" s="111" t="s">
        <v>139</v>
      </c>
      <c r="E52" s="111" t="s">
        <v>139</v>
      </c>
      <c r="F52" s="111" t="s">
        <v>185</v>
      </c>
      <c r="G52" s="111" t="s">
        <v>173</v>
      </c>
      <c r="H52" t="str">
        <f t="shared" si="0"/>
        <v>Dyrket markMineraljordSkogLauvskogMiddels</v>
      </c>
      <c r="I52" s="111">
        <v>-10.207648582999997</v>
      </c>
      <c r="J52" s="111">
        <v>-2.507648582999999</v>
      </c>
      <c r="K52">
        <v>0</v>
      </c>
      <c r="L52">
        <v>0</v>
      </c>
      <c r="M52" s="111">
        <v>8.1064293614333335E-7</v>
      </c>
      <c r="N52" s="111">
        <v>8.1064293614333335E-7</v>
      </c>
      <c r="O52" s="112">
        <f t="shared" si="1"/>
        <v>-10.207647772357062</v>
      </c>
      <c r="P52" s="112">
        <f t="shared" si="2"/>
        <v>-2.5076477723570627</v>
      </c>
    </row>
    <row r="53" spans="1:16" x14ac:dyDescent="0.25">
      <c r="A53" s="111" t="s">
        <v>84</v>
      </c>
      <c r="B53" s="111" t="s">
        <v>127</v>
      </c>
      <c r="C53" s="111" t="s">
        <v>126</v>
      </c>
      <c r="D53" s="111" t="s">
        <v>139</v>
      </c>
      <c r="E53" s="111" t="s">
        <v>139</v>
      </c>
      <c r="F53" s="111" t="s">
        <v>185</v>
      </c>
      <c r="G53" s="111" t="s">
        <v>186</v>
      </c>
      <c r="H53" t="str">
        <f t="shared" si="0"/>
        <v>Dyrket markMineraljordSkogLauvskogSærs høy</v>
      </c>
      <c r="I53" s="111">
        <v>-10.207648582999997</v>
      </c>
      <c r="J53" s="111">
        <v>-2.507648582999999</v>
      </c>
      <c r="K53">
        <v>0</v>
      </c>
      <c r="L53">
        <v>0</v>
      </c>
      <c r="M53" s="111">
        <v>8.1064293614333335E-7</v>
      </c>
      <c r="N53" s="111">
        <v>8.1064293614333335E-7</v>
      </c>
      <c r="O53" s="112">
        <f t="shared" si="1"/>
        <v>-10.207647772357062</v>
      </c>
      <c r="P53" s="112">
        <f t="shared" si="2"/>
        <v>-2.5076477723570627</v>
      </c>
    </row>
    <row r="54" spans="1:16" x14ac:dyDescent="0.25">
      <c r="A54" s="111" t="s">
        <v>84</v>
      </c>
      <c r="B54" s="111" t="s">
        <v>127</v>
      </c>
      <c r="C54" s="111" t="s">
        <v>123</v>
      </c>
      <c r="D54" s="111" t="s">
        <v>139</v>
      </c>
      <c r="E54" s="111" t="s">
        <v>139</v>
      </c>
      <c r="F54" s="111" t="s">
        <v>172</v>
      </c>
      <c r="G54" s="111" t="s">
        <v>180</v>
      </c>
      <c r="H54" t="str">
        <f t="shared" si="0"/>
        <v>Dyrket markOrganisk jordSkogBarskogHøy</v>
      </c>
      <c r="I54" s="111">
        <v>-4.29</v>
      </c>
      <c r="J54" s="111">
        <v>3.41</v>
      </c>
      <c r="K54">
        <v>0</v>
      </c>
      <c r="L54">
        <v>0</v>
      </c>
      <c r="M54" s="111">
        <v>0</v>
      </c>
      <c r="N54" s="111">
        <v>0</v>
      </c>
      <c r="O54" s="112">
        <f t="shared" si="1"/>
        <v>-4.29</v>
      </c>
      <c r="P54" s="112">
        <f t="shared" si="2"/>
        <v>3.41</v>
      </c>
    </row>
    <row r="55" spans="1:16" x14ac:dyDescent="0.25">
      <c r="A55" s="111" t="s">
        <v>84</v>
      </c>
      <c r="B55" s="111" t="s">
        <v>127</v>
      </c>
      <c r="C55" s="111" t="s">
        <v>123</v>
      </c>
      <c r="D55" s="111" t="s">
        <v>139</v>
      </c>
      <c r="E55" s="111" t="s">
        <v>139</v>
      </c>
      <c r="F55" s="111" t="s">
        <v>172</v>
      </c>
      <c r="G55" s="111" t="s">
        <v>167</v>
      </c>
      <c r="H55" t="str">
        <f t="shared" si="0"/>
        <v>Dyrket markOrganisk jordSkogBarskogImpediment</v>
      </c>
      <c r="I55" s="111">
        <v>-4.29</v>
      </c>
      <c r="J55" s="111">
        <v>3.41</v>
      </c>
      <c r="K55">
        <v>0</v>
      </c>
      <c r="L55">
        <v>0</v>
      </c>
      <c r="M55" s="111">
        <v>0</v>
      </c>
      <c r="N55" s="111">
        <v>0</v>
      </c>
      <c r="O55" s="112">
        <f t="shared" si="1"/>
        <v>-4.29</v>
      </c>
      <c r="P55" s="112">
        <f t="shared" si="2"/>
        <v>3.41</v>
      </c>
    </row>
    <row r="56" spans="1:16" x14ac:dyDescent="0.25">
      <c r="A56" s="111" t="s">
        <v>84</v>
      </c>
      <c r="B56" s="111" t="s">
        <v>127</v>
      </c>
      <c r="C56" s="111" t="s">
        <v>123</v>
      </c>
      <c r="D56" s="111" t="s">
        <v>139</v>
      </c>
      <c r="E56" s="111" t="s">
        <v>139</v>
      </c>
      <c r="F56" s="111" t="s">
        <v>172</v>
      </c>
      <c r="G56" s="111" t="s">
        <v>190</v>
      </c>
      <c r="H56" t="str">
        <f t="shared" si="0"/>
        <v>Dyrket markOrganisk jordSkogBarskogLav</v>
      </c>
      <c r="I56" s="111">
        <v>-4.29</v>
      </c>
      <c r="J56" s="111">
        <v>3.41</v>
      </c>
      <c r="K56">
        <v>0</v>
      </c>
      <c r="L56">
        <v>0</v>
      </c>
      <c r="M56" s="111">
        <v>0</v>
      </c>
      <c r="N56" s="111">
        <v>0</v>
      </c>
      <c r="O56" s="112">
        <f t="shared" si="1"/>
        <v>-4.29</v>
      </c>
      <c r="P56" s="112">
        <f t="shared" si="2"/>
        <v>3.41</v>
      </c>
    </row>
    <row r="57" spans="1:16" x14ac:dyDescent="0.25">
      <c r="A57" s="111" t="s">
        <v>84</v>
      </c>
      <c r="B57" s="111" t="s">
        <v>127</v>
      </c>
      <c r="C57" s="111" t="s">
        <v>123</v>
      </c>
      <c r="D57" s="111" t="s">
        <v>139</v>
      </c>
      <c r="E57" s="111" t="s">
        <v>139</v>
      </c>
      <c r="F57" s="111" t="s">
        <v>172</v>
      </c>
      <c r="G57" s="111" t="s">
        <v>173</v>
      </c>
      <c r="H57" t="str">
        <f t="shared" si="0"/>
        <v>Dyrket markOrganisk jordSkogBarskogMiddels</v>
      </c>
      <c r="I57" s="111">
        <v>-4.29</v>
      </c>
      <c r="J57" s="111">
        <v>3.41</v>
      </c>
      <c r="K57">
        <v>0</v>
      </c>
      <c r="L57">
        <v>0</v>
      </c>
      <c r="M57" s="111">
        <v>0</v>
      </c>
      <c r="N57" s="111">
        <v>0</v>
      </c>
      <c r="O57" s="112">
        <f t="shared" si="1"/>
        <v>-4.29</v>
      </c>
      <c r="P57" s="112">
        <f t="shared" si="2"/>
        <v>3.41</v>
      </c>
    </row>
    <row r="58" spans="1:16" x14ac:dyDescent="0.25">
      <c r="A58" s="111" t="s">
        <v>84</v>
      </c>
      <c r="B58" s="111" t="s">
        <v>127</v>
      </c>
      <c r="C58" s="111" t="s">
        <v>123</v>
      </c>
      <c r="D58" s="111" t="s">
        <v>139</v>
      </c>
      <c r="E58" s="111" t="s">
        <v>139</v>
      </c>
      <c r="F58" s="111" t="s">
        <v>172</v>
      </c>
      <c r="G58" s="111" t="s">
        <v>186</v>
      </c>
      <c r="H58" t="str">
        <f t="shared" si="0"/>
        <v>Dyrket markOrganisk jordSkogBarskogSærs høy</v>
      </c>
      <c r="I58" s="111">
        <v>-4.29</v>
      </c>
      <c r="J58" s="111">
        <v>3.41</v>
      </c>
      <c r="K58">
        <v>0</v>
      </c>
      <c r="L58">
        <v>0</v>
      </c>
      <c r="M58" s="111">
        <v>0</v>
      </c>
      <c r="N58" s="111">
        <v>0</v>
      </c>
      <c r="O58" s="112">
        <f t="shared" si="1"/>
        <v>-4.29</v>
      </c>
      <c r="P58" s="112">
        <f t="shared" si="2"/>
        <v>3.41</v>
      </c>
    </row>
    <row r="59" spans="1:16" x14ac:dyDescent="0.25">
      <c r="A59" s="111" t="s">
        <v>84</v>
      </c>
      <c r="B59" s="111" t="s">
        <v>127</v>
      </c>
      <c r="C59" s="111" t="s">
        <v>123</v>
      </c>
      <c r="D59" s="111" t="s">
        <v>139</v>
      </c>
      <c r="E59" s="111" t="s">
        <v>139</v>
      </c>
      <c r="F59" s="111" t="s">
        <v>179</v>
      </c>
      <c r="G59" s="111" t="s">
        <v>180</v>
      </c>
      <c r="H59" t="str">
        <f t="shared" si="0"/>
        <v>Dyrket markOrganisk jordSkogBlandingsskogHøy</v>
      </c>
      <c r="I59" s="111">
        <v>-4.29</v>
      </c>
      <c r="J59" s="111">
        <v>3.41</v>
      </c>
      <c r="K59">
        <v>0</v>
      </c>
      <c r="L59">
        <v>0</v>
      </c>
      <c r="M59" s="111">
        <v>0</v>
      </c>
      <c r="N59" s="111">
        <v>0</v>
      </c>
      <c r="O59" s="112">
        <f t="shared" si="1"/>
        <v>-4.29</v>
      </c>
      <c r="P59" s="112">
        <f t="shared" si="2"/>
        <v>3.41</v>
      </c>
    </row>
    <row r="60" spans="1:16" x14ac:dyDescent="0.25">
      <c r="A60" s="111" t="s">
        <v>84</v>
      </c>
      <c r="B60" s="111" t="s">
        <v>127</v>
      </c>
      <c r="C60" s="111" t="s">
        <v>123</v>
      </c>
      <c r="D60" s="111" t="s">
        <v>139</v>
      </c>
      <c r="E60" s="111" t="s">
        <v>139</v>
      </c>
      <c r="F60" s="111" t="s">
        <v>179</v>
      </c>
      <c r="G60" s="111" t="s">
        <v>167</v>
      </c>
      <c r="H60" t="str">
        <f t="shared" si="0"/>
        <v>Dyrket markOrganisk jordSkogBlandingsskogImpediment</v>
      </c>
      <c r="I60" s="111">
        <v>-4.29</v>
      </c>
      <c r="J60" s="111">
        <v>3.41</v>
      </c>
      <c r="K60">
        <v>0</v>
      </c>
      <c r="L60">
        <v>0</v>
      </c>
      <c r="M60" s="111">
        <v>0</v>
      </c>
      <c r="N60" s="111">
        <v>0</v>
      </c>
      <c r="O60" s="112">
        <f t="shared" si="1"/>
        <v>-4.29</v>
      </c>
      <c r="P60" s="112">
        <f t="shared" si="2"/>
        <v>3.41</v>
      </c>
    </row>
    <row r="61" spans="1:16" x14ac:dyDescent="0.25">
      <c r="A61" s="111" t="s">
        <v>84</v>
      </c>
      <c r="B61" s="111" t="s">
        <v>127</v>
      </c>
      <c r="C61" s="111" t="s">
        <v>123</v>
      </c>
      <c r="D61" s="111" t="s">
        <v>139</v>
      </c>
      <c r="E61" s="111" t="s">
        <v>139</v>
      </c>
      <c r="F61" s="111" t="s">
        <v>179</v>
      </c>
      <c r="G61" s="111" t="s">
        <v>190</v>
      </c>
      <c r="H61" t="str">
        <f t="shared" si="0"/>
        <v>Dyrket markOrganisk jordSkogBlandingsskogLav</v>
      </c>
      <c r="I61" s="111">
        <v>-4.29</v>
      </c>
      <c r="J61" s="111">
        <v>3.41</v>
      </c>
      <c r="K61">
        <v>0</v>
      </c>
      <c r="L61">
        <v>0</v>
      </c>
      <c r="M61" s="111">
        <v>0</v>
      </c>
      <c r="N61" s="111">
        <v>0</v>
      </c>
      <c r="O61" s="112">
        <f t="shared" si="1"/>
        <v>-4.29</v>
      </c>
      <c r="P61" s="112">
        <f t="shared" si="2"/>
        <v>3.41</v>
      </c>
    </row>
    <row r="62" spans="1:16" x14ac:dyDescent="0.25">
      <c r="A62" s="111" t="s">
        <v>84</v>
      </c>
      <c r="B62" s="111" t="s">
        <v>127</v>
      </c>
      <c r="C62" s="111" t="s">
        <v>123</v>
      </c>
      <c r="D62" s="111" t="s">
        <v>139</v>
      </c>
      <c r="E62" s="111" t="s">
        <v>139</v>
      </c>
      <c r="F62" s="111" t="s">
        <v>179</v>
      </c>
      <c r="G62" s="111" t="s">
        <v>173</v>
      </c>
      <c r="H62" t="str">
        <f t="shared" si="0"/>
        <v>Dyrket markOrganisk jordSkogBlandingsskogMiddels</v>
      </c>
      <c r="I62" s="111">
        <v>-4.29</v>
      </c>
      <c r="J62" s="111">
        <v>3.41</v>
      </c>
      <c r="K62">
        <v>0</v>
      </c>
      <c r="L62">
        <v>0</v>
      </c>
      <c r="M62" s="111">
        <v>0</v>
      </c>
      <c r="N62" s="111">
        <v>0</v>
      </c>
      <c r="O62" s="112">
        <f t="shared" si="1"/>
        <v>-4.29</v>
      </c>
      <c r="P62" s="112">
        <f t="shared" si="2"/>
        <v>3.41</v>
      </c>
    </row>
    <row r="63" spans="1:16" x14ac:dyDescent="0.25">
      <c r="A63" s="111" t="s">
        <v>84</v>
      </c>
      <c r="B63" s="111" t="s">
        <v>127</v>
      </c>
      <c r="C63" s="111" t="s">
        <v>123</v>
      </c>
      <c r="D63" s="111" t="s">
        <v>139</v>
      </c>
      <c r="E63" s="111" t="s">
        <v>139</v>
      </c>
      <c r="F63" s="111" t="s">
        <v>179</v>
      </c>
      <c r="G63" s="111" t="s">
        <v>186</v>
      </c>
      <c r="H63" t="str">
        <f t="shared" si="0"/>
        <v>Dyrket markOrganisk jordSkogBlandingsskogSærs høy</v>
      </c>
      <c r="I63" s="111">
        <v>-4.29</v>
      </c>
      <c r="J63" s="111">
        <v>3.41</v>
      </c>
      <c r="K63">
        <v>0</v>
      </c>
      <c r="L63">
        <v>0</v>
      </c>
      <c r="M63" s="111">
        <v>0</v>
      </c>
      <c r="N63" s="111">
        <v>0</v>
      </c>
      <c r="O63" s="112">
        <f t="shared" si="1"/>
        <v>-4.29</v>
      </c>
      <c r="P63" s="112">
        <f t="shared" si="2"/>
        <v>3.41</v>
      </c>
    </row>
    <row r="64" spans="1:16" x14ac:dyDescent="0.25">
      <c r="A64" s="111" t="s">
        <v>84</v>
      </c>
      <c r="B64" s="111" t="s">
        <v>127</v>
      </c>
      <c r="C64" s="111" t="s">
        <v>123</v>
      </c>
      <c r="D64" s="111" t="s">
        <v>139</v>
      </c>
      <c r="E64" s="111" t="s">
        <v>139</v>
      </c>
      <c r="F64" s="111" t="s">
        <v>185</v>
      </c>
      <c r="G64" s="111" t="s">
        <v>180</v>
      </c>
      <c r="H64" t="str">
        <f t="shared" si="0"/>
        <v>Dyrket markOrganisk jordSkogLauvskogHøy</v>
      </c>
      <c r="I64" s="111">
        <v>-4.29</v>
      </c>
      <c r="J64" s="111">
        <v>3.41</v>
      </c>
      <c r="K64">
        <v>0</v>
      </c>
      <c r="L64">
        <v>0</v>
      </c>
      <c r="M64" s="111">
        <v>0</v>
      </c>
      <c r="N64" s="111">
        <v>0</v>
      </c>
      <c r="O64" s="112">
        <f t="shared" si="1"/>
        <v>-4.29</v>
      </c>
      <c r="P64" s="112">
        <f t="shared" si="2"/>
        <v>3.41</v>
      </c>
    </row>
    <row r="65" spans="1:16" x14ac:dyDescent="0.25">
      <c r="A65" s="111" t="s">
        <v>84</v>
      </c>
      <c r="B65" s="111" t="s">
        <v>127</v>
      </c>
      <c r="C65" s="111" t="s">
        <v>123</v>
      </c>
      <c r="D65" s="111" t="s">
        <v>139</v>
      </c>
      <c r="E65" s="111" t="s">
        <v>139</v>
      </c>
      <c r="F65" s="111" t="s">
        <v>185</v>
      </c>
      <c r="G65" s="111" t="s">
        <v>167</v>
      </c>
      <c r="H65" t="str">
        <f t="shared" si="0"/>
        <v>Dyrket markOrganisk jordSkogLauvskogImpediment</v>
      </c>
      <c r="I65" s="111">
        <v>-4.29</v>
      </c>
      <c r="J65" s="111">
        <v>3.41</v>
      </c>
      <c r="K65">
        <v>0</v>
      </c>
      <c r="L65">
        <v>0</v>
      </c>
      <c r="M65" s="111">
        <v>0</v>
      </c>
      <c r="N65" s="111">
        <v>0</v>
      </c>
      <c r="O65" s="112">
        <f t="shared" si="1"/>
        <v>-4.29</v>
      </c>
      <c r="P65" s="112">
        <f t="shared" si="2"/>
        <v>3.41</v>
      </c>
    </row>
    <row r="66" spans="1:16" x14ac:dyDescent="0.25">
      <c r="A66" s="111" t="s">
        <v>84</v>
      </c>
      <c r="B66" s="111" t="s">
        <v>127</v>
      </c>
      <c r="C66" s="111" t="s">
        <v>123</v>
      </c>
      <c r="D66" s="111" t="s">
        <v>139</v>
      </c>
      <c r="E66" s="111" t="s">
        <v>139</v>
      </c>
      <c r="F66" s="111" t="s">
        <v>185</v>
      </c>
      <c r="G66" s="111" t="s">
        <v>190</v>
      </c>
      <c r="H66" t="str">
        <f t="shared" si="0"/>
        <v>Dyrket markOrganisk jordSkogLauvskogLav</v>
      </c>
      <c r="I66" s="111">
        <v>-4.29</v>
      </c>
      <c r="J66" s="111">
        <v>3.41</v>
      </c>
      <c r="K66">
        <v>0</v>
      </c>
      <c r="L66">
        <v>0</v>
      </c>
      <c r="M66" s="111">
        <v>0</v>
      </c>
      <c r="N66" s="111">
        <v>0</v>
      </c>
      <c r="O66" s="112">
        <f t="shared" si="1"/>
        <v>-4.29</v>
      </c>
      <c r="P66" s="112">
        <f t="shared" si="2"/>
        <v>3.41</v>
      </c>
    </row>
    <row r="67" spans="1:16" x14ac:dyDescent="0.25">
      <c r="A67" s="111" t="s">
        <v>84</v>
      </c>
      <c r="B67" s="111" t="s">
        <v>127</v>
      </c>
      <c r="C67" s="111" t="s">
        <v>123</v>
      </c>
      <c r="D67" s="111" t="s">
        <v>139</v>
      </c>
      <c r="E67" s="111" t="s">
        <v>139</v>
      </c>
      <c r="F67" s="111" t="s">
        <v>185</v>
      </c>
      <c r="G67" s="111" t="s">
        <v>173</v>
      </c>
      <c r="H67" t="str">
        <f t="shared" ref="H67:H130" si="3">A67&amp;C67&amp;IF(A67="Skog",D67&amp;E67,"")&amp;B67&amp;IF(B67="Skog",F67&amp;G67,"")</f>
        <v>Dyrket markOrganisk jordSkogLauvskogMiddels</v>
      </c>
      <c r="I67" s="111">
        <v>-4.29</v>
      </c>
      <c r="J67" s="111">
        <v>3.41</v>
      </c>
      <c r="K67">
        <v>0</v>
      </c>
      <c r="L67">
        <v>0</v>
      </c>
      <c r="M67" s="111">
        <v>0</v>
      </c>
      <c r="N67" s="111">
        <v>0</v>
      </c>
      <c r="O67" s="112">
        <f t="shared" ref="O67:O130" si="4">I67+K67+M67</f>
        <v>-4.29</v>
      </c>
      <c r="P67" s="112">
        <f t="shared" ref="P67:P130" si="5">J67+L67+N67</f>
        <v>3.41</v>
      </c>
    </row>
    <row r="68" spans="1:16" x14ac:dyDescent="0.25">
      <c r="A68" s="111" t="s">
        <v>84</v>
      </c>
      <c r="B68" s="111" t="s">
        <v>127</v>
      </c>
      <c r="C68" s="111" t="s">
        <v>123</v>
      </c>
      <c r="D68" s="111" t="s">
        <v>139</v>
      </c>
      <c r="E68" s="111" t="s">
        <v>139</v>
      </c>
      <c r="F68" s="111" t="s">
        <v>185</v>
      </c>
      <c r="G68" s="111" t="s">
        <v>186</v>
      </c>
      <c r="H68" t="str">
        <f t="shared" si="3"/>
        <v>Dyrket markOrganisk jordSkogLauvskogSærs høy</v>
      </c>
      <c r="I68" s="111">
        <v>-4.29</v>
      </c>
      <c r="J68" s="111">
        <v>3.41</v>
      </c>
      <c r="K68">
        <v>0</v>
      </c>
      <c r="L68">
        <v>0</v>
      </c>
      <c r="M68" s="111">
        <v>0</v>
      </c>
      <c r="N68" s="111">
        <v>0</v>
      </c>
      <c r="O68" s="112">
        <f t="shared" si="4"/>
        <v>-4.29</v>
      </c>
      <c r="P68" s="112">
        <f t="shared" si="5"/>
        <v>3.41</v>
      </c>
    </row>
    <row r="69" spans="1:16" x14ac:dyDescent="0.25">
      <c r="A69" s="111" t="s">
        <v>84</v>
      </c>
      <c r="B69" s="111" t="s">
        <v>83</v>
      </c>
      <c r="C69" s="111" t="s">
        <v>126</v>
      </c>
      <c r="D69" s="111" t="s">
        <v>139</v>
      </c>
      <c r="E69" s="111" t="s">
        <v>139</v>
      </c>
      <c r="F69" s="111" t="s">
        <v>139</v>
      </c>
      <c r="G69" s="111" t="s">
        <v>139</v>
      </c>
      <c r="H69" t="str">
        <f t="shared" si="3"/>
        <v>Dyrket markMineraljordUtbygd areal</v>
      </c>
      <c r="I69" s="111">
        <v>3.043333333333333</v>
      </c>
      <c r="J69" s="111">
        <v>3.043333333333333</v>
      </c>
      <c r="K69">
        <v>0</v>
      </c>
      <c r="L69">
        <v>0</v>
      </c>
      <c r="M69" s="111">
        <v>5.1736666666666661E-7</v>
      </c>
      <c r="N69" s="111">
        <v>5.1736666666666661E-7</v>
      </c>
      <c r="O69" s="112">
        <f t="shared" si="4"/>
        <v>3.0433338506999998</v>
      </c>
      <c r="P69" s="112">
        <f t="shared" si="5"/>
        <v>3.0433338506999998</v>
      </c>
    </row>
    <row r="70" spans="1:16" x14ac:dyDescent="0.25">
      <c r="A70" s="111" t="s">
        <v>127</v>
      </c>
      <c r="B70" s="111" t="s">
        <v>121</v>
      </c>
      <c r="C70" s="111" t="s">
        <v>126</v>
      </c>
      <c r="D70" s="111" t="s">
        <v>172</v>
      </c>
      <c r="E70" s="111" t="s">
        <v>180</v>
      </c>
      <c r="F70" s="111" t="s">
        <v>139</v>
      </c>
      <c r="G70" s="111" t="s">
        <v>139</v>
      </c>
      <c r="H70" t="str">
        <f t="shared" si="3"/>
        <v>SkogMineraljordBarskogHøyBeite</v>
      </c>
      <c r="I70" s="111">
        <v>42.123486986831608</v>
      </c>
      <c r="J70" s="111">
        <v>4.5833333333333339</v>
      </c>
      <c r="K70">
        <v>0</v>
      </c>
      <c r="L70">
        <v>0</v>
      </c>
      <c r="M70" s="111">
        <v>0</v>
      </c>
      <c r="N70" s="111">
        <v>0</v>
      </c>
      <c r="O70" s="112">
        <f t="shared" si="4"/>
        <v>42.123486986831608</v>
      </c>
      <c r="P70" s="112">
        <f t="shared" si="5"/>
        <v>4.5833333333333339</v>
      </c>
    </row>
    <row r="71" spans="1:16" x14ac:dyDescent="0.25">
      <c r="A71" s="111" t="s">
        <v>127</v>
      </c>
      <c r="B71" s="111" t="s">
        <v>121</v>
      </c>
      <c r="C71" s="111" t="s">
        <v>126</v>
      </c>
      <c r="D71" s="111" t="s">
        <v>172</v>
      </c>
      <c r="E71" s="111" t="s">
        <v>167</v>
      </c>
      <c r="F71" s="111" t="s">
        <v>139</v>
      </c>
      <c r="G71" s="111" t="s">
        <v>139</v>
      </c>
      <c r="H71" t="str">
        <f t="shared" si="3"/>
        <v>SkogMineraljordBarskogImpedimentBeite</v>
      </c>
      <c r="I71" s="111">
        <v>11.137784195888223</v>
      </c>
      <c r="J71" s="111">
        <v>4.5833333333333339</v>
      </c>
      <c r="K71">
        <v>0</v>
      </c>
      <c r="L71">
        <v>0</v>
      </c>
      <c r="M71" s="111">
        <v>0</v>
      </c>
      <c r="N71" s="111">
        <v>0</v>
      </c>
      <c r="O71" s="112">
        <f t="shared" si="4"/>
        <v>11.137784195888223</v>
      </c>
      <c r="P71" s="112">
        <f t="shared" si="5"/>
        <v>4.5833333333333339</v>
      </c>
    </row>
    <row r="72" spans="1:16" x14ac:dyDescent="0.25">
      <c r="A72" s="111" t="s">
        <v>127</v>
      </c>
      <c r="B72" s="111" t="s">
        <v>121</v>
      </c>
      <c r="C72" s="111" t="s">
        <v>126</v>
      </c>
      <c r="D72" s="111" t="s">
        <v>172</v>
      </c>
      <c r="E72" s="111" t="s">
        <v>190</v>
      </c>
      <c r="F72" s="111" t="s">
        <v>139</v>
      </c>
      <c r="G72" s="111" t="s">
        <v>139</v>
      </c>
      <c r="H72" t="str">
        <f t="shared" si="3"/>
        <v>SkogMineraljordBarskogLavBeite</v>
      </c>
      <c r="I72" s="111">
        <v>24.249385731105512</v>
      </c>
      <c r="J72" s="111">
        <v>4.5833333333333339</v>
      </c>
      <c r="K72">
        <v>0</v>
      </c>
      <c r="L72">
        <v>0</v>
      </c>
      <c r="M72" s="111">
        <v>0</v>
      </c>
      <c r="N72" s="111">
        <v>0</v>
      </c>
      <c r="O72" s="112">
        <f t="shared" si="4"/>
        <v>24.249385731105512</v>
      </c>
      <c r="P72" s="112">
        <f t="shared" si="5"/>
        <v>4.5833333333333339</v>
      </c>
    </row>
    <row r="73" spans="1:16" x14ac:dyDescent="0.25">
      <c r="A73" s="111" t="s">
        <v>127</v>
      </c>
      <c r="B73" s="111" t="s">
        <v>121</v>
      </c>
      <c r="C73" s="111" t="s">
        <v>126</v>
      </c>
      <c r="D73" s="111" t="s">
        <v>172</v>
      </c>
      <c r="E73" s="111" t="s">
        <v>173</v>
      </c>
      <c r="F73" s="111" t="s">
        <v>139</v>
      </c>
      <c r="G73" s="111" t="s">
        <v>139</v>
      </c>
      <c r="H73" t="str">
        <f t="shared" si="3"/>
        <v>SkogMineraljordBarskogMiddelsBeite</v>
      </c>
      <c r="I73" s="111">
        <v>33.074494093310271</v>
      </c>
      <c r="J73" s="111">
        <v>4.5833333333333339</v>
      </c>
      <c r="K73">
        <v>0</v>
      </c>
      <c r="L73">
        <v>0</v>
      </c>
      <c r="M73" s="111">
        <v>0</v>
      </c>
      <c r="N73" s="111">
        <v>0</v>
      </c>
      <c r="O73" s="112">
        <f t="shared" si="4"/>
        <v>33.074494093310271</v>
      </c>
      <c r="P73" s="112">
        <f t="shared" si="5"/>
        <v>4.5833333333333339</v>
      </c>
    </row>
    <row r="74" spans="1:16" x14ac:dyDescent="0.25">
      <c r="A74" s="111" t="s">
        <v>127</v>
      </c>
      <c r="B74" s="111" t="s">
        <v>121</v>
      </c>
      <c r="C74" s="111" t="s">
        <v>126</v>
      </c>
      <c r="D74" s="111" t="s">
        <v>172</v>
      </c>
      <c r="E74" s="111" t="s">
        <v>186</v>
      </c>
      <c r="F74" s="111" t="s">
        <v>139</v>
      </c>
      <c r="G74" s="111" t="s">
        <v>139</v>
      </c>
      <c r="H74" t="str">
        <f t="shared" si="3"/>
        <v>SkogMineraljordBarskogSærs høyBeite</v>
      </c>
      <c r="I74" s="111">
        <v>62.798488290096131</v>
      </c>
      <c r="J74" s="111">
        <v>4.5833333333333339</v>
      </c>
      <c r="K74">
        <v>0</v>
      </c>
      <c r="L74">
        <v>0</v>
      </c>
      <c r="M74" s="111">
        <v>0</v>
      </c>
      <c r="N74" s="111">
        <v>0</v>
      </c>
      <c r="O74" s="112">
        <f t="shared" si="4"/>
        <v>62.798488290096131</v>
      </c>
      <c r="P74" s="112">
        <f t="shared" si="5"/>
        <v>4.5833333333333339</v>
      </c>
    </row>
    <row r="75" spans="1:16" x14ac:dyDescent="0.25">
      <c r="A75" s="111" t="s">
        <v>127</v>
      </c>
      <c r="B75" s="111" t="s">
        <v>121</v>
      </c>
      <c r="C75" s="111" t="s">
        <v>126</v>
      </c>
      <c r="D75" s="111" t="s">
        <v>179</v>
      </c>
      <c r="E75" s="111" t="s">
        <v>180</v>
      </c>
      <c r="F75" s="111" t="s">
        <v>139</v>
      </c>
      <c r="G75" s="111" t="s">
        <v>139</v>
      </c>
      <c r="H75" t="str">
        <f t="shared" si="3"/>
        <v>SkogMineraljordBlandingsskogHøyBeite</v>
      </c>
      <c r="I75" s="111">
        <v>40.700220994948644</v>
      </c>
      <c r="J75" s="111">
        <v>4.5833333333333339</v>
      </c>
      <c r="K75">
        <v>0</v>
      </c>
      <c r="L75">
        <v>0</v>
      </c>
      <c r="M75" s="111">
        <v>0</v>
      </c>
      <c r="N75" s="111">
        <v>0</v>
      </c>
      <c r="O75" s="112">
        <f t="shared" si="4"/>
        <v>40.700220994948644</v>
      </c>
      <c r="P75" s="112">
        <f t="shared" si="5"/>
        <v>4.5833333333333339</v>
      </c>
    </row>
    <row r="76" spans="1:16" x14ac:dyDescent="0.25">
      <c r="A76" s="111" t="s">
        <v>127</v>
      </c>
      <c r="B76" s="111" t="s">
        <v>121</v>
      </c>
      <c r="C76" s="111" t="s">
        <v>126</v>
      </c>
      <c r="D76" s="111" t="s">
        <v>179</v>
      </c>
      <c r="E76" s="111" t="s">
        <v>167</v>
      </c>
      <c r="F76" s="111" t="s">
        <v>139</v>
      </c>
      <c r="G76" s="111" t="s">
        <v>139</v>
      </c>
      <c r="H76" t="str">
        <f t="shared" si="3"/>
        <v>SkogMineraljordBlandingsskogImpedimentBeite</v>
      </c>
      <c r="I76" s="111">
        <v>14.485232841895751</v>
      </c>
      <c r="J76" s="111">
        <v>4.5833333333333339</v>
      </c>
      <c r="K76">
        <v>0</v>
      </c>
      <c r="L76">
        <v>0</v>
      </c>
      <c r="M76" s="111">
        <v>0</v>
      </c>
      <c r="N76" s="111">
        <v>0</v>
      </c>
      <c r="O76" s="112">
        <f t="shared" si="4"/>
        <v>14.485232841895751</v>
      </c>
      <c r="P76" s="112">
        <f t="shared" si="5"/>
        <v>4.5833333333333339</v>
      </c>
    </row>
    <row r="77" spans="1:16" x14ac:dyDescent="0.25">
      <c r="A77" s="111" t="s">
        <v>127</v>
      </c>
      <c r="B77" s="111" t="s">
        <v>121</v>
      </c>
      <c r="C77" s="111" t="s">
        <v>126</v>
      </c>
      <c r="D77" s="111" t="s">
        <v>179</v>
      </c>
      <c r="E77" s="111" t="s">
        <v>190</v>
      </c>
      <c r="F77" s="111" t="s">
        <v>139</v>
      </c>
      <c r="G77" s="111" t="s">
        <v>139</v>
      </c>
      <c r="H77" t="str">
        <f t="shared" si="3"/>
        <v>SkogMineraljordBlandingsskogLavBeite</v>
      </c>
      <c r="I77" s="111">
        <v>24.213489119835266</v>
      </c>
      <c r="J77" s="111">
        <v>4.5833333333333339</v>
      </c>
      <c r="K77">
        <v>0</v>
      </c>
      <c r="L77">
        <v>0</v>
      </c>
      <c r="M77" s="111">
        <v>0</v>
      </c>
      <c r="N77" s="111">
        <v>0</v>
      </c>
      <c r="O77" s="112">
        <f t="shared" si="4"/>
        <v>24.213489119835266</v>
      </c>
      <c r="P77" s="112">
        <f t="shared" si="5"/>
        <v>4.5833333333333339</v>
      </c>
    </row>
    <row r="78" spans="1:16" x14ac:dyDescent="0.25">
      <c r="A78" s="111" t="s">
        <v>127</v>
      </c>
      <c r="B78" s="111" t="s">
        <v>121</v>
      </c>
      <c r="C78" s="111" t="s">
        <v>126</v>
      </c>
      <c r="D78" s="111" t="s">
        <v>179</v>
      </c>
      <c r="E78" s="111" t="s">
        <v>173</v>
      </c>
      <c r="F78" s="111" t="s">
        <v>139</v>
      </c>
      <c r="G78" s="111" t="s">
        <v>139</v>
      </c>
      <c r="H78" t="str">
        <f t="shared" si="3"/>
        <v>SkogMineraljordBlandingsskogMiddelsBeite</v>
      </c>
      <c r="I78" s="111">
        <v>32.459944354015796</v>
      </c>
      <c r="J78" s="111">
        <v>4.5833333333333339</v>
      </c>
      <c r="K78">
        <v>0</v>
      </c>
      <c r="L78">
        <v>0</v>
      </c>
      <c r="M78" s="111">
        <v>0</v>
      </c>
      <c r="N78" s="111">
        <v>0</v>
      </c>
      <c r="O78" s="112">
        <f t="shared" si="4"/>
        <v>32.459944354015796</v>
      </c>
      <c r="P78" s="112">
        <f t="shared" si="5"/>
        <v>4.5833333333333339</v>
      </c>
    </row>
    <row r="79" spans="1:16" x14ac:dyDescent="0.25">
      <c r="A79" s="111" t="s">
        <v>127</v>
      </c>
      <c r="B79" s="111" t="s">
        <v>121</v>
      </c>
      <c r="C79" s="111" t="s">
        <v>126</v>
      </c>
      <c r="D79" s="111" t="s">
        <v>179</v>
      </c>
      <c r="E79" s="111" t="s">
        <v>186</v>
      </c>
      <c r="F79" s="111" t="s">
        <v>139</v>
      </c>
      <c r="G79" s="111" t="s">
        <v>139</v>
      </c>
      <c r="H79" t="str">
        <f t="shared" si="3"/>
        <v>SkogMineraljordBlandingsskogSærs høyBeite</v>
      </c>
      <c r="I79" s="111">
        <v>40.700220994948644</v>
      </c>
      <c r="J79" s="111">
        <v>4.5833333333333339</v>
      </c>
      <c r="K79">
        <v>0</v>
      </c>
      <c r="L79">
        <v>0</v>
      </c>
      <c r="M79" s="111">
        <v>0</v>
      </c>
      <c r="N79" s="111">
        <v>0</v>
      </c>
      <c r="O79" s="112">
        <f t="shared" si="4"/>
        <v>40.700220994948644</v>
      </c>
      <c r="P79" s="112">
        <f t="shared" si="5"/>
        <v>4.5833333333333339</v>
      </c>
    </row>
    <row r="80" spans="1:16" x14ac:dyDescent="0.25">
      <c r="A80" s="111" t="s">
        <v>127</v>
      </c>
      <c r="B80" s="111" t="s">
        <v>121</v>
      </c>
      <c r="C80" s="111" t="s">
        <v>126</v>
      </c>
      <c r="D80" s="111" t="s">
        <v>185</v>
      </c>
      <c r="E80" s="111" t="s">
        <v>180</v>
      </c>
      <c r="F80" s="111" t="s">
        <v>139</v>
      </c>
      <c r="G80" s="111" t="s">
        <v>139</v>
      </c>
      <c r="H80" t="str">
        <f t="shared" si="3"/>
        <v>SkogMineraljordLauvskogHøyBeite</v>
      </c>
      <c r="I80" s="111">
        <v>26.997518028024281</v>
      </c>
      <c r="J80" s="111">
        <v>4.5833333333333339</v>
      </c>
      <c r="K80">
        <v>0</v>
      </c>
      <c r="L80">
        <v>0</v>
      </c>
      <c r="M80" s="111">
        <v>0</v>
      </c>
      <c r="N80" s="111">
        <v>0</v>
      </c>
      <c r="O80" s="112">
        <f t="shared" si="4"/>
        <v>26.997518028024281</v>
      </c>
      <c r="P80" s="112">
        <f t="shared" si="5"/>
        <v>4.5833333333333339</v>
      </c>
    </row>
    <row r="81" spans="1:16" x14ac:dyDescent="0.25">
      <c r="A81" s="111" t="s">
        <v>127</v>
      </c>
      <c r="B81" s="111" t="s">
        <v>121</v>
      </c>
      <c r="C81" s="111" t="s">
        <v>126</v>
      </c>
      <c r="D81" s="111" t="s">
        <v>185</v>
      </c>
      <c r="E81" s="111" t="s">
        <v>167</v>
      </c>
      <c r="F81" s="111" t="s">
        <v>139</v>
      </c>
      <c r="G81" s="111" t="s">
        <v>139</v>
      </c>
      <c r="H81" t="str">
        <f t="shared" si="3"/>
        <v>SkogMineraljordLauvskogImpedimentBeite</v>
      </c>
      <c r="I81" s="111">
        <v>6.157210485659121</v>
      </c>
      <c r="J81" s="111">
        <v>4.5833333333333339</v>
      </c>
      <c r="K81">
        <v>0</v>
      </c>
      <c r="L81">
        <v>0</v>
      </c>
      <c r="M81" s="111">
        <v>0</v>
      </c>
      <c r="N81" s="111">
        <v>0</v>
      </c>
      <c r="O81" s="112">
        <f t="shared" si="4"/>
        <v>6.157210485659121</v>
      </c>
      <c r="P81" s="112">
        <f t="shared" si="5"/>
        <v>4.5833333333333339</v>
      </c>
    </row>
    <row r="82" spans="1:16" x14ac:dyDescent="0.25">
      <c r="A82" s="111" t="s">
        <v>127</v>
      </c>
      <c r="B82" s="111" t="s">
        <v>121</v>
      </c>
      <c r="C82" s="111" t="s">
        <v>126</v>
      </c>
      <c r="D82" s="111" t="s">
        <v>185</v>
      </c>
      <c r="E82" s="111" t="s">
        <v>190</v>
      </c>
      <c r="F82" s="111" t="s">
        <v>139</v>
      </c>
      <c r="G82" s="111" t="s">
        <v>139</v>
      </c>
      <c r="H82" t="str">
        <f t="shared" si="3"/>
        <v>SkogMineraljordLauvskogLavBeite</v>
      </c>
      <c r="I82" s="111">
        <v>6.9994065898289826</v>
      </c>
      <c r="J82" s="111">
        <v>4.5833333333333339</v>
      </c>
      <c r="K82">
        <v>0</v>
      </c>
      <c r="L82">
        <v>0</v>
      </c>
      <c r="M82" s="111">
        <v>0</v>
      </c>
      <c r="N82" s="111">
        <v>0</v>
      </c>
      <c r="O82" s="112">
        <f t="shared" si="4"/>
        <v>6.9994065898289826</v>
      </c>
      <c r="P82" s="112">
        <f t="shared" si="5"/>
        <v>4.5833333333333339</v>
      </c>
    </row>
    <row r="83" spans="1:16" x14ac:dyDescent="0.25">
      <c r="A83" s="111" t="s">
        <v>127</v>
      </c>
      <c r="B83" s="111" t="s">
        <v>121</v>
      </c>
      <c r="C83" s="111" t="s">
        <v>126</v>
      </c>
      <c r="D83" s="111" t="s">
        <v>185</v>
      </c>
      <c r="E83" s="111" t="s">
        <v>173</v>
      </c>
      <c r="F83" s="111" t="s">
        <v>139</v>
      </c>
      <c r="G83" s="111" t="s">
        <v>139</v>
      </c>
      <c r="H83" t="str">
        <f t="shared" si="3"/>
        <v>SkogMineraljordLauvskogMiddelsBeite</v>
      </c>
      <c r="I83" s="111">
        <v>18.212839356293586</v>
      </c>
      <c r="J83" s="111">
        <v>4.5833333333333339</v>
      </c>
      <c r="K83">
        <v>0</v>
      </c>
      <c r="L83">
        <v>0</v>
      </c>
      <c r="M83" s="111">
        <v>0</v>
      </c>
      <c r="N83" s="111">
        <v>0</v>
      </c>
      <c r="O83" s="112">
        <f t="shared" si="4"/>
        <v>18.212839356293586</v>
      </c>
      <c r="P83" s="112">
        <f t="shared" si="5"/>
        <v>4.5833333333333339</v>
      </c>
    </row>
    <row r="84" spans="1:16" x14ac:dyDescent="0.25">
      <c r="A84" s="111" t="s">
        <v>127</v>
      </c>
      <c r="B84" s="111" t="s">
        <v>121</v>
      </c>
      <c r="C84" s="111" t="s">
        <v>126</v>
      </c>
      <c r="D84" s="111" t="s">
        <v>185</v>
      </c>
      <c r="E84" s="111" t="s">
        <v>186</v>
      </c>
      <c r="F84" s="111" t="s">
        <v>139</v>
      </c>
      <c r="G84" s="111" t="s">
        <v>139</v>
      </c>
      <c r="H84" t="str">
        <f t="shared" si="3"/>
        <v>SkogMineraljordLauvskogSærs høyBeite</v>
      </c>
      <c r="I84" s="111">
        <v>39.068425023136044</v>
      </c>
      <c r="J84" s="111">
        <v>4.5833333333333339</v>
      </c>
      <c r="K84">
        <v>0</v>
      </c>
      <c r="L84">
        <v>0</v>
      </c>
      <c r="M84" s="111">
        <v>0</v>
      </c>
      <c r="N84" s="111">
        <v>0</v>
      </c>
      <c r="O84" s="112">
        <f t="shared" si="4"/>
        <v>39.068425023136044</v>
      </c>
      <c r="P84" s="112">
        <f t="shared" si="5"/>
        <v>4.5833333333333339</v>
      </c>
    </row>
    <row r="85" spans="1:16" x14ac:dyDescent="0.25">
      <c r="A85" s="111" t="s">
        <v>127</v>
      </c>
      <c r="B85" s="111" t="s">
        <v>121</v>
      </c>
      <c r="C85" s="111" t="s">
        <v>123</v>
      </c>
      <c r="D85" s="111" t="s">
        <v>172</v>
      </c>
      <c r="E85" s="111" t="s">
        <v>180</v>
      </c>
      <c r="F85" s="111" t="s">
        <v>139</v>
      </c>
      <c r="G85" s="111" t="s">
        <v>139</v>
      </c>
      <c r="H85" t="str">
        <f t="shared" si="3"/>
        <v>SkogOrganisk jordBarskogHøyBeite</v>
      </c>
      <c r="I85" s="111">
        <v>50.740153653498268</v>
      </c>
      <c r="J85" s="111">
        <v>13.2</v>
      </c>
      <c r="K85">
        <v>0</v>
      </c>
      <c r="L85">
        <v>0</v>
      </c>
      <c r="M85" s="111">
        <v>0</v>
      </c>
      <c r="N85" s="111">
        <v>0</v>
      </c>
      <c r="O85" s="112">
        <f t="shared" si="4"/>
        <v>50.740153653498268</v>
      </c>
      <c r="P85" s="112">
        <f t="shared" si="5"/>
        <v>13.2</v>
      </c>
    </row>
    <row r="86" spans="1:16" x14ac:dyDescent="0.25">
      <c r="A86" s="111" t="s">
        <v>127</v>
      </c>
      <c r="B86" s="111" t="s">
        <v>121</v>
      </c>
      <c r="C86" s="111" t="s">
        <v>123</v>
      </c>
      <c r="D86" s="111" t="s">
        <v>172</v>
      </c>
      <c r="E86" s="111" t="s">
        <v>167</v>
      </c>
      <c r="F86" s="111" t="s">
        <v>139</v>
      </c>
      <c r="G86" s="111" t="s">
        <v>139</v>
      </c>
      <c r="H86" t="str">
        <f t="shared" si="3"/>
        <v>SkogOrganisk jordBarskogImpedimentBeite</v>
      </c>
      <c r="I86" s="111">
        <v>19.754450862554886</v>
      </c>
      <c r="J86" s="111">
        <v>13.2</v>
      </c>
      <c r="K86">
        <v>0</v>
      </c>
      <c r="L86">
        <v>0</v>
      </c>
      <c r="M86" s="111">
        <v>0</v>
      </c>
      <c r="N86" s="111">
        <v>0</v>
      </c>
      <c r="O86" s="112">
        <f t="shared" si="4"/>
        <v>19.754450862554886</v>
      </c>
      <c r="P86" s="112">
        <f t="shared" si="5"/>
        <v>13.2</v>
      </c>
    </row>
    <row r="87" spans="1:16" x14ac:dyDescent="0.25">
      <c r="A87" s="111" t="s">
        <v>127</v>
      </c>
      <c r="B87" s="111" t="s">
        <v>121</v>
      </c>
      <c r="C87" s="111" t="s">
        <v>123</v>
      </c>
      <c r="D87" s="111" t="s">
        <v>172</v>
      </c>
      <c r="E87" s="111" t="s">
        <v>190</v>
      </c>
      <c r="F87" s="111" t="s">
        <v>139</v>
      </c>
      <c r="G87" s="111" t="s">
        <v>139</v>
      </c>
      <c r="H87" t="str">
        <f t="shared" si="3"/>
        <v>SkogOrganisk jordBarskogLavBeite</v>
      </c>
      <c r="I87" s="111">
        <v>32.866052397772179</v>
      </c>
      <c r="J87" s="111">
        <v>13.2</v>
      </c>
      <c r="K87">
        <v>0</v>
      </c>
      <c r="L87">
        <v>0</v>
      </c>
      <c r="M87" s="111">
        <v>0</v>
      </c>
      <c r="N87" s="111">
        <v>0</v>
      </c>
      <c r="O87" s="112">
        <f t="shared" si="4"/>
        <v>32.866052397772179</v>
      </c>
      <c r="P87" s="112">
        <f t="shared" si="5"/>
        <v>13.2</v>
      </c>
    </row>
    <row r="88" spans="1:16" x14ac:dyDescent="0.25">
      <c r="A88" s="111" t="s">
        <v>127</v>
      </c>
      <c r="B88" s="111" t="s">
        <v>121</v>
      </c>
      <c r="C88" s="111" t="s">
        <v>123</v>
      </c>
      <c r="D88" s="111" t="s">
        <v>172</v>
      </c>
      <c r="E88" s="111" t="s">
        <v>173</v>
      </c>
      <c r="F88" s="111" t="s">
        <v>139</v>
      </c>
      <c r="G88" s="111" t="s">
        <v>139</v>
      </c>
      <c r="H88" t="str">
        <f t="shared" si="3"/>
        <v>SkogOrganisk jordBarskogMiddelsBeite</v>
      </c>
      <c r="I88" s="111">
        <v>41.691160759976938</v>
      </c>
      <c r="J88" s="111">
        <v>13.2</v>
      </c>
      <c r="K88">
        <v>0</v>
      </c>
      <c r="L88">
        <v>0</v>
      </c>
      <c r="M88" s="111">
        <v>0</v>
      </c>
      <c r="N88" s="111">
        <v>0</v>
      </c>
      <c r="O88" s="112">
        <f t="shared" si="4"/>
        <v>41.691160759976938</v>
      </c>
      <c r="P88" s="112">
        <f t="shared" si="5"/>
        <v>13.2</v>
      </c>
    </row>
    <row r="89" spans="1:16" x14ac:dyDescent="0.25">
      <c r="A89" s="111" t="s">
        <v>127</v>
      </c>
      <c r="B89" s="111" t="s">
        <v>121</v>
      </c>
      <c r="C89" s="111" t="s">
        <v>123</v>
      </c>
      <c r="D89" s="111" t="s">
        <v>172</v>
      </c>
      <c r="E89" s="111" t="s">
        <v>186</v>
      </c>
      <c r="F89" s="111" t="s">
        <v>139</v>
      </c>
      <c r="G89" s="111" t="s">
        <v>139</v>
      </c>
      <c r="H89" t="str">
        <f t="shared" si="3"/>
        <v>SkogOrganisk jordBarskogSærs høyBeite</v>
      </c>
      <c r="I89" s="111">
        <v>71.415154956762805</v>
      </c>
      <c r="J89" s="111">
        <v>13.2</v>
      </c>
      <c r="K89">
        <v>0</v>
      </c>
      <c r="L89">
        <v>0</v>
      </c>
      <c r="M89" s="111">
        <v>0</v>
      </c>
      <c r="N89" s="111">
        <v>0</v>
      </c>
      <c r="O89" s="112">
        <f t="shared" si="4"/>
        <v>71.415154956762805</v>
      </c>
      <c r="P89" s="112">
        <f t="shared" si="5"/>
        <v>13.2</v>
      </c>
    </row>
    <row r="90" spans="1:16" x14ac:dyDescent="0.25">
      <c r="A90" s="111" t="s">
        <v>127</v>
      </c>
      <c r="B90" s="111" t="s">
        <v>121</v>
      </c>
      <c r="C90" s="111" t="s">
        <v>123</v>
      </c>
      <c r="D90" s="111" t="s">
        <v>179</v>
      </c>
      <c r="E90" s="111" t="s">
        <v>180</v>
      </c>
      <c r="F90" s="111" t="s">
        <v>139</v>
      </c>
      <c r="G90" s="111" t="s">
        <v>139</v>
      </c>
      <c r="H90" t="str">
        <f t="shared" si="3"/>
        <v>SkogOrganisk jordBlandingsskogHøyBeite</v>
      </c>
      <c r="I90" s="111">
        <v>49.316887661615311</v>
      </c>
      <c r="J90" s="111">
        <v>13.2</v>
      </c>
      <c r="K90">
        <v>0</v>
      </c>
      <c r="L90">
        <v>0</v>
      </c>
      <c r="M90" s="111">
        <v>0</v>
      </c>
      <c r="N90" s="111">
        <v>0</v>
      </c>
      <c r="O90" s="112">
        <f t="shared" si="4"/>
        <v>49.316887661615311</v>
      </c>
      <c r="P90" s="112">
        <f t="shared" si="5"/>
        <v>13.2</v>
      </c>
    </row>
    <row r="91" spans="1:16" x14ac:dyDescent="0.25">
      <c r="A91" s="111" t="s">
        <v>127</v>
      </c>
      <c r="B91" s="111" t="s">
        <v>121</v>
      </c>
      <c r="C91" s="111" t="s">
        <v>123</v>
      </c>
      <c r="D91" s="111" t="s">
        <v>179</v>
      </c>
      <c r="E91" s="111" t="s">
        <v>167</v>
      </c>
      <c r="F91" s="111" t="s">
        <v>139</v>
      </c>
      <c r="G91" s="111" t="s">
        <v>139</v>
      </c>
      <c r="H91" t="str">
        <f t="shared" si="3"/>
        <v>SkogOrganisk jordBlandingsskogImpedimentBeite</v>
      </c>
      <c r="I91" s="111">
        <v>23.101899508562418</v>
      </c>
      <c r="J91" s="111">
        <v>13.2</v>
      </c>
      <c r="K91">
        <v>0</v>
      </c>
      <c r="L91">
        <v>0</v>
      </c>
      <c r="M91" s="111">
        <v>0</v>
      </c>
      <c r="N91" s="111">
        <v>0</v>
      </c>
      <c r="O91" s="112">
        <f t="shared" si="4"/>
        <v>23.101899508562418</v>
      </c>
      <c r="P91" s="112">
        <f t="shared" si="5"/>
        <v>13.2</v>
      </c>
    </row>
    <row r="92" spans="1:16" x14ac:dyDescent="0.25">
      <c r="A92" s="111" t="s">
        <v>127</v>
      </c>
      <c r="B92" s="111" t="s">
        <v>121</v>
      </c>
      <c r="C92" s="111" t="s">
        <v>123</v>
      </c>
      <c r="D92" s="111" t="s">
        <v>179</v>
      </c>
      <c r="E92" s="111" t="s">
        <v>190</v>
      </c>
      <c r="F92" s="111" t="s">
        <v>139</v>
      </c>
      <c r="G92" s="111" t="s">
        <v>139</v>
      </c>
      <c r="H92" t="str">
        <f t="shared" si="3"/>
        <v>SkogOrganisk jordBlandingsskogLavBeite</v>
      </c>
      <c r="I92" s="111">
        <v>32.830155786501933</v>
      </c>
      <c r="J92" s="111">
        <v>13.2</v>
      </c>
      <c r="K92">
        <v>0</v>
      </c>
      <c r="L92">
        <v>0</v>
      </c>
      <c r="M92" s="111">
        <v>0</v>
      </c>
      <c r="N92" s="111">
        <v>0</v>
      </c>
      <c r="O92" s="112">
        <f t="shared" si="4"/>
        <v>32.830155786501933</v>
      </c>
      <c r="P92" s="112">
        <f t="shared" si="5"/>
        <v>13.2</v>
      </c>
    </row>
    <row r="93" spans="1:16" x14ac:dyDescent="0.25">
      <c r="A93" s="111" t="s">
        <v>127</v>
      </c>
      <c r="B93" s="111" t="s">
        <v>121</v>
      </c>
      <c r="C93" s="111" t="s">
        <v>123</v>
      </c>
      <c r="D93" s="111" t="s">
        <v>179</v>
      </c>
      <c r="E93" s="111" t="s">
        <v>173</v>
      </c>
      <c r="F93" s="111" t="s">
        <v>139</v>
      </c>
      <c r="G93" s="111" t="s">
        <v>139</v>
      </c>
      <c r="H93" t="str">
        <f t="shared" si="3"/>
        <v>SkogOrganisk jordBlandingsskogMiddelsBeite</v>
      </c>
      <c r="I93" s="111">
        <v>41.076611020682464</v>
      </c>
      <c r="J93" s="111">
        <v>13.2</v>
      </c>
      <c r="K93">
        <v>0</v>
      </c>
      <c r="L93">
        <v>0</v>
      </c>
      <c r="M93" s="111">
        <v>0</v>
      </c>
      <c r="N93" s="111">
        <v>0</v>
      </c>
      <c r="O93" s="112">
        <f t="shared" si="4"/>
        <v>41.076611020682464</v>
      </c>
      <c r="P93" s="112">
        <f t="shared" si="5"/>
        <v>13.2</v>
      </c>
    </row>
    <row r="94" spans="1:16" x14ac:dyDescent="0.25">
      <c r="A94" s="111" t="s">
        <v>127</v>
      </c>
      <c r="B94" s="111" t="s">
        <v>121</v>
      </c>
      <c r="C94" s="111" t="s">
        <v>123</v>
      </c>
      <c r="D94" s="111" t="s">
        <v>179</v>
      </c>
      <c r="E94" s="111" t="s">
        <v>186</v>
      </c>
      <c r="F94" s="111" t="s">
        <v>139</v>
      </c>
      <c r="G94" s="111" t="s">
        <v>139</v>
      </c>
      <c r="H94" t="str">
        <f t="shared" si="3"/>
        <v>SkogOrganisk jordBlandingsskogSærs høyBeite</v>
      </c>
      <c r="I94" s="111">
        <v>49.316887661615311</v>
      </c>
      <c r="J94" s="111">
        <v>13.2</v>
      </c>
      <c r="K94">
        <v>0</v>
      </c>
      <c r="L94">
        <v>0</v>
      </c>
      <c r="M94" s="111">
        <v>0</v>
      </c>
      <c r="N94" s="111">
        <v>0</v>
      </c>
      <c r="O94" s="112">
        <f t="shared" si="4"/>
        <v>49.316887661615311</v>
      </c>
      <c r="P94" s="112">
        <f t="shared" si="5"/>
        <v>13.2</v>
      </c>
    </row>
    <row r="95" spans="1:16" x14ac:dyDescent="0.25">
      <c r="A95" s="111" t="s">
        <v>127</v>
      </c>
      <c r="B95" s="111" t="s">
        <v>121</v>
      </c>
      <c r="C95" s="111" t="s">
        <v>123</v>
      </c>
      <c r="D95" s="111" t="s">
        <v>185</v>
      </c>
      <c r="E95" s="111" t="s">
        <v>180</v>
      </c>
      <c r="F95" s="111" t="s">
        <v>139</v>
      </c>
      <c r="G95" s="111" t="s">
        <v>139</v>
      </c>
      <c r="H95" t="str">
        <f t="shared" si="3"/>
        <v>SkogOrganisk jordLauvskogHøyBeite</v>
      </c>
      <c r="I95" s="111">
        <v>35.614184694690948</v>
      </c>
      <c r="J95" s="111">
        <v>13.2</v>
      </c>
      <c r="K95">
        <v>0</v>
      </c>
      <c r="L95">
        <v>0</v>
      </c>
      <c r="M95" s="111">
        <v>0</v>
      </c>
      <c r="N95" s="111">
        <v>0</v>
      </c>
      <c r="O95" s="112">
        <f t="shared" si="4"/>
        <v>35.614184694690948</v>
      </c>
      <c r="P95" s="112">
        <f t="shared" si="5"/>
        <v>13.2</v>
      </c>
    </row>
    <row r="96" spans="1:16" x14ac:dyDescent="0.25">
      <c r="A96" s="111" t="s">
        <v>127</v>
      </c>
      <c r="B96" s="111" t="s">
        <v>121</v>
      </c>
      <c r="C96" s="111" t="s">
        <v>123</v>
      </c>
      <c r="D96" s="111" t="s">
        <v>185</v>
      </c>
      <c r="E96" s="111" t="s">
        <v>167</v>
      </c>
      <c r="F96" s="111" t="s">
        <v>139</v>
      </c>
      <c r="G96" s="111" t="s">
        <v>139</v>
      </c>
      <c r="H96" t="str">
        <f t="shared" si="3"/>
        <v>SkogOrganisk jordLauvskogImpedimentBeite</v>
      </c>
      <c r="I96" s="111">
        <v>14.773877152325788</v>
      </c>
      <c r="J96" s="111">
        <v>13.2</v>
      </c>
      <c r="K96">
        <v>0</v>
      </c>
      <c r="L96">
        <v>0</v>
      </c>
      <c r="M96" s="111">
        <v>0</v>
      </c>
      <c r="N96" s="111">
        <v>0</v>
      </c>
      <c r="O96" s="112">
        <f t="shared" si="4"/>
        <v>14.773877152325788</v>
      </c>
      <c r="P96" s="112">
        <f t="shared" si="5"/>
        <v>13.2</v>
      </c>
    </row>
    <row r="97" spans="1:16" x14ac:dyDescent="0.25">
      <c r="A97" s="111" t="s">
        <v>127</v>
      </c>
      <c r="B97" s="111" t="s">
        <v>121</v>
      </c>
      <c r="C97" s="111" t="s">
        <v>123</v>
      </c>
      <c r="D97" s="111" t="s">
        <v>185</v>
      </c>
      <c r="E97" s="111" t="s">
        <v>190</v>
      </c>
      <c r="F97" s="111" t="s">
        <v>139</v>
      </c>
      <c r="G97" s="111" t="s">
        <v>139</v>
      </c>
      <c r="H97" t="str">
        <f t="shared" si="3"/>
        <v>SkogOrganisk jordLauvskogLavBeite</v>
      </c>
      <c r="I97" s="111">
        <v>15.616073256495648</v>
      </c>
      <c r="J97" s="111">
        <v>13.2</v>
      </c>
      <c r="K97">
        <v>0</v>
      </c>
      <c r="L97">
        <v>0</v>
      </c>
      <c r="M97" s="111">
        <v>0</v>
      </c>
      <c r="N97" s="111">
        <v>0</v>
      </c>
      <c r="O97" s="112">
        <f t="shared" si="4"/>
        <v>15.616073256495648</v>
      </c>
      <c r="P97" s="112">
        <f t="shared" si="5"/>
        <v>13.2</v>
      </c>
    </row>
    <row r="98" spans="1:16" x14ac:dyDescent="0.25">
      <c r="A98" s="111" t="s">
        <v>127</v>
      </c>
      <c r="B98" s="111" t="s">
        <v>121</v>
      </c>
      <c r="C98" s="111" t="s">
        <v>123</v>
      </c>
      <c r="D98" s="111" t="s">
        <v>185</v>
      </c>
      <c r="E98" s="111" t="s">
        <v>173</v>
      </c>
      <c r="F98" s="111" t="s">
        <v>139</v>
      </c>
      <c r="G98" s="111" t="s">
        <v>139</v>
      </c>
      <c r="H98" t="str">
        <f t="shared" si="3"/>
        <v>SkogOrganisk jordLauvskogMiddelsBeite</v>
      </c>
      <c r="I98" s="111">
        <v>26.829506022960249</v>
      </c>
      <c r="J98" s="111">
        <v>13.2</v>
      </c>
      <c r="K98">
        <v>0</v>
      </c>
      <c r="L98">
        <v>0</v>
      </c>
      <c r="M98" s="111">
        <v>0</v>
      </c>
      <c r="N98" s="111">
        <v>0</v>
      </c>
      <c r="O98" s="112">
        <f t="shared" si="4"/>
        <v>26.829506022960249</v>
      </c>
      <c r="P98" s="112">
        <f t="shared" si="5"/>
        <v>13.2</v>
      </c>
    </row>
    <row r="99" spans="1:16" x14ac:dyDescent="0.25">
      <c r="A99" s="111" t="s">
        <v>127</v>
      </c>
      <c r="B99" s="111" t="s">
        <v>121</v>
      </c>
      <c r="C99" s="111" t="s">
        <v>123</v>
      </c>
      <c r="D99" s="111" t="s">
        <v>185</v>
      </c>
      <c r="E99" s="111" t="s">
        <v>186</v>
      </c>
      <c r="F99" s="111" t="s">
        <v>139</v>
      </c>
      <c r="G99" s="111" t="s">
        <v>139</v>
      </c>
      <c r="H99" t="str">
        <f t="shared" si="3"/>
        <v>SkogOrganisk jordLauvskogSærs høyBeite</v>
      </c>
      <c r="I99" s="111">
        <v>47.685091689802704</v>
      </c>
      <c r="J99" s="111">
        <v>13.2</v>
      </c>
      <c r="K99">
        <v>0</v>
      </c>
      <c r="L99">
        <v>0</v>
      </c>
      <c r="M99" s="111">
        <v>0</v>
      </c>
      <c r="N99" s="111">
        <v>0</v>
      </c>
      <c r="O99" s="112">
        <f t="shared" si="4"/>
        <v>47.685091689802704</v>
      </c>
      <c r="P99" s="112">
        <f t="shared" si="5"/>
        <v>13.2</v>
      </c>
    </row>
    <row r="100" spans="1:16" x14ac:dyDescent="0.25">
      <c r="A100" s="111" t="s">
        <v>127</v>
      </c>
      <c r="B100" s="111" t="s">
        <v>84</v>
      </c>
      <c r="C100" s="111" t="s">
        <v>126</v>
      </c>
      <c r="D100" s="111" t="s">
        <v>172</v>
      </c>
      <c r="E100" s="111" t="s">
        <v>180</v>
      </c>
      <c r="F100" s="111" t="s">
        <v>139</v>
      </c>
      <c r="G100" s="111" t="s">
        <v>139</v>
      </c>
      <c r="H100" t="str">
        <f t="shared" si="3"/>
        <v>SkogMineraljordBarskogHøyDyrket mark</v>
      </c>
      <c r="I100" s="111">
        <v>52.846031646463459</v>
      </c>
      <c r="J100" s="111">
        <v>7.333333333333333</v>
      </c>
      <c r="K100">
        <v>0</v>
      </c>
      <c r="L100">
        <v>0</v>
      </c>
      <c r="M100" s="111">
        <v>0</v>
      </c>
      <c r="N100" s="111">
        <v>0</v>
      </c>
      <c r="O100" s="112">
        <f t="shared" si="4"/>
        <v>52.846031646463459</v>
      </c>
      <c r="P100" s="112">
        <f t="shared" si="5"/>
        <v>7.333333333333333</v>
      </c>
    </row>
    <row r="101" spans="1:16" x14ac:dyDescent="0.25">
      <c r="A101" s="111" t="s">
        <v>127</v>
      </c>
      <c r="B101" s="111" t="s">
        <v>84</v>
      </c>
      <c r="C101" s="111" t="s">
        <v>126</v>
      </c>
      <c r="D101" s="111" t="s">
        <v>172</v>
      </c>
      <c r="E101" s="111" t="s">
        <v>167</v>
      </c>
      <c r="F101" s="111" t="s">
        <v>139</v>
      </c>
      <c r="G101" s="111" t="s">
        <v>139</v>
      </c>
      <c r="H101" t="str">
        <f t="shared" si="3"/>
        <v>SkogMineraljordBarskogImpedimentDyrket mark</v>
      </c>
      <c r="I101" s="111">
        <v>21.860328855520073</v>
      </c>
      <c r="J101" s="111">
        <v>7.333333333333333</v>
      </c>
      <c r="K101">
        <v>0</v>
      </c>
      <c r="L101">
        <v>0</v>
      </c>
      <c r="M101" s="111">
        <v>0</v>
      </c>
      <c r="N101" s="111">
        <v>0</v>
      </c>
      <c r="O101" s="112">
        <f t="shared" si="4"/>
        <v>21.860328855520073</v>
      </c>
      <c r="P101" s="112">
        <f t="shared" si="5"/>
        <v>7.333333333333333</v>
      </c>
    </row>
    <row r="102" spans="1:16" x14ac:dyDescent="0.25">
      <c r="A102" s="111" t="s">
        <v>127</v>
      </c>
      <c r="B102" s="111" t="s">
        <v>84</v>
      </c>
      <c r="C102" s="111" t="s">
        <v>126</v>
      </c>
      <c r="D102" s="111" t="s">
        <v>172</v>
      </c>
      <c r="E102" s="111" t="s">
        <v>190</v>
      </c>
      <c r="F102" s="111" t="s">
        <v>139</v>
      </c>
      <c r="G102" s="111" t="s">
        <v>139</v>
      </c>
      <c r="H102" t="str">
        <f t="shared" si="3"/>
        <v>SkogMineraljordBarskogLavDyrket mark</v>
      </c>
      <c r="I102" s="111">
        <v>34.971930390737363</v>
      </c>
      <c r="J102" s="111">
        <v>7.333333333333333</v>
      </c>
      <c r="K102">
        <v>0</v>
      </c>
      <c r="L102">
        <v>0</v>
      </c>
      <c r="M102" s="111">
        <v>0</v>
      </c>
      <c r="N102" s="111">
        <v>0</v>
      </c>
      <c r="O102" s="112">
        <f t="shared" si="4"/>
        <v>34.971930390737363</v>
      </c>
      <c r="P102" s="112">
        <f t="shared" si="5"/>
        <v>7.333333333333333</v>
      </c>
    </row>
    <row r="103" spans="1:16" x14ac:dyDescent="0.25">
      <c r="A103" s="111" t="s">
        <v>127</v>
      </c>
      <c r="B103" s="111" t="s">
        <v>84</v>
      </c>
      <c r="C103" s="111" t="s">
        <v>126</v>
      </c>
      <c r="D103" s="111" t="s">
        <v>172</v>
      </c>
      <c r="E103" s="111" t="s">
        <v>173</v>
      </c>
      <c r="F103" s="111" t="s">
        <v>139</v>
      </c>
      <c r="G103" s="111" t="s">
        <v>139</v>
      </c>
      <c r="H103" t="str">
        <f t="shared" si="3"/>
        <v>SkogMineraljordBarskogMiddelsDyrket mark</v>
      </c>
      <c r="I103" s="111">
        <v>43.797038752942129</v>
      </c>
      <c r="J103" s="111">
        <v>7.333333333333333</v>
      </c>
      <c r="K103">
        <v>0</v>
      </c>
      <c r="L103">
        <v>0</v>
      </c>
      <c r="M103" s="111">
        <v>0</v>
      </c>
      <c r="N103" s="111">
        <v>0</v>
      </c>
      <c r="O103" s="112">
        <f t="shared" si="4"/>
        <v>43.797038752942129</v>
      </c>
      <c r="P103" s="112">
        <f t="shared" si="5"/>
        <v>7.333333333333333</v>
      </c>
    </row>
    <row r="104" spans="1:16" x14ac:dyDescent="0.25">
      <c r="A104" s="111" t="s">
        <v>127</v>
      </c>
      <c r="B104" s="111" t="s">
        <v>84</v>
      </c>
      <c r="C104" s="111" t="s">
        <v>126</v>
      </c>
      <c r="D104" s="111" t="s">
        <v>172</v>
      </c>
      <c r="E104" s="111" t="s">
        <v>186</v>
      </c>
      <c r="F104" s="111" t="s">
        <v>139</v>
      </c>
      <c r="G104" s="111" t="s">
        <v>139</v>
      </c>
      <c r="H104" t="str">
        <f t="shared" si="3"/>
        <v>SkogMineraljordBarskogSærs høyDyrket mark</v>
      </c>
      <c r="I104" s="111">
        <v>73.521032949727982</v>
      </c>
      <c r="J104" s="111">
        <v>7.333333333333333</v>
      </c>
      <c r="K104">
        <v>0</v>
      </c>
      <c r="L104">
        <v>0</v>
      </c>
      <c r="M104" s="111">
        <v>0</v>
      </c>
      <c r="N104" s="111">
        <v>0</v>
      </c>
      <c r="O104" s="112">
        <f t="shared" si="4"/>
        <v>73.521032949727982</v>
      </c>
      <c r="P104" s="112">
        <f t="shared" si="5"/>
        <v>7.333333333333333</v>
      </c>
    </row>
    <row r="105" spans="1:16" x14ac:dyDescent="0.25">
      <c r="A105" s="111" t="s">
        <v>127</v>
      </c>
      <c r="B105" s="111" t="s">
        <v>84</v>
      </c>
      <c r="C105" s="111" t="s">
        <v>126</v>
      </c>
      <c r="D105" s="111" t="s">
        <v>179</v>
      </c>
      <c r="E105" s="111" t="s">
        <v>180</v>
      </c>
      <c r="F105" s="111" t="s">
        <v>139</v>
      </c>
      <c r="G105" s="111" t="s">
        <v>139</v>
      </c>
      <c r="H105" t="str">
        <f t="shared" si="3"/>
        <v>SkogMineraljordBlandingsskogHøyDyrket mark</v>
      </c>
      <c r="I105" s="111">
        <v>51.422765654580509</v>
      </c>
      <c r="J105" s="111">
        <v>7.333333333333333</v>
      </c>
      <c r="K105">
        <v>0</v>
      </c>
      <c r="L105">
        <v>0</v>
      </c>
      <c r="M105" s="111">
        <v>0</v>
      </c>
      <c r="N105" s="111">
        <v>0</v>
      </c>
      <c r="O105" s="112">
        <f t="shared" si="4"/>
        <v>51.422765654580509</v>
      </c>
      <c r="P105" s="112">
        <f t="shared" si="5"/>
        <v>7.333333333333333</v>
      </c>
    </row>
    <row r="106" spans="1:16" x14ac:dyDescent="0.25">
      <c r="A106" s="111" t="s">
        <v>127</v>
      </c>
      <c r="B106" s="111" t="s">
        <v>84</v>
      </c>
      <c r="C106" s="111" t="s">
        <v>126</v>
      </c>
      <c r="D106" s="111" t="s">
        <v>179</v>
      </c>
      <c r="E106" s="111" t="s">
        <v>167</v>
      </c>
      <c r="F106" s="111" t="s">
        <v>139</v>
      </c>
      <c r="G106" s="111" t="s">
        <v>139</v>
      </c>
      <c r="H106" t="str">
        <f t="shared" si="3"/>
        <v>SkogMineraljordBlandingsskogImpedimentDyrket mark</v>
      </c>
      <c r="I106" s="111">
        <v>25.207777501527602</v>
      </c>
      <c r="J106" s="111">
        <v>7.333333333333333</v>
      </c>
      <c r="K106">
        <v>0</v>
      </c>
      <c r="L106">
        <v>0</v>
      </c>
      <c r="M106" s="111">
        <v>0</v>
      </c>
      <c r="N106" s="111">
        <v>0</v>
      </c>
      <c r="O106" s="112">
        <f t="shared" si="4"/>
        <v>25.207777501527602</v>
      </c>
      <c r="P106" s="112">
        <f t="shared" si="5"/>
        <v>7.333333333333333</v>
      </c>
    </row>
    <row r="107" spans="1:16" x14ac:dyDescent="0.25">
      <c r="A107" s="111" t="s">
        <v>127</v>
      </c>
      <c r="B107" s="111" t="s">
        <v>84</v>
      </c>
      <c r="C107" s="111" t="s">
        <v>126</v>
      </c>
      <c r="D107" s="111" t="s">
        <v>179</v>
      </c>
      <c r="E107" s="111" t="s">
        <v>190</v>
      </c>
      <c r="F107" s="111" t="s">
        <v>139</v>
      </c>
      <c r="G107" s="111" t="s">
        <v>139</v>
      </c>
      <c r="H107" t="str">
        <f t="shared" si="3"/>
        <v>SkogMineraljordBlandingsskogLavDyrket mark</v>
      </c>
      <c r="I107" s="111">
        <v>34.936033779467124</v>
      </c>
      <c r="J107" s="111">
        <v>7.333333333333333</v>
      </c>
      <c r="K107">
        <v>0</v>
      </c>
      <c r="L107">
        <v>0</v>
      </c>
      <c r="M107" s="111">
        <v>0</v>
      </c>
      <c r="N107" s="111">
        <v>0</v>
      </c>
      <c r="O107" s="112">
        <f t="shared" si="4"/>
        <v>34.936033779467124</v>
      </c>
      <c r="P107" s="112">
        <f t="shared" si="5"/>
        <v>7.333333333333333</v>
      </c>
    </row>
    <row r="108" spans="1:16" x14ac:dyDescent="0.25">
      <c r="A108" s="111" t="s">
        <v>127</v>
      </c>
      <c r="B108" s="111" t="s">
        <v>84</v>
      </c>
      <c r="C108" s="111" t="s">
        <v>126</v>
      </c>
      <c r="D108" s="111" t="s">
        <v>179</v>
      </c>
      <c r="E108" s="111" t="s">
        <v>173</v>
      </c>
      <c r="F108" s="111" t="s">
        <v>139</v>
      </c>
      <c r="G108" s="111" t="s">
        <v>139</v>
      </c>
      <c r="H108" t="str">
        <f t="shared" si="3"/>
        <v>SkogMineraljordBlandingsskogMiddelsDyrket mark</v>
      </c>
      <c r="I108" s="111">
        <v>43.182489013647647</v>
      </c>
      <c r="J108" s="111">
        <v>7.333333333333333</v>
      </c>
      <c r="K108">
        <v>0</v>
      </c>
      <c r="L108">
        <v>0</v>
      </c>
      <c r="M108" s="111">
        <v>0</v>
      </c>
      <c r="N108" s="111">
        <v>0</v>
      </c>
      <c r="O108" s="112">
        <f t="shared" si="4"/>
        <v>43.182489013647647</v>
      </c>
      <c r="P108" s="112">
        <f t="shared" si="5"/>
        <v>7.333333333333333</v>
      </c>
    </row>
    <row r="109" spans="1:16" x14ac:dyDescent="0.25">
      <c r="A109" s="111" t="s">
        <v>127</v>
      </c>
      <c r="B109" s="111" t="s">
        <v>84</v>
      </c>
      <c r="C109" s="111" t="s">
        <v>126</v>
      </c>
      <c r="D109" s="111" t="s">
        <v>179</v>
      </c>
      <c r="E109" s="111" t="s">
        <v>186</v>
      </c>
      <c r="F109" s="111" t="s">
        <v>139</v>
      </c>
      <c r="G109" s="111" t="s">
        <v>139</v>
      </c>
      <c r="H109" t="str">
        <f t="shared" si="3"/>
        <v>SkogMineraljordBlandingsskogSærs høyDyrket mark</v>
      </c>
      <c r="I109" s="111">
        <v>51.422765654580509</v>
      </c>
      <c r="J109" s="111">
        <v>7.333333333333333</v>
      </c>
      <c r="K109">
        <v>0</v>
      </c>
      <c r="L109">
        <v>0</v>
      </c>
      <c r="M109" s="111">
        <v>0</v>
      </c>
      <c r="N109" s="111">
        <v>0</v>
      </c>
      <c r="O109" s="112">
        <f t="shared" si="4"/>
        <v>51.422765654580509</v>
      </c>
      <c r="P109" s="112">
        <f t="shared" si="5"/>
        <v>7.333333333333333</v>
      </c>
    </row>
    <row r="110" spans="1:16" x14ac:dyDescent="0.25">
      <c r="A110" s="111" t="s">
        <v>127</v>
      </c>
      <c r="B110" s="111" t="s">
        <v>84</v>
      </c>
      <c r="C110" s="111" t="s">
        <v>126</v>
      </c>
      <c r="D110" s="111" t="s">
        <v>185</v>
      </c>
      <c r="E110" s="111" t="s">
        <v>180</v>
      </c>
      <c r="F110" s="111" t="s">
        <v>139</v>
      </c>
      <c r="G110" s="111" t="s">
        <v>139</v>
      </c>
      <c r="H110" t="str">
        <f t="shared" si="3"/>
        <v>SkogMineraljordLauvskogHøyDyrket mark</v>
      </c>
      <c r="I110" s="111">
        <v>37.720062687656132</v>
      </c>
      <c r="J110" s="111">
        <v>7.333333333333333</v>
      </c>
      <c r="K110">
        <v>0</v>
      </c>
      <c r="L110">
        <v>0</v>
      </c>
      <c r="M110" s="111">
        <v>0</v>
      </c>
      <c r="N110" s="111">
        <v>0</v>
      </c>
      <c r="O110" s="112">
        <f t="shared" si="4"/>
        <v>37.720062687656132</v>
      </c>
      <c r="P110" s="112">
        <f t="shared" si="5"/>
        <v>7.333333333333333</v>
      </c>
    </row>
    <row r="111" spans="1:16" x14ac:dyDescent="0.25">
      <c r="A111" s="111" t="s">
        <v>127</v>
      </c>
      <c r="B111" s="111" t="s">
        <v>84</v>
      </c>
      <c r="C111" s="111" t="s">
        <v>126</v>
      </c>
      <c r="D111" s="111" t="s">
        <v>185</v>
      </c>
      <c r="E111" s="111" t="s">
        <v>167</v>
      </c>
      <c r="F111" s="111" t="s">
        <v>139</v>
      </c>
      <c r="G111" s="111" t="s">
        <v>139</v>
      </c>
      <c r="H111" t="str">
        <f t="shared" si="3"/>
        <v>SkogMineraljordLauvskogImpedimentDyrket mark</v>
      </c>
      <c r="I111" s="111">
        <v>16.879755145290979</v>
      </c>
      <c r="J111" s="111">
        <v>7.333333333333333</v>
      </c>
      <c r="K111">
        <v>0</v>
      </c>
      <c r="L111">
        <v>0</v>
      </c>
      <c r="M111" s="111">
        <v>0</v>
      </c>
      <c r="N111" s="111">
        <v>0</v>
      </c>
      <c r="O111" s="112">
        <f t="shared" si="4"/>
        <v>16.879755145290979</v>
      </c>
      <c r="P111" s="112">
        <f t="shared" si="5"/>
        <v>7.333333333333333</v>
      </c>
    </row>
    <row r="112" spans="1:16" x14ac:dyDescent="0.25">
      <c r="A112" s="111" t="s">
        <v>127</v>
      </c>
      <c r="B112" s="111" t="s">
        <v>84</v>
      </c>
      <c r="C112" s="111" t="s">
        <v>126</v>
      </c>
      <c r="D112" s="111" t="s">
        <v>185</v>
      </c>
      <c r="E112" s="111" t="s">
        <v>190</v>
      </c>
      <c r="F112" s="111" t="s">
        <v>139</v>
      </c>
      <c r="G112" s="111" t="s">
        <v>139</v>
      </c>
      <c r="H112" t="str">
        <f t="shared" si="3"/>
        <v>SkogMineraljordLauvskogLavDyrket mark</v>
      </c>
      <c r="I112" s="111">
        <v>17.721951249460833</v>
      </c>
      <c r="J112" s="111">
        <v>7.333333333333333</v>
      </c>
      <c r="K112">
        <v>0</v>
      </c>
      <c r="L112">
        <v>0</v>
      </c>
      <c r="M112" s="111">
        <v>0</v>
      </c>
      <c r="N112" s="111">
        <v>0</v>
      </c>
      <c r="O112" s="112">
        <f t="shared" si="4"/>
        <v>17.721951249460833</v>
      </c>
      <c r="P112" s="112">
        <f t="shared" si="5"/>
        <v>7.333333333333333</v>
      </c>
    </row>
    <row r="113" spans="1:16" x14ac:dyDescent="0.25">
      <c r="A113" s="111" t="s">
        <v>127</v>
      </c>
      <c r="B113" s="111" t="s">
        <v>84</v>
      </c>
      <c r="C113" s="111" t="s">
        <v>126</v>
      </c>
      <c r="D113" s="111" t="s">
        <v>185</v>
      </c>
      <c r="E113" s="111" t="s">
        <v>173</v>
      </c>
      <c r="F113" s="111" t="s">
        <v>139</v>
      </c>
      <c r="G113" s="111" t="s">
        <v>139</v>
      </c>
      <c r="H113" t="str">
        <f t="shared" si="3"/>
        <v>SkogMineraljordLauvskogMiddelsDyrket mark</v>
      </c>
      <c r="I113" s="111">
        <v>28.935384015925436</v>
      </c>
      <c r="J113" s="111">
        <v>7.333333333333333</v>
      </c>
      <c r="K113">
        <v>0</v>
      </c>
      <c r="L113">
        <v>0</v>
      </c>
      <c r="M113" s="111">
        <v>0</v>
      </c>
      <c r="N113" s="111">
        <v>0</v>
      </c>
      <c r="O113" s="112">
        <f t="shared" si="4"/>
        <v>28.935384015925436</v>
      </c>
      <c r="P113" s="112">
        <f t="shared" si="5"/>
        <v>7.333333333333333</v>
      </c>
    </row>
    <row r="114" spans="1:16" x14ac:dyDescent="0.25">
      <c r="A114" s="111" t="s">
        <v>127</v>
      </c>
      <c r="B114" s="111" t="s">
        <v>84</v>
      </c>
      <c r="C114" s="111" t="s">
        <v>126</v>
      </c>
      <c r="D114" s="111" t="s">
        <v>185</v>
      </c>
      <c r="E114" s="111" t="s">
        <v>186</v>
      </c>
      <c r="F114" s="111" t="s">
        <v>139</v>
      </c>
      <c r="G114" s="111" t="s">
        <v>139</v>
      </c>
      <c r="H114" t="str">
        <f t="shared" si="3"/>
        <v>SkogMineraljordLauvskogSærs høyDyrket mark</v>
      </c>
      <c r="I114" s="111">
        <v>49.790969682767908</v>
      </c>
      <c r="J114" s="111">
        <v>7.333333333333333</v>
      </c>
      <c r="K114">
        <v>0</v>
      </c>
      <c r="L114">
        <v>0</v>
      </c>
      <c r="M114" s="111">
        <v>0</v>
      </c>
      <c r="N114" s="111">
        <v>0</v>
      </c>
      <c r="O114" s="112">
        <f t="shared" si="4"/>
        <v>49.790969682767908</v>
      </c>
      <c r="P114" s="112">
        <f t="shared" si="5"/>
        <v>7.333333333333333</v>
      </c>
    </row>
    <row r="115" spans="1:16" x14ac:dyDescent="0.25">
      <c r="A115" s="111" t="s">
        <v>127</v>
      </c>
      <c r="B115" s="111" t="s">
        <v>84</v>
      </c>
      <c r="C115" s="111" t="s">
        <v>123</v>
      </c>
      <c r="D115" s="111" t="s">
        <v>172</v>
      </c>
      <c r="E115" s="111" t="s">
        <v>180</v>
      </c>
      <c r="F115" s="111" t="s">
        <v>139</v>
      </c>
      <c r="G115" s="111" t="s">
        <v>139</v>
      </c>
      <c r="H115" t="str">
        <f t="shared" si="3"/>
        <v>SkogOrganisk jordBarskogHøyDyrket mark</v>
      </c>
      <c r="I115" s="111">
        <v>74.479364979796799</v>
      </c>
      <c r="J115" s="111">
        <v>28.966666666666669</v>
      </c>
      <c r="K115">
        <v>0</v>
      </c>
      <c r="L115">
        <v>0</v>
      </c>
      <c r="M115" s="111">
        <v>0</v>
      </c>
      <c r="N115" s="111">
        <v>0</v>
      </c>
      <c r="O115" s="112">
        <f t="shared" si="4"/>
        <v>74.479364979796799</v>
      </c>
      <c r="P115" s="112">
        <f t="shared" si="5"/>
        <v>28.966666666666669</v>
      </c>
    </row>
    <row r="116" spans="1:16" x14ac:dyDescent="0.25">
      <c r="A116" s="111" t="s">
        <v>127</v>
      </c>
      <c r="B116" s="111" t="s">
        <v>84</v>
      </c>
      <c r="C116" s="111" t="s">
        <v>123</v>
      </c>
      <c r="D116" s="111" t="s">
        <v>172</v>
      </c>
      <c r="E116" s="111" t="s">
        <v>167</v>
      </c>
      <c r="F116" s="111" t="s">
        <v>139</v>
      </c>
      <c r="G116" s="111" t="s">
        <v>139</v>
      </c>
      <c r="H116" t="str">
        <f t="shared" si="3"/>
        <v>SkogOrganisk jordBarskogImpedimentDyrket mark</v>
      </c>
      <c r="I116" s="111">
        <v>43.493662188853406</v>
      </c>
      <c r="J116" s="111">
        <v>28.966666666666669</v>
      </c>
      <c r="K116">
        <v>0</v>
      </c>
      <c r="L116">
        <v>0</v>
      </c>
      <c r="M116" s="111">
        <v>0</v>
      </c>
      <c r="N116" s="111">
        <v>0</v>
      </c>
      <c r="O116" s="112">
        <f t="shared" si="4"/>
        <v>43.493662188853406</v>
      </c>
      <c r="P116" s="112">
        <f t="shared" si="5"/>
        <v>28.966666666666669</v>
      </c>
    </row>
    <row r="117" spans="1:16" x14ac:dyDescent="0.25">
      <c r="A117" s="111" t="s">
        <v>127</v>
      </c>
      <c r="B117" s="111" t="s">
        <v>84</v>
      </c>
      <c r="C117" s="111" t="s">
        <v>123</v>
      </c>
      <c r="D117" s="111" t="s">
        <v>172</v>
      </c>
      <c r="E117" s="111" t="s">
        <v>190</v>
      </c>
      <c r="F117" s="111" t="s">
        <v>139</v>
      </c>
      <c r="G117" s="111" t="s">
        <v>139</v>
      </c>
      <c r="H117" t="str">
        <f t="shared" si="3"/>
        <v>SkogOrganisk jordBarskogLavDyrket mark</v>
      </c>
      <c r="I117" s="111">
        <v>56.605263724070696</v>
      </c>
      <c r="J117" s="111">
        <v>28.966666666666669</v>
      </c>
      <c r="K117">
        <v>0</v>
      </c>
      <c r="L117">
        <v>0</v>
      </c>
      <c r="M117" s="111">
        <v>0</v>
      </c>
      <c r="N117" s="111">
        <v>0</v>
      </c>
      <c r="O117" s="112">
        <f t="shared" si="4"/>
        <v>56.605263724070696</v>
      </c>
      <c r="P117" s="112">
        <f t="shared" si="5"/>
        <v>28.966666666666669</v>
      </c>
    </row>
    <row r="118" spans="1:16" x14ac:dyDescent="0.25">
      <c r="A118" s="111" t="s">
        <v>127</v>
      </c>
      <c r="B118" s="111" t="s">
        <v>84</v>
      </c>
      <c r="C118" s="111" t="s">
        <v>123</v>
      </c>
      <c r="D118" s="111" t="s">
        <v>172</v>
      </c>
      <c r="E118" s="111" t="s">
        <v>173</v>
      </c>
      <c r="F118" s="111" t="s">
        <v>139</v>
      </c>
      <c r="G118" s="111" t="s">
        <v>139</v>
      </c>
      <c r="H118" t="str">
        <f t="shared" si="3"/>
        <v>SkogOrganisk jordBarskogMiddelsDyrket mark</v>
      </c>
      <c r="I118" s="111">
        <v>65.430372086275469</v>
      </c>
      <c r="J118" s="111">
        <v>28.966666666666669</v>
      </c>
      <c r="K118">
        <v>0</v>
      </c>
      <c r="L118">
        <v>0</v>
      </c>
      <c r="M118" s="111">
        <v>0</v>
      </c>
      <c r="N118" s="111">
        <v>0</v>
      </c>
      <c r="O118" s="112">
        <f t="shared" si="4"/>
        <v>65.430372086275469</v>
      </c>
      <c r="P118" s="112">
        <f t="shared" si="5"/>
        <v>28.966666666666669</v>
      </c>
    </row>
    <row r="119" spans="1:16" x14ac:dyDescent="0.25">
      <c r="A119" s="111" t="s">
        <v>127</v>
      </c>
      <c r="B119" s="111" t="s">
        <v>84</v>
      </c>
      <c r="C119" s="111" t="s">
        <v>123</v>
      </c>
      <c r="D119" s="111" t="s">
        <v>172</v>
      </c>
      <c r="E119" s="111" t="s">
        <v>186</v>
      </c>
      <c r="F119" s="111" t="s">
        <v>139</v>
      </c>
      <c r="G119" s="111" t="s">
        <v>139</v>
      </c>
      <c r="H119" t="str">
        <f t="shared" si="3"/>
        <v>SkogOrganisk jordBarskogSærs høyDyrket mark</v>
      </c>
      <c r="I119" s="111">
        <v>95.154366283061321</v>
      </c>
      <c r="J119" s="111">
        <v>28.966666666666669</v>
      </c>
      <c r="K119">
        <v>0</v>
      </c>
      <c r="L119">
        <v>0</v>
      </c>
      <c r="M119" s="111">
        <v>0</v>
      </c>
      <c r="N119" s="111">
        <v>0</v>
      </c>
      <c r="O119" s="112">
        <f t="shared" si="4"/>
        <v>95.154366283061321</v>
      </c>
      <c r="P119" s="112">
        <f t="shared" si="5"/>
        <v>28.966666666666669</v>
      </c>
    </row>
    <row r="120" spans="1:16" x14ac:dyDescent="0.25">
      <c r="A120" s="111" t="s">
        <v>127</v>
      </c>
      <c r="B120" s="111" t="s">
        <v>84</v>
      </c>
      <c r="C120" s="111" t="s">
        <v>123</v>
      </c>
      <c r="D120" s="111" t="s">
        <v>179</v>
      </c>
      <c r="E120" s="111" t="s">
        <v>180</v>
      </c>
      <c r="F120" s="111" t="s">
        <v>139</v>
      </c>
      <c r="G120" s="111" t="s">
        <v>139</v>
      </c>
      <c r="H120" t="str">
        <f t="shared" si="3"/>
        <v>SkogOrganisk jordBlandingsskogHøyDyrket mark</v>
      </c>
      <c r="I120" s="111">
        <v>73.056098987913842</v>
      </c>
      <c r="J120" s="111">
        <v>28.966666666666669</v>
      </c>
      <c r="K120">
        <v>0</v>
      </c>
      <c r="L120">
        <v>0</v>
      </c>
      <c r="M120" s="111">
        <v>0</v>
      </c>
      <c r="N120" s="111">
        <v>0</v>
      </c>
      <c r="O120" s="112">
        <f t="shared" si="4"/>
        <v>73.056098987913842</v>
      </c>
      <c r="P120" s="112">
        <f t="shared" si="5"/>
        <v>28.966666666666669</v>
      </c>
    </row>
    <row r="121" spans="1:16" x14ac:dyDescent="0.25">
      <c r="A121" s="111" t="s">
        <v>127</v>
      </c>
      <c r="B121" s="111" t="s">
        <v>84</v>
      </c>
      <c r="C121" s="111" t="s">
        <v>123</v>
      </c>
      <c r="D121" s="111" t="s">
        <v>179</v>
      </c>
      <c r="E121" s="111" t="s">
        <v>167</v>
      </c>
      <c r="F121" s="111" t="s">
        <v>139</v>
      </c>
      <c r="G121" s="111" t="s">
        <v>139</v>
      </c>
      <c r="H121" t="str">
        <f t="shared" si="3"/>
        <v>SkogOrganisk jordBlandingsskogImpedimentDyrket mark</v>
      </c>
      <c r="I121" s="111">
        <v>46.841110834860942</v>
      </c>
      <c r="J121" s="111">
        <v>28.966666666666669</v>
      </c>
      <c r="K121">
        <v>0</v>
      </c>
      <c r="L121">
        <v>0</v>
      </c>
      <c r="M121" s="111">
        <v>0</v>
      </c>
      <c r="N121" s="111">
        <v>0</v>
      </c>
      <c r="O121" s="112">
        <f t="shared" si="4"/>
        <v>46.841110834860942</v>
      </c>
      <c r="P121" s="112">
        <f t="shared" si="5"/>
        <v>28.966666666666669</v>
      </c>
    </row>
    <row r="122" spans="1:16" x14ac:dyDescent="0.25">
      <c r="A122" s="111" t="s">
        <v>127</v>
      </c>
      <c r="B122" s="111" t="s">
        <v>84</v>
      </c>
      <c r="C122" s="111" t="s">
        <v>123</v>
      </c>
      <c r="D122" s="111" t="s">
        <v>179</v>
      </c>
      <c r="E122" s="111" t="s">
        <v>190</v>
      </c>
      <c r="F122" s="111" t="s">
        <v>139</v>
      </c>
      <c r="G122" s="111" t="s">
        <v>139</v>
      </c>
      <c r="H122" t="str">
        <f t="shared" si="3"/>
        <v>SkogOrganisk jordBlandingsskogLavDyrket mark</v>
      </c>
      <c r="I122" s="111">
        <v>56.569367112800464</v>
      </c>
      <c r="J122" s="111">
        <v>28.966666666666669</v>
      </c>
      <c r="K122">
        <v>0</v>
      </c>
      <c r="L122">
        <v>0</v>
      </c>
      <c r="M122" s="111">
        <v>0</v>
      </c>
      <c r="N122" s="111">
        <v>0</v>
      </c>
      <c r="O122" s="112">
        <f t="shared" si="4"/>
        <v>56.569367112800464</v>
      </c>
      <c r="P122" s="112">
        <f t="shared" si="5"/>
        <v>28.966666666666669</v>
      </c>
    </row>
    <row r="123" spans="1:16" x14ac:dyDescent="0.25">
      <c r="A123" s="111" t="s">
        <v>127</v>
      </c>
      <c r="B123" s="111" t="s">
        <v>84</v>
      </c>
      <c r="C123" s="111" t="s">
        <v>123</v>
      </c>
      <c r="D123" s="111" t="s">
        <v>179</v>
      </c>
      <c r="E123" s="111" t="s">
        <v>173</v>
      </c>
      <c r="F123" s="111" t="s">
        <v>139</v>
      </c>
      <c r="G123" s="111" t="s">
        <v>139</v>
      </c>
      <c r="H123" t="str">
        <f t="shared" si="3"/>
        <v>SkogOrganisk jordBlandingsskogMiddelsDyrket mark</v>
      </c>
      <c r="I123" s="111">
        <v>64.81582234698098</v>
      </c>
      <c r="J123" s="111">
        <v>28.966666666666669</v>
      </c>
      <c r="K123">
        <v>0</v>
      </c>
      <c r="L123">
        <v>0</v>
      </c>
      <c r="M123" s="111">
        <v>0</v>
      </c>
      <c r="N123" s="111">
        <v>0</v>
      </c>
      <c r="O123" s="112">
        <f t="shared" si="4"/>
        <v>64.81582234698098</v>
      </c>
      <c r="P123" s="112">
        <f t="shared" si="5"/>
        <v>28.966666666666669</v>
      </c>
    </row>
    <row r="124" spans="1:16" x14ac:dyDescent="0.25">
      <c r="A124" s="111" t="s">
        <v>127</v>
      </c>
      <c r="B124" s="111" t="s">
        <v>84</v>
      </c>
      <c r="C124" s="111" t="s">
        <v>123</v>
      </c>
      <c r="D124" s="111" t="s">
        <v>179</v>
      </c>
      <c r="E124" s="111" t="s">
        <v>186</v>
      </c>
      <c r="F124" s="111" t="s">
        <v>139</v>
      </c>
      <c r="G124" s="111" t="s">
        <v>139</v>
      </c>
      <c r="H124" t="str">
        <f t="shared" si="3"/>
        <v>SkogOrganisk jordBlandingsskogSærs høyDyrket mark</v>
      </c>
      <c r="I124" s="111">
        <v>73.056098987913842</v>
      </c>
      <c r="J124" s="111">
        <v>28.966666666666669</v>
      </c>
      <c r="K124">
        <v>0</v>
      </c>
      <c r="L124">
        <v>0</v>
      </c>
      <c r="M124" s="111">
        <v>0</v>
      </c>
      <c r="N124" s="111">
        <v>0</v>
      </c>
      <c r="O124" s="112">
        <f t="shared" si="4"/>
        <v>73.056098987913842</v>
      </c>
      <c r="P124" s="112">
        <f t="shared" si="5"/>
        <v>28.966666666666669</v>
      </c>
    </row>
    <row r="125" spans="1:16" x14ac:dyDescent="0.25">
      <c r="A125" s="111" t="s">
        <v>127</v>
      </c>
      <c r="B125" s="111" t="s">
        <v>84</v>
      </c>
      <c r="C125" s="111" t="s">
        <v>123</v>
      </c>
      <c r="D125" s="111" t="s">
        <v>185</v>
      </c>
      <c r="E125" s="111" t="s">
        <v>180</v>
      </c>
      <c r="F125" s="111" t="s">
        <v>139</v>
      </c>
      <c r="G125" s="111" t="s">
        <v>139</v>
      </c>
      <c r="H125" t="str">
        <f t="shared" si="3"/>
        <v>SkogOrganisk jordLauvskogHøyDyrket mark</v>
      </c>
      <c r="I125" s="111">
        <v>59.353396020989464</v>
      </c>
      <c r="J125" s="111">
        <v>28.966666666666669</v>
      </c>
      <c r="K125">
        <v>0</v>
      </c>
      <c r="L125">
        <v>0</v>
      </c>
      <c r="M125" s="111">
        <v>0</v>
      </c>
      <c r="N125" s="111">
        <v>0</v>
      </c>
      <c r="O125" s="112">
        <f t="shared" si="4"/>
        <v>59.353396020989464</v>
      </c>
      <c r="P125" s="112">
        <f t="shared" si="5"/>
        <v>28.966666666666669</v>
      </c>
    </row>
    <row r="126" spans="1:16" x14ac:dyDescent="0.25">
      <c r="A126" s="111" t="s">
        <v>127</v>
      </c>
      <c r="B126" s="111" t="s">
        <v>84</v>
      </c>
      <c r="C126" s="111" t="s">
        <v>123</v>
      </c>
      <c r="D126" s="111" t="s">
        <v>185</v>
      </c>
      <c r="E126" s="111" t="s">
        <v>167</v>
      </c>
      <c r="F126" s="111" t="s">
        <v>139</v>
      </c>
      <c r="G126" s="111" t="s">
        <v>139</v>
      </c>
      <c r="H126" t="str">
        <f t="shared" si="3"/>
        <v>SkogOrganisk jordLauvskogImpedimentDyrket mark</v>
      </c>
      <c r="I126" s="111">
        <v>38.513088478624312</v>
      </c>
      <c r="J126" s="111">
        <v>28.966666666666669</v>
      </c>
      <c r="K126">
        <v>0</v>
      </c>
      <c r="L126">
        <v>0</v>
      </c>
      <c r="M126" s="111">
        <v>0</v>
      </c>
      <c r="N126" s="111">
        <v>0</v>
      </c>
      <c r="O126" s="112">
        <f t="shared" si="4"/>
        <v>38.513088478624312</v>
      </c>
      <c r="P126" s="112">
        <f t="shared" si="5"/>
        <v>28.966666666666669</v>
      </c>
    </row>
    <row r="127" spans="1:16" x14ac:dyDescent="0.25">
      <c r="A127" s="111" t="s">
        <v>127</v>
      </c>
      <c r="B127" s="111" t="s">
        <v>84</v>
      </c>
      <c r="C127" s="111" t="s">
        <v>123</v>
      </c>
      <c r="D127" s="111" t="s">
        <v>185</v>
      </c>
      <c r="E127" s="111" t="s">
        <v>190</v>
      </c>
      <c r="F127" s="111" t="s">
        <v>139</v>
      </c>
      <c r="G127" s="111" t="s">
        <v>139</v>
      </c>
      <c r="H127" t="str">
        <f t="shared" si="3"/>
        <v>SkogOrganisk jordLauvskogLavDyrket mark</v>
      </c>
      <c r="I127" s="111">
        <v>39.35528458279417</v>
      </c>
      <c r="J127" s="111">
        <v>28.966666666666669</v>
      </c>
      <c r="K127">
        <v>0</v>
      </c>
      <c r="L127">
        <v>0</v>
      </c>
      <c r="M127" s="111">
        <v>0</v>
      </c>
      <c r="N127" s="111">
        <v>0</v>
      </c>
      <c r="O127" s="112">
        <f t="shared" si="4"/>
        <v>39.35528458279417</v>
      </c>
      <c r="P127" s="112">
        <f t="shared" si="5"/>
        <v>28.966666666666669</v>
      </c>
    </row>
    <row r="128" spans="1:16" x14ac:dyDescent="0.25">
      <c r="A128" s="111" t="s">
        <v>127</v>
      </c>
      <c r="B128" s="111" t="s">
        <v>84</v>
      </c>
      <c r="C128" s="111" t="s">
        <v>123</v>
      </c>
      <c r="D128" s="111" t="s">
        <v>185</v>
      </c>
      <c r="E128" s="111" t="s">
        <v>173</v>
      </c>
      <c r="F128" s="111" t="s">
        <v>139</v>
      </c>
      <c r="G128" s="111" t="s">
        <v>139</v>
      </c>
      <c r="H128" t="str">
        <f t="shared" si="3"/>
        <v>SkogOrganisk jordLauvskogMiddelsDyrket mark</v>
      </c>
      <c r="I128" s="111">
        <v>50.568717349258769</v>
      </c>
      <c r="J128" s="111">
        <v>28.966666666666669</v>
      </c>
      <c r="K128">
        <v>0</v>
      </c>
      <c r="L128">
        <v>0</v>
      </c>
      <c r="M128" s="111">
        <v>0</v>
      </c>
      <c r="N128" s="111">
        <v>0</v>
      </c>
      <c r="O128" s="112">
        <f t="shared" si="4"/>
        <v>50.568717349258769</v>
      </c>
      <c r="P128" s="112">
        <f t="shared" si="5"/>
        <v>28.966666666666669</v>
      </c>
    </row>
    <row r="129" spans="1:16" x14ac:dyDescent="0.25">
      <c r="A129" s="111" t="s">
        <v>127</v>
      </c>
      <c r="B129" s="111" t="s">
        <v>84</v>
      </c>
      <c r="C129" s="111" t="s">
        <v>123</v>
      </c>
      <c r="D129" s="111" t="s">
        <v>185</v>
      </c>
      <c r="E129" s="111" t="s">
        <v>186</v>
      </c>
      <c r="F129" s="111" t="s">
        <v>139</v>
      </c>
      <c r="G129" s="111" t="s">
        <v>139</v>
      </c>
      <c r="H129" t="str">
        <f t="shared" si="3"/>
        <v>SkogOrganisk jordLauvskogSærs høyDyrket mark</v>
      </c>
      <c r="I129" s="111">
        <v>71.424303016101248</v>
      </c>
      <c r="J129" s="111">
        <v>28.966666666666669</v>
      </c>
      <c r="K129">
        <v>0</v>
      </c>
      <c r="L129">
        <v>0</v>
      </c>
      <c r="M129" s="111">
        <v>0</v>
      </c>
      <c r="N129" s="111">
        <v>0</v>
      </c>
      <c r="O129" s="112">
        <f t="shared" si="4"/>
        <v>71.424303016101248</v>
      </c>
      <c r="P129" s="112">
        <f t="shared" si="5"/>
        <v>28.966666666666669</v>
      </c>
    </row>
    <row r="130" spans="1:16" x14ac:dyDescent="0.25">
      <c r="A130" s="111" t="s">
        <v>127</v>
      </c>
      <c r="B130" s="111" t="s">
        <v>83</v>
      </c>
      <c r="C130" s="111" t="s">
        <v>126</v>
      </c>
      <c r="D130" s="111" t="s">
        <v>172</v>
      </c>
      <c r="E130" s="111" t="s">
        <v>180</v>
      </c>
      <c r="F130" s="111" t="s">
        <v>139</v>
      </c>
      <c r="G130" s="111" t="s">
        <v>139</v>
      </c>
      <c r="H130" t="str">
        <f t="shared" si="3"/>
        <v>SkogMineraljordBarskogHøyUtbygd areal</v>
      </c>
      <c r="I130" s="111">
        <v>57.658288785321403</v>
      </c>
      <c r="J130" s="111">
        <v>14.19</v>
      </c>
      <c r="K130">
        <v>0</v>
      </c>
      <c r="L130">
        <v>0</v>
      </c>
      <c r="M130" s="111">
        <v>3.5529999999999996E-7</v>
      </c>
      <c r="N130" s="111">
        <v>3.5529999999999996E-7</v>
      </c>
      <c r="O130" s="112">
        <f t="shared" si="4"/>
        <v>57.658289140621406</v>
      </c>
      <c r="P130" s="112">
        <f t="shared" si="5"/>
        <v>14.190000355299999</v>
      </c>
    </row>
    <row r="131" spans="1:16" x14ac:dyDescent="0.25">
      <c r="A131" s="111" t="s">
        <v>127</v>
      </c>
      <c r="B131" s="111" t="s">
        <v>83</v>
      </c>
      <c r="C131" s="111" t="s">
        <v>126</v>
      </c>
      <c r="D131" s="111" t="s">
        <v>172</v>
      </c>
      <c r="E131" s="111" t="s">
        <v>167</v>
      </c>
      <c r="F131" s="111" t="s">
        <v>139</v>
      </c>
      <c r="G131" s="111" t="s">
        <v>139</v>
      </c>
      <c r="H131" t="str">
        <f t="shared" ref="H131:H194" si="6">A131&amp;C131&amp;IF(A131="Skog",D131&amp;E131,"")&amp;B131&amp;IF(B131="Skog",F131&amp;G131,"")</f>
        <v>SkogMineraljordBarskogImpedimentUtbygd areal</v>
      </c>
      <c r="I131" s="111">
        <v>26.672585994378021</v>
      </c>
      <c r="J131" s="111">
        <v>14.19</v>
      </c>
      <c r="K131">
        <v>0</v>
      </c>
      <c r="L131">
        <v>0</v>
      </c>
      <c r="M131" s="111">
        <v>3.5529999999999996E-7</v>
      </c>
      <c r="N131" s="111">
        <v>3.5529999999999996E-7</v>
      </c>
      <c r="O131" s="112">
        <f t="shared" ref="O131:O160" si="7">I131+K131+M131</f>
        <v>26.672586349678021</v>
      </c>
      <c r="P131" s="112">
        <f t="shared" ref="P131:P194" si="8">J131+L131+N131</f>
        <v>14.190000355299999</v>
      </c>
    </row>
    <row r="132" spans="1:16" x14ac:dyDescent="0.25">
      <c r="A132" s="111" t="s">
        <v>127</v>
      </c>
      <c r="B132" s="111" t="s">
        <v>83</v>
      </c>
      <c r="C132" s="111" t="s">
        <v>126</v>
      </c>
      <c r="D132" s="111" t="s">
        <v>172</v>
      </c>
      <c r="E132" s="111" t="s">
        <v>190</v>
      </c>
      <c r="F132" s="111" t="s">
        <v>139</v>
      </c>
      <c r="G132" s="111" t="s">
        <v>139</v>
      </c>
      <c r="H132" t="str">
        <f t="shared" si="6"/>
        <v>SkogMineraljordBarskogLavUtbygd areal</v>
      </c>
      <c r="I132" s="111">
        <v>39.784187529595314</v>
      </c>
      <c r="J132" s="111">
        <v>14.19</v>
      </c>
      <c r="K132">
        <v>0</v>
      </c>
      <c r="L132">
        <v>0</v>
      </c>
      <c r="M132" s="111">
        <v>3.5529999999999996E-7</v>
      </c>
      <c r="N132" s="111">
        <v>3.5529999999999996E-7</v>
      </c>
      <c r="O132" s="112">
        <f t="shared" si="7"/>
        <v>39.784187884895317</v>
      </c>
      <c r="P132" s="112">
        <f t="shared" si="8"/>
        <v>14.190000355299999</v>
      </c>
    </row>
    <row r="133" spans="1:16" x14ac:dyDescent="0.25">
      <c r="A133" s="111" t="s">
        <v>127</v>
      </c>
      <c r="B133" s="111" t="s">
        <v>83</v>
      </c>
      <c r="C133" s="111" t="s">
        <v>126</v>
      </c>
      <c r="D133" s="111" t="s">
        <v>172</v>
      </c>
      <c r="E133" s="111" t="s">
        <v>173</v>
      </c>
      <c r="F133" s="111" t="s">
        <v>139</v>
      </c>
      <c r="G133" s="111" t="s">
        <v>139</v>
      </c>
      <c r="H133" t="str">
        <f t="shared" si="6"/>
        <v>SkogMineraljordBarskogMiddelsUtbygd areal</v>
      </c>
      <c r="I133" s="111">
        <v>48.609295891800059</v>
      </c>
      <c r="J133" s="111">
        <v>14.19</v>
      </c>
      <c r="K133">
        <v>0</v>
      </c>
      <c r="L133">
        <v>0</v>
      </c>
      <c r="M133" s="111">
        <v>3.5529999999999996E-7</v>
      </c>
      <c r="N133" s="111">
        <v>3.5529999999999996E-7</v>
      </c>
      <c r="O133" s="112">
        <f t="shared" si="7"/>
        <v>48.609296247100062</v>
      </c>
      <c r="P133" s="112">
        <f t="shared" si="8"/>
        <v>14.190000355299999</v>
      </c>
    </row>
    <row r="134" spans="1:16" x14ac:dyDescent="0.25">
      <c r="A134" s="111" t="s">
        <v>127</v>
      </c>
      <c r="B134" s="111" t="s">
        <v>83</v>
      </c>
      <c r="C134" s="111" t="s">
        <v>126</v>
      </c>
      <c r="D134" s="111" t="s">
        <v>172</v>
      </c>
      <c r="E134" s="111" t="s">
        <v>186</v>
      </c>
      <c r="F134" s="111" t="s">
        <v>139</v>
      </c>
      <c r="G134" s="111" t="s">
        <v>139</v>
      </c>
      <c r="H134" t="str">
        <f t="shared" si="6"/>
        <v>SkogMineraljordBarskogSærs høyUtbygd areal</v>
      </c>
      <c r="I134" s="111">
        <v>78.333290088585926</v>
      </c>
      <c r="J134" s="111">
        <v>14.19</v>
      </c>
      <c r="K134">
        <v>0</v>
      </c>
      <c r="L134">
        <v>0</v>
      </c>
      <c r="M134" s="111">
        <v>3.5529999999999996E-7</v>
      </c>
      <c r="N134" s="111">
        <v>3.5529999999999996E-7</v>
      </c>
      <c r="O134" s="112">
        <f t="shared" si="7"/>
        <v>78.333290443885929</v>
      </c>
      <c r="P134" s="112">
        <f t="shared" si="8"/>
        <v>14.190000355299999</v>
      </c>
    </row>
    <row r="135" spans="1:16" x14ac:dyDescent="0.25">
      <c r="A135" s="111" t="s">
        <v>127</v>
      </c>
      <c r="B135" s="111" t="s">
        <v>83</v>
      </c>
      <c r="C135" s="111" t="s">
        <v>126</v>
      </c>
      <c r="D135" s="111" t="s">
        <v>179</v>
      </c>
      <c r="E135" s="111" t="s">
        <v>180</v>
      </c>
      <c r="F135" s="111" t="s">
        <v>139</v>
      </c>
      <c r="G135" s="111" t="s">
        <v>139</v>
      </c>
      <c r="H135" t="str">
        <f t="shared" si="6"/>
        <v>SkogMineraljordBlandingsskogHøyUtbygd areal</v>
      </c>
      <c r="I135" s="111">
        <v>56.235022793438432</v>
      </c>
      <c r="J135" s="111">
        <v>14.19</v>
      </c>
      <c r="K135">
        <v>0</v>
      </c>
      <c r="L135">
        <v>0</v>
      </c>
      <c r="M135" s="111">
        <v>3.5529999999999996E-7</v>
      </c>
      <c r="N135" s="111">
        <v>3.5529999999999996E-7</v>
      </c>
      <c r="O135" s="112">
        <f t="shared" si="7"/>
        <v>56.235023148738435</v>
      </c>
      <c r="P135" s="112">
        <f t="shared" si="8"/>
        <v>14.190000355299999</v>
      </c>
    </row>
    <row r="136" spans="1:16" x14ac:dyDescent="0.25">
      <c r="A136" s="111" t="s">
        <v>127</v>
      </c>
      <c r="B136" s="111" t="s">
        <v>83</v>
      </c>
      <c r="C136" s="111" t="s">
        <v>126</v>
      </c>
      <c r="D136" s="111" t="s">
        <v>179</v>
      </c>
      <c r="E136" s="111" t="s">
        <v>167</v>
      </c>
      <c r="F136" s="111" t="s">
        <v>139</v>
      </c>
      <c r="G136" s="111" t="s">
        <v>139</v>
      </c>
      <c r="H136" t="str">
        <f t="shared" si="6"/>
        <v>SkogMineraljordBlandingsskogImpedimentUtbygd areal</v>
      </c>
      <c r="I136" s="111">
        <v>30.02003464038555</v>
      </c>
      <c r="J136" s="111">
        <v>14.19</v>
      </c>
      <c r="K136">
        <v>0</v>
      </c>
      <c r="L136">
        <v>0</v>
      </c>
      <c r="M136" s="111">
        <v>3.5529999999999996E-7</v>
      </c>
      <c r="N136" s="111">
        <v>3.5529999999999996E-7</v>
      </c>
      <c r="O136" s="112">
        <f t="shared" si="7"/>
        <v>30.020034995685549</v>
      </c>
      <c r="P136" s="112">
        <f t="shared" si="8"/>
        <v>14.190000355299999</v>
      </c>
    </row>
    <row r="137" spans="1:16" x14ac:dyDescent="0.25">
      <c r="A137" s="111" t="s">
        <v>127</v>
      </c>
      <c r="B137" s="111" t="s">
        <v>83</v>
      </c>
      <c r="C137" s="111" t="s">
        <v>126</v>
      </c>
      <c r="D137" s="111" t="s">
        <v>179</v>
      </c>
      <c r="E137" s="111" t="s">
        <v>190</v>
      </c>
      <c r="F137" s="111" t="s">
        <v>139</v>
      </c>
      <c r="G137" s="111" t="s">
        <v>139</v>
      </c>
      <c r="H137" t="str">
        <f t="shared" si="6"/>
        <v>SkogMineraljordBlandingsskogLavUtbygd areal</v>
      </c>
      <c r="I137" s="111">
        <v>39.748290918325054</v>
      </c>
      <c r="J137" s="111">
        <v>14.19</v>
      </c>
      <c r="K137">
        <v>0</v>
      </c>
      <c r="L137">
        <v>0</v>
      </c>
      <c r="M137" s="111">
        <v>3.5529999999999996E-7</v>
      </c>
      <c r="N137" s="111">
        <v>3.5529999999999996E-7</v>
      </c>
      <c r="O137" s="112">
        <f t="shared" si="7"/>
        <v>39.748291273625057</v>
      </c>
      <c r="P137" s="112">
        <f t="shared" si="8"/>
        <v>14.190000355299999</v>
      </c>
    </row>
    <row r="138" spans="1:16" x14ac:dyDescent="0.25">
      <c r="A138" s="111" t="s">
        <v>127</v>
      </c>
      <c r="B138" s="111" t="s">
        <v>83</v>
      </c>
      <c r="C138" s="111" t="s">
        <v>126</v>
      </c>
      <c r="D138" s="111" t="s">
        <v>179</v>
      </c>
      <c r="E138" s="111" t="s">
        <v>173</v>
      </c>
      <c r="F138" s="111" t="s">
        <v>139</v>
      </c>
      <c r="G138" s="111" t="s">
        <v>139</v>
      </c>
      <c r="H138" t="str">
        <f t="shared" si="6"/>
        <v>SkogMineraljordBlandingsskogMiddelsUtbygd areal</v>
      </c>
      <c r="I138" s="111">
        <v>47.994746152505584</v>
      </c>
      <c r="J138" s="111">
        <v>14.19</v>
      </c>
      <c r="K138">
        <v>0</v>
      </c>
      <c r="L138">
        <v>0</v>
      </c>
      <c r="M138" s="111">
        <v>3.5529999999999996E-7</v>
      </c>
      <c r="N138" s="111">
        <v>3.5529999999999996E-7</v>
      </c>
      <c r="O138" s="112">
        <f t="shared" si="7"/>
        <v>47.994746507805587</v>
      </c>
      <c r="P138" s="112">
        <f t="shared" si="8"/>
        <v>14.190000355299999</v>
      </c>
    </row>
    <row r="139" spans="1:16" x14ac:dyDescent="0.25">
      <c r="A139" s="111" t="s">
        <v>127</v>
      </c>
      <c r="B139" s="111" t="s">
        <v>83</v>
      </c>
      <c r="C139" s="111" t="s">
        <v>126</v>
      </c>
      <c r="D139" s="111" t="s">
        <v>179</v>
      </c>
      <c r="E139" s="111" t="s">
        <v>186</v>
      </c>
      <c r="F139" s="111" t="s">
        <v>139</v>
      </c>
      <c r="G139" s="111" t="s">
        <v>139</v>
      </c>
      <c r="H139" t="str">
        <f t="shared" si="6"/>
        <v>SkogMineraljordBlandingsskogSærs høyUtbygd areal</v>
      </c>
      <c r="I139" s="111">
        <v>56.235022793438432</v>
      </c>
      <c r="J139" s="111">
        <v>14.19</v>
      </c>
      <c r="K139">
        <v>0</v>
      </c>
      <c r="L139">
        <v>0</v>
      </c>
      <c r="M139" s="111">
        <v>3.5529999999999996E-7</v>
      </c>
      <c r="N139" s="111">
        <v>3.5529999999999996E-7</v>
      </c>
      <c r="O139" s="112">
        <f t="shared" si="7"/>
        <v>56.235023148738435</v>
      </c>
      <c r="P139" s="112">
        <f t="shared" si="8"/>
        <v>14.190000355299999</v>
      </c>
    </row>
    <row r="140" spans="1:16" x14ac:dyDescent="0.25">
      <c r="A140" s="111" t="s">
        <v>127</v>
      </c>
      <c r="B140" s="111" t="s">
        <v>83</v>
      </c>
      <c r="C140" s="111" t="s">
        <v>126</v>
      </c>
      <c r="D140" s="111" t="s">
        <v>185</v>
      </c>
      <c r="E140" s="111" t="s">
        <v>180</v>
      </c>
      <c r="F140" s="111" t="s">
        <v>139</v>
      </c>
      <c r="G140" s="111" t="s">
        <v>139</v>
      </c>
      <c r="H140" t="str">
        <f t="shared" si="6"/>
        <v>SkogMineraljordLauvskogHøyUtbygd areal</v>
      </c>
      <c r="I140" s="111">
        <v>42.532319826514083</v>
      </c>
      <c r="J140" s="111">
        <v>14.19</v>
      </c>
      <c r="K140">
        <v>0</v>
      </c>
      <c r="L140">
        <v>0</v>
      </c>
      <c r="M140" s="111">
        <v>3.5529999999999996E-7</v>
      </c>
      <c r="N140" s="111">
        <v>3.5529999999999996E-7</v>
      </c>
      <c r="O140" s="112">
        <f t="shared" si="7"/>
        <v>42.532320181814086</v>
      </c>
      <c r="P140" s="112">
        <f t="shared" si="8"/>
        <v>14.190000355299999</v>
      </c>
    </row>
    <row r="141" spans="1:16" x14ac:dyDescent="0.25">
      <c r="A141" s="111" t="s">
        <v>127</v>
      </c>
      <c r="B141" s="111" t="s">
        <v>83</v>
      </c>
      <c r="C141" s="111" t="s">
        <v>126</v>
      </c>
      <c r="D141" s="111" t="s">
        <v>185</v>
      </c>
      <c r="E141" s="111" t="s">
        <v>167</v>
      </c>
      <c r="F141" s="111" t="s">
        <v>139</v>
      </c>
      <c r="G141" s="111" t="s">
        <v>139</v>
      </c>
      <c r="H141" t="str">
        <f t="shared" si="6"/>
        <v>SkogMineraljordLauvskogImpedimentUtbygd areal</v>
      </c>
      <c r="I141" s="111">
        <v>21.69201228414892</v>
      </c>
      <c r="J141" s="111">
        <v>14.19</v>
      </c>
      <c r="K141">
        <v>0</v>
      </c>
      <c r="L141">
        <v>0</v>
      </c>
      <c r="M141" s="111">
        <v>3.5529999999999996E-7</v>
      </c>
      <c r="N141" s="111">
        <v>3.5529999999999996E-7</v>
      </c>
      <c r="O141" s="112">
        <f t="shared" si="7"/>
        <v>21.692012639448919</v>
      </c>
      <c r="P141" s="112">
        <f t="shared" si="8"/>
        <v>14.190000355299999</v>
      </c>
    </row>
    <row r="142" spans="1:16" x14ac:dyDescent="0.25">
      <c r="A142" s="111" t="s">
        <v>127</v>
      </c>
      <c r="B142" s="111" t="s">
        <v>83</v>
      </c>
      <c r="C142" s="111" t="s">
        <v>126</v>
      </c>
      <c r="D142" s="111" t="s">
        <v>185</v>
      </c>
      <c r="E142" s="111" t="s">
        <v>190</v>
      </c>
      <c r="F142" s="111" t="s">
        <v>139</v>
      </c>
      <c r="G142" s="111" t="s">
        <v>139</v>
      </c>
      <c r="H142" t="str">
        <f t="shared" si="6"/>
        <v>SkogMineraljordLauvskogLavUtbygd areal</v>
      </c>
      <c r="I142" s="111">
        <v>22.534208388318778</v>
      </c>
      <c r="J142" s="111">
        <v>14.19</v>
      </c>
      <c r="K142">
        <v>0</v>
      </c>
      <c r="L142">
        <v>0</v>
      </c>
      <c r="M142" s="111">
        <v>3.5529999999999996E-7</v>
      </c>
      <c r="N142" s="111">
        <v>3.5529999999999996E-7</v>
      </c>
      <c r="O142" s="112">
        <f t="shared" si="7"/>
        <v>22.534208743618777</v>
      </c>
      <c r="P142" s="112">
        <f t="shared" si="8"/>
        <v>14.190000355299999</v>
      </c>
    </row>
    <row r="143" spans="1:16" x14ac:dyDescent="0.25">
      <c r="A143" s="111" t="s">
        <v>127</v>
      </c>
      <c r="B143" s="111" t="s">
        <v>83</v>
      </c>
      <c r="C143" s="111" t="s">
        <v>126</v>
      </c>
      <c r="D143" s="111" t="s">
        <v>185</v>
      </c>
      <c r="E143" s="111" t="s">
        <v>173</v>
      </c>
      <c r="F143" s="111" t="s">
        <v>139</v>
      </c>
      <c r="G143" s="111" t="s">
        <v>139</v>
      </c>
      <c r="H143" t="str">
        <f t="shared" si="6"/>
        <v>SkogMineraljordLauvskogMiddelsUtbygd areal</v>
      </c>
      <c r="I143" s="111">
        <v>33.747641154783381</v>
      </c>
      <c r="J143" s="111">
        <v>14.19</v>
      </c>
      <c r="K143">
        <v>0</v>
      </c>
      <c r="L143">
        <v>0</v>
      </c>
      <c r="M143" s="111">
        <v>3.5529999999999996E-7</v>
      </c>
      <c r="N143" s="111">
        <v>3.5529999999999996E-7</v>
      </c>
      <c r="O143" s="112">
        <f t="shared" si="7"/>
        <v>33.747641510083383</v>
      </c>
      <c r="P143" s="112">
        <f t="shared" si="8"/>
        <v>14.190000355299999</v>
      </c>
    </row>
    <row r="144" spans="1:16" x14ac:dyDescent="0.25">
      <c r="A144" s="111" t="s">
        <v>127</v>
      </c>
      <c r="B144" s="111" t="s">
        <v>83</v>
      </c>
      <c r="C144" s="111" t="s">
        <v>126</v>
      </c>
      <c r="D144" s="111" t="s">
        <v>185</v>
      </c>
      <c r="E144" s="111" t="s">
        <v>186</v>
      </c>
      <c r="F144" s="111" t="s">
        <v>139</v>
      </c>
      <c r="G144" s="111" t="s">
        <v>139</v>
      </c>
      <c r="H144" t="str">
        <f t="shared" si="6"/>
        <v>SkogMineraljordLauvskogSærs høyUtbygd areal</v>
      </c>
      <c r="I144" s="111">
        <v>54.603226821625825</v>
      </c>
      <c r="J144" s="111">
        <v>14.19</v>
      </c>
      <c r="K144">
        <v>0</v>
      </c>
      <c r="L144">
        <v>0</v>
      </c>
      <c r="M144" s="111">
        <v>3.5529999999999996E-7</v>
      </c>
      <c r="N144" s="111">
        <v>3.5529999999999996E-7</v>
      </c>
      <c r="O144" s="112">
        <f t="shared" si="7"/>
        <v>54.603227176925827</v>
      </c>
      <c r="P144" s="112">
        <f t="shared" si="8"/>
        <v>14.190000355299999</v>
      </c>
    </row>
    <row r="145" spans="1:16" x14ac:dyDescent="0.25">
      <c r="A145" s="111" t="s">
        <v>127</v>
      </c>
      <c r="B145" s="111" t="s">
        <v>83</v>
      </c>
      <c r="C145" s="111" t="s">
        <v>123</v>
      </c>
      <c r="D145" s="111" t="s">
        <v>172</v>
      </c>
      <c r="E145" s="111" t="s">
        <v>180</v>
      </c>
      <c r="F145" s="111" t="s">
        <v>139</v>
      </c>
      <c r="G145" s="111" t="s">
        <v>139</v>
      </c>
      <c r="H145" t="str">
        <f t="shared" si="6"/>
        <v>SkogOrganisk jordBarskogHøyUtbygd areal</v>
      </c>
      <c r="I145" s="111">
        <v>72.43495545198806</v>
      </c>
      <c r="J145" s="111">
        <v>28.966666666666669</v>
      </c>
      <c r="K145">
        <v>0</v>
      </c>
      <c r="L145">
        <v>0</v>
      </c>
      <c r="M145" s="111">
        <v>0</v>
      </c>
      <c r="N145" s="111">
        <v>0</v>
      </c>
      <c r="O145" s="112">
        <f t="shared" si="7"/>
        <v>72.43495545198806</v>
      </c>
      <c r="P145" s="112">
        <f t="shared" si="8"/>
        <v>28.966666666666669</v>
      </c>
    </row>
    <row r="146" spans="1:16" x14ac:dyDescent="0.25">
      <c r="A146" s="111" t="s">
        <v>127</v>
      </c>
      <c r="B146" s="111" t="s">
        <v>83</v>
      </c>
      <c r="C146" s="111" t="s">
        <v>123</v>
      </c>
      <c r="D146" s="111" t="s">
        <v>172</v>
      </c>
      <c r="E146" s="111" t="s">
        <v>167</v>
      </c>
      <c r="F146" s="111" t="s">
        <v>139</v>
      </c>
      <c r="G146" s="111" t="s">
        <v>139</v>
      </c>
      <c r="H146" t="str">
        <f t="shared" si="6"/>
        <v>SkogOrganisk jordBarskogImpedimentUtbygd areal</v>
      </c>
      <c r="I146" s="111">
        <v>41.449252661044689</v>
      </c>
      <c r="J146" s="111">
        <v>28.966666666666669</v>
      </c>
      <c r="K146">
        <v>0</v>
      </c>
      <c r="L146">
        <v>0</v>
      </c>
      <c r="M146" s="111">
        <v>0</v>
      </c>
      <c r="N146" s="111">
        <v>0</v>
      </c>
      <c r="O146" s="112">
        <f t="shared" si="7"/>
        <v>41.449252661044689</v>
      </c>
      <c r="P146" s="112">
        <f t="shared" si="8"/>
        <v>28.966666666666669</v>
      </c>
    </row>
    <row r="147" spans="1:16" x14ac:dyDescent="0.25">
      <c r="A147" s="111" t="s">
        <v>127</v>
      </c>
      <c r="B147" s="111" t="s">
        <v>83</v>
      </c>
      <c r="C147" s="111" t="s">
        <v>123</v>
      </c>
      <c r="D147" s="111" t="s">
        <v>172</v>
      </c>
      <c r="E147" s="111" t="s">
        <v>190</v>
      </c>
      <c r="F147" s="111" t="s">
        <v>139</v>
      </c>
      <c r="G147" s="111" t="s">
        <v>139</v>
      </c>
      <c r="H147" t="str">
        <f t="shared" si="6"/>
        <v>SkogOrganisk jordBarskogLavUtbygd areal</v>
      </c>
      <c r="I147" s="111">
        <v>54.560854196261978</v>
      </c>
      <c r="J147" s="111">
        <v>28.966666666666669</v>
      </c>
      <c r="K147">
        <v>0</v>
      </c>
      <c r="L147">
        <v>0</v>
      </c>
      <c r="M147" s="111">
        <v>0</v>
      </c>
      <c r="N147" s="111">
        <v>0</v>
      </c>
      <c r="O147" s="112">
        <f t="shared" si="7"/>
        <v>54.560854196261978</v>
      </c>
      <c r="P147" s="112">
        <f t="shared" si="8"/>
        <v>28.966666666666669</v>
      </c>
    </row>
    <row r="148" spans="1:16" x14ac:dyDescent="0.25">
      <c r="A148" s="111" t="s">
        <v>127</v>
      </c>
      <c r="B148" s="111" t="s">
        <v>83</v>
      </c>
      <c r="C148" s="111" t="s">
        <v>123</v>
      </c>
      <c r="D148" s="111" t="s">
        <v>172</v>
      </c>
      <c r="E148" s="111" t="s">
        <v>173</v>
      </c>
      <c r="F148" s="111" t="s">
        <v>139</v>
      </c>
      <c r="G148" s="111" t="s">
        <v>139</v>
      </c>
      <c r="H148" t="str">
        <f t="shared" si="6"/>
        <v>SkogOrganisk jordBarskogMiddelsUtbygd areal</v>
      </c>
      <c r="I148" s="111">
        <v>63.38596255846673</v>
      </c>
      <c r="J148" s="111">
        <v>28.966666666666669</v>
      </c>
      <c r="K148">
        <v>0</v>
      </c>
      <c r="L148">
        <v>0</v>
      </c>
      <c r="M148" s="111">
        <v>0</v>
      </c>
      <c r="N148" s="111">
        <v>0</v>
      </c>
      <c r="O148" s="112">
        <f t="shared" si="7"/>
        <v>63.38596255846673</v>
      </c>
      <c r="P148" s="112">
        <f t="shared" si="8"/>
        <v>28.966666666666669</v>
      </c>
    </row>
    <row r="149" spans="1:16" x14ac:dyDescent="0.25">
      <c r="A149" s="111" t="s">
        <v>127</v>
      </c>
      <c r="B149" s="111" t="s">
        <v>83</v>
      </c>
      <c r="C149" s="111" t="s">
        <v>123</v>
      </c>
      <c r="D149" s="111" t="s">
        <v>172</v>
      </c>
      <c r="E149" s="111" t="s">
        <v>186</v>
      </c>
      <c r="F149" s="111" t="s">
        <v>139</v>
      </c>
      <c r="G149" s="111" t="s">
        <v>139</v>
      </c>
      <c r="H149" t="str">
        <f t="shared" si="6"/>
        <v>SkogOrganisk jordBarskogSærs høyUtbygd areal</v>
      </c>
      <c r="I149" s="111">
        <v>93.109956755252597</v>
      </c>
      <c r="J149" s="111">
        <v>28.966666666666669</v>
      </c>
      <c r="K149">
        <v>0</v>
      </c>
      <c r="L149">
        <v>0</v>
      </c>
      <c r="M149" s="111">
        <v>0</v>
      </c>
      <c r="N149" s="111">
        <v>0</v>
      </c>
      <c r="O149" s="112">
        <f t="shared" si="7"/>
        <v>93.109956755252597</v>
      </c>
      <c r="P149" s="112">
        <f t="shared" si="8"/>
        <v>28.966666666666669</v>
      </c>
    </row>
    <row r="150" spans="1:16" x14ac:dyDescent="0.25">
      <c r="A150" s="111" t="s">
        <v>127</v>
      </c>
      <c r="B150" s="111" t="s">
        <v>83</v>
      </c>
      <c r="C150" s="111" t="s">
        <v>123</v>
      </c>
      <c r="D150" s="111" t="s">
        <v>179</v>
      </c>
      <c r="E150" s="111" t="s">
        <v>180</v>
      </c>
      <c r="F150" s="111" t="s">
        <v>139</v>
      </c>
      <c r="G150" s="111" t="s">
        <v>139</v>
      </c>
      <c r="H150" t="str">
        <f t="shared" si="6"/>
        <v>SkogOrganisk jordBlandingsskogHøyUtbygd areal</v>
      </c>
      <c r="I150" s="111">
        <v>71.011689460105089</v>
      </c>
      <c r="J150" s="111">
        <v>28.966666666666669</v>
      </c>
      <c r="K150">
        <v>0</v>
      </c>
      <c r="L150">
        <v>0</v>
      </c>
      <c r="M150" s="111">
        <v>0</v>
      </c>
      <c r="N150" s="111">
        <v>0</v>
      </c>
      <c r="O150" s="112">
        <f t="shared" si="7"/>
        <v>71.011689460105089</v>
      </c>
      <c r="P150" s="112">
        <f t="shared" si="8"/>
        <v>28.966666666666669</v>
      </c>
    </row>
    <row r="151" spans="1:16" x14ac:dyDescent="0.25">
      <c r="A151" s="111" t="s">
        <v>127</v>
      </c>
      <c r="B151" s="111" t="s">
        <v>83</v>
      </c>
      <c r="C151" s="111" t="s">
        <v>123</v>
      </c>
      <c r="D151" s="111" t="s">
        <v>179</v>
      </c>
      <c r="E151" s="111" t="s">
        <v>167</v>
      </c>
      <c r="F151" s="111" t="s">
        <v>139</v>
      </c>
      <c r="G151" s="111" t="s">
        <v>139</v>
      </c>
      <c r="H151" t="str">
        <f t="shared" si="6"/>
        <v>SkogOrganisk jordBlandingsskogImpedimentUtbygd areal</v>
      </c>
      <c r="I151" s="111">
        <v>44.796701307052217</v>
      </c>
      <c r="J151" s="111">
        <v>28.966666666666669</v>
      </c>
      <c r="K151">
        <v>0</v>
      </c>
      <c r="L151">
        <v>0</v>
      </c>
      <c r="M151" s="111">
        <v>0</v>
      </c>
      <c r="N151" s="111">
        <v>0</v>
      </c>
      <c r="O151" s="112">
        <f t="shared" si="7"/>
        <v>44.796701307052217</v>
      </c>
      <c r="P151" s="112">
        <f t="shared" si="8"/>
        <v>28.966666666666669</v>
      </c>
    </row>
    <row r="152" spans="1:16" x14ac:dyDescent="0.25">
      <c r="A152" s="111" t="s">
        <v>127</v>
      </c>
      <c r="B152" s="111" t="s">
        <v>83</v>
      </c>
      <c r="C152" s="111" t="s">
        <v>123</v>
      </c>
      <c r="D152" s="111" t="s">
        <v>179</v>
      </c>
      <c r="E152" s="111" t="s">
        <v>190</v>
      </c>
      <c r="F152" s="111" t="s">
        <v>139</v>
      </c>
      <c r="G152" s="111" t="s">
        <v>139</v>
      </c>
      <c r="H152" t="str">
        <f t="shared" si="6"/>
        <v>SkogOrganisk jordBlandingsskogLavUtbygd areal</v>
      </c>
      <c r="I152" s="111">
        <v>54.524957584991725</v>
      </c>
      <c r="J152" s="111">
        <v>28.966666666666669</v>
      </c>
      <c r="K152">
        <v>0</v>
      </c>
      <c r="L152">
        <v>0</v>
      </c>
      <c r="M152" s="111">
        <v>0</v>
      </c>
      <c r="N152" s="111">
        <v>0</v>
      </c>
      <c r="O152" s="112">
        <f t="shared" si="7"/>
        <v>54.524957584991725</v>
      </c>
      <c r="P152" s="112">
        <f t="shared" si="8"/>
        <v>28.966666666666669</v>
      </c>
    </row>
    <row r="153" spans="1:16" x14ac:dyDescent="0.25">
      <c r="A153" s="111" t="s">
        <v>127</v>
      </c>
      <c r="B153" s="111" t="s">
        <v>83</v>
      </c>
      <c r="C153" s="111" t="s">
        <v>123</v>
      </c>
      <c r="D153" s="111" t="s">
        <v>179</v>
      </c>
      <c r="E153" s="111" t="s">
        <v>173</v>
      </c>
      <c r="F153" s="111" t="s">
        <v>139</v>
      </c>
      <c r="G153" s="111" t="s">
        <v>139</v>
      </c>
      <c r="H153" t="str">
        <f t="shared" si="6"/>
        <v>SkogOrganisk jordBlandingsskogMiddelsUtbygd areal</v>
      </c>
      <c r="I153" s="111">
        <v>62.771412819172255</v>
      </c>
      <c r="J153" s="111">
        <v>28.966666666666669</v>
      </c>
      <c r="K153">
        <v>0</v>
      </c>
      <c r="L153">
        <v>0</v>
      </c>
      <c r="M153" s="111">
        <v>0</v>
      </c>
      <c r="N153" s="111">
        <v>0</v>
      </c>
      <c r="O153" s="112">
        <f t="shared" si="7"/>
        <v>62.771412819172255</v>
      </c>
      <c r="P153" s="112">
        <f t="shared" si="8"/>
        <v>28.966666666666669</v>
      </c>
    </row>
    <row r="154" spans="1:16" x14ac:dyDescent="0.25">
      <c r="A154" s="111" t="s">
        <v>127</v>
      </c>
      <c r="B154" s="111" t="s">
        <v>83</v>
      </c>
      <c r="C154" s="111" t="s">
        <v>123</v>
      </c>
      <c r="D154" s="111" t="s">
        <v>179</v>
      </c>
      <c r="E154" s="111" t="s">
        <v>186</v>
      </c>
      <c r="F154" s="111" t="s">
        <v>139</v>
      </c>
      <c r="G154" s="111" t="s">
        <v>139</v>
      </c>
      <c r="H154" t="str">
        <f t="shared" si="6"/>
        <v>SkogOrganisk jordBlandingsskogSærs høyUtbygd areal</v>
      </c>
      <c r="I154" s="111">
        <v>71.011689460105089</v>
      </c>
      <c r="J154" s="111">
        <v>28.966666666666669</v>
      </c>
      <c r="K154">
        <v>0</v>
      </c>
      <c r="L154">
        <v>0</v>
      </c>
      <c r="M154" s="111">
        <v>0</v>
      </c>
      <c r="N154" s="111">
        <v>0</v>
      </c>
      <c r="O154" s="112">
        <f t="shared" si="7"/>
        <v>71.011689460105089</v>
      </c>
      <c r="P154" s="112">
        <f t="shared" si="8"/>
        <v>28.966666666666669</v>
      </c>
    </row>
    <row r="155" spans="1:16" x14ac:dyDescent="0.25">
      <c r="A155" s="111" t="s">
        <v>127</v>
      </c>
      <c r="B155" s="111" t="s">
        <v>83</v>
      </c>
      <c r="C155" s="111" t="s">
        <v>123</v>
      </c>
      <c r="D155" s="111" t="s">
        <v>185</v>
      </c>
      <c r="E155" s="111" t="s">
        <v>180</v>
      </c>
      <c r="F155" s="111" t="s">
        <v>139</v>
      </c>
      <c r="G155" s="111" t="s">
        <v>139</v>
      </c>
      <c r="H155" t="str">
        <f t="shared" si="6"/>
        <v>SkogOrganisk jordLauvskogHøyUtbygd areal</v>
      </c>
      <c r="I155" s="111">
        <v>57.308986493180747</v>
      </c>
      <c r="J155" s="111">
        <v>28.966666666666669</v>
      </c>
      <c r="K155">
        <v>0</v>
      </c>
      <c r="L155">
        <v>0</v>
      </c>
      <c r="M155" s="111">
        <v>0</v>
      </c>
      <c r="N155" s="111">
        <v>0</v>
      </c>
      <c r="O155" s="112">
        <f t="shared" si="7"/>
        <v>57.308986493180747</v>
      </c>
      <c r="P155" s="112">
        <f t="shared" si="8"/>
        <v>28.966666666666669</v>
      </c>
    </row>
    <row r="156" spans="1:16" x14ac:dyDescent="0.25">
      <c r="A156" s="111" t="s">
        <v>127</v>
      </c>
      <c r="B156" s="111" t="s">
        <v>83</v>
      </c>
      <c r="C156" s="111" t="s">
        <v>123</v>
      </c>
      <c r="D156" s="111" t="s">
        <v>185</v>
      </c>
      <c r="E156" s="111" t="s">
        <v>167</v>
      </c>
      <c r="F156" s="111" t="s">
        <v>139</v>
      </c>
      <c r="G156" s="111" t="s">
        <v>139</v>
      </c>
      <c r="H156" t="str">
        <f t="shared" si="6"/>
        <v>SkogOrganisk jordLauvskogImpedimentUtbygd areal</v>
      </c>
      <c r="I156" s="111">
        <v>36.468678950815587</v>
      </c>
      <c r="J156" s="111">
        <v>28.966666666666669</v>
      </c>
      <c r="K156">
        <v>0</v>
      </c>
      <c r="L156">
        <v>0</v>
      </c>
      <c r="M156" s="111">
        <v>0</v>
      </c>
      <c r="N156" s="111">
        <v>0</v>
      </c>
      <c r="O156" s="112">
        <f t="shared" si="7"/>
        <v>36.468678950815587</v>
      </c>
      <c r="P156" s="112">
        <f t="shared" si="8"/>
        <v>28.966666666666669</v>
      </c>
    </row>
    <row r="157" spans="1:16" x14ac:dyDescent="0.25">
      <c r="A157" s="111" t="s">
        <v>127</v>
      </c>
      <c r="B157" s="111" t="s">
        <v>83</v>
      </c>
      <c r="C157" s="111" t="s">
        <v>123</v>
      </c>
      <c r="D157" s="111" t="s">
        <v>185</v>
      </c>
      <c r="E157" s="111" t="s">
        <v>190</v>
      </c>
      <c r="F157" s="111" t="s">
        <v>139</v>
      </c>
      <c r="G157" s="111" t="s">
        <v>139</v>
      </c>
      <c r="H157" t="str">
        <f t="shared" si="6"/>
        <v>SkogOrganisk jordLauvskogLavUtbygd areal</v>
      </c>
      <c r="I157" s="111">
        <v>37.310875054985445</v>
      </c>
      <c r="J157" s="111">
        <v>28.966666666666669</v>
      </c>
      <c r="K157">
        <v>0</v>
      </c>
      <c r="L157">
        <v>0</v>
      </c>
      <c r="M157" s="111">
        <v>0</v>
      </c>
      <c r="N157" s="111">
        <v>0</v>
      </c>
      <c r="O157" s="112">
        <f t="shared" si="7"/>
        <v>37.310875054985445</v>
      </c>
      <c r="P157" s="112">
        <f t="shared" si="8"/>
        <v>28.966666666666669</v>
      </c>
    </row>
    <row r="158" spans="1:16" x14ac:dyDescent="0.25">
      <c r="A158" s="111" t="s">
        <v>127</v>
      </c>
      <c r="B158" s="111" t="s">
        <v>83</v>
      </c>
      <c r="C158" s="111" t="s">
        <v>123</v>
      </c>
      <c r="D158" s="111" t="s">
        <v>185</v>
      </c>
      <c r="E158" s="111" t="s">
        <v>173</v>
      </c>
      <c r="F158" s="111" t="s">
        <v>139</v>
      </c>
      <c r="G158" s="111" t="s">
        <v>139</v>
      </c>
      <c r="H158" t="str">
        <f t="shared" si="6"/>
        <v>SkogOrganisk jordLauvskogMiddelsUtbygd areal</v>
      </c>
      <c r="I158" s="111">
        <v>48.524307821450051</v>
      </c>
      <c r="J158" s="111">
        <v>28.966666666666669</v>
      </c>
      <c r="K158">
        <v>0</v>
      </c>
      <c r="L158">
        <v>0</v>
      </c>
      <c r="M158" s="111">
        <v>0</v>
      </c>
      <c r="N158" s="111">
        <v>0</v>
      </c>
      <c r="O158" s="112">
        <f t="shared" si="7"/>
        <v>48.524307821450051</v>
      </c>
      <c r="P158" s="112">
        <f t="shared" si="8"/>
        <v>28.966666666666669</v>
      </c>
    </row>
    <row r="159" spans="1:16" x14ac:dyDescent="0.25">
      <c r="A159" s="111" t="s">
        <v>127</v>
      </c>
      <c r="B159" s="111" t="s">
        <v>83</v>
      </c>
      <c r="C159" s="111" t="s">
        <v>123</v>
      </c>
      <c r="D159" s="111" t="s">
        <v>185</v>
      </c>
      <c r="E159" s="111" t="s">
        <v>186</v>
      </c>
      <c r="F159" s="111" t="s">
        <v>139</v>
      </c>
      <c r="G159" s="111" t="s">
        <v>139</v>
      </c>
      <c r="H159" t="str">
        <f t="shared" si="6"/>
        <v>SkogOrganisk jordLauvskogSærs høyUtbygd areal</v>
      </c>
      <c r="I159" s="111">
        <v>69.379893488292495</v>
      </c>
      <c r="J159" s="111">
        <v>28.966666666666669</v>
      </c>
      <c r="K159">
        <v>0</v>
      </c>
      <c r="L159">
        <v>0</v>
      </c>
      <c r="M159" s="111">
        <v>0</v>
      </c>
      <c r="N159" s="111">
        <v>0</v>
      </c>
      <c r="O159" s="112">
        <f t="shared" si="7"/>
        <v>69.379893488292495</v>
      </c>
      <c r="P159" s="112">
        <f t="shared" si="8"/>
        <v>28.966666666666669</v>
      </c>
    </row>
    <row r="160" spans="1:16" x14ac:dyDescent="0.25">
      <c r="A160" s="111" t="s">
        <v>83</v>
      </c>
      <c r="B160" s="111" t="s">
        <v>121</v>
      </c>
      <c r="C160" s="111" t="s">
        <v>126</v>
      </c>
      <c r="D160" s="111" t="s">
        <v>139</v>
      </c>
      <c r="E160" s="111" t="s">
        <v>139</v>
      </c>
      <c r="F160" s="111" t="s">
        <v>139</v>
      </c>
      <c r="G160" s="111" t="s">
        <v>139</v>
      </c>
      <c r="H160" t="str">
        <f t="shared" si="6"/>
        <v>Utbygd arealMineraljordBeite</v>
      </c>
      <c r="I160" s="111">
        <v>-5.2433333333333323</v>
      </c>
      <c r="J160" s="111">
        <v>-3.5933333333333328</v>
      </c>
      <c r="K160">
        <v>0</v>
      </c>
      <c r="L160">
        <v>0</v>
      </c>
      <c r="M160" s="111">
        <v>0</v>
      </c>
      <c r="N160" s="111">
        <v>0</v>
      </c>
      <c r="O160" s="112">
        <f t="shared" si="7"/>
        <v>-5.2433333333333323</v>
      </c>
      <c r="P160" s="112">
        <f t="shared" si="8"/>
        <v>-3.5933333333333328</v>
      </c>
    </row>
    <row r="161" spans="1:16" x14ac:dyDescent="0.25">
      <c r="A161" s="111" t="s">
        <v>83</v>
      </c>
      <c r="B161" s="111" t="s">
        <v>84</v>
      </c>
      <c r="C161" s="111" t="s">
        <v>126</v>
      </c>
      <c r="D161" s="111" t="s">
        <v>139</v>
      </c>
      <c r="E161" s="111" t="s">
        <v>139</v>
      </c>
      <c r="F161" s="111" t="s">
        <v>139</v>
      </c>
      <c r="G161" s="111" t="s">
        <v>139</v>
      </c>
      <c r="H161" t="str">
        <f t="shared" si="6"/>
        <v>Utbygd arealMineraljordDyrket mark</v>
      </c>
      <c r="I161" s="111">
        <v>-3.043333333333333</v>
      </c>
      <c r="J161" s="111">
        <v>-3.043333333333333</v>
      </c>
      <c r="K161">
        <v>0</v>
      </c>
      <c r="L161">
        <v>0</v>
      </c>
      <c r="M161" s="111">
        <v>0</v>
      </c>
      <c r="N161" s="111">
        <v>0</v>
      </c>
      <c r="O161" s="112">
        <f>I161+K161+M161</f>
        <v>-3.043333333333333</v>
      </c>
      <c r="P161" s="112">
        <f t="shared" si="8"/>
        <v>-3.043333333333333</v>
      </c>
    </row>
    <row r="162" spans="1:16" x14ac:dyDescent="0.25">
      <c r="A162" s="111" t="s">
        <v>83</v>
      </c>
      <c r="B162" s="111" t="s">
        <v>127</v>
      </c>
      <c r="C162" s="111" t="s">
        <v>126</v>
      </c>
      <c r="D162" s="111" t="s">
        <v>139</v>
      </c>
      <c r="E162" s="111" t="s">
        <v>139</v>
      </c>
      <c r="F162" s="111" t="s">
        <v>172</v>
      </c>
      <c r="G162" s="111" t="s">
        <v>180</v>
      </c>
      <c r="H162" t="str">
        <f t="shared" si="6"/>
        <v>Utbygd arealMineraljordSkogBarskogHøy</v>
      </c>
      <c r="I162" s="111">
        <v>-20.852520894700003</v>
      </c>
      <c r="J162" s="111">
        <v>-13.152520894700002</v>
      </c>
      <c r="K162">
        <v>0</v>
      </c>
      <c r="L162">
        <v>0</v>
      </c>
      <c r="M162" s="111">
        <v>0</v>
      </c>
      <c r="N162" s="111">
        <v>0</v>
      </c>
      <c r="O162" s="112">
        <f t="shared" ref="O162:O196" si="9">I162+K162+M162</f>
        <v>-20.852520894700003</v>
      </c>
      <c r="P162" s="112">
        <f t="shared" si="8"/>
        <v>-13.152520894700002</v>
      </c>
    </row>
    <row r="163" spans="1:16" x14ac:dyDescent="0.25">
      <c r="A163" s="111" t="s">
        <v>83</v>
      </c>
      <c r="B163" s="111" t="s">
        <v>127</v>
      </c>
      <c r="C163" s="111" t="s">
        <v>126</v>
      </c>
      <c r="D163" s="111" t="s">
        <v>139</v>
      </c>
      <c r="E163" s="111" t="s">
        <v>139</v>
      </c>
      <c r="F163" s="111" t="s">
        <v>172</v>
      </c>
      <c r="G163" s="111" t="s">
        <v>167</v>
      </c>
      <c r="H163" t="str">
        <f t="shared" si="6"/>
        <v>Utbygd arealMineraljordSkogBarskogImpediment</v>
      </c>
      <c r="I163" s="111">
        <v>-20.852520894700003</v>
      </c>
      <c r="J163" s="111">
        <v>-13.152520894700002</v>
      </c>
      <c r="K163">
        <v>0</v>
      </c>
      <c r="L163">
        <v>0</v>
      </c>
      <c r="M163" s="111">
        <v>0</v>
      </c>
      <c r="N163" s="111">
        <v>0</v>
      </c>
      <c r="O163" s="112">
        <f t="shared" si="9"/>
        <v>-20.852520894700003</v>
      </c>
      <c r="P163" s="112">
        <f t="shared" si="8"/>
        <v>-13.152520894700002</v>
      </c>
    </row>
    <row r="164" spans="1:16" x14ac:dyDescent="0.25">
      <c r="A164" s="111" t="s">
        <v>83</v>
      </c>
      <c r="B164" s="111" t="s">
        <v>127</v>
      </c>
      <c r="C164" s="111" t="s">
        <v>126</v>
      </c>
      <c r="D164" s="111" t="s">
        <v>139</v>
      </c>
      <c r="E164" s="111" t="s">
        <v>139</v>
      </c>
      <c r="F164" s="111" t="s">
        <v>172</v>
      </c>
      <c r="G164" s="111" t="s">
        <v>190</v>
      </c>
      <c r="H164" t="str">
        <f t="shared" si="6"/>
        <v>Utbygd arealMineraljordSkogBarskogLav</v>
      </c>
      <c r="I164" s="111">
        <v>-20.852520894700003</v>
      </c>
      <c r="J164" s="111">
        <v>-13.152520894700002</v>
      </c>
      <c r="K164">
        <v>0</v>
      </c>
      <c r="L164">
        <v>0</v>
      </c>
      <c r="M164" s="111">
        <v>0</v>
      </c>
      <c r="N164" s="111">
        <v>0</v>
      </c>
      <c r="O164" s="112">
        <f t="shared" si="9"/>
        <v>-20.852520894700003</v>
      </c>
      <c r="P164" s="112">
        <f t="shared" si="8"/>
        <v>-13.152520894700002</v>
      </c>
    </row>
    <row r="165" spans="1:16" x14ac:dyDescent="0.25">
      <c r="A165" s="111" t="s">
        <v>83</v>
      </c>
      <c r="B165" s="111" t="s">
        <v>127</v>
      </c>
      <c r="C165" s="111" t="s">
        <v>126</v>
      </c>
      <c r="D165" s="111" t="s">
        <v>139</v>
      </c>
      <c r="E165" s="111" t="s">
        <v>139</v>
      </c>
      <c r="F165" s="111" t="s">
        <v>172</v>
      </c>
      <c r="G165" s="111" t="s">
        <v>173</v>
      </c>
      <c r="H165" t="str">
        <f t="shared" si="6"/>
        <v>Utbygd arealMineraljordSkogBarskogMiddels</v>
      </c>
      <c r="I165" s="111">
        <v>-20.852520894700003</v>
      </c>
      <c r="J165" s="111">
        <v>-13.152520894700002</v>
      </c>
      <c r="K165">
        <v>0</v>
      </c>
      <c r="L165">
        <v>0</v>
      </c>
      <c r="M165" s="111">
        <v>0</v>
      </c>
      <c r="N165" s="111">
        <v>0</v>
      </c>
      <c r="O165" s="112">
        <f t="shared" si="9"/>
        <v>-20.852520894700003</v>
      </c>
      <c r="P165" s="112">
        <f t="shared" si="8"/>
        <v>-13.152520894700002</v>
      </c>
    </row>
    <row r="166" spans="1:16" x14ac:dyDescent="0.25">
      <c r="A166" s="111" t="s">
        <v>83</v>
      </c>
      <c r="B166" s="111" t="s">
        <v>127</v>
      </c>
      <c r="C166" s="111" t="s">
        <v>126</v>
      </c>
      <c r="D166" s="111" t="s">
        <v>139</v>
      </c>
      <c r="E166" s="111" t="s">
        <v>139</v>
      </c>
      <c r="F166" s="111" t="s">
        <v>172</v>
      </c>
      <c r="G166" s="111" t="s">
        <v>186</v>
      </c>
      <c r="H166" t="str">
        <f t="shared" si="6"/>
        <v>Utbygd arealMineraljordSkogBarskogSærs høy</v>
      </c>
      <c r="I166" s="111">
        <v>-20.852520894700003</v>
      </c>
      <c r="J166" s="111">
        <v>-13.152520894700002</v>
      </c>
      <c r="K166">
        <v>0</v>
      </c>
      <c r="L166">
        <v>0</v>
      </c>
      <c r="M166" s="111">
        <v>0</v>
      </c>
      <c r="N166" s="111">
        <v>0</v>
      </c>
      <c r="O166" s="112">
        <f t="shared" si="9"/>
        <v>-20.852520894700003</v>
      </c>
      <c r="P166" s="112">
        <f t="shared" si="8"/>
        <v>-13.152520894700002</v>
      </c>
    </row>
    <row r="167" spans="1:16" x14ac:dyDescent="0.25">
      <c r="A167" s="111" t="s">
        <v>83</v>
      </c>
      <c r="B167" s="111" t="s">
        <v>127</v>
      </c>
      <c r="C167" s="111" t="s">
        <v>126</v>
      </c>
      <c r="D167" s="111" t="s">
        <v>139</v>
      </c>
      <c r="E167" s="111" t="s">
        <v>139</v>
      </c>
      <c r="F167" s="111" t="s">
        <v>179</v>
      </c>
      <c r="G167" s="111" t="s">
        <v>180</v>
      </c>
      <c r="H167" t="str">
        <f t="shared" si="6"/>
        <v>Utbygd arealMineraljordSkogBlandingsskogHøy</v>
      </c>
      <c r="I167" s="111">
        <v>-20.852520894700003</v>
      </c>
      <c r="J167" s="111">
        <v>-13.152520894700002</v>
      </c>
      <c r="K167">
        <v>0</v>
      </c>
      <c r="L167">
        <v>0</v>
      </c>
      <c r="M167" s="111">
        <v>0</v>
      </c>
      <c r="N167" s="111">
        <v>0</v>
      </c>
      <c r="O167" s="112">
        <f t="shared" si="9"/>
        <v>-20.852520894700003</v>
      </c>
      <c r="P167" s="112">
        <f t="shared" si="8"/>
        <v>-13.152520894700002</v>
      </c>
    </row>
    <row r="168" spans="1:16" x14ac:dyDescent="0.25">
      <c r="A168" s="111" t="s">
        <v>83</v>
      </c>
      <c r="B168" s="111" t="s">
        <v>127</v>
      </c>
      <c r="C168" s="111" t="s">
        <v>126</v>
      </c>
      <c r="D168" s="111" t="s">
        <v>139</v>
      </c>
      <c r="E168" s="111" t="s">
        <v>139</v>
      </c>
      <c r="F168" s="111" t="s">
        <v>179</v>
      </c>
      <c r="G168" s="111" t="s">
        <v>167</v>
      </c>
      <c r="H168" t="str">
        <f t="shared" si="6"/>
        <v>Utbygd arealMineraljordSkogBlandingsskogImpediment</v>
      </c>
      <c r="I168" s="111">
        <v>-20.852520894700003</v>
      </c>
      <c r="J168" s="111">
        <v>-13.152520894700002</v>
      </c>
      <c r="K168">
        <v>0</v>
      </c>
      <c r="L168">
        <v>0</v>
      </c>
      <c r="M168" s="111">
        <v>0</v>
      </c>
      <c r="N168" s="111">
        <v>0</v>
      </c>
      <c r="O168" s="112">
        <f t="shared" si="9"/>
        <v>-20.852520894700003</v>
      </c>
      <c r="P168" s="112">
        <f t="shared" si="8"/>
        <v>-13.152520894700002</v>
      </c>
    </row>
    <row r="169" spans="1:16" x14ac:dyDescent="0.25">
      <c r="A169" s="111" t="s">
        <v>83</v>
      </c>
      <c r="B169" s="111" t="s">
        <v>127</v>
      </c>
      <c r="C169" s="111" t="s">
        <v>126</v>
      </c>
      <c r="D169" s="111" t="s">
        <v>139</v>
      </c>
      <c r="E169" s="111" t="s">
        <v>139</v>
      </c>
      <c r="F169" s="111" t="s">
        <v>179</v>
      </c>
      <c r="G169" s="111" t="s">
        <v>190</v>
      </c>
      <c r="H169" t="str">
        <f t="shared" si="6"/>
        <v>Utbygd arealMineraljordSkogBlandingsskogLav</v>
      </c>
      <c r="I169" s="111">
        <v>-20.852520894700003</v>
      </c>
      <c r="J169" s="111">
        <v>-13.152520894700002</v>
      </c>
      <c r="K169">
        <v>0</v>
      </c>
      <c r="L169">
        <v>0</v>
      </c>
      <c r="M169" s="111">
        <v>0</v>
      </c>
      <c r="N169" s="111">
        <v>0</v>
      </c>
      <c r="O169" s="112">
        <f t="shared" si="9"/>
        <v>-20.852520894700003</v>
      </c>
      <c r="P169" s="112">
        <f t="shared" si="8"/>
        <v>-13.152520894700002</v>
      </c>
    </row>
    <row r="170" spans="1:16" x14ac:dyDescent="0.25">
      <c r="A170" s="111" t="s">
        <v>83</v>
      </c>
      <c r="B170" s="111" t="s">
        <v>127</v>
      </c>
      <c r="C170" s="111" t="s">
        <v>126</v>
      </c>
      <c r="D170" s="111" t="s">
        <v>139</v>
      </c>
      <c r="E170" s="111" t="s">
        <v>139</v>
      </c>
      <c r="F170" s="111" t="s">
        <v>179</v>
      </c>
      <c r="G170" s="111" t="s">
        <v>173</v>
      </c>
      <c r="H170" t="str">
        <f t="shared" si="6"/>
        <v>Utbygd arealMineraljordSkogBlandingsskogMiddels</v>
      </c>
      <c r="I170" s="111">
        <v>-20.852520894700003</v>
      </c>
      <c r="J170" s="111">
        <v>-13.152520894700002</v>
      </c>
      <c r="K170">
        <v>0</v>
      </c>
      <c r="L170">
        <v>0</v>
      </c>
      <c r="M170" s="111">
        <v>0</v>
      </c>
      <c r="N170" s="111">
        <v>0</v>
      </c>
      <c r="O170" s="112">
        <f t="shared" si="9"/>
        <v>-20.852520894700003</v>
      </c>
      <c r="P170" s="112">
        <f t="shared" si="8"/>
        <v>-13.152520894700002</v>
      </c>
    </row>
    <row r="171" spans="1:16" x14ac:dyDescent="0.25">
      <c r="A171" s="111" t="s">
        <v>83</v>
      </c>
      <c r="B171" s="111" t="s">
        <v>127</v>
      </c>
      <c r="C171" s="111" t="s">
        <v>126</v>
      </c>
      <c r="D171" s="111" t="s">
        <v>139</v>
      </c>
      <c r="E171" s="111" t="s">
        <v>139</v>
      </c>
      <c r="F171" s="111" t="s">
        <v>179</v>
      </c>
      <c r="G171" s="111" t="s">
        <v>186</v>
      </c>
      <c r="H171" t="str">
        <f t="shared" si="6"/>
        <v>Utbygd arealMineraljordSkogBlandingsskogSærs høy</v>
      </c>
      <c r="I171" s="111">
        <v>-20.852520894700003</v>
      </c>
      <c r="J171" s="111">
        <v>-13.152520894700002</v>
      </c>
      <c r="K171">
        <v>0</v>
      </c>
      <c r="L171">
        <v>0</v>
      </c>
      <c r="M171" s="111">
        <v>0</v>
      </c>
      <c r="N171" s="111">
        <v>0</v>
      </c>
      <c r="O171" s="112">
        <f t="shared" si="9"/>
        <v>-20.852520894700003</v>
      </c>
      <c r="P171" s="112">
        <f t="shared" si="8"/>
        <v>-13.152520894700002</v>
      </c>
    </row>
    <row r="172" spans="1:16" x14ac:dyDescent="0.25">
      <c r="A172" s="111" t="s">
        <v>83</v>
      </c>
      <c r="B172" s="111" t="s">
        <v>127</v>
      </c>
      <c r="C172" s="111" t="s">
        <v>126</v>
      </c>
      <c r="D172" s="111" t="s">
        <v>139</v>
      </c>
      <c r="E172" s="111" t="s">
        <v>139</v>
      </c>
      <c r="F172" s="111" t="s">
        <v>185</v>
      </c>
      <c r="G172" s="111" t="s">
        <v>180</v>
      </c>
      <c r="H172" t="str">
        <f t="shared" si="6"/>
        <v>Utbygd arealMineraljordSkogLauvskogHøy</v>
      </c>
      <c r="I172" s="111">
        <v>-20.852520894700003</v>
      </c>
      <c r="J172" s="111">
        <v>-13.152520894700002</v>
      </c>
      <c r="K172">
        <v>0</v>
      </c>
      <c r="L172">
        <v>0</v>
      </c>
      <c r="M172" s="111">
        <v>0</v>
      </c>
      <c r="N172" s="111">
        <v>0</v>
      </c>
      <c r="O172" s="112">
        <f t="shared" si="9"/>
        <v>-20.852520894700003</v>
      </c>
      <c r="P172" s="112">
        <f t="shared" si="8"/>
        <v>-13.152520894700002</v>
      </c>
    </row>
    <row r="173" spans="1:16" x14ac:dyDescent="0.25">
      <c r="A173" s="111" t="s">
        <v>83</v>
      </c>
      <c r="B173" s="111" t="s">
        <v>127</v>
      </c>
      <c r="C173" s="111" t="s">
        <v>126</v>
      </c>
      <c r="D173" s="111" t="s">
        <v>139</v>
      </c>
      <c r="E173" s="111" t="s">
        <v>139</v>
      </c>
      <c r="F173" s="111" t="s">
        <v>185</v>
      </c>
      <c r="G173" s="111" t="s">
        <v>167</v>
      </c>
      <c r="H173" t="str">
        <f t="shared" si="6"/>
        <v>Utbygd arealMineraljordSkogLauvskogImpediment</v>
      </c>
      <c r="I173" s="111">
        <v>-20.852520894700003</v>
      </c>
      <c r="J173" s="111">
        <v>-13.152520894700002</v>
      </c>
      <c r="K173">
        <v>0</v>
      </c>
      <c r="L173">
        <v>0</v>
      </c>
      <c r="M173" s="111">
        <v>0</v>
      </c>
      <c r="N173" s="111">
        <v>0</v>
      </c>
      <c r="O173" s="112">
        <f t="shared" si="9"/>
        <v>-20.852520894700003</v>
      </c>
      <c r="P173" s="112">
        <f t="shared" si="8"/>
        <v>-13.152520894700002</v>
      </c>
    </row>
    <row r="174" spans="1:16" x14ac:dyDescent="0.25">
      <c r="A174" s="111" t="s">
        <v>83</v>
      </c>
      <c r="B174" s="111" t="s">
        <v>127</v>
      </c>
      <c r="C174" s="111" t="s">
        <v>126</v>
      </c>
      <c r="D174" s="111" t="s">
        <v>139</v>
      </c>
      <c r="E174" s="111" t="s">
        <v>139</v>
      </c>
      <c r="F174" s="111" t="s">
        <v>185</v>
      </c>
      <c r="G174" s="111" t="s">
        <v>190</v>
      </c>
      <c r="H174" t="str">
        <f t="shared" si="6"/>
        <v>Utbygd arealMineraljordSkogLauvskogLav</v>
      </c>
      <c r="I174" s="111">
        <v>-20.852520894700003</v>
      </c>
      <c r="J174" s="111">
        <v>-13.152520894700002</v>
      </c>
      <c r="K174">
        <v>0</v>
      </c>
      <c r="L174">
        <v>0</v>
      </c>
      <c r="M174" s="111">
        <v>0</v>
      </c>
      <c r="N174" s="111">
        <v>0</v>
      </c>
      <c r="O174" s="112">
        <f t="shared" si="9"/>
        <v>-20.852520894700003</v>
      </c>
      <c r="P174" s="112">
        <f t="shared" si="8"/>
        <v>-13.152520894700002</v>
      </c>
    </row>
    <row r="175" spans="1:16" x14ac:dyDescent="0.25">
      <c r="A175" s="111" t="s">
        <v>83</v>
      </c>
      <c r="B175" s="111" t="s">
        <v>127</v>
      </c>
      <c r="C175" s="111" t="s">
        <v>126</v>
      </c>
      <c r="D175" s="111" t="s">
        <v>139</v>
      </c>
      <c r="E175" s="111" t="s">
        <v>139</v>
      </c>
      <c r="F175" s="111" t="s">
        <v>185</v>
      </c>
      <c r="G175" s="111" t="s">
        <v>173</v>
      </c>
      <c r="H175" t="str">
        <f t="shared" si="6"/>
        <v>Utbygd arealMineraljordSkogLauvskogMiddels</v>
      </c>
      <c r="I175" s="111">
        <v>-20.852520894700003</v>
      </c>
      <c r="J175" s="111">
        <v>-13.152520894700002</v>
      </c>
      <c r="K175">
        <v>0</v>
      </c>
      <c r="L175">
        <v>0</v>
      </c>
      <c r="M175" s="111">
        <v>0</v>
      </c>
      <c r="N175" s="111">
        <v>0</v>
      </c>
      <c r="O175" s="112">
        <f t="shared" si="9"/>
        <v>-20.852520894700003</v>
      </c>
      <c r="P175" s="112">
        <f t="shared" si="8"/>
        <v>-13.152520894700002</v>
      </c>
    </row>
    <row r="176" spans="1:16" x14ac:dyDescent="0.25">
      <c r="A176" s="111" t="s">
        <v>83</v>
      </c>
      <c r="B176" s="111" t="s">
        <v>127</v>
      </c>
      <c r="C176" s="111" t="s">
        <v>126</v>
      </c>
      <c r="D176" s="111" t="s">
        <v>139</v>
      </c>
      <c r="E176" s="111" t="s">
        <v>139</v>
      </c>
      <c r="F176" s="111" t="s">
        <v>185</v>
      </c>
      <c r="G176" s="111" t="s">
        <v>186</v>
      </c>
      <c r="H176" t="str">
        <f t="shared" si="6"/>
        <v>Utbygd arealMineraljordSkogLauvskogSærs høy</v>
      </c>
      <c r="I176" s="111">
        <v>-20.852520894700003</v>
      </c>
      <c r="J176" s="111">
        <v>-13.152520894700002</v>
      </c>
      <c r="K176">
        <v>0</v>
      </c>
      <c r="L176">
        <v>0</v>
      </c>
      <c r="M176" s="111">
        <v>0</v>
      </c>
      <c r="N176" s="111">
        <v>0</v>
      </c>
      <c r="O176" s="112">
        <f t="shared" si="9"/>
        <v>-20.852520894700003</v>
      </c>
      <c r="P176" s="112">
        <f t="shared" si="8"/>
        <v>-13.152520894700002</v>
      </c>
    </row>
    <row r="177" spans="1:16" x14ac:dyDescent="0.25">
      <c r="A177" s="111" t="s">
        <v>83</v>
      </c>
      <c r="B177" s="111" t="s">
        <v>127</v>
      </c>
      <c r="C177" s="111" t="s">
        <v>123</v>
      </c>
      <c r="D177" s="111" t="s">
        <v>139</v>
      </c>
      <c r="E177" s="111" t="s">
        <v>139</v>
      </c>
      <c r="F177" s="111" t="s">
        <v>172</v>
      </c>
      <c r="G177" s="111" t="s">
        <v>180</v>
      </c>
      <c r="H177" t="str">
        <f t="shared" si="6"/>
        <v>Utbygd arealOrganisk jordSkogBarskogHøy</v>
      </c>
      <c r="I177" s="111">
        <v>-4.29</v>
      </c>
      <c r="J177" s="111">
        <v>3.41</v>
      </c>
      <c r="K177">
        <v>0</v>
      </c>
      <c r="L177">
        <v>0</v>
      </c>
      <c r="M177" s="111">
        <v>0</v>
      </c>
      <c r="N177" s="111">
        <v>0</v>
      </c>
      <c r="O177" s="112">
        <f t="shared" si="9"/>
        <v>-4.29</v>
      </c>
      <c r="P177" s="112">
        <f t="shared" si="8"/>
        <v>3.41</v>
      </c>
    </row>
    <row r="178" spans="1:16" x14ac:dyDescent="0.25">
      <c r="A178" s="111" t="s">
        <v>83</v>
      </c>
      <c r="B178" s="111" t="s">
        <v>127</v>
      </c>
      <c r="C178" s="111" t="s">
        <v>123</v>
      </c>
      <c r="D178" s="111" t="s">
        <v>139</v>
      </c>
      <c r="E178" s="111" t="s">
        <v>139</v>
      </c>
      <c r="F178" s="111" t="s">
        <v>172</v>
      </c>
      <c r="G178" s="111" t="s">
        <v>167</v>
      </c>
      <c r="H178" t="str">
        <f t="shared" si="6"/>
        <v>Utbygd arealOrganisk jordSkogBarskogImpediment</v>
      </c>
      <c r="I178" s="111">
        <v>-4.29</v>
      </c>
      <c r="J178" s="111">
        <v>3.41</v>
      </c>
      <c r="K178">
        <v>0</v>
      </c>
      <c r="L178">
        <v>0</v>
      </c>
      <c r="M178" s="111">
        <v>0</v>
      </c>
      <c r="N178" s="111">
        <v>0</v>
      </c>
      <c r="O178" s="112">
        <f t="shared" si="9"/>
        <v>-4.29</v>
      </c>
      <c r="P178" s="112">
        <f t="shared" si="8"/>
        <v>3.41</v>
      </c>
    </row>
    <row r="179" spans="1:16" x14ac:dyDescent="0.25">
      <c r="A179" s="111" t="s">
        <v>83</v>
      </c>
      <c r="B179" s="111" t="s">
        <v>127</v>
      </c>
      <c r="C179" s="111" t="s">
        <v>123</v>
      </c>
      <c r="D179" s="111" t="s">
        <v>139</v>
      </c>
      <c r="E179" s="111" t="s">
        <v>139</v>
      </c>
      <c r="F179" s="111" t="s">
        <v>172</v>
      </c>
      <c r="G179" s="111" t="s">
        <v>190</v>
      </c>
      <c r="H179" t="str">
        <f t="shared" si="6"/>
        <v>Utbygd arealOrganisk jordSkogBarskogLav</v>
      </c>
      <c r="I179" s="111">
        <v>-4.29</v>
      </c>
      <c r="J179" s="111">
        <v>3.41</v>
      </c>
      <c r="K179">
        <v>0</v>
      </c>
      <c r="L179">
        <v>0</v>
      </c>
      <c r="M179" s="111">
        <v>0</v>
      </c>
      <c r="N179" s="111">
        <v>0</v>
      </c>
      <c r="O179" s="112">
        <f t="shared" si="9"/>
        <v>-4.29</v>
      </c>
      <c r="P179" s="112">
        <f t="shared" si="8"/>
        <v>3.41</v>
      </c>
    </row>
    <row r="180" spans="1:16" x14ac:dyDescent="0.25">
      <c r="A180" s="111" t="s">
        <v>83</v>
      </c>
      <c r="B180" s="111" t="s">
        <v>127</v>
      </c>
      <c r="C180" s="111" t="s">
        <v>123</v>
      </c>
      <c r="D180" s="111" t="s">
        <v>139</v>
      </c>
      <c r="E180" s="111" t="s">
        <v>139</v>
      </c>
      <c r="F180" s="111" t="s">
        <v>172</v>
      </c>
      <c r="G180" s="111" t="s">
        <v>173</v>
      </c>
      <c r="H180" t="str">
        <f t="shared" si="6"/>
        <v>Utbygd arealOrganisk jordSkogBarskogMiddels</v>
      </c>
      <c r="I180" s="111">
        <v>-4.29</v>
      </c>
      <c r="J180" s="111">
        <v>3.41</v>
      </c>
      <c r="K180">
        <v>0</v>
      </c>
      <c r="L180">
        <v>0</v>
      </c>
      <c r="M180" s="111">
        <v>0</v>
      </c>
      <c r="N180" s="111">
        <v>0</v>
      </c>
      <c r="O180" s="112">
        <f t="shared" si="9"/>
        <v>-4.29</v>
      </c>
      <c r="P180" s="112">
        <f t="shared" si="8"/>
        <v>3.41</v>
      </c>
    </row>
    <row r="181" spans="1:16" x14ac:dyDescent="0.25">
      <c r="A181" s="111" t="s">
        <v>83</v>
      </c>
      <c r="B181" s="111" t="s">
        <v>127</v>
      </c>
      <c r="C181" s="111" t="s">
        <v>123</v>
      </c>
      <c r="D181" s="111" t="s">
        <v>139</v>
      </c>
      <c r="E181" s="111" t="s">
        <v>139</v>
      </c>
      <c r="F181" s="111" t="s">
        <v>172</v>
      </c>
      <c r="G181" s="111" t="s">
        <v>186</v>
      </c>
      <c r="H181" t="str">
        <f t="shared" si="6"/>
        <v>Utbygd arealOrganisk jordSkogBarskogSærs høy</v>
      </c>
      <c r="I181" s="111">
        <v>-4.29</v>
      </c>
      <c r="J181" s="111">
        <v>3.41</v>
      </c>
      <c r="K181">
        <v>0</v>
      </c>
      <c r="L181">
        <v>0</v>
      </c>
      <c r="M181" s="111">
        <v>0</v>
      </c>
      <c r="N181" s="111">
        <v>0</v>
      </c>
      <c r="O181" s="112">
        <f t="shared" si="9"/>
        <v>-4.29</v>
      </c>
      <c r="P181" s="112">
        <f t="shared" si="8"/>
        <v>3.41</v>
      </c>
    </row>
    <row r="182" spans="1:16" x14ac:dyDescent="0.25">
      <c r="A182" s="111" t="s">
        <v>83</v>
      </c>
      <c r="B182" s="111" t="s">
        <v>127</v>
      </c>
      <c r="C182" s="111" t="s">
        <v>123</v>
      </c>
      <c r="D182" s="111" t="s">
        <v>139</v>
      </c>
      <c r="E182" s="111" t="s">
        <v>139</v>
      </c>
      <c r="F182" s="111" t="s">
        <v>179</v>
      </c>
      <c r="G182" s="111" t="s">
        <v>180</v>
      </c>
      <c r="H182" t="str">
        <f t="shared" si="6"/>
        <v>Utbygd arealOrganisk jordSkogBlandingsskogHøy</v>
      </c>
      <c r="I182" s="111">
        <v>-4.29</v>
      </c>
      <c r="J182" s="111">
        <v>3.41</v>
      </c>
      <c r="K182">
        <v>0</v>
      </c>
      <c r="L182">
        <v>0</v>
      </c>
      <c r="M182" s="111">
        <v>0</v>
      </c>
      <c r="N182" s="111">
        <v>0</v>
      </c>
      <c r="O182" s="112">
        <f t="shared" si="9"/>
        <v>-4.29</v>
      </c>
      <c r="P182" s="112">
        <f t="shared" si="8"/>
        <v>3.41</v>
      </c>
    </row>
    <row r="183" spans="1:16" x14ac:dyDescent="0.25">
      <c r="A183" s="111" t="s">
        <v>83</v>
      </c>
      <c r="B183" s="111" t="s">
        <v>127</v>
      </c>
      <c r="C183" s="111" t="s">
        <v>123</v>
      </c>
      <c r="D183" s="111" t="s">
        <v>139</v>
      </c>
      <c r="E183" s="111" t="s">
        <v>139</v>
      </c>
      <c r="F183" s="111" t="s">
        <v>179</v>
      </c>
      <c r="G183" s="111" t="s">
        <v>167</v>
      </c>
      <c r="H183" t="str">
        <f t="shared" si="6"/>
        <v>Utbygd arealOrganisk jordSkogBlandingsskogImpediment</v>
      </c>
      <c r="I183" s="111">
        <v>-4.29</v>
      </c>
      <c r="J183" s="111">
        <v>3.41</v>
      </c>
      <c r="K183">
        <v>0</v>
      </c>
      <c r="L183">
        <v>0</v>
      </c>
      <c r="M183" s="111">
        <v>0</v>
      </c>
      <c r="N183" s="111">
        <v>0</v>
      </c>
      <c r="O183" s="112">
        <f t="shared" si="9"/>
        <v>-4.29</v>
      </c>
      <c r="P183" s="112">
        <f t="shared" si="8"/>
        <v>3.41</v>
      </c>
    </row>
    <row r="184" spans="1:16" x14ac:dyDescent="0.25">
      <c r="A184" s="111" t="s">
        <v>83</v>
      </c>
      <c r="B184" s="111" t="s">
        <v>127</v>
      </c>
      <c r="C184" s="111" t="s">
        <v>123</v>
      </c>
      <c r="D184" s="111" t="s">
        <v>139</v>
      </c>
      <c r="E184" s="111" t="s">
        <v>139</v>
      </c>
      <c r="F184" s="111" t="s">
        <v>179</v>
      </c>
      <c r="G184" s="111" t="s">
        <v>190</v>
      </c>
      <c r="H184" t="str">
        <f t="shared" si="6"/>
        <v>Utbygd arealOrganisk jordSkogBlandingsskogLav</v>
      </c>
      <c r="I184" s="111">
        <v>-4.29</v>
      </c>
      <c r="J184" s="111">
        <v>3.41</v>
      </c>
      <c r="K184">
        <v>0</v>
      </c>
      <c r="L184">
        <v>0</v>
      </c>
      <c r="M184" s="111">
        <v>0</v>
      </c>
      <c r="N184" s="111">
        <v>0</v>
      </c>
      <c r="O184" s="112">
        <f t="shared" si="9"/>
        <v>-4.29</v>
      </c>
      <c r="P184" s="112">
        <f t="shared" si="8"/>
        <v>3.41</v>
      </c>
    </row>
    <row r="185" spans="1:16" x14ac:dyDescent="0.25">
      <c r="A185" s="111" t="s">
        <v>83</v>
      </c>
      <c r="B185" s="111" t="s">
        <v>127</v>
      </c>
      <c r="C185" s="111" t="s">
        <v>123</v>
      </c>
      <c r="D185" s="111" t="s">
        <v>139</v>
      </c>
      <c r="E185" s="111" t="s">
        <v>139</v>
      </c>
      <c r="F185" s="111" t="s">
        <v>179</v>
      </c>
      <c r="G185" s="111" t="s">
        <v>173</v>
      </c>
      <c r="H185" t="str">
        <f t="shared" si="6"/>
        <v>Utbygd arealOrganisk jordSkogBlandingsskogMiddels</v>
      </c>
      <c r="I185" s="111">
        <v>-4.29</v>
      </c>
      <c r="J185" s="111">
        <v>3.41</v>
      </c>
      <c r="K185">
        <v>0</v>
      </c>
      <c r="L185">
        <v>0</v>
      </c>
      <c r="M185" s="111">
        <v>0</v>
      </c>
      <c r="N185" s="111">
        <v>0</v>
      </c>
      <c r="O185" s="112">
        <f t="shared" si="9"/>
        <v>-4.29</v>
      </c>
      <c r="P185" s="112">
        <f t="shared" si="8"/>
        <v>3.41</v>
      </c>
    </row>
    <row r="186" spans="1:16" x14ac:dyDescent="0.25">
      <c r="A186" s="111" t="s">
        <v>83</v>
      </c>
      <c r="B186" s="111" t="s">
        <v>127</v>
      </c>
      <c r="C186" s="111" t="s">
        <v>123</v>
      </c>
      <c r="D186" s="111" t="s">
        <v>139</v>
      </c>
      <c r="E186" s="111" t="s">
        <v>139</v>
      </c>
      <c r="F186" s="111" t="s">
        <v>179</v>
      </c>
      <c r="G186" s="111" t="s">
        <v>186</v>
      </c>
      <c r="H186" t="str">
        <f t="shared" si="6"/>
        <v>Utbygd arealOrganisk jordSkogBlandingsskogSærs høy</v>
      </c>
      <c r="I186" s="111">
        <v>-4.29</v>
      </c>
      <c r="J186" s="111">
        <v>3.41</v>
      </c>
      <c r="K186">
        <v>0</v>
      </c>
      <c r="L186">
        <v>0</v>
      </c>
      <c r="M186" s="111">
        <v>0</v>
      </c>
      <c r="N186" s="111">
        <v>0</v>
      </c>
      <c r="O186" s="112">
        <f t="shared" si="9"/>
        <v>-4.29</v>
      </c>
      <c r="P186" s="112">
        <f t="shared" si="8"/>
        <v>3.41</v>
      </c>
    </row>
    <row r="187" spans="1:16" x14ac:dyDescent="0.25">
      <c r="A187" s="111" t="s">
        <v>83</v>
      </c>
      <c r="B187" s="111" t="s">
        <v>127</v>
      </c>
      <c r="C187" s="111" t="s">
        <v>123</v>
      </c>
      <c r="D187" s="111" t="s">
        <v>139</v>
      </c>
      <c r="E187" s="111" t="s">
        <v>139</v>
      </c>
      <c r="F187" s="111" t="s">
        <v>185</v>
      </c>
      <c r="G187" s="111" t="s">
        <v>180</v>
      </c>
      <c r="H187" t="str">
        <f t="shared" si="6"/>
        <v>Utbygd arealOrganisk jordSkogLauvskogHøy</v>
      </c>
      <c r="I187" s="111">
        <v>-4.29</v>
      </c>
      <c r="J187" s="111">
        <v>3.41</v>
      </c>
      <c r="K187">
        <v>0</v>
      </c>
      <c r="L187">
        <v>0</v>
      </c>
      <c r="M187" s="111">
        <v>0</v>
      </c>
      <c r="N187" s="111">
        <v>0</v>
      </c>
      <c r="O187" s="112">
        <f t="shared" si="9"/>
        <v>-4.29</v>
      </c>
      <c r="P187" s="112">
        <f t="shared" si="8"/>
        <v>3.41</v>
      </c>
    </row>
    <row r="188" spans="1:16" x14ac:dyDescent="0.25">
      <c r="A188" s="111" t="s">
        <v>83</v>
      </c>
      <c r="B188" s="111" t="s">
        <v>127</v>
      </c>
      <c r="C188" s="111" t="s">
        <v>123</v>
      </c>
      <c r="D188" s="111" t="s">
        <v>139</v>
      </c>
      <c r="E188" s="111" t="s">
        <v>139</v>
      </c>
      <c r="F188" s="111" t="s">
        <v>185</v>
      </c>
      <c r="G188" s="111" t="s">
        <v>167</v>
      </c>
      <c r="H188" t="str">
        <f t="shared" si="6"/>
        <v>Utbygd arealOrganisk jordSkogLauvskogImpediment</v>
      </c>
      <c r="I188" s="111">
        <v>-4.29</v>
      </c>
      <c r="J188" s="111">
        <v>3.41</v>
      </c>
      <c r="K188">
        <v>0</v>
      </c>
      <c r="L188">
        <v>0</v>
      </c>
      <c r="M188" s="111">
        <v>0</v>
      </c>
      <c r="N188" s="111">
        <v>0</v>
      </c>
      <c r="O188" s="112">
        <f t="shared" si="9"/>
        <v>-4.29</v>
      </c>
      <c r="P188" s="112">
        <f t="shared" si="8"/>
        <v>3.41</v>
      </c>
    </row>
    <row r="189" spans="1:16" x14ac:dyDescent="0.25">
      <c r="A189" s="111" t="s">
        <v>83</v>
      </c>
      <c r="B189" s="111" t="s">
        <v>127</v>
      </c>
      <c r="C189" s="111" t="s">
        <v>123</v>
      </c>
      <c r="D189" s="111" t="s">
        <v>139</v>
      </c>
      <c r="E189" s="111" t="s">
        <v>139</v>
      </c>
      <c r="F189" s="111" t="s">
        <v>185</v>
      </c>
      <c r="G189" s="111" t="s">
        <v>190</v>
      </c>
      <c r="H189" t="str">
        <f t="shared" si="6"/>
        <v>Utbygd arealOrganisk jordSkogLauvskogLav</v>
      </c>
      <c r="I189" s="111">
        <v>-4.29</v>
      </c>
      <c r="J189" s="111">
        <v>3.41</v>
      </c>
      <c r="K189">
        <v>0</v>
      </c>
      <c r="L189">
        <v>0</v>
      </c>
      <c r="M189" s="111">
        <v>0</v>
      </c>
      <c r="N189" s="111">
        <v>0</v>
      </c>
      <c r="O189" s="112">
        <f t="shared" si="9"/>
        <v>-4.29</v>
      </c>
      <c r="P189" s="112">
        <f t="shared" si="8"/>
        <v>3.41</v>
      </c>
    </row>
    <row r="190" spans="1:16" x14ac:dyDescent="0.25">
      <c r="A190" s="111" t="s">
        <v>83</v>
      </c>
      <c r="B190" s="111" t="s">
        <v>127</v>
      </c>
      <c r="C190" s="111" t="s">
        <v>123</v>
      </c>
      <c r="D190" s="111" t="s">
        <v>139</v>
      </c>
      <c r="E190" s="111" t="s">
        <v>139</v>
      </c>
      <c r="F190" s="111" t="s">
        <v>185</v>
      </c>
      <c r="G190" s="111" t="s">
        <v>173</v>
      </c>
      <c r="H190" t="str">
        <f t="shared" si="6"/>
        <v>Utbygd arealOrganisk jordSkogLauvskogMiddels</v>
      </c>
      <c r="I190" s="111">
        <v>-4.29</v>
      </c>
      <c r="J190" s="111">
        <v>3.41</v>
      </c>
      <c r="K190">
        <v>0</v>
      </c>
      <c r="L190">
        <v>0</v>
      </c>
      <c r="M190" s="111">
        <v>0</v>
      </c>
      <c r="N190" s="111">
        <v>0</v>
      </c>
      <c r="O190" s="112">
        <f t="shared" si="9"/>
        <v>-4.29</v>
      </c>
      <c r="P190" s="112">
        <f t="shared" si="8"/>
        <v>3.41</v>
      </c>
    </row>
    <row r="191" spans="1:16" x14ac:dyDescent="0.25">
      <c r="A191" s="111" t="s">
        <v>83</v>
      </c>
      <c r="B191" s="111" t="s">
        <v>127</v>
      </c>
      <c r="C191" s="111" t="s">
        <v>123</v>
      </c>
      <c r="D191" s="111" t="s">
        <v>139</v>
      </c>
      <c r="E191" s="111" t="s">
        <v>139</v>
      </c>
      <c r="F191" s="111" t="s">
        <v>185</v>
      </c>
      <c r="G191" s="111" t="s">
        <v>186</v>
      </c>
      <c r="H191" t="str">
        <f t="shared" si="6"/>
        <v>Utbygd arealOrganisk jordSkogLauvskogSærs høy</v>
      </c>
      <c r="I191" s="111">
        <v>-4.29</v>
      </c>
      <c r="J191" s="111">
        <v>3.41</v>
      </c>
      <c r="K191">
        <v>0</v>
      </c>
      <c r="L191">
        <v>0</v>
      </c>
      <c r="M191" s="111">
        <v>0</v>
      </c>
      <c r="N191" s="111">
        <v>0</v>
      </c>
      <c r="O191" s="112">
        <f t="shared" si="9"/>
        <v>-4.29</v>
      </c>
      <c r="P191" s="112">
        <f t="shared" si="8"/>
        <v>3.41</v>
      </c>
    </row>
    <row r="192" spans="1:16" x14ac:dyDescent="0.25">
      <c r="A192" s="111" t="s">
        <v>181</v>
      </c>
      <c r="B192" s="111" t="s">
        <v>121</v>
      </c>
      <c r="C192" s="111" t="s">
        <v>123</v>
      </c>
      <c r="D192" s="111" t="s">
        <v>139</v>
      </c>
      <c r="E192" s="111" t="s">
        <v>139</v>
      </c>
      <c r="F192" s="111" t="s">
        <v>139</v>
      </c>
      <c r="G192" s="111" t="s">
        <v>139</v>
      </c>
      <c r="H192" t="str">
        <f t="shared" si="6"/>
        <v>Vann og myrOrganisk jordBeite</v>
      </c>
      <c r="I192" s="111">
        <v>11.549999999999999</v>
      </c>
      <c r="J192" s="111">
        <v>13.2</v>
      </c>
      <c r="K192">
        <v>0</v>
      </c>
      <c r="L192">
        <v>0</v>
      </c>
      <c r="M192" s="111">
        <v>0</v>
      </c>
      <c r="N192" s="111">
        <v>0</v>
      </c>
      <c r="O192" s="112">
        <f t="shared" si="9"/>
        <v>11.549999999999999</v>
      </c>
      <c r="P192" s="112">
        <f t="shared" si="8"/>
        <v>13.2</v>
      </c>
    </row>
    <row r="193" spans="1:16" x14ac:dyDescent="0.25">
      <c r="A193" s="111" t="s">
        <v>181</v>
      </c>
      <c r="B193" s="111" t="s">
        <v>84</v>
      </c>
      <c r="C193" s="111" t="s">
        <v>123</v>
      </c>
      <c r="D193" s="111" t="s">
        <v>139</v>
      </c>
      <c r="E193" s="111" t="s">
        <v>139</v>
      </c>
      <c r="F193" s="111" t="s">
        <v>139</v>
      </c>
      <c r="G193" s="111" t="s">
        <v>139</v>
      </c>
      <c r="H193" t="str">
        <f t="shared" si="6"/>
        <v>Vann og myrOrganisk jordDyrket mark</v>
      </c>
      <c r="I193" s="111">
        <v>28.966666666666669</v>
      </c>
      <c r="J193" s="111">
        <v>28.966666666666669</v>
      </c>
      <c r="K193">
        <v>0</v>
      </c>
      <c r="L193">
        <v>0</v>
      </c>
      <c r="M193" s="111">
        <v>0</v>
      </c>
      <c r="N193" s="111">
        <v>0</v>
      </c>
      <c r="O193" s="112">
        <f t="shared" si="9"/>
        <v>28.966666666666669</v>
      </c>
      <c r="P193" s="112">
        <f t="shared" si="8"/>
        <v>28.966666666666669</v>
      </c>
    </row>
    <row r="194" spans="1:16" x14ac:dyDescent="0.25">
      <c r="A194" s="111" t="s">
        <v>181</v>
      </c>
      <c r="B194" s="111" t="s">
        <v>83</v>
      </c>
      <c r="C194" s="111" t="s">
        <v>126</v>
      </c>
      <c r="D194" s="111" t="s">
        <v>139</v>
      </c>
      <c r="E194" s="111" t="s">
        <v>139</v>
      </c>
      <c r="F194" s="111" t="s">
        <v>139</v>
      </c>
      <c r="G194" s="111" t="s">
        <v>139</v>
      </c>
      <c r="H194" t="str">
        <f t="shared" si="6"/>
        <v>Vann og myrMineraljordUtbygd areal</v>
      </c>
      <c r="I194" s="111">
        <v>3.19</v>
      </c>
      <c r="J194" s="111">
        <v>3.19</v>
      </c>
      <c r="K194">
        <v>0</v>
      </c>
      <c r="L194">
        <v>0</v>
      </c>
      <c r="M194" s="111">
        <v>5.4229999999999998E-7</v>
      </c>
      <c r="N194" s="111">
        <v>5.4229999999999998E-7</v>
      </c>
      <c r="O194" s="112">
        <f t="shared" si="9"/>
        <v>3.1900005423</v>
      </c>
      <c r="P194" s="112">
        <f t="shared" si="8"/>
        <v>3.1900005423</v>
      </c>
    </row>
    <row r="195" spans="1:16" x14ac:dyDescent="0.25">
      <c r="A195" s="111" t="s">
        <v>181</v>
      </c>
      <c r="B195" s="111" t="s">
        <v>83</v>
      </c>
      <c r="C195" s="111" t="s">
        <v>123</v>
      </c>
      <c r="D195" s="111" t="s">
        <v>139</v>
      </c>
      <c r="E195" s="111" t="s">
        <v>139</v>
      </c>
      <c r="F195" s="111" t="s">
        <v>139</v>
      </c>
      <c r="G195" s="111" t="s">
        <v>139</v>
      </c>
      <c r="H195" t="str">
        <f>A195&amp;C195&amp;IF(A195="Skog",D195&amp;E195,"")&amp;B195&amp;IF(B195="Skog",F195&amp;G195,"")</f>
        <v>Vann og myrOrganisk jordUtbygd areal</v>
      </c>
      <c r="I195" s="111">
        <v>28.966666666666669</v>
      </c>
      <c r="J195" s="111">
        <v>28.966666666666669</v>
      </c>
      <c r="K195">
        <v>0</v>
      </c>
      <c r="L195">
        <v>0</v>
      </c>
      <c r="M195" s="111">
        <v>0</v>
      </c>
      <c r="N195" s="111">
        <v>0</v>
      </c>
      <c r="O195" s="112">
        <f t="shared" si="9"/>
        <v>28.966666666666669</v>
      </c>
      <c r="P195" s="112">
        <f>J195+L195+N195</f>
        <v>28.966666666666669</v>
      </c>
    </row>
    <row r="196" spans="1:16" x14ac:dyDescent="0.25">
      <c r="A196" t="s">
        <v>84</v>
      </c>
      <c r="B196" t="s">
        <v>83</v>
      </c>
      <c r="C196" t="s">
        <v>123</v>
      </c>
      <c r="D196" t="s">
        <v>139</v>
      </c>
      <c r="E196" t="s">
        <v>139</v>
      </c>
      <c r="F196" t="s">
        <v>139</v>
      </c>
      <c r="G196" t="s">
        <v>139</v>
      </c>
      <c r="H196" t="s">
        <v>1103</v>
      </c>
      <c r="I196">
        <v>28.966666666666669</v>
      </c>
      <c r="J196">
        <v>28.966666666666669</v>
      </c>
      <c r="K196">
        <v>0</v>
      </c>
      <c r="L196">
        <v>0</v>
      </c>
      <c r="M196" s="54">
        <v>0</v>
      </c>
      <c r="N196" s="54">
        <v>0</v>
      </c>
      <c r="O196" s="112">
        <f t="shared" si="9"/>
        <v>28.966666666666669</v>
      </c>
      <c r="P196" s="112">
        <f>J196+L196+N196</f>
        <v>28.966666666666669</v>
      </c>
    </row>
  </sheetData>
  <sheetProtection algorithmName="SHA-512" hashValue="3QuT/PAvi+yPrf5G8iuNGZDF5Y8gp127rC2iNUNZvZ6Gkzpk/MlfEnkTjpu/gjSQ7RETp5CNdxGq+lbppyfDTA==" saltValue="XZDJZgfqsO7lyPnghPANVw==" spinCount="100000" sheet="1" objects="1" scenarios="1"/>
  <autoFilter ref="A1:O195" xr:uid="{1EADC1DE-D448-46F0-897D-96577DA5EAAC}"/>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57024-1AF1-413F-ADDE-770D2F779544}">
  <sheetPr codeName="Ark7"/>
  <dimension ref="A1:N45848"/>
  <sheetViews>
    <sheetView topLeftCell="A427" workbookViewId="0">
      <selection activeCell="D439" sqref="D439"/>
    </sheetView>
  </sheetViews>
  <sheetFormatPr baseColWidth="10" defaultColWidth="10.5703125" defaultRowHeight="15" x14ac:dyDescent="0.25"/>
  <cols>
    <col min="1" max="1" width="23.85546875" style="73" bestFit="1" customWidth="1"/>
    <col min="2" max="2" width="19.5703125" style="73" bestFit="1" customWidth="1"/>
    <col min="3" max="3" width="21.5703125" bestFit="1" customWidth="1"/>
    <col min="4" max="4" width="21.85546875" bestFit="1" customWidth="1"/>
    <col min="5" max="5" width="14.42578125" customWidth="1"/>
    <col min="6" max="6" width="15.42578125" customWidth="1"/>
    <col min="7" max="7" width="22.5703125" bestFit="1" customWidth="1"/>
    <col min="8" max="8" width="14.85546875" customWidth="1"/>
    <col min="9" max="9" width="23.140625" customWidth="1"/>
    <col min="10" max="10" width="43.140625" customWidth="1"/>
    <col min="11" max="11" width="13.85546875" customWidth="1"/>
    <col min="12" max="12" width="14.140625" customWidth="1"/>
    <col min="13" max="13" width="16.42578125" customWidth="1"/>
    <col min="14" max="14" width="15.42578125" customWidth="1"/>
  </cols>
  <sheetData>
    <row r="1" spans="1:14" x14ac:dyDescent="0.25">
      <c r="A1" t="s">
        <v>588</v>
      </c>
      <c r="B1" s="73" t="s">
        <v>589</v>
      </c>
      <c r="C1" t="s">
        <v>573</v>
      </c>
      <c r="D1" t="s">
        <v>574</v>
      </c>
      <c r="E1" t="s">
        <v>162</v>
      </c>
      <c r="F1" t="s">
        <v>575</v>
      </c>
      <c r="G1" t="s">
        <v>576</v>
      </c>
      <c r="H1" t="s">
        <v>577</v>
      </c>
      <c r="I1" t="s">
        <v>578</v>
      </c>
      <c r="J1" t="s">
        <v>579</v>
      </c>
      <c r="K1" t="s">
        <v>590</v>
      </c>
      <c r="L1" t="s">
        <v>591</v>
      </c>
      <c r="M1" t="s">
        <v>592</v>
      </c>
      <c r="N1" t="s">
        <v>593</v>
      </c>
    </row>
    <row r="2" spans="1:14" x14ac:dyDescent="0.25">
      <c r="A2" s="111" t="s">
        <v>594</v>
      </c>
      <c r="B2" s="111">
        <f>INDEX(kommuner!C:C,MATCH(_xlfn.NUMBERVALUE(A2),kommuner!B:B,0))</f>
        <v>3001</v>
      </c>
      <c r="C2" s="111" t="s">
        <v>82</v>
      </c>
      <c r="D2" s="111" t="s">
        <v>82</v>
      </c>
      <c r="E2" s="111" t="s">
        <v>126</v>
      </c>
      <c r="F2" s="111" t="s">
        <v>139</v>
      </c>
      <c r="G2" s="111" t="s">
        <v>139</v>
      </c>
      <c r="H2" s="111" t="s">
        <v>139</v>
      </c>
      <c r="I2" s="111" t="s">
        <v>139</v>
      </c>
      <c r="J2" t="str">
        <f>B2&amp;C2&amp;E2&amp;IF(C2="Skog",F2&amp;G2,"")</f>
        <v>3001Annen utmarkMineraljord</v>
      </c>
      <c r="K2" s="111">
        <v>-7.4178314529761202E-2</v>
      </c>
      <c r="L2" s="111">
        <v>0</v>
      </c>
      <c r="M2" s="111">
        <v>0</v>
      </c>
      <c r="N2" s="112">
        <f>SUM(K2:M2)</f>
        <v>-7.4178314529761202E-2</v>
      </c>
    </row>
    <row r="3" spans="1:14" x14ac:dyDescent="0.25">
      <c r="A3" s="111" t="s">
        <v>594</v>
      </c>
      <c r="B3" s="111">
        <f>INDEX(kommuner!C:C,MATCH(_xlfn.NUMBERVALUE(A3),kommuner!B:B,0))</f>
        <v>3001</v>
      </c>
      <c r="C3" s="111" t="s">
        <v>121</v>
      </c>
      <c r="D3" s="111" t="s">
        <v>121</v>
      </c>
      <c r="E3" s="111" t="s">
        <v>126</v>
      </c>
      <c r="F3" s="111" t="s">
        <v>139</v>
      </c>
      <c r="G3" s="111" t="s">
        <v>139</v>
      </c>
      <c r="H3" s="111" t="s">
        <v>139</v>
      </c>
      <c r="I3" s="111" t="s">
        <v>139</v>
      </c>
      <c r="J3" t="str">
        <f t="shared" ref="J3:J66" si="0">B3&amp;C3&amp;E3&amp;IF(C3="Skog",F3&amp;G3,"")</f>
        <v>3001BeiteMineraljord</v>
      </c>
      <c r="K3" s="111">
        <v>-0.96338340838695502</v>
      </c>
      <c r="L3" s="111">
        <v>0</v>
      </c>
      <c r="M3" s="111">
        <v>1.2448711246839999E-7</v>
      </c>
      <c r="N3" s="112">
        <f t="shared" ref="N3:N66" si="1">SUM(K3:M3)</f>
        <v>-0.96338328389984251</v>
      </c>
    </row>
    <row r="4" spans="1:14" x14ac:dyDescent="0.25">
      <c r="A4" s="111" t="s">
        <v>594</v>
      </c>
      <c r="B4" s="111">
        <f>INDEX(kommuner!C:C,MATCH(_xlfn.NUMBERVALUE(A4),kommuner!B:B,0))</f>
        <v>3001</v>
      </c>
      <c r="C4" s="111" t="s">
        <v>121</v>
      </c>
      <c r="D4" s="111" t="s">
        <v>121</v>
      </c>
      <c r="E4" s="111" t="s">
        <v>123</v>
      </c>
      <c r="F4" s="111" t="s">
        <v>139</v>
      </c>
      <c r="G4" s="111" t="s">
        <v>139</v>
      </c>
      <c r="H4" s="111" t="s">
        <v>139</v>
      </c>
      <c r="I4" s="111" t="s">
        <v>139</v>
      </c>
      <c r="J4" t="str">
        <f t="shared" si="0"/>
        <v>3001BeiteOrganisk jord</v>
      </c>
      <c r="K4" s="111">
        <v>12.077525935985037</v>
      </c>
      <c r="L4" s="111">
        <v>1.6412500000000001</v>
      </c>
      <c r="M4" s="111">
        <v>0</v>
      </c>
      <c r="N4" s="112">
        <f t="shared" si="1"/>
        <v>13.718775935985036</v>
      </c>
    </row>
    <row r="5" spans="1:14" x14ac:dyDescent="0.25">
      <c r="A5" s="111" t="s">
        <v>594</v>
      </c>
      <c r="B5" s="111">
        <f>INDEX(kommuner!C:C,MATCH(_xlfn.NUMBERVALUE(A5),kommuner!B:B,0))</f>
        <v>3001</v>
      </c>
      <c r="C5" s="111" t="s">
        <v>84</v>
      </c>
      <c r="D5" s="111" t="s">
        <v>84</v>
      </c>
      <c r="E5" s="111" t="s">
        <v>126</v>
      </c>
      <c r="F5" s="111" t="s">
        <v>139</v>
      </c>
      <c r="G5" s="111" t="s">
        <v>139</v>
      </c>
      <c r="H5" s="111" t="s">
        <v>139</v>
      </c>
      <c r="I5" s="111" t="s">
        <v>139</v>
      </c>
      <c r="J5" t="str">
        <f t="shared" si="0"/>
        <v>3001Dyrket markMineraljord</v>
      </c>
      <c r="K5" s="111">
        <v>-0.27932722351993444</v>
      </c>
      <c r="L5" s="111">
        <v>0</v>
      </c>
      <c r="M5" s="111">
        <v>0</v>
      </c>
      <c r="N5" s="112">
        <f t="shared" si="1"/>
        <v>-0.27932722351993444</v>
      </c>
    </row>
    <row r="6" spans="1:14" x14ac:dyDescent="0.25">
      <c r="A6" s="111" t="s">
        <v>594</v>
      </c>
      <c r="B6" s="111">
        <f>INDEX(kommuner!C:C,MATCH(_xlfn.NUMBERVALUE(A6),kommuner!B:B,0))</f>
        <v>3001</v>
      </c>
      <c r="C6" s="111" t="s">
        <v>84</v>
      </c>
      <c r="D6" s="111" t="s">
        <v>84</v>
      </c>
      <c r="E6" s="111" t="s">
        <v>123</v>
      </c>
      <c r="F6" s="111" t="s">
        <v>139</v>
      </c>
      <c r="G6" s="111" t="s">
        <v>139</v>
      </c>
      <c r="H6" s="111" t="s">
        <v>139</v>
      </c>
      <c r="I6" s="111" t="s">
        <v>139</v>
      </c>
      <c r="J6" t="str">
        <f t="shared" si="0"/>
        <v>3001Dyrket markOrganisk jord</v>
      </c>
      <c r="K6" s="111">
        <v>28.726149366675592</v>
      </c>
      <c r="L6" s="111">
        <v>1.45625</v>
      </c>
      <c r="M6" s="111">
        <v>0</v>
      </c>
      <c r="N6" s="112">
        <f t="shared" si="1"/>
        <v>30.182399366675593</v>
      </c>
    </row>
    <row r="7" spans="1:14" x14ac:dyDescent="0.25">
      <c r="A7" s="111" t="s">
        <v>594</v>
      </c>
      <c r="B7" s="111">
        <f>INDEX(kommuner!C:C,MATCH(_xlfn.NUMBERVALUE(A7),kommuner!B:B,0))</f>
        <v>3001</v>
      </c>
      <c r="C7" s="111" t="s">
        <v>127</v>
      </c>
      <c r="D7" s="111" t="s">
        <v>127</v>
      </c>
      <c r="E7" s="111" t="s">
        <v>126</v>
      </c>
      <c r="F7" s="111" t="s">
        <v>172</v>
      </c>
      <c r="G7" s="111" t="s">
        <v>180</v>
      </c>
      <c r="H7" s="111" t="s">
        <v>172</v>
      </c>
      <c r="I7" s="111" t="s">
        <v>180</v>
      </c>
      <c r="J7" t="str">
        <f t="shared" si="0"/>
        <v>3001SkogMineraljordBarskogHøy</v>
      </c>
      <c r="K7" s="111">
        <v>-4.6162156760364166</v>
      </c>
      <c r="L7" s="111">
        <v>0.85306406685236758</v>
      </c>
      <c r="M7" s="111">
        <v>6.4056614999681585E-2</v>
      </c>
      <c r="N7" s="112">
        <f t="shared" si="1"/>
        <v>-3.6990949941843674</v>
      </c>
    </row>
    <row r="8" spans="1:14" x14ac:dyDescent="0.25">
      <c r="A8" s="111" t="s">
        <v>594</v>
      </c>
      <c r="B8" s="111">
        <f>INDEX(kommuner!C:C,MATCH(_xlfn.NUMBERVALUE(A8),kommuner!B:B,0))</f>
        <v>3001</v>
      </c>
      <c r="C8" s="111" t="s">
        <v>127</v>
      </c>
      <c r="D8" s="111" t="s">
        <v>127</v>
      </c>
      <c r="E8" s="111" t="s">
        <v>126</v>
      </c>
      <c r="F8" s="111" t="s">
        <v>172</v>
      </c>
      <c r="G8" s="111" t="s">
        <v>167</v>
      </c>
      <c r="H8" s="111" t="s">
        <v>172</v>
      </c>
      <c r="I8" s="111" t="s">
        <v>167</v>
      </c>
      <c r="J8" t="str">
        <f t="shared" si="0"/>
        <v>3001SkogMineraljordBarskogImpediment</v>
      </c>
      <c r="K8" s="111">
        <v>-1.3727794028153204</v>
      </c>
      <c r="L8" s="111">
        <v>0.85306406685236758</v>
      </c>
      <c r="M8" s="111">
        <v>6.3979989500968365E-2</v>
      </c>
      <c r="N8" s="112">
        <f t="shared" si="1"/>
        <v>-0.45573534646198444</v>
      </c>
    </row>
    <row r="9" spans="1:14" x14ac:dyDescent="0.25">
      <c r="A9" s="111" t="s">
        <v>594</v>
      </c>
      <c r="B9" s="111">
        <f>INDEX(kommuner!C:C,MATCH(_xlfn.NUMBERVALUE(A9),kommuner!B:B,0))</f>
        <v>3001</v>
      </c>
      <c r="C9" s="111" t="s">
        <v>127</v>
      </c>
      <c r="D9" s="111" t="s">
        <v>127</v>
      </c>
      <c r="E9" s="111" t="s">
        <v>126</v>
      </c>
      <c r="F9" s="111" t="s">
        <v>172</v>
      </c>
      <c r="G9" s="111" t="s">
        <v>190</v>
      </c>
      <c r="H9" s="111" t="s">
        <v>172</v>
      </c>
      <c r="I9" s="111" t="s">
        <v>190</v>
      </c>
      <c r="J9" t="str">
        <f t="shared" si="0"/>
        <v>3001SkogMineraljordBarskogLav</v>
      </c>
      <c r="K9" s="111">
        <v>-4.2147477563561999</v>
      </c>
      <c r="L9" s="111">
        <v>0.85306406685236758</v>
      </c>
      <c r="M9" s="111">
        <v>6.3979989500968365E-2</v>
      </c>
      <c r="N9" s="112">
        <f t="shared" si="1"/>
        <v>-3.2977037000028639</v>
      </c>
    </row>
    <row r="10" spans="1:14" x14ac:dyDescent="0.25">
      <c r="A10" s="111" t="s">
        <v>594</v>
      </c>
      <c r="B10" s="111">
        <f>INDEX(kommuner!C:C,MATCH(_xlfn.NUMBERVALUE(A10),kommuner!B:B,0))</f>
        <v>3001</v>
      </c>
      <c r="C10" s="111" t="s">
        <v>127</v>
      </c>
      <c r="D10" s="111" t="s">
        <v>127</v>
      </c>
      <c r="E10" s="111" t="s">
        <v>126</v>
      </c>
      <c r="F10" s="111" t="s">
        <v>172</v>
      </c>
      <c r="G10" s="111" t="s">
        <v>173</v>
      </c>
      <c r="H10" s="111" t="s">
        <v>172</v>
      </c>
      <c r="I10" s="111" t="s">
        <v>173</v>
      </c>
      <c r="J10" t="str">
        <f t="shared" si="0"/>
        <v>3001SkogMineraljordBarskogMiddels</v>
      </c>
      <c r="K10" s="111">
        <v>-4.0260508329268543</v>
      </c>
      <c r="L10" s="111">
        <v>0.85306406685236758</v>
      </c>
      <c r="M10" s="111">
        <v>6.4056614999681585E-2</v>
      </c>
      <c r="N10" s="112">
        <f t="shared" si="1"/>
        <v>-3.1089301510748051</v>
      </c>
    </row>
    <row r="11" spans="1:14" x14ac:dyDescent="0.25">
      <c r="A11" s="111" t="s">
        <v>594</v>
      </c>
      <c r="B11" s="111">
        <f>INDEX(kommuner!C:C,MATCH(_xlfn.NUMBERVALUE(A11),kommuner!B:B,0))</f>
        <v>3001</v>
      </c>
      <c r="C11" s="111" t="s">
        <v>127</v>
      </c>
      <c r="D11" s="111" t="s">
        <v>127</v>
      </c>
      <c r="E11" s="111" t="s">
        <v>126</v>
      </c>
      <c r="F11" s="111" t="s">
        <v>172</v>
      </c>
      <c r="G11" s="111" t="s">
        <v>186</v>
      </c>
      <c r="H11" s="111" t="s">
        <v>172</v>
      </c>
      <c r="I11" s="111" t="s">
        <v>186</v>
      </c>
      <c r="J11" t="str">
        <f t="shared" si="0"/>
        <v>3001SkogMineraljordBarskogSærs høy</v>
      </c>
      <c r="K11" s="111">
        <v>0.12072674540874306</v>
      </c>
      <c r="L11" s="111">
        <v>0.85306406685236758</v>
      </c>
      <c r="M11" s="111">
        <v>6.4056614999681585E-2</v>
      </c>
      <c r="N11" s="112">
        <f t="shared" si="1"/>
        <v>1.0378474272607923</v>
      </c>
    </row>
    <row r="12" spans="1:14" x14ac:dyDescent="0.25">
      <c r="A12" s="111" t="s">
        <v>594</v>
      </c>
      <c r="B12" s="111">
        <f>INDEX(kommuner!C:C,MATCH(_xlfn.NUMBERVALUE(A12),kommuner!B:B,0))</f>
        <v>3001</v>
      </c>
      <c r="C12" s="111" t="s">
        <v>127</v>
      </c>
      <c r="D12" s="111" t="s">
        <v>127</v>
      </c>
      <c r="E12" s="111" t="s">
        <v>126</v>
      </c>
      <c r="F12" s="111" t="s">
        <v>179</v>
      </c>
      <c r="G12" s="111" t="s">
        <v>180</v>
      </c>
      <c r="H12" s="111" t="s">
        <v>179</v>
      </c>
      <c r="I12" s="111" t="s">
        <v>180</v>
      </c>
      <c r="J12" t="str">
        <f t="shared" si="0"/>
        <v>3001SkogMineraljordBlandingsskogHøy</v>
      </c>
      <c r="K12" s="111">
        <v>-7.1939050909469406</v>
      </c>
      <c r="L12" s="111">
        <v>0.85306406685236758</v>
      </c>
      <c r="M12" s="111">
        <v>6.3979989500968365E-2</v>
      </c>
      <c r="N12" s="112">
        <f t="shared" si="1"/>
        <v>-6.2768610345936047</v>
      </c>
    </row>
    <row r="13" spans="1:14" x14ac:dyDescent="0.25">
      <c r="A13" s="111" t="s">
        <v>594</v>
      </c>
      <c r="B13" s="111">
        <f>INDEX(kommuner!C:C,MATCH(_xlfn.NUMBERVALUE(A13),kommuner!B:B,0))</f>
        <v>3001</v>
      </c>
      <c r="C13" s="111" t="s">
        <v>127</v>
      </c>
      <c r="D13" s="111" t="s">
        <v>127</v>
      </c>
      <c r="E13" s="111" t="s">
        <v>126</v>
      </c>
      <c r="F13" s="111" t="s">
        <v>179</v>
      </c>
      <c r="G13" s="111" t="s">
        <v>167</v>
      </c>
      <c r="H13" s="111" t="s">
        <v>179</v>
      </c>
      <c r="I13" s="111" t="s">
        <v>167</v>
      </c>
      <c r="J13" t="str">
        <f t="shared" si="0"/>
        <v>3001SkogMineraljordBlandingsskogImpediment</v>
      </c>
      <c r="K13" s="111">
        <v>-1.6598037998579707</v>
      </c>
      <c r="L13" s="111">
        <v>0.85306406685236758</v>
      </c>
      <c r="M13" s="111">
        <v>6.3979989500968365E-2</v>
      </c>
      <c r="N13" s="112">
        <f t="shared" si="1"/>
        <v>-0.7427597435046347</v>
      </c>
    </row>
    <row r="14" spans="1:14" x14ac:dyDescent="0.25">
      <c r="A14" s="111" t="s">
        <v>594</v>
      </c>
      <c r="B14" s="111">
        <f>INDEX(kommuner!C:C,MATCH(_xlfn.NUMBERVALUE(A14),kommuner!B:B,0))</f>
        <v>3001</v>
      </c>
      <c r="C14" s="111" t="s">
        <v>127</v>
      </c>
      <c r="D14" s="111" t="s">
        <v>127</v>
      </c>
      <c r="E14" s="111" t="s">
        <v>126</v>
      </c>
      <c r="F14" s="111" t="s">
        <v>179</v>
      </c>
      <c r="G14" s="111" t="s">
        <v>190</v>
      </c>
      <c r="H14" s="111" t="s">
        <v>179</v>
      </c>
      <c r="I14" s="111" t="s">
        <v>190</v>
      </c>
      <c r="J14" t="str">
        <f t="shared" si="0"/>
        <v>3001SkogMineraljordBlandingsskogLav</v>
      </c>
      <c r="K14" s="111">
        <v>-2.5588434197694254</v>
      </c>
      <c r="L14" s="111">
        <v>0.85306406685236758</v>
      </c>
      <c r="M14" s="111">
        <v>6.3979989500968365E-2</v>
      </c>
      <c r="N14" s="112">
        <f t="shared" si="1"/>
        <v>-1.6417993634160897</v>
      </c>
    </row>
    <row r="15" spans="1:14" x14ac:dyDescent="0.25">
      <c r="A15" s="111" t="s">
        <v>594</v>
      </c>
      <c r="B15" s="111">
        <f>INDEX(kommuner!C:C,MATCH(_xlfn.NUMBERVALUE(A15),kommuner!B:B,0))</f>
        <v>3001</v>
      </c>
      <c r="C15" s="111" t="s">
        <v>127</v>
      </c>
      <c r="D15" s="111" t="s">
        <v>127</v>
      </c>
      <c r="E15" s="111" t="s">
        <v>126</v>
      </c>
      <c r="F15" s="111" t="s">
        <v>179</v>
      </c>
      <c r="G15" s="111" t="s">
        <v>173</v>
      </c>
      <c r="H15" s="111" t="s">
        <v>179</v>
      </c>
      <c r="I15" s="111" t="s">
        <v>173</v>
      </c>
      <c r="J15" t="str">
        <f t="shared" si="0"/>
        <v>3001SkogMineraljordBlandingsskogMiddels</v>
      </c>
      <c r="K15" s="111">
        <v>-3.8687729546762566</v>
      </c>
      <c r="L15" s="111">
        <v>0.85306406685236758</v>
      </c>
      <c r="M15" s="111">
        <v>6.3979989500968365E-2</v>
      </c>
      <c r="N15" s="112">
        <f t="shared" si="1"/>
        <v>-2.9517288983229206</v>
      </c>
    </row>
    <row r="16" spans="1:14" x14ac:dyDescent="0.25">
      <c r="A16" s="111" t="s">
        <v>594</v>
      </c>
      <c r="B16" s="111">
        <f>INDEX(kommuner!C:C,MATCH(_xlfn.NUMBERVALUE(A16),kommuner!B:B,0))</f>
        <v>3001</v>
      </c>
      <c r="C16" s="111" t="s">
        <v>127</v>
      </c>
      <c r="D16" s="111" t="s">
        <v>127</v>
      </c>
      <c r="E16" s="111" t="s">
        <v>126</v>
      </c>
      <c r="F16" s="111" t="s">
        <v>179</v>
      </c>
      <c r="G16" s="111" t="s">
        <v>186</v>
      </c>
      <c r="H16" s="111" t="s">
        <v>179</v>
      </c>
      <c r="I16" s="111" t="s">
        <v>186</v>
      </c>
      <c r="J16" t="str">
        <f t="shared" si="0"/>
        <v>3001SkogMineraljordBlandingsskogSærs høy</v>
      </c>
      <c r="K16" s="111">
        <v>-2.9395925245326562</v>
      </c>
      <c r="L16" s="111">
        <v>0.85306406685236758</v>
      </c>
      <c r="M16" s="111">
        <v>6.3979989500968365E-2</v>
      </c>
      <c r="N16" s="112">
        <f t="shared" si="1"/>
        <v>-2.0225484681793202</v>
      </c>
    </row>
    <row r="17" spans="1:14" x14ac:dyDescent="0.25">
      <c r="A17" s="111" t="s">
        <v>594</v>
      </c>
      <c r="B17" s="111">
        <f>INDEX(kommuner!C:C,MATCH(_xlfn.NUMBERVALUE(A17),kommuner!B:B,0))</f>
        <v>3001</v>
      </c>
      <c r="C17" s="111" t="s">
        <v>127</v>
      </c>
      <c r="D17" s="111" t="s">
        <v>127</v>
      </c>
      <c r="E17" s="111" t="s">
        <v>126</v>
      </c>
      <c r="F17" s="111" t="s">
        <v>185</v>
      </c>
      <c r="G17" s="111" t="s">
        <v>180</v>
      </c>
      <c r="H17" s="111" t="s">
        <v>185</v>
      </c>
      <c r="I17" s="111" t="s">
        <v>180</v>
      </c>
      <c r="J17" t="str">
        <f t="shared" si="0"/>
        <v>3001SkogMineraljordLauvskogHøy</v>
      </c>
      <c r="K17" s="111">
        <v>-3.3269846154961789</v>
      </c>
      <c r="L17" s="111">
        <v>0.85306406685236758</v>
      </c>
      <c r="M17" s="111">
        <v>6.3979989500968365E-2</v>
      </c>
      <c r="N17" s="112">
        <f t="shared" si="1"/>
        <v>-2.4099405591428429</v>
      </c>
    </row>
    <row r="18" spans="1:14" x14ac:dyDescent="0.25">
      <c r="A18" s="111" t="s">
        <v>594</v>
      </c>
      <c r="B18" s="111">
        <f>INDEX(kommuner!C:C,MATCH(_xlfn.NUMBERVALUE(A18),kommuner!B:B,0))</f>
        <v>3001</v>
      </c>
      <c r="C18" s="111" t="s">
        <v>127</v>
      </c>
      <c r="D18" s="111" t="s">
        <v>127</v>
      </c>
      <c r="E18" s="111" t="s">
        <v>126</v>
      </c>
      <c r="F18" s="111" t="s">
        <v>185</v>
      </c>
      <c r="G18" s="111" t="s">
        <v>167</v>
      </c>
      <c r="H18" s="111" t="s">
        <v>185</v>
      </c>
      <c r="I18" s="111" t="s">
        <v>167</v>
      </c>
      <c r="J18" t="str">
        <f t="shared" si="0"/>
        <v>3001SkogMineraljordLauvskogImpediment</v>
      </c>
      <c r="K18" s="111">
        <v>-0.65286816124680003</v>
      </c>
      <c r="L18" s="111">
        <v>0.85306406685236758</v>
      </c>
      <c r="M18" s="111">
        <v>6.3979989500968365E-2</v>
      </c>
      <c r="N18" s="112">
        <f t="shared" si="1"/>
        <v>0.26417589510653594</v>
      </c>
    </row>
    <row r="19" spans="1:14" x14ac:dyDescent="0.25">
      <c r="A19" s="111" t="s">
        <v>594</v>
      </c>
      <c r="B19" s="111">
        <f>INDEX(kommuner!C:C,MATCH(_xlfn.NUMBERVALUE(A19),kommuner!B:B,0))</f>
        <v>3001</v>
      </c>
      <c r="C19" s="111" t="s">
        <v>127</v>
      </c>
      <c r="D19" s="111" t="s">
        <v>127</v>
      </c>
      <c r="E19" s="111" t="s">
        <v>126</v>
      </c>
      <c r="F19" s="111" t="s">
        <v>185</v>
      </c>
      <c r="G19" s="111" t="s">
        <v>190</v>
      </c>
      <c r="H19" s="111" t="s">
        <v>185</v>
      </c>
      <c r="I19" s="111" t="s">
        <v>190</v>
      </c>
      <c r="J19" t="str">
        <f t="shared" si="0"/>
        <v>3001SkogMineraljordLauvskogLav</v>
      </c>
      <c r="K19" s="111">
        <v>-8.9748170935426599E-2</v>
      </c>
      <c r="L19" s="111">
        <v>0.85306406685236758</v>
      </c>
      <c r="M19" s="111">
        <v>6.3979989500968365E-2</v>
      </c>
      <c r="N19" s="112">
        <f t="shared" si="1"/>
        <v>0.82729588541790933</v>
      </c>
    </row>
    <row r="20" spans="1:14" x14ac:dyDescent="0.25">
      <c r="A20" s="111" t="s">
        <v>594</v>
      </c>
      <c r="B20" s="111">
        <f>INDEX(kommuner!C:C,MATCH(_xlfn.NUMBERVALUE(A20),kommuner!B:B,0))</f>
        <v>3001</v>
      </c>
      <c r="C20" s="111" t="s">
        <v>127</v>
      </c>
      <c r="D20" s="111" t="s">
        <v>127</v>
      </c>
      <c r="E20" s="111" t="s">
        <v>126</v>
      </c>
      <c r="F20" s="111" t="s">
        <v>185</v>
      </c>
      <c r="G20" s="111" t="s">
        <v>173</v>
      </c>
      <c r="H20" s="111" t="s">
        <v>185</v>
      </c>
      <c r="I20" s="111" t="s">
        <v>173</v>
      </c>
      <c r="J20" t="str">
        <f t="shared" si="0"/>
        <v>3001SkogMineraljordLauvskogMiddels</v>
      </c>
      <c r="K20" s="111">
        <v>-1.7789409505847176</v>
      </c>
      <c r="L20" s="111">
        <v>0.85306406685236758</v>
      </c>
      <c r="M20" s="111">
        <v>6.3979989500968365E-2</v>
      </c>
      <c r="N20" s="112">
        <f t="shared" si="1"/>
        <v>-0.86189689423138161</v>
      </c>
    </row>
    <row r="21" spans="1:14" x14ac:dyDescent="0.25">
      <c r="A21" s="111" t="s">
        <v>594</v>
      </c>
      <c r="B21" s="111">
        <f>INDEX(kommuner!C:C,MATCH(_xlfn.NUMBERVALUE(A21),kommuner!B:B,0))</f>
        <v>3001</v>
      </c>
      <c r="C21" s="111" t="s">
        <v>127</v>
      </c>
      <c r="D21" s="111" t="s">
        <v>127</v>
      </c>
      <c r="E21" s="111" t="s">
        <v>126</v>
      </c>
      <c r="F21" s="111" t="s">
        <v>185</v>
      </c>
      <c r="G21" s="111" t="s">
        <v>186</v>
      </c>
      <c r="H21" s="111" t="s">
        <v>185</v>
      </c>
      <c r="I21" s="111" t="s">
        <v>186</v>
      </c>
      <c r="J21" t="str">
        <f t="shared" si="0"/>
        <v>3001SkogMineraljordLauvskogSærs høy</v>
      </c>
      <c r="K21" s="111">
        <v>-3.6560473259425113</v>
      </c>
      <c r="L21" s="111">
        <v>0.85306406685236758</v>
      </c>
      <c r="M21" s="111">
        <v>6.3979989500968365E-2</v>
      </c>
      <c r="N21" s="112">
        <f t="shared" si="1"/>
        <v>-2.7390032695891753</v>
      </c>
    </row>
    <row r="22" spans="1:14" x14ac:dyDescent="0.25">
      <c r="A22" s="111" t="s">
        <v>594</v>
      </c>
      <c r="B22" s="111">
        <f>INDEX(kommuner!C:C,MATCH(_xlfn.NUMBERVALUE(A22),kommuner!B:B,0))</f>
        <v>3001</v>
      </c>
      <c r="C22" s="111" t="s">
        <v>127</v>
      </c>
      <c r="D22" s="111" t="s">
        <v>127</v>
      </c>
      <c r="E22" s="111" t="s">
        <v>123</v>
      </c>
      <c r="F22" s="111" t="s">
        <v>172</v>
      </c>
      <c r="G22" s="111" t="s">
        <v>180</v>
      </c>
      <c r="H22" s="111" t="s">
        <v>172</v>
      </c>
      <c r="I22" s="111" t="s">
        <v>180</v>
      </c>
      <c r="J22" t="str">
        <f t="shared" si="0"/>
        <v>3001SkogOrganisk jordBarskogHøy</v>
      </c>
      <c r="K22" s="111">
        <v>-2.5184559031994138</v>
      </c>
      <c r="L22" s="111">
        <v>0.92784825435236762</v>
      </c>
      <c r="M22" s="111">
        <v>0.46518126042825314</v>
      </c>
      <c r="N22" s="112">
        <f t="shared" si="1"/>
        <v>-1.1254263884187932</v>
      </c>
    </row>
    <row r="23" spans="1:14" x14ac:dyDescent="0.25">
      <c r="A23" s="111" t="s">
        <v>594</v>
      </c>
      <c r="B23" s="111">
        <f>INDEX(kommuner!C:C,MATCH(_xlfn.NUMBERVALUE(A23),kommuner!B:B,0))</f>
        <v>3001</v>
      </c>
      <c r="C23" s="111" t="s">
        <v>127</v>
      </c>
      <c r="D23" s="111" t="s">
        <v>127</v>
      </c>
      <c r="E23" s="111" t="s">
        <v>123</v>
      </c>
      <c r="F23" s="111" t="s">
        <v>172</v>
      </c>
      <c r="G23" s="111" t="s">
        <v>167</v>
      </c>
      <c r="H23" s="111" t="s">
        <v>172</v>
      </c>
      <c r="I23" s="111" t="s">
        <v>167</v>
      </c>
      <c r="J23" t="str">
        <f t="shared" si="0"/>
        <v>3001SkogOrganisk jordBarskogImpediment</v>
      </c>
      <c r="K23" s="111">
        <v>-0.13011741963904588</v>
      </c>
      <c r="L23" s="111">
        <v>0.92784825435236762</v>
      </c>
      <c r="M23" s="111">
        <v>0.46510463492953991</v>
      </c>
      <c r="N23" s="112">
        <f t="shared" si="1"/>
        <v>1.2628354696428616</v>
      </c>
    </row>
    <row r="24" spans="1:14" x14ac:dyDescent="0.25">
      <c r="A24" s="111" t="s">
        <v>594</v>
      </c>
      <c r="B24" s="111">
        <f>INDEX(kommuner!C:C,MATCH(_xlfn.NUMBERVALUE(A24),kommuner!B:B,0))</f>
        <v>3001</v>
      </c>
      <c r="C24" s="111" t="s">
        <v>127</v>
      </c>
      <c r="D24" s="111" t="s">
        <v>127</v>
      </c>
      <c r="E24" s="111" t="s">
        <v>123</v>
      </c>
      <c r="F24" s="111" t="s">
        <v>172</v>
      </c>
      <c r="G24" s="111" t="s">
        <v>190</v>
      </c>
      <c r="H24" s="111" t="s">
        <v>172</v>
      </c>
      <c r="I24" s="111" t="s">
        <v>190</v>
      </c>
      <c r="J24" t="str">
        <f t="shared" si="0"/>
        <v>3001SkogOrganisk jordBarskogLav</v>
      </c>
      <c r="K24" s="111">
        <v>-0.50666953101693391</v>
      </c>
      <c r="L24" s="111">
        <v>0.92784825435236762</v>
      </c>
      <c r="M24" s="111">
        <v>0.46510463492953991</v>
      </c>
      <c r="N24" s="112">
        <f t="shared" si="1"/>
        <v>0.88628335826497362</v>
      </c>
    </row>
    <row r="25" spans="1:14" x14ac:dyDescent="0.25">
      <c r="A25" s="111" t="s">
        <v>594</v>
      </c>
      <c r="B25" s="111">
        <f>INDEX(kommuner!C:C,MATCH(_xlfn.NUMBERVALUE(A25),kommuner!B:B,0))</f>
        <v>3001</v>
      </c>
      <c r="C25" s="111" t="s">
        <v>127</v>
      </c>
      <c r="D25" s="111" t="s">
        <v>127</v>
      </c>
      <c r="E25" s="111" t="s">
        <v>123</v>
      </c>
      <c r="F25" s="111" t="s">
        <v>172</v>
      </c>
      <c r="G25" s="111" t="s">
        <v>173</v>
      </c>
      <c r="H25" s="111" t="s">
        <v>172</v>
      </c>
      <c r="I25" s="111" t="s">
        <v>173</v>
      </c>
      <c r="J25" t="str">
        <f t="shared" si="0"/>
        <v>3001SkogOrganisk jordBarskogMiddels</v>
      </c>
      <c r="K25" s="111">
        <v>-1.5571490961494638</v>
      </c>
      <c r="L25" s="111">
        <v>0.92784825435236762</v>
      </c>
      <c r="M25" s="111">
        <v>0.46518126042825314</v>
      </c>
      <c r="N25" s="112">
        <f t="shared" si="1"/>
        <v>-0.16411958136884308</v>
      </c>
    </row>
    <row r="26" spans="1:14" x14ac:dyDescent="0.25">
      <c r="A26" s="111" t="s">
        <v>594</v>
      </c>
      <c r="B26" s="111">
        <f>INDEX(kommuner!C:C,MATCH(_xlfn.NUMBERVALUE(A26),kommuner!B:B,0))</f>
        <v>3001</v>
      </c>
      <c r="C26" s="111" t="s">
        <v>127</v>
      </c>
      <c r="D26" s="111" t="s">
        <v>127</v>
      </c>
      <c r="E26" s="111" t="s">
        <v>123</v>
      </c>
      <c r="F26" s="111" t="s">
        <v>172</v>
      </c>
      <c r="G26" s="111" t="s">
        <v>186</v>
      </c>
      <c r="H26" s="111" t="s">
        <v>172</v>
      </c>
      <c r="I26" s="111" t="s">
        <v>186</v>
      </c>
      <c r="J26" t="str">
        <f t="shared" si="0"/>
        <v>3001SkogOrganisk jordBarskogSærs høy</v>
      </c>
      <c r="K26" s="111">
        <v>2.5548655235722699</v>
      </c>
      <c r="L26" s="111">
        <v>0.92784825435236762</v>
      </c>
      <c r="M26" s="111">
        <v>0.46518126042825314</v>
      </c>
      <c r="N26" s="112">
        <f t="shared" si="1"/>
        <v>3.9478950383528906</v>
      </c>
    </row>
    <row r="27" spans="1:14" x14ac:dyDescent="0.25">
      <c r="A27" s="111" t="s">
        <v>594</v>
      </c>
      <c r="B27" s="111">
        <f>INDEX(kommuner!C:C,MATCH(_xlfn.NUMBERVALUE(A27),kommuner!B:B,0))</f>
        <v>3001</v>
      </c>
      <c r="C27" s="111" t="s">
        <v>127</v>
      </c>
      <c r="D27" s="111" t="s">
        <v>127</v>
      </c>
      <c r="E27" s="111" t="s">
        <v>123</v>
      </c>
      <c r="F27" s="111" t="s">
        <v>179</v>
      </c>
      <c r="G27" s="111" t="s">
        <v>180</v>
      </c>
      <c r="H27" s="111" t="s">
        <v>179</v>
      </c>
      <c r="I27" s="111" t="s">
        <v>180</v>
      </c>
      <c r="J27" t="str">
        <f t="shared" si="0"/>
        <v>3001SkogOrganisk jordBlandingsskogHøy</v>
      </c>
      <c r="K27" s="111">
        <v>-5.5554344456832343</v>
      </c>
      <c r="L27" s="111">
        <v>0.92784825435236762</v>
      </c>
      <c r="M27" s="111">
        <v>0.46510463492953991</v>
      </c>
      <c r="N27" s="112">
        <f t="shared" si="1"/>
        <v>-4.1624815564013264</v>
      </c>
    </row>
    <row r="28" spans="1:14" x14ac:dyDescent="0.25">
      <c r="A28" s="111" t="s">
        <v>594</v>
      </c>
      <c r="B28" s="111">
        <f>INDEX(kommuner!C:C,MATCH(_xlfn.NUMBERVALUE(A28),kommuner!B:B,0))</f>
        <v>3001</v>
      </c>
      <c r="C28" s="111" t="s">
        <v>127</v>
      </c>
      <c r="D28" s="111" t="s">
        <v>127</v>
      </c>
      <c r="E28" s="111" t="s">
        <v>123</v>
      </c>
      <c r="F28" s="111" t="s">
        <v>179</v>
      </c>
      <c r="G28" s="111" t="s">
        <v>167</v>
      </c>
      <c r="H28" s="111" t="s">
        <v>179</v>
      </c>
      <c r="I28" s="111" t="s">
        <v>167</v>
      </c>
      <c r="J28" t="str">
        <f t="shared" si="0"/>
        <v>3001SkogOrganisk jordBlandingsskogImpediment</v>
      </c>
      <c r="K28" s="111">
        <v>-0.28586344175800005</v>
      </c>
      <c r="L28" s="111">
        <v>0.92784825435236762</v>
      </c>
      <c r="M28" s="111">
        <v>0.46510463492953991</v>
      </c>
      <c r="N28" s="112">
        <f t="shared" si="1"/>
        <v>1.1070894475239075</v>
      </c>
    </row>
    <row r="29" spans="1:14" x14ac:dyDescent="0.25">
      <c r="A29" s="111" t="s">
        <v>594</v>
      </c>
      <c r="B29" s="111">
        <f>INDEX(kommuner!C:C,MATCH(_xlfn.NUMBERVALUE(A29),kommuner!B:B,0))</f>
        <v>3001</v>
      </c>
      <c r="C29" s="111" t="s">
        <v>127</v>
      </c>
      <c r="D29" s="111" t="s">
        <v>127</v>
      </c>
      <c r="E29" s="111" t="s">
        <v>123</v>
      </c>
      <c r="F29" s="111" t="s">
        <v>179</v>
      </c>
      <c r="G29" s="111" t="s">
        <v>190</v>
      </c>
      <c r="H29" s="111" t="s">
        <v>179</v>
      </c>
      <c r="I29" s="111" t="s">
        <v>190</v>
      </c>
      <c r="J29" t="str">
        <f t="shared" si="0"/>
        <v>3001SkogOrganisk jordBlandingsskogLav</v>
      </c>
      <c r="K29" s="111">
        <v>-1.2347339377887629</v>
      </c>
      <c r="L29" s="111">
        <v>0.92784825435236762</v>
      </c>
      <c r="M29" s="111">
        <v>0.46510463492953991</v>
      </c>
      <c r="N29" s="112">
        <f t="shared" si="1"/>
        <v>0.15821895149314458</v>
      </c>
    </row>
    <row r="30" spans="1:14" x14ac:dyDescent="0.25">
      <c r="A30" s="111" t="s">
        <v>594</v>
      </c>
      <c r="B30" s="111">
        <f>INDEX(kommuner!C:C,MATCH(_xlfn.NUMBERVALUE(A30),kommuner!B:B,0))</f>
        <v>3001</v>
      </c>
      <c r="C30" s="111" t="s">
        <v>127</v>
      </c>
      <c r="D30" s="111" t="s">
        <v>127</v>
      </c>
      <c r="E30" s="111" t="s">
        <v>123</v>
      </c>
      <c r="F30" s="111" t="s">
        <v>179</v>
      </c>
      <c r="G30" s="111" t="s">
        <v>173</v>
      </c>
      <c r="H30" s="111" t="s">
        <v>179</v>
      </c>
      <c r="I30" s="111" t="s">
        <v>173</v>
      </c>
      <c r="J30" t="str">
        <f t="shared" si="0"/>
        <v>3001SkogOrganisk jordBlandingsskogMiddels</v>
      </c>
      <c r="K30" s="111">
        <v>-2.4239591752717748</v>
      </c>
      <c r="L30" s="111">
        <v>0.92784825435236762</v>
      </c>
      <c r="M30" s="111">
        <v>0.46510463492953991</v>
      </c>
      <c r="N30" s="112">
        <f t="shared" si="1"/>
        <v>-1.0310062859898674</v>
      </c>
    </row>
    <row r="31" spans="1:14" x14ac:dyDescent="0.25">
      <c r="A31" s="111" t="s">
        <v>594</v>
      </c>
      <c r="B31" s="111">
        <f>INDEX(kommuner!C:C,MATCH(_xlfn.NUMBERVALUE(A31),kommuner!B:B,0))</f>
        <v>3001</v>
      </c>
      <c r="C31" s="111" t="s">
        <v>127</v>
      </c>
      <c r="D31" s="111" t="s">
        <v>127</v>
      </c>
      <c r="E31" s="111" t="s">
        <v>123</v>
      </c>
      <c r="F31" s="111" t="s">
        <v>179</v>
      </c>
      <c r="G31" s="111" t="s">
        <v>186</v>
      </c>
      <c r="H31" s="111" t="s">
        <v>179</v>
      </c>
      <c r="I31" s="111" t="s">
        <v>186</v>
      </c>
      <c r="J31" t="str">
        <f t="shared" si="0"/>
        <v>3001SkogOrganisk jordBlandingsskogSærs høy</v>
      </c>
      <c r="K31" s="111">
        <v>-1.5726115302258048</v>
      </c>
      <c r="L31" s="111">
        <v>0.92784825435236762</v>
      </c>
      <c r="M31" s="111">
        <v>0.46510463492953991</v>
      </c>
      <c r="N31" s="112">
        <f t="shared" si="1"/>
        <v>-0.17965864094389727</v>
      </c>
    </row>
    <row r="32" spans="1:14" x14ac:dyDescent="0.25">
      <c r="A32" s="111" t="s">
        <v>594</v>
      </c>
      <c r="B32" s="111">
        <f>INDEX(kommuner!C:C,MATCH(_xlfn.NUMBERVALUE(A32),kommuner!B:B,0))</f>
        <v>3001</v>
      </c>
      <c r="C32" s="111" t="s">
        <v>127</v>
      </c>
      <c r="D32" s="111" t="s">
        <v>127</v>
      </c>
      <c r="E32" s="111" t="s">
        <v>123</v>
      </c>
      <c r="F32" s="111" t="s">
        <v>185</v>
      </c>
      <c r="G32" s="111" t="s">
        <v>180</v>
      </c>
      <c r="H32" s="111" t="s">
        <v>185</v>
      </c>
      <c r="I32" s="111" t="s">
        <v>180</v>
      </c>
      <c r="J32" t="str">
        <f t="shared" si="0"/>
        <v>3001SkogOrganisk jordLauvskogHøy</v>
      </c>
      <c r="K32" s="111">
        <v>-1.9913688882377358</v>
      </c>
      <c r="L32" s="111">
        <v>0.92784825435236762</v>
      </c>
      <c r="M32" s="111">
        <v>0.46510463492953991</v>
      </c>
      <c r="N32" s="112">
        <f t="shared" si="1"/>
        <v>-0.59841599895582831</v>
      </c>
    </row>
    <row r="33" spans="1:14" x14ac:dyDescent="0.25">
      <c r="A33" s="111" t="s">
        <v>594</v>
      </c>
      <c r="B33" s="111">
        <f>INDEX(kommuner!C:C,MATCH(_xlfn.NUMBERVALUE(A33),kommuner!B:B,0))</f>
        <v>3001</v>
      </c>
      <c r="C33" s="111" t="s">
        <v>127</v>
      </c>
      <c r="D33" s="111" t="s">
        <v>127</v>
      </c>
      <c r="E33" s="111" t="s">
        <v>123</v>
      </c>
      <c r="F33" s="111" t="s">
        <v>185</v>
      </c>
      <c r="G33" s="111" t="s">
        <v>167</v>
      </c>
      <c r="H33" s="111" t="s">
        <v>185</v>
      </c>
      <c r="I33" s="111" t="s">
        <v>167</v>
      </c>
      <c r="J33" t="str">
        <f t="shared" si="0"/>
        <v>3001SkogOrganisk jordLauvskogImpediment</v>
      </c>
      <c r="K33" s="111">
        <v>0.35000626494250675</v>
      </c>
      <c r="L33" s="111">
        <v>0.92784825435236762</v>
      </c>
      <c r="M33" s="111">
        <v>0.46510463492953991</v>
      </c>
      <c r="N33" s="112">
        <f t="shared" si="1"/>
        <v>1.7429591542244141</v>
      </c>
    </row>
    <row r="34" spans="1:14" x14ac:dyDescent="0.25">
      <c r="A34" s="111" t="s">
        <v>594</v>
      </c>
      <c r="B34" s="111">
        <f>INDEX(kommuner!C:C,MATCH(_xlfn.NUMBERVALUE(A34),kommuner!B:B,0))</f>
        <v>3001</v>
      </c>
      <c r="C34" s="111" t="s">
        <v>127</v>
      </c>
      <c r="D34" s="111" t="s">
        <v>127</v>
      </c>
      <c r="E34" s="111" t="s">
        <v>123</v>
      </c>
      <c r="F34" s="111" t="s">
        <v>185</v>
      </c>
      <c r="G34" s="111" t="s">
        <v>190</v>
      </c>
      <c r="H34" s="111" t="s">
        <v>185</v>
      </c>
      <c r="I34" s="111" t="s">
        <v>190</v>
      </c>
      <c r="J34" t="str">
        <f t="shared" si="0"/>
        <v>3001SkogOrganisk jordLauvskogLav</v>
      </c>
      <c r="K34" s="111">
        <v>1.1144075558526714</v>
      </c>
      <c r="L34" s="111">
        <v>0.92784825435236762</v>
      </c>
      <c r="M34" s="111">
        <v>0.46510463492953991</v>
      </c>
      <c r="N34" s="112">
        <f t="shared" si="1"/>
        <v>2.5073604451345788</v>
      </c>
    </row>
    <row r="35" spans="1:14" x14ac:dyDescent="0.25">
      <c r="A35" s="111" t="s">
        <v>594</v>
      </c>
      <c r="B35" s="111">
        <f>INDEX(kommuner!C:C,MATCH(_xlfn.NUMBERVALUE(A35),kommuner!B:B,0))</f>
        <v>3001</v>
      </c>
      <c r="C35" s="111" t="s">
        <v>127</v>
      </c>
      <c r="D35" s="111" t="s">
        <v>127</v>
      </c>
      <c r="E35" s="111" t="s">
        <v>123</v>
      </c>
      <c r="F35" s="111" t="s">
        <v>185</v>
      </c>
      <c r="G35" s="111" t="s">
        <v>173</v>
      </c>
      <c r="H35" s="111" t="s">
        <v>185</v>
      </c>
      <c r="I35" s="111" t="s">
        <v>173</v>
      </c>
      <c r="J35" t="str">
        <f t="shared" si="0"/>
        <v>3001SkogOrganisk jordLauvskogMiddels</v>
      </c>
      <c r="K35" s="111">
        <v>-0.62664468270982987</v>
      </c>
      <c r="L35" s="111">
        <v>0.92784825435236762</v>
      </c>
      <c r="M35" s="111">
        <v>0.46510463492953991</v>
      </c>
      <c r="N35" s="112">
        <f t="shared" si="1"/>
        <v>0.76630820657207765</v>
      </c>
    </row>
    <row r="36" spans="1:14" x14ac:dyDescent="0.25">
      <c r="A36" s="111" t="s">
        <v>594</v>
      </c>
      <c r="B36" s="111">
        <f>INDEX(kommuner!C:C,MATCH(_xlfn.NUMBERVALUE(A36),kommuner!B:B,0))</f>
        <v>3001</v>
      </c>
      <c r="C36" s="111" t="s">
        <v>127</v>
      </c>
      <c r="D36" s="111" t="s">
        <v>127</v>
      </c>
      <c r="E36" s="111" t="s">
        <v>123</v>
      </c>
      <c r="F36" s="111" t="s">
        <v>185</v>
      </c>
      <c r="G36" s="111" t="s">
        <v>186</v>
      </c>
      <c r="H36" s="111" t="s">
        <v>185</v>
      </c>
      <c r="I36" s="111" t="s">
        <v>186</v>
      </c>
      <c r="J36" t="str">
        <f t="shared" si="0"/>
        <v>3001SkogOrganisk jordLauvskogSærs høy</v>
      </c>
      <c r="K36" s="111">
        <v>-1.8997279926091779</v>
      </c>
      <c r="L36" s="111">
        <v>0.92784825435236762</v>
      </c>
      <c r="M36" s="111">
        <v>0.46510463492953991</v>
      </c>
      <c r="N36" s="112">
        <f t="shared" si="1"/>
        <v>-0.50677510332727038</v>
      </c>
    </row>
    <row r="37" spans="1:14" x14ac:dyDescent="0.25">
      <c r="A37" s="111" t="s">
        <v>594</v>
      </c>
      <c r="B37" s="111">
        <f>INDEX(kommuner!C:C,MATCH(_xlfn.NUMBERVALUE(A37),kommuner!B:B,0))</f>
        <v>3001</v>
      </c>
      <c r="C37" s="111" t="s">
        <v>83</v>
      </c>
      <c r="D37" s="111" t="s">
        <v>83</v>
      </c>
      <c r="E37" s="111" t="s">
        <v>126</v>
      </c>
      <c r="F37" s="111" t="s">
        <v>139</v>
      </c>
      <c r="G37" s="111" t="s">
        <v>139</v>
      </c>
      <c r="H37" s="111" t="s">
        <v>139</v>
      </c>
      <c r="I37" s="111" t="s">
        <v>139</v>
      </c>
      <c r="J37" t="str">
        <f t="shared" si="0"/>
        <v>3001Utbygd arealMineraljord</v>
      </c>
      <c r="K37" s="111">
        <v>1.3171254023576049</v>
      </c>
      <c r="L37" s="111">
        <v>0</v>
      </c>
      <c r="M37" s="111">
        <v>1.303047089454229E-2</v>
      </c>
      <c r="N37" s="112">
        <f t="shared" si="1"/>
        <v>1.3301558732521472</v>
      </c>
    </row>
    <row r="38" spans="1:14" x14ac:dyDescent="0.25">
      <c r="A38" s="111" t="s">
        <v>594</v>
      </c>
      <c r="B38" s="111">
        <f>INDEX(kommuner!C:C,MATCH(_xlfn.NUMBERVALUE(A38),kommuner!B:B,0))</f>
        <v>3001</v>
      </c>
      <c r="C38" s="111" t="s">
        <v>83</v>
      </c>
      <c r="D38" s="111" t="s">
        <v>83</v>
      </c>
      <c r="E38" s="111" t="s">
        <v>123</v>
      </c>
      <c r="F38" s="111" t="s">
        <v>139</v>
      </c>
      <c r="G38" s="111" t="s">
        <v>139</v>
      </c>
      <c r="H38" s="111" t="s">
        <v>139</v>
      </c>
      <c r="I38" s="111" t="s">
        <v>139</v>
      </c>
      <c r="J38" t="str">
        <f t="shared" si="0"/>
        <v>3001Utbygd arealOrganisk jord</v>
      </c>
      <c r="K38" s="111">
        <v>29.011421395201612</v>
      </c>
      <c r="L38" s="111">
        <v>0</v>
      </c>
      <c r="M38" s="111">
        <v>1.303047089454229E-2</v>
      </c>
      <c r="N38" s="112">
        <f t="shared" si="1"/>
        <v>29.024451866096154</v>
      </c>
    </row>
    <row r="39" spans="1:14" x14ac:dyDescent="0.25">
      <c r="A39" s="111" t="s">
        <v>594</v>
      </c>
      <c r="B39" s="111">
        <f>INDEX(kommuner!C:C,MATCH(_xlfn.NUMBERVALUE(A39),kommuner!B:B,0))</f>
        <v>3001</v>
      </c>
      <c r="C39" s="111" t="s">
        <v>181</v>
      </c>
      <c r="D39" s="111" t="s">
        <v>181</v>
      </c>
      <c r="E39" s="111" t="s">
        <v>123</v>
      </c>
      <c r="F39" s="111" t="s">
        <v>139</v>
      </c>
      <c r="G39" s="111" t="s">
        <v>139</v>
      </c>
      <c r="H39" s="111" t="s">
        <v>139</v>
      </c>
      <c r="I39" s="111" t="s">
        <v>139</v>
      </c>
      <c r="J39" t="str">
        <f t="shared" si="0"/>
        <v>3001Vann og myrOrganisk jord</v>
      </c>
      <c r="K39" s="111">
        <v>-0.20040009744654491</v>
      </c>
      <c r="L39" s="111">
        <v>0</v>
      </c>
      <c r="M39" s="111">
        <v>0</v>
      </c>
      <c r="N39" s="112">
        <f t="shared" si="1"/>
        <v>-0.20040009744654491</v>
      </c>
    </row>
    <row r="40" spans="1:14" x14ac:dyDescent="0.25">
      <c r="A40" s="111" t="s">
        <v>595</v>
      </c>
      <c r="B40" s="111">
        <f>INDEX(kommuner!C:C,MATCH(_xlfn.NUMBERVALUE(A40),kommuner!B:B,0))</f>
        <v>3002</v>
      </c>
      <c r="C40" s="111" t="s">
        <v>82</v>
      </c>
      <c r="D40" s="111" t="s">
        <v>82</v>
      </c>
      <c r="E40" s="111" t="s">
        <v>126</v>
      </c>
      <c r="F40" s="111" t="s">
        <v>139</v>
      </c>
      <c r="G40" s="111" t="s">
        <v>139</v>
      </c>
      <c r="H40" s="111" t="s">
        <v>139</v>
      </c>
      <c r="I40" s="111" t="s">
        <v>139</v>
      </c>
      <c r="J40" t="str">
        <f t="shared" si="0"/>
        <v>3002Annen utmarkMineraljord</v>
      </c>
      <c r="K40" s="111">
        <v>-7.4178314529761202E-2</v>
      </c>
      <c r="L40" s="111">
        <v>0</v>
      </c>
      <c r="M40" s="111">
        <v>0</v>
      </c>
      <c r="N40" s="112">
        <f t="shared" si="1"/>
        <v>-7.4178314529761202E-2</v>
      </c>
    </row>
    <row r="41" spans="1:14" x14ac:dyDescent="0.25">
      <c r="A41" s="111" t="s">
        <v>595</v>
      </c>
      <c r="B41" s="111">
        <f>INDEX(kommuner!C:C,MATCH(_xlfn.NUMBERVALUE(A41),kommuner!B:B,0))</f>
        <v>3002</v>
      </c>
      <c r="C41" s="111" t="s">
        <v>121</v>
      </c>
      <c r="D41" s="111" t="s">
        <v>121</v>
      </c>
      <c r="E41" s="111" t="s">
        <v>126</v>
      </c>
      <c r="F41" s="111" t="s">
        <v>139</v>
      </c>
      <c r="G41" s="111" t="s">
        <v>139</v>
      </c>
      <c r="H41" s="111" t="s">
        <v>139</v>
      </c>
      <c r="I41" s="111" t="s">
        <v>139</v>
      </c>
      <c r="J41" t="str">
        <f t="shared" si="0"/>
        <v>3002BeiteMineraljord</v>
      </c>
      <c r="K41" s="111">
        <v>-0.96338340838695502</v>
      </c>
      <c r="L41" s="111">
        <v>0</v>
      </c>
      <c r="M41" s="111">
        <v>1.2448711246839999E-7</v>
      </c>
      <c r="N41" s="112">
        <f t="shared" si="1"/>
        <v>-0.96338328389984251</v>
      </c>
    </row>
    <row r="42" spans="1:14" x14ac:dyDescent="0.25">
      <c r="A42" s="111" t="s">
        <v>595</v>
      </c>
      <c r="B42" s="111">
        <f>INDEX(kommuner!C:C,MATCH(_xlfn.NUMBERVALUE(A42),kommuner!B:B,0))</f>
        <v>3002</v>
      </c>
      <c r="C42" s="111" t="s">
        <v>121</v>
      </c>
      <c r="D42" s="111" t="s">
        <v>121</v>
      </c>
      <c r="E42" s="111" t="s">
        <v>123</v>
      </c>
      <c r="F42" s="111" t="s">
        <v>139</v>
      </c>
      <c r="G42" s="111" t="s">
        <v>139</v>
      </c>
      <c r="H42" s="111" t="s">
        <v>139</v>
      </c>
      <c r="I42" s="111" t="s">
        <v>139</v>
      </c>
      <c r="J42" t="str">
        <f t="shared" si="0"/>
        <v>3002BeiteOrganisk jord</v>
      </c>
      <c r="K42" s="111">
        <v>12.077525935985037</v>
      </c>
      <c r="L42" s="111">
        <v>1.6412500000000001</v>
      </c>
      <c r="M42" s="111">
        <v>0</v>
      </c>
      <c r="N42" s="112">
        <f t="shared" si="1"/>
        <v>13.718775935985036</v>
      </c>
    </row>
    <row r="43" spans="1:14" x14ac:dyDescent="0.25">
      <c r="A43" s="111" t="s">
        <v>595</v>
      </c>
      <c r="B43" s="111">
        <f>INDEX(kommuner!C:C,MATCH(_xlfn.NUMBERVALUE(A43),kommuner!B:B,0))</f>
        <v>3002</v>
      </c>
      <c r="C43" s="111" t="s">
        <v>84</v>
      </c>
      <c r="D43" s="111" t="s">
        <v>84</v>
      </c>
      <c r="E43" s="111" t="s">
        <v>126</v>
      </c>
      <c r="F43" s="111" t="s">
        <v>139</v>
      </c>
      <c r="G43" s="111" t="s">
        <v>139</v>
      </c>
      <c r="H43" s="111" t="s">
        <v>139</v>
      </c>
      <c r="I43" s="111" t="s">
        <v>139</v>
      </c>
      <c r="J43" t="str">
        <f t="shared" si="0"/>
        <v>3002Dyrket markMineraljord</v>
      </c>
      <c r="K43" s="111">
        <v>-0.27932722351993444</v>
      </c>
      <c r="L43" s="111">
        <v>0</v>
      </c>
      <c r="M43" s="111">
        <v>0</v>
      </c>
      <c r="N43" s="112">
        <f t="shared" si="1"/>
        <v>-0.27932722351993444</v>
      </c>
    </row>
    <row r="44" spans="1:14" x14ac:dyDescent="0.25">
      <c r="A44" s="111" t="s">
        <v>595</v>
      </c>
      <c r="B44" s="111">
        <f>INDEX(kommuner!C:C,MATCH(_xlfn.NUMBERVALUE(A44),kommuner!B:B,0))</f>
        <v>3002</v>
      </c>
      <c r="C44" s="111" t="s">
        <v>84</v>
      </c>
      <c r="D44" s="111" t="s">
        <v>84</v>
      </c>
      <c r="E44" s="111" t="s">
        <v>123</v>
      </c>
      <c r="F44" s="111" t="s">
        <v>139</v>
      </c>
      <c r="G44" s="111" t="s">
        <v>139</v>
      </c>
      <c r="H44" s="111" t="s">
        <v>139</v>
      </c>
      <c r="I44" s="111" t="s">
        <v>139</v>
      </c>
      <c r="J44" t="str">
        <f t="shared" si="0"/>
        <v>3002Dyrket markOrganisk jord</v>
      </c>
      <c r="K44" s="111">
        <v>28.726149366675592</v>
      </c>
      <c r="L44" s="111">
        <v>1.45625</v>
      </c>
      <c r="M44" s="111">
        <v>0</v>
      </c>
      <c r="N44" s="112">
        <f t="shared" si="1"/>
        <v>30.182399366675593</v>
      </c>
    </row>
    <row r="45" spans="1:14" x14ac:dyDescent="0.25">
      <c r="A45" s="111" t="s">
        <v>595</v>
      </c>
      <c r="B45" s="111">
        <f>INDEX(kommuner!C:C,MATCH(_xlfn.NUMBERVALUE(A45),kommuner!B:B,0))</f>
        <v>3002</v>
      </c>
      <c r="C45" s="111" t="s">
        <v>127</v>
      </c>
      <c r="D45" s="111" t="s">
        <v>127</v>
      </c>
      <c r="E45" s="111" t="s">
        <v>126</v>
      </c>
      <c r="F45" s="111" t="s">
        <v>172</v>
      </c>
      <c r="G45" s="111" t="s">
        <v>180</v>
      </c>
      <c r="H45" s="111" t="s">
        <v>172</v>
      </c>
      <c r="I45" s="111" t="s">
        <v>180</v>
      </c>
      <c r="J45" t="str">
        <f t="shared" si="0"/>
        <v>3002SkogMineraljordBarskogHøy</v>
      </c>
      <c r="K45" s="111">
        <v>-4.6162156760364166</v>
      </c>
      <c r="L45" s="111">
        <v>0.85306406685236758</v>
      </c>
      <c r="M45" s="111">
        <v>6.4056614999681585E-2</v>
      </c>
      <c r="N45" s="112">
        <f t="shared" si="1"/>
        <v>-3.6990949941843674</v>
      </c>
    </row>
    <row r="46" spans="1:14" x14ac:dyDescent="0.25">
      <c r="A46" s="111" t="s">
        <v>595</v>
      </c>
      <c r="B46" s="111">
        <f>INDEX(kommuner!C:C,MATCH(_xlfn.NUMBERVALUE(A46),kommuner!B:B,0))</f>
        <v>3002</v>
      </c>
      <c r="C46" s="111" t="s">
        <v>127</v>
      </c>
      <c r="D46" s="111" t="s">
        <v>127</v>
      </c>
      <c r="E46" s="111" t="s">
        <v>126</v>
      </c>
      <c r="F46" s="111" t="s">
        <v>172</v>
      </c>
      <c r="G46" s="111" t="s">
        <v>167</v>
      </c>
      <c r="H46" s="111" t="s">
        <v>172</v>
      </c>
      <c r="I46" s="111" t="s">
        <v>167</v>
      </c>
      <c r="J46" t="str">
        <f t="shared" si="0"/>
        <v>3002SkogMineraljordBarskogImpediment</v>
      </c>
      <c r="K46" s="111">
        <v>-1.3727794028153204</v>
      </c>
      <c r="L46" s="111">
        <v>0.85306406685236758</v>
      </c>
      <c r="M46" s="111">
        <v>6.3979989500968365E-2</v>
      </c>
      <c r="N46" s="112">
        <f t="shared" si="1"/>
        <v>-0.45573534646198444</v>
      </c>
    </row>
    <row r="47" spans="1:14" x14ac:dyDescent="0.25">
      <c r="A47" s="111" t="s">
        <v>595</v>
      </c>
      <c r="B47" s="111">
        <f>INDEX(kommuner!C:C,MATCH(_xlfn.NUMBERVALUE(A47),kommuner!B:B,0))</f>
        <v>3002</v>
      </c>
      <c r="C47" s="111" t="s">
        <v>127</v>
      </c>
      <c r="D47" s="111" t="s">
        <v>127</v>
      </c>
      <c r="E47" s="111" t="s">
        <v>126</v>
      </c>
      <c r="F47" s="111" t="s">
        <v>172</v>
      </c>
      <c r="G47" s="111" t="s">
        <v>190</v>
      </c>
      <c r="H47" s="111" t="s">
        <v>172</v>
      </c>
      <c r="I47" s="111" t="s">
        <v>190</v>
      </c>
      <c r="J47" t="str">
        <f t="shared" si="0"/>
        <v>3002SkogMineraljordBarskogLav</v>
      </c>
      <c r="K47" s="111">
        <v>-4.2147477563561999</v>
      </c>
      <c r="L47" s="111">
        <v>0.85306406685236758</v>
      </c>
      <c r="M47" s="111">
        <v>6.3979989500968365E-2</v>
      </c>
      <c r="N47" s="112">
        <f t="shared" si="1"/>
        <v>-3.2977037000028639</v>
      </c>
    </row>
    <row r="48" spans="1:14" x14ac:dyDescent="0.25">
      <c r="A48" s="111" t="s">
        <v>595</v>
      </c>
      <c r="B48" s="111">
        <f>INDEX(kommuner!C:C,MATCH(_xlfn.NUMBERVALUE(A48),kommuner!B:B,0))</f>
        <v>3002</v>
      </c>
      <c r="C48" s="111" t="s">
        <v>127</v>
      </c>
      <c r="D48" s="111" t="s">
        <v>127</v>
      </c>
      <c r="E48" s="111" t="s">
        <v>126</v>
      </c>
      <c r="F48" s="111" t="s">
        <v>172</v>
      </c>
      <c r="G48" s="111" t="s">
        <v>173</v>
      </c>
      <c r="H48" s="111" t="s">
        <v>172</v>
      </c>
      <c r="I48" s="111" t="s">
        <v>173</v>
      </c>
      <c r="J48" t="str">
        <f t="shared" si="0"/>
        <v>3002SkogMineraljordBarskogMiddels</v>
      </c>
      <c r="K48" s="111">
        <v>-4.0260508329268543</v>
      </c>
      <c r="L48" s="111">
        <v>0.85306406685236758</v>
      </c>
      <c r="M48" s="111">
        <v>6.4056614999681585E-2</v>
      </c>
      <c r="N48" s="112">
        <f t="shared" si="1"/>
        <v>-3.1089301510748051</v>
      </c>
    </row>
    <row r="49" spans="1:14" x14ac:dyDescent="0.25">
      <c r="A49" s="111" t="s">
        <v>595</v>
      </c>
      <c r="B49" s="111">
        <f>INDEX(kommuner!C:C,MATCH(_xlfn.NUMBERVALUE(A49),kommuner!B:B,0))</f>
        <v>3002</v>
      </c>
      <c r="C49" s="111" t="s">
        <v>127</v>
      </c>
      <c r="D49" s="111" t="s">
        <v>127</v>
      </c>
      <c r="E49" s="111" t="s">
        <v>126</v>
      </c>
      <c r="F49" s="111" t="s">
        <v>172</v>
      </c>
      <c r="G49" s="111" t="s">
        <v>186</v>
      </c>
      <c r="H49" s="111" t="s">
        <v>172</v>
      </c>
      <c r="I49" s="111" t="s">
        <v>186</v>
      </c>
      <c r="J49" t="str">
        <f t="shared" si="0"/>
        <v>3002SkogMineraljordBarskogSærs høy</v>
      </c>
      <c r="K49" s="111">
        <v>0.12072674540874306</v>
      </c>
      <c r="L49" s="111">
        <v>0.85306406685236758</v>
      </c>
      <c r="M49" s="111">
        <v>6.4056614999681585E-2</v>
      </c>
      <c r="N49" s="112">
        <f t="shared" si="1"/>
        <v>1.0378474272607923</v>
      </c>
    </row>
    <row r="50" spans="1:14" x14ac:dyDescent="0.25">
      <c r="A50" s="111" t="s">
        <v>595</v>
      </c>
      <c r="B50" s="111">
        <f>INDEX(kommuner!C:C,MATCH(_xlfn.NUMBERVALUE(A50),kommuner!B:B,0))</f>
        <v>3002</v>
      </c>
      <c r="C50" s="111" t="s">
        <v>127</v>
      </c>
      <c r="D50" s="111" t="s">
        <v>127</v>
      </c>
      <c r="E50" s="111" t="s">
        <v>126</v>
      </c>
      <c r="F50" s="111" t="s">
        <v>179</v>
      </c>
      <c r="G50" s="111" t="s">
        <v>180</v>
      </c>
      <c r="H50" s="111" t="s">
        <v>179</v>
      </c>
      <c r="I50" s="111" t="s">
        <v>180</v>
      </c>
      <c r="J50" t="str">
        <f t="shared" si="0"/>
        <v>3002SkogMineraljordBlandingsskogHøy</v>
      </c>
      <c r="K50" s="111">
        <v>-7.1939050909469406</v>
      </c>
      <c r="L50" s="111">
        <v>0.85306406685236758</v>
      </c>
      <c r="M50" s="111">
        <v>6.3979989500968365E-2</v>
      </c>
      <c r="N50" s="112">
        <f t="shared" si="1"/>
        <v>-6.2768610345936047</v>
      </c>
    </row>
    <row r="51" spans="1:14" x14ac:dyDescent="0.25">
      <c r="A51" s="111" t="s">
        <v>595</v>
      </c>
      <c r="B51" s="111">
        <f>INDEX(kommuner!C:C,MATCH(_xlfn.NUMBERVALUE(A51),kommuner!B:B,0))</f>
        <v>3002</v>
      </c>
      <c r="C51" s="111" t="s">
        <v>127</v>
      </c>
      <c r="D51" s="111" t="s">
        <v>127</v>
      </c>
      <c r="E51" s="111" t="s">
        <v>126</v>
      </c>
      <c r="F51" s="111" t="s">
        <v>179</v>
      </c>
      <c r="G51" s="111" t="s">
        <v>167</v>
      </c>
      <c r="H51" s="111" t="s">
        <v>179</v>
      </c>
      <c r="I51" s="111" t="s">
        <v>167</v>
      </c>
      <c r="J51" t="str">
        <f t="shared" si="0"/>
        <v>3002SkogMineraljordBlandingsskogImpediment</v>
      </c>
      <c r="K51" s="111">
        <v>-1.6598037998579707</v>
      </c>
      <c r="L51" s="111">
        <v>0.85306406685236758</v>
      </c>
      <c r="M51" s="111">
        <v>6.3979989500968365E-2</v>
      </c>
      <c r="N51" s="112">
        <f t="shared" si="1"/>
        <v>-0.7427597435046347</v>
      </c>
    </row>
    <row r="52" spans="1:14" x14ac:dyDescent="0.25">
      <c r="A52" s="111" t="s">
        <v>595</v>
      </c>
      <c r="B52" s="111">
        <f>INDEX(kommuner!C:C,MATCH(_xlfn.NUMBERVALUE(A52),kommuner!B:B,0))</f>
        <v>3002</v>
      </c>
      <c r="C52" s="111" t="s">
        <v>127</v>
      </c>
      <c r="D52" s="111" t="s">
        <v>127</v>
      </c>
      <c r="E52" s="111" t="s">
        <v>126</v>
      </c>
      <c r="F52" s="111" t="s">
        <v>179</v>
      </c>
      <c r="G52" s="111" t="s">
        <v>190</v>
      </c>
      <c r="H52" s="111" t="s">
        <v>179</v>
      </c>
      <c r="I52" s="111" t="s">
        <v>190</v>
      </c>
      <c r="J52" t="str">
        <f t="shared" si="0"/>
        <v>3002SkogMineraljordBlandingsskogLav</v>
      </c>
      <c r="K52" s="111">
        <v>-2.5588434197694254</v>
      </c>
      <c r="L52" s="111">
        <v>0.85306406685236758</v>
      </c>
      <c r="M52" s="111">
        <v>6.3979989500968365E-2</v>
      </c>
      <c r="N52" s="112">
        <f t="shared" si="1"/>
        <v>-1.6417993634160897</v>
      </c>
    </row>
    <row r="53" spans="1:14" x14ac:dyDescent="0.25">
      <c r="A53" s="111" t="s">
        <v>595</v>
      </c>
      <c r="B53" s="111">
        <f>INDEX(kommuner!C:C,MATCH(_xlfn.NUMBERVALUE(A53),kommuner!B:B,0))</f>
        <v>3002</v>
      </c>
      <c r="C53" s="111" t="s">
        <v>127</v>
      </c>
      <c r="D53" s="111" t="s">
        <v>127</v>
      </c>
      <c r="E53" s="111" t="s">
        <v>126</v>
      </c>
      <c r="F53" s="111" t="s">
        <v>179</v>
      </c>
      <c r="G53" s="111" t="s">
        <v>173</v>
      </c>
      <c r="H53" s="111" t="s">
        <v>179</v>
      </c>
      <c r="I53" s="111" t="s">
        <v>173</v>
      </c>
      <c r="J53" t="str">
        <f t="shared" si="0"/>
        <v>3002SkogMineraljordBlandingsskogMiddels</v>
      </c>
      <c r="K53" s="111">
        <v>-3.8687729546762566</v>
      </c>
      <c r="L53" s="111">
        <v>0.85306406685236758</v>
      </c>
      <c r="M53" s="111">
        <v>6.3979989500968365E-2</v>
      </c>
      <c r="N53" s="112">
        <f t="shared" si="1"/>
        <v>-2.9517288983229206</v>
      </c>
    </row>
    <row r="54" spans="1:14" x14ac:dyDescent="0.25">
      <c r="A54" s="111" t="s">
        <v>595</v>
      </c>
      <c r="B54" s="111">
        <f>INDEX(kommuner!C:C,MATCH(_xlfn.NUMBERVALUE(A54),kommuner!B:B,0))</f>
        <v>3002</v>
      </c>
      <c r="C54" s="111" t="s">
        <v>127</v>
      </c>
      <c r="D54" s="111" t="s">
        <v>127</v>
      </c>
      <c r="E54" s="111" t="s">
        <v>126</v>
      </c>
      <c r="F54" s="111" t="s">
        <v>179</v>
      </c>
      <c r="G54" s="111" t="s">
        <v>186</v>
      </c>
      <c r="H54" s="111" t="s">
        <v>179</v>
      </c>
      <c r="I54" s="111" t="s">
        <v>186</v>
      </c>
      <c r="J54" t="str">
        <f t="shared" si="0"/>
        <v>3002SkogMineraljordBlandingsskogSærs høy</v>
      </c>
      <c r="K54" s="111">
        <v>-2.9395925245326562</v>
      </c>
      <c r="L54" s="111">
        <v>0.85306406685236758</v>
      </c>
      <c r="M54" s="111">
        <v>6.3979989500968365E-2</v>
      </c>
      <c r="N54" s="112">
        <f t="shared" si="1"/>
        <v>-2.0225484681793202</v>
      </c>
    </row>
    <row r="55" spans="1:14" x14ac:dyDescent="0.25">
      <c r="A55" s="111" t="s">
        <v>595</v>
      </c>
      <c r="B55" s="111">
        <f>INDEX(kommuner!C:C,MATCH(_xlfn.NUMBERVALUE(A55),kommuner!B:B,0))</f>
        <v>3002</v>
      </c>
      <c r="C55" s="111" t="s">
        <v>127</v>
      </c>
      <c r="D55" s="111" t="s">
        <v>127</v>
      </c>
      <c r="E55" s="111" t="s">
        <v>126</v>
      </c>
      <c r="F55" s="111" t="s">
        <v>185</v>
      </c>
      <c r="G55" s="111" t="s">
        <v>180</v>
      </c>
      <c r="H55" s="111" t="s">
        <v>185</v>
      </c>
      <c r="I55" s="111" t="s">
        <v>180</v>
      </c>
      <c r="J55" t="str">
        <f t="shared" si="0"/>
        <v>3002SkogMineraljordLauvskogHøy</v>
      </c>
      <c r="K55" s="111">
        <v>-3.3269846154961789</v>
      </c>
      <c r="L55" s="111">
        <v>0.85306406685236758</v>
      </c>
      <c r="M55" s="111">
        <v>6.3979989500968365E-2</v>
      </c>
      <c r="N55" s="112">
        <f t="shared" si="1"/>
        <v>-2.4099405591428429</v>
      </c>
    </row>
    <row r="56" spans="1:14" x14ac:dyDescent="0.25">
      <c r="A56" s="111" t="s">
        <v>595</v>
      </c>
      <c r="B56" s="111">
        <f>INDEX(kommuner!C:C,MATCH(_xlfn.NUMBERVALUE(A56),kommuner!B:B,0))</f>
        <v>3002</v>
      </c>
      <c r="C56" s="111" t="s">
        <v>127</v>
      </c>
      <c r="D56" s="111" t="s">
        <v>127</v>
      </c>
      <c r="E56" s="111" t="s">
        <v>126</v>
      </c>
      <c r="F56" s="111" t="s">
        <v>185</v>
      </c>
      <c r="G56" s="111" t="s">
        <v>167</v>
      </c>
      <c r="H56" s="111" t="s">
        <v>185</v>
      </c>
      <c r="I56" s="111" t="s">
        <v>167</v>
      </c>
      <c r="J56" t="str">
        <f t="shared" si="0"/>
        <v>3002SkogMineraljordLauvskogImpediment</v>
      </c>
      <c r="K56" s="111">
        <v>-0.65286816124680003</v>
      </c>
      <c r="L56" s="111">
        <v>0.85306406685236758</v>
      </c>
      <c r="M56" s="111">
        <v>6.3979989500968365E-2</v>
      </c>
      <c r="N56" s="112">
        <f t="shared" si="1"/>
        <v>0.26417589510653594</v>
      </c>
    </row>
    <row r="57" spans="1:14" x14ac:dyDescent="0.25">
      <c r="A57" s="111" t="s">
        <v>595</v>
      </c>
      <c r="B57" s="111">
        <f>INDEX(kommuner!C:C,MATCH(_xlfn.NUMBERVALUE(A57),kommuner!B:B,0))</f>
        <v>3002</v>
      </c>
      <c r="C57" s="111" t="s">
        <v>127</v>
      </c>
      <c r="D57" s="111" t="s">
        <v>127</v>
      </c>
      <c r="E57" s="111" t="s">
        <v>126</v>
      </c>
      <c r="F57" s="111" t="s">
        <v>185</v>
      </c>
      <c r="G57" s="111" t="s">
        <v>190</v>
      </c>
      <c r="H57" s="111" t="s">
        <v>185</v>
      </c>
      <c r="I57" s="111" t="s">
        <v>190</v>
      </c>
      <c r="J57" t="str">
        <f t="shared" si="0"/>
        <v>3002SkogMineraljordLauvskogLav</v>
      </c>
      <c r="K57" s="111">
        <v>-8.9748170935426599E-2</v>
      </c>
      <c r="L57" s="111">
        <v>0.85306406685236758</v>
      </c>
      <c r="M57" s="111">
        <v>6.3979989500968365E-2</v>
      </c>
      <c r="N57" s="112">
        <f t="shared" si="1"/>
        <v>0.82729588541790933</v>
      </c>
    </row>
    <row r="58" spans="1:14" x14ac:dyDescent="0.25">
      <c r="A58" s="111" t="s">
        <v>595</v>
      </c>
      <c r="B58" s="111">
        <f>INDEX(kommuner!C:C,MATCH(_xlfn.NUMBERVALUE(A58),kommuner!B:B,0))</f>
        <v>3002</v>
      </c>
      <c r="C58" s="111" t="s">
        <v>127</v>
      </c>
      <c r="D58" s="111" t="s">
        <v>127</v>
      </c>
      <c r="E58" s="111" t="s">
        <v>126</v>
      </c>
      <c r="F58" s="111" t="s">
        <v>185</v>
      </c>
      <c r="G58" s="111" t="s">
        <v>173</v>
      </c>
      <c r="H58" s="111" t="s">
        <v>185</v>
      </c>
      <c r="I58" s="111" t="s">
        <v>173</v>
      </c>
      <c r="J58" t="str">
        <f t="shared" si="0"/>
        <v>3002SkogMineraljordLauvskogMiddels</v>
      </c>
      <c r="K58" s="111">
        <v>-1.7789409505847176</v>
      </c>
      <c r="L58" s="111">
        <v>0.85306406685236758</v>
      </c>
      <c r="M58" s="111">
        <v>6.3979989500968365E-2</v>
      </c>
      <c r="N58" s="112">
        <f t="shared" si="1"/>
        <v>-0.86189689423138161</v>
      </c>
    </row>
    <row r="59" spans="1:14" x14ac:dyDescent="0.25">
      <c r="A59" s="111" t="s">
        <v>595</v>
      </c>
      <c r="B59" s="111">
        <f>INDEX(kommuner!C:C,MATCH(_xlfn.NUMBERVALUE(A59),kommuner!B:B,0))</f>
        <v>3002</v>
      </c>
      <c r="C59" s="111" t="s">
        <v>127</v>
      </c>
      <c r="D59" s="111" t="s">
        <v>127</v>
      </c>
      <c r="E59" s="111" t="s">
        <v>126</v>
      </c>
      <c r="F59" s="111" t="s">
        <v>185</v>
      </c>
      <c r="G59" s="111" t="s">
        <v>186</v>
      </c>
      <c r="H59" s="111" t="s">
        <v>185</v>
      </c>
      <c r="I59" s="111" t="s">
        <v>186</v>
      </c>
      <c r="J59" t="str">
        <f t="shared" si="0"/>
        <v>3002SkogMineraljordLauvskogSærs høy</v>
      </c>
      <c r="K59" s="111">
        <v>-3.6560473259425113</v>
      </c>
      <c r="L59" s="111">
        <v>0.85306406685236758</v>
      </c>
      <c r="M59" s="111">
        <v>6.3979989500968365E-2</v>
      </c>
      <c r="N59" s="112">
        <f t="shared" si="1"/>
        <v>-2.7390032695891753</v>
      </c>
    </row>
    <row r="60" spans="1:14" x14ac:dyDescent="0.25">
      <c r="A60" s="111" t="s">
        <v>595</v>
      </c>
      <c r="B60" s="111">
        <f>INDEX(kommuner!C:C,MATCH(_xlfn.NUMBERVALUE(A60),kommuner!B:B,0))</f>
        <v>3002</v>
      </c>
      <c r="C60" s="111" t="s">
        <v>127</v>
      </c>
      <c r="D60" s="111" t="s">
        <v>127</v>
      </c>
      <c r="E60" s="111" t="s">
        <v>123</v>
      </c>
      <c r="F60" s="111" t="s">
        <v>172</v>
      </c>
      <c r="G60" s="111" t="s">
        <v>180</v>
      </c>
      <c r="H60" s="111" t="s">
        <v>172</v>
      </c>
      <c r="I60" s="111" t="s">
        <v>180</v>
      </c>
      <c r="J60" t="str">
        <f t="shared" si="0"/>
        <v>3002SkogOrganisk jordBarskogHøy</v>
      </c>
      <c r="K60" s="111">
        <v>-2.5184559031994138</v>
      </c>
      <c r="L60" s="111">
        <v>0.92784825435236762</v>
      </c>
      <c r="M60" s="111">
        <v>0.46518126042825314</v>
      </c>
      <c r="N60" s="112">
        <f t="shared" si="1"/>
        <v>-1.1254263884187932</v>
      </c>
    </row>
    <row r="61" spans="1:14" x14ac:dyDescent="0.25">
      <c r="A61" s="111" t="s">
        <v>595</v>
      </c>
      <c r="B61" s="111">
        <f>INDEX(kommuner!C:C,MATCH(_xlfn.NUMBERVALUE(A61),kommuner!B:B,0))</f>
        <v>3002</v>
      </c>
      <c r="C61" s="111" t="s">
        <v>127</v>
      </c>
      <c r="D61" s="111" t="s">
        <v>127</v>
      </c>
      <c r="E61" s="111" t="s">
        <v>123</v>
      </c>
      <c r="F61" s="111" t="s">
        <v>172</v>
      </c>
      <c r="G61" s="111" t="s">
        <v>167</v>
      </c>
      <c r="H61" s="111" t="s">
        <v>172</v>
      </c>
      <c r="I61" s="111" t="s">
        <v>167</v>
      </c>
      <c r="J61" t="str">
        <f t="shared" si="0"/>
        <v>3002SkogOrganisk jordBarskogImpediment</v>
      </c>
      <c r="K61" s="111">
        <v>-0.13011741963904588</v>
      </c>
      <c r="L61" s="111">
        <v>0.92784825435236762</v>
      </c>
      <c r="M61" s="111">
        <v>0.46510463492953991</v>
      </c>
      <c r="N61" s="112">
        <f t="shared" si="1"/>
        <v>1.2628354696428616</v>
      </c>
    </row>
    <row r="62" spans="1:14" x14ac:dyDescent="0.25">
      <c r="A62" s="111" t="s">
        <v>595</v>
      </c>
      <c r="B62" s="111">
        <f>INDEX(kommuner!C:C,MATCH(_xlfn.NUMBERVALUE(A62),kommuner!B:B,0))</f>
        <v>3002</v>
      </c>
      <c r="C62" s="111" t="s">
        <v>127</v>
      </c>
      <c r="D62" s="111" t="s">
        <v>127</v>
      </c>
      <c r="E62" s="111" t="s">
        <v>123</v>
      </c>
      <c r="F62" s="111" t="s">
        <v>172</v>
      </c>
      <c r="G62" s="111" t="s">
        <v>190</v>
      </c>
      <c r="H62" s="111" t="s">
        <v>172</v>
      </c>
      <c r="I62" s="111" t="s">
        <v>190</v>
      </c>
      <c r="J62" t="str">
        <f t="shared" si="0"/>
        <v>3002SkogOrganisk jordBarskogLav</v>
      </c>
      <c r="K62" s="111">
        <v>-0.50666953101693391</v>
      </c>
      <c r="L62" s="111">
        <v>0.92784825435236762</v>
      </c>
      <c r="M62" s="111">
        <v>0.46510463492953991</v>
      </c>
      <c r="N62" s="112">
        <f t="shared" si="1"/>
        <v>0.88628335826497362</v>
      </c>
    </row>
    <row r="63" spans="1:14" x14ac:dyDescent="0.25">
      <c r="A63" s="111" t="s">
        <v>595</v>
      </c>
      <c r="B63" s="111">
        <f>INDEX(kommuner!C:C,MATCH(_xlfn.NUMBERVALUE(A63),kommuner!B:B,0))</f>
        <v>3002</v>
      </c>
      <c r="C63" s="111" t="s">
        <v>127</v>
      </c>
      <c r="D63" s="111" t="s">
        <v>127</v>
      </c>
      <c r="E63" s="111" t="s">
        <v>123</v>
      </c>
      <c r="F63" s="111" t="s">
        <v>172</v>
      </c>
      <c r="G63" s="111" t="s">
        <v>173</v>
      </c>
      <c r="H63" s="111" t="s">
        <v>172</v>
      </c>
      <c r="I63" s="111" t="s">
        <v>173</v>
      </c>
      <c r="J63" t="str">
        <f t="shared" si="0"/>
        <v>3002SkogOrganisk jordBarskogMiddels</v>
      </c>
      <c r="K63" s="111">
        <v>-1.5571490961494638</v>
      </c>
      <c r="L63" s="111">
        <v>0.92784825435236762</v>
      </c>
      <c r="M63" s="111">
        <v>0.46518126042825314</v>
      </c>
      <c r="N63" s="112">
        <f t="shared" si="1"/>
        <v>-0.16411958136884308</v>
      </c>
    </row>
    <row r="64" spans="1:14" x14ac:dyDescent="0.25">
      <c r="A64" s="111" t="s">
        <v>595</v>
      </c>
      <c r="B64" s="111">
        <f>INDEX(kommuner!C:C,MATCH(_xlfn.NUMBERVALUE(A64),kommuner!B:B,0))</f>
        <v>3002</v>
      </c>
      <c r="C64" s="111" t="s">
        <v>127</v>
      </c>
      <c r="D64" s="111" t="s">
        <v>127</v>
      </c>
      <c r="E64" s="111" t="s">
        <v>123</v>
      </c>
      <c r="F64" s="111" t="s">
        <v>172</v>
      </c>
      <c r="G64" s="111" t="s">
        <v>186</v>
      </c>
      <c r="H64" s="111" t="s">
        <v>172</v>
      </c>
      <c r="I64" s="111" t="s">
        <v>186</v>
      </c>
      <c r="J64" t="str">
        <f t="shared" si="0"/>
        <v>3002SkogOrganisk jordBarskogSærs høy</v>
      </c>
      <c r="K64" s="111">
        <v>2.5548655235722699</v>
      </c>
      <c r="L64" s="111">
        <v>0.92784825435236762</v>
      </c>
      <c r="M64" s="111">
        <v>0.46518126042825314</v>
      </c>
      <c r="N64" s="112">
        <f t="shared" si="1"/>
        <v>3.9478950383528906</v>
      </c>
    </row>
    <row r="65" spans="1:14" x14ac:dyDescent="0.25">
      <c r="A65" s="111" t="s">
        <v>595</v>
      </c>
      <c r="B65" s="111">
        <f>INDEX(kommuner!C:C,MATCH(_xlfn.NUMBERVALUE(A65),kommuner!B:B,0))</f>
        <v>3002</v>
      </c>
      <c r="C65" s="111" t="s">
        <v>127</v>
      </c>
      <c r="D65" s="111" t="s">
        <v>127</v>
      </c>
      <c r="E65" s="111" t="s">
        <v>123</v>
      </c>
      <c r="F65" s="111" t="s">
        <v>179</v>
      </c>
      <c r="G65" s="111" t="s">
        <v>180</v>
      </c>
      <c r="H65" s="111" t="s">
        <v>179</v>
      </c>
      <c r="I65" s="111" t="s">
        <v>180</v>
      </c>
      <c r="J65" t="str">
        <f t="shared" si="0"/>
        <v>3002SkogOrganisk jordBlandingsskogHøy</v>
      </c>
      <c r="K65" s="111">
        <v>-5.5554344456832343</v>
      </c>
      <c r="L65" s="111">
        <v>0.92784825435236762</v>
      </c>
      <c r="M65" s="111">
        <v>0.46510463492953991</v>
      </c>
      <c r="N65" s="112">
        <f t="shared" si="1"/>
        <v>-4.1624815564013264</v>
      </c>
    </row>
    <row r="66" spans="1:14" x14ac:dyDescent="0.25">
      <c r="A66" s="111" t="s">
        <v>595</v>
      </c>
      <c r="B66" s="111">
        <f>INDEX(kommuner!C:C,MATCH(_xlfn.NUMBERVALUE(A66),kommuner!B:B,0))</f>
        <v>3002</v>
      </c>
      <c r="C66" s="111" t="s">
        <v>127</v>
      </c>
      <c r="D66" s="111" t="s">
        <v>127</v>
      </c>
      <c r="E66" s="111" t="s">
        <v>123</v>
      </c>
      <c r="F66" s="111" t="s">
        <v>179</v>
      </c>
      <c r="G66" s="111" t="s">
        <v>167</v>
      </c>
      <c r="H66" s="111" t="s">
        <v>179</v>
      </c>
      <c r="I66" s="111" t="s">
        <v>167</v>
      </c>
      <c r="J66" t="str">
        <f t="shared" si="0"/>
        <v>3002SkogOrganisk jordBlandingsskogImpediment</v>
      </c>
      <c r="K66" s="111">
        <v>-0.28586344175800005</v>
      </c>
      <c r="L66" s="111">
        <v>0.92784825435236762</v>
      </c>
      <c r="M66" s="111">
        <v>0.46510463492953991</v>
      </c>
      <c r="N66" s="112">
        <f t="shared" si="1"/>
        <v>1.1070894475239075</v>
      </c>
    </row>
    <row r="67" spans="1:14" x14ac:dyDescent="0.25">
      <c r="A67" s="111" t="s">
        <v>595</v>
      </c>
      <c r="B67" s="111">
        <f>INDEX(kommuner!C:C,MATCH(_xlfn.NUMBERVALUE(A67),kommuner!B:B,0))</f>
        <v>3002</v>
      </c>
      <c r="C67" s="111" t="s">
        <v>127</v>
      </c>
      <c r="D67" s="111" t="s">
        <v>127</v>
      </c>
      <c r="E67" s="111" t="s">
        <v>123</v>
      </c>
      <c r="F67" s="111" t="s">
        <v>179</v>
      </c>
      <c r="G67" s="111" t="s">
        <v>190</v>
      </c>
      <c r="H67" s="111" t="s">
        <v>179</v>
      </c>
      <c r="I67" s="111" t="s">
        <v>190</v>
      </c>
      <c r="J67" t="str">
        <f t="shared" ref="J67:J130" si="2">B67&amp;C67&amp;E67&amp;IF(C67="Skog",F67&amp;G67,"")</f>
        <v>3002SkogOrganisk jordBlandingsskogLav</v>
      </c>
      <c r="K67" s="111">
        <v>-1.2347339377887629</v>
      </c>
      <c r="L67" s="111">
        <v>0.92784825435236762</v>
      </c>
      <c r="M67" s="111">
        <v>0.46510463492953991</v>
      </c>
      <c r="N67" s="112">
        <f t="shared" ref="N67:N130" si="3">SUM(K67:M67)</f>
        <v>0.15821895149314458</v>
      </c>
    </row>
    <row r="68" spans="1:14" x14ac:dyDescent="0.25">
      <c r="A68" s="111" t="s">
        <v>595</v>
      </c>
      <c r="B68" s="111">
        <f>INDEX(kommuner!C:C,MATCH(_xlfn.NUMBERVALUE(A68),kommuner!B:B,0))</f>
        <v>3002</v>
      </c>
      <c r="C68" s="111" t="s">
        <v>127</v>
      </c>
      <c r="D68" s="111" t="s">
        <v>127</v>
      </c>
      <c r="E68" s="111" t="s">
        <v>123</v>
      </c>
      <c r="F68" s="111" t="s">
        <v>179</v>
      </c>
      <c r="G68" s="111" t="s">
        <v>173</v>
      </c>
      <c r="H68" s="111" t="s">
        <v>179</v>
      </c>
      <c r="I68" s="111" t="s">
        <v>173</v>
      </c>
      <c r="J68" t="str">
        <f t="shared" si="2"/>
        <v>3002SkogOrganisk jordBlandingsskogMiddels</v>
      </c>
      <c r="K68" s="111">
        <v>-2.4239591752717748</v>
      </c>
      <c r="L68" s="111">
        <v>0.92784825435236762</v>
      </c>
      <c r="M68" s="111">
        <v>0.46510463492953991</v>
      </c>
      <c r="N68" s="112">
        <f t="shared" si="3"/>
        <v>-1.0310062859898674</v>
      </c>
    </row>
    <row r="69" spans="1:14" x14ac:dyDescent="0.25">
      <c r="A69" s="111" t="s">
        <v>595</v>
      </c>
      <c r="B69" s="111">
        <f>INDEX(kommuner!C:C,MATCH(_xlfn.NUMBERVALUE(A69),kommuner!B:B,0))</f>
        <v>3002</v>
      </c>
      <c r="C69" s="111" t="s">
        <v>127</v>
      </c>
      <c r="D69" s="111" t="s">
        <v>127</v>
      </c>
      <c r="E69" s="111" t="s">
        <v>123</v>
      </c>
      <c r="F69" s="111" t="s">
        <v>179</v>
      </c>
      <c r="G69" s="111" t="s">
        <v>186</v>
      </c>
      <c r="H69" s="111" t="s">
        <v>179</v>
      </c>
      <c r="I69" s="111" t="s">
        <v>186</v>
      </c>
      <c r="J69" t="str">
        <f t="shared" si="2"/>
        <v>3002SkogOrganisk jordBlandingsskogSærs høy</v>
      </c>
      <c r="K69" s="111">
        <v>-1.5726115302258048</v>
      </c>
      <c r="L69" s="111">
        <v>0.92784825435236762</v>
      </c>
      <c r="M69" s="111">
        <v>0.46510463492953991</v>
      </c>
      <c r="N69" s="112">
        <f t="shared" si="3"/>
        <v>-0.17965864094389727</v>
      </c>
    </row>
    <row r="70" spans="1:14" x14ac:dyDescent="0.25">
      <c r="A70" s="111" t="s">
        <v>595</v>
      </c>
      <c r="B70" s="111">
        <f>INDEX(kommuner!C:C,MATCH(_xlfn.NUMBERVALUE(A70),kommuner!B:B,0))</f>
        <v>3002</v>
      </c>
      <c r="C70" s="111" t="s">
        <v>127</v>
      </c>
      <c r="D70" s="111" t="s">
        <v>127</v>
      </c>
      <c r="E70" s="111" t="s">
        <v>123</v>
      </c>
      <c r="F70" s="111" t="s">
        <v>185</v>
      </c>
      <c r="G70" s="111" t="s">
        <v>180</v>
      </c>
      <c r="H70" s="111" t="s">
        <v>185</v>
      </c>
      <c r="I70" s="111" t="s">
        <v>180</v>
      </c>
      <c r="J70" t="str">
        <f t="shared" si="2"/>
        <v>3002SkogOrganisk jordLauvskogHøy</v>
      </c>
      <c r="K70" s="111">
        <v>-1.9913688882377358</v>
      </c>
      <c r="L70" s="111">
        <v>0.92784825435236762</v>
      </c>
      <c r="M70" s="111">
        <v>0.46510463492953991</v>
      </c>
      <c r="N70" s="112">
        <f t="shared" si="3"/>
        <v>-0.59841599895582831</v>
      </c>
    </row>
    <row r="71" spans="1:14" x14ac:dyDescent="0.25">
      <c r="A71" s="111" t="s">
        <v>595</v>
      </c>
      <c r="B71" s="111">
        <f>INDEX(kommuner!C:C,MATCH(_xlfn.NUMBERVALUE(A71),kommuner!B:B,0))</f>
        <v>3002</v>
      </c>
      <c r="C71" s="111" t="s">
        <v>127</v>
      </c>
      <c r="D71" s="111" t="s">
        <v>127</v>
      </c>
      <c r="E71" s="111" t="s">
        <v>123</v>
      </c>
      <c r="F71" s="111" t="s">
        <v>185</v>
      </c>
      <c r="G71" s="111" t="s">
        <v>167</v>
      </c>
      <c r="H71" s="111" t="s">
        <v>185</v>
      </c>
      <c r="I71" s="111" t="s">
        <v>167</v>
      </c>
      <c r="J71" t="str">
        <f t="shared" si="2"/>
        <v>3002SkogOrganisk jordLauvskogImpediment</v>
      </c>
      <c r="K71" s="111">
        <v>0.35000626494250675</v>
      </c>
      <c r="L71" s="111">
        <v>0.92784825435236762</v>
      </c>
      <c r="M71" s="111">
        <v>0.46510463492953991</v>
      </c>
      <c r="N71" s="112">
        <f t="shared" si="3"/>
        <v>1.7429591542244141</v>
      </c>
    </row>
    <row r="72" spans="1:14" x14ac:dyDescent="0.25">
      <c r="A72" s="111" t="s">
        <v>595</v>
      </c>
      <c r="B72" s="111">
        <f>INDEX(kommuner!C:C,MATCH(_xlfn.NUMBERVALUE(A72),kommuner!B:B,0))</f>
        <v>3002</v>
      </c>
      <c r="C72" s="111" t="s">
        <v>127</v>
      </c>
      <c r="D72" s="111" t="s">
        <v>127</v>
      </c>
      <c r="E72" s="111" t="s">
        <v>123</v>
      </c>
      <c r="F72" s="111" t="s">
        <v>185</v>
      </c>
      <c r="G72" s="111" t="s">
        <v>190</v>
      </c>
      <c r="H72" s="111" t="s">
        <v>185</v>
      </c>
      <c r="I72" s="111" t="s">
        <v>190</v>
      </c>
      <c r="J72" t="str">
        <f t="shared" si="2"/>
        <v>3002SkogOrganisk jordLauvskogLav</v>
      </c>
      <c r="K72" s="111">
        <v>1.1144075558526714</v>
      </c>
      <c r="L72" s="111">
        <v>0.92784825435236762</v>
      </c>
      <c r="M72" s="111">
        <v>0.46510463492953991</v>
      </c>
      <c r="N72" s="112">
        <f t="shared" si="3"/>
        <v>2.5073604451345788</v>
      </c>
    </row>
    <row r="73" spans="1:14" x14ac:dyDescent="0.25">
      <c r="A73" s="111" t="s">
        <v>595</v>
      </c>
      <c r="B73" s="111">
        <f>INDEX(kommuner!C:C,MATCH(_xlfn.NUMBERVALUE(A73),kommuner!B:B,0))</f>
        <v>3002</v>
      </c>
      <c r="C73" s="111" t="s">
        <v>127</v>
      </c>
      <c r="D73" s="111" t="s">
        <v>127</v>
      </c>
      <c r="E73" s="111" t="s">
        <v>123</v>
      </c>
      <c r="F73" s="111" t="s">
        <v>185</v>
      </c>
      <c r="G73" s="111" t="s">
        <v>173</v>
      </c>
      <c r="H73" s="111" t="s">
        <v>185</v>
      </c>
      <c r="I73" s="111" t="s">
        <v>173</v>
      </c>
      <c r="J73" t="str">
        <f t="shared" si="2"/>
        <v>3002SkogOrganisk jordLauvskogMiddels</v>
      </c>
      <c r="K73" s="111">
        <v>-0.62664468270982987</v>
      </c>
      <c r="L73" s="111">
        <v>0.92784825435236762</v>
      </c>
      <c r="M73" s="111">
        <v>0.46510463492953991</v>
      </c>
      <c r="N73" s="112">
        <f t="shared" si="3"/>
        <v>0.76630820657207765</v>
      </c>
    </row>
    <row r="74" spans="1:14" x14ac:dyDescent="0.25">
      <c r="A74" s="111" t="s">
        <v>595</v>
      </c>
      <c r="B74" s="111">
        <f>INDEX(kommuner!C:C,MATCH(_xlfn.NUMBERVALUE(A74),kommuner!B:B,0))</f>
        <v>3002</v>
      </c>
      <c r="C74" s="111" t="s">
        <v>127</v>
      </c>
      <c r="D74" s="111" t="s">
        <v>127</v>
      </c>
      <c r="E74" s="111" t="s">
        <v>123</v>
      </c>
      <c r="F74" s="111" t="s">
        <v>185</v>
      </c>
      <c r="G74" s="111" t="s">
        <v>186</v>
      </c>
      <c r="H74" s="111" t="s">
        <v>185</v>
      </c>
      <c r="I74" s="111" t="s">
        <v>186</v>
      </c>
      <c r="J74" t="str">
        <f t="shared" si="2"/>
        <v>3002SkogOrganisk jordLauvskogSærs høy</v>
      </c>
      <c r="K74" s="111">
        <v>-1.8997279926091779</v>
      </c>
      <c r="L74" s="111">
        <v>0.92784825435236762</v>
      </c>
      <c r="M74" s="111">
        <v>0.46510463492953991</v>
      </c>
      <c r="N74" s="112">
        <f t="shared" si="3"/>
        <v>-0.50677510332727038</v>
      </c>
    </row>
    <row r="75" spans="1:14" x14ac:dyDescent="0.25">
      <c r="A75" s="111" t="s">
        <v>595</v>
      </c>
      <c r="B75" s="111">
        <f>INDEX(kommuner!C:C,MATCH(_xlfn.NUMBERVALUE(A75),kommuner!B:B,0))</f>
        <v>3002</v>
      </c>
      <c r="C75" s="111" t="s">
        <v>83</v>
      </c>
      <c r="D75" s="111" t="s">
        <v>83</v>
      </c>
      <c r="E75" s="111" t="s">
        <v>126</v>
      </c>
      <c r="F75" s="111" t="s">
        <v>139</v>
      </c>
      <c r="G75" s="111" t="s">
        <v>139</v>
      </c>
      <c r="H75" s="111" t="s">
        <v>139</v>
      </c>
      <c r="I75" s="111" t="s">
        <v>139</v>
      </c>
      <c r="J75" t="str">
        <f t="shared" si="2"/>
        <v>3002Utbygd arealMineraljord</v>
      </c>
      <c r="K75" s="111">
        <v>1.3171254023576049</v>
      </c>
      <c r="L75" s="111">
        <v>0</v>
      </c>
      <c r="M75" s="111">
        <v>1.303047089454229E-2</v>
      </c>
      <c r="N75" s="112">
        <f t="shared" si="3"/>
        <v>1.3301558732521472</v>
      </c>
    </row>
    <row r="76" spans="1:14" x14ac:dyDescent="0.25">
      <c r="A76" s="111" t="s">
        <v>595</v>
      </c>
      <c r="B76" s="111">
        <f>INDEX(kommuner!C:C,MATCH(_xlfn.NUMBERVALUE(A76),kommuner!B:B,0))</f>
        <v>3002</v>
      </c>
      <c r="C76" s="111" t="s">
        <v>83</v>
      </c>
      <c r="D76" s="111" t="s">
        <v>83</v>
      </c>
      <c r="E76" s="111" t="s">
        <v>123</v>
      </c>
      <c r="F76" s="111" t="s">
        <v>139</v>
      </c>
      <c r="G76" s="111" t="s">
        <v>139</v>
      </c>
      <c r="H76" s="111" t="s">
        <v>139</v>
      </c>
      <c r="I76" s="111" t="s">
        <v>139</v>
      </c>
      <c r="J76" t="str">
        <f t="shared" si="2"/>
        <v>3002Utbygd arealOrganisk jord</v>
      </c>
      <c r="K76" s="111">
        <v>29.011421395201612</v>
      </c>
      <c r="L76" s="111">
        <v>0</v>
      </c>
      <c r="M76" s="111">
        <v>1.303047089454229E-2</v>
      </c>
      <c r="N76" s="112">
        <f t="shared" si="3"/>
        <v>29.024451866096154</v>
      </c>
    </row>
    <row r="77" spans="1:14" x14ac:dyDescent="0.25">
      <c r="A77" s="111" t="s">
        <v>595</v>
      </c>
      <c r="B77" s="111">
        <f>INDEX(kommuner!C:C,MATCH(_xlfn.NUMBERVALUE(A77),kommuner!B:B,0))</f>
        <v>3002</v>
      </c>
      <c r="C77" s="111" t="s">
        <v>181</v>
      </c>
      <c r="D77" s="111" t="s">
        <v>181</v>
      </c>
      <c r="E77" s="111" t="s">
        <v>123</v>
      </c>
      <c r="F77" s="111" t="s">
        <v>139</v>
      </c>
      <c r="G77" s="111" t="s">
        <v>139</v>
      </c>
      <c r="H77" s="111" t="s">
        <v>139</v>
      </c>
      <c r="I77" s="111" t="s">
        <v>139</v>
      </c>
      <c r="J77" t="str">
        <f t="shared" si="2"/>
        <v>3002Vann og myrOrganisk jord</v>
      </c>
      <c r="K77" s="111">
        <v>-0.20040009744654491</v>
      </c>
      <c r="L77" s="111">
        <v>0</v>
      </c>
      <c r="M77" s="111">
        <v>0</v>
      </c>
      <c r="N77" s="112">
        <f t="shared" si="3"/>
        <v>-0.20040009744654491</v>
      </c>
    </row>
    <row r="78" spans="1:14" x14ac:dyDescent="0.25">
      <c r="A78" s="111" t="s">
        <v>596</v>
      </c>
      <c r="B78" s="111">
        <f>INDEX(kommuner!C:C,MATCH(_xlfn.NUMBERVALUE(A78),kommuner!B:B,0))</f>
        <v>3003</v>
      </c>
      <c r="C78" s="111" t="s">
        <v>82</v>
      </c>
      <c r="D78" s="111" t="s">
        <v>82</v>
      </c>
      <c r="E78" s="111" t="s">
        <v>126</v>
      </c>
      <c r="F78" s="111" t="s">
        <v>139</v>
      </c>
      <c r="G78" s="111" t="s">
        <v>139</v>
      </c>
      <c r="H78" s="111" t="s">
        <v>139</v>
      </c>
      <c r="I78" s="111" t="s">
        <v>139</v>
      </c>
      <c r="J78" t="str">
        <f t="shared" si="2"/>
        <v>3003Annen utmarkMineraljord</v>
      </c>
      <c r="K78" s="111">
        <v>-7.4178314529761202E-2</v>
      </c>
      <c r="L78" s="111">
        <v>0</v>
      </c>
      <c r="M78" s="111">
        <v>0</v>
      </c>
      <c r="N78" s="112">
        <f t="shared" si="3"/>
        <v>-7.4178314529761202E-2</v>
      </c>
    </row>
    <row r="79" spans="1:14" x14ac:dyDescent="0.25">
      <c r="A79" s="111" t="s">
        <v>596</v>
      </c>
      <c r="B79" s="111">
        <f>INDEX(kommuner!C:C,MATCH(_xlfn.NUMBERVALUE(A79),kommuner!B:B,0))</f>
        <v>3003</v>
      </c>
      <c r="C79" s="111" t="s">
        <v>121</v>
      </c>
      <c r="D79" s="111" t="s">
        <v>121</v>
      </c>
      <c r="E79" s="111" t="s">
        <v>126</v>
      </c>
      <c r="F79" s="111" t="s">
        <v>139</v>
      </c>
      <c r="G79" s="111" t="s">
        <v>139</v>
      </c>
      <c r="H79" s="111" t="s">
        <v>139</v>
      </c>
      <c r="I79" s="111" t="s">
        <v>139</v>
      </c>
      <c r="J79" t="str">
        <f t="shared" si="2"/>
        <v>3003BeiteMineraljord</v>
      </c>
      <c r="K79" s="111">
        <v>-0.96338340838695502</v>
      </c>
      <c r="L79" s="111">
        <v>0</v>
      </c>
      <c r="M79" s="111">
        <v>1.2448711246839999E-7</v>
      </c>
      <c r="N79" s="112">
        <f t="shared" si="3"/>
        <v>-0.96338328389984251</v>
      </c>
    </row>
    <row r="80" spans="1:14" x14ac:dyDescent="0.25">
      <c r="A80" s="111" t="s">
        <v>596</v>
      </c>
      <c r="B80" s="111">
        <f>INDEX(kommuner!C:C,MATCH(_xlfn.NUMBERVALUE(A80),kommuner!B:B,0))</f>
        <v>3003</v>
      </c>
      <c r="C80" s="111" t="s">
        <v>121</v>
      </c>
      <c r="D80" s="111" t="s">
        <v>121</v>
      </c>
      <c r="E80" s="111" t="s">
        <v>123</v>
      </c>
      <c r="F80" s="111" t="s">
        <v>139</v>
      </c>
      <c r="G80" s="111" t="s">
        <v>139</v>
      </c>
      <c r="H80" s="111" t="s">
        <v>139</v>
      </c>
      <c r="I80" s="111" t="s">
        <v>139</v>
      </c>
      <c r="J80" t="str">
        <f t="shared" si="2"/>
        <v>3003BeiteOrganisk jord</v>
      </c>
      <c r="K80" s="111">
        <v>12.077525935985037</v>
      </c>
      <c r="L80" s="111">
        <v>1.6412500000000001</v>
      </c>
      <c r="M80" s="111">
        <v>0</v>
      </c>
      <c r="N80" s="112">
        <f t="shared" si="3"/>
        <v>13.718775935985036</v>
      </c>
    </row>
    <row r="81" spans="1:14" x14ac:dyDescent="0.25">
      <c r="A81" s="111" t="s">
        <v>596</v>
      </c>
      <c r="B81" s="111">
        <f>INDEX(kommuner!C:C,MATCH(_xlfn.NUMBERVALUE(A81),kommuner!B:B,0))</f>
        <v>3003</v>
      </c>
      <c r="C81" s="111" t="s">
        <v>84</v>
      </c>
      <c r="D81" s="111" t="s">
        <v>84</v>
      </c>
      <c r="E81" s="111" t="s">
        <v>126</v>
      </c>
      <c r="F81" s="111" t="s">
        <v>139</v>
      </c>
      <c r="G81" s="111" t="s">
        <v>139</v>
      </c>
      <c r="H81" s="111" t="s">
        <v>139</v>
      </c>
      <c r="I81" s="111" t="s">
        <v>139</v>
      </c>
      <c r="J81" t="str">
        <f t="shared" si="2"/>
        <v>3003Dyrket markMineraljord</v>
      </c>
      <c r="K81" s="111">
        <v>-0.27932722351993444</v>
      </c>
      <c r="L81" s="111">
        <v>0</v>
      </c>
      <c r="M81" s="111">
        <v>0</v>
      </c>
      <c r="N81" s="112">
        <f t="shared" si="3"/>
        <v>-0.27932722351993444</v>
      </c>
    </row>
    <row r="82" spans="1:14" x14ac:dyDescent="0.25">
      <c r="A82" s="111" t="s">
        <v>596</v>
      </c>
      <c r="B82" s="111">
        <f>INDEX(kommuner!C:C,MATCH(_xlfn.NUMBERVALUE(A82),kommuner!B:B,0))</f>
        <v>3003</v>
      </c>
      <c r="C82" s="111" t="s">
        <v>84</v>
      </c>
      <c r="D82" s="111" t="s">
        <v>84</v>
      </c>
      <c r="E82" s="111" t="s">
        <v>123</v>
      </c>
      <c r="F82" s="111" t="s">
        <v>139</v>
      </c>
      <c r="G82" s="111" t="s">
        <v>139</v>
      </c>
      <c r="H82" s="111" t="s">
        <v>139</v>
      </c>
      <c r="I82" s="111" t="s">
        <v>139</v>
      </c>
      <c r="J82" t="str">
        <f t="shared" si="2"/>
        <v>3003Dyrket markOrganisk jord</v>
      </c>
      <c r="K82" s="111">
        <v>28.726149366675592</v>
      </c>
      <c r="L82" s="111">
        <v>1.45625</v>
      </c>
      <c r="M82" s="111">
        <v>0</v>
      </c>
      <c r="N82" s="112">
        <f t="shared" si="3"/>
        <v>30.182399366675593</v>
      </c>
    </row>
    <row r="83" spans="1:14" x14ac:dyDescent="0.25">
      <c r="A83" s="111" t="s">
        <v>596</v>
      </c>
      <c r="B83" s="111">
        <f>INDEX(kommuner!C:C,MATCH(_xlfn.NUMBERVALUE(A83),kommuner!B:B,0))</f>
        <v>3003</v>
      </c>
      <c r="C83" s="111" t="s">
        <v>127</v>
      </c>
      <c r="D83" s="111" t="s">
        <v>127</v>
      </c>
      <c r="E83" s="111" t="s">
        <v>126</v>
      </c>
      <c r="F83" s="111" t="s">
        <v>172</v>
      </c>
      <c r="G83" s="111" t="s">
        <v>180</v>
      </c>
      <c r="H83" s="111" t="s">
        <v>172</v>
      </c>
      <c r="I83" s="111" t="s">
        <v>180</v>
      </c>
      <c r="J83" t="str">
        <f t="shared" si="2"/>
        <v>3003SkogMineraljordBarskogHøy</v>
      </c>
      <c r="K83" s="111">
        <v>-4.6162156760364166</v>
      </c>
      <c r="L83" s="111">
        <v>0.85306406685236758</v>
      </c>
      <c r="M83" s="111">
        <v>6.4056614999681585E-2</v>
      </c>
      <c r="N83" s="112">
        <f t="shared" si="3"/>
        <v>-3.6990949941843674</v>
      </c>
    </row>
    <row r="84" spans="1:14" x14ac:dyDescent="0.25">
      <c r="A84" s="111" t="s">
        <v>596</v>
      </c>
      <c r="B84" s="111">
        <f>INDEX(kommuner!C:C,MATCH(_xlfn.NUMBERVALUE(A84),kommuner!B:B,0))</f>
        <v>3003</v>
      </c>
      <c r="C84" s="111" t="s">
        <v>127</v>
      </c>
      <c r="D84" s="111" t="s">
        <v>127</v>
      </c>
      <c r="E84" s="111" t="s">
        <v>126</v>
      </c>
      <c r="F84" s="111" t="s">
        <v>172</v>
      </c>
      <c r="G84" s="111" t="s">
        <v>167</v>
      </c>
      <c r="H84" s="111" t="s">
        <v>172</v>
      </c>
      <c r="I84" s="111" t="s">
        <v>167</v>
      </c>
      <c r="J84" t="str">
        <f t="shared" si="2"/>
        <v>3003SkogMineraljordBarskogImpediment</v>
      </c>
      <c r="K84" s="111">
        <v>-1.3727794028153204</v>
      </c>
      <c r="L84" s="111">
        <v>0.85306406685236758</v>
      </c>
      <c r="M84" s="111">
        <v>6.3979989500968365E-2</v>
      </c>
      <c r="N84" s="112">
        <f t="shared" si="3"/>
        <v>-0.45573534646198444</v>
      </c>
    </row>
    <row r="85" spans="1:14" x14ac:dyDescent="0.25">
      <c r="A85" s="111" t="s">
        <v>596</v>
      </c>
      <c r="B85" s="111">
        <f>INDEX(kommuner!C:C,MATCH(_xlfn.NUMBERVALUE(A85),kommuner!B:B,0))</f>
        <v>3003</v>
      </c>
      <c r="C85" s="111" t="s">
        <v>127</v>
      </c>
      <c r="D85" s="111" t="s">
        <v>127</v>
      </c>
      <c r="E85" s="111" t="s">
        <v>126</v>
      </c>
      <c r="F85" s="111" t="s">
        <v>172</v>
      </c>
      <c r="G85" s="111" t="s">
        <v>190</v>
      </c>
      <c r="H85" s="111" t="s">
        <v>172</v>
      </c>
      <c r="I85" s="111" t="s">
        <v>190</v>
      </c>
      <c r="J85" t="str">
        <f t="shared" si="2"/>
        <v>3003SkogMineraljordBarskogLav</v>
      </c>
      <c r="K85" s="111">
        <v>-4.2147477563561999</v>
      </c>
      <c r="L85" s="111">
        <v>0.85306406685236758</v>
      </c>
      <c r="M85" s="111">
        <v>6.3979989500968365E-2</v>
      </c>
      <c r="N85" s="112">
        <f t="shared" si="3"/>
        <v>-3.2977037000028639</v>
      </c>
    </row>
    <row r="86" spans="1:14" x14ac:dyDescent="0.25">
      <c r="A86" s="111" t="s">
        <v>596</v>
      </c>
      <c r="B86" s="111">
        <f>INDEX(kommuner!C:C,MATCH(_xlfn.NUMBERVALUE(A86),kommuner!B:B,0))</f>
        <v>3003</v>
      </c>
      <c r="C86" s="111" t="s">
        <v>127</v>
      </c>
      <c r="D86" s="111" t="s">
        <v>127</v>
      </c>
      <c r="E86" s="111" t="s">
        <v>126</v>
      </c>
      <c r="F86" s="111" t="s">
        <v>172</v>
      </c>
      <c r="G86" s="111" t="s">
        <v>173</v>
      </c>
      <c r="H86" s="111" t="s">
        <v>172</v>
      </c>
      <c r="I86" s="111" t="s">
        <v>173</v>
      </c>
      <c r="J86" t="str">
        <f t="shared" si="2"/>
        <v>3003SkogMineraljordBarskogMiddels</v>
      </c>
      <c r="K86" s="111">
        <v>-4.0260508329268543</v>
      </c>
      <c r="L86" s="111">
        <v>0.85306406685236758</v>
      </c>
      <c r="M86" s="111">
        <v>6.4056614999681585E-2</v>
      </c>
      <c r="N86" s="112">
        <f t="shared" si="3"/>
        <v>-3.1089301510748051</v>
      </c>
    </row>
    <row r="87" spans="1:14" x14ac:dyDescent="0.25">
      <c r="A87" s="111" t="s">
        <v>596</v>
      </c>
      <c r="B87" s="111">
        <f>INDEX(kommuner!C:C,MATCH(_xlfn.NUMBERVALUE(A87),kommuner!B:B,0))</f>
        <v>3003</v>
      </c>
      <c r="C87" s="111" t="s">
        <v>127</v>
      </c>
      <c r="D87" s="111" t="s">
        <v>127</v>
      </c>
      <c r="E87" s="111" t="s">
        <v>126</v>
      </c>
      <c r="F87" s="111" t="s">
        <v>172</v>
      </c>
      <c r="G87" s="111" t="s">
        <v>186</v>
      </c>
      <c r="H87" s="111" t="s">
        <v>172</v>
      </c>
      <c r="I87" s="111" t="s">
        <v>186</v>
      </c>
      <c r="J87" t="str">
        <f t="shared" si="2"/>
        <v>3003SkogMineraljordBarskogSærs høy</v>
      </c>
      <c r="K87" s="111">
        <v>0.12072674540874306</v>
      </c>
      <c r="L87" s="111">
        <v>0.85306406685236758</v>
      </c>
      <c r="M87" s="111">
        <v>6.4056614999681585E-2</v>
      </c>
      <c r="N87" s="112">
        <f t="shared" si="3"/>
        <v>1.0378474272607923</v>
      </c>
    </row>
    <row r="88" spans="1:14" x14ac:dyDescent="0.25">
      <c r="A88" s="111" t="s">
        <v>596</v>
      </c>
      <c r="B88" s="111">
        <f>INDEX(kommuner!C:C,MATCH(_xlfn.NUMBERVALUE(A88),kommuner!B:B,0))</f>
        <v>3003</v>
      </c>
      <c r="C88" s="111" t="s">
        <v>127</v>
      </c>
      <c r="D88" s="111" t="s">
        <v>127</v>
      </c>
      <c r="E88" s="111" t="s">
        <v>126</v>
      </c>
      <c r="F88" s="111" t="s">
        <v>179</v>
      </c>
      <c r="G88" s="111" t="s">
        <v>180</v>
      </c>
      <c r="H88" s="111" t="s">
        <v>179</v>
      </c>
      <c r="I88" s="111" t="s">
        <v>180</v>
      </c>
      <c r="J88" t="str">
        <f t="shared" si="2"/>
        <v>3003SkogMineraljordBlandingsskogHøy</v>
      </c>
      <c r="K88" s="111">
        <v>-7.1939050909469406</v>
      </c>
      <c r="L88" s="111">
        <v>0.85306406685236758</v>
      </c>
      <c r="M88" s="111">
        <v>6.3979989500968365E-2</v>
      </c>
      <c r="N88" s="112">
        <f t="shared" si="3"/>
        <v>-6.2768610345936047</v>
      </c>
    </row>
    <row r="89" spans="1:14" x14ac:dyDescent="0.25">
      <c r="A89" s="111" t="s">
        <v>596</v>
      </c>
      <c r="B89" s="111">
        <f>INDEX(kommuner!C:C,MATCH(_xlfn.NUMBERVALUE(A89),kommuner!B:B,0))</f>
        <v>3003</v>
      </c>
      <c r="C89" s="111" t="s">
        <v>127</v>
      </c>
      <c r="D89" s="111" t="s">
        <v>127</v>
      </c>
      <c r="E89" s="111" t="s">
        <v>126</v>
      </c>
      <c r="F89" s="111" t="s">
        <v>179</v>
      </c>
      <c r="G89" s="111" t="s">
        <v>167</v>
      </c>
      <c r="H89" s="111" t="s">
        <v>179</v>
      </c>
      <c r="I89" s="111" t="s">
        <v>167</v>
      </c>
      <c r="J89" t="str">
        <f t="shared" si="2"/>
        <v>3003SkogMineraljordBlandingsskogImpediment</v>
      </c>
      <c r="K89" s="111">
        <v>-1.6598037998579707</v>
      </c>
      <c r="L89" s="111">
        <v>0.85306406685236758</v>
      </c>
      <c r="M89" s="111">
        <v>6.3979989500968365E-2</v>
      </c>
      <c r="N89" s="112">
        <f t="shared" si="3"/>
        <v>-0.7427597435046347</v>
      </c>
    </row>
    <row r="90" spans="1:14" x14ac:dyDescent="0.25">
      <c r="A90" s="111" t="s">
        <v>596</v>
      </c>
      <c r="B90" s="111">
        <f>INDEX(kommuner!C:C,MATCH(_xlfn.NUMBERVALUE(A90),kommuner!B:B,0))</f>
        <v>3003</v>
      </c>
      <c r="C90" s="111" t="s">
        <v>127</v>
      </c>
      <c r="D90" s="111" t="s">
        <v>127</v>
      </c>
      <c r="E90" s="111" t="s">
        <v>126</v>
      </c>
      <c r="F90" s="111" t="s">
        <v>179</v>
      </c>
      <c r="G90" s="111" t="s">
        <v>190</v>
      </c>
      <c r="H90" s="111" t="s">
        <v>179</v>
      </c>
      <c r="I90" s="111" t="s">
        <v>190</v>
      </c>
      <c r="J90" t="str">
        <f t="shared" si="2"/>
        <v>3003SkogMineraljordBlandingsskogLav</v>
      </c>
      <c r="K90" s="111">
        <v>-2.5588434197694254</v>
      </c>
      <c r="L90" s="111">
        <v>0.85306406685236758</v>
      </c>
      <c r="M90" s="111">
        <v>6.3979989500968365E-2</v>
      </c>
      <c r="N90" s="112">
        <f t="shared" si="3"/>
        <v>-1.6417993634160897</v>
      </c>
    </row>
    <row r="91" spans="1:14" x14ac:dyDescent="0.25">
      <c r="A91" s="111" t="s">
        <v>596</v>
      </c>
      <c r="B91" s="111">
        <f>INDEX(kommuner!C:C,MATCH(_xlfn.NUMBERVALUE(A91),kommuner!B:B,0))</f>
        <v>3003</v>
      </c>
      <c r="C91" s="111" t="s">
        <v>127</v>
      </c>
      <c r="D91" s="111" t="s">
        <v>127</v>
      </c>
      <c r="E91" s="111" t="s">
        <v>126</v>
      </c>
      <c r="F91" s="111" t="s">
        <v>179</v>
      </c>
      <c r="G91" s="111" t="s">
        <v>173</v>
      </c>
      <c r="H91" s="111" t="s">
        <v>179</v>
      </c>
      <c r="I91" s="111" t="s">
        <v>173</v>
      </c>
      <c r="J91" t="str">
        <f t="shared" si="2"/>
        <v>3003SkogMineraljordBlandingsskogMiddels</v>
      </c>
      <c r="K91" s="111">
        <v>-3.8687729546762566</v>
      </c>
      <c r="L91" s="111">
        <v>0.85306406685236758</v>
      </c>
      <c r="M91" s="111">
        <v>6.3979989500968365E-2</v>
      </c>
      <c r="N91" s="112">
        <f t="shared" si="3"/>
        <v>-2.9517288983229206</v>
      </c>
    </row>
    <row r="92" spans="1:14" x14ac:dyDescent="0.25">
      <c r="A92" s="111" t="s">
        <v>596</v>
      </c>
      <c r="B92" s="111">
        <f>INDEX(kommuner!C:C,MATCH(_xlfn.NUMBERVALUE(A92),kommuner!B:B,0))</f>
        <v>3003</v>
      </c>
      <c r="C92" s="111" t="s">
        <v>127</v>
      </c>
      <c r="D92" s="111" t="s">
        <v>127</v>
      </c>
      <c r="E92" s="111" t="s">
        <v>126</v>
      </c>
      <c r="F92" s="111" t="s">
        <v>179</v>
      </c>
      <c r="G92" s="111" t="s">
        <v>186</v>
      </c>
      <c r="H92" s="111" t="s">
        <v>179</v>
      </c>
      <c r="I92" s="111" t="s">
        <v>186</v>
      </c>
      <c r="J92" t="str">
        <f t="shared" si="2"/>
        <v>3003SkogMineraljordBlandingsskogSærs høy</v>
      </c>
      <c r="K92" s="111">
        <v>-2.9395925245326562</v>
      </c>
      <c r="L92" s="111">
        <v>0.85306406685236758</v>
      </c>
      <c r="M92" s="111">
        <v>6.3979989500968365E-2</v>
      </c>
      <c r="N92" s="112">
        <f t="shared" si="3"/>
        <v>-2.0225484681793202</v>
      </c>
    </row>
    <row r="93" spans="1:14" x14ac:dyDescent="0.25">
      <c r="A93" s="111" t="s">
        <v>596</v>
      </c>
      <c r="B93" s="111">
        <f>INDEX(kommuner!C:C,MATCH(_xlfn.NUMBERVALUE(A93),kommuner!B:B,0))</f>
        <v>3003</v>
      </c>
      <c r="C93" s="111" t="s">
        <v>127</v>
      </c>
      <c r="D93" s="111" t="s">
        <v>127</v>
      </c>
      <c r="E93" s="111" t="s">
        <v>126</v>
      </c>
      <c r="F93" s="111" t="s">
        <v>185</v>
      </c>
      <c r="G93" s="111" t="s">
        <v>180</v>
      </c>
      <c r="H93" s="111" t="s">
        <v>185</v>
      </c>
      <c r="I93" s="111" t="s">
        <v>180</v>
      </c>
      <c r="J93" t="str">
        <f t="shared" si="2"/>
        <v>3003SkogMineraljordLauvskogHøy</v>
      </c>
      <c r="K93" s="111">
        <v>-3.3269846154961789</v>
      </c>
      <c r="L93" s="111">
        <v>0.85306406685236758</v>
      </c>
      <c r="M93" s="111">
        <v>6.3979989500968365E-2</v>
      </c>
      <c r="N93" s="112">
        <f t="shared" si="3"/>
        <v>-2.4099405591428429</v>
      </c>
    </row>
    <row r="94" spans="1:14" x14ac:dyDescent="0.25">
      <c r="A94" s="111" t="s">
        <v>596</v>
      </c>
      <c r="B94" s="111">
        <f>INDEX(kommuner!C:C,MATCH(_xlfn.NUMBERVALUE(A94),kommuner!B:B,0))</f>
        <v>3003</v>
      </c>
      <c r="C94" s="111" t="s">
        <v>127</v>
      </c>
      <c r="D94" s="111" t="s">
        <v>127</v>
      </c>
      <c r="E94" s="111" t="s">
        <v>126</v>
      </c>
      <c r="F94" s="111" t="s">
        <v>185</v>
      </c>
      <c r="G94" s="111" t="s">
        <v>167</v>
      </c>
      <c r="H94" s="111" t="s">
        <v>185</v>
      </c>
      <c r="I94" s="111" t="s">
        <v>167</v>
      </c>
      <c r="J94" t="str">
        <f t="shared" si="2"/>
        <v>3003SkogMineraljordLauvskogImpediment</v>
      </c>
      <c r="K94" s="111">
        <v>-0.65286816124680003</v>
      </c>
      <c r="L94" s="111">
        <v>0.85306406685236758</v>
      </c>
      <c r="M94" s="111">
        <v>6.3979989500968365E-2</v>
      </c>
      <c r="N94" s="112">
        <f t="shared" si="3"/>
        <v>0.26417589510653594</v>
      </c>
    </row>
    <row r="95" spans="1:14" x14ac:dyDescent="0.25">
      <c r="A95" s="111" t="s">
        <v>596</v>
      </c>
      <c r="B95" s="111">
        <f>INDEX(kommuner!C:C,MATCH(_xlfn.NUMBERVALUE(A95),kommuner!B:B,0))</f>
        <v>3003</v>
      </c>
      <c r="C95" s="111" t="s">
        <v>127</v>
      </c>
      <c r="D95" s="111" t="s">
        <v>127</v>
      </c>
      <c r="E95" s="111" t="s">
        <v>126</v>
      </c>
      <c r="F95" s="111" t="s">
        <v>185</v>
      </c>
      <c r="G95" s="111" t="s">
        <v>190</v>
      </c>
      <c r="H95" s="111" t="s">
        <v>185</v>
      </c>
      <c r="I95" s="111" t="s">
        <v>190</v>
      </c>
      <c r="J95" t="str">
        <f t="shared" si="2"/>
        <v>3003SkogMineraljordLauvskogLav</v>
      </c>
      <c r="K95" s="111">
        <v>-8.9748170935426599E-2</v>
      </c>
      <c r="L95" s="111">
        <v>0.85306406685236758</v>
      </c>
      <c r="M95" s="111">
        <v>6.3979989500968365E-2</v>
      </c>
      <c r="N95" s="112">
        <f t="shared" si="3"/>
        <v>0.82729588541790933</v>
      </c>
    </row>
    <row r="96" spans="1:14" x14ac:dyDescent="0.25">
      <c r="A96" s="111" t="s">
        <v>596</v>
      </c>
      <c r="B96" s="111">
        <f>INDEX(kommuner!C:C,MATCH(_xlfn.NUMBERVALUE(A96),kommuner!B:B,0))</f>
        <v>3003</v>
      </c>
      <c r="C96" s="111" t="s">
        <v>127</v>
      </c>
      <c r="D96" s="111" t="s">
        <v>127</v>
      </c>
      <c r="E96" s="111" t="s">
        <v>126</v>
      </c>
      <c r="F96" s="111" t="s">
        <v>185</v>
      </c>
      <c r="G96" s="111" t="s">
        <v>173</v>
      </c>
      <c r="H96" s="111" t="s">
        <v>185</v>
      </c>
      <c r="I96" s="111" t="s">
        <v>173</v>
      </c>
      <c r="J96" t="str">
        <f t="shared" si="2"/>
        <v>3003SkogMineraljordLauvskogMiddels</v>
      </c>
      <c r="K96" s="111">
        <v>-1.7789409505847176</v>
      </c>
      <c r="L96" s="111">
        <v>0.85306406685236758</v>
      </c>
      <c r="M96" s="111">
        <v>6.3979989500968365E-2</v>
      </c>
      <c r="N96" s="112">
        <f t="shared" si="3"/>
        <v>-0.86189689423138161</v>
      </c>
    </row>
    <row r="97" spans="1:14" x14ac:dyDescent="0.25">
      <c r="A97" s="111" t="s">
        <v>596</v>
      </c>
      <c r="B97" s="111">
        <f>INDEX(kommuner!C:C,MATCH(_xlfn.NUMBERVALUE(A97),kommuner!B:B,0))</f>
        <v>3003</v>
      </c>
      <c r="C97" s="111" t="s">
        <v>127</v>
      </c>
      <c r="D97" s="111" t="s">
        <v>127</v>
      </c>
      <c r="E97" s="111" t="s">
        <v>126</v>
      </c>
      <c r="F97" s="111" t="s">
        <v>185</v>
      </c>
      <c r="G97" s="111" t="s">
        <v>186</v>
      </c>
      <c r="H97" s="111" t="s">
        <v>185</v>
      </c>
      <c r="I97" s="111" t="s">
        <v>186</v>
      </c>
      <c r="J97" t="str">
        <f t="shared" si="2"/>
        <v>3003SkogMineraljordLauvskogSærs høy</v>
      </c>
      <c r="K97" s="111">
        <v>-3.6560473259425113</v>
      </c>
      <c r="L97" s="111">
        <v>0.85306406685236758</v>
      </c>
      <c r="M97" s="111">
        <v>6.3979989500968365E-2</v>
      </c>
      <c r="N97" s="112">
        <f t="shared" si="3"/>
        <v>-2.7390032695891753</v>
      </c>
    </row>
    <row r="98" spans="1:14" x14ac:dyDescent="0.25">
      <c r="A98" s="111" t="s">
        <v>596</v>
      </c>
      <c r="B98" s="111">
        <f>INDEX(kommuner!C:C,MATCH(_xlfn.NUMBERVALUE(A98),kommuner!B:B,0))</f>
        <v>3003</v>
      </c>
      <c r="C98" s="111" t="s">
        <v>127</v>
      </c>
      <c r="D98" s="111" t="s">
        <v>127</v>
      </c>
      <c r="E98" s="111" t="s">
        <v>123</v>
      </c>
      <c r="F98" s="111" t="s">
        <v>172</v>
      </c>
      <c r="G98" s="111" t="s">
        <v>180</v>
      </c>
      <c r="H98" s="111" t="s">
        <v>172</v>
      </c>
      <c r="I98" s="111" t="s">
        <v>180</v>
      </c>
      <c r="J98" t="str">
        <f t="shared" si="2"/>
        <v>3003SkogOrganisk jordBarskogHøy</v>
      </c>
      <c r="K98" s="111">
        <v>-2.5184559031994138</v>
      </c>
      <c r="L98" s="111">
        <v>0.92784825435236762</v>
      </c>
      <c r="M98" s="111">
        <v>0.46518126042825314</v>
      </c>
      <c r="N98" s="112">
        <f t="shared" si="3"/>
        <v>-1.1254263884187932</v>
      </c>
    </row>
    <row r="99" spans="1:14" x14ac:dyDescent="0.25">
      <c r="A99" s="111" t="s">
        <v>596</v>
      </c>
      <c r="B99" s="111">
        <f>INDEX(kommuner!C:C,MATCH(_xlfn.NUMBERVALUE(A99),kommuner!B:B,0))</f>
        <v>3003</v>
      </c>
      <c r="C99" s="111" t="s">
        <v>127</v>
      </c>
      <c r="D99" s="111" t="s">
        <v>127</v>
      </c>
      <c r="E99" s="111" t="s">
        <v>123</v>
      </c>
      <c r="F99" s="111" t="s">
        <v>172</v>
      </c>
      <c r="G99" s="111" t="s">
        <v>167</v>
      </c>
      <c r="H99" s="111" t="s">
        <v>172</v>
      </c>
      <c r="I99" s="111" t="s">
        <v>167</v>
      </c>
      <c r="J99" t="str">
        <f t="shared" si="2"/>
        <v>3003SkogOrganisk jordBarskogImpediment</v>
      </c>
      <c r="K99" s="111">
        <v>-0.13011741963904588</v>
      </c>
      <c r="L99" s="111">
        <v>0.92784825435236762</v>
      </c>
      <c r="M99" s="111">
        <v>0.46510463492953991</v>
      </c>
      <c r="N99" s="112">
        <f t="shared" si="3"/>
        <v>1.2628354696428616</v>
      </c>
    </row>
    <row r="100" spans="1:14" x14ac:dyDescent="0.25">
      <c r="A100" s="111" t="s">
        <v>596</v>
      </c>
      <c r="B100" s="111">
        <f>INDEX(kommuner!C:C,MATCH(_xlfn.NUMBERVALUE(A100),kommuner!B:B,0))</f>
        <v>3003</v>
      </c>
      <c r="C100" s="111" t="s">
        <v>127</v>
      </c>
      <c r="D100" s="111" t="s">
        <v>127</v>
      </c>
      <c r="E100" s="111" t="s">
        <v>123</v>
      </c>
      <c r="F100" s="111" t="s">
        <v>172</v>
      </c>
      <c r="G100" s="111" t="s">
        <v>190</v>
      </c>
      <c r="H100" s="111" t="s">
        <v>172</v>
      </c>
      <c r="I100" s="111" t="s">
        <v>190</v>
      </c>
      <c r="J100" t="str">
        <f t="shared" si="2"/>
        <v>3003SkogOrganisk jordBarskogLav</v>
      </c>
      <c r="K100" s="111">
        <v>-0.50666953101693391</v>
      </c>
      <c r="L100" s="111">
        <v>0.92784825435236762</v>
      </c>
      <c r="M100" s="111">
        <v>0.46510463492953991</v>
      </c>
      <c r="N100" s="112">
        <f t="shared" si="3"/>
        <v>0.88628335826497362</v>
      </c>
    </row>
    <row r="101" spans="1:14" x14ac:dyDescent="0.25">
      <c r="A101" s="111" t="s">
        <v>596</v>
      </c>
      <c r="B101" s="111">
        <f>INDEX(kommuner!C:C,MATCH(_xlfn.NUMBERVALUE(A101),kommuner!B:B,0))</f>
        <v>3003</v>
      </c>
      <c r="C101" s="111" t="s">
        <v>127</v>
      </c>
      <c r="D101" s="111" t="s">
        <v>127</v>
      </c>
      <c r="E101" s="111" t="s">
        <v>123</v>
      </c>
      <c r="F101" s="111" t="s">
        <v>172</v>
      </c>
      <c r="G101" s="111" t="s">
        <v>173</v>
      </c>
      <c r="H101" s="111" t="s">
        <v>172</v>
      </c>
      <c r="I101" s="111" t="s">
        <v>173</v>
      </c>
      <c r="J101" t="str">
        <f t="shared" si="2"/>
        <v>3003SkogOrganisk jordBarskogMiddels</v>
      </c>
      <c r="K101" s="111">
        <v>-1.5571490961494638</v>
      </c>
      <c r="L101" s="111">
        <v>0.92784825435236762</v>
      </c>
      <c r="M101" s="111">
        <v>0.46518126042825314</v>
      </c>
      <c r="N101" s="112">
        <f t="shared" si="3"/>
        <v>-0.16411958136884308</v>
      </c>
    </row>
    <row r="102" spans="1:14" x14ac:dyDescent="0.25">
      <c r="A102" s="111" t="s">
        <v>596</v>
      </c>
      <c r="B102" s="111">
        <f>INDEX(kommuner!C:C,MATCH(_xlfn.NUMBERVALUE(A102),kommuner!B:B,0))</f>
        <v>3003</v>
      </c>
      <c r="C102" s="111" t="s">
        <v>127</v>
      </c>
      <c r="D102" s="111" t="s">
        <v>127</v>
      </c>
      <c r="E102" s="111" t="s">
        <v>123</v>
      </c>
      <c r="F102" s="111" t="s">
        <v>172</v>
      </c>
      <c r="G102" s="111" t="s">
        <v>186</v>
      </c>
      <c r="H102" s="111" t="s">
        <v>172</v>
      </c>
      <c r="I102" s="111" t="s">
        <v>186</v>
      </c>
      <c r="J102" t="str">
        <f t="shared" si="2"/>
        <v>3003SkogOrganisk jordBarskogSærs høy</v>
      </c>
      <c r="K102" s="111">
        <v>2.5548655235722699</v>
      </c>
      <c r="L102" s="111">
        <v>0.92784825435236762</v>
      </c>
      <c r="M102" s="111">
        <v>0.46518126042825314</v>
      </c>
      <c r="N102" s="112">
        <f t="shared" si="3"/>
        <v>3.9478950383528906</v>
      </c>
    </row>
    <row r="103" spans="1:14" x14ac:dyDescent="0.25">
      <c r="A103" s="111" t="s">
        <v>596</v>
      </c>
      <c r="B103" s="111">
        <f>INDEX(kommuner!C:C,MATCH(_xlfn.NUMBERVALUE(A103),kommuner!B:B,0))</f>
        <v>3003</v>
      </c>
      <c r="C103" s="111" t="s">
        <v>127</v>
      </c>
      <c r="D103" s="111" t="s">
        <v>127</v>
      </c>
      <c r="E103" s="111" t="s">
        <v>123</v>
      </c>
      <c r="F103" s="111" t="s">
        <v>179</v>
      </c>
      <c r="G103" s="111" t="s">
        <v>180</v>
      </c>
      <c r="H103" s="111" t="s">
        <v>179</v>
      </c>
      <c r="I103" s="111" t="s">
        <v>180</v>
      </c>
      <c r="J103" t="str">
        <f t="shared" si="2"/>
        <v>3003SkogOrganisk jordBlandingsskogHøy</v>
      </c>
      <c r="K103" s="111">
        <v>-5.5554344456832343</v>
      </c>
      <c r="L103" s="111">
        <v>0.92784825435236762</v>
      </c>
      <c r="M103" s="111">
        <v>0.46510463492953991</v>
      </c>
      <c r="N103" s="112">
        <f t="shared" si="3"/>
        <v>-4.1624815564013264</v>
      </c>
    </row>
    <row r="104" spans="1:14" x14ac:dyDescent="0.25">
      <c r="A104" s="111" t="s">
        <v>596</v>
      </c>
      <c r="B104" s="111">
        <f>INDEX(kommuner!C:C,MATCH(_xlfn.NUMBERVALUE(A104),kommuner!B:B,0))</f>
        <v>3003</v>
      </c>
      <c r="C104" s="111" t="s">
        <v>127</v>
      </c>
      <c r="D104" s="111" t="s">
        <v>127</v>
      </c>
      <c r="E104" s="111" t="s">
        <v>123</v>
      </c>
      <c r="F104" s="111" t="s">
        <v>179</v>
      </c>
      <c r="G104" s="111" t="s">
        <v>167</v>
      </c>
      <c r="H104" s="111" t="s">
        <v>179</v>
      </c>
      <c r="I104" s="111" t="s">
        <v>167</v>
      </c>
      <c r="J104" t="str">
        <f t="shared" si="2"/>
        <v>3003SkogOrganisk jordBlandingsskogImpediment</v>
      </c>
      <c r="K104" s="111">
        <v>-0.28586344175800005</v>
      </c>
      <c r="L104" s="111">
        <v>0.92784825435236762</v>
      </c>
      <c r="M104" s="111">
        <v>0.46510463492953991</v>
      </c>
      <c r="N104" s="112">
        <f t="shared" si="3"/>
        <v>1.1070894475239075</v>
      </c>
    </row>
    <row r="105" spans="1:14" x14ac:dyDescent="0.25">
      <c r="A105" s="111" t="s">
        <v>596</v>
      </c>
      <c r="B105" s="111">
        <f>INDEX(kommuner!C:C,MATCH(_xlfn.NUMBERVALUE(A105),kommuner!B:B,0))</f>
        <v>3003</v>
      </c>
      <c r="C105" s="111" t="s">
        <v>127</v>
      </c>
      <c r="D105" s="111" t="s">
        <v>127</v>
      </c>
      <c r="E105" s="111" t="s">
        <v>123</v>
      </c>
      <c r="F105" s="111" t="s">
        <v>179</v>
      </c>
      <c r="G105" s="111" t="s">
        <v>190</v>
      </c>
      <c r="H105" s="111" t="s">
        <v>179</v>
      </c>
      <c r="I105" s="111" t="s">
        <v>190</v>
      </c>
      <c r="J105" t="str">
        <f t="shared" si="2"/>
        <v>3003SkogOrganisk jordBlandingsskogLav</v>
      </c>
      <c r="K105" s="111">
        <v>-1.2347339377887629</v>
      </c>
      <c r="L105" s="111">
        <v>0.92784825435236762</v>
      </c>
      <c r="M105" s="111">
        <v>0.46510463492953991</v>
      </c>
      <c r="N105" s="112">
        <f t="shared" si="3"/>
        <v>0.15821895149314458</v>
      </c>
    </row>
    <row r="106" spans="1:14" x14ac:dyDescent="0.25">
      <c r="A106" s="111" t="s">
        <v>596</v>
      </c>
      <c r="B106" s="111">
        <f>INDEX(kommuner!C:C,MATCH(_xlfn.NUMBERVALUE(A106),kommuner!B:B,0))</f>
        <v>3003</v>
      </c>
      <c r="C106" s="111" t="s">
        <v>127</v>
      </c>
      <c r="D106" s="111" t="s">
        <v>127</v>
      </c>
      <c r="E106" s="111" t="s">
        <v>123</v>
      </c>
      <c r="F106" s="111" t="s">
        <v>179</v>
      </c>
      <c r="G106" s="111" t="s">
        <v>173</v>
      </c>
      <c r="H106" s="111" t="s">
        <v>179</v>
      </c>
      <c r="I106" s="111" t="s">
        <v>173</v>
      </c>
      <c r="J106" t="str">
        <f t="shared" si="2"/>
        <v>3003SkogOrganisk jordBlandingsskogMiddels</v>
      </c>
      <c r="K106" s="111">
        <v>-2.4239591752717748</v>
      </c>
      <c r="L106" s="111">
        <v>0.92784825435236762</v>
      </c>
      <c r="M106" s="111">
        <v>0.46510463492953991</v>
      </c>
      <c r="N106" s="112">
        <f t="shared" si="3"/>
        <v>-1.0310062859898674</v>
      </c>
    </row>
    <row r="107" spans="1:14" x14ac:dyDescent="0.25">
      <c r="A107" s="111" t="s">
        <v>596</v>
      </c>
      <c r="B107" s="111">
        <f>INDEX(kommuner!C:C,MATCH(_xlfn.NUMBERVALUE(A107),kommuner!B:B,0))</f>
        <v>3003</v>
      </c>
      <c r="C107" s="111" t="s">
        <v>127</v>
      </c>
      <c r="D107" s="111" t="s">
        <v>127</v>
      </c>
      <c r="E107" s="111" t="s">
        <v>123</v>
      </c>
      <c r="F107" s="111" t="s">
        <v>179</v>
      </c>
      <c r="G107" s="111" t="s">
        <v>186</v>
      </c>
      <c r="H107" s="111" t="s">
        <v>179</v>
      </c>
      <c r="I107" s="111" t="s">
        <v>186</v>
      </c>
      <c r="J107" t="str">
        <f t="shared" si="2"/>
        <v>3003SkogOrganisk jordBlandingsskogSærs høy</v>
      </c>
      <c r="K107" s="111">
        <v>-1.5726115302258048</v>
      </c>
      <c r="L107" s="111">
        <v>0.92784825435236762</v>
      </c>
      <c r="M107" s="111">
        <v>0.46510463492953991</v>
      </c>
      <c r="N107" s="112">
        <f t="shared" si="3"/>
        <v>-0.17965864094389727</v>
      </c>
    </row>
    <row r="108" spans="1:14" x14ac:dyDescent="0.25">
      <c r="A108" s="111" t="s">
        <v>596</v>
      </c>
      <c r="B108" s="111">
        <f>INDEX(kommuner!C:C,MATCH(_xlfn.NUMBERVALUE(A108),kommuner!B:B,0))</f>
        <v>3003</v>
      </c>
      <c r="C108" s="111" t="s">
        <v>127</v>
      </c>
      <c r="D108" s="111" t="s">
        <v>127</v>
      </c>
      <c r="E108" s="111" t="s">
        <v>123</v>
      </c>
      <c r="F108" s="111" t="s">
        <v>185</v>
      </c>
      <c r="G108" s="111" t="s">
        <v>180</v>
      </c>
      <c r="H108" s="111" t="s">
        <v>185</v>
      </c>
      <c r="I108" s="111" t="s">
        <v>180</v>
      </c>
      <c r="J108" t="str">
        <f t="shared" si="2"/>
        <v>3003SkogOrganisk jordLauvskogHøy</v>
      </c>
      <c r="K108" s="111">
        <v>-1.9913688882377358</v>
      </c>
      <c r="L108" s="111">
        <v>0.92784825435236762</v>
      </c>
      <c r="M108" s="111">
        <v>0.46510463492953991</v>
      </c>
      <c r="N108" s="112">
        <f t="shared" si="3"/>
        <v>-0.59841599895582831</v>
      </c>
    </row>
    <row r="109" spans="1:14" x14ac:dyDescent="0.25">
      <c r="A109" s="111" t="s">
        <v>596</v>
      </c>
      <c r="B109" s="111">
        <f>INDEX(kommuner!C:C,MATCH(_xlfn.NUMBERVALUE(A109),kommuner!B:B,0))</f>
        <v>3003</v>
      </c>
      <c r="C109" s="111" t="s">
        <v>127</v>
      </c>
      <c r="D109" s="111" t="s">
        <v>127</v>
      </c>
      <c r="E109" s="111" t="s">
        <v>123</v>
      </c>
      <c r="F109" s="111" t="s">
        <v>185</v>
      </c>
      <c r="G109" s="111" t="s">
        <v>167</v>
      </c>
      <c r="H109" s="111" t="s">
        <v>185</v>
      </c>
      <c r="I109" s="111" t="s">
        <v>167</v>
      </c>
      <c r="J109" t="str">
        <f t="shared" si="2"/>
        <v>3003SkogOrganisk jordLauvskogImpediment</v>
      </c>
      <c r="K109" s="111">
        <v>0.35000626494250675</v>
      </c>
      <c r="L109" s="111">
        <v>0.92784825435236762</v>
      </c>
      <c r="M109" s="111">
        <v>0.46510463492953991</v>
      </c>
      <c r="N109" s="112">
        <f t="shared" si="3"/>
        <v>1.7429591542244141</v>
      </c>
    </row>
    <row r="110" spans="1:14" x14ac:dyDescent="0.25">
      <c r="A110" s="111" t="s">
        <v>596</v>
      </c>
      <c r="B110" s="111">
        <f>INDEX(kommuner!C:C,MATCH(_xlfn.NUMBERVALUE(A110),kommuner!B:B,0))</f>
        <v>3003</v>
      </c>
      <c r="C110" s="111" t="s">
        <v>127</v>
      </c>
      <c r="D110" s="111" t="s">
        <v>127</v>
      </c>
      <c r="E110" s="111" t="s">
        <v>123</v>
      </c>
      <c r="F110" s="111" t="s">
        <v>185</v>
      </c>
      <c r="G110" s="111" t="s">
        <v>190</v>
      </c>
      <c r="H110" s="111" t="s">
        <v>185</v>
      </c>
      <c r="I110" s="111" t="s">
        <v>190</v>
      </c>
      <c r="J110" t="str">
        <f t="shared" si="2"/>
        <v>3003SkogOrganisk jordLauvskogLav</v>
      </c>
      <c r="K110" s="111">
        <v>1.1144075558526714</v>
      </c>
      <c r="L110" s="111">
        <v>0.92784825435236762</v>
      </c>
      <c r="M110" s="111">
        <v>0.46510463492953991</v>
      </c>
      <c r="N110" s="112">
        <f t="shared" si="3"/>
        <v>2.5073604451345788</v>
      </c>
    </row>
    <row r="111" spans="1:14" x14ac:dyDescent="0.25">
      <c r="A111" s="111" t="s">
        <v>596</v>
      </c>
      <c r="B111" s="111">
        <f>INDEX(kommuner!C:C,MATCH(_xlfn.NUMBERVALUE(A111),kommuner!B:B,0))</f>
        <v>3003</v>
      </c>
      <c r="C111" s="111" t="s">
        <v>127</v>
      </c>
      <c r="D111" s="111" t="s">
        <v>127</v>
      </c>
      <c r="E111" s="111" t="s">
        <v>123</v>
      </c>
      <c r="F111" s="111" t="s">
        <v>185</v>
      </c>
      <c r="G111" s="111" t="s">
        <v>173</v>
      </c>
      <c r="H111" s="111" t="s">
        <v>185</v>
      </c>
      <c r="I111" s="111" t="s">
        <v>173</v>
      </c>
      <c r="J111" t="str">
        <f t="shared" si="2"/>
        <v>3003SkogOrganisk jordLauvskogMiddels</v>
      </c>
      <c r="K111" s="111">
        <v>-0.62664468270982987</v>
      </c>
      <c r="L111" s="111">
        <v>0.92784825435236762</v>
      </c>
      <c r="M111" s="111">
        <v>0.46510463492953991</v>
      </c>
      <c r="N111" s="112">
        <f t="shared" si="3"/>
        <v>0.76630820657207765</v>
      </c>
    </row>
    <row r="112" spans="1:14" x14ac:dyDescent="0.25">
      <c r="A112" s="111" t="s">
        <v>596</v>
      </c>
      <c r="B112" s="111">
        <f>INDEX(kommuner!C:C,MATCH(_xlfn.NUMBERVALUE(A112),kommuner!B:B,0))</f>
        <v>3003</v>
      </c>
      <c r="C112" s="111" t="s">
        <v>127</v>
      </c>
      <c r="D112" s="111" t="s">
        <v>127</v>
      </c>
      <c r="E112" s="111" t="s">
        <v>123</v>
      </c>
      <c r="F112" s="111" t="s">
        <v>185</v>
      </c>
      <c r="G112" s="111" t="s">
        <v>186</v>
      </c>
      <c r="H112" s="111" t="s">
        <v>185</v>
      </c>
      <c r="I112" s="111" t="s">
        <v>186</v>
      </c>
      <c r="J112" t="str">
        <f t="shared" si="2"/>
        <v>3003SkogOrganisk jordLauvskogSærs høy</v>
      </c>
      <c r="K112" s="111">
        <v>-1.8997279926091779</v>
      </c>
      <c r="L112" s="111">
        <v>0.92784825435236762</v>
      </c>
      <c r="M112" s="111">
        <v>0.46510463492953991</v>
      </c>
      <c r="N112" s="112">
        <f t="shared" si="3"/>
        <v>-0.50677510332727038</v>
      </c>
    </row>
    <row r="113" spans="1:14" x14ac:dyDescent="0.25">
      <c r="A113" s="111" t="s">
        <v>596</v>
      </c>
      <c r="B113" s="111">
        <f>INDEX(kommuner!C:C,MATCH(_xlfn.NUMBERVALUE(A113),kommuner!B:B,0))</f>
        <v>3003</v>
      </c>
      <c r="C113" s="111" t="s">
        <v>83</v>
      </c>
      <c r="D113" s="111" t="s">
        <v>83</v>
      </c>
      <c r="E113" s="111" t="s">
        <v>126</v>
      </c>
      <c r="F113" s="111" t="s">
        <v>139</v>
      </c>
      <c r="G113" s="111" t="s">
        <v>139</v>
      </c>
      <c r="H113" s="111" t="s">
        <v>139</v>
      </c>
      <c r="I113" s="111" t="s">
        <v>139</v>
      </c>
      <c r="J113" t="str">
        <f t="shared" si="2"/>
        <v>3003Utbygd arealMineraljord</v>
      </c>
      <c r="K113" s="111">
        <v>1.3171254023576049</v>
      </c>
      <c r="L113" s="111">
        <v>0</v>
      </c>
      <c r="M113" s="111">
        <v>1.303047089454229E-2</v>
      </c>
      <c r="N113" s="112">
        <f t="shared" si="3"/>
        <v>1.3301558732521472</v>
      </c>
    </row>
    <row r="114" spans="1:14" x14ac:dyDescent="0.25">
      <c r="A114" s="111" t="s">
        <v>596</v>
      </c>
      <c r="B114" s="111">
        <f>INDEX(kommuner!C:C,MATCH(_xlfn.NUMBERVALUE(A114),kommuner!B:B,0))</f>
        <v>3003</v>
      </c>
      <c r="C114" s="111" t="s">
        <v>83</v>
      </c>
      <c r="D114" s="111" t="s">
        <v>83</v>
      </c>
      <c r="E114" s="111" t="s">
        <v>123</v>
      </c>
      <c r="F114" s="111" t="s">
        <v>139</v>
      </c>
      <c r="G114" s="111" t="s">
        <v>139</v>
      </c>
      <c r="H114" s="111" t="s">
        <v>139</v>
      </c>
      <c r="I114" s="111" t="s">
        <v>139</v>
      </c>
      <c r="J114" t="str">
        <f t="shared" si="2"/>
        <v>3003Utbygd arealOrganisk jord</v>
      </c>
      <c r="K114" s="111">
        <v>29.011421395201612</v>
      </c>
      <c r="L114" s="111">
        <v>0</v>
      </c>
      <c r="M114" s="111">
        <v>1.303047089454229E-2</v>
      </c>
      <c r="N114" s="112">
        <f t="shared" si="3"/>
        <v>29.024451866096154</v>
      </c>
    </row>
    <row r="115" spans="1:14" x14ac:dyDescent="0.25">
      <c r="A115" s="111" t="s">
        <v>596</v>
      </c>
      <c r="B115" s="111">
        <f>INDEX(kommuner!C:C,MATCH(_xlfn.NUMBERVALUE(A115),kommuner!B:B,0))</f>
        <v>3003</v>
      </c>
      <c r="C115" s="111" t="s">
        <v>181</v>
      </c>
      <c r="D115" s="111" t="s">
        <v>181</v>
      </c>
      <c r="E115" s="111" t="s">
        <v>123</v>
      </c>
      <c r="F115" s="111" t="s">
        <v>139</v>
      </c>
      <c r="G115" s="111" t="s">
        <v>139</v>
      </c>
      <c r="H115" s="111" t="s">
        <v>139</v>
      </c>
      <c r="I115" s="111" t="s">
        <v>139</v>
      </c>
      <c r="J115" t="str">
        <f t="shared" si="2"/>
        <v>3003Vann og myrOrganisk jord</v>
      </c>
      <c r="K115" s="111">
        <v>-0.20040009744654491</v>
      </c>
      <c r="L115" s="111">
        <v>0</v>
      </c>
      <c r="M115" s="111">
        <v>0</v>
      </c>
      <c r="N115" s="112">
        <f t="shared" si="3"/>
        <v>-0.20040009744654491</v>
      </c>
    </row>
    <row r="116" spans="1:14" x14ac:dyDescent="0.25">
      <c r="A116" s="111" t="s">
        <v>597</v>
      </c>
      <c r="B116" s="111">
        <f>INDEX(kommuner!C:C,MATCH(_xlfn.NUMBERVALUE(A116),kommuner!B:B,0))</f>
        <v>3004</v>
      </c>
      <c r="C116" s="111" t="s">
        <v>82</v>
      </c>
      <c r="D116" s="111" t="s">
        <v>82</v>
      </c>
      <c r="E116" s="111" t="s">
        <v>126</v>
      </c>
      <c r="F116" s="111" t="s">
        <v>139</v>
      </c>
      <c r="G116" s="111" t="s">
        <v>139</v>
      </c>
      <c r="H116" s="111" t="s">
        <v>139</v>
      </c>
      <c r="I116" s="111" t="s">
        <v>139</v>
      </c>
      <c r="J116" t="str">
        <f t="shared" si="2"/>
        <v>3004Annen utmarkMineraljord</v>
      </c>
      <c r="K116" s="111">
        <v>-7.4178314529761202E-2</v>
      </c>
      <c r="L116" s="111">
        <v>0</v>
      </c>
      <c r="M116" s="111">
        <v>0</v>
      </c>
      <c r="N116" s="112">
        <f t="shared" si="3"/>
        <v>-7.4178314529761202E-2</v>
      </c>
    </row>
    <row r="117" spans="1:14" x14ac:dyDescent="0.25">
      <c r="A117" s="111" t="s">
        <v>597</v>
      </c>
      <c r="B117" s="111">
        <f>INDEX(kommuner!C:C,MATCH(_xlfn.NUMBERVALUE(A117),kommuner!B:B,0))</f>
        <v>3004</v>
      </c>
      <c r="C117" s="111" t="s">
        <v>121</v>
      </c>
      <c r="D117" s="111" t="s">
        <v>121</v>
      </c>
      <c r="E117" s="111" t="s">
        <v>126</v>
      </c>
      <c r="F117" s="111" t="s">
        <v>139</v>
      </c>
      <c r="G117" s="111" t="s">
        <v>139</v>
      </c>
      <c r="H117" s="111" t="s">
        <v>139</v>
      </c>
      <c r="I117" s="111" t="s">
        <v>139</v>
      </c>
      <c r="J117" t="str">
        <f t="shared" si="2"/>
        <v>3004BeiteMineraljord</v>
      </c>
      <c r="K117" s="111">
        <v>-0.96338340838695502</v>
      </c>
      <c r="L117" s="111">
        <v>0</v>
      </c>
      <c r="M117" s="111">
        <v>1.2448711246839999E-7</v>
      </c>
      <c r="N117" s="112">
        <f t="shared" si="3"/>
        <v>-0.96338328389984251</v>
      </c>
    </row>
    <row r="118" spans="1:14" x14ac:dyDescent="0.25">
      <c r="A118" s="111" t="s">
        <v>597</v>
      </c>
      <c r="B118" s="111">
        <f>INDEX(kommuner!C:C,MATCH(_xlfn.NUMBERVALUE(A118),kommuner!B:B,0))</f>
        <v>3004</v>
      </c>
      <c r="C118" s="111" t="s">
        <v>121</v>
      </c>
      <c r="D118" s="111" t="s">
        <v>121</v>
      </c>
      <c r="E118" s="111" t="s">
        <v>123</v>
      </c>
      <c r="F118" s="111" t="s">
        <v>139</v>
      </c>
      <c r="G118" s="111" t="s">
        <v>139</v>
      </c>
      <c r="H118" s="111" t="s">
        <v>139</v>
      </c>
      <c r="I118" s="111" t="s">
        <v>139</v>
      </c>
      <c r="J118" t="str">
        <f t="shared" si="2"/>
        <v>3004BeiteOrganisk jord</v>
      </c>
      <c r="K118" s="111">
        <v>12.077525935985037</v>
      </c>
      <c r="L118" s="111">
        <v>1.6412500000000001</v>
      </c>
      <c r="M118" s="111">
        <v>0</v>
      </c>
      <c r="N118" s="112">
        <f t="shared" si="3"/>
        <v>13.718775935985036</v>
      </c>
    </row>
    <row r="119" spans="1:14" x14ac:dyDescent="0.25">
      <c r="A119" s="111" t="s">
        <v>597</v>
      </c>
      <c r="B119" s="111">
        <f>INDEX(kommuner!C:C,MATCH(_xlfn.NUMBERVALUE(A119),kommuner!B:B,0))</f>
        <v>3004</v>
      </c>
      <c r="C119" s="111" t="s">
        <v>84</v>
      </c>
      <c r="D119" s="111" t="s">
        <v>84</v>
      </c>
      <c r="E119" s="111" t="s">
        <v>126</v>
      </c>
      <c r="F119" s="111" t="s">
        <v>139</v>
      </c>
      <c r="G119" s="111" t="s">
        <v>139</v>
      </c>
      <c r="H119" s="111" t="s">
        <v>139</v>
      </c>
      <c r="I119" s="111" t="s">
        <v>139</v>
      </c>
      <c r="J119" t="str">
        <f t="shared" si="2"/>
        <v>3004Dyrket markMineraljord</v>
      </c>
      <c r="K119" s="111">
        <v>-0.27932722351993444</v>
      </c>
      <c r="L119" s="111">
        <v>0</v>
      </c>
      <c r="M119" s="111">
        <v>0</v>
      </c>
      <c r="N119" s="112">
        <f t="shared" si="3"/>
        <v>-0.27932722351993444</v>
      </c>
    </row>
    <row r="120" spans="1:14" x14ac:dyDescent="0.25">
      <c r="A120" s="111" t="s">
        <v>597</v>
      </c>
      <c r="B120" s="111">
        <f>INDEX(kommuner!C:C,MATCH(_xlfn.NUMBERVALUE(A120),kommuner!B:B,0))</f>
        <v>3004</v>
      </c>
      <c r="C120" s="111" t="s">
        <v>84</v>
      </c>
      <c r="D120" s="111" t="s">
        <v>84</v>
      </c>
      <c r="E120" s="111" t="s">
        <v>123</v>
      </c>
      <c r="F120" s="111" t="s">
        <v>139</v>
      </c>
      <c r="G120" s="111" t="s">
        <v>139</v>
      </c>
      <c r="H120" s="111" t="s">
        <v>139</v>
      </c>
      <c r="I120" s="111" t="s">
        <v>139</v>
      </c>
      <c r="J120" t="str">
        <f t="shared" si="2"/>
        <v>3004Dyrket markOrganisk jord</v>
      </c>
      <c r="K120" s="111">
        <v>28.726149366675592</v>
      </c>
      <c r="L120" s="111">
        <v>1.45625</v>
      </c>
      <c r="M120" s="111">
        <v>0</v>
      </c>
      <c r="N120" s="112">
        <f t="shared" si="3"/>
        <v>30.182399366675593</v>
      </c>
    </row>
    <row r="121" spans="1:14" x14ac:dyDescent="0.25">
      <c r="A121" s="111" t="s">
        <v>597</v>
      </c>
      <c r="B121" s="111">
        <f>INDEX(kommuner!C:C,MATCH(_xlfn.NUMBERVALUE(A121),kommuner!B:B,0))</f>
        <v>3004</v>
      </c>
      <c r="C121" s="111" t="s">
        <v>127</v>
      </c>
      <c r="D121" s="111" t="s">
        <v>127</v>
      </c>
      <c r="E121" s="111" t="s">
        <v>126</v>
      </c>
      <c r="F121" s="111" t="s">
        <v>172</v>
      </c>
      <c r="G121" s="111" t="s">
        <v>180</v>
      </c>
      <c r="H121" s="111" t="s">
        <v>172</v>
      </c>
      <c r="I121" s="111" t="s">
        <v>180</v>
      </c>
      <c r="J121" t="str">
        <f t="shared" si="2"/>
        <v>3004SkogMineraljordBarskogHøy</v>
      </c>
      <c r="K121" s="111">
        <v>-4.6162156760364166</v>
      </c>
      <c r="L121" s="111">
        <v>0.85306406685236758</v>
      </c>
      <c r="M121" s="111">
        <v>6.4056614999681585E-2</v>
      </c>
      <c r="N121" s="112">
        <f t="shared" si="3"/>
        <v>-3.6990949941843674</v>
      </c>
    </row>
    <row r="122" spans="1:14" x14ac:dyDescent="0.25">
      <c r="A122" s="111" t="s">
        <v>597</v>
      </c>
      <c r="B122" s="111">
        <f>INDEX(kommuner!C:C,MATCH(_xlfn.NUMBERVALUE(A122),kommuner!B:B,0))</f>
        <v>3004</v>
      </c>
      <c r="C122" s="111" t="s">
        <v>127</v>
      </c>
      <c r="D122" s="111" t="s">
        <v>127</v>
      </c>
      <c r="E122" s="111" t="s">
        <v>126</v>
      </c>
      <c r="F122" s="111" t="s">
        <v>172</v>
      </c>
      <c r="G122" s="111" t="s">
        <v>167</v>
      </c>
      <c r="H122" s="111" t="s">
        <v>172</v>
      </c>
      <c r="I122" s="111" t="s">
        <v>167</v>
      </c>
      <c r="J122" t="str">
        <f t="shared" si="2"/>
        <v>3004SkogMineraljordBarskogImpediment</v>
      </c>
      <c r="K122" s="111">
        <v>-1.3727794028153204</v>
      </c>
      <c r="L122" s="111">
        <v>0.85306406685236758</v>
      </c>
      <c r="M122" s="111">
        <v>6.3979989500968365E-2</v>
      </c>
      <c r="N122" s="112">
        <f t="shared" si="3"/>
        <v>-0.45573534646198444</v>
      </c>
    </row>
    <row r="123" spans="1:14" x14ac:dyDescent="0.25">
      <c r="A123" s="111" t="s">
        <v>597</v>
      </c>
      <c r="B123" s="111">
        <f>INDEX(kommuner!C:C,MATCH(_xlfn.NUMBERVALUE(A123),kommuner!B:B,0))</f>
        <v>3004</v>
      </c>
      <c r="C123" s="111" t="s">
        <v>127</v>
      </c>
      <c r="D123" s="111" t="s">
        <v>127</v>
      </c>
      <c r="E123" s="111" t="s">
        <v>126</v>
      </c>
      <c r="F123" s="111" t="s">
        <v>172</v>
      </c>
      <c r="G123" s="111" t="s">
        <v>190</v>
      </c>
      <c r="H123" s="111" t="s">
        <v>172</v>
      </c>
      <c r="I123" s="111" t="s">
        <v>190</v>
      </c>
      <c r="J123" t="str">
        <f t="shared" si="2"/>
        <v>3004SkogMineraljordBarskogLav</v>
      </c>
      <c r="K123" s="111">
        <v>-4.2147477563561999</v>
      </c>
      <c r="L123" s="111">
        <v>0.85306406685236758</v>
      </c>
      <c r="M123" s="111">
        <v>6.3979989500968365E-2</v>
      </c>
      <c r="N123" s="112">
        <f t="shared" si="3"/>
        <v>-3.2977037000028639</v>
      </c>
    </row>
    <row r="124" spans="1:14" x14ac:dyDescent="0.25">
      <c r="A124" s="111" t="s">
        <v>597</v>
      </c>
      <c r="B124" s="111">
        <f>INDEX(kommuner!C:C,MATCH(_xlfn.NUMBERVALUE(A124),kommuner!B:B,0))</f>
        <v>3004</v>
      </c>
      <c r="C124" s="111" t="s">
        <v>127</v>
      </c>
      <c r="D124" s="111" t="s">
        <v>127</v>
      </c>
      <c r="E124" s="111" t="s">
        <v>126</v>
      </c>
      <c r="F124" s="111" t="s">
        <v>172</v>
      </c>
      <c r="G124" s="111" t="s">
        <v>173</v>
      </c>
      <c r="H124" s="111" t="s">
        <v>172</v>
      </c>
      <c r="I124" s="111" t="s">
        <v>173</v>
      </c>
      <c r="J124" t="str">
        <f t="shared" si="2"/>
        <v>3004SkogMineraljordBarskogMiddels</v>
      </c>
      <c r="K124" s="111">
        <v>-4.0260508329268543</v>
      </c>
      <c r="L124" s="111">
        <v>0.85306406685236758</v>
      </c>
      <c r="M124" s="111">
        <v>6.4056614999681585E-2</v>
      </c>
      <c r="N124" s="112">
        <f t="shared" si="3"/>
        <v>-3.1089301510748051</v>
      </c>
    </row>
    <row r="125" spans="1:14" x14ac:dyDescent="0.25">
      <c r="A125" s="111" t="s">
        <v>597</v>
      </c>
      <c r="B125" s="111">
        <f>INDEX(kommuner!C:C,MATCH(_xlfn.NUMBERVALUE(A125),kommuner!B:B,0))</f>
        <v>3004</v>
      </c>
      <c r="C125" s="111" t="s">
        <v>127</v>
      </c>
      <c r="D125" s="111" t="s">
        <v>127</v>
      </c>
      <c r="E125" s="111" t="s">
        <v>126</v>
      </c>
      <c r="F125" s="111" t="s">
        <v>172</v>
      </c>
      <c r="G125" s="111" t="s">
        <v>186</v>
      </c>
      <c r="H125" s="111" t="s">
        <v>172</v>
      </c>
      <c r="I125" s="111" t="s">
        <v>186</v>
      </c>
      <c r="J125" t="str">
        <f t="shared" si="2"/>
        <v>3004SkogMineraljordBarskogSærs høy</v>
      </c>
      <c r="K125" s="111">
        <v>0.12072674540874306</v>
      </c>
      <c r="L125" s="111">
        <v>0.85306406685236758</v>
      </c>
      <c r="M125" s="111">
        <v>6.4056614999681585E-2</v>
      </c>
      <c r="N125" s="112">
        <f t="shared" si="3"/>
        <v>1.0378474272607923</v>
      </c>
    </row>
    <row r="126" spans="1:14" x14ac:dyDescent="0.25">
      <c r="A126" s="111" t="s">
        <v>597</v>
      </c>
      <c r="B126" s="111">
        <f>INDEX(kommuner!C:C,MATCH(_xlfn.NUMBERVALUE(A126),kommuner!B:B,0))</f>
        <v>3004</v>
      </c>
      <c r="C126" s="111" t="s">
        <v>127</v>
      </c>
      <c r="D126" s="111" t="s">
        <v>127</v>
      </c>
      <c r="E126" s="111" t="s">
        <v>126</v>
      </c>
      <c r="F126" s="111" t="s">
        <v>179</v>
      </c>
      <c r="G126" s="111" t="s">
        <v>180</v>
      </c>
      <c r="H126" s="111" t="s">
        <v>179</v>
      </c>
      <c r="I126" s="111" t="s">
        <v>180</v>
      </c>
      <c r="J126" t="str">
        <f t="shared" si="2"/>
        <v>3004SkogMineraljordBlandingsskogHøy</v>
      </c>
      <c r="K126" s="111">
        <v>-7.1939050909469406</v>
      </c>
      <c r="L126" s="111">
        <v>0.85306406685236758</v>
      </c>
      <c r="M126" s="111">
        <v>6.3979989500968365E-2</v>
      </c>
      <c r="N126" s="112">
        <f t="shared" si="3"/>
        <v>-6.2768610345936047</v>
      </c>
    </row>
    <row r="127" spans="1:14" x14ac:dyDescent="0.25">
      <c r="A127" s="111" t="s">
        <v>597</v>
      </c>
      <c r="B127" s="111">
        <f>INDEX(kommuner!C:C,MATCH(_xlfn.NUMBERVALUE(A127),kommuner!B:B,0))</f>
        <v>3004</v>
      </c>
      <c r="C127" s="111" t="s">
        <v>127</v>
      </c>
      <c r="D127" s="111" t="s">
        <v>127</v>
      </c>
      <c r="E127" s="111" t="s">
        <v>126</v>
      </c>
      <c r="F127" s="111" t="s">
        <v>179</v>
      </c>
      <c r="G127" s="111" t="s">
        <v>167</v>
      </c>
      <c r="H127" s="111" t="s">
        <v>179</v>
      </c>
      <c r="I127" s="111" t="s">
        <v>167</v>
      </c>
      <c r="J127" t="str">
        <f t="shared" si="2"/>
        <v>3004SkogMineraljordBlandingsskogImpediment</v>
      </c>
      <c r="K127" s="111">
        <v>-1.6598037998579707</v>
      </c>
      <c r="L127" s="111">
        <v>0.85306406685236758</v>
      </c>
      <c r="M127" s="111">
        <v>6.3979989500968365E-2</v>
      </c>
      <c r="N127" s="112">
        <f t="shared" si="3"/>
        <v>-0.7427597435046347</v>
      </c>
    </row>
    <row r="128" spans="1:14" x14ac:dyDescent="0.25">
      <c r="A128" s="111" t="s">
        <v>597</v>
      </c>
      <c r="B128" s="111">
        <f>INDEX(kommuner!C:C,MATCH(_xlfn.NUMBERVALUE(A128),kommuner!B:B,0))</f>
        <v>3004</v>
      </c>
      <c r="C128" s="111" t="s">
        <v>127</v>
      </c>
      <c r="D128" s="111" t="s">
        <v>127</v>
      </c>
      <c r="E128" s="111" t="s">
        <v>126</v>
      </c>
      <c r="F128" s="111" t="s">
        <v>179</v>
      </c>
      <c r="G128" s="111" t="s">
        <v>190</v>
      </c>
      <c r="H128" s="111" t="s">
        <v>179</v>
      </c>
      <c r="I128" s="111" t="s">
        <v>190</v>
      </c>
      <c r="J128" t="str">
        <f t="shared" si="2"/>
        <v>3004SkogMineraljordBlandingsskogLav</v>
      </c>
      <c r="K128" s="111">
        <v>-2.5588434197694254</v>
      </c>
      <c r="L128" s="111">
        <v>0.85306406685236758</v>
      </c>
      <c r="M128" s="111">
        <v>6.3979989500968365E-2</v>
      </c>
      <c r="N128" s="112">
        <f t="shared" si="3"/>
        <v>-1.6417993634160897</v>
      </c>
    </row>
    <row r="129" spans="1:14" x14ac:dyDescent="0.25">
      <c r="A129" s="111" t="s">
        <v>597</v>
      </c>
      <c r="B129" s="111">
        <f>INDEX(kommuner!C:C,MATCH(_xlfn.NUMBERVALUE(A129),kommuner!B:B,0))</f>
        <v>3004</v>
      </c>
      <c r="C129" s="111" t="s">
        <v>127</v>
      </c>
      <c r="D129" s="111" t="s">
        <v>127</v>
      </c>
      <c r="E129" s="111" t="s">
        <v>126</v>
      </c>
      <c r="F129" s="111" t="s">
        <v>179</v>
      </c>
      <c r="G129" s="111" t="s">
        <v>173</v>
      </c>
      <c r="H129" s="111" t="s">
        <v>179</v>
      </c>
      <c r="I129" s="111" t="s">
        <v>173</v>
      </c>
      <c r="J129" t="str">
        <f t="shared" si="2"/>
        <v>3004SkogMineraljordBlandingsskogMiddels</v>
      </c>
      <c r="K129" s="111">
        <v>-3.8687729546762566</v>
      </c>
      <c r="L129" s="111">
        <v>0.85306406685236758</v>
      </c>
      <c r="M129" s="111">
        <v>6.3979989500968365E-2</v>
      </c>
      <c r="N129" s="112">
        <f t="shared" si="3"/>
        <v>-2.9517288983229206</v>
      </c>
    </row>
    <row r="130" spans="1:14" x14ac:dyDescent="0.25">
      <c r="A130" s="111" t="s">
        <v>597</v>
      </c>
      <c r="B130" s="111">
        <f>INDEX(kommuner!C:C,MATCH(_xlfn.NUMBERVALUE(A130),kommuner!B:B,0))</f>
        <v>3004</v>
      </c>
      <c r="C130" s="111" t="s">
        <v>127</v>
      </c>
      <c r="D130" s="111" t="s">
        <v>127</v>
      </c>
      <c r="E130" s="111" t="s">
        <v>126</v>
      </c>
      <c r="F130" s="111" t="s">
        <v>179</v>
      </c>
      <c r="G130" s="111" t="s">
        <v>186</v>
      </c>
      <c r="H130" s="111" t="s">
        <v>179</v>
      </c>
      <c r="I130" s="111" t="s">
        <v>186</v>
      </c>
      <c r="J130" t="str">
        <f t="shared" si="2"/>
        <v>3004SkogMineraljordBlandingsskogSærs høy</v>
      </c>
      <c r="K130" s="111">
        <v>-2.9395925245326562</v>
      </c>
      <c r="L130" s="111">
        <v>0.85306406685236758</v>
      </c>
      <c r="M130" s="111">
        <v>6.3979989500968365E-2</v>
      </c>
      <c r="N130" s="112">
        <f t="shared" si="3"/>
        <v>-2.0225484681793202</v>
      </c>
    </row>
    <row r="131" spans="1:14" x14ac:dyDescent="0.25">
      <c r="A131" s="111" t="s">
        <v>597</v>
      </c>
      <c r="B131" s="111">
        <f>INDEX(kommuner!C:C,MATCH(_xlfn.NUMBERVALUE(A131),kommuner!B:B,0))</f>
        <v>3004</v>
      </c>
      <c r="C131" s="111" t="s">
        <v>127</v>
      </c>
      <c r="D131" s="111" t="s">
        <v>127</v>
      </c>
      <c r="E131" s="111" t="s">
        <v>126</v>
      </c>
      <c r="F131" s="111" t="s">
        <v>185</v>
      </c>
      <c r="G131" s="111" t="s">
        <v>180</v>
      </c>
      <c r="H131" s="111" t="s">
        <v>185</v>
      </c>
      <c r="I131" s="111" t="s">
        <v>180</v>
      </c>
      <c r="J131" t="str">
        <f t="shared" ref="J131:J194" si="4">B131&amp;C131&amp;E131&amp;IF(C131="Skog",F131&amp;G131,"")</f>
        <v>3004SkogMineraljordLauvskogHøy</v>
      </c>
      <c r="K131" s="111">
        <v>-3.3269846154961789</v>
      </c>
      <c r="L131" s="111">
        <v>0.85306406685236758</v>
      </c>
      <c r="M131" s="111">
        <v>6.3979989500968365E-2</v>
      </c>
      <c r="N131" s="112">
        <f t="shared" ref="N131:N194" si="5">SUM(K131:M131)</f>
        <v>-2.4099405591428429</v>
      </c>
    </row>
    <row r="132" spans="1:14" x14ac:dyDescent="0.25">
      <c r="A132" s="111" t="s">
        <v>597</v>
      </c>
      <c r="B132" s="111">
        <f>INDEX(kommuner!C:C,MATCH(_xlfn.NUMBERVALUE(A132),kommuner!B:B,0))</f>
        <v>3004</v>
      </c>
      <c r="C132" s="111" t="s">
        <v>127</v>
      </c>
      <c r="D132" s="111" t="s">
        <v>127</v>
      </c>
      <c r="E132" s="111" t="s">
        <v>126</v>
      </c>
      <c r="F132" s="111" t="s">
        <v>185</v>
      </c>
      <c r="G132" s="111" t="s">
        <v>167</v>
      </c>
      <c r="H132" s="111" t="s">
        <v>185</v>
      </c>
      <c r="I132" s="111" t="s">
        <v>167</v>
      </c>
      <c r="J132" t="str">
        <f t="shared" si="4"/>
        <v>3004SkogMineraljordLauvskogImpediment</v>
      </c>
      <c r="K132" s="111">
        <v>-0.65286816124680003</v>
      </c>
      <c r="L132" s="111">
        <v>0.85306406685236758</v>
      </c>
      <c r="M132" s="111">
        <v>6.3979989500968365E-2</v>
      </c>
      <c r="N132" s="112">
        <f t="shared" si="5"/>
        <v>0.26417589510653594</v>
      </c>
    </row>
    <row r="133" spans="1:14" x14ac:dyDescent="0.25">
      <c r="A133" s="111" t="s">
        <v>597</v>
      </c>
      <c r="B133" s="111">
        <f>INDEX(kommuner!C:C,MATCH(_xlfn.NUMBERVALUE(A133),kommuner!B:B,0))</f>
        <v>3004</v>
      </c>
      <c r="C133" s="111" t="s">
        <v>127</v>
      </c>
      <c r="D133" s="111" t="s">
        <v>127</v>
      </c>
      <c r="E133" s="111" t="s">
        <v>126</v>
      </c>
      <c r="F133" s="111" t="s">
        <v>185</v>
      </c>
      <c r="G133" s="111" t="s">
        <v>190</v>
      </c>
      <c r="H133" s="111" t="s">
        <v>185</v>
      </c>
      <c r="I133" s="111" t="s">
        <v>190</v>
      </c>
      <c r="J133" t="str">
        <f t="shared" si="4"/>
        <v>3004SkogMineraljordLauvskogLav</v>
      </c>
      <c r="K133" s="111">
        <v>-8.9748170935426599E-2</v>
      </c>
      <c r="L133" s="111">
        <v>0.85306406685236758</v>
      </c>
      <c r="M133" s="111">
        <v>6.3979989500968365E-2</v>
      </c>
      <c r="N133" s="112">
        <f t="shared" si="5"/>
        <v>0.82729588541790933</v>
      </c>
    </row>
    <row r="134" spans="1:14" x14ac:dyDescent="0.25">
      <c r="A134" s="111" t="s">
        <v>597</v>
      </c>
      <c r="B134" s="111">
        <f>INDEX(kommuner!C:C,MATCH(_xlfn.NUMBERVALUE(A134),kommuner!B:B,0))</f>
        <v>3004</v>
      </c>
      <c r="C134" s="111" t="s">
        <v>127</v>
      </c>
      <c r="D134" s="111" t="s">
        <v>127</v>
      </c>
      <c r="E134" s="111" t="s">
        <v>126</v>
      </c>
      <c r="F134" s="111" t="s">
        <v>185</v>
      </c>
      <c r="G134" s="111" t="s">
        <v>173</v>
      </c>
      <c r="H134" s="111" t="s">
        <v>185</v>
      </c>
      <c r="I134" s="111" t="s">
        <v>173</v>
      </c>
      <c r="J134" t="str">
        <f t="shared" si="4"/>
        <v>3004SkogMineraljordLauvskogMiddels</v>
      </c>
      <c r="K134" s="111">
        <v>-1.7789409505847176</v>
      </c>
      <c r="L134" s="111">
        <v>0.85306406685236758</v>
      </c>
      <c r="M134" s="111">
        <v>6.3979989500968365E-2</v>
      </c>
      <c r="N134" s="112">
        <f t="shared" si="5"/>
        <v>-0.86189689423138161</v>
      </c>
    </row>
    <row r="135" spans="1:14" x14ac:dyDescent="0.25">
      <c r="A135" s="111" t="s">
        <v>597</v>
      </c>
      <c r="B135" s="111">
        <f>INDEX(kommuner!C:C,MATCH(_xlfn.NUMBERVALUE(A135),kommuner!B:B,0))</f>
        <v>3004</v>
      </c>
      <c r="C135" s="111" t="s">
        <v>127</v>
      </c>
      <c r="D135" s="111" t="s">
        <v>127</v>
      </c>
      <c r="E135" s="111" t="s">
        <v>126</v>
      </c>
      <c r="F135" s="111" t="s">
        <v>185</v>
      </c>
      <c r="G135" s="111" t="s">
        <v>186</v>
      </c>
      <c r="H135" s="111" t="s">
        <v>185</v>
      </c>
      <c r="I135" s="111" t="s">
        <v>186</v>
      </c>
      <c r="J135" t="str">
        <f t="shared" si="4"/>
        <v>3004SkogMineraljordLauvskogSærs høy</v>
      </c>
      <c r="K135" s="111">
        <v>-3.6560473259425113</v>
      </c>
      <c r="L135" s="111">
        <v>0.85306406685236758</v>
      </c>
      <c r="M135" s="111">
        <v>6.3979989500968365E-2</v>
      </c>
      <c r="N135" s="112">
        <f t="shared" si="5"/>
        <v>-2.7390032695891753</v>
      </c>
    </row>
    <row r="136" spans="1:14" x14ac:dyDescent="0.25">
      <c r="A136" s="111" t="s">
        <v>597</v>
      </c>
      <c r="B136" s="111">
        <f>INDEX(kommuner!C:C,MATCH(_xlfn.NUMBERVALUE(A136),kommuner!B:B,0))</f>
        <v>3004</v>
      </c>
      <c r="C136" s="111" t="s">
        <v>127</v>
      </c>
      <c r="D136" s="111" t="s">
        <v>127</v>
      </c>
      <c r="E136" s="111" t="s">
        <v>123</v>
      </c>
      <c r="F136" s="111" t="s">
        <v>172</v>
      </c>
      <c r="G136" s="111" t="s">
        <v>180</v>
      </c>
      <c r="H136" s="111" t="s">
        <v>172</v>
      </c>
      <c r="I136" s="111" t="s">
        <v>180</v>
      </c>
      <c r="J136" t="str">
        <f t="shared" si="4"/>
        <v>3004SkogOrganisk jordBarskogHøy</v>
      </c>
      <c r="K136" s="111">
        <v>-2.5184559031994138</v>
      </c>
      <c r="L136" s="111">
        <v>0.92784825435236762</v>
      </c>
      <c r="M136" s="111">
        <v>0.46518126042825314</v>
      </c>
      <c r="N136" s="112">
        <f t="shared" si="5"/>
        <v>-1.1254263884187932</v>
      </c>
    </row>
    <row r="137" spans="1:14" x14ac:dyDescent="0.25">
      <c r="A137" s="111" t="s">
        <v>597</v>
      </c>
      <c r="B137" s="111">
        <f>INDEX(kommuner!C:C,MATCH(_xlfn.NUMBERVALUE(A137),kommuner!B:B,0))</f>
        <v>3004</v>
      </c>
      <c r="C137" s="111" t="s">
        <v>127</v>
      </c>
      <c r="D137" s="111" t="s">
        <v>127</v>
      </c>
      <c r="E137" s="111" t="s">
        <v>123</v>
      </c>
      <c r="F137" s="111" t="s">
        <v>172</v>
      </c>
      <c r="G137" s="111" t="s">
        <v>167</v>
      </c>
      <c r="H137" s="111" t="s">
        <v>172</v>
      </c>
      <c r="I137" s="111" t="s">
        <v>167</v>
      </c>
      <c r="J137" t="str">
        <f t="shared" si="4"/>
        <v>3004SkogOrganisk jordBarskogImpediment</v>
      </c>
      <c r="K137" s="111">
        <v>-0.13011741963904588</v>
      </c>
      <c r="L137" s="111">
        <v>0.92784825435236762</v>
      </c>
      <c r="M137" s="111">
        <v>0.46510463492953991</v>
      </c>
      <c r="N137" s="112">
        <f t="shared" si="5"/>
        <v>1.2628354696428616</v>
      </c>
    </row>
    <row r="138" spans="1:14" x14ac:dyDescent="0.25">
      <c r="A138" s="111" t="s">
        <v>597</v>
      </c>
      <c r="B138" s="111">
        <f>INDEX(kommuner!C:C,MATCH(_xlfn.NUMBERVALUE(A138),kommuner!B:B,0))</f>
        <v>3004</v>
      </c>
      <c r="C138" s="111" t="s">
        <v>127</v>
      </c>
      <c r="D138" s="111" t="s">
        <v>127</v>
      </c>
      <c r="E138" s="111" t="s">
        <v>123</v>
      </c>
      <c r="F138" s="111" t="s">
        <v>172</v>
      </c>
      <c r="G138" s="111" t="s">
        <v>190</v>
      </c>
      <c r="H138" s="111" t="s">
        <v>172</v>
      </c>
      <c r="I138" s="111" t="s">
        <v>190</v>
      </c>
      <c r="J138" t="str">
        <f t="shared" si="4"/>
        <v>3004SkogOrganisk jordBarskogLav</v>
      </c>
      <c r="K138" s="111">
        <v>-0.50666953101693391</v>
      </c>
      <c r="L138" s="111">
        <v>0.92784825435236762</v>
      </c>
      <c r="M138" s="111">
        <v>0.46510463492953991</v>
      </c>
      <c r="N138" s="112">
        <f t="shared" si="5"/>
        <v>0.88628335826497362</v>
      </c>
    </row>
    <row r="139" spans="1:14" x14ac:dyDescent="0.25">
      <c r="A139" s="111" t="s">
        <v>597</v>
      </c>
      <c r="B139" s="111">
        <f>INDEX(kommuner!C:C,MATCH(_xlfn.NUMBERVALUE(A139),kommuner!B:B,0))</f>
        <v>3004</v>
      </c>
      <c r="C139" s="111" t="s">
        <v>127</v>
      </c>
      <c r="D139" s="111" t="s">
        <v>127</v>
      </c>
      <c r="E139" s="111" t="s">
        <v>123</v>
      </c>
      <c r="F139" s="111" t="s">
        <v>172</v>
      </c>
      <c r="G139" s="111" t="s">
        <v>173</v>
      </c>
      <c r="H139" s="111" t="s">
        <v>172</v>
      </c>
      <c r="I139" s="111" t="s">
        <v>173</v>
      </c>
      <c r="J139" t="str">
        <f t="shared" si="4"/>
        <v>3004SkogOrganisk jordBarskogMiddels</v>
      </c>
      <c r="K139" s="111">
        <v>-1.5571490961494638</v>
      </c>
      <c r="L139" s="111">
        <v>0.92784825435236762</v>
      </c>
      <c r="M139" s="111">
        <v>0.46518126042825314</v>
      </c>
      <c r="N139" s="112">
        <f t="shared" si="5"/>
        <v>-0.16411958136884308</v>
      </c>
    </row>
    <row r="140" spans="1:14" x14ac:dyDescent="0.25">
      <c r="A140" s="111" t="s">
        <v>597</v>
      </c>
      <c r="B140" s="111">
        <f>INDEX(kommuner!C:C,MATCH(_xlfn.NUMBERVALUE(A140),kommuner!B:B,0))</f>
        <v>3004</v>
      </c>
      <c r="C140" s="111" t="s">
        <v>127</v>
      </c>
      <c r="D140" s="111" t="s">
        <v>127</v>
      </c>
      <c r="E140" s="111" t="s">
        <v>123</v>
      </c>
      <c r="F140" s="111" t="s">
        <v>172</v>
      </c>
      <c r="G140" s="111" t="s">
        <v>186</v>
      </c>
      <c r="H140" s="111" t="s">
        <v>172</v>
      </c>
      <c r="I140" s="111" t="s">
        <v>186</v>
      </c>
      <c r="J140" t="str">
        <f t="shared" si="4"/>
        <v>3004SkogOrganisk jordBarskogSærs høy</v>
      </c>
      <c r="K140" s="111">
        <v>2.5548655235722699</v>
      </c>
      <c r="L140" s="111">
        <v>0.92784825435236762</v>
      </c>
      <c r="M140" s="111">
        <v>0.46518126042825314</v>
      </c>
      <c r="N140" s="112">
        <f t="shared" si="5"/>
        <v>3.9478950383528906</v>
      </c>
    </row>
    <row r="141" spans="1:14" x14ac:dyDescent="0.25">
      <c r="A141" s="111" t="s">
        <v>597</v>
      </c>
      <c r="B141" s="111">
        <f>INDEX(kommuner!C:C,MATCH(_xlfn.NUMBERVALUE(A141),kommuner!B:B,0))</f>
        <v>3004</v>
      </c>
      <c r="C141" s="111" t="s">
        <v>127</v>
      </c>
      <c r="D141" s="111" t="s">
        <v>127</v>
      </c>
      <c r="E141" s="111" t="s">
        <v>123</v>
      </c>
      <c r="F141" s="111" t="s">
        <v>179</v>
      </c>
      <c r="G141" s="111" t="s">
        <v>180</v>
      </c>
      <c r="H141" s="111" t="s">
        <v>179</v>
      </c>
      <c r="I141" s="111" t="s">
        <v>180</v>
      </c>
      <c r="J141" t="str">
        <f t="shared" si="4"/>
        <v>3004SkogOrganisk jordBlandingsskogHøy</v>
      </c>
      <c r="K141" s="111">
        <v>-5.5554344456832343</v>
      </c>
      <c r="L141" s="111">
        <v>0.92784825435236762</v>
      </c>
      <c r="M141" s="111">
        <v>0.46510463492953991</v>
      </c>
      <c r="N141" s="112">
        <f t="shared" si="5"/>
        <v>-4.1624815564013264</v>
      </c>
    </row>
    <row r="142" spans="1:14" x14ac:dyDescent="0.25">
      <c r="A142" s="111" t="s">
        <v>597</v>
      </c>
      <c r="B142" s="111">
        <f>INDEX(kommuner!C:C,MATCH(_xlfn.NUMBERVALUE(A142),kommuner!B:B,0))</f>
        <v>3004</v>
      </c>
      <c r="C142" s="111" t="s">
        <v>127</v>
      </c>
      <c r="D142" s="111" t="s">
        <v>127</v>
      </c>
      <c r="E142" s="111" t="s">
        <v>123</v>
      </c>
      <c r="F142" s="111" t="s">
        <v>179</v>
      </c>
      <c r="G142" s="111" t="s">
        <v>167</v>
      </c>
      <c r="H142" s="111" t="s">
        <v>179</v>
      </c>
      <c r="I142" s="111" t="s">
        <v>167</v>
      </c>
      <c r="J142" t="str">
        <f t="shared" si="4"/>
        <v>3004SkogOrganisk jordBlandingsskogImpediment</v>
      </c>
      <c r="K142" s="111">
        <v>-0.28586344175800005</v>
      </c>
      <c r="L142" s="111">
        <v>0.92784825435236762</v>
      </c>
      <c r="M142" s="111">
        <v>0.46510463492953991</v>
      </c>
      <c r="N142" s="112">
        <f t="shared" si="5"/>
        <v>1.1070894475239075</v>
      </c>
    </row>
    <row r="143" spans="1:14" x14ac:dyDescent="0.25">
      <c r="A143" s="111" t="s">
        <v>597</v>
      </c>
      <c r="B143" s="111">
        <f>INDEX(kommuner!C:C,MATCH(_xlfn.NUMBERVALUE(A143),kommuner!B:B,0))</f>
        <v>3004</v>
      </c>
      <c r="C143" s="111" t="s">
        <v>127</v>
      </c>
      <c r="D143" s="111" t="s">
        <v>127</v>
      </c>
      <c r="E143" s="111" t="s">
        <v>123</v>
      </c>
      <c r="F143" s="111" t="s">
        <v>179</v>
      </c>
      <c r="G143" s="111" t="s">
        <v>190</v>
      </c>
      <c r="H143" s="111" t="s">
        <v>179</v>
      </c>
      <c r="I143" s="111" t="s">
        <v>190</v>
      </c>
      <c r="J143" t="str">
        <f t="shared" si="4"/>
        <v>3004SkogOrganisk jordBlandingsskogLav</v>
      </c>
      <c r="K143" s="111">
        <v>-1.2347339377887629</v>
      </c>
      <c r="L143" s="111">
        <v>0.92784825435236762</v>
      </c>
      <c r="M143" s="111">
        <v>0.46510463492953991</v>
      </c>
      <c r="N143" s="112">
        <f t="shared" si="5"/>
        <v>0.15821895149314458</v>
      </c>
    </row>
    <row r="144" spans="1:14" x14ac:dyDescent="0.25">
      <c r="A144" s="111" t="s">
        <v>597</v>
      </c>
      <c r="B144" s="111">
        <f>INDEX(kommuner!C:C,MATCH(_xlfn.NUMBERVALUE(A144),kommuner!B:B,0))</f>
        <v>3004</v>
      </c>
      <c r="C144" s="111" t="s">
        <v>127</v>
      </c>
      <c r="D144" s="111" t="s">
        <v>127</v>
      </c>
      <c r="E144" s="111" t="s">
        <v>123</v>
      </c>
      <c r="F144" s="111" t="s">
        <v>179</v>
      </c>
      <c r="G144" s="111" t="s">
        <v>173</v>
      </c>
      <c r="H144" s="111" t="s">
        <v>179</v>
      </c>
      <c r="I144" s="111" t="s">
        <v>173</v>
      </c>
      <c r="J144" t="str">
        <f t="shared" si="4"/>
        <v>3004SkogOrganisk jordBlandingsskogMiddels</v>
      </c>
      <c r="K144" s="111">
        <v>-2.4239591752717748</v>
      </c>
      <c r="L144" s="111">
        <v>0.92784825435236762</v>
      </c>
      <c r="M144" s="111">
        <v>0.46510463492953991</v>
      </c>
      <c r="N144" s="112">
        <f t="shared" si="5"/>
        <v>-1.0310062859898674</v>
      </c>
    </row>
    <row r="145" spans="1:14" x14ac:dyDescent="0.25">
      <c r="A145" s="111" t="s">
        <v>597</v>
      </c>
      <c r="B145" s="111">
        <f>INDEX(kommuner!C:C,MATCH(_xlfn.NUMBERVALUE(A145),kommuner!B:B,0))</f>
        <v>3004</v>
      </c>
      <c r="C145" s="111" t="s">
        <v>127</v>
      </c>
      <c r="D145" s="111" t="s">
        <v>127</v>
      </c>
      <c r="E145" s="111" t="s">
        <v>123</v>
      </c>
      <c r="F145" s="111" t="s">
        <v>179</v>
      </c>
      <c r="G145" s="111" t="s">
        <v>186</v>
      </c>
      <c r="H145" s="111" t="s">
        <v>179</v>
      </c>
      <c r="I145" s="111" t="s">
        <v>186</v>
      </c>
      <c r="J145" t="str">
        <f t="shared" si="4"/>
        <v>3004SkogOrganisk jordBlandingsskogSærs høy</v>
      </c>
      <c r="K145" s="111">
        <v>-1.5726115302258048</v>
      </c>
      <c r="L145" s="111">
        <v>0.92784825435236762</v>
      </c>
      <c r="M145" s="111">
        <v>0.46510463492953991</v>
      </c>
      <c r="N145" s="112">
        <f t="shared" si="5"/>
        <v>-0.17965864094389727</v>
      </c>
    </row>
    <row r="146" spans="1:14" x14ac:dyDescent="0.25">
      <c r="A146" s="111" t="s">
        <v>597</v>
      </c>
      <c r="B146" s="111">
        <f>INDEX(kommuner!C:C,MATCH(_xlfn.NUMBERVALUE(A146),kommuner!B:B,0))</f>
        <v>3004</v>
      </c>
      <c r="C146" s="111" t="s">
        <v>127</v>
      </c>
      <c r="D146" s="111" t="s">
        <v>127</v>
      </c>
      <c r="E146" s="111" t="s">
        <v>123</v>
      </c>
      <c r="F146" s="111" t="s">
        <v>185</v>
      </c>
      <c r="G146" s="111" t="s">
        <v>180</v>
      </c>
      <c r="H146" s="111" t="s">
        <v>185</v>
      </c>
      <c r="I146" s="111" t="s">
        <v>180</v>
      </c>
      <c r="J146" t="str">
        <f t="shared" si="4"/>
        <v>3004SkogOrganisk jordLauvskogHøy</v>
      </c>
      <c r="K146" s="111">
        <v>-1.9913688882377358</v>
      </c>
      <c r="L146" s="111">
        <v>0.92784825435236762</v>
      </c>
      <c r="M146" s="111">
        <v>0.46510463492953991</v>
      </c>
      <c r="N146" s="112">
        <f t="shared" si="5"/>
        <v>-0.59841599895582831</v>
      </c>
    </row>
    <row r="147" spans="1:14" x14ac:dyDescent="0.25">
      <c r="A147" s="111" t="s">
        <v>597</v>
      </c>
      <c r="B147" s="111">
        <f>INDEX(kommuner!C:C,MATCH(_xlfn.NUMBERVALUE(A147),kommuner!B:B,0))</f>
        <v>3004</v>
      </c>
      <c r="C147" s="111" t="s">
        <v>127</v>
      </c>
      <c r="D147" s="111" t="s">
        <v>127</v>
      </c>
      <c r="E147" s="111" t="s">
        <v>123</v>
      </c>
      <c r="F147" s="111" t="s">
        <v>185</v>
      </c>
      <c r="G147" s="111" t="s">
        <v>167</v>
      </c>
      <c r="H147" s="111" t="s">
        <v>185</v>
      </c>
      <c r="I147" s="111" t="s">
        <v>167</v>
      </c>
      <c r="J147" t="str">
        <f t="shared" si="4"/>
        <v>3004SkogOrganisk jordLauvskogImpediment</v>
      </c>
      <c r="K147" s="111">
        <v>0.35000626494250675</v>
      </c>
      <c r="L147" s="111">
        <v>0.92784825435236762</v>
      </c>
      <c r="M147" s="111">
        <v>0.46510463492953991</v>
      </c>
      <c r="N147" s="112">
        <f t="shared" si="5"/>
        <v>1.7429591542244141</v>
      </c>
    </row>
    <row r="148" spans="1:14" x14ac:dyDescent="0.25">
      <c r="A148" s="111" t="s">
        <v>597</v>
      </c>
      <c r="B148" s="111">
        <f>INDEX(kommuner!C:C,MATCH(_xlfn.NUMBERVALUE(A148),kommuner!B:B,0))</f>
        <v>3004</v>
      </c>
      <c r="C148" s="111" t="s">
        <v>127</v>
      </c>
      <c r="D148" s="111" t="s">
        <v>127</v>
      </c>
      <c r="E148" s="111" t="s">
        <v>123</v>
      </c>
      <c r="F148" s="111" t="s">
        <v>185</v>
      </c>
      <c r="G148" s="111" t="s">
        <v>190</v>
      </c>
      <c r="H148" s="111" t="s">
        <v>185</v>
      </c>
      <c r="I148" s="111" t="s">
        <v>190</v>
      </c>
      <c r="J148" t="str">
        <f t="shared" si="4"/>
        <v>3004SkogOrganisk jordLauvskogLav</v>
      </c>
      <c r="K148" s="111">
        <v>1.1144075558526714</v>
      </c>
      <c r="L148" s="111">
        <v>0.92784825435236762</v>
      </c>
      <c r="M148" s="111">
        <v>0.46510463492953991</v>
      </c>
      <c r="N148" s="112">
        <f t="shared" si="5"/>
        <v>2.5073604451345788</v>
      </c>
    </row>
    <row r="149" spans="1:14" x14ac:dyDescent="0.25">
      <c r="A149" s="111" t="s">
        <v>597</v>
      </c>
      <c r="B149" s="111">
        <f>INDEX(kommuner!C:C,MATCH(_xlfn.NUMBERVALUE(A149),kommuner!B:B,0))</f>
        <v>3004</v>
      </c>
      <c r="C149" s="111" t="s">
        <v>127</v>
      </c>
      <c r="D149" s="111" t="s">
        <v>127</v>
      </c>
      <c r="E149" s="111" t="s">
        <v>123</v>
      </c>
      <c r="F149" s="111" t="s">
        <v>185</v>
      </c>
      <c r="G149" s="111" t="s">
        <v>173</v>
      </c>
      <c r="H149" s="111" t="s">
        <v>185</v>
      </c>
      <c r="I149" s="111" t="s">
        <v>173</v>
      </c>
      <c r="J149" t="str">
        <f t="shared" si="4"/>
        <v>3004SkogOrganisk jordLauvskogMiddels</v>
      </c>
      <c r="K149" s="111">
        <v>-0.62664468270982987</v>
      </c>
      <c r="L149" s="111">
        <v>0.92784825435236762</v>
      </c>
      <c r="M149" s="111">
        <v>0.46510463492953991</v>
      </c>
      <c r="N149" s="112">
        <f t="shared" si="5"/>
        <v>0.76630820657207765</v>
      </c>
    </row>
    <row r="150" spans="1:14" x14ac:dyDescent="0.25">
      <c r="A150" s="111" t="s">
        <v>597</v>
      </c>
      <c r="B150" s="111">
        <f>INDEX(kommuner!C:C,MATCH(_xlfn.NUMBERVALUE(A150),kommuner!B:B,0))</f>
        <v>3004</v>
      </c>
      <c r="C150" s="111" t="s">
        <v>127</v>
      </c>
      <c r="D150" s="111" t="s">
        <v>127</v>
      </c>
      <c r="E150" s="111" t="s">
        <v>123</v>
      </c>
      <c r="F150" s="111" t="s">
        <v>185</v>
      </c>
      <c r="G150" s="111" t="s">
        <v>186</v>
      </c>
      <c r="H150" s="111" t="s">
        <v>185</v>
      </c>
      <c r="I150" s="111" t="s">
        <v>186</v>
      </c>
      <c r="J150" t="str">
        <f t="shared" si="4"/>
        <v>3004SkogOrganisk jordLauvskogSærs høy</v>
      </c>
      <c r="K150" s="111">
        <v>-1.8997279926091779</v>
      </c>
      <c r="L150" s="111">
        <v>0.92784825435236762</v>
      </c>
      <c r="M150" s="111">
        <v>0.46510463492953991</v>
      </c>
      <c r="N150" s="112">
        <f t="shared" si="5"/>
        <v>-0.50677510332727038</v>
      </c>
    </row>
    <row r="151" spans="1:14" x14ac:dyDescent="0.25">
      <c r="A151" s="111" t="s">
        <v>597</v>
      </c>
      <c r="B151" s="111">
        <f>INDEX(kommuner!C:C,MATCH(_xlfn.NUMBERVALUE(A151),kommuner!B:B,0))</f>
        <v>3004</v>
      </c>
      <c r="C151" s="111" t="s">
        <v>83</v>
      </c>
      <c r="D151" s="111" t="s">
        <v>83</v>
      </c>
      <c r="E151" s="111" t="s">
        <v>126</v>
      </c>
      <c r="F151" s="111" t="s">
        <v>139</v>
      </c>
      <c r="G151" s="111" t="s">
        <v>139</v>
      </c>
      <c r="H151" s="111" t="s">
        <v>139</v>
      </c>
      <c r="I151" s="111" t="s">
        <v>139</v>
      </c>
      <c r="J151" t="str">
        <f t="shared" si="4"/>
        <v>3004Utbygd arealMineraljord</v>
      </c>
      <c r="K151" s="111">
        <v>1.3171254023576049</v>
      </c>
      <c r="L151" s="111">
        <v>0</v>
      </c>
      <c r="M151" s="111">
        <v>1.303047089454229E-2</v>
      </c>
      <c r="N151" s="112">
        <f t="shared" si="5"/>
        <v>1.3301558732521472</v>
      </c>
    </row>
    <row r="152" spans="1:14" x14ac:dyDescent="0.25">
      <c r="A152" s="111" t="s">
        <v>597</v>
      </c>
      <c r="B152" s="111">
        <f>INDEX(kommuner!C:C,MATCH(_xlfn.NUMBERVALUE(A152),kommuner!B:B,0))</f>
        <v>3004</v>
      </c>
      <c r="C152" s="111" t="s">
        <v>83</v>
      </c>
      <c r="D152" s="111" t="s">
        <v>83</v>
      </c>
      <c r="E152" s="111" t="s">
        <v>123</v>
      </c>
      <c r="F152" s="111" t="s">
        <v>139</v>
      </c>
      <c r="G152" s="111" t="s">
        <v>139</v>
      </c>
      <c r="H152" s="111" t="s">
        <v>139</v>
      </c>
      <c r="I152" s="111" t="s">
        <v>139</v>
      </c>
      <c r="J152" t="str">
        <f t="shared" si="4"/>
        <v>3004Utbygd arealOrganisk jord</v>
      </c>
      <c r="K152" s="111">
        <v>29.011421395201612</v>
      </c>
      <c r="L152" s="111">
        <v>0</v>
      </c>
      <c r="M152" s="111">
        <v>1.303047089454229E-2</v>
      </c>
      <c r="N152" s="112">
        <f t="shared" si="5"/>
        <v>29.024451866096154</v>
      </c>
    </row>
    <row r="153" spans="1:14" x14ac:dyDescent="0.25">
      <c r="A153" s="111" t="s">
        <v>597</v>
      </c>
      <c r="B153" s="111">
        <f>INDEX(kommuner!C:C,MATCH(_xlfn.NUMBERVALUE(A153),kommuner!B:B,0))</f>
        <v>3004</v>
      </c>
      <c r="C153" s="111" t="s">
        <v>181</v>
      </c>
      <c r="D153" s="111" t="s">
        <v>181</v>
      </c>
      <c r="E153" s="111" t="s">
        <v>123</v>
      </c>
      <c r="F153" s="111" t="s">
        <v>139</v>
      </c>
      <c r="G153" s="111" t="s">
        <v>139</v>
      </c>
      <c r="H153" s="111" t="s">
        <v>139</v>
      </c>
      <c r="I153" s="111" t="s">
        <v>139</v>
      </c>
      <c r="J153" t="str">
        <f t="shared" si="4"/>
        <v>3004Vann og myrOrganisk jord</v>
      </c>
      <c r="K153" s="111">
        <v>-0.20040009744654491</v>
      </c>
      <c r="L153" s="111">
        <v>0</v>
      </c>
      <c r="M153" s="111">
        <v>0</v>
      </c>
      <c r="N153" s="112">
        <f t="shared" si="5"/>
        <v>-0.20040009744654491</v>
      </c>
    </row>
    <row r="154" spans="1:14" x14ac:dyDescent="0.25">
      <c r="A154" s="111" t="s">
        <v>598</v>
      </c>
      <c r="B154" s="111">
        <f>INDEX(kommuner!C:C,MATCH(_xlfn.NUMBERVALUE(A154),kommuner!B:B,0))</f>
        <v>3011</v>
      </c>
      <c r="C154" s="111" t="s">
        <v>82</v>
      </c>
      <c r="D154" s="111" t="s">
        <v>82</v>
      </c>
      <c r="E154" s="111" t="s">
        <v>126</v>
      </c>
      <c r="F154" s="111" t="s">
        <v>139</v>
      </c>
      <c r="G154" s="111" t="s">
        <v>139</v>
      </c>
      <c r="H154" s="111" t="s">
        <v>139</v>
      </c>
      <c r="I154" s="111" t="s">
        <v>139</v>
      </c>
      <c r="J154" t="str">
        <f t="shared" si="4"/>
        <v>3011Annen utmarkMineraljord</v>
      </c>
      <c r="K154" s="111">
        <v>-7.4178314529761202E-2</v>
      </c>
      <c r="L154" s="111">
        <v>0</v>
      </c>
      <c r="M154" s="111">
        <v>0</v>
      </c>
      <c r="N154" s="112">
        <f t="shared" si="5"/>
        <v>-7.4178314529761202E-2</v>
      </c>
    </row>
    <row r="155" spans="1:14" x14ac:dyDescent="0.25">
      <c r="A155" s="111" t="s">
        <v>598</v>
      </c>
      <c r="B155" s="111">
        <f>INDEX(kommuner!C:C,MATCH(_xlfn.NUMBERVALUE(A155),kommuner!B:B,0))</f>
        <v>3011</v>
      </c>
      <c r="C155" s="111" t="s">
        <v>121</v>
      </c>
      <c r="D155" s="111" t="s">
        <v>121</v>
      </c>
      <c r="E155" s="111" t="s">
        <v>126</v>
      </c>
      <c r="F155" s="111" t="s">
        <v>139</v>
      </c>
      <c r="G155" s="111" t="s">
        <v>139</v>
      </c>
      <c r="H155" s="111" t="s">
        <v>139</v>
      </c>
      <c r="I155" s="111" t="s">
        <v>139</v>
      </c>
      <c r="J155" t="str">
        <f t="shared" si="4"/>
        <v>3011BeiteMineraljord</v>
      </c>
      <c r="K155" s="111">
        <v>-0.96338340838695502</v>
      </c>
      <c r="L155" s="111">
        <v>0</v>
      </c>
      <c r="M155" s="111">
        <v>1.2448711246839999E-7</v>
      </c>
      <c r="N155" s="112">
        <f t="shared" si="5"/>
        <v>-0.96338328389984251</v>
      </c>
    </row>
    <row r="156" spans="1:14" x14ac:dyDescent="0.25">
      <c r="A156" s="111" t="s">
        <v>598</v>
      </c>
      <c r="B156" s="111">
        <f>INDEX(kommuner!C:C,MATCH(_xlfn.NUMBERVALUE(A156),kommuner!B:B,0))</f>
        <v>3011</v>
      </c>
      <c r="C156" s="111" t="s">
        <v>121</v>
      </c>
      <c r="D156" s="111" t="s">
        <v>121</v>
      </c>
      <c r="E156" s="111" t="s">
        <v>123</v>
      </c>
      <c r="F156" s="111" t="s">
        <v>139</v>
      </c>
      <c r="G156" s="111" t="s">
        <v>139</v>
      </c>
      <c r="H156" s="111" t="s">
        <v>139</v>
      </c>
      <c r="I156" s="111" t="s">
        <v>139</v>
      </c>
      <c r="J156" t="str">
        <f t="shared" si="4"/>
        <v>3011BeiteOrganisk jord</v>
      </c>
      <c r="K156" s="111">
        <v>12.077525935985037</v>
      </c>
      <c r="L156" s="111">
        <v>1.6412500000000001</v>
      </c>
      <c r="M156" s="111">
        <v>0</v>
      </c>
      <c r="N156" s="112">
        <f t="shared" si="5"/>
        <v>13.718775935985036</v>
      </c>
    </row>
    <row r="157" spans="1:14" x14ac:dyDescent="0.25">
      <c r="A157" s="111" t="s">
        <v>598</v>
      </c>
      <c r="B157" s="111">
        <f>INDEX(kommuner!C:C,MATCH(_xlfn.NUMBERVALUE(A157),kommuner!B:B,0))</f>
        <v>3011</v>
      </c>
      <c r="C157" s="111" t="s">
        <v>84</v>
      </c>
      <c r="D157" s="111" t="s">
        <v>84</v>
      </c>
      <c r="E157" s="111" t="s">
        <v>126</v>
      </c>
      <c r="F157" s="111" t="s">
        <v>139</v>
      </c>
      <c r="G157" s="111" t="s">
        <v>139</v>
      </c>
      <c r="H157" s="111" t="s">
        <v>139</v>
      </c>
      <c r="I157" s="111" t="s">
        <v>139</v>
      </c>
      <c r="J157" t="str">
        <f t="shared" si="4"/>
        <v>3011Dyrket markMineraljord</v>
      </c>
      <c r="K157" s="111">
        <v>-0.27932722351993444</v>
      </c>
      <c r="L157" s="111">
        <v>0</v>
      </c>
      <c r="M157" s="111">
        <v>0</v>
      </c>
      <c r="N157" s="112">
        <f t="shared" si="5"/>
        <v>-0.27932722351993444</v>
      </c>
    </row>
    <row r="158" spans="1:14" x14ac:dyDescent="0.25">
      <c r="A158" s="111" t="s">
        <v>598</v>
      </c>
      <c r="B158" s="111">
        <f>INDEX(kommuner!C:C,MATCH(_xlfn.NUMBERVALUE(A158),kommuner!B:B,0))</f>
        <v>3011</v>
      </c>
      <c r="C158" s="111" t="s">
        <v>84</v>
      </c>
      <c r="D158" s="111" t="s">
        <v>84</v>
      </c>
      <c r="E158" s="111" t="s">
        <v>123</v>
      </c>
      <c r="F158" s="111" t="s">
        <v>139</v>
      </c>
      <c r="G158" s="111" t="s">
        <v>139</v>
      </c>
      <c r="H158" s="111" t="s">
        <v>139</v>
      </c>
      <c r="I158" s="111" t="s">
        <v>139</v>
      </c>
      <c r="J158" t="str">
        <f t="shared" si="4"/>
        <v>3011Dyrket markOrganisk jord</v>
      </c>
      <c r="K158" s="111">
        <v>28.726149366675592</v>
      </c>
      <c r="L158" s="111">
        <v>1.45625</v>
      </c>
      <c r="M158" s="111">
        <v>0</v>
      </c>
      <c r="N158" s="112">
        <f t="shared" si="5"/>
        <v>30.182399366675593</v>
      </c>
    </row>
    <row r="159" spans="1:14" x14ac:dyDescent="0.25">
      <c r="A159" s="111" t="s">
        <v>598</v>
      </c>
      <c r="B159" s="111">
        <f>INDEX(kommuner!C:C,MATCH(_xlfn.NUMBERVALUE(A159),kommuner!B:B,0))</f>
        <v>3011</v>
      </c>
      <c r="C159" s="111" t="s">
        <v>127</v>
      </c>
      <c r="D159" s="111" t="s">
        <v>127</v>
      </c>
      <c r="E159" s="111" t="s">
        <v>126</v>
      </c>
      <c r="F159" s="111" t="s">
        <v>172</v>
      </c>
      <c r="G159" s="111" t="s">
        <v>180</v>
      </c>
      <c r="H159" s="111" t="s">
        <v>172</v>
      </c>
      <c r="I159" s="111" t="s">
        <v>180</v>
      </c>
      <c r="J159" t="str">
        <f t="shared" si="4"/>
        <v>3011SkogMineraljordBarskogHøy</v>
      </c>
      <c r="K159" s="111">
        <v>-4.6162156760364166</v>
      </c>
      <c r="L159" s="111">
        <v>0.85306406685236758</v>
      </c>
      <c r="M159" s="111">
        <v>6.4056614999681585E-2</v>
      </c>
      <c r="N159" s="112">
        <f t="shared" si="5"/>
        <v>-3.6990949941843674</v>
      </c>
    </row>
    <row r="160" spans="1:14" x14ac:dyDescent="0.25">
      <c r="A160" s="111" t="s">
        <v>598</v>
      </c>
      <c r="B160" s="111">
        <f>INDEX(kommuner!C:C,MATCH(_xlfn.NUMBERVALUE(A160),kommuner!B:B,0))</f>
        <v>3011</v>
      </c>
      <c r="C160" s="111" t="s">
        <v>127</v>
      </c>
      <c r="D160" s="111" t="s">
        <v>127</v>
      </c>
      <c r="E160" s="111" t="s">
        <v>126</v>
      </c>
      <c r="F160" s="111" t="s">
        <v>172</v>
      </c>
      <c r="G160" s="111" t="s">
        <v>167</v>
      </c>
      <c r="H160" s="111" t="s">
        <v>172</v>
      </c>
      <c r="I160" s="111" t="s">
        <v>167</v>
      </c>
      <c r="J160" t="str">
        <f t="shared" si="4"/>
        <v>3011SkogMineraljordBarskogImpediment</v>
      </c>
      <c r="K160" s="111">
        <v>-1.3727794028153204</v>
      </c>
      <c r="L160" s="111">
        <v>0.85306406685236758</v>
      </c>
      <c r="M160" s="111">
        <v>6.3979989500968365E-2</v>
      </c>
      <c r="N160" s="112">
        <f t="shared" si="5"/>
        <v>-0.45573534646198444</v>
      </c>
    </row>
    <row r="161" spans="1:14" x14ac:dyDescent="0.25">
      <c r="A161" s="111" t="s">
        <v>598</v>
      </c>
      <c r="B161" s="111">
        <f>INDEX(kommuner!C:C,MATCH(_xlfn.NUMBERVALUE(A161),kommuner!B:B,0))</f>
        <v>3011</v>
      </c>
      <c r="C161" s="111" t="s">
        <v>127</v>
      </c>
      <c r="D161" s="111" t="s">
        <v>127</v>
      </c>
      <c r="E161" s="111" t="s">
        <v>126</v>
      </c>
      <c r="F161" s="111" t="s">
        <v>172</v>
      </c>
      <c r="G161" s="111" t="s">
        <v>190</v>
      </c>
      <c r="H161" s="111" t="s">
        <v>172</v>
      </c>
      <c r="I161" s="111" t="s">
        <v>190</v>
      </c>
      <c r="J161" t="str">
        <f t="shared" si="4"/>
        <v>3011SkogMineraljordBarskogLav</v>
      </c>
      <c r="K161" s="111">
        <v>-4.2147477563561999</v>
      </c>
      <c r="L161" s="111">
        <v>0.85306406685236758</v>
      </c>
      <c r="M161" s="111">
        <v>6.3979989500968365E-2</v>
      </c>
      <c r="N161" s="112">
        <f t="shared" si="5"/>
        <v>-3.2977037000028639</v>
      </c>
    </row>
    <row r="162" spans="1:14" x14ac:dyDescent="0.25">
      <c r="A162" s="111" t="s">
        <v>598</v>
      </c>
      <c r="B162" s="111">
        <f>INDEX(kommuner!C:C,MATCH(_xlfn.NUMBERVALUE(A162),kommuner!B:B,0))</f>
        <v>3011</v>
      </c>
      <c r="C162" s="111" t="s">
        <v>127</v>
      </c>
      <c r="D162" s="111" t="s">
        <v>127</v>
      </c>
      <c r="E162" s="111" t="s">
        <v>126</v>
      </c>
      <c r="F162" s="111" t="s">
        <v>172</v>
      </c>
      <c r="G162" s="111" t="s">
        <v>173</v>
      </c>
      <c r="H162" s="111" t="s">
        <v>172</v>
      </c>
      <c r="I162" s="111" t="s">
        <v>173</v>
      </c>
      <c r="J162" t="str">
        <f t="shared" si="4"/>
        <v>3011SkogMineraljordBarskogMiddels</v>
      </c>
      <c r="K162" s="111">
        <v>-4.0260508329268543</v>
      </c>
      <c r="L162" s="111">
        <v>0.85306406685236758</v>
      </c>
      <c r="M162" s="111">
        <v>6.4056614999681585E-2</v>
      </c>
      <c r="N162" s="112">
        <f t="shared" si="5"/>
        <v>-3.1089301510748051</v>
      </c>
    </row>
    <row r="163" spans="1:14" x14ac:dyDescent="0.25">
      <c r="A163" s="111" t="s">
        <v>598</v>
      </c>
      <c r="B163" s="111">
        <f>INDEX(kommuner!C:C,MATCH(_xlfn.NUMBERVALUE(A163),kommuner!B:B,0))</f>
        <v>3011</v>
      </c>
      <c r="C163" s="111" t="s">
        <v>127</v>
      </c>
      <c r="D163" s="111" t="s">
        <v>127</v>
      </c>
      <c r="E163" s="111" t="s">
        <v>126</v>
      </c>
      <c r="F163" s="111" t="s">
        <v>172</v>
      </c>
      <c r="G163" s="111" t="s">
        <v>186</v>
      </c>
      <c r="H163" s="111" t="s">
        <v>172</v>
      </c>
      <c r="I163" s="111" t="s">
        <v>186</v>
      </c>
      <c r="J163" t="str">
        <f t="shared" si="4"/>
        <v>3011SkogMineraljordBarskogSærs høy</v>
      </c>
      <c r="K163" s="111">
        <v>0.12072674540874306</v>
      </c>
      <c r="L163" s="111">
        <v>0.85306406685236758</v>
      </c>
      <c r="M163" s="111">
        <v>6.4056614999681585E-2</v>
      </c>
      <c r="N163" s="112">
        <f t="shared" si="5"/>
        <v>1.0378474272607923</v>
      </c>
    </row>
    <row r="164" spans="1:14" x14ac:dyDescent="0.25">
      <c r="A164" s="111" t="s">
        <v>598</v>
      </c>
      <c r="B164" s="111">
        <f>INDEX(kommuner!C:C,MATCH(_xlfn.NUMBERVALUE(A164),kommuner!B:B,0))</f>
        <v>3011</v>
      </c>
      <c r="C164" s="111" t="s">
        <v>127</v>
      </c>
      <c r="D164" s="111" t="s">
        <v>127</v>
      </c>
      <c r="E164" s="111" t="s">
        <v>126</v>
      </c>
      <c r="F164" s="111" t="s">
        <v>179</v>
      </c>
      <c r="G164" s="111" t="s">
        <v>180</v>
      </c>
      <c r="H164" s="111" t="s">
        <v>179</v>
      </c>
      <c r="I164" s="111" t="s">
        <v>180</v>
      </c>
      <c r="J164" t="str">
        <f t="shared" si="4"/>
        <v>3011SkogMineraljordBlandingsskogHøy</v>
      </c>
      <c r="K164" s="111">
        <v>-7.1939050909469406</v>
      </c>
      <c r="L164" s="111">
        <v>0.85306406685236758</v>
      </c>
      <c r="M164" s="111">
        <v>6.3979989500968365E-2</v>
      </c>
      <c r="N164" s="112">
        <f t="shared" si="5"/>
        <v>-6.2768610345936047</v>
      </c>
    </row>
    <row r="165" spans="1:14" x14ac:dyDescent="0.25">
      <c r="A165" s="111" t="s">
        <v>598</v>
      </c>
      <c r="B165" s="111">
        <f>INDEX(kommuner!C:C,MATCH(_xlfn.NUMBERVALUE(A165),kommuner!B:B,0))</f>
        <v>3011</v>
      </c>
      <c r="C165" s="111" t="s">
        <v>127</v>
      </c>
      <c r="D165" s="111" t="s">
        <v>127</v>
      </c>
      <c r="E165" s="111" t="s">
        <v>126</v>
      </c>
      <c r="F165" s="111" t="s">
        <v>179</v>
      </c>
      <c r="G165" s="111" t="s">
        <v>167</v>
      </c>
      <c r="H165" s="111" t="s">
        <v>179</v>
      </c>
      <c r="I165" s="111" t="s">
        <v>167</v>
      </c>
      <c r="J165" t="str">
        <f t="shared" si="4"/>
        <v>3011SkogMineraljordBlandingsskogImpediment</v>
      </c>
      <c r="K165" s="111">
        <v>-1.6598037998579707</v>
      </c>
      <c r="L165" s="111">
        <v>0.85306406685236758</v>
      </c>
      <c r="M165" s="111">
        <v>6.3979989500968365E-2</v>
      </c>
      <c r="N165" s="112">
        <f t="shared" si="5"/>
        <v>-0.7427597435046347</v>
      </c>
    </row>
    <row r="166" spans="1:14" x14ac:dyDescent="0.25">
      <c r="A166" s="111" t="s">
        <v>598</v>
      </c>
      <c r="B166" s="111">
        <f>INDEX(kommuner!C:C,MATCH(_xlfn.NUMBERVALUE(A166),kommuner!B:B,0))</f>
        <v>3011</v>
      </c>
      <c r="C166" s="111" t="s">
        <v>127</v>
      </c>
      <c r="D166" s="111" t="s">
        <v>127</v>
      </c>
      <c r="E166" s="111" t="s">
        <v>126</v>
      </c>
      <c r="F166" s="111" t="s">
        <v>179</v>
      </c>
      <c r="G166" s="111" t="s">
        <v>190</v>
      </c>
      <c r="H166" s="111" t="s">
        <v>179</v>
      </c>
      <c r="I166" s="111" t="s">
        <v>190</v>
      </c>
      <c r="J166" t="str">
        <f t="shared" si="4"/>
        <v>3011SkogMineraljordBlandingsskogLav</v>
      </c>
      <c r="K166" s="111">
        <v>-2.5588434197694254</v>
      </c>
      <c r="L166" s="111">
        <v>0.85306406685236758</v>
      </c>
      <c r="M166" s="111">
        <v>6.3979989500968365E-2</v>
      </c>
      <c r="N166" s="112">
        <f t="shared" si="5"/>
        <v>-1.6417993634160897</v>
      </c>
    </row>
    <row r="167" spans="1:14" x14ac:dyDescent="0.25">
      <c r="A167" s="111" t="s">
        <v>598</v>
      </c>
      <c r="B167" s="111">
        <f>INDEX(kommuner!C:C,MATCH(_xlfn.NUMBERVALUE(A167),kommuner!B:B,0))</f>
        <v>3011</v>
      </c>
      <c r="C167" s="111" t="s">
        <v>127</v>
      </c>
      <c r="D167" s="111" t="s">
        <v>127</v>
      </c>
      <c r="E167" s="111" t="s">
        <v>126</v>
      </c>
      <c r="F167" s="111" t="s">
        <v>179</v>
      </c>
      <c r="G167" s="111" t="s">
        <v>173</v>
      </c>
      <c r="H167" s="111" t="s">
        <v>179</v>
      </c>
      <c r="I167" s="111" t="s">
        <v>173</v>
      </c>
      <c r="J167" t="str">
        <f t="shared" si="4"/>
        <v>3011SkogMineraljordBlandingsskogMiddels</v>
      </c>
      <c r="K167" s="111">
        <v>-3.8687729546762566</v>
      </c>
      <c r="L167" s="111">
        <v>0.85306406685236758</v>
      </c>
      <c r="M167" s="111">
        <v>6.3979989500968365E-2</v>
      </c>
      <c r="N167" s="112">
        <f t="shared" si="5"/>
        <v>-2.9517288983229206</v>
      </c>
    </row>
    <row r="168" spans="1:14" x14ac:dyDescent="0.25">
      <c r="A168" s="111" t="s">
        <v>598</v>
      </c>
      <c r="B168" s="111">
        <f>INDEX(kommuner!C:C,MATCH(_xlfn.NUMBERVALUE(A168),kommuner!B:B,0))</f>
        <v>3011</v>
      </c>
      <c r="C168" s="111" t="s">
        <v>127</v>
      </c>
      <c r="D168" s="111" t="s">
        <v>127</v>
      </c>
      <c r="E168" s="111" t="s">
        <v>126</v>
      </c>
      <c r="F168" s="111" t="s">
        <v>179</v>
      </c>
      <c r="G168" s="111" t="s">
        <v>186</v>
      </c>
      <c r="H168" s="111" t="s">
        <v>179</v>
      </c>
      <c r="I168" s="111" t="s">
        <v>186</v>
      </c>
      <c r="J168" t="str">
        <f t="shared" si="4"/>
        <v>3011SkogMineraljordBlandingsskogSærs høy</v>
      </c>
      <c r="K168" s="111">
        <v>-2.9395925245326562</v>
      </c>
      <c r="L168" s="111">
        <v>0.85306406685236758</v>
      </c>
      <c r="M168" s="111">
        <v>6.3979989500968365E-2</v>
      </c>
      <c r="N168" s="112">
        <f t="shared" si="5"/>
        <v>-2.0225484681793202</v>
      </c>
    </row>
    <row r="169" spans="1:14" x14ac:dyDescent="0.25">
      <c r="A169" s="111" t="s">
        <v>598</v>
      </c>
      <c r="B169" s="111">
        <f>INDEX(kommuner!C:C,MATCH(_xlfn.NUMBERVALUE(A169),kommuner!B:B,0))</f>
        <v>3011</v>
      </c>
      <c r="C169" s="111" t="s">
        <v>127</v>
      </c>
      <c r="D169" s="111" t="s">
        <v>127</v>
      </c>
      <c r="E169" s="111" t="s">
        <v>126</v>
      </c>
      <c r="F169" s="111" t="s">
        <v>185</v>
      </c>
      <c r="G169" s="111" t="s">
        <v>180</v>
      </c>
      <c r="H169" s="111" t="s">
        <v>185</v>
      </c>
      <c r="I169" s="111" t="s">
        <v>180</v>
      </c>
      <c r="J169" t="str">
        <f t="shared" si="4"/>
        <v>3011SkogMineraljordLauvskogHøy</v>
      </c>
      <c r="K169" s="111">
        <v>-3.3269846154961789</v>
      </c>
      <c r="L169" s="111">
        <v>0.85306406685236758</v>
      </c>
      <c r="M169" s="111">
        <v>6.3979989500968365E-2</v>
      </c>
      <c r="N169" s="112">
        <f t="shared" si="5"/>
        <v>-2.4099405591428429</v>
      </c>
    </row>
    <row r="170" spans="1:14" x14ac:dyDescent="0.25">
      <c r="A170" s="111" t="s">
        <v>598</v>
      </c>
      <c r="B170" s="111">
        <f>INDEX(kommuner!C:C,MATCH(_xlfn.NUMBERVALUE(A170),kommuner!B:B,0))</f>
        <v>3011</v>
      </c>
      <c r="C170" s="111" t="s">
        <v>127</v>
      </c>
      <c r="D170" s="111" t="s">
        <v>127</v>
      </c>
      <c r="E170" s="111" t="s">
        <v>126</v>
      </c>
      <c r="F170" s="111" t="s">
        <v>185</v>
      </c>
      <c r="G170" s="111" t="s">
        <v>167</v>
      </c>
      <c r="H170" s="111" t="s">
        <v>185</v>
      </c>
      <c r="I170" s="111" t="s">
        <v>167</v>
      </c>
      <c r="J170" t="str">
        <f t="shared" si="4"/>
        <v>3011SkogMineraljordLauvskogImpediment</v>
      </c>
      <c r="K170" s="111">
        <v>-0.65286816124680003</v>
      </c>
      <c r="L170" s="111">
        <v>0.85306406685236758</v>
      </c>
      <c r="M170" s="111">
        <v>6.3979989500968365E-2</v>
      </c>
      <c r="N170" s="112">
        <f t="shared" si="5"/>
        <v>0.26417589510653594</v>
      </c>
    </row>
    <row r="171" spans="1:14" x14ac:dyDescent="0.25">
      <c r="A171" s="111" t="s">
        <v>598</v>
      </c>
      <c r="B171" s="111">
        <f>INDEX(kommuner!C:C,MATCH(_xlfn.NUMBERVALUE(A171),kommuner!B:B,0))</f>
        <v>3011</v>
      </c>
      <c r="C171" s="111" t="s">
        <v>127</v>
      </c>
      <c r="D171" s="111" t="s">
        <v>127</v>
      </c>
      <c r="E171" s="111" t="s">
        <v>126</v>
      </c>
      <c r="F171" s="111" t="s">
        <v>185</v>
      </c>
      <c r="G171" s="111" t="s">
        <v>190</v>
      </c>
      <c r="H171" s="111" t="s">
        <v>185</v>
      </c>
      <c r="I171" s="111" t="s">
        <v>190</v>
      </c>
      <c r="J171" t="str">
        <f t="shared" si="4"/>
        <v>3011SkogMineraljordLauvskogLav</v>
      </c>
      <c r="K171" s="111">
        <v>-8.9748170935426599E-2</v>
      </c>
      <c r="L171" s="111">
        <v>0.85306406685236758</v>
      </c>
      <c r="M171" s="111">
        <v>6.3979989500968365E-2</v>
      </c>
      <c r="N171" s="112">
        <f t="shared" si="5"/>
        <v>0.82729588541790933</v>
      </c>
    </row>
    <row r="172" spans="1:14" x14ac:dyDescent="0.25">
      <c r="A172" s="111" t="s">
        <v>598</v>
      </c>
      <c r="B172" s="111">
        <f>INDEX(kommuner!C:C,MATCH(_xlfn.NUMBERVALUE(A172),kommuner!B:B,0))</f>
        <v>3011</v>
      </c>
      <c r="C172" s="111" t="s">
        <v>127</v>
      </c>
      <c r="D172" s="111" t="s">
        <v>127</v>
      </c>
      <c r="E172" s="111" t="s">
        <v>126</v>
      </c>
      <c r="F172" s="111" t="s">
        <v>185</v>
      </c>
      <c r="G172" s="111" t="s">
        <v>173</v>
      </c>
      <c r="H172" s="111" t="s">
        <v>185</v>
      </c>
      <c r="I172" s="111" t="s">
        <v>173</v>
      </c>
      <c r="J172" t="str">
        <f t="shared" si="4"/>
        <v>3011SkogMineraljordLauvskogMiddels</v>
      </c>
      <c r="K172" s="111">
        <v>-1.7789409505847176</v>
      </c>
      <c r="L172" s="111">
        <v>0.85306406685236758</v>
      </c>
      <c r="M172" s="111">
        <v>6.3979989500968365E-2</v>
      </c>
      <c r="N172" s="112">
        <f t="shared" si="5"/>
        <v>-0.86189689423138161</v>
      </c>
    </row>
    <row r="173" spans="1:14" x14ac:dyDescent="0.25">
      <c r="A173" s="111" t="s">
        <v>598</v>
      </c>
      <c r="B173" s="111">
        <f>INDEX(kommuner!C:C,MATCH(_xlfn.NUMBERVALUE(A173),kommuner!B:B,0))</f>
        <v>3011</v>
      </c>
      <c r="C173" s="111" t="s">
        <v>127</v>
      </c>
      <c r="D173" s="111" t="s">
        <v>127</v>
      </c>
      <c r="E173" s="111" t="s">
        <v>126</v>
      </c>
      <c r="F173" s="111" t="s">
        <v>185</v>
      </c>
      <c r="G173" s="111" t="s">
        <v>186</v>
      </c>
      <c r="H173" s="111" t="s">
        <v>185</v>
      </c>
      <c r="I173" s="111" t="s">
        <v>186</v>
      </c>
      <c r="J173" t="str">
        <f t="shared" si="4"/>
        <v>3011SkogMineraljordLauvskogSærs høy</v>
      </c>
      <c r="K173" s="111">
        <v>-3.6560473259425113</v>
      </c>
      <c r="L173" s="111">
        <v>0.85306406685236758</v>
      </c>
      <c r="M173" s="111">
        <v>6.3979989500968365E-2</v>
      </c>
      <c r="N173" s="112">
        <f t="shared" si="5"/>
        <v>-2.7390032695891753</v>
      </c>
    </row>
    <row r="174" spans="1:14" x14ac:dyDescent="0.25">
      <c r="A174" s="111" t="s">
        <v>598</v>
      </c>
      <c r="B174" s="111">
        <f>INDEX(kommuner!C:C,MATCH(_xlfn.NUMBERVALUE(A174),kommuner!B:B,0))</f>
        <v>3011</v>
      </c>
      <c r="C174" s="111" t="s">
        <v>127</v>
      </c>
      <c r="D174" s="111" t="s">
        <v>127</v>
      </c>
      <c r="E174" s="111" t="s">
        <v>123</v>
      </c>
      <c r="F174" s="111" t="s">
        <v>172</v>
      </c>
      <c r="G174" s="111" t="s">
        <v>180</v>
      </c>
      <c r="H174" s="111" t="s">
        <v>172</v>
      </c>
      <c r="I174" s="111" t="s">
        <v>180</v>
      </c>
      <c r="J174" t="str">
        <f t="shared" si="4"/>
        <v>3011SkogOrganisk jordBarskogHøy</v>
      </c>
      <c r="K174" s="111">
        <v>-2.5184559031994138</v>
      </c>
      <c r="L174" s="111">
        <v>0.92784825435236762</v>
      </c>
      <c r="M174" s="111">
        <v>0.46518126042825314</v>
      </c>
      <c r="N174" s="112">
        <f t="shared" si="5"/>
        <v>-1.1254263884187932</v>
      </c>
    </row>
    <row r="175" spans="1:14" x14ac:dyDescent="0.25">
      <c r="A175" s="111" t="s">
        <v>598</v>
      </c>
      <c r="B175" s="111">
        <f>INDEX(kommuner!C:C,MATCH(_xlfn.NUMBERVALUE(A175),kommuner!B:B,0))</f>
        <v>3011</v>
      </c>
      <c r="C175" s="111" t="s">
        <v>127</v>
      </c>
      <c r="D175" s="111" t="s">
        <v>127</v>
      </c>
      <c r="E175" s="111" t="s">
        <v>123</v>
      </c>
      <c r="F175" s="111" t="s">
        <v>172</v>
      </c>
      <c r="G175" s="111" t="s">
        <v>167</v>
      </c>
      <c r="H175" s="111" t="s">
        <v>172</v>
      </c>
      <c r="I175" s="111" t="s">
        <v>167</v>
      </c>
      <c r="J175" t="str">
        <f t="shared" si="4"/>
        <v>3011SkogOrganisk jordBarskogImpediment</v>
      </c>
      <c r="K175" s="111">
        <v>-0.13011741963904588</v>
      </c>
      <c r="L175" s="111">
        <v>0.92784825435236762</v>
      </c>
      <c r="M175" s="111">
        <v>0.46510463492953991</v>
      </c>
      <c r="N175" s="112">
        <f t="shared" si="5"/>
        <v>1.2628354696428616</v>
      </c>
    </row>
    <row r="176" spans="1:14" x14ac:dyDescent="0.25">
      <c r="A176" s="111" t="s">
        <v>598</v>
      </c>
      <c r="B176" s="111">
        <f>INDEX(kommuner!C:C,MATCH(_xlfn.NUMBERVALUE(A176),kommuner!B:B,0))</f>
        <v>3011</v>
      </c>
      <c r="C176" s="111" t="s">
        <v>127</v>
      </c>
      <c r="D176" s="111" t="s">
        <v>127</v>
      </c>
      <c r="E176" s="111" t="s">
        <v>123</v>
      </c>
      <c r="F176" s="111" t="s">
        <v>172</v>
      </c>
      <c r="G176" s="111" t="s">
        <v>190</v>
      </c>
      <c r="H176" s="111" t="s">
        <v>172</v>
      </c>
      <c r="I176" s="111" t="s">
        <v>190</v>
      </c>
      <c r="J176" t="str">
        <f t="shared" si="4"/>
        <v>3011SkogOrganisk jordBarskogLav</v>
      </c>
      <c r="K176" s="111">
        <v>-0.50666953101693391</v>
      </c>
      <c r="L176" s="111">
        <v>0.92784825435236762</v>
      </c>
      <c r="M176" s="111">
        <v>0.46510463492953991</v>
      </c>
      <c r="N176" s="112">
        <f t="shared" si="5"/>
        <v>0.88628335826497362</v>
      </c>
    </row>
    <row r="177" spans="1:14" x14ac:dyDescent="0.25">
      <c r="A177" s="111" t="s">
        <v>598</v>
      </c>
      <c r="B177" s="111">
        <f>INDEX(kommuner!C:C,MATCH(_xlfn.NUMBERVALUE(A177),kommuner!B:B,0))</f>
        <v>3011</v>
      </c>
      <c r="C177" s="111" t="s">
        <v>127</v>
      </c>
      <c r="D177" s="111" t="s">
        <v>127</v>
      </c>
      <c r="E177" s="111" t="s">
        <v>123</v>
      </c>
      <c r="F177" s="111" t="s">
        <v>172</v>
      </c>
      <c r="G177" s="111" t="s">
        <v>173</v>
      </c>
      <c r="H177" s="111" t="s">
        <v>172</v>
      </c>
      <c r="I177" s="111" t="s">
        <v>173</v>
      </c>
      <c r="J177" t="str">
        <f t="shared" si="4"/>
        <v>3011SkogOrganisk jordBarskogMiddels</v>
      </c>
      <c r="K177" s="111">
        <v>-1.5571490961494638</v>
      </c>
      <c r="L177" s="111">
        <v>0.92784825435236762</v>
      </c>
      <c r="M177" s="111">
        <v>0.46518126042825314</v>
      </c>
      <c r="N177" s="112">
        <f t="shared" si="5"/>
        <v>-0.16411958136884308</v>
      </c>
    </row>
    <row r="178" spans="1:14" x14ac:dyDescent="0.25">
      <c r="A178" s="111" t="s">
        <v>598</v>
      </c>
      <c r="B178" s="111">
        <f>INDEX(kommuner!C:C,MATCH(_xlfn.NUMBERVALUE(A178),kommuner!B:B,0))</f>
        <v>3011</v>
      </c>
      <c r="C178" s="111" t="s">
        <v>127</v>
      </c>
      <c r="D178" s="111" t="s">
        <v>127</v>
      </c>
      <c r="E178" s="111" t="s">
        <v>123</v>
      </c>
      <c r="F178" s="111" t="s">
        <v>172</v>
      </c>
      <c r="G178" s="111" t="s">
        <v>186</v>
      </c>
      <c r="H178" s="111" t="s">
        <v>172</v>
      </c>
      <c r="I178" s="111" t="s">
        <v>186</v>
      </c>
      <c r="J178" t="str">
        <f t="shared" si="4"/>
        <v>3011SkogOrganisk jordBarskogSærs høy</v>
      </c>
      <c r="K178" s="111">
        <v>2.5548655235722699</v>
      </c>
      <c r="L178" s="111">
        <v>0.92784825435236762</v>
      </c>
      <c r="M178" s="111">
        <v>0.46518126042825314</v>
      </c>
      <c r="N178" s="112">
        <f t="shared" si="5"/>
        <v>3.9478950383528906</v>
      </c>
    </row>
    <row r="179" spans="1:14" x14ac:dyDescent="0.25">
      <c r="A179" s="111" t="s">
        <v>598</v>
      </c>
      <c r="B179" s="111">
        <f>INDEX(kommuner!C:C,MATCH(_xlfn.NUMBERVALUE(A179),kommuner!B:B,0))</f>
        <v>3011</v>
      </c>
      <c r="C179" s="111" t="s">
        <v>127</v>
      </c>
      <c r="D179" s="111" t="s">
        <v>127</v>
      </c>
      <c r="E179" s="111" t="s">
        <v>123</v>
      </c>
      <c r="F179" s="111" t="s">
        <v>179</v>
      </c>
      <c r="G179" s="111" t="s">
        <v>180</v>
      </c>
      <c r="H179" s="111" t="s">
        <v>179</v>
      </c>
      <c r="I179" s="111" t="s">
        <v>180</v>
      </c>
      <c r="J179" t="str">
        <f t="shared" si="4"/>
        <v>3011SkogOrganisk jordBlandingsskogHøy</v>
      </c>
      <c r="K179" s="111">
        <v>-5.5554344456832343</v>
      </c>
      <c r="L179" s="111">
        <v>0.92784825435236762</v>
      </c>
      <c r="M179" s="111">
        <v>0.46510463492953991</v>
      </c>
      <c r="N179" s="112">
        <f t="shared" si="5"/>
        <v>-4.1624815564013264</v>
      </c>
    </row>
    <row r="180" spans="1:14" x14ac:dyDescent="0.25">
      <c r="A180" s="111" t="s">
        <v>598</v>
      </c>
      <c r="B180" s="111">
        <f>INDEX(kommuner!C:C,MATCH(_xlfn.NUMBERVALUE(A180),kommuner!B:B,0))</f>
        <v>3011</v>
      </c>
      <c r="C180" s="111" t="s">
        <v>127</v>
      </c>
      <c r="D180" s="111" t="s">
        <v>127</v>
      </c>
      <c r="E180" s="111" t="s">
        <v>123</v>
      </c>
      <c r="F180" s="111" t="s">
        <v>179</v>
      </c>
      <c r="G180" s="111" t="s">
        <v>167</v>
      </c>
      <c r="H180" s="111" t="s">
        <v>179</v>
      </c>
      <c r="I180" s="111" t="s">
        <v>167</v>
      </c>
      <c r="J180" t="str">
        <f t="shared" si="4"/>
        <v>3011SkogOrganisk jordBlandingsskogImpediment</v>
      </c>
      <c r="K180" s="111">
        <v>-0.28586344175800005</v>
      </c>
      <c r="L180" s="111">
        <v>0.92784825435236762</v>
      </c>
      <c r="M180" s="111">
        <v>0.46510463492953991</v>
      </c>
      <c r="N180" s="112">
        <f t="shared" si="5"/>
        <v>1.1070894475239075</v>
      </c>
    </row>
    <row r="181" spans="1:14" x14ac:dyDescent="0.25">
      <c r="A181" s="111" t="s">
        <v>598</v>
      </c>
      <c r="B181" s="111">
        <f>INDEX(kommuner!C:C,MATCH(_xlfn.NUMBERVALUE(A181),kommuner!B:B,0))</f>
        <v>3011</v>
      </c>
      <c r="C181" s="111" t="s">
        <v>127</v>
      </c>
      <c r="D181" s="111" t="s">
        <v>127</v>
      </c>
      <c r="E181" s="111" t="s">
        <v>123</v>
      </c>
      <c r="F181" s="111" t="s">
        <v>179</v>
      </c>
      <c r="G181" s="111" t="s">
        <v>190</v>
      </c>
      <c r="H181" s="111" t="s">
        <v>179</v>
      </c>
      <c r="I181" s="111" t="s">
        <v>190</v>
      </c>
      <c r="J181" t="str">
        <f t="shared" si="4"/>
        <v>3011SkogOrganisk jordBlandingsskogLav</v>
      </c>
      <c r="K181" s="111">
        <v>-1.2347339377887629</v>
      </c>
      <c r="L181" s="111">
        <v>0.92784825435236762</v>
      </c>
      <c r="M181" s="111">
        <v>0.46510463492953991</v>
      </c>
      <c r="N181" s="112">
        <f t="shared" si="5"/>
        <v>0.15821895149314458</v>
      </c>
    </row>
    <row r="182" spans="1:14" x14ac:dyDescent="0.25">
      <c r="A182" s="111" t="s">
        <v>598</v>
      </c>
      <c r="B182" s="111">
        <f>INDEX(kommuner!C:C,MATCH(_xlfn.NUMBERVALUE(A182),kommuner!B:B,0))</f>
        <v>3011</v>
      </c>
      <c r="C182" s="111" t="s">
        <v>127</v>
      </c>
      <c r="D182" s="111" t="s">
        <v>127</v>
      </c>
      <c r="E182" s="111" t="s">
        <v>123</v>
      </c>
      <c r="F182" s="111" t="s">
        <v>179</v>
      </c>
      <c r="G182" s="111" t="s">
        <v>173</v>
      </c>
      <c r="H182" s="111" t="s">
        <v>179</v>
      </c>
      <c r="I182" s="111" t="s">
        <v>173</v>
      </c>
      <c r="J182" t="str">
        <f t="shared" si="4"/>
        <v>3011SkogOrganisk jordBlandingsskogMiddels</v>
      </c>
      <c r="K182" s="111">
        <v>-2.4239591752717748</v>
      </c>
      <c r="L182" s="111">
        <v>0.92784825435236762</v>
      </c>
      <c r="M182" s="111">
        <v>0.46510463492953991</v>
      </c>
      <c r="N182" s="112">
        <f t="shared" si="5"/>
        <v>-1.0310062859898674</v>
      </c>
    </row>
    <row r="183" spans="1:14" x14ac:dyDescent="0.25">
      <c r="A183" s="111" t="s">
        <v>598</v>
      </c>
      <c r="B183" s="111">
        <f>INDEX(kommuner!C:C,MATCH(_xlfn.NUMBERVALUE(A183),kommuner!B:B,0))</f>
        <v>3011</v>
      </c>
      <c r="C183" s="111" t="s">
        <v>127</v>
      </c>
      <c r="D183" s="111" t="s">
        <v>127</v>
      </c>
      <c r="E183" s="111" t="s">
        <v>123</v>
      </c>
      <c r="F183" s="111" t="s">
        <v>179</v>
      </c>
      <c r="G183" s="111" t="s">
        <v>186</v>
      </c>
      <c r="H183" s="111" t="s">
        <v>179</v>
      </c>
      <c r="I183" s="111" t="s">
        <v>186</v>
      </c>
      <c r="J183" t="str">
        <f t="shared" si="4"/>
        <v>3011SkogOrganisk jordBlandingsskogSærs høy</v>
      </c>
      <c r="K183" s="111">
        <v>-1.5726115302258048</v>
      </c>
      <c r="L183" s="111">
        <v>0.92784825435236762</v>
      </c>
      <c r="M183" s="111">
        <v>0.46510463492953991</v>
      </c>
      <c r="N183" s="112">
        <f t="shared" si="5"/>
        <v>-0.17965864094389727</v>
      </c>
    </row>
    <row r="184" spans="1:14" x14ac:dyDescent="0.25">
      <c r="A184" s="111" t="s">
        <v>598</v>
      </c>
      <c r="B184" s="111">
        <f>INDEX(kommuner!C:C,MATCH(_xlfn.NUMBERVALUE(A184),kommuner!B:B,0))</f>
        <v>3011</v>
      </c>
      <c r="C184" s="111" t="s">
        <v>127</v>
      </c>
      <c r="D184" s="111" t="s">
        <v>127</v>
      </c>
      <c r="E184" s="111" t="s">
        <v>123</v>
      </c>
      <c r="F184" s="111" t="s">
        <v>185</v>
      </c>
      <c r="G184" s="111" t="s">
        <v>180</v>
      </c>
      <c r="H184" s="111" t="s">
        <v>185</v>
      </c>
      <c r="I184" s="111" t="s">
        <v>180</v>
      </c>
      <c r="J184" t="str">
        <f t="shared" si="4"/>
        <v>3011SkogOrganisk jordLauvskogHøy</v>
      </c>
      <c r="K184" s="111">
        <v>-1.9913688882377358</v>
      </c>
      <c r="L184" s="111">
        <v>0.92784825435236762</v>
      </c>
      <c r="M184" s="111">
        <v>0.46510463492953991</v>
      </c>
      <c r="N184" s="112">
        <f t="shared" si="5"/>
        <v>-0.59841599895582831</v>
      </c>
    </row>
    <row r="185" spans="1:14" x14ac:dyDescent="0.25">
      <c r="A185" s="111" t="s">
        <v>598</v>
      </c>
      <c r="B185" s="111">
        <f>INDEX(kommuner!C:C,MATCH(_xlfn.NUMBERVALUE(A185),kommuner!B:B,0))</f>
        <v>3011</v>
      </c>
      <c r="C185" s="111" t="s">
        <v>127</v>
      </c>
      <c r="D185" s="111" t="s">
        <v>127</v>
      </c>
      <c r="E185" s="111" t="s">
        <v>123</v>
      </c>
      <c r="F185" s="111" t="s">
        <v>185</v>
      </c>
      <c r="G185" s="111" t="s">
        <v>167</v>
      </c>
      <c r="H185" s="111" t="s">
        <v>185</v>
      </c>
      <c r="I185" s="111" t="s">
        <v>167</v>
      </c>
      <c r="J185" t="str">
        <f t="shared" si="4"/>
        <v>3011SkogOrganisk jordLauvskogImpediment</v>
      </c>
      <c r="K185" s="111">
        <v>0.35000626494250675</v>
      </c>
      <c r="L185" s="111">
        <v>0.92784825435236762</v>
      </c>
      <c r="M185" s="111">
        <v>0.46510463492953991</v>
      </c>
      <c r="N185" s="112">
        <f t="shared" si="5"/>
        <v>1.7429591542244141</v>
      </c>
    </row>
    <row r="186" spans="1:14" x14ac:dyDescent="0.25">
      <c r="A186" s="111" t="s">
        <v>598</v>
      </c>
      <c r="B186" s="111">
        <f>INDEX(kommuner!C:C,MATCH(_xlfn.NUMBERVALUE(A186),kommuner!B:B,0))</f>
        <v>3011</v>
      </c>
      <c r="C186" s="111" t="s">
        <v>127</v>
      </c>
      <c r="D186" s="111" t="s">
        <v>127</v>
      </c>
      <c r="E186" s="111" t="s">
        <v>123</v>
      </c>
      <c r="F186" s="111" t="s">
        <v>185</v>
      </c>
      <c r="G186" s="111" t="s">
        <v>190</v>
      </c>
      <c r="H186" s="111" t="s">
        <v>185</v>
      </c>
      <c r="I186" s="111" t="s">
        <v>190</v>
      </c>
      <c r="J186" t="str">
        <f t="shared" si="4"/>
        <v>3011SkogOrganisk jordLauvskogLav</v>
      </c>
      <c r="K186" s="111">
        <v>1.1144075558526714</v>
      </c>
      <c r="L186" s="111">
        <v>0.92784825435236762</v>
      </c>
      <c r="M186" s="111">
        <v>0.46510463492953991</v>
      </c>
      <c r="N186" s="112">
        <f t="shared" si="5"/>
        <v>2.5073604451345788</v>
      </c>
    </row>
    <row r="187" spans="1:14" x14ac:dyDescent="0.25">
      <c r="A187" s="111" t="s">
        <v>598</v>
      </c>
      <c r="B187" s="111">
        <f>INDEX(kommuner!C:C,MATCH(_xlfn.NUMBERVALUE(A187),kommuner!B:B,0))</f>
        <v>3011</v>
      </c>
      <c r="C187" s="111" t="s">
        <v>127</v>
      </c>
      <c r="D187" s="111" t="s">
        <v>127</v>
      </c>
      <c r="E187" s="111" t="s">
        <v>123</v>
      </c>
      <c r="F187" s="111" t="s">
        <v>185</v>
      </c>
      <c r="G187" s="111" t="s">
        <v>173</v>
      </c>
      <c r="H187" s="111" t="s">
        <v>185</v>
      </c>
      <c r="I187" s="111" t="s">
        <v>173</v>
      </c>
      <c r="J187" t="str">
        <f t="shared" si="4"/>
        <v>3011SkogOrganisk jordLauvskogMiddels</v>
      </c>
      <c r="K187" s="111">
        <v>-0.62664468270982987</v>
      </c>
      <c r="L187" s="111">
        <v>0.92784825435236762</v>
      </c>
      <c r="M187" s="111">
        <v>0.46510463492953991</v>
      </c>
      <c r="N187" s="112">
        <f t="shared" si="5"/>
        <v>0.76630820657207765</v>
      </c>
    </row>
    <row r="188" spans="1:14" x14ac:dyDescent="0.25">
      <c r="A188" s="111" t="s">
        <v>598</v>
      </c>
      <c r="B188" s="111">
        <f>INDEX(kommuner!C:C,MATCH(_xlfn.NUMBERVALUE(A188),kommuner!B:B,0))</f>
        <v>3011</v>
      </c>
      <c r="C188" s="111" t="s">
        <v>127</v>
      </c>
      <c r="D188" s="111" t="s">
        <v>127</v>
      </c>
      <c r="E188" s="111" t="s">
        <v>123</v>
      </c>
      <c r="F188" s="111" t="s">
        <v>185</v>
      </c>
      <c r="G188" s="111" t="s">
        <v>186</v>
      </c>
      <c r="H188" s="111" t="s">
        <v>185</v>
      </c>
      <c r="I188" s="111" t="s">
        <v>186</v>
      </c>
      <c r="J188" t="str">
        <f t="shared" si="4"/>
        <v>3011SkogOrganisk jordLauvskogSærs høy</v>
      </c>
      <c r="K188" s="111">
        <v>-1.8997279926091779</v>
      </c>
      <c r="L188" s="111">
        <v>0.92784825435236762</v>
      </c>
      <c r="M188" s="111">
        <v>0.46510463492953991</v>
      </c>
      <c r="N188" s="112">
        <f t="shared" si="5"/>
        <v>-0.50677510332727038</v>
      </c>
    </row>
    <row r="189" spans="1:14" x14ac:dyDescent="0.25">
      <c r="A189" s="111" t="s">
        <v>598</v>
      </c>
      <c r="B189" s="111">
        <f>INDEX(kommuner!C:C,MATCH(_xlfn.NUMBERVALUE(A189),kommuner!B:B,0))</f>
        <v>3011</v>
      </c>
      <c r="C189" s="111" t="s">
        <v>83</v>
      </c>
      <c r="D189" s="111" t="s">
        <v>83</v>
      </c>
      <c r="E189" s="111" t="s">
        <v>126</v>
      </c>
      <c r="F189" s="111" t="s">
        <v>139</v>
      </c>
      <c r="G189" s="111" t="s">
        <v>139</v>
      </c>
      <c r="H189" s="111" t="s">
        <v>139</v>
      </c>
      <c r="I189" s="111" t="s">
        <v>139</v>
      </c>
      <c r="J189" t="str">
        <f t="shared" si="4"/>
        <v>3011Utbygd arealMineraljord</v>
      </c>
      <c r="K189" s="111">
        <v>1.3171254023576049</v>
      </c>
      <c r="L189" s="111">
        <v>0</v>
      </c>
      <c r="M189" s="111">
        <v>1.303047089454229E-2</v>
      </c>
      <c r="N189" s="112">
        <f t="shared" si="5"/>
        <v>1.3301558732521472</v>
      </c>
    </row>
    <row r="190" spans="1:14" x14ac:dyDescent="0.25">
      <c r="A190" s="111" t="s">
        <v>598</v>
      </c>
      <c r="B190" s="111">
        <f>INDEX(kommuner!C:C,MATCH(_xlfn.NUMBERVALUE(A190),kommuner!B:B,0))</f>
        <v>3011</v>
      </c>
      <c r="C190" s="111" t="s">
        <v>83</v>
      </c>
      <c r="D190" s="111" t="s">
        <v>83</v>
      </c>
      <c r="E190" s="111" t="s">
        <v>123</v>
      </c>
      <c r="F190" s="111" t="s">
        <v>139</v>
      </c>
      <c r="G190" s="111" t="s">
        <v>139</v>
      </c>
      <c r="H190" s="111" t="s">
        <v>139</v>
      </c>
      <c r="I190" s="111" t="s">
        <v>139</v>
      </c>
      <c r="J190" t="str">
        <f t="shared" si="4"/>
        <v>3011Utbygd arealOrganisk jord</v>
      </c>
      <c r="K190" s="111">
        <v>29.011421395201612</v>
      </c>
      <c r="L190" s="111">
        <v>0</v>
      </c>
      <c r="M190" s="111">
        <v>1.303047089454229E-2</v>
      </c>
      <c r="N190" s="112">
        <f t="shared" si="5"/>
        <v>29.024451866096154</v>
      </c>
    </row>
    <row r="191" spans="1:14" x14ac:dyDescent="0.25">
      <c r="A191" s="111" t="s">
        <v>598</v>
      </c>
      <c r="B191" s="111">
        <f>INDEX(kommuner!C:C,MATCH(_xlfn.NUMBERVALUE(A191),kommuner!B:B,0))</f>
        <v>3011</v>
      </c>
      <c r="C191" s="111" t="s">
        <v>181</v>
      </c>
      <c r="D191" s="111" t="s">
        <v>181</v>
      </c>
      <c r="E191" s="111" t="s">
        <v>123</v>
      </c>
      <c r="F191" s="111" t="s">
        <v>139</v>
      </c>
      <c r="G191" s="111" t="s">
        <v>139</v>
      </c>
      <c r="H191" s="111" t="s">
        <v>139</v>
      </c>
      <c r="I191" s="111" t="s">
        <v>139</v>
      </c>
      <c r="J191" t="str">
        <f t="shared" si="4"/>
        <v>3011Vann og myrOrganisk jord</v>
      </c>
      <c r="K191" s="111">
        <v>-0.20040009744654491</v>
      </c>
      <c r="L191" s="111">
        <v>0</v>
      </c>
      <c r="M191" s="111">
        <v>0</v>
      </c>
      <c r="N191" s="112">
        <f t="shared" si="5"/>
        <v>-0.20040009744654491</v>
      </c>
    </row>
    <row r="192" spans="1:14" x14ac:dyDescent="0.25">
      <c r="A192" s="111" t="s">
        <v>599</v>
      </c>
      <c r="B192" s="111">
        <f>INDEX(kommuner!C:C,MATCH(_xlfn.NUMBERVALUE(A192),kommuner!B:B,0))</f>
        <v>3012</v>
      </c>
      <c r="C192" s="111" t="s">
        <v>82</v>
      </c>
      <c r="D192" s="111" t="s">
        <v>82</v>
      </c>
      <c r="E192" s="111" t="s">
        <v>126</v>
      </c>
      <c r="F192" s="111" t="s">
        <v>139</v>
      </c>
      <c r="G192" s="111" t="s">
        <v>139</v>
      </c>
      <c r="H192" s="111" t="s">
        <v>139</v>
      </c>
      <c r="I192" s="111" t="s">
        <v>139</v>
      </c>
      <c r="J192" t="str">
        <f t="shared" si="4"/>
        <v>3012Annen utmarkMineraljord</v>
      </c>
      <c r="K192" s="111">
        <v>-7.4178314529761202E-2</v>
      </c>
      <c r="L192" s="111">
        <v>0</v>
      </c>
      <c r="M192" s="111">
        <v>0</v>
      </c>
      <c r="N192" s="112">
        <f t="shared" si="5"/>
        <v>-7.4178314529761202E-2</v>
      </c>
    </row>
    <row r="193" spans="1:14" x14ac:dyDescent="0.25">
      <c r="A193" s="111" t="s">
        <v>599</v>
      </c>
      <c r="B193" s="111">
        <f>INDEX(kommuner!C:C,MATCH(_xlfn.NUMBERVALUE(A193),kommuner!B:B,0))</f>
        <v>3012</v>
      </c>
      <c r="C193" s="111" t="s">
        <v>121</v>
      </c>
      <c r="D193" s="111" t="s">
        <v>121</v>
      </c>
      <c r="E193" s="111" t="s">
        <v>126</v>
      </c>
      <c r="F193" s="111" t="s">
        <v>139</v>
      </c>
      <c r="G193" s="111" t="s">
        <v>139</v>
      </c>
      <c r="H193" s="111" t="s">
        <v>139</v>
      </c>
      <c r="I193" s="111" t="s">
        <v>139</v>
      </c>
      <c r="J193" t="str">
        <f t="shared" si="4"/>
        <v>3012BeiteMineraljord</v>
      </c>
      <c r="K193" s="111">
        <v>-0.96338340838695502</v>
      </c>
      <c r="L193" s="111">
        <v>0</v>
      </c>
      <c r="M193" s="111">
        <v>1.2448711246839999E-7</v>
      </c>
      <c r="N193" s="112">
        <f t="shared" si="5"/>
        <v>-0.96338328389984251</v>
      </c>
    </row>
    <row r="194" spans="1:14" x14ac:dyDescent="0.25">
      <c r="A194" s="111" t="s">
        <v>599</v>
      </c>
      <c r="B194" s="111">
        <f>INDEX(kommuner!C:C,MATCH(_xlfn.NUMBERVALUE(A194),kommuner!B:B,0))</f>
        <v>3012</v>
      </c>
      <c r="C194" s="111" t="s">
        <v>121</v>
      </c>
      <c r="D194" s="111" t="s">
        <v>121</v>
      </c>
      <c r="E194" s="111" t="s">
        <v>123</v>
      </c>
      <c r="F194" s="111" t="s">
        <v>139</v>
      </c>
      <c r="G194" s="111" t="s">
        <v>139</v>
      </c>
      <c r="H194" s="111" t="s">
        <v>139</v>
      </c>
      <c r="I194" s="111" t="s">
        <v>139</v>
      </c>
      <c r="J194" t="str">
        <f t="shared" si="4"/>
        <v>3012BeiteOrganisk jord</v>
      </c>
      <c r="K194" s="111">
        <v>12.077525935985037</v>
      </c>
      <c r="L194" s="111">
        <v>1.6412500000000001</v>
      </c>
      <c r="M194" s="111">
        <v>0</v>
      </c>
      <c r="N194" s="112">
        <f t="shared" si="5"/>
        <v>13.718775935985036</v>
      </c>
    </row>
    <row r="195" spans="1:14" x14ac:dyDescent="0.25">
      <c r="A195" s="111" t="s">
        <v>599</v>
      </c>
      <c r="B195" s="111">
        <f>INDEX(kommuner!C:C,MATCH(_xlfn.NUMBERVALUE(A195),kommuner!B:B,0))</f>
        <v>3012</v>
      </c>
      <c r="C195" s="111" t="s">
        <v>84</v>
      </c>
      <c r="D195" s="111" t="s">
        <v>84</v>
      </c>
      <c r="E195" s="111" t="s">
        <v>126</v>
      </c>
      <c r="F195" s="111" t="s">
        <v>139</v>
      </c>
      <c r="G195" s="111" t="s">
        <v>139</v>
      </c>
      <c r="H195" s="111" t="s">
        <v>139</v>
      </c>
      <c r="I195" s="111" t="s">
        <v>139</v>
      </c>
      <c r="J195" t="str">
        <f t="shared" ref="J195:J258" si="6">B195&amp;C195&amp;E195&amp;IF(C195="Skog",F195&amp;G195,"")</f>
        <v>3012Dyrket markMineraljord</v>
      </c>
      <c r="K195" s="111">
        <v>-0.27932722351993444</v>
      </c>
      <c r="L195" s="111">
        <v>0</v>
      </c>
      <c r="M195" s="111">
        <v>0</v>
      </c>
      <c r="N195" s="112">
        <f t="shared" ref="N195:N258" si="7">SUM(K195:M195)</f>
        <v>-0.27932722351993444</v>
      </c>
    </row>
    <row r="196" spans="1:14" x14ac:dyDescent="0.25">
      <c r="A196" s="111" t="s">
        <v>599</v>
      </c>
      <c r="B196" s="111">
        <f>INDEX(kommuner!C:C,MATCH(_xlfn.NUMBERVALUE(A196),kommuner!B:B,0))</f>
        <v>3012</v>
      </c>
      <c r="C196" s="111" t="s">
        <v>84</v>
      </c>
      <c r="D196" s="111" t="s">
        <v>84</v>
      </c>
      <c r="E196" s="111" t="s">
        <v>123</v>
      </c>
      <c r="F196" s="111" t="s">
        <v>139</v>
      </c>
      <c r="G196" s="111" t="s">
        <v>139</v>
      </c>
      <c r="H196" s="111" t="s">
        <v>139</v>
      </c>
      <c r="I196" s="111" t="s">
        <v>139</v>
      </c>
      <c r="J196" t="str">
        <f t="shared" si="6"/>
        <v>3012Dyrket markOrganisk jord</v>
      </c>
      <c r="K196" s="111">
        <v>28.726149366675592</v>
      </c>
      <c r="L196" s="111">
        <v>1.45625</v>
      </c>
      <c r="M196" s="111">
        <v>0</v>
      </c>
      <c r="N196" s="112">
        <f t="shared" si="7"/>
        <v>30.182399366675593</v>
      </c>
    </row>
    <row r="197" spans="1:14" x14ac:dyDescent="0.25">
      <c r="A197" s="111" t="s">
        <v>599</v>
      </c>
      <c r="B197" s="111">
        <f>INDEX(kommuner!C:C,MATCH(_xlfn.NUMBERVALUE(A197),kommuner!B:B,0))</f>
        <v>3012</v>
      </c>
      <c r="C197" s="111" t="s">
        <v>127</v>
      </c>
      <c r="D197" s="111" t="s">
        <v>127</v>
      </c>
      <c r="E197" s="111" t="s">
        <v>126</v>
      </c>
      <c r="F197" s="111" t="s">
        <v>172</v>
      </c>
      <c r="G197" s="111" t="s">
        <v>180</v>
      </c>
      <c r="H197" s="111" t="s">
        <v>172</v>
      </c>
      <c r="I197" s="111" t="s">
        <v>180</v>
      </c>
      <c r="J197" t="str">
        <f t="shared" si="6"/>
        <v>3012SkogMineraljordBarskogHøy</v>
      </c>
      <c r="K197" s="111">
        <v>-4.6162156760364166</v>
      </c>
      <c r="L197" s="111">
        <v>0.85306406685236758</v>
      </c>
      <c r="M197" s="111">
        <v>6.4056614999681585E-2</v>
      </c>
      <c r="N197" s="112">
        <f t="shared" si="7"/>
        <v>-3.6990949941843674</v>
      </c>
    </row>
    <row r="198" spans="1:14" x14ac:dyDescent="0.25">
      <c r="A198" s="111" t="s">
        <v>599</v>
      </c>
      <c r="B198" s="111">
        <f>INDEX(kommuner!C:C,MATCH(_xlfn.NUMBERVALUE(A198),kommuner!B:B,0))</f>
        <v>3012</v>
      </c>
      <c r="C198" s="111" t="s">
        <v>127</v>
      </c>
      <c r="D198" s="111" t="s">
        <v>127</v>
      </c>
      <c r="E198" s="111" t="s">
        <v>126</v>
      </c>
      <c r="F198" s="111" t="s">
        <v>172</v>
      </c>
      <c r="G198" s="111" t="s">
        <v>167</v>
      </c>
      <c r="H198" s="111" t="s">
        <v>172</v>
      </c>
      <c r="I198" s="111" t="s">
        <v>167</v>
      </c>
      <c r="J198" t="str">
        <f t="shared" si="6"/>
        <v>3012SkogMineraljordBarskogImpediment</v>
      </c>
      <c r="K198" s="111">
        <v>-1.3727794028153204</v>
      </c>
      <c r="L198" s="111">
        <v>0.85306406685236758</v>
      </c>
      <c r="M198" s="111">
        <v>6.3979989500968365E-2</v>
      </c>
      <c r="N198" s="112">
        <f t="shared" si="7"/>
        <v>-0.45573534646198444</v>
      </c>
    </row>
    <row r="199" spans="1:14" x14ac:dyDescent="0.25">
      <c r="A199" s="111" t="s">
        <v>599</v>
      </c>
      <c r="B199" s="111">
        <f>INDEX(kommuner!C:C,MATCH(_xlfn.NUMBERVALUE(A199),kommuner!B:B,0))</f>
        <v>3012</v>
      </c>
      <c r="C199" s="111" t="s">
        <v>127</v>
      </c>
      <c r="D199" s="111" t="s">
        <v>127</v>
      </c>
      <c r="E199" s="111" t="s">
        <v>126</v>
      </c>
      <c r="F199" s="111" t="s">
        <v>172</v>
      </c>
      <c r="G199" s="111" t="s">
        <v>190</v>
      </c>
      <c r="H199" s="111" t="s">
        <v>172</v>
      </c>
      <c r="I199" s="111" t="s">
        <v>190</v>
      </c>
      <c r="J199" t="str">
        <f t="shared" si="6"/>
        <v>3012SkogMineraljordBarskogLav</v>
      </c>
      <c r="K199" s="111">
        <v>-4.2147477563561999</v>
      </c>
      <c r="L199" s="111">
        <v>0.85306406685236758</v>
      </c>
      <c r="M199" s="111">
        <v>6.3979989500968365E-2</v>
      </c>
      <c r="N199" s="112">
        <f t="shared" si="7"/>
        <v>-3.2977037000028639</v>
      </c>
    </row>
    <row r="200" spans="1:14" x14ac:dyDescent="0.25">
      <c r="A200" s="111" t="s">
        <v>599</v>
      </c>
      <c r="B200" s="111">
        <f>INDEX(kommuner!C:C,MATCH(_xlfn.NUMBERVALUE(A200),kommuner!B:B,0))</f>
        <v>3012</v>
      </c>
      <c r="C200" s="111" t="s">
        <v>127</v>
      </c>
      <c r="D200" s="111" t="s">
        <v>127</v>
      </c>
      <c r="E200" s="111" t="s">
        <v>126</v>
      </c>
      <c r="F200" s="111" t="s">
        <v>172</v>
      </c>
      <c r="G200" s="111" t="s">
        <v>173</v>
      </c>
      <c r="H200" s="111" t="s">
        <v>172</v>
      </c>
      <c r="I200" s="111" t="s">
        <v>173</v>
      </c>
      <c r="J200" t="str">
        <f t="shared" si="6"/>
        <v>3012SkogMineraljordBarskogMiddels</v>
      </c>
      <c r="K200" s="111">
        <v>-4.0260508329268543</v>
      </c>
      <c r="L200" s="111">
        <v>0.85306406685236758</v>
      </c>
      <c r="M200" s="111">
        <v>6.4056614999681585E-2</v>
      </c>
      <c r="N200" s="112">
        <f t="shared" si="7"/>
        <v>-3.1089301510748051</v>
      </c>
    </row>
    <row r="201" spans="1:14" x14ac:dyDescent="0.25">
      <c r="A201" s="111" t="s">
        <v>599</v>
      </c>
      <c r="B201" s="111">
        <f>INDEX(kommuner!C:C,MATCH(_xlfn.NUMBERVALUE(A201),kommuner!B:B,0))</f>
        <v>3012</v>
      </c>
      <c r="C201" s="111" t="s">
        <v>127</v>
      </c>
      <c r="D201" s="111" t="s">
        <v>127</v>
      </c>
      <c r="E201" s="111" t="s">
        <v>126</v>
      </c>
      <c r="F201" s="111" t="s">
        <v>172</v>
      </c>
      <c r="G201" s="111" t="s">
        <v>186</v>
      </c>
      <c r="H201" s="111" t="s">
        <v>172</v>
      </c>
      <c r="I201" s="111" t="s">
        <v>186</v>
      </c>
      <c r="J201" t="str">
        <f t="shared" si="6"/>
        <v>3012SkogMineraljordBarskogSærs høy</v>
      </c>
      <c r="K201" s="111">
        <v>0.12072674540874306</v>
      </c>
      <c r="L201" s="111">
        <v>0.85306406685236758</v>
      </c>
      <c r="M201" s="111">
        <v>6.4056614999681585E-2</v>
      </c>
      <c r="N201" s="112">
        <f t="shared" si="7"/>
        <v>1.0378474272607923</v>
      </c>
    </row>
    <row r="202" spans="1:14" x14ac:dyDescent="0.25">
      <c r="A202" s="111" t="s">
        <v>599</v>
      </c>
      <c r="B202" s="111">
        <f>INDEX(kommuner!C:C,MATCH(_xlfn.NUMBERVALUE(A202),kommuner!B:B,0))</f>
        <v>3012</v>
      </c>
      <c r="C202" s="111" t="s">
        <v>127</v>
      </c>
      <c r="D202" s="111" t="s">
        <v>127</v>
      </c>
      <c r="E202" s="111" t="s">
        <v>126</v>
      </c>
      <c r="F202" s="111" t="s">
        <v>179</v>
      </c>
      <c r="G202" s="111" t="s">
        <v>180</v>
      </c>
      <c r="H202" s="111" t="s">
        <v>179</v>
      </c>
      <c r="I202" s="111" t="s">
        <v>180</v>
      </c>
      <c r="J202" t="str">
        <f t="shared" si="6"/>
        <v>3012SkogMineraljordBlandingsskogHøy</v>
      </c>
      <c r="K202" s="111">
        <v>-7.1939050909469406</v>
      </c>
      <c r="L202" s="111">
        <v>0.85306406685236758</v>
      </c>
      <c r="M202" s="111">
        <v>6.3979989500968365E-2</v>
      </c>
      <c r="N202" s="112">
        <f t="shared" si="7"/>
        <v>-6.2768610345936047</v>
      </c>
    </row>
    <row r="203" spans="1:14" x14ac:dyDescent="0.25">
      <c r="A203" s="111" t="s">
        <v>599</v>
      </c>
      <c r="B203" s="111">
        <f>INDEX(kommuner!C:C,MATCH(_xlfn.NUMBERVALUE(A203),kommuner!B:B,0))</f>
        <v>3012</v>
      </c>
      <c r="C203" s="111" t="s">
        <v>127</v>
      </c>
      <c r="D203" s="111" t="s">
        <v>127</v>
      </c>
      <c r="E203" s="111" t="s">
        <v>126</v>
      </c>
      <c r="F203" s="111" t="s">
        <v>179</v>
      </c>
      <c r="G203" s="111" t="s">
        <v>167</v>
      </c>
      <c r="H203" s="111" t="s">
        <v>179</v>
      </c>
      <c r="I203" s="111" t="s">
        <v>167</v>
      </c>
      <c r="J203" t="str">
        <f t="shared" si="6"/>
        <v>3012SkogMineraljordBlandingsskogImpediment</v>
      </c>
      <c r="K203" s="111">
        <v>-1.6598037998579707</v>
      </c>
      <c r="L203" s="111">
        <v>0.85306406685236758</v>
      </c>
      <c r="M203" s="111">
        <v>6.3979989500968365E-2</v>
      </c>
      <c r="N203" s="112">
        <f t="shared" si="7"/>
        <v>-0.7427597435046347</v>
      </c>
    </row>
    <row r="204" spans="1:14" x14ac:dyDescent="0.25">
      <c r="A204" s="111" t="s">
        <v>599</v>
      </c>
      <c r="B204" s="111">
        <f>INDEX(kommuner!C:C,MATCH(_xlfn.NUMBERVALUE(A204),kommuner!B:B,0))</f>
        <v>3012</v>
      </c>
      <c r="C204" s="111" t="s">
        <v>127</v>
      </c>
      <c r="D204" s="111" t="s">
        <v>127</v>
      </c>
      <c r="E204" s="111" t="s">
        <v>126</v>
      </c>
      <c r="F204" s="111" t="s">
        <v>179</v>
      </c>
      <c r="G204" s="111" t="s">
        <v>190</v>
      </c>
      <c r="H204" s="111" t="s">
        <v>179</v>
      </c>
      <c r="I204" s="111" t="s">
        <v>190</v>
      </c>
      <c r="J204" t="str">
        <f t="shared" si="6"/>
        <v>3012SkogMineraljordBlandingsskogLav</v>
      </c>
      <c r="K204" s="111">
        <v>-2.5588434197694254</v>
      </c>
      <c r="L204" s="111">
        <v>0.85306406685236758</v>
      </c>
      <c r="M204" s="111">
        <v>6.3979989500968365E-2</v>
      </c>
      <c r="N204" s="112">
        <f t="shared" si="7"/>
        <v>-1.6417993634160897</v>
      </c>
    </row>
    <row r="205" spans="1:14" x14ac:dyDescent="0.25">
      <c r="A205" s="111" t="s">
        <v>599</v>
      </c>
      <c r="B205" s="111">
        <f>INDEX(kommuner!C:C,MATCH(_xlfn.NUMBERVALUE(A205),kommuner!B:B,0))</f>
        <v>3012</v>
      </c>
      <c r="C205" s="111" t="s">
        <v>127</v>
      </c>
      <c r="D205" s="111" t="s">
        <v>127</v>
      </c>
      <c r="E205" s="111" t="s">
        <v>126</v>
      </c>
      <c r="F205" s="111" t="s">
        <v>179</v>
      </c>
      <c r="G205" s="111" t="s">
        <v>173</v>
      </c>
      <c r="H205" s="111" t="s">
        <v>179</v>
      </c>
      <c r="I205" s="111" t="s">
        <v>173</v>
      </c>
      <c r="J205" t="str">
        <f t="shared" si="6"/>
        <v>3012SkogMineraljordBlandingsskogMiddels</v>
      </c>
      <c r="K205" s="111">
        <v>-3.8687729546762566</v>
      </c>
      <c r="L205" s="111">
        <v>0.85306406685236758</v>
      </c>
      <c r="M205" s="111">
        <v>6.3979989500968365E-2</v>
      </c>
      <c r="N205" s="112">
        <f t="shared" si="7"/>
        <v>-2.9517288983229206</v>
      </c>
    </row>
    <row r="206" spans="1:14" x14ac:dyDescent="0.25">
      <c r="A206" s="111" t="s">
        <v>599</v>
      </c>
      <c r="B206" s="111">
        <f>INDEX(kommuner!C:C,MATCH(_xlfn.NUMBERVALUE(A206),kommuner!B:B,0))</f>
        <v>3012</v>
      </c>
      <c r="C206" s="111" t="s">
        <v>127</v>
      </c>
      <c r="D206" s="111" t="s">
        <v>127</v>
      </c>
      <c r="E206" s="111" t="s">
        <v>126</v>
      </c>
      <c r="F206" s="111" t="s">
        <v>179</v>
      </c>
      <c r="G206" s="111" t="s">
        <v>186</v>
      </c>
      <c r="H206" s="111" t="s">
        <v>179</v>
      </c>
      <c r="I206" s="111" t="s">
        <v>186</v>
      </c>
      <c r="J206" t="str">
        <f t="shared" si="6"/>
        <v>3012SkogMineraljordBlandingsskogSærs høy</v>
      </c>
      <c r="K206" s="111">
        <v>-2.9395925245326562</v>
      </c>
      <c r="L206" s="111">
        <v>0.85306406685236758</v>
      </c>
      <c r="M206" s="111">
        <v>6.3979989500968365E-2</v>
      </c>
      <c r="N206" s="112">
        <f t="shared" si="7"/>
        <v>-2.0225484681793202</v>
      </c>
    </row>
    <row r="207" spans="1:14" x14ac:dyDescent="0.25">
      <c r="A207" s="111" t="s">
        <v>599</v>
      </c>
      <c r="B207" s="111">
        <f>INDEX(kommuner!C:C,MATCH(_xlfn.NUMBERVALUE(A207),kommuner!B:B,0))</f>
        <v>3012</v>
      </c>
      <c r="C207" s="111" t="s">
        <v>127</v>
      </c>
      <c r="D207" s="111" t="s">
        <v>127</v>
      </c>
      <c r="E207" s="111" t="s">
        <v>126</v>
      </c>
      <c r="F207" s="111" t="s">
        <v>185</v>
      </c>
      <c r="G207" s="111" t="s">
        <v>180</v>
      </c>
      <c r="H207" s="111" t="s">
        <v>185</v>
      </c>
      <c r="I207" s="111" t="s">
        <v>180</v>
      </c>
      <c r="J207" t="str">
        <f t="shared" si="6"/>
        <v>3012SkogMineraljordLauvskogHøy</v>
      </c>
      <c r="K207" s="111">
        <v>-3.3269846154961789</v>
      </c>
      <c r="L207" s="111">
        <v>0.85306406685236758</v>
      </c>
      <c r="M207" s="111">
        <v>6.3979989500968365E-2</v>
      </c>
      <c r="N207" s="112">
        <f t="shared" si="7"/>
        <v>-2.4099405591428429</v>
      </c>
    </row>
    <row r="208" spans="1:14" x14ac:dyDescent="0.25">
      <c r="A208" s="111" t="s">
        <v>599</v>
      </c>
      <c r="B208" s="111">
        <f>INDEX(kommuner!C:C,MATCH(_xlfn.NUMBERVALUE(A208),kommuner!B:B,0))</f>
        <v>3012</v>
      </c>
      <c r="C208" s="111" t="s">
        <v>127</v>
      </c>
      <c r="D208" s="111" t="s">
        <v>127</v>
      </c>
      <c r="E208" s="111" t="s">
        <v>126</v>
      </c>
      <c r="F208" s="111" t="s">
        <v>185</v>
      </c>
      <c r="G208" s="111" t="s">
        <v>167</v>
      </c>
      <c r="H208" s="111" t="s">
        <v>185</v>
      </c>
      <c r="I208" s="111" t="s">
        <v>167</v>
      </c>
      <c r="J208" t="str">
        <f t="shared" si="6"/>
        <v>3012SkogMineraljordLauvskogImpediment</v>
      </c>
      <c r="K208" s="111">
        <v>-0.65286816124680003</v>
      </c>
      <c r="L208" s="111">
        <v>0.85306406685236758</v>
      </c>
      <c r="M208" s="111">
        <v>6.3979989500968365E-2</v>
      </c>
      <c r="N208" s="112">
        <f t="shared" si="7"/>
        <v>0.26417589510653594</v>
      </c>
    </row>
    <row r="209" spans="1:14" x14ac:dyDescent="0.25">
      <c r="A209" s="111" t="s">
        <v>599</v>
      </c>
      <c r="B209" s="111">
        <f>INDEX(kommuner!C:C,MATCH(_xlfn.NUMBERVALUE(A209),kommuner!B:B,0))</f>
        <v>3012</v>
      </c>
      <c r="C209" s="111" t="s">
        <v>127</v>
      </c>
      <c r="D209" s="111" t="s">
        <v>127</v>
      </c>
      <c r="E209" s="111" t="s">
        <v>126</v>
      </c>
      <c r="F209" s="111" t="s">
        <v>185</v>
      </c>
      <c r="G209" s="111" t="s">
        <v>190</v>
      </c>
      <c r="H209" s="111" t="s">
        <v>185</v>
      </c>
      <c r="I209" s="111" t="s">
        <v>190</v>
      </c>
      <c r="J209" t="str">
        <f t="shared" si="6"/>
        <v>3012SkogMineraljordLauvskogLav</v>
      </c>
      <c r="K209" s="111">
        <v>-8.9748170935426599E-2</v>
      </c>
      <c r="L209" s="111">
        <v>0.85306406685236758</v>
      </c>
      <c r="M209" s="111">
        <v>6.3979989500968365E-2</v>
      </c>
      <c r="N209" s="112">
        <f t="shared" si="7"/>
        <v>0.82729588541790933</v>
      </c>
    </row>
    <row r="210" spans="1:14" x14ac:dyDescent="0.25">
      <c r="A210" s="111" t="s">
        <v>599</v>
      </c>
      <c r="B210" s="111">
        <f>INDEX(kommuner!C:C,MATCH(_xlfn.NUMBERVALUE(A210),kommuner!B:B,0))</f>
        <v>3012</v>
      </c>
      <c r="C210" s="111" t="s">
        <v>127</v>
      </c>
      <c r="D210" s="111" t="s">
        <v>127</v>
      </c>
      <c r="E210" s="111" t="s">
        <v>126</v>
      </c>
      <c r="F210" s="111" t="s">
        <v>185</v>
      </c>
      <c r="G210" s="111" t="s">
        <v>173</v>
      </c>
      <c r="H210" s="111" t="s">
        <v>185</v>
      </c>
      <c r="I210" s="111" t="s">
        <v>173</v>
      </c>
      <c r="J210" t="str">
        <f t="shared" si="6"/>
        <v>3012SkogMineraljordLauvskogMiddels</v>
      </c>
      <c r="K210" s="111">
        <v>-1.7789409505847176</v>
      </c>
      <c r="L210" s="111">
        <v>0.85306406685236758</v>
      </c>
      <c r="M210" s="111">
        <v>6.3979989500968365E-2</v>
      </c>
      <c r="N210" s="112">
        <f t="shared" si="7"/>
        <v>-0.86189689423138161</v>
      </c>
    </row>
    <row r="211" spans="1:14" x14ac:dyDescent="0.25">
      <c r="A211" s="111" t="s">
        <v>599</v>
      </c>
      <c r="B211" s="111">
        <f>INDEX(kommuner!C:C,MATCH(_xlfn.NUMBERVALUE(A211),kommuner!B:B,0))</f>
        <v>3012</v>
      </c>
      <c r="C211" s="111" t="s">
        <v>127</v>
      </c>
      <c r="D211" s="111" t="s">
        <v>127</v>
      </c>
      <c r="E211" s="111" t="s">
        <v>126</v>
      </c>
      <c r="F211" s="111" t="s">
        <v>185</v>
      </c>
      <c r="G211" s="111" t="s">
        <v>186</v>
      </c>
      <c r="H211" s="111" t="s">
        <v>185</v>
      </c>
      <c r="I211" s="111" t="s">
        <v>186</v>
      </c>
      <c r="J211" t="str">
        <f t="shared" si="6"/>
        <v>3012SkogMineraljordLauvskogSærs høy</v>
      </c>
      <c r="K211" s="111">
        <v>-3.6560473259425113</v>
      </c>
      <c r="L211" s="111">
        <v>0.85306406685236758</v>
      </c>
      <c r="M211" s="111">
        <v>6.3979989500968365E-2</v>
      </c>
      <c r="N211" s="112">
        <f t="shared" si="7"/>
        <v>-2.7390032695891753</v>
      </c>
    </row>
    <row r="212" spans="1:14" x14ac:dyDescent="0.25">
      <c r="A212" s="111" t="s">
        <v>599</v>
      </c>
      <c r="B212" s="111">
        <f>INDEX(kommuner!C:C,MATCH(_xlfn.NUMBERVALUE(A212),kommuner!B:B,0))</f>
        <v>3012</v>
      </c>
      <c r="C212" s="111" t="s">
        <v>127</v>
      </c>
      <c r="D212" s="111" t="s">
        <v>127</v>
      </c>
      <c r="E212" s="111" t="s">
        <v>123</v>
      </c>
      <c r="F212" s="111" t="s">
        <v>172</v>
      </c>
      <c r="G212" s="111" t="s">
        <v>180</v>
      </c>
      <c r="H212" s="111" t="s">
        <v>172</v>
      </c>
      <c r="I212" s="111" t="s">
        <v>180</v>
      </c>
      <c r="J212" t="str">
        <f t="shared" si="6"/>
        <v>3012SkogOrganisk jordBarskogHøy</v>
      </c>
      <c r="K212" s="111">
        <v>-2.5184559031994138</v>
      </c>
      <c r="L212" s="111">
        <v>0.92784825435236762</v>
      </c>
      <c r="M212" s="111">
        <v>0.46518126042825314</v>
      </c>
      <c r="N212" s="112">
        <f t="shared" si="7"/>
        <v>-1.1254263884187932</v>
      </c>
    </row>
    <row r="213" spans="1:14" x14ac:dyDescent="0.25">
      <c r="A213" s="111" t="s">
        <v>599</v>
      </c>
      <c r="B213" s="111">
        <f>INDEX(kommuner!C:C,MATCH(_xlfn.NUMBERVALUE(A213),kommuner!B:B,0))</f>
        <v>3012</v>
      </c>
      <c r="C213" s="111" t="s">
        <v>127</v>
      </c>
      <c r="D213" s="111" t="s">
        <v>127</v>
      </c>
      <c r="E213" s="111" t="s">
        <v>123</v>
      </c>
      <c r="F213" s="111" t="s">
        <v>172</v>
      </c>
      <c r="G213" s="111" t="s">
        <v>167</v>
      </c>
      <c r="H213" s="111" t="s">
        <v>172</v>
      </c>
      <c r="I213" s="111" t="s">
        <v>167</v>
      </c>
      <c r="J213" t="str">
        <f t="shared" si="6"/>
        <v>3012SkogOrganisk jordBarskogImpediment</v>
      </c>
      <c r="K213" s="111">
        <v>-0.13011741963904588</v>
      </c>
      <c r="L213" s="111">
        <v>0.92784825435236762</v>
      </c>
      <c r="M213" s="111">
        <v>0.46510463492953991</v>
      </c>
      <c r="N213" s="112">
        <f t="shared" si="7"/>
        <v>1.2628354696428616</v>
      </c>
    </row>
    <row r="214" spans="1:14" x14ac:dyDescent="0.25">
      <c r="A214" s="111" t="s">
        <v>599</v>
      </c>
      <c r="B214" s="111">
        <f>INDEX(kommuner!C:C,MATCH(_xlfn.NUMBERVALUE(A214),kommuner!B:B,0))</f>
        <v>3012</v>
      </c>
      <c r="C214" s="111" t="s">
        <v>127</v>
      </c>
      <c r="D214" s="111" t="s">
        <v>127</v>
      </c>
      <c r="E214" s="111" t="s">
        <v>123</v>
      </c>
      <c r="F214" s="111" t="s">
        <v>172</v>
      </c>
      <c r="G214" s="111" t="s">
        <v>190</v>
      </c>
      <c r="H214" s="111" t="s">
        <v>172</v>
      </c>
      <c r="I214" s="111" t="s">
        <v>190</v>
      </c>
      <c r="J214" t="str">
        <f t="shared" si="6"/>
        <v>3012SkogOrganisk jordBarskogLav</v>
      </c>
      <c r="K214" s="111">
        <v>-0.50666953101693391</v>
      </c>
      <c r="L214" s="111">
        <v>0.92784825435236762</v>
      </c>
      <c r="M214" s="111">
        <v>0.46510463492953991</v>
      </c>
      <c r="N214" s="112">
        <f t="shared" si="7"/>
        <v>0.88628335826497362</v>
      </c>
    </row>
    <row r="215" spans="1:14" x14ac:dyDescent="0.25">
      <c r="A215" s="111" t="s">
        <v>599</v>
      </c>
      <c r="B215" s="111">
        <f>INDEX(kommuner!C:C,MATCH(_xlfn.NUMBERVALUE(A215),kommuner!B:B,0))</f>
        <v>3012</v>
      </c>
      <c r="C215" s="111" t="s">
        <v>127</v>
      </c>
      <c r="D215" s="111" t="s">
        <v>127</v>
      </c>
      <c r="E215" s="111" t="s">
        <v>123</v>
      </c>
      <c r="F215" s="111" t="s">
        <v>172</v>
      </c>
      <c r="G215" s="111" t="s">
        <v>173</v>
      </c>
      <c r="H215" s="111" t="s">
        <v>172</v>
      </c>
      <c r="I215" s="111" t="s">
        <v>173</v>
      </c>
      <c r="J215" t="str">
        <f t="shared" si="6"/>
        <v>3012SkogOrganisk jordBarskogMiddels</v>
      </c>
      <c r="K215" s="111">
        <v>-1.5571490961494638</v>
      </c>
      <c r="L215" s="111">
        <v>0.92784825435236762</v>
      </c>
      <c r="M215" s="111">
        <v>0.46518126042825314</v>
      </c>
      <c r="N215" s="112">
        <f t="shared" si="7"/>
        <v>-0.16411958136884308</v>
      </c>
    </row>
    <row r="216" spans="1:14" x14ac:dyDescent="0.25">
      <c r="A216" s="111" t="s">
        <v>599</v>
      </c>
      <c r="B216" s="111">
        <f>INDEX(kommuner!C:C,MATCH(_xlfn.NUMBERVALUE(A216),kommuner!B:B,0))</f>
        <v>3012</v>
      </c>
      <c r="C216" s="111" t="s">
        <v>127</v>
      </c>
      <c r="D216" s="111" t="s">
        <v>127</v>
      </c>
      <c r="E216" s="111" t="s">
        <v>123</v>
      </c>
      <c r="F216" s="111" t="s">
        <v>172</v>
      </c>
      <c r="G216" s="111" t="s">
        <v>186</v>
      </c>
      <c r="H216" s="111" t="s">
        <v>172</v>
      </c>
      <c r="I216" s="111" t="s">
        <v>186</v>
      </c>
      <c r="J216" t="str">
        <f t="shared" si="6"/>
        <v>3012SkogOrganisk jordBarskogSærs høy</v>
      </c>
      <c r="K216" s="111">
        <v>2.5548655235722699</v>
      </c>
      <c r="L216" s="111">
        <v>0.92784825435236762</v>
      </c>
      <c r="M216" s="111">
        <v>0.46518126042825314</v>
      </c>
      <c r="N216" s="112">
        <f t="shared" si="7"/>
        <v>3.9478950383528906</v>
      </c>
    </row>
    <row r="217" spans="1:14" x14ac:dyDescent="0.25">
      <c r="A217" s="111" t="s">
        <v>599</v>
      </c>
      <c r="B217" s="111">
        <f>INDEX(kommuner!C:C,MATCH(_xlfn.NUMBERVALUE(A217),kommuner!B:B,0))</f>
        <v>3012</v>
      </c>
      <c r="C217" s="111" t="s">
        <v>127</v>
      </c>
      <c r="D217" s="111" t="s">
        <v>127</v>
      </c>
      <c r="E217" s="111" t="s">
        <v>123</v>
      </c>
      <c r="F217" s="111" t="s">
        <v>179</v>
      </c>
      <c r="G217" s="111" t="s">
        <v>180</v>
      </c>
      <c r="H217" s="111" t="s">
        <v>179</v>
      </c>
      <c r="I217" s="111" t="s">
        <v>180</v>
      </c>
      <c r="J217" t="str">
        <f t="shared" si="6"/>
        <v>3012SkogOrganisk jordBlandingsskogHøy</v>
      </c>
      <c r="K217" s="111">
        <v>-5.5554344456832343</v>
      </c>
      <c r="L217" s="111">
        <v>0.92784825435236762</v>
      </c>
      <c r="M217" s="111">
        <v>0.46510463492953991</v>
      </c>
      <c r="N217" s="112">
        <f t="shared" si="7"/>
        <v>-4.1624815564013264</v>
      </c>
    </row>
    <row r="218" spans="1:14" x14ac:dyDescent="0.25">
      <c r="A218" s="111" t="s">
        <v>599</v>
      </c>
      <c r="B218" s="111">
        <f>INDEX(kommuner!C:C,MATCH(_xlfn.NUMBERVALUE(A218),kommuner!B:B,0))</f>
        <v>3012</v>
      </c>
      <c r="C218" s="111" t="s">
        <v>127</v>
      </c>
      <c r="D218" s="111" t="s">
        <v>127</v>
      </c>
      <c r="E218" s="111" t="s">
        <v>123</v>
      </c>
      <c r="F218" s="111" t="s">
        <v>179</v>
      </c>
      <c r="G218" s="111" t="s">
        <v>167</v>
      </c>
      <c r="H218" s="111" t="s">
        <v>179</v>
      </c>
      <c r="I218" s="111" t="s">
        <v>167</v>
      </c>
      <c r="J218" t="str">
        <f t="shared" si="6"/>
        <v>3012SkogOrganisk jordBlandingsskogImpediment</v>
      </c>
      <c r="K218" s="111">
        <v>-0.28586344175800005</v>
      </c>
      <c r="L218" s="111">
        <v>0.92784825435236762</v>
      </c>
      <c r="M218" s="111">
        <v>0.46510463492953991</v>
      </c>
      <c r="N218" s="112">
        <f t="shared" si="7"/>
        <v>1.1070894475239075</v>
      </c>
    </row>
    <row r="219" spans="1:14" x14ac:dyDescent="0.25">
      <c r="A219" s="111" t="s">
        <v>599</v>
      </c>
      <c r="B219" s="111">
        <f>INDEX(kommuner!C:C,MATCH(_xlfn.NUMBERVALUE(A219),kommuner!B:B,0))</f>
        <v>3012</v>
      </c>
      <c r="C219" s="111" t="s">
        <v>127</v>
      </c>
      <c r="D219" s="111" t="s">
        <v>127</v>
      </c>
      <c r="E219" s="111" t="s">
        <v>123</v>
      </c>
      <c r="F219" s="111" t="s">
        <v>179</v>
      </c>
      <c r="G219" s="111" t="s">
        <v>190</v>
      </c>
      <c r="H219" s="111" t="s">
        <v>179</v>
      </c>
      <c r="I219" s="111" t="s">
        <v>190</v>
      </c>
      <c r="J219" t="str">
        <f t="shared" si="6"/>
        <v>3012SkogOrganisk jordBlandingsskogLav</v>
      </c>
      <c r="K219" s="111">
        <v>-1.2347339377887629</v>
      </c>
      <c r="L219" s="111">
        <v>0.92784825435236762</v>
      </c>
      <c r="M219" s="111">
        <v>0.46510463492953991</v>
      </c>
      <c r="N219" s="112">
        <f t="shared" si="7"/>
        <v>0.15821895149314458</v>
      </c>
    </row>
    <row r="220" spans="1:14" x14ac:dyDescent="0.25">
      <c r="A220" s="111" t="s">
        <v>599</v>
      </c>
      <c r="B220" s="111">
        <f>INDEX(kommuner!C:C,MATCH(_xlfn.NUMBERVALUE(A220),kommuner!B:B,0))</f>
        <v>3012</v>
      </c>
      <c r="C220" s="111" t="s">
        <v>127</v>
      </c>
      <c r="D220" s="111" t="s">
        <v>127</v>
      </c>
      <c r="E220" s="111" t="s">
        <v>123</v>
      </c>
      <c r="F220" s="111" t="s">
        <v>179</v>
      </c>
      <c r="G220" s="111" t="s">
        <v>173</v>
      </c>
      <c r="H220" s="111" t="s">
        <v>179</v>
      </c>
      <c r="I220" s="111" t="s">
        <v>173</v>
      </c>
      <c r="J220" t="str">
        <f t="shared" si="6"/>
        <v>3012SkogOrganisk jordBlandingsskogMiddels</v>
      </c>
      <c r="K220" s="111">
        <v>-2.4239591752717748</v>
      </c>
      <c r="L220" s="111">
        <v>0.92784825435236762</v>
      </c>
      <c r="M220" s="111">
        <v>0.46510463492953991</v>
      </c>
      <c r="N220" s="112">
        <f t="shared" si="7"/>
        <v>-1.0310062859898674</v>
      </c>
    </row>
    <row r="221" spans="1:14" x14ac:dyDescent="0.25">
      <c r="A221" s="111" t="s">
        <v>599</v>
      </c>
      <c r="B221" s="111">
        <f>INDEX(kommuner!C:C,MATCH(_xlfn.NUMBERVALUE(A221),kommuner!B:B,0))</f>
        <v>3012</v>
      </c>
      <c r="C221" s="111" t="s">
        <v>127</v>
      </c>
      <c r="D221" s="111" t="s">
        <v>127</v>
      </c>
      <c r="E221" s="111" t="s">
        <v>123</v>
      </c>
      <c r="F221" s="111" t="s">
        <v>179</v>
      </c>
      <c r="G221" s="111" t="s">
        <v>186</v>
      </c>
      <c r="H221" s="111" t="s">
        <v>179</v>
      </c>
      <c r="I221" s="111" t="s">
        <v>186</v>
      </c>
      <c r="J221" t="str">
        <f t="shared" si="6"/>
        <v>3012SkogOrganisk jordBlandingsskogSærs høy</v>
      </c>
      <c r="K221" s="111">
        <v>-1.5726115302258048</v>
      </c>
      <c r="L221" s="111">
        <v>0.92784825435236762</v>
      </c>
      <c r="M221" s="111">
        <v>0.46510463492953991</v>
      </c>
      <c r="N221" s="112">
        <f t="shared" si="7"/>
        <v>-0.17965864094389727</v>
      </c>
    </row>
    <row r="222" spans="1:14" x14ac:dyDescent="0.25">
      <c r="A222" s="111" t="s">
        <v>599</v>
      </c>
      <c r="B222" s="111">
        <f>INDEX(kommuner!C:C,MATCH(_xlfn.NUMBERVALUE(A222),kommuner!B:B,0))</f>
        <v>3012</v>
      </c>
      <c r="C222" s="111" t="s">
        <v>127</v>
      </c>
      <c r="D222" s="111" t="s">
        <v>127</v>
      </c>
      <c r="E222" s="111" t="s">
        <v>123</v>
      </c>
      <c r="F222" s="111" t="s">
        <v>185</v>
      </c>
      <c r="G222" s="111" t="s">
        <v>180</v>
      </c>
      <c r="H222" s="111" t="s">
        <v>185</v>
      </c>
      <c r="I222" s="111" t="s">
        <v>180</v>
      </c>
      <c r="J222" t="str">
        <f t="shared" si="6"/>
        <v>3012SkogOrganisk jordLauvskogHøy</v>
      </c>
      <c r="K222" s="111">
        <v>-1.9913688882377358</v>
      </c>
      <c r="L222" s="111">
        <v>0.92784825435236762</v>
      </c>
      <c r="M222" s="111">
        <v>0.46510463492953991</v>
      </c>
      <c r="N222" s="112">
        <f t="shared" si="7"/>
        <v>-0.59841599895582831</v>
      </c>
    </row>
    <row r="223" spans="1:14" x14ac:dyDescent="0.25">
      <c r="A223" s="111" t="s">
        <v>599</v>
      </c>
      <c r="B223" s="111">
        <f>INDEX(kommuner!C:C,MATCH(_xlfn.NUMBERVALUE(A223),kommuner!B:B,0))</f>
        <v>3012</v>
      </c>
      <c r="C223" s="111" t="s">
        <v>127</v>
      </c>
      <c r="D223" s="111" t="s">
        <v>127</v>
      </c>
      <c r="E223" s="111" t="s">
        <v>123</v>
      </c>
      <c r="F223" s="111" t="s">
        <v>185</v>
      </c>
      <c r="G223" s="111" t="s">
        <v>167</v>
      </c>
      <c r="H223" s="111" t="s">
        <v>185</v>
      </c>
      <c r="I223" s="111" t="s">
        <v>167</v>
      </c>
      <c r="J223" t="str">
        <f t="shared" si="6"/>
        <v>3012SkogOrganisk jordLauvskogImpediment</v>
      </c>
      <c r="K223" s="111">
        <v>0.35000626494250675</v>
      </c>
      <c r="L223" s="111">
        <v>0.92784825435236762</v>
      </c>
      <c r="M223" s="111">
        <v>0.46510463492953991</v>
      </c>
      <c r="N223" s="112">
        <f t="shared" si="7"/>
        <v>1.7429591542244141</v>
      </c>
    </row>
    <row r="224" spans="1:14" x14ac:dyDescent="0.25">
      <c r="A224" s="111" t="s">
        <v>599</v>
      </c>
      <c r="B224" s="111">
        <f>INDEX(kommuner!C:C,MATCH(_xlfn.NUMBERVALUE(A224),kommuner!B:B,0))</f>
        <v>3012</v>
      </c>
      <c r="C224" s="111" t="s">
        <v>127</v>
      </c>
      <c r="D224" s="111" t="s">
        <v>127</v>
      </c>
      <c r="E224" s="111" t="s">
        <v>123</v>
      </c>
      <c r="F224" s="111" t="s">
        <v>185</v>
      </c>
      <c r="G224" s="111" t="s">
        <v>190</v>
      </c>
      <c r="H224" s="111" t="s">
        <v>185</v>
      </c>
      <c r="I224" s="111" t="s">
        <v>190</v>
      </c>
      <c r="J224" t="str">
        <f t="shared" si="6"/>
        <v>3012SkogOrganisk jordLauvskogLav</v>
      </c>
      <c r="K224" s="111">
        <v>1.1144075558526714</v>
      </c>
      <c r="L224" s="111">
        <v>0.92784825435236762</v>
      </c>
      <c r="M224" s="111">
        <v>0.46510463492953991</v>
      </c>
      <c r="N224" s="112">
        <f t="shared" si="7"/>
        <v>2.5073604451345788</v>
      </c>
    </row>
    <row r="225" spans="1:14" x14ac:dyDescent="0.25">
      <c r="A225" s="111" t="s">
        <v>599</v>
      </c>
      <c r="B225" s="111">
        <f>INDEX(kommuner!C:C,MATCH(_xlfn.NUMBERVALUE(A225),kommuner!B:B,0))</f>
        <v>3012</v>
      </c>
      <c r="C225" s="111" t="s">
        <v>127</v>
      </c>
      <c r="D225" s="111" t="s">
        <v>127</v>
      </c>
      <c r="E225" s="111" t="s">
        <v>123</v>
      </c>
      <c r="F225" s="111" t="s">
        <v>185</v>
      </c>
      <c r="G225" s="111" t="s">
        <v>173</v>
      </c>
      <c r="H225" s="111" t="s">
        <v>185</v>
      </c>
      <c r="I225" s="111" t="s">
        <v>173</v>
      </c>
      <c r="J225" t="str">
        <f t="shared" si="6"/>
        <v>3012SkogOrganisk jordLauvskogMiddels</v>
      </c>
      <c r="K225" s="111">
        <v>-0.62664468270982987</v>
      </c>
      <c r="L225" s="111">
        <v>0.92784825435236762</v>
      </c>
      <c r="M225" s="111">
        <v>0.46510463492953991</v>
      </c>
      <c r="N225" s="112">
        <f t="shared" si="7"/>
        <v>0.76630820657207765</v>
      </c>
    </row>
    <row r="226" spans="1:14" x14ac:dyDescent="0.25">
      <c r="A226" s="111" t="s">
        <v>599</v>
      </c>
      <c r="B226" s="111">
        <f>INDEX(kommuner!C:C,MATCH(_xlfn.NUMBERVALUE(A226),kommuner!B:B,0))</f>
        <v>3012</v>
      </c>
      <c r="C226" s="111" t="s">
        <v>127</v>
      </c>
      <c r="D226" s="111" t="s">
        <v>127</v>
      </c>
      <c r="E226" s="111" t="s">
        <v>123</v>
      </c>
      <c r="F226" s="111" t="s">
        <v>185</v>
      </c>
      <c r="G226" s="111" t="s">
        <v>186</v>
      </c>
      <c r="H226" s="111" t="s">
        <v>185</v>
      </c>
      <c r="I226" s="111" t="s">
        <v>186</v>
      </c>
      <c r="J226" t="str">
        <f t="shared" si="6"/>
        <v>3012SkogOrganisk jordLauvskogSærs høy</v>
      </c>
      <c r="K226" s="111">
        <v>-1.8997279926091779</v>
      </c>
      <c r="L226" s="111">
        <v>0.92784825435236762</v>
      </c>
      <c r="M226" s="111">
        <v>0.46510463492953991</v>
      </c>
      <c r="N226" s="112">
        <f t="shared" si="7"/>
        <v>-0.50677510332727038</v>
      </c>
    </row>
    <row r="227" spans="1:14" x14ac:dyDescent="0.25">
      <c r="A227" s="111" t="s">
        <v>599</v>
      </c>
      <c r="B227" s="111">
        <f>INDEX(kommuner!C:C,MATCH(_xlfn.NUMBERVALUE(A227),kommuner!B:B,0))</f>
        <v>3012</v>
      </c>
      <c r="C227" s="111" t="s">
        <v>83</v>
      </c>
      <c r="D227" s="111" t="s">
        <v>83</v>
      </c>
      <c r="E227" s="111" t="s">
        <v>126</v>
      </c>
      <c r="F227" s="111" t="s">
        <v>139</v>
      </c>
      <c r="G227" s="111" t="s">
        <v>139</v>
      </c>
      <c r="H227" s="111" t="s">
        <v>139</v>
      </c>
      <c r="I227" s="111" t="s">
        <v>139</v>
      </c>
      <c r="J227" t="str">
        <f t="shared" si="6"/>
        <v>3012Utbygd arealMineraljord</v>
      </c>
      <c r="K227" s="111">
        <v>1.3171254023576049</v>
      </c>
      <c r="L227" s="111">
        <v>0</v>
      </c>
      <c r="M227" s="111">
        <v>1.303047089454229E-2</v>
      </c>
      <c r="N227" s="112">
        <f t="shared" si="7"/>
        <v>1.3301558732521472</v>
      </c>
    </row>
    <row r="228" spans="1:14" x14ac:dyDescent="0.25">
      <c r="A228" s="111" t="s">
        <v>599</v>
      </c>
      <c r="B228" s="111">
        <f>INDEX(kommuner!C:C,MATCH(_xlfn.NUMBERVALUE(A228),kommuner!B:B,0))</f>
        <v>3012</v>
      </c>
      <c r="C228" s="111" t="s">
        <v>83</v>
      </c>
      <c r="D228" s="111" t="s">
        <v>83</v>
      </c>
      <c r="E228" s="111" t="s">
        <v>123</v>
      </c>
      <c r="F228" s="111" t="s">
        <v>139</v>
      </c>
      <c r="G228" s="111" t="s">
        <v>139</v>
      </c>
      <c r="H228" s="111" t="s">
        <v>139</v>
      </c>
      <c r="I228" s="111" t="s">
        <v>139</v>
      </c>
      <c r="J228" t="str">
        <f t="shared" si="6"/>
        <v>3012Utbygd arealOrganisk jord</v>
      </c>
      <c r="K228" s="111">
        <v>29.011421395201612</v>
      </c>
      <c r="L228" s="111">
        <v>0</v>
      </c>
      <c r="M228" s="111">
        <v>1.303047089454229E-2</v>
      </c>
      <c r="N228" s="112">
        <f t="shared" si="7"/>
        <v>29.024451866096154</v>
      </c>
    </row>
    <row r="229" spans="1:14" x14ac:dyDescent="0.25">
      <c r="A229" s="111" t="s">
        <v>599</v>
      </c>
      <c r="B229" s="111">
        <f>INDEX(kommuner!C:C,MATCH(_xlfn.NUMBERVALUE(A229),kommuner!B:B,0))</f>
        <v>3012</v>
      </c>
      <c r="C229" s="111" t="s">
        <v>181</v>
      </c>
      <c r="D229" s="111" t="s">
        <v>181</v>
      </c>
      <c r="E229" s="111" t="s">
        <v>123</v>
      </c>
      <c r="F229" s="111" t="s">
        <v>139</v>
      </c>
      <c r="G229" s="111" t="s">
        <v>139</v>
      </c>
      <c r="H229" s="111" t="s">
        <v>139</v>
      </c>
      <c r="I229" s="111" t="s">
        <v>139</v>
      </c>
      <c r="J229" t="str">
        <f t="shared" si="6"/>
        <v>3012Vann og myrOrganisk jord</v>
      </c>
      <c r="K229" s="111">
        <v>-0.20040009744654491</v>
      </c>
      <c r="L229" s="111">
        <v>0</v>
      </c>
      <c r="M229" s="111">
        <v>0</v>
      </c>
      <c r="N229" s="112">
        <f t="shared" si="7"/>
        <v>-0.20040009744654491</v>
      </c>
    </row>
    <row r="230" spans="1:14" x14ac:dyDescent="0.25">
      <c r="A230" s="111" t="s">
        <v>600</v>
      </c>
      <c r="B230" s="111">
        <f>INDEX(kommuner!C:C,MATCH(_xlfn.NUMBERVALUE(A230),kommuner!B:B,0))</f>
        <v>3013</v>
      </c>
      <c r="C230" s="111" t="s">
        <v>82</v>
      </c>
      <c r="D230" s="111" t="s">
        <v>82</v>
      </c>
      <c r="E230" s="111" t="s">
        <v>126</v>
      </c>
      <c r="F230" s="111" t="s">
        <v>139</v>
      </c>
      <c r="G230" s="111" t="s">
        <v>139</v>
      </c>
      <c r="H230" s="111" t="s">
        <v>139</v>
      </c>
      <c r="I230" s="111" t="s">
        <v>139</v>
      </c>
      <c r="J230" t="str">
        <f t="shared" si="6"/>
        <v>3013Annen utmarkMineraljord</v>
      </c>
      <c r="K230" s="111">
        <v>-7.4178314529761202E-2</v>
      </c>
      <c r="L230" s="111">
        <v>0</v>
      </c>
      <c r="M230" s="111">
        <v>0</v>
      </c>
      <c r="N230" s="112">
        <f t="shared" si="7"/>
        <v>-7.4178314529761202E-2</v>
      </c>
    </row>
    <row r="231" spans="1:14" x14ac:dyDescent="0.25">
      <c r="A231" s="111" t="s">
        <v>600</v>
      </c>
      <c r="B231" s="111">
        <f>INDEX(kommuner!C:C,MATCH(_xlfn.NUMBERVALUE(A231),kommuner!B:B,0))</f>
        <v>3013</v>
      </c>
      <c r="C231" s="111" t="s">
        <v>121</v>
      </c>
      <c r="D231" s="111" t="s">
        <v>121</v>
      </c>
      <c r="E231" s="111" t="s">
        <v>126</v>
      </c>
      <c r="F231" s="111" t="s">
        <v>139</v>
      </c>
      <c r="G231" s="111" t="s">
        <v>139</v>
      </c>
      <c r="H231" s="111" t="s">
        <v>139</v>
      </c>
      <c r="I231" s="111" t="s">
        <v>139</v>
      </c>
      <c r="J231" t="str">
        <f t="shared" si="6"/>
        <v>3013BeiteMineraljord</v>
      </c>
      <c r="K231" s="111">
        <v>-0.96338340838695502</v>
      </c>
      <c r="L231" s="111">
        <v>0</v>
      </c>
      <c r="M231" s="111">
        <v>1.2448711246839999E-7</v>
      </c>
      <c r="N231" s="112">
        <f t="shared" si="7"/>
        <v>-0.96338328389984251</v>
      </c>
    </row>
    <row r="232" spans="1:14" x14ac:dyDescent="0.25">
      <c r="A232" s="111" t="s">
        <v>600</v>
      </c>
      <c r="B232" s="111">
        <f>INDEX(kommuner!C:C,MATCH(_xlfn.NUMBERVALUE(A232),kommuner!B:B,0))</f>
        <v>3013</v>
      </c>
      <c r="C232" s="111" t="s">
        <v>121</v>
      </c>
      <c r="D232" s="111" t="s">
        <v>121</v>
      </c>
      <c r="E232" s="111" t="s">
        <v>123</v>
      </c>
      <c r="F232" s="111" t="s">
        <v>139</v>
      </c>
      <c r="G232" s="111" t="s">
        <v>139</v>
      </c>
      <c r="H232" s="111" t="s">
        <v>139</v>
      </c>
      <c r="I232" s="111" t="s">
        <v>139</v>
      </c>
      <c r="J232" t="str">
        <f t="shared" si="6"/>
        <v>3013BeiteOrganisk jord</v>
      </c>
      <c r="K232" s="111">
        <v>12.077525935985037</v>
      </c>
      <c r="L232" s="111">
        <v>1.6412500000000001</v>
      </c>
      <c r="M232" s="111">
        <v>0</v>
      </c>
      <c r="N232" s="112">
        <f t="shared" si="7"/>
        <v>13.718775935985036</v>
      </c>
    </row>
    <row r="233" spans="1:14" x14ac:dyDescent="0.25">
      <c r="A233" s="111" t="s">
        <v>600</v>
      </c>
      <c r="B233" s="111">
        <f>INDEX(kommuner!C:C,MATCH(_xlfn.NUMBERVALUE(A233),kommuner!B:B,0))</f>
        <v>3013</v>
      </c>
      <c r="C233" s="111" t="s">
        <v>84</v>
      </c>
      <c r="D233" s="111" t="s">
        <v>84</v>
      </c>
      <c r="E233" s="111" t="s">
        <v>126</v>
      </c>
      <c r="F233" s="111" t="s">
        <v>139</v>
      </c>
      <c r="G233" s="111" t="s">
        <v>139</v>
      </c>
      <c r="H233" s="111" t="s">
        <v>139</v>
      </c>
      <c r="I233" s="111" t="s">
        <v>139</v>
      </c>
      <c r="J233" t="str">
        <f t="shared" si="6"/>
        <v>3013Dyrket markMineraljord</v>
      </c>
      <c r="K233" s="111">
        <v>-0.27932722351993444</v>
      </c>
      <c r="L233" s="111">
        <v>0</v>
      </c>
      <c r="M233" s="111">
        <v>0</v>
      </c>
      <c r="N233" s="112">
        <f t="shared" si="7"/>
        <v>-0.27932722351993444</v>
      </c>
    </row>
    <row r="234" spans="1:14" x14ac:dyDescent="0.25">
      <c r="A234" s="111" t="s">
        <v>600</v>
      </c>
      <c r="B234" s="111">
        <f>INDEX(kommuner!C:C,MATCH(_xlfn.NUMBERVALUE(A234),kommuner!B:B,0))</f>
        <v>3013</v>
      </c>
      <c r="C234" s="111" t="s">
        <v>84</v>
      </c>
      <c r="D234" s="111" t="s">
        <v>84</v>
      </c>
      <c r="E234" s="111" t="s">
        <v>123</v>
      </c>
      <c r="F234" s="111" t="s">
        <v>139</v>
      </c>
      <c r="G234" s="111" t="s">
        <v>139</v>
      </c>
      <c r="H234" s="111" t="s">
        <v>139</v>
      </c>
      <c r="I234" s="111" t="s">
        <v>139</v>
      </c>
      <c r="J234" t="str">
        <f t="shared" si="6"/>
        <v>3013Dyrket markOrganisk jord</v>
      </c>
      <c r="K234" s="111">
        <v>28.726149366675592</v>
      </c>
      <c r="L234" s="111">
        <v>1.45625</v>
      </c>
      <c r="M234" s="111">
        <v>0</v>
      </c>
      <c r="N234" s="112">
        <f t="shared" si="7"/>
        <v>30.182399366675593</v>
      </c>
    </row>
    <row r="235" spans="1:14" x14ac:dyDescent="0.25">
      <c r="A235" s="111" t="s">
        <v>600</v>
      </c>
      <c r="B235" s="111">
        <f>INDEX(kommuner!C:C,MATCH(_xlfn.NUMBERVALUE(A235),kommuner!B:B,0))</f>
        <v>3013</v>
      </c>
      <c r="C235" s="111" t="s">
        <v>127</v>
      </c>
      <c r="D235" s="111" t="s">
        <v>127</v>
      </c>
      <c r="E235" s="111" t="s">
        <v>126</v>
      </c>
      <c r="F235" s="111" t="s">
        <v>172</v>
      </c>
      <c r="G235" s="111" t="s">
        <v>180</v>
      </c>
      <c r="H235" s="111" t="s">
        <v>172</v>
      </c>
      <c r="I235" s="111" t="s">
        <v>180</v>
      </c>
      <c r="J235" t="str">
        <f t="shared" si="6"/>
        <v>3013SkogMineraljordBarskogHøy</v>
      </c>
      <c r="K235" s="111">
        <v>-4.6162156760364166</v>
      </c>
      <c r="L235" s="111">
        <v>0.85306406685236758</v>
      </c>
      <c r="M235" s="111">
        <v>6.4056614999681585E-2</v>
      </c>
      <c r="N235" s="112">
        <f t="shared" si="7"/>
        <v>-3.6990949941843674</v>
      </c>
    </row>
    <row r="236" spans="1:14" x14ac:dyDescent="0.25">
      <c r="A236" s="111" t="s">
        <v>600</v>
      </c>
      <c r="B236" s="111">
        <f>INDEX(kommuner!C:C,MATCH(_xlfn.NUMBERVALUE(A236),kommuner!B:B,0))</f>
        <v>3013</v>
      </c>
      <c r="C236" s="111" t="s">
        <v>127</v>
      </c>
      <c r="D236" s="111" t="s">
        <v>127</v>
      </c>
      <c r="E236" s="111" t="s">
        <v>126</v>
      </c>
      <c r="F236" s="111" t="s">
        <v>172</v>
      </c>
      <c r="G236" s="111" t="s">
        <v>167</v>
      </c>
      <c r="H236" s="111" t="s">
        <v>172</v>
      </c>
      <c r="I236" s="111" t="s">
        <v>167</v>
      </c>
      <c r="J236" t="str">
        <f t="shared" si="6"/>
        <v>3013SkogMineraljordBarskogImpediment</v>
      </c>
      <c r="K236" s="111">
        <v>-1.3727794028153204</v>
      </c>
      <c r="L236" s="111">
        <v>0.85306406685236758</v>
      </c>
      <c r="M236" s="111">
        <v>6.3979989500968365E-2</v>
      </c>
      <c r="N236" s="112">
        <f t="shared" si="7"/>
        <v>-0.45573534646198444</v>
      </c>
    </row>
    <row r="237" spans="1:14" x14ac:dyDescent="0.25">
      <c r="A237" s="111" t="s">
        <v>600</v>
      </c>
      <c r="B237" s="111">
        <f>INDEX(kommuner!C:C,MATCH(_xlfn.NUMBERVALUE(A237),kommuner!B:B,0))</f>
        <v>3013</v>
      </c>
      <c r="C237" s="111" t="s">
        <v>127</v>
      </c>
      <c r="D237" s="111" t="s">
        <v>127</v>
      </c>
      <c r="E237" s="111" t="s">
        <v>126</v>
      </c>
      <c r="F237" s="111" t="s">
        <v>172</v>
      </c>
      <c r="G237" s="111" t="s">
        <v>190</v>
      </c>
      <c r="H237" s="111" t="s">
        <v>172</v>
      </c>
      <c r="I237" s="111" t="s">
        <v>190</v>
      </c>
      <c r="J237" t="str">
        <f t="shared" si="6"/>
        <v>3013SkogMineraljordBarskogLav</v>
      </c>
      <c r="K237" s="111">
        <v>-4.2147477563561999</v>
      </c>
      <c r="L237" s="111">
        <v>0.85306406685236758</v>
      </c>
      <c r="M237" s="111">
        <v>6.3979989500968365E-2</v>
      </c>
      <c r="N237" s="112">
        <f t="shared" si="7"/>
        <v>-3.2977037000028639</v>
      </c>
    </row>
    <row r="238" spans="1:14" x14ac:dyDescent="0.25">
      <c r="A238" s="111" t="s">
        <v>600</v>
      </c>
      <c r="B238" s="111">
        <f>INDEX(kommuner!C:C,MATCH(_xlfn.NUMBERVALUE(A238),kommuner!B:B,0))</f>
        <v>3013</v>
      </c>
      <c r="C238" s="111" t="s">
        <v>127</v>
      </c>
      <c r="D238" s="111" t="s">
        <v>127</v>
      </c>
      <c r="E238" s="111" t="s">
        <v>126</v>
      </c>
      <c r="F238" s="111" t="s">
        <v>172</v>
      </c>
      <c r="G238" s="111" t="s">
        <v>173</v>
      </c>
      <c r="H238" s="111" t="s">
        <v>172</v>
      </c>
      <c r="I238" s="111" t="s">
        <v>173</v>
      </c>
      <c r="J238" t="str">
        <f t="shared" si="6"/>
        <v>3013SkogMineraljordBarskogMiddels</v>
      </c>
      <c r="K238" s="111">
        <v>-4.0260508329268543</v>
      </c>
      <c r="L238" s="111">
        <v>0.85306406685236758</v>
      </c>
      <c r="M238" s="111">
        <v>6.4056614999681585E-2</v>
      </c>
      <c r="N238" s="112">
        <f t="shared" si="7"/>
        <v>-3.1089301510748051</v>
      </c>
    </row>
    <row r="239" spans="1:14" x14ac:dyDescent="0.25">
      <c r="A239" s="111" t="s">
        <v>600</v>
      </c>
      <c r="B239" s="111">
        <f>INDEX(kommuner!C:C,MATCH(_xlfn.NUMBERVALUE(A239),kommuner!B:B,0))</f>
        <v>3013</v>
      </c>
      <c r="C239" s="111" t="s">
        <v>127</v>
      </c>
      <c r="D239" s="111" t="s">
        <v>127</v>
      </c>
      <c r="E239" s="111" t="s">
        <v>126</v>
      </c>
      <c r="F239" s="111" t="s">
        <v>172</v>
      </c>
      <c r="G239" s="111" t="s">
        <v>186</v>
      </c>
      <c r="H239" s="111" t="s">
        <v>172</v>
      </c>
      <c r="I239" s="111" t="s">
        <v>186</v>
      </c>
      <c r="J239" t="str">
        <f t="shared" si="6"/>
        <v>3013SkogMineraljordBarskogSærs høy</v>
      </c>
      <c r="K239" s="111">
        <v>0.12072674540874306</v>
      </c>
      <c r="L239" s="111">
        <v>0.85306406685236758</v>
      </c>
      <c r="M239" s="111">
        <v>6.4056614999681585E-2</v>
      </c>
      <c r="N239" s="112">
        <f t="shared" si="7"/>
        <v>1.0378474272607923</v>
      </c>
    </row>
    <row r="240" spans="1:14" x14ac:dyDescent="0.25">
      <c r="A240" s="111" t="s">
        <v>600</v>
      </c>
      <c r="B240" s="111">
        <f>INDEX(kommuner!C:C,MATCH(_xlfn.NUMBERVALUE(A240),kommuner!B:B,0))</f>
        <v>3013</v>
      </c>
      <c r="C240" s="111" t="s">
        <v>127</v>
      </c>
      <c r="D240" s="111" t="s">
        <v>127</v>
      </c>
      <c r="E240" s="111" t="s">
        <v>126</v>
      </c>
      <c r="F240" s="111" t="s">
        <v>179</v>
      </c>
      <c r="G240" s="111" t="s">
        <v>180</v>
      </c>
      <c r="H240" s="111" t="s">
        <v>179</v>
      </c>
      <c r="I240" s="111" t="s">
        <v>180</v>
      </c>
      <c r="J240" t="str">
        <f t="shared" si="6"/>
        <v>3013SkogMineraljordBlandingsskogHøy</v>
      </c>
      <c r="K240" s="111">
        <v>-7.1939050909469406</v>
      </c>
      <c r="L240" s="111">
        <v>0.85306406685236758</v>
      </c>
      <c r="M240" s="111">
        <v>6.3979989500968365E-2</v>
      </c>
      <c r="N240" s="112">
        <f t="shared" si="7"/>
        <v>-6.2768610345936047</v>
      </c>
    </row>
    <row r="241" spans="1:14" x14ac:dyDescent="0.25">
      <c r="A241" s="111" t="s">
        <v>600</v>
      </c>
      <c r="B241" s="111">
        <f>INDEX(kommuner!C:C,MATCH(_xlfn.NUMBERVALUE(A241),kommuner!B:B,0))</f>
        <v>3013</v>
      </c>
      <c r="C241" s="111" t="s">
        <v>127</v>
      </c>
      <c r="D241" s="111" t="s">
        <v>127</v>
      </c>
      <c r="E241" s="111" t="s">
        <v>126</v>
      </c>
      <c r="F241" s="111" t="s">
        <v>179</v>
      </c>
      <c r="G241" s="111" t="s">
        <v>167</v>
      </c>
      <c r="H241" s="111" t="s">
        <v>179</v>
      </c>
      <c r="I241" s="111" t="s">
        <v>167</v>
      </c>
      <c r="J241" t="str">
        <f t="shared" si="6"/>
        <v>3013SkogMineraljordBlandingsskogImpediment</v>
      </c>
      <c r="K241" s="111">
        <v>-1.6598037998579707</v>
      </c>
      <c r="L241" s="111">
        <v>0.85306406685236758</v>
      </c>
      <c r="M241" s="111">
        <v>6.3979989500968365E-2</v>
      </c>
      <c r="N241" s="112">
        <f t="shared" si="7"/>
        <v>-0.7427597435046347</v>
      </c>
    </row>
    <row r="242" spans="1:14" x14ac:dyDescent="0.25">
      <c r="A242" s="111" t="s">
        <v>600</v>
      </c>
      <c r="B242" s="111">
        <f>INDEX(kommuner!C:C,MATCH(_xlfn.NUMBERVALUE(A242),kommuner!B:B,0))</f>
        <v>3013</v>
      </c>
      <c r="C242" s="111" t="s">
        <v>127</v>
      </c>
      <c r="D242" s="111" t="s">
        <v>127</v>
      </c>
      <c r="E242" s="111" t="s">
        <v>126</v>
      </c>
      <c r="F242" s="111" t="s">
        <v>179</v>
      </c>
      <c r="G242" s="111" t="s">
        <v>190</v>
      </c>
      <c r="H242" s="111" t="s">
        <v>179</v>
      </c>
      <c r="I242" s="111" t="s">
        <v>190</v>
      </c>
      <c r="J242" t="str">
        <f t="shared" si="6"/>
        <v>3013SkogMineraljordBlandingsskogLav</v>
      </c>
      <c r="K242" s="111">
        <v>-2.5588434197694254</v>
      </c>
      <c r="L242" s="111">
        <v>0.85306406685236758</v>
      </c>
      <c r="M242" s="111">
        <v>6.3979989500968365E-2</v>
      </c>
      <c r="N242" s="112">
        <f t="shared" si="7"/>
        <v>-1.6417993634160897</v>
      </c>
    </row>
    <row r="243" spans="1:14" x14ac:dyDescent="0.25">
      <c r="A243" s="111" t="s">
        <v>600</v>
      </c>
      <c r="B243" s="111">
        <f>INDEX(kommuner!C:C,MATCH(_xlfn.NUMBERVALUE(A243),kommuner!B:B,0))</f>
        <v>3013</v>
      </c>
      <c r="C243" s="111" t="s">
        <v>127</v>
      </c>
      <c r="D243" s="111" t="s">
        <v>127</v>
      </c>
      <c r="E243" s="111" t="s">
        <v>126</v>
      </c>
      <c r="F243" s="111" t="s">
        <v>179</v>
      </c>
      <c r="G243" s="111" t="s">
        <v>173</v>
      </c>
      <c r="H243" s="111" t="s">
        <v>179</v>
      </c>
      <c r="I243" s="111" t="s">
        <v>173</v>
      </c>
      <c r="J243" t="str">
        <f t="shared" si="6"/>
        <v>3013SkogMineraljordBlandingsskogMiddels</v>
      </c>
      <c r="K243" s="111">
        <v>-3.8687729546762566</v>
      </c>
      <c r="L243" s="111">
        <v>0.85306406685236758</v>
      </c>
      <c r="M243" s="111">
        <v>6.3979989500968365E-2</v>
      </c>
      <c r="N243" s="112">
        <f t="shared" si="7"/>
        <v>-2.9517288983229206</v>
      </c>
    </row>
    <row r="244" spans="1:14" x14ac:dyDescent="0.25">
      <c r="A244" s="111" t="s">
        <v>600</v>
      </c>
      <c r="B244" s="111">
        <f>INDEX(kommuner!C:C,MATCH(_xlfn.NUMBERVALUE(A244),kommuner!B:B,0))</f>
        <v>3013</v>
      </c>
      <c r="C244" s="111" t="s">
        <v>127</v>
      </c>
      <c r="D244" s="111" t="s">
        <v>127</v>
      </c>
      <c r="E244" s="111" t="s">
        <v>126</v>
      </c>
      <c r="F244" s="111" t="s">
        <v>179</v>
      </c>
      <c r="G244" s="111" t="s">
        <v>186</v>
      </c>
      <c r="H244" s="111" t="s">
        <v>179</v>
      </c>
      <c r="I244" s="111" t="s">
        <v>186</v>
      </c>
      <c r="J244" t="str">
        <f t="shared" si="6"/>
        <v>3013SkogMineraljordBlandingsskogSærs høy</v>
      </c>
      <c r="K244" s="111">
        <v>-2.9395925245326562</v>
      </c>
      <c r="L244" s="111">
        <v>0.85306406685236758</v>
      </c>
      <c r="M244" s="111">
        <v>6.3979989500968365E-2</v>
      </c>
      <c r="N244" s="112">
        <f t="shared" si="7"/>
        <v>-2.0225484681793202</v>
      </c>
    </row>
    <row r="245" spans="1:14" x14ac:dyDescent="0.25">
      <c r="A245" s="111" t="s">
        <v>600</v>
      </c>
      <c r="B245" s="111">
        <f>INDEX(kommuner!C:C,MATCH(_xlfn.NUMBERVALUE(A245),kommuner!B:B,0))</f>
        <v>3013</v>
      </c>
      <c r="C245" s="111" t="s">
        <v>127</v>
      </c>
      <c r="D245" s="111" t="s">
        <v>127</v>
      </c>
      <c r="E245" s="111" t="s">
        <v>126</v>
      </c>
      <c r="F245" s="111" t="s">
        <v>185</v>
      </c>
      <c r="G245" s="111" t="s">
        <v>180</v>
      </c>
      <c r="H245" s="111" t="s">
        <v>185</v>
      </c>
      <c r="I245" s="111" t="s">
        <v>180</v>
      </c>
      <c r="J245" t="str">
        <f t="shared" si="6"/>
        <v>3013SkogMineraljordLauvskogHøy</v>
      </c>
      <c r="K245" s="111">
        <v>-3.3269846154961789</v>
      </c>
      <c r="L245" s="111">
        <v>0.85306406685236758</v>
      </c>
      <c r="M245" s="111">
        <v>6.3979989500968365E-2</v>
      </c>
      <c r="N245" s="112">
        <f t="shared" si="7"/>
        <v>-2.4099405591428429</v>
      </c>
    </row>
    <row r="246" spans="1:14" x14ac:dyDescent="0.25">
      <c r="A246" s="111" t="s">
        <v>600</v>
      </c>
      <c r="B246" s="111">
        <f>INDEX(kommuner!C:C,MATCH(_xlfn.NUMBERVALUE(A246),kommuner!B:B,0))</f>
        <v>3013</v>
      </c>
      <c r="C246" s="111" t="s">
        <v>127</v>
      </c>
      <c r="D246" s="111" t="s">
        <v>127</v>
      </c>
      <c r="E246" s="111" t="s">
        <v>126</v>
      </c>
      <c r="F246" s="111" t="s">
        <v>185</v>
      </c>
      <c r="G246" s="111" t="s">
        <v>167</v>
      </c>
      <c r="H246" s="111" t="s">
        <v>185</v>
      </c>
      <c r="I246" s="111" t="s">
        <v>167</v>
      </c>
      <c r="J246" t="str">
        <f t="shared" si="6"/>
        <v>3013SkogMineraljordLauvskogImpediment</v>
      </c>
      <c r="K246" s="111">
        <v>-0.65286816124680003</v>
      </c>
      <c r="L246" s="111">
        <v>0.85306406685236758</v>
      </c>
      <c r="M246" s="111">
        <v>6.3979989500968365E-2</v>
      </c>
      <c r="N246" s="112">
        <f t="shared" si="7"/>
        <v>0.26417589510653594</v>
      </c>
    </row>
    <row r="247" spans="1:14" x14ac:dyDescent="0.25">
      <c r="A247" s="111" t="s">
        <v>600</v>
      </c>
      <c r="B247" s="111">
        <f>INDEX(kommuner!C:C,MATCH(_xlfn.NUMBERVALUE(A247),kommuner!B:B,0))</f>
        <v>3013</v>
      </c>
      <c r="C247" s="111" t="s">
        <v>127</v>
      </c>
      <c r="D247" s="111" t="s">
        <v>127</v>
      </c>
      <c r="E247" s="111" t="s">
        <v>126</v>
      </c>
      <c r="F247" s="111" t="s">
        <v>185</v>
      </c>
      <c r="G247" s="111" t="s">
        <v>190</v>
      </c>
      <c r="H247" s="111" t="s">
        <v>185</v>
      </c>
      <c r="I247" s="111" t="s">
        <v>190</v>
      </c>
      <c r="J247" t="str">
        <f t="shared" si="6"/>
        <v>3013SkogMineraljordLauvskogLav</v>
      </c>
      <c r="K247" s="111">
        <v>-8.9748170935426599E-2</v>
      </c>
      <c r="L247" s="111">
        <v>0.85306406685236758</v>
      </c>
      <c r="M247" s="111">
        <v>6.3979989500968365E-2</v>
      </c>
      <c r="N247" s="112">
        <f t="shared" si="7"/>
        <v>0.82729588541790933</v>
      </c>
    </row>
    <row r="248" spans="1:14" x14ac:dyDescent="0.25">
      <c r="A248" s="111" t="s">
        <v>600</v>
      </c>
      <c r="B248" s="111">
        <f>INDEX(kommuner!C:C,MATCH(_xlfn.NUMBERVALUE(A248),kommuner!B:B,0))</f>
        <v>3013</v>
      </c>
      <c r="C248" s="111" t="s">
        <v>127</v>
      </c>
      <c r="D248" s="111" t="s">
        <v>127</v>
      </c>
      <c r="E248" s="111" t="s">
        <v>126</v>
      </c>
      <c r="F248" s="111" t="s">
        <v>185</v>
      </c>
      <c r="G248" s="111" t="s">
        <v>173</v>
      </c>
      <c r="H248" s="111" t="s">
        <v>185</v>
      </c>
      <c r="I248" s="111" t="s">
        <v>173</v>
      </c>
      <c r="J248" t="str">
        <f t="shared" si="6"/>
        <v>3013SkogMineraljordLauvskogMiddels</v>
      </c>
      <c r="K248" s="111">
        <v>-1.7789409505847176</v>
      </c>
      <c r="L248" s="111">
        <v>0.85306406685236758</v>
      </c>
      <c r="M248" s="111">
        <v>6.3979989500968365E-2</v>
      </c>
      <c r="N248" s="112">
        <f t="shared" si="7"/>
        <v>-0.86189689423138161</v>
      </c>
    </row>
    <row r="249" spans="1:14" x14ac:dyDescent="0.25">
      <c r="A249" s="111" t="s">
        <v>600</v>
      </c>
      <c r="B249" s="111">
        <f>INDEX(kommuner!C:C,MATCH(_xlfn.NUMBERVALUE(A249),kommuner!B:B,0))</f>
        <v>3013</v>
      </c>
      <c r="C249" s="111" t="s">
        <v>127</v>
      </c>
      <c r="D249" s="111" t="s">
        <v>127</v>
      </c>
      <c r="E249" s="111" t="s">
        <v>126</v>
      </c>
      <c r="F249" s="111" t="s">
        <v>185</v>
      </c>
      <c r="G249" s="111" t="s">
        <v>186</v>
      </c>
      <c r="H249" s="111" t="s">
        <v>185</v>
      </c>
      <c r="I249" s="111" t="s">
        <v>186</v>
      </c>
      <c r="J249" t="str">
        <f t="shared" si="6"/>
        <v>3013SkogMineraljordLauvskogSærs høy</v>
      </c>
      <c r="K249" s="111">
        <v>-3.6560473259425113</v>
      </c>
      <c r="L249" s="111">
        <v>0.85306406685236758</v>
      </c>
      <c r="M249" s="111">
        <v>6.3979989500968365E-2</v>
      </c>
      <c r="N249" s="112">
        <f t="shared" si="7"/>
        <v>-2.7390032695891753</v>
      </c>
    </row>
    <row r="250" spans="1:14" x14ac:dyDescent="0.25">
      <c r="A250" s="111" t="s">
        <v>600</v>
      </c>
      <c r="B250" s="111">
        <f>INDEX(kommuner!C:C,MATCH(_xlfn.NUMBERVALUE(A250),kommuner!B:B,0))</f>
        <v>3013</v>
      </c>
      <c r="C250" s="111" t="s">
        <v>127</v>
      </c>
      <c r="D250" s="111" t="s">
        <v>127</v>
      </c>
      <c r="E250" s="111" t="s">
        <v>123</v>
      </c>
      <c r="F250" s="111" t="s">
        <v>172</v>
      </c>
      <c r="G250" s="111" t="s">
        <v>180</v>
      </c>
      <c r="H250" s="111" t="s">
        <v>172</v>
      </c>
      <c r="I250" s="111" t="s">
        <v>180</v>
      </c>
      <c r="J250" t="str">
        <f t="shared" si="6"/>
        <v>3013SkogOrganisk jordBarskogHøy</v>
      </c>
      <c r="K250" s="111">
        <v>-2.5184559031994138</v>
      </c>
      <c r="L250" s="111">
        <v>0.92784825435236762</v>
      </c>
      <c r="M250" s="111">
        <v>0.46518126042825314</v>
      </c>
      <c r="N250" s="112">
        <f t="shared" si="7"/>
        <v>-1.1254263884187932</v>
      </c>
    </row>
    <row r="251" spans="1:14" x14ac:dyDescent="0.25">
      <c r="A251" s="111" t="s">
        <v>600</v>
      </c>
      <c r="B251" s="111">
        <f>INDEX(kommuner!C:C,MATCH(_xlfn.NUMBERVALUE(A251),kommuner!B:B,0))</f>
        <v>3013</v>
      </c>
      <c r="C251" s="111" t="s">
        <v>127</v>
      </c>
      <c r="D251" s="111" t="s">
        <v>127</v>
      </c>
      <c r="E251" s="111" t="s">
        <v>123</v>
      </c>
      <c r="F251" s="111" t="s">
        <v>172</v>
      </c>
      <c r="G251" s="111" t="s">
        <v>167</v>
      </c>
      <c r="H251" s="111" t="s">
        <v>172</v>
      </c>
      <c r="I251" s="111" t="s">
        <v>167</v>
      </c>
      <c r="J251" t="str">
        <f t="shared" si="6"/>
        <v>3013SkogOrganisk jordBarskogImpediment</v>
      </c>
      <c r="K251" s="111">
        <v>-0.13011741963904588</v>
      </c>
      <c r="L251" s="111">
        <v>0.92784825435236762</v>
      </c>
      <c r="M251" s="111">
        <v>0.46510463492953991</v>
      </c>
      <c r="N251" s="112">
        <f t="shared" si="7"/>
        <v>1.2628354696428616</v>
      </c>
    </row>
    <row r="252" spans="1:14" x14ac:dyDescent="0.25">
      <c r="A252" s="111" t="s">
        <v>600</v>
      </c>
      <c r="B252" s="111">
        <f>INDEX(kommuner!C:C,MATCH(_xlfn.NUMBERVALUE(A252),kommuner!B:B,0))</f>
        <v>3013</v>
      </c>
      <c r="C252" s="111" t="s">
        <v>127</v>
      </c>
      <c r="D252" s="111" t="s">
        <v>127</v>
      </c>
      <c r="E252" s="111" t="s">
        <v>123</v>
      </c>
      <c r="F252" s="111" t="s">
        <v>172</v>
      </c>
      <c r="G252" s="111" t="s">
        <v>190</v>
      </c>
      <c r="H252" s="111" t="s">
        <v>172</v>
      </c>
      <c r="I252" s="111" t="s">
        <v>190</v>
      </c>
      <c r="J252" t="str">
        <f t="shared" si="6"/>
        <v>3013SkogOrganisk jordBarskogLav</v>
      </c>
      <c r="K252" s="111">
        <v>-0.50666953101693391</v>
      </c>
      <c r="L252" s="111">
        <v>0.92784825435236762</v>
      </c>
      <c r="M252" s="111">
        <v>0.46510463492953991</v>
      </c>
      <c r="N252" s="112">
        <f t="shared" si="7"/>
        <v>0.88628335826497362</v>
      </c>
    </row>
    <row r="253" spans="1:14" x14ac:dyDescent="0.25">
      <c r="A253" s="111" t="s">
        <v>600</v>
      </c>
      <c r="B253" s="111">
        <f>INDEX(kommuner!C:C,MATCH(_xlfn.NUMBERVALUE(A253),kommuner!B:B,0))</f>
        <v>3013</v>
      </c>
      <c r="C253" s="111" t="s">
        <v>127</v>
      </c>
      <c r="D253" s="111" t="s">
        <v>127</v>
      </c>
      <c r="E253" s="111" t="s">
        <v>123</v>
      </c>
      <c r="F253" s="111" t="s">
        <v>172</v>
      </c>
      <c r="G253" s="111" t="s">
        <v>173</v>
      </c>
      <c r="H253" s="111" t="s">
        <v>172</v>
      </c>
      <c r="I253" s="111" t="s">
        <v>173</v>
      </c>
      <c r="J253" t="str">
        <f t="shared" si="6"/>
        <v>3013SkogOrganisk jordBarskogMiddels</v>
      </c>
      <c r="K253" s="111">
        <v>-1.5571490961494638</v>
      </c>
      <c r="L253" s="111">
        <v>0.92784825435236762</v>
      </c>
      <c r="M253" s="111">
        <v>0.46518126042825314</v>
      </c>
      <c r="N253" s="112">
        <f t="shared" si="7"/>
        <v>-0.16411958136884308</v>
      </c>
    </row>
    <row r="254" spans="1:14" x14ac:dyDescent="0.25">
      <c r="A254" s="111" t="s">
        <v>600</v>
      </c>
      <c r="B254" s="111">
        <f>INDEX(kommuner!C:C,MATCH(_xlfn.NUMBERVALUE(A254),kommuner!B:B,0))</f>
        <v>3013</v>
      </c>
      <c r="C254" s="111" t="s">
        <v>127</v>
      </c>
      <c r="D254" s="111" t="s">
        <v>127</v>
      </c>
      <c r="E254" s="111" t="s">
        <v>123</v>
      </c>
      <c r="F254" s="111" t="s">
        <v>172</v>
      </c>
      <c r="G254" s="111" t="s">
        <v>186</v>
      </c>
      <c r="H254" s="111" t="s">
        <v>172</v>
      </c>
      <c r="I254" s="111" t="s">
        <v>186</v>
      </c>
      <c r="J254" t="str">
        <f t="shared" si="6"/>
        <v>3013SkogOrganisk jordBarskogSærs høy</v>
      </c>
      <c r="K254" s="111">
        <v>2.5548655235722699</v>
      </c>
      <c r="L254" s="111">
        <v>0.92784825435236762</v>
      </c>
      <c r="M254" s="111">
        <v>0.46518126042825314</v>
      </c>
      <c r="N254" s="112">
        <f t="shared" si="7"/>
        <v>3.9478950383528906</v>
      </c>
    </row>
    <row r="255" spans="1:14" x14ac:dyDescent="0.25">
      <c r="A255" s="111" t="s">
        <v>600</v>
      </c>
      <c r="B255" s="111">
        <f>INDEX(kommuner!C:C,MATCH(_xlfn.NUMBERVALUE(A255),kommuner!B:B,0))</f>
        <v>3013</v>
      </c>
      <c r="C255" s="111" t="s">
        <v>127</v>
      </c>
      <c r="D255" s="111" t="s">
        <v>127</v>
      </c>
      <c r="E255" s="111" t="s">
        <v>123</v>
      </c>
      <c r="F255" s="111" t="s">
        <v>179</v>
      </c>
      <c r="G255" s="111" t="s">
        <v>180</v>
      </c>
      <c r="H255" s="111" t="s">
        <v>179</v>
      </c>
      <c r="I255" s="111" t="s">
        <v>180</v>
      </c>
      <c r="J255" t="str">
        <f t="shared" si="6"/>
        <v>3013SkogOrganisk jordBlandingsskogHøy</v>
      </c>
      <c r="K255" s="111">
        <v>-5.5554344456832343</v>
      </c>
      <c r="L255" s="111">
        <v>0.92784825435236762</v>
      </c>
      <c r="M255" s="111">
        <v>0.46510463492953991</v>
      </c>
      <c r="N255" s="112">
        <f t="shared" si="7"/>
        <v>-4.1624815564013264</v>
      </c>
    </row>
    <row r="256" spans="1:14" x14ac:dyDescent="0.25">
      <c r="A256" s="111" t="s">
        <v>600</v>
      </c>
      <c r="B256" s="111">
        <f>INDEX(kommuner!C:C,MATCH(_xlfn.NUMBERVALUE(A256),kommuner!B:B,0))</f>
        <v>3013</v>
      </c>
      <c r="C256" s="111" t="s">
        <v>127</v>
      </c>
      <c r="D256" s="111" t="s">
        <v>127</v>
      </c>
      <c r="E256" s="111" t="s">
        <v>123</v>
      </c>
      <c r="F256" s="111" t="s">
        <v>179</v>
      </c>
      <c r="G256" s="111" t="s">
        <v>167</v>
      </c>
      <c r="H256" s="111" t="s">
        <v>179</v>
      </c>
      <c r="I256" s="111" t="s">
        <v>167</v>
      </c>
      <c r="J256" t="str">
        <f t="shared" si="6"/>
        <v>3013SkogOrganisk jordBlandingsskogImpediment</v>
      </c>
      <c r="K256" s="111">
        <v>-0.28586344175800005</v>
      </c>
      <c r="L256" s="111">
        <v>0.92784825435236762</v>
      </c>
      <c r="M256" s="111">
        <v>0.46510463492953991</v>
      </c>
      <c r="N256" s="112">
        <f t="shared" si="7"/>
        <v>1.1070894475239075</v>
      </c>
    </row>
    <row r="257" spans="1:14" x14ac:dyDescent="0.25">
      <c r="A257" s="111" t="s">
        <v>600</v>
      </c>
      <c r="B257" s="111">
        <f>INDEX(kommuner!C:C,MATCH(_xlfn.NUMBERVALUE(A257),kommuner!B:B,0))</f>
        <v>3013</v>
      </c>
      <c r="C257" s="111" t="s">
        <v>127</v>
      </c>
      <c r="D257" s="111" t="s">
        <v>127</v>
      </c>
      <c r="E257" s="111" t="s">
        <v>123</v>
      </c>
      <c r="F257" s="111" t="s">
        <v>179</v>
      </c>
      <c r="G257" s="111" t="s">
        <v>190</v>
      </c>
      <c r="H257" s="111" t="s">
        <v>179</v>
      </c>
      <c r="I257" s="111" t="s">
        <v>190</v>
      </c>
      <c r="J257" t="str">
        <f t="shared" si="6"/>
        <v>3013SkogOrganisk jordBlandingsskogLav</v>
      </c>
      <c r="K257" s="111">
        <v>-1.2347339377887629</v>
      </c>
      <c r="L257" s="111">
        <v>0.92784825435236762</v>
      </c>
      <c r="M257" s="111">
        <v>0.46510463492953991</v>
      </c>
      <c r="N257" s="112">
        <f t="shared" si="7"/>
        <v>0.15821895149314458</v>
      </c>
    </row>
    <row r="258" spans="1:14" x14ac:dyDescent="0.25">
      <c r="A258" s="111" t="s">
        <v>600</v>
      </c>
      <c r="B258" s="111">
        <f>INDEX(kommuner!C:C,MATCH(_xlfn.NUMBERVALUE(A258),kommuner!B:B,0))</f>
        <v>3013</v>
      </c>
      <c r="C258" s="111" t="s">
        <v>127</v>
      </c>
      <c r="D258" s="111" t="s">
        <v>127</v>
      </c>
      <c r="E258" s="111" t="s">
        <v>123</v>
      </c>
      <c r="F258" s="111" t="s">
        <v>179</v>
      </c>
      <c r="G258" s="111" t="s">
        <v>173</v>
      </c>
      <c r="H258" s="111" t="s">
        <v>179</v>
      </c>
      <c r="I258" s="111" t="s">
        <v>173</v>
      </c>
      <c r="J258" t="str">
        <f t="shared" si="6"/>
        <v>3013SkogOrganisk jordBlandingsskogMiddels</v>
      </c>
      <c r="K258" s="111">
        <v>-2.4239591752717748</v>
      </c>
      <c r="L258" s="111">
        <v>0.92784825435236762</v>
      </c>
      <c r="M258" s="111">
        <v>0.46510463492953991</v>
      </c>
      <c r="N258" s="112">
        <f t="shared" si="7"/>
        <v>-1.0310062859898674</v>
      </c>
    </row>
    <row r="259" spans="1:14" x14ac:dyDescent="0.25">
      <c r="A259" s="111" t="s">
        <v>600</v>
      </c>
      <c r="B259" s="111">
        <f>INDEX(kommuner!C:C,MATCH(_xlfn.NUMBERVALUE(A259),kommuner!B:B,0))</f>
        <v>3013</v>
      </c>
      <c r="C259" s="111" t="s">
        <v>127</v>
      </c>
      <c r="D259" s="111" t="s">
        <v>127</v>
      </c>
      <c r="E259" s="111" t="s">
        <v>123</v>
      </c>
      <c r="F259" s="111" t="s">
        <v>179</v>
      </c>
      <c r="G259" s="111" t="s">
        <v>186</v>
      </c>
      <c r="H259" s="111" t="s">
        <v>179</v>
      </c>
      <c r="I259" s="111" t="s">
        <v>186</v>
      </c>
      <c r="J259" t="str">
        <f t="shared" ref="J259:J322" si="8">B259&amp;C259&amp;E259&amp;IF(C259="Skog",F259&amp;G259,"")</f>
        <v>3013SkogOrganisk jordBlandingsskogSærs høy</v>
      </c>
      <c r="K259" s="111">
        <v>-1.5726115302258048</v>
      </c>
      <c r="L259" s="111">
        <v>0.92784825435236762</v>
      </c>
      <c r="M259" s="111">
        <v>0.46510463492953991</v>
      </c>
      <c r="N259" s="112">
        <f t="shared" ref="N259:N322" si="9">SUM(K259:M259)</f>
        <v>-0.17965864094389727</v>
      </c>
    </row>
    <row r="260" spans="1:14" x14ac:dyDescent="0.25">
      <c r="A260" s="111" t="s">
        <v>600</v>
      </c>
      <c r="B260" s="111">
        <f>INDEX(kommuner!C:C,MATCH(_xlfn.NUMBERVALUE(A260),kommuner!B:B,0))</f>
        <v>3013</v>
      </c>
      <c r="C260" s="111" t="s">
        <v>127</v>
      </c>
      <c r="D260" s="111" t="s">
        <v>127</v>
      </c>
      <c r="E260" s="111" t="s">
        <v>123</v>
      </c>
      <c r="F260" s="111" t="s">
        <v>185</v>
      </c>
      <c r="G260" s="111" t="s">
        <v>180</v>
      </c>
      <c r="H260" s="111" t="s">
        <v>185</v>
      </c>
      <c r="I260" s="111" t="s">
        <v>180</v>
      </c>
      <c r="J260" t="str">
        <f t="shared" si="8"/>
        <v>3013SkogOrganisk jordLauvskogHøy</v>
      </c>
      <c r="K260" s="111">
        <v>-1.9913688882377358</v>
      </c>
      <c r="L260" s="111">
        <v>0.92784825435236762</v>
      </c>
      <c r="M260" s="111">
        <v>0.46510463492953991</v>
      </c>
      <c r="N260" s="112">
        <f t="shared" si="9"/>
        <v>-0.59841599895582831</v>
      </c>
    </row>
    <row r="261" spans="1:14" x14ac:dyDescent="0.25">
      <c r="A261" s="111" t="s">
        <v>600</v>
      </c>
      <c r="B261" s="111">
        <f>INDEX(kommuner!C:C,MATCH(_xlfn.NUMBERVALUE(A261),kommuner!B:B,0))</f>
        <v>3013</v>
      </c>
      <c r="C261" s="111" t="s">
        <v>127</v>
      </c>
      <c r="D261" s="111" t="s">
        <v>127</v>
      </c>
      <c r="E261" s="111" t="s">
        <v>123</v>
      </c>
      <c r="F261" s="111" t="s">
        <v>185</v>
      </c>
      <c r="G261" s="111" t="s">
        <v>167</v>
      </c>
      <c r="H261" s="111" t="s">
        <v>185</v>
      </c>
      <c r="I261" s="111" t="s">
        <v>167</v>
      </c>
      <c r="J261" t="str">
        <f t="shared" si="8"/>
        <v>3013SkogOrganisk jordLauvskogImpediment</v>
      </c>
      <c r="K261" s="111">
        <v>0.35000626494250675</v>
      </c>
      <c r="L261" s="111">
        <v>0.92784825435236762</v>
      </c>
      <c r="M261" s="111">
        <v>0.46510463492953991</v>
      </c>
      <c r="N261" s="112">
        <f t="shared" si="9"/>
        <v>1.7429591542244141</v>
      </c>
    </row>
    <row r="262" spans="1:14" x14ac:dyDescent="0.25">
      <c r="A262" s="111" t="s">
        <v>600</v>
      </c>
      <c r="B262" s="111">
        <f>INDEX(kommuner!C:C,MATCH(_xlfn.NUMBERVALUE(A262),kommuner!B:B,0))</f>
        <v>3013</v>
      </c>
      <c r="C262" s="111" t="s">
        <v>127</v>
      </c>
      <c r="D262" s="111" t="s">
        <v>127</v>
      </c>
      <c r="E262" s="111" t="s">
        <v>123</v>
      </c>
      <c r="F262" s="111" t="s">
        <v>185</v>
      </c>
      <c r="G262" s="111" t="s">
        <v>190</v>
      </c>
      <c r="H262" s="111" t="s">
        <v>185</v>
      </c>
      <c r="I262" s="111" t="s">
        <v>190</v>
      </c>
      <c r="J262" t="str">
        <f t="shared" si="8"/>
        <v>3013SkogOrganisk jordLauvskogLav</v>
      </c>
      <c r="K262" s="111">
        <v>1.1144075558526714</v>
      </c>
      <c r="L262" s="111">
        <v>0.92784825435236762</v>
      </c>
      <c r="M262" s="111">
        <v>0.46510463492953991</v>
      </c>
      <c r="N262" s="112">
        <f t="shared" si="9"/>
        <v>2.5073604451345788</v>
      </c>
    </row>
    <row r="263" spans="1:14" x14ac:dyDescent="0.25">
      <c r="A263" s="111" t="s">
        <v>600</v>
      </c>
      <c r="B263" s="111">
        <f>INDEX(kommuner!C:C,MATCH(_xlfn.NUMBERVALUE(A263),kommuner!B:B,0))</f>
        <v>3013</v>
      </c>
      <c r="C263" s="111" t="s">
        <v>127</v>
      </c>
      <c r="D263" s="111" t="s">
        <v>127</v>
      </c>
      <c r="E263" s="111" t="s">
        <v>123</v>
      </c>
      <c r="F263" s="111" t="s">
        <v>185</v>
      </c>
      <c r="G263" s="111" t="s">
        <v>173</v>
      </c>
      <c r="H263" s="111" t="s">
        <v>185</v>
      </c>
      <c r="I263" s="111" t="s">
        <v>173</v>
      </c>
      <c r="J263" t="str">
        <f t="shared" si="8"/>
        <v>3013SkogOrganisk jordLauvskogMiddels</v>
      </c>
      <c r="K263" s="111">
        <v>-0.62664468270982987</v>
      </c>
      <c r="L263" s="111">
        <v>0.92784825435236762</v>
      </c>
      <c r="M263" s="111">
        <v>0.46510463492953991</v>
      </c>
      <c r="N263" s="112">
        <f t="shared" si="9"/>
        <v>0.76630820657207765</v>
      </c>
    </row>
    <row r="264" spans="1:14" x14ac:dyDescent="0.25">
      <c r="A264" s="111" t="s">
        <v>600</v>
      </c>
      <c r="B264" s="111">
        <f>INDEX(kommuner!C:C,MATCH(_xlfn.NUMBERVALUE(A264),kommuner!B:B,0))</f>
        <v>3013</v>
      </c>
      <c r="C264" s="111" t="s">
        <v>127</v>
      </c>
      <c r="D264" s="111" t="s">
        <v>127</v>
      </c>
      <c r="E264" s="111" t="s">
        <v>123</v>
      </c>
      <c r="F264" s="111" t="s">
        <v>185</v>
      </c>
      <c r="G264" s="111" t="s">
        <v>186</v>
      </c>
      <c r="H264" s="111" t="s">
        <v>185</v>
      </c>
      <c r="I264" s="111" t="s">
        <v>186</v>
      </c>
      <c r="J264" t="str">
        <f t="shared" si="8"/>
        <v>3013SkogOrganisk jordLauvskogSærs høy</v>
      </c>
      <c r="K264" s="111">
        <v>-1.8997279926091779</v>
      </c>
      <c r="L264" s="111">
        <v>0.92784825435236762</v>
      </c>
      <c r="M264" s="111">
        <v>0.46510463492953991</v>
      </c>
      <c r="N264" s="112">
        <f t="shared" si="9"/>
        <v>-0.50677510332727038</v>
      </c>
    </row>
    <row r="265" spans="1:14" x14ac:dyDescent="0.25">
      <c r="A265" s="111" t="s">
        <v>600</v>
      </c>
      <c r="B265" s="111">
        <f>INDEX(kommuner!C:C,MATCH(_xlfn.NUMBERVALUE(A265),kommuner!B:B,0))</f>
        <v>3013</v>
      </c>
      <c r="C265" s="111" t="s">
        <v>83</v>
      </c>
      <c r="D265" s="111" t="s">
        <v>83</v>
      </c>
      <c r="E265" s="111" t="s">
        <v>126</v>
      </c>
      <c r="F265" s="111" t="s">
        <v>139</v>
      </c>
      <c r="G265" s="111" t="s">
        <v>139</v>
      </c>
      <c r="H265" s="111" t="s">
        <v>139</v>
      </c>
      <c r="I265" s="111" t="s">
        <v>139</v>
      </c>
      <c r="J265" t="str">
        <f t="shared" si="8"/>
        <v>3013Utbygd arealMineraljord</v>
      </c>
      <c r="K265" s="111">
        <v>1.3171254023576049</v>
      </c>
      <c r="L265" s="111">
        <v>0</v>
      </c>
      <c r="M265" s="111">
        <v>1.303047089454229E-2</v>
      </c>
      <c r="N265" s="112">
        <f t="shared" si="9"/>
        <v>1.3301558732521472</v>
      </c>
    </row>
    <row r="266" spans="1:14" x14ac:dyDescent="0.25">
      <c r="A266" s="111" t="s">
        <v>600</v>
      </c>
      <c r="B266" s="111">
        <f>INDEX(kommuner!C:C,MATCH(_xlfn.NUMBERVALUE(A266),kommuner!B:B,0))</f>
        <v>3013</v>
      </c>
      <c r="C266" s="111" t="s">
        <v>83</v>
      </c>
      <c r="D266" s="111" t="s">
        <v>83</v>
      </c>
      <c r="E266" s="111" t="s">
        <v>123</v>
      </c>
      <c r="F266" s="111" t="s">
        <v>139</v>
      </c>
      <c r="G266" s="111" t="s">
        <v>139</v>
      </c>
      <c r="H266" s="111" t="s">
        <v>139</v>
      </c>
      <c r="I266" s="111" t="s">
        <v>139</v>
      </c>
      <c r="J266" t="str">
        <f t="shared" si="8"/>
        <v>3013Utbygd arealOrganisk jord</v>
      </c>
      <c r="K266" s="111">
        <v>29.011421395201612</v>
      </c>
      <c r="L266" s="111">
        <v>0</v>
      </c>
      <c r="M266" s="111">
        <v>1.303047089454229E-2</v>
      </c>
      <c r="N266" s="112">
        <f t="shared" si="9"/>
        <v>29.024451866096154</v>
      </c>
    </row>
    <row r="267" spans="1:14" x14ac:dyDescent="0.25">
      <c r="A267" s="111" t="s">
        <v>600</v>
      </c>
      <c r="B267" s="111">
        <f>INDEX(kommuner!C:C,MATCH(_xlfn.NUMBERVALUE(A267),kommuner!B:B,0))</f>
        <v>3013</v>
      </c>
      <c r="C267" s="111" t="s">
        <v>181</v>
      </c>
      <c r="D267" s="111" t="s">
        <v>181</v>
      </c>
      <c r="E267" s="111" t="s">
        <v>123</v>
      </c>
      <c r="F267" s="111" t="s">
        <v>139</v>
      </c>
      <c r="G267" s="111" t="s">
        <v>139</v>
      </c>
      <c r="H267" s="111" t="s">
        <v>139</v>
      </c>
      <c r="I267" s="111" t="s">
        <v>139</v>
      </c>
      <c r="J267" t="str">
        <f t="shared" si="8"/>
        <v>3013Vann og myrOrganisk jord</v>
      </c>
      <c r="K267" s="111">
        <v>-0.20040009744654491</v>
      </c>
      <c r="L267" s="111">
        <v>0</v>
      </c>
      <c r="M267" s="111">
        <v>0</v>
      </c>
      <c r="N267" s="112">
        <f t="shared" si="9"/>
        <v>-0.20040009744654491</v>
      </c>
    </row>
    <row r="268" spans="1:14" x14ac:dyDescent="0.25">
      <c r="A268" s="111" t="s">
        <v>601</v>
      </c>
      <c r="B268" s="111">
        <f>INDEX(kommuner!C:C,MATCH(_xlfn.NUMBERVALUE(A268),kommuner!B:B,0))</f>
        <v>3026</v>
      </c>
      <c r="C268" s="111" t="s">
        <v>82</v>
      </c>
      <c r="D268" s="111" t="s">
        <v>82</v>
      </c>
      <c r="E268" s="111" t="s">
        <v>126</v>
      </c>
      <c r="F268" s="111" t="s">
        <v>139</v>
      </c>
      <c r="G268" s="111" t="s">
        <v>139</v>
      </c>
      <c r="H268" s="111" t="s">
        <v>139</v>
      </c>
      <c r="I268" s="111" t="s">
        <v>139</v>
      </c>
      <c r="J268" t="str">
        <f t="shared" si="8"/>
        <v>3026Annen utmarkMineraljord</v>
      </c>
      <c r="K268" s="111">
        <v>-7.4178314529761202E-2</v>
      </c>
      <c r="L268" s="111">
        <v>0</v>
      </c>
      <c r="M268" s="111">
        <v>0</v>
      </c>
      <c r="N268" s="112">
        <f t="shared" si="9"/>
        <v>-7.4178314529761202E-2</v>
      </c>
    </row>
    <row r="269" spans="1:14" x14ac:dyDescent="0.25">
      <c r="A269" s="111" t="s">
        <v>601</v>
      </c>
      <c r="B269" s="111">
        <f>INDEX(kommuner!C:C,MATCH(_xlfn.NUMBERVALUE(A269),kommuner!B:B,0))</f>
        <v>3026</v>
      </c>
      <c r="C269" s="111" t="s">
        <v>121</v>
      </c>
      <c r="D269" s="111" t="s">
        <v>121</v>
      </c>
      <c r="E269" s="111" t="s">
        <v>126</v>
      </c>
      <c r="F269" s="111" t="s">
        <v>139</v>
      </c>
      <c r="G269" s="111" t="s">
        <v>139</v>
      </c>
      <c r="H269" s="111" t="s">
        <v>139</v>
      </c>
      <c r="I269" s="111" t="s">
        <v>139</v>
      </c>
      <c r="J269" t="str">
        <f t="shared" si="8"/>
        <v>3026BeiteMineraljord</v>
      </c>
      <c r="K269" s="111">
        <v>-0.96338340838695502</v>
      </c>
      <c r="L269" s="111">
        <v>0</v>
      </c>
      <c r="M269" s="111">
        <v>1.2448711246839999E-7</v>
      </c>
      <c r="N269" s="112">
        <f t="shared" si="9"/>
        <v>-0.96338328389984251</v>
      </c>
    </row>
    <row r="270" spans="1:14" x14ac:dyDescent="0.25">
      <c r="A270" s="111" t="s">
        <v>601</v>
      </c>
      <c r="B270" s="111">
        <f>INDEX(kommuner!C:C,MATCH(_xlfn.NUMBERVALUE(A270),kommuner!B:B,0))</f>
        <v>3026</v>
      </c>
      <c r="C270" s="111" t="s">
        <v>121</v>
      </c>
      <c r="D270" s="111" t="s">
        <v>121</v>
      </c>
      <c r="E270" s="111" t="s">
        <v>123</v>
      </c>
      <c r="F270" s="111" t="s">
        <v>139</v>
      </c>
      <c r="G270" s="111" t="s">
        <v>139</v>
      </c>
      <c r="H270" s="111" t="s">
        <v>139</v>
      </c>
      <c r="I270" s="111" t="s">
        <v>139</v>
      </c>
      <c r="J270" t="str">
        <f t="shared" si="8"/>
        <v>3026BeiteOrganisk jord</v>
      </c>
      <c r="K270" s="111">
        <v>12.077525935985037</v>
      </c>
      <c r="L270" s="111">
        <v>1.6412500000000001</v>
      </c>
      <c r="M270" s="111">
        <v>0</v>
      </c>
      <c r="N270" s="112">
        <f t="shared" si="9"/>
        <v>13.718775935985036</v>
      </c>
    </row>
    <row r="271" spans="1:14" x14ac:dyDescent="0.25">
      <c r="A271" s="111" t="s">
        <v>601</v>
      </c>
      <c r="B271" s="111">
        <f>INDEX(kommuner!C:C,MATCH(_xlfn.NUMBERVALUE(A271),kommuner!B:B,0))</f>
        <v>3026</v>
      </c>
      <c r="C271" s="111" t="s">
        <v>84</v>
      </c>
      <c r="D271" s="111" t="s">
        <v>84</v>
      </c>
      <c r="E271" s="111" t="s">
        <v>126</v>
      </c>
      <c r="F271" s="111" t="s">
        <v>139</v>
      </c>
      <c r="G271" s="111" t="s">
        <v>139</v>
      </c>
      <c r="H271" s="111" t="s">
        <v>139</v>
      </c>
      <c r="I271" s="111" t="s">
        <v>139</v>
      </c>
      <c r="J271" t="str">
        <f t="shared" si="8"/>
        <v>3026Dyrket markMineraljord</v>
      </c>
      <c r="K271" s="111">
        <v>-0.3145272235199344</v>
      </c>
      <c r="L271" s="111">
        <v>0</v>
      </c>
      <c r="M271" s="111">
        <v>0</v>
      </c>
      <c r="N271" s="112">
        <f t="shared" si="9"/>
        <v>-0.3145272235199344</v>
      </c>
    </row>
    <row r="272" spans="1:14" x14ac:dyDescent="0.25">
      <c r="A272" s="111" t="s">
        <v>601</v>
      </c>
      <c r="B272" s="111">
        <f>INDEX(kommuner!C:C,MATCH(_xlfn.NUMBERVALUE(A272),kommuner!B:B,0))</f>
        <v>3026</v>
      </c>
      <c r="C272" s="111" t="s">
        <v>84</v>
      </c>
      <c r="D272" s="111" t="s">
        <v>84</v>
      </c>
      <c r="E272" s="111" t="s">
        <v>123</v>
      </c>
      <c r="F272" s="111" t="s">
        <v>139</v>
      </c>
      <c r="G272" s="111" t="s">
        <v>139</v>
      </c>
      <c r="H272" s="111" t="s">
        <v>139</v>
      </c>
      <c r="I272" s="111" t="s">
        <v>139</v>
      </c>
      <c r="J272" t="str">
        <f t="shared" si="8"/>
        <v>3026Dyrket markOrganisk jord</v>
      </c>
      <c r="K272" s="111">
        <v>28.726149366675592</v>
      </c>
      <c r="L272" s="111">
        <v>1.45625</v>
      </c>
      <c r="M272" s="111">
        <v>0</v>
      </c>
      <c r="N272" s="112">
        <f t="shared" si="9"/>
        <v>30.182399366675593</v>
      </c>
    </row>
    <row r="273" spans="1:14" x14ac:dyDescent="0.25">
      <c r="A273" s="111" t="s">
        <v>601</v>
      </c>
      <c r="B273" s="111">
        <f>INDEX(kommuner!C:C,MATCH(_xlfn.NUMBERVALUE(A273),kommuner!B:B,0))</f>
        <v>3026</v>
      </c>
      <c r="C273" s="111" t="s">
        <v>127</v>
      </c>
      <c r="D273" s="111" t="s">
        <v>127</v>
      </c>
      <c r="E273" s="111" t="s">
        <v>126</v>
      </c>
      <c r="F273" s="111" t="s">
        <v>172</v>
      </c>
      <c r="G273" s="111" t="s">
        <v>180</v>
      </c>
      <c r="H273" s="111" t="s">
        <v>172</v>
      </c>
      <c r="I273" s="111" t="s">
        <v>180</v>
      </c>
      <c r="J273" t="str">
        <f t="shared" si="8"/>
        <v>3026SkogMineraljordBarskogHøy</v>
      </c>
      <c r="K273" s="111">
        <v>-4.6162156760364166</v>
      </c>
      <c r="L273" s="111">
        <v>0.85306406685236758</v>
      </c>
      <c r="M273" s="111">
        <v>6.4056614999681585E-2</v>
      </c>
      <c r="N273" s="112">
        <f t="shared" si="9"/>
        <v>-3.6990949941843674</v>
      </c>
    </row>
    <row r="274" spans="1:14" x14ac:dyDescent="0.25">
      <c r="A274" s="111" t="s">
        <v>601</v>
      </c>
      <c r="B274" s="111">
        <f>INDEX(kommuner!C:C,MATCH(_xlfn.NUMBERVALUE(A274),kommuner!B:B,0))</f>
        <v>3026</v>
      </c>
      <c r="C274" s="111" t="s">
        <v>127</v>
      </c>
      <c r="D274" s="111" t="s">
        <v>127</v>
      </c>
      <c r="E274" s="111" t="s">
        <v>126</v>
      </c>
      <c r="F274" s="111" t="s">
        <v>172</v>
      </c>
      <c r="G274" s="111" t="s">
        <v>167</v>
      </c>
      <c r="H274" s="111" t="s">
        <v>172</v>
      </c>
      <c r="I274" s="111" t="s">
        <v>167</v>
      </c>
      <c r="J274" t="str">
        <f t="shared" si="8"/>
        <v>3026SkogMineraljordBarskogImpediment</v>
      </c>
      <c r="K274" s="111">
        <v>-1.3727794028153204</v>
      </c>
      <c r="L274" s="111">
        <v>0.85306406685236758</v>
      </c>
      <c r="M274" s="111">
        <v>6.3979989500968365E-2</v>
      </c>
      <c r="N274" s="112">
        <f t="shared" si="9"/>
        <v>-0.45573534646198444</v>
      </c>
    </row>
    <row r="275" spans="1:14" x14ac:dyDescent="0.25">
      <c r="A275" s="111" t="s">
        <v>601</v>
      </c>
      <c r="B275" s="111">
        <f>INDEX(kommuner!C:C,MATCH(_xlfn.NUMBERVALUE(A275),kommuner!B:B,0))</f>
        <v>3026</v>
      </c>
      <c r="C275" s="111" t="s">
        <v>127</v>
      </c>
      <c r="D275" s="111" t="s">
        <v>127</v>
      </c>
      <c r="E275" s="111" t="s">
        <v>126</v>
      </c>
      <c r="F275" s="111" t="s">
        <v>172</v>
      </c>
      <c r="G275" s="111" t="s">
        <v>190</v>
      </c>
      <c r="H275" s="111" t="s">
        <v>172</v>
      </c>
      <c r="I275" s="111" t="s">
        <v>190</v>
      </c>
      <c r="J275" t="str">
        <f t="shared" si="8"/>
        <v>3026SkogMineraljordBarskogLav</v>
      </c>
      <c r="K275" s="111">
        <v>-4.2147477563561999</v>
      </c>
      <c r="L275" s="111">
        <v>0.85306406685236758</v>
      </c>
      <c r="M275" s="111">
        <v>6.3979989500968365E-2</v>
      </c>
      <c r="N275" s="112">
        <f t="shared" si="9"/>
        <v>-3.2977037000028639</v>
      </c>
    </row>
    <row r="276" spans="1:14" x14ac:dyDescent="0.25">
      <c r="A276" s="111" t="s">
        <v>601</v>
      </c>
      <c r="B276" s="111">
        <f>INDEX(kommuner!C:C,MATCH(_xlfn.NUMBERVALUE(A276),kommuner!B:B,0))</f>
        <v>3026</v>
      </c>
      <c r="C276" s="111" t="s">
        <v>127</v>
      </c>
      <c r="D276" s="111" t="s">
        <v>127</v>
      </c>
      <c r="E276" s="111" t="s">
        <v>126</v>
      </c>
      <c r="F276" s="111" t="s">
        <v>172</v>
      </c>
      <c r="G276" s="111" t="s">
        <v>173</v>
      </c>
      <c r="H276" s="111" t="s">
        <v>172</v>
      </c>
      <c r="I276" s="111" t="s">
        <v>173</v>
      </c>
      <c r="J276" t="str">
        <f t="shared" si="8"/>
        <v>3026SkogMineraljordBarskogMiddels</v>
      </c>
      <c r="K276" s="111">
        <v>-4.0260508329268543</v>
      </c>
      <c r="L276" s="111">
        <v>0.85306406685236758</v>
      </c>
      <c r="M276" s="111">
        <v>6.4056614999681585E-2</v>
      </c>
      <c r="N276" s="112">
        <f t="shared" si="9"/>
        <v>-3.1089301510748051</v>
      </c>
    </row>
    <row r="277" spans="1:14" x14ac:dyDescent="0.25">
      <c r="A277" s="111" t="s">
        <v>601</v>
      </c>
      <c r="B277" s="111">
        <f>INDEX(kommuner!C:C,MATCH(_xlfn.NUMBERVALUE(A277),kommuner!B:B,0))</f>
        <v>3026</v>
      </c>
      <c r="C277" s="111" t="s">
        <v>127</v>
      </c>
      <c r="D277" s="111" t="s">
        <v>127</v>
      </c>
      <c r="E277" s="111" t="s">
        <v>126</v>
      </c>
      <c r="F277" s="111" t="s">
        <v>172</v>
      </c>
      <c r="G277" s="111" t="s">
        <v>186</v>
      </c>
      <c r="H277" s="111" t="s">
        <v>172</v>
      </c>
      <c r="I277" s="111" t="s">
        <v>186</v>
      </c>
      <c r="J277" t="str">
        <f t="shared" si="8"/>
        <v>3026SkogMineraljordBarskogSærs høy</v>
      </c>
      <c r="K277" s="111">
        <v>0.12072674540874306</v>
      </c>
      <c r="L277" s="111">
        <v>0.85306406685236758</v>
      </c>
      <c r="M277" s="111">
        <v>6.4056614999681585E-2</v>
      </c>
      <c r="N277" s="112">
        <f t="shared" si="9"/>
        <v>1.0378474272607923</v>
      </c>
    </row>
    <row r="278" spans="1:14" x14ac:dyDescent="0.25">
      <c r="A278" s="111" t="s">
        <v>601</v>
      </c>
      <c r="B278" s="111">
        <f>INDEX(kommuner!C:C,MATCH(_xlfn.NUMBERVALUE(A278),kommuner!B:B,0))</f>
        <v>3026</v>
      </c>
      <c r="C278" s="111" t="s">
        <v>127</v>
      </c>
      <c r="D278" s="111" t="s">
        <v>127</v>
      </c>
      <c r="E278" s="111" t="s">
        <v>126</v>
      </c>
      <c r="F278" s="111" t="s">
        <v>179</v>
      </c>
      <c r="G278" s="111" t="s">
        <v>180</v>
      </c>
      <c r="H278" s="111" t="s">
        <v>179</v>
      </c>
      <c r="I278" s="111" t="s">
        <v>180</v>
      </c>
      <c r="J278" t="str">
        <f t="shared" si="8"/>
        <v>3026SkogMineraljordBlandingsskogHøy</v>
      </c>
      <c r="K278" s="111">
        <v>-7.1939050909469406</v>
      </c>
      <c r="L278" s="111">
        <v>0.85306406685236758</v>
      </c>
      <c r="M278" s="111">
        <v>6.3979989500968365E-2</v>
      </c>
      <c r="N278" s="112">
        <f t="shared" si="9"/>
        <v>-6.2768610345936047</v>
      </c>
    </row>
    <row r="279" spans="1:14" x14ac:dyDescent="0.25">
      <c r="A279" s="111" t="s">
        <v>601</v>
      </c>
      <c r="B279" s="111">
        <f>INDEX(kommuner!C:C,MATCH(_xlfn.NUMBERVALUE(A279),kommuner!B:B,0))</f>
        <v>3026</v>
      </c>
      <c r="C279" s="111" t="s">
        <v>127</v>
      </c>
      <c r="D279" s="111" t="s">
        <v>127</v>
      </c>
      <c r="E279" s="111" t="s">
        <v>126</v>
      </c>
      <c r="F279" s="111" t="s">
        <v>179</v>
      </c>
      <c r="G279" s="111" t="s">
        <v>167</v>
      </c>
      <c r="H279" s="111" t="s">
        <v>179</v>
      </c>
      <c r="I279" s="111" t="s">
        <v>167</v>
      </c>
      <c r="J279" t="str">
        <f t="shared" si="8"/>
        <v>3026SkogMineraljordBlandingsskogImpediment</v>
      </c>
      <c r="K279" s="111">
        <v>-1.6598037998579707</v>
      </c>
      <c r="L279" s="111">
        <v>0.85306406685236758</v>
      </c>
      <c r="M279" s="111">
        <v>6.3979989500968365E-2</v>
      </c>
      <c r="N279" s="112">
        <f t="shared" si="9"/>
        <v>-0.7427597435046347</v>
      </c>
    </row>
    <row r="280" spans="1:14" x14ac:dyDescent="0.25">
      <c r="A280" s="111" t="s">
        <v>601</v>
      </c>
      <c r="B280" s="111">
        <f>INDEX(kommuner!C:C,MATCH(_xlfn.NUMBERVALUE(A280),kommuner!B:B,0))</f>
        <v>3026</v>
      </c>
      <c r="C280" s="111" t="s">
        <v>127</v>
      </c>
      <c r="D280" s="111" t="s">
        <v>127</v>
      </c>
      <c r="E280" s="111" t="s">
        <v>126</v>
      </c>
      <c r="F280" s="111" t="s">
        <v>179</v>
      </c>
      <c r="G280" s="111" t="s">
        <v>190</v>
      </c>
      <c r="H280" s="111" t="s">
        <v>179</v>
      </c>
      <c r="I280" s="111" t="s">
        <v>190</v>
      </c>
      <c r="J280" t="str">
        <f t="shared" si="8"/>
        <v>3026SkogMineraljordBlandingsskogLav</v>
      </c>
      <c r="K280" s="111">
        <v>-2.5588434197694254</v>
      </c>
      <c r="L280" s="111">
        <v>0.85306406685236758</v>
      </c>
      <c r="M280" s="111">
        <v>6.3979989500968365E-2</v>
      </c>
      <c r="N280" s="112">
        <f t="shared" si="9"/>
        <v>-1.6417993634160897</v>
      </c>
    </row>
    <row r="281" spans="1:14" x14ac:dyDescent="0.25">
      <c r="A281" s="111" t="s">
        <v>601</v>
      </c>
      <c r="B281" s="111">
        <f>INDEX(kommuner!C:C,MATCH(_xlfn.NUMBERVALUE(A281),kommuner!B:B,0))</f>
        <v>3026</v>
      </c>
      <c r="C281" s="111" t="s">
        <v>127</v>
      </c>
      <c r="D281" s="111" t="s">
        <v>127</v>
      </c>
      <c r="E281" s="111" t="s">
        <v>126</v>
      </c>
      <c r="F281" s="111" t="s">
        <v>179</v>
      </c>
      <c r="G281" s="111" t="s">
        <v>173</v>
      </c>
      <c r="H281" s="111" t="s">
        <v>179</v>
      </c>
      <c r="I281" s="111" t="s">
        <v>173</v>
      </c>
      <c r="J281" t="str">
        <f t="shared" si="8"/>
        <v>3026SkogMineraljordBlandingsskogMiddels</v>
      </c>
      <c r="K281" s="111">
        <v>-3.8687729546762566</v>
      </c>
      <c r="L281" s="111">
        <v>0.85306406685236758</v>
      </c>
      <c r="M281" s="111">
        <v>6.3979989500968365E-2</v>
      </c>
      <c r="N281" s="112">
        <f t="shared" si="9"/>
        <v>-2.9517288983229206</v>
      </c>
    </row>
    <row r="282" spans="1:14" x14ac:dyDescent="0.25">
      <c r="A282" s="111" t="s">
        <v>601</v>
      </c>
      <c r="B282" s="111">
        <f>INDEX(kommuner!C:C,MATCH(_xlfn.NUMBERVALUE(A282),kommuner!B:B,0))</f>
        <v>3026</v>
      </c>
      <c r="C282" s="111" t="s">
        <v>127</v>
      </c>
      <c r="D282" s="111" t="s">
        <v>127</v>
      </c>
      <c r="E282" s="111" t="s">
        <v>126</v>
      </c>
      <c r="F282" s="111" t="s">
        <v>179</v>
      </c>
      <c r="G282" s="111" t="s">
        <v>186</v>
      </c>
      <c r="H282" s="111" t="s">
        <v>179</v>
      </c>
      <c r="I282" s="111" t="s">
        <v>186</v>
      </c>
      <c r="J282" t="str">
        <f t="shared" si="8"/>
        <v>3026SkogMineraljordBlandingsskogSærs høy</v>
      </c>
      <c r="K282" s="111">
        <v>-2.9395925245326562</v>
      </c>
      <c r="L282" s="111">
        <v>0.85306406685236758</v>
      </c>
      <c r="M282" s="111">
        <v>6.3979989500968365E-2</v>
      </c>
      <c r="N282" s="112">
        <f t="shared" si="9"/>
        <v>-2.0225484681793202</v>
      </c>
    </row>
    <row r="283" spans="1:14" x14ac:dyDescent="0.25">
      <c r="A283" s="111" t="s">
        <v>601</v>
      </c>
      <c r="B283" s="111">
        <f>INDEX(kommuner!C:C,MATCH(_xlfn.NUMBERVALUE(A283),kommuner!B:B,0))</f>
        <v>3026</v>
      </c>
      <c r="C283" s="111" t="s">
        <v>127</v>
      </c>
      <c r="D283" s="111" t="s">
        <v>127</v>
      </c>
      <c r="E283" s="111" t="s">
        <v>126</v>
      </c>
      <c r="F283" s="111" t="s">
        <v>185</v>
      </c>
      <c r="G283" s="111" t="s">
        <v>180</v>
      </c>
      <c r="H283" s="111" t="s">
        <v>185</v>
      </c>
      <c r="I283" s="111" t="s">
        <v>180</v>
      </c>
      <c r="J283" t="str">
        <f t="shared" si="8"/>
        <v>3026SkogMineraljordLauvskogHøy</v>
      </c>
      <c r="K283" s="111">
        <v>-3.3269846154961789</v>
      </c>
      <c r="L283" s="111">
        <v>0.85306406685236758</v>
      </c>
      <c r="M283" s="111">
        <v>6.3979989500968365E-2</v>
      </c>
      <c r="N283" s="112">
        <f t="shared" si="9"/>
        <v>-2.4099405591428429</v>
      </c>
    </row>
    <row r="284" spans="1:14" x14ac:dyDescent="0.25">
      <c r="A284" s="111" t="s">
        <v>601</v>
      </c>
      <c r="B284" s="111">
        <f>INDEX(kommuner!C:C,MATCH(_xlfn.NUMBERVALUE(A284),kommuner!B:B,0))</f>
        <v>3026</v>
      </c>
      <c r="C284" s="111" t="s">
        <v>127</v>
      </c>
      <c r="D284" s="111" t="s">
        <v>127</v>
      </c>
      <c r="E284" s="111" t="s">
        <v>126</v>
      </c>
      <c r="F284" s="111" t="s">
        <v>185</v>
      </c>
      <c r="G284" s="111" t="s">
        <v>167</v>
      </c>
      <c r="H284" s="111" t="s">
        <v>185</v>
      </c>
      <c r="I284" s="111" t="s">
        <v>167</v>
      </c>
      <c r="J284" t="str">
        <f t="shared" si="8"/>
        <v>3026SkogMineraljordLauvskogImpediment</v>
      </c>
      <c r="K284" s="111">
        <v>-0.65286816124680003</v>
      </c>
      <c r="L284" s="111">
        <v>0.85306406685236758</v>
      </c>
      <c r="M284" s="111">
        <v>6.3979989500968365E-2</v>
      </c>
      <c r="N284" s="112">
        <f t="shared" si="9"/>
        <v>0.26417589510653594</v>
      </c>
    </row>
    <row r="285" spans="1:14" x14ac:dyDescent="0.25">
      <c r="A285" s="111" t="s">
        <v>601</v>
      </c>
      <c r="B285" s="111">
        <f>INDEX(kommuner!C:C,MATCH(_xlfn.NUMBERVALUE(A285),kommuner!B:B,0))</f>
        <v>3026</v>
      </c>
      <c r="C285" s="111" t="s">
        <v>127</v>
      </c>
      <c r="D285" s="111" t="s">
        <v>127</v>
      </c>
      <c r="E285" s="111" t="s">
        <v>126</v>
      </c>
      <c r="F285" s="111" t="s">
        <v>185</v>
      </c>
      <c r="G285" s="111" t="s">
        <v>190</v>
      </c>
      <c r="H285" s="111" t="s">
        <v>185</v>
      </c>
      <c r="I285" s="111" t="s">
        <v>190</v>
      </c>
      <c r="J285" t="str">
        <f t="shared" si="8"/>
        <v>3026SkogMineraljordLauvskogLav</v>
      </c>
      <c r="K285" s="111">
        <v>-8.9748170935426599E-2</v>
      </c>
      <c r="L285" s="111">
        <v>0.85306406685236758</v>
      </c>
      <c r="M285" s="111">
        <v>6.3979989500968365E-2</v>
      </c>
      <c r="N285" s="112">
        <f t="shared" si="9"/>
        <v>0.82729588541790933</v>
      </c>
    </row>
    <row r="286" spans="1:14" x14ac:dyDescent="0.25">
      <c r="A286" s="111" t="s">
        <v>601</v>
      </c>
      <c r="B286" s="111">
        <f>INDEX(kommuner!C:C,MATCH(_xlfn.NUMBERVALUE(A286),kommuner!B:B,0))</f>
        <v>3026</v>
      </c>
      <c r="C286" s="111" t="s">
        <v>127</v>
      </c>
      <c r="D286" s="111" t="s">
        <v>127</v>
      </c>
      <c r="E286" s="111" t="s">
        <v>126</v>
      </c>
      <c r="F286" s="111" t="s">
        <v>185</v>
      </c>
      <c r="G286" s="111" t="s">
        <v>173</v>
      </c>
      <c r="H286" s="111" t="s">
        <v>185</v>
      </c>
      <c r="I286" s="111" t="s">
        <v>173</v>
      </c>
      <c r="J286" t="str">
        <f t="shared" si="8"/>
        <v>3026SkogMineraljordLauvskogMiddels</v>
      </c>
      <c r="K286" s="111">
        <v>-1.7789409505847176</v>
      </c>
      <c r="L286" s="111">
        <v>0.85306406685236758</v>
      </c>
      <c r="M286" s="111">
        <v>6.3979989500968365E-2</v>
      </c>
      <c r="N286" s="112">
        <f t="shared" si="9"/>
        <v>-0.86189689423138161</v>
      </c>
    </row>
    <row r="287" spans="1:14" x14ac:dyDescent="0.25">
      <c r="A287" s="111" t="s">
        <v>601</v>
      </c>
      <c r="B287" s="111">
        <f>INDEX(kommuner!C:C,MATCH(_xlfn.NUMBERVALUE(A287),kommuner!B:B,0))</f>
        <v>3026</v>
      </c>
      <c r="C287" s="111" t="s">
        <v>127</v>
      </c>
      <c r="D287" s="111" t="s">
        <v>127</v>
      </c>
      <c r="E287" s="111" t="s">
        <v>126</v>
      </c>
      <c r="F287" s="111" t="s">
        <v>185</v>
      </c>
      <c r="G287" s="111" t="s">
        <v>186</v>
      </c>
      <c r="H287" s="111" t="s">
        <v>185</v>
      </c>
      <c r="I287" s="111" t="s">
        <v>186</v>
      </c>
      <c r="J287" t="str">
        <f t="shared" si="8"/>
        <v>3026SkogMineraljordLauvskogSærs høy</v>
      </c>
      <c r="K287" s="111">
        <v>-3.6560473259425113</v>
      </c>
      <c r="L287" s="111">
        <v>0.85306406685236758</v>
      </c>
      <c r="M287" s="111">
        <v>6.3979989500968365E-2</v>
      </c>
      <c r="N287" s="112">
        <f t="shared" si="9"/>
        <v>-2.7390032695891753</v>
      </c>
    </row>
    <row r="288" spans="1:14" x14ac:dyDescent="0.25">
      <c r="A288" s="111" t="s">
        <v>601</v>
      </c>
      <c r="B288" s="111">
        <f>INDEX(kommuner!C:C,MATCH(_xlfn.NUMBERVALUE(A288),kommuner!B:B,0))</f>
        <v>3026</v>
      </c>
      <c r="C288" s="111" t="s">
        <v>127</v>
      </c>
      <c r="D288" s="111" t="s">
        <v>127</v>
      </c>
      <c r="E288" s="111" t="s">
        <v>123</v>
      </c>
      <c r="F288" s="111" t="s">
        <v>172</v>
      </c>
      <c r="G288" s="111" t="s">
        <v>180</v>
      </c>
      <c r="H288" s="111" t="s">
        <v>172</v>
      </c>
      <c r="I288" s="111" t="s">
        <v>180</v>
      </c>
      <c r="J288" t="str">
        <f t="shared" si="8"/>
        <v>3026SkogOrganisk jordBarskogHøy</v>
      </c>
      <c r="K288" s="111">
        <v>-2.5184559031994138</v>
      </c>
      <c r="L288" s="111">
        <v>0.92784825435236762</v>
      </c>
      <c r="M288" s="111">
        <v>0.46518126042825314</v>
      </c>
      <c r="N288" s="112">
        <f t="shared" si="9"/>
        <v>-1.1254263884187932</v>
      </c>
    </row>
    <row r="289" spans="1:14" x14ac:dyDescent="0.25">
      <c r="A289" s="111" t="s">
        <v>601</v>
      </c>
      <c r="B289" s="111">
        <f>INDEX(kommuner!C:C,MATCH(_xlfn.NUMBERVALUE(A289),kommuner!B:B,0))</f>
        <v>3026</v>
      </c>
      <c r="C289" s="111" t="s">
        <v>127</v>
      </c>
      <c r="D289" s="111" t="s">
        <v>127</v>
      </c>
      <c r="E289" s="111" t="s">
        <v>123</v>
      </c>
      <c r="F289" s="111" t="s">
        <v>172</v>
      </c>
      <c r="G289" s="111" t="s">
        <v>167</v>
      </c>
      <c r="H289" s="111" t="s">
        <v>172</v>
      </c>
      <c r="I289" s="111" t="s">
        <v>167</v>
      </c>
      <c r="J289" t="str">
        <f t="shared" si="8"/>
        <v>3026SkogOrganisk jordBarskogImpediment</v>
      </c>
      <c r="K289" s="111">
        <v>-0.13011741963904588</v>
      </c>
      <c r="L289" s="111">
        <v>0.92784825435236762</v>
      </c>
      <c r="M289" s="111">
        <v>0.46510463492953991</v>
      </c>
      <c r="N289" s="112">
        <f t="shared" si="9"/>
        <v>1.2628354696428616</v>
      </c>
    </row>
    <row r="290" spans="1:14" x14ac:dyDescent="0.25">
      <c r="A290" s="111" t="s">
        <v>601</v>
      </c>
      <c r="B290" s="111">
        <f>INDEX(kommuner!C:C,MATCH(_xlfn.NUMBERVALUE(A290),kommuner!B:B,0))</f>
        <v>3026</v>
      </c>
      <c r="C290" s="111" t="s">
        <v>127</v>
      </c>
      <c r="D290" s="111" t="s">
        <v>127</v>
      </c>
      <c r="E290" s="111" t="s">
        <v>123</v>
      </c>
      <c r="F290" s="111" t="s">
        <v>172</v>
      </c>
      <c r="G290" s="111" t="s">
        <v>190</v>
      </c>
      <c r="H290" s="111" t="s">
        <v>172</v>
      </c>
      <c r="I290" s="111" t="s">
        <v>190</v>
      </c>
      <c r="J290" t="str">
        <f t="shared" si="8"/>
        <v>3026SkogOrganisk jordBarskogLav</v>
      </c>
      <c r="K290" s="111">
        <v>-0.50666953101693391</v>
      </c>
      <c r="L290" s="111">
        <v>0.92784825435236762</v>
      </c>
      <c r="M290" s="111">
        <v>0.46510463492953991</v>
      </c>
      <c r="N290" s="112">
        <f t="shared" si="9"/>
        <v>0.88628335826497362</v>
      </c>
    </row>
    <row r="291" spans="1:14" x14ac:dyDescent="0.25">
      <c r="A291" s="111" t="s">
        <v>601</v>
      </c>
      <c r="B291" s="111">
        <f>INDEX(kommuner!C:C,MATCH(_xlfn.NUMBERVALUE(A291),kommuner!B:B,0))</f>
        <v>3026</v>
      </c>
      <c r="C291" s="111" t="s">
        <v>127</v>
      </c>
      <c r="D291" s="111" t="s">
        <v>127</v>
      </c>
      <c r="E291" s="111" t="s">
        <v>123</v>
      </c>
      <c r="F291" s="111" t="s">
        <v>172</v>
      </c>
      <c r="G291" s="111" t="s">
        <v>173</v>
      </c>
      <c r="H291" s="111" t="s">
        <v>172</v>
      </c>
      <c r="I291" s="111" t="s">
        <v>173</v>
      </c>
      <c r="J291" t="str">
        <f t="shared" si="8"/>
        <v>3026SkogOrganisk jordBarskogMiddels</v>
      </c>
      <c r="K291" s="111">
        <v>-1.5571490961494638</v>
      </c>
      <c r="L291" s="111">
        <v>0.92784825435236762</v>
      </c>
      <c r="M291" s="111">
        <v>0.46518126042825314</v>
      </c>
      <c r="N291" s="112">
        <f t="shared" si="9"/>
        <v>-0.16411958136884308</v>
      </c>
    </row>
    <row r="292" spans="1:14" x14ac:dyDescent="0.25">
      <c r="A292" s="111" t="s">
        <v>601</v>
      </c>
      <c r="B292" s="111">
        <f>INDEX(kommuner!C:C,MATCH(_xlfn.NUMBERVALUE(A292),kommuner!B:B,0))</f>
        <v>3026</v>
      </c>
      <c r="C292" s="111" t="s">
        <v>127</v>
      </c>
      <c r="D292" s="111" t="s">
        <v>127</v>
      </c>
      <c r="E292" s="111" t="s">
        <v>123</v>
      </c>
      <c r="F292" s="111" t="s">
        <v>172</v>
      </c>
      <c r="G292" s="111" t="s">
        <v>186</v>
      </c>
      <c r="H292" s="111" t="s">
        <v>172</v>
      </c>
      <c r="I292" s="111" t="s">
        <v>186</v>
      </c>
      <c r="J292" t="str">
        <f t="shared" si="8"/>
        <v>3026SkogOrganisk jordBarskogSærs høy</v>
      </c>
      <c r="K292" s="111">
        <v>2.5548655235722699</v>
      </c>
      <c r="L292" s="111">
        <v>0.92784825435236762</v>
      </c>
      <c r="M292" s="111">
        <v>0.46518126042825314</v>
      </c>
      <c r="N292" s="112">
        <f t="shared" si="9"/>
        <v>3.9478950383528906</v>
      </c>
    </row>
    <row r="293" spans="1:14" x14ac:dyDescent="0.25">
      <c r="A293" s="111" t="s">
        <v>601</v>
      </c>
      <c r="B293" s="111">
        <f>INDEX(kommuner!C:C,MATCH(_xlfn.NUMBERVALUE(A293),kommuner!B:B,0))</f>
        <v>3026</v>
      </c>
      <c r="C293" s="111" t="s">
        <v>127</v>
      </c>
      <c r="D293" s="111" t="s">
        <v>127</v>
      </c>
      <c r="E293" s="111" t="s">
        <v>123</v>
      </c>
      <c r="F293" s="111" t="s">
        <v>179</v>
      </c>
      <c r="G293" s="111" t="s">
        <v>180</v>
      </c>
      <c r="H293" s="111" t="s">
        <v>179</v>
      </c>
      <c r="I293" s="111" t="s">
        <v>180</v>
      </c>
      <c r="J293" t="str">
        <f t="shared" si="8"/>
        <v>3026SkogOrganisk jordBlandingsskogHøy</v>
      </c>
      <c r="K293" s="111">
        <v>-5.5554344456832343</v>
      </c>
      <c r="L293" s="111">
        <v>0.92784825435236762</v>
      </c>
      <c r="M293" s="111">
        <v>0.46510463492953991</v>
      </c>
      <c r="N293" s="112">
        <f t="shared" si="9"/>
        <v>-4.1624815564013264</v>
      </c>
    </row>
    <row r="294" spans="1:14" x14ac:dyDescent="0.25">
      <c r="A294" s="111" t="s">
        <v>601</v>
      </c>
      <c r="B294" s="111">
        <f>INDEX(kommuner!C:C,MATCH(_xlfn.NUMBERVALUE(A294),kommuner!B:B,0))</f>
        <v>3026</v>
      </c>
      <c r="C294" s="111" t="s">
        <v>127</v>
      </c>
      <c r="D294" s="111" t="s">
        <v>127</v>
      </c>
      <c r="E294" s="111" t="s">
        <v>123</v>
      </c>
      <c r="F294" s="111" t="s">
        <v>179</v>
      </c>
      <c r="G294" s="111" t="s">
        <v>167</v>
      </c>
      <c r="H294" s="111" t="s">
        <v>179</v>
      </c>
      <c r="I294" s="111" t="s">
        <v>167</v>
      </c>
      <c r="J294" t="str">
        <f t="shared" si="8"/>
        <v>3026SkogOrganisk jordBlandingsskogImpediment</v>
      </c>
      <c r="K294" s="111">
        <v>-0.28586344175800005</v>
      </c>
      <c r="L294" s="111">
        <v>0.92784825435236762</v>
      </c>
      <c r="M294" s="111">
        <v>0.46510463492953991</v>
      </c>
      <c r="N294" s="112">
        <f t="shared" si="9"/>
        <v>1.1070894475239075</v>
      </c>
    </row>
    <row r="295" spans="1:14" x14ac:dyDescent="0.25">
      <c r="A295" s="111" t="s">
        <v>601</v>
      </c>
      <c r="B295" s="111">
        <f>INDEX(kommuner!C:C,MATCH(_xlfn.NUMBERVALUE(A295),kommuner!B:B,0))</f>
        <v>3026</v>
      </c>
      <c r="C295" s="111" t="s">
        <v>127</v>
      </c>
      <c r="D295" s="111" t="s">
        <v>127</v>
      </c>
      <c r="E295" s="111" t="s">
        <v>123</v>
      </c>
      <c r="F295" s="111" t="s">
        <v>179</v>
      </c>
      <c r="G295" s="111" t="s">
        <v>190</v>
      </c>
      <c r="H295" s="111" t="s">
        <v>179</v>
      </c>
      <c r="I295" s="111" t="s">
        <v>190</v>
      </c>
      <c r="J295" t="str">
        <f t="shared" si="8"/>
        <v>3026SkogOrganisk jordBlandingsskogLav</v>
      </c>
      <c r="K295" s="111">
        <v>-1.2347339377887629</v>
      </c>
      <c r="L295" s="111">
        <v>0.92784825435236762</v>
      </c>
      <c r="M295" s="111">
        <v>0.46510463492953991</v>
      </c>
      <c r="N295" s="112">
        <f t="shared" si="9"/>
        <v>0.15821895149314458</v>
      </c>
    </row>
    <row r="296" spans="1:14" x14ac:dyDescent="0.25">
      <c r="A296" s="111" t="s">
        <v>601</v>
      </c>
      <c r="B296" s="111">
        <f>INDEX(kommuner!C:C,MATCH(_xlfn.NUMBERVALUE(A296),kommuner!B:B,0))</f>
        <v>3026</v>
      </c>
      <c r="C296" s="111" t="s">
        <v>127</v>
      </c>
      <c r="D296" s="111" t="s">
        <v>127</v>
      </c>
      <c r="E296" s="111" t="s">
        <v>123</v>
      </c>
      <c r="F296" s="111" t="s">
        <v>179</v>
      </c>
      <c r="G296" s="111" t="s">
        <v>173</v>
      </c>
      <c r="H296" s="111" t="s">
        <v>179</v>
      </c>
      <c r="I296" s="111" t="s">
        <v>173</v>
      </c>
      <c r="J296" t="str">
        <f t="shared" si="8"/>
        <v>3026SkogOrganisk jordBlandingsskogMiddels</v>
      </c>
      <c r="K296" s="111">
        <v>-2.4239591752717748</v>
      </c>
      <c r="L296" s="111">
        <v>0.92784825435236762</v>
      </c>
      <c r="M296" s="111">
        <v>0.46510463492953991</v>
      </c>
      <c r="N296" s="112">
        <f t="shared" si="9"/>
        <v>-1.0310062859898674</v>
      </c>
    </row>
    <row r="297" spans="1:14" x14ac:dyDescent="0.25">
      <c r="A297" s="111" t="s">
        <v>601</v>
      </c>
      <c r="B297" s="111">
        <f>INDEX(kommuner!C:C,MATCH(_xlfn.NUMBERVALUE(A297),kommuner!B:B,0))</f>
        <v>3026</v>
      </c>
      <c r="C297" s="111" t="s">
        <v>127</v>
      </c>
      <c r="D297" s="111" t="s">
        <v>127</v>
      </c>
      <c r="E297" s="111" t="s">
        <v>123</v>
      </c>
      <c r="F297" s="111" t="s">
        <v>179</v>
      </c>
      <c r="G297" s="111" t="s">
        <v>186</v>
      </c>
      <c r="H297" s="111" t="s">
        <v>179</v>
      </c>
      <c r="I297" s="111" t="s">
        <v>186</v>
      </c>
      <c r="J297" t="str">
        <f t="shared" si="8"/>
        <v>3026SkogOrganisk jordBlandingsskogSærs høy</v>
      </c>
      <c r="K297" s="111">
        <v>-1.5726115302258048</v>
      </c>
      <c r="L297" s="111">
        <v>0.92784825435236762</v>
      </c>
      <c r="M297" s="111">
        <v>0.46510463492953991</v>
      </c>
      <c r="N297" s="112">
        <f t="shared" si="9"/>
        <v>-0.17965864094389727</v>
      </c>
    </row>
    <row r="298" spans="1:14" x14ac:dyDescent="0.25">
      <c r="A298" s="111" t="s">
        <v>601</v>
      </c>
      <c r="B298" s="111">
        <f>INDEX(kommuner!C:C,MATCH(_xlfn.NUMBERVALUE(A298),kommuner!B:B,0))</f>
        <v>3026</v>
      </c>
      <c r="C298" s="111" t="s">
        <v>127</v>
      </c>
      <c r="D298" s="111" t="s">
        <v>127</v>
      </c>
      <c r="E298" s="111" t="s">
        <v>123</v>
      </c>
      <c r="F298" s="111" t="s">
        <v>185</v>
      </c>
      <c r="G298" s="111" t="s">
        <v>180</v>
      </c>
      <c r="H298" s="111" t="s">
        <v>185</v>
      </c>
      <c r="I298" s="111" t="s">
        <v>180</v>
      </c>
      <c r="J298" t="str">
        <f t="shared" si="8"/>
        <v>3026SkogOrganisk jordLauvskogHøy</v>
      </c>
      <c r="K298" s="111">
        <v>-1.9913688882377358</v>
      </c>
      <c r="L298" s="111">
        <v>0.92784825435236762</v>
      </c>
      <c r="M298" s="111">
        <v>0.46510463492953991</v>
      </c>
      <c r="N298" s="112">
        <f t="shared" si="9"/>
        <v>-0.59841599895582831</v>
      </c>
    </row>
    <row r="299" spans="1:14" x14ac:dyDescent="0.25">
      <c r="A299" s="111" t="s">
        <v>601</v>
      </c>
      <c r="B299" s="111">
        <f>INDEX(kommuner!C:C,MATCH(_xlfn.NUMBERVALUE(A299),kommuner!B:B,0))</f>
        <v>3026</v>
      </c>
      <c r="C299" s="111" t="s">
        <v>127</v>
      </c>
      <c r="D299" s="111" t="s">
        <v>127</v>
      </c>
      <c r="E299" s="111" t="s">
        <v>123</v>
      </c>
      <c r="F299" s="111" t="s">
        <v>185</v>
      </c>
      <c r="G299" s="111" t="s">
        <v>167</v>
      </c>
      <c r="H299" s="111" t="s">
        <v>185</v>
      </c>
      <c r="I299" s="111" t="s">
        <v>167</v>
      </c>
      <c r="J299" t="str">
        <f t="shared" si="8"/>
        <v>3026SkogOrganisk jordLauvskogImpediment</v>
      </c>
      <c r="K299" s="111">
        <v>0.35000626494250675</v>
      </c>
      <c r="L299" s="111">
        <v>0.92784825435236762</v>
      </c>
      <c r="M299" s="111">
        <v>0.46510463492953991</v>
      </c>
      <c r="N299" s="112">
        <f t="shared" si="9"/>
        <v>1.7429591542244141</v>
      </c>
    </row>
    <row r="300" spans="1:14" x14ac:dyDescent="0.25">
      <c r="A300" s="111" t="s">
        <v>601</v>
      </c>
      <c r="B300" s="111">
        <f>INDEX(kommuner!C:C,MATCH(_xlfn.NUMBERVALUE(A300),kommuner!B:B,0))</f>
        <v>3026</v>
      </c>
      <c r="C300" s="111" t="s">
        <v>127</v>
      </c>
      <c r="D300" s="111" t="s">
        <v>127</v>
      </c>
      <c r="E300" s="111" t="s">
        <v>123</v>
      </c>
      <c r="F300" s="111" t="s">
        <v>185</v>
      </c>
      <c r="G300" s="111" t="s">
        <v>190</v>
      </c>
      <c r="H300" s="111" t="s">
        <v>185</v>
      </c>
      <c r="I300" s="111" t="s">
        <v>190</v>
      </c>
      <c r="J300" t="str">
        <f t="shared" si="8"/>
        <v>3026SkogOrganisk jordLauvskogLav</v>
      </c>
      <c r="K300" s="111">
        <v>1.1144075558526714</v>
      </c>
      <c r="L300" s="111">
        <v>0.92784825435236762</v>
      </c>
      <c r="M300" s="111">
        <v>0.46510463492953991</v>
      </c>
      <c r="N300" s="112">
        <f t="shared" si="9"/>
        <v>2.5073604451345788</v>
      </c>
    </row>
    <row r="301" spans="1:14" x14ac:dyDescent="0.25">
      <c r="A301" s="111" t="s">
        <v>601</v>
      </c>
      <c r="B301" s="111">
        <f>INDEX(kommuner!C:C,MATCH(_xlfn.NUMBERVALUE(A301),kommuner!B:B,0))</f>
        <v>3026</v>
      </c>
      <c r="C301" s="111" t="s">
        <v>127</v>
      </c>
      <c r="D301" s="111" t="s">
        <v>127</v>
      </c>
      <c r="E301" s="111" t="s">
        <v>123</v>
      </c>
      <c r="F301" s="111" t="s">
        <v>185</v>
      </c>
      <c r="G301" s="111" t="s">
        <v>173</v>
      </c>
      <c r="H301" s="111" t="s">
        <v>185</v>
      </c>
      <c r="I301" s="111" t="s">
        <v>173</v>
      </c>
      <c r="J301" t="str">
        <f t="shared" si="8"/>
        <v>3026SkogOrganisk jordLauvskogMiddels</v>
      </c>
      <c r="K301" s="111">
        <v>-0.62664468270982987</v>
      </c>
      <c r="L301" s="111">
        <v>0.92784825435236762</v>
      </c>
      <c r="M301" s="111">
        <v>0.46510463492953991</v>
      </c>
      <c r="N301" s="112">
        <f t="shared" si="9"/>
        <v>0.76630820657207765</v>
      </c>
    </row>
    <row r="302" spans="1:14" x14ac:dyDescent="0.25">
      <c r="A302" s="111" t="s">
        <v>601</v>
      </c>
      <c r="B302" s="111">
        <f>INDEX(kommuner!C:C,MATCH(_xlfn.NUMBERVALUE(A302),kommuner!B:B,0))</f>
        <v>3026</v>
      </c>
      <c r="C302" s="111" t="s">
        <v>127</v>
      </c>
      <c r="D302" s="111" t="s">
        <v>127</v>
      </c>
      <c r="E302" s="111" t="s">
        <v>123</v>
      </c>
      <c r="F302" s="111" t="s">
        <v>185</v>
      </c>
      <c r="G302" s="111" t="s">
        <v>186</v>
      </c>
      <c r="H302" s="111" t="s">
        <v>185</v>
      </c>
      <c r="I302" s="111" t="s">
        <v>186</v>
      </c>
      <c r="J302" t="str">
        <f t="shared" si="8"/>
        <v>3026SkogOrganisk jordLauvskogSærs høy</v>
      </c>
      <c r="K302" s="111">
        <v>-1.8997279926091779</v>
      </c>
      <c r="L302" s="111">
        <v>0.92784825435236762</v>
      </c>
      <c r="M302" s="111">
        <v>0.46510463492953991</v>
      </c>
      <c r="N302" s="112">
        <f t="shared" si="9"/>
        <v>-0.50677510332727038</v>
      </c>
    </row>
    <row r="303" spans="1:14" x14ac:dyDescent="0.25">
      <c r="A303" s="111" t="s">
        <v>601</v>
      </c>
      <c r="B303" s="111">
        <f>INDEX(kommuner!C:C,MATCH(_xlfn.NUMBERVALUE(A303),kommuner!B:B,0))</f>
        <v>3026</v>
      </c>
      <c r="C303" s="111" t="s">
        <v>83</v>
      </c>
      <c r="D303" s="111" t="s">
        <v>83</v>
      </c>
      <c r="E303" s="111" t="s">
        <v>126</v>
      </c>
      <c r="F303" s="111" t="s">
        <v>139</v>
      </c>
      <c r="G303" s="111" t="s">
        <v>139</v>
      </c>
      <c r="H303" s="111" t="s">
        <v>139</v>
      </c>
      <c r="I303" s="111" t="s">
        <v>139</v>
      </c>
      <c r="J303" t="str">
        <f t="shared" si="8"/>
        <v>3026Utbygd arealMineraljord</v>
      </c>
      <c r="K303" s="111">
        <v>1.3171254023576049</v>
      </c>
      <c r="L303" s="111">
        <v>0</v>
      </c>
      <c r="M303" s="111">
        <v>1.303047089454229E-2</v>
      </c>
      <c r="N303" s="112">
        <f t="shared" si="9"/>
        <v>1.3301558732521472</v>
      </c>
    </row>
    <row r="304" spans="1:14" x14ac:dyDescent="0.25">
      <c r="A304" s="111" t="s">
        <v>601</v>
      </c>
      <c r="B304" s="111">
        <f>INDEX(kommuner!C:C,MATCH(_xlfn.NUMBERVALUE(A304),kommuner!B:B,0))</f>
        <v>3026</v>
      </c>
      <c r="C304" s="111" t="s">
        <v>83</v>
      </c>
      <c r="D304" s="111" t="s">
        <v>83</v>
      </c>
      <c r="E304" s="111" t="s">
        <v>123</v>
      </c>
      <c r="F304" s="111" t="s">
        <v>139</v>
      </c>
      <c r="G304" s="111" t="s">
        <v>139</v>
      </c>
      <c r="H304" s="111" t="s">
        <v>139</v>
      </c>
      <c r="I304" s="111" t="s">
        <v>139</v>
      </c>
      <c r="J304" t="str">
        <f t="shared" si="8"/>
        <v>3026Utbygd arealOrganisk jord</v>
      </c>
      <c r="K304" s="111">
        <v>29.011421395201612</v>
      </c>
      <c r="L304" s="111">
        <v>0</v>
      </c>
      <c r="M304" s="111">
        <v>1.303047089454229E-2</v>
      </c>
      <c r="N304" s="112">
        <f t="shared" si="9"/>
        <v>29.024451866096154</v>
      </c>
    </row>
    <row r="305" spans="1:14" x14ac:dyDescent="0.25">
      <c r="A305" s="111" t="s">
        <v>601</v>
      </c>
      <c r="B305" s="111">
        <f>INDEX(kommuner!C:C,MATCH(_xlfn.NUMBERVALUE(A305),kommuner!B:B,0))</f>
        <v>3026</v>
      </c>
      <c r="C305" s="111" t="s">
        <v>181</v>
      </c>
      <c r="D305" s="111" t="s">
        <v>181</v>
      </c>
      <c r="E305" s="111" t="s">
        <v>123</v>
      </c>
      <c r="F305" s="111" t="s">
        <v>139</v>
      </c>
      <c r="G305" s="111" t="s">
        <v>139</v>
      </c>
      <c r="H305" s="111" t="s">
        <v>139</v>
      </c>
      <c r="I305" s="111" t="s">
        <v>139</v>
      </c>
      <c r="J305" t="str">
        <f t="shared" si="8"/>
        <v>3026Vann og myrOrganisk jord</v>
      </c>
      <c r="K305" s="111">
        <v>-0.20040009744654491</v>
      </c>
      <c r="L305" s="111">
        <v>0</v>
      </c>
      <c r="M305" s="111">
        <v>0</v>
      </c>
      <c r="N305" s="112">
        <f t="shared" si="9"/>
        <v>-0.20040009744654491</v>
      </c>
    </row>
    <row r="306" spans="1:14" x14ac:dyDescent="0.25">
      <c r="A306" s="111" t="s">
        <v>602</v>
      </c>
      <c r="B306" s="111">
        <f>INDEX(kommuner!C:C,MATCH(_xlfn.NUMBERVALUE(A306),kommuner!B:B,0))</f>
        <v>3014</v>
      </c>
      <c r="C306" s="111" t="s">
        <v>82</v>
      </c>
      <c r="D306" s="111" t="s">
        <v>82</v>
      </c>
      <c r="E306" s="111" t="s">
        <v>126</v>
      </c>
      <c r="F306" s="111" t="s">
        <v>139</v>
      </c>
      <c r="G306" s="111" t="s">
        <v>139</v>
      </c>
      <c r="H306" s="111" t="s">
        <v>139</v>
      </c>
      <c r="I306" s="111" t="s">
        <v>139</v>
      </c>
      <c r="J306" t="str">
        <f t="shared" si="8"/>
        <v>3014Annen utmarkMineraljord</v>
      </c>
      <c r="K306" s="111">
        <v>-7.4178314529761202E-2</v>
      </c>
      <c r="L306" s="111">
        <v>0</v>
      </c>
      <c r="M306" s="111">
        <v>0</v>
      </c>
      <c r="N306" s="112">
        <f t="shared" si="9"/>
        <v>-7.4178314529761202E-2</v>
      </c>
    </row>
    <row r="307" spans="1:14" x14ac:dyDescent="0.25">
      <c r="A307" s="111" t="s">
        <v>602</v>
      </c>
      <c r="B307" s="111">
        <f>INDEX(kommuner!C:C,MATCH(_xlfn.NUMBERVALUE(A307),kommuner!B:B,0))</f>
        <v>3014</v>
      </c>
      <c r="C307" s="111" t="s">
        <v>121</v>
      </c>
      <c r="D307" s="111" t="s">
        <v>121</v>
      </c>
      <c r="E307" s="111" t="s">
        <v>126</v>
      </c>
      <c r="F307" s="111" t="s">
        <v>139</v>
      </c>
      <c r="G307" s="111" t="s">
        <v>139</v>
      </c>
      <c r="H307" s="111" t="s">
        <v>139</v>
      </c>
      <c r="I307" s="111" t="s">
        <v>139</v>
      </c>
      <c r="J307" t="str">
        <f t="shared" si="8"/>
        <v>3014BeiteMineraljord</v>
      </c>
      <c r="K307" s="111">
        <v>-0.96338340838695502</v>
      </c>
      <c r="L307" s="111">
        <v>0</v>
      </c>
      <c r="M307" s="111">
        <v>1.2448711246839999E-7</v>
      </c>
      <c r="N307" s="112">
        <f t="shared" si="9"/>
        <v>-0.96338328389984251</v>
      </c>
    </row>
    <row r="308" spans="1:14" x14ac:dyDescent="0.25">
      <c r="A308" s="111" t="s">
        <v>602</v>
      </c>
      <c r="B308" s="111">
        <f>INDEX(kommuner!C:C,MATCH(_xlfn.NUMBERVALUE(A308),kommuner!B:B,0))</f>
        <v>3014</v>
      </c>
      <c r="C308" s="111" t="s">
        <v>121</v>
      </c>
      <c r="D308" s="111" t="s">
        <v>121</v>
      </c>
      <c r="E308" s="111" t="s">
        <v>123</v>
      </c>
      <c r="F308" s="111" t="s">
        <v>139</v>
      </c>
      <c r="G308" s="111" t="s">
        <v>139</v>
      </c>
      <c r="H308" s="111" t="s">
        <v>139</v>
      </c>
      <c r="I308" s="111" t="s">
        <v>139</v>
      </c>
      <c r="J308" t="str">
        <f t="shared" si="8"/>
        <v>3014BeiteOrganisk jord</v>
      </c>
      <c r="K308" s="111">
        <v>12.077525935985037</v>
      </c>
      <c r="L308" s="111">
        <v>1.6412500000000001</v>
      </c>
      <c r="M308" s="111">
        <v>0</v>
      </c>
      <c r="N308" s="112">
        <f t="shared" si="9"/>
        <v>13.718775935985036</v>
      </c>
    </row>
    <row r="309" spans="1:14" x14ac:dyDescent="0.25">
      <c r="A309" s="111" t="s">
        <v>602</v>
      </c>
      <c r="B309" s="111">
        <f>INDEX(kommuner!C:C,MATCH(_xlfn.NUMBERVALUE(A309),kommuner!B:B,0))</f>
        <v>3014</v>
      </c>
      <c r="C309" s="111" t="s">
        <v>84</v>
      </c>
      <c r="D309" s="111" t="s">
        <v>84</v>
      </c>
      <c r="E309" s="111" t="s">
        <v>126</v>
      </c>
      <c r="F309" s="111" t="s">
        <v>139</v>
      </c>
      <c r="G309" s="111" t="s">
        <v>139</v>
      </c>
      <c r="H309" s="111" t="s">
        <v>139</v>
      </c>
      <c r="I309" s="111" t="s">
        <v>139</v>
      </c>
      <c r="J309" t="str">
        <f t="shared" si="8"/>
        <v>3014Dyrket markMineraljord</v>
      </c>
      <c r="K309" s="111">
        <v>-0.27932722351993444</v>
      </c>
      <c r="L309" s="111">
        <v>0</v>
      </c>
      <c r="M309" s="111">
        <v>0</v>
      </c>
      <c r="N309" s="112">
        <f t="shared" si="9"/>
        <v>-0.27932722351993444</v>
      </c>
    </row>
    <row r="310" spans="1:14" x14ac:dyDescent="0.25">
      <c r="A310" s="111" t="s">
        <v>602</v>
      </c>
      <c r="B310" s="111">
        <f>INDEX(kommuner!C:C,MATCH(_xlfn.NUMBERVALUE(A310),kommuner!B:B,0))</f>
        <v>3014</v>
      </c>
      <c r="C310" s="111" t="s">
        <v>84</v>
      </c>
      <c r="D310" s="111" t="s">
        <v>84</v>
      </c>
      <c r="E310" s="111" t="s">
        <v>123</v>
      </c>
      <c r="F310" s="111" t="s">
        <v>139</v>
      </c>
      <c r="G310" s="111" t="s">
        <v>139</v>
      </c>
      <c r="H310" s="111" t="s">
        <v>139</v>
      </c>
      <c r="I310" s="111" t="s">
        <v>139</v>
      </c>
      <c r="J310" t="str">
        <f t="shared" si="8"/>
        <v>3014Dyrket markOrganisk jord</v>
      </c>
      <c r="K310" s="111">
        <v>28.726149366675592</v>
      </c>
      <c r="L310" s="111">
        <v>1.45625</v>
      </c>
      <c r="M310" s="111">
        <v>0</v>
      </c>
      <c r="N310" s="112">
        <f t="shared" si="9"/>
        <v>30.182399366675593</v>
      </c>
    </row>
    <row r="311" spans="1:14" x14ac:dyDescent="0.25">
      <c r="A311" s="111" t="s">
        <v>602</v>
      </c>
      <c r="B311" s="111">
        <f>INDEX(kommuner!C:C,MATCH(_xlfn.NUMBERVALUE(A311),kommuner!B:B,0))</f>
        <v>3014</v>
      </c>
      <c r="C311" s="111" t="s">
        <v>127</v>
      </c>
      <c r="D311" s="111" t="s">
        <v>127</v>
      </c>
      <c r="E311" s="111" t="s">
        <v>126</v>
      </c>
      <c r="F311" s="111" t="s">
        <v>172</v>
      </c>
      <c r="G311" s="111" t="s">
        <v>180</v>
      </c>
      <c r="H311" s="111" t="s">
        <v>172</v>
      </c>
      <c r="I311" s="111" t="s">
        <v>180</v>
      </c>
      <c r="J311" t="str">
        <f t="shared" si="8"/>
        <v>3014SkogMineraljordBarskogHøy</v>
      </c>
      <c r="K311" s="111">
        <v>-4.6162156760364166</v>
      </c>
      <c r="L311" s="111">
        <v>0.85306406685236758</v>
      </c>
      <c r="M311" s="111">
        <v>6.4056614999681585E-2</v>
      </c>
      <c r="N311" s="112">
        <f t="shared" si="9"/>
        <v>-3.6990949941843674</v>
      </c>
    </row>
    <row r="312" spans="1:14" x14ac:dyDescent="0.25">
      <c r="A312" s="111" t="s">
        <v>602</v>
      </c>
      <c r="B312" s="111">
        <f>INDEX(kommuner!C:C,MATCH(_xlfn.NUMBERVALUE(A312),kommuner!B:B,0))</f>
        <v>3014</v>
      </c>
      <c r="C312" s="111" t="s">
        <v>127</v>
      </c>
      <c r="D312" s="111" t="s">
        <v>127</v>
      </c>
      <c r="E312" s="111" t="s">
        <v>126</v>
      </c>
      <c r="F312" s="111" t="s">
        <v>172</v>
      </c>
      <c r="G312" s="111" t="s">
        <v>167</v>
      </c>
      <c r="H312" s="111" t="s">
        <v>172</v>
      </c>
      <c r="I312" s="111" t="s">
        <v>167</v>
      </c>
      <c r="J312" t="str">
        <f t="shared" si="8"/>
        <v>3014SkogMineraljordBarskogImpediment</v>
      </c>
      <c r="K312" s="111">
        <v>-1.3727794028153204</v>
      </c>
      <c r="L312" s="111">
        <v>0.85306406685236758</v>
      </c>
      <c r="M312" s="111">
        <v>6.3979989500968365E-2</v>
      </c>
      <c r="N312" s="112">
        <f t="shared" si="9"/>
        <v>-0.45573534646198444</v>
      </c>
    </row>
    <row r="313" spans="1:14" x14ac:dyDescent="0.25">
      <c r="A313" s="111" t="s">
        <v>602</v>
      </c>
      <c r="B313" s="111">
        <f>INDEX(kommuner!C:C,MATCH(_xlfn.NUMBERVALUE(A313),kommuner!B:B,0))</f>
        <v>3014</v>
      </c>
      <c r="C313" s="111" t="s">
        <v>127</v>
      </c>
      <c r="D313" s="111" t="s">
        <v>127</v>
      </c>
      <c r="E313" s="111" t="s">
        <v>126</v>
      </c>
      <c r="F313" s="111" t="s">
        <v>172</v>
      </c>
      <c r="G313" s="111" t="s">
        <v>190</v>
      </c>
      <c r="H313" s="111" t="s">
        <v>172</v>
      </c>
      <c r="I313" s="111" t="s">
        <v>190</v>
      </c>
      <c r="J313" t="str">
        <f t="shared" si="8"/>
        <v>3014SkogMineraljordBarskogLav</v>
      </c>
      <c r="K313" s="111">
        <v>-4.2147477563561999</v>
      </c>
      <c r="L313" s="111">
        <v>0.85306406685236758</v>
      </c>
      <c r="M313" s="111">
        <v>6.3979989500968365E-2</v>
      </c>
      <c r="N313" s="112">
        <f t="shared" si="9"/>
        <v>-3.2977037000028639</v>
      </c>
    </row>
    <row r="314" spans="1:14" x14ac:dyDescent="0.25">
      <c r="A314" s="111" t="s">
        <v>602</v>
      </c>
      <c r="B314" s="111">
        <f>INDEX(kommuner!C:C,MATCH(_xlfn.NUMBERVALUE(A314),kommuner!B:B,0))</f>
        <v>3014</v>
      </c>
      <c r="C314" s="111" t="s">
        <v>127</v>
      </c>
      <c r="D314" s="111" t="s">
        <v>127</v>
      </c>
      <c r="E314" s="111" t="s">
        <v>126</v>
      </c>
      <c r="F314" s="111" t="s">
        <v>172</v>
      </c>
      <c r="G314" s="111" t="s">
        <v>173</v>
      </c>
      <c r="H314" s="111" t="s">
        <v>172</v>
      </c>
      <c r="I314" s="111" t="s">
        <v>173</v>
      </c>
      <c r="J314" t="str">
        <f t="shared" si="8"/>
        <v>3014SkogMineraljordBarskogMiddels</v>
      </c>
      <c r="K314" s="111">
        <v>-4.0260508329268543</v>
      </c>
      <c r="L314" s="111">
        <v>0.85306406685236758</v>
      </c>
      <c r="M314" s="111">
        <v>6.4056614999681585E-2</v>
      </c>
      <c r="N314" s="112">
        <f t="shared" si="9"/>
        <v>-3.1089301510748051</v>
      </c>
    </row>
    <row r="315" spans="1:14" x14ac:dyDescent="0.25">
      <c r="A315" s="111" t="s">
        <v>602</v>
      </c>
      <c r="B315" s="111">
        <f>INDEX(kommuner!C:C,MATCH(_xlfn.NUMBERVALUE(A315),kommuner!B:B,0))</f>
        <v>3014</v>
      </c>
      <c r="C315" s="111" t="s">
        <v>127</v>
      </c>
      <c r="D315" s="111" t="s">
        <v>127</v>
      </c>
      <c r="E315" s="111" t="s">
        <v>126</v>
      </c>
      <c r="F315" s="111" t="s">
        <v>172</v>
      </c>
      <c r="G315" s="111" t="s">
        <v>186</v>
      </c>
      <c r="H315" s="111" t="s">
        <v>172</v>
      </c>
      <c r="I315" s="111" t="s">
        <v>186</v>
      </c>
      <c r="J315" t="str">
        <f t="shared" si="8"/>
        <v>3014SkogMineraljordBarskogSærs høy</v>
      </c>
      <c r="K315" s="111">
        <v>0.12072674540874306</v>
      </c>
      <c r="L315" s="111">
        <v>0.85306406685236758</v>
      </c>
      <c r="M315" s="111">
        <v>6.4056614999681585E-2</v>
      </c>
      <c r="N315" s="112">
        <f t="shared" si="9"/>
        <v>1.0378474272607923</v>
      </c>
    </row>
    <row r="316" spans="1:14" x14ac:dyDescent="0.25">
      <c r="A316" s="111" t="s">
        <v>602</v>
      </c>
      <c r="B316" s="111">
        <f>INDEX(kommuner!C:C,MATCH(_xlfn.NUMBERVALUE(A316),kommuner!B:B,0))</f>
        <v>3014</v>
      </c>
      <c r="C316" s="111" t="s">
        <v>127</v>
      </c>
      <c r="D316" s="111" t="s">
        <v>127</v>
      </c>
      <c r="E316" s="111" t="s">
        <v>126</v>
      </c>
      <c r="F316" s="111" t="s">
        <v>179</v>
      </c>
      <c r="G316" s="111" t="s">
        <v>180</v>
      </c>
      <c r="H316" s="111" t="s">
        <v>179</v>
      </c>
      <c r="I316" s="111" t="s">
        <v>180</v>
      </c>
      <c r="J316" t="str">
        <f t="shared" si="8"/>
        <v>3014SkogMineraljordBlandingsskogHøy</v>
      </c>
      <c r="K316" s="111">
        <v>-7.1939050909469406</v>
      </c>
      <c r="L316" s="111">
        <v>0.85306406685236758</v>
      </c>
      <c r="M316" s="111">
        <v>6.3979989500968365E-2</v>
      </c>
      <c r="N316" s="112">
        <f t="shared" si="9"/>
        <v>-6.2768610345936047</v>
      </c>
    </row>
    <row r="317" spans="1:14" x14ac:dyDescent="0.25">
      <c r="A317" s="111" t="s">
        <v>602</v>
      </c>
      <c r="B317" s="111">
        <f>INDEX(kommuner!C:C,MATCH(_xlfn.NUMBERVALUE(A317),kommuner!B:B,0))</f>
        <v>3014</v>
      </c>
      <c r="C317" s="111" t="s">
        <v>127</v>
      </c>
      <c r="D317" s="111" t="s">
        <v>127</v>
      </c>
      <c r="E317" s="111" t="s">
        <v>126</v>
      </c>
      <c r="F317" s="111" t="s">
        <v>179</v>
      </c>
      <c r="G317" s="111" t="s">
        <v>167</v>
      </c>
      <c r="H317" s="111" t="s">
        <v>179</v>
      </c>
      <c r="I317" s="111" t="s">
        <v>167</v>
      </c>
      <c r="J317" t="str">
        <f t="shared" si="8"/>
        <v>3014SkogMineraljordBlandingsskogImpediment</v>
      </c>
      <c r="K317" s="111">
        <v>-1.6598037998579707</v>
      </c>
      <c r="L317" s="111">
        <v>0.85306406685236758</v>
      </c>
      <c r="M317" s="111">
        <v>6.3979989500968365E-2</v>
      </c>
      <c r="N317" s="112">
        <f t="shared" si="9"/>
        <v>-0.7427597435046347</v>
      </c>
    </row>
    <row r="318" spans="1:14" x14ac:dyDescent="0.25">
      <c r="A318" s="111" t="s">
        <v>602</v>
      </c>
      <c r="B318" s="111">
        <f>INDEX(kommuner!C:C,MATCH(_xlfn.NUMBERVALUE(A318),kommuner!B:B,0))</f>
        <v>3014</v>
      </c>
      <c r="C318" s="111" t="s">
        <v>127</v>
      </c>
      <c r="D318" s="111" t="s">
        <v>127</v>
      </c>
      <c r="E318" s="111" t="s">
        <v>126</v>
      </c>
      <c r="F318" s="111" t="s">
        <v>179</v>
      </c>
      <c r="G318" s="111" t="s">
        <v>190</v>
      </c>
      <c r="H318" s="111" t="s">
        <v>179</v>
      </c>
      <c r="I318" s="111" t="s">
        <v>190</v>
      </c>
      <c r="J318" t="str">
        <f t="shared" si="8"/>
        <v>3014SkogMineraljordBlandingsskogLav</v>
      </c>
      <c r="K318" s="111">
        <v>-2.5588434197694254</v>
      </c>
      <c r="L318" s="111">
        <v>0.85306406685236758</v>
      </c>
      <c r="M318" s="111">
        <v>6.3979989500968365E-2</v>
      </c>
      <c r="N318" s="112">
        <f t="shared" si="9"/>
        <v>-1.6417993634160897</v>
      </c>
    </row>
    <row r="319" spans="1:14" x14ac:dyDescent="0.25">
      <c r="A319" s="111" t="s">
        <v>602</v>
      </c>
      <c r="B319" s="111">
        <f>INDEX(kommuner!C:C,MATCH(_xlfn.NUMBERVALUE(A319),kommuner!B:B,0))</f>
        <v>3014</v>
      </c>
      <c r="C319" s="111" t="s">
        <v>127</v>
      </c>
      <c r="D319" s="111" t="s">
        <v>127</v>
      </c>
      <c r="E319" s="111" t="s">
        <v>126</v>
      </c>
      <c r="F319" s="111" t="s">
        <v>179</v>
      </c>
      <c r="G319" s="111" t="s">
        <v>173</v>
      </c>
      <c r="H319" s="111" t="s">
        <v>179</v>
      </c>
      <c r="I319" s="111" t="s">
        <v>173</v>
      </c>
      <c r="J319" t="str">
        <f t="shared" si="8"/>
        <v>3014SkogMineraljordBlandingsskogMiddels</v>
      </c>
      <c r="K319" s="111">
        <v>-3.8687729546762566</v>
      </c>
      <c r="L319" s="111">
        <v>0.85306406685236758</v>
      </c>
      <c r="M319" s="111">
        <v>6.3979989500968365E-2</v>
      </c>
      <c r="N319" s="112">
        <f t="shared" si="9"/>
        <v>-2.9517288983229206</v>
      </c>
    </row>
    <row r="320" spans="1:14" x14ac:dyDescent="0.25">
      <c r="A320" s="111" t="s">
        <v>602</v>
      </c>
      <c r="B320" s="111">
        <f>INDEX(kommuner!C:C,MATCH(_xlfn.NUMBERVALUE(A320),kommuner!B:B,0))</f>
        <v>3014</v>
      </c>
      <c r="C320" s="111" t="s">
        <v>127</v>
      </c>
      <c r="D320" s="111" t="s">
        <v>127</v>
      </c>
      <c r="E320" s="111" t="s">
        <v>126</v>
      </c>
      <c r="F320" s="111" t="s">
        <v>179</v>
      </c>
      <c r="G320" s="111" t="s">
        <v>186</v>
      </c>
      <c r="H320" s="111" t="s">
        <v>179</v>
      </c>
      <c r="I320" s="111" t="s">
        <v>186</v>
      </c>
      <c r="J320" t="str">
        <f t="shared" si="8"/>
        <v>3014SkogMineraljordBlandingsskogSærs høy</v>
      </c>
      <c r="K320" s="111">
        <v>-2.9395925245326562</v>
      </c>
      <c r="L320" s="111">
        <v>0.85306406685236758</v>
      </c>
      <c r="M320" s="111">
        <v>6.3979989500968365E-2</v>
      </c>
      <c r="N320" s="112">
        <f t="shared" si="9"/>
        <v>-2.0225484681793202</v>
      </c>
    </row>
    <row r="321" spans="1:14" x14ac:dyDescent="0.25">
      <c r="A321" s="111" t="s">
        <v>602</v>
      </c>
      <c r="B321" s="111">
        <f>INDEX(kommuner!C:C,MATCH(_xlfn.NUMBERVALUE(A321),kommuner!B:B,0))</f>
        <v>3014</v>
      </c>
      <c r="C321" s="111" t="s">
        <v>127</v>
      </c>
      <c r="D321" s="111" t="s">
        <v>127</v>
      </c>
      <c r="E321" s="111" t="s">
        <v>126</v>
      </c>
      <c r="F321" s="111" t="s">
        <v>185</v>
      </c>
      <c r="G321" s="111" t="s">
        <v>180</v>
      </c>
      <c r="H321" s="111" t="s">
        <v>185</v>
      </c>
      <c r="I321" s="111" t="s">
        <v>180</v>
      </c>
      <c r="J321" t="str">
        <f t="shared" si="8"/>
        <v>3014SkogMineraljordLauvskogHøy</v>
      </c>
      <c r="K321" s="111">
        <v>-3.3269846154961789</v>
      </c>
      <c r="L321" s="111">
        <v>0.85306406685236758</v>
      </c>
      <c r="M321" s="111">
        <v>6.3979989500968365E-2</v>
      </c>
      <c r="N321" s="112">
        <f t="shared" si="9"/>
        <v>-2.4099405591428429</v>
      </c>
    </row>
    <row r="322" spans="1:14" x14ac:dyDescent="0.25">
      <c r="A322" s="111" t="s">
        <v>602</v>
      </c>
      <c r="B322" s="111">
        <f>INDEX(kommuner!C:C,MATCH(_xlfn.NUMBERVALUE(A322),kommuner!B:B,0))</f>
        <v>3014</v>
      </c>
      <c r="C322" s="111" t="s">
        <v>127</v>
      </c>
      <c r="D322" s="111" t="s">
        <v>127</v>
      </c>
      <c r="E322" s="111" t="s">
        <v>126</v>
      </c>
      <c r="F322" s="111" t="s">
        <v>185</v>
      </c>
      <c r="G322" s="111" t="s">
        <v>167</v>
      </c>
      <c r="H322" s="111" t="s">
        <v>185</v>
      </c>
      <c r="I322" s="111" t="s">
        <v>167</v>
      </c>
      <c r="J322" t="str">
        <f t="shared" si="8"/>
        <v>3014SkogMineraljordLauvskogImpediment</v>
      </c>
      <c r="K322" s="111">
        <v>-0.65286816124680003</v>
      </c>
      <c r="L322" s="111">
        <v>0.85306406685236758</v>
      </c>
      <c r="M322" s="111">
        <v>6.3979989500968365E-2</v>
      </c>
      <c r="N322" s="112">
        <f t="shared" si="9"/>
        <v>0.26417589510653594</v>
      </c>
    </row>
    <row r="323" spans="1:14" x14ac:dyDescent="0.25">
      <c r="A323" s="111" t="s">
        <v>602</v>
      </c>
      <c r="B323" s="111">
        <f>INDEX(kommuner!C:C,MATCH(_xlfn.NUMBERVALUE(A323),kommuner!B:B,0))</f>
        <v>3014</v>
      </c>
      <c r="C323" s="111" t="s">
        <v>127</v>
      </c>
      <c r="D323" s="111" t="s">
        <v>127</v>
      </c>
      <c r="E323" s="111" t="s">
        <v>126</v>
      </c>
      <c r="F323" s="111" t="s">
        <v>185</v>
      </c>
      <c r="G323" s="111" t="s">
        <v>190</v>
      </c>
      <c r="H323" s="111" t="s">
        <v>185</v>
      </c>
      <c r="I323" s="111" t="s">
        <v>190</v>
      </c>
      <c r="J323" t="str">
        <f t="shared" ref="J323:J386" si="10">B323&amp;C323&amp;E323&amp;IF(C323="Skog",F323&amp;G323,"")</f>
        <v>3014SkogMineraljordLauvskogLav</v>
      </c>
      <c r="K323" s="111">
        <v>-8.9748170935426599E-2</v>
      </c>
      <c r="L323" s="111">
        <v>0.85306406685236758</v>
      </c>
      <c r="M323" s="111">
        <v>6.3979989500968365E-2</v>
      </c>
      <c r="N323" s="112">
        <f t="shared" ref="N323:N386" si="11">SUM(K323:M323)</f>
        <v>0.82729588541790933</v>
      </c>
    </row>
    <row r="324" spans="1:14" x14ac:dyDescent="0.25">
      <c r="A324" s="111" t="s">
        <v>602</v>
      </c>
      <c r="B324" s="111">
        <f>INDEX(kommuner!C:C,MATCH(_xlfn.NUMBERVALUE(A324),kommuner!B:B,0))</f>
        <v>3014</v>
      </c>
      <c r="C324" s="111" t="s">
        <v>127</v>
      </c>
      <c r="D324" s="111" t="s">
        <v>127</v>
      </c>
      <c r="E324" s="111" t="s">
        <v>126</v>
      </c>
      <c r="F324" s="111" t="s">
        <v>185</v>
      </c>
      <c r="G324" s="111" t="s">
        <v>173</v>
      </c>
      <c r="H324" s="111" t="s">
        <v>185</v>
      </c>
      <c r="I324" s="111" t="s">
        <v>173</v>
      </c>
      <c r="J324" t="str">
        <f t="shared" si="10"/>
        <v>3014SkogMineraljordLauvskogMiddels</v>
      </c>
      <c r="K324" s="111">
        <v>-1.7789409505847176</v>
      </c>
      <c r="L324" s="111">
        <v>0.85306406685236758</v>
      </c>
      <c r="M324" s="111">
        <v>6.3979989500968365E-2</v>
      </c>
      <c r="N324" s="112">
        <f t="shared" si="11"/>
        <v>-0.86189689423138161</v>
      </c>
    </row>
    <row r="325" spans="1:14" x14ac:dyDescent="0.25">
      <c r="A325" s="111" t="s">
        <v>602</v>
      </c>
      <c r="B325" s="111">
        <f>INDEX(kommuner!C:C,MATCH(_xlfn.NUMBERVALUE(A325),kommuner!B:B,0))</f>
        <v>3014</v>
      </c>
      <c r="C325" s="111" t="s">
        <v>127</v>
      </c>
      <c r="D325" s="111" t="s">
        <v>127</v>
      </c>
      <c r="E325" s="111" t="s">
        <v>126</v>
      </c>
      <c r="F325" s="111" t="s">
        <v>185</v>
      </c>
      <c r="G325" s="111" t="s">
        <v>186</v>
      </c>
      <c r="H325" s="111" t="s">
        <v>185</v>
      </c>
      <c r="I325" s="111" t="s">
        <v>186</v>
      </c>
      <c r="J325" t="str">
        <f t="shared" si="10"/>
        <v>3014SkogMineraljordLauvskogSærs høy</v>
      </c>
      <c r="K325" s="111">
        <v>-3.6560473259425113</v>
      </c>
      <c r="L325" s="111">
        <v>0.85306406685236758</v>
      </c>
      <c r="M325" s="111">
        <v>6.3979989500968365E-2</v>
      </c>
      <c r="N325" s="112">
        <f t="shared" si="11"/>
        <v>-2.7390032695891753</v>
      </c>
    </row>
    <row r="326" spans="1:14" x14ac:dyDescent="0.25">
      <c r="A326" s="111" t="s">
        <v>602</v>
      </c>
      <c r="B326" s="111">
        <f>INDEX(kommuner!C:C,MATCH(_xlfn.NUMBERVALUE(A326),kommuner!B:B,0))</f>
        <v>3014</v>
      </c>
      <c r="C326" s="111" t="s">
        <v>127</v>
      </c>
      <c r="D326" s="111" t="s">
        <v>127</v>
      </c>
      <c r="E326" s="111" t="s">
        <v>123</v>
      </c>
      <c r="F326" s="111" t="s">
        <v>172</v>
      </c>
      <c r="G326" s="111" t="s">
        <v>180</v>
      </c>
      <c r="H326" s="111" t="s">
        <v>172</v>
      </c>
      <c r="I326" s="111" t="s">
        <v>180</v>
      </c>
      <c r="J326" t="str">
        <f t="shared" si="10"/>
        <v>3014SkogOrganisk jordBarskogHøy</v>
      </c>
      <c r="K326" s="111">
        <v>-2.5184559031994138</v>
      </c>
      <c r="L326" s="111">
        <v>0.92784825435236762</v>
      </c>
      <c r="M326" s="111">
        <v>0.46518126042825314</v>
      </c>
      <c r="N326" s="112">
        <f t="shared" si="11"/>
        <v>-1.1254263884187932</v>
      </c>
    </row>
    <row r="327" spans="1:14" x14ac:dyDescent="0.25">
      <c r="A327" s="111" t="s">
        <v>602</v>
      </c>
      <c r="B327" s="111">
        <f>INDEX(kommuner!C:C,MATCH(_xlfn.NUMBERVALUE(A327),kommuner!B:B,0))</f>
        <v>3014</v>
      </c>
      <c r="C327" s="111" t="s">
        <v>127</v>
      </c>
      <c r="D327" s="111" t="s">
        <v>127</v>
      </c>
      <c r="E327" s="111" t="s">
        <v>123</v>
      </c>
      <c r="F327" s="111" t="s">
        <v>172</v>
      </c>
      <c r="G327" s="111" t="s">
        <v>167</v>
      </c>
      <c r="H327" s="111" t="s">
        <v>172</v>
      </c>
      <c r="I327" s="111" t="s">
        <v>167</v>
      </c>
      <c r="J327" t="str">
        <f t="shared" si="10"/>
        <v>3014SkogOrganisk jordBarskogImpediment</v>
      </c>
      <c r="K327" s="111">
        <v>-0.13011741963904588</v>
      </c>
      <c r="L327" s="111">
        <v>0.92784825435236762</v>
      </c>
      <c r="M327" s="111">
        <v>0.46510463492953991</v>
      </c>
      <c r="N327" s="112">
        <f t="shared" si="11"/>
        <v>1.2628354696428616</v>
      </c>
    </row>
    <row r="328" spans="1:14" x14ac:dyDescent="0.25">
      <c r="A328" s="111" t="s">
        <v>602</v>
      </c>
      <c r="B328" s="111">
        <f>INDEX(kommuner!C:C,MATCH(_xlfn.NUMBERVALUE(A328),kommuner!B:B,0))</f>
        <v>3014</v>
      </c>
      <c r="C328" s="111" t="s">
        <v>127</v>
      </c>
      <c r="D328" s="111" t="s">
        <v>127</v>
      </c>
      <c r="E328" s="111" t="s">
        <v>123</v>
      </c>
      <c r="F328" s="111" t="s">
        <v>172</v>
      </c>
      <c r="G328" s="111" t="s">
        <v>190</v>
      </c>
      <c r="H328" s="111" t="s">
        <v>172</v>
      </c>
      <c r="I328" s="111" t="s">
        <v>190</v>
      </c>
      <c r="J328" t="str">
        <f t="shared" si="10"/>
        <v>3014SkogOrganisk jordBarskogLav</v>
      </c>
      <c r="K328" s="111">
        <v>-0.50666953101693391</v>
      </c>
      <c r="L328" s="111">
        <v>0.92784825435236762</v>
      </c>
      <c r="M328" s="111">
        <v>0.46510463492953991</v>
      </c>
      <c r="N328" s="112">
        <f t="shared" si="11"/>
        <v>0.88628335826497362</v>
      </c>
    </row>
    <row r="329" spans="1:14" x14ac:dyDescent="0.25">
      <c r="A329" s="111" t="s">
        <v>602</v>
      </c>
      <c r="B329" s="111">
        <f>INDEX(kommuner!C:C,MATCH(_xlfn.NUMBERVALUE(A329),kommuner!B:B,0))</f>
        <v>3014</v>
      </c>
      <c r="C329" s="111" t="s">
        <v>127</v>
      </c>
      <c r="D329" s="111" t="s">
        <v>127</v>
      </c>
      <c r="E329" s="111" t="s">
        <v>123</v>
      </c>
      <c r="F329" s="111" t="s">
        <v>172</v>
      </c>
      <c r="G329" s="111" t="s">
        <v>173</v>
      </c>
      <c r="H329" s="111" t="s">
        <v>172</v>
      </c>
      <c r="I329" s="111" t="s">
        <v>173</v>
      </c>
      <c r="J329" t="str">
        <f t="shared" si="10"/>
        <v>3014SkogOrganisk jordBarskogMiddels</v>
      </c>
      <c r="K329" s="111">
        <v>-1.5571490961494638</v>
      </c>
      <c r="L329" s="111">
        <v>0.92784825435236762</v>
      </c>
      <c r="M329" s="111">
        <v>0.46518126042825314</v>
      </c>
      <c r="N329" s="112">
        <f t="shared" si="11"/>
        <v>-0.16411958136884308</v>
      </c>
    </row>
    <row r="330" spans="1:14" x14ac:dyDescent="0.25">
      <c r="A330" s="111" t="s">
        <v>602</v>
      </c>
      <c r="B330" s="111">
        <f>INDEX(kommuner!C:C,MATCH(_xlfn.NUMBERVALUE(A330),kommuner!B:B,0))</f>
        <v>3014</v>
      </c>
      <c r="C330" s="111" t="s">
        <v>127</v>
      </c>
      <c r="D330" s="111" t="s">
        <v>127</v>
      </c>
      <c r="E330" s="111" t="s">
        <v>123</v>
      </c>
      <c r="F330" s="111" t="s">
        <v>172</v>
      </c>
      <c r="G330" s="111" t="s">
        <v>186</v>
      </c>
      <c r="H330" s="111" t="s">
        <v>172</v>
      </c>
      <c r="I330" s="111" t="s">
        <v>186</v>
      </c>
      <c r="J330" t="str">
        <f t="shared" si="10"/>
        <v>3014SkogOrganisk jordBarskogSærs høy</v>
      </c>
      <c r="K330" s="111">
        <v>2.5548655235722699</v>
      </c>
      <c r="L330" s="111">
        <v>0.92784825435236762</v>
      </c>
      <c r="M330" s="111">
        <v>0.46518126042825314</v>
      </c>
      <c r="N330" s="112">
        <f t="shared" si="11"/>
        <v>3.9478950383528906</v>
      </c>
    </row>
    <row r="331" spans="1:14" x14ac:dyDescent="0.25">
      <c r="A331" s="111" t="s">
        <v>602</v>
      </c>
      <c r="B331" s="111">
        <f>INDEX(kommuner!C:C,MATCH(_xlfn.NUMBERVALUE(A331),kommuner!B:B,0))</f>
        <v>3014</v>
      </c>
      <c r="C331" s="111" t="s">
        <v>127</v>
      </c>
      <c r="D331" s="111" t="s">
        <v>127</v>
      </c>
      <c r="E331" s="111" t="s">
        <v>123</v>
      </c>
      <c r="F331" s="111" t="s">
        <v>179</v>
      </c>
      <c r="G331" s="111" t="s">
        <v>180</v>
      </c>
      <c r="H331" s="111" t="s">
        <v>179</v>
      </c>
      <c r="I331" s="111" t="s">
        <v>180</v>
      </c>
      <c r="J331" t="str">
        <f t="shared" si="10"/>
        <v>3014SkogOrganisk jordBlandingsskogHøy</v>
      </c>
      <c r="K331" s="111">
        <v>-5.5554344456832343</v>
      </c>
      <c r="L331" s="111">
        <v>0.92784825435236762</v>
      </c>
      <c r="M331" s="111">
        <v>0.46510463492953991</v>
      </c>
      <c r="N331" s="112">
        <f t="shared" si="11"/>
        <v>-4.1624815564013264</v>
      </c>
    </row>
    <row r="332" spans="1:14" x14ac:dyDescent="0.25">
      <c r="A332" s="111" t="s">
        <v>602</v>
      </c>
      <c r="B332" s="111">
        <f>INDEX(kommuner!C:C,MATCH(_xlfn.NUMBERVALUE(A332),kommuner!B:B,0))</f>
        <v>3014</v>
      </c>
      <c r="C332" s="111" t="s">
        <v>127</v>
      </c>
      <c r="D332" s="111" t="s">
        <v>127</v>
      </c>
      <c r="E332" s="111" t="s">
        <v>123</v>
      </c>
      <c r="F332" s="111" t="s">
        <v>179</v>
      </c>
      <c r="G332" s="111" t="s">
        <v>167</v>
      </c>
      <c r="H332" s="111" t="s">
        <v>179</v>
      </c>
      <c r="I332" s="111" t="s">
        <v>167</v>
      </c>
      <c r="J332" t="str">
        <f t="shared" si="10"/>
        <v>3014SkogOrganisk jordBlandingsskogImpediment</v>
      </c>
      <c r="K332" s="111">
        <v>-0.28586344175800005</v>
      </c>
      <c r="L332" s="111">
        <v>0.92784825435236762</v>
      </c>
      <c r="M332" s="111">
        <v>0.46510463492953991</v>
      </c>
      <c r="N332" s="112">
        <f t="shared" si="11"/>
        <v>1.1070894475239075</v>
      </c>
    </row>
    <row r="333" spans="1:14" x14ac:dyDescent="0.25">
      <c r="A333" s="111" t="s">
        <v>602</v>
      </c>
      <c r="B333" s="111">
        <f>INDEX(kommuner!C:C,MATCH(_xlfn.NUMBERVALUE(A333),kommuner!B:B,0))</f>
        <v>3014</v>
      </c>
      <c r="C333" s="111" t="s">
        <v>127</v>
      </c>
      <c r="D333" s="111" t="s">
        <v>127</v>
      </c>
      <c r="E333" s="111" t="s">
        <v>123</v>
      </c>
      <c r="F333" s="111" t="s">
        <v>179</v>
      </c>
      <c r="G333" s="111" t="s">
        <v>190</v>
      </c>
      <c r="H333" s="111" t="s">
        <v>179</v>
      </c>
      <c r="I333" s="111" t="s">
        <v>190</v>
      </c>
      <c r="J333" t="str">
        <f t="shared" si="10"/>
        <v>3014SkogOrganisk jordBlandingsskogLav</v>
      </c>
      <c r="K333" s="111">
        <v>-1.2347339377887629</v>
      </c>
      <c r="L333" s="111">
        <v>0.92784825435236762</v>
      </c>
      <c r="M333" s="111">
        <v>0.46510463492953991</v>
      </c>
      <c r="N333" s="112">
        <f t="shared" si="11"/>
        <v>0.15821895149314458</v>
      </c>
    </row>
    <row r="334" spans="1:14" x14ac:dyDescent="0.25">
      <c r="A334" s="111" t="s">
        <v>602</v>
      </c>
      <c r="B334" s="111">
        <f>INDEX(kommuner!C:C,MATCH(_xlfn.NUMBERVALUE(A334),kommuner!B:B,0))</f>
        <v>3014</v>
      </c>
      <c r="C334" s="111" t="s">
        <v>127</v>
      </c>
      <c r="D334" s="111" t="s">
        <v>127</v>
      </c>
      <c r="E334" s="111" t="s">
        <v>123</v>
      </c>
      <c r="F334" s="111" t="s">
        <v>179</v>
      </c>
      <c r="G334" s="111" t="s">
        <v>173</v>
      </c>
      <c r="H334" s="111" t="s">
        <v>179</v>
      </c>
      <c r="I334" s="111" t="s">
        <v>173</v>
      </c>
      <c r="J334" t="str">
        <f t="shared" si="10"/>
        <v>3014SkogOrganisk jordBlandingsskogMiddels</v>
      </c>
      <c r="K334" s="111">
        <v>-2.4239591752717748</v>
      </c>
      <c r="L334" s="111">
        <v>0.92784825435236762</v>
      </c>
      <c r="M334" s="111">
        <v>0.46510463492953991</v>
      </c>
      <c r="N334" s="112">
        <f t="shared" si="11"/>
        <v>-1.0310062859898674</v>
      </c>
    </row>
    <row r="335" spans="1:14" x14ac:dyDescent="0.25">
      <c r="A335" s="111" t="s">
        <v>602</v>
      </c>
      <c r="B335" s="111">
        <f>INDEX(kommuner!C:C,MATCH(_xlfn.NUMBERVALUE(A335),kommuner!B:B,0))</f>
        <v>3014</v>
      </c>
      <c r="C335" s="111" t="s">
        <v>127</v>
      </c>
      <c r="D335" s="111" t="s">
        <v>127</v>
      </c>
      <c r="E335" s="111" t="s">
        <v>123</v>
      </c>
      <c r="F335" s="111" t="s">
        <v>179</v>
      </c>
      <c r="G335" s="111" t="s">
        <v>186</v>
      </c>
      <c r="H335" s="111" t="s">
        <v>179</v>
      </c>
      <c r="I335" s="111" t="s">
        <v>186</v>
      </c>
      <c r="J335" t="str">
        <f t="shared" si="10"/>
        <v>3014SkogOrganisk jordBlandingsskogSærs høy</v>
      </c>
      <c r="K335" s="111">
        <v>-1.5726115302258048</v>
      </c>
      <c r="L335" s="111">
        <v>0.92784825435236762</v>
      </c>
      <c r="M335" s="111">
        <v>0.46510463492953991</v>
      </c>
      <c r="N335" s="112">
        <f t="shared" si="11"/>
        <v>-0.17965864094389727</v>
      </c>
    </row>
    <row r="336" spans="1:14" x14ac:dyDescent="0.25">
      <c r="A336" s="111" t="s">
        <v>602</v>
      </c>
      <c r="B336" s="111">
        <f>INDEX(kommuner!C:C,MATCH(_xlfn.NUMBERVALUE(A336),kommuner!B:B,0))</f>
        <v>3014</v>
      </c>
      <c r="C336" s="111" t="s">
        <v>127</v>
      </c>
      <c r="D336" s="111" t="s">
        <v>127</v>
      </c>
      <c r="E336" s="111" t="s">
        <v>123</v>
      </c>
      <c r="F336" s="111" t="s">
        <v>185</v>
      </c>
      <c r="G336" s="111" t="s">
        <v>180</v>
      </c>
      <c r="H336" s="111" t="s">
        <v>185</v>
      </c>
      <c r="I336" s="111" t="s">
        <v>180</v>
      </c>
      <c r="J336" t="str">
        <f t="shared" si="10"/>
        <v>3014SkogOrganisk jordLauvskogHøy</v>
      </c>
      <c r="K336" s="111">
        <v>-1.9913688882377358</v>
      </c>
      <c r="L336" s="111">
        <v>0.92784825435236762</v>
      </c>
      <c r="M336" s="111">
        <v>0.46510463492953991</v>
      </c>
      <c r="N336" s="112">
        <f t="shared" si="11"/>
        <v>-0.59841599895582831</v>
      </c>
    </row>
    <row r="337" spans="1:14" x14ac:dyDescent="0.25">
      <c r="A337" s="111" t="s">
        <v>602</v>
      </c>
      <c r="B337" s="111">
        <f>INDEX(kommuner!C:C,MATCH(_xlfn.NUMBERVALUE(A337),kommuner!B:B,0))</f>
        <v>3014</v>
      </c>
      <c r="C337" s="111" t="s">
        <v>127</v>
      </c>
      <c r="D337" s="111" t="s">
        <v>127</v>
      </c>
      <c r="E337" s="111" t="s">
        <v>123</v>
      </c>
      <c r="F337" s="111" t="s">
        <v>185</v>
      </c>
      <c r="G337" s="111" t="s">
        <v>167</v>
      </c>
      <c r="H337" s="111" t="s">
        <v>185</v>
      </c>
      <c r="I337" s="111" t="s">
        <v>167</v>
      </c>
      <c r="J337" t="str">
        <f t="shared" si="10"/>
        <v>3014SkogOrganisk jordLauvskogImpediment</v>
      </c>
      <c r="K337" s="111">
        <v>0.35000626494250675</v>
      </c>
      <c r="L337" s="111">
        <v>0.92784825435236762</v>
      </c>
      <c r="M337" s="111">
        <v>0.46510463492953991</v>
      </c>
      <c r="N337" s="112">
        <f t="shared" si="11"/>
        <v>1.7429591542244141</v>
      </c>
    </row>
    <row r="338" spans="1:14" x14ac:dyDescent="0.25">
      <c r="A338" s="111" t="s">
        <v>602</v>
      </c>
      <c r="B338" s="111">
        <f>INDEX(kommuner!C:C,MATCH(_xlfn.NUMBERVALUE(A338),kommuner!B:B,0))</f>
        <v>3014</v>
      </c>
      <c r="C338" s="111" t="s">
        <v>127</v>
      </c>
      <c r="D338" s="111" t="s">
        <v>127</v>
      </c>
      <c r="E338" s="111" t="s">
        <v>123</v>
      </c>
      <c r="F338" s="111" t="s">
        <v>185</v>
      </c>
      <c r="G338" s="111" t="s">
        <v>190</v>
      </c>
      <c r="H338" s="111" t="s">
        <v>185</v>
      </c>
      <c r="I338" s="111" t="s">
        <v>190</v>
      </c>
      <c r="J338" t="str">
        <f t="shared" si="10"/>
        <v>3014SkogOrganisk jordLauvskogLav</v>
      </c>
      <c r="K338" s="111">
        <v>1.1144075558526714</v>
      </c>
      <c r="L338" s="111">
        <v>0.92784825435236762</v>
      </c>
      <c r="M338" s="111">
        <v>0.46510463492953991</v>
      </c>
      <c r="N338" s="112">
        <f t="shared" si="11"/>
        <v>2.5073604451345788</v>
      </c>
    </row>
    <row r="339" spans="1:14" x14ac:dyDescent="0.25">
      <c r="A339" s="111" t="s">
        <v>602</v>
      </c>
      <c r="B339" s="111">
        <f>INDEX(kommuner!C:C,MATCH(_xlfn.NUMBERVALUE(A339),kommuner!B:B,0))</f>
        <v>3014</v>
      </c>
      <c r="C339" s="111" t="s">
        <v>127</v>
      </c>
      <c r="D339" s="111" t="s">
        <v>127</v>
      </c>
      <c r="E339" s="111" t="s">
        <v>123</v>
      </c>
      <c r="F339" s="111" t="s">
        <v>185</v>
      </c>
      <c r="G339" s="111" t="s">
        <v>173</v>
      </c>
      <c r="H339" s="111" t="s">
        <v>185</v>
      </c>
      <c r="I339" s="111" t="s">
        <v>173</v>
      </c>
      <c r="J339" t="str">
        <f t="shared" si="10"/>
        <v>3014SkogOrganisk jordLauvskogMiddels</v>
      </c>
      <c r="K339" s="111">
        <v>-0.62664468270982987</v>
      </c>
      <c r="L339" s="111">
        <v>0.92784825435236762</v>
      </c>
      <c r="M339" s="111">
        <v>0.46510463492953991</v>
      </c>
      <c r="N339" s="112">
        <f t="shared" si="11"/>
        <v>0.76630820657207765</v>
      </c>
    </row>
    <row r="340" spans="1:14" x14ac:dyDescent="0.25">
      <c r="A340" s="111" t="s">
        <v>602</v>
      </c>
      <c r="B340" s="111">
        <f>INDEX(kommuner!C:C,MATCH(_xlfn.NUMBERVALUE(A340),kommuner!B:B,0))</f>
        <v>3014</v>
      </c>
      <c r="C340" s="111" t="s">
        <v>127</v>
      </c>
      <c r="D340" s="111" t="s">
        <v>127</v>
      </c>
      <c r="E340" s="111" t="s">
        <v>123</v>
      </c>
      <c r="F340" s="111" t="s">
        <v>185</v>
      </c>
      <c r="G340" s="111" t="s">
        <v>186</v>
      </c>
      <c r="H340" s="111" t="s">
        <v>185</v>
      </c>
      <c r="I340" s="111" t="s">
        <v>186</v>
      </c>
      <c r="J340" t="str">
        <f t="shared" si="10"/>
        <v>3014SkogOrganisk jordLauvskogSærs høy</v>
      </c>
      <c r="K340" s="111">
        <v>-1.8997279926091779</v>
      </c>
      <c r="L340" s="111">
        <v>0.92784825435236762</v>
      </c>
      <c r="M340" s="111">
        <v>0.46510463492953991</v>
      </c>
      <c r="N340" s="112">
        <f t="shared" si="11"/>
        <v>-0.50677510332727038</v>
      </c>
    </row>
    <row r="341" spans="1:14" x14ac:dyDescent="0.25">
      <c r="A341" s="111" t="s">
        <v>602</v>
      </c>
      <c r="B341" s="111">
        <f>INDEX(kommuner!C:C,MATCH(_xlfn.NUMBERVALUE(A341),kommuner!B:B,0))</f>
        <v>3014</v>
      </c>
      <c r="C341" s="111" t="s">
        <v>83</v>
      </c>
      <c r="D341" s="111" t="s">
        <v>83</v>
      </c>
      <c r="E341" s="111" t="s">
        <v>126</v>
      </c>
      <c r="F341" s="111" t="s">
        <v>139</v>
      </c>
      <c r="G341" s="111" t="s">
        <v>139</v>
      </c>
      <c r="H341" s="111" t="s">
        <v>139</v>
      </c>
      <c r="I341" s="111" t="s">
        <v>139</v>
      </c>
      <c r="J341" t="str">
        <f t="shared" si="10"/>
        <v>3014Utbygd arealMineraljord</v>
      </c>
      <c r="K341" s="111">
        <v>1.3171254023576049</v>
      </c>
      <c r="L341" s="111">
        <v>0</v>
      </c>
      <c r="M341" s="111">
        <v>1.303047089454229E-2</v>
      </c>
      <c r="N341" s="112">
        <f t="shared" si="11"/>
        <v>1.3301558732521472</v>
      </c>
    </row>
    <row r="342" spans="1:14" x14ac:dyDescent="0.25">
      <c r="A342" s="111" t="s">
        <v>602</v>
      </c>
      <c r="B342" s="111">
        <f>INDEX(kommuner!C:C,MATCH(_xlfn.NUMBERVALUE(A342),kommuner!B:B,0))</f>
        <v>3014</v>
      </c>
      <c r="C342" s="111" t="s">
        <v>83</v>
      </c>
      <c r="D342" s="111" t="s">
        <v>83</v>
      </c>
      <c r="E342" s="111" t="s">
        <v>123</v>
      </c>
      <c r="F342" s="111" t="s">
        <v>139</v>
      </c>
      <c r="G342" s="111" t="s">
        <v>139</v>
      </c>
      <c r="H342" s="111" t="s">
        <v>139</v>
      </c>
      <c r="I342" s="111" t="s">
        <v>139</v>
      </c>
      <c r="J342" t="str">
        <f t="shared" si="10"/>
        <v>3014Utbygd arealOrganisk jord</v>
      </c>
      <c r="K342" s="111">
        <v>29.011421395201612</v>
      </c>
      <c r="L342" s="111">
        <v>0</v>
      </c>
      <c r="M342" s="111">
        <v>1.303047089454229E-2</v>
      </c>
      <c r="N342" s="112">
        <f t="shared" si="11"/>
        <v>29.024451866096154</v>
      </c>
    </row>
    <row r="343" spans="1:14" x14ac:dyDescent="0.25">
      <c r="A343" s="111" t="s">
        <v>602</v>
      </c>
      <c r="B343" s="111">
        <f>INDEX(kommuner!C:C,MATCH(_xlfn.NUMBERVALUE(A343),kommuner!B:B,0))</f>
        <v>3014</v>
      </c>
      <c r="C343" s="111" t="s">
        <v>181</v>
      </c>
      <c r="D343" s="111" t="s">
        <v>181</v>
      </c>
      <c r="E343" s="111" t="s">
        <v>123</v>
      </c>
      <c r="F343" s="111" t="s">
        <v>139</v>
      </c>
      <c r="G343" s="111" t="s">
        <v>139</v>
      </c>
      <c r="H343" s="111" t="s">
        <v>139</v>
      </c>
      <c r="I343" s="111" t="s">
        <v>139</v>
      </c>
      <c r="J343" t="str">
        <f t="shared" si="10"/>
        <v>3014Vann og myrOrganisk jord</v>
      </c>
      <c r="K343" s="111">
        <v>-0.20040009744654491</v>
      </c>
      <c r="L343" s="111">
        <v>0</v>
      </c>
      <c r="M343" s="111">
        <v>0</v>
      </c>
      <c r="N343" s="112">
        <f t="shared" si="11"/>
        <v>-0.20040009744654491</v>
      </c>
    </row>
    <row r="344" spans="1:14" x14ac:dyDescent="0.25">
      <c r="A344" s="111" t="s">
        <v>603</v>
      </c>
      <c r="B344" s="111">
        <f>INDEX(kommuner!C:C,MATCH(_xlfn.NUMBERVALUE(A344),kommuner!B:B,0))</f>
        <v>3014</v>
      </c>
      <c r="C344" s="111" t="s">
        <v>82</v>
      </c>
      <c r="D344" s="111" t="s">
        <v>82</v>
      </c>
      <c r="E344" s="111" t="s">
        <v>126</v>
      </c>
      <c r="F344" s="111" t="s">
        <v>139</v>
      </c>
      <c r="G344" s="111" t="s">
        <v>139</v>
      </c>
      <c r="H344" s="111" t="s">
        <v>139</v>
      </c>
      <c r="I344" s="111" t="s">
        <v>139</v>
      </c>
      <c r="J344" t="str">
        <f t="shared" si="10"/>
        <v>3014Annen utmarkMineraljord</v>
      </c>
      <c r="K344" s="111">
        <v>-7.4178314529761202E-2</v>
      </c>
      <c r="L344" s="111">
        <v>0</v>
      </c>
      <c r="M344" s="111">
        <v>0</v>
      </c>
      <c r="N344" s="112">
        <f t="shared" si="11"/>
        <v>-7.4178314529761202E-2</v>
      </c>
    </row>
    <row r="345" spans="1:14" x14ac:dyDescent="0.25">
      <c r="A345" s="111" t="s">
        <v>603</v>
      </c>
      <c r="B345" s="111">
        <f>INDEX(kommuner!C:C,MATCH(_xlfn.NUMBERVALUE(A345),kommuner!B:B,0))</f>
        <v>3014</v>
      </c>
      <c r="C345" s="111" t="s">
        <v>121</v>
      </c>
      <c r="D345" s="111" t="s">
        <v>121</v>
      </c>
      <c r="E345" s="111" t="s">
        <v>126</v>
      </c>
      <c r="F345" s="111" t="s">
        <v>139</v>
      </c>
      <c r="G345" s="111" t="s">
        <v>139</v>
      </c>
      <c r="H345" s="111" t="s">
        <v>139</v>
      </c>
      <c r="I345" s="111" t="s">
        <v>139</v>
      </c>
      <c r="J345" t="str">
        <f t="shared" si="10"/>
        <v>3014BeiteMineraljord</v>
      </c>
      <c r="K345" s="111">
        <v>-0.96338340838695502</v>
      </c>
      <c r="L345" s="111">
        <v>0</v>
      </c>
      <c r="M345" s="111">
        <v>1.2448711246839999E-7</v>
      </c>
      <c r="N345" s="112">
        <f t="shared" si="11"/>
        <v>-0.96338328389984251</v>
      </c>
    </row>
    <row r="346" spans="1:14" x14ac:dyDescent="0.25">
      <c r="A346" s="111" t="s">
        <v>603</v>
      </c>
      <c r="B346" s="111">
        <f>INDEX(kommuner!C:C,MATCH(_xlfn.NUMBERVALUE(A346),kommuner!B:B,0))</f>
        <v>3014</v>
      </c>
      <c r="C346" s="111" t="s">
        <v>121</v>
      </c>
      <c r="D346" s="111" t="s">
        <v>121</v>
      </c>
      <c r="E346" s="111" t="s">
        <v>123</v>
      </c>
      <c r="F346" s="111" t="s">
        <v>139</v>
      </c>
      <c r="G346" s="111" t="s">
        <v>139</v>
      </c>
      <c r="H346" s="111" t="s">
        <v>139</v>
      </c>
      <c r="I346" s="111" t="s">
        <v>139</v>
      </c>
      <c r="J346" t="str">
        <f t="shared" si="10"/>
        <v>3014BeiteOrganisk jord</v>
      </c>
      <c r="K346" s="111">
        <v>12.077525935985037</v>
      </c>
      <c r="L346" s="111">
        <v>1.6412500000000001</v>
      </c>
      <c r="M346" s="111">
        <v>0</v>
      </c>
      <c r="N346" s="112">
        <f t="shared" si="11"/>
        <v>13.718775935985036</v>
      </c>
    </row>
    <row r="347" spans="1:14" x14ac:dyDescent="0.25">
      <c r="A347" s="111" t="s">
        <v>603</v>
      </c>
      <c r="B347" s="111">
        <f>INDEX(kommuner!C:C,MATCH(_xlfn.NUMBERVALUE(A347),kommuner!B:B,0))</f>
        <v>3014</v>
      </c>
      <c r="C347" s="111" t="s">
        <v>84</v>
      </c>
      <c r="D347" s="111" t="s">
        <v>84</v>
      </c>
      <c r="E347" s="111" t="s">
        <v>126</v>
      </c>
      <c r="F347" s="111" t="s">
        <v>139</v>
      </c>
      <c r="G347" s="111" t="s">
        <v>139</v>
      </c>
      <c r="H347" s="111" t="s">
        <v>139</v>
      </c>
      <c r="I347" s="111" t="s">
        <v>139</v>
      </c>
      <c r="J347" t="str">
        <f t="shared" si="10"/>
        <v>3014Dyrket markMineraljord</v>
      </c>
      <c r="K347" s="111">
        <v>-0.27932722351993444</v>
      </c>
      <c r="L347" s="111">
        <v>0</v>
      </c>
      <c r="M347" s="111">
        <v>0</v>
      </c>
      <c r="N347" s="112">
        <f t="shared" si="11"/>
        <v>-0.27932722351993444</v>
      </c>
    </row>
    <row r="348" spans="1:14" x14ac:dyDescent="0.25">
      <c r="A348" s="111" t="s">
        <v>603</v>
      </c>
      <c r="B348" s="111">
        <f>INDEX(kommuner!C:C,MATCH(_xlfn.NUMBERVALUE(A348),kommuner!B:B,0))</f>
        <v>3014</v>
      </c>
      <c r="C348" s="111" t="s">
        <v>84</v>
      </c>
      <c r="D348" s="111" t="s">
        <v>84</v>
      </c>
      <c r="E348" s="111" t="s">
        <v>123</v>
      </c>
      <c r="F348" s="111" t="s">
        <v>139</v>
      </c>
      <c r="G348" s="111" t="s">
        <v>139</v>
      </c>
      <c r="H348" s="111" t="s">
        <v>139</v>
      </c>
      <c r="I348" s="111" t="s">
        <v>139</v>
      </c>
      <c r="J348" t="str">
        <f t="shared" si="10"/>
        <v>3014Dyrket markOrganisk jord</v>
      </c>
      <c r="K348" s="111">
        <v>28.726149366675592</v>
      </c>
      <c r="L348" s="111">
        <v>1.45625</v>
      </c>
      <c r="M348" s="111">
        <v>0</v>
      </c>
      <c r="N348" s="112">
        <f t="shared" si="11"/>
        <v>30.182399366675593</v>
      </c>
    </row>
    <row r="349" spans="1:14" x14ac:dyDescent="0.25">
      <c r="A349" s="111" t="s">
        <v>603</v>
      </c>
      <c r="B349" s="111">
        <f>INDEX(kommuner!C:C,MATCH(_xlfn.NUMBERVALUE(A349),kommuner!B:B,0))</f>
        <v>3014</v>
      </c>
      <c r="C349" s="111" t="s">
        <v>127</v>
      </c>
      <c r="D349" s="111" t="s">
        <v>127</v>
      </c>
      <c r="E349" s="111" t="s">
        <v>126</v>
      </c>
      <c r="F349" s="111" t="s">
        <v>172</v>
      </c>
      <c r="G349" s="111" t="s">
        <v>180</v>
      </c>
      <c r="H349" s="111" t="s">
        <v>172</v>
      </c>
      <c r="I349" s="111" t="s">
        <v>180</v>
      </c>
      <c r="J349" t="str">
        <f t="shared" si="10"/>
        <v>3014SkogMineraljordBarskogHøy</v>
      </c>
      <c r="K349" s="111">
        <v>-4.6162156760364166</v>
      </c>
      <c r="L349" s="111">
        <v>0.85306406685236758</v>
      </c>
      <c r="M349" s="111">
        <v>6.4056614999681585E-2</v>
      </c>
      <c r="N349" s="112">
        <f t="shared" si="11"/>
        <v>-3.6990949941843674</v>
      </c>
    </row>
    <row r="350" spans="1:14" x14ac:dyDescent="0.25">
      <c r="A350" s="111" t="s">
        <v>603</v>
      </c>
      <c r="B350" s="111">
        <f>INDEX(kommuner!C:C,MATCH(_xlfn.NUMBERVALUE(A350),kommuner!B:B,0))</f>
        <v>3014</v>
      </c>
      <c r="C350" s="111" t="s">
        <v>127</v>
      </c>
      <c r="D350" s="111" t="s">
        <v>127</v>
      </c>
      <c r="E350" s="111" t="s">
        <v>126</v>
      </c>
      <c r="F350" s="111" t="s">
        <v>172</v>
      </c>
      <c r="G350" s="111" t="s">
        <v>167</v>
      </c>
      <c r="H350" s="111" t="s">
        <v>172</v>
      </c>
      <c r="I350" s="111" t="s">
        <v>167</v>
      </c>
      <c r="J350" t="str">
        <f t="shared" si="10"/>
        <v>3014SkogMineraljordBarskogImpediment</v>
      </c>
      <c r="K350" s="111">
        <v>-1.3727794028153204</v>
      </c>
      <c r="L350" s="111">
        <v>0.85306406685236758</v>
      </c>
      <c r="M350" s="111">
        <v>6.3979989500968365E-2</v>
      </c>
      <c r="N350" s="112">
        <f t="shared" si="11"/>
        <v>-0.45573534646198444</v>
      </c>
    </row>
    <row r="351" spans="1:14" x14ac:dyDescent="0.25">
      <c r="A351" s="111" t="s">
        <v>603</v>
      </c>
      <c r="B351" s="111">
        <f>INDEX(kommuner!C:C,MATCH(_xlfn.NUMBERVALUE(A351),kommuner!B:B,0))</f>
        <v>3014</v>
      </c>
      <c r="C351" s="111" t="s">
        <v>127</v>
      </c>
      <c r="D351" s="111" t="s">
        <v>127</v>
      </c>
      <c r="E351" s="111" t="s">
        <v>126</v>
      </c>
      <c r="F351" s="111" t="s">
        <v>172</v>
      </c>
      <c r="G351" s="111" t="s">
        <v>190</v>
      </c>
      <c r="H351" s="111" t="s">
        <v>172</v>
      </c>
      <c r="I351" s="111" t="s">
        <v>190</v>
      </c>
      <c r="J351" t="str">
        <f t="shared" si="10"/>
        <v>3014SkogMineraljordBarskogLav</v>
      </c>
      <c r="K351" s="111">
        <v>-4.2147477563561999</v>
      </c>
      <c r="L351" s="111">
        <v>0.85306406685236758</v>
      </c>
      <c r="M351" s="111">
        <v>6.3979989500968365E-2</v>
      </c>
      <c r="N351" s="112">
        <f t="shared" si="11"/>
        <v>-3.2977037000028639</v>
      </c>
    </row>
    <row r="352" spans="1:14" x14ac:dyDescent="0.25">
      <c r="A352" s="111" t="s">
        <v>603</v>
      </c>
      <c r="B352" s="111">
        <f>INDEX(kommuner!C:C,MATCH(_xlfn.NUMBERVALUE(A352),kommuner!B:B,0))</f>
        <v>3014</v>
      </c>
      <c r="C352" s="111" t="s">
        <v>127</v>
      </c>
      <c r="D352" s="111" t="s">
        <v>127</v>
      </c>
      <c r="E352" s="111" t="s">
        <v>126</v>
      </c>
      <c r="F352" s="111" t="s">
        <v>172</v>
      </c>
      <c r="G352" s="111" t="s">
        <v>173</v>
      </c>
      <c r="H352" s="111" t="s">
        <v>172</v>
      </c>
      <c r="I352" s="111" t="s">
        <v>173</v>
      </c>
      <c r="J352" t="str">
        <f t="shared" si="10"/>
        <v>3014SkogMineraljordBarskogMiddels</v>
      </c>
      <c r="K352" s="111">
        <v>-4.0260508329268543</v>
      </c>
      <c r="L352" s="111">
        <v>0.85306406685236758</v>
      </c>
      <c r="M352" s="111">
        <v>6.4056614999681585E-2</v>
      </c>
      <c r="N352" s="112">
        <f t="shared" si="11"/>
        <v>-3.1089301510748051</v>
      </c>
    </row>
    <row r="353" spans="1:14" x14ac:dyDescent="0.25">
      <c r="A353" s="111" t="s">
        <v>603</v>
      </c>
      <c r="B353" s="111">
        <f>INDEX(kommuner!C:C,MATCH(_xlfn.NUMBERVALUE(A353),kommuner!B:B,0))</f>
        <v>3014</v>
      </c>
      <c r="C353" s="111" t="s">
        <v>127</v>
      </c>
      <c r="D353" s="111" t="s">
        <v>127</v>
      </c>
      <c r="E353" s="111" t="s">
        <v>126</v>
      </c>
      <c r="F353" s="111" t="s">
        <v>172</v>
      </c>
      <c r="G353" s="111" t="s">
        <v>186</v>
      </c>
      <c r="H353" s="111" t="s">
        <v>172</v>
      </c>
      <c r="I353" s="111" t="s">
        <v>186</v>
      </c>
      <c r="J353" t="str">
        <f t="shared" si="10"/>
        <v>3014SkogMineraljordBarskogSærs høy</v>
      </c>
      <c r="K353" s="111">
        <v>0.12072674540874306</v>
      </c>
      <c r="L353" s="111">
        <v>0.85306406685236758</v>
      </c>
      <c r="M353" s="111">
        <v>6.4056614999681585E-2</v>
      </c>
      <c r="N353" s="112">
        <f t="shared" si="11"/>
        <v>1.0378474272607923</v>
      </c>
    </row>
    <row r="354" spans="1:14" x14ac:dyDescent="0.25">
      <c r="A354" s="111" t="s">
        <v>603</v>
      </c>
      <c r="B354" s="111">
        <f>INDEX(kommuner!C:C,MATCH(_xlfn.NUMBERVALUE(A354),kommuner!B:B,0))</f>
        <v>3014</v>
      </c>
      <c r="C354" s="111" t="s">
        <v>127</v>
      </c>
      <c r="D354" s="111" t="s">
        <v>127</v>
      </c>
      <c r="E354" s="111" t="s">
        <v>126</v>
      </c>
      <c r="F354" s="111" t="s">
        <v>179</v>
      </c>
      <c r="G354" s="111" t="s">
        <v>180</v>
      </c>
      <c r="H354" s="111" t="s">
        <v>179</v>
      </c>
      <c r="I354" s="111" t="s">
        <v>180</v>
      </c>
      <c r="J354" t="str">
        <f t="shared" si="10"/>
        <v>3014SkogMineraljordBlandingsskogHøy</v>
      </c>
      <c r="K354" s="111">
        <v>-7.1939050909469406</v>
      </c>
      <c r="L354" s="111">
        <v>0.85306406685236758</v>
      </c>
      <c r="M354" s="111">
        <v>6.3979989500968365E-2</v>
      </c>
      <c r="N354" s="112">
        <f t="shared" si="11"/>
        <v>-6.2768610345936047</v>
      </c>
    </row>
    <row r="355" spans="1:14" x14ac:dyDescent="0.25">
      <c r="A355" s="111" t="s">
        <v>603</v>
      </c>
      <c r="B355" s="111">
        <f>INDEX(kommuner!C:C,MATCH(_xlfn.NUMBERVALUE(A355),kommuner!B:B,0))</f>
        <v>3014</v>
      </c>
      <c r="C355" s="111" t="s">
        <v>127</v>
      </c>
      <c r="D355" s="111" t="s">
        <v>127</v>
      </c>
      <c r="E355" s="111" t="s">
        <v>126</v>
      </c>
      <c r="F355" s="111" t="s">
        <v>179</v>
      </c>
      <c r="G355" s="111" t="s">
        <v>167</v>
      </c>
      <c r="H355" s="111" t="s">
        <v>179</v>
      </c>
      <c r="I355" s="111" t="s">
        <v>167</v>
      </c>
      <c r="J355" t="str">
        <f t="shared" si="10"/>
        <v>3014SkogMineraljordBlandingsskogImpediment</v>
      </c>
      <c r="K355" s="111">
        <v>-1.6598037998579707</v>
      </c>
      <c r="L355" s="111">
        <v>0.85306406685236758</v>
      </c>
      <c r="M355" s="111">
        <v>6.3979989500968365E-2</v>
      </c>
      <c r="N355" s="112">
        <f t="shared" si="11"/>
        <v>-0.7427597435046347</v>
      </c>
    </row>
    <row r="356" spans="1:14" x14ac:dyDescent="0.25">
      <c r="A356" s="111" t="s">
        <v>603</v>
      </c>
      <c r="B356" s="111">
        <f>INDEX(kommuner!C:C,MATCH(_xlfn.NUMBERVALUE(A356),kommuner!B:B,0))</f>
        <v>3014</v>
      </c>
      <c r="C356" s="111" t="s">
        <v>127</v>
      </c>
      <c r="D356" s="111" t="s">
        <v>127</v>
      </c>
      <c r="E356" s="111" t="s">
        <v>126</v>
      </c>
      <c r="F356" s="111" t="s">
        <v>179</v>
      </c>
      <c r="G356" s="111" t="s">
        <v>190</v>
      </c>
      <c r="H356" s="111" t="s">
        <v>179</v>
      </c>
      <c r="I356" s="111" t="s">
        <v>190</v>
      </c>
      <c r="J356" t="str">
        <f t="shared" si="10"/>
        <v>3014SkogMineraljordBlandingsskogLav</v>
      </c>
      <c r="K356" s="111">
        <v>-2.5588434197694254</v>
      </c>
      <c r="L356" s="111">
        <v>0.85306406685236758</v>
      </c>
      <c r="M356" s="111">
        <v>6.3979989500968365E-2</v>
      </c>
      <c r="N356" s="112">
        <f t="shared" si="11"/>
        <v>-1.6417993634160897</v>
      </c>
    </row>
    <row r="357" spans="1:14" x14ac:dyDescent="0.25">
      <c r="A357" s="111" t="s">
        <v>603</v>
      </c>
      <c r="B357" s="111">
        <f>INDEX(kommuner!C:C,MATCH(_xlfn.NUMBERVALUE(A357),kommuner!B:B,0))</f>
        <v>3014</v>
      </c>
      <c r="C357" s="111" t="s">
        <v>127</v>
      </c>
      <c r="D357" s="111" t="s">
        <v>127</v>
      </c>
      <c r="E357" s="111" t="s">
        <v>126</v>
      </c>
      <c r="F357" s="111" t="s">
        <v>179</v>
      </c>
      <c r="G357" s="111" t="s">
        <v>173</v>
      </c>
      <c r="H357" s="111" t="s">
        <v>179</v>
      </c>
      <c r="I357" s="111" t="s">
        <v>173</v>
      </c>
      <c r="J357" t="str">
        <f t="shared" si="10"/>
        <v>3014SkogMineraljordBlandingsskogMiddels</v>
      </c>
      <c r="K357" s="111">
        <v>-3.8687729546762566</v>
      </c>
      <c r="L357" s="111">
        <v>0.85306406685236758</v>
      </c>
      <c r="M357" s="111">
        <v>6.3979989500968365E-2</v>
      </c>
      <c r="N357" s="112">
        <f t="shared" si="11"/>
        <v>-2.9517288983229206</v>
      </c>
    </row>
    <row r="358" spans="1:14" x14ac:dyDescent="0.25">
      <c r="A358" s="111" t="s">
        <v>603</v>
      </c>
      <c r="B358" s="111">
        <f>INDEX(kommuner!C:C,MATCH(_xlfn.NUMBERVALUE(A358),kommuner!B:B,0))</f>
        <v>3014</v>
      </c>
      <c r="C358" s="111" t="s">
        <v>127</v>
      </c>
      <c r="D358" s="111" t="s">
        <v>127</v>
      </c>
      <c r="E358" s="111" t="s">
        <v>126</v>
      </c>
      <c r="F358" s="111" t="s">
        <v>179</v>
      </c>
      <c r="G358" s="111" t="s">
        <v>186</v>
      </c>
      <c r="H358" s="111" t="s">
        <v>179</v>
      </c>
      <c r="I358" s="111" t="s">
        <v>186</v>
      </c>
      <c r="J358" t="str">
        <f t="shared" si="10"/>
        <v>3014SkogMineraljordBlandingsskogSærs høy</v>
      </c>
      <c r="K358" s="111">
        <v>-2.9395925245326562</v>
      </c>
      <c r="L358" s="111">
        <v>0.85306406685236758</v>
      </c>
      <c r="M358" s="111">
        <v>6.3979989500968365E-2</v>
      </c>
      <c r="N358" s="112">
        <f t="shared" si="11"/>
        <v>-2.0225484681793202</v>
      </c>
    </row>
    <row r="359" spans="1:14" x14ac:dyDescent="0.25">
      <c r="A359" s="111" t="s">
        <v>603</v>
      </c>
      <c r="B359" s="111">
        <f>INDEX(kommuner!C:C,MATCH(_xlfn.NUMBERVALUE(A359),kommuner!B:B,0))</f>
        <v>3014</v>
      </c>
      <c r="C359" s="111" t="s">
        <v>127</v>
      </c>
      <c r="D359" s="111" t="s">
        <v>127</v>
      </c>
      <c r="E359" s="111" t="s">
        <v>126</v>
      </c>
      <c r="F359" s="111" t="s">
        <v>185</v>
      </c>
      <c r="G359" s="111" t="s">
        <v>180</v>
      </c>
      <c r="H359" s="111" t="s">
        <v>185</v>
      </c>
      <c r="I359" s="111" t="s">
        <v>180</v>
      </c>
      <c r="J359" t="str">
        <f t="shared" si="10"/>
        <v>3014SkogMineraljordLauvskogHøy</v>
      </c>
      <c r="K359" s="111">
        <v>-3.3269846154961789</v>
      </c>
      <c r="L359" s="111">
        <v>0.85306406685236758</v>
      </c>
      <c r="M359" s="111">
        <v>6.3979989500968365E-2</v>
      </c>
      <c r="N359" s="112">
        <f t="shared" si="11"/>
        <v>-2.4099405591428429</v>
      </c>
    </row>
    <row r="360" spans="1:14" x14ac:dyDescent="0.25">
      <c r="A360" s="111" t="s">
        <v>603</v>
      </c>
      <c r="B360" s="111">
        <f>INDEX(kommuner!C:C,MATCH(_xlfn.NUMBERVALUE(A360),kommuner!B:B,0))</f>
        <v>3014</v>
      </c>
      <c r="C360" s="111" t="s">
        <v>127</v>
      </c>
      <c r="D360" s="111" t="s">
        <v>127</v>
      </c>
      <c r="E360" s="111" t="s">
        <v>126</v>
      </c>
      <c r="F360" s="111" t="s">
        <v>185</v>
      </c>
      <c r="G360" s="111" t="s">
        <v>167</v>
      </c>
      <c r="H360" s="111" t="s">
        <v>185</v>
      </c>
      <c r="I360" s="111" t="s">
        <v>167</v>
      </c>
      <c r="J360" t="str">
        <f t="shared" si="10"/>
        <v>3014SkogMineraljordLauvskogImpediment</v>
      </c>
      <c r="K360" s="111">
        <v>-0.65286816124680003</v>
      </c>
      <c r="L360" s="111">
        <v>0.85306406685236758</v>
      </c>
      <c r="M360" s="111">
        <v>6.3979989500968365E-2</v>
      </c>
      <c r="N360" s="112">
        <f t="shared" si="11"/>
        <v>0.26417589510653594</v>
      </c>
    </row>
    <row r="361" spans="1:14" x14ac:dyDescent="0.25">
      <c r="A361" s="111" t="s">
        <v>603</v>
      </c>
      <c r="B361" s="111">
        <f>INDEX(kommuner!C:C,MATCH(_xlfn.NUMBERVALUE(A361),kommuner!B:B,0))</f>
        <v>3014</v>
      </c>
      <c r="C361" s="111" t="s">
        <v>127</v>
      </c>
      <c r="D361" s="111" t="s">
        <v>127</v>
      </c>
      <c r="E361" s="111" t="s">
        <v>126</v>
      </c>
      <c r="F361" s="111" t="s">
        <v>185</v>
      </c>
      <c r="G361" s="111" t="s">
        <v>190</v>
      </c>
      <c r="H361" s="111" t="s">
        <v>185</v>
      </c>
      <c r="I361" s="111" t="s">
        <v>190</v>
      </c>
      <c r="J361" t="str">
        <f t="shared" si="10"/>
        <v>3014SkogMineraljordLauvskogLav</v>
      </c>
      <c r="K361" s="111">
        <v>-8.9748170935426599E-2</v>
      </c>
      <c r="L361" s="111">
        <v>0.85306406685236758</v>
      </c>
      <c r="M361" s="111">
        <v>6.3979989500968365E-2</v>
      </c>
      <c r="N361" s="112">
        <f t="shared" si="11"/>
        <v>0.82729588541790933</v>
      </c>
    </row>
    <row r="362" spans="1:14" x14ac:dyDescent="0.25">
      <c r="A362" s="111" t="s">
        <v>603</v>
      </c>
      <c r="B362" s="111">
        <f>INDEX(kommuner!C:C,MATCH(_xlfn.NUMBERVALUE(A362),kommuner!B:B,0))</f>
        <v>3014</v>
      </c>
      <c r="C362" s="111" t="s">
        <v>127</v>
      </c>
      <c r="D362" s="111" t="s">
        <v>127</v>
      </c>
      <c r="E362" s="111" t="s">
        <v>126</v>
      </c>
      <c r="F362" s="111" t="s">
        <v>185</v>
      </c>
      <c r="G362" s="111" t="s">
        <v>173</v>
      </c>
      <c r="H362" s="111" t="s">
        <v>185</v>
      </c>
      <c r="I362" s="111" t="s">
        <v>173</v>
      </c>
      <c r="J362" t="str">
        <f t="shared" si="10"/>
        <v>3014SkogMineraljordLauvskogMiddels</v>
      </c>
      <c r="K362" s="111">
        <v>-1.7789409505847176</v>
      </c>
      <c r="L362" s="111">
        <v>0.85306406685236758</v>
      </c>
      <c r="M362" s="111">
        <v>6.3979989500968365E-2</v>
      </c>
      <c r="N362" s="112">
        <f t="shared" si="11"/>
        <v>-0.86189689423138161</v>
      </c>
    </row>
    <row r="363" spans="1:14" x14ac:dyDescent="0.25">
      <c r="A363" s="111" t="s">
        <v>603</v>
      </c>
      <c r="B363" s="111">
        <f>INDEX(kommuner!C:C,MATCH(_xlfn.NUMBERVALUE(A363),kommuner!B:B,0))</f>
        <v>3014</v>
      </c>
      <c r="C363" s="111" t="s">
        <v>127</v>
      </c>
      <c r="D363" s="111" t="s">
        <v>127</v>
      </c>
      <c r="E363" s="111" t="s">
        <v>126</v>
      </c>
      <c r="F363" s="111" t="s">
        <v>185</v>
      </c>
      <c r="G363" s="111" t="s">
        <v>186</v>
      </c>
      <c r="H363" s="111" t="s">
        <v>185</v>
      </c>
      <c r="I363" s="111" t="s">
        <v>186</v>
      </c>
      <c r="J363" t="str">
        <f t="shared" si="10"/>
        <v>3014SkogMineraljordLauvskogSærs høy</v>
      </c>
      <c r="K363" s="111">
        <v>-3.6560473259425113</v>
      </c>
      <c r="L363" s="111">
        <v>0.85306406685236758</v>
      </c>
      <c r="M363" s="111">
        <v>6.3979989500968365E-2</v>
      </c>
      <c r="N363" s="112">
        <f t="shared" si="11"/>
        <v>-2.7390032695891753</v>
      </c>
    </row>
    <row r="364" spans="1:14" x14ac:dyDescent="0.25">
      <c r="A364" s="111" t="s">
        <v>603</v>
      </c>
      <c r="B364" s="111">
        <f>INDEX(kommuner!C:C,MATCH(_xlfn.NUMBERVALUE(A364),kommuner!B:B,0))</f>
        <v>3014</v>
      </c>
      <c r="C364" s="111" t="s">
        <v>127</v>
      </c>
      <c r="D364" s="111" t="s">
        <v>127</v>
      </c>
      <c r="E364" s="111" t="s">
        <v>123</v>
      </c>
      <c r="F364" s="111" t="s">
        <v>172</v>
      </c>
      <c r="G364" s="111" t="s">
        <v>180</v>
      </c>
      <c r="H364" s="111" t="s">
        <v>172</v>
      </c>
      <c r="I364" s="111" t="s">
        <v>180</v>
      </c>
      <c r="J364" t="str">
        <f t="shared" si="10"/>
        <v>3014SkogOrganisk jordBarskogHøy</v>
      </c>
      <c r="K364" s="111">
        <v>-2.5184559031994138</v>
      </c>
      <c r="L364" s="111">
        <v>0.92784825435236762</v>
      </c>
      <c r="M364" s="111">
        <v>0.46518126042825314</v>
      </c>
      <c r="N364" s="112">
        <f t="shared" si="11"/>
        <v>-1.1254263884187932</v>
      </c>
    </row>
    <row r="365" spans="1:14" x14ac:dyDescent="0.25">
      <c r="A365" s="111" t="s">
        <v>603</v>
      </c>
      <c r="B365" s="111">
        <f>INDEX(kommuner!C:C,MATCH(_xlfn.NUMBERVALUE(A365),kommuner!B:B,0))</f>
        <v>3014</v>
      </c>
      <c r="C365" s="111" t="s">
        <v>127</v>
      </c>
      <c r="D365" s="111" t="s">
        <v>127</v>
      </c>
      <c r="E365" s="111" t="s">
        <v>123</v>
      </c>
      <c r="F365" s="111" t="s">
        <v>172</v>
      </c>
      <c r="G365" s="111" t="s">
        <v>167</v>
      </c>
      <c r="H365" s="111" t="s">
        <v>172</v>
      </c>
      <c r="I365" s="111" t="s">
        <v>167</v>
      </c>
      <c r="J365" t="str">
        <f t="shared" si="10"/>
        <v>3014SkogOrganisk jordBarskogImpediment</v>
      </c>
      <c r="K365" s="111">
        <v>-0.13011741963904588</v>
      </c>
      <c r="L365" s="111">
        <v>0.92784825435236762</v>
      </c>
      <c r="M365" s="111">
        <v>0.46510463492953991</v>
      </c>
      <c r="N365" s="112">
        <f t="shared" si="11"/>
        <v>1.2628354696428616</v>
      </c>
    </row>
    <row r="366" spans="1:14" x14ac:dyDescent="0.25">
      <c r="A366" s="111" t="s">
        <v>603</v>
      </c>
      <c r="B366" s="111">
        <f>INDEX(kommuner!C:C,MATCH(_xlfn.NUMBERVALUE(A366),kommuner!B:B,0))</f>
        <v>3014</v>
      </c>
      <c r="C366" s="111" t="s">
        <v>127</v>
      </c>
      <c r="D366" s="111" t="s">
        <v>127</v>
      </c>
      <c r="E366" s="111" t="s">
        <v>123</v>
      </c>
      <c r="F366" s="111" t="s">
        <v>172</v>
      </c>
      <c r="G366" s="111" t="s">
        <v>190</v>
      </c>
      <c r="H366" s="111" t="s">
        <v>172</v>
      </c>
      <c r="I366" s="111" t="s">
        <v>190</v>
      </c>
      <c r="J366" t="str">
        <f t="shared" si="10"/>
        <v>3014SkogOrganisk jordBarskogLav</v>
      </c>
      <c r="K366" s="111">
        <v>-0.50666953101693391</v>
      </c>
      <c r="L366" s="111">
        <v>0.92784825435236762</v>
      </c>
      <c r="M366" s="111">
        <v>0.46510463492953991</v>
      </c>
      <c r="N366" s="112">
        <f t="shared" si="11"/>
        <v>0.88628335826497362</v>
      </c>
    </row>
    <row r="367" spans="1:14" x14ac:dyDescent="0.25">
      <c r="A367" s="111" t="s">
        <v>603</v>
      </c>
      <c r="B367" s="111">
        <f>INDEX(kommuner!C:C,MATCH(_xlfn.NUMBERVALUE(A367),kommuner!B:B,0))</f>
        <v>3014</v>
      </c>
      <c r="C367" s="111" t="s">
        <v>127</v>
      </c>
      <c r="D367" s="111" t="s">
        <v>127</v>
      </c>
      <c r="E367" s="111" t="s">
        <v>123</v>
      </c>
      <c r="F367" s="111" t="s">
        <v>172</v>
      </c>
      <c r="G367" s="111" t="s">
        <v>173</v>
      </c>
      <c r="H367" s="111" t="s">
        <v>172</v>
      </c>
      <c r="I367" s="111" t="s">
        <v>173</v>
      </c>
      <c r="J367" t="str">
        <f t="shared" si="10"/>
        <v>3014SkogOrganisk jordBarskogMiddels</v>
      </c>
      <c r="K367" s="111">
        <v>-1.5571490961494638</v>
      </c>
      <c r="L367" s="111">
        <v>0.92784825435236762</v>
      </c>
      <c r="M367" s="111">
        <v>0.46518126042825314</v>
      </c>
      <c r="N367" s="112">
        <f t="shared" si="11"/>
        <v>-0.16411958136884308</v>
      </c>
    </row>
    <row r="368" spans="1:14" x14ac:dyDescent="0.25">
      <c r="A368" s="111" t="s">
        <v>603</v>
      </c>
      <c r="B368" s="111">
        <f>INDEX(kommuner!C:C,MATCH(_xlfn.NUMBERVALUE(A368),kommuner!B:B,0))</f>
        <v>3014</v>
      </c>
      <c r="C368" s="111" t="s">
        <v>127</v>
      </c>
      <c r="D368" s="111" t="s">
        <v>127</v>
      </c>
      <c r="E368" s="111" t="s">
        <v>123</v>
      </c>
      <c r="F368" s="111" t="s">
        <v>172</v>
      </c>
      <c r="G368" s="111" t="s">
        <v>186</v>
      </c>
      <c r="H368" s="111" t="s">
        <v>172</v>
      </c>
      <c r="I368" s="111" t="s">
        <v>186</v>
      </c>
      <c r="J368" t="str">
        <f t="shared" si="10"/>
        <v>3014SkogOrganisk jordBarskogSærs høy</v>
      </c>
      <c r="K368" s="111">
        <v>2.5548655235722699</v>
      </c>
      <c r="L368" s="111">
        <v>0.92784825435236762</v>
      </c>
      <c r="M368" s="111">
        <v>0.46518126042825314</v>
      </c>
      <c r="N368" s="112">
        <f t="shared" si="11"/>
        <v>3.9478950383528906</v>
      </c>
    </row>
    <row r="369" spans="1:14" x14ac:dyDescent="0.25">
      <c r="A369" s="111" t="s">
        <v>603</v>
      </c>
      <c r="B369" s="111">
        <f>INDEX(kommuner!C:C,MATCH(_xlfn.NUMBERVALUE(A369),kommuner!B:B,0))</f>
        <v>3014</v>
      </c>
      <c r="C369" s="111" t="s">
        <v>127</v>
      </c>
      <c r="D369" s="111" t="s">
        <v>127</v>
      </c>
      <c r="E369" s="111" t="s">
        <v>123</v>
      </c>
      <c r="F369" s="111" t="s">
        <v>179</v>
      </c>
      <c r="G369" s="111" t="s">
        <v>180</v>
      </c>
      <c r="H369" s="111" t="s">
        <v>179</v>
      </c>
      <c r="I369" s="111" t="s">
        <v>180</v>
      </c>
      <c r="J369" t="str">
        <f t="shared" si="10"/>
        <v>3014SkogOrganisk jordBlandingsskogHøy</v>
      </c>
      <c r="K369" s="111">
        <v>-5.5554344456832343</v>
      </c>
      <c r="L369" s="111">
        <v>0.92784825435236762</v>
      </c>
      <c r="M369" s="111">
        <v>0.46510463492953991</v>
      </c>
      <c r="N369" s="112">
        <f t="shared" si="11"/>
        <v>-4.1624815564013264</v>
      </c>
    </row>
    <row r="370" spans="1:14" x14ac:dyDescent="0.25">
      <c r="A370" s="111" t="s">
        <v>603</v>
      </c>
      <c r="B370" s="111">
        <f>INDEX(kommuner!C:C,MATCH(_xlfn.NUMBERVALUE(A370),kommuner!B:B,0))</f>
        <v>3014</v>
      </c>
      <c r="C370" s="111" t="s">
        <v>127</v>
      </c>
      <c r="D370" s="111" t="s">
        <v>127</v>
      </c>
      <c r="E370" s="111" t="s">
        <v>123</v>
      </c>
      <c r="F370" s="111" t="s">
        <v>179</v>
      </c>
      <c r="G370" s="111" t="s">
        <v>167</v>
      </c>
      <c r="H370" s="111" t="s">
        <v>179</v>
      </c>
      <c r="I370" s="111" t="s">
        <v>167</v>
      </c>
      <c r="J370" t="str">
        <f t="shared" si="10"/>
        <v>3014SkogOrganisk jordBlandingsskogImpediment</v>
      </c>
      <c r="K370" s="111">
        <v>-0.28586344175800005</v>
      </c>
      <c r="L370" s="111">
        <v>0.92784825435236762</v>
      </c>
      <c r="M370" s="111">
        <v>0.46510463492953991</v>
      </c>
      <c r="N370" s="112">
        <f t="shared" si="11"/>
        <v>1.1070894475239075</v>
      </c>
    </row>
    <row r="371" spans="1:14" x14ac:dyDescent="0.25">
      <c r="A371" s="111" t="s">
        <v>603</v>
      </c>
      <c r="B371" s="111">
        <f>INDEX(kommuner!C:C,MATCH(_xlfn.NUMBERVALUE(A371),kommuner!B:B,0))</f>
        <v>3014</v>
      </c>
      <c r="C371" s="111" t="s">
        <v>127</v>
      </c>
      <c r="D371" s="111" t="s">
        <v>127</v>
      </c>
      <c r="E371" s="111" t="s">
        <v>123</v>
      </c>
      <c r="F371" s="111" t="s">
        <v>179</v>
      </c>
      <c r="G371" s="111" t="s">
        <v>190</v>
      </c>
      <c r="H371" s="111" t="s">
        <v>179</v>
      </c>
      <c r="I371" s="111" t="s">
        <v>190</v>
      </c>
      <c r="J371" t="str">
        <f t="shared" si="10"/>
        <v>3014SkogOrganisk jordBlandingsskogLav</v>
      </c>
      <c r="K371" s="111">
        <v>-1.2347339377887629</v>
      </c>
      <c r="L371" s="111">
        <v>0.92784825435236762</v>
      </c>
      <c r="M371" s="111">
        <v>0.46510463492953991</v>
      </c>
      <c r="N371" s="112">
        <f t="shared" si="11"/>
        <v>0.15821895149314458</v>
      </c>
    </row>
    <row r="372" spans="1:14" x14ac:dyDescent="0.25">
      <c r="A372" s="111" t="s">
        <v>603</v>
      </c>
      <c r="B372" s="111">
        <f>INDEX(kommuner!C:C,MATCH(_xlfn.NUMBERVALUE(A372),kommuner!B:B,0))</f>
        <v>3014</v>
      </c>
      <c r="C372" s="111" t="s">
        <v>127</v>
      </c>
      <c r="D372" s="111" t="s">
        <v>127</v>
      </c>
      <c r="E372" s="111" t="s">
        <v>123</v>
      </c>
      <c r="F372" s="111" t="s">
        <v>179</v>
      </c>
      <c r="G372" s="111" t="s">
        <v>173</v>
      </c>
      <c r="H372" s="111" t="s">
        <v>179</v>
      </c>
      <c r="I372" s="111" t="s">
        <v>173</v>
      </c>
      <c r="J372" t="str">
        <f t="shared" si="10"/>
        <v>3014SkogOrganisk jordBlandingsskogMiddels</v>
      </c>
      <c r="K372" s="111">
        <v>-2.4239591752717748</v>
      </c>
      <c r="L372" s="111">
        <v>0.92784825435236762</v>
      </c>
      <c r="M372" s="111">
        <v>0.46510463492953991</v>
      </c>
      <c r="N372" s="112">
        <f t="shared" si="11"/>
        <v>-1.0310062859898674</v>
      </c>
    </row>
    <row r="373" spans="1:14" x14ac:dyDescent="0.25">
      <c r="A373" s="111" t="s">
        <v>603</v>
      </c>
      <c r="B373" s="111">
        <f>INDEX(kommuner!C:C,MATCH(_xlfn.NUMBERVALUE(A373),kommuner!B:B,0))</f>
        <v>3014</v>
      </c>
      <c r="C373" s="111" t="s">
        <v>127</v>
      </c>
      <c r="D373" s="111" t="s">
        <v>127</v>
      </c>
      <c r="E373" s="111" t="s">
        <v>123</v>
      </c>
      <c r="F373" s="111" t="s">
        <v>179</v>
      </c>
      <c r="G373" s="111" t="s">
        <v>186</v>
      </c>
      <c r="H373" s="111" t="s">
        <v>179</v>
      </c>
      <c r="I373" s="111" t="s">
        <v>186</v>
      </c>
      <c r="J373" t="str">
        <f t="shared" si="10"/>
        <v>3014SkogOrganisk jordBlandingsskogSærs høy</v>
      </c>
      <c r="K373" s="111">
        <v>-1.5726115302258048</v>
      </c>
      <c r="L373" s="111">
        <v>0.92784825435236762</v>
      </c>
      <c r="M373" s="111">
        <v>0.46510463492953991</v>
      </c>
      <c r="N373" s="112">
        <f t="shared" si="11"/>
        <v>-0.17965864094389727</v>
      </c>
    </row>
    <row r="374" spans="1:14" x14ac:dyDescent="0.25">
      <c r="A374" s="111" t="s">
        <v>603</v>
      </c>
      <c r="B374" s="111">
        <f>INDEX(kommuner!C:C,MATCH(_xlfn.NUMBERVALUE(A374),kommuner!B:B,0))</f>
        <v>3014</v>
      </c>
      <c r="C374" s="111" t="s">
        <v>127</v>
      </c>
      <c r="D374" s="111" t="s">
        <v>127</v>
      </c>
      <c r="E374" s="111" t="s">
        <v>123</v>
      </c>
      <c r="F374" s="111" t="s">
        <v>185</v>
      </c>
      <c r="G374" s="111" t="s">
        <v>180</v>
      </c>
      <c r="H374" s="111" t="s">
        <v>185</v>
      </c>
      <c r="I374" s="111" t="s">
        <v>180</v>
      </c>
      <c r="J374" t="str">
        <f t="shared" si="10"/>
        <v>3014SkogOrganisk jordLauvskogHøy</v>
      </c>
      <c r="K374" s="111">
        <v>-1.9913688882377358</v>
      </c>
      <c r="L374" s="111">
        <v>0.92784825435236762</v>
      </c>
      <c r="M374" s="111">
        <v>0.46510463492953991</v>
      </c>
      <c r="N374" s="112">
        <f t="shared" si="11"/>
        <v>-0.59841599895582831</v>
      </c>
    </row>
    <row r="375" spans="1:14" x14ac:dyDescent="0.25">
      <c r="A375" s="111" t="s">
        <v>603</v>
      </c>
      <c r="B375" s="111">
        <f>INDEX(kommuner!C:C,MATCH(_xlfn.NUMBERVALUE(A375),kommuner!B:B,0))</f>
        <v>3014</v>
      </c>
      <c r="C375" s="111" t="s">
        <v>127</v>
      </c>
      <c r="D375" s="111" t="s">
        <v>127</v>
      </c>
      <c r="E375" s="111" t="s">
        <v>123</v>
      </c>
      <c r="F375" s="111" t="s">
        <v>185</v>
      </c>
      <c r="G375" s="111" t="s">
        <v>167</v>
      </c>
      <c r="H375" s="111" t="s">
        <v>185</v>
      </c>
      <c r="I375" s="111" t="s">
        <v>167</v>
      </c>
      <c r="J375" t="str">
        <f t="shared" si="10"/>
        <v>3014SkogOrganisk jordLauvskogImpediment</v>
      </c>
      <c r="K375" s="111">
        <v>0.35000626494250675</v>
      </c>
      <c r="L375" s="111">
        <v>0.92784825435236762</v>
      </c>
      <c r="M375" s="111">
        <v>0.46510463492953991</v>
      </c>
      <c r="N375" s="112">
        <f t="shared" si="11"/>
        <v>1.7429591542244141</v>
      </c>
    </row>
    <row r="376" spans="1:14" x14ac:dyDescent="0.25">
      <c r="A376" s="111" t="s">
        <v>603</v>
      </c>
      <c r="B376" s="111">
        <f>INDEX(kommuner!C:C,MATCH(_xlfn.NUMBERVALUE(A376),kommuner!B:B,0))</f>
        <v>3014</v>
      </c>
      <c r="C376" s="111" t="s">
        <v>127</v>
      </c>
      <c r="D376" s="111" t="s">
        <v>127</v>
      </c>
      <c r="E376" s="111" t="s">
        <v>123</v>
      </c>
      <c r="F376" s="111" t="s">
        <v>185</v>
      </c>
      <c r="G376" s="111" t="s">
        <v>190</v>
      </c>
      <c r="H376" s="111" t="s">
        <v>185</v>
      </c>
      <c r="I376" s="111" t="s">
        <v>190</v>
      </c>
      <c r="J376" t="str">
        <f t="shared" si="10"/>
        <v>3014SkogOrganisk jordLauvskogLav</v>
      </c>
      <c r="K376" s="111">
        <v>1.1144075558526714</v>
      </c>
      <c r="L376" s="111">
        <v>0.92784825435236762</v>
      </c>
      <c r="M376" s="111">
        <v>0.46510463492953991</v>
      </c>
      <c r="N376" s="112">
        <f t="shared" si="11"/>
        <v>2.5073604451345788</v>
      </c>
    </row>
    <row r="377" spans="1:14" x14ac:dyDescent="0.25">
      <c r="A377" s="111" t="s">
        <v>603</v>
      </c>
      <c r="B377" s="111">
        <f>INDEX(kommuner!C:C,MATCH(_xlfn.NUMBERVALUE(A377),kommuner!B:B,0))</f>
        <v>3014</v>
      </c>
      <c r="C377" s="111" t="s">
        <v>127</v>
      </c>
      <c r="D377" s="111" t="s">
        <v>127</v>
      </c>
      <c r="E377" s="111" t="s">
        <v>123</v>
      </c>
      <c r="F377" s="111" t="s">
        <v>185</v>
      </c>
      <c r="G377" s="111" t="s">
        <v>173</v>
      </c>
      <c r="H377" s="111" t="s">
        <v>185</v>
      </c>
      <c r="I377" s="111" t="s">
        <v>173</v>
      </c>
      <c r="J377" t="str">
        <f t="shared" si="10"/>
        <v>3014SkogOrganisk jordLauvskogMiddels</v>
      </c>
      <c r="K377" s="111">
        <v>-0.62664468270982987</v>
      </c>
      <c r="L377" s="111">
        <v>0.92784825435236762</v>
      </c>
      <c r="M377" s="111">
        <v>0.46510463492953991</v>
      </c>
      <c r="N377" s="112">
        <f t="shared" si="11"/>
        <v>0.76630820657207765</v>
      </c>
    </row>
    <row r="378" spans="1:14" x14ac:dyDescent="0.25">
      <c r="A378" s="111" t="s">
        <v>603</v>
      </c>
      <c r="B378" s="111">
        <f>INDEX(kommuner!C:C,MATCH(_xlfn.NUMBERVALUE(A378),kommuner!B:B,0))</f>
        <v>3014</v>
      </c>
      <c r="C378" s="111" t="s">
        <v>127</v>
      </c>
      <c r="D378" s="111" t="s">
        <v>127</v>
      </c>
      <c r="E378" s="111" t="s">
        <v>123</v>
      </c>
      <c r="F378" s="111" t="s">
        <v>185</v>
      </c>
      <c r="G378" s="111" t="s">
        <v>186</v>
      </c>
      <c r="H378" s="111" t="s">
        <v>185</v>
      </c>
      <c r="I378" s="111" t="s">
        <v>186</v>
      </c>
      <c r="J378" t="str">
        <f t="shared" si="10"/>
        <v>3014SkogOrganisk jordLauvskogSærs høy</v>
      </c>
      <c r="K378" s="111">
        <v>-1.8997279926091779</v>
      </c>
      <c r="L378" s="111">
        <v>0.92784825435236762</v>
      </c>
      <c r="M378" s="111">
        <v>0.46510463492953991</v>
      </c>
      <c r="N378" s="112">
        <f t="shared" si="11"/>
        <v>-0.50677510332727038</v>
      </c>
    </row>
    <row r="379" spans="1:14" x14ac:dyDescent="0.25">
      <c r="A379" s="111" t="s">
        <v>603</v>
      </c>
      <c r="B379" s="111">
        <f>INDEX(kommuner!C:C,MATCH(_xlfn.NUMBERVALUE(A379),kommuner!B:B,0))</f>
        <v>3014</v>
      </c>
      <c r="C379" s="111" t="s">
        <v>83</v>
      </c>
      <c r="D379" s="111" t="s">
        <v>83</v>
      </c>
      <c r="E379" s="111" t="s">
        <v>126</v>
      </c>
      <c r="F379" s="111" t="s">
        <v>139</v>
      </c>
      <c r="G379" s="111" t="s">
        <v>139</v>
      </c>
      <c r="H379" s="111" t="s">
        <v>139</v>
      </c>
      <c r="I379" s="111" t="s">
        <v>139</v>
      </c>
      <c r="J379" t="str">
        <f t="shared" si="10"/>
        <v>3014Utbygd arealMineraljord</v>
      </c>
      <c r="K379" s="111">
        <v>1.3171254023576049</v>
      </c>
      <c r="L379" s="111">
        <v>0</v>
      </c>
      <c r="M379" s="111">
        <v>1.303047089454229E-2</v>
      </c>
      <c r="N379" s="112">
        <f t="shared" si="11"/>
        <v>1.3301558732521472</v>
      </c>
    </row>
    <row r="380" spans="1:14" x14ac:dyDescent="0.25">
      <c r="A380" s="111" t="s">
        <v>603</v>
      </c>
      <c r="B380" s="111">
        <f>INDEX(kommuner!C:C,MATCH(_xlfn.NUMBERVALUE(A380),kommuner!B:B,0))</f>
        <v>3014</v>
      </c>
      <c r="C380" s="111" t="s">
        <v>83</v>
      </c>
      <c r="D380" s="111" t="s">
        <v>83</v>
      </c>
      <c r="E380" s="111" t="s">
        <v>123</v>
      </c>
      <c r="F380" s="111" t="s">
        <v>139</v>
      </c>
      <c r="G380" s="111" t="s">
        <v>139</v>
      </c>
      <c r="H380" s="111" t="s">
        <v>139</v>
      </c>
      <c r="I380" s="111" t="s">
        <v>139</v>
      </c>
      <c r="J380" t="str">
        <f t="shared" si="10"/>
        <v>3014Utbygd arealOrganisk jord</v>
      </c>
      <c r="K380" s="111">
        <v>29.011421395201612</v>
      </c>
      <c r="L380" s="111">
        <v>0</v>
      </c>
      <c r="M380" s="111">
        <v>1.303047089454229E-2</v>
      </c>
      <c r="N380" s="112">
        <f t="shared" si="11"/>
        <v>29.024451866096154</v>
      </c>
    </row>
    <row r="381" spans="1:14" x14ac:dyDescent="0.25">
      <c r="A381" s="111" t="s">
        <v>603</v>
      </c>
      <c r="B381" s="111">
        <f>INDEX(kommuner!C:C,MATCH(_xlfn.NUMBERVALUE(A381),kommuner!B:B,0))</f>
        <v>3014</v>
      </c>
      <c r="C381" s="111" t="s">
        <v>181</v>
      </c>
      <c r="D381" s="111" t="s">
        <v>181</v>
      </c>
      <c r="E381" s="111" t="s">
        <v>123</v>
      </c>
      <c r="F381" s="111" t="s">
        <v>139</v>
      </c>
      <c r="G381" s="111" t="s">
        <v>139</v>
      </c>
      <c r="H381" s="111" t="s">
        <v>139</v>
      </c>
      <c r="I381" s="111" t="s">
        <v>139</v>
      </c>
      <c r="J381" t="str">
        <f t="shared" si="10"/>
        <v>3014Vann og myrOrganisk jord</v>
      </c>
      <c r="K381" s="111">
        <v>-0.20040009744654491</v>
      </c>
      <c r="L381" s="111">
        <v>0</v>
      </c>
      <c r="M381" s="111">
        <v>0</v>
      </c>
      <c r="N381" s="112">
        <f t="shared" si="11"/>
        <v>-0.20040009744654491</v>
      </c>
    </row>
    <row r="382" spans="1:14" x14ac:dyDescent="0.25">
      <c r="A382" s="111" t="s">
        <v>604</v>
      </c>
      <c r="B382" s="111">
        <f>INDEX(kommuner!C:C,MATCH(_xlfn.NUMBERVALUE(A382),kommuner!B:B,0))</f>
        <v>3014</v>
      </c>
      <c r="C382" s="111" t="s">
        <v>82</v>
      </c>
      <c r="D382" s="111" t="s">
        <v>82</v>
      </c>
      <c r="E382" s="111" t="s">
        <v>126</v>
      </c>
      <c r="F382" s="111" t="s">
        <v>139</v>
      </c>
      <c r="G382" s="111" t="s">
        <v>139</v>
      </c>
      <c r="H382" s="111" t="s">
        <v>139</v>
      </c>
      <c r="I382" s="111" t="s">
        <v>139</v>
      </c>
      <c r="J382" t="str">
        <f t="shared" si="10"/>
        <v>3014Annen utmarkMineraljord</v>
      </c>
      <c r="K382" s="111">
        <v>-7.4178314529761202E-2</v>
      </c>
      <c r="L382" s="111">
        <v>0</v>
      </c>
      <c r="M382" s="111">
        <v>0</v>
      </c>
      <c r="N382" s="112">
        <f t="shared" si="11"/>
        <v>-7.4178314529761202E-2</v>
      </c>
    </row>
    <row r="383" spans="1:14" x14ac:dyDescent="0.25">
      <c r="A383" s="111" t="s">
        <v>604</v>
      </c>
      <c r="B383" s="111">
        <f>INDEX(kommuner!C:C,MATCH(_xlfn.NUMBERVALUE(A383),kommuner!B:B,0))</f>
        <v>3014</v>
      </c>
      <c r="C383" s="111" t="s">
        <v>121</v>
      </c>
      <c r="D383" s="111" t="s">
        <v>121</v>
      </c>
      <c r="E383" s="111" t="s">
        <v>126</v>
      </c>
      <c r="F383" s="111" t="s">
        <v>139</v>
      </c>
      <c r="G383" s="111" t="s">
        <v>139</v>
      </c>
      <c r="H383" s="111" t="s">
        <v>139</v>
      </c>
      <c r="I383" s="111" t="s">
        <v>139</v>
      </c>
      <c r="J383" t="str">
        <f t="shared" si="10"/>
        <v>3014BeiteMineraljord</v>
      </c>
      <c r="K383" s="111">
        <v>-0.96338340838695502</v>
      </c>
      <c r="L383" s="111">
        <v>0</v>
      </c>
      <c r="M383" s="111">
        <v>1.2448711246839999E-7</v>
      </c>
      <c r="N383" s="112">
        <f t="shared" si="11"/>
        <v>-0.96338328389984251</v>
      </c>
    </row>
    <row r="384" spans="1:14" x14ac:dyDescent="0.25">
      <c r="A384" s="111" t="s">
        <v>604</v>
      </c>
      <c r="B384" s="111">
        <f>INDEX(kommuner!C:C,MATCH(_xlfn.NUMBERVALUE(A384),kommuner!B:B,0))</f>
        <v>3014</v>
      </c>
      <c r="C384" s="111" t="s">
        <v>121</v>
      </c>
      <c r="D384" s="111" t="s">
        <v>121</v>
      </c>
      <c r="E384" s="111" t="s">
        <v>123</v>
      </c>
      <c r="F384" s="111" t="s">
        <v>139</v>
      </c>
      <c r="G384" s="111" t="s">
        <v>139</v>
      </c>
      <c r="H384" s="111" t="s">
        <v>139</v>
      </c>
      <c r="I384" s="111" t="s">
        <v>139</v>
      </c>
      <c r="J384" t="str">
        <f t="shared" si="10"/>
        <v>3014BeiteOrganisk jord</v>
      </c>
      <c r="K384" s="111">
        <v>12.077525935985037</v>
      </c>
      <c r="L384" s="111">
        <v>1.6412500000000001</v>
      </c>
      <c r="M384" s="111">
        <v>0</v>
      </c>
      <c r="N384" s="112">
        <f t="shared" si="11"/>
        <v>13.718775935985036</v>
      </c>
    </row>
    <row r="385" spans="1:14" x14ac:dyDescent="0.25">
      <c r="A385" s="111" t="s">
        <v>604</v>
      </c>
      <c r="B385" s="111">
        <f>INDEX(kommuner!C:C,MATCH(_xlfn.NUMBERVALUE(A385),kommuner!B:B,0))</f>
        <v>3014</v>
      </c>
      <c r="C385" s="111" t="s">
        <v>84</v>
      </c>
      <c r="D385" s="111" t="s">
        <v>84</v>
      </c>
      <c r="E385" s="111" t="s">
        <v>126</v>
      </c>
      <c r="F385" s="111" t="s">
        <v>139</v>
      </c>
      <c r="G385" s="111" t="s">
        <v>139</v>
      </c>
      <c r="H385" s="111" t="s">
        <v>139</v>
      </c>
      <c r="I385" s="111" t="s">
        <v>139</v>
      </c>
      <c r="J385" t="str">
        <f t="shared" si="10"/>
        <v>3014Dyrket markMineraljord</v>
      </c>
      <c r="K385" s="111">
        <v>-0.27932722351993444</v>
      </c>
      <c r="L385" s="111">
        <v>0</v>
      </c>
      <c r="M385" s="111">
        <v>0</v>
      </c>
      <c r="N385" s="112">
        <f t="shared" si="11"/>
        <v>-0.27932722351993444</v>
      </c>
    </row>
    <row r="386" spans="1:14" x14ac:dyDescent="0.25">
      <c r="A386" s="111" t="s">
        <v>604</v>
      </c>
      <c r="B386" s="111">
        <f>INDEX(kommuner!C:C,MATCH(_xlfn.NUMBERVALUE(A386),kommuner!B:B,0))</f>
        <v>3014</v>
      </c>
      <c r="C386" s="111" t="s">
        <v>84</v>
      </c>
      <c r="D386" s="111" t="s">
        <v>84</v>
      </c>
      <c r="E386" s="111" t="s">
        <v>123</v>
      </c>
      <c r="F386" s="111" t="s">
        <v>139</v>
      </c>
      <c r="G386" s="111" t="s">
        <v>139</v>
      </c>
      <c r="H386" s="111" t="s">
        <v>139</v>
      </c>
      <c r="I386" s="111" t="s">
        <v>139</v>
      </c>
      <c r="J386" t="str">
        <f t="shared" si="10"/>
        <v>3014Dyrket markOrganisk jord</v>
      </c>
      <c r="K386" s="111">
        <v>28.726149366675592</v>
      </c>
      <c r="L386" s="111">
        <v>1.45625</v>
      </c>
      <c r="M386" s="111">
        <v>0</v>
      </c>
      <c r="N386" s="112">
        <f t="shared" si="11"/>
        <v>30.182399366675593</v>
      </c>
    </row>
    <row r="387" spans="1:14" x14ac:dyDescent="0.25">
      <c r="A387" s="111" t="s">
        <v>604</v>
      </c>
      <c r="B387" s="111">
        <f>INDEX(kommuner!C:C,MATCH(_xlfn.NUMBERVALUE(A387),kommuner!B:B,0))</f>
        <v>3014</v>
      </c>
      <c r="C387" s="111" t="s">
        <v>127</v>
      </c>
      <c r="D387" s="111" t="s">
        <v>127</v>
      </c>
      <c r="E387" s="111" t="s">
        <v>126</v>
      </c>
      <c r="F387" s="111" t="s">
        <v>172</v>
      </c>
      <c r="G387" s="111" t="s">
        <v>180</v>
      </c>
      <c r="H387" s="111" t="s">
        <v>172</v>
      </c>
      <c r="I387" s="111" t="s">
        <v>180</v>
      </c>
      <c r="J387" t="str">
        <f t="shared" ref="J387:J450" si="12">B387&amp;C387&amp;E387&amp;IF(C387="Skog",F387&amp;G387,"")</f>
        <v>3014SkogMineraljordBarskogHøy</v>
      </c>
      <c r="K387" s="111">
        <v>-4.6162156760364166</v>
      </c>
      <c r="L387" s="111">
        <v>0.85306406685236758</v>
      </c>
      <c r="M387" s="111">
        <v>6.4056614999681585E-2</v>
      </c>
      <c r="N387" s="112">
        <f t="shared" ref="N387:N450" si="13">SUM(K387:M387)</f>
        <v>-3.6990949941843674</v>
      </c>
    </row>
    <row r="388" spans="1:14" x14ac:dyDescent="0.25">
      <c r="A388" s="111" t="s">
        <v>604</v>
      </c>
      <c r="B388" s="111">
        <f>INDEX(kommuner!C:C,MATCH(_xlfn.NUMBERVALUE(A388),kommuner!B:B,0))</f>
        <v>3014</v>
      </c>
      <c r="C388" s="111" t="s">
        <v>127</v>
      </c>
      <c r="D388" s="111" t="s">
        <v>127</v>
      </c>
      <c r="E388" s="111" t="s">
        <v>126</v>
      </c>
      <c r="F388" s="111" t="s">
        <v>172</v>
      </c>
      <c r="G388" s="111" t="s">
        <v>167</v>
      </c>
      <c r="H388" s="111" t="s">
        <v>172</v>
      </c>
      <c r="I388" s="111" t="s">
        <v>167</v>
      </c>
      <c r="J388" t="str">
        <f t="shared" si="12"/>
        <v>3014SkogMineraljordBarskogImpediment</v>
      </c>
      <c r="K388" s="111">
        <v>-1.3727794028153204</v>
      </c>
      <c r="L388" s="111">
        <v>0.85306406685236758</v>
      </c>
      <c r="M388" s="111">
        <v>6.3979989500968365E-2</v>
      </c>
      <c r="N388" s="112">
        <f t="shared" si="13"/>
        <v>-0.45573534646198444</v>
      </c>
    </row>
    <row r="389" spans="1:14" x14ac:dyDescent="0.25">
      <c r="A389" s="111" t="s">
        <v>604</v>
      </c>
      <c r="B389" s="111">
        <f>INDEX(kommuner!C:C,MATCH(_xlfn.NUMBERVALUE(A389),kommuner!B:B,0))</f>
        <v>3014</v>
      </c>
      <c r="C389" s="111" t="s">
        <v>127</v>
      </c>
      <c r="D389" s="111" t="s">
        <v>127</v>
      </c>
      <c r="E389" s="111" t="s">
        <v>126</v>
      </c>
      <c r="F389" s="111" t="s">
        <v>172</v>
      </c>
      <c r="G389" s="111" t="s">
        <v>190</v>
      </c>
      <c r="H389" s="111" t="s">
        <v>172</v>
      </c>
      <c r="I389" s="111" t="s">
        <v>190</v>
      </c>
      <c r="J389" t="str">
        <f t="shared" si="12"/>
        <v>3014SkogMineraljordBarskogLav</v>
      </c>
      <c r="K389" s="111">
        <v>-4.2147477563561999</v>
      </c>
      <c r="L389" s="111">
        <v>0.85306406685236758</v>
      </c>
      <c r="M389" s="111">
        <v>6.3979989500968365E-2</v>
      </c>
      <c r="N389" s="112">
        <f t="shared" si="13"/>
        <v>-3.2977037000028639</v>
      </c>
    </row>
    <row r="390" spans="1:14" x14ac:dyDescent="0.25">
      <c r="A390" s="111" t="s">
        <v>604</v>
      </c>
      <c r="B390" s="111">
        <f>INDEX(kommuner!C:C,MATCH(_xlfn.NUMBERVALUE(A390),kommuner!B:B,0))</f>
        <v>3014</v>
      </c>
      <c r="C390" s="111" t="s">
        <v>127</v>
      </c>
      <c r="D390" s="111" t="s">
        <v>127</v>
      </c>
      <c r="E390" s="111" t="s">
        <v>126</v>
      </c>
      <c r="F390" s="111" t="s">
        <v>172</v>
      </c>
      <c r="G390" s="111" t="s">
        <v>173</v>
      </c>
      <c r="H390" s="111" t="s">
        <v>172</v>
      </c>
      <c r="I390" s="111" t="s">
        <v>173</v>
      </c>
      <c r="J390" t="str">
        <f t="shared" si="12"/>
        <v>3014SkogMineraljordBarskogMiddels</v>
      </c>
      <c r="K390" s="111">
        <v>-4.0260508329268543</v>
      </c>
      <c r="L390" s="111">
        <v>0.85306406685236758</v>
      </c>
      <c r="M390" s="111">
        <v>6.4056614999681585E-2</v>
      </c>
      <c r="N390" s="112">
        <f t="shared" si="13"/>
        <v>-3.1089301510748051</v>
      </c>
    </row>
    <row r="391" spans="1:14" x14ac:dyDescent="0.25">
      <c r="A391" s="111" t="s">
        <v>604</v>
      </c>
      <c r="B391" s="111">
        <f>INDEX(kommuner!C:C,MATCH(_xlfn.NUMBERVALUE(A391),kommuner!B:B,0))</f>
        <v>3014</v>
      </c>
      <c r="C391" s="111" t="s">
        <v>127</v>
      </c>
      <c r="D391" s="111" t="s">
        <v>127</v>
      </c>
      <c r="E391" s="111" t="s">
        <v>126</v>
      </c>
      <c r="F391" s="111" t="s">
        <v>172</v>
      </c>
      <c r="G391" s="111" t="s">
        <v>186</v>
      </c>
      <c r="H391" s="111" t="s">
        <v>172</v>
      </c>
      <c r="I391" s="111" t="s">
        <v>186</v>
      </c>
      <c r="J391" t="str">
        <f t="shared" si="12"/>
        <v>3014SkogMineraljordBarskogSærs høy</v>
      </c>
      <c r="K391" s="111">
        <v>0.12072674540874306</v>
      </c>
      <c r="L391" s="111">
        <v>0.85306406685236758</v>
      </c>
      <c r="M391" s="111">
        <v>6.4056614999681585E-2</v>
      </c>
      <c r="N391" s="112">
        <f t="shared" si="13"/>
        <v>1.0378474272607923</v>
      </c>
    </row>
    <row r="392" spans="1:14" x14ac:dyDescent="0.25">
      <c r="A392" s="111" t="s">
        <v>604</v>
      </c>
      <c r="B392" s="111">
        <f>INDEX(kommuner!C:C,MATCH(_xlfn.NUMBERVALUE(A392),kommuner!B:B,0))</f>
        <v>3014</v>
      </c>
      <c r="C392" s="111" t="s">
        <v>127</v>
      </c>
      <c r="D392" s="111" t="s">
        <v>127</v>
      </c>
      <c r="E392" s="111" t="s">
        <v>126</v>
      </c>
      <c r="F392" s="111" t="s">
        <v>179</v>
      </c>
      <c r="G392" s="111" t="s">
        <v>180</v>
      </c>
      <c r="H392" s="111" t="s">
        <v>179</v>
      </c>
      <c r="I392" s="111" t="s">
        <v>180</v>
      </c>
      <c r="J392" t="str">
        <f t="shared" si="12"/>
        <v>3014SkogMineraljordBlandingsskogHøy</v>
      </c>
      <c r="K392" s="111">
        <v>-7.1939050909469406</v>
      </c>
      <c r="L392" s="111">
        <v>0.85306406685236758</v>
      </c>
      <c r="M392" s="111">
        <v>6.3979989500968365E-2</v>
      </c>
      <c r="N392" s="112">
        <f t="shared" si="13"/>
        <v>-6.2768610345936047</v>
      </c>
    </row>
    <row r="393" spans="1:14" x14ac:dyDescent="0.25">
      <c r="A393" s="111" t="s">
        <v>604</v>
      </c>
      <c r="B393" s="111">
        <f>INDEX(kommuner!C:C,MATCH(_xlfn.NUMBERVALUE(A393),kommuner!B:B,0))</f>
        <v>3014</v>
      </c>
      <c r="C393" s="111" t="s">
        <v>127</v>
      </c>
      <c r="D393" s="111" t="s">
        <v>127</v>
      </c>
      <c r="E393" s="111" t="s">
        <v>126</v>
      </c>
      <c r="F393" s="111" t="s">
        <v>179</v>
      </c>
      <c r="G393" s="111" t="s">
        <v>167</v>
      </c>
      <c r="H393" s="111" t="s">
        <v>179</v>
      </c>
      <c r="I393" s="111" t="s">
        <v>167</v>
      </c>
      <c r="J393" t="str">
        <f t="shared" si="12"/>
        <v>3014SkogMineraljordBlandingsskogImpediment</v>
      </c>
      <c r="K393" s="111">
        <v>-1.6598037998579707</v>
      </c>
      <c r="L393" s="111">
        <v>0.85306406685236758</v>
      </c>
      <c r="M393" s="111">
        <v>6.3979989500968365E-2</v>
      </c>
      <c r="N393" s="112">
        <f t="shared" si="13"/>
        <v>-0.7427597435046347</v>
      </c>
    </row>
    <row r="394" spans="1:14" x14ac:dyDescent="0.25">
      <c r="A394" s="111" t="s">
        <v>604</v>
      </c>
      <c r="B394" s="111">
        <f>INDEX(kommuner!C:C,MATCH(_xlfn.NUMBERVALUE(A394),kommuner!B:B,0))</f>
        <v>3014</v>
      </c>
      <c r="C394" s="111" t="s">
        <v>127</v>
      </c>
      <c r="D394" s="111" t="s">
        <v>127</v>
      </c>
      <c r="E394" s="111" t="s">
        <v>126</v>
      </c>
      <c r="F394" s="111" t="s">
        <v>179</v>
      </c>
      <c r="G394" s="111" t="s">
        <v>190</v>
      </c>
      <c r="H394" s="111" t="s">
        <v>179</v>
      </c>
      <c r="I394" s="111" t="s">
        <v>190</v>
      </c>
      <c r="J394" t="str">
        <f t="shared" si="12"/>
        <v>3014SkogMineraljordBlandingsskogLav</v>
      </c>
      <c r="K394" s="111">
        <v>-2.5588434197694254</v>
      </c>
      <c r="L394" s="111">
        <v>0.85306406685236758</v>
      </c>
      <c r="M394" s="111">
        <v>6.3979989500968365E-2</v>
      </c>
      <c r="N394" s="112">
        <f t="shared" si="13"/>
        <v>-1.6417993634160897</v>
      </c>
    </row>
    <row r="395" spans="1:14" x14ac:dyDescent="0.25">
      <c r="A395" s="111" t="s">
        <v>604</v>
      </c>
      <c r="B395" s="111">
        <f>INDEX(kommuner!C:C,MATCH(_xlfn.NUMBERVALUE(A395),kommuner!B:B,0))</f>
        <v>3014</v>
      </c>
      <c r="C395" s="111" t="s">
        <v>127</v>
      </c>
      <c r="D395" s="111" t="s">
        <v>127</v>
      </c>
      <c r="E395" s="111" t="s">
        <v>126</v>
      </c>
      <c r="F395" s="111" t="s">
        <v>179</v>
      </c>
      <c r="G395" s="111" t="s">
        <v>173</v>
      </c>
      <c r="H395" s="111" t="s">
        <v>179</v>
      </c>
      <c r="I395" s="111" t="s">
        <v>173</v>
      </c>
      <c r="J395" t="str">
        <f t="shared" si="12"/>
        <v>3014SkogMineraljordBlandingsskogMiddels</v>
      </c>
      <c r="K395" s="111">
        <v>-3.8687729546762566</v>
      </c>
      <c r="L395" s="111">
        <v>0.85306406685236758</v>
      </c>
      <c r="M395" s="111">
        <v>6.3979989500968365E-2</v>
      </c>
      <c r="N395" s="112">
        <f t="shared" si="13"/>
        <v>-2.9517288983229206</v>
      </c>
    </row>
    <row r="396" spans="1:14" x14ac:dyDescent="0.25">
      <c r="A396" s="111" t="s">
        <v>604</v>
      </c>
      <c r="B396" s="111">
        <f>INDEX(kommuner!C:C,MATCH(_xlfn.NUMBERVALUE(A396),kommuner!B:B,0))</f>
        <v>3014</v>
      </c>
      <c r="C396" s="111" t="s">
        <v>127</v>
      </c>
      <c r="D396" s="111" t="s">
        <v>127</v>
      </c>
      <c r="E396" s="111" t="s">
        <v>126</v>
      </c>
      <c r="F396" s="111" t="s">
        <v>179</v>
      </c>
      <c r="G396" s="111" t="s">
        <v>186</v>
      </c>
      <c r="H396" s="111" t="s">
        <v>179</v>
      </c>
      <c r="I396" s="111" t="s">
        <v>186</v>
      </c>
      <c r="J396" t="str">
        <f t="shared" si="12"/>
        <v>3014SkogMineraljordBlandingsskogSærs høy</v>
      </c>
      <c r="K396" s="111">
        <v>-2.9395925245326562</v>
      </c>
      <c r="L396" s="111">
        <v>0.85306406685236758</v>
      </c>
      <c r="M396" s="111">
        <v>6.3979989500968365E-2</v>
      </c>
      <c r="N396" s="112">
        <f t="shared" si="13"/>
        <v>-2.0225484681793202</v>
      </c>
    </row>
    <row r="397" spans="1:14" x14ac:dyDescent="0.25">
      <c r="A397" s="111" t="s">
        <v>604</v>
      </c>
      <c r="B397" s="111">
        <f>INDEX(kommuner!C:C,MATCH(_xlfn.NUMBERVALUE(A397),kommuner!B:B,0))</f>
        <v>3014</v>
      </c>
      <c r="C397" s="111" t="s">
        <v>127</v>
      </c>
      <c r="D397" s="111" t="s">
        <v>127</v>
      </c>
      <c r="E397" s="111" t="s">
        <v>126</v>
      </c>
      <c r="F397" s="111" t="s">
        <v>185</v>
      </c>
      <c r="G397" s="111" t="s">
        <v>180</v>
      </c>
      <c r="H397" s="111" t="s">
        <v>185</v>
      </c>
      <c r="I397" s="111" t="s">
        <v>180</v>
      </c>
      <c r="J397" t="str">
        <f t="shared" si="12"/>
        <v>3014SkogMineraljordLauvskogHøy</v>
      </c>
      <c r="K397" s="111">
        <v>-3.3269846154961789</v>
      </c>
      <c r="L397" s="111">
        <v>0.85306406685236758</v>
      </c>
      <c r="M397" s="111">
        <v>6.3979989500968365E-2</v>
      </c>
      <c r="N397" s="112">
        <f t="shared" si="13"/>
        <v>-2.4099405591428429</v>
      </c>
    </row>
    <row r="398" spans="1:14" x14ac:dyDescent="0.25">
      <c r="A398" s="111" t="s">
        <v>604</v>
      </c>
      <c r="B398" s="111">
        <f>INDEX(kommuner!C:C,MATCH(_xlfn.NUMBERVALUE(A398),kommuner!B:B,0))</f>
        <v>3014</v>
      </c>
      <c r="C398" s="111" t="s">
        <v>127</v>
      </c>
      <c r="D398" s="111" t="s">
        <v>127</v>
      </c>
      <c r="E398" s="111" t="s">
        <v>126</v>
      </c>
      <c r="F398" s="111" t="s">
        <v>185</v>
      </c>
      <c r="G398" s="111" t="s">
        <v>167</v>
      </c>
      <c r="H398" s="111" t="s">
        <v>185</v>
      </c>
      <c r="I398" s="111" t="s">
        <v>167</v>
      </c>
      <c r="J398" t="str">
        <f t="shared" si="12"/>
        <v>3014SkogMineraljordLauvskogImpediment</v>
      </c>
      <c r="K398" s="111">
        <v>-0.65286816124680003</v>
      </c>
      <c r="L398" s="111">
        <v>0.85306406685236758</v>
      </c>
      <c r="M398" s="111">
        <v>6.3979989500968365E-2</v>
      </c>
      <c r="N398" s="112">
        <f t="shared" si="13"/>
        <v>0.26417589510653594</v>
      </c>
    </row>
    <row r="399" spans="1:14" x14ac:dyDescent="0.25">
      <c r="A399" s="111" t="s">
        <v>604</v>
      </c>
      <c r="B399" s="111">
        <f>INDEX(kommuner!C:C,MATCH(_xlfn.NUMBERVALUE(A399),kommuner!B:B,0))</f>
        <v>3014</v>
      </c>
      <c r="C399" s="111" t="s">
        <v>127</v>
      </c>
      <c r="D399" s="111" t="s">
        <v>127</v>
      </c>
      <c r="E399" s="111" t="s">
        <v>126</v>
      </c>
      <c r="F399" s="111" t="s">
        <v>185</v>
      </c>
      <c r="G399" s="111" t="s">
        <v>190</v>
      </c>
      <c r="H399" s="111" t="s">
        <v>185</v>
      </c>
      <c r="I399" s="111" t="s">
        <v>190</v>
      </c>
      <c r="J399" t="str">
        <f t="shared" si="12"/>
        <v>3014SkogMineraljordLauvskogLav</v>
      </c>
      <c r="K399" s="111">
        <v>-8.9748170935426599E-2</v>
      </c>
      <c r="L399" s="111">
        <v>0.85306406685236758</v>
      </c>
      <c r="M399" s="111">
        <v>6.3979989500968365E-2</v>
      </c>
      <c r="N399" s="112">
        <f t="shared" si="13"/>
        <v>0.82729588541790933</v>
      </c>
    </row>
    <row r="400" spans="1:14" x14ac:dyDescent="0.25">
      <c r="A400" s="111" t="s">
        <v>604</v>
      </c>
      <c r="B400" s="111">
        <f>INDEX(kommuner!C:C,MATCH(_xlfn.NUMBERVALUE(A400),kommuner!B:B,0))</f>
        <v>3014</v>
      </c>
      <c r="C400" s="111" t="s">
        <v>127</v>
      </c>
      <c r="D400" s="111" t="s">
        <v>127</v>
      </c>
      <c r="E400" s="111" t="s">
        <v>126</v>
      </c>
      <c r="F400" s="111" t="s">
        <v>185</v>
      </c>
      <c r="G400" s="111" t="s">
        <v>173</v>
      </c>
      <c r="H400" s="111" t="s">
        <v>185</v>
      </c>
      <c r="I400" s="111" t="s">
        <v>173</v>
      </c>
      <c r="J400" t="str">
        <f t="shared" si="12"/>
        <v>3014SkogMineraljordLauvskogMiddels</v>
      </c>
      <c r="K400" s="111">
        <v>-1.7789409505847176</v>
      </c>
      <c r="L400" s="111">
        <v>0.85306406685236758</v>
      </c>
      <c r="M400" s="111">
        <v>6.3979989500968365E-2</v>
      </c>
      <c r="N400" s="112">
        <f t="shared" si="13"/>
        <v>-0.86189689423138161</v>
      </c>
    </row>
    <row r="401" spans="1:14" x14ac:dyDescent="0.25">
      <c r="A401" s="111" t="s">
        <v>604</v>
      </c>
      <c r="B401" s="111">
        <f>INDEX(kommuner!C:C,MATCH(_xlfn.NUMBERVALUE(A401),kommuner!B:B,0))</f>
        <v>3014</v>
      </c>
      <c r="C401" s="111" t="s">
        <v>127</v>
      </c>
      <c r="D401" s="111" t="s">
        <v>127</v>
      </c>
      <c r="E401" s="111" t="s">
        <v>126</v>
      </c>
      <c r="F401" s="111" t="s">
        <v>185</v>
      </c>
      <c r="G401" s="111" t="s">
        <v>186</v>
      </c>
      <c r="H401" s="111" t="s">
        <v>185</v>
      </c>
      <c r="I401" s="111" t="s">
        <v>186</v>
      </c>
      <c r="J401" t="str">
        <f t="shared" si="12"/>
        <v>3014SkogMineraljordLauvskogSærs høy</v>
      </c>
      <c r="K401" s="111">
        <v>-3.6560473259425113</v>
      </c>
      <c r="L401" s="111">
        <v>0.85306406685236758</v>
      </c>
      <c r="M401" s="111">
        <v>6.3979989500968365E-2</v>
      </c>
      <c r="N401" s="112">
        <f t="shared" si="13"/>
        <v>-2.7390032695891753</v>
      </c>
    </row>
    <row r="402" spans="1:14" x14ac:dyDescent="0.25">
      <c r="A402" s="111" t="s">
        <v>604</v>
      </c>
      <c r="B402" s="111">
        <f>INDEX(kommuner!C:C,MATCH(_xlfn.NUMBERVALUE(A402),kommuner!B:B,0))</f>
        <v>3014</v>
      </c>
      <c r="C402" s="111" t="s">
        <v>127</v>
      </c>
      <c r="D402" s="111" t="s">
        <v>127</v>
      </c>
      <c r="E402" s="111" t="s">
        <v>123</v>
      </c>
      <c r="F402" s="111" t="s">
        <v>172</v>
      </c>
      <c r="G402" s="111" t="s">
        <v>180</v>
      </c>
      <c r="H402" s="111" t="s">
        <v>172</v>
      </c>
      <c r="I402" s="111" t="s">
        <v>180</v>
      </c>
      <c r="J402" t="str">
        <f t="shared" si="12"/>
        <v>3014SkogOrganisk jordBarskogHøy</v>
      </c>
      <c r="K402" s="111">
        <v>-2.5184559031994138</v>
      </c>
      <c r="L402" s="111">
        <v>0.92784825435236762</v>
      </c>
      <c r="M402" s="111">
        <v>0.46518126042825314</v>
      </c>
      <c r="N402" s="112">
        <f t="shared" si="13"/>
        <v>-1.1254263884187932</v>
      </c>
    </row>
    <row r="403" spans="1:14" x14ac:dyDescent="0.25">
      <c r="A403" s="111" t="s">
        <v>604</v>
      </c>
      <c r="B403" s="111">
        <f>INDEX(kommuner!C:C,MATCH(_xlfn.NUMBERVALUE(A403),kommuner!B:B,0))</f>
        <v>3014</v>
      </c>
      <c r="C403" s="111" t="s">
        <v>127</v>
      </c>
      <c r="D403" s="111" t="s">
        <v>127</v>
      </c>
      <c r="E403" s="111" t="s">
        <v>123</v>
      </c>
      <c r="F403" s="111" t="s">
        <v>172</v>
      </c>
      <c r="G403" s="111" t="s">
        <v>167</v>
      </c>
      <c r="H403" s="111" t="s">
        <v>172</v>
      </c>
      <c r="I403" s="111" t="s">
        <v>167</v>
      </c>
      <c r="J403" t="str">
        <f t="shared" si="12"/>
        <v>3014SkogOrganisk jordBarskogImpediment</v>
      </c>
      <c r="K403" s="111">
        <v>-0.13011741963904588</v>
      </c>
      <c r="L403" s="111">
        <v>0.92784825435236762</v>
      </c>
      <c r="M403" s="111">
        <v>0.46510463492953991</v>
      </c>
      <c r="N403" s="112">
        <f t="shared" si="13"/>
        <v>1.2628354696428616</v>
      </c>
    </row>
    <row r="404" spans="1:14" x14ac:dyDescent="0.25">
      <c r="A404" s="111" t="s">
        <v>604</v>
      </c>
      <c r="B404" s="111">
        <f>INDEX(kommuner!C:C,MATCH(_xlfn.NUMBERVALUE(A404),kommuner!B:B,0))</f>
        <v>3014</v>
      </c>
      <c r="C404" s="111" t="s">
        <v>127</v>
      </c>
      <c r="D404" s="111" t="s">
        <v>127</v>
      </c>
      <c r="E404" s="111" t="s">
        <v>123</v>
      </c>
      <c r="F404" s="111" t="s">
        <v>172</v>
      </c>
      <c r="G404" s="111" t="s">
        <v>190</v>
      </c>
      <c r="H404" s="111" t="s">
        <v>172</v>
      </c>
      <c r="I404" s="111" t="s">
        <v>190</v>
      </c>
      <c r="J404" t="str">
        <f t="shared" si="12"/>
        <v>3014SkogOrganisk jordBarskogLav</v>
      </c>
      <c r="K404" s="111">
        <v>-0.50666953101693391</v>
      </c>
      <c r="L404" s="111">
        <v>0.92784825435236762</v>
      </c>
      <c r="M404" s="111">
        <v>0.46510463492953991</v>
      </c>
      <c r="N404" s="112">
        <f t="shared" si="13"/>
        <v>0.88628335826497362</v>
      </c>
    </row>
    <row r="405" spans="1:14" x14ac:dyDescent="0.25">
      <c r="A405" s="111" t="s">
        <v>604</v>
      </c>
      <c r="B405" s="111">
        <f>INDEX(kommuner!C:C,MATCH(_xlfn.NUMBERVALUE(A405),kommuner!B:B,0))</f>
        <v>3014</v>
      </c>
      <c r="C405" s="111" t="s">
        <v>127</v>
      </c>
      <c r="D405" s="111" t="s">
        <v>127</v>
      </c>
      <c r="E405" s="111" t="s">
        <v>123</v>
      </c>
      <c r="F405" s="111" t="s">
        <v>172</v>
      </c>
      <c r="G405" s="111" t="s">
        <v>173</v>
      </c>
      <c r="H405" s="111" t="s">
        <v>172</v>
      </c>
      <c r="I405" s="111" t="s">
        <v>173</v>
      </c>
      <c r="J405" t="str">
        <f t="shared" si="12"/>
        <v>3014SkogOrganisk jordBarskogMiddels</v>
      </c>
      <c r="K405" s="111">
        <v>-1.5571490961494638</v>
      </c>
      <c r="L405" s="111">
        <v>0.92784825435236762</v>
      </c>
      <c r="M405" s="111">
        <v>0.46518126042825314</v>
      </c>
      <c r="N405" s="112">
        <f t="shared" si="13"/>
        <v>-0.16411958136884308</v>
      </c>
    </row>
    <row r="406" spans="1:14" x14ac:dyDescent="0.25">
      <c r="A406" s="111" t="s">
        <v>604</v>
      </c>
      <c r="B406" s="111">
        <f>INDEX(kommuner!C:C,MATCH(_xlfn.NUMBERVALUE(A406),kommuner!B:B,0))</f>
        <v>3014</v>
      </c>
      <c r="C406" s="111" t="s">
        <v>127</v>
      </c>
      <c r="D406" s="111" t="s">
        <v>127</v>
      </c>
      <c r="E406" s="111" t="s">
        <v>123</v>
      </c>
      <c r="F406" s="111" t="s">
        <v>172</v>
      </c>
      <c r="G406" s="111" t="s">
        <v>186</v>
      </c>
      <c r="H406" s="111" t="s">
        <v>172</v>
      </c>
      <c r="I406" s="111" t="s">
        <v>186</v>
      </c>
      <c r="J406" t="str">
        <f t="shared" si="12"/>
        <v>3014SkogOrganisk jordBarskogSærs høy</v>
      </c>
      <c r="K406" s="111">
        <v>2.5548655235722699</v>
      </c>
      <c r="L406" s="111">
        <v>0.92784825435236762</v>
      </c>
      <c r="M406" s="111">
        <v>0.46518126042825314</v>
      </c>
      <c r="N406" s="112">
        <f t="shared" si="13"/>
        <v>3.9478950383528906</v>
      </c>
    </row>
    <row r="407" spans="1:14" x14ac:dyDescent="0.25">
      <c r="A407" s="111" t="s">
        <v>604</v>
      </c>
      <c r="B407" s="111">
        <f>INDEX(kommuner!C:C,MATCH(_xlfn.NUMBERVALUE(A407),kommuner!B:B,0))</f>
        <v>3014</v>
      </c>
      <c r="C407" s="111" t="s">
        <v>127</v>
      </c>
      <c r="D407" s="111" t="s">
        <v>127</v>
      </c>
      <c r="E407" s="111" t="s">
        <v>123</v>
      </c>
      <c r="F407" s="111" t="s">
        <v>179</v>
      </c>
      <c r="G407" s="111" t="s">
        <v>180</v>
      </c>
      <c r="H407" s="111" t="s">
        <v>179</v>
      </c>
      <c r="I407" s="111" t="s">
        <v>180</v>
      </c>
      <c r="J407" t="str">
        <f t="shared" si="12"/>
        <v>3014SkogOrganisk jordBlandingsskogHøy</v>
      </c>
      <c r="K407" s="111">
        <v>-5.5554344456832343</v>
      </c>
      <c r="L407" s="111">
        <v>0.92784825435236762</v>
      </c>
      <c r="M407" s="111">
        <v>0.46510463492953991</v>
      </c>
      <c r="N407" s="112">
        <f t="shared" si="13"/>
        <v>-4.1624815564013264</v>
      </c>
    </row>
    <row r="408" spans="1:14" x14ac:dyDescent="0.25">
      <c r="A408" s="111" t="s">
        <v>604</v>
      </c>
      <c r="B408" s="111">
        <f>INDEX(kommuner!C:C,MATCH(_xlfn.NUMBERVALUE(A408),kommuner!B:B,0))</f>
        <v>3014</v>
      </c>
      <c r="C408" s="111" t="s">
        <v>127</v>
      </c>
      <c r="D408" s="111" t="s">
        <v>127</v>
      </c>
      <c r="E408" s="111" t="s">
        <v>123</v>
      </c>
      <c r="F408" s="111" t="s">
        <v>179</v>
      </c>
      <c r="G408" s="111" t="s">
        <v>167</v>
      </c>
      <c r="H408" s="111" t="s">
        <v>179</v>
      </c>
      <c r="I408" s="111" t="s">
        <v>167</v>
      </c>
      <c r="J408" t="str">
        <f t="shared" si="12"/>
        <v>3014SkogOrganisk jordBlandingsskogImpediment</v>
      </c>
      <c r="K408" s="111">
        <v>-0.28586344175800005</v>
      </c>
      <c r="L408" s="111">
        <v>0.92784825435236762</v>
      </c>
      <c r="M408" s="111">
        <v>0.46510463492953991</v>
      </c>
      <c r="N408" s="112">
        <f t="shared" si="13"/>
        <v>1.1070894475239075</v>
      </c>
    </row>
    <row r="409" spans="1:14" x14ac:dyDescent="0.25">
      <c r="A409" s="111" t="s">
        <v>604</v>
      </c>
      <c r="B409" s="111">
        <f>INDEX(kommuner!C:C,MATCH(_xlfn.NUMBERVALUE(A409),kommuner!B:B,0))</f>
        <v>3014</v>
      </c>
      <c r="C409" s="111" t="s">
        <v>127</v>
      </c>
      <c r="D409" s="111" t="s">
        <v>127</v>
      </c>
      <c r="E409" s="111" t="s">
        <v>123</v>
      </c>
      <c r="F409" s="111" t="s">
        <v>179</v>
      </c>
      <c r="G409" s="111" t="s">
        <v>190</v>
      </c>
      <c r="H409" s="111" t="s">
        <v>179</v>
      </c>
      <c r="I409" s="111" t="s">
        <v>190</v>
      </c>
      <c r="J409" t="str">
        <f t="shared" si="12"/>
        <v>3014SkogOrganisk jordBlandingsskogLav</v>
      </c>
      <c r="K409" s="111">
        <v>-1.2347339377887629</v>
      </c>
      <c r="L409" s="111">
        <v>0.92784825435236762</v>
      </c>
      <c r="M409" s="111">
        <v>0.46510463492953991</v>
      </c>
      <c r="N409" s="112">
        <f t="shared" si="13"/>
        <v>0.15821895149314458</v>
      </c>
    </row>
    <row r="410" spans="1:14" x14ac:dyDescent="0.25">
      <c r="A410" s="111" t="s">
        <v>604</v>
      </c>
      <c r="B410" s="111">
        <f>INDEX(kommuner!C:C,MATCH(_xlfn.NUMBERVALUE(A410),kommuner!B:B,0))</f>
        <v>3014</v>
      </c>
      <c r="C410" s="111" t="s">
        <v>127</v>
      </c>
      <c r="D410" s="111" t="s">
        <v>127</v>
      </c>
      <c r="E410" s="111" t="s">
        <v>123</v>
      </c>
      <c r="F410" s="111" t="s">
        <v>179</v>
      </c>
      <c r="G410" s="111" t="s">
        <v>173</v>
      </c>
      <c r="H410" s="111" t="s">
        <v>179</v>
      </c>
      <c r="I410" s="111" t="s">
        <v>173</v>
      </c>
      <c r="J410" t="str">
        <f t="shared" si="12"/>
        <v>3014SkogOrganisk jordBlandingsskogMiddels</v>
      </c>
      <c r="K410" s="111">
        <v>-2.4239591752717748</v>
      </c>
      <c r="L410" s="111">
        <v>0.92784825435236762</v>
      </c>
      <c r="M410" s="111">
        <v>0.46510463492953991</v>
      </c>
      <c r="N410" s="112">
        <f t="shared" si="13"/>
        <v>-1.0310062859898674</v>
      </c>
    </row>
    <row r="411" spans="1:14" x14ac:dyDescent="0.25">
      <c r="A411" s="111" t="s">
        <v>604</v>
      </c>
      <c r="B411" s="111">
        <f>INDEX(kommuner!C:C,MATCH(_xlfn.NUMBERVALUE(A411),kommuner!B:B,0))</f>
        <v>3014</v>
      </c>
      <c r="C411" s="111" t="s">
        <v>127</v>
      </c>
      <c r="D411" s="111" t="s">
        <v>127</v>
      </c>
      <c r="E411" s="111" t="s">
        <v>123</v>
      </c>
      <c r="F411" s="111" t="s">
        <v>179</v>
      </c>
      <c r="G411" s="111" t="s">
        <v>186</v>
      </c>
      <c r="H411" s="111" t="s">
        <v>179</v>
      </c>
      <c r="I411" s="111" t="s">
        <v>186</v>
      </c>
      <c r="J411" t="str">
        <f t="shared" si="12"/>
        <v>3014SkogOrganisk jordBlandingsskogSærs høy</v>
      </c>
      <c r="K411" s="111">
        <v>-1.5726115302258048</v>
      </c>
      <c r="L411" s="111">
        <v>0.92784825435236762</v>
      </c>
      <c r="M411" s="111">
        <v>0.46510463492953991</v>
      </c>
      <c r="N411" s="112">
        <f t="shared" si="13"/>
        <v>-0.17965864094389727</v>
      </c>
    </row>
    <row r="412" spans="1:14" x14ac:dyDescent="0.25">
      <c r="A412" s="111" t="s">
        <v>604</v>
      </c>
      <c r="B412" s="111">
        <f>INDEX(kommuner!C:C,MATCH(_xlfn.NUMBERVALUE(A412),kommuner!B:B,0))</f>
        <v>3014</v>
      </c>
      <c r="C412" s="111" t="s">
        <v>127</v>
      </c>
      <c r="D412" s="111" t="s">
        <v>127</v>
      </c>
      <c r="E412" s="111" t="s">
        <v>123</v>
      </c>
      <c r="F412" s="111" t="s">
        <v>185</v>
      </c>
      <c r="G412" s="111" t="s">
        <v>180</v>
      </c>
      <c r="H412" s="111" t="s">
        <v>185</v>
      </c>
      <c r="I412" s="111" t="s">
        <v>180</v>
      </c>
      <c r="J412" t="str">
        <f t="shared" si="12"/>
        <v>3014SkogOrganisk jordLauvskogHøy</v>
      </c>
      <c r="K412" s="111">
        <v>-1.9913688882377358</v>
      </c>
      <c r="L412" s="111">
        <v>0.92784825435236762</v>
      </c>
      <c r="M412" s="111">
        <v>0.46510463492953991</v>
      </c>
      <c r="N412" s="112">
        <f t="shared" si="13"/>
        <v>-0.59841599895582831</v>
      </c>
    </row>
    <row r="413" spans="1:14" x14ac:dyDescent="0.25">
      <c r="A413" s="111" t="s">
        <v>604</v>
      </c>
      <c r="B413" s="111">
        <f>INDEX(kommuner!C:C,MATCH(_xlfn.NUMBERVALUE(A413),kommuner!B:B,0))</f>
        <v>3014</v>
      </c>
      <c r="C413" s="111" t="s">
        <v>127</v>
      </c>
      <c r="D413" s="111" t="s">
        <v>127</v>
      </c>
      <c r="E413" s="111" t="s">
        <v>123</v>
      </c>
      <c r="F413" s="111" t="s">
        <v>185</v>
      </c>
      <c r="G413" s="111" t="s">
        <v>167</v>
      </c>
      <c r="H413" s="111" t="s">
        <v>185</v>
      </c>
      <c r="I413" s="111" t="s">
        <v>167</v>
      </c>
      <c r="J413" t="str">
        <f t="shared" si="12"/>
        <v>3014SkogOrganisk jordLauvskogImpediment</v>
      </c>
      <c r="K413" s="111">
        <v>0.35000626494250675</v>
      </c>
      <c r="L413" s="111">
        <v>0.92784825435236762</v>
      </c>
      <c r="M413" s="111">
        <v>0.46510463492953991</v>
      </c>
      <c r="N413" s="112">
        <f t="shared" si="13"/>
        <v>1.7429591542244141</v>
      </c>
    </row>
    <row r="414" spans="1:14" x14ac:dyDescent="0.25">
      <c r="A414" s="111" t="s">
        <v>604</v>
      </c>
      <c r="B414" s="111">
        <f>INDEX(kommuner!C:C,MATCH(_xlfn.NUMBERVALUE(A414),kommuner!B:B,0))</f>
        <v>3014</v>
      </c>
      <c r="C414" s="111" t="s">
        <v>127</v>
      </c>
      <c r="D414" s="111" t="s">
        <v>127</v>
      </c>
      <c r="E414" s="111" t="s">
        <v>123</v>
      </c>
      <c r="F414" s="111" t="s">
        <v>185</v>
      </c>
      <c r="G414" s="111" t="s">
        <v>190</v>
      </c>
      <c r="H414" s="111" t="s">
        <v>185</v>
      </c>
      <c r="I414" s="111" t="s">
        <v>190</v>
      </c>
      <c r="J414" t="str">
        <f t="shared" si="12"/>
        <v>3014SkogOrganisk jordLauvskogLav</v>
      </c>
      <c r="K414" s="111">
        <v>1.1144075558526714</v>
      </c>
      <c r="L414" s="111">
        <v>0.92784825435236762</v>
      </c>
      <c r="M414" s="111">
        <v>0.46510463492953991</v>
      </c>
      <c r="N414" s="112">
        <f t="shared" si="13"/>
        <v>2.5073604451345788</v>
      </c>
    </row>
    <row r="415" spans="1:14" x14ac:dyDescent="0.25">
      <c r="A415" s="111" t="s">
        <v>604</v>
      </c>
      <c r="B415" s="111">
        <f>INDEX(kommuner!C:C,MATCH(_xlfn.NUMBERVALUE(A415),kommuner!B:B,0))</f>
        <v>3014</v>
      </c>
      <c r="C415" s="111" t="s">
        <v>127</v>
      </c>
      <c r="D415" s="111" t="s">
        <v>127</v>
      </c>
      <c r="E415" s="111" t="s">
        <v>123</v>
      </c>
      <c r="F415" s="111" t="s">
        <v>185</v>
      </c>
      <c r="G415" s="111" t="s">
        <v>173</v>
      </c>
      <c r="H415" s="111" t="s">
        <v>185</v>
      </c>
      <c r="I415" s="111" t="s">
        <v>173</v>
      </c>
      <c r="J415" t="str">
        <f t="shared" si="12"/>
        <v>3014SkogOrganisk jordLauvskogMiddels</v>
      </c>
      <c r="K415" s="111">
        <v>-0.62664468270982987</v>
      </c>
      <c r="L415" s="111">
        <v>0.92784825435236762</v>
      </c>
      <c r="M415" s="111">
        <v>0.46510463492953991</v>
      </c>
      <c r="N415" s="112">
        <f t="shared" si="13"/>
        <v>0.76630820657207765</v>
      </c>
    </row>
    <row r="416" spans="1:14" x14ac:dyDescent="0.25">
      <c r="A416" s="111" t="s">
        <v>604</v>
      </c>
      <c r="B416" s="111">
        <f>INDEX(kommuner!C:C,MATCH(_xlfn.NUMBERVALUE(A416),kommuner!B:B,0))</f>
        <v>3014</v>
      </c>
      <c r="C416" s="111" t="s">
        <v>127</v>
      </c>
      <c r="D416" s="111" t="s">
        <v>127</v>
      </c>
      <c r="E416" s="111" t="s">
        <v>123</v>
      </c>
      <c r="F416" s="111" t="s">
        <v>185</v>
      </c>
      <c r="G416" s="111" t="s">
        <v>186</v>
      </c>
      <c r="H416" s="111" t="s">
        <v>185</v>
      </c>
      <c r="I416" s="111" t="s">
        <v>186</v>
      </c>
      <c r="J416" t="str">
        <f t="shared" si="12"/>
        <v>3014SkogOrganisk jordLauvskogSærs høy</v>
      </c>
      <c r="K416" s="111">
        <v>-1.8997279926091779</v>
      </c>
      <c r="L416" s="111">
        <v>0.92784825435236762</v>
      </c>
      <c r="M416" s="111">
        <v>0.46510463492953991</v>
      </c>
      <c r="N416" s="112">
        <f t="shared" si="13"/>
        <v>-0.50677510332727038</v>
      </c>
    </row>
    <row r="417" spans="1:14" x14ac:dyDescent="0.25">
      <c r="A417" s="111" t="s">
        <v>604</v>
      </c>
      <c r="B417" s="111">
        <f>INDEX(kommuner!C:C,MATCH(_xlfn.NUMBERVALUE(A417),kommuner!B:B,0))</f>
        <v>3014</v>
      </c>
      <c r="C417" s="111" t="s">
        <v>83</v>
      </c>
      <c r="D417" s="111" t="s">
        <v>83</v>
      </c>
      <c r="E417" s="111" t="s">
        <v>126</v>
      </c>
      <c r="F417" s="111" t="s">
        <v>139</v>
      </c>
      <c r="G417" s="111" t="s">
        <v>139</v>
      </c>
      <c r="H417" s="111" t="s">
        <v>139</v>
      </c>
      <c r="I417" s="111" t="s">
        <v>139</v>
      </c>
      <c r="J417" t="str">
        <f t="shared" si="12"/>
        <v>3014Utbygd arealMineraljord</v>
      </c>
      <c r="K417" s="111">
        <v>1.3171254023576049</v>
      </c>
      <c r="L417" s="111">
        <v>0</v>
      </c>
      <c r="M417" s="111">
        <v>1.303047089454229E-2</v>
      </c>
      <c r="N417" s="112">
        <f t="shared" si="13"/>
        <v>1.3301558732521472</v>
      </c>
    </row>
    <row r="418" spans="1:14" x14ac:dyDescent="0.25">
      <c r="A418" s="111" t="s">
        <v>604</v>
      </c>
      <c r="B418" s="111">
        <f>INDEX(kommuner!C:C,MATCH(_xlfn.NUMBERVALUE(A418),kommuner!B:B,0))</f>
        <v>3014</v>
      </c>
      <c r="C418" s="111" t="s">
        <v>83</v>
      </c>
      <c r="D418" s="111" t="s">
        <v>83</v>
      </c>
      <c r="E418" s="111" t="s">
        <v>123</v>
      </c>
      <c r="F418" s="111" t="s">
        <v>139</v>
      </c>
      <c r="G418" s="111" t="s">
        <v>139</v>
      </c>
      <c r="H418" s="111" t="s">
        <v>139</v>
      </c>
      <c r="I418" s="111" t="s">
        <v>139</v>
      </c>
      <c r="J418" t="str">
        <f t="shared" si="12"/>
        <v>3014Utbygd arealOrganisk jord</v>
      </c>
      <c r="K418" s="111">
        <v>29.011421395201612</v>
      </c>
      <c r="L418" s="111">
        <v>0</v>
      </c>
      <c r="M418" s="111">
        <v>1.303047089454229E-2</v>
      </c>
      <c r="N418" s="112">
        <f t="shared" si="13"/>
        <v>29.024451866096154</v>
      </c>
    </row>
    <row r="419" spans="1:14" x14ac:dyDescent="0.25">
      <c r="A419" s="111" t="s">
        <v>604</v>
      </c>
      <c r="B419" s="111">
        <f>INDEX(kommuner!C:C,MATCH(_xlfn.NUMBERVALUE(A419),kommuner!B:B,0))</f>
        <v>3014</v>
      </c>
      <c r="C419" s="111" t="s">
        <v>181</v>
      </c>
      <c r="D419" s="111" t="s">
        <v>181</v>
      </c>
      <c r="E419" s="111" t="s">
        <v>123</v>
      </c>
      <c r="F419" s="111" t="s">
        <v>139</v>
      </c>
      <c r="G419" s="111" t="s">
        <v>139</v>
      </c>
      <c r="H419" s="111" t="s">
        <v>139</v>
      </c>
      <c r="I419" s="111" t="s">
        <v>139</v>
      </c>
      <c r="J419" t="str">
        <f t="shared" si="12"/>
        <v>3014Vann og myrOrganisk jord</v>
      </c>
      <c r="K419" s="111">
        <v>-0.20040009744654491</v>
      </c>
      <c r="L419" s="111">
        <v>0</v>
      </c>
      <c r="M419" s="111">
        <v>0</v>
      </c>
      <c r="N419" s="112">
        <f t="shared" si="13"/>
        <v>-0.20040009744654491</v>
      </c>
    </row>
    <row r="420" spans="1:14" x14ac:dyDescent="0.25">
      <c r="A420" s="111" t="s">
        <v>605</v>
      </c>
      <c r="B420" s="111">
        <f>INDEX(kommuner!C:C,MATCH(_xlfn.NUMBERVALUE(A420),kommuner!B:B,0))</f>
        <v>3014</v>
      </c>
      <c r="C420" s="111" t="s">
        <v>82</v>
      </c>
      <c r="D420" s="111" t="s">
        <v>82</v>
      </c>
      <c r="E420" s="111" t="s">
        <v>126</v>
      </c>
      <c r="F420" s="111" t="s">
        <v>139</v>
      </c>
      <c r="G420" s="111" t="s">
        <v>139</v>
      </c>
      <c r="H420" s="111" t="s">
        <v>139</v>
      </c>
      <c r="I420" s="111" t="s">
        <v>139</v>
      </c>
      <c r="J420" t="str">
        <f t="shared" si="12"/>
        <v>3014Annen utmarkMineraljord</v>
      </c>
      <c r="K420" s="111">
        <v>-7.4178314529761202E-2</v>
      </c>
      <c r="L420" s="111">
        <v>0</v>
      </c>
      <c r="M420" s="111">
        <v>0</v>
      </c>
      <c r="N420" s="112">
        <f t="shared" si="13"/>
        <v>-7.4178314529761202E-2</v>
      </c>
    </row>
    <row r="421" spans="1:14" x14ac:dyDescent="0.25">
      <c r="A421" s="111" t="s">
        <v>605</v>
      </c>
      <c r="B421" s="111">
        <f>INDEX(kommuner!C:C,MATCH(_xlfn.NUMBERVALUE(A421),kommuner!B:B,0))</f>
        <v>3014</v>
      </c>
      <c r="C421" s="111" t="s">
        <v>121</v>
      </c>
      <c r="D421" s="111" t="s">
        <v>121</v>
      </c>
      <c r="E421" s="111" t="s">
        <v>126</v>
      </c>
      <c r="F421" s="111" t="s">
        <v>139</v>
      </c>
      <c r="G421" s="111" t="s">
        <v>139</v>
      </c>
      <c r="H421" s="111" t="s">
        <v>139</v>
      </c>
      <c r="I421" s="111" t="s">
        <v>139</v>
      </c>
      <c r="J421" t="str">
        <f t="shared" si="12"/>
        <v>3014BeiteMineraljord</v>
      </c>
      <c r="K421" s="111">
        <v>-0.96338340838695502</v>
      </c>
      <c r="L421" s="111">
        <v>0</v>
      </c>
      <c r="M421" s="111">
        <v>1.2448711246839999E-7</v>
      </c>
      <c r="N421" s="112">
        <f t="shared" si="13"/>
        <v>-0.96338328389984251</v>
      </c>
    </row>
    <row r="422" spans="1:14" x14ac:dyDescent="0.25">
      <c r="A422" s="111" t="s">
        <v>605</v>
      </c>
      <c r="B422" s="111">
        <f>INDEX(kommuner!C:C,MATCH(_xlfn.NUMBERVALUE(A422),kommuner!B:B,0))</f>
        <v>3014</v>
      </c>
      <c r="C422" s="111" t="s">
        <v>121</v>
      </c>
      <c r="D422" s="111" t="s">
        <v>121</v>
      </c>
      <c r="E422" s="111" t="s">
        <v>123</v>
      </c>
      <c r="F422" s="111" t="s">
        <v>139</v>
      </c>
      <c r="G422" s="111" t="s">
        <v>139</v>
      </c>
      <c r="H422" s="111" t="s">
        <v>139</v>
      </c>
      <c r="I422" s="111" t="s">
        <v>139</v>
      </c>
      <c r="J422" t="str">
        <f t="shared" si="12"/>
        <v>3014BeiteOrganisk jord</v>
      </c>
      <c r="K422" s="111">
        <v>12.077525935985037</v>
      </c>
      <c r="L422" s="111">
        <v>1.6412500000000001</v>
      </c>
      <c r="M422" s="111">
        <v>0</v>
      </c>
      <c r="N422" s="112">
        <f t="shared" si="13"/>
        <v>13.718775935985036</v>
      </c>
    </row>
    <row r="423" spans="1:14" x14ac:dyDescent="0.25">
      <c r="A423" s="111" t="s">
        <v>605</v>
      </c>
      <c r="B423" s="111">
        <f>INDEX(kommuner!C:C,MATCH(_xlfn.NUMBERVALUE(A423),kommuner!B:B,0))</f>
        <v>3014</v>
      </c>
      <c r="C423" s="111" t="s">
        <v>84</v>
      </c>
      <c r="D423" s="111" t="s">
        <v>84</v>
      </c>
      <c r="E423" s="111" t="s">
        <v>126</v>
      </c>
      <c r="F423" s="111" t="s">
        <v>139</v>
      </c>
      <c r="G423" s="111" t="s">
        <v>139</v>
      </c>
      <c r="H423" s="111" t="s">
        <v>139</v>
      </c>
      <c r="I423" s="111" t="s">
        <v>139</v>
      </c>
      <c r="J423" t="str">
        <f t="shared" si="12"/>
        <v>3014Dyrket markMineraljord</v>
      </c>
      <c r="K423" s="111">
        <v>-0.27932722351993444</v>
      </c>
      <c r="L423" s="111">
        <v>0</v>
      </c>
      <c r="M423" s="111">
        <v>0</v>
      </c>
      <c r="N423" s="112">
        <f t="shared" si="13"/>
        <v>-0.27932722351993444</v>
      </c>
    </row>
    <row r="424" spans="1:14" x14ac:dyDescent="0.25">
      <c r="A424" s="111" t="s">
        <v>605</v>
      </c>
      <c r="B424" s="111">
        <f>INDEX(kommuner!C:C,MATCH(_xlfn.NUMBERVALUE(A424),kommuner!B:B,0))</f>
        <v>3014</v>
      </c>
      <c r="C424" s="111" t="s">
        <v>84</v>
      </c>
      <c r="D424" s="111" t="s">
        <v>84</v>
      </c>
      <c r="E424" s="111" t="s">
        <v>123</v>
      </c>
      <c r="F424" s="111" t="s">
        <v>139</v>
      </c>
      <c r="G424" s="111" t="s">
        <v>139</v>
      </c>
      <c r="H424" s="111" t="s">
        <v>139</v>
      </c>
      <c r="I424" s="111" t="s">
        <v>139</v>
      </c>
      <c r="J424" t="str">
        <f t="shared" si="12"/>
        <v>3014Dyrket markOrganisk jord</v>
      </c>
      <c r="K424" s="111">
        <v>28.726149366675592</v>
      </c>
      <c r="L424" s="111">
        <v>1.45625</v>
      </c>
      <c r="M424" s="111">
        <v>0</v>
      </c>
      <c r="N424" s="112">
        <f t="shared" si="13"/>
        <v>30.182399366675593</v>
      </c>
    </row>
    <row r="425" spans="1:14" x14ac:dyDescent="0.25">
      <c r="A425" s="111" t="s">
        <v>605</v>
      </c>
      <c r="B425" s="111">
        <f>INDEX(kommuner!C:C,MATCH(_xlfn.NUMBERVALUE(A425),kommuner!B:B,0))</f>
        <v>3014</v>
      </c>
      <c r="C425" s="111" t="s">
        <v>127</v>
      </c>
      <c r="D425" s="111" t="s">
        <v>127</v>
      </c>
      <c r="E425" s="111" t="s">
        <v>126</v>
      </c>
      <c r="F425" s="111" t="s">
        <v>172</v>
      </c>
      <c r="G425" s="111" t="s">
        <v>180</v>
      </c>
      <c r="H425" s="111" t="s">
        <v>172</v>
      </c>
      <c r="I425" s="111" t="s">
        <v>180</v>
      </c>
      <c r="J425" t="str">
        <f t="shared" si="12"/>
        <v>3014SkogMineraljordBarskogHøy</v>
      </c>
      <c r="K425" s="111">
        <v>-4.6162156760364166</v>
      </c>
      <c r="L425" s="111">
        <v>0.85306406685236758</v>
      </c>
      <c r="M425" s="111">
        <v>6.4056614999681585E-2</v>
      </c>
      <c r="N425" s="112">
        <f t="shared" si="13"/>
        <v>-3.6990949941843674</v>
      </c>
    </row>
    <row r="426" spans="1:14" x14ac:dyDescent="0.25">
      <c r="A426" s="111" t="s">
        <v>605</v>
      </c>
      <c r="B426" s="111">
        <f>INDEX(kommuner!C:C,MATCH(_xlfn.NUMBERVALUE(A426),kommuner!B:B,0))</f>
        <v>3014</v>
      </c>
      <c r="C426" s="111" t="s">
        <v>127</v>
      </c>
      <c r="D426" s="111" t="s">
        <v>127</v>
      </c>
      <c r="E426" s="111" t="s">
        <v>126</v>
      </c>
      <c r="F426" s="111" t="s">
        <v>172</v>
      </c>
      <c r="G426" s="111" t="s">
        <v>167</v>
      </c>
      <c r="H426" s="111" t="s">
        <v>172</v>
      </c>
      <c r="I426" s="111" t="s">
        <v>167</v>
      </c>
      <c r="J426" t="str">
        <f t="shared" si="12"/>
        <v>3014SkogMineraljordBarskogImpediment</v>
      </c>
      <c r="K426" s="111">
        <v>-1.3727794028153204</v>
      </c>
      <c r="L426" s="111">
        <v>0.85306406685236758</v>
      </c>
      <c r="M426" s="111">
        <v>6.3979989500968365E-2</v>
      </c>
      <c r="N426" s="112">
        <f t="shared" si="13"/>
        <v>-0.45573534646198444</v>
      </c>
    </row>
    <row r="427" spans="1:14" x14ac:dyDescent="0.25">
      <c r="A427" s="111" t="s">
        <v>605</v>
      </c>
      <c r="B427" s="111">
        <f>INDEX(kommuner!C:C,MATCH(_xlfn.NUMBERVALUE(A427),kommuner!B:B,0))</f>
        <v>3014</v>
      </c>
      <c r="C427" s="111" t="s">
        <v>127</v>
      </c>
      <c r="D427" s="111" t="s">
        <v>127</v>
      </c>
      <c r="E427" s="111" t="s">
        <v>126</v>
      </c>
      <c r="F427" s="111" t="s">
        <v>172</v>
      </c>
      <c r="G427" s="111" t="s">
        <v>190</v>
      </c>
      <c r="H427" s="111" t="s">
        <v>172</v>
      </c>
      <c r="I427" s="111" t="s">
        <v>190</v>
      </c>
      <c r="J427" t="str">
        <f t="shared" si="12"/>
        <v>3014SkogMineraljordBarskogLav</v>
      </c>
      <c r="K427" s="111">
        <v>-4.2147477563561999</v>
      </c>
      <c r="L427" s="111">
        <v>0.85306406685236758</v>
      </c>
      <c r="M427" s="111">
        <v>6.3979989500968365E-2</v>
      </c>
      <c r="N427" s="112">
        <f t="shared" si="13"/>
        <v>-3.2977037000028639</v>
      </c>
    </row>
    <row r="428" spans="1:14" x14ac:dyDescent="0.25">
      <c r="A428" s="111" t="s">
        <v>605</v>
      </c>
      <c r="B428" s="111">
        <f>INDEX(kommuner!C:C,MATCH(_xlfn.NUMBERVALUE(A428),kommuner!B:B,0))</f>
        <v>3014</v>
      </c>
      <c r="C428" s="111" t="s">
        <v>127</v>
      </c>
      <c r="D428" s="111" t="s">
        <v>127</v>
      </c>
      <c r="E428" s="111" t="s">
        <v>126</v>
      </c>
      <c r="F428" s="111" t="s">
        <v>172</v>
      </c>
      <c r="G428" s="111" t="s">
        <v>173</v>
      </c>
      <c r="H428" s="111" t="s">
        <v>172</v>
      </c>
      <c r="I428" s="111" t="s">
        <v>173</v>
      </c>
      <c r="J428" t="str">
        <f t="shared" si="12"/>
        <v>3014SkogMineraljordBarskogMiddels</v>
      </c>
      <c r="K428" s="111">
        <v>-4.0260508329268543</v>
      </c>
      <c r="L428" s="111">
        <v>0.85306406685236758</v>
      </c>
      <c r="M428" s="111">
        <v>6.4056614999681585E-2</v>
      </c>
      <c r="N428" s="112">
        <f t="shared" si="13"/>
        <v>-3.1089301510748051</v>
      </c>
    </row>
    <row r="429" spans="1:14" x14ac:dyDescent="0.25">
      <c r="A429" s="111" t="s">
        <v>605</v>
      </c>
      <c r="B429" s="111">
        <f>INDEX(kommuner!C:C,MATCH(_xlfn.NUMBERVALUE(A429),kommuner!B:B,0))</f>
        <v>3014</v>
      </c>
      <c r="C429" s="111" t="s">
        <v>127</v>
      </c>
      <c r="D429" s="111" t="s">
        <v>127</v>
      </c>
      <c r="E429" s="111" t="s">
        <v>126</v>
      </c>
      <c r="F429" s="111" t="s">
        <v>172</v>
      </c>
      <c r="G429" s="111" t="s">
        <v>186</v>
      </c>
      <c r="H429" s="111" t="s">
        <v>172</v>
      </c>
      <c r="I429" s="111" t="s">
        <v>186</v>
      </c>
      <c r="J429" t="str">
        <f t="shared" si="12"/>
        <v>3014SkogMineraljordBarskogSærs høy</v>
      </c>
      <c r="K429" s="111">
        <v>0.12072674540874306</v>
      </c>
      <c r="L429" s="111">
        <v>0.85306406685236758</v>
      </c>
      <c r="M429" s="111">
        <v>6.4056614999681585E-2</v>
      </c>
      <c r="N429" s="112">
        <f t="shared" si="13"/>
        <v>1.0378474272607923</v>
      </c>
    </row>
    <row r="430" spans="1:14" x14ac:dyDescent="0.25">
      <c r="A430" s="111" t="s">
        <v>605</v>
      </c>
      <c r="B430" s="111">
        <f>INDEX(kommuner!C:C,MATCH(_xlfn.NUMBERVALUE(A430),kommuner!B:B,0))</f>
        <v>3014</v>
      </c>
      <c r="C430" s="111" t="s">
        <v>127</v>
      </c>
      <c r="D430" s="111" t="s">
        <v>127</v>
      </c>
      <c r="E430" s="111" t="s">
        <v>126</v>
      </c>
      <c r="F430" s="111" t="s">
        <v>179</v>
      </c>
      <c r="G430" s="111" t="s">
        <v>180</v>
      </c>
      <c r="H430" s="111" t="s">
        <v>179</v>
      </c>
      <c r="I430" s="111" t="s">
        <v>180</v>
      </c>
      <c r="J430" t="str">
        <f t="shared" si="12"/>
        <v>3014SkogMineraljordBlandingsskogHøy</v>
      </c>
      <c r="K430" s="111">
        <v>-7.1939050909469406</v>
      </c>
      <c r="L430" s="111">
        <v>0.85306406685236758</v>
      </c>
      <c r="M430" s="111">
        <v>6.3979989500968365E-2</v>
      </c>
      <c r="N430" s="112">
        <f t="shared" si="13"/>
        <v>-6.2768610345936047</v>
      </c>
    </row>
    <row r="431" spans="1:14" x14ac:dyDescent="0.25">
      <c r="A431" s="111" t="s">
        <v>605</v>
      </c>
      <c r="B431" s="111">
        <f>INDEX(kommuner!C:C,MATCH(_xlfn.NUMBERVALUE(A431),kommuner!B:B,0))</f>
        <v>3014</v>
      </c>
      <c r="C431" s="111" t="s">
        <v>127</v>
      </c>
      <c r="D431" s="111" t="s">
        <v>127</v>
      </c>
      <c r="E431" s="111" t="s">
        <v>126</v>
      </c>
      <c r="F431" s="111" t="s">
        <v>179</v>
      </c>
      <c r="G431" s="111" t="s">
        <v>167</v>
      </c>
      <c r="H431" s="111" t="s">
        <v>179</v>
      </c>
      <c r="I431" s="111" t="s">
        <v>167</v>
      </c>
      <c r="J431" t="str">
        <f t="shared" si="12"/>
        <v>3014SkogMineraljordBlandingsskogImpediment</v>
      </c>
      <c r="K431" s="111">
        <v>-1.6598037998579707</v>
      </c>
      <c r="L431" s="111">
        <v>0.85306406685236758</v>
      </c>
      <c r="M431" s="111">
        <v>6.3979989500968365E-2</v>
      </c>
      <c r="N431" s="112">
        <f t="shared" si="13"/>
        <v>-0.7427597435046347</v>
      </c>
    </row>
    <row r="432" spans="1:14" x14ac:dyDescent="0.25">
      <c r="A432" s="111" t="s">
        <v>605</v>
      </c>
      <c r="B432" s="111">
        <f>INDEX(kommuner!C:C,MATCH(_xlfn.NUMBERVALUE(A432),kommuner!B:B,0))</f>
        <v>3014</v>
      </c>
      <c r="C432" s="111" t="s">
        <v>127</v>
      </c>
      <c r="D432" s="111" t="s">
        <v>127</v>
      </c>
      <c r="E432" s="111" t="s">
        <v>126</v>
      </c>
      <c r="F432" s="111" t="s">
        <v>179</v>
      </c>
      <c r="G432" s="111" t="s">
        <v>190</v>
      </c>
      <c r="H432" s="111" t="s">
        <v>179</v>
      </c>
      <c r="I432" s="111" t="s">
        <v>190</v>
      </c>
      <c r="J432" t="str">
        <f t="shared" si="12"/>
        <v>3014SkogMineraljordBlandingsskogLav</v>
      </c>
      <c r="K432" s="111">
        <v>-2.5588434197694254</v>
      </c>
      <c r="L432" s="111">
        <v>0.85306406685236758</v>
      </c>
      <c r="M432" s="111">
        <v>6.3979989500968365E-2</v>
      </c>
      <c r="N432" s="112">
        <f t="shared" si="13"/>
        <v>-1.6417993634160897</v>
      </c>
    </row>
    <row r="433" spans="1:14" x14ac:dyDescent="0.25">
      <c r="A433" s="111" t="s">
        <v>605</v>
      </c>
      <c r="B433" s="111">
        <f>INDEX(kommuner!C:C,MATCH(_xlfn.NUMBERVALUE(A433),kommuner!B:B,0))</f>
        <v>3014</v>
      </c>
      <c r="C433" s="111" t="s">
        <v>127</v>
      </c>
      <c r="D433" s="111" t="s">
        <v>127</v>
      </c>
      <c r="E433" s="111" t="s">
        <v>126</v>
      </c>
      <c r="F433" s="111" t="s">
        <v>179</v>
      </c>
      <c r="G433" s="111" t="s">
        <v>173</v>
      </c>
      <c r="H433" s="111" t="s">
        <v>179</v>
      </c>
      <c r="I433" s="111" t="s">
        <v>173</v>
      </c>
      <c r="J433" t="str">
        <f t="shared" si="12"/>
        <v>3014SkogMineraljordBlandingsskogMiddels</v>
      </c>
      <c r="K433" s="111">
        <v>-3.8687729546762566</v>
      </c>
      <c r="L433" s="111">
        <v>0.85306406685236758</v>
      </c>
      <c r="M433" s="111">
        <v>6.3979989500968365E-2</v>
      </c>
      <c r="N433" s="112">
        <f t="shared" si="13"/>
        <v>-2.9517288983229206</v>
      </c>
    </row>
    <row r="434" spans="1:14" x14ac:dyDescent="0.25">
      <c r="A434" s="111" t="s">
        <v>605</v>
      </c>
      <c r="B434" s="111">
        <f>INDEX(kommuner!C:C,MATCH(_xlfn.NUMBERVALUE(A434),kommuner!B:B,0))</f>
        <v>3014</v>
      </c>
      <c r="C434" s="111" t="s">
        <v>127</v>
      </c>
      <c r="D434" s="111" t="s">
        <v>127</v>
      </c>
      <c r="E434" s="111" t="s">
        <v>126</v>
      </c>
      <c r="F434" s="111" t="s">
        <v>179</v>
      </c>
      <c r="G434" s="111" t="s">
        <v>186</v>
      </c>
      <c r="H434" s="111" t="s">
        <v>179</v>
      </c>
      <c r="I434" s="111" t="s">
        <v>186</v>
      </c>
      <c r="J434" t="str">
        <f t="shared" si="12"/>
        <v>3014SkogMineraljordBlandingsskogSærs høy</v>
      </c>
      <c r="K434" s="111">
        <v>-2.9395925245326562</v>
      </c>
      <c r="L434" s="111">
        <v>0.85306406685236758</v>
      </c>
      <c r="M434" s="111">
        <v>6.3979989500968365E-2</v>
      </c>
      <c r="N434" s="112">
        <f t="shared" si="13"/>
        <v>-2.0225484681793202</v>
      </c>
    </row>
    <row r="435" spans="1:14" x14ac:dyDescent="0.25">
      <c r="A435" s="111" t="s">
        <v>605</v>
      </c>
      <c r="B435" s="111">
        <f>INDEX(kommuner!C:C,MATCH(_xlfn.NUMBERVALUE(A435),kommuner!B:B,0))</f>
        <v>3014</v>
      </c>
      <c r="C435" s="111" t="s">
        <v>127</v>
      </c>
      <c r="D435" s="111" t="s">
        <v>127</v>
      </c>
      <c r="E435" s="111" t="s">
        <v>126</v>
      </c>
      <c r="F435" s="111" t="s">
        <v>185</v>
      </c>
      <c r="G435" s="111" t="s">
        <v>180</v>
      </c>
      <c r="H435" s="111" t="s">
        <v>185</v>
      </c>
      <c r="I435" s="111" t="s">
        <v>180</v>
      </c>
      <c r="J435" t="str">
        <f t="shared" si="12"/>
        <v>3014SkogMineraljordLauvskogHøy</v>
      </c>
      <c r="K435" s="111">
        <v>-3.3269846154961789</v>
      </c>
      <c r="L435" s="111">
        <v>0.85306406685236758</v>
      </c>
      <c r="M435" s="111">
        <v>6.3979989500968365E-2</v>
      </c>
      <c r="N435" s="112">
        <f t="shared" si="13"/>
        <v>-2.4099405591428429</v>
      </c>
    </row>
    <row r="436" spans="1:14" x14ac:dyDescent="0.25">
      <c r="A436" s="111" t="s">
        <v>605</v>
      </c>
      <c r="B436" s="111">
        <f>INDEX(kommuner!C:C,MATCH(_xlfn.NUMBERVALUE(A436),kommuner!B:B,0))</f>
        <v>3014</v>
      </c>
      <c r="C436" s="111" t="s">
        <v>127</v>
      </c>
      <c r="D436" s="111" t="s">
        <v>127</v>
      </c>
      <c r="E436" s="111" t="s">
        <v>126</v>
      </c>
      <c r="F436" s="111" t="s">
        <v>185</v>
      </c>
      <c r="G436" s="111" t="s">
        <v>167</v>
      </c>
      <c r="H436" s="111" t="s">
        <v>185</v>
      </c>
      <c r="I436" s="111" t="s">
        <v>167</v>
      </c>
      <c r="J436" t="str">
        <f t="shared" si="12"/>
        <v>3014SkogMineraljordLauvskogImpediment</v>
      </c>
      <c r="K436" s="111">
        <v>-0.65286816124680003</v>
      </c>
      <c r="L436" s="111">
        <v>0.85306406685236758</v>
      </c>
      <c r="M436" s="111">
        <v>6.3979989500968365E-2</v>
      </c>
      <c r="N436" s="112">
        <f t="shared" si="13"/>
        <v>0.26417589510653594</v>
      </c>
    </row>
    <row r="437" spans="1:14" x14ac:dyDescent="0.25">
      <c r="A437" s="111" t="s">
        <v>605</v>
      </c>
      <c r="B437" s="111">
        <f>INDEX(kommuner!C:C,MATCH(_xlfn.NUMBERVALUE(A437),kommuner!B:B,0))</f>
        <v>3014</v>
      </c>
      <c r="C437" s="111" t="s">
        <v>127</v>
      </c>
      <c r="D437" s="111" t="s">
        <v>127</v>
      </c>
      <c r="E437" s="111" t="s">
        <v>126</v>
      </c>
      <c r="F437" s="111" t="s">
        <v>185</v>
      </c>
      <c r="G437" s="111" t="s">
        <v>190</v>
      </c>
      <c r="H437" s="111" t="s">
        <v>185</v>
      </c>
      <c r="I437" s="111" t="s">
        <v>190</v>
      </c>
      <c r="J437" t="str">
        <f t="shared" si="12"/>
        <v>3014SkogMineraljordLauvskogLav</v>
      </c>
      <c r="K437" s="111">
        <v>-8.9748170935426599E-2</v>
      </c>
      <c r="L437" s="111">
        <v>0.85306406685236758</v>
      </c>
      <c r="M437" s="111">
        <v>6.3979989500968365E-2</v>
      </c>
      <c r="N437" s="112">
        <f t="shared" si="13"/>
        <v>0.82729588541790933</v>
      </c>
    </row>
    <row r="438" spans="1:14" x14ac:dyDescent="0.25">
      <c r="A438" s="111" t="s">
        <v>605</v>
      </c>
      <c r="B438" s="111">
        <f>INDEX(kommuner!C:C,MATCH(_xlfn.NUMBERVALUE(A438),kommuner!B:B,0))</f>
        <v>3014</v>
      </c>
      <c r="C438" s="111" t="s">
        <v>127</v>
      </c>
      <c r="D438" s="111" t="s">
        <v>127</v>
      </c>
      <c r="E438" s="111" t="s">
        <v>126</v>
      </c>
      <c r="F438" s="111" t="s">
        <v>185</v>
      </c>
      <c r="G438" s="111" t="s">
        <v>173</v>
      </c>
      <c r="H438" s="111" t="s">
        <v>185</v>
      </c>
      <c r="I438" s="111" t="s">
        <v>173</v>
      </c>
      <c r="J438" t="str">
        <f t="shared" si="12"/>
        <v>3014SkogMineraljordLauvskogMiddels</v>
      </c>
      <c r="K438" s="111">
        <v>-1.7789409505847176</v>
      </c>
      <c r="L438" s="111">
        <v>0.85306406685236758</v>
      </c>
      <c r="M438" s="111">
        <v>6.3979989500968365E-2</v>
      </c>
      <c r="N438" s="112">
        <f t="shared" si="13"/>
        <v>-0.86189689423138161</v>
      </c>
    </row>
    <row r="439" spans="1:14" x14ac:dyDescent="0.25">
      <c r="A439" s="111" t="s">
        <v>605</v>
      </c>
      <c r="B439" s="111">
        <f>INDEX(kommuner!C:C,MATCH(_xlfn.NUMBERVALUE(A439),kommuner!B:B,0))</f>
        <v>3014</v>
      </c>
      <c r="C439" s="111" t="s">
        <v>127</v>
      </c>
      <c r="D439" s="111" t="s">
        <v>127</v>
      </c>
      <c r="E439" s="111" t="s">
        <v>126</v>
      </c>
      <c r="F439" s="111" t="s">
        <v>185</v>
      </c>
      <c r="G439" s="111" t="s">
        <v>186</v>
      </c>
      <c r="H439" s="111" t="s">
        <v>185</v>
      </c>
      <c r="I439" s="111" t="s">
        <v>186</v>
      </c>
      <c r="J439" t="str">
        <f t="shared" si="12"/>
        <v>3014SkogMineraljordLauvskogSærs høy</v>
      </c>
      <c r="K439" s="111">
        <v>-3.6560473259425113</v>
      </c>
      <c r="L439" s="111">
        <v>0.85306406685236758</v>
      </c>
      <c r="M439" s="111">
        <v>6.3979989500968365E-2</v>
      </c>
      <c r="N439" s="112">
        <f t="shared" si="13"/>
        <v>-2.7390032695891753</v>
      </c>
    </row>
    <row r="440" spans="1:14" x14ac:dyDescent="0.25">
      <c r="A440" s="111" t="s">
        <v>605</v>
      </c>
      <c r="B440" s="111">
        <f>INDEX(kommuner!C:C,MATCH(_xlfn.NUMBERVALUE(A440),kommuner!B:B,0))</f>
        <v>3014</v>
      </c>
      <c r="C440" s="111" t="s">
        <v>127</v>
      </c>
      <c r="D440" s="111" t="s">
        <v>127</v>
      </c>
      <c r="E440" s="111" t="s">
        <v>123</v>
      </c>
      <c r="F440" s="111" t="s">
        <v>172</v>
      </c>
      <c r="G440" s="111" t="s">
        <v>180</v>
      </c>
      <c r="H440" s="111" t="s">
        <v>172</v>
      </c>
      <c r="I440" s="111" t="s">
        <v>180</v>
      </c>
      <c r="J440" t="str">
        <f t="shared" si="12"/>
        <v>3014SkogOrganisk jordBarskogHøy</v>
      </c>
      <c r="K440" s="111">
        <v>-2.5184559031994138</v>
      </c>
      <c r="L440" s="111">
        <v>0.92784825435236762</v>
      </c>
      <c r="M440" s="111">
        <v>0.46518126042825314</v>
      </c>
      <c r="N440" s="112">
        <f t="shared" si="13"/>
        <v>-1.1254263884187932</v>
      </c>
    </row>
    <row r="441" spans="1:14" x14ac:dyDescent="0.25">
      <c r="A441" s="111" t="s">
        <v>605</v>
      </c>
      <c r="B441" s="111">
        <f>INDEX(kommuner!C:C,MATCH(_xlfn.NUMBERVALUE(A441),kommuner!B:B,0))</f>
        <v>3014</v>
      </c>
      <c r="C441" s="111" t="s">
        <v>127</v>
      </c>
      <c r="D441" s="111" t="s">
        <v>127</v>
      </c>
      <c r="E441" s="111" t="s">
        <v>123</v>
      </c>
      <c r="F441" s="111" t="s">
        <v>172</v>
      </c>
      <c r="G441" s="111" t="s">
        <v>167</v>
      </c>
      <c r="H441" s="111" t="s">
        <v>172</v>
      </c>
      <c r="I441" s="111" t="s">
        <v>167</v>
      </c>
      <c r="J441" t="str">
        <f t="shared" si="12"/>
        <v>3014SkogOrganisk jordBarskogImpediment</v>
      </c>
      <c r="K441" s="111">
        <v>-0.13011741963904588</v>
      </c>
      <c r="L441" s="111">
        <v>0.92784825435236762</v>
      </c>
      <c r="M441" s="111">
        <v>0.46510463492953991</v>
      </c>
      <c r="N441" s="112">
        <f t="shared" si="13"/>
        <v>1.2628354696428616</v>
      </c>
    </row>
    <row r="442" spans="1:14" x14ac:dyDescent="0.25">
      <c r="A442" s="111" t="s">
        <v>605</v>
      </c>
      <c r="B442" s="111">
        <f>INDEX(kommuner!C:C,MATCH(_xlfn.NUMBERVALUE(A442),kommuner!B:B,0))</f>
        <v>3014</v>
      </c>
      <c r="C442" s="111" t="s">
        <v>127</v>
      </c>
      <c r="D442" s="111" t="s">
        <v>127</v>
      </c>
      <c r="E442" s="111" t="s">
        <v>123</v>
      </c>
      <c r="F442" s="111" t="s">
        <v>172</v>
      </c>
      <c r="G442" s="111" t="s">
        <v>190</v>
      </c>
      <c r="H442" s="111" t="s">
        <v>172</v>
      </c>
      <c r="I442" s="111" t="s">
        <v>190</v>
      </c>
      <c r="J442" t="str">
        <f t="shared" si="12"/>
        <v>3014SkogOrganisk jordBarskogLav</v>
      </c>
      <c r="K442" s="111">
        <v>-0.50666953101693391</v>
      </c>
      <c r="L442" s="111">
        <v>0.92784825435236762</v>
      </c>
      <c r="M442" s="111">
        <v>0.46510463492953991</v>
      </c>
      <c r="N442" s="112">
        <f t="shared" si="13"/>
        <v>0.88628335826497362</v>
      </c>
    </row>
    <row r="443" spans="1:14" x14ac:dyDescent="0.25">
      <c r="A443" s="111" t="s">
        <v>605</v>
      </c>
      <c r="B443" s="111">
        <f>INDEX(kommuner!C:C,MATCH(_xlfn.NUMBERVALUE(A443),kommuner!B:B,0))</f>
        <v>3014</v>
      </c>
      <c r="C443" s="111" t="s">
        <v>127</v>
      </c>
      <c r="D443" s="111" t="s">
        <v>127</v>
      </c>
      <c r="E443" s="111" t="s">
        <v>123</v>
      </c>
      <c r="F443" s="111" t="s">
        <v>172</v>
      </c>
      <c r="G443" s="111" t="s">
        <v>173</v>
      </c>
      <c r="H443" s="111" t="s">
        <v>172</v>
      </c>
      <c r="I443" s="111" t="s">
        <v>173</v>
      </c>
      <c r="J443" t="str">
        <f t="shared" si="12"/>
        <v>3014SkogOrganisk jordBarskogMiddels</v>
      </c>
      <c r="K443" s="111">
        <v>-1.5571490961494638</v>
      </c>
      <c r="L443" s="111">
        <v>0.92784825435236762</v>
      </c>
      <c r="M443" s="111">
        <v>0.46518126042825314</v>
      </c>
      <c r="N443" s="112">
        <f t="shared" si="13"/>
        <v>-0.16411958136884308</v>
      </c>
    </row>
    <row r="444" spans="1:14" x14ac:dyDescent="0.25">
      <c r="A444" s="111" t="s">
        <v>605</v>
      </c>
      <c r="B444" s="111">
        <f>INDEX(kommuner!C:C,MATCH(_xlfn.NUMBERVALUE(A444),kommuner!B:B,0))</f>
        <v>3014</v>
      </c>
      <c r="C444" s="111" t="s">
        <v>127</v>
      </c>
      <c r="D444" s="111" t="s">
        <v>127</v>
      </c>
      <c r="E444" s="111" t="s">
        <v>123</v>
      </c>
      <c r="F444" s="111" t="s">
        <v>172</v>
      </c>
      <c r="G444" s="111" t="s">
        <v>186</v>
      </c>
      <c r="H444" s="111" t="s">
        <v>172</v>
      </c>
      <c r="I444" s="111" t="s">
        <v>186</v>
      </c>
      <c r="J444" t="str">
        <f t="shared" si="12"/>
        <v>3014SkogOrganisk jordBarskogSærs høy</v>
      </c>
      <c r="K444" s="111">
        <v>2.5548655235722699</v>
      </c>
      <c r="L444" s="111">
        <v>0.92784825435236762</v>
      </c>
      <c r="M444" s="111">
        <v>0.46518126042825314</v>
      </c>
      <c r="N444" s="112">
        <f t="shared" si="13"/>
        <v>3.9478950383528906</v>
      </c>
    </row>
    <row r="445" spans="1:14" x14ac:dyDescent="0.25">
      <c r="A445" s="111" t="s">
        <v>605</v>
      </c>
      <c r="B445" s="111">
        <f>INDEX(kommuner!C:C,MATCH(_xlfn.NUMBERVALUE(A445),kommuner!B:B,0))</f>
        <v>3014</v>
      </c>
      <c r="C445" s="111" t="s">
        <v>127</v>
      </c>
      <c r="D445" s="111" t="s">
        <v>127</v>
      </c>
      <c r="E445" s="111" t="s">
        <v>123</v>
      </c>
      <c r="F445" s="111" t="s">
        <v>179</v>
      </c>
      <c r="G445" s="111" t="s">
        <v>180</v>
      </c>
      <c r="H445" s="111" t="s">
        <v>179</v>
      </c>
      <c r="I445" s="111" t="s">
        <v>180</v>
      </c>
      <c r="J445" t="str">
        <f t="shared" si="12"/>
        <v>3014SkogOrganisk jordBlandingsskogHøy</v>
      </c>
      <c r="K445" s="111">
        <v>-5.5554344456832343</v>
      </c>
      <c r="L445" s="111">
        <v>0.92784825435236762</v>
      </c>
      <c r="M445" s="111">
        <v>0.46510463492953991</v>
      </c>
      <c r="N445" s="112">
        <f t="shared" si="13"/>
        <v>-4.1624815564013264</v>
      </c>
    </row>
    <row r="446" spans="1:14" x14ac:dyDescent="0.25">
      <c r="A446" s="111" t="s">
        <v>605</v>
      </c>
      <c r="B446" s="111">
        <f>INDEX(kommuner!C:C,MATCH(_xlfn.NUMBERVALUE(A446),kommuner!B:B,0))</f>
        <v>3014</v>
      </c>
      <c r="C446" s="111" t="s">
        <v>127</v>
      </c>
      <c r="D446" s="111" t="s">
        <v>127</v>
      </c>
      <c r="E446" s="111" t="s">
        <v>123</v>
      </c>
      <c r="F446" s="111" t="s">
        <v>179</v>
      </c>
      <c r="G446" s="111" t="s">
        <v>167</v>
      </c>
      <c r="H446" s="111" t="s">
        <v>179</v>
      </c>
      <c r="I446" s="111" t="s">
        <v>167</v>
      </c>
      <c r="J446" t="str">
        <f t="shared" si="12"/>
        <v>3014SkogOrganisk jordBlandingsskogImpediment</v>
      </c>
      <c r="K446" s="111">
        <v>-0.28586344175800005</v>
      </c>
      <c r="L446" s="111">
        <v>0.92784825435236762</v>
      </c>
      <c r="M446" s="111">
        <v>0.46510463492953991</v>
      </c>
      <c r="N446" s="112">
        <f t="shared" si="13"/>
        <v>1.1070894475239075</v>
      </c>
    </row>
    <row r="447" spans="1:14" x14ac:dyDescent="0.25">
      <c r="A447" s="111" t="s">
        <v>605</v>
      </c>
      <c r="B447" s="111">
        <f>INDEX(kommuner!C:C,MATCH(_xlfn.NUMBERVALUE(A447),kommuner!B:B,0))</f>
        <v>3014</v>
      </c>
      <c r="C447" s="111" t="s">
        <v>127</v>
      </c>
      <c r="D447" s="111" t="s">
        <v>127</v>
      </c>
      <c r="E447" s="111" t="s">
        <v>123</v>
      </c>
      <c r="F447" s="111" t="s">
        <v>179</v>
      </c>
      <c r="G447" s="111" t="s">
        <v>190</v>
      </c>
      <c r="H447" s="111" t="s">
        <v>179</v>
      </c>
      <c r="I447" s="111" t="s">
        <v>190</v>
      </c>
      <c r="J447" t="str">
        <f t="shared" si="12"/>
        <v>3014SkogOrganisk jordBlandingsskogLav</v>
      </c>
      <c r="K447" s="111">
        <v>-1.2347339377887629</v>
      </c>
      <c r="L447" s="111">
        <v>0.92784825435236762</v>
      </c>
      <c r="M447" s="111">
        <v>0.46510463492953991</v>
      </c>
      <c r="N447" s="112">
        <f t="shared" si="13"/>
        <v>0.15821895149314458</v>
      </c>
    </row>
    <row r="448" spans="1:14" x14ac:dyDescent="0.25">
      <c r="A448" s="111" t="s">
        <v>605</v>
      </c>
      <c r="B448" s="111">
        <f>INDEX(kommuner!C:C,MATCH(_xlfn.NUMBERVALUE(A448),kommuner!B:B,0))</f>
        <v>3014</v>
      </c>
      <c r="C448" s="111" t="s">
        <v>127</v>
      </c>
      <c r="D448" s="111" t="s">
        <v>127</v>
      </c>
      <c r="E448" s="111" t="s">
        <v>123</v>
      </c>
      <c r="F448" s="111" t="s">
        <v>179</v>
      </c>
      <c r="G448" s="111" t="s">
        <v>173</v>
      </c>
      <c r="H448" s="111" t="s">
        <v>179</v>
      </c>
      <c r="I448" s="111" t="s">
        <v>173</v>
      </c>
      <c r="J448" t="str">
        <f t="shared" si="12"/>
        <v>3014SkogOrganisk jordBlandingsskogMiddels</v>
      </c>
      <c r="K448" s="111">
        <v>-2.4239591752717748</v>
      </c>
      <c r="L448" s="111">
        <v>0.92784825435236762</v>
      </c>
      <c r="M448" s="111">
        <v>0.46510463492953991</v>
      </c>
      <c r="N448" s="112">
        <f t="shared" si="13"/>
        <v>-1.0310062859898674</v>
      </c>
    </row>
    <row r="449" spans="1:14" x14ac:dyDescent="0.25">
      <c r="A449" s="111" t="s">
        <v>605</v>
      </c>
      <c r="B449" s="111">
        <f>INDEX(kommuner!C:C,MATCH(_xlfn.NUMBERVALUE(A449),kommuner!B:B,0))</f>
        <v>3014</v>
      </c>
      <c r="C449" s="111" t="s">
        <v>127</v>
      </c>
      <c r="D449" s="111" t="s">
        <v>127</v>
      </c>
      <c r="E449" s="111" t="s">
        <v>123</v>
      </c>
      <c r="F449" s="111" t="s">
        <v>179</v>
      </c>
      <c r="G449" s="111" t="s">
        <v>186</v>
      </c>
      <c r="H449" s="111" t="s">
        <v>179</v>
      </c>
      <c r="I449" s="111" t="s">
        <v>186</v>
      </c>
      <c r="J449" t="str">
        <f t="shared" si="12"/>
        <v>3014SkogOrganisk jordBlandingsskogSærs høy</v>
      </c>
      <c r="K449" s="111">
        <v>-1.5726115302258048</v>
      </c>
      <c r="L449" s="111">
        <v>0.92784825435236762</v>
      </c>
      <c r="M449" s="111">
        <v>0.46510463492953991</v>
      </c>
      <c r="N449" s="112">
        <f t="shared" si="13"/>
        <v>-0.17965864094389727</v>
      </c>
    </row>
    <row r="450" spans="1:14" x14ac:dyDescent="0.25">
      <c r="A450" s="111" t="s">
        <v>605</v>
      </c>
      <c r="B450" s="111">
        <f>INDEX(kommuner!C:C,MATCH(_xlfn.NUMBERVALUE(A450),kommuner!B:B,0))</f>
        <v>3014</v>
      </c>
      <c r="C450" s="111" t="s">
        <v>127</v>
      </c>
      <c r="D450" s="111" t="s">
        <v>127</v>
      </c>
      <c r="E450" s="111" t="s">
        <v>123</v>
      </c>
      <c r="F450" s="111" t="s">
        <v>185</v>
      </c>
      <c r="G450" s="111" t="s">
        <v>180</v>
      </c>
      <c r="H450" s="111" t="s">
        <v>185</v>
      </c>
      <c r="I450" s="111" t="s">
        <v>180</v>
      </c>
      <c r="J450" t="str">
        <f t="shared" si="12"/>
        <v>3014SkogOrganisk jordLauvskogHøy</v>
      </c>
      <c r="K450" s="111">
        <v>-1.9913688882377358</v>
      </c>
      <c r="L450" s="111">
        <v>0.92784825435236762</v>
      </c>
      <c r="M450" s="111">
        <v>0.46510463492953991</v>
      </c>
      <c r="N450" s="112">
        <f t="shared" si="13"/>
        <v>-0.59841599895582831</v>
      </c>
    </row>
    <row r="451" spans="1:14" x14ac:dyDescent="0.25">
      <c r="A451" s="111" t="s">
        <v>605</v>
      </c>
      <c r="B451" s="111">
        <f>INDEX(kommuner!C:C,MATCH(_xlfn.NUMBERVALUE(A451),kommuner!B:B,0))</f>
        <v>3014</v>
      </c>
      <c r="C451" s="111" t="s">
        <v>127</v>
      </c>
      <c r="D451" s="111" t="s">
        <v>127</v>
      </c>
      <c r="E451" s="111" t="s">
        <v>123</v>
      </c>
      <c r="F451" s="111" t="s">
        <v>185</v>
      </c>
      <c r="G451" s="111" t="s">
        <v>167</v>
      </c>
      <c r="H451" s="111" t="s">
        <v>185</v>
      </c>
      <c r="I451" s="111" t="s">
        <v>167</v>
      </c>
      <c r="J451" t="str">
        <f t="shared" ref="J451:J514" si="14">B451&amp;C451&amp;E451&amp;IF(C451="Skog",F451&amp;G451,"")</f>
        <v>3014SkogOrganisk jordLauvskogImpediment</v>
      </c>
      <c r="K451" s="111">
        <v>0.35000626494250675</v>
      </c>
      <c r="L451" s="111">
        <v>0.92784825435236762</v>
      </c>
      <c r="M451" s="111">
        <v>0.46510463492953991</v>
      </c>
      <c r="N451" s="112">
        <f t="shared" ref="N451:N514" si="15">SUM(K451:M451)</f>
        <v>1.7429591542244141</v>
      </c>
    </row>
    <row r="452" spans="1:14" x14ac:dyDescent="0.25">
      <c r="A452" s="111" t="s">
        <v>605</v>
      </c>
      <c r="B452" s="111">
        <f>INDEX(kommuner!C:C,MATCH(_xlfn.NUMBERVALUE(A452),kommuner!B:B,0))</f>
        <v>3014</v>
      </c>
      <c r="C452" s="111" t="s">
        <v>127</v>
      </c>
      <c r="D452" s="111" t="s">
        <v>127</v>
      </c>
      <c r="E452" s="111" t="s">
        <v>123</v>
      </c>
      <c r="F452" s="111" t="s">
        <v>185</v>
      </c>
      <c r="G452" s="111" t="s">
        <v>190</v>
      </c>
      <c r="H452" s="111" t="s">
        <v>185</v>
      </c>
      <c r="I452" s="111" t="s">
        <v>190</v>
      </c>
      <c r="J452" t="str">
        <f t="shared" si="14"/>
        <v>3014SkogOrganisk jordLauvskogLav</v>
      </c>
      <c r="K452" s="111">
        <v>1.1144075558526714</v>
      </c>
      <c r="L452" s="111">
        <v>0.92784825435236762</v>
      </c>
      <c r="M452" s="111">
        <v>0.46510463492953991</v>
      </c>
      <c r="N452" s="112">
        <f t="shared" si="15"/>
        <v>2.5073604451345788</v>
      </c>
    </row>
    <row r="453" spans="1:14" x14ac:dyDescent="0.25">
      <c r="A453" s="111" t="s">
        <v>605</v>
      </c>
      <c r="B453" s="111">
        <f>INDEX(kommuner!C:C,MATCH(_xlfn.NUMBERVALUE(A453),kommuner!B:B,0))</f>
        <v>3014</v>
      </c>
      <c r="C453" s="111" t="s">
        <v>127</v>
      </c>
      <c r="D453" s="111" t="s">
        <v>127</v>
      </c>
      <c r="E453" s="111" t="s">
        <v>123</v>
      </c>
      <c r="F453" s="111" t="s">
        <v>185</v>
      </c>
      <c r="G453" s="111" t="s">
        <v>173</v>
      </c>
      <c r="H453" s="111" t="s">
        <v>185</v>
      </c>
      <c r="I453" s="111" t="s">
        <v>173</v>
      </c>
      <c r="J453" t="str">
        <f t="shared" si="14"/>
        <v>3014SkogOrganisk jordLauvskogMiddels</v>
      </c>
      <c r="K453" s="111">
        <v>-0.62664468270982987</v>
      </c>
      <c r="L453" s="111">
        <v>0.92784825435236762</v>
      </c>
      <c r="M453" s="111">
        <v>0.46510463492953991</v>
      </c>
      <c r="N453" s="112">
        <f t="shared" si="15"/>
        <v>0.76630820657207765</v>
      </c>
    </row>
    <row r="454" spans="1:14" x14ac:dyDescent="0.25">
      <c r="A454" s="111" t="s">
        <v>605</v>
      </c>
      <c r="B454" s="111">
        <f>INDEX(kommuner!C:C,MATCH(_xlfn.NUMBERVALUE(A454),kommuner!B:B,0))</f>
        <v>3014</v>
      </c>
      <c r="C454" s="111" t="s">
        <v>127</v>
      </c>
      <c r="D454" s="111" t="s">
        <v>127</v>
      </c>
      <c r="E454" s="111" t="s">
        <v>123</v>
      </c>
      <c r="F454" s="111" t="s">
        <v>185</v>
      </c>
      <c r="G454" s="111" t="s">
        <v>186</v>
      </c>
      <c r="H454" s="111" t="s">
        <v>185</v>
      </c>
      <c r="I454" s="111" t="s">
        <v>186</v>
      </c>
      <c r="J454" t="str">
        <f t="shared" si="14"/>
        <v>3014SkogOrganisk jordLauvskogSærs høy</v>
      </c>
      <c r="K454" s="111">
        <v>-1.8997279926091779</v>
      </c>
      <c r="L454" s="111">
        <v>0.92784825435236762</v>
      </c>
      <c r="M454" s="111">
        <v>0.46510463492953991</v>
      </c>
      <c r="N454" s="112">
        <f t="shared" si="15"/>
        <v>-0.50677510332727038</v>
      </c>
    </row>
    <row r="455" spans="1:14" x14ac:dyDescent="0.25">
      <c r="A455" s="111" t="s">
        <v>605</v>
      </c>
      <c r="B455" s="111">
        <f>INDEX(kommuner!C:C,MATCH(_xlfn.NUMBERVALUE(A455),kommuner!B:B,0))</f>
        <v>3014</v>
      </c>
      <c r="C455" s="111" t="s">
        <v>83</v>
      </c>
      <c r="D455" s="111" t="s">
        <v>83</v>
      </c>
      <c r="E455" s="111" t="s">
        <v>126</v>
      </c>
      <c r="F455" s="111" t="s">
        <v>139</v>
      </c>
      <c r="G455" s="111" t="s">
        <v>139</v>
      </c>
      <c r="H455" s="111" t="s">
        <v>139</v>
      </c>
      <c r="I455" s="111" t="s">
        <v>139</v>
      </c>
      <c r="J455" t="str">
        <f t="shared" si="14"/>
        <v>3014Utbygd arealMineraljord</v>
      </c>
      <c r="K455" s="111">
        <v>1.3171254023576049</v>
      </c>
      <c r="L455" s="111">
        <v>0</v>
      </c>
      <c r="M455" s="111">
        <v>1.303047089454229E-2</v>
      </c>
      <c r="N455" s="112">
        <f t="shared" si="15"/>
        <v>1.3301558732521472</v>
      </c>
    </row>
    <row r="456" spans="1:14" x14ac:dyDescent="0.25">
      <c r="A456" s="111" t="s">
        <v>605</v>
      </c>
      <c r="B456" s="111">
        <f>INDEX(kommuner!C:C,MATCH(_xlfn.NUMBERVALUE(A456),kommuner!B:B,0))</f>
        <v>3014</v>
      </c>
      <c r="C456" s="111" t="s">
        <v>83</v>
      </c>
      <c r="D456" s="111" t="s">
        <v>83</v>
      </c>
      <c r="E456" s="111" t="s">
        <v>123</v>
      </c>
      <c r="F456" s="111" t="s">
        <v>139</v>
      </c>
      <c r="G456" s="111" t="s">
        <v>139</v>
      </c>
      <c r="H456" s="111" t="s">
        <v>139</v>
      </c>
      <c r="I456" s="111" t="s">
        <v>139</v>
      </c>
      <c r="J456" t="str">
        <f t="shared" si="14"/>
        <v>3014Utbygd arealOrganisk jord</v>
      </c>
      <c r="K456" s="111">
        <v>29.011421395201612</v>
      </c>
      <c r="L456" s="111">
        <v>0</v>
      </c>
      <c r="M456" s="111">
        <v>1.303047089454229E-2</v>
      </c>
      <c r="N456" s="112">
        <f t="shared" si="15"/>
        <v>29.024451866096154</v>
      </c>
    </row>
    <row r="457" spans="1:14" x14ac:dyDescent="0.25">
      <c r="A457" s="111" t="s">
        <v>605</v>
      </c>
      <c r="B457" s="111">
        <f>INDEX(kommuner!C:C,MATCH(_xlfn.NUMBERVALUE(A457),kommuner!B:B,0))</f>
        <v>3014</v>
      </c>
      <c r="C457" s="111" t="s">
        <v>181</v>
      </c>
      <c r="D457" s="111" t="s">
        <v>181</v>
      </c>
      <c r="E457" s="111" t="s">
        <v>123</v>
      </c>
      <c r="F457" s="111" t="s">
        <v>139</v>
      </c>
      <c r="G457" s="111" t="s">
        <v>139</v>
      </c>
      <c r="H457" s="111" t="s">
        <v>139</v>
      </c>
      <c r="I457" s="111" t="s">
        <v>139</v>
      </c>
      <c r="J457" t="str">
        <f t="shared" si="14"/>
        <v>3014Vann og myrOrganisk jord</v>
      </c>
      <c r="K457" s="111">
        <v>-0.20040009744654491</v>
      </c>
      <c r="L457" s="111">
        <v>0</v>
      </c>
      <c r="M457" s="111">
        <v>0</v>
      </c>
      <c r="N457" s="112">
        <f t="shared" si="15"/>
        <v>-0.20040009744654491</v>
      </c>
    </row>
    <row r="458" spans="1:14" x14ac:dyDescent="0.25">
      <c r="A458" s="111" t="s">
        <v>606</v>
      </c>
      <c r="B458" s="111">
        <f>INDEX(kommuner!C:C,MATCH(_xlfn.NUMBERVALUE(A458),kommuner!B:B,0))</f>
        <v>3015</v>
      </c>
      <c r="C458" s="111" t="s">
        <v>82</v>
      </c>
      <c r="D458" s="111" t="s">
        <v>82</v>
      </c>
      <c r="E458" s="111" t="s">
        <v>126</v>
      </c>
      <c r="F458" s="111" t="s">
        <v>139</v>
      </c>
      <c r="G458" s="111" t="s">
        <v>139</v>
      </c>
      <c r="H458" s="111" t="s">
        <v>139</v>
      </c>
      <c r="I458" s="111" t="s">
        <v>139</v>
      </c>
      <c r="J458" t="str">
        <f t="shared" si="14"/>
        <v>3015Annen utmarkMineraljord</v>
      </c>
      <c r="K458" s="111">
        <v>-7.4178314529761202E-2</v>
      </c>
      <c r="L458" s="111">
        <v>0</v>
      </c>
      <c r="M458" s="111">
        <v>0</v>
      </c>
      <c r="N458" s="112">
        <f t="shared" si="15"/>
        <v>-7.4178314529761202E-2</v>
      </c>
    </row>
    <row r="459" spans="1:14" x14ac:dyDescent="0.25">
      <c r="A459" s="111" t="s">
        <v>606</v>
      </c>
      <c r="B459" s="111">
        <f>INDEX(kommuner!C:C,MATCH(_xlfn.NUMBERVALUE(A459),kommuner!B:B,0))</f>
        <v>3015</v>
      </c>
      <c r="C459" s="111" t="s">
        <v>121</v>
      </c>
      <c r="D459" s="111" t="s">
        <v>121</v>
      </c>
      <c r="E459" s="111" t="s">
        <v>126</v>
      </c>
      <c r="F459" s="111" t="s">
        <v>139</v>
      </c>
      <c r="G459" s="111" t="s">
        <v>139</v>
      </c>
      <c r="H459" s="111" t="s">
        <v>139</v>
      </c>
      <c r="I459" s="111" t="s">
        <v>139</v>
      </c>
      <c r="J459" t="str">
        <f t="shared" si="14"/>
        <v>3015BeiteMineraljord</v>
      </c>
      <c r="K459" s="111">
        <v>-0.96338340838695502</v>
      </c>
      <c r="L459" s="111">
        <v>0</v>
      </c>
      <c r="M459" s="111">
        <v>1.2448711246839999E-7</v>
      </c>
      <c r="N459" s="112">
        <f t="shared" si="15"/>
        <v>-0.96338328389984251</v>
      </c>
    </row>
    <row r="460" spans="1:14" x14ac:dyDescent="0.25">
      <c r="A460" s="111" t="s">
        <v>606</v>
      </c>
      <c r="B460" s="111">
        <f>INDEX(kommuner!C:C,MATCH(_xlfn.NUMBERVALUE(A460),kommuner!B:B,0))</f>
        <v>3015</v>
      </c>
      <c r="C460" s="111" t="s">
        <v>121</v>
      </c>
      <c r="D460" s="111" t="s">
        <v>121</v>
      </c>
      <c r="E460" s="111" t="s">
        <v>123</v>
      </c>
      <c r="F460" s="111" t="s">
        <v>139</v>
      </c>
      <c r="G460" s="111" t="s">
        <v>139</v>
      </c>
      <c r="H460" s="111" t="s">
        <v>139</v>
      </c>
      <c r="I460" s="111" t="s">
        <v>139</v>
      </c>
      <c r="J460" t="str">
        <f t="shared" si="14"/>
        <v>3015BeiteOrganisk jord</v>
      </c>
      <c r="K460" s="111">
        <v>12.077525935985037</v>
      </c>
      <c r="L460" s="111">
        <v>1.6412500000000001</v>
      </c>
      <c r="M460" s="111">
        <v>0</v>
      </c>
      <c r="N460" s="112">
        <f t="shared" si="15"/>
        <v>13.718775935985036</v>
      </c>
    </row>
    <row r="461" spans="1:14" x14ac:dyDescent="0.25">
      <c r="A461" s="111" t="s">
        <v>606</v>
      </c>
      <c r="B461" s="111">
        <f>INDEX(kommuner!C:C,MATCH(_xlfn.NUMBERVALUE(A461),kommuner!B:B,0))</f>
        <v>3015</v>
      </c>
      <c r="C461" s="111" t="s">
        <v>84</v>
      </c>
      <c r="D461" s="111" t="s">
        <v>84</v>
      </c>
      <c r="E461" s="111" t="s">
        <v>126</v>
      </c>
      <c r="F461" s="111" t="s">
        <v>139</v>
      </c>
      <c r="G461" s="111" t="s">
        <v>139</v>
      </c>
      <c r="H461" s="111" t="s">
        <v>139</v>
      </c>
      <c r="I461" s="111" t="s">
        <v>139</v>
      </c>
      <c r="J461" t="str">
        <f t="shared" si="14"/>
        <v>3015Dyrket markMineraljord</v>
      </c>
      <c r="K461" s="111">
        <v>-0.27932722351993444</v>
      </c>
      <c r="L461" s="111">
        <v>0</v>
      </c>
      <c r="M461" s="111">
        <v>0</v>
      </c>
      <c r="N461" s="112">
        <f t="shared" si="15"/>
        <v>-0.27932722351993444</v>
      </c>
    </row>
    <row r="462" spans="1:14" x14ac:dyDescent="0.25">
      <c r="A462" s="111" t="s">
        <v>606</v>
      </c>
      <c r="B462" s="111">
        <f>INDEX(kommuner!C:C,MATCH(_xlfn.NUMBERVALUE(A462),kommuner!B:B,0))</f>
        <v>3015</v>
      </c>
      <c r="C462" s="111" t="s">
        <v>84</v>
      </c>
      <c r="D462" s="111" t="s">
        <v>84</v>
      </c>
      <c r="E462" s="111" t="s">
        <v>123</v>
      </c>
      <c r="F462" s="111" t="s">
        <v>139</v>
      </c>
      <c r="G462" s="111" t="s">
        <v>139</v>
      </c>
      <c r="H462" s="111" t="s">
        <v>139</v>
      </c>
      <c r="I462" s="111" t="s">
        <v>139</v>
      </c>
      <c r="J462" t="str">
        <f t="shared" si="14"/>
        <v>3015Dyrket markOrganisk jord</v>
      </c>
      <c r="K462" s="111">
        <v>28.726149366675592</v>
      </c>
      <c r="L462" s="111">
        <v>1.45625</v>
      </c>
      <c r="M462" s="111">
        <v>0</v>
      </c>
      <c r="N462" s="112">
        <f t="shared" si="15"/>
        <v>30.182399366675593</v>
      </c>
    </row>
    <row r="463" spans="1:14" x14ac:dyDescent="0.25">
      <c r="A463" s="111" t="s">
        <v>606</v>
      </c>
      <c r="B463" s="111">
        <f>INDEX(kommuner!C:C,MATCH(_xlfn.NUMBERVALUE(A463),kommuner!B:B,0))</f>
        <v>3015</v>
      </c>
      <c r="C463" s="111" t="s">
        <v>127</v>
      </c>
      <c r="D463" s="111" t="s">
        <v>127</v>
      </c>
      <c r="E463" s="111" t="s">
        <v>126</v>
      </c>
      <c r="F463" s="111" t="s">
        <v>172</v>
      </c>
      <c r="G463" s="111" t="s">
        <v>180</v>
      </c>
      <c r="H463" s="111" t="s">
        <v>172</v>
      </c>
      <c r="I463" s="111" t="s">
        <v>180</v>
      </c>
      <c r="J463" t="str">
        <f t="shared" si="14"/>
        <v>3015SkogMineraljordBarskogHøy</v>
      </c>
      <c r="K463" s="111">
        <v>-4.6162156760364166</v>
      </c>
      <c r="L463" s="111">
        <v>0.85306406685236758</v>
      </c>
      <c r="M463" s="111">
        <v>6.4056614999681585E-2</v>
      </c>
      <c r="N463" s="112">
        <f t="shared" si="15"/>
        <v>-3.6990949941843674</v>
      </c>
    </row>
    <row r="464" spans="1:14" x14ac:dyDescent="0.25">
      <c r="A464" s="111" t="s">
        <v>606</v>
      </c>
      <c r="B464" s="111">
        <f>INDEX(kommuner!C:C,MATCH(_xlfn.NUMBERVALUE(A464),kommuner!B:B,0))</f>
        <v>3015</v>
      </c>
      <c r="C464" s="111" t="s">
        <v>127</v>
      </c>
      <c r="D464" s="111" t="s">
        <v>127</v>
      </c>
      <c r="E464" s="111" t="s">
        <v>126</v>
      </c>
      <c r="F464" s="111" t="s">
        <v>172</v>
      </c>
      <c r="G464" s="111" t="s">
        <v>167</v>
      </c>
      <c r="H464" s="111" t="s">
        <v>172</v>
      </c>
      <c r="I464" s="111" t="s">
        <v>167</v>
      </c>
      <c r="J464" t="str">
        <f t="shared" si="14"/>
        <v>3015SkogMineraljordBarskogImpediment</v>
      </c>
      <c r="K464" s="111">
        <v>-1.3727794028153204</v>
      </c>
      <c r="L464" s="111">
        <v>0.85306406685236758</v>
      </c>
      <c r="M464" s="111">
        <v>6.3979989500968365E-2</v>
      </c>
      <c r="N464" s="112">
        <f t="shared" si="15"/>
        <v>-0.45573534646198444</v>
      </c>
    </row>
    <row r="465" spans="1:14" x14ac:dyDescent="0.25">
      <c r="A465" s="111" t="s">
        <v>606</v>
      </c>
      <c r="B465" s="111">
        <f>INDEX(kommuner!C:C,MATCH(_xlfn.NUMBERVALUE(A465),kommuner!B:B,0))</f>
        <v>3015</v>
      </c>
      <c r="C465" s="111" t="s">
        <v>127</v>
      </c>
      <c r="D465" s="111" t="s">
        <v>127</v>
      </c>
      <c r="E465" s="111" t="s">
        <v>126</v>
      </c>
      <c r="F465" s="111" t="s">
        <v>172</v>
      </c>
      <c r="G465" s="111" t="s">
        <v>190</v>
      </c>
      <c r="H465" s="111" t="s">
        <v>172</v>
      </c>
      <c r="I465" s="111" t="s">
        <v>190</v>
      </c>
      <c r="J465" t="str">
        <f t="shared" si="14"/>
        <v>3015SkogMineraljordBarskogLav</v>
      </c>
      <c r="K465" s="111">
        <v>-4.2147477563561999</v>
      </c>
      <c r="L465" s="111">
        <v>0.85306406685236758</v>
      </c>
      <c r="M465" s="111">
        <v>6.3979989500968365E-2</v>
      </c>
      <c r="N465" s="112">
        <f t="shared" si="15"/>
        <v>-3.2977037000028639</v>
      </c>
    </row>
    <row r="466" spans="1:14" x14ac:dyDescent="0.25">
      <c r="A466" s="111" t="s">
        <v>606</v>
      </c>
      <c r="B466" s="111">
        <f>INDEX(kommuner!C:C,MATCH(_xlfn.NUMBERVALUE(A466),kommuner!B:B,0))</f>
        <v>3015</v>
      </c>
      <c r="C466" s="111" t="s">
        <v>127</v>
      </c>
      <c r="D466" s="111" t="s">
        <v>127</v>
      </c>
      <c r="E466" s="111" t="s">
        <v>126</v>
      </c>
      <c r="F466" s="111" t="s">
        <v>172</v>
      </c>
      <c r="G466" s="111" t="s">
        <v>173</v>
      </c>
      <c r="H466" s="111" t="s">
        <v>172</v>
      </c>
      <c r="I466" s="111" t="s">
        <v>173</v>
      </c>
      <c r="J466" t="str">
        <f t="shared" si="14"/>
        <v>3015SkogMineraljordBarskogMiddels</v>
      </c>
      <c r="K466" s="111">
        <v>-4.0260508329268543</v>
      </c>
      <c r="L466" s="111">
        <v>0.85306406685236758</v>
      </c>
      <c r="M466" s="111">
        <v>6.4056614999681585E-2</v>
      </c>
      <c r="N466" s="112">
        <f t="shared" si="15"/>
        <v>-3.1089301510748051</v>
      </c>
    </row>
    <row r="467" spans="1:14" x14ac:dyDescent="0.25">
      <c r="A467" s="111" t="s">
        <v>606</v>
      </c>
      <c r="B467" s="111">
        <f>INDEX(kommuner!C:C,MATCH(_xlfn.NUMBERVALUE(A467),kommuner!B:B,0))</f>
        <v>3015</v>
      </c>
      <c r="C467" s="111" t="s">
        <v>127</v>
      </c>
      <c r="D467" s="111" t="s">
        <v>127</v>
      </c>
      <c r="E467" s="111" t="s">
        <v>126</v>
      </c>
      <c r="F467" s="111" t="s">
        <v>172</v>
      </c>
      <c r="G467" s="111" t="s">
        <v>186</v>
      </c>
      <c r="H467" s="111" t="s">
        <v>172</v>
      </c>
      <c r="I467" s="111" t="s">
        <v>186</v>
      </c>
      <c r="J467" t="str">
        <f t="shared" si="14"/>
        <v>3015SkogMineraljordBarskogSærs høy</v>
      </c>
      <c r="K467" s="111">
        <v>0.12072674540874306</v>
      </c>
      <c r="L467" s="111">
        <v>0.85306406685236758</v>
      </c>
      <c r="M467" s="111">
        <v>6.4056614999681585E-2</v>
      </c>
      <c r="N467" s="112">
        <f t="shared" si="15"/>
        <v>1.0378474272607923</v>
      </c>
    </row>
    <row r="468" spans="1:14" x14ac:dyDescent="0.25">
      <c r="A468" s="111" t="s">
        <v>606</v>
      </c>
      <c r="B468" s="111">
        <f>INDEX(kommuner!C:C,MATCH(_xlfn.NUMBERVALUE(A468),kommuner!B:B,0))</f>
        <v>3015</v>
      </c>
      <c r="C468" s="111" t="s">
        <v>127</v>
      </c>
      <c r="D468" s="111" t="s">
        <v>127</v>
      </c>
      <c r="E468" s="111" t="s">
        <v>126</v>
      </c>
      <c r="F468" s="111" t="s">
        <v>179</v>
      </c>
      <c r="G468" s="111" t="s">
        <v>180</v>
      </c>
      <c r="H468" s="111" t="s">
        <v>179</v>
      </c>
      <c r="I468" s="111" t="s">
        <v>180</v>
      </c>
      <c r="J468" t="str">
        <f t="shared" si="14"/>
        <v>3015SkogMineraljordBlandingsskogHøy</v>
      </c>
      <c r="K468" s="111">
        <v>-7.1939050909469406</v>
      </c>
      <c r="L468" s="111">
        <v>0.85306406685236758</v>
      </c>
      <c r="M468" s="111">
        <v>6.3979989500968365E-2</v>
      </c>
      <c r="N468" s="112">
        <f t="shared" si="15"/>
        <v>-6.2768610345936047</v>
      </c>
    </row>
    <row r="469" spans="1:14" x14ac:dyDescent="0.25">
      <c r="A469" s="111" t="s">
        <v>606</v>
      </c>
      <c r="B469" s="111">
        <f>INDEX(kommuner!C:C,MATCH(_xlfn.NUMBERVALUE(A469),kommuner!B:B,0))</f>
        <v>3015</v>
      </c>
      <c r="C469" s="111" t="s">
        <v>127</v>
      </c>
      <c r="D469" s="111" t="s">
        <v>127</v>
      </c>
      <c r="E469" s="111" t="s">
        <v>126</v>
      </c>
      <c r="F469" s="111" t="s">
        <v>179</v>
      </c>
      <c r="G469" s="111" t="s">
        <v>167</v>
      </c>
      <c r="H469" s="111" t="s">
        <v>179</v>
      </c>
      <c r="I469" s="111" t="s">
        <v>167</v>
      </c>
      <c r="J469" t="str">
        <f t="shared" si="14"/>
        <v>3015SkogMineraljordBlandingsskogImpediment</v>
      </c>
      <c r="K469" s="111">
        <v>-1.6598037998579707</v>
      </c>
      <c r="L469" s="111">
        <v>0.85306406685236758</v>
      </c>
      <c r="M469" s="111">
        <v>6.3979989500968365E-2</v>
      </c>
      <c r="N469" s="112">
        <f t="shared" si="15"/>
        <v>-0.7427597435046347</v>
      </c>
    </row>
    <row r="470" spans="1:14" x14ac:dyDescent="0.25">
      <c r="A470" s="111" t="s">
        <v>606</v>
      </c>
      <c r="B470" s="111">
        <f>INDEX(kommuner!C:C,MATCH(_xlfn.NUMBERVALUE(A470),kommuner!B:B,0))</f>
        <v>3015</v>
      </c>
      <c r="C470" s="111" t="s">
        <v>127</v>
      </c>
      <c r="D470" s="111" t="s">
        <v>127</v>
      </c>
      <c r="E470" s="111" t="s">
        <v>126</v>
      </c>
      <c r="F470" s="111" t="s">
        <v>179</v>
      </c>
      <c r="G470" s="111" t="s">
        <v>190</v>
      </c>
      <c r="H470" s="111" t="s">
        <v>179</v>
      </c>
      <c r="I470" s="111" t="s">
        <v>190</v>
      </c>
      <c r="J470" t="str">
        <f t="shared" si="14"/>
        <v>3015SkogMineraljordBlandingsskogLav</v>
      </c>
      <c r="K470" s="111">
        <v>-2.5588434197694254</v>
      </c>
      <c r="L470" s="111">
        <v>0.85306406685236758</v>
      </c>
      <c r="M470" s="111">
        <v>6.3979989500968365E-2</v>
      </c>
      <c r="N470" s="112">
        <f t="shared" si="15"/>
        <v>-1.6417993634160897</v>
      </c>
    </row>
    <row r="471" spans="1:14" x14ac:dyDescent="0.25">
      <c r="A471" s="111" t="s">
        <v>606</v>
      </c>
      <c r="B471" s="111">
        <f>INDEX(kommuner!C:C,MATCH(_xlfn.NUMBERVALUE(A471),kommuner!B:B,0))</f>
        <v>3015</v>
      </c>
      <c r="C471" s="111" t="s">
        <v>127</v>
      </c>
      <c r="D471" s="111" t="s">
        <v>127</v>
      </c>
      <c r="E471" s="111" t="s">
        <v>126</v>
      </c>
      <c r="F471" s="111" t="s">
        <v>179</v>
      </c>
      <c r="G471" s="111" t="s">
        <v>173</v>
      </c>
      <c r="H471" s="111" t="s">
        <v>179</v>
      </c>
      <c r="I471" s="111" t="s">
        <v>173</v>
      </c>
      <c r="J471" t="str">
        <f t="shared" si="14"/>
        <v>3015SkogMineraljordBlandingsskogMiddels</v>
      </c>
      <c r="K471" s="111">
        <v>-3.8687729546762566</v>
      </c>
      <c r="L471" s="111">
        <v>0.85306406685236758</v>
      </c>
      <c r="M471" s="111">
        <v>6.3979989500968365E-2</v>
      </c>
      <c r="N471" s="112">
        <f t="shared" si="15"/>
        <v>-2.9517288983229206</v>
      </c>
    </row>
    <row r="472" spans="1:14" x14ac:dyDescent="0.25">
      <c r="A472" s="111" t="s">
        <v>606</v>
      </c>
      <c r="B472" s="111">
        <f>INDEX(kommuner!C:C,MATCH(_xlfn.NUMBERVALUE(A472),kommuner!B:B,0))</f>
        <v>3015</v>
      </c>
      <c r="C472" s="111" t="s">
        <v>127</v>
      </c>
      <c r="D472" s="111" t="s">
        <v>127</v>
      </c>
      <c r="E472" s="111" t="s">
        <v>126</v>
      </c>
      <c r="F472" s="111" t="s">
        <v>179</v>
      </c>
      <c r="G472" s="111" t="s">
        <v>186</v>
      </c>
      <c r="H472" s="111" t="s">
        <v>179</v>
      </c>
      <c r="I472" s="111" t="s">
        <v>186</v>
      </c>
      <c r="J472" t="str">
        <f t="shared" si="14"/>
        <v>3015SkogMineraljordBlandingsskogSærs høy</v>
      </c>
      <c r="K472" s="111">
        <v>-2.9395925245326562</v>
      </c>
      <c r="L472" s="111">
        <v>0.85306406685236758</v>
      </c>
      <c r="M472" s="111">
        <v>6.3979989500968365E-2</v>
      </c>
      <c r="N472" s="112">
        <f t="shared" si="15"/>
        <v>-2.0225484681793202</v>
      </c>
    </row>
    <row r="473" spans="1:14" x14ac:dyDescent="0.25">
      <c r="A473" s="111" t="s">
        <v>606</v>
      </c>
      <c r="B473" s="111">
        <f>INDEX(kommuner!C:C,MATCH(_xlfn.NUMBERVALUE(A473),kommuner!B:B,0))</f>
        <v>3015</v>
      </c>
      <c r="C473" s="111" t="s">
        <v>127</v>
      </c>
      <c r="D473" s="111" t="s">
        <v>127</v>
      </c>
      <c r="E473" s="111" t="s">
        <v>126</v>
      </c>
      <c r="F473" s="111" t="s">
        <v>185</v>
      </c>
      <c r="G473" s="111" t="s">
        <v>180</v>
      </c>
      <c r="H473" s="111" t="s">
        <v>185</v>
      </c>
      <c r="I473" s="111" t="s">
        <v>180</v>
      </c>
      <c r="J473" t="str">
        <f t="shared" si="14"/>
        <v>3015SkogMineraljordLauvskogHøy</v>
      </c>
      <c r="K473" s="111">
        <v>-3.3269846154961789</v>
      </c>
      <c r="L473" s="111">
        <v>0.85306406685236758</v>
      </c>
      <c r="M473" s="111">
        <v>6.3979989500968365E-2</v>
      </c>
      <c r="N473" s="112">
        <f t="shared" si="15"/>
        <v>-2.4099405591428429</v>
      </c>
    </row>
    <row r="474" spans="1:14" x14ac:dyDescent="0.25">
      <c r="A474" s="111" t="s">
        <v>606</v>
      </c>
      <c r="B474" s="111">
        <f>INDEX(kommuner!C:C,MATCH(_xlfn.NUMBERVALUE(A474),kommuner!B:B,0))</f>
        <v>3015</v>
      </c>
      <c r="C474" s="111" t="s">
        <v>127</v>
      </c>
      <c r="D474" s="111" t="s">
        <v>127</v>
      </c>
      <c r="E474" s="111" t="s">
        <v>126</v>
      </c>
      <c r="F474" s="111" t="s">
        <v>185</v>
      </c>
      <c r="G474" s="111" t="s">
        <v>167</v>
      </c>
      <c r="H474" s="111" t="s">
        <v>185</v>
      </c>
      <c r="I474" s="111" t="s">
        <v>167</v>
      </c>
      <c r="J474" t="str">
        <f t="shared" si="14"/>
        <v>3015SkogMineraljordLauvskogImpediment</v>
      </c>
      <c r="K474" s="111">
        <v>-0.65286816124680003</v>
      </c>
      <c r="L474" s="111">
        <v>0.85306406685236758</v>
      </c>
      <c r="M474" s="111">
        <v>6.3979989500968365E-2</v>
      </c>
      <c r="N474" s="112">
        <f t="shared" si="15"/>
        <v>0.26417589510653594</v>
      </c>
    </row>
    <row r="475" spans="1:14" x14ac:dyDescent="0.25">
      <c r="A475" s="111" t="s">
        <v>606</v>
      </c>
      <c r="B475" s="111">
        <f>INDEX(kommuner!C:C,MATCH(_xlfn.NUMBERVALUE(A475),kommuner!B:B,0))</f>
        <v>3015</v>
      </c>
      <c r="C475" s="111" t="s">
        <v>127</v>
      </c>
      <c r="D475" s="111" t="s">
        <v>127</v>
      </c>
      <c r="E475" s="111" t="s">
        <v>126</v>
      </c>
      <c r="F475" s="111" t="s">
        <v>185</v>
      </c>
      <c r="G475" s="111" t="s">
        <v>190</v>
      </c>
      <c r="H475" s="111" t="s">
        <v>185</v>
      </c>
      <c r="I475" s="111" t="s">
        <v>190</v>
      </c>
      <c r="J475" t="str">
        <f t="shared" si="14"/>
        <v>3015SkogMineraljordLauvskogLav</v>
      </c>
      <c r="K475" s="111">
        <v>-8.9748170935426599E-2</v>
      </c>
      <c r="L475" s="111">
        <v>0.85306406685236758</v>
      </c>
      <c r="M475" s="111">
        <v>6.3979989500968365E-2</v>
      </c>
      <c r="N475" s="112">
        <f t="shared" si="15"/>
        <v>0.82729588541790933</v>
      </c>
    </row>
    <row r="476" spans="1:14" x14ac:dyDescent="0.25">
      <c r="A476" s="111" t="s">
        <v>606</v>
      </c>
      <c r="B476" s="111">
        <f>INDEX(kommuner!C:C,MATCH(_xlfn.NUMBERVALUE(A476),kommuner!B:B,0))</f>
        <v>3015</v>
      </c>
      <c r="C476" s="111" t="s">
        <v>127</v>
      </c>
      <c r="D476" s="111" t="s">
        <v>127</v>
      </c>
      <c r="E476" s="111" t="s">
        <v>126</v>
      </c>
      <c r="F476" s="111" t="s">
        <v>185</v>
      </c>
      <c r="G476" s="111" t="s">
        <v>173</v>
      </c>
      <c r="H476" s="111" t="s">
        <v>185</v>
      </c>
      <c r="I476" s="111" t="s">
        <v>173</v>
      </c>
      <c r="J476" t="str">
        <f t="shared" si="14"/>
        <v>3015SkogMineraljordLauvskogMiddels</v>
      </c>
      <c r="K476" s="111">
        <v>-1.7789409505847176</v>
      </c>
      <c r="L476" s="111">
        <v>0.85306406685236758</v>
      </c>
      <c r="M476" s="111">
        <v>6.3979989500968365E-2</v>
      </c>
      <c r="N476" s="112">
        <f t="shared" si="15"/>
        <v>-0.86189689423138161</v>
      </c>
    </row>
    <row r="477" spans="1:14" x14ac:dyDescent="0.25">
      <c r="A477" s="111" t="s">
        <v>606</v>
      </c>
      <c r="B477" s="111">
        <f>INDEX(kommuner!C:C,MATCH(_xlfn.NUMBERVALUE(A477),kommuner!B:B,0))</f>
        <v>3015</v>
      </c>
      <c r="C477" s="111" t="s">
        <v>127</v>
      </c>
      <c r="D477" s="111" t="s">
        <v>127</v>
      </c>
      <c r="E477" s="111" t="s">
        <v>126</v>
      </c>
      <c r="F477" s="111" t="s">
        <v>185</v>
      </c>
      <c r="G477" s="111" t="s">
        <v>186</v>
      </c>
      <c r="H477" s="111" t="s">
        <v>185</v>
      </c>
      <c r="I477" s="111" t="s">
        <v>186</v>
      </c>
      <c r="J477" t="str">
        <f t="shared" si="14"/>
        <v>3015SkogMineraljordLauvskogSærs høy</v>
      </c>
      <c r="K477" s="111">
        <v>-3.6560473259425113</v>
      </c>
      <c r="L477" s="111">
        <v>0.85306406685236758</v>
      </c>
      <c r="M477" s="111">
        <v>6.3979989500968365E-2</v>
      </c>
      <c r="N477" s="112">
        <f t="shared" si="15"/>
        <v>-2.7390032695891753</v>
      </c>
    </row>
    <row r="478" spans="1:14" x14ac:dyDescent="0.25">
      <c r="A478" s="111" t="s">
        <v>606</v>
      </c>
      <c r="B478" s="111">
        <f>INDEX(kommuner!C:C,MATCH(_xlfn.NUMBERVALUE(A478),kommuner!B:B,0))</f>
        <v>3015</v>
      </c>
      <c r="C478" s="111" t="s">
        <v>127</v>
      </c>
      <c r="D478" s="111" t="s">
        <v>127</v>
      </c>
      <c r="E478" s="111" t="s">
        <v>123</v>
      </c>
      <c r="F478" s="111" t="s">
        <v>172</v>
      </c>
      <c r="G478" s="111" t="s">
        <v>180</v>
      </c>
      <c r="H478" s="111" t="s">
        <v>172</v>
      </c>
      <c r="I478" s="111" t="s">
        <v>180</v>
      </c>
      <c r="J478" t="str">
        <f t="shared" si="14"/>
        <v>3015SkogOrganisk jordBarskogHøy</v>
      </c>
      <c r="K478" s="111">
        <v>-2.5184559031994138</v>
      </c>
      <c r="L478" s="111">
        <v>0.92784825435236762</v>
      </c>
      <c r="M478" s="111">
        <v>0.46518126042825314</v>
      </c>
      <c r="N478" s="112">
        <f t="shared" si="15"/>
        <v>-1.1254263884187932</v>
      </c>
    </row>
    <row r="479" spans="1:14" x14ac:dyDescent="0.25">
      <c r="A479" s="111" t="s">
        <v>606</v>
      </c>
      <c r="B479" s="111">
        <f>INDEX(kommuner!C:C,MATCH(_xlfn.NUMBERVALUE(A479),kommuner!B:B,0))</f>
        <v>3015</v>
      </c>
      <c r="C479" s="111" t="s">
        <v>127</v>
      </c>
      <c r="D479" s="111" t="s">
        <v>127</v>
      </c>
      <c r="E479" s="111" t="s">
        <v>123</v>
      </c>
      <c r="F479" s="111" t="s">
        <v>172</v>
      </c>
      <c r="G479" s="111" t="s">
        <v>167</v>
      </c>
      <c r="H479" s="111" t="s">
        <v>172</v>
      </c>
      <c r="I479" s="111" t="s">
        <v>167</v>
      </c>
      <c r="J479" t="str">
        <f t="shared" si="14"/>
        <v>3015SkogOrganisk jordBarskogImpediment</v>
      </c>
      <c r="K479" s="111">
        <v>-0.13011741963904588</v>
      </c>
      <c r="L479" s="111">
        <v>0.92784825435236762</v>
      </c>
      <c r="M479" s="111">
        <v>0.46510463492953991</v>
      </c>
      <c r="N479" s="112">
        <f t="shared" si="15"/>
        <v>1.2628354696428616</v>
      </c>
    </row>
    <row r="480" spans="1:14" x14ac:dyDescent="0.25">
      <c r="A480" s="111" t="s">
        <v>606</v>
      </c>
      <c r="B480" s="111">
        <f>INDEX(kommuner!C:C,MATCH(_xlfn.NUMBERVALUE(A480),kommuner!B:B,0))</f>
        <v>3015</v>
      </c>
      <c r="C480" s="111" t="s">
        <v>127</v>
      </c>
      <c r="D480" s="111" t="s">
        <v>127</v>
      </c>
      <c r="E480" s="111" t="s">
        <v>123</v>
      </c>
      <c r="F480" s="111" t="s">
        <v>172</v>
      </c>
      <c r="G480" s="111" t="s">
        <v>190</v>
      </c>
      <c r="H480" s="111" t="s">
        <v>172</v>
      </c>
      <c r="I480" s="111" t="s">
        <v>190</v>
      </c>
      <c r="J480" t="str">
        <f t="shared" si="14"/>
        <v>3015SkogOrganisk jordBarskogLav</v>
      </c>
      <c r="K480" s="111">
        <v>-0.50666953101693391</v>
      </c>
      <c r="L480" s="111">
        <v>0.92784825435236762</v>
      </c>
      <c r="M480" s="111">
        <v>0.46510463492953991</v>
      </c>
      <c r="N480" s="112">
        <f t="shared" si="15"/>
        <v>0.88628335826497362</v>
      </c>
    </row>
    <row r="481" spans="1:14" x14ac:dyDescent="0.25">
      <c r="A481" s="111" t="s">
        <v>606</v>
      </c>
      <c r="B481" s="111">
        <f>INDEX(kommuner!C:C,MATCH(_xlfn.NUMBERVALUE(A481),kommuner!B:B,0))</f>
        <v>3015</v>
      </c>
      <c r="C481" s="111" t="s">
        <v>127</v>
      </c>
      <c r="D481" s="111" t="s">
        <v>127</v>
      </c>
      <c r="E481" s="111" t="s">
        <v>123</v>
      </c>
      <c r="F481" s="111" t="s">
        <v>172</v>
      </c>
      <c r="G481" s="111" t="s">
        <v>173</v>
      </c>
      <c r="H481" s="111" t="s">
        <v>172</v>
      </c>
      <c r="I481" s="111" t="s">
        <v>173</v>
      </c>
      <c r="J481" t="str">
        <f t="shared" si="14"/>
        <v>3015SkogOrganisk jordBarskogMiddels</v>
      </c>
      <c r="K481" s="111">
        <v>-1.5571490961494638</v>
      </c>
      <c r="L481" s="111">
        <v>0.92784825435236762</v>
      </c>
      <c r="M481" s="111">
        <v>0.46518126042825314</v>
      </c>
      <c r="N481" s="112">
        <f t="shared" si="15"/>
        <v>-0.16411958136884308</v>
      </c>
    </row>
    <row r="482" spans="1:14" x14ac:dyDescent="0.25">
      <c r="A482" s="111" t="s">
        <v>606</v>
      </c>
      <c r="B482" s="111">
        <f>INDEX(kommuner!C:C,MATCH(_xlfn.NUMBERVALUE(A482),kommuner!B:B,0))</f>
        <v>3015</v>
      </c>
      <c r="C482" s="111" t="s">
        <v>127</v>
      </c>
      <c r="D482" s="111" t="s">
        <v>127</v>
      </c>
      <c r="E482" s="111" t="s">
        <v>123</v>
      </c>
      <c r="F482" s="111" t="s">
        <v>172</v>
      </c>
      <c r="G482" s="111" t="s">
        <v>186</v>
      </c>
      <c r="H482" s="111" t="s">
        <v>172</v>
      </c>
      <c r="I482" s="111" t="s">
        <v>186</v>
      </c>
      <c r="J482" t="str">
        <f t="shared" si="14"/>
        <v>3015SkogOrganisk jordBarskogSærs høy</v>
      </c>
      <c r="K482" s="111">
        <v>2.5548655235722699</v>
      </c>
      <c r="L482" s="111">
        <v>0.92784825435236762</v>
      </c>
      <c r="M482" s="111">
        <v>0.46518126042825314</v>
      </c>
      <c r="N482" s="112">
        <f t="shared" si="15"/>
        <v>3.9478950383528906</v>
      </c>
    </row>
    <row r="483" spans="1:14" x14ac:dyDescent="0.25">
      <c r="A483" s="111" t="s">
        <v>606</v>
      </c>
      <c r="B483" s="111">
        <f>INDEX(kommuner!C:C,MATCH(_xlfn.NUMBERVALUE(A483),kommuner!B:B,0))</f>
        <v>3015</v>
      </c>
      <c r="C483" s="111" t="s">
        <v>127</v>
      </c>
      <c r="D483" s="111" t="s">
        <v>127</v>
      </c>
      <c r="E483" s="111" t="s">
        <v>123</v>
      </c>
      <c r="F483" s="111" t="s">
        <v>179</v>
      </c>
      <c r="G483" s="111" t="s">
        <v>180</v>
      </c>
      <c r="H483" s="111" t="s">
        <v>179</v>
      </c>
      <c r="I483" s="111" t="s">
        <v>180</v>
      </c>
      <c r="J483" t="str">
        <f t="shared" si="14"/>
        <v>3015SkogOrganisk jordBlandingsskogHøy</v>
      </c>
      <c r="K483" s="111">
        <v>-5.5554344456832343</v>
      </c>
      <c r="L483" s="111">
        <v>0.92784825435236762</v>
      </c>
      <c r="M483" s="111">
        <v>0.46510463492953991</v>
      </c>
      <c r="N483" s="112">
        <f t="shared" si="15"/>
        <v>-4.1624815564013264</v>
      </c>
    </row>
    <row r="484" spans="1:14" x14ac:dyDescent="0.25">
      <c r="A484" s="111" t="s">
        <v>606</v>
      </c>
      <c r="B484" s="111">
        <f>INDEX(kommuner!C:C,MATCH(_xlfn.NUMBERVALUE(A484),kommuner!B:B,0))</f>
        <v>3015</v>
      </c>
      <c r="C484" s="111" t="s">
        <v>127</v>
      </c>
      <c r="D484" s="111" t="s">
        <v>127</v>
      </c>
      <c r="E484" s="111" t="s">
        <v>123</v>
      </c>
      <c r="F484" s="111" t="s">
        <v>179</v>
      </c>
      <c r="G484" s="111" t="s">
        <v>167</v>
      </c>
      <c r="H484" s="111" t="s">
        <v>179</v>
      </c>
      <c r="I484" s="111" t="s">
        <v>167</v>
      </c>
      <c r="J484" t="str">
        <f t="shared" si="14"/>
        <v>3015SkogOrganisk jordBlandingsskogImpediment</v>
      </c>
      <c r="K484" s="111">
        <v>-0.28586344175800005</v>
      </c>
      <c r="L484" s="111">
        <v>0.92784825435236762</v>
      </c>
      <c r="M484" s="111">
        <v>0.46510463492953991</v>
      </c>
      <c r="N484" s="112">
        <f t="shared" si="15"/>
        <v>1.1070894475239075</v>
      </c>
    </row>
    <row r="485" spans="1:14" x14ac:dyDescent="0.25">
      <c r="A485" s="111" t="s">
        <v>606</v>
      </c>
      <c r="B485" s="111">
        <f>INDEX(kommuner!C:C,MATCH(_xlfn.NUMBERVALUE(A485),kommuner!B:B,0))</f>
        <v>3015</v>
      </c>
      <c r="C485" s="111" t="s">
        <v>127</v>
      </c>
      <c r="D485" s="111" t="s">
        <v>127</v>
      </c>
      <c r="E485" s="111" t="s">
        <v>123</v>
      </c>
      <c r="F485" s="111" t="s">
        <v>179</v>
      </c>
      <c r="G485" s="111" t="s">
        <v>190</v>
      </c>
      <c r="H485" s="111" t="s">
        <v>179</v>
      </c>
      <c r="I485" s="111" t="s">
        <v>190</v>
      </c>
      <c r="J485" t="str">
        <f t="shared" si="14"/>
        <v>3015SkogOrganisk jordBlandingsskogLav</v>
      </c>
      <c r="K485" s="111">
        <v>-1.2347339377887629</v>
      </c>
      <c r="L485" s="111">
        <v>0.92784825435236762</v>
      </c>
      <c r="M485" s="111">
        <v>0.46510463492953991</v>
      </c>
      <c r="N485" s="112">
        <f t="shared" si="15"/>
        <v>0.15821895149314458</v>
      </c>
    </row>
    <row r="486" spans="1:14" x14ac:dyDescent="0.25">
      <c r="A486" s="111" t="s">
        <v>606</v>
      </c>
      <c r="B486" s="111">
        <f>INDEX(kommuner!C:C,MATCH(_xlfn.NUMBERVALUE(A486),kommuner!B:B,0))</f>
        <v>3015</v>
      </c>
      <c r="C486" s="111" t="s">
        <v>127</v>
      </c>
      <c r="D486" s="111" t="s">
        <v>127</v>
      </c>
      <c r="E486" s="111" t="s">
        <v>123</v>
      </c>
      <c r="F486" s="111" t="s">
        <v>179</v>
      </c>
      <c r="G486" s="111" t="s">
        <v>173</v>
      </c>
      <c r="H486" s="111" t="s">
        <v>179</v>
      </c>
      <c r="I486" s="111" t="s">
        <v>173</v>
      </c>
      <c r="J486" t="str">
        <f t="shared" si="14"/>
        <v>3015SkogOrganisk jordBlandingsskogMiddels</v>
      </c>
      <c r="K486" s="111">
        <v>-2.4239591752717748</v>
      </c>
      <c r="L486" s="111">
        <v>0.92784825435236762</v>
      </c>
      <c r="M486" s="111">
        <v>0.46510463492953991</v>
      </c>
      <c r="N486" s="112">
        <f t="shared" si="15"/>
        <v>-1.0310062859898674</v>
      </c>
    </row>
    <row r="487" spans="1:14" x14ac:dyDescent="0.25">
      <c r="A487" s="111" t="s">
        <v>606</v>
      </c>
      <c r="B487" s="111">
        <f>INDEX(kommuner!C:C,MATCH(_xlfn.NUMBERVALUE(A487),kommuner!B:B,0))</f>
        <v>3015</v>
      </c>
      <c r="C487" s="111" t="s">
        <v>127</v>
      </c>
      <c r="D487" s="111" t="s">
        <v>127</v>
      </c>
      <c r="E487" s="111" t="s">
        <v>123</v>
      </c>
      <c r="F487" s="111" t="s">
        <v>179</v>
      </c>
      <c r="G487" s="111" t="s">
        <v>186</v>
      </c>
      <c r="H487" s="111" t="s">
        <v>179</v>
      </c>
      <c r="I487" s="111" t="s">
        <v>186</v>
      </c>
      <c r="J487" t="str">
        <f t="shared" si="14"/>
        <v>3015SkogOrganisk jordBlandingsskogSærs høy</v>
      </c>
      <c r="K487" s="111">
        <v>-1.5726115302258048</v>
      </c>
      <c r="L487" s="111">
        <v>0.92784825435236762</v>
      </c>
      <c r="M487" s="111">
        <v>0.46510463492953991</v>
      </c>
      <c r="N487" s="112">
        <f t="shared" si="15"/>
        <v>-0.17965864094389727</v>
      </c>
    </row>
    <row r="488" spans="1:14" x14ac:dyDescent="0.25">
      <c r="A488" s="111" t="s">
        <v>606</v>
      </c>
      <c r="B488" s="111">
        <f>INDEX(kommuner!C:C,MATCH(_xlfn.NUMBERVALUE(A488),kommuner!B:B,0))</f>
        <v>3015</v>
      </c>
      <c r="C488" s="111" t="s">
        <v>127</v>
      </c>
      <c r="D488" s="111" t="s">
        <v>127</v>
      </c>
      <c r="E488" s="111" t="s">
        <v>123</v>
      </c>
      <c r="F488" s="111" t="s">
        <v>185</v>
      </c>
      <c r="G488" s="111" t="s">
        <v>180</v>
      </c>
      <c r="H488" s="111" t="s">
        <v>185</v>
      </c>
      <c r="I488" s="111" t="s">
        <v>180</v>
      </c>
      <c r="J488" t="str">
        <f t="shared" si="14"/>
        <v>3015SkogOrganisk jordLauvskogHøy</v>
      </c>
      <c r="K488" s="111">
        <v>-1.9913688882377358</v>
      </c>
      <c r="L488" s="111">
        <v>0.92784825435236762</v>
      </c>
      <c r="M488" s="111">
        <v>0.46510463492953991</v>
      </c>
      <c r="N488" s="112">
        <f t="shared" si="15"/>
        <v>-0.59841599895582831</v>
      </c>
    </row>
    <row r="489" spans="1:14" x14ac:dyDescent="0.25">
      <c r="A489" s="111" t="s">
        <v>606</v>
      </c>
      <c r="B489" s="111">
        <f>INDEX(kommuner!C:C,MATCH(_xlfn.NUMBERVALUE(A489),kommuner!B:B,0))</f>
        <v>3015</v>
      </c>
      <c r="C489" s="111" t="s">
        <v>127</v>
      </c>
      <c r="D489" s="111" t="s">
        <v>127</v>
      </c>
      <c r="E489" s="111" t="s">
        <v>123</v>
      </c>
      <c r="F489" s="111" t="s">
        <v>185</v>
      </c>
      <c r="G489" s="111" t="s">
        <v>167</v>
      </c>
      <c r="H489" s="111" t="s">
        <v>185</v>
      </c>
      <c r="I489" s="111" t="s">
        <v>167</v>
      </c>
      <c r="J489" t="str">
        <f t="shared" si="14"/>
        <v>3015SkogOrganisk jordLauvskogImpediment</v>
      </c>
      <c r="K489" s="111">
        <v>0.35000626494250675</v>
      </c>
      <c r="L489" s="111">
        <v>0.92784825435236762</v>
      </c>
      <c r="M489" s="111">
        <v>0.46510463492953991</v>
      </c>
      <c r="N489" s="112">
        <f t="shared" si="15"/>
        <v>1.7429591542244141</v>
      </c>
    </row>
    <row r="490" spans="1:14" x14ac:dyDescent="0.25">
      <c r="A490" s="111" t="s">
        <v>606</v>
      </c>
      <c r="B490" s="111">
        <f>INDEX(kommuner!C:C,MATCH(_xlfn.NUMBERVALUE(A490),kommuner!B:B,0))</f>
        <v>3015</v>
      </c>
      <c r="C490" s="111" t="s">
        <v>127</v>
      </c>
      <c r="D490" s="111" t="s">
        <v>127</v>
      </c>
      <c r="E490" s="111" t="s">
        <v>123</v>
      </c>
      <c r="F490" s="111" t="s">
        <v>185</v>
      </c>
      <c r="G490" s="111" t="s">
        <v>190</v>
      </c>
      <c r="H490" s="111" t="s">
        <v>185</v>
      </c>
      <c r="I490" s="111" t="s">
        <v>190</v>
      </c>
      <c r="J490" t="str">
        <f t="shared" si="14"/>
        <v>3015SkogOrganisk jordLauvskogLav</v>
      </c>
      <c r="K490" s="111">
        <v>1.1144075558526714</v>
      </c>
      <c r="L490" s="111">
        <v>0.92784825435236762</v>
      </c>
      <c r="M490" s="111">
        <v>0.46510463492953991</v>
      </c>
      <c r="N490" s="112">
        <f t="shared" si="15"/>
        <v>2.5073604451345788</v>
      </c>
    </row>
    <row r="491" spans="1:14" x14ac:dyDescent="0.25">
      <c r="A491" s="111" t="s">
        <v>606</v>
      </c>
      <c r="B491" s="111">
        <f>INDEX(kommuner!C:C,MATCH(_xlfn.NUMBERVALUE(A491),kommuner!B:B,0))</f>
        <v>3015</v>
      </c>
      <c r="C491" s="111" t="s">
        <v>127</v>
      </c>
      <c r="D491" s="111" t="s">
        <v>127</v>
      </c>
      <c r="E491" s="111" t="s">
        <v>123</v>
      </c>
      <c r="F491" s="111" t="s">
        <v>185</v>
      </c>
      <c r="G491" s="111" t="s">
        <v>173</v>
      </c>
      <c r="H491" s="111" t="s">
        <v>185</v>
      </c>
      <c r="I491" s="111" t="s">
        <v>173</v>
      </c>
      <c r="J491" t="str">
        <f t="shared" si="14"/>
        <v>3015SkogOrganisk jordLauvskogMiddels</v>
      </c>
      <c r="K491" s="111">
        <v>-0.62664468270982987</v>
      </c>
      <c r="L491" s="111">
        <v>0.92784825435236762</v>
      </c>
      <c r="M491" s="111">
        <v>0.46510463492953991</v>
      </c>
      <c r="N491" s="112">
        <f t="shared" si="15"/>
        <v>0.76630820657207765</v>
      </c>
    </row>
    <row r="492" spans="1:14" x14ac:dyDescent="0.25">
      <c r="A492" s="111" t="s">
        <v>606</v>
      </c>
      <c r="B492" s="111">
        <f>INDEX(kommuner!C:C,MATCH(_xlfn.NUMBERVALUE(A492),kommuner!B:B,0))</f>
        <v>3015</v>
      </c>
      <c r="C492" s="111" t="s">
        <v>127</v>
      </c>
      <c r="D492" s="111" t="s">
        <v>127</v>
      </c>
      <c r="E492" s="111" t="s">
        <v>123</v>
      </c>
      <c r="F492" s="111" t="s">
        <v>185</v>
      </c>
      <c r="G492" s="111" t="s">
        <v>186</v>
      </c>
      <c r="H492" s="111" t="s">
        <v>185</v>
      </c>
      <c r="I492" s="111" t="s">
        <v>186</v>
      </c>
      <c r="J492" t="str">
        <f t="shared" si="14"/>
        <v>3015SkogOrganisk jordLauvskogSærs høy</v>
      </c>
      <c r="K492" s="111">
        <v>-1.8997279926091779</v>
      </c>
      <c r="L492" s="111">
        <v>0.92784825435236762</v>
      </c>
      <c r="M492" s="111">
        <v>0.46510463492953991</v>
      </c>
      <c r="N492" s="112">
        <f t="shared" si="15"/>
        <v>-0.50677510332727038</v>
      </c>
    </row>
    <row r="493" spans="1:14" x14ac:dyDescent="0.25">
      <c r="A493" s="111" t="s">
        <v>606</v>
      </c>
      <c r="B493" s="111">
        <f>INDEX(kommuner!C:C,MATCH(_xlfn.NUMBERVALUE(A493),kommuner!B:B,0))</f>
        <v>3015</v>
      </c>
      <c r="C493" s="111" t="s">
        <v>83</v>
      </c>
      <c r="D493" s="111" t="s">
        <v>83</v>
      </c>
      <c r="E493" s="111" t="s">
        <v>126</v>
      </c>
      <c r="F493" s="111" t="s">
        <v>139</v>
      </c>
      <c r="G493" s="111" t="s">
        <v>139</v>
      </c>
      <c r="H493" s="111" t="s">
        <v>139</v>
      </c>
      <c r="I493" s="111" t="s">
        <v>139</v>
      </c>
      <c r="J493" t="str">
        <f t="shared" si="14"/>
        <v>3015Utbygd arealMineraljord</v>
      </c>
      <c r="K493" s="111">
        <v>1.3171254023576049</v>
      </c>
      <c r="L493" s="111">
        <v>0</v>
      </c>
      <c r="M493" s="111">
        <v>1.303047089454229E-2</v>
      </c>
      <c r="N493" s="112">
        <f t="shared" si="15"/>
        <v>1.3301558732521472</v>
      </c>
    </row>
    <row r="494" spans="1:14" x14ac:dyDescent="0.25">
      <c r="A494" s="111" t="s">
        <v>606</v>
      </c>
      <c r="B494" s="111">
        <f>INDEX(kommuner!C:C,MATCH(_xlfn.NUMBERVALUE(A494),kommuner!B:B,0))</f>
        <v>3015</v>
      </c>
      <c r="C494" s="111" t="s">
        <v>83</v>
      </c>
      <c r="D494" s="111" t="s">
        <v>83</v>
      </c>
      <c r="E494" s="111" t="s">
        <v>123</v>
      </c>
      <c r="F494" s="111" t="s">
        <v>139</v>
      </c>
      <c r="G494" s="111" t="s">
        <v>139</v>
      </c>
      <c r="H494" s="111" t="s">
        <v>139</v>
      </c>
      <c r="I494" s="111" t="s">
        <v>139</v>
      </c>
      <c r="J494" t="str">
        <f t="shared" si="14"/>
        <v>3015Utbygd arealOrganisk jord</v>
      </c>
      <c r="K494" s="111">
        <v>29.011421395201612</v>
      </c>
      <c r="L494" s="111">
        <v>0</v>
      </c>
      <c r="M494" s="111">
        <v>1.303047089454229E-2</v>
      </c>
      <c r="N494" s="112">
        <f t="shared" si="15"/>
        <v>29.024451866096154</v>
      </c>
    </row>
    <row r="495" spans="1:14" x14ac:dyDescent="0.25">
      <c r="A495" s="111" t="s">
        <v>606</v>
      </c>
      <c r="B495" s="111">
        <f>INDEX(kommuner!C:C,MATCH(_xlfn.NUMBERVALUE(A495),kommuner!B:B,0))</f>
        <v>3015</v>
      </c>
      <c r="C495" s="111" t="s">
        <v>181</v>
      </c>
      <c r="D495" s="111" t="s">
        <v>181</v>
      </c>
      <c r="E495" s="111" t="s">
        <v>123</v>
      </c>
      <c r="F495" s="111" t="s">
        <v>139</v>
      </c>
      <c r="G495" s="111" t="s">
        <v>139</v>
      </c>
      <c r="H495" s="111" t="s">
        <v>139</v>
      </c>
      <c r="I495" s="111" t="s">
        <v>139</v>
      </c>
      <c r="J495" t="str">
        <f t="shared" si="14"/>
        <v>3015Vann og myrOrganisk jord</v>
      </c>
      <c r="K495" s="111">
        <v>-0.20040009744654491</v>
      </c>
      <c r="L495" s="111">
        <v>0</v>
      </c>
      <c r="M495" s="111">
        <v>0</v>
      </c>
      <c r="N495" s="112">
        <f t="shared" si="15"/>
        <v>-0.20040009744654491</v>
      </c>
    </row>
    <row r="496" spans="1:14" x14ac:dyDescent="0.25">
      <c r="A496" s="111" t="s">
        <v>607</v>
      </c>
      <c r="B496" s="111">
        <f>INDEX(kommuner!C:C,MATCH(_xlfn.NUMBERVALUE(A496),kommuner!B:B,0))</f>
        <v>3016</v>
      </c>
      <c r="C496" s="111" t="s">
        <v>82</v>
      </c>
      <c r="D496" s="111" t="s">
        <v>82</v>
      </c>
      <c r="E496" s="111" t="s">
        <v>126</v>
      </c>
      <c r="F496" s="111" t="s">
        <v>139</v>
      </c>
      <c r="G496" s="111" t="s">
        <v>139</v>
      </c>
      <c r="H496" s="111" t="s">
        <v>139</v>
      </c>
      <c r="I496" s="111" t="s">
        <v>139</v>
      </c>
      <c r="J496" t="str">
        <f t="shared" si="14"/>
        <v>3016Annen utmarkMineraljord</v>
      </c>
      <c r="K496" s="111">
        <v>-7.4178314529761202E-2</v>
      </c>
      <c r="L496" s="111">
        <v>0</v>
      </c>
      <c r="M496" s="111">
        <v>0</v>
      </c>
      <c r="N496" s="112">
        <f t="shared" si="15"/>
        <v>-7.4178314529761202E-2</v>
      </c>
    </row>
    <row r="497" spans="1:14" x14ac:dyDescent="0.25">
      <c r="A497" s="111" t="s">
        <v>607</v>
      </c>
      <c r="B497" s="111">
        <f>INDEX(kommuner!C:C,MATCH(_xlfn.NUMBERVALUE(A497),kommuner!B:B,0))</f>
        <v>3016</v>
      </c>
      <c r="C497" s="111" t="s">
        <v>121</v>
      </c>
      <c r="D497" s="111" t="s">
        <v>121</v>
      </c>
      <c r="E497" s="111" t="s">
        <v>126</v>
      </c>
      <c r="F497" s="111" t="s">
        <v>139</v>
      </c>
      <c r="G497" s="111" t="s">
        <v>139</v>
      </c>
      <c r="H497" s="111" t="s">
        <v>139</v>
      </c>
      <c r="I497" s="111" t="s">
        <v>139</v>
      </c>
      <c r="J497" t="str">
        <f t="shared" si="14"/>
        <v>3016BeiteMineraljord</v>
      </c>
      <c r="K497" s="111">
        <v>-0.96338340838695502</v>
      </c>
      <c r="L497" s="111">
        <v>0</v>
      </c>
      <c r="M497" s="111">
        <v>1.2448711246839999E-7</v>
      </c>
      <c r="N497" s="112">
        <f t="shared" si="15"/>
        <v>-0.96338328389984251</v>
      </c>
    </row>
    <row r="498" spans="1:14" x14ac:dyDescent="0.25">
      <c r="A498" s="111" t="s">
        <v>607</v>
      </c>
      <c r="B498" s="111">
        <f>INDEX(kommuner!C:C,MATCH(_xlfn.NUMBERVALUE(A498),kommuner!B:B,0))</f>
        <v>3016</v>
      </c>
      <c r="C498" s="111" t="s">
        <v>121</v>
      </c>
      <c r="D498" s="111" t="s">
        <v>121</v>
      </c>
      <c r="E498" s="111" t="s">
        <v>123</v>
      </c>
      <c r="F498" s="111" t="s">
        <v>139</v>
      </c>
      <c r="G498" s="111" t="s">
        <v>139</v>
      </c>
      <c r="H498" s="111" t="s">
        <v>139</v>
      </c>
      <c r="I498" s="111" t="s">
        <v>139</v>
      </c>
      <c r="J498" t="str">
        <f t="shared" si="14"/>
        <v>3016BeiteOrganisk jord</v>
      </c>
      <c r="K498" s="111">
        <v>12.077525935985037</v>
      </c>
      <c r="L498" s="111">
        <v>1.6412500000000001</v>
      </c>
      <c r="M498" s="111">
        <v>0</v>
      </c>
      <c r="N498" s="112">
        <f t="shared" si="15"/>
        <v>13.718775935985036</v>
      </c>
    </row>
    <row r="499" spans="1:14" x14ac:dyDescent="0.25">
      <c r="A499" s="111" t="s">
        <v>607</v>
      </c>
      <c r="B499" s="111">
        <f>INDEX(kommuner!C:C,MATCH(_xlfn.NUMBERVALUE(A499),kommuner!B:B,0))</f>
        <v>3016</v>
      </c>
      <c r="C499" s="111" t="s">
        <v>84</v>
      </c>
      <c r="D499" s="111" t="s">
        <v>84</v>
      </c>
      <c r="E499" s="111" t="s">
        <v>126</v>
      </c>
      <c r="F499" s="111" t="s">
        <v>139</v>
      </c>
      <c r="G499" s="111" t="s">
        <v>139</v>
      </c>
      <c r="H499" s="111" t="s">
        <v>139</v>
      </c>
      <c r="I499" s="111" t="s">
        <v>139</v>
      </c>
      <c r="J499" t="str">
        <f t="shared" si="14"/>
        <v>3016Dyrket markMineraljord</v>
      </c>
      <c r="K499" s="111">
        <v>-0.27932722351993444</v>
      </c>
      <c r="L499" s="111">
        <v>0</v>
      </c>
      <c r="M499" s="111">
        <v>0</v>
      </c>
      <c r="N499" s="112">
        <f t="shared" si="15"/>
        <v>-0.27932722351993444</v>
      </c>
    </row>
    <row r="500" spans="1:14" x14ac:dyDescent="0.25">
      <c r="A500" s="111" t="s">
        <v>607</v>
      </c>
      <c r="B500" s="111">
        <f>INDEX(kommuner!C:C,MATCH(_xlfn.NUMBERVALUE(A500),kommuner!B:B,0))</f>
        <v>3016</v>
      </c>
      <c r="C500" s="111" t="s">
        <v>84</v>
      </c>
      <c r="D500" s="111" t="s">
        <v>84</v>
      </c>
      <c r="E500" s="111" t="s">
        <v>123</v>
      </c>
      <c r="F500" s="111" t="s">
        <v>139</v>
      </c>
      <c r="G500" s="111" t="s">
        <v>139</v>
      </c>
      <c r="H500" s="111" t="s">
        <v>139</v>
      </c>
      <c r="I500" s="111" t="s">
        <v>139</v>
      </c>
      <c r="J500" t="str">
        <f t="shared" si="14"/>
        <v>3016Dyrket markOrganisk jord</v>
      </c>
      <c r="K500" s="111">
        <v>28.726149366675592</v>
      </c>
      <c r="L500" s="111">
        <v>1.45625</v>
      </c>
      <c r="M500" s="111">
        <v>0</v>
      </c>
      <c r="N500" s="112">
        <f t="shared" si="15"/>
        <v>30.182399366675593</v>
      </c>
    </row>
    <row r="501" spans="1:14" x14ac:dyDescent="0.25">
      <c r="A501" s="111" t="s">
        <v>607</v>
      </c>
      <c r="B501" s="111">
        <f>INDEX(kommuner!C:C,MATCH(_xlfn.NUMBERVALUE(A501),kommuner!B:B,0))</f>
        <v>3016</v>
      </c>
      <c r="C501" s="111" t="s">
        <v>127</v>
      </c>
      <c r="D501" s="111" t="s">
        <v>127</v>
      </c>
      <c r="E501" s="111" t="s">
        <v>126</v>
      </c>
      <c r="F501" s="111" t="s">
        <v>172</v>
      </c>
      <c r="G501" s="111" t="s">
        <v>180</v>
      </c>
      <c r="H501" s="111" t="s">
        <v>172</v>
      </c>
      <c r="I501" s="111" t="s">
        <v>180</v>
      </c>
      <c r="J501" t="str">
        <f t="shared" si="14"/>
        <v>3016SkogMineraljordBarskogHøy</v>
      </c>
      <c r="K501" s="111">
        <v>-4.6162156760364166</v>
      </c>
      <c r="L501" s="111">
        <v>0.85306406685236758</v>
      </c>
      <c r="M501" s="111">
        <v>6.4056614999681585E-2</v>
      </c>
      <c r="N501" s="112">
        <f t="shared" si="15"/>
        <v>-3.6990949941843674</v>
      </c>
    </row>
    <row r="502" spans="1:14" x14ac:dyDescent="0.25">
      <c r="A502" s="111" t="s">
        <v>607</v>
      </c>
      <c r="B502" s="111">
        <f>INDEX(kommuner!C:C,MATCH(_xlfn.NUMBERVALUE(A502),kommuner!B:B,0))</f>
        <v>3016</v>
      </c>
      <c r="C502" s="111" t="s">
        <v>127</v>
      </c>
      <c r="D502" s="111" t="s">
        <v>127</v>
      </c>
      <c r="E502" s="111" t="s">
        <v>126</v>
      </c>
      <c r="F502" s="111" t="s">
        <v>172</v>
      </c>
      <c r="G502" s="111" t="s">
        <v>167</v>
      </c>
      <c r="H502" s="111" t="s">
        <v>172</v>
      </c>
      <c r="I502" s="111" t="s">
        <v>167</v>
      </c>
      <c r="J502" t="str">
        <f t="shared" si="14"/>
        <v>3016SkogMineraljordBarskogImpediment</v>
      </c>
      <c r="K502" s="111">
        <v>-1.3727794028153204</v>
      </c>
      <c r="L502" s="111">
        <v>0.85306406685236758</v>
      </c>
      <c r="M502" s="111">
        <v>6.3979989500968365E-2</v>
      </c>
      <c r="N502" s="112">
        <f t="shared" si="15"/>
        <v>-0.45573534646198444</v>
      </c>
    </row>
    <row r="503" spans="1:14" x14ac:dyDescent="0.25">
      <c r="A503" s="111" t="s">
        <v>607</v>
      </c>
      <c r="B503" s="111">
        <f>INDEX(kommuner!C:C,MATCH(_xlfn.NUMBERVALUE(A503),kommuner!B:B,0))</f>
        <v>3016</v>
      </c>
      <c r="C503" s="111" t="s">
        <v>127</v>
      </c>
      <c r="D503" s="111" t="s">
        <v>127</v>
      </c>
      <c r="E503" s="111" t="s">
        <v>126</v>
      </c>
      <c r="F503" s="111" t="s">
        <v>172</v>
      </c>
      <c r="G503" s="111" t="s">
        <v>190</v>
      </c>
      <c r="H503" s="111" t="s">
        <v>172</v>
      </c>
      <c r="I503" s="111" t="s">
        <v>190</v>
      </c>
      <c r="J503" t="str">
        <f t="shared" si="14"/>
        <v>3016SkogMineraljordBarskogLav</v>
      </c>
      <c r="K503" s="111">
        <v>-4.2147477563561999</v>
      </c>
      <c r="L503" s="111">
        <v>0.85306406685236758</v>
      </c>
      <c r="M503" s="111">
        <v>6.3979989500968365E-2</v>
      </c>
      <c r="N503" s="112">
        <f t="shared" si="15"/>
        <v>-3.2977037000028639</v>
      </c>
    </row>
    <row r="504" spans="1:14" x14ac:dyDescent="0.25">
      <c r="A504" s="111" t="s">
        <v>607</v>
      </c>
      <c r="B504" s="111">
        <f>INDEX(kommuner!C:C,MATCH(_xlfn.NUMBERVALUE(A504),kommuner!B:B,0))</f>
        <v>3016</v>
      </c>
      <c r="C504" s="111" t="s">
        <v>127</v>
      </c>
      <c r="D504" s="111" t="s">
        <v>127</v>
      </c>
      <c r="E504" s="111" t="s">
        <v>126</v>
      </c>
      <c r="F504" s="111" t="s">
        <v>172</v>
      </c>
      <c r="G504" s="111" t="s">
        <v>173</v>
      </c>
      <c r="H504" s="111" t="s">
        <v>172</v>
      </c>
      <c r="I504" s="111" t="s">
        <v>173</v>
      </c>
      <c r="J504" t="str">
        <f t="shared" si="14"/>
        <v>3016SkogMineraljordBarskogMiddels</v>
      </c>
      <c r="K504" s="111">
        <v>-4.0260508329268543</v>
      </c>
      <c r="L504" s="111">
        <v>0.85306406685236758</v>
      </c>
      <c r="M504" s="111">
        <v>6.4056614999681585E-2</v>
      </c>
      <c r="N504" s="112">
        <f t="shared" si="15"/>
        <v>-3.1089301510748051</v>
      </c>
    </row>
    <row r="505" spans="1:14" x14ac:dyDescent="0.25">
      <c r="A505" s="111" t="s">
        <v>607</v>
      </c>
      <c r="B505" s="111">
        <f>INDEX(kommuner!C:C,MATCH(_xlfn.NUMBERVALUE(A505),kommuner!B:B,0))</f>
        <v>3016</v>
      </c>
      <c r="C505" s="111" t="s">
        <v>127</v>
      </c>
      <c r="D505" s="111" t="s">
        <v>127</v>
      </c>
      <c r="E505" s="111" t="s">
        <v>126</v>
      </c>
      <c r="F505" s="111" t="s">
        <v>172</v>
      </c>
      <c r="G505" s="111" t="s">
        <v>186</v>
      </c>
      <c r="H505" s="111" t="s">
        <v>172</v>
      </c>
      <c r="I505" s="111" t="s">
        <v>186</v>
      </c>
      <c r="J505" t="str">
        <f t="shared" si="14"/>
        <v>3016SkogMineraljordBarskogSærs høy</v>
      </c>
      <c r="K505" s="111">
        <v>0.12072674540874306</v>
      </c>
      <c r="L505" s="111">
        <v>0.85306406685236758</v>
      </c>
      <c r="M505" s="111">
        <v>6.4056614999681585E-2</v>
      </c>
      <c r="N505" s="112">
        <f t="shared" si="15"/>
        <v>1.0378474272607923</v>
      </c>
    </row>
    <row r="506" spans="1:14" x14ac:dyDescent="0.25">
      <c r="A506" s="111" t="s">
        <v>607</v>
      </c>
      <c r="B506" s="111">
        <f>INDEX(kommuner!C:C,MATCH(_xlfn.NUMBERVALUE(A506),kommuner!B:B,0))</f>
        <v>3016</v>
      </c>
      <c r="C506" s="111" t="s">
        <v>127</v>
      </c>
      <c r="D506" s="111" t="s">
        <v>127</v>
      </c>
      <c r="E506" s="111" t="s">
        <v>126</v>
      </c>
      <c r="F506" s="111" t="s">
        <v>179</v>
      </c>
      <c r="G506" s="111" t="s">
        <v>180</v>
      </c>
      <c r="H506" s="111" t="s">
        <v>179</v>
      </c>
      <c r="I506" s="111" t="s">
        <v>180</v>
      </c>
      <c r="J506" t="str">
        <f t="shared" si="14"/>
        <v>3016SkogMineraljordBlandingsskogHøy</v>
      </c>
      <c r="K506" s="111">
        <v>-7.1939050909469406</v>
      </c>
      <c r="L506" s="111">
        <v>0.85306406685236758</v>
      </c>
      <c r="M506" s="111">
        <v>6.3979989500968365E-2</v>
      </c>
      <c r="N506" s="112">
        <f t="shared" si="15"/>
        <v>-6.2768610345936047</v>
      </c>
    </row>
    <row r="507" spans="1:14" x14ac:dyDescent="0.25">
      <c r="A507" s="111" t="s">
        <v>607</v>
      </c>
      <c r="B507" s="111">
        <f>INDEX(kommuner!C:C,MATCH(_xlfn.NUMBERVALUE(A507),kommuner!B:B,0))</f>
        <v>3016</v>
      </c>
      <c r="C507" s="111" t="s">
        <v>127</v>
      </c>
      <c r="D507" s="111" t="s">
        <v>127</v>
      </c>
      <c r="E507" s="111" t="s">
        <v>126</v>
      </c>
      <c r="F507" s="111" t="s">
        <v>179</v>
      </c>
      <c r="G507" s="111" t="s">
        <v>167</v>
      </c>
      <c r="H507" s="111" t="s">
        <v>179</v>
      </c>
      <c r="I507" s="111" t="s">
        <v>167</v>
      </c>
      <c r="J507" t="str">
        <f t="shared" si="14"/>
        <v>3016SkogMineraljordBlandingsskogImpediment</v>
      </c>
      <c r="K507" s="111">
        <v>-1.6598037998579707</v>
      </c>
      <c r="L507" s="111">
        <v>0.85306406685236758</v>
      </c>
      <c r="M507" s="111">
        <v>6.3979989500968365E-2</v>
      </c>
      <c r="N507" s="112">
        <f t="shared" si="15"/>
        <v>-0.7427597435046347</v>
      </c>
    </row>
    <row r="508" spans="1:14" x14ac:dyDescent="0.25">
      <c r="A508" s="111" t="s">
        <v>607</v>
      </c>
      <c r="B508" s="111">
        <f>INDEX(kommuner!C:C,MATCH(_xlfn.NUMBERVALUE(A508),kommuner!B:B,0))</f>
        <v>3016</v>
      </c>
      <c r="C508" s="111" t="s">
        <v>127</v>
      </c>
      <c r="D508" s="111" t="s">
        <v>127</v>
      </c>
      <c r="E508" s="111" t="s">
        <v>126</v>
      </c>
      <c r="F508" s="111" t="s">
        <v>179</v>
      </c>
      <c r="G508" s="111" t="s">
        <v>190</v>
      </c>
      <c r="H508" s="111" t="s">
        <v>179</v>
      </c>
      <c r="I508" s="111" t="s">
        <v>190</v>
      </c>
      <c r="J508" t="str">
        <f t="shared" si="14"/>
        <v>3016SkogMineraljordBlandingsskogLav</v>
      </c>
      <c r="K508" s="111">
        <v>-2.5588434197694254</v>
      </c>
      <c r="L508" s="111">
        <v>0.85306406685236758</v>
      </c>
      <c r="M508" s="111">
        <v>6.3979989500968365E-2</v>
      </c>
      <c r="N508" s="112">
        <f t="shared" si="15"/>
        <v>-1.6417993634160897</v>
      </c>
    </row>
    <row r="509" spans="1:14" x14ac:dyDescent="0.25">
      <c r="A509" s="111" t="s">
        <v>607</v>
      </c>
      <c r="B509" s="111">
        <f>INDEX(kommuner!C:C,MATCH(_xlfn.NUMBERVALUE(A509),kommuner!B:B,0))</f>
        <v>3016</v>
      </c>
      <c r="C509" s="111" t="s">
        <v>127</v>
      </c>
      <c r="D509" s="111" t="s">
        <v>127</v>
      </c>
      <c r="E509" s="111" t="s">
        <v>126</v>
      </c>
      <c r="F509" s="111" t="s">
        <v>179</v>
      </c>
      <c r="G509" s="111" t="s">
        <v>173</v>
      </c>
      <c r="H509" s="111" t="s">
        <v>179</v>
      </c>
      <c r="I509" s="111" t="s">
        <v>173</v>
      </c>
      <c r="J509" t="str">
        <f t="shared" si="14"/>
        <v>3016SkogMineraljordBlandingsskogMiddels</v>
      </c>
      <c r="K509" s="111">
        <v>-3.8687729546762566</v>
      </c>
      <c r="L509" s="111">
        <v>0.85306406685236758</v>
      </c>
      <c r="M509" s="111">
        <v>6.3979989500968365E-2</v>
      </c>
      <c r="N509" s="112">
        <f t="shared" si="15"/>
        <v>-2.9517288983229206</v>
      </c>
    </row>
    <row r="510" spans="1:14" x14ac:dyDescent="0.25">
      <c r="A510" s="111" t="s">
        <v>607</v>
      </c>
      <c r="B510" s="111">
        <f>INDEX(kommuner!C:C,MATCH(_xlfn.NUMBERVALUE(A510),kommuner!B:B,0))</f>
        <v>3016</v>
      </c>
      <c r="C510" s="111" t="s">
        <v>127</v>
      </c>
      <c r="D510" s="111" t="s">
        <v>127</v>
      </c>
      <c r="E510" s="111" t="s">
        <v>126</v>
      </c>
      <c r="F510" s="111" t="s">
        <v>179</v>
      </c>
      <c r="G510" s="111" t="s">
        <v>186</v>
      </c>
      <c r="H510" s="111" t="s">
        <v>179</v>
      </c>
      <c r="I510" s="111" t="s">
        <v>186</v>
      </c>
      <c r="J510" t="str">
        <f t="shared" si="14"/>
        <v>3016SkogMineraljordBlandingsskogSærs høy</v>
      </c>
      <c r="K510" s="111">
        <v>-2.9395925245326562</v>
      </c>
      <c r="L510" s="111">
        <v>0.85306406685236758</v>
      </c>
      <c r="M510" s="111">
        <v>6.3979989500968365E-2</v>
      </c>
      <c r="N510" s="112">
        <f t="shared" si="15"/>
        <v>-2.0225484681793202</v>
      </c>
    </row>
    <row r="511" spans="1:14" x14ac:dyDescent="0.25">
      <c r="A511" s="111" t="s">
        <v>607</v>
      </c>
      <c r="B511" s="111">
        <f>INDEX(kommuner!C:C,MATCH(_xlfn.NUMBERVALUE(A511),kommuner!B:B,0))</f>
        <v>3016</v>
      </c>
      <c r="C511" s="111" t="s">
        <v>127</v>
      </c>
      <c r="D511" s="111" t="s">
        <v>127</v>
      </c>
      <c r="E511" s="111" t="s">
        <v>126</v>
      </c>
      <c r="F511" s="111" t="s">
        <v>185</v>
      </c>
      <c r="G511" s="111" t="s">
        <v>180</v>
      </c>
      <c r="H511" s="111" t="s">
        <v>185</v>
      </c>
      <c r="I511" s="111" t="s">
        <v>180</v>
      </c>
      <c r="J511" t="str">
        <f t="shared" si="14"/>
        <v>3016SkogMineraljordLauvskogHøy</v>
      </c>
      <c r="K511" s="111">
        <v>-3.3269846154961789</v>
      </c>
      <c r="L511" s="111">
        <v>0.85306406685236758</v>
      </c>
      <c r="M511" s="111">
        <v>6.3979989500968365E-2</v>
      </c>
      <c r="N511" s="112">
        <f t="shared" si="15"/>
        <v>-2.4099405591428429</v>
      </c>
    </row>
    <row r="512" spans="1:14" x14ac:dyDescent="0.25">
      <c r="A512" s="111" t="s">
        <v>607</v>
      </c>
      <c r="B512" s="111">
        <f>INDEX(kommuner!C:C,MATCH(_xlfn.NUMBERVALUE(A512),kommuner!B:B,0))</f>
        <v>3016</v>
      </c>
      <c r="C512" s="111" t="s">
        <v>127</v>
      </c>
      <c r="D512" s="111" t="s">
        <v>127</v>
      </c>
      <c r="E512" s="111" t="s">
        <v>126</v>
      </c>
      <c r="F512" s="111" t="s">
        <v>185</v>
      </c>
      <c r="G512" s="111" t="s">
        <v>167</v>
      </c>
      <c r="H512" s="111" t="s">
        <v>185</v>
      </c>
      <c r="I512" s="111" t="s">
        <v>167</v>
      </c>
      <c r="J512" t="str">
        <f t="shared" si="14"/>
        <v>3016SkogMineraljordLauvskogImpediment</v>
      </c>
      <c r="K512" s="111">
        <v>-0.65286816124680003</v>
      </c>
      <c r="L512" s="111">
        <v>0.85306406685236758</v>
      </c>
      <c r="M512" s="111">
        <v>6.3979989500968365E-2</v>
      </c>
      <c r="N512" s="112">
        <f t="shared" si="15"/>
        <v>0.26417589510653594</v>
      </c>
    </row>
    <row r="513" spans="1:14" x14ac:dyDescent="0.25">
      <c r="A513" s="111" t="s">
        <v>607</v>
      </c>
      <c r="B513" s="111">
        <f>INDEX(kommuner!C:C,MATCH(_xlfn.NUMBERVALUE(A513),kommuner!B:B,0))</f>
        <v>3016</v>
      </c>
      <c r="C513" s="111" t="s">
        <v>127</v>
      </c>
      <c r="D513" s="111" t="s">
        <v>127</v>
      </c>
      <c r="E513" s="111" t="s">
        <v>126</v>
      </c>
      <c r="F513" s="111" t="s">
        <v>185</v>
      </c>
      <c r="G513" s="111" t="s">
        <v>190</v>
      </c>
      <c r="H513" s="111" t="s">
        <v>185</v>
      </c>
      <c r="I513" s="111" t="s">
        <v>190</v>
      </c>
      <c r="J513" t="str">
        <f t="shared" si="14"/>
        <v>3016SkogMineraljordLauvskogLav</v>
      </c>
      <c r="K513" s="111">
        <v>-8.9748170935426599E-2</v>
      </c>
      <c r="L513" s="111">
        <v>0.85306406685236758</v>
      </c>
      <c r="M513" s="111">
        <v>6.3979989500968365E-2</v>
      </c>
      <c r="N513" s="112">
        <f t="shared" si="15"/>
        <v>0.82729588541790933</v>
      </c>
    </row>
    <row r="514" spans="1:14" x14ac:dyDescent="0.25">
      <c r="A514" s="111" t="s">
        <v>607</v>
      </c>
      <c r="B514" s="111">
        <f>INDEX(kommuner!C:C,MATCH(_xlfn.NUMBERVALUE(A514),kommuner!B:B,0))</f>
        <v>3016</v>
      </c>
      <c r="C514" s="111" t="s">
        <v>127</v>
      </c>
      <c r="D514" s="111" t="s">
        <v>127</v>
      </c>
      <c r="E514" s="111" t="s">
        <v>126</v>
      </c>
      <c r="F514" s="111" t="s">
        <v>185</v>
      </c>
      <c r="G514" s="111" t="s">
        <v>173</v>
      </c>
      <c r="H514" s="111" t="s">
        <v>185</v>
      </c>
      <c r="I514" s="111" t="s">
        <v>173</v>
      </c>
      <c r="J514" t="str">
        <f t="shared" si="14"/>
        <v>3016SkogMineraljordLauvskogMiddels</v>
      </c>
      <c r="K514" s="111">
        <v>-1.7789409505847176</v>
      </c>
      <c r="L514" s="111">
        <v>0.85306406685236758</v>
      </c>
      <c r="M514" s="111">
        <v>6.3979989500968365E-2</v>
      </c>
      <c r="N514" s="112">
        <f t="shared" si="15"/>
        <v>-0.86189689423138161</v>
      </c>
    </row>
    <row r="515" spans="1:14" x14ac:dyDescent="0.25">
      <c r="A515" s="111" t="s">
        <v>607</v>
      </c>
      <c r="B515" s="111">
        <f>INDEX(kommuner!C:C,MATCH(_xlfn.NUMBERVALUE(A515),kommuner!B:B,0))</f>
        <v>3016</v>
      </c>
      <c r="C515" s="111" t="s">
        <v>127</v>
      </c>
      <c r="D515" s="111" t="s">
        <v>127</v>
      </c>
      <c r="E515" s="111" t="s">
        <v>126</v>
      </c>
      <c r="F515" s="111" t="s">
        <v>185</v>
      </c>
      <c r="G515" s="111" t="s">
        <v>186</v>
      </c>
      <c r="H515" s="111" t="s">
        <v>185</v>
      </c>
      <c r="I515" s="111" t="s">
        <v>186</v>
      </c>
      <c r="J515" t="str">
        <f t="shared" ref="J515:J578" si="16">B515&amp;C515&amp;E515&amp;IF(C515="Skog",F515&amp;G515,"")</f>
        <v>3016SkogMineraljordLauvskogSærs høy</v>
      </c>
      <c r="K515" s="111">
        <v>-3.6560473259425113</v>
      </c>
      <c r="L515" s="111">
        <v>0.85306406685236758</v>
      </c>
      <c r="M515" s="111">
        <v>6.3979989500968365E-2</v>
      </c>
      <c r="N515" s="112">
        <f t="shared" ref="N515:N578" si="17">SUM(K515:M515)</f>
        <v>-2.7390032695891753</v>
      </c>
    </row>
    <row r="516" spans="1:14" x14ac:dyDescent="0.25">
      <c r="A516" s="111" t="s">
        <v>607</v>
      </c>
      <c r="B516" s="111">
        <f>INDEX(kommuner!C:C,MATCH(_xlfn.NUMBERVALUE(A516),kommuner!B:B,0))</f>
        <v>3016</v>
      </c>
      <c r="C516" s="111" t="s">
        <v>127</v>
      </c>
      <c r="D516" s="111" t="s">
        <v>127</v>
      </c>
      <c r="E516" s="111" t="s">
        <v>123</v>
      </c>
      <c r="F516" s="111" t="s">
        <v>172</v>
      </c>
      <c r="G516" s="111" t="s">
        <v>180</v>
      </c>
      <c r="H516" s="111" t="s">
        <v>172</v>
      </c>
      <c r="I516" s="111" t="s">
        <v>180</v>
      </c>
      <c r="J516" t="str">
        <f t="shared" si="16"/>
        <v>3016SkogOrganisk jordBarskogHøy</v>
      </c>
      <c r="K516" s="111">
        <v>-2.5184559031994138</v>
      </c>
      <c r="L516" s="111">
        <v>0.92784825435236762</v>
      </c>
      <c r="M516" s="111">
        <v>0.46518126042825314</v>
      </c>
      <c r="N516" s="112">
        <f t="shared" si="17"/>
        <v>-1.1254263884187932</v>
      </c>
    </row>
    <row r="517" spans="1:14" x14ac:dyDescent="0.25">
      <c r="A517" s="111" t="s">
        <v>607</v>
      </c>
      <c r="B517" s="111">
        <f>INDEX(kommuner!C:C,MATCH(_xlfn.NUMBERVALUE(A517),kommuner!B:B,0))</f>
        <v>3016</v>
      </c>
      <c r="C517" s="111" t="s">
        <v>127</v>
      </c>
      <c r="D517" s="111" t="s">
        <v>127</v>
      </c>
      <c r="E517" s="111" t="s">
        <v>123</v>
      </c>
      <c r="F517" s="111" t="s">
        <v>172</v>
      </c>
      <c r="G517" s="111" t="s">
        <v>167</v>
      </c>
      <c r="H517" s="111" t="s">
        <v>172</v>
      </c>
      <c r="I517" s="111" t="s">
        <v>167</v>
      </c>
      <c r="J517" t="str">
        <f t="shared" si="16"/>
        <v>3016SkogOrganisk jordBarskogImpediment</v>
      </c>
      <c r="K517" s="111">
        <v>-0.13011741963904588</v>
      </c>
      <c r="L517" s="111">
        <v>0.92784825435236762</v>
      </c>
      <c r="M517" s="111">
        <v>0.46510463492953991</v>
      </c>
      <c r="N517" s="112">
        <f t="shared" si="17"/>
        <v>1.2628354696428616</v>
      </c>
    </row>
    <row r="518" spans="1:14" x14ac:dyDescent="0.25">
      <c r="A518" s="111" t="s">
        <v>607</v>
      </c>
      <c r="B518" s="111">
        <f>INDEX(kommuner!C:C,MATCH(_xlfn.NUMBERVALUE(A518),kommuner!B:B,0))</f>
        <v>3016</v>
      </c>
      <c r="C518" s="111" t="s">
        <v>127</v>
      </c>
      <c r="D518" s="111" t="s">
        <v>127</v>
      </c>
      <c r="E518" s="111" t="s">
        <v>123</v>
      </c>
      <c r="F518" s="111" t="s">
        <v>172</v>
      </c>
      <c r="G518" s="111" t="s">
        <v>190</v>
      </c>
      <c r="H518" s="111" t="s">
        <v>172</v>
      </c>
      <c r="I518" s="111" t="s">
        <v>190</v>
      </c>
      <c r="J518" t="str">
        <f t="shared" si="16"/>
        <v>3016SkogOrganisk jordBarskogLav</v>
      </c>
      <c r="K518" s="111">
        <v>-0.50666953101693391</v>
      </c>
      <c r="L518" s="111">
        <v>0.92784825435236762</v>
      </c>
      <c r="M518" s="111">
        <v>0.46510463492953991</v>
      </c>
      <c r="N518" s="112">
        <f t="shared" si="17"/>
        <v>0.88628335826497362</v>
      </c>
    </row>
    <row r="519" spans="1:14" x14ac:dyDescent="0.25">
      <c r="A519" s="111" t="s">
        <v>607</v>
      </c>
      <c r="B519" s="111">
        <f>INDEX(kommuner!C:C,MATCH(_xlfn.NUMBERVALUE(A519),kommuner!B:B,0))</f>
        <v>3016</v>
      </c>
      <c r="C519" s="111" t="s">
        <v>127</v>
      </c>
      <c r="D519" s="111" t="s">
        <v>127</v>
      </c>
      <c r="E519" s="111" t="s">
        <v>123</v>
      </c>
      <c r="F519" s="111" t="s">
        <v>172</v>
      </c>
      <c r="G519" s="111" t="s">
        <v>173</v>
      </c>
      <c r="H519" s="111" t="s">
        <v>172</v>
      </c>
      <c r="I519" s="111" t="s">
        <v>173</v>
      </c>
      <c r="J519" t="str">
        <f t="shared" si="16"/>
        <v>3016SkogOrganisk jordBarskogMiddels</v>
      </c>
      <c r="K519" s="111">
        <v>-1.5571490961494638</v>
      </c>
      <c r="L519" s="111">
        <v>0.92784825435236762</v>
      </c>
      <c r="M519" s="111">
        <v>0.46518126042825314</v>
      </c>
      <c r="N519" s="112">
        <f t="shared" si="17"/>
        <v>-0.16411958136884308</v>
      </c>
    </row>
    <row r="520" spans="1:14" x14ac:dyDescent="0.25">
      <c r="A520" s="111" t="s">
        <v>607</v>
      </c>
      <c r="B520" s="111">
        <f>INDEX(kommuner!C:C,MATCH(_xlfn.NUMBERVALUE(A520),kommuner!B:B,0))</f>
        <v>3016</v>
      </c>
      <c r="C520" s="111" t="s">
        <v>127</v>
      </c>
      <c r="D520" s="111" t="s">
        <v>127</v>
      </c>
      <c r="E520" s="111" t="s">
        <v>123</v>
      </c>
      <c r="F520" s="111" t="s">
        <v>172</v>
      </c>
      <c r="G520" s="111" t="s">
        <v>186</v>
      </c>
      <c r="H520" s="111" t="s">
        <v>172</v>
      </c>
      <c r="I520" s="111" t="s">
        <v>186</v>
      </c>
      <c r="J520" t="str">
        <f t="shared" si="16"/>
        <v>3016SkogOrganisk jordBarskogSærs høy</v>
      </c>
      <c r="K520" s="111">
        <v>2.5548655235722699</v>
      </c>
      <c r="L520" s="111">
        <v>0.92784825435236762</v>
      </c>
      <c r="M520" s="111">
        <v>0.46518126042825314</v>
      </c>
      <c r="N520" s="112">
        <f t="shared" si="17"/>
        <v>3.9478950383528906</v>
      </c>
    </row>
    <row r="521" spans="1:14" x14ac:dyDescent="0.25">
      <c r="A521" s="111" t="s">
        <v>607</v>
      </c>
      <c r="B521" s="111">
        <f>INDEX(kommuner!C:C,MATCH(_xlfn.NUMBERVALUE(A521),kommuner!B:B,0))</f>
        <v>3016</v>
      </c>
      <c r="C521" s="111" t="s">
        <v>127</v>
      </c>
      <c r="D521" s="111" t="s">
        <v>127</v>
      </c>
      <c r="E521" s="111" t="s">
        <v>123</v>
      </c>
      <c r="F521" s="111" t="s">
        <v>179</v>
      </c>
      <c r="G521" s="111" t="s">
        <v>180</v>
      </c>
      <c r="H521" s="111" t="s">
        <v>179</v>
      </c>
      <c r="I521" s="111" t="s">
        <v>180</v>
      </c>
      <c r="J521" t="str">
        <f t="shared" si="16"/>
        <v>3016SkogOrganisk jordBlandingsskogHøy</v>
      </c>
      <c r="K521" s="111">
        <v>-5.5554344456832343</v>
      </c>
      <c r="L521" s="111">
        <v>0.92784825435236762</v>
      </c>
      <c r="M521" s="111">
        <v>0.46510463492953991</v>
      </c>
      <c r="N521" s="112">
        <f t="shared" si="17"/>
        <v>-4.1624815564013264</v>
      </c>
    </row>
    <row r="522" spans="1:14" x14ac:dyDescent="0.25">
      <c r="A522" s="111" t="s">
        <v>607</v>
      </c>
      <c r="B522" s="111">
        <f>INDEX(kommuner!C:C,MATCH(_xlfn.NUMBERVALUE(A522),kommuner!B:B,0))</f>
        <v>3016</v>
      </c>
      <c r="C522" s="111" t="s">
        <v>127</v>
      </c>
      <c r="D522" s="111" t="s">
        <v>127</v>
      </c>
      <c r="E522" s="111" t="s">
        <v>123</v>
      </c>
      <c r="F522" s="111" t="s">
        <v>179</v>
      </c>
      <c r="G522" s="111" t="s">
        <v>167</v>
      </c>
      <c r="H522" s="111" t="s">
        <v>179</v>
      </c>
      <c r="I522" s="111" t="s">
        <v>167</v>
      </c>
      <c r="J522" t="str">
        <f t="shared" si="16"/>
        <v>3016SkogOrganisk jordBlandingsskogImpediment</v>
      </c>
      <c r="K522" s="111">
        <v>-0.28586344175800005</v>
      </c>
      <c r="L522" s="111">
        <v>0.92784825435236762</v>
      </c>
      <c r="M522" s="111">
        <v>0.46510463492953991</v>
      </c>
      <c r="N522" s="112">
        <f t="shared" si="17"/>
        <v>1.1070894475239075</v>
      </c>
    </row>
    <row r="523" spans="1:14" x14ac:dyDescent="0.25">
      <c r="A523" s="111" t="s">
        <v>607</v>
      </c>
      <c r="B523" s="111">
        <f>INDEX(kommuner!C:C,MATCH(_xlfn.NUMBERVALUE(A523),kommuner!B:B,0))</f>
        <v>3016</v>
      </c>
      <c r="C523" s="111" t="s">
        <v>127</v>
      </c>
      <c r="D523" s="111" t="s">
        <v>127</v>
      </c>
      <c r="E523" s="111" t="s">
        <v>123</v>
      </c>
      <c r="F523" s="111" t="s">
        <v>179</v>
      </c>
      <c r="G523" s="111" t="s">
        <v>190</v>
      </c>
      <c r="H523" s="111" t="s">
        <v>179</v>
      </c>
      <c r="I523" s="111" t="s">
        <v>190</v>
      </c>
      <c r="J523" t="str">
        <f t="shared" si="16"/>
        <v>3016SkogOrganisk jordBlandingsskogLav</v>
      </c>
      <c r="K523" s="111">
        <v>-1.2347339377887629</v>
      </c>
      <c r="L523" s="111">
        <v>0.92784825435236762</v>
      </c>
      <c r="M523" s="111">
        <v>0.46510463492953991</v>
      </c>
      <c r="N523" s="112">
        <f t="shared" si="17"/>
        <v>0.15821895149314458</v>
      </c>
    </row>
    <row r="524" spans="1:14" x14ac:dyDescent="0.25">
      <c r="A524" s="111" t="s">
        <v>607</v>
      </c>
      <c r="B524" s="111">
        <f>INDEX(kommuner!C:C,MATCH(_xlfn.NUMBERVALUE(A524),kommuner!B:B,0))</f>
        <v>3016</v>
      </c>
      <c r="C524" s="111" t="s">
        <v>127</v>
      </c>
      <c r="D524" s="111" t="s">
        <v>127</v>
      </c>
      <c r="E524" s="111" t="s">
        <v>123</v>
      </c>
      <c r="F524" s="111" t="s">
        <v>179</v>
      </c>
      <c r="G524" s="111" t="s">
        <v>173</v>
      </c>
      <c r="H524" s="111" t="s">
        <v>179</v>
      </c>
      <c r="I524" s="111" t="s">
        <v>173</v>
      </c>
      <c r="J524" t="str">
        <f t="shared" si="16"/>
        <v>3016SkogOrganisk jordBlandingsskogMiddels</v>
      </c>
      <c r="K524" s="111">
        <v>-2.4239591752717748</v>
      </c>
      <c r="L524" s="111">
        <v>0.92784825435236762</v>
      </c>
      <c r="M524" s="111">
        <v>0.46510463492953991</v>
      </c>
      <c r="N524" s="112">
        <f t="shared" si="17"/>
        <v>-1.0310062859898674</v>
      </c>
    </row>
    <row r="525" spans="1:14" x14ac:dyDescent="0.25">
      <c r="A525" s="111" t="s">
        <v>607</v>
      </c>
      <c r="B525" s="111">
        <f>INDEX(kommuner!C:C,MATCH(_xlfn.NUMBERVALUE(A525),kommuner!B:B,0))</f>
        <v>3016</v>
      </c>
      <c r="C525" s="111" t="s">
        <v>127</v>
      </c>
      <c r="D525" s="111" t="s">
        <v>127</v>
      </c>
      <c r="E525" s="111" t="s">
        <v>123</v>
      </c>
      <c r="F525" s="111" t="s">
        <v>179</v>
      </c>
      <c r="G525" s="111" t="s">
        <v>186</v>
      </c>
      <c r="H525" s="111" t="s">
        <v>179</v>
      </c>
      <c r="I525" s="111" t="s">
        <v>186</v>
      </c>
      <c r="J525" t="str">
        <f t="shared" si="16"/>
        <v>3016SkogOrganisk jordBlandingsskogSærs høy</v>
      </c>
      <c r="K525" s="111">
        <v>-1.5726115302258048</v>
      </c>
      <c r="L525" s="111">
        <v>0.92784825435236762</v>
      </c>
      <c r="M525" s="111">
        <v>0.46510463492953991</v>
      </c>
      <c r="N525" s="112">
        <f t="shared" si="17"/>
        <v>-0.17965864094389727</v>
      </c>
    </row>
    <row r="526" spans="1:14" x14ac:dyDescent="0.25">
      <c r="A526" s="111" t="s">
        <v>607</v>
      </c>
      <c r="B526" s="111">
        <f>INDEX(kommuner!C:C,MATCH(_xlfn.NUMBERVALUE(A526),kommuner!B:B,0))</f>
        <v>3016</v>
      </c>
      <c r="C526" s="111" t="s">
        <v>127</v>
      </c>
      <c r="D526" s="111" t="s">
        <v>127</v>
      </c>
      <c r="E526" s="111" t="s">
        <v>123</v>
      </c>
      <c r="F526" s="111" t="s">
        <v>185</v>
      </c>
      <c r="G526" s="111" t="s">
        <v>180</v>
      </c>
      <c r="H526" s="111" t="s">
        <v>185</v>
      </c>
      <c r="I526" s="111" t="s">
        <v>180</v>
      </c>
      <c r="J526" t="str">
        <f t="shared" si="16"/>
        <v>3016SkogOrganisk jordLauvskogHøy</v>
      </c>
      <c r="K526" s="111">
        <v>-1.9913688882377358</v>
      </c>
      <c r="L526" s="111">
        <v>0.92784825435236762</v>
      </c>
      <c r="M526" s="111">
        <v>0.46510463492953991</v>
      </c>
      <c r="N526" s="112">
        <f t="shared" si="17"/>
        <v>-0.59841599895582831</v>
      </c>
    </row>
    <row r="527" spans="1:14" x14ac:dyDescent="0.25">
      <c r="A527" s="111" t="s">
        <v>607</v>
      </c>
      <c r="B527" s="111">
        <f>INDEX(kommuner!C:C,MATCH(_xlfn.NUMBERVALUE(A527),kommuner!B:B,0))</f>
        <v>3016</v>
      </c>
      <c r="C527" s="111" t="s">
        <v>127</v>
      </c>
      <c r="D527" s="111" t="s">
        <v>127</v>
      </c>
      <c r="E527" s="111" t="s">
        <v>123</v>
      </c>
      <c r="F527" s="111" t="s">
        <v>185</v>
      </c>
      <c r="G527" s="111" t="s">
        <v>167</v>
      </c>
      <c r="H527" s="111" t="s">
        <v>185</v>
      </c>
      <c r="I527" s="111" t="s">
        <v>167</v>
      </c>
      <c r="J527" t="str">
        <f t="shared" si="16"/>
        <v>3016SkogOrganisk jordLauvskogImpediment</v>
      </c>
      <c r="K527" s="111">
        <v>0.35000626494250675</v>
      </c>
      <c r="L527" s="111">
        <v>0.92784825435236762</v>
      </c>
      <c r="M527" s="111">
        <v>0.46510463492953991</v>
      </c>
      <c r="N527" s="112">
        <f t="shared" si="17"/>
        <v>1.7429591542244141</v>
      </c>
    </row>
    <row r="528" spans="1:14" x14ac:dyDescent="0.25">
      <c r="A528" s="111" t="s">
        <v>607</v>
      </c>
      <c r="B528" s="111">
        <f>INDEX(kommuner!C:C,MATCH(_xlfn.NUMBERVALUE(A528),kommuner!B:B,0))</f>
        <v>3016</v>
      </c>
      <c r="C528" s="111" t="s">
        <v>127</v>
      </c>
      <c r="D528" s="111" t="s">
        <v>127</v>
      </c>
      <c r="E528" s="111" t="s">
        <v>123</v>
      </c>
      <c r="F528" s="111" t="s">
        <v>185</v>
      </c>
      <c r="G528" s="111" t="s">
        <v>190</v>
      </c>
      <c r="H528" s="111" t="s">
        <v>185</v>
      </c>
      <c r="I528" s="111" t="s">
        <v>190</v>
      </c>
      <c r="J528" t="str">
        <f t="shared" si="16"/>
        <v>3016SkogOrganisk jordLauvskogLav</v>
      </c>
      <c r="K528" s="111">
        <v>1.1144075558526714</v>
      </c>
      <c r="L528" s="111">
        <v>0.92784825435236762</v>
      </c>
      <c r="M528" s="111">
        <v>0.46510463492953991</v>
      </c>
      <c r="N528" s="112">
        <f t="shared" si="17"/>
        <v>2.5073604451345788</v>
      </c>
    </row>
    <row r="529" spans="1:14" x14ac:dyDescent="0.25">
      <c r="A529" s="111" t="s">
        <v>607</v>
      </c>
      <c r="B529" s="111">
        <f>INDEX(kommuner!C:C,MATCH(_xlfn.NUMBERVALUE(A529),kommuner!B:B,0))</f>
        <v>3016</v>
      </c>
      <c r="C529" s="111" t="s">
        <v>127</v>
      </c>
      <c r="D529" s="111" t="s">
        <v>127</v>
      </c>
      <c r="E529" s="111" t="s">
        <v>123</v>
      </c>
      <c r="F529" s="111" t="s">
        <v>185</v>
      </c>
      <c r="G529" s="111" t="s">
        <v>173</v>
      </c>
      <c r="H529" s="111" t="s">
        <v>185</v>
      </c>
      <c r="I529" s="111" t="s">
        <v>173</v>
      </c>
      <c r="J529" t="str">
        <f t="shared" si="16"/>
        <v>3016SkogOrganisk jordLauvskogMiddels</v>
      </c>
      <c r="K529" s="111">
        <v>-0.62664468270982987</v>
      </c>
      <c r="L529" s="111">
        <v>0.92784825435236762</v>
      </c>
      <c r="M529" s="111">
        <v>0.46510463492953991</v>
      </c>
      <c r="N529" s="112">
        <f t="shared" si="17"/>
        <v>0.76630820657207765</v>
      </c>
    </row>
    <row r="530" spans="1:14" x14ac:dyDescent="0.25">
      <c r="A530" s="111" t="s">
        <v>607</v>
      </c>
      <c r="B530" s="111">
        <f>INDEX(kommuner!C:C,MATCH(_xlfn.NUMBERVALUE(A530),kommuner!B:B,0))</f>
        <v>3016</v>
      </c>
      <c r="C530" s="111" t="s">
        <v>127</v>
      </c>
      <c r="D530" s="111" t="s">
        <v>127</v>
      </c>
      <c r="E530" s="111" t="s">
        <v>123</v>
      </c>
      <c r="F530" s="111" t="s">
        <v>185</v>
      </c>
      <c r="G530" s="111" t="s">
        <v>186</v>
      </c>
      <c r="H530" s="111" t="s">
        <v>185</v>
      </c>
      <c r="I530" s="111" t="s">
        <v>186</v>
      </c>
      <c r="J530" t="str">
        <f t="shared" si="16"/>
        <v>3016SkogOrganisk jordLauvskogSærs høy</v>
      </c>
      <c r="K530" s="111">
        <v>-1.8997279926091779</v>
      </c>
      <c r="L530" s="111">
        <v>0.92784825435236762</v>
      </c>
      <c r="M530" s="111">
        <v>0.46510463492953991</v>
      </c>
      <c r="N530" s="112">
        <f t="shared" si="17"/>
        <v>-0.50677510332727038</v>
      </c>
    </row>
    <row r="531" spans="1:14" x14ac:dyDescent="0.25">
      <c r="A531" s="111" t="s">
        <v>607</v>
      </c>
      <c r="B531" s="111">
        <f>INDEX(kommuner!C:C,MATCH(_xlfn.NUMBERVALUE(A531),kommuner!B:B,0))</f>
        <v>3016</v>
      </c>
      <c r="C531" s="111" t="s">
        <v>83</v>
      </c>
      <c r="D531" s="111" t="s">
        <v>83</v>
      </c>
      <c r="E531" s="111" t="s">
        <v>126</v>
      </c>
      <c r="F531" s="111" t="s">
        <v>139</v>
      </c>
      <c r="G531" s="111" t="s">
        <v>139</v>
      </c>
      <c r="H531" s="111" t="s">
        <v>139</v>
      </c>
      <c r="I531" s="111" t="s">
        <v>139</v>
      </c>
      <c r="J531" t="str">
        <f t="shared" si="16"/>
        <v>3016Utbygd arealMineraljord</v>
      </c>
      <c r="K531" s="111">
        <v>1.3171254023576049</v>
      </c>
      <c r="L531" s="111">
        <v>0</v>
      </c>
      <c r="M531" s="111">
        <v>1.303047089454229E-2</v>
      </c>
      <c r="N531" s="112">
        <f t="shared" si="17"/>
        <v>1.3301558732521472</v>
      </c>
    </row>
    <row r="532" spans="1:14" x14ac:dyDescent="0.25">
      <c r="A532" s="111" t="s">
        <v>607</v>
      </c>
      <c r="B532" s="111">
        <f>INDEX(kommuner!C:C,MATCH(_xlfn.NUMBERVALUE(A532),kommuner!B:B,0))</f>
        <v>3016</v>
      </c>
      <c r="C532" s="111" t="s">
        <v>83</v>
      </c>
      <c r="D532" s="111" t="s">
        <v>83</v>
      </c>
      <c r="E532" s="111" t="s">
        <v>123</v>
      </c>
      <c r="F532" s="111" t="s">
        <v>139</v>
      </c>
      <c r="G532" s="111" t="s">
        <v>139</v>
      </c>
      <c r="H532" s="111" t="s">
        <v>139</v>
      </c>
      <c r="I532" s="111" t="s">
        <v>139</v>
      </c>
      <c r="J532" t="str">
        <f t="shared" si="16"/>
        <v>3016Utbygd arealOrganisk jord</v>
      </c>
      <c r="K532" s="111">
        <v>29.011421395201612</v>
      </c>
      <c r="L532" s="111">
        <v>0</v>
      </c>
      <c r="M532" s="111">
        <v>1.303047089454229E-2</v>
      </c>
      <c r="N532" s="112">
        <f t="shared" si="17"/>
        <v>29.024451866096154</v>
      </c>
    </row>
    <row r="533" spans="1:14" x14ac:dyDescent="0.25">
      <c r="A533" s="111" t="s">
        <v>607</v>
      </c>
      <c r="B533" s="111">
        <f>INDEX(kommuner!C:C,MATCH(_xlfn.NUMBERVALUE(A533),kommuner!B:B,0))</f>
        <v>3016</v>
      </c>
      <c r="C533" s="111" t="s">
        <v>181</v>
      </c>
      <c r="D533" s="111" t="s">
        <v>181</v>
      </c>
      <c r="E533" s="111" t="s">
        <v>123</v>
      </c>
      <c r="F533" s="111" t="s">
        <v>139</v>
      </c>
      <c r="G533" s="111" t="s">
        <v>139</v>
      </c>
      <c r="H533" s="111" t="s">
        <v>139</v>
      </c>
      <c r="I533" s="111" t="s">
        <v>139</v>
      </c>
      <c r="J533" t="str">
        <f t="shared" si="16"/>
        <v>3016Vann og myrOrganisk jord</v>
      </c>
      <c r="K533" s="111">
        <v>-0.20040009744654491</v>
      </c>
      <c r="L533" s="111">
        <v>0</v>
      </c>
      <c r="M533" s="111">
        <v>0</v>
      </c>
      <c r="N533" s="112">
        <f t="shared" si="17"/>
        <v>-0.20040009744654491</v>
      </c>
    </row>
    <row r="534" spans="1:14" x14ac:dyDescent="0.25">
      <c r="A534" s="111" t="s">
        <v>608</v>
      </c>
      <c r="B534" s="111">
        <f>INDEX(kommuner!C:C,MATCH(_xlfn.NUMBERVALUE(A534),kommuner!B:B,0))</f>
        <v>3017</v>
      </c>
      <c r="C534" s="111" t="s">
        <v>82</v>
      </c>
      <c r="D534" s="111" t="s">
        <v>82</v>
      </c>
      <c r="E534" s="111" t="s">
        <v>126</v>
      </c>
      <c r="F534" s="111" t="s">
        <v>139</v>
      </c>
      <c r="G534" s="111" t="s">
        <v>139</v>
      </c>
      <c r="H534" s="111" t="s">
        <v>139</v>
      </c>
      <c r="I534" s="111" t="s">
        <v>139</v>
      </c>
      <c r="J534" t="str">
        <f t="shared" si="16"/>
        <v>3017Annen utmarkMineraljord</v>
      </c>
      <c r="K534" s="111">
        <v>-7.4178314529761202E-2</v>
      </c>
      <c r="L534" s="111">
        <v>0</v>
      </c>
      <c r="M534" s="111">
        <v>0</v>
      </c>
      <c r="N534" s="112">
        <f t="shared" si="17"/>
        <v>-7.4178314529761202E-2</v>
      </c>
    </row>
    <row r="535" spans="1:14" x14ac:dyDescent="0.25">
      <c r="A535" s="111" t="s">
        <v>608</v>
      </c>
      <c r="B535" s="111">
        <f>INDEX(kommuner!C:C,MATCH(_xlfn.NUMBERVALUE(A535),kommuner!B:B,0))</f>
        <v>3017</v>
      </c>
      <c r="C535" s="111" t="s">
        <v>121</v>
      </c>
      <c r="D535" s="111" t="s">
        <v>121</v>
      </c>
      <c r="E535" s="111" t="s">
        <v>126</v>
      </c>
      <c r="F535" s="111" t="s">
        <v>139</v>
      </c>
      <c r="G535" s="111" t="s">
        <v>139</v>
      </c>
      <c r="H535" s="111" t="s">
        <v>139</v>
      </c>
      <c r="I535" s="111" t="s">
        <v>139</v>
      </c>
      <c r="J535" t="str">
        <f t="shared" si="16"/>
        <v>3017BeiteMineraljord</v>
      </c>
      <c r="K535" s="111">
        <v>-0.96338340838695502</v>
      </c>
      <c r="L535" s="111">
        <v>0</v>
      </c>
      <c r="M535" s="111">
        <v>1.2448711246839999E-7</v>
      </c>
      <c r="N535" s="112">
        <f t="shared" si="17"/>
        <v>-0.96338328389984251</v>
      </c>
    </row>
    <row r="536" spans="1:14" x14ac:dyDescent="0.25">
      <c r="A536" s="111" t="s">
        <v>608</v>
      </c>
      <c r="B536" s="111">
        <f>INDEX(kommuner!C:C,MATCH(_xlfn.NUMBERVALUE(A536),kommuner!B:B,0))</f>
        <v>3017</v>
      </c>
      <c r="C536" s="111" t="s">
        <v>121</v>
      </c>
      <c r="D536" s="111" t="s">
        <v>121</v>
      </c>
      <c r="E536" s="111" t="s">
        <v>123</v>
      </c>
      <c r="F536" s="111" t="s">
        <v>139</v>
      </c>
      <c r="G536" s="111" t="s">
        <v>139</v>
      </c>
      <c r="H536" s="111" t="s">
        <v>139</v>
      </c>
      <c r="I536" s="111" t="s">
        <v>139</v>
      </c>
      <c r="J536" t="str">
        <f t="shared" si="16"/>
        <v>3017BeiteOrganisk jord</v>
      </c>
      <c r="K536" s="111">
        <v>12.077525935985037</v>
      </c>
      <c r="L536" s="111">
        <v>1.6412500000000001</v>
      </c>
      <c r="M536" s="111">
        <v>0</v>
      </c>
      <c r="N536" s="112">
        <f t="shared" si="17"/>
        <v>13.718775935985036</v>
      </c>
    </row>
    <row r="537" spans="1:14" x14ac:dyDescent="0.25">
      <c r="A537" s="111" t="s">
        <v>608</v>
      </c>
      <c r="B537" s="111">
        <f>INDEX(kommuner!C:C,MATCH(_xlfn.NUMBERVALUE(A537),kommuner!B:B,0))</f>
        <v>3017</v>
      </c>
      <c r="C537" s="111" t="s">
        <v>84</v>
      </c>
      <c r="D537" s="111" t="s">
        <v>84</v>
      </c>
      <c r="E537" s="111" t="s">
        <v>126</v>
      </c>
      <c r="F537" s="111" t="s">
        <v>139</v>
      </c>
      <c r="G537" s="111" t="s">
        <v>139</v>
      </c>
      <c r="H537" s="111" t="s">
        <v>139</v>
      </c>
      <c r="I537" s="111" t="s">
        <v>139</v>
      </c>
      <c r="J537" t="str">
        <f t="shared" si="16"/>
        <v>3017Dyrket markMineraljord</v>
      </c>
      <c r="K537" s="111">
        <v>-0.27932722351993444</v>
      </c>
      <c r="L537" s="111">
        <v>0</v>
      </c>
      <c r="M537" s="111">
        <v>0</v>
      </c>
      <c r="N537" s="112">
        <f t="shared" si="17"/>
        <v>-0.27932722351993444</v>
      </c>
    </row>
    <row r="538" spans="1:14" x14ac:dyDescent="0.25">
      <c r="A538" s="111" t="s">
        <v>608</v>
      </c>
      <c r="B538" s="111">
        <f>INDEX(kommuner!C:C,MATCH(_xlfn.NUMBERVALUE(A538),kommuner!B:B,0))</f>
        <v>3017</v>
      </c>
      <c r="C538" s="111" t="s">
        <v>84</v>
      </c>
      <c r="D538" s="111" t="s">
        <v>84</v>
      </c>
      <c r="E538" s="111" t="s">
        <v>123</v>
      </c>
      <c r="F538" s="111" t="s">
        <v>139</v>
      </c>
      <c r="G538" s="111" t="s">
        <v>139</v>
      </c>
      <c r="H538" s="111" t="s">
        <v>139</v>
      </c>
      <c r="I538" s="111" t="s">
        <v>139</v>
      </c>
      <c r="J538" t="str">
        <f t="shared" si="16"/>
        <v>3017Dyrket markOrganisk jord</v>
      </c>
      <c r="K538" s="111">
        <v>28.726149366675592</v>
      </c>
      <c r="L538" s="111">
        <v>1.45625</v>
      </c>
      <c r="M538" s="111">
        <v>0</v>
      </c>
      <c r="N538" s="112">
        <f t="shared" si="17"/>
        <v>30.182399366675593</v>
      </c>
    </row>
    <row r="539" spans="1:14" x14ac:dyDescent="0.25">
      <c r="A539" s="111" t="s">
        <v>608</v>
      </c>
      <c r="B539" s="111">
        <f>INDEX(kommuner!C:C,MATCH(_xlfn.NUMBERVALUE(A539),kommuner!B:B,0))</f>
        <v>3017</v>
      </c>
      <c r="C539" s="111" t="s">
        <v>127</v>
      </c>
      <c r="D539" s="111" t="s">
        <v>127</v>
      </c>
      <c r="E539" s="111" t="s">
        <v>126</v>
      </c>
      <c r="F539" s="111" t="s">
        <v>172</v>
      </c>
      <c r="G539" s="111" t="s">
        <v>180</v>
      </c>
      <c r="H539" s="111" t="s">
        <v>172</v>
      </c>
      <c r="I539" s="111" t="s">
        <v>180</v>
      </c>
      <c r="J539" t="str">
        <f t="shared" si="16"/>
        <v>3017SkogMineraljordBarskogHøy</v>
      </c>
      <c r="K539" s="111">
        <v>-4.6162156760364166</v>
      </c>
      <c r="L539" s="111">
        <v>0.85306406685236758</v>
      </c>
      <c r="M539" s="111">
        <v>6.4056614999681585E-2</v>
      </c>
      <c r="N539" s="112">
        <f t="shared" si="17"/>
        <v>-3.6990949941843674</v>
      </c>
    </row>
    <row r="540" spans="1:14" x14ac:dyDescent="0.25">
      <c r="A540" s="111" t="s">
        <v>608</v>
      </c>
      <c r="B540" s="111">
        <f>INDEX(kommuner!C:C,MATCH(_xlfn.NUMBERVALUE(A540),kommuner!B:B,0))</f>
        <v>3017</v>
      </c>
      <c r="C540" s="111" t="s">
        <v>127</v>
      </c>
      <c r="D540" s="111" t="s">
        <v>127</v>
      </c>
      <c r="E540" s="111" t="s">
        <v>126</v>
      </c>
      <c r="F540" s="111" t="s">
        <v>172</v>
      </c>
      <c r="G540" s="111" t="s">
        <v>167</v>
      </c>
      <c r="H540" s="111" t="s">
        <v>172</v>
      </c>
      <c r="I540" s="111" t="s">
        <v>167</v>
      </c>
      <c r="J540" t="str">
        <f t="shared" si="16"/>
        <v>3017SkogMineraljordBarskogImpediment</v>
      </c>
      <c r="K540" s="111">
        <v>-1.3727794028153204</v>
      </c>
      <c r="L540" s="111">
        <v>0.85306406685236758</v>
      </c>
      <c r="M540" s="111">
        <v>6.3979989500968365E-2</v>
      </c>
      <c r="N540" s="112">
        <f t="shared" si="17"/>
        <v>-0.45573534646198444</v>
      </c>
    </row>
    <row r="541" spans="1:14" x14ac:dyDescent="0.25">
      <c r="A541" s="111" t="s">
        <v>608</v>
      </c>
      <c r="B541" s="111">
        <f>INDEX(kommuner!C:C,MATCH(_xlfn.NUMBERVALUE(A541),kommuner!B:B,0))</f>
        <v>3017</v>
      </c>
      <c r="C541" s="111" t="s">
        <v>127</v>
      </c>
      <c r="D541" s="111" t="s">
        <v>127</v>
      </c>
      <c r="E541" s="111" t="s">
        <v>126</v>
      </c>
      <c r="F541" s="111" t="s">
        <v>172</v>
      </c>
      <c r="G541" s="111" t="s">
        <v>190</v>
      </c>
      <c r="H541" s="111" t="s">
        <v>172</v>
      </c>
      <c r="I541" s="111" t="s">
        <v>190</v>
      </c>
      <c r="J541" t="str">
        <f t="shared" si="16"/>
        <v>3017SkogMineraljordBarskogLav</v>
      </c>
      <c r="K541" s="111">
        <v>-4.2147477563561999</v>
      </c>
      <c r="L541" s="111">
        <v>0.85306406685236758</v>
      </c>
      <c r="M541" s="111">
        <v>6.3979989500968365E-2</v>
      </c>
      <c r="N541" s="112">
        <f t="shared" si="17"/>
        <v>-3.2977037000028639</v>
      </c>
    </row>
    <row r="542" spans="1:14" x14ac:dyDescent="0.25">
      <c r="A542" s="111" t="s">
        <v>608</v>
      </c>
      <c r="B542" s="111">
        <f>INDEX(kommuner!C:C,MATCH(_xlfn.NUMBERVALUE(A542),kommuner!B:B,0))</f>
        <v>3017</v>
      </c>
      <c r="C542" s="111" t="s">
        <v>127</v>
      </c>
      <c r="D542" s="111" t="s">
        <v>127</v>
      </c>
      <c r="E542" s="111" t="s">
        <v>126</v>
      </c>
      <c r="F542" s="111" t="s">
        <v>172</v>
      </c>
      <c r="G542" s="111" t="s">
        <v>173</v>
      </c>
      <c r="H542" s="111" t="s">
        <v>172</v>
      </c>
      <c r="I542" s="111" t="s">
        <v>173</v>
      </c>
      <c r="J542" t="str">
        <f t="shared" si="16"/>
        <v>3017SkogMineraljordBarskogMiddels</v>
      </c>
      <c r="K542" s="111">
        <v>-4.0260508329268543</v>
      </c>
      <c r="L542" s="111">
        <v>0.85306406685236758</v>
      </c>
      <c r="M542" s="111">
        <v>6.4056614999681585E-2</v>
      </c>
      <c r="N542" s="112">
        <f t="shared" si="17"/>
        <v>-3.1089301510748051</v>
      </c>
    </row>
    <row r="543" spans="1:14" x14ac:dyDescent="0.25">
      <c r="A543" s="111" t="s">
        <v>608</v>
      </c>
      <c r="B543" s="111">
        <f>INDEX(kommuner!C:C,MATCH(_xlfn.NUMBERVALUE(A543),kommuner!B:B,0))</f>
        <v>3017</v>
      </c>
      <c r="C543" s="111" t="s">
        <v>127</v>
      </c>
      <c r="D543" s="111" t="s">
        <v>127</v>
      </c>
      <c r="E543" s="111" t="s">
        <v>126</v>
      </c>
      <c r="F543" s="111" t="s">
        <v>172</v>
      </c>
      <c r="G543" s="111" t="s">
        <v>186</v>
      </c>
      <c r="H543" s="111" t="s">
        <v>172</v>
      </c>
      <c r="I543" s="111" t="s">
        <v>186</v>
      </c>
      <c r="J543" t="str">
        <f t="shared" si="16"/>
        <v>3017SkogMineraljordBarskogSærs høy</v>
      </c>
      <c r="K543" s="111">
        <v>0.12072674540874306</v>
      </c>
      <c r="L543" s="111">
        <v>0.85306406685236758</v>
      </c>
      <c r="M543" s="111">
        <v>6.4056614999681585E-2</v>
      </c>
      <c r="N543" s="112">
        <f t="shared" si="17"/>
        <v>1.0378474272607923</v>
      </c>
    </row>
    <row r="544" spans="1:14" x14ac:dyDescent="0.25">
      <c r="A544" s="111" t="s">
        <v>608</v>
      </c>
      <c r="B544" s="111">
        <f>INDEX(kommuner!C:C,MATCH(_xlfn.NUMBERVALUE(A544),kommuner!B:B,0))</f>
        <v>3017</v>
      </c>
      <c r="C544" s="111" t="s">
        <v>127</v>
      </c>
      <c r="D544" s="111" t="s">
        <v>127</v>
      </c>
      <c r="E544" s="111" t="s">
        <v>126</v>
      </c>
      <c r="F544" s="111" t="s">
        <v>179</v>
      </c>
      <c r="G544" s="111" t="s">
        <v>180</v>
      </c>
      <c r="H544" s="111" t="s">
        <v>179</v>
      </c>
      <c r="I544" s="111" t="s">
        <v>180</v>
      </c>
      <c r="J544" t="str">
        <f t="shared" si="16"/>
        <v>3017SkogMineraljordBlandingsskogHøy</v>
      </c>
      <c r="K544" s="111">
        <v>-7.1939050909469406</v>
      </c>
      <c r="L544" s="111">
        <v>0.85306406685236758</v>
      </c>
      <c r="M544" s="111">
        <v>6.3979989500968365E-2</v>
      </c>
      <c r="N544" s="112">
        <f t="shared" si="17"/>
        <v>-6.2768610345936047</v>
      </c>
    </row>
    <row r="545" spans="1:14" x14ac:dyDescent="0.25">
      <c r="A545" s="111" t="s">
        <v>608</v>
      </c>
      <c r="B545" s="111">
        <f>INDEX(kommuner!C:C,MATCH(_xlfn.NUMBERVALUE(A545),kommuner!B:B,0))</f>
        <v>3017</v>
      </c>
      <c r="C545" s="111" t="s">
        <v>127</v>
      </c>
      <c r="D545" s="111" t="s">
        <v>127</v>
      </c>
      <c r="E545" s="111" t="s">
        <v>126</v>
      </c>
      <c r="F545" s="111" t="s">
        <v>179</v>
      </c>
      <c r="G545" s="111" t="s">
        <v>167</v>
      </c>
      <c r="H545" s="111" t="s">
        <v>179</v>
      </c>
      <c r="I545" s="111" t="s">
        <v>167</v>
      </c>
      <c r="J545" t="str">
        <f t="shared" si="16"/>
        <v>3017SkogMineraljordBlandingsskogImpediment</v>
      </c>
      <c r="K545" s="111">
        <v>-1.6598037998579707</v>
      </c>
      <c r="L545" s="111">
        <v>0.85306406685236758</v>
      </c>
      <c r="M545" s="111">
        <v>6.3979989500968365E-2</v>
      </c>
      <c r="N545" s="112">
        <f t="shared" si="17"/>
        <v>-0.7427597435046347</v>
      </c>
    </row>
    <row r="546" spans="1:14" x14ac:dyDescent="0.25">
      <c r="A546" s="111" t="s">
        <v>608</v>
      </c>
      <c r="B546" s="111">
        <f>INDEX(kommuner!C:C,MATCH(_xlfn.NUMBERVALUE(A546),kommuner!B:B,0))</f>
        <v>3017</v>
      </c>
      <c r="C546" s="111" t="s">
        <v>127</v>
      </c>
      <c r="D546" s="111" t="s">
        <v>127</v>
      </c>
      <c r="E546" s="111" t="s">
        <v>126</v>
      </c>
      <c r="F546" s="111" t="s">
        <v>179</v>
      </c>
      <c r="G546" s="111" t="s">
        <v>190</v>
      </c>
      <c r="H546" s="111" t="s">
        <v>179</v>
      </c>
      <c r="I546" s="111" t="s">
        <v>190</v>
      </c>
      <c r="J546" t="str">
        <f t="shared" si="16"/>
        <v>3017SkogMineraljordBlandingsskogLav</v>
      </c>
      <c r="K546" s="111">
        <v>-2.5588434197694254</v>
      </c>
      <c r="L546" s="111">
        <v>0.85306406685236758</v>
      </c>
      <c r="M546" s="111">
        <v>6.3979989500968365E-2</v>
      </c>
      <c r="N546" s="112">
        <f t="shared" si="17"/>
        <v>-1.6417993634160897</v>
      </c>
    </row>
    <row r="547" spans="1:14" x14ac:dyDescent="0.25">
      <c r="A547" s="111" t="s">
        <v>608</v>
      </c>
      <c r="B547" s="111">
        <f>INDEX(kommuner!C:C,MATCH(_xlfn.NUMBERVALUE(A547),kommuner!B:B,0))</f>
        <v>3017</v>
      </c>
      <c r="C547" s="111" t="s">
        <v>127</v>
      </c>
      <c r="D547" s="111" t="s">
        <v>127</v>
      </c>
      <c r="E547" s="111" t="s">
        <v>126</v>
      </c>
      <c r="F547" s="111" t="s">
        <v>179</v>
      </c>
      <c r="G547" s="111" t="s">
        <v>173</v>
      </c>
      <c r="H547" s="111" t="s">
        <v>179</v>
      </c>
      <c r="I547" s="111" t="s">
        <v>173</v>
      </c>
      <c r="J547" t="str">
        <f t="shared" si="16"/>
        <v>3017SkogMineraljordBlandingsskogMiddels</v>
      </c>
      <c r="K547" s="111">
        <v>-3.8687729546762566</v>
      </c>
      <c r="L547" s="111">
        <v>0.85306406685236758</v>
      </c>
      <c r="M547" s="111">
        <v>6.3979989500968365E-2</v>
      </c>
      <c r="N547" s="112">
        <f t="shared" si="17"/>
        <v>-2.9517288983229206</v>
      </c>
    </row>
    <row r="548" spans="1:14" x14ac:dyDescent="0.25">
      <c r="A548" s="111" t="s">
        <v>608</v>
      </c>
      <c r="B548" s="111">
        <f>INDEX(kommuner!C:C,MATCH(_xlfn.NUMBERVALUE(A548),kommuner!B:B,0))</f>
        <v>3017</v>
      </c>
      <c r="C548" s="111" t="s">
        <v>127</v>
      </c>
      <c r="D548" s="111" t="s">
        <v>127</v>
      </c>
      <c r="E548" s="111" t="s">
        <v>126</v>
      </c>
      <c r="F548" s="111" t="s">
        <v>179</v>
      </c>
      <c r="G548" s="111" t="s">
        <v>186</v>
      </c>
      <c r="H548" s="111" t="s">
        <v>179</v>
      </c>
      <c r="I548" s="111" t="s">
        <v>186</v>
      </c>
      <c r="J548" t="str">
        <f t="shared" si="16"/>
        <v>3017SkogMineraljordBlandingsskogSærs høy</v>
      </c>
      <c r="K548" s="111">
        <v>-2.9395925245326562</v>
      </c>
      <c r="L548" s="111">
        <v>0.85306406685236758</v>
      </c>
      <c r="M548" s="111">
        <v>6.3979989500968365E-2</v>
      </c>
      <c r="N548" s="112">
        <f t="shared" si="17"/>
        <v>-2.0225484681793202</v>
      </c>
    </row>
    <row r="549" spans="1:14" x14ac:dyDescent="0.25">
      <c r="A549" s="111" t="s">
        <v>608</v>
      </c>
      <c r="B549" s="111">
        <f>INDEX(kommuner!C:C,MATCH(_xlfn.NUMBERVALUE(A549),kommuner!B:B,0))</f>
        <v>3017</v>
      </c>
      <c r="C549" s="111" t="s">
        <v>127</v>
      </c>
      <c r="D549" s="111" t="s">
        <v>127</v>
      </c>
      <c r="E549" s="111" t="s">
        <v>126</v>
      </c>
      <c r="F549" s="111" t="s">
        <v>185</v>
      </c>
      <c r="G549" s="111" t="s">
        <v>180</v>
      </c>
      <c r="H549" s="111" t="s">
        <v>185</v>
      </c>
      <c r="I549" s="111" t="s">
        <v>180</v>
      </c>
      <c r="J549" t="str">
        <f t="shared" si="16"/>
        <v>3017SkogMineraljordLauvskogHøy</v>
      </c>
      <c r="K549" s="111">
        <v>-3.3269846154961789</v>
      </c>
      <c r="L549" s="111">
        <v>0.85306406685236758</v>
      </c>
      <c r="M549" s="111">
        <v>6.3979989500968365E-2</v>
      </c>
      <c r="N549" s="112">
        <f t="shared" si="17"/>
        <v>-2.4099405591428429</v>
      </c>
    </row>
    <row r="550" spans="1:14" x14ac:dyDescent="0.25">
      <c r="A550" s="111" t="s">
        <v>608</v>
      </c>
      <c r="B550" s="111">
        <f>INDEX(kommuner!C:C,MATCH(_xlfn.NUMBERVALUE(A550),kommuner!B:B,0))</f>
        <v>3017</v>
      </c>
      <c r="C550" s="111" t="s">
        <v>127</v>
      </c>
      <c r="D550" s="111" t="s">
        <v>127</v>
      </c>
      <c r="E550" s="111" t="s">
        <v>126</v>
      </c>
      <c r="F550" s="111" t="s">
        <v>185</v>
      </c>
      <c r="G550" s="111" t="s">
        <v>167</v>
      </c>
      <c r="H550" s="111" t="s">
        <v>185</v>
      </c>
      <c r="I550" s="111" t="s">
        <v>167</v>
      </c>
      <c r="J550" t="str">
        <f t="shared" si="16"/>
        <v>3017SkogMineraljordLauvskogImpediment</v>
      </c>
      <c r="K550" s="111">
        <v>-0.65286816124680003</v>
      </c>
      <c r="L550" s="111">
        <v>0.85306406685236758</v>
      </c>
      <c r="M550" s="111">
        <v>6.3979989500968365E-2</v>
      </c>
      <c r="N550" s="112">
        <f t="shared" si="17"/>
        <v>0.26417589510653594</v>
      </c>
    </row>
    <row r="551" spans="1:14" x14ac:dyDescent="0.25">
      <c r="A551" s="111" t="s">
        <v>608</v>
      </c>
      <c r="B551" s="111">
        <f>INDEX(kommuner!C:C,MATCH(_xlfn.NUMBERVALUE(A551),kommuner!B:B,0))</f>
        <v>3017</v>
      </c>
      <c r="C551" s="111" t="s">
        <v>127</v>
      </c>
      <c r="D551" s="111" t="s">
        <v>127</v>
      </c>
      <c r="E551" s="111" t="s">
        <v>126</v>
      </c>
      <c r="F551" s="111" t="s">
        <v>185</v>
      </c>
      <c r="G551" s="111" t="s">
        <v>190</v>
      </c>
      <c r="H551" s="111" t="s">
        <v>185</v>
      </c>
      <c r="I551" s="111" t="s">
        <v>190</v>
      </c>
      <c r="J551" t="str">
        <f t="shared" si="16"/>
        <v>3017SkogMineraljordLauvskogLav</v>
      </c>
      <c r="K551" s="111">
        <v>-8.9748170935426599E-2</v>
      </c>
      <c r="L551" s="111">
        <v>0.85306406685236758</v>
      </c>
      <c r="M551" s="111">
        <v>6.3979989500968365E-2</v>
      </c>
      <c r="N551" s="112">
        <f t="shared" si="17"/>
        <v>0.82729588541790933</v>
      </c>
    </row>
    <row r="552" spans="1:14" x14ac:dyDescent="0.25">
      <c r="A552" s="111" t="s">
        <v>608</v>
      </c>
      <c r="B552" s="111">
        <f>INDEX(kommuner!C:C,MATCH(_xlfn.NUMBERVALUE(A552),kommuner!B:B,0))</f>
        <v>3017</v>
      </c>
      <c r="C552" s="111" t="s">
        <v>127</v>
      </c>
      <c r="D552" s="111" t="s">
        <v>127</v>
      </c>
      <c r="E552" s="111" t="s">
        <v>126</v>
      </c>
      <c r="F552" s="111" t="s">
        <v>185</v>
      </c>
      <c r="G552" s="111" t="s">
        <v>173</v>
      </c>
      <c r="H552" s="111" t="s">
        <v>185</v>
      </c>
      <c r="I552" s="111" t="s">
        <v>173</v>
      </c>
      <c r="J552" t="str">
        <f t="shared" si="16"/>
        <v>3017SkogMineraljordLauvskogMiddels</v>
      </c>
      <c r="K552" s="111">
        <v>-1.7789409505847176</v>
      </c>
      <c r="L552" s="111">
        <v>0.85306406685236758</v>
      </c>
      <c r="M552" s="111">
        <v>6.3979989500968365E-2</v>
      </c>
      <c r="N552" s="112">
        <f t="shared" si="17"/>
        <v>-0.86189689423138161</v>
      </c>
    </row>
    <row r="553" spans="1:14" x14ac:dyDescent="0.25">
      <c r="A553" s="111" t="s">
        <v>608</v>
      </c>
      <c r="B553" s="111">
        <f>INDEX(kommuner!C:C,MATCH(_xlfn.NUMBERVALUE(A553),kommuner!B:B,0))</f>
        <v>3017</v>
      </c>
      <c r="C553" s="111" t="s">
        <v>127</v>
      </c>
      <c r="D553" s="111" t="s">
        <v>127</v>
      </c>
      <c r="E553" s="111" t="s">
        <v>126</v>
      </c>
      <c r="F553" s="111" t="s">
        <v>185</v>
      </c>
      <c r="G553" s="111" t="s">
        <v>186</v>
      </c>
      <c r="H553" s="111" t="s">
        <v>185</v>
      </c>
      <c r="I553" s="111" t="s">
        <v>186</v>
      </c>
      <c r="J553" t="str">
        <f t="shared" si="16"/>
        <v>3017SkogMineraljordLauvskogSærs høy</v>
      </c>
      <c r="K553" s="111">
        <v>-3.6560473259425113</v>
      </c>
      <c r="L553" s="111">
        <v>0.85306406685236758</v>
      </c>
      <c r="M553" s="111">
        <v>6.3979989500968365E-2</v>
      </c>
      <c r="N553" s="112">
        <f t="shared" si="17"/>
        <v>-2.7390032695891753</v>
      </c>
    </row>
    <row r="554" spans="1:14" x14ac:dyDescent="0.25">
      <c r="A554" s="111" t="s">
        <v>608</v>
      </c>
      <c r="B554" s="111">
        <f>INDEX(kommuner!C:C,MATCH(_xlfn.NUMBERVALUE(A554),kommuner!B:B,0))</f>
        <v>3017</v>
      </c>
      <c r="C554" s="111" t="s">
        <v>127</v>
      </c>
      <c r="D554" s="111" t="s">
        <v>127</v>
      </c>
      <c r="E554" s="111" t="s">
        <v>123</v>
      </c>
      <c r="F554" s="111" t="s">
        <v>172</v>
      </c>
      <c r="G554" s="111" t="s">
        <v>180</v>
      </c>
      <c r="H554" s="111" t="s">
        <v>172</v>
      </c>
      <c r="I554" s="111" t="s">
        <v>180</v>
      </c>
      <c r="J554" t="str">
        <f t="shared" si="16"/>
        <v>3017SkogOrganisk jordBarskogHøy</v>
      </c>
      <c r="K554" s="111">
        <v>-2.5184559031994138</v>
      </c>
      <c r="L554" s="111">
        <v>0.92784825435236762</v>
      </c>
      <c r="M554" s="111">
        <v>0.46518126042825314</v>
      </c>
      <c r="N554" s="112">
        <f t="shared" si="17"/>
        <v>-1.1254263884187932</v>
      </c>
    </row>
    <row r="555" spans="1:14" x14ac:dyDescent="0.25">
      <c r="A555" s="111" t="s">
        <v>608</v>
      </c>
      <c r="B555" s="111">
        <f>INDEX(kommuner!C:C,MATCH(_xlfn.NUMBERVALUE(A555),kommuner!B:B,0))</f>
        <v>3017</v>
      </c>
      <c r="C555" s="111" t="s">
        <v>127</v>
      </c>
      <c r="D555" s="111" t="s">
        <v>127</v>
      </c>
      <c r="E555" s="111" t="s">
        <v>123</v>
      </c>
      <c r="F555" s="111" t="s">
        <v>172</v>
      </c>
      <c r="G555" s="111" t="s">
        <v>167</v>
      </c>
      <c r="H555" s="111" t="s">
        <v>172</v>
      </c>
      <c r="I555" s="111" t="s">
        <v>167</v>
      </c>
      <c r="J555" t="str">
        <f t="shared" si="16"/>
        <v>3017SkogOrganisk jordBarskogImpediment</v>
      </c>
      <c r="K555" s="111">
        <v>-0.13011741963904588</v>
      </c>
      <c r="L555" s="111">
        <v>0.92784825435236762</v>
      </c>
      <c r="M555" s="111">
        <v>0.46510463492953991</v>
      </c>
      <c r="N555" s="112">
        <f t="shared" si="17"/>
        <v>1.2628354696428616</v>
      </c>
    </row>
    <row r="556" spans="1:14" x14ac:dyDescent="0.25">
      <c r="A556" s="111" t="s">
        <v>608</v>
      </c>
      <c r="B556" s="111">
        <f>INDEX(kommuner!C:C,MATCH(_xlfn.NUMBERVALUE(A556),kommuner!B:B,0))</f>
        <v>3017</v>
      </c>
      <c r="C556" s="111" t="s">
        <v>127</v>
      </c>
      <c r="D556" s="111" t="s">
        <v>127</v>
      </c>
      <c r="E556" s="111" t="s">
        <v>123</v>
      </c>
      <c r="F556" s="111" t="s">
        <v>172</v>
      </c>
      <c r="G556" s="111" t="s">
        <v>190</v>
      </c>
      <c r="H556" s="111" t="s">
        <v>172</v>
      </c>
      <c r="I556" s="111" t="s">
        <v>190</v>
      </c>
      <c r="J556" t="str">
        <f t="shared" si="16"/>
        <v>3017SkogOrganisk jordBarskogLav</v>
      </c>
      <c r="K556" s="111">
        <v>-0.50666953101693391</v>
      </c>
      <c r="L556" s="111">
        <v>0.92784825435236762</v>
      </c>
      <c r="M556" s="111">
        <v>0.46510463492953991</v>
      </c>
      <c r="N556" s="112">
        <f t="shared" si="17"/>
        <v>0.88628335826497362</v>
      </c>
    </row>
    <row r="557" spans="1:14" x14ac:dyDescent="0.25">
      <c r="A557" s="111" t="s">
        <v>608</v>
      </c>
      <c r="B557" s="111">
        <f>INDEX(kommuner!C:C,MATCH(_xlfn.NUMBERVALUE(A557),kommuner!B:B,0))</f>
        <v>3017</v>
      </c>
      <c r="C557" s="111" t="s">
        <v>127</v>
      </c>
      <c r="D557" s="111" t="s">
        <v>127</v>
      </c>
      <c r="E557" s="111" t="s">
        <v>123</v>
      </c>
      <c r="F557" s="111" t="s">
        <v>172</v>
      </c>
      <c r="G557" s="111" t="s">
        <v>173</v>
      </c>
      <c r="H557" s="111" t="s">
        <v>172</v>
      </c>
      <c r="I557" s="111" t="s">
        <v>173</v>
      </c>
      <c r="J557" t="str">
        <f t="shared" si="16"/>
        <v>3017SkogOrganisk jordBarskogMiddels</v>
      </c>
      <c r="K557" s="111">
        <v>-1.5571490961494638</v>
      </c>
      <c r="L557" s="111">
        <v>0.92784825435236762</v>
      </c>
      <c r="M557" s="111">
        <v>0.46518126042825314</v>
      </c>
      <c r="N557" s="112">
        <f t="shared" si="17"/>
        <v>-0.16411958136884308</v>
      </c>
    </row>
    <row r="558" spans="1:14" x14ac:dyDescent="0.25">
      <c r="A558" s="111" t="s">
        <v>608</v>
      </c>
      <c r="B558" s="111">
        <f>INDEX(kommuner!C:C,MATCH(_xlfn.NUMBERVALUE(A558),kommuner!B:B,0))</f>
        <v>3017</v>
      </c>
      <c r="C558" s="111" t="s">
        <v>127</v>
      </c>
      <c r="D558" s="111" t="s">
        <v>127</v>
      </c>
      <c r="E558" s="111" t="s">
        <v>123</v>
      </c>
      <c r="F558" s="111" t="s">
        <v>172</v>
      </c>
      <c r="G558" s="111" t="s">
        <v>186</v>
      </c>
      <c r="H558" s="111" t="s">
        <v>172</v>
      </c>
      <c r="I558" s="111" t="s">
        <v>186</v>
      </c>
      <c r="J558" t="str">
        <f t="shared" si="16"/>
        <v>3017SkogOrganisk jordBarskogSærs høy</v>
      </c>
      <c r="K558" s="111">
        <v>2.5548655235722699</v>
      </c>
      <c r="L558" s="111">
        <v>0.92784825435236762</v>
      </c>
      <c r="M558" s="111">
        <v>0.46518126042825314</v>
      </c>
      <c r="N558" s="112">
        <f t="shared" si="17"/>
        <v>3.9478950383528906</v>
      </c>
    </row>
    <row r="559" spans="1:14" x14ac:dyDescent="0.25">
      <c r="A559" s="111" t="s">
        <v>608</v>
      </c>
      <c r="B559" s="111">
        <f>INDEX(kommuner!C:C,MATCH(_xlfn.NUMBERVALUE(A559),kommuner!B:B,0))</f>
        <v>3017</v>
      </c>
      <c r="C559" s="111" t="s">
        <v>127</v>
      </c>
      <c r="D559" s="111" t="s">
        <v>127</v>
      </c>
      <c r="E559" s="111" t="s">
        <v>123</v>
      </c>
      <c r="F559" s="111" t="s">
        <v>179</v>
      </c>
      <c r="G559" s="111" t="s">
        <v>180</v>
      </c>
      <c r="H559" s="111" t="s">
        <v>179</v>
      </c>
      <c r="I559" s="111" t="s">
        <v>180</v>
      </c>
      <c r="J559" t="str">
        <f t="shared" si="16"/>
        <v>3017SkogOrganisk jordBlandingsskogHøy</v>
      </c>
      <c r="K559" s="111">
        <v>-5.5554344456832343</v>
      </c>
      <c r="L559" s="111">
        <v>0.92784825435236762</v>
      </c>
      <c r="M559" s="111">
        <v>0.46510463492953991</v>
      </c>
      <c r="N559" s="112">
        <f t="shared" si="17"/>
        <v>-4.1624815564013264</v>
      </c>
    </row>
    <row r="560" spans="1:14" x14ac:dyDescent="0.25">
      <c r="A560" s="111" t="s">
        <v>608</v>
      </c>
      <c r="B560" s="111">
        <f>INDEX(kommuner!C:C,MATCH(_xlfn.NUMBERVALUE(A560),kommuner!B:B,0))</f>
        <v>3017</v>
      </c>
      <c r="C560" s="111" t="s">
        <v>127</v>
      </c>
      <c r="D560" s="111" t="s">
        <v>127</v>
      </c>
      <c r="E560" s="111" t="s">
        <v>123</v>
      </c>
      <c r="F560" s="111" t="s">
        <v>179</v>
      </c>
      <c r="G560" s="111" t="s">
        <v>167</v>
      </c>
      <c r="H560" s="111" t="s">
        <v>179</v>
      </c>
      <c r="I560" s="111" t="s">
        <v>167</v>
      </c>
      <c r="J560" t="str">
        <f t="shared" si="16"/>
        <v>3017SkogOrganisk jordBlandingsskogImpediment</v>
      </c>
      <c r="K560" s="111">
        <v>-0.28586344175800005</v>
      </c>
      <c r="L560" s="111">
        <v>0.92784825435236762</v>
      </c>
      <c r="M560" s="111">
        <v>0.46510463492953991</v>
      </c>
      <c r="N560" s="112">
        <f t="shared" si="17"/>
        <v>1.1070894475239075</v>
      </c>
    </row>
    <row r="561" spans="1:14" x14ac:dyDescent="0.25">
      <c r="A561" s="111" t="s">
        <v>608</v>
      </c>
      <c r="B561" s="111">
        <f>INDEX(kommuner!C:C,MATCH(_xlfn.NUMBERVALUE(A561),kommuner!B:B,0))</f>
        <v>3017</v>
      </c>
      <c r="C561" s="111" t="s">
        <v>127</v>
      </c>
      <c r="D561" s="111" t="s">
        <v>127</v>
      </c>
      <c r="E561" s="111" t="s">
        <v>123</v>
      </c>
      <c r="F561" s="111" t="s">
        <v>179</v>
      </c>
      <c r="G561" s="111" t="s">
        <v>190</v>
      </c>
      <c r="H561" s="111" t="s">
        <v>179</v>
      </c>
      <c r="I561" s="111" t="s">
        <v>190</v>
      </c>
      <c r="J561" t="str">
        <f t="shared" si="16"/>
        <v>3017SkogOrganisk jordBlandingsskogLav</v>
      </c>
      <c r="K561" s="111">
        <v>-1.2347339377887629</v>
      </c>
      <c r="L561" s="111">
        <v>0.92784825435236762</v>
      </c>
      <c r="M561" s="111">
        <v>0.46510463492953991</v>
      </c>
      <c r="N561" s="112">
        <f t="shared" si="17"/>
        <v>0.15821895149314458</v>
      </c>
    </row>
    <row r="562" spans="1:14" x14ac:dyDescent="0.25">
      <c r="A562" s="111" t="s">
        <v>608</v>
      </c>
      <c r="B562" s="111">
        <f>INDEX(kommuner!C:C,MATCH(_xlfn.NUMBERVALUE(A562),kommuner!B:B,0))</f>
        <v>3017</v>
      </c>
      <c r="C562" s="111" t="s">
        <v>127</v>
      </c>
      <c r="D562" s="111" t="s">
        <v>127</v>
      </c>
      <c r="E562" s="111" t="s">
        <v>123</v>
      </c>
      <c r="F562" s="111" t="s">
        <v>179</v>
      </c>
      <c r="G562" s="111" t="s">
        <v>173</v>
      </c>
      <c r="H562" s="111" t="s">
        <v>179</v>
      </c>
      <c r="I562" s="111" t="s">
        <v>173</v>
      </c>
      <c r="J562" t="str">
        <f t="shared" si="16"/>
        <v>3017SkogOrganisk jordBlandingsskogMiddels</v>
      </c>
      <c r="K562" s="111">
        <v>-2.4239591752717748</v>
      </c>
      <c r="L562" s="111">
        <v>0.92784825435236762</v>
      </c>
      <c r="M562" s="111">
        <v>0.46510463492953991</v>
      </c>
      <c r="N562" s="112">
        <f t="shared" si="17"/>
        <v>-1.0310062859898674</v>
      </c>
    </row>
    <row r="563" spans="1:14" x14ac:dyDescent="0.25">
      <c r="A563" s="111" t="s">
        <v>608</v>
      </c>
      <c r="B563" s="111">
        <f>INDEX(kommuner!C:C,MATCH(_xlfn.NUMBERVALUE(A563),kommuner!B:B,0))</f>
        <v>3017</v>
      </c>
      <c r="C563" s="111" t="s">
        <v>127</v>
      </c>
      <c r="D563" s="111" t="s">
        <v>127</v>
      </c>
      <c r="E563" s="111" t="s">
        <v>123</v>
      </c>
      <c r="F563" s="111" t="s">
        <v>179</v>
      </c>
      <c r="G563" s="111" t="s">
        <v>186</v>
      </c>
      <c r="H563" s="111" t="s">
        <v>179</v>
      </c>
      <c r="I563" s="111" t="s">
        <v>186</v>
      </c>
      <c r="J563" t="str">
        <f t="shared" si="16"/>
        <v>3017SkogOrganisk jordBlandingsskogSærs høy</v>
      </c>
      <c r="K563" s="111">
        <v>-1.5726115302258048</v>
      </c>
      <c r="L563" s="111">
        <v>0.92784825435236762</v>
      </c>
      <c r="M563" s="111">
        <v>0.46510463492953991</v>
      </c>
      <c r="N563" s="112">
        <f t="shared" si="17"/>
        <v>-0.17965864094389727</v>
      </c>
    </row>
    <row r="564" spans="1:14" x14ac:dyDescent="0.25">
      <c r="A564" s="111" t="s">
        <v>608</v>
      </c>
      <c r="B564" s="111">
        <f>INDEX(kommuner!C:C,MATCH(_xlfn.NUMBERVALUE(A564),kommuner!B:B,0))</f>
        <v>3017</v>
      </c>
      <c r="C564" s="111" t="s">
        <v>127</v>
      </c>
      <c r="D564" s="111" t="s">
        <v>127</v>
      </c>
      <c r="E564" s="111" t="s">
        <v>123</v>
      </c>
      <c r="F564" s="111" t="s">
        <v>185</v>
      </c>
      <c r="G564" s="111" t="s">
        <v>180</v>
      </c>
      <c r="H564" s="111" t="s">
        <v>185</v>
      </c>
      <c r="I564" s="111" t="s">
        <v>180</v>
      </c>
      <c r="J564" t="str">
        <f t="shared" si="16"/>
        <v>3017SkogOrganisk jordLauvskogHøy</v>
      </c>
      <c r="K564" s="111">
        <v>-1.9913688882377358</v>
      </c>
      <c r="L564" s="111">
        <v>0.92784825435236762</v>
      </c>
      <c r="M564" s="111">
        <v>0.46510463492953991</v>
      </c>
      <c r="N564" s="112">
        <f t="shared" si="17"/>
        <v>-0.59841599895582831</v>
      </c>
    </row>
    <row r="565" spans="1:14" x14ac:dyDescent="0.25">
      <c r="A565" s="111" t="s">
        <v>608</v>
      </c>
      <c r="B565" s="111">
        <f>INDEX(kommuner!C:C,MATCH(_xlfn.NUMBERVALUE(A565),kommuner!B:B,0))</f>
        <v>3017</v>
      </c>
      <c r="C565" s="111" t="s">
        <v>127</v>
      </c>
      <c r="D565" s="111" t="s">
        <v>127</v>
      </c>
      <c r="E565" s="111" t="s">
        <v>123</v>
      </c>
      <c r="F565" s="111" t="s">
        <v>185</v>
      </c>
      <c r="G565" s="111" t="s">
        <v>167</v>
      </c>
      <c r="H565" s="111" t="s">
        <v>185</v>
      </c>
      <c r="I565" s="111" t="s">
        <v>167</v>
      </c>
      <c r="J565" t="str">
        <f t="shared" si="16"/>
        <v>3017SkogOrganisk jordLauvskogImpediment</v>
      </c>
      <c r="K565" s="111">
        <v>0.35000626494250675</v>
      </c>
      <c r="L565" s="111">
        <v>0.92784825435236762</v>
      </c>
      <c r="M565" s="111">
        <v>0.46510463492953991</v>
      </c>
      <c r="N565" s="112">
        <f t="shared" si="17"/>
        <v>1.7429591542244141</v>
      </c>
    </row>
    <row r="566" spans="1:14" x14ac:dyDescent="0.25">
      <c r="A566" s="111" t="s">
        <v>608</v>
      </c>
      <c r="B566" s="111">
        <f>INDEX(kommuner!C:C,MATCH(_xlfn.NUMBERVALUE(A566),kommuner!B:B,0))</f>
        <v>3017</v>
      </c>
      <c r="C566" s="111" t="s">
        <v>127</v>
      </c>
      <c r="D566" s="111" t="s">
        <v>127</v>
      </c>
      <c r="E566" s="111" t="s">
        <v>123</v>
      </c>
      <c r="F566" s="111" t="s">
        <v>185</v>
      </c>
      <c r="G566" s="111" t="s">
        <v>190</v>
      </c>
      <c r="H566" s="111" t="s">
        <v>185</v>
      </c>
      <c r="I566" s="111" t="s">
        <v>190</v>
      </c>
      <c r="J566" t="str">
        <f t="shared" si="16"/>
        <v>3017SkogOrganisk jordLauvskogLav</v>
      </c>
      <c r="K566" s="111">
        <v>1.1144075558526714</v>
      </c>
      <c r="L566" s="111">
        <v>0.92784825435236762</v>
      </c>
      <c r="M566" s="111">
        <v>0.46510463492953991</v>
      </c>
      <c r="N566" s="112">
        <f t="shared" si="17"/>
        <v>2.5073604451345788</v>
      </c>
    </row>
    <row r="567" spans="1:14" x14ac:dyDescent="0.25">
      <c r="A567" s="111" t="s">
        <v>608</v>
      </c>
      <c r="B567" s="111">
        <f>INDEX(kommuner!C:C,MATCH(_xlfn.NUMBERVALUE(A567),kommuner!B:B,0))</f>
        <v>3017</v>
      </c>
      <c r="C567" s="111" t="s">
        <v>127</v>
      </c>
      <c r="D567" s="111" t="s">
        <v>127</v>
      </c>
      <c r="E567" s="111" t="s">
        <v>123</v>
      </c>
      <c r="F567" s="111" t="s">
        <v>185</v>
      </c>
      <c r="G567" s="111" t="s">
        <v>173</v>
      </c>
      <c r="H567" s="111" t="s">
        <v>185</v>
      </c>
      <c r="I567" s="111" t="s">
        <v>173</v>
      </c>
      <c r="J567" t="str">
        <f t="shared" si="16"/>
        <v>3017SkogOrganisk jordLauvskogMiddels</v>
      </c>
      <c r="K567" s="111">
        <v>-0.62664468270982987</v>
      </c>
      <c r="L567" s="111">
        <v>0.92784825435236762</v>
      </c>
      <c r="M567" s="111">
        <v>0.46510463492953991</v>
      </c>
      <c r="N567" s="112">
        <f t="shared" si="17"/>
        <v>0.76630820657207765</v>
      </c>
    </row>
    <row r="568" spans="1:14" x14ac:dyDescent="0.25">
      <c r="A568" s="111" t="s">
        <v>608</v>
      </c>
      <c r="B568" s="111">
        <f>INDEX(kommuner!C:C,MATCH(_xlfn.NUMBERVALUE(A568),kommuner!B:B,0))</f>
        <v>3017</v>
      </c>
      <c r="C568" s="111" t="s">
        <v>127</v>
      </c>
      <c r="D568" s="111" t="s">
        <v>127</v>
      </c>
      <c r="E568" s="111" t="s">
        <v>123</v>
      </c>
      <c r="F568" s="111" t="s">
        <v>185</v>
      </c>
      <c r="G568" s="111" t="s">
        <v>186</v>
      </c>
      <c r="H568" s="111" t="s">
        <v>185</v>
      </c>
      <c r="I568" s="111" t="s">
        <v>186</v>
      </c>
      <c r="J568" t="str">
        <f t="shared" si="16"/>
        <v>3017SkogOrganisk jordLauvskogSærs høy</v>
      </c>
      <c r="K568" s="111">
        <v>-1.8997279926091779</v>
      </c>
      <c r="L568" s="111">
        <v>0.92784825435236762</v>
      </c>
      <c r="M568" s="111">
        <v>0.46510463492953991</v>
      </c>
      <c r="N568" s="112">
        <f t="shared" si="17"/>
        <v>-0.50677510332727038</v>
      </c>
    </row>
    <row r="569" spans="1:14" x14ac:dyDescent="0.25">
      <c r="A569" s="111" t="s">
        <v>608</v>
      </c>
      <c r="B569" s="111">
        <f>INDEX(kommuner!C:C,MATCH(_xlfn.NUMBERVALUE(A569),kommuner!B:B,0))</f>
        <v>3017</v>
      </c>
      <c r="C569" s="111" t="s">
        <v>83</v>
      </c>
      <c r="D569" s="111" t="s">
        <v>83</v>
      </c>
      <c r="E569" s="111" t="s">
        <v>126</v>
      </c>
      <c r="F569" s="111" t="s">
        <v>139</v>
      </c>
      <c r="G569" s="111" t="s">
        <v>139</v>
      </c>
      <c r="H569" s="111" t="s">
        <v>139</v>
      </c>
      <c r="I569" s="111" t="s">
        <v>139</v>
      </c>
      <c r="J569" t="str">
        <f t="shared" si="16"/>
        <v>3017Utbygd arealMineraljord</v>
      </c>
      <c r="K569" s="111">
        <v>1.3171254023576049</v>
      </c>
      <c r="L569" s="111">
        <v>0</v>
      </c>
      <c r="M569" s="111">
        <v>1.303047089454229E-2</v>
      </c>
      <c r="N569" s="112">
        <f t="shared" si="17"/>
        <v>1.3301558732521472</v>
      </c>
    </row>
    <row r="570" spans="1:14" x14ac:dyDescent="0.25">
      <c r="A570" s="111" t="s">
        <v>608</v>
      </c>
      <c r="B570" s="111">
        <f>INDEX(kommuner!C:C,MATCH(_xlfn.NUMBERVALUE(A570),kommuner!B:B,0))</f>
        <v>3017</v>
      </c>
      <c r="C570" s="111" t="s">
        <v>83</v>
      </c>
      <c r="D570" s="111" t="s">
        <v>83</v>
      </c>
      <c r="E570" s="111" t="s">
        <v>123</v>
      </c>
      <c r="F570" s="111" t="s">
        <v>139</v>
      </c>
      <c r="G570" s="111" t="s">
        <v>139</v>
      </c>
      <c r="H570" s="111" t="s">
        <v>139</v>
      </c>
      <c r="I570" s="111" t="s">
        <v>139</v>
      </c>
      <c r="J570" t="str">
        <f t="shared" si="16"/>
        <v>3017Utbygd arealOrganisk jord</v>
      </c>
      <c r="K570" s="111">
        <v>29.011421395201612</v>
      </c>
      <c r="L570" s="111">
        <v>0</v>
      </c>
      <c r="M570" s="111">
        <v>1.303047089454229E-2</v>
      </c>
      <c r="N570" s="112">
        <f t="shared" si="17"/>
        <v>29.024451866096154</v>
      </c>
    </row>
    <row r="571" spans="1:14" x14ac:dyDescent="0.25">
      <c r="A571" s="111" t="s">
        <v>608</v>
      </c>
      <c r="B571" s="111">
        <f>INDEX(kommuner!C:C,MATCH(_xlfn.NUMBERVALUE(A571),kommuner!B:B,0))</f>
        <v>3017</v>
      </c>
      <c r="C571" s="111" t="s">
        <v>181</v>
      </c>
      <c r="D571" s="111" t="s">
        <v>181</v>
      </c>
      <c r="E571" s="111" t="s">
        <v>123</v>
      </c>
      <c r="F571" s="111" t="s">
        <v>139</v>
      </c>
      <c r="G571" s="111" t="s">
        <v>139</v>
      </c>
      <c r="H571" s="111" t="s">
        <v>139</v>
      </c>
      <c r="I571" s="111" t="s">
        <v>139</v>
      </c>
      <c r="J571" t="str">
        <f t="shared" si="16"/>
        <v>3017Vann og myrOrganisk jord</v>
      </c>
      <c r="K571" s="111">
        <v>-0.20040009744654491</v>
      </c>
      <c r="L571" s="111">
        <v>0</v>
      </c>
      <c r="M571" s="111">
        <v>0</v>
      </c>
      <c r="N571" s="112">
        <f t="shared" si="17"/>
        <v>-0.20040009744654491</v>
      </c>
    </row>
    <row r="572" spans="1:14" x14ac:dyDescent="0.25">
      <c r="A572" s="111" t="s">
        <v>609</v>
      </c>
      <c r="B572" s="111">
        <f>INDEX(kommuner!C:C,MATCH(_xlfn.NUMBERVALUE(A572),kommuner!B:B,0))</f>
        <v>3002</v>
      </c>
      <c r="C572" s="111" t="s">
        <v>82</v>
      </c>
      <c r="D572" s="111" t="s">
        <v>82</v>
      </c>
      <c r="E572" s="111" t="s">
        <v>126</v>
      </c>
      <c r="F572" s="111" t="s">
        <v>139</v>
      </c>
      <c r="G572" s="111" t="s">
        <v>139</v>
      </c>
      <c r="H572" s="111" t="s">
        <v>139</v>
      </c>
      <c r="I572" s="111" t="s">
        <v>139</v>
      </c>
      <c r="J572" t="str">
        <f t="shared" si="16"/>
        <v>3002Annen utmarkMineraljord</v>
      </c>
      <c r="K572" s="111">
        <v>-7.4178314529761202E-2</v>
      </c>
      <c r="L572" s="111">
        <v>0</v>
      </c>
      <c r="M572" s="111">
        <v>0</v>
      </c>
      <c r="N572" s="112">
        <f t="shared" si="17"/>
        <v>-7.4178314529761202E-2</v>
      </c>
    </row>
    <row r="573" spans="1:14" x14ac:dyDescent="0.25">
      <c r="A573" s="111" t="s">
        <v>609</v>
      </c>
      <c r="B573" s="111">
        <f>INDEX(kommuner!C:C,MATCH(_xlfn.NUMBERVALUE(A573),kommuner!B:B,0))</f>
        <v>3002</v>
      </c>
      <c r="C573" s="111" t="s">
        <v>121</v>
      </c>
      <c r="D573" s="111" t="s">
        <v>121</v>
      </c>
      <c r="E573" s="111" t="s">
        <v>126</v>
      </c>
      <c r="F573" s="111" t="s">
        <v>139</v>
      </c>
      <c r="G573" s="111" t="s">
        <v>139</v>
      </c>
      <c r="H573" s="111" t="s">
        <v>139</v>
      </c>
      <c r="I573" s="111" t="s">
        <v>139</v>
      </c>
      <c r="J573" t="str">
        <f t="shared" si="16"/>
        <v>3002BeiteMineraljord</v>
      </c>
      <c r="K573" s="111">
        <v>-0.96338340838695502</v>
      </c>
      <c r="L573" s="111">
        <v>0</v>
      </c>
      <c r="M573" s="111">
        <v>1.2448711246839999E-7</v>
      </c>
      <c r="N573" s="112">
        <f t="shared" si="17"/>
        <v>-0.96338328389984251</v>
      </c>
    </row>
    <row r="574" spans="1:14" x14ac:dyDescent="0.25">
      <c r="A574" s="111" t="s">
        <v>609</v>
      </c>
      <c r="B574" s="111">
        <f>INDEX(kommuner!C:C,MATCH(_xlfn.NUMBERVALUE(A574),kommuner!B:B,0))</f>
        <v>3002</v>
      </c>
      <c r="C574" s="111" t="s">
        <v>121</v>
      </c>
      <c r="D574" s="111" t="s">
        <v>121</v>
      </c>
      <c r="E574" s="111" t="s">
        <v>123</v>
      </c>
      <c r="F574" s="111" t="s">
        <v>139</v>
      </c>
      <c r="G574" s="111" t="s">
        <v>139</v>
      </c>
      <c r="H574" s="111" t="s">
        <v>139</v>
      </c>
      <c r="I574" s="111" t="s">
        <v>139</v>
      </c>
      <c r="J574" t="str">
        <f t="shared" si="16"/>
        <v>3002BeiteOrganisk jord</v>
      </c>
      <c r="K574" s="111">
        <v>12.077525935985037</v>
      </c>
      <c r="L574" s="111">
        <v>1.6412500000000001</v>
      </c>
      <c r="M574" s="111">
        <v>0</v>
      </c>
      <c r="N574" s="112">
        <f t="shared" si="17"/>
        <v>13.718775935985036</v>
      </c>
    </row>
    <row r="575" spans="1:14" x14ac:dyDescent="0.25">
      <c r="A575" s="111" t="s">
        <v>609</v>
      </c>
      <c r="B575" s="111">
        <f>INDEX(kommuner!C:C,MATCH(_xlfn.NUMBERVALUE(A575),kommuner!B:B,0))</f>
        <v>3002</v>
      </c>
      <c r="C575" s="111" t="s">
        <v>84</v>
      </c>
      <c r="D575" s="111" t="s">
        <v>84</v>
      </c>
      <c r="E575" s="111" t="s">
        <v>126</v>
      </c>
      <c r="F575" s="111" t="s">
        <v>139</v>
      </c>
      <c r="G575" s="111" t="s">
        <v>139</v>
      </c>
      <c r="H575" s="111" t="s">
        <v>139</v>
      </c>
      <c r="I575" s="111" t="s">
        <v>139</v>
      </c>
      <c r="J575" t="str">
        <f t="shared" si="16"/>
        <v>3002Dyrket markMineraljord</v>
      </c>
      <c r="K575" s="111">
        <v>-0.27932722351993444</v>
      </c>
      <c r="L575" s="111">
        <v>0</v>
      </c>
      <c r="M575" s="111">
        <v>0</v>
      </c>
      <c r="N575" s="112">
        <f t="shared" si="17"/>
        <v>-0.27932722351993444</v>
      </c>
    </row>
    <row r="576" spans="1:14" x14ac:dyDescent="0.25">
      <c r="A576" s="111" t="s">
        <v>609</v>
      </c>
      <c r="B576" s="111">
        <f>INDEX(kommuner!C:C,MATCH(_xlfn.NUMBERVALUE(A576),kommuner!B:B,0))</f>
        <v>3002</v>
      </c>
      <c r="C576" s="111" t="s">
        <v>84</v>
      </c>
      <c r="D576" s="111" t="s">
        <v>84</v>
      </c>
      <c r="E576" s="111" t="s">
        <v>123</v>
      </c>
      <c r="F576" s="111" t="s">
        <v>139</v>
      </c>
      <c r="G576" s="111" t="s">
        <v>139</v>
      </c>
      <c r="H576" s="111" t="s">
        <v>139</v>
      </c>
      <c r="I576" s="111" t="s">
        <v>139</v>
      </c>
      <c r="J576" t="str">
        <f t="shared" si="16"/>
        <v>3002Dyrket markOrganisk jord</v>
      </c>
      <c r="K576" s="111">
        <v>28.726149366675592</v>
      </c>
      <c r="L576" s="111">
        <v>1.45625</v>
      </c>
      <c r="M576" s="111">
        <v>0</v>
      </c>
      <c r="N576" s="112">
        <f t="shared" si="17"/>
        <v>30.182399366675593</v>
      </c>
    </row>
    <row r="577" spans="1:14" x14ac:dyDescent="0.25">
      <c r="A577" s="111" t="s">
        <v>609</v>
      </c>
      <c r="B577" s="111">
        <f>INDEX(kommuner!C:C,MATCH(_xlfn.NUMBERVALUE(A577),kommuner!B:B,0))</f>
        <v>3002</v>
      </c>
      <c r="C577" s="111" t="s">
        <v>127</v>
      </c>
      <c r="D577" s="111" t="s">
        <v>127</v>
      </c>
      <c r="E577" s="111" t="s">
        <v>126</v>
      </c>
      <c r="F577" s="111" t="s">
        <v>172</v>
      </c>
      <c r="G577" s="111" t="s">
        <v>180</v>
      </c>
      <c r="H577" s="111" t="s">
        <v>172</v>
      </c>
      <c r="I577" s="111" t="s">
        <v>180</v>
      </c>
      <c r="J577" t="str">
        <f t="shared" si="16"/>
        <v>3002SkogMineraljordBarskogHøy</v>
      </c>
      <c r="K577" s="111">
        <v>-4.6162156760364166</v>
      </c>
      <c r="L577" s="111">
        <v>0.85306406685236758</v>
      </c>
      <c r="M577" s="111">
        <v>6.4056614999681585E-2</v>
      </c>
      <c r="N577" s="112">
        <f t="shared" si="17"/>
        <v>-3.6990949941843674</v>
      </c>
    </row>
    <row r="578" spans="1:14" x14ac:dyDescent="0.25">
      <c r="A578" s="111" t="s">
        <v>609</v>
      </c>
      <c r="B578" s="111">
        <f>INDEX(kommuner!C:C,MATCH(_xlfn.NUMBERVALUE(A578),kommuner!B:B,0))</f>
        <v>3002</v>
      </c>
      <c r="C578" s="111" t="s">
        <v>127</v>
      </c>
      <c r="D578" s="111" t="s">
        <v>127</v>
      </c>
      <c r="E578" s="111" t="s">
        <v>126</v>
      </c>
      <c r="F578" s="111" t="s">
        <v>172</v>
      </c>
      <c r="G578" s="111" t="s">
        <v>167</v>
      </c>
      <c r="H578" s="111" t="s">
        <v>172</v>
      </c>
      <c r="I578" s="111" t="s">
        <v>167</v>
      </c>
      <c r="J578" t="str">
        <f t="shared" si="16"/>
        <v>3002SkogMineraljordBarskogImpediment</v>
      </c>
      <c r="K578" s="111">
        <v>-1.3727794028153204</v>
      </c>
      <c r="L578" s="111">
        <v>0.85306406685236758</v>
      </c>
      <c r="M578" s="111">
        <v>6.3979989500968365E-2</v>
      </c>
      <c r="N578" s="112">
        <f t="shared" si="17"/>
        <v>-0.45573534646198444</v>
      </c>
    </row>
    <row r="579" spans="1:14" x14ac:dyDescent="0.25">
      <c r="A579" s="111" t="s">
        <v>609</v>
      </c>
      <c r="B579" s="111">
        <f>INDEX(kommuner!C:C,MATCH(_xlfn.NUMBERVALUE(A579),kommuner!B:B,0))</f>
        <v>3002</v>
      </c>
      <c r="C579" s="111" t="s">
        <v>127</v>
      </c>
      <c r="D579" s="111" t="s">
        <v>127</v>
      </c>
      <c r="E579" s="111" t="s">
        <v>126</v>
      </c>
      <c r="F579" s="111" t="s">
        <v>172</v>
      </c>
      <c r="G579" s="111" t="s">
        <v>190</v>
      </c>
      <c r="H579" s="111" t="s">
        <v>172</v>
      </c>
      <c r="I579" s="111" t="s">
        <v>190</v>
      </c>
      <c r="J579" t="str">
        <f t="shared" ref="J579:J642" si="18">B579&amp;C579&amp;E579&amp;IF(C579="Skog",F579&amp;G579,"")</f>
        <v>3002SkogMineraljordBarskogLav</v>
      </c>
      <c r="K579" s="111">
        <v>-4.2147477563561999</v>
      </c>
      <c r="L579" s="111">
        <v>0.85306406685236758</v>
      </c>
      <c r="M579" s="111">
        <v>6.3979989500968365E-2</v>
      </c>
      <c r="N579" s="112">
        <f t="shared" ref="N579:N642" si="19">SUM(K579:M579)</f>
        <v>-3.2977037000028639</v>
      </c>
    </row>
    <row r="580" spans="1:14" x14ac:dyDescent="0.25">
      <c r="A580" s="111" t="s">
        <v>609</v>
      </c>
      <c r="B580" s="111">
        <f>INDEX(kommuner!C:C,MATCH(_xlfn.NUMBERVALUE(A580),kommuner!B:B,0))</f>
        <v>3002</v>
      </c>
      <c r="C580" s="111" t="s">
        <v>127</v>
      </c>
      <c r="D580" s="111" t="s">
        <v>127</v>
      </c>
      <c r="E580" s="111" t="s">
        <v>126</v>
      </c>
      <c r="F580" s="111" t="s">
        <v>172</v>
      </c>
      <c r="G580" s="111" t="s">
        <v>173</v>
      </c>
      <c r="H580" s="111" t="s">
        <v>172</v>
      </c>
      <c r="I580" s="111" t="s">
        <v>173</v>
      </c>
      <c r="J580" t="str">
        <f t="shared" si="18"/>
        <v>3002SkogMineraljordBarskogMiddels</v>
      </c>
      <c r="K580" s="111">
        <v>-4.0260508329268543</v>
      </c>
      <c r="L580" s="111">
        <v>0.85306406685236758</v>
      </c>
      <c r="M580" s="111">
        <v>6.4056614999681585E-2</v>
      </c>
      <c r="N580" s="112">
        <f t="shared" si="19"/>
        <v>-3.1089301510748051</v>
      </c>
    </row>
    <row r="581" spans="1:14" x14ac:dyDescent="0.25">
      <c r="A581" s="111" t="s">
        <v>609</v>
      </c>
      <c r="B581" s="111">
        <f>INDEX(kommuner!C:C,MATCH(_xlfn.NUMBERVALUE(A581),kommuner!B:B,0))</f>
        <v>3002</v>
      </c>
      <c r="C581" s="111" t="s">
        <v>127</v>
      </c>
      <c r="D581" s="111" t="s">
        <v>127</v>
      </c>
      <c r="E581" s="111" t="s">
        <v>126</v>
      </c>
      <c r="F581" s="111" t="s">
        <v>172</v>
      </c>
      <c r="G581" s="111" t="s">
        <v>186</v>
      </c>
      <c r="H581" s="111" t="s">
        <v>172</v>
      </c>
      <c r="I581" s="111" t="s">
        <v>186</v>
      </c>
      <c r="J581" t="str">
        <f t="shared" si="18"/>
        <v>3002SkogMineraljordBarskogSærs høy</v>
      </c>
      <c r="K581" s="111">
        <v>0.12072674540874306</v>
      </c>
      <c r="L581" s="111">
        <v>0.85306406685236758</v>
      </c>
      <c r="M581" s="111">
        <v>6.4056614999681585E-2</v>
      </c>
      <c r="N581" s="112">
        <f t="shared" si="19"/>
        <v>1.0378474272607923</v>
      </c>
    </row>
    <row r="582" spans="1:14" x14ac:dyDescent="0.25">
      <c r="A582" s="111" t="s">
        <v>609</v>
      </c>
      <c r="B582" s="111">
        <f>INDEX(kommuner!C:C,MATCH(_xlfn.NUMBERVALUE(A582),kommuner!B:B,0))</f>
        <v>3002</v>
      </c>
      <c r="C582" s="111" t="s">
        <v>127</v>
      </c>
      <c r="D582" s="111" t="s">
        <v>127</v>
      </c>
      <c r="E582" s="111" t="s">
        <v>126</v>
      </c>
      <c r="F582" s="111" t="s">
        <v>179</v>
      </c>
      <c r="G582" s="111" t="s">
        <v>180</v>
      </c>
      <c r="H582" s="111" t="s">
        <v>179</v>
      </c>
      <c r="I582" s="111" t="s">
        <v>180</v>
      </c>
      <c r="J582" t="str">
        <f t="shared" si="18"/>
        <v>3002SkogMineraljordBlandingsskogHøy</v>
      </c>
      <c r="K582" s="111">
        <v>-7.1939050909469406</v>
      </c>
      <c r="L582" s="111">
        <v>0.85306406685236758</v>
      </c>
      <c r="M582" s="111">
        <v>6.3979989500968365E-2</v>
      </c>
      <c r="N582" s="112">
        <f t="shared" si="19"/>
        <v>-6.2768610345936047</v>
      </c>
    </row>
    <row r="583" spans="1:14" x14ac:dyDescent="0.25">
      <c r="A583" s="111" t="s">
        <v>609</v>
      </c>
      <c r="B583" s="111">
        <f>INDEX(kommuner!C:C,MATCH(_xlfn.NUMBERVALUE(A583),kommuner!B:B,0))</f>
        <v>3002</v>
      </c>
      <c r="C583" s="111" t="s">
        <v>127</v>
      </c>
      <c r="D583" s="111" t="s">
        <v>127</v>
      </c>
      <c r="E583" s="111" t="s">
        <v>126</v>
      </c>
      <c r="F583" s="111" t="s">
        <v>179</v>
      </c>
      <c r="G583" s="111" t="s">
        <v>167</v>
      </c>
      <c r="H583" s="111" t="s">
        <v>179</v>
      </c>
      <c r="I583" s="111" t="s">
        <v>167</v>
      </c>
      <c r="J583" t="str">
        <f t="shared" si="18"/>
        <v>3002SkogMineraljordBlandingsskogImpediment</v>
      </c>
      <c r="K583" s="111">
        <v>-1.6598037998579707</v>
      </c>
      <c r="L583" s="111">
        <v>0.85306406685236758</v>
      </c>
      <c r="M583" s="111">
        <v>6.3979989500968365E-2</v>
      </c>
      <c r="N583" s="112">
        <f t="shared" si="19"/>
        <v>-0.7427597435046347</v>
      </c>
    </row>
    <row r="584" spans="1:14" x14ac:dyDescent="0.25">
      <c r="A584" s="111" t="s">
        <v>609</v>
      </c>
      <c r="B584" s="111">
        <f>INDEX(kommuner!C:C,MATCH(_xlfn.NUMBERVALUE(A584),kommuner!B:B,0))</f>
        <v>3002</v>
      </c>
      <c r="C584" s="111" t="s">
        <v>127</v>
      </c>
      <c r="D584" s="111" t="s">
        <v>127</v>
      </c>
      <c r="E584" s="111" t="s">
        <v>126</v>
      </c>
      <c r="F584" s="111" t="s">
        <v>179</v>
      </c>
      <c r="G584" s="111" t="s">
        <v>190</v>
      </c>
      <c r="H584" s="111" t="s">
        <v>179</v>
      </c>
      <c r="I584" s="111" t="s">
        <v>190</v>
      </c>
      <c r="J584" t="str">
        <f t="shared" si="18"/>
        <v>3002SkogMineraljordBlandingsskogLav</v>
      </c>
      <c r="K584" s="111">
        <v>-2.5588434197694254</v>
      </c>
      <c r="L584" s="111">
        <v>0.85306406685236758</v>
      </c>
      <c r="M584" s="111">
        <v>6.3979989500968365E-2</v>
      </c>
      <c r="N584" s="112">
        <f t="shared" si="19"/>
        <v>-1.6417993634160897</v>
      </c>
    </row>
    <row r="585" spans="1:14" x14ac:dyDescent="0.25">
      <c r="A585" s="111" t="s">
        <v>609</v>
      </c>
      <c r="B585" s="111">
        <f>INDEX(kommuner!C:C,MATCH(_xlfn.NUMBERVALUE(A585),kommuner!B:B,0))</f>
        <v>3002</v>
      </c>
      <c r="C585" s="111" t="s">
        <v>127</v>
      </c>
      <c r="D585" s="111" t="s">
        <v>127</v>
      </c>
      <c r="E585" s="111" t="s">
        <v>126</v>
      </c>
      <c r="F585" s="111" t="s">
        <v>179</v>
      </c>
      <c r="G585" s="111" t="s">
        <v>173</v>
      </c>
      <c r="H585" s="111" t="s">
        <v>179</v>
      </c>
      <c r="I585" s="111" t="s">
        <v>173</v>
      </c>
      <c r="J585" t="str">
        <f t="shared" si="18"/>
        <v>3002SkogMineraljordBlandingsskogMiddels</v>
      </c>
      <c r="K585" s="111">
        <v>-3.8687729546762566</v>
      </c>
      <c r="L585" s="111">
        <v>0.85306406685236758</v>
      </c>
      <c r="M585" s="111">
        <v>6.3979989500968365E-2</v>
      </c>
      <c r="N585" s="112">
        <f t="shared" si="19"/>
        <v>-2.9517288983229206</v>
      </c>
    </row>
    <row r="586" spans="1:14" x14ac:dyDescent="0.25">
      <c r="A586" s="111" t="s">
        <v>609</v>
      </c>
      <c r="B586" s="111">
        <f>INDEX(kommuner!C:C,MATCH(_xlfn.NUMBERVALUE(A586),kommuner!B:B,0))</f>
        <v>3002</v>
      </c>
      <c r="C586" s="111" t="s">
        <v>127</v>
      </c>
      <c r="D586" s="111" t="s">
        <v>127</v>
      </c>
      <c r="E586" s="111" t="s">
        <v>126</v>
      </c>
      <c r="F586" s="111" t="s">
        <v>179</v>
      </c>
      <c r="G586" s="111" t="s">
        <v>186</v>
      </c>
      <c r="H586" s="111" t="s">
        <v>179</v>
      </c>
      <c r="I586" s="111" t="s">
        <v>186</v>
      </c>
      <c r="J586" t="str">
        <f t="shared" si="18"/>
        <v>3002SkogMineraljordBlandingsskogSærs høy</v>
      </c>
      <c r="K586" s="111">
        <v>-2.9395925245326562</v>
      </c>
      <c r="L586" s="111">
        <v>0.85306406685236758</v>
      </c>
      <c r="M586" s="111">
        <v>6.3979989500968365E-2</v>
      </c>
      <c r="N586" s="112">
        <f t="shared" si="19"/>
        <v>-2.0225484681793202</v>
      </c>
    </row>
    <row r="587" spans="1:14" x14ac:dyDescent="0.25">
      <c r="A587" s="111" t="s">
        <v>609</v>
      </c>
      <c r="B587" s="111">
        <f>INDEX(kommuner!C:C,MATCH(_xlfn.NUMBERVALUE(A587),kommuner!B:B,0))</f>
        <v>3002</v>
      </c>
      <c r="C587" s="111" t="s">
        <v>127</v>
      </c>
      <c r="D587" s="111" t="s">
        <v>127</v>
      </c>
      <c r="E587" s="111" t="s">
        <v>126</v>
      </c>
      <c r="F587" s="111" t="s">
        <v>185</v>
      </c>
      <c r="G587" s="111" t="s">
        <v>180</v>
      </c>
      <c r="H587" s="111" t="s">
        <v>185</v>
      </c>
      <c r="I587" s="111" t="s">
        <v>180</v>
      </c>
      <c r="J587" t="str">
        <f t="shared" si="18"/>
        <v>3002SkogMineraljordLauvskogHøy</v>
      </c>
      <c r="K587" s="111">
        <v>-3.3269846154961789</v>
      </c>
      <c r="L587" s="111">
        <v>0.85306406685236758</v>
      </c>
      <c r="M587" s="111">
        <v>6.3979989500968365E-2</v>
      </c>
      <c r="N587" s="112">
        <f t="shared" si="19"/>
        <v>-2.4099405591428429</v>
      </c>
    </row>
    <row r="588" spans="1:14" x14ac:dyDescent="0.25">
      <c r="A588" s="111" t="s">
        <v>609</v>
      </c>
      <c r="B588" s="111">
        <f>INDEX(kommuner!C:C,MATCH(_xlfn.NUMBERVALUE(A588),kommuner!B:B,0))</f>
        <v>3002</v>
      </c>
      <c r="C588" s="111" t="s">
        <v>127</v>
      </c>
      <c r="D588" s="111" t="s">
        <v>127</v>
      </c>
      <c r="E588" s="111" t="s">
        <v>126</v>
      </c>
      <c r="F588" s="111" t="s">
        <v>185</v>
      </c>
      <c r="G588" s="111" t="s">
        <v>167</v>
      </c>
      <c r="H588" s="111" t="s">
        <v>185</v>
      </c>
      <c r="I588" s="111" t="s">
        <v>167</v>
      </c>
      <c r="J588" t="str">
        <f t="shared" si="18"/>
        <v>3002SkogMineraljordLauvskogImpediment</v>
      </c>
      <c r="K588" s="111">
        <v>-0.65286816124680003</v>
      </c>
      <c r="L588" s="111">
        <v>0.85306406685236758</v>
      </c>
      <c r="M588" s="111">
        <v>6.3979989500968365E-2</v>
      </c>
      <c r="N588" s="112">
        <f t="shared" si="19"/>
        <v>0.26417589510653594</v>
      </c>
    </row>
    <row r="589" spans="1:14" x14ac:dyDescent="0.25">
      <c r="A589" s="111" t="s">
        <v>609</v>
      </c>
      <c r="B589" s="111">
        <f>INDEX(kommuner!C:C,MATCH(_xlfn.NUMBERVALUE(A589),kommuner!B:B,0))</f>
        <v>3002</v>
      </c>
      <c r="C589" s="111" t="s">
        <v>127</v>
      </c>
      <c r="D589" s="111" t="s">
        <v>127</v>
      </c>
      <c r="E589" s="111" t="s">
        <v>126</v>
      </c>
      <c r="F589" s="111" t="s">
        <v>185</v>
      </c>
      <c r="G589" s="111" t="s">
        <v>190</v>
      </c>
      <c r="H589" s="111" t="s">
        <v>185</v>
      </c>
      <c r="I589" s="111" t="s">
        <v>190</v>
      </c>
      <c r="J589" t="str">
        <f t="shared" si="18"/>
        <v>3002SkogMineraljordLauvskogLav</v>
      </c>
      <c r="K589" s="111">
        <v>-8.9748170935426599E-2</v>
      </c>
      <c r="L589" s="111">
        <v>0.85306406685236758</v>
      </c>
      <c r="M589" s="111">
        <v>6.3979989500968365E-2</v>
      </c>
      <c r="N589" s="112">
        <f t="shared" si="19"/>
        <v>0.82729588541790933</v>
      </c>
    </row>
    <row r="590" spans="1:14" x14ac:dyDescent="0.25">
      <c r="A590" s="111" t="s">
        <v>609</v>
      </c>
      <c r="B590" s="111">
        <f>INDEX(kommuner!C:C,MATCH(_xlfn.NUMBERVALUE(A590),kommuner!B:B,0))</f>
        <v>3002</v>
      </c>
      <c r="C590" s="111" t="s">
        <v>127</v>
      </c>
      <c r="D590" s="111" t="s">
        <v>127</v>
      </c>
      <c r="E590" s="111" t="s">
        <v>126</v>
      </c>
      <c r="F590" s="111" t="s">
        <v>185</v>
      </c>
      <c r="G590" s="111" t="s">
        <v>173</v>
      </c>
      <c r="H590" s="111" t="s">
        <v>185</v>
      </c>
      <c r="I590" s="111" t="s">
        <v>173</v>
      </c>
      <c r="J590" t="str">
        <f t="shared" si="18"/>
        <v>3002SkogMineraljordLauvskogMiddels</v>
      </c>
      <c r="K590" s="111">
        <v>-1.7789409505847176</v>
      </c>
      <c r="L590" s="111">
        <v>0.85306406685236758</v>
      </c>
      <c r="M590" s="111">
        <v>6.3979989500968365E-2</v>
      </c>
      <c r="N590" s="112">
        <f t="shared" si="19"/>
        <v>-0.86189689423138161</v>
      </c>
    </row>
    <row r="591" spans="1:14" x14ac:dyDescent="0.25">
      <c r="A591" s="111" t="s">
        <v>609</v>
      </c>
      <c r="B591" s="111">
        <f>INDEX(kommuner!C:C,MATCH(_xlfn.NUMBERVALUE(A591),kommuner!B:B,0))</f>
        <v>3002</v>
      </c>
      <c r="C591" s="111" t="s">
        <v>127</v>
      </c>
      <c r="D591" s="111" t="s">
        <v>127</v>
      </c>
      <c r="E591" s="111" t="s">
        <v>126</v>
      </c>
      <c r="F591" s="111" t="s">
        <v>185</v>
      </c>
      <c r="G591" s="111" t="s">
        <v>186</v>
      </c>
      <c r="H591" s="111" t="s">
        <v>185</v>
      </c>
      <c r="I591" s="111" t="s">
        <v>186</v>
      </c>
      <c r="J591" t="str">
        <f t="shared" si="18"/>
        <v>3002SkogMineraljordLauvskogSærs høy</v>
      </c>
      <c r="K591" s="111">
        <v>-3.6560473259425113</v>
      </c>
      <c r="L591" s="111">
        <v>0.85306406685236758</v>
      </c>
      <c r="M591" s="111">
        <v>6.3979989500968365E-2</v>
      </c>
      <c r="N591" s="112">
        <f t="shared" si="19"/>
        <v>-2.7390032695891753</v>
      </c>
    </row>
    <row r="592" spans="1:14" x14ac:dyDescent="0.25">
      <c r="A592" s="111" t="s">
        <v>609</v>
      </c>
      <c r="B592" s="111">
        <f>INDEX(kommuner!C:C,MATCH(_xlfn.NUMBERVALUE(A592),kommuner!B:B,0))</f>
        <v>3002</v>
      </c>
      <c r="C592" s="111" t="s">
        <v>127</v>
      </c>
      <c r="D592" s="111" t="s">
        <v>127</v>
      </c>
      <c r="E592" s="111" t="s">
        <v>123</v>
      </c>
      <c r="F592" s="111" t="s">
        <v>172</v>
      </c>
      <c r="G592" s="111" t="s">
        <v>180</v>
      </c>
      <c r="H592" s="111" t="s">
        <v>172</v>
      </c>
      <c r="I592" s="111" t="s">
        <v>180</v>
      </c>
      <c r="J592" t="str">
        <f t="shared" si="18"/>
        <v>3002SkogOrganisk jordBarskogHøy</v>
      </c>
      <c r="K592" s="111">
        <v>-2.5184559031994138</v>
      </c>
      <c r="L592" s="111">
        <v>0.92784825435236762</v>
      </c>
      <c r="M592" s="111">
        <v>0.46518126042825314</v>
      </c>
      <c r="N592" s="112">
        <f t="shared" si="19"/>
        <v>-1.1254263884187932</v>
      </c>
    </row>
    <row r="593" spans="1:14" x14ac:dyDescent="0.25">
      <c r="A593" s="111" t="s">
        <v>609</v>
      </c>
      <c r="B593" s="111">
        <f>INDEX(kommuner!C:C,MATCH(_xlfn.NUMBERVALUE(A593),kommuner!B:B,0))</f>
        <v>3002</v>
      </c>
      <c r="C593" s="111" t="s">
        <v>127</v>
      </c>
      <c r="D593" s="111" t="s">
        <v>127</v>
      </c>
      <c r="E593" s="111" t="s">
        <v>123</v>
      </c>
      <c r="F593" s="111" t="s">
        <v>172</v>
      </c>
      <c r="G593" s="111" t="s">
        <v>167</v>
      </c>
      <c r="H593" s="111" t="s">
        <v>172</v>
      </c>
      <c r="I593" s="111" t="s">
        <v>167</v>
      </c>
      <c r="J593" t="str">
        <f t="shared" si="18"/>
        <v>3002SkogOrganisk jordBarskogImpediment</v>
      </c>
      <c r="K593" s="111">
        <v>-0.13011741963904588</v>
      </c>
      <c r="L593" s="111">
        <v>0.92784825435236762</v>
      </c>
      <c r="M593" s="111">
        <v>0.46510463492953991</v>
      </c>
      <c r="N593" s="112">
        <f t="shared" si="19"/>
        <v>1.2628354696428616</v>
      </c>
    </row>
    <row r="594" spans="1:14" x14ac:dyDescent="0.25">
      <c r="A594" s="111" t="s">
        <v>609</v>
      </c>
      <c r="B594" s="111">
        <f>INDEX(kommuner!C:C,MATCH(_xlfn.NUMBERVALUE(A594),kommuner!B:B,0))</f>
        <v>3002</v>
      </c>
      <c r="C594" s="111" t="s">
        <v>127</v>
      </c>
      <c r="D594" s="111" t="s">
        <v>127</v>
      </c>
      <c r="E594" s="111" t="s">
        <v>123</v>
      </c>
      <c r="F594" s="111" t="s">
        <v>172</v>
      </c>
      <c r="G594" s="111" t="s">
        <v>190</v>
      </c>
      <c r="H594" s="111" t="s">
        <v>172</v>
      </c>
      <c r="I594" s="111" t="s">
        <v>190</v>
      </c>
      <c r="J594" t="str">
        <f t="shared" si="18"/>
        <v>3002SkogOrganisk jordBarskogLav</v>
      </c>
      <c r="K594" s="111">
        <v>-0.50666953101693391</v>
      </c>
      <c r="L594" s="111">
        <v>0.92784825435236762</v>
      </c>
      <c r="M594" s="111">
        <v>0.46510463492953991</v>
      </c>
      <c r="N594" s="112">
        <f t="shared" si="19"/>
        <v>0.88628335826497362</v>
      </c>
    </row>
    <row r="595" spans="1:14" x14ac:dyDescent="0.25">
      <c r="A595" s="111" t="s">
        <v>609</v>
      </c>
      <c r="B595" s="111">
        <f>INDEX(kommuner!C:C,MATCH(_xlfn.NUMBERVALUE(A595),kommuner!B:B,0))</f>
        <v>3002</v>
      </c>
      <c r="C595" s="111" t="s">
        <v>127</v>
      </c>
      <c r="D595" s="111" t="s">
        <v>127</v>
      </c>
      <c r="E595" s="111" t="s">
        <v>123</v>
      </c>
      <c r="F595" s="111" t="s">
        <v>172</v>
      </c>
      <c r="G595" s="111" t="s">
        <v>173</v>
      </c>
      <c r="H595" s="111" t="s">
        <v>172</v>
      </c>
      <c r="I595" s="111" t="s">
        <v>173</v>
      </c>
      <c r="J595" t="str">
        <f t="shared" si="18"/>
        <v>3002SkogOrganisk jordBarskogMiddels</v>
      </c>
      <c r="K595" s="111">
        <v>-1.5571490961494638</v>
      </c>
      <c r="L595" s="111">
        <v>0.92784825435236762</v>
      </c>
      <c r="M595" s="111">
        <v>0.46518126042825314</v>
      </c>
      <c r="N595" s="112">
        <f t="shared" si="19"/>
        <v>-0.16411958136884308</v>
      </c>
    </row>
    <row r="596" spans="1:14" x14ac:dyDescent="0.25">
      <c r="A596" s="111" t="s">
        <v>609</v>
      </c>
      <c r="B596" s="111">
        <f>INDEX(kommuner!C:C,MATCH(_xlfn.NUMBERVALUE(A596),kommuner!B:B,0))</f>
        <v>3002</v>
      </c>
      <c r="C596" s="111" t="s">
        <v>127</v>
      </c>
      <c r="D596" s="111" t="s">
        <v>127</v>
      </c>
      <c r="E596" s="111" t="s">
        <v>123</v>
      </c>
      <c r="F596" s="111" t="s">
        <v>172</v>
      </c>
      <c r="G596" s="111" t="s">
        <v>186</v>
      </c>
      <c r="H596" s="111" t="s">
        <v>172</v>
      </c>
      <c r="I596" s="111" t="s">
        <v>186</v>
      </c>
      <c r="J596" t="str">
        <f t="shared" si="18"/>
        <v>3002SkogOrganisk jordBarskogSærs høy</v>
      </c>
      <c r="K596" s="111">
        <v>2.5548655235722699</v>
      </c>
      <c r="L596" s="111">
        <v>0.92784825435236762</v>
      </c>
      <c r="M596" s="111">
        <v>0.46518126042825314</v>
      </c>
      <c r="N596" s="112">
        <f t="shared" si="19"/>
        <v>3.9478950383528906</v>
      </c>
    </row>
    <row r="597" spans="1:14" x14ac:dyDescent="0.25">
      <c r="A597" s="111" t="s">
        <v>609</v>
      </c>
      <c r="B597" s="111">
        <f>INDEX(kommuner!C:C,MATCH(_xlfn.NUMBERVALUE(A597),kommuner!B:B,0))</f>
        <v>3002</v>
      </c>
      <c r="C597" s="111" t="s">
        <v>127</v>
      </c>
      <c r="D597" s="111" t="s">
        <v>127</v>
      </c>
      <c r="E597" s="111" t="s">
        <v>123</v>
      </c>
      <c r="F597" s="111" t="s">
        <v>179</v>
      </c>
      <c r="G597" s="111" t="s">
        <v>180</v>
      </c>
      <c r="H597" s="111" t="s">
        <v>179</v>
      </c>
      <c r="I597" s="111" t="s">
        <v>180</v>
      </c>
      <c r="J597" t="str">
        <f t="shared" si="18"/>
        <v>3002SkogOrganisk jordBlandingsskogHøy</v>
      </c>
      <c r="K597" s="111">
        <v>-5.5554344456832343</v>
      </c>
      <c r="L597" s="111">
        <v>0.92784825435236762</v>
      </c>
      <c r="M597" s="111">
        <v>0.46510463492953991</v>
      </c>
      <c r="N597" s="112">
        <f t="shared" si="19"/>
        <v>-4.1624815564013264</v>
      </c>
    </row>
    <row r="598" spans="1:14" x14ac:dyDescent="0.25">
      <c r="A598" s="111" t="s">
        <v>609</v>
      </c>
      <c r="B598" s="111">
        <f>INDEX(kommuner!C:C,MATCH(_xlfn.NUMBERVALUE(A598),kommuner!B:B,0))</f>
        <v>3002</v>
      </c>
      <c r="C598" s="111" t="s">
        <v>127</v>
      </c>
      <c r="D598" s="111" t="s">
        <v>127</v>
      </c>
      <c r="E598" s="111" t="s">
        <v>123</v>
      </c>
      <c r="F598" s="111" t="s">
        <v>179</v>
      </c>
      <c r="G598" s="111" t="s">
        <v>167</v>
      </c>
      <c r="H598" s="111" t="s">
        <v>179</v>
      </c>
      <c r="I598" s="111" t="s">
        <v>167</v>
      </c>
      <c r="J598" t="str">
        <f t="shared" si="18"/>
        <v>3002SkogOrganisk jordBlandingsskogImpediment</v>
      </c>
      <c r="K598" s="111">
        <v>-0.28586344175800005</v>
      </c>
      <c r="L598" s="111">
        <v>0.92784825435236762</v>
      </c>
      <c r="M598" s="111">
        <v>0.46510463492953991</v>
      </c>
      <c r="N598" s="112">
        <f t="shared" si="19"/>
        <v>1.1070894475239075</v>
      </c>
    </row>
    <row r="599" spans="1:14" x14ac:dyDescent="0.25">
      <c r="A599" s="111" t="s">
        <v>609</v>
      </c>
      <c r="B599" s="111">
        <f>INDEX(kommuner!C:C,MATCH(_xlfn.NUMBERVALUE(A599),kommuner!B:B,0))</f>
        <v>3002</v>
      </c>
      <c r="C599" s="111" t="s">
        <v>127</v>
      </c>
      <c r="D599" s="111" t="s">
        <v>127</v>
      </c>
      <c r="E599" s="111" t="s">
        <v>123</v>
      </c>
      <c r="F599" s="111" t="s">
        <v>179</v>
      </c>
      <c r="G599" s="111" t="s">
        <v>190</v>
      </c>
      <c r="H599" s="111" t="s">
        <v>179</v>
      </c>
      <c r="I599" s="111" t="s">
        <v>190</v>
      </c>
      <c r="J599" t="str">
        <f t="shared" si="18"/>
        <v>3002SkogOrganisk jordBlandingsskogLav</v>
      </c>
      <c r="K599" s="111">
        <v>-1.2347339377887629</v>
      </c>
      <c r="L599" s="111">
        <v>0.92784825435236762</v>
      </c>
      <c r="M599" s="111">
        <v>0.46510463492953991</v>
      </c>
      <c r="N599" s="112">
        <f t="shared" si="19"/>
        <v>0.15821895149314458</v>
      </c>
    </row>
    <row r="600" spans="1:14" x14ac:dyDescent="0.25">
      <c r="A600" s="111" t="s">
        <v>609</v>
      </c>
      <c r="B600" s="111">
        <f>INDEX(kommuner!C:C,MATCH(_xlfn.NUMBERVALUE(A600),kommuner!B:B,0))</f>
        <v>3002</v>
      </c>
      <c r="C600" s="111" t="s">
        <v>127</v>
      </c>
      <c r="D600" s="111" t="s">
        <v>127</v>
      </c>
      <c r="E600" s="111" t="s">
        <v>123</v>
      </c>
      <c r="F600" s="111" t="s">
        <v>179</v>
      </c>
      <c r="G600" s="111" t="s">
        <v>173</v>
      </c>
      <c r="H600" s="111" t="s">
        <v>179</v>
      </c>
      <c r="I600" s="111" t="s">
        <v>173</v>
      </c>
      <c r="J600" t="str">
        <f t="shared" si="18"/>
        <v>3002SkogOrganisk jordBlandingsskogMiddels</v>
      </c>
      <c r="K600" s="111">
        <v>-2.4239591752717748</v>
      </c>
      <c r="L600" s="111">
        <v>0.92784825435236762</v>
      </c>
      <c r="M600" s="111">
        <v>0.46510463492953991</v>
      </c>
      <c r="N600" s="112">
        <f t="shared" si="19"/>
        <v>-1.0310062859898674</v>
      </c>
    </row>
    <row r="601" spans="1:14" x14ac:dyDescent="0.25">
      <c r="A601" s="111" t="s">
        <v>609</v>
      </c>
      <c r="B601" s="111">
        <f>INDEX(kommuner!C:C,MATCH(_xlfn.NUMBERVALUE(A601),kommuner!B:B,0))</f>
        <v>3002</v>
      </c>
      <c r="C601" s="111" t="s">
        <v>127</v>
      </c>
      <c r="D601" s="111" t="s">
        <v>127</v>
      </c>
      <c r="E601" s="111" t="s">
        <v>123</v>
      </c>
      <c r="F601" s="111" t="s">
        <v>179</v>
      </c>
      <c r="G601" s="111" t="s">
        <v>186</v>
      </c>
      <c r="H601" s="111" t="s">
        <v>179</v>
      </c>
      <c r="I601" s="111" t="s">
        <v>186</v>
      </c>
      <c r="J601" t="str">
        <f t="shared" si="18"/>
        <v>3002SkogOrganisk jordBlandingsskogSærs høy</v>
      </c>
      <c r="K601" s="111">
        <v>-1.5726115302258048</v>
      </c>
      <c r="L601" s="111">
        <v>0.92784825435236762</v>
      </c>
      <c r="M601" s="111">
        <v>0.46510463492953991</v>
      </c>
      <c r="N601" s="112">
        <f t="shared" si="19"/>
        <v>-0.17965864094389727</v>
      </c>
    </row>
    <row r="602" spans="1:14" x14ac:dyDescent="0.25">
      <c r="A602" s="111" t="s">
        <v>609</v>
      </c>
      <c r="B602" s="111">
        <f>INDEX(kommuner!C:C,MATCH(_xlfn.NUMBERVALUE(A602),kommuner!B:B,0))</f>
        <v>3002</v>
      </c>
      <c r="C602" s="111" t="s">
        <v>127</v>
      </c>
      <c r="D602" s="111" t="s">
        <v>127</v>
      </c>
      <c r="E602" s="111" t="s">
        <v>123</v>
      </c>
      <c r="F602" s="111" t="s">
        <v>185</v>
      </c>
      <c r="G602" s="111" t="s">
        <v>180</v>
      </c>
      <c r="H602" s="111" t="s">
        <v>185</v>
      </c>
      <c r="I602" s="111" t="s">
        <v>180</v>
      </c>
      <c r="J602" t="str">
        <f t="shared" si="18"/>
        <v>3002SkogOrganisk jordLauvskogHøy</v>
      </c>
      <c r="K602" s="111">
        <v>-1.9913688882377358</v>
      </c>
      <c r="L602" s="111">
        <v>0.92784825435236762</v>
      </c>
      <c r="M602" s="111">
        <v>0.46510463492953991</v>
      </c>
      <c r="N602" s="112">
        <f t="shared" si="19"/>
        <v>-0.59841599895582831</v>
      </c>
    </row>
    <row r="603" spans="1:14" x14ac:dyDescent="0.25">
      <c r="A603" s="111" t="s">
        <v>609</v>
      </c>
      <c r="B603" s="111">
        <f>INDEX(kommuner!C:C,MATCH(_xlfn.NUMBERVALUE(A603),kommuner!B:B,0))</f>
        <v>3002</v>
      </c>
      <c r="C603" s="111" t="s">
        <v>127</v>
      </c>
      <c r="D603" s="111" t="s">
        <v>127</v>
      </c>
      <c r="E603" s="111" t="s">
        <v>123</v>
      </c>
      <c r="F603" s="111" t="s">
        <v>185</v>
      </c>
      <c r="G603" s="111" t="s">
        <v>167</v>
      </c>
      <c r="H603" s="111" t="s">
        <v>185</v>
      </c>
      <c r="I603" s="111" t="s">
        <v>167</v>
      </c>
      <c r="J603" t="str">
        <f t="shared" si="18"/>
        <v>3002SkogOrganisk jordLauvskogImpediment</v>
      </c>
      <c r="K603" s="111">
        <v>0.35000626494250675</v>
      </c>
      <c r="L603" s="111">
        <v>0.92784825435236762</v>
      </c>
      <c r="M603" s="111">
        <v>0.46510463492953991</v>
      </c>
      <c r="N603" s="112">
        <f t="shared" si="19"/>
        <v>1.7429591542244141</v>
      </c>
    </row>
    <row r="604" spans="1:14" x14ac:dyDescent="0.25">
      <c r="A604" s="111" t="s">
        <v>609</v>
      </c>
      <c r="B604" s="111">
        <f>INDEX(kommuner!C:C,MATCH(_xlfn.NUMBERVALUE(A604),kommuner!B:B,0))</f>
        <v>3002</v>
      </c>
      <c r="C604" s="111" t="s">
        <v>127</v>
      </c>
      <c r="D604" s="111" t="s">
        <v>127</v>
      </c>
      <c r="E604" s="111" t="s">
        <v>123</v>
      </c>
      <c r="F604" s="111" t="s">
        <v>185</v>
      </c>
      <c r="G604" s="111" t="s">
        <v>190</v>
      </c>
      <c r="H604" s="111" t="s">
        <v>185</v>
      </c>
      <c r="I604" s="111" t="s">
        <v>190</v>
      </c>
      <c r="J604" t="str">
        <f t="shared" si="18"/>
        <v>3002SkogOrganisk jordLauvskogLav</v>
      </c>
      <c r="K604" s="111">
        <v>1.1144075558526714</v>
      </c>
      <c r="L604" s="111">
        <v>0.92784825435236762</v>
      </c>
      <c r="M604" s="111">
        <v>0.46510463492953991</v>
      </c>
      <c r="N604" s="112">
        <f t="shared" si="19"/>
        <v>2.5073604451345788</v>
      </c>
    </row>
    <row r="605" spans="1:14" x14ac:dyDescent="0.25">
      <c r="A605" s="111" t="s">
        <v>609</v>
      </c>
      <c r="B605" s="111">
        <f>INDEX(kommuner!C:C,MATCH(_xlfn.NUMBERVALUE(A605),kommuner!B:B,0))</f>
        <v>3002</v>
      </c>
      <c r="C605" s="111" t="s">
        <v>127</v>
      </c>
      <c r="D605" s="111" t="s">
        <v>127</v>
      </c>
      <c r="E605" s="111" t="s">
        <v>123</v>
      </c>
      <c r="F605" s="111" t="s">
        <v>185</v>
      </c>
      <c r="G605" s="111" t="s">
        <v>173</v>
      </c>
      <c r="H605" s="111" t="s">
        <v>185</v>
      </c>
      <c r="I605" s="111" t="s">
        <v>173</v>
      </c>
      <c r="J605" t="str">
        <f t="shared" si="18"/>
        <v>3002SkogOrganisk jordLauvskogMiddels</v>
      </c>
      <c r="K605" s="111">
        <v>-0.62664468270982987</v>
      </c>
      <c r="L605" s="111">
        <v>0.92784825435236762</v>
      </c>
      <c r="M605" s="111">
        <v>0.46510463492953991</v>
      </c>
      <c r="N605" s="112">
        <f t="shared" si="19"/>
        <v>0.76630820657207765</v>
      </c>
    </row>
    <row r="606" spans="1:14" x14ac:dyDescent="0.25">
      <c r="A606" s="111" t="s">
        <v>609</v>
      </c>
      <c r="B606" s="111">
        <f>INDEX(kommuner!C:C,MATCH(_xlfn.NUMBERVALUE(A606),kommuner!B:B,0))</f>
        <v>3002</v>
      </c>
      <c r="C606" s="111" t="s">
        <v>127</v>
      </c>
      <c r="D606" s="111" t="s">
        <v>127</v>
      </c>
      <c r="E606" s="111" t="s">
        <v>123</v>
      </c>
      <c r="F606" s="111" t="s">
        <v>185</v>
      </c>
      <c r="G606" s="111" t="s">
        <v>186</v>
      </c>
      <c r="H606" s="111" t="s">
        <v>185</v>
      </c>
      <c r="I606" s="111" t="s">
        <v>186</v>
      </c>
      <c r="J606" t="str">
        <f t="shared" si="18"/>
        <v>3002SkogOrganisk jordLauvskogSærs høy</v>
      </c>
      <c r="K606" s="111">
        <v>-1.8997279926091779</v>
      </c>
      <c r="L606" s="111">
        <v>0.92784825435236762</v>
      </c>
      <c r="M606" s="111">
        <v>0.46510463492953991</v>
      </c>
      <c r="N606" s="112">
        <f t="shared" si="19"/>
        <v>-0.50677510332727038</v>
      </c>
    </row>
    <row r="607" spans="1:14" x14ac:dyDescent="0.25">
      <c r="A607" s="111" t="s">
        <v>609</v>
      </c>
      <c r="B607" s="111">
        <f>INDEX(kommuner!C:C,MATCH(_xlfn.NUMBERVALUE(A607),kommuner!B:B,0))</f>
        <v>3002</v>
      </c>
      <c r="C607" s="111" t="s">
        <v>83</v>
      </c>
      <c r="D607" s="111" t="s">
        <v>83</v>
      </c>
      <c r="E607" s="111" t="s">
        <v>126</v>
      </c>
      <c r="F607" s="111" t="s">
        <v>139</v>
      </c>
      <c r="G607" s="111" t="s">
        <v>139</v>
      </c>
      <c r="H607" s="111" t="s">
        <v>139</v>
      </c>
      <c r="I607" s="111" t="s">
        <v>139</v>
      </c>
      <c r="J607" t="str">
        <f t="shared" si="18"/>
        <v>3002Utbygd arealMineraljord</v>
      </c>
      <c r="K607" s="111">
        <v>1.3171254023576049</v>
      </c>
      <c r="L607" s="111">
        <v>0</v>
      </c>
      <c r="M607" s="111">
        <v>1.303047089454229E-2</v>
      </c>
      <c r="N607" s="112">
        <f t="shared" si="19"/>
        <v>1.3301558732521472</v>
      </c>
    </row>
    <row r="608" spans="1:14" x14ac:dyDescent="0.25">
      <c r="A608" s="111" t="s">
        <v>609</v>
      </c>
      <c r="B608" s="111">
        <f>INDEX(kommuner!C:C,MATCH(_xlfn.NUMBERVALUE(A608),kommuner!B:B,0))</f>
        <v>3002</v>
      </c>
      <c r="C608" s="111" t="s">
        <v>83</v>
      </c>
      <c r="D608" s="111" t="s">
        <v>83</v>
      </c>
      <c r="E608" s="111" t="s">
        <v>123</v>
      </c>
      <c r="F608" s="111" t="s">
        <v>139</v>
      </c>
      <c r="G608" s="111" t="s">
        <v>139</v>
      </c>
      <c r="H608" s="111" t="s">
        <v>139</v>
      </c>
      <c r="I608" s="111" t="s">
        <v>139</v>
      </c>
      <c r="J608" t="str">
        <f t="shared" si="18"/>
        <v>3002Utbygd arealOrganisk jord</v>
      </c>
      <c r="K608" s="111">
        <v>29.011421395201612</v>
      </c>
      <c r="L608" s="111">
        <v>0</v>
      </c>
      <c r="M608" s="111">
        <v>1.303047089454229E-2</v>
      </c>
      <c r="N608" s="112">
        <f t="shared" si="19"/>
        <v>29.024451866096154</v>
      </c>
    </row>
    <row r="609" spans="1:14" x14ac:dyDescent="0.25">
      <c r="A609" s="111" t="s">
        <v>609</v>
      </c>
      <c r="B609" s="111">
        <f>INDEX(kommuner!C:C,MATCH(_xlfn.NUMBERVALUE(A609),kommuner!B:B,0))</f>
        <v>3002</v>
      </c>
      <c r="C609" s="111" t="s">
        <v>181</v>
      </c>
      <c r="D609" s="111" t="s">
        <v>181</v>
      </c>
      <c r="E609" s="111" t="s">
        <v>123</v>
      </c>
      <c r="F609" s="111" t="s">
        <v>139</v>
      </c>
      <c r="G609" s="111" t="s">
        <v>139</v>
      </c>
      <c r="H609" s="111" t="s">
        <v>139</v>
      </c>
      <c r="I609" s="111" t="s">
        <v>139</v>
      </c>
      <c r="J609" t="str">
        <f t="shared" si="18"/>
        <v>3002Vann og myrOrganisk jord</v>
      </c>
      <c r="K609" s="111">
        <v>-0.20040009744654491</v>
      </c>
      <c r="L609" s="111">
        <v>0</v>
      </c>
      <c r="M609" s="111">
        <v>0</v>
      </c>
      <c r="N609" s="112">
        <f t="shared" si="19"/>
        <v>-0.20040009744654491</v>
      </c>
    </row>
    <row r="610" spans="1:14" x14ac:dyDescent="0.25">
      <c r="A610" s="111" t="s">
        <v>610</v>
      </c>
      <c r="B610" s="111">
        <f>INDEX(kommuner!C:C,MATCH(_xlfn.NUMBERVALUE(A610),kommuner!B:B,0))</f>
        <v>3018</v>
      </c>
      <c r="C610" s="111" t="s">
        <v>82</v>
      </c>
      <c r="D610" s="111" t="s">
        <v>82</v>
      </c>
      <c r="E610" s="111" t="s">
        <v>126</v>
      </c>
      <c r="F610" s="111" t="s">
        <v>139</v>
      </c>
      <c r="G610" s="111" t="s">
        <v>139</v>
      </c>
      <c r="H610" s="111" t="s">
        <v>139</v>
      </c>
      <c r="I610" s="111" t="s">
        <v>139</v>
      </c>
      <c r="J610" t="str">
        <f t="shared" si="18"/>
        <v>3018Annen utmarkMineraljord</v>
      </c>
      <c r="K610" s="111">
        <v>-7.4178314529761202E-2</v>
      </c>
      <c r="L610" s="111">
        <v>0</v>
      </c>
      <c r="M610" s="111">
        <v>0</v>
      </c>
      <c r="N610" s="112">
        <f t="shared" si="19"/>
        <v>-7.4178314529761202E-2</v>
      </c>
    </row>
    <row r="611" spans="1:14" x14ac:dyDescent="0.25">
      <c r="A611" s="111" t="s">
        <v>610</v>
      </c>
      <c r="B611" s="111">
        <f>INDEX(kommuner!C:C,MATCH(_xlfn.NUMBERVALUE(A611),kommuner!B:B,0))</f>
        <v>3018</v>
      </c>
      <c r="C611" s="111" t="s">
        <v>121</v>
      </c>
      <c r="D611" s="111" t="s">
        <v>121</v>
      </c>
      <c r="E611" s="111" t="s">
        <v>126</v>
      </c>
      <c r="F611" s="111" t="s">
        <v>139</v>
      </c>
      <c r="G611" s="111" t="s">
        <v>139</v>
      </c>
      <c r="H611" s="111" t="s">
        <v>139</v>
      </c>
      <c r="I611" s="111" t="s">
        <v>139</v>
      </c>
      <c r="J611" t="str">
        <f t="shared" si="18"/>
        <v>3018BeiteMineraljord</v>
      </c>
      <c r="K611" s="111">
        <v>-0.96338340838695502</v>
      </c>
      <c r="L611" s="111">
        <v>0</v>
      </c>
      <c r="M611" s="111">
        <v>1.2448711246839999E-7</v>
      </c>
      <c r="N611" s="112">
        <f t="shared" si="19"/>
        <v>-0.96338328389984251</v>
      </c>
    </row>
    <row r="612" spans="1:14" x14ac:dyDescent="0.25">
      <c r="A612" s="111" t="s">
        <v>610</v>
      </c>
      <c r="B612" s="111">
        <f>INDEX(kommuner!C:C,MATCH(_xlfn.NUMBERVALUE(A612),kommuner!B:B,0))</f>
        <v>3018</v>
      </c>
      <c r="C612" s="111" t="s">
        <v>121</v>
      </c>
      <c r="D612" s="111" t="s">
        <v>121</v>
      </c>
      <c r="E612" s="111" t="s">
        <v>123</v>
      </c>
      <c r="F612" s="111" t="s">
        <v>139</v>
      </c>
      <c r="G612" s="111" t="s">
        <v>139</v>
      </c>
      <c r="H612" s="111" t="s">
        <v>139</v>
      </c>
      <c r="I612" s="111" t="s">
        <v>139</v>
      </c>
      <c r="J612" t="str">
        <f t="shared" si="18"/>
        <v>3018BeiteOrganisk jord</v>
      </c>
      <c r="K612" s="111">
        <v>12.077525935985037</v>
      </c>
      <c r="L612" s="111">
        <v>1.6412500000000001</v>
      </c>
      <c r="M612" s="111">
        <v>0</v>
      </c>
      <c r="N612" s="112">
        <f t="shared" si="19"/>
        <v>13.718775935985036</v>
      </c>
    </row>
    <row r="613" spans="1:14" x14ac:dyDescent="0.25">
      <c r="A613" s="111" t="s">
        <v>610</v>
      </c>
      <c r="B613" s="111">
        <f>INDEX(kommuner!C:C,MATCH(_xlfn.NUMBERVALUE(A613),kommuner!B:B,0))</f>
        <v>3018</v>
      </c>
      <c r="C613" s="111" t="s">
        <v>84</v>
      </c>
      <c r="D613" s="111" t="s">
        <v>84</v>
      </c>
      <c r="E613" s="111" t="s">
        <v>126</v>
      </c>
      <c r="F613" s="111" t="s">
        <v>139</v>
      </c>
      <c r="G613" s="111" t="s">
        <v>139</v>
      </c>
      <c r="H613" s="111" t="s">
        <v>139</v>
      </c>
      <c r="I613" s="111" t="s">
        <v>139</v>
      </c>
      <c r="J613" t="str">
        <f t="shared" si="18"/>
        <v>3018Dyrket markMineraljord</v>
      </c>
      <c r="K613" s="111">
        <v>-0.27932722351993444</v>
      </c>
      <c r="L613" s="111">
        <v>0</v>
      </c>
      <c r="M613" s="111">
        <v>0</v>
      </c>
      <c r="N613" s="112">
        <f t="shared" si="19"/>
        <v>-0.27932722351993444</v>
      </c>
    </row>
    <row r="614" spans="1:14" x14ac:dyDescent="0.25">
      <c r="A614" s="111" t="s">
        <v>610</v>
      </c>
      <c r="B614" s="111">
        <f>INDEX(kommuner!C:C,MATCH(_xlfn.NUMBERVALUE(A614),kommuner!B:B,0))</f>
        <v>3018</v>
      </c>
      <c r="C614" s="111" t="s">
        <v>84</v>
      </c>
      <c r="D614" s="111" t="s">
        <v>84</v>
      </c>
      <c r="E614" s="111" t="s">
        <v>123</v>
      </c>
      <c r="F614" s="111" t="s">
        <v>139</v>
      </c>
      <c r="G614" s="111" t="s">
        <v>139</v>
      </c>
      <c r="H614" s="111" t="s">
        <v>139</v>
      </c>
      <c r="I614" s="111" t="s">
        <v>139</v>
      </c>
      <c r="J614" t="str">
        <f t="shared" si="18"/>
        <v>3018Dyrket markOrganisk jord</v>
      </c>
      <c r="K614" s="111">
        <v>28.726149366675592</v>
      </c>
      <c r="L614" s="111">
        <v>1.45625</v>
      </c>
      <c r="M614" s="111">
        <v>0</v>
      </c>
      <c r="N614" s="112">
        <f t="shared" si="19"/>
        <v>30.182399366675593</v>
      </c>
    </row>
    <row r="615" spans="1:14" x14ac:dyDescent="0.25">
      <c r="A615" s="111" t="s">
        <v>610</v>
      </c>
      <c r="B615" s="111">
        <f>INDEX(kommuner!C:C,MATCH(_xlfn.NUMBERVALUE(A615),kommuner!B:B,0))</f>
        <v>3018</v>
      </c>
      <c r="C615" s="111" t="s">
        <v>127</v>
      </c>
      <c r="D615" s="111" t="s">
        <v>127</v>
      </c>
      <c r="E615" s="111" t="s">
        <v>126</v>
      </c>
      <c r="F615" s="111" t="s">
        <v>172</v>
      </c>
      <c r="G615" s="111" t="s">
        <v>180</v>
      </c>
      <c r="H615" s="111" t="s">
        <v>172</v>
      </c>
      <c r="I615" s="111" t="s">
        <v>180</v>
      </c>
      <c r="J615" t="str">
        <f t="shared" si="18"/>
        <v>3018SkogMineraljordBarskogHøy</v>
      </c>
      <c r="K615" s="111">
        <v>-4.6162156760364166</v>
      </c>
      <c r="L615" s="111">
        <v>0.85306406685236758</v>
      </c>
      <c r="M615" s="111">
        <v>6.4056614999681585E-2</v>
      </c>
      <c r="N615" s="112">
        <f t="shared" si="19"/>
        <v>-3.6990949941843674</v>
      </c>
    </row>
    <row r="616" spans="1:14" x14ac:dyDescent="0.25">
      <c r="A616" s="111" t="s">
        <v>610</v>
      </c>
      <c r="B616" s="111">
        <f>INDEX(kommuner!C:C,MATCH(_xlfn.NUMBERVALUE(A616),kommuner!B:B,0))</f>
        <v>3018</v>
      </c>
      <c r="C616" s="111" t="s">
        <v>127</v>
      </c>
      <c r="D616" s="111" t="s">
        <v>127</v>
      </c>
      <c r="E616" s="111" t="s">
        <v>126</v>
      </c>
      <c r="F616" s="111" t="s">
        <v>172</v>
      </c>
      <c r="G616" s="111" t="s">
        <v>167</v>
      </c>
      <c r="H616" s="111" t="s">
        <v>172</v>
      </c>
      <c r="I616" s="111" t="s">
        <v>167</v>
      </c>
      <c r="J616" t="str">
        <f t="shared" si="18"/>
        <v>3018SkogMineraljordBarskogImpediment</v>
      </c>
      <c r="K616" s="111">
        <v>-1.3727794028153204</v>
      </c>
      <c r="L616" s="111">
        <v>0.85306406685236758</v>
      </c>
      <c r="M616" s="111">
        <v>6.3979989500968365E-2</v>
      </c>
      <c r="N616" s="112">
        <f t="shared" si="19"/>
        <v>-0.45573534646198444</v>
      </c>
    </row>
    <row r="617" spans="1:14" x14ac:dyDescent="0.25">
      <c r="A617" s="111" t="s">
        <v>610</v>
      </c>
      <c r="B617" s="111">
        <f>INDEX(kommuner!C:C,MATCH(_xlfn.NUMBERVALUE(A617),kommuner!B:B,0))</f>
        <v>3018</v>
      </c>
      <c r="C617" s="111" t="s">
        <v>127</v>
      </c>
      <c r="D617" s="111" t="s">
        <v>127</v>
      </c>
      <c r="E617" s="111" t="s">
        <v>126</v>
      </c>
      <c r="F617" s="111" t="s">
        <v>172</v>
      </c>
      <c r="G617" s="111" t="s">
        <v>190</v>
      </c>
      <c r="H617" s="111" t="s">
        <v>172</v>
      </c>
      <c r="I617" s="111" t="s">
        <v>190</v>
      </c>
      <c r="J617" t="str">
        <f t="shared" si="18"/>
        <v>3018SkogMineraljordBarskogLav</v>
      </c>
      <c r="K617" s="111">
        <v>-4.2147477563561999</v>
      </c>
      <c r="L617" s="111">
        <v>0.85306406685236758</v>
      </c>
      <c r="M617" s="111">
        <v>6.3979989500968365E-2</v>
      </c>
      <c r="N617" s="112">
        <f t="shared" si="19"/>
        <v>-3.2977037000028639</v>
      </c>
    </row>
    <row r="618" spans="1:14" x14ac:dyDescent="0.25">
      <c r="A618" s="111" t="s">
        <v>610</v>
      </c>
      <c r="B618" s="111">
        <f>INDEX(kommuner!C:C,MATCH(_xlfn.NUMBERVALUE(A618),kommuner!B:B,0))</f>
        <v>3018</v>
      </c>
      <c r="C618" s="111" t="s">
        <v>127</v>
      </c>
      <c r="D618" s="111" t="s">
        <v>127</v>
      </c>
      <c r="E618" s="111" t="s">
        <v>126</v>
      </c>
      <c r="F618" s="111" t="s">
        <v>172</v>
      </c>
      <c r="G618" s="111" t="s">
        <v>173</v>
      </c>
      <c r="H618" s="111" t="s">
        <v>172</v>
      </c>
      <c r="I618" s="111" t="s">
        <v>173</v>
      </c>
      <c r="J618" t="str">
        <f t="shared" si="18"/>
        <v>3018SkogMineraljordBarskogMiddels</v>
      </c>
      <c r="K618" s="111">
        <v>-4.0260508329268543</v>
      </c>
      <c r="L618" s="111">
        <v>0.85306406685236758</v>
      </c>
      <c r="M618" s="111">
        <v>6.4056614999681585E-2</v>
      </c>
      <c r="N618" s="112">
        <f t="shared" si="19"/>
        <v>-3.1089301510748051</v>
      </c>
    </row>
    <row r="619" spans="1:14" x14ac:dyDescent="0.25">
      <c r="A619" s="111" t="s">
        <v>610</v>
      </c>
      <c r="B619" s="111">
        <f>INDEX(kommuner!C:C,MATCH(_xlfn.NUMBERVALUE(A619),kommuner!B:B,0))</f>
        <v>3018</v>
      </c>
      <c r="C619" s="111" t="s">
        <v>127</v>
      </c>
      <c r="D619" s="111" t="s">
        <v>127</v>
      </c>
      <c r="E619" s="111" t="s">
        <v>126</v>
      </c>
      <c r="F619" s="111" t="s">
        <v>172</v>
      </c>
      <c r="G619" s="111" t="s">
        <v>186</v>
      </c>
      <c r="H619" s="111" t="s">
        <v>172</v>
      </c>
      <c r="I619" s="111" t="s">
        <v>186</v>
      </c>
      <c r="J619" t="str">
        <f t="shared" si="18"/>
        <v>3018SkogMineraljordBarskogSærs høy</v>
      </c>
      <c r="K619" s="111">
        <v>0.12072674540874306</v>
      </c>
      <c r="L619" s="111">
        <v>0.85306406685236758</v>
      </c>
      <c r="M619" s="111">
        <v>6.4056614999681585E-2</v>
      </c>
      <c r="N619" s="112">
        <f t="shared" si="19"/>
        <v>1.0378474272607923</v>
      </c>
    </row>
    <row r="620" spans="1:14" x14ac:dyDescent="0.25">
      <c r="A620" s="111" t="s">
        <v>610</v>
      </c>
      <c r="B620" s="111">
        <f>INDEX(kommuner!C:C,MATCH(_xlfn.NUMBERVALUE(A620),kommuner!B:B,0))</f>
        <v>3018</v>
      </c>
      <c r="C620" s="111" t="s">
        <v>127</v>
      </c>
      <c r="D620" s="111" t="s">
        <v>127</v>
      </c>
      <c r="E620" s="111" t="s">
        <v>126</v>
      </c>
      <c r="F620" s="111" t="s">
        <v>179</v>
      </c>
      <c r="G620" s="111" t="s">
        <v>180</v>
      </c>
      <c r="H620" s="111" t="s">
        <v>179</v>
      </c>
      <c r="I620" s="111" t="s">
        <v>180</v>
      </c>
      <c r="J620" t="str">
        <f t="shared" si="18"/>
        <v>3018SkogMineraljordBlandingsskogHøy</v>
      </c>
      <c r="K620" s="111">
        <v>-7.1939050909469406</v>
      </c>
      <c r="L620" s="111">
        <v>0.85306406685236758</v>
      </c>
      <c r="M620" s="111">
        <v>6.3979989500968365E-2</v>
      </c>
      <c r="N620" s="112">
        <f t="shared" si="19"/>
        <v>-6.2768610345936047</v>
      </c>
    </row>
    <row r="621" spans="1:14" x14ac:dyDescent="0.25">
      <c r="A621" s="111" t="s">
        <v>610</v>
      </c>
      <c r="B621" s="111">
        <f>INDEX(kommuner!C:C,MATCH(_xlfn.NUMBERVALUE(A621),kommuner!B:B,0))</f>
        <v>3018</v>
      </c>
      <c r="C621" s="111" t="s">
        <v>127</v>
      </c>
      <c r="D621" s="111" t="s">
        <v>127</v>
      </c>
      <c r="E621" s="111" t="s">
        <v>126</v>
      </c>
      <c r="F621" s="111" t="s">
        <v>179</v>
      </c>
      <c r="G621" s="111" t="s">
        <v>167</v>
      </c>
      <c r="H621" s="111" t="s">
        <v>179</v>
      </c>
      <c r="I621" s="111" t="s">
        <v>167</v>
      </c>
      <c r="J621" t="str">
        <f t="shared" si="18"/>
        <v>3018SkogMineraljordBlandingsskogImpediment</v>
      </c>
      <c r="K621" s="111">
        <v>-1.6598037998579707</v>
      </c>
      <c r="L621" s="111">
        <v>0.85306406685236758</v>
      </c>
      <c r="M621" s="111">
        <v>6.3979989500968365E-2</v>
      </c>
      <c r="N621" s="112">
        <f t="shared" si="19"/>
        <v>-0.7427597435046347</v>
      </c>
    </row>
    <row r="622" spans="1:14" x14ac:dyDescent="0.25">
      <c r="A622" s="111" t="s">
        <v>610</v>
      </c>
      <c r="B622" s="111">
        <f>INDEX(kommuner!C:C,MATCH(_xlfn.NUMBERVALUE(A622),kommuner!B:B,0))</f>
        <v>3018</v>
      </c>
      <c r="C622" s="111" t="s">
        <v>127</v>
      </c>
      <c r="D622" s="111" t="s">
        <v>127</v>
      </c>
      <c r="E622" s="111" t="s">
        <v>126</v>
      </c>
      <c r="F622" s="111" t="s">
        <v>179</v>
      </c>
      <c r="G622" s="111" t="s">
        <v>190</v>
      </c>
      <c r="H622" s="111" t="s">
        <v>179</v>
      </c>
      <c r="I622" s="111" t="s">
        <v>190</v>
      </c>
      <c r="J622" t="str">
        <f t="shared" si="18"/>
        <v>3018SkogMineraljordBlandingsskogLav</v>
      </c>
      <c r="K622" s="111">
        <v>-2.5588434197694254</v>
      </c>
      <c r="L622" s="111">
        <v>0.85306406685236758</v>
      </c>
      <c r="M622" s="111">
        <v>6.3979989500968365E-2</v>
      </c>
      <c r="N622" s="112">
        <f t="shared" si="19"/>
        <v>-1.6417993634160897</v>
      </c>
    </row>
    <row r="623" spans="1:14" x14ac:dyDescent="0.25">
      <c r="A623" s="111" t="s">
        <v>610</v>
      </c>
      <c r="B623" s="111">
        <f>INDEX(kommuner!C:C,MATCH(_xlfn.NUMBERVALUE(A623),kommuner!B:B,0))</f>
        <v>3018</v>
      </c>
      <c r="C623" s="111" t="s">
        <v>127</v>
      </c>
      <c r="D623" s="111" t="s">
        <v>127</v>
      </c>
      <c r="E623" s="111" t="s">
        <v>126</v>
      </c>
      <c r="F623" s="111" t="s">
        <v>179</v>
      </c>
      <c r="G623" s="111" t="s">
        <v>173</v>
      </c>
      <c r="H623" s="111" t="s">
        <v>179</v>
      </c>
      <c r="I623" s="111" t="s">
        <v>173</v>
      </c>
      <c r="J623" t="str">
        <f t="shared" si="18"/>
        <v>3018SkogMineraljordBlandingsskogMiddels</v>
      </c>
      <c r="K623" s="111">
        <v>-3.8687729546762566</v>
      </c>
      <c r="L623" s="111">
        <v>0.85306406685236758</v>
      </c>
      <c r="M623" s="111">
        <v>6.3979989500968365E-2</v>
      </c>
      <c r="N623" s="112">
        <f t="shared" si="19"/>
        <v>-2.9517288983229206</v>
      </c>
    </row>
    <row r="624" spans="1:14" x14ac:dyDescent="0.25">
      <c r="A624" s="111" t="s">
        <v>610</v>
      </c>
      <c r="B624" s="111">
        <f>INDEX(kommuner!C:C,MATCH(_xlfn.NUMBERVALUE(A624),kommuner!B:B,0))</f>
        <v>3018</v>
      </c>
      <c r="C624" s="111" t="s">
        <v>127</v>
      </c>
      <c r="D624" s="111" t="s">
        <v>127</v>
      </c>
      <c r="E624" s="111" t="s">
        <v>126</v>
      </c>
      <c r="F624" s="111" t="s">
        <v>179</v>
      </c>
      <c r="G624" s="111" t="s">
        <v>186</v>
      </c>
      <c r="H624" s="111" t="s">
        <v>179</v>
      </c>
      <c r="I624" s="111" t="s">
        <v>186</v>
      </c>
      <c r="J624" t="str">
        <f t="shared" si="18"/>
        <v>3018SkogMineraljordBlandingsskogSærs høy</v>
      </c>
      <c r="K624" s="111">
        <v>-2.9395925245326562</v>
      </c>
      <c r="L624" s="111">
        <v>0.85306406685236758</v>
      </c>
      <c r="M624" s="111">
        <v>6.3979989500968365E-2</v>
      </c>
      <c r="N624" s="112">
        <f t="shared" si="19"/>
        <v>-2.0225484681793202</v>
      </c>
    </row>
    <row r="625" spans="1:14" x14ac:dyDescent="0.25">
      <c r="A625" s="111" t="s">
        <v>610</v>
      </c>
      <c r="B625" s="111">
        <f>INDEX(kommuner!C:C,MATCH(_xlfn.NUMBERVALUE(A625),kommuner!B:B,0))</f>
        <v>3018</v>
      </c>
      <c r="C625" s="111" t="s">
        <v>127</v>
      </c>
      <c r="D625" s="111" t="s">
        <v>127</v>
      </c>
      <c r="E625" s="111" t="s">
        <v>126</v>
      </c>
      <c r="F625" s="111" t="s">
        <v>185</v>
      </c>
      <c r="G625" s="111" t="s">
        <v>180</v>
      </c>
      <c r="H625" s="111" t="s">
        <v>185</v>
      </c>
      <c r="I625" s="111" t="s">
        <v>180</v>
      </c>
      <c r="J625" t="str">
        <f t="shared" si="18"/>
        <v>3018SkogMineraljordLauvskogHøy</v>
      </c>
      <c r="K625" s="111">
        <v>-3.3269846154961789</v>
      </c>
      <c r="L625" s="111">
        <v>0.85306406685236758</v>
      </c>
      <c r="M625" s="111">
        <v>6.3979989500968365E-2</v>
      </c>
      <c r="N625" s="112">
        <f t="shared" si="19"/>
        <v>-2.4099405591428429</v>
      </c>
    </row>
    <row r="626" spans="1:14" x14ac:dyDescent="0.25">
      <c r="A626" s="111" t="s">
        <v>610</v>
      </c>
      <c r="B626" s="111">
        <f>INDEX(kommuner!C:C,MATCH(_xlfn.NUMBERVALUE(A626),kommuner!B:B,0))</f>
        <v>3018</v>
      </c>
      <c r="C626" s="111" t="s">
        <v>127</v>
      </c>
      <c r="D626" s="111" t="s">
        <v>127</v>
      </c>
      <c r="E626" s="111" t="s">
        <v>126</v>
      </c>
      <c r="F626" s="111" t="s">
        <v>185</v>
      </c>
      <c r="G626" s="111" t="s">
        <v>167</v>
      </c>
      <c r="H626" s="111" t="s">
        <v>185</v>
      </c>
      <c r="I626" s="111" t="s">
        <v>167</v>
      </c>
      <c r="J626" t="str">
        <f t="shared" si="18"/>
        <v>3018SkogMineraljordLauvskogImpediment</v>
      </c>
      <c r="K626" s="111">
        <v>-0.65286816124680003</v>
      </c>
      <c r="L626" s="111">
        <v>0.85306406685236758</v>
      </c>
      <c r="M626" s="111">
        <v>6.3979989500968365E-2</v>
      </c>
      <c r="N626" s="112">
        <f t="shared" si="19"/>
        <v>0.26417589510653594</v>
      </c>
    </row>
    <row r="627" spans="1:14" x14ac:dyDescent="0.25">
      <c r="A627" s="111" t="s">
        <v>610</v>
      </c>
      <c r="B627" s="111">
        <f>INDEX(kommuner!C:C,MATCH(_xlfn.NUMBERVALUE(A627),kommuner!B:B,0))</f>
        <v>3018</v>
      </c>
      <c r="C627" s="111" t="s">
        <v>127</v>
      </c>
      <c r="D627" s="111" t="s">
        <v>127</v>
      </c>
      <c r="E627" s="111" t="s">
        <v>126</v>
      </c>
      <c r="F627" s="111" t="s">
        <v>185</v>
      </c>
      <c r="G627" s="111" t="s">
        <v>190</v>
      </c>
      <c r="H627" s="111" t="s">
        <v>185</v>
      </c>
      <c r="I627" s="111" t="s">
        <v>190</v>
      </c>
      <c r="J627" t="str">
        <f t="shared" si="18"/>
        <v>3018SkogMineraljordLauvskogLav</v>
      </c>
      <c r="K627" s="111">
        <v>-8.9748170935426599E-2</v>
      </c>
      <c r="L627" s="111">
        <v>0.85306406685236758</v>
      </c>
      <c r="M627" s="111">
        <v>6.3979989500968365E-2</v>
      </c>
      <c r="N627" s="112">
        <f t="shared" si="19"/>
        <v>0.82729588541790933</v>
      </c>
    </row>
    <row r="628" spans="1:14" x14ac:dyDescent="0.25">
      <c r="A628" s="111" t="s">
        <v>610</v>
      </c>
      <c r="B628" s="111">
        <f>INDEX(kommuner!C:C,MATCH(_xlfn.NUMBERVALUE(A628),kommuner!B:B,0))</f>
        <v>3018</v>
      </c>
      <c r="C628" s="111" t="s">
        <v>127</v>
      </c>
      <c r="D628" s="111" t="s">
        <v>127</v>
      </c>
      <c r="E628" s="111" t="s">
        <v>126</v>
      </c>
      <c r="F628" s="111" t="s">
        <v>185</v>
      </c>
      <c r="G628" s="111" t="s">
        <v>173</v>
      </c>
      <c r="H628" s="111" t="s">
        <v>185</v>
      </c>
      <c r="I628" s="111" t="s">
        <v>173</v>
      </c>
      <c r="J628" t="str">
        <f t="shared" si="18"/>
        <v>3018SkogMineraljordLauvskogMiddels</v>
      </c>
      <c r="K628" s="111">
        <v>-1.7789409505847176</v>
      </c>
      <c r="L628" s="111">
        <v>0.85306406685236758</v>
      </c>
      <c r="M628" s="111">
        <v>6.3979989500968365E-2</v>
      </c>
      <c r="N628" s="112">
        <f t="shared" si="19"/>
        <v>-0.86189689423138161</v>
      </c>
    </row>
    <row r="629" spans="1:14" x14ac:dyDescent="0.25">
      <c r="A629" s="111" t="s">
        <v>610</v>
      </c>
      <c r="B629" s="111">
        <f>INDEX(kommuner!C:C,MATCH(_xlfn.NUMBERVALUE(A629),kommuner!B:B,0))</f>
        <v>3018</v>
      </c>
      <c r="C629" s="111" t="s">
        <v>127</v>
      </c>
      <c r="D629" s="111" t="s">
        <v>127</v>
      </c>
      <c r="E629" s="111" t="s">
        <v>126</v>
      </c>
      <c r="F629" s="111" t="s">
        <v>185</v>
      </c>
      <c r="G629" s="111" t="s">
        <v>186</v>
      </c>
      <c r="H629" s="111" t="s">
        <v>185</v>
      </c>
      <c r="I629" s="111" t="s">
        <v>186</v>
      </c>
      <c r="J629" t="str">
        <f t="shared" si="18"/>
        <v>3018SkogMineraljordLauvskogSærs høy</v>
      </c>
      <c r="K629" s="111">
        <v>-3.6560473259425113</v>
      </c>
      <c r="L629" s="111">
        <v>0.85306406685236758</v>
      </c>
      <c r="M629" s="111">
        <v>6.3979989500968365E-2</v>
      </c>
      <c r="N629" s="112">
        <f t="shared" si="19"/>
        <v>-2.7390032695891753</v>
      </c>
    </row>
    <row r="630" spans="1:14" x14ac:dyDescent="0.25">
      <c r="A630" s="111" t="s">
        <v>610</v>
      </c>
      <c r="B630" s="111">
        <f>INDEX(kommuner!C:C,MATCH(_xlfn.NUMBERVALUE(A630),kommuner!B:B,0))</f>
        <v>3018</v>
      </c>
      <c r="C630" s="111" t="s">
        <v>127</v>
      </c>
      <c r="D630" s="111" t="s">
        <v>127</v>
      </c>
      <c r="E630" s="111" t="s">
        <v>123</v>
      </c>
      <c r="F630" s="111" t="s">
        <v>172</v>
      </c>
      <c r="G630" s="111" t="s">
        <v>180</v>
      </c>
      <c r="H630" s="111" t="s">
        <v>172</v>
      </c>
      <c r="I630" s="111" t="s">
        <v>180</v>
      </c>
      <c r="J630" t="str">
        <f t="shared" si="18"/>
        <v>3018SkogOrganisk jordBarskogHøy</v>
      </c>
      <c r="K630" s="111">
        <v>-2.5184559031994138</v>
      </c>
      <c r="L630" s="111">
        <v>0.92784825435236762</v>
      </c>
      <c r="M630" s="111">
        <v>0.46518126042825314</v>
      </c>
      <c r="N630" s="112">
        <f t="shared" si="19"/>
        <v>-1.1254263884187932</v>
      </c>
    </row>
    <row r="631" spans="1:14" x14ac:dyDescent="0.25">
      <c r="A631" s="111" t="s">
        <v>610</v>
      </c>
      <c r="B631" s="111">
        <f>INDEX(kommuner!C:C,MATCH(_xlfn.NUMBERVALUE(A631),kommuner!B:B,0))</f>
        <v>3018</v>
      </c>
      <c r="C631" s="111" t="s">
        <v>127</v>
      </c>
      <c r="D631" s="111" t="s">
        <v>127</v>
      </c>
      <c r="E631" s="111" t="s">
        <v>123</v>
      </c>
      <c r="F631" s="111" t="s">
        <v>172</v>
      </c>
      <c r="G631" s="111" t="s">
        <v>167</v>
      </c>
      <c r="H631" s="111" t="s">
        <v>172</v>
      </c>
      <c r="I631" s="111" t="s">
        <v>167</v>
      </c>
      <c r="J631" t="str">
        <f t="shared" si="18"/>
        <v>3018SkogOrganisk jordBarskogImpediment</v>
      </c>
      <c r="K631" s="111">
        <v>-0.13011741963904588</v>
      </c>
      <c r="L631" s="111">
        <v>0.92784825435236762</v>
      </c>
      <c r="M631" s="111">
        <v>0.46510463492953991</v>
      </c>
      <c r="N631" s="112">
        <f t="shared" si="19"/>
        <v>1.2628354696428616</v>
      </c>
    </row>
    <row r="632" spans="1:14" x14ac:dyDescent="0.25">
      <c r="A632" s="111" t="s">
        <v>610</v>
      </c>
      <c r="B632" s="111">
        <f>INDEX(kommuner!C:C,MATCH(_xlfn.NUMBERVALUE(A632),kommuner!B:B,0))</f>
        <v>3018</v>
      </c>
      <c r="C632" s="111" t="s">
        <v>127</v>
      </c>
      <c r="D632" s="111" t="s">
        <v>127</v>
      </c>
      <c r="E632" s="111" t="s">
        <v>123</v>
      </c>
      <c r="F632" s="111" t="s">
        <v>172</v>
      </c>
      <c r="G632" s="111" t="s">
        <v>190</v>
      </c>
      <c r="H632" s="111" t="s">
        <v>172</v>
      </c>
      <c r="I632" s="111" t="s">
        <v>190</v>
      </c>
      <c r="J632" t="str">
        <f t="shared" si="18"/>
        <v>3018SkogOrganisk jordBarskogLav</v>
      </c>
      <c r="K632" s="111">
        <v>-0.50666953101693391</v>
      </c>
      <c r="L632" s="111">
        <v>0.92784825435236762</v>
      </c>
      <c r="M632" s="111">
        <v>0.46510463492953991</v>
      </c>
      <c r="N632" s="112">
        <f t="shared" si="19"/>
        <v>0.88628335826497362</v>
      </c>
    </row>
    <row r="633" spans="1:14" x14ac:dyDescent="0.25">
      <c r="A633" s="111" t="s">
        <v>610</v>
      </c>
      <c r="B633" s="111">
        <f>INDEX(kommuner!C:C,MATCH(_xlfn.NUMBERVALUE(A633),kommuner!B:B,0))</f>
        <v>3018</v>
      </c>
      <c r="C633" s="111" t="s">
        <v>127</v>
      </c>
      <c r="D633" s="111" t="s">
        <v>127</v>
      </c>
      <c r="E633" s="111" t="s">
        <v>123</v>
      </c>
      <c r="F633" s="111" t="s">
        <v>172</v>
      </c>
      <c r="G633" s="111" t="s">
        <v>173</v>
      </c>
      <c r="H633" s="111" t="s">
        <v>172</v>
      </c>
      <c r="I633" s="111" t="s">
        <v>173</v>
      </c>
      <c r="J633" t="str">
        <f t="shared" si="18"/>
        <v>3018SkogOrganisk jordBarskogMiddels</v>
      </c>
      <c r="K633" s="111">
        <v>-1.5571490961494638</v>
      </c>
      <c r="L633" s="111">
        <v>0.92784825435236762</v>
      </c>
      <c r="M633" s="111">
        <v>0.46518126042825314</v>
      </c>
      <c r="N633" s="112">
        <f t="shared" si="19"/>
        <v>-0.16411958136884308</v>
      </c>
    </row>
    <row r="634" spans="1:14" x14ac:dyDescent="0.25">
      <c r="A634" s="111" t="s">
        <v>610</v>
      </c>
      <c r="B634" s="111">
        <f>INDEX(kommuner!C:C,MATCH(_xlfn.NUMBERVALUE(A634),kommuner!B:B,0))</f>
        <v>3018</v>
      </c>
      <c r="C634" s="111" t="s">
        <v>127</v>
      </c>
      <c r="D634" s="111" t="s">
        <v>127</v>
      </c>
      <c r="E634" s="111" t="s">
        <v>123</v>
      </c>
      <c r="F634" s="111" t="s">
        <v>172</v>
      </c>
      <c r="G634" s="111" t="s">
        <v>186</v>
      </c>
      <c r="H634" s="111" t="s">
        <v>172</v>
      </c>
      <c r="I634" s="111" t="s">
        <v>186</v>
      </c>
      <c r="J634" t="str">
        <f t="shared" si="18"/>
        <v>3018SkogOrganisk jordBarskogSærs høy</v>
      </c>
      <c r="K634" s="111">
        <v>2.5548655235722699</v>
      </c>
      <c r="L634" s="111">
        <v>0.92784825435236762</v>
      </c>
      <c r="M634" s="111">
        <v>0.46518126042825314</v>
      </c>
      <c r="N634" s="112">
        <f t="shared" si="19"/>
        <v>3.9478950383528906</v>
      </c>
    </row>
    <row r="635" spans="1:14" x14ac:dyDescent="0.25">
      <c r="A635" s="111" t="s">
        <v>610</v>
      </c>
      <c r="B635" s="111">
        <f>INDEX(kommuner!C:C,MATCH(_xlfn.NUMBERVALUE(A635),kommuner!B:B,0))</f>
        <v>3018</v>
      </c>
      <c r="C635" s="111" t="s">
        <v>127</v>
      </c>
      <c r="D635" s="111" t="s">
        <v>127</v>
      </c>
      <c r="E635" s="111" t="s">
        <v>123</v>
      </c>
      <c r="F635" s="111" t="s">
        <v>179</v>
      </c>
      <c r="G635" s="111" t="s">
        <v>180</v>
      </c>
      <c r="H635" s="111" t="s">
        <v>179</v>
      </c>
      <c r="I635" s="111" t="s">
        <v>180</v>
      </c>
      <c r="J635" t="str">
        <f t="shared" si="18"/>
        <v>3018SkogOrganisk jordBlandingsskogHøy</v>
      </c>
      <c r="K635" s="111">
        <v>-5.5554344456832343</v>
      </c>
      <c r="L635" s="111">
        <v>0.92784825435236762</v>
      </c>
      <c r="M635" s="111">
        <v>0.46510463492953991</v>
      </c>
      <c r="N635" s="112">
        <f t="shared" si="19"/>
        <v>-4.1624815564013264</v>
      </c>
    </row>
    <row r="636" spans="1:14" x14ac:dyDescent="0.25">
      <c r="A636" s="111" t="s">
        <v>610</v>
      </c>
      <c r="B636" s="111">
        <f>INDEX(kommuner!C:C,MATCH(_xlfn.NUMBERVALUE(A636),kommuner!B:B,0))</f>
        <v>3018</v>
      </c>
      <c r="C636" s="111" t="s">
        <v>127</v>
      </c>
      <c r="D636" s="111" t="s">
        <v>127</v>
      </c>
      <c r="E636" s="111" t="s">
        <v>123</v>
      </c>
      <c r="F636" s="111" t="s">
        <v>179</v>
      </c>
      <c r="G636" s="111" t="s">
        <v>167</v>
      </c>
      <c r="H636" s="111" t="s">
        <v>179</v>
      </c>
      <c r="I636" s="111" t="s">
        <v>167</v>
      </c>
      <c r="J636" t="str">
        <f t="shared" si="18"/>
        <v>3018SkogOrganisk jordBlandingsskogImpediment</v>
      </c>
      <c r="K636" s="111">
        <v>-0.28586344175800005</v>
      </c>
      <c r="L636" s="111">
        <v>0.92784825435236762</v>
      </c>
      <c r="M636" s="111">
        <v>0.46510463492953991</v>
      </c>
      <c r="N636" s="112">
        <f t="shared" si="19"/>
        <v>1.1070894475239075</v>
      </c>
    </row>
    <row r="637" spans="1:14" x14ac:dyDescent="0.25">
      <c r="A637" s="111" t="s">
        <v>610</v>
      </c>
      <c r="B637" s="111">
        <f>INDEX(kommuner!C:C,MATCH(_xlfn.NUMBERVALUE(A637),kommuner!B:B,0))</f>
        <v>3018</v>
      </c>
      <c r="C637" s="111" t="s">
        <v>127</v>
      </c>
      <c r="D637" s="111" t="s">
        <v>127</v>
      </c>
      <c r="E637" s="111" t="s">
        <v>123</v>
      </c>
      <c r="F637" s="111" t="s">
        <v>179</v>
      </c>
      <c r="G637" s="111" t="s">
        <v>190</v>
      </c>
      <c r="H637" s="111" t="s">
        <v>179</v>
      </c>
      <c r="I637" s="111" t="s">
        <v>190</v>
      </c>
      <c r="J637" t="str">
        <f t="shared" si="18"/>
        <v>3018SkogOrganisk jordBlandingsskogLav</v>
      </c>
      <c r="K637" s="111">
        <v>-1.2347339377887629</v>
      </c>
      <c r="L637" s="111">
        <v>0.92784825435236762</v>
      </c>
      <c r="M637" s="111">
        <v>0.46510463492953991</v>
      </c>
      <c r="N637" s="112">
        <f t="shared" si="19"/>
        <v>0.15821895149314458</v>
      </c>
    </row>
    <row r="638" spans="1:14" x14ac:dyDescent="0.25">
      <c r="A638" s="111" t="s">
        <v>610</v>
      </c>
      <c r="B638" s="111">
        <f>INDEX(kommuner!C:C,MATCH(_xlfn.NUMBERVALUE(A638),kommuner!B:B,0))</f>
        <v>3018</v>
      </c>
      <c r="C638" s="111" t="s">
        <v>127</v>
      </c>
      <c r="D638" s="111" t="s">
        <v>127</v>
      </c>
      <c r="E638" s="111" t="s">
        <v>123</v>
      </c>
      <c r="F638" s="111" t="s">
        <v>179</v>
      </c>
      <c r="G638" s="111" t="s">
        <v>173</v>
      </c>
      <c r="H638" s="111" t="s">
        <v>179</v>
      </c>
      <c r="I638" s="111" t="s">
        <v>173</v>
      </c>
      <c r="J638" t="str">
        <f t="shared" si="18"/>
        <v>3018SkogOrganisk jordBlandingsskogMiddels</v>
      </c>
      <c r="K638" s="111">
        <v>-2.4239591752717748</v>
      </c>
      <c r="L638" s="111">
        <v>0.92784825435236762</v>
      </c>
      <c r="M638" s="111">
        <v>0.46510463492953991</v>
      </c>
      <c r="N638" s="112">
        <f t="shared" si="19"/>
        <v>-1.0310062859898674</v>
      </c>
    </row>
    <row r="639" spans="1:14" x14ac:dyDescent="0.25">
      <c r="A639" s="111" t="s">
        <v>610</v>
      </c>
      <c r="B639" s="111">
        <f>INDEX(kommuner!C:C,MATCH(_xlfn.NUMBERVALUE(A639),kommuner!B:B,0))</f>
        <v>3018</v>
      </c>
      <c r="C639" s="111" t="s">
        <v>127</v>
      </c>
      <c r="D639" s="111" t="s">
        <v>127</v>
      </c>
      <c r="E639" s="111" t="s">
        <v>123</v>
      </c>
      <c r="F639" s="111" t="s">
        <v>179</v>
      </c>
      <c r="G639" s="111" t="s">
        <v>186</v>
      </c>
      <c r="H639" s="111" t="s">
        <v>179</v>
      </c>
      <c r="I639" s="111" t="s">
        <v>186</v>
      </c>
      <c r="J639" t="str">
        <f t="shared" si="18"/>
        <v>3018SkogOrganisk jordBlandingsskogSærs høy</v>
      </c>
      <c r="K639" s="111">
        <v>-1.5726115302258048</v>
      </c>
      <c r="L639" s="111">
        <v>0.92784825435236762</v>
      </c>
      <c r="M639" s="111">
        <v>0.46510463492953991</v>
      </c>
      <c r="N639" s="112">
        <f t="shared" si="19"/>
        <v>-0.17965864094389727</v>
      </c>
    </row>
    <row r="640" spans="1:14" x14ac:dyDescent="0.25">
      <c r="A640" s="111" t="s">
        <v>610</v>
      </c>
      <c r="B640" s="111">
        <f>INDEX(kommuner!C:C,MATCH(_xlfn.NUMBERVALUE(A640),kommuner!B:B,0))</f>
        <v>3018</v>
      </c>
      <c r="C640" s="111" t="s">
        <v>127</v>
      </c>
      <c r="D640" s="111" t="s">
        <v>127</v>
      </c>
      <c r="E640" s="111" t="s">
        <v>123</v>
      </c>
      <c r="F640" s="111" t="s">
        <v>185</v>
      </c>
      <c r="G640" s="111" t="s">
        <v>180</v>
      </c>
      <c r="H640" s="111" t="s">
        <v>185</v>
      </c>
      <c r="I640" s="111" t="s">
        <v>180</v>
      </c>
      <c r="J640" t="str">
        <f t="shared" si="18"/>
        <v>3018SkogOrganisk jordLauvskogHøy</v>
      </c>
      <c r="K640" s="111">
        <v>-1.9913688882377358</v>
      </c>
      <c r="L640" s="111">
        <v>0.92784825435236762</v>
      </c>
      <c r="M640" s="111">
        <v>0.46510463492953991</v>
      </c>
      <c r="N640" s="112">
        <f t="shared" si="19"/>
        <v>-0.59841599895582831</v>
      </c>
    </row>
    <row r="641" spans="1:14" x14ac:dyDescent="0.25">
      <c r="A641" s="111" t="s">
        <v>610</v>
      </c>
      <c r="B641" s="111">
        <f>INDEX(kommuner!C:C,MATCH(_xlfn.NUMBERVALUE(A641),kommuner!B:B,0))</f>
        <v>3018</v>
      </c>
      <c r="C641" s="111" t="s">
        <v>127</v>
      </c>
      <c r="D641" s="111" t="s">
        <v>127</v>
      </c>
      <c r="E641" s="111" t="s">
        <v>123</v>
      </c>
      <c r="F641" s="111" t="s">
        <v>185</v>
      </c>
      <c r="G641" s="111" t="s">
        <v>167</v>
      </c>
      <c r="H641" s="111" t="s">
        <v>185</v>
      </c>
      <c r="I641" s="111" t="s">
        <v>167</v>
      </c>
      <c r="J641" t="str">
        <f t="shared" si="18"/>
        <v>3018SkogOrganisk jordLauvskogImpediment</v>
      </c>
      <c r="K641" s="111">
        <v>0.35000626494250675</v>
      </c>
      <c r="L641" s="111">
        <v>0.92784825435236762</v>
      </c>
      <c r="M641" s="111">
        <v>0.46510463492953991</v>
      </c>
      <c r="N641" s="112">
        <f t="shared" si="19"/>
        <v>1.7429591542244141</v>
      </c>
    </row>
    <row r="642" spans="1:14" x14ac:dyDescent="0.25">
      <c r="A642" s="111" t="s">
        <v>610</v>
      </c>
      <c r="B642" s="111">
        <f>INDEX(kommuner!C:C,MATCH(_xlfn.NUMBERVALUE(A642),kommuner!B:B,0))</f>
        <v>3018</v>
      </c>
      <c r="C642" s="111" t="s">
        <v>127</v>
      </c>
      <c r="D642" s="111" t="s">
        <v>127</v>
      </c>
      <c r="E642" s="111" t="s">
        <v>123</v>
      </c>
      <c r="F642" s="111" t="s">
        <v>185</v>
      </c>
      <c r="G642" s="111" t="s">
        <v>190</v>
      </c>
      <c r="H642" s="111" t="s">
        <v>185</v>
      </c>
      <c r="I642" s="111" t="s">
        <v>190</v>
      </c>
      <c r="J642" t="str">
        <f t="shared" si="18"/>
        <v>3018SkogOrganisk jordLauvskogLav</v>
      </c>
      <c r="K642" s="111">
        <v>1.1144075558526714</v>
      </c>
      <c r="L642" s="111">
        <v>0.92784825435236762</v>
      </c>
      <c r="M642" s="111">
        <v>0.46510463492953991</v>
      </c>
      <c r="N642" s="112">
        <f t="shared" si="19"/>
        <v>2.5073604451345788</v>
      </c>
    </row>
    <row r="643" spans="1:14" x14ac:dyDescent="0.25">
      <c r="A643" s="111" t="s">
        <v>610</v>
      </c>
      <c r="B643" s="111">
        <f>INDEX(kommuner!C:C,MATCH(_xlfn.NUMBERVALUE(A643),kommuner!B:B,0))</f>
        <v>3018</v>
      </c>
      <c r="C643" s="111" t="s">
        <v>127</v>
      </c>
      <c r="D643" s="111" t="s">
        <v>127</v>
      </c>
      <c r="E643" s="111" t="s">
        <v>123</v>
      </c>
      <c r="F643" s="111" t="s">
        <v>185</v>
      </c>
      <c r="G643" s="111" t="s">
        <v>173</v>
      </c>
      <c r="H643" s="111" t="s">
        <v>185</v>
      </c>
      <c r="I643" s="111" t="s">
        <v>173</v>
      </c>
      <c r="J643" t="str">
        <f t="shared" ref="J643:J706" si="20">B643&amp;C643&amp;E643&amp;IF(C643="Skog",F643&amp;G643,"")</f>
        <v>3018SkogOrganisk jordLauvskogMiddels</v>
      </c>
      <c r="K643" s="111">
        <v>-0.62664468270982987</v>
      </c>
      <c r="L643" s="111">
        <v>0.92784825435236762</v>
      </c>
      <c r="M643" s="111">
        <v>0.46510463492953991</v>
      </c>
      <c r="N643" s="112">
        <f t="shared" ref="N643:N706" si="21">SUM(K643:M643)</f>
        <v>0.76630820657207765</v>
      </c>
    </row>
    <row r="644" spans="1:14" x14ac:dyDescent="0.25">
      <c r="A644" s="111" t="s">
        <v>610</v>
      </c>
      <c r="B644" s="111">
        <f>INDEX(kommuner!C:C,MATCH(_xlfn.NUMBERVALUE(A644),kommuner!B:B,0))</f>
        <v>3018</v>
      </c>
      <c r="C644" s="111" t="s">
        <v>127</v>
      </c>
      <c r="D644" s="111" t="s">
        <v>127</v>
      </c>
      <c r="E644" s="111" t="s">
        <v>123</v>
      </c>
      <c r="F644" s="111" t="s">
        <v>185</v>
      </c>
      <c r="G644" s="111" t="s">
        <v>186</v>
      </c>
      <c r="H644" s="111" t="s">
        <v>185</v>
      </c>
      <c r="I644" s="111" t="s">
        <v>186</v>
      </c>
      <c r="J644" t="str">
        <f t="shared" si="20"/>
        <v>3018SkogOrganisk jordLauvskogSærs høy</v>
      </c>
      <c r="K644" s="111">
        <v>-1.8997279926091779</v>
      </c>
      <c r="L644" s="111">
        <v>0.92784825435236762</v>
      </c>
      <c r="M644" s="111">
        <v>0.46510463492953991</v>
      </c>
      <c r="N644" s="112">
        <f t="shared" si="21"/>
        <v>-0.50677510332727038</v>
      </c>
    </row>
    <row r="645" spans="1:14" x14ac:dyDescent="0.25">
      <c r="A645" s="111" t="s">
        <v>610</v>
      </c>
      <c r="B645" s="111">
        <f>INDEX(kommuner!C:C,MATCH(_xlfn.NUMBERVALUE(A645),kommuner!B:B,0))</f>
        <v>3018</v>
      </c>
      <c r="C645" s="111" t="s">
        <v>83</v>
      </c>
      <c r="D645" s="111" t="s">
        <v>83</v>
      </c>
      <c r="E645" s="111" t="s">
        <v>126</v>
      </c>
      <c r="F645" s="111" t="s">
        <v>139</v>
      </c>
      <c r="G645" s="111" t="s">
        <v>139</v>
      </c>
      <c r="H645" s="111" t="s">
        <v>139</v>
      </c>
      <c r="I645" s="111" t="s">
        <v>139</v>
      </c>
      <c r="J645" t="str">
        <f t="shared" si="20"/>
        <v>3018Utbygd arealMineraljord</v>
      </c>
      <c r="K645" s="111">
        <v>1.3171254023576049</v>
      </c>
      <c r="L645" s="111">
        <v>0</v>
      </c>
      <c r="M645" s="111">
        <v>1.303047089454229E-2</v>
      </c>
      <c r="N645" s="112">
        <f t="shared" si="21"/>
        <v>1.3301558732521472</v>
      </c>
    </row>
    <row r="646" spans="1:14" x14ac:dyDescent="0.25">
      <c r="A646" s="111" t="s">
        <v>610</v>
      </c>
      <c r="B646" s="111">
        <f>INDEX(kommuner!C:C,MATCH(_xlfn.NUMBERVALUE(A646),kommuner!B:B,0))</f>
        <v>3018</v>
      </c>
      <c r="C646" s="111" t="s">
        <v>83</v>
      </c>
      <c r="D646" s="111" t="s">
        <v>83</v>
      </c>
      <c r="E646" s="111" t="s">
        <v>123</v>
      </c>
      <c r="F646" s="111" t="s">
        <v>139</v>
      </c>
      <c r="G646" s="111" t="s">
        <v>139</v>
      </c>
      <c r="H646" s="111" t="s">
        <v>139</v>
      </c>
      <c r="I646" s="111" t="s">
        <v>139</v>
      </c>
      <c r="J646" t="str">
        <f t="shared" si="20"/>
        <v>3018Utbygd arealOrganisk jord</v>
      </c>
      <c r="K646" s="111">
        <v>29.011421395201612</v>
      </c>
      <c r="L646" s="111">
        <v>0</v>
      </c>
      <c r="M646" s="111">
        <v>1.303047089454229E-2</v>
      </c>
      <c r="N646" s="112">
        <f t="shared" si="21"/>
        <v>29.024451866096154</v>
      </c>
    </row>
    <row r="647" spans="1:14" x14ac:dyDescent="0.25">
      <c r="A647" s="111" t="s">
        <v>610</v>
      </c>
      <c r="B647" s="111">
        <f>INDEX(kommuner!C:C,MATCH(_xlfn.NUMBERVALUE(A647),kommuner!B:B,0))</f>
        <v>3018</v>
      </c>
      <c r="C647" s="111" t="s">
        <v>181</v>
      </c>
      <c r="D647" s="111" t="s">
        <v>181</v>
      </c>
      <c r="E647" s="111" t="s">
        <v>123</v>
      </c>
      <c r="F647" s="111" t="s">
        <v>139</v>
      </c>
      <c r="G647" s="111" t="s">
        <v>139</v>
      </c>
      <c r="H647" s="111" t="s">
        <v>139</v>
      </c>
      <c r="I647" s="111" t="s">
        <v>139</v>
      </c>
      <c r="J647" t="str">
        <f t="shared" si="20"/>
        <v>3018Vann og myrOrganisk jord</v>
      </c>
      <c r="K647" s="111">
        <v>-0.20040009744654491</v>
      </c>
      <c r="L647" s="111">
        <v>0</v>
      </c>
      <c r="M647" s="111">
        <v>0</v>
      </c>
      <c r="N647" s="112">
        <f t="shared" si="21"/>
        <v>-0.20040009744654491</v>
      </c>
    </row>
    <row r="648" spans="1:14" x14ac:dyDescent="0.25">
      <c r="A648" s="111" t="s">
        <v>611</v>
      </c>
      <c r="B648" s="111">
        <f>INDEX(kommuner!C:C,MATCH(_xlfn.NUMBERVALUE(A648),kommuner!B:B,0))</f>
        <v>3014</v>
      </c>
      <c r="C648" s="111" t="s">
        <v>82</v>
      </c>
      <c r="D648" s="111" t="s">
        <v>82</v>
      </c>
      <c r="E648" s="111" t="s">
        <v>126</v>
      </c>
      <c r="F648" s="111" t="s">
        <v>139</v>
      </c>
      <c r="G648" s="111" t="s">
        <v>139</v>
      </c>
      <c r="H648" s="111" t="s">
        <v>139</v>
      </c>
      <c r="I648" s="111" t="s">
        <v>139</v>
      </c>
      <c r="J648" t="str">
        <f t="shared" si="20"/>
        <v>3014Annen utmarkMineraljord</v>
      </c>
      <c r="K648" s="111">
        <v>-7.4178314529761202E-2</v>
      </c>
      <c r="L648" s="111">
        <v>0</v>
      </c>
      <c r="M648" s="111">
        <v>0</v>
      </c>
      <c r="N648" s="112">
        <f t="shared" si="21"/>
        <v>-7.4178314529761202E-2</v>
      </c>
    </row>
    <row r="649" spans="1:14" x14ac:dyDescent="0.25">
      <c r="A649" s="111" t="s">
        <v>611</v>
      </c>
      <c r="B649" s="111">
        <f>INDEX(kommuner!C:C,MATCH(_xlfn.NUMBERVALUE(A649),kommuner!B:B,0))</f>
        <v>3014</v>
      </c>
      <c r="C649" s="111" t="s">
        <v>121</v>
      </c>
      <c r="D649" s="111" t="s">
        <v>121</v>
      </c>
      <c r="E649" s="111" t="s">
        <v>126</v>
      </c>
      <c r="F649" s="111" t="s">
        <v>139</v>
      </c>
      <c r="G649" s="111" t="s">
        <v>139</v>
      </c>
      <c r="H649" s="111" t="s">
        <v>139</v>
      </c>
      <c r="I649" s="111" t="s">
        <v>139</v>
      </c>
      <c r="J649" t="str">
        <f t="shared" si="20"/>
        <v>3014BeiteMineraljord</v>
      </c>
      <c r="K649" s="111">
        <v>-0.96338340838695502</v>
      </c>
      <c r="L649" s="111">
        <v>0</v>
      </c>
      <c r="M649" s="111">
        <v>1.2448711246839999E-7</v>
      </c>
      <c r="N649" s="112">
        <f t="shared" si="21"/>
        <v>-0.96338328389984251</v>
      </c>
    </row>
    <row r="650" spans="1:14" x14ac:dyDescent="0.25">
      <c r="A650" s="111" t="s">
        <v>611</v>
      </c>
      <c r="B650" s="111">
        <f>INDEX(kommuner!C:C,MATCH(_xlfn.NUMBERVALUE(A650),kommuner!B:B,0))</f>
        <v>3014</v>
      </c>
      <c r="C650" s="111" t="s">
        <v>121</v>
      </c>
      <c r="D650" s="111" t="s">
        <v>121</v>
      </c>
      <c r="E650" s="111" t="s">
        <v>123</v>
      </c>
      <c r="F650" s="111" t="s">
        <v>139</v>
      </c>
      <c r="G650" s="111" t="s">
        <v>139</v>
      </c>
      <c r="H650" s="111" t="s">
        <v>139</v>
      </c>
      <c r="I650" s="111" t="s">
        <v>139</v>
      </c>
      <c r="J650" t="str">
        <f t="shared" si="20"/>
        <v>3014BeiteOrganisk jord</v>
      </c>
      <c r="K650" s="111">
        <v>12.077525935985037</v>
      </c>
      <c r="L650" s="111">
        <v>1.6412500000000001</v>
      </c>
      <c r="M650" s="111">
        <v>0</v>
      </c>
      <c r="N650" s="112">
        <f t="shared" si="21"/>
        <v>13.718775935985036</v>
      </c>
    </row>
    <row r="651" spans="1:14" x14ac:dyDescent="0.25">
      <c r="A651" s="111" t="s">
        <v>611</v>
      </c>
      <c r="B651" s="111">
        <f>INDEX(kommuner!C:C,MATCH(_xlfn.NUMBERVALUE(A651),kommuner!B:B,0))</f>
        <v>3014</v>
      </c>
      <c r="C651" s="111" t="s">
        <v>84</v>
      </c>
      <c r="D651" s="111" t="s">
        <v>84</v>
      </c>
      <c r="E651" s="111" t="s">
        <v>126</v>
      </c>
      <c r="F651" s="111" t="s">
        <v>139</v>
      </c>
      <c r="G651" s="111" t="s">
        <v>139</v>
      </c>
      <c r="H651" s="111" t="s">
        <v>139</v>
      </c>
      <c r="I651" s="111" t="s">
        <v>139</v>
      </c>
      <c r="J651" t="str">
        <f t="shared" si="20"/>
        <v>3014Dyrket markMineraljord</v>
      </c>
      <c r="K651" s="111">
        <v>-0.27932722351993444</v>
      </c>
      <c r="L651" s="111">
        <v>0</v>
      </c>
      <c r="M651" s="111">
        <v>0</v>
      </c>
      <c r="N651" s="112">
        <f t="shared" si="21"/>
        <v>-0.27932722351993444</v>
      </c>
    </row>
    <row r="652" spans="1:14" x14ac:dyDescent="0.25">
      <c r="A652" s="111" t="s">
        <v>611</v>
      </c>
      <c r="B652" s="111">
        <f>INDEX(kommuner!C:C,MATCH(_xlfn.NUMBERVALUE(A652),kommuner!B:B,0))</f>
        <v>3014</v>
      </c>
      <c r="C652" s="111" t="s">
        <v>84</v>
      </c>
      <c r="D652" s="111" t="s">
        <v>84</v>
      </c>
      <c r="E652" s="111" t="s">
        <v>123</v>
      </c>
      <c r="F652" s="111" t="s">
        <v>139</v>
      </c>
      <c r="G652" s="111" t="s">
        <v>139</v>
      </c>
      <c r="H652" s="111" t="s">
        <v>139</v>
      </c>
      <c r="I652" s="111" t="s">
        <v>139</v>
      </c>
      <c r="J652" t="str">
        <f t="shared" si="20"/>
        <v>3014Dyrket markOrganisk jord</v>
      </c>
      <c r="K652" s="111">
        <v>28.726149366675592</v>
      </c>
      <c r="L652" s="111">
        <v>1.45625</v>
      </c>
      <c r="M652" s="111">
        <v>0</v>
      </c>
      <c r="N652" s="112">
        <f t="shared" si="21"/>
        <v>30.182399366675593</v>
      </c>
    </row>
    <row r="653" spans="1:14" x14ac:dyDescent="0.25">
      <c r="A653" s="111" t="s">
        <v>611</v>
      </c>
      <c r="B653" s="111">
        <f>INDEX(kommuner!C:C,MATCH(_xlfn.NUMBERVALUE(A653),kommuner!B:B,0))</f>
        <v>3014</v>
      </c>
      <c r="C653" s="111" t="s">
        <v>127</v>
      </c>
      <c r="D653" s="111" t="s">
        <v>127</v>
      </c>
      <c r="E653" s="111" t="s">
        <v>126</v>
      </c>
      <c r="F653" s="111" t="s">
        <v>172</v>
      </c>
      <c r="G653" s="111" t="s">
        <v>180</v>
      </c>
      <c r="H653" s="111" t="s">
        <v>172</v>
      </c>
      <c r="I653" s="111" t="s">
        <v>180</v>
      </c>
      <c r="J653" t="str">
        <f t="shared" si="20"/>
        <v>3014SkogMineraljordBarskogHøy</v>
      </c>
      <c r="K653" s="111">
        <v>-4.6162156760364166</v>
      </c>
      <c r="L653" s="111">
        <v>0.85306406685236758</v>
      </c>
      <c r="M653" s="111">
        <v>6.4056614999681585E-2</v>
      </c>
      <c r="N653" s="112">
        <f t="shared" si="21"/>
        <v>-3.6990949941843674</v>
      </c>
    </row>
    <row r="654" spans="1:14" x14ac:dyDescent="0.25">
      <c r="A654" s="111" t="s">
        <v>611</v>
      </c>
      <c r="B654" s="111">
        <f>INDEX(kommuner!C:C,MATCH(_xlfn.NUMBERVALUE(A654),kommuner!B:B,0))</f>
        <v>3014</v>
      </c>
      <c r="C654" s="111" t="s">
        <v>127</v>
      </c>
      <c r="D654" s="111" t="s">
        <v>127</v>
      </c>
      <c r="E654" s="111" t="s">
        <v>126</v>
      </c>
      <c r="F654" s="111" t="s">
        <v>172</v>
      </c>
      <c r="G654" s="111" t="s">
        <v>167</v>
      </c>
      <c r="H654" s="111" t="s">
        <v>172</v>
      </c>
      <c r="I654" s="111" t="s">
        <v>167</v>
      </c>
      <c r="J654" t="str">
        <f t="shared" si="20"/>
        <v>3014SkogMineraljordBarskogImpediment</v>
      </c>
      <c r="K654" s="111">
        <v>-1.3727794028153204</v>
      </c>
      <c r="L654" s="111">
        <v>0.85306406685236758</v>
      </c>
      <c r="M654" s="111">
        <v>6.3979989500968365E-2</v>
      </c>
      <c r="N654" s="112">
        <f t="shared" si="21"/>
        <v>-0.45573534646198444</v>
      </c>
    </row>
    <row r="655" spans="1:14" x14ac:dyDescent="0.25">
      <c r="A655" s="111" t="s">
        <v>611</v>
      </c>
      <c r="B655" s="111">
        <f>INDEX(kommuner!C:C,MATCH(_xlfn.NUMBERVALUE(A655),kommuner!B:B,0))</f>
        <v>3014</v>
      </c>
      <c r="C655" s="111" t="s">
        <v>127</v>
      </c>
      <c r="D655" s="111" t="s">
        <v>127</v>
      </c>
      <c r="E655" s="111" t="s">
        <v>126</v>
      </c>
      <c r="F655" s="111" t="s">
        <v>172</v>
      </c>
      <c r="G655" s="111" t="s">
        <v>190</v>
      </c>
      <c r="H655" s="111" t="s">
        <v>172</v>
      </c>
      <c r="I655" s="111" t="s">
        <v>190</v>
      </c>
      <c r="J655" t="str">
        <f t="shared" si="20"/>
        <v>3014SkogMineraljordBarskogLav</v>
      </c>
      <c r="K655" s="111">
        <v>-4.2147477563561999</v>
      </c>
      <c r="L655" s="111">
        <v>0.85306406685236758</v>
      </c>
      <c r="M655" s="111">
        <v>6.3979989500968365E-2</v>
      </c>
      <c r="N655" s="112">
        <f t="shared" si="21"/>
        <v>-3.2977037000028639</v>
      </c>
    </row>
    <row r="656" spans="1:14" x14ac:dyDescent="0.25">
      <c r="A656" s="111" t="s">
        <v>611</v>
      </c>
      <c r="B656" s="111">
        <f>INDEX(kommuner!C:C,MATCH(_xlfn.NUMBERVALUE(A656),kommuner!B:B,0))</f>
        <v>3014</v>
      </c>
      <c r="C656" s="111" t="s">
        <v>127</v>
      </c>
      <c r="D656" s="111" t="s">
        <v>127</v>
      </c>
      <c r="E656" s="111" t="s">
        <v>126</v>
      </c>
      <c r="F656" s="111" t="s">
        <v>172</v>
      </c>
      <c r="G656" s="111" t="s">
        <v>173</v>
      </c>
      <c r="H656" s="111" t="s">
        <v>172</v>
      </c>
      <c r="I656" s="111" t="s">
        <v>173</v>
      </c>
      <c r="J656" t="str">
        <f t="shared" si="20"/>
        <v>3014SkogMineraljordBarskogMiddels</v>
      </c>
      <c r="K656" s="111">
        <v>-4.0260508329268543</v>
      </c>
      <c r="L656" s="111">
        <v>0.85306406685236758</v>
      </c>
      <c r="M656" s="111">
        <v>6.4056614999681585E-2</v>
      </c>
      <c r="N656" s="112">
        <f t="shared" si="21"/>
        <v>-3.1089301510748051</v>
      </c>
    </row>
    <row r="657" spans="1:14" x14ac:dyDescent="0.25">
      <c r="A657" s="111" t="s">
        <v>611</v>
      </c>
      <c r="B657" s="111">
        <f>INDEX(kommuner!C:C,MATCH(_xlfn.NUMBERVALUE(A657),kommuner!B:B,0))</f>
        <v>3014</v>
      </c>
      <c r="C657" s="111" t="s">
        <v>127</v>
      </c>
      <c r="D657" s="111" t="s">
        <v>127</v>
      </c>
      <c r="E657" s="111" t="s">
        <v>126</v>
      </c>
      <c r="F657" s="111" t="s">
        <v>172</v>
      </c>
      <c r="G657" s="111" t="s">
        <v>186</v>
      </c>
      <c r="H657" s="111" t="s">
        <v>172</v>
      </c>
      <c r="I657" s="111" t="s">
        <v>186</v>
      </c>
      <c r="J657" t="str">
        <f t="shared" si="20"/>
        <v>3014SkogMineraljordBarskogSærs høy</v>
      </c>
      <c r="K657" s="111">
        <v>0.12072674540874306</v>
      </c>
      <c r="L657" s="111">
        <v>0.85306406685236758</v>
      </c>
      <c r="M657" s="111">
        <v>6.4056614999681585E-2</v>
      </c>
      <c r="N657" s="112">
        <f t="shared" si="21"/>
        <v>1.0378474272607923</v>
      </c>
    </row>
    <row r="658" spans="1:14" x14ac:dyDescent="0.25">
      <c r="A658" s="111" t="s">
        <v>611</v>
      </c>
      <c r="B658" s="111">
        <f>INDEX(kommuner!C:C,MATCH(_xlfn.NUMBERVALUE(A658),kommuner!B:B,0))</f>
        <v>3014</v>
      </c>
      <c r="C658" s="111" t="s">
        <v>127</v>
      </c>
      <c r="D658" s="111" t="s">
        <v>127</v>
      </c>
      <c r="E658" s="111" t="s">
        <v>126</v>
      </c>
      <c r="F658" s="111" t="s">
        <v>179</v>
      </c>
      <c r="G658" s="111" t="s">
        <v>180</v>
      </c>
      <c r="H658" s="111" t="s">
        <v>179</v>
      </c>
      <c r="I658" s="111" t="s">
        <v>180</v>
      </c>
      <c r="J658" t="str">
        <f t="shared" si="20"/>
        <v>3014SkogMineraljordBlandingsskogHøy</v>
      </c>
      <c r="K658" s="111">
        <v>-7.1939050909469406</v>
      </c>
      <c r="L658" s="111">
        <v>0.85306406685236758</v>
      </c>
      <c r="M658" s="111">
        <v>6.3979989500968365E-2</v>
      </c>
      <c r="N658" s="112">
        <f t="shared" si="21"/>
        <v>-6.2768610345936047</v>
      </c>
    </row>
    <row r="659" spans="1:14" x14ac:dyDescent="0.25">
      <c r="A659" s="111" t="s">
        <v>611</v>
      </c>
      <c r="B659" s="111">
        <f>INDEX(kommuner!C:C,MATCH(_xlfn.NUMBERVALUE(A659),kommuner!B:B,0))</f>
        <v>3014</v>
      </c>
      <c r="C659" s="111" t="s">
        <v>127</v>
      </c>
      <c r="D659" s="111" t="s">
        <v>127</v>
      </c>
      <c r="E659" s="111" t="s">
        <v>126</v>
      </c>
      <c r="F659" s="111" t="s">
        <v>179</v>
      </c>
      <c r="G659" s="111" t="s">
        <v>167</v>
      </c>
      <c r="H659" s="111" t="s">
        <v>179</v>
      </c>
      <c r="I659" s="111" t="s">
        <v>167</v>
      </c>
      <c r="J659" t="str">
        <f t="shared" si="20"/>
        <v>3014SkogMineraljordBlandingsskogImpediment</v>
      </c>
      <c r="K659" s="111">
        <v>-1.6598037998579707</v>
      </c>
      <c r="L659" s="111">
        <v>0.85306406685236758</v>
      </c>
      <c r="M659" s="111">
        <v>6.3979989500968365E-2</v>
      </c>
      <c r="N659" s="112">
        <f t="shared" si="21"/>
        <v>-0.7427597435046347</v>
      </c>
    </row>
    <row r="660" spans="1:14" x14ac:dyDescent="0.25">
      <c r="A660" s="111" t="s">
        <v>611</v>
      </c>
      <c r="B660" s="111">
        <f>INDEX(kommuner!C:C,MATCH(_xlfn.NUMBERVALUE(A660),kommuner!B:B,0))</f>
        <v>3014</v>
      </c>
      <c r="C660" s="111" t="s">
        <v>127</v>
      </c>
      <c r="D660" s="111" t="s">
        <v>127</v>
      </c>
      <c r="E660" s="111" t="s">
        <v>126</v>
      </c>
      <c r="F660" s="111" t="s">
        <v>179</v>
      </c>
      <c r="G660" s="111" t="s">
        <v>190</v>
      </c>
      <c r="H660" s="111" t="s">
        <v>179</v>
      </c>
      <c r="I660" s="111" t="s">
        <v>190</v>
      </c>
      <c r="J660" t="str">
        <f t="shared" si="20"/>
        <v>3014SkogMineraljordBlandingsskogLav</v>
      </c>
      <c r="K660" s="111">
        <v>-2.5588434197694254</v>
      </c>
      <c r="L660" s="111">
        <v>0.85306406685236758</v>
      </c>
      <c r="M660" s="111">
        <v>6.3979989500968365E-2</v>
      </c>
      <c r="N660" s="112">
        <f t="shared" si="21"/>
        <v>-1.6417993634160897</v>
      </c>
    </row>
    <row r="661" spans="1:14" x14ac:dyDescent="0.25">
      <c r="A661" s="111" t="s">
        <v>611</v>
      </c>
      <c r="B661" s="111">
        <f>INDEX(kommuner!C:C,MATCH(_xlfn.NUMBERVALUE(A661),kommuner!B:B,0))</f>
        <v>3014</v>
      </c>
      <c r="C661" s="111" t="s">
        <v>127</v>
      </c>
      <c r="D661" s="111" t="s">
        <v>127</v>
      </c>
      <c r="E661" s="111" t="s">
        <v>126</v>
      </c>
      <c r="F661" s="111" t="s">
        <v>179</v>
      </c>
      <c r="G661" s="111" t="s">
        <v>173</v>
      </c>
      <c r="H661" s="111" t="s">
        <v>179</v>
      </c>
      <c r="I661" s="111" t="s">
        <v>173</v>
      </c>
      <c r="J661" t="str">
        <f t="shared" si="20"/>
        <v>3014SkogMineraljordBlandingsskogMiddels</v>
      </c>
      <c r="K661" s="111">
        <v>-3.8687729546762566</v>
      </c>
      <c r="L661" s="111">
        <v>0.85306406685236758</v>
      </c>
      <c r="M661" s="111">
        <v>6.3979989500968365E-2</v>
      </c>
      <c r="N661" s="112">
        <f t="shared" si="21"/>
        <v>-2.9517288983229206</v>
      </c>
    </row>
    <row r="662" spans="1:14" x14ac:dyDescent="0.25">
      <c r="A662" s="111" t="s">
        <v>611</v>
      </c>
      <c r="B662" s="111">
        <f>INDEX(kommuner!C:C,MATCH(_xlfn.NUMBERVALUE(A662),kommuner!B:B,0))</f>
        <v>3014</v>
      </c>
      <c r="C662" s="111" t="s">
        <v>127</v>
      </c>
      <c r="D662" s="111" t="s">
        <v>127</v>
      </c>
      <c r="E662" s="111" t="s">
        <v>126</v>
      </c>
      <c r="F662" s="111" t="s">
        <v>179</v>
      </c>
      <c r="G662" s="111" t="s">
        <v>186</v>
      </c>
      <c r="H662" s="111" t="s">
        <v>179</v>
      </c>
      <c r="I662" s="111" t="s">
        <v>186</v>
      </c>
      <c r="J662" t="str">
        <f t="shared" si="20"/>
        <v>3014SkogMineraljordBlandingsskogSærs høy</v>
      </c>
      <c r="K662" s="111">
        <v>-2.9395925245326562</v>
      </c>
      <c r="L662" s="111">
        <v>0.85306406685236758</v>
      </c>
      <c r="M662" s="111">
        <v>6.3979989500968365E-2</v>
      </c>
      <c r="N662" s="112">
        <f t="shared" si="21"/>
        <v>-2.0225484681793202</v>
      </c>
    </row>
    <row r="663" spans="1:14" x14ac:dyDescent="0.25">
      <c r="A663" s="111" t="s">
        <v>611</v>
      </c>
      <c r="B663" s="111">
        <f>INDEX(kommuner!C:C,MATCH(_xlfn.NUMBERVALUE(A663),kommuner!B:B,0))</f>
        <v>3014</v>
      </c>
      <c r="C663" s="111" t="s">
        <v>127</v>
      </c>
      <c r="D663" s="111" t="s">
        <v>127</v>
      </c>
      <c r="E663" s="111" t="s">
        <v>126</v>
      </c>
      <c r="F663" s="111" t="s">
        <v>185</v>
      </c>
      <c r="G663" s="111" t="s">
        <v>180</v>
      </c>
      <c r="H663" s="111" t="s">
        <v>185</v>
      </c>
      <c r="I663" s="111" t="s">
        <v>180</v>
      </c>
      <c r="J663" t="str">
        <f t="shared" si="20"/>
        <v>3014SkogMineraljordLauvskogHøy</v>
      </c>
      <c r="K663" s="111">
        <v>-3.3269846154961789</v>
      </c>
      <c r="L663" s="111">
        <v>0.85306406685236758</v>
      </c>
      <c r="M663" s="111">
        <v>6.3979989500968365E-2</v>
      </c>
      <c r="N663" s="112">
        <f t="shared" si="21"/>
        <v>-2.4099405591428429</v>
      </c>
    </row>
    <row r="664" spans="1:14" x14ac:dyDescent="0.25">
      <c r="A664" s="111" t="s">
        <v>611</v>
      </c>
      <c r="B664" s="111">
        <f>INDEX(kommuner!C:C,MATCH(_xlfn.NUMBERVALUE(A664),kommuner!B:B,0))</f>
        <v>3014</v>
      </c>
      <c r="C664" s="111" t="s">
        <v>127</v>
      </c>
      <c r="D664" s="111" t="s">
        <v>127</v>
      </c>
      <c r="E664" s="111" t="s">
        <v>126</v>
      </c>
      <c r="F664" s="111" t="s">
        <v>185</v>
      </c>
      <c r="G664" s="111" t="s">
        <v>167</v>
      </c>
      <c r="H664" s="111" t="s">
        <v>185</v>
      </c>
      <c r="I664" s="111" t="s">
        <v>167</v>
      </c>
      <c r="J664" t="str">
        <f t="shared" si="20"/>
        <v>3014SkogMineraljordLauvskogImpediment</v>
      </c>
      <c r="K664" s="111">
        <v>-0.65286816124680003</v>
      </c>
      <c r="L664" s="111">
        <v>0.85306406685236758</v>
      </c>
      <c r="M664" s="111">
        <v>6.3979989500968365E-2</v>
      </c>
      <c r="N664" s="112">
        <f t="shared" si="21"/>
        <v>0.26417589510653594</v>
      </c>
    </row>
    <row r="665" spans="1:14" x14ac:dyDescent="0.25">
      <c r="A665" s="111" t="s">
        <v>611</v>
      </c>
      <c r="B665" s="111">
        <f>INDEX(kommuner!C:C,MATCH(_xlfn.NUMBERVALUE(A665),kommuner!B:B,0))</f>
        <v>3014</v>
      </c>
      <c r="C665" s="111" t="s">
        <v>127</v>
      </c>
      <c r="D665" s="111" t="s">
        <v>127</v>
      </c>
      <c r="E665" s="111" t="s">
        <v>126</v>
      </c>
      <c r="F665" s="111" t="s">
        <v>185</v>
      </c>
      <c r="G665" s="111" t="s">
        <v>190</v>
      </c>
      <c r="H665" s="111" t="s">
        <v>185</v>
      </c>
      <c r="I665" s="111" t="s">
        <v>190</v>
      </c>
      <c r="J665" t="str">
        <f t="shared" si="20"/>
        <v>3014SkogMineraljordLauvskogLav</v>
      </c>
      <c r="K665" s="111">
        <v>-8.9748170935426599E-2</v>
      </c>
      <c r="L665" s="111">
        <v>0.85306406685236758</v>
      </c>
      <c r="M665" s="111">
        <v>6.3979989500968365E-2</v>
      </c>
      <c r="N665" s="112">
        <f t="shared" si="21"/>
        <v>0.82729588541790933</v>
      </c>
    </row>
    <row r="666" spans="1:14" x14ac:dyDescent="0.25">
      <c r="A666" s="111" t="s">
        <v>611</v>
      </c>
      <c r="B666" s="111">
        <f>INDEX(kommuner!C:C,MATCH(_xlfn.NUMBERVALUE(A666),kommuner!B:B,0))</f>
        <v>3014</v>
      </c>
      <c r="C666" s="111" t="s">
        <v>127</v>
      </c>
      <c r="D666" s="111" t="s">
        <v>127</v>
      </c>
      <c r="E666" s="111" t="s">
        <v>126</v>
      </c>
      <c r="F666" s="111" t="s">
        <v>185</v>
      </c>
      <c r="G666" s="111" t="s">
        <v>173</v>
      </c>
      <c r="H666" s="111" t="s">
        <v>185</v>
      </c>
      <c r="I666" s="111" t="s">
        <v>173</v>
      </c>
      <c r="J666" t="str">
        <f t="shared" si="20"/>
        <v>3014SkogMineraljordLauvskogMiddels</v>
      </c>
      <c r="K666" s="111">
        <v>-1.7789409505847176</v>
      </c>
      <c r="L666" s="111">
        <v>0.85306406685236758</v>
      </c>
      <c r="M666" s="111">
        <v>6.3979989500968365E-2</v>
      </c>
      <c r="N666" s="112">
        <f t="shared" si="21"/>
        <v>-0.86189689423138161</v>
      </c>
    </row>
    <row r="667" spans="1:14" x14ac:dyDescent="0.25">
      <c r="A667" s="111" t="s">
        <v>611</v>
      </c>
      <c r="B667" s="111">
        <f>INDEX(kommuner!C:C,MATCH(_xlfn.NUMBERVALUE(A667),kommuner!B:B,0))</f>
        <v>3014</v>
      </c>
      <c r="C667" s="111" t="s">
        <v>127</v>
      </c>
      <c r="D667" s="111" t="s">
        <v>127</v>
      </c>
      <c r="E667" s="111" t="s">
        <v>126</v>
      </c>
      <c r="F667" s="111" t="s">
        <v>185</v>
      </c>
      <c r="G667" s="111" t="s">
        <v>186</v>
      </c>
      <c r="H667" s="111" t="s">
        <v>185</v>
      </c>
      <c r="I667" s="111" t="s">
        <v>186</v>
      </c>
      <c r="J667" t="str">
        <f t="shared" si="20"/>
        <v>3014SkogMineraljordLauvskogSærs høy</v>
      </c>
      <c r="K667" s="111">
        <v>-3.6560473259425113</v>
      </c>
      <c r="L667" s="111">
        <v>0.85306406685236758</v>
      </c>
      <c r="M667" s="111">
        <v>6.3979989500968365E-2</v>
      </c>
      <c r="N667" s="112">
        <f t="shared" si="21"/>
        <v>-2.7390032695891753</v>
      </c>
    </row>
    <row r="668" spans="1:14" x14ac:dyDescent="0.25">
      <c r="A668" s="111" t="s">
        <v>611</v>
      </c>
      <c r="B668" s="111">
        <f>INDEX(kommuner!C:C,MATCH(_xlfn.NUMBERVALUE(A668),kommuner!B:B,0))</f>
        <v>3014</v>
      </c>
      <c r="C668" s="111" t="s">
        <v>127</v>
      </c>
      <c r="D668" s="111" t="s">
        <v>127</v>
      </c>
      <c r="E668" s="111" t="s">
        <v>123</v>
      </c>
      <c r="F668" s="111" t="s">
        <v>172</v>
      </c>
      <c r="G668" s="111" t="s">
        <v>180</v>
      </c>
      <c r="H668" s="111" t="s">
        <v>172</v>
      </c>
      <c r="I668" s="111" t="s">
        <v>180</v>
      </c>
      <c r="J668" t="str">
        <f t="shared" si="20"/>
        <v>3014SkogOrganisk jordBarskogHøy</v>
      </c>
      <c r="K668" s="111">
        <v>-2.5184559031994138</v>
      </c>
      <c r="L668" s="111">
        <v>0.92784825435236762</v>
      </c>
      <c r="M668" s="111">
        <v>0.46518126042825314</v>
      </c>
      <c r="N668" s="112">
        <f t="shared" si="21"/>
        <v>-1.1254263884187932</v>
      </c>
    </row>
    <row r="669" spans="1:14" x14ac:dyDescent="0.25">
      <c r="A669" s="111" t="s">
        <v>611</v>
      </c>
      <c r="B669" s="111">
        <f>INDEX(kommuner!C:C,MATCH(_xlfn.NUMBERVALUE(A669),kommuner!B:B,0))</f>
        <v>3014</v>
      </c>
      <c r="C669" s="111" t="s">
        <v>127</v>
      </c>
      <c r="D669" s="111" t="s">
        <v>127</v>
      </c>
      <c r="E669" s="111" t="s">
        <v>123</v>
      </c>
      <c r="F669" s="111" t="s">
        <v>172</v>
      </c>
      <c r="G669" s="111" t="s">
        <v>167</v>
      </c>
      <c r="H669" s="111" t="s">
        <v>172</v>
      </c>
      <c r="I669" s="111" t="s">
        <v>167</v>
      </c>
      <c r="J669" t="str">
        <f t="shared" si="20"/>
        <v>3014SkogOrganisk jordBarskogImpediment</v>
      </c>
      <c r="K669" s="111">
        <v>-0.13011741963904588</v>
      </c>
      <c r="L669" s="111">
        <v>0.92784825435236762</v>
      </c>
      <c r="M669" s="111">
        <v>0.46510463492953991</v>
      </c>
      <c r="N669" s="112">
        <f t="shared" si="21"/>
        <v>1.2628354696428616</v>
      </c>
    </row>
    <row r="670" spans="1:14" x14ac:dyDescent="0.25">
      <c r="A670" s="111" t="s">
        <v>611</v>
      </c>
      <c r="B670" s="111">
        <f>INDEX(kommuner!C:C,MATCH(_xlfn.NUMBERVALUE(A670),kommuner!B:B,0))</f>
        <v>3014</v>
      </c>
      <c r="C670" s="111" t="s">
        <v>127</v>
      </c>
      <c r="D670" s="111" t="s">
        <v>127</v>
      </c>
      <c r="E670" s="111" t="s">
        <v>123</v>
      </c>
      <c r="F670" s="111" t="s">
        <v>172</v>
      </c>
      <c r="G670" s="111" t="s">
        <v>190</v>
      </c>
      <c r="H670" s="111" t="s">
        <v>172</v>
      </c>
      <c r="I670" s="111" t="s">
        <v>190</v>
      </c>
      <c r="J670" t="str">
        <f t="shared" si="20"/>
        <v>3014SkogOrganisk jordBarskogLav</v>
      </c>
      <c r="K670" s="111">
        <v>-0.50666953101693391</v>
      </c>
      <c r="L670" s="111">
        <v>0.92784825435236762</v>
      </c>
      <c r="M670" s="111">
        <v>0.46510463492953991</v>
      </c>
      <c r="N670" s="112">
        <f t="shared" si="21"/>
        <v>0.88628335826497362</v>
      </c>
    </row>
    <row r="671" spans="1:14" x14ac:dyDescent="0.25">
      <c r="A671" s="111" t="s">
        <v>611</v>
      </c>
      <c r="B671" s="111">
        <f>INDEX(kommuner!C:C,MATCH(_xlfn.NUMBERVALUE(A671),kommuner!B:B,0))</f>
        <v>3014</v>
      </c>
      <c r="C671" s="111" t="s">
        <v>127</v>
      </c>
      <c r="D671" s="111" t="s">
        <v>127</v>
      </c>
      <c r="E671" s="111" t="s">
        <v>123</v>
      </c>
      <c r="F671" s="111" t="s">
        <v>172</v>
      </c>
      <c r="G671" s="111" t="s">
        <v>173</v>
      </c>
      <c r="H671" s="111" t="s">
        <v>172</v>
      </c>
      <c r="I671" s="111" t="s">
        <v>173</v>
      </c>
      <c r="J671" t="str">
        <f t="shared" si="20"/>
        <v>3014SkogOrganisk jordBarskogMiddels</v>
      </c>
      <c r="K671" s="111">
        <v>-1.5571490961494638</v>
      </c>
      <c r="L671" s="111">
        <v>0.92784825435236762</v>
      </c>
      <c r="M671" s="111">
        <v>0.46518126042825314</v>
      </c>
      <c r="N671" s="112">
        <f t="shared" si="21"/>
        <v>-0.16411958136884308</v>
      </c>
    </row>
    <row r="672" spans="1:14" x14ac:dyDescent="0.25">
      <c r="A672" s="111" t="s">
        <v>611</v>
      </c>
      <c r="B672" s="111">
        <f>INDEX(kommuner!C:C,MATCH(_xlfn.NUMBERVALUE(A672),kommuner!B:B,0))</f>
        <v>3014</v>
      </c>
      <c r="C672" s="111" t="s">
        <v>127</v>
      </c>
      <c r="D672" s="111" t="s">
        <v>127</v>
      </c>
      <c r="E672" s="111" t="s">
        <v>123</v>
      </c>
      <c r="F672" s="111" t="s">
        <v>172</v>
      </c>
      <c r="G672" s="111" t="s">
        <v>186</v>
      </c>
      <c r="H672" s="111" t="s">
        <v>172</v>
      </c>
      <c r="I672" s="111" t="s">
        <v>186</v>
      </c>
      <c r="J672" t="str">
        <f t="shared" si="20"/>
        <v>3014SkogOrganisk jordBarskogSærs høy</v>
      </c>
      <c r="K672" s="111">
        <v>2.5548655235722699</v>
      </c>
      <c r="L672" s="111">
        <v>0.92784825435236762</v>
      </c>
      <c r="M672" s="111">
        <v>0.46518126042825314</v>
      </c>
      <c r="N672" s="112">
        <f t="shared" si="21"/>
        <v>3.9478950383528906</v>
      </c>
    </row>
    <row r="673" spans="1:14" x14ac:dyDescent="0.25">
      <c r="A673" s="111" t="s">
        <v>611</v>
      </c>
      <c r="B673" s="111">
        <f>INDEX(kommuner!C:C,MATCH(_xlfn.NUMBERVALUE(A673),kommuner!B:B,0))</f>
        <v>3014</v>
      </c>
      <c r="C673" s="111" t="s">
        <v>127</v>
      </c>
      <c r="D673" s="111" t="s">
        <v>127</v>
      </c>
      <c r="E673" s="111" t="s">
        <v>123</v>
      </c>
      <c r="F673" s="111" t="s">
        <v>179</v>
      </c>
      <c r="G673" s="111" t="s">
        <v>180</v>
      </c>
      <c r="H673" s="111" t="s">
        <v>179</v>
      </c>
      <c r="I673" s="111" t="s">
        <v>180</v>
      </c>
      <c r="J673" t="str">
        <f t="shared" si="20"/>
        <v>3014SkogOrganisk jordBlandingsskogHøy</v>
      </c>
      <c r="K673" s="111">
        <v>-5.5554344456832343</v>
      </c>
      <c r="L673" s="111">
        <v>0.92784825435236762</v>
      </c>
      <c r="M673" s="111">
        <v>0.46510463492953991</v>
      </c>
      <c r="N673" s="112">
        <f t="shared" si="21"/>
        <v>-4.1624815564013264</v>
      </c>
    </row>
    <row r="674" spans="1:14" x14ac:dyDescent="0.25">
      <c r="A674" s="111" t="s">
        <v>611</v>
      </c>
      <c r="B674" s="111">
        <f>INDEX(kommuner!C:C,MATCH(_xlfn.NUMBERVALUE(A674),kommuner!B:B,0))</f>
        <v>3014</v>
      </c>
      <c r="C674" s="111" t="s">
        <v>127</v>
      </c>
      <c r="D674" s="111" t="s">
        <v>127</v>
      </c>
      <c r="E674" s="111" t="s">
        <v>123</v>
      </c>
      <c r="F674" s="111" t="s">
        <v>179</v>
      </c>
      <c r="G674" s="111" t="s">
        <v>167</v>
      </c>
      <c r="H674" s="111" t="s">
        <v>179</v>
      </c>
      <c r="I674" s="111" t="s">
        <v>167</v>
      </c>
      <c r="J674" t="str">
        <f t="shared" si="20"/>
        <v>3014SkogOrganisk jordBlandingsskogImpediment</v>
      </c>
      <c r="K674" s="111">
        <v>-0.28586344175800005</v>
      </c>
      <c r="L674" s="111">
        <v>0.92784825435236762</v>
      </c>
      <c r="M674" s="111">
        <v>0.46510463492953991</v>
      </c>
      <c r="N674" s="112">
        <f t="shared" si="21"/>
        <v>1.1070894475239075</v>
      </c>
    </row>
    <row r="675" spans="1:14" x14ac:dyDescent="0.25">
      <c r="A675" s="111" t="s">
        <v>611</v>
      </c>
      <c r="B675" s="111">
        <f>INDEX(kommuner!C:C,MATCH(_xlfn.NUMBERVALUE(A675),kommuner!B:B,0))</f>
        <v>3014</v>
      </c>
      <c r="C675" s="111" t="s">
        <v>127</v>
      </c>
      <c r="D675" s="111" t="s">
        <v>127</v>
      </c>
      <c r="E675" s="111" t="s">
        <v>123</v>
      </c>
      <c r="F675" s="111" t="s">
        <v>179</v>
      </c>
      <c r="G675" s="111" t="s">
        <v>190</v>
      </c>
      <c r="H675" s="111" t="s">
        <v>179</v>
      </c>
      <c r="I675" s="111" t="s">
        <v>190</v>
      </c>
      <c r="J675" t="str">
        <f t="shared" si="20"/>
        <v>3014SkogOrganisk jordBlandingsskogLav</v>
      </c>
      <c r="K675" s="111">
        <v>-1.2347339377887629</v>
      </c>
      <c r="L675" s="111">
        <v>0.92784825435236762</v>
      </c>
      <c r="M675" s="111">
        <v>0.46510463492953991</v>
      </c>
      <c r="N675" s="112">
        <f t="shared" si="21"/>
        <v>0.15821895149314458</v>
      </c>
    </row>
    <row r="676" spans="1:14" x14ac:dyDescent="0.25">
      <c r="A676" s="111" t="s">
        <v>611</v>
      </c>
      <c r="B676" s="111">
        <f>INDEX(kommuner!C:C,MATCH(_xlfn.NUMBERVALUE(A676),kommuner!B:B,0))</f>
        <v>3014</v>
      </c>
      <c r="C676" s="111" t="s">
        <v>127</v>
      </c>
      <c r="D676" s="111" t="s">
        <v>127</v>
      </c>
      <c r="E676" s="111" t="s">
        <v>123</v>
      </c>
      <c r="F676" s="111" t="s">
        <v>179</v>
      </c>
      <c r="G676" s="111" t="s">
        <v>173</v>
      </c>
      <c r="H676" s="111" t="s">
        <v>179</v>
      </c>
      <c r="I676" s="111" t="s">
        <v>173</v>
      </c>
      <c r="J676" t="str">
        <f t="shared" si="20"/>
        <v>3014SkogOrganisk jordBlandingsskogMiddels</v>
      </c>
      <c r="K676" s="111">
        <v>-2.4239591752717748</v>
      </c>
      <c r="L676" s="111">
        <v>0.92784825435236762</v>
      </c>
      <c r="M676" s="111">
        <v>0.46510463492953991</v>
      </c>
      <c r="N676" s="112">
        <f t="shared" si="21"/>
        <v>-1.0310062859898674</v>
      </c>
    </row>
    <row r="677" spans="1:14" x14ac:dyDescent="0.25">
      <c r="A677" s="111" t="s">
        <v>611</v>
      </c>
      <c r="B677" s="111">
        <f>INDEX(kommuner!C:C,MATCH(_xlfn.NUMBERVALUE(A677),kommuner!B:B,0))</f>
        <v>3014</v>
      </c>
      <c r="C677" s="111" t="s">
        <v>127</v>
      </c>
      <c r="D677" s="111" t="s">
        <v>127</v>
      </c>
      <c r="E677" s="111" t="s">
        <v>123</v>
      </c>
      <c r="F677" s="111" t="s">
        <v>179</v>
      </c>
      <c r="G677" s="111" t="s">
        <v>186</v>
      </c>
      <c r="H677" s="111" t="s">
        <v>179</v>
      </c>
      <c r="I677" s="111" t="s">
        <v>186</v>
      </c>
      <c r="J677" t="str">
        <f t="shared" si="20"/>
        <v>3014SkogOrganisk jordBlandingsskogSærs høy</v>
      </c>
      <c r="K677" s="111">
        <v>-1.5726115302258048</v>
      </c>
      <c r="L677" s="111">
        <v>0.92784825435236762</v>
      </c>
      <c r="M677" s="111">
        <v>0.46510463492953991</v>
      </c>
      <c r="N677" s="112">
        <f t="shared" si="21"/>
        <v>-0.17965864094389727</v>
      </c>
    </row>
    <row r="678" spans="1:14" x14ac:dyDescent="0.25">
      <c r="A678" s="111" t="s">
        <v>611</v>
      </c>
      <c r="B678" s="111">
        <f>INDEX(kommuner!C:C,MATCH(_xlfn.NUMBERVALUE(A678),kommuner!B:B,0))</f>
        <v>3014</v>
      </c>
      <c r="C678" s="111" t="s">
        <v>127</v>
      </c>
      <c r="D678" s="111" t="s">
        <v>127</v>
      </c>
      <c r="E678" s="111" t="s">
        <v>123</v>
      </c>
      <c r="F678" s="111" t="s">
        <v>185</v>
      </c>
      <c r="G678" s="111" t="s">
        <v>180</v>
      </c>
      <c r="H678" s="111" t="s">
        <v>185</v>
      </c>
      <c r="I678" s="111" t="s">
        <v>180</v>
      </c>
      <c r="J678" t="str">
        <f t="shared" si="20"/>
        <v>3014SkogOrganisk jordLauvskogHøy</v>
      </c>
      <c r="K678" s="111">
        <v>-1.9913688882377358</v>
      </c>
      <c r="L678" s="111">
        <v>0.92784825435236762</v>
      </c>
      <c r="M678" s="111">
        <v>0.46510463492953991</v>
      </c>
      <c r="N678" s="112">
        <f t="shared" si="21"/>
        <v>-0.59841599895582831</v>
      </c>
    </row>
    <row r="679" spans="1:14" x14ac:dyDescent="0.25">
      <c r="A679" s="111" t="s">
        <v>611</v>
      </c>
      <c r="B679" s="111">
        <f>INDEX(kommuner!C:C,MATCH(_xlfn.NUMBERVALUE(A679),kommuner!B:B,0))</f>
        <v>3014</v>
      </c>
      <c r="C679" s="111" t="s">
        <v>127</v>
      </c>
      <c r="D679" s="111" t="s">
        <v>127</v>
      </c>
      <c r="E679" s="111" t="s">
        <v>123</v>
      </c>
      <c r="F679" s="111" t="s">
        <v>185</v>
      </c>
      <c r="G679" s="111" t="s">
        <v>167</v>
      </c>
      <c r="H679" s="111" t="s">
        <v>185</v>
      </c>
      <c r="I679" s="111" t="s">
        <v>167</v>
      </c>
      <c r="J679" t="str">
        <f t="shared" si="20"/>
        <v>3014SkogOrganisk jordLauvskogImpediment</v>
      </c>
      <c r="K679" s="111">
        <v>0.35000626494250675</v>
      </c>
      <c r="L679" s="111">
        <v>0.92784825435236762</v>
      </c>
      <c r="M679" s="111">
        <v>0.46510463492953991</v>
      </c>
      <c r="N679" s="112">
        <f t="shared" si="21"/>
        <v>1.7429591542244141</v>
      </c>
    </row>
    <row r="680" spans="1:14" x14ac:dyDescent="0.25">
      <c r="A680" s="111" t="s">
        <v>611</v>
      </c>
      <c r="B680" s="111">
        <f>INDEX(kommuner!C:C,MATCH(_xlfn.NUMBERVALUE(A680),kommuner!B:B,0))</f>
        <v>3014</v>
      </c>
      <c r="C680" s="111" t="s">
        <v>127</v>
      </c>
      <c r="D680" s="111" t="s">
        <v>127</v>
      </c>
      <c r="E680" s="111" t="s">
        <v>123</v>
      </c>
      <c r="F680" s="111" t="s">
        <v>185</v>
      </c>
      <c r="G680" s="111" t="s">
        <v>190</v>
      </c>
      <c r="H680" s="111" t="s">
        <v>185</v>
      </c>
      <c r="I680" s="111" t="s">
        <v>190</v>
      </c>
      <c r="J680" t="str">
        <f t="shared" si="20"/>
        <v>3014SkogOrganisk jordLauvskogLav</v>
      </c>
      <c r="K680" s="111">
        <v>1.1144075558526714</v>
      </c>
      <c r="L680" s="111">
        <v>0.92784825435236762</v>
      </c>
      <c r="M680" s="111">
        <v>0.46510463492953991</v>
      </c>
      <c r="N680" s="112">
        <f t="shared" si="21"/>
        <v>2.5073604451345788</v>
      </c>
    </row>
    <row r="681" spans="1:14" x14ac:dyDescent="0.25">
      <c r="A681" s="111" t="s">
        <v>611</v>
      </c>
      <c r="B681" s="111">
        <f>INDEX(kommuner!C:C,MATCH(_xlfn.NUMBERVALUE(A681),kommuner!B:B,0))</f>
        <v>3014</v>
      </c>
      <c r="C681" s="111" t="s">
        <v>127</v>
      </c>
      <c r="D681" s="111" t="s">
        <v>127</v>
      </c>
      <c r="E681" s="111" t="s">
        <v>123</v>
      </c>
      <c r="F681" s="111" t="s">
        <v>185</v>
      </c>
      <c r="G681" s="111" t="s">
        <v>173</v>
      </c>
      <c r="H681" s="111" t="s">
        <v>185</v>
      </c>
      <c r="I681" s="111" t="s">
        <v>173</v>
      </c>
      <c r="J681" t="str">
        <f t="shared" si="20"/>
        <v>3014SkogOrganisk jordLauvskogMiddels</v>
      </c>
      <c r="K681" s="111">
        <v>-0.62664468270982987</v>
      </c>
      <c r="L681" s="111">
        <v>0.92784825435236762</v>
      </c>
      <c r="M681" s="111">
        <v>0.46510463492953991</v>
      </c>
      <c r="N681" s="112">
        <f t="shared" si="21"/>
        <v>0.76630820657207765</v>
      </c>
    </row>
    <row r="682" spans="1:14" x14ac:dyDescent="0.25">
      <c r="A682" s="111" t="s">
        <v>611</v>
      </c>
      <c r="B682" s="111">
        <f>INDEX(kommuner!C:C,MATCH(_xlfn.NUMBERVALUE(A682),kommuner!B:B,0))</f>
        <v>3014</v>
      </c>
      <c r="C682" s="111" t="s">
        <v>127</v>
      </c>
      <c r="D682" s="111" t="s">
        <v>127</v>
      </c>
      <c r="E682" s="111" t="s">
        <v>123</v>
      </c>
      <c r="F682" s="111" t="s">
        <v>185</v>
      </c>
      <c r="G682" s="111" t="s">
        <v>186</v>
      </c>
      <c r="H682" s="111" t="s">
        <v>185</v>
      </c>
      <c r="I682" s="111" t="s">
        <v>186</v>
      </c>
      <c r="J682" t="str">
        <f t="shared" si="20"/>
        <v>3014SkogOrganisk jordLauvskogSærs høy</v>
      </c>
      <c r="K682" s="111">
        <v>-1.8997279926091779</v>
      </c>
      <c r="L682" s="111">
        <v>0.92784825435236762</v>
      </c>
      <c r="M682" s="111">
        <v>0.46510463492953991</v>
      </c>
      <c r="N682" s="112">
        <f t="shared" si="21"/>
        <v>-0.50677510332727038</v>
      </c>
    </row>
    <row r="683" spans="1:14" x14ac:dyDescent="0.25">
      <c r="A683" s="111" t="s">
        <v>611</v>
      </c>
      <c r="B683" s="111">
        <f>INDEX(kommuner!C:C,MATCH(_xlfn.NUMBERVALUE(A683),kommuner!B:B,0))</f>
        <v>3014</v>
      </c>
      <c r="C683" s="111" t="s">
        <v>83</v>
      </c>
      <c r="D683" s="111" t="s">
        <v>83</v>
      </c>
      <c r="E683" s="111" t="s">
        <v>126</v>
      </c>
      <c r="F683" s="111" t="s">
        <v>139</v>
      </c>
      <c r="G683" s="111" t="s">
        <v>139</v>
      </c>
      <c r="H683" s="111" t="s">
        <v>139</v>
      </c>
      <c r="I683" s="111" t="s">
        <v>139</v>
      </c>
      <c r="J683" t="str">
        <f t="shared" si="20"/>
        <v>3014Utbygd arealMineraljord</v>
      </c>
      <c r="K683" s="111">
        <v>1.3171254023576049</v>
      </c>
      <c r="L683" s="111">
        <v>0</v>
      </c>
      <c r="M683" s="111">
        <v>1.303047089454229E-2</v>
      </c>
      <c r="N683" s="112">
        <f t="shared" si="21"/>
        <v>1.3301558732521472</v>
      </c>
    </row>
    <row r="684" spans="1:14" x14ac:dyDescent="0.25">
      <c r="A684" s="111" t="s">
        <v>611</v>
      </c>
      <c r="B684" s="111">
        <f>INDEX(kommuner!C:C,MATCH(_xlfn.NUMBERVALUE(A684),kommuner!B:B,0))</f>
        <v>3014</v>
      </c>
      <c r="C684" s="111" t="s">
        <v>83</v>
      </c>
      <c r="D684" s="111" t="s">
        <v>83</v>
      </c>
      <c r="E684" s="111" t="s">
        <v>123</v>
      </c>
      <c r="F684" s="111" t="s">
        <v>139</v>
      </c>
      <c r="G684" s="111" t="s">
        <v>139</v>
      </c>
      <c r="H684" s="111" t="s">
        <v>139</v>
      </c>
      <c r="I684" s="111" t="s">
        <v>139</v>
      </c>
      <c r="J684" t="str">
        <f t="shared" si="20"/>
        <v>3014Utbygd arealOrganisk jord</v>
      </c>
      <c r="K684" s="111">
        <v>29.011421395201612</v>
      </c>
      <c r="L684" s="111">
        <v>0</v>
      </c>
      <c r="M684" s="111">
        <v>1.303047089454229E-2</v>
      </c>
      <c r="N684" s="112">
        <f t="shared" si="21"/>
        <v>29.024451866096154</v>
      </c>
    </row>
    <row r="685" spans="1:14" x14ac:dyDescent="0.25">
      <c r="A685" s="111" t="s">
        <v>611</v>
      </c>
      <c r="B685" s="111">
        <f>INDEX(kommuner!C:C,MATCH(_xlfn.NUMBERVALUE(A685),kommuner!B:B,0))</f>
        <v>3014</v>
      </c>
      <c r="C685" s="111" t="s">
        <v>181</v>
      </c>
      <c r="D685" s="111" t="s">
        <v>181</v>
      </c>
      <c r="E685" s="111" t="s">
        <v>123</v>
      </c>
      <c r="F685" s="111" t="s">
        <v>139</v>
      </c>
      <c r="G685" s="111" t="s">
        <v>139</v>
      </c>
      <c r="H685" s="111" t="s">
        <v>139</v>
      </c>
      <c r="I685" s="111" t="s">
        <v>139</v>
      </c>
      <c r="J685" t="str">
        <f t="shared" si="20"/>
        <v>3014Vann og myrOrganisk jord</v>
      </c>
      <c r="K685" s="111">
        <v>-0.20040009744654491</v>
      </c>
      <c r="L685" s="111">
        <v>0</v>
      </c>
      <c r="M685" s="111">
        <v>0</v>
      </c>
      <c r="N685" s="112">
        <f t="shared" si="21"/>
        <v>-0.20040009744654491</v>
      </c>
    </row>
    <row r="686" spans="1:14" x14ac:dyDescent="0.25">
      <c r="A686" s="111" t="s">
        <v>612</v>
      </c>
      <c r="B686" s="111">
        <f>INDEX(kommuner!C:C,MATCH(_xlfn.NUMBERVALUE(A686),kommuner!B:B,0))</f>
        <v>3019</v>
      </c>
      <c r="C686" s="111" t="s">
        <v>82</v>
      </c>
      <c r="D686" s="111" t="s">
        <v>82</v>
      </c>
      <c r="E686" s="111" t="s">
        <v>126</v>
      </c>
      <c r="F686" s="111" t="s">
        <v>139</v>
      </c>
      <c r="G686" s="111" t="s">
        <v>139</v>
      </c>
      <c r="H686" s="111" t="s">
        <v>139</v>
      </c>
      <c r="I686" s="111" t="s">
        <v>139</v>
      </c>
      <c r="J686" t="str">
        <f t="shared" si="20"/>
        <v>3019Annen utmarkMineraljord</v>
      </c>
      <c r="K686" s="111">
        <v>-7.4178314529761202E-2</v>
      </c>
      <c r="L686" s="111">
        <v>0</v>
      </c>
      <c r="M686" s="111">
        <v>0</v>
      </c>
      <c r="N686" s="112">
        <f t="shared" si="21"/>
        <v>-7.4178314529761202E-2</v>
      </c>
    </row>
    <row r="687" spans="1:14" x14ac:dyDescent="0.25">
      <c r="A687" s="111" t="s">
        <v>612</v>
      </c>
      <c r="B687" s="111">
        <f>INDEX(kommuner!C:C,MATCH(_xlfn.NUMBERVALUE(A687),kommuner!B:B,0))</f>
        <v>3019</v>
      </c>
      <c r="C687" s="111" t="s">
        <v>121</v>
      </c>
      <c r="D687" s="111" t="s">
        <v>121</v>
      </c>
      <c r="E687" s="111" t="s">
        <v>126</v>
      </c>
      <c r="F687" s="111" t="s">
        <v>139</v>
      </c>
      <c r="G687" s="111" t="s">
        <v>139</v>
      </c>
      <c r="H687" s="111" t="s">
        <v>139</v>
      </c>
      <c r="I687" s="111" t="s">
        <v>139</v>
      </c>
      <c r="J687" t="str">
        <f t="shared" si="20"/>
        <v>3019BeiteMineraljord</v>
      </c>
      <c r="K687" s="111">
        <v>-0.96338340838695502</v>
      </c>
      <c r="L687" s="111">
        <v>0</v>
      </c>
      <c r="M687" s="111">
        <v>1.2448711246839999E-7</v>
      </c>
      <c r="N687" s="112">
        <f t="shared" si="21"/>
        <v>-0.96338328389984251</v>
      </c>
    </row>
    <row r="688" spans="1:14" x14ac:dyDescent="0.25">
      <c r="A688" s="111" t="s">
        <v>612</v>
      </c>
      <c r="B688" s="111">
        <f>INDEX(kommuner!C:C,MATCH(_xlfn.NUMBERVALUE(A688),kommuner!B:B,0))</f>
        <v>3019</v>
      </c>
      <c r="C688" s="111" t="s">
        <v>121</v>
      </c>
      <c r="D688" s="111" t="s">
        <v>121</v>
      </c>
      <c r="E688" s="111" t="s">
        <v>123</v>
      </c>
      <c r="F688" s="111" t="s">
        <v>139</v>
      </c>
      <c r="G688" s="111" t="s">
        <v>139</v>
      </c>
      <c r="H688" s="111" t="s">
        <v>139</v>
      </c>
      <c r="I688" s="111" t="s">
        <v>139</v>
      </c>
      <c r="J688" t="str">
        <f t="shared" si="20"/>
        <v>3019BeiteOrganisk jord</v>
      </c>
      <c r="K688" s="111">
        <v>12.077525935985037</v>
      </c>
      <c r="L688" s="111">
        <v>1.6412500000000001</v>
      </c>
      <c r="M688" s="111">
        <v>0</v>
      </c>
      <c r="N688" s="112">
        <f t="shared" si="21"/>
        <v>13.718775935985036</v>
      </c>
    </row>
    <row r="689" spans="1:14" x14ac:dyDescent="0.25">
      <c r="A689" s="111" t="s">
        <v>612</v>
      </c>
      <c r="B689" s="111">
        <f>INDEX(kommuner!C:C,MATCH(_xlfn.NUMBERVALUE(A689),kommuner!B:B,0))</f>
        <v>3019</v>
      </c>
      <c r="C689" s="111" t="s">
        <v>84</v>
      </c>
      <c r="D689" s="111" t="s">
        <v>84</v>
      </c>
      <c r="E689" s="111" t="s">
        <v>126</v>
      </c>
      <c r="F689" s="111" t="s">
        <v>139</v>
      </c>
      <c r="G689" s="111" t="s">
        <v>139</v>
      </c>
      <c r="H689" s="111" t="s">
        <v>139</v>
      </c>
      <c r="I689" s="111" t="s">
        <v>139</v>
      </c>
      <c r="J689" t="str">
        <f t="shared" si="20"/>
        <v>3019Dyrket markMineraljord</v>
      </c>
      <c r="K689" s="111">
        <v>-0.32406055685326779</v>
      </c>
      <c r="L689" s="111">
        <v>0</v>
      </c>
      <c r="M689" s="111">
        <v>0</v>
      </c>
      <c r="N689" s="112">
        <f t="shared" si="21"/>
        <v>-0.32406055685326779</v>
      </c>
    </row>
    <row r="690" spans="1:14" x14ac:dyDescent="0.25">
      <c r="A690" s="111" t="s">
        <v>612</v>
      </c>
      <c r="B690" s="111">
        <f>INDEX(kommuner!C:C,MATCH(_xlfn.NUMBERVALUE(A690),kommuner!B:B,0))</f>
        <v>3019</v>
      </c>
      <c r="C690" s="111" t="s">
        <v>84</v>
      </c>
      <c r="D690" s="111" t="s">
        <v>84</v>
      </c>
      <c r="E690" s="111" t="s">
        <v>123</v>
      </c>
      <c r="F690" s="111" t="s">
        <v>139</v>
      </c>
      <c r="G690" s="111" t="s">
        <v>139</v>
      </c>
      <c r="H690" s="111" t="s">
        <v>139</v>
      </c>
      <c r="I690" s="111" t="s">
        <v>139</v>
      </c>
      <c r="J690" t="str">
        <f t="shared" si="20"/>
        <v>3019Dyrket markOrganisk jord</v>
      </c>
      <c r="K690" s="111">
        <v>28.726149366675592</v>
      </c>
      <c r="L690" s="111">
        <v>1.45625</v>
      </c>
      <c r="M690" s="111">
        <v>0</v>
      </c>
      <c r="N690" s="112">
        <f t="shared" si="21"/>
        <v>30.182399366675593</v>
      </c>
    </row>
    <row r="691" spans="1:14" x14ac:dyDescent="0.25">
      <c r="A691" s="111" t="s">
        <v>612</v>
      </c>
      <c r="B691" s="111">
        <f>INDEX(kommuner!C:C,MATCH(_xlfn.NUMBERVALUE(A691),kommuner!B:B,0))</f>
        <v>3019</v>
      </c>
      <c r="C691" s="111" t="s">
        <v>127</v>
      </c>
      <c r="D691" s="111" t="s">
        <v>127</v>
      </c>
      <c r="E691" s="111" t="s">
        <v>126</v>
      </c>
      <c r="F691" s="111" t="s">
        <v>172</v>
      </c>
      <c r="G691" s="111" t="s">
        <v>180</v>
      </c>
      <c r="H691" s="111" t="s">
        <v>172</v>
      </c>
      <c r="I691" s="111" t="s">
        <v>180</v>
      </c>
      <c r="J691" t="str">
        <f t="shared" si="20"/>
        <v>3019SkogMineraljordBarskogHøy</v>
      </c>
      <c r="K691" s="111">
        <v>-4.6162156760364166</v>
      </c>
      <c r="L691" s="111">
        <v>0.85306406685236758</v>
      </c>
      <c r="M691" s="111">
        <v>6.4056614999681585E-2</v>
      </c>
      <c r="N691" s="112">
        <f t="shared" si="21"/>
        <v>-3.6990949941843674</v>
      </c>
    </row>
    <row r="692" spans="1:14" x14ac:dyDescent="0.25">
      <c r="A692" s="111" t="s">
        <v>612</v>
      </c>
      <c r="B692" s="111">
        <f>INDEX(kommuner!C:C,MATCH(_xlfn.NUMBERVALUE(A692),kommuner!B:B,0))</f>
        <v>3019</v>
      </c>
      <c r="C692" s="111" t="s">
        <v>127</v>
      </c>
      <c r="D692" s="111" t="s">
        <v>127</v>
      </c>
      <c r="E692" s="111" t="s">
        <v>126</v>
      </c>
      <c r="F692" s="111" t="s">
        <v>172</v>
      </c>
      <c r="G692" s="111" t="s">
        <v>167</v>
      </c>
      <c r="H692" s="111" t="s">
        <v>172</v>
      </c>
      <c r="I692" s="111" t="s">
        <v>167</v>
      </c>
      <c r="J692" t="str">
        <f t="shared" si="20"/>
        <v>3019SkogMineraljordBarskogImpediment</v>
      </c>
      <c r="K692" s="111">
        <v>-1.3727794028153204</v>
      </c>
      <c r="L692" s="111">
        <v>0.85306406685236758</v>
      </c>
      <c r="M692" s="111">
        <v>6.3979989500968365E-2</v>
      </c>
      <c r="N692" s="112">
        <f t="shared" si="21"/>
        <v>-0.45573534646198444</v>
      </c>
    </row>
    <row r="693" spans="1:14" x14ac:dyDescent="0.25">
      <c r="A693" s="111" t="s">
        <v>612</v>
      </c>
      <c r="B693" s="111">
        <f>INDEX(kommuner!C:C,MATCH(_xlfn.NUMBERVALUE(A693),kommuner!B:B,0))</f>
        <v>3019</v>
      </c>
      <c r="C693" s="111" t="s">
        <v>127</v>
      </c>
      <c r="D693" s="111" t="s">
        <v>127</v>
      </c>
      <c r="E693" s="111" t="s">
        <v>126</v>
      </c>
      <c r="F693" s="111" t="s">
        <v>172</v>
      </c>
      <c r="G693" s="111" t="s">
        <v>190</v>
      </c>
      <c r="H693" s="111" t="s">
        <v>172</v>
      </c>
      <c r="I693" s="111" t="s">
        <v>190</v>
      </c>
      <c r="J693" t="str">
        <f t="shared" si="20"/>
        <v>3019SkogMineraljordBarskogLav</v>
      </c>
      <c r="K693" s="111">
        <v>-4.2147477563561999</v>
      </c>
      <c r="L693" s="111">
        <v>0.85306406685236758</v>
      </c>
      <c r="M693" s="111">
        <v>6.3979989500968365E-2</v>
      </c>
      <c r="N693" s="112">
        <f t="shared" si="21"/>
        <v>-3.2977037000028639</v>
      </c>
    </row>
    <row r="694" spans="1:14" x14ac:dyDescent="0.25">
      <c r="A694" s="111" t="s">
        <v>612</v>
      </c>
      <c r="B694" s="111">
        <f>INDEX(kommuner!C:C,MATCH(_xlfn.NUMBERVALUE(A694),kommuner!B:B,0))</f>
        <v>3019</v>
      </c>
      <c r="C694" s="111" t="s">
        <v>127</v>
      </c>
      <c r="D694" s="111" t="s">
        <v>127</v>
      </c>
      <c r="E694" s="111" t="s">
        <v>126</v>
      </c>
      <c r="F694" s="111" t="s">
        <v>172</v>
      </c>
      <c r="G694" s="111" t="s">
        <v>173</v>
      </c>
      <c r="H694" s="111" t="s">
        <v>172</v>
      </c>
      <c r="I694" s="111" t="s">
        <v>173</v>
      </c>
      <c r="J694" t="str">
        <f t="shared" si="20"/>
        <v>3019SkogMineraljordBarskogMiddels</v>
      </c>
      <c r="K694" s="111">
        <v>-4.0260508329268543</v>
      </c>
      <c r="L694" s="111">
        <v>0.85306406685236758</v>
      </c>
      <c r="M694" s="111">
        <v>6.4056614999681585E-2</v>
      </c>
      <c r="N694" s="112">
        <f t="shared" si="21"/>
        <v>-3.1089301510748051</v>
      </c>
    </row>
    <row r="695" spans="1:14" x14ac:dyDescent="0.25">
      <c r="A695" s="111" t="s">
        <v>612</v>
      </c>
      <c r="B695" s="111">
        <f>INDEX(kommuner!C:C,MATCH(_xlfn.NUMBERVALUE(A695),kommuner!B:B,0))</f>
        <v>3019</v>
      </c>
      <c r="C695" s="111" t="s">
        <v>127</v>
      </c>
      <c r="D695" s="111" t="s">
        <v>127</v>
      </c>
      <c r="E695" s="111" t="s">
        <v>126</v>
      </c>
      <c r="F695" s="111" t="s">
        <v>172</v>
      </c>
      <c r="G695" s="111" t="s">
        <v>186</v>
      </c>
      <c r="H695" s="111" t="s">
        <v>172</v>
      </c>
      <c r="I695" s="111" t="s">
        <v>186</v>
      </c>
      <c r="J695" t="str">
        <f t="shared" si="20"/>
        <v>3019SkogMineraljordBarskogSærs høy</v>
      </c>
      <c r="K695" s="111">
        <v>0.12072674540874306</v>
      </c>
      <c r="L695" s="111">
        <v>0.85306406685236758</v>
      </c>
      <c r="M695" s="111">
        <v>6.4056614999681585E-2</v>
      </c>
      <c r="N695" s="112">
        <f t="shared" si="21"/>
        <v>1.0378474272607923</v>
      </c>
    </row>
    <row r="696" spans="1:14" x14ac:dyDescent="0.25">
      <c r="A696" s="111" t="s">
        <v>612</v>
      </c>
      <c r="B696" s="111">
        <f>INDEX(kommuner!C:C,MATCH(_xlfn.NUMBERVALUE(A696),kommuner!B:B,0))</f>
        <v>3019</v>
      </c>
      <c r="C696" s="111" t="s">
        <v>127</v>
      </c>
      <c r="D696" s="111" t="s">
        <v>127</v>
      </c>
      <c r="E696" s="111" t="s">
        <v>126</v>
      </c>
      <c r="F696" s="111" t="s">
        <v>179</v>
      </c>
      <c r="G696" s="111" t="s">
        <v>180</v>
      </c>
      <c r="H696" s="111" t="s">
        <v>179</v>
      </c>
      <c r="I696" s="111" t="s">
        <v>180</v>
      </c>
      <c r="J696" t="str">
        <f t="shared" si="20"/>
        <v>3019SkogMineraljordBlandingsskogHøy</v>
      </c>
      <c r="K696" s="111">
        <v>-7.1939050909469406</v>
      </c>
      <c r="L696" s="111">
        <v>0.85306406685236758</v>
      </c>
      <c r="M696" s="111">
        <v>6.3979989500968365E-2</v>
      </c>
      <c r="N696" s="112">
        <f t="shared" si="21"/>
        <v>-6.2768610345936047</v>
      </c>
    </row>
    <row r="697" spans="1:14" x14ac:dyDescent="0.25">
      <c r="A697" s="111" t="s">
        <v>612</v>
      </c>
      <c r="B697" s="111">
        <f>INDEX(kommuner!C:C,MATCH(_xlfn.NUMBERVALUE(A697),kommuner!B:B,0))</f>
        <v>3019</v>
      </c>
      <c r="C697" s="111" t="s">
        <v>127</v>
      </c>
      <c r="D697" s="111" t="s">
        <v>127</v>
      </c>
      <c r="E697" s="111" t="s">
        <v>126</v>
      </c>
      <c r="F697" s="111" t="s">
        <v>179</v>
      </c>
      <c r="G697" s="111" t="s">
        <v>167</v>
      </c>
      <c r="H697" s="111" t="s">
        <v>179</v>
      </c>
      <c r="I697" s="111" t="s">
        <v>167</v>
      </c>
      <c r="J697" t="str">
        <f t="shared" si="20"/>
        <v>3019SkogMineraljordBlandingsskogImpediment</v>
      </c>
      <c r="K697" s="111">
        <v>-1.6598037998579707</v>
      </c>
      <c r="L697" s="111">
        <v>0.85306406685236758</v>
      </c>
      <c r="M697" s="111">
        <v>6.3979989500968365E-2</v>
      </c>
      <c r="N697" s="112">
        <f t="shared" si="21"/>
        <v>-0.7427597435046347</v>
      </c>
    </row>
    <row r="698" spans="1:14" x14ac:dyDescent="0.25">
      <c r="A698" s="111" t="s">
        <v>612</v>
      </c>
      <c r="B698" s="111">
        <f>INDEX(kommuner!C:C,MATCH(_xlfn.NUMBERVALUE(A698),kommuner!B:B,0))</f>
        <v>3019</v>
      </c>
      <c r="C698" s="111" t="s">
        <v>127</v>
      </c>
      <c r="D698" s="111" t="s">
        <v>127</v>
      </c>
      <c r="E698" s="111" t="s">
        <v>126</v>
      </c>
      <c r="F698" s="111" t="s">
        <v>179</v>
      </c>
      <c r="G698" s="111" t="s">
        <v>190</v>
      </c>
      <c r="H698" s="111" t="s">
        <v>179</v>
      </c>
      <c r="I698" s="111" t="s">
        <v>190</v>
      </c>
      <c r="J698" t="str">
        <f t="shared" si="20"/>
        <v>3019SkogMineraljordBlandingsskogLav</v>
      </c>
      <c r="K698" s="111">
        <v>-2.5588434197694254</v>
      </c>
      <c r="L698" s="111">
        <v>0.85306406685236758</v>
      </c>
      <c r="M698" s="111">
        <v>6.3979989500968365E-2</v>
      </c>
      <c r="N698" s="112">
        <f t="shared" si="21"/>
        <v>-1.6417993634160897</v>
      </c>
    </row>
    <row r="699" spans="1:14" x14ac:dyDescent="0.25">
      <c r="A699" s="111" t="s">
        <v>612</v>
      </c>
      <c r="B699" s="111">
        <f>INDEX(kommuner!C:C,MATCH(_xlfn.NUMBERVALUE(A699),kommuner!B:B,0))</f>
        <v>3019</v>
      </c>
      <c r="C699" s="111" t="s">
        <v>127</v>
      </c>
      <c r="D699" s="111" t="s">
        <v>127</v>
      </c>
      <c r="E699" s="111" t="s">
        <v>126</v>
      </c>
      <c r="F699" s="111" t="s">
        <v>179</v>
      </c>
      <c r="G699" s="111" t="s">
        <v>173</v>
      </c>
      <c r="H699" s="111" t="s">
        <v>179</v>
      </c>
      <c r="I699" s="111" t="s">
        <v>173</v>
      </c>
      <c r="J699" t="str">
        <f t="shared" si="20"/>
        <v>3019SkogMineraljordBlandingsskogMiddels</v>
      </c>
      <c r="K699" s="111">
        <v>-3.8687729546762566</v>
      </c>
      <c r="L699" s="111">
        <v>0.85306406685236758</v>
      </c>
      <c r="M699" s="111">
        <v>6.3979989500968365E-2</v>
      </c>
      <c r="N699" s="112">
        <f t="shared" si="21"/>
        <v>-2.9517288983229206</v>
      </c>
    </row>
    <row r="700" spans="1:14" x14ac:dyDescent="0.25">
      <c r="A700" s="111" t="s">
        <v>612</v>
      </c>
      <c r="B700" s="111">
        <f>INDEX(kommuner!C:C,MATCH(_xlfn.NUMBERVALUE(A700),kommuner!B:B,0))</f>
        <v>3019</v>
      </c>
      <c r="C700" s="111" t="s">
        <v>127</v>
      </c>
      <c r="D700" s="111" t="s">
        <v>127</v>
      </c>
      <c r="E700" s="111" t="s">
        <v>126</v>
      </c>
      <c r="F700" s="111" t="s">
        <v>179</v>
      </c>
      <c r="G700" s="111" t="s">
        <v>186</v>
      </c>
      <c r="H700" s="111" t="s">
        <v>179</v>
      </c>
      <c r="I700" s="111" t="s">
        <v>186</v>
      </c>
      <c r="J700" t="str">
        <f t="shared" si="20"/>
        <v>3019SkogMineraljordBlandingsskogSærs høy</v>
      </c>
      <c r="K700" s="111">
        <v>-2.9395925245326562</v>
      </c>
      <c r="L700" s="111">
        <v>0.85306406685236758</v>
      </c>
      <c r="M700" s="111">
        <v>6.3979989500968365E-2</v>
      </c>
      <c r="N700" s="112">
        <f t="shared" si="21"/>
        <v>-2.0225484681793202</v>
      </c>
    </row>
    <row r="701" spans="1:14" x14ac:dyDescent="0.25">
      <c r="A701" s="111" t="s">
        <v>612</v>
      </c>
      <c r="B701" s="111">
        <f>INDEX(kommuner!C:C,MATCH(_xlfn.NUMBERVALUE(A701),kommuner!B:B,0))</f>
        <v>3019</v>
      </c>
      <c r="C701" s="111" t="s">
        <v>127</v>
      </c>
      <c r="D701" s="111" t="s">
        <v>127</v>
      </c>
      <c r="E701" s="111" t="s">
        <v>126</v>
      </c>
      <c r="F701" s="111" t="s">
        <v>185</v>
      </c>
      <c r="G701" s="111" t="s">
        <v>180</v>
      </c>
      <c r="H701" s="111" t="s">
        <v>185</v>
      </c>
      <c r="I701" s="111" t="s">
        <v>180</v>
      </c>
      <c r="J701" t="str">
        <f t="shared" si="20"/>
        <v>3019SkogMineraljordLauvskogHøy</v>
      </c>
      <c r="K701" s="111">
        <v>-3.3269846154961789</v>
      </c>
      <c r="L701" s="111">
        <v>0.85306406685236758</v>
      </c>
      <c r="M701" s="111">
        <v>6.3979989500968365E-2</v>
      </c>
      <c r="N701" s="112">
        <f t="shared" si="21"/>
        <v>-2.4099405591428429</v>
      </c>
    </row>
    <row r="702" spans="1:14" x14ac:dyDescent="0.25">
      <c r="A702" s="111" t="s">
        <v>612</v>
      </c>
      <c r="B702" s="111">
        <f>INDEX(kommuner!C:C,MATCH(_xlfn.NUMBERVALUE(A702),kommuner!B:B,0))</f>
        <v>3019</v>
      </c>
      <c r="C702" s="111" t="s">
        <v>127</v>
      </c>
      <c r="D702" s="111" t="s">
        <v>127</v>
      </c>
      <c r="E702" s="111" t="s">
        <v>126</v>
      </c>
      <c r="F702" s="111" t="s">
        <v>185</v>
      </c>
      <c r="G702" s="111" t="s">
        <v>167</v>
      </c>
      <c r="H702" s="111" t="s">
        <v>185</v>
      </c>
      <c r="I702" s="111" t="s">
        <v>167</v>
      </c>
      <c r="J702" t="str">
        <f t="shared" si="20"/>
        <v>3019SkogMineraljordLauvskogImpediment</v>
      </c>
      <c r="K702" s="111">
        <v>-0.65286816124680003</v>
      </c>
      <c r="L702" s="111">
        <v>0.85306406685236758</v>
      </c>
      <c r="M702" s="111">
        <v>6.3979989500968365E-2</v>
      </c>
      <c r="N702" s="112">
        <f t="shared" si="21"/>
        <v>0.26417589510653594</v>
      </c>
    </row>
    <row r="703" spans="1:14" x14ac:dyDescent="0.25">
      <c r="A703" s="111" t="s">
        <v>612</v>
      </c>
      <c r="B703" s="111">
        <f>INDEX(kommuner!C:C,MATCH(_xlfn.NUMBERVALUE(A703),kommuner!B:B,0))</f>
        <v>3019</v>
      </c>
      <c r="C703" s="111" t="s">
        <v>127</v>
      </c>
      <c r="D703" s="111" t="s">
        <v>127</v>
      </c>
      <c r="E703" s="111" t="s">
        <v>126</v>
      </c>
      <c r="F703" s="111" t="s">
        <v>185</v>
      </c>
      <c r="G703" s="111" t="s">
        <v>190</v>
      </c>
      <c r="H703" s="111" t="s">
        <v>185</v>
      </c>
      <c r="I703" s="111" t="s">
        <v>190</v>
      </c>
      <c r="J703" t="str">
        <f t="shared" si="20"/>
        <v>3019SkogMineraljordLauvskogLav</v>
      </c>
      <c r="K703" s="111">
        <v>-8.9748170935426599E-2</v>
      </c>
      <c r="L703" s="111">
        <v>0.85306406685236758</v>
      </c>
      <c r="M703" s="111">
        <v>6.3979989500968365E-2</v>
      </c>
      <c r="N703" s="112">
        <f t="shared" si="21"/>
        <v>0.82729588541790933</v>
      </c>
    </row>
    <row r="704" spans="1:14" x14ac:dyDescent="0.25">
      <c r="A704" s="111" t="s">
        <v>612</v>
      </c>
      <c r="B704" s="111">
        <f>INDEX(kommuner!C:C,MATCH(_xlfn.NUMBERVALUE(A704),kommuner!B:B,0))</f>
        <v>3019</v>
      </c>
      <c r="C704" s="111" t="s">
        <v>127</v>
      </c>
      <c r="D704" s="111" t="s">
        <v>127</v>
      </c>
      <c r="E704" s="111" t="s">
        <v>126</v>
      </c>
      <c r="F704" s="111" t="s">
        <v>185</v>
      </c>
      <c r="G704" s="111" t="s">
        <v>173</v>
      </c>
      <c r="H704" s="111" t="s">
        <v>185</v>
      </c>
      <c r="I704" s="111" t="s">
        <v>173</v>
      </c>
      <c r="J704" t="str">
        <f t="shared" si="20"/>
        <v>3019SkogMineraljordLauvskogMiddels</v>
      </c>
      <c r="K704" s="111">
        <v>-1.7789409505847176</v>
      </c>
      <c r="L704" s="111">
        <v>0.85306406685236758</v>
      </c>
      <c r="M704" s="111">
        <v>6.3979989500968365E-2</v>
      </c>
      <c r="N704" s="112">
        <f t="shared" si="21"/>
        <v>-0.86189689423138161</v>
      </c>
    </row>
    <row r="705" spans="1:14" x14ac:dyDescent="0.25">
      <c r="A705" s="111" t="s">
        <v>612</v>
      </c>
      <c r="B705" s="111">
        <f>INDEX(kommuner!C:C,MATCH(_xlfn.NUMBERVALUE(A705),kommuner!B:B,0))</f>
        <v>3019</v>
      </c>
      <c r="C705" s="111" t="s">
        <v>127</v>
      </c>
      <c r="D705" s="111" t="s">
        <v>127</v>
      </c>
      <c r="E705" s="111" t="s">
        <v>126</v>
      </c>
      <c r="F705" s="111" t="s">
        <v>185</v>
      </c>
      <c r="G705" s="111" t="s">
        <v>186</v>
      </c>
      <c r="H705" s="111" t="s">
        <v>185</v>
      </c>
      <c r="I705" s="111" t="s">
        <v>186</v>
      </c>
      <c r="J705" t="str">
        <f t="shared" si="20"/>
        <v>3019SkogMineraljordLauvskogSærs høy</v>
      </c>
      <c r="K705" s="111">
        <v>-3.6560473259425113</v>
      </c>
      <c r="L705" s="111">
        <v>0.85306406685236758</v>
      </c>
      <c r="M705" s="111">
        <v>6.3979989500968365E-2</v>
      </c>
      <c r="N705" s="112">
        <f t="shared" si="21"/>
        <v>-2.7390032695891753</v>
      </c>
    </row>
    <row r="706" spans="1:14" x14ac:dyDescent="0.25">
      <c r="A706" s="111" t="s">
        <v>612</v>
      </c>
      <c r="B706" s="111">
        <f>INDEX(kommuner!C:C,MATCH(_xlfn.NUMBERVALUE(A706),kommuner!B:B,0))</f>
        <v>3019</v>
      </c>
      <c r="C706" s="111" t="s">
        <v>127</v>
      </c>
      <c r="D706" s="111" t="s">
        <v>127</v>
      </c>
      <c r="E706" s="111" t="s">
        <v>123</v>
      </c>
      <c r="F706" s="111" t="s">
        <v>172</v>
      </c>
      <c r="G706" s="111" t="s">
        <v>180</v>
      </c>
      <c r="H706" s="111" t="s">
        <v>172</v>
      </c>
      <c r="I706" s="111" t="s">
        <v>180</v>
      </c>
      <c r="J706" t="str">
        <f t="shared" si="20"/>
        <v>3019SkogOrganisk jordBarskogHøy</v>
      </c>
      <c r="K706" s="111">
        <v>-2.5184559031994138</v>
      </c>
      <c r="L706" s="111">
        <v>0.92784825435236762</v>
      </c>
      <c r="M706" s="111">
        <v>0.46518126042825314</v>
      </c>
      <c r="N706" s="112">
        <f t="shared" si="21"/>
        <v>-1.1254263884187932</v>
      </c>
    </row>
    <row r="707" spans="1:14" x14ac:dyDescent="0.25">
      <c r="A707" s="111" t="s">
        <v>612</v>
      </c>
      <c r="B707" s="111">
        <f>INDEX(kommuner!C:C,MATCH(_xlfn.NUMBERVALUE(A707),kommuner!B:B,0))</f>
        <v>3019</v>
      </c>
      <c r="C707" s="111" t="s">
        <v>127</v>
      </c>
      <c r="D707" s="111" t="s">
        <v>127</v>
      </c>
      <c r="E707" s="111" t="s">
        <v>123</v>
      </c>
      <c r="F707" s="111" t="s">
        <v>172</v>
      </c>
      <c r="G707" s="111" t="s">
        <v>167</v>
      </c>
      <c r="H707" s="111" t="s">
        <v>172</v>
      </c>
      <c r="I707" s="111" t="s">
        <v>167</v>
      </c>
      <c r="J707" t="str">
        <f t="shared" ref="J707:J770" si="22">B707&amp;C707&amp;E707&amp;IF(C707="Skog",F707&amp;G707,"")</f>
        <v>3019SkogOrganisk jordBarskogImpediment</v>
      </c>
      <c r="K707" s="111">
        <v>-0.13011741963904588</v>
      </c>
      <c r="L707" s="111">
        <v>0.92784825435236762</v>
      </c>
      <c r="M707" s="111">
        <v>0.46510463492953991</v>
      </c>
      <c r="N707" s="112">
        <f t="shared" ref="N707:N770" si="23">SUM(K707:M707)</f>
        <v>1.2628354696428616</v>
      </c>
    </row>
    <row r="708" spans="1:14" x14ac:dyDescent="0.25">
      <c r="A708" s="111" t="s">
        <v>612</v>
      </c>
      <c r="B708" s="111">
        <f>INDEX(kommuner!C:C,MATCH(_xlfn.NUMBERVALUE(A708),kommuner!B:B,0))</f>
        <v>3019</v>
      </c>
      <c r="C708" s="111" t="s">
        <v>127</v>
      </c>
      <c r="D708" s="111" t="s">
        <v>127</v>
      </c>
      <c r="E708" s="111" t="s">
        <v>123</v>
      </c>
      <c r="F708" s="111" t="s">
        <v>172</v>
      </c>
      <c r="G708" s="111" t="s">
        <v>190</v>
      </c>
      <c r="H708" s="111" t="s">
        <v>172</v>
      </c>
      <c r="I708" s="111" t="s">
        <v>190</v>
      </c>
      <c r="J708" t="str">
        <f t="shared" si="22"/>
        <v>3019SkogOrganisk jordBarskogLav</v>
      </c>
      <c r="K708" s="111">
        <v>-0.50666953101693391</v>
      </c>
      <c r="L708" s="111">
        <v>0.92784825435236762</v>
      </c>
      <c r="M708" s="111">
        <v>0.46510463492953991</v>
      </c>
      <c r="N708" s="112">
        <f t="shared" si="23"/>
        <v>0.88628335826497362</v>
      </c>
    </row>
    <row r="709" spans="1:14" x14ac:dyDescent="0.25">
      <c r="A709" s="111" t="s">
        <v>612</v>
      </c>
      <c r="B709" s="111">
        <f>INDEX(kommuner!C:C,MATCH(_xlfn.NUMBERVALUE(A709),kommuner!B:B,0))</f>
        <v>3019</v>
      </c>
      <c r="C709" s="111" t="s">
        <v>127</v>
      </c>
      <c r="D709" s="111" t="s">
        <v>127</v>
      </c>
      <c r="E709" s="111" t="s">
        <v>123</v>
      </c>
      <c r="F709" s="111" t="s">
        <v>172</v>
      </c>
      <c r="G709" s="111" t="s">
        <v>173</v>
      </c>
      <c r="H709" s="111" t="s">
        <v>172</v>
      </c>
      <c r="I709" s="111" t="s">
        <v>173</v>
      </c>
      <c r="J709" t="str">
        <f t="shared" si="22"/>
        <v>3019SkogOrganisk jordBarskogMiddels</v>
      </c>
      <c r="K709" s="111">
        <v>-1.5571490961494638</v>
      </c>
      <c r="L709" s="111">
        <v>0.92784825435236762</v>
      </c>
      <c r="M709" s="111">
        <v>0.46518126042825314</v>
      </c>
      <c r="N709" s="112">
        <f t="shared" si="23"/>
        <v>-0.16411958136884308</v>
      </c>
    </row>
    <row r="710" spans="1:14" x14ac:dyDescent="0.25">
      <c r="A710" s="111" t="s">
        <v>612</v>
      </c>
      <c r="B710" s="111">
        <f>INDEX(kommuner!C:C,MATCH(_xlfn.NUMBERVALUE(A710),kommuner!B:B,0))</f>
        <v>3019</v>
      </c>
      <c r="C710" s="111" t="s">
        <v>127</v>
      </c>
      <c r="D710" s="111" t="s">
        <v>127</v>
      </c>
      <c r="E710" s="111" t="s">
        <v>123</v>
      </c>
      <c r="F710" s="111" t="s">
        <v>172</v>
      </c>
      <c r="G710" s="111" t="s">
        <v>186</v>
      </c>
      <c r="H710" s="111" t="s">
        <v>172</v>
      </c>
      <c r="I710" s="111" t="s">
        <v>186</v>
      </c>
      <c r="J710" t="str">
        <f t="shared" si="22"/>
        <v>3019SkogOrganisk jordBarskogSærs høy</v>
      </c>
      <c r="K710" s="111">
        <v>2.5548655235722699</v>
      </c>
      <c r="L710" s="111">
        <v>0.92784825435236762</v>
      </c>
      <c r="M710" s="111">
        <v>0.46518126042825314</v>
      </c>
      <c r="N710" s="112">
        <f t="shared" si="23"/>
        <v>3.9478950383528906</v>
      </c>
    </row>
    <row r="711" spans="1:14" x14ac:dyDescent="0.25">
      <c r="A711" s="111" t="s">
        <v>612</v>
      </c>
      <c r="B711" s="111">
        <f>INDEX(kommuner!C:C,MATCH(_xlfn.NUMBERVALUE(A711),kommuner!B:B,0))</f>
        <v>3019</v>
      </c>
      <c r="C711" s="111" t="s">
        <v>127</v>
      </c>
      <c r="D711" s="111" t="s">
        <v>127</v>
      </c>
      <c r="E711" s="111" t="s">
        <v>123</v>
      </c>
      <c r="F711" s="111" t="s">
        <v>179</v>
      </c>
      <c r="G711" s="111" t="s">
        <v>180</v>
      </c>
      <c r="H711" s="111" t="s">
        <v>179</v>
      </c>
      <c r="I711" s="111" t="s">
        <v>180</v>
      </c>
      <c r="J711" t="str">
        <f t="shared" si="22"/>
        <v>3019SkogOrganisk jordBlandingsskogHøy</v>
      </c>
      <c r="K711" s="111">
        <v>-5.5554344456832343</v>
      </c>
      <c r="L711" s="111">
        <v>0.92784825435236762</v>
      </c>
      <c r="M711" s="111">
        <v>0.46510463492953991</v>
      </c>
      <c r="N711" s="112">
        <f t="shared" si="23"/>
        <v>-4.1624815564013264</v>
      </c>
    </row>
    <row r="712" spans="1:14" x14ac:dyDescent="0.25">
      <c r="A712" s="111" t="s">
        <v>612</v>
      </c>
      <c r="B712" s="111">
        <f>INDEX(kommuner!C:C,MATCH(_xlfn.NUMBERVALUE(A712),kommuner!B:B,0))</f>
        <v>3019</v>
      </c>
      <c r="C712" s="111" t="s">
        <v>127</v>
      </c>
      <c r="D712" s="111" t="s">
        <v>127</v>
      </c>
      <c r="E712" s="111" t="s">
        <v>123</v>
      </c>
      <c r="F712" s="111" t="s">
        <v>179</v>
      </c>
      <c r="G712" s="111" t="s">
        <v>167</v>
      </c>
      <c r="H712" s="111" t="s">
        <v>179</v>
      </c>
      <c r="I712" s="111" t="s">
        <v>167</v>
      </c>
      <c r="J712" t="str">
        <f t="shared" si="22"/>
        <v>3019SkogOrganisk jordBlandingsskogImpediment</v>
      </c>
      <c r="K712" s="111">
        <v>-0.28586344175800005</v>
      </c>
      <c r="L712" s="111">
        <v>0.92784825435236762</v>
      </c>
      <c r="M712" s="111">
        <v>0.46510463492953991</v>
      </c>
      <c r="N712" s="112">
        <f t="shared" si="23"/>
        <v>1.1070894475239075</v>
      </c>
    </row>
    <row r="713" spans="1:14" x14ac:dyDescent="0.25">
      <c r="A713" s="111" t="s">
        <v>612</v>
      </c>
      <c r="B713" s="111">
        <f>INDEX(kommuner!C:C,MATCH(_xlfn.NUMBERVALUE(A713),kommuner!B:B,0))</f>
        <v>3019</v>
      </c>
      <c r="C713" s="111" t="s">
        <v>127</v>
      </c>
      <c r="D713" s="111" t="s">
        <v>127</v>
      </c>
      <c r="E713" s="111" t="s">
        <v>123</v>
      </c>
      <c r="F713" s="111" t="s">
        <v>179</v>
      </c>
      <c r="G713" s="111" t="s">
        <v>190</v>
      </c>
      <c r="H713" s="111" t="s">
        <v>179</v>
      </c>
      <c r="I713" s="111" t="s">
        <v>190</v>
      </c>
      <c r="J713" t="str">
        <f t="shared" si="22"/>
        <v>3019SkogOrganisk jordBlandingsskogLav</v>
      </c>
      <c r="K713" s="111">
        <v>-1.2347339377887629</v>
      </c>
      <c r="L713" s="111">
        <v>0.92784825435236762</v>
      </c>
      <c r="M713" s="111">
        <v>0.46510463492953991</v>
      </c>
      <c r="N713" s="112">
        <f t="shared" si="23"/>
        <v>0.15821895149314458</v>
      </c>
    </row>
    <row r="714" spans="1:14" x14ac:dyDescent="0.25">
      <c r="A714" s="111" t="s">
        <v>612</v>
      </c>
      <c r="B714" s="111">
        <f>INDEX(kommuner!C:C,MATCH(_xlfn.NUMBERVALUE(A714),kommuner!B:B,0))</f>
        <v>3019</v>
      </c>
      <c r="C714" s="111" t="s">
        <v>127</v>
      </c>
      <c r="D714" s="111" t="s">
        <v>127</v>
      </c>
      <c r="E714" s="111" t="s">
        <v>123</v>
      </c>
      <c r="F714" s="111" t="s">
        <v>179</v>
      </c>
      <c r="G714" s="111" t="s">
        <v>173</v>
      </c>
      <c r="H714" s="111" t="s">
        <v>179</v>
      </c>
      <c r="I714" s="111" t="s">
        <v>173</v>
      </c>
      <c r="J714" t="str">
        <f t="shared" si="22"/>
        <v>3019SkogOrganisk jordBlandingsskogMiddels</v>
      </c>
      <c r="K714" s="111">
        <v>-2.4239591752717748</v>
      </c>
      <c r="L714" s="111">
        <v>0.92784825435236762</v>
      </c>
      <c r="M714" s="111">
        <v>0.46510463492953991</v>
      </c>
      <c r="N714" s="112">
        <f t="shared" si="23"/>
        <v>-1.0310062859898674</v>
      </c>
    </row>
    <row r="715" spans="1:14" x14ac:dyDescent="0.25">
      <c r="A715" s="111" t="s">
        <v>612</v>
      </c>
      <c r="B715" s="111">
        <f>INDEX(kommuner!C:C,MATCH(_xlfn.NUMBERVALUE(A715),kommuner!B:B,0))</f>
        <v>3019</v>
      </c>
      <c r="C715" s="111" t="s">
        <v>127</v>
      </c>
      <c r="D715" s="111" t="s">
        <v>127</v>
      </c>
      <c r="E715" s="111" t="s">
        <v>123</v>
      </c>
      <c r="F715" s="111" t="s">
        <v>179</v>
      </c>
      <c r="G715" s="111" t="s">
        <v>186</v>
      </c>
      <c r="H715" s="111" t="s">
        <v>179</v>
      </c>
      <c r="I715" s="111" t="s">
        <v>186</v>
      </c>
      <c r="J715" t="str">
        <f t="shared" si="22"/>
        <v>3019SkogOrganisk jordBlandingsskogSærs høy</v>
      </c>
      <c r="K715" s="111">
        <v>-1.5726115302258048</v>
      </c>
      <c r="L715" s="111">
        <v>0.92784825435236762</v>
      </c>
      <c r="M715" s="111">
        <v>0.46510463492953991</v>
      </c>
      <c r="N715" s="112">
        <f t="shared" si="23"/>
        <v>-0.17965864094389727</v>
      </c>
    </row>
    <row r="716" spans="1:14" x14ac:dyDescent="0.25">
      <c r="A716" s="111" t="s">
        <v>612</v>
      </c>
      <c r="B716" s="111">
        <f>INDEX(kommuner!C:C,MATCH(_xlfn.NUMBERVALUE(A716),kommuner!B:B,0))</f>
        <v>3019</v>
      </c>
      <c r="C716" s="111" t="s">
        <v>127</v>
      </c>
      <c r="D716" s="111" t="s">
        <v>127</v>
      </c>
      <c r="E716" s="111" t="s">
        <v>123</v>
      </c>
      <c r="F716" s="111" t="s">
        <v>185</v>
      </c>
      <c r="G716" s="111" t="s">
        <v>180</v>
      </c>
      <c r="H716" s="111" t="s">
        <v>185</v>
      </c>
      <c r="I716" s="111" t="s">
        <v>180</v>
      </c>
      <c r="J716" t="str">
        <f t="shared" si="22"/>
        <v>3019SkogOrganisk jordLauvskogHøy</v>
      </c>
      <c r="K716" s="111">
        <v>-1.9913688882377358</v>
      </c>
      <c r="L716" s="111">
        <v>0.92784825435236762</v>
      </c>
      <c r="M716" s="111">
        <v>0.46510463492953991</v>
      </c>
      <c r="N716" s="112">
        <f t="shared" si="23"/>
        <v>-0.59841599895582831</v>
      </c>
    </row>
    <row r="717" spans="1:14" x14ac:dyDescent="0.25">
      <c r="A717" s="111" t="s">
        <v>612</v>
      </c>
      <c r="B717" s="111">
        <f>INDEX(kommuner!C:C,MATCH(_xlfn.NUMBERVALUE(A717),kommuner!B:B,0))</f>
        <v>3019</v>
      </c>
      <c r="C717" s="111" t="s">
        <v>127</v>
      </c>
      <c r="D717" s="111" t="s">
        <v>127</v>
      </c>
      <c r="E717" s="111" t="s">
        <v>123</v>
      </c>
      <c r="F717" s="111" t="s">
        <v>185</v>
      </c>
      <c r="G717" s="111" t="s">
        <v>167</v>
      </c>
      <c r="H717" s="111" t="s">
        <v>185</v>
      </c>
      <c r="I717" s="111" t="s">
        <v>167</v>
      </c>
      <c r="J717" t="str">
        <f t="shared" si="22"/>
        <v>3019SkogOrganisk jordLauvskogImpediment</v>
      </c>
      <c r="K717" s="111">
        <v>0.35000626494250675</v>
      </c>
      <c r="L717" s="111">
        <v>0.92784825435236762</v>
      </c>
      <c r="M717" s="111">
        <v>0.46510463492953991</v>
      </c>
      <c r="N717" s="112">
        <f t="shared" si="23"/>
        <v>1.7429591542244141</v>
      </c>
    </row>
    <row r="718" spans="1:14" x14ac:dyDescent="0.25">
      <c r="A718" s="111" t="s">
        <v>612</v>
      </c>
      <c r="B718" s="111">
        <f>INDEX(kommuner!C:C,MATCH(_xlfn.NUMBERVALUE(A718),kommuner!B:B,0))</f>
        <v>3019</v>
      </c>
      <c r="C718" s="111" t="s">
        <v>127</v>
      </c>
      <c r="D718" s="111" t="s">
        <v>127</v>
      </c>
      <c r="E718" s="111" t="s">
        <v>123</v>
      </c>
      <c r="F718" s="111" t="s">
        <v>185</v>
      </c>
      <c r="G718" s="111" t="s">
        <v>190</v>
      </c>
      <c r="H718" s="111" t="s">
        <v>185</v>
      </c>
      <c r="I718" s="111" t="s">
        <v>190</v>
      </c>
      <c r="J718" t="str">
        <f t="shared" si="22"/>
        <v>3019SkogOrganisk jordLauvskogLav</v>
      </c>
      <c r="K718" s="111">
        <v>1.1144075558526714</v>
      </c>
      <c r="L718" s="111">
        <v>0.92784825435236762</v>
      </c>
      <c r="M718" s="111">
        <v>0.46510463492953991</v>
      </c>
      <c r="N718" s="112">
        <f t="shared" si="23"/>
        <v>2.5073604451345788</v>
      </c>
    </row>
    <row r="719" spans="1:14" x14ac:dyDescent="0.25">
      <c r="A719" s="111" t="s">
        <v>612</v>
      </c>
      <c r="B719" s="111">
        <f>INDEX(kommuner!C:C,MATCH(_xlfn.NUMBERVALUE(A719),kommuner!B:B,0))</f>
        <v>3019</v>
      </c>
      <c r="C719" s="111" t="s">
        <v>127</v>
      </c>
      <c r="D719" s="111" t="s">
        <v>127</v>
      </c>
      <c r="E719" s="111" t="s">
        <v>123</v>
      </c>
      <c r="F719" s="111" t="s">
        <v>185</v>
      </c>
      <c r="G719" s="111" t="s">
        <v>173</v>
      </c>
      <c r="H719" s="111" t="s">
        <v>185</v>
      </c>
      <c r="I719" s="111" t="s">
        <v>173</v>
      </c>
      <c r="J719" t="str">
        <f t="shared" si="22"/>
        <v>3019SkogOrganisk jordLauvskogMiddels</v>
      </c>
      <c r="K719" s="111">
        <v>-0.62664468270982987</v>
      </c>
      <c r="L719" s="111">
        <v>0.92784825435236762</v>
      </c>
      <c r="M719" s="111">
        <v>0.46510463492953991</v>
      </c>
      <c r="N719" s="112">
        <f t="shared" si="23"/>
        <v>0.76630820657207765</v>
      </c>
    </row>
    <row r="720" spans="1:14" x14ac:dyDescent="0.25">
      <c r="A720" s="111" t="s">
        <v>612</v>
      </c>
      <c r="B720" s="111">
        <f>INDEX(kommuner!C:C,MATCH(_xlfn.NUMBERVALUE(A720),kommuner!B:B,0))</f>
        <v>3019</v>
      </c>
      <c r="C720" s="111" t="s">
        <v>127</v>
      </c>
      <c r="D720" s="111" t="s">
        <v>127</v>
      </c>
      <c r="E720" s="111" t="s">
        <v>123</v>
      </c>
      <c r="F720" s="111" t="s">
        <v>185</v>
      </c>
      <c r="G720" s="111" t="s">
        <v>186</v>
      </c>
      <c r="H720" s="111" t="s">
        <v>185</v>
      </c>
      <c r="I720" s="111" t="s">
        <v>186</v>
      </c>
      <c r="J720" t="str">
        <f t="shared" si="22"/>
        <v>3019SkogOrganisk jordLauvskogSærs høy</v>
      </c>
      <c r="K720" s="111">
        <v>-1.8997279926091779</v>
      </c>
      <c r="L720" s="111">
        <v>0.92784825435236762</v>
      </c>
      <c r="M720" s="111">
        <v>0.46510463492953991</v>
      </c>
      <c r="N720" s="112">
        <f t="shared" si="23"/>
        <v>-0.50677510332727038</v>
      </c>
    </row>
    <row r="721" spans="1:14" x14ac:dyDescent="0.25">
      <c r="A721" s="111" t="s">
        <v>612</v>
      </c>
      <c r="B721" s="111">
        <f>INDEX(kommuner!C:C,MATCH(_xlfn.NUMBERVALUE(A721),kommuner!B:B,0))</f>
        <v>3019</v>
      </c>
      <c r="C721" s="111" t="s">
        <v>83</v>
      </c>
      <c r="D721" s="111" t="s">
        <v>83</v>
      </c>
      <c r="E721" s="111" t="s">
        <v>126</v>
      </c>
      <c r="F721" s="111" t="s">
        <v>139</v>
      </c>
      <c r="G721" s="111" t="s">
        <v>139</v>
      </c>
      <c r="H721" s="111" t="s">
        <v>139</v>
      </c>
      <c r="I721" s="111" t="s">
        <v>139</v>
      </c>
      <c r="J721" t="str">
        <f t="shared" si="22"/>
        <v>3019Utbygd arealMineraljord</v>
      </c>
      <c r="K721" s="111">
        <v>1.3171254023576049</v>
      </c>
      <c r="L721" s="111">
        <v>0</v>
      </c>
      <c r="M721" s="111">
        <v>1.303047089454229E-2</v>
      </c>
      <c r="N721" s="112">
        <f t="shared" si="23"/>
        <v>1.3301558732521472</v>
      </c>
    </row>
    <row r="722" spans="1:14" x14ac:dyDescent="0.25">
      <c r="A722" s="111" t="s">
        <v>612</v>
      </c>
      <c r="B722" s="111">
        <f>INDEX(kommuner!C:C,MATCH(_xlfn.NUMBERVALUE(A722),kommuner!B:B,0))</f>
        <v>3019</v>
      </c>
      <c r="C722" s="111" t="s">
        <v>83</v>
      </c>
      <c r="D722" s="111" t="s">
        <v>83</v>
      </c>
      <c r="E722" s="111" t="s">
        <v>123</v>
      </c>
      <c r="F722" s="111" t="s">
        <v>139</v>
      </c>
      <c r="G722" s="111" t="s">
        <v>139</v>
      </c>
      <c r="H722" s="111" t="s">
        <v>139</v>
      </c>
      <c r="I722" s="111" t="s">
        <v>139</v>
      </c>
      <c r="J722" t="str">
        <f t="shared" si="22"/>
        <v>3019Utbygd arealOrganisk jord</v>
      </c>
      <c r="K722" s="111">
        <v>29.011421395201612</v>
      </c>
      <c r="L722" s="111">
        <v>0</v>
      </c>
      <c r="M722" s="111">
        <v>1.303047089454229E-2</v>
      </c>
      <c r="N722" s="112">
        <f t="shared" si="23"/>
        <v>29.024451866096154</v>
      </c>
    </row>
    <row r="723" spans="1:14" x14ac:dyDescent="0.25">
      <c r="A723" s="111" t="s">
        <v>612</v>
      </c>
      <c r="B723" s="111">
        <f>INDEX(kommuner!C:C,MATCH(_xlfn.NUMBERVALUE(A723),kommuner!B:B,0))</f>
        <v>3019</v>
      </c>
      <c r="C723" s="111" t="s">
        <v>181</v>
      </c>
      <c r="D723" s="111" t="s">
        <v>181</v>
      </c>
      <c r="E723" s="111" t="s">
        <v>123</v>
      </c>
      <c r="F723" s="111" t="s">
        <v>139</v>
      </c>
      <c r="G723" s="111" t="s">
        <v>139</v>
      </c>
      <c r="H723" s="111" t="s">
        <v>139</v>
      </c>
      <c r="I723" s="111" t="s">
        <v>139</v>
      </c>
      <c r="J723" t="str">
        <f t="shared" si="22"/>
        <v>3019Vann og myrOrganisk jord</v>
      </c>
      <c r="K723" s="111">
        <v>-0.20040009744654491</v>
      </c>
      <c r="L723" s="111">
        <v>0</v>
      </c>
      <c r="M723" s="111">
        <v>0</v>
      </c>
      <c r="N723" s="112">
        <f t="shared" si="23"/>
        <v>-0.20040009744654491</v>
      </c>
    </row>
    <row r="724" spans="1:14" x14ac:dyDescent="0.25">
      <c r="A724" s="111" t="s">
        <v>613</v>
      </c>
      <c r="B724" s="111">
        <f>INDEX(kommuner!C:C,MATCH(_xlfn.NUMBERVALUE(A724),kommuner!B:B,0))</f>
        <v>3020</v>
      </c>
      <c r="C724" s="111" t="s">
        <v>82</v>
      </c>
      <c r="D724" s="111" t="s">
        <v>82</v>
      </c>
      <c r="E724" s="111" t="s">
        <v>126</v>
      </c>
      <c r="F724" s="111" t="s">
        <v>139</v>
      </c>
      <c r="G724" s="111" t="s">
        <v>139</v>
      </c>
      <c r="H724" s="111" t="s">
        <v>139</v>
      </c>
      <c r="I724" s="111" t="s">
        <v>139</v>
      </c>
      <c r="J724" t="str">
        <f t="shared" si="22"/>
        <v>3020Annen utmarkMineraljord</v>
      </c>
      <c r="K724" s="111">
        <v>-7.4178314529761202E-2</v>
      </c>
      <c r="L724" s="111">
        <v>0</v>
      </c>
      <c r="M724" s="111">
        <v>0</v>
      </c>
      <c r="N724" s="112">
        <f t="shared" si="23"/>
        <v>-7.4178314529761202E-2</v>
      </c>
    </row>
    <row r="725" spans="1:14" x14ac:dyDescent="0.25">
      <c r="A725" s="111" t="s">
        <v>613</v>
      </c>
      <c r="B725" s="111">
        <f>INDEX(kommuner!C:C,MATCH(_xlfn.NUMBERVALUE(A725),kommuner!B:B,0))</f>
        <v>3020</v>
      </c>
      <c r="C725" s="111" t="s">
        <v>121</v>
      </c>
      <c r="D725" s="111" t="s">
        <v>121</v>
      </c>
      <c r="E725" s="111" t="s">
        <v>126</v>
      </c>
      <c r="F725" s="111" t="s">
        <v>139</v>
      </c>
      <c r="G725" s="111" t="s">
        <v>139</v>
      </c>
      <c r="H725" s="111" t="s">
        <v>139</v>
      </c>
      <c r="I725" s="111" t="s">
        <v>139</v>
      </c>
      <c r="J725" t="str">
        <f t="shared" si="22"/>
        <v>3020BeiteMineraljord</v>
      </c>
      <c r="K725" s="111">
        <v>-0.96338340838695502</v>
      </c>
      <c r="L725" s="111">
        <v>0</v>
      </c>
      <c r="M725" s="111">
        <v>1.2448711246839999E-7</v>
      </c>
      <c r="N725" s="112">
        <f t="shared" si="23"/>
        <v>-0.96338328389984251</v>
      </c>
    </row>
    <row r="726" spans="1:14" x14ac:dyDescent="0.25">
      <c r="A726" s="111" t="s">
        <v>613</v>
      </c>
      <c r="B726" s="111">
        <f>INDEX(kommuner!C:C,MATCH(_xlfn.NUMBERVALUE(A726),kommuner!B:B,0))</f>
        <v>3020</v>
      </c>
      <c r="C726" s="111" t="s">
        <v>121</v>
      </c>
      <c r="D726" s="111" t="s">
        <v>121</v>
      </c>
      <c r="E726" s="111" t="s">
        <v>123</v>
      </c>
      <c r="F726" s="111" t="s">
        <v>139</v>
      </c>
      <c r="G726" s="111" t="s">
        <v>139</v>
      </c>
      <c r="H726" s="111" t="s">
        <v>139</v>
      </c>
      <c r="I726" s="111" t="s">
        <v>139</v>
      </c>
      <c r="J726" t="str">
        <f t="shared" si="22"/>
        <v>3020BeiteOrganisk jord</v>
      </c>
      <c r="K726" s="111">
        <v>12.077525935985037</v>
      </c>
      <c r="L726" s="111">
        <v>1.6412500000000001</v>
      </c>
      <c r="M726" s="111">
        <v>0</v>
      </c>
      <c r="N726" s="112">
        <f t="shared" si="23"/>
        <v>13.718775935985036</v>
      </c>
    </row>
    <row r="727" spans="1:14" x14ac:dyDescent="0.25">
      <c r="A727" s="111" t="s">
        <v>613</v>
      </c>
      <c r="B727" s="111">
        <f>INDEX(kommuner!C:C,MATCH(_xlfn.NUMBERVALUE(A727),kommuner!B:B,0))</f>
        <v>3020</v>
      </c>
      <c r="C727" s="111" t="s">
        <v>84</v>
      </c>
      <c r="D727" s="111" t="s">
        <v>84</v>
      </c>
      <c r="E727" s="111" t="s">
        <v>126</v>
      </c>
      <c r="F727" s="111" t="s">
        <v>139</v>
      </c>
      <c r="G727" s="111" t="s">
        <v>139</v>
      </c>
      <c r="H727" s="111" t="s">
        <v>139</v>
      </c>
      <c r="I727" s="111" t="s">
        <v>139</v>
      </c>
      <c r="J727" t="str">
        <f t="shared" si="22"/>
        <v>3020Dyrket markMineraljord</v>
      </c>
      <c r="K727" s="111">
        <v>-0.32406055685326779</v>
      </c>
      <c r="L727" s="111">
        <v>0</v>
      </c>
      <c r="M727" s="111">
        <v>0</v>
      </c>
      <c r="N727" s="112">
        <f t="shared" si="23"/>
        <v>-0.32406055685326779</v>
      </c>
    </row>
    <row r="728" spans="1:14" x14ac:dyDescent="0.25">
      <c r="A728" s="111" t="s">
        <v>613</v>
      </c>
      <c r="B728" s="111">
        <f>INDEX(kommuner!C:C,MATCH(_xlfn.NUMBERVALUE(A728),kommuner!B:B,0))</f>
        <v>3020</v>
      </c>
      <c r="C728" s="111" t="s">
        <v>84</v>
      </c>
      <c r="D728" s="111" t="s">
        <v>84</v>
      </c>
      <c r="E728" s="111" t="s">
        <v>123</v>
      </c>
      <c r="F728" s="111" t="s">
        <v>139</v>
      </c>
      <c r="G728" s="111" t="s">
        <v>139</v>
      </c>
      <c r="H728" s="111" t="s">
        <v>139</v>
      </c>
      <c r="I728" s="111" t="s">
        <v>139</v>
      </c>
      <c r="J728" t="str">
        <f t="shared" si="22"/>
        <v>3020Dyrket markOrganisk jord</v>
      </c>
      <c r="K728" s="111">
        <v>28.726149366675592</v>
      </c>
      <c r="L728" s="111">
        <v>1.45625</v>
      </c>
      <c r="M728" s="111">
        <v>0</v>
      </c>
      <c r="N728" s="112">
        <f t="shared" si="23"/>
        <v>30.182399366675593</v>
      </c>
    </row>
    <row r="729" spans="1:14" x14ac:dyDescent="0.25">
      <c r="A729" s="111" t="s">
        <v>613</v>
      </c>
      <c r="B729" s="111">
        <f>INDEX(kommuner!C:C,MATCH(_xlfn.NUMBERVALUE(A729),kommuner!B:B,0))</f>
        <v>3020</v>
      </c>
      <c r="C729" s="111" t="s">
        <v>127</v>
      </c>
      <c r="D729" s="111" t="s">
        <v>127</v>
      </c>
      <c r="E729" s="111" t="s">
        <v>126</v>
      </c>
      <c r="F729" s="111" t="s">
        <v>172</v>
      </c>
      <c r="G729" s="111" t="s">
        <v>180</v>
      </c>
      <c r="H729" s="111" t="s">
        <v>172</v>
      </c>
      <c r="I729" s="111" t="s">
        <v>180</v>
      </c>
      <c r="J729" t="str">
        <f t="shared" si="22"/>
        <v>3020SkogMineraljordBarskogHøy</v>
      </c>
      <c r="K729" s="111">
        <v>-4.6162156760364166</v>
      </c>
      <c r="L729" s="111">
        <v>0.85306406685236758</v>
      </c>
      <c r="M729" s="111">
        <v>6.4056614999681585E-2</v>
      </c>
      <c r="N729" s="112">
        <f t="shared" si="23"/>
        <v>-3.6990949941843674</v>
      </c>
    </row>
    <row r="730" spans="1:14" x14ac:dyDescent="0.25">
      <c r="A730" s="111" t="s">
        <v>613</v>
      </c>
      <c r="B730" s="111">
        <f>INDEX(kommuner!C:C,MATCH(_xlfn.NUMBERVALUE(A730),kommuner!B:B,0))</f>
        <v>3020</v>
      </c>
      <c r="C730" s="111" t="s">
        <v>127</v>
      </c>
      <c r="D730" s="111" t="s">
        <v>127</v>
      </c>
      <c r="E730" s="111" t="s">
        <v>126</v>
      </c>
      <c r="F730" s="111" t="s">
        <v>172</v>
      </c>
      <c r="G730" s="111" t="s">
        <v>167</v>
      </c>
      <c r="H730" s="111" t="s">
        <v>172</v>
      </c>
      <c r="I730" s="111" t="s">
        <v>167</v>
      </c>
      <c r="J730" t="str">
        <f t="shared" si="22"/>
        <v>3020SkogMineraljordBarskogImpediment</v>
      </c>
      <c r="K730" s="111">
        <v>-1.3727794028153204</v>
      </c>
      <c r="L730" s="111">
        <v>0.85306406685236758</v>
      </c>
      <c r="M730" s="111">
        <v>6.3979989500968365E-2</v>
      </c>
      <c r="N730" s="112">
        <f t="shared" si="23"/>
        <v>-0.45573534646198444</v>
      </c>
    </row>
    <row r="731" spans="1:14" x14ac:dyDescent="0.25">
      <c r="A731" s="111" t="s">
        <v>613</v>
      </c>
      <c r="B731" s="111">
        <f>INDEX(kommuner!C:C,MATCH(_xlfn.NUMBERVALUE(A731),kommuner!B:B,0))</f>
        <v>3020</v>
      </c>
      <c r="C731" s="111" t="s">
        <v>127</v>
      </c>
      <c r="D731" s="111" t="s">
        <v>127</v>
      </c>
      <c r="E731" s="111" t="s">
        <v>126</v>
      </c>
      <c r="F731" s="111" t="s">
        <v>172</v>
      </c>
      <c r="G731" s="111" t="s">
        <v>190</v>
      </c>
      <c r="H731" s="111" t="s">
        <v>172</v>
      </c>
      <c r="I731" s="111" t="s">
        <v>190</v>
      </c>
      <c r="J731" t="str">
        <f t="shared" si="22"/>
        <v>3020SkogMineraljordBarskogLav</v>
      </c>
      <c r="K731" s="111">
        <v>-4.2147477563561999</v>
      </c>
      <c r="L731" s="111">
        <v>0.85306406685236758</v>
      </c>
      <c r="M731" s="111">
        <v>6.3979989500968365E-2</v>
      </c>
      <c r="N731" s="112">
        <f t="shared" si="23"/>
        <v>-3.2977037000028639</v>
      </c>
    </row>
    <row r="732" spans="1:14" x14ac:dyDescent="0.25">
      <c r="A732" s="111" t="s">
        <v>613</v>
      </c>
      <c r="B732" s="111">
        <f>INDEX(kommuner!C:C,MATCH(_xlfn.NUMBERVALUE(A732),kommuner!B:B,0))</f>
        <v>3020</v>
      </c>
      <c r="C732" s="111" t="s">
        <v>127</v>
      </c>
      <c r="D732" s="111" t="s">
        <v>127</v>
      </c>
      <c r="E732" s="111" t="s">
        <v>126</v>
      </c>
      <c r="F732" s="111" t="s">
        <v>172</v>
      </c>
      <c r="G732" s="111" t="s">
        <v>173</v>
      </c>
      <c r="H732" s="111" t="s">
        <v>172</v>
      </c>
      <c r="I732" s="111" t="s">
        <v>173</v>
      </c>
      <c r="J732" t="str">
        <f t="shared" si="22"/>
        <v>3020SkogMineraljordBarskogMiddels</v>
      </c>
      <c r="K732" s="111">
        <v>-4.0260508329268543</v>
      </c>
      <c r="L732" s="111">
        <v>0.85306406685236758</v>
      </c>
      <c r="M732" s="111">
        <v>6.4056614999681585E-2</v>
      </c>
      <c r="N732" s="112">
        <f t="shared" si="23"/>
        <v>-3.1089301510748051</v>
      </c>
    </row>
    <row r="733" spans="1:14" x14ac:dyDescent="0.25">
      <c r="A733" s="111" t="s">
        <v>613</v>
      </c>
      <c r="B733" s="111">
        <f>INDEX(kommuner!C:C,MATCH(_xlfn.NUMBERVALUE(A733),kommuner!B:B,0))</f>
        <v>3020</v>
      </c>
      <c r="C733" s="111" t="s">
        <v>127</v>
      </c>
      <c r="D733" s="111" t="s">
        <v>127</v>
      </c>
      <c r="E733" s="111" t="s">
        <v>126</v>
      </c>
      <c r="F733" s="111" t="s">
        <v>172</v>
      </c>
      <c r="G733" s="111" t="s">
        <v>186</v>
      </c>
      <c r="H733" s="111" t="s">
        <v>172</v>
      </c>
      <c r="I733" s="111" t="s">
        <v>186</v>
      </c>
      <c r="J733" t="str">
        <f t="shared" si="22"/>
        <v>3020SkogMineraljordBarskogSærs høy</v>
      </c>
      <c r="K733" s="111">
        <v>0.12072674540874306</v>
      </c>
      <c r="L733" s="111">
        <v>0.85306406685236758</v>
      </c>
      <c r="M733" s="111">
        <v>6.4056614999681585E-2</v>
      </c>
      <c r="N733" s="112">
        <f t="shared" si="23"/>
        <v>1.0378474272607923</v>
      </c>
    </row>
    <row r="734" spans="1:14" x14ac:dyDescent="0.25">
      <c r="A734" s="111" t="s">
        <v>613</v>
      </c>
      <c r="B734" s="111">
        <f>INDEX(kommuner!C:C,MATCH(_xlfn.NUMBERVALUE(A734),kommuner!B:B,0))</f>
        <v>3020</v>
      </c>
      <c r="C734" s="111" t="s">
        <v>127</v>
      </c>
      <c r="D734" s="111" t="s">
        <v>127</v>
      </c>
      <c r="E734" s="111" t="s">
        <v>126</v>
      </c>
      <c r="F734" s="111" t="s">
        <v>179</v>
      </c>
      <c r="G734" s="111" t="s">
        <v>180</v>
      </c>
      <c r="H734" s="111" t="s">
        <v>179</v>
      </c>
      <c r="I734" s="111" t="s">
        <v>180</v>
      </c>
      <c r="J734" t="str">
        <f t="shared" si="22"/>
        <v>3020SkogMineraljordBlandingsskogHøy</v>
      </c>
      <c r="K734" s="111">
        <v>-7.1939050909469406</v>
      </c>
      <c r="L734" s="111">
        <v>0.85306406685236758</v>
      </c>
      <c r="M734" s="111">
        <v>6.3979989500968365E-2</v>
      </c>
      <c r="N734" s="112">
        <f t="shared" si="23"/>
        <v>-6.2768610345936047</v>
      </c>
    </row>
    <row r="735" spans="1:14" x14ac:dyDescent="0.25">
      <c r="A735" s="111" t="s">
        <v>613</v>
      </c>
      <c r="B735" s="111">
        <f>INDEX(kommuner!C:C,MATCH(_xlfn.NUMBERVALUE(A735),kommuner!B:B,0))</f>
        <v>3020</v>
      </c>
      <c r="C735" s="111" t="s">
        <v>127</v>
      </c>
      <c r="D735" s="111" t="s">
        <v>127</v>
      </c>
      <c r="E735" s="111" t="s">
        <v>126</v>
      </c>
      <c r="F735" s="111" t="s">
        <v>179</v>
      </c>
      <c r="G735" s="111" t="s">
        <v>167</v>
      </c>
      <c r="H735" s="111" t="s">
        <v>179</v>
      </c>
      <c r="I735" s="111" t="s">
        <v>167</v>
      </c>
      <c r="J735" t="str">
        <f t="shared" si="22"/>
        <v>3020SkogMineraljordBlandingsskogImpediment</v>
      </c>
      <c r="K735" s="111">
        <v>-1.6598037998579707</v>
      </c>
      <c r="L735" s="111">
        <v>0.85306406685236758</v>
      </c>
      <c r="M735" s="111">
        <v>6.3979989500968365E-2</v>
      </c>
      <c r="N735" s="112">
        <f t="shared" si="23"/>
        <v>-0.7427597435046347</v>
      </c>
    </row>
    <row r="736" spans="1:14" x14ac:dyDescent="0.25">
      <c r="A736" s="111" t="s">
        <v>613</v>
      </c>
      <c r="B736" s="111">
        <f>INDEX(kommuner!C:C,MATCH(_xlfn.NUMBERVALUE(A736),kommuner!B:B,0))</f>
        <v>3020</v>
      </c>
      <c r="C736" s="111" t="s">
        <v>127</v>
      </c>
      <c r="D736" s="111" t="s">
        <v>127</v>
      </c>
      <c r="E736" s="111" t="s">
        <v>126</v>
      </c>
      <c r="F736" s="111" t="s">
        <v>179</v>
      </c>
      <c r="G736" s="111" t="s">
        <v>190</v>
      </c>
      <c r="H736" s="111" t="s">
        <v>179</v>
      </c>
      <c r="I736" s="111" t="s">
        <v>190</v>
      </c>
      <c r="J736" t="str">
        <f t="shared" si="22"/>
        <v>3020SkogMineraljordBlandingsskogLav</v>
      </c>
      <c r="K736" s="111">
        <v>-2.5588434197694254</v>
      </c>
      <c r="L736" s="111">
        <v>0.85306406685236758</v>
      </c>
      <c r="M736" s="111">
        <v>6.3979989500968365E-2</v>
      </c>
      <c r="N736" s="112">
        <f t="shared" si="23"/>
        <v>-1.6417993634160897</v>
      </c>
    </row>
    <row r="737" spans="1:14" x14ac:dyDescent="0.25">
      <c r="A737" s="111" t="s">
        <v>613</v>
      </c>
      <c r="B737" s="111">
        <f>INDEX(kommuner!C:C,MATCH(_xlfn.NUMBERVALUE(A737),kommuner!B:B,0))</f>
        <v>3020</v>
      </c>
      <c r="C737" s="111" t="s">
        <v>127</v>
      </c>
      <c r="D737" s="111" t="s">
        <v>127</v>
      </c>
      <c r="E737" s="111" t="s">
        <v>126</v>
      </c>
      <c r="F737" s="111" t="s">
        <v>179</v>
      </c>
      <c r="G737" s="111" t="s">
        <v>173</v>
      </c>
      <c r="H737" s="111" t="s">
        <v>179</v>
      </c>
      <c r="I737" s="111" t="s">
        <v>173</v>
      </c>
      <c r="J737" t="str">
        <f t="shared" si="22"/>
        <v>3020SkogMineraljordBlandingsskogMiddels</v>
      </c>
      <c r="K737" s="111">
        <v>-3.8687729546762566</v>
      </c>
      <c r="L737" s="111">
        <v>0.85306406685236758</v>
      </c>
      <c r="M737" s="111">
        <v>6.3979989500968365E-2</v>
      </c>
      <c r="N737" s="112">
        <f t="shared" si="23"/>
        <v>-2.9517288983229206</v>
      </c>
    </row>
    <row r="738" spans="1:14" x14ac:dyDescent="0.25">
      <c r="A738" s="111" t="s">
        <v>613</v>
      </c>
      <c r="B738" s="111">
        <f>INDEX(kommuner!C:C,MATCH(_xlfn.NUMBERVALUE(A738),kommuner!B:B,0))</f>
        <v>3020</v>
      </c>
      <c r="C738" s="111" t="s">
        <v>127</v>
      </c>
      <c r="D738" s="111" t="s">
        <v>127</v>
      </c>
      <c r="E738" s="111" t="s">
        <v>126</v>
      </c>
      <c r="F738" s="111" t="s">
        <v>179</v>
      </c>
      <c r="G738" s="111" t="s">
        <v>186</v>
      </c>
      <c r="H738" s="111" t="s">
        <v>179</v>
      </c>
      <c r="I738" s="111" t="s">
        <v>186</v>
      </c>
      <c r="J738" t="str">
        <f t="shared" si="22"/>
        <v>3020SkogMineraljordBlandingsskogSærs høy</v>
      </c>
      <c r="K738" s="111">
        <v>-2.9395925245326562</v>
      </c>
      <c r="L738" s="111">
        <v>0.85306406685236758</v>
      </c>
      <c r="M738" s="111">
        <v>6.3979989500968365E-2</v>
      </c>
      <c r="N738" s="112">
        <f t="shared" si="23"/>
        <v>-2.0225484681793202</v>
      </c>
    </row>
    <row r="739" spans="1:14" x14ac:dyDescent="0.25">
      <c r="A739" s="111" t="s">
        <v>613</v>
      </c>
      <c r="B739" s="111">
        <f>INDEX(kommuner!C:C,MATCH(_xlfn.NUMBERVALUE(A739),kommuner!B:B,0))</f>
        <v>3020</v>
      </c>
      <c r="C739" s="111" t="s">
        <v>127</v>
      </c>
      <c r="D739" s="111" t="s">
        <v>127</v>
      </c>
      <c r="E739" s="111" t="s">
        <v>126</v>
      </c>
      <c r="F739" s="111" t="s">
        <v>185</v>
      </c>
      <c r="G739" s="111" t="s">
        <v>180</v>
      </c>
      <c r="H739" s="111" t="s">
        <v>185</v>
      </c>
      <c r="I739" s="111" t="s">
        <v>180</v>
      </c>
      <c r="J739" t="str">
        <f t="shared" si="22"/>
        <v>3020SkogMineraljordLauvskogHøy</v>
      </c>
      <c r="K739" s="111">
        <v>-3.3269846154961789</v>
      </c>
      <c r="L739" s="111">
        <v>0.85306406685236758</v>
      </c>
      <c r="M739" s="111">
        <v>6.3979989500968365E-2</v>
      </c>
      <c r="N739" s="112">
        <f t="shared" si="23"/>
        <v>-2.4099405591428429</v>
      </c>
    </row>
    <row r="740" spans="1:14" x14ac:dyDescent="0.25">
      <c r="A740" s="111" t="s">
        <v>613</v>
      </c>
      <c r="B740" s="111">
        <f>INDEX(kommuner!C:C,MATCH(_xlfn.NUMBERVALUE(A740),kommuner!B:B,0))</f>
        <v>3020</v>
      </c>
      <c r="C740" s="111" t="s">
        <v>127</v>
      </c>
      <c r="D740" s="111" t="s">
        <v>127</v>
      </c>
      <c r="E740" s="111" t="s">
        <v>126</v>
      </c>
      <c r="F740" s="111" t="s">
        <v>185</v>
      </c>
      <c r="G740" s="111" t="s">
        <v>167</v>
      </c>
      <c r="H740" s="111" t="s">
        <v>185</v>
      </c>
      <c r="I740" s="111" t="s">
        <v>167</v>
      </c>
      <c r="J740" t="str">
        <f t="shared" si="22"/>
        <v>3020SkogMineraljordLauvskogImpediment</v>
      </c>
      <c r="K740" s="111">
        <v>-0.65286816124680003</v>
      </c>
      <c r="L740" s="111">
        <v>0.85306406685236758</v>
      </c>
      <c r="M740" s="111">
        <v>6.3979989500968365E-2</v>
      </c>
      <c r="N740" s="112">
        <f t="shared" si="23"/>
        <v>0.26417589510653594</v>
      </c>
    </row>
    <row r="741" spans="1:14" x14ac:dyDescent="0.25">
      <c r="A741" s="111" t="s">
        <v>613</v>
      </c>
      <c r="B741" s="111">
        <f>INDEX(kommuner!C:C,MATCH(_xlfn.NUMBERVALUE(A741),kommuner!B:B,0))</f>
        <v>3020</v>
      </c>
      <c r="C741" s="111" t="s">
        <v>127</v>
      </c>
      <c r="D741" s="111" t="s">
        <v>127</v>
      </c>
      <c r="E741" s="111" t="s">
        <v>126</v>
      </c>
      <c r="F741" s="111" t="s">
        <v>185</v>
      </c>
      <c r="G741" s="111" t="s">
        <v>190</v>
      </c>
      <c r="H741" s="111" t="s">
        <v>185</v>
      </c>
      <c r="I741" s="111" t="s">
        <v>190</v>
      </c>
      <c r="J741" t="str">
        <f t="shared" si="22"/>
        <v>3020SkogMineraljordLauvskogLav</v>
      </c>
      <c r="K741" s="111">
        <v>-8.9748170935426599E-2</v>
      </c>
      <c r="L741" s="111">
        <v>0.85306406685236758</v>
      </c>
      <c r="M741" s="111">
        <v>6.3979989500968365E-2</v>
      </c>
      <c r="N741" s="112">
        <f t="shared" si="23"/>
        <v>0.82729588541790933</v>
      </c>
    </row>
    <row r="742" spans="1:14" x14ac:dyDescent="0.25">
      <c r="A742" s="111" t="s">
        <v>613</v>
      </c>
      <c r="B742" s="111">
        <f>INDEX(kommuner!C:C,MATCH(_xlfn.NUMBERVALUE(A742),kommuner!B:B,0))</f>
        <v>3020</v>
      </c>
      <c r="C742" s="111" t="s">
        <v>127</v>
      </c>
      <c r="D742" s="111" t="s">
        <v>127</v>
      </c>
      <c r="E742" s="111" t="s">
        <v>126</v>
      </c>
      <c r="F742" s="111" t="s">
        <v>185</v>
      </c>
      <c r="G742" s="111" t="s">
        <v>173</v>
      </c>
      <c r="H742" s="111" t="s">
        <v>185</v>
      </c>
      <c r="I742" s="111" t="s">
        <v>173</v>
      </c>
      <c r="J742" t="str">
        <f t="shared" si="22"/>
        <v>3020SkogMineraljordLauvskogMiddels</v>
      </c>
      <c r="K742" s="111">
        <v>-1.7789409505847176</v>
      </c>
      <c r="L742" s="111">
        <v>0.85306406685236758</v>
      </c>
      <c r="M742" s="111">
        <v>6.3979989500968365E-2</v>
      </c>
      <c r="N742" s="112">
        <f t="shared" si="23"/>
        <v>-0.86189689423138161</v>
      </c>
    </row>
    <row r="743" spans="1:14" x14ac:dyDescent="0.25">
      <c r="A743" s="111" t="s">
        <v>613</v>
      </c>
      <c r="B743" s="111">
        <f>INDEX(kommuner!C:C,MATCH(_xlfn.NUMBERVALUE(A743),kommuner!B:B,0))</f>
        <v>3020</v>
      </c>
      <c r="C743" s="111" t="s">
        <v>127</v>
      </c>
      <c r="D743" s="111" t="s">
        <v>127</v>
      </c>
      <c r="E743" s="111" t="s">
        <v>126</v>
      </c>
      <c r="F743" s="111" t="s">
        <v>185</v>
      </c>
      <c r="G743" s="111" t="s">
        <v>186</v>
      </c>
      <c r="H743" s="111" t="s">
        <v>185</v>
      </c>
      <c r="I743" s="111" t="s">
        <v>186</v>
      </c>
      <c r="J743" t="str">
        <f t="shared" si="22"/>
        <v>3020SkogMineraljordLauvskogSærs høy</v>
      </c>
      <c r="K743" s="111">
        <v>-3.6560473259425113</v>
      </c>
      <c r="L743" s="111">
        <v>0.85306406685236758</v>
      </c>
      <c r="M743" s="111">
        <v>6.3979989500968365E-2</v>
      </c>
      <c r="N743" s="112">
        <f t="shared" si="23"/>
        <v>-2.7390032695891753</v>
      </c>
    </row>
    <row r="744" spans="1:14" x14ac:dyDescent="0.25">
      <c r="A744" s="111" t="s">
        <v>613</v>
      </c>
      <c r="B744" s="111">
        <f>INDEX(kommuner!C:C,MATCH(_xlfn.NUMBERVALUE(A744),kommuner!B:B,0))</f>
        <v>3020</v>
      </c>
      <c r="C744" s="111" t="s">
        <v>127</v>
      </c>
      <c r="D744" s="111" t="s">
        <v>127</v>
      </c>
      <c r="E744" s="111" t="s">
        <v>123</v>
      </c>
      <c r="F744" s="111" t="s">
        <v>172</v>
      </c>
      <c r="G744" s="111" t="s">
        <v>180</v>
      </c>
      <c r="H744" s="111" t="s">
        <v>172</v>
      </c>
      <c r="I744" s="111" t="s">
        <v>180</v>
      </c>
      <c r="J744" t="str">
        <f t="shared" si="22"/>
        <v>3020SkogOrganisk jordBarskogHøy</v>
      </c>
      <c r="K744" s="111">
        <v>-2.5184559031994138</v>
      </c>
      <c r="L744" s="111">
        <v>0.92784825435236762</v>
      </c>
      <c r="M744" s="111">
        <v>0.46518126042825314</v>
      </c>
      <c r="N744" s="112">
        <f t="shared" si="23"/>
        <v>-1.1254263884187932</v>
      </c>
    </row>
    <row r="745" spans="1:14" x14ac:dyDescent="0.25">
      <c r="A745" s="111" t="s">
        <v>613</v>
      </c>
      <c r="B745" s="111">
        <f>INDEX(kommuner!C:C,MATCH(_xlfn.NUMBERVALUE(A745),kommuner!B:B,0))</f>
        <v>3020</v>
      </c>
      <c r="C745" s="111" t="s">
        <v>127</v>
      </c>
      <c r="D745" s="111" t="s">
        <v>127</v>
      </c>
      <c r="E745" s="111" t="s">
        <v>123</v>
      </c>
      <c r="F745" s="111" t="s">
        <v>172</v>
      </c>
      <c r="G745" s="111" t="s">
        <v>167</v>
      </c>
      <c r="H745" s="111" t="s">
        <v>172</v>
      </c>
      <c r="I745" s="111" t="s">
        <v>167</v>
      </c>
      <c r="J745" t="str">
        <f t="shared" si="22"/>
        <v>3020SkogOrganisk jordBarskogImpediment</v>
      </c>
      <c r="K745" s="111">
        <v>-0.13011741963904588</v>
      </c>
      <c r="L745" s="111">
        <v>0.92784825435236762</v>
      </c>
      <c r="M745" s="111">
        <v>0.46510463492953991</v>
      </c>
      <c r="N745" s="112">
        <f t="shared" si="23"/>
        <v>1.2628354696428616</v>
      </c>
    </row>
    <row r="746" spans="1:14" x14ac:dyDescent="0.25">
      <c r="A746" s="111" t="s">
        <v>613</v>
      </c>
      <c r="B746" s="111">
        <f>INDEX(kommuner!C:C,MATCH(_xlfn.NUMBERVALUE(A746),kommuner!B:B,0))</f>
        <v>3020</v>
      </c>
      <c r="C746" s="111" t="s">
        <v>127</v>
      </c>
      <c r="D746" s="111" t="s">
        <v>127</v>
      </c>
      <c r="E746" s="111" t="s">
        <v>123</v>
      </c>
      <c r="F746" s="111" t="s">
        <v>172</v>
      </c>
      <c r="G746" s="111" t="s">
        <v>190</v>
      </c>
      <c r="H746" s="111" t="s">
        <v>172</v>
      </c>
      <c r="I746" s="111" t="s">
        <v>190</v>
      </c>
      <c r="J746" t="str">
        <f t="shared" si="22"/>
        <v>3020SkogOrganisk jordBarskogLav</v>
      </c>
      <c r="K746" s="111">
        <v>-0.50666953101693391</v>
      </c>
      <c r="L746" s="111">
        <v>0.92784825435236762</v>
      </c>
      <c r="M746" s="111">
        <v>0.46510463492953991</v>
      </c>
      <c r="N746" s="112">
        <f t="shared" si="23"/>
        <v>0.88628335826497362</v>
      </c>
    </row>
    <row r="747" spans="1:14" x14ac:dyDescent="0.25">
      <c r="A747" s="111" t="s">
        <v>613</v>
      </c>
      <c r="B747" s="111">
        <f>INDEX(kommuner!C:C,MATCH(_xlfn.NUMBERVALUE(A747),kommuner!B:B,0))</f>
        <v>3020</v>
      </c>
      <c r="C747" s="111" t="s">
        <v>127</v>
      </c>
      <c r="D747" s="111" t="s">
        <v>127</v>
      </c>
      <c r="E747" s="111" t="s">
        <v>123</v>
      </c>
      <c r="F747" s="111" t="s">
        <v>172</v>
      </c>
      <c r="G747" s="111" t="s">
        <v>173</v>
      </c>
      <c r="H747" s="111" t="s">
        <v>172</v>
      </c>
      <c r="I747" s="111" t="s">
        <v>173</v>
      </c>
      <c r="J747" t="str">
        <f t="shared" si="22"/>
        <v>3020SkogOrganisk jordBarskogMiddels</v>
      </c>
      <c r="K747" s="111">
        <v>-1.5571490961494638</v>
      </c>
      <c r="L747" s="111">
        <v>0.92784825435236762</v>
      </c>
      <c r="M747" s="111">
        <v>0.46518126042825314</v>
      </c>
      <c r="N747" s="112">
        <f t="shared" si="23"/>
        <v>-0.16411958136884308</v>
      </c>
    </row>
    <row r="748" spans="1:14" x14ac:dyDescent="0.25">
      <c r="A748" s="111" t="s">
        <v>613</v>
      </c>
      <c r="B748" s="111">
        <f>INDEX(kommuner!C:C,MATCH(_xlfn.NUMBERVALUE(A748),kommuner!B:B,0))</f>
        <v>3020</v>
      </c>
      <c r="C748" s="111" t="s">
        <v>127</v>
      </c>
      <c r="D748" s="111" t="s">
        <v>127</v>
      </c>
      <c r="E748" s="111" t="s">
        <v>123</v>
      </c>
      <c r="F748" s="111" t="s">
        <v>172</v>
      </c>
      <c r="G748" s="111" t="s">
        <v>186</v>
      </c>
      <c r="H748" s="111" t="s">
        <v>172</v>
      </c>
      <c r="I748" s="111" t="s">
        <v>186</v>
      </c>
      <c r="J748" t="str">
        <f t="shared" si="22"/>
        <v>3020SkogOrganisk jordBarskogSærs høy</v>
      </c>
      <c r="K748" s="111">
        <v>2.5548655235722699</v>
      </c>
      <c r="L748" s="111">
        <v>0.92784825435236762</v>
      </c>
      <c r="M748" s="111">
        <v>0.46518126042825314</v>
      </c>
      <c r="N748" s="112">
        <f t="shared" si="23"/>
        <v>3.9478950383528906</v>
      </c>
    </row>
    <row r="749" spans="1:14" x14ac:dyDescent="0.25">
      <c r="A749" s="111" t="s">
        <v>613</v>
      </c>
      <c r="B749" s="111">
        <f>INDEX(kommuner!C:C,MATCH(_xlfn.NUMBERVALUE(A749),kommuner!B:B,0))</f>
        <v>3020</v>
      </c>
      <c r="C749" s="111" t="s">
        <v>127</v>
      </c>
      <c r="D749" s="111" t="s">
        <v>127</v>
      </c>
      <c r="E749" s="111" t="s">
        <v>123</v>
      </c>
      <c r="F749" s="111" t="s">
        <v>179</v>
      </c>
      <c r="G749" s="111" t="s">
        <v>180</v>
      </c>
      <c r="H749" s="111" t="s">
        <v>179</v>
      </c>
      <c r="I749" s="111" t="s">
        <v>180</v>
      </c>
      <c r="J749" t="str">
        <f t="shared" si="22"/>
        <v>3020SkogOrganisk jordBlandingsskogHøy</v>
      </c>
      <c r="K749" s="111">
        <v>-5.5554344456832343</v>
      </c>
      <c r="L749" s="111">
        <v>0.92784825435236762</v>
      </c>
      <c r="M749" s="111">
        <v>0.46510463492953991</v>
      </c>
      <c r="N749" s="112">
        <f t="shared" si="23"/>
        <v>-4.1624815564013264</v>
      </c>
    </row>
    <row r="750" spans="1:14" x14ac:dyDescent="0.25">
      <c r="A750" s="111" t="s">
        <v>613</v>
      </c>
      <c r="B750" s="111">
        <f>INDEX(kommuner!C:C,MATCH(_xlfn.NUMBERVALUE(A750),kommuner!B:B,0))</f>
        <v>3020</v>
      </c>
      <c r="C750" s="111" t="s">
        <v>127</v>
      </c>
      <c r="D750" s="111" t="s">
        <v>127</v>
      </c>
      <c r="E750" s="111" t="s">
        <v>123</v>
      </c>
      <c r="F750" s="111" t="s">
        <v>179</v>
      </c>
      <c r="G750" s="111" t="s">
        <v>167</v>
      </c>
      <c r="H750" s="111" t="s">
        <v>179</v>
      </c>
      <c r="I750" s="111" t="s">
        <v>167</v>
      </c>
      <c r="J750" t="str">
        <f t="shared" si="22"/>
        <v>3020SkogOrganisk jordBlandingsskogImpediment</v>
      </c>
      <c r="K750" s="111">
        <v>-0.28586344175800005</v>
      </c>
      <c r="L750" s="111">
        <v>0.92784825435236762</v>
      </c>
      <c r="M750" s="111">
        <v>0.46510463492953991</v>
      </c>
      <c r="N750" s="112">
        <f t="shared" si="23"/>
        <v>1.1070894475239075</v>
      </c>
    </row>
    <row r="751" spans="1:14" x14ac:dyDescent="0.25">
      <c r="A751" s="111" t="s">
        <v>613</v>
      </c>
      <c r="B751" s="111">
        <f>INDEX(kommuner!C:C,MATCH(_xlfn.NUMBERVALUE(A751),kommuner!B:B,0))</f>
        <v>3020</v>
      </c>
      <c r="C751" s="111" t="s">
        <v>127</v>
      </c>
      <c r="D751" s="111" t="s">
        <v>127</v>
      </c>
      <c r="E751" s="111" t="s">
        <v>123</v>
      </c>
      <c r="F751" s="111" t="s">
        <v>179</v>
      </c>
      <c r="G751" s="111" t="s">
        <v>190</v>
      </c>
      <c r="H751" s="111" t="s">
        <v>179</v>
      </c>
      <c r="I751" s="111" t="s">
        <v>190</v>
      </c>
      <c r="J751" t="str">
        <f t="shared" si="22"/>
        <v>3020SkogOrganisk jordBlandingsskogLav</v>
      </c>
      <c r="K751" s="111">
        <v>-1.2347339377887629</v>
      </c>
      <c r="L751" s="111">
        <v>0.92784825435236762</v>
      </c>
      <c r="M751" s="111">
        <v>0.46510463492953991</v>
      </c>
      <c r="N751" s="112">
        <f t="shared" si="23"/>
        <v>0.15821895149314458</v>
      </c>
    </row>
    <row r="752" spans="1:14" x14ac:dyDescent="0.25">
      <c r="A752" s="111" t="s">
        <v>613</v>
      </c>
      <c r="B752" s="111">
        <f>INDEX(kommuner!C:C,MATCH(_xlfn.NUMBERVALUE(A752),kommuner!B:B,0))</f>
        <v>3020</v>
      </c>
      <c r="C752" s="111" t="s">
        <v>127</v>
      </c>
      <c r="D752" s="111" t="s">
        <v>127</v>
      </c>
      <c r="E752" s="111" t="s">
        <v>123</v>
      </c>
      <c r="F752" s="111" t="s">
        <v>179</v>
      </c>
      <c r="G752" s="111" t="s">
        <v>173</v>
      </c>
      <c r="H752" s="111" t="s">
        <v>179</v>
      </c>
      <c r="I752" s="111" t="s">
        <v>173</v>
      </c>
      <c r="J752" t="str">
        <f t="shared" si="22"/>
        <v>3020SkogOrganisk jordBlandingsskogMiddels</v>
      </c>
      <c r="K752" s="111">
        <v>-2.4239591752717748</v>
      </c>
      <c r="L752" s="111">
        <v>0.92784825435236762</v>
      </c>
      <c r="M752" s="111">
        <v>0.46510463492953991</v>
      </c>
      <c r="N752" s="112">
        <f t="shared" si="23"/>
        <v>-1.0310062859898674</v>
      </c>
    </row>
    <row r="753" spans="1:14" x14ac:dyDescent="0.25">
      <c r="A753" s="111" t="s">
        <v>613</v>
      </c>
      <c r="B753" s="111">
        <f>INDEX(kommuner!C:C,MATCH(_xlfn.NUMBERVALUE(A753),kommuner!B:B,0))</f>
        <v>3020</v>
      </c>
      <c r="C753" s="111" t="s">
        <v>127</v>
      </c>
      <c r="D753" s="111" t="s">
        <v>127</v>
      </c>
      <c r="E753" s="111" t="s">
        <v>123</v>
      </c>
      <c r="F753" s="111" t="s">
        <v>179</v>
      </c>
      <c r="G753" s="111" t="s">
        <v>186</v>
      </c>
      <c r="H753" s="111" t="s">
        <v>179</v>
      </c>
      <c r="I753" s="111" t="s">
        <v>186</v>
      </c>
      <c r="J753" t="str">
        <f t="shared" si="22"/>
        <v>3020SkogOrganisk jordBlandingsskogSærs høy</v>
      </c>
      <c r="K753" s="111">
        <v>-1.5726115302258048</v>
      </c>
      <c r="L753" s="111">
        <v>0.92784825435236762</v>
      </c>
      <c r="M753" s="111">
        <v>0.46510463492953991</v>
      </c>
      <c r="N753" s="112">
        <f t="shared" si="23"/>
        <v>-0.17965864094389727</v>
      </c>
    </row>
    <row r="754" spans="1:14" x14ac:dyDescent="0.25">
      <c r="A754" s="111" t="s">
        <v>613</v>
      </c>
      <c r="B754" s="111">
        <f>INDEX(kommuner!C:C,MATCH(_xlfn.NUMBERVALUE(A754),kommuner!B:B,0))</f>
        <v>3020</v>
      </c>
      <c r="C754" s="111" t="s">
        <v>127</v>
      </c>
      <c r="D754" s="111" t="s">
        <v>127</v>
      </c>
      <c r="E754" s="111" t="s">
        <v>123</v>
      </c>
      <c r="F754" s="111" t="s">
        <v>185</v>
      </c>
      <c r="G754" s="111" t="s">
        <v>180</v>
      </c>
      <c r="H754" s="111" t="s">
        <v>185</v>
      </c>
      <c r="I754" s="111" t="s">
        <v>180</v>
      </c>
      <c r="J754" t="str">
        <f t="shared" si="22"/>
        <v>3020SkogOrganisk jordLauvskogHøy</v>
      </c>
      <c r="K754" s="111">
        <v>-1.9913688882377358</v>
      </c>
      <c r="L754" s="111">
        <v>0.92784825435236762</v>
      </c>
      <c r="M754" s="111">
        <v>0.46510463492953991</v>
      </c>
      <c r="N754" s="112">
        <f t="shared" si="23"/>
        <v>-0.59841599895582831</v>
      </c>
    </row>
    <row r="755" spans="1:14" x14ac:dyDescent="0.25">
      <c r="A755" s="111" t="s">
        <v>613</v>
      </c>
      <c r="B755" s="111">
        <f>INDEX(kommuner!C:C,MATCH(_xlfn.NUMBERVALUE(A755),kommuner!B:B,0))</f>
        <v>3020</v>
      </c>
      <c r="C755" s="111" t="s">
        <v>127</v>
      </c>
      <c r="D755" s="111" t="s">
        <v>127</v>
      </c>
      <c r="E755" s="111" t="s">
        <v>123</v>
      </c>
      <c r="F755" s="111" t="s">
        <v>185</v>
      </c>
      <c r="G755" s="111" t="s">
        <v>167</v>
      </c>
      <c r="H755" s="111" t="s">
        <v>185</v>
      </c>
      <c r="I755" s="111" t="s">
        <v>167</v>
      </c>
      <c r="J755" t="str">
        <f t="shared" si="22"/>
        <v>3020SkogOrganisk jordLauvskogImpediment</v>
      </c>
      <c r="K755" s="111">
        <v>0.35000626494250675</v>
      </c>
      <c r="L755" s="111">
        <v>0.92784825435236762</v>
      </c>
      <c r="M755" s="111">
        <v>0.46510463492953991</v>
      </c>
      <c r="N755" s="112">
        <f t="shared" si="23"/>
        <v>1.7429591542244141</v>
      </c>
    </row>
    <row r="756" spans="1:14" x14ac:dyDescent="0.25">
      <c r="A756" s="111" t="s">
        <v>613</v>
      </c>
      <c r="B756" s="111">
        <f>INDEX(kommuner!C:C,MATCH(_xlfn.NUMBERVALUE(A756),kommuner!B:B,0))</f>
        <v>3020</v>
      </c>
      <c r="C756" s="111" t="s">
        <v>127</v>
      </c>
      <c r="D756" s="111" t="s">
        <v>127</v>
      </c>
      <c r="E756" s="111" t="s">
        <v>123</v>
      </c>
      <c r="F756" s="111" t="s">
        <v>185</v>
      </c>
      <c r="G756" s="111" t="s">
        <v>190</v>
      </c>
      <c r="H756" s="111" t="s">
        <v>185</v>
      </c>
      <c r="I756" s="111" t="s">
        <v>190</v>
      </c>
      <c r="J756" t="str">
        <f t="shared" si="22"/>
        <v>3020SkogOrganisk jordLauvskogLav</v>
      </c>
      <c r="K756" s="111">
        <v>1.1144075558526714</v>
      </c>
      <c r="L756" s="111">
        <v>0.92784825435236762</v>
      </c>
      <c r="M756" s="111">
        <v>0.46510463492953991</v>
      </c>
      <c r="N756" s="112">
        <f t="shared" si="23"/>
        <v>2.5073604451345788</v>
      </c>
    </row>
    <row r="757" spans="1:14" x14ac:dyDescent="0.25">
      <c r="A757" s="111" t="s">
        <v>613</v>
      </c>
      <c r="B757" s="111">
        <f>INDEX(kommuner!C:C,MATCH(_xlfn.NUMBERVALUE(A757),kommuner!B:B,0))</f>
        <v>3020</v>
      </c>
      <c r="C757" s="111" t="s">
        <v>127</v>
      </c>
      <c r="D757" s="111" t="s">
        <v>127</v>
      </c>
      <c r="E757" s="111" t="s">
        <v>123</v>
      </c>
      <c r="F757" s="111" t="s">
        <v>185</v>
      </c>
      <c r="G757" s="111" t="s">
        <v>173</v>
      </c>
      <c r="H757" s="111" t="s">
        <v>185</v>
      </c>
      <c r="I757" s="111" t="s">
        <v>173</v>
      </c>
      <c r="J757" t="str">
        <f t="shared" si="22"/>
        <v>3020SkogOrganisk jordLauvskogMiddels</v>
      </c>
      <c r="K757" s="111">
        <v>-0.62664468270982987</v>
      </c>
      <c r="L757" s="111">
        <v>0.92784825435236762</v>
      </c>
      <c r="M757" s="111">
        <v>0.46510463492953991</v>
      </c>
      <c r="N757" s="112">
        <f t="shared" si="23"/>
        <v>0.76630820657207765</v>
      </c>
    </row>
    <row r="758" spans="1:14" x14ac:dyDescent="0.25">
      <c r="A758" s="111" t="s">
        <v>613</v>
      </c>
      <c r="B758" s="111">
        <f>INDEX(kommuner!C:C,MATCH(_xlfn.NUMBERVALUE(A758),kommuner!B:B,0))</f>
        <v>3020</v>
      </c>
      <c r="C758" s="111" t="s">
        <v>127</v>
      </c>
      <c r="D758" s="111" t="s">
        <v>127</v>
      </c>
      <c r="E758" s="111" t="s">
        <v>123</v>
      </c>
      <c r="F758" s="111" t="s">
        <v>185</v>
      </c>
      <c r="G758" s="111" t="s">
        <v>186</v>
      </c>
      <c r="H758" s="111" t="s">
        <v>185</v>
      </c>
      <c r="I758" s="111" t="s">
        <v>186</v>
      </c>
      <c r="J758" t="str">
        <f t="shared" si="22"/>
        <v>3020SkogOrganisk jordLauvskogSærs høy</v>
      </c>
      <c r="K758" s="111">
        <v>-1.8997279926091779</v>
      </c>
      <c r="L758" s="111">
        <v>0.92784825435236762</v>
      </c>
      <c r="M758" s="111">
        <v>0.46510463492953991</v>
      </c>
      <c r="N758" s="112">
        <f t="shared" si="23"/>
        <v>-0.50677510332727038</v>
      </c>
    </row>
    <row r="759" spans="1:14" x14ac:dyDescent="0.25">
      <c r="A759" s="111" t="s">
        <v>613</v>
      </c>
      <c r="B759" s="111">
        <f>INDEX(kommuner!C:C,MATCH(_xlfn.NUMBERVALUE(A759),kommuner!B:B,0))</f>
        <v>3020</v>
      </c>
      <c r="C759" s="111" t="s">
        <v>83</v>
      </c>
      <c r="D759" s="111" t="s">
        <v>83</v>
      </c>
      <c r="E759" s="111" t="s">
        <v>126</v>
      </c>
      <c r="F759" s="111" t="s">
        <v>139</v>
      </c>
      <c r="G759" s="111" t="s">
        <v>139</v>
      </c>
      <c r="H759" s="111" t="s">
        <v>139</v>
      </c>
      <c r="I759" s="111" t="s">
        <v>139</v>
      </c>
      <c r="J759" t="str">
        <f t="shared" si="22"/>
        <v>3020Utbygd arealMineraljord</v>
      </c>
      <c r="K759" s="111">
        <v>1.3171254023576049</v>
      </c>
      <c r="L759" s="111">
        <v>0</v>
      </c>
      <c r="M759" s="111">
        <v>1.303047089454229E-2</v>
      </c>
      <c r="N759" s="112">
        <f t="shared" si="23"/>
        <v>1.3301558732521472</v>
      </c>
    </row>
    <row r="760" spans="1:14" x14ac:dyDescent="0.25">
      <c r="A760" s="111" t="s">
        <v>613</v>
      </c>
      <c r="B760" s="111">
        <f>INDEX(kommuner!C:C,MATCH(_xlfn.NUMBERVALUE(A760),kommuner!B:B,0))</f>
        <v>3020</v>
      </c>
      <c r="C760" s="111" t="s">
        <v>83</v>
      </c>
      <c r="D760" s="111" t="s">
        <v>83</v>
      </c>
      <c r="E760" s="111" t="s">
        <v>123</v>
      </c>
      <c r="F760" s="111" t="s">
        <v>139</v>
      </c>
      <c r="G760" s="111" t="s">
        <v>139</v>
      </c>
      <c r="H760" s="111" t="s">
        <v>139</v>
      </c>
      <c r="I760" s="111" t="s">
        <v>139</v>
      </c>
      <c r="J760" t="str">
        <f t="shared" si="22"/>
        <v>3020Utbygd arealOrganisk jord</v>
      </c>
      <c r="K760" s="111">
        <v>29.011421395201612</v>
      </c>
      <c r="L760" s="111">
        <v>0</v>
      </c>
      <c r="M760" s="111">
        <v>1.303047089454229E-2</v>
      </c>
      <c r="N760" s="112">
        <f t="shared" si="23"/>
        <v>29.024451866096154</v>
      </c>
    </row>
    <row r="761" spans="1:14" x14ac:dyDescent="0.25">
      <c r="A761" s="111" t="s">
        <v>613</v>
      </c>
      <c r="B761" s="111">
        <f>INDEX(kommuner!C:C,MATCH(_xlfn.NUMBERVALUE(A761),kommuner!B:B,0))</f>
        <v>3020</v>
      </c>
      <c r="C761" s="111" t="s">
        <v>181</v>
      </c>
      <c r="D761" s="111" t="s">
        <v>181</v>
      </c>
      <c r="E761" s="111" t="s">
        <v>123</v>
      </c>
      <c r="F761" s="111" t="s">
        <v>139</v>
      </c>
      <c r="G761" s="111" t="s">
        <v>139</v>
      </c>
      <c r="H761" s="111" t="s">
        <v>139</v>
      </c>
      <c r="I761" s="111" t="s">
        <v>139</v>
      </c>
      <c r="J761" t="str">
        <f t="shared" si="22"/>
        <v>3020Vann og myrOrganisk jord</v>
      </c>
      <c r="K761" s="111">
        <v>-0.20040009744654491</v>
      </c>
      <c r="L761" s="111">
        <v>0</v>
      </c>
      <c r="M761" s="111">
        <v>0</v>
      </c>
      <c r="N761" s="112">
        <f t="shared" si="23"/>
        <v>-0.20040009744654491</v>
      </c>
    </row>
    <row r="762" spans="1:14" x14ac:dyDescent="0.25">
      <c r="A762" s="111" t="s">
        <v>614</v>
      </c>
      <c r="B762" s="111">
        <f>INDEX(kommuner!C:C,MATCH(_xlfn.NUMBERVALUE(A762),kommuner!B:B,0))</f>
        <v>3021</v>
      </c>
      <c r="C762" s="111" t="s">
        <v>82</v>
      </c>
      <c r="D762" s="111" t="s">
        <v>82</v>
      </c>
      <c r="E762" s="111" t="s">
        <v>126</v>
      </c>
      <c r="F762" s="111" t="s">
        <v>139</v>
      </c>
      <c r="G762" s="111" t="s">
        <v>139</v>
      </c>
      <c r="H762" s="111" t="s">
        <v>139</v>
      </c>
      <c r="I762" s="111" t="s">
        <v>139</v>
      </c>
      <c r="J762" t="str">
        <f t="shared" si="22"/>
        <v>3021Annen utmarkMineraljord</v>
      </c>
      <c r="K762" s="111">
        <v>-7.4178314529761202E-2</v>
      </c>
      <c r="L762" s="111">
        <v>0</v>
      </c>
      <c r="M762" s="111">
        <v>0</v>
      </c>
      <c r="N762" s="112">
        <f t="shared" si="23"/>
        <v>-7.4178314529761202E-2</v>
      </c>
    </row>
    <row r="763" spans="1:14" x14ac:dyDescent="0.25">
      <c r="A763" s="111" t="s">
        <v>614</v>
      </c>
      <c r="B763" s="111">
        <f>INDEX(kommuner!C:C,MATCH(_xlfn.NUMBERVALUE(A763),kommuner!B:B,0))</f>
        <v>3021</v>
      </c>
      <c r="C763" s="111" t="s">
        <v>121</v>
      </c>
      <c r="D763" s="111" t="s">
        <v>121</v>
      </c>
      <c r="E763" s="111" t="s">
        <v>126</v>
      </c>
      <c r="F763" s="111" t="s">
        <v>139</v>
      </c>
      <c r="G763" s="111" t="s">
        <v>139</v>
      </c>
      <c r="H763" s="111" t="s">
        <v>139</v>
      </c>
      <c r="I763" s="111" t="s">
        <v>139</v>
      </c>
      <c r="J763" t="str">
        <f t="shared" si="22"/>
        <v>3021BeiteMineraljord</v>
      </c>
      <c r="K763" s="111">
        <v>-0.96338340838695502</v>
      </c>
      <c r="L763" s="111">
        <v>0</v>
      </c>
      <c r="M763" s="111">
        <v>1.2448711246839999E-7</v>
      </c>
      <c r="N763" s="112">
        <f t="shared" si="23"/>
        <v>-0.96338328389984251</v>
      </c>
    </row>
    <row r="764" spans="1:14" x14ac:dyDescent="0.25">
      <c r="A764" s="111" t="s">
        <v>614</v>
      </c>
      <c r="B764" s="111">
        <f>INDEX(kommuner!C:C,MATCH(_xlfn.NUMBERVALUE(A764),kommuner!B:B,0))</f>
        <v>3021</v>
      </c>
      <c r="C764" s="111" t="s">
        <v>121</v>
      </c>
      <c r="D764" s="111" t="s">
        <v>121</v>
      </c>
      <c r="E764" s="111" t="s">
        <v>123</v>
      </c>
      <c r="F764" s="111" t="s">
        <v>139</v>
      </c>
      <c r="G764" s="111" t="s">
        <v>139</v>
      </c>
      <c r="H764" s="111" t="s">
        <v>139</v>
      </c>
      <c r="I764" s="111" t="s">
        <v>139</v>
      </c>
      <c r="J764" t="str">
        <f t="shared" si="22"/>
        <v>3021BeiteOrganisk jord</v>
      </c>
      <c r="K764" s="111">
        <v>12.077525935985037</v>
      </c>
      <c r="L764" s="111">
        <v>1.6412500000000001</v>
      </c>
      <c r="M764" s="111">
        <v>0</v>
      </c>
      <c r="N764" s="112">
        <f t="shared" si="23"/>
        <v>13.718775935985036</v>
      </c>
    </row>
    <row r="765" spans="1:14" x14ac:dyDescent="0.25">
      <c r="A765" s="111" t="s">
        <v>614</v>
      </c>
      <c r="B765" s="111">
        <f>INDEX(kommuner!C:C,MATCH(_xlfn.NUMBERVALUE(A765),kommuner!B:B,0))</f>
        <v>3021</v>
      </c>
      <c r="C765" s="111" t="s">
        <v>84</v>
      </c>
      <c r="D765" s="111" t="s">
        <v>84</v>
      </c>
      <c r="E765" s="111" t="s">
        <v>126</v>
      </c>
      <c r="F765" s="111" t="s">
        <v>139</v>
      </c>
      <c r="G765" s="111" t="s">
        <v>139</v>
      </c>
      <c r="H765" s="111" t="s">
        <v>139</v>
      </c>
      <c r="I765" s="111" t="s">
        <v>139</v>
      </c>
      <c r="J765" t="str">
        <f t="shared" si="22"/>
        <v>3021Dyrket markMineraljord</v>
      </c>
      <c r="K765" s="111">
        <v>-0.32406055685326779</v>
      </c>
      <c r="L765" s="111">
        <v>0</v>
      </c>
      <c r="M765" s="111">
        <v>0</v>
      </c>
      <c r="N765" s="112">
        <f t="shared" si="23"/>
        <v>-0.32406055685326779</v>
      </c>
    </row>
    <row r="766" spans="1:14" x14ac:dyDescent="0.25">
      <c r="A766" s="111" t="s">
        <v>614</v>
      </c>
      <c r="B766" s="111">
        <f>INDEX(kommuner!C:C,MATCH(_xlfn.NUMBERVALUE(A766),kommuner!B:B,0))</f>
        <v>3021</v>
      </c>
      <c r="C766" s="111" t="s">
        <v>84</v>
      </c>
      <c r="D766" s="111" t="s">
        <v>84</v>
      </c>
      <c r="E766" s="111" t="s">
        <v>123</v>
      </c>
      <c r="F766" s="111" t="s">
        <v>139</v>
      </c>
      <c r="G766" s="111" t="s">
        <v>139</v>
      </c>
      <c r="H766" s="111" t="s">
        <v>139</v>
      </c>
      <c r="I766" s="111" t="s">
        <v>139</v>
      </c>
      <c r="J766" t="str">
        <f t="shared" si="22"/>
        <v>3021Dyrket markOrganisk jord</v>
      </c>
      <c r="K766" s="111">
        <v>28.726149366675592</v>
      </c>
      <c r="L766" s="111">
        <v>1.45625</v>
      </c>
      <c r="M766" s="111">
        <v>0</v>
      </c>
      <c r="N766" s="112">
        <f t="shared" si="23"/>
        <v>30.182399366675593</v>
      </c>
    </row>
    <row r="767" spans="1:14" x14ac:dyDescent="0.25">
      <c r="A767" s="111" t="s">
        <v>614</v>
      </c>
      <c r="B767" s="111">
        <f>INDEX(kommuner!C:C,MATCH(_xlfn.NUMBERVALUE(A767),kommuner!B:B,0))</f>
        <v>3021</v>
      </c>
      <c r="C767" s="111" t="s">
        <v>127</v>
      </c>
      <c r="D767" s="111" t="s">
        <v>127</v>
      </c>
      <c r="E767" s="111" t="s">
        <v>126</v>
      </c>
      <c r="F767" s="111" t="s">
        <v>172</v>
      </c>
      <c r="G767" s="111" t="s">
        <v>180</v>
      </c>
      <c r="H767" s="111" t="s">
        <v>172</v>
      </c>
      <c r="I767" s="111" t="s">
        <v>180</v>
      </c>
      <c r="J767" t="str">
        <f t="shared" si="22"/>
        <v>3021SkogMineraljordBarskogHøy</v>
      </c>
      <c r="K767" s="111">
        <v>-4.6162156760364166</v>
      </c>
      <c r="L767" s="111">
        <v>0.85306406685236758</v>
      </c>
      <c r="M767" s="111">
        <v>6.4056614999681585E-2</v>
      </c>
      <c r="N767" s="112">
        <f t="shared" si="23"/>
        <v>-3.6990949941843674</v>
      </c>
    </row>
    <row r="768" spans="1:14" x14ac:dyDescent="0.25">
      <c r="A768" s="111" t="s">
        <v>614</v>
      </c>
      <c r="B768" s="111">
        <f>INDEX(kommuner!C:C,MATCH(_xlfn.NUMBERVALUE(A768),kommuner!B:B,0))</f>
        <v>3021</v>
      </c>
      <c r="C768" s="111" t="s">
        <v>127</v>
      </c>
      <c r="D768" s="111" t="s">
        <v>127</v>
      </c>
      <c r="E768" s="111" t="s">
        <v>126</v>
      </c>
      <c r="F768" s="111" t="s">
        <v>172</v>
      </c>
      <c r="G768" s="111" t="s">
        <v>167</v>
      </c>
      <c r="H768" s="111" t="s">
        <v>172</v>
      </c>
      <c r="I768" s="111" t="s">
        <v>167</v>
      </c>
      <c r="J768" t="str">
        <f t="shared" si="22"/>
        <v>3021SkogMineraljordBarskogImpediment</v>
      </c>
      <c r="K768" s="111">
        <v>-1.3727794028153204</v>
      </c>
      <c r="L768" s="111">
        <v>0.85306406685236758</v>
      </c>
      <c r="M768" s="111">
        <v>6.3979989500968365E-2</v>
      </c>
      <c r="N768" s="112">
        <f t="shared" si="23"/>
        <v>-0.45573534646198444</v>
      </c>
    </row>
    <row r="769" spans="1:14" x14ac:dyDescent="0.25">
      <c r="A769" s="111" t="s">
        <v>614</v>
      </c>
      <c r="B769" s="111">
        <f>INDEX(kommuner!C:C,MATCH(_xlfn.NUMBERVALUE(A769),kommuner!B:B,0))</f>
        <v>3021</v>
      </c>
      <c r="C769" s="111" t="s">
        <v>127</v>
      </c>
      <c r="D769" s="111" t="s">
        <v>127</v>
      </c>
      <c r="E769" s="111" t="s">
        <v>126</v>
      </c>
      <c r="F769" s="111" t="s">
        <v>172</v>
      </c>
      <c r="G769" s="111" t="s">
        <v>190</v>
      </c>
      <c r="H769" s="111" t="s">
        <v>172</v>
      </c>
      <c r="I769" s="111" t="s">
        <v>190</v>
      </c>
      <c r="J769" t="str">
        <f t="shared" si="22"/>
        <v>3021SkogMineraljordBarskogLav</v>
      </c>
      <c r="K769" s="111">
        <v>-4.2147477563561999</v>
      </c>
      <c r="L769" s="111">
        <v>0.85306406685236758</v>
      </c>
      <c r="M769" s="111">
        <v>6.3979989500968365E-2</v>
      </c>
      <c r="N769" s="112">
        <f t="shared" si="23"/>
        <v>-3.2977037000028639</v>
      </c>
    </row>
    <row r="770" spans="1:14" x14ac:dyDescent="0.25">
      <c r="A770" s="111" t="s">
        <v>614</v>
      </c>
      <c r="B770" s="111">
        <f>INDEX(kommuner!C:C,MATCH(_xlfn.NUMBERVALUE(A770),kommuner!B:B,0))</f>
        <v>3021</v>
      </c>
      <c r="C770" s="111" t="s">
        <v>127</v>
      </c>
      <c r="D770" s="111" t="s">
        <v>127</v>
      </c>
      <c r="E770" s="111" t="s">
        <v>126</v>
      </c>
      <c r="F770" s="111" t="s">
        <v>172</v>
      </c>
      <c r="G770" s="111" t="s">
        <v>173</v>
      </c>
      <c r="H770" s="111" t="s">
        <v>172</v>
      </c>
      <c r="I770" s="111" t="s">
        <v>173</v>
      </c>
      <c r="J770" t="str">
        <f t="shared" si="22"/>
        <v>3021SkogMineraljordBarskogMiddels</v>
      </c>
      <c r="K770" s="111">
        <v>-4.0260508329268543</v>
      </c>
      <c r="L770" s="111">
        <v>0.85306406685236758</v>
      </c>
      <c r="M770" s="111">
        <v>6.4056614999681585E-2</v>
      </c>
      <c r="N770" s="112">
        <f t="shared" si="23"/>
        <v>-3.1089301510748051</v>
      </c>
    </row>
    <row r="771" spans="1:14" x14ac:dyDescent="0.25">
      <c r="A771" s="111" t="s">
        <v>614</v>
      </c>
      <c r="B771" s="111">
        <f>INDEX(kommuner!C:C,MATCH(_xlfn.NUMBERVALUE(A771),kommuner!B:B,0))</f>
        <v>3021</v>
      </c>
      <c r="C771" s="111" t="s">
        <v>127</v>
      </c>
      <c r="D771" s="111" t="s">
        <v>127</v>
      </c>
      <c r="E771" s="111" t="s">
        <v>126</v>
      </c>
      <c r="F771" s="111" t="s">
        <v>172</v>
      </c>
      <c r="G771" s="111" t="s">
        <v>186</v>
      </c>
      <c r="H771" s="111" t="s">
        <v>172</v>
      </c>
      <c r="I771" s="111" t="s">
        <v>186</v>
      </c>
      <c r="J771" t="str">
        <f t="shared" ref="J771:J834" si="24">B771&amp;C771&amp;E771&amp;IF(C771="Skog",F771&amp;G771,"")</f>
        <v>3021SkogMineraljordBarskogSærs høy</v>
      </c>
      <c r="K771" s="111">
        <v>0.12072674540874306</v>
      </c>
      <c r="L771" s="111">
        <v>0.85306406685236758</v>
      </c>
      <c r="M771" s="111">
        <v>6.4056614999681585E-2</v>
      </c>
      <c r="N771" s="112">
        <f t="shared" ref="N771:N834" si="25">SUM(K771:M771)</f>
        <v>1.0378474272607923</v>
      </c>
    </row>
    <row r="772" spans="1:14" x14ac:dyDescent="0.25">
      <c r="A772" s="111" t="s">
        <v>614</v>
      </c>
      <c r="B772" s="111">
        <f>INDEX(kommuner!C:C,MATCH(_xlfn.NUMBERVALUE(A772),kommuner!B:B,0))</f>
        <v>3021</v>
      </c>
      <c r="C772" s="111" t="s">
        <v>127</v>
      </c>
      <c r="D772" s="111" t="s">
        <v>127</v>
      </c>
      <c r="E772" s="111" t="s">
        <v>126</v>
      </c>
      <c r="F772" s="111" t="s">
        <v>179</v>
      </c>
      <c r="G772" s="111" t="s">
        <v>180</v>
      </c>
      <c r="H772" s="111" t="s">
        <v>179</v>
      </c>
      <c r="I772" s="111" t="s">
        <v>180</v>
      </c>
      <c r="J772" t="str">
        <f t="shared" si="24"/>
        <v>3021SkogMineraljordBlandingsskogHøy</v>
      </c>
      <c r="K772" s="111">
        <v>-7.1939050909469406</v>
      </c>
      <c r="L772" s="111">
        <v>0.85306406685236758</v>
      </c>
      <c r="M772" s="111">
        <v>6.3979989500968365E-2</v>
      </c>
      <c r="N772" s="112">
        <f t="shared" si="25"/>
        <v>-6.2768610345936047</v>
      </c>
    </row>
    <row r="773" spans="1:14" x14ac:dyDescent="0.25">
      <c r="A773" s="111" t="s">
        <v>614</v>
      </c>
      <c r="B773" s="111">
        <f>INDEX(kommuner!C:C,MATCH(_xlfn.NUMBERVALUE(A773),kommuner!B:B,0))</f>
        <v>3021</v>
      </c>
      <c r="C773" s="111" t="s">
        <v>127</v>
      </c>
      <c r="D773" s="111" t="s">
        <v>127</v>
      </c>
      <c r="E773" s="111" t="s">
        <v>126</v>
      </c>
      <c r="F773" s="111" t="s">
        <v>179</v>
      </c>
      <c r="G773" s="111" t="s">
        <v>167</v>
      </c>
      <c r="H773" s="111" t="s">
        <v>179</v>
      </c>
      <c r="I773" s="111" t="s">
        <v>167</v>
      </c>
      <c r="J773" t="str">
        <f t="shared" si="24"/>
        <v>3021SkogMineraljordBlandingsskogImpediment</v>
      </c>
      <c r="K773" s="111">
        <v>-1.6598037998579707</v>
      </c>
      <c r="L773" s="111">
        <v>0.85306406685236758</v>
      </c>
      <c r="M773" s="111">
        <v>6.3979989500968365E-2</v>
      </c>
      <c r="N773" s="112">
        <f t="shared" si="25"/>
        <v>-0.7427597435046347</v>
      </c>
    </row>
    <row r="774" spans="1:14" x14ac:dyDescent="0.25">
      <c r="A774" s="111" t="s">
        <v>614</v>
      </c>
      <c r="B774" s="111">
        <f>INDEX(kommuner!C:C,MATCH(_xlfn.NUMBERVALUE(A774),kommuner!B:B,0))</f>
        <v>3021</v>
      </c>
      <c r="C774" s="111" t="s">
        <v>127</v>
      </c>
      <c r="D774" s="111" t="s">
        <v>127</v>
      </c>
      <c r="E774" s="111" t="s">
        <v>126</v>
      </c>
      <c r="F774" s="111" t="s">
        <v>179</v>
      </c>
      <c r="G774" s="111" t="s">
        <v>190</v>
      </c>
      <c r="H774" s="111" t="s">
        <v>179</v>
      </c>
      <c r="I774" s="111" t="s">
        <v>190</v>
      </c>
      <c r="J774" t="str">
        <f t="shared" si="24"/>
        <v>3021SkogMineraljordBlandingsskogLav</v>
      </c>
      <c r="K774" s="111">
        <v>-2.5588434197694254</v>
      </c>
      <c r="L774" s="111">
        <v>0.85306406685236758</v>
      </c>
      <c r="M774" s="111">
        <v>6.3979989500968365E-2</v>
      </c>
      <c r="N774" s="112">
        <f t="shared" si="25"/>
        <v>-1.6417993634160897</v>
      </c>
    </row>
    <row r="775" spans="1:14" x14ac:dyDescent="0.25">
      <c r="A775" s="111" t="s">
        <v>614</v>
      </c>
      <c r="B775" s="111">
        <f>INDEX(kommuner!C:C,MATCH(_xlfn.NUMBERVALUE(A775),kommuner!B:B,0))</f>
        <v>3021</v>
      </c>
      <c r="C775" s="111" t="s">
        <v>127</v>
      </c>
      <c r="D775" s="111" t="s">
        <v>127</v>
      </c>
      <c r="E775" s="111" t="s">
        <v>126</v>
      </c>
      <c r="F775" s="111" t="s">
        <v>179</v>
      </c>
      <c r="G775" s="111" t="s">
        <v>173</v>
      </c>
      <c r="H775" s="111" t="s">
        <v>179</v>
      </c>
      <c r="I775" s="111" t="s">
        <v>173</v>
      </c>
      <c r="J775" t="str">
        <f t="shared" si="24"/>
        <v>3021SkogMineraljordBlandingsskogMiddels</v>
      </c>
      <c r="K775" s="111">
        <v>-3.8687729546762566</v>
      </c>
      <c r="L775" s="111">
        <v>0.85306406685236758</v>
      </c>
      <c r="M775" s="111">
        <v>6.3979989500968365E-2</v>
      </c>
      <c r="N775" s="112">
        <f t="shared" si="25"/>
        <v>-2.9517288983229206</v>
      </c>
    </row>
    <row r="776" spans="1:14" x14ac:dyDescent="0.25">
      <c r="A776" s="111" t="s">
        <v>614</v>
      </c>
      <c r="B776" s="111">
        <f>INDEX(kommuner!C:C,MATCH(_xlfn.NUMBERVALUE(A776),kommuner!B:B,0))</f>
        <v>3021</v>
      </c>
      <c r="C776" s="111" t="s">
        <v>127</v>
      </c>
      <c r="D776" s="111" t="s">
        <v>127</v>
      </c>
      <c r="E776" s="111" t="s">
        <v>126</v>
      </c>
      <c r="F776" s="111" t="s">
        <v>179</v>
      </c>
      <c r="G776" s="111" t="s">
        <v>186</v>
      </c>
      <c r="H776" s="111" t="s">
        <v>179</v>
      </c>
      <c r="I776" s="111" t="s">
        <v>186</v>
      </c>
      <c r="J776" t="str">
        <f t="shared" si="24"/>
        <v>3021SkogMineraljordBlandingsskogSærs høy</v>
      </c>
      <c r="K776" s="111">
        <v>-2.9395925245326562</v>
      </c>
      <c r="L776" s="111">
        <v>0.85306406685236758</v>
      </c>
      <c r="M776" s="111">
        <v>6.3979989500968365E-2</v>
      </c>
      <c r="N776" s="112">
        <f t="shared" si="25"/>
        <v>-2.0225484681793202</v>
      </c>
    </row>
    <row r="777" spans="1:14" x14ac:dyDescent="0.25">
      <c r="A777" s="111" t="s">
        <v>614</v>
      </c>
      <c r="B777" s="111">
        <f>INDEX(kommuner!C:C,MATCH(_xlfn.NUMBERVALUE(A777),kommuner!B:B,0))</f>
        <v>3021</v>
      </c>
      <c r="C777" s="111" t="s">
        <v>127</v>
      </c>
      <c r="D777" s="111" t="s">
        <v>127</v>
      </c>
      <c r="E777" s="111" t="s">
        <v>126</v>
      </c>
      <c r="F777" s="111" t="s">
        <v>185</v>
      </c>
      <c r="G777" s="111" t="s">
        <v>180</v>
      </c>
      <c r="H777" s="111" t="s">
        <v>185</v>
      </c>
      <c r="I777" s="111" t="s">
        <v>180</v>
      </c>
      <c r="J777" t="str">
        <f t="shared" si="24"/>
        <v>3021SkogMineraljordLauvskogHøy</v>
      </c>
      <c r="K777" s="111">
        <v>-3.3269846154961789</v>
      </c>
      <c r="L777" s="111">
        <v>0.85306406685236758</v>
      </c>
      <c r="M777" s="111">
        <v>6.3979989500968365E-2</v>
      </c>
      <c r="N777" s="112">
        <f t="shared" si="25"/>
        <v>-2.4099405591428429</v>
      </c>
    </row>
    <row r="778" spans="1:14" x14ac:dyDescent="0.25">
      <c r="A778" s="111" t="s">
        <v>614</v>
      </c>
      <c r="B778" s="111">
        <f>INDEX(kommuner!C:C,MATCH(_xlfn.NUMBERVALUE(A778),kommuner!B:B,0))</f>
        <v>3021</v>
      </c>
      <c r="C778" s="111" t="s">
        <v>127</v>
      </c>
      <c r="D778" s="111" t="s">
        <v>127</v>
      </c>
      <c r="E778" s="111" t="s">
        <v>126</v>
      </c>
      <c r="F778" s="111" t="s">
        <v>185</v>
      </c>
      <c r="G778" s="111" t="s">
        <v>167</v>
      </c>
      <c r="H778" s="111" t="s">
        <v>185</v>
      </c>
      <c r="I778" s="111" t="s">
        <v>167</v>
      </c>
      <c r="J778" t="str">
        <f t="shared" si="24"/>
        <v>3021SkogMineraljordLauvskogImpediment</v>
      </c>
      <c r="K778" s="111">
        <v>-0.65286816124680003</v>
      </c>
      <c r="L778" s="111">
        <v>0.85306406685236758</v>
      </c>
      <c r="M778" s="111">
        <v>6.3979989500968365E-2</v>
      </c>
      <c r="N778" s="112">
        <f t="shared" si="25"/>
        <v>0.26417589510653594</v>
      </c>
    </row>
    <row r="779" spans="1:14" x14ac:dyDescent="0.25">
      <c r="A779" s="111" t="s">
        <v>614</v>
      </c>
      <c r="B779" s="111">
        <f>INDEX(kommuner!C:C,MATCH(_xlfn.NUMBERVALUE(A779),kommuner!B:B,0))</f>
        <v>3021</v>
      </c>
      <c r="C779" s="111" t="s">
        <v>127</v>
      </c>
      <c r="D779" s="111" t="s">
        <v>127</v>
      </c>
      <c r="E779" s="111" t="s">
        <v>126</v>
      </c>
      <c r="F779" s="111" t="s">
        <v>185</v>
      </c>
      <c r="G779" s="111" t="s">
        <v>190</v>
      </c>
      <c r="H779" s="111" t="s">
        <v>185</v>
      </c>
      <c r="I779" s="111" t="s">
        <v>190</v>
      </c>
      <c r="J779" t="str">
        <f t="shared" si="24"/>
        <v>3021SkogMineraljordLauvskogLav</v>
      </c>
      <c r="K779" s="111">
        <v>-8.9748170935426599E-2</v>
      </c>
      <c r="L779" s="111">
        <v>0.85306406685236758</v>
      </c>
      <c r="M779" s="111">
        <v>6.3979989500968365E-2</v>
      </c>
      <c r="N779" s="112">
        <f t="shared" si="25"/>
        <v>0.82729588541790933</v>
      </c>
    </row>
    <row r="780" spans="1:14" x14ac:dyDescent="0.25">
      <c r="A780" s="111" t="s">
        <v>614</v>
      </c>
      <c r="B780" s="111">
        <f>INDEX(kommuner!C:C,MATCH(_xlfn.NUMBERVALUE(A780),kommuner!B:B,0))</f>
        <v>3021</v>
      </c>
      <c r="C780" s="111" t="s">
        <v>127</v>
      </c>
      <c r="D780" s="111" t="s">
        <v>127</v>
      </c>
      <c r="E780" s="111" t="s">
        <v>126</v>
      </c>
      <c r="F780" s="111" t="s">
        <v>185</v>
      </c>
      <c r="G780" s="111" t="s">
        <v>173</v>
      </c>
      <c r="H780" s="111" t="s">
        <v>185</v>
      </c>
      <c r="I780" s="111" t="s">
        <v>173</v>
      </c>
      <c r="J780" t="str">
        <f t="shared" si="24"/>
        <v>3021SkogMineraljordLauvskogMiddels</v>
      </c>
      <c r="K780" s="111">
        <v>-1.7789409505847176</v>
      </c>
      <c r="L780" s="111">
        <v>0.85306406685236758</v>
      </c>
      <c r="M780" s="111">
        <v>6.3979989500968365E-2</v>
      </c>
      <c r="N780" s="112">
        <f t="shared" si="25"/>
        <v>-0.86189689423138161</v>
      </c>
    </row>
    <row r="781" spans="1:14" x14ac:dyDescent="0.25">
      <c r="A781" s="111" t="s">
        <v>614</v>
      </c>
      <c r="B781" s="111">
        <f>INDEX(kommuner!C:C,MATCH(_xlfn.NUMBERVALUE(A781),kommuner!B:B,0))</f>
        <v>3021</v>
      </c>
      <c r="C781" s="111" t="s">
        <v>127</v>
      </c>
      <c r="D781" s="111" t="s">
        <v>127</v>
      </c>
      <c r="E781" s="111" t="s">
        <v>126</v>
      </c>
      <c r="F781" s="111" t="s">
        <v>185</v>
      </c>
      <c r="G781" s="111" t="s">
        <v>186</v>
      </c>
      <c r="H781" s="111" t="s">
        <v>185</v>
      </c>
      <c r="I781" s="111" t="s">
        <v>186</v>
      </c>
      <c r="J781" t="str">
        <f t="shared" si="24"/>
        <v>3021SkogMineraljordLauvskogSærs høy</v>
      </c>
      <c r="K781" s="111">
        <v>-3.6560473259425113</v>
      </c>
      <c r="L781" s="111">
        <v>0.85306406685236758</v>
      </c>
      <c r="M781" s="111">
        <v>6.3979989500968365E-2</v>
      </c>
      <c r="N781" s="112">
        <f t="shared" si="25"/>
        <v>-2.7390032695891753</v>
      </c>
    </row>
    <row r="782" spans="1:14" x14ac:dyDescent="0.25">
      <c r="A782" s="111" t="s">
        <v>614</v>
      </c>
      <c r="B782" s="111">
        <f>INDEX(kommuner!C:C,MATCH(_xlfn.NUMBERVALUE(A782),kommuner!B:B,0))</f>
        <v>3021</v>
      </c>
      <c r="C782" s="111" t="s">
        <v>127</v>
      </c>
      <c r="D782" s="111" t="s">
        <v>127</v>
      </c>
      <c r="E782" s="111" t="s">
        <v>123</v>
      </c>
      <c r="F782" s="111" t="s">
        <v>172</v>
      </c>
      <c r="G782" s="111" t="s">
        <v>180</v>
      </c>
      <c r="H782" s="111" t="s">
        <v>172</v>
      </c>
      <c r="I782" s="111" t="s">
        <v>180</v>
      </c>
      <c r="J782" t="str">
        <f t="shared" si="24"/>
        <v>3021SkogOrganisk jordBarskogHøy</v>
      </c>
      <c r="K782" s="111">
        <v>-2.5184559031994138</v>
      </c>
      <c r="L782" s="111">
        <v>0.92784825435236762</v>
      </c>
      <c r="M782" s="111">
        <v>0.46518126042825314</v>
      </c>
      <c r="N782" s="112">
        <f t="shared" si="25"/>
        <v>-1.1254263884187932</v>
      </c>
    </row>
    <row r="783" spans="1:14" x14ac:dyDescent="0.25">
      <c r="A783" s="111" t="s">
        <v>614</v>
      </c>
      <c r="B783" s="111">
        <f>INDEX(kommuner!C:C,MATCH(_xlfn.NUMBERVALUE(A783),kommuner!B:B,0))</f>
        <v>3021</v>
      </c>
      <c r="C783" s="111" t="s">
        <v>127</v>
      </c>
      <c r="D783" s="111" t="s">
        <v>127</v>
      </c>
      <c r="E783" s="111" t="s">
        <v>123</v>
      </c>
      <c r="F783" s="111" t="s">
        <v>172</v>
      </c>
      <c r="G783" s="111" t="s">
        <v>167</v>
      </c>
      <c r="H783" s="111" t="s">
        <v>172</v>
      </c>
      <c r="I783" s="111" t="s">
        <v>167</v>
      </c>
      <c r="J783" t="str">
        <f t="shared" si="24"/>
        <v>3021SkogOrganisk jordBarskogImpediment</v>
      </c>
      <c r="K783" s="111">
        <v>-0.13011741963904588</v>
      </c>
      <c r="L783" s="111">
        <v>0.92784825435236762</v>
      </c>
      <c r="M783" s="111">
        <v>0.46510463492953991</v>
      </c>
      <c r="N783" s="112">
        <f t="shared" si="25"/>
        <v>1.2628354696428616</v>
      </c>
    </row>
    <row r="784" spans="1:14" x14ac:dyDescent="0.25">
      <c r="A784" s="111" t="s">
        <v>614</v>
      </c>
      <c r="B784" s="111">
        <f>INDEX(kommuner!C:C,MATCH(_xlfn.NUMBERVALUE(A784),kommuner!B:B,0))</f>
        <v>3021</v>
      </c>
      <c r="C784" s="111" t="s">
        <v>127</v>
      </c>
      <c r="D784" s="111" t="s">
        <v>127</v>
      </c>
      <c r="E784" s="111" t="s">
        <v>123</v>
      </c>
      <c r="F784" s="111" t="s">
        <v>172</v>
      </c>
      <c r="G784" s="111" t="s">
        <v>190</v>
      </c>
      <c r="H784" s="111" t="s">
        <v>172</v>
      </c>
      <c r="I784" s="111" t="s">
        <v>190</v>
      </c>
      <c r="J784" t="str">
        <f t="shared" si="24"/>
        <v>3021SkogOrganisk jordBarskogLav</v>
      </c>
      <c r="K784" s="111">
        <v>-0.50666953101693391</v>
      </c>
      <c r="L784" s="111">
        <v>0.92784825435236762</v>
      </c>
      <c r="M784" s="111">
        <v>0.46510463492953991</v>
      </c>
      <c r="N784" s="112">
        <f t="shared" si="25"/>
        <v>0.88628335826497362</v>
      </c>
    </row>
    <row r="785" spans="1:14" x14ac:dyDescent="0.25">
      <c r="A785" s="111" t="s">
        <v>614</v>
      </c>
      <c r="B785" s="111">
        <f>INDEX(kommuner!C:C,MATCH(_xlfn.NUMBERVALUE(A785),kommuner!B:B,0))</f>
        <v>3021</v>
      </c>
      <c r="C785" s="111" t="s">
        <v>127</v>
      </c>
      <c r="D785" s="111" t="s">
        <v>127</v>
      </c>
      <c r="E785" s="111" t="s">
        <v>123</v>
      </c>
      <c r="F785" s="111" t="s">
        <v>172</v>
      </c>
      <c r="G785" s="111" t="s">
        <v>173</v>
      </c>
      <c r="H785" s="111" t="s">
        <v>172</v>
      </c>
      <c r="I785" s="111" t="s">
        <v>173</v>
      </c>
      <c r="J785" t="str">
        <f t="shared" si="24"/>
        <v>3021SkogOrganisk jordBarskogMiddels</v>
      </c>
      <c r="K785" s="111">
        <v>-1.5571490961494638</v>
      </c>
      <c r="L785" s="111">
        <v>0.92784825435236762</v>
      </c>
      <c r="M785" s="111">
        <v>0.46518126042825314</v>
      </c>
      <c r="N785" s="112">
        <f t="shared" si="25"/>
        <v>-0.16411958136884308</v>
      </c>
    </row>
    <row r="786" spans="1:14" x14ac:dyDescent="0.25">
      <c r="A786" s="111" t="s">
        <v>614</v>
      </c>
      <c r="B786" s="111">
        <f>INDEX(kommuner!C:C,MATCH(_xlfn.NUMBERVALUE(A786),kommuner!B:B,0))</f>
        <v>3021</v>
      </c>
      <c r="C786" s="111" t="s">
        <v>127</v>
      </c>
      <c r="D786" s="111" t="s">
        <v>127</v>
      </c>
      <c r="E786" s="111" t="s">
        <v>123</v>
      </c>
      <c r="F786" s="111" t="s">
        <v>172</v>
      </c>
      <c r="G786" s="111" t="s">
        <v>186</v>
      </c>
      <c r="H786" s="111" t="s">
        <v>172</v>
      </c>
      <c r="I786" s="111" t="s">
        <v>186</v>
      </c>
      <c r="J786" t="str">
        <f t="shared" si="24"/>
        <v>3021SkogOrganisk jordBarskogSærs høy</v>
      </c>
      <c r="K786" s="111">
        <v>2.5548655235722699</v>
      </c>
      <c r="L786" s="111">
        <v>0.92784825435236762</v>
      </c>
      <c r="M786" s="111">
        <v>0.46518126042825314</v>
      </c>
      <c r="N786" s="112">
        <f t="shared" si="25"/>
        <v>3.9478950383528906</v>
      </c>
    </row>
    <row r="787" spans="1:14" x14ac:dyDescent="0.25">
      <c r="A787" s="111" t="s">
        <v>614</v>
      </c>
      <c r="B787" s="111">
        <f>INDEX(kommuner!C:C,MATCH(_xlfn.NUMBERVALUE(A787),kommuner!B:B,0))</f>
        <v>3021</v>
      </c>
      <c r="C787" s="111" t="s">
        <v>127</v>
      </c>
      <c r="D787" s="111" t="s">
        <v>127</v>
      </c>
      <c r="E787" s="111" t="s">
        <v>123</v>
      </c>
      <c r="F787" s="111" t="s">
        <v>179</v>
      </c>
      <c r="G787" s="111" t="s">
        <v>180</v>
      </c>
      <c r="H787" s="111" t="s">
        <v>179</v>
      </c>
      <c r="I787" s="111" t="s">
        <v>180</v>
      </c>
      <c r="J787" t="str">
        <f t="shared" si="24"/>
        <v>3021SkogOrganisk jordBlandingsskogHøy</v>
      </c>
      <c r="K787" s="111">
        <v>-5.5554344456832343</v>
      </c>
      <c r="L787" s="111">
        <v>0.92784825435236762</v>
      </c>
      <c r="M787" s="111">
        <v>0.46510463492953991</v>
      </c>
      <c r="N787" s="112">
        <f t="shared" si="25"/>
        <v>-4.1624815564013264</v>
      </c>
    </row>
    <row r="788" spans="1:14" x14ac:dyDescent="0.25">
      <c r="A788" s="111" t="s">
        <v>614</v>
      </c>
      <c r="B788" s="111">
        <f>INDEX(kommuner!C:C,MATCH(_xlfn.NUMBERVALUE(A788),kommuner!B:B,0))</f>
        <v>3021</v>
      </c>
      <c r="C788" s="111" t="s">
        <v>127</v>
      </c>
      <c r="D788" s="111" t="s">
        <v>127</v>
      </c>
      <c r="E788" s="111" t="s">
        <v>123</v>
      </c>
      <c r="F788" s="111" t="s">
        <v>179</v>
      </c>
      <c r="G788" s="111" t="s">
        <v>167</v>
      </c>
      <c r="H788" s="111" t="s">
        <v>179</v>
      </c>
      <c r="I788" s="111" t="s">
        <v>167</v>
      </c>
      <c r="J788" t="str">
        <f t="shared" si="24"/>
        <v>3021SkogOrganisk jordBlandingsskogImpediment</v>
      </c>
      <c r="K788" s="111">
        <v>-0.28586344175800005</v>
      </c>
      <c r="L788" s="111">
        <v>0.92784825435236762</v>
      </c>
      <c r="M788" s="111">
        <v>0.46510463492953991</v>
      </c>
      <c r="N788" s="112">
        <f t="shared" si="25"/>
        <v>1.1070894475239075</v>
      </c>
    </row>
    <row r="789" spans="1:14" x14ac:dyDescent="0.25">
      <c r="A789" s="111" t="s">
        <v>614</v>
      </c>
      <c r="B789" s="111">
        <f>INDEX(kommuner!C:C,MATCH(_xlfn.NUMBERVALUE(A789),kommuner!B:B,0))</f>
        <v>3021</v>
      </c>
      <c r="C789" s="111" t="s">
        <v>127</v>
      </c>
      <c r="D789" s="111" t="s">
        <v>127</v>
      </c>
      <c r="E789" s="111" t="s">
        <v>123</v>
      </c>
      <c r="F789" s="111" t="s">
        <v>179</v>
      </c>
      <c r="G789" s="111" t="s">
        <v>190</v>
      </c>
      <c r="H789" s="111" t="s">
        <v>179</v>
      </c>
      <c r="I789" s="111" t="s">
        <v>190</v>
      </c>
      <c r="J789" t="str">
        <f t="shared" si="24"/>
        <v>3021SkogOrganisk jordBlandingsskogLav</v>
      </c>
      <c r="K789" s="111">
        <v>-1.2347339377887629</v>
      </c>
      <c r="L789" s="111">
        <v>0.92784825435236762</v>
      </c>
      <c r="M789" s="111">
        <v>0.46510463492953991</v>
      </c>
      <c r="N789" s="112">
        <f t="shared" si="25"/>
        <v>0.15821895149314458</v>
      </c>
    </row>
    <row r="790" spans="1:14" x14ac:dyDescent="0.25">
      <c r="A790" s="111" t="s">
        <v>614</v>
      </c>
      <c r="B790" s="111">
        <f>INDEX(kommuner!C:C,MATCH(_xlfn.NUMBERVALUE(A790),kommuner!B:B,0))</f>
        <v>3021</v>
      </c>
      <c r="C790" s="111" t="s">
        <v>127</v>
      </c>
      <c r="D790" s="111" t="s">
        <v>127</v>
      </c>
      <c r="E790" s="111" t="s">
        <v>123</v>
      </c>
      <c r="F790" s="111" t="s">
        <v>179</v>
      </c>
      <c r="G790" s="111" t="s">
        <v>173</v>
      </c>
      <c r="H790" s="111" t="s">
        <v>179</v>
      </c>
      <c r="I790" s="111" t="s">
        <v>173</v>
      </c>
      <c r="J790" t="str">
        <f t="shared" si="24"/>
        <v>3021SkogOrganisk jordBlandingsskogMiddels</v>
      </c>
      <c r="K790" s="111">
        <v>-2.4239591752717748</v>
      </c>
      <c r="L790" s="111">
        <v>0.92784825435236762</v>
      </c>
      <c r="M790" s="111">
        <v>0.46510463492953991</v>
      </c>
      <c r="N790" s="112">
        <f t="shared" si="25"/>
        <v>-1.0310062859898674</v>
      </c>
    </row>
    <row r="791" spans="1:14" x14ac:dyDescent="0.25">
      <c r="A791" s="111" t="s">
        <v>614</v>
      </c>
      <c r="B791" s="111">
        <f>INDEX(kommuner!C:C,MATCH(_xlfn.NUMBERVALUE(A791),kommuner!B:B,0))</f>
        <v>3021</v>
      </c>
      <c r="C791" s="111" t="s">
        <v>127</v>
      </c>
      <c r="D791" s="111" t="s">
        <v>127</v>
      </c>
      <c r="E791" s="111" t="s">
        <v>123</v>
      </c>
      <c r="F791" s="111" t="s">
        <v>179</v>
      </c>
      <c r="G791" s="111" t="s">
        <v>186</v>
      </c>
      <c r="H791" s="111" t="s">
        <v>179</v>
      </c>
      <c r="I791" s="111" t="s">
        <v>186</v>
      </c>
      <c r="J791" t="str">
        <f t="shared" si="24"/>
        <v>3021SkogOrganisk jordBlandingsskogSærs høy</v>
      </c>
      <c r="K791" s="111">
        <v>-1.5726115302258048</v>
      </c>
      <c r="L791" s="111">
        <v>0.92784825435236762</v>
      </c>
      <c r="M791" s="111">
        <v>0.46510463492953991</v>
      </c>
      <c r="N791" s="112">
        <f t="shared" si="25"/>
        <v>-0.17965864094389727</v>
      </c>
    </row>
    <row r="792" spans="1:14" x14ac:dyDescent="0.25">
      <c r="A792" s="111" t="s">
        <v>614</v>
      </c>
      <c r="B792" s="111">
        <f>INDEX(kommuner!C:C,MATCH(_xlfn.NUMBERVALUE(A792),kommuner!B:B,0))</f>
        <v>3021</v>
      </c>
      <c r="C792" s="111" t="s">
        <v>127</v>
      </c>
      <c r="D792" s="111" t="s">
        <v>127</v>
      </c>
      <c r="E792" s="111" t="s">
        <v>123</v>
      </c>
      <c r="F792" s="111" t="s">
        <v>185</v>
      </c>
      <c r="G792" s="111" t="s">
        <v>180</v>
      </c>
      <c r="H792" s="111" t="s">
        <v>185</v>
      </c>
      <c r="I792" s="111" t="s">
        <v>180</v>
      </c>
      <c r="J792" t="str">
        <f t="shared" si="24"/>
        <v>3021SkogOrganisk jordLauvskogHøy</v>
      </c>
      <c r="K792" s="111">
        <v>-1.9913688882377358</v>
      </c>
      <c r="L792" s="111">
        <v>0.92784825435236762</v>
      </c>
      <c r="M792" s="111">
        <v>0.46510463492953991</v>
      </c>
      <c r="N792" s="112">
        <f t="shared" si="25"/>
        <v>-0.59841599895582831</v>
      </c>
    </row>
    <row r="793" spans="1:14" x14ac:dyDescent="0.25">
      <c r="A793" s="111" t="s">
        <v>614</v>
      </c>
      <c r="B793" s="111">
        <f>INDEX(kommuner!C:C,MATCH(_xlfn.NUMBERVALUE(A793),kommuner!B:B,0))</f>
        <v>3021</v>
      </c>
      <c r="C793" s="111" t="s">
        <v>127</v>
      </c>
      <c r="D793" s="111" t="s">
        <v>127</v>
      </c>
      <c r="E793" s="111" t="s">
        <v>123</v>
      </c>
      <c r="F793" s="111" t="s">
        <v>185</v>
      </c>
      <c r="G793" s="111" t="s">
        <v>167</v>
      </c>
      <c r="H793" s="111" t="s">
        <v>185</v>
      </c>
      <c r="I793" s="111" t="s">
        <v>167</v>
      </c>
      <c r="J793" t="str">
        <f t="shared" si="24"/>
        <v>3021SkogOrganisk jordLauvskogImpediment</v>
      </c>
      <c r="K793" s="111">
        <v>0.35000626494250675</v>
      </c>
      <c r="L793" s="111">
        <v>0.92784825435236762</v>
      </c>
      <c r="M793" s="111">
        <v>0.46510463492953991</v>
      </c>
      <c r="N793" s="112">
        <f t="shared" si="25"/>
        <v>1.7429591542244141</v>
      </c>
    </row>
    <row r="794" spans="1:14" x14ac:dyDescent="0.25">
      <c r="A794" s="111" t="s">
        <v>614</v>
      </c>
      <c r="B794" s="111">
        <f>INDEX(kommuner!C:C,MATCH(_xlfn.NUMBERVALUE(A794),kommuner!B:B,0))</f>
        <v>3021</v>
      </c>
      <c r="C794" s="111" t="s">
        <v>127</v>
      </c>
      <c r="D794" s="111" t="s">
        <v>127</v>
      </c>
      <c r="E794" s="111" t="s">
        <v>123</v>
      </c>
      <c r="F794" s="111" t="s">
        <v>185</v>
      </c>
      <c r="G794" s="111" t="s">
        <v>190</v>
      </c>
      <c r="H794" s="111" t="s">
        <v>185</v>
      </c>
      <c r="I794" s="111" t="s">
        <v>190</v>
      </c>
      <c r="J794" t="str">
        <f t="shared" si="24"/>
        <v>3021SkogOrganisk jordLauvskogLav</v>
      </c>
      <c r="K794" s="111">
        <v>1.1144075558526714</v>
      </c>
      <c r="L794" s="111">
        <v>0.92784825435236762</v>
      </c>
      <c r="M794" s="111">
        <v>0.46510463492953991</v>
      </c>
      <c r="N794" s="112">
        <f t="shared" si="25"/>
        <v>2.5073604451345788</v>
      </c>
    </row>
    <row r="795" spans="1:14" x14ac:dyDescent="0.25">
      <c r="A795" s="111" t="s">
        <v>614</v>
      </c>
      <c r="B795" s="111">
        <f>INDEX(kommuner!C:C,MATCH(_xlfn.NUMBERVALUE(A795),kommuner!B:B,0))</f>
        <v>3021</v>
      </c>
      <c r="C795" s="111" t="s">
        <v>127</v>
      </c>
      <c r="D795" s="111" t="s">
        <v>127</v>
      </c>
      <c r="E795" s="111" t="s">
        <v>123</v>
      </c>
      <c r="F795" s="111" t="s">
        <v>185</v>
      </c>
      <c r="G795" s="111" t="s">
        <v>173</v>
      </c>
      <c r="H795" s="111" t="s">
        <v>185</v>
      </c>
      <c r="I795" s="111" t="s">
        <v>173</v>
      </c>
      <c r="J795" t="str">
        <f t="shared" si="24"/>
        <v>3021SkogOrganisk jordLauvskogMiddels</v>
      </c>
      <c r="K795" s="111">
        <v>-0.62664468270982987</v>
      </c>
      <c r="L795" s="111">
        <v>0.92784825435236762</v>
      </c>
      <c r="M795" s="111">
        <v>0.46510463492953991</v>
      </c>
      <c r="N795" s="112">
        <f t="shared" si="25"/>
        <v>0.76630820657207765</v>
      </c>
    </row>
    <row r="796" spans="1:14" x14ac:dyDescent="0.25">
      <c r="A796" s="111" t="s">
        <v>614</v>
      </c>
      <c r="B796" s="111">
        <f>INDEX(kommuner!C:C,MATCH(_xlfn.NUMBERVALUE(A796),kommuner!B:B,0))</f>
        <v>3021</v>
      </c>
      <c r="C796" s="111" t="s">
        <v>127</v>
      </c>
      <c r="D796" s="111" t="s">
        <v>127</v>
      </c>
      <c r="E796" s="111" t="s">
        <v>123</v>
      </c>
      <c r="F796" s="111" t="s">
        <v>185</v>
      </c>
      <c r="G796" s="111" t="s">
        <v>186</v>
      </c>
      <c r="H796" s="111" t="s">
        <v>185</v>
      </c>
      <c r="I796" s="111" t="s">
        <v>186</v>
      </c>
      <c r="J796" t="str">
        <f t="shared" si="24"/>
        <v>3021SkogOrganisk jordLauvskogSærs høy</v>
      </c>
      <c r="K796" s="111">
        <v>-1.8997279926091779</v>
      </c>
      <c r="L796" s="111">
        <v>0.92784825435236762</v>
      </c>
      <c r="M796" s="111">
        <v>0.46510463492953991</v>
      </c>
      <c r="N796" s="112">
        <f t="shared" si="25"/>
        <v>-0.50677510332727038</v>
      </c>
    </row>
    <row r="797" spans="1:14" x14ac:dyDescent="0.25">
      <c r="A797" s="111" t="s">
        <v>614</v>
      </c>
      <c r="B797" s="111">
        <f>INDEX(kommuner!C:C,MATCH(_xlfn.NUMBERVALUE(A797),kommuner!B:B,0))</f>
        <v>3021</v>
      </c>
      <c r="C797" s="111" t="s">
        <v>83</v>
      </c>
      <c r="D797" s="111" t="s">
        <v>83</v>
      </c>
      <c r="E797" s="111" t="s">
        <v>126</v>
      </c>
      <c r="F797" s="111" t="s">
        <v>139</v>
      </c>
      <c r="G797" s="111" t="s">
        <v>139</v>
      </c>
      <c r="H797" s="111" t="s">
        <v>139</v>
      </c>
      <c r="I797" s="111" t="s">
        <v>139</v>
      </c>
      <c r="J797" t="str">
        <f t="shared" si="24"/>
        <v>3021Utbygd arealMineraljord</v>
      </c>
      <c r="K797" s="111">
        <v>1.3171254023576049</v>
      </c>
      <c r="L797" s="111">
        <v>0</v>
      </c>
      <c r="M797" s="111">
        <v>1.303047089454229E-2</v>
      </c>
      <c r="N797" s="112">
        <f t="shared" si="25"/>
        <v>1.3301558732521472</v>
      </c>
    </row>
    <row r="798" spans="1:14" x14ac:dyDescent="0.25">
      <c r="A798" s="111" t="s">
        <v>614</v>
      </c>
      <c r="B798" s="111">
        <f>INDEX(kommuner!C:C,MATCH(_xlfn.NUMBERVALUE(A798),kommuner!B:B,0))</f>
        <v>3021</v>
      </c>
      <c r="C798" s="111" t="s">
        <v>83</v>
      </c>
      <c r="D798" s="111" t="s">
        <v>83</v>
      </c>
      <c r="E798" s="111" t="s">
        <v>123</v>
      </c>
      <c r="F798" s="111" t="s">
        <v>139</v>
      </c>
      <c r="G798" s="111" t="s">
        <v>139</v>
      </c>
      <c r="H798" s="111" t="s">
        <v>139</v>
      </c>
      <c r="I798" s="111" t="s">
        <v>139</v>
      </c>
      <c r="J798" t="str">
        <f t="shared" si="24"/>
        <v>3021Utbygd arealOrganisk jord</v>
      </c>
      <c r="K798" s="111">
        <v>29.011421395201612</v>
      </c>
      <c r="L798" s="111">
        <v>0</v>
      </c>
      <c r="M798" s="111">
        <v>1.303047089454229E-2</v>
      </c>
      <c r="N798" s="112">
        <f t="shared" si="25"/>
        <v>29.024451866096154</v>
      </c>
    </row>
    <row r="799" spans="1:14" x14ac:dyDescent="0.25">
      <c r="A799" s="111" t="s">
        <v>614</v>
      </c>
      <c r="B799" s="111">
        <f>INDEX(kommuner!C:C,MATCH(_xlfn.NUMBERVALUE(A799),kommuner!B:B,0))</f>
        <v>3021</v>
      </c>
      <c r="C799" s="111" t="s">
        <v>181</v>
      </c>
      <c r="D799" s="111" t="s">
        <v>181</v>
      </c>
      <c r="E799" s="111" t="s">
        <v>123</v>
      </c>
      <c r="F799" s="111" t="s">
        <v>139</v>
      </c>
      <c r="G799" s="111" t="s">
        <v>139</v>
      </c>
      <c r="H799" s="111" t="s">
        <v>139</v>
      </c>
      <c r="I799" s="111" t="s">
        <v>139</v>
      </c>
      <c r="J799" t="str">
        <f t="shared" si="24"/>
        <v>3021Vann og myrOrganisk jord</v>
      </c>
      <c r="K799" s="111">
        <v>-0.20040009744654491</v>
      </c>
      <c r="L799" s="111">
        <v>0</v>
      </c>
      <c r="M799" s="111">
        <v>0</v>
      </c>
      <c r="N799" s="112">
        <f t="shared" si="25"/>
        <v>-0.20040009744654491</v>
      </c>
    </row>
    <row r="800" spans="1:14" x14ac:dyDescent="0.25">
      <c r="A800" s="111" t="s">
        <v>615</v>
      </c>
      <c r="B800" s="111">
        <f>INDEX(kommuner!C:C,MATCH(_xlfn.NUMBERVALUE(A800),kommuner!B:B,0))</f>
        <v>3022</v>
      </c>
      <c r="C800" s="111" t="s">
        <v>82</v>
      </c>
      <c r="D800" s="111" t="s">
        <v>82</v>
      </c>
      <c r="E800" s="111" t="s">
        <v>126</v>
      </c>
      <c r="F800" s="111" t="s">
        <v>139</v>
      </c>
      <c r="G800" s="111" t="s">
        <v>139</v>
      </c>
      <c r="H800" s="111" t="s">
        <v>139</v>
      </c>
      <c r="I800" s="111" t="s">
        <v>139</v>
      </c>
      <c r="J800" t="str">
        <f t="shared" si="24"/>
        <v>3022Annen utmarkMineraljord</v>
      </c>
      <c r="K800" s="111">
        <v>-7.4178314529761202E-2</v>
      </c>
      <c r="L800" s="111">
        <v>0</v>
      </c>
      <c r="M800" s="111">
        <v>0</v>
      </c>
      <c r="N800" s="112">
        <f t="shared" si="25"/>
        <v>-7.4178314529761202E-2</v>
      </c>
    </row>
    <row r="801" spans="1:14" x14ac:dyDescent="0.25">
      <c r="A801" s="111" t="s">
        <v>615</v>
      </c>
      <c r="B801" s="111">
        <f>INDEX(kommuner!C:C,MATCH(_xlfn.NUMBERVALUE(A801),kommuner!B:B,0))</f>
        <v>3022</v>
      </c>
      <c r="C801" s="111" t="s">
        <v>121</v>
      </c>
      <c r="D801" s="111" t="s">
        <v>121</v>
      </c>
      <c r="E801" s="111" t="s">
        <v>126</v>
      </c>
      <c r="F801" s="111" t="s">
        <v>139</v>
      </c>
      <c r="G801" s="111" t="s">
        <v>139</v>
      </c>
      <c r="H801" s="111" t="s">
        <v>139</v>
      </c>
      <c r="I801" s="111" t="s">
        <v>139</v>
      </c>
      <c r="J801" t="str">
        <f t="shared" si="24"/>
        <v>3022BeiteMineraljord</v>
      </c>
      <c r="K801" s="111">
        <v>-0.96338340838695502</v>
      </c>
      <c r="L801" s="111">
        <v>0</v>
      </c>
      <c r="M801" s="111">
        <v>1.2448711246839999E-7</v>
      </c>
      <c r="N801" s="112">
        <f t="shared" si="25"/>
        <v>-0.96338328389984251</v>
      </c>
    </row>
    <row r="802" spans="1:14" x14ac:dyDescent="0.25">
      <c r="A802" s="111" t="s">
        <v>615</v>
      </c>
      <c r="B802" s="111">
        <f>INDEX(kommuner!C:C,MATCH(_xlfn.NUMBERVALUE(A802),kommuner!B:B,0))</f>
        <v>3022</v>
      </c>
      <c r="C802" s="111" t="s">
        <v>121</v>
      </c>
      <c r="D802" s="111" t="s">
        <v>121</v>
      </c>
      <c r="E802" s="111" t="s">
        <v>123</v>
      </c>
      <c r="F802" s="111" t="s">
        <v>139</v>
      </c>
      <c r="G802" s="111" t="s">
        <v>139</v>
      </c>
      <c r="H802" s="111" t="s">
        <v>139</v>
      </c>
      <c r="I802" s="111" t="s">
        <v>139</v>
      </c>
      <c r="J802" t="str">
        <f t="shared" si="24"/>
        <v>3022BeiteOrganisk jord</v>
      </c>
      <c r="K802" s="111">
        <v>12.077525935985037</v>
      </c>
      <c r="L802" s="111">
        <v>1.6412500000000001</v>
      </c>
      <c r="M802" s="111">
        <v>0</v>
      </c>
      <c r="N802" s="112">
        <f t="shared" si="25"/>
        <v>13.718775935985036</v>
      </c>
    </row>
    <row r="803" spans="1:14" x14ac:dyDescent="0.25">
      <c r="A803" s="111" t="s">
        <v>615</v>
      </c>
      <c r="B803" s="111">
        <f>INDEX(kommuner!C:C,MATCH(_xlfn.NUMBERVALUE(A803),kommuner!B:B,0))</f>
        <v>3022</v>
      </c>
      <c r="C803" s="111" t="s">
        <v>84</v>
      </c>
      <c r="D803" s="111" t="s">
        <v>84</v>
      </c>
      <c r="E803" s="111" t="s">
        <v>126</v>
      </c>
      <c r="F803" s="111" t="s">
        <v>139</v>
      </c>
      <c r="G803" s="111" t="s">
        <v>139</v>
      </c>
      <c r="H803" s="111" t="s">
        <v>139</v>
      </c>
      <c r="I803" s="111" t="s">
        <v>139</v>
      </c>
      <c r="J803" t="str">
        <f t="shared" si="24"/>
        <v>3022Dyrket markMineraljord</v>
      </c>
      <c r="K803" s="111">
        <v>-0.32406055685326779</v>
      </c>
      <c r="L803" s="111">
        <v>0</v>
      </c>
      <c r="M803" s="111">
        <v>0</v>
      </c>
      <c r="N803" s="112">
        <f t="shared" si="25"/>
        <v>-0.32406055685326779</v>
      </c>
    </row>
    <row r="804" spans="1:14" x14ac:dyDescent="0.25">
      <c r="A804" s="111" t="s">
        <v>615</v>
      </c>
      <c r="B804" s="111">
        <f>INDEX(kommuner!C:C,MATCH(_xlfn.NUMBERVALUE(A804),kommuner!B:B,0))</f>
        <v>3022</v>
      </c>
      <c r="C804" s="111" t="s">
        <v>84</v>
      </c>
      <c r="D804" s="111" t="s">
        <v>84</v>
      </c>
      <c r="E804" s="111" t="s">
        <v>123</v>
      </c>
      <c r="F804" s="111" t="s">
        <v>139</v>
      </c>
      <c r="G804" s="111" t="s">
        <v>139</v>
      </c>
      <c r="H804" s="111" t="s">
        <v>139</v>
      </c>
      <c r="I804" s="111" t="s">
        <v>139</v>
      </c>
      <c r="J804" t="str">
        <f t="shared" si="24"/>
        <v>3022Dyrket markOrganisk jord</v>
      </c>
      <c r="K804" s="111">
        <v>28.726149366675592</v>
      </c>
      <c r="L804" s="111">
        <v>1.45625</v>
      </c>
      <c r="M804" s="111">
        <v>0</v>
      </c>
      <c r="N804" s="112">
        <f t="shared" si="25"/>
        <v>30.182399366675593</v>
      </c>
    </row>
    <row r="805" spans="1:14" x14ac:dyDescent="0.25">
      <c r="A805" s="111" t="s">
        <v>615</v>
      </c>
      <c r="B805" s="111">
        <f>INDEX(kommuner!C:C,MATCH(_xlfn.NUMBERVALUE(A805),kommuner!B:B,0))</f>
        <v>3022</v>
      </c>
      <c r="C805" s="111" t="s">
        <v>127</v>
      </c>
      <c r="D805" s="111" t="s">
        <v>127</v>
      </c>
      <c r="E805" s="111" t="s">
        <v>126</v>
      </c>
      <c r="F805" s="111" t="s">
        <v>172</v>
      </c>
      <c r="G805" s="111" t="s">
        <v>180</v>
      </c>
      <c r="H805" s="111" t="s">
        <v>172</v>
      </c>
      <c r="I805" s="111" t="s">
        <v>180</v>
      </c>
      <c r="J805" t="str">
        <f t="shared" si="24"/>
        <v>3022SkogMineraljordBarskogHøy</v>
      </c>
      <c r="K805" s="111">
        <v>-4.6162156760364166</v>
      </c>
      <c r="L805" s="111">
        <v>0.85306406685236758</v>
      </c>
      <c r="M805" s="111">
        <v>6.4056614999681585E-2</v>
      </c>
      <c r="N805" s="112">
        <f t="shared" si="25"/>
        <v>-3.6990949941843674</v>
      </c>
    </row>
    <row r="806" spans="1:14" x14ac:dyDescent="0.25">
      <c r="A806" s="111" t="s">
        <v>615</v>
      </c>
      <c r="B806" s="111">
        <f>INDEX(kommuner!C:C,MATCH(_xlfn.NUMBERVALUE(A806),kommuner!B:B,0))</f>
        <v>3022</v>
      </c>
      <c r="C806" s="111" t="s">
        <v>127</v>
      </c>
      <c r="D806" s="111" t="s">
        <v>127</v>
      </c>
      <c r="E806" s="111" t="s">
        <v>126</v>
      </c>
      <c r="F806" s="111" t="s">
        <v>172</v>
      </c>
      <c r="G806" s="111" t="s">
        <v>167</v>
      </c>
      <c r="H806" s="111" t="s">
        <v>172</v>
      </c>
      <c r="I806" s="111" t="s">
        <v>167</v>
      </c>
      <c r="J806" t="str">
        <f t="shared" si="24"/>
        <v>3022SkogMineraljordBarskogImpediment</v>
      </c>
      <c r="K806" s="111">
        <v>-1.3727794028153204</v>
      </c>
      <c r="L806" s="111">
        <v>0.85306406685236758</v>
      </c>
      <c r="M806" s="111">
        <v>6.3979989500968365E-2</v>
      </c>
      <c r="N806" s="112">
        <f t="shared" si="25"/>
        <v>-0.45573534646198444</v>
      </c>
    </row>
    <row r="807" spans="1:14" x14ac:dyDescent="0.25">
      <c r="A807" s="111" t="s">
        <v>615</v>
      </c>
      <c r="B807" s="111">
        <f>INDEX(kommuner!C:C,MATCH(_xlfn.NUMBERVALUE(A807),kommuner!B:B,0))</f>
        <v>3022</v>
      </c>
      <c r="C807" s="111" t="s">
        <v>127</v>
      </c>
      <c r="D807" s="111" t="s">
        <v>127</v>
      </c>
      <c r="E807" s="111" t="s">
        <v>126</v>
      </c>
      <c r="F807" s="111" t="s">
        <v>172</v>
      </c>
      <c r="G807" s="111" t="s">
        <v>190</v>
      </c>
      <c r="H807" s="111" t="s">
        <v>172</v>
      </c>
      <c r="I807" s="111" t="s">
        <v>190</v>
      </c>
      <c r="J807" t="str">
        <f t="shared" si="24"/>
        <v>3022SkogMineraljordBarskogLav</v>
      </c>
      <c r="K807" s="111">
        <v>-4.2147477563561999</v>
      </c>
      <c r="L807" s="111">
        <v>0.85306406685236758</v>
      </c>
      <c r="M807" s="111">
        <v>6.3979989500968365E-2</v>
      </c>
      <c r="N807" s="112">
        <f t="shared" si="25"/>
        <v>-3.2977037000028639</v>
      </c>
    </row>
    <row r="808" spans="1:14" x14ac:dyDescent="0.25">
      <c r="A808" s="111" t="s">
        <v>615</v>
      </c>
      <c r="B808" s="111">
        <f>INDEX(kommuner!C:C,MATCH(_xlfn.NUMBERVALUE(A808),kommuner!B:B,0))</f>
        <v>3022</v>
      </c>
      <c r="C808" s="111" t="s">
        <v>127</v>
      </c>
      <c r="D808" s="111" t="s">
        <v>127</v>
      </c>
      <c r="E808" s="111" t="s">
        <v>126</v>
      </c>
      <c r="F808" s="111" t="s">
        <v>172</v>
      </c>
      <c r="G808" s="111" t="s">
        <v>173</v>
      </c>
      <c r="H808" s="111" t="s">
        <v>172</v>
      </c>
      <c r="I808" s="111" t="s">
        <v>173</v>
      </c>
      <c r="J808" t="str">
        <f t="shared" si="24"/>
        <v>3022SkogMineraljordBarskogMiddels</v>
      </c>
      <c r="K808" s="111">
        <v>-4.0260508329268543</v>
      </c>
      <c r="L808" s="111">
        <v>0.85306406685236758</v>
      </c>
      <c r="M808" s="111">
        <v>6.4056614999681585E-2</v>
      </c>
      <c r="N808" s="112">
        <f t="shared" si="25"/>
        <v>-3.1089301510748051</v>
      </c>
    </row>
    <row r="809" spans="1:14" x14ac:dyDescent="0.25">
      <c r="A809" s="111" t="s">
        <v>615</v>
      </c>
      <c r="B809" s="111">
        <f>INDEX(kommuner!C:C,MATCH(_xlfn.NUMBERVALUE(A809),kommuner!B:B,0))</f>
        <v>3022</v>
      </c>
      <c r="C809" s="111" t="s">
        <v>127</v>
      </c>
      <c r="D809" s="111" t="s">
        <v>127</v>
      </c>
      <c r="E809" s="111" t="s">
        <v>126</v>
      </c>
      <c r="F809" s="111" t="s">
        <v>172</v>
      </c>
      <c r="G809" s="111" t="s">
        <v>186</v>
      </c>
      <c r="H809" s="111" t="s">
        <v>172</v>
      </c>
      <c r="I809" s="111" t="s">
        <v>186</v>
      </c>
      <c r="J809" t="str">
        <f t="shared" si="24"/>
        <v>3022SkogMineraljordBarskogSærs høy</v>
      </c>
      <c r="K809" s="111">
        <v>0.12072674540874306</v>
      </c>
      <c r="L809" s="111">
        <v>0.85306406685236758</v>
      </c>
      <c r="M809" s="111">
        <v>6.4056614999681585E-2</v>
      </c>
      <c r="N809" s="112">
        <f t="shared" si="25"/>
        <v>1.0378474272607923</v>
      </c>
    </row>
    <row r="810" spans="1:14" x14ac:dyDescent="0.25">
      <c r="A810" s="111" t="s">
        <v>615</v>
      </c>
      <c r="B810" s="111">
        <f>INDEX(kommuner!C:C,MATCH(_xlfn.NUMBERVALUE(A810),kommuner!B:B,0))</f>
        <v>3022</v>
      </c>
      <c r="C810" s="111" t="s">
        <v>127</v>
      </c>
      <c r="D810" s="111" t="s">
        <v>127</v>
      </c>
      <c r="E810" s="111" t="s">
        <v>126</v>
      </c>
      <c r="F810" s="111" t="s">
        <v>179</v>
      </c>
      <c r="G810" s="111" t="s">
        <v>180</v>
      </c>
      <c r="H810" s="111" t="s">
        <v>179</v>
      </c>
      <c r="I810" s="111" t="s">
        <v>180</v>
      </c>
      <c r="J810" t="str">
        <f t="shared" si="24"/>
        <v>3022SkogMineraljordBlandingsskogHøy</v>
      </c>
      <c r="K810" s="111">
        <v>-7.1939050909469406</v>
      </c>
      <c r="L810" s="111">
        <v>0.85306406685236758</v>
      </c>
      <c r="M810" s="111">
        <v>6.3979989500968365E-2</v>
      </c>
      <c r="N810" s="112">
        <f t="shared" si="25"/>
        <v>-6.2768610345936047</v>
      </c>
    </row>
    <row r="811" spans="1:14" x14ac:dyDescent="0.25">
      <c r="A811" s="111" t="s">
        <v>615</v>
      </c>
      <c r="B811" s="111">
        <f>INDEX(kommuner!C:C,MATCH(_xlfn.NUMBERVALUE(A811),kommuner!B:B,0))</f>
        <v>3022</v>
      </c>
      <c r="C811" s="111" t="s">
        <v>127</v>
      </c>
      <c r="D811" s="111" t="s">
        <v>127</v>
      </c>
      <c r="E811" s="111" t="s">
        <v>126</v>
      </c>
      <c r="F811" s="111" t="s">
        <v>179</v>
      </c>
      <c r="G811" s="111" t="s">
        <v>167</v>
      </c>
      <c r="H811" s="111" t="s">
        <v>179</v>
      </c>
      <c r="I811" s="111" t="s">
        <v>167</v>
      </c>
      <c r="J811" t="str">
        <f t="shared" si="24"/>
        <v>3022SkogMineraljordBlandingsskogImpediment</v>
      </c>
      <c r="K811" s="111">
        <v>-1.6598037998579707</v>
      </c>
      <c r="L811" s="111">
        <v>0.85306406685236758</v>
      </c>
      <c r="M811" s="111">
        <v>6.3979989500968365E-2</v>
      </c>
      <c r="N811" s="112">
        <f t="shared" si="25"/>
        <v>-0.7427597435046347</v>
      </c>
    </row>
    <row r="812" spans="1:14" x14ac:dyDescent="0.25">
      <c r="A812" s="111" t="s">
        <v>615</v>
      </c>
      <c r="B812" s="111">
        <f>INDEX(kommuner!C:C,MATCH(_xlfn.NUMBERVALUE(A812),kommuner!B:B,0))</f>
        <v>3022</v>
      </c>
      <c r="C812" s="111" t="s">
        <v>127</v>
      </c>
      <c r="D812" s="111" t="s">
        <v>127</v>
      </c>
      <c r="E812" s="111" t="s">
        <v>126</v>
      </c>
      <c r="F812" s="111" t="s">
        <v>179</v>
      </c>
      <c r="G812" s="111" t="s">
        <v>190</v>
      </c>
      <c r="H812" s="111" t="s">
        <v>179</v>
      </c>
      <c r="I812" s="111" t="s">
        <v>190</v>
      </c>
      <c r="J812" t="str">
        <f t="shared" si="24"/>
        <v>3022SkogMineraljordBlandingsskogLav</v>
      </c>
      <c r="K812" s="111">
        <v>-2.5588434197694254</v>
      </c>
      <c r="L812" s="111">
        <v>0.85306406685236758</v>
      </c>
      <c r="M812" s="111">
        <v>6.3979989500968365E-2</v>
      </c>
      <c r="N812" s="112">
        <f t="shared" si="25"/>
        <v>-1.6417993634160897</v>
      </c>
    </row>
    <row r="813" spans="1:14" x14ac:dyDescent="0.25">
      <c r="A813" s="111" t="s">
        <v>615</v>
      </c>
      <c r="B813" s="111">
        <f>INDEX(kommuner!C:C,MATCH(_xlfn.NUMBERVALUE(A813),kommuner!B:B,0))</f>
        <v>3022</v>
      </c>
      <c r="C813" s="111" t="s">
        <v>127</v>
      </c>
      <c r="D813" s="111" t="s">
        <v>127</v>
      </c>
      <c r="E813" s="111" t="s">
        <v>126</v>
      </c>
      <c r="F813" s="111" t="s">
        <v>179</v>
      </c>
      <c r="G813" s="111" t="s">
        <v>173</v>
      </c>
      <c r="H813" s="111" t="s">
        <v>179</v>
      </c>
      <c r="I813" s="111" t="s">
        <v>173</v>
      </c>
      <c r="J813" t="str">
        <f t="shared" si="24"/>
        <v>3022SkogMineraljordBlandingsskogMiddels</v>
      </c>
      <c r="K813" s="111">
        <v>-3.8687729546762566</v>
      </c>
      <c r="L813" s="111">
        <v>0.85306406685236758</v>
      </c>
      <c r="M813" s="111">
        <v>6.3979989500968365E-2</v>
      </c>
      <c r="N813" s="112">
        <f t="shared" si="25"/>
        <v>-2.9517288983229206</v>
      </c>
    </row>
    <row r="814" spans="1:14" x14ac:dyDescent="0.25">
      <c r="A814" s="111" t="s">
        <v>615</v>
      </c>
      <c r="B814" s="111">
        <f>INDEX(kommuner!C:C,MATCH(_xlfn.NUMBERVALUE(A814),kommuner!B:B,0))</f>
        <v>3022</v>
      </c>
      <c r="C814" s="111" t="s">
        <v>127</v>
      </c>
      <c r="D814" s="111" t="s">
        <v>127</v>
      </c>
      <c r="E814" s="111" t="s">
        <v>126</v>
      </c>
      <c r="F814" s="111" t="s">
        <v>179</v>
      </c>
      <c r="G814" s="111" t="s">
        <v>186</v>
      </c>
      <c r="H814" s="111" t="s">
        <v>179</v>
      </c>
      <c r="I814" s="111" t="s">
        <v>186</v>
      </c>
      <c r="J814" t="str">
        <f t="shared" si="24"/>
        <v>3022SkogMineraljordBlandingsskogSærs høy</v>
      </c>
      <c r="K814" s="111">
        <v>-2.9395925245326562</v>
      </c>
      <c r="L814" s="111">
        <v>0.85306406685236758</v>
      </c>
      <c r="M814" s="111">
        <v>6.3979989500968365E-2</v>
      </c>
      <c r="N814" s="112">
        <f t="shared" si="25"/>
        <v>-2.0225484681793202</v>
      </c>
    </row>
    <row r="815" spans="1:14" x14ac:dyDescent="0.25">
      <c r="A815" s="111" t="s">
        <v>615</v>
      </c>
      <c r="B815" s="111">
        <f>INDEX(kommuner!C:C,MATCH(_xlfn.NUMBERVALUE(A815),kommuner!B:B,0))</f>
        <v>3022</v>
      </c>
      <c r="C815" s="111" t="s">
        <v>127</v>
      </c>
      <c r="D815" s="111" t="s">
        <v>127</v>
      </c>
      <c r="E815" s="111" t="s">
        <v>126</v>
      </c>
      <c r="F815" s="111" t="s">
        <v>185</v>
      </c>
      <c r="G815" s="111" t="s">
        <v>180</v>
      </c>
      <c r="H815" s="111" t="s">
        <v>185</v>
      </c>
      <c r="I815" s="111" t="s">
        <v>180</v>
      </c>
      <c r="J815" t="str">
        <f t="shared" si="24"/>
        <v>3022SkogMineraljordLauvskogHøy</v>
      </c>
      <c r="K815" s="111">
        <v>-3.3269846154961789</v>
      </c>
      <c r="L815" s="111">
        <v>0.85306406685236758</v>
      </c>
      <c r="M815" s="111">
        <v>6.3979989500968365E-2</v>
      </c>
      <c r="N815" s="112">
        <f t="shared" si="25"/>
        <v>-2.4099405591428429</v>
      </c>
    </row>
    <row r="816" spans="1:14" x14ac:dyDescent="0.25">
      <c r="A816" s="111" t="s">
        <v>615</v>
      </c>
      <c r="B816" s="111">
        <f>INDEX(kommuner!C:C,MATCH(_xlfn.NUMBERVALUE(A816),kommuner!B:B,0))</f>
        <v>3022</v>
      </c>
      <c r="C816" s="111" t="s">
        <v>127</v>
      </c>
      <c r="D816" s="111" t="s">
        <v>127</v>
      </c>
      <c r="E816" s="111" t="s">
        <v>126</v>
      </c>
      <c r="F816" s="111" t="s">
        <v>185</v>
      </c>
      <c r="G816" s="111" t="s">
        <v>167</v>
      </c>
      <c r="H816" s="111" t="s">
        <v>185</v>
      </c>
      <c r="I816" s="111" t="s">
        <v>167</v>
      </c>
      <c r="J816" t="str">
        <f t="shared" si="24"/>
        <v>3022SkogMineraljordLauvskogImpediment</v>
      </c>
      <c r="K816" s="111">
        <v>-0.65286816124680003</v>
      </c>
      <c r="L816" s="111">
        <v>0.85306406685236758</v>
      </c>
      <c r="M816" s="111">
        <v>6.3979989500968365E-2</v>
      </c>
      <c r="N816" s="112">
        <f t="shared" si="25"/>
        <v>0.26417589510653594</v>
      </c>
    </row>
    <row r="817" spans="1:14" x14ac:dyDescent="0.25">
      <c r="A817" s="111" t="s">
        <v>615</v>
      </c>
      <c r="B817" s="111">
        <f>INDEX(kommuner!C:C,MATCH(_xlfn.NUMBERVALUE(A817),kommuner!B:B,0))</f>
        <v>3022</v>
      </c>
      <c r="C817" s="111" t="s">
        <v>127</v>
      </c>
      <c r="D817" s="111" t="s">
        <v>127</v>
      </c>
      <c r="E817" s="111" t="s">
        <v>126</v>
      </c>
      <c r="F817" s="111" t="s">
        <v>185</v>
      </c>
      <c r="G817" s="111" t="s">
        <v>190</v>
      </c>
      <c r="H817" s="111" t="s">
        <v>185</v>
      </c>
      <c r="I817" s="111" t="s">
        <v>190</v>
      </c>
      <c r="J817" t="str">
        <f t="shared" si="24"/>
        <v>3022SkogMineraljordLauvskogLav</v>
      </c>
      <c r="K817" s="111">
        <v>-8.9748170935426599E-2</v>
      </c>
      <c r="L817" s="111">
        <v>0.85306406685236758</v>
      </c>
      <c r="M817" s="111">
        <v>6.3979989500968365E-2</v>
      </c>
      <c r="N817" s="112">
        <f t="shared" si="25"/>
        <v>0.82729588541790933</v>
      </c>
    </row>
    <row r="818" spans="1:14" x14ac:dyDescent="0.25">
      <c r="A818" s="111" t="s">
        <v>615</v>
      </c>
      <c r="B818" s="111">
        <f>INDEX(kommuner!C:C,MATCH(_xlfn.NUMBERVALUE(A818),kommuner!B:B,0))</f>
        <v>3022</v>
      </c>
      <c r="C818" s="111" t="s">
        <v>127</v>
      </c>
      <c r="D818" s="111" t="s">
        <v>127</v>
      </c>
      <c r="E818" s="111" t="s">
        <v>126</v>
      </c>
      <c r="F818" s="111" t="s">
        <v>185</v>
      </c>
      <c r="G818" s="111" t="s">
        <v>173</v>
      </c>
      <c r="H818" s="111" t="s">
        <v>185</v>
      </c>
      <c r="I818" s="111" t="s">
        <v>173</v>
      </c>
      <c r="J818" t="str">
        <f t="shared" si="24"/>
        <v>3022SkogMineraljordLauvskogMiddels</v>
      </c>
      <c r="K818" s="111">
        <v>-1.7789409505847176</v>
      </c>
      <c r="L818" s="111">
        <v>0.85306406685236758</v>
      </c>
      <c r="M818" s="111">
        <v>6.3979989500968365E-2</v>
      </c>
      <c r="N818" s="112">
        <f t="shared" si="25"/>
        <v>-0.86189689423138161</v>
      </c>
    </row>
    <row r="819" spans="1:14" x14ac:dyDescent="0.25">
      <c r="A819" s="111" t="s">
        <v>615</v>
      </c>
      <c r="B819" s="111">
        <f>INDEX(kommuner!C:C,MATCH(_xlfn.NUMBERVALUE(A819),kommuner!B:B,0))</f>
        <v>3022</v>
      </c>
      <c r="C819" s="111" t="s">
        <v>127</v>
      </c>
      <c r="D819" s="111" t="s">
        <v>127</v>
      </c>
      <c r="E819" s="111" t="s">
        <v>126</v>
      </c>
      <c r="F819" s="111" t="s">
        <v>185</v>
      </c>
      <c r="G819" s="111" t="s">
        <v>186</v>
      </c>
      <c r="H819" s="111" t="s">
        <v>185</v>
      </c>
      <c r="I819" s="111" t="s">
        <v>186</v>
      </c>
      <c r="J819" t="str">
        <f t="shared" si="24"/>
        <v>3022SkogMineraljordLauvskogSærs høy</v>
      </c>
      <c r="K819" s="111">
        <v>-3.6560473259425113</v>
      </c>
      <c r="L819" s="111">
        <v>0.85306406685236758</v>
      </c>
      <c r="M819" s="111">
        <v>6.3979989500968365E-2</v>
      </c>
      <c r="N819" s="112">
        <f t="shared" si="25"/>
        <v>-2.7390032695891753</v>
      </c>
    </row>
    <row r="820" spans="1:14" x14ac:dyDescent="0.25">
      <c r="A820" s="111" t="s">
        <v>615</v>
      </c>
      <c r="B820" s="111">
        <f>INDEX(kommuner!C:C,MATCH(_xlfn.NUMBERVALUE(A820),kommuner!B:B,0))</f>
        <v>3022</v>
      </c>
      <c r="C820" s="111" t="s">
        <v>127</v>
      </c>
      <c r="D820" s="111" t="s">
        <v>127</v>
      </c>
      <c r="E820" s="111" t="s">
        <v>123</v>
      </c>
      <c r="F820" s="111" t="s">
        <v>172</v>
      </c>
      <c r="G820" s="111" t="s">
        <v>180</v>
      </c>
      <c r="H820" s="111" t="s">
        <v>172</v>
      </c>
      <c r="I820" s="111" t="s">
        <v>180</v>
      </c>
      <c r="J820" t="str">
        <f t="shared" si="24"/>
        <v>3022SkogOrganisk jordBarskogHøy</v>
      </c>
      <c r="K820" s="111">
        <v>-2.5184559031994138</v>
      </c>
      <c r="L820" s="111">
        <v>0.92784825435236762</v>
      </c>
      <c r="M820" s="111">
        <v>0.46518126042825314</v>
      </c>
      <c r="N820" s="112">
        <f t="shared" si="25"/>
        <v>-1.1254263884187932</v>
      </c>
    </row>
    <row r="821" spans="1:14" x14ac:dyDescent="0.25">
      <c r="A821" s="111" t="s">
        <v>615</v>
      </c>
      <c r="B821" s="111">
        <f>INDEX(kommuner!C:C,MATCH(_xlfn.NUMBERVALUE(A821),kommuner!B:B,0))</f>
        <v>3022</v>
      </c>
      <c r="C821" s="111" t="s">
        <v>127</v>
      </c>
      <c r="D821" s="111" t="s">
        <v>127</v>
      </c>
      <c r="E821" s="111" t="s">
        <v>123</v>
      </c>
      <c r="F821" s="111" t="s">
        <v>172</v>
      </c>
      <c r="G821" s="111" t="s">
        <v>167</v>
      </c>
      <c r="H821" s="111" t="s">
        <v>172</v>
      </c>
      <c r="I821" s="111" t="s">
        <v>167</v>
      </c>
      <c r="J821" t="str">
        <f t="shared" si="24"/>
        <v>3022SkogOrganisk jordBarskogImpediment</v>
      </c>
      <c r="K821" s="111">
        <v>-0.13011741963904588</v>
      </c>
      <c r="L821" s="111">
        <v>0.92784825435236762</v>
      </c>
      <c r="M821" s="111">
        <v>0.46510463492953991</v>
      </c>
      <c r="N821" s="112">
        <f t="shared" si="25"/>
        <v>1.2628354696428616</v>
      </c>
    </row>
    <row r="822" spans="1:14" x14ac:dyDescent="0.25">
      <c r="A822" s="111" t="s">
        <v>615</v>
      </c>
      <c r="B822" s="111">
        <f>INDEX(kommuner!C:C,MATCH(_xlfn.NUMBERVALUE(A822),kommuner!B:B,0))</f>
        <v>3022</v>
      </c>
      <c r="C822" s="111" t="s">
        <v>127</v>
      </c>
      <c r="D822" s="111" t="s">
        <v>127</v>
      </c>
      <c r="E822" s="111" t="s">
        <v>123</v>
      </c>
      <c r="F822" s="111" t="s">
        <v>172</v>
      </c>
      <c r="G822" s="111" t="s">
        <v>190</v>
      </c>
      <c r="H822" s="111" t="s">
        <v>172</v>
      </c>
      <c r="I822" s="111" t="s">
        <v>190</v>
      </c>
      <c r="J822" t="str">
        <f t="shared" si="24"/>
        <v>3022SkogOrganisk jordBarskogLav</v>
      </c>
      <c r="K822" s="111">
        <v>-0.50666953101693391</v>
      </c>
      <c r="L822" s="111">
        <v>0.92784825435236762</v>
      </c>
      <c r="M822" s="111">
        <v>0.46510463492953991</v>
      </c>
      <c r="N822" s="112">
        <f t="shared" si="25"/>
        <v>0.88628335826497362</v>
      </c>
    </row>
    <row r="823" spans="1:14" x14ac:dyDescent="0.25">
      <c r="A823" s="111" t="s">
        <v>615</v>
      </c>
      <c r="B823" s="111">
        <f>INDEX(kommuner!C:C,MATCH(_xlfn.NUMBERVALUE(A823),kommuner!B:B,0))</f>
        <v>3022</v>
      </c>
      <c r="C823" s="111" t="s">
        <v>127</v>
      </c>
      <c r="D823" s="111" t="s">
        <v>127</v>
      </c>
      <c r="E823" s="111" t="s">
        <v>123</v>
      </c>
      <c r="F823" s="111" t="s">
        <v>172</v>
      </c>
      <c r="G823" s="111" t="s">
        <v>173</v>
      </c>
      <c r="H823" s="111" t="s">
        <v>172</v>
      </c>
      <c r="I823" s="111" t="s">
        <v>173</v>
      </c>
      <c r="J823" t="str">
        <f t="shared" si="24"/>
        <v>3022SkogOrganisk jordBarskogMiddels</v>
      </c>
      <c r="K823" s="111">
        <v>-1.5571490961494638</v>
      </c>
      <c r="L823" s="111">
        <v>0.92784825435236762</v>
      </c>
      <c r="M823" s="111">
        <v>0.46518126042825314</v>
      </c>
      <c r="N823" s="112">
        <f t="shared" si="25"/>
        <v>-0.16411958136884308</v>
      </c>
    </row>
    <row r="824" spans="1:14" x14ac:dyDescent="0.25">
      <c r="A824" s="111" t="s">
        <v>615</v>
      </c>
      <c r="B824" s="111">
        <f>INDEX(kommuner!C:C,MATCH(_xlfn.NUMBERVALUE(A824),kommuner!B:B,0))</f>
        <v>3022</v>
      </c>
      <c r="C824" s="111" t="s">
        <v>127</v>
      </c>
      <c r="D824" s="111" t="s">
        <v>127</v>
      </c>
      <c r="E824" s="111" t="s">
        <v>123</v>
      </c>
      <c r="F824" s="111" t="s">
        <v>172</v>
      </c>
      <c r="G824" s="111" t="s">
        <v>186</v>
      </c>
      <c r="H824" s="111" t="s">
        <v>172</v>
      </c>
      <c r="I824" s="111" t="s">
        <v>186</v>
      </c>
      <c r="J824" t="str">
        <f t="shared" si="24"/>
        <v>3022SkogOrganisk jordBarskogSærs høy</v>
      </c>
      <c r="K824" s="111">
        <v>2.5548655235722699</v>
      </c>
      <c r="L824" s="111">
        <v>0.92784825435236762</v>
      </c>
      <c r="M824" s="111">
        <v>0.46518126042825314</v>
      </c>
      <c r="N824" s="112">
        <f t="shared" si="25"/>
        <v>3.9478950383528906</v>
      </c>
    </row>
    <row r="825" spans="1:14" x14ac:dyDescent="0.25">
      <c r="A825" s="111" t="s">
        <v>615</v>
      </c>
      <c r="B825" s="111">
        <f>INDEX(kommuner!C:C,MATCH(_xlfn.NUMBERVALUE(A825),kommuner!B:B,0))</f>
        <v>3022</v>
      </c>
      <c r="C825" s="111" t="s">
        <v>127</v>
      </c>
      <c r="D825" s="111" t="s">
        <v>127</v>
      </c>
      <c r="E825" s="111" t="s">
        <v>123</v>
      </c>
      <c r="F825" s="111" t="s">
        <v>179</v>
      </c>
      <c r="G825" s="111" t="s">
        <v>180</v>
      </c>
      <c r="H825" s="111" t="s">
        <v>179</v>
      </c>
      <c r="I825" s="111" t="s">
        <v>180</v>
      </c>
      <c r="J825" t="str">
        <f t="shared" si="24"/>
        <v>3022SkogOrganisk jordBlandingsskogHøy</v>
      </c>
      <c r="K825" s="111">
        <v>-5.5554344456832343</v>
      </c>
      <c r="L825" s="111">
        <v>0.92784825435236762</v>
      </c>
      <c r="M825" s="111">
        <v>0.46510463492953991</v>
      </c>
      <c r="N825" s="112">
        <f t="shared" si="25"/>
        <v>-4.1624815564013264</v>
      </c>
    </row>
    <row r="826" spans="1:14" x14ac:dyDescent="0.25">
      <c r="A826" s="111" t="s">
        <v>615</v>
      </c>
      <c r="B826" s="111">
        <f>INDEX(kommuner!C:C,MATCH(_xlfn.NUMBERVALUE(A826),kommuner!B:B,0))</f>
        <v>3022</v>
      </c>
      <c r="C826" s="111" t="s">
        <v>127</v>
      </c>
      <c r="D826" s="111" t="s">
        <v>127</v>
      </c>
      <c r="E826" s="111" t="s">
        <v>123</v>
      </c>
      <c r="F826" s="111" t="s">
        <v>179</v>
      </c>
      <c r="G826" s="111" t="s">
        <v>167</v>
      </c>
      <c r="H826" s="111" t="s">
        <v>179</v>
      </c>
      <c r="I826" s="111" t="s">
        <v>167</v>
      </c>
      <c r="J826" t="str">
        <f t="shared" si="24"/>
        <v>3022SkogOrganisk jordBlandingsskogImpediment</v>
      </c>
      <c r="K826" s="111">
        <v>-0.28586344175800005</v>
      </c>
      <c r="L826" s="111">
        <v>0.92784825435236762</v>
      </c>
      <c r="M826" s="111">
        <v>0.46510463492953991</v>
      </c>
      <c r="N826" s="112">
        <f t="shared" si="25"/>
        <v>1.1070894475239075</v>
      </c>
    </row>
    <row r="827" spans="1:14" x14ac:dyDescent="0.25">
      <c r="A827" s="111" t="s">
        <v>615</v>
      </c>
      <c r="B827" s="111">
        <f>INDEX(kommuner!C:C,MATCH(_xlfn.NUMBERVALUE(A827),kommuner!B:B,0))</f>
        <v>3022</v>
      </c>
      <c r="C827" s="111" t="s">
        <v>127</v>
      </c>
      <c r="D827" s="111" t="s">
        <v>127</v>
      </c>
      <c r="E827" s="111" t="s">
        <v>123</v>
      </c>
      <c r="F827" s="111" t="s">
        <v>179</v>
      </c>
      <c r="G827" s="111" t="s">
        <v>190</v>
      </c>
      <c r="H827" s="111" t="s">
        <v>179</v>
      </c>
      <c r="I827" s="111" t="s">
        <v>190</v>
      </c>
      <c r="J827" t="str">
        <f t="shared" si="24"/>
        <v>3022SkogOrganisk jordBlandingsskogLav</v>
      </c>
      <c r="K827" s="111">
        <v>-1.2347339377887629</v>
      </c>
      <c r="L827" s="111">
        <v>0.92784825435236762</v>
      </c>
      <c r="M827" s="111">
        <v>0.46510463492953991</v>
      </c>
      <c r="N827" s="112">
        <f t="shared" si="25"/>
        <v>0.15821895149314458</v>
      </c>
    </row>
    <row r="828" spans="1:14" x14ac:dyDescent="0.25">
      <c r="A828" s="111" t="s">
        <v>615</v>
      </c>
      <c r="B828" s="111">
        <f>INDEX(kommuner!C:C,MATCH(_xlfn.NUMBERVALUE(A828),kommuner!B:B,0))</f>
        <v>3022</v>
      </c>
      <c r="C828" s="111" t="s">
        <v>127</v>
      </c>
      <c r="D828" s="111" t="s">
        <v>127</v>
      </c>
      <c r="E828" s="111" t="s">
        <v>123</v>
      </c>
      <c r="F828" s="111" t="s">
        <v>179</v>
      </c>
      <c r="G828" s="111" t="s">
        <v>173</v>
      </c>
      <c r="H828" s="111" t="s">
        <v>179</v>
      </c>
      <c r="I828" s="111" t="s">
        <v>173</v>
      </c>
      <c r="J828" t="str">
        <f t="shared" si="24"/>
        <v>3022SkogOrganisk jordBlandingsskogMiddels</v>
      </c>
      <c r="K828" s="111">
        <v>-2.4239591752717748</v>
      </c>
      <c r="L828" s="111">
        <v>0.92784825435236762</v>
      </c>
      <c r="M828" s="111">
        <v>0.46510463492953991</v>
      </c>
      <c r="N828" s="112">
        <f t="shared" si="25"/>
        <v>-1.0310062859898674</v>
      </c>
    </row>
    <row r="829" spans="1:14" x14ac:dyDescent="0.25">
      <c r="A829" s="111" t="s">
        <v>615</v>
      </c>
      <c r="B829" s="111">
        <f>INDEX(kommuner!C:C,MATCH(_xlfn.NUMBERVALUE(A829),kommuner!B:B,0))</f>
        <v>3022</v>
      </c>
      <c r="C829" s="111" t="s">
        <v>127</v>
      </c>
      <c r="D829" s="111" t="s">
        <v>127</v>
      </c>
      <c r="E829" s="111" t="s">
        <v>123</v>
      </c>
      <c r="F829" s="111" t="s">
        <v>179</v>
      </c>
      <c r="G829" s="111" t="s">
        <v>186</v>
      </c>
      <c r="H829" s="111" t="s">
        <v>179</v>
      </c>
      <c r="I829" s="111" t="s">
        <v>186</v>
      </c>
      <c r="J829" t="str">
        <f t="shared" si="24"/>
        <v>3022SkogOrganisk jordBlandingsskogSærs høy</v>
      </c>
      <c r="K829" s="111">
        <v>-1.5726115302258048</v>
      </c>
      <c r="L829" s="111">
        <v>0.92784825435236762</v>
      </c>
      <c r="M829" s="111">
        <v>0.46510463492953991</v>
      </c>
      <c r="N829" s="112">
        <f t="shared" si="25"/>
        <v>-0.17965864094389727</v>
      </c>
    </row>
    <row r="830" spans="1:14" x14ac:dyDescent="0.25">
      <c r="A830" s="111" t="s">
        <v>615</v>
      </c>
      <c r="B830" s="111">
        <f>INDEX(kommuner!C:C,MATCH(_xlfn.NUMBERVALUE(A830),kommuner!B:B,0))</f>
        <v>3022</v>
      </c>
      <c r="C830" s="111" t="s">
        <v>127</v>
      </c>
      <c r="D830" s="111" t="s">
        <v>127</v>
      </c>
      <c r="E830" s="111" t="s">
        <v>123</v>
      </c>
      <c r="F830" s="111" t="s">
        <v>185</v>
      </c>
      <c r="G830" s="111" t="s">
        <v>180</v>
      </c>
      <c r="H830" s="111" t="s">
        <v>185</v>
      </c>
      <c r="I830" s="111" t="s">
        <v>180</v>
      </c>
      <c r="J830" t="str">
        <f t="shared" si="24"/>
        <v>3022SkogOrganisk jordLauvskogHøy</v>
      </c>
      <c r="K830" s="111">
        <v>-1.9913688882377358</v>
      </c>
      <c r="L830" s="111">
        <v>0.92784825435236762</v>
      </c>
      <c r="M830" s="111">
        <v>0.46510463492953991</v>
      </c>
      <c r="N830" s="112">
        <f t="shared" si="25"/>
        <v>-0.59841599895582831</v>
      </c>
    </row>
    <row r="831" spans="1:14" x14ac:dyDescent="0.25">
      <c r="A831" s="111" t="s">
        <v>615</v>
      </c>
      <c r="B831" s="111">
        <f>INDEX(kommuner!C:C,MATCH(_xlfn.NUMBERVALUE(A831),kommuner!B:B,0))</f>
        <v>3022</v>
      </c>
      <c r="C831" s="111" t="s">
        <v>127</v>
      </c>
      <c r="D831" s="111" t="s">
        <v>127</v>
      </c>
      <c r="E831" s="111" t="s">
        <v>123</v>
      </c>
      <c r="F831" s="111" t="s">
        <v>185</v>
      </c>
      <c r="G831" s="111" t="s">
        <v>167</v>
      </c>
      <c r="H831" s="111" t="s">
        <v>185</v>
      </c>
      <c r="I831" s="111" t="s">
        <v>167</v>
      </c>
      <c r="J831" t="str">
        <f t="shared" si="24"/>
        <v>3022SkogOrganisk jordLauvskogImpediment</v>
      </c>
      <c r="K831" s="111">
        <v>0.35000626494250675</v>
      </c>
      <c r="L831" s="111">
        <v>0.92784825435236762</v>
      </c>
      <c r="M831" s="111">
        <v>0.46510463492953991</v>
      </c>
      <c r="N831" s="112">
        <f t="shared" si="25"/>
        <v>1.7429591542244141</v>
      </c>
    </row>
    <row r="832" spans="1:14" x14ac:dyDescent="0.25">
      <c r="A832" s="111" t="s">
        <v>615</v>
      </c>
      <c r="B832" s="111">
        <f>INDEX(kommuner!C:C,MATCH(_xlfn.NUMBERVALUE(A832),kommuner!B:B,0))</f>
        <v>3022</v>
      </c>
      <c r="C832" s="111" t="s">
        <v>127</v>
      </c>
      <c r="D832" s="111" t="s">
        <v>127</v>
      </c>
      <c r="E832" s="111" t="s">
        <v>123</v>
      </c>
      <c r="F832" s="111" t="s">
        <v>185</v>
      </c>
      <c r="G832" s="111" t="s">
        <v>190</v>
      </c>
      <c r="H832" s="111" t="s">
        <v>185</v>
      </c>
      <c r="I832" s="111" t="s">
        <v>190</v>
      </c>
      <c r="J832" t="str">
        <f t="shared" si="24"/>
        <v>3022SkogOrganisk jordLauvskogLav</v>
      </c>
      <c r="K832" s="111">
        <v>1.1144075558526714</v>
      </c>
      <c r="L832" s="111">
        <v>0.92784825435236762</v>
      </c>
      <c r="M832" s="111">
        <v>0.46510463492953991</v>
      </c>
      <c r="N832" s="112">
        <f t="shared" si="25"/>
        <v>2.5073604451345788</v>
      </c>
    </row>
    <row r="833" spans="1:14" x14ac:dyDescent="0.25">
      <c r="A833" s="111" t="s">
        <v>615</v>
      </c>
      <c r="B833" s="111">
        <f>INDEX(kommuner!C:C,MATCH(_xlfn.NUMBERVALUE(A833),kommuner!B:B,0))</f>
        <v>3022</v>
      </c>
      <c r="C833" s="111" t="s">
        <v>127</v>
      </c>
      <c r="D833" s="111" t="s">
        <v>127</v>
      </c>
      <c r="E833" s="111" t="s">
        <v>123</v>
      </c>
      <c r="F833" s="111" t="s">
        <v>185</v>
      </c>
      <c r="G833" s="111" t="s">
        <v>173</v>
      </c>
      <c r="H833" s="111" t="s">
        <v>185</v>
      </c>
      <c r="I833" s="111" t="s">
        <v>173</v>
      </c>
      <c r="J833" t="str">
        <f t="shared" si="24"/>
        <v>3022SkogOrganisk jordLauvskogMiddels</v>
      </c>
      <c r="K833" s="111">
        <v>-0.62664468270982987</v>
      </c>
      <c r="L833" s="111">
        <v>0.92784825435236762</v>
      </c>
      <c r="M833" s="111">
        <v>0.46510463492953991</v>
      </c>
      <c r="N833" s="112">
        <f t="shared" si="25"/>
        <v>0.76630820657207765</v>
      </c>
    </row>
    <row r="834" spans="1:14" x14ac:dyDescent="0.25">
      <c r="A834" s="111" t="s">
        <v>615</v>
      </c>
      <c r="B834" s="111">
        <f>INDEX(kommuner!C:C,MATCH(_xlfn.NUMBERVALUE(A834),kommuner!B:B,0))</f>
        <v>3022</v>
      </c>
      <c r="C834" s="111" t="s">
        <v>127</v>
      </c>
      <c r="D834" s="111" t="s">
        <v>127</v>
      </c>
      <c r="E834" s="111" t="s">
        <v>123</v>
      </c>
      <c r="F834" s="111" t="s">
        <v>185</v>
      </c>
      <c r="G834" s="111" t="s">
        <v>186</v>
      </c>
      <c r="H834" s="111" t="s">
        <v>185</v>
      </c>
      <c r="I834" s="111" t="s">
        <v>186</v>
      </c>
      <c r="J834" t="str">
        <f t="shared" si="24"/>
        <v>3022SkogOrganisk jordLauvskogSærs høy</v>
      </c>
      <c r="K834" s="111">
        <v>-1.8997279926091779</v>
      </c>
      <c r="L834" s="111">
        <v>0.92784825435236762</v>
      </c>
      <c r="M834" s="111">
        <v>0.46510463492953991</v>
      </c>
      <c r="N834" s="112">
        <f t="shared" si="25"/>
        <v>-0.50677510332727038</v>
      </c>
    </row>
    <row r="835" spans="1:14" x14ac:dyDescent="0.25">
      <c r="A835" s="111" t="s">
        <v>615</v>
      </c>
      <c r="B835" s="111">
        <f>INDEX(kommuner!C:C,MATCH(_xlfn.NUMBERVALUE(A835),kommuner!B:B,0))</f>
        <v>3022</v>
      </c>
      <c r="C835" s="111" t="s">
        <v>83</v>
      </c>
      <c r="D835" s="111" t="s">
        <v>83</v>
      </c>
      <c r="E835" s="111" t="s">
        <v>126</v>
      </c>
      <c r="F835" s="111" t="s">
        <v>139</v>
      </c>
      <c r="G835" s="111" t="s">
        <v>139</v>
      </c>
      <c r="H835" s="111" t="s">
        <v>139</v>
      </c>
      <c r="I835" s="111" t="s">
        <v>139</v>
      </c>
      <c r="J835" t="str">
        <f t="shared" ref="J835:J898" si="26">B835&amp;C835&amp;E835&amp;IF(C835="Skog",F835&amp;G835,"")</f>
        <v>3022Utbygd arealMineraljord</v>
      </c>
      <c r="K835" s="111">
        <v>1.3171254023576049</v>
      </c>
      <c r="L835" s="111">
        <v>0</v>
      </c>
      <c r="M835" s="111">
        <v>1.303047089454229E-2</v>
      </c>
      <c r="N835" s="112">
        <f t="shared" ref="N835:N898" si="27">SUM(K835:M835)</f>
        <v>1.3301558732521472</v>
      </c>
    </row>
    <row r="836" spans="1:14" x14ac:dyDescent="0.25">
      <c r="A836" s="111" t="s">
        <v>615</v>
      </c>
      <c r="B836" s="111">
        <f>INDEX(kommuner!C:C,MATCH(_xlfn.NUMBERVALUE(A836),kommuner!B:B,0))</f>
        <v>3022</v>
      </c>
      <c r="C836" s="111" t="s">
        <v>83</v>
      </c>
      <c r="D836" s="111" t="s">
        <v>83</v>
      </c>
      <c r="E836" s="111" t="s">
        <v>123</v>
      </c>
      <c r="F836" s="111" t="s">
        <v>139</v>
      </c>
      <c r="G836" s="111" t="s">
        <v>139</v>
      </c>
      <c r="H836" s="111" t="s">
        <v>139</v>
      </c>
      <c r="I836" s="111" t="s">
        <v>139</v>
      </c>
      <c r="J836" t="str">
        <f t="shared" si="26"/>
        <v>3022Utbygd arealOrganisk jord</v>
      </c>
      <c r="K836" s="111">
        <v>29.011421395201612</v>
      </c>
      <c r="L836" s="111">
        <v>0</v>
      </c>
      <c r="M836" s="111">
        <v>1.303047089454229E-2</v>
      </c>
      <c r="N836" s="112">
        <f t="shared" si="27"/>
        <v>29.024451866096154</v>
      </c>
    </row>
    <row r="837" spans="1:14" x14ac:dyDescent="0.25">
      <c r="A837" s="111" t="s">
        <v>615</v>
      </c>
      <c r="B837" s="111">
        <f>INDEX(kommuner!C:C,MATCH(_xlfn.NUMBERVALUE(A837),kommuner!B:B,0))</f>
        <v>3022</v>
      </c>
      <c r="C837" s="111" t="s">
        <v>181</v>
      </c>
      <c r="D837" s="111" t="s">
        <v>181</v>
      </c>
      <c r="E837" s="111" t="s">
        <v>123</v>
      </c>
      <c r="F837" s="111" t="s">
        <v>139</v>
      </c>
      <c r="G837" s="111" t="s">
        <v>139</v>
      </c>
      <c r="H837" s="111" t="s">
        <v>139</v>
      </c>
      <c r="I837" s="111" t="s">
        <v>139</v>
      </c>
      <c r="J837" t="str">
        <f t="shared" si="26"/>
        <v>3022Vann og myrOrganisk jord</v>
      </c>
      <c r="K837" s="111">
        <v>-0.20040009744654491</v>
      </c>
      <c r="L837" s="111">
        <v>0</v>
      </c>
      <c r="M837" s="111">
        <v>0</v>
      </c>
      <c r="N837" s="112">
        <f t="shared" si="27"/>
        <v>-0.20040009744654491</v>
      </c>
    </row>
    <row r="838" spans="1:14" x14ac:dyDescent="0.25">
      <c r="A838" s="111" t="s">
        <v>616</v>
      </c>
      <c r="B838" s="111">
        <f>INDEX(kommuner!C:C,MATCH(_xlfn.NUMBERVALUE(A838),kommuner!B:B,0))</f>
        <v>3023</v>
      </c>
      <c r="C838" s="111" t="s">
        <v>82</v>
      </c>
      <c r="D838" s="111" t="s">
        <v>82</v>
      </c>
      <c r="E838" s="111" t="s">
        <v>126</v>
      </c>
      <c r="F838" s="111" t="s">
        <v>139</v>
      </c>
      <c r="G838" s="111" t="s">
        <v>139</v>
      </c>
      <c r="H838" s="111" t="s">
        <v>139</v>
      </c>
      <c r="I838" s="111" t="s">
        <v>139</v>
      </c>
      <c r="J838" t="str">
        <f t="shared" si="26"/>
        <v>3023Annen utmarkMineraljord</v>
      </c>
      <c r="K838" s="111">
        <v>-7.4178314529761202E-2</v>
      </c>
      <c r="L838" s="111">
        <v>0</v>
      </c>
      <c r="M838" s="111">
        <v>0</v>
      </c>
      <c r="N838" s="112">
        <f t="shared" si="27"/>
        <v>-7.4178314529761202E-2</v>
      </c>
    </row>
    <row r="839" spans="1:14" x14ac:dyDescent="0.25">
      <c r="A839" s="111" t="s">
        <v>616</v>
      </c>
      <c r="B839" s="111">
        <f>INDEX(kommuner!C:C,MATCH(_xlfn.NUMBERVALUE(A839),kommuner!B:B,0))</f>
        <v>3023</v>
      </c>
      <c r="C839" s="111" t="s">
        <v>121</v>
      </c>
      <c r="D839" s="111" t="s">
        <v>121</v>
      </c>
      <c r="E839" s="111" t="s">
        <v>126</v>
      </c>
      <c r="F839" s="111" t="s">
        <v>139</v>
      </c>
      <c r="G839" s="111" t="s">
        <v>139</v>
      </c>
      <c r="H839" s="111" t="s">
        <v>139</v>
      </c>
      <c r="I839" s="111" t="s">
        <v>139</v>
      </c>
      <c r="J839" t="str">
        <f t="shared" si="26"/>
        <v>3023BeiteMineraljord</v>
      </c>
      <c r="K839" s="111">
        <v>-0.96338340838695502</v>
      </c>
      <c r="L839" s="111">
        <v>0</v>
      </c>
      <c r="M839" s="111">
        <v>1.2448711246839999E-7</v>
      </c>
      <c r="N839" s="112">
        <f t="shared" si="27"/>
        <v>-0.96338328389984251</v>
      </c>
    </row>
    <row r="840" spans="1:14" x14ac:dyDescent="0.25">
      <c r="A840" s="111" t="s">
        <v>616</v>
      </c>
      <c r="B840" s="111">
        <f>INDEX(kommuner!C:C,MATCH(_xlfn.NUMBERVALUE(A840),kommuner!B:B,0))</f>
        <v>3023</v>
      </c>
      <c r="C840" s="111" t="s">
        <v>121</v>
      </c>
      <c r="D840" s="111" t="s">
        <v>121</v>
      </c>
      <c r="E840" s="111" t="s">
        <v>123</v>
      </c>
      <c r="F840" s="111" t="s">
        <v>139</v>
      </c>
      <c r="G840" s="111" t="s">
        <v>139</v>
      </c>
      <c r="H840" s="111" t="s">
        <v>139</v>
      </c>
      <c r="I840" s="111" t="s">
        <v>139</v>
      </c>
      <c r="J840" t="str">
        <f t="shared" si="26"/>
        <v>3023BeiteOrganisk jord</v>
      </c>
      <c r="K840" s="111">
        <v>12.077525935985037</v>
      </c>
      <c r="L840" s="111">
        <v>1.6412500000000001</v>
      </c>
      <c r="M840" s="111">
        <v>0</v>
      </c>
      <c r="N840" s="112">
        <f t="shared" si="27"/>
        <v>13.718775935985036</v>
      </c>
    </row>
    <row r="841" spans="1:14" x14ac:dyDescent="0.25">
      <c r="A841" s="111" t="s">
        <v>616</v>
      </c>
      <c r="B841" s="111">
        <f>INDEX(kommuner!C:C,MATCH(_xlfn.NUMBERVALUE(A841),kommuner!B:B,0))</f>
        <v>3023</v>
      </c>
      <c r="C841" s="111" t="s">
        <v>84</v>
      </c>
      <c r="D841" s="111" t="s">
        <v>84</v>
      </c>
      <c r="E841" s="111" t="s">
        <v>126</v>
      </c>
      <c r="F841" s="111" t="s">
        <v>139</v>
      </c>
      <c r="G841" s="111" t="s">
        <v>139</v>
      </c>
      <c r="H841" s="111" t="s">
        <v>139</v>
      </c>
      <c r="I841" s="111" t="s">
        <v>139</v>
      </c>
      <c r="J841" t="str">
        <f t="shared" si="26"/>
        <v>3023Dyrket markMineraljord</v>
      </c>
      <c r="K841" s="111">
        <v>-0.32406055685326779</v>
      </c>
      <c r="L841" s="111">
        <v>0</v>
      </c>
      <c r="M841" s="111">
        <v>0</v>
      </c>
      <c r="N841" s="112">
        <f t="shared" si="27"/>
        <v>-0.32406055685326779</v>
      </c>
    </row>
    <row r="842" spans="1:14" x14ac:dyDescent="0.25">
      <c r="A842" s="111" t="s">
        <v>616</v>
      </c>
      <c r="B842" s="111">
        <f>INDEX(kommuner!C:C,MATCH(_xlfn.NUMBERVALUE(A842),kommuner!B:B,0))</f>
        <v>3023</v>
      </c>
      <c r="C842" s="111" t="s">
        <v>84</v>
      </c>
      <c r="D842" s="111" t="s">
        <v>84</v>
      </c>
      <c r="E842" s="111" t="s">
        <v>123</v>
      </c>
      <c r="F842" s="111" t="s">
        <v>139</v>
      </c>
      <c r="G842" s="111" t="s">
        <v>139</v>
      </c>
      <c r="H842" s="111" t="s">
        <v>139</v>
      </c>
      <c r="I842" s="111" t="s">
        <v>139</v>
      </c>
      <c r="J842" t="str">
        <f t="shared" si="26"/>
        <v>3023Dyrket markOrganisk jord</v>
      </c>
      <c r="K842" s="111">
        <v>28.726149366675592</v>
      </c>
      <c r="L842" s="111">
        <v>1.45625</v>
      </c>
      <c r="M842" s="111">
        <v>0</v>
      </c>
      <c r="N842" s="112">
        <f t="shared" si="27"/>
        <v>30.182399366675593</v>
      </c>
    </row>
    <row r="843" spans="1:14" x14ac:dyDescent="0.25">
      <c r="A843" s="111" t="s">
        <v>616</v>
      </c>
      <c r="B843" s="111">
        <f>INDEX(kommuner!C:C,MATCH(_xlfn.NUMBERVALUE(A843),kommuner!B:B,0))</f>
        <v>3023</v>
      </c>
      <c r="C843" s="111" t="s">
        <v>127</v>
      </c>
      <c r="D843" s="111" t="s">
        <v>127</v>
      </c>
      <c r="E843" s="111" t="s">
        <v>126</v>
      </c>
      <c r="F843" s="111" t="s">
        <v>172</v>
      </c>
      <c r="G843" s="111" t="s">
        <v>180</v>
      </c>
      <c r="H843" s="111" t="s">
        <v>172</v>
      </c>
      <c r="I843" s="111" t="s">
        <v>180</v>
      </c>
      <c r="J843" t="str">
        <f t="shared" si="26"/>
        <v>3023SkogMineraljordBarskogHøy</v>
      </c>
      <c r="K843" s="111">
        <v>-4.6162156760364166</v>
      </c>
      <c r="L843" s="111">
        <v>0.85306406685236758</v>
      </c>
      <c r="M843" s="111">
        <v>6.4056614999681585E-2</v>
      </c>
      <c r="N843" s="112">
        <f t="shared" si="27"/>
        <v>-3.6990949941843674</v>
      </c>
    </row>
    <row r="844" spans="1:14" x14ac:dyDescent="0.25">
      <c r="A844" s="111" t="s">
        <v>616</v>
      </c>
      <c r="B844" s="111">
        <f>INDEX(kommuner!C:C,MATCH(_xlfn.NUMBERVALUE(A844),kommuner!B:B,0))</f>
        <v>3023</v>
      </c>
      <c r="C844" s="111" t="s">
        <v>127</v>
      </c>
      <c r="D844" s="111" t="s">
        <v>127</v>
      </c>
      <c r="E844" s="111" t="s">
        <v>126</v>
      </c>
      <c r="F844" s="111" t="s">
        <v>172</v>
      </c>
      <c r="G844" s="111" t="s">
        <v>167</v>
      </c>
      <c r="H844" s="111" t="s">
        <v>172</v>
      </c>
      <c r="I844" s="111" t="s">
        <v>167</v>
      </c>
      <c r="J844" t="str">
        <f t="shared" si="26"/>
        <v>3023SkogMineraljordBarskogImpediment</v>
      </c>
      <c r="K844" s="111">
        <v>-1.3727794028153204</v>
      </c>
      <c r="L844" s="111">
        <v>0.85306406685236758</v>
      </c>
      <c r="M844" s="111">
        <v>6.3979989500968365E-2</v>
      </c>
      <c r="N844" s="112">
        <f t="shared" si="27"/>
        <v>-0.45573534646198444</v>
      </c>
    </row>
    <row r="845" spans="1:14" x14ac:dyDescent="0.25">
      <c r="A845" s="111" t="s">
        <v>616</v>
      </c>
      <c r="B845" s="111">
        <f>INDEX(kommuner!C:C,MATCH(_xlfn.NUMBERVALUE(A845),kommuner!B:B,0))</f>
        <v>3023</v>
      </c>
      <c r="C845" s="111" t="s">
        <v>127</v>
      </c>
      <c r="D845" s="111" t="s">
        <v>127</v>
      </c>
      <c r="E845" s="111" t="s">
        <v>126</v>
      </c>
      <c r="F845" s="111" t="s">
        <v>172</v>
      </c>
      <c r="G845" s="111" t="s">
        <v>190</v>
      </c>
      <c r="H845" s="111" t="s">
        <v>172</v>
      </c>
      <c r="I845" s="111" t="s">
        <v>190</v>
      </c>
      <c r="J845" t="str">
        <f t="shared" si="26"/>
        <v>3023SkogMineraljordBarskogLav</v>
      </c>
      <c r="K845" s="111">
        <v>-4.2147477563561999</v>
      </c>
      <c r="L845" s="111">
        <v>0.85306406685236758</v>
      </c>
      <c r="M845" s="111">
        <v>6.3979989500968365E-2</v>
      </c>
      <c r="N845" s="112">
        <f t="shared" si="27"/>
        <v>-3.2977037000028639</v>
      </c>
    </row>
    <row r="846" spans="1:14" x14ac:dyDescent="0.25">
      <c r="A846" s="111" t="s">
        <v>616</v>
      </c>
      <c r="B846" s="111">
        <f>INDEX(kommuner!C:C,MATCH(_xlfn.NUMBERVALUE(A846),kommuner!B:B,0))</f>
        <v>3023</v>
      </c>
      <c r="C846" s="111" t="s">
        <v>127</v>
      </c>
      <c r="D846" s="111" t="s">
        <v>127</v>
      </c>
      <c r="E846" s="111" t="s">
        <v>126</v>
      </c>
      <c r="F846" s="111" t="s">
        <v>172</v>
      </c>
      <c r="G846" s="111" t="s">
        <v>173</v>
      </c>
      <c r="H846" s="111" t="s">
        <v>172</v>
      </c>
      <c r="I846" s="111" t="s">
        <v>173</v>
      </c>
      <c r="J846" t="str">
        <f t="shared" si="26"/>
        <v>3023SkogMineraljordBarskogMiddels</v>
      </c>
      <c r="K846" s="111">
        <v>-4.0260508329268543</v>
      </c>
      <c r="L846" s="111">
        <v>0.85306406685236758</v>
      </c>
      <c r="M846" s="111">
        <v>6.4056614999681585E-2</v>
      </c>
      <c r="N846" s="112">
        <f t="shared" si="27"/>
        <v>-3.1089301510748051</v>
      </c>
    </row>
    <row r="847" spans="1:14" x14ac:dyDescent="0.25">
      <c r="A847" s="111" t="s">
        <v>616</v>
      </c>
      <c r="B847" s="111">
        <f>INDEX(kommuner!C:C,MATCH(_xlfn.NUMBERVALUE(A847),kommuner!B:B,0))</f>
        <v>3023</v>
      </c>
      <c r="C847" s="111" t="s">
        <v>127</v>
      </c>
      <c r="D847" s="111" t="s">
        <v>127</v>
      </c>
      <c r="E847" s="111" t="s">
        <v>126</v>
      </c>
      <c r="F847" s="111" t="s">
        <v>172</v>
      </c>
      <c r="G847" s="111" t="s">
        <v>186</v>
      </c>
      <c r="H847" s="111" t="s">
        <v>172</v>
      </c>
      <c r="I847" s="111" t="s">
        <v>186</v>
      </c>
      <c r="J847" t="str">
        <f t="shared" si="26"/>
        <v>3023SkogMineraljordBarskogSærs høy</v>
      </c>
      <c r="K847" s="111">
        <v>0.12072674540874306</v>
      </c>
      <c r="L847" s="111">
        <v>0.85306406685236758</v>
      </c>
      <c r="M847" s="111">
        <v>6.4056614999681585E-2</v>
      </c>
      <c r="N847" s="112">
        <f t="shared" si="27"/>
        <v>1.0378474272607923</v>
      </c>
    </row>
    <row r="848" spans="1:14" x14ac:dyDescent="0.25">
      <c r="A848" s="111" t="s">
        <v>616</v>
      </c>
      <c r="B848" s="111">
        <f>INDEX(kommuner!C:C,MATCH(_xlfn.NUMBERVALUE(A848),kommuner!B:B,0))</f>
        <v>3023</v>
      </c>
      <c r="C848" s="111" t="s">
        <v>127</v>
      </c>
      <c r="D848" s="111" t="s">
        <v>127</v>
      </c>
      <c r="E848" s="111" t="s">
        <v>126</v>
      </c>
      <c r="F848" s="111" t="s">
        <v>179</v>
      </c>
      <c r="G848" s="111" t="s">
        <v>180</v>
      </c>
      <c r="H848" s="111" t="s">
        <v>179</v>
      </c>
      <c r="I848" s="111" t="s">
        <v>180</v>
      </c>
      <c r="J848" t="str">
        <f t="shared" si="26"/>
        <v>3023SkogMineraljordBlandingsskogHøy</v>
      </c>
      <c r="K848" s="111">
        <v>-7.1939050909469406</v>
      </c>
      <c r="L848" s="111">
        <v>0.85306406685236758</v>
      </c>
      <c r="M848" s="111">
        <v>6.3979989500968365E-2</v>
      </c>
      <c r="N848" s="112">
        <f t="shared" si="27"/>
        <v>-6.2768610345936047</v>
      </c>
    </row>
    <row r="849" spans="1:14" x14ac:dyDescent="0.25">
      <c r="A849" s="111" t="s">
        <v>616</v>
      </c>
      <c r="B849" s="111">
        <f>INDEX(kommuner!C:C,MATCH(_xlfn.NUMBERVALUE(A849),kommuner!B:B,0))</f>
        <v>3023</v>
      </c>
      <c r="C849" s="111" t="s">
        <v>127</v>
      </c>
      <c r="D849" s="111" t="s">
        <v>127</v>
      </c>
      <c r="E849" s="111" t="s">
        <v>126</v>
      </c>
      <c r="F849" s="111" t="s">
        <v>179</v>
      </c>
      <c r="G849" s="111" t="s">
        <v>167</v>
      </c>
      <c r="H849" s="111" t="s">
        <v>179</v>
      </c>
      <c r="I849" s="111" t="s">
        <v>167</v>
      </c>
      <c r="J849" t="str">
        <f t="shared" si="26"/>
        <v>3023SkogMineraljordBlandingsskogImpediment</v>
      </c>
      <c r="K849" s="111">
        <v>-1.6598037998579707</v>
      </c>
      <c r="L849" s="111">
        <v>0.85306406685236758</v>
      </c>
      <c r="M849" s="111">
        <v>6.3979989500968365E-2</v>
      </c>
      <c r="N849" s="112">
        <f t="shared" si="27"/>
        <v>-0.7427597435046347</v>
      </c>
    </row>
    <row r="850" spans="1:14" x14ac:dyDescent="0.25">
      <c r="A850" s="111" t="s">
        <v>616</v>
      </c>
      <c r="B850" s="111">
        <f>INDEX(kommuner!C:C,MATCH(_xlfn.NUMBERVALUE(A850),kommuner!B:B,0))</f>
        <v>3023</v>
      </c>
      <c r="C850" s="111" t="s">
        <v>127</v>
      </c>
      <c r="D850" s="111" t="s">
        <v>127</v>
      </c>
      <c r="E850" s="111" t="s">
        <v>126</v>
      </c>
      <c r="F850" s="111" t="s">
        <v>179</v>
      </c>
      <c r="G850" s="111" t="s">
        <v>190</v>
      </c>
      <c r="H850" s="111" t="s">
        <v>179</v>
      </c>
      <c r="I850" s="111" t="s">
        <v>190</v>
      </c>
      <c r="J850" t="str">
        <f t="shared" si="26"/>
        <v>3023SkogMineraljordBlandingsskogLav</v>
      </c>
      <c r="K850" s="111">
        <v>-2.5588434197694254</v>
      </c>
      <c r="L850" s="111">
        <v>0.85306406685236758</v>
      </c>
      <c r="M850" s="111">
        <v>6.3979989500968365E-2</v>
      </c>
      <c r="N850" s="112">
        <f t="shared" si="27"/>
        <v>-1.6417993634160897</v>
      </c>
    </row>
    <row r="851" spans="1:14" x14ac:dyDescent="0.25">
      <c r="A851" s="111" t="s">
        <v>616</v>
      </c>
      <c r="B851" s="111">
        <f>INDEX(kommuner!C:C,MATCH(_xlfn.NUMBERVALUE(A851),kommuner!B:B,0))</f>
        <v>3023</v>
      </c>
      <c r="C851" s="111" t="s">
        <v>127</v>
      </c>
      <c r="D851" s="111" t="s">
        <v>127</v>
      </c>
      <c r="E851" s="111" t="s">
        <v>126</v>
      </c>
      <c r="F851" s="111" t="s">
        <v>179</v>
      </c>
      <c r="G851" s="111" t="s">
        <v>173</v>
      </c>
      <c r="H851" s="111" t="s">
        <v>179</v>
      </c>
      <c r="I851" s="111" t="s">
        <v>173</v>
      </c>
      <c r="J851" t="str">
        <f t="shared" si="26"/>
        <v>3023SkogMineraljordBlandingsskogMiddels</v>
      </c>
      <c r="K851" s="111">
        <v>-3.8687729546762566</v>
      </c>
      <c r="L851" s="111">
        <v>0.85306406685236758</v>
      </c>
      <c r="M851" s="111">
        <v>6.3979989500968365E-2</v>
      </c>
      <c r="N851" s="112">
        <f t="shared" si="27"/>
        <v>-2.9517288983229206</v>
      </c>
    </row>
    <row r="852" spans="1:14" x14ac:dyDescent="0.25">
      <c r="A852" s="111" t="s">
        <v>616</v>
      </c>
      <c r="B852" s="111">
        <f>INDEX(kommuner!C:C,MATCH(_xlfn.NUMBERVALUE(A852),kommuner!B:B,0))</f>
        <v>3023</v>
      </c>
      <c r="C852" s="111" t="s">
        <v>127</v>
      </c>
      <c r="D852" s="111" t="s">
        <v>127</v>
      </c>
      <c r="E852" s="111" t="s">
        <v>126</v>
      </c>
      <c r="F852" s="111" t="s">
        <v>179</v>
      </c>
      <c r="G852" s="111" t="s">
        <v>186</v>
      </c>
      <c r="H852" s="111" t="s">
        <v>179</v>
      </c>
      <c r="I852" s="111" t="s">
        <v>186</v>
      </c>
      <c r="J852" t="str">
        <f t="shared" si="26"/>
        <v>3023SkogMineraljordBlandingsskogSærs høy</v>
      </c>
      <c r="K852" s="111">
        <v>-2.9395925245326562</v>
      </c>
      <c r="L852" s="111">
        <v>0.85306406685236758</v>
      </c>
      <c r="M852" s="111">
        <v>6.3979989500968365E-2</v>
      </c>
      <c r="N852" s="112">
        <f t="shared" si="27"/>
        <v>-2.0225484681793202</v>
      </c>
    </row>
    <row r="853" spans="1:14" x14ac:dyDescent="0.25">
      <c r="A853" s="111" t="s">
        <v>616</v>
      </c>
      <c r="B853" s="111">
        <f>INDEX(kommuner!C:C,MATCH(_xlfn.NUMBERVALUE(A853),kommuner!B:B,0))</f>
        <v>3023</v>
      </c>
      <c r="C853" s="111" t="s">
        <v>127</v>
      </c>
      <c r="D853" s="111" t="s">
        <v>127</v>
      </c>
      <c r="E853" s="111" t="s">
        <v>126</v>
      </c>
      <c r="F853" s="111" t="s">
        <v>185</v>
      </c>
      <c r="G853" s="111" t="s">
        <v>180</v>
      </c>
      <c r="H853" s="111" t="s">
        <v>185</v>
      </c>
      <c r="I853" s="111" t="s">
        <v>180</v>
      </c>
      <c r="J853" t="str">
        <f t="shared" si="26"/>
        <v>3023SkogMineraljordLauvskogHøy</v>
      </c>
      <c r="K853" s="111">
        <v>-3.3269846154961789</v>
      </c>
      <c r="L853" s="111">
        <v>0.85306406685236758</v>
      </c>
      <c r="M853" s="111">
        <v>6.3979989500968365E-2</v>
      </c>
      <c r="N853" s="112">
        <f t="shared" si="27"/>
        <v>-2.4099405591428429</v>
      </c>
    </row>
    <row r="854" spans="1:14" x14ac:dyDescent="0.25">
      <c r="A854" s="111" t="s">
        <v>616</v>
      </c>
      <c r="B854" s="111">
        <f>INDEX(kommuner!C:C,MATCH(_xlfn.NUMBERVALUE(A854),kommuner!B:B,0))</f>
        <v>3023</v>
      </c>
      <c r="C854" s="111" t="s">
        <v>127</v>
      </c>
      <c r="D854" s="111" t="s">
        <v>127</v>
      </c>
      <c r="E854" s="111" t="s">
        <v>126</v>
      </c>
      <c r="F854" s="111" t="s">
        <v>185</v>
      </c>
      <c r="G854" s="111" t="s">
        <v>167</v>
      </c>
      <c r="H854" s="111" t="s">
        <v>185</v>
      </c>
      <c r="I854" s="111" t="s">
        <v>167</v>
      </c>
      <c r="J854" t="str">
        <f t="shared" si="26"/>
        <v>3023SkogMineraljordLauvskogImpediment</v>
      </c>
      <c r="K854" s="111">
        <v>-0.65286816124680003</v>
      </c>
      <c r="L854" s="111">
        <v>0.85306406685236758</v>
      </c>
      <c r="M854" s="111">
        <v>6.3979989500968365E-2</v>
      </c>
      <c r="N854" s="112">
        <f t="shared" si="27"/>
        <v>0.26417589510653594</v>
      </c>
    </row>
    <row r="855" spans="1:14" x14ac:dyDescent="0.25">
      <c r="A855" s="111" t="s">
        <v>616</v>
      </c>
      <c r="B855" s="111">
        <f>INDEX(kommuner!C:C,MATCH(_xlfn.NUMBERVALUE(A855),kommuner!B:B,0))</f>
        <v>3023</v>
      </c>
      <c r="C855" s="111" t="s">
        <v>127</v>
      </c>
      <c r="D855" s="111" t="s">
        <v>127</v>
      </c>
      <c r="E855" s="111" t="s">
        <v>126</v>
      </c>
      <c r="F855" s="111" t="s">
        <v>185</v>
      </c>
      <c r="G855" s="111" t="s">
        <v>190</v>
      </c>
      <c r="H855" s="111" t="s">
        <v>185</v>
      </c>
      <c r="I855" s="111" t="s">
        <v>190</v>
      </c>
      <c r="J855" t="str">
        <f t="shared" si="26"/>
        <v>3023SkogMineraljordLauvskogLav</v>
      </c>
      <c r="K855" s="111">
        <v>-8.9748170935426599E-2</v>
      </c>
      <c r="L855" s="111">
        <v>0.85306406685236758</v>
      </c>
      <c r="M855" s="111">
        <v>6.3979989500968365E-2</v>
      </c>
      <c r="N855" s="112">
        <f t="shared" si="27"/>
        <v>0.82729588541790933</v>
      </c>
    </row>
    <row r="856" spans="1:14" x14ac:dyDescent="0.25">
      <c r="A856" s="111" t="s">
        <v>616</v>
      </c>
      <c r="B856" s="111">
        <f>INDEX(kommuner!C:C,MATCH(_xlfn.NUMBERVALUE(A856),kommuner!B:B,0))</f>
        <v>3023</v>
      </c>
      <c r="C856" s="111" t="s">
        <v>127</v>
      </c>
      <c r="D856" s="111" t="s">
        <v>127</v>
      </c>
      <c r="E856" s="111" t="s">
        <v>126</v>
      </c>
      <c r="F856" s="111" t="s">
        <v>185</v>
      </c>
      <c r="G856" s="111" t="s">
        <v>173</v>
      </c>
      <c r="H856" s="111" t="s">
        <v>185</v>
      </c>
      <c r="I856" s="111" t="s">
        <v>173</v>
      </c>
      <c r="J856" t="str">
        <f t="shared" si="26"/>
        <v>3023SkogMineraljordLauvskogMiddels</v>
      </c>
      <c r="K856" s="111">
        <v>-1.7789409505847176</v>
      </c>
      <c r="L856" s="111">
        <v>0.85306406685236758</v>
      </c>
      <c r="M856" s="111">
        <v>6.3979989500968365E-2</v>
      </c>
      <c r="N856" s="112">
        <f t="shared" si="27"/>
        <v>-0.86189689423138161</v>
      </c>
    </row>
    <row r="857" spans="1:14" x14ac:dyDescent="0.25">
      <c r="A857" s="111" t="s">
        <v>616</v>
      </c>
      <c r="B857" s="111">
        <f>INDEX(kommuner!C:C,MATCH(_xlfn.NUMBERVALUE(A857),kommuner!B:B,0))</f>
        <v>3023</v>
      </c>
      <c r="C857" s="111" t="s">
        <v>127</v>
      </c>
      <c r="D857" s="111" t="s">
        <v>127</v>
      </c>
      <c r="E857" s="111" t="s">
        <v>126</v>
      </c>
      <c r="F857" s="111" t="s">
        <v>185</v>
      </c>
      <c r="G857" s="111" t="s">
        <v>186</v>
      </c>
      <c r="H857" s="111" t="s">
        <v>185</v>
      </c>
      <c r="I857" s="111" t="s">
        <v>186</v>
      </c>
      <c r="J857" t="str">
        <f t="shared" si="26"/>
        <v>3023SkogMineraljordLauvskogSærs høy</v>
      </c>
      <c r="K857" s="111">
        <v>-3.6560473259425113</v>
      </c>
      <c r="L857" s="111">
        <v>0.85306406685236758</v>
      </c>
      <c r="M857" s="111">
        <v>6.3979989500968365E-2</v>
      </c>
      <c r="N857" s="112">
        <f t="shared" si="27"/>
        <v>-2.7390032695891753</v>
      </c>
    </row>
    <row r="858" spans="1:14" x14ac:dyDescent="0.25">
      <c r="A858" s="111" t="s">
        <v>616</v>
      </c>
      <c r="B858" s="111">
        <f>INDEX(kommuner!C:C,MATCH(_xlfn.NUMBERVALUE(A858),kommuner!B:B,0))</f>
        <v>3023</v>
      </c>
      <c r="C858" s="111" t="s">
        <v>127</v>
      </c>
      <c r="D858" s="111" t="s">
        <v>127</v>
      </c>
      <c r="E858" s="111" t="s">
        <v>123</v>
      </c>
      <c r="F858" s="111" t="s">
        <v>172</v>
      </c>
      <c r="G858" s="111" t="s">
        <v>180</v>
      </c>
      <c r="H858" s="111" t="s">
        <v>172</v>
      </c>
      <c r="I858" s="111" t="s">
        <v>180</v>
      </c>
      <c r="J858" t="str">
        <f t="shared" si="26"/>
        <v>3023SkogOrganisk jordBarskogHøy</v>
      </c>
      <c r="K858" s="111">
        <v>-2.5184559031994138</v>
      </c>
      <c r="L858" s="111">
        <v>0.92784825435236762</v>
      </c>
      <c r="M858" s="111">
        <v>0.46518126042825314</v>
      </c>
      <c r="N858" s="112">
        <f t="shared" si="27"/>
        <v>-1.1254263884187932</v>
      </c>
    </row>
    <row r="859" spans="1:14" x14ac:dyDescent="0.25">
      <c r="A859" s="111" t="s">
        <v>616</v>
      </c>
      <c r="B859" s="111">
        <f>INDEX(kommuner!C:C,MATCH(_xlfn.NUMBERVALUE(A859),kommuner!B:B,0))</f>
        <v>3023</v>
      </c>
      <c r="C859" s="111" t="s">
        <v>127</v>
      </c>
      <c r="D859" s="111" t="s">
        <v>127</v>
      </c>
      <c r="E859" s="111" t="s">
        <v>123</v>
      </c>
      <c r="F859" s="111" t="s">
        <v>172</v>
      </c>
      <c r="G859" s="111" t="s">
        <v>167</v>
      </c>
      <c r="H859" s="111" t="s">
        <v>172</v>
      </c>
      <c r="I859" s="111" t="s">
        <v>167</v>
      </c>
      <c r="J859" t="str">
        <f t="shared" si="26"/>
        <v>3023SkogOrganisk jordBarskogImpediment</v>
      </c>
      <c r="K859" s="111">
        <v>-0.13011741963904588</v>
      </c>
      <c r="L859" s="111">
        <v>0.92784825435236762</v>
      </c>
      <c r="M859" s="111">
        <v>0.46510463492953991</v>
      </c>
      <c r="N859" s="112">
        <f t="shared" si="27"/>
        <v>1.2628354696428616</v>
      </c>
    </row>
    <row r="860" spans="1:14" x14ac:dyDescent="0.25">
      <c r="A860" s="111" t="s">
        <v>616</v>
      </c>
      <c r="B860" s="111">
        <f>INDEX(kommuner!C:C,MATCH(_xlfn.NUMBERVALUE(A860),kommuner!B:B,0))</f>
        <v>3023</v>
      </c>
      <c r="C860" s="111" t="s">
        <v>127</v>
      </c>
      <c r="D860" s="111" t="s">
        <v>127</v>
      </c>
      <c r="E860" s="111" t="s">
        <v>123</v>
      </c>
      <c r="F860" s="111" t="s">
        <v>172</v>
      </c>
      <c r="G860" s="111" t="s">
        <v>190</v>
      </c>
      <c r="H860" s="111" t="s">
        <v>172</v>
      </c>
      <c r="I860" s="111" t="s">
        <v>190</v>
      </c>
      <c r="J860" t="str">
        <f t="shared" si="26"/>
        <v>3023SkogOrganisk jordBarskogLav</v>
      </c>
      <c r="K860" s="111">
        <v>-0.50666953101693391</v>
      </c>
      <c r="L860" s="111">
        <v>0.92784825435236762</v>
      </c>
      <c r="M860" s="111">
        <v>0.46510463492953991</v>
      </c>
      <c r="N860" s="112">
        <f t="shared" si="27"/>
        <v>0.88628335826497362</v>
      </c>
    </row>
    <row r="861" spans="1:14" x14ac:dyDescent="0.25">
      <c r="A861" s="111" t="s">
        <v>616</v>
      </c>
      <c r="B861" s="111">
        <f>INDEX(kommuner!C:C,MATCH(_xlfn.NUMBERVALUE(A861),kommuner!B:B,0))</f>
        <v>3023</v>
      </c>
      <c r="C861" s="111" t="s">
        <v>127</v>
      </c>
      <c r="D861" s="111" t="s">
        <v>127</v>
      </c>
      <c r="E861" s="111" t="s">
        <v>123</v>
      </c>
      <c r="F861" s="111" t="s">
        <v>172</v>
      </c>
      <c r="G861" s="111" t="s">
        <v>173</v>
      </c>
      <c r="H861" s="111" t="s">
        <v>172</v>
      </c>
      <c r="I861" s="111" t="s">
        <v>173</v>
      </c>
      <c r="J861" t="str">
        <f t="shared" si="26"/>
        <v>3023SkogOrganisk jordBarskogMiddels</v>
      </c>
      <c r="K861" s="111">
        <v>-1.5571490961494638</v>
      </c>
      <c r="L861" s="111">
        <v>0.92784825435236762</v>
      </c>
      <c r="M861" s="111">
        <v>0.46518126042825314</v>
      </c>
      <c r="N861" s="112">
        <f t="shared" si="27"/>
        <v>-0.16411958136884308</v>
      </c>
    </row>
    <row r="862" spans="1:14" x14ac:dyDescent="0.25">
      <c r="A862" s="111" t="s">
        <v>616</v>
      </c>
      <c r="B862" s="111">
        <f>INDEX(kommuner!C:C,MATCH(_xlfn.NUMBERVALUE(A862),kommuner!B:B,0))</f>
        <v>3023</v>
      </c>
      <c r="C862" s="111" t="s">
        <v>127</v>
      </c>
      <c r="D862" s="111" t="s">
        <v>127</v>
      </c>
      <c r="E862" s="111" t="s">
        <v>123</v>
      </c>
      <c r="F862" s="111" t="s">
        <v>172</v>
      </c>
      <c r="G862" s="111" t="s">
        <v>186</v>
      </c>
      <c r="H862" s="111" t="s">
        <v>172</v>
      </c>
      <c r="I862" s="111" t="s">
        <v>186</v>
      </c>
      <c r="J862" t="str">
        <f t="shared" si="26"/>
        <v>3023SkogOrganisk jordBarskogSærs høy</v>
      </c>
      <c r="K862" s="111">
        <v>2.5548655235722699</v>
      </c>
      <c r="L862" s="111">
        <v>0.92784825435236762</v>
      </c>
      <c r="M862" s="111">
        <v>0.46518126042825314</v>
      </c>
      <c r="N862" s="112">
        <f t="shared" si="27"/>
        <v>3.9478950383528906</v>
      </c>
    </row>
    <row r="863" spans="1:14" x14ac:dyDescent="0.25">
      <c r="A863" s="111" t="s">
        <v>616</v>
      </c>
      <c r="B863" s="111">
        <f>INDEX(kommuner!C:C,MATCH(_xlfn.NUMBERVALUE(A863),kommuner!B:B,0))</f>
        <v>3023</v>
      </c>
      <c r="C863" s="111" t="s">
        <v>127</v>
      </c>
      <c r="D863" s="111" t="s">
        <v>127</v>
      </c>
      <c r="E863" s="111" t="s">
        <v>123</v>
      </c>
      <c r="F863" s="111" t="s">
        <v>179</v>
      </c>
      <c r="G863" s="111" t="s">
        <v>180</v>
      </c>
      <c r="H863" s="111" t="s">
        <v>179</v>
      </c>
      <c r="I863" s="111" t="s">
        <v>180</v>
      </c>
      <c r="J863" t="str">
        <f t="shared" si="26"/>
        <v>3023SkogOrganisk jordBlandingsskogHøy</v>
      </c>
      <c r="K863" s="111">
        <v>-5.5554344456832343</v>
      </c>
      <c r="L863" s="111">
        <v>0.92784825435236762</v>
      </c>
      <c r="M863" s="111">
        <v>0.46510463492953991</v>
      </c>
      <c r="N863" s="112">
        <f t="shared" si="27"/>
        <v>-4.1624815564013264</v>
      </c>
    </row>
    <row r="864" spans="1:14" x14ac:dyDescent="0.25">
      <c r="A864" s="111" t="s">
        <v>616</v>
      </c>
      <c r="B864" s="111">
        <f>INDEX(kommuner!C:C,MATCH(_xlfn.NUMBERVALUE(A864),kommuner!B:B,0))</f>
        <v>3023</v>
      </c>
      <c r="C864" s="111" t="s">
        <v>127</v>
      </c>
      <c r="D864" s="111" t="s">
        <v>127</v>
      </c>
      <c r="E864" s="111" t="s">
        <v>123</v>
      </c>
      <c r="F864" s="111" t="s">
        <v>179</v>
      </c>
      <c r="G864" s="111" t="s">
        <v>167</v>
      </c>
      <c r="H864" s="111" t="s">
        <v>179</v>
      </c>
      <c r="I864" s="111" t="s">
        <v>167</v>
      </c>
      <c r="J864" t="str">
        <f t="shared" si="26"/>
        <v>3023SkogOrganisk jordBlandingsskogImpediment</v>
      </c>
      <c r="K864" s="111">
        <v>-0.28586344175800005</v>
      </c>
      <c r="L864" s="111">
        <v>0.92784825435236762</v>
      </c>
      <c r="M864" s="111">
        <v>0.46510463492953991</v>
      </c>
      <c r="N864" s="112">
        <f t="shared" si="27"/>
        <v>1.1070894475239075</v>
      </c>
    </row>
    <row r="865" spans="1:14" x14ac:dyDescent="0.25">
      <c r="A865" s="111" t="s">
        <v>616</v>
      </c>
      <c r="B865" s="111">
        <f>INDEX(kommuner!C:C,MATCH(_xlfn.NUMBERVALUE(A865),kommuner!B:B,0))</f>
        <v>3023</v>
      </c>
      <c r="C865" s="111" t="s">
        <v>127</v>
      </c>
      <c r="D865" s="111" t="s">
        <v>127</v>
      </c>
      <c r="E865" s="111" t="s">
        <v>123</v>
      </c>
      <c r="F865" s="111" t="s">
        <v>179</v>
      </c>
      <c r="G865" s="111" t="s">
        <v>190</v>
      </c>
      <c r="H865" s="111" t="s">
        <v>179</v>
      </c>
      <c r="I865" s="111" t="s">
        <v>190</v>
      </c>
      <c r="J865" t="str">
        <f t="shared" si="26"/>
        <v>3023SkogOrganisk jordBlandingsskogLav</v>
      </c>
      <c r="K865" s="111">
        <v>-1.2347339377887629</v>
      </c>
      <c r="L865" s="111">
        <v>0.92784825435236762</v>
      </c>
      <c r="M865" s="111">
        <v>0.46510463492953991</v>
      </c>
      <c r="N865" s="112">
        <f t="shared" si="27"/>
        <v>0.15821895149314458</v>
      </c>
    </row>
    <row r="866" spans="1:14" x14ac:dyDescent="0.25">
      <c r="A866" s="111" t="s">
        <v>616</v>
      </c>
      <c r="B866" s="111">
        <f>INDEX(kommuner!C:C,MATCH(_xlfn.NUMBERVALUE(A866),kommuner!B:B,0))</f>
        <v>3023</v>
      </c>
      <c r="C866" s="111" t="s">
        <v>127</v>
      </c>
      <c r="D866" s="111" t="s">
        <v>127</v>
      </c>
      <c r="E866" s="111" t="s">
        <v>123</v>
      </c>
      <c r="F866" s="111" t="s">
        <v>179</v>
      </c>
      <c r="G866" s="111" t="s">
        <v>173</v>
      </c>
      <c r="H866" s="111" t="s">
        <v>179</v>
      </c>
      <c r="I866" s="111" t="s">
        <v>173</v>
      </c>
      <c r="J866" t="str">
        <f t="shared" si="26"/>
        <v>3023SkogOrganisk jordBlandingsskogMiddels</v>
      </c>
      <c r="K866" s="111">
        <v>-2.4239591752717748</v>
      </c>
      <c r="L866" s="111">
        <v>0.92784825435236762</v>
      </c>
      <c r="M866" s="111">
        <v>0.46510463492953991</v>
      </c>
      <c r="N866" s="112">
        <f t="shared" si="27"/>
        <v>-1.0310062859898674</v>
      </c>
    </row>
    <row r="867" spans="1:14" x14ac:dyDescent="0.25">
      <c r="A867" s="111" t="s">
        <v>616</v>
      </c>
      <c r="B867" s="111">
        <f>INDEX(kommuner!C:C,MATCH(_xlfn.NUMBERVALUE(A867),kommuner!B:B,0))</f>
        <v>3023</v>
      </c>
      <c r="C867" s="111" t="s">
        <v>127</v>
      </c>
      <c r="D867" s="111" t="s">
        <v>127</v>
      </c>
      <c r="E867" s="111" t="s">
        <v>123</v>
      </c>
      <c r="F867" s="111" t="s">
        <v>179</v>
      </c>
      <c r="G867" s="111" t="s">
        <v>186</v>
      </c>
      <c r="H867" s="111" t="s">
        <v>179</v>
      </c>
      <c r="I867" s="111" t="s">
        <v>186</v>
      </c>
      <c r="J867" t="str">
        <f t="shared" si="26"/>
        <v>3023SkogOrganisk jordBlandingsskogSærs høy</v>
      </c>
      <c r="K867" s="111">
        <v>-1.5726115302258048</v>
      </c>
      <c r="L867" s="111">
        <v>0.92784825435236762</v>
      </c>
      <c r="M867" s="111">
        <v>0.46510463492953991</v>
      </c>
      <c r="N867" s="112">
        <f t="shared" si="27"/>
        <v>-0.17965864094389727</v>
      </c>
    </row>
    <row r="868" spans="1:14" x14ac:dyDescent="0.25">
      <c r="A868" s="111" t="s">
        <v>616</v>
      </c>
      <c r="B868" s="111">
        <f>INDEX(kommuner!C:C,MATCH(_xlfn.NUMBERVALUE(A868),kommuner!B:B,0))</f>
        <v>3023</v>
      </c>
      <c r="C868" s="111" t="s">
        <v>127</v>
      </c>
      <c r="D868" s="111" t="s">
        <v>127</v>
      </c>
      <c r="E868" s="111" t="s">
        <v>123</v>
      </c>
      <c r="F868" s="111" t="s">
        <v>185</v>
      </c>
      <c r="G868" s="111" t="s">
        <v>180</v>
      </c>
      <c r="H868" s="111" t="s">
        <v>185</v>
      </c>
      <c r="I868" s="111" t="s">
        <v>180</v>
      </c>
      <c r="J868" t="str">
        <f t="shared" si="26"/>
        <v>3023SkogOrganisk jordLauvskogHøy</v>
      </c>
      <c r="K868" s="111">
        <v>-1.9913688882377358</v>
      </c>
      <c r="L868" s="111">
        <v>0.92784825435236762</v>
      </c>
      <c r="M868" s="111">
        <v>0.46510463492953991</v>
      </c>
      <c r="N868" s="112">
        <f t="shared" si="27"/>
        <v>-0.59841599895582831</v>
      </c>
    </row>
    <row r="869" spans="1:14" x14ac:dyDescent="0.25">
      <c r="A869" s="111" t="s">
        <v>616</v>
      </c>
      <c r="B869" s="111">
        <f>INDEX(kommuner!C:C,MATCH(_xlfn.NUMBERVALUE(A869),kommuner!B:B,0))</f>
        <v>3023</v>
      </c>
      <c r="C869" s="111" t="s">
        <v>127</v>
      </c>
      <c r="D869" s="111" t="s">
        <v>127</v>
      </c>
      <c r="E869" s="111" t="s">
        <v>123</v>
      </c>
      <c r="F869" s="111" t="s">
        <v>185</v>
      </c>
      <c r="G869" s="111" t="s">
        <v>167</v>
      </c>
      <c r="H869" s="111" t="s">
        <v>185</v>
      </c>
      <c r="I869" s="111" t="s">
        <v>167</v>
      </c>
      <c r="J869" t="str">
        <f t="shared" si="26"/>
        <v>3023SkogOrganisk jordLauvskogImpediment</v>
      </c>
      <c r="K869" s="111">
        <v>0.35000626494250675</v>
      </c>
      <c r="L869" s="111">
        <v>0.92784825435236762</v>
      </c>
      <c r="M869" s="111">
        <v>0.46510463492953991</v>
      </c>
      <c r="N869" s="112">
        <f t="shared" si="27"/>
        <v>1.7429591542244141</v>
      </c>
    </row>
    <row r="870" spans="1:14" x14ac:dyDescent="0.25">
      <c r="A870" s="111" t="s">
        <v>616</v>
      </c>
      <c r="B870" s="111">
        <f>INDEX(kommuner!C:C,MATCH(_xlfn.NUMBERVALUE(A870),kommuner!B:B,0))</f>
        <v>3023</v>
      </c>
      <c r="C870" s="111" t="s">
        <v>127</v>
      </c>
      <c r="D870" s="111" t="s">
        <v>127</v>
      </c>
      <c r="E870" s="111" t="s">
        <v>123</v>
      </c>
      <c r="F870" s="111" t="s">
        <v>185</v>
      </c>
      <c r="G870" s="111" t="s">
        <v>190</v>
      </c>
      <c r="H870" s="111" t="s">
        <v>185</v>
      </c>
      <c r="I870" s="111" t="s">
        <v>190</v>
      </c>
      <c r="J870" t="str">
        <f t="shared" si="26"/>
        <v>3023SkogOrganisk jordLauvskogLav</v>
      </c>
      <c r="K870" s="111">
        <v>1.1144075558526714</v>
      </c>
      <c r="L870" s="111">
        <v>0.92784825435236762</v>
      </c>
      <c r="M870" s="111">
        <v>0.46510463492953991</v>
      </c>
      <c r="N870" s="112">
        <f t="shared" si="27"/>
        <v>2.5073604451345788</v>
      </c>
    </row>
    <row r="871" spans="1:14" x14ac:dyDescent="0.25">
      <c r="A871" s="111" t="s">
        <v>616</v>
      </c>
      <c r="B871" s="111">
        <f>INDEX(kommuner!C:C,MATCH(_xlfn.NUMBERVALUE(A871),kommuner!B:B,0))</f>
        <v>3023</v>
      </c>
      <c r="C871" s="111" t="s">
        <v>127</v>
      </c>
      <c r="D871" s="111" t="s">
        <v>127</v>
      </c>
      <c r="E871" s="111" t="s">
        <v>123</v>
      </c>
      <c r="F871" s="111" t="s">
        <v>185</v>
      </c>
      <c r="G871" s="111" t="s">
        <v>173</v>
      </c>
      <c r="H871" s="111" t="s">
        <v>185</v>
      </c>
      <c r="I871" s="111" t="s">
        <v>173</v>
      </c>
      <c r="J871" t="str">
        <f t="shared" si="26"/>
        <v>3023SkogOrganisk jordLauvskogMiddels</v>
      </c>
      <c r="K871" s="111">
        <v>-0.62664468270982987</v>
      </c>
      <c r="L871" s="111">
        <v>0.92784825435236762</v>
      </c>
      <c r="M871" s="111">
        <v>0.46510463492953991</v>
      </c>
      <c r="N871" s="112">
        <f t="shared" si="27"/>
        <v>0.76630820657207765</v>
      </c>
    </row>
    <row r="872" spans="1:14" x14ac:dyDescent="0.25">
      <c r="A872" s="111" t="s">
        <v>616</v>
      </c>
      <c r="B872" s="111">
        <f>INDEX(kommuner!C:C,MATCH(_xlfn.NUMBERVALUE(A872),kommuner!B:B,0))</f>
        <v>3023</v>
      </c>
      <c r="C872" s="111" t="s">
        <v>127</v>
      </c>
      <c r="D872" s="111" t="s">
        <v>127</v>
      </c>
      <c r="E872" s="111" t="s">
        <v>123</v>
      </c>
      <c r="F872" s="111" t="s">
        <v>185</v>
      </c>
      <c r="G872" s="111" t="s">
        <v>186</v>
      </c>
      <c r="H872" s="111" t="s">
        <v>185</v>
      </c>
      <c r="I872" s="111" t="s">
        <v>186</v>
      </c>
      <c r="J872" t="str">
        <f t="shared" si="26"/>
        <v>3023SkogOrganisk jordLauvskogSærs høy</v>
      </c>
      <c r="K872" s="111">
        <v>-1.8997279926091779</v>
      </c>
      <c r="L872" s="111">
        <v>0.92784825435236762</v>
      </c>
      <c r="M872" s="111">
        <v>0.46510463492953991</v>
      </c>
      <c r="N872" s="112">
        <f t="shared" si="27"/>
        <v>-0.50677510332727038</v>
      </c>
    </row>
    <row r="873" spans="1:14" x14ac:dyDescent="0.25">
      <c r="A873" s="111" t="s">
        <v>616</v>
      </c>
      <c r="B873" s="111">
        <f>INDEX(kommuner!C:C,MATCH(_xlfn.NUMBERVALUE(A873),kommuner!B:B,0))</f>
        <v>3023</v>
      </c>
      <c r="C873" s="111" t="s">
        <v>83</v>
      </c>
      <c r="D873" s="111" t="s">
        <v>83</v>
      </c>
      <c r="E873" s="111" t="s">
        <v>126</v>
      </c>
      <c r="F873" s="111" t="s">
        <v>139</v>
      </c>
      <c r="G873" s="111" t="s">
        <v>139</v>
      </c>
      <c r="H873" s="111" t="s">
        <v>139</v>
      </c>
      <c r="I873" s="111" t="s">
        <v>139</v>
      </c>
      <c r="J873" t="str">
        <f t="shared" si="26"/>
        <v>3023Utbygd arealMineraljord</v>
      </c>
      <c r="K873" s="111">
        <v>1.3171254023576049</v>
      </c>
      <c r="L873" s="111">
        <v>0</v>
      </c>
      <c r="M873" s="111">
        <v>1.303047089454229E-2</v>
      </c>
      <c r="N873" s="112">
        <f t="shared" si="27"/>
        <v>1.3301558732521472</v>
      </c>
    </row>
    <row r="874" spans="1:14" x14ac:dyDescent="0.25">
      <c r="A874" s="111" t="s">
        <v>616</v>
      </c>
      <c r="B874" s="111">
        <f>INDEX(kommuner!C:C,MATCH(_xlfn.NUMBERVALUE(A874),kommuner!B:B,0))</f>
        <v>3023</v>
      </c>
      <c r="C874" s="111" t="s">
        <v>83</v>
      </c>
      <c r="D874" s="111" t="s">
        <v>83</v>
      </c>
      <c r="E874" s="111" t="s">
        <v>123</v>
      </c>
      <c r="F874" s="111" t="s">
        <v>139</v>
      </c>
      <c r="G874" s="111" t="s">
        <v>139</v>
      </c>
      <c r="H874" s="111" t="s">
        <v>139</v>
      </c>
      <c r="I874" s="111" t="s">
        <v>139</v>
      </c>
      <c r="J874" t="str">
        <f t="shared" si="26"/>
        <v>3023Utbygd arealOrganisk jord</v>
      </c>
      <c r="K874" s="111">
        <v>29.011421395201612</v>
      </c>
      <c r="L874" s="111">
        <v>0</v>
      </c>
      <c r="M874" s="111">
        <v>1.303047089454229E-2</v>
      </c>
      <c r="N874" s="112">
        <f t="shared" si="27"/>
        <v>29.024451866096154</v>
      </c>
    </row>
    <row r="875" spans="1:14" x14ac:dyDescent="0.25">
      <c r="A875" s="111" t="s">
        <v>616</v>
      </c>
      <c r="B875" s="111">
        <f>INDEX(kommuner!C:C,MATCH(_xlfn.NUMBERVALUE(A875),kommuner!B:B,0))</f>
        <v>3023</v>
      </c>
      <c r="C875" s="111" t="s">
        <v>181</v>
      </c>
      <c r="D875" s="111" t="s">
        <v>181</v>
      </c>
      <c r="E875" s="111" t="s">
        <v>123</v>
      </c>
      <c r="F875" s="111" t="s">
        <v>139</v>
      </c>
      <c r="G875" s="111" t="s">
        <v>139</v>
      </c>
      <c r="H875" s="111" t="s">
        <v>139</v>
      </c>
      <c r="I875" s="111" t="s">
        <v>139</v>
      </c>
      <c r="J875" t="str">
        <f t="shared" si="26"/>
        <v>3023Vann og myrOrganisk jord</v>
      </c>
      <c r="K875" s="111">
        <v>-0.20040009744654491</v>
      </c>
      <c r="L875" s="111">
        <v>0</v>
      </c>
      <c r="M875" s="111">
        <v>0</v>
      </c>
      <c r="N875" s="112">
        <f t="shared" si="27"/>
        <v>-0.20040009744654491</v>
      </c>
    </row>
    <row r="876" spans="1:14" x14ac:dyDescent="0.25">
      <c r="A876" s="111" t="s">
        <v>617</v>
      </c>
      <c r="B876" s="111">
        <f>INDEX(kommuner!C:C,MATCH(_xlfn.NUMBERVALUE(A876),kommuner!B:B,0))</f>
        <v>3020</v>
      </c>
      <c r="C876" s="111" t="s">
        <v>82</v>
      </c>
      <c r="D876" s="111" t="s">
        <v>82</v>
      </c>
      <c r="E876" s="111" t="s">
        <v>126</v>
      </c>
      <c r="F876" s="111" t="s">
        <v>139</v>
      </c>
      <c r="G876" s="111" t="s">
        <v>139</v>
      </c>
      <c r="H876" s="111" t="s">
        <v>139</v>
      </c>
      <c r="I876" s="111" t="s">
        <v>139</v>
      </c>
      <c r="J876" t="str">
        <f t="shared" si="26"/>
        <v>3020Annen utmarkMineraljord</v>
      </c>
      <c r="K876" s="111">
        <v>-7.4178314529761202E-2</v>
      </c>
      <c r="L876" s="111">
        <v>0</v>
      </c>
      <c r="M876" s="111">
        <v>0</v>
      </c>
      <c r="N876" s="112">
        <f t="shared" si="27"/>
        <v>-7.4178314529761202E-2</v>
      </c>
    </row>
    <row r="877" spans="1:14" x14ac:dyDescent="0.25">
      <c r="A877" s="111" t="s">
        <v>617</v>
      </c>
      <c r="B877" s="111">
        <f>INDEX(kommuner!C:C,MATCH(_xlfn.NUMBERVALUE(A877),kommuner!B:B,0))</f>
        <v>3020</v>
      </c>
      <c r="C877" s="111" t="s">
        <v>121</v>
      </c>
      <c r="D877" s="111" t="s">
        <v>121</v>
      </c>
      <c r="E877" s="111" t="s">
        <v>126</v>
      </c>
      <c r="F877" s="111" t="s">
        <v>139</v>
      </c>
      <c r="G877" s="111" t="s">
        <v>139</v>
      </c>
      <c r="H877" s="111" t="s">
        <v>139</v>
      </c>
      <c r="I877" s="111" t="s">
        <v>139</v>
      </c>
      <c r="J877" t="str">
        <f t="shared" si="26"/>
        <v>3020BeiteMineraljord</v>
      </c>
      <c r="K877" s="111">
        <v>-0.96338340838695502</v>
      </c>
      <c r="L877" s="111">
        <v>0</v>
      </c>
      <c r="M877" s="111">
        <v>1.2448711246839999E-7</v>
      </c>
      <c r="N877" s="112">
        <f t="shared" si="27"/>
        <v>-0.96338328389984251</v>
      </c>
    </row>
    <row r="878" spans="1:14" x14ac:dyDescent="0.25">
      <c r="A878" s="111" t="s">
        <v>617</v>
      </c>
      <c r="B878" s="111">
        <f>INDEX(kommuner!C:C,MATCH(_xlfn.NUMBERVALUE(A878),kommuner!B:B,0))</f>
        <v>3020</v>
      </c>
      <c r="C878" s="111" t="s">
        <v>121</v>
      </c>
      <c r="D878" s="111" t="s">
        <v>121</v>
      </c>
      <c r="E878" s="111" t="s">
        <v>123</v>
      </c>
      <c r="F878" s="111" t="s">
        <v>139</v>
      </c>
      <c r="G878" s="111" t="s">
        <v>139</v>
      </c>
      <c r="H878" s="111" t="s">
        <v>139</v>
      </c>
      <c r="I878" s="111" t="s">
        <v>139</v>
      </c>
      <c r="J878" t="str">
        <f t="shared" si="26"/>
        <v>3020BeiteOrganisk jord</v>
      </c>
      <c r="K878" s="111">
        <v>12.077525935985037</v>
      </c>
      <c r="L878" s="111">
        <v>1.6412500000000001</v>
      </c>
      <c r="M878" s="111">
        <v>0</v>
      </c>
      <c r="N878" s="112">
        <f t="shared" si="27"/>
        <v>13.718775935985036</v>
      </c>
    </row>
    <row r="879" spans="1:14" x14ac:dyDescent="0.25">
      <c r="A879" s="111" t="s">
        <v>617</v>
      </c>
      <c r="B879" s="111">
        <f>INDEX(kommuner!C:C,MATCH(_xlfn.NUMBERVALUE(A879),kommuner!B:B,0))</f>
        <v>3020</v>
      </c>
      <c r="C879" s="111" t="s">
        <v>84</v>
      </c>
      <c r="D879" s="111" t="s">
        <v>84</v>
      </c>
      <c r="E879" s="111" t="s">
        <v>126</v>
      </c>
      <c r="F879" s="111" t="s">
        <v>139</v>
      </c>
      <c r="G879" s="111" t="s">
        <v>139</v>
      </c>
      <c r="H879" s="111" t="s">
        <v>139</v>
      </c>
      <c r="I879" s="111" t="s">
        <v>139</v>
      </c>
      <c r="J879" t="str">
        <f t="shared" si="26"/>
        <v>3020Dyrket markMineraljord</v>
      </c>
      <c r="K879" s="111">
        <v>-0.32406055685326779</v>
      </c>
      <c r="L879" s="111">
        <v>0</v>
      </c>
      <c r="M879" s="111">
        <v>0</v>
      </c>
      <c r="N879" s="112">
        <f t="shared" si="27"/>
        <v>-0.32406055685326779</v>
      </c>
    </row>
    <row r="880" spans="1:14" x14ac:dyDescent="0.25">
      <c r="A880" s="111" t="s">
        <v>617</v>
      </c>
      <c r="B880" s="111">
        <f>INDEX(kommuner!C:C,MATCH(_xlfn.NUMBERVALUE(A880),kommuner!B:B,0))</f>
        <v>3020</v>
      </c>
      <c r="C880" s="111" t="s">
        <v>84</v>
      </c>
      <c r="D880" s="111" t="s">
        <v>84</v>
      </c>
      <c r="E880" s="111" t="s">
        <v>123</v>
      </c>
      <c r="F880" s="111" t="s">
        <v>139</v>
      </c>
      <c r="G880" s="111" t="s">
        <v>139</v>
      </c>
      <c r="H880" s="111" t="s">
        <v>139</v>
      </c>
      <c r="I880" s="111" t="s">
        <v>139</v>
      </c>
      <c r="J880" t="str">
        <f t="shared" si="26"/>
        <v>3020Dyrket markOrganisk jord</v>
      </c>
      <c r="K880" s="111">
        <v>28.726149366675592</v>
      </c>
      <c r="L880" s="111">
        <v>1.45625</v>
      </c>
      <c r="M880" s="111">
        <v>0</v>
      </c>
      <c r="N880" s="112">
        <f t="shared" si="27"/>
        <v>30.182399366675593</v>
      </c>
    </row>
    <row r="881" spans="1:14" x14ac:dyDescent="0.25">
      <c r="A881" s="111" t="s">
        <v>617</v>
      </c>
      <c r="B881" s="111">
        <f>INDEX(kommuner!C:C,MATCH(_xlfn.NUMBERVALUE(A881),kommuner!B:B,0))</f>
        <v>3020</v>
      </c>
      <c r="C881" s="111" t="s">
        <v>127</v>
      </c>
      <c r="D881" s="111" t="s">
        <v>127</v>
      </c>
      <c r="E881" s="111" t="s">
        <v>126</v>
      </c>
      <c r="F881" s="111" t="s">
        <v>172</v>
      </c>
      <c r="G881" s="111" t="s">
        <v>180</v>
      </c>
      <c r="H881" s="111" t="s">
        <v>172</v>
      </c>
      <c r="I881" s="111" t="s">
        <v>180</v>
      </c>
      <c r="J881" t="str">
        <f t="shared" si="26"/>
        <v>3020SkogMineraljordBarskogHøy</v>
      </c>
      <c r="K881" s="111">
        <v>-4.6162156760364166</v>
      </c>
      <c r="L881" s="111">
        <v>0.85306406685236758</v>
      </c>
      <c r="M881" s="111">
        <v>6.4056614999681585E-2</v>
      </c>
      <c r="N881" s="112">
        <f t="shared" si="27"/>
        <v>-3.6990949941843674</v>
      </c>
    </row>
    <row r="882" spans="1:14" x14ac:dyDescent="0.25">
      <c r="A882" s="111" t="s">
        <v>617</v>
      </c>
      <c r="B882" s="111">
        <f>INDEX(kommuner!C:C,MATCH(_xlfn.NUMBERVALUE(A882),kommuner!B:B,0))</f>
        <v>3020</v>
      </c>
      <c r="C882" s="111" t="s">
        <v>127</v>
      </c>
      <c r="D882" s="111" t="s">
        <v>127</v>
      </c>
      <c r="E882" s="111" t="s">
        <v>126</v>
      </c>
      <c r="F882" s="111" t="s">
        <v>172</v>
      </c>
      <c r="G882" s="111" t="s">
        <v>167</v>
      </c>
      <c r="H882" s="111" t="s">
        <v>172</v>
      </c>
      <c r="I882" s="111" t="s">
        <v>167</v>
      </c>
      <c r="J882" t="str">
        <f t="shared" si="26"/>
        <v>3020SkogMineraljordBarskogImpediment</v>
      </c>
      <c r="K882" s="111">
        <v>-1.3727794028153204</v>
      </c>
      <c r="L882" s="111">
        <v>0.85306406685236758</v>
      </c>
      <c r="M882" s="111">
        <v>6.3979989500968365E-2</v>
      </c>
      <c r="N882" s="112">
        <f t="shared" si="27"/>
        <v>-0.45573534646198444</v>
      </c>
    </row>
    <row r="883" spans="1:14" x14ac:dyDescent="0.25">
      <c r="A883" s="111" t="s">
        <v>617</v>
      </c>
      <c r="B883" s="111">
        <f>INDEX(kommuner!C:C,MATCH(_xlfn.NUMBERVALUE(A883),kommuner!B:B,0))</f>
        <v>3020</v>
      </c>
      <c r="C883" s="111" t="s">
        <v>127</v>
      </c>
      <c r="D883" s="111" t="s">
        <v>127</v>
      </c>
      <c r="E883" s="111" t="s">
        <v>126</v>
      </c>
      <c r="F883" s="111" t="s">
        <v>172</v>
      </c>
      <c r="G883" s="111" t="s">
        <v>190</v>
      </c>
      <c r="H883" s="111" t="s">
        <v>172</v>
      </c>
      <c r="I883" s="111" t="s">
        <v>190</v>
      </c>
      <c r="J883" t="str">
        <f t="shared" si="26"/>
        <v>3020SkogMineraljordBarskogLav</v>
      </c>
      <c r="K883" s="111">
        <v>-4.2147477563561999</v>
      </c>
      <c r="L883" s="111">
        <v>0.85306406685236758</v>
      </c>
      <c r="M883" s="111">
        <v>6.3979989500968365E-2</v>
      </c>
      <c r="N883" s="112">
        <f t="shared" si="27"/>
        <v>-3.2977037000028639</v>
      </c>
    </row>
    <row r="884" spans="1:14" x14ac:dyDescent="0.25">
      <c r="A884" s="111" t="s">
        <v>617</v>
      </c>
      <c r="B884" s="111">
        <f>INDEX(kommuner!C:C,MATCH(_xlfn.NUMBERVALUE(A884),kommuner!B:B,0))</f>
        <v>3020</v>
      </c>
      <c r="C884" s="111" t="s">
        <v>127</v>
      </c>
      <c r="D884" s="111" t="s">
        <v>127</v>
      </c>
      <c r="E884" s="111" t="s">
        <v>126</v>
      </c>
      <c r="F884" s="111" t="s">
        <v>172</v>
      </c>
      <c r="G884" s="111" t="s">
        <v>173</v>
      </c>
      <c r="H884" s="111" t="s">
        <v>172</v>
      </c>
      <c r="I884" s="111" t="s">
        <v>173</v>
      </c>
      <c r="J884" t="str">
        <f t="shared" si="26"/>
        <v>3020SkogMineraljordBarskogMiddels</v>
      </c>
      <c r="K884" s="111">
        <v>-4.0260508329268543</v>
      </c>
      <c r="L884" s="111">
        <v>0.85306406685236758</v>
      </c>
      <c r="M884" s="111">
        <v>6.4056614999681585E-2</v>
      </c>
      <c r="N884" s="112">
        <f t="shared" si="27"/>
        <v>-3.1089301510748051</v>
      </c>
    </row>
    <row r="885" spans="1:14" x14ac:dyDescent="0.25">
      <c r="A885" s="111" t="s">
        <v>617</v>
      </c>
      <c r="B885" s="111">
        <f>INDEX(kommuner!C:C,MATCH(_xlfn.NUMBERVALUE(A885),kommuner!B:B,0))</f>
        <v>3020</v>
      </c>
      <c r="C885" s="111" t="s">
        <v>127</v>
      </c>
      <c r="D885" s="111" t="s">
        <v>127</v>
      </c>
      <c r="E885" s="111" t="s">
        <v>126</v>
      </c>
      <c r="F885" s="111" t="s">
        <v>172</v>
      </c>
      <c r="G885" s="111" t="s">
        <v>186</v>
      </c>
      <c r="H885" s="111" t="s">
        <v>172</v>
      </c>
      <c r="I885" s="111" t="s">
        <v>186</v>
      </c>
      <c r="J885" t="str">
        <f t="shared" si="26"/>
        <v>3020SkogMineraljordBarskogSærs høy</v>
      </c>
      <c r="K885" s="111">
        <v>0.12072674540874306</v>
      </c>
      <c r="L885" s="111">
        <v>0.85306406685236758</v>
      </c>
      <c r="M885" s="111">
        <v>6.4056614999681585E-2</v>
      </c>
      <c r="N885" s="112">
        <f t="shared" si="27"/>
        <v>1.0378474272607923</v>
      </c>
    </row>
    <row r="886" spans="1:14" x14ac:dyDescent="0.25">
      <c r="A886" s="111" t="s">
        <v>617</v>
      </c>
      <c r="B886" s="111">
        <f>INDEX(kommuner!C:C,MATCH(_xlfn.NUMBERVALUE(A886),kommuner!B:B,0))</f>
        <v>3020</v>
      </c>
      <c r="C886" s="111" t="s">
        <v>127</v>
      </c>
      <c r="D886" s="111" t="s">
        <v>127</v>
      </c>
      <c r="E886" s="111" t="s">
        <v>126</v>
      </c>
      <c r="F886" s="111" t="s">
        <v>179</v>
      </c>
      <c r="G886" s="111" t="s">
        <v>180</v>
      </c>
      <c r="H886" s="111" t="s">
        <v>179</v>
      </c>
      <c r="I886" s="111" t="s">
        <v>180</v>
      </c>
      <c r="J886" t="str">
        <f t="shared" si="26"/>
        <v>3020SkogMineraljordBlandingsskogHøy</v>
      </c>
      <c r="K886" s="111">
        <v>-7.1939050909469406</v>
      </c>
      <c r="L886" s="111">
        <v>0.85306406685236758</v>
      </c>
      <c r="M886" s="111">
        <v>6.3979989500968365E-2</v>
      </c>
      <c r="N886" s="112">
        <f t="shared" si="27"/>
        <v>-6.2768610345936047</v>
      </c>
    </row>
    <row r="887" spans="1:14" x14ac:dyDescent="0.25">
      <c r="A887" s="111" t="s">
        <v>617</v>
      </c>
      <c r="B887" s="111">
        <f>INDEX(kommuner!C:C,MATCH(_xlfn.NUMBERVALUE(A887),kommuner!B:B,0))</f>
        <v>3020</v>
      </c>
      <c r="C887" s="111" t="s">
        <v>127</v>
      </c>
      <c r="D887" s="111" t="s">
        <v>127</v>
      </c>
      <c r="E887" s="111" t="s">
        <v>126</v>
      </c>
      <c r="F887" s="111" t="s">
        <v>179</v>
      </c>
      <c r="G887" s="111" t="s">
        <v>167</v>
      </c>
      <c r="H887" s="111" t="s">
        <v>179</v>
      </c>
      <c r="I887" s="111" t="s">
        <v>167</v>
      </c>
      <c r="J887" t="str">
        <f t="shared" si="26"/>
        <v>3020SkogMineraljordBlandingsskogImpediment</v>
      </c>
      <c r="K887" s="111">
        <v>-1.6598037998579707</v>
      </c>
      <c r="L887" s="111">
        <v>0.85306406685236758</v>
      </c>
      <c r="M887" s="111">
        <v>6.3979989500968365E-2</v>
      </c>
      <c r="N887" s="112">
        <f t="shared" si="27"/>
        <v>-0.7427597435046347</v>
      </c>
    </row>
    <row r="888" spans="1:14" x14ac:dyDescent="0.25">
      <c r="A888" s="111" t="s">
        <v>617</v>
      </c>
      <c r="B888" s="111">
        <f>INDEX(kommuner!C:C,MATCH(_xlfn.NUMBERVALUE(A888),kommuner!B:B,0))</f>
        <v>3020</v>
      </c>
      <c r="C888" s="111" t="s">
        <v>127</v>
      </c>
      <c r="D888" s="111" t="s">
        <v>127</v>
      </c>
      <c r="E888" s="111" t="s">
        <v>126</v>
      </c>
      <c r="F888" s="111" t="s">
        <v>179</v>
      </c>
      <c r="G888" s="111" t="s">
        <v>190</v>
      </c>
      <c r="H888" s="111" t="s">
        <v>179</v>
      </c>
      <c r="I888" s="111" t="s">
        <v>190</v>
      </c>
      <c r="J888" t="str">
        <f t="shared" si="26"/>
        <v>3020SkogMineraljordBlandingsskogLav</v>
      </c>
      <c r="K888" s="111">
        <v>-2.5588434197694254</v>
      </c>
      <c r="L888" s="111">
        <v>0.85306406685236758</v>
      </c>
      <c r="M888" s="111">
        <v>6.3979989500968365E-2</v>
      </c>
      <c r="N888" s="112">
        <f t="shared" si="27"/>
        <v>-1.6417993634160897</v>
      </c>
    </row>
    <row r="889" spans="1:14" x14ac:dyDescent="0.25">
      <c r="A889" s="111" t="s">
        <v>617</v>
      </c>
      <c r="B889" s="111">
        <f>INDEX(kommuner!C:C,MATCH(_xlfn.NUMBERVALUE(A889),kommuner!B:B,0))</f>
        <v>3020</v>
      </c>
      <c r="C889" s="111" t="s">
        <v>127</v>
      </c>
      <c r="D889" s="111" t="s">
        <v>127</v>
      </c>
      <c r="E889" s="111" t="s">
        <v>126</v>
      </c>
      <c r="F889" s="111" t="s">
        <v>179</v>
      </c>
      <c r="G889" s="111" t="s">
        <v>173</v>
      </c>
      <c r="H889" s="111" t="s">
        <v>179</v>
      </c>
      <c r="I889" s="111" t="s">
        <v>173</v>
      </c>
      <c r="J889" t="str">
        <f t="shared" si="26"/>
        <v>3020SkogMineraljordBlandingsskogMiddels</v>
      </c>
      <c r="K889" s="111">
        <v>-3.8687729546762566</v>
      </c>
      <c r="L889" s="111">
        <v>0.85306406685236758</v>
      </c>
      <c r="M889" s="111">
        <v>6.3979989500968365E-2</v>
      </c>
      <c r="N889" s="112">
        <f t="shared" si="27"/>
        <v>-2.9517288983229206</v>
      </c>
    </row>
    <row r="890" spans="1:14" x14ac:dyDescent="0.25">
      <c r="A890" s="111" t="s">
        <v>617</v>
      </c>
      <c r="B890" s="111">
        <f>INDEX(kommuner!C:C,MATCH(_xlfn.NUMBERVALUE(A890),kommuner!B:B,0))</f>
        <v>3020</v>
      </c>
      <c r="C890" s="111" t="s">
        <v>127</v>
      </c>
      <c r="D890" s="111" t="s">
        <v>127</v>
      </c>
      <c r="E890" s="111" t="s">
        <v>126</v>
      </c>
      <c r="F890" s="111" t="s">
        <v>179</v>
      </c>
      <c r="G890" s="111" t="s">
        <v>186</v>
      </c>
      <c r="H890" s="111" t="s">
        <v>179</v>
      </c>
      <c r="I890" s="111" t="s">
        <v>186</v>
      </c>
      <c r="J890" t="str">
        <f t="shared" si="26"/>
        <v>3020SkogMineraljordBlandingsskogSærs høy</v>
      </c>
      <c r="K890" s="111">
        <v>-2.9395925245326562</v>
      </c>
      <c r="L890" s="111">
        <v>0.85306406685236758</v>
      </c>
      <c r="M890" s="111">
        <v>6.3979989500968365E-2</v>
      </c>
      <c r="N890" s="112">
        <f t="shared" si="27"/>
        <v>-2.0225484681793202</v>
      </c>
    </row>
    <row r="891" spans="1:14" x14ac:dyDescent="0.25">
      <c r="A891" s="111" t="s">
        <v>617</v>
      </c>
      <c r="B891" s="111">
        <f>INDEX(kommuner!C:C,MATCH(_xlfn.NUMBERVALUE(A891),kommuner!B:B,0))</f>
        <v>3020</v>
      </c>
      <c r="C891" s="111" t="s">
        <v>127</v>
      </c>
      <c r="D891" s="111" t="s">
        <v>127</v>
      </c>
      <c r="E891" s="111" t="s">
        <v>126</v>
      </c>
      <c r="F891" s="111" t="s">
        <v>185</v>
      </c>
      <c r="G891" s="111" t="s">
        <v>180</v>
      </c>
      <c r="H891" s="111" t="s">
        <v>185</v>
      </c>
      <c r="I891" s="111" t="s">
        <v>180</v>
      </c>
      <c r="J891" t="str">
        <f t="shared" si="26"/>
        <v>3020SkogMineraljordLauvskogHøy</v>
      </c>
      <c r="K891" s="111">
        <v>-3.3269846154961789</v>
      </c>
      <c r="L891" s="111">
        <v>0.85306406685236758</v>
      </c>
      <c r="M891" s="111">
        <v>6.3979989500968365E-2</v>
      </c>
      <c r="N891" s="112">
        <f t="shared" si="27"/>
        <v>-2.4099405591428429</v>
      </c>
    </row>
    <row r="892" spans="1:14" x14ac:dyDescent="0.25">
      <c r="A892" s="111" t="s">
        <v>617</v>
      </c>
      <c r="B892" s="111">
        <f>INDEX(kommuner!C:C,MATCH(_xlfn.NUMBERVALUE(A892),kommuner!B:B,0))</f>
        <v>3020</v>
      </c>
      <c r="C892" s="111" t="s">
        <v>127</v>
      </c>
      <c r="D892" s="111" t="s">
        <v>127</v>
      </c>
      <c r="E892" s="111" t="s">
        <v>126</v>
      </c>
      <c r="F892" s="111" t="s">
        <v>185</v>
      </c>
      <c r="G892" s="111" t="s">
        <v>167</v>
      </c>
      <c r="H892" s="111" t="s">
        <v>185</v>
      </c>
      <c r="I892" s="111" t="s">
        <v>167</v>
      </c>
      <c r="J892" t="str">
        <f t="shared" si="26"/>
        <v>3020SkogMineraljordLauvskogImpediment</v>
      </c>
      <c r="K892" s="111">
        <v>-0.65286816124680003</v>
      </c>
      <c r="L892" s="111">
        <v>0.85306406685236758</v>
      </c>
      <c r="M892" s="111">
        <v>6.3979989500968365E-2</v>
      </c>
      <c r="N892" s="112">
        <f t="shared" si="27"/>
        <v>0.26417589510653594</v>
      </c>
    </row>
    <row r="893" spans="1:14" x14ac:dyDescent="0.25">
      <c r="A893" s="111" t="s">
        <v>617</v>
      </c>
      <c r="B893" s="111">
        <f>INDEX(kommuner!C:C,MATCH(_xlfn.NUMBERVALUE(A893),kommuner!B:B,0))</f>
        <v>3020</v>
      </c>
      <c r="C893" s="111" t="s">
        <v>127</v>
      </c>
      <c r="D893" s="111" t="s">
        <v>127</v>
      </c>
      <c r="E893" s="111" t="s">
        <v>126</v>
      </c>
      <c r="F893" s="111" t="s">
        <v>185</v>
      </c>
      <c r="G893" s="111" t="s">
        <v>190</v>
      </c>
      <c r="H893" s="111" t="s">
        <v>185</v>
      </c>
      <c r="I893" s="111" t="s">
        <v>190</v>
      </c>
      <c r="J893" t="str">
        <f t="shared" si="26"/>
        <v>3020SkogMineraljordLauvskogLav</v>
      </c>
      <c r="K893" s="111">
        <v>-8.9748170935426599E-2</v>
      </c>
      <c r="L893" s="111">
        <v>0.85306406685236758</v>
      </c>
      <c r="M893" s="111">
        <v>6.3979989500968365E-2</v>
      </c>
      <c r="N893" s="112">
        <f t="shared" si="27"/>
        <v>0.82729588541790933</v>
      </c>
    </row>
    <row r="894" spans="1:14" x14ac:dyDescent="0.25">
      <c r="A894" s="111" t="s">
        <v>617</v>
      </c>
      <c r="B894" s="111">
        <f>INDEX(kommuner!C:C,MATCH(_xlfn.NUMBERVALUE(A894),kommuner!B:B,0))</f>
        <v>3020</v>
      </c>
      <c r="C894" s="111" t="s">
        <v>127</v>
      </c>
      <c r="D894" s="111" t="s">
        <v>127</v>
      </c>
      <c r="E894" s="111" t="s">
        <v>126</v>
      </c>
      <c r="F894" s="111" t="s">
        <v>185</v>
      </c>
      <c r="G894" s="111" t="s">
        <v>173</v>
      </c>
      <c r="H894" s="111" t="s">
        <v>185</v>
      </c>
      <c r="I894" s="111" t="s">
        <v>173</v>
      </c>
      <c r="J894" t="str">
        <f t="shared" si="26"/>
        <v>3020SkogMineraljordLauvskogMiddels</v>
      </c>
      <c r="K894" s="111">
        <v>-1.7789409505847176</v>
      </c>
      <c r="L894" s="111">
        <v>0.85306406685236758</v>
      </c>
      <c r="M894" s="111">
        <v>6.3979989500968365E-2</v>
      </c>
      <c r="N894" s="112">
        <f t="shared" si="27"/>
        <v>-0.86189689423138161</v>
      </c>
    </row>
    <row r="895" spans="1:14" x14ac:dyDescent="0.25">
      <c r="A895" s="111" t="s">
        <v>617</v>
      </c>
      <c r="B895" s="111">
        <f>INDEX(kommuner!C:C,MATCH(_xlfn.NUMBERVALUE(A895),kommuner!B:B,0))</f>
        <v>3020</v>
      </c>
      <c r="C895" s="111" t="s">
        <v>127</v>
      </c>
      <c r="D895" s="111" t="s">
        <v>127</v>
      </c>
      <c r="E895" s="111" t="s">
        <v>126</v>
      </c>
      <c r="F895" s="111" t="s">
        <v>185</v>
      </c>
      <c r="G895" s="111" t="s">
        <v>186</v>
      </c>
      <c r="H895" s="111" t="s">
        <v>185</v>
      </c>
      <c r="I895" s="111" t="s">
        <v>186</v>
      </c>
      <c r="J895" t="str">
        <f t="shared" si="26"/>
        <v>3020SkogMineraljordLauvskogSærs høy</v>
      </c>
      <c r="K895" s="111">
        <v>-3.6560473259425113</v>
      </c>
      <c r="L895" s="111">
        <v>0.85306406685236758</v>
      </c>
      <c r="M895" s="111">
        <v>6.3979989500968365E-2</v>
      </c>
      <c r="N895" s="112">
        <f t="shared" si="27"/>
        <v>-2.7390032695891753</v>
      </c>
    </row>
    <row r="896" spans="1:14" x14ac:dyDescent="0.25">
      <c r="A896" s="111" t="s">
        <v>617</v>
      </c>
      <c r="B896" s="111">
        <f>INDEX(kommuner!C:C,MATCH(_xlfn.NUMBERVALUE(A896),kommuner!B:B,0))</f>
        <v>3020</v>
      </c>
      <c r="C896" s="111" t="s">
        <v>127</v>
      </c>
      <c r="D896" s="111" t="s">
        <v>127</v>
      </c>
      <c r="E896" s="111" t="s">
        <v>123</v>
      </c>
      <c r="F896" s="111" t="s">
        <v>172</v>
      </c>
      <c r="G896" s="111" t="s">
        <v>180</v>
      </c>
      <c r="H896" s="111" t="s">
        <v>172</v>
      </c>
      <c r="I896" s="111" t="s">
        <v>180</v>
      </c>
      <c r="J896" t="str">
        <f t="shared" si="26"/>
        <v>3020SkogOrganisk jordBarskogHøy</v>
      </c>
      <c r="K896" s="111">
        <v>-2.5184559031994138</v>
      </c>
      <c r="L896" s="111">
        <v>0.92784825435236762</v>
      </c>
      <c r="M896" s="111">
        <v>0.46518126042825314</v>
      </c>
      <c r="N896" s="112">
        <f t="shared" si="27"/>
        <v>-1.1254263884187932</v>
      </c>
    </row>
    <row r="897" spans="1:14" x14ac:dyDescent="0.25">
      <c r="A897" s="111" t="s">
        <v>617</v>
      </c>
      <c r="B897" s="111">
        <f>INDEX(kommuner!C:C,MATCH(_xlfn.NUMBERVALUE(A897),kommuner!B:B,0))</f>
        <v>3020</v>
      </c>
      <c r="C897" s="111" t="s">
        <v>127</v>
      </c>
      <c r="D897" s="111" t="s">
        <v>127</v>
      </c>
      <c r="E897" s="111" t="s">
        <v>123</v>
      </c>
      <c r="F897" s="111" t="s">
        <v>172</v>
      </c>
      <c r="G897" s="111" t="s">
        <v>167</v>
      </c>
      <c r="H897" s="111" t="s">
        <v>172</v>
      </c>
      <c r="I897" s="111" t="s">
        <v>167</v>
      </c>
      <c r="J897" t="str">
        <f t="shared" si="26"/>
        <v>3020SkogOrganisk jordBarskogImpediment</v>
      </c>
      <c r="K897" s="111">
        <v>-0.13011741963904588</v>
      </c>
      <c r="L897" s="111">
        <v>0.92784825435236762</v>
      </c>
      <c r="M897" s="111">
        <v>0.46510463492953991</v>
      </c>
      <c r="N897" s="112">
        <f t="shared" si="27"/>
        <v>1.2628354696428616</v>
      </c>
    </row>
    <row r="898" spans="1:14" x14ac:dyDescent="0.25">
      <c r="A898" s="111" t="s">
        <v>617</v>
      </c>
      <c r="B898" s="111">
        <f>INDEX(kommuner!C:C,MATCH(_xlfn.NUMBERVALUE(A898),kommuner!B:B,0))</f>
        <v>3020</v>
      </c>
      <c r="C898" s="111" t="s">
        <v>127</v>
      </c>
      <c r="D898" s="111" t="s">
        <v>127</v>
      </c>
      <c r="E898" s="111" t="s">
        <v>123</v>
      </c>
      <c r="F898" s="111" t="s">
        <v>172</v>
      </c>
      <c r="G898" s="111" t="s">
        <v>190</v>
      </c>
      <c r="H898" s="111" t="s">
        <v>172</v>
      </c>
      <c r="I898" s="111" t="s">
        <v>190</v>
      </c>
      <c r="J898" t="str">
        <f t="shared" si="26"/>
        <v>3020SkogOrganisk jordBarskogLav</v>
      </c>
      <c r="K898" s="111">
        <v>-0.50666953101693391</v>
      </c>
      <c r="L898" s="111">
        <v>0.92784825435236762</v>
      </c>
      <c r="M898" s="111">
        <v>0.46510463492953991</v>
      </c>
      <c r="N898" s="112">
        <f t="shared" si="27"/>
        <v>0.88628335826497362</v>
      </c>
    </row>
    <row r="899" spans="1:14" x14ac:dyDescent="0.25">
      <c r="A899" s="111" t="s">
        <v>617</v>
      </c>
      <c r="B899" s="111">
        <f>INDEX(kommuner!C:C,MATCH(_xlfn.NUMBERVALUE(A899),kommuner!B:B,0))</f>
        <v>3020</v>
      </c>
      <c r="C899" s="111" t="s">
        <v>127</v>
      </c>
      <c r="D899" s="111" t="s">
        <v>127</v>
      </c>
      <c r="E899" s="111" t="s">
        <v>123</v>
      </c>
      <c r="F899" s="111" t="s">
        <v>172</v>
      </c>
      <c r="G899" s="111" t="s">
        <v>173</v>
      </c>
      <c r="H899" s="111" t="s">
        <v>172</v>
      </c>
      <c r="I899" s="111" t="s">
        <v>173</v>
      </c>
      <c r="J899" t="str">
        <f t="shared" ref="J899:J962" si="28">B899&amp;C899&amp;E899&amp;IF(C899="Skog",F899&amp;G899,"")</f>
        <v>3020SkogOrganisk jordBarskogMiddels</v>
      </c>
      <c r="K899" s="111">
        <v>-1.5571490961494638</v>
      </c>
      <c r="L899" s="111">
        <v>0.92784825435236762</v>
      </c>
      <c r="M899" s="111">
        <v>0.46518126042825314</v>
      </c>
      <c r="N899" s="112">
        <f t="shared" ref="N899:N962" si="29">SUM(K899:M899)</f>
        <v>-0.16411958136884308</v>
      </c>
    </row>
    <row r="900" spans="1:14" x14ac:dyDescent="0.25">
      <c r="A900" s="111" t="s">
        <v>617</v>
      </c>
      <c r="B900" s="111">
        <f>INDEX(kommuner!C:C,MATCH(_xlfn.NUMBERVALUE(A900),kommuner!B:B,0))</f>
        <v>3020</v>
      </c>
      <c r="C900" s="111" t="s">
        <v>127</v>
      </c>
      <c r="D900" s="111" t="s">
        <v>127</v>
      </c>
      <c r="E900" s="111" t="s">
        <v>123</v>
      </c>
      <c r="F900" s="111" t="s">
        <v>172</v>
      </c>
      <c r="G900" s="111" t="s">
        <v>186</v>
      </c>
      <c r="H900" s="111" t="s">
        <v>172</v>
      </c>
      <c r="I900" s="111" t="s">
        <v>186</v>
      </c>
      <c r="J900" t="str">
        <f t="shared" si="28"/>
        <v>3020SkogOrganisk jordBarskogSærs høy</v>
      </c>
      <c r="K900" s="111">
        <v>2.5548655235722699</v>
      </c>
      <c r="L900" s="111">
        <v>0.92784825435236762</v>
      </c>
      <c r="M900" s="111">
        <v>0.46518126042825314</v>
      </c>
      <c r="N900" s="112">
        <f t="shared" si="29"/>
        <v>3.9478950383528906</v>
      </c>
    </row>
    <row r="901" spans="1:14" x14ac:dyDescent="0.25">
      <c r="A901" s="111" t="s">
        <v>617</v>
      </c>
      <c r="B901" s="111">
        <f>INDEX(kommuner!C:C,MATCH(_xlfn.NUMBERVALUE(A901),kommuner!B:B,0))</f>
        <v>3020</v>
      </c>
      <c r="C901" s="111" t="s">
        <v>127</v>
      </c>
      <c r="D901" s="111" t="s">
        <v>127</v>
      </c>
      <c r="E901" s="111" t="s">
        <v>123</v>
      </c>
      <c r="F901" s="111" t="s">
        <v>179</v>
      </c>
      <c r="G901" s="111" t="s">
        <v>180</v>
      </c>
      <c r="H901" s="111" t="s">
        <v>179</v>
      </c>
      <c r="I901" s="111" t="s">
        <v>180</v>
      </c>
      <c r="J901" t="str">
        <f t="shared" si="28"/>
        <v>3020SkogOrganisk jordBlandingsskogHøy</v>
      </c>
      <c r="K901" s="111">
        <v>-5.5554344456832343</v>
      </c>
      <c r="L901" s="111">
        <v>0.92784825435236762</v>
      </c>
      <c r="M901" s="111">
        <v>0.46510463492953991</v>
      </c>
      <c r="N901" s="112">
        <f t="shared" si="29"/>
        <v>-4.1624815564013264</v>
      </c>
    </row>
    <row r="902" spans="1:14" x14ac:dyDescent="0.25">
      <c r="A902" s="111" t="s">
        <v>617</v>
      </c>
      <c r="B902" s="111">
        <f>INDEX(kommuner!C:C,MATCH(_xlfn.NUMBERVALUE(A902),kommuner!B:B,0))</f>
        <v>3020</v>
      </c>
      <c r="C902" s="111" t="s">
        <v>127</v>
      </c>
      <c r="D902" s="111" t="s">
        <v>127</v>
      </c>
      <c r="E902" s="111" t="s">
        <v>123</v>
      </c>
      <c r="F902" s="111" t="s">
        <v>179</v>
      </c>
      <c r="G902" s="111" t="s">
        <v>167</v>
      </c>
      <c r="H902" s="111" t="s">
        <v>179</v>
      </c>
      <c r="I902" s="111" t="s">
        <v>167</v>
      </c>
      <c r="J902" t="str">
        <f t="shared" si="28"/>
        <v>3020SkogOrganisk jordBlandingsskogImpediment</v>
      </c>
      <c r="K902" s="111">
        <v>-0.28586344175800005</v>
      </c>
      <c r="L902" s="111">
        <v>0.92784825435236762</v>
      </c>
      <c r="M902" s="111">
        <v>0.46510463492953991</v>
      </c>
      <c r="N902" s="112">
        <f t="shared" si="29"/>
        <v>1.1070894475239075</v>
      </c>
    </row>
    <row r="903" spans="1:14" x14ac:dyDescent="0.25">
      <c r="A903" s="111" t="s">
        <v>617</v>
      </c>
      <c r="B903" s="111">
        <f>INDEX(kommuner!C:C,MATCH(_xlfn.NUMBERVALUE(A903),kommuner!B:B,0))</f>
        <v>3020</v>
      </c>
      <c r="C903" s="111" t="s">
        <v>127</v>
      </c>
      <c r="D903" s="111" t="s">
        <v>127</v>
      </c>
      <c r="E903" s="111" t="s">
        <v>123</v>
      </c>
      <c r="F903" s="111" t="s">
        <v>179</v>
      </c>
      <c r="G903" s="111" t="s">
        <v>190</v>
      </c>
      <c r="H903" s="111" t="s">
        <v>179</v>
      </c>
      <c r="I903" s="111" t="s">
        <v>190</v>
      </c>
      <c r="J903" t="str">
        <f t="shared" si="28"/>
        <v>3020SkogOrganisk jordBlandingsskogLav</v>
      </c>
      <c r="K903" s="111">
        <v>-1.2347339377887629</v>
      </c>
      <c r="L903" s="111">
        <v>0.92784825435236762</v>
      </c>
      <c r="M903" s="111">
        <v>0.46510463492953991</v>
      </c>
      <c r="N903" s="112">
        <f t="shared" si="29"/>
        <v>0.15821895149314458</v>
      </c>
    </row>
    <row r="904" spans="1:14" x14ac:dyDescent="0.25">
      <c r="A904" s="111" t="s">
        <v>617</v>
      </c>
      <c r="B904" s="111">
        <f>INDEX(kommuner!C:C,MATCH(_xlfn.NUMBERVALUE(A904),kommuner!B:B,0))</f>
        <v>3020</v>
      </c>
      <c r="C904" s="111" t="s">
        <v>127</v>
      </c>
      <c r="D904" s="111" t="s">
        <v>127</v>
      </c>
      <c r="E904" s="111" t="s">
        <v>123</v>
      </c>
      <c r="F904" s="111" t="s">
        <v>179</v>
      </c>
      <c r="G904" s="111" t="s">
        <v>173</v>
      </c>
      <c r="H904" s="111" t="s">
        <v>179</v>
      </c>
      <c r="I904" s="111" t="s">
        <v>173</v>
      </c>
      <c r="J904" t="str">
        <f t="shared" si="28"/>
        <v>3020SkogOrganisk jordBlandingsskogMiddels</v>
      </c>
      <c r="K904" s="111">
        <v>-2.4239591752717748</v>
      </c>
      <c r="L904" s="111">
        <v>0.92784825435236762</v>
      </c>
      <c r="M904" s="111">
        <v>0.46510463492953991</v>
      </c>
      <c r="N904" s="112">
        <f t="shared" si="29"/>
        <v>-1.0310062859898674</v>
      </c>
    </row>
    <row r="905" spans="1:14" x14ac:dyDescent="0.25">
      <c r="A905" s="111" t="s">
        <v>617</v>
      </c>
      <c r="B905" s="111">
        <f>INDEX(kommuner!C:C,MATCH(_xlfn.NUMBERVALUE(A905),kommuner!B:B,0))</f>
        <v>3020</v>
      </c>
      <c r="C905" s="111" t="s">
        <v>127</v>
      </c>
      <c r="D905" s="111" t="s">
        <v>127</v>
      </c>
      <c r="E905" s="111" t="s">
        <v>123</v>
      </c>
      <c r="F905" s="111" t="s">
        <v>179</v>
      </c>
      <c r="G905" s="111" t="s">
        <v>186</v>
      </c>
      <c r="H905" s="111" t="s">
        <v>179</v>
      </c>
      <c r="I905" s="111" t="s">
        <v>186</v>
      </c>
      <c r="J905" t="str">
        <f t="shared" si="28"/>
        <v>3020SkogOrganisk jordBlandingsskogSærs høy</v>
      </c>
      <c r="K905" s="111">
        <v>-1.5726115302258048</v>
      </c>
      <c r="L905" s="111">
        <v>0.92784825435236762</v>
      </c>
      <c r="M905" s="111">
        <v>0.46510463492953991</v>
      </c>
      <c r="N905" s="112">
        <f t="shared" si="29"/>
        <v>-0.17965864094389727</v>
      </c>
    </row>
    <row r="906" spans="1:14" x14ac:dyDescent="0.25">
      <c r="A906" s="111" t="s">
        <v>617</v>
      </c>
      <c r="B906" s="111">
        <f>INDEX(kommuner!C:C,MATCH(_xlfn.NUMBERVALUE(A906),kommuner!B:B,0))</f>
        <v>3020</v>
      </c>
      <c r="C906" s="111" t="s">
        <v>127</v>
      </c>
      <c r="D906" s="111" t="s">
        <v>127</v>
      </c>
      <c r="E906" s="111" t="s">
        <v>123</v>
      </c>
      <c r="F906" s="111" t="s">
        <v>185</v>
      </c>
      <c r="G906" s="111" t="s">
        <v>180</v>
      </c>
      <c r="H906" s="111" t="s">
        <v>185</v>
      </c>
      <c r="I906" s="111" t="s">
        <v>180</v>
      </c>
      <c r="J906" t="str">
        <f t="shared" si="28"/>
        <v>3020SkogOrganisk jordLauvskogHøy</v>
      </c>
      <c r="K906" s="111">
        <v>-1.9913688882377358</v>
      </c>
      <c r="L906" s="111">
        <v>0.92784825435236762</v>
      </c>
      <c r="M906" s="111">
        <v>0.46510463492953991</v>
      </c>
      <c r="N906" s="112">
        <f t="shared" si="29"/>
        <v>-0.59841599895582831</v>
      </c>
    </row>
    <row r="907" spans="1:14" x14ac:dyDescent="0.25">
      <c r="A907" s="111" t="s">
        <v>617</v>
      </c>
      <c r="B907" s="111">
        <f>INDEX(kommuner!C:C,MATCH(_xlfn.NUMBERVALUE(A907),kommuner!B:B,0))</f>
        <v>3020</v>
      </c>
      <c r="C907" s="111" t="s">
        <v>127</v>
      </c>
      <c r="D907" s="111" t="s">
        <v>127</v>
      </c>
      <c r="E907" s="111" t="s">
        <v>123</v>
      </c>
      <c r="F907" s="111" t="s">
        <v>185</v>
      </c>
      <c r="G907" s="111" t="s">
        <v>167</v>
      </c>
      <c r="H907" s="111" t="s">
        <v>185</v>
      </c>
      <c r="I907" s="111" t="s">
        <v>167</v>
      </c>
      <c r="J907" t="str">
        <f t="shared" si="28"/>
        <v>3020SkogOrganisk jordLauvskogImpediment</v>
      </c>
      <c r="K907" s="111">
        <v>0.35000626494250675</v>
      </c>
      <c r="L907" s="111">
        <v>0.92784825435236762</v>
      </c>
      <c r="M907" s="111">
        <v>0.46510463492953991</v>
      </c>
      <c r="N907" s="112">
        <f t="shared" si="29"/>
        <v>1.7429591542244141</v>
      </c>
    </row>
    <row r="908" spans="1:14" x14ac:dyDescent="0.25">
      <c r="A908" s="111" t="s">
        <v>617</v>
      </c>
      <c r="B908" s="111">
        <f>INDEX(kommuner!C:C,MATCH(_xlfn.NUMBERVALUE(A908),kommuner!B:B,0))</f>
        <v>3020</v>
      </c>
      <c r="C908" s="111" t="s">
        <v>127</v>
      </c>
      <c r="D908" s="111" t="s">
        <v>127</v>
      </c>
      <c r="E908" s="111" t="s">
        <v>123</v>
      </c>
      <c r="F908" s="111" t="s">
        <v>185</v>
      </c>
      <c r="G908" s="111" t="s">
        <v>190</v>
      </c>
      <c r="H908" s="111" t="s">
        <v>185</v>
      </c>
      <c r="I908" s="111" t="s">
        <v>190</v>
      </c>
      <c r="J908" t="str">
        <f t="shared" si="28"/>
        <v>3020SkogOrganisk jordLauvskogLav</v>
      </c>
      <c r="K908" s="111">
        <v>1.1144075558526714</v>
      </c>
      <c r="L908" s="111">
        <v>0.92784825435236762</v>
      </c>
      <c r="M908" s="111">
        <v>0.46510463492953991</v>
      </c>
      <c r="N908" s="112">
        <f t="shared" si="29"/>
        <v>2.5073604451345788</v>
      </c>
    </row>
    <row r="909" spans="1:14" x14ac:dyDescent="0.25">
      <c r="A909" s="111" t="s">
        <v>617</v>
      </c>
      <c r="B909" s="111">
        <f>INDEX(kommuner!C:C,MATCH(_xlfn.NUMBERVALUE(A909),kommuner!B:B,0))</f>
        <v>3020</v>
      </c>
      <c r="C909" s="111" t="s">
        <v>127</v>
      </c>
      <c r="D909" s="111" t="s">
        <v>127</v>
      </c>
      <c r="E909" s="111" t="s">
        <v>123</v>
      </c>
      <c r="F909" s="111" t="s">
        <v>185</v>
      </c>
      <c r="G909" s="111" t="s">
        <v>173</v>
      </c>
      <c r="H909" s="111" t="s">
        <v>185</v>
      </c>
      <c r="I909" s="111" t="s">
        <v>173</v>
      </c>
      <c r="J909" t="str">
        <f t="shared" si="28"/>
        <v>3020SkogOrganisk jordLauvskogMiddels</v>
      </c>
      <c r="K909" s="111">
        <v>-0.62664468270982987</v>
      </c>
      <c r="L909" s="111">
        <v>0.92784825435236762</v>
      </c>
      <c r="M909" s="111">
        <v>0.46510463492953991</v>
      </c>
      <c r="N909" s="112">
        <f t="shared" si="29"/>
        <v>0.76630820657207765</v>
      </c>
    </row>
    <row r="910" spans="1:14" x14ac:dyDescent="0.25">
      <c r="A910" s="111" t="s">
        <v>617</v>
      </c>
      <c r="B910" s="111">
        <f>INDEX(kommuner!C:C,MATCH(_xlfn.NUMBERVALUE(A910),kommuner!B:B,0))</f>
        <v>3020</v>
      </c>
      <c r="C910" s="111" t="s">
        <v>127</v>
      </c>
      <c r="D910" s="111" t="s">
        <v>127</v>
      </c>
      <c r="E910" s="111" t="s">
        <v>123</v>
      </c>
      <c r="F910" s="111" t="s">
        <v>185</v>
      </c>
      <c r="G910" s="111" t="s">
        <v>186</v>
      </c>
      <c r="H910" s="111" t="s">
        <v>185</v>
      </c>
      <c r="I910" s="111" t="s">
        <v>186</v>
      </c>
      <c r="J910" t="str">
        <f t="shared" si="28"/>
        <v>3020SkogOrganisk jordLauvskogSærs høy</v>
      </c>
      <c r="K910" s="111">
        <v>-1.8997279926091779</v>
      </c>
      <c r="L910" s="111">
        <v>0.92784825435236762</v>
      </c>
      <c r="M910" s="111">
        <v>0.46510463492953991</v>
      </c>
      <c r="N910" s="112">
        <f t="shared" si="29"/>
        <v>-0.50677510332727038</v>
      </c>
    </row>
    <row r="911" spans="1:14" x14ac:dyDescent="0.25">
      <c r="A911" s="111" t="s">
        <v>617</v>
      </c>
      <c r="B911" s="111">
        <f>INDEX(kommuner!C:C,MATCH(_xlfn.NUMBERVALUE(A911),kommuner!B:B,0))</f>
        <v>3020</v>
      </c>
      <c r="C911" s="111" t="s">
        <v>83</v>
      </c>
      <c r="D911" s="111" t="s">
        <v>83</v>
      </c>
      <c r="E911" s="111" t="s">
        <v>126</v>
      </c>
      <c r="F911" s="111" t="s">
        <v>139</v>
      </c>
      <c r="G911" s="111" t="s">
        <v>139</v>
      </c>
      <c r="H911" s="111" t="s">
        <v>139</v>
      </c>
      <c r="I911" s="111" t="s">
        <v>139</v>
      </c>
      <c r="J911" t="str">
        <f t="shared" si="28"/>
        <v>3020Utbygd arealMineraljord</v>
      </c>
      <c r="K911" s="111">
        <v>1.3171254023576049</v>
      </c>
      <c r="L911" s="111">
        <v>0</v>
      </c>
      <c r="M911" s="111">
        <v>1.303047089454229E-2</v>
      </c>
      <c r="N911" s="112">
        <f t="shared" si="29"/>
        <v>1.3301558732521472</v>
      </c>
    </row>
    <row r="912" spans="1:14" x14ac:dyDescent="0.25">
      <c r="A912" s="111" t="s">
        <v>617</v>
      </c>
      <c r="B912" s="111">
        <f>INDEX(kommuner!C:C,MATCH(_xlfn.NUMBERVALUE(A912),kommuner!B:B,0))</f>
        <v>3020</v>
      </c>
      <c r="C912" s="111" t="s">
        <v>83</v>
      </c>
      <c r="D912" s="111" t="s">
        <v>83</v>
      </c>
      <c r="E912" s="111" t="s">
        <v>123</v>
      </c>
      <c r="F912" s="111" t="s">
        <v>139</v>
      </c>
      <c r="G912" s="111" t="s">
        <v>139</v>
      </c>
      <c r="H912" s="111" t="s">
        <v>139</v>
      </c>
      <c r="I912" s="111" t="s">
        <v>139</v>
      </c>
      <c r="J912" t="str">
        <f t="shared" si="28"/>
        <v>3020Utbygd arealOrganisk jord</v>
      </c>
      <c r="K912" s="111">
        <v>29.011421395201612</v>
      </c>
      <c r="L912" s="111">
        <v>0</v>
      </c>
      <c r="M912" s="111">
        <v>1.303047089454229E-2</v>
      </c>
      <c r="N912" s="112">
        <f t="shared" si="29"/>
        <v>29.024451866096154</v>
      </c>
    </row>
    <row r="913" spans="1:14" x14ac:dyDescent="0.25">
      <c r="A913" s="111" t="s">
        <v>617</v>
      </c>
      <c r="B913" s="111">
        <f>INDEX(kommuner!C:C,MATCH(_xlfn.NUMBERVALUE(A913),kommuner!B:B,0))</f>
        <v>3020</v>
      </c>
      <c r="C913" s="111" t="s">
        <v>181</v>
      </c>
      <c r="D913" s="111" t="s">
        <v>181</v>
      </c>
      <c r="E913" s="111" t="s">
        <v>123</v>
      </c>
      <c r="F913" s="111" t="s">
        <v>139</v>
      </c>
      <c r="G913" s="111" t="s">
        <v>139</v>
      </c>
      <c r="H913" s="111" t="s">
        <v>139</v>
      </c>
      <c r="I913" s="111" t="s">
        <v>139</v>
      </c>
      <c r="J913" t="str">
        <f t="shared" si="28"/>
        <v>3020Vann og myrOrganisk jord</v>
      </c>
      <c r="K913" s="111">
        <v>-0.20040009744654491</v>
      </c>
      <c r="L913" s="111">
        <v>0</v>
      </c>
      <c r="M913" s="111">
        <v>0</v>
      </c>
      <c r="N913" s="112">
        <f t="shared" si="29"/>
        <v>-0.20040009744654491</v>
      </c>
    </row>
    <row r="914" spans="1:14" x14ac:dyDescent="0.25">
      <c r="A914" s="111" t="s">
        <v>618</v>
      </c>
      <c r="B914" s="111">
        <f>INDEX(kommuner!C:C,MATCH(_xlfn.NUMBERVALUE(A914),kommuner!B:B,0))</f>
        <v>3024</v>
      </c>
      <c r="C914" s="111" t="s">
        <v>82</v>
      </c>
      <c r="D914" s="111" t="s">
        <v>82</v>
      </c>
      <c r="E914" s="111" t="s">
        <v>126</v>
      </c>
      <c r="F914" s="111" t="s">
        <v>139</v>
      </c>
      <c r="G914" s="111" t="s">
        <v>139</v>
      </c>
      <c r="H914" s="111" t="s">
        <v>139</v>
      </c>
      <c r="I914" s="111" t="s">
        <v>139</v>
      </c>
      <c r="J914" t="str">
        <f t="shared" si="28"/>
        <v>3024Annen utmarkMineraljord</v>
      </c>
      <c r="K914" s="111">
        <v>-7.4178314529761202E-2</v>
      </c>
      <c r="L914" s="111">
        <v>0</v>
      </c>
      <c r="M914" s="111">
        <v>0</v>
      </c>
      <c r="N914" s="112">
        <f t="shared" si="29"/>
        <v>-7.4178314529761202E-2</v>
      </c>
    </row>
    <row r="915" spans="1:14" x14ac:dyDescent="0.25">
      <c r="A915" s="111" t="s">
        <v>618</v>
      </c>
      <c r="B915" s="111">
        <f>INDEX(kommuner!C:C,MATCH(_xlfn.NUMBERVALUE(A915),kommuner!B:B,0))</f>
        <v>3024</v>
      </c>
      <c r="C915" s="111" t="s">
        <v>121</v>
      </c>
      <c r="D915" s="111" t="s">
        <v>121</v>
      </c>
      <c r="E915" s="111" t="s">
        <v>126</v>
      </c>
      <c r="F915" s="111" t="s">
        <v>139</v>
      </c>
      <c r="G915" s="111" t="s">
        <v>139</v>
      </c>
      <c r="H915" s="111" t="s">
        <v>139</v>
      </c>
      <c r="I915" s="111" t="s">
        <v>139</v>
      </c>
      <c r="J915" t="str">
        <f t="shared" si="28"/>
        <v>3024BeiteMineraljord</v>
      </c>
      <c r="K915" s="111">
        <v>-0.96338340838695502</v>
      </c>
      <c r="L915" s="111">
        <v>0</v>
      </c>
      <c r="M915" s="111">
        <v>1.2448711246839999E-7</v>
      </c>
      <c r="N915" s="112">
        <f t="shared" si="29"/>
        <v>-0.96338328389984251</v>
      </c>
    </row>
    <row r="916" spans="1:14" x14ac:dyDescent="0.25">
      <c r="A916" s="111" t="s">
        <v>618</v>
      </c>
      <c r="B916" s="111">
        <f>INDEX(kommuner!C:C,MATCH(_xlfn.NUMBERVALUE(A916),kommuner!B:B,0))</f>
        <v>3024</v>
      </c>
      <c r="C916" s="111" t="s">
        <v>121</v>
      </c>
      <c r="D916" s="111" t="s">
        <v>121</v>
      </c>
      <c r="E916" s="111" t="s">
        <v>123</v>
      </c>
      <c r="F916" s="111" t="s">
        <v>139</v>
      </c>
      <c r="G916" s="111" t="s">
        <v>139</v>
      </c>
      <c r="H916" s="111" t="s">
        <v>139</v>
      </c>
      <c r="I916" s="111" t="s">
        <v>139</v>
      </c>
      <c r="J916" t="str">
        <f t="shared" si="28"/>
        <v>3024BeiteOrganisk jord</v>
      </c>
      <c r="K916" s="111">
        <v>12.077525935985037</v>
      </c>
      <c r="L916" s="111">
        <v>1.6412500000000001</v>
      </c>
      <c r="M916" s="111">
        <v>0</v>
      </c>
      <c r="N916" s="112">
        <f t="shared" si="29"/>
        <v>13.718775935985036</v>
      </c>
    </row>
    <row r="917" spans="1:14" x14ac:dyDescent="0.25">
      <c r="A917" s="111" t="s">
        <v>618</v>
      </c>
      <c r="B917" s="111">
        <f>INDEX(kommuner!C:C,MATCH(_xlfn.NUMBERVALUE(A917),kommuner!B:B,0))</f>
        <v>3024</v>
      </c>
      <c r="C917" s="111" t="s">
        <v>84</v>
      </c>
      <c r="D917" s="111" t="s">
        <v>84</v>
      </c>
      <c r="E917" s="111" t="s">
        <v>126</v>
      </c>
      <c r="F917" s="111" t="s">
        <v>139</v>
      </c>
      <c r="G917" s="111" t="s">
        <v>139</v>
      </c>
      <c r="H917" s="111" t="s">
        <v>139</v>
      </c>
      <c r="I917" s="111" t="s">
        <v>139</v>
      </c>
      <c r="J917" t="str">
        <f t="shared" si="28"/>
        <v>3024Dyrket markMineraljord</v>
      </c>
      <c r="K917" s="111">
        <v>-0.32406055685326779</v>
      </c>
      <c r="L917" s="111">
        <v>0</v>
      </c>
      <c r="M917" s="111">
        <v>0</v>
      </c>
      <c r="N917" s="112">
        <f t="shared" si="29"/>
        <v>-0.32406055685326779</v>
      </c>
    </row>
    <row r="918" spans="1:14" x14ac:dyDescent="0.25">
      <c r="A918" s="111" t="s">
        <v>618</v>
      </c>
      <c r="B918" s="111">
        <f>INDEX(kommuner!C:C,MATCH(_xlfn.NUMBERVALUE(A918),kommuner!B:B,0))</f>
        <v>3024</v>
      </c>
      <c r="C918" s="111" t="s">
        <v>84</v>
      </c>
      <c r="D918" s="111" t="s">
        <v>84</v>
      </c>
      <c r="E918" s="111" t="s">
        <v>123</v>
      </c>
      <c r="F918" s="111" t="s">
        <v>139</v>
      </c>
      <c r="G918" s="111" t="s">
        <v>139</v>
      </c>
      <c r="H918" s="111" t="s">
        <v>139</v>
      </c>
      <c r="I918" s="111" t="s">
        <v>139</v>
      </c>
      <c r="J918" t="str">
        <f t="shared" si="28"/>
        <v>3024Dyrket markOrganisk jord</v>
      </c>
      <c r="K918" s="111">
        <v>28.726149366675592</v>
      </c>
      <c r="L918" s="111">
        <v>1.45625</v>
      </c>
      <c r="M918" s="111">
        <v>0</v>
      </c>
      <c r="N918" s="112">
        <f t="shared" si="29"/>
        <v>30.182399366675593</v>
      </c>
    </row>
    <row r="919" spans="1:14" x14ac:dyDescent="0.25">
      <c r="A919" s="111" t="s">
        <v>618</v>
      </c>
      <c r="B919" s="111">
        <f>INDEX(kommuner!C:C,MATCH(_xlfn.NUMBERVALUE(A919),kommuner!B:B,0))</f>
        <v>3024</v>
      </c>
      <c r="C919" s="111" t="s">
        <v>127</v>
      </c>
      <c r="D919" s="111" t="s">
        <v>127</v>
      </c>
      <c r="E919" s="111" t="s">
        <v>126</v>
      </c>
      <c r="F919" s="111" t="s">
        <v>172</v>
      </c>
      <c r="G919" s="111" t="s">
        <v>180</v>
      </c>
      <c r="H919" s="111" t="s">
        <v>172</v>
      </c>
      <c r="I919" s="111" t="s">
        <v>180</v>
      </c>
      <c r="J919" t="str">
        <f t="shared" si="28"/>
        <v>3024SkogMineraljordBarskogHøy</v>
      </c>
      <c r="K919" s="111">
        <v>-4.6162156760364166</v>
      </c>
      <c r="L919" s="111">
        <v>0.85306406685236758</v>
      </c>
      <c r="M919" s="111">
        <v>6.4056614999681585E-2</v>
      </c>
      <c r="N919" s="112">
        <f t="shared" si="29"/>
        <v>-3.6990949941843674</v>
      </c>
    </row>
    <row r="920" spans="1:14" x14ac:dyDescent="0.25">
      <c r="A920" s="111" t="s">
        <v>618</v>
      </c>
      <c r="B920" s="111">
        <f>INDEX(kommuner!C:C,MATCH(_xlfn.NUMBERVALUE(A920),kommuner!B:B,0))</f>
        <v>3024</v>
      </c>
      <c r="C920" s="111" t="s">
        <v>127</v>
      </c>
      <c r="D920" s="111" t="s">
        <v>127</v>
      </c>
      <c r="E920" s="111" t="s">
        <v>126</v>
      </c>
      <c r="F920" s="111" t="s">
        <v>172</v>
      </c>
      <c r="G920" s="111" t="s">
        <v>167</v>
      </c>
      <c r="H920" s="111" t="s">
        <v>172</v>
      </c>
      <c r="I920" s="111" t="s">
        <v>167</v>
      </c>
      <c r="J920" t="str">
        <f t="shared" si="28"/>
        <v>3024SkogMineraljordBarskogImpediment</v>
      </c>
      <c r="K920" s="111">
        <v>-1.3727794028153204</v>
      </c>
      <c r="L920" s="111">
        <v>0.85306406685236758</v>
      </c>
      <c r="M920" s="111">
        <v>6.3979989500968365E-2</v>
      </c>
      <c r="N920" s="112">
        <f t="shared" si="29"/>
        <v>-0.45573534646198444</v>
      </c>
    </row>
    <row r="921" spans="1:14" x14ac:dyDescent="0.25">
      <c r="A921" s="111" t="s">
        <v>618</v>
      </c>
      <c r="B921" s="111">
        <f>INDEX(kommuner!C:C,MATCH(_xlfn.NUMBERVALUE(A921),kommuner!B:B,0))</f>
        <v>3024</v>
      </c>
      <c r="C921" s="111" t="s">
        <v>127</v>
      </c>
      <c r="D921" s="111" t="s">
        <v>127</v>
      </c>
      <c r="E921" s="111" t="s">
        <v>126</v>
      </c>
      <c r="F921" s="111" t="s">
        <v>172</v>
      </c>
      <c r="G921" s="111" t="s">
        <v>190</v>
      </c>
      <c r="H921" s="111" t="s">
        <v>172</v>
      </c>
      <c r="I921" s="111" t="s">
        <v>190</v>
      </c>
      <c r="J921" t="str">
        <f t="shared" si="28"/>
        <v>3024SkogMineraljordBarskogLav</v>
      </c>
      <c r="K921" s="111">
        <v>-4.2147477563561999</v>
      </c>
      <c r="L921" s="111">
        <v>0.85306406685236758</v>
      </c>
      <c r="M921" s="111">
        <v>6.3979989500968365E-2</v>
      </c>
      <c r="N921" s="112">
        <f t="shared" si="29"/>
        <v>-3.2977037000028639</v>
      </c>
    </row>
    <row r="922" spans="1:14" x14ac:dyDescent="0.25">
      <c r="A922" s="111" t="s">
        <v>618</v>
      </c>
      <c r="B922" s="111">
        <f>INDEX(kommuner!C:C,MATCH(_xlfn.NUMBERVALUE(A922),kommuner!B:B,0))</f>
        <v>3024</v>
      </c>
      <c r="C922" s="111" t="s">
        <v>127</v>
      </c>
      <c r="D922" s="111" t="s">
        <v>127</v>
      </c>
      <c r="E922" s="111" t="s">
        <v>126</v>
      </c>
      <c r="F922" s="111" t="s">
        <v>172</v>
      </c>
      <c r="G922" s="111" t="s">
        <v>173</v>
      </c>
      <c r="H922" s="111" t="s">
        <v>172</v>
      </c>
      <c r="I922" s="111" t="s">
        <v>173</v>
      </c>
      <c r="J922" t="str">
        <f t="shared" si="28"/>
        <v>3024SkogMineraljordBarskogMiddels</v>
      </c>
      <c r="K922" s="111">
        <v>-4.0260508329268543</v>
      </c>
      <c r="L922" s="111">
        <v>0.85306406685236758</v>
      </c>
      <c r="M922" s="111">
        <v>6.4056614999681585E-2</v>
      </c>
      <c r="N922" s="112">
        <f t="shared" si="29"/>
        <v>-3.1089301510748051</v>
      </c>
    </row>
    <row r="923" spans="1:14" x14ac:dyDescent="0.25">
      <c r="A923" s="111" t="s">
        <v>618</v>
      </c>
      <c r="B923" s="111">
        <f>INDEX(kommuner!C:C,MATCH(_xlfn.NUMBERVALUE(A923),kommuner!B:B,0))</f>
        <v>3024</v>
      </c>
      <c r="C923" s="111" t="s">
        <v>127</v>
      </c>
      <c r="D923" s="111" t="s">
        <v>127</v>
      </c>
      <c r="E923" s="111" t="s">
        <v>126</v>
      </c>
      <c r="F923" s="111" t="s">
        <v>172</v>
      </c>
      <c r="G923" s="111" t="s">
        <v>186</v>
      </c>
      <c r="H923" s="111" t="s">
        <v>172</v>
      </c>
      <c r="I923" s="111" t="s">
        <v>186</v>
      </c>
      <c r="J923" t="str">
        <f t="shared" si="28"/>
        <v>3024SkogMineraljordBarskogSærs høy</v>
      </c>
      <c r="K923" s="111">
        <v>0.12072674540874306</v>
      </c>
      <c r="L923" s="111">
        <v>0.85306406685236758</v>
      </c>
      <c r="M923" s="111">
        <v>6.4056614999681585E-2</v>
      </c>
      <c r="N923" s="112">
        <f t="shared" si="29"/>
        <v>1.0378474272607923</v>
      </c>
    </row>
    <row r="924" spans="1:14" x14ac:dyDescent="0.25">
      <c r="A924" s="111" t="s">
        <v>618</v>
      </c>
      <c r="B924" s="111">
        <f>INDEX(kommuner!C:C,MATCH(_xlfn.NUMBERVALUE(A924),kommuner!B:B,0))</f>
        <v>3024</v>
      </c>
      <c r="C924" s="111" t="s">
        <v>127</v>
      </c>
      <c r="D924" s="111" t="s">
        <v>127</v>
      </c>
      <c r="E924" s="111" t="s">
        <v>126</v>
      </c>
      <c r="F924" s="111" t="s">
        <v>179</v>
      </c>
      <c r="G924" s="111" t="s">
        <v>180</v>
      </c>
      <c r="H924" s="111" t="s">
        <v>179</v>
      </c>
      <c r="I924" s="111" t="s">
        <v>180</v>
      </c>
      <c r="J924" t="str">
        <f t="shared" si="28"/>
        <v>3024SkogMineraljordBlandingsskogHøy</v>
      </c>
      <c r="K924" s="111">
        <v>-7.1939050909469406</v>
      </c>
      <c r="L924" s="111">
        <v>0.85306406685236758</v>
      </c>
      <c r="M924" s="111">
        <v>6.3979989500968365E-2</v>
      </c>
      <c r="N924" s="112">
        <f t="shared" si="29"/>
        <v>-6.2768610345936047</v>
      </c>
    </row>
    <row r="925" spans="1:14" x14ac:dyDescent="0.25">
      <c r="A925" s="111" t="s">
        <v>618</v>
      </c>
      <c r="B925" s="111">
        <f>INDEX(kommuner!C:C,MATCH(_xlfn.NUMBERVALUE(A925),kommuner!B:B,0))</f>
        <v>3024</v>
      </c>
      <c r="C925" s="111" t="s">
        <v>127</v>
      </c>
      <c r="D925" s="111" t="s">
        <v>127</v>
      </c>
      <c r="E925" s="111" t="s">
        <v>126</v>
      </c>
      <c r="F925" s="111" t="s">
        <v>179</v>
      </c>
      <c r="G925" s="111" t="s">
        <v>167</v>
      </c>
      <c r="H925" s="111" t="s">
        <v>179</v>
      </c>
      <c r="I925" s="111" t="s">
        <v>167</v>
      </c>
      <c r="J925" t="str">
        <f t="shared" si="28"/>
        <v>3024SkogMineraljordBlandingsskogImpediment</v>
      </c>
      <c r="K925" s="111">
        <v>-1.6598037998579707</v>
      </c>
      <c r="L925" s="111">
        <v>0.85306406685236758</v>
      </c>
      <c r="M925" s="111">
        <v>6.3979989500968365E-2</v>
      </c>
      <c r="N925" s="112">
        <f t="shared" si="29"/>
        <v>-0.7427597435046347</v>
      </c>
    </row>
    <row r="926" spans="1:14" x14ac:dyDescent="0.25">
      <c r="A926" s="111" t="s">
        <v>618</v>
      </c>
      <c r="B926" s="111">
        <f>INDEX(kommuner!C:C,MATCH(_xlfn.NUMBERVALUE(A926),kommuner!B:B,0))</f>
        <v>3024</v>
      </c>
      <c r="C926" s="111" t="s">
        <v>127</v>
      </c>
      <c r="D926" s="111" t="s">
        <v>127</v>
      </c>
      <c r="E926" s="111" t="s">
        <v>126</v>
      </c>
      <c r="F926" s="111" t="s">
        <v>179</v>
      </c>
      <c r="G926" s="111" t="s">
        <v>190</v>
      </c>
      <c r="H926" s="111" t="s">
        <v>179</v>
      </c>
      <c r="I926" s="111" t="s">
        <v>190</v>
      </c>
      <c r="J926" t="str">
        <f t="shared" si="28"/>
        <v>3024SkogMineraljordBlandingsskogLav</v>
      </c>
      <c r="K926" s="111">
        <v>-2.5588434197694254</v>
      </c>
      <c r="L926" s="111">
        <v>0.85306406685236758</v>
      </c>
      <c r="M926" s="111">
        <v>6.3979989500968365E-2</v>
      </c>
      <c r="N926" s="112">
        <f t="shared" si="29"/>
        <v>-1.6417993634160897</v>
      </c>
    </row>
    <row r="927" spans="1:14" x14ac:dyDescent="0.25">
      <c r="A927" s="111" t="s">
        <v>618</v>
      </c>
      <c r="B927" s="111">
        <f>INDEX(kommuner!C:C,MATCH(_xlfn.NUMBERVALUE(A927),kommuner!B:B,0))</f>
        <v>3024</v>
      </c>
      <c r="C927" s="111" t="s">
        <v>127</v>
      </c>
      <c r="D927" s="111" t="s">
        <v>127</v>
      </c>
      <c r="E927" s="111" t="s">
        <v>126</v>
      </c>
      <c r="F927" s="111" t="s">
        <v>179</v>
      </c>
      <c r="G927" s="111" t="s">
        <v>173</v>
      </c>
      <c r="H927" s="111" t="s">
        <v>179</v>
      </c>
      <c r="I927" s="111" t="s">
        <v>173</v>
      </c>
      <c r="J927" t="str">
        <f t="shared" si="28"/>
        <v>3024SkogMineraljordBlandingsskogMiddels</v>
      </c>
      <c r="K927" s="111">
        <v>-3.8687729546762566</v>
      </c>
      <c r="L927" s="111">
        <v>0.85306406685236758</v>
      </c>
      <c r="M927" s="111">
        <v>6.3979989500968365E-2</v>
      </c>
      <c r="N927" s="112">
        <f t="shared" si="29"/>
        <v>-2.9517288983229206</v>
      </c>
    </row>
    <row r="928" spans="1:14" x14ac:dyDescent="0.25">
      <c r="A928" s="111" t="s">
        <v>618</v>
      </c>
      <c r="B928" s="111">
        <f>INDEX(kommuner!C:C,MATCH(_xlfn.NUMBERVALUE(A928),kommuner!B:B,0))</f>
        <v>3024</v>
      </c>
      <c r="C928" s="111" t="s">
        <v>127</v>
      </c>
      <c r="D928" s="111" t="s">
        <v>127</v>
      </c>
      <c r="E928" s="111" t="s">
        <v>126</v>
      </c>
      <c r="F928" s="111" t="s">
        <v>179</v>
      </c>
      <c r="G928" s="111" t="s">
        <v>186</v>
      </c>
      <c r="H928" s="111" t="s">
        <v>179</v>
      </c>
      <c r="I928" s="111" t="s">
        <v>186</v>
      </c>
      <c r="J928" t="str">
        <f t="shared" si="28"/>
        <v>3024SkogMineraljordBlandingsskogSærs høy</v>
      </c>
      <c r="K928" s="111">
        <v>-2.9395925245326562</v>
      </c>
      <c r="L928" s="111">
        <v>0.85306406685236758</v>
      </c>
      <c r="M928" s="111">
        <v>6.3979989500968365E-2</v>
      </c>
      <c r="N928" s="112">
        <f t="shared" si="29"/>
        <v>-2.0225484681793202</v>
      </c>
    </row>
    <row r="929" spans="1:14" x14ac:dyDescent="0.25">
      <c r="A929" s="111" t="s">
        <v>618</v>
      </c>
      <c r="B929" s="111">
        <f>INDEX(kommuner!C:C,MATCH(_xlfn.NUMBERVALUE(A929),kommuner!B:B,0))</f>
        <v>3024</v>
      </c>
      <c r="C929" s="111" t="s">
        <v>127</v>
      </c>
      <c r="D929" s="111" t="s">
        <v>127</v>
      </c>
      <c r="E929" s="111" t="s">
        <v>126</v>
      </c>
      <c r="F929" s="111" t="s">
        <v>185</v>
      </c>
      <c r="G929" s="111" t="s">
        <v>180</v>
      </c>
      <c r="H929" s="111" t="s">
        <v>185</v>
      </c>
      <c r="I929" s="111" t="s">
        <v>180</v>
      </c>
      <c r="J929" t="str">
        <f t="shared" si="28"/>
        <v>3024SkogMineraljordLauvskogHøy</v>
      </c>
      <c r="K929" s="111">
        <v>-3.3269846154961789</v>
      </c>
      <c r="L929" s="111">
        <v>0.85306406685236758</v>
      </c>
      <c r="M929" s="111">
        <v>6.3979989500968365E-2</v>
      </c>
      <c r="N929" s="112">
        <f t="shared" si="29"/>
        <v>-2.4099405591428429</v>
      </c>
    </row>
    <row r="930" spans="1:14" x14ac:dyDescent="0.25">
      <c r="A930" s="111" t="s">
        <v>618</v>
      </c>
      <c r="B930" s="111">
        <f>INDEX(kommuner!C:C,MATCH(_xlfn.NUMBERVALUE(A930),kommuner!B:B,0))</f>
        <v>3024</v>
      </c>
      <c r="C930" s="111" t="s">
        <v>127</v>
      </c>
      <c r="D930" s="111" t="s">
        <v>127</v>
      </c>
      <c r="E930" s="111" t="s">
        <v>126</v>
      </c>
      <c r="F930" s="111" t="s">
        <v>185</v>
      </c>
      <c r="G930" s="111" t="s">
        <v>167</v>
      </c>
      <c r="H930" s="111" t="s">
        <v>185</v>
      </c>
      <c r="I930" s="111" t="s">
        <v>167</v>
      </c>
      <c r="J930" t="str">
        <f t="shared" si="28"/>
        <v>3024SkogMineraljordLauvskogImpediment</v>
      </c>
      <c r="K930" s="111">
        <v>-0.65286816124680003</v>
      </c>
      <c r="L930" s="111">
        <v>0.85306406685236758</v>
      </c>
      <c r="M930" s="111">
        <v>6.3979989500968365E-2</v>
      </c>
      <c r="N930" s="112">
        <f t="shared" si="29"/>
        <v>0.26417589510653594</v>
      </c>
    </row>
    <row r="931" spans="1:14" x14ac:dyDescent="0.25">
      <c r="A931" s="111" t="s">
        <v>618</v>
      </c>
      <c r="B931" s="111">
        <f>INDEX(kommuner!C:C,MATCH(_xlfn.NUMBERVALUE(A931),kommuner!B:B,0))</f>
        <v>3024</v>
      </c>
      <c r="C931" s="111" t="s">
        <v>127</v>
      </c>
      <c r="D931" s="111" t="s">
        <v>127</v>
      </c>
      <c r="E931" s="111" t="s">
        <v>126</v>
      </c>
      <c r="F931" s="111" t="s">
        <v>185</v>
      </c>
      <c r="G931" s="111" t="s">
        <v>190</v>
      </c>
      <c r="H931" s="111" t="s">
        <v>185</v>
      </c>
      <c r="I931" s="111" t="s">
        <v>190</v>
      </c>
      <c r="J931" t="str">
        <f t="shared" si="28"/>
        <v>3024SkogMineraljordLauvskogLav</v>
      </c>
      <c r="K931" s="111">
        <v>-8.9748170935426599E-2</v>
      </c>
      <c r="L931" s="111">
        <v>0.85306406685236758</v>
      </c>
      <c r="M931" s="111">
        <v>6.3979989500968365E-2</v>
      </c>
      <c r="N931" s="112">
        <f t="shared" si="29"/>
        <v>0.82729588541790933</v>
      </c>
    </row>
    <row r="932" spans="1:14" x14ac:dyDescent="0.25">
      <c r="A932" s="111" t="s">
        <v>618</v>
      </c>
      <c r="B932" s="111">
        <f>INDEX(kommuner!C:C,MATCH(_xlfn.NUMBERVALUE(A932),kommuner!B:B,0))</f>
        <v>3024</v>
      </c>
      <c r="C932" s="111" t="s">
        <v>127</v>
      </c>
      <c r="D932" s="111" t="s">
        <v>127</v>
      </c>
      <c r="E932" s="111" t="s">
        <v>126</v>
      </c>
      <c r="F932" s="111" t="s">
        <v>185</v>
      </c>
      <c r="G932" s="111" t="s">
        <v>173</v>
      </c>
      <c r="H932" s="111" t="s">
        <v>185</v>
      </c>
      <c r="I932" s="111" t="s">
        <v>173</v>
      </c>
      <c r="J932" t="str">
        <f t="shared" si="28"/>
        <v>3024SkogMineraljordLauvskogMiddels</v>
      </c>
      <c r="K932" s="111">
        <v>-1.7789409505847176</v>
      </c>
      <c r="L932" s="111">
        <v>0.85306406685236758</v>
      </c>
      <c r="M932" s="111">
        <v>6.3979989500968365E-2</v>
      </c>
      <c r="N932" s="112">
        <f t="shared" si="29"/>
        <v>-0.86189689423138161</v>
      </c>
    </row>
    <row r="933" spans="1:14" x14ac:dyDescent="0.25">
      <c r="A933" s="111" t="s">
        <v>618</v>
      </c>
      <c r="B933" s="111">
        <f>INDEX(kommuner!C:C,MATCH(_xlfn.NUMBERVALUE(A933),kommuner!B:B,0))</f>
        <v>3024</v>
      </c>
      <c r="C933" s="111" t="s">
        <v>127</v>
      </c>
      <c r="D933" s="111" t="s">
        <v>127</v>
      </c>
      <c r="E933" s="111" t="s">
        <v>126</v>
      </c>
      <c r="F933" s="111" t="s">
        <v>185</v>
      </c>
      <c r="G933" s="111" t="s">
        <v>186</v>
      </c>
      <c r="H933" s="111" t="s">
        <v>185</v>
      </c>
      <c r="I933" s="111" t="s">
        <v>186</v>
      </c>
      <c r="J933" t="str">
        <f t="shared" si="28"/>
        <v>3024SkogMineraljordLauvskogSærs høy</v>
      </c>
      <c r="K933" s="111">
        <v>-3.6560473259425113</v>
      </c>
      <c r="L933" s="111">
        <v>0.85306406685236758</v>
      </c>
      <c r="M933" s="111">
        <v>6.3979989500968365E-2</v>
      </c>
      <c r="N933" s="112">
        <f t="shared" si="29"/>
        <v>-2.7390032695891753</v>
      </c>
    </row>
    <row r="934" spans="1:14" x14ac:dyDescent="0.25">
      <c r="A934" s="111" t="s">
        <v>618</v>
      </c>
      <c r="B934" s="111">
        <f>INDEX(kommuner!C:C,MATCH(_xlfn.NUMBERVALUE(A934),kommuner!B:B,0))</f>
        <v>3024</v>
      </c>
      <c r="C934" s="111" t="s">
        <v>127</v>
      </c>
      <c r="D934" s="111" t="s">
        <v>127</v>
      </c>
      <c r="E934" s="111" t="s">
        <v>123</v>
      </c>
      <c r="F934" s="111" t="s">
        <v>172</v>
      </c>
      <c r="G934" s="111" t="s">
        <v>180</v>
      </c>
      <c r="H934" s="111" t="s">
        <v>172</v>
      </c>
      <c r="I934" s="111" t="s">
        <v>180</v>
      </c>
      <c r="J934" t="str">
        <f t="shared" si="28"/>
        <v>3024SkogOrganisk jordBarskogHøy</v>
      </c>
      <c r="K934" s="111">
        <v>-2.5184559031994138</v>
      </c>
      <c r="L934" s="111">
        <v>0.92784825435236762</v>
      </c>
      <c r="M934" s="111">
        <v>0.46518126042825314</v>
      </c>
      <c r="N934" s="112">
        <f t="shared" si="29"/>
        <v>-1.1254263884187932</v>
      </c>
    </row>
    <row r="935" spans="1:14" x14ac:dyDescent="0.25">
      <c r="A935" s="111" t="s">
        <v>618</v>
      </c>
      <c r="B935" s="111">
        <f>INDEX(kommuner!C:C,MATCH(_xlfn.NUMBERVALUE(A935),kommuner!B:B,0))</f>
        <v>3024</v>
      </c>
      <c r="C935" s="111" t="s">
        <v>127</v>
      </c>
      <c r="D935" s="111" t="s">
        <v>127</v>
      </c>
      <c r="E935" s="111" t="s">
        <v>123</v>
      </c>
      <c r="F935" s="111" t="s">
        <v>172</v>
      </c>
      <c r="G935" s="111" t="s">
        <v>167</v>
      </c>
      <c r="H935" s="111" t="s">
        <v>172</v>
      </c>
      <c r="I935" s="111" t="s">
        <v>167</v>
      </c>
      <c r="J935" t="str">
        <f t="shared" si="28"/>
        <v>3024SkogOrganisk jordBarskogImpediment</v>
      </c>
      <c r="K935" s="111">
        <v>-0.13011741963904588</v>
      </c>
      <c r="L935" s="111">
        <v>0.92784825435236762</v>
      </c>
      <c r="M935" s="111">
        <v>0.46510463492953991</v>
      </c>
      <c r="N935" s="112">
        <f t="shared" si="29"/>
        <v>1.2628354696428616</v>
      </c>
    </row>
    <row r="936" spans="1:14" x14ac:dyDescent="0.25">
      <c r="A936" s="111" t="s">
        <v>618</v>
      </c>
      <c r="B936" s="111">
        <f>INDEX(kommuner!C:C,MATCH(_xlfn.NUMBERVALUE(A936),kommuner!B:B,0))</f>
        <v>3024</v>
      </c>
      <c r="C936" s="111" t="s">
        <v>127</v>
      </c>
      <c r="D936" s="111" t="s">
        <v>127</v>
      </c>
      <c r="E936" s="111" t="s">
        <v>123</v>
      </c>
      <c r="F936" s="111" t="s">
        <v>172</v>
      </c>
      <c r="G936" s="111" t="s">
        <v>190</v>
      </c>
      <c r="H936" s="111" t="s">
        <v>172</v>
      </c>
      <c r="I936" s="111" t="s">
        <v>190</v>
      </c>
      <c r="J936" t="str">
        <f t="shared" si="28"/>
        <v>3024SkogOrganisk jordBarskogLav</v>
      </c>
      <c r="K936" s="111">
        <v>-0.50666953101693391</v>
      </c>
      <c r="L936" s="111">
        <v>0.92784825435236762</v>
      </c>
      <c r="M936" s="111">
        <v>0.46510463492953991</v>
      </c>
      <c r="N936" s="112">
        <f t="shared" si="29"/>
        <v>0.88628335826497362</v>
      </c>
    </row>
    <row r="937" spans="1:14" x14ac:dyDescent="0.25">
      <c r="A937" s="111" t="s">
        <v>618</v>
      </c>
      <c r="B937" s="111">
        <f>INDEX(kommuner!C:C,MATCH(_xlfn.NUMBERVALUE(A937),kommuner!B:B,0))</f>
        <v>3024</v>
      </c>
      <c r="C937" s="111" t="s">
        <v>127</v>
      </c>
      <c r="D937" s="111" t="s">
        <v>127</v>
      </c>
      <c r="E937" s="111" t="s">
        <v>123</v>
      </c>
      <c r="F937" s="111" t="s">
        <v>172</v>
      </c>
      <c r="G937" s="111" t="s">
        <v>173</v>
      </c>
      <c r="H937" s="111" t="s">
        <v>172</v>
      </c>
      <c r="I937" s="111" t="s">
        <v>173</v>
      </c>
      <c r="J937" t="str">
        <f t="shared" si="28"/>
        <v>3024SkogOrganisk jordBarskogMiddels</v>
      </c>
      <c r="K937" s="111">
        <v>-1.5571490961494638</v>
      </c>
      <c r="L937" s="111">
        <v>0.92784825435236762</v>
      </c>
      <c r="M937" s="111">
        <v>0.46518126042825314</v>
      </c>
      <c r="N937" s="112">
        <f t="shared" si="29"/>
        <v>-0.16411958136884308</v>
      </c>
    </row>
    <row r="938" spans="1:14" x14ac:dyDescent="0.25">
      <c r="A938" s="111" t="s">
        <v>618</v>
      </c>
      <c r="B938" s="111">
        <f>INDEX(kommuner!C:C,MATCH(_xlfn.NUMBERVALUE(A938),kommuner!B:B,0))</f>
        <v>3024</v>
      </c>
      <c r="C938" s="111" t="s">
        <v>127</v>
      </c>
      <c r="D938" s="111" t="s">
        <v>127</v>
      </c>
      <c r="E938" s="111" t="s">
        <v>123</v>
      </c>
      <c r="F938" s="111" t="s">
        <v>172</v>
      </c>
      <c r="G938" s="111" t="s">
        <v>186</v>
      </c>
      <c r="H938" s="111" t="s">
        <v>172</v>
      </c>
      <c r="I938" s="111" t="s">
        <v>186</v>
      </c>
      <c r="J938" t="str">
        <f t="shared" si="28"/>
        <v>3024SkogOrganisk jordBarskogSærs høy</v>
      </c>
      <c r="K938" s="111">
        <v>2.5548655235722699</v>
      </c>
      <c r="L938" s="111">
        <v>0.92784825435236762</v>
      </c>
      <c r="M938" s="111">
        <v>0.46518126042825314</v>
      </c>
      <c r="N938" s="112">
        <f t="shared" si="29"/>
        <v>3.9478950383528906</v>
      </c>
    </row>
    <row r="939" spans="1:14" x14ac:dyDescent="0.25">
      <c r="A939" s="111" t="s">
        <v>618</v>
      </c>
      <c r="B939" s="111">
        <f>INDEX(kommuner!C:C,MATCH(_xlfn.NUMBERVALUE(A939),kommuner!B:B,0))</f>
        <v>3024</v>
      </c>
      <c r="C939" s="111" t="s">
        <v>127</v>
      </c>
      <c r="D939" s="111" t="s">
        <v>127</v>
      </c>
      <c r="E939" s="111" t="s">
        <v>123</v>
      </c>
      <c r="F939" s="111" t="s">
        <v>179</v>
      </c>
      <c r="G939" s="111" t="s">
        <v>180</v>
      </c>
      <c r="H939" s="111" t="s">
        <v>179</v>
      </c>
      <c r="I939" s="111" t="s">
        <v>180</v>
      </c>
      <c r="J939" t="str">
        <f t="shared" si="28"/>
        <v>3024SkogOrganisk jordBlandingsskogHøy</v>
      </c>
      <c r="K939" s="111">
        <v>-5.5554344456832343</v>
      </c>
      <c r="L939" s="111">
        <v>0.92784825435236762</v>
      </c>
      <c r="M939" s="111">
        <v>0.46510463492953991</v>
      </c>
      <c r="N939" s="112">
        <f t="shared" si="29"/>
        <v>-4.1624815564013264</v>
      </c>
    </row>
    <row r="940" spans="1:14" x14ac:dyDescent="0.25">
      <c r="A940" s="111" t="s">
        <v>618</v>
      </c>
      <c r="B940" s="111">
        <f>INDEX(kommuner!C:C,MATCH(_xlfn.NUMBERVALUE(A940),kommuner!B:B,0))</f>
        <v>3024</v>
      </c>
      <c r="C940" s="111" t="s">
        <v>127</v>
      </c>
      <c r="D940" s="111" t="s">
        <v>127</v>
      </c>
      <c r="E940" s="111" t="s">
        <v>123</v>
      </c>
      <c r="F940" s="111" t="s">
        <v>179</v>
      </c>
      <c r="G940" s="111" t="s">
        <v>167</v>
      </c>
      <c r="H940" s="111" t="s">
        <v>179</v>
      </c>
      <c r="I940" s="111" t="s">
        <v>167</v>
      </c>
      <c r="J940" t="str">
        <f t="shared" si="28"/>
        <v>3024SkogOrganisk jordBlandingsskogImpediment</v>
      </c>
      <c r="K940" s="111">
        <v>-0.28586344175800005</v>
      </c>
      <c r="L940" s="111">
        <v>0.92784825435236762</v>
      </c>
      <c r="M940" s="111">
        <v>0.46510463492953991</v>
      </c>
      <c r="N940" s="112">
        <f t="shared" si="29"/>
        <v>1.1070894475239075</v>
      </c>
    </row>
    <row r="941" spans="1:14" x14ac:dyDescent="0.25">
      <c r="A941" s="111" t="s">
        <v>618</v>
      </c>
      <c r="B941" s="111">
        <f>INDEX(kommuner!C:C,MATCH(_xlfn.NUMBERVALUE(A941),kommuner!B:B,0))</f>
        <v>3024</v>
      </c>
      <c r="C941" s="111" t="s">
        <v>127</v>
      </c>
      <c r="D941" s="111" t="s">
        <v>127</v>
      </c>
      <c r="E941" s="111" t="s">
        <v>123</v>
      </c>
      <c r="F941" s="111" t="s">
        <v>179</v>
      </c>
      <c r="G941" s="111" t="s">
        <v>190</v>
      </c>
      <c r="H941" s="111" t="s">
        <v>179</v>
      </c>
      <c r="I941" s="111" t="s">
        <v>190</v>
      </c>
      <c r="J941" t="str">
        <f t="shared" si="28"/>
        <v>3024SkogOrganisk jordBlandingsskogLav</v>
      </c>
      <c r="K941" s="111">
        <v>-1.2347339377887629</v>
      </c>
      <c r="L941" s="111">
        <v>0.92784825435236762</v>
      </c>
      <c r="M941" s="111">
        <v>0.46510463492953991</v>
      </c>
      <c r="N941" s="112">
        <f t="shared" si="29"/>
        <v>0.15821895149314458</v>
      </c>
    </row>
    <row r="942" spans="1:14" x14ac:dyDescent="0.25">
      <c r="A942" s="111" t="s">
        <v>618</v>
      </c>
      <c r="B942" s="111">
        <f>INDEX(kommuner!C:C,MATCH(_xlfn.NUMBERVALUE(A942),kommuner!B:B,0))</f>
        <v>3024</v>
      </c>
      <c r="C942" s="111" t="s">
        <v>127</v>
      </c>
      <c r="D942" s="111" t="s">
        <v>127</v>
      </c>
      <c r="E942" s="111" t="s">
        <v>123</v>
      </c>
      <c r="F942" s="111" t="s">
        <v>179</v>
      </c>
      <c r="G942" s="111" t="s">
        <v>173</v>
      </c>
      <c r="H942" s="111" t="s">
        <v>179</v>
      </c>
      <c r="I942" s="111" t="s">
        <v>173</v>
      </c>
      <c r="J942" t="str">
        <f t="shared" si="28"/>
        <v>3024SkogOrganisk jordBlandingsskogMiddels</v>
      </c>
      <c r="K942" s="111">
        <v>-2.4239591752717748</v>
      </c>
      <c r="L942" s="111">
        <v>0.92784825435236762</v>
      </c>
      <c r="M942" s="111">
        <v>0.46510463492953991</v>
      </c>
      <c r="N942" s="112">
        <f t="shared" si="29"/>
        <v>-1.0310062859898674</v>
      </c>
    </row>
    <row r="943" spans="1:14" x14ac:dyDescent="0.25">
      <c r="A943" s="111" t="s">
        <v>618</v>
      </c>
      <c r="B943" s="111">
        <f>INDEX(kommuner!C:C,MATCH(_xlfn.NUMBERVALUE(A943),kommuner!B:B,0))</f>
        <v>3024</v>
      </c>
      <c r="C943" s="111" t="s">
        <v>127</v>
      </c>
      <c r="D943" s="111" t="s">
        <v>127</v>
      </c>
      <c r="E943" s="111" t="s">
        <v>123</v>
      </c>
      <c r="F943" s="111" t="s">
        <v>179</v>
      </c>
      <c r="G943" s="111" t="s">
        <v>186</v>
      </c>
      <c r="H943" s="111" t="s">
        <v>179</v>
      </c>
      <c r="I943" s="111" t="s">
        <v>186</v>
      </c>
      <c r="J943" t="str">
        <f t="shared" si="28"/>
        <v>3024SkogOrganisk jordBlandingsskogSærs høy</v>
      </c>
      <c r="K943" s="111">
        <v>-1.5726115302258048</v>
      </c>
      <c r="L943" s="111">
        <v>0.92784825435236762</v>
      </c>
      <c r="M943" s="111">
        <v>0.46510463492953991</v>
      </c>
      <c r="N943" s="112">
        <f t="shared" si="29"/>
        <v>-0.17965864094389727</v>
      </c>
    </row>
    <row r="944" spans="1:14" x14ac:dyDescent="0.25">
      <c r="A944" s="111" t="s">
        <v>618</v>
      </c>
      <c r="B944" s="111">
        <f>INDEX(kommuner!C:C,MATCH(_xlfn.NUMBERVALUE(A944),kommuner!B:B,0))</f>
        <v>3024</v>
      </c>
      <c r="C944" s="111" t="s">
        <v>127</v>
      </c>
      <c r="D944" s="111" t="s">
        <v>127</v>
      </c>
      <c r="E944" s="111" t="s">
        <v>123</v>
      </c>
      <c r="F944" s="111" t="s">
        <v>185</v>
      </c>
      <c r="G944" s="111" t="s">
        <v>180</v>
      </c>
      <c r="H944" s="111" t="s">
        <v>185</v>
      </c>
      <c r="I944" s="111" t="s">
        <v>180</v>
      </c>
      <c r="J944" t="str">
        <f t="shared" si="28"/>
        <v>3024SkogOrganisk jordLauvskogHøy</v>
      </c>
      <c r="K944" s="111">
        <v>-1.9913688882377358</v>
      </c>
      <c r="L944" s="111">
        <v>0.92784825435236762</v>
      </c>
      <c r="M944" s="111">
        <v>0.46510463492953991</v>
      </c>
      <c r="N944" s="112">
        <f t="shared" si="29"/>
        <v>-0.59841599895582831</v>
      </c>
    </row>
    <row r="945" spans="1:14" x14ac:dyDescent="0.25">
      <c r="A945" s="111" t="s">
        <v>618</v>
      </c>
      <c r="B945" s="111">
        <f>INDEX(kommuner!C:C,MATCH(_xlfn.NUMBERVALUE(A945),kommuner!B:B,0))</f>
        <v>3024</v>
      </c>
      <c r="C945" s="111" t="s">
        <v>127</v>
      </c>
      <c r="D945" s="111" t="s">
        <v>127</v>
      </c>
      <c r="E945" s="111" t="s">
        <v>123</v>
      </c>
      <c r="F945" s="111" t="s">
        <v>185</v>
      </c>
      <c r="G945" s="111" t="s">
        <v>167</v>
      </c>
      <c r="H945" s="111" t="s">
        <v>185</v>
      </c>
      <c r="I945" s="111" t="s">
        <v>167</v>
      </c>
      <c r="J945" t="str">
        <f t="shared" si="28"/>
        <v>3024SkogOrganisk jordLauvskogImpediment</v>
      </c>
      <c r="K945" s="111">
        <v>0.35000626494250675</v>
      </c>
      <c r="L945" s="111">
        <v>0.92784825435236762</v>
      </c>
      <c r="M945" s="111">
        <v>0.46510463492953991</v>
      </c>
      <c r="N945" s="112">
        <f t="shared" si="29"/>
        <v>1.7429591542244141</v>
      </c>
    </row>
    <row r="946" spans="1:14" x14ac:dyDescent="0.25">
      <c r="A946" s="111" t="s">
        <v>618</v>
      </c>
      <c r="B946" s="111">
        <f>INDEX(kommuner!C:C,MATCH(_xlfn.NUMBERVALUE(A946),kommuner!B:B,0))</f>
        <v>3024</v>
      </c>
      <c r="C946" s="111" t="s">
        <v>127</v>
      </c>
      <c r="D946" s="111" t="s">
        <v>127</v>
      </c>
      <c r="E946" s="111" t="s">
        <v>123</v>
      </c>
      <c r="F946" s="111" t="s">
        <v>185</v>
      </c>
      <c r="G946" s="111" t="s">
        <v>190</v>
      </c>
      <c r="H946" s="111" t="s">
        <v>185</v>
      </c>
      <c r="I946" s="111" t="s">
        <v>190</v>
      </c>
      <c r="J946" t="str">
        <f t="shared" si="28"/>
        <v>3024SkogOrganisk jordLauvskogLav</v>
      </c>
      <c r="K946" s="111">
        <v>1.1144075558526714</v>
      </c>
      <c r="L946" s="111">
        <v>0.92784825435236762</v>
      </c>
      <c r="M946" s="111">
        <v>0.46510463492953991</v>
      </c>
      <c r="N946" s="112">
        <f t="shared" si="29"/>
        <v>2.5073604451345788</v>
      </c>
    </row>
    <row r="947" spans="1:14" x14ac:dyDescent="0.25">
      <c r="A947" s="111" t="s">
        <v>618</v>
      </c>
      <c r="B947" s="111">
        <f>INDEX(kommuner!C:C,MATCH(_xlfn.NUMBERVALUE(A947),kommuner!B:B,0))</f>
        <v>3024</v>
      </c>
      <c r="C947" s="111" t="s">
        <v>127</v>
      </c>
      <c r="D947" s="111" t="s">
        <v>127</v>
      </c>
      <c r="E947" s="111" t="s">
        <v>123</v>
      </c>
      <c r="F947" s="111" t="s">
        <v>185</v>
      </c>
      <c r="G947" s="111" t="s">
        <v>173</v>
      </c>
      <c r="H947" s="111" t="s">
        <v>185</v>
      </c>
      <c r="I947" s="111" t="s">
        <v>173</v>
      </c>
      <c r="J947" t="str">
        <f t="shared" si="28"/>
        <v>3024SkogOrganisk jordLauvskogMiddels</v>
      </c>
      <c r="K947" s="111">
        <v>-0.62664468270982987</v>
      </c>
      <c r="L947" s="111">
        <v>0.92784825435236762</v>
      </c>
      <c r="M947" s="111">
        <v>0.46510463492953991</v>
      </c>
      <c r="N947" s="112">
        <f t="shared" si="29"/>
        <v>0.76630820657207765</v>
      </c>
    </row>
    <row r="948" spans="1:14" x14ac:dyDescent="0.25">
      <c r="A948" s="111" t="s">
        <v>618</v>
      </c>
      <c r="B948" s="111">
        <f>INDEX(kommuner!C:C,MATCH(_xlfn.NUMBERVALUE(A948),kommuner!B:B,0))</f>
        <v>3024</v>
      </c>
      <c r="C948" s="111" t="s">
        <v>127</v>
      </c>
      <c r="D948" s="111" t="s">
        <v>127</v>
      </c>
      <c r="E948" s="111" t="s">
        <v>123</v>
      </c>
      <c r="F948" s="111" t="s">
        <v>185</v>
      </c>
      <c r="G948" s="111" t="s">
        <v>186</v>
      </c>
      <c r="H948" s="111" t="s">
        <v>185</v>
      </c>
      <c r="I948" s="111" t="s">
        <v>186</v>
      </c>
      <c r="J948" t="str">
        <f t="shared" si="28"/>
        <v>3024SkogOrganisk jordLauvskogSærs høy</v>
      </c>
      <c r="K948" s="111">
        <v>-1.8997279926091779</v>
      </c>
      <c r="L948" s="111">
        <v>0.92784825435236762</v>
      </c>
      <c r="M948" s="111">
        <v>0.46510463492953991</v>
      </c>
      <c r="N948" s="112">
        <f t="shared" si="29"/>
        <v>-0.50677510332727038</v>
      </c>
    </row>
    <row r="949" spans="1:14" x14ac:dyDescent="0.25">
      <c r="A949" s="111" t="s">
        <v>618</v>
      </c>
      <c r="B949" s="111">
        <f>INDEX(kommuner!C:C,MATCH(_xlfn.NUMBERVALUE(A949),kommuner!B:B,0))</f>
        <v>3024</v>
      </c>
      <c r="C949" s="111" t="s">
        <v>83</v>
      </c>
      <c r="D949" s="111" t="s">
        <v>83</v>
      </c>
      <c r="E949" s="111" t="s">
        <v>126</v>
      </c>
      <c r="F949" s="111" t="s">
        <v>139</v>
      </c>
      <c r="G949" s="111" t="s">
        <v>139</v>
      </c>
      <c r="H949" s="111" t="s">
        <v>139</v>
      </c>
      <c r="I949" s="111" t="s">
        <v>139</v>
      </c>
      <c r="J949" t="str">
        <f t="shared" si="28"/>
        <v>3024Utbygd arealMineraljord</v>
      </c>
      <c r="K949" s="111">
        <v>1.3171254023576049</v>
      </c>
      <c r="L949" s="111">
        <v>0</v>
      </c>
      <c r="M949" s="111">
        <v>1.303047089454229E-2</v>
      </c>
      <c r="N949" s="112">
        <f t="shared" si="29"/>
        <v>1.3301558732521472</v>
      </c>
    </row>
    <row r="950" spans="1:14" x14ac:dyDescent="0.25">
      <c r="A950" s="111" t="s">
        <v>618</v>
      </c>
      <c r="B950" s="111">
        <f>INDEX(kommuner!C:C,MATCH(_xlfn.NUMBERVALUE(A950),kommuner!B:B,0))</f>
        <v>3024</v>
      </c>
      <c r="C950" s="111" t="s">
        <v>83</v>
      </c>
      <c r="D950" s="111" t="s">
        <v>83</v>
      </c>
      <c r="E950" s="111" t="s">
        <v>123</v>
      </c>
      <c r="F950" s="111" t="s">
        <v>139</v>
      </c>
      <c r="G950" s="111" t="s">
        <v>139</v>
      </c>
      <c r="H950" s="111" t="s">
        <v>139</v>
      </c>
      <c r="I950" s="111" t="s">
        <v>139</v>
      </c>
      <c r="J950" t="str">
        <f t="shared" si="28"/>
        <v>3024Utbygd arealOrganisk jord</v>
      </c>
      <c r="K950" s="111">
        <v>29.011421395201612</v>
      </c>
      <c r="L950" s="111">
        <v>0</v>
      </c>
      <c r="M950" s="111">
        <v>1.303047089454229E-2</v>
      </c>
      <c r="N950" s="112">
        <f t="shared" si="29"/>
        <v>29.024451866096154</v>
      </c>
    </row>
    <row r="951" spans="1:14" x14ac:dyDescent="0.25">
      <c r="A951" s="111" t="s">
        <v>618</v>
      </c>
      <c r="B951" s="111">
        <f>INDEX(kommuner!C:C,MATCH(_xlfn.NUMBERVALUE(A951),kommuner!B:B,0))</f>
        <v>3024</v>
      </c>
      <c r="C951" s="111" t="s">
        <v>181</v>
      </c>
      <c r="D951" s="111" t="s">
        <v>181</v>
      </c>
      <c r="E951" s="111" t="s">
        <v>123</v>
      </c>
      <c r="F951" s="111" t="s">
        <v>139</v>
      </c>
      <c r="G951" s="111" t="s">
        <v>139</v>
      </c>
      <c r="H951" s="111" t="s">
        <v>139</v>
      </c>
      <c r="I951" s="111" t="s">
        <v>139</v>
      </c>
      <c r="J951" t="str">
        <f t="shared" si="28"/>
        <v>3024Vann og myrOrganisk jord</v>
      </c>
      <c r="K951" s="111">
        <v>-0.20040009744654491</v>
      </c>
      <c r="L951" s="111">
        <v>0</v>
      </c>
      <c r="M951" s="111">
        <v>0</v>
      </c>
      <c r="N951" s="112">
        <f t="shared" si="29"/>
        <v>-0.20040009744654491</v>
      </c>
    </row>
    <row r="952" spans="1:14" x14ac:dyDescent="0.25">
      <c r="A952" s="111" t="s">
        <v>619</v>
      </c>
      <c r="B952" s="111">
        <f>INDEX(kommuner!C:C,MATCH(_xlfn.NUMBERVALUE(A952),kommuner!B:B,0))</f>
        <v>3025</v>
      </c>
      <c r="C952" s="111" t="s">
        <v>82</v>
      </c>
      <c r="D952" s="111" t="s">
        <v>82</v>
      </c>
      <c r="E952" s="111" t="s">
        <v>126</v>
      </c>
      <c r="F952" s="111" t="s">
        <v>139</v>
      </c>
      <c r="G952" s="111" t="s">
        <v>139</v>
      </c>
      <c r="H952" s="111" t="s">
        <v>139</v>
      </c>
      <c r="I952" s="111" t="s">
        <v>139</v>
      </c>
      <c r="J952" t="str">
        <f t="shared" si="28"/>
        <v>3025Annen utmarkMineraljord</v>
      </c>
      <c r="K952" s="111">
        <v>-7.4178314529761202E-2</v>
      </c>
      <c r="L952" s="111">
        <v>0</v>
      </c>
      <c r="M952" s="111">
        <v>0</v>
      </c>
      <c r="N952" s="112">
        <f t="shared" si="29"/>
        <v>-7.4178314529761202E-2</v>
      </c>
    </row>
    <row r="953" spans="1:14" x14ac:dyDescent="0.25">
      <c r="A953" s="111" t="s">
        <v>619</v>
      </c>
      <c r="B953" s="111">
        <f>INDEX(kommuner!C:C,MATCH(_xlfn.NUMBERVALUE(A953),kommuner!B:B,0))</f>
        <v>3025</v>
      </c>
      <c r="C953" s="111" t="s">
        <v>121</v>
      </c>
      <c r="D953" s="111" t="s">
        <v>121</v>
      </c>
      <c r="E953" s="111" t="s">
        <v>126</v>
      </c>
      <c r="F953" s="111" t="s">
        <v>139</v>
      </c>
      <c r="G953" s="111" t="s">
        <v>139</v>
      </c>
      <c r="H953" s="111" t="s">
        <v>139</v>
      </c>
      <c r="I953" s="111" t="s">
        <v>139</v>
      </c>
      <c r="J953" t="str">
        <f t="shared" si="28"/>
        <v>3025BeiteMineraljord</v>
      </c>
      <c r="K953" s="111">
        <v>-0.96338340838695502</v>
      </c>
      <c r="L953" s="111">
        <v>0</v>
      </c>
      <c r="M953" s="111">
        <v>1.2448711246839999E-7</v>
      </c>
      <c r="N953" s="112">
        <f t="shared" si="29"/>
        <v>-0.96338328389984251</v>
      </c>
    </row>
    <row r="954" spans="1:14" x14ac:dyDescent="0.25">
      <c r="A954" s="111" t="s">
        <v>619</v>
      </c>
      <c r="B954" s="111">
        <f>INDEX(kommuner!C:C,MATCH(_xlfn.NUMBERVALUE(A954),kommuner!B:B,0))</f>
        <v>3025</v>
      </c>
      <c r="C954" s="111" t="s">
        <v>121</v>
      </c>
      <c r="D954" s="111" t="s">
        <v>121</v>
      </c>
      <c r="E954" s="111" t="s">
        <v>123</v>
      </c>
      <c r="F954" s="111" t="s">
        <v>139</v>
      </c>
      <c r="G954" s="111" t="s">
        <v>139</v>
      </c>
      <c r="H954" s="111" t="s">
        <v>139</v>
      </c>
      <c r="I954" s="111" t="s">
        <v>139</v>
      </c>
      <c r="J954" t="str">
        <f t="shared" si="28"/>
        <v>3025BeiteOrganisk jord</v>
      </c>
      <c r="K954" s="111">
        <v>12.077525935985037</v>
      </c>
      <c r="L954" s="111">
        <v>1.6412500000000001</v>
      </c>
      <c r="M954" s="111">
        <v>0</v>
      </c>
      <c r="N954" s="112">
        <f t="shared" si="29"/>
        <v>13.718775935985036</v>
      </c>
    </row>
    <row r="955" spans="1:14" x14ac:dyDescent="0.25">
      <c r="A955" s="111" t="s">
        <v>619</v>
      </c>
      <c r="B955" s="111">
        <f>INDEX(kommuner!C:C,MATCH(_xlfn.NUMBERVALUE(A955),kommuner!B:B,0))</f>
        <v>3025</v>
      </c>
      <c r="C955" s="111" t="s">
        <v>84</v>
      </c>
      <c r="D955" s="111" t="s">
        <v>84</v>
      </c>
      <c r="E955" s="111" t="s">
        <v>126</v>
      </c>
      <c r="F955" s="111" t="s">
        <v>139</v>
      </c>
      <c r="G955" s="111" t="s">
        <v>139</v>
      </c>
      <c r="H955" s="111" t="s">
        <v>139</v>
      </c>
      <c r="I955" s="111" t="s">
        <v>139</v>
      </c>
      <c r="J955" t="str">
        <f t="shared" si="28"/>
        <v>3025Dyrket markMineraljord</v>
      </c>
      <c r="K955" s="111">
        <v>-0.32406055685326779</v>
      </c>
      <c r="L955" s="111">
        <v>0</v>
      </c>
      <c r="M955" s="111">
        <v>0</v>
      </c>
      <c r="N955" s="112">
        <f t="shared" si="29"/>
        <v>-0.32406055685326779</v>
      </c>
    </row>
    <row r="956" spans="1:14" x14ac:dyDescent="0.25">
      <c r="A956" s="111" t="s">
        <v>619</v>
      </c>
      <c r="B956" s="111">
        <f>INDEX(kommuner!C:C,MATCH(_xlfn.NUMBERVALUE(A956),kommuner!B:B,0))</f>
        <v>3025</v>
      </c>
      <c r="C956" s="111" t="s">
        <v>84</v>
      </c>
      <c r="D956" s="111" t="s">
        <v>84</v>
      </c>
      <c r="E956" s="111" t="s">
        <v>123</v>
      </c>
      <c r="F956" s="111" t="s">
        <v>139</v>
      </c>
      <c r="G956" s="111" t="s">
        <v>139</v>
      </c>
      <c r="H956" s="111" t="s">
        <v>139</v>
      </c>
      <c r="I956" s="111" t="s">
        <v>139</v>
      </c>
      <c r="J956" t="str">
        <f t="shared" si="28"/>
        <v>3025Dyrket markOrganisk jord</v>
      </c>
      <c r="K956" s="111">
        <v>28.726149366675592</v>
      </c>
      <c r="L956" s="111">
        <v>1.45625</v>
      </c>
      <c r="M956" s="111">
        <v>0</v>
      </c>
      <c r="N956" s="112">
        <f t="shared" si="29"/>
        <v>30.182399366675593</v>
      </c>
    </row>
    <row r="957" spans="1:14" x14ac:dyDescent="0.25">
      <c r="A957" s="111" t="s">
        <v>619</v>
      </c>
      <c r="B957" s="111">
        <f>INDEX(kommuner!C:C,MATCH(_xlfn.NUMBERVALUE(A957),kommuner!B:B,0))</f>
        <v>3025</v>
      </c>
      <c r="C957" s="111" t="s">
        <v>127</v>
      </c>
      <c r="D957" s="111" t="s">
        <v>127</v>
      </c>
      <c r="E957" s="111" t="s">
        <v>126</v>
      </c>
      <c r="F957" s="111" t="s">
        <v>172</v>
      </c>
      <c r="G957" s="111" t="s">
        <v>180</v>
      </c>
      <c r="H957" s="111" t="s">
        <v>172</v>
      </c>
      <c r="I957" s="111" t="s">
        <v>180</v>
      </c>
      <c r="J957" t="str">
        <f t="shared" si="28"/>
        <v>3025SkogMineraljordBarskogHøy</v>
      </c>
      <c r="K957" s="111">
        <v>-4.6162156760364166</v>
      </c>
      <c r="L957" s="111">
        <v>0.85306406685236758</v>
      </c>
      <c r="M957" s="111">
        <v>6.4056614999681585E-2</v>
      </c>
      <c r="N957" s="112">
        <f t="shared" si="29"/>
        <v>-3.6990949941843674</v>
      </c>
    </row>
    <row r="958" spans="1:14" x14ac:dyDescent="0.25">
      <c r="A958" s="111" t="s">
        <v>619</v>
      </c>
      <c r="B958" s="111">
        <f>INDEX(kommuner!C:C,MATCH(_xlfn.NUMBERVALUE(A958),kommuner!B:B,0))</f>
        <v>3025</v>
      </c>
      <c r="C958" s="111" t="s">
        <v>127</v>
      </c>
      <c r="D958" s="111" t="s">
        <v>127</v>
      </c>
      <c r="E958" s="111" t="s">
        <v>126</v>
      </c>
      <c r="F958" s="111" t="s">
        <v>172</v>
      </c>
      <c r="G958" s="111" t="s">
        <v>167</v>
      </c>
      <c r="H958" s="111" t="s">
        <v>172</v>
      </c>
      <c r="I958" s="111" t="s">
        <v>167</v>
      </c>
      <c r="J958" t="str">
        <f t="shared" si="28"/>
        <v>3025SkogMineraljordBarskogImpediment</v>
      </c>
      <c r="K958" s="111">
        <v>-1.3727794028153204</v>
      </c>
      <c r="L958" s="111">
        <v>0.85306406685236758</v>
      </c>
      <c r="M958" s="111">
        <v>6.3979989500968365E-2</v>
      </c>
      <c r="N958" s="112">
        <f t="shared" si="29"/>
        <v>-0.45573534646198444</v>
      </c>
    </row>
    <row r="959" spans="1:14" x14ac:dyDescent="0.25">
      <c r="A959" s="111" t="s">
        <v>619</v>
      </c>
      <c r="B959" s="111">
        <f>INDEX(kommuner!C:C,MATCH(_xlfn.NUMBERVALUE(A959),kommuner!B:B,0))</f>
        <v>3025</v>
      </c>
      <c r="C959" s="111" t="s">
        <v>127</v>
      </c>
      <c r="D959" s="111" t="s">
        <v>127</v>
      </c>
      <c r="E959" s="111" t="s">
        <v>126</v>
      </c>
      <c r="F959" s="111" t="s">
        <v>172</v>
      </c>
      <c r="G959" s="111" t="s">
        <v>190</v>
      </c>
      <c r="H959" s="111" t="s">
        <v>172</v>
      </c>
      <c r="I959" s="111" t="s">
        <v>190</v>
      </c>
      <c r="J959" t="str">
        <f t="shared" si="28"/>
        <v>3025SkogMineraljordBarskogLav</v>
      </c>
      <c r="K959" s="111">
        <v>-4.2147477563561999</v>
      </c>
      <c r="L959" s="111">
        <v>0.85306406685236758</v>
      </c>
      <c r="M959" s="111">
        <v>6.3979989500968365E-2</v>
      </c>
      <c r="N959" s="112">
        <f t="shared" si="29"/>
        <v>-3.2977037000028639</v>
      </c>
    </row>
    <row r="960" spans="1:14" x14ac:dyDescent="0.25">
      <c r="A960" s="111" t="s">
        <v>619</v>
      </c>
      <c r="B960" s="111">
        <f>INDEX(kommuner!C:C,MATCH(_xlfn.NUMBERVALUE(A960),kommuner!B:B,0))</f>
        <v>3025</v>
      </c>
      <c r="C960" s="111" t="s">
        <v>127</v>
      </c>
      <c r="D960" s="111" t="s">
        <v>127</v>
      </c>
      <c r="E960" s="111" t="s">
        <v>126</v>
      </c>
      <c r="F960" s="111" t="s">
        <v>172</v>
      </c>
      <c r="G960" s="111" t="s">
        <v>173</v>
      </c>
      <c r="H960" s="111" t="s">
        <v>172</v>
      </c>
      <c r="I960" s="111" t="s">
        <v>173</v>
      </c>
      <c r="J960" t="str">
        <f t="shared" si="28"/>
        <v>3025SkogMineraljordBarskogMiddels</v>
      </c>
      <c r="K960" s="111">
        <v>-4.0260508329268543</v>
      </c>
      <c r="L960" s="111">
        <v>0.85306406685236758</v>
      </c>
      <c r="M960" s="111">
        <v>6.4056614999681585E-2</v>
      </c>
      <c r="N960" s="112">
        <f t="shared" si="29"/>
        <v>-3.1089301510748051</v>
      </c>
    </row>
    <row r="961" spans="1:14" x14ac:dyDescent="0.25">
      <c r="A961" s="111" t="s">
        <v>619</v>
      </c>
      <c r="B961" s="111">
        <f>INDEX(kommuner!C:C,MATCH(_xlfn.NUMBERVALUE(A961),kommuner!B:B,0))</f>
        <v>3025</v>
      </c>
      <c r="C961" s="111" t="s">
        <v>127</v>
      </c>
      <c r="D961" s="111" t="s">
        <v>127</v>
      </c>
      <c r="E961" s="111" t="s">
        <v>126</v>
      </c>
      <c r="F961" s="111" t="s">
        <v>172</v>
      </c>
      <c r="G961" s="111" t="s">
        <v>186</v>
      </c>
      <c r="H961" s="111" t="s">
        <v>172</v>
      </c>
      <c r="I961" s="111" t="s">
        <v>186</v>
      </c>
      <c r="J961" t="str">
        <f t="shared" si="28"/>
        <v>3025SkogMineraljordBarskogSærs høy</v>
      </c>
      <c r="K961" s="111">
        <v>0.12072674540874306</v>
      </c>
      <c r="L961" s="111">
        <v>0.85306406685236758</v>
      </c>
      <c r="M961" s="111">
        <v>6.4056614999681585E-2</v>
      </c>
      <c r="N961" s="112">
        <f t="shared" si="29"/>
        <v>1.0378474272607923</v>
      </c>
    </row>
    <row r="962" spans="1:14" x14ac:dyDescent="0.25">
      <c r="A962" s="111" t="s">
        <v>619</v>
      </c>
      <c r="B962" s="111">
        <f>INDEX(kommuner!C:C,MATCH(_xlfn.NUMBERVALUE(A962),kommuner!B:B,0))</f>
        <v>3025</v>
      </c>
      <c r="C962" s="111" t="s">
        <v>127</v>
      </c>
      <c r="D962" s="111" t="s">
        <v>127</v>
      </c>
      <c r="E962" s="111" t="s">
        <v>126</v>
      </c>
      <c r="F962" s="111" t="s">
        <v>179</v>
      </c>
      <c r="G962" s="111" t="s">
        <v>180</v>
      </c>
      <c r="H962" s="111" t="s">
        <v>179</v>
      </c>
      <c r="I962" s="111" t="s">
        <v>180</v>
      </c>
      <c r="J962" t="str">
        <f t="shared" si="28"/>
        <v>3025SkogMineraljordBlandingsskogHøy</v>
      </c>
      <c r="K962" s="111">
        <v>-7.1939050909469406</v>
      </c>
      <c r="L962" s="111">
        <v>0.85306406685236758</v>
      </c>
      <c r="M962" s="111">
        <v>6.3979989500968365E-2</v>
      </c>
      <c r="N962" s="112">
        <f t="shared" si="29"/>
        <v>-6.2768610345936047</v>
      </c>
    </row>
    <row r="963" spans="1:14" x14ac:dyDescent="0.25">
      <c r="A963" s="111" t="s">
        <v>619</v>
      </c>
      <c r="B963" s="111">
        <f>INDEX(kommuner!C:C,MATCH(_xlfn.NUMBERVALUE(A963),kommuner!B:B,0))</f>
        <v>3025</v>
      </c>
      <c r="C963" s="111" t="s">
        <v>127</v>
      </c>
      <c r="D963" s="111" t="s">
        <v>127</v>
      </c>
      <c r="E963" s="111" t="s">
        <v>126</v>
      </c>
      <c r="F963" s="111" t="s">
        <v>179</v>
      </c>
      <c r="G963" s="111" t="s">
        <v>167</v>
      </c>
      <c r="H963" s="111" t="s">
        <v>179</v>
      </c>
      <c r="I963" s="111" t="s">
        <v>167</v>
      </c>
      <c r="J963" t="str">
        <f t="shared" ref="J963:J1026" si="30">B963&amp;C963&amp;E963&amp;IF(C963="Skog",F963&amp;G963,"")</f>
        <v>3025SkogMineraljordBlandingsskogImpediment</v>
      </c>
      <c r="K963" s="111">
        <v>-1.6598037998579707</v>
      </c>
      <c r="L963" s="111">
        <v>0.85306406685236758</v>
      </c>
      <c r="M963" s="111">
        <v>6.3979989500968365E-2</v>
      </c>
      <c r="N963" s="112">
        <f t="shared" ref="N963:N1026" si="31">SUM(K963:M963)</f>
        <v>-0.7427597435046347</v>
      </c>
    </row>
    <row r="964" spans="1:14" x14ac:dyDescent="0.25">
      <c r="A964" s="111" t="s">
        <v>619</v>
      </c>
      <c r="B964" s="111">
        <f>INDEX(kommuner!C:C,MATCH(_xlfn.NUMBERVALUE(A964),kommuner!B:B,0))</f>
        <v>3025</v>
      </c>
      <c r="C964" s="111" t="s">
        <v>127</v>
      </c>
      <c r="D964" s="111" t="s">
        <v>127</v>
      </c>
      <c r="E964" s="111" t="s">
        <v>126</v>
      </c>
      <c r="F964" s="111" t="s">
        <v>179</v>
      </c>
      <c r="G964" s="111" t="s">
        <v>190</v>
      </c>
      <c r="H964" s="111" t="s">
        <v>179</v>
      </c>
      <c r="I964" s="111" t="s">
        <v>190</v>
      </c>
      <c r="J964" t="str">
        <f t="shared" si="30"/>
        <v>3025SkogMineraljordBlandingsskogLav</v>
      </c>
      <c r="K964" s="111">
        <v>-2.5588434197694254</v>
      </c>
      <c r="L964" s="111">
        <v>0.85306406685236758</v>
      </c>
      <c r="M964" s="111">
        <v>6.3979989500968365E-2</v>
      </c>
      <c r="N964" s="112">
        <f t="shared" si="31"/>
        <v>-1.6417993634160897</v>
      </c>
    </row>
    <row r="965" spans="1:14" x14ac:dyDescent="0.25">
      <c r="A965" s="111" t="s">
        <v>619</v>
      </c>
      <c r="B965" s="111">
        <f>INDEX(kommuner!C:C,MATCH(_xlfn.NUMBERVALUE(A965),kommuner!B:B,0))</f>
        <v>3025</v>
      </c>
      <c r="C965" s="111" t="s">
        <v>127</v>
      </c>
      <c r="D965" s="111" t="s">
        <v>127</v>
      </c>
      <c r="E965" s="111" t="s">
        <v>126</v>
      </c>
      <c r="F965" s="111" t="s">
        <v>179</v>
      </c>
      <c r="G965" s="111" t="s">
        <v>173</v>
      </c>
      <c r="H965" s="111" t="s">
        <v>179</v>
      </c>
      <c r="I965" s="111" t="s">
        <v>173</v>
      </c>
      <c r="J965" t="str">
        <f t="shared" si="30"/>
        <v>3025SkogMineraljordBlandingsskogMiddels</v>
      </c>
      <c r="K965" s="111">
        <v>-3.8687729546762566</v>
      </c>
      <c r="L965" s="111">
        <v>0.85306406685236758</v>
      </c>
      <c r="M965" s="111">
        <v>6.3979989500968365E-2</v>
      </c>
      <c r="N965" s="112">
        <f t="shared" si="31"/>
        <v>-2.9517288983229206</v>
      </c>
    </row>
    <row r="966" spans="1:14" x14ac:dyDescent="0.25">
      <c r="A966" s="111" t="s">
        <v>619</v>
      </c>
      <c r="B966" s="111">
        <f>INDEX(kommuner!C:C,MATCH(_xlfn.NUMBERVALUE(A966),kommuner!B:B,0))</f>
        <v>3025</v>
      </c>
      <c r="C966" s="111" t="s">
        <v>127</v>
      </c>
      <c r="D966" s="111" t="s">
        <v>127</v>
      </c>
      <c r="E966" s="111" t="s">
        <v>126</v>
      </c>
      <c r="F966" s="111" t="s">
        <v>179</v>
      </c>
      <c r="G966" s="111" t="s">
        <v>186</v>
      </c>
      <c r="H966" s="111" t="s">
        <v>179</v>
      </c>
      <c r="I966" s="111" t="s">
        <v>186</v>
      </c>
      <c r="J966" t="str">
        <f t="shared" si="30"/>
        <v>3025SkogMineraljordBlandingsskogSærs høy</v>
      </c>
      <c r="K966" s="111">
        <v>-2.9395925245326562</v>
      </c>
      <c r="L966" s="111">
        <v>0.85306406685236758</v>
      </c>
      <c r="M966" s="111">
        <v>6.3979989500968365E-2</v>
      </c>
      <c r="N966" s="112">
        <f t="shared" si="31"/>
        <v>-2.0225484681793202</v>
      </c>
    </row>
    <row r="967" spans="1:14" x14ac:dyDescent="0.25">
      <c r="A967" s="111" t="s">
        <v>619</v>
      </c>
      <c r="B967" s="111">
        <f>INDEX(kommuner!C:C,MATCH(_xlfn.NUMBERVALUE(A967),kommuner!B:B,0))</f>
        <v>3025</v>
      </c>
      <c r="C967" s="111" t="s">
        <v>127</v>
      </c>
      <c r="D967" s="111" t="s">
        <v>127</v>
      </c>
      <c r="E967" s="111" t="s">
        <v>126</v>
      </c>
      <c r="F967" s="111" t="s">
        <v>185</v>
      </c>
      <c r="G967" s="111" t="s">
        <v>180</v>
      </c>
      <c r="H967" s="111" t="s">
        <v>185</v>
      </c>
      <c r="I967" s="111" t="s">
        <v>180</v>
      </c>
      <c r="J967" t="str">
        <f t="shared" si="30"/>
        <v>3025SkogMineraljordLauvskogHøy</v>
      </c>
      <c r="K967" s="111">
        <v>-3.3269846154961789</v>
      </c>
      <c r="L967" s="111">
        <v>0.85306406685236758</v>
      </c>
      <c r="M967" s="111">
        <v>6.3979989500968365E-2</v>
      </c>
      <c r="N967" s="112">
        <f t="shared" si="31"/>
        <v>-2.4099405591428429</v>
      </c>
    </row>
    <row r="968" spans="1:14" x14ac:dyDescent="0.25">
      <c r="A968" s="111" t="s">
        <v>619</v>
      </c>
      <c r="B968" s="111">
        <f>INDEX(kommuner!C:C,MATCH(_xlfn.NUMBERVALUE(A968),kommuner!B:B,0))</f>
        <v>3025</v>
      </c>
      <c r="C968" s="111" t="s">
        <v>127</v>
      </c>
      <c r="D968" s="111" t="s">
        <v>127</v>
      </c>
      <c r="E968" s="111" t="s">
        <v>126</v>
      </c>
      <c r="F968" s="111" t="s">
        <v>185</v>
      </c>
      <c r="G968" s="111" t="s">
        <v>167</v>
      </c>
      <c r="H968" s="111" t="s">
        <v>185</v>
      </c>
      <c r="I968" s="111" t="s">
        <v>167</v>
      </c>
      <c r="J968" t="str">
        <f t="shared" si="30"/>
        <v>3025SkogMineraljordLauvskogImpediment</v>
      </c>
      <c r="K968" s="111">
        <v>-0.65286816124680003</v>
      </c>
      <c r="L968" s="111">
        <v>0.85306406685236758</v>
      </c>
      <c r="M968" s="111">
        <v>6.3979989500968365E-2</v>
      </c>
      <c r="N968" s="112">
        <f t="shared" si="31"/>
        <v>0.26417589510653594</v>
      </c>
    </row>
    <row r="969" spans="1:14" x14ac:dyDescent="0.25">
      <c r="A969" s="111" t="s">
        <v>619</v>
      </c>
      <c r="B969" s="111">
        <f>INDEX(kommuner!C:C,MATCH(_xlfn.NUMBERVALUE(A969),kommuner!B:B,0))</f>
        <v>3025</v>
      </c>
      <c r="C969" s="111" t="s">
        <v>127</v>
      </c>
      <c r="D969" s="111" t="s">
        <v>127</v>
      </c>
      <c r="E969" s="111" t="s">
        <v>126</v>
      </c>
      <c r="F969" s="111" t="s">
        <v>185</v>
      </c>
      <c r="G969" s="111" t="s">
        <v>190</v>
      </c>
      <c r="H969" s="111" t="s">
        <v>185</v>
      </c>
      <c r="I969" s="111" t="s">
        <v>190</v>
      </c>
      <c r="J969" t="str">
        <f t="shared" si="30"/>
        <v>3025SkogMineraljordLauvskogLav</v>
      </c>
      <c r="K969" s="111">
        <v>-8.9748170935426599E-2</v>
      </c>
      <c r="L969" s="111">
        <v>0.85306406685236758</v>
      </c>
      <c r="M969" s="111">
        <v>6.3979989500968365E-2</v>
      </c>
      <c r="N969" s="112">
        <f t="shared" si="31"/>
        <v>0.82729588541790933</v>
      </c>
    </row>
    <row r="970" spans="1:14" x14ac:dyDescent="0.25">
      <c r="A970" s="111" t="s">
        <v>619</v>
      </c>
      <c r="B970" s="111">
        <f>INDEX(kommuner!C:C,MATCH(_xlfn.NUMBERVALUE(A970),kommuner!B:B,0))</f>
        <v>3025</v>
      </c>
      <c r="C970" s="111" t="s">
        <v>127</v>
      </c>
      <c r="D970" s="111" t="s">
        <v>127</v>
      </c>
      <c r="E970" s="111" t="s">
        <v>126</v>
      </c>
      <c r="F970" s="111" t="s">
        <v>185</v>
      </c>
      <c r="G970" s="111" t="s">
        <v>173</v>
      </c>
      <c r="H970" s="111" t="s">
        <v>185</v>
      </c>
      <c r="I970" s="111" t="s">
        <v>173</v>
      </c>
      <c r="J970" t="str">
        <f t="shared" si="30"/>
        <v>3025SkogMineraljordLauvskogMiddels</v>
      </c>
      <c r="K970" s="111">
        <v>-1.7789409505847176</v>
      </c>
      <c r="L970" s="111">
        <v>0.85306406685236758</v>
      </c>
      <c r="M970" s="111">
        <v>6.3979989500968365E-2</v>
      </c>
      <c r="N970" s="112">
        <f t="shared" si="31"/>
        <v>-0.86189689423138161</v>
      </c>
    </row>
    <row r="971" spans="1:14" x14ac:dyDescent="0.25">
      <c r="A971" s="111" t="s">
        <v>619</v>
      </c>
      <c r="B971" s="111">
        <f>INDEX(kommuner!C:C,MATCH(_xlfn.NUMBERVALUE(A971),kommuner!B:B,0))</f>
        <v>3025</v>
      </c>
      <c r="C971" s="111" t="s">
        <v>127</v>
      </c>
      <c r="D971" s="111" t="s">
        <v>127</v>
      </c>
      <c r="E971" s="111" t="s">
        <v>126</v>
      </c>
      <c r="F971" s="111" t="s">
        <v>185</v>
      </c>
      <c r="G971" s="111" t="s">
        <v>186</v>
      </c>
      <c r="H971" s="111" t="s">
        <v>185</v>
      </c>
      <c r="I971" s="111" t="s">
        <v>186</v>
      </c>
      <c r="J971" t="str">
        <f t="shared" si="30"/>
        <v>3025SkogMineraljordLauvskogSærs høy</v>
      </c>
      <c r="K971" s="111">
        <v>-3.6560473259425113</v>
      </c>
      <c r="L971" s="111">
        <v>0.85306406685236758</v>
      </c>
      <c r="M971" s="111">
        <v>6.3979989500968365E-2</v>
      </c>
      <c r="N971" s="112">
        <f t="shared" si="31"/>
        <v>-2.7390032695891753</v>
      </c>
    </row>
    <row r="972" spans="1:14" x14ac:dyDescent="0.25">
      <c r="A972" s="111" t="s">
        <v>619</v>
      </c>
      <c r="B972" s="111">
        <f>INDEX(kommuner!C:C,MATCH(_xlfn.NUMBERVALUE(A972),kommuner!B:B,0))</f>
        <v>3025</v>
      </c>
      <c r="C972" s="111" t="s">
        <v>127</v>
      </c>
      <c r="D972" s="111" t="s">
        <v>127</v>
      </c>
      <c r="E972" s="111" t="s">
        <v>123</v>
      </c>
      <c r="F972" s="111" t="s">
        <v>172</v>
      </c>
      <c r="G972" s="111" t="s">
        <v>180</v>
      </c>
      <c r="H972" s="111" t="s">
        <v>172</v>
      </c>
      <c r="I972" s="111" t="s">
        <v>180</v>
      </c>
      <c r="J972" t="str">
        <f t="shared" si="30"/>
        <v>3025SkogOrganisk jordBarskogHøy</v>
      </c>
      <c r="K972" s="111">
        <v>-2.5184559031994138</v>
      </c>
      <c r="L972" s="111">
        <v>0.92784825435236762</v>
      </c>
      <c r="M972" s="111">
        <v>0.46518126042825314</v>
      </c>
      <c r="N972" s="112">
        <f t="shared" si="31"/>
        <v>-1.1254263884187932</v>
      </c>
    </row>
    <row r="973" spans="1:14" x14ac:dyDescent="0.25">
      <c r="A973" s="111" t="s">
        <v>619</v>
      </c>
      <c r="B973" s="111">
        <f>INDEX(kommuner!C:C,MATCH(_xlfn.NUMBERVALUE(A973),kommuner!B:B,0))</f>
        <v>3025</v>
      </c>
      <c r="C973" s="111" t="s">
        <v>127</v>
      </c>
      <c r="D973" s="111" t="s">
        <v>127</v>
      </c>
      <c r="E973" s="111" t="s">
        <v>123</v>
      </c>
      <c r="F973" s="111" t="s">
        <v>172</v>
      </c>
      <c r="G973" s="111" t="s">
        <v>167</v>
      </c>
      <c r="H973" s="111" t="s">
        <v>172</v>
      </c>
      <c r="I973" s="111" t="s">
        <v>167</v>
      </c>
      <c r="J973" t="str">
        <f t="shared" si="30"/>
        <v>3025SkogOrganisk jordBarskogImpediment</v>
      </c>
      <c r="K973" s="111">
        <v>-0.13011741963904588</v>
      </c>
      <c r="L973" s="111">
        <v>0.92784825435236762</v>
      </c>
      <c r="M973" s="111">
        <v>0.46510463492953991</v>
      </c>
      <c r="N973" s="112">
        <f t="shared" si="31"/>
        <v>1.2628354696428616</v>
      </c>
    </row>
    <row r="974" spans="1:14" x14ac:dyDescent="0.25">
      <c r="A974" s="111" t="s">
        <v>619</v>
      </c>
      <c r="B974" s="111">
        <f>INDEX(kommuner!C:C,MATCH(_xlfn.NUMBERVALUE(A974),kommuner!B:B,0))</f>
        <v>3025</v>
      </c>
      <c r="C974" s="111" t="s">
        <v>127</v>
      </c>
      <c r="D974" s="111" t="s">
        <v>127</v>
      </c>
      <c r="E974" s="111" t="s">
        <v>123</v>
      </c>
      <c r="F974" s="111" t="s">
        <v>172</v>
      </c>
      <c r="G974" s="111" t="s">
        <v>190</v>
      </c>
      <c r="H974" s="111" t="s">
        <v>172</v>
      </c>
      <c r="I974" s="111" t="s">
        <v>190</v>
      </c>
      <c r="J974" t="str">
        <f t="shared" si="30"/>
        <v>3025SkogOrganisk jordBarskogLav</v>
      </c>
      <c r="K974" s="111">
        <v>-0.50666953101693391</v>
      </c>
      <c r="L974" s="111">
        <v>0.92784825435236762</v>
      </c>
      <c r="M974" s="111">
        <v>0.46510463492953991</v>
      </c>
      <c r="N974" s="112">
        <f t="shared" si="31"/>
        <v>0.88628335826497362</v>
      </c>
    </row>
    <row r="975" spans="1:14" x14ac:dyDescent="0.25">
      <c r="A975" s="111" t="s">
        <v>619</v>
      </c>
      <c r="B975" s="111">
        <f>INDEX(kommuner!C:C,MATCH(_xlfn.NUMBERVALUE(A975),kommuner!B:B,0))</f>
        <v>3025</v>
      </c>
      <c r="C975" s="111" t="s">
        <v>127</v>
      </c>
      <c r="D975" s="111" t="s">
        <v>127</v>
      </c>
      <c r="E975" s="111" t="s">
        <v>123</v>
      </c>
      <c r="F975" s="111" t="s">
        <v>172</v>
      </c>
      <c r="G975" s="111" t="s">
        <v>173</v>
      </c>
      <c r="H975" s="111" t="s">
        <v>172</v>
      </c>
      <c r="I975" s="111" t="s">
        <v>173</v>
      </c>
      <c r="J975" t="str">
        <f t="shared" si="30"/>
        <v>3025SkogOrganisk jordBarskogMiddels</v>
      </c>
      <c r="K975" s="111">
        <v>-1.5571490961494638</v>
      </c>
      <c r="L975" s="111">
        <v>0.92784825435236762</v>
      </c>
      <c r="M975" s="111">
        <v>0.46518126042825314</v>
      </c>
      <c r="N975" s="112">
        <f t="shared" si="31"/>
        <v>-0.16411958136884308</v>
      </c>
    </row>
    <row r="976" spans="1:14" x14ac:dyDescent="0.25">
      <c r="A976" s="111" t="s">
        <v>619</v>
      </c>
      <c r="B976" s="111">
        <f>INDEX(kommuner!C:C,MATCH(_xlfn.NUMBERVALUE(A976),kommuner!B:B,0))</f>
        <v>3025</v>
      </c>
      <c r="C976" s="111" t="s">
        <v>127</v>
      </c>
      <c r="D976" s="111" t="s">
        <v>127</v>
      </c>
      <c r="E976" s="111" t="s">
        <v>123</v>
      </c>
      <c r="F976" s="111" t="s">
        <v>172</v>
      </c>
      <c r="G976" s="111" t="s">
        <v>186</v>
      </c>
      <c r="H976" s="111" t="s">
        <v>172</v>
      </c>
      <c r="I976" s="111" t="s">
        <v>186</v>
      </c>
      <c r="J976" t="str">
        <f t="shared" si="30"/>
        <v>3025SkogOrganisk jordBarskogSærs høy</v>
      </c>
      <c r="K976" s="111">
        <v>2.5548655235722699</v>
      </c>
      <c r="L976" s="111">
        <v>0.92784825435236762</v>
      </c>
      <c r="M976" s="111">
        <v>0.46518126042825314</v>
      </c>
      <c r="N976" s="112">
        <f t="shared" si="31"/>
        <v>3.9478950383528906</v>
      </c>
    </row>
    <row r="977" spans="1:14" x14ac:dyDescent="0.25">
      <c r="A977" s="111" t="s">
        <v>619</v>
      </c>
      <c r="B977" s="111">
        <f>INDEX(kommuner!C:C,MATCH(_xlfn.NUMBERVALUE(A977),kommuner!B:B,0))</f>
        <v>3025</v>
      </c>
      <c r="C977" s="111" t="s">
        <v>127</v>
      </c>
      <c r="D977" s="111" t="s">
        <v>127</v>
      </c>
      <c r="E977" s="111" t="s">
        <v>123</v>
      </c>
      <c r="F977" s="111" t="s">
        <v>179</v>
      </c>
      <c r="G977" s="111" t="s">
        <v>180</v>
      </c>
      <c r="H977" s="111" t="s">
        <v>179</v>
      </c>
      <c r="I977" s="111" t="s">
        <v>180</v>
      </c>
      <c r="J977" t="str">
        <f t="shared" si="30"/>
        <v>3025SkogOrganisk jordBlandingsskogHøy</v>
      </c>
      <c r="K977" s="111">
        <v>-5.5554344456832343</v>
      </c>
      <c r="L977" s="111">
        <v>0.92784825435236762</v>
      </c>
      <c r="M977" s="111">
        <v>0.46510463492953991</v>
      </c>
      <c r="N977" s="112">
        <f t="shared" si="31"/>
        <v>-4.1624815564013264</v>
      </c>
    </row>
    <row r="978" spans="1:14" x14ac:dyDescent="0.25">
      <c r="A978" s="111" t="s">
        <v>619</v>
      </c>
      <c r="B978" s="111">
        <f>INDEX(kommuner!C:C,MATCH(_xlfn.NUMBERVALUE(A978),kommuner!B:B,0))</f>
        <v>3025</v>
      </c>
      <c r="C978" s="111" t="s">
        <v>127</v>
      </c>
      <c r="D978" s="111" t="s">
        <v>127</v>
      </c>
      <c r="E978" s="111" t="s">
        <v>123</v>
      </c>
      <c r="F978" s="111" t="s">
        <v>179</v>
      </c>
      <c r="G978" s="111" t="s">
        <v>167</v>
      </c>
      <c r="H978" s="111" t="s">
        <v>179</v>
      </c>
      <c r="I978" s="111" t="s">
        <v>167</v>
      </c>
      <c r="J978" t="str">
        <f t="shared" si="30"/>
        <v>3025SkogOrganisk jordBlandingsskogImpediment</v>
      </c>
      <c r="K978" s="111">
        <v>-0.28586344175800005</v>
      </c>
      <c r="L978" s="111">
        <v>0.92784825435236762</v>
      </c>
      <c r="M978" s="111">
        <v>0.46510463492953991</v>
      </c>
      <c r="N978" s="112">
        <f t="shared" si="31"/>
        <v>1.1070894475239075</v>
      </c>
    </row>
    <row r="979" spans="1:14" x14ac:dyDescent="0.25">
      <c r="A979" s="111" t="s">
        <v>619</v>
      </c>
      <c r="B979" s="111">
        <f>INDEX(kommuner!C:C,MATCH(_xlfn.NUMBERVALUE(A979),kommuner!B:B,0))</f>
        <v>3025</v>
      </c>
      <c r="C979" s="111" t="s">
        <v>127</v>
      </c>
      <c r="D979" s="111" t="s">
        <v>127</v>
      </c>
      <c r="E979" s="111" t="s">
        <v>123</v>
      </c>
      <c r="F979" s="111" t="s">
        <v>179</v>
      </c>
      <c r="G979" s="111" t="s">
        <v>190</v>
      </c>
      <c r="H979" s="111" t="s">
        <v>179</v>
      </c>
      <c r="I979" s="111" t="s">
        <v>190</v>
      </c>
      <c r="J979" t="str">
        <f t="shared" si="30"/>
        <v>3025SkogOrganisk jordBlandingsskogLav</v>
      </c>
      <c r="K979" s="111">
        <v>-1.2347339377887629</v>
      </c>
      <c r="L979" s="111">
        <v>0.92784825435236762</v>
      </c>
      <c r="M979" s="111">
        <v>0.46510463492953991</v>
      </c>
      <c r="N979" s="112">
        <f t="shared" si="31"/>
        <v>0.15821895149314458</v>
      </c>
    </row>
    <row r="980" spans="1:14" x14ac:dyDescent="0.25">
      <c r="A980" s="111" t="s">
        <v>619</v>
      </c>
      <c r="B980" s="111">
        <f>INDEX(kommuner!C:C,MATCH(_xlfn.NUMBERVALUE(A980),kommuner!B:B,0))</f>
        <v>3025</v>
      </c>
      <c r="C980" s="111" t="s">
        <v>127</v>
      </c>
      <c r="D980" s="111" t="s">
        <v>127</v>
      </c>
      <c r="E980" s="111" t="s">
        <v>123</v>
      </c>
      <c r="F980" s="111" t="s">
        <v>179</v>
      </c>
      <c r="G980" s="111" t="s">
        <v>173</v>
      </c>
      <c r="H980" s="111" t="s">
        <v>179</v>
      </c>
      <c r="I980" s="111" t="s">
        <v>173</v>
      </c>
      <c r="J980" t="str">
        <f t="shared" si="30"/>
        <v>3025SkogOrganisk jordBlandingsskogMiddels</v>
      </c>
      <c r="K980" s="111">
        <v>-2.4239591752717748</v>
      </c>
      <c r="L980" s="111">
        <v>0.92784825435236762</v>
      </c>
      <c r="M980" s="111">
        <v>0.46510463492953991</v>
      </c>
      <c r="N980" s="112">
        <f t="shared" si="31"/>
        <v>-1.0310062859898674</v>
      </c>
    </row>
    <row r="981" spans="1:14" x14ac:dyDescent="0.25">
      <c r="A981" s="111" t="s">
        <v>619</v>
      </c>
      <c r="B981" s="111">
        <f>INDEX(kommuner!C:C,MATCH(_xlfn.NUMBERVALUE(A981),kommuner!B:B,0))</f>
        <v>3025</v>
      </c>
      <c r="C981" s="111" t="s">
        <v>127</v>
      </c>
      <c r="D981" s="111" t="s">
        <v>127</v>
      </c>
      <c r="E981" s="111" t="s">
        <v>123</v>
      </c>
      <c r="F981" s="111" t="s">
        <v>179</v>
      </c>
      <c r="G981" s="111" t="s">
        <v>186</v>
      </c>
      <c r="H981" s="111" t="s">
        <v>179</v>
      </c>
      <c r="I981" s="111" t="s">
        <v>186</v>
      </c>
      <c r="J981" t="str">
        <f t="shared" si="30"/>
        <v>3025SkogOrganisk jordBlandingsskogSærs høy</v>
      </c>
      <c r="K981" s="111">
        <v>-1.5726115302258048</v>
      </c>
      <c r="L981" s="111">
        <v>0.92784825435236762</v>
      </c>
      <c r="M981" s="111">
        <v>0.46510463492953991</v>
      </c>
      <c r="N981" s="112">
        <f t="shared" si="31"/>
        <v>-0.17965864094389727</v>
      </c>
    </row>
    <row r="982" spans="1:14" x14ac:dyDescent="0.25">
      <c r="A982" s="111" t="s">
        <v>619</v>
      </c>
      <c r="B982" s="111">
        <f>INDEX(kommuner!C:C,MATCH(_xlfn.NUMBERVALUE(A982),kommuner!B:B,0))</f>
        <v>3025</v>
      </c>
      <c r="C982" s="111" t="s">
        <v>127</v>
      </c>
      <c r="D982" s="111" t="s">
        <v>127</v>
      </c>
      <c r="E982" s="111" t="s">
        <v>123</v>
      </c>
      <c r="F982" s="111" t="s">
        <v>185</v>
      </c>
      <c r="G982" s="111" t="s">
        <v>180</v>
      </c>
      <c r="H982" s="111" t="s">
        <v>185</v>
      </c>
      <c r="I982" s="111" t="s">
        <v>180</v>
      </c>
      <c r="J982" t="str">
        <f t="shared" si="30"/>
        <v>3025SkogOrganisk jordLauvskogHøy</v>
      </c>
      <c r="K982" s="111">
        <v>-1.9913688882377358</v>
      </c>
      <c r="L982" s="111">
        <v>0.92784825435236762</v>
      </c>
      <c r="M982" s="111">
        <v>0.46510463492953991</v>
      </c>
      <c r="N982" s="112">
        <f t="shared" si="31"/>
        <v>-0.59841599895582831</v>
      </c>
    </row>
    <row r="983" spans="1:14" x14ac:dyDescent="0.25">
      <c r="A983" s="111" t="s">
        <v>619</v>
      </c>
      <c r="B983" s="111">
        <f>INDEX(kommuner!C:C,MATCH(_xlfn.NUMBERVALUE(A983),kommuner!B:B,0))</f>
        <v>3025</v>
      </c>
      <c r="C983" s="111" t="s">
        <v>127</v>
      </c>
      <c r="D983" s="111" t="s">
        <v>127</v>
      </c>
      <c r="E983" s="111" t="s">
        <v>123</v>
      </c>
      <c r="F983" s="111" t="s">
        <v>185</v>
      </c>
      <c r="G983" s="111" t="s">
        <v>167</v>
      </c>
      <c r="H983" s="111" t="s">
        <v>185</v>
      </c>
      <c r="I983" s="111" t="s">
        <v>167</v>
      </c>
      <c r="J983" t="str">
        <f t="shared" si="30"/>
        <v>3025SkogOrganisk jordLauvskogImpediment</v>
      </c>
      <c r="K983" s="111">
        <v>0.35000626494250675</v>
      </c>
      <c r="L983" s="111">
        <v>0.92784825435236762</v>
      </c>
      <c r="M983" s="111">
        <v>0.46510463492953991</v>
      </c>
      <c r="N983" s="112">
        <f t="shared" si="31"/>
        <v>1.7429591542244141</v>
      </c>
    </row>
    <row r="984" spans="1:14" x14ac:dyDescent="0.25">
      <c r="A984" s="111" t="s">
        <v>619</v>
      </c>
      <c r="B984" s="111">
        <f>INDEX(kommuner!C:C,MATCH(_xlfn.NUMBERVALUE(A984),kommuner!B:B,0))</f>
        <v>3025</v>
      </c>
      <c r="C984" s="111" t="s">
        <v>127</v>
      </c>
      <c r="D984" s="111" t="s">
        <v>127</v>
      </c>
      <c r="E984" s="111" t="s">
        <v>123</v>
      </c>
      <c r="F984" s="111" t="s">
        <v>185</v>
      </c>
      <c r="G984" s="111" t="s">
        <v>190</v>
      </c>
      <c r="H984" s="111" t="s">
        <v>185</v>
      </c>
      <c r="I984" s="111" t="s">
        <v>190</v>
      </c>
      <c r="J984" t="str">
        <f t="shared" si="30"/>
        <v>3025SkogOrganisk jordLauvskogLav</v>
      </c>
      <c r="K984" s="111">
        <v>1.1144075558526714</v>
      </c>
      <c r="L984" s="111">
        <v>0.92784825435236762</v>
      </c>
      <c r="M984" s="111">
        <v>0.46510463492953991</v>
      </c>
      <c r="N984" s="112">
        <f t="shared" si="31"/>
        <v>2.5073604451345788</v>
      </c>
    </row>
    <row r="985" spans="1:14" x14ac:dyDescent="0.25">
      <c r="A985" s="111" t="s">
        <v>619</v>
      </c>
      <c r="B985" s="111">
        <f>INDEX(kommuner!C:C,MATCH(_xlfn.NUMBERVALUE(A985),kommuner!B:B,0))</f>
        <v>3025</v>
      </c>
      <c r="C985" s="111" t="s">
        <v>127</v>
      </c>
      <c r="D985" s="111" t="s">
        <v>127</v>
      </c>
      <c r="E985" s="111" t="s">
        <v>123</v>
      </c>
      <c r="F985" s="111" t="s">
        <v>185</v>
      </c>
      <c r="G985" s="111" t="s">
        <v>173</v>
      </c>
      <c r="H985" s="111" t="s">
        <v>185</v>
      </c>
      <c r="I985" s="111" t="s">
        <v>173</v>
      </c>
      <c r="J985" t="str">
        <f t="shared" si="30"/>
        <v>3025SkogOrganisk jordLauvskogMiddels</v>
      </c>
      <c r="K985" s="111">
        <v>-0.62664468270982987</v>
      </c>
      <c r="L985" s="111">
        <v>0.92784825435236762</v>
      </c>
      <c r="M985" s="111">
        <v>0.46510463492953991</v>
      </c>
      <c r="N985" s="112">
        <f t="shared" si="31"/>
        <v>0.76630820657207765</v>
      </c>
    </row>
    <row r="986" spans="1:14" x14ac:dyDescent="0.25">
      <c r="A986" s="111" t="s">
        <v>619</v>
      </c>
      <c r="B986" s="111">
        <f>INDEX(kommuner!C:C,MATCH(_xlfn.NUMBERVALUE(A986),kommuner!B:B,0))</f>
        <v>3025</v>
      </c>
      <c r="C986" s="111" t="s">
        <v>127</v>
      </c>
      <c r="D986" s="111" t="s">
        <v>127</v>
      </c>
      <c r="E986" s="111" t="s">
        <v>123</v>
      </c>
      <c r="F986" s="111" t="s">
        <v>185</v>
      </c>
      <c r="G986" s="111" t="s">
        <v>186</v>
      </c>
      <c r="H986" s="111" t="s">
        <v>185</v>
      </c>
      <c r="I986" s="111" t="s">
        <v>186</v>
      </c>
      <c r="J986" t="str">
        <f t="shared" si="30"/>
        <v>3025SkogOrganisk jordLauvskogSærs høy</v>
      </c>
      <c r="K986" s="111">
        <v>-1.8997279926091779</v>
      </c>
      <c r="L986" s="111">
        <v>0.92784825435236762</v>
      </c>
      <c r="M986" s="111">
        <v>0.46510463492953991</v>
      </c>
      <c r="N986" s="112">
        <f t="shared" si="31"/>
        <v>-0.50677510332727038</v>
      </c>
    </row>
    <row r="987" spans="1:14" x14ac:dyDescent="0.25">
      <c r="A987" s="111" t="s">
        <v>619</v>
      </c>
      <c r="B987" s="111">
        <f>INDEX(kommuner!C:C,MATCH(_xlfn.NUMBERVALUE(A987),kommuner!B:B,0))</f>
        <v>3025</v>
      </c>
      <c r="C987" s="111" t="s">
        <v>83</v>
      </c>
      <c r="D987" s="111" t="s">
        <v>83</v>
      </c>
      <c r="E987" s="111" t="s">
        <v>126</v>
      </c>
      <c r="F987" s="111" t="s">
        <v>139</v>
      </c>
      <c r="G987" s="111" t="s">
        <v>139</v>
      </c>
      <c r="H987" s="111" t="s">
        <v>139</v>
      </c>
      <c r="I987" s="111" t="s">
        <v>139</v>
      </c>
      <c r="J987" t="str">
        <f t="shared" si="30"/>
        <v>3025Utbygd arealMineraljord</v>
      </c>
      <c r="K987" s="111">
        <v>1.3171254023576049</v>
      </c>
      <c r="L987" s="111">
        <v>0</v>
      </c>
      <c r="M987" s="111">
        <v>1.303047089454229E-2</v>
      </c>
      <c r="N987" s="112">
        <f t="shared" si="31"/>
        <v>1.3301558732521472</v>
      </c>
    </row>
    <row r="988" spans="1:14" x14ac:dyDescent="0.25">
      <c r="A988" s="111" t="s">
        <v>619</v>
      </c>
      <c r="B988" s="111">
        <f>INDEX(kommuner!C:C,MATCH(_xlfn.NUMBERVALUE(A988),kommuner!B:B,0))</f>
        <v>3025</v>
      </c>
      <c r="C988" s="111" t="s">
        <v>83</v>
      </c>
      <c r="D988" s="111" t="s">
        <v>83</v>
      </c>
      <c r="E988" s="111" t="s">
        <v>123</v>
      </c>
      <c r="F988" s="111" t="s">
        <v>139</v>
      </c>
      <c r="G988" s="111" t="s">
        <v>139</v>
      </c>
      <c r="H988" s="111" t="s">
        <v>139</v>
      </c>
      <c r="I988" s="111" t="s">
        <v>139</v>
      </c>
      <c r="J988" t="str">
        <f t="shared" si="30"/>
        <v>3025Utbygd arealOrganisk jord</v>
      </c>
      <c r="K988" s="111">
        <v>29.011421395201612</v>
      </c>
      <c r="L988" s="111">
        <v>0</v>
      </c>
      <c r="M988" s="111">
        <v>1.303047089454229E-2</v>
      </c>
      <c r="N988" s="112">
        <f t="shared" si="31"/>
        <v>29.024451866096154</v>
      </c>
    </row>
    <row r="989" spans="1:14" x14ac:dyDescent="0.25">
      <c r="A989" s="111" t="s">
        <v>619</v>
      </c>
      <c r="B989" s="111">
        <f>INDEX(kommuner!C:C,MATCH(_xlfn.NUMBERVALUE(A989),kommuner!B:B,0))</f>
        <v>3025</v>
      </c>
      <c r="C989" s="111" t="s">
        <v>181</v>
      </c>
      <c r="D989" s="111" t="s">
        <v>181</v>
      </c>
      <c r="E989" s="111" t="s">
        <v>123</v>
      </c>
      <c r="F989" s="111" t="s">
        <v>139</v>
      </c>
      <c r="G989" s="111" t="s">
        <v>139</v>
      </c>
      <c r="H989" s="111" t="s">
        <v>139</v>
      </c>
      <c r="I989" s="111" t="s">
        <v>139</v>
      </c>
      <c r="J989" t="str">
        <f t="shared" si="30"/>
        <v>3025Vann og myrOrganisk jord</v>
      </c>
      <c r="K989" s="111">
        <v>-0.20040009744654491</v>
      </c>
      <c r="L989" s="111">
        <v>0</v>
      </c>
      <c r="M989" s="111">
        <v>0</v>
      </c>
      <c r="N989" s="112">
        <f t="shared" si="31"/>
        <v>-0.20040009744654491</v>
      </c>
    </row>
    <row r="990" spans="1:14" x14ac:dyDescent="0.25">
      <c r="A990" s="111" t="s">
        <v>620</v>
      </c>
      <c r="B990" s="111">
        <f>INDEX(kommuner!C:C,MATCH(_xlfn.NUMBERVALUE(A990),kommuner!B:B,0))</f>
        <v>3026</v>
      </c>
      <c r="C990" s="111" t="s">
        <v>82</v>
      </c>
      <c r="D990" s="111" t="s">
        <v>82</v>
      </c>
      <c r="E990" s="111" t="s">
        <v>126</v>
      </c>
      <c r="F990" s="111" t="s">
        <v>139</v>
      </c>
      <c r="G990" s="111" t="s">
        <v>139</v>
      </c>
      <c r="H990" s="111" t="s">
        <v>139</v>
      </c>
      <c r="I990" s="111" t="s">
        <v>139</v>
      </c>
      <c r="J990" t="str">
        <f t="shared" si="30"/>
        <v>3026Annen utmarkMineraljord</v>
      </c>
      <c r="K990" s="111">
        <v>-7.4178314529761202E-2</v>
      </c>
      <c r="L990" s="111">
        <v>0</v>
      </c>
      <c r="M990" s="111">
        <v>0</v>
      </c>
      <c r="N990" s="112">
        <f t="shared" si="31"/>
        <v>-7.4178314529761202E-2</v>
      </c>
    </row>
    <row r="991" spans="1:14" x14ac:dyDescent="0.25">
      <c r="A991" s="111" t="s">
        <v>620</v>
      </c>
      <c r="B991" s="111">
        <f>INDEX(kommuner!C:C,MATCH(_xlfn.NUMBERVALUE(A991),kommuner!B:B,0))</f>
        <v>3026</v>
      </c>
      <c r="C991" s="111" t="s">
        <v>121</v>
      </c>
      <c r="D991" s="111" t="s">
        <v>121</v>
      </c>
      <c r="E991" s="111" t="s">
        <v>126</v>
      </c>
      <c r="F991" s="111" t="s">
        <v>139</v>
      </c>
      <c r="G991" s="111" t="s">
        <v>139</v>
      </c>
      <c r="H991" s="111" t="s">
        <v>139</v>
      </c>
      <c r="I991" s="111" t="s">
        <v>139</v>
      </c>
      <c r="J991" t="str">
        <f t="shared" si="30"/>
        <v>3026BeiteMineraljord</v>
      </c>
      <c r="K991" s="111">
        <v>-0.96338340838695502</v>
      </c>
      <c r="L991" s="111">
        <v>0</v>
      </c>
      <c r="M991" s="111">
        <v>1.2448711246839999E-7</v>
      </c>
      <c r="N991" s="112">
        <f t="shared" si="31"/>
        <v>-0.96338328389984251</v>
      </c>
    </row>
    <row r="992" spans="1:14" x14ac:dyDescent="0.25">
      <c r="A992" s="111" t="s">
        <v>620</v>
      </c>
      <c r="B992" s="111">
        <f>INDEX(kommuner!C:C,MATCH(_xlfn.NUMBERVALUE(A992),kommuner!B:B,0))</f>
        <v>3026</v>
      </c>
      <c r="C992" s="111" t="s">
        <v>121</v>
      </c>
      <c r="D992" s="111" t="s">
        <v>121</v>
      </c>
      <c r="E992" s="111" t="s">
        <v>123</v>
      </c>
      <c r="F992" s="111" t="s">
        <v>139</v>
      </c>
      <c r="G992" s="111" t="s">
        <v>139</v>
      </c>
      <c r="H992" s="111" t="s">
        <v>139</v>
      </c>
      <c r="I992" s="111" t="s">
        <v>139</v>
      </c>
      <c r="J992" t="str">
        <f t="shared" si="30"/>
        <v>3026BeiteOrganisk jord</v>
      </c>
      <c r="K992" s="111">
        <v>12.077525935985037</v>
      </c>
      <c r="L992" s="111">
        <v>1.6412500000000001</v>
      </c>
      <c r="M992" s="111">
        <v>0</v>
      </c>
      <c r="N992" s="112">
        <f t="shared" si="31"/>
        <v>13.718775935985036</v>
      </c>
    </row>
    <row r="993" spans="1:14" x14ac:dyDescent="0.25">
      <c r="A993" s="111" t="s">
        <v>620</v>
      </c>
      <c r="B993" s="111">
        <f>INDEX(kommuner!C:C,MATCH(_xlfn.NUMBERVALUE(A993),kommuner!B:B,0))</f>
        <v>3026</v>
      </c>
      <c r="C993" s="111" t="s">
        <v>84</v>
      </c>
      <c r="D993" s="111" t="s">
        <v>84</v>
      </c>
      <c r="E993" s="111" t="s">
        <v>126</v>
      </c>
      <c r="F993" s="111" t="s">
        <v>139</v>
      </c>
      <c r="G993" s="111" t="s">
        <v>139</v>
      </c>
      <c r="H993" s="111" t="s">
        <v>139</v>
      </c>
      <c r="I993" s="111" t="s">
        <v>139</v>
      </c>
      <c r="J993" t="str">
        <f t="shared" si="30"/>
        <v>3026Dyrket markMineraljord</v>
      </c>
      <c r="K993" s="111">
        <v>-0.20819389018660109</v>
      </c>
      <c r="L993" s="111">
        <v>0</v>
      </c>
      <c r="M993" s="111">
        <v>0</v>
      </c>
      <c r="N993" s="112">
        <f t="shared" si="31"/>
        <v>-0.20819389018660109</v>
      </c>
    </row>
    <row r="994" spans="1:14" x14ac:dyDescent="0.25">
      <c r="A994" s="111" t="s">
        <v>620</v>
      </c>
      <c r="B994" s="111">
        <f>INDEX(kommuner!C:C,MATCH(_xlfn.NUMBERVALUE(A994),kommuner!B:B,0))</f>
        <v>3026</v>
      </c>
      <c r="C994" s="111" t="s">
        <v>84</v>
      </c>
      <c r="D994" s="111" t="s">
        <v>84</v>
      </c>
      <c r="E994" s="111" t="s">
        <v>123</v>
      </c>
      <c r="F994" s="111" t="s">
        <v>139</v>
      </c>
      <c r="G994" s="111" t="s">
        <v>139</v>
      </c>
      <c r="H994" s="111" t="s">
        <v>139</v>
      </c>
      <c r="I994" s="111" t="s">
        <v>139</v>
      </c>
      <c r="J994" t="str">
        <f t="shared" si="30"/>
        <v>3026Dyrket markOrganisk jord</v>
      </c>
      <c r="K994" s="111">
        <v>28.726149366675592</v>
      </c>
      <c r="L994" s="111">
        <v>1.45625</v>
      </c>
      <c r="M994" s="111">
        <v>0</v>
      </c>
      <c r="N994" s="112">
        <f t="shared" si="31"/>
        <v>30.182399366675593</v>
      </c>
    </row>
    <row r="995" spans="1:14" x14ac:dyDescent="0.25">
      <c r="A995" s="111" t="s">
        <v>620</v>
      </c>
      <c r="B995" s="111">
        <f>INDEX(kommuner!C:C,MATCH(_xlfn.NUMBERVALUE(A995),kommuner!B:B,0))</f>
        <v>3026</v>
      </c>
      <c r="C995" s="111" t="s">
        <v>127</v>
      </c>
      <c r="D995" s="111" t="s">
        <v>127</v>
      </c>
      <c r="E995" s="111" t="s">
        <v>126</v>
      </c>
      <c r="F995" s="111" t="s">
        <v>172</v>
      </c>
      <c r="G995" s="111" t="s">
        <v>180</v>
      </c>
      <c r="H995" s="111" t="s">
        <v>172</v>
      </c>
      <c r="I995" s="111" t="s">
        <v>180</v>
      </c>
      <c r="J995" t="str">
        <f t="shared" si="30"/>
        <v>3026SkogMineraljordBarskogHøy</v>
      </c>
      <c r="K995" s="111">
        <v>-4.6162156760364166</v>
      </c>
      <c r="L995" s="111">
        <v>0.85306406685236758</v>
      </c>
      <c r="M995" s="111">
        <v>6.4056614999681585E-2</v>
      </c>
      <c r="N995" s="112">
        <f t="shared" si="31"/>
        <v>-3.6990949941843674</v>
      </c>
    </row>
    <row r="996" spans="1:14" x14ac:dyDescent="0.25">
      <c r="A996" s="111" t="s">
        <v>620</v>
      </c>
      <c r="B996" s="111">
        <f>INDEX(kommuner!C:C,MATCH(_xlfn.NUMBERVALUE(A996),kommuner!B:B,0))</f>
        <v>3026</v>
      </c>
      <c r="C996" s="111" t="s">
        <v>127</v>
      </c>
      <c r="D996" s="111" t="s">
        <v>127</v>
      </c>
      <c r="E996" s="111" t="s">
        <v>126</v>
      </c>
      <c r="F996" s="111" t="s">
        <v>172</v>
      </c>
      <c r="G996" s="111" t="s">
        <v>167</v>
      </c>
      <c r="H996" s="111" t="s">
        <v>172</v>
      </c>
      <c r="I996" s="111" t="s">
        <v>167</v>
      </c>
      <c r="J996" t="str">
        <f t="shared" si="30"/>
        <v>3026SkogMineraljordBarskogImpediment</v>
      </c>
      <c r="K996" s="111">
        <v>-1.3727794028153204</v>
      </c>
      <c r="L996" s="111">
        <v>0.85306406685236758</v>
      </c>
      <c r="M996" s="111">
        <v>6.3979989500968365E-2</v>
      </c>
      <c r="N996" s="112">
        <f t="shared" si="31"/>
        <v>-0.45573534646198444</v>
      </c>
    </row>
    <row r="997" spans="1:14" x14ac:dyDescent="0.25">
      <c r="A997" s="111" t="s">
        <v>620</v>
      </c>
      <c r="B997" s="111">
        <f>INDEX(kommuner!C:C,MATCH(_xlfn.NUMBERVALUE(A997),kommuner!B:B,0))</f>
        <v>3026</v>
      </c>
      <c r="C997" s="111" t="s">
        <v>127</v>
      </c>
      <c r="D997" s="111" t="s">
        <v>127</v>
      </c>
      <c r="E997" s="111" t="s">
        <v>126</v>
      </c>
      <c r="F997" s="111" t="s">
        <v>172</v>
      </c>
      <c r="G997" s="111" t="s">
        <v>190</v>
      </c>
      <c r="H997" s="111" t="s">
        <v>172</v>
      </c>
      <c r="I997" s="111" t="s">
        <v>190</v>
      </c>
      <c r="J997" t="str">
        <f t="shared" si="30"/>
        <v>3026SkogMineraljordBarskogLav</v>
      </c>
      <c r="K997" s="111">
        <v>-4.2147477563561999</v>
      </c>
      <c r="L997" s="111">
        <v>0.85306406685236758</v>
      </c>
      <c r="M997" s="111">
        <v>6.3979989500968365E-2</v>
      </c>
      <c r="N997" s="112">
        <f t="shared" si="31"/>
        <v>-3.2977037000028639</v>
      </c>
    </row>
    <row r="998" spans="1:14" x14ac:dyDescent="0.25">
      <c r="A998" s="111" t="s">
        <v>620</v>
      </c>
      <c r="B998" s="111">
        <f>INDEX(kommuner!C:C,MATCH(_xlfn.NUMBERVALUE(A998),kommuner!B:B,0))</f>
        <v>3026</v>
      </c>
      <c r="C998" s="111" t="s">
        <v>127</v>
      </c>
      <c r="D998" s="111" t="s">
        <v>127</v>
      </c>
      <c r="E998" s="111" t="s">
        <v>126</v>
      </c>
      <c r="F998" s="111" t="s">
        <v>172</v>
      </c>
      <c r="G998" s="111" t="s">
        <v>173</v>
      </c>
      <c r="H998" s="111" t="s">
        <v>172</v>
      </c>
      <c r="I998" s="111" t="s">
        <v>173</v>
      </c>
      <c r="J998" t="str">
        <f t="shared" si="30"/>
        <v>3026SkogMineraljordBarskogMiddels</v>
      </c>
      <c r="K998" s="111">
        <v>-4.0260508329268543</v>
      </c>
      <c r="L998" s="111">
        <v>0.85306406685236758</v>
      </c>
      <c r="M998" s="111">
        <v>6.4056614999681585E-2</v>
      </c>
      <c r="N998" s="112">
        <f t="shared" si="31"/>
        <v>-3.1089301510748051</v>
      </c>
    </row>
    <row r="999" spans="1:14" x14ac:dyDescent="0.25">
      <c r="A999" s="111" t="s">
        <v>620</v>
      </c>
      <c r="B999" s="111">
        <f>INDEX(kommuner!C:C,MATCH(_xlfn.NUMBERVALUE(A999),kommuner!B:B,0))</f>
        <v>3026</v>
      </c>
      <c r="C999" s="111" t="s">
        <v>127</v>
      </c>
      <c r="D999" s="111" t="s">
        <v>127</v>
      </c>
      <c r="E999" s="111" t="s">
        <v>126</v>
      </c>
      <c r="F999" s="111" t="s">
        <v>172</v>
      </c>
      <c r="G999" s="111" t="s">
        <v>186</v>
      </c>
      <c r="H999" s="111" t="s">
        <v>172</v>
      </c>
      <c r="I999" s="111" t="s">
        <v>186</v>
      </c>
      <c r="J999" t="str">
        <f t="shared" si="30"/>
        <v>3026SkogMineraljordBarskogSærs høy</v>
      </c>
      <c r="K999" s="111">
        <v>0.12072674540874306</v>
      </c>
      <c r="L999" s="111">
        <v>0.85306406685236758</v>
      </c>
      <c r="M999" s="111">
        <v>6.4056614999681585E-2</v>
      </c>
      <c r="N999" s="112">
        <f t="shared" si="31"/>
        <v>1.0378474272607923</v>
      </c>
    </row>
    <row r="1000" spans="1:14" x14ac:dyDescent="0.25">
      <c r="A1000" s="111" t="s">
        <v>620</v>
      </c>
      <c r="B1000" s="111">
        <f>INDEX(kommuner!C:C,MATCH(_xlfn.NUMBERVALUE(A1000),kommuner!B:B,0))</f>
        <v>3026</v>
      </c>
      <c r="C1000" s="111" t="s">
        <v>127</v>
      </c>
      <c r="D1000" s="111" t="s">
        <v>127</v>
      </c>
      <c r="E1000" s="111" t="s">
        <v>126</v>
      </c>
      <c r="F1000" s="111" t="s">
        <v>179</v>
      </c>
      <c r="G1000" s="111" t="s">
        <v>180</v>
      </c>
      <c r="H1000" s="111" t="s">
        <v>179</v>
      </c>
      <c r="I1000" s="111" t="s">
        <v>180</v>
      </c>
      <c r="J1000" t="str">
        <f t="shared" si="30"/>
        <v>3026SkogMineraljordBlandingsskogHøy</v>
      </c>
      <c r="K1000" s="111">
        <v>-7.1939050909469406</v>
      </c>
      <c r="L1000" s="111">
        <v>0.85306406685236758</v>
      </c>
      <c r="M1000" s="111">
        <v>6.3979989500968365E-2</v>
      </c>
      <c r="N1000" s="112">
        <f t="shared" si="31"/>
        <v>-6.2768610345936047</v>
      </c>
    </row>
    <row r="1001" spans="1:14" x14ac:dyDescent="0.25">
      <c r="A1001" s="111" t="s">
        <v>620</v>
      </c>
      <c r="B1001" s="111">
        <f>INDEX(kommuner!C:C,MATCH(_xlfn.NUMBERVALUE(A1001),kommuner!B:B,0))</f>
        <v>3026</v>
      </c>
      <c r="C1001" s="111" t="s">
        <v>127</v>
      </c>
      <c r="D1001" s="111" t="s">
        <v>127</v>
      </c>
      <c r="E1001" s="111" t="s">
        <v>126</v>
      </c>
      <c r="F1001" s="111" t="s">
        <v>179</v>
      </c>
      <c r="G1001" s="111" t="s">
        <v>167</v>
      </c>
      <c r="H1001" s="111" t="s">
        <v>179</v>
      </c>
      <c r="I1001" s="111" t="s">
        <v>167</v>
      </c>
      <c r="J1001" t="str">
        <f t="shared" si="30"/>
        <v>3026SkogMineraljordBlandingsskogImpediment</v>
      </c>
      <c r="K1001" s="111">
        <v>-1.6598037998579707</v>
      </c>
      <c r="L1001" s="111">
        <v>0.85306406685236758</v>
      </c>
      <c r="M1001" s="111">
        <v>6.3979989500968365E-2</v>
      </c>
      <c r="N1001" s="112">
        <f t="shared" si="31"/>
        <v>-0.7427597435046347</v>
      </c>
    </row>
    <row r="1002" spans="1:14" x14ac:dyDescent="0.25">
      <c r="A1002" s="111" t="s">
        <v>620</v>
      </c>
      <c r="B1002" s="111">
        <f>INDEX(kommuner!C:C,MATCH(_xlfn.NUMBERVALUE(A1002),kommuner!B:B,0))</f>
        <v>3026</v>
      </c>
      <c r="C1002" s="111" t="s">
        <v>127</v>
      </c>
      <c r="D1002" s="111" t="s">
        <v>127</v>
      </c>
      <c r="E1002" s="111" t="s">
        <v>126</v>
      </c>
      <c r="F1002" s="111" t="s">
        <v>179</v>
      </c>
      <c r="G1002" s="111" t="s">
        <v>190</v>
      </c>
      <c r="H1002" s="111" t="s">
        <v>179</v>
      </c>
      <c r="I1002" s="111" t="s">
        <v>190</v>
      </c>
      <c r="J1002" t="str">
        <f t="shared" si="30"/>
        <v>3026SkogMineraljordBlandingsskogLav</v>
      </c>
      <c r="K1002" s="111">
        <v>-2.5588434197694254</v>
      </c>
      <c r="L1002" s="111">
        <v>0.85306406685236758</v>
      </c>
      <c r="M1002" s="111">
        <v>6.3979989500968365E-2</v>
      </c>
      <c r="N1002" s="112">
        <f t="shared" si="31"/>
        <v>-1.6417993634160897</v>
      </c>
    </row>
    <row r="1003" spans="1:14" x14ac:dyDescent="0.25">
      <c r="A1003" s="111" t="s">
        <v>620</v>
      </c>
      <c r="B1003" s="111">
        <f>INDEX(kommuner!C:C,MATCH(_xlfn.NUMBERVALUE(A1003),kommuner!B:B,0))</f>
        <v>3026</v>
      </c>
      <c r="C1003" s="111" t="s">
        <v>127</v>
      </c>
      <c r="D1003" s="111" t="s">
        <v>127</v>
      </c>
      <c r="E1003" s="111" t="s">
        <v>126</v>
      </c>
      <c r="F1003" s="111" t="s">
        <v>179</v>
      </c>
      <c r="G1003" s="111" t="s">
        <v>173</v>
      </c>
      <c r="H1003" s="111" t="s">
        <v>179</v>
      </c>
      <c r="I1003" s="111" t="s">
        <v>173</v>
      </c>
      <c r="J1003" t="str">
        <f t="shared" si="30"/>
        <v>3026SkogMineraljordBlandingsskogMiddels</v>
      </c>
      <c r="K1003" s="111">
        <v>-3.8687729546762566</v>
      </c>
      <c r="L1003" s="111">
        <v>0.85306406685236758</v>
      </c>
      <c r="M1003" s="111">
        <v>6.3979989500968365E-2</v>
      </c>
      <c r="N1003" s="112">
        <f t="shared" si="31"/>
        <v>-2.9517288983229206</v>
      </c>
    </row>
    <row r="1004" spans="1:14" x14ac:dyDescent="0.25">
      <c r="A1004" s="111" t="s">
        <v>620</v>
      </c>
      <c r="B1004" s="111">
        <f>INDEX(kommuner!C:C,MATCH(_xlfn.NUMBERVALUE(A1004),kommuner!B:B,0))</f>
        <v>3026</v>
      </c>
      <c r="C1004" s="111" t="s">
        <v>127</v>
      </c>
      <c r="D1004" s="111" t="s">
        <v>127</v>
      </c>
      <c r="E1004" s="111" t="s">
        <v>126</v>
      </c>
      <c r="F1004" s="111" t="s">
        <v>179</v>
      </c>
      <c r="G1004" s="111" t="s">
        <v>186</v>
      </c>
      <c r="H1004" s="111" t="s">
        <v>179</v>
      </c>
      <c r="I1004" s="111" t="s">
        <v>186</v>
      </c>
      <c r="J1004" t="str">
        <f t="shared" si="30"/>
        <v>3026SkogMineraljordBlandingsskogSærs høy</v>
      </c>
      <c r="K1004" s="111">
        <v>-2.9395925245326562</v>
      </c>
      <c r="L1004" s="111">
        <v>0.85306406685236758</v>
      </c>
      <c r="M1004" s="111">
        <v>6.3979989500968365E-2</v>
      </c>
      <c r="N1004" s="112">
        <f t="shared" si="31"/>
        <v>-2.0225484681793202</v>
      </c>
    </row>
    <row r="1005" spans="1:14" x14ac:dyDescent="0.25">
      <c r="A1005" s="111" t="s">
        <v>620</v>
      </c>
      <c r="B1005" s="111">
        <f>INDEX(kommuner!C:C,MATCH(_xlfn.NUMBERVALUE(A1005),kommuner!B:B,0))</f>
        <v>3026</v>
      </c>
      <c r="C1005" s="111" t="s">
        <v>127</v>
      </c>
      <c r="D1005" s="111" t="s">
        <v>127</v>
      </c>
      <c r="E1005" s="111" t="s">
        <v>126</v>
      </c>
      <c r="F1005" s="111" t="s">
        <v>185</v>
      </c>
      <c r="G1005" s="111" t="s">
        <v>180</v>
      </c>
      <c r="H1005" s="111" t="s">
        <v>185</v>
      </c>
      <c r="I1005" s="111" t="s">
        <v>180</v>
      </c>
      <c r="J1005" t="str">
        <f t="shared" si="30"/>
        <v>3026SkogMineraljordLauvskogHøy</v>
      </c>
      <c r="K1005" s="111">
        <v>-3.3269846154961789</v>
      </c>
      <c r="L1005" s="111">
        <v>0.85306406685236758</v>
      </c>
      <c r="M1005" s="111">
        <v>6.3979989500968365E-2</v>
      </c>
      <c r="N1005" s="112">
        <f t="shared" si="31"/>
        <v>-2.4099405591428429</v>
      </c>
    </row>
    <row r="1006" spans="1:14" x14ac:dyDescent="0.25">
      <c r="A1006" s="111" t="s">
        <v>620</v>
      </c>
      <c r="B1006" s="111">
        <f>INDEX(kommuner!C:C,MATCH(_xlfn.NUMBERVALUE(A1006),kommuner!B:B,0))</f>
        <v>3026</v>
      </c>
      <c r="C1006" s="111" t="s">
        <v>127</v>
      </c>
      <c r="D1006" s="111" t="s">
        <v>127</v>
      </c>
      <c r="E1006" s="111" t="s">
        <v>126</v>
      </c>
      <c r="F1006" s="111" t="s">
        <v>185</v>
      </c>
      <c r="G1006" s="111" t="s">
        <v>167</v>
      </c>
      <c r="H1006" s="111" t="s">
        <v>185</v>
      </c>
      <c r="I1006" s="111" t="s">
        <v>167</v>
      </c>
      <c r="J1006" t="str">
        <f t="shared" si="30"/>
        <v>3026SkogMineraljordLauvskogImpediment</v>
      </c>
      <c r="K1006" s="111">
        <v>-0.65286816124680003</v>
      </c>
      <c r="L1006" s="111">
        <v>0.85306406685236758</v>
      </c>
      <c r="M1006" s="111">
        <v>6.3979989500968365E-2</v>
      </c>
      <c r="N1006" s="112">
        <f t="shared" si="31"/>
        <v>0.26417589510653594</v>
      </c>
    </row>
    <row r="1007" spans="1:14" x14ac:dyDescent="0.25">
      <c r="A1007" s="111" t="s">
        <v>620</v>
      </c>
      <c r="B1007" s="111">
        <f>INDEX(kommuner!C:C,MATCH(_xlfn.NUMBERVALUE(A1007),kommuner!B:B,0))</f>
        <v>3026</v>
      </c>
      <c r="C1007" s="111" t="s">
        <v>127</v>
      </c>
      <c r="D1007" s="111" t="s">
        <v>127</v>
      </c>
      <c r="E1007" s="111" t="s">
        <v>126</v>
      </c>
      <c r="F1007" s="111" t="s">
        <v>185</v>
      </c>
      <c r="G1007" s="111" t="s">
        <v>190</v>
      </c>
      <c r="H1007" s="111" t="s">
        <v>185</v>
      </c>
      <c r="I1007" s="111" t="s">
        <v>190</v>
      </c>
      <c r="J1007" t="str">
        <f t="shared" si="30"/>
        <v>3026SkogMineraljordLauvskogLav</v>
      </c>
      <c r="K1007" s="111">
        <v>-8.9748170935426599E-2</v>
      </c>
      <c r="L1007" s="111">
        <v>0.85306406685236758</v>
      </c>
      <c r="M1007" s="111">
        <v>6.3979989500968365E-2</v>
      </c>
      <c r="N1007" s="112">
        <f t="shared" si="31"/>
        <v>0.82729588541790933</v>
      </c>
    </row>
    <row r="1008" spans="1:14" x14ac:dyDescent="0.25">
      <c r="A1008" s="111" t="s">
        <v>620</v>
      </c>
      <c r="B1008" s="111">
        <f>INDEX(kommuner!C:C,MATCH(_xlfn.NUMBERVALUE(A1008),kommuner!B:B,0))</f>
        <v>3026</v>
      </c>
      <c r="C1008" s="111" t="s">
        <v>127</v>
      </c>
      <c r="D1008" s="111" t="s">
        <v>127</v>
      </c>
      <c r="E1008" s="111" t="s">
        <v>126</v>
      </c>
      <c r="F1008" s="111" t="s">
        <v>185</v>
      </c>
      <c r="G1008" s="111" t="s">
        <v>173</v>
      </c>
      <c r="H1008" s="111" t="s">
        <v>185</v>
      </c>
      <c r="I1008" s="111" t="s">
        <v>173</v>
      </c>
      <c r="J1008" t="str">
        <f t="shared" si="30"/>
        <v>3026SkogMineraljordLauvskogMiddels</v>
      </c>
      <c r="K1008" s="111">
        <v>-1.7789409505847176</v>
      </c>
      <c r="L1008" s="111">
        <v>0.85306406685236758</v>
      </c>
      <c r="M1008" s="111">
        <v>6.3979989500968365E-2</v>
      </c>
      <c r="N1008" s="112">
        <f t="shared" si="31"/>
        <v>-0.86189689423138161</v>
      </c>
    </row>
    <row r="1009" spans="1:14" x14ac:dyDescent="0.25">
      <c r="A1009" s="111" t="s">
        <v>620</v>
      </c>
      <c r="B1009" s="111">
        <f>INDEX(kommuner!C:C,MATCH(_xlfn.NUMBERVALUE(A1009),kommuner!B:B,0))</f>
        <v>3026</v>
      </c>
      <c r="C1009" s="111" t="s">
        <v>127</v>
      </c>
      <c r="D1009" s="111" t="s">
        <v>127</v>
      </c>
      <c r="E1009" s="111" t="s">
        <v>126</v>
      </c>
      <c r="F1009" s="111" t="s">
        <v>185</v>
      </c>
      <c r="G1009" s="111" t="s">
        <v>186</v>
      </c>
      <c r="H1009" s="111" t="s">
        <v>185</v>
      </c>
      <c r="I1009" s="111" t="s">
        <v>186</v>
      </c>
      <c r="J1009" t="str">
        <f t="shared" si="30"/>
        <v>3026SkogMineraljordLauvskogSærs høy</v>
      </c>
      <c r="K1009" s="111">
        <v>-3.6560473259425113</v>
      </c>
      <c r="L1009" s="111">
        <v>0.85306406685236758</v>
      </c>
      <c r="M1009" s="111">
        <v>6.3979989500968365E-2</v>
      </c>
      <c r="N1009" s="112">
        <f t="shared" si="31"/>
        <v>-2.7390032695891753</v>
      </c>
    </row>
    <row r="1010" spans="1:14" x14ac:dyDescent="0.25">
      <c r="A1010" s="111" t="s">
        <v>620</v>
      </c>
      <c r="B1010" s="111">
        <f>INDEX(kommuner!C:C,MATCH(_xlfn.NUMBERVALUE(A1010),kommuner!B:B,0))</f>
        <v>3026</v>
      </c>
      <c r="C1010" s="111" t="s">
        <v>127</v>
      </c>
      <c r="D1010" s="111" t="s">
        <v>127</v>
      </c>
      <c r="E1010" s="111" t="s">
        <v>123</v>
      </c>
      <c r="F1010" s="111" t="s">
        <v>172</v>
      </c>
      <c r="G1010" s="111" t="s">
        <v>180</v>
      </c>
      <c r="H1010" s="111" t="s">
        <v>172</v>
      </c>
      <c r="I1010" s="111" t="s">
        <v>180</v>
      </c>
      <c r="J1010" t="str">
        <f t="shared" si="30"/>
        <v>3026SkogOrganisk jordBarskogHøy</v>
      </c>
      <c r="K1010" s="111">
        <v>-2.5184559031994138</v>
      </c>
      <c r="L1010" s="111">
        <v>0.92784825435236762</v>
      </c>
      <c r="M1010" s="111">
        <v>0.46518126042825314</v>
      </c>
      <c r="N1010" s="112">
        <f t="shared" si="31"/>
        <v>-1.1254263884187932</v>
      </c>
    </row>
    <row r="1011" spans="1:14" x14ac:dyDescent="0.25">
      <c r="A1011" s="111" t="s">
        <v>620</v>
      </c>
      <c r="B1011" s="111">
        <f>INDEX(kommuner!C:C,MATCH(_xlfn.NUMBERVALUE(A1011),kommuner!B:B,0))</f>
        <v>3026</v>
      </c>
      <c r="C1011" s="111" t="s">
        <v>127</v>
      </c>
      <c r="D1011" s="111" t="s">
        <v>127</v>
      </c>
      <c r="E1011" s="111" t="s">
        <v>123</v>
      </c>
      <c r="F1011" s="111" t="s">
        <v>172</v>
      </c>
      <c r="G1011" s="111" t="s">
        <v>167</v>
      </c>
      <c r="H1011" s="111" t="s">
        <v>172</v>
      </c>
      <c r="I1011" s="111" t="s">
        <v>167</v>
      </c>
      <c r="J1011" t="str">
        <f t="shared" si="30"/>
        <v>3026SkogOrganisk jordBarskogImpediment</v>
      </c>
      <c r="K1011" s="111">
        <v>-0.13011741963904588</v>
      </c>
      <c r="L1011" s="111">
        <v>0.92784825435236762</v>
      </c>
      <c r="M1011" s="111">
        <v>0.46510463492953991</v>
      </c>
      <c r="N1011" s="112">
        <f t="shared" si="31"/>
        <v>1.2628354696428616</v>
      </c>
    </row>
    <row r="1012" spans="1:14" x14ac:dyDescent="0.25">
      <c r="A1012" s="111" t="s">
        <v>620</v>
      </c>
      <c r="B1012" s="111">
        <f>INDEX(kommuner!C:C,MATCH(_xlfn.NUMBERVALUE(A1012),kommuner!B:B,0))</f>
        <v>3026</v>
      </c>
      <c r="C1012" s="111" t="s">
        <v>127</v>
      </c>
      <c r="D1012" s="111" t="s">
        <v>127</v>
      </c>
      <c r="E1012" s="111" t="s">
        <v>123</v>
      </c>
      <c r="F1012" s="111" t="s">
        <v>172</v>
      </c>
      <c r="G1012" s="111" t="s">
        <v>190</v>
      </c>
      <c r="H1012" s="111" t="s">
        <v>172</v>
      </c>
      <c r="I1012" s="111" t="s">
        <v>190</v>
      </c>
      <c r="J1012" t="str">
        <f t="shared" si="30"/>
        <v>3026SkogOrganisk jordBarskogLav</v>
      </c>
      <c r="K1012" s="111">
        <v>-0.50666953101693391</v>
      </c>
      <c r="L1012" s="111">
        <v>0.92784825435236762</v>
      </c>
      <c r="M1012" s="111">
        <v>0.46510463492953991</v>
      </c>
      <c r="N1012" s="112">
        <f t="shared" si="31"/>
        <v>0.88628335826497362</v>
      </c>
    </row>
    <row r="1013" spans="1:14" x14ac:dyDescent="0.25">
      <c r="A1013" s="111" t="s">
        <v>620</v>
      </c>
      <c r="B1013" s="111">
        <f>INDEX(kommuner!C:C,MATCH(_xlfn.NUMBERVALUE(A1013),kommuner!B:B,0))</f>
        <v>3026</v>
      </c>
      <c r="C1013" s="111" t="s">
        <v>127</v>
      </c>
      <c r="D1013" s="111" t="s">
        <v>127</v>
      </c>
      <c r="E1013" s="111" t="s">
        <v>123</v>
      </c>
      <c r="F1013" s="111" t="s">
        <v>172</v>
      </c>
      <c r="G1013" s="111" t="s">
        <v>173</v>
      </c>
      <c r="H1013" s="111" t="s">
        <v>172</v>
      </c>
      <c r="I1013" s="111" t="s">
        <v>173</v>
      </c>
      <c r="J1013" t="str">
        <f t="shared" si="30"/>
        <v>3026SkogOrganisk jordBarskogMiddels</v>
      </c>
      <c r="K1013" s="111">
        <v>-1.5571490961494638</v>
      </c>
      <c r="L1013" s="111">
        <v>0.92784825435236762</v>
      </c>
      <c r="M1013" s="111">
        <v>0.46518126042825314</v>
      </c>
      <c r="N1013" s="112">
        <f t="shared" si="31"/>
        <v>-0.16411958136884308</v>
      </c>
    </row>
    <row r="1014" spans="1:14" x14ac:dyDescent="0.25">
      <c r="A1014" s="111" t="s">
        <v>620</v>
      </c>
      <c r="B1014" s="111">
        <f>INDEX(kommuner!C:C,MATCH(_xlfn.NUMBERVALUE(A1014),kommuner!B:B,0))</f>
        <v>3026</v>
      </c>
      <c r="C1014" s="111" t="s">
        <v>127</v>
      </c>
      <c r="D1014" s="111" t="s">
        <v>127</v>
      </c>
      <c r="E1014" s="111" t="s">
        <v>123</v>
      </c>
      <c r="F1014" s="111" t="s">
        <v>172</v>
      </c>
      <c r="G1014" s="111" t="s">
        <v>186</v>
      </c>
      <c r="H1014" s="111" t="s">
        <v>172</v>
      </c>
      <c r="I1014" s="111" t="s">
        <v>186</v>
      </c>
      <c r="J1014" t="str">
        <f t="shared" si="30"/>
        <v>3026SkogOrganisk jordBarskogSærs høy</v>
      </c>
      <c r="K1014" s="111">
        <v>2.5548655235722699</v>
      </c>
      <c r="L1014" s="111">
        <v>0.92784825435236762</v>
      </c>
      <c r="M1014" s="111">
        <v>0.46518126042825314</v>
      </c>
      <c r="N1014" s="112">
        <f t="shared" si="31"/>
        <v>3.9478950383528906</v>
      </c>
    </row>
    <row r="1015" spans="1:14" x14ac:dyDescent="0.25">
      <c r="A1015" s="111" t="s">
        <v>620</v>
      </c>
      <c r="B1015" s="111">
        <f>INDEX(kommuner!C:C,MATCH(_xlfn.NUMBERVALUE(A1015),kommuner!B:B,0))</f>
        <v>3026</v>
      </c>
      <c r="C1015" s="111" t="s">
        <v>127</v>
      </c>
      <c r="D1015" s="111" t="s">
        <v>127</v>
      </c>
      <c r="E1015" s="111" t="s">
        <v>123</v>
      </c>
      <c r="F1015" s="111" t="s">
        <v>179</v>
      </c>
      <c r="G1015" s="111" t="s">
        <v>180</v>
      </c>
      <c r="H1015" s="111" t="s">
        <v>179</v>
      </c>
      <c r="I1015" s="111" t="s">
        <v>180</v>
      </c>
      <c r="J1015" t="str">
        <f t="shared" si="30"/>
        <v>3026SkogOrganisk jordBlandingsskogHøy</v>
      </c>
      <c r="K1015" s="111">
        <v>-5.5554344456832343</v>
      </c>
      <c r="L1015" s="111">
        <v>0.92784825435236762</v>
      </c>
      <c r="M1015" s="111">
        <v>0.46510463492953991</v>
      </c>
      <c r="N1015" s="112">
        <f t="shared" si="31"/>
        <v>-4.1624815564013264</v>
      </c>
    </row>
    <row r="1016" spans="1:14" x14ac:dyDescent="0.25">
      <c r="A1016" s="111" t="s">
        <v>620</v>
      </c>
      <c r="B1016" s="111">
        <f>INDEX(kommuner!C:C,MATCH(_xlfn.NUMBERVALUE(A1016),kommuner!B:B,0))</f>
        <v>3026</v>
      </c>
      <c r="C1016" s="111" t="s">
        <v>127</v>
      </c>
      <c r="D1016" s="111" t="s">
        <v>127</v>
      </c>
      <c r="E1016" s="111" t="s">
        <v>123</v>
      </c>
      <c r="F1016" s="111" t="s">
        <v>179</v>
      </c>
      <c r="G1016" s="111" t="s">
        <v>167</v>
      </c>
      <c r="H1016" s="111" t="s">
        <v>179</v>
      </c>
      <c r="I1016" s="111" t="s">
        <v>167</v>
      </c>
      <c r="J1016" t="str">
        <f t="shared" si="30"/>
        <v>3026SkogOrganisk jordBlandingsskogImpediment</v>
      </c>
      <c r="K1016" s="111">
        <v>-0.28586344175800005</v>
      </c>
      <c r="L1016" s="111">
        <v>0.92784825435236762</v>
      </c>
      <c r="M1016" s="111">
        <v>0.46510463492953991</v>
      </c>
      <c r="N1016" s="112">
        <f t="shared" si="31"/>
        <v>1.1070894475239075</v>
      </c>
    </row>
    <row r="1017" spans="1:14" x14ac:dyDescent="0.25">
      <c r="A1017" s="111" t="s">
        <v>620</v>
      </c>
      <c r="B1017" s="111">
        <f>INDEX(kommuner!C:C,MATCH(_xlfn.NUMBERVALUE(A1017),kommuner!B:B,0))</f>
        <v>3026</v>
      </c>
      <c r="C1017" s="111" t="s">
        <v>127</v>
      </c>
      <c r="D1017" s="111" t="s">
        <v>127</v>
      </c>
      <c r="E1017" s="111" t="s">
        <v>123</v>
      </c>
      <c r="F1017" s="111" t="s">
        <v>179</v>
      </c>
      <c r="G1017" s="111" t="s">
        <v>190</v>
      </c>
      <c r="H1017" s="111" t="s">
        <v>179</v>
      </c>
      <c r="I1017" s="111" t="s">
        <v>190</v>
      </c>
      <c r="J1017" t="str">
        <f t="shared" si="30"/>
        <v>3026SkogOrganisk jordBlandingsskogLav</v>
      </c>
      <c r="K1017" s="111">
        <v>-1.2347339377887629</v>
      </c>
      <c r="L1017" s="111">
        <v>0.92784825435236762</v>
      </c>
      <c r="M1017" s="111">
        <v>0.46510463492953991</v>
      </c>
      <c r="N1017" s="112">
        <f t="shared" si="31"/>
        <v>0.15821895149314458</v>
      </c>
    </row>
    <row r="1018" spans="1:14" x14ac:dyDescent="0.25">
      <c r="A1018" s="111" t="s">
        <v>620</v>
      </c>
      <c r="B1018" s="111">
        <f>INDEX(kommuner!C:C,MATCH(_xlfn.NUMBERVALUE(A1018),kommuner!B:B,0))</f>
        <v>3026</v>
      </c>
      <c r="C1018" s="111" t="s">
        <v>127</v>
      </c>
      <c r="D1018" s="111" t="s">
        <v>127</v>
      </c>
      <c r="E1018" s="111" t="s">
        <v>123</v>
      </c>
      <c r="F1018" s="111" t="s">
        <v>179</v>
      </c>
      <c r="G1018" s="111" t="s">
        <v>173</v>
      </c>
      <c r="H1018" s="111" t="s">
        <v>179</v>
      </c>
      <c r="I1018" s="111" t="s">
        <v>173</v>
      </c>
      <c r="J1018" t="str">
        <f t="shared" si="30"/>
        <v>3026SkogOrganisk jordBlandingsskogMiddels</v>
      </c>
      <c r="K1018" s="111">
        <v>-2.4239591752717748</v>
      </c>
      <c r="L1018" s="111">
        <v>0.92784825435236762</v>
      </c>
      <c r="M1018" s="111">
        <v>0.46510463492953991</v>
      </c>
      <c r="N1018" s="112">
        <f t="shared" si="31"/>
        <v>-1.0310062859898674</v>
      </c>
    </row>
    <row r="1019" spans="1:14" x14ac:dyDescent="0.25">
      <c r="A1019" s="111" t="s">
        <v>620</v>
      </c>
      <c r="B1019" s="111">
        <f>INDEX(kommuner!C:C,MATCH(_xlfn.NUMBERVALUE(A1019),kommuner!B:B,0))</f>
        <v>3026</v>
      </c>
      <c r="C1019" s="111" t="s">
        <v>127</v>
      </c>
      <c r="D1019" s="111" t="s">
        <v>127</v>
      </c>
      <c r="E1019" s="111" t="s">
        <v>123</v>
      </c>
      <c r="F1019" s="111" t="s">
        <v>179</v>
      </c>
      <c r="G1019" s="111" t="s">
        <v>186</v>
      </c>
      <c r="H1019" s="111" t="s">
        <v>179</v>
      </c>
      <c r="I1019" s="111" t="s">
        <v>186</v>
      </c>
      <c r="J1019" t="str">
        <f t="shared" si="30"/>
        <v>3026SkogOrganisk jordBlandingsskogSærs høy</v>
      </c>
      <c r="K1019" s="111">
        <v>-1.5726115302258048</v>
      </c>
      <c r="L1019" s="111">
        <v>0.92784825435236762</v>
      </c>
      <c r="M1019" s="111">
        <v>0.46510463492953991</v>
      </c>
      <c r="N1019" s="112">
        <f t="shared" si="31"/>
        <v>-0.17965864094389727</v>
      </c>
    </row>
    <row r="1020" spans="1:14" x14ac:dyDescent="0.25">
      <c r="A1020" s="111" t="s">
        <v>620</v>
      </c>
      <c r="B1020" s="111">
        <f>INDEX(kommuner!C:C,MATCH(_xlfn.NUMBERVALUE(A1020),kommuner!B:B,0))</f>
        <v>3026</v>
      </c>
      <c r="C1020" s="111" t="s">
        <v>127</v>
      </c>
      <c r="D1020" s="111" t="s">
        <v>127</v>
      </c>
      <c r="E1020" s="111" t="s">
        <v>123</v>
      </c>
      <c r="F1020" s="111" t="s">
        <v>185</v>
      </c>
      <c r="G1020" s="111" t="s">
        <v>180</v>
      </c>
      <c r="H1020" s="111" t="s">
        <v>185</v>
      </c>
      <c r="I1020" s="111" t="s">
        <v>180</v>
      </c>
      <c r="J1020" t="str">
        <f t="shared" si="30"/>
        <v>3026SkogOrganisk jordLauvskogHøy</v>
      </c>
      <c r="K1020" s="111">
        <v>-1.9913688882377358</v>
      </c>
      <c r="L1020" s="111">
        <v>0.92784825435236762</v>
      </c>
      <c r="M1020" s="111">
        <v>0.46510463492953991</v>
      </c>
      <c r="N1020" s="112">
        <f t="shared" si="31"/>
        <v>-0.59841599895582831</v>
      </c>
    </row>
    <row r="1021" spans="1:14" x14ac:dyDescent="0.25">
      <c r="A1021" s="111" t="s">
        <v>620</v>
      </c>
      <c r="B1021" s="111">
        <f>INDEX(kommuner!C:C,MATCH(_xlfn.NUMBERVALUE(A1021),kommuner!B:B,0))</f>
        <v>3026</v>
      </c>
      <c r="C1021" s="111" t="s">
        <v>127</v>
      </c>
      <c r="D1021" s="111" t="s">
        <v>127</v>
      </c>
      <c r="E1021" s="111" t="s">
        <v>123</v>
      </c>
      <c r="F1021" s="111" t="s">
        <v>185</v>
      </c>
      <c r="G1021" s="111" t="s">
        <v>167</v>
      </c>
      <c r="H1021" s="111" t="s">
        <v>185</v>
      </c>
      <c r="I1021" s="111" t="s">
        <v>167</v>
      </c>
      <c r="J1021" t="str">
        <f t="shared" si="30"/>
        <v>3026SkogOrganisk jordLauvskogImpediment</v>
      </c>
      <c r="K1021" s="111">
        <v>0.35000626494250675</v>
      </c>
      <c r="L1021" s="111">
        <v>0.92784825435236762</v>
      </c>
      <c r="M1021" s="111">
        <v>0.46510463492953991</v>
      </c>
      <c r="N1021" s="112">
        <f t="shared" si="31"/>
        <v>1.7429591542244141</v>
      </c>
    </row>
    <row r="1022" spans="1:14" x14ac:dyDescent="0.25">
      <c r="A1022" s="111" t="s">
        <v>620</v>
      </c>
      <c r="B1022" s="111">
        <f>INDEX(kommuner!C:C,MATCH(_xlfn.NUMBERVALUE(A1022),kommuner!B:B,0))</f>
        <v>3026</v>
      </c>
      <c r="C1022" s="111" t="s">
        <v>127</v>
      </c>
      <c r="D1022" s="111" t="s">
        <v>127</v>
      </c>
      <c r="E1022" s="111" t="s">
        <v>123</v>
      </c>
      <c r="F1022" s="111" t="s">
        <v>185</v>
      </c>
      <c r="G1022" s="111" t="s">
        <v>190</v>
      </c>
      <c r="H1022" s="111" t="s">
        <v>185</v>
      </c>
      <c r="I1022" s="111" t="s">
        <v>190</v>
      </c>
      <c r="J1022" t="str">
        <f t="shared" si="30"/>
        <v>3026SkogOrganisk jordLauvskogLav</v>
      </c>
      <c r="K1022" s="111">
        <v>1.1144075558526714</v>
      </c>
      <c r="L1022" s="111">
        <v>0.92784825435236762</v>
      </c>
      <c r="M1022" s="111">
        <v>0.46510463492953991</v>
      </c>
      <c r="N1022" s="112">
        <f t="shared" si="31"/>
        <v>2.5073604451345788</v>
      </c>
    </row>
    <row r="1023" spans="1:14" x14ac:dyDescent="0.25">
      <c r="A1023" s="111" t="s">
        <v>620</v>
      </c>
      <c r="B1023" s="111">
        <f>INDEX(kommuner!C:C,MATCH(_xlfn.NUMBERVALUE(A1023),kommuner!B:B,0))</f>
        <v>3026</v>
      </c>
      <c r="C1023" s="111" t="s">
        <v>127</v>
      </c>
      <c r="D1023" s="111" t="s">
        <v>127</v>
      </c>
      <c r="E1023" s="111" t="s">
        <v>123</v>
      </c>
      <c r="F1023" s="111" t="s">
        <v>185</v>
      </c>
      <c r="G1023" s="111" t="s">
        <v>173</v>
      </c>
      <c r="H1023" s="111" t="s">
        <v>185</v>
      </c>
      <c r="I1023" s="111" t="s">
        <v>173</v>
      </c>
      <c r="J1023" t="str">
        <f t="shared" si="30"/>
        <v>3026SkogOrganisk jordLauvskogMiddels</v>
      </c>
      <c r="K1023" s="111">
        <v>-0.62664468270982987</v>
      </c>
      <c r="L1023" s="111">
        <v>0.92784825435236762</v>
      </c>
      <c r="M1023" s="111">
        <v>0.46510463492953991</v>
      </c>
      <c r="N1023" s="112">
        <f t="shared" si="31"/>
        <v>0.76630820657207765</v>
      </c>
    </row>
    <row r="1024" spans="1:14" x14ac:dyDescent="0.25">
      <c r="A1024" s="111" t="s">
        <v>620</v>
      </c>
      <c r="B1024" s="111">
        <f>INDEX(kommuner!C:C,MATCH(_xlfn.NUMBERVALUE(A1024),kommuner!B:B,0))</f>
        <v>3026</v>
      </c>
      <c r="C1024" s="111" t="s">
        <v>127</v>
      </c>
      <c r="D1024" s="111" t="s">
        <v>127</v>
      </c>
      <c r="E1024" s="111" t="s">
        <v>123</v>
      </c>
      <c r="F1024" s="111" t="s">
        <v>185</v>
      </c>
      <c r="G1024" s="111" t="s">
        <v>186</v>
      </c>
      <c r="H1024" s="111" t="s">
        <v>185</v>
      </c>
      <c r="I1024" s="111" t="s">
        <v>186</v>
      </c>
      <c r="J1024" t="str">
        <f t="shared" si="30"/>
        <v>3026SkogOrganisk jordLauvskogSærs høy</v>
      </c>
      <c r="K1024" s="111">
        <v>-1.8997279926091779</v>
      </c>
      <c r="L1024" s="111">
        <v>0.92784825435236762</v>
      </c>
      <c r="M1024" s="111">
        <v>0.46510463492953991</v>
      </c>
      <c r="N1024" s="112">
        <f t="shared" si="31"/>
        <v>-0.50677510332727038</v>
      </c>
    </row>
    <row r="1025" spans="1:14" x14ac:dyDescent="0.25">
      <c r="A1025" s="111" t="s">
        <v>620</v>
      </c>
      <c r="B1025" s="111">
        <f>INDEX(kommuner!C:C,MATCH(_xlfn.NUMBERVALUE(A1025),kommuner!B:B,0))</f>
        <v>3026</v>
      </c>
      <c r="C1025" s="111" t="s">
        <v>83</v>
      </c>
      <c r="D1025" s="111" t="s">
        <v>83</v>
      </c>
      <c r="E1025" s="111" t="s">
        <v>126</v>
      </c>
      <c r="F1025" s="111" t="s">
        <v>139</v>
      </c>
      <c r="G1025" s="111" t="s">
        <v>139</v>
      </c>
      <c r="H1025" s="111" t="s">
        <v>139</v>
      </c>
      <c r="I1025" s="111" t="s">
        <v>139</v>
      </c>
      <c r="J1025" t="str">
        <f t="shared" si="30"/>
        <v>3026Utbygd arealMineraljord</v>
      </c>
      <c r="K1025" s="111">
        <v>1.3171254023576049</v>
      </c>
      <c r="L1025" s="111">
        <v>0</v>
      </c>
      <c r="M1025" s="111">
        <v>1.303047089454229E-2</v>
      </c>
      <c r="N1025" s="112">
        <f t="shared" si="31"/>
        <v>1.3301558732521472</v>
      </c>
    </row>
    <row r="1026" spans="1:14" x14ac:dyDescent="0.25">
      <c r="A1026" s="111" t="s">
        <v>620</v>
      </c>
      <c r="B1026" s="111">
        <f>INDEX(kommuner!C:C,MATCH(_xlfn.NUMBERVALUE(A1026),kommuner!B:B,0))</f>
        <v>3026</v>
      </c>
      <c r="C1026" s="111" t="s">
        <v>83</v>
      </c>
      <c r="D1026" s="111" t="s">
        <v>83</v>
      </c>
      <c r="E1026" s="111" t="s">
        <v>123</v>
      </c>
      <c r="F1026" s="111" t="s">
        <v>139</v>
      </c>
      <c r="G1026" s="111" t="s">
        <v>139</v>
      </c>
      <c r="H1026" s="111" t="s">
        <v>139</v>
      </c>
      <c r="I1026" s="111" t="s">
        <v>139</v>
      </c>
      <c r="J1026" t="str">
        <f t="shared" si="30"/>
        <v>3026Utbygd arealOrganisk jord</v>
      </c>
      <c r="K1026" s="111">
        <v>29.011421395201612</v>
      </c>
      <c r="L1026" s="111">
        <v>0</v>
      </c>
      <c r="M1026" s="111">
        <v>1.303047089454229E-2</v>
      </c>
      <c r="N1026" s="112">
        <f t="shared" si="31"/>
        <v>29.024451866096154</v>
      </c>
    </row>
    <row r="1027" spans="1:14" x14ac:dyDescent="0.25">
      <c r="A1027" s="111" t="s">
        <v>620</v>
      </c>
      <c r="B1027" s="111">
        <f>INDEX(kommuner!C:C,MATCH(_xlfn.NUMBERVALUE(A1027),kommuner!B:B,0))</f>
        <v>3026</v>
      </c>
      <c r="C1027" s="111" t="s">
        <v>181</v>
      </c>
      <c r="D1027" s="111" t="s">
        <v>181</v>
      </c>
      <c r="E1027" s="111" t="s">
        <v>123</v>
      </c>
      <c r="F1027" s="111" t="s">
        <v>139</v>
      </c>
      <c r="G1027" s="111" t="s">
        <v>139</v>
      </c>
      <c r="H1027" s="111" t="s">
        <v>139</v>
      </c>
      <c r="I1027" s="111" t="s">
        <v>139</v>
      </c>
      <c r="J1027" t="str">
        <f t="shared" ref="J1027:J1090" si="32">B1027&amp;C1027&amp;E1027&amp;IF(C1027="Skog",F1027&amp;G1027,"")</f>
        <v>3026Vann og myrOrganisk jord</v>
      </c>
      <c r="K1027" s="111">
        <v>-0.20040009744654491</v>
      </c>
      <c r="L1027" s="111">
        <v>0</v>
      </c>
      <c r="M1027" s="111">
        <v>0</v>
      </c>
      <c r="N1027" s="112">
        <f t="shared" ref="N1027:N1090" si="33">SUM(K1027:M1027)</f>
        <v>-0.20040009744654491</v>
      </c>
    </row>
    <row r="1028" spans="1:14" x14ac:dyDescent="0.25">
      <c r="A1028" s="111" t="s">
        <v>621</v>
      </c>
      <c r="B1028" s="111">
        <f>INDEX(kommuner!C:C,MATCH(_xlfn.NUMBERVALUE(A1028),kommuner!B:B,0))</f>
        <v>3030</v>
      </c>
      <c r="C1028" s="111" t="s">
        <v>82</v>
      </c>
      <c r="D1028" s="111" t="s">
        <v>82</v>
      </c>
      <c r="E1028" s="111" t="s">
        <v>126</v>
      </c>
      <c r="F1028" s="111" t="s">
        <v>139</v>
      </c>
      <c r="G1028" s="111" t="s">
        <v>139</v>
      </c>
      <c r="H1028" s="111" t="s">
        <v>139</v>
      </c>
      <c r="I1028" s="111" t="s">
        <v>139</v>
      </c>
      <c r="J1028" t="str">
        <f t="shared" si="32"/>
        <v>3030Annen utmarkMineraljord</v>
      </c>
      <c r="K1028" s="111">
        <v>-7.4178314529761202E-2</v>
      </c>
      <c r="L1028" s="111">
        <v>0</v>
      </c>
      <c r="M1028" s="111">
        <v>0</v>
      </c>
      <c r="N1028" s="112">
        <f t="shared" si="33"/>
        <v>-7.4178314529761202E-2</v>
      </c>
    </row>
    <row r="1029" spans="1:14" x14ac:dyDescent="0.25">
      <c r="A1029" s="111" t="s">
        <v>621</v>
      </c>
      <c r="B1029" s="111">
        <f>INDEX(kommuner!C:C,MATCH(_xlfn.NUMBERVALUE(A1029),kommuner!B:B,0))</f>
        <v>3030</v>
      </c>
      <c r="C1029" s="111" t="s">
        <v>121</v>
      </c>
      <c r="D1029" s="111" t="s">
        <v>121</v>
      </c>
      <c r="E1029" s="111" t="s">
        <v>126</v>
      </c>
      <c r="F1029" s="111" t="s">
        <v>139</v>
      </c>
      <c r="G1029" s="111" t="s">
        <v>139</v>
      </c>
      <c r="H1029" s="111" t="s">
        <v>139</v>
      </c>
      <c r="I1029" s="111" t="s">
        <v>139</v>
      </c>
      <c r="J1029" t="str">
        <f t="shared" si="32"/>
        <v>3030BeiteMineraljord</v>
      </c>
      <c r="K1029" s="111">
        <v>-0.96338340838695502</v>
      </c>
      <c r="L1029" s="111">
        <v>0</v>
      </c>
      <c r="M1029" s="111">
        <v>1.2448711246839999E-7</v>
      </c>
      <c r="N1029" s="112">
        <f t="shared" si="33"/>
        <v>-0.96338328389984251</v>
      </c>
    </row>
    <row r="1030" spans="1:14" x14ac:dyDescent="0.25">
      <c r="A1030" s="111" t="s">
        <v>621</v>
      </c>
      <c r="B1030" s="111">
        <f>INDEX(kommuner!C:C,MATCH(_xlfn.NUMBERVALUE(A1030),kommuner!B:B,0))</f>
        <v>3030</v>
      </c>
      <c r="C1030" s="111" t="s">
        <v>121</v>
      </c>
      <c r="D1030" s="111" t="s">
        <v>121</v>
      </c>
      <c r="E1030" s="111" t="s">
        <v>123</v>
      </c>
      <c r="F1030" s="111" t="s">
        <v>139</v>
      </c>
      <c r="G1030" s="111" t="s">
        <v>139</v>
      </c>
      <c r="H1030" s="111" t="s">
        <v>139</v>
      </c>
      <c r="I1030" s="111" t="s">
        <v>139</v>
      </c>
      <c r="J1030" t="str">
        <f t="shared" si="32"/>
        <v>3030BeiteOrganisk jord</v>
      </c>
      <c r="K1030" s="111">
        <v>12.077525935985037</v>
      </c>
      <c r="L1030" s="111">
        <v>1.6412500000000001</v>
      </c>
      <c r="M1030" s="111">
        <v>0</v>
      </c>
      <c r="N1030" s="112">
        <f t="shared" si="33"/>
        <v>13.718775935985036</v>
      </c>
    </row>
    <row r="1031" spans="1:14" x14ac:dyDescent="0.25">
      <c r="A1031" s="111" t="s">
        <v>621</v>
      </c>
      <c r="B1031" s="111">
        <f>INDEX(kommuner!C:C,MATCH(_xlfn.NUMBERVALUE(A1031),kommuner!B:B,0))</f>
        <v>3030</v>
      </c>
      <c r="C1031" s="111" t="s">
        <v>84</v>
      </c>
      <c r="D1031" s="111" t="s">
        <v>84</v>
      </c>
      <c r="E1031" s="111" t="s">
        <v>126</v>
      </c>
      <c r="F1031" s="111" t="s">
        <v>139</v>
      </c>
      <c r="G1031" s="111" t="s">
        <v>139</v>
      </c>
      <c r="H1031" s="111" t="s">
        <v>139</v>
      </c>
      <c r="I1031" s="111" t="s">
        <v>139</v>
      </c>
      <c r="J1031" t="str">
        <f t="shared" si="32"/>
        <v>3030Dyrket markMineraljord</v>
      </c>
      <c r="K1031" s="111">
        <v>-0.20819389018660109</v>
      </c>
      <c r="L1031" s="111">
        <v>0</v>
      </c>
      <c r="M1031" s="111">
        <v>0</v>
      </c>
      <c r="N1031" s="112">
        <f t="shared" si="33"/>
        <v>-0.20819389018660109</v>
      </c>
    </row>
    <row r="1032" spans="1:14" x14ac:dyDescent="0.25">
      <c r="A1032" s="111" t="s">
        <v>621</v>
      </c>
      <c r="B1032" s="111">
        <f>INDEX(kommuner!C:C,MATCH(_xlfn.NUMBERVALUE(A1032),kommuner!B:B,0))</f>
        <v>3030</v>
      </c>
      <c r="C1032" s="111" t="s">
        <v>84</v>
      </c>
      <c r="D1032" s="111" t="s">
        <v>84</v>
      </c>
      <c r="E1032" s="111" t="s">
        <v>123</v>
      </c>
      <c r="F1032" s="111" t="s">
        <v>139</v>
      </c>
      <c r="G1032" s="111" t="s">
        <v>139</v>
      </c>
      <c r="H1032" s="111" t="s">
        <v>139</v>
      </c>
      <c r="I1032" s="111" t="s">
        <v>139</v>
      </c>
      <c r="J1032" t="str">
        <f t="shared" si="32"/>
        <v>3030Dyrket markOrganisk jord</v>
      </c>
      <c r="K1032" s="111">
        <v>28.726149366675592</v>
      </c>
      <c r="L1032" s="111">
        <v>1.45625</v>
      </c>
      <c r="M1032" s="111">
        <v>0</v>
      </c>
      <c r="N1032" s="112">
        <f t="shared" si="33"/>
        <v>30.182399366675593</v>
      </c>
    </row>
    <row r="1033" spans="1:14" x14ac:dyDescent="0.25">
      <c r="A1033" s="111" t="s">
        <v>621</v>
      </c>
      <c r="B1033" s="111">
        <f>INDEX(kommuner!C:C,MATCH(_xlfn.NUMBERVALUE(A1033),kommuner!B:B,0))</f>
        <v>3030</v>
      </c>
      <c r="C1033" s="111" t="s">
        <v>127</v>
      </c>
      <c r="D1033" s="111" t="s">
        <v>127</v>
      </c>
      <c r="E1033" s="111" t="s">
        <v>126</v>
      </c>
      <c r="F1033" s="111" t="s">
        <v>172</v>
      </c>
      <c r="G1033" s="111" t="s">
        <v>180</v>
      </c>
      <c r="H1033" s="111" t="s">
        <v>172</v>
      </c>
      <c r="I1033" s="111" t="s">
        <v>180</v>
      </c>
      <c r="J1033" t="str">
        <f t="shared" si="32"/>
        <v>3030SkogMineraljordBarskogHøy</v>
      </c>
      <c r="K1033" s="111">
        <v>-4.6162156760364166</v>
      </c>
      <c r="L1033" s="111">
        <v>0.85306406685236758</v>
      </c>
      <c r="M1033" s="111">
        <v>6.4056614999681585E-2</v>
      </c>
      <c r="N1033" s="112">
        <f t="shared" si="33"/>
        <v>-3.6990949941843674</v>
      </c>
    </row>
    <row r="1034" spans="1:14" x14ac:dyDescent="0.25">
      <c r="A1034" s="111" t="s">
        <v>621</v>
      </c>
      <c r="B1034" s="111">
        <f>INDEX(kommuner!C:C,MATCH(_xlfn.NUMBERVALUE(A1034),kommuner!B:B,0))</f>
        <v>3030</v>
      </c>
      <c r="C1034" s="111" t="s">
        <v>127</v>
      </c>
      <c r="D1034" s="111" t="s">
        <v>127</v>
      </c>
      <c r="E1034" s="111" t="s">
        <v>126</v>
      </c>
      <c r="F1034" s="111" t="s">
        <v>172</v>
      </c>
      <c r="G1034" s="111" t="s">
        <v>167</v>
      </c>
      <c r="H1034" s="111" t="s">
        <v>172</v>
      </c>
      <c r="I1034" s="111" t="s">
        <v>167</v>
      </c>
      <c r="J1034" t="str">
        <f t="shared" si="32"/>
        <v>3030SkogMineraljordBarskogImpediment</v>
      </c>
      <c r="K1034" s="111">
        <v>-1.3727794028153204</v>
      </c>
      <c r="L1034" s="111">
        <v>0.85306406685236758</v>
      </c>
      <c r="M1034" s="111">
        <v>6.3979989500968365E-2</v>
      </c>
      <c r="N1034" s="112">
        <f t="shared" si="33"/>
        <v>-0.45573534646198444</v>
      </c>
    </row>
    <row r="1035" spans="1:14" x14ac:dyDescent="0.25">
      <c r="A1035" s="111" t="s">
        <v>621</v>
      </c>
      <c r="B1035" s="111">
        <f>INDEX(kommuner!C:C,MATCH(_xlfn.NUMBERVALUE(A1035),kommuner!B:B,0))</f>
        <v>3030</v>
      </c>
      <c r="C1035" s="111" t="s">
        <v>127</v>
      </c>
      <c r="D1035" s="111" t="s">
        <v>127</v>
      </c>
      <c r="E1035" s="111" t="s">
        <v>126</v>
      </c>
      <c r="F1035" s="111" t="s">
        <v>172</v>
      </c>
      <c r="G1035" s="111" t="s">
        <v>190</v>
      </c>
      <c r="H1035" s="111" t="s">
        <v>172</v>
      </c>
      <c r="I1035" s="111" t="s">
        <v>190</v>
      </c>
      <c r="J1035" t="str">
        <f t="shared" si="32"/>
        <v>3030SkogMineraljordBarskogLav</v>
      </c>
      <c r="K1035" s="111">
        <v>-4.2147477563561999</v>
      </c>
      <c r="L1035" s="111">
        <v>0.85306406685236758</v>
      </c>
      <c r="M1035" s="111">
        <v>6.3979989500968365E-2</v>
      </c>
      <c r="N1035" s="112">
        <f t="shared" si="33"/>
        <v>-3.2977037000028639</v>
      </c>
    </row>
    <row r="1036" spans="1:14" x14ac:dyDescent="0.25">
      <c r="A1036" s="111" t="s">
        <v>621</v>
      </c>
      <c r="B1036" s="111">
        <f>INDEX(kommuner!C:C,MATCH(_xlfn.NUMBERVALUE(A1036),kommuner!B:B,0))</f>
        <v>3030</v>
      </c>
      <c r="C1036" s="111" t="s">
        <v>127</v>
      </c>
      <c r="D1036" s="111" t="s">
        <v>127</v>
      </c>
      <c r="E1036" s="111" t="s">
        <v>126</v>
      </c>
      <c r="F1036" s="111" t="s">
        <v>172</v>
      </c>
      <c r="G1036" s="111" t="s">
        <v>173</v>
      </c>
      <c r="H1036" s="111" t="s">
        <v>172</v>
      </c>
      <c r="I1036" s="111" t="s">
        <v>173</v>
      </c>
      <c r="J1036" t="str">
        <f t="shared" si="32"/>
        <v>3030SkogMineraljordBarskogMiddels</v>
      </c>
      <c r="K1036" s="111">
        <v>-4.0260508329268543</v>
      </c>
      <c r="L1036" s="111">
        <v>0.85306406685236758</v>
      </c>
      <c r="M1036" s="111">
        <v>6.4056614999681585E-2</v>
      </c>
      <c r="N1036" s="112">
        <f t="shared" si="33"/>
        <v>-3.1089301510748051</v>
      </c>
    </row>
    <row r="1037" spans="1:14" x14ac:dyDescent="0.25">
      <c r="A1037" s="111" t="s">
        <v>621</v>
      </c>
      <c r="B1037" s="111">
        <f>INDEX(kommuner!C:C,MATCH(_xlfn.NUMBERVALUE(A1037),kommuner!B:B,0))</f>
        <v>3030</v>
      </c>
      <c r="C1037" s="111" t="s">
        <v>127</v>
      </c>
      <c r="D1037" s="111" t="s">
        <v>127</v>
      </c>
      <c r="E1037" s="111" t="s">
        <v>126</v>
      </c>
      <c r="F1037" s="111" t="s">
        <v>172</v>
      </c>
      <c r="G1037" s="111" t="s">
        <v>186</v>
      </c>
      <c r="H1037" s="111" t="s">
        <v>172</v>
      </c>
      <c r="I1037" s="111" t="s">
        <v>186</v>
      </c>
      <c r="J1037" t="str">
        <f t="shared" si="32"/>
        <v>3030SkogMineraljordBarskogSærs høy</v>
      </c>
      <c r="K1037" s="111">
        <v>0.12072674540874306</v>
      </c>
      <c r="L1037" s="111">
        <v>0.85306406685236758</v>
      </c>
      <c r="M1037" s="111">
        <v>6.4056614999681585E-2</v>
      </c>
      <c r="N1037" s="112">
        <f t="shared" si="33"/>
        <v>1.0378474272607923</v>
      </c>
    </row>
    <row r="1038" spans="1:14" x14ac:dyDescent="0.25">
      <c r="A1038" s="111" t="s">
        <v>621</v>
      </c>
      <c r="B1038" s="111">
        <f>INDEX(kommuner!C:C,MATCH(_xlfn.NUMBERVALUE(A1038),kommuner!B:B,0))</f>
        <v>3030</v>
      </c>
      <c r="C1038" s="111" t="s">
        <v>127</v>
      </c>
      <c r="D1038" s="111" t="s">
        <v>127</v>
      </c>
      <c r="E1038" s="111" t="s">
        <v>126</v>
      </c>
      <c r="F1038" s="111" t="s">
        <v>179</v>
      </c>
      <c r="G1038" s="111" t="s">
        <v>180</v>
      </c>
      <c r="H1038" s="111" t="s">
        <v>179</v>
      </c>
      <c r="I1038" s="111" t="s">
        <v>180</v>
      </c>
      <c r="J1038" t="str">
        <f t="shared" si="32"/>
        <v>3030SkogMineraljordBlandingsskogHøy</v>
      </c>
      <c r="K1038" s="111">
        <v>-7.1939050909469406</v>
      </c>
      <c r="L1038" s="111">
        <v>0.85306406685236758</v>
      </c>
      <c r="M1038" s="111">
        <v>6.3979989500968365E-2</v>
      </c>
      <c r="N1038" s="112">
        <f t="shared" si="33"/>
        <v>-6.2768610345936047</v>
      </c>
    </row>
    <row r="1039" spans="1:14" x14ac:dyDescent="0.25">
      <c r="A1039" s="111" t="s">
        <v>621</v>
      </c>
      <c r="B1039" s="111">
        <f>INDEX(kommuner!C:C,MATCH(_xlfn.NUMBERVALUE(A1039),kommuner!B:B,0))</f>
        <v>3030</v>
      </c>
      <c r="C1039" s="111" t="s">
        <v>127</v>
      </c>
      <c r="D1039" s="111" t="s">
        <v>127</v>
      </c>
      <c r="E1039" s="111" t="s">
        <v>126</v>
      </c>
      <c r="F1039" s="111" t="s">
        <v>179</v>
      </c>
      <c r="G1039" s="111" t="s">
        <v>167</v>
      </c>
      <c r="H1039" s="111" t="s">
        <v>179</v>
      </c>
      <c r="I1039" s="111" t="s">
        <v>167</v>
      </c>
      <c r="J1039" t="str">
        <f t="shared" si="32"/>
        <v>3030SkogMineraljordBlandingsskogImpediment</v>
      </c>
      <c r="K1039" s="111">
        <v>-1.6598037998579707</v>
      </c>
      <c r="L1039" s="111">
        <v>0.85306406685236758</v>
      </c>
      <c r="M1039" s="111">
        <v>6.3979989500968365E-2</v>
      </c>
      <c r="N1039" s="112">
        <f t="shared" si="33"/>
        <v>-0.7427597435046347</v>
      </c>
    </row>
    <row r="1040" spans="1:14" x14ac:dyDescent="0.25">
      <c r="A1040" s="111" t="s">
        <v>621</v>
      </c>
      <c r="B1040" s="111">
        <f>INDEX(kommuner!C:C,MATCH(_xlfn.NUMBERVALUE(A1040),kommuner!B:B,0))</f>
        <v>3030</v>
      </c>
      <c r="C1040" s="111" t="s">
        <v>127</v>
      </c>
      <c r="D1040" s="111" t="s">
        <v>127</v>
      </c>
      <c r="E1040" s="111" t="s">
        <v>126</v>
      </c>
      <c r="F1040" s="111" t="s">
        <v>179</v>
      </c>
      <c r="G1040" s="111" t="s">
        <v>190</v>
      </c>
      <c r="H1040" s="111" t="s">
        <v>179</v>
      </c>
      <c r="I1040" s="111" t="s">
        <v>190</v>
      </c>
      <c r="J1040" t="str">
        <f t="shared" si="32"/>
        <v>3030SkogMineraljordBlandingsskogLav</v>
      </c>
      <c r="K1040" s="111">
        <v>-2.5588434197694254</v>
      </c>
      <c r="L1040" s="111">
        <v>0.85306406685236758</v>
      </c>
      <c r="M1040" s="111">
        <v>6.3979989500968365E-2</v>
      </c>
      <c r="N1040" s="112">
        <f t="shared" si="33"/>
        <v>-1.6417993634160897</v>
      </c>
    </row>
    <row r="1041" spans="1:14" x14ac:dyDescent="0.25">
      <c r="A1041" s="111" t="s">
        <v>621</v>
      </c>
      <c r="B1041" s="111">
        <f>INDEX(kommuner!C:C,MATCH(_xlfn.NUMBERVALUE(A1041),kommuner!B:B,0))</f>
        <v>3030</v>
      </c>
      <c r="C1041" s="111" t="s">
        <v>127</v>
      </c>
      <c r="D1041" s="111" t="s">
        <v>127</v>
      </c>
      <c r="E1041" s="111" t="s">
        <v>126</v>
      </c>
      <c r="F1041" s="111" t="s">
        <v>179</v>
      </c>
      <c r="G1041" s="111" t="s">
        <v>173</v>
      </c>
      <c r="H1041" s="111" t="s">
        <v>179</v>
      </c>
      <c r="I1041" s="111" t="s">
        <v>173</v>
      </c>
      <c r="J1041" t="str">
        <f t="shared" si="32"/>
        <v>3030SkogMineraljordBlandingsskogMiddels</v>
      </c>
      <c r="K1041" s="111">
        <v>-3.8687729546762566</v>
      </c>
      <c r="L1041" s="111">
        <v>0.85306406685236758</v>
      </c>
      <c r="M1041" s="111">
        <v>6.3979989500968365E-2</v>
      </c>
      <c r="N1041" s="112">
        <f t="shared" si="33"/>
        <v>-2.9517288983229206</v>
      </c>
    </row>
    <row r="1042" spans="1:14" x14ac:dyDescent="0.25">
      <c r="A1042" s="111" t="s">
        <v>621</v>
      </c>
      <c r="B1042" s="111">
        <f>INDEX(kommuner!C:C,MATCH(_xlfn.NUMBERVALUE(A1042),kommuner!B:B,0))</f>
        <v>3030</v>
      </c>
      <c r="C1042" s="111" t="s">
        <v>127</v>
      </c>
      <c r="D1042" s="111" t="s">
        <v>127</v>
      </c>
      <c r="E1042" s="111" t="s">
        <v>126</v>
      </c>
      <c r="F1042" s="111" t="s">
        <v>179</v>
      </c>
      <c r="G1042" s="111" t="s">
        <v>186</v>
      </c>
      <c r="H1042" s="111" t="s">
        <v>179</v>
      </c>
      <c r="I1042" s="111" t="s">
        <v>186</v>
      </c>
      <c r="J1042" t="str">
        <f t="shared" si="32"/>
        <v>3030SkogMineraljordBlandingsskogSærs høy</v>
      </c>
      <c r="K1042" s="111">
        <v>-2.9395925245326562</v>
      </c>
      <c r="L1042" s="111">
        <v>0.85306406685236758</v>
      </c>
      <c r="M1042" s="111">
        <v>6.3979989500968365E-2</v>
      </c>
      <c r="N1042" s="112">
        <f t="shared" si="33"/>
        <v>-2.0225484681793202</v>
      </c>
    </row>
    <row r="1043" spans="1:14" x14ac:dyDescent="0.25">
      <c r="A1043" s="111" t="s">
        <v>621</v>
      </c>
      <c r="B1043" s="111">
        <f>INDEX(kommuner!C:C,MATCH(_xlfn.NUMBERVALUE(A1043),kommuner!B:B,0))</f>
        <v>3030</v>
      </c>
      <c r="C1043" s="111" t="s">
        <v>127</v>
      </c>
      <c r="D1043" s="111" t="s">
        <v>127</v>
      </c>
      <c r="E1043" s="111" t="s">
        <v>126</v>
      </c>
      <c r="F1043" s="111" t="s">
        <v>185</v>
      </c>
      <c r="G1043" s="111" t="s">
        <v>180</v>
      </c>
      <c r="H1043" s="111" t="s">
        <v>185</v>
      </c>
      <c r="I1043" s="111" t="s">
        <v>180</v>
      </c>
      <c r="J1043" t="str">
        <f t="shared" si="32"/>
        <v>3030SkogMineraljordLauvskogHøy</v>
      </c>
      <c r="K1043" s="111">
        <v>-3.3269846154961789</v>
      </c>
      <c r="L1043" s="111">
        <v>0.85306406685236758</v>
      </c>
      <c r="M1043" s="111">
        <v>6.3979989500968365E-2</v>
      </c>
      <c r="N1043" s="112">
        <f t="shared" si="33"/>
        <v>-2.4099405591428429</v>
      </c>
    </row>
    <row r="1044" spans="1:14" x14ac:dyDescent="0.25">
      <c r="A1044" s="111" t="s">
        <v>621</v>
      </c>
      <c r="B1044" s="111">
        <f>INDEX(kommuner!C:C,MATCH(_xlfn.NUMBERVALUE(A1044),kommuner!B:B,0))</f>
        <v>3030</v>
      </c>
      <c r="C1044" s="111" t="s">
        <v>127</v>
      </c>
      <c r="D1044" s="111" t="s">
        <v>127</v>
      </c>
      <c r="E1044" s="111" t="s">
        <v>126</v>
      </c>
      <c r="F1044" s="111" t="s">
        <v>185</v>
      </c>
      <c r="G1044" s="111" t="s">
        <v>167</v>
      </c>
      <c r="H1044" s="111" t="s">
        <v>185</v>
      </c>
      <c r="I1044" s="111" t="s">
        <v>167</v>
      </c>
      <c r="J1044" t="str">
        <f t="shared" si="32"/>
        <v>3030SkogMineraljordLauvskogImpediment</v>
      </c>
      <c r="K1044" s="111">
        <v>-0.65286816124680003</v>
      </c>
      <c r="L1044" s="111">
        <v>0.85306406685236758</v>
      </c>
      <c r="M1044" s="111">
        <v>6.3979989500968365E-2</v>
      </c>
      <c r="N1044" s="112">
        <f t="shared" si="33"/>
        <v>0.26417589510653594</v>
      </c>
    </row>
    <row r="1045" spans="1:14" x14ac:dyDescent="0.25">
      <c r="A1045" s="111" t="s">
        <v>621</v>
      </c>
      <c r="B1045" s="111">
        <f>INDEX(kommuner!C:C,MATCH(_xlfn.NUMBERVALUE(A1045),kommuner!B:B,0))</f>
        <v>3030</v>
      </c>
      <c r="C1045" s="111" t="s">
        <v>127</v>
      </c>
      <c r="D1045" s="111" t="s">
        <v>127</v>
      </c>
      <c r="E1045" s="111" t="s">
        <v>126</v>
      </c>
      <c r="F1045" s="111" t="s">
        <v>185</v>
      </c>
      <c r="G1045" s="111" t="s">
        <v>190</v>
      </c>
      <c r="H1045" s="111" t="s">
        <v>185</v>
      </c>
      <c r="I1045" s="111" t="s">
        <v>190</v>
      </c>
      <c r="J1045" t="str">
        <f t="shared" si="32"/>
        <v>3030SkogMineraljordLauvskogLav</v>
      </c>
      <c r="K1045" s="111">
        <v>-8.9748170935426599E-2</v>
      </c>
      <c r="L1045" s="111">
        <v>0.85306406685236758</v>
      </c>
      <c r="M1045" s="111">
        <v>6.3979989500968365E-2</v>
      </c>
      <c r="N1045" s="112">
        <f t="shared" si="33"/>
        <v>0.82729588541790933</v>
      </c>
    </row>
    <row r="1046" spans="1:14" x14ac:dyDescent="0.25">
      <c r="A1046" s="111" t="s">
        <v>621</v>
      </c>
      <c r="B1046" s="111">
        <f>INDEX(kommuner!C:C,MATCH(_xlfn.NUMBERVALUE(A1046),kommuner!B:B,0))</f>
        <v>3030</v>
      </c>
      <c r="C1046" s="111" t="s">
        <v>127</v>
      </c>
      <c r="D1046" s="111" t="s">
        <v>127</v>
      </c>
      <c r="E1046" s="111" t="s">
        <v>126</v>
      </c>
      <c r="F1046" s="111" t="s">
        <v>185</v>
      </c>
      <c r="G1046" s="111" t="s">
        <v>173</v>
      </c>
      <c r="H1046" s="111" t="s">
        <v>185</v>
      </c>
      <c r="I1046" s="111" t="s">
        <v>173</v>
      </c>
      <c r="J1046" t="str">
        <f t="shared" si="32"/>
        <v>3030SkogMineraljordLauvskogMiddels</v>
      </c>
      <c r="K1046" s="111">
        <v>-1.7789409505847176</v>
      </c>
      <c r="L1046" s="111">
        <v>0.85306406685236758</v>
      </c>
      <c r="M1046" s="111">
        <v>6.3979989500968365E-2</v>
      </c>
      <c r="N1046" s="112">
        <f t="shared" si="33"/>
        <v>-0.86189689423138161</v>
      </c>
    </row>
    <row r="1047" spans="1:14" x14ac:dyDescent="0.25">
      <c r="A1047" s="111" t="s">
        <v>621</v>
      </c>
      <c r="B1047" s="111">
        <f>INDEX(kommuner!C:C,MATCH(_xlfn.NUMBERVALUE(A1047),kommuner!B:B,0))</f>
        <v>3030</v>
      </c>
      <c r="C1047" s="111" t="s">
        <v>127</v>
      </c>
      <c r="D1047" s="111" t="s">
        <v>127</v>
      </c>
      <c r="E1047" s="111" t="s">
        <v>126</v>
      </c>
      <c r="F1047" s="111" t="s">
        <v>185</v>
      </c>
      <c r="G1047" s="111" t="s">
        <v>186</v>
      </c>
      <c r="H1047" s="111" t="s">
        <v>185</v>
      </c>
      <c r="I1047" s="111" t="s">
        <v>186</v>
      </c>
      <c r="J1047" t="str">
        <f t="shared" si="32"/>
        <v>3030SkogMineraljordLauvskogSærs høy</v>
      </c>
      <c r="K1047" s="111">
        <v>-3.6560473259425113</v>
      </c>
      <c r="L1047" s="111">
        <v>0.85306406685236758</v>
      </c>
      <c r="M1047" s="111">
        <v>6.3979989500968365E-2</v>
      </c>
      <c r="N1047" s="112">
        <f t="shared" si="33"/>
        <v>-2.7390032695891753</v>
      </c>
    </row>
    <row r="1048" spans="1:14" x14ac:dyDescent="0.25">
      <c r="A1048" s="111" t="s">
        <v>621</v>
      </c>
      <c r="B1048" s="111">
        <f>INDEX(kommuner!C:C,MATCH(_xlfn.NUMBERVALUE(A1048),kommuner!B:B,0))</f>
        <v>3030</v>
      </c>
      <c r="C1048" s="111" t="s">
        <v>127</v>
      </c>
      <c r="D1048" s="111" t="s">
        <v>127</v>
      </c>
      <c r="E1048" s="111" t="s">
        <v>123</v>
      </c>
      <c r="F1048" s="111" t="s">
        <v>172</v>
      </c>
      <c r="G1048" s="111" t="s">
        <v>180</v>
      </c>
      <c r="H1048" s="111" t="s">
        <v>172</v>
      </c>
      <c r="I1048" s="111" t="s">
        <v>180</v>
      </c>
      <c r="J1048" t="str">
        <f t="shared" si="32"/>
        <v>3030SkogOrganisk jordBarskogHøy</v>
      </c>
      <c r="K1048" s="111">
        <v>-2.5184559031994138</v>
      </c>
      <c r="L1048" s="111">
        <v>0.92784825435236762</v>
      </c>
      <c r="M1048" s="111">
        <v>0.46518126042825314</v>
      </c>
      <c r="N1048" s="112">
        <f t="shared" si="33"/>
        <v>-1.1254263884187932</v>
      </c>
    </row>
    <row r="1049" spans="1:14" x14ac:dyDescent="0.25">
      <c r="A1049" s="111" t="s">
        <v>621</v>
      </c>
      <c r="B1049" s="111">
        <f>INDEX(kommuner!C:C,MATCH(_xlfn.NUMBERVALUE(A1049),kommuner!B:B,0))</f>
        <v>3030</v>
      </c>
      <c r="C1049" s="111" t="s">
        <v>127</v>
      </c>
      <c r="D1049" s="111" t="s">
        <v>127</v>
      </c>
      <c r="E1049" s="111" t="s">
        <v>123</v>
      </c>
      <c r="F1049" s="111" t="s">
        <v>172</v>
      </c>
      <c r="G1049" s="111" t="s">
        <v>167</v>
      </c>
      <c r="H1049" s="111" t="s">
        <v>172</v>
      </c>
      <c r="I1049" s="111" t="s">
        <v>167</v>
      </c>
      <c r="J1049" t="str">
        <f t="shared" si="32"/>
        <v>3030SkogOrganisk jordBarskogImpediment</v>
      </c>
      <c r="K1049" s="111">
        <v>-0.13011741963904588</v>
      </c>
      <c r="L1049" s="111">
        <v>0.92784825435236762</v>
      </c>
      <c r="M1049" s="111">
        <v>0.46510463492953991</v>
      </c>
      <c r="N1049" s="112">
        <f t="shared" si="33"/>
        <v>1.2628354696428616</v>
      </c>
    </row>
    <row r="1050" spans="1:14" x14ac:dyDescent="0.25">
      <c r="A1050" s="111" t="s">
        <v>621</v>
      </c>
      <c r="B1050" s="111">
        <f>INDEX(kommuner!C:C,MATCH(_xlfn.NUMBERVALUE(A1050),kommuner!B:B,0))</f>
        <v>3030</v>
      </c>
      <c r="C1050" s="111" t="s">
        <v>127</v>
      </c>
      <c r="D1050" s="111" t="s">
        <v>127</v>
      </c>
      <c r="E1050" s="111" t="s">
        <v>123</v>
      </c>
      <c r="F1050" s="111" t="s">
        <v>172</v>
      </c>
      <c r="G1050" s="111" t="s">
        <v>190</v>
      </c>
      <c r="H1050" s="111" t="s">
        <v>172</v>
      </c>
      <c r="I1050" s="111" t="s">
        <v>190</v>
      </c>
      <c r="J1050" t="str">
        <f t="shared" si="32"/>
        <v>3030SkogOrganisk jordBarskogLav</v>
      </c>
      <c r="K1050" s="111">
        <v>-0.50666953101693391</v>
      </c>
      <c r="L1050" s="111">
        <v>0.92784825435236762</v>
      </c>
      <c r="M1050" s="111">
        <v>0.46510463492953991</v>
      </c>
      <c r="N1050" s="112">
        <f t="shared" si="33"/>
        <v>0.88628335826497362</v>
      </c>
    </row>
    <row r="1051" spans="1:14" x14ac:dyDescent="0.25">
      <c r="A1051" s="111" t="s">
        <v>621</v>
      </c>
      <c r="B1051" s="111">
        <f>INDEX(kommuner!C:C,MATCH(_xlfn.NUMBERVALUE(A1051),kommuner!B:B,0))</f>
        <v>3030</v>
      </c>
      <c r="C1051" s="111" t="s">
        <v>127</v>
      </c>
      <c r="D1051" s="111" t="s">
        <v>127</v>
      </c>
      <c r="E1051" s="111" t="s">
        <v>123</v>
      </c>
      <c r="F1051" s="111" t="s">
        <v>172</v>
      </c>
      <c r="G1051" s="111" t="s">
        <v>173</v>
      </c>
      <c r="H1051" s="111" t="s">
        <v>172</v>
      </c>
      <c r="I1051" s="111" t="s">
        <v>173</v>
      </c>
      <c r="J1051" t="str">
        <f t="shared" si="32"/>
        <v>3030SkogOrganisk jordBarskogMiddels</v>
      </c>
      <c r="K1051" s="111">
        <v>-1.5571490961494638</v>
      </c>
      <c r="L1051" s="111">
        <v>0.92784825435236762</v>
      </c>
      <c r="M1051" s="111">
        <v>0.46518126042825314</v>
      </c>
      <c r="N1051" s="112">
        <f t="shared" si="33"/>
        <v>-0.16411958136884308</v>
      </c>
    </row>
    <row r="1052" spans="1:14" x14ac:dyDescent="0.25">
      <c r="A1052" s="111" t="s">
        <v>621</v>
      </c>
      <c r="B1052" s="111">
        <f>INDEX(kommuner!C:C,MATCH(_xlfn.NUMBERVALUE(A1052),kommuner!B:B,0))</f>
        <v>3030</v>
      </c>
      <c r="C1052" s="111" t="s">
        <v>127</v>
      </c>
      <c r="D1052" s="111" t="s">
        <v>127</v>
      </c>
      <c r="E1052" s="111" t="s">
        <v>123</v>
      </c>
      <c r="F1052" s="111" t="s">
        <v>172</v>
      </c>
      <c r="G1052" s="111" t="s">
        <v>186</v>
      </c>
      <c r="H1052" s="111" t="s">
        <v>172</v>
      </c>
      <c r="I1052" s="111" t="s">
        <v>186</v>
      </c>
      <c r="J1052" t="str">
        <f t="shared" si="32"/>
        <v>3030SkogOrganisk jordBarskogSærs høy</v>
      </c>
      <c r="K1052" s="111">
        <v>2.5548655235722699</v>
      </c>
      <c r="L1052" s="111">
        <v>0.92784825435236762</v>
      </c>
      <c r="M1052" s="111">
        <v>0.46518126042825314</v>
      </c>
      <c r="N1052" s="112">
        <f t="shared" si="33"/>
        <v>3.9478950383528906</v>
      </c>
    </row>
    <row r="1053" spans="1:14" x14ac:dyDescent="0.25">
      <c r="A1053" s="111" t="s">
        <v>621</v>
      </c>
      <c r="B1053" s="111">
        <f>INDEX(kommuner!C:C,MATCH(_xlfn.NUMBERVALUE(A1053),kommuner!B:B,0))</f>
        <v>3030</v>
      </c>
      <c r="C1053" s="111" t="s">
        <v>127</v>
      </c>
      <c r="D1053" s="111" t="s">
        <v>127</v>
      </c>
      <c r="E1053" s="111" t="s">
        <v>123</v>
      </c>
      <c r="F1053" s="111" t="s">
        <v>179</v>
      </c>
      <c r="G1053" s="111" t="s">
        <v>180</v>
      </c>
      <c r="H1053" s="111" t="s">
        <v>179</v>
      </c>
      <c r="I1053" s="111" t="s">
        <v>180</v>
      </c>
      <c r="J1053" t="str">
        <f t="shared" si="32"/>
        <v>3030SkogOrganisk jordBlandingsskogHøy</v>
      </c>
      <c r="K1053" s="111">
        <v>-5.5554344456832343</v>
      </c>
      <c r="L1053" s="111">
        <v>0.92784825435236762</v>
      </c>
      <c r="M1053" s="111">
        <v>0.46510463492953991</v>
      </c>
      <c r="N1053" s="112">
        <f t="shared" si="33"/>
        <v>-4.1624815564013264</v>
      </c>
    </row>
    <row r="1054" spans="1:14" x14ac:dyDescent="0.25">
      <c r="A1054" s="111" t="s">
        <v>621</v>
      </c>
      <c r="B1054" s="111">
        <f>INDEX(kommuner!C:C,MATCH(_xlfn.NUMBERVALUE(A1054),kommuner!B:B,0))</f>
        <v>3030</v>
      </c>
      <c r="C1054" s="111" t="s">
        <v>127</v>
      </c>
      <c r="D1054" s="111" t="s">
        <v>127</v>
      </c>
      <c r="E1054" s="111" t="s">
        <v>123</v>
      </c>
      <c r="F1054" s="111" t="s">
        <v>179</v>
      </c>
      <c r="G1054" s="111" t="s">
        <v>167</v>
      </c>
      <c r="H1054" s="111" t="s">
        <v>179</v>
      </c>
      <c r="I1054" s="111" t="s">
        <v>167</v>
      </c>
      <c r="J1054" t="str">
        <f t="shared" si="32"/>
        <v>3030SkogOrganisk jordBlandingsskogImpediment</v>
      </c>
      <c r="K1054" s="111">
        <v>-0.28586344175800005</v>
      </c>
      <c r="L1054" s="111">
        <v>0.92784825435236762</v>
      </c>
      <c r="M1054" s="111">
        <v>0.46510463492953991</v>
      </c>
      <c r="N1054" s="112">
        <f t="shared" si="33"/>
        <v>1.1070894475239075</v>
      </c>
    </row>
    <row r="1055" spans="1:14" x14ac:dyDescent="0.25">
      <c r="A1055" s="111" t="s">
        <v>621</v>
      </c>
      <c r="B1055" s="111">
        <f>INDEX(kommuner!C:C,MATCH(_xlfn.NUMBERVALUE(A1055),kommuner!B:B,0))</f>
        <v>3030</v>
      </c>
      <c r="C1055" s="111" t="s">
        <v>127</v>
      </c>
      <c r="D1055" s="111" t="s">
        <v>127</v>
      </c>
      <c r="E1055" s="111" t="s">
        <v>123</v>
      </c>
      <c r="F1055" s="111" t="s">
        <v>179</v>
      </c>
      <c r="G1055" s="111" t="s">
        <v>190</v>
      </c>
      <c r="H1055" s="111" t="s">
        <v>179</v>
      </c>
      <c r="I1055" s="111" t="s">
        <v>190</v>
      </c>
      <c r="J1055" t="str">
        <f t="shared" si="32"/>
        <v>3030SkogOrganisk jordBlandingsskogLav</v>
      </c>
      <c r="K1055" s="111">
        <v>-1.2347339377887629</v>
      </c>
      <c r="L1055" s="111">
        <v>0.92784825435236762</v>
      </c>
      <c r="M1055" s="111">
        <v>0.46510463492953991</v>
      </c>
      <c r="N1055" s="112">
        <f t="shared" si="33"/>
        <v>0.15821895149314458</v>
      </c>
    </row>
    <row r="1056" spans="1:14" x14ac:dyDescent="0.25">
      <c r="A1056" s="111" t="s">
        <v>621</v>
      </c>
      <c r="B1056" s="111">
        <f>INDEX(kommuner!C:C,MATCH(_xlfn.NUMBERVALUE(A1056),kommuner!B:B,0))</f>
        <v>3030</v>
      </c>
      <c r="C1056" s="111" t="s">
        <v>127</v>
      </c>
      <c r="D1056" s="111" t="s">
        <v>127</v>
      </c>
      <c r="E1056" s="111" t="s">
        <v>123</v>
      </c>
      <c r="F1056" s="111" t="s">
        <v>179</v>
      </c>
      <c r="G1056" s="111" t="s">
        <v>173</v>
      </c>
      <c r="H1056" s="111" t="s">
        <v>179</v>
      </c>
      <c r="I1056" s="111" t="s">
        <v>173</v>
      </c>
      <c r="J1056" t="str">
        <f t="shared" si="32"/>
        <v>3030SkogOrganisk jordBlandingsskogMiddels</v>
      </c>
      <c r="K1056" s="111">
        <v>-2.4239591752717748</v>
      </c>
      <c r="L1056" s="111">
        <v>0.92784825435236762</v>
      </c>
      <c r="M1056" s="111">
        <v>0.46510463492953991</v>
      </c>
      <c r="N1056" s="112">
        <f t="shared" si="33"/>
        <v>-1.0310062859898674</v>
      </c>
    </row>
    <row r="1057" spans="1:14" x14ac:dyDescent="0.25">
      <c r="A1057" s="111" t="s">
        <v>621</v>
      </c>
      <c r="B1057" s="111">
        <f>INDEX(kommuner!C:C,MATCH(_xlfn.NUMBERVALUE(A1057),kommuner!B:B,0))</f>
        <v>3030</v>
      </c>
      <c r="C1057" s="111" t="s">
        <v>127</v>
      </c>
      <c r="D1057" s="111" t="s">
        <v>127</v>
      </c>
      <c r="E1057" s="111" t="s">
        <v>123</v>
      </c>
      <c r="F1057" s="111" t="s">
        <v>179</v>
      </c>
      <c r="G1057" s="111" t="s">
        <v>186</v>
      </c>
      <c r="H1057" s="111" t="s">
        <v>179</v>
      </c>
      <c r="I1057" s="111" t="s">
        <v>186</v>
      </c>
      <c r="J1057" t="str">
        <f t="shared" si="32"/>
        <v>3030SkogOrganisk jordBlandingsskogSærs høy</v>
      </c>
      <c r="K1057" s="111">
        <v>-1.5726115302258048</v>
      </c>
      <c r="L1057" s="111">
        <v>0.92784825435236762</v>
      </c>
      <c r="M1057" s="111">
        <v>0.46510463492953991</v>
      </c>
      <c r="N1057" s="112">
        <f t="shared" si="33"/>
        <v>-0.17965864094389727</v>
      </c>
    </row>
    <row r="1058" spans="1:14" x14ac:dyDescent="0.25">
      <c r="A1058" s="111" t="s">
        <v>621</v>
      </c>
      <c r="B1058" s="111">
        <f>INDEX(kommuner!C:C,MATCH(_xlfn.NUMBERVALUE(A1058),kommuner!B:B,0))</f>
        <v>3030</v>
      </c>
      <c r="C1058" s="111" t="s">
        <v>127</v>
      </c>
      <c r="D1058" s="111" t="s">
        <v>127</v>
      </c>
      <c r="E1058" s="111" t="s">
        <v>123</v>
      </c>
      <c r="F1058" s="111" t="s">
        <v>185</v>
      </c>
      <c r="G1058" s="111" t="s">
        <v>180</v>
      </c>
      <c r="H1058" s="111" t="s">
        <v>185</v>
      </c>
      <c r="I1058" s="111" t="s">
        <v>180</v>
      </c>
      <c r="J1058" t="str">
        <f t="shared" si="32"/>
        <v>3030SkogOrganisk jordLauvskogHøy</v>
      </c>
      <c r="K1058" s="111">
        <v>-1.9913688882377358</v>
      </c>
      <c r="L1058" s="111">
        <v>0.92784825435236762</v>
      </c>
      <c r="M1058" s="111">
        <v>0.46510463492953991</v>
      </c>
      <c r="N1058" s="112">
        <f t="shared" si="33"/>
        <v>-0.59841599895582831</v>
      </c>
    </row>
    <row r="1059" spans="1:14" x14ac:dyDescent="0.25">
      <c r="A1059" s="111" t="s">
        <v>621</v>
      </c>
      <c r="B1059" s="111">
        <f>INDEX(kommuner!C:C,MATCH(_xlfn.NUMBERVALUE(A1059),kommuner!B:B,0))</f>
        <v>3030</v>
      </c>
      <c r="C1059" s="111" t="s">
        <v>127</v>
      </c>
      <c r="D1059" s="111" t="s">
        <v>127</v>
      </c>
      <c r="E1059" s="111" t="s">
        <v>123</v>
      </c>
      <c r="F1059" s="111" t="s">
        <v>185</v>
      </c>
      <c r="G1059" s="111" t="s">
        <v>167</v>
      </c>
      <c r="H1059" s="111" t="s">
        <v>185</v>
      </c>
      <c r="I1059" s="111" t="s">
        <v>167</v>
      </c>
      <c r="J1059" t="str">
        <f t="shared" si="32"/>
        <v>3030SkogOrganisk jordLauvskogImpediment</v>
      </c>
      <c r="K1059" s="111">
        <v>0.35000626494250675</v>
      </c>
      <c r="L1059" s="111">
        <v>0.92784825435236762</v>
      </c>
      <c r="M1059" s="111">
        <v>0.46510463492953991</v>
      </c>
      <c r="N1059" s="112">
        <f t="shared" si="33"/>
        <v>1.7429591542244141</v>
      </c>
    </row>
    <row r="1060" spans="1:14" x14ac:dyDescent="0.25">
      <c r="A1060" s="111" t="s">
        <v>621</v>
      </c>
      <c r="B1060" s="111">
        <f>INDEX(kommuner!C:C,MATCH(_xlfn.NUMBERVALUE(A1060),kommuner!B:B,0))</f>
        <v>3030</v>
      </c>
      <c r="C1060" s="111" t="s">
        <v>127</v>
      </c>
      <c r="D1060" s="111" t="s">
        <v>127</v>
      </c>
      <c r="E1060" s="111" t="s">
        <v>123</v>
      </c>
      <c r="F1060" s="111" t="s">
        <v>185</v>
      </c>
      <c r="G1060" s="111" t="s">
        <v>190</v>
      </c>
      <c r="H1060" s="111" t="s">
        <v>185</v>
      </c>
      <c r="I1060" s="111" t="s">
        <v>190</v>
      </c>
      <c r="J1060" t="str">
        <f t="shared" si="32"/>
        <v>3030SkogOrganisk jordLauvskogLav</v>
      </c>
      <c r="K1060" s="111">
        <v>1.1144075558526714</v>
      </c>
      <c r="L1060" s="111">
        <v>0.92784825435236762</v>
      </c>
      <c r="M1060" s="111">
        <v>0.46510463492953991</v>
      </c>
      <c r="N1060" s="112">
        <f t="shared" si="33"/>
        <v>2.5073604451345788</v>
      </c>
    </row>
    <row r="1061" spans="1:14" x14ac:dyDescent="0.25">
      <c r="A1061" s="111" t="s">
        <v>621</v>
      </c>
      <c r="B1061" s="111">
        <f>INDEX(kommuner!C:C,MATCH(_xlfn.NUMBERVALUE(A1061),kommuner!B:B,0))</f>
        <v>3030</v>
      </c>
      <c r="C1061" s="111" t="s">
        <v>127</v>
      </c>
      <c r="D1061" s="111" t="s">
        <v>127</v>
      </c>
      <c r="E1061" s="111" t="s">
        <v>123</v>
      </c>
      <c r="F1061" s="111" t="s">
        <v>185</v>
      </c>
      <c r="G1061" s="111" t="s">
        <v>173</v>
      </c>
      <c r="H1061" s="111" t="s">
        <v>185</v>
      </c>
      <c r="I1061" s="111" t="s">
        <v>173</v>
      </c>
      <c r="J1061" t="str">
        <f t="shared" si="32"/>
        <v>3030SkogOrganisk jordLauvskogMiddels</v>
      </c>
      <c r="K1061" s="111">
        <v>-0.62664468270982987</v>
      </c>
      <c r="L1061" s="111">
        <v>0.92784825435236762</v>
      </c>
      <c r="M1061" s="111">
        <v>0.46510463492953991</v>
      </c>
      <c r="N1061" s="112">
        <f t="shared" si="33"/>
        <v>0.76630820657207765</v>
      </c>
    </row>
    <row r="1062" spans="1:14" x14ac:dyDescent="0.25">
      <c r="A1062" s="111" t="s">
        <v>621</v>
      </c>
      <c r="B1062" s="111">
        <f>INDEX(kommuner!C:C,MATCH(_xlfn.NUMBERVALUE(A1062),kommuner!B:B,0))</f>
        <v>3030</v>
      </c>
      <c r="C1062" s="111" t="s">
        <v>127</v>
      </c>
      <c r="D1062" s="111" t="s">
        <v>127</v>
      </c>
      <c r="E1062" s="111" t="s">
        <v>123</v>
      </c>
      <c r="F1062" s="111" t="s">
        <v>185</v>
      </c>
      <c r="G1062" s="111" t="s">
        <v>186</v>
      </c>
      <c r="H1062" s="111" t="s">
        <v>185</v>
      </c>
      <c r="I1062" s="111" t="s">
        <v>186</v>
      </c>
      <c r="J1062" t="str">
        <f t="shared" si="32"/>
        <v>3030SkogOrganisk jordLauvskogSærs høy</v>
      </c>
      <c r="K1062" s="111">
        <v>-1.8997279926091779</v>
      </c>
      <c r="L1062" s="111">
        <v>0.92784825435236762</v>
      </c>
      <c r="M1062" s="111">
        <v>0.46510463492953991</v>
      </c>
      <c r="N1062" s="112">
        <f t="shared" si="33"/>
        <v>-0.50677510332727038</v>
      </c>
    </row>
    <row r="1063" spans="1:14" x14ac:dyDescent="0.25">
      <c r="A1063" s="111" t="s">
        <v>621</v>
      </c>
      <c r="B1063" s="111">
        <f>INDEX(kommuner!C:C,MATCH(_xlfn.NUMBERVALUE(A1063),kommuner!B:B,0))</f>
        <v>3030</v>
      </c>
      <c r="C1063" s="111" t="s">
        <v>83</v>
      </c>
      <c r="D1063" s="111" t="s">
        <v>83</v>
      </c>
      <c r="E1063" s="111" t="s">
        <v>126</v>
      </c>
      <c r="F1063" s="111" t="s">
        <v>139</v>
      </c>
      <c r="G1063" s="111" t="s">
        <v>139</v>
      </c>
      <c r="H1063" s="111" t="s">
        <v>139</v>
      </c>
      <c r="I1063" s="111" t="s">
        <v>139</v>
      </c>
      <c r="J1063" t="str">
        <f t="shared" si="32"/>
        <v>3030Utbygd arealMineraljord</v>
      </c>
      <c r="K1063" s="111">
        <v>1.3171254023576049</v>
      </c>
      <c r="L1063" s="111">
        <v>0</v>
      </c>
      <c r="M1063" s="111">
        <v>1.303047089454229E-2</v>
      </c>
      <c r="N1063" s="112">
        <f t="shared" si="33"/>
        <v>1.3301558732521472</v>
      </c>
    </row>
    <row r="1064" spans="1:14" x14ac:dyDescent="0.25">
      <c r="A1064" s="111" t="s">
        <v>621</v>
      </c>
      <c r="B1064" s="111">
        <f>INDEX(kommuner!C:C,MATCH(_xlfn.NUMBERVALUE(A1064),kommuner!B:B,0))</f>
        <v>3030</v>
      </c>
      <c r="C1064" s="111" t="s">
        <v>83</v>
      </c>
      <c r="D1064" s="111" t="s">
        <v>83</v>
      </c>
      <c r="E1064" s="111" t="s">
        <v>123</v>
      </c>
      <c r="F1064" s="111" t="s">
        <v>139</v>
      </c>
      <c r="G1064" s="111" t="s">
        <v>139</v>
      </c>
      <c r="H1064" s="111" t="s">
        <v>139</v>
      </c>
      <c r="I1064" s="111" t="s">
        <v>139</v>
      </c>
      <c r="J1064" t="str">
        <f t="shared" si="32"/>
        <v>3030Utbygd arealOrganisk jord</v>
      </c>
      <c r="K1064" s="111">
        <v>29.011421395201612</v>
      </c>
      <c r="L1064" s="111">
        <v>0</v>
      </c>
      <c r="M1064" s="111">
        <v>1.303047089454229E-2</v>
      </c>
      <c r="N1064" s="112">
        <f t="shared" si="33"/>
        <v>29.024451866096154</v>
      </c>
    </row>
    <row r="1065" spans="1:14" x14ac:dyDescent="0.25">
      <c r="A1065" s="111" t="s">
        <v>621</v>
      </c>
      <c r="B1065" s="111">
        <f>INDEX(kommuner!C:C,MATCH(_xlfn.NUMBERVALUE(A1065),kommuner!B:B,0))</f>
        <v>3030</v>
      </c>
      <c r="C1065" s="111" t="s">
        <v>181</v>
      </c>
      <c r="D1065" s="111" t="s">
        <v>181</v>
      </c>
      <c r="E1065" s="111" t="s">
        <v>123</v>
      </c>
      <c r="F1065" s="111" t="s">
        <v>139</v>
      </c>
      <c r="G1065" s="111" t="s">
        <v>139</v>
      </c>
      <c r="H1065" s="111" t="s">
        <v>139</v>
      </c>
      <c r="I1065" s="111" t="s">
        <v>139</v>
      </c>
      <c r="J1065" t="str">
        <f t="shared" si="32"/>
        <v>3030Vann og myrOrganisk jord</v>
      </c>
      <c r="K1065" s="111">
        <v>-0.20040009744654491</v>
      </c>
      <c r="L1065" s="111">
        <v>0</v>
      </c>
      <c r="M1065" s="111">
        <v>0</v>
      </c>
      <c r="N1065" s="112">
        <f t="shared" si="33"/>
        <v>-0.20040009744654491</v>
      </c>
    </row>
    <row r="1066" spans="1:14" x14ac:dyDescent="0.25">
      <c r="A1066" s="111" t="s">
        <v>622</v>
      </c>
      <c r="B1066" s="111">
        <f>INDEX(kommuner!C:C,MATCH(_xlfn.NUMBERVALUE(A1066),kommuner!B:B,0))</f>
        <v>3030</v>
      </c>
      <c r="C1066" s="111" t="s">
        <v>82</v>
      </c>
      <c r="D1066" s="111" t="s">
        <v>82</v>
      </c>
      <c r="E1066" s="111" t="s">
        <v>126</v>
      </c>
      <c r="F1066" s="111" t="s">
        <v>139</v>
      </c>
      <c r="G1066" s="111" t="s">
        <v>139</v>
      </c>
      <c r="H1066" s="111" t="s">
        <v>139</v>
      </c>
      <c r="I1066" s="111" t="s">
        <v>139</v>
      </c>
      <c r="J1066" t="str">
        <f t="shared" si="32"/>
        <v>3030Annen utmarkMineraljord</v>
      </c>
      <c r="K1066" s="111">
        <v>-7.4178314529761202E-2</v>
      </c>
      <c r="L1066" s="111">
        <v>0</v>
      </c>
      <c r="M1066" s="111">
        <v>0</v>
      </c>
      <c r="N1066" s="112">
        <f t="shared" si="33"/>
        <v>-7.4178314529761202E-2</v>
      </c>
    </row>
    <row r="1067" spans="1:14" x14ac:dyDescent="0.25">
      <c r="A1067" s="111" t="s">
        <v>622</v>
      </c>
      <c r="B1067" s="111">
        <f>INDEX(kommuner!C:C,MATCH(_xlfn.NUMBERVALUE(A1067),kommuner!B:B,0))</f>
        <v>3030</v>
      </c>
      <c r="C1067" s="111" t="s">
        <v>121</v>
      </c>
      <c r="D1067" s="111" t="s">
        <v>121</v>
      </c>
      <c r="E1067" s="111" t="s">
        <v>126</v>
      </c>
      <c r="F1067" s="111" t="s">
        <v>139</v>
      </c>
      <c r="G1067" s="111" t="s">
        <v>139</v>
      </c>
      <c r="H1067" s="111" t="s">
        <v>139</v>
      </c>
      <c r="I1067" s="111" t="s">
        <v>139</v>
      </c>
      <c r="J1067" t="str">
        <f t="shared" si="32"/>
        <v>3030BeiteMineraljord</v>
      </c>
      <c r="K1067" s="111">
        <v>-0.96338340838695502</v>
      </c>
      <c r="L1067" s="111">
        <v>0</v>
      </c>
      <c r="M1067" s="111">
        <v>1.2448711246839999E-7</v>
      </c>
      <c r="N1067" s="112">
        <f t="shared" si="33"/>
        <v>-0.96338328389984251</v>
      </c>
    </row>
    <row r="1068" spans="1:14" x14ac:dyDescent="0.25">
      <c r="A1068" s="111" t="s">
        <v>622</v>
      </c>
      <c r="B1068" s="111">
        <f>INDEX(kommuner!C:C,MATCH(_xlfn.NUMBERVALUE(A1068),kommuner!B:B,0))</f>
        <v>3030</v>
      </c>
      <c r="C1068" s="111" t="s">
        <v>121</v>
      </c>
      <c r="D1068" s="111" t="s">
        <v>121</v>
      </c>
      <c r="E1068" s="111" t="s">
        <v>123</v>
      </c>
      <c r="F1068" s="111" t="s">
        <v>139</v>
      </c>
      <c r="G1068" s="111" t="s">
        <v>139</v>
      </c>
      <c r="H1068" s="111" t="s">
        <v>139</v>
      </c>
      <c r="I1068" s="111" t="s">
        <v>139</v>
      </c>
      <c r="J1068" t="str">
        <f t="shared" si="32"/>
        <v>3030BeiteOrganisk jord</v>
      </c>
      <c r="K1068" s="111">
        <v>12.077525935985037</v>
      </c>
      <c r="L1068" s="111">
        <v>1.6412500000000001</v>
      </c>
      <c r="M1068" s="111">
        <v>0</v>
      </c>
      <c r="N1068" s="112">
        <f t="shared" si="33"/>
        <v>13.718775935985036</v>
      </c>
    </row>
    <row r="1069" spans="1:14" x14ac:dyDescent="0.25">
      <c r="A1069" s="111" t="s">
        <v>622</v>
      </c>
      <c r="B1069" s="111">
        <f>INDEX(kommuner!C:C,MATCH(_xlfn.NUMBERVALUE(A1069),kommuner!B:B,0))</f>
        <v>3030</v>
      </c>
      <c r="C1069" s="111" t="s">
        <v>84</v>
      </c>
      <c r="D1069" s="111" t="s">
        <v>84</v>
      </c>
      <c r="E1069" s="111" t="s">
        <v>126</v>
      </c>
      <c r="F1069" s="111" t="s">
        <v>139</v>
      </c>
      <c r="G1069" s="111" t="s">
        <v>139</v>
      </c>
      <c r="H1069" s="111" t="s">
        <v>139</v>
      </c>
      <c r="I1069" s="111" t="s">
        <v>139</v>
      </c>
      <c r="J1069" t="str">
        <f t="shared" si="32"/>
        <v>3030Dyrket markMineraljord</v>
      </c>
      <c r="K1069" s="111">
        <v>-0.20819389018660109</v>
      </c>
      <c r="L1069" s="111">
        <v>0</v>
      </c>
      <c r="M1069" s="111">
        <v>0</v>
      </c>
      <c r="N1069" s="112">
        <f t="shared" si="33"/>
        <v>-0.20819389018660109</v>
      </c>
    </row>
    <row r="1070" spans="1:14" x14ac:dyDescent="0.25">
      <c r="A1070" s="111" t="s">
        <v>622</v>
      </c>
      <c r="B1070" s="111">
        <f>INDEX(kommuner!C:C,MATCH(_xlfn.NUMBERVALUE(A1070),kommuner!B:B,0))</f>
        <v>3030</v>
      </c>
      <c r="C1070" s="111" t="s">
        <v>84</v>
      </c>
      <c r="D1070" s="111" t="s">
        <v>84</v>
      </c>
      <c r="E1070" s="111" t="s">
        <v>123</v>
      </c>
      <c r="F1070" s="111" t="s">
        <v>139</v>
      </c>
      <c r="G1070" s="111" t="s">
        <v>139</v>
      </c>
      <c r="H1070" s="111" t="s">
        <v>139</v>
      </c>
      <c r="I1070" s="111" t="s">
        <v>139</v>
      </c>
      <c r="J1070" t="str">
        <f t="shared" si="32"/>
        <v>3030Dyrket markOrganisk jord</v>
      </c>
      <c r="K1070" s="111">
        <v>28.726149366675592</v>
      </c>
      <c r="L1070" s="111">
        <v>1.45625</v>
      </c>
      <c r="M1070" s="111">
        <v>0</v>
      </c>
      <c r="N1070" s="112">
        <f t="shared" si="33"/>
        <v>30.182399366675593</v>
      </c>
    </row>
    <row r="1071" spans="1:14" x14ac:dyDescent="0.25">
      <c r="A1071" s="111" t="s">
        <v>622</v>
      </c>
      <c r="B1071" s="111">
        <f>INDEX(kommuner!C:C,MATCH(_xlfn.NUMBERVALUE(A1071),kommuner!B:B,0))</f>
        <v>3030</v>
      </c>
      <c r="C1071" s="111" t="s">
        <v>127</v>
      </c>
      <c r="D1071" s="111" t="s">
        <v>127</v>
      </c>
      <c r="E1071" s="111" t="s">
        <v>126</v>
      </c>
      <c r="F1071" s="111" t="s">
        <v>172</v>
      </c>
      <c r="G1071" s="111" t="s">
        <v>180</v>
      </c>
      <c r="H1071" s="111" t="s">
        <v>172</v>
      </c>
      <c r="I1071" s="111" t="s">
        <v>180</v>
      </c>
      <c r="J1071" t="str">
        <f t="shared" si="32"/>
        <v>3030SkogMineraljordBarskogHøy</v>
      </c>
      <c r="K1071" s="111">
        <v>-4.6162156760364166</v>
      </c>
      <c r="L1071" s="111">
        <v>0.85306406685236758</v>
      </c>
      <c r="M1071" s="111">
        <v>6.4056614999681585E-2</v>
      </c>
      <c r="N1071" s="112">
        <f t="shared" si="33"/>
        <v>-3.6990949941843674</v>
      </c>
    </row>
    <row r="1072" spans="1:14" x14ac:dyDescent="0.25">
      <c r="A1072" s="111" t="s">
        <v>622</v>
      </c>
      <c r="B1072" s="111">
        <f>INDEX(kommuner!C:C,MATCH(_xlfn.NUMBERVALUE(A1072),kommuner!B:B,0))</f>
        <v>3030</v>
      </c>
      <c r="C1072" s="111" t="s">
        <v>127</v>
      </c>
      <c r="D1072" s="111" t="s">
        <v>127</v>
      </c>
      <c r="E1072" s="111" t="s">
        <v>126</v>
      </c>
      <c r="F1072" s="111" t="s">
        <v>172</v>
      </c>
      <c r="G1072" s="111" t="s">
        <v>167</v>
      </c>
      <c r="H1072" s="111" t="s">
        <v>172</v>
      </c>
      <c r="I1072" s="111" t="s">
        <v>167</v>
      </c>
      <c r="J1072" t="str">
        <f t="shared" si="32"/>
        <v>3030SkogMineraljordBarskogImpediment</v>
      </c>
      <c r="K1072" s="111">
        <v>-1.3727794028153204</v>
      </c>
      <c r="L1072" s="111">
        <v>0.85306406685236758</v>
      </c>
      <c r="M1072" s="111">
        <v>6.3979989500968365E-2</v>
      </c>
      <c r="N1072" s="112">
        <f t="shared" si="33"/>
        <v>-0.45573534646198444</v>
      </c>
    </row>
    <row r="1073" spans="1:14" x14ac:dyDescent="0.25">
      <c r="A1073" s="111" t="s">
        <v>622</v>
      </c>
      <c r="B1073" s="111">
        <f>INDEX(kommuner!C:C,MATCH(_xlfn.NUMBERVALUE(A1073),kommuner!B:B,0))</f>
        <v>3030</v>
      </c>
      <c r="C1073" s="111" t="s">
        <v>127</v>
      </c>
      <c r="D1073" s="111" t="s">
        <v>127</v>
      </c>
      <c r="E1073" s="111" t="s">
        <v>126</v>
      </c>
      <c r="F1073" s="111" t="s">
        <v>172</v>
      </c>
      <c r="G1073" s="111" t="s">
        <v>190</v>
      </c>
      <c r="H1073" s="111" t="s">
        <v>172</v>
      </c>
      <c r="I1073" s="111" t="s">
        <v>190</v>
      </c>
      <c r="J1073" t="str">
        <f t="shared" si="32"/>
        <v>3030SkogMineraljordBarskogLav</v>
      </c>
      <c r="K1073" s="111">
        <v>-4.2147477563561999</v>
      </c>
      <c r="L1073" s="111">
        <v>0.85306406685236758</v>
      </c>
      <c r="M1073" s="111">
        <v>6.3979989500968365E-2</v>
      </c>
      <c r="N1073" s="112">
        <f t="shared" si="33"/>
        <v>-3.2977037000028639</v>
      </c>
    </row>
    <row r="1074" spans="1:14" x14ac:dyDescent="0.25">
      <c r="A1074" s="111" t="s">
        <v>622</v>
      </c>
      <c r="B1074" s="111">
        <f>INDEX(kommuner!C:C,MATCH(_xlfn.NUMBERVALUE(A1074),kommuner!B:B,0))</f>
        <v>3030</v>
      </c>
      <c r="C1074" s="111" t="s">
        <v>127</v>
      </c>
      <c r="D1074" s="111" t="s">
        <v>127</v>
      </c>
      <c r="E1074" s="111" t="s">
        <v>126</v>
      </c>
      <c r="F1074" s="111" t="s">
        <v>172</v>
      </c>
      <c r="G1074" s="111" t="s">
        <v>173</v>
      </c>
      <c r="H1074" s="111" t="s">
        <v>172</v>
      </c>
      <c r="I1074" s="111" t="s">
        <v>173</v>
      </c>
      <c r="J1074" t="str">
        <f t="shared" si="32"/>
        <v>3030SkogMineraljordBarskogMiddels</v>
      </c>
      <c r="K1074" s="111">
        <v>-4.0260508329268543</v>
      </c>
      <c r="L1074" s="111">
        <v>0.85306406685236758</v>
      </c>
      <c r="M1074" s="111">
        <v>6.4056614999681585E-2</v>
      </c>
      <c r="N1074" s="112">
        <f t="shared" si="33"/>
        <v>-3.1089301510748051</v>
      </c>
    </row>
    <row r="1075" spans="1:14" x14ac:dyDescent="0.25">
      <c r="A1075" s="111" t="s">
        <v>622</v>
      </c>
      <c r="B1075" s="111">
        <f>INDEX(kommuner!C:C,MATCH(_xlfn.NUMBERVALUE(A1075),kommuner!B:B,0))</f>
        <v>3030</v>
      </c>
      <c r="C1075" s="111" t="s">
        <v>127</v>
      </c>
      <c r="D1075" s="111" t="s">
        <v>127</v>
      </c>
      <c r="E1075" s="111" t="s">
        <v>126</v>
      </c>
      <c r="F1075" s="111" t="s">
        <v>172</v>
      </c>
      <c r="G1075" s="111" t="s">
        <v>186</v>
      </c>
      <c r="H1075" s="111" t="s">
        <v>172</v>
      </c>
      <c r="I1075" s="111" t="s">
        <v>186</v>
      </c>
      <c r="J1075" t="str">
        <f t="shared" si="32"/>
        <v>3030SkogMineraljordBarskogSærs høy</v>
      </c>
      <c r="K1075" s="111">
        <v>0.12072674540874306</v>
      </c>
      <c r="L1075" s="111">
        <v>0.85306406685236758</v>
      </c>
      <c r="M1075" s="111">
        <v>6.4056614999681585E-2</v>
      </c>
      <c r="N1075" s="112">
        <f t="shared" si="33"/>
        <v>1.0378474272607923</v>
      </c>
    </row>
    <row r="1076" spans="1:14" x14ac:dyDescent="0.25">
      <c r="A1076" s="111" t="s">
        <v>622</v>
      </c>
      <c r="B1076" s="111">
        <f>INDEX(kommuner!C:C,MATCH(_xlfn.NUMBERVALUE(A1076),kommuner!B:B,0))</f>
        <v>3030</v>
      </c>
      <c r="C1076" s="111" t="s">
        <v>127</v>
      </c>
      <c r="D1076" s="111" t="s">
        <v>127</v>
      </c>
      <c r="E1076" s="111" t="s">
        <v>126</v>
      </c>
      <c r="F1076" s="111" t="s">
        <v>179</v>
      </c>
      <c r="G1076" s="111" t="s">
        <v>180</v>
      </c>
      <c r="H1076" s="111" t="s">
        <v>179</v>
      </c>
      <c r="I1076" s="111" t="s">
        <v>180</v>
      </c>
      <c r="J1076" t="str">
        <f t="shared" si="32"/>
        <v>3030SkogMineraljordBlandingsskogHøy</v>
      </c>
      <c r="K1076" s="111">
        <v>-7.1939050909469406</v>
      </c>
      <c r="L1076" s="111">
        <v>0.85306406685236758</v>
      </c>
      <c r="M1076" s="111">
        <v>6.3979989500968365E-2</v>
      </c>
      <c r="N1076" s="112">
        <f t="shared" si="33"/>
        <v>-6.2768610345936047</v>
      </c>
    </row>
    <row r="1077" spans="1:14" x14ac:dyDescent="0.25">
      <c r="A1077" s="111" t="s">
        <v>622</v>
      </c>
      <c r="B1077" s="111">
        <f>INDEX(kommuner!C:C,MATCH(_xlfn.NUMBERVALUE(A1077),kommuner!B:B,0))</f>
        <v>3030</v>
      </c>
      <c r="C1077" s="111" t="s">
        <v>127</v>
      </c>
      <c r="D1077" s="111" t="s">
        <v>127</v>
      </c>
      <c r="E1077" s="111" t="s">
        <v>126</v>
      </c>
      <c r="F1077" s="111" t="s">
        <v>179</v>
      </c>
      <c r="G1077" s="111" t="s">
        <v>167</v>
      </c>
      <c r="H1077" s="111" t="s">
        <v>179</v>
      </c>
      <c r="I1077" s="111" t="s">
        <v>167</v>
      </c>
      <c r="J1077" t="str">
        <f t="shared" si="32"/>
        <v>3030SkogMineraljordBlandingsskogImpediment</v>
      </c>
      <c r="K1077" s="111">
        <v>-1.6598037998579707</v>
      </c>
      <c r="L1077" s="111">
        <v>0.85306406685236758</v>
      </c>
      <c r="M1077" s="111">
        <v>6.3979989500968365E-2</v>
      </c>
      <c r="N1077" s="112">
        <f t="shared" si="33"/>
        <v>-0.7427597435046347</v>
      </c>
    </row>
    <row r="1078" spans="1:14" x14ac:dyDescent="0.25">
      <c r="A1078" s="111" t="s">
        <v>622</v>
      </c>
      <c r="B1078" s="111">
        <f>INDEX(kommuner!C:C,MATCH(_xlfn.NUMBERVALUE(A1078),kommuner!B:B,0))</f>
        <v>3030</v>
      </c>
      <c r="C1078" s="111" t="s">
        <v>127</v>
      </c>
      <c r="D1078" s="111" t="s">
        <v>127</v>
      </c>
      <c r="E1078" s="111" t="s">
        <v>126</v>
      </c>
      <c r="F1078" s="111" t="s">
        <v>179</v>
      </c>
      <c r="G1078" s="111" t="s">
        <v>190</v>
      </c>
      <c r="H1078" s="111" t="s">
        <v>179</v>
      </c>
      <c r="I1078" s="111" t="s">
        <v>190</v>
      </c>
      <c r="J1078" t="str">
        <f t="shared" si="32"/>
        <v>3030SkogMineraljordBlandingsskogLav</v>
      </c>
      <c r="K1078" s="111">
        <v>-2.5588434197694254</v>
      </c>
      <c r="L1078" s="111">
        <v>0.85306406685236758</v>
      </c>
      <c r="M1078" s="111">
        <v>6.3979989500968365E-2</v>
      </c>
      <c r="N1078" s="112">
        <f t="shared" si="33"/>
        <v>-1.6417993634160897</v>
      </c>
    </row>
    <row r="1079" spans="1:14" x14ac:dyDescent="0.25">
      <c r="A1079" s="111" t="s">
        <v>622</v>
      </c>
      <c r="B1079" s="111">
        <f>INDEX(kommuner!C:C,MATCH(_xlfn.NUMBERVALUE(A1079),kommuner!B:B,0))</f>
        <v>3030</v>
      </c>
      <c r="C1079" s="111" t="s">
        <v>127</v>
      </c>
      <c r="D1079" s="111" t="s">
        <v>127</v>
      </c>
      <c r="E1079" s="111" t="s">
        <v>126</v>
      </c>
      <c r="F1079" s="111" t="s">
        <v>179</v>
      </c>
      <c r="G1079" s="111" t="s">
        <v>173</v>
      </c>
      <c r="H1079" s="111" t="s">
        <v>179</v>
      </c>
      <c r="I1079" s="111" t="s">
        <v>173</v>
      </c>
      <c r="J1079" t="str">
        <f t="shared" si="32"/>
        <v>3030SkogMineraljordBlandingsskogMiddels</v>
      </c>
      <c r="K1079" s="111">
        <v>-3.8687729546762566</v>
      </c>
      <c r="L1079" s="111">
        <v>0.85306406685236758</v>
      </c>
      <c r="M1079" s="111">
        <v>6.3979989500968365E-2</v>
      </c>
      <c r="N1079" s="112">
        <f t="shared" si="33"/>
        <v>-2.9517288983229206</v>
      </c>
    </row>
    <row r="1080" spans="1:14" x14ac:dyDescent="0.25">
      <c r="A1080" s="111" t="s">
        <v>622</v>
      </c>
      <c r="B1080" s="111">
        <f>INDEX(kommuner!C:C,MATCH(_xlfn.NUMBERVALUE(A1080),kommuner!B:B,0))</f>
        <v>3030</v>
      </c>
      <c r="C1080" s="111" t="s">
        <v>127</v>
      </c>
      <c r="D1080" s="111" t="s">
        <v>127</v>
      </c>
      <c r="E1080" s="111" t="s">
        <v>126</v>
      </c>
      <c r="F1080" s="111" t="s">
        <v>179</v>
      </c>
      <c r="G1080" s="111" t="s">
        <v>186</v>
      </c>
      <c r="H1080" s="111" t="s">
        <v>179</v>
      </c>
      <c r="I1080" s="111" t="s">
        <v>186</v>
      </c>
      <c r="J1080" t="str">
        <f t="shared" si="32"/>
        <v>3030SkogMineraljordBlandingsskogSærs høy</v>
      </c>
      <c r="K1080" s="111">
        <v>-2.9395925245326562</v>
      </c>
      <c r="L1080" s="111">
        <v>0.85306406685236758</v>
      </c>
      <c r="M1080" s="111">
        <v>6.3979989500968365E-2</v>
      </c>
      <c r="N1080" s="112">
        <f t="shared" si="33"/>
        <v>-2.0225484681793202</v>
      </c>
    </row>
    <row r="1081" spans="1:14" x14ac:dyDescent="0.25">
      <c r="A1081" s="111" t="s">
        <v>622</v>
      </c>
      <c r="B1081" s="111">
        <f>INDEX(kommuner!C:C,MATCH(_xlfn.NUMBERVALUE(A1081),kommuner!B:B,0))</f>
        <v>3030</v>
      </c>
      <c r="C1081" s="111" t="s">
        <v>127</v>
      </c>
      <c r="D1081" s="111" t="s">
        <v>127</v>
      </c>
      <c r="E1081" s="111" t="s">
        <v>126</v>
      </c>
      <c r="F1081" s="111" t="s">
        <v>185</v>
      </c>
      <c r="G1081" s="111" t="s">
        <v>180</v>
      </c>
      <c r="H1081" s="111" t="s">
        <v>185</v>
      </c>
      <c r="I1081" s="111" t="s">
        <v>180</v>
      </c>
      <c r="J1081" t="str">
        <f t="shared" si="32"/>
        <v>3030SkogMineraljordLauvskogHøy</v>
      </c>
      <c r="K1081" s="111">
        <v>-3.3269846154961789</v>
      </c>
      <c r="L1081" s="111">
        <v>0.85306406685236758</v>
      </c>
      <c r="M1081" s="111">
        <v>6.3979989500968365E-2</v>
      </c>
      <c r="N1081" s="112">
        <f t="shared" si="33"/>
        <v>-2.4099405591428429</v>
      </c>
    </row>
    <row r="1082" spans="1:14" x14ac:dyDescent="0.25">
      <c r="A1082" s="111" t="s">
        <v>622</v>
      </c>
      <c r="B1082" s="111">
        <f>INDEX(kommuner!C:C,MATCH(_xlfn.NUMBERVALUE(A1082),kommuner!B:B,0))</f>
        <v>3030</v>
      </c>
      <c r="C1082" s="111" t="s">
        <v>127</v>
      </c>
      <c r="D1082" s="111" t="s">
        <v>127</v>
      </c>
      <c r="E1082" s="111" t="s">
        <v>126</v>
      </c>
      <c r="F1082" s="111" t="s">
        <v>185</v>
      </c>
      <c r="G1082" s="111" t="s">
        <v>167</v>
      </c>
      <c r="H1082" s="111" t="s">
        <v>185</v>
      </c>
      <c r="I1082" s="111" t="s">
        <v>167</v>
      </c>
      <c r="J1082" t="str">
        <f t="shared" si="32"/>
        <v>3030SkogMineraljordLauvskogImpediment</v>
      </c>
      <c r="K1082" s="111">
        <v>-0.65286816124680003</v>
      </c>
      <c r="L1082" s="111">
        <v>0.85306406685236758</v>
      </c>
      <c r="M1082" s="111">
        <v>6.3979989500968365E-2</v>
      </c>
      <c r="N1082" s="112">
        <f t="shared" si="33"/>
        <v>0.26417589510653594</v>
      </c>
    </row>
    <row r="1083" spans="1:14" x14ac:dyDescent="0.25">
      <c r="A1083" s="111" t="s">
        <v>622</v>
      </c>
      <c r="B1083" s="111">
        <f>INDEX(kommuner!C:C,MATCH(_xlfn.NUMBERVALUE(A1083),kommuner!B:B,0))</f>
        <v>3030</v>
      </c>
      <c r="C1083" s="111" t="s">
        <v>127</v>
      </c>
      <c r="D1083" s="111" t="s">
        <v>127</v>
      </c>
      <c r="E1083" s="111" t="s">
        <v>126</v>
      </c>
      <c r="F1083" s="111" t="s">
        <v>185</v>
      </c>
      <c r="G1083" s="111" t="s">
        <v>190</v>
      </c>
      <c r="H1083" s="111" t="s">
        <v>185</v>
      </c>
      <c r="I1083" s="111" t="s">
        <v>190</v>
      </c>
      <c r="J1083" t="str">
        <f t="shared" si="32"/>
        <v>3030SkogMineraljordLauvskogLav</v>
      </c>
      <c r="K1083" s="111">
        <v>-8.9748170935426599E-2</v>
      </c>
      <c r="L1083" s="111">
        <v>0.85306406685236758</v>
      </c>
      <c r="M1083" s="111">
        <v>6.3979989500968365E-2</v>
      </c>
      <c r="N1083" s="112">
        <f t="shared" si="33"/>
        <v>0.82729588541790933</v>
      </c>
    </row>
    <row r="1084" spans="1:14" x14ac:dyDescent="0.25">
      <c r="A1084" s="111" t="s">
        <v>622</v>
      </c>
      <c r="B1084" s="111">
        <f>INDEX(kommuner!C:C,MATCH(_xlfn.NUMBERVALUE(A1084),kommuner!B:B,0))</f>
        <v>3030</v>
      </c>
      <c r="C1084" s="111" t="s">
        <v>127</v>
      </c>
      <c r="D1084" s="111" t="s">
        <v>127</v>
      </c>
      <c r="E1084" s="111" t="s">
        <v>126</v>
      </c>
      <c r="F1084" s="111" t="s">
        <v>185</v>
      </c>
      <c r="G1084" s="111" t="s">
        <v>173</v>
      </c>
      <c r="H1084" s="111" t="s">
        <v>185</v>
      </c>
      <c r="I1084" s="111" t="s">
        <v>173</v>
      </c>
      <c r="J1084" t="str">
        <f t="shared" si="32"/>
        <v>3030SkogMineraljordLauvskogMiddels</v>
      </c>
      <c r="K1084" s="111">
        <v>-1.7789409505847176</v>
      </c>
      <c r="L1084" s="111">
        <v>0.85306406685236758</v>
      </c>
      <c r="M1084" s="111">
        <v>6.3979989500968365E-2</v>
      </c>
      <c r="N1084" s="112">
        <f t="shared" si="33"/>
        <v>-0.86189689423138161</v>
      </c>
    </row>
    <row r="1085" spans="1:14" x14ac:dyDescent="0.25">
      <c r="A1085" s="111" t="s">
        <v>622</v>
      </c>
      <c r="B1085" s="111">
        <f>INDEX(kommuner!C:C,MATCH(_xlfn.NUMBERVALUE(A1085),kommuner!B:B,0))</f>
        <v>3030</v>
      </c>
      <c r="C1085" s="111" t="s">
        <v>127</v>
      </c>
      <c r="D1085" s="111" t="s">
        <v>127</v>
      </c>
      <c r="E1085" s="111" t="s">
        <v>126</v>
      </c>
      <c r="F1085" s="111" t="s">
        <v>185</v>
      </c>
      <c r="G1085" s="111" t="s">
        <v>186</v>
      </c>
      <c r="H1085" s="111" t="s">
        <v>185</v>
      </c>
      <c r="I1085" s="111" t="s">
        <v>186</v>
      </c>
      <c r="J1085" t="str">
        <f t="shared" si="32"/>
        <v>3030SkogMineraljordLauvskogSærs høy</v>
      </c>
      <c r="K1085" s="111">
        <v>-3.6560473259425113</v>
      </c>
      <c r="L1085" s="111">
        <v>0.85306406685236758</v>
      </c>
      <c r="M1085" s="111">
        <v>6.3979989500968365E-2</v>
      </c>
      <c r="N1085" s="112">
        <f t="shared" si="33"/>
        <v>-2.7390032695891753</v>
      </c>
    </row>
    <row r="1086" spans="1:14" x14ac:dyDescent="0.25">
      <c r="A1086" s="111" t="s">
        <v>622</v>
      </c>
      <c r="B1086" s="111">
        <f>INDEX(kommuner!C:C,MATCH(_xlfn.NUMBERVALUE(A1086),kommuner!B:B,0))</f>
        <v>3030</v>
      </c>
      <c r="C1086" s="111" t="s">
        <v>127</v>
      </c>
      <c r="D1086" s="111" t="s">
        <v>127</v>
      </c>
      <c r="E1086" s="111" t="s">
        <v>123</v>
      </c>
      <c r="F1086" s="111" t="s">
        <v>172</v>
      </c>
      <c r="G1086" s="111" t="s">
        <v>180</v>
      </c>
      <c r="H1086" s="111" t="s">
        <v>172</v>
      </c>
      <c r="I1086" s="111" t="s">
        <v>180</v>
      </c>
      <c r="J1086" t="str">
        <f t="shared" si="32"/>
        <v>3030SkogOrganisk jordBarskogHøy</v>
      </c>
      <c r="K1086" s="111">
        <v>-2.5184559031994138</v>
      </c>
      <c r="L1086" s="111">
        <v>0.92784825435236762</v>
      </c>
      <c r="M1086" s="111">
        <v>0.46518126042825314</v>
      </c>
      <c r="N1086" s="112">
        <f t="shared" si="33"/>
        <v>-1.1254263884187932</v>
      </c>
    </row>
    <row r="1087" spans="1:14" x14ac:dyDescent="0.25">
      <c r="A1087" s="111" t="s">
        <v>622</v>
      </c>
      <c r="B1087" s="111">
        <f>INDEX(kommuner!C:C,MATCH(_xlfn.NUMBERVALUE(A1087),kommuner!B:B,0))</f>
        <v>3030</v>
      </c>
      <c r="C1087" s="111" t="s">
        <v>127</v>
      </c>
      <c r="D1087" s="111" t="s">
        <v>127</v>
      </c>
      <c r="E1087" s="111" t="s">
        <v>123</v>
      </c>
      <c r="F1087" s="111" t="s">
        <v>172</v>
      </c>
      <c r="G1087" s="111" t="s">
        <v>167</v>
      </c>
      <c r="H1087" s="111" t="s">
        <v>172</v>
      </c>
      <c r="I1087" s="111" t="s">
        <v>167</v>
      </c>
      <c r="J1087" t="str">
        <f t="shared" si="32"/>
        <v>3030SkogOrganisk jordBarskogImpediment</v>
      </c>
      <c r="K1087" s="111">
        <v>-0.13011741963904588</v>
      </c>
      <c r="L1087" s="111">
        <v>0.92784825435236762</v>
      </c>
      <c r="M1087" s="111">
        <v>0.46510463492953991</v>
      </c>
      <c r="N1087" s="112">
        <f t="shared" si="33"/>
        <v>1.2628354696428616</v>
      </c>
    </row>
    <row r="1088" spans="1:14" x14ac:dyDescent="0.25">
      <c r="A1088" s="111" t="s">
        <v>622</v>
      </c>
      <c r="B1088" s="111">
        <f>INDEX(kommuner!C:C,MATCH(_xlfn.NUMBERVALUE(A1088),kommuner!B:B,0))</f>
        <v>3030</v>
      </c>
      <c r="C1088" s="111" t="s">
        <v>127</v>
      </c>
      <c r="D1088" s="111" t="s">
        <v>127</v>
      </c>
      <c r="E1088" s="111" t="s">
        <v>123</v>
      </c>
      <c r="F1088" s="111" t="s">
        <v>172</v>
      </c>
      <c r="G1088" s="111" t="s">
        <v>190</v>
      </c>
      <c r="H1088" s="111" t="s">
        <v>172</v>
      </c>
      <c r="I1088" s="111" t="s">
        <v>190</v>
      </c>
      <c r="J1088" t="str">
        <f t="shared" si="32"/>
        <v>3030SkogOrganisk jordBarskogLav</v>
      </c>
      <c r="K1088" s="111">
        <v>-0.50666953101693391</v>
      </c>
      <c r="L1088" s="111">
        <v>0.92784825435236762</v>
      </c>
      <c r="M1088" s="111">
        <v>0.46510463492953991</v>
      </c>
      <c r="N1088" s="112">
        <f t="shared" si="33"/>
        <v>0.88628335826497362</v>
      </c>
    </row>
    <row r="1089" spans="1:14" x14ac:dyDescent="0.25">
      <c r="A1089" s="111" t="s">
        <v>622</v>
      </c>
      <c r="B1089" s="111">
        <f>INDEX(kommuner!C:C,MATCH(_xlfn.NUMBERVALUE(A1089),kommuner!B:B,0))</f>
        <v>3030</v>
      </c>
      <c r="C1089" s="111" t="s">
        <v>127</v>
      </c>
      <c r="D1089" s="111" t="s">
        <v>127</v>
      </c>
      <c r="E1089" s="111" t="s">
        <v>123</v>
      </c>
      <c r="F1089" s="111" t="s">
        <v>172</v>
      </c>
      <c r="G1089" s="111" t="s">
        <v>173</v>
      </c>
      <c r="H1089" s="111" t="s">
        <v>172</v>
      </c>
      <c r="I1089" s="111" t="s">
        <v>173</v>
      </c>
      <c r="J1089" t="str">
        <f t="shared" si="32"/>
        <v>3030SkogOrganisk jordBarskogMiddels</v>
      </c>
      <c r="K1089" s="111">
        <v>-1.5571490961494638</v>
      </c>
      <c r="L1089" s="111">
        <v>0.92784825435236762</v>
      </c>
      <c r="M1089" s="111">
        <v>0.46518126042825314</v>
      </c>
      <c r="N1089" s="112">
        <f t="shared" si="33"/>
        <v>-0.16411958136884308</v>
      </c>
    </row>
    <row r="1090" spans="1:14" x14ac:dyDescent="0.25">
      <c r="A1090" s="111" t="s">
        <v>622</v>
      </c>
      <c r="B1090" s="111">
        <f>INDEX(kommuner!C:C,MATCH(_xlfn.NUMBERVALUE(A1090),kommuner!B:B,0))</f>
        <v>3030</v>
      </c>
      <c r="C1090" s="111" t="s">
        <v>127</v>
      </c>
      <c r="D1090" s="111" t="s">
        <v>127</v>
      </c>
      <c r="E1090" s="111" t="s">
        <v>123</v>
      </c>
      <c r="F1090" s="111" t="s">
        <v>172</v>
      </c>
      <c r="G1090" s="111" t="s">
        <v>186</v>
      </c>
      <c r="H1090" s="111" t="s">
        <v>172</v>
      </c>
      <c r="I1090" s="111" t="s">
        <v>186</v>
      </c>
      <c r="J1090" t="str">
        <f t="shared" si="32"/>
        <v>3030SkogOrganisk jordBarskogSærs høy</v>
      </c>
      <c r="K1090" s="111">
        <v>2.5548655235722699</v>
      </c>
      <c r="L1090" s="111">
        <v>0.92784825435236762</v>
      </c>
      <c r="M1090" s="111">
        <v>0.46518126042825314</v>
      </c>
      <c r="N1090" s="112">
        <f t="shared" si="33"/>
        <v>3.9478950383528906</v>
      </c>
    </row>
    <row r="1091" spans="1:14" x14ac:dyDescent="0.25">
      <c r="A1091" s="111" t="s">
        <v>622</v>
      </c>
      <c r="B1091" s="111">
        <f>INDEX(kommuner!C:C,MATCH(_xlfn.NUMBERVALUE(A1091),kommuner!B:B,0))</f>
        <v>3030</v>
      </c>
      <c r="C1091" s="111" t="s">
        <v>127</v>
      </c>
      <c r="D1091" s="111" t="s">
        <v>127</v>
      </c>
      <c r="E1091" s="111" t="s">
        <v>123</v>
      </c>
      <c r="F1091" s="111" t="s">
        <v>179</v>
      </c>
      <c r="G1091" s="111" t="s">
        <v>180</v>
      </c>
      <c r="H1091" s="111" t="s">
        <v>179</v>
      </c>
      <c r="I1091" s="111" t="s">
        <v>180</v>
      </c>
      <c r="J1091" t="str">
        <f t="shared" ref="J1091:J1154" si="34">B1091&amp;C1091&amp;E1091&amp;IF(C1091="Skog",F1091&amp;G1091,"")</f>
        <v>3030SkogOrganisk jordBlandingsskogHøy</v>
      </c>
      <c r="K1091" s="111">
        <v>-5.5554344456832343</v>
      </c>
      <c r="L1091" s="111">
        <v>0.92784825435236762</v>
      </c>
      <c r="M1091" s="111">
        <v>0.46510463492953991</v>
      </c>
      <c r="N1091" s="112">
        <f t="shared" ref="N1091:N1154" si="35">SUM(K1091:M1091)</f>
        <v>-4.1624815564013264</v>
      </c>
    </row>
    <row r="1092" spans="1:14" x14ac:dyDescent="0.25">
      <c r="A1092" s="111" t="s">
        <v>622</v>
      </c>
      <c r="B1092" s="111">
        <f>INDEX(kommuner!C:C,MATCH(_xlfn.NUMBERVALUE(A1092),kommuner!B:B,0))</f>
        <v>3030</v>
      </c>
      <c r="C1092" s="111" t="s">
        <v>127</v>
      </c>
      <c r="D1092" s="111" t="s">
        <v>127</v>
      </c>
      <c r="E1092" s="111" t="s">
        <v>123</v>
      </c>
      <c r="F1092" s="111" t="s">
        <v>179</v>
      </c>
      <c r="G1092" s="111" t="s">
        <v>167</v>
      </c>
      <c r="H1092" s="111" t="s">
        <v>179</v>
      </c>
      <c r="I1092" s="111" t="s">
        <v>167</v>
      </c>
      <c r="J1092" t="str">
        <f t="shared" si="34"/>
        <v>3030SkogOrganisk jordBlandingsskogImpediment</v>
      </c>
      <c r="K1092" s="111">
        <v>-0.28586344175800005</v>
      </c>
      <c r="L1092" s="111">
        <v>0.92784825435236762</v>
      </c>
      <c r="M1092" s="111">
        <v>0.46510463492953991</v>
      </c>
      <c r="N1092" s="112">
        <f t="shared" si="35"/>
        <v>1.1070894475239075</v>
      </c>
    </row>
    <row r="1093" spans="1:14" x14ac:dyDescent="0.25">
      <c r="A1093" s="111" t="s">
        <v>622</v>
      </c>
      <c r="B1093" s="111">
        <f>INDEX(kommuner!C:C,MATCH(_xlfn.NUMBERVALUE(A1093),kommuner!B:B,0))</f>
        <v>3030</v>
      </c>
      <c r="C1093" s="111" t="s">
        <v>127</v>
      </c>
      <c r="D1093" s="111" t="s">
        <v>127</v>
      </c>
      <c r="E1093" s="111" t="s">
        <v>123</v>
      </c>
      <c r="F1093" s="111" t="s">
        <v>179</v>
      </c>
      <c r="G1093" s="111" t="s">
        <v>190</v>
      </c>
      <c r="H1093" s="111" t="s">
        <v>179</v>
      </c>
      <c r="I1093" s="111" t="s">
        <v>190</v>
      </c>
      <c r="J1093" t="str">
        <f t="shared" si="34"/>
        <v>3030SkogOrganisk jordBlandingsskogLav</v>
      </c>
      <c r="K1093" s="111">
        <v>-1.2347339377887629</v>
      </c>
      <c r="L1093" s="111">
        <v>0.92784825435236762</v>
      </c>
      <c r="M1093" s="111">
        <v>0.46510463492953991</v>
      </c>
      <c r="N1093" s="112">
        <f t="shared" si="35"/>
        <v>0.15821895149314458</v>
      </c>
    </row>
    <row r="1094" spans="1:14" x14ac:dyDescent="0.25">
      <c r="A1094" s="111" t="s">
        <v>622</v>
      </c>
      <c r="B1094" s="111">
        <f>INDEX(kommuner!C:C,MATCH(_xlfn.NUMBERVALUE(A1094),kommuner!B:B,0))</f>
        <v>3030</v>
      </c>
      <c r="C1094" s="111" t="s">
        <v>127</v>
      </c>
      <c r="D1094" s="111" t="s">
        <v>127</v>
      </c>
      <c r="E1094" s="111" t="s">
        <v>123</v>
      </c>
      <c r="F1094" s="111" t="s">
        <v>179</v>
      </c>
      <c r="G1094" s="111" t="s">
        <v>173</v>
      </c>
      <c r="H1094" s="111" t="s">
        <v>179</v>
      </c>
      <c r="I1094" s="111" t="s">
        <v>173</v>
      </c>
      <c r="J1094" t="str">
        <f t="shared" si="34"/>
        <v>3030SkogOrganisk jordBlandingsskogMiddels</v>
      </c>
      <c r="K1094" s="111">
        <v>-2.4239591752717748</v>
      </c>
      <c r="L1094" s="111">
        <v>0.92784825435236762</v>
      </c>
      <c r="M1094" s="111">
        <v>0.46510463492953991</v>
      </c>
      <c r="N1094" s="112">
        <f t="shared" si="35"/>
        <v>-1.0310062859898674</v>
      </c>
    </row>
    <row r="1095" spans="1:14" x14ac:dyDescent="0.25">
      <c r="A1095" s="111" t="s">
        <v>622</v>
      </c>
      <c r="B1095" s="111">
        <f>INDEX(kommuner!C:C,MATCH(_xlfn.NUMBERVALUE(A1095),kommuner!B:B,0))</f>
        <v>3030</v>
      </c>
      <c r="C1095" s="111" t="s">
        <v>127</v>
      </c>
      <c r="D1095" s="111" t="s">
        <v>127</v>
      </c>
      <c r="E1095" s="111" t="s">
        <v>123</v>
      </c>
      <c r="F1095" s="111" t="s">
        <v>179</v>
      </c>
      <c r="G1095" s="111" t="s">
        <v>186</v>
      </c>
      <c r="H1095" s="111" t="s">
        <v>179</v>
      </c>
      <c r="I1095" s="111" t="s">
        <v>186</v>
      </c>
      <c r="J1095" t="str">
        <f t="shared" si="34"/>
        <v>3030SkogOrganisk jordBlandingsskogSærs høy</v>
      </c>
      <c r="K1095" s="111">
        <v>-1.5726115302258048</v>
      </c>
      <c r="L1095" s="111">
        <v>0.92784825435236762</v>
      </c>
      <c r="M1095" s="111">
        <v>0.46510463492953991</v>
      </c>
      <c r="N1095" s="112">
        <f t="shared" si="35"/>
        <v>-0.17965864094389727</v>
      </c>
    </row>
    <row r="1096" spans="1:14" x14ac:dyDescent="0.25">
      <c r="A1096" s="111" t="s">
        <v>622</v>
      </c>
      <c r="B1096" s="111">
        <f>INDEX(kommuner!C:C,MATCH(_xlfn.NUMBERVALUE(A1096),kommuner!B:B,0))</f>
        <v>3030</v>
      </c>
      <c r="C1096" s="111" t="s">
        <v>127</v>
      </c>
      <c r="D1096" s="111" t="s">
        <v>127</v>
      </c>
      <c r="E1096" s="111" t="s">
        <v>123</v>
      </c>
      <c r="F1096" s="111" t="s">
        <v>185</v>
      </c>
      <c r="G1096" s="111" t="s">
        <v>180</v>
      </c>
      <c r="H1096" s="111" t="s">
        <v>185</v>
      </c>
      <c r="I1096" s="111" t="s">
        <v>180</v>
      </c>
      <c r="J1096" t="str">
        <f t="shared" si="34"/>
        <v>3030SkogOrganisk jordLauvskogHøy</v>
      </c>
      <c r="K1096" s="111">
        <v>-1.9913688882377358</v>
      </c>
      <c r="L1096" s="111">
        <v>0.92784825435236762</v>
      </c>
      <c r="M1096" s="111">
        <v>0.46510463492953991</v>
      </c>
      <c r="N1096" s="112">
        <f t="shared" si="35"/>
        <v>-0.59841599895582831</v>
      </c>
    </row>
    <row r="1097" spans="1:14" x14ac:dyDescent="0.25">
      <c r="A1097" s="111" t="s">
        <v>622</v>
      </c>
      <c r="B1097" s="111">
        <f>INDEX(kommuner!C:C,MATCH(_xlfn.NUMBERVALUE(A1097),kommuner!B:B,0))</f>
        <v>3030</v>
      </c>
      <c r="C1097" s="111" t="s">
        <v>127</v>
      </c>
      <c r="D1097" s="111" t="s">
        <v>127</v>
      </c>
      <c r="E1097" s="111" t="s">
        <v>123</v>
      </c>
      <c r="F1097" s="111" t="s">
        <v>185</v>
      </c>
      <c r="G1097" s="111" t="s">
        <v>167</v>
      </c>
      <c r="H1097" s="111" t="s">
        <v>185</v>
      </c>
      <c r="I1097" s="111" t="s">
        <v>167</v>
      </c>
      <c r="J1097" t="str">
        <f t="shared" si="34"/>
        <v>3030SkogOrganisk jordLauvskogImpediment</v>
      </c>
      <c r="K1097" s="111">
        <v>0.35000626494250675</v>
      </c>
      <c r="L1097" s="111">
        <v>0.92784825435236762</v>
      </c>
      <c r="M1097" s="111">
        <v>0.46510463492953991</v>
      </c>
      <c r="N1097" s="112">
        <f t="shared" si="35"/>
        <v>1.7429591542244141</v>
      </c>
    </row>
    <row r="1098" spans="1:14" x14ac:dyDescent="0.25">
      <c r="A1098" s="111" t="s">
        <v>622</v>
      </c>
      <c r="B1098" s="111">
        <f>INDEX(kommuner!C:C,MATCH(_xlfn.NUMBERVALUE(A1098),kommuner!B:B,0))</f>
        <v>3030</v>
      </c>
      <c r="C1098" s="111" t="s">
        <v>127</v>
      </c>
      <c r="D1098" s="111" t="s">
        <v>127</v>
      </c>
      <c r="E1098" s="111" t="s">
        <v>123</v>
      </c>
      <c r="F1098" s="111" t="s">
        <v>185</v>
      </c>
      <c r="G1098" s="111" t="s">
        <v>190</v>
      </c>
      <c r="H1098" s="111" t="s">
        <v>185</v>
      </c>
      <c r="I1098" s="111" t="s">
        <v>190</v>
      </c>
      <c r="J1098" t="str">
        <f t="shared" si="34"/>
        <v>3030SkogOrganisk jordLauvskogLav</v>
      </c>
      <c r="K1098" s="111">
        <v>1.1144075558526714</v>
      </c>
      <c r="L1098" s="111">
        <v>0.92784825435236762</v>
      </c>
      <c r="M1098" s="111">
        <v>0.46510463492953991</v>
      </c>
      <c r="N1098" s="112">
        <f t="shared" si="35"/>
        <v>2.5073604451345788</v>
      </c>
    </row>
    <row r="1099" spans="1:14" x14ac:dyDescent="0.25">
      <c r="A1099" s="111" t="s">
        <v>622</v>
      </c>
      <c r="B1099" s="111">
        <f>INDEX(kommuner!C:C,MATCH(_xlfn.NUMBERVALUE(A1099),kommuner!B:B,0))</f>
        <v>3030</v>
      </c>
      <c r="C1099" s="111" t="s">
        <v>127</v>
      </c>
      <c r="D1099" s="111" t="s">
        <v>127</v>
      </c>
      <c r="E1099" s="111" t="s">
        <v>123</v>
      </c>
      <c r="F1099" s="111" t="s">
        <v>185</v>
      </c>
      <c r="G1099" s="111" t="s">
        <v>173</v>
      </c>
      <c r="H1099" s="111" t="s">
        <v>185</v>
      </c>
      <c r="I1099" s="111" t="s">
        <v>173</v>
      </c>
      <c r="J1099" t="str">
        <f t="shared" si="34"/>
        <v>3030SkogOrganisk jordLauvskogMiddels</v>
      </c>
      <c r="K1099" s="111">
        <v>-0.62664468270982987</v>
      </c>
      <c r="L1099" s="111">
        <v>0.92784825435236762</v>
      </c>
      <c r="M1099" s="111">
        <v>0.46510463492953991</v>
      </c>
      <c r="N1099" s="112">
        <f t="shared" si="35"/>
        <v>0.76630820657207765</v>
      </c>
    </row>
    <row r="1100" spans="1:14" x14ac:dyDescent="0.25">
      <c r="A1100" s="111" t="s">
        <v>622</v>
      </c>
      <c r="B1100" s="111">
        <f>INDEX(kommuner!C:C,MATCH(_xlfn.NUMBERVALUE(A1100),kommuner!B:B,0))</f>
        <v>3030</v>
      </c>
      <c r="C1100" s="111" t="s">
        <v>127</v>
      </c>
      <c r="D1100" s="111" t="s">
        <v>127</v>
      </c>
      <c r="E1100" s="111" t="s">
        <v>123</v>
      </c>
      <c r="F1100" s="111" t="s">
        <v>185</v>
      </c>
      <c r="G1100" s="111" t="s">
        <v>186</v>
      </c>
      <c r="H1100" s="111" t="s">
        <v>185</v>
      </c>
      <c r="I1100" s="111" t="s">
        <v>186</v>
      </c>
      <c r="J1100" t="str">
        <f t="shared" si="34"/>
        <v>3030SkogOrganisk jordLauvskogSærs høy</v>
      </c>
      <c r="K1100" s="111">
        <v>-1.8997279926091779</v>
      </c>
      <c r="L1100" s="111">
        <v>0.92784825435236762</v>
      </c>
      <c r="M1100" s="111">
        <v>0.46510463492953991</v>
      </c>
      <c r="N1100" s="112">
        <f t="shared" si="35"/>
        <v>-0.50677510332727038</v>
      </c>
    </row>
    <row r="1101" spans="1:14" x14ac:dyDescent="0.25">
      <c r="A1101" s="111" t="s">
        <v>622</v>
      </c>
      <c r="B1101" s="111">
        <f>INDEX(kommuner!C:C,MATCH(_xlfn.NUMBERVALUE(A1101),kommuner!B:B,0))</f>
        <v>3030</v>
      </c>
      <c r="C1101" s="111" t="s">
        <v>83</v>
      </c>
      <c r="D1101" s="111" t="s">
        <v>83</v>
      </c>
      <c r="E1101" s="111" t="s">
        <v>126</v>
      </c>
      <c r="F1101" s="111" t="s">
        <v>139</v>
      </c>
      <c r="G1101" s="111" t="s">
        <v>139</v>
      </c>
      <c r="H1101" s="111" t="s">
        <v>139</v>
      </c>
      <c r="I1101" s="111" t="s">
        <v>139</v>
      </c>
      <c r="J1101" t="str">
        <f t="shared" si="34"/>
        <v>3030Utbygd arealMineraljord</v>
      </c>
      <c r="K1101" s="111">
        <v>1.3171254023576049</v>
      </c>
      <c r="L1101" s="111">
        <v>0</v>
      </c>
      <c r="M1101" s="111">
        <v>1.303047089454229E-2</v>
      </c>
      <c r="N1101" s="112">
        <f t="shared" si="35"/>
        <v>1.3301558732521472</v>
      </c>
    </row>
    <row r="1102" spans="1:14" x14ac:dyDescent="0.25">
      <c r="A1102" s="111" t="s">
        <v>622</v>
      </c>
      <c r="B1102" s="111">
        <f>INDEX(kommuner!C:C,MATCH(_xlfn.NUMBERVALUE(A1102),kommuner!B:B,0))</f>
        <v>3030</v>
      </c>
      <c r="C1102" s="111" t="s">
        <v>83</v>
      </c>
      <c r="D1102" s="111" t="s">
        <v>83</v>
      </c>
      <c r="E1102" s="111" t="s">
        <v>123</v>
      </c>
      <c r="F1102" s="111" t="s">
        <v>139</v>
      </c>
      <c r="G1102" s="111" t="s">
        <v>139</v>
      </c>
      <c r="H1102" s="111" t="s">
        <v>139</v>
      </c>
      <c r="I1102" s="111" t="s">
        <v>139</v>
      </c>
      <c r="J1102" t="str">
        <f t="shared" si="34"/>
        <v>3030Utbygd arealOrganisk jord</v>
      </c>
      <c r="K1102" s="111">
        <v>29.011421395201612</v>
      </c>
      <c r="L1102" s="111">
        <v>0</v>
      </c>
      <c r="M1102" s="111">
        <v>1.303047089454229E-2</v>
      </c>
      <c r="N1102" s="112">
        <f t="shared" si="35"/>
        <v>29.024451866096154</v>
      </c>
    </row>
    <row r="1103" spans="1:14" x14ac:dyDescent="0.25">
      <c r="A1103" s="111" t="s">
        <v>622</v>
      </c>
      <c r="B1103" s="111">
        <f>INDEX(kommuner!C:C,MATCH(_xlfn.NUMBERVALUE(A1103),kommuner!B:B,0))</f>
        <v>3030</v>
      </c>
      <c r="C1103" s="111" t="s">
        <v>181</v>
      </c>
      <c r="D1103" s="111" t="s">
        <v>181</v>
      </c>
      <c r="E1103" s="111" t="s">
        <v>123</v>
      </c>
      <c r="F1103" s="111" t="s">
        <v>139</v>
      </c>
      <c r="G1103" s="111" t="s">
        <v>139</v>
      </c>
      <c r="H1103" s="111" t="s">
        <v>139</v>
      </c>
      <c r="I1103" s="111" t="s">
        <v>139</v>
      </c>
      <c r="J1103" t="str">
        <f t="shared" si="34"/>
        <v>3030Vann og myrOrganisk jord</v>
      </c>
      <c r="K1103" s="111">
        <v>-0.20040009744654491</v>
      </c>
      <c r="L1103" s="111">
        <v>0</v>
      </c>
      <c r="M1103" s="111">
        <v>0</v>
      </c>
      <c r="N1103" s="112">
        <f t="shared" si="35"/>
        <v>-0.20040009744654491</v>
      </c>
    </row>
    <row r="1104" spans="1:14" x14ac:dyDescent="0.25">
      <c r="A1104" s="111" t="s">
        <v>623</v>
      </c>
      <c r="B1104" s="111">
        <f>INDEX(kommuner!C:C,MATCH(_xlfn.NUMBERVALUE(A1104),kommuner!B:B,0))</f>
        <v>3027</v>
      </c>
      <c r="C1104" s="111" t="s">
        <v>82</v>
      </c>
      <c r="D1104" s="111" t="s">
        <v>82</v>
      </c>
      <c r="E1104" s="111" t="s">
        <v>126</v>
      </c>
      <c r="F1104" s="111" t="s">
        <v>139</v>
      </c>
      <c r="G1104" s="111" t="s">
        <v>139</v>
      </c>
      <c r="H1104" s="111" t="s">
        <v>139</v>
      </c>
      <c r="I1104" s="111" t="s">
        <v>139</v>
      </c>
      <c r="J1104" t="str">
        <f t="shared" si="34"/>
        <v>3027Annen utmarkMineraljord</v>
      </c>
      <c r="K1104" s="111">
        <v>-7.4178314529761202E-2</v>
      </c>
      <c r="L1104" s="111">
        <v>0</v>
      </c>
      <c r="M1104" s="111">
        <v>0</v>
      </c>
      <c r="N1104" s="112">
        <f t="shared" si="35"/>
        <v>-7.4178314529761202E-2</v>
      </c>
    </row>
    <row r="1105" spans="1:14" x14ac:dyDescent="0.25">
      <c r="A1105" s="111" t="s">
        <v>623</v>
      </c>
      <c r="B1105" s="111">
        <f>INDEX(kommuner!C:C,MATCH(_xlfn.NUMBERVALUE(A1105),kommuner!B:B,0))</f>
        <v>3027</v>
      </c>
      <c r="C1105" s="111" t="s">
        <v>121</v>
      </c>
      <c r="D1105" s="111" t="s">
        <v>121</v>
      </c>
      <c r="E1105" s="111" t="s">
        <v>126</v>
      </c>
      <c r="F1105" s="111" t="s">
        <v>139</v>
      </c>
      <c r="G1105" s="111" t="s">
        <v>139</v>
      </c>
      <c r="H1105" s="111" t="s">
        <v>139</v>
      </c>
      <c r="I1105" s="111" t="s">
        <v>139</v>
      </c>
      <c r="J1105" t="str">
        <f t="shared" si="34"/>
        <v>3027BeiteMineraljord</v>
      </c>
      <c r="K1105" s="111">
        <v>-0.96338340838695502</v>
      </c>
      <c r="L1105" s="111">
        <v>0</v>
      </c>
      <c r="M1105" s="111">
        <v>1.2448711246839999E-7</v>
      </c>
      <c r="N1105" s="112">
        <f t="shared" si="35"/>
        <v>-0.96338328389984251</v>
      </c>
    </row>
    <row r="1106" spans="1:14" x14ac:dyDescent="0.25">
      <c r="A1106" s="111" t="s">
        <v>623</v>
      </c>
      <c r="B1106" s="111">
        <f>INDEX(kommuner!C:C,MATCH(_xlfn.NUMBERVALUE(A1106),kommuner!B:B,0))</f>
        <v>3027</v>
      </c>
      <c r="C1106" s="111" t="s">
        <v>121</v>
      </c>
      <c r="D1106" s="111" t="s">
        <v>121</v>
      </c>
      <c r="E1106" s="111" t="s">
        <v>123</v>
      </c>
      <c r="F1106" s="111" t="s">
        <v>139</v>
      </c>
      <c r="G1106" s="111" t="s">
        <v>139</v>
      </c>
      <c r="H1106" s="111" t="s">
        <v>139</v>
      </c>
      <c r="I1106" s="111" t="s">
        <v>139</v>
      </c>
      <c r="J1106" t="str">
        <f t="shared" si="34"/>
        <v>3027BeiteOrganisk jord</v>
      </c>
      <c r="K1106" s="111">
        <v>12.077525935985037</v>
      </c>
      <c r="L1106" s="111">
        <v>1.6412500000000001</v>
      </c>
      <c r="M1106" s="111">
        <v>0</v>
      </c>
      <c r="N1106" s="112">
        <f t="shared" si="35"/>
        <v>13.718775935985036</v>
      </c>
    </row>
    <row r="1107" spans="1:14" x14ac:dyDescent="0.25">
      <c r="A1107" s="111" t="s">
        <v>623</v>
      </c>
      <c r="B1107" s="111">
        <f>INDEX(kommuner!C:C,MATCH(_xlfn.NUMBERVALUE(A1107),kommuner!B:B,0))</f>
        <v>3027</v>
      </c>
      <c r="C1107" s="111" t="s">
        <v>84</v>
      </c>
      <c r="D1107" s="111" t="s">
        <v>84</v>
      </c>
      <c r="E1107" s="111" t="s">
        <v>126</v>
      </c>
      <c r="F1107" s="111" t="s">
        <v>139</v>
      </c>
      <c r="G1107" s="111" t="s">
        <v>139</v>
      </c>
      <c r="H1107" s="111" t="s">
        <v>139</v>
      </c>
      <c r="I1107" s="111" t="s">
        <v>139</v>
      </c>
      <c r="J1107" t="str">
        <f t="shared" si="34"/>
        <v>3027Dyrket markMineraljord</v>
      </c>
      <c r="K1107" s="111">
        <v>-0.20819389018660109</v>
      </c>
      <c r="L1107" s="111">
        <v>0</v>
      </c>
      <c r="M1107" s="111">
        <v>0</v>
      </c>
      <c r="N1107" s="112">
        <f t="shared" si="35"/>
        <v>-0.20819389018660109</v>
      </c>
    </row>
    <row r="1108" spans="1:14" x14ac:dyDescent="0.25">
      <c r="A1108" s="111" t="s">
        <v>623</v>
      </c>
      <c r="B1108" s="111">
        <f>INDEX(kommuner!C:C,MATCH(_xlfn.NUMBERVALUE(A1108),kommuner!B:B,0))</f>
        <v>3027</v>
      </c>
      <c r="C1108" s="111" t="s">
        <v>84</v>
      </c>
      <c r="D1108" s="111" t="s">
        <v>84</v>
      </c>
      <c r="E1108" s="111" t="s">
        <v>123</v>
      </c>
      <c r="F1108" s="111" t="s">
        <v>139</v>
      </c>
      <c r="G1108" s="111" t="s">
        <v>139</v>
      </c>
      <c r="H1108" s="111" t="s">
        <v>139</v>
      </c>
      <c r="I1108" s="111" t="s">
        <v>139</v>
      </c>
      <c r="J1108" t="str">
        <f t="shared" si="34"/>
        <v>3027Dyrket markOrganisk jord</v>
      </c>
      <c r="K1108" s="111">
        <v>28.726149366675592</v>
      </c>
      <c r="L1108" s="111">
        <v>1.45625</v>
      </c>
      <c r="M1108" s="111">
        <v>0</v>
      </c>
      <c r="N1108" s="112">
        <f t="shared" si="35"/>
        <v>30.182399366675593</v>
      </c>
    </row>
    <row r="1109" spans="1:14" x14ac:dyDescent="0.25">
      <c r="A1109" s="111" t="s">
        <v>623</v>
      </c>
      <c r="B1109" s="111">
        <f>INDEX(kommuner!C:C,MATCH(_xlfn.NUMBERVALUE(A1109),kommuner!B:B,0))</f>
        <v>3027</v>
      </c>
      <c r="C1109" s="111" t="s">
        <v>127</v>
      </c>
      <c r="D1109" s="111" t="s">
        <v>127</v>
      </c>
      <c r="E1109" s="111" t="s">
        <v>126</v>
      </c>
      <c r="F1109" s="111" t="s">
        <v>172</v>
      </c>
      <c r="G1109" s="111" t="s">
        <v>180</v>
      </c>
      <c r="H1109" s="111" t="s">
        <v>172</v>
      </c>
      <c r="I1109" s="111" t="s">
        <v>180</v>
      </c>
      <c r="J1109" t="str">
        <f t="shared" si="34"/>
        <v>3027SkogMineraljordBarskogHøy</v>
      </c>
      <c r="K1109" s="111">
        <v>-4.6162156760364166</v>
      </c>
      <c r="L1109" s="111">
        <v>0.85306406685236758</v>
      </c>
      <c r="M1109" s="111">
        <v>6.4056614999681585E-2</v>
      </c>
      <c r="N1109" s="112">
        <f t="shared" si="35"/>
        <v>-3.6990949941843674</v>
      </c>
    </row>
    <row r="1110" spans="1:14" x14ac:dyDescent="0.25">
      <c r="A1110" s="111" t="s">
        <v>623</v>
      </c>
      <c r="B1110" s="111">
        <f>INDEX(kommuner!C:C,MATCH(_xlfn.NUMBERVALUE(A1110),kommuner!B:B,0))</f>
        <v>3027</v>
      </c>
      <c r="C1110" s="111" t="s">
        <v>127</v>
      </c>
      <c r="D1110" s="111" t="s">
        <v>127</v>
      </c>
      <c r="E1110" s="111" t="s">
        <v>126</v>
      </c>
      <c r="F1110" s="111" t="s">
        <v>172</v>
      </c>
      <c r="G1110" s="111" t="s">
        <v>167</v>
      </c>
      <c r="H1110" s="111" t="s">
        <v>172</v>
      </c>
      <c r="I1110" s="111" t="s">
        <v>167</v>
      </c>
      <c r="J1110" t="str">
        <f t="shared" si="34"/>
        <v>3027SkogMineraljordBarskogImpediment</v>
      </c>
      <c r="K1110" s="111">
        <v>-1.3727794028153204</v>
      </c>
      <c r="L1110" s="111">
        <v>0.85306406685236758</v>
      </c>
      <c r="M1110" s="111">
        <v>6.3979989500968365E-2</v>
      </c>
      <c r="N1110" s="112">
        <f t="shared" si="35"/>
        <v>-0.45573534646198444</v>
      </c>
    </row>
    <row r="1111" spans="1:14" x14ac:dyDescent="0.25">
      <c r="A1111" s="111" t="s">
        <v>623</v>
      </c>
      <c r="B1111" s="111">
        <f>INDEX(kommuner!C:C,MATCH(_xlfn.NUMBERVALUE(A1111),kommuner!B:B,0))</f>
        <v>3027</v>
      </c>
      <c r="C1111" s="111" t="s">
        <v>127</v>
      </c>
      <c r="D1111" s="111" t="s">
        <v>127</v>
      </c>
      <c r="E1111" s="111" t="s">
        <v>126</v>
      </c>
      <c r="F1111" s="111" t="s">
        <v>172</v>
      </c>
      <c r="G1111" s="111" t="s">
        <v>190</v>
      </c>
      <c r="H1111" s="111" t="s">
        <v>172</v>
      </c>
      <c r="I1111" s="111" t="s">
        <v>190</v>
      </c>
      <c r="J1111" t="str">
        <f t="shared" si="34"/>
        <v>3027SkogMineraljordBarskogLav</v>
      </c>
      <c r="K1111" s="111">
        <v>-4.2147477563561999</v>
      </c>
      <c r="L1111" s="111">
        <v>0.85306406685236758</v>
      </c>
      <c r="M1111" s="111">
        <v>6.3979989500968365E-2</v>
      </c>
      <c r="N1111" s="112">
        <f t="shared" si="35"/>
        <v>-3.2977037000028639</v>
      </c>
    </row>
    <row r="1112" spans="1:14" x14ac:dyDescent="0.25">
      <c r="A1112" s="111" t="s">
        <v>623</v>
      </c>
      <c r="B1112" s="111">
        <f>INDEX(kommuner!C:C,MATCH(_xlfn.NUMBERVALUE(A1112),kommuner!B:B,0))</f>
        <v>3027</v>
      </c>
      <c r="C1112" s="111" t="s">
        <v>127</v>
      </c>
      <c r="D1112" s="111" t="s">
        <v>127</v>
      </c>
      <c r="E1112" s="111" t="s">
        <v>126</v>
      </c>
      <c r="F1112" s="111" t="s">
        <v>172</v>
      </c>
      <c r="G1112" s="111" t="s">
        <v>173</v>
      </c>
      <c r="H1112" s="111" t="s">
        <v>172</v>
      </c>
      <c r="I1112" s="111" t="s">
        <v>173</v>
      </c>
      <c r="J1112" t="str">
        <f t="shared" si="34"/>
        <v>3027SkogMineraljordBarskogMiddels</v>
      </c>
      <c r="K1112" s="111">
        <v>-4.0260508329268543</v>
      </c>
      <c r="L1112" s="111">
        <v>0.85306406685236758</v>
      </c>
      <c r="M1112" s="111">
        <v>6.4056614999681585E-2</v>
      </c>
      <c r="N1112" s="112">
        <f t="shared" si="35"/>
        <v>-3.1089301510748051</v>
      </c>
    </row>
    <row r="1113" spans="1:14" x14ac:dyDescent="0.25">
      <c r="A1113" s="111" t="s">
        <v>623</v>
      </c>
      <c r="B1113" s="111">
        <f>INDEX(kommuner!C:C,MATCH(_xlfn.NUMBERVALUE(A1113),kommuner!B:B,0))</f>
        <v>3027</v>
      </c>
      <c r="C1113" s="111" t="s">
        <v>127</v>
      </c>
      <c r="D1113" s="111" t="s">
        <v>127</v>
      </c>
      <c r="E1113" s="111" t="s">
        <v>126</v>
      </c>
      <c r="F1113" s="111" t="s">
        <v>172</v>
      </c>
      <c r="G1113" s="111" t="s">
        <v>186</v>
      </c>
      <c r="H1113" s="111" t="s">
        <v>172</v>
      </c>
      <c r="I1113" s="111" t="s">
        <v>186</v>
      </c>
      <c r="J1113" t="str">
        <f t="shared" si="34"/>
        <v>3027SkogMineraljordBarskogSærs høy</v>
      </c>
      <c r="K1113" s="111">
        <v>0.12072674540874306</v>
      </c>
      <c r="L1113" s="111">
        <v>0.85306406685236758</v>
      </c>
      <c r="M1113" s="111">
        <v>6.4056614999681585E-2</v>
      </c>
      <c r="N1113" s="112">
        <f t="shared" si="35"/>
        <v>1.0378474272607923</v>
      </c>
    </row>
    <row r="1114" spans="1:14" x14ac:dyDescent="0.25">
      <c r="A1114" s="111" t="s">
        <v>623</v>
      </c>
      <c r="B1114" s="111">
        <f>INDEX(kommuner!C:C,MATCH(_xlfn.NUMBERVALUE(A1114),kommuner!B:B,0))</f>
        <v>3027</v>
      </c>
      <c r="C1114" s="111" t="s">
        <v>127</v>
      </c>
      <c r="D1114" s="111" t="s">
        <v>127</v>
      </c>
      <c r="E1114" s="111" t="s">
        <v>126</v>
      </c>
      <c r="F1114" s="111" t="s">
        <v>179</v>
      </c>
      <c r="G1114" s="111" t="s">
        <v>180</v>
      </c>
      <c r="H1114" s="111" t="s">
        <v>179</v>
      </c>
      <c r="I1114" s="111" t="s">
        <v>180</v>
      </c>
      <c r="J1114" t="str">
        <f t="shared" si="34"/>
        <v>3027SkogMineraljordBlandingsskogHøy</v>
      </c>
      <c r="K1114" s="111">
        <v>-7.1939050909469406</v>
      </c>
      <c r="L1114" s="111">
        <v>0.85306406685236758</v>
      </c>
      <c r="M1114" s="111">
        <v>6.3979989500968365E-2</v>
      </c>
      <c r="N1114" s="112">
        <f t="shared" si="35"/>
        <v>-6.2768610345936047</v>
      </c>
    </row>
    <row r="1115" spans="1:14" x14ac:dyDescent="0.25">
      <c r="A1115" s="111" t="s">
        <v>623</v>
      </c>
      <c r="B1115" s="111">
        <f>INDEX(kommuner!C:C,MATCH(_xlfn.NUMBERVALUE(A1115),kommuner!B:B,0))</f>
        <v>3027</v>
      </c>
      <c r="C1115" s="111" t="s">
        <v>127</v>
      </c>
      <c r="D1115" s="111" t="s">
        <v>127</v>
      </c>
      <c r="E1115" s="111" t="s">
        <v>126</v>
      </c>
      <c r="F1115" s="111" t="s">
        <v>179</v>
      </c>
      <c r="G1115" s="111" t="s">
        <v>167</v>
      </c>
      <c r="H1115" s="111" t="s">
        <v>179</v>
      </c>
      <c r="I1115" s="111" t="s">
        <v>167</v>
      </c>
      <c r="J1115" t="str">
        <f t="shared" si="34"/>
        <v>3027SkogMineraljordBlandingsskogImpediment</v>
      </c>
      <c r="K1115" s="111">
        <v>-1.6598037998579707</v>
      </c>
      <c r="L1115" s="111">
        <v>0.85306406685236758</v>
      </c>
      <c r="M1115" s="111">
        <v>6.3979989500968365E-2</v>
      </c>
      <c r="N1115" s="112">
        <f t="shared" si="35"/>
        <v>-0.7427597435046347</v>
      </c>
    </row>
    <row r="1116" spans="1:14" x14ac:dyDescent="0.25">
      <c r="A1116" s="111" t="s">
        <v>623</v>
      </c>
      <c r="B1116" s="111">
        <f>INDEX(kommuner!C:C,MATCH(_xlfn.NUMBERVALUE(A1116),kommuner!B:B,0))</f>
        <v>3027</v>
      </c>
      <c r="C1116" s="111" t="s">
        <v>127</v>
      </c>
      <c r="D1116" s="111" t="s">
        <v>127</v>
      </c>
      <c r="E1116" s="111" t="s">
        <v>126</v>
      </c>
      <c r="F1116" s="111" t="s">
        <v>179</v>
      </c>
      <c r="G1116" s="111" t="s">
        <v>190</v>
      </c>
      <c r="H1116" s="111" t="s">
        <v>179</v>
      </c>
      <c r="I1116" s="111" t="s">
        <v>190</v>
      </c>
      <c r="J1116" t="str">
        <f t="shared" si="34"/>
        <v>3027SkogMineraljordBlandingsskogLav</v>
      </c>
      <c r="K1116" s="111">
        <v>-2.5588434197694254</v>
      </c>
      <c r="L1116" s="111">
        <v>0.85306406685236758</v>
      </c>
      <c r="M1116" s="111">
        <v>6.3979989500968365E-2</v>
      </c>
      <c r="N1116" s="112">
        <f t="shared" si="35"/>
        <v>-1.6417993634160897</v>
      </c>
    </row>
    <row r="1117" spans="1:14" x14ac:dyDescent="0.25">
      <c r="A1117" s="111" t="s">
        <v>623</v>
      </c>
      <c r="B1117" s="111">
        <f>INDEX(kommuner!C:C,MATCH(_xlfn.NUMBERVALUE(A1117),kommuner!B:B,0))</f>
        <v>3027</v>
      </c>
      <c r="C1117" s="111" t="s">
        <v>127</v>
      </c>
      <c r="D1117" s="111" t="s">
        <v>127</v>
      </c>
      <c r="E1117" s="111" t="s">
        <v>126</v>
      </c>
      <c r="F1117" s="111" t="s">
        <v>179</v>
      </c>
      <c r="G1117" s="111" t="s">
        <v>173</v>
      </c>
      <c r="H1117" s="111" t="s">
        <v>179</v>
      </c>
      <c r="I1117" s="111" t="s">
        <v>173</v>
      </c>
      <c r="J1117" t="str">
        <f t="shared" si="34"/>
        <v>3027SkogMineraljordBlandingsskogMiddels</v>
      </c>
      <c r="K1117" s="111">
        <v>-3.8687729546762566</v>
      </c>
      <c r="L1117" s="111">
        <v>0.85306406685236758</v>
      </c>
      <c r="M1117" s="111">
        <v>6.3979989500968365E-2</v>
      </c>
      <c r="N1117" s="112">
        <f t="shared" si="35"/>
        <v>-2.9517288983229206</v>
      </c>
    </row>
    <row r="1118" spans="1:14" x14ac:dyDescent="0.25">
      <c r="A1118" s="111" t="s">
        <v>623</v>
      </c>
      <c r="B1118" s="111">
        <f>INDEX(kommuner!C:C,MATCH(_xlfn.NUMBERVALUE(A1118),kommuner!B:B,0))</f>
        <v>3027</v>
      </c>
      <c r="C1118" s="111" t="s">
        <v>127</v>
      </c>
      <c r="D1118" s="111" t="s">
        <v>127</v>
      </c>
      <c r="E1118" s="111" t="s">
        <v>126</v>
      </c>
      <c r="F1118" s="111" t="s">
        <v>179</v>
      </c>
      <c r="G1118" s="111" t="s">
        <v>186</v>
      </c>
      <c r="H1118" s="111" t="s">
        <v>179</v>
      </c>
      <c r="I1118" s="111" t="s">
        <v>186</v>
      </c>
      <c r="J1118" t="str">
        <f t="shared" si="34"/>
        <v>3027SkogMineraljordBlandingsskogSærs høy</v>
      </c>
      <c r="K1118" s="111">
        <v>-2.9395925245326562</v>
      </c>
      <c r="L1118" s="111">
        <v>0.85306406685236758</v>
      </c>
      <c r="M1118" s="111">
        <v>6.3979989500968365E-2</v>
      </c>
      <c r="N1118" s="112">
        <f t="shared" si="35"/>
        <v>-2.0225484681793202</v>
      </c>
    </row>
    <row r="1119" spans="1:14" x14ac:dyDescent="0.25">
      <c r="A1119" s="111" t="s">
        <v>623</v>
      </c>
      <c r="B1119" s="111">
        <f>INDEX(kommuner!C:C,MATCH(_xlfn.NUMBERVALUE(A1119),kommuner!B:B,0))</f>
        <v>3027</v>
      </c>
      <c r="C1119" s="111" t="s">
        <v>127</v>
      </c>
      <c r="D1119" s="111" t="s">
        <v>127</v>
      </c>
      <c r="E1119" s="111" t="s">
        <v>126</v>
      </c>
      <c r="F1119" s="111" t="s">
        <v>185</v>
      </c>
      <c r="G1119" s="111" t="s">
        <v>180</v>
      </c>
      <c r="H1119" s="111" t="s">
        <v>185</v>
      </c>
      <c r="I1119" s="111" t="s">
        <v>180</v>
      </c>
      <c r="J1119" t="str">
        <f t="shared" si="34"/>
        <v>3027SkogMineraljordLauvskogHøy</v>
      </c>
      <c r="K1119" s="111">
        <v>-3.3269846154961789</v>
      </c>
      <c r="L1119" s="111">
        <v>0.85306406685236758</v>
      </c>
      <c r="M1119" s="111">
        <v>6.3979989500968365E-2</v>
      </c>
      <c r="N1119" s="112">
        <f t="shared" si="35"/>
        <v>-2.4099405591428429</v>
      </c>
    </row>
    <row r="1120" spans="1:14" x14ac:dyDescent="0.25">
      <c r="A1120" s="111" t="s">
        <v>623</v>
      </c>
      <c r="B1120" s="111">
        <f>INDEX(kommuner!C:C,MATCH(_xlfn.NUMBERVALUE(A1120),kommuner!B:B,0))</f>
        <v>3027</v>
      </c>
      <c r="C1120" s="111" t="s">
        <v>127</v>
      </c>
      <c r="D1120" s="111" t="s">
        <v>127</v>
      </c>
      <c r="E1120" s="111" t="s">
        <v>126</v>
      </c>
      <c r="F1120" s="111" t="s">
        <v>185</v>
      </c>
      <c r="G1120" s="111" t="s">
        <v>167</v>
      </c>
      <c r="H1120" s="111" t="s">
        <v>185</v>
      </c>
      <c r="I1120" s="111" t="s">
        <v>167</v>
      </c>
      <c r="J1120" t="str">
        <f t="shared" si="34"/>
        <v>3027SkogMineraljordLauvskogImpediment</v>
      </c>
      <c r="K1120" s="111">
        <v>-0.65286816124680003</v>
      </c>
      <c r="L1120" s="111">
        <v>0.85306406685236758</v>
      </c>
      <c r="M1120" s="111">
        <v>6.3979989500968365E-2</v>
      </c>
      <c r="N1120" s="112">
        <f t="shared" si="35"/>
        <v>0.26417589510653594</v>
      </c>
    </row>
    <row r="1121" spans="1:14" x14ac:dyDescent="0.25">
      <c r="A1121" s="111" t="s">
        <v>623</v>
      </c>
      <c r="B1121" s="111">
        <f>INDEX(kommuner!C:C,MATCH(_xlfn.NUMBERVALUE(A1121),kommuner!B:B,0))</f>
        <v>3027</v>
      </c>
      <c r="C1121" s="111" t="s">
        <v>127</v>
      </c>
      <c r="D1121" s="111" t="s">
        <v>127</v>
      </c>
      <c r="E1121" s="111" t="s">
        <v>126</v>
      </c>
      <c r="F1121" s="111" t="s">
        <v>185</v>
      </c>
      <c r="G1121" s="111" t="s">
        <v>190</v>
      </c>
      <c r="H1121" s="111" t="s">
        <v>185</v>
      </c>
      <c r="I1121" s="111" t="s">
        <v>190</v>
      </c>
      <c r="J1121" t="str">
        <f t="shared" si="34"/>
        <v>3027SkogMineraljordLauvskogLav</v>
      </c>
      <c r="K1121" s="111">
        <v>-8.9748170935426599E-2</v>
      </c>
      <c r="L1121" s="111">
        <v>0.85306406685236758</v>
      </c>
      <c r="M1121" s="111">
        <v>6.3979989500968365E-2</v>
      </c>
      <c r="N1121" s="112">
        <f t="shared" si="35"/>
        <v>0.82729588541790933</v>
      </c>
    </row>
    <row r="1122" spans="1:14" x14ac:dyDescent="0.25">
      <c r="A1122" s="111" t="s">
        <v>623</v>
      </c>
      <c r="B1122" s="111">
        <f>INDEX(kommuner!C:C,MATCH(_xlfn.NUMBERVALUE(A1122),kommuner!B:B,0))</f>
        <v>3027</v>
      </c>
      <c r="C1122" s="111" t="s">
        <v>127</v>
      </c>
      <c r="D1122" s="111" t="s">
        <v>127</v>
      </c>
      <c r="E1122" s="111" t="s">
        <v>126</v>
      </c>
      <c r="F1122" s="111" t="s">
        <v>185</v>
      </c>
      <c r="G1122" s="111" t="s">
        <v>173</v>
      </c>
      <c r="H1122" s="111" t="s">
        <v>185</v>
      </c>
      <c r="I1122" s="111" t="s">
        <v>173</v>
      </c>
      <c r="J1122" t="str">
        <f t="shared" si="34"/>
        <v>3027SkogMineraljordLauvskogMiddels</v>
      </c>
      <c r="K1122" s="111">
        <v>-1.7789409505847176</v>
      </c>
      <c r="L1122" s="111">
        <v>0.85306406685236758</v>
      </c>
      <c r="M1122" s="111">
        <v>6.3979989500968365E-2</v>
      </c>
      <c r="N1122" s="112">
        <f t="shared" si="35"/>
        <v>-0.86189689423138161</v>
      </c>
    </row>
    <row r="1123" spans="1:14" x14ac:dyDescent="0.25">
      <c r="A1123" s="111" t="s">
        <v>623</v>
      </c>
      <c r="B1123" s="111">
        <f>INDEX(kommuner!C:C,MATCH(_xlfn.NUMBERVALUE(A1123),kommuner!B:B,0))</f>
        <v>3027</v>
      </c>
      <c r="C1123" s="111" t="s">
        <v>127</v>
      </c>
      <c r="D1123" s="111" t="s">
        <v>127</v>
      </c>
      <c r="E1123" s="111" t="s">
        <v>126</v>
      </c>
      <c r="F1123" s="111" t="s">
        <v>185</v>
      </c>
      <c r="G1123" s="111" t="s">
        <v>186</v>
      </c>
      <c r="H1123" s="111" t="s">
        <v>185</v>
      </c>
      <c r="I1123" s="111" t="s">
        <v>186</v>
      </c>
      <c r="J1123" t="str">
        <f t="shared" si="34"/>
        <v>3027SkogMineraljordLauvskogSærs høy</v>
      </c>
      <c r="K1123" s="111">
        <v>-3.6560473259425113</v>
      </c>
      <c r="L1123" s="111">
        <v>0.85306406685236758</v>
      </c>
      <c r="M1123" s="111">
        <v>6.3979989500968365E-2</v>
      </c>
      <c r="N1123" s="112">
        <f t="shared" si="35"/>
        <v>-2.7390032695891753</v>
      </c>
    </row>
    <row r="1124" spans="1:14" x14ac:dyDescent="0.25">
      <c r="A1124" s="111" t="s">
        <v>623</v>
      </c>
      <c r="B1124" s="111">
        <f>INDEX(kommuner!C:C,MATCH(_xlfn.NUMBERVALUE(A1124),kommuner!B:B,0))</f>
        <v>3027</v>
      </c>
      <c r="C1124" s="111" t="s">
        <v>127</v>
      </c>
      <c r="D1124" s="111" t="s">
        <v>127</v>
      </c>
      <c r="E1124" s="111" t="s">
        <v>123</v>
      </c>
      <c r="F1124" s="111" t="s">
        <v>172</v>
      </c>
      <c r="G1124" s="111" t="s">
        <v>180</v>
      </c>
      <c r="H1124" s="111" t="s">
        <v>172</v>
      </c>
      <c r="I1124" s="111" t="s">
        <v>180</v>
      </c>
      <c r="J1124" t="str">
        <f t="shared" si="34"/>
        <v>3027SkogOrganisk jordBarskogHøy</v>
      </c>
      <c r="K1124" s="111">
        <v>-2.5184559031994138</v>
      </c>
      <c r="L1124" s="111">
        <v>0.92784825435236762</v>
      </c>
      <c r="M1124" s="111">
        <v>0.46518126042825314</v>
      </c>
      <c r="N1124" s="112">
        <f t="shared" si="35"/>
        <v>-1.1254263884187932</v>
      </c>
    </row>
    <row r="1125" spans="1:14" x14ac:dyDescent="0.25">
      <c r="A1125" s="111" t="s">
        <v>623</v>
      </c>
      <c r="B1125" s="111">
        <f>INDEX(kommuner!C:C,MATCH(_xlfn.NUMBERVALUE(A1125),kommuner!B:B,0))</f>
        <v>3027</v>
      </c>
      <c r="C1125" s="111" t="s">
        <v>127</v>
      </c>
      <c r="D1125" s="111" t="s">
        <v>127</v>
      </c>
      <c r="E1125" s="111" t="s">
        <v>123</v>
      </c>
      <c r="F1125" s="111" t="s">
        <v>172</v>
      </c>
      <c r="G1125" s="111" t="s">
        <v>167</v>
      </c>
      <c r="H1125" s="111" t="s">
        <v>172</v>
      </c>
      <c r="I1125" s="111" t="s">
        <v>167</v>
      </c>
      <c r="J1125" t="str">
        <f t="shared" si="34"/>
        <v>3027SkogOrganisk jordBarskogImpediment</v>
      </c>
      <c r="K1125" s="111">
        <v>-0.13011741963904588</v>
      </c>
      <c r="L1125" s="111">
        <v>0.92784825435236762</v>
      </c>
      <c r="M1125" s="111">
        <v>0.46510463492953991</v>
      </c>
      <c r="N1125" s="112">
        <f t="shared" si="35"/>
        <v>1.2628354696428616</v>
      </c>
    </row>
    <row r="1126" spans="1:14" x14ac:dyDescent="0.25">
      <c r="A1126" s="111" t="s">
        <v>623</v>
      </c>
      <c r="B1126" s="111">
        <f>INDEX(kommuner!C:C,MATCH(_xlfn.NUMBERVALUE(A1126),kommuner!B:B,0))</f>
        <v>3027</v>
      </c>
      <c r="C1126" s="111" t="s">
        <v>127</v>
      </c>
      <c r="D1126" s="111" t="s">
        <v>127</v>
      </c>
      <c r="E1126" s="111" t="s">
        <v>123</v>
      </c>
      <c r="F1126" s="111" t="s">
        <v>172</v>
      </c>
      <c r="G1126" s="111" t="s">
        <v>190</v>
      </c>
      <c r="H1126" s="111" t="s">
        <v>172</v>
      </c>
      <c r="I1126" s="111" t="s">
        <v>190</v>
      </c>
      <c r="J1126" t="str">
        <f t="shared" si="34"/>
        <v>3027SkogOrganisk jordBarskogLav</v>
      </c>
      <c r="K1126" s="111">
        <v>-0.50666953101693391</v>
      </c>
      <c r="L1126" s="111">
        <v>0.92784825435236762</v>
      </c>
      <c r="M1126" s="111">
        <v>0.46510463492953991</v>
      </c>
      <c r="N1126" s="112">
        <f t="shared" si="35"/>
        <v>0.88628335826497362</v>
      </c>
    </row>
    <row r="1127" spans="1:14" x14ac:dyDescent="0.25">
      <c r="A1127" s="111" t="s">
        <v>623</v>
      </c>
      <c r="B1127" s="111">
        <f>INDEX(kommuner!C:C,MATCH(_xlfn.NUMBERVALUE(A1127),kommuner!B:B,0))</f>
        <v>3027</v>
      </c>
      <c r="C1127" s="111" t="s">
        <v>127</v>
      </c>
      <c r="D1127" s="111" t="s">
        <v>127</v>
      </c>
      <c r="E1127" s="111" t="s">
        <v>123</v>
      </c>
      <c r="F1127" s="111" t="s">
        <v>172</v>
      </c>
      <c r="G1127" s="111" t="s">
        <v>173</v>
      </c>
      <c r="H1127" s="111" t="s">
        <v>172</v>
      </c>
      <c r="I1127" s="111" t="s">
        <v>173</v>
      </c>
      <c r="J1127" t="str">
        <f t="shared" si="34"/>
        <v>3027SkogOrganisk jordBarskogMiddels</v>
      </c>
      <c r="K1127" s="111">
        <v>-1.5571490961494638</v>
      </c>
      <c r="L1127" s="111">
        <v>0.92784825435236762</v>
      </c>
      <c r="M1127" s="111">
        <v>0.46518126042825314</v>
      </c>
      <c r="N1127" s="112">
        <f t="shared" si="35"/>
        <v>-0.16411958136884308</v>
      </c>
    </row>
    <row r="1128" spans="1:14" x14ac:dyDescent="0.25">
      <c r="A1128" s="111" t="s">
        <v>623</v>
      </c>
      <c r="B1128" s="111">
        <f>INDEX(kommuner!C:C,MATCH(_xlfn.NUMBERVALUE(A1128),kommuner!B:B,0))</f>
        <v>3027</v>
      </c>
      <c r="C1128" s="111" t="s">
        <v>127</v>
      </c>
      <c r="D1128" s="111" t="s">
        <v>127</v>
      </c>
      <c r="E1128" s="111" t="s">
        <v>123</v>
      </c>
      <c r="F1128" s="111" t="s">
        <v>172</v>
      </c>
      <c r="G1128" s="111" t="s">
        <v>186</v>
      </c>
      <c r="H1128" s="111" t="s">
        <v>172</v>
      </c>
      <c r="I1128" s="111" t="s">
        <v>186</v>
      </c>
      <c r="J1128" t="str">
        <f t="shared" si="34"/>
        <v>3027SkogOrganisk jordBarskogSærs høy</v>
      </c>
      <c r="K1128" s="111">
        <v>2.5548655235722699</v>
      </c>
      <c r="L1128" s="111">
        <v>0.92784825435236762</v>
      </c>
      <c r="M1128" s="111">
        <v>0.46518126042825314</v>
      </c>
      <c r="N1128" s="112">
        <f t="shared" si="35"/>
        <v>3.9478950383528906</v>
      </c>
    </row>
    <row r="1129" spans="1:14" x14ac:dyDescent="0.25">
      <c r="A1129" s="111" t="s">
        <v>623</v>
      </c>
      <c r="B1129" s="111">
        <f>INDEX(kommuner!C:C,MATCH(_xlfn.NUMBERVALUE(A1129),kommuner!B:B,0))</f>
        <v>3027</v>
      </c>
      <c r="C1129" s="111" t="s">
        <v>127</v>
      </c>
      <c r="D1129" s="111" t="s">
        <v>127</v>
      </c>
      <c r="E1129" s="111" t="s">
        <v>123</v>
      </c>
      <c r="F1129" s="111" t="s">
        <v>179</v>
      </c>
      <c r="G1129" s="111" t="s">
        <v>180</v>
      </c>
      <c r="H1129" s="111" t="s">
        <v>179</v>
      </c>
      <c r="I1129" s="111" t="s">
        <v>180</v>
      </c>
      <c r="J1129" t="str">
        <f t="shared" si="34"/>
        <v>3027SkogOrganisk jordBlandingsskogHøy</v>
      </c>
      <c r="K1129" s="111">
        <v>-5.5554344456832343</v>
      </c>
      <c r="L1129" s="111">
        <v>0.92784825435236762</v>
      </c>
      <c r="M1129" s="111">
        <v>0.46510463492953991</v>
      </c>
      <c r="N1129" s="112">
        <f t="shared" si="35"/>
        <v>-4.1624815564013264</v>
      </c>
    </row>
    <row r="1130" spans="1:14" x14ac:dyDescent="0.25">
      <c r="A1130" s="111" t="s">
        <v>623</v>
      </c>
      <c r="B1130" s="111">
        <f>INDEX(kommuner!C:C,MATCH(_xlfn.NUMBERVALUE(A1130),kommuner!B:B,0))</f>
        <v>3027</v>
      </c>
      <c r="C1130" s="111" t="s">
        <v>127</v>
      </c>
      <c r="D1130" s="111" t="s">
        <v>127</v>
      </c>
      <c r="E1130" s="111" t="s">
        <v>123</v>
      </c>
      <c r="F1130" s="111" t="s">
        <v>179</v>
      </c>
      <c r="G1130" s="111" t="s">
        <v>167</v>
      </c>
      <c r="H1130" s="111" t="s">
        <v>179</v>
      </c>
      <c r="I1130" s="111" t="s">
        <v>167</v>
      </c>
      <c r="J1130" t="str">
        <f t="shared" si="34"/>
        <v>3027SkogOrganisk jordBlandingsskogImpediment</v>
      </c>
      <c r="K1130" s="111">
        <v>-0.28586344175800005</v>
      </c>
      <c r="L1130" s="111">
        <v>0.92784825435236762</v>
      </c>
      <c r="M1130" s="111">
        <v>0.46510463492953991</v>
      </c>
      <c r="N1130" s="112">
        <f t="shared" si="35"/>
        <v>1.1070894475239075</v>
      </c>
    </row>
    <row r="1131" spans="1:14" x14ac:dyDescent="0.25">
      <c r="A1131" s="111" t="s">
        <v>623</v>
      </c>
      <c r="B1131" s="111">
        <f>INDEX(kommuner!C:C,MATCH(_xlfn.NUMBERVALUE(A1131),kommuner!B:B,0))</f>
        <v>3027</v>
      </c>
      <c r="C1131" s="111" t="s">
        <v>127</v>
      </c>
      <c r="D1131" s="111" t="s">
        <v>127</v>
      </c>
      <c r="E1131" s="111" t="s">
        <v>123</v>
      </c>
      <c r="F1131" s="111" t="s">
        <v>179</v>
      </c>
      <c r="G1131" s="111" t="s">
        <v>190</v>
      </c>
      <c r="H1131" s="111" t="s">
        <v>179</v>
      </c>
      <c r="I1131" s="111" t="s">
        <v>190</v>
      </c>
      <c r="J1131" t="str">
        <f t="shared" si="34"/>
        <v>3027SkogOrganisk jordBlandingsskogLav</v>
      </c>
      <c r="K1131" s="111">
        <v>-1.2347339377887629</v>
      </c>
      <c r="L1131" s="111">
        <v>0.92784825435236762</v>
      </c>
      <c r="M1131" s="111">
        <v>0.46510463492953991</v>
      </c>
      <c r="N1131" s="112">
        <f t="shared" si="35"/>
        <v>0.15821895149314458</v>
      </c>
    </row>
    <row r="1132" spans="1:14" x14ac:dyDescent="0.25">
      <c r="A1132" s="111" t="s">
        <v>623</v>
      </c>
      <c r="B1132" s="111">
        <f>INDEX(kommuner!C:C,MATCH(_xlfn.NUMBERVALUE(A1132),kommuner!B:B,0))</f>
        <v>3027</v>
      </c>
      <c r="C1132" s="111" t="s">
        <v>127</v>
      </c>
      <c r="D1132" s="111" t="s">
        <v>127</v>
      </c>
      <c r="E1132" s="111" t="s">
        <v>123</v>
      </c>
      <c r="F1132" s="111" t="s">
        <v>179</v>
      </c>
      <c r="G1132" s="111" t="s">
        <v>173</v>
      </c>
      <c r="H1132" s="111" t="s">
        <v>179</v>
      </c>
      <c r="I1132" s="111" t="s">
        <v>173</v>
      </c>
      <c r="J1132" t="str">
        <f t="shared" si="34"/>
        <v>3027SkogOrganisk jordBlandingsskogMiddels</v>
      </c>
      <c r="K1132" s="111">
        <v>-2.4239591752717748</v>
      </c>
      <c r="L1132" s="111">
        <v>0.92784825435236762</v>
      </c>
      <c r="M1132" s="111">
        <v>0.46510463492953991</v>
      </c>
      <c r="N1132" s="112">
        <f t="shared" si="35"/>
        <v>-1.0310062859898674</v>
      </c>
    </row>
    <row r="1133" spans="1:14" x14ac:dyDescent="0.25">
      <c r="A1133" s="111" t="s">
        <v>623</v>
      </c>
      <c r="B1133" s="111">
        <f>INDEX(kommuner!C:C,MATCH(_xlfn.NUMBERVALUE(A1133),kommuner!B:B,0))</f>
        <v>3027</v>
      </c>
      <c r="C1133" s="111" t="s">
        <v>127</v>
      </c>
      <c r="D1133" s="111" t="s">
        <v>127</v>
      </c>
      <c r="E1133" s="111" t="s">
        <v>123</v>
      </c>
      <c r="F1133" s="111" t="s">
        <v>179</v>
      </c>
      <c r="G1133" s="111" t="s">
        <v>186</v>
      </c>
      <c r="H1133" s="111" t="s">
        <v>179</v>
      </c>
      <c r="I1133" s="111" t="s">
        <v>186</v>
      </c>
      <c r="J1133" t="str">
        <f t="shared" si="34"/>
        <v>3027SkogOrganisk jordBlandingsskogSærs høy</v>
      </c>
      <c r="K1133" s="111">
        <v>-1.5726115302258048</v>
      </c>
      <c r="L1133" s="111">
        <v>0.92784825435236762</v>
      </c>
      <c r="M1133" s="111">
        <v>0.46510463492953991</v>
      </c>
      <c r="N1133" s="112">
        <f t="shared" si="35"/>
        <v>-0.17965864094389727</v>
      </c>
    </row>
    <row r="1134" spans="1:14" x14ac:dyDescent="0.25">
      <c r="A1134" s="111" t="s">
        <v>623</v>
      </c>
      <c r="B1134" s="111">
        <f>INDEX(kommuner!C:C,MATCH(_xlfn.NUMBERVALUE(A1134),kommuner!B:B,0))</f>
        <v>3027</v>
      </c>
      <c r="C1134" s="111" t="s">
        <v>127</v>
      </c>
      <c r="D1134" s="111" t="s">
        <v>127</v>
      </c>
      <c r="E1134" s="111" t="s">
        <v>123</v>
      </c>
      <c r="F1134" s="111" t="s">
        <v>185</v>
      </c>
      <c r="G1134" s="111" t="s">
        <v>180</v>
      </c>
      <c r="H1134" s="111" t="s">
        <v>185</v>
      </c>
      <c r="I1134" s="111" t="s">
        <v>180</v>
      </c>
      <c r="J1134" t="str">
        <f t="shared" si="34"/>
        <v>3027SkogOrganisk jordLauvskogHøy</v>
      </c>
      <c r="K1134" s="111">
        <v>-1.9913688882377358</v>
      </c>
      <c r="L1134" s="111">
        <v>0.92784825435236762</v>
      </c>
      <c r="M1134" s="111">
        <v>0.46510463492953991</v>
      </c>
      <c r="N1134" s="112">
        <f t="shared" si="35"/>
        <v>-0.59841599895582831</v>
      </c>
    </row>
    <row r="1135" spans="1:14" x14ac:dyDescent="0.25">
      <c r="A1135" s="111" t="s">
        <v>623</v>
      </c>
      <c r="B1135" s="111">
        <f>INDEX(kommuner!C:C,MATCH(_xlfn.NUMBERVALUE(A1135),kommuner!B:B,0))</f>
        <v>3027</v>
      </c>
      <c r="C1135" s="111" t="s">
        <v>127</v>
      </c>
      <c r="D1135" s="111" t="s">
        <v>127</v>
      </c>
      <c r="E1135" s="111" t="s">
        <v>123</v>
      </c>
      <c r="F1135" s="111" t="s">
        <v>185</v>
      </c>
      <c r="G1135" s="111" t="s">
        <v>167</v>
      </c>
      <c r="H1135" s="111" t="s">
        <v>185</v>
      </c>
      <c r="I1135" s="111" t="s">
        <v>167</v>
      </c>
      <c r="J1135" t="str">
        <f t="shared" si="34"/>
        <v>3027SkogOrganisk jordLauvskogImpediment</v>
      </c>
      <c r="K1135" s="111">
        <v>0.35000626494250675</v>
      </c>
      <c r="L1135" s="111">
        <v>0.92784825435236762</v>
      </c>
      <c r="M1135" s="111">
        <v>0.46510463492953991</v>
      </c>
      <c r="N1135" s="112">
        <f t="shared" si="35"/>
        <v>1.7429591542244141</v>
      </c>
    </row>
    <row r="1136" spans="1:14" x14ac:dyDescent="0.25">
      <c r="A1136" s="111" t="s">
        <v>623</v>
      </c>
      <c r="B1136" s="111">
        <f>INDEX(kommuner!C:C,MATCH(_xlfn.NUMBERVALUE(A1136),kommuner!B:B,0))</f>
        <v>3027</v>
      </c>
      <c r="C1136" s="111" t="s">
        <v>127</v>
      </c>
      <c r="D1136" s="111" t="s">
        <v>127</v>
      </c>
      <c r="E1136" s="111" t="s">
        <v>123</v>
      </c>
      <c r="F1136" s="111" t="s">
        <v>185</v>
      </c>
      <c r="G1136" s="111" t="s">
        <v>190</v>
      </c>
      <c r="H1136" s="111" t="s">
        <v>185</v>
      </c>
      <c r="I1136" s="111" t="s">
        <v>190</v>
      </c>
      <c r="J1136" t="str">
        <f t="shared" si="34"/>
        <v>3027SkogOrganisk jordLauvskogLav</v>
      </c>
      <c r="K1136" s="111">
        <v>1.1144075558526714</v>
      </c>
      <c r="L1136" s="111">
        <v>0.92784825435236762</v>
      </c>
      <c r="M1136" s="111">
        <v>0.46510463492953991</v>
      </c>
      <c r="N1136" s="112">
        <f t="shared" si="35"/>
        <v>2.5073604451345788</v>
      </c>
    </row>
    <row r="1137" spans="1:14" x14ac:dyDescent="0.25">
      <c r="A1137" s="111" t="s">
        <v>623</v>
      </c>
      <c r="B1137" s="111">
        <f>INDEX(kommuner!C:C,MATCH(_xlfn.NUMBERVALUE(A1137),kommuner!B:B,0))</f>
        <v>3027</v>
      </c>
      <c r="C1137" s="111" t="s">
        <v>127</v>
      </c>
      <c r="D1137" s="111" t="s">
        <v>127</v>
      </c>
      <c r="E1137" s="111" t="s">
        <v>123</v>
      </c>
      <c r="F1137" s="111" t="s">
        <v>185</v>
      </c>
      <c r="G1137" s="111" t="s">
        <v>173</v>
      </c>
      <c r="H1137" s="111" t="s">
        <v>185</v>
      </c>
      <c r="I1137" s="111" t="s">
        <v>173</v>
      </c>
      <c r="J1137" t="str">
        <f t="shared" si="34"/>
        <v>3027SkogOrganisk jordLauvskogMiddels</v>
      </c>
      <c r="K1137" s="111">
        <v>-0.62664468270982987</v>
      </c>
      <c r="L1137" s="111">
        <v>0.92784825435236762</v>
      </c>
      <c r="M1137" s="111">
        <v>0.46510463492953991</v>
      </c>
      <c r="N1137" s="112">
        <f t="shared" si="35"/>
        <v>0.76630820657207765</v>
      </c>
    </row>
    <row r="1138" spans="1:14" x14ac:dyDescent="0.25">
      <c r="A1138" s="111" t="s">
        <v>623</v>
      </c>
      <c r="B1138" s="111">
        <f>INDEX(kommuner!C:C,MATCH(_xlfn.NUMBERVALUE(A1138),kommuner!B:B,0))</f>
        <v>3027</v>
      </c>
      <c r="C1138" s="111" t="s">
        <v>127</v>
      </c>
      <c r="D1138" s="111" t="s">
        <v>127</v>
      </c>
      <c r="E1138" s="111" t="s">
        <v>123</v>
      </c>
      <c r="F1138" s="111" t="s">
        <v>185</v>
      </c>
      <c r="G1138" s="111" t="s">
        <v>186</v>
      </c>
      <c r="H1138" s="111" t="s">
        <v>185</v>
      </c>
      <c r="I1138" s="111" t="s">
        <v>186</v>
      </c>
      <c r="J1138" t="str">
        <f t="shared" si="34"/>
        <v>3027SkogOrganisk jordLauvskogSærs høy</v>
      </c>
      <c r="K1138" s="111">
        <v>-1.8997279926091779</v>
      </c>
      <c r="L1138" s="111">
        <v>0.92784825435236762</v>
      </c>
      <c r="M1138" s="111">
        <v>0.46510463492953991</v>
      </c>
      <c r="N1138" s="112">
        <f t="shared" si="35"/>
        <v>-0.50677510332727038</v>
      </c>
    </row>
    <row r="1139" spans="1:14" x14ac:dyDescent="0.25">
      <c r="A1139" s="111" t="s">
        <v>623</v>
      </c>
      <c r="B1139" s="111">
        <f>INDEX(kommuner!C:C,MATCH(_xlfn.NUMBERVALUE(A1139),kommuner!B:B,0))</f>
        <v>3027</v>
      </c>
      <c r="C1139" s="111" t="s">
        <v>83</v>
      </c>
      <c r="D1139" s="111" t="s">
        <v>83</v>
      </c>
      <c r="E1139" s="111" t="s">
        <v>126</v>
      </c>
      <c r="F1139" s="111" t="s">
        <v>139</v>
      </c>
      <c r="G1139" s="111" t="s">
        <v>139</v>
      </c>
      <c r="H1139" s="111" t="s">
        <v>139</v>
      </c>
      <c r="I1139" s="111" t="s">
        <v>139</v>
      </c>
      <c r="J1139" t="str">
        <f t="shared" si="34"/>
        <v>3027Utbygd arealMineraljord</v>
      </c>
      <c r="K1139" s="111">
        <v>1.3171254023576049</v>
      </c>
      <c r="L1139" s="111">
        <v>0</v>
      </c>
      <c r="M1139" s="111">
        <v>1.303047089454229E-2</v>
      </c>
      <c r="N1139" s="112">
        <f t="shared" si="35"/>
        <v>1.3301558732521472</v>
      </c>
    </row>
    <row r="1140" spans="1:14" x14ac:dyDescent="0.25">
      <c r="A1140" s="111" t="s">
        <v>623</v>
      </c>
      <c r="B1140" s="111">
        <f>INDEX(kommuner!C:C,MATCH(_xlfn.NUMBERVALUE(A1140),kommuner!B:B,0))</f>
        <v>3027</v>
      </c>
      <c r="C1140" s="111" t="s">
        <v>83</v>
      </c>
      <c r="D1140" s="111" t="s">
        <v>83</v>
      </c>
      <c r="E1140" s="111" t="s">
        <v>123</v>
      </c>
      <c r="F1140" s="111" t="s">
        <v>139</v>
      </c>
      <c r="G1140" s="111" t="s">
        <v>139</v>
      </c>
      <c r="H1140" s="111" t="s">
        <v>139</v>
      </c>
      <c r="I1140" s="111" t="s">
        <v>139</v>
      </c>
      <c r="J1140" t="str">
        <f t="shared" si="34"/>
        <v>3027Utbygd arealOrganisk jord</v>
      </c>
      <c r="K1140" s="111">
        <v>29.011421395201612</v>
      </c>
      <c r="L1140" s="111">
        <v>0</v>
      </c>
      <c r="M1140" s="111">
        <v>1.303047089454229E-2</v>
      </c>
      <c r="N1140" s="112">
        <f t="shared" si="35"/>
        <v>29.024451866096154</v>
      </c>
    </row>
    <row r="1141" spans="1:14" x14ac:dyDescent="0.25">
      <c r="A1141" s="111" t="s">
        <v>623</v>
      </c>
      <c r="B1141" s="111">
        <f>INDEX(kommuner!C:C,MATCH(_xlfn.NUMBERVALUE(A1141),kommuner!B:B,0))</f>
        <v>3027</v>
      </c>
      <c r="C1141" s="111" t="s">
        <v>181</v>
      </c>
      <c r="D1141" s="111" t="s">
        <v>181</v>
      </c>
      <c r="E1141" s="111" t="s">
        <v>123</v>
      </c>
      <c r="F1141" s="111" t="s">
        <v>139</v>
      </c>
      <c r="G1141" s="111" t="s">
        <v>139</v>
      </c>
      <c r="H1141" s="111" t="s">
        <v>139</v>
      </c>
      <c r="I1141" s="111" t="s">
        <v>139</v>
      </c>
      <c r="J1141" t="str">
        <f t="shared" si="34"/>
        <v>3027Vann og myrOrganisk jord</v>
      </c>
      <c r="K1141" s="111">
        <v>-0.20040009744654491</v>
      </c>
      <c r="L1141" s="111">
        <v>0</v>
      </c>
      <c r="M1141" s="111">
        <v>0</v>
      </c>
      <c r="N1141" s="112">
        <f t="shared" si="35"/>
        <v>-0.20040009744654491</v>
      </c>
    </row>
    <row r="1142" spans="1:14" x14ac:dyDescent="0.25">
      <c r="A1142" s="111" t="s">
        <v>624</v>
      </c>
      <c r="B1142" s="111">
        <f>INDEX(kommuner!C:C,MATCH(_xlfn.NUMBERVALUE(A1142),kommuner!B:B,0))</f>
        <v>3028</v>
      </c>
      <c r="C1142" s="111" t="s">
        <v>82</v>
      </c>
      <c r="D1142" s="111" t="s">
        <v>82</v>
      </c>
      <c r="E1142" s="111" t="s">
        <v>126</v>
      </c>
      <c r="F1142" s="111" t="s">
        <v>139</v>
      </c>
      <c r="G1142" s="111" t="s">
        <v>139</v>
      </c>
      <c r="H1142" s="111" t="s">
        <v>139</v>
      </c>
      <c r="I1142" s="111" t="s">
        <v>139</v>
      </c>
      <c r="J1142" t="str">
        <f t="shared" si="34"/>
        <v>3028Annen utmarkMineraljord</v>
      </c>
      <c r="K1142" s="111">
        <v>-7.4178314529761202E-2</v>
      </c>
      <c r="L1142" s="111">
        <v>0</v>
      </c>
      <c r="M1142" s="111">
        <v>0</v>
      </c>
      <c r="N1142" s="112">
        <f t="shared" si="35"/>
        <v>-7.4178314529761202E-2</v>
      </c>
    </row>
    <row r="1143" spans="1:14" x14ac:dyDescent="0.25">
      <c r="A1143" s="111" t="s">
        <v>624</v>
      </c>
      <c r="B1143" s="111">
        <f>INDEX(kommuner!C:C,MATCH(_xlfn.NUMBERVALUE(A1143),kommuner!B:B,0))</f>
        <v>3028</v>
      </c>
      <c r="C1143" s="111" t="s">
        <v>121</v>
      </c>
      <c r="D1143" s="111" t="s">
        <v>121</v>
      </c>
      <c r="E1143" s="111" t="s">
        <v>126</v>
      </c>
      <c r="F1143" s="111" t="s">
        <v>139</v>
      </c>
      <c r="G1143" s="111" t="s">
        <v>139</v>
      </c>
      <c r="H1143" s="111" t="s">
        <v>139</v>
      </c>
      <c r="I1143" s="111" t="s">
        <v>139</v>
      </c>
      <c r="J1143" t="str">
        <f t="shared" si="34"/>
        <v>3028BeiteMineraljord</v>
      </c>
      <c r="K1143" s="111">
        <v>-0.96338340838695502</v>
      </c>
      <c r="L1143" s="111">
        <v>0</v>
      </c>
      <c r="M1143" s="111">
        <v>1.2448711246839999E-7</v>
      </c>
      <c r="N1143" s="112">
        <f t="shared" si="35"/>
        <v>-0.96338328389984251</v>
      </c>
    </row>
    <row r="1144" spans="1:14" x14ac:dyDescent="0.25">
      <c r="A1144" s="111" t="s">
        <v>624</v>
      </c>
      <c r="B1144" s="111">
        <f>INDEX(kommuner!C:C,MATCH(_xlfn.NUMBERVALUE(A1144),kommuner!B:B,0))</f>
        <v>3028</v>
      </c>
      <c r="C1144" s="111" t="s">
        <v>121</v>
      </c>
      <c r="D1144" s="111" t="s">
        <v>121</v>
      </c>
      <c r="E1144" s="111" t="s">
        <v>123</v>
      </c>
      <c r="F1144" s="111" t="s">
        <v>139</v>
      </c>
      <c r="G1144" s="111" t="s">
        <v>139</v>
      </c>
      <c r="H1144" s="111" t="s">
        <v>139</v>
      </c>
      <c r="I1144" s="111" t="s">
        <v>139</v>
      </c>
      <c r="J1144" t="str">
        <f t="shared" si="34"/>
        <v>3028BeiteOrganisk jord</v>
      </c>
      <c r="K1144" s="111">
        <v>12.077525935985037</v>
      </c>
      <c r="L1144" s="111">
        <v>1.6412500000000001</v>
      </c>
      <c r="M1144" s="111">
        <v>0</v>
      </c>
      <c r="N1144" s="112">
        <f t="shared" si="35"/>
        <v>13.718775935985036</v>
      </c>
    </row>
    <row r="1145" spans="1:14" x14ac:dyDescent="0.25">
      <c r="A1145" s="111" t="s">
        <v>624</v>
      </c>
      <c r="B1145" s="111">
        <f>INDEX(kommuner!C:C,MATCH(_xlfn.NUMBERVALUE(A1145),kommuner!B:B,0))</f>
        <v>3028</v>
      </c>
      <c r="C1145" s="111" t="s">
        <v>84</v>
      </c>
      <c r="D1145" s="111" t="s">
        <v>84</v>
      </c>
      <c r="E1145" s="111" t="s">
        <v>126</v>
      </c>
      <c r="F1145" s="111" t="s">
        <v>139</v>
      </c>
      <c r="G1145" s="111" t="s">
        <v>139</v>
      </c>
      <c r="H1145" s="111" t="s">
        <v>139</v>
      </c>
      <c r="I1145" s="111" t="s">
        <v>139</v>
      </c>
      <c r="J1145" t="str">
        <f t="shared" si="34"/>
        <v>3028Dyrket markMineraljord</v>
      </c>
      <c r="K1145" s="111">
        <v>-0.20819389018660109</v>
      </c>
      <c r="L1145" s="111">
        <v>0</v>
      </c>
      <c r="M1145" s="111">
        <v>0</v>
      </c>
      <c r="N1145" s="112">
        <f t="shared" si="35"/>
        <v>-0.20819389018660109</v>
      </c>
    </row>
    <row r="1146" spans="1:14" x14ac:dyDescent="0.25">
      <c r="A1146" s="111" t="s">
        <v>624</v>
      </c>
      <c r="B1146" s="111">
        <f>INDEX(kommuner!C:C,MATCH(_xlfn.NUMBERVALUE(A1146),kommuner!B:B,0))</f>
        <v>3028</v>
      </c>
      <c r="C1146" s="111" t="s">
        <v>84</v>
      </c>
      <c r="D1146" s="111" t="s">
        <v>84</v>
      </c>
      <c r="E1146" s="111" t="s">
        <v>123</v>
      </c>
      <c r="F1146" s="111" t="s">
        <v>139</v>
      </c>
      <c r="G1146" s="111" t="s">
        <v>139</v>
      </c>
      <c r="H1146" s="111" t="s">
        <v>139</v>
      </c>
      <c r="I1146" s="111" t="s">
        <v>139</v>
      </c>
      <c r="J1146" t="str">
        <f t="shared" si="34"/>
        <v>3028Dyrket markOrganisk jord</v>
      </c>
      <c r="K1146" s="111">
        <v>28.726149366675592</v>
      </c>
      <c r="L1146" s="111">
        <v>1.45625</v>
      </c>
      <c r="M1146" s="111">
        <v>0</v>
      </c>
      <c r="N1146" s="112">
        <f t="shared" si="35"/>
        <v>30.182399366675593</v>
      </c>
    </row>
    <row r="1147" spans="1:14" x14ac:dyDescent="0.25">
      <c r="A1147" s="111" t="s">
        <v>624</v>
      </c>
      <c r="B1147" s="111">
        <f>INDEX(kommuner!C:C,MATCH(_xlfn.NUMBERVALUE(A1147),kommuner!B:B,0))</f>
        <v>3028</v>
      </c>
      <c r="C1147" s="111" t="s">
        <v>127</v>
      </c>
      <c r="D1147" s="111" t="s">
        <v>127</v>
      </c>
      <c r="E1147" s="111" t="s">
        <v>126</v>
      </c>
      <c r="F1147" s="111" t="s">
        <v>172</v>
      </c>
      <c r="G1147" s="111" t="s">
        <v>180</v>
      </c>
      <c r="H1147" s="111" t="s">
        <v>172</v>
      </c>
      <c r="I1147" s="111" t="s">
        <v>180</v>
      </c>
      <c r="J1147" t="str">
        <f t="shared" si="34"/>
        <v>3028SkogMineraljordBarskogHøy</v>
      </c>
      <c r="K1147" s="111">
        <v>-4.6162156760364166</v>
      </c>
      <c r="L1147" s="111">
        <v>0.85306406685236758</v>
      </c>
      <c r="M1147" s="111">
        <v>6.4056614999681585E-2</v>
      </c>
      <c r="N1147" s="112">
        <f t="shared" si="35"/>
        <v>-3.6990949941843674</v>
      </c>
    </row>
    <row r="1148" spans="1:14" x14ac:dyDescent="0.25">
      <c r="A1148" s="111" t="s">
        <v>624</v>
      </c>
      <c r="B1148" s="111">
        <f>INDEX(kommuner!C:C,MATCH(_xlfn.NUMBERVALUE(A1148),kommuner!B:B,0))</f>
        <v>3028</v>
      </c>
      <c r="C1148" s="111" t="s">
        <v>127</v>
      </c>
      <c r="D1148" s="111" t="s">
        <v>127</v>
      </c>
      <c r="E1148" s="111" t="s">
        <v>126</v>
      </c>
      <c r="F1148" s="111" t="s">
        <v>172</v>
      </c>
      <c r="G1148" s="111" t="s">
        <v>167</v>
      </c>
      <c r="H1148" s="111" t="s">
        <v>172</v>
      </c>
      <c r="I1148" s="111" t="s">
        <v>167</v>
      </c>
      <c r="J1148" t="str">
        <f t="shared" si="34"/>
        <v>3028SkogMineraljordBarskogImpediment</v>
      </c>
      <c r="K1148" s="111">
        <v>-1.3727794028153204</v>
      </c>
      <c r="L1148" s="111">
        <v>0.85306406685236758</v>
      </c>
      <c r="M1148" s="111">
        <v>6.3979989500968365E-2</v>
      </c>
      <c r="N1148" s="112">
        <f t="shared" si="35"/>
        <v>-0.45573534646198444</v>
      </c>
    </row>
    <row r="1149" spans="1:14" x14ac:dyDescent="0.25">
      <c r="A1149" s="111" t="s">
        <v>624</v>
      </c>
      <c r="B1149" s="111">
        <f>INDEX(kommuner!C:C,MATCH(_xlfn.NUMBERVALUE(A1149),kommuner!B:B,0))</f>
        <v>3028</v>
      </c>
      <c r="C1149" s="111" t="s">
        <v>127</v>
      </c>
      <c r="D1149" s="111" t="s">
        <v>127</v>
      </c>
      <c r="E1149" s="111" t="s">
        <v>126</v>
      </c>
      <c r="F1149" s="111" t="s">
        <v>172</v>
      </c>
      <c r="G1149" s="111" t="s">
        <v>190</v>
      </c>
      <c r="H1149" s="111" t="s">
        <v>172</v>
      </c>
      <c r="I1149" s="111" t="s">
        <v>190</v>
      </c>
      <c r="J1149" t="str">
        <f t="shared" si="34"/>
        <v>3028SkogMineraljordBarskogLav</v>
      </c>
      <c r="K1149" s="111">
        <v>-4.2147477563561999</v>
      </c>
      <c r="L1149" s="111">
        <v>0.85306406685236758</v>
      </c>
      <c r="M1149" s="111">
        <v>6.3979989500968365E-2</v>
      </c>
      <c r="N1149" s="112">
        <f t="shared" si="35"/>
        <v>-3.2977037000028639</v>
      </c>
    </row>
    <row r="1150" spans="1:14" x14ac:dyDescent="0.25">
      <c r="A1150" s="111" t="s">
        <v>624</v>
      </c>
      <c r="B1150" s="111">
        <f>INDEX(kommuner!C:C,MATCH(_xlfn.NUMBERVALUE(A1150),kommuner!B:B,0))</f>
        <v>3028</v>
      </c>
      <c r="C1150" s="111" t="s">
        <v>127</v>
      </c>
      <c r="D1150" s="111" t="s">
        <v>127</v>
      </c>
      <c r="E1150" s="111" t="s">
        <v>126</v>
      </c>
      <c r="F1150" s="111" t="s">
        <v>172</v>
      </c>
      <c r="G1150" s="111" t="s">
        <v>173</v>
      </c>
      <c r="H1150" s="111" t="s">
        <v>172</v>
      </c>
      <c r="I1150" s="111" t="s">
        <v>173</v>
      </c>
      <c r="J1150" t="str">
        <f t="shared" si="34"/>
        <v>3028SkogMineraljordBarskogMiddels</v>
      </c>
      <c r="K1150" s="111">
        <v>-4.0260508329268543</v>
      </c>
      <c r="L1150" s="111">
        <v>0.85306406685236758</v>
      </c>
      <c r="M1150" s="111">
        <v>6.4056614999681585E-2</v>
      </c>
      <c r="N1150" s="112">
        <f t="shared" si="35"/>
        <v>-3.1089301510748051</v>
      </c>
    </row>
    <row r="1151" spans="1:14" x14ac:dyDescent="0.25">
      <c r="A1151" s="111" t="s">
        <v>624</v>
      </c>
      <c r="B1151" s="111">
        <f>INDEX(kommuner!C:C,MATCH(_xlfn.NUMBERVALUE(A1151),kommuner!B:B,0))</f>
        <v>3028</v>
      </c>
      <c r="C1151" s="111" t="s">
        <v>127</v>
      </c>
      <c r="D1151" s="111" t="s">
        <v>127</v>
      </c>
      <c r="E1151" s="111" t="s">
        <v>126</v>
      </c>
      <c r="F1151" s="111" t="s">
        <v>172</v>
      </c>
      <c r="G1151" s="111" t="s">
        <v>186</v>
      </c>
      <c r="H1151" s="111" t="s">
        <v>172</v>
      </c>
      <c r="I1151" s="111" t="s">
        <v>186</v>
      </c>
      <c r="J1151" t="str">
        <f t="shared" si="34"/>
        <v>3028SkogMineraljordBarskogSærs høy</v>
      </c>
      <c r="K1151" s="111">
        <v>0.12072674540874306</v>
      </c>
      <c r="L1151" s="111">
        <v>0.85306406685236758</v>
      </c>
      <c r="M1151" s="111">
        <v>6.4056614999681585E-2</v>
      </c>
      <c r="N1151" s="112">
        <f t="shared" si="35"/>
        <v>1.0378474272607923</v>
      </c>
    </row>
    <row r="1152" spans="1:14" x14ac:dyDescent="0.25">
      <c r="A1152" s="111" t="s">
        <v>624</v>
      </c>
      <c r="B1152" s="111">
        <f>INDEX(kommuner!C:C,MATCH(_xlfn.NUMBERVALUE(A1152),kommuner!B:B,0))</f>
        <v>3028</v>
      </c>
      <c r="C1152" s="111" t="s">
        <v>127</v>
      </c>
      <c r="D1152" s="111" t="s">
        <v>127</v>
      </c>
      <c r="E1152" s="111" t="s">
        <v>126</v>
      </c>
      <c r="F1152" s="111" t="s">
        <v>179</v>
      </c>
      <c r="G1152" s="111" t="s">
        <v>180</v>
      </c>
      <c r="H1152" s="111" t="s">
        <v>179</v>
      </c>
      <c r="I1152" s="111" t="s">
        <v>180</v>
      </c>
      <c r="J1152" t="str">
        <f t="shared" si="34"/>
        <v>3028SkogMineraljordBlandingsskogHøy</v>
      </c>
      <c r="K1152" s="111">
        <v>-7.1939050909469406</v>
      </c>
      <c r="L1152" s="111">
        <v>0.85306406685236758</v>
      </c>
      <c r="M1152" s="111">
        <v>6.3979989500968365E-2</v>
      </c>
      <c r="N1152" s="112">
        <f t="shared" si="35"/>
        <v>-6.2768610345936047</v>
      </c>
    </row>
    <row r="1153" spans="1:14" x14ac:dyDescent="0.25">
      <c r="A1153" s="111" t="s">
        <v>624</v>
      </c>
      <c r="B1153" s="111">
        <f>INDEX(kommuner!C:C,MATCH(_xlfn.NUMBERVALUE(A1153),kommuner!B:B,0))</f>
        <v>3028</v>
      </c>
      <c r="C1153" s="111" t="s">
        <v>127</v>
      </c>
      <c r="D1153" s="111" t="s">
        <v>127</v>
      </c>
      <c r="E1153" s="111" t="s">
        <v>126</v>
      </c>
      <c r="F1153" s="111" t="s">
        <v>179</v>
      </c>
      <c r="G1153" s="111" t="s">
        <v>167</v>
      </c>
      <c r="H1153" s="111" t="s">
        <v>179</v>
      </c>
      <c r="I1153" s="111" t="s">
        <v>167</v>
      </c>
      <c r="J1153" t="str">
        <f t="shared" si="34"/>
        <v>3028SkogMineraljordBlandingsskogImpediment</v>
      </c>
      <c r="K1153" s="111">
        <v>-1.6598037998579707</v>
      </c>
      <c r="L1153" s="111">
        <v>0.85306406685236758</v>
      </c>
      <c r="M1153" s="111">
        <v>6.3979989500968365E-2</v>
      </c>
      <c r="N1153" s="112">
        <f t="shared" si="35"/>
        <v>-0.7427597435046347</v>
      </c>
    </row>
    <row r="1154" spans="1:14" x14ac:dyDescent="0.25">
      <c r="A1154" s="111" t="s">
        <v>624</v>
      </c>
      <c r="B1154" s="111">
        <f>INDEX(kommuner!C:C,MATCH(_xlfn.NUMBERVALUE(A1154),kommuner!B:B,0))</f>
        <v>3028</v>
      </c>
      <c r="C1154" s="111" t="s">
        <v>127</v>
      </c>
      <c r="D1154" s="111" t="s">
        <v>127</v>
      </c>
      <c r="E1154" s="111" t="s">
        <v>126</v>
      </c>
      <c r="F1154" s="111" t="s">
        <v>179</v>
      </c>
      <c r="G1154" s="111" t="s">
        <v>190</v>
      </c>
      <c r="H1154" s="111" t="s">
        <v>179</v>
      </c>
      <c r="I1154" s="111" t="s">
        <v>190</v>
      </c>
      <c r="J1154" t="str">
        <f t="shared" si="34"/>
        <v>3028SkogMineraljordBlandingsskogLav</v>
      </c>
      <c r="K1154" s="111">
        <v>-2.5588434197694254</v>
      </c>
      <c r="L1154" s="111">
        <v>0.85306406685236758</v>
      </c>
      <c r="M1154" s="111">
        <v>6.3979989500968365E-2</v>
      </c>
      <c r="N1154" s="112">
        <f t="shared" si="35"/>
        <v>-1.6417993634160897</v>
      </c>
    </row>
    <row r="1155" spans="1:14" x14ac:dyDescent="0.25">
      <c r="A1155" s="111" t="s">
        <v>624</v>
      </c>
      <c r="B1155" s="111">
        <f>INDEX(kommuner!C:C,MATCH(_xlfn.NUMBERVALUE(A1155),kommuner!B:B,0))</f>
        <v>3028</v>
      </c>
      <c r="C1155" s="111" t="s">
        <v>127</v>
      </c>
      <c r="D1155" s="111" t="s">
        <v>127</v>
      </c>
      <c r="E1155" s="111" t="s">
        <v>126</v>
      </c>
      <c r="F1155" s="111" t="s">
        <v>179</v>
      </c>
      <c r="G1155" s="111" t="s">
        <v>173</v>
      </c>
      <c r="H1155" s="111" t="s">
        <v>179</v>
      </c>
      <c r="I1155" s="111" t="s">
        <v>173</v>
      </c>
      <c r="J1155" t="str">
        <f t="shared" ref="J1155:J1218" si="36">B1155&amp;C1155&amp;E1155&amp;IF(C1155="Skog",F1155&amp;G1155,"")</f>
        <v>3028SkogMineraljordBlandingsskogMiddels</v>
      </c>
      <c r="K1155" s="111">
        <v>-3.8687729546762566</v>
      </c>
      <c r="L1155" s="111">
        <v>0.85306406685236758</v>
      </c>
      <c r="M1155" s="111">
        <v>6.3979989500968365E-2</v>
      </c>
      <c r="N1155" s="112">
        <f t="shared" ref="N1155:N1218" si="37">SUM(K1155:M1155)</f>
        <v>-2.9517288983229206</v>
      </c>
    </row>
    <row r="1156" spans="1:14" x14ac:dyDescent="0.25">
      <c r="A1156" s="111" t="s">
        <v>624</v>
      </c>
      <c r="B1156" s="111">
        <f>INDEX(kommuner!C:C,MATCH(_xlfn.NUMBERVALUE(A1156),kommuner!B:B,0))</f>
        <v>3028</v>
      </c>
      <c r="C1156" s="111" t="s">
        <v>127</v>
      </c>
      <c r="D1156" s="111" t="s">
        <v>127</v>
      </c>
      <c r="E1156" s="111" t="s">
        <v>126</v>
      </c>
      <c r="F1156" s="111" t="s">
        <v>179</v>
      </c>
      <c r="G1156" s="111" t="s">
        <v>186</v>
      </c>
      <c r="H1156" s="111" t="s">
        <v>179</v>
      </c>
      <c r="I1156" s="111" t="s">
        <v>186</v>
      </c>
      <c r="J1156" t="str">
        <f t="shared" si="36"/>
        <v>3028SkogMineraljordBlandingsskogSærs høy</v>
      </c>
      <c r="K1156" s="111">
        <v>-2.9395925245326562</v>
      </c>
      <c r="L1156" s="111">
        <v>0.85306406685236758</v>
      </c>
      <c r="M1156" s="111">
        <v>6.3979989500968365E-2</v>
      </c>
      <c r="N1156" s="112">
        <f t="shared" si="37"/>
        <v>-2.0225484681793202</v>
      </c>
    </row>
    <row r="1157" spans="1:14" x14ac:dyDescent="0.25">
      <c r="A1157" s="111" t="s">
        <v>624</v>
      </c>
      <c r="B1157" s="111">
        <f>INDEX(kommuner!C:C,MATCH(_xlfn.NUMBERVALUE(A1157),kommuner!B:B,0))</f>
        <v>3028</v>
      </c>
      <c r="C1157" s="111" t="s">
        <v>127</v>
      </c>
      <c r="D1157" s="111" t="s">
        <v>127</v>
      </c>
      <c r="E1157" s="111" t="s">
        <v>126</v>
      </c>
      <c r="F1157" s="111" t="s">
        <v>185</v>
      </c>
      <c r="G1157" s="111" t="s">
        <v>180</v>
      </c>
      <c r="H1157" s="111" t="s">
        <v>185</v>
      </c>
      <c r="I1157" s="111" t="s">
        <v>180</v>
      </c>
      <c r="J1157" t="str">
        <f t="shared" si="36"/>
        <v>3028SkogMineraljordLauvskogHøy</v>
      </c>
      <c r="K1157" s="111">
        <v>-3.3269846154961789</v>
      </c>
      <c r="L1157" s="111">
        <v>0.85306406685236758</v>
      </c>
      <c r="M1157" s="111">
        <v>6.3979989500968365E-2</v>
      </c>
      <c r="N1157" s="112">
        <f t="shared" si="37"/>
        <v>-2.4099405591428429</v>
      </c>
    </row>
    <row r="1158" spans="1:14" x14ac:dyDescent="0.25">
      <c r="A1158" s="111" t="s">
        <v>624</v>
      </c>
      <c r="B1158" s="111">
        <f>INDEX(kommuner!C:C,MATCH(_xlfn.NUMBERVALUE(A1158),kommuner!B:B,0))</f>
        <v>3028</v>
      </c>
      <c r="C1158" s="111" t="s">
        <v>127</v>
      </c>
      <c r="D1158" s="111" t="s">
        <v>127</v>
      </c>
      <c r="E1158" s="111" t="s">
        <v>126</v>
      </c>
      <c r="F1158" s="111" t="s">
        <v>185</v>
      </c>
      <c r="G1158" s="111" t="s">
        <v>167</v>
      </c>
      <c r="H1158" s="111" t="s">
        <v>185</v>
      </c>
      <c r="I1158" s="111" t="s">
        <v>167</v>
      </c>
      <c r="J1158" t="str">
        <f t="shared" si="36"/>
        <v>3028SkogMineraljordLauvskogImpediment</v>
      </c>
      <c r="K1158" s="111">
        <v>-0.65286816124680003</v>
      </c>
      <c r="L1158" s="111">
        <v>0.85306406685236758</v>
      </c>
      <c r="M1158" s="111">
        <v>6.3979989500968365E-2</v>
      </c>
      <c r="N1158" s="112">
        <f t="shared" si="37"/>
        <v>0.26417589510653594</v>
      </c>
    </row>
    <row r="1159" spans="1:14" x14ac:dyDescent="0.25">
      <c r="A1159" s="111" t="s">
        <v>624</v>
      </c>
      <c r="B1159" s="111">
        <f>INDEX(kommuner!C:C,MATCH(_xlfn.NUMBERVALUE(A1159),kommuner!B:B,0))</f>
        <v>3028</v>
      </c>
      <c r="C1159" s="111" t="s">
        <v>127</v>
      </c>
      <c r="D1159" s="111" t="s">
        <v>127</v>
      </c>
      <c r="E1159" s="111" t="s">
        <v>126</v>
      </c>
      <c r="F1159" s="111" t="s">
        <v>185</v>
      </c>
      <c r="G1159" s="111" t="s">
        <v>190</v>
      </c>
      <c r="H1159" s="111" t="s">
        <v>185</v>
      </c>
      <c r="I1159" s="111" t="s">
        <v>190</v>
      </c>
      <c r="J1159" t="str">
        <f t="shared" si="36"/>
        <v>3028SkogMineraljordLauvskogLav</v>
      </c>
      <c r="K1159" s="111">
        <v>-8.9748170935426599E-2</v>
      </c>
      <c r="L1159" s="111">
        <v>0.85306406685236758</v>
      </c>
      <c r="M1159" s="111">
        <v>6.3979989500968365E-2</v>
      </c>
      <c r="N1159" s="112">
        <f t="shared" si="37"/>
        <v>0.82729588541790933</v>
      </c>
    </row>
    <row r="1160" spans="1:14" x14ac:dyDescent="0.25">
      <c r="A1160" s="111" t="s">
        <v>624</v>
      </c>
      <c r="B1160" s="111">
        <f>INDEX(kommuner!C:C,MATCH(_xlfn.NUMBERVALUE(A1160),kommuner!B:B,0))</f>
        <v>3028</v>
      </c>
      <c r="C1160" s="111" t="s">
        <v>127</v>
      </c>
      <c r="D1160" s="111" t="s">
        <v>127</v>
      </c>
      <c r="E1160" s="111" t="s">
        <v>126</v>
      </c>
      <c r="F1160" s="111" t="s">
        <v>185</v>
      </c>
      <c r="G1160" s="111" t="s">
        <v>173</v>
      </c>
      <c r="H1160" s="111" t="s">
        <v>185</v>
      </c>
      <c r="I1160" s="111" t="s">
        <v>173</v>
      </c>
      <c r="J1160" t="str">
        <f t="shared" si="36"/>
        <v>3028SkogMineraljordLauvskogMiddels</v>
      </c>
      <c r="K1160" s="111">
        <v>-1.7789409505847176</v>
      </c>
      <c r="L1160" s="111">
        <v>0.85306406685236758</v>
      </c>
      <c r="M1160" s="111">
        <v>6.3979989500968365E-2</v>
      </c>
      <c r="N1160" s="112">
        <f t="shared" si="37"/>
        <v>-0.86189689423138161</v>
      </c>
    </row>
    <row r="1161" spans="1:14" x14ac:dyDescent="0.25">
      <c r="A1161" s="111" t="s">
        <v>624</v>
      </c>
      <c r="B1161" s="111">
        <f>INDEX(kommuner!C:C,MATCH(_xlfn.NUMBERVALUE(A1161),kommuner!B:B,0))</f>
        <v>3028</v>
      </c>
      <c r="C1161" s="111" t="s">
        <v>127</v>
      </c>
      <c r="D1161" s="111" t="s">
        <v>127</v>
      </c>
      <c r="E1161" s="111" t="s">
        <v>126</v>
      </c>
      <c r="F1161" s="111" t="s">
        <v>185</v>
      </c>
      <c r="G1161" s="111" t="s">
        <v>186</v>
      </c>
      <c r="H1161" s="111" t="s">
        <v>185</v>
      </c>
      <c r="I1161" s="111" t="s">
        <v>186</v>
      </c>
      <c r="J1161" t="str">
        <f t="shared" si="36"/>
        <v>3028SkogMineraljordLauvskogSærs høy</v>
      </c>
      <c r="K1161" s="111">
        <v>-3.6560473259425113</v>
      </c>
      <c r="L1161" s="111">
        <v>0.85306406685236758</v>
      </c>
      <c r="M1161" s="111">
        <v>6.3979989500968365E-2</v>
      </c>
      <c r="N1161" s="112">
        <f t="shared" si="37"/>
        <v>-2.7390032695891753</v>
      </c>
    </row>
    <row r="1162" spans="1:14" x14ac:dyDescent="0.25">
      <c r="A1162" s="111" t="s">
        <v>624</v>
      </c>
      <c r="B1162" s="111">
        <f>INDEX(kommuner!C:C,MATCH(_xlfn.NUMBERVALUE(A1162),kommuner!B:B,0))</f>
        <v>3028</v>
      </c>
      <c r="C1162" s="111" t="s">
        <v>127</v>
      </c>
      <c r="D1162" s="111" t="s">
        <v>127</v>
      </c>
      <c r="E1162" s="111" t="s">
        <v>123</v>
      </c>
      <c r="F1162" s="111" t="s">
        <v>172</v>
      </c>
      <c r="G1162" s="111" t="s">
        <v>180</v>
      </c>
      <c r="H1162" s="111" t="s">
        <v>172</v>
      </c>
      <c r="I1162" s="111" t="s">
        <v>180</v>
      </c>
      <c r="J1162" t="str">
        <f t="shared" si="36"/>
        <v>3028SkogOrganisk jordBarskogHøy</v>
      </c>
      <c r="K1162" s="111">
        <v>-2.5184559031994138</v>
      </c>
      <c r="L1162" s="111">
        <v>0.92784825435236762</v>
      </c>
      <c r="M1162" s="111">
        <v>0.46518126042825314</v>
      </c>
      <c r="N1162" s="112">
        <f t="shared" si="37"/>
        <v>-1.1254263884187932</v>
      </c>
    </row>
    <row r="1163" spans="1:14" x14ac:dyDescent="0.25">
      <c r="A1163" s="111" t="s">
        <v>624</v>
      </c>
      <c r="B1163" s="111">
        <f>INDEX(kommuner!C:C,MATCH(_xlfn.NUMBERVALUE(A1163),kommuner!B:B,0))</f>
        <v>3028</v>
      </c>
      <c r="C1163" s="111" t="s">
        <v>127</v>
      </c>
      <c r="D1163" s="111" t="s">
        <v>127</v>
      </c>
      <c r="E1163" s="111" t="s">
        <v>123</v>
      </c>
      <c r="F1163" s="111" t="s">
        <v>172</v>
      </c>
      <c r="G1163" s="111" t="s">
        <v>167</v>
      </c>
      <c r="H1163" s="111" t="s">
        <v>172</v>
      </c>
      <c r="I1163" s="111" t="s">
        <v>167</v>
      </c>
      <c r="J1163" t="str">
        <f t="shared" si="36"/>
        <v>3028SkogOrganisk jordBarskogImpediment</v>
      </c>
      <c r="K1163" s="111">
        <v>-0.13011741963904588</v>
      </c>
      <c r="L1163" s="111">
        <v>0.92784825435236762</v>
      </c>
      <c r="M1163" s="111">
        <v>0.46510463492953991</v>
      </c>
      <c r="N1163" s="112">
        <f t="shared" si="37"/>
        <v>1.2628354696428616</v>
      </c>
    </row>
    <row r="1164" spans="1:14" x14ac:dyDescent="0.25">
      <c r="A1164" s="111" t="s">
        <v>624</v>
      </c>
      <c r="B1164" s="111">
        <f>INDEX(kommuner!C:C,MATCH(_xlfn.NUMBERVALUE(A1164),kommuner!B:B,0))</f>
        <v>3028</v>
      </c>
      <c r="C1164" s="111" t="s">
        <v>127</v>
      </c>
      <c r="D1164" s="111" t="s">
        <v>127</v>
      </c>
      <c r="E1164" s="111" t="s">
        <v>123</v>
      </c>
      <c r="F1164" s="111" t="s">
        <v>172</v>
      </c>
      <c r="G1164" s="111" t="s">
        <v>190</v>
      </c>
      <c r="H1164" s="111" t="s">
        <v>172</v>
      </c>
      <c r="I1164" s="111" t="s">
        <v>190</v>
      </c>
      <c r="J1164" t="str">
        <f t="shared" si="36"/>
        <v>3028SkogOrganisk jordBarskogLav</v>
      </c>
      <c r="K1164" s="111">
        <v>-0.50666953101693391</v>
      </c>
      <c r="L1164" s="111">
        <v>0.92784825435236762</v>
      </c>
      <c r="M1164" s="111">
        <v>0.46510463492953991</v>
      </c>
      <c r="N1164" s="112">
        <f t="shared" si="37"/>
        <v>0.88628335826497362</v>
      </c>
    </row>
    <row r="1165" spans="1:14" x14ac:dyDescent="0.25">
      <c r="A1165" s="111" t="s">
        <v>624</v>
      </c>
      <c r="B1165" s="111">
        <f>INDEX(kommuner!C:C,MATCH(_xlfn.NUMBERVALUE(A1165),kommuner!B:B,0))</f>
        <v>3028</v>
      </c>
      <c r="C1165" s="111" t="s">
        <v>127</v>
      </c>
      <c r="D1165" s="111" t="s">
        <v>127</v>
      </c>
      <c r="E1165" s="111" t="s">
        <v>123</v>
      </c>
      <c r="F1165" s="111" t="s">
        <v>172</v>
      </c>
      <c r="G1165" s="111" t="s">
        <v>173</v>
      </c>
      <c r="H1165" s="111" t="s">
        <v>172</v>
      </c>
      <c r="I1165" s="111" t="s">
        <v>173</v>
      </c>
      <c r="J1165" t="str">
        <f t="shared" si="36"/>
        <v>3028SkogOrganisk jordBarskogMiddels</v>
      </c>
      <c r="K1165" s="111">
        <v>-1.5571490961494638</v>
      </c>
      <c r="L1165" s="111">
        <v>0.92784825435236762</v>
      </c>
      <c r="M1165" s="111">
        <v>0.46518126042825314</v>
      </c>
      <c r="N1165" s="112">
        <f t="shared" si="37"/>
        <v>-0.16411958136884308</v>
      </c>
    </row>
    <row r="1166" spans="1:14" x14ac:dyDescent="0.25">
      <c r="A1166" s="111" t="s">
        <v>624</v>
      </c>
      <c r="B1166" s="111">
        <f>INDEX(kommuner!C:C,MATCH(_xlfn.NUMBERVALUE(A1166),kommuner!B:B,0))</f>
        <v>3028</v>
      </c>
      <c r="C1166" s="111" t="s">
        <v>127</v>
      </c>
      <c r="D1166" s="111" t="s">
        <v>127</v>
      </c>
      <c r="E1166" s="111" t="s">
        <v>123</v>
      </c>
      <c r="F1166" s="111" t="s">
        <v>172</v>
      </c>
      <c r="G1166" s="111" t="s">
        <v>186</v>
      </c>
      <c r="H1166" s="111" t="s">
        <v>172</v>
      </c>
      <c r="I1166" s="111" t="s">
        <v>186</v>
      </c>
      <c r="J1166" t="str">
        <f t="shared" si="36"/>
        <v>3028SkogOrganisk jordBarskogSærs høy</v>
      </c>
      <c r="K1166" s="111">
        <v>2.5548655235722699</v>
      </c>
      <c r="L1166" s="111">
        <v>0.92784825435236762</v>
      </c>
      <c r="M1166" s="111">
        <v>0.46518126042825314</v>
      </c>
      <c r="N1166" s="112">
        <f t="shared" si="37"/>
        <v>3.9478950383528906</v>
      </c>
    </row>
    <row r="1167" spans="1:14" x14ac:dyDescent="0.25">
      <c r="A1167" s="111" t="s">
        <v>624</v>
      </c>
      <c r="B1167" s="111">
        <f>INDEX(kommuner!C:C,MATCH(_xlfn.NUMBERVALUE(A1167),kommuner!B:B,0))</f>
        <v>3028</v>
      </c>
      <c r="C1167" s="111" t="s">
        <v>127</v>
      </c>
      <c r="D1167" s="111" t="s">
        <v>127</v>
      </c>
      <c r="E1167" s="111" t="s">
        <v>123</v>
      </c>
      <c r="F1167" s="111" t="s">
        <v>179</v>
      </c>
      <c r="G1167" s="111" t="s">
        <v>180</v>
      </c>
      <c r="H1167" s="111" t="s">
        <v>179</v>
      </c>
      <c r="I1167" s="111" t="s">
        <v>180</v>
      </c>
      <c r="J1167" t="str">
        <f t="shared" si="36"/>
        <v>3028SkogOrganisk jordBlandingsskogHøy</v>
      </c>
      <c r="K1167" s="111">
        <v>-5.5554344456832343</v>
      </c>
      <c r="L1167" s="111">
        <v>0.92784825435236762</v>
      </c>
      <c r="M1167" s="111">
        <v>0.46510463492953991</v>
      </c>
      <c r="N1167" s="112">
        <f t="shared" si="37"/>
        <v>-4.1624815564013264</v>
      </c>
    </row>
    <row r="1168" spans="1:14" x14ac:dyDescent="0.25">
      <c r="A1168" s="111" t="s">
        <v>624</v>
      </c>
      <c r="B1168" s="111">
        <f>INDEX(kommuner!C:C,MATCH(_xlfn.NUMBERVALUE(A1168),kommuner!B:B,0))</f>
        <v>3028</v>
      </c>
      <c r="C1168" s="111" t="s">
        <v>127</v>
      </c>
      <c r="D1168" s="111" t="s">
        <v>127</v>
      </c>
      <c r="E1168" s="111" t="s">
        <v>123</v>
      </c>
      <c r="F1168" s="111" t="s">
        <v>179</v>
      </c>
      <c r="G1168" s="111" t="s">
        <v>167</v>
      </c>
      <c r="H1168" s="111" t="s">
        <v>179</v>
      </c>
      <c r="I1168" s="111" t="s">
        <v>167</v>
      </c>
      <c r="J1168" t="str">
        <f t="shared" si="36"/>
        <v>3028SkogOrganisk jordBlandingsskogImpediment</v>
      </c>
      <c r="K1168" s="111">
        <v>-0.28586344175800005</v>
      </c>
      <c r="L1168" s="111">
        <v>0.92784825435236762</v>
      </c>
      <c r="M1168" s="111">
        <v>0.46510463492953991</v>
      </c>
      <c r="N1168" s="112">
        <f t="shared" si="37"/>
        <v>1.1070894475239075</v>
      </c>
    </row>
    <row r="1169" spans="1:14" x14ac:dyDescent="0.25">
      <c r="A1169" s="111" t="s">
        <v>624</v>
      </c>
      <c r="B1169" s="111">
        <f>INDEX(kommuner!C:C,MATCH(_xlfn.NUMBERVALUE(A1169),kommuner!B:B,0))</f>
        <v>3028</v>
      </c>
      <c r="C1169" s="111" t="s">
        <v>127</v>
      </c>
      <c r="D1169" s="111" t="s">
        <v>127</v>
      </c>
      <c r="E1169" s="111" t="s">
        <v>123</v>
      </c>
      <c r="F1169" s="111" t="s">
        <v>179</v>
      </c>
      <c r="G1169" s="111" t="s">
        <v>190</v>
      </c>
      <c r="H1169" s="111" t="s">
        <v>179</v>
      </c>
      <c r="I1169" s="111" t="s">
        <v>190</v>
      </c>
      <c r="J1169" t="str">
        <f t="shared" si="36"/>
        <v>3028SkogOrganisk jordBlandingsskogLav</v>
      </c>
      <c r="K1169" s="111">
        <v>-1.2347339377887629</v>
      </c>
      <c r="L1169" s="111">
        <v>0.92784825435236762</v>
      </c>
      <c r="M1169" s="111">
        <v>0.46510463492953991</v>
      </c>
      <c r="N1169" s="112">
        <f t="shared" si="37"/>
        <v>0.15821895149314458</v>
      </c>
    </row>
    <row r="1170" spans="1:14" x14ac:dyDescent="0.25">
      <c r="A1170" s="111" t="s">
        <v>624</v>
      </c>
      <c r="B1170" s="111">
        <f>INDEX(kommuner!C:C,MATCH(_xlfn.NUMBERVALUE(A1170),kommuner!B:B,0))</f>
        <v>3028</v>
      </c>
      <c r="C1170" s="111" t="s">
        <v>127</v>
      </c>
      <c r="D1170" s="111" t="s">
        <v>127</v>
      </c>
      <c r="E1170" s="111" t="s">
        <v>123</v>
      </c>
      <c r="F1170" s="111" t="s">
        <v>179</v>
      </c>
      <c r="G1170" s="111" t="s">
        <v>173</v>
      </c>
      <c r="H1170" s="111" t="s">
        <v>179</v>
      </c>
      <c r="I1170" s="111" t="s">
        <v>173</v>
      </c>
      <c r="J1170" t="str">
        <f t="shared" si="36"/>
        <v>3028SkogOrganisk jordBlandingsskogMiddels</v>
      </c>
      <c r="K1170" s="111">
        <v>-2.4239591752717748</v>
      </c>
      <c r="L1170" s="111">
        <v>0.92784825435236762</v>
      </c>
      <c r="M1170" s="111">
        <v>0.46510463492953991</v>
      </c>
      <c r="N1170" s="112">
        <f t="shared" si="37"/>
        <v>-1.0310062859898674</v>
      </c>
    </row>
    <row r="1171" spans="1:14" x14ac:dyDescent="0.25">
      <c r="A1171" s="111" t="s">
        <v>624</v>
      </c>
      <c r="B1171" s="111">
        <f>INDEX(kommuner!C:C,MATCH(_xlfn.NUMBERVALUE(A1171),kommuner!B:B,0))</f>
        <v>3028</v>
      </c>
      <c r="C1171" s="111" t="s">
        <v>127</v>
      </c>
      <c r="D1171" s="111" t="s">
        <v>127</v>
      </c>
      <c r="E1171" s="111" t="s">
        <v>123</v>
      </c>
      <c r="F1171" s="111" t="s">
        <v>179</v>
      </c>
      <c r="G1171" s="111" t="s">
        <v>186</v>
      </c>
      <c r="H1171" s="111" t="s">
        <v>179</v>
      </c>
      <c r="I1171" s="111" t="s">
        <v>186</v>
      </c>
      <c r="J1171" t="str">
        <f t="shared" si="36"/>
        <v>3028SkogOrganisk jordBlandingsskogSærs høy</v>
      </c>
      <c r="K1171" s="111">
        <v>-1.5726115302258048</v>
      </c>
      <c r="L1171" s="111">
        <v>0.92784825435236762</v>
      </c>
      <c r="M1171" s="111">
        <v>0.46510463492953991</v>
      </c>
      <c r="N1171" s="112">
        <f t="shared" si="37"/>
        <v>-0.17965864094389727</v>
      </c>
    </row>
    <row r="1172" spans="1:14" x14ac:dyDescent="0.25">
      <c r="A1172" s="111" t="s">
        <v>624</v>
      </c>
      <c r="B1172" s="111">
        <f>INDEX(kommuner!C:C,MATCH(_xlfn.NUMBERVALUE(A1172),kommuner!B:B,0))</f>
        <v>3028</v>
      </c>
      <c r="C1172" s="111" t="s">
        <v>127</v>
      </c>
      <c r="D1172" s="111" t="s">
        <v>127</v>
      </c>
      <c r="E1172" s="111" t="s">
        <v>123</v>
      </c>
      <c r="F1172" s="111" t="s">
        <v>185</v>
      </c>
      <c r="G1172" s="111" t="s">
        <v>180</v>
      </c>
      <c r="H1172" s="111" t="s">
        <v>185</v>
      </c>
      <c r="I1172" s="111" t="s">
        <v>180</v>
      </c>
      <c r="J1172" t="str">
        <f t="shared" si="36"/>
        <v>3028SkogOrganisk jordLauvskogHøy</v>
      </c>
      <c r="K1172" s="111">
        <v>-1.9913688882377358</v>
      </c>
      <c r="L1172" s="111">
        <v>0.92784825435236762</v>
      </c>
      <c r="M1172" s="111">
        <v>0.46510463492953991</v>
      </c>
      <c r="N1172" s="112">
        <f t="shared" si="37"/>
        <v>-0.59841599895582831</v>
      </c>
    </row>
    <row r="1173" spans="1:14" x14ac:dyDescent="0.25">
      <c r="A1173" s="111" t="s">
        <v>624</v>
      </c>
      <c r="B1173" s="111">
        <f>INDEX(kommuner!C:C,MATCH(_xlfn.NUMBERVALUE(A1173),kommuner!B:B,0))</f>
        <v>3028</v>
      </c>
      <c r="C1173" s="111" t="s">
        <v>127</v>
      </c>
      <c r="D1173" s="111" t="s">
        <v>127</v>
      </c>
      <c r="E1173" s="111" t="s">
        <v>123</v>
      </c>
      <c r="F1173" s="111" t="s">
        <v>185</v>
      </c>
      <c r="G1173" s="111" t="s">
        <v>167</v>
      </c>
      <c r="H1173" s="111" t="s">
        <v>185</v>
      </c>
      <c r="I1173" s="111" t="s">
        <v>167</v>
      </c>
      <c r="J1173" t="str">
        <f t="shared" si="36"/>
        <v>3028SkogOrganisk jordLauvskogImpediment</v>
      </c>
      <c r="K1173" s="111">
        <v>0.35000626494250675</v>
      </c>
      <c r="L1173" s="111">
        <v>0.92784825435236762</v>
      </c>
      <c r="M1173" s="111">
        <v>0.46510463492953991</v>
      </c>
      <c r="N1173" s="112">
        <f t="shared" si="37"/>
        <v>1.7429591542244141</v>
      </c>
    </row>
    <row r="1174" spans="1:14" x14ac:dyDescent="0.25">
      <c r="A1174" s="111" t="s">
        <v>624</v>
      </c>
      <c r="B1174" s="111">
        <f>INDEX(kommuner!C:C,MATCH(_xlfn.NUMBERVALUE(A1174),kommuner!B:B,0))</f>
        <v>3028</v>
      </c>
      <c r="C1174" s="111" t="s">
        <v>127</v>
      </c>
      <c r="D1174" s="111" t="s">
        <v>127</v>
      </c>
      <c r="E1174" s="111" t="s">
        <v>123</v>
      </c>
      <c r="F1174" s="111" t="s">
        <v>185</v>
      </c>
      <c r="G1174" s="111" t="s">
        <v>190</v>
      </c>
      <c r="H1174" s="111" t="s">
        <v>185</v>
      </c>
      <c r="I1174" s="111" t="s">
        <v>190</v>
      </c>
      <c r="J1174" t="str">
        <f t="shared" si="36"/>
        <v>3028SkogOrganisk jordLauvskogLav</v>
      </c>
      <c r="K1174" s="111">
        <v>1.1144075558526714</v>
      </c>
      <c r="L1174" s="111">
        <v>0.92784825435236762</v>
      </c>
      <c r="M1174" s="111">
        <v>0.46510463492953991</v>
      </c>
      <c r="N1174" s="112">
        <f t="shared" si="37"/>
        <v>2.5073604451345788</v>
      </c>
    </row>
    <row r="1175" spans="1:14" x14ac:dyDescent="0.25">
      <c r="A1175" s="111" t="s">
        <v>624</v>
      </c>
      <c r="B1175" s="111">
        <f>INDEX(kommuner!C:C,MATCH(_xlfn.NUMBERVALUE(A1175),kommuner!B:B,0))</f>
        <v>3028</v>
      </c>
      <c r="C1175" s="111" t="s">
        <v>127</v>
      </c>
      <c r="D1175" s="111" t="s">
        <v>127</v>
      </c>
      <c r="E1175" s="111" t="s">
        <v>123</v>
      </c>
      <c r="F1175" s="111" t="s">
        <v>185</v>
      </c>
      <c r="G1175" s="111" t="s">
        <v>173</v>
      </c>
      <c r="H1175" s="111" t="s">
        <v>185</v>
      </c>
      <c r="I1175" s="111" t="s">
        <v>173</v>
      </c>
      <c r="J1175" t="str">
        <f t="shared" si="36"/>
        <v>3028SkogOrganisk jordLauvskogMiddels</v>
      </c>
      <c r="K1175" s="111">
        <v>-0.62664468270982987</v>
      </c>
      <c r="L1175" s="111">
        <v>0.92784825435236762</v>
      </c>
      <c r="M1175" s="111">
        <v>0.46510463492953991</v>
      </c>
      <c r="N1175" s="112">
        <f t="shared" si="37"/>
        <v>0.76630820657207765</v>
      </c>
    </row>
    <row r="1176" spans="1:14" x14ac:dyDescent="0.25">
      <c r="A1176" s="111" t="s">
        <v>624</v>
      </c>
      <c r="B1176" s="111">
        <f>INDEX(kommuner!C:C,MATCH(_xlfn.NUMBERVALUE(A1176),kommuner!B:B,0))</f>
        <v>3028</v>
      </c>
      <c r="C1176" s="111" t="s">
        <v>127</v>
      </c>
      <c r="D1176" s="111" t="s">
        <v>127</v>
      </c>
      <c r="E1176" s="111" t="s">
        <v>123</v>
      </c>
      <c r="F1176" s="111" t="s">
        <v>185</v>
      </c>
      <c r="G1176" s="111" t="s">
        <v>186</v>
      </c>
      <c r="H1176" s="111" t="s">
        <v>185</v>
      </c>
      <c r="I1176" s="111" t="s">
        <v>186</v>
      </c>
      <c r="J1176" t="str">
        <f t="shared" si="36"/>
        <v>3028SkogOrganisk jordLauvskogSærs høy</v>
      </c>
      <c r="K1176" s="111">
        <v>-1.8997279926091779</v>
      </c>
      <c r="L1176" s="111">
        <v>0.92784825435236762</v>
      </c>
      <c r="M1176" s="111">
        <v>0.46510463492953991</v>
      </c>
      <c r="N1176" s="112">
        <f t="shared" si="37"/>
        <v>-0.50677510332727038</v>
      </c>
    </row>
    <row r="1177" spans="1:14" x14ac:dyDescent="0.25">
      <c r="A1177" s="111" t="s">
        <v>624</v>
      </c>
      <c r="B1177" s="111">
        <f>INDEX(kommuner!C:C,MATCH(_xlfn.NUMBERVALUE(A1177),kommuner!B:B,0))</f>
        <v>3028</v>
      </c>
      <c r="C1177" s="111" t="s">
        <v>83</v>
      </c>
      <c r="D1177" s="111" t="s">
        <v>83</v>
      </c>
      <c r="E1177" s="111" t="s">
        <v>126</v>
      </c>
      <c r="F1177" s="111" t="s">
        <v>139</v>
      </c>
      <c r="G1177" s="111" t="s">
        <v>139</v>
      </c>
      <c r="H1177" s="111" t="s">
        <v>139</v>
      </c>
      <c r="I1177" s="111" t="s">
        <v>139</v>
      </c>
      <c r="J1177" t="str">
        <f t="shared" si="36"/>
        <v>3028Utbygd arealMineraljord</v>
      </c>
      <c r="K1177" s="111">
        <v>1.3171254023576049</v>
      </c>
      <c r="L1177" s="111">
        <v>0</v>
      </c>
      <c r="M1177" s="111">
        <v>1.303047089454229E-2</v>
      </c>
      <c r="N1177" s="112">
        <f t="shared" si="37"/>
        <v>1.3301558732521472</v>
      </c>
    </row>
    <row r="1178" spans="1:14" x14ac:dyDescent="0.25">
      <c r="A1178" s="111" t="s">
        <v>624</v>
      </c>
      <c r="B1178" s="111">
        <f>INDEX(kommuner!C:C,MATCH(_xlfn.NUMBERVALUE(A1178),kommuner!B:B,0))</f>
        <v>3028</v>
      </c>
      <c r="C1178" s="111" t="s">
        <v>83</v>
      </c>
      <c r="D1178" s="111" t="s">
        <v>83</v>
      </c>
      <c r="E1178" s="111" t="s">
        <v>123</v>
      </c>
      <c r="F1178" s="111" t="s">
        <v>139</v>
      </c>
      <c r="G1178" s="111" t="s">
        <v>139</v>
      </c>
      <c r="H1178" s="111" t="s">
        <v>139</v>
      </c>
      <c r="I1178" s="111" t="s">
        <v>139</v>
      </c>
      <c r="J1178" t="str">
        <f t="shared" si="36"/>
        <v>3028Utbygd arealOrganisk jord</v>
      </c>
      <c r="K1178" s="111">
        <v>29.011421395201612</v>
      </c>
      <c r="L1178" s="111">
        <v>0</v>
      </c>
      <c r="M1178" s="111">
        <v>1.303047089454229E-2</v>
      </c>
      <c r="N1178" s="112">
        <f t="shared" si="37"/>
        <v>29.024451866096154</v>
      </c>
    </row>
    <row r="1179" spans="1:14" x14ac:dyDescent="0.25">
      <c r="A1179" s="111" t="s">
        <v>624</v>
      </c>
      <c r="B1179" s="111">
        <f>INDEX(kommuner!C:C,MATCH(_xlfn.NUMBERVALUE(A1179),kommuner!B:B,0))</f>
        <v>3028</v>
      </c>
      <c r="C1179" s="111" t="s">
        <v>181</v>
      </c>
      <c r="D1179" s="111" t="s">
        <v>181</v>
      </c>
      <c r="E1179" s="111" t="s">
        <v>123</v>
      </c>
      <c r="F1179" s="111" t="s">
        <v>139</v>
      </c>
      <c r="G1179" s="111" t="s">
        <v>139</v>
      </c>
      <c r="H1179" s="111" t="s">
        <v>139</v>
      </c>
      <c r="I1179" s="111" t="s">
        <v>139</v>
      </c>
      <c r="J1179" t="str">
        <f t="shared" si="36"/>
        <v>3028Vann og myrOrganisk jord</v>
      </c>
      <c r="K1179" s="111">
        <v>-0.20040009744654491</v>
      </c>
      <c r="L1179" s="111">
        <v>0</v>
      </c>
      <c r="M1179" s="111">
        <v>0</v>
      </c>
      <c r="N1179" s="112">
        <f t="shared" si="37"/>
        <v>-0.20040009744654491</v>
      </c>
    </row>
    <row r="1180" spans="1:14" x14ac:dyDescent="0.25">
      <c r="A1180" s="111" t="s">
        <v>625</v>
      </c>
      <c r="B1180" s="111">
        <f>INDEX(kommuner!C:C,MATCH(_xlfn.NUMBERVALUE(A1180),kommuner!B:B,0))</f>
        <v>3029</v>
      </c>
      <c r="C1180" s="111" t="s">
        <v>82</v>
      </c>
      <c r="D1180" s="111" t="s">
        <v>82</v>
      </c>
      <c r="E1180" s="111" t="s">
        <v>126</v>
      </c>
      <c r="F1180" s="111" t="s">
        <v>139</v>
      </c>
      <c r="G1180" s="111" t="s">
        <v>139</v>
      </c>
      <c r="H1180" s="111" t="s">
        <v>139</v>
      </c>
      <c r="I1180" s="111" t="s">
        <v>139</v>
      </c>
      <c r="J1180" t="str">
        <f t="shared" si="36"/>
        <v>3029Annen utmarkMineraljord</v>
      </c>
      <c r="K1180" s="111">
        <v>-7.4178314529761202E-2</v>
      </c>
      <c r="L1180" s="111">
        <v>0</v>
      </c>
      <c r="M1180" s="111">
        <v>0</v>
      </c>
      <c r="N1180" s="112">
        <f t="shared" si="37"/>
        <v>-7.4178314529761202E-2</v>
      </c>
    </row>
    <row r="1181" spans="1:14" x14ac:dyDescent="0.25">
      <c r="A1181" s="111" t="s">
        <v>625</v>
      </c>
      <c r="B1181" s="111">
        <f>INDEX(kommuner!C:C,MATCH(_xlfn.NUMBERVALUE(A1181),kommuner!B:B,0))</f>
        <v>3029</v>
      </c>
      <c r="C1181" s="111" t="s">
        <v>121</v>
      </c>
      <c r="D1181" s="111" t="s">
        <v>121</v>
      </c>
      <c r="E1181" s="111" t="s">
        <v>126</v>
      </c>
      <c r="F1181" s="111" t="s">
        <v>139</v>
      </c>
      <c r="G1181" s="111" t="s">
        <v>139</v>
      </c>
      <c r="H1181" s="111" t="s">
        <v>139</v>
      </c>
      <c r="I1181" s="111" t="s">
        <v>139</v>
      </c>
      <c r="J1181" t="str">
        <f t="shared" si="36"/>
        <v>3029BeiteMineraljord</v>
      </c>
      <c r="K1181" s="111">
        <v>-0.96338340838695502</v>
      </c>
      <c r="L1181" s="111">
        <v>0</v>
      </c>
      <c r="M1181" s="111">
        <v>1.2448711246839999E-7</v>
      </c>
      <c r="N1181" s="112">
        <f t="shared" si="37"/>
        <v>-0.96338328389984251</v>
      </c>
    </row>
    <row r="1182" spans="1:14" x14ac:dyDescent="0.25">
      <c r="A1182" s="111" t="s">
        <v>625</v>
      </c>
      <c r="B1182" s="111">
        <f>INDEX(kommuner!C:C,MATCH(_xlfn.NUMBERVALUE(A1182),kommuner!B:B,0))</f>
        <v>3029</v>
      </c>
      <c r="C1182" s="111" t="s">
        <v>121</v>
      </c>
      <c r="D1182" s="111" t="s">
        <v>121</v>
      </c>
      <c r="E1182" s="111" t="s">
        <v>123</v>
      </c>
      <c r="F1182" s="111" t="s">
        <v>139</v>
      </c>
      <c r="G1182" s="111" t="s">
        <v>139</v>
      </c>
      <c r="H1182" s="111" t="s">
        <v>139</v>
      </c>
      <c r="I1182" s="111" t="s">
        <v>139</v>
      </c>
      <c r="J1182" t="str">
        <f t="shared" si="36"/>
        <v>3029BeiteOrganisk jord</v>
      </c>
      <c r="K1182" s="111">
        <v>12.077525935985037</v>
      </c>
      <c r="L1182" s="111">
        <v>1.6412500000000001</v>
      </c>
      <c r="M1182" s="111">
        <v>0</v>
      </c>
      <c r="N1182" s="112">
        <f t="shared" si="37"/>
        <v>13.718775935985036</v>
      </c>
    </row>
    <row r="1183" spans="1:14" x14ac:dyDescent="0.25">
      <c r="A1183" s="111" t="s">
        <v>625</v>
      </c>
      <c r="B1183" s="111">
        <f>INDEX(kommuner!C:C,MATCH(_xlfn.NUMBERVALUE(A1183),kommuner!B:B,0))</f>
        <v>3029</v>
      </c>
      <c r="C1183" s="111" t="s">
        <v>84</v>
      </c>
      <c r="D1183" s="111" t="s">
        <v>84</v>
      </c>
      <c r="E1183" s="111" t="s">
        <v>126</v>
      </c>
      <c r="F1183" s="111" t="s">
        <v>139</v>
      </c>
      <c r="G1183" s="111" t="s">
        <v>139</v>
      </c>
      <c r="H1183" s="111" t="s">
        <v>139</v>
      </c>
      <c r="I1183" s="111" t="s">
        <v>139</v>
      </c>
      <c r="J1183" t="str">
        <f t="shared" si="36"/>
        <v>3029Dyrket markMineraljord</v>
      </c>
      <c r="K1183" s="111">
        <v>-0.20819389018660109</v>
      </c>
      <c r="L1183" s="111">
        <v>0</v>
      </c>
      <c r="M1183" s="111">
        <v>0</v>
      </c>
      <c r="N1183" s="112">
        <f t="shared" si="37"/>
        <v>-0.20819389018660109</v>
      </c>
    </row>
    <row r="1184" spans="1:14" x14ac:dyDescent="0.25">
      <c r="A1184" s="111" t="s">
        <v>625</v>
      </c>
      <c r="B1184" s="111">
        <f>INDEX(kommuner!C:C,MATCH(_xlfn.NUMBERVALUE(A1184),kommuner!B:B,0))</f>
        <v>3029</v>
      </c>
      <c r="C1184" s="111" t="s">
        <v>84</v>
      </c>
      <c r="D1184" s="111" t="s">
        <v>84</v>
      </c>
      <c r="E1184" s="111" t="s">
        <v>123</v>
      </c>
      <c r="F1184" s="111" t="s">
        <v>139</v>
      </c>
      <c r="G1184" s="111" t="s">
        <v>139</v>
      </c>
      <c r="H1184" s="111" t="s">
        <v>139</v>
      </c>
      <c r="I1184" s="111" t="s">
        <v>139</v>
      </c>
      <c r="J1184" t="str">
        <f t="shared" si="36"/>
        <v>3029Dyrket markOrganisk jord</v>
      </c>
      <c r="K1184" s="111">
        <v>28.726149366675592</v>
      </c>
      <c r="L1184" s="111">
        <v>1.45625</v>
      </c>
      <c r="M1184" s="111">
        <v>0</v>
      </c>
      <c r="N1184" s="112">
        <f t="shared" si="37"/>
        <v>30.182399366675593</v>
      </c>
    </row>
    <row r="1185" spans="1:14" x14ac:dyDescent="0.25">
      <c r="A1185" s="111" t="s">
        <v>625</v>
      </c>
      <c r="B1185" s="111">
        <f>INDEX(kommuner!C:C,MATCH(_xlfn.NUMBERVALUE(A1185),kommuner!B:B,0))</f>
        <v>3029</v>
      </c>
      <c r="C1185" s="111" t="s">
        <v>127</v>
      </c>
      <c r="D1185" s="111" t="s">
        <v>127</v>
      </c>
      <c r="E1185" s="111" t="s">
        <v>126</v>
      </c>
      <c r="F1185" s="111" t="s">
        <v>172</v>
      </c>
      <c r="G1185" s="111" t="s">
        <v>180</v>
      </c>
      <c r="H1185" s="111" t="s">
        <v>172</v>
      </c>
      <c r="I1185" s="111" t="s">
        <v>180</v>
      </c>
      <c r="J1185" t="str">
        <f t="shared" si="36"/>
        <v>3029SkogMineraljordBarskogHøy</v>
      </c>
      <c r="K1185" s="111">
        <v>-4.6162156760364166</v>
      </c>
      <c r="L1185" s="111">
        <v>0.85306406685236758</v>
      </c>
      <c r="M1185" s="111">
        <v>6.4056614999681585E-2</v>
      </c>
      <c r="N1185" s="112">
        <f t="shared" si="37"/>
        <v>-3.6990949941843674</v>
      </c>
    </row>
    <row r="1186" spans="1:14" x14ac:dyDescent="0.25">
      <c r="A1186" s="111" t="s">
        <v>625</v>
      </c>
      <c r="B1186" s="111">
        <f>INDEX(kommuner!C:C,MATCH(_xlfn.NUMBERVALUE(A1186),kommuner!B:B,0))</f>
        <v>3029</v>
      </c>
      <c r="C1186" s="111" t="s">
        <v>127</v>
      </c>
      <c r="D1186" s="111" t="s">
        <v>127</v>
      </c>
      <c r="E1186" s="111" t="s">
        <v>126</v>
      </c>
      <c r="F1186" s="111" t="s">
        <v>172</v>
      </c>
      <c r="G1186" s="111" t="s">
        <v>167</v>
      </c>
      <c r="H1186" s="111" t="s">
        <v>172</v>
      </c>
      <c r="I1186" s="111" t="s">
        <v>167</v>
      </c>
      <c r="J1186" t="str">
        <f t="shared" si="36"/>
        <v>3029SkogMineraljordBarskogImpediment</v>
      </c>
      <c r="K1186" s="111">
        <v>-1.3727794028153204</v>
      </c>
      <c r="L1186" s="111">
        <v>0.85306406685236758</v>
      </c>
      <c r="M1186" s="111">
        <v>6.3979989500968365E-2</v>
      </c>
      <c r="N1186" s="112">
        <f t="shared" si="37"/>
        <v>-0.45573534646198444</v>
      </c>
    </row>
    <row r="1187" spans="1:14" x14ac:dyDescent="0.25">
      <c r="A1187" s="111" t="s">
        <v>625</v>
      </c>
      <c r="B1187" s="111">
        <f>INDEX(kommuner!C:C,MATCH(_xlfn.NUMBERVALUE(A1187),kommuner!B:B,0))</f>
        <v>3029</v>
      </c>
      <c r="C1187" s="111" t="s">
        <v>127</v>
      </c>
      <c r="D1187" s="111" t="s">
        <v>127</v>
      </c>
      <c r="E1187" s="111" t="s">
        <v>126</v>
      </c>
      <c r="F1187" s="111" t="s">
        <v>172</v>
      </c>
      <c r="G1187" s="111" t="s">
        <v>190</v>
      </c>
      <c r="H1187" s="111" t="s">
        <v>172</v>
      </c>
      <c r="I1187" s="111" t="s">
        <v>190</v>
      </c>
      <c r="J1187" t="str">
        <f t="shared" si="36"/>
        <v>3029SkogMineraljordBarskogLav</v>
      </c>
      <c r="K1187" s="111">
        <v>-4.2147477563561999</v>
      </c>
      <c r="L1187" s="111">
        <v>0.85306406685236758</v>
      </c>
      <c r="M1187" s="111">
        <v>6.3979989500968365E-2</v>
      </c>
      <c r="N1187" s="112">
        <f t="shared" si="37"/>
        <v>-3.2977037000028639</v>
      </c>
    </row>
    <row r="1188" spans="1:14" x14ac:dyDescent="0.25">
      <c r="A1188" s="111" t="s">
        <v>625</v>
      </c>
      <c r="B1188" s="111">
        <f>INDEX(kommuner!C:C,MATCH(_xlfn.NUMBERVALUE(A1188),kommuner!B:B,0))</f>
        <v>3029</v>
      </c>
      <c r="C1188" s="111" t="s">
        <v>127</v>
      </c>
      <c r="D1188" s="111" t="s">
        <v>127</v>
      </c>
      <c r="E1188" s="111" t="s">
        <v>126</v>
      </c>
      <c r="F1188" s="111" t="s">
        <v>172</v>
      </c>
      <c r="G1188" s="111" t="s">
        <v>173</v>
      </c>
      <c r="H1188" s="111" t="s">
        <v>172</v>
      </c>
      <c r="I1188" s="111" t="s">
        <v>173</v>
      </c>
      <c r="J1188" t="str">
        <f t="shared" si="36"/>
        <v>3029SkogMineraljordBarskogMiddels</v>
      </c>
      <c r="K1188" s="111">
        <v>-4.0260508329268543</v>
      </c>
      <c r="L1188" s="111">
        <v>0.85306406685236758</v>
      </c>
      <c r="M1188" s="111">
        <v>6.4056614999681585E-2</v>
      </c>
      <c r="N1188" s="112">
        <f t="shared" si="37"/>
        <v>-3.1089301510748051</v>
      </c>
    </row>
    <row r="1189" spans="1:14" x14ac:dyDescent="0.25">
      <c r="A1189" s="111" t="s">
        <v>625</v>
      </c>
      <c r="B1189" s="111">
        <f>INDEX(kommuner!C:C,MATCH(_xlfn.NUMBERVALUE(A1189),kommuner!B:B,0))</f>
        <v>3029</v>
      </c>
      <c r="C1189" s="111" t="s">
        <v>127</v>
      </c>
      <c r="D1189" s="111" t="s">
        <v>127</v>
      </c>
      <c r="E1189" s="111" t="s">
        <v>126</v>
      </c>
      <c r="F1189" s="111" t="s">
        <v>172</v>
      </c>
      <c r="G1189" s="111" t="s">
        <v>186</v>
      </c>
      <c r="H1189" s="111" t="s">
        <v>172</v>
      </c>
      <c r="I1189" s="111" t="s">
        <v>186</v>
      </c>
      <c r="J1189" t="str">
        <f t="shared" si="36"/>
        <v>3029SkogMineraljordBarskogSærs høy</v>
      </c>
      <c r="K1189" s="111">
        <v>0.12072674540874306</v>
      </c>
      <c r="L1189" s="111">
        <v>0.85306406685236758</v>
      </c>
      <c r="M1189" s="111">
        <v>6.4056614999681585E-2</v>
      </c>
      <c r="N1189" s="112">
        <f t="shared" si="37"/>
        <v>1.0378474272607923</v>
      </c>
    </row>
    <row r="1190" spans="1:14" x14ac:dyDescent="0.25">
      <c r="A1190" s="111" t="s">
        <v>625</v>
      </c>
      <c r="B1190" s="111">
        <f>INDEX(kommuner!C:C,MATCH(_xlfn.NUMBERVALUE(A1190),kommuner!B:B,0))</f>
        <v>3029</v>
      </c>
      <c r="C1190" s="111" t="s">
        <v>127</v>
      </c>
      <c r="D1190" s="111" t="s">
        <v>127</v>
      </c>
      <c r="E1190" s="111" t="s">
        <v>126</v>
      </c>
      <c r="F1190" s="111" t="s">
        <v>179</v>
      </c>
      <c r="G1190" s="111" t="s">
        <v>180</v>
      </c>
      <c r="H1190" s="111" t="s">
        <v>179</v>
      </c>
      <c r="I1190" s="111" t="s">
        <v>180</v>
      </c>
      <c r="J1190" t="str">
        <f t="shared" si="36"/>
        <v>3029SkogMineraljordBlandingsskogHøy</v>
      </c>
      <c r="K1190" s="111">
        <v>-7.1939050909469406</v>
      </c>
      <c r="L1190" s="111">
        <v>0.85306406685236758</v>
      </c>
      <c r="M1190" s="111">
        <v>6.3979989500968365E-2</v>
      </c>
      <c r="N1190" s="112">
        <f t="shared" si="37"/>
        <v>-6.2768610345936047</v>
      </c>
    </row>
    <row r="1191" spans="1:14" x14ac:dyDescent="0.25">
      <c r="A1191" s="111" t="s">
        <v>625</v>
      </c>
      <c r="B1191" s="111">
        <f>INDEX(kommuner!C:C,MATCH(_xlfn.NUMBERVALUE(A1191),kommuner!B:B,0))</f>
        <v>3029</v>
      </c>
      <c r="C1191" s="111" t="s">
        <v>127</v>
      </c>
      <c r="D1191" s="111" t="s">
        <v>127</v>
      </c>
      <c r="E1191" s="111" t="s">
        <v>126</v>
      </c>
      <c r="F1191" s="111" t="s">
        <v>179</v>
      </c>
      <c r="G1191" s="111" t="s">
        <v>167</v>
      </c>
      <c r="H1191" s="111" t="s">
        <v>179</v>
      </c>
      <c r="I1191" s="111" t="s">
        <v>167</v>
      </c>
      <c r="J1191" t="str">
        <f t="shared" si="36"/>
        <v>3029SkogMineraljordBlandingsskogImpediment</v>
      </c>
      <c r="K1191" s="111">
        <v>-1.6598037998579707</v>
      </c>
      <c r="L1191" s="111">
        <v>0.85306406685236758</v>
      </c>
      <c r="M1191" s="111">
        <v>6.3979989500968365E-2</v>
      </c>
      <c r="N1191" s="112">
        <f t="shared" si="37"/>
        <v>-0.7427597435046347</v>
      </c>
    </row>
    <row r="1192" spans="1:14" x14ac:dyDescent="0.25">
      <c r="A1192" s="111" t="s">
        <v>625</v>
      </c>
      <c r="B1192" s="111">
        <f>INDEX(kommuner!C:C,MATCH(_xlfn.NUMBERVALUE(A1192),kommuner!B:B,0))</f>
        <v>3029</v>
      </c>
      <c r="C1192" s="111" t="s">
        <v>127</v>
      </c>
      <c r="D1192" s="111" t="s">
        <v>127</v>
      </c>
      <c r="E1192" s="111" t="s">
        <v>126</v>
      </c>
      <c r="F1192" s="111" t="s">
        <v>179</v>
      </c>
      <c r="G1192" s="111" t="s">
        <v>190</v>
      </c>
      <c r="H1192" s="111" t="s">
        <v>179</v>
      </c>
      <c r="I1192" s="111" t="s">
        <v>190</v>
      </c>
      <c r="J1192" t="str">
        <f t="shared" si="36"/>
        <v>3029SkogMineraljordBlandingsskogLav</v>
      </c>
      <c r="K1192" s="111">
        <v>-2.5588434197694254</v>
      </c>
      <c r="L1192" s="111">
        <v>0.85306406685236758</v>
      </c>
      <c r="M1192" s="111">
        <v>6.3979989500968365E-2</v>
      </c>
      <c r="N1192" s="112">
        <f t="shared" si="37"/>
        <v>-1.6417993634160897</v>
      </c>
    </row>
    <row r="1193" spans="1:14" x14ac:dyDescent="0.25">
      <c r="A1193" s="111" t="s">
        <v>625</v>
      </c>
      <c r="B1193" s="111">
        <f>INDEX(kommuner!C:C,MATCH(_xlfn.NUMBERVALUE(A1193),kommuner!B:B,0))</f>
        <v>3029</v>
      </c>
      <c r="C1193" s="111" t="s">
        <v>127</v>
      </c>
      <c r="D1193" s="111" t="s">
        <v>127</v>
      </c>
      <c r="E1193" s="111" t="s">
        <v>126</v>
      </c>
      <c r="F1193" s="111" t="s">
        <v>179</v>
      </c>
      <c r="G1193" s="111" t="s">
        <v>173</v>
      </c>
      <c r="H1193" s="111" t="s">
        <v>179</v>
      </c>
      <c r="I1193" s="111" t="s">
        <v>173</v>
      </c>
      <c r="J1193" t="str">
        <f t="shared" si="36"/>
        <v>3029SkogMineraljordBlandingsskogMiddels</v>
      </c>
      <c r="K1193" s="111">
        <v>-3.8687729546762566</v>
      </c>
      <c r="L1193" s="111">
        <v>0.85306406685236758</v>
      </c>
      <c r="M1193" s="111">
        <v>6.3979989500968365E-2</v>
      </c>
      <c r="N1193" s="112">
        <f t="shared" si="37"/>
        <v>-2.9517288983229206</v>
      </c>
    </row>
    <row r="1194" spans="1:14" x14ac:dyDescent="0.25">
      <c r="A1194" s="111" t="s">
        <v>625</v>
      </c>
      <c r="B1194" s="111">
        <f>INDEX(kommuner!C:C,MATCH(_xlfn.NUMBERVALUE(A1194),kommuner!B:B,0))</f>
        <v>3029</v>
      </c>
      <c r="C1194" s="111" t="s">
        <v>127</v>
      </c>
      <c r="D1194" s="111" t="s">
        <v>127</v>
      </c>
      <c r="E1194" s="111" t="s">
        <v>126</v>
      </c>
      <c r="F1194" s="111" t="s">
        <v>179</v>
      </c>
      <c r="G1194" s="111" t="s">
        <v>186</v>
      </c>
      <c r="H1194" s="111" t="s">
        <v>179</v>
      </c>
      <c r="I1194" s="111" t="s">
        <v>186</v>
      </c>
      <c r="J1194" t="str">
        <f t="shared" si="36"/>
        <v>3029SkogMineraljordBlandingsskogSærs høy</v>
      </c>
      <c r="K1194" s="111">
        <v>-2.9395925245326562</v>
      </c>
      <c r="L1194" s="111">
        <v>0.85306406685236758</v>
      </c>
      <c r="M1194" s="111">
        <v>6.3979989500968365E-2</v>
      </c>
      <c r="N1194" s="112">
        <f t="shared" si="37"/>
        <v>-2.0225484681793202</v>
      </c>
    </row>
    <row r="1195" spans="1:14" x14ac:dyDescent="0.25">
      <c r="A1195" s="111" t="s">
        <v>625</v>
      </c>
      <c r="B1195" s="111">
        <f>INDEX(kommuner!C:C,MATCH(_xlfn.NUMBERVALUE(A1195),kommuner!B:B,0))</f>
        <v>3029</v>
      </c>
      <c r="C1195" s="111" t="s">
        <v>127</v>
      </c>
      <c r="D1195" s="111" t="s">
        <v>127</v>
      </c>
      <c r="E1195" s="111" t="s">
        <v>126</v>
      </c>
      <c r="F1195" s="111" t="s">
        <v>185</v>
      </c>
      <c r="G1195" s="111" t="s">
        <v>180</v>
      </c>
      <c r="H1195" s="111" t="s">
        <v>185</v>
      </c>
      <c r="I1195" s="111" t="s">
        <v>180</v>
      </c>
      <c r="J1195" t="str">
        <f t="shared" si="36"/>
        <v>3029SkogMineraljordLauvskogHøy</v>
      </c>
      <c r="K1195" s="111">
        <v>-3.3269846154961789</v>
      </c>
      <c r="L1195" s="111">
        <v>0.85306406685236758</v>
      </c>
      <c r="M1195" s="111">
        <v>6.3979989500968365E-2</v>
      </c>
      <c r="N1195" s="112">
        <f t="shared" si="37"/>
        <v>-2.4099405591428429</v>
      </c>
    </row>
    <row r="1196" spans="1:14" x14ac:dyDescent="0.25">
      <c r="A1196" s="111" t="s">
        <v>625</v>
      </c>
      <c r="B1196" s="111">
        <f>INDEX(kommuner!C:C,MATCH(_xlfn.NUMBERVALUE(A1196),kommuner!B:B,0))</f>
        <v>3029</v>
      </c>
      <c r="C1196" s="111" t="s">
        <v>127</v>
      </c>
      <c r="D1196" s="111" t="s">
        <v>127</v>
      </c>
      <c r="E1196" s="111" t="s">
        <v>126</v>
      </c>
      <c r="F1196" s="111" t="s">
        <v>185</v>
      </c>
      <c r="G1196" s="111" t="s">
        <v>167</v>
      </c>
      <c r="H1196" s="111" t="s">
        <v>185</v>
      </c>
      <c r="I1196" s="111" t="s">
        <v>167</v>
      </c>
      <c r="J1196" t="str">
        <f t="shared" si="36"/>
        <v>3029SkogMineraljordLauvskogImpediment</v>
      </c>
      <c r="K1196" s="111">
        <v>-0.65286816124680003</v>
      </c>
      <c r="L1196" s="111">
        <v>0.85306406685236758</v>
      </c>
      <c r="M1196" s="111">
        <v>6.3979989500968365E-2</v>
      </c>
      <c r="N1196" s="112">
        <f t="shared" si="37"/>
        <v>0.26417589510653594</v>
      </c>
    </row>
    <row r="1197" spans="1:14" x14ac:dyDescent="0.25">
      <c r="A1197" s="111" t="s">
        <v>625</v>
      </c>
      <c r="B1197" s="111">
        <f>INDEX(kommuner!C:C,MATCH(_xlfn.NUMBERVALUE(A1197),kommuner!B:B,0))</f>
        <v>3029</v>
      </c>
      <c r="C1197" s="111" t="s">
        <v>127</v>
      </c>
      <c r="D1197" s="111" t="s">
        <v>127</v>
      </c>
      <c r="E1197" s="111" t="s">
        <v>126</v>
      </c>
      <c r="F1197" s="111" t="s">
        <v>185</v>
      </c>
      <c r="G1197" s="111" t="s">
        <v>190</v>
      </c>
      <c r="H1197" s="111" t="s">
        <v>185</v>
      </c>
      <c r="I1197" s="111" t="s">
        <v>190</v>
      </c>
      <c r="J1197" t="str">
        <f t="shared" si="36"/>
        <v>3029SkogMineraljordLauvskogLav</v>
      </c>
      <c r="K1197" s="111">
        <v>-8.9748170935426599E-2</v>
      </c>
      <c r="L1197" s="111">
        <v>0.85306406685236758</v>
      </c>
      <c r="M1197" s="111">
        <v>6.3979989500968365E-2</v>
      </c>
      <c r="N1197" s="112">
        <f t="shared" si="37"/>
        <v>0.82729588541790933</v>
      </c>
    </row>
    <row r="1198" spans="1:14" x14ac:dyDescent="0.25">
      <c r="A1198" s="111" t="s">
        <v>625</v>
      </c>
      <c r="B1198" s="111">
        <f>INDEX(kommuner!C:C,MATCH(_xlfn.NUMBERVALUE(A1198),kommuner!B:B,0))</f>
        <v>3029</v>
      </c>
      <c r="C1198" s="111" t="s">
        <v>127</v>
      </c>
      <c r="D1198" s="111" t="s">
        <v>127</v>
      </c>
      <c r="E1198" s="111" t="s">
        <v>126</v>
      </c>
      <c r="F1198" s="111" t="s">
        <v>185</v>
      </c>
      <c r="G1198" s="111" t="s">
        <v>173</v>
      </c>
      <c r="H1198" s="111" t="s">
        <v>185</v>
      </c>
      <c r="I1198" s="111" t="s">
        <v>173</v>
      </c>
      <c r="J1198" t="str">
        <f t="shared" si="36"/>
        <v>3029SkogMineraljordLauvskogMiddels</v>
      </c>
      <c r="K1198" s="111">
        <v>-1.7789409505847176</v>
      </c>
      <c r="L1198" s="111">
        <v>0.85306406685236758</v>
      </c>
      <c r="M1198" s="111">
        <v>6.3979989500968365E-2</v>
      </c>
      <c r="N1198" s="112">
        <f t="shared" si="37"/>
        <v>-0.86189689423138161</v>
      </c>
    </row>
    <row r="1199" spans="1:14" x14ac:dyDescent="0.25">
      <c r="A1199" s="111" t="s">
        <v>625</v>
      </c>
      <c r="B1199" s="111">
        <f>INDEX(kommuner!C:C,MATCH(_xlfn.NUMBERVALUE(A1199),kommuner!B:B,0))</f>
        <v>3029</v>
      </c>
      <c r="C1199" s="111" t="s">
        <v>127</v>
      </c>
      <c r="D1199" s="111" t="s">
        <v>127</v>
      </c>
      <c r="E1199" s="111" t="s">
        <v>126</v>
      </c>
      <c r="F1199" s="111" t="s">
        <v>185</v>
      </c>
      <c r="G1199" s="111" t="s">
        <v>186</v>
      </c>
      <c r="H1199" s="111" t="s">
        <v>185</v>
      </c>
      <c r="I1199" s="111" t="s">
        <v>186</v>
      </c>
      <c r="J1199" t="str">
        <f t="shared" si="36"/>
        <v>3029SkogMineraljordLauvskogSærs høy</v>
      </c>
      <c r="K1199" s="111">
        <v>-3.6560473259425113</v>
      </c>
      <c r="L1199" s="111">
        <v>0.85306406685236758</v>
      </c>
      <c r="M1199" s="111">
        <v>6.3979989500968365E-2</v>
      </c>
      <c r="N1199" s="112">
        <f t="shared" si="37"/>
        <v>-2.7390032695891753</v>
      </c>
    </row>
    <row r="1200" spans="1:14" x14ac:dyDescent="0.25">
      <c r="A1200" s="111" t="s">
        <v>625</v>
      </c>
      <c r="B1200" s="111">
        <f>INDEX(kommuner!C:C,MATCH(_xlfn.NUMBERVALUE(A1200),kommuner!B:B,0))</f>
        <v>3029</v>
      </c>
      <c r="C1200" s="111" t="s">
        <v>127</v>
      </c>
      <c r="D1200" s="111" t="s">
        <v>127</v>
      </c>
      <c r="E1200" s="111" t="s">
        <v>123</v>
      </c>
      <c r="F1200" s="111" t="s">
        <v>172</v>
      </c>
      <c r="G1200" s="111" t="s">
        <v>180</v>
      </c>
      <c r="H1200" s="111" t="s">
        <v>172</v>
      </c>
      <c r="I1200" s="111" t="s">
        <v>180</v>
      </c>
      <c r="J1200" t="str">
        <f t="shared" si="36"/>
        <v>3029SkogOrganisk jordBarskogHøy</v>
      </c>
      <c r="K1200" s="111">
        <v>-2.5184559031994138</v>
      </c>
      <c r="L1200" s="111">
        <v>0.92784825435236762</v>
      </c>
      <c r="M1200" s="111">
        <v>0.46518126042825314</v>
      </c>
      <c r="N1200" s="112">
        <f t="shared" si="37"/>
        <v>-1.1254263884187932</v>
      </c>
    </row>
    <row r="1201" spans="1:14" x14ac:dyDescent="0.25">
      <c r="A1201" s="111" t="s">
        <v>625</v>
      </c>
      <c r="B1201" s="111">
        <f>INDEX(kommuner!C:C,MATCH(_xlfn.NUMBERVALUE(A1201),kommuner!B:B,0))</f>
        <v>3029</v>
      </c>
      <c r="C1201" s="111" t="s">
        <v>127</v>
      </c>
      <c r="D1201" s="111" t="s">
        <v>127</v>
      </c>
      <c r="E1201" s="111" t="s">
        <v>123</v>
      </c>
      <c r="F1201" s="111" t="s">
        <v>172</v>
      </c>
      <c r="G1201" s="111" t="s">
        <v>167</v>
      </c>
      <c r="H1201" s="111" t="s">
        <v>172</v>
      </c>
      <c r="I1201" s="111" t="s">
        <v>167</v>
      </c>
      <c r="J1201" t="str">
        <f t="shared" si="36"/>
        <v>3029SkogOrganisk jordBarskogImpediment</v>
      </c>
      <c r="K1201" s="111">
        <v>-0.13011741963904588</v>
      </c>
      <c r="L1201" s="111">
        <v>0.92784825435236762</v>
      </c>
      <c r="M1201" s="111">
        <v>0.46510463492953991</v>
      </c>
      <c r="N1201" s="112">
        <f t="shared" si="37"/>
        <v>1.2628354696428616</v>
      </c>
    </row>
    <row r="1202" spans="1:14" x14ac:dyDescent="0.25">
      <c r="A1202" s="111" t="s">
        <v>625</v>
      </c>
      <c r="B1202" s="111">
        <f>INDEX(kommuner!C:C,MATCH(_xlfn.NUMBERVALUE(A1202),kommuner!B:B,0))</f>
        <v>3029</v>
      </c>
      <c r="C1202" s="111" t="s">
        <v>127</v>
      </c>
      <c r="D1202" s="111" t="s">
        <v>127</v>
      </c>
      <c r="E1202" s="111" t="s">
        <v>123</v>
      </c>
      <c r="F1202" s="111" t="s">
        <v>172</v>
      </c>
      <c r="G1202" s="111" t="s">
        <v>190</v>
      </c>
      <c r="H1202" s="111" t="s">
        <v>172</v>
      </c>
      <c r="I1202" s="111" t="s">
        <v>190</v>
      </c>
      <c r="J1202" t="str">
        <f t="shared" si="36"/>
        <v>3029SkogOrganisk jordBarskogLav</v>
      </c>
      <c r="K1202" s="111">
        <v>-0.50666953101693391</v>
      </c>
      <c r="L1202" s="111">
        <v>0.92784825435236762</v>
      </c>
      <c r="M1202" s="111">
        <v>0.46510463492953991</v>
      </c>
      <c r="N1202" s="112">
        <f t="shared" si="37"/>
        <v>0.88628335826497362</v>
      </c>
    </row>
    <row r="1203" spans="1:14" x14ac:dyDescent="0.25">
      <c r="A1203" s="111" t="s">
        <v>625</v>
      </c>
      <c r="B1203" s="111">
        <f>INDEX(kommuner!C:C,MATCH(_xlfn.NUMBERVALUE(A1203),kommuner!B:B,0))</f>
        <v>3029</v>
      </c>
      <c r="C1203" s="111" t="s">
        <v>127</v>
      </c>
      <c r="D1203" s="111" t="s">
        <v>127</v>
      </c>
      <c r="E1203" s="111" t="s">
        <v>123</v>
      </c>
      <c r="F1203" s="111" t="s">
        <v>172</v>
      </c>
      <c r="G1203" s="111" t="s">
        <v>173</v>
      </c>
      <c r="H1203" s="111" t="s">
        <v>172</v>
      </c>
      <c r="I1203" s="111" t="s">
        <v>173</v>
      </c>
      <c r="J1203" t="str">
        <f t="shared" si="36"/>
        <v>3029SkogOrganisk jordBarskogMiddels</v>
      </c>
      <c r="K1203" s="111">
        <v>-1.5571490961494638</v>
      </c>
      <c r="L1203" s="111">
        <v>0.92784825435236762</v>
      </c>
      <c r="M1203" s="111">
        <v>0.46518126042825314</v>
      </c>
      <c r="N1203" s="112">
        <f t="shared" si="37"/>
        <v>-0.16411958136884308</v>
      </c>
    </row>
    <row r="1204" spans="1:14" x14ac:dyDescent="0.25">
      <c r="A1204" s="111" t="s">
        <v>625</v>
      </c>
      <c r="B1204" s="111">
        <f>INDEX(kommuner!C:C,MATCH(_xlfn.NUMBERVALUE(A1204),kommuner!B:B,0))</f>
        <v>3029</v>
      </c>
      <c r="C1204" s="111" t="s">
        <v>127</v>
      </c>
      <c r="D1204" s="111" t="s">
        <v>127</v>
      </c>
      <c r="E1204" s="111" t="s">
        <v>123</v>
      </c>
      <c r="F1204" s="111" t="s">
        <v>172</v>
      </c>
      <c r="G1204" s="111" t="s">
        <v>186</v>
      </c>
      <c r="H1204" s="111" t="s">
        <v>172</v>
      </c>
      <c r="I1204" s="111" t="s">
        <v>186</v>
      </c>
      <c r="J1204" t="str">
        <f t="shared" si="36"/>
        <v>3029SkogOrganisk jordBarskogSærs høy</v>
      </c>
      <c r="K1204" s="111">
        <v>2.5548655235722699</v>
      </c>
      <c r="L1204" s="111">
        <v>0.92784825435236762</v>
      </c>
      <c r="M1204" s="111">
        <v>0.46518126042825314</v>
      </c>
      <c r="N1204" s="112">
        <f t="shared" si="37"/>
        <v>3.9478950383528906</v>
      </c>
    </row>
    <row r="1205" spans="1:14" x14ac:dyDescent="0.25">
      <c r="A1205" s="111" t="s">
        <v>625</v>
      </c>
      <c r="B1205" s="111">
        <f>INDEX(kommuner!C:C,MATCH(_xlfn.NUMBERVALUE(A1205),kommuner!B:B,0))</f>
        <v>3029</v>
      </c>
      <c r="C1205" s="111" t="s">
        <v>127</v>
      </c>
      <c r="D1205" s="111" t="s">
        <v>127</v>
      </c>
      <c r="E1205" s="111" t="s">
        <v>123</v>
      </c>
      <c r="F1205" s="111" t="s">
        <v>179</v>
      </c>
      <c r="G1205" s="111" t="s">
        <v>180</v>
      </c>
      <c r="H1205" s="111" t="s">
        <v>179</v>
      </c>
      <c r="I1205" s="111" t="s">
        <v>180</v>
      </c>
      <c r="J1205" t="str">
        <f t="shared" si="36"/>
        <v>3029SkogOrganisk jordBlandingsskogHøy</v>
      </c>
      <c r="K1205" s="111">
        <v>-5.5554344456832343</v>
      </c>
      <c r="L1205" s="111">
        <v>0.92784825435236762</v>
      </c>
      <c r="M1205" s="111">
        <v>0.46510463492953991</v>
      </c>
      <c r="N1205" s="112">
        <f t="shared" si="37"/>
        <v>-4.1624815564013264</v>
      </c>
    </row>
    <row r="1206" spans="1:14" x14ac:dyDescent="0.25">
      <c r="A1206" s="111" t="s">
        <v>625</v>
      </c>
      <c r="B1206" s="111">
        <f>INDEX(kommuner!C:C,MATCH(_xlfn.NUMBERVALUE(A1206),kommuner!B:B,0))</f>
        <v>3029</v>
      </c>
      <c r="C1206" s="111" t="s">
        <v>127</v>
      </c>
      <c r="D1206" s="111" t="s">
        <v>127</v>
      </c>
      <c r="E1206" s="111" t="s">
        <v>123</v>
      </c>
      <c r="F1206" s="111" t="s">
        <v>179</v>
      </c>
      <c r="G1206" s="111" t="s">
        <v>167</v>
      </c>
      <c r="H1206" s="111" t="s">
        <v>179</v>
      </c>
      <c r="I1206" s="111" t="s">
        <v>167</v>
      </c>
      <c r="J1206" t="str">
        <f t="shared" si="36"/>
        <v>3029SkogOrganisk jordBlandingsskogImpediment</v>
      </c>
      <c r="K1206" s="111">
        <v>-0.28586344175800005</v>
      </c>
      <c r="L1206" s="111">
        <v>0.92784825435236762</v>
      </c>
      <c r="M1206" s="111">
        <v>0.46510463492953991</v>
      </c>
      <c r="N1206" s="112">
        <f t="shared" si="37"/>
        <v>1.1070894475239075</v>
      </c>
    </row>
    <row r="1207" spans="1:14" x14ac:dyDescent="0.25">
      <c r="A1207" s="111" t="s">
        <v>625</v>
      </c>
      <c r="B1207" s="111">
        <f>INDEX(kommuner!C:C,MATCH(_xlfn.NUMBERVALUE(A1207),kommuner!B:B,0))</f>
        <v>3029</v>
      </c>
      <c r="C1207" s="111" t="s">
        <v>127</v>
      </c>
      <c r="D1207" s="111" t="s">
        <v>127</v>
      </c>
      <c r="E1207" s="111" t="s">
        <v>123</v>
      </c>
      <c r="F1207" s="111" t="s">
        <v>179</v>
      </c>
      <c r="G1207" s="111" t="s">
        <v>190</v>
      </c>
      <c r="H1207" s="111" t="s">
        <v>179</v>
      </c>
      <c r="I1207" s="111" t="s">
        <v>190</v>
      </c>
      <c r="J1207" t="str">
        <f t="shared" si="36"/>
        <v>3029SkogOrganisk jordBlandingsskogLav</v>
      </c>
      <c r="K1207" s="111">
        <v>-1.2347339377887629</v>
      </c>
      <c r="L1207" s="111">
        <v>0.92784825435236762</v>
      </c>
      <c r="M1207" s="111">
        <v>0.46510463492953991</v>
      </c>
      <c r="N1207" s="112">
        <f t="shared" si="37"/>
        <v>0.15821895149314458</v>
      </c>
    </row>
    <row r="1208" spans="1:14" x14ac:dyDescent="0.25">
      <c r="A1208" s="111" t="s">
        <v>625</v>
      </c>
      <c r="B1208" s="111">
        <f>INDEX(kommuner!C:C,MATCH(_xlfn.NUMBERVALUE(A1208),kommuner!B:B,0))</f>
        <v>3029</v>
      </c>
      <c r="C1208" s="111" t="s">
        <v>127</v>
      </c>
      <c r="D1208" s="111" t="s">
        <v>127</v>
      </c>
      <c r="E1208" s="111" t="s">
        <v>123</v>
      </c>
      <c r="F1208" s="111" t="s">
        <v>179</v>
      </c>
      <c r="G1208" s="111" t="s">
        <v>173</v>
      </c>
      <c r="H1208" s="111" t="s">
        <v>179</v>
      </c>
      <c r="I1208" s="111" t="s">
        <v>173</v>
      </c>
      <c r="J1208" t="str">
        <f t="shared" si="36"/>
        <v>3029SkogOrganisk jordBlandingsskogMiddels</v>
      </c>
      <c r="K1208" s="111">
        <v>-2.4239591752717748</v>
      </c>
      <c r="L1208" s="111">
        <v>0.92784825435236762</v>
      </c>
      <c r="M1208" s="111">
        <v>0.46510463492953991</v>
      </c>
      <c r="N1208" s="112">
        <f t="shared" si="37"/>
        <v>-1.0310062859898674</v>
      </c>
    </row>
    <row r="1209" spans="1:14" x14ac:dyDescent="0.25">
      <c r="A1209" s="111" t="s">
        <v>625</v>
      </c>
      <c r="B1209" s="111">
        <f>INDEX(kommuner!C:C,MATCH(_xlfn.NUMBERVALUE(A1209),kommuner!B:B,0))</f>
        <v>3029</v>
      </c>
      <c r="C1209" s="111" t="s">
        <v>127</v>
      </c>
      <c r="D1209" s="111" t="s">
        <v>127</v>
      </c>
      <c r="E1209" s="111" t="s">
        <v>123</v>
      </c>
      <c r="F1209" s="111" t="s">
        <v>179</v>
      </c>
      <c r="G1209" s="111" t="s">
        <v>186</v>
      </c>
      <c r="H1209" s="111" t="s">
        <v>179</v>
      </c>
      <c r="I1209" s="111" t="s">
        <v>186</v>
      </c>
      <c r="J1209" t="str">
        <f t="shared" si="36"/>
        <v>3029SkogOrganisk jordBlandingsskogSærs høy</v>
      </c>
      <c r="K1209" s="111">
        <v>-1.5726115302258048</v>
      </c>
      <c r="L1209" s="111">
        <v>0.92784825435236762</v>
      </c>
      <c r="M1209" s="111">
        <v>0.46510463492953991</v>
      </c>
      <c r="N1209" s="112">
        <f t="shared" si="37"/>
        <v>-0.17965864094389727</v>
      </c>
    </row>
    <row r="1210" spans="1:14" x14ac:dyDescent="0.25">
      <c r="A1210" s="111" t="s">
        <v>625</v>
      </c>
      <c r="B1210" s="111">
        <f>INDEX(kommuner!C:C,MATCH(_xlfn.NUMBERVALUE(A1210),kommuner!B:B,0))</f>
        <v>3029</v>
      </c>
      <c r="C1210" s="111" t="s">
        <v>127</v>
      </c>
      <c r="D1210" s="111" t="s">
        <v>127</v>
      </c>
      <c r="E1210" s="111" t="s">
        <v>123</v>
      </c>
      <c r="F1210" s="111" t="s">
        <v>185</v>
      </c>
      <c r="G1210" s="111" t="s">
        <v>180</v>
      </c>
      <c r="H1210" s="111" t="s">
        <v>185</v>
      </c>
      <c r="I1210" s="111" t="s">
        <v>180</v>
      </c>
      <c r="J1210" t="str">
        <f t="shared" si="36"/>
        <v>3029SkogOrganisk jordLauvskogHøy</v>
      </c>
      <c r="K1210" s="111">
        <v>-1.9913688882377358</v>
      </c>
      <c r="L1210" s="111">
        <v>0.92784825435236762</v>
      </c>
      <c r="M1210" s="111">
        <v>0.46510463492953991</v>
      </c>
      <c r="N1210" s="112">
        <f t="shared" si="37"/>
        <v>-0.59841599895582831</v>
      </c>
    </row>
    <row r="1211" spans="1:14" x14ac:dyDescent="0.25">
      <c r="A1211" s="111" t="s">
        <v>625</v>
      </c>
      <c r="B1211" s="111">
        <f>INDEX(kommuner!C:C,MATCH(_xlfn.NUMBERVALUE(A1211),kommuner!B:B,0))</f>
        <v>3029</v>
      </c>
      <c r="C1211" s="111" t="s">
        <v>127</v>
      </c>
      <c r="D1211" s="111" t="s">
        <v>127</v>
      </c>
      <c r="E1211" s="111" t="s">
        <v>123</v>
      </c>
      <c r="F1211" s="111" t="s">
        <v>185</v>
      </c>
      <c r="G1211" s="111" t="s">
        <v>167</v>
      </c>
      <c r="H1211" s="111" t="s">
        <v>185</v>
      </c>
      <c r="I1211" s="111" t="s">
        <v>167</v>
      </c>
      <c r="J1211" t="str">
        <f t="shared" si="36"/>
        <v>3029SkogOrganisk jordLauvskogImpediment</v>
      </c>
      <c r="K1211" s="111">
        <v>0.35000626494250675</v>
      </c>
      <c r="L1211" s="111">
        <v>0.92784825435236762</v>
      </c>
      <c r="M1211" s="111">
        <v>0.46510463492953991</v>
      </c>
      <c r="N1211" s="112">
        <f t="shared" si="37"/>
        <v>1.7429591542244141</v>
      </c>
    </row>
    <row r="1212" spans="1:14" x14ac:dyDescent="0.25">
      <c r="A1212" s="111" t="s">
        <v>625</v>
      </c>
      <c r="B1212" s="111">
        <f>INDEX(kommuner!C:C,MATCH(_xlfn.NUMBERVALUE(A1212),kommuner!B:B,0))</f>
        <v>3029</v>
      </c>
      <c r="C1212" s="111" t="s">
        <v>127</v>
      </c>
      <c r="D1212" s="111" t="s">
        <v>127</v>
      </c>
      <c r="E1212" s="111" t="s">
        <v>123</v>
      </c>
      <c r="F1212" s="111" t="s">
        <v>185</v>
      </c>
      <c r="G1212" s="111" t="s">
        <v>190</v>
      </c>
      <c r="H1212" s="111" t="s">
        <v>185</v>
      </c>
      <c r="I1212" s="111" t="s">
        <v>190</v>
      </c>
      <c r="J1212" t="str">
        <f t="shared" si="36"/>
        <v>3029SkogOrganisk jordLauvskogLav</v>
      </c>
      <c r="K1212" s="111">
        <v>1.1144075558526714</v>
      </c>
      <c r="L1212" s="111">
        <v>0.92784825435236762</v>
      </c>
      <c r="M1212" s="111">
        <v>0.46510463492953991</v>
      </c>
      <c r="N1212" s="112">
        <f t="shared" si="37"/>
        <v>2.5073604451345788</v>
      </c>
    </row>
    <row r="1213" spans="1:14" x14ac:dyDescent="0.25">
      <c r="A1213" s="111" t="s">
        <v>625</v>
      </c>
      <c r="B1213" s="111">
        <f>INDEX(kommuner!C:C,MATCH(_xlfn.NUMBERVALUE(A1213),kommuner!B:B,0))</f>
        <v>3029</v>
      </c>
      <c r="C1213" s="111" t="s">
        <v>127</v>
      </c>
      <c r="D1213" s="111" t="s">
        <v>127</v>
      </c>
      <c r="E1213" s="111" t="s">
        <v>123</v>
      </c>
      <c r="F1213" s="111" t="s">
        <v>185</v>
      </c>
      <c r="G1213" s="111" t="s">
        <v>173</v>
      </c>
      <c r="H1213" s="111" t="s">
        <v>185</v>
      </c>
      <c r="I1213" s="111" t="s">
        <v>173</v>
      </c>
      <c r="J1213" t="str">
        <f t="shared" si="36"/>
        <v>3029SkogOrganisk jordLauvskogMiddels</v>
      </c>
      <c r="K1213" s="111">
        <v>-0.62664468270982987</v>
      </c>
      <c r="L1213" s="111">
        <v>0.92784825435236762</v>
      </c>
      <c r="M1213" s="111">
        <v>0.46510463492953991</v>
      </c>
      <c r="N1213" s="112">
        <f t="shared" si="37"/>
        <v>0.76630820657207765</v>
      </c>
    </row>
    <row r="1214" spans="1:14" x14ac:dyDescent="0.25">
      <c r="A1214" s="111" t="s">
        <v>625</v>
      </c>
      <c r="B1214" s="111">
        <f>INDEX(kommuner!C:C,MATCH(_xlfn.NUMBERVALUE(A1214),kommuner!B:B,0))</f>
        <v>3029</v>
      </c>
      <c r="C1214" s="111" t="s">
        <v>127</v>
      </c>
      <c r="D1214" s="111" t="s">
        <v>127</v>
      </c>
      <c r="E1214" s="111" t="s">
        <v>123</v>
      </c>
      <c r="F1214" s="111" t="s">
        <v>185</v>
      </c>
      <c r="G1214" s="111" t="s">
        <v>186</v>
      </c>
      <c r="H1214" s="111" t="s">
        <v>185</v>
      </c>
      <c r="I1214" s="111" t="s">
        <v>186</v>
      </c>
      <c r="J1214" t="str">
        <f t="shared" si="36"/>
        <v>3029SkogOrganisk jordLauvskogSærs høy</v>
      </c>
      <c r="K1214" s="111">
        <v>-1.8997279926091779</v>
      </c>
      <c r="L1214" s="111">
        <v>0.92784825435236762</v>
      </c>
      <c r="M1214" s="111">
        <v>0.46510463492953991</v>
      </c>
      <c r="N1214" s="112">
        <f t="shared" si="37"/>
        <v>-0.50677510332727038</v>
      </c>
    </row>
    <row r="1215" spans="1:14" x14ac:dyDescent="0.25">
      <c r="A1215" s="111" t="s">
        <v>625</v>
      </c>
      <c r="B1215" s="111">
        <f>INDEX(kommuner!C:C,MATCH(_xlfn.NUMBERVALUE(A1215),kommuner!B:B,0))</f>
        <v>3029</v>
      </c>
      <c r="C1215" s="111" t="s">
        <v>83</v>
      </c>
      <c r="D1215" s="111" t="s">
        <v>83</v>
      </c>
      <c r="E1215" s="111" t="s">
        <v>126</v>
      </c>
      <c r="F1215" s="111" t="s">
        <v>139</v>
      </c>
      <c r="G1215" s="111" t="s">
        <v>139</v>
      </c>
      <c r="H1215" s="111" t="s">
        <v>139</v>
      </c>
      <c r="I1215" s="111" t="s">
        <v>139</v>
      </c>
      <c r="J1215" t="str">
        <f t="shared" si="36"/>
        <v>3029Utbygd arealMineraljord</v>
      </c>
      <c r="K1215" s="111">
        <v>1.3171254023576049</v>
      </c>
      <c r="L1215" s="111">
        <v>0</v>
      </c>
      <c r="M1215" s="111">
        <v>1.303047089454229E-2</v>
      </c>
      <c r="N1215" s="112">
        <f t="shared" si="37"/>
        <v>1.3301558732521472</v>
      </c>
    </row>
    <row r="1216" spans="1:14" x14ac:dyDescent="0.25">
      <c r="A1216" s="111" t="s">
        <v>625</v>
      </c>
      <c r="B1216" s="111">
        <f>INDEX(kommuner!C:C,MATCH(_xlfn.NUMBERVALUE(A1216),kommuner!B:B,0))</f>
        <v>3029</v>
      </c>
      <c r="C1216" s="111" t="s">
        <v>83</v>
      </c>
      <c r="D1216" s="111" t="s">
        <v>83</v>
      </c>
      <c r="E1216" s="111" t="s">
        <v>123</v>
      </c>
      <c r="F1216" s="111" t="s">
        <v>139</v>
      </c>
      <c r="G1216" s="111" t="s">
        <v>139</v>
      </c>
      <c r="H1216" s="111" t="s">
        <v>139</v>
      </c>
      <c r="I1216" s="111" t="s">
        <v>139</v>
      </c>
      <c r="J1216" t="str">
        <f t="shared" si="36"/>
        <v>3029Utbygd arealOrganisk jord</v>
      </c>
      <c r="K1216" s="111">
        <v>29.011421395201612</v>
      </c>
      <c r="L1216" s="111">
        <v>0</v>
      </c>
      <c r="M1216" s="111">
        <v>1.303047089454229E-2</v>
      </c>
      <c r="N1216" s="112">
        <f t="shared" si="37"/>
        <v>29.024451866096154</v>
      </c>
    </row>
    <row r="1217" spans="1:14" x14ac:dyDescent="0.25">
      <c r="A1217" s="111" t="s">
        <v>625</v>
      </c>
      <c r="B1217" s="111">
        <f>INDEX(kommuner!C:C,MATCH(_xlfn.NUMBERVALUE(A1217),kommuner!B:B,0))</f>
        <v>3029</v>
      </c>
      <c r="C1217" s="111" t="s">
        <v>181</v>
      </c>
      <c r="D1217" s="111" t="s">
        <v>181</v>
      </c>
      <c r="E1217" s="111" t="s">
        <v>123</v>
      </c>
      <c r="F1217" s="111" t="s">
        <v>139</v>
      </c>
      <c r="G1217" s="111" t="s">
        <v>139</v>
      </c>
      <c r="H1217" s="111" t="s">
        <v>139</v>
      </c>
      <c r="I1217" s="111" t="s">
        <v>139</v>
      </c>
      <c r="J1217" t="str">
        <f t="shared" si="36"/>
        <v>3029Vann og myrOrganisk jord</v>
      </c>
      <c r="K1217" s="111">
        <v>-0.20040009744654491</v>
      </c>
      <c r="L1217" s="111">
        <v>0</v>
      </c>
      <c r="M1217" s="111">
        <v>0</v>
      </c>
      <c r="N1217" s="112">
        <f t="shared" si="37"/>
        <v>-0.20040009744654491</v>
      </c>
    </row>
    <row r="1218" spans="1:14" x14ac:dyDescent="0.25">
      <c r="A1218" s="111" t="s">
        <v>626</v>
      </c>
      <c r="B1218" s="111">
        <f>INDEX(kommuner!C:C,MATCH(_xlfn.NUMBERVALUE(A1218),kommuner!B:B,0))</f>
        <v>3030</v>
      </c>
      <c r="C1218" s="111" t="s">
        <v>82</v>
      </c>
      <c r="D1218" s="111" t="s">
        <v>82</v>
      </c>
      <c r="E1218" s="111" t="s">
        <v>126</v>
      </c>
      <c r="F1218" s="111" t="s">
        <v>139</v>
      </c>
      <c r="G1218" s="111" t="s">
        <v>139</v>
      </c>
      <c r="H1218" s="111" t="s">
        <v>139</v>
      </c>
      <c r="I1218" s="111" t="s">
        <v>139</v>
      </c>
      <c r="J1218" t="str">
        <f t="shared" si="36"/>
        <v>3030Annen utmarkMineraljord</v>
      </c>
      <c r="K1218" s="111">
        <v>-7.4178314529761202E-2</v>
      </c>
      <c r="L1218" s="111">
        <v>0</v>
      </c>
      <c r="M1218" s="111">
        <v>0</v>
      </c>
      <c r="N1218" s="112">
        <f t="shared" si="37"/>
        <v>-7.4178314529761202E-2</v>
      </c>
    </row>
    <row r="1219" spans="1:14" x14ac:dyDescent="0.25">
      <c r="A1219" s="111" t="s">
        <v>626</v>
      </c>
      <c r="B1219" s="111">
        <f>INDEX(kommuner!C:C,MATCH(_xlfn.NUMBERVALUE(A1219),kommuner!B:B,0))</f>
        <v>3030</v>
      </c>
      <c r="C1219" s="111" t="s">
        <v>121</v>
      </c>
      <c r="D1219" s="111" t="s">
        <v>121</v>
      </c>
      <c r="E1219" s="111" t="s">
        <v>126</v>
      </c>
      <c r="F1219" s="111" t="s">
        <v>139</v>
      </c>
      <c r="G1219" s="111" t="s">
        <v>139</v>
      </c>
      <c r="H1219" s="111" t="s">
        <v>139</v>
      </c>
      <c r="I1219" s="111" t="s">
        <v>139</v>
      </c>
      <c r="J1219" t="str">
        <f t="shared" ref="J1219:J1282" si="38">B1219&amp;C1219&amp;E1219&amp;IF(C1219="Skog",F1219&amp;G1219,"")</f>
        <v>3030BeiteMineraljord</v>
      </c>
      <c r="K1219" s="111">
        <v>-0.96338340838695502</v>
      </c>
      <c r="L1219" s="111">
        <v>0</v>
      </c>
      <c r="M1219" s="111">
        <v>1.2448711246839999E-7</v>
      </c>
      <c r="N1219" s="112">
        <f t="shared" ref="N1219:N1282" si="39">SUM(K1219:M1219)</f>
        <v>-0.96338328389984251</v>
      </c>
    </row>
    <row r="1220" spans="1:14" x14ac:dyDescent="0.25">
      <c r="A1220" s="111" t="s">
        <v>626</v>
      </c>
      <c r="B1220" s="111">
        <f>INDEX(kommuner!C:C,MATCH(_xlfn.NUMBERVALUE(A1220),kommuner!B:B,0))</f>
        <v>3030</v>
      </c>
      <c r="C1220" s="111" t="s">
        <v>121</v>
      </c>
      <c r="D1220" s="111" t="s">
        <v>121</v>
      </c>
      <c r="E1220" s="111" t="s">
        <v>123</v>
      </c>
      <c r="F1220" s="111" t="s">
        <v>139</v>
      </c>
      <c r="G1220" s="111" t="s">
        <v>139</v>
      </c>
      <c r="H1220" s="111" t="s">
        <v>139</v>
      </c>
      <c r="I1220" s="111" t="s">
        <v>139</v>
      </c>
      <c r="J1220" t="str">
        <f t="shared" si="38"/>
        <v>3030BeiteOrganisk jord</v>
      </c>
      <c r="K1220" s="111">
        <v>12.077525935985037</v>
      </c>
      <c r="L1220" s="111">
        <v>1.6412500000000001</v>
      </c>
      <c r="M1220" s="111">
        <v>0</v>
      </c>
      <c r="N1220" s="112">
        <f t="shared" si="39"/>
        <v>13.718775935985036</v>
      </c>
    </row>
    <row r="1221" spans="1:14" x14ac:dyDescent="0.25">
      <c r="A1221" s="111" t="s">
        <v>626</v>
      </c>
      <c r="B1221" s="111">
        <f>INDEX(kommuner!C:C,MATCH(_xlfn.NUMBERVALUE(A1221),kommuner!B:B,0))</f>
        <v>3030</v>
      </c>
      <c r="C1221" s="111" t="s">
        <v>84</v>
      </c>
      <c r="D1221" s="111" t="s">
        <v>84</v>
      </c>
      <c r="E1221" s="111" t="s">
        <v>126</v>
      </c>
      <c r="F1221" s="111" t="s">
        <v>139</v>
      </c>
      <c r="G1221" s="111" t="s">
        <v>139</v>
      </c>
      <c r="H1221" s="111" t="s">
        <v>139</v>
      </c>
      <c r="I1221" s="111" t="s">
        <v>139</v>
      </c>
      <c r="J1221" t="str">
        <f t="shared" si="38"/>
        <v>3030Dyrket markMineraljord</v>
      </c>
      <c r="K1221" s="111">
        <v>-0.20819389018660109</v>
      </c>
      <c r="L1221" s="111">
        <v>0</v>
      </c>
      <c r="M1221" s="111">
        <v>0</v>
      </c>
      <c r="N1221" s="112">
        <f t="shared" si="39"/>
        <v>-0.20819389018660109</v>
      </c>
    </row>
    <row r="1222" spans="1:14" x14ac:dyDescent="0.25">
      <c r="A1222" s="111" t="s">
        <v>626</v>
      </c>
      <c r="B1222" s="111">
        <f>INDEX(kommuner!C:C,MATCH(_xlfn.NUMBERVALUE(A1222),kommuner!B:B,0))</f>
        <v>3030</v>
      </c>
      <c r="C1222" s="111" t="s">
        <v>84</v>
      </c>
      <c r="D1222" s="111" t="s">
        <v>84</v>
      </c>
      <c r="E1222" s="111" t="s">
        <v>123</v>
      </c>
      <c r="F1222" s="111" t="s">
        <v>139</v>
      </c>
      <c r="G1222" s="111" t="s">
        <v>139</v>
      </c>
      <c r="H1222" s="111" t="s">
        <v>139</v>
      </c>
      <c r="I1222" s="111" t="s">
        <v>139</v>
      </c>
      <c r="J1222" t="str">
        <f t="shared" si="38"/>
        <v>3030Dyrket markOrganisk jord</v>
      </c>
      <c r="K1222" s="111">
        <v>28.726149366675592</v>
      </c>
      <c r="L1222" s="111">
        <v>1.45625</v>
      </c>
      <c r="M1222" s="111">
        <v>0</v>
      </c>
      <c r="N1222" s="112">
        <f t="shared" si="39"/>
        <v>30.182399366675593</v>
      </c>
    </row>
    <row r="1223" spans="1:14" x14ac:dyDescent="0.25">
      <c r="A1223" s="111" t="s">
        <v>626</v>
      </c>
      <c r="B1223" s="111">
        <f>INDEX(kommuner!C:C,MATCH(_xlfn.NUMBERVALUE(A1223),kommuner!B:B,0))</f>
        <v>3030</v>
      </c>
      <c r="C1223" s="111" t="s">
        <v>127</v>
      </c>
      <c r="D1223" s="111" t="s">
        <v>127</v>
      </c>
      <c r="E1223" s="111" t="s">
        <v>126</v>
      </c>
      <c r="F1223" s="111" t="s">
        <v>172</v>
      </c>
      <c r="G1223" s="111" t="s">
        <v>180</v>
      </c>
      <c r="H1223" s="111" t="s">
        <v>172</v>
      </c>
      <c r="I1223" s="111" t="s">
        <v>180</v>
      </c>
      <c r="J1223" t="str">
        <f t="shared" si="38"/>
        <v>3030SkogMineraljordBarskogHøy</v>
      </c>
      <c r="K1223" s="111">
        <v>-4.6162156760364166</v>
      </c>
      <c r="L1223" s="111">
        <v>0.85306406685236758</v>
      </c>
      <c r="M1223" s="111">
        <v>6.4056614999681585E-2</v>
      </c>
      <c r="N1223" s="112">
        <f t="shared" si="39"/>
        <v>-3.6990949941843674</v>
      </c>
    </row>
    <row r="1224" spans="1:14" x14ac:dyDescent="0.25">
      <c r="A1224" s="111" t="s">
        <v>626</v>
      </c>
      <c r="B1224" s="111">
        <f>INDEX(kommuner!C:C,MATCH(_xlfn.NUMBERVALUE(A1224),kommuner!B:B,0))</f>
        <v>3030</v>
      </c>
      <c r="C1224" s="111" t="s">
        <v>127</v>
      </c>
      <c r="D1224" s="111" t="s">
        <v>127</v>
      </c>
      <c r="E1224" s="111" t="s">
        <v>126</v>
      </c>
      <c r="F1224" s="111" t="s">
        <v>172</v>
      </c>
      <c r="G1224" s="111" t="s">
        <v>167</v>
      </c>
      <c r="H1224" s="111" t="s">
        <v>172</v>
      </c>
      <c r="I1224" s="111" t="s">
        <v>167</v>
      </c>
      <c r="J1224" t="str">
        <f t="shared" si="38"/>
        <v>3030SkogMineraljordBarskogImpediment</v>
      </c>
      <c r="K1224" s="111">
        <v>-1.3727794028153204</v>
      </c>
      <c r="L1224" s="111">
        <v>0.85306406685236758</v>
      </c>
      <c r="M1224" s="111">
        <v>6.3979989500968365E-2</v>
      </c>
      <c r="N1224" s="112">
        <f t="shared" si="39"/>
        <v>-0.45573534646198444</v>
      </c>
    </row>
    <row r="1225" spans="1:14" x14ac:dyDescent="0.25">
      <c r="A1225" s="111" t="s">
        <v>626</v>
      </c>
      <c r="B1225" s="111">
        <f>INDEX(kommuner!C:C,MATCH(_xlfn.NUMBERVALUE(A1225),kommuner!B:B,0))</f>
        <v>3030</v>
      </c>
      <c r="C1225" s="111" t="s">
        <v>127</v>
      </c>
      <c r="D1225" s="111" t="s">
        <v>127</v>
      </c>
      <c r="E1225" s="111" t="s">
        <v>126</v>
      </c>
      <c r="F1225" s="111" t="s">
        <v>172</v>
      </c>
      <c r="G1225" s="111" t="s">
        <v>190</v>
      </c>
      <c r="H1225" s="111" t="s">
        <v>172</v>
      </c>
      <c r="I1225" s="111" t="s">
        <v>190</v>
      </c>
      <c r="J1225" t="str">
        <f t="shared" si="38"/>
        <v>3030SkogMineraljordBarskogLav</v>
      </c>
      <c r="K1225" s="111">
        <v>-4.2147477563561999</v>
      </c>
      <c r="L1225" s="111">
        <v>0.85306406685236758</v>
      </c>
      <c r="M1225" s="111">
        <v>6.3979989500968365E-2</v>
      </c>
      <c r="N1225" s="112">
        <f t="shared" si="39"/>
        <v>-3.2977037000028639</v>
      </c>
    </row>
    <row r="1226" spans="1:14" x14ac:dyDescent="0.25">
      <c r="A1226" s="111" t="s">
        <v>626</v>
      </c>
      <c r="B1226" s="111">
        <f>INDEX(kommuner!C:C,MATCH(_xlfn.NUMBERVALUE(A1226),kommuner!B:B,0))</f>
        <v>3030</v>
      </c>
      <c r="C1226" s="111" t="s">
        <v>127</v>
      </c>
      <c r="D1226" s="111" t="s">
        <v>127</v>
      </c>
      <c r="E1226" s="111" t="s">
        <v>126</v>
      </c>
      <c r="F1226" s="111" t="s">
        <v>172</v>
      </c>
      <c r="G1226" s="111" t="s">
        <v>173</v>
      </c>
      <c r="H1226" s="111" t="s">
        <v>172</v>
      </c>
      <c r="I1226" s="111" t="s">
        <v>173</v>
      </c>
      <c r="J1226" t="str">
        <f t="shared" si="38"/>
        <v>3030SkogMineraljordBarskogMiddels</v>
      </c>
      <c r="K1226" s="111">
        <v>-4.0260508329268543</v>
      </c>
      <c r="L1226" s="111">
        <v>0.85306406685236758</v>
      </c>
      <c r="M1226" s="111">
        <v>6.4056614999681585E-2</v>
      </c>
      <c r="N1226" s="112">
        <f t="shared" si="39"/>
        <v>-3.1089301510748051</v>
      </c>
    </row>
    <row r="1227" spans="1:14" x14ac:dyDescent="0.25">
      <c r="A1227" s="111" t="s">
        <v>626</v>
      </c>
      <c r="B1227" s="111">
        <f>INDEX(kommuner!C:C,MATCH(_xlfn.NUMBERVALUE(A1227),kommuner!B:B,0))</f>
        <v>3030</v>
      </c>
      <c r="C1227" s="111" t="s">
        <v>127</v>
      </c>
      <c r="D1227" s="111" t="s">
        <v>127</v>
      </c>
      <c r="E1227" s="111" t="s">
        <v>126</v>
      </c>
      <c r="F1227" s="111" t="s">
        <v>172</v>
      </c>
      <c r="G1227" s="111" t="s">
        <v>186</v>
      </c>
      <c r="H1227" s="111" t="s">
        <v>172</v>
      </c>
      <c r="I1227" s="111" t="s">
        <v>186</v>
      </c>
      <c r="J1227" t="str">
        <f t="shared" si="38"/>
        <v>3030SkogMineraljordBarskogSærs høy</v>
      </c>
      <c r="K1227" s="111">
        <v>0.12072674540874306</v>
      </c>
      <c r="L1227" s="111">
        <v>0.85306406685236758</v>
      </c>
      <c r="M1227" s="111">
        <v>6.4056614999681585E-2</v>
      </c>
      <c r="N1227" s="112">
        <f t="shared" si="39"/>
        <v>1.0378474272607923</v>
      </c>
    </row>
    <row r="1228" spans="1:14" x14ac:dyDescent="0.25">
      <c r="A1228" s="111" t="s">
        <v>626</v>
      </c>
      <c r="B1228" s="111">
        <f>INDEX(kommuner!C:C,MATCH(_xlfn.NUMBERVALUE(A1228),kommuner!B:B,0))</f>
        <v>3030</v>
      </c>
      <c r="C1228" s="111" t="s">
        <v>127</v>
      </c>
      <c r="D1228" s="111" t="s">
        <v>127</v>
      </c>
      <c r="E1228" s="111" t="s">
        <v>126</v>
      </c>
      <c r="F1228" s="111" t="s">
        <v>179</v>
      </c>
      <c r="G1228" s="111" t="s">
        <v>180</v>
      </c>
      <c r="H1228" s="111" t="s">
        <v>179</v>
      </c>
      <c r="I1228" s="111" t="s">
        <v>180</v>
      </c>
      <c r="J1228" t="str">
        <f t="shared" si="38"/>
        <v>3030SkogMineraljordBlandingsskogHøy</v>
      </c>
      <c r="K1228" s="111">
        <v>-7.1939050909469406</v>
      </c>
      <c r="L1228" s="111">
        <v>0.85306406685236758</v>
      </c>
      <c r="M1228" s="111">
        <v>6.3979989500968365E-2</v>
      </c>
      <c r="N1228" s="112">
        <f t="shared" si="39"/>
        <v>-6.2768610345936047</v>
      </c>
    </row>
    <row r="1229" spans="1:14" x14ac:dyDescent="0.25">
      <c r="A1229" s="111" t="s">
        <v>626</v>
      </c>
      <c r="B1229" s="111">
        <f>INDEX(kommuner!C:C,MATCH(_xlfn.NUMBERVALUE(A1229),kommuner!B:B,0))</f>
        <v>3030</v>
      </c>
      <c r="C1229" s="111" t="s">
        <v>127</v>
      </c>
      <c r="D1229" s="111" t="s">
        <v>127</v>
      </c>
      <c r="E1229" s="111" t="s">
        <v>126</v>
      </c>
      <c r="F1229" s="111" t="s">
        <v>179</v>
      </c>
      <c r="G1229" s="111" t="s">
        <v>167</v>
      </c>
      <c r="H1229" s="111" t="s">
        <v>179</v>
      </c>
      <c r="I1229" s="111" t="s">
        <v>167</v>
      </c>
      <c r="J1229" t="str">
        <f t="shared" si="38"/>
        <v>3030SkogMineraljordBlandingsskogImpediment</v>
      </c>
      <c r="K1229" s="111">
        <v>-1.6598037998579707</v>
      </c>
      <c r="L1229" s="111">
        <v>0.85306406685236758</v>
      </c>
      <c r="M1229" s="111">
        <v>6.3979989500968365E-2</v>
      </c>
      <c r="N1229" s="112">
        <f t="shared" si="39"/>
        <v>-0.7427597435046347</v>
      </c>
    </row>
    <row r="1230" spans="1:14" x14ac:dyDescent="0.25">
      <c r="A1230" s="111" t="s">
        <v>626</v>
      </c>
      <c r="B1230" s="111">
        <f>INDEX(kommuner!C:C,MATCH(_xlfn.NUMBERVALUE(A1230),kommuner!B:B,0))</f>
        <v>3030</v>
      </c>
      <c r="C1230" s="111" t="s">
        <v>127</v>
      </c>
      <c r="D1230" s="111" t="s">
        <v>127</v>
      </c>
      <c r="E1230" s="111" t="s">
        <v>126</v>
      </c>
      <c r="F1230" s="111" t="s">
        <v>179</v>
      </c>
      <c r="G1230" s="111" t="s">
        <v>190</v>
      </c>
      <c r="H1230" s="111" t="s">
        <v>179</v>
      </c>
      <c r="I1230" s="111" t="s">
        <v>190</v>
      </c>
      <c r="J1230" t="str">
        <f t="shared" si="38"/>
        <v>3030SkogMineraljordBlandingsskogLav</v>
      </c>
      <c r="K1230" s="111">
        <v>-2.5588434197694254</v>
      </c>
      <c r="L1230" s="111">
        <v>0.85306406685236758</v>
      </c>
      <c r="M1230" s="111">
        <v>6.3979989500968365E-2</v>
      </c>
      <c r="N1230" s="112">
        <f t="shared" si="39"/>
        <v>-1.6417993634160897</v>
      </c>
    </row>
    <row r="1231" spans="1:14" x14ac:dyDescent="0.25">
      <c r="A1231" s="111" t="s">
        <v>626</v>
      </c>
      <c r="B1231" s="111">
        <f>INDEX(kommuner!C:C,MATCH(_xlfn.NUMBERVALUE(A1231),kommuner!B:B,0))</f>
        <v>3030</v>
      </c>
      <c r="C1231" s="111" t="s">
        <v>127</v>
      </c>
      <c r="D1231" s="111" t="s">
        <v>127</v>
      </c>
      <c r="E1231" s="111" t="s">
        <v>126</v>
      </c>
      <c r="F1231" s="111" t="s">
        <v>179</v>
      </c>
      <c r="G1231" s="111" t="s">
        <v>173</v>
      </c>
      <c r="H1231" s="111" t="s">
        <v>179</v>
      </c>
      <c r="I1231" s="111" t="s">
        <v>173</v>
      </c>
      <c r="J1231" t="str">
        <f t="shared" si="38"/>
        <v>3030SkogMineraljordBlandingsskogMiddels</v>
      </c>
      <c r="K1231" s="111">
        <v>-3.8687729546762566</v>
      </c>
      <c r="L1231" s="111">
        <v>0.85306406685236758</v>
      </c>
      <c r="M1231" s="111">
        <v>6.3979989500968365E-2</v>
      </c>
      <c r="N1231" s="112">
        <f t="shared" si="39"/>
        <v>-2.9517288983229206</v>
      </c>
    </row>
    <row r="1232" spans="1:14" x14ac:dyDescent="0.25">
      <c r="A1232" s="111" t="s">
        <v>626</v>
      </c>
      <c r="B1232" s="111">
        <f>INDEX(kommuner!C:C,MATCH(_xlfn.NUMBERVALUE(A1232),kommuner!B:B,0))</f>
        <v>3030</v>
      </c>
      <c r="C1232" s="111" t="s">
        <v>127</v>
      </c>
      <c r="D1232" s="111" t="s">
        <v>127</v>
      </c>
      <c r="E1232" s="111" t="s">
        <v>126</v>
      </c>
      <c r="F1232" s="111" t="s">
        <v>179</v>
      </c>
      <c r="G1232" s="111" t="s">
        <v>186</v>
      </c>
      <c r="H1232" s="111" t="s">
        <v>179</v>
      </c>
      <c r="I1232" s="111" t="s">
        <v>186</v>
      </c>
      <c r="J1232" t="str">
        <f t="shared" si="38"/>
        <v>3030SkogMineraljordBlandingsskogSærs høy</v>
      </c>
      <c r="K1232" s="111">
        <v>-2.9395925245326562</v>
      </c>
      <c r="L1232" s="111">
        <v>0.85306406685236758</v>
      </c>
      <c r="M1232" s="111">
        <v>6.3979989500968365E-2</v>
      </c>
      <c r="N1232" s="112">
        <f t="shared" si="39"/>
        <v>-2.0225484681793202</v>
      </c>
    </row>
    <row r="1233" spans="1:14" x14ac:dyDescent="0.25">
      <c r="A1233" s="111" t="s">
        <v>626</v>
      </c>
      <c r="B1233" s="111">
        <f>INDEX(kommuner!C:C,MATCH(_xlfn.NUMBERVALUE(A1233),kommuner!B:B,0))</f>
        <v>3030</v>
      </c>
      <c r="C1233" s="111" t="s">
        <v>127</v>
      </c>
      <c r="D1233" s="111" t="s">
        <v>127</v>
      </c>
      <c r="E1233" s="111" t="s">
        <v>126</v>
      </c>
      <c r="F1233" s="111" t="s">
        <v>185</v>
      </c>
      <c r="G1233" s="111" t="s">
        <v>180</v>
      </c>
      <c r="H1233" s="111" t="s">
        <v>185</v>
      </c>
      <c r="I1233" s="111" t="s">
        <v>180</v>
      </c>
      <c r="J1233" t="str">
        <f t="shared" si="38"/>
        <v>3030SkogMineraljordLauvskogHøy</v>
      </c>
      <c r="K1233" s="111">
        <v>-3.3269846154961789</v>
      </c>
      <c r="L1233" s="111">
        <v>0.85306406685236758</v>
      </c>
      <c r="M1233" s="111">
        <v>6.3979989500968365E-2</v>
      </c>
      <c r="N1233" s="112">
        <f t="shared" si="39"/>
        <v>-2.4099405591428429</v>
      </c>
    </row>
    <row r="1234" spans="1:14" x14ac:dyDescent="0.25">
      <c r="A1234" s="111" t="s">
        <v>626</v>
      </c>
      <c r="B1234" s="111">
        <f>INDEX(kommuner!C:C,MATCH(_xlfn.NUMBERVALUE(A1234),kommuner!B:B,0))</f>
        <v>3030</v>
      </c>
      <c r="C1234" s="111" t="s">
        <v>127</v>
      </c>
      <c r="D1234" s="111" t="s">
        <v>127</v>
      </c>
      <c r="E1234" s="111" t="s">
        <v>126</v>
      </c>
      <c r="F1234" s="111" t="s">
        <v>185</v>
      </c>
      <c r="G1234" s="111" t="s">
        <v>167</v>
      </c>
      <c r="H1234" s="111" t="s">
        <v>185</v>
      </c>
      <c r="I1234" s="111" t="s">
        <v>167</v>
      </c>
      <c r="J1234" t="str">
        <f t="shared" si="38"/>
        <v>3030SkogMineraljordLauvskogImpediment</v>
      </c>
      <c r="K1234" s="111">
        <v>-0.65286816124680003</v>
      </c>
      <c r="L1234" s="111">
        <v>0.85306406685236758</v>
      </c>
      <c r="M1234" s="111">
        <v>6.3979989500968365E-2</v>
      </c>
      <c r="N1234" s="112">
        <f t="shared" si="39"/>
        <v>0.26417589510653594</v>
      </c>
    </row>
    <row r="1235" spans="1:14" x14ac:dyDescent="0.25">
      <c r="A1235" s="111" t="s">
        <v>626</v>
      </c>
      <c r="B1235" s="111">
        <f>INDEX(kommuner!C:C,MATCH(_xlfn.NUMBERVALUE(A1235),kommuner!B:B,0))</f>
        <v>3030</v>
      </c>
      <c r="C1235" s="111" t="s">
        <v>127</v>
      </c>
      <c r="D1235" s="111" t="s">
        <v>127</v>
      </c>
      <c r="E1235" s="111" t="s">
        <v>126</v>
      </c>
      <c r="F1235" s="111" t="s">
        <v>185</v>
      </c>
      <c r="G1235" s="111" t="s">
        <v>190</v>
      </c>
      <c r="H1235" s="111" t="s">
        <v>185</v>
      </c>
      <c r="I1235" s="111" t="s">
        <v>190</v>
      </c>
      <c r="J1235" t="str">
        <f t="shared" si="38"/>
        <v>3030SkogMineraljordLauvskogLav</v>
      </c>
      <c r="K1235" s="111">
        <v>-8.9748170935426599E-2</v>
      </c>
      <c r="L1235" s="111">
        <v>0.85306406685236758</v>
      </c>
      <c r="M1235" s="111">
        <v>6.3979989500968365E-2</v>
      </c>
      <c r="N1235" s="112">
        <f t="shared" si="39"/>
        <v>0.82729588541790933</v>
      </c>
    </row>
    <row r="1236" spans="1:14" x14ac:dyDescent="0.25">
      <c r="A1236" s="111" t="s">
        <v>626</v>
      </c>
      <c r="B1236" s="111">
        <f>INDEX(kommuner!C:C,MATCH(_xlfn.NUMBERVALUE(A1236),kommuner!B:B,0))</f>
        <v>3030</v>
      </c>
      <c r="C1236" s="111" t="s">
        <v>127</v>
      </c>
      <c r="D1236" s="111" t="s">
        <v>127</v>
      </c>
      <c r="E1236" s="111" t="s">
        <v>126</v>
      </c>
      <c r="F1236" s="111" t="s">
        <v>185</v>
      </c>
      <c r="G1236" s="111" t="s">
        <v>173</v>
      </c>
      <c r="H1236" s="111" t="s">
        <v>185</v>
      </c>
      <c r="I1236" s="111" t="s">
        <v>173</v>
      </c>
      <c r="J1236" t="str">
        <f t="shared" si="38"/>
        <v>3030SkogMineraljordLauvskogMiddels</v>
      </c>
      <c r="K1236" s="111">
        <v>-1.7789409505847176</v>
      </c>
      <c r="L1236" s="111">
        <v>0.85306406685236758</v>
      </c>
      <c r="M1236" s="111">
        <v>6.3979989500968365E-2</v>
      </c>
      <c r="N1236" s="112">
        <f t="shared" si="39"/>
        <v>-0.86189689423138161</v>
      </c>
    </row>
    <row r="1237" spans="1:14" x14ac:dyDescent="0.25">
      <c r="A1237" s="111" t="s">
        <v>626</v>
      </c>
      <c r="B1237" s="111">
        <f>INDEX(kommuner!C:C,MATCH(_xlfn.NUMBERVALUE(A1237),kommuner!B:B,0))</f>
        <v>3030</v>
      </c>
      <c r="C1237" s="111" t="s">
        <v>127</v>
      </c>
      <c r="D1237" s="111" t="s">
        <v>127</v>
      </c>
      <c r="E1237" s="111" t="s">
        <v>126</v>
      </c>
      <c r="F1237" s="111" t="s">
        <v>185</v>
      </c>
      <c r="G1237" s="111" t="s">
        <v>186</v>
      </c>
      <c r="H1237" s="111" t="s">
        <v>185</v>
      </c>
      <c r="I1237" s="111" t="s">
        <v>186</v>
      </c>
      <c r="J1237" t="str">
        <f t="shared" si="38"/>
        <v>3030SkogMineraljordLauvskogSærs høy</v>
      </c>
      <c r="K1237" s="111">
        <v>-3.6560473259425113</v>
      </c>
      <c r="L1237" s="111">
        <v>0.85306406685236758</v>
      </c>
      <c r="M1237" s="111">
        <v>6.3979989500968365E-2</v>
      </c>
      <c r="N1237" s="112">
        <f t="shared" si="39"/>
        <v>-2.7390032695891753</v>
      </c>
    </row>
    <row r="1238" spans="1:14" x14ac:dyDescent="0.25">
      <c r="A1238" s="111" t="s">
        <v>626</v>
      </c>
      <c r="B1238" s="111">
        <f>INDEX(kommuner!C:C,MATCH(_xlfn.NUMBERVALUE(A1238),kommuner!B:B,0))</f>
        <v>3030</v>
      </c>
      <c r="C1238" s="111" t="s">
        <v>127</v>
      </c>
      <c r="D1238" s="111" t="s">
        <v>127</v>
      </c>
      <c r="E1238" s="111" t="s">
        <v>123</v>
      </c>
      <c r="F1238" s="111" t="s">
        <v>172</v>
      </c>
      <c r="G1238" s="111" t="s">
        <v>180</v>
      </c>
      <c r="H1238" s="111" t="s">
        <v>172</v>
      </c>
      <c r="I1238" s="111" t="s">
        <v>180</v>
      </c>
      <c r="J1238" t="str">
        <f t="shared" si="38"/>
        <v>3030SkogOrganisk jordBarskogHøy</v>
      </c>
      <c r="K1238" s="111">
        <v>-2.5184559031994138</v>
      </c>
      <c r="L1238" s="111">
        <v>0.92784825435236762</v>
      </c>
      <c r="M1238" s="111">
        <v>0.46518126042825314</v>
      </c>
      <c r="N1238" s="112">
        <f t="shared" si="39"/>
        <v>-1.1254263884187932</v>
      </c>
    </row>
    <row r="1239" spans="1:14" x14ac:dyDescent="0.25">
      <c r="A1239" s="111" t="s">
        <v>626</v>
      </c>
      <c r="B1239" s="111">
        <f>INDEX(kommuner!C:C,MATCH(_xlfn.NUMBERVALUE(A1239),kommuner!B:B,0))</f>
        <v>3030</v>
      </c>
      <c r="C1239" s="111" t="s">
        <v>127</v>
      </c>
      <c r="D1239" s="111" t="s">
        <v>127</v>
      </c>
      <c r="E1239" s="111" t="s">
        <v>123</v>
      </c>
      <c r="F1239" s="111" t="s">
        <v>172</v>
      </c>
      <c r="G1239" s="111" t="s">
        <v>167</v>
      </c>
      <c r="H1239" s="111" t="s">
        <v>172</v>
      </c>
      <c r="I1239" s="111" t="s">
        <v>167</v>
      </c>
      <c r="J1239" t="str">
        <f t="shared" si="38"/>
        <v>3030SkogOrganisk jordBarskogImpediment</v>
      </c>
      <c r="K1239" s="111">
        <v>-0.13011741963904588</v>
      </c>
      <c r="L1239" s="111">
        <v>0.92784825435236762</v>
      </c>
      <c r="M1239" s="111">
        <v>0.46510463492953991</v>
      </c>
      <c r="N1239" s="112">
        <f t="shared" si="39"/>
        <v>1.2628354696428616</v>
      </c>
    </row>
    <row r="1240" spans="1:14" x14ac:dyDescent="0.25">
      <c r="A1240" s="111" t="s">
        <v>626</v>
      </c>
      <c r="B1240" s="111">
        <f>INDEX(kommuner!C:C,MATCH(_xlfn.NUMBERVALUE(A1240),kommuner!B:B,0))</f>
        <v>3030</v>
      </c>
      <c r="C1240" s="111" t="s">
        <v>127</v>
      </c>
      <c r="D1240" s="111" t="s">
        <v>127</v>
      </c>
      <c r="E1240" s="111" t="s">
        <v>123</v>
      </c>
      <c r="F1240" s="111" t="s">
        <v>172</v>
      </c>
      <c r="G1240" s="111" t="s">
        <v>190</v>
      </c>
      <c r="H1240" s="111" t="s">
        <v>172</v>
      </c>
      <c r="I1240" s="111" t="s">
        <v>190</v>
      </c>
      <c r="J1240" t="str">
        <f t="shared" si="38"/>
        <v>3030SkogOrganisk jordBarskogLav</v>
      </c>
      <c r="K1240" s="111">
        <v>-0.50666953101693391</v>
      </c>
      <c r="L1240" s="111">
        <v>0.92784825435236762</v>
      </c>
      <c r="M1240" s="111">
        <v>0.46510463492953991</v>
      </c>
      <c r="N1240" s="112">
        <f t="shared" si="39"/>
        <v>0.88628335826497362</v>
      </c>
    </row>
    <row r="1241" spans="1:14" x14ac:dyDescent="0.25">
      <c r="A1241" s="111" t="s">
        <v>626</v>
      </c>
      <c r="B1241" s="111">
        <f>INDEX(kommuner!C:C,MATCH(_xlfn.NUMBERVALUE(A1241),kommuner!B:B,0))</f>
        <v>3030</v>
      </c>
      <c r="C1241" s="111" t="s">
        <v>127</v>
      </c>
      <c r="D1241" s="111" t="s">
        <v>127</v>
      </c>
      <c r="E1241" s="111" t="s">
        <v>123</v>
      </c>
      <c r="F1241" s="111" t="s">
        <v>172</v>
      </c>
      <c r="G1241" s="111" t="s">
        <v>173</v>
      </c>
      <c r="H1241" s="111" t="s">
        <v>172</v>
      </c>
      <c r="I1241" s="111" t="s">
        <v>173</v>
      </c>
      <c r="J1241" t="str">
        <f t="shared" si="38"/>
        <v>3030SkogOrganisk jordBarskogMiddels</v>
      </c>
      <c r="K1241" s="111">
        <v>-1.5571490961494638</v>
      </c>
      <c r="L1241" s="111">
        <v>0.92784825435236762</v>
      </c>
      <c r="M1241" s="111">
        <v>0.46518126042825314</v>
      </c>
      <c r="N1241" s="112">
        <f t="shared" si="39"/>
        <v>-0.16411958136884308</v>
      </c>
    </row>
    <row r="1242" spans="1:14" x14ac:dyDescent="0.25">
      <c r="A1242" s="111" t="s">
        <v>626</v>
      </c>
      <c r="B1242" s="111">
        <f>INDEX(kommuner!C:C,MATCH(_xlfn.NUMBERVALUE(A1242),kommuner!B:B,0))</f>
        <v>3030</v>
      </c>
      <c r="C1242" s="111" t="s">
        <v>127</v>
      </c>
      <c r="D1242" s="111" t="s">
        <v>127</v>
      </c>
      <c r="E1242" s="111" t="s">
        <v>123</v>
      </c>
      <c r="F1242" s="111" t="s">
        <v>172</v>
      </c>
      <c r="G1242" s="111" t="s">
        <v>186</v>
      </c>
      <c r="H1242" s="111" t="s">
        <v>172</v>
      </c>
      <c r="I1242" s="111" t="s">
        <v>186</v>
      </c>
      <c r="J1242" t="str">
        <f t="shared" si="38"/>
        <v>3030SkogOrganisk jordBarskogSærs høy</v>
      </c>
      <c r="K1242" s="111">
        <v>2.5548655235722699</v>
      </c>
      <c r="L1242" s="111">
        <v>0.92784825435236762</v>
      </c>
      <c r="M1242" s="111">
        <v>0.46518126042825314</v>
      </c>
      <c r="N1242" s="112">
        <f t="shared" si="39"/>
        <v>3.9478950383528906</v>
      </c>
    </row>
    <row r="1243" spans="1:14" x14ac:dyDescent="0.25">
      <c r="A1243" s="111" t="s">
        <v>626</v>
      </c>
      <c r="B1243" s="111">
        <f>INDEX(kommuner!C:C,MATCH(_xlfn.NUMBERVALUE(A1243),kommuner!B:B,0))</f>
        <v>3030</v>
      </c>
      <c r="C1243" s="111" t="s">
        <v>127</v>
      </c>
      <c r="D1243" s="111" t="s">
        <v>127</v>
      </c>
      <c r="E1243" s="111" t="s">
        <v>123</v>
      </c>
      <c r="F1243" s="111" t="s">
        <v>179</v>
      </c>
      <c r="G1243" s="111" t="s">
        <v>180</v>
      </c>
      <c r="H1243" s="111" t="s">
        <v>179</v>
      </c>
      <c r="I1243" s="111" t="s">
        <v>180</v>
      </c>
      <c r="J1243" t="str">
        <f t="shared" si="38"/>
        <v>3030SkogOrganisk jordBlandingsskogHøy</v>
      </c>
      <c r="K1243" s="111">
        <v>-5.5554344456832343</v>
      </c>
      <c r="L1243" s="111">
        <v>0.92784825435236762</v>
      </c>
      <c r="M1243" s="111">
        <v>0.46510463492953991</v>
      </c>
      <c r="N1243" s="112">
        <f t="shared" si="39"/>
        <v>-4.1624815564013264</v>
      </c>
    </row>
    <row r="1244" spans="1:14" x14ac:dyDescent="0.25">
      <c r="A1244" s="111" t="s">
        <v>626</v>
      </c>
      <c r="B1244" s="111">
        <f>INDEX(kommuner!C:C,MATCH(_xlfn.NUMBERVALUE(A1244),kommuner!B:B,0))</f>
        <v>3030</v>
      </c>
      <c r="C1244" s="111" t="s">
        <v>127</v>
      </c>
      <c r="D1244" s="111" t="s">
        <v>127</v>
      </c>
      <c r="E1244" s="111" t="s">
        <v>123</v>
      </c>
      <c r="F1244" s="111" t="s">
        <v>179</v>
      </c>
      <c r="G1244" s="111" t="s">
        <v>167</v>
      </c>
      <c r="H1244" s="111" t="s">
        <v>179</v>
      </c>
      <c r="I1244" s="111" t="s">
        <v>167</v>
      </c>
      <c r="J1244" t="str">
        <f t="shared" si="38"/>
        <v>3030SkogOrganisk jordBlandingsskogImpediment</v>
      </c>
      <c r="K1244" s="111">
        <v>-0.28586344175800005</v>
      </c>
      <c r="L1244" s="111">
        <v>0.92784825435236762</v>
      </c>
      <c r="M1244" s="111">
        <v>0.46510463492953991</v>
      </c>
      <c r="N1244" s="112">
        <f t="shared" si="39"/>
        <v>1.1070894475239075</v>
      </c>
    </row>
    <row r="1245" spans="1:14" x14ac:dyDescent="0.25">
      <c r="A1245" s="111" t="s">
        <v>626</v>
      </c>
      <c r="B1245" s="111">
        <f>INDEX(kommuner!C:C,MATCH(_xlfn.NUMBERVALUE(A1245),kommuner!B:B,0))</f>
        <v>3030</v>
      </c>
      <c r="C1245" s="111" t="s">
        <v>127</v>
      </c>
      <c r="D1245" s="111" t="s">
        <v>127</v>
      </c>
      <c r="E1245" s="111" t="s">
        <v>123</v>
      </c>
      <c r="F1245" s="111" t="s">
        <v>179</v>
      </c>
      <c r="G1245" s="111" t="s">
        <v>190</v>
      </c>
      <c r="H1245" s="111" t="s">
        <v>179</v>
      </c>
      <c r="I1245" s="111" t="s">
        <v>190</v>
      </c>
      <c r="J1245" t="str">
        <f t="shared" si="38"/>
        <v>3030SkogOrganisk jordBlandingsskogLav</v>
      </c>
      <c r="K1245" s="111">
        <v>-1.2347339377887629</v>
      </c>
      <c r="L1245" s="111">
        <v>0.92784825435236762</v>
      </c>
      <c r="M1245" s="111">
        <v>0.46510463492953991</v>
      </c>
      <c r="N1245" s="112">
        <f t="shared" si="39"/>
        <v>0.15821895149314458</v>
      </c>
    </row>
    <row r="1246" spans="1:14" x14ac:dyDescent="0.25">
      <c r="A1246" s="111" t="s">
        <v>626</v>
      </c>
      <c r="B1246" s="111">
        <f>INDEX(kommuner!C:C,MATCH(_xlfn.NUMBERVALUE(A1246),kommuner!B:B,0))</f>
        <v>3030</v>
      </c>
      <c r="C1246" s="111" t="s">
        <v>127</v>
      </c>
      <c r="D1246" s="111" t="s">
        <v>127</v>
      </c>
      <c r="E1246" s="111" t="s">
        <v>123</v>
      </c>
      <c r="F1246" s="111" t="s">
        <v>179</v>
      </c>
      <c r="G1246" s="111" t="s">
        <v>173</v>
      </c>
      <c r="H1246" s="111" t="s">
        <v>179</v>
      </c>
      <c r="I1246" s="111" t="s">
        <v>173</v>
      </c>
      <c r="J1246" t="str">
        <f t="shared" si="38"/>
        <v>3030SkogOrganisk jordBlandingsskogMiddels</v>
      </c>
      <c r="K1246" s="111">
        <v>-2.4239591752717748</v>
      </c>
      <c r="L1246" s="111">
        <v>0.92784825435236762</v>
      </c>
      <c r="M1246" s="111">
        <v>0.46510463492953991</v>
      </c>
      <c r="N1246" s="112">
        <f t="shared" si="39"/>
        <v>-1.0310062859898674</v>
      </c>
    </row>
    <row r="1247" spans="1:14" x14ac:dyDescent="0.25">
      <c r="A1247" s="111" t="s">
        <v>626</v>
      </c>
      <c r="B1247" s="111">
        <f>INDEX(kommuner!C:C,MATCH(_xlfn.NUMBERVALUE(A1247),kommuner!B:B,0))</f>
        <v>3030</v>
      </c>
      <c r="C1247" s="111" t="s">
        <v>127</v>
      </c>
      <c r="D1247" s="111" t="s">
        <v>127</v>
      </c>
      <c r="E1247" s="111" t="s">
        <v>123</v>
      </c>
      <c r="F1247" s="111" t="s">
        <v>179</v>
      </c>
      <c r="G1247" s="111" t="s">
        <v>186</v>
      </c>
      <c r="H1247" s="111" t="s">
        <v>179</v>
      </c>
      <c r="I1247" s="111" t="s">
        <v>186</v>
      </c>
      <c r="J1247" t="str">
        <f t="shared" si="38"/>
        <v>3030SkogOrganisk jordBlandingsskogSærs høy</v>
      </c>
      <c r="K1247" s="111">
        <v>-1.5726115302258048</v>
      </c>
      <c r="L1247" s="111">
        <v>0.92784825435236762</v>
      </c>
      <c r="M1247" s="111">
        <v>0.46510463492953991</v>
      </c>
      <c r="N1247" s="112">
        <f t="shared" si="39"/>
        <v>-0.17965864094389727</v>
      </c>
    </row>
    <row r="1248" spans="1:14" x14ac:dyDescent="0.25">
      <c r="A1248" s="111" t="s">
        <v>626</v>
      </c>
      <c r="B1248" s="111">
        <f>INDEX(kommuner!C:C,MATCH(_xlfn.NUMBERVALUE(A1248),kommuner!B:B,0))</f>
        <v>3030</v>
      </c>
      <c r="C1248" s="111" t="s">
        <v>127</v>
      </c>
      <c r="D1248" s="111" t="s">
        <v>127</v>
      </c>
      <c r="E1248" s="111" t="s">
        <v>123</v>
      </c>
      <c r="F1248" s="111" t="s">
        <v>185</v>
      </c>
      <c r="G1248" s="111" t="s">
        <v>180</v>
      </c>
      <c r="H1248" s="111" t="s">
        <v>185</v>
      </c>
      <c r="I1248" s="111" t="s">
        <v>180</v>
      </c>
      <c r="J1248" t="str">
        <f t="shared" si="38"/>
        <v>3030SkogOrganisk jordLauvskogHøy</v>
      </c>
      <c r="K1248" s="111">
        <v>-1.9913688882377358</v>
      </c>
      <c r="L1248" s="111">
        <v>0.92784825435236762</v>
      </c>
      <c r="M1248" s="111">
        <v>0.46510463492953991</v>
      </c>
      <c r="N1248" s="112">
        <f t="shared" si="39"/>
        <v>-0.59841599895582831</v>
      </c>
    </row>
    <row r="1249" spans="1:14" x14ac:dyDescent="0.25">
      <c r="A1249" s="111" t="s">
        <v>626</v>
      </c>
      <c r="B1249" s="111">
        <f>INDEX(kommuner!C:C,MATCH(_xlfn.NUMBERVALUE(A1249),kommuner!B:B,0))</f>
        <v>3030</v>
      </c>
      <c r="C1249" s="111" t="s">
        <v>127</v>
      </c>
      <c r="D1249" s="111" t="s">
        <v>127</v>
      </c>
      <c r="E1249" s="111" t="s">
        <v>123</v>
      </c>
      <c r="F1249" s="111" t="s">
        <v>185</v>
      </c>
      <c r="G1249" s="111" t="s">
        <v>167</v>
      </c>
      <c r="H1249" s="111" t="s">
        <v>185</v>
      </c>
      <c r="I1249" s="111" t="s">
        <v>167</v>
      </c>
      <c r="J1249" t="str">
        <f t="shared" si="38"/>
        <v>3030SkogOrganisk jordLauvskogImpediment</v>
      </c>
      <c r="K1249" s="111">
        <v>0.35000626494250675</v>
      </c>
      <c r="L1249" s="111">
        <v>0.92784825435236762</v>
      </c>
      <c r="M1249" s="111">
        <v>0.46510463492953991</v>
      </c>
      <c r="N1249" s="112">
        <f t="shared" si="39"/>
        <v>1.7429591542244141</v>
      </c>
    </row>
    <row r="1250" spans="1:14" x14ac:dyDescent="0.25">
      <c r="A1250" s="111" t="s">
        <v>626</v>
      </c>
      <c r="B1250" s="111">
        <f>INDEX(kommuner!C:C,MATCH(_xlfn.NUMBERVALUE(A1250),kommuner!B:B,0))</f>
        <v>3030</v>
      </c>
      <c r="C1250" s="111" t="s">
        <v>127</v>
      </c>
      <c r="D1250" s="111" t="s">
        <v>127</v>
      </c>
      <c r="E1250" s="111" t="s">
        <v>123</v>
      </c>
      <c r="F1250" s="111" t="s">
        <v>185</v>
      </c>
      <c r="G1250" s="111" t="s">
        <v>190</v>
      </c>
      <c r="H1250" s="111" t="s">
        <v>185</v>
      </c>
      <c r="I1250" s="111" t="s">
        <v>190</v>
      </c>
      <c r="J1250" t="str">
        <f t="shared" si="38"/>
        <v>3030SkogOrganisk jordLauvskogLav</v>
      </c>
      <c r="K1250" s="111">
        <v>1.1144075558526714</v>
      </c>
      <c r="L1250" s="111">
        <v>0.92784825435236762</v>
      </c>
      <c r="M1250" s="111">
        <v>0.46510463492953991</v>
      </c>
      <c r="N1250" s="112">
        <f t="shared" si="39"/>
        <v>2.5073604451345788</v>
      </c>
    </row>
    <row r="1251" spans="1:14" x14ac:dyDescent="0.25">
      <c r="A1251" s="111" t="s">
        <v>626</v>
      </c>
      <c r="B1251" s="111">
        <f>INDEX(kommuner!C:C,MATCH(_xlfn.NUMBERVALUE(A1251),kommuner!B:B,0))</f>
        <v>3030</v>
      </c>
      <c r="C1251" s="111" t="s">
        <v>127</v>
      </c>
      <c r="D1251" s="111" t="s">
        <v>127</v>
      </c>
      <c r="E1251" s="111" t="s">
        <v>123</v>
      </c>
      <c r="F1251" s="111" t="s">
        <v>185</v>
      </c>
      <c r="G1251" s="111" t="s">
        <v>173</v>
      </c>
      <c r="H1251" s="111" t="s">
        <v>185</v>
      </c>
      <c r="I1251" s="111" t="s">
        <v>173</v>
      </c>
      <c r="J1251" t="str">
        <f t="shared" si="38"/>
        <v>3030SkogOrganisk jordLauvskogMiddels</v>
      </c>
      <c r="K1251" s="111">
        <v>-0.62664468270982987</v>
      </c>
      <c r="L1251" s="111">
        <v>0.92784825435236762</v>
      </c>
      <c r="M1251" s="111">
        <v>0.46510463492953991</v>
      </c>
      <c r="N1251" s="112">
        <f t="shared" si="39"/>
        <v>0.76630820657207765</v>
      </c>
    </row>
    <row r="1252" spans="1:14" x14ac:dyDescent="0.25">
      <c r="A1252" s="111" t="s">
        <v>626</v>
      </c>
      <c r="B1252" s="111">
        <f>INDEX(kommuner!C:C,MATCH(_xlfn.NUMBERVALUE(A1252),kommuner!B:B,0))</f>
        <v>3030</v>
      </c>
      <c r="C1252" s="111" t="s">
        <v>127</v>
      </c>
      <c r="D1252" s="111" t="s">
        <v>127</v>
      </c>
      <c r="E1252" s="111" t="s">
        <v>123</v>
      </c>
      <c r="F1252" s="111" t="s">
        <v>185</v>
      </c>
      <c r="G1252" s="111" t="s">
        <v>186</v>
      </c>
      <c r="H1252" s="111" t="s">
        <v>185</v>
      </c>
      <c r="I1252" s="111" t="s">
        <v>186</v>
      </c>
      <c r="J1252" t="str">
        <f t="shared" si="38"/>
        <v>3030SkogOrganisk jordLauvskogSærs høy</v>
      </c>
      <c r="K1252" s="111">
        <v>-1.8997279926091779</v>
      </c>
      <c r="L1252" s="111">
        <v>0.92784825435236762</v>
      </c>
      <c r="M1252" s="111">
        <v>0.46510463492953991</v>
      </c>
      <c r="N1252" s="112">
        <f t="shared" si="39"/>
        <v>-0.50677510332727038</v>
      </c>
    </row>
    <row r="1253" spans="1:14" x14ac:dyDescent="0.25">
      <c r="A1253" s="111" t="s">
        <v>626</v>
      </c>
      <c r="B1253" s="111">
        <f>INDEX(kommuner!C:C,MATCH(_xlfn.NUMBERVALUE(A1253),kommuner!B:B,0))</f>
        <v>3030</v>
      </c>
      <c r="C1253" s="111" t="s">
        <v>83</v>
      </c>
      <c r="D1253" s="111" t="s">
        <v>83</v>
      </c>
      <c r="E1253" s="111" t="s">
        <v>126</v>
      </c>
      <c r="F1253" s="111" t="s">
        <v>139</v>
      </c>
      <c r="G1253" s="111" t="s">
        <v>139</v>
      </c>
      <c r="H1253" s="111" t="s">
        <v>139</v>
      </c>
      <c r="I1253" s="111" t="s">
        <v>139</v>
      </c>
      <c r="J1253" t="str">
        <f t="shared" si="38"/>
        <v>3030Utbygd arealMineraljord</v>
      </c>
      <c r="K1253" s="111">
        <v>1.3171254023576049</v>
      </c>
      <c r="L1253" s="111">
        <v>0</v>
      </c>
      <c r="M1253" s="111">
        <v>1.303047089454229E-2</v>
      </c>
      <c r="N1253" s="112">
        <f t="shared" si="39"/>
        <v>1.3301558732521472</v>
      </c>
    </row>
    <row r="1254" spans="1:14" x14ac:dyDescent="0.25">
      <c r="A1254" s="111" t="s">
        <v>626</v>
      </c>
      <c r="B1254" s="111">
        <f>INDEX(kommuner!C:C,MATCH(_xlfn.NUMBERVALUE(A1254),kommuner!B:B,0))</f>
        <v>3030</v>
      </c>
      <c r="C1254" s="111" t="s">
        <v>83</v>
      </c>
      <c r="D1254" s="111" t="s">
        <v>83</v>
      </c>
      <c r="E1254" s="111" t="s">
        <v>123</v>
      </c>
      <c r="F1254" s="111" t="s">
        <v>139</v>
      </c>
      <c r="G1254" s="111" t="s">
        <v>139</v>
      </c>
      <c r="H1254" s="111" t="s">
        <v>139</v>
      </c>
      <c r="I1254" s="111" t="s">
        <v>139</v>
      </c>
      <c r="J1254" t="str">
        <f t="shared" si="38"/>
        <v>3030Utbygd arealOrganisk jord</v>
      </c>
      <c r="K1254" s="111">
        <v>29.011421395201612</v>
      </c>
      <c r="L1254" s="111">
        <v>0</v>
      </c>
      <c r="M1254" s="111">
        <v>1.303047089454229E-2</v>
      </c>
      <c r="N1254" s="112">
        <f t="shared" si="39"/>
        <v>29.024451866096154</v>
      </c>
    </row>
    <row r="1255" spans="1:14" x14ac:dyDescent="0.25">
      <c r="A1255" s="111" t="s">
        <v>626</v>
      </c>
      <c r="B1255" s="111">
        <f>INDEX(kommuner!C:C,MATCH(_xlfn.NUMBERVALUE(A1255),kommuner!B:B,0))</f>
        <v>3030</v>
      </c>
      <c r="C1255" s="111" t="s">
        <v>181</v>
      </c>
      <c r="D1255" s="111" t="s">
        <v>181</v>
      </c>
      <c r="E1255" s="111" t="s">
        <v>123</v>
      </c>
      <c r="F1255" s="111" t="s">
        <v>139</v>
      </c>
      <c r="G1255" s="111" t="s">
        <v>139</v>
      </c>
      <c r="H1255" s="111" t="s">
        <v>139</v>
      </c>
      <c r="I1255" s="111" t="s">
        <v>139</v>
      </c>
      <c r="J1255" t="str">
        <f t="shared" si="38"/>
        <v>3030Vann og myrOrganisk jord</v>
      </c>
      <c r="K1255" s="111">
        <v>-0.20040009744654491</v>
      </c>
      <c r="L1255" s="111">
        <v>0</v>
      </c>
      <c r="M1255" s="111">
        <v>0</v>
      </c>
      <c r="N1255" s="112">
        <f t="shared" si="39"/>
        <v>-0.20040009744654491</v>
      </c>
    </row>
    <row r="1256" spans="1:14" x14ac:dyDescent="0.25">
      <c r="A1256" s="111" t="s">
        <v>627</v>
      </c>
      <c r="B1256" s="111">
        <f>INDEX(kommuner!C:C,MATCH(_xlfn.NUMBERVALUE(A1256),kommuner!B:B,0))</f>
        <v>3031</v>
      </c>
      <c r="C1256" s="111" t="s">
        <v>82</v>
      </c>
      <c r="D1256" s="111" t="s">
        <v>82</v>
      </c>
      <c r="E1256" s="111" t="s">
        <v>126</v>
      </c>
      <c r="F1256" s="111" t="s">
        <v>139</v>
      </c>
      <c r="G1256" s="111" t="s">
        <v>139</v>
      </c>
      <c r="H1256" s="111" t="s">
        <v>139</v>
      </c>
      <c r="I1256" s="111" t="s">
        <v>139</v>
      </c>
      <c r="J1256" t="str">
        <f t="shared" si="38"/>
        <v>3031Annen utmarkMineraljord</v>
      </c>
      <c r="K1256" s="111">
        <v>-7.4178314529761202E-2</v>
      </c>
      <c r="L1256" s="111">
        <v>0</v>
      </c>
      <c r="M1256" s="111">
        <v>0</v>
      </c>
      <c r="N1256" s="112">
        <f t="shared" si="39"/>
        <v>-7.4178314529761202E-2</v>
      </c>
    </row>
    <row r="1257" spans="1:14" x14ac:dyDescent="0.25">
      <c r="A1257" s="111" t="s">
        <v>627</v>
      </c>
      <c r="B1257" s="111">
        <f>INDEX(kommuner!C:C,MATCH(_xlfn.NUMBERVALUE(A1257),kommuner!B:B,0))</f>
        <v>3031</v>
      </c>
      <c r="C1257" s="111" t="s">
        <v>121</v>
      </c>
      <c r="D1257" s="111" t="s">
        <v>121</v>
      </c>
      <c r="E1257" s="111" t="s">
        <v>126</v>
      </c>
      <c r="F1257" s="111" t="s">
        <v>139</v>
      </c>
      <c r="G1257" s="111" t="s">
        <v>139</v>
      </c>
      <c r="H1257" s="111" t="s">
        <v>139</v>
      </c>
      <c r="I1257" s="111" t="s">
        <v>139</v>
      </c>
      <c r="J1257" t="str">
        <f t="shared" si="38"/>
        <v>3031BeiteMineraljord</v>
      </c>
      <c r="K1257" s="111">
        <v>-0.96338340838695502</v>
      </c>
      <c r="L1257" s="111">
        <v>0</v>
      </c>
      <c r="M1257" s="111">
        <v>1.2448711246839999E-7</v>
      </c>
      <c r="N1257" s="112">
        <f t="shared" si="39"/>
        <v>-0.96338328389984251</v>
      </c>
    </row>
    <row r="1258" spans="1:14" x14ac:dyDescent="0.25">
      <c r="A1258" s="111" t="s">
        <v>627</v>
      </c>
      <c r="B1258" s="111">
        <f>INDEX(kommuner!C:C,MATCH(_xlfn.NUMBERVALUE(A1258),kommuner!B:B,0))</f>
        <v>3031</v>
      </c>
      <c r="C1258" s="111" t="s">
        <v>121</v>
      </c>
      <c r="D1258" s="111" t="s">
        <v>121</v>
      </c>
      <c r="E1258" s="111" t="s">
        <v>123</v>
      </c>
      <c r="F1258" s="111" t="s">
        <v>139</v>
      </c>
      <c r="G1258" s="111" t="s">
        <v>139</v>
      </c>
      <c r="H1258" s="111" t="s">
        <v>139</v>
      </c>
      <c r="I1258" s="111" t="s">
        <v>139</v>
      </c>
      <c r="J1258" t="str">
        <f t="shared" si="38"/>
        <v>3031BeiteOrganisk jord</v>
      </c>
      <c r="K1258" s="111">
        <v>12.077525935985037</v>
      </c>
      <c r="L1258" s="111">
        <v>1.6412500000000001</v>
      </c>
      <c r="M1258" s="111">
        <v>0</v>
      </c>
      <c r="N1258" s="112">
        <f t="shared" si="39"/>
        <v>13.718775935985036</v>
      </c>
    </row>
    <row r="1259" spans="1:14" x14ac:dyDescent="0.25">
      <c r="A1259" s="111" t="s">
        <v>627</v>
      </c>
      <c r="B1259" s="111">
        <f>INDEX(kommuner!C:C,MATCH(_xlfn.NUMBERVALUE(A1259),kommuner!B:B,0))</f>
        <v>3031</v>
      </c>
      <c r="C1259" s="111" t="s">
        <v>84</v>
      </c>
      <c r="D1259" s="111" t="s">
        <v>84</v>
      </c>
      <c r="E1259" s="111" t="s">
        <v>126</v>
      </c>
      <c r="F1259" s="111" t="s">
        <v>139</v>
      </c>
      <c r="G1259" s="111" t="s">
        <v>139</v>
      </c>
      <c r="H1259" s="111" t="s">
        <v>139</v>
      </c>
      <c r="I1259" s="111" t="s">
        <v>139</v>
      </c>
      <c r="J1259" t="str">
        <f t="shared" si="38"/>
        <v>3031Dyrket markMineraljord</v>
      </c>
      <c r="K1259" s="111">
        <v>-0.20819389018660109</v>
      </c>
      <c r="L1259" s="111">
        <v>0</v>
      </c>
      <c r="M1259" s="111">
        <v>0</v>
      </c>
      <c r="N1259" s="112">
        <f t="shared" si="39"/>
        <v>-0.20819389018660109</v>
      </c>
    </row>
    <row r="1260" spans="1:14" x14ac:dyDescent="0.25">
      <c r="A1260" s="111" t="s">
        <v>627</v>
      </c>
      <c r="B1260" s="111">
        <f>INDEX(kommuner!C:C,MATCH(_xlfn.NUMBERVALUE(A1260),kommuner!B:B,0))</f>
        <v>3031</v>
      </c>
      <c r="C1260" s="111" t="s">
        <v>84</v>
      </c>
      <c r="D1260" s="111" t="s">
        <v>84</v>
      </c>
      <c r="E1260" s="111" t="s">
        <v>123</v>
      </c>
      <c r="F1260" s="111" t="s">
        <v>139</v>
      </c>
      <c r="G1260" s="111" t="s">
        <v>139</v>
      </c>
      <c r="H1260" s="111" t="s">
        <v>139</v>
      </c>
      <c r="I1260" s="111" t="s">
        <v>139</v>
      </c>
      <c r="J1260" t="str">
        <f t="shared" si="38"/>
        <v>3031Dyrket markOrganisk jord</v>
      </c>
      <c r="K1260" s="111">
        <v>28.726149366675592</v>
      </c>
      <c r="L1260" s="111">
        <v>1.45625</v>
      </c>
      <c r="M1260" s="111">
        <v>0</v>
      </c>
      <c r="N1260" s="112">
        <f t="shared" si="39"/>
        <v>30.182399366675593</v>
      </c>
    </row>
    <row r="1261" spans="1:14" x14ac:dyDescent="0.25">
      <c r="A1261" s="111" t="s">
        <v>627</v>
      </c>
      <c r="B1261" s="111">
        <f>INDEX(kommuner!C:C,MATCH(_xlfn.NUMBERVALUE(A1261),kommuner!B:B,0))</f>
        <v>3031</v>
      </c>
      <c r="C1261" s="111" t="s">
        <v>127</v>
      </c>
      <c r="D1261" s="111" t="s">
        <v>127</v>
      </c>
      <c r="E1261" s="111" t="s">
        <v>126</v>
      </c>
      <c r="F1261" s="111" t="s">
        <v>172</v>
      </c>
      <c r="G1261" s="111" t="s">
        <v>180</v>
      </c>
      <c r="H1261" s="111" t="s">
        <v>172</v>
      </c>
      <c r="I1261" s="111" t="s">
        <v>180</v>
      </c>
      <c r="J1261" t="str">
        <f t="shared" si="38"/>
        <v>3031SkogMineraljordBarskogHøy</v>
      </c>
      <c r="K1261" s="111">
        <v>-4.6162156760364166</v>
      </c>
      <c r="L1261" s="111">
        <v>0.85306406685236758</v>
      </c>
      <c r="M1261" s="111">
        <v>6.4056614999681585E-2</v>
      </c>
      <c r="N1261" s="112">
        <f t="shared" si="39"/>
        <v>-3.6990949941843674</v>
      </c>
    </row>
    <row r="1262" spans="1:14" x14ac:dyDescent="0.25">
      <c r="A1262" s="111" t="s">
        <v>627</v>
      </c>
      <c r="B1262" s="111">
        <f>INDEX(kommuner!C:C,MATCH(_xlfn.NUMBERVALUE(A1262),kommuner!B:B,0))</f>
        <v>3031</v>
      </c>
      <c r="C1262" s="111" t="s">
        <v>127</v>
      </c>
      <c r="D1262" s="111" t="s">
        <v>127</v>
      </c>
      <c r="E1262" s="111" t="s">
        <v>126</v>
      </c>
      <c r="F1262" s="111" t="s">
        <v>172</v>
      </c>
      <c r="G1262" s="111" t="s">
        <v>167</v>
      </c>
      <c r="H1262" s="111" t="s">
        <v>172</v>
      </c>
      <c r="I1262" s="111" t="s">
        <v>167</v>
      </c>
      <c r="J1262" t="str">
        <f t="shared" si="38"/>
        <v>3031SkogMineraljordBarskogImpediment</v>
      </c>
      <c r="K1262" s="111">
        <v>-1.3727794028153204</v>
      </c>
      <c r="L1262" s="111">
        <v>0.85306406685236758</v>
      </c>
      <c r="M1262" s="111">
        <v>6.3979989500968365E-2</v>
      </c>
      <c r="N1262" s="112">
        <f t="shared" si="39"/>
        <v>-0.45573534646198444</v>
      </c>
    </row>
    <row r="1263" spans="1:14" x14ac:dyDescent="0.25">
      <c r="A1263" s="111" t="s">
        <v>627</v>
      </c>
      <c r="B1263" s="111">
        <f>INDEX(kommuner!C:C,MATCH(_xlfn.NUMBERVALUE(A1263),kommuner!B:B,0))</f>
        <v>3031</v>
      </c>
      <c r="C1263" s="111" t="s">
        <v>127</v>
      </c>
      <c r="D1263" s="111" t="s">
        <v>127</v>
      </c>
      <c r="E1263" s="111" t="s">
        <v>126</v>
      </c>
      <c r="F1263" s="111" t="s">
        <v>172</v>
      </c>
      <c r="G1263" s="111" t="s">
        <v>190</v>
      </c>
      <c r="H1263" s="111" t="s">
        <v>172</v>
      </c>
      <c r="I1263" s="111" t="s">
        <v>190</v>
      </c>
      <c r="J1263" t="str">
        <f t="shared" si="38"/>
        <v>3031SkogMineraljordBarskogLav</v>
      </c>
      <c r="K1263" s="111">
        <v>-4.2147477563561999</v>
      </c>
      <c r="L1263" s="111">
        <v>0.85306406685236758</v>
      </c>
      <c r="M1263" s="111">
        <v>6.3979989500968365E-2</v>
      </c>
      <c r="N1263" s="112">
        <f t="shared" si="39"/>
        <v>-3.2977037000028639</v>
      </c>
    </row>
    <row r="1264" spans="1:14" x14ac:dyDescent="0.25">
      <c r="A1264" s="111" t="s">
        <v>627</v>
      </c>
      <c r="B1264" s="111">
        <f>INDEX(kommuner!C:C,MATCH(_xlfn.NUMBERVALUE(A1264),kommuner!B:B,0))</f>
        <v>3031</v>
      </c>
      <c r="C1264" s="111" t="s">
        <v>127</v>
      </c>
      <c r="D1264" s="111" t="s">
        <v>127</v>
      </c>
      <c r="E1264" s="111" t="s">
        <v>126</v>
      </c>
      <c r="F1264" s="111" t="s">
        <v>172</v>
      </c>
      <c r="G1264" s="111" t="s">
        <v>173</v>
      </c>
      <c r="H1264" s="111" t="s">
        <v>172</v>
      </c>
      <c r="I1264" s="111" t="s">
        <v>173</v>
      </c>
      <c r="J1264" t="str">
        <f t="shared" si="38"/>
        <v>3031SkogMineraljordBarskogMiddels</v>
      </c>
      <c r="K1264" s="111">
        <v>-4.0260508329268543</v>
      </c>
      <c r="L1264" s="111">
        <v>0.85306406685236758</v>
      </c>
      <c r="M1264" s="111">
        <v>6.4056614999681585E-2</v>
      </c>
      <c r="N1264" s="112">
        <f t="shared" si="39"/>
        <v>-3.1089301510748051</v>
      </c>
    </row>
    <row r="1265" spans="1:14" x14ac:dyDescent="0.25">
      <c r="A1265" s="111" t="s">
        <v>627</v>
      </c>
      <c r="B1265" s="111">
        <f>INDEX(kommuner!C:C,MATCH(_xlfn.NUMBERVALUE(A1265),kommuner!B:B,0))</f>
        <v>3031</v>
      </c>
      <c r="C1265" s="111" t="s">
        <v>127</v>
      </c>
      <c r="D1265" s="111" t="s">
        <v>127</v>
      </c>
      <c r="E1265" s="111" t="s">
        <v>126</v>
      </c>
      <c r="F1265" s="111" t="s">
        <v>172</v>
      </c>
      <c r="G1265" s="111" t="s">
        <v>186</v>
      </c>
      <c r="H1265" s="111" t="s">
        <v>172</v>
      </c>
      <c r="I1265" s="111" t="s">
        <v>186</v>
      </c>
      <c r="J1265" t="str">
        <f t="shared" si="38"/>
        <v>3031SkogMineraljordBarskogSærs høy</v>
      </c>
      <c r="K1265" s="111">
        <v>0.12072674540874306</v>
      </c>
      <c r="L1265" s="111">
        <v>0.85306406685236758</v>
      </c>
      <c r="M1265" s="111">
        <v>6.4056614999681585E-2</v>
      </c>
      <c r="N1265" s="112">
        <f t="shared" si="39"/>
        <v>1.0378474272607923</v>
      </c>
    </row>
    <row r="1266" spans="1:14" x14ac:dyDescent="0.25">
      <c r="A1266" s="111" t="s">
        <v>627</v>
      </c>
      <c r="B1266" s="111">
        <f>INDEX(kommuner!C:C,MATCH(_xlfn.NUMBERVALUE(A1266),kommuner!B:B,0))</f>
        <v>3031</v>
      </c>
      <c r="C1266" s="111" t="s">
        <v>127</v>
      </c>
      <c r="D1266" s="111" t="s">
        <v>127</v>
      </c>
      <c r="E1266" s="111" t="s">
        <v>126</v>
      </c>
      <c r="F1266" s="111" t="s">
        <v>179</v>
      </c>
      <c r="G1266" s="111" t="s">
        <v>180</v>
      </c>
      <c r="H1266" s="111" t="s">
        <v>179</v>
      </c>
      <c r="I1266" s="111" t="s">
        <v>180</v>
      </c>
      <c r="J1266" t="str">
        <f t="shared" si="38"/>
        <v>3031SkogMineraljordBlandingsskogHøy</v>
      </c>
      <c r="K1266" s="111">
        <v>-7.1939050909469406</v>
      </c>
      <c r="L1266" s="111">
        <v>0.85306406685236758</v>
      </c>
      <c r="M1266" s="111">
        <v>6.3979989500968365E-2</v>
      </c>
      <c r="N1266" s="112">
        <f t="shared" si="39"/>
        <v>-6.2768610345936047</v>
      </c>
    </row>
    <row r="1267" spans="1:14" x14ac:dyDescent="0.25">
      <c r="A1267" s="111" t="s">
        <v>627</v>
      </c>
      <c r="B1267" s="111">
        <f>INDEX(kommuner!C:C,MATCH(_xlfn.NUMBERVALUE(A1267),kommuner!B:B,0))</f>
        <v>3031</v>
      </c>
      <c r="C1267" s="111" t="s">
        <v>127</v>
      </c>
      <c r="D1267" s="111" t="s">
        <v>127</v>
      </c>
      <c r="E1267" s="111" t="s">
        <v>126</v>
      </c>
      <c r="F1267" s="111" t="s">
        <v>179</v>
      </c>
      <c r="G1267" s="111" t="s">
        <v>167</v>
      </c>
      <c r="H1267" s="111" t="s">
        <v>179</v>
      </c>
      <c r="I1267" s="111" t="s">
        <v>167</v>
      </c>
      <c r="J1267" t="str">
        <f t="shared" si="38"/>
        <v>3031SkogMineraljordBlandingsskogImpediment</v>
      </c>
      <c r="K1267" s="111">
        <v>-1.6598037998579707</v>
      </c>
      <c r="L1267" s="111">
        <v>0.85306406685236758</v>
      </c>
      <c r="M1267" s="111">
        <v>6.3979989500968365E-2</v>
      </c>
      <c r="N1267" s="112">
        <f t="shared" si="39"/>
        <v>-0.7427597435046347</v>
      </c>
    </row>
    <row r="1268" spans="1:14" x14ac:dyDescent="0.25">
      <c r="A1268" s="111" t="s">
        <v>627</v>
      </c>
      <c r="B1268" s="111">
        <f>INDEX(kommuner!C:C,MATCH(_xlfn.NUMBERVALUE(A1268),kommuner!B:B,0))</f>
        <v>3031</v>
      </c>
      <c r="C1268" s="111" t="s">
        <v>127</v>
      </c>
      <c r="D1268" s="111" t="s">
        <v>127</v>
      </c>
      <c r="E1268" s="111" t="s">
        <v>126</v>
      </c>
      <c r="F1268" s="111" t="s">
        <v>179</v>
      </c>
      <c r="G1268" s="111" t="s">
        <v>190</v>
      </c>
      <c r="H1268" s="111" t="s">
        <v>179</v>
      </c>
      <c r="I1268" s="111" t="s">
        <v>190</v>
      </c>
      <c r="J1268" t="str">
        <f t="shared" si="38"/>
        <v>3031SkogMineraljordBlandingsskogLav</v>
      </c>
      <c r="K1268" s="111">
        <v>-2.5588434197694254</v>
      </c>
      <c r="L1268" s="111">
        <v>0.85306406685236758</v>
      </c>
      <c r="M1268" s="111">
        <v>6.3979989500968365E-2</v>
      </c>
      <c r="N1268" s="112">
        <f t="shared" si="39"/>
        <v>-1.6417993634160897</v>
      </c>
    </row>
    <row r="1269" spans="1:14" x14ac:dyDescent="0.25">
      <c r="A1269" s="111" t="s">
        <v>627</v>
      </c>
      <c r="B1269" s="111">
        <f>INDEX(kommuner!C:C,MATCH(_xlfn.NUMBERVALUE(A1269),kommuner!B:B,0))</f>
        <v>3031</v>
      </c>
      <c r="C1269" s="111" t="s">
        <v>127</v>
      </c>
      <c r="D1269" s="111" t="s">
        <v>127</v>
      </c>
      <c r="E1269" s="111" t="s">
        <v>126</v>
      </c>
      <c r="F1269" s="111" t="s">
        <v>179</v>
      </c>
      <c r="G1269" s="111" t="s">
        <v>173</v>
      </c>
      <c r="H1269" s="111" t="s">
        <v>179</v>
      </c>
      <c r="I1269" s="111" t="s">
        <v>173</v>
      </c>
      <c r="J1269" t="str">
        <f t="shared" si="38"/>
        <v>3031SkogMineraljordBlandingsskogMiddels</v>
      </c>
      <c r="K1269" s="111">
        <v>-3.8687729546762566</v>
      </c>
      <c r="L1269" s="111">
        <v>0.85306406685236758</v>
      </c>
      <c r="M1269" s="111">
        <v>6.3979989500968365E-2</v>
      </c>
      <c r="N1269" s="112">
        <f t="shared" si="39"/>
        <v>-2.9517288983229206</v>
      </c>
    </row>
    <row r="1270" spans="1:14" x14ac:dyDescent="0.25">
      <c r="A1270" s="111" t="s">
        <v>627</v>
      </c>
      <c r="B1270" s="111">
        <f>INDEX(kommuner!C:C,MATCH(_xlfn.NUMBERVALUE(A1270),kommuner!B:B,0))</f>
        <v>3031</v>
      </c>
      <c r="C1270" s="111" t="s">
        <v>127</v>
      </c>
      <c r="D1270" s="111" t="s">
        <v>127</v>
      </c>
      <c r="E1270" s="111" t="s">
        <v>126</v>
      </c>
      <c r="F1270" s="111" t="s">
        <v>179</v>
      </c>
      <c r="G1270" s="111" t="s">
        <v>186</v>
      </c>
      <c r="H1270" s="111" t="s">
        <v>179</v>
      </c>
      <c r="I1270" s="111" t="s">
        <v>186</v>
      </c>
      <c r="J1270" t="str">
        <f t="shared" si="38"/>
        <v>3031SkogMineraljordBlandingsskogSærs høy</v>
      </c>
      <c r="K1270" s="111">
        <v>-2.9395925245326562</v>
      </c>
      <c r="L1270" s="111">
        <v>0.85306406685236758</v>
      </c>
      <c r="M1270" s="111">
        <v>6.3979989500968365E-2</v>
      </c>
      <c r="N1270" s="112">
        <f t="shared" si="39"/>
        <v>-2.0225484681793202</v>
      </c>
    </row>
    <row r="1271" spans="1:14" x14ac:dyDescent="0.25">
      <c r="A1271" s="111" t="s">
        <v>627</v>
      </c>
      <c r="B1271" s="111">
        <f>INDEX(kommuner!C:C,MATCH(_xlfn.NUMBERVALUE(A1271),kommuner!B:B,0))</f>
        <v>3031</v>
      </c>
      <c r="C1271" s="111" t="s">
        <v>127</v>
      </c>
      <c r="D1271" s="111" t="s">
        <v>127</v>
      </c>
      <c r="E1271" s="111" t="s">
        <v>126</v>
      </c>
      <c r="F1271" s="111" t="s">
        <v>185</v>
      </c>
      <c r="G1271" s="111" t="s">
        <v>180</v>
      </c>
      <c r="H1271" s="111" t="s">
        <v>185</v>
      </c>
      <c r="I1271" s="111" t="s">
        <v>180</v>
      </c>
      <c r="J1271" t="str">
        <f t="shared" si="38"/>
        <v>3031SkogMineraljordLauvskogHøy</v>
      </c>
      <c r="K1271" s="111">
        <v>-3.3269846154961789</v>
      </c>
      <c r="L1271" s="111">
        <v>0.85306406685236758</v>
      </c>
      <c r="M1271" s="111">
        <v>6.3979989500968365E-2</v>
      </c>
      <c r="N1271" s="112">
        <f t="shared" si="39"/>
        <v>-2.4099405591428429</v>
      </c>
    </row>
    <row r="1272" spans="1:14" x14ac:dyDescent="0.25">
      <c r="A1272" s="111" t="s">
        <v>627</v>
      </c>
      <c r="B1272" s="111">
        <f>INDEX(kommuner!C:C,MATCH(_xlfn.NUMBERVALUE(A1272),kommuner!B:B,0))</f>
        <v>3031</v>
      </c>
      <c r="C1272" s="111" t="s">
        <v>127</v>
      </c>
      <c r="D1272" s="111" t="s">
        <v>127</v>
      </c>
      <c r="E1272" s="111" t="s">
        <v>126</v>
      </c>
      <c r="F1272" s="111" t="s">
        <v>185</v>
      </c>
      <c r="G1272" s="111" t="s">
        <v>167</v>
      </c>
      <c r="H1272" s="111" t="s">
        <v>185</v>
      </c>
      <c r="I1272" s="111" t="s">
        <v>167</v>
      </c>
      <c r="J1272" t="str">
        <f t="shared" si="38"/>
        <v>3031SkogMineraljordLauvskogImpediment</v>
      </c>
      <c r="K1272" s="111">
        <v>-0.65286816124680003</v>
      </c>
      <c r="L1272" s="111">
        <v>0.85306406685236758</v>
      </c>
      <c r="M1272" s="111">
        <v>6.3979989500968365E-2</v>
      </c>
      <c r="N1272" s="112">
        <f t="shared" si="39"/>
        <v>0.26417589510653594</v>
      </c>
    </row>
    <row r="1273" spans="1:14" x14ac:dyDescent="0.25">
      <c r="A1273" s="111" t="s">
        <v>627</v>
      </c>
      <c r="B1273" s="111">
        <f>INDEX(kommuner!C:C,MATCH(_xlfn.NUMBERVALUE(A1273),kommuner!B:B,0))</f>
        <v>3031</v>
      </c>
      <c r="C1273" s="111" t="s">
        <v>127</v>
      </c>
      <c r="D1273" s="111" t="s">
        <v>127</v>
      </c>
      <c r="E1273" s="111" t="s">
        <v>126</v>
      </c>
      <c r="F1273" s="111" t="s">
        <v>185</v>
      </c>
      <c r="G1273" s="111" t="s">
        <v>190</v>
      </c>
      <c r="H1273" s="111" t="s">
        <v>185</v>
      </c>
      <c r="I1273" s="111" t="s">
        <v>190</v>
      </c>
      <c r="J1273" t="str">
        <f t="shared" si="38"/>
        <v>3031SkogMineraljordLauvskogLav</v>
      </c>
      <c r="K1273" s="111">
        <v>-8.9748170935426599E-2</v>
      </c>
      <c r="L1273" s="111">
        <v>0.85306406685236758</v>
      </c>
      <c r="M1273" s="111">
        <v>6.3979989500968365E-2</v>
      </c>
      <c r="N1273" s="112">
        <f t="shared" si="39"/>
        <v>0.82729588541790933</v>
      </c>
    </row>
    <row r="1274" spans="1:14" x14ac:dyDescent="0.25">
      <c r="A1274" s="111" t="s">
        <v>627</v>
      </c>
      <c r="B1274" s="111">
        <f>INDEX(kommuner!C:C,MATCH(_xlfn.NUMBERVALUE(A1274),kommuner!B:B,0))</f>
        <v>3031</v>
      </c>
      <c r="C1274" s="111" t="s">
        <v>127</v>
      </c>
      <c r="D1274" s="111" t="s">
        <v>127</v>
      </c>
      <c r="E1274" s="111" t="s">
        <v>126</v>
      </c>
      <c r="F1274" s="111" t="s">
        <v>185</v>
      </c>
      <c r="G1274" s="111" t="s">
        <v>173</v>
      </c>
      <c r="H1274" s="111" t="s">
        <v>185</v>
      </c>
      <c r="I1274" s="111" t="s">
        <v>173</v>
      </c>
      <c r="J1274" t="str">
        <f t="shared" si="38"/>
        <v>3031SkogMineraljordLauvskogMiddels</v>
      </c>
      <c r="K1274" s="111">
        <v>-1.7789409505847176</v>
      </c>
      <c r="L1274" s="111">
        <v>0.85306406685236758</v>
      </c>
      <c r="M1274" s="111">
        <v>6.3979989500968365E-2</v>
      </c>
      <c r="N1274" s="112">
        <f t="shared" si="39"/>
        <v>-0.86189689423138161</v>
      </c>
    </row>
    <row r="1275" spans="1:14" x14ac:dyDescent="0.25">
      <c r="A1275" s="111" t="s">
        <v>627</v>
      </c>
      <c r="B1275" s="111">
        <f>INDEX(kommuner!C:C,MATCH(_xlfn.NUMBERVALUE(A1275),kommuner!B:B,0))</f>
        <v>3031</v>
      </c>
      <c r="C1275" s="111" t="s">
        <v>127</v>
      </c>
      <c r="D1275" s="111" t="s">
        <v>127</v>
      </c>
      <c r="E1275" s="111" t="s">
        <v>126</v>
      </c>
      <c r="F1275" s="111" t="s">
        <v>185</v>
      </c>
      <c r="G1275" s="111" t="s">
        <v>186</v>
      </c>
      <c r="H1275" s="111" t="s">
        <v>185</v>
      </c>
      <c r="I1275" s="111" t="s">
        <v>186</v>
      </c>
      <c r="J1275" t="str">
        <f t="shared" si="38"/>
        <v>3031SkogMineraljordLauvskogSærs høy</v>
      </c>
      <c r="K1275" s="111">
        <v>-3.6560473259425113</v>
      </c>
      <c r="L1275" s="111">
        <v>0.85306406685236758</v>
      </c>
      <c r="M1275" s="111">
        <v>6.3979989500968365E-2</v>
      </c>
      <c r="N1275" s="112">
        <f t="shared" si="39"/>
        <v>-2.7390032695891753</v>
      </c>
    </row>
    <row r="1276" spans="1:14" x14ac:dyDescent="0.25">
      <c r="A1276" s="111" t="s">
        <v>627</v>
      </c>
      <c r="B1276" s="111">
        <f>INDEX(kommuner!C:C,MATCH(_xlfn.NUMBERVALUE(A1276),kommuner!B:B,0))</f>
        <v>3031</v>
      </c>
      <c r="C1276" s="111" t="s">
        <v>127</v>
      </c>
      <c r="D1276" s="111" t="s">
        <v>127</v>
      </c>
      <c r="E1276" s="111" t="s">
        <v>123</v>
      </c>
      <c r="F1276" s="111" t="s">
        <v>172</v>
      </c>
      <c r="G1276" s="111" t="s">
        <v>180</v>
      </c>
      <c r="H1276" s="111" t="s">
        <v>172</v>
      </c>
      <c r="I1276" s="111" t="s">
        <v>180</v>
      </c>
      <c r="J1276" t="str">
        <f t="shared" si="38"/>
        <v>3031SkogOrganisk jordBarskogHøy</v>
      </c>
      <c r="K1276" s="111">
        <v>-2.5184559031994138</v>
      </c>
      <c r="L1276" s="111">
        <v>0.92784825435236762</v>
      </c>
      <c r="M1276" s="111">
        <v>0.46518126042825314</v>
      </c>
      <c r="N1276" s="112">
        <f t="shared" si="39"/>
        <v>-1.1254263884187932</v>
      </c>
    </row>
    <row r="1277" spans="1:14" x14ac:dyDescent="0.25">
      <c r="A1277" s="111" t="s">
        <v>627</v>
      </c>
      <c r="B1277" s="111">
        <f>INDEX(kommuner!C:C,MATCH(_xlfn.NUMBERVALUE(A1277),kommuner!B:B,0))</f>
        <v>3031</v>
      </c>
      <c r="C1277" s="111" t="s">
        <v>127</v>
      </c>
      <c r="D1277" s="111" t="s">
        <v>127</v>
      </c>
      <c r="E1277" s="111" t="s">
        <v>123</v>
      </c>
      <c r="F1277" s="111" t="s">
        <v>172</v>
      </c>
      <c r="G1277" s="111" t="s">
        <v>167</v>
      </c>
      <c r="H1277" s="111" t="s">
        <v>172</v>
      </c>
      <c r="I1277" s="111" t="s">
        <v>167</v>
      </c>
      <c r="J1277" t="str">
        <f t="shared" si="38"/>
        <v>3031SkogOrganisk jordBarskogImpediment</v>
      </c>
      <c r="K1277" s="111">
        <v>-0.13011741963904588</v>
      </c>
      <c r="L1277" s="111">
        <v>0.92784825435236762</v>
      </c>
      <c r="M1277" s="111">
        <v>0.46510463492953991</v>
      </c>
      <c r="N1277" s="112">
        <f t="shared" si="39"/>
        <v>1.2628354696428616</v>
      </c>
    </row>
    <row r="1278" spans="1:14" x14ac:dyDescent="0.25">
      <c r="A1278" s="111" t="s">
        <v>627</v>
      </c>
      <c r="B1278" s="111">
        <f>INDEX(kommuner!C:C,MATCH(_xlfn.NUMBERVALUE(A1278),kommuner!B:B,0))</f>
        <v>3031</v>
      </c>
      <c r="C1278" s="111" t="s">
        <v>127</v>
      </c>
      <c r="D1278" s="111" t="s">
        <v>127</v>
      </c>
      <c r="E1278" s="111" t="s">
        <v>123</v>
      </c>
      <c r="F1278" s="111" t="s">
        <v>172</v>
      </c>
      <c r="G1278" s="111" t="s">
        <v>190</v>
      </c>
      <c r="H1278" s="111" t="s">
        <v>172</v>
      </c>
      <c r="I1278" s="111" t="s">
        <v>190</v>
      </c>
      <c r="J1278" t="str">
        <f t="shared" si="38"/>
        <v>3031SkogOrganisk jordBarskogLav</v>
      </c>
      <c r="K1278" s="111">
        <v>-0.50666953101693391</v>
      </c>
      <c r="L1278" s="111">
        <v>0.92784825435236762</v>
      </c>
      <c r="M1278" s="111">
        <v>0.46510463492953991</v>
      </c>
      <c r="N1278" s="112">
        <f t="shared" si="39"/>
        <v>0.88628335826497362</v>
      </c>
    </row>
    <row r="1279" spans="1:14" x14ac:dyDescent="0.25">
      <c r="A1279" s="111" t="s">
        <v>627</v>
      </c>
      <c r="B1279" s="111">
        <f>INDEX(kommuner!C:C,MATCH(_xlfn.NUMBERVALUE(A1279),kommuner!B:B,0))</f>
        <v>3031</v>
      </c>
      <c r="C1279" s="111" t="s">
        <v>127</v>
      </c>
      <c r="D1279" s="111" t="s">
        <v>127</v>
      </c>
      <c r="E1279" s="111" t="s">
        <v>123</v>
      </c>
      <c r="F1279" s="111" t="s">
        <v>172</v>
      </c>
      <c r="G1279" s="111" t="s">
        <v>173</v>
      </c>
      <c r="H1279" s="111" t="s">
        <v>172</v>
      </c>
      <c r="I1279" s="111" t="s">
        <v>173</v>
      </c>
      <c r="J1279" t="str">
        <f t="shared" si="38"/>
        <v>3031SkogOrganisk jordBarskogMiddels</v>
      </c>
      <c r="K1279" s="111">
        <v>-1.5571490961494638</v>
      </c>
      <c r="L1279" s="111">
        <v>0.92784825435236762</v>
      </c>
      <c r="M1279" s="111">
        <v>0.46518126042825314</v>
      </c>
      <c r="N1279" s="112">
        <f t="shared" si="39"/>
        <v>-0.16411958136884308</v>
      </c>
    </row>
    <row r="1280" spans="1:14" x14ac:dyDescent="0.25">
      <c r="A1280" s="111" t="s">
        <v>627</v>
      </c>
      <c r="B1280" s="111">
        <f>INDEX(kommuner!C:C,MATCH(_xlfn.NUMBERVALUE(A1280),kommuner!B:B,0))</f>
        <v>3031</v>
      </c>
      <c r="C1280" s="111" t="s">
        <v>127</v>
      </c>
      <c r="D1280" s="111" t="s">
        <v>127</v>
      </c>
      <c r="E1280" s="111" t="s">
        <v>123</v>
      </c>
      <c r="F1280" s="111" t="s">
        <v>172</v>
      </c>
      <c r="G1280" s="111" t="s">
        <v>186</v>
      </c>
      <c r="H1280" s="111" t="s">
        <v>172</v>
      </c>
      <c r="I1280" s="111" t="s">
        <v>186</v>
      </c>
      <c r="J1280" t="str">
        <f t="shared" si="38"/>
        <v>3031SkogOrganisk jordBarskogSærs høy</v>
      </c>
      <c r="K1280" s="111">
        <v>2.5548655235722699</v>
      </c>
      <c r="L1280" s="111">
        <v>0.92784825435236762</v>
      </c>
      <c r="M1280" s="111">
        <v>0.46518126042825314</v>
      </c>
      <c r="N1280" s="112">
        <f t="shared" si="39"/>
        <v>3.9478950383528906</v>
      </c>
    </row>
    <row r="1281" spans="1:14" x14ac:dyDescent="0.25">
      <c r="A1281" s="111" t="s">
        <v>627</v>
      </c>
      <c r="B1281" s="111">
        <f>INDEX(kommuner!C:C,MATCH(_xlfn.NUMBERVALUE(A1281),kommuner!B:B,0))</f>
        <v>3031</v>
      </c>
      <c r="C1281" s="111" t="s">
        <v>127</v>
      </c>
      <c r="D1281" s="111" t="s">
        <v>127</v>
      </c>
      <c r="E1281" s="111" t="s">
        <v>123</v>
      </c>
      <c r="F1281" s="111" t="s">
        <v>179</v>
      </c>
      <c r="G1281" s="111" t="s">
        <v>180</v>
      </c>
      <c r="H1281" s="111" t="s">
        <v>179</v>
      </c>
      <c r="I1281" s="111" t="s">
        <v>180</v>
      </c>
      <c r="J1281" t="str">
        <f t="shared" si="38"/>
        <v>3031SkogOrganisk jordBlandingsskogHøy</v>
      </c>
      <c r="K1281" s="111">
        <v>-5.5554344456832343</v>
      </c>
      <c r="L1281" s="111">
        <v>0.92784825435236762</v>
      </c>
      <c r="M1281" s="111">
        <v>0.46510463492953991</v>
      </c>
      <c r="N1281" s="112">
        <f t="shared" si="39"/>
        <v>-4.1624815564013264</v>
      </c>
    </row>
    <row r="1282" spans="1:14" x14ac:dyDescent="0.25">
      <c r="A1282" s="111" t="s">
        <v>627</v>
      </c>
      <c r="B1282" s="111">
        <f>INDEX(kommuner!C:C,MATCH(_xlfn.NUMBERVALUE(A1282),kommuner!B:B,0))</f>
        <v>3031</v>
      </c>
      <c r="C1282" s="111" t="s">
        <v>127</v>
      </c>
      <c r="D1282" s="111" t="s">
        <v>127</v>
      </c>
      <c r="E1282" s="111" t="s">
        <v>123</v>
      </c>
      <c r="F1282" s="111" t="s">
        <v>179</v>
      </c>
      <c r="G1282" s="111" t="s">
        <v>167</v>
      </c>
      <c r="H1282" s="111" t="s">
        <v>179</v>
      </c>
      <c r="I1282" s="111" t="s">
        <v>167</v>
      </c>
      <c r="J1282" t="str">
        <f t="shared" si="38"/>
        <v>3031SkogOrganisk jordBlandingsskogImpediment</v>
      </c>
      <c r="K1282" s="111">
        <v>-0.28586344175800005</v>
      </c>
      <c r="L1282" s="111">
        <v>0.92784825435236762</v>
      </c>
      <c r="M1282" s="111">
        <v>0.46510463492953991</v>
      </c>
      <c r="N1282" s="112">
        <f t="shared" si="39"/>
        <v>1.1070894475239075</v>
      </c>
    </row>
    <row r="1283" spans="1:14" x14ac:dyDescent="0.25">
      <c r="A1283" s="111" t="s">
        <v>627</v>
      </c>
      <c r="B1283" s="111">
        <f>INDEX(kommuner!C:C,MATCH(_xlfn.NUMBERVALUE(A1283),kommuner!B:B,0))</f>
        <v>3031</v>
      </c>
      <c r="C1283" s="111" t="s">
        <v>127</v>
      </c>
      <c r="D1283" s="111" t="s">
        <v>127</v>
      </c>
      <c r="E1283" s="111" t="s">
        <v>123</v>
      </c>
      <c r="F1283" s="111" t="s">
        <v>179</v>
      </c>
      <c r="G1283" s="111" t="s">
        <v>190</v>
      </c>
      <c r="H1283" s="111" t="s">
        <v>179</v>
      </c>
      <c r="I1283" s="111" t="s">
        <v>190</v>
      </c>
      <c r="J1283" t="str">
        <f t="shared" ref="J1283:J1346" si="40">B1283&amp;C1283&amp;E1283&amp;IF(C1283="Skog",F1283&amp;G1283,"")</f>
        <v>3031SkogOrganisk jordBlandingsskogLav</v>
      </c>
      <c r="K1283" s="111">
        <v>-1.2347339377887629</v>
      </c>
      <c r="L1283" s="111">
        <v>0.92784825435236762</v>
      </c>
      <c r="M1283" s="111">
        <v>0.46510463492953991</v>
      </c>
      <c r="N1283" s="112">
        <f t="shared" ref="N1283:N1346" si="41">SUM(K1283:M1283)</f>
        <v>0.15821895149314458</v>
      </c>
    </row>
    <row r="1284" spans="1:14" x14ac:dyDescent="0.25">
      <c r="A1284" s="111" t="s">
        <v>627</v>
      </c>
      <c r="B1284" s="111">
        <f>INDEX(kommuner!C:C,MATCH(_xlfn.NUMBERVALUE(A1284),kommuner!B:B,0))</f>
        <v>3031</v>
      </c>
      <c r="C1284" s="111" t="s">
        <v>127</v>
      </c>
      <c r="D1284" s="111" t="s">
        <v>127</v>
      </c>
      <c r="E1284" s="111" t="s">
        <v>123</v>
      </c>
      <c r="F1284" s="111" t="s">
        <v>179</v>
      </c>
      <c r="G1284" s="111" t="s">
        <v>173</v>
      </c>
      <c r="H1284" s="111" t="s">
        <v>179</v>
      </c>
      <c r="I1284" s="111" t="s">
        <v>173</v>
      </c>
      <c r="J1284" t="str">
        <f t="shared" si="40"/>
        <v>3031SkogOrganisk jordBlandingsskogMiddels</v>
      </c>
      <c r="K1284" s="111">
        <v>-2.4239591752717748</v>
      </c>
      <c r="L1284" s="111">
        <v>0.92784825435236762</v>
      </c>
      <c r="M1284" s="111">
        <v>0.46510463492953991</v>
      </c>
      <c r="N1284" s="112">
        <f t="shared" si="41"/>
        <v>-1.0310062859898674</v>
      </c>
    </row>
    <row r="1285" spans="1:14" x14ac:dyDescent="0.25">
      <c r="A1285" s="111" t="s">
        <v>627</v>
      </c>
      <c r="B1285" s="111">
        <f>INDEX(kommuner!C:C,MATCH(_xlfn.NUMBERVALUE(A1285),kommuner!B:B,0))</f>
        <v>3031</v>
      </c>
      <c r="C1285" s="111" t="s">
        <v>127</v>
      </c>
      <c r="D1285" s="111" t="s">
        <v>127</v>
      </c>
      <c r="E1285" s="111" t="s">
        <v>123</v>
      </c>
      <c r="F1285" s="111" t="s">
        <v>179</v>
      </c>
      <c r="G1285" s="111" t="s">
        <v>186</v>
      </c>
      <c r="H1285" s="111" t="s">
        <v>179</v>
      </c>
      <c r="I1285" s="111" t="s">
        <v>186</v>
      </c>
      <c r="J1285" t="str">
        <f t="shared" si="40"/>
        <v>3031SkogOrganisk jordBlandingsskogSærs høy</v>
      </c>
      <c r="K1285" s="111">
        <v>-1.5726115302258048</v>
      </c>
      <c r="L1285" s="111">
        <v>0.92784825435236762</v>
      </c>
      <c r="M1285" s="111">
        <v>0.46510463492953991</v>
      </c>
      <c r="N1285" s="112">
        <f t="shared" si="41"/>
        <v>-0.17965864094389727</v>
      </c>
    </row>
    <row r="1286" spans="1:14" x14ac:dyDescent="0.25">
      <c r="A1286" s="111" t="s">
        <v>627</v>
      </c>
      <c r="B1286" s="111">
        <f>INDEX(kommuner!C:C,MATCH(_xlfn.NUMBERVALUE(A1286),kommuner!B:B,0))</f>
        <v>3031</v>
      </c>
      <c r="C1286" s="111" t="s">
        <v>127</v>
      </c>
      <c r="D1286" s="111" t="s">
        <v>127</v>
      </c>
      <c r="E1286" s="111" t="s">
        <v>123</v>
      </c>
      <c r="F1286" s="111" t="s">
        <v>185</v>
      </c>
      <c r="G1286" s="111" t="s">
        <v>180</v>
      </c>
      <c r="H1286" s="111" t="s">
        <v>185</v>
      </c>
      <c r="I1286" s="111" t="s">
        <v>180</v>
      </c>
      <c r="J1286" t="str">
        <f t="shared" si="40"/>
        <v>3031SkogOrganisk jordLauvskogHøy</v>
      </c>
      <c r="K1286" s="111">
        <v>-1.9913688882377358</v>
      </c>
      <c r="L1286" s="111">
        <v>0.92784825435236762</v>
      </c>
      <c r="M1286" s="111">
        <v>0.46510463492953991</v>
      </c>
      <c r="N1286" s="112">
        <f t="shared" si="41"/>
        <v>-0.59841599895582831</v>
      </c>
    </row>
    <row r="1287" spans="1:14" x14ac:dyDescent="0.25">
      <c r="A1287" s="111" t="s">
        <v>627</v>
      </c>
      <c r="B1287" s="111">
        <f>INDEX(kommuner!C:C,MATCH(_xlfn.NUMBERVALUE(A1287),kommuner!B:B,0))</f>
        <v>3031</v>
      </c>
      <c r="C1287" s="111" t="s">
        <v>127</v>
      </c>
      <c r="D1287" s="111" t="s">
        <v>127</v>
      </c>
      <c r="E1287" s="111" t="s">
        <v>123</v>
      </c>
      <c r="F1287" s="111" t="s">
        <v>185</v>
      </c>
      <c r="G1287" s="111" t="s">
        <v>167</v>
      </c>
      <c r="H1287" s="111" t="s">
        <v>185</v>
      </c>
      <c r="I1287" s="111" t="s">
        <v>167</v>
      </c>
      <c r="J1287" t="str">
        <f t="shared" si="40"/>
        <v>3031SkogOrganisk jordLauvskogImpediment</v>
      </c>
      <c r="K1287" s="111">
        <v>0.35000626494250675</v>
      </c>
      <c r="L1287" s="111">
        <v>0.92784825435236762</v>
      </c>
      <c r="M1287" s="111">
        <v>0.46510463492953991</v>
      </c>
      <c r="N1287" s="112">
        <f t="shared" si="41"/>
        <v>1.7429591542244141</v>
      </c>
    </row>
    <row r="1288" spans="1:14" x14ac:dyDescent="0.25">
      <c r="A1288" s="111" t="s">
        <v>627</v>
      </c>
      <c r="B1288" s="111">
        <f>INDEX(kommuner!C:C,MATCH(_xlfn.NUMBERVALUE(A1288),kommuner!B:B,0))</f>
        <v>3031</v>
      </c>
      <c r="C1288" s="111" t="s">
        <v>127</v>
      </c>
      <c r="D1288" s="111" t="s">
        <v>127</v>
      </c>
      <c r="E1288" s="111" t="s">
        <v>123</v>
      </c>
      <c r="F1288" s="111" t="s">
        <v>185</v>
      </c>
      <c r="G1288" s="111" t="s">
        <v>190</v>
      </c>
      <c r="H1288" s="111" t="s">
        <v>185</v>
      </c>
      <c r="I1288" s="111" t="s">
        <v>190</v>
      </c>
      <c r="J1288" t="str">
        <f t="shared" si="40"/>
        <v>3031SkogOrganisk jordLauvskogLav</v>
      </c>
      <c r="K1288" s="111">
        <v>1.1144075558526714</v>
      </c>
      <c r="L1288" s="111">
        <v>0.92784825435236762</v>
      </c>
      <c r="M1288" s="111">
        <v>0.46510463492953991</v>
      </c>
      <c r="N1288" s="112">
        <f t="shared" si="41"/>
        <v>2.5073604451345788</v>
      </c>
    </row>
    <row r="1289" spans="1:14" x14ac:dyDescent="0.25">
      <c r="A1289" s="111" t="s">
        <v>627</v>
      </c>
      <c r="B1289" s="111">
        <f>INDEX(kommuner!C:C,MATCH(_xlfn.NUMBERVALUE(A1289),kommuner!B:B,0))</f>
        <v>3031</v>
      </c>
      <c r="C1289" s="111" t="s">
        <v>127</v>
      </c>
      <c r="D1289" s="111" t="s">
        <v>127</v>
      </c>
      <c r="E1289" s="111" t="s">
        <v>123</v>
      </c>
      <c r="F1289" s="111" t="s">
        <v>185</v>
      </c>
      <c r="G1289" s="111" t="s">
        <v>173</v>
      </c>
      <c r="H1289" s="111" t="s">
        <v>185</v>
      </c>
      <c r="I1289" s="111" t="s">
        <v>173</v>
      </c>
      <c r="J1289" t="str">
        <f t="shared" si="40"/>
        <v>3031SkogOrganisk jordLauvskogMiddels</v>
      </c>
      <c r="K1289" s="111">
        <v>-0.62664468270982987</v>
      </c>
      <c r="L1289" s="111">
        <v>0.92784825435236762</v>
      </c>
      <c r="M1289" s="111">
        <v>0.46510463492953991</v>
      </c>
      <c r="N1289" s="112">
        <f t="shared" si="41"/>
        <v>0.76630820657207765</v>
      </c>
    </row>
    <row r="1290" spans="1:14" x14ac:dyDescent="0.25">
      <c r="A1290" s="111" t="s">
        <v>627</v>
      </c>
      <c r="B1290" s="111">
        <f>INDEX(kommuner!C:C,MATCH(_xlfn.NUMBERVALUE(A1290),kommuner!B:B,0))</f>
        <v>3031</v>
      </c>
      <c r="C1290" s="111" t="s">
        <v>127</v>
      </c>
      <c r="D1290" s="111" t="s">
        <v>127</v>
      </c>
      <c r="E1290" s="111" t="s">
        <v>123</v>
      </c>
      <c r="F1290" s="111" t="s">
        <v>185</v>
      </c>
      <c r="G1290" s="111" t="s">
        <v>186</v>
      </c>
      <c r="H1290" s="111" t="s">
        <v>185</v>
      </c>
      <c r="I1290" s="111" t="s">
        <v>186</v>
      </c>
      <c r="J1290" t="str">
        <f t="shared" si="40"/>
        <v>3031SkogOrganisk jordLauvskogSærs høy</v>
      </c>
      <c r="K1290" s="111">
        <v>-1.8997279926091779</v>
      </c>
      <c r="L1290" s="111">
        <v>0.92784825435236762</v>
      </c>
      <c r="M1290" s="111">
        <v>0.46510463492953991</v>
      </c>
      <c r="N1290" s="112">
        <f t="shared" si="41"/>
        <v>-0.50677510332727038</v>
      </c>
    </row>
    <row r="1291" spans="1:14" x14ac:dyDescent="0.25">
      <c r="A1291" s="111" t="s">
        <v>627</v>
      </c>
      <c r="B1291" s="111">
        <f>INDEX(kommuner!C:C,MATCH(_xlfn.NUMBERVALUE(A1291),kommuner!B:B,0))</f>
        <v>3031</v>
      </c>
      <c r="C1291" s="111" t="s">
        <v>83</v>
      </c>
      <c r="D1291" s="111" t="s">
        <v>83</v>
      </c>
      <c r="E1291" s="111" t="s">
        <v>126</v>
      </c>
      <c r="F1291" s="111" t="s">
        <v>139</v>
      </c>
      <c r="G1291" s="111" t="s">
        <v>139</v>
      </c>
      <c r="H1291" s="111" t="s">
        <v>139</v>
      </c>
      <c r="I1291" s="111" t="s">
        <v>139</v>
      </c>
      <c r="J1291" t="str">
        <f t="shared" si="40"/>
        <v>3031Utbygd arealMineraljord</v>
      </c>
      <c r="K1291" s="111">
        <v>1.3171254023576049</v>
      </c>
      <c r="L1291" s="111">
        <v>0</v>
      </c>
      <c r="M1291" s="111">
        <v>1.303047089454229E-2</v>
      </c>
      <c r="N1291" s="112">
        <f t="shared" si="41"/>
        <v>1.3301558732521472</v>
      </c>
    </row>
    <row r="1292" spans="1:14" x14ac:dyDescent="0.25">
      <c r="A1292" s="111" t="s">
        <v>627</v>
      </c>
      <c r="B1292" s="111">
        <f>INDEX(kommuner!C:C,MATCH(_xlfn.NUMBERVALUE(A1292),kommuner!B:B,0))</f>
        <v>3031</v>
      </c>
      <c r="C1292" s="111" t="s">
        <v>83</v>
      </c>
      <c r="D1292" s="111" t="s">
        <v>83</v>
      </c>
      <c r="E1292" s="111" t="s">
        <v>123</v>
      </c>
      <c r="F1292" s="111" t="s">
        <v>139</v>
      </c>
      <c r="G1292" s="111" t="s">
        <v>139</v>
      </c>
      <c r="H1292" s="111" t="s">
        <v>139</v>
      </c>
      <c r="I1292" s="111" t="s">
        <v>139</v>
      </c>
      <c r="J1292" t="str">
        <f t="shared" si="40"/>
        <v>3031Utbygd arealOrganisk jord</v>
      </c>
      <c r="K1292" s="111">
        <v>29.011421395201612</v>
      </c>
      <c r="L1292" s="111">
        <v>0</v>
      </c>
      <c r="M1292" s="111">
        <v>1.303047089454229E-2</v>
      </c>
      <c r="N1292" s="112">
        <f t="shared" si="41"/>
        <v>29.024451866096154</v>
      </c>
    </row>
    <row r="1293" spans="1:14" x14ac:dyDescent="0.25">
      <c r="A1293" s="111" t="s">
        <v>627</v>
      </c>
      <c r="B1293" s="111">
        <f>INDEX(kommuner!C:C,MATCH(_xlfn.NUMBERVALUE(A1293),kommuner!B:B,0))</f>
        <v>3031</v>
      </c>
      <c r="C1293" s="111" t="s">
        <v>181</v>
      </c>
      <c r="D1293" s="111" t="s">
        <v>181</v>
      </c>
      <c r="E1293" s="111" t="s">
        <v>123</v>
      </c>
      <c r="F1293" s="111" t="s">
        <v>139</v>
      </c>
      <c r="G1293" s="111" t="s">
        <v>139</v>
      </c>
      <c r="H1293" s="111" t="s">
        <v>139</v>
      </c>
      <c r="I1293" s="111" t="s">
        <v>139</v>
      </c>
      <c r="J1293" t="str">
        <f t="shared" si="40"/>
        <v>3031Vann og myrOrganisk jord</v>
      </c>
      <c r="K1293" s="111">
        <v>-0.20040009744654491</v>
      </c>
      <c r="L1293" s="111">
        <v>0</v>
      </c>
      <c r="M1293" s="111">
        <v>0</v>
      </c>
      <c r="N1293" s="112">
        <f t="shared" si="41"/>
        <v>-0.20040009744654491</v>
      </c>
    </row>
    <row r="1294" spans="1:14" x14ac:dyDescent="0.25">
      <c r="A1294" s="111" t="s">
        <v>628</v>
      </c>
      <c r="B1294" s="111">
        <f>INDEX(kommuner!C:C,MATCH(_xlfn.NUMBERVALUE(A1294),kommuner!B:B,0))</f>
        <v>3032</v>
      </c>
      <c r="C1294" s="111" t="s">
        <v>82</v>
      </c>
      <c r="D1294" s="111" t="s">
        <v>82</v>
      </c>
      <c r="E1294" s="111" t="s">
        <v>126</v>
      </c>
      <c r="F1294" s="111" t="s">
        <v>139</v>
      </c>
      <c r="G1294" s="111" t="s">
        <v>139</v>
      </c>
      <c r="H1294" s="111" t="s">
        <v>139</v>
      </c>
      <c r="I1294" s="111" t="s">
        <v>139</v>
      </c>
      <c r="J1294" t="str">
        <f t="shared" si="40"/>
        <v>3032Annen utmarkMineraljord</v>
      </c>
      <c r="K1294" s="111">
        <v>-7.4178314529761202E-2</v>
      </c>
      <c r="L1294" s="111">
        <v>0</v>
      </c>
      <c r="M1294" s="111">
        <v>0</v>
      </c>
      <c r="N1294" s="112">
        <f t="shared" si="41"/>
        <v>-7.4178314529761202E-2</v>
      </c>
    </row>
    <row r="1295" spans="1:14" x14ac:dyDescent="0.25">
      <c r="A1295" s="111" t="s">
        <v>628</v>
      </c>
      <c r="B1295" s="111">
        <f>INDEX(kommuner!C:C,MATCH(_xlfn.NUMBERVALUE(A1295),kommuner!B:B,0))</f>
        <v>3032</v>
      </c>
      <c r="C1295" s="111" t="s">
        <v>121</v>
      </c>
      <c r="D1295" s="111" t="s">
        <v>121</v>
      </c>
      <c r="E1295" s="111" t="s">
        <v>126</v>
      </c>
      <c r="F1295" s="111" t="s">
        <v>139</v>
      </c>
      <c r="G1295" s="111" t="s">
        <v>139</v>
      </c>
      <c r="H1295" s="111" t="s">
        <v>139</v>
      </c>
      <c r="I1295" s="111" t="s">
        <v>139</v>
      </c>
      <c r="J1295" t="str">
        <f t="shared" si="40"/>
        <v>3032BeiteMineraljord</v>
      </c>
      <c r="K1295" s="111">
        <v>-0.96338340838695502</v>
      </c>
      <c r="L1295" s="111">
        <v>0</v>
      </c>
      <c r="M1295" s="111">
        <v>1.2448711246839999E-7</v>
      </c>
      <c r="N1295" s="112">
        <f t="shared" si="41"/>
        <v>-0.96338328389984251</v>
      </c>
    </row>
    <row r="1296" spans="1:14" x14ac:dyDescent="0.25">
      <c r="A1296" s="111" t="s">
        <v>628</v>
      </c>
      <c r="B1296" s="111">
        <f>INDEX(kommuner!C:C,MATCH(_xlfn.NUMBERVALUE(A1296),kommuner!B:B,0))</f>
        <v>3032</v>
      </c>
      <c r="C1296" s="111" t="s">
        <v>121</v>
      </c>
      <c r="D1296" s="111" t="s">
        <v>121</v>
      </c>
      <c r="E1296" s="111" t="s">
        <v>123</v>
      </c>
      <c r="F1296" s="111" t="s">
        <v>139</v>
      </c>
      <c r="G1296" s="111" t="s">
        <v>139</v>
      </c>
      <c r="H1296" s="111" t="s">
        <v>139</v>
      </c>
      <c r="I1296" s="111" t="s">
        <v>139</v>
      </c>
      <c r="J1296" t="str">
        <f t="shared" si="40"/>
        <v>3032BeiteOrganisk jord</v>
      </c>
      <c r="K1296" s="111">
        <v>12.077525935985037</v>
      </c>
      <c r="L1296" s="111">
        <v>1.6412500000000001</v>
      </c>
      <c r="M1296" s="111">
        <v>0</v>
      </c>
      <c r="N1296" s="112">
        <f t="shared" si="41"/>
        <v>13.718775935985036</v>
      </c>
    </row>
    <row r="1297" spans="1:14" x14ac:dyDescent="0.25">
      <c r="A1297" s="111" t="s">
        <v>628</v>
      </c>
      <c r="B1297" s="111">
        <f>INDEX(kommuner!C:C,MATCH(_xlfn.NUMBERVALUE(A1297),kommuner!B:B,0))</f>
        <v>3032</v>
      </c>
      <c r="C1297" s="111" t="s">
        <v>84</v>
      </c>
      <c r="D1297" s="111" t="s">
        <v>84</v>
      </c>
      <c r="E1297" s="111" t="s">
        <v>126</v>
      </c>
      <c r="F1297" s="111" t="s">
        <v>139</v>
      </c>
      <c r="G1297" s="111" t="s">
        <v>139</v>
      </c>
      <c r="H1297" s="111" t="s">
        <v>139</v>
      </c>
      <c r="I1297" s="111" t="s">
        <v>139</v>
      </c>
      <c r="J1297" t="str">
        <f t="shared" si="40"/>
        <v>3032Dyrket markMineraljord</v>
      </c>
      <c r="K1297" s="111">
        <v>-0.20819389018660109</v>
      </c>
      <c r="L1297" s="111">
        <v>0</v>
      </c>
      <c r="M1297" s="111">
        <v>0</v>
      </c>
      <c r="N1297" s="112">
        <f t="shared" si="41"/>
        <v>-0.20819389018660109</v>
      </c>
    </row>
    <row r="1298" spans="1:14" x14ac:dyDescent="0.25">
      <c r="A1298" s="111" t="s">
        <v>628</v>
      </c>
      <c r="B1298" s="111">
        <f>INDEX(kommuner!C:C,MATCH(_xlfn.NUMBERVALUE(A1298),kommuner!B:B,0))</f>
        <v>3032</v>
      </c>
      <c r="C1298" s="111" t="s">
        <v>84</v>
      </c>
      <c r="D1298" s="111" t="s">
        <v>84</v>
      </c>
      <c r="E1298" s="111" t="s">
        <v>123</v>
      </c>
      <c r="F1298" s="111" t="s">
        <v>139</v>
      </c>
      <c r="G1298" s="111" t="s">
        <v>139</v>
      </c>
      <c r="H1298" s="111" t="s">
        <v>139</v>
      </c>
      <c r="I1298" s="111" t="s">
        <v>139</v>
      </c>
      <c r="J1298" t="str">
        <f t="shared" si="40"/>
        <v>3032Dyrket markOrganisk jord</v>
      </c>
      <c r="K1298" s="111">
        <v>28.726149366675592</v>
      </c>
      <c r="L1298" s="111">
        <v>1.45625</v>
      </c>
      <c r="M1298" s="111">
        <v>0</v>
      </c>
      <c r="N1298" s="112">
        <f t="shared" si="41"/>
        <v>30.182399366675593</v>
      </c>
    </row>
    <row r="1299" spans="1:14" x14ac:dyDescent="0.25">
      <c r="A1299" s="111" t="s">
        <v>628</v>
      </c>
      <c r="B1299" s="111">
        <f>INDEX(kommuner!C:C,MATCH(_xlfn.NUMBERVALUE(A1299),kommuner!B:B,0))</f>
        <v>3032</v>
      </c>
      <c r="C1299" s="111" t="s">
        <v>127</v>
      </c>
      <c r="D1299" s="111" t="s">
        <v>127</v>
      </c>
      <c r="E1299" s="111" t="s">
        <v>126</v>
      </c>
      <c r="F1299" s="111" t="s">
        <v>172</v>
      </c>
      <c r="G1299" s="111" t="s">
        <v>180</v>
      </c>
      <c r="H1299" s="111" t="s">
        <v>172</v>
      </c>
      <c r="I1299" s="111" t="s">
        <v>180</v>
      </c>
      <c r="J1299" t="str">
        <f t="shared" si="40"/>
        <v>3032SkogMineraljordBarskogHøy</v>
      </c>
      <c r="K1299" s="111">
        <v>-4.6162156760364166</v>
      </c>
      <c r="L1299" s="111">
        <v>0.85306406685236758</v>
      </c>
      <c r="M1299" s="111">
        <v>6.4056614999681585E-2</v>
      </c>
      <c r="N1299" s="112">
        <f t="shared" si="41"/>
        <v>-3.6990949941843674</v>
      </c>
    </row>
    <row r="1300" spans="1:14" x14ac:dyDescent="0.25">
      <c r="A1300" s="111" t="s">
        <v>628</v>
      </c>
      <c r="B1300" s="111">
        <f>INDEX(kommuner!C:C,MATCH(_xlfn.NUMBERVALUE(A1300),kommuner!B:B,0))</f>
        <v>3032</v>
      </c>
      <c r="C1300" s="111" t="s">
        <v>127</v>
      </c>
      <c r="D1300" s="111" t="s">
        <v>127</v>
      </c>
      <c r="E1300" s="111" t="s">
        <v>126</v>
      </c>
      <c r="F1300" s="111" t="s">
        <v>172</v>
      </c>
      <c r="G1300" s="111" t="s">
        <v>167</v>
      </c>
      <c r="H1300" s="111" t="s">
        <v>172</v>
      </c>
      <c r="I1300" s="111" t="s">
        <v>167</v>
      </c>
      <c r="J1300" t="str">
        <f t="shared" si="40"/>
        <v>3032SkogMineraljordBarskogImpediment</v>
      </c>
      <c r="K1300" s="111">
        <v>-1.3727794028153204</v>
      </c>
      <c r="L1300" s="111">
        <v>0.85306406685236758</v>
      </c>
      <c r="M1300" s="111">
        <v>6.3979989500968365E-2</v>
      </c>
      <c r="N1300" s="112">
        <f t="shared" si="41"/>
        <v>-0.45573534646198444</v>
      </c>
    </row>
    <row r="1301" spans="1:14" x14ac:dyDescent="0.25">
      <c r="A1301" s="111" t="s">
        <v>628</v>
      </c>
      <c r="B1301" s="111">
        <f>INDEX(kommuner!C:C,MATCH(_xlfn.NUMBERVALUE(A1301),kommuner!B:B,0))</f>
        <v>3032</v>
      </c>
      <c r="C1301" s="111" t="s">
        <v>127</v>
      </c>
      <c r="D1301" s="111" t="s">
        <v>127</v>
      </c>
      <c r="E1301" s="111" t="s">
        <v>126</v>
      </c>
      <c r="F1301" s="111" t="s">
        <v>172</v>
      </c>
      <c r="G1301" s="111" t="s">
        <v>190</v>
      </c>
      <c r="H1301" s="111" t="s">
        <v>172</v>
      </c>
      <c r="I1301" s="111" t="s">
        <v>190</v>
      </c>
      <c r="J1301" t="str">
        <f t="shared" si="40"/>
        <v>3032SkogMineraljordBarskogLav</v>
      </c>
      <c r="K1301" s="111">
        <v>-4.2147477563561999</v>
      </c>
      <c r="L1301" s="111">
        <v>0.85306406685236758</v>
      </c>
      <c r="M1301" s="111">
        <v>6.3979989500968365E-2</v>
      </c>
      <c r="N1301" s="112">
        <f t="shared" si="41"/>
        <v>-3.2977037000028639</v>
      </c>
    </row>
    <row r="1302" spans="1:14" x14ac:dyDescent="0.25">
      <c r="A1302" s="111" t="s">
        <v>628</v>
      </c>
      <c r="B1302" s="111">
        <f>INDEX(kommuner!C:C,MATCH(_xlfn.NUMBERVALUE(A1302),kommuner!B:B,0))</f>
        <v>3032</v>
      </c>
      <c r="C1302" s="111" t="s">
        <v>127</v>
      </c>
      <c r="D1302" s="111" t="s">
        <v>127</v>
      </c>
      <c r="E1302" s="111" t="s">
        <v>126</v>
      </c>
      <c r="F1302" s="111" t="s">
        <v>172</v>
      </c>
      <c r="G1302" s="111" t="s">
        <v>173</v>
      </c>
      <c r="H1302" s="111" t="s">
        <v>172</v>
      </c>
      <c r="I1302" s="111" t="s">
        <v>173</v>
      </c>
      <c r="J1302" t="str">
        <f t="shared" si="40"/>
        <v>3032SkogMineraljordBarskogMiddels</v>
      </c>
      <c r="K1302" s="111">
        <v>-4.0260508329268543</v>
      </c>
      <c r="L1302" s="111">
        <v>0.85306406685236758</v>
      </c>
      <c r="M1302" s="111">
        <v>6.4056614999681585E-2</v>
      </c>
      <c r="N1302" s="112">
        <f t="shared" si="41"/>
        <v>-3.1089301510748051</v>
      </c>
    </row>
    <row r="1303" spans="1:14" x14ac:dyDescent="0.25">
      <c r="A1303" s="111" t="s">
        <v>628</v>
      </c>
      <c r="B1303" s="111">
        <f>INDEX(kommuner!C:C,MATCH(_xlfn.NUMBERVALUE(A1303),kommuner!B:B,0))</f>
        <v>3032</v>
      </c>
      <c r="C1303" s="111" t="s">
        <v>127</v>
      </c>
      <c r="D1303" s="111" t="s">
        <v>127</v>
      </c>
      <c r="E1303" s="111" t="s">
        <v>126</v>
      </c>
      <c r="F1303" s="111" t="s">
        <v>172</v>
      </c>
      <c r="G1303" s="111" t="s">
        <v>186</v>
      </c>
      <c r="H1303" s="111" t="s">
        <v>172</v>
      </c>
      <c r="I1303" s="111" t="s">
        <v>186</v>
      </c>
      <c r="J1303" t="str">
        <f t="shared" si="40"/>
        <v>3032SkogMineraljordBarskogSærs høy</v>
      </c>
      <c r="K1303" s="111">
        <v>0.12072674540874306</v>
      </c>
      <c r="L1303" s="111">
        <v>0.85306406685236758</v>
      </c>
      <c r="M1303" s="111">
        <v>6.4056614999681585E-2</v>
      </c>
      <c r="N1303" s="112">
        <f t="shared" si="41"/>
        <v>1.0378474272607923</v>
      </c>
    </row>
    <row r="1304" spans="1:14" x14ac:dyDescent="0.25">
      <c r="A1304" s="111" t="s">
        <v>628</v>
      </c>
      <c r="B1304" s="111">
        <f>INDEX(kommuner!C:C,MATCH(_xlfn.NUMBERVALUE(A1304),kommuner!B:B,0))</f>
        <v>3032</v>
      </c>
      <c r="C1304" s="111" t="s">
        <v>127</v>
      </c>
      <c r="D1304" s="111" t="s">
        <v>127</v>
      </c>
      <c r="E1304" s="111" t="s">
        <v>126</v>
      </c>
      <c r="F1304" s="111" t="s">
        <v>179</v>
      </c>
      <c r="G1304" s="111" t="s">
        <v>180</v>
      </c>
      <c r="H1304" s="111" t="s">
        <v>179</v>
      </c>
      <c r="I1304" s="111" t="s">
        <v>180</v>
      </c>
      <c r="J1304" t="str">
        <f t="shared" si="40"/>
        <v>3032SkogMineraljordBlandingsskogHøy</v>
      </c>
      <c r="K1304" s="111">
        <v>-7.1939050909469406</v>
      </c>
      <c r="L1304" s="111">
        <v>0.85306406685236758</v>
      </c>
      <c r="M1304" s="111">
        <v>6.3979989500968365E-2</v>
      </c>
      <c r="N1304" s="112">
        <f t="shared" si="41"/>
        <v>-6.2768610345936047</v>
      </c>
    </row>
    <row r="1305" spans="1:14" x14ac:dyDescent="0.25">
      <c r="A1305" s="111" t="s">
        <v>628</v>
      </c>
      <c r="B1305" s="111">
        <f>INDEX(kommuner!C:C,MATCH(_xlfn.NUMBERVALUE(A1305),kommuner!B:B,0))</f>
        <v>3032</v>
      </c>
      <c r="C1305" s="111" t="s">
        <v>127</v>
      </c>
      <c r="D1305" s="111" t="s">
        <v>127</v>
      </c>
      <c r="E1305" s="111" t="s">
        <v>126</v>
      </c>
      <c r="F1305" s="111" t="s">
        <v>179</v>
      </c>
      <c r="G1305" s="111" t="s">
        <v>167</v>
      </c>
      <c r="H1305" s="111" t="s">
        <v>179</v>
      </c>
      <c r="I1305" s="111" t="s">
        <v>167</v>
      </c>
      <c r="J1305" t="str">
        <f t="shared" si="40"/>
        <v>3032SkogMineraljordBlandingsskogImpediment</v>
      </c>
      <c r="K1305" s="111">
        <v>-1.6598037998579707</v>
      </c>
      <c r="L1305" s="111">
        <v>0.85306406685236758</v>
      </c>
      <c r="M1305" s="111">
        <v>6.3979989500968365E-2</v>
      </c>
      <c r="N1305" s="112">
        <f t="shared" si="41"/>
        <v>-0.7427597435046347</v>
      </c>
    </row>
    <row r="1306" spans="1:14" x14ac:dyDescent="0.25">
      <c r="A1306" s="111" t="s">
        <v>628</v>
      </c>
      <c r="B1306" s="111">
        <f>INDEX(kommuner!C:C,MATCH(_xlfn.NUMBERVALUE(A1306),kommuner!B:B,0))</f>
        <v>3032</v>
      </c>
      <c r="C1306" s="111" t="s">
        <v>127</v>
      </c>
      <c r="D1306" s="111" t="s">
        <v>127</v>
      </c>
      <c r="E1306" s="111" t="s">
        <v>126</v>
      </c>
      <c r="F1306" s="111" t="s">
        <v>179</v>
      </c>
      <c r="G1306" s="111" t="s">
        <v>190</v>
      </c>
      <c r="H1306" s="111" t="s">
        <v>179</v>
      </c>
      <c r="I1306" s="111" t="s">
        <v>190</v>
      </c>
      <c r="J1306" t="str">
        <f t="shared" si="40"/>
        <v>3032SkogMineraljordBlandingsskogLav</v>
      </c>
      <c r="K1306" s="111">
        <v>-2.5588434197694254</v>
      </c>
      <c r="L1306" s="111">
        <v>0.85306406685236758</v>
      </c>
      <c r="M1306" s="111">
        <v>6.3979989500968365E-2</v>
      </c>
      <c r="N1306" s="112">
        <f t="shared" si="41"/>
        <v>-1.6417993634160897</v>
      </c>
    </row>
    <row r="1307" spans="1:14" x14ac:dyDescent="0.25">
      <c r="A1307" s="111" t="s">
        <v>628</v>
      </c>
      <c r="B1307" s="111">
        <f>INDEX(kommuner!C:C,MATCH(_xlfn.NUMBERVALUE(A1307),kommuner!B:B,0))</f>
        <v>3032</v>
      </c>
      <c r="C1307" s="111" t="s">
        <v>127</v>
      </c>
      <c r="D1307" s="111" t="s">
        <v>127</v>
      </c>
      <c r="E1307" s="111" t="s">
        <v>126</v>
      </c>
      <c r="F1307" s="111" t="s">
        <v>179</v>
      </c>
      <c r="G1307" s="111" t="s">
        <v>173</v>
      </c>
      <c r="H1307" s="111" t="s">
        <v>179</v>
      </c>
      <c r="I1307" s="111" t="s">
        <v>173</v>
      </c>
      <c r="J1307" t="str">
        <f t="shared" si="40"/>
        <v>3032SkogMineraljordBlandingsskogMiddels</v>
      </c>
      <c r="K1307" s="111">
        <v>-3.8687729546762566</v>
      </c>
      <c r="L1307" s="111">
        <v>0.85306406685236758</v>
      </c>
      <c r="M1307" s="111">
        <v>6.3979989500968365E-2</v>
      </c>
      <c r="N1307" s="112">
        <f t="shared" si="41"/>
        <v>-2.9517288983229206</v>
      </c>
    </row>
    <row r="1308" spans="1:14" x14ac:dyDescent="0.25">
      <c r="A1308" s="111" t="s">
        <v>628</v>
      </c>
      <c r="B1308" s="111">
        <f>INDEX(kommuner!C:C,MATCH(_xlfn.NUMBERVALUE(A1308),kommuner!B:B,0))</f>
        <v>3032</v>
      </c>
      <c r="C1308" s="111" t="s">
        <v>127</v>
      </c>
      <c r="D1308" s="111" t="s">
        <v>127</v>
      </c>
      <c r="E1308" s="111" t="s">
        <v>126</v>
      </c>
      <c r="F1308" s="111" t="s">
        <v>179</v>
      </c>
      <c r="G1308" s="111" t="s">
        <v>186</v>
      </c>
      <c r="H1308" s="111" t="s">
        <v>179</v>
      </c>
      <c r="I1308" s="111" t="s">
        <v>186</v>
      </c>
      <c r="J1308" t="str">
        <f t="shared" si="40"/>
        <v>3032SkogMineraljordBlandingsskogSærs høy</v>
      </c>
      <c r="K1308" s="111">
        <v>-2.9395925245326562</v>
      </c>
      <c r="L1308" s="111">
        <v>0.85306406685236758</v>
      </c>
      <c r="M1308" s="111">
        <v>6.3979989500968365E-2</v>
      </c>
      <c r="N1308" s="112">
        <f t="shared" si="41"/>
        <v>-2.0225484681793202</v>
      </c>
    </row>
    <row r="1309" spans="1:14" x14ac:dyDescent="0.25">
      <c r="A1309" s="111" t="s">
        <v>628</v>
      </c>
      <c r="B1309" s="111">
        <f>INDEX(kommuner!C:C,MATCH(_xlfn.NUMBERVALUE(A1309),kommuner!B:B,0))</f>
        <v>3032</v>
      </c>
      <c r="C1309" s="111" t="s">
        <v>127</v>
      </c>
      <c r="D1309" s="111" t="s">
        <v>127</v>
      </c>
      <c r="E1309" s="111" t="s">
        <v>126</v>
      </c>
      <c r="F1309" s="111" t="s">
        <v>185</v>
      </c>
      <c r="G1309" s="111" t="s">
        <v>180</v>
      </c>
      <c r="H1309" s="111" t="s">
        <v>185</v>
      </c>
      <c r="I1309" s="111" t="s">
        <v>180</v>
      </c>
      <c r="J1309" t="str">
        <f t="shared" si="40"/>
        <v>3032SkogMineraljordLauvskogHøy</v>
      </c>
      <c r="K1309" s="111">
        <v>-3.3269846154961789</v>
      </c>
      <c r="L1309" s="111">
        <v>0.85306406685236758</v>
      </c>
      <c r="M1309" s="111">
        <v>6.3979989500968365E-2</v>
      </c>
      <c r="N1309" s="112">
        <f t="shared" si="41"/>
        <v>-2.4099405591428429</v>
      </c>
    </row>
    <row r="1310" spans="1:14" x14ac:dyDescent="0.25">
      <c r="A1310" s="111" t="s">
        <v>628</v>
      </c>
      <c r="B1310" s="111">
        <f>INDEX(kommuner!C:C,MATCH(_xlfn.NUMBERVALUE(A1310),kommuner!B:B,0))</f>
        <v>3032</v>
      </c>
      <c r="C1310" s="111" t="s">
        <v>127</v>
      </c>
      <c r="D1310" s="111" t="s">
        <v>127</v>
      </c>
      <c r="E1310" s="111" t="s">
        <v>126</v>
      </c>
      <c r="F1310" s="111" t="s">
        <v>185</v>
      </c>
      <c r="G1310" s="111" t="s">
        <v>167</v>
      </c>
      <c r="H1310" s="111" t="s">
        <v>185</v>
      </c>
      <c r="I1310" s="111" t="s">
        <v>167</v>
      </c>
      <c r="J1310" t="str">
        <f t="shared" si="40"/>
        <v>3032SkogMineraljordLauvskogImpediment</v>
      </c>
      <c r="K1310" s="111">
        <v>-0.65286816124680003</v>
      </c>
      <c r="L1310" s="111">
        <v>0.85306406685236758</v>
      </c>
      <c r="M1310" s="111">
        <v>6.3979989500968365E-2</v>
      </c>
      <c r="N1310" s="112">
        <f t="shared" si="41"/>
        <v>0.26417589510653594</v>
      </c>
    </row>
    <row r="1311" spans="1:14" x14ac:dyDescent="0.25">
      <c r="A1311" s="111" t="s">
        <v>628</v>
      </c>
      <c r="B1311" s="111">
        <f>INDEX(kommuner!C:C,MATCH(_xlfn.NUMBERVALUE(A1311),kommuner!B:B,0))</f>
        <v>3032</v>
      </c>
      <c r="C1311" s="111" t="s">
        <v>127</v>
      </c>
      <c r="D1311" s="111" t="s">
        <v>127</v>
      </c>
      <c r="E1311" s="111" t="s">
        <v>126</v>
      </c>
      <c r="F1311" s="111" t="s">
        <v>185</v>
      </c>
      <c r="G1311" s="111" t="s">
        <v>190</v>
      </c>
      <c r="H1311" s="111" t="s">
        <v>185</v>
      </c>
      <c r="I1311" s="111" t="s">
        <v>190</v>
      </c>
      <c r="J1311" t="str">
        <f t="shared" si="40"/>
        <v>3032SkogMineraljordLauvskogLav</v>
      </c>
      <c r="K1311" s="111">
        <v>-8.9748170935426599E-2</v>
      </c>
      <c r="L1311" s="111">
        <v>0.85306406685236758</v>
      </c>
      <c r="M1311" s="111">
        <v>6.3979989500968365E-2</v>
      </c>
      <c r="N1311" s="112">
        <f t="shared" si="41"/>
        <v>0.82729588541790933</v>
      </c>
    </row>
    <row r="1312" spans="1:14" x14ac:dyDescent="0.25">
      <c r="A1312" s="111" t="s">
        <v>628</v>
      </c>
      <c r="B1312" s="111">
        <f>INDEX(kommuner!C:C,MATCH(_xlfn.NUMBERVALUE(A1312),kommuner!B:B,0))</f>
        <v>3032</v>
      </c>
      <c r="C1312" s="111" t="s">
        <v>127</v>
      </c>
      <c r="D1312" s="111" t="s">
        <v>127</v>
      </c>
      <c r="E1312" s="111" t="s">
        <v>126</v>
      </c>
      <c r="F1312" s="111" t="s">
        <v>185</v>
      </c>
      <c r="G1312" s="111" t="s">
        <v>173</v>
      </c>
      <c r="H1312" s="111" t="s">
        <v>185</v>
      </c>
      <c r="I1312" s="111" t="s">
        <v>173</v>
      </c>
      <c r="J1312" t="str">
        <f t="shared" si="40"/>
        <v>3032SkogMineraljordLauvskogMiddels</v>
      </c>
      <c r="K1312" s="111">
        <v>-1.7789409505847176</v>
      </c>
      <c r="L1312" s="111">
        <v>0.85306406685236758</v>
      </c>
      <c r="M1312" s="111">
        <v>6.3979989500968365E-2</v>
      </c>
      <c r="N1312" s="112">
        <f t="shared" si="41"/>
        <v>-0.86189689423138161</v>
      </c>
    </row>
    <row r="1313" spans="1:14" x14ac:dyDescent="0.25">
      <c r="A1313" s="111" t="s">
        <v>628</v>
      </c>
      <c r="B1313" s="111">
        <f>INDEX(kommuner!C:C,MATCH(_xlfn.NUMBERVALUE(A1313),kommuner!B:B,0))</f>
        <v>3032</v>
      </c>
      <c r="C1313" s="111" t="s">
        <v>127</v>
      </c>
      <c r="D1313" s="111" t="s">
        <v>127</v>
      </c>
      <c r="E1313" s="111" t="s">
        <v>126</v>
      </c>
      <c r="F1313" s="111" t="s">
        <v>185</v>
      </c>
      <c r="G1313" s="111" t="s">
        <v>186</v>
      </c>
      <c r="H1313" s="111" t="s">
        <v>185</v>
      </c>
      <c r="I1313" s="111" t="s">
        <v>186</v>
      </c>
      <c r="J1313" t="str">
        <f t="shared" si="40"/>
        <v>3032SkogMineraljordLauvskogSærs høy</v>
      </c>
      <c r="K1313" s="111">
        <v>-3.6560473259425113</v>
      </c>
      <c r="L1313" s="111">
        <v>0.85306406685236758</v>
      </c>
      <c r="M1313" s="111">
        <v>6.3979989500968365E-2</v>
      </c>
      <c r="N1313" s="112">
        <f t="shared" si="41"/>
        <v>-2.7390032695891753</v>
      </c>
    </row>
    <row r="1314" spans="1:14" x14ac:dyDescent="0.25">
      <c r="A1314" s="111" t="s">
        <v>628</v>
      </c>
      <c r="B1314" s="111">
        <f>INDEX(kommuner!C:C,MATCH(_xlfn.NUMBERVALUE(A1314),kommuner!B:B,0))</f>
        <v>3032</v>
      </c>
      <c r="C1314" s="111" t="s">
        <v>127</v>
      </c>
      <c r="D1314" s="111" t="s">
        <v>127</v>
      </c>
      <c r="E1314" s="111" t="s">
        <v>123</v>
      </c>
      <c r="F1314" s="111" t="s">
        <v>172</v>
      </c>
      <c r="G1314" s="111" t="s">
        <v>180</v>
      </c>
      <c r="H1314" s="111" t="s">
        <v>172</v>
      </c>
      <c r="I1314" s="111" t="s">
        <v>180</v>
      </c>
      <c r="J1314" t="str">
        <f t="shared" si="40"/>
        <v>3032SkogOrganisk jordBarskogHøy</v>
      </c>
      <c r="K1314" s="111">
        <v>-2.5184559031994138</v>
      </c>
      <c r="L1314" s="111">
        <v>0.92784825435236762</v>
      </c>
      <c r="M1314" s="111">
        <v>0.46518126042825314</v>
      </c>
      <c r="N1314" s="112">
        <f t="shared" si="41"/>
        <v>-1.1254263884187932</v>
      </c>
    </row>
    <row r="1315" spans="1:14" x14ac:dyDescent="0.25">
      <c r="A1315" s="111" t="s">
        <v>628</v>
      </c>
      <c r="B1315" s="111">
        <f>INDEX(kommuner!C:C,MATCH(_xlfn.NUMBERVALUE(A1315),kommuner!B:B,0))</f>
        <v>3032</v>
      </c>
      <c r="C1315" s="111" t="s">
        <v>127</v>
      </c>
      <c r="D1315" s="111" t="s">
        <v>127</v>
      </c>
      <c r="E1315" s="111" t="s">
        <v>123</v>
      </c>
      <c r="F1315" s="111" t="s">
        <v>172</v>
      </c>
      <c r="G1315" s="111" t="s">
        <v>167</v>
      </c>
      <c r="H1315" s="111" t="s">
        <v>172</v>
      </c>
      <c r="I1315" s="111" t="s">
        <v>167</v>
      </c>
      <c r="J1315" t="str">
        <f t="shared" si="40"/>
        <v>3032SkogOrganisk jordBarskogImpediment</v>
      </c>
      <c r="K1315" s="111">
        <v>-0.13011741963904588</v>
      </c>
      <c r="L1315" s="111">
        <v>0.92784825435236762</v>
      </c>
      <c r="M1315" s="111">
        <v>0.46510463492953991</v>
      </c>
      <c r="N1315" s="112">
        <f t="shared" si="41"/>
        <v>1.2628354696428616</v>
      </c>
    </row>
    <row r="1316" spans="1:14" x14ac:dyDescent="0.25">
      <c r="A1316" s="111" t="s">
        <v>628</v>
      </c>
      <c r="B1316" s="111">
        <f>INDEX(kommuner!C:C,MATCH(_xlfn.NUMBERVALUE(A1316),kommuner!B:B,0))</f>
        <v>3032</v>
      </c>
      <c r="C1316" s="111" t="s">
        <v>127</v>
      </c>
      <c r="D1316" s="111" t="s">
        <v>127</v>
      </c>
      <c r="E1316" s="111" t="s">
        <v>123</v>
      </c>
      <c r="F1316" s="111" t="s">
        <v>172</v>
      </c>
      <c r="G1316" s="111" t="s">
        <v>190</v>
      </c>
      <c r="H1316" s="111" t="s">
        <v>172</v>
      </c>
      <c r="I1316" s="111" t="s">
        <v>190</v>
      </c>
      <c r="J1316" t="str">
        <f t="shared" si="40"/>
        <v>3032SkogOrganisk jordBarskogLav</v>
      </c>
      <c r="K1316" s="111">
        <v>-0.50666953101693391</v>
      </c>
      <c r="L1316" s="111">
        <v>0.92784825435236762</v>
      </c>
      <c r="M1316" s="111">
        <v>0.46510463492953991</v>
      </c>
      <c r="N1316" s="112">
        <f t="shared" si="41"/>
        <v>0.88628335826497362</v>
      </c>
    </row>
    <row r="1317" spans="1:14" x14ac:dyDescent="0.25">
      <c r="A1317" s="111" t="s">
        <v>628</v>
      </c>
      <c r="B1317" s="111">
        <f>INDEX(kommuner!C:C,MATCH(_xlfn.NUMBERVALUE(A1317),kommuner!B:B,0))</f>
        <v>3032</v>
      </c>
      <c r="C1317" s="111" t="s">
        <v>127</v>
      </c>
      <c r="D1317" s="111" t="s">
        <v>127</v>
      </c>
      <c r="E1317" s="111" t="s">
        <v>123</v>
      </c>
      <c r="F1317" s="111" t="s">
        <v>172</v>
      </c>
      <c r="G1317" s="111" t="s">
        <v>173</v>
      </c>
      <c r="H1317" s="111" t="s">
        <v>172</v>
      </c>
      <c r="I1317" s="111" t="s">
        <v>173</v>
      </c>
      <c r="J1317" t="str">
        <f t="shared" si="40"/>
        <v>3032SkogOrganisk jordBarskogMiddels</v>
      </c>
      <c r="K1317" s="111">
        <v>-1.5571490961494638</v>
      </c>
      <c r="L1317" s="111">
        <v>0.92784825435236762</v>
      </c>
      <c r="M1317" s="111">
        <v>0.46518126042825314</v>
      </c>
      <c r="N1317" s="112">
        <f t="shared" si="41"/>
        <v>-0.16411958136884308</v>
      </c>
    </row>
    <row r="1318" spans="1:14" x14ac:dyDescent="0.25">
      <c r="A1318" s="111" t="s">
        <v>628</v>
      </c>
      <c r="B1318" s="111">
        <f>INDEX(kommuner!C:C,MATCH(_xlfn.NUMBERVALUE(A1318),kommuner!B:B,0))</f>
        <v>3032</v>
      </c>
      <c r="C1318" s="111" t="s">
        <v>127</v>
      </c>
      <c r="D1318" s="111" t="s">
        <v>127</v>
      </c>
      <c r="E1318" s="111" t="s">
        <v>123</v>
      </c>
      <c r="F1318" s="111" t="s">
        <v>172</v>
      </c>
      <c r="G1318" s="111" t="s">
        <v>186</v>
      </c>
      <c r="H1318" s="111" t="s">
        <v>172</v>
      </c>
      <c r="I1318" s="111" t="s">
        <v>186</v>
      </c>
      <c r="J1318" t="str">
        <f t="shared" si="40"/>
        <v>3032SkogOrganisk jordBarskogSærs høy</v>
      </c>
      <c r="K1318" s="111">
        <v>2.5548655235722699</v>
      </c>
      <c r="L1318" s="111">
        <v>0.92784825435236762</v>
      </c>
      <c r="M1318" s="111">
        <v>0.46518126042825314</v>
      </c>
      <c r="N1318" s="112">
        <f t="shared" si="41"/>
        <v>3.9478950383528906</v>
      </c>
    </row>
    <row r="1319" spans="1:14" x14ac:dyDescent="0.25">
      <c r="A1319" s="111" t="s">
        <v>628</v>
      </c>
      <c r="B1319" s="111">
        <f>INDEX(kommuner!C:C,MATCH(_xlfn.NUMBERVALUE(A1319),kommuner!B:B,0))</f>
        <v>3032</v>
      </c>
      <c r="C1319" s="111" t="s">
        <v>127</v>
      </c>
      <c r="D1319" s="111" t="s">
        <v>127</v>
      </c>
      <c r="E1319" s="111" t="s">
        <v>123</v>
      </c>
      <c r="F1319" s="111" t="s">
        <v>179</v>
      </c>
      <c r="G1319" s="111" t="s">
        <v>180</v>
      </c>
      <c r="H1319" s="111" t="s">
        <v>179</v>
      </c>
      <c r="I1319" s="111" t="s">
        <v>180</v>
      </c>
      <c r="J1319" t="str">
        <f t="shared" si="40"/>
        <v>3032SkogOrganisk jordBlandingsskogHøy</v>
      </c>
      <c r="K1319" s="111">
        <v>-5.5554344456832343</v>
      </c>
      <c r="L1319" s="111">
        <v>0.92784825435236762</v>
      </c>
      <c r="M1319" s="111">
        <v>0.46510463492953991</v>
      </c>
      <c r="N1319" s="112">
        <f t="shared" si="41"/>
        <v>-4.1624815564013264</v>
      </c>
    </row>
    <row r="1320" spans="1:14" x14ac:dyDescent="0.25">
      <c r="A1320" s="111" t="s">
        <v>628</v>
      </c>
      <c r="B1320" s="111">
        <f>INDEX(kommuner!C:C,MATCH(_xlfn.NUMBERVALUE(A1320),kommuner!B:B,0))</f>
        <v>3032</v>
      </c>
      <c r="C1320" s="111" t="s">
        <v>127</v>
      </c>
      <c r="D1320" s="111" t="s">
        <v>127</v>
      </c>
      <c r="E1320" s="111" t="s">
        <v>123</v>
      </c>
      <c r="F1320" s="111" t="s">
        <v>179</v>
      </c>
      <c r="G1320" s="111" t="s">
        <v>167</v>
      </c>
      <c r="H1320" s="111" t="s">
        <v>179</v>
      </c>
      <c r="I1320" s="111" t="s">
        <v>167</v>
      </c>
      <c r="J1320" t="str">
        <f t="shared" si="40"/>
        <v>3032SkogOrganisk jordBlandingsskogImpediment</v>
      </c>
      <c r="K1320" s="111">
        <v>-0.28586344175800005</v>
      </c>
      <c r="L1320" s="111">
        <v>0.92784825435236762</v>
      </c>
      <c r="M1320" s="111">
        <v>0.46510463492953991</v>
      </c>
      <c r="N1320" s="112">
        <f t="shared" si="41"/>
        <v>1.1070894475239075</v>
      </c>
    </row>
    <row r="1321" spans="1:14" x14ac:dyDescent="0.25">
      <c r="A1321" s="111" t="s">
        <v>628</v>
      </c>
      <c r="B1321" s="111">
        <f>INDEX(kommuner!C:C,MATCH(_xlfn.NUMBERVALUE(A1321),kommuner!B:B,0))</f>
        <v>3032</v>
      </c>
      <c r="C1321" s="111" t="s">
        <v>127</v>
      </c>
      <c r="D1321" s="111" t="s">
        <v>127</v>
      </c>
      <c r="E1321" s="111" t="s">
        <v>123</v>
      </c>
      <c r="F1321" s="111" t="s">
        <v>179</v>
      </c>
      <c r="G1321" s="111" t="s">
        <v>190</v>
      </c>
      <c r="H1321" s="111" t="s">
        <v>179</v>
      </c>
      <c r="I1321" s="111" t="s">
        <v>190</v>
      </c>
      <c r="J1321" t="str">
        <f t="shared" si="40"/>
        <v>3032SkogOrganisk jordBlandingsskogLav</v>
      </c>
      <c r="K1321" s="111">
        <v>-1.2347339377887629</v>
      </c>
      <c r="L1321" s="111">
        <v>0.92784825435236762</v>
      </c>
      <c r="M1321" s="111">
        <v>0.46510463492953991</v>
      </c>
      <c r="N1321" s="112">
        <f t="shared" si="41"/>
        <v>0.15821895149314458</v>
      </c>
    </row>
    <row r="1322" spans="1:14" x14ac:dyDescent="0.25">
      <c r="A1322" s="111" t="s">
        <v>628</v>
      </c>
      <c r="B1322" s="111">
        <f>INDEX(kommuner!C:C,MATCH(_xlfn.NUMBERVALUE(A1322),kommuner!B:B,0))</f>
        <v>3032</v>
      </c>
      <c r="C1322" s="111" t="s">
        <v>127</v>
      </c>
      <c r="D1322" s="111" t="s">
        <v>127</v>
      </c>
      <c r="E1322" s="111" t="s">
        <v>123</v>
      </c>
      <c r="F1322" s="111" t="s">
        <v>179</v>
      </c>
      <c r="G1322" s="111" t="s">
        <v>173</v>
      </c>
      <c r="H1322" s="111" t="s">
        <v>179</v>
      </c>
      <c r="I1322" s="111" t="s">
        <v>173</v>
      </c>
      <c r="J1322" t="str">
        <f t="shared" si="40"/>
        <v>3032SkogOrganisk jordBlandingsskogMiddels</v>
      </c>
      <c r="K1322" s="111">
        <v>-2.4239591752717748</v>
      </c>
      <c r="L1322" s="111">
        <v>0.92784825435236762</v>
      </c>
      <c r="M1322" s="111">
        <v>0.46510463492953991</v>
      </c>
      <c r="N1322" s="112">
        <f t="shared" si="41"/>
        <v>-1.0310062859898674</v>
      </c>
    </row>
    <row r="1323" spans="1:14" x14ac:dyDescent="0.25">
      <c r="A1323" s="111" t="s">
        <v>628</v>
      </c>
      <c r="B1323" s="111">
        <f>INDEX(kommuner!C:C,MATCH(_xlfn.NUMBERVALUE(A1323),kommuner!B:B,0))</f>
        <v>3032</v>
      </c>
      <c r="C1323" s="111" t="s">
        <v>127</v>
      </c>
      <c r="D1323" s="111" t="s">
        <v>127</v>
      </c>
      <c r="E1323" s="111" t="s">
        <v>123</v>
      </c>
      <c r="F1323" s="111" t="s">
        <v>179</v>
      </c>
      <c r="G1323" s="111" t="s">
        <v>186</v>
      </c>
      <c r="H1323" s="111" t="s">
        <v>179</v>
      </c>
      <c r="I1323" s="111" t="s">
        <v>186</v>
      </c>
      <c r="J1323" t="str">
        <f t="shared" si="40"/>
        <v>3032SkogOrganisk jordBlandingsskogSærs høy</v>
      </c>
      <c r="K1323" s="111">
        <v>-1.5726115302258048</v>
      </c>
      <c r="L1323" s="111">
        <v>0.92784825435236762</v>
      </c>
      <c r="M1323" s="111">
        <v>0.46510463492953991</v>
      </c>
      <c r="N1323" s="112">
        <f t="shared" si="41"/>
        <v>-0.17965864094389727</v>
      </c>
    </row>
    <row r="1324" spans="1:14" x14ac:dyDescent="0.25">
      <c r="A1324" s="111" t="s">
        <v>628</v>
      </c>
      <c r="B1324" s="111">
        <f>INDEX(kommuner!C:C,MATCH(_xlfn.NUMBERVALUE(A1324),kommuner!B:B,0))</f>
        <v>3032</v>
      </c>
      <c r="C1324" s="111" t="s">
        <v>127</v>
      </c>
      <c r="D1324" s="111" t="s">
        <v>127</v>
      </c>
      <c r="E1324" s="111" t="s">
        <v>123</v>
      </c>
      <c r="F1324" s="111" t="s">
        <v>185</v>
      </c>
      <c r="G1324" s="111" t="s">
        <v>180</v>
      </c>
      <c r="H1324" s="111" t="s">
        <v>185</v>
      </c>
      <c r="I1324" s="111" t="s">
        <v>180</v>
      </c>
      <c r="J1324" t="str">
        <f t="shared" si="40"/>
        <v>3032SkogOrganisk jordLauvskogHøy</v>
      </c>
      <c r="K1324" s="111">
        <v>-1.9913688882377358</v>
      </c>
      <c r="L1324" s="111">
        <v>0.92784825435236762</v>
      </c>
      <c r="M1324" s="111">
        <v>0.46510463492953991</v>
      </c>
      <c r="N1324" s="112">
        <f t="shared" si="41"/>
        <v>-0.59841599895582831</v>
      </c>
    </row>
    <row r="1325" spans="1:14" x14ac:dyDescent="0.25">
      <c r="A1325" s="111" t="s">
        <v>628</v>
      </c>
      <c r="B1325" s="111">
        <f>INDEX(kommuner!C:C,MATCH(_xlfn.NUMBERVALUE(A1325),kommuner!B:B,0))</f>
        <v>3032</v>
      </c>
      <c r="C1325" s="111" t="s">
        <v>127</v>
      </c>
      <c r="D1325" s="111" t="s">
        <v>127</v>
      </c>
      <c r="E1325" s="111" t="s">
        <v>123</v>
      </c>
      <c r="F1325" s="111" t="s">
        <v>185</v>
      </c>
      <c r="G1325" s="111" t="s">
        <v>167</v>
      </c>
      <c r="H1325" s="111" t="s">
        <v>185</v>
      </c>
      <c r="I1325" s="111" t="s">
        <v>167</v>
      </c>
      <c r="J1325" t="str">
        <f t="shared" si="40"/>
        <v>3032SkogOrganisk jordLauvskogImpediment</v>
      </c>
      <c r="K1325" s="111">
        <v>0.35000626494250675</v>
      </c>
      <c r="L1325" s="111">
        <v>0.92784825435236762</v>
      </c>
      <c r="M1325" s="111">
        <v>0.46510463492953991</v>
      </c>
      <c r="N1325" s="112">
        <f t="shared" si="41"/>
        <v>1.7429591542244141</v>
      </c>
    </row>
    <row r="1326" spans="1:14" x14ac:dyDescent="0.25">
      <c r="A1326" s="111" t="s">
        <v>628</v>
      </c>
      <c r="B1326" s="111">
        <f>INDEX(kommuner!C:C,MATCH(_xlfn.NUMBERVALUE(A1326),kommuner!B:B,0))</f>
        <v>3032</v>
      </c>
      <c r="C1326" s="111" t="s">
        <v>127</v>
      </c>
      <c r="D1326" s="111" t="s">
        <v>127</v>
      </c>
      <c r="E1326" s="111" t="s">
        <v>123</v>
      </c>
      <c r="F1326" s="111" t="s">
        <v>185</v>
      </c>
      <c r="G1326" s="111" t="s">
        <v>190</v>
      </c>
      <c r="H1326" s="111" t="s">
        <v>185</v>
      </c>
      <c r="I1326" s="111" t="s">
        <v>190</v>
      </c>
      <c r="J1326" t="str">
        <f t="shared" si="40"/>
        <v>3032SkogOrganisk jordLauvskogLav</v>
      </c>
      <c r="K1326" s="111">
        <v>1.1144075558526714</v>
      </c>
      <c r="L1326" s="111">
        <v>0.92784825435236762</v>
      </c>
      <c r="M1326" s="111">
        <v>0.46510463492953991</v>
      </c>
      <c r="N1326" s="112">
        <f t="shared" si="41"/>
        <v>2.5073604451345788</v>
      </c>
    </row>
    <row r="1327" spans="1:14" x14ac:dyDescent="0.25">
      <c r="A1327" s="111" t="s">
        <v>628</v>
      </c>
      <c r="B1327" s="111">
        <f>INDEX(kommuner!C:C,MATCH(_xlfn.NUMBERVALUE(A1327),kommuner!B:B,0))</f>
        <v>3032</v>
      </c>
      <c r="C1327" s="111" t="s">
        <v>127</v>
      </c>
      <c r="D1327" s="111" t="s">
        <v>127</v>
      </c>
      <c r="E1327" s="111" t="s">
        <v>123</v>
      </c>
      <c r="F1327" s="111" t="s">
        <v>185</v>
      </c>
      <c r="G1327" s="111" t="s">
        <v>173</v>
      </c>
      <c r="H1327" s="111" t="s">
        <v>185</v>
      </c>
      <c r="I1327" s="111" t="s">
        <v>173</v>
      </c>
      <c r="J1327" t="str">
        <f t="shared" si="40"/>
        <v>3032SkogOrganisk jordLauvskogMiddels</v>
      </c>
      <c r="K1327" s="111">
        <v>-0.62664468270982987</v>
      </c>
      <c r="L1327" s="111">
        <v>0.92784825435236762</v>
      </c>
      <c r="M1327" s="111">
        <v>0.46510463492953991</v>
      </c>
      <c r="N1327" s="112">
        <f t="shared" si="41"/>
        <v>0.76630820657207765</v>
      </c>
    </row>
    <row r="1328" spans="1:14" x14ac:dyDescent="0.25">
      <c r="A1328" s="111" t="s">
        <v>628</v>
      </c>
      <c r="B1328" s="111">
        <f>INDEX(kommuner!C:C,MATCH(_xlfn.NUMBERVALUE(A1328),kommuner!B:B,0))</f>
        <v>3032</v>
      </c>
      <c r="C1328" s="111" t="s">
        <v>127</v>
      </c>
      <c r="D1328" s="111" t="s">
        <v>127</v>
      </c>
      <c r="E1328" s="111" t="s">
        <v>123</v>
      </c>
      <c r="F1328" s="111" t="s">
        <v>185</v>
      </c>
      <c r="G1328" s="111" t="s">
        <v>186</v>
      </c>
      <c r="H1328" s="111" t="s">
        <v>185</v>
      </c>
      <c r="I1328" s="111" t="s">
        <v>186</v>
      </c>
      <c r="J1328" t="str">
        <f t="shared" si="40"/>
        <v>3032SkogOrganisk jordLauvskogSærs høy</v>
      </c>
      <c r="K1328" s="111">
        <v>-1.8997279926091779</v>
      </c>
      <c r="L1328" s="111">
        <v>0.92784825435236762</v>
      </c>
      <c r="M1328" s="111">
        <v>0.46510463492953991</v>
      </c>
      <c r="N1328" s="112">
        <f t="shared" si="41"/>
        <v>-0.50677510332727038</v>
      </c>
    </row>
    <row r="1329" spans="1:14" x14ac:dyDescent="0.25">
      <c r="A1329" s="111" t="s">
        <v>628</v>
      </c>
      <c r="B1329" s="111">
        <f>INDEX(kommuner!C:C,MATCH(_xlfn.NUMBERVALUE(A1329),kommuner!B:B,0))</f>
        <v>3032</v>
      </c>
      <c r="C1329" s="111" t="s">
        <v>83</v>
      </c>
      <c r="D1329" s="111" t="s">
        <v>83</v>
      </c>
      <c r="E1329" s="111" t="s">
        <v>126</v>
      </c>
      <c r="F1329" s="111" t="s">
        <v>139</v>
      </c>
      <c r="G1329" s="111" t="s">
        <v>139</v>
      </c>
      <c r="H1329" s="111" t="s">
        <v>139</v>
      </c>
      <c r="I1329" s="111" t="s">
        <v>139</v>
      </c>
      <c r="J1329" t="str">
        <f t="shared" si="40"/>
        <v>3032Utbygd arealMineraljord</v>
      </c>
      <c r="K1329" s="111">
        <v>1.3171254023576049</v>
      </c>
      <c r="L1329" s="111">
        <v>0</v>
      </c>
      <c r="M1329" s="111">
        <v>1.303047089454229E-2</v>
      </c>
      <c r="N1329" s="112">
        <f t="shared" si="41"/>
        <v>1.3301558732521472</v>
      </c>
    </row>
    <row r="1330" spans="1:14" x14ac:dyDescent="0.25">
      <c r="A1330" s="111" t="s">
        <v>628</v>
      </c>
      <c r="B1330" s="111">
        <f>INDEX(kommuner!C:C,MATCH(_xlfn.NUMBERVALUE(A1330),kommuner!B:B,0))</f>
        <v>3032</v>
      </c>
      <c r="C1330" s="111" t="s">
        <v>83</v>
      </c>
      <c r="D1330" s="111" t="s">
        <v>83</v>
      </c>
      <c r="E1330" s="111" t="s">
        <v>123</v>
      </c>
      <c r="F1330" s="111" t="s">
        <v>139</v>
      </c>
      <c r="G1330" s="111" t="s">
        <v>139</v>
      </c>
      <c r="H1330" s="111" t="s">
        <v>139</v>
      </c>
      <c r="I1330" s="111" t="s">
        <v>139</v>
      </c>
      <c r="J1330" t="str">
        <f t="shared" si="40"/>
        <v>3032Utbygd arealOrganisk jord</v>
      </c>
      <c r="K1330" s="111">
        <v>29.011421395201612</v>
      </c>
      <c r="L1330" s="111">
        <v>0</v>
      </c>
      <c r="M1330" s="111">
        <v>1.303047089454229E-2</v>
      </c>
      <c r="N1330" s="112">
        <f t="shared" si="41"/>
        <v>29.024451866096154</v>
      </c>
    </row>
    <row r="1331" spans="1:14" x14ac:dyDescent="0.25">
      <c r="A1331" s="111" t="s">
        <v>628</v>
      </c>
      <c r="B1331" s="111">
        <f>INDEX(kommuner!C:C,MATCH(_xlfn.NUMBERVALUE(A1331),kommuner!B:B,0))</f>
        <v>3032</v>
      </c>
      <c r="C1331" s="111" t="s">
        <v>181</v>
      </c>
      <c r="D1331" s="111" t="s">
        <v>181</v>
      </c>
      <c r="E1331" s="111" t="s">
        <v>123</v>
      </c>
      <c r="F1331" s="111" t="s">
        <v>139</v>
      </c>
      <c r="G1331" s="111" t="s">
        <v>139</v>
      </c>
      <c r="H1331" s="111" t="s">
        <v>139</v>
      </c>
      <c r="I1331" s="111" t="s">
        <v>139</v>
      </c>
      <c r="J1331" t="str">
        <f t="shared" si="40"/>
        <v>3032Vann og myrOrganisk jord</v>
      </c>
      <c r="K1331" s="111">
        <v>-0.20040009744654491</v>
      </c>
      <c r="L1331" s="111">
        <v>0</v>
      </c>
      <c r="M1331" s="111">
        <v>0</v>
      </c>
      <c r="N1331" s="112">
        <f t="shared" si="41"/>
        <v>-0.20040009744654491</v>
      </c>
    </row>
    <row r="1332" spans="1:14" x14ac:dyDescent="0.25">
      <c r="A1332" s="111" t="s">
        <v>629</v>
      </c>
      <c r="B1332" s="111">
        <f>INDEX(kommuner!C:C,MATCH(_xlfn.NUMBERVALUE(A1332),kommuner!B:B,0))</f>
        <v>3033</v>
      </c>
      <c r="C1332" s="111" t="s">
        <v>82</v>
      </c>
      <c r="D1332" s="111" t="s">
        <v>82</v>
      </c>
      <c r="E1332" s="111" t="s">
        <v>126</v>
      </c>
      <c r="F1332" s="111" t="s">
        <v>139</v>
      </c>
      <c r="G1332" s="111" t="s">
        <v>139</v>
      </c>
      <c r="H1332" s="111" t="s">
        <v>139</v>
      </c>
      <c r="I1332" s="111" t="s">
        <v>139</v>
      </c>
      <c r="J1332" t="str">
        <f t="shared" si="40"/>
        <v>3033Annen utmarkMineraljord</v>
      </c>
      <c r="K1332" s="111">
        <v>-7.4178314529761202E-2</v>
      </c>
      <c r="L1332" s="111">
        <v>0</v>
      </c>
      <c r="M1332" s="111">
        <v>0</v>
      </c>
      <c r="N1332" s="112">
        <f t="shared" si="41"/>
        <v>-7.4178314529761202E-2</v>
      </c>
    </row>
    <row r="1333" spans="1:14" x14ac:dyDescent="0.25">
      <c r="A1333" s="111" t="s">
        <v>629</v>
      </c>
      <c r="B1333" s="111">
        <f>INDEX(kommuner!C:C,MATCH(_xlfn.NUMBERVALUE(A1333),kommuner!B:B,0))</f>
        <v>3033</v>
      </c>
      <c r="C1333" s="111" t="s">
        <v>121</v>
      </c>
      <c r="D1333" s="111" t="s">
        <v>121</v>
      </c>
      <c r="E1333" s="111" t="s">
        <v>126</v>
      </c>
      <c r="F1333" s="111" t="s">
        <v>139</v>
      </c>
      <c r="G1333" s="111" t="s">
        <v>139</v>
      </c>
      <c r="H1333" s="111" t="s">
        <v>139</v>
      </c>
      <c r="I1333" s="111" t="s">
        <v>139</v>
      </c>
      <c r="J1333" t="str">
        <f t="shared" si="40"/>
        <v>3033BeiteMineraljord</v>
      </c>
      <c r="K1333" s="111">
        <v>-0.96338340838695502</v>
      </c>
      <c r="L1333" s="111">
        <v>0</v>
      </c>
      <c r="M1333" s="111">
        <v>1.2448711246839999E-7</v>
      </c>
      <c r="N1333" s="112">
        <f t="shared" si="41"/>
        <v>-0.96338328389984251</v>
      </c>
    </row>
    <row r="1334" spans="1:14" x14ac:dyDescent="0.25">
      <c r="A1334" s="111" t="s">
        <v>629</v>
      </c>
      <c r="B1334" s="111">
        <f>INDEX(kommuner!C:C,MATCH(_xlfn.NUMBERVALUE(A1334),kommuner!B:B,0))</f>
        <v>3033</v>
      </c>
      <c r="C1334" s="111" t="s">
        <v>121</v>
      </c>
      <c r="D1334" s="111" t="s">
        <v>121</v>
      </c>
      <c r="E1334" s="111" t="s">
        <v>123</v>
      </c>
      <c r="F1334" s="111" t="s">
        <v>139</v>
      </c>
      <c r="G1334" s="111" t="s">
        <v>139</v>
      </c>
      <c r="H1334" s="111" t="s">
        <v>139</v>
      </c>
      <c r="I1334" s="111" t="s">
        <v>139</v>
      </c>
      <c r="J1334" t="str">
        <f t="shared" si="40"/>
        <v>3033BeiteOrganisk jord</v>
      </c>
      <c r="K1334" s="111">
        <v>12.077525935985037</v>
      </c>
      <c r="L1334" s="111">
        <v>1.6412500000000001</v>
      </c>
      <c r="M1334" s="111">
        <v>0</v>
      </c>
      <c r="N1334" s="112">
        <f t="shared" si="41"/>
        <v>13.718775935985036</v>
      </c>
    </row>
    <row r="1335" spans="1:14" x14ac:dyDescent="0.25">
      <c r="A1335" s="111" t="s">
        <v>629</v>
      </c>
      <c r="B1335" s="111">
        <f>INDEX(kommuner!C:C,MATCH(_xlfn.NUMBERVALUE(A1335),kommuner!B:B,0))</f>
        <v>3033</v>
      </c>
      <c r="C1335" s="111" t="s">
        <v>84</v>
      </c>
      <c r="D1335" s="111" t="s">
        <v>84</v>
      </c>
      <c r="E1335" s="111" t="s">
        <v>126</v>
      </c>
      <c r="F1335" s="111" t="s">
        <v>139</v>
      </c>
      <c r="G1335" s="111" t="s">
        <v>139</v>
      </c>
      <c r="H1335" s="111" t="s">
        <v>139</v>
      </c>
      <c r="I1335" s="111" t="s">
        <v>139</v>
      </c>
      <c r="J1335" t="str">
        <f t="shared" si="40"/>
        <v>3033Dyrket markMineraljord</v>
      </c>
      <c r="K1335" s="111">
        <v>-0.20819389018660109</v>
      </c>
      <c r="L1335" s="111">
        <v>0</v>
      </c>
      <c r="M1335" s="111">
        <v>0</v>
      </c>
      <c r="N1335" s="112">
        <f t="shared" si="41"/>
        <v>-0.20819389018660109</v>
      </c>
    </row>
    <row r="1336" spans="1:14" x14ac:dyDescent="0.25">
      <c r="A1336" s="111" t="s">
        <v>629</v>
      </c>
      <c r="B1336" s="111">
        <f>INDEX(kommuner!C:C,MATCH(_xlfn.NUMBERVALUE(A1336),kommuner!B:B,0))</f>
        <v>3033</v>
      </c>
      <c r="C1336" s="111" t="s">
        <v>84</v>
      </c>
      <c r="D1336" s="111" t="s">
        <v>84</v>
      </c>
      <c r="E1336" s="111" t="s">
        <v>123</v>
      </c>
      <c r="F1336" s="111" t="s">
        <v>139</v>
      </c>
      <c r="G1336" s="111" t="s">
        <v>139</v>
      </c>
      <c r="H1336" s="111" t="s">
        <v>139</v>
      </c>
      <c r="I1336" s="111" t="s">
        <v>139</v>
      </c>
      <c r="J1336" t="str">
        <f t="shared" si="40"/>
        <v>3033Dyrket markOrganisk jord</v>
      </c>
      <c r="K1336" s="111">
        <v>28.726149366675592</v>
      </c>
      <c r="L1336" s="111">
        <v>1.45625</v>
      </c>
      <c r="M1336" s="111">
        <v>0</v>
      </c>
      <c r="N1336" s="112">
        <f t="shared" si="41"/>
        <v>30.182399366675593</v>
      </c>
    </row>
    <row r="1337" spans="1:14" x14ac:dyDescent="0.25">
      <c r="A1337" s="111" t="s">
        <v>629</v>
      </c>
      <c r="B1337" s="111">
        <f>INDEX(kommuner!C:C,MATCH(_xlfn.NUMBERVALUE(A1337),kommuner!B:B,0))</f>
        <v>3033</v>
      </c>
      <c r="C1337" s="111" t="s">
        <v>127</v>
      </c>
      <c r="D1337" s="111" t="s">
        <v>127</v>
      </c>
      <c r="E1337" s="111" t="s">
        <v>126</v>
      </c>
      <c r="F1337" s="111" t="s">
        <v>172</v>
      </c>
      <c r="G1337" s="111" t="s">
        <v>180</v>
      </c>
      <c r="H1337" s="111" t="s">
        <v>172</v>
      </c>
      <c r="I1337" s="111" t="s">
        <v>180</v>
      </c>
      <c r="J1337" t="str">
        <f t="shared" si="40"/>
        <v>3033SkogMineraljordBarskogHøy</v>
      </c>
      <c r="K1337" s="111">
        <v>-4.6162156760364166</v>
      </c>
      <c r="L1337" s="111">
        <v>0.85306406685236758</v>
      </c>
      <c r="M1337" s="111">
        <v>6.4056614999681585E-2</v>
      </c>
      <c r="N1337" s="112">
        <f t="shared" si="41"/>
        <v>-3.6990949941843674</v>
      </c>
    </row>
    <row r="1338" spans="1:14" x14ac:dyDescent="0.25">
      <c r="A1338" s="111" t="s">
        <v>629</v>
      </c>
      <c r="B1338" s="111">
        <f>INDEX(kommuner!C:C,MATCH(_xlfn.NUMBERVALUE(A1338),kommuner!B:B,0))</f>
        <v>3033</v>
      </c>
      <c r="C1338" s="111" t="s">
        <v>127</v>
      </c>
      <c r="D1338" s="111" t="s">
        <v>127</v>
      </c>
      <c r="E1338" s="111" t="s">
        <v>126</v>
      </c>
      <c r="F1338" s="111" t="s">
        <v>172</v>
      </c>
      <c r="G1338" s="111" t="s">
        <v>167</v>
      </c>
      <c r="H1338" s="111" t="s">
        <v>172</v>
      </c>
      <c r="I1338" s="111" t="s">
        <v>167</v>
      </c>
      <c r="J1338" t="str">
        <f t="shared" si="40"/>
        <v>3033SkogMineraljordBarskogImpediment</v>
      </c>
      <c r="K1338" s="111">
        <v>-1.3727794028153204</v>
      </c>
      <c r="L1338" s="111">
        <v>0.85306406685236758</v>
      </c>
      <c r="M1338" s="111">
        <v>6.3979989500968365E-2</v>
      </c>
      <c r="N1338" s="112">
        <f t="shared" si="41"/>
        <v>-0.45573534646198444</v>
      </c>
    </row>
    <row r="1339" spans="1:14" x14ac:dyDescent="0.25">
      <c r="A1339" s="111" t="s">
        <v>629</v>
      </c>
      <c r="B1339" s="111">
        <f>INDEX(kommuner!C:C,MATCH(_xlfn.NUMBERVALUE(A1339),kommuner!B:B,0))</f>
        <v>3033</v>
      </c>
      <c r="C1339" s="111" t="s">
        <v>127</v>
      </c>
      <c r="D1339" s="111" t="s">
        <v>127</v>
      </c>
      <c r="E1339" s="111" t="s">
        <v>126</v>
      </c>
      <c r="F1339" s="111" t="s">
        <v>172</v>
      </c>
      <c r="G1339" s="111" t="s">
        <v>190</v>
      </c>
      <c r="H1339" s="111" t="s">
        <v>172</v>
      </c>
      <c r="I1339" s="111" t="s">
        <v>190</v>
      </c>
      <c r="J1339" t="str">
        <f t="shared" si="40"/>
        <v>3033SkogMineraljordBarskogLav</v>
      </c>
      <c r="K1339" s="111">
        <v>-4.2147477563561999</v>
      </c>
      <c r="L1339" s="111">
        <v>0.85306406685236758</v>
      </c>
      <c r="M1339" s="111">
        <v>6.3979989500968365E-2</v>
      </c>
      <c r="N1339" s="112">
        <f t="shared" si="41"/>
        <v>-3.2977037000028639</v>
      </c>
    </row>
    <row r="1340" spans="1:14" x14ac:dyDescent="0.25">
      <c r="A1340" s="111" t="s">
        <v>629</v>
      </c>
      <c r="B1340" s="111">
        <f>INDEX(kommuner!C:C,MATCH(_xlfn.NUMBERVALUE(A1340),kommuner!B:B,0))</f>
        <v>3033</v>
      </c>
      <c r="C1340" s="111" t="s">
        <v>127</v>
      </c>
      <c r="D1340" s="111" t="s">
        <v>127</v>
      </c>
      <c r="E1340" s="111" t="s">
        <v>126</v>
      </c>
      <c r="F1340" s="111" t="s">
        <v>172</v>
      </c>
      <c r="G1340" s="111" t="s">
        <v>173</v>
      </c>
      <c r="H1340" s="111" t="s">
        <v>172</v>
      </c>
      <c r="I1340" s="111" t="s">
        <v>173</v>
      </c>
      <c r="J1340" t="str">
        <f t="shared" si="40"/>
        <v>3033SkogMineraljordBarskogMiddels</v>
      </c>
      <c r="K1340" s="111">
        <v>-4.0260508329268543</v>
      </c>
      <c r="L1340" s="111">
        <v>0.85306406685236758</v>
      </c>
      <c r="M1340" s="111">
        <v>6.4056614999681585E-2</v>
      </c>
      <c r="N1340" s="112">
        <f t="shared" si="41"/>
        <v>-3.1089301510748051</v>
      </c>
    </row>
    <row r="1341" spans="1:14" x14ac:dyDescent="0.25">
      <c r="A1341" s="111" t="s">
        <v>629</v>
      </c>
      <c r="B1341" s="111">
        <f>INDEX(kommuner!C:C,MATCH(_xlfn.NUMBERVALUE(A1341),kommuner!B:B,0))</f>
        <v>3033</v>
      </c>
      <c r="C1341" s="111" t="s">
        <v>127</v>
      </c>
      <c r="D1341" s="111" t="s">
        <v>127</v>
      </c>
      <c r="E1341" s="111" t="s">
        <v>126</v>
      </c>
      <c r="F1341" s="111" t="s">
        <v>172</v>
      </c>
      <c r="G1341" s="111" t="s">
        <v>186</v>
      </c>
      <c r="H1341" s="111" t="s">
        <v>172</v>
      </c>
      <c r="I1341" s="111" t="s">
        <v>186</v>
      </c>
      <c r="J1341" t="str">
        <f t="shared" si="40"/>
        <v>3033SkogMineraljordBarskogSærs høy</v>
      </c>
      <c r="K1341" s="111">
        <v>0.12072674540874306</v>
      </c>
      <c r="L1341" s="111">
        <v>0.85306406685236758</v>
      </c>
      <c r="M1341" s="111">
        <v>6.4056614999681585E-2</v>
      </c>
      <c r="N1341" s="112">
        <f t="shared" si="41"/>
        <v>1.0378474272607923</v>
      </c>
    </row>
    <row r="1342" spans="1:14" x14ac:dyDescent="0.25">
      <c r="A1342" s="111" t="s">
        <v>629</v>
      </c>
      <c r="B1342" s="111">
        <f>INDEX(kommuner!C:C,MATCH(_xlfn.NUMBERVALUE(A1342),kommuner!B:B,0))</f>
        <v>3033</v>
      </c>
      <c r="C1342" s="111" t="s">
        <v>127</v>
      </c>
      <c r="D1342" s="111" t="s">
        <v>127</v>
      </c>
      <c r="E1342" s="111" t="s">
        <v>126</v>
      </c>
      <c r="F1342" s="111" t="s">
        <v>179</v>
      </c>
      <c r="G1342" s="111" t="s">
        <v>180</v>
      </c>
      <c r="H1342" s="111" t="s">
        <v>179</v>
      </c>
      <c r="I1342" s="111" t="s">
        <v>180</v>
      </c>
      <c r="J1342" t="str">
        <f t="shared" si="40"/>
        <v>3033SkogMineraljordBlandingsskogHøy</v>
      </c>
      <c r="K1342" s="111">
        <v>-7.1939050909469406</v>
      </c>
      <c r="L1342" s="111">
        <v>0.85306406685236758</v>
      </c>
      <c r="M1342" s="111">
        <v>6.3979989500968365E-2</v>
      </c>
      <c r="N1342" s="112">
        <f t="shared" si="41"/>
        <v>-6.2768610345936047</v>
      </c>
    </row>
    <row r="1343" spans="1:14" x14ac:dyDescent="0.25">
      <c r="A1343" s="111" t="s">
        <v>629</v>
      </c>
      <c r="B1343" s="111">
        <f>INDEX(kommuner!C:C,MATCH(_xlfn.NUMBERVALUE(A1343),kommuner!B:B,0))</f>
        <v>3033</v>
      </c>
      <c r="C1343" s="111" t="s">
        <v>127</v>
      </c>
      <c r="D1343" s="111" t="s">
        <v>127</v>
      </c>
      <c r="E1343" s="111" t="s">
        <v>126</v>
      </c>
      <c r="F1343" s="111" t="s">
        <v>179</v>
      </c>
      <c r="G1343" s="111" t="s">
        <v>167</v>
      </c>
      <c r="H1343" s="111" t="s">
        <v>179</v>
      </c>
      <c r="I1343" s="111" t="s">
        <v>167</v>
      </c>
      <c r="J1343" t="str">
        <f t="shared" si="40"/>
        <v>3033SkogMineraljordBlandingsskogImpediment</v>
      </c>
      <c r="K1343" s="111">
        <v>-1.6598037998579707</v>
      </c>
      <c r="L1343" s="111">
        <v>0.85306406685236758</v>
      </c>
      <c r="M1343" s="111">
        <v>6.3979989500968365E-2</v>
      </c>
      <c r="N1343" s="112">
        <f t="shared" si="41"/>
        <v>-0.7427597435046347</v>
      </c>
    </row>
    <row r="1344" spans="1:14" x14ac:dyDescent="0.25">
      <c r="A1344" s="111" t="s">
        <v>629</v>
      </c>
      <c r="B1344" s="111">
        <f>INDEX(kommuner!C:C,MATCH(_xlfn.NUMBERVALUE(A1344),kommuner!B:B,0))</f>
        <v>3033</v>
      </c>
      <c r="C1344" s="111" t="s">
        <v>127</v>
      </c>
      <c r="D1344" s="111" t="s">
        <v>127</v>
      </c>
      <c r="E1344" s="111" t="s">
        <v>126</v>
      </c>
      <c r="F1344" s="111" t="s">
        <v>179</v>
      </c>
      <c r="G1344" s="111" t="s">
        <v>190</v>
      </c>
      <c r="H1344" s="111" t="s">
        <v>179</v>
      </c>
      <c r="I1344" s="111" t="s">
        <v>190</v>
      </c>
      <c r="J1344" t="str">
        <f t="shared" si="40"/>
        <v>3033SkogMineraljordBlandingsskogLav</v>
      </c>
      <c r="K1344" s="111">
        <v>-2.5588434197694254</v>
      </c>
      <c r="L1344" s="111">
        <v>0.85306406685236758</v>
      </c>
      <c r="M1344" s="111">
        <v>6.3979989500968365E-2</v>
      </c>
      <c r="N1344" s="112">
        <f t="shared" si="41"/>
        <v>-1.6417993634160897</v>
      </c>
    </row>
    <row r="1345" spans="1:14" x14ac:dyDescent="0.25">
      <c r="A1345" s="111" t="s">
        <v>629</v>
      </c>
      <c r="B1345" s="111">
        <f>INDEX(kommuner!C:C,MATCH(_xlfn.NUMBERVALUE(A1345),kommuner!B:B,0))</f>
        <v>3033</v>
      </c>
      <c r="C1345" s="111" t="s">
        <v>127</v>
      </c>
      <c r="D1345" s="111" t="s">
        <v>127</v>
      </c>
      <c r="E1345" s="111" t="s">
        <v>126</v>
      </c>
      <c r="F1345" s="111" t="s">
        <v>179</v>
      </c>
      <c r="G1345" s="111" t="s">
        <v>173</v>
      </c>
      <c r="H1345" s="111" t="s">
        <v>179</v>
      </c>
      <c r="I1345" s="111" t="s">
        <v>173</v>
      </c>
      <c r="J1345" t="str">
        <f t="shared" si="40"/>
        <v>3033SkogMineraljordBlandingsskogMiddels</v>
      </c>
      <c r="K1345" s="111">
        <v>-3.8687729546762566</v>
      </c>
      <c r="L1345" s="111">
        <v>0.85306406685236758</v>
      </c>
      <c r="M1345" s="111">
        <v>6.3979989500968365E-2</v>
      </c>
      <c r="N1345" s="112">
        <f t="shared" si="41"/>
        <v>-2.9517288983229206</v>
      </c>
    </row>
    <row r="1346" spans="1:14" x14ac:dyDescent="0.25">
      <c r="A1346" s="111" t="s">
        <v>629</v>
      </c>
      <c r="B1346" s="111">
        <f>INDEX(kommuner!C:C,MATCH(_xlfn.NUMBERVALUE(A1346),kommuner!B:B,0))</f>
        <v>3033</v>
      </c>
      <c r="C1346" s="111" t="s">
        <v>127</v>
      </c>
      <c r="D1346" s="111" t="s">
        <v>127</v>
      </c>
      <c r="E1346" s="111" t="s">
        <v>126</v>
      </c>
      <c r="F1346" s="111" t="s">
        <v>179</v>
      </c>
      <c r="G1346" s="111" t="s">
        <v>186</v>
      </c>
      <c r="H1346" s="111" t="s">
        <v>179</v>
      </c>
      <c r="I1346" s="111" t="s">
        <v>186</v>
      </c>
      <c r="J1346" t="str">
        <f t="shared" si="40"/>
        <v>3033SkogMineraljordBlandingsskogSærs høy</v>
      </c>
      <c r="K1346" s="111">
        <v>-2.9395925245326562</v>
      </c>
      <c r="L1346" s="111">
        <v>0.85306406685236758</v>
      </c>
      <c r="M1346" s="111">
        <v>6.3979989500968365E-2</v>
      </c>
      <c r="N1346" s="112">
        <f t="shared" si="41"/>
        <v>-2.0225484681793202</v>
      </c>
    </row>
    <row r="1347" spans="1:14" x14ac:dyDescent="0.25">
      <c r="A1347" s="111" t="s">
        <v>629</v>
      </c>
      <c r="B1347" s="111">
        <f>INDEX(kommuner!C:C,MATCH(_xlfn.NUMBERVALUE(A1347),kommuner!B:B,0))</f>
        <v>3033</v>
      </c>
      <c r="C1347" s="111" t="s">
        <v>127</v>
      </c>
      <c r="D1347" s="111" t="s">
        <v>127</v>
      </c>
      <c r="E1347" s="111" t="s">
        <v>126</v>
      </c>
      <c r="F1347" s="111" t="s">
        <v>185</v>
      </c>
      <c r="G1347" s="111" t="s">
        <v>180</v>
      </c>
      <c r="H1347" s="111" t="s">
        <v>185</v>
      </c>
      <c r="I1347" s="111" t="s">
        <v>180</v>
      </c>
      <c r="J1347" t="str">
        <f t="shared" ref="J1347:J1410" si="42">B1347&amp;C1347&amp;E1347&amp;IF(C1347="Skog",F1347&amp;G1347,"")</f>
        <v>3033SkogMineraljordLauvskogHøy</v>
      </c>
      <c r="K1347" s="111">
        <v>-3.3269846154961789</v>
      </c>
      <c r="L1347" s="111">
        <v>0.85306406685236758</v>
      </c>
      <c r="M1347" s="111">
        <v>6.3979989500968365E-2</v>
      </c>
      <c r="N1347" s="112">
        <f t="shared" ref="N1347:N1410" si="43">SUM(K1347:M1347)</f>
        <v>-2.4099405591428429</v>
      </c>
    </row>
    <row r="1348" spans="1:14" x14ac:dyDescent="0.25">
      <c r="A1348" s="111" t="s">
        <v>629</v>
      </c>
      <c r="B1348" s="111">
        <f>INDEX(kommuner!C:C,MATCH(_xlfn.NUMBERVALUE(A1348),kommuner!B:B,0))</f>
        <v>3033</v>
      </c>
      <c r="C1348" s="111" t="s">
        <v>127</v>
      </c>
      <c r="D1348" s="111" t="s">
        <v>127</v>
      </c>
      <c r="E1348" s="111" t="s">
        <v>126</v>
      </c>
      <c r="F1348" s="111" t="s">
        <v>185</v>
      </c>
      <c r="G1348" s="111" t="s">
        <v>167</v>
      </c>
      <c r="H1348" s="111" t="s">
        <v>185</v>
      </c>
      <c r="I1348" s="111" t="s">
        <v>167</v>
      </c>
      <c r="J1348" t="str">
        <f t="shared" si="42"/>
        <v>3033SkogMineraljordLauvskogImpediment</v>
      </c>
      <c r="K1348" s="111">
        <v>-0.65286816124680003</v>
      </c>
      <c r="L1348" s="111">
        <v>0.85306406685236758</v>
      </c>
      <c r="M1348" s="111">
        <v>6.3979989500968365E-2</v>
      </c>
      <c r="N1348" s="112">
        <f t="shared" si="43"/>
        <v>0.26417589510653594</v>
      </c>
    </row>
    <row r="1349" spans="1:14" x14ac:dyDescent="0.25">
      <c r="A1349" s="111" t="s">
        <v>629</v>
      </c>
      <c r="B1349" s="111">
        <f>INDEX(kommuner!C:C,MATCH(_xlfn.NUMBERVALUE(A1349),kommuner!B:B,0))</f>
        <v>3033</v>
      </c>
      <c r="C1349" s="111" t="s">
        <v>127</v>
      </c>
      <c r="D1349" s="111" t="s">
        <v>127</v>
      </c>
      <c r="E1349" s="111" t="s">
        <v>126</v>
      </c>
      <c r="F1349" s="111" t="s">
        <v>185</v>
      </c>
      <c r="G1349" s="111" t="s">
        <v>190</v>
      </c>
      <c r="H1349" s="111" t="s">
        <v>185</v>
      </c>
      <c r="I1349" s="111" t="s">
        <v>190</v>
      </c>
      <c r="J1349" t="str">
        <f t="shared" si="42"/>
        <v>3033SkogMineraljordLauvskogLav</v>
      </c>
      <c r="K1349" s="111">
        <v>-8.9748170935426599E-2</v>
      </c>
      <c r="L1349" s="111">
        <v>0.85306406685236758</v>
      </c>
      <c r="M1349" s="111">
        <v>6.3979989500968365E-2</v>
      </c>
      <c r="N1349" s="112">
        <f t="shared" si="43"/>
        <v>0.82729588541790933</v>
      </c>
    </row>
    <row r="1350" spans="1:14" x14ac:dyDescent="0.25">
      <c r="A1350" s="111" t="s">
        <v>629</v>
      </c>
      <c r="B1350" s="111">
        <f>INDEX(kommuner!C:C,MATCH(_xlfn.NUMBERVALUE(A1350),kommuner!B:B,0))</f>
        <v>3033</v>
      </c>
      <c r="C1350" s="111" t="s">
        <v>127</v>
      </c>
      <c r="D1350" s="111" t="s">
        <v>127</v>
      </c>
      <c r="E1350" s="111" t="s">
        <v>126</v>
      </c>
      <c r="F1350" s="111" t="s">
        <v>185</v>
      </c>
      <c r="G1350" s="111" t="s">
        <v>173</v>
      </c>
      <c r="H1350" s="111" t="s">
        <v>185</v>
      </c>
      <c r="I1350" s="111" t="s">
        <v>173</v>
      </c>
      <c r="J1350" t="str">
        <f t="shared" si="42"/>
        <v>3033SkogMineraljordLauvskogMiddels</v>
      </c>
      <c r="K1350" s="111">
        <v>-1.7789409505847176</v>
      </c>
      <c r="L1350" s="111">
        <v>0.85306406685236758</v>
      </c>
      <c r="M1350" s="111">
        <v>6.3979989500968365E-2</v>
      </c>
      <c r="N1350" s="112">
        <f t="shared" si="43"/>
        <v>-0.86189689423138161</v>
      </c>
    </row>
    <row r="1351" spans="1:14" x14ac:dyDescent="0.25">
      <c r="A1351" s="111" t="s">
        <v>629</v>
      </c>
      <c r="B1351" s="111">
        <f>INDEX(kommuner!C:C,MATCH(_xlfn.NUMBERVALUE(A1351),kommuner!B:B,0))</f>
        <v>3033</v>
      </c>
      <c r="C1351" s="111" t="s">
        <v>127</v>
      </c>
      <c r="D1351" s="111" t="s">
        <v>127</v>
      </c>
      <c r="E1351" s="111" t="s">
        <v>126</v>
      </c>
      <c r="F1351" s="111" t="s">
        <v>185</v>
      </c>
      <c r="G1351" s="111" t="s">
        <v>186</v>
      </c>
      <c r="H1351" s="111" t="s">
        <v>185</v>
      </c>
      <c r="I1351" s="111" t="s">
        <v>186</v>
      </c>
      <c r="J1351" t="str">
        <f t="shared" si="42"/>
        <v>3033SkogMineraljordLauvskogSærs høy</v>
      </c>
      <c r="K1351" s="111">
        <v>-3.6560473259425113</v>
      </c>
      <c r="L1351" s="111">
        <v>0.85306406685236758</v>
      </c>
      <c r="M1351" s="111">
        <v>6.3979989500968365E-2</v>
      </c>
      <c r="N1351" s="112">
        <f t="shared" si="43"/>
        <v>-2.7390032695891753</v>
      </c>
    </row>
    <row r="1352" spans="1:14" x14ac:dyDescent="0.25">
      <c r="A1352" s="111" t="s">
        <v>629</v>
      </c>
      <c r="B1352" s="111">
        <f>INDEX(kommuner!C:C,MATCH(_xlfn.NUMBERVALUE(A1352),kommuner!B:B,0))</f>
        <v>3033</v>
      </c>
      <c r="C1352" s="111" t="s">
        <v>127</v>
      </c>
      <c r="D1352" s="111" t="s">
        <v>127</v>
      </c>
      <c r="E1352" s="111" t="s">
        <v>123</v>
      </c>
      <c r="F1352" s="111" t="s">
        <v>172</v>
      </c>
      <c r="G1352" s="111" t="s">
        <v>180</v>
      </c>
      <c r="H1352" s="111" t="s">
        <v>172</v>
      </c>
      <c r="I1352" s="111" t="s">
        <v>180</v>
      </c>
      <c r="J1352" t="str">
        <f t="shared" si="42"/>
        <v>3033SkogOrganisk jordBarskogHøy</v>
      </c>
      <c r="K1352" s="111">
        <v>-2.5184559031994138</v>
      </c>
      <c r="L1352" s="111">
        <v>0.92784825435236762</v>
      </c>
      <c r="M1352" s="111">
        <v>0.46518126042825314</v>
      </c>
      <c r="N1352" s="112">
        <f t="shared" si="43"/>
        <v>-1.1254263884187932</v>
      </c>
    </row>
    <row r="1353" spans="1:14" x14ac:dyDescent="0.25">
      <c r="A1353" s="111" t="s">
        <v>629</v>
      </c>
      <c r="B1353" s="111">
        <f>INDEX(kommuner!C:C,MATCH(_xlfn.NUMBERVALUE(A1353),kommuner!B:B,0))</f>
        <v>3033</v>
      </c>
      <c r="C1353" s="111" t="s">
        <v>127</v>
      </c>
      <c r="D1353" s="111" t="s">
        <v>127</v>
      </c>
      <c r="E1353" s="111" t="s">
        <v>123</v>
      </c>
      <c r="F1353" s="111" t="s">
        <v>172</v>
      </c>
      <c r="G1353" s="111" t="s">
        <v>167</v>
      </c>
      <c r="H1353" s="111" t="s">
        <v>172</v>
      </c>
      <c r="I1353" s="111" t="s">
        <v>167</v>
      </c>
      <c r="J1353" t="str">
        <f t="shared" si="42"/>
        <v>3033SkogOrganisk jordBarskogImpediment</v>
      </c>
      <c r="K1353" s="111">
        <v>-0.13011741963904588</v>
      </c>
      <c r="L1353" s="111">
        <v>0.92784825435236762</v>
      </c>
      <c r="M1353" s="111">
        <v>0.46510463492953991</v>
      </c>
      <c r="N1353" s="112">
        <f t="shared" si="43"/>
        <v>1.2628354696428616</v>
      </c>
    </row>
    <row r="1354" spans="1:14" x14ac:dyDescent="0.25">
      <c r="A1354" s="111" t="s">
        <v>629</v>
      </c>
      <c r="B1354" s="111">
        <f>INDEX(kommuner!C:C,MATCH(_xlfn.NUMBERVALUE(A1354),kommuner!B:B,0))</f>
        <v>3033</v>
      </c>
      <c r="C1354" s="111" t="s">
        <v>127</v>
      </c>
      <c r="D1354" s="111" t="s">
        <v>127</v>
      </c>
      <c r="E1354" s="111" t="s">
        <v>123</v>
      </c>
      <c r="F1354" s="111" t="s">
        <v>172</v>
      </c>
      <c r="G1354" s="111" t="s">
        <v>190</v>
      </c>
      <c r="H1354" s="111" t="s">
        <v>172</v>
      </c>
      <c r="I1354" s="111" t="s">
        <v>190</v>
      </c>
      <c r="J1354" t="str">
        <f t="shared" si="42"/>
        <v>3033SkogOrganisk jordBarskogLav</v>
      </c>
      <c r="K1354" s="111">
        <v>-0.50666953101693391</v>
      </c>
      <c r="L1354" s="111">
        <v>0.92784825435236762</v>
      </c>
      <c r="M1354" s="111">
        <v>0.46510463492953991</v>
      </c>
      <c r="N1354" s="112">
        <f t="shared" si="43"/>
        <v>0.88628335826497362</v>
      </c>
    </row>
    <row r="1355" spans="1:14" x14ac:dyDescent="0.25">
      <c r="A1355" s="111" t="s">
        <v>629</v>
      </c>
      <c r="B1355" s="111">
        <f>INDEX(kommuner!C:C,MATCH(_xlfn.NUMBERVALUE(A1355),kommuner!B:B,0))</f>
        <v>3033</v>
      </c>
      <c r="C1355" s="111" t="s">
        <v>127</v>
      </c>
      <c r="D1355" s="111" t="s">
        <v>127</v>
      </c>
      <c r="E1355" s="111" t="s">
        <v>123</v>
      </c>
      <c r="F1355" s="111" t="s">
        <v>172</v>
      </c>
      <c r="G1355" s="111" t="s">
        <v>173</v>
      </c>
      <c r="H1355" s="111" t="s">
        <v>172</v>
      </c>
      <c r="I1355" s="111" t="s">
        <v>173</v>
      </c>
      <c r="J1355" t="str">
        <f t="shared" si="42"/>
        <v>3033SkogOrganisk jordBarskogMiddels</v>
      </c>
      <c r="K1355" s="111">
        <v>-1.5571490961494638</v>
      </c>
      <c r="L1355" s="111">
        <v>0.92784825435236762</v>
      </c>
      <c r="M1355" s="111">
        <v>0.46518126042825314</v>
      </c>
      <c r="N1355" s="112">
        <f t="shared" si="43"/>
        <v>-0.16411958136884308</v>
      </c>
    </row>
    <row r="1356" spans="1:14" x14ac:dyDescent="0.25">
      <c r="A1356" s="111" t="s">
        <v>629</v>
      </c>
      <c r="B1356" s="111">
        <f>INDEX(kommuner!C:C,MATCH(_xlfn.NUMBERVALUE(A1356),kommuner!B:B,0))</f>
        <v>3033</v>
      </c>
      <c r="C1356" s="111" t="s">
        <v>127</v>
      </c>
      <c r="D1356" s="111" t="s">
        <v>127</v>
      </c>
      <c r="E1356" s="111" t="s">
        <v>123</v>
      </c>
      <c r="F1356" s="111" t="s">
        <v>172</v>
      </c>
      <c r="G1356" s="111" t="s">
        <v>186</v>
      </c>
      <c r="H1356" s="111" t="s">
        <v>172</v>
      </c>
      <c r="I1356" s="111" t="s">
        <v>186</v>
      </c>
      <c r="J1356" t="str">
        <f t="shared" si="42"/>
        <v>3033SkogOrganisk jordBarskogSærs høy</v>
      </c>
      <c r="K1356" s="111">
        <v>2.5548655235722699</v>
      </c>
      <c r="L1356" s="111">
        <v>0.92784825435236762</v>
      </c>
      <c r="M1356" s="111">
        <v>0.46518126042825314</v>
      </c>
      <c r="N1356" s="112">
        <f t="shared" si="43"/>
        <v>3.9478950383528906</v>
      </c>
    </row>
    <row r="1357" spans="1:14" x14ac:dyDescent="0.25">
      <c r="A1357" s="111" t="s">
        <v>629</v>
      </c>
      <c r="B1357" s="111">
        <f>INDEX(kommuner!C:C,MATCH(_xlfn.NUMBERVALUE(A1357),kommuner!B:B,0))</f>
        <v>3033</v>
      </c>
      <c r="C1357" s="111" t="s">
        <v>127</v>
      </c>
      <c r="D1357" s="111" t="s">
        <v>127</v>
      </c>
      <c r="E1357" s="111" t="s">
        <v>123</v>
      </c>
      <c r="F1357" s="111" t="s">
        <v>179</v>
      </c>
      <c r="G1357" s="111" t="s">
        <v>180</v>
      </c>
      <c r="H1357" s="111" t="s">
        <v>179</v>
      </c>
      <c r="I1357" s="111" t="s">
        <v>180</v>
      </c>
      <c r="J1357" t="str">
        <f t="shared" si="42"/>
        <v>3033SkogOrganisk jordBlandingsskogHøy</v>
      </c>
      <c r="K1357" s="111">
        <v>-5.5554344456832343</v>
      </c>
      <c r="L1357" s="111">
        <v>0.92784825435236762</v>
      </c>
      <c r="M1357" s="111">
        <v>0.46510463492953991</v>
      </c>
      <c r="N1357" s="112">
        <f t="shared" si="43"/>
        <v>-4.1624815564013264</v>
      </c>
    </row>
    <row r="1358" spans="1:14" x14ac:dyDescent="0.25">
      <c r="A1358" s="111" t="s">
        <v>629</v>
      </c>
      <c r="B1358" s="111">
        <f>INDEX(kommuner!C:C,MATCH(_xlfn.NUMBERVALUE(A1358),kommuner!B:B,0))</f>
        <v>3033</v>
      </c>
      <c r="C1358" s="111" t="s">
        <v>127</v>
      </c>
      <c r="D1358" s="111" t="s">
        <v>127</v>
      </c>
      <c r="E1358" s="111" t="s">
        <v>123</v>
      </c>
      <c r="F1358" s="111" t="s">
        <v>179</v>
      </c>
      <c r="G1358" s="111" t="s">
        <v>167</v>
      </c>
      <c r="H1358" s="111" t="s">
        <v>179</v>
      </c>
      <c r="I1358" s="111" t="s">
        <v>167</v>
      </c>
      <c r="J1358" t="str">
        <f t="shared" si="42"/>
        <v>3033SkogOrganisk jordBlandingsskogImpediment</v>
      </c>
      <c r="K1358" s="111">
        <v>-0.28586344175800005</v>
      </c>
      <c r="L1358" s="111">
        <v>0.92784825435236762</v>
      </c>
      <c r="M1358" s="111">
        <v>0.46510463492953991</v>
      </c>
      <c r="N1358" s="112">
        <f t="shared" si="43"/>
        <v>1.1070894475239075</v>
      </c>
    </row>
    <row r="1359" spans="1:14" x14ac:dyDescent="0.25">
      <c r="A1359" s="111" t="s">
        <v>629</v>
      </c>
      <c r="B1359" s="111">
        <f>INDEX(kommuner!C:C,MATCH(_xlfn.NUMBERVALUE(A1359),kommuner!B:B,0))</f>
        <v>3033</v>
      </c>
      <c r="C1359" s="111" t="s">
        <v>127</v>
      </c>
      <c r="D1359" s="111" t="s">
        <v>127</v>
      </c>
      <c r="E1359" s="111" t="s">
        <v>123</v>
      </c>
      <c r="F1359" s="111" t="s">
        <v>179</v>
      </c>
      <c r="G1359" s="111" t="s">
        <v>190</v>
      </c>
      <c r="H1359" s="111" t="s">
        <v>179</v>
      </c>
      <c r="I1359" s="111" t="s">
        <v>190</v>
      </c>
      <c r="J1359" t="str">
        <f t="shared" si="42"/>
        <v>3033SkogOrganisk jordBlandingsskogLav</v>
      </c>
      <c r="K1359" s="111">
        <v>-1.2347339377887629</v>
      </c>
      <c r="L1359" s="111">
        <v>0.92784825435236762</v>
      </c>
      <c r="M1359" s="111">
        <v>0.46510463492953991</v>
      </c>
      <c r="N1359" s="112">
        <f t="shared" si="43"/>
        <v>0.15821895149314458</v>
      </c>
    </row>
    <row r="1360" spans="1:14" x14ac:dyDescent="0.25">
      <c r="A1360" s="111" t="s">
        <v>629</v>
      </c>
      <c r="B1360" s="111">
        <f>INDEX(kommuner!C:C,MATCH(_xlfn.NUMBERVALUE(A1360),kommuner!B:B,0))</f>
        <v>3033</v>
      </c>
      <c r="C1360" s="111" t="s">
        <v>127</v>
      </c>
      <c r="D1360" s="111" t="s">
        <v>127</v>
      </c>
      <c r="E1360" s="111" t="s">
        <v>123</v>
      </c>
      <c r="F1360" s="111" t="s">
        <v>179</v>
      </c>
      <c r="G1360" s="111" t="s">
        <v>173</v>
      </c>
      <c r="H1360" s="111" t="s">
        <v>179</v>
      </c>
      <c r="I1360" s="111" t="s">
        <v>173</v>
      </c>
      <c r="J1360" t="str">
        <f t="shared" si="42"/>
        <v>3033SkogOrganisk jordBlandingsskogMiddels</v>
      </c>
      <c r="K1360" s="111">
        <v>-2.4239591752717748</v>
      </c>
      <c r="L1360" s="111">
        <v>0.92784825435236762</v>
      </c>
      <c r="M1360" s="111">
        <v>0.46510463492953991</v>
      </c>
      <c r="N1360" s="112">
        <f t="shared" si="43"/>
        <v>-1.0310062859898674</v>
      </c>
    </row>
    <row r="1361" spans="1:14" x14ac:dyDescent="0.25">
      <c r="A1361" s="111" t="s">
        <v>629</v>
      </c>
      <c r="B1361" s="111">
        <f>INDEX(kommuner!C:C,MATCH(_xlfn.NUMBERVALUE(A1361),kommuner!B:B,0))</f>
        <v>3033</v>
      </c>
      <c r="C1361" s="111" t="s">
        <v>127</v>
      </c>
      <c r="D1361" s="111" t="s">
        <v>127</v>
      </c>
      <c r="E1361" s="111" t="s">
        <v>123</v>
      </c>
      <c r="F1361" s="111" t="s">
        <v>179</v>
      </c>
      <c r="G1361" s="111" t="s">
        <v>186</v>
      </c>
      <c r="H1361" s="111" t="s">
        <v>179</v>
      </c>
      <c r="I1361" s="111" t="s">
        <v>186</v>
      </c>
      <c r="J1361" t="str">
        <f t="shared" si="42"/>
        <v>3033SkogOrganisk jordBlandingsskogSærs høy</v>
      </c>
      <c r="K1361" s="111">
        <v>-1.5726115302258048</v>
      </c>
      <c r="L1361" s="111">
        <v>0.92784825435236762</v>
      </c>
      <c r="M1361" s="111">
        <v>0.46510463492953991</v>
      </c>
      <c r="N1361" s="112">
        <f t="shared" si="43"/>
        <v>-0.17965864094389727</v>
      </c>
    </row>
    <row r="1362" spans="1:14" x14ac:dyDescent="0.25">
      <c r="A1362" s="111" t="s">
        <v>629</v>
      </c>
      <c r="B1362" s="111">
        <f>INDEX(kommuner!C:C,MATCH(_xlfn.NUMBERVALUE(A1362),kommuner!B:B,0))</f>
        <v>3033</v>
      </c>
      <c r="C1362" s="111" t="s">
        <v>127</v>
      </c>
      <c r="D1362" s="111" t="s">
        <v>127</v>
      </c>
      <c r="E1362" s="111" t="s">
        <v>123</v>
      </c>
      <c r="F1362" s="111" t="s">
        <v>185</v>
      </c>
      <c r="G1362" s="111" t="s">
        <v>180</v>
      </c>
      <c r="H1362" s="111" t="s">
        <v>185</v>
      </c>
      <c r="I1362" s="111" t="s">
        <v>180</v>
      </c>
      <c r="J1362" t="str">
        <f t="shared" si="42"/>
        <v>3033SkogOrganisk jordLauvskogHøy</v>
      </c>
      <c r="K1362" s="111">
        <v>-1.9913688882377358</v>
      </c>
      <c r="L1362" s="111">
        <v>0.92784825435236762</v>
      </c>
      <c r="M1362" s="111">
        <v>0.46510463492953991</v>
      </c>
      <c r="N1362" s="112">
        <f t="shared" si="43"/>
        <v>-0.59841599895582831</v>
      </c>
    </row>
    <row r="1363" spans="1:14" x14ac:dyDescent="0.25">
      <c r="A1363" s="111" t="s">
        <v>629</v>
      </c>
      <c r="B1363" s="111">
        <f>INDEX(kommuner!C:C,MATCH(_xlfn.NUMBERVALUE(A1363),kommuner!B:B,0))</f>
        <v>3033</v>
      </c>
      <c r="C1363" s="111" t="s">
        <v>127</v>
      </c>
      <c r="D1363" s="111" t="s">
        <v>127</v>
      </c>
      <c r="E1363" s="111" t="s">
        <v>123</v>
      </c>
      <c r="F1363" s="111" t="s">
        <v>185</v>
      </c>
      <c r="G1363" s="111" t="s">
        <v>167</v>
      </c>
      <c r="H1363" s="111" t="s">
        <v>185</v>
      </c>
      <c r="I1363" s="111" t="s">
        <v>167</v>
      </c>
      <c r="J1363" t="str">
        <f t="shared" si="42"/>
        <v>3033SkogOrganisk jordLauvskogImpediment</v>
      </c>
      <c r="K1363" s="111">
        <v>0.35000626494250675</v>
      </c>
      <c r="L1363" s="111">
        <v>0.92784825435236762</v>
      </c>
      <c r="M1363" s="111">
        <v>0.46510463492953991</v>
      </c>
      <c r="N1363" s="112">
        <f t="shared" si="43"/>
        <v>1.7429591542244141</v>
      </c>
    </row>
    <row r="1364" spans="1:14" x14ac:dyDescent="0.25">
      <c r="A1364" s="111" t="s">
        <v>629</v>
      </c>
      <c r="B1364" s="111">
        <f>INDEX(kommuner!C:C,MATCH(_xlfn.NUMBERVALUE(A1364),kommuner!B:B,0))</f>
        <v>3033</v>
      </c>
      <c r="C1364" s="111" t="s">
        <v>127</v>
      </c>
      <c r="D1364" s="111" t="s">
        <v>127</v>
      </c>
      <c r="E1364" s="111" t="s">
        <v>123</v>
      </c>
      <c r="F1364" s="111" t="s">
        <v>185</v>
      </c>
      <c r="G1364" s="111" t="s">
        <v>190</v>
      </c>
      <c r="H1364" s="111" t="s">
        <v>185</v>
      </c>
      <c r="I1364" s="111" t="s">
        <v>190</v>
      </c>
      <c r="J1364" t="str">
        <f t="shared" si="42"/>
        <v>3033SkogOrganisk jordLauvskogLav</v>
      </c>
      <c r="K1364" s="111">
        <v>1.1144075558526714</v>
      </c>
      <c r="L1364" s="111">
        <v>0.92784825435236762</v>
      </c>
      <c r="M1364" s="111">
        <v>0.46510463492953991</v>
      </c>
      <c r="N1364" s="112">
        <f t="shared" si="43"/>
        <v>2.5073604451345788</v>
      </c>
    </row>
    <row r="1365" spans="1:14" x14ac:dyDescent="0.25">
      <c r="A1365" s="111" t="s">
        <v>629</v>
      </c>
      <c r="B1365" s="111">
        <f>INDEX(kommuner!C:C,MATCH(_xlfn.NUMBERVALUE(A1365),kommuner!B:B,0))</f>
        <v>3033</v>
      </c>
      <c r="C1365" s="111" t="s">
        <v>127</v>
      </c>
      <c r="D1365" s="111" t="s">
        <v>127</v>
      </c>
      <c r="E1365" s="111" t="s">
        <v>123</v>
      </c>
      <c r="F1365" s="111" t="s">
        <v>185</v>
      </c>
      <c r="G1365" s="111" t="s">
        <v>173</v>
      </c>
      <c r="H1365" s="111" t="s">
        <v>185</v>
      </c>
      <c r="I1365" s="111" t="s">
        <v>173</v>
      </c>
      <c r="J1365" t="str">
        <f t="shared" si="42"/>
        <v>3033SkogOrganisk jordLauvskogMiddels</v>
      </c>
      <c r="K1365" s="111">
        <v>-0.62664468270982987</v>
      </c>
      <c r="L1365" s="111">
        <v>0.92784825435236762</v>
      </c>
      <c r="M1365" s="111">
        <v>0.46510463492953991</v>
      </c>
      <c r="N1365" s="112">
        <f t="shared" si="43"/>
        <v>0.76630820657207765</v>
      </c>
    </row>
    <row r="1366" spans="1:14" x14ac:dyDescent="0.25">
      <c r="A1366" s="111" t="s">
        <v>629</v>
      </c>
      <c r="B1366" s="111">
        <f>INDEX(kommuner!C:C,MATCH(_xlfn.NUMBERVALUE(A1366),kommuner!B:B,0))</f>
        <v>3033</v>
      </c>
      <c r="C1366" s="111" t="s">
        <v>127</v>
      </c>
      <c r="D1366" s="111" t="s">
        <v>127</v>
      </c>
      <c r="E1366" s="111" t="s">
        <v>123</v>
      </c>
      <c r="F1366" s="111" t="s">
        <v>185</v>
      </c>
      <c r="G1366" s="111" t="s">
        <v>186</v>
      </c>
      <c r="H1366" s="111" t="s">
        <v>185</v>
      </c>
      <c r="I1366" s="111" t="s">
        <v>186</v>
      </c>
      <c r="J1366" t="str">
        <f t="shared" si="42"/>
        <v>3033SkogOrganisk jordLauvskogSærs høy</v>
      </c>
      <c r="K1366" s="111">
        <v>-1.8997279926091779</v>
      </c>
      <c r="L1366" s="111">
        <v>0.92784825435236762</v>
      </c>
      <c r="M1366" s="111">
        <v>0.46510463492953991</v>
      </c>
      <c r="N1366" s="112">
        <f t="shared" si="43"/>
        <v>-0.50677510332727038</v>
      </c>
    </row>
    <row r="1367" spans="1:14" x14ac:dyDescent="0.25">
      <c r="A1367" s="111" t="s">
        <v>629</v>
      </c>
      <c r="B1367" s="111">
        <f>INDEX(kommuner!C:C,MATCH(_xlfn.NUMBERVALUE(A1367),kommuner!B:B,0))</f>
        <v>3033</v>
      </c>
      <c r="C1367" s="111" t="s">
        <v>83</v>
      </c>
      <c r="D1367" s="111" t="s">
        <v>83</v>
      </c>
      <c r="E1367" s="111" t="s">
        <v>126</v>
      </c>
      <c r="F1367" s="111" t="s">
        <v>139</v>
      </c>
      <c r="G1367" s="111" t="s">
        <v>139</v>
      </c>
      <c r="H1367" s="111" t="s">
        <v>139</v>
      </c>
      <c r="I1367" s="111" t="s">
        <v>139</v>
      </c>
      <c r="J1367" t="str">
        <f t="shared" si="42"/>
        <v>3033Utbygd arealMineraljord</v>
      </c>
      <c r="K1367" s="111">
        <v>1.3171254023576049</v>
      </c>
      <c r="L1367" s="111">
        <v>0</v>
      </c>
      <c r="M1367" s="111">
        <v>1.303047089454229E-2</v>
      </c>
      <c r="N1367" s="112">
        <f t="shared" si="43"/>
        <v>1.3301558732521472</v>
      </c>
    </row>
    <row r="1368" spans="1:14" x14ac:dyDescent="0.25">
      <c r="A1368" s="111" t="s">
        <v>629</v>
      </c>
      <c r="B1368" s="111">
        <f>INDEX(kommuner!C:C,MATCH(_xlfn.NUMBERVALUE(A1368),kommuner!B:B,0))</f>
        <v>3033</v>
      </c>
      <c r="C1368" s="111" t="s">
        <v>83</v>
      </c>
      <c r="D1368" s="111" t="s">
        <v>83</v>
      </c>
      <c r="E1368" s="111" t="s">
        <v>123</v>
      </c>
      <c r="F1368" s="111" t="s">
        <v>139</v>
      </c>
      <c r="G1368" s="111" t="s">
        <v>139</v>
      </c>
      <c r="H1368" s="111" t="s">
        <v>139</v>
      </c>
      <c r="I1368" s="111" t="s">
        <v>139</v>
      </c>
      <c r="J1368" t="str">
        <f t="shared" si="42"/>
        <v>3033Utbygd arealOrganisk jord</v>
      </c>
      <c r="K1368" s="111">
        <v>29.011421395201612</v>
      </c>
      <c r="L1368" s="111">
        <v>0</v>
      </c>
      <c r="M1368" s="111">
        <v>1.303047089454229E-2</v>
      </c>
      <c r="N1368" s="112">
        <f t="shared" si="43"/>
        <v>29.024451866096154</v>
      </c>
    </row>
    <row r="1369" spans="1:14" x14ac:dyDescent="0.25">
      <c r="A1369" s="111" t="s">
        <v>629</v>
      </c>
      <c r="B1369" s="111">
        <f>INDEX(kommuner!C:C,MATCH(_xlfn.NUMBERVALUE(A1369),kommuner!B:B,0))</f>
        <v>3033</v>
      </c>
      <c r="C1369" s="111" t="s">
        <v>181</v>
      </c>
      <c r="D1369" s="111" t="s">
        <v>181</v>
      </c>
      <c r="E1369" s="111" t="s">
        <v>123</v>
      </c>
      <c r="F1369" s="111" t="s">
        <v>139</v>
      </c>
      <c r="G1369" s="111" t="s">
        <v>139</v>
      </c>
      <c r="H1369" s="111" t="s">
        <v>139</v>
      </c>
      <c r="I1369" s="111" t="s">
        <v>139</v>
      </c>
      <c r="J1369" t="str">
        <f t="shared" si="42"/>
        <v>3033Vann og myrOrganisk jord</v>
      </c>
      <c r="K1369" s="111">
        <v>-0.20040009744654491</v>
      </c>
      <c r="L1369" s="111">
        <v>0</v>
      </c>
      <c r="M1369" s="111">
        <v>0</v>
      </c>
      <c r="N1369" s="112">
        <f t="shared" si="43"/>
        <v>-0.20040009744654491</v>
      </c>
    </row>
    <row r="1370" spans="1:14" x14ac:dyDescent="0.25">
      <c r="A1370" s="111" t="s">
        <v>630</v>
      </c>
      <c r="B1370" s="111">
        <f>INDEX(kommuner!C:C,MATCH(_xlfn.NUMBERVALUE(A1370),kommuner!B:B,0))</f>
        <v>3034</v>
      </c>
      <c r="C1370" s="111" t="s">
        <v>82</v>
      </c>
      <c r="D1370" s="111" t="s">
        <v>82</v>
      </c>
      <c r="E1370" s="111" t="s">
        <v>126</v>
      </c>
      <c r="F1370" s="111" t="s">
        <v>139</v>
      </c>
      <c r="G1370" s="111" t="s">
        <v>139</v>
      </c>
      <c r="H1370" s="111" t="s">
        <v>139</v>
      </c>
      <c r="I1370" s="111" t="s">
        <v>139</v>
      </c>
      <c r="J1370" t="str">
        <f t="shared" si="42"/>
        <v>3034Annen utmarkMineraljord</v>
      </c>
      <c r="K1370" s="111">
        <v>-7.4178314529761202E-2</v>
      </c>
      <c r="L1370" s="111">
        <v>0</v>
      </c>
      <c r="M1370" s="111">
        <v>0</v>
      </c>
      <c r="N1370" s="112">
        <f t="shared" si="43"/>
        <v>-7.4178314529761202E-2</v>
      </c>
    </row>
    <row r="1371" spans="1:14" x14ac:dyDescent="0.25">
      <c r="A1371" s="111" t="s">
        <v>630</v>
      </c>
      <c r="B1371" s="111">
        <f>INDEX(kommuner!C:C,MATCH(_xlfn.NUMBERVALUE(A1371),kommuner!B:B,0))</f>
        <v>3034</v>
      </c>
      <c r="C1371" s="111" t="s">
        <v>121</v>
      </c>
      <c r="D1371" s="111" t="s">
        <v>121</v>
      </c>
      <c r="E1371" s="111" t="s">
        <v>126</v>
      </c>
      <c r="F1371" s="111" t="s">
        <v>139</v>
      </c>
      <c r="G1371" s="111" t="s">
        <v>139</v>
      </c>
      <c r="H1371" s="111" t="s">
        <v>139</v>
      </c>
      <c r="I1371" s="111" t="s">
        <v>139</v>
      </c>
      <c r="J1371" t="str">
        <f t="shared" si="42"/>
        <v>3034BeiteMineraljord</v>
      </c>
      <c r="K1371" s="111">
        <v>-0.96338340838695502</v>
      </c>
      <c r="L1371" s="111">
        <v>0</v>
      </c>
      <c r="M1371" s="111">
        <v>1.2448711246839999E-7</v>
      </c>
      <c r="N1371" s="112">
        <f t="shared" si="43"/>
        <v>-0.96338328389984251</v>
      </c>
    </row>
    <row r="1372" spans="1:14" x14ac:dyDescent="0.25">
      <c r="A1372" s="111" t="s">
        <v>630</v>
      </c>
      <c r="B1372" s="111">
        <f>INDEX(kommuner!C:C,MATCH(_xlfn.NUMBERVALUE(A1372),kommuner!B:B,0))</f>
        <v>3034</v>
      </c>
      <c r="C1372" s="111" t="s">
        <v>121</v>
      </c>
      <c r="D1372" s="111" t="s">
        <v>121</v>
      </c>
      <c r="E1372" s="111" t="s">
        <v>123</v>
      </c>
      <c r="F1372" s="111" t="s">
        <v>139</v>
      </c>
      <c r="G1372" s="111" t="s">
        <v>139</v>
      </c>
      <c r="H1372" s="111" t="s">
        <v>139</v>
      </c>
      <c r="I1372" s="111" t="s">
        <v>139</v>
      </c>
      <c r="J1372" t="str">
        <f t="shared" si="42"/>
        <v>3034BeiteOrganisk jord</v>
      </c>
      <c r="K1372" s="111">
        <v>12.077525935985037</v>
      </c>
      <c r="L1372" s="111">
        <v>1.6412500000000001</v>
      </c>
      <c r="M1372" s="111">
        <v>0</v>
      </c>
      <c r="N1372" s="112">
        <f t="shared" si="43"/>
        <v>13.718775935985036</v>
      </c>
    </row>
    <row r="1373" spans="1:14" x14ac:dyDescent="0.25">
      <c r="A1373" s="111" t="s">
        <v>630</v>
      </c>
      <c r="B1373" s="111">
        <f>INDEX(kommuner!C:C,MATCH(_xlfn.NUMBERVALUE(A1373),kommuner!B:B,0))</f>
        <v>3034</v>
      </c>
      <c r="C1373" s="111" t="s">
        <v>84</v>
      </c>
      <c r="D1373" s="111" t="s">
        <v>84</v>
      </c>
      <c r="E1373" s="111" t="s">
        <v>126</v>
      </c>
      <c r="F1373" s="111" t="s">
        <v>139</v>
      </c>
      <c r="G1373" s="111" t="s">
        <v>139</v>
      </c>
      <c r="H1373" s="111" t="s">
        <v>139</v>
      </c>
      <c r="I1373" s="111" t="s">
        <v>139</v>
      </c>
      <c r="J1373" t="str">
        <f t="shared" si="42"/>
        <v>3034Dyrket markMineraljord</v>
      </c>
      <c r="K1373" s="111">
        <v>-0.20819389018660109</v>
      </c>
      <c r="L1373" s="111">
        <v>0</v>
      </c>
      <c r="M1373" s="111">
        <v>0</v>
      </c>
      <c r="N1373" s="112">
        <f t="shared" si="43"/>
        <v>-0.20819389018660109</v>
      </c>
    </row>
    <row r="1374" spans="1:14" x14ac:dyDescent="0.25">
      <c r="A1374" s="111" t="s">
        <v>630</v>
      </c>
      <c r="B1374" s="111">
        <f>INDEX(kommuner!C:C,MATCH(_xlfn.NUMBERVALUE(A1374),kommuner!B:B,0))</f>
        <v>3034</v>
      </c>
      <c r="C1374" s="111" t="s">
        <v>84</v>
      </c>
      <c r="D1374" s="111" t="s">
        <v>84</v>
      </c>
      <c r="E1374" s="111" t="s">
        <v>123</v>
      </c>
      <c r="F1374" s="111" t="s">
        <v>139</v>
      </c>
      <c r="G1374" s="111" t="s">
        <v>139</v>
      </c>
      <c r="H1374" s="111" t="s">
        <v>139</v>
      </c>
      <c r="I1374" s="111" t="s">
        <v>139</v>
      </c>
      <c r="J1374" t="str">
        <f t="shared" si="42"/>
        <v>3034Dyrket markOrganisk jord</v>
      </c>
      <c r="K1374" s="111">
        <v>28.726149366675592</v>
      </c>
      <c r="L1374" s="111">
        <v>1.45625</v>
      </c>
      <c r="M1374" s="111">
        <v>0</v>
      </c>
      <c r="N1374" s="112">
        <f t="shared" si="43"/>
        <v>30.182399366675593</v>
      </c>
    </row>
    <row r="1375" spans="1:14" x14ac:dyDescent="0.25">
      <c r="A1375" s="111" t="s">
        <v>630</v>
      </c>
      <c r="B1375" s="111">
        <f>INDEX(kommuner!C:C,MATCH(_xlfn.NUMBERVALUE(A1375),kommuner!B:B,0))</f>
        <v>3034</v>
      </c>
      <c r="C1375" s="111" t="s">
        <v>127</v>
      </c>
      <c r="D1375" s="111" t="s">
        <v>127</v>
      </c>
      <c r="E1375" s="111" t="s">
        <v>126</v>
      </c>
      <c r="F1375" s="111" t="s">
        <v>172</v>
      </c>
      <c r="G1375" s="111" t="s">
        <v>180</v>
      </c>
      <c r="H1375" s="111" t="s">
        <v>172</v>
      </c>
      <c r="I1375" s="111" t="s">
        <v>180</v>
      </c>
      <c r="J1375" t="str">
        <f t="shared" si="42"/>
        <v>3034SkogMineraljordBarskogHøy</v>
      </c>
      <c r="K1375" s="111">
        <v>-4.6162156760364166</v>
      </c>
      <c r="L1375" s="111">
        <v>0.85306406685236758</v>
      </c>
      <c r="M1375" s="111">
        <v>6.4056614999681585E-2</v>
      </c>
      <c r="N1375" s="112">
        <f t="shared" si="43"/>
        <v>-3.6990949941843674</v>
      </c>
    </row>
    <row r="1376" spans="1:14" x14ac:dyDescent="0.25">
      <c r="A1376" s="111" t="s">
        <v>630</v>
      </c>
      <c r="B1376" s="111">
        <f>INDEX(kommuner!C:C,MATCH(_xlfn.NUMBERVALUE(A1376),kommuner!B:B,0))</f>
        <v>3034</v>
      </c>
      <c r="C1376" s="111" t="s">
        <v>127</v>
      </c>
      <c r="D1376" s="111" t="s">
        <v>127</v>
      </c>
      <c r="E1376" s="111" t="s">
        <v>126</v>
      </c>
      <c r="F1376" s="111" t="s">
        <v>172</v>
      </c>
      <c r="G1376" s="111" t="s">
        <v>167</v>
      </c>
      <c r="H1376" s="111" t="s">
        <v>172</v>
      </c>
      <c r="I1376" s="111" t="s">
        <v>167</v>
      </c>
      <c r="J1376" t="str">
        <f t="shared" si="42"/>
        <v>3034SkogMineraljordBarskogImpediment</v>
      </c>
      <c r="K1376" s="111">
        <v>-1.3727794028153204</v>
      </c>
      <c r="L1376" s="111">
        <v>0.85306406685236758</v>
      </c>
      <c r="M1376" s="111">
        <v>6.3979989500968365E-2</v>
      </c>
      <c r="N1376" s="112">
        <f t="shared" si="43"/>
        <v>-0.45573534646198444</v>
      </c>
    </row>
    <row r="1377" spans="1:14" x14ac:dyDescent="0.25">
      <c r="A1377" s="111" t="s">
        <v>630</v>
      </c>
      <c r="B1377" s="111">
        <f>INDEX(kommuner!C:C,MATCH(_xlfn.NUMBERVALUE(A1377),kommuner!B:B,0))</f>
        <v>3034</v>
      </c>
      <c r="C1377" s="111" t="s">
        <v>127</v>
      </c>
      <c r="D1377" s="111" t="s">
        <v>127</v>
      </c>
      <c r="E1377" s="111" t="s">
        <v>126</v>
      </c>
      <c r="F1377" s="111" t="s">
        <v>172</v>
      </c>
      <c r="G1377" s="111" t="s">
        <v>190</v>
      </c>
      <c r="H1377" s="111" t="s">
        <v>172</v>
      </c>
      <c r="I1377" s="111" t="s">
        <v>190</v>
      </c>
      <c r="J1377" t="str">
        <f t="shared" si="42"/>
        <v>3034SkogMineraljordBarskogLav</v>
      </c>
      <c r="K1377" s="111">
        <v>-4.2147477563561999</v>
      </c>
      <c r="L1377" s="111">
        <v>0.85306406685236758</v>
      </c>
      <c r="M1377" s="111">
        <v>6.3979989500968365E-2</v>
      </c>
      <c r="N1377" s="112">
        <f t="shared" si="43"/>
        <v>-3.2977037000028639</v>
      </c>
    </row>
    <row r="1378" spans="1:14" x14ac:dyDescent="0.25">
      <c r="A1378" s="111" t="s">
        <v>630</v>
      </c>
      <c r="B1378" s="111">
        <f>INDEX(kommuner!C:C,MATCH(_xlfn.NUMBERVALUE(A1378),kommuner!B:B,0))</f>
        <v>3034</v>
      </c>
      <c r="C1378" s="111" t="s">
        <v>127</v>
      </c>
      <c r="D1378" s="111" t="s">
        <v>127</v>
      </c>
      <c r="E1378" s="111" t="s">
        <v>126</v>
      </c>
      <c r="F1378" s="111" t="s">
        <v>172</v>
      </c>
      <c r="G1378" s="111" t="s">
        <v>173</v>
      </c>
      <c r="H1378" s="111" t="s">
        <v>172</v>
      </c>
      <c r="I1378" s="111" t="s">
        <v>173</v>
      </c>
      <c r="J1378" t="str">
        <f t="shared" si="42"/>
        <v>3034SkogMineraljordBarskogMiddels</v>
      </c>
      <c r="K1378" s="111">
        <v>-4.0260508329268543</v>
      </c>
      <c r="L1378" s="111">
        <v>0.85306406685236758</v>
      </c>
      <c r="M1378" s="111">
        <v>6.4056614999681585E-2</v>
      </c>
      <c r="N1378" s="112">
        <f t="shared" si="43"/>
        <v>-3.1089301510748051</v>
      </c>
    </row>
    <row r="1379" spans="1:14" x14ac:dyDescent="0.25">
      <c r="A1379" s="111" t="s">
        <v>630</v>
      </c>
      <c r="B1379" s="111">
        <f>INDEX(kommuner!C:C,MATCH(_xlfn.NUMBERVALUE(A1379),kommuner!B:B,0))</f>
        <v>3034</v>
      </c>
      <c r="C1379" s="111" t="s">
        <v>127</v>
      </c>
      <c r="D1379" s="111" t="s">
        <v>127</v>
      </c>
      <c r="E1379" s="111" t="s">
        <v>126</v>
      </c>
      <c r="F1379" s="111" t="s">
        <v>172</v>
      </c>
      <c r="G1379" s="111" t="s">
        <v>186</v>
      </c>
      <c r="H1379" s="111" t="s">
        <v>172</v>
      </c>
      <c r="I1379" s="111" t="s">
        <v>186</v>
      </c>
      <c r="J1379" t="str">
        <f t="shared" si="42"/>
        <v>3034SkogMineraljordBarskogSærs høy</v>
      </c>
      <c r="K1379" s="111">
        <v>0.12072674540874306</v>
      </c>
      <c r="L1379" s="111">
        <v>0.85306406685236758</v>
      </c>
      <c r="M1379" s="111">
        <v>6.4056614999681585E-2</v>
      </c>
      <c r="N1379" s="112">
        <f t="shared" si="43"/>
        <v>1.0378474272607923</v>
      </c>
    </row>
    <row r="1380" spans="1:14" x14ac:dyDescent="0.25">
      <c r="A1380" s="111" t="s">
        <v>630</v>
      </c>
      <c r="B1380" s="111">
        <f>INDEX(kommuner!C:C,MATCH(_xlfn.NUMBERVALUE(A1380),kommuner!B:B,0))</f>
        <v>3034</v>
      </c>
      <c r="C1380" s="111" t="s">
        <v>127</v>
      </c>
      <c r="D1380" s="111" t="s">
        <v>127</v>
      </c>
      <c r="E1380" s="111" t="s">
        <v>126</v>
      </c>
      <c r="F1380" s="111" t="s">
        <v>179</v>
      </c>
      <c r="G1380" s="111" t="s">
        <v>180</v>
      </c>
      <c r="H1380" s="111" t="s">
        <v>179</v>
      </c>
      <c r="I1380" s="111" t="s">
        <v>180</v>
      </c>
      <c r="J1380" t="str">
        <f t="shared" si="42"/>
        <v>3034SkogMineraljordBlandingsskogHøy</v>
      </c>
      <c r="K1380" s="111">
        <v>-7.1939050909469406</v>
      </c>
      <c r="L1380" s="111">
        <v>0.85306406685236758</v>
      </c>
      <c r="M1380" s="111">
        <v>6.3979989500968365E-2</v>
      </c>
      <c r="N1380" s="112">
        <f t="shared" si="43"/>
        <v>-6.2768610345936047</v>
      </c>
    </row>
    <row r="1381" spans="1:14" x14ac:dyDescent="0.25">
      <c r="A1381" s="111" t="s">
        <v>630</v>
      </c>
      <c r="B1381" s="111">
        <f>INDEX(kommuner!C:C,MATCH(_xlfn.NUMBERVALUE(A1381),kommuner!B:B,0))</f>
        <v>3034</v>
      </c>
      <c r="C1381" s="111" t="s">
        <v>127</v>
      </c>
      <c r="D1381" s="111" t="s">
        <v>127</v>
      </c>
      <c r="E1381" s="111" t="s">
        <v>126</v>
      </c>
      <c r="F1381" s="111" t="s">
        <v>179</v>
      </c>
      <c r="G1381" s="111" t="s">
        <v>167</v>
      </c>
      <c r="H1381" s="111" t="s">
        <v>179</v>
      </c>
      <c r="I1381" s="111" t="s">
        <v>167</v>
      </c>
      <c r="J1381" t="str">
        <f t="shared" si="42"/>
        <v>3034SkogMineraljordBlandingsskogImpediment</v>
      </c>
      <c r="K1381" s="111">
        <v>-1.6598037998579707</v>
      </c>
      <c r="L1381" s="111">
        <v>0.85306406685236758</v>
      </c>
      <c r="M1381" s="111">
        <v>6.3979989500968365E-2</v>
      </c>
      <c r="N1381" s="112">
        <f t="shared" si="43"/>
        <v>-0.7427597435046347</v>
      </c>
    </row>
    <row r="1382" spans="1:14" x14ac:dyDescent="0.25">
      <c r="A1382" s="111" t="s">
        <v>630</v>
      </c>
      <c r="B1382" s="111">
        <f>INDEX(kommuner!C:C,MATCH(_xlfn.NUMBERVALUE(A1382),kommuner!B:B,0))</f>
        <v>3034</v>
      </c>
      <c r="C1382" s="111" t="s">
        <v>127</v>
      </c>
      <c r="D1382" s="111" t="s">
        <v>127</v>
      </c>
      <c r="E1382" s="111" t="s">
        <v>126</v>
      </c>
      <c r="F1382" s="111" t="s">
        <v>179</v>
      </c>
      <c r="G1382" s="111" t="s">
        <v>190</v>
      </c>
      <c r="H1382" s="111" t="s">
        <v>179</v>
      </c>
      <c r="I1382" s="111" t="s">
        <v>190</v>
      </c>
      <c r="J1382" t="str">
        <f t="shared" si="42"/>
        <v>3034SkogMineraljordBlandingsskogLav</v>
      </c>
      <c r="K1382" s="111">
        <v>-2.5588434197694254</v>
      </c>
      <c r="L1382" s="111">
        <v>0.85306406685236758</v>
      </c>
      <c r="M1382" s="111">
        <v>6.3979989500968365E-2</v>
      </c>
      <c r="N1382" s="112">
        <f t="shared" si="43"/>
        <v>-1.6417993634160897</v>
      </c>
    </row>
    <row r="1383" spans="1:14" x14ac:dyDescent="0.25">
      <c r="A1383" s="111" t="s">
        <v>630</v>
      </c>
      <c r="B1383" s="111">
        <f>INDEX(kommuner!C:C,MATCH(_xlfn.NUMBERVALUE(A1383),kommuner!B:B,0))</f>
        <v>3034</v>
      </c>
      <c r="C1383" s="111" t="s">
        <v>127</v>
      </c>
      <c r="D1383" s="111" t="s">
        <v>127</v>
      </c>
      <c r="E1383" s="111" t="s">
        <v>126</v>
      </c>
      <c r="F1383" s="111" t="s">
        <v>179</v>
      </c>
      <c r="G1383" s="111" t="s">
        <v>173</v>
      </c>
      <c r="H1383" s="111" t="s">
        <v>179</v>
      </c>
      <c r="I1383" s="111" t="s">
        <v>173</v>
      </c>
      <c r="J1383" t="str">
        <f t="shared" si="42"/>
        <v>3034SkogMineraljordBlandingsskogMiddels</v>
      </c>
      <c r="K1383" s="111">
        <v>-3.8687729546762566</v>
      </c>
      <c r="L1383" s="111">
        <v>0.85306406685236758</v>
      </c>
      <c r="M1383" s="111">
        <v>6.3979989500968365E-2</v>
      </c>
      <c r="N1383" s="112">
        <f t="shared" si="43"/>
        <v>-2.9517288983229206</v>
      </c>
    </row>
    <row r="1384" spans="1:14" x14ac:dyDescent="0.25">
      <c r="A1384" s="111" t="s">
        <v>630</v>
      </c>
      <c r="B1384" s="111">
        <f>INDEX(kommuner!C:C,MATCH(_xlfn.NUMBERVALUE(A1384),kommuner!B:B,0))</f>
        <v>3034</v>
      </c>
      <c r="C1384" s="111" t="s">
        <v>127</v>
      </c>
      <c r="D1384" s="111" t="s">
        <v>127</v>
      </c>
      <c r="E1384" s="111" t="s">
        <v>126</v>
      </c>
      <c r="F1384" s="111" t="s">
        <v>179</v>
      </c>
      <c r="G1384" s="111" t="s">
        <v>186</v>
      </c>
      <c r="H1384" s="111" t="s">
        <v>179</v>
      </c>
      <c r="I1384" s="111" t="s">
        <v>186</v>
      </c>
      <c r="J1384" t="str">
        <f t="shared" si="42"/>
        <v>3034SkogMineraljordBlandingsskogSærs høy</v>
      </c>
      <c r="K1384" s="111">
        <v>-2.9395925245326562</v>
      </c>
      <c r="L1384" s="111">
        <v>0.85306406685236758</v>
      </c>
      <c r="M1384" s="111">
        <v>6.3979989500968365E-2</v>
      </c>
      <c r="N1384" s="112">
        <f t="shared" si="43"/>
        <v>-2.0225484681793202</v>
      </c>
    </row>
    <row r="1385" spans="1:14" x14ac:dyDescent="0.25">
      <c r="A1385" s="111" t="s">
        <v>630</v>
      </c>
      <c r="B1385" s="111">
        <f>INDEX(kommuner!C:C,MATCH(_xlfn.NUMBERVALUE(A1385),kommuner!B:B,0))</f>
        <v>3034</v>
      </c>
      <c r="C1385" s="111" t="s">
        <v>127</v>
      </c>
      <c r="D1385" s="111" t="s">
        <v>127</v>
      </c>
      <c r="E1385" s="111" t="s">
        <v>126</v>
      </c>
      <c r="F1385" s="111" t="s">
        <v>185</v>
      </c>
      <c r="G1385" s="111" t="s">
        <v>180</v>
      </c>
      <c r="H1385" s="111" t="s">
        <v>185</v>
      </c>
      <c r="I1385" s="111" t="s">
        <v>180</v>
      </c>
      <c r="J1385" t="str">
        <f t="shared" si="42"/>
        <v>3034SkogMineraljordLauvskogHøy</v>
      </c>
      <c r="K1385" s="111">
        <v>-3.3269846154961789</v>
      </c>
      <c r="L1385" s="111">
        <v>0.85306406685236758</v>
      </c>
      <c r="M1385" s="111">
        <v>6.3979989500968365E-2</v>
      </c>
      <c r="N1385" s="112">
        <f t="shared" si="43"/>
        <v>-2.4099405591428429</v>
      </c>
    </row>
    <row r="1386" spans="1:14" x14ac:dyDescent="0.25">
      <c r="A1386" s="111" t="s">
        <v>630</v>
      </c>
      <c r="B1386" s="111">
        <f>INDEX(kommuner!C:C,MATCH(_xlfn.NUMBERVALUE(A1386),kommuner!B:B,0))</f>
        <v>3034</v>
      </c>
      <c r="C1386" s="111" t="s">
        <v>127</v>
      </c>
      <c r="D1386" s="111" t="s">
        <v>127</v>
      </c>
      <c r="E1386" s="111" t="s">
        <v>126</v>
      </c>
      <c r="F1386" s="111" t="s">
        <v>185</v>
      </c>
      <c r="G1386" s="111" t="s">
        <v>167</v>
      </c>
      <c r="H1386" s="111" t="s">
        <v>185</v>
      </c>
      <c r="I1386" s="111" t="s">
        <v>167</v>
      </c>
      <c r="J1386" t="str">
        <f t="shared" si="42"/>
        <v>3034SkogMineraljordLauvskogImpediment</v>
      </c>
      <c r="K1386" s="111">
        <v>-0.65286816124680003</v>
      </c>
      <c r="L1386" s="111">
        <v>0.85306406685236758</v>
      </c>
      <c r="M1386" s="111">
        <v>6.3979989500968365E-2</v>
      </c>
      <c r="N1386" s="112">
        <f t="shared" si="43"/>
        <v>0.26417589510653594</v>
      </c>
    </row>
    <row r="1387" spans="1:14" x14ac:dyDescent="0.25">
      <c r="A1387" s="111" t="s">
        <v>630</v>
      </c>
      <c r="B1387" s="111">
        <f>INDEX(kommuner!C:C,MATCH(_xlfn.NUMBERVALUE(A1387),kommuner!B:B,0))</f>
        <v>3034</v>
      </c>
      <c r="C1387" s="111" t="s">
        <v>127</v>
      </c>
      <c r="D1387" s="111" t="s">
        <v>127</v>
      </c>
      <c r="E1387" s="111" t="s">
        <v>126</v>
      </c>
      <c r="F1387" s="111" t="s">
        <v>185</v>
      </c>
      <c r="G1387" s="111" t="s">
        <v>190</v>
      </c>
      <c r="H1387" s="111" t="s">
        <v>185</v>
      </c>
      <c r="I1387" s="111" t="s">
        <v>190</v>
      </c>
      <c r="J1387" t="str">
        <f t="shared" si="42"/>
        <v>3034SkogMineraljordLauvskogLav</v>
      </c>
      <c r="K1387" s="111">
        <v>-8.9748170935426599E-2</v>
      </c>
      <c r="L1387" s="111">
        <v>0.85306406685236758</v>
      </c>
      <c r="M1387" s="111">
        <v>6.3979989500968365E-2</v>
      </c>
      <c r="N1387" s="112">
        <f t="shared" si="43"/>
        <v>0.82729588541790933</v>
      </c>
    </row>
    <row r="1388" spans="1:14" x14ac:dyDescent="0.25">
      <c r="A1388" s="111" t="s">
        <v>630</v>
      </c>
      <c r="B1388" s="111">
        <f>INDEX(kommuner!C:C,MATCH(_xlfn.NUMBERVALUE(A1388),kommuner!B:B,0))</f>
        <v>3034</v>
      </c>
      <c r="C1388" s="111" t="s">
        <v>127</v>
      </c>
      <c r="D1388" s="111" t="s">
        <v>127</v>
      </c>
      <c r="E1388" s="111" t="s">
        <v>126</v>
      </c>
      <c r="F1388" s="111" t="s">
        <v>185</v>
      </c>
      <c r="G1388" s="111" t="s">
        <v>173</v>
      </c>
      <c r="H1388" s="111" t="s">
        <v>185</v>
      </c>
      <c r="I1388" s="111" t="s">
        <v>173</v>
      </c>
      <c r="J1388" t="str">
        <f t="shared" si="42"/>
        <v>3034SkogMineraljordLauvskogMiddels</v>
      </c>
      <c r="K1388" s="111">
        <v>-1.7789409505847176</v>
      </c>
      <c r="L1388" s="111">
        <v>0.85306406685236758</v>
      </c>
      <c r="M1388" s="111">
        <v>6.3979989500968365E-2</v>
      </c>
      <c r="N1388" s="112">
        <f t="shared" si="43"/>
        <v>-0.86189689423138161</v>
      </c>
    </row>
    <row r="1389" spans="1:14" x14ac:dyDescent="0.25">
      <c r="A1389" s="111" t="s">
        <v>630</v>
      </c>
      <c r="B1389" s="111">
        <f>INDEX(kommuner!C:C,MATCH(_xlfn.NUMBERVALUE(A1389),kommuner!B:B,0))</f>
        <v>3034</v>
      </c>
      <c r="C1389" s="111" t="s">
        <v>127</v>
      </c>
      <c r="D1389" s="111" t="s">
        <v>127</v>
      </c>
      <c r="E1389" s="111" t="s">
        <v>126</v>
      </c>
      <c r="F1389" s="111" t="s">
        <v>185</v>
      </c>
      <c r="G1389" s="111" t="s">
        <v>186</v>
      </c>
      <c r="H1389" s="111" t="s">
        <v>185</v>
      </c>
      <c r="I1389" s="111" t="s">
        <v>186</v>
      </c>
      <c r="J1389" t="str">
        <f t="shared" si="42"/>
        <v>3034SkogMineraljordLauvskogSærs høy</v>
      </c>
      <c r="K1389" s="111">
        <v>-3.6560473259425113</v>
      </c>
      <c r="L1389" s="111">
        <v>0.85306406685236758</v>
      </c>
      <c r="M1389" s="111">
        <v>6.3979989500968365E-2</v>
      </c>
      <c r="N1389" s="112">
        <f t="shared" si="43"/>
        <v>-2.7390032695891753</v>
      </c>
    </row>
    <row r="1390" spans="1:14" x14ac:dyDescent="0.25">
      <c r="A1390" s="111" t="s">
        <v>630</v>
      </c>
      <c r="B1390" s="111">
        <f>INDEX(kommuner!C:C,MATCH(_xlfn.NUMBERVALUE(A1390),kommuner!B:B,0))</f>
        <v>3034</v>
      </c>
      <c r="C1390" s="111" t="s">
        <v>127</v>
      </c>
      <c r="D1390" s="111" t="s">
        <v>127</v>
      </c>
      <c r="E1390" s="111" t="s">
        <v>123</v>
      </c>
      <c r="F1390" s="111" t="s">
        <v>172</v>
      </c>
      <c r="G1390" s="111" t="s">
        <v>180</v>
      </c>
      <c r="H1390" s="111" t="s">
        <v>172</v>
      </c>
      <c r="I1390" s="111" t="s">
        <v>180</v>
      </c>
      <c r="J1390" t="str">
        <f t="shared" si="42"/>
        <v>3034SkogOrganisk jordBarskogHøy</v>
      </c>
      <c r="K1390" s="111">
        <v>-2.5184559031994138</v>
      </c>
      <c r="L1390" s="111">
        <v>0.92784825435236762</v>
      </c>
      <c r="M1390" s="111">
        <v>0.46518126042825314</v>
      </c>
      <c r="N1390" s="112">
        <f t="shared" si="43"/>
        <v>-1.1254263884187932</v>
      </c>
    </row>
    <row r="1391" spans="1:14" x14ac:dyDescent="0.25">
      <c r="A1391" s="111" t="s">
        <v>630</v>
      </c>
      <c r="B1391" s="111">
        <f>INDEX(kommuner!C:C,MATCH(_xlfn.NUMBERVALUE(A1391),kommuner!B:B,0))</f>
        <v>3034</v>
      </c>
      <c r="C1391" s="111" t="s">
        <v>127</v>
      </c>
      <c r="D1391" s="111" t="s">
        <v>127</v>
      </c>
      <c r="E1391" s="111" t="s">
        <v>123</v>
      </c>
      <c r="F1391" s="111" t="s">
        <v>172</v>
      </c>
      <c r="G1391" s="111" t="s">
        <v>167</v>
      </c>
      <c r="H1391" s="111" t="s">
        <v>172</v>
      </c>
      <c r="I1391" s="111" t="s">
        <v>167</v>
      </c>
      <c r="J1391" t="str">
        <f t="shared" si="42"/>
        <v>3034SkogOrganisk jordBarskogImpediment</v>
      </c>
      <c r="K1391" s="111">
        <v>-0.13011741963904588</v>
      </c>
      <c r="L1391" s="111">
        <v>0.92784825435236762</v>
      </c>
      <c r="M1391" s="111">
        <v>0.46510463492953991</v>
      </c>
      <c r="N1391" s="112">
        <f t="shared" si="43"/>
        <v>1.2628354696428616</v>
      </c>
    </row>
    <row r="1392" spans="1:14" x14ac:dyDescent="0.25">
      <c r="A1392" s="111" t="s">
        <v>630</v>
      </c>
      <c r="B1392" s="111">
        <f>INDEX(kommuner!C:C,MATCH(_xlfn.NUMBERVALUE(A1392),kommuner!B:B,0))</f>
        <v>3034</v>
      </c>
      <c r="C1392" s="111" t="s">
        <v>127</v>
      </c>
      <c r="D1392" s="111" t="s">
        <v>127</v>
      </c>
      <c r="E1392" s="111" t="s">
        <v>123</v>
      </c>
      <c r="F1392" s="111" t="s">
        <v>172</v>
      </c>
      <c r="G1392" s="111" t="s">
        <v>190</v>
      </c>
      <c r="H1392" s="111" t="s">
        <v>172</v>
      </c>
      <c r="I1392" s="111" t="s">
        <v>190</v>
      </c>
      <c r="J1392" t="str">
        <f t="shared" si="42"/>
        <v>3034SkogOrganisk jordBarskogLav</v>
      </c>
      <c r="K1392" s="111">
        <v>-0.50666953101693391</v>
      </c>
      <c r="L1392" s="111">
        <v>0.92784825435236762</v>
      </c>
      <c r="M1392" s="111">
        <v>0.46510463492953991</v>
      </c>
      <c r="N1392" s="112">
        <f t="shared" si="43"/>
        <v>0.88628335826497362</v>
      </c>
    </row>
    <row r="1393" spans="1:14" x14ac:dyDescent="0.25">
      <c r="A1393" s="111" t="s">
        <v>630</v>
      </c>
      <c r="B1393" s="111">
        <f>INDEX(kommuner!C:C,MATCH(_xlfn.NUMBERVALUE(A1393),kommuner!B:B,0))</f>
        <v>3034</v>
      </c>
      <c r="C1393" s="111" t="s">
        <v>127</v>
      </c>
      <c r="D1393" s="111" t="s">
        <v>127</v>
      </c>
      <c r="E1393" s="111" t="s">
        <v>123</v>
      </c>
      <c r="F1393" s="111" t="s">
        <v>172</v>
      </c>
      <c r="G1393" s="111" t="s">
        <v>173</v>
      </c>
      <c r="H1393" s="111" t="s">
        <v>172</v>
      </c>
      <c r="I1393" s="111" t="s">
        <v>173</v>
      </c>
      <c r="J1393" t="str">
        <f t="shared" si="42"/>
        <v>3034SkogOrganisk jordBarskogMiddels</v>
      </c>
      <c r="K1393" s="111">
        <v>-1.5571490961494638</v>
      </c>
      <c r="L1393" s="111">
        <v>0.92784825435236762</v>
      </c>
      <c r="M1393" s="111">
        <v>0.46518126042825314</v>
      </c>
      <c r="N1393" s="112">
        <f t="shared" si="43"/>
        <v>-0.16411958136884308</v>
      </c>
    </row>
    <row r="1394" spans="1:14" x14ac:dyDescent="0.25">
      <c r="A1394" s="111" t="s">
        <v>630</v>
      </c>
      <c r="B1394" s="111">
        <f>INDEX(kommuner!C:C,MATCH(_xlfn.NUMBERVALUE(A1394),kommuner!B:B,0))</f>
        <v>3034</v>
      </c>
      <c r="C1394" s="111" t="s">
        <v>127</v>
      </c>
      <c r="D1394" s="111" t="s">
        <v>127</v>
      </c>
      <c r="E1394" s="111" t="s">
        <v>123</v>
      </c>
      <c r="F1394" s="111" t="s">
        <v>172</v>
      </c>
      <c r="G1394" s="111" t="s">
        <v>186</v>
      </c>
      <c r="H1394" s="111" t="s">
        <v>172</v>
      </c>
      <c r="I1394" s="111" t="s">
        <v>186</v>
      </c>
      <c r="J1394" t="str">
        <f t="shared" si="42"/>
        <v>3034SkogOrganisk jordBarskogSærs høy</v>
      </c>
      <c r="K1394" s="111">
        <v>2.5548655235722699</v>
      </c>
      <c r="L1394" s="111">
        <v>0.92784825435236762</v>
      </c>
      <c r="M1394" s="111">
        <v>0.46518126042825314</v>
      </c>
      <c r="N1394" s="112">
        <f t="shared" si="43"/>
        <v>3.9478950383528906</v>
      </c>
    </row>
    <row r="1395" spans="1:14" x14ac:dyDescent="0.25">
      <c r="A1395" s="111" t="s">
        <v>630</v>
      </c>
      <c r="B1395" s="111">
        <f>INDEX(kommuner!C:C,MATCH(_xlfn.NUMBERVALUE(A1395),kommuner!B:B,0))</f>
        <v>3034</v>
      </c>
      <c r="C1395" s="111" t="s">
        <v>127</v>
      </c>
      <c r="D1395" s="111" t="s">
        <v>127</v>
      </c>
      <c r="E1395" s="111" t="s">
        <v>123</v>
      </c>
      <c r="F1395" s="111" t="s">
        <v>179</v>
      </c>
      <c r="G1395" s="111" t="s">
        <v>180</v>
      </c>
      <c r="H1395" s="111" t="s">
        <v>179</v>
      </c>
      <c r="I1395" s="111" t="s">
        <v>180</v>
      </c>
      <c r="J1395" t="str">
        <f t="shared" si="42"/>
        <v>3034SkogOrganisk jordBlandingsskogHøy</v>
      </c>
      <c r="K1395" s="111">
        <v>-5.5554344456832343</v>
      </c>
      <c r="L1395" s="111">
        <v>0.92784825435236762</v>
      </c>
      <c r="M1395" s="111">
        <v>0.46510463492953991</v>
      </c>
      <c r="N1395" s="112">
        <f t="shared" si="43"/>
        <v>-4.1624815564013264</v>
      </c>
    </row>
    <row r="1396" spans="1:14" x14ac:dyDescent="0.25">
      <c r="A1396" s="111" t="s">
        <v>630</v>
      </c>
      <c r="B1396" s="111">
        <f>INDEX(kommuner!C:C,MATCH(_xlfn.NUMBERVALUE(A1396),kommuner!B:B,0))</f>
        <v>3034</v>
      </c>
      <c r="C1396" s="111" t="s">
        <v>127</v>
      </c>
      <c r="D1396" s="111" t="s">
        <v>127</v>
      </c>
      <c r="E1396" s="111" t="s">
        <v>123</v>
      </c>
      <c r="F1396" s="111" t="s">
        <v>179</v>
      </c>
      <c r="G1396" s="111" t="s">
        <v>167</v>
      </c>
      <c r="H1396" s="111" t="s">
        <v>179</v>
      </c>
      <c r="I1396" s="111" t="s">
        <v>167</v>
      </c>
      <c r="J1396" t="str">
        <f t="shared" si="42"/>
        <v>3034SkogOrganisk jordBlandingsskogImpediment</v>
      </c>
      <c r="K1396" s="111">
        <v>-0.28586344175800005</v>
      </c>
      <c r="L1396" s="111">
        <v>0.92784825435236762</v>
      </c>
      <c r="M1396" s="111">
        <v>0.46510463492953991</v>
      </c>
      <c r="N1396" s="112">
        <f t="shared" si="43"/>
        <v>1.1070894475239075</v>
      </c>
    </row>
    <row r="1397" spans="1:14" x14ac:dyDescent="0.25">
      <c r="A1397" s="111" t="s">
        <v>630</v>
      </c>
      <c r="B1397" s="111">
        <f>INDEX(kommuner!C:C,MATCH(_xlfn.NUMBERVALUE(A1397),kommuner!B:B,0))</f>
        <v>3034</v>
      </c>
      <c r="C1397" s="111" t="s">
        <v>127</v>
      </c>
      <c r="D1397" s="111" t="s">
        <v>127</v>
      </c>
      <c r="E1397" s="111" t="s">
        <v>123</v>
      </c>
      <c r="F1397" s="111" t="s">
        <v>179</v>
      </c>
      <c r="G1397" s="111" t="s">
        <v>190</v>
      </c>
      <c r="H1397" s="111" t="s">
        <v>179</v>
      </c>
      <c r="I1397" s="111" t="s">
        <v>190</v>
      </c>
      <c r="J1397" t="str">
        <f t="shared" si="42"/>
        <v>3034SkogOrganisk jordBlandingsskogLav</v>
      </c>
      <c r="K1397" s="111">
        <v>-1.2347339377887629</v>
      </c>
      <c r="L1397" s="111">
        <v>0.92784825435236762</v>
      </c>
      <c r="M1397" s="111">
        <v>0.46510463492953991</v>
      </c>
      <c r="N1397" s="112">
        <f t="shared" si="43"/>
        <v>0.15821895149314458</v>
      </c>
    </row>
    <row r="1398" spans="1:14" x14ac:dyDescent="0.25">
      <c r="A1398" s="111" t="s">
        <v>630</v>
      </c>
      <c r="B1398" s="111">
        <f>INDEX(kommuner!C:C,MATCH(_xlfn.NUMBERVALUE(A1398),kommuner!B:B,0))</f>
        <v>3034</v>
      </c>
      <c r="C1398" s="111" t="s">
        <v>127</v>
      </c>
      <c r="D1398" s="111" t="s">
        <v>127</v>
      </c>
      <c r="E1398" s="111" t="s">
        <v>123</v>
      </c>
      <c r="F1398" s="111" t="s">
        <v>179</v>
      </c>
      <c r="G1398" s="111" t="s">
        <v>173</v>
      </c>
      <c r="H1398" s="111" t="s">
        <v>179</v>
      </c>
      <c r="I1398" s="111" t="s">
        <v>173</v>
      </c>
      <c r="J1398" t="str">
        <f t="shared" si="42"/>
        <v>3034SkogOrganisk jordBlandingsskogMiddels</v>
      </c>
      <c r="K1398" s="111">
        <v>-2.4239591752717748</v>
      </c>
      <c r="L1398" s="111">
        <v>0.92784825435236762</v>
      </c>
      <c r="M1398" s="111">
        <v>0.46510463492953991</v>
      </c>
      <c r="N1398" s="112">
        <f t="shared" si="43"/>
        <v>-1.0310062859898674</v>
      </c>
    </row>
    <row r="1399" spans="1:14" x14ac:dyDescent="0.25">
      <c r="A1399" s="111" t="s">
        <v>630</v>
      </c>
      <c r="B1399" s="111">
        <f>INDEX(kommuner!C:C,MATCH(_xlfn.NUMBERVALUE(A1399),kommuner!B:B,0))</f>
        <v>3034</v>
      </c>
      <c r="C1399" s="111" t="s">
        <v>127</v>
      </c>
      <c r="D1399" s="111" t="s">
        <v>127</v>
      </c>
      <c r="E1399" s="111" t="s">
        <v>123</v>
      </c>
      <c r="F1399" s="111" t="s">
        <v>179</v>
      </c>
      <c r="G1399" s="111" t="s">
        <v>186</v>
      </c>
      <c r="H1399" s="111" t="s">
        <v>179</v>
      </c>
      <c r="I1399" s="111" t="s">
        <v>186</v>
      </c>
      <c r="J1399" t="str">
        <f t="shared" si="42"/>
        <v>3034SkogOrganisk jordBlandingsskogSærs høy</v>
      </c>
      <c r="K1399" s="111">
        <v>-1.5726115302258048</v>
      </c>
      <c r="L1399" s="111">
        <v>0.92784825435236762</v>
      </c>
      <c r="M1399" s="111">
        <v>0.46510463492953991</v>
      </c>
      <c r="N1399" s="112">
        <f t="shared" si="43"/>
        <v>-0.17965864094389727</v>
      </c>
    </row>
    <row r="1400" spans="1:14" x14ac:dyDescent="0.25">
      <c r="A1400" s="111" t="s">
        <v>630</v>
      </c>
      <c r="B1400" s="111">
        <f>INDEX(kommuner!C:C,MATCH(_xlfn.NUMBERVALUE(A1400),kommuner!B:B,0))</f>
        <v>3034</v>
      </c>
      <c r="C1400" s="111" t="s">
        <v>127</v>
      </c>
      <c r="D1400" s="111" t="s">
        <v>127</v>
      </c>
      <c r="E1400" s="111" t="s">
        <v>123</v>
      </c>
      <c r="F1400" s="111" t="s">
        <v>185</v>
      </c>
      <c r="G1400" s="111" t="s">
        <v>180</v>
      </c>
      <c r="H1400" s="111" t="s">
        <v>185</v>
      </c>
      <c r="I1400" s="111" t="s">
        <v>180</v>
      </c>
      <c r="J1400" t="str">
        <f t="shared" si="42"/>
        <v>3034SkogOrganisk jordLauvskogHøy</v>
      </c>
      <c r="K1400" s="111">
        <v>-1.9913688882377358</v>
      </c>
      <c r="L1400" s="111">
        <v>0.92784825435236762</v>
      </c>
      <c r="M1400" s="111">
        <v>0.46510463492953991</v>
      </c>
      <c r="N1400" s="112">
        <f t="shared" si="43"/>
        <v>-0.59841599895582831</v>
      </c>
    </row>
    <row r="1401" spans="1:14" x14ac:dyDescent="0.25">
      <c r="A1401" s="111" t="s">
        <v>630</v>
      </c>
      <c r="B1401" s="111">
        <f>INDEX(kommuner!C:C,MATCH(_xlfn.NUMBERVALUE(A1401),kommuner!B:B,0))</f>
        <v>3034</v>
      </c>
      <c r="C1401" s="111" t="s">
        <v>127</v>
      </c>
      <c r="D1401" s="111" t="s">
        <v>127</v>
      </c>
      <c r="E1401" s="111" t="s">
        <v>123</v>
      </c>
      <c r="F1401" s="111" t="s">
        <v>185</v>
      </c>
      <c r="G1401" s="111" t="s">
        <v>167</v>
      </c>
      <c r="H1401" s="111" t="s">
        <v>185</v>
      </c>
      <c r="I1401" s="111" t="s">
        <v>167</v>
      </c>
      <c r="J1401" t="str">
        <f t="shared" si="42"/>
        <v>3034SkogOrganisk jordLauvskogImpediment</v>
      </c>
      <c r="K1401" s="111">
        <v>0.35000626494250675</v>
      </c>
      <c r="L1401" s="111">
        <v>0.92784825435236762</v>
      </c>
      <c r="M1401" s="111">
        <v>0.46510463492953991</v>
      </c>
      <c r="N1401" s="112">
        <f t="shared" si="43"/>
        <v>1.7429591542244141</v>
      </c>
    </row>
    <row r="1402" spans="1:14" x14ac:dyDescent="0.25">
      <c r="A1402" s="111" t="s">
        <v>630</v>
      </c>
      <c r="B1402" s="111">
        <f>INDEX(kommuner!C:C,MATCH(_xlfn.NUMBERVALUE(A1402),kommuner!B:B,0))</f>
        <v>3034</v>
      </c>
      <c r="C1402" s="111" t="s">
        <v>127</v>
      </c>
      <c r="D1402" s="111" t="s">
        <v>127</v>
      </c>
      <c r="E1402" s="111" t="s">
        <v>123</v>
      </c>
      <c r="F1402" s="111" t="s">
        <v>185</v>
      </c>
      <c r="G1402" s="111" t="s">
        <v>190</v>
      </c>
      <c r="H1402" s="111" t="s">
        <v>185</v>
      </c>
      <c r="I1402" s="111" t="s">
        <v>190</v>
      </c>
      <c r="J1402" t="str">
        <f t="shared" si="42"/>
        <v>3034SkogOrganisk jordLauvskogLav</v>
      </c>
      <c r="K1402" s="111">
        <v>1.1144075558526714</v>
      </c>
      <c r="L1402" s="111">
        <v>0.92784825435236762</v>
      </c>
      <c r="M1402" s="111">
        <v>0.46510463492953991</v>
      </c>
      <c r="N1402" s="112">
        <f t="shared" si="43"/>
        <v>2.5073604451345788</v>
      </c>
    </row>
    <row r="1403" spans="1:14" x14ac:dyDescent="0.25">
      <c r="A1403" s="111" t="s">
        <v>630</v>
      </c>
      <c r="B1403" s="111">
        <f>INDEX(kommuner!C:C,MATCH(_xlfn.NUMBERVALUE(A1403),kommuner!B:B,0))</f>
        <v>3034</v>
      </c>
      <c r="C1403" s="111" t="s">
        <v>127</v>
      </c>
      <c r="D1403" s="111" t="s">
        <v>127</v>
      </c>
      <c r="E1403" s="111" t="s">
        <v>123</v>
      </c>
      <c r="F1403" s="111" t="s">
        <v>185</v>
      </c>
      <c r="G1403" s="111" t="s">
        <v>173</v>
      </c>
      <c r="H1403" s="111" t="s">
        <v>185</v>
      </c>
      <c r="I1403" s="111" t="s">
        <v>173</v>
      </c>
      <c r="J1403" t="str">
        <f t="shared" si="42"/>
        <v>3034SkogOrganisk jordLauvskogMiddels</v>
      </c>
      <c r="K1403" s="111">
        <v>-0.62664468270982987</v>
      </c>
      <c r="L1403" s="111">
        <v>0.92784825435236762</v>
      </c>
      <c r="M1403" s="111">
        <v>0.46510463492953991</v>
      </c>
      <c r="N1403" s="112">
        <f t="shared" si="43"/>
        <v>0.76630820657207765</v>
      </c>
    </row>
    <row r="1404" spans="1:14" x14ac:dyDescent="0.25">
      <c r="A1404" s="111" t="s">
        <v>630</v>
      </c>
      <c r="B1404" s="111">
        <f>INDEX(kommuner!C:C,MATCH(_xlfn.NUMBERVALUE(A1404),kommuner!B:B,0))</f>
        <v>3034</v>
      </c>
      <c r="C1404" s="111" t="s">
        <v>127</v>
      </c>
      <c r="D1404" s="111" t="s">
        <v>127</v>
      </c>
      <c r="E1404" s="111" t="s">
        <v>123</v>
      </c>
      <c r="F1404" s="111" t="s">
        <v>185</v>
      </c>
      <c r="G1404" s="111" t="s">
        <v>186</v>
      </c>
      <c r="H1404" s="111" t="s">
        <v>185</v>
      </c>
      <c r="I1404" s="111" t="s">
        <v>186</v>
      </c>
      <c r="J1404" t="str">
        <f t="shared" si="42"/>
        <v>3034SkogOrganisk jordLauvskogSærs høy</v>
      </c>
      <c r="K1404" s="111">
        <v>-1.8997279926091779</v>
      </c>
      <c r="L1404" s="111">
        <v>0.92784825435236762</v>
      </c>
      <c r="M1404" s="111">
        <v>0.46510463492953991</v>
      </c>
      <c r="N1404" s="112">
        <f t="shared" si="43"/>
        <v>-0.50677510332727038</v>
      </c>
    </row>
    <row r="1405" spans="1:14" x14ac:dyDescent="0.25">
      <c r="A1405" s="111" t="s">
        <v>630</v>
      </c>
      <c r="B1405" s="111">
        <f>INDEX(kommuner!C:C,MATCH(_xlfn.NUMBERVALUE(A1405),kommuner!B:B,0))</f>
        <v>3034</v>
      </c>
      <c r="C1405" s="111" t="s">
        <v>83</v>
      </c>
      <c r="D1405" s="111" t="s">
        <v>83</v>
      </c>
      <c r="E1405" s="111" t="s">
        <v>126</v>
      </c>
      <c r="F1405" s="111" t="s">
        <v>139</v>
      </c>
      <c r="G1405" s="111" t="s">
        <v>139</v>
      </c>
      <c r="H1405" s="111" t="s">
        <v>139</v>
      </c>
      <c r="I1405" s="111" t="s">
        <v>139</v>
      </c>
      <c r="J1405" t="str">
        <f t="shared" si="42"/>
        <v>3034Utbygd arealMineraljord</v>
      </c>
      <c r="K1405" s="111">
        <v>1.3171254023576049</v>
      </c>
      <c r="L1405" s="111">
        <v>0</v>
      </c>
      <c r="M1405" s="111">
        <v>1.303047089454229E-2</v>
      </c>
      <c r="N1405" s="112">
        <f t="shared" si="43"/>
        <v>1.3301558732521472</v>
      </c>
    </row>
    <row r="1406" spans="1:14" x14ac:dyDescent="0.25">
      <c r="A1406" s="111" t="s">
        <v>630</v>
      </c>
      <c r="B1406" s="111">
        <f>INDEX(kommuner!C:C,MATCH(_xlfn.NUMBERVALUE(A1406),kommuner!B:B,0))</f>
        <v>3034</v>
      </c>
      <c r="C1406" s="111" t="s">
        <v>83</v>
      </c>
      <c r="D1406" s="111" t="s">
        <v>83</v>
      </c>
      <c r="E1406" s="111" t="s">
        <v>123</v>
      </c>
      <c r="F1406" s="111" t="s">
        <v>139</v>
      </c>
      <c r="G1406" s="111" t="s">
        <v>139</v>
      </c>
      <c r="H1406" s="111" t="s">
        <v>139</v>
      </c>
      <c r="I1406" s="111" t="s">
        <v>139</v>
      </c>
      <c r="J1406" t="str">
        <f t="shared" si="42"/>
        <v>3034Utbygd arealOrganisk jord</v>
      </c>
      <c r="K1406" s="111">
        <v>29.011421395201612</v>
      </c>
      <c r="L1406" s="111">
        <v>0</v>
      </c>
      <c r="M1406" s="111">
        <v>1.303047089454229E-2</v>
      </c>
      <c r="N1406" s="112">
        <f t="shared" si="43"/>
        <v>29.024451866096154</v>
      </c>
    </row>
    <row r="1407" spans="1:14" x14ac:dyDescent="0.25">
      <c r="A1407" s="111" t="s">
        <v>630</v>
      </c>
      <c r="B1407" s="111">
        <f>INDEX(kommuner!C:C,MATCH(_xlfn.NUMBERVALUE(A1407),kommuner!B:B,0))</f>
        <v>3034</v>
      </c>
      <c r="C1407" s="111" t="s">
        <v>181</v>
      </c>
      <c r="D1407" s="111" t="s">
        <v>181</v>
      </c>
      <c r="E1407" s="111" t="s">
        <v>123</v>
      </c>
      <c r="F1407" s="111" t="s">
        <v>139</v>
      </c>
      <c r="G1407" s="111" t="s">
        <v>139</v>
      </c>
      <c r="H1407" s="111" t="s">
        <v>139</v>
      </c>
      <c r="I1407" s="111" t="s">
        <v>139</v>
      </c>
      <c r="J1407" t="str">
        <f t="shared" si="42"/>
        <v>3034Vann og myrOrganisk jord</v>
      </c>
      <c r="K1407" s="111">
        <v>-0.20040009744654491</v>
      </c>
      <c r="L1407" s="111">
        <v>0</v>
      </c>
      <c r="M1407" s="111">
        <v>0</v>
      </c>
      <c r="N1407" s="112">
        <f t="shared" si="43"/>
        <v>-0.20040009744654491</v>
      </c>
    </row>
    <row r="1408" spans="1:14" x14ac:dyDescent="0.25">
      <c r="A1408" s="111" t="s">
        <v>631</v>
      </c>
      <c r="B1408" s="111">
        <f>INDEX(kommuner!C:C,MATCH(_xlfn.NUMBERVALUE(A1408),kommuner!B:B,0))</f>
        <v>3035</v>
      </c>
      <c r="C1408" s="111" t="s">
        <v>82</v>
      </c>
      <c r="D1408" s="111" t="s">
        <v>82</v>
      </c>
      <c r="E1408" s="111" t="s">
        <v>126</v>
      </c>
      <c r="F1408" s="111" t="s">
        <v>139</v>
      </c>
      <c r="G1408" s="111" t="s">
        <v>139</v>
      </c>
      <c r="H1408" s="111" t="s">
        <v>139</v>
      </c>
      <c r="I1408" s="111" t="s">
        <v>139</v>
      </c>
      <c r="J1408" t="str">
        <f t="shared" si="42"/>
        <v>3035Annen utmarkMineraljord</v>
      </c>
      <c r="K1408" s="111">
        <v>-7.4178314529761202E-2</v>
      </c>
      <c r="L1408" s="111">
        <v>0</v>
      </c>
      <c r="M1408" s="111">
        <v>0</v>
      </c>
      <c r="N1408" s="112">
        <f t="shared" si="43"/>
        <v>-7.4178314529761202E-2</v>
      </c>
    </row>
    <row r="1409" spans="1:14" x14ac:dyDescent="0.25">
      <c r="A1409" s="111" t="s">
        <v>631</v>
      </c>
      <c r="B1409" s="111">
        <f>INDEX(kommuner!C:C,MATCH(_xlfn.NUMBERVALUE(A1409),kommuner!B:B,0))</f>
        <v>3035</v>
      </c>
      <c r="C1409" s="111" t="s">
        <v>121</v>
      </c>
      <c r="D1409" s="111" t="s">
        <v>121</v>
      </c>
      <c r="E1409" s="111" t="s">
        <v>126</v>
      </c>
      <c r="F1409" s="111" t="s">
        <v>139</v>
      </c>
      <c r="G1409" s="111" t="s">
        <v>139</v>
      </c>
      <c r="H1409" s="111" t="s">
        <v>139</v>
      </c>
      <c r="I1409" s="111" t="s">
        <v>139</v>
      </c>
      <c r="J1409" t="str">
        <f t="shared" si="42"/>
        <v>3035BeiteMineraljord</v>
      </c>
      <c r="K1409" s="111">
        <v>-0.96338340838695502</v>
      </c>
      <c r="L1409" s="111">
        <v>0</v>
      </c>
      <c r="M1409" s="111">
        <v>1.2448711246839999E-7</v>
      </c>
      <c r="N1409" s="112">
        <f t="shared" si="43"/>
        <v>-0.96338328389984251</v>
      </c>
    </row>
    <row r="1410" spans="1:14" x14ac:dyDescent="0.25">
      <c r="A1410" s="111" t="s">
        <v>631</v>
      </c>
      <c r="B1410" s="111">
        <f>INDEX(kommuner!C:C,MATCH(_xlfn.NUMBERVALUE(A1410),kommuner!B:B,0))</f>
        <v>3035</v>
      </c>
      <c r="C1410" s="111" t="s">
        <v>121</v>
      </c>
      <c r="D1410" s="111" t="s">
        <v>121</v>
      </c>
      <c r="E1410" s="111" t="s">
        <v>123</v>
      </c>
      <c r="F1410" s="111" t="s">
        <v>139</v>
      </c>
      <c r="G1410" s="111" t="s">
        <v>139</v>
      </c>
      <c r="H1410" s="111" t="s">
        <v>139</v>
      </c>
      <c r="I1410" s="111" t="s">
        <v>139</v>
      </c>
      <c r="J1410" t="str">
        <f t="shared" si="42"/>
        <v>3035BeiteOrganisk jord</v>
      </c>
      <c r="K1410" s="111">
        <v>12.077525935985037</v>
      </c>
      <c r="L1410" s="111">
        <v>1.6412500000000001</v>
      </c>
      <c r="M1410" s="111">
        <v>0</v>
      </c>
      <c r="N1410" s="112">
        <f t="shared" si="43"/>
        <v>13.718775935985036</v>
      </c>
    </row>
    <row r="1411" spans="1:14" x14ac:dyDescent="0.25">
      <c r="A1411" s="111" t="s">
        <v>631</v>
      </c>
      <c r="B1411" s="111">
        <f>INDEX(kommuner!C:C,MATCH(_xlfn.NUMBERVALUE(A1411),kommuner!B:B,0))</f>
        <v>3035</v>
      </c>
      <c r="C1411" s="111" t="s">
        <v>84</v>
      </c>
      <c r="D1411" s="111" t="s">
        <v>84</v>
      </c>
      <c r="E1411" s="111" t="s">
        <v>126</v>
      </c>
      <c r="F1411" s="111" t="s">
        <v>139</v>
      </c>
      <c r="G1411" s="111" t="s">
        <v>139</v>
      </c>
      <c r="H1411" s="111" t="s">
        <v>139</v>
      </c>
      <c r="I1411" s="111" t="s">
        <v>139</v>
      </c>
      <c r="J1411" t="str">
        <f t="shared" ref="J1411:J1474" si="44">B1411&amp;C1411&amp;E1411&amp;IF(C1411="Skog",F1411&amp;G1411,"")</f>
        <v>3035Dyrket markMineraljord</v>
      </c>
      <c r="K1411" s="111">
        <v>-0.20819389018660109</v>
      </c>
      <c r="L1411" s="111">
        <v>0</v>
      </c>
      <c r="M1411" s="111">
        <v>0</v>
      </c>
      <c r="N1411" s="112">
        <f t="shared" ref="N1411:N1474" si="45">SUM(K1411:M1411)</f>
        <v>-0.20819389018660109</v>
      </c>
    </row>
    <row r="1412" spans="1:14" x14ac:dyDescent="0.25">
      <c r="A1412" s="111" t="s">
        <v>631</v>
      </c>
      <c r="B1412" s="111">
        <f>INDEX(kommuner!C:C,MATCH(_xlfn.NUMBERVALUE(A1412),kommuner!B:B,0))</f>
        <v>3035</v>
      </c>
      <c r="C1412" s="111" t="s">
        <v>84</v>
      </c>
      <c r="D1412" s="111" t="s">
        <v>84</v>
      </c>
      <c r="E1412" s="111" t="s">
        <v>123</v>
      </c>
      <c r="F1412" s="111" t="s">
        <v>139</v>
      </c>
      <c r="G1412" s="111" t="s">
        <v>139</v>
      </c>
      <c r="H1412" s="111" t="s">
        <v>139</v>
      </c>
      <c r="I1412" s="111" t="s">
        <v>139</v>
      </c>
      <c r="J1412" t="str">
        <f t="shared" si="44"/>
        <v>3035Dyrket markOrganisk jord</v>
      </c>
      <c r="K1412" s="111">
        <v>28.726149366675592</v>
      </c>
      <c r="L1412" s="111">
        <v>1.45625</v>
      </c>
      <c r="M1412" s="111">
        <v>0</v>
      </c>
      <c r="N1412" s="112">
        <f t="shared" si="45"/>
        <v>30.182399366675593</v>
      </c>
    </row>
    <row r="1413" spans="1:14" x14ac:dyDescent="0.25">
      <c r="A1413" s="111" t="s">
        <v>631</v>
      </c>
      <c r="B1413" s="111">
        <f>INDEX(kommuner!C:C,MATCH(_xlfn.NUMBERVALUE(A1413),kommuner!B:B,0))</f>
        <v>3035</v>
      </c>
      <c r="C1413" s="111" t="s">
        <v>127</v>
      </c>
      <c r="D1413" s="111" t="s">
        <v>127</v>
      </c>
      <c r="E1413" s="111" t="s">
        <v>126</v>
      </c>
      <c r="F1413" s="111" t="s">
        <v>172</v>
      </c>
      <c r="G1413" s="111" t="s">
        <v>180</v>
      </c>
      <c r="H1413" s="111" t="s">
        <v>172</v>
      </c>
      <c r="I1413" s="111" t="s">
        <v>180</v>
      </c>
      <c r="J1413" t="str">
        <f t="shared" si="44"/>
        <v>3035SkogMineraljordBarskogHøy</v>
      </c>
      <c r="K1413" s="111">
        <v>-4.6162156760364166</v>
      </c>
      <c r="L1413" s="111">
        <v>0.85306406685236758</v>
      </c>
      <c r="M1413" s="111">
        <v>6.4056614999681585E-2</v>
      </c>
      <c r="N1413" s="112">
        <f t="shared" si="45"/>
        <v>-3.6990949941843674</v>
      </c>
    </row>
    <row r="1414" spans="1:14" x14ac:dyDescent="0.25">
      <c r="A1414" s="111" t="s">
        <v>631</v>
      </c>
      <c r="B1414" s="111">
        <f>INDEX(kommuner!C:C,MATCH(_xlfn.NUMBERVALUE(A1414),kommuner!B:B,0))</f>
        <v>3035</v>
      </c>
      <c r="C1414" s="111" t="s">
        <v>127</v>
      </c>
      <c r="D1414" s="111" t="s">
        <v>127</v>
      </c>
      <c r="E1414" s="111" t="s">
        <v>126</v>
      </c>
      <c r="F1414" s="111" t="s">
        <v>172</v>
      </c>
      <c r="G1414" s="111" t="s">
        <v>167</v>
      </c>
      <c r="H1414" s="111" t="s">
        <v>172</v>
      </c>
      <c r="I1414" s="111" t="s">
        <v>167</v>
      </c>
      <c r="J1414" t="str">
        <f t="shared" si="44"/>
        <v>3035SkogMineraljordBarskogImpediment</v>
      </c>
      <c r="K1414" s="111">
        <v>-1.3727794028153204</v>
      </c>
      <c r="L1414" s="111">
        <v>0.85306406685236758</v>
      </c>
      <c r="M1414" s="111">
        <v>6.3979989500968365E-2</v>
      </c>
      <c r="N1414" s="112">
        <f t="shared" si="45"/>
        <v>-0.45573534646198444</v>
      </c>
    </row>
    <row r="1415" spans="1:14" x14ac:dyDescent="0.25">
      <c r="A1415" s="111" t="s">
        <v>631</v>
      </c>
      <c r="B1415" s="111">
        <f>INDEX(kommuner!C:C,MATCH(_xlfn.NUMBERVALUE(A1415),kommuner!B:B,0))</f>
        <v>3035</v>
      </c>
      <c r="C1415" s="111" t="s">
        <v>127</v>
      </c>
      <c r="D1415" s="111" t="s">
        <v>127</v>
      </c>
      <c r="E1415" s="111" t="s">
        <v>126</v>
      </c>
      <c r="F1415" s="111" t="s">
        <v>172</v>
      </c>
      <c r="G1415" s="111" t="s">
        <v>190</v>
      </c>
      <c r="H1415" s="111" t="s">
        <v>172</v>
      </c>
      <c r="I1415" s="111" t="s">
        <v>190</v>
      </c>
      <c r="J1415" t="str">
        <f t="shared" si="44"/>
        <v>3035SkogMineraljordBarskogLav</v>
      </c>
      <c r="K1415" s="111">
        <v>-4.2147477563561999</v>
      </c>
      <c r="L1415" s="111">
        <v>0.85306406685236758</v>
      </c>
      <c r="M1415" s="111">
        <v>6.3979989500968365E-2</v>
      </c>
      <c r="N1415" s="112">
        <f t="shared" si="45"/>
        <v>-3.2977037000028639</v>
      </c>
    </row>
    <row r="1416" spans="1:14" x14ac:dyDescent="0.25">
      <c r="A1416" s="111" t="s">
        <v>631</v>
      </c>
      <c r="B1416" s="111">
        <f>INDEX(kommuner!C:C,MATCH(_xlfn.NUMBERVALUE(A1416),kommuner!B:B,0))</f>
        <v>3035</v>
      </c>
      <c r="C1416" s="111" t="s">
        <v>127</v>
      </c>
      <c r="D1416" s="111" t="s">
        <v>127</v>
      </c>
      <c r="E1416" s="111" t="s">
        <v>126</v>
      </c>
      <c r="F1416" s="111" t="s">
        <v>172</v>
      </c>
      <c r="G1416" s="111" t="s">
        <v>173</v>
      </c>
      <c r="H1416" s="111" t="s">
        <v>172</v>
      </c>
      <c r="I1416" s="111" t="s">
        <v>173</v>
      </c>
      <c r="J1416" t="str">
        <f t="shared" si="44"/>
        <v>3035SkogMineraljordBarskogMiddels</v>
      </c>
      <c r="K1416" s="111">
        <v>-4.0260508329268543</v>
      </c>
      <c r="L1416" s="111">
        <v>0.85306406685236758</v>
      </c>
      <c r="M1416" s="111">
        <v>6.4056614999681585E-2</v>
      </c>
      <c r="N1416" s="112">
        <f t="shared" si="45"/>
        <v>-3.1089301510748051</v>
      </c>
    </row>
    <row r="1417" spans="1:14" x14ac:dyDescent="0.25">
      <c r="A1417" s="111" t="s">
        <v>631</v>
      </c>
      <c r="B1417" s="111">
        <f>INDEX(kommuner!C:C,MATCH(_xlfn.NUMBERVALUE(A1417),kommuner!B:B,0))</f>
        <v>3035</v>
      </c>
      <c r="C1417" s="111" t="s">
        <v>127</v>
      </c>
      <c r="D1417" s="111" t="s">
        <v>127</v>
      </c>
      <c r="E1417" s="111" t="s">
        <v>126</v>
      </c>
      <c r="F1417" s="111" t="s">
        <v>172</v>
      </c>
      <c r="G1417" s="111" t="s">
        <v>186</v>
      </c>
      <c r="H1417" s="111" t="s">
        <v>172</v>
      </c>
      <c r="I1417" s="111" t="s">
        <v>186</v>
      </c>
      <c r="J1417" t="str">
        <f t="shared" si="44"/>
        <v>3035SkogMineraljordBarskogSærs høy</v>
      </c>
      <c r="K1417" s="111">
        <v>0.12072674540874306</v>
      </c>
      <c r="L1417" s="111">
        <v>0.85306406685236758</v>
      </c>
      <c r="M1417" s="111">
        <v>6.4056614999681585E-2</v>
      </c>
      <c r="N1417" s="112">
        <f t="shared" si="45"/>
        <v>1.0378474272607923</v>
      </c>
    </row>
    <row r="1418" spans="1:14" x14ac:dyDescent="0.25">
      <c r="A1418" s="111" t="s">
        <v>631</v>
      </c>
      <c r="B1418" s="111">
        <f>INDEX(kommuner!C:C,MATCH(_xlfn.NUMBERVALUE(A1418),kommuner!B:B,0))</f>
        <v>3035</v>
      </c>
      <c r="C1418" s="111" t="s">
        <v>127</v>
      </c>
      <c r="D1418" s="111" t="s">
        <v>127</v>
      </c>
      <c r="E1418" s="111" t="s">
        <v>126</v>
      </c>
      <c r="F1418" s="111" t="s">
        <v>179</v>
      </c>
      <c r="G1418" s="111" t="s">
        <v>180</v>
      </c>
      <c r="H1418" s="111" t="s">
        <v>179</v>
      </c>
      <c r="I1418" s="111" t="s">
        <v>180</v>
      </c>
      <c r="J1418" t="str">
        <f t="shared" si="44"/>
        <v>3035SkogMineraljordBlandingsskogHøy</v>
      </c>
      <c r="K1418" s="111">
        <v>-7.1939050909469406</v>
      </c>
      <c r="L1418" s="111">
        <v>0.85306406685236758</v>
      </c>
      <c r="M1418" s="111">
        <v>6.3979989500968365E-2</v>
      </c>
      <c r="N1418" s="112">
        <f t="shared" si="45"/>
        <v>-6.2768610345936047</v>
      </c>
    </row>
    <row r="1419" spans="1:14" x14ac:dyDescent="0.25">
      <c r="A1419" s="111" t="s">
        <v>631</v>
      </c>
      <c r="B1419" s="111">
        <f>INDEX(kommuner!C:C,MATCH(_xlfn.NUMBERVALUE(A1419),kommuner!B:B,0))</f>
        <v>3035</v>
      </c>
      <c r="C1419" s="111" t="s">
        <v>127</v>
      </c>
      <c r="D1419" s="111" t="s">
        <v>127</v>
      </c>
      <c r="E1419" s="111" t="s">
        <v>126</v>
      </c>
      <c r="F1419" s="111" t="s">
        <v>179</v>
      </c>
      <c r="G1419" s="111" t="s">
        <v>167</v>
      </c>
      <c r="H1419" s="111" t="s">
        <v>179</v>
      </c>
      <c r="I1419" s="111" t="s">
        <v>167</v>
      </c>
      <c r="J1419" t="str">
        <f t="shared" si="44"/>
        <v>3035SkogMineraljordBlandingsskogImpediment</v>
      </c>
      <c r="K1419" s="111">
        <v>-1.6598037998579707</v>
      </c>
      <c r="L1419" s="111">
        <v>0.85306406685236758</v>
      </c>
      <c r="M1419" s="111">
        <v>6.3979989500968365E-2</v>
      </c>
      <c r="N1419" s="112">
        <f t="shared" si="45"/>
        <v>-0.7427597435046347</v>
      </c>
    </row>
    <row r="1420" spans="1:14" x14ac:dyDescent="0.25">
      <c r="A1420" s="111" t="s">
        <v>631</v>
      </c>
      <c r="B1420" s="111">
        <f>INDEX(kommuner!C:C,MATCH(_xlfn.NUMBERVALUE(A1420),kommuner!B:B,0))</f>
        <v>3035</v>
      </c>
      <c r="C1420" s="111" t="s">
        <v>127</v>
      </c>
      <c r="D1420" s="111" t="s">
        <v>127</v>
      </c>
      <c r="E1420" s="111" t="s">
        <v>126</v>
      </c>
      <c r="F1420" s="111" t="s">
        <v>179</v>
      </c>
      <c r="G1420" s="111" t="s">
        <v>190</v>
      </c>
      <c r="H1420" s="111" t="s">
        <v>179</v>
      </c>
      <c r="I1420" s="111" t="s">
        <v>190</v>
      </c>
      <c r="J1420" t="str">
        <f t="shared" si="44"/>
        <v>3035SkogMineraljordBlandingsskogLav</v>
      </c>
      <c r="K1420" s="111">
        <v>-2.5588434197694254</v>
      </c>
      <c r="L1420" s="111">
        <v>0.85306406685236758</v>
      </c>
      <c r="M1420" s="111">
        <v>6.3979989500968365E-2</v>
      </c>
      <c r="N1420" s="112">
        <f t="shared" si="45"/>
        <v>-1.6417993634160897</v>
      </c>
    </row>
    <row r="1421" spans="1:14" x14ac:dyDescent="0.25">
      <c r="A1421" s="111" t="s">
        <v>631</v>
      </c>
      <c r="B1421" s="111">
        <f>INDEX(kommuner!C:C,MATCH(_xlfn.NUMBERVALUE(A1421),kommuner!B:B,0))</f>
        <v>3035</v>
      </c>
      <c r="C1421" s="111" t="s">
        <v>127</v>
      </c>
      <c r="D1421" s="111" t="s">
        <v>127</v>
      </c>
      <c r="E1421" s="111" t="s">
        <v>126</v>
      </c>
      <c r="F1421" s="111" t="s">
        <v>179</v>
      </c>
      <c r="G1421" s="111" t="s">
        <v>173</v>
      </c>
      <c r="H1421" s="111" t="s">
        <v>179</v>
      </c>
      <c r="I1421" s="111" t="s">
        <v>173</v>
      </c>
      <c r="J1421" t="str">
        <f t="shared" si="44"/>
        <v>3035SkogMineraljordBlandingsskogMiddels</v>
      </c>
      <c r="K1421" s="111">
        <v>-3.8687729546762566</v>
      </c>
      <c r="L1421" s="111">
        <v>0.85306406685236758</v>
      </c>
      <c r="M1421" s="111">
        <v>6.3979989500968365E-2</v>
      </c>
      <c r="N1421" s="112">
        <f t="shared" si="45"/>
        <v>-2.9517288983229206</v>
      </c>
    </row>
    <row r="1422" spans="1:14" x14ac:dyDescent="0.25">
      <c r="A1422" s="111" t="s">
        <v>631</v>
      </c>
      <c r="B1422" s="111">
        <f>INDEX(kommuner!C:C,MATCH(_xlfn.NUMBERVALUE(A1422),kommuner!B:B,0))</f>
        <v>3035</v>
      </c>
      <c r="C1422" s="111" t="s">
        <v>127</v>
      </c>
      <c r="D1422" s="111" t="s">
        <v>127</v>
      </c>
      <c r="E1422" s="111" t="s">
        <v>126</v>
      </c>
      <c r="F1422" s="111" t="s">
        <v>179</v>
      </c>
      <c r="G1422" s="111" t="s">
        <v>186</v>
      </c>
      <c r="H1422" s="111" t="s">
        <v>179</v>
      </c>
      <c r="I1422" s="111" t="s">
        <v>186</v>
      </c>
      <c r="J1422" t="str">
        <f t="shared" si="44"/>
        <v>3035SkogMineraljordBlandingsskogSærs høy</v>
      </c>
      <c r="K1422" s="111">
        <v>-2.9395925245326562</v>
      </c>
      <c r="L1422" s="111">
        <v>0.85306406685236758</v>
      </c>
      <c r="M1422" s="111">
        <v>6.3979989500968365E-2</v>
      </c>
      <c r="N1422" s="112">
        <f t="shared" si="45"/>
        <v>-2.0225484681793202</v>
      </c>
    </row>
    <row r="1423" spans="1:14" x14ac:dyDescent="0.25">
      <c r="A1423" s="111" t="s">
        <v>631</v>
      </c>
      <c r="B1423" s="111">
        <f>INDEX(kommuner!C:C,MATCH(_xlfn.NUMBERVALUE(A1423),kommuner!B:B,0))</f>
        <v>3035</v>
      </c>
      <c r="C1423" s="111" t="s">
        <v>127</v>
      </c>
      <c r="D1423" s="111" t="s">
        <v>127</v>
      </c>
      <c r="E1423" s="111" t="s">
        <v>126</v>
      </c>
      <c r="F1423" s="111" t="s">
        <v>185</v>
      </c>
      <c r="G1423" s="111" t="s">
        <v>180</v>
      </c>
      <c r="H1423" s="111" t="s">
        <v>185</v>
      </c>
      <c r="I1423" s="111" t="s">
        <v>180</v>
      </c>
      <c r="J1423" t="str">
        <f t="shared" si="44"/>
        <v>3035SkogMineraljordLauvskogHøy</v>
      </c>
      <c r="K1423" s="111">
        <v>-3.3269846154961789</v>
      </c>
      <c r="L1423" s="111">
        <v>0.85306406685236758</v>
      </c>
      <c r="M1423" s="111">
        <v>6.3979989500968365E-2</v>
      </c>
      <c r="N1423" s="112">
        <f t="shared" si="45"/>
        <v>-2.4099405591428429</v>
      </c>
    </row>
    <row r="1424" spans="1:14" x14ac:dyDescent="0.25">
      <c r="A1424" s="111" t="s">
        <v>631</v>
      </c>
      <c r="B1424" s="111">
        <f>INDEX(kommuner!C:C,MATCH(_xlfn.NUMBERVALUE(A1424),kommuner!B:B,0))</f>
        <v>3035</v>
      </c>
      <c r="C1424" s="111" t="s">
        <v>127</v>
      </c>
      <c r="D1424" s="111" t="s">
        <v>127</v>
      </c>
      <c r="E1424" s="111" t="s">
        <v>126</v>
      </c>
      <c r="F1424" s="111" t="s">
        <v>185</v>
      </c>
      <c r="G1424" s="111" t="s">
        <v>167</v>
      </c>
      <c r="H1424" s="111" t="s">
        <v>185</v>
      </c>
      <c r="I1424" s="111" t="s">
        <v>167</v>
      </c>
      <c r="J1424" t="str">
        <f t="shared" si="44"/>
        <v>3035SkogMineraljordLauvskogImpediment</v>
      </c>
      <c r="K1424" s="111">
        <v>-0.65286816124680003</v>
      </c>
      <c r="L1424" s="111">
        <v>0.85306406685236758</v>
      </c>
      <c r="M1424" s="111">
        <v>6.3979989500968365E-2</v>
      </c>
      <c r="N1424" s="112">
        <f t="shared" si="45"/>
        <v>0.26417589510653594</v>
      </c>
    </row>
    <row r="1425" spans="1:14" x14ac:dyDescent="0.25">
      <c r="A1425" s="111" t="s">
        <v>631</v>
      </c>
      <c r="B1425" s="111">
        <f>INDEX(kommuner!C:C,MATCH(_xlfn.NUMBERVALUE(A1425),kommuner!B:B,0))</f>
        <v>3035</v>
      </c>
      <c r="C1425" s="111" t="s">
        <v>127</v>
      </c>
      <c r="D1425" s="111" t="s">
        <v>127</v>
      </c>
      <c r="E1425" s="111" t="s">
        <v>126</v>
      </c>
      <c r="F1425" s="111" t="s">
        <v>185</v>
      </c>
      <c r="G1425" s="111" t="s">
        <v>190</v>
      </c>
      <c r="H1425" s="111" t="s">
        <v>185</v>
      </c>
      <c r="I1425" s="111" t="s">
        <v>190</v>
      </c>
      <c r="J1425" t="str">
        <f t="shared" si="44"/>
        <v>3035SkogMineraljordLauvskogLav</v>
      </c>
      <c r="K1425" s="111">
        <v>-8.9748170935426599E-2</v>
      </c>
      <c r="L1425" s="111">
        <v>0.85306406685236758</v>
      </c>
      <c r="M1425" s="111">
        <v>6.3979989500968365E-2</v>
      </c>
      <c r="N1425" s="112">
        <f t="shared" si="45"/>
        <v>0.82729588541790933</v>
      </c>
    </row>
    <row r="1426" spans="1:14" x14ac:dyDescent="0.25">
      <c r="A1426" s="111" t="s">
        <v>631</v>
      </c>
      <c r="B1426" s="111">
        <f>INDEX(kommuner!C:C,MATCH(_xlfn.NUMBERVALUE(A1426),kommuner!B:B,0))</f>
        <v>3035</v>
      </c>
      <c r="C1426" s="111" t="s">
        <v>127</v>
      </c>
      <c r="D1426" s="111" t="s">
        <v>127</v>
      </c>
      <c r="E1426" s="111" t="s">
        <v>126</v>
      </c>
      <c r="F1426" s="111" t="s">
        <v>185</v>
      </c>
      <c r="G1426" s="111" t="s">
        <v>173</v>
      </c>
      <c r="H1426" s="111" t="s">
        <v>185</v>
      </c>
      <c r="I1426" s="111" t="s">
        <v>173</v>
      </c>
      <c r="J1426" t="str">
        <f t="shared" si="44"/>
        <v>3035SkogMineraljordLauvskogMiddels</v>
      </c>
      <c r="K1426" s="111">
        <v>-1.7789409505847176</v>
      </c>
      <c r="L1426" s="111">
        <v>0.85306406685236758</v>
      </c>
      <c r="M1426" s="111">
        <v>6.3979989500968365E-2</v>
      </c>
      <c r="N1426" s="112">
        <f t="shared" si="45"/>
        <v>-0.86189689423138161</v>
      </c>
    </row>
    <row r="1427" spans="1:14" x14ac:dyDescent="0.25">
      <c r="A1427" s="111" t="s">
        <v>631</v>
      </c>
      <c r="B1427" s="111">
        <f>INDEX(kommuner!C:C,MATCH(_xlfn.NUMBERVALUE(A1427),kommuner!B:B,0))</f>
        <v>3035</v>
      </c>
      <c r="C1427" s="111" t="s">
        <v>127</v>
      </c>
      <c r="D1427" s="111" t="s">
        <v>127</v>
      </c>
      <c r="E1427" s="111" t="s">
        <v>126</v>
      </c>
      <c r="F1427" s="111" t="s">
        <v>185</v>
      </c>
      <c r="G1427" s="111" t="s">
        <v>186</v>
      </c>
      <c r="H1427" s="111" t="s">
        <v>185</v>
      </c>
      <c r="I1427" s="111" t="s">
        <v>186</v>
      </c>
      <c r="J1427" t="str">
        <f t="shared" si="44"/>
        <v>3035SkogMineraljordLauvskogSærs høy</v>
      </c>
      <c r="K1427" s="111">
        <v>-3.6560473259425113</v>
      </c>
      <c r="L1427" s="111">
        <v>0.85306406685236758</v>
      </c>
      <c r="M1427" s="111">
        <v>6.3979989500968365E-2</v>
      </c>
      <c r="N1427" s="112">
        <f t="shared" si="45"/>
        <v>-2.7390032695891753</v>
      </c>
    </row>
    <row r="1428" spans="1:14" x14ac:dyDescent="0.25">
      <c r="A1428" s="111" t="s">
        <v>631</v>
      </c>
      <c r="B1428" s="111">
        <f>INDEX(kommuner!C:C,MATCH(_xlfn.NUMBERVALUE(A1428),kommuner!B:B,0))</f>
        <v>3035</v>
      </c>
      <c r="C1428" s="111" t="s">
        <v>127</v>
      </c>
      <c r="D1428" s="111" t="s">
        <v>127</v>
      </c>
      <c r="E1428" s="111" t="s">
        <v>123</v>
      </c>
      <c r="F1428" s="111" t="s">
        <v>172</v>
      </c>
      <c r="G1428" s="111" t="s">
        <v>180</v>
      </c>
      <c r="H1428" s="111" t="s">
        <v>172</v>
      </c>
      <c r="I1428" s="111" t="s">
        <v>180</v>
      </c>
      <c r="J1428" t="str">
        <f t="shared" si="44"/>
        <v>3035SkogOrganisk jordBarskogHøy</v>
      </c>
      <c r="K1428" s="111">
        <v>-2.5184559031994138</v>
      </c>
      <c r="L1428" s="111">
        <v>0.92784825435236762</v>
      </c>
      <c r="M1428" s="111">
        <v>0.46518126042825314</v>
      </c>
      <c r="N1428" s="112">
        <f t="shared" si="45"/>
        <v>-1.1254263884187932</v>
      </c>
    </row>
    <row r="1429" spans="1:14" x14ac:dyDescent="0.25">
      <c r="A1429" s="111" t="s">
        <v>631</v>
      </c>
      <c r="B1429" s="111">
        <f>INDEX(kommuner!C:C,MATCH(_xlfn.NUMBERVALUE(A1429),kommuner!B:B,0))</f>
        <v>3035</v>
      </c>
      <c r="C1429" s="111" t="s">
        <v>127</v>
      </c>
      <c r="D1429" s="111" t="s">
        <v>127</v>
      </c>
      <c r="E1429" s="111" t="s">
        <v>123</v>
      </c>
      <c r="F1429" s="111" t="s">
        <v>172</v>
      </c>
      <c r="G1429" s="111" t="s">
        <v>167</v>
      </c>
      <c r="H1429" s="111" t="s">
        <v>172</v>
      </c>
      <c r="I1429" s="111" t="s">
        <v>167</v>
      </c>
      <c r="J1429" t="str">
        <f t="shared" si="44"/>
        <v>3035SkogOrganisk jordBarskogImpediment</v>
      </c>
      <c r="K1429" s="111">
        <v>-0.13011741963904588</v>
      </c>
      <c r="L1429" s="111">
        <v>0.92784825435236762</v>
      </c>
      <c r="M1429" s="111">
        <v>0.46510463492953991</v>
      </c>
      <c r="N1429" s="112">
        <f t="shared" si="45"/>
        <v>1.2628354696428616</v>
      </c>
    </row>
    <row r="1430" spans="1:14" x14ac:dyDescent="0.25">
      <c r="A1430" s="111" t="s">
        <v>631</v>
      </c>
      <c r="B1430" s="111">
        <f>INDEX(kommuner!C:C,MATCH(_xlfn.NUMBERVALUE(A1430),kommuner!B:B,0))</f>
        <v>3035</v>
      </c>
      <c r="C1430" s="111" t="s">
        <v>127</v>
      </c>
      <c r="D1430" s="111" t="s">
        <v>127</v>
      </c>
      <c r="E1430" s="111" t="s">
        <v>123</v>
      </c>
      <c r="F1430" s="111" t="s">
        <v>172</v>
      </c>
      <c r="G1430" s="111" t="s">
        <v>190</v>
      </c>
      <c r="H1430" s="111" t="s">
        <v>172</v>
      </c>
      <c r="I1430" s="111" t="s">
        <v>190</v>
      </c>
      <c r="J1430" t="str">
        <f t="shared" si="44"/>
        <v>3035SkogOrganisk jordBarskogLav</v>
      </c>
      <c r="K1430" s="111">
        <v>-0.50666953101693391</v>
      </c>
      <c r="L1430" s="111">
        <v>0.92784825435236762</v>
      </c>
      <c r="M1430" s="111">
        <v>0.46510463492953991</v>
      </c>
      <c r="N1430" s="112">
        <f t="shared" si="45"/>
        <v>0.88628335826497362</v>
      </c>
    </row>
    <row r="1431" spans="1:14" x14ac:dyDescent="0.25">
      <c r="A1431" s="111" t="s">
        <v>631</v>
      </c>
      <c r="B1431" s="111">
        <f>INDEX(kommuner!C:C,MATCH(_xlfn.NUMBERVALUE(A1431),kommuner!B:B,0))</f>
        <v>3035</v>
      </c>
      <c r="C1431" s="111" t="s">
        <v>127</v>
      </c>
      <c r="D1431" s="111" t="s">
        <v>127</v>
      </c>
      <c r="E1431" s="111" t="s">
        <v>123</v>
      </c>
      <c r="F1431" s="111" t="s">
        <v>172</v>
      </c>
      <c r="G1431" s="111" t="s">
        <v>173</v>
      </c>
      <c r="H1431" s="111" t="s">
        <v>172</v>
      </c>
      <c r="I1431" s="111" t="s">
        <v>173</v>
      </c>
      <c r="J1431" t="str">
        <f t="shared" si="44"/>
        <v>3035SkogOrganisk jordBarskogMiddels</v>
      </c>
      <c r="K1431" s="111">
        <v>-1.5571490961494638</v>
      </c>
      <c r="L1431" s="111">
        <v>0.92784825435236762</v>
      </c>
      <c r="M1431" s="111">
        <v>0.46518126042825314</v>
      </c>
      <c r="N1431" s="112">
        <f t="shared" si="45"/>
        <v>-0.16411958136884308</v>
      </c>
    </row>
    <row r="1432" spans="1:14" x14ac:dyDescent="0.25">
      <c r="A1432" s="111" t="s">
        <v>631</v>
      </c>
      <c r="B1432" s="111">
        <f>INDEX(kommuner!C:C,MATCH(_xlfn.NUMBERVALUE(A1432),kommuner!B:B,0))</f>
        <v>3035</v>
      </c>
      <c r="C1432" s="111" t="s">
        <v>127</v>
      </c>
      <c r="D1432" s="111" t="s">
        <v>127</v>
      </c>
      <c r="E1432" s="111" t="s">
        <v>123</v>
      </c>
      <c r="F1432" s="111" t="s">
        <v>172</v>
      </c>
      <c r="G1432" s="111" t="s">
        <v>186</v>
      </c>
      <c r="H1432" s="111" t="s">
        <v>172</v>
      </c>
      <c r="I1432" s="111" t="s">
        <v>186</v>
      </c>
      <c r="J1432" t="str">
        <f t="shared" si="44"/>
        <v>3035SkogOrganisk jordBarskogSærs høy</v>
      </c>
      <c r="K1432" s="111">
        <v>2.5548655235722699</v>
      </c>
      <c r="L1432" s="111">
        <v>0.92784825435236762</v>
      </c>
      <c r="M1432" s="111">
        <v>0.46518126042825314</v>
      </c>
      <c r="N1432" s="112">
        <f t="shared" si="45"/>
        <v>3.9478950383528906</v>
      </c>
    </row>
    <row r="1433" spans="1:14" x14ac:dyDescent="0.25">
      <c r="A1433" s="111" t="s">
        <v>631</v>
      </c>
      <c r="B1433" s="111">
        <f>INDEX(kommuner!C:C,MATCH(_xlfn.NUMBERVALUE(A1433),kommuner!B:B,0))</f>
        <v>3035</v>
      </c>
      <c r="C1433" s="111" t="s">
        <v>127</v>
      </c>
      <c r="D1433" s="111" t="s">
        <v>127</v>
      </c>
      <c r="E1433" s="111" t="s">
        <v>123</v>
      </c>
      <c r="F1433" s="111" t="s">
        <v>179</v>
      </c>
      <c r="G1433" s="111" t="s">
        <v>180</v>
      </c>
      <c r="H1433" s="111" t="s">
        <v>179</v>
      </c>
      <c r="I1433" s="111" t="s">
        <v>180</v>
      </c>
      <c r="J1433" t="str">
        <f t="shared" si="44"/>
        <v>3035SkogOrganisk jordBlandingsskogHøy</v>
      </c>
      <c r="K1433" s="111">
        <v>-5.5554344456832343</v>
      </c>
      <c r="L1433" s="111">
        <v>0.92784825435236762</v>
      </c>
      <c r="M1433" s="111">
        <v>0.46510463492953991</v>
      </c>
      <c r="N1433" s="112">
        <f t="shared" si="45"/>
        <v>-4.1624815564013264</v>
      </c>
    </row>
    <row r="1434" spans="1:14" x14ac:dyDescent="0.25">
      <c r="A1434" s="111" t="s">
        <v>631</v>
      </c>
      <c r="B1434" s="111">
        <f>INDEX(kommuner!C:C,MATCH(_xlfn.NUMBERVALUE(A1434),kommuner!B:B,0))</f>
        <v>3035</v>
      </c>
      <c r="C1434" s="111" t="s">
        <v>127</v>
      </c>
      <c r="D1434" s="111" t="s">
        <v>127</v>
      </c>
      <c r="E1434" s="111" t="s">
        <v>123</v>
      </c>
      <c r="F1434" s="111" t="s">
        <v>179</v>
      </c>
      <c r="G1434" s="111" t="s">
        <v>167</v>
      </c>
      <c r="H1434" s="111" t="s">
        <v>179</v>
      </c>
      <c r="I1434" s="111" t="s">
        <v>167</v>
      </c>
      <c r="J1434" t="str">
        <f t="shared" si="44"/>
        <v>3035SkogOrganisk jordBlandingsskogImpediment</v>
      </c>
      <c r="K1434" s="111">
        <v>-0.28586344175800005</v>
      </c>
      <c r="L1434" s="111">
        <v>0.92784825435236762</v>
      </c>
      <c r="M1434" s="111">
        <v>0.46510463492953991</v>
      </c>
      <c r="N1434" s="112">
        <f t="shared" si="45"/>
        <v>1.1070894475239075</v>
      </c>
    </row>
    <row r="1435" spans="1:14" x14ac:dyDescent="0.25">
      <c r="A1435" s="111" t="s">
        <v>631</v>
      </c>
      <c r="B1435" s="111">
        <f>INDEX(kommuner!C:C,MATCH(_xlfn.NUMBERVALUE(A1435),kommuner!B:B,0))</f>
        <v>3035</v>
      </c>
      <c r="C1435" s="111" t="s">
        <v>127</v>
      </c>
      <c r="D1435" s="111" t="s">
        <v>127</v>
      </c>
      <c r="E1435" s="111" t="s">
        <v>123</v>
      </c>
      <c r="F1435" s="111" t="s">
        <v>179</v>
      </c>
      <c r="G1435" s="111" t="s">
        <v>190</v>
      </c>
      <c r="H1435" s="111" t="s">
        <v>179</v>
      </c>
      <c r="I1435" s="111" t="s">
        <v>190</v>
      </c>
      <c r="J1435" t="str">
        <f t="shared" si="44"/>
        <v>3035SkogOrganisk jordBlandingsskogLav</v>
      </c>
      <c r="K1435" s="111">
        <v>-1.2347339377887629</v>
      </c>
      <c r="L1435" s="111">
        <v>0.92784825435236762</v>
      </c>
      <c r="M1435" s="111">
        <v>0.46510463492953991</v>
      </c>
      <c r="N1435" s="112">
        <f t="shared" si="45"/>
        <v>0.15821895149314458</v>
      </c>
    </row>
    <row r="1436" spans="1:14" x14ac:dyDescent="0.25">
      <c r="A1436" s="111" t="s">
        <v>631</v>
      </c>
      <c r="B1436" s="111">
        <f>INDEX(kommuner!C:C,MATCH(_xlfn.NUMBERVALUE(A1436),kommuner!B:B,0))</f>
        <v>3035</v>
      </c>
      <c r="C1436" s="111" t="s">
        <v>127</v>
      </c>
      <c r="D1436" s="111" t="s">
        <v>127</v>
      </c>
      <c r="E1436" s="111" t="s">
        <v>123</v>
      </c>
      <c r="F1436" s="111" t="s">
        <v>179</v>
      </c>
      <c r="G1436" s="111" t="s">
        <v>173</v>
      </c>
      <c r="H1436" s="111" t="s">
        <v>179</v>
      </c>
      <c r="I1436" s="111" t="s">
        <v>173</v>
      </c>
      <c r="J1436" t="str">
        <f t="shared" si="44"/>
        <v>3035SkogOrganisk jordBlandingsskogMiddels</v>
      </c>
      <c r="K1436" s="111">
        <v>-2.4239591752717748</v>
      </c>
      <c r="L1436" s="111">
        <v>0.92784825435236762</v>
      </c>
      <c r="M1436" s="111">
        <v>0.46510463492953991</v>
      </c>
      <c r="N1436" s="112">
        <f t="shared" si="45"/>
        <v>-1.0310062859898674</v>
      </c>
    </row>
    <row r="1437" spans="1:14" x14ac:dyDescent="0.25">
      <c r="A1437" s="111" t="s">
        <v>631</v>
      </c>
      <c r="B1437" s="111">
        <f>INDEX(kommuner!C:C,MATCH(_xlfn.NUMBERVALUE(A1437),kommuner!B:B,0))</f>
        <v>3035</v>
      </c>
      <c r="C1437" s="111" t="s">
        <v>127</v>
      </c>
      <c r="D1437" s="111" t="s">
        <v>127</v>
      </c>
      <c r="E1437" s="111" t="s">
        <v>123</v>
      </c>
      <c r="F1437" s="111" t="s">
        <v>179</v>
      </c>
      <c r="G1437" s="111" t="s">
        <v>186</v>
      </c>
      <c r="H1437" s="111" t="s">
        <v>179</v>
      </c>
      <c r="I1437" s="111" t="s">
        <v>186</v>
      </c>
      <c r="J1437" t="str">
        <f t="shared" si="44"/>
        <v>3035SkogOrganisk jordBlandingsskogSærs høy</v>
      </c>
      <c r="K1437" s="111">
        <v>-1.5726115302258048</v>
      </c>
      <c r="L1437" s="111">
        <v>0.92784825435236762</v>
      </c>
      <c r="M1437" s="111">
        <v>0.46510463492953991</v>
      </c>
      <c r="N1437" s="112">
        <f t="shared" si="45"/>
        <v>-0.17965864094389727</v>
      </c>
    </row>
    <row r="1438" spans="1:14" x14ac:dyDescent="0.25">
      <c r="A1438" s="111" t="s">
        <v>631</v>
      </c>
      <c r="B1438" s="111">
        <f>INDEX(kommuner!C:C,MATCH(_xlfn.NUMBERVALUE(A1438),kommuner!B:B,0))</f>
        <v>3035</v>
      </c>
      <c r="C1438" s="111" t="s">
        <v>127</v>
      </c>
      <c r="D1438" s="111" t="s">
        <v>127</v>
      </c>
      <c r="E1438" s="111" t="s">
        <v>123</v>
      </c>
      <c r="F1438" s="111" t="s">
        <v>185</v>
      </c>
      <c r="G1438" s="111" t="s">
        <v>180</v>
      </c>
      <c r="H1438" s="111" t="s">
        <v>185</v>
      </c>
      <c r="I1438" s="111" t="s">
        <v>180</v>
      </c>
      <c r="J1438" t="str">
        <f t="shared" si="44"/>
        <v>3035SkogOrganisk jordLauvskogHøy</v>
      </c>
      <c r="K1438" s="111">
        <v>-1.9913688882377358</v>
      </c>
      <c r="L1438" s="111">
        <v>0.92784825435236762</v>
      </c>
      <c r="M1438" s="111">
        <v>0.46510463492953991</v>
      </c>
      <c r="N1438" s="112">
        <f t="shared" si="45"/>
        <v>-0.59841599895582831</v>
      </c>
    </row>
    <row r="1439" spans="1:14" x14ac:dyDescent="0.25">
      <c r="A1439" s="111" t="s">
        <v>631</v>
      </c>
      <c r="B1439" s="111">
        <f>INDEX(kommuner!C:C,MATCH(_xlfn.NUMBERVALUE(A1439),kommuner!B:B,0))</f>
        <v>3035</v>
      </c>
      <c r="C1439" s="111" t="s">
        <v>127</v>
      </c>
      <c r="D1439" s="111" t="s">
        <v>127</v>
      </c>
      <c r="E1439" s="111" t="s">
        <v>123</v>
      </c>
      <c r="F1439" s="111" t="s">
        <v>185</v>
      </c>
      <c r="G1439" s="111" t="s">
        <v>167</v>
      </c>
      <c r="H1439" s="111" t="s">
        <v>185</v>
      </c>
      <c r="I1439" s="111" t="s">
        <v>167</v>
      </c>
      <c r="J1439" t="str">
        <f t="shared" si="44"/>
        <v>3035SkogOrganisk jordLauvskogImpediment</v>
      </c>
      <c r="K1439" s="111">
        <v>0.35000626494250675</v>
      </c>
      <c r="L1439" s="111">
        <v>0.92784825435236762</v>
      </c>
      <c r="M1439" s="111">
        <v>0.46510463492953991</v>
      </c>
      <c r="N1439" s="112">
        <f t="shared" si="45"/>
        <v>1.7429591542244141</v>
      </c>
    </row>
    <row r="1440" spans="1:14" x14ac:dyDescent="0.25">
      <c r="A1440" s="111" t="s">
        <v>631</v>
      </c>
      <c r="B1440" s="111">
        <f>INDEX(kommuner!C:C,MATCH(_xlfn.NUMBERVALUE(A1440),kommuner!B:B,0))</f>
        <v>3035</v>
      </c>
      <c r="C1440" s="111" t="s">
        <v>127</v>
      </c>
      <c r="D1440" s="111" t="s">
        <v>127</v>
      </c>
      <c r="E1440" s="111" t="s">
        <v>123</v>
      </c>
      <c r="F1440" s="111" t="s">
        <v>185</v>
      </c>
      <c r="G1440" s="111" t="s">
        <v>190</v>
      </c>
      <c r="H1440" s="111" t="s">
        <v>185</v>
      </c>
      <c r="I1440" s="111" t="s">
        <v>190</v>
      </c>
      <c r="J1440" t="str">
        <f t="shared" si="44"/>
        <v>3035SkogOrganisk jordLauvskogLav</v>
      </c>
      <c r="K1440" s="111">
        <v>1.1144075558526714</v>
      </c>
      <c r="L1440" s="111">
        <v>0.92784825435236762</v>
      </c>
      <c r="M1440" s="111">
        <v>0.46510463492953991</v>
      </c>
      <c r="N1440" s="112">
        <f t="shared" si="45"/>
        <v>2.5073604451345788</v>
      </c>
    </row>
    <row r="1441" spans="1:14" x14ac:dyDescent="0.25">
      <c r="A1441" s="111" t="s">
        <v>631</v>
      </c>
      <c r="B1441" s="111">
        <f>INDEX(kommuner!C:C,MATCH(_xlfn.NUMBERVALUE(A1441),kommuner!B:B,0))</f>
        <v>3035</v>
      </c>
      <c r="C1441" s="111" t="s">
        <v>127</v>
      </c>
      <c r="D1441" s="111" t="s">
        <v>127</v>
      </c>
      <c r="E1441" s="111" t="s">
        <v>123</v>
      </c>
      <c r="F1441" s="111" t="s">
        <v>185</v>
      </c>
      <c r="G1441" s="111" t="s">
        <v>173</v>
      </c>
      <c r="H1441" s="111" t="s">
        <v>185</v>
      </c>
      <c r="I1441" s="111" t="s">
        <v>173</v>
      </c>
      <c r="J1441" t="str">
        <f t="shared" si="44"/>
        <v>3035SkogOrganisk jordLauvskogMiddels</v>
      </c>
      <c r="K1441" s="111">
        <v>-0.62664468270982987</v>
      </c>
      <c r="L1441" s="111">
        <v>0.92784825435236762</v>
      </c>
      <c r="M1441" s="111">
        <v>0.46510463492953991</v>
      </c>
      <c r="N1441" s="112">
        <f t="shared" si="45"/>
        <v>0.76630820657207765</v>
      </c>
    </row>
    <row r="1442" spans="1:14" x14ac:dyDescent="0.25">
      <c r="A1442" s="111" t="s">
        <v>631</v>
      </c>
      <c r="B1442" s="111">
        <f>INDEX(kommuner!C:C,MATCH(_xlfn.NUMBERVALUE(A1442),kommuner!B:B,0))</f>
        <v>3035</v>
      </c>
      <c r="C1442" s="111" t="s">
        <v>127</v>
      </c>
      <c r="D1442" s="111" t="s">
        <v>127</v>
      </c>
      <c r="E1442" s="111" t="s">
        <v>123</v>
      </c>
      <c r="F1442" s="111" t="s">
        <v>185</v>
      </c>
      <c r="G1442" s="111" t="s">
        <v>186</v>
      </c>
      <c r="H1442" s="111" t="s">
        <v>185</v>
      </c>
      <c r="I1442" s="111" t="s">
        <v>186</v>
      </c>
      <c r="J1442" t="str">
        <f t="shared" si="44"/>
        <v>3035SkogOrganisk jordLauvskogSærs høy</v>
      </c>
      <c r="K1442" s="111">
        <v>-1.8997279926091779</v>
      </c>
      <c r="L1442" s="111">
        <v>0.92784825435236762</v>
      </c>
      <c r="M1442" s="111">
        <v>0.46510463492953991</v>
      </c>
      <c r="N1442" s="112">
        <f t="shared" si="45"/>
        <v>-0.50677510332727038</v>
      </c>
    </row>
    <row r="1443" spans="1:14" x14ac:dyDescent="0.25">
      <c r="A1443" s="111" t="s">
        <v>631</v>
      </c>
      <c r="B1443" s="111">
        <f>INDEX(kommuner!C:C,MATCH(_xlfn.NUMBERVALUE(A1443),kommuner!B:B,0))</f>
        <v>3035</v>
      </c>
      <c r="C1443" s="111" t="s">
        <v>83</v>
      </c>
      <c r="D1443" s="111" t="s">
        <v>83</v>
      </c>
      <c r="E1443" s="111" t="s">
        <v>126</v>
      </c>
      <c r="F1443" s="111" t="s">
        <v>139</v>
      </c>
      <c r="G1443" s="111" t="s">
        <v>139</v>
      </c>
      <c r="H1443" s="111" t="s">
        <v>139</v>
      </c>
      <c r="I1443" s="111" t="s">
        <v>139</v>
      </c>
      <c r="J1443" t="str">
        <f t="shared" si="44"/>
        <v>3035Utbygd arealMineraljord</v>
      </c>
      <c r="K1443" s="111">
        <v>1.3171254023576049</v>
      </c>
      <c r="L1443" s="111">
        <v>0</v>
      </c>
      <c r="M1443" s="111">
        <v>1.303047089454229E-2</v>
      </c>
      <c r="N1443" s="112">
        <f t="shared" si="45"/>
        <v>1.3301558732521472</v>
      </c>
    </row>
    <row r="1444" spans="1:14" x14ac:dyDescent="0.25">
      <c r="A1444" s="111" t="s">
        <v>631</v>
      </c>
      <c r="B1444" s="111">
        <f>INDEX(kommuner!C:C,MATCH(_xlfn.NUMBERVALUE(A1444),kommuner!B:B,0))</f>
        <v>3035</v>
      </c>
      <c r="C1444" s="111" t="s">
        <v>83</v>
      </c>
      <c r="D1444" s="111" t="s">
        <v>83</v>
      </c>
      <c r="E1444" s="111" t="s">
        <v>123</v>
      </c>
      <c r="F1444" s="111" t="s">
        <v>139</v>
      </c>
      <c r="G1444" s="111" t="s">
        <v>139</v>
      </c>
      <c r="H1444" s="111" t="s">
        <v>139</v>
      </c>
      <c r="I1444" s="111" t="s">
        <v>139</v>
      </c>
      <c r="J1444" t="str">
        <f t="shared" si="44"/>
        <v>3035Utbygd arealOrganisk jord</v>
      </c>
      <c r="K1444" s="111">
        <v>29.011421395201612</v>
      </c>
      <c r="L1444" s="111">
        <v>0</v>
      </c>
      <c r="M1444" s="111">
        <v>1.303047089454229E-2</v>
      </c>
      <c r="N1444" s="112">
        <f t="shared" si="45"/>
        <v>29.024451866096154</v>
      </c>
    </row>
    <row r="1445" spans="1:14" x14ac:dyDescent="0.25">
      <c r="A1445" s="111" t="s">
        <v>631</v>
      </c>
      <c r="B1445" s="111">
        <f>INDEX(kommuner!C:C,MATCH(_xlfn.NUMBERVALUE(A1445),kommuner!B:B,0))</f>
        <v>3035</v>
      </c>
      <c r="C1445" s="111" t="s">
        <v>181</v>
      </c>
      <c r="D1445" s="111" t="s">
        <v>181</v>
      </c>
      <c r="E1445" s="111" t="s">
        <v>123</v>
      </c>
      <c r="F1445" s="111" t="s">
        <v>139</v>
      </c>
      <c r="G1445" s="111" t="s">
        <v>139</v>
      </c>
      <c r="H1445" s="111" t="s">
        <v>139</v>
      </c>
      <c r="I1445" s="111" t="s">
        <v>139</v>
      </c>
      <c r="J1445" t="str">
        <f t="shared" si="44"/>
        <v>3035Vann og myrOrganisk jord</v>
      </c>
      <c r="K1445" s="111">
        <v>-0.20040009744654491</v>
      </c>
      <c r="L1445" s="111">
        <v>0</v>
      </c>
      <c r="M1445" s="111">
        <v>0</v>
      </c>
      <c r="N1445" s="112">
        <f t="shared" si="45"/>
        <v>-0.20040009744654491</v>
      </c>
    </row>
    <row r="1446" spans="1:14" x14ac:dyDescent="0.25">
      <c r="A1446" s="111" t="s">
        <v>632</v>
      </c>
      <c r="B1446" s="111">
        <f>INDEX(kommuner!C:C,MATCH(_xlfn.NUMBERVALUE(A1446),kommuner!B:B,0))</f>
        <v>3036</v>
      </c>
      <c r="C1446" s="111" t="s">
        <v>82</v>
      </c>
      <c r="D1446" s="111" t="s">
        <v>82</v>
      </c>
      <c r="E1446" s="111" t="s">
        <v>126</v>
      </c>
      <c r="F1446" s="111" t="s">
        <v>139</v>
      </c>
      <c r="G1446" s="111" t="s">
        <v>139</v>
      </c>
      <c r="H1446" s="111" t="s">
        <v>139</v>
      </c>
      <c r="I1446" s="111" t="s">
        <v>139</v>
      </c>
      <c r="J1446" t="str">
        <f t="shared" si="44"/>
        <v>3036Annen utmarkMineraljord</v>
      </c>
      <c r="K1446" s="111">
        <v>-7.4178314529761202E-2</v>
      </c>
      <c r="L1446" s="111">
        <v>0</v>
      </c>
      <c r="M1446" s="111">
        <v>0</v>
      </c>
      <c r="N1446" s="112">
        <f t="shared" si="45"/>
        <v>-7.4178314529761202E-2</v>
      </c>
    </row>
    <row r="1447" spans="1:14" x14ac:dyDescent="0.25">
      <c r="A1447" s="111" t="s">
        <v>632</v>
      </c>
      <c r="B1447" s="111">
        <f>INDEX(kommuner!C:C,MATCH(_xlfn.NUMBERVALUE(A1447),kommuner!B:B,0))</f>
        <v>3036</v>
      </c>
      <c r="C1447" s="111" t="s">
        <v>121</v>
      </c>
      <c r="D1447" s="111" t="s">
        <v>121</v>
      </c>
      <c r="E1447" s="111" t="s">
        <v>126</v>
      </c>
      <c r="F1447" s="111" t="s">
        <v>139</v>
      </c>
      <c r="G1447" s="111" t="s">
        <v>139</v>
      </c>
      <c r="H1447" s="111" t="s">
        <v>139</v>
      </c>
      <c r="I1447" s="111" t="s">
        <v>139</v>
      </c>
      <c r="J1447" t="str">
        <f t="shared" si="44"/>
        <v>3036BeiteMineraljord</v>
      </c>
      <c r="K1447" s="111">
        <v>-0.96338340838695502</v>
      </c>
      <c r="L1447" s="111">
        <v>0</v>
      </c>
      <c r="M1447" s="111">
        <v>1.2448711246839999E-7</v>
      </c>
      <c r="N1447" s="112">
        <f t="shared" si="45"/>
        <v>-0.96338328389984251</v>
      </c>
    </row>
    <row r="1448" spans="1:14" x14ac:dyDescent="0.25">
      <c r="A1448" s="111" t="s">
        <v>632</v>
      </c>
      <c r="B1448" s="111">
        <f>INDEX(kommuner!C:C,MATCH(_xlfn.NUMBERVALUE(A1448),kommuner!B:B,0))</f>
        <v>3036</v>
      </c>
      <c r="C1448" s="111" t="s">
        <v>121</v>
      </c>
      <c r="D1448" s="111" t="s">
        <v>121</v>
      </c>
      <c r="E1448" s="111" t="s">
        <v>123</v>
      </c>
      <c r="F1448" s="111" t="s">
        <v>139</v>
      </c>
      <c r="G1448" s="111" t="s">
        <v>139</v>
      </c>
      <c r="H1448" s="111" t="s">
        <v>139</v>
      </c>
      <c r="I1448" s="111" t="s">
        <v>139</v>
      </c>
      <c r="J1448" t="str">
        <f t="shared" si="44"/>
        <v>3036BeiteOrganisk jord</v>
      </c>
      <c r="K1448" s="111">
        <v>12.077525935985037</v>
      </c>
      <c r="L1448" s="111">
        <v>1.6412500000000001</v>
      </c>
      <c r="M1448" s="111">
        <v>0</v>
      </c>
      <c r="N1448" s="112">
        <f t="shared" si="45"/>
        <v>13.718775935985036</v>
      </c>
    </row>
    <row r="1449" spans="1:14" x14ac:dyDescent="0.25">
      <c r="A1449" s="111" t="s">
        <v>632</v>
      </c>
      <c r="B1449" s="111">
        <f>INDEX(kommuner!C:C,MATCH(_xlfn.NUMBERVALUE(A1449),kommuner!B:B,0))</f>
        <v>3036</v>
      </c>
      <c r="C1449" s="111" t="s">
        <v>84</v>
      </c>
      <c r="D1449" s="111" t="s">
        <v>84</v>
      </c>
      <c r="E1449" s="111" t="s">
        <v>126</v>
      </c>
      <c r="F1449" s="111" t="s">
        <v>139</v>
      </c>
      <c r="G1449" s="111" t="s">
        <v>139</v>
      </c>
      <c r="H1449" s="111" t="s">
        <v>139</v>
      </c>
      <c r="I1449" s="111" t="s">
        <v>139</v>
      </c>
      <c r="J1449" t="str">
        <f t="shared" si="44"/>
        <v>3036Dyrket markMineraljord</v>
      </c>
      <c r="K1449" s="111">
        <v>-0.20819389018660109</v>
      </c>
      <c r="L1449" s="111">
        <v>0</v>
      </c>
      <c r="M1449" s="111">
        <v>0</v>
      </c>
      <c r="N1449" s="112">
        <f t="shared" si="45"/>
        <v>-0.20819389018660109</v>
      </c>
    </row>
    <row r="1450" spans="1:14" x14ac:dyDescent="0.25">
      <c r="A1450" s="111" t="s">
        <v>632</v>
      </c>
      <c r="B1450" s="111">
        <f>INDEX(kommuner!C:C,MATCH(_xlfn.NUMBERVALUE(A1450),kommuner!B:B,0))</f>
        <v>3036</v>
      </c>
      <c r="C1450" s="111" t="s">
        <v>84</v>
      </c>
      <c r="D1450" s="111" t="s">
        <v>84</v>
      </c>
      <c r="E1450" s="111" t="s">
        <v>123</v>
      </c>
      <c r="F1450" s="111" t="s">
        <v>139</v>
      </c>
      <c r="G1450" s="111" t="s">
        <v>139</v>
      </c>
      <c r="H1450" s="111" t="s">
        <v>139</v>
      </c>
      <c r="I1450" s="111" t="s">
        <v>139</v>
      </c>
      <c r="J1450" t="str">
        <f t="shared" si="44"/>
        <v>3036Dyrket markOrganisk jord</v>
      </c>
      <c r="K1450" s="111">
        <v>28.726149366675592</v>
      </c>
      <c r="L1450" s="111">
        <v>1.45625</v>
      </c>
      <c r="M1450" s="111">
        <v>0</v>
      </c>
      <c r="N1450" s="112">
        <f t="shared" si="45"/>
        <v>30.182399366675593</v>
      </c>
    </row>
    <row r="1451" spans="1:14" x14ac:dyDescent="0.25">
      <c r="A1451" s="111" t="s">
        <v>632</v>
      </c>
      <c r="B1451" s="111">
        <f>INDEX(kommuner!C:C,MATCH(_xlfn.NUMBERVALUE(A1451),kommuner!B:B,0))</f>
        <v>3036</v>
      </c>
      <c r="C1451" s="111" t="s">
        <v>127</v>
      </c>
      <c r="D1451" s="111" t="s">
        <v>127</v>
      </c>
      <c r="E1451" s="111" t="s">
        <v>126</v>
      </c>
      <c r="F1451" s="111" t="s">
        <v>172</v>
      </c>
      <c r="G1451" s="111" t="s">
        <v>180</v>
      </c>
      <c r="H1451" s="111" t="s">
        <v>172</v>
      </c>
      <c r="I1451" s="111" t="s">
        <v>180</v>
      </c>
      <c r="J1451" t="str">
        <f t="shared" si="44"/>
        <v>3036SkogMineraljordBarskogHøy</v>
      </c>
      <c r="K1451" s="111">
        <v>-4.6162156760364166</v>
      </c>
      <c r="L1451" s="111">
        <v>0.85306406685236758</v>
      </c>
      <c r="M1451" s="111">
        <v>6.4056614999681585E-2</v>
      </c>
      <c r="N1451" s="112">
        <f t="shared" si="45"/>
        <v>-3.6990949941843674</v>
      </c>
    </row>
    <row r="1452" spans="1:14" x14ac:dyDescent="0.25">
      <c r="A1452" s="111" t="s">
        <v>632</v>
      </c>
      <c r="B1452" s="111">
        <f>INDEX(kommuner!C:C,MATCH(_xlfn.NUMBERVALUE(A1452),kommuner!B:B,0))</f>
        <v>3036</v>
      </c>
      <c r="C1452" s="111" t="s">
        <v>127</v>
      </c>
      <c r="D1452" s="111" t="s">
        <v>127</v>
      </c>
      <c r="E1452" s="111" t="s">
        <v>126</v>
      </c>
      <c r="F1452" s="111" t="s">
        <v>172</v>
      </c>
      <c r="G1452" s="111" t="s">
        <v>167</v>
      </c>
      <c r="H1452" s="111" t="s">
        <v>172</v>
      </c>
      <c r="I1452" s="111" t="s">
        <v>167</v>
      </c>
      <c r="J1452" t="str">
        <f t="shared" si="44"/>
        <v>3036SkogMineraljordBarskogImpediment</v>
      </c>
      <c r="K1452" s="111">
        <v>-1.3727794028153204</v>
      </c>
      <c r="L1452" s="111">
        <v>0.85306406685236758</v>
      </c>
      <c r="M1452" s="111">
        <v>6.3979989500968365E-2</v>
      </c>
      <c r="N1452" s="112">
        <f t="shared" si="45"/>
        <v>-0.45573534646198444</v>
      </c>
    </row>
    <row r="1453" spans="1:14" x14ac:dyDescent="0.25">
      <c r="A1453" s="111" t="s">
        <v>632</v>
      </c>
      <c r="B1453" s="111">
        <f>INDEX(kommuner!C:C,MATCH(_xlfn.NUMBERVALUE(A1453),kommuner!B:B,0))</f>
        <v>3036</v>
      </c>
      <c r="C1453" s="111" t="s">
        <v>127</v>
      </c>
      <c r="D1453" s="111" t="s">
        <v>127</v>
      </c>
      <c r="E1453" s="111" t="s">
        <v>126</v>
      </c>
      <c r="F1453" s="111" t="s">
        <v>172</v>
      </c>
      <c r="G1453" s="111" t="s">
        <v>190</v>
      </c>
      <c r="H1453" s="111" t="s">
        <v>172</v>
      </c>
      <c r="I1453" s="111" t="s">
        <v>190</v>
      </c>
      <c r="J1453" t="str">
        <f t="shared" si="44"/>
        <v>3036SkogMineraljordBarskogLav</v>
      </c>
      <c r="K1453" s="111">
        <v>-4.2147477563561999</v>
      </c>
      <c r="L1453" s="111">
        <v>0.85306406685236758</v>
      </c>
      <c r="M1453" s="111">
        <v>6.3979989500968365E-2</v>
      </c>
      <c r="N1453" s="112">
        <f t="shared" si="45"/>
        <v>-3.2977037000028639</v>
      </c>
    </row>
    <row r="1454" spans="1:14" x14ac:dyDescent="0.25">
      <c r="A1454" s="111" t="s">
        <v>632</v>
      </c>
      <c r="B1454" s="111">
        <f>INDEX(kommuner!C:C,MATCH(_xlfn.NUMBERVALUE(A1454),kommuner!B:B,0))</f>
        <v>3036</v>
      </c>
      <c r="C1454" s="111" t="s">
        <v>127</v>
      </c>
      <c r="D1454" s="111" t="s">
        <v>127</v>
      </c>
      <c r="E1454" s="111" t="s">
        <v>126</v>
      </c>
      <c r="F1454" s="111" t="s">
        <v>172</v>
      </c>
      <c r="G1454" s="111" t="s">
        <v>173</v>
      </c>
      <c r="H1454" s="111" t="s">
        <v>172</v>
      </c>
      <c r="I1454" s="111" t="s">
        <v>173</v>
      </c>
      <c r="J1454" t="str">
        <f t="shared" si="44"/>
        <v>3036SkogMineraljordBarskogMiddels</v>
      </c>
      <c r="K1454" s="111">
        <v>-4.0260508329268543</v>
      </c>
      <c r="L1454" s="111">
        <v>0.85306406685236758</v>
      </c>
      <c r="M1454" s="111">
        <v>6.4056614999681585E-2</v>
      </c>
      <c r="N1454" s="112">
        <f t="shared" si="45"/>
        <v>-3.1089301510748051</v>
      </c>
    </row>
    <row r="1455" spans="1:14" x14ac:dyDescent="0.25">
      <c r="A1455" s="111" t="s">
        <v>632</v>
      </c>
      <c r="B1455" s="111">
        <f>INDEX(kommuner!C:C,MATCH(_xlfn.NUMBERVALUE(A1455),kommuner!B:B,0))</f>
        <v>3036</v>
      </c>
      <c r="C1455" s="111" t="s">
        <v>127</v>
      </c>
      <c r="D1455" s="111" t="s">
        <v>127</v>
      </c>
      <c r="E1455" s="111" t="s">
        <v>126</v>
      </c>
      <c r="F1455" s="111" t="s">
        <v>172</v>
      </c>
      <c r="G1455" s="111" t="s">
        <v>186</v>
      </c>
      <c r="H1455" s="111" t="s">
        <v>172</v>
      </c>
      <c r="I1455" s="111" t="s">
        <v>186</v>
      </c>
      <c r="J1455" t="str">
        <f t="shared" si="44"/>
        <v>3036SkogMineraljordBarskogSærs høy</v>
      </c>
      <c r="K1455" s="111">
        <v>0.12072674540874306</v>
      </c>
      <c r="L1455" s="111">
        <v>0.85306406685236758</v>
      </c>
      <c r="M1455" s="111">
        <v>6.4056614999681585E-2</v>
      </c>
      <c r="N1455" s="112">
        <f t="shared" si="45"/>
        <v>1.0378474272607923</v>
      </c>
    </row>
    <row r="1456" spans="1:14" x14ac:dyDescent="0.25">
      <c r="A1456" s="111" t="s">
        <v>632</v>
      </c>
      <c r="B1456" s="111">
        <f>INDEX(kommuner!C:C,MATCH(_xlfn.NUMBERVALUE(A1456),kommuner!B:B,0))</f>
        <v>3036</v>
      </c>
      <c r="C1456" s="111" t="s">
        <v>127</v>
      </c>
      <c r="D1456" s="111" t="s">
        <v>127</v>
      </c>
      <c r="E1456" s="111" t="s">
        <v>126</v>
      </c>
      <c r="F1456" s="111" t="s">
        <v>179</v>
      </c>
      <c r="G1456" s="111" t="s">
        <v>180</v>
      </c>
      <c r="H1456" s="111" t="s">
        <v>179</v>
      </c>
      <c r="I1456" s="111" t="s">
        <v>180</v>
      </c>
      <c r="J1456" t="str">
        <f t="shared" si="44"/>
        <v>3036SkogMineraljordBlandingsskogHøy</v>
      </c>
      <c r="K1456" s="111">
        <v>-7.1939050909469406</v>
      </c>
      <c r="L1456" s="111">
        <v>0.85306406685236758</v>
      </c>
      <c r="M1456" s="111">
        <v>6.3979989500968365E-2</v>
      </c>
      <c r="N1456" s="112">
        <f t="shared" si="45"/>
        <v>-6.2768610345936047</v>
      </c>
    </row>
    <row r="1457" spans="1:14" x14ac:dyDescent="0.25">
      <c r="A1457" s="111" t="s">
        <v>632</v>
      </c>
      <c r="B1457" s="111">
        <f>INDEX(kommuner!C:C,MATCH(_xlfn.NUMBERVALUE(A1457),kommuner!B:B,0))</f>
        <v>3036</v>
      </c>
      <c r="C1457" s="111" t="s">
        <v>127</v>
      </c>
      <c r="D1457" s="111" t="s">
        <v>127</v>
      </c>
      <c r="E1457" s="111" t="s">
        <v>126</v>
      </c>
      <c r="F1457" s="111" t="s">
        <v>179</v>
      </c>
      <c r="G1457" s="111" t="s">
        <v>167</v>
      </c>
      <c r="H1457" s="111" t="s">
        <v>179</v>
      </c>
      <c r="I1457" s="111" t="s">
        <v>167</v>
      </c>
      <c r="J1457" t="str">
        <f t="shared" si="44"/>
        <v>3036SkogMineraljordBlandingsskogImpediment</v>
      </c>
      <c r="K1457" s="111">
        <v>-1.6598037998579707</v>
      </c>
      <c r="L1457" s="111">
        <v>0.85306406685236758</v>
      </c>
      <c r="M1457" s="111">
        <v>6.3979989500968365E-2</v>
      </c>
      <c r="N1457" s="112">
        <f t="shared" si="45"/>
        <v>-0.7427597435046347</v>
      </c>
    </row>
    <row r="1458" spans="1:14" x14ac:dyDescent="0.25">
      <c r="A1458" s="111" t="s">
        <v>632</v>
      </c>
      <c r="B1458" s="111">
        <f>INDEX(kommuner!C:C,MATCH(_xlfn.NUMBERVALUE(A1458),kommuner!B:B,0))</f>
        <v>3036</v>
      </c>
      <c r="C1458" s="111" t="s">
        <v>127</v>
      </c>
      <c r="D1458" s="111" t="s">
        <v>127</v>
      </c>
      <c r="E1458" s="111" t="s">
        <v>126</v>
      </c>
      <c r="F1458" s="111" t="s">
        <v>179</v>
      </c>
      <c r="G1458" s="111" t="s">
        <v>190</v>
      </c>
      <c r="H1458" s="111" t="s">
        <v>179</v>
      </c>
      <c r="I1458" s="111" t="s">
        <v>190</v>
      </c>
      <c r="J1458" t="str">
        <f t="shared" si="44"/>
        <v>3036SkogMineraljordBlandingsskogLav</v>
      </c>
      <c r="K1458" s="111">
        <v>-2.5588434197694254</v>
      </c>
      <c r="L1458" s="111">
        <v>0.85306406685236758</v>
      </c>
      <c r="M1458" s="111">
        <v>6.3979989500968365E-2</v>
      </c>
      <c r="N1458" s="112">
        <f t="shared" si="45"/>
        <v>-1.6417993634160897</v>
      </c>
    </row>
    <row r="1459" spans="1:14" x14ac:dyDescent="0.25">
      <c r="A1459" s="111" t="s">
        <v>632</v>
      </c>
      <c r="B1459" s="111">
        <f>INDEX(kommuner!C:C,MATCH(_xlfn.NUMBERVALUE(A1459),kommuner!B:B,0))</f>
        <v>3036</v>
      </c>
      <c r="C1459" s="111" t="s">
        <v>127</v>
      </c>
      <c r="D1459" s="111" t="s">
        <v>127</v>
      </c>
      <c r="E1459" s="111" t="s">
        <v>126</v>
      </c>
      <c r="F1459" s="111" t="s">
        <v>179</v>
      </c>
      <c r="G1459" s="111" t="s">
        <v>173</v>
      </c>
      <c r="H1459" s="111" t="s">
        <v>179</v>
      </c>
      <c r="I1459" s="111" t="s">
        <v>173</v>
      </c>
      <c r="J1459" t="str">
        <f t="shared" si="44"/>
        <v>3036SkogMineraljordBlandingsskogMiddels</v>
      </c>
      <c r="K1459" s="111">
        <v>-3.8687729546762566</v>
      </c>
      <c r="L1459" s="111">
        <v>0.85306406685236758</v>
      </c>
      <c r="M1459" s="111">
        <v>6.3979989500968365E-2</v>
      </c>
      <c r="N1459" s="112">
        <f t="shared" si="45"/>
        <v>-2.9517288983229206</v>
      </c>
    </row>
    <row r="1460" spans="1:14" x14ac:dyDescent="0.25">
      <c r="A1460" s="111" t="s">
        <v>632</v>
      </c>
      <c r="B1460" s="111">
        <f>INDEX(kommuner!C:C,MATCH(_xlfn.NUMBERVALUE(A1460),kommuner!B:B,0))</f>
        <v>3036</v>
      </c>
      <c r="C1460" s="111" t="s">
        <v>127</v>
      </c>
      <c r="D1460" s="111" t="s">
        <v>127</v>
      </c>
      <c r="E1460" s="111" t="s">
        <v>126</v>
      </c>
      <c r="F1460" s="111" t="s">
        <v>179</v>
      </c>
      <c r="G1460" s="111" t="s">
        <v>186</v>
      </c>
      <c r="H1460" s="111" t="s">
        <v>179</v>
      </c>
      <c r="I1460" s="111" t="s">
        <v>186</v>
      </c>
      <c r="J1460" t="str">
        <f t="shared" si="44"/>
        <v>3036SkogMineraljordBlandingsskogSærs høy</v>
      </c>
      <c r="K1460" s="111">
        <v>-2.9395925245326562</v>
      </c>
      <c r="L1460" s="111">
        <v>0.85306406685236758</v>
      </c>
      <c r="M1460" s="111">
        <v>6.3979989500968365E-2</v>
      </c>
      <c r="N1460" s="112">
        <f t="shared" si="45"/>
        <v>-2.0225484681793202</v>
      </c>
    </row>
    <row r="1461" spans="1:14" x14ac:dyDescent="0.25">
      <c r="A1461" s="111" t="s">
        <v>632</v>
      </c>
      <c r="B1461" s="111">
        <f>INDEX(kommuner!C:C,MATCH(_xlfn.NUMBERVALUE(A1461),kommuner!B:B,0))</f>
        <v>3036</v>
      </c>
      <c r="C1461" s="111" t="s">
        <v>127</v>
      </c>
      <c r="D1461" s="111" t="s">
        <v>127</v>
      </c>
      <c r="E1461" s="111" t="s">
        <v>126</v>
      </c>
      <c r="F1461" s="111" t="s">
        <v>185</v>
      </c>
      <c r="G1461" s="111" t="s">
        <v>180</v>
      </c>
      <c r="H1461" s="111" t="s">
        <v>185</v>
      </c>
      <c r="I1461" s="111" t="s">
        <v>180</v>
      </c>
      <c r="J1461" t="str">
        <f t="shared" si="44"/>
        <v>3036SkogMineraljordLauvskogHøy</v>
      </c>
      <c r="K1461" s="111">
        <v>-3.3269846154961789</v>
      </c>
      <c r="L1461" s="111">
        <v>0.85306406685236758</v>
      </c>
      <c r="M1461" s="111">
        <v>6.3979989500968365E-2</v>
      </c>
      <c r="N1461" s="112">
        <f t="shared" si="45"/>
        <v>-2.4099405591428429</v>
      </c>
    </row>
    <row r="1462" spans="1:14" x14ac:dyDescent="0.25">
      <c r="A1462" s="111" t="s">
        <v>632</v>
      </c>
      <c r="B1462" s="111">
        <f>INDEX(kommuner!C:C,MATCH(_xlfn.NUMBERVALUE(A1462),kommuner!B:B,0))</f>
        <v>3036</v>
      </c>
      <c r="C1462" s="111" t="s">
        <v>127</v>
      </c>
      <c r="D1462" s="111" t="s">
        <v>127</v>
      </c>
      <c r="E1462" s="111" t="s">
        <v>126</v>
      </c>
      <c r="F1462" s="111" t="s">
        <v>185</v>
      </c>
      <c r="G1462" s="111" t="s">
        <v>167</v>
      </c>
      <c r="H1462" s="111" t="s">
        <v>185</v>
      </c>
      <c r="I1462" s="111" t="s">
        <v>167</v>
      </c>
      <c r="J1462" t="str">
        <f t="shared" si="44"/>
        <v>3036SkogMineraljordLauvskogImpediment</v>
      </c>
      <c r="K1462" s="111">
        <v>-0.65286816124680003</v>
      </c>
      <c r="L1462" s="111">
        <v>0.85306406685236758</v>
      </c>
      <c r="M1462" s="111">
        <v>6.3979989500968365E-2</v>
      </c>
      <c r="N1462" s="112">
        <f t="shared" si="45"/>
        <v>0.26417589510653594</v>
      </c>
    </row>
    <row r="1463" spans="1:14" x14ac:dyDescent="0.25">
      <c r="A1463" s="111" t="s">
        <v>632</v>
      </c>
      <c r="B1463" s="111">
        <f>INDEX(kommuner!C:C,MATCH(_xlfn.NUMBERVALUE(A1463),kommuner!B:B,0))</f>
        <v>3036</v>
      </c>
      <c r="C1463" s="111" t="s">
        <v>127</v>
      </c>
      <c r="D1463" s="111" t="s">
        <v>127</v>
      </c>
      <c r="E1463" s="111" t="s">
        <v>126</v>
      </c>
      <c r="F1463" s="111" t="s">
        <v>185</v>
      </c>
      <c r="G1463" s="111" t="s">
        <v>190</v>
      </c>
      <c r="H1463" s="111" t="s">
        <v>185</v>
      </c>
      <c r="I1463" s="111" t="s">
        <v>190</v>
      </c>
      <c r="J1463" t="str">
        <f t="shared" si="44"/>
        <v>3036SkogMineraljordLauvskogLav</v>
      </c>
      <c r="K1463" s="111">
        <v>-8.9748170935426599E-2</v>
      </c>
      <c r="L1463" s="111">
        <v>0.85306406685236758</v>
      </c>
      <c r="M1463" s="111">
        <v>6.3979989500968365E-2</v>
      </c>
      <c r="N1463" s="112">
        <f t="shared" si="45"/>
        <v>0.82729588541790933</v>
      </c>
    </row>
    <row r="1464" spans="1:14" x14ac:dyDescent="0.25">
      <c r="A1464" s="111" t="s">
        <v>632</v>
      </c>
      <c r="B1464" s="111">
        <f>INDEX(kommuner!C:C,MATCH(_xlfn.NUMBERVALUE(A1464),kommuner!B:B,0))</f>
        <v>3036</v>
      </c>
      <c r="C1464" s="111" t="s">
        <v>127</v>
      </c>
      <c r="D1464" s="111" t="s">
        <v>127</v>
      </c>
      <c r="E1464" s="111" t="s">
        <v>126</v>
      </c>
      <c r="F1464" s="111" t="s">
        <v>185</v>
      </c>
      <c r="G1464" s="111" t="s">
        <v>173</v>
      </c>
      <c r="H1464" s="111" t="s">
        <v>185</v>
      </c>
      <c r="I1464" s="111" t="s">
        <v>173</v>
      </c>
      <c r="J1464" t="str">
        <f t="shared" si="44"/>
        <v>3036SkogMineraljordLauvskogMiddels</v>
      </c>
      <c r="K1464" s="111">
        <v>-1.7789409505847176</v>
      </c>
      <c r="L1464" s="111">
        <v>0.85306406685236758</v>
      </c>
      <c r="M1464" s="111">
        <v>6.3979989500968365E-2</v>
      </c>
      <c r="N1464" s="112">
        <f t="shared" si="45"/>
        <v>-0.86189689423138161</v>
      </c>
    </row>
    <row r="1465" spans="1:14" x14ac:dyDescent="0.25">
      <c r="A1465" s="111" t="s">
        <v>632</v>
      </c>
      <c r="B1465" s="111">
        <f>INDEX(kommuner!C:C,MATCH(_xlfn.NUMBERVALUE(A1465),kommuner!B:B,0))</f>
        <v>3036</v>
      </c>
      <c r="C1465" s="111" t="s">
        <v>127</v>
      </c>
      <c r="D1465" s="111" t="s">
        <v>127</v>
      </c>
      <c r="E1465" s="111" t="s">
        <v>126</v>
      </c>
      <c r="F1465" s="111" t="s">
        <v>185</v>
      </c>
      <c r="G1465" s="111" t="s">
        <v>186</v>
      </c>
      <c r="H1465" s="111" t="s">
        <v>185</v>
      </c>
      <c r="I1465" s="111" t="s">
        <v>186</v>
      </c>
      <c r="J1465" t="str">
        <f t="shared" si="44"/>
        <v>3036SkogMineraljordLauvskogSærs høy</v>
      </c>
      <c r="K1465" s="111">
        <v>-3.6560473259425113</v>
      </c>
      <c r="L1465" s="111">
        <v>0.85306406685236758</v>
      </c>
      <c r="M1465" s="111">
        <v>6.3979989500968365E-2</v>
      </c>
      <c r="N1465" s="112">
        <f t="shared" si="45"/>
        <v>-2.7390032695891753</v>
      </c>
    </row>
    <row r="1466" spans="1:14" x14ac:dyDescent="0.25">
      <c r="A1466" s="111" t="s">
        <v>632</v>
      </c>
      <c r="B1466" s="111">
        <f>INDEX(kommuner!C:C,MATCH(_xlfn.NUMBERVALUE(A1466),kommuner!B:B,0))</f>
        <v>3036</v>
      </c>
      <c r="C1466" s="111" t="s">
        <v>127</v>
      </c>
      <c r="D1466" s="111" t="s">
        <v>127</v>
      </c>
      <c r="E1466" s="111" t="s">
        <v>123</v>
      </c>
      <c r="F1466" s="111" t="s">
        <v>172</v>
      </c>
      <c r="G1466" s="111" t="s">
        <v>180</v>
      </c>
      <c r="H1466" s="111" t="s">
        <v>172</v>
      </c>
      <c r="I1466" s="111" t="s">
        <v>180</v>
      </c>
      <c r="J1466" t="str">
        <f t="shared" si="44"/>
        <v>3036SkogOrganisk jordBarskogHøy</v>
      </c>
      <c r="K1466" s="111">
        <v>-2.5184559031994138</v>
      </c>
      <c r="L1466" s="111">
        <v>0.92784825435236762</v>
      </c>
      <c r="M1466" s="111">
        <v>0.46518126042825314</v>
      </c>
      <c r="N1466" s="112">
        <f t="shared" si="45"/>
        <v>-1.1254263884187932</v>
      </c>
    </row>
    <row r="1467" spans="1:14" x14ac:dyDescent="0.25">
      <c r="A1467" s="111" t="s">
        <v>632</v>
      </c>
      <c r="B1467" s="111">
        <f>INDEX(kommuner!C:C,MATCH(_xlfn.NUMBERVALUE(A1467),kommuner!B:B,0))</f>
        <v>3036</v>
      </c>
      <c r="C1467" s="111" t="s">
        <v>127</v>
      </c>
      <c r="D1467" s="111" t="s">
        <v>127</v>
      </c>
      <c r="E1467" s="111" t="s">
        <v>123</v>
      </c>
      <c r="F1467" s="111" t="s">
        <v>172</v>
      </c>
      <c r="G1467" s="111" t="s">
        <v>167</v>
      </c>
      <c r="H1467" s="111" t="s">
        <v>172</v>
      </c>
      <c r="I1467" s="111" t="s">
        <v>167</v>
      </c>
      <c r="J1467" t="str">
        <f t="shared" si="44"/>
        <v>3036SkogOrganisk jordBarskogImpediment</v>
      </c>
      <c r="K1467" s="111">
        <v>-0.13011741963904588</v>
      </c>
      <c r="L1467" s="111">
        <v>0.92784825435236762</v>
      </c>
      <c r="M1467" s="111">
        <v>0.46510463492953991</v>
      </c>
      <c r="N1467" s="112">
        <f t="shared" si="45"/>
        <v>1.2628354696428616</v>
      </c>
    </row>
    <row r="1468" spans="1:14" x14ac:dyDescent="0.25">
      <c r="A1468" s="111" t="s">
        <v>632</v>
      </c>
      <c r="B1468" s="111">
        <f>INDEX(kommuner!C:C,MATCH(_xlfn.NUMBERVALUE(A1468),kommuner!B:B,0))</f>
        <v>3036</v>
      </c>
      <c r="C1468" s="111" t="s">
        <v>127</v>
      </c>
      <c r="D1468" s="111" t="s">
        <v>127</v>
      </c>
      <c r="E1468" s="111" t="s">
        <v>123</v>
      </c>
      <c r="F1468" s="111" t="s">
        <v>172</v>
      </c>
      <c r="G1468" s="111" t="s">
        <v>190</v>
      </c>
      <c r="H1468" s="111" t="s">
        <v>172</v>
      </c>
      <c r="I1468" s="111" t="s">
        <v>190</v>
      </c>
      <c r="J1468" t="str">
        <f t="shared" si="44"/>
        <v>3036SkogOrganisk jordBarskogLav</v>
      </c>
      <c r="K1468" s="111">
        <v>-0.50666953101693391</v>
      </c>
      <c r="L1468" s="111">
        <v>0.92784825435236762</v>
      </c>
      <c r="M1468" s="111">
        <v>0.46510463492953991</v>
      </c>
      <c r="N1468" s="112">
        <f t="shared" si="45"/>
        <v>0.88628335826497362</v>
      </c>
    </row>
    <row r="1469" spans="1:14" x14ac:dyDescent="0.25">
      <c r="A1469" s="111" t="s">
        <v>632</v>
      </c>
      <c r="B1469" s="111">
        <f>INDEX(kommuner!C:C,MATCH(_xlfn.NUMBERVALUE(A1469),kommuner!B:B,0))</f>
        <v>3036</v>
      </c>
      <c r="C1469" s="111" t="s">
        <v>127</v>
      </c>
      <c r="D1469" s="111" t="s">
        <v>127</v>
      </c>
      <c r="E1469" s="111" t="s">
        <v>123</v>
      </c>
      <c r="F1469" s="111" t="s">
        <v>172</v>
      </c>
      <c r="G1469" s="111" t="s">
        <v>173</v>
      </c>
      <c r="H1469" s="111" t="s">
        <v>172</v>
      </c>
      <c r="I1469" s="111" t="s">
        <v>173</v>
      </c>
      <c r="J1469" t="str">
        <f t="shared" si="44"/>
        <v>3036SkogOrganisk jordBarskogMiddels</v>
      </c>
      <c r="K1469" s="111">
        <v>-1.5571490961494638</v>
      </c>
      <c r="L1469" s="111">
        <v>0.92784825435236762</v>
      </c>
      <c r="M1469" s="111">
        <v>0.46518126042825314</v>
      </c>
      <c r="N1469" s="112">
        <f t="shared" si="45"/>
        <v>-0.16411958136884308</v>
      </c>
    </row>
    <row r="1470" spans="1:14" x14ac:dyDescent="0.25">
      <c r="A1470" s="111" t="s">
        <v>632</v>
      </c>
      <c r="B1470" s="111">
        <f>INDEX(kommuner!C:C,MATCH(_xlfn.NUMBERVALUE(A1470),kommuner!B:B,0))</f>
        <v>3036</v>
      </c>
      <c r="C1470" s="111" t="s">
        <v>127</v>
      </c>
      <c r="D1470" s="111" t="s">
        <v>127</v>
      </c>
      <c r="E1470" s="111" t="s">
        <v>123</v>
      </c>
      <c r="F1470" s="111" t="s">
        <v>172</v>
      </c>
      <c r="G1470" s="111" t="s">
        <v>186</v>
      </c>
      <c r="H1470" s="111" t="s">
        <v>172</v>
      </c>
      <c r="I1470" s="111" t="s">
        <v>186</v>
      </c>
      <c r="J1470" t="str">
        <f t="shared" si="44"/>
        <v>3036SkogOrganisk jordBarskogSærs høy</v>
      </c>
      <c r="K1470" s="111">
        <v>2.5548655235722699</v>
      </c>
      <c r="L1470" s="111">
        <v>0.92784825435236762</v>
      </c>
      <c r="M1470" s="111">
        <v>0.46518126042825314</v>
      </c>
      <c r="N1470" s="112">
        <f t="shared" si="45"/>
        <v>3.9478950383528906</v>
      </c>
    </row>
    <row r="1471" spans="1:14" x14ac:dyDescent="0.25">
      <c r="A1471" s="111" t="s">
        <v>632</v>
      </c>
      <c r="B1471" s="111">
        <f>INDEX(kommuner!C:C,MATCH(_xlfn.NUMBERVALUE(A1471),kommuner!B:B,0))</f>
        <v>3036</v>
      </c>
      <c r="C1471" s="111" t="s">
        <v>127</v>
      </c>
      <c r="D1471" s="111" t="s">
        <v>127</v>
      </c>
      <c r="E1471" s="111" t="s">
        <v>123</v>
      </c>
      <c r="F1471" s="111" t="s">
        <v>179</v>
      </c>
      <c r="G1471" s="111" t="s">
        <v>180</v>
      </c>
      <c r="H1471" s="111" t="s">
        <v>179</v>
      </c>
      <c r="I1471" s="111" t="s">
        <v>180</v>
      </c>
      <c r="J1471" t="str">
        <f t="shared" si="44"/>
        <v>3036SkogOrganisk jordBlandingsskogHøy</v>
      </c>
      <c r="K1471" s="111">
        <v>-5.5554344456832343</v>
      </c>
      <c r="L1471" s="111">
        <v>0.92784825435236762</v>
      </c>
      <c r="M1471" s="111">
        <v>0.46510463492953991</v>
      </c>
      <c r="N1471" s="112">
        <f t="shared" si="45"/>
        <v>-4.1624815564013264</v>
      </c>
    </row>
    <row r="1472" spans="1:14" x14ac:dyDescent="0.25">
      <c r="A1472" s="111" t="s">
        <v>632</v>
      </c>
      <c r="B1472" s="111">
        <f>INDEX(kommuner!C:C,MATCH(_xlfn.NUMBERVALUE(A1472),kommuner!B:B,0))</f>
        <v>3036</v>
      </c>
      <c r="C1472" s="111" t="s">
        <v>127</v>
      </c>
      <c r="D1472" s="111" t="s">
        <v>127</v>
      </c>
      <c r="E1472" s="111" t="s">
        <v>123</v>
      </c>
      <c r="F1472" s="111" t="s">
        <v>179</v>
      </c>
      <c r="G1472" s="111" t="s">
        <v>167</v>
      </c>
      <c r="H1472" s="111" t="s">
        <v>179</v>
      </c>
      <c r="I1472" s="111" t="s">
        <v>167</v>
      </c>
      <c r="J1472" t="str">
        <f t="shared" si="44"/>
        <v>3036SkogOrganisk jordBlandingsskogImpediment</v>
      </c>
      <c r="K1472" s="111">
        <v>-0.28586344175800005</v>
      </c>
      <c r="L1472" s="111">
        <v>0.92784825435236762</v>
      </c>
      <c r="M1472" s="111">
        <v>0.46510463492953991</v>
      </c>
      <c r="N1472" s="112">
        <f t="shared" si="45"/>
        <v>1.1070894475239075</v>
      </c>
    </row>
    <row r="1473" spans="1:14" x14ac:dyDescent="0.25">
      <c r="A1473" s="111" t="s">
        <v>632</v>
      </c>
      <c r="B1473" s="111">
        <f>INDEX(kommuner!C:C,MATCH(_xlfn.NUMBERVALUE(A1473),kommuner!B:B,0))</f>
        <v>3036</v>
      </c>
      <c r="C1473" s="111" t="s">
        <v>127</v>
      </c>
      <c r="D1473" s="111" t="s">
        <v>127</v>
      </c>
      <c r="E1473" s="111" t="s">
        <v>123</v>
      </c>
      <c r="F1473" s="111" t="s">
        <v>179</v>
      </c>
      <c r="G1473" s="111" t="s">
        <v>190</v>
      </c>
      <c r="H1473" s="111" t="s">
        <v>179</v>
      </c>
      <c r="I1473" s="111" t="s">
        <v>190</v>
      </c>
      <c r="J1473" t="str">
        <f t="shared" si="44"/>
        <v>3036SkogOrganisk jordBlandingsskogLav</v>
      </c>
      <c r="K1473" s="111">
        <v>-1.2347339377887629</v>
      </c>
      <c r="L1473" s="111">
        <v>0.92784825435236762</v>
      </c>
      <c r="M1473" s="111">
        <v>0.46510463492953991</v>
      </c>
      <c r="N1473" s="112">
        <f t="shared" si="45"/>
        <v>0.15821895149314458</v>
      </c>
    </row>
    <row r="1474" spans="1:14" x14ac:dyDescent="0.25">
      <c r="A1474" s="111" t="s">
        <v>632</v>
      </c>
      <c r="B1474" s="111">
        <f>INDEX(kommuner!C:C,MATCH(_xlfn.NUMBERVALUE(A1474),kommuner!B:B,0))</f>
        <v>3036</v>
      </c>
      <c r="C1474" s="111" t="s">
        <v>127</v>
      </c>
      <c r="D1474" s="111" t="s">
        <v>127</v>
      </c>
      <c r="E1474" s="111" t="s">
        <v>123</v>
      </c>
      <c r="F1474" s="111" t="s">
        <v>179</v>
      </c>
      <c r="G1474" s="111" t="s">
        <v>173</v>
      </c>
      <c r="H1474" s="111" t="s">
        <v>179</v>
      </c>
      <c r="I1474" s="111" t="s">
        <v>173</v>
      </c>
      <c r="J1474" t="str">
        <f t="shared" si="44"/>
        <v>3036SkogOrganisk jordBlandingsskogMiddels</v>
      </c>
      <c r="K1474" s="111">
        <v>-2.4239591752717748</v>
      </c>
      <c r="L1474" s="111">
        <v>0.92784825435236762</v>
      </c>
      <c r="M1474" s="111">
        <v>0.46510463492953991</v>
      </c>
      <c r="N1474" s="112">
        <f t="shared" si="45"/>
        <v>-1.0310062859898674</v>
      </c>
    </row>
    <row r="1475" spans="1:14" x14ac:dyDescent="0.25">
      <c r="A1475" s="111" t="s">
        <v>632</v>
      </c>
      <c r="B1475" s="111">
        <f>INDEX(kommuner!C:C,MATCH(_xlfn.NUMBERVALUE(A1475),kommuner!B:B,0))</f>
        <v>3036</v>
      </c>
      <c r="C1475" s="111" t="s">
        <v>127</v>
      </c>
      <c r="D1475" s="111" t="s">
        <v>127</v>
      </c>
      <c r="E1475" s="111" t="s">
        <v>123</v>
      </c>
      <c r="F1475" s="111" t="s">
        <v>179</v>
      </c>
      <c r="G1475" s="111" t="s">
        <v>186</v>
      </c>
      <c r="H1475" s="111" t="s">
        <v>179</v>
      </c>
      <c r="I1475" s="111" t="s">
        <v>186</v>
      </c>
      <c r="J1475" t="str">
        <f t="shared" ref="J1475:J1538" si="46">B1475&amp;C1475&amp;E1475&amp;IF(C1475="Skog",F1475&amp;G1475,"")</f>
        <v>3036SkogOrganisk jordBlandingsskogSærs høy</v>
      </c>
      <c r="K1475" s="111">
        <v>-1.5726115302258048</v>
      </c>
      <c r="L1475" s="111">
        <v>0.92784825435236762</v>
      </c>
      <c r="M1475" s="111">
        <v>0.46510463492953991</v>
      </c>
      <c r="N1475" s="112">
        <f t="shared" ref="N1475:N1538" si="47">SUM(K1475:M1475)</f>
        <v>-0.17965864094389727</v>
      </c>
    </row>
    <row r="1476" spans="1:14" x14ac:dyDescent="0.25">
      <c r="A1476" s="111" t="s">
        <v>632</v>
      </c>
      <c r="B1476" s="111">
        <f>INDEX(kommuner!C:C,MATCH(_xlfn.NUMBERVALUE(A1476),kommuner!B:B,0))</f>
        <v>3036</v>
      </c>
      <c r="C1476" s="111" t="s">
        <v>127</v>
      </c>
      <c r="D1476" s="111" t="s">
        <v>127</v>
      </c>
      <c r="E1476" s="111" t="s">
        <v>123</v>
      </c>
      <c r="F1476" s="111" t="s">
        <v>185</v>
      </c>
      <c r="G1476" s="111" t="s">
        <v>180</v>
      </c>
      <c r="H1476" s="111" t="s">
        <v>185</v>
      </c>
      <c r="I1476" s="111" t="s">
        <v>180</v>
      </c>
      <c r="J1476" t="str">
        <f t="shared" si="46"/>
        <v>3036SkogOrganisk jordLauvskogHøy</v>
      </c>
      <c r="K1476" s="111">
        <v>-1.9913688882377358</v>
      </c>
      <c r="L1476" s="111">
        <v>0.92784825435236762</v>
      </c>
      <c r="M1476" s="111">
        <v>0.46510463492953991</v>
      </c>
      <c r="N1476" s="112">
        <f t="shared" si="47"/>
        <v>-0.59841599895582831</v>
      </c>
    </row>
    <row r="1477" spans="1:14" x14ac:dyDescent="0.25">
      <c r="A1477" s="111" t="s">
        <v>632</v>
      </c>
      <c r="B1477" s="111">
        <f>INDEX(kommuner!C:C,MATCH(_xlfn.NUMBERVALUE(A1477),kommuner!B:B,0))</f>
        <v>3036</v>
      </c>
      <c r="C1477" s="111" t="s">
        <v>127</v>
      </c>
      <c r="D1477" s="111" t="s">
        <v>127</v>
      </c>
      <c r="E1477" s="111" t="s">
        <v>123</v>
      </c>
      <c r="F1477" s="111" t="s">
        <v>185</v>
      </c>
      <c r="G1477" s="111" t="s">
        <v>167</v>
      </c>
      <c r="H1477" s="111" t="s">
        <v>185</v>
      </c>
      <c r="I1477" s="111" t="s">
        <v>167</v>
      </c>
      <c r="J1477" t="str">
        <f t="shared" si="46"/>
        <v>3036SkogOrganisk jordLauvskogImpediment</v>
      </c>
      <c r="K1477" s="111">
        <v>0.35000626494250675</v>
      </c>
      <c r="L1477" s="111">
        <v>0.92784825435236762</v>
      </c>
      <c r="M1477" s="111">
        <v>0.46510463492953991</v>
      </c>
      <c r="N1477" s="112">
        <f t="shared" si="47"/>
        <v>1.7429591542244141</v>
      </c>
    </row>
    <row r="1478" spans="1:14" x14ac:dyDescent="0.25">
      <c r="A1478" s="111" t="s">
        <v>632</v>
      </c>
      <c r="B1478" s="111">
        <f>INDEX(kommuner!C:C,MATCH(_xlfn.NUMBERVALUE(A1478),kommuner!B:B,0))</f>
        <v>3036</v>
      </c>
      <c r="C1478" s="111" t="s">
        <v>127</v>
      </c>
      <c r="D1478" s="111" t="s">
        <v>127</v>
      </c>
      <c r="E1478" s="111" t="s">
        <v>123</v>
      </c>
      <c r="F1478" s="111" t="s">
        <v>185</v>
      </c>
      <c r="G1478" s="111" t="s">
        <v>190</v>
      </c>
      <c r="H1478" s="111" t="s">
        <v>185</v>
      </c>
      <c r="I1478" s="111" t="s">
        <v>190</v>
      </c>
      <c r="J1478" t="str">
        <f t="shared" si="46"/>
        <v>3036SkogOrganisk jordLauvskogLav</v>
      </c>
      <c r="K1478" s="111">
        <v>1.1144075558526714</v>
      </c>
      <c r="L1478" s="111">
        <v>0.92784825435236762</v>
      </c>
      <c r="M1478" s="111">
        <v>0.46510463492953991</v>
      </c>
      <c r="N1478" s="112">
        <f t="shared" si="47"/>
        <v>2.5073604451345788</v>
      </c>
    </row>
    <row r="1479" spans="1:14" x14ac:dyDescent="0.25">
      <c r="A1479" s="111" t="s">
        <v>632</v>
      </c>
      <c r="B1479" s="111">
        <f>INDEX(kommuner!C:C,MATCH(_xlfn.NUMBERVALUE(A1479),kommuner!B:B,0))</f>
        <v>3036</v>
      </c>
      <c r="C1479" s="111" t="s">
        <v>127</v>
      </c>
      <c r="D1479" s="111" t="s">
        <v>127</v>
      </c>
      <c r="E1479" s="111" t="s">
        <v>123</v>
      </c>
      <c r="F1479" s="111" t="s">
        <v>185</v>
      </c>
      <c r="G1479" s="111" t="s">
        <v>173</v>
      </c>
      <c r="H1479" s="111" t="s">
        <v>185</v>
      </c>
      <c r="I1479" s="111" t="s">
        <v>173</v>
      </c>
      <c r="J1479" t="str">
        <f t="shared" si="46"/>
        <v>3036SkogOrganisk jordLauvskogMiddels</v>
      </c>
      <c r="K1479" s="111">
        <v>-0.62664468270982987</v>
      </c>
      <c r="L1479" s="111">
        <v>0.92784825435236762</v>
      </c>
      <c r="M1479" s="111">
        <v>0.46510463492953991</v>
      </c>
      <c r="N1479" s="112">
        <f t="shared" si="47"/>
        <v>0.76630820657207765</v>
      </c>
    </row>
    <row r="1480" spans="1:14" x14ac:dyDescent="0.25">
      <c r="A1480" s="111" t="s">
        <v>632</v>
      </c>
      <c r="B1480" s="111">
        <f>INDEX(kommuner!C:C,MATCH(_xlfn.NUMBERVALUE(A1480),kommuner!B:B,0))</f>
        <v>3036</v>
      </c>
      <c r="C1480" s="111" t="s">
        <v>127</v>
      </c>
      <c r="D1480" s="111" t="s">
        <v>127</v>
      </c>
      <c r="E1480" s="111" t="s">
        <v>123</v>
      </c>
      <c r="F1480" s="111" t="s">
        <v>185</v>
      </c>
      <c r="G1480" s="111" t="s">
        <v>186</v>
      </c>
      <c r="H1480" s="111" t="s">
        <v>185</v>
      </c>
      <c r="I1480" s="111" t="s">
        <v>186</v>
      </c>
      <c r="J1480" t="str">
        <f t="shared" si="46"/>
        <v>3036SkogOrganisk jordLauvskogSærs høy</v>
      </c>
      <c r="K1480" s="111">
        <v>-1.8997279926091779</v>
      </c>
      <c r="L1480" s="111">
        <v>0.92784825435236762</v>
      </c>
      <c r="M1480" s="111">
        <v>0.46510463492953991</v>
      </c>
      <c r="N1480" s="112">
        <f t="shared" si="47"/>
        <v>-0.50677510332727038</v>
      </c>
    </row>
    <row r="1481" spans="1:14" x14ac:dyDescent="0.25">
      <c r="A1481" s="111" t="s">
        <v>632</v>
      </c>
      <c r="B1481" s="111">
        <f>INDEX(kommuner!C:C,MATCH(_xlfn.NUMBERVALUE(A1481),kommuner!B:B,0))</f>
        <v>3036</v>
      </c>
      <c r="C1481" s="111" t="s">
        <v>83</v>
      </c>
      <c r="D1481" s="111" t="s">
        <v>83</v>
      </c>
      <c r="E1481" s="111" t="s">
        <v>126</v>
      </c>
      <c r="F1481" s="111" t="s">
        <v>139</v>
      </c>
      <c r="G1481" s="111" t="s">
        <v>139</v>
      </c>
      <c r="H1481" s="111" t="s">
        <v>139</v>
      </c>
      <c r="I1481" s="111" t="s">
        <v>139</v>
      </c>
      <c r="J1481" t="str">
        <f t="shared" si="46"/>
        <v>3036Utbygd arealMineraljord</v>
      </c>
      <c r="K1481" s="111">
        <v>1.3171254023576049</v>
      </c>
      <c r="L1481" s="111">
        <v>0</v>
      </c>
      <c r="M1481" s="111">
        <v>1.303047089454229E-2</v>
      </c>
      <c r="N1481" s="112">
        <f t="shared" si="47"/>
        <v>1.3301558732521472</v>
      </c>
    </row>
    <row r="1482" spans="1:14" x14ac:dyDescent="0.25">
      <c r="A1482" s="111" t="s">
        <v>632</v>
      </c>
      <c r="B1482" s="111">
        <f>INDEX(kommuner!C:C,MATCH(_xlfn.NUMBERVALUE(A1482),kommuner!B:B,0))</f>
        <v>3036</v>
      </c>
      <c r="C1482" s="111" t="s">
        <v>83</v>
      </c>
      <c r="D1482" s="111" t="s">
        <v>83</v>
      </c>
      <c r="E1482" s="111" t="s">
        <v>123</v>
      </c>
      <c r="F1482" s="111" t="s">
        <v>139</v>
      </c>
      <c r="G1482" s="111" t="s">
        <v>139</v>
      </c>
      <c r="H1482" s="111" t="s">
        <v>139</v>
      </c>
      <c r="I1482" s="111" t="s">
        <v>139</v>
      </c>
      <c r="J1482" t="str">
        <f t="shared" si="46"/>
        <v>3036Utbygd arealOrganisk jord</v>
      </c>
      <c r="K1482" s="111">
        <v>29.011421395201612</v>
      </c>
      <c r="L1482" s="111">
        <v>0</v>
      </c>
      <c r="M1482" s="111">
        <v>1.303047089454229E-2</v>
      </c>
      <c r="N1482" s="112">
        <f t="shared" si="47"/>
        <v>29.024451866096154</v>
      </c>
    </row>
    <row r="1483" spans="1:14" x14ac:dyDescent="0.25">
      <c r="A1483" s="111" t="s">
        <v>632</v>
      </c>
      <c r="B1483" s="111">
        <f>INDEX(kommuner!C:C,MATCH(_xlfn.NUMBERVALUE(A1483),kommuner!B:B,0))</f>
        <v>3036</v>
      </c>
      <c r="C1483" s="111" t="s">
        <v>181</v>
      </c>
      <c r="D1483" s="111" t="s">
        <v>181</v>
      </c>
      <c r="E1483" s="111" t="s">
        <v>123</v>
      </c>
      <c r="F1483" s="111" t="s">
        <v>139</v>
      </c>
      <c r="G1483" s="111" t="s">
        <v>139</v>
      </c>
      <c r="H1483" s="111" t="s">
        <v>139</v>
      </c>
      <c r="I1483" s="111" t="s">
        <v>139</v>
      </c>
      <c r="J1483" t="str">
        <f t="shared" si="46"/>
        <v>3036Vann og myrOrganisk jord</v>
      </c>
      <c r="K1483" s="111">
        <v>-0.20040009744654491</v>
      </c>
      <c r="L1483" s="111">
        <v>0</v>
      </c>
      <c r="M1483" s="111">
        <v>0</v>
      </c>
      <c r="N1483" s="112">
        <f t="shared" si="47"/>
        <v>-0.20040009744654491</v>
      </c>
    </row>
    <row r="1484" spans="1:14" x14ac:dyDescent="0.25">
      <c r="A1484" s="111" t="s">
        <v>633</v>
      </c>
      <c r="B1484" s="111">
        <f>INDEX(kommuner!C:C,MATCH(_xlfn.NUMBERVALUE(A1484),kommuner!B:B,0))</f>
        <v>3037</v>
      </c>
      <c r="C1484" s="111" t="s">
        <v>82</v>
      </c>
      <c r="D1484" s="111" t="s">
        <v>82</v>
      </c>
      <c r="E1484" s="111" t="s">
        <v>126</v>
      </c>
      <c r="F1484" s="111" t="s">
        <v>139</v>
      </c>
      <c r="G1484" s="111" t="s">
        <v>139</v>
      </c>
      <c r="H1484" s="111" t="s">
        <v>139</v>
      </c>
      <c r="I1484" s="111" t="s">
        <v>139</v>
      </c>
      <c r="J1484" t="str">
        <f t="shared" si="46"/>
        <v>3037Annen utmarkMineraljord</v>
      </c>
      <c r="K1484" s="111">
        <v>-7.4178314529761202E-2</v>
      </c>
      <c r="L1484" s="111">
        <v>0</v>
      </c>
      <c r="M1484" s="111">
        <v>0</v>
      </c>
      <c r="N1484" s="112">
        <f t="shared" si="47"/>
        <v>-7.4178314529761202E-2</v>
      </c>
    </row>
    <row r="1485" spans="1:14" x14ac:dyDescent="0.25">
      <c r="A1485" s="111" t="s">
        <v>633</v>
      </c>
      <c r="B1485" s="111">
        <f>INDEX(kommuner!C:C,MATCH(_xlfn.NUMBERVALUE(A1485),kommuner!B:B,0))</f>
        <v>3037</v>
      </c>
      <c r="C1485" s="111" t="s">
        <v>121</v>
      </c>
      <c r="D1485" s="111" t="s">
        <v>121</v>
      </c>
      <c r="E1485" s="111" t="s">
        <v>126</v>
      </c>
      <c r="F1485" s="111" t="s">
        <v>139</v>
      </c>
      <c r="G1485" s="111" t="s">
        <v>139</v>
      </c>
      <c r="H1485" s="111" t="s">
        <v>139</v>
      </c>
      <c r="I1485" s="111" t="s">
        <v>139</v>
      </c>
      <c r="J1485" t="str">
        <f t="shared" si="46"/>
        <v>3037BeiteMineraljord</v>
      </c>
      <c r="K1485" s="111">
        <v>-0.96338340838695502</v>
      </c>
      <c r="L1485" s="111">
        <v>0</v>
      </c>
      <c r="M1485" s="111">
        <v>1.2448711246839999E-7</v>
      </c>
      <c r="N1485" s="112">
        <f t="shared" si="47"/>
        <v>-0.96338328389984251</v>
      </c>
    </row>
    <row r="1486" spans="1:14" x14ac:dyDescent="0.25">
      <c r="A1486" s="111" t="s">
        <v>633</v>
      </c>
      <c r="B1486" s="111">
        <f>INDEX(kommuner!C:C,MATCH(_xlfn.NUMBERVALUE(A1486),kommuner!B:B,0))</f>
        <v>3037</v>
      </c>
      <c r="C1486" s="111" t="s">
        <v>121</v>
      </c>
      <c r="D1486" s="111" t="s">
        <v>121</v>
      </c>
      <c r="E1486" s="111" t="s">
        <v>123</v>
      </c>
      <c r="F1486" s="111" t="s">
        <v>139</v>
      </c>
      <c r="G1486" s="111" t="s">
        <v>139</v>
      </c>
      <c r="H1486" s="111" t="s">
        <v>139</v>
      </c>
      <c r="I1486" s="111" t="s">
        <v>139</v>
      </c>
      <c r="J1486" t="str">
        <f t="shared" si="46"/>
        <v>3037BeiteOrganisk jord</v>
      </c>
      <c r="K1486" s="111">
        <v>12.077525935985037</v>
      </c>
      <c r="L1486" s="111">
        <v>1.6412500000000001</v>
      </c>
      <c r="M1486" s="111">
        <v>0</v>
      </c>
      <c r="N1486" s="112">
        <f t="shared" si="47"/>
        <v>13.718775935985036</v>
      </c>
    </row>
    <row r="1487" spans="1:14" x14ac:dyDescent="0.25">
      <c r="A1487" s="111" t="s">
        <v>633</v>
      </c>
      <c r="B1487" s="111">
        <f>INDEX(kommuner!C:C,MATCH(_xlfn.NUMBERVALUE(A1487),kommuner!B:B,0))</f>
        <v>3037</v>
      </c>
      <c r="C1487" s="111" t="s">
        <v>84</v>
      </c>
      <c r="D1487" s="111" t="s">
        <v>84</v>
      </c>
      <c r="E1487" s="111" t="s">
        <v>126</v>
      </c>
      <c r="F1487" s="111" t="s">
        <v>139</v>
      </c>
      <c r="G1487" s="111" t="s">
        <v>139</v>
      </c>
      <c r="H1487" s="111" t="s">
        <v>139</v>
      </c>
      <c r="I1487" s="111" t="s">
        <v>139</v>
      </c>
      <c r="J1487" t="str">
        <f t="shared" si="46"/>
        <v>3037Dyrket markMineraljord</v>
      </c>
      <c r="K1487" s="111">
        <v>-0.20819389018660109</v>
      </c>
      <c r="L1487" s="111">
        <v>0</v>
      </c>
      <c r="M1487" s="111">
        <v>0</v>
      </c>
      <c r="N1487" s="112">
        <f t="shared" si="47"/>
        <v>-0.20819389018660109</v>
      </c>
    </row>
    <row r="1488" spans="1:14" x14ac:dyDescent="0.25">
      <c r="A1488" s="111" t="s">
        <v>633</v>
      </c>
      <c r="B1488" s="111">
        <f>INDEX(kommuner!C:C,MATCH(_xlfn.NUMBERVALUE(A1488),kommuner!B:B,0))</f>
        <v>3037</v>
      </c>
      <c r="C1488" s="111" t="s">
        <v>84</v>
      </c>
      <c r="D1488" s="111" t="s">
        <v>84</v>
      </c>
      <c r="E1488" s="111" t="s">
        <v>123</v>
      </c>
      <c r="F1488" s="111" t="s">
        <v>139</v>
      </c>
      <c r="G1488" s="111" t="s">
        <v>139</v>
      </c>
      <c r="H1488" s="111" t="s">
        <v>139</v>
      </c>
      <c r="I1488" s="111" t="s">
        <v>139</v>
      </c>
      <c r="J1488" t="str">
        <f t="shared" si="46"/>
        <v>3037Dyrket markOrganisk jord</v>
      </c>
      <c r="K1488" s="111">
        <v>28.726149366675592</v>
      </c>
      <c r="L1488" s="111">
        <v>1.45625</v>
      </c>
      <c r="M1488" s="111">
        <v>0</v>
      </c>
      <c r="N1488" s="112">
        <f t="shared" si="47"/>
        <v>30.182399366675593</v>
      </c>
    </row>
    <row r="1489" spans="1:14" x14ac:dyDescent="0.25">
      <c r="A1489" s="111" t="s">
        <v>633</v>
      </c>
      <c r="B1489" s="111">
        <f>INDEX(kommuner!C:C,MATCH(_xlfn.NUMBERVALUE(A1489),kommuner!B:B,0))</f>
        <v>3037</v>
      </c>
      <c r="C1489" s="111" t="s">
        <v>127</v>
      </c>
      <c r="D1489" s="111" t="s">
        <v>127</v>
      </c>
      <c r="E1489" s="111" t="s">
        <v>126</v>
      </c>
      <c r="F1489" s="111" t="s">
        <v>172</v>
      </c>
      <c r="G1489" s="111" t="s">
        <v>180</v>
      </c>
      <c r="H1489" s="111" t="s">
        <v>172</v>
      </c>
      <c r="I1489" s="111" t="s">
        <v>180</v>
      </c>
      <c r="J1489" t="str">
        <f t="shared" si="46"/>
        <v>3037SkogMineraljordBarskogHøy</v>
      </c>
      <c r="K1489" s="111">
        <v>-4.6162156760364166</v>
      </c>
      <c r="L1489" s="111">
        <v>0.85306406685236758</v>
      </c>
      <c r="M1489" s="111">
        <v>6.4056614999681585E-2</v>
      </c>
      <c r="N1489" s="112">
        <f t="shared" si="47"/>
        <v>-3.6990949941843674</v>
      </c>
    </row>
    <row r="1490" spans="1:14" x14ac:dyDescent="0.25">
      <c r="A1490" s="111" t="s">
        <v>633</v>
      </c>
      <c r="B1490" s="111">
        <f>INDEX(kommuner!C:C,MATCH(_xlfn.NUMBERVALUE(A1490),kommuner!B:B,0))</f>
        <v>3037</v>
      </c>
      <c r="C1490" s="111" t="s">
        <v>127</v>
      </c>
      <c r="D1490" s="111" t="s">
        <v>127</v>
      </c>
      <c r="E1490" s="111" t="s">
        <v>126</v>
      </c>
      <c r="F1490" s="111" t="s">
        <v>172</v>
      </c>
      <c r="G1490" s="111" t="s">
        <v>167</v>
      </c>
      <c r="H1490" s="111" t="s">
        <v>172</v>
      </c>
      <c r="I1490" s="111" t="s">
        <v>167</v>
      </c>
      <c r="J1490" t="str">
        <f t="shared" si="46"/>
        <v>3037SkogMineraljordBarskogImpediment</v>
      </c>
      <c r="K1490" s="111">
        <v>-1.3727794028153204</v>
      </c>
      <c r="L1490" s="111">
        <v>0.85306406685236758</v>
      </c>
      <c r="M1490" s="111">
        <v>6.3979989500968365E-2</v>
      </c>
      <c r="N1490" s="112">
        <f t="shared" si="47"/>
        <v>-0.45573534646198444</v>
      </c>
    </row>
    <row r="1491" spans="1:14" x14ac:dyDescent="0.25">
      <c r="A1491" s="111" t="s">
        <v>633</v>
      </c>
      <c r="B1491" s="111">
        <f>INDEX(kommuner!C:C,MATCH(_xlfn.NUMBERVALUE(A1491),kommuner!B:B,0))</f>
        <v>3037</v>
      </c>
      <c r="C1491" s="111" t="s">
        <v>127</v>
      </c>
      <c r="D1491" s="111" t="s">
        <v>127</v>
      </c>
      <c r="E1491" s="111" t="s">
        <v>126</v>
      </c>
      <c r="F1491" s="111" t="s">
        <v>172</v>
      </c>
      <c r="G1491" s="111" t="s">
        <v>190</v>
      </c>
      <c r="H1491" s="111" t="s">
        <v>172</v>
      </c>
      <c r="I1491" s="111" t="s">
        <v>190</v>
      </c>
      <c r="J1491" t="str">
        <f t="shared" si="46"/>
        <v>3037SkogMineraljordBarskogLav</v>
      </c>
      <c r="K1491" s="111">
        <v>-4.2147477563561999</v>
      </c>
      <c r="L1491" s="111">
        <v>0.85306406685236758</v>
      </c>
      <c r="M1491" s="111">
        <v>6.3979989500968365E-2</v>
      </c>
      <c r="N1491" s="112">
        <f t="shared" si="47"/>
        <v>-3.2977037000028639</v>
      </c>
    </row>
    <row r="1492" spans="1:14" x14ac:dyDescent="0.25">
      <c r="A1492" s="111" t="s">
        <v>633</v>
      </c>
      <c r="B1492" s="111">
        <f>INDEX(kommuner!C:C,MATCH(_xlfn.NUMBERVALUE(A1492),kommuner!B:B,0))</f>
        <v>3037</v>
      </c>
      <c r="C1492" s="111" t="s">
        <v>127</v>
      </c>
      <c r="D1492" s="111" t="s">
        <v>127</v>
      </c>
      <c r="E1492" s="111" t="s">
        <v>126</v>
      </c>
      <c r="F1492" s="111" t="s">
        <v>172</v>
      </c>
      <c r="G1492" s="111" t="s">
        <v>173</v>
      </c>
      <c r="H1492" s="111" t="s">
        <v>172</v>
      </c>
      <c r="I1492" s="111" t="s">
        <v>173</v>
      </c>
      <c r="J1492" t="str">
        <f t="shared" si="46"/>
        <v>3037SkogMineraljordBarskogMiddels</v>
      </c>
      <c r="K1492" s="111">
        <v>-4.0260508329268543</v>
      </c>
      <c r="L1492" s="111">
        <v>0.85306406685236758</v>
      </c>
      <c r="M1492" s="111">
        <v>6.4056614999681585E-2</v>
      </c>
      <c r="N1492" s="112">
        <f t="shared" si="47"/>
        <v>-3.1089301510748051</v>
      </c>
    </row>
    <row r="1493" spans="1:14" x14ac:dyDescent="0.25">
      <c r="A1493" s="111" t="s">
        <v>633</v>
      </c>
      <c r="B1493" s="111">
        <f>INDEX(kommuner!C:C,MATCH(_xlfn.NUMBERVALUE(A1493),kommuner!B:B,0))</f>
        <v>3037</v>
      </c>
      <c r="C1493" s="111" t="s">
        <v>127</v>
      </c>
      <c r="D1493" s="111" t="s">
        <v>127</v>
      </c>
      <c r="E1493" s="111" t="s">
        <v>126</v>
      </c>
      <c r="F1493" s="111" t="s">
        <v>172</v>
      </c>
      <c r="G1493" s="111" t="s">
        <v>186</v>
      </c>
      <c r="H1493" s="111" t="s">
        <v>172</v>
      </c>
      <c r="I1493" s="111" t="s">
        <v>186</v>
      </c>
      <c r="J1493" t="str">
        <f t="shared" si="46"/>
        <v>3037SkogMineraljordBarskogSærs høy</v>
      </c>
      <c r="K1493" s="111">
        <v>0.12072674540874306</v>
      </c>
      <c r="L1493" s="111">
        <v>0.85306406685236758</v>
      </c>
      <c r="M1493" s="111">
        <v>6.4056614999681585E-2</v>
      </c>
      <c r="N1493" s="112">
        <f t="shared" si="47"/>
        <v>1.0378474272607923</v>
      </c>
    </row>
    <row r="1494" spans="1:14" x14ac:dyDescent="0.25">
      <c r="A1494" s="111" t="s">
        <v>633</v>
      </c>
      <c r="B1494" s="111">
        <f>INDEX(kommuner!C:C,MATCH(_xlfn.NUMBERVALUE(A1494),kommuner!B:B,0))</f>
        <v>3037</v>
      </c>
      <c r="C1494" s="111" t="s">
        <v>127</v>
      </c>
      <c r="D1494" s="111" t="s">
        <v>127</v>
      </c>
      <c r="E1494" s="111" t="s">
        <v>126</v>
      </c>
      <c r="F1494" s="111" t="s">
        <v>179</v>
      </c>
      <c r="G1494" s="111" t="s">
        <v>180</v>
      </c>
      <c r="H1494" s="111" t="s">
        <v>179</v>
      </c>
      <c r="I1494" s="111" t="s">
        <v>180</v>
      </c>
      <c r="J1494" t="str">
        <f t="shared" si="46"/>
        <v>3037SkogMineraljordBlandingsskogHøy</v>
      </c>
      <c r="K1494" s="111">
        <v>-7.1939050909469406</v>
      </c>
      <c r="L1494" s="111">
        <v>0.85306406685236758</v>
      </c>
      <c r="M1494" s="111">
        <v>6.3979989500968365E-2</v>
      </c>
      <c r="N1494" s="112">
        <f t="shared" si="47"/>
        <v>-6.2768610345936047</v>
      </c>
    </row>
    <row r="1495" spans="1:14" x14ac:dyDescent="0.25">
      <c r="A1495" s="111" t="s">
        <v>633</v>
      </c>
      <c r="B1495" s="111">
        <f>INDEX(kommuner!C:C,MATCH(_xlfn.NUMBERVALUE(A1495),kommuner!B:B,0))</f>
        <v>3037</v>
      </c>
      <c r="C1495" s="111" t="s">
        <v>127</v>
      </c>
      <c r="D1495" s="111" t="s">
        <v>127</v>
      </c>
      <c r="E1495" s="111" t="s">
        <v>126</v>
      </c>
      <c r="F1495" s="111" t="s">
        <v>179</v>
      </c>
      <c r="G1495" s="111" t="s">
        <v>167</v>
      </c>
      <c r="H1495" s="111" t="s">
        <v>179</v>
      </c>
      <c r="I1495" s="111" t="s">
        <v>167</v>
      </c>
      <c r="J1495" t="str">
        <f t="shared" si="46"/>
        <v>3037SkogMineraljordBlandingsskogImpediment</v>
      </c>
      <c r="K1495" s="111">
        <v>-1.6598037998579707</v>
      </c>
      <c r="L1495" s="111">
        <v>0.85306406685236758</v>
      </c>
      <c r="M1495" s="111">
        <v>6.3979989500968365E-2</v>
      </c>
      <c r="N1495" s="112">
        <f t="shared" si="47"/>
        <v>-0.7427597435046347</v>
      </c>
    </row>
    <row r="1496" spans="1:14" x14ac:dyDescent="0.25">
      <c r="A1496" s="111" t="s">
        <v>633</v>
      </c>
      <c r="B1496" s="111">
        <f>INDEX(kommuner!C:C,MATCH(_xlfn.NUMBERVALUE(A1496),kommuner!B:B,0))</f>
        <v>3037</v>
      </c>
      <c r="C1496" s="111" t="s">
        <v>127</v>
      </c>
      <c r="D1496" s="111" t="s">
        <v>127</v>
      </c>
      <c r="E1496" s="111" t="s">
        <v>126</v>
      </c>
      <c r="F1496" s="111" t="s">
        <v>179</v>
      </c>
      <c r="G1496" s="111" t="s">
        <v>190</v>
      </c>
      <c r="H1496" s="111" t="s">
        <v>179</v>
      </c>
      <c r="I1496" s="111" t="s">
        <v>190</v>
      </c>
      <c r="J1496" t="str">
        <f t="shared" si="46"/>
        <v>3037SkogMineraljordBlandingsskogLav</v>
      </c>
      <c r="K1496" s="111">
        <v>-2.5588434197694254</v>
      </c>
      <c r="L1496" s="111">
        <v>0.85306406685236758</v>
      </c>
      <c r="M1496" s="111">
        <v>6.3979989500968365E-2</v>
      </c>
      <c r="N1496" s="112">
        <f t="shared" si="47"/>
        <v>-1.6417993634160897</v>
      </c>
    </row>
    <row r="1497" spans="1:14" x14ac:dyDescent="0.25">
      <c r="A1497" s="111" t="s">
        <v>633</v>
      </c>
      <c r="B1497" s="111">
        <f>INDEX(kommuner!C:C,MATCH(_xlfn.NUMBERVALUE(A1497),kommuner!B:B,0))</f>
        <v>3037</v>
      </c>
      <c r="C1497" s="111" t="s">
        <v>127</v>
      </c>
      <c r="D1497" s="111" t="s">
        <v>127</v>
      </c>
      <c r="E1497" s="111" t="s">
        <v>126</v>
      </c>
      <c r="F1497" s="111" t="s">
        <v>179</v>
      </c>
      <c r="G1497" s="111" t="s">
        <v>173</v>
      </c>
      <c r="H1497" s="111" t="s">
        <v>179</v>
      </c>
      <c r="I1497" s="111" t="s">
        <v>173</v>
      </c>
      <c r="J1497" t="str">
        <f t="shared" si="46"/>
        <v>3037SkogMineraljordBlandingsskogMiddels</v>
      </c>
      <c r="K1497" s="111">
        <v>-3.8687729546762566</v>
      </c>
      <c r="L1497" s="111">
        <v>0.85306406685236758</v>
      </c>
      <c r="M1497" s="111">
        <v>6.3979989500968365E-2</v>
      </c>
      <c r="N1497" s="112">
        <f t="shared" si="47"/>
        <v>-2.9517288983229206</v>
      </c>
    </row>
    <row r="1498" spans="1:14" x14ac:dyDescent="0.25">
      <c r="A1498" s="111" t="s">
        <v>633</v>
      </c>
      <c r="B1498" s="111">
        <f>INDEX(kommuner!C:C,MATCH(_xlfn.NUMBERVALUE(A1498),kommuner!B:B,0))</f>
        <v>3037</v>
      </c>
      <c r="C1498" s="111" t="s">
        <v>127</v>
      </c>
      <c r="D1498" s="111" t="s">
        <v>127</v>
      </c>
      <c r="E1498" s="111" t="s">
        <v>126</v>
      </c>
      <c r="F1498" s="111" t="s">
        <v>179</v>
      </c>
      <c r="G1498" s="111" t="s">
        <v>186</v>
      </c>
      <c r="H1498" s="111" t="s">
        <v>179</v>
      </c>
      <c r="I1498" s="111" t="s">
        <v>186</v>
      </c>
      <c r="J1498" t="str">
        <f t="shared" si="46"/>
        <v>3037SkogMineraljordBlandingsskogSærs høy</v>
      </c>
      <c r="K1498" s="111">
        <v>-2.9395925245326562</v>
      </c>
      <c r="L1498" s="111">
        <v>0.85306406685236758</v>
      </c>
      <c r="M1498" s="111">
        <v>6.3979989500968365E-2</v>
      </c>
      <c r="N1498" s="112">
        <f t="shared" si="47"/>
        <v>-2.0225484681793202</v>
      </c>
    </row>
    <row r="1499" spans="1:14" x14ac:dyDescent="0.25">
      <c r="A1499" s="111" t="s">
        <v>633</v>
      </c>
      <c r="B1499" s="111">
        <f>INDEX(kommuner!C:C,MATCH(_xlfn.NUMBERVALUE(A1499),kommuner!B:B,0))</f>
        <v>3037</v>
      </c>
      <c r="C1499" s="111" t="s">
        <v>127</v>
      </c>
      <c r="D1499" s="111" t="s">
        <v>127</v>
      </c>
      <c r="E1499" s="111" t="s">
        <v>126</v>
      </c>
      <c r="F1499" s="111" t="s">
        <v>185</v>
      </c>
      <c r="G1499" s="111" t="s">
        <v>180</v>
      </c>
      <c r="H1499" s="111" t="s">
        <v>185</v>
      </c>
      <c r="I1499" s="111" t="s">
        <v>180</v>
      </c>
      <c r="J1499" t="str">
        <f t="shared" si="46"/>
        <v>3037SkogMineraljordLauvskogHøy</v>
      </c>
      <c r="K1499" s="111">
        <v>-3.3269846154961789</v>
      </c>
      <c r="L1499" s="111">
        <v>0.85306406685236758</v>
      </c>
      <c r="M1499" s="111">
        <v>6.3979989500968365E-2</v>
      </c>
      <c r="N1499" s="112">
        <f t="shared" si="47"/>
        <v>-2.4099405591428429</v>
      </c>
    </row>
    <row r="1500" spans="1:14" x14ac:dyDescent="0.25">
      <c r="A1500" s="111" t="s">
        <v>633</v>
      </c>
      <c r="B1500" s="111">
        <f>INDEX(kommuner!C:C,MATCH(_xlfn.NUMBERVALUE(A1500),kommuner!B:B,0))</f>
        <v>3037</v>
      </c>
      <c r="C1500" s="111" t="s">
        <v>127</v>
      </c>
      <c r="D1500" s="111" t="s">
        <v>127</v>
      </c>
      <c r="E1500" s="111" t="s">
        <v>126</v>
      </c>
      <c r="F1500" s="111" t="s">
        <v>185</v>
      </c>
      <c r="G1500" s="111" t="s">
        <v>167</v>
      </c>
      <c r="H1500" s="111" t="s">
        <v>185</v>
      </c>
      <c r="I1500" s="111" t="s">
        <v>167</v>
      </c>
      <c r="J1500" t="str">
        <f t="shared" si="46"/>
        <v>3037SkogMineraljordLauvskogImpediment</v>
      </c>
      <c r="K1500" s="111">
        <v>-0.65286816124680003</v>
      </c>
      <c r="L1500" s="111">
        <v>0.85306406685236758</v>
      </c>
      <c r="M1500" s="111">
        <v>6.3979989500968365E-2</v>
      </c>
      <c r="N1500" s="112">
        <f t="shared" si="47"/>
        <v>0.26417589510653594</v>
      </c>
    </row>
    <row r="1501" spans="1:14" x14ac:dyDescent="0.25">
      <c r="A1501" s="111" t="s">
        <v>633</v>
      </c>
      <c r="B1501" s="111">
        <f>INDEX(kommuner!C:C,MATCH(_xlfn.NUMBERVALUE(A1501),kommuner!B:B,0))</f>
        <v>3037</v>
      </c>
      <c r="C1501" s="111" t="s">
        <v>127</v>
      </c>
      <c r="D1501" s="111" t="s">
        <v>127</v>
      </c>
      <c r="E1501" s="111" t="s">
        <v>126</v>
      </c>
      <c r="F1501" s="111" t="s">
        <v>185</v>
      </c>
      <c r="G1501" s="111" t="s">
        <v>190</v>
      </c>
      <c r="H1501" s="111" t="s">
        <v>185</v>
      </c>
      <c r="I1501" s="111" t="s">
        <v>190</v>
      </c>
      <c r="J1501" t="str">
        <f t="shared" si="46"/>
        <v>3037SkogMineraljordLauvskogLav</v>
      </c>
      <c r="K1501" s="111">
        <v>-8.9748170935426599E-2</v>
      </c>
      <c r="L1501" s="111">
        <v>0.85306406685236758</v>
      </c>
      <c r="M1501" s="111">
        <v>6.3979989500968365E-2</v>
      </c>
      <c r="N1501" s="112">
        <f t="shared" si="47"/>
        <v>0.82729588541790933</v>
      </c>
    </row>
    <row r="1502" spans="1:14" x14ac:dyDescent="0.25">
      <c r="A1502" s="111" t="s">
        <v>633</v>
      </c>
      <c r="B1502" s="111">
        <f>INDEX(kommuner!C:C,MATCH(_xlfn.NUMBERVALUE(A1502),kommuner!B:B,0))</f>
        <v>3037</v>
      </c>
      <c r="C1502" s="111" t="s">
        <v>127</v>
      </c>
      <c r="D1502" s="111" t="s">
        <v>127</v>
      </c>
      <c r="E1502" s="111" t="s">
        <v>126</v>
      </c>
      <c r="F1502" s="111" t="s">
        <v>185</v>
      </c>
      <c r="G1502" s="111" t="s">
        <v>173</v>
      </c>
      <c r="H1502" s="111" t="s">
        <v>185</v>
      </c>
      <c r="I1502" s="111" t="s">
        <v>173</v>
      </c>
      <c r="J1502" t="str">
        <f t="shared" si="46"/>
        <v>3037SkogMineraljordLauvskogMiddels</v>
      </c>
      <c r="K1502" s="111">
        <v>-1.7789409505847176</v>
      </c>
      <c r="L1502" s="111">
        <v>0.85306406685236758</v>
      </c>
      <c r="M1502" s="111">
        <v>6.3979989500968365E-2</v>
      </c>
      <c r="N1502" s="112">
        <f t="shared" si="47"/>
        <v>-0.86189689423138161</v>
      </c>
    </row>
    <row r="1503" spans="1:14" x14ac:dyDescent="0.25">
      <c r="A1503" s="111" t="s">
        <v>633</v>
      </c>
      <c r="B1503" s="111">
        <f>INDEX(kommuner!C:C,MATCH(_xlfn.NUMBERVALUE(A1503),kommuner!B:B,0))</f>
        <v>3037</v>
      </c>
      <c r="C1503" s="111" t="s">
        <v>127</v>
      </c>
      <c r="D1503" s="111" t="s">
        <v>127</v>
      </c>
      <c r="E1503" s="111" t="s">
        <v>126</v>
      </c>
      <c r="F1503" s="111" t="s">
        <v>185</v>
      </c>
      <c r="G1503" s="111" t="s">
        <v>186</v>
      </c>
      <c r="H1503" s="111" t="s">
        <v>185</v>
      </c>
      <c r="I1503" s="111" t="s">
        <v>186</v>
      </c>
      <c r="J1503" t="str">
        <f t="shared" si="46"/>
        <v>3037SkogMineraljordLauvskogSærs høy</v>
      </c>
      <c r="K1503" s="111">
        <v>-3.6560473259425113</v>
      </c>
      <c r="L1503" s="111">
        <v>0.85306406685236758</v>
      </c>
      <c r="M1503" s="111">
        <v>6.3979989500968365E-2</v>
      </c>
      <c r="N1503" s="112">
        <f t="shared" si="47"/>
        <v>-2.7390032695891753</v>
      </c>
    </row>
    <row r="1504" spans="1:14" x14ac:dyDescent="0.25">
      <c r="A1504" s="111" t="s">
        <v>633</v>
      </c>
      <c r="B1504" s="111">
        <f>INDEX(kommuner!C:C,MATCH(_xlfn.NUMBERVALUE(A1504),kommuner!B:B,0))</f>
        <v>3037</v>
      </c>
      <c r="C1504" s="111" t="s">
        <v>127</v>
      </c>
      <c r="D1504" s="111" t="s">
        <v>127</v>
      </c>
      <c r="E1504" s="111" t="s">
        <v>123</v>
      </c>
      <c r="F1504" s="111" t="s">
        <v>172</v>
      </c>
      <c r="G1504" s="111" t="s">
        <v>180</v>
      </c>
      <c r="H1504" s="111" t="s">
        <v>172</v>
      </c>
      <c r="I1504" s="111" t="s">
        <v>180</v>
      </c>
      <c r="J1504" t="str">
        <f t="shared" si="46"/>
        <v>3037SkogOrganisk jordBarskogHøy</v>
      </c>
      <c r="K1504" s="111">
        <v>-2.5184559031994138</v>
      </c>
      <c r="L1504" s="111">
        <v>0.92784825435236762</v>
      </c>
      <c r="M1504" s="111">
        <v>0.46518126042825314</v>
      </c>
      <c r="N1504" s="112">
        <f t="shared" si="47"/>
        <v>-1.1254263884187932</v>
      </c>
    </row>
    <row r="1505" spans="1:14" x14ac:dyDescent="0.25">
      <c r="A1505" s="111" t="s">
        <v>633</v>
      </c>
      <c r="B1505" s="111">
        <f>INDEX(kommuner!C:C,MATCH(_xlfn.NUMBERVALUE(A1505),kommuner!B:B,0))</f>
        <v>3037</v>
      </c>
      <c r="C1505" s="111" t="s">
        <v>127</v>
      </c>
      <c r="D1505" s="111" t="s">
        <v>127</v>
      </c>
      <c r="E1505" s="111" t="s">
        <v>123</v>
      </c>
      <c r="F1505" s="111" t="s">
        <v>172</v>
      </c>
      <c r="G1505" s="111" t="s">
        <v>167</v>
      </c>
      <c r="H1505" s="111" t="s">
        <v>172</v>
      </c>
      <c r="I1505" s="111" t="s">
        <v>167</v>
      </c>
      <c r="J1505" t="str">
        <f t="shared" si="46"/>
        <v>3037SkogOrganisk jordBarskogImpediment</v>
      </c>
      <c r="K1505" s="111">
        <v>-0.13011741963904588</v>
      </c>
      <c r="L1505" s="111">
        <v>0.92784825435236762</v>
      </c>
      <c r="M1505" s="111">
        <v>0.46510463492953991</v>
      </c>
      <c r="N1505" s="112">
        <f t="shared" si="47"/>
        <v>1.2628354696428616</v>
      </c>
    </row>
    <row r="1506" spans="1:14" x14ac:dyDescent="0.25">
      <c r="A1506" s="111" t="s">
        <v>633</v>
      </c>
      <c r="B1506" s="111">
        <f>INDEX(kommuner!C:C,MATCH(_xlfn.NUMBERVALUE(A1506),kommuner!B:B,0))</f>
        <v>3037</v>
      </c>
      <c r="C1506" s="111" t="s">
        <v>127</v>
      </c>
      <c r="D1506" s="111" t="s">
        <v>127</v>
      </c>
      <c r="E1506" s="111" t="s">
        <v>123</v>
      </c>
      <c r="F1506" s="111" t="s">
        <v>172</v>
      </c>
      <c r="G1506" s="111" t="s">
        <v>190</v>
      </c>
      <c r="H1506" s="111" t="s">
        <v>172</v>
      </c>
      <c r="I1506" s="111" t="s">
        <v>190</v>
      </c>
      <c r="J1506" t="str">
        <f t="shared" si="46"/>
        <v>3037SkogOrganisk jordBarskogLav</v>
      </c>
      <c r="K1506" s="111">
        <v>-0.50666953101693391</v>
      </c>
      <c r="L1506" s="111">
        <v>0.92784825435236762</v>
      </c>
      <c r="M1506" s="111">
        <v>0.46510463492953991</v>
      </c>
      <c r="N1506" s="112">
        <f t="shared" si="47"/>
        <v>0.88628335826497362</v>
      </c>
    </row>
    <row r="1507" spans="1:14" x14ac:dyDescent="0.25">
      <c r="A1507" s="111" t="s">
        <v>633</v>
      </c>
      <c r="B1507" s="111">
        <f>INDEX(kommuner!C:C,MATCH(_xlfn.NUMBERVALUE(A1507),kommuner!B:B,0))</f>
        <v>3037</v>
      </c>
      <c r="C1507" s="111" t="s">
        <v>127</v>
      </c>
      <c r="D1507" s="111" t="s">
        <v>127</v>
      </c>
      <c r="E1507" s="111" t="s">
        <v>123</v>
      </c>
      <c r="F1507" s="111" t="s">
        <v>172</v>
      </c>
      <c r="G1507" s="111" t="s">
        <v>173</v>
      </c>
      <c r="H1507" s="111" t="s">
        <v>172</v>
      </c>
      <c r="I1507" s="111" t="s">
        <v>173</v>
      </c>
      <c r="J1507" t="str">
        <f t="shared" si="46"/>
        <v>3037SkogOrganisk jordBarskogMiddels</v>
      </c>
      <c r="K1507" s="111">
        <v>-1.5571490961494638</v>
      </c>
      <c r="L1507" s="111">
        <v>0.92784825435236762</v>
      </c>
      <c r="M1507" s="111">
        <v>0.46518126042825314</v>
      </c>
      <c r="N1507" s="112">
        <f t="shared" si="47"/>
        <v>-0.16411958136884308</v>
      </c>
    </row>
    <row r="1508" spans="1:14" x14ac:dyDescent="0.25">
      <c r="A1508" s="111" t="s">
        <v>633</v>
      </c>
      <c r="B1508" s="111">
        <f>INDEX(kommuner!C:C,MATCH(_xlfn.NUMBERVALUE(A1508),kommuner!B:B,0))</f>
        <v>3037</v>
      </c>
      <c r="C1508" s="111" t="s">
        <v>127</v>
      </c>
      <c r="D1508" s="111" t="s">
        <v>127</v>
      </c>
      <c r="E1508" s="111" t="s">
        <v>123</v>
      </c>
      <c r="F1508" s="111" t="s">
        <v>172</v>
      </c>
      <c r="G1508" s="111" t="s">
        <v>186</v>
      </c>
      <c r="H1508" s="111" t="s">
        <v>172</v>
      </c>
      <c r="I1508" s="111" t="s">
        <v>186</v>
      </c>
      <c r="J1508" t="str">
        <f t="shared" si="46"/>
        <v>3037SkogOrganisk jordBarskogSærs høy</v>
      </c>
      <c r="K1508" s="111">
        <v>2.5548655235722699</v>
      </c>
      <c r="L1508" s="111">
        <v>0.92784825435236762</v>
      </c>
      <c r="M1508" s="111">
        <v>0.46518126042825314</v>
      </c>
      <c r="N1508" s="112">
        <f t="shared" si="47"/>
        <v>3.9478950383528906</v>
      </c>
    </row>
    <row r="1509" spans="1:14" x14ac:dyDescent="0.25">
      <c r="A1509" s="111" t="s">
        <v>633</v>
      </c>
      <c r="B1509" s="111">
        <f>INDEX(kommuner!C:C,MATCH(_xlfn.NUMBERVALUE(A1509),kommuner!B:B,0))</f>
        <v>3037</v>
      </c>
      <c r="C1509" s="111" t="s">
        <v>127</v>
      </c>
      <c r="D1509" s="111" t="s">
        <v>127</v>
      </c>
      <c r="E1509" s="111" t="s">
        <v>123</v>
      </c>
      <c r="F1509" s="111" t="s">
        <v>179</v>
      </c>
      <c r="G1509" s="111" t="s">
        <v>180</v>
      </c>
      <c r="H1509" s="111" t="s">
        <v>179</v>
      </c>
      <c r="I1509" s="111" t="s">
        <v>180</v>
      </c>
      <c r="J1509" t="str">
        <f t="shared" si="46"/>
        <v>3037SkogOrganisk jordBlandingsskogHøy</v>
      </c>
      <c r="K1509" s="111">
        <v>-5.5554344456832343</v>
      </c>
      <c r="L1509" s="111">
        <v>0.92784825435236762</v>
      </c>
      <c r="M1509" s="111">
        <v>0.46510463492953991</v>
      </c>
      <c r="N1509" s="112">
        <f t="shared" si="47"/>
        <v>-4.1624815564013264</v>
      </c>
    </row>
    <row r="1510" spans="1:14" x14ac:dyDescent="0.25">
      <c r="A1510" s="111" t="s">
        <v>633</v>
      </c>
      <c r="B1510" s="111">
        <f>INDEX(kommuner!C:C,MATCH(_xlfn.NUMBERVALUE(A1510),kommuner!B:B,0))</f>
        <v>3037</v>
      </c>
      <c r="C1510" s="111" t="s">
        <v>127</v>
      </c>
      <c r="D1510" s="111" t="s">
        <v>127</v>
      </c>
      <c r="E1510" s="111" t="s">
        <v>123</v>
      </c>
      <c r="F1510" s="111" t="s">
        <v>179</v>
      </c>
      <c r="G1510" s="111" t="s">
        <v>167</v>
      </c>
      <c r="H1510" s="111" t="s">
        <v>179</v>
      </c>
      <c r="I1510" s="111" t="s">
        <v>167</v>
      </c>
      <c r="J1510" t="str">
        <f t="shared" si="46"/>
        <v>3037SkogOrganisk jordBlandingsskogImpediment</v>
      </c>
      <c r="K1510" s="111">
        <v>-0.28586344175800005</v>
      </c>
      <c r="L1510" s="111">
        <v>0.92784825435236762</v>
      </c>
      <c r="M1510" s="111">
        <v>0.46510463492953991</v>
      </c>
      <c r="N1510" s="112">
        <f t="shared" si="47"/>
        <v>1.1070894475239075</v>
      </c>
    </row>
    <row r="1511" spans="1:14" x14ac:dyDescent="0.25">
      <c r="A1511" s="111" t="s">
        <v>633</v>
      </c>
      <c r="B1511" s="111">
        <f>INDEX(kommuner!C:C,MATCH(_xlfn.NUMBERVALUE(A1511),kommuner!B:B,0))</f>
        <v>3037</v>
      </c>
      <c r="C1511" s="111" t="s">
        <v>127</v>
      </c>
      <c r="D1511" s="111" t="s">
        <v>127</v>
      </c>
      <c r="E1511" s="111" t="s">
        <v>123</v>
      </c>
      <c r="F1511" s="111" t="s">
        <v>179</v>
      </c>
      <c r="G1511" s="111" t="s">
        <v>190</v>
      </c>
      <c r="H1511" s="111" t="s">
        <v>179</v>
      </c>
      <c r="I1511" s="111" t="s">
        <v>190</v>
      </c>
      <c r="J1511" t="str">
        <f t="shared" si="46"/>
        <v>3037SkogOrganisk jordBlandingsskogLav</v>
      </c>
      <c r="K1511" s="111">
        <v>-1.2347339377887629</v>
      </c>
      <c r="L1511" s="111">
        <v>0.92784825435236762</v>
      </c>
      <c r="M1511" s="111">
        <v>0.46510463492953991</v>
      </c>
      <c r="N1511" s="112">
        <f t="shared" si="47"/>
        <v>0.15821895149314458</v>
      </c>
    </row>
    <row r="1512" spans="1:14" x14ac:dyDescent="0.25">
      <c r="A1512" s="111" t="s">
        <v>633</v>
      </c>
      <c r="B1512" s="111">
        <f>INDEX(kommuner!C:C,MATCH(_xlfn.NUMBERVALUE(A1512),kommuner!B:B,0))</f>
        <v>3037</v>
      </c>
      <c r="C1512" s="111" t="s">
        <v>127</v>
      </c>
      <c r="D1512" s="111" t="s">
        <v>127</v>
      </c>
      <c r="E1512" s="111" t="s">
        <v>123</v>
      </c>
      <c r="F1512" s="111" t="s">
        <v>179</v>
      </c>
      <c r="G1512" s="111" t="s">
        <v>173</v>
      </c>
      <c r="H1512" s="111" t="s">
        <v>179</v>
      </c>
      <c r="I1512" s="111" t="s">
        <v>173</v>
      </c>
      <c r="J1512" t="str">
        <f t="shared" si="46"/>
        <v>3037SkogOrganisk jordBlandingsskogMiddels</v>
      </c>
      <c r="K1512" s="111">
        <v>-2.4239591752717748</v>
      </c>
      <c r="L1512" s="111">
        <v>0.92784825435236762</v>
      </c>
      <c r="M1512" s="111">
        <v>0.46510463492953991</v>
      </c>
      <c r="N1512" s="112">
        <f t="shared" si="47"/>
        <v>-1.0310062859898674</v>
      </c>
    </row>
    <row r="1513" spans="1:14" x14ac:dyDescent="0.25">
      <c r="A1513" s="111" t="s">
        <v>633</v>
      </c>
      <c r="B1513" s="111">
        <f>INDEX(kommuner!C:C,MATCH(_xlfn.NUMBERVALUE(A1513),kommuner!B:B,0))</f>
        <v>3037</v>
      </c>
      <c r="C1513" s="111" t="s">
        <v>127</v>
      </c>
      <c r="D1513" s="111" t="s">
        <v>127</v>
      </c>
      <c r="E1513" s="111" t="s">
        <v>123</v>
      </c>
      <c r="F1513" s="111" t="s">
        <v>179</v>
      </c>
      <c r="G1513" s="111" t="s">
        <v>186</v>
      </c>
      <c r="H1513" s="111" t="s">
        <v>179</v>
      </c>
      <c r="I1513" s="111" t="s">
        <v>186</v>
      </c>
      <c r="J1513" t="str">
        <f t="shared" si="46"/>
        <v>3037SkogOrganisk jordBlandingsskogSærs høy</v>
      </c>
      <c r="K1513" s="111">
        <v>-1.5726115302258048</v>
      </c>
      <c r="L1513" s="111">
        <v>0.92784825435236762</v>
      </c>
      <c r="M1513" s="111">
        <v>0.46510463492953991</v>
      </c>
      <c r="N1513" s="112">
        <f t="shared" si="47"/>
        <v>-0.17965864094389727</v>
      </c>
    </row>
    <row r="1514" spans="1:14" x14ac:dyDescent="0.25">
      <c r="A1514" s="111" t="s">
        <v>633</v>
      </c>
      <c r="B1514" s="111">
        <f>INDEX(kommuner!C:C,MATCH(_xlfn.NUMBERVALUE(A1514),kommuner!B:B,0))</f>
        <v>3037</v>
      </c>
      <c r="C1514" s="111" t="s">
        <v>127</v>
      </c>
      <c r="D1514" s="111" t="s">
        <v>127</v>
      </c>
      <c r="E1514" s="111" t="s">
        <v>123</v>
      </c>
      <c r="F1514" s="111" t="s">
        <v>185</v>
      </c>
      <c r="G1514" s="111" t="s">
        <v>180</v>
      </c>
      <c r="H1514" s="111" t="s">
        <v>185</v>
      </c>
      <c r="I1514" s="111" t="s">
        <v>180</v>
      </c>
      <c r="J1514" t="str">
        <f t="shared" si="46"/>
        <v>3037SkogOrganisk jordLauvskogHøy</v>
      </c>
      <c r="K1514" s="111">
        <v>-1.9913688882377358</v>
      </c>
      <c r="L1514" s="111">
        <v>0.92784825435236762</v>
      </c>
      <c r="M1514" s="111">
        <v>0.46510463492953991</v>
      </c>
      <c r="N1514" s="112">
        <f t="shared" si="47"/>
        <v>-0.59841599895582831</v>
      </c>
    </row>
    <row r="1515" spans="1:14" x14ac:dyDescent="0.25">
      <c r="A1515" s="111" t="s">
        <v>633</v>
      </c>
      <c r="B1515" s="111">
        <f>INDEX(kommuner!C:C,MATCH(_xlfn.NUMBERVALUE(A1515),kommuner!B:B,0))</f>
        <v>3037</v>
      </c>
      <c r="C1515" s="111" t="s">
        <v>127</v>
      </c>
      <c r="D1515" s="111" t="s">
        <v>127</v>
      </c>
      <c r="E1515" s="111" t="s">
        <v>123</v>
      </c>
      <c r="F1515" s="111" t="s">
        <v>185</v>
      </c>
      <c r="G1515" s="111" t="s">
        <v>167</v>
      </c>
      <c r="H1515" s="111" t="s">
        <v>185</v>
      </c>
      <c r="I1515" s="111" t="s">
        <v>167</v>
      </c>
      <c r="J1515" t="str">
        <f t="shared" si="46"/>
        <v>3037SkogOrganisk jordLauvskogImpediment</v>
      </c>
      <c r="K1515" s="111">
        <v>0.35000626494250675</v>
      </c>
      <c r="L1515" s="111">
        <v>0.92784825435236762</v>
      </c>
      <c r="M1515" s="111">
        <v>0.46510463492953991</v>
      </c>
      <c r="N1515" s="112">
        <f t="shared" si="47"/>
        <v>1.7429591542244141</v>
      </c>
    </row>
    <row r="1516" spans="1:14" x14ac:dyDescent="0.25">
      <c r="A1516" s="111" t="s">
        <v>633</v>
      </c>
      <c r="B1516" s="111">
        <f>INDEX(kommuner!C:C,MATCH(_xlfn.NUMBERVALUE(A1516),kommuner!B:B,0))</f>
        <v>3037</v>
      </c>
      <c r="C1516" s="111" t="s">
        <v>127</v>
      </c>
      <c r="D1516" s="111" t="s">
        <v>127</v>
      </c>
      <c r="E1516" s="111" t="s">
        <v>123</v>
      </c>
      <c r="F1516" s="111" t="s">
        <v>185</v>
      </c>
      <c r="G1516" s="111" t="s">
        <v>190</v>
      </c>
      <c r="H1516" s="111" t="s">
        <v>185</v>
      </c>
      <c r="I1516" s="111" t="s">
        <v>190</v>
      </c>
      <c r="J1516" t="str">
        <f t="shared" si="46"/>
        <v>3037SkogOrganisk jordLauvskogLav</v>
      </c>
      <c r="K1516" s="111">
        <v>1.1144075558526714</v>
      </c>
      <c r="L1516" s="111">
        <v>0.92784825435236762</v>
      </c>
      <c r="M1516" s="111">
        <v>0.46510463492953991</v>
      </c>
      <c r="N1516" s="112">
        <f t="shared" si="47"/>
        <v>2.5073604451345788</v>
      </c>
    </row>
    <row r="1517" spans="1:14" x14ac:dyDescent="0.25">
      <c r="A1517" s="111" t="s">
        <v>633</v>
      </c>
      <c r="B1517" s="111">
        <f>INDEX(kommuner!C:C,MATCH(_xlfn.NUMBERVALUE(A1517),kommuner!B:B,0))</f>
        <v>3037</v>
      </c>
      <c r="C1517" s="111" t="s">
        <v>127</v>
      </c>
      <c r="D1517" s="111" t="s">
        <v>127</v>
      </c>
      <c r="E1517" s="111" t="s">
        <v>123</v>
      </c>
      <c r="F1517" s="111" t="s">
        <v>185</v>
      </c>
      <c r="G1517" s="111" t="s">
        <v>173</v>
      </c>
      <c r="H1517" s="111" t="s">
        <v>185</v>
      </c>
      <c r="I1517" s="111" t="s">
        <v>173</v>
      </c>
      <c r="J1517" t="str">
        <f t="shared" si="46"/>
        <v>3037SkogOrganisk jordLauvskogMiddels</v>
      </c>
      <c r="K1517" s="111">
        <v>-0.62664468270982987</v>
      </c>
      <c r="L1517" s="111">
        <v>0.92784825435236762</v>
      </c>
      <c r="M1517" s="111">
        <v>0.46510463492953991</v>
      </c>
      <c r="N1517" s="112">
        <f t="shared" si="47"/>
        <v>0.76630820657207765</v>
      </c>
    </row>
    <row r="1518" spans="1:14" x14ac:dyDescent="0.25">
      <c r="A1518" s="111" t="s">
        <v>633</v>
      </c>
      <c r="B1518" s="111">
        <f>INDEX(kommuner!C:C,MATCH(_xlfn.NUMBERVALUE(A1518),kommuner!B:B,0))</f>
        <v>3037</v>
      </c>
      <c r="C1518" s="111" t="s">
        <v>127</v>
      </c>
      <c r="D1518" s="111" t="s">
        <v>127</v>
      </c>
      <c r="E1518" s="111" t="s">
        <v>123</v>
      </c>
      <c r="F1518" s="111" t="s">
        <v>185</v>
      </c>
      <c r="G1518" s="111" t="s">
        <v>186</v>
      </c>
      <c r="H1518" s="111" t="s">
        <v>185</v>
      </c>
      <c r="I1518" s="111" t="s">
        <v>186</v>
      </c>
      <c r="J1518" t="str">
        <f t="shared" si="46"/>
        <v>3037SkogOrganisk jordLauvskogSærs høy</v>
      </c>
      <c r="K1518" s="111">
        <v>-1.8997279926091779</v>
      </c>
      <c r="L1518" s="111">
        <v>0.92784825435236762</v>
      </c>
      <c r="M1518" s="111">
        <v>0.46510463492953991</v>
      </c>
      <c r="N1518" s="112">
        <f t="shared" si="47"/>
        <v>-0.50677510332727038</v>
      </c>
    </row>
    <row r="1519" spans="1:14" x14ac:dyDescent="0.25">
      <c r="A1519" s="111" t="s">
        <v>633</v>
      </c>
      <c r="B1519" s="111">
        <f>INDEX(kommuner!C:C,MATCH(_xlfn.NUMBERVALUE(A1519),kommuner!B:B,0))</f>
        <v>3037</v>
      </c>
      <c r="C1519" s="111" t="s">
        <v>83</v>
      </c>
      <c r="D1519" s="111" t="s">
        <v>83</v>
      </c>
      <c r="E1519" s="111" t="s">
        <v>126</v>
      </c>
      <c r="F1519" s="111" t="s">
        <v>139</v>
      </c>
      <c r="G1519" s="111" t="s">
        <v>139</v>
      </c>
      <c r="H1519" s="111" t="s">
        <v>139</v>
      </c>
      <c r="I1519" s="111" t="s">
        <v>139</v>
      </c>
      <c r="J1519" t="str">
        <f t="shared" si="46"/>
        <v>3037Utbygd arealMineraljord</v>
      </c>
      <c r="K1519" s="111">
        <v>1.3171254023576049</v>
      </c>
      <c r="L1519" s="111">
        <v>0</v>
      </c>
      <c r="M1519" s="111">
        <v>1.303047089454229E-2</v>
      </c>
      <c r="N1519" s="112">
        <f t="shared" si="47"/>
        <v>1.3301558732521472</v>
      </c>
    </row>
    <row r="1520" spans="1:14" x14ac:dyDescent="0.25">
      <c r="A1520" s="111" t="s">
        <v>633</v>
      </c>
      <c r="B1520" s="111">
        <f>INDEX(kommuner!C:C,MATCH(_xlfn.NUMBERVALUE(A1520),kommuner!B:B,0))</f>
        <v>3037</v>
      </c>
      <c r="C1520" s="111" t="s">
        <v>83</v>
      </c>
      <c r="D1520" s="111" t="s">
        <v>83</v>
      </c>
      <c r="E1520" s="111" t="s">
        <v>123</v>
      </c>
      <c r="F1520" s="111" t="s">
        <v>139</v>
      </c>
      <c r="G1520" s="111" t="s">
        <v>139</v>
      </c>
      <c r="H1520" s="111" t="s">
        <v>139</v>
      </c>
      <c r="I1520" s="111" t="s">
        <v>139</v>
      </c>
      <c r="J1520" t="str">
        <f t="shared" si="46"/>
        <v>3037Utbygd arealOrganisk jord</v>
      </c>
      <c r="K1520" s="111">
        <v>29.011421395201612</v>
      </c>
      <c r="L1520" s="111">
        <v>0</v>
      </c>
      <c r="M1520" s="111">
        <v>1.303047089454229E-2</v>
      </c>
      <c r="N1520" s="112">
        <f t="shared" si="47"/>
        <v>29.024451866096154</v>
      </c>
    </row>
    <row r="1521" spans="1:14" x14ac:dyDescent="0.25">
      <c r="A1521" s="111" t="s">
        <v>633</v>
      </c>
      <c r="B1521" s="111">
        <f>INDEX(kommuner!C:C,MATCH(_xlfn.NUMBERVALUE(A1521),kommuner!B:B,0))</f>
        <v>3037</v>
      </c>
      <c r="C1521" s="111" t="s">
        <v>181</v>
      </c>
      <c r="D1521" s="111" t="s">
        <v>181</v>
      </c>
      <c r="E1521" s="111" t="s">
        <v>123</v>
      </c>
      <c r="F1521" s="111" t="s">
        <v>139</v>
      </c>
      <c r="G1521" s="111" t="s">
        <v>139</v>
      </c>
      <c r="H1521" s="111" t="s">
        <v>139</v>
      </c>
      <c r="I1521" s="111" t="s">
        <v>139</v>
      </c>
      <c r="J1521" t="str">
        <f t="shared" si="46"/>
        <v>3037Vann og myrOrganisk jord</v>
      </c>
      <c r="K1521" s="111">
        <v>-0.20040009744654491</v>
      </c>
      <c r="L1521" s="111">
        <v>0</v>
      </c>
      <c r="M1521" s="111">
        <v>0</v>
      </c>
      <c r="N1521" s="112">
        <f t="shared" si="47"/>
        <v>-0.20040009744654491</v>
      </c>
    </row>
    <row r="1522" spans="1:14" x14ac:dyDescent="0.25">
      <c r="A1522" s="111" t="s">
        <v>206</v>
      </c>
      <c r="B1522" s="111" t="str">
        <f>INDEX(kommuner!C:C,MATCH(_xlfn.NUMBERVALUE(A1522),kommuner!B:B,0))</f>
        <v>0301</v>
      </c>
      <c r="C1522" s="111" t="s">
        <v>82</v>
      </c>
      <c r="D1522" s="111" t="s">
        <v>82</v>
      </c>
      <c r="E1522" s="111" t="s">
        <v>126</v>
      </c>
      <c r="F1522" s="111" t="s">
        <v>139</v>
      </c>
      <c r="G1522" s="111" t="s">
        <v>139</v>
      </c>
      <c r="H1522" s="111" t="s">
        <v>139</v>
      </c>
      <c r="I1522" s="111" t="s">
        <v>139</v>
      </c>
      <c r="J1522" t="str">
        <f t="shared" si="46"/>
        <v>0301Annen utmarkMineraljord</v>
      </c>
      <c r="K1522" s="111">
        <v>-7.4178314529761202E-2</v>
      </c>
      <c r="L1522" s="111">
        <v>0</v>
      </c>
      <c r="M1522" s="111">
        <v>0</v>
      </c>
      <c r="N1522" s="112">
        <f t="shared" si="47"/>
        <v>-7.4178314529761202E-2</v>
      </c>
    </row>
    <row r="1523" spans="1:14" x14ac:dyDescent="0.25">
      <c r="A1523" s="111" t="s">
        <v>206</v>
      </c>
      <c r="B1523" s="111" t="str">
        <f>INDEX(kommuner!C:C,MATCH(_xlfn.NUMBERVALUE(A1523),kommuner!B:B,0))</f>
        <v>0301</v>
      </c>
      <c r="C1523" s="111" t="s">
        <v>121</v>
      </c>
      <c r="D1523" s="111" t="s">
        <v>121</v>
      </c>
      <c r="E1523" s="111" t="s">
        <v>126</v>
      </c>
      <c r="F1523" s="111" t="s">
        <v>139</v>
      </c>
      <c r="G1523" s="111" t="s">
        <v>139</v>
      </c>
      <c r="H1523" s="111" t="s">
        <v>139</v>
      </c>
      <c r="I1523" s="111" t="s">
        <v>139</v>
      </c>
      <c r="J1523" t="str">
        <f t="shared" si="46"/>
        <v>0301BeiteMineraljord</v>
      </c>
      <c r="K1523" s="111">
        <v>-0.96338340838695502</v>
      </c>
      <c r="L1523" s="111">
        <v>0</v>
      </c>
      <c r="M1523" s="111">
        <v>1.2448711246839999E-7</v>
      </c>
      <c r="N1523" s="112">
        <f t="shared" si="47"/>
        <v>-0.96338328389984251</v>
      </c>
    </row>
    <row r="1524" spans="1:14" x14ac:dyDescent="0.25">
      <c r="A1524" s="111" t="s">
        <v>206</v>
      </c>
      <c r="B1524" s="111" t="str">
        <f>INDEX(kommuner!C:C,MATCH(_xlfn.NUMBERVALUE(A1524),kommuner!B:B,0))</f>
        <v>0301</v>
      </c>
      <c r="C1524" s="111" t="s">
        <v>121</v>
      </c>
      <c r="D1524" s="111" t="s">
        <v>121</v>
      </c>
      <c r="E1524" s="111" t="s">
        <v>123</v>
      </c>
      <c r="F1524" s="111" t="s">
        <v>139</v>
      </c>
      <c r="G1524" s="111" t="s">
        <v>139</v>
      </c>
      <c r="H1524" s="111" t="s">
        <v>139</v>
      </c>
      <c r="I1524" s="111" t="s">
        <v>139</v>
      </c>
      <c r="J1524" t="str">
        <f t="shared" si="46"/>
        <v>0301BeiteOrganisk jord</v>
      </c>
      <c r="K1524" s="111">
        <v>12.077525935985037</v>
      </c>
      <c r="L1524" s="111">
        <v>1.6412500000000001</v>
      </c>
      <c r="M1524" s="111">
        <v>0</v>
      </c>
      <c r="N1524" s="112">
        <f t="shared" si="47"/>
        <v>13.718775935985036</v>
      </c>
    </row>
    <row r="1525" spans="1:14" x14ac:dyDescent="0.25">
      <c r="A1525" s="111" t="s">
        <v>206</v>
      </c>
      <c r="B1525" s="111" t="str">
        <f>INDEX(kommuner!C:C,MATCH(_xlfn.NUMBERVALUE(A1525),kommuner!B:B,0))</f>
        <v>0301</v>
      </c>
      <c r="C1525" s="111" t="s">
        <v>84</v>
      </c>
      <c r="D1525" s="111" t="s">
        <v>84</v>
      </c>
      <c r="E1525" s="111" t="s">
        <v>126</v>
      </c>
      <c r="F1525" s="111" t="s">
        <v>139</v>
      </c>
      <c r="G1525" s="111" t="s">
        <v>139</v>
      </c>
      <c r="H1525" s="111" t="s">
        <v>139</v>
      </c>
      <c r="I1525" s="111" t="s">
        <v>139</v>
      </c>
      <c r="J1525" t="str">
        <f t="shared" si="46"/>
        <v>0301Dyrket markMineraljord</v>
      </c>
      <c r="K1525" s="111">
        <v>-0.32406055685326779</v>
      </c>
      <c r="L1525" s="111">
        <v>0</v>
      </c>
      <c r="M1525" s="111">
        <v>0</v>
      </c>
      <c r="N1525" s="112">
        <f t="shared" si="47"/>
        <v>-0.32406055685326779</v>
      </c>
    </row>
    <row r="1526" spans="1:14" x14ac:dyDescent="0.25">
      <c r="A1526" s="111" t="s">
        <v>206</v>
      </c>
      <c r="B1526" s="111" t="str">
        <f>INDEX(kommuner!C:C,MATCH(_xlfn.NUMBERVALUE(A1526),kommuner!B:B,0))</f>
        <v>0301</v>
      </c>
      <c r="C1526" s="111" t="s">
        <v>84</v>
      </c>
      <c r="D1526" s="111" t="s">
        <v>84</v>
      </c>
      <c r="E1526" s="111" t="s">
        <v>123</v>
      </c>
      <c r="F1526" s="111" t="s">
        <v>139</v>
      </c>
      <c r="G1526" s="111" t="s">
        <v>139</v>
      </c>
      <c r="H1526" s="111" t="s">
        <v>139</v>
      </c>
      <c r="I1526" s="111" t="s">
        <v>139</v>
      </c>
      <c r="J1526" t="str">
        <f t="shared" si="46"/>
        <v>0301Dyrket markOrganisk jord</v>
      </c>
      <c r="K1526" s="111">
        <v>28.726149366675592</v>
      </c>
      <c r="L1526" s="111">
        <v>1.45625</v>
      </c>
      <c r="M1526" s="111">
        <v>0</v>
      </c>
      <c r="N1526" s="112">
        <f t="shared" si="47"/>
        <v>30.182399366675593</v>
      </c>
    </row>
    <row r="1527" spans="1:14" x14ac:dyDescent="0.25">
      <c r="A1527" s="111" t="s">
        <v>206</v>
      </c>
      <c r="B1527" s="111" t="str">
        <f>INDEX(kommuner!C:C,MATCH(_xlfn.NUMBERVALUE(A1527),kommuner!B:B,0))</f>
        <v>0301</v>
      </c>
      <c r="C1527" s="111" t="s">
        <v>127</v>
      </c>
      <c r="D1527" s="111" t="s">
        <v>127</v>
      </c>
      <c r="E1527" s="111" t="s">
        <v>126</v>
      </c>
      <c r="F1527" s="111" t="s">
        <v>172</v>
      </c>
      <c r="G1527" s="111" t="s">
        <v>180</v>
      </c>
      <c r="H1527" s="111" t="s">
        <v>172</v>
      </c>
      <c r="I1527" s="111" t="s">
        <v>180</v>
      </c>
      <c r="J1527" t="str">
        <f t="shared" si="46"/>
        <v>0301SkogMineraljordBarskogHøy</v>
      </c>
      <c r="K1527" s="111">
        <v>-4.6162156760364166</v>
      </c>
      <c r="L1527" s="111">
        <v>0.85306406685236758</v>
      </c>
      <c r="M1527" s="111">
        <v>6.4056614999681585E-2</v>
      </c>
      <c r="N1527" s="112">
        <f t="shared" si="47"/>
        <v>-3.6990949941843674</v>
      </c>
    </row>
    <row r="1528" spans="1:14" x14ac:dyDescent="0.25">
      <c r="A1528" s="111" t="s">
        <v>206</v>
      </c>
      <c r="B1528" s="111" t="str">
        <f>INDEX(kommuner!C:C,MATCH(_xlfn.NUMBERVALUE(A1528),kommuner!B:B,0))</f>
        <v>0301</v>
      </c>
      <c r="C1528" s="111" t="s">
        <v>127</v>
      </c>
      <c r="D1528" s="111" t="s">
        <v>127</v>
      </c>
      <c r="E1528" s="111" t="s">
        <v>126</v>
      </c>
      <c r="F1528" s="111" t="s">
        <v>172</v>
      </c>
      <c r="G1528" s="111" t="s">
        <v>167</v>
      </c>
      <c r="H1528" s="111" t="s">
        <v>172</v>
      </c>
      <c r="I1528" s="111" t="s">
        <v>167</v>
      </c>
      <c r="J1528" t="str">
        <f t="shared" si="46"/>
        <v>0301SkogMineraljordBarskogImpediment</v>
      </c>
      <c r="K1528" s="111">
        <v>-1.3727794028153204</v>
      </c>
      <c r="L1528" s="111">
        <v>0.85306406685236758</v>
      </c>
      <c r="M1528" s="111">
        <v>6.3979989500968365E-2</v>
      </c>
      <c r="N1528" s="112">
        <f t="shared" si="47"/>
        <v>-0.45573534646198444</v>
      </c>
    </row>
    <row r="1529" spans="1:14" x14ac:dyDescent="0.25">
      <c r="A1529" s="111" t="s">
        <v>206</v>
      </c>
      <c r="B1529" s="111" t="str">
        <f>INDEX(kommuner!C:C,MATCH(_xlfn.NUMBERVALUE(A1529),kommuner!B:B,0))</f>
        <v>0301</v>
      </c>
      <c r="C1529" s="111" t="s">
        <v>127</v>
      </c>
      <c r="D1529" s="111" t="s">
        <v>127</v>
      </c>
      <c r="E1529" s="111" t="s">
        <v>126</v>
      </c>
      <c r="F1529" s="111" t="s">
        <v>172</v>
      </c>
      <c r="G1529" s="111" t="s">
        <v>190</v>
      </c>
      <c r="H1529" s="111" t="s">
        <v>172</v>
      </c>
      <c r="I1529" s="111" t="s">
        <v>190</v>
      </c>
      <c r="J1529" t="str">
        <f t="shared" si="46"/>
        <v>0301SkogMineraljordBarskogLav</v>
      </c>
      <c r="K1529" s="111">
        <v>-4.2147477563561999</v>
      </c>
      <c r="L1529" s="111">
        <v>0.85306406685236758</v>
      </c>
      <c r="M1529" s="111">
        <v>6.3979989500968365E-2</v>
      </c>
      <c r="N1529" s="112">
        <f t="shared" si="47"/>
        <v>-3.2977037000028639</v>
      </c>
    </row>
    <row r="1530" spans="1:14" x14ac:dyDescent="0.25">
      <c r="A1530" s="111" t="s">
        <v>206</v>
      </c>
      <c r="B1530" s="111" t="str">
        <f>INDEX(kommuner!C:C,MATCH(_xlfn.NUMBERVALUE(A1530),kommuner!B:B,0))</f>
        <v>0301</v>
      </c>
      <c r="C1530" s="111" t="s">
        <v>127</v>
      </c>
      <c r="D1530" s="111" t="s">
        <v>127</v>
      </c>
      <c r="E1530" s="111" t="s">
        <v>126</v>
      </c>
      <c r="F1530" s="111" t="s">
        <v>172</v>
      </c>
      <c r="G1530" s="111" t="s">
        <v>173</v>
      </c>
      <c r="H1530" s="111" t="s">
        <v>172</v>
      </c>
      <c r="I1530" s="111" t="s">
        <v>173</v>
      </c>
      <c r="J1530" t="str">
        <f t="shared" si="46"/>
        <v>0301SkogMineraljordBarskogMiddels</v>
      </c>
      <c r="K1530" s="111">
        <v>-4.0260508329268543</v>
      </c>
      <c r="L1530" s="111">
        <v>0.85306406685236758</v>
      </c>
      <c r="M1530" s="111">
        <v>6.4056614999681585E-2</v>
      </c>
      <c r="N1530" s="112">
        <f t="shared" si="47"/>
        <v>-3.1089301510748051</v>
      </c>
    </row>
    <row r="1531" spans="1:14" x14ac:dyDescent="0.25">
      <c r="A1531" s="111" t="s">
        <v>206</v>
      </c>
      <c r="B1531" s="111" t="str">
        <f>INDEX(kommuner!C:C,MATCH(_xlfn.NUMBERVALUE(A1531),kommuner!B:B,0))</f>
        <v>0301</v>
      </c>
      <c r="C1531" s="111" t="s">
        <v>127</v>
      </c>
      <c r="D1531" s="111" t="s">
        <v>127</v>
      </c>
      <c r="E1531" s="111" t="s">
        <v>126</v>
      </c>
      <c r="F1531" s="111" t="s">
        <v>172</v>
      </c>
      <c r="G1531" s="111" t="s">
        <v>186</v>
      </c>
      <c r="H1531" s="111" t="s">
        <v>172</v>
      </c>
      <c r="I1531" s="111" t="s">
        <v>186</v>
      </c>
      <c r="J1531" t="str">
        <f t="shared" si="46"/>
        <v>0301SkogMineraljordBarskogSærs høy</v>
      </c>
      <c r="K1531" s="111">
        <v>0.12072674540874306</v>
      </c>
      <c r="L1531" s="111">
        <v>0.85306406685236758</v>
      </c>
      <c r="M1531" s="111">
        <v>6.4056614999681585E-2</v>
      </c>
      <c r="N1531" s="112">
        <f t="shared" si="47"/>
        <v>1.0378474272607923</v>
      </c>
    </row>
    <row r="1532" spans="1:14" x14ac:dyDescent="0.25">
      <c r="A1532" s="111" t="s">
        <v>206</v>
      </c>
      <c r="B1532" s="111" t="str">
        <f>INDEX(kommuner!C:C,MATCH(_xlfn.NUMBERVALUE(A1532),kommuner!B:B,0))</f>
        <v>0301</v>
      </c>
      <c r="C1532" s="111" t="s">
        <v>127</v>
      </c>
      <c r="D1532" s="111" t="s">
        <v>127</v>
      </c>
      <c r="E1532" s="111" t="s">
        <v>126</v>
      </c>
      <c r="F1532" s="111" t="s">
        <v>179</v>
      </c>
      <c r="G1532" s="111" t="s">
        <v>180</v>
      </c>
      <c r="H1532" s="111" t="s">
        <v>179</v>
      </c>
      <c r="I1532" s="111" t="s">
        <v>180</v>
      </c>
      <c r="J1532" t="str">
        <f t="shared" si="46"/>
        <v>0301SkogMineraljordBlandingsskogHøy</v>
      </c>
      <c r="K1532" s="111">
        <v>-7.1939050909469406</v>
      </c>
      <c r="L1532" s="111">
        <v>0.85306406685236758</v>
      </c>
      <c r="M1532" s="111">
        <v>6.3979989500968365E-2</v>
      </c>
      <c r="N1532" s="112">
        <f t="shared" si="47"/>
        <v>-6.2768610345936047</v>
      </c>
    </row>
    <row r="1533" spans="1:14" x14ac:dyDescent="0.25">
      <c r="A1533" s="111" t="s">
        <v>206</v>
      </c>
      <c r="B1533" s="111" t="str">
        <f>INDEX(kommuner!C:C,MATCH(_xlfn.NUMBERVALUE(A1533),kommuner!B:B,0))</f>
        <v>0301</v>
      </c>
      <c r="C1533" s="111" t="s">
        <v>127</v>
      </c>
      <c r="D1533" s="111" t="s">
        <v>127</v>
      </c>
      <c r="E1533" s="111" t="s">
        <v>126</v>
      </c>
      <c r="F1533" s="111" t="s">
        <v>179</v>
      </c>
      <c r="G1533" s="111" t="s">
        <v>167</v>
      </c>
      <c r="H1533" s="111" t="s">
        <v>179</v>
      </c>
      <c r="I1533" s="111" t="s">
        <v>167</v>
      </c>
      <c r="J1533" t="str">
        <f t="shared" si="46"/>
        <v>0301SkogMineraljordBlandingsskogImpediment</v>
      </c>
      <c r="K1533" s="111">
        <v>-1.6598037998579707</v>
      </c>
      <c r="L1533" s="111">
        <v>0.85306406685236758</v>
      </c>
      <c r="M1533" s="111">
        <v>6.3979989500968365E-2</v>
      </c>
      <c r="N1533" s="112">
        <f t="shared" si="47"/>
        <v>-0.7427597435046347</v>
      </c>
    </row>
    <row r="1534" spans="1:14" x14ac:dyDescent="0.25">
      <c r="A1534" s="111" t="s">
        <v>206</v>
      </c>
      <c r="B1534" s="111" t="str">
        <f>INDEX(kommuner!C:C,MATCH(_xlfn.NUMBERVALUE(A1534),kommuner!B:B,0))</f>
        <v>0301</v>
      </c>
      <c r="C1534" s="111" t="s">
        <v>127</v>
      </c>
      <c r="D1534" s="111" t="s">
        <v>127</v>
      </c>
      <c r="E1534" s="111" t="s">
        <v>126</v>
      </c>
      <c r="F1534" s="111" t="s">
        <v>179</v>
      </c>
      <c r="G1534" s="111" t="s">
        <v>190</v>
      </c>
      <c r="H1534" s="111" t="s">
        <v>179</v>
      </c>
      <c r="I1534" s="111" t="s">
        <v>190</v>
      </c>
      <c r="J1534" t="str">
        <f t="shared" si="46"/>
        <v>0301SkogMineraljordBlandingsskogLav</v>
      </c>
      <c r="K1534" s="111">
        <v>-2.5588434197694254</v>
      </c>
      <c r="L1534" s="111">
        <v>0.85306406685236758</v>
      </c>
      <c r="M1534" s="111">
        <v>6.3979989500968365E-2</v>
      </c>
      <c r="N1534" s="112">
        <f t="shared" si="47"/>
        <v>-1.6417993634160897</v>
      </c>
    </row>
    <row r="1535" spans="1:14" x14ac:dyDescent="0.25">
      <c r="A1535" s="111" t="s">
        <v>206</v>
      </c>
      <c r="B1535" s="111" t="str">
        <f>INDEX(kommuner!C:C,MATCH(_xlfn.NUMBERVALUE(A1535),kommuner!B:B,0))</f>
        <v>0301</v>
      </c>
      <c r="C1535" s="111" t="s">
        <v>127</v>
      </c>
      <c r="D1535" s="111" t="s">
        <v>127</v>
      </c>
      <c r="E1535" s="111" t="s">
        <v>126</v>
      </c>
      <c r="F1535" s="111" t="s">
        <v>179</v>
      </c>
      <c r="G1535" s="111" t="s">
        <v>173</v>
      </c>
      <c r="H1535" s="111" t="s">
        <v>179</v>
      </c>
      <c r="I1535" s="111" t="s">
        <v>173</v>
      </c>
      <c r="J1535" t="str">
        <f t="shared" si="46"/>
        <v>0301SkogMineraljordBlandingsskogMiddels</v>
      </c>
      <c r="K1535" s="111">
        <v>-3.8687729546762566</v>
      </c>
      <c r="L1535" s="111">
        <v>0.85306406685236758</v>
      </c>
      <c r="M1535" s="111">
        <v>6.3979989500968365E-2</v>
      </c>
      <c r="N1535" s="112">
        <f t="shared" si="47"/>
        <v>-2.9517288983229206</v>
      </c>
    </row>
    <row r="1536" spans="1:14" x14ac:dyDescent="0.25">
      <c r="A1536" s="111" t="s">
        <v>206</v>
      </c>
      <c r="B1536" s="111" t="str">
        <f>INDEX(kommuner!C:C,MATCH(_xlfn.NUMBERVALUE(A1536),kommuner!B:B,0))</f>
        <v>0301</v>
      </c>
      <c r="C1536" s="111" t="s">
        <v>127</v>
      </c>
      <c r="D1536" s="111" t="s">
        <v>127</v>
      </c>
      <c r="E1536" s="111" t="s">
        <v>126</v>
      </c>
      <c r="F1536" s="111" t="s">
        <v>179</v>
      </c>
      <c r="G1536" s="111" t="s">
        <v>186</v>
      </c>
      <c r="H1536" s="111" t="s">
        <v>179</v>
      </c>
      <c r="I1536" s="111" t="s">
        <v>186</v>
      </c>
      <c r="J1536" t="str">
        <f t="shared" si="46"/>
        <v>0301SkogMineraljordBlandingsskogSærs høy</v>
      </c>
      <c r="K1536" s="111">
        <v>-2.9395925245326562</v>
      </c>
      <c r="L1536" s="111">
        <v>0.85306406685236758</v>
      </c>
      <c r="M1536" s="111">
        <v>6.3979989500968365E-2</v>
      </c>
      <c r="N1536" s="112">
        <f t="shared" si="47"/>
        <v>-2.0225484681793202</v>
      </c>
    </row>
    <row r="1537" spans="1:14" x14ac:dyDescent="0.25">
      <c r="A1537" s="111" t="s">
        <v>206</v>
      </c>
      <c r="B1537" s="111" t="str">
        <f>INDEX(kommuner!C:C,MATCH(_xlfn.NUMBERVALUE(A1537),kommuner!B:B,0))</f>
        <v>0301</v>
      </c>
      <c r="C1537" s="111" t="s">
        <v>127</v>
      </c>
      <c r="D1537" s="111" t="s">
        <v>127</v>
      </c>
      <c r="E1537" s="111" t="s">
        <v>126</v>
      </c>
      <c r="F1537" s="111" t="s">
        <v>185</v>
      </c>
      <c r="G1537" s="111" t="s">
        <v>180</v>
      </c>
      <c r="H1537" s="111" t="s">
        <v>185</v>
      </c>
      <c r="I1537" s="111" t="s">
        <v>180</v>
      </c>
      <c r="J1537" t="str">
        <f t="shared" si="46"/>
        <v>0301SkogMineraljordLauvskogHøy</v>
      </c>
      <c r="K1537" s="111">
        <v>-3.3269846154961789</v>
      </c>
      <c r="L1537" s="111">
        <v>0.85306406685236758</v>
      </c>
      <c r="M1537" s="111">
        <v>6.3979989500968365E-2</v>
      </c>
      <c r="N1537" s="112">
        <f t="shared" si="47"/>
        <v>-2.4099405591428429</v>
      </c>
    </row>
    <row r="1538" spans="1:14" x14ac:dyDescent="0.25">
      <c r="A1538" s="111" t="s">
        <v>206</v>
      </c>
      <c r="B1538" s="111" t="str">
        <f>INDEX(kommuner!C:C,MATCH(_xlfn.NUMBERVALUE(A1538),kommuner!B:B,0))</f>
        <v>0301</v>
      </c>
      <c r="C1538" s="111" t="s">
        <v>127</v>
      </c>
      <c r="D1538" s="111" t="s">
        <v>127</v>
      </c>
      <c r="E1538" s="111" t="s">
        <v>126</v>
      </c>
      <c r="F1538" s="111" t="s">
        <v>185</v>
      </c>
      <c r="G1538" s="111" t="s">
        <v>167</v>
      </c>
      <c r="H1538" s="111" t="s">
        <v>185</v>
      </c>
      <c r="I1538" s="111" t="s">
        <v>167</v>
      </c>
      <c r="J1538" t="str">
        <f t="shared" si="46"/>
        <v>0301SkogMineraljordLauvskogImpediment</v>
      </c>
      <c r="K1538" s="111">
        <v>-0.65286816124680003</v>
      </c>
      <c r="L1538" s="111">
        <v>0.85306406685236758</v>
      </c>
      <c r="M1538" s="111">
        <v>6.3979989500968365E-2</v>
      </c>
      <c r="N1538" s="112">
        <f t="shared" si="47"/>
        <v>0.26417589510653594</v>
      </c>
    </row>
    <row r="1539" spans="1:14" x14ac:dyDescent="0.25">
      <c r="A1539" s="111" t="s">
        <v>206</v>
      </c>
      <c r="B1539" s="111" t="str">
        <f>INDEX(kommuner!C:C,MATCH(_xlfn.NUMBERVALUE(A1539),kommuner!B:B,0))</f>
        <v>0301</v>
      </c>
      <c r="C1539" s="111" t="s">
        <v>127</v>
      </c>
      <c r="D1539" s="111" t="s">
        <v>127</v>
      </c>
      <c r="E1539" s="111" t="s">
        <v>126</v>
      </c>
      <c r="F1539" s="111" t="s">
        <v>185</v>
      </c>
      <c r="G1539" s="111" t="s">
        <v>190</v>
      </c>
      <c r="H1539" s="111" t="s">
        <v>185</v>
      </c>
      <c r="I1539" s="111" t="s">
        <v>190</v>
      </c>
      <c r="J1539" t="str">
        <f t="shared" ref="J1539:J1602" si="48">B1539&amp;C1539&amp;E1539&amp;IF(C1539="Skog",F1539&amp;G1539,"")</f>
        <v>0301SkogMineraljordLauvskogLav</v>
      </c>
      <c r="K1539" s="111">
        <v>-8.9748170935426599E-2</v>
      </c>
      <c r="L1539" s="111">
        <v>0.85306406685236758</v>
      </c>
      <c r="M1539" s="111">
        <v>6.3979989500968365E-2</v>
      </c>
      <c r="N1539" s="112">
        <f t="shared" ref="N1539:N1602" si="49">SUM(K1539:M1539)</f>
        <v>0.82729588541790933</v>
      </c>
    </row>
    <row r="1540" spans="1:14" x14ac:dyDescent="0.25">
      <c r="A1540" s="111" t="s">
        <v>206</v>
      </c>
      <c r="B1540" s="111" t="str">
        <f>INDEX(kommuner!C:C,MATCH(_xlfn.NUMBERVALUE(A1540),kommuner!B:B,0))</f>
        <v>0301</v>
      </c>
      <c r="C1540" s="111" t="s">
        <v>127</v>
      </c>
      <c r="D1540" s="111" t="s">
        <v>127</v>
      </c>
      <c r="E1540" s="111" t="s">
        <v>126</v>
      </c>
      <c r="F1540" s="111" t="s">
        <v>185</v>
      </c>
      <c r="G1540" s="111" t="s">
        <v>173</v>
      </c>
      <c r="H1540" s="111" t="s">
        <v>185</v>
      </c>
      <c r="I1540" s="111" t="s">
        <v>173</v>
      </c>
      <c r="J1540" t="str">
        <f t="shared" si="48"/>
        <v>0301SkogMineraljordLauvskogMiddels</v>
      </c>
      <c r="K1540" s="111">
        <v>-1.7789409505847176</v>
      </c>
      <c r="L1540" s="111">
        <v>0.85306406685236758</v>
      </c>
      <c r="M1540" s="111">
        <v>6.3979989500968365E-2</v>
      </c>
      <c r="N1540" s="112">
        <f t="shared" si="49"/>
        <v>-0.86189689423138161</v>
      </c>
    </row>
    <row r="1541" spans="1:14" x14ac:dyDescent="0.25">
      <c r="A1541" s="111" t="s">
        <v>206</v>
      </c>
      <c r="B1541" s="111" t="str">
        <f>INDEX(kommuner!C:C,MATCH(_xlfn.NUMBERVALUE(A1541),kommuner!B:B,0))</f>
        <v>0301</v>
      </c>
      <c r="C1541" s="111" t="s">
        <v>127</v>
      </c>
      <c r="D1541" s="111" t="s">
        <v>127</v>
      </c>
      <c r="E1541" s="111" t="s">
        <v>126</v>
      </c>
      <c r="F1541" s="111" t="s">
        <v>185</v>
      </c>
      <c r="G1541" s="111" t="s">
        <v>186</v>
      </c>
      <c r="H1541" s="111" t="s">
        <v>185</v>
      </c>
      <c r="I1541" s="111" t="s">
        <v>186</v>
      </c>
      <c r="J1541" t="str">
        <f t="shared" si="48"/>
        <v>0301SkogMineraljordLauvskogSærs høy</v>
      </c>
      <c r="K1541" s="111">
        <v>-3.6560473259425113</v>
      </c>
      <c r="L1541" s="111">
        <v>0.85306406685236758</v>
      </c>
      <c r="M1541" s="111">
        <v>6.3979989500968365E-2</v>
      </c>
      <c r="N1541" s="112">
        <f t="shared" si="49"/>
        <v>-2.7390032695891753</v>
      </c>
    </row>
    <row r="1542" spans="1:14" x14ac:dyDescent="0.25">
      <c r="A1542" s="111" t="s">
        <v>206</v>
      </c>
      <c r="B1542" s="111" t="str">
        <f>INDEX(kommuner!C:C,MATCH(_xlfn.NUMBERVALUE(A1542),kommuner!B:B,0))</f>
        <v>0301</v>
      </c>
      <c r="C1542" s="111" t="s">
        <v>127</v>
      </c>
      <c r="D1542" s="111" t="s">
        <v>127</v>
      </c>
      <c r="E1542" s="111" t="s">
        <v>123</v>
      </c>
      <c r="F1542" s="111" t="s">
        <v>172</v>
      </c>
      <c r="G1542" s="111" t="s">
        <v>180</v>
      </c>
      <c r="H1542" s="111" t="s">
        <v>172</v>
      </c>
      <c r="I1542" s="111" t="s">
        <v>180</v>
      </c>
      <c r="J1542" t="str">
        <f t="shared" si="48"/>
        <v>0301SkogOrganisk jordBarskogHøy</v>
      </c>
      <c r="K1542" s="111">
        <v>-2.5184559031994138</v>
      </c>
      <c r="L1542" s="111">
        <v>0.92784825435236762</v>
      </c>
      <c r="M1542" s="111">
        <v>0.46518126042825314</v>
      </c>
      <c r="N1542" s="112">
        <f t="shared" si="49"/>
        <v>-1.1254263884187932</v>
      </c>
    </row>
    <row r="1543" spans="1:14" x14ac:dyDescent="0.25">
      <c r="A1543" s="111" t="s">
        <v>206</v>
      </c>
      <c r="B1543" s="111" t="str">
        <f>INDEX(kommuner!C:C,MATCH(_xlfn.NUMBERVALUE(A1543),kommuner!B:B,0))</f>
        <v>0301</v>
      </c>
      <c r="C1543" s="111" t="s">
        <v>127</v>
      </c>
      <c r="D1543" s="111" t="s">
        <v>127</v>
      </c>
      <c r="E1543" s="111" t="s">
        <v>123</v>
      </c>
      <c r="F1543" s="111" t="s">
        <v>172</v>
      </c>
      <c r="G1543" s="111" t="s">
        <v>167</v>
      </c>
      <c r="H1543" s="111" t="s">
        <v>172</v>
      </c>
      <c r="I1543" s="111" t="s">
        <v>167</v>
      </c>
      <c r="J1543" t="str">
        <f t="shared" si="48"/>
        <v>0301SkogOrganisk jordBarskogImpediment</v>
      </c>
      <c r="K1543" s="111">
        <v>-0.13011741963904588</v>
      </c>
      <c r="L1543" s="111">
        <v>0.92784825435236762</v>
      </c>
      <c r="M1543" s="111">
        <v>0.46510463492953991</v>
      </c>
      <c r="N1543" s="112">
        <f t="shared" si="49"/>
        <v>1.2628354696428616</v>
      </c>
    </row>
    <row r="1544" spans="1:14" x14ac:dyDescent="0.25">
      <c r="A1544" s="111" t="s">
        <v>206</v>
      </c>
      <c r="B1544" s="111" t="str">
        <f>INDEX(kommuner!C:C,MATCH(_xlfn.NUMBERVALUE(A1544),kommuner!B:B,0))</f>
        <v>0301</v>
      </c>
      <c r="C1544" s="111" t="s">
        <v>127</v>
      </c>
      <c r="D1544" s="111" t="s">
        <v>127</v>
      </c>
      <c r="E1544" s="111" t="s">
        <v>123</v>
      </c>
      <c r="F1544" s="111" t="s">
        <v>172</v>
      </c>
      <c r="G1544" s="111" t="s">
        <v>190</v>
      </c>
      <c r="H1544" s="111" t="s">
        <v>172</v>
      </c>
      <c r="I1544" s="111" t="s">
        <v>190</v>
      </c>
      <c r="J1544" t="str">
        <f t="shared" si="48"/>
        <v>0301SkogOrganisk jordBarskogLav</v>
      </c>
      <c r="K1544" s="111">
        <v>-0.50666953101693391</v>
      </c>
      <c r="L1544" s="111">
        <v>0.92784825435236762</v>
      </c>
      <c r="M1544" s="111">
        <v>0.46510463492953991</v>
      </c>
      <c r="N1544" s="112">
        <f t="shared" si="49"/>
        <v>0.88628335826497362</v>
      </c>
    </row>
    <row r="1545" spans="1:14" x14ac:dyDescent="0.25">
      <c r="A1545" s="111" t="s">
        <v>206</v>
      </c>
      <c r="B1545" s="111" t="str">
        <f>INDEX(kommuner!C:C,MATCH(_xlfn.NUMBERVALUE(A1545),kommuner!B:B,0))</f>
        <v>0301</v>
      </c>
      <c r="C1545" s="111" t="s">
        <v>127</v>
      </c>
      <c r="D1545" s="111" t="s">
        <v>127</v>
      </c>
      <c r="E1545" s="111" t="s">
        <v>123</v>
      </c>
      <c r="F1545" s="111" t="s">
        <v>172</v>
      </c>
      <c r="G1545" s="111" t="s">
        <v>173</v>
      </c>
      <c r="H1545" s="111" t="s">
        <v>172</v>
      </c>
      <c r="I1545" s="111" t="s">
        <v>173</v>
      </c>
      <c r="J1545" t="str">
        <f t="shared" si="48"/>
        <v>0301SkogOrganisk jordBarskogMiddels</v>
      </c>
      <c r="K1545" s="111">
        <v>-1.5571490961494638</v>
      </c>
      <c r="L1545" s="111">
        <v>0.92784825435236762</v>
      </c>
      <c r="M1545" s="111">
        <v>0.46518126042825314</v>
      </c>
      <c r="N1545" s="112">
        <f t="shared" si="49"/>
        <v>-0.16411958136884308</v>
      </c>
    </row>
    <row r="1546" spans="1:14" x14ac:dyDescent="0.25">
      <c r="A1546" s="111" t="s">
        <v>206</v>
      </c>
      <c r="B1546" s="111" t="str">
        <f>INDEX(kommuner!C:C,MATCH(_xlfn.NUMBERVALUE(A1546),kommuner!B:B,0))</f>
        <v>0301</v>
      </c>
      <c r="C1546" s="111" t="s">
        <v>127</v>
      </c>
      <c r="D1546" s="111" t="s">
        <v>127</v>
      </c>
      <c r="E1546" s="111" t="s">
        <v>123</v>
      </c>
      <c r="F1546" s="111" t="s">
        <v>172</v>
      </c>
      <c r="G1546" s="111" t="s">
        <v>186</v>
      </c>
      <c r="H1546" s="111" t="s">
        <v>172</v>
      </c>
      <c r="I1546" s="111" t="s">
        <v>186</v>
      </c>
      <c r="J1546" t="str">
        <f t="shared" si="48"/>
        <v>0301SkogOrganisk jordBarskogSærs høy</v>
      </c>
      <c r="K1546" s="111">
        <v>2.5548655235722699</v>
      </c>
      <c r="L1546" s="111">
        <v>0.92784825435236762</v>
      </c>
      <c r="M1546" s="111">
        <v>0.46518126042825314</v>
      </c>
      <c r="N1546" s="112">
        <f t="shared" si="49"/>
        <v>3.9478950383528906</v>
      </c>
    </row>
    <row r="1547" spans="1:14" x14ac:dyDescent="0.25">
      <c r="A1547" s="111" t="s">
        <v>206</v>
      </c>
      <c r="B1547" s="111" t="str">
        <f>INDEX(kommuner!C:C,MATCH(_xlfn.NUMBERVALUE(A1547),kommuner!B:B,0))</f>
        <v>0301</v>
      </c>
      <c r="C1547" s="111" t="s">
        <v>127</v>
      </c>
      <c r="D1547" s="111" t="s">
        <v>127</v>
      </c>
      <c r="E1547" s="111" t="s">
        <v>123</v>
      </c>
      <c r="F1547" s="111" t="s">
        <v>179</v>
      </c>
      <c r="G1547" s="111" t="s">
        <v>180</v>
      </c>
      <c r="H1547" s="111" t="s">
        <v>179</v>
      </c>
      <c r="I1547" s="111" t="s">
        <v>180</v>
      </c>
      <c r="J1547" t="str">
        <f t="shared" si="48"/>
        <v>0301SkogOrganisk jordBlandingsskogHøy</v>
      </c>
      <c r="K1547" s="111">
        <v>-5.5554344456832343</v>
      </c>
      <c r="L1547" s="111">
        <v>0.92784825435236762</v>
      </c>
      <c r="M1547" s="111">
        <v>0.46510463492953991</v>
      </c>
      <c r="N1547" s="112">
        <f t="shared" si="49"/>
        <v>-4.1624815564013264</v>
      </c>
    </row>
    <row r="1548" spans="1:14" x14ac:dyDescent="0.25">
      <c r="A1548" s="111" t="s">
        <v>206</v>
      </c>
      <c r="B1548" s="111" t="str">
        <f>INDEX(kommuner!C:C,MATCH(_xlfn.NUMBERVALUE(A1548),kommuner!B:B,0))</f>
        <v>0301</v>
      </c>
      <c r="C1548" s="111" t="s">
        <v>127</v>
      </c>
      <c r="D1548" s="111" t="s">
        <v>127</v>
      </c>
      <c r="E1548" s="111" t="s">
        <v>123</v>
      </c>
      <c r="F1548" s="111" t="s">
        <v>179</v>
      </c>
      <c r="G1548" s="111" t="s">
        <v>167</v>
      </c>
      <c r="H1548" s="111" t="s">
        <v>179</v>
      </c>
      <c r="I1548" s="111" t="s">
        <v>167</v>
      </c>
      <c r="J1548" t="str">
        <f t="shared" si="48"/>
        <v>0301SkogOrganisk jordBlandingsskogImpediment</v>
      </c>
      <c r="K1548" s="111">
        <v>-0.28586344175800005</v>
      </c>
      <c r="L1548" s="111">
        <v>0.92784825435236762</v>
      </c>
      <c r="M1548" s="111">
        <v>0.46510463492953991</v>
      </c>
      <c r="N1548" s="112">
        <f t="shared" si="49"/>
        <v>1.1070894475239075</v>
      </c>
    </row>
    <row r="1549" spans="1:14" x14ac:dyDescent="0.25">
      <c r="A1549" s="111" t="s">
        <v>206</v>
      </c>
      <c r="B1549" s="111" t="str">
        <f>INDEX(kommuner!C:C,MATCH(_xlfn.NUMBERVALUE(A1549),kommuner!B:B,0))</f>
        <v>0301</v>
      </c>
      <c r="C1549" s="111" t="s">
        <v>127</v>
      </c>
      <c r="D1549" s="111" t="s">
        <v>127</v>
      </c>
      <c r="E1549" s="111" t="s">
        <v>123</v>
      </c>
      <c r="F1549" s="111" t="s">
        <v>179</v>
      </c>
      <c r="G1549" s="111" t="s">
        <v>190</v>
      </c>
      <c r="H1549" s="111" t="s">
        <v>179</v>
      </c>
      <c r="I1549" s="111" t="s">
        <v>190</v>
      </c>
      <c r="J1549" t="str">
        <f t="shared" si="48"/>
        <v>0301SkogOrganisk jordBlandingsskogLav</v>
      </c>
      <c r="K1549" s="111">
        <v>-1.2347339377887629</v>
      </c>
      <c r="L1549" s="111">
        <v>0.92784825435236762</v>
      </c>
      <c r="M1549" s="111">
        <v>0.46510463492953991</v>
      </c>
      <c r="N1549" s="112">
        <f t="shared" si="49"/>
        <v>0.15821895149314458</v>
      </c>
    </row>
    <row r="1550" spans="1:14" x14ac:dyDescent="0.25">
      <c r="A1550" s="111" t="s">
        <v>206</v>
      </c>
      <c r="B1550" s="111" t="str">
        <f>INDEX(kommuner!C:C,MATCH(_xlfn.NUMBERVALUE(A1550),kommuner!B:B,0))</f>
        <v>0301</v>
      </c>
      <c r="C1550" s="111" t="s">
        <v>127</v>
      </c>
      <c r="D1550" s="111" t="s">
        <v>127</v>
      </c>
      <c r="E1550" s="111" t="s">
        <v>123</v>
      </c>
      <c r="F1550" s="111" t="s">
        <v>179</v>
      </c>
      <c r="G1550" s="111" t="s">
        <v>173</v>
      </c>
      <c r="H1550" s="111" t="s">
        <v>179</v>
      </c>
      <c r="I1550" s="111" t="s">
        <v>173</v>
      </c>
      <c r="J1550" t="str">
        <f t="shared" si="48"/>
        <v>0301SkogOrganisk jordBlandingsskogMiddels</v>
      </c>
      <c r="K1550" s="111">
        <v>-2.4239591752717748</v>
      </c>
      <c r="L1550" s="111">
        <v>0.92784825435236762</v>
      </c>
      <c r="M1550" s="111">
        <v>0.46510463492953991</v>
      </c>
      <c r="N1550" s="112">
        <f t="shared" si="49"/>
        <v>-1.0310062859898674</v>
      </c>
    </row>
    <row r="1551" spans="1:14" x14ac:dyDescent="0.25">
      <c r="A1551" s="111" t="s">
        <v>206</v>
      </c>
      <c r="B1551" s="111" t="str">
        <f>INDEX(kommuner!C:C,MATCH(_xlfn.NUMBERVALUE(A1551),kommuner!B:B,0))</f>
        <v>0301</v>
      </c>
      <c r="C1551" s="111" t="s">
        <v>127</v>
      </c>
      <c r="D1551" s="111" t="s">
        <v>127</v>
      </c>
      <c r="E1551" s="111" t="s">
        <v>123</v>
      </c>
      <c r="F1551" s="111" t="s">
        <v>179</v>
      </c>
      <c r="G1551" s="111" t="s">
        <v>186</v>
      </c>
      <c r="H1551" s="111" t="s">
        <v>179</v>
      </c>
      <c r="I1551" s="111" t="s">
        <v>186</v>
      </c>
      <c r="J1551" t="str">
        <f t="shared" si="48"/>
        <v>0301SkogOrganisk jordBlandingsskogSærs høy</v>
      </c>
      <c r="K1551" s="111">
        <v>-1.5726115302258048</v>
      </c>
      <c r="L1551" s="111">
        <v>0.92784825435236762</v>
      </c>
      <c r="M1551" s="111">
        <v>0.46510463492953991</v>
      </c>
      <c r="N1551" s="112">
        <f t="shared" si="49"/>
        <v>-0.17965864094389727</v>
      </c>
    </row>
    <row r="1552" spans="1:14" x14ac:dyDescent="0.25">
      <c r="A1552" s="111" t="s">
        <v>206</v>
      </c>
      <c r="B1552" s="111" t="str">
        <f>INDEX(kommuner!C:C,MATCH(_xlfn.NUMBERVALUE(A1552),kommuner!B:B,0))</f>
        <v>0301</v>
      </c>
      <c r="C1552" s="111" t="s">
        <v>127</v>
      </c>
      <c r="D1552" s="111" t="s">
        <v>127</v>
      </c>
      <c r="E1552" s="111" t="s">
        <v>123</v>
      </c>
      <c r="F1552" s="111" t="s">
        <v>185</v>
      </c>
      <c r="G1552" s="111" t="s">
        <v>180</v>
      </c>
      <c r="H1552" s="111" t="s">
        <v>185</v>
      </c>
      <c r="I1552" s="111" t="s">
        <v>180</v>
      </c>
      <c r="J1552" t="str">
        <f t="shared" si="48"/>
        <v>0301SkogOrganisk jordLauvskogHøy</v>
      </c>
      <c r="K1552" s="111">
        <v>-1.9913688882377358</v>
      </c>
      <c r="L1552" s="111">
        <v>0.92784825435236762</v>
      </c>
      <c r="M1552" s="111">
        <v>0.46510463492953991</v>
      </c>
      <c r="N1552" s="112">
        <f t="shared" si="49"/>
        <v>-0.59841599895582831</v>
      </c>
    </row>
    <row r="1553" spans="1:14" x14ac:dyDescent="0.25">
      <c r="A1553" s="111" t="s">
        <v>206</v>
      </c>
      <c r="B1553" s="111" t="str">
        <f>INDEX(kommuner!C:C,MATCH(_xlfn.NUMBERVALUE(A1553),kommuner!B:B,0))</f>
        <v>0301</v>
      </c>
      <c r="C1553" s="111" t="s">
        <v>127</v>
      </c>
      <c r="D1553" s="111" t="s">
        <v>127</v>
      </c>
      <c r="E1553" s="111" t="s">
        <v>123</v>
      </c>
      <c r="F1553" s="111" t="s">
        <v>185</v>
      </c>
      <c r="G1553" s="111" t="s">
        <v>167</v>
      </c>
      <c r="H1553" s="111" t="s">
        <v>185</v>
      </c>
      <c r="I1553" s="111" t="s">
        <v>167</v>
      </c>
      <c r="J1553" t="str">
        <f t="shared" si="48"/>
        <v>0301SkogOrganisk jordLauvskogImpediment</v>
      </c>
      <c r="K1553" s="111">
        <v>0.35000626494250675</v>
      </c>
      <c r="L1553" s="111">
        <v>0.92784825435236762</v>
      </c>
      <c r="M1553" s="111">
        <v>0.46510463492953991</v>
      </c>
      <c r="N1553" s="112">
        <f t="shared" si="49"/>
        <v>1.7429591542244141</v>
      </c>
    </row>
    <row r="1554" spans="1:14" x14ac:dyDescent="0.25">
      <c r="A1554" s="111" t="s">
        <v>206</v>
      </c>
      <c r="B1554" s="111" t="str">
        <f>INDEX(kommuner!C:C,MATCH(_xlfn.NUMBERVALUE(A1554),kommuner!B:B,0))</f>
        <v>0301</v>
      </c>
      <c r="C1554" s="111" t="s">
        <v>127</v>
      </c>
      <c r="D1554" s="111" t="s">
        <v>127</v>
      </c>
      <c r="E1554" s="111" t="s">
        <v>123</v>
      </c>
      <c r="F1554" s="111" t="s">
        <v>185</v>
      </c>
      <c r="G1554" s="111" t="s">
        <v>190</v>
      </c>
      <c r="H1554" s="111" t="s">
        <v>185</v>
      </c>
      <c r="I1554" s="111" t="s">
        <v>190</v>
      </c>
      <c r="J1554" t="str">
        <f t="shared" si="48"/>
        <v>0301SkogOrganisk jordLauvskogLav</v>
      </c>
      <c r="K1554" s="111">
        <v>1.1144075558526714</v>
      </c>
      <c r="L1554" s="111">
        <v>0.92784825435236762</v>
      </c>
      <c r="M1554" s="111">
        <v>0.46510463492953991</v>
      </c>
      <c r="N1554" s="112">
        <f t="shared" si="49"/>
        <v>2.5073604451345788</v>
      </c>
    </row>
    <row r="1555" spans="1:14" x14ac:dyDescent="0.25">
      <c r="A1555" s="111" t="s">
        <v>206</v>
      </c>
      <c r="B1555" s="111" t="str">
        <f>INDEX(kommuner!C:C,MATCH(_xlfn.NUMBERVALUE(A1555),kommuner!B:B,0))</f>
        <v>0301</v>
      </c>
      <c r="C1555" s="111" t="s">
        <v>127</v>
      </c>
      <c r="D1555" s="111" t="s">
        <v>127</v>
      </c>
      <c r="E1555" s="111" t="s">
        <v>123</v>
      </c>
      <c r="F1555" s="111" t="s">
        <v>185</v>
      </c>
      <c r="G1555" s="111" t="s">
        <v>173</v>
      </c>
      <c r="H1555" s="111" t="s">
        <v>185</v>
      </c>
      <c r="I1555" s="111" t="s">
        <v>173</v>
      </c>
      <c r="J1555" t="str">
        <f t="shared" si="48"/>
        <v>0301SkogOrganisk jordLauvskogMiddels</v>
      </c>
      <c r="K1555" s="111">
        <v>-0.62664468270982987</v>
      </c>
      <c r="L1555" s="111">
        <v>0.92784825435236762</v>
      </c>
      <c r="M1555" s="111">
        <v>0.46510463492953991</v>
      </c>
      <c r="N1555" s="112">
        <f t="shared" si="49"/>
        <v>0.76630820657207765</v>
      </c>
    </row>
    <row r="1556" spans="1:14" x14ac:dyDescent="0.25">
      <c r="A1556" s="111" t="s">
        <v>206</v>
      </c>
      <c r="B1556" s="111" t="str">
        <f>INDEX(kommuner!C:C,MATCH(_xlfn.NUMBERVALUE(A1556),kommuner!B:B,0))</f>
        <v>0301</v>
      </c>
      <c r="C1556" s="111" t="s">
        <v>127</v>
      </c>
      <c r="D1556" s="111" t="s">
        <v>127</v>
      </c>
      <c r="E1556" s="111" t="s">
        <v>123</v>
      </c>
      <c r="F1556" s="111" t="s">
        <v>185</v>
      </c>
      <c r="G1556" s="111" t="s">
        <v>186</v>
      </c>
      <c r="H1556" s="111" t="s">
        <v>185</v>
      </c>
      <c r="I1556" s="111" t="s">
        <v>186</v>
      </c>
      <c r="J1556" t="str">
        <f t="shared" si="48"/>
        <v>0301SkogOrganisk jordLauvskogSærs høy</v>
      </c>
      <c r="K1556" s="111">
        <v>-1.8997279926091779</v>
      </c>
      <c r="L1556" s="111">
        <v>0.92784825435236762</v>
      </c>
      <c r="M1556" s="111">
        <v>0.46510463492953991</v>
      </c>
      <c r="N1556" s="112">
        <f t="shared" si="49"/>
        <v>-0.50677510332727038</v>
      </c>
    </row>
    <row r="1557" spans="1:14" x14ac:dyDescent="0.25">
      <c r="A1557" s="111" t="s">
        <v>206</v>
      </c>
      <c r="B1557" s="111" t="str">
        <f>INDEX(kommuner!C:C,MATCH(_xlfn.NUMBERVALUE(A1557),kommuner!B:B,0))</f>
        <v>0301</v>
      </c>
      <c r="C1557" s="111" t="s">
        <v>83</v>
      </c>
      <c r="D1557" s="111" t="s">
        <v>83</v>
      </c>
      <c r="E1557" s="111" t="s">
        <v>126</v>
      </c>
      <c r="F1557" s="111" t="s">
        <v>139</v>
      </c>
      <c r="G1557" s="111" t="s">
        <v>139</v>
      </c>
      <c r="H1557" s="111" t="s">
        <v>139</v>
      </c>
      <c r="I1557" s="111" t="s">
        <v>139</v>
      </c>
      <c r="J1557" t="str">
        <f t="shared" si="48"/>
        <v>0301Utbygd arealMineraljord</v>
      </c>
      <c r="K1557" s="111">
        <v>1.3171254023576049</v>
      </c>
      <c r="L1557" s="111">
        <v>0</v>
      </c>
      <c r="M1557" s="111">
        <v>1.303047089454229E-2</v>
      </c>
      <c r="N1557" s="112">
        <f t="shared" si="49"/>
        <v>1.3301558732521472</v>
      </c>
    </row>
    <row r="1558" spans="1:14" x14ac:dyDescent="0.25">
      <c r="A1558" s="111" t="s">
        <v>206</v>
      </c>
      <c r="B1558" s="111" t="str">
        <f>INDEX(kommuner!C:C,MATCH(_xlfn.NUMBERVALUE(A1558),kommuner!B:B,0))</f>
        <v>0301</v>
      </c>
      <c r="C1558" s="111" t="s">
        <v>83</v>
      </c>
      <c r="D1558" s="111" t="s">
        <v>83</v>
      </c>
      <c r="E1558" s="111" t="s">
        <v>123</v>
      </c>
      <c r="F1558" s="111" t="s">
        <v>139</v>
      </c>
      <c r="G1558" s="111" t="s">
        <v>139</v>
      </c>
      <c r="H1558" s="111" t="s">
        <v>139</v>
      </c>
      <c r="I1558" s="111" t="s">
        <v>139</v>
      </c>
      <c r="J1558" t="str">
        <f t="shared" si="48"/>
        <v>0301Utbygd arealOrganisk jord</v>
      </c>
      <c r="K1558" s="111">
        <v>29.011421395201612</v>
      </c>
      <c r="L1558" s="111">
        <v>0</v>
      </c>
      <c r="M1558" s="111">
        <v>1.303047089454229E-2</v>
      </c>
      <c r="N1558" s="112">
        <f t="shared" si="49"/>
        <v>29.024451866096154</v>
      </c>
    </row>
    <row r="1559" spans="1:14" x14ac:dyDescent="0.25">
      <c r="A1559" s="111" t="s">
        <v>206</v>
      </c>
      <c r="B1559" s="111" t="str">
        <f>INDEX(kommuner!C:C,MATCH(_xlfn.NUMBERVALUE(A1559),kommuner!B:B,0))</f>
        <v>0301</v>
      </c>
      <c r="C1559" s="111" t="s">
        <v>181</v>
      </c>
      <c r="D1559" s="111" t="s">
        <v>181</v>
      </c>
      <c r="E1559" s="111" t="s">
        <v>123</v>
      </c>
      <c r="F1559" s="111" t="s">
        <v>139</v>
      </c>
      <c r="G1559" s="111" t="s">
        <v>139</v>
      </c>
      <c r="H1559" s="111" t="s">
        <v>139</v>
      </c>
      <c r="I1559" s="111" t="s">
        <v>139</v>
      </c>
      <c r="J1559" t="str">
        <f t="shared" si="48"/>
        <v>0301Vann og myrOrganisk jord</v>
      </c>
      <c r="K1559" s="111">
        <v>-0.20040009744654491</v>
      </c>
      <c r="L1559" s="111">
        <v>0</v>
      </c>
      <c r="M1559" s="111">
        <v>0</v>
      </c>
      <c r="N1559" s="112">
        <f t="shared" si="49"/>
        <v>-0.20040009744654491</v>
      </c>
    </row>
    <row r="1560" spans="1:14" x14ac:dyDescent="0.25">
      <c r="A1560" s="111" t="s">
        <v>634</v>
      </c>
      <c r="B1560" s="111">
        <f>INDEX(kommuner!C:C,MATCH(_xlfn.NUMBERVALUE(A1560),kommuner!B:B,0))</f>
        <v>3401</v>
      </c>
      <c r="C1560" s="111" t="s">
        <v>82</v>
      </c>
      <c r="D1560" s="111" t="s">
        <v>82</v>
      </c>
      <c r="E1560" s="111" t="s">
        <v>126</v>
      </c>
      <c r="F1560" s="111" t="s">
        <v>139</v>
      </c>
      <c r="G1560" s="111" t="s">
        <v>139</v>
      </c>
      <c r="H1560" s="111" t="s">
        <v>139</v>
      </c>
      <c r="I1560" s="111" t="s">
        <v>139</v>
      </c>
      <c r="J1560" t="str">
        <f t="shared" si="48"/>
        <v>3401Annen utmarkMineraljord</v>
      </c>
      <c r="K1560" s="111">
        <v>-8.1294889331176998E-2</v>
      </c>
      <c r="L1560" s="111">
        <v>0</v>
      </c>
      <c r="M1560" s="111">
        <v>0</v>
      </c>
      <c r="N1560" s="112">
        <f t="shared" si="49"/>
        <v>-8.1294889331176998E-2</v>
      </c>
    </row>
    <row r="1561" spans="1:14" x14ac:dyDescent="0.25">
      <c r="A1561" s="111" t="s">
        <v>634</v>
      </c>
      <c r="B1561" s="111">
        <f>INDEX(kommuner!C:C,MATCH(_xlfn.NUMBERVALUE(A1561),kommuner!B:B,0))</f>
        <v>3401</v>
      </c>
      <c r="C1561" s="111" t="s">
        <v>121</v>
      </c>
      <c r="D1561" s="111" t="s">
        <v>121</v>
      </c>
      <c r="E1561" s="111" t="s">
        <v>126</v>
      </c>
      <c r="F1561" s="111" t="s">
        <v>139</v>
      </c>
      <c r="G1561" s="111" t="s">
        <v>139</v>
      </c>
      <c r="H1561" s="111" t="s">
        <v>139</v>
      </c>
      <c r="I1561" s="111" t="s">
        <v>139</v>
      </c>
      <c r="J1561" t="str">
        <f t="shared" si="48"/>
        <v>3401BeiteMineraljord</v>
      </c>
      <c r="K1561" s="111">
        <v>-0.96338340838695502</v>
      </c>
      <c r="L1561" s="111">
        <v>0</v>
      </c>
      <c r="M1561" s="111">
        <v>1.2448711246839999E-7</v>
      </c>
      <c r="N1561" s="112">
        <f t="shared" si="49"/>
        <v>-0.96338328389984251</v>
      </c>
    </row>
    <row r="1562" spans="1:14" x14ac:dyDescent="0.25">
      <c r="A1562" s="111" t="s">
        <v>634</v>
      </c>
      <c r="B1562" s="111">
        <f>INDEX(kommuner!C:C,MATCH(_xlfn.NUMBERVALUE(A1562),kommuner!B:B,0))</f>
        <v>3401</v>
      </c>
      <c r="C1562" s="111" t="s">
        <v>121</v>
      </c>
      <c r="D1562" s="111" t="s">
        <v>121</v>
      </c>
      <c r="E1562" s="111" t="s">
        <v>123</v>
      </c>
      <c r="F1562" s="111" t="s">
        <v>139</v>
      </c>
      <c r="G1562" s="111" t="s">
        <v>139</v>
      </c>
      <c r="H1562" s="111" t="s">
        <v>139</v>
      </c>
      <c r="I1562" s="111" t="s">
        <v>139</v>
      </c>
      <c r="J1562" t="str">
        <f t="shared" si="48"/>
        <v>3401BeiteOrganisk jord</v>
      </c>
      <c r="K1562" s="111">
        <v>12.077525935985037</v>
      </c>
      <c r="L1562" s="111">
        <v>1.6412500000000001</v>
      </c>
      <c r="M1562" s="111">
        <v>0</v>
      </c>
      <c r="N1562" s="112">
        <f t="shared" si="49"/>
        <v>13.718775935985036</v>
      </c>
    </row>
    <row r="1563" spans="1:14" x14ac:dyDescent="0.25">
      <c r="A1563" s="111" t="s">
        <v>634</v>
      </c>
      <c r="B1563" s="111">
        <f>INDEX(kommuner!C:C,MATCH(_xlfn.NUMBERVALUE(A1563),kommuner!B:B,0))</f>
        <v>3401</v>
      </c>
      <c r="C1563" s="111" t="s">
        <v>84</v>
      </c>
      <c r="D1563" s="111" t="s">
        <v>84</v>
      </c>
      <c r="E1563" s="111" t="s">
        <v>126</v>
      </c>
      <c r="F1563" s="111" t="s">
        <v>139</v>
      </c>
      <c r="G1563" s="111" t="s">
        <v>139</v>
      </c>
      <c r="H1563" s="111" t="s">
        <v>139</v>
      </c>
      <c r="I1563" s="111" t="s">
        <v>139</v>
      </c>
      <c r="J1563" t="str">
        <f t="shared" si="48"/>
        <v>3401Dyrket markMineraljord</v>
      </c>
      <c r="K1563" s="111">
        <v>-0.60781376733541337</v>
      </c>
      <c r="L1563" s="111">
        <v>0</v>
      </c>
      <c r="M1563" s="111">
        <v>0</v>
      </c>
      <c r="N1563" s="112">
        <f t="shared" si="49"/>
        <v>-0.60781376733541337</v>
      </c>
    </row>
    <row r="1564" spans="1:14" x14ac:dyDescent="0.25">
      <c r="A1564" s="111" t="s">
        <v>634</v>
      </c>
      <c r="B1564" s="111">
        <f>INDEX(kommuner!C:C,MATCH(_xlfn.NUMBERVALUE(A1564),kommuner!B:B,0))</f>
        <v>3401</v>
      </c>
      <c r="C1564" s="111" t="s">
        <v>84</v>
      </c>
      <c r="D1564" s="111" t="s">
        <v>84</v>
      </c>
      <c r="E1564" s="111" t="s">
        <v>123</v>
      </c>
      <c r="F1564" s="111" t="s">
        <v>139</v>
      </c>
      <c r="G1564" s="111" t="s">
        <v>139</v>
      </c>
      <c r="H1564" s="111" t="s">
        <v>139</v>
      </c>
      <c r="I1564" s="111" t="s">
        <v>139</v>
      </c>
      <c r="J1564" t="str">
        <f t="shared" si="48"/>
        <v>3401Dyrket markOrganisk jord</v>
      </c>
      <c r="K1564" s="111">
        <v>28.726149366675592</v>
      </c>
      <c r="L1564" s="111">
        <v>1.45625</v>
      </c>
      <c r="M1564" s="111">
        <v>0</v>
      </c>
      <c r="N1564" s="112">
        <f t="shared" si="49"/>
        <v>30.182399366675593</v>
      </c>
    </row>
    <row r="1565" spans="1:14" x14ac:dyDescent="0.25">
      <c r="A1565" s="111" t="s">
        <v>634</v>
      </c>
      <c r="B1565" s="111">
        <f>INDEX(kommuner!C:C,MATCH(_xlfn.NUMBERVALUE(A1565),kommuner!B:B,0))</f>
        <v>3401</v>
      </c>
      <c r="C1565" s="111" t="s">
        <v>127</v>
      </c>
      <c r="D1565" s="111" t="s">
        <v>127</v>
      </c>
      <c r="E1565" s="111" t="s">
        <v>126</v>
      </c>
      <c r="F1565" s="111" t="s">
        <v>172</v>
      </c>
      <c r="G1565" s="111" t="s">
        <v>180</v>
      </c>
      <c r="H1565" s="111" t="s">
        <v>172</v>
      </c>
      <c r="I1565" s="111" t="s">
        <v>180</v>
      </c>
      <c r="J1565" t="str">
        <f t="shared" si="48"/>
        <v>3401SkogMineraljordBarskogHøy</v>
      </c>
      <c r="K1565" s="111">
        <v>-2.6198458133623994</v>
      </c>
      <c r="L1565" s="111">
        <v>0.85306406685236758</v>
      </c>
      <c r="M1565" s="111">
        <v>6.4056614999681585E-2</v>
      </c>
      <c r="N1565" s="112">
        <f t="shared" si="49"/>
        <v>-1.7027251315103504</v>
      </c>
    </row>
    <row r="1566" spans="1:14" x14ac:dyDescent="0.25">
      <c r="A1566" s="111" t="s">
        <v>634</v>
      </c>
      <c r="B1566" s="111">
        <f>INDEX(kommuner!C:C,MATCH(_xlfn.NUMBERVALUE(A1566),kommuner!B:B,0))</f>
        <v>3401</v>
      </c>
      <c r="C1566" s="111" t="s">
        <v>127</v>
      </c>
      <c r="D1566" s="111" t="s">
        <v>127</v>
      </c>
      <c r="E1566" s="111" t="s">
        <v>126</v>
      </c>
      <c r="F1566" s="111" t="s">
        <v>172</v>
      </c>
      <c r="G1566" s="111" t="s">
        <v>167</v>
      </c>
      <c r="H1566" s="111" t="s">
        <v>172</v>
      </c>
      <c r="I1566" s="111" t="s">
        <v>167</v>
      </c>
      <c r="J1566" t="str">
        <f t="shared" si="48"/>
        <v>3401SkogMineraljordBarskogImpediment</v>
      </c>
      <c r="K1566" s="111">
        <v>-2.0650085329634176</v>
      </c>
      <c r="L1566" s="111">
        <v>0.85306406685236758</v>
      </c>
      <c r="M1566" s="111">
        <v>6.3979989500968365E-2</v>
      </c>
      <c r="N1566" s="112">
        <f t="shared" si="49"/>
        <v>-1.1479644766100818</v>
      </c>
    </row>
    <row r="1567" spans="1:14" x14ac:dyDescent="0.25">
      <c r="A1567" s="111" t="s">
        <v>634</v>
      </c>
      <c r="B1567" s="111">
        <f>INDEX(kommuner!C:C,MATCH(_xlfn.NUMBERVALUE(A1567),kommuner!B:B,0))</f>
        <v>3401</v>
      </c>
      <c r="C1567" s="111" t="s">
        <v>127</v>
      </c>
      <c r="D1567" s="111" t="s">
        <v>127</v>
      </c>
      <c r="E1567" s="111" t="s">
        <v>126</v>
      </c>
      <c r="F1567" s="111" t="s">
        <v>172</v>
      </c>
      <c r="G1567" s="111" t="s">
        <v>190</v>
      </c>
      <c r="H1567" s="111" t="s">
        <v>172</v>
      </c>
      <c r="I1567" s="111" t="s">
        <v>190</v>
      </c>
      <c r="J1567" t="str">
        <f t="shared" si="48"/>
        <v>3401SkogMineraljordBarskogLav</v>
      </c>
      <c r="K1567" s="111">
        <v>-1.5556963198695539</v>
      </c>
      <c r="L1567" s="111">
        <v>0.85306406685236758</v>
      </c>
      <c r="M1567" s="111">
        <v>6.3979989500968365E-2</v>
      </c>
      <c r="N1567" s="112">
        <f t="shared" si="49"/>
        <v>-0.63865226351621796</v>
      </c>
    </row>
    <row r="1568" spans="1:14" x14ac:dyDescent="0.25">
      <c r="A1568" s="111" t="s">
        <v>634</v>
      </c>
      <c r="B1568" s="111">
        <f>INDEX(kommuner!C:C,MATCH(_xlfn.NUMBERVALUE(A1568),kommuner!B:B,0))</f>
        <v>3401</v>
      </c>
      <c r="C1568" s="111" t="s">
        <v>127</v>
      </c>
      <c r="D1568" s="111" t="s">
        <v>127</v>
      </c>
      <c r="E1568" s="111" t="s">
        <v>126</v>
      </c>
      <c r="F1568" s="111" t="s">
        <v>172</v>
      </c>
      <c r="G1568" s="111" t="s">
        <v>173</v>
      </c>
      <c r="H1568" s="111" t="s">
        <v>172</v>
      </c>
      <c r="I1568" s="111" t="s">
        <v>173</v>
      </c>
      <c r="J1568" t="str">
        <f t="shared" si="48"/>
        <v>3401SkogMineraljordBarskogMiddels</v>
      </c>
      <c r="K1568" s="111">
        <v>-2.1020078369684825</v>
      </c>
      <c r="L1568" s="111">
        <v>0.85306406685236758</v>
      </c>
      <c r="M1568" s="111">
        <v>6.4056614999681585E-2</v>
      </c>
      <c r="N1568" s="112">
        <f t="shared" si="49"/>
        <v>-1.1848871551164335</v>
      </c>
    </row>
    <row r="1569" spans="1:14" x14ac:dyDescent="0.25">
      <c r="A1569" s="111" t="s">
        <v>634</v>
      </c>
      <c r="B1569" s="111">
        <f>INDEX(kommuner!C:C,MATCH(_xlfn.NUMBERVALUE(A1569),kommuner!B:B,0))</f>
        <v>3401</v>
      </c>
      <c r="C1569" s="111" t="s">
        <v>127</v>
      </c>
      <c r="D1569" s="111" t="s">
        <v>127</v>
      </c>
      <c r="E1569" s="111" t="s">
        <v>126</v>
      </c>
      <c r="F1569" s="111" t="s">
        <v>172</v>
      </c>
      <c r="G1569" s="111" t="s">
        <v>186</v>
      </c>
      <c r="H1569" s="111" t="s">
        <v>172</v>
      </c>
      <c r="I1569" s="111" t="s">
        <v>186</v>
      </c>
      <c r="J1569" t="str">
        <f t="shared" si="48"/>
        <v>3401SkogMineraljordBarskogSærs høy</v>
      </c>
      <c r="K1569" s="111">
        <v>0.12072674540874306</v>
      </c>
      <c r="L1569" s="111">
        <v>0.85306406685236758</v>
      </c>
      <c r="M1569" s="111">
        <v>6.4056614999681585E-2</v>
      </c>
      <c r="N1569" s="112">
        <f t="shared" si="49"/>
        <v>1.0378474272607923</v>
      </c>
    </row>
    <row r="1570" spans="1:14" x14ac:dyDescent="0.25">
      <c r="A1570" s="111" t="s">
        <v>634</v>
      </c>
      <c r="B1570" s="111">
        <f>INDEX(kommuner!C:C,MATCH(_xlfn.NUMBERVALUE(A1570),kommuner!B:B,0))</f>
        <v>3401</v>
      </c>
      <c r="C1570" s="111" t="s">
        <v>127</v>
      </c>
      <c r="D1570" s="111" t="s">
        <v>127</v>
      </c>
      <c r="E1570" s="111" t="s">
        <v>126</v>
      </c>
      <c r="F1570" s="111" t="s">
        <v>179</v>
      </c>
      <c r="G1570" s="111" t="s">
        <v>180</v>
      </c>
      <c r="H1570" s="111" t="s">
        <v>179</v>
      </c>
      <c r="I1570" s="111" t="s">
        <v>180</v>
      </c>
      <c r="J1570" t="str">
        <f t="shared" si="48"/>
        <v>3401SkogMineraljordBlandingsskogHøy</v>
      </c>
      <c r="K1570" s="111">
        <v>-7.1939050909469406</v>
      </c>
      <c r="L1570" s="111">
        <v>0.85306406685236758</v>
      </c>
      <c r="M1570" s="111">
        <v>6.3979989500968365E-2</v>
      </c>
      <c r="N1570" s="112">
        <f t="shared" si="49"/>
        <v>-6.2768610345936047</v>
      </c>
    </row>
    <row r="1571" spans="1:14" x14ac:dyDescent="0.25">
      <c r="A1571" s="111" t="s">
        <v>634</v>
      </c>
      <c r="B1571" s="111">
        <f>INDEX(kommuner!C:C,MATCH(_xlfn.NUMBERVALUE(A1571),kommuner!B:B,0))</f>
        <v>3401</v>
      </c>
      <c r="C1571" s="111" t="s">
        <v>127</v>
      </c>
      <c r="D1571" s="111" t="s">
        <v>127</v>
      </c>
      <c r="E1571" s="111" t="s">
        <v>126</v>
      </c>
      <c r="F1571" s="111" t="s">
        <v>179</v>
      </c>
      <c r="G1571" s="111" t="s">
        <v>167</v>
      </c>
      <c r="H1571" s="111" t="s">
        <v>179</v>
      </c>
      <c r="I1571" s="111" t="s">
        <v>167</v>
      </c>
      <c r="J1571" t="str">
        <f t="shared" si="48"/>
        <v>3401SkogMineraljordBlandingsskogImpediment</v>
      </c>
      <c r="K1571" s="111">
        <v>-1.534689908392211</v>
      </c>
      <c r="L1571" s="111">
        <v>0.85306406685236758</v>
      </c>
      <c r="M1571" s="111">
        <v>6.3979989500968365E-2</v>
      </c>
      <c r="N1571" s="112">
        <f t="shared" si="49"/>
        <v>-0.61764585203887501</v>
      </c>
    </row>
    <row r="1572" spans="1:14" x14ac:dyDescent="0.25">
      <c r="A1572" s="111" t="s">
        <v>634</v>
      </c>
      <c r="B1572" s="111">
        <f>INDEX(kommuner!C:C,MATCH(_xlfn.NUMBERVALUE(A1572),kommuner!B:B,0))</f>
        <v>3401</v>
      </c>
      <c r="C1572" s="111" t="s">
        <v>127</v>
      </c>
      <c r="D1572" s="111" t="s">
        <v>127</v>
      </c>
      <c r="E1572" s="111" t="s">
        <v>126</v>
      </c>
      <c r="F1572" s="111" t="s">
        <v>179</v>
      </c>
      <c r="G1572" s="111" t="s">
        <v>190</v>
      </c>
      <c r="H1572" s="111" t="s">
        <v>179</v>
      </c>
      <c r="I1572" s="111" t="s">
        <v>190</v>
      </c>
      <c r="J1572" t="str">
        <f t="shared" si="48"/>
        <v>3401SkogMineraljordBlandingsskogLav</v>
      </c>
      <c r="K1572" s="111">
        <v>-2.1877055028220966</v>
      </c>
      <c r="L1572" s="111">
        <v>0.85306406685236758</v>
      </c>
      <c r="M1572" s="111">
        <v>6.3979989500968365E-2</v>
      </c>
      <c r="N1572" s="112">
        <f t="shared" si="49"/>
        <v>-1.2706614464687609</v>
      </c>
    </row>
    <row r="1573" spans="1:14" x14ac:dyDescent="0.25">
      <c r="A1573" s="111" t="s">
        <v>634</v>
      </c>
      <c r="B1573" s="111">
        <f>INDEX(kommuner!C:C,MATCH(_xlfn.NUMBERVALUE(A1573),kommuner!B:B,0))</f>
        <v>3401</v>
      </c>
      <c r="C1573" s="111" t="s">
        <v>127</v>
      </c>
      <c r="D1573" s="111" t="s">
        <v>127</v>
      </c>
      <c r="E1573" s="111" t="s">
        <v>126</v>
      </c>
      <c r="F1573" s="111" t="s">
        <v>179</v>
      </c>
      <c r="G1573" s="111" t="s">
        <v>173</v>
      </c>
      <c r="H1573" s="111" t="s">
        <v>179</v>
      </c>
      <c r="I1573" s="111" t="s">
        <v>173</v>
      </c>
      <c r="J1573" t="str">
        <f t="shared" si="48"/>
        <v>3401SkogMineraljordBlandingsskogMiddels</v>
      </c>
      <c r="K1573" s="111">
        <v>-3.8687729546762566</v>
      </c>
      <c r="L1573" s="111">
        <v>0.85306406685236758</v>
      </c>
      <c r="M1573" s="111">
        <v>6.3979989500968365E-2</v>
      </c>
      <c r="N1573" s="112">
        <f t="shared" si="49"/>
        <v>-2.9517288983229206</v>
      </c>
    </row>
    <row r="1574" spans="1:14" x14ac:dyDescent="0.25">
      <c r="A1574" s="111" t="s">
        <v>634</v>
      </c>
      <c r="B1574" s="111">
        <f>INDEX(kommuner!C:C,MATCH(_xlfn.NUMBERVALUE(A1574),kommuner!B:B,0))</f>
        <v>3401</v>
      </c>
      <c r="C1574" s="111" t="s">
        <v>127</v>
      </c>
      <c r="D1574" s="111" t="s">
        <v>127</v>
      </c>
      <c r="E1574" s="111" t="s">
        <v>126</v>
      </c>
      <c r="F1574" s="111" t="s">
        <v>179</v>
      </c>
      <c r="G1574" s="111" t="s">
        <v>186</v>
      </c>
      <c r="H1574" s="111" t="s">
        <v>179</v>
      </c>
      <c r="I1574" s="111" t="s">
        <v>186</v>
      </c>
      <c r="J1574" t="str">
        <f t="shared" si="48"/>
        <v>3401SkogMineraljordBlandingsskogSærs høy</v>
      </c>
      <c r="K1574" s="111">
        <v>-2.9395925245326562</v>
      </c>
      <c r="L1574" s="111">
        <v>0.85306406685236758</v>
      </c>
      <c r="M1574" s="111">
        <v>6.3979989500968365E-2</v>
      </c>
      <c r="N1574" s="112">
        <f t="shared" si="49"/>
        <v>-2.0225484681793202</v>
      </c>
    </row>
    <row r="1575" spans="1:14" x14ac:dyDescent="0.25">
      <c r="A1575" s="111" t="s">
        <v>634</v>
      </c>
      <c r="B1575" s="111">
        <f>INDEX(kommuner!C:C,MATCH(_xlfn.NUMBERVALUE(A1575),kommuner!B:B,0))</f>
        <v>3401</v>
      </c>
      <c r="C1575" s="111" t="s">
        <v>127</v>
      </c>
      <c r="D1575" s="111" t="s">
        <v>127</v>
      </c>
      <c r="E1575" s="111" t="s">
        <v>126</v>
      </c>
      <c r="F1575" s="111" t="s">
        <v>185</v>
      </c>
      <c r="G1575" s="111" t="s">
        <v>180</v>
      </c>
      <c r="H1575" s="111" t="s">
        <v>185</v>
      </c>
      <c r="I1575" s="111" t="s">
        <v>180</v>
      </c>
      <c r="J1575" t="str">
        <f t="shared" si="48"/>
        <v>3401SkogMineraljordLauvskogHøy</v>
      </c>
      <c r="K1575" s="111">
        <v>-3.3269846154961789</v>
      </c>
      <c r="L1575" s="111">
        <v>0.85306406685236758</v>
      </c>
      <c r="M1575" s="111">
        <v>6.3979989500968365E-2</v>
      </c>
      <c r="N1575" s="112">
        <f t="shared" si="49"/>
        <v>-2.4099405591428429</v>
      </c>
    </row>
    <row r="1576" spans="1:14" x14ac:dyDescent="0.25">
      <c r="A1576" s="111" t="s">
        <v>634</v>
      </c>
      <c r="B1576" s="111">
        <f>INDEX(kommuner!C:C,MATCH(_xlfn.NUMBERVALUE(A1576),kommuner!B:B,0))</f>
        <v>3401</v>
      </c>
      <c r="C1576" s="111" t="s">
        <v>127</v>
      </c>
      <c r="D1576" s="111" t="s">
        <v>127</v>
      </c>
      <c r="E1576" s="111" t="s">
        <v>126</v>
      </c>
      <c r="F1576" s="111" t="s">
        <v>185</v>
      </c>
      <c r="G1576" s="111" t="s">
        <v>167</v>
      </c>
      <c r="H1576" s="111" t="s">
        <v>185</v>
      </c>
      <c r="I1576" s="111" t="s">
        <v>167</v>
      </c>
      <c r="J1576" t="str">
        <f t="shared" si="48"/>
        <v>3401SkogMineraljordLauvskogImpediment</v>
      </c>
      <c r="K1576" s="111">
        <v>-0.77373521499002318</v>
      </c>
      <c r="L1576" s="111">
        <v>0.85306406685236758</v>
      </c>
      <c r="M1576" s="111">
        <v>6.3979989500968365E-2</v>
      </c>
      <c r="N1576" s="112">
        <f t="shared" si="49"/>
        <v>0.14330884136331276</v>
      </c>
    </row>
    <row r="1577" spans="1:14" x14ac:dyDescent="0.25">
      <c r="A1577" s="111" t="s">
        <v>634</v>
      </c>
      <c r="B1577" s="111">
        <f>INDEX(kommuner!C:C,MATCH(_xlfn.NUMBERVALUE(A1577),kommuner!B:B,0))</f>
        <v>3401</v>
      </c>
      <c r="C1577" s="111" t="s">
        <v>127</v>
      </c>
      <c r="D1577" s="111" t="s">
        <v>127</v>
      </c>
      <c r="E1577" s="111" t="s">
        <v>126</v>
      </c>
      <c r="F1577" s="111" t="s">
        <v>185</v>
      </c>
      <c r="G1577" s="111" t="s">
        <v>190</v>
      </c>
      <c r="H1577" s="111" t="s">
        <v>185</v>
      </c>
      <c r="I1577" s="111" t="s">
        <v>190</v>
      </c>
      <c r="J1577" t="str">
        <f t="shared" si="48"/>
        <v>3401SkogMineraljordLauvskogLav</v>
      </c>
      <c r="K1577" s="111">
        <v>-8.9748170935426599E-2</v>
      </c>
      <c r="L1577" s="111">
        <v>0.85306406685236758</v>
      </c>
      <c r="M1577" s="111">
        <v>6.3979989500968365E-2</v>
      </c>
      <c r="N1577" s="112">
        <f t="shared" si="49"/>
        <v>0.82729588541790933</v>
      </c>
    </row>
    <row r="1578" spans="1:14" x14ac:dyDescent="0.25">
      <c r="A1578" s="111" t="s">
        <v>634</v>
      </c>
      <c r="B1578" s="111">
        <f>INDEX(kommuner!C:C,MATCH(_xlfn.NUMBERVALUE(A1578),kommuner!B:B,0))</f>
        <v>3401</v>
      </c>
      <c r="C1578" s="111" t="s">
        <v>127</v>
      </c>
      <c r="D1578" s="111" t="s">
        <v>127</v>
      </c>
      <c r="E1578" s="111" t="s">
        <v>126</v>
      </c>
      <c r="F1578" s="111" t="s">
        <v>185</v>
      </c>
      <c r="G1578" s="111" t="s">
        <v>173</v>
      </c>
      <c r="H1578" s="111" t="s">
        <v>185</v>
      </c>
      <c r="I1578" s="111" t="s">
        <v>173</v>
      </c>
      <c r="J1578" t="str">
        <f t="shared" si="48"/>
        <v>3401SkogMineraljordLauvskogMiddels</v>
      </c>
      <c r="K1578" s="111">
        <v>-1.7789409505847176</v>
      </c>
      <c r="L1578" s="111">
        <v>0.85306406685236758</v>
      </c>
      <c r="M1578" s="111">
        <v>6.3979989500968365E-2</v>
      </c>
      <c r="N1578" s="112">
        <f t="shared" si="49"/>
        <v>-0.86189689423138161</v>
      </c>
    </row>
    <row r="1579" spans="1:14" x14ac:dyDescent="0.25">
      <c r="A1579" s="111" t="s">
        <v>634</v>
      </c>
      <c r="B1579" s="111">
        <f>INDEX(kommuner!C:C,MATCH(_xlfn.NUMBERVALUE(A1579),kommuner!B:B,0))</f>
        <v>3401</v>
      </c>
      <c r="C1579" s="111" t="s">
        <v>127</v>
      </c>
      <c r="D1579" s="111" t="s">
        <v>127</v>
      </c>
      <c r="E1579" s="111" t="s">
        <v>126</v>
      </c>
      <c r="F1579" s="111" t="s">
        <v>185</v>
      </c>
      <c r="G1579" s="111" t="s">
        <v>186</v>
      </c>
      <c r="H1579" s="111" t="s">
        <v>185</v>
      </c>
      <c r="I1579" s="111" t="s">
        <v>186</v>
      </c>
      <c r="J1579" t="str">
        <f t="shared" si="48"/>
        <v>3401SkogMineraljordLauvskogSærs høy</v>
      </c>
      <c r="K1579" s="111">
        <v>-3.6560473259425113</v>
      </c>
      <c r="L1579" s="111">
        <v>0.85306406685236758</v>
      </c>
      <c r="M1579" s="111">
        <v>6.3979989500968365E-2</v>
      </c>
      <c r="N1579" s="112">
        <f t="shared" si="49"/>
        <v>-2.7390032695891753</v>
      </c>
    </row>
    <row r="1580" spans="1:14" x14ac:dyDescent="0.25">
      <c r="A1580" s="111" t="s">
        <v>634</v>
      </c>
      <c r="B1580" s="111">
        <f>INDEX(kommuner!C:C,MATCH(_xlfn.NUMBERVALUE(A1580),kommuner!B:B,0))</f>
        <v>3401</v>
      </c>
      <c r="C1580" s="111" t="s">
        <v>127</v>
      </c>
      <c r="D1580" s="111" t="s">
        <v>127</v>
      </c>
      <c r="E1580" s="111" t="s">
        <v>123</v>
      </c>
      <c r="F1580" s="111" t="s">
        <v>172</v>
      </c>
      <c r="G1580" s="111" t="s">
        <v>180</v>
      </c>
      <c r="H1580" s="111" t="s">
        <v>172</v>
      </c>
      <c r="I1580" s="111" t="s">
        <v>180</v>
      </c>
      <c r="J1580" t="str">
        <f t="shared" si="48"/>
        <v>3401SkogOrganisk jordBarskogHøy</v>
      </c>
      <c r="K1580" s="111">
        <v>-2.5184559031994138</v>
      </c>
      <c r="L1580" s="111">
        <v>0.92784825435236762</v>
      </c>
      <c r="M1580" s="111">
        <v>0.46518126042825314</v>
      </c>
      <c r="N1580" s="112">
        <f t="shared" si="49"/>
        <v>-1.1254263884187932</v>
      </c>
    </row>
    <row r="1581" spans="1:14" x14ac:dyDescent="0.25">
      <c r="A1581" s="111" t="s">
        <v>634</v>
      </c>
      <c r="B1581" s="111">
        <f>INDEX(kommuner!C:C,MATCH(_xlfn.NUMBERVALUE(A1581),kommuner!B:B,0))</f>
        <v>3401</v>
      </c>
      <c r="C1581" s="111" t="s">
        <v>127</v>
      </c>
      <c r="D1581" s="111" t="s">
        <v>127</v>
      </c>
      <c r="E1581" s="111" t="s">
        <v>123</v>
      </c>
      <c r="F1581" s="111" t="s">
        <v>172</v>
      </c>
      <c r="G1581" s="111" t="s">
        <v>167</v>
      </c>
      <c r="H1581" s="111" t="s">
        <v>172</v>
      </c>
      <c r="I1581" s="111" t="s">
        <v>167</v>
      </c>
      <c r="J1581" t="str">
        <f t="shared" si="48"/>
        <v>3401SkogOrganisk jordBarskogImpediment</v>
      </c>
      <c r="K1581" s="111">
        <v>3.7944669267533482E-2</v>
      </c>
      <c r="L1581" s="111">
        <v>0.92784825435236762</v>
      </c>
      <c r="M1581" s="111">
        <v>0.46510463492953991</v>
      </c>
      <c r="N1581" s="112">
        <f t="shared" si="49"/>
        <v>1.430897558549441</v>
      </c>
    </row>
    <row r="1582" spans="1:14" x14ac:dyDescent="0.25">
      <c r="A1582" s="111" t="s">
        <v>634</v>
      </c>
      <c r="B1582" s="111">
        <f>INDEX(kommuner!C:C,MATCH(_xlfn.NUMBERVALUE(A1582),kommuner!B:B,0))</f>
        <v>3401</v>
      </c>
      <c r="C1582" s="111" t="s">
        <v>127</v>
      </c>
      <c r="D1582" s="111" t="s">
        <v>127</v>
      </c>
      <c r="E1582" s="111" t="s">
        <v>123</v>
      </c>
      <c r="F1582" s="111" t="s">
        <v>172</v>
      </c>
      <c r="G1582" s="111" t="s">
        <v>190</v>
      </c>
      <c r="H1582" s="111" t="s">
        <v>172</v>
      </c>
      <c r="I1582" s="111" t="s">
        <v>190</v>
      </c>
      <c r="J1582" t="str">
        <f t="shared" si="48"/>
        <v>3401SkogOrganisk jordBarskogLav</v>
      </c>
      <c r="K1582" s="111">
        <v>-0.50666953101693391</v>
      </c>
      <c r="L1582" s="111">
        <v>0.92784825435236762</v>
      </c>
      <c r="M1582" s="111">
        <v>0.46510463492953991</v>
      </c>
      <c r="N1582" s="112">
        <f t="shared" si="49"/>
        <v>0.88628335826497362</v>
      </c>
    </row>
    <row r="1583" spans="1:14" x14ac:dyDescent="0.25">
      <c r="A1583" s="111" t="s">
        <v>634</v>
      </c>
      <c r="B1583" s="111">
        <f>INDEX(kommuner!C:C,MATCH(_xlfn.NUMBERVALUE(A1583),kommuner!B:B,0))</f>
        <v>3401</v>
      </c>
      <c r="C1583" s="111" t="s">
        <v>127</v>
      </c>
      <c r="D1583" s="111" t="s">
        <v>127</v>
      </c>
      <c r="E1583" s="111" t="s">
        <v>123</v>
      </c>
      <c r="F1583" s="111" t="s">
        <v>172</v>
      </c>
      <c r="G1583" s="111" t="s">
        <v>173</v>
      </c>
      <c r="H1583" s="111" t="s">
        <v>172</v>
      </c>
      <c r="I1583" s="111" t="s">
        <v>173</v>
      </c>
      <c r="J1583" t="str">
        <f t="shared" si="48"/>
        <v>3401SkogOrganisk jordBarskogMiddels</v>
      </c>
      <c r="K1583" s="111">
        <v>-1.5571490961494638</v>
      </c>
      <c r="L1583" s="111">
        <v>0.92784825435236762</v>
      </c>
      <c r="M1583" s="111">
        <v>0.46518126042825314</v>
      </c>
      <c r="N1583" s="112">
        <f t="shared" si="49"/>
        <v>-0.16411958136884308</v>
      </c>
    </row>
    <row r="1584" spans="1:14" x14ac:dyDescent="0.25">
      <c r="A1584" s="111" t="s">
        <v>634</v>
      </c>
      <c r="B1584" s="111">
        <f>INDEX(kommuner!C:C,MATCH(_xlfn.NUMBERVALUE(A1584),kommuner!B:B,0))</f>
        <v>3401</v>
      </c>
      <c r="C1584" s="111" t="s">
        <v>127</v>
      </c>
      <c r="D1584" s="111" t="s">
        <v>127</v>
      </c>
      <c r="E1584" s="111" t="s">
        <v>123</v>
      </c>
      <c r="F1584" s="111" t="s">
        <v>172</v>
      </c>
      <c r="G1584" s="111" t="s">
        <v>186</v>
      </c>
      <c r="H1584" s="111" t="s">
        <v>172</v>
      </c>
      <c r="I1584" s="111" t="s">
        <v>186</v>
      </c>
      <c r="J1584" t="str">
        <f t="shared" si="48"/>
        <v>3401SkogOrganisk jordBarskogSærs høy</v>
      </c>
      <c r="K1584" s="111">
        <v>2.5548655235722699</v>
      </c>
      <c r="L1584" s="111">
        <v>0.92784825435236762</v>
      </c>
      <c r="M1584" s="111">
        <v>0.46518126042825314</v>
      </c>
      <c r="N1584" s="112">
        <f t="shared" si="49"/>
        <v>3.9478950383528906</v>
      </c>
    </row>
    <row r="1585" spans="1:14" x14ac:dyDescent="0.25">
      <c r="A1585" s="111" t="s">
        <v>634</v>
      </c>
      <c r="B1585" s="111">
        <f>INDEX(kommuner!C:C,MATCH(_xlfn.NUMBERVALUE(A1585),kommuner!B:B,0))</f>
        <v>3401</v>
      </c>
      <c r="C1585" s="111" t="s">
        <v>127</v>
      </c>
      <c r="D1585" s="111" t="s">
        <v>127</v>
      </c>
      <c r="E1585" s="111" t="s">
        <v>123</v>
      </c>
      <c r="F1585" s="111" t="s">
        <v>179</v>
      </c>
      <c r="G1585" s="111" t="s">
        <v>180</v>
      </c>
      <c r="H1585" s="111" t="s">
        <v>179</v>
      </c>
      <c r="I1585" s="111" t="s">
        <v>180</v>
      </c>
      <c r="J1585" t="str">
        <f t="shared" si="48"/>
        <v>3401SkogOrganisk jordBlandingsskogHøy</v>
      </c>
      <c r="K1585" s="111">
        <v>-5.5554344456832343</v>
      </c>
      <c r="L1585" s="111">
        <v>0.92784825435236762</v>
      </c>
      <c r="M1585" s="111">
        <v>0.46510463492953991</v>
      </c>
      <c r="N1585" s="112">
        <f t="shared" si="49"/>
        <v>-4.1624815564013264</v>
      </c>
    </row>
    <row r="1586" spans="1:14" x14ac:dyDescent="0.25">
      <c r="A1586" s="111" t="s">
        <v>634</v>
      </c>
      <c r="B1586" s="111">
        <f>INDEX(kommuner!C:C,MATCH(_xlfn.NUMBERVALUE(A1586),kommuner!B:B,0))</f>
        <v>3401</v>
      </c>
      <c r="C1586" s="111" t="s">
        <v>127</v>
      </c>
      <c r="D1586" s="111" t="s">
        <v>127</v>
      </c>
      <c r="E1586" s="111" t="s">
        <v>123</v>
      </c>
      <c r="F1586" s="111" t="s">
        <v>179</v>
      </c>
      <c r="G1586" s="111" t="s">
        <v>167</v>
      </c>
      <c r="H1586" s="111" t="s">
        <v>179</v>
      </c>
      <c r="I1586" s="111" t="s">
        <v>167</v>
      </c>
      <c r="J1586" t="str">
        <f t="shared" si="48"/>
        <v>3401SkogOrganisk jordBlandingsskogImpediment</v>
      </c>
      <c r="K1586" s="111">
        <v>-0.28586344175800005</v>
      </c>
      <c r="L1586" s="111">
        <v>0.92784825435236762</v>
      </c>
      <c r="M1586" s="111">
        <v>0.46510463492953991</v>
      </c>
      <c r="N1586" s="112">
        <f t="shared" si="49"/>
        <v>1.1070894475239075</v>
      </c>
    </row>
    <row r="1587" spans="1:14" x14ac:dyDescent="0.25">
      <c r="A1587" s="111" t="s">
        <v>634</v>
      </c>
      <c r="B1587" s="111">
        <f>INDEX(kommuner!C:C,MATCH(_xlfn.NUMBERVALUE(A1587),kommuner!B:B,0))</f>
        <v>3401</v>
      </c>
      <c r="C1587" s="111" t="s">
        <v>127</v>
      </c>
      <c r="D1587" s="111" t="s">
        <v>127</v>
      </c>
      <c r="E1587" s="111" t="s">
        <v>123</v>
      </c>
      <c r="F1587" s="111" t="s">
        <v>179</v>
      </c>
      <c r="G1587" s="111" t="s">
        <v>190</v>
      </c>
      <c r="H1587" s="111" t="s">
        <v>179</v>
      </c>
      <c r="I1587" s="111" t="s">
        <v>190</v>
      </c>
      <c r="J1587" t="str">
        <f t="shared" si="48"/>
        <v>3401SkogOrganisk jordBlandingsskogLav</v>
      </c>
      <c r="K1587" s="111">
        <v>-1.2347339377887629</v>
      </c>
      <c r="L1587" s="111">
        <v>0.92784825435236762</v>
      </c>
      <c r="M1587" s="111">
        <v>0.46510463492953991</v>
      </c>
      <c r="N1587" s="112">
        <f t="shared" si="49"/>
        <v>0.15821895149314458</v>
      </c>
    </row>
    <row r="1588" spans="1:14" x14ac:dyDescent="0.25">
      <c r="A1588" s="111" t="s">
        <v>634</v>
      </c>
      <c r="B1588" s="111">
        <f>INDEX(kommuner!C:C,MATCH(_xlfn.NUMBERVALUE(A1588),kommuner!B:B,0))</f>
        <v>3401</v>
      </c>
      <c r="C1588" s="111" t="s">
        <v>127</v>
      </c>
      <c r="D1588" s="111" t="s">
        <v>127</v>
      </c>
      <c r="E1588" s="111" t="s">
        <v>123</v>
      </c>
      <c r="F1588" s="111" t="s">
        <v>179</v>
      </c>
      <c r="G1588" s="111" t="s">
        <v>173</v>
      </c>
      <c r="H1588" s="111" t="s">
        <v>179</v>
      </c>
      <c r="I1588" s="111" t="s">
        <v>173</v>
      </c>
      <c r="J1588" t="str">
        <f t="shared" si="48"/>
        <v>3401SkogOrganisk jordBlandingsskogMiddels</v>
      </c>
      <c r="K1588" s="111">
        <v>-2.4239591752717748</v>
      </c>
      <c r="L1588" s="111">
        <v>0.92784825435236762</v>
      </c>
      <c r="M1588" s="111">
        <v>0.46510463492953991</v>
      </c>
      <c r="N1588" s="112">
        <f t="shared" si="49"/>
        <v>-1.0310062859898674</v>
      </c>
    </row>
    <row r="1589" spans="1:14" x14ac:dyDescent="0.25">
      <c r="A1589" s="111" t="s">
        <v>634</v>
      </c>
      <c r="B1589" s="111">
        <f>INDEX(kommuner!C:C,MATCH(_xlfn.NUMBERVALUE(A1589),kommuner!B:B,0))</f>
        <v>3401</v>
      </c>
      <c r="C1589" s="111" t="s">
        <v>127</v>
      </c>
      <c r="D1589" s="111" t="s">
        <v>127</v>
      </c>
      <c r="E1589" s="111" t="s">
        <v>123</v>
      </c>
      <c r="F1589" s="111" t="s">
        <v>179</v>
      </c>
      <c r="G1589" s="111" t="s">
        <v>186</v>
      </c>
      <c r="H1589" s="111" t="s">
        <v>179</v>
      </c>
      <c r="I1589" s="111" t="s">
        <v>186</v>
      </c>
      <c r="J1589" t="str">
        <f t="shared" si="48"/>
        <v>3401SkogOrganisk jordBlandingsskogSærs høy</v>
      </c>
      <c r="K1589" s="111">
        <v>-1.5726115302258048</v>
      </c>
      <c r="L1589" s="111">
        <v>0.92784825435236762</v>
      </c>
      <c r="M1589" s="111">
        <v>0.46510463492953991</v>
      </c>
      <c r="N1589" s="112">
        <f t="shared" si="49"/>
        <v>-0.17965864094389727</v>
      </c>
    </row>
    <row r="1590" spans="1:14" x14ac:dyDescent="0.25">
      <c r="A1590" s="111" t="s">
        <v>634</v>
      </c>
      <c r="B1590" s="111">
        <f>INDEX(kommuner!C:C,MATCH(_xlfn.NUMBERVALUE(A1590),kommuner!B:B,0))</f>
        <v>3401</v>
      </c>
      <c r="C1590" s="111" t="s">
        <v>127</v>
      </c>
      <c r="D1590" s="111" t="s">
        <v>127</v>
      </c>
      <c r="E1590" s="111" t="s">
        <v>123</v>
      </c>
      <c r="F1590" s="111" t="s">
        <v>185</v>
      </c>
      <c r="G1590" s="111" t="s">
        <v>180</v>
      </c>
      <c r="H1590" s="111" t="s">
        <v>185</v>
      </c>
      <c r="I1590" s="111" t="s">
        <v>180</v>
      </c>
      <c r="J1590" t="str">
        <f t="shared" si="48"/>
        <v>3401SkogOrganisk jordLauvskogHøy</v>
      </c>
      <c r="K1590" s="111">
        <v>-1.9913688882377358</v>
      </c>
      <c r="L1590" s="111">
        <v>0.92784825435236762</v>
      </c>
      <c r="M1590" s="111">
        <v>0.46510463492953991</v>
      </c>
      <c r="N1590" s="112">
        <f t="shared" si="49"/>
        <v>-0.59841599895582831</v>
      </c>
    </row>
    <row r="1591" spans="1:14" x14ac:dyDescent="0.25">
      <c r="A1591" s="111" t="s">
        <v>634</v>
      </c>
      <c r="B1591" s="111">
        <f>INDEX(kommuner!C:C,MATCH(_xlfn.NUMBERVALUE(A1591),kommuner!B:B,0))</f>
        <v>3401</v>
      </c>
      <c r="C1591" s="111" t="s">
        <v>127</v>
      </c>
      <c r="D1591" s="111" t="s">
        <v>127</v>
      </c>
      <c r="E1591" s="111" t="s">
        <v>123</v>
      </c>
      <c r="F1591" s="111" t="s">
        <v>185</v>
      </c>
      <c r="G1591" s="111" t="s">
        <v>167</v>
      </c>
      <c r="H1591" s="111" t="s">
        <v>185</v>
      </c>
      <c r="I1591" s="111" t="s">
        <v>167</v>
      </c>
      <c r="J1591" t="str">
        <f t="shared" si="48"/>
        <v>3401SkogOrganisk jordLauvskogImpediment</v>
      </c>
      <c r="K1591" s="111">
        <v>0.35000626494250675</v>
      </c>
      <c r="L1591" s="111">
        <v>0.92784825435236762</v>
      </c>
      <c r="M1591" s="111">
        <v>0.46510463492953991</v>
      </c>
      <c r="N1591" s="112">
        <f t="shared" si="49"/>
        <v>1.7429591542244141</v>
      </c>
    </row>
    <row r="1592" spans="1:14" x14ac:dyDescent="0.25">
      <c r="A1592" s="111" t="s">
        <v>634</v>
      </c>
      <c r="B1592" s="111">
        <f>INDEX(kommuner!C:C,MATCH(_xlfn.NUMBERVALUE(A1592),kommuner!B:B,0))</f>
        <v>3401</v>
      </c>
      <c r="C1592" s="111" t="s">
        <v>127</v>
      </c>
      <c r="D1592" s="111" t="s">
        <v>127</v>
      </c>
      <c r="E1592" s="111" t="s">
        <v>123</v>
      </c>
      <c r="F1592" s="111" t="s">
        <v>185</v>
      </c>
      <c r="G1592" s="111" t="s">
        <v>190</v>
      </c>
      <c r="H1592" s="111" t="s">
        <v>185</v>
      </c>
      <c r="I1592" s="111" t="s">
        <v>190</v>
      </c>
      <c r="J1592" t="str">
        <f t="shared" si="48"/>
        <v>3401SkogOrganisk jordLauvskogLav</v>
      </c>
      <c r="K1592" s="111">
        <v>1.1144075558526714</v>
      </c>
      <c r="L1592" s="111">
        <v>0.92784825435236762</v>
      </c>
      <c r="M1592" s="111">
        <v>0.46510463492953991</v>
      </c>
      <c r="N1592" s="112">
        <f t="shared" si="49"/>
        <v>2.5073604451345788</v>
      </c>
    </row>
    <row r="1593" spans="1:14" x14ac:dyDescent="0.25">
      <c r="A1593" s="111" t="s">
        <v>634</v>
      </c>
      <c r="B1593" s="111">
        <f>INDEX(kommuner!C:C,MATCH(_xlfn.NUMBERVALUE(A1593),kommuner!B:B,0))</f>
        <v>3401</v>
      </c>
      <c r="C1593" s="111" t="s">
        <v>127</v>
      </c>
      <c r="D1593" s="111" t="s">
        <v>127</v>
      </c>
      <c r="E1593" s="111" t="s">
        <v>123</v>
      </c>
      <c r="F1593" s="111" t="s">
        <v>185</v>
      </c>
      <c r="G1593" s="111" t="s">
        <v>173</v>
      </c>
      <c r="H1593" s="111" t="s">
        <v>185</v>
      </c>
      <c r="I1593" s="111" t="s">
        <v>173</v>
      </c>
      <c r="J1593" t="str">
        <f t="shared" si="48"/>
        <v>3401SkogOrganisk jordLauvskogMiddels</v>
      </c>
      <c r="K1593" s="111">
        <v>-0.62664468270982987</v>
      </c>
      <c r="L1593" s="111">
        <v>0.92784825435236762</v>
      </c>
      <c r="M1593" s="111">
        <v>0.46510463492953991</v>
      </c>
      <c r="N1593" s="112">
        <f t="shared" si="49"/>
        <v>0.76630820657207765</v>
      </c>
    </row>
    <row r="1594" spans="1:14" x14ac:dyDescent="0.25">
      <c r="A1594" s="111" t="s">
        <v>634</v>
      </c>
      <c r="B1594" s="111">
        <f>INDEX(kommuner!C:C,MATCH(_xlfn.NUMBERVALUE(A1594),kommuner!B:B,0))</f>
        <v>3401</v>
      </c>
      <c r="C1594" s="111" t="s">
        <v>127</v>
      </c>
      <c r="D1594" s="111" t="s">
        <v>127</v>
      </c>
      <c r="E1594" s="111" t="s">
        <v>123</v>
      </c>
      <c r="F1594" s="111" t="s">
        <v>185</v>
      </c>
      <c r="G1594" s="111" t="s">
        <v>186</v>
      </c>
      <c r="H1594" s="111" t="s">
        <v>185</v>
      </c>
      <c r="I1594" s="111" t="s">
        <v>186</v>
      </c>
      <c r="J1594" t="str">
        <f t="shared" si="48"/>
        <v>3401SkogOrganisk jordLauvskogSærs høy</v>
      </c>
      <c r="K1594" s="111">
        <v>-1.8997279926091779</v>
      </c>
      <c r="L1594" s="111">
        <v>0.92784825435236762</v>
      </c>
      <c r="M1594" s="111">
        <v>0.46510463492953991</v>
      </c>
      <c r="N1594" s="112">
        <f t="shared" si="49"/>
        <v>-0.50677510332727038</v>
      </c>
    </row>
    <row r="1595" spans="1:14" x14ac:dyDescent="0.25">
      <c r="A1595" s="111" t="s">
        <v>634</v>
      </c>
      <c r="B1595" s="111">
        <f>INDEX(kommuner!C:C,MATCH(_xlfn.NUMBERVALUE(A1595),kommuner!B:B,0))</f>
        <v>3401</v>
      </c>
      <c r="C1595" s="111" t="s">
        <v>83</v>
      </c>
      <c r="D1595" s="111" t="s">
        <v>83</v>
      </c>
      <c r="E1595" s="111" t="s">
        <v>126</v>
      </c>
      <c r="F1595" s="111" t="s">
        <v>139</v>
      </c>
      <c r="G1595" s="111" t="s">
        <v>139</v>
      </c>
      <c r="H1595" s="111" t="s">
        <v>139</v>
      </c>
      <c r="I1595" s="111" t="s">
        <v>139</v>
      </c>
      <c r="J1595" t="str">
        <f t="shared" si="48"/>
        <v>3401Utbygd arealMineraljord</v>
      </c>
      <c r="K1595" s="111">
        <v>-0.82639633937819656</v>
      </c>
      <c r="L1595" s="111">
        <v>0</v>
      </c>
      <c r="M1595" s="111">
        <v>1.303047089454229E-2</v>
      </c>
      <c r="N1595" s="112">
        <f t="shared" si="49"/>
        <v>-0.81336586848365422</v>
      </c>
    </row>
    <row r="1596" spans="1:14" x14ac:dyDescent="0.25">
      <c r="A1596" s="111" t="s">
        <v>634</v>
      </c>
      <c r="B1596" s="111">
        <f>INDEX(kommuner!C:C,MATCH(_xlfn.NUMBERVALUE(A1596),kommuner!B:B,0))</f>
        <v>3401</v>
      </c>
      <c r="C1596" s="111" t="s">
        <v>83</v>
      </c>
      <c r="D1596" s="111" t="s">
        <v>83</v>
      </c>
      <c r="E1596" s="111" t="s">
        <v>123</v>
      </c>
      <c r="F1596" s="111" t="s">
        <v>139</v>
      </c>
      <c r="G1596" s="111" t="s">
        <v>139</v>
      </c>
      <c r="H1596" s="111" t="s">
        <v>139</v>
      </c>
      <c r="I1596" s="111" t="s">
        <v>139</v>
      </c>
      <c r="J1596" t="str">
        <f t="shared" si="48"/>
        <v>3401Utbygd arealOrganisk jord</v>
      </c>
      <c r="K1596" s="111">
        <v>29.011421395201612</v>
      </c>
      <c r="L1596" s="111">
        <v>0</v>
      </c>
      <c r="M1596" s="111">
        <v>1.303047089454229E-2</v>
      </c>
      <c r="N1596" s="112">
        <f t="shared" si="49"/>
        <v>29.024451866096154</v>
      </c>
    </row>
    <row r="1597" spans="1:14" x14ac:dyDescent="0.25">
      <c r="A1597" s="111" t="s">
        <v>634</v>
      </c>
      <c r="B1597" s="111">
        <f>INDEX(kommuner!C:C,MATCH(_xlfn.NUMBERVALUE(A1597),kommuner!B:B,0))</f>
        <v>3401</v>
      </c>
      <c r="C1597" s="111" t="s">
        <v>181</v>
      </c>
      <c r="D1597" s="111" t="s">
        <v>181</v>
      </c>
      <c r="E1597" s="111" t="s">
        <v>123</v>
      </c>
      <c r="F1597" s="111" t="s">
        <v>139</v>
      </c>
      <c r="G1597" s="111" t="s">
        <v>139</v>
      </c>
      <c r="H1597" s="111" t="s">
        <v>139</v>
      </c>
      <c r="I1597" s="111" t="s">
        <v>139</v>
      </c>
      <c r="J1597" t="str">
        <f t="shared" si="48"/>
        <v>3401Vann og myrOrganisk jord</v>
      </c>
      <c r="K1597" s="111">
        <v>-0.15121005571827481</v>
      </c>
      <c r="L1597" s="111">
        <v>0</v>
      </c>
      <c r="M1597" s="111">
        <v>0</v>
      </c>
      <c r="N1597" s="112">
        <f t="shared" si="49"/>
        <v>-0.15121005571827481</v>
      </c>
    </row>
    <row r="1598" spans="1:14" x14ac:dyDescent="0.25">
      <c r="A1598" s="111" t="s">
        <v>635</v>
      </c>
      <c r="B1598" s="111">
        <f>INDEX(kommuner!C:C,MATCH(_xlfn.NUMBERVALUE(A1598),kommuner!B:B,0))</f>
        <v>3403</v>
      </c>
      <c r="C1598" s="111" t="s">
        <v>82</v>
      </c>
      <c r="D1598" s="111" t="s">
        <v>82</v>
      </c>
      <c r="E1598" s="111" t="s">
        <v>126</v>
      </c>
      <c r="F1598" s="111" t="s">
        <v>139</v>
      </c>
      <c r="G1598" s="111" t="s">
        <v>139</v>
      </c>
      <c r="H1598" s="111" t="s">
        <v>139</v>
      </c>
      <c r="I1598" s="111" t="s">
        <v>139</v>
      </c>
      <c r="J1598" t="str">
        <f t="shared" si="48"/>
        <v>3403Annen utmarkMineraljord</v>
      </c>
      <c r="K1598" s="111">
        <v>-8.1294889331176998E-2</v>
      </c>
      <c r="L1598" s="111">
        <v>0</v>
      </c>
      <c r="M1598" s="111">
        <v>0</v>
      </c>
      <c r="N1598" s="112">
        <f t="shared" si="49"/>
        <v>-8.1294889331176998E-2</v>
      </c>
    </row>
    <row r="1599" spans="1:14" x14ac:dyDescent="0.25">
      <c r="A1599" s="111" t="s">
        <v>635</v>
      </c>
      <c r="B1599" s="111">
        <f>INDEX(kommuner!C:C,MATCH(_xlfn.NUMBERVALUE(A1599),kommuner!B:B,0))</f>
        <v>3403</v>
      </c>
      <c r="C1599" s="111" t="s">
        <v>121</v>
      </c>
      <c r="D1599" s="111" t="s">
        <v>121</v>
      </c>
      <c r="E1599" s="111" t="s">
        <v>126</v>
      </c>
      <c r="F1599" s="111" t="s">
        <v>139</v>
      </c>
      <c r="G1599" s="111" t="s">
        <v>139</v>
      </c>
      <c r="H1599" s="111" t="s">
        <v>139</v>
      </c>
      <c r="I1599" s="111" t="s">
        <v>139</v>
      </c>
      <c r="J1599" t="str">
        <f t="shared" si="48"/>
        <v>3403BeiteMineraljord</v>
      </c>
      <c r="K1599" s="111">
        <v>-0.96338340838695502</v>
      </c>
      <c r="L1599" s="111">
        <v>0</v>
      </c>
      <c r="M1599" s="111">
        <v>1.2448711246839999E-7</v>
      </c>
      <c r="N1599" s="112">
        <f t="shared" si="49"/>
        <v>-0.96338328389984251</v>
      </c>
    </row>
    <row r="1600" spans="1:14" x14ac:dyDescent="0.25">
      <c r="A1600" s="111" t="s">
        <v>635</v>
      </c>
      <c r="B1600" s="111">
        <f>INDEX(kommuner!C:C,MATCH(_xlfn.NUMBERVALUE(A1600),kommuner!B:B,0))</f>
        <v>3403</v>
      </c>
      <c r="C1600" s="111" t="s">
        <v>121</v>
      </c>
      <c r="D1600" s="111" t="s">
        <v>121</v>
      </c>
      <c r="E1600" s="111" t="s">
        <v>123</v>
      </c>
      <c r="F1600" s="111" t="s">
        <v>139</v>
      </c>
      <c r="G1600" s="111" t="s">
        <v>139</v>
      </c>
      <c r="H1600" s="111" t="s">
        <v>139</v>
      </c>
      <c r="I1600" s="111" t="s">
        <v>139</v>
      </c>
      <c r="J1600" t="str">
        <f t="shared" si="48"/>
        <v>3403BeiteOrganisk jord</v>
      </c>
      <c r="K1600" s="111">
        <v>12.077525935985037</v>
      </c>
      <c r="L1600" s="111">
        <v>1.6412500000000001</v>
      </c>
      <c r="M1600" s="111">
        <v>0</v>
      </c>
      <c r="N1600" s="112">
        <f t="shared" si="49"/>
        <v>13.718775935985036</v>
      </c>
    </row>
    <row r="1601" spans="1:14" x14ac:dyDescent="0.25">
      <c r="A1601" s="111" t="s">
        <v>635</v>
      </c>
      <c r="B1601" s="111">
        <f>INDEX(kommuner!C:C,MATCH(_xlfn.NUMBERVALUE(A1601),kommuner!B:B,0))</f>
        <v>3403</v>
      </c>
      <c r="C1601" s="111" t="s">
        <v>84</v>
      </c>
      <c r="D1601" s="111" t="s">
        <v>84</v>
      </c>
      <c r="E1601" s="111" t="s">
        <v>126</v>
      </c>
      <c r="F1601" s="111" t="s">
        <v>139</v>
      </c>
      <c r="G1601" s="111" t="s">
        <v>139</v>
      </c>
      <c r="H1601" s="111" t="s">
        <v>139</v>
      </c>
      <c r="I1601" s="111" t="s">
        <v>139</v>
      </c>
      <c r="J1601" t="str">
        <f t="shared" si="48"/>
        <v>3403Dyrket markMineraljord</v>
      </c>
      <c r="K1601" s="111">
        <v>-0.58911376733541343</v>
      </c>
      <c r="L1601" s="111">
        <v>0</v>
      </c>
      <c r="M1601" s="111">
        <v>0</v>
      </c>
      <c r="N1601" s="112">
        <f t="shared" si="49"/>
        <v>-0.58911376733541343</v>
      </c>
    </row>
    <row r="1602" spans="1:14" x14ac:dyDescent="0.25">
      <c r="A1602" s="111" t="s">
        <v>635</v>
      </c>
      <c r="B1602" s="111">
        <f>INDEX(kommuner!C:C,MATCH(_xlfn.NUMBERVALUE(A1602),kommuner!B:B,0))</f>
        <v>3403</v>
      </c>
      <c r="C1602" s="111" t="s">
        <v>84</v>
      </c>
      <c r="D1602" s="111" t="s">
        <v>84</v>
      </c>
      <c r="E1602" s="111" t="s">
        <v>123</v>
      </c>
      <c r="F1602" s="111" t="s">
        <v>139</v>
      </c>
      <c r="G1602" s="111" t="s">
        <v>139</v>
      </c>
      <c r="H1602" s="111" t="s">
        <v>139</v>
      </c>
      <c r="I1602" s="111" t="s">
        <v>139</v>
      </c>
      <c r="J1602" t="str">
        <f t="shared" si="48"/>
        <v>3403Dyrket markOrganisk jord</v>
      </c>
      <c r="K1602" s="111">
        <v>28.726149366675592</v>
      </c>
      <c r="L1602" s="111">
        <v>1.45625</v>
      </c>
      <c r="M1602" s="111">
        <v>0</v>
      </c>
      <c r="N1602" s="112">
        <f t="shared" si="49"/>
        <v>30.182399366675593</v>
      </c>
    </row>
    <row r="1603" spans="1:14" x14ac:dyDescent="0.25">
      <c r="A1603" s="111" t="s">
        <v>635</v>
      </c>
      <c r="B1603" s="111">
        <f>INDEX(kommuner!C:C,MATCH(_xlfn.NUMBERVALUE(A1603),kommuner!B:B,0))</f>
        <v>3403</v>
      </c>
      <c r="C1603" s="111" t="s">
        <v>127</v>
      </c>
      <c r="D1603" s="111" t="s">
        <v>127</v>
      </c>
      <c r="E1603" s="111" t="s">
        <v>126</v>
      </c>
      <c r="F1603" s="111" t="s">
        <v>172</v>
      </c>
      <c r="G1603" s="111" t="s">
        <v>180</v>
      </c>
      <c r="H1603" s="111" t="s">
        <v>172</v>
      </c>
      <c r="I1603" s="111" t="s">
        <v>180</v>
      </c>
      <c r="J1603" t="str">
        <f t="shared" ref="J1603:J1666" si="50">B1603&amp;C1603&amp;E1603&amp;IF(C1603="Skog",F1603&amp;G1603,"")</f>
        <v>3403SkogMineraljordBarskogHøy</v>
      </c>
      <c r="K1603" s="111">
        <v>-2.6198458133623994</v>
      </c>
      <c r="L1603" s="111">
        <v>0.85306406685236758</v>
      </c>
      <c r="M1603" s="111">
        <v>6.4056614999681585E-2</v>
      </c>
      <c r="N1603" s="112">
        <f t="shared" ref="N1603:N1666" si="51">SUM(K1603:M1603)</f>
        <v>-1.7027251315103504</v>
      </c>
    </row>
    <row r="1604" spans="1:14" x14ac:dyDescent="0.25">
      <c r="A1604" s="111" t="s">
        <v>635</v>
      </c>
      <c r="B1604" s="111">
        <f>INDEX(kommuner!C:C,MATCH(_xlfn.NUMBERVALUE(A1604),kommuner!B:B,0))</f>
        <v>3403</v>
      </c>
      <c r="C1604" s="111" t="s">
        <v>127</v>
      </c>
      <c r="D1604" s="111" t="s">
        <v>127</v>
      </c>
      <c r="E1604" s="111" t="s">
        <v>126</v>
      </c>
      <c r="F1604" s="111" t="s">
        <v>172</v>
      </c>
      <c r="G1604" s="111" t="s">
        <v>167</v>
      </c>
      <c r="H1604" s="111" t="s">
        <v>172</v>
      </c>
      <c r="I1604" s="111" t="s">
        <v>167</v>
      </c>
      <c r="J1604" t="str">
        <f t="shared" si="50"/>
        <v>3403SkogMineraljordBarskogImpediment</v>
      </c>
      <c r="K1604" s="111">
        <v>-2.0650085329634176</v>
      </c>
      <c r="L1604" s="111">
        <v>0.85306406685236758</v>
      </c>
      <c r="M1604" s="111">
        <v>6.3979989500968365E-2</v>
      </c>
      <c r="N1604" s="112">
        <f t="shared" si="51"/>
        <v>-1.1479644766100818</v>
      </c>
    </row>
    <row r="1605" spans="1:14" x14ac:dyDescent="0.25">
      <c r="A1605" s="111" t="s">
        <v>635</v>
      </c>
      <c r="B1605" s="111">
        <f>INDEX(kommuner!C:C,MATCH(_xlfn.NUMBERVALUE(A1605),kommuner!B:B,0))</f>
        <v>3403</v>
      </c>
      <c r="C1605" s="111" t="s">
        <v>127</v>
      </c>
      <c r="D1605" s="111" t="s">
        <v>127</v>
      </c>
      <c r="E1605" s="111" t="s">
        <v>126</v>
      </c>
      <c r="F1605" s="111" t="s">
        <v>172</v>
      </c>
      <c r="G1605" s="111" t="s">
        <v>190</v>
      </c>
      <c r="H1605" s="111" t="s">
        <v>172</v>
      </c>
      <c r="I1605" s="111" t="s">
        <v>190</v>
      </c>
      <c r="J1605" t="str">
        <f t="shared" si="50"/>
        <v>3403SkogMineraljordBarskogLav</v>
      </c>
      <c r="K1605" s="111">
        <v>-1.5556963198695539</v>
      </c>
      <c r="L1605" s="111">
        <v>0.85306406685236758</v>
      </c>
      <c r="M1605" s="111">
        <v>6.3979989500968365E-2</v>
      </c>
      <c r="N1605" s="112">
        <f t="shared" si="51"/>
        <v>-0.63865226351621796</v>
      </c>
    </row>
    <row r="1606" spans="1:14" x14ac:dyDescent="0.25">
      <c r="A1606" s="111" t="s">
        <v>635</v>
      </c>
      <c r="B1606" s="111">
        <f>INDEX(kommuner!C:C,MATCH(_xlfn.NUMBERVALUE(A1606),kommuner!B:B,0))</f>
        <v>3403</v>
      </c>
      <c r="C1606" s="111" t="s">
        <v>127</v>
      </c>
      <c r="D1606" s="111" t="s">
        <v>127</v>
      </c>
      <c r="E1606" s="111" t="s">
        <v>126</v>
      </c>
      <c r="F1606" s="111" t="s">
        <v>172</v>
      </c>
      <c r="G1606" s="111" t="s">
        <v>173</v>
      </c>
      <c r="H1606" s="111" t="s">
        <v>172</v>
      </c>
      <c r="I1606" s="111" t="s">
        <v>173</v>
      </c>
      <c r="J1606" t="str">
        <f t="shared" si="50"/>
        <v>3403SkogMineraljordBarskogMiddels</v>
      </c>
      <c r="K1606" s="111">
        <v>-2.1020078369684825</v>
      </c>
      <c r="L1606" s="111">
        <v>0.85306406685236758</v>
      </c>
      <c r="M1606" s="111">
        <v>6.4056614999681585E-2</v>
      </c>
      <c r="N1606" s="112">
        <f t="shared" si="51"/>
        <v>-1.1848871551164335</v>
      </c>
    </row>
    <row r="1607" spans="1:14" x14ac:dyDescent="0.25">
      <c r="A1607" s="111" t="s">
        <v>635</v>
      </c>
      <c r="B1607" s="111">
        <f>INDEX(kommuner!C:C,MATCH(_xlfn.NUMBERVALUE(A1607),kommuner!B:B,0))</f>
        <v>3403</v>
      </c>
      <c r="C1607" s="111" t="s">
        <v>127</v>
      </c>
      <c r="D1607" s="111" t="s">
        <v>127</v>
      </c>
      <c r="E1607" s="111" t="s">
        <v>126</v>
      </c>
      <c r="F1607" s="111" t="s">
        <v>172</v>
      </c>
      <c r="G1607" s="111" t="s">
        <v>186</v>
      </c>
      <c r="H1607" s="111" t="s">
        <v>172</v>
      </c>
      <c r="I1607" s="111" t="s">
        <v>186</v>
      </c>
      <c r="J1607" t="str">
        <f t="shared" si="50"/>
        <v>3403SkogMineraljordBarskogSærs høy</v>
      </c>
      <c r="K1607" s="111">
        <v>0.12072674540874306</v>
      </c>
      <c r="L1607" s="111">
        <v>0.85306406685236758</v>
      </c>
      <c r="M1607" s="111">
        <v>6.4056614999681585E-2</v>
      </c>
      <c r="N1607" s="112">
        <f t="shared" si="51"/>
        <v>1.0378474272607923</v>
      </c>
    </row>
    <row r="1608" spans="1:14" x14ac:dyDescent="0.25">
      <c r="A1608" s="111" t="s">
        <v>635</v>
      </c>
      <c r="B1608" s="111">
        <f>INDEX(kommuner!C:C,MATCH(_xlfn.NUMBERVALUE(A1608),kommuner!B:B,0))</f>
        <v>3403</v>
      </c>
      <c r="C1608" s="111" t="s">
        <v>127</v>
      </c>
      <c r="D1608" s="111" t="s">
        <v>127</v>
      </c>
      <c r="E1608" s="111" t="s">
        <v>126</v>
      </c>
      <c r="F1608" s="111" t="s">
        <v>179</v>
      </c>
      <c r="G1608" s="111" t="s">
        <v>180</v>
      </c>
      <c r="H1608" s="111" t="s">
        <v>179</v>
      </c>
      <c r="I1608" s="111" t="s">
        <v>180</v>
      </c>
      <c r="J1608" t="str">
        <f t="shared" si="50"/>
        <v>3403SkogMineraljordBlandingsskogHøy</v>
      </c>
      <c r="K1608" s="111">
        <v>-7.1939050909469406</v>
      </c>
      <c r="L1608" s="111">
        <v>0.85306406685236758</v>
      </c>
      <c r="M1608" s="111">
        <v>6.3979989500968365E-2</v>
      </c>
      <c r="N1608" s="112">
        <f t="shared" si="51"/>
        <v>-6.2768610345936047</v>
      </c>
    </row>
    <row r="1609" spans="1:14" x14ac:dyDescent="0.25">
      <c r="A1609" s="111" t="s">
        <v>635</v>
      </c>
      <c r="B1609" s="111">
        <f>INDEX(kommuner!C:C,MATCH(_xlfn.NUMBERVALUE(A1609),kommuner!B:B,0))</f>
        <v>3403</v>
      </c>
      <c r="C1609" s="111" t="s">
        <v>127</v>
      </c>
      <c r="D1609" s="111" t="s">
        <v>127</v>
      </c>
      <c r="E1609" s="111" t="s">
        <v>126</v>
      </c>
      <c r="F1609" s="111" t="s">
        <v>179</v>
      </c>
      <c r="G1609" s="111" t="s">
        <v>167</v>
      </c>
      <c r="H1609" s="111" t="s">
        <v>179</v>
      </c>
      <c r="I1609" s="111" t="s">
        <v>167</v>
      </c>
      <c r="J1609" t="str">
        <f t="shared" si="50"/>
        <v>3403SkogMineraljordBlandingsskogImpediment</v>
      </c>
      <c r="K1609" s="111">
        <v>-1.534689908392211</v>
      </c>
      <c r="L1609" s="111">
        <v>0.85306406685236758</v>
      </c>
      <c r="M1609" s="111">
        <v>6.3979989500968365E-2</v>
      </c>
      <c r="N1609" s="112">
        <f t="shared" si="51"/>
        <v>-0.61764585203887501</v>
      </c>
    </row>
    <row r="1610" spans="1:14" x14ac:dyDescent="0.25">
      <c r="A1610" s="111" t="s">
        <v>635</v>
      </c>
      <c r="B1610" s="111">
        <f>INDEX(kommuner!C:C,MATCH(_xlfn.NUMBERVALUE(A1610),kommuner!B:B,0))</f>
        <v>3403</v>
      </c>
      <c r="C1610" s="111" t="s">
        <v>127</v>
      </c>
      <c r="D1610" s="111" t="s">
        <v>127</v>
      </c>
      <c r="E1610" s="111" t="s">
        <v>126</v>
      </c>
      <c r="F1610" s="111" t="s">
        <v>179</v>
      </c>
      <c r="G1610" s="111" t="s">
        <v>190</v>
      </c>
      <c r="H1610" s="111" t="s">
        <v>179</v>
      </c>
      <c r="I1610" s="111" t="s">
        <v>190</v>
      </c>
      <c r="J1610" t="str">
        <f t="shared" si="50"/>
        <v>3403SkogMineraljordBlandingsskogLav</v>
      </c>
      <c r="K1610" s="111">
        <v>-2.1877055028220966</v>
      </c>
      <c r="L1610" s="111">
        <v>0.85306406685236758</v>
      </c>
      <c r="M1610" s="111">
        <v>6.3979989500968365E-2</v>
      </c>
      <c r="N1610" s="112">
        <f t="shared" si="51"/>
        <v>-1.2706614464687609</v>
      </c>
    </row>
    <row r="1611" spans="1:14" x14ac:dyDescent="0.25">
      <c r="A1611" s="111" t="s">
        <v>635</v>
      </c>
      <c r="B1611" s="111">
        <f>INDEX(kommuner!C:C,MATCH(_xlfn.NUMBERVALUE(A1611),kommuner!B:B,0))</f>
        <v>3403</v>
      </c>
      <c r="C1611" s="111" t="s">
        <v>127</v>
      </c>
      <c r="D1611" s="111" t="s">
        <v>127</v>
      </c>
      <c r="E1611" s="111" t="s">
        <v>126</v>
      </c>
      <c r="F1611" s="111" t="s">
        <v>179</v>
      </c>
      <c r="G1611" s="111" t="s">
        <v>173</v>
      </c>
      <c r="H1611" s="111" t="s">
        <v>179</v>
      </c>
      <c r="I1611" s="111" t="s">
        <v>173</v>
      </c>
      <c r="J1611" t="str">
        <f t="shared" si="50"/>
        <v>3403SkogMineraljordBlandingsskogMiddels</v>
      </c>
      <c r="K1611" s="111">
        <v>-3.8687729546762566</v>
      </c>
      <c r="L1611" s="111">
        <v>0.85306406685236758</v>
      </c>
      <c r="M1611" s="111">
        <v>6.3979989500968365E-2</v>
      </c>
      <c r="N1611" s="112">
        <f t="shared" si="51"/>
        <v>-2.9517288983229206</v>
      </c>
    </row>
    <row r="1612" spans="1:14" x14ac:dyDescent="0.25">
      <c r="A1612" s="111" t="s">
        <v>635</v>
      </c>
      <c r="B1612" s="111">
        <f>INDEX(kommuner!C:C,MATCH(_xlfn.NUMBERVALUE(A1612),kommuner!B:B,0))</f>
        <v>3403</v>
      </c>
      <c r="C1612" s="111" t="s">
        <v>127</v>
      </c>
      <c r="D1612" s="111" t="s">
        <v>127</v>
      </c>
      <c r="E1612" s="111" t="s">
        <v>126</v>
      </c>
      <c r="F1612" s="111" t="s">
        <v>179</v>
      </c>
      <c r="G1612" s="111" t="s">
        <v>186</v>
      </c>
      <c r="H1612" s="111" t="s">
        <v>179</v>
      </c>
      <c r="I1612" s="111" t="s">
        <v>186</v>
      </c>
      <c r="J1612" t="str">
        <f t="shared" si="50"/>
        <v>3403SkogMineraljordBlandingsskogSærs høy</v>
      </c>
      <c r="K1612" s="111">
        <v>-2.9395925245326562</v>
      </c>
      <c r="L1612" s="111">
        <v>0.85306406685236758</v>
      </c>
      <c r="M1612" s="111">
        <v>6.3979989500968365E-2</v>
      </c>
      <c r="N1612" s="112">
        <f t="shared" si="51"/>
        <v>-2.0225484681793202</v>
      </c>
    </row>
    <row r="1613" spans="1:14" x14ac:dyDescent="0.25">
      <c r="A1613" s="111" t="s">
        <v>635</v>
      </c>
      <c r="B1613" s="111">
        <f>INDEX(kommuner!C:C,MATCH(_xlfn.NUMBERVALUE(A1613),kommuner!B:B,0))</f>
        <v>3403</v>
      </c>
      <c r="C1613" s="111" t="s">
        <v>127</v>
      </c>
      <c r="D1613" s="111" t="s">
        <v>127</v>
      </c>
      <c r="E1613" s="111" t="s">
        <v>126</v>
      </c>
      <c r="F1613" s="111" t="s">
        <v>185</v>
      </c>
      <c r="G1613" s="111" t="s">
        <v>180</v>
      </c>
      <c r="H1613" s="111" t="s">
        <v>185</v>
      </c>
      <c r="I1613" s="111" t="s">
        <v>180</v>
      </c>
      <c r="J1613" t="str">
        <f t="shared" si="50"/>
        <v>3403SkogMineraljordLauvskogHøy</v>
      </c>
      <c r="K1613" s="111">
        <v>-3.3269846154961789</v>
      </c>
      <c r="L1613" s="111">
        <v>0.85306406685236758</v>
      </c>
      <c r="M1613" s="111">
        <v>6.3979989500968365E-2</v>
      </c>
      <c r="N1613" s="112">
        <f t="shared" si="51"/>
        <v>-2.4099405591428429</v>
      </c>
    </row>
    <row r="1614" spans="1:14" x14ac:dyDescent="0.25">
      <c r="A1614" s="111" t="s">
        <v>635</v>
      </c>
      <c r="B1614" s="111">
        <f>INDEX(kommuner!C:C,MATCH(_xlfn.NUMBERVALUE(A1614),kommuner!B:B,0))</f>
        <v>3403</v>
      </c>
      <c r="C1614" s="111" t="s">
        <v>127</v>
      </c>
      <c r="D1614" s="111" t="s">
        <v>127</v>
      </c>
      <c r="E1614" s="111" t="s">
        <v>126</v>
      </c>
      <c r="F1614" s="111" t="s">
        <v>185</v>
      </c>
      <c r="G1614" s="111" t="s">
        <v>167</v>
      </c>
      <c r="H1614" s="111" t="s">
        <v>185</v>
      </c>
      <c r="I1614" s="111" t="s">
        <v>167</v>
      </c>
      <c r="J1614" t="str">
        <f t="shared" si="50"/>
        <v>3403SkogMineraljordLauvskogImpediment</v>
      </c>
      <c r="K1614" s="111">
        <v>-0.77373521499002318</v>
      </c>
      <c r="L1614" s="111">
        <v>0.85306406685236758</v>
      </c>
      <c r="M1614" s="111">
        <v>6.3979989500968365E-2</v>
      </c>
      <c r="N1614" s="112">
        <f t="shared" si="51"/>
        <v>0.14330884136331276</v>
      </c>
    </row>
    <row r="1615" spans="1:14" x14ac:dyDescent="0.25">
      <c r="A1615" s="111" t="s">
        <v>635</v>
      </c>
      <c r="B1615" s="111">
        <f>INDEX(kommuner!C:C,MATCH(_xlfn.NUMBERVALUE(A1615),kommuner!B:B,0))</f>
        <v>3403</v>
      </c>
      <c r="C1615" s="111" t="s">
        <v>127</v>
      </c>
      <c r="D1615" s="111" t="s">
        <v>127</v>
      </c>
      <c r="E1615" s="111" t="s">
        <v>126</v>
      </c>
      <c r="F1615" s="111" t="s">
        <v>185</v>
      </c>
      <c r="G1615" s="111" t="s">
        <v>190</v>
      </c>
      <c r="H1615" s="111" t="s">
        <v>185</v>
      </c>
      <c r="I1615" s="111" t="s">
        <v>190</v>
      </c>
      <c r="J1615" t="str">
        <f t="shared" si="50"/>
        <v>3403SkogMineraljordLauvskogLav</v>
      </c>
      <c r="K1615" s="111">
        <v>-8.9748170935426599E-2</v>
      </c>
      <c r="L1615" s="111">
        <v>0.85306406685236758</v>
      </c>
      <c r="M1615" s="111">
        <v>6.3979989500968365E-2</v>
      </c>
      <c r="N1615" s="112">
        <f t="shared" si="51"/>
        <v>0.82729588541790933</v>
      </c>
    </row>
    <row r="1616" spans="1:14" x14ac:dyDescent="0.25">
      <c r="A1616" s="111" t="s">
        <v>635</v>
      </c>
      <c r="B1616" s="111">
        <f>INDEX(kommuner!C:C,MATCH(_xlfn.NUMBERVALUE(A1616),kommuner!B:B,0))</f>
        <v>3403</v>
      </c>
      <c r="C1616" s="111" t="s">
        <v>127</v>
      </c>
      <c r="D1616" s="111" t="s">
        <v>127</v>
      </c>
      <c r="E1616" s="111" t="s">
        <v>126</v>
      </c>
      <c r="F1616" s="111" t="s">
        <v>185</v>
      </c>
      <c r="G1616" s="111" t="s">
        <v>173</v>
      </c>
      <c r="H1616" s="111" t="s">
        <v>185</v>
      </c>
      <c r="I1616" s="111" t="s">
        <v>173</v>
      </c>
      <c r="J1616" t="str">
        <f t="shared" si="50"/>
        <v>3403SkogMineraljordLauvskogMiddels</v>
      </c>
      <c r="K1616" s="111">
        <v>-1.7789409505847176</v>
      </c>
      <c r="L1616" s="111">
        <v>0.85306406685236758</v>
      </c>
      <c r="M1616" s="111">
        <v>6.3979989500968365E-2</v>
      </c>
      <c r="N1616" s="112">
        <f t="shared" si="51"/>
        <v>-0.86189689423138161</v>
      </c>
    </row>
    <row r="1617" spans="1:14" x14ac:dyDescent="0.25">
      <c r="A1617" s="111" t="s">
        <v>635</v>
      </c>
      <c r="B1617" s="111">
        <f>INDEX(kommuner!C:C,MATCH(_xlfn.NUMBERVALUE(A1617),kommuner!B:B,0))</f>
        <v>3403</v>
      </c>
      <c r="C1617" s="111" t="s">
        <v>127</v>
      </c>
      <c r="D1617" s="111" t="s">
        <v>127</v>
      </c>
      <c r="E1617" s="111" t="s">
        <v>126</v>
      </c>
      <c r="F1617" s="111" t="s">
        <v>185</v>
      </c>
      <c r="G1617" s="111" t="s">
        <v>186</v>
      </c>
      <c r="H1617" s="111" t="s">
        <v>185</v>
      </c>
      <c r="I1617" s="111" t="s">
        <v>186</v>
      </c>
      <c r="J1617" t="str">
        <f t="shared" si="50"/>
        <v>3403SkogMineraljordLauvskogSærs høy</v>
      </c>
      <c r="K1617" s="111">
        <v>-3.6560473259425113</v>
      </c>
      <c r="L1617" s="111">
        <v>0.85306406685236758</v>
      </c>
      <c r="M1617" s="111">
        <v>6.3979989500968365E-2</v>
      </c>
      <c r="N1617" s="112">
        <f t="shared" si="51"/>
        <v>-2.7390032695891753</v>
      </c>
    </row>
    <row r="1618" spans="1:14" x14ac:dyDescent="0.25">
      <c r="A1618" s="111" t="s">
        <v>635</v>
      </c>
      <c r="B1618" s="111">
        <f>INDEX(kommuner!C:C,MATCH(_xlfn.NUMBERVALUE(A1618),kommuner!B:B,0))</f>
        <v>3403</v>
      </c>
      <c r="C1618" s="111" t="s">
        <v>127</v>
      </c>
      <c r="D1618" s="111" t="s">
        <v>127</v>
      </c>
      <c r="E1618" s="111" t="s">
        <v>123</v>
      </c>
      <c r="F1618" s="111" t="s">
        <v>172</v>
      </c>
      <c r="G1618" s="111" t="s">
        <v>180</v>
      </c>
      <c r="H1618" s="111" t="s">
        <v>172</v>
      </c>
      <c r="I1618" s="111" t="s">
        <v>180</v>
      </c>
      <c r="J1618" t="str">
        <f t="shared" si="50"/>
        <v>3403SkogOrganisk jordBarskogHøy</v>
      </c>
      <c r="K1618" s="111">
        <v>-2.5184559031994138</v>
      </c>
      <c r="L1618" s="111">
        <v>0.92784825435236762</v>
      </c>
      <c r="M1618" s="111">
        <v>0.46518126042825314</v>
      </c>
      <c r="N1618" s="112">
        <f t="shared" si="51"/>
        <v>-1.1254263884187932</v>
      </c>
    </row>
    <row r="1619" spans="1:14" x14ac:dyDescent="0.25">
      <c r="A1619" s="111" t="s">
        <v>635</v>
      </c>
      <c r="B1619" s="111">
        <f>INDEX(kommuner!C:C,MATCH(_xlfn.NUMBERVALUE(A1619),kommuner!B:B,0))</f>
        <v>3403</v>
      </c>
      <c r="C1619" s="111" t="s">
        <v>127</v>
      </c>
      <c r="D1619" s="111" t="s">
        <v>127</v>
      </c>
      <c r="E1619" s="111" t="s">
        <v>123</v>
      </c>
      <c r="F1619" s="111" t="s">
        <v>172</v>
      </c>
      <c r="G1619" s="111" t="s">
        <v>167</v>
      </c>
      <c r="H1619" s="111" t="s">
        <v>172</v>
      </c>
      <c r="I1619" s="111" t="s">
        <v>167</v>
      </c>
      <c r="J1619" t="str">
        <f t="shared" si="50"/>
        <v>3403SkogOrganisk jordBarskogImpediment</v>
      </c>
      <c r="K1619" s="111">
        <v>3.7944669267533482E-2</v>
      </c>
      <c r="L1619" s="111">
        <v>0.92784825435236762</v>
      </c>
      <c r="M1619" s="111">
        <v>0.46510463492953991</v>
      </c>
      <c r="N1619" s="112">
        <f t="shared" si="51"/>
        <v>1.430897558549441</v>
      </c>
    </row>
    <row r="1620" spans="1:14" x14ac:dyDescent="0.25">
      <c r="A1620" s="111" t="s">
        <v>635</v>
      </c>
      <c r="B1620" s="111">
        <f>INDEX(kommuner!C:C,MATCH(_xlfn.NUMBERVALUE(A1620),kommuner!B:B,0))</f>
        <v>3403</v>
      </c>
      <c r="C1620" s="111" t="s">
        <v>127</v>
      </c>
      <c r="D1620" s="111" t="s">
        <v>127</v>
      </c>
      <c r="E1620" s="111" t="s">
        <v>123</v>
      </c>
      <c r="F1620" s="111" t="s">
        <v>172</v>
      </c>
      <c r="G1620" s="111" t="s">
        <v>190</v>
      </c>
      <c r="H1620" s="111" t="s">
        <v>172</v>
      </c>
      <c r="I1620" s="111" t="s">
        <v>190</v>
      </c>
      <c r="J1620" t="str">
        <f t="shared" si="50"/>
        <v>3403SkogOrganisk jordBarskogLav</v>
      </c>
      <c r="K1620" s="111">
        <v>-0.50666953101693391</v>
      </c>
      <c r="L1620" s="111">
        <v>0.92784825435236762</v>
      </c>
      <c r="M1620" s="111">
        <v>0.46510463492953991</v>
      </c>
      <c r="N1620" s="112">
        <f t="shared" si="51"/>
        <v>0.88628335826497362</v>
      </c>
    </row>
    <row r="1621" spans="1:14" x14ac:dyDescent="0.25">
      <c r="A1621" s="111" t="s">
        <v>635</v>
      </c>
      <c r="B1621" s="111">
        <f>INDEX(kommuner!C:C,MATCH(_xlfn.NUMBERVALUE(A1621),kommuner!B:B,0))</f>
        <v>3403</v>
      </c>
      <c r="C1621" s="111" t="s">
        <v>127</v>
      </c>
      <c r="D1621" s="111" t="s">
        <v>127</v>
      </c>
      <c r="E1621" s="111" t="s">
        <v>123</v>
      </c>
      <c r="F1621" s="111" t="s">
        <v>172</v>
      </c>
      <c r="G1621" s="111" t="s">
        <v>173</v>
      </c>
      <c r="H1621" s="111" t="s">
        <v>172</v>
      </c>
      <c r="I1621" s="111" t="s">
        <v>173</v>
      </c>
      <c r="J1621" t="str">
        <f t="shared" si="50"/>
        <v>3403SkogOrganisk jordBarskogMiddels</v>
      </c>
      <c r="K1621" s="111">
        <v>-1.5571490961494638</v>
      </c>
      <c r="L1621" s="111">
        <v>0.92784825435236762</v>
      </c>
      <c r="M1621" s="111">
        <v>0.46518126042825314</v>
      </c>
      <c r="N1621" s="112">
        <f t="shared" si="51"/>
        <v>-0.16411958136884308</v>
      </c>
    </row>
    <row r="1622" spans="1:14" x14ac:dyDescent="0.25">
      <c r="A1622" s="111" t="s">
        <v>635</v>
      </c>
      <c r="B1622" s="111">
        <f>INDEX(kommuner!C:C,MATCH(_xlfn.NUMBERVALUE(A1622),kommuner!B:B,0))</f>
        <v>3403</v>
      </c>
      <c r="C1622" s="111" t="s">
        <v>127</v>
      </c>
      <c r="D1622" s="111" t="s">
        <v>127</v>
      </c>
      <c r="E1622" s="111" t="s">
        <v>123</v>
      </c>
      <c r="F1622" s="111" t="s">
        <v>172</v>
      </c>
      <c r="G1622" s="111" t="s">
        <v>186</v>
      </c>
      <c r="H1622" s="111" t="s">
        <v>172</v>
      </c>
      <c r="I1622" s="111" t="s">
        <v>186</v>
      </c>
      <c r="J1622" t="str">
        <f t="shared" si="50"/>
        <v>3403SkogOrganisk jordBarskogSærs høy</v>
      </c>
      <c r="K1622" s="111">
        <v>2.5548655235722699</v>
      </c>
      <c r="L1622" s="111">
        <v>0.92784825435236762</v>
      </c>
      <c r="M1622" s="111">
        <v>0.46518126042825314</v>
      </c>
      <c r="N1622" s="112">
        <f t="shared" si="51"/>
        <v>3.9478950383528906</v>
      </c>
    </row>
    <row r="1623" spans="1:14" x14ac:dyDescent="0.25">
      <c r="A1623" s="111" t="s">
        <v>635</v>
      </c>
      <c r="B1623" s="111">
        <f>INDEX(kommuner!C:C,MATCH(_xlfn.NUMBERVALUE(A1623),kommuner!B:B,0))</f>
        <v>3403</v>
      </c>
      <c r="C1623" s="111" t="s">
        <v>127</v>
      </c>
      <c r="D1623" s="111" t="s">
        <v>127</v>
      </c>
      <c r="E1623" s="111" t="s">
        <v>123</v>
      </c>
      <c r="F1623" s="111" t="s">
        <v>179</v>
      </c>
      <c r="G1623" s="111" t="s">
        <v>180</v>
      </c>
      <c r="H1623" s="111" t="s">
        <v>179</v>
      </c>
      <c r="I1623" s="111" t="s">
        <v>180</v>
      </c>
      <c r="J1623" t="str">
        <f t="shared" si="50"/>
        <v>3403SkogOrganisk jordBlandingsskogHøy</v>
      </c>
      <c r="K1623" s="111">
        <v>-5.5554344456832343</v>
      </c>
      <c r="L1623" s="111">
        <v>0.92784825435236762</v>
      </c>
      <c r="M1623" s="111">
        <v>0.46510463492953991</v>
      </c>
      <c r="N1623" s="112">
        <f t="shared" si="51"/>
        <v>-4.1624815564013264</v>
      </c>
    </row>
    <row r="1624" spans="1:14" x14ac:dyDescent="0.25">
      <c r="A1624" s="111" t="s">
        <v>635</v>
      </c>
      <c r="B1624" s="111">
        <f>INDEX(kommuner!C:C,MATCH(_xlfn.NUMBERVALUE(A1624),kommuner!B:B,0))</f>
        <v>3403</v>
      </c>
      <c r="C1624" s="111" t="s">
        <v>127</v>
      </c>
      <c r="D1624" s="111" t="s">
        <v>127</v>
      </c>
      <c r="E1624" s="111" t="s">
        <v>123</v>
      </c>
      <c r="F1624" s="111" t="s">
        <v>179</v>
      </c>
      <c r="G1624" s="111" t="s">
        <v>167</v>
      </c>
      <c r="H1624" s="111" t="s">
        <v>179</v>
      </c>
      <c r="I1624" s="111" t="s">
        <v>167</v>
      </c>
      <c r="J1624" t="str">
        <f t="shared" si="50"/>
        <v>3403SkogOrganisk jordBlandingsskogImpediment</v>
      </c>
      <c r="K1624" s="111">
        <v>-0.28586344175800005</v>
      </c>
      <c r="L1624" s="111">
        <v>0.92784825435236762</v>
      </c>
      <c r="M1624" s="111">
        <v>0.46510463492953991</v>
      </c>
      <c r="N1624" s="112">
        <f t="shared" si="51"/>
        <v>1.1070894475239075</v>
      </c>
    </row>
    <row r="1625" spans="1:14" x14ac:dyDescent="0.25">
      <c r="A1625" s="111" t="s">
        <v>635</v>
      </c>
      <c r="B1625" s="111">
        <f>INDEX(kommuner!C:C,MATCH(_xlfn.NUMBERVALUE(A1625),kommuner!B:B,0))</f>
        <v>3403</v>
      </c>
      <c r="C1625" s="111" t="s">
        <v>127</v>
      </c>
      <c r="D1625" s="111" t="s">
        <v>127</v>
      </c>
      <c r="E1625" s="111" t="s">
        <v>123</v>
      </c>
      <c r="F1625" s="111" t="s">
        <v>179</v>
      </c>
      <c r="G1625" s="111" t="s">
        <v>190</v>
      </c>
      <c r="H1625" s="111" t="s">
        <v>179</v>
      </c>
      <c r="I1625" s="111" t="s">
        <v>190</v>
      </c>
      <c r="J1625" t="str">
        <f t="shared" si="50"/>
        <v>3403SkogOrganisk jordBlandingsskogLav</v>
      </c>
      <c r="K1625" s="111">
        <v>-1.2347339377887629</v>
      </c>
      <c r="L1625" s="111">
        <v>0.92784825435236762</v>
      </c>
      <c r="M1625" s="111">
        <v>0.46510463492953991</v>
      </c>
      <c r="N1625" s="112">
        <f t="shared" si="51"/>
        <v>0.15821895149314458</v>
      </c>
    </row>
    <row r="1626" spans="1:14" x14ac:dyDescent="0.25">
      <c r="A1626" s="111" t="s">
        <v>635</v>
      </c>
      <c r="B1626" s="111">
        <f>INDEX(kommuner!C:C,MATCH(_xlfn.NUMBERVALUE(A1626),kommuner!B:B,0))</f>
        <v>3403</v>
      </c>
      <c r="C1626" s="111" t="s">
        <v>127</v>
      </c>
      <c r="D1626" s="111" t="s">
        <v>127</v>
      </c>
      <c r="E1626" s="111" t="s">
        <v>123</v>
      </c>
      <c r="F1626" s="111" t="s">
        <v>179</v>
      </c>
      <c r="G1626" s="111" t="s">
        <v>173</v>
      </c>
      <c r="H1626" s="111" t="s">
        <v>179</v>
      </c>
      <c r="I1626" s="111" t="s">
        <v>173</v>
      </c>
      <c r="J1626" t="str">
        <f t="shared" si="50"/>
        <v>3403SkogOrganisk jordBlandingsskogMiddels</v>
      </c>
      <c r="K1626" s="111">
        <v>-2.4239591752717748</v>
      </c>
      <c r="L1626" s="111">
        <v>0.92784825435236762</v>
      </c>
      <c r="M1626" s="111">
        <v>0.46510463492953991</v>
      </c>
      <c r="N1626" s="112">
        <f t="shared" si="51"/>
        <v>-1.0310062859898674</v>
      </c>
    </row>
    <row r="1627" spans="1:14" x14ac:dyDescent="0.25">
      <c r="A1627" s="111" t="s">
        <v>635</v>
      </c>
      <c r="B1627" s="111">
        <f>INDEX(kommuner!C:C,MATCH(_xlfn.NUMBERVALUE(A1627),kommuner!B:B,0))</f>
        <v>3403</v>
      </c>
      <c r="C1627" s="111" t="s">
        <v>127</v>
      </c>
      <c r="D1627" s="111" t="s">
        <v>127</v>
      </c>
      <c r="E1627" s="111" t="s">
        <v>123</v>
      </c>
      <c r="F1627" s="111" t="s">
        <v>179</v>
      </c>
      <c r="G1627" s="111" t="s">
        <v>186</v>
      </c>
      <c r="H1627" s="111" t="s">
        <v>179</v>
      </c>
      <c r="I1627" s="111" t="s">
        <v>186</v>
      </c>
      <c r="J1627" t="str">
        <f t="shared" si="50"/>
        <v>3403SkogOrganisk jordBlandingsskogSærs høy</v>
      </c>
      <c r="K1627" s="111">
        <v>-1.5726115302258048</v>
      </c>
      <c r="L1627" s="111">
        <v>0.92784825435236762</v>
      </c>
      <c r="M1627" s="111">
        <v>0.46510463492953991</v>
      </c>
      <c r="N1627" s="112">
        <f t="shared" si="51"/>
        <v>-0.17965864094389727</v>
      </c>
    </row>
    <row r="1628" spans="1:14" x14ac:dyDescent="0.25">
      <c r="A1628" s="111" t="s">
        <v>635</v>
      </c>
      <c r="B1628" s="111">
        <f>INDEX(kommuner!C:C,MATCH(_xlfn.NUMBERVALUE(A1628),kommuner!B:B,0))</f>
        <v>3403</v>
      </c>
      <c r="C1628" s="111" t="s">
        <v>127</v>
      </c>
      <c r="D1628" s="111" t="s">
        <v>127</v>
      </c>
      <c r="E1628" s="111" t="s">
        <v>123</v>
      </c>
      <c r="F1628" s="111" t="s">
        <v>185</v>
      </c>
      <c r="G1628" s="111" t="s">
        <v>180</v>
      </c>
      <c r="H1628" s="111" t="s">
        <v>185</v>
      </c>
      <c r="I1628" s="111" t="s">
        <v>180</v>
      </c>
      <c r="J1628" t="str">
        <f t="shared" si="50"/>
        <v>3403SkogOrganisk jordLauvskogHøy</v>
      </c>
      <c r="K1628" s="111">
        <v>-1.9913688882377358</v>
      </c>
      <c r="L1628" s="111">
        <v>0.92784825435236762</v>
      </c>
      <c r="M1628" s="111">
        <v>0.46510463492953991</v>
      </c>
      <c r="N1628" s="112">
        <f t="shared" si="51"/>
        <v>-0.59841599895582831</v>
      </c>
    </row>
    <row r="1629" spans="1:14" x14ac:dyDescent="0.25">
      <c r="A1629" s="111" t="s">
        <v>635</v>
      </c>
      <c r="B1629" s="111">
        <f>INDEX(kommuner!C:C,MATCH(_xlfn.NUMBERVALUE(A1629),kommuner!B:B,0))</f>
        <v>3403</v>
      </c>
      <c r="C1629" s="111" t="s">
        <v>127</v>
      </c>
      <c r="D1629" s="111" t="s">
        <v>127</v>
      </c>
      <c r="E1629" s="111" t="s">
        <v>123</v>
      </c>
      <c r="F1629" s="111" t="s">
        <v>185</v>
      </c>
      <c r="G1629" s="111" t="s">
        <v>167</v>
      </c>
      <c r="H1629" s="111" t="s">
        <v>185</v>
      </c>
      <c r="I1629" s="111" t="s">
        <v>167</v>
      </c>
      <c r="J1629" t="str">
        <f t="shared" si="50"/>
        <v>3403SkogOrganisk jordLauvskogImpediment</v>
      </c>
      <c r="K1629" s="111">
        <v>0.35000626494250675</v>
      </c>
      <c r="L1629" s="111">
        <v>0.92784825435236762</v>
      </c>
      <c r="M1629" s="111">
        <v>0.46510463492953991</v>
      </c>
      <c r="N1629" s="112">
        <f t="shared" si="51"/>
        <v>1.7429591542244141</v>
      </c>
    </row>
    <row r="1630" spans="1:14" x14ac:dyDescent="0.25">
      <c r="A1630" s="111" t="s">
        <v>635</v>
      </c>
      <c r="B1630" s="111">
        <f>INDEX(kommuner!C:C,MATCH(_xlfn.NUMBERVALUE(A1630),kommuner!B:B,0))</f>
        <v>3403</v>
      </c>
      <c r="C1630" s="111" t="s">
        <v>127</v>
      </c>
      <c r="D1630" s="111" t="s">
        <v>127</v>
      </c>
      <c r="E1630" s="111" t="s">
        <v>123</v>
      </c>
      <c r="F1630" s="111" t="s">
        <v>185</v>
      </c>
      <c r="G1630" s="111" t="s">
        <v>190</v>
      </c>
      <c r="H1630" s="111" t="s">
        <v>185</v>
      </c>
      <c r="I1630" s="111" t="s">
        <v>190</v>
      </c>
      <c r="J1630" t="str">
        <f t="shared" si="50"/>
        <v>3403SkogOrganisk jordLauvskogLav</v>
      </c>
      <c r="K1630" s="111">
        <v>1.1144075558526714</v>
      </c>
      <c r="L1630" s="111">
        <v>0.92784825435236762</v>
      </c>
      <c r="M1630" s="111">
        <v>0.46510463492953991</v>
      </c>
      <c r="N1630" s="112">
        <f t="shared" si="51"/>
        <v>2.5073604451345788</v>
      </c>
    </row>
    <row r="1631" spans="1:14" x14ac:dyDescent="0.25">
      <c r="A1631" s="111" t="s">
        <v>635</v>
      </c>
      <c r="B1631" s="111">
        <f>INDEX(kommuner!C:C,MATCH(_xlfn.NUMBERVALUE(A1631),kommuner!B:B,0))</f>
        <v>3403</v>
      </c>
      <c r="C1631" s="111" t="s">
        <v>127</v>
      </c>
      <c r="D1631" s="111" t="s">
        <v>127</v>
      </c>
      <c r="E1631" s="111" t="s">
        <v>123</v>
      </c>
      <c r="F1631" s="111" t="s">
        <v>185</v>
      </c>
      <c r="G1631" s="111" t="s">
        <v>173</v>
      </c>
      <c r="H1631" s="111" t="s">
        <v>185</v>
      </c>
      <c r="I1631" s="111" t="s">
        <v>173</v>
      </c>
      <c r="J1631" t="str">
        <f t="shared" si="50"/>
        <v>3403SkogOrganisk jordLauvskogMiddels</v>
      </c>
      <c r="K1631" s="111">
        <v>-0.62664468270982987</v>
      </c>
      <c r="L1631" s="111">
        <v>0.92784825435236762</v>
      </c>
      <c r="M1631" s="111">
        <v>0.46510463492953991</v>
      </c>
      <c r="N1631" s="112">
        <f t="shared" si="51"/>
        <v>0.76630820657207765</v>
      </c>
    </row>
    <row r="1632" spans="1:14" x14ac:dyDescent="0.25">
      <c r="A1632" s="111" t="s">
        <v>635</v>
      </c>
      <c r="B1632" s="111">
        <f>INDEX(kommuner!C:C,MATCH(_xlfn.NUMBERVALUE(A1632),kommuner!B:B,0))</f>
        <v>3403</v>
      </c>
      <c r="C1632" s="111" t="s">
        <v>127</v>
      </c>
      <c r="D1632" s="111" t="s">
        <v>127</v>
      </c>
      <c r="E1632" s="111" t="s">
        <v>123</v>
      </c>
      <c r="F1632" s="111" t="s">
        <v>185</v>
      </c>
      <c r="G1632" s="111" t="s">
        <v>186</v>
      </c>
      <c r="H1632" s="111" t="s">
        <v>185</v>
      </c>
      <c r="I1632" s="111" t="s">
        <v>186</v>
      </c>
      <c r="J1632" t="str">
        <f t="shared" si="50"/>
        <v>3403SkogOrganisk jordLauvskogSærs høy</v>
      </c>
      <c r="K1632" s="111">
        <v>-1.8997279926091779</v>
      </c>
      <c r="L1632" s="111">
        <v>0.92784825435236762</v>
      </c>
      <c r="M1632" s="111">
        <v>0.46510463492953991</v>
      </c>
      <c r="N1632" s="112">
        <f t="shared" si="51"/>
        <v>-0.50677510332727038</v>
      </c>
    </row>
    <row r="1633" spans="1:14" x14ac:dyDescent="0.25">
      <c r="A1633" s="111" t="s">
        <v>635</v>
      </c>
      <c r="B1633" s="111">
        <f>INDEX(kommuner!C:C,MATCH(_xlfn.NUMBERVALUE(A1633),kommuner!B:B,0))</f>
        <v>3403</v>
      </c>
      <c r="C1633" s="111" t="s">
        <v>83</v>
      </c>
      <c r="D1633" s="111" t="s">
        <v>83</v>
      </c>
      <c r="E1633" s="111" t="s">
        <v>126</v>
      </c>
      <c r="F1633" s="111" t="s">
        <v>139</v>
      </c>
      <c r="G1633" s="111" t="s">
        <v>139</v>
      </c>
      <c r="H1633" s="111" t="s">
        <v>139</v>
      </c>
      <c r="I1633" s="111" t="s">
        <v>139</v>
      </c>
      <c r="J1633" t="str">
        <f t="shared" si="50"/>
        <v>3403Utbygd arealMineraljord</v>
      </c>
      <c r="K1633" s="111">
        <v>-0.82639633937819656</v>
      </c>
      <c r="L1633" s="111">
        <v>0</v>
      </c>
      <c r="M1633" s="111">
        <v>1.303047089454229E-2</v>
      </c>
      <c r="N1633" s="112">
        <f t="shared" si="51"/>
        <v>-0.81336586848365422</v>
      </c>
    </row>
    <row r="1634" spans="1:14" x14ac:dyDescent="0.25">
      <c r="A1634" s="111" t="s">
        <v>635</v>
      </c>
      <c r="B1634" s="111">
        <f>INDEX(kommuner!C:C,MATCH(_xlfn.NUMBERVALUE(A1634),kommuner!B:B,0))</f>
        <v>3403</v>
      </c>
      <c r="C1634" s="111" t="s">
        <v>83</v>
      </c>
      <c r="D1634" s="111" t="s">
        <v>83</v>
      </c>
      <c r="E1634" s="111" t="s">
        <v>123</v>
      </c>
      <c r="F1634" s="111" t="s">
        <v>139</v>
      </c>
      <c r="G1634" s="111" t="s">
        <v>139</v>
      </c>
      <c r="H1634" s="111" t="s">
        <v>139</v>
      </c>
      <c r="I1634" s="111" t="s">
        <v>139</v>
      </c>
      <c r="J1634" t="str">
        <f t="shared" si="50"/>
        <v>3403Utbygd arealOrganisk jord</v>
      </c>
      <c r="K1634" s="111">
        <v>29.011421395201612</v>
      </c>
      <c r="L1634" s="111">
        <v>0</v>
      </c>
      <c r="M1634" s="111">
        <v>1.303047089454229E-2</v>
      </c>
      <c r="N1634" s="112">
        <f t="shared" si="51"/>
        <v>29.024451866096154</v>
      </c>
    </row>
    <row r="1635" spans="1:14" x14ac:dyDescent="0.25">
      <c r="A1635" s="111" t="s">
        <v>635</v>
      </c>
      <c r="B1635" s="111">
        <f>INDEX(kommuner!C:C,MATCH(_xlfn.NUMBERVALUE(A1635),kommuner!B:B,0))</f>
        <v>3403</v>
      </c>
      <c r="C1635" s="111" t="s">
        <v>181</v>
      </c>
      <c r="D1635" s="111" t="s">
        <v>181</v>
      </c>
      <c r="E1635" s="111" t="s">
        <v>123</v>
      </c>
      <c r="F1635" s="111" t="s">
        <v>139</v>
      </c>
      <c r="G1635" s="111" t="s">
        <v>139</v>
      </c>
      <c r="H1635" s="111" t="s">
        <v>139</v>
      </c>
      <c r="I1635" s="111" t="s">
        <v>139</v>
      </c>
      <c r="J1635" t="str">
        <f t="shared" si="50"/>
        <v>3403Vann og myrOrganisk jord</v>
      </c>
      <c r="K1635" s="111">
        <v>-0.15121005571827481</v>
      </c>
      <c r="L1635" s="111">
        <v>0</v>
      </c>
      <c r="M1635" s="111">
        <v>0</v>
      </c>
      <c r="N1635" s="112">
        <f t="shared" si="51"/>
        <v>-0.15121005571827481</v>
      </c>
    </row>
    <row r="1636" spans="1:14" x14ac:dyDescent="0.25">
      <c r="A1636" s="111" t="s">
        <v>636</v>
      </c>
      <c r="B1636" s="111">
        <f>INDEX(kommuner!C:C,MATCH(_xlfn.NUMBERVALUE(A1636),kommuner!B:B,0))</f>
        <v>3411</v>
      </c>
      <c r="C1636" s="111" t="s">
        <v>82</v>
      </c>
      <c r="D1636" s="111" t="s">
        <v>82</v>
      </c>
      <c r="E1636" s="111" t="s">
        <v>126</v>
      </c>
      <c r="F1636" s="111" t="s">
        <v>139</v>
      </c>
      <c r="G1636" s="111" t="s">
        <v>139</v>
      </c>
      <c r="H1636" s="111" t="s">
        <v>139</v>
      </c>
      <c r="I1636" s="111" t="s">
        <v>139</v>
      </c>
      <c r="J1636" t="str">
        <f t="shared" si="50"/>
        <v>3411Annen utmarkMineraljord</v>
      </c>
      <c r="K1636" s="111">
        <v>-8.1294889331176998E-2</v>
      </c>
      <c r="L1636" s="111">
        <v>0</v>
      </c>
      <c r="M1636" s="111">
        <v>0</v>
      </c>
      <c r="N1636" s="112">
        <f t="shared" si="51"/>
        <v>-8.1294889331176998E-2</v>
      </c>
    </row>
    <row r="1637" spans="1:14" x14ac:dyDescent="0.25">
      <c r="A1637" s="111" t="s">
        <v>636</v>
      </c>
      <c r="B1637" s="111">
        <f>INDEX(kommuner!C:C,MATCH(_xlfn.NUMBERVALUE(A1637),kommuner!B:B,0))</f>
        <v>3411</v>
      </c>
      <c r="C1637" s="111" t="s">
        <v>121</v>
      </c>
      <c r="D1637" s="111" t="s">
        <v>121</v>
      </c>
      <c r="E1637" s="111" t="s">
        <v>126</v>
      </c>
      <c r="F1637" s="111" t="s">
        <v>139</v>
      </c>
      <c r="G1637" s="111" t="s">
        <v>139</v>
      </c>
      <c r="H1637" s="111" t="s">
        <v>139</v>
      </c>
      <c r="I1637" s="111" t="s">
        <v>139</v>
      </c>
      <c r="J1637" t="str">
        <f t="shared" si="50"/>
        <v>3411BeiteMineraljord</v>
      </c>
      <c r="K1637" s="111">
        <v>-0.96338340838695502</v>
      </c>
      <c r="L1637" s="111">
        <v>0</v>
      </c>
      <c r="M1637" s="111">
        <v>1.2448711246839999E-7</v>
      </c>
      <c r="N1637" s="112">
        <f t="shared" si="51"/>
        <v>-0.96338328389984251</v>
      </c>
    </row>
    <row r="1638" spans="1:14" x14ac:dyDescent="0.25">
      <c r="A1638" s="111" t="s">
        <v>636</v>
      </c>
      <c r="B1638" s="111">
        <f>INDEX(kommuner!C:C,MATCH(_xlfn.NUMBERVALUE(A1638),kommuner!B:B,0))</f>
        <v>3411</v>
      </c>
      <c r="C1638" s="111" t="s">
        <v>121</v>
      </c>
      <c r="D1638" s="111" t="s">
        <v>121</v>
      </c>
      <c r="E1638" s="111" t="s">
        <v>123</v>
      </c>
      <c r="F1638" s="111" t="s">
        <v>139</v>
      </c>
      <c r="G1638" s="111" t="s">
        <v>139</v>
      </c>
      <c r="H1638" s="111" t="s">
        <v>139</v>
      </c>
      <c r="I1638" s="111" t="s">
        <v>139</v>
      </c>
      <c r="J1638" t="str">
        <f t="shared" si="50"/>
        <v>3411BeiteOrganisk jord</v>
      </c>
      <c r="K1638" s="111">
        <v>12.077525935985037</v>
      </c>
      <c r="L1638" s="111">
        <v>1.6412500000000001</v>
      </c>
      <c r="M1638" s="111">
        <v>0</v>
      </c>
      <c r="N1638" s="112">
        <f t="shared" si="51"/>
        <v>13.718775935985036</v>
      </c>
    </row>
    <row r="1639" spans="1:14" x14ac:dyDescent="0.25">
      <c r="A1639" s="111" t="s">
        <v>636</v>
      </c>
      <c r="B1639" s="111">
        <f>INDEX(kommuner!C:C,MATCH(_xlfn.NUMBERVALUE(A1639),kommuner!B:B,0))</f>
        <v>3411</v>
      </c>
      <c r="C1639" s="111" t="s">
        <v>84</v>
      </c>
      <c r="D1639" s="111" t="s">
        <v>84</v>
      </c>
      <c r="E1639" s="111" t="s">
        <v>126</v>
      </c>
      <c r="F1639" s="111" t="s">
        <v>139</v>
      </c>
      <c r="G1639" s="111" t="s">
        <v>139</v>
      </c>
      <c r="H1639" s="111" t="s">
        <v>139</v>
      </c>
      <c r="I1639" s="111" t="s">
        <v>139</v>
      </c>
      <c r="J1639" t="str">
        <f t="shared" si="50"/>
        <v>3411Dyrket markMineraljord</v>
      </c>
      <c r="K1639" s="111">
        <v>-0.58911376733541343</v>
      </c>
      <c r="L1639" s="111">
        <v>0</v>
      </c>
      <c r="M1639" s="111">
        <v>0</v>
      </c>
      <c r="N1639" s="112">
        <f t="shared" si="51"/>
        <v>-0.58911376733541343</v>
      </c>
    </row>
    <row r="1640" spans="1:14" x14ac:dyDescent="0.25">
      <c r="A1640" s="111" t="s">
        <v>636</v>
      </c>
      <c r="B1640" s="111">
        <f>INDEX(kommuner!C:C,MATCH(_xlfn.NUMBERVALUE(A1640),kommuner!B:B,0))</f>
        <v>3411</v>
      </c>
      <c r="C1640" s="111" t="s">
        <v>84</v>
      </c>
      <c r="D1640" s="111" t="s">
        <v>84</v>
      </c>
      <c r="E1640" s="111" t="s">
        <v>123</v>
      </c>
      <c r="F1640" s="111" t="s">
        <v>139</v>
      </c>
      <c r="G1640" s="111" t="s">
        <v>139</v>
      </c>
      <c r="H1640" s="111" t="s">
        <v>139</v>
      </c>
      <c r="I1640" s="111" t="s">
        <v>139</v>
      </c>
      <c r="J1640" t="str">
        <f t="shared" si="50"/>
        <v>3411Dyrket markOrganisk jord</v>
      </c>
      <c r="K1640" s="111">
        <v>28.726149366675592</v>
      </c>
      <c r="L1640" s="111">
        <v>1.45625</v>
      </c>
      <c r="M1640" s="111">
        <v>0</v>
      </c>
      <c r="N1640" s="112">
        <f t="shared" si="51"/>
        <v>30.182399366675593</v>
      </c>
    </row>
    <row r="1641" spans="1:14" x14ac:dyDescent="0.25">
      <c r="A1641" s="111" t="s">
        <v>636</v>
      </c>
      <c r="B1641" s="111">
        <f>INDEX(kommuner!C:C,MATCH(_xlfn.NUMBERVALUE(A1641),kommuner!B:B,0))</f>
        <v>3411</v>
      </c>
      <c r="C1641" s="111" t="s">
        <v>127</v>
      </c>
      <c r="D1641" s="111" t="s">
        <v>127</v>
      </c>
      <c r="E1641" s="111" t="s">
        <v>126</v>
      </c>
      <c r="F1641" s="111" t="s">
        <v>172</v>
      </c>
      <c r="G1641" s="111" t="s">
        <v>180</v>
      </c>
      <c r="H1641" s="111" t="s">
        <v>172</v>
      </c>
      <c r="I1641" s="111" t="s">
        <v>180</v>
      </c>
      <c r="J1641" t="str">
        <f t="shared" si="50"/>
        <v>3411SkogMineraljordBarskogHøy</v>
      </c>
      <c r="K1641" s="111">
        <v>-2.6198458133623994</v>
      </c>
      <c r="L1641" s="111">
        <v>0.85306406685236758</v>
      </c>
      <c r="M1641" s="111">
        <v>6.4056614999681585E-2</v>
      </c>
      <c r="N1641" s="112">
        <f t="shared" si="51"/>
        <v>-1.7027251315103504</v>
      </c>
    </row>
    <row r="1642" spans="1:14" x14ac:dyDescent="0.25">
      <c r="A1642" s="111" t="s">
        <v>636</v>
      </c>
      <c r="B1642" s="111">
        <f>INDEX(kommuner!C:C,MATCH(_xlfn.NUMBERVALUE(A1642),kommuner!B:B,0))</f>
        <v>3411</v>
      </c>
      <c r="C1642" s="111" t="s">
        <v>127</v>
      </c>
      <c r="D1642" s="111" t="s">
        <v>127</v>
      </c>
      <c r="E1642" s="111" t="s">
        <v>126</v>
      </c>
      <c r="F1642" s="111" t="s">
        <v>172</v>
      </c>
      <c r="G1642" s="111" t="s">
        <v>167</v>
      </c>
      <c r="H1642" s="111" t="s">
        <v>172</v>
      </c>
      <c r="I1642" s="111" t="s">
        <v>167</v>
      </c>
      <c r="J1642" t="str">
        <f t="shared" si="50"/>
        <v>3411SkogMineraljordBarskogImpediment</v>
      </c>
      <c r="K1642" s="111">
        <v>-2.0650085329634176</v>
      </c>
      <c r="L1642" s="111">
        <v>0.85306406685236758</v>
      </c>
      <c r="M1642" s="111">
        <v>6.3979989500968365E-2</v>
      </c>
      <c r="N1642" s="112">
        <f t="shared" si="51"/>
        <v>-1.1479644766100818</v>
      </c>
    </row>
    <row r="1643" spans="1:14" x14ac:dyDescent="0.25">
      <c r="A1643" s="111" t="s">
        <v>636</v>
      </c>
      <c r="B1643" s="111">
        <f>INDEX(kommuner!C:C,MATCH(_xlfn.NUMBERVALUE(A1643),kommuner!B:B,0))</f>
        <v>3411</v>
      </c>
      <c r="C1643" s="111" t="s">
        <v>127</v>
      </c>
      <c r="D1643" s="111" t="s">
        <v>127</v>
      </c>
      <c r="E1643" s="111" t="s">
        <v>126</v>
      </c>
      <c r="F1643" s="111" t="s">
        <v>172</v>
      </c>
      <c r="G1643" s="111" t="s">
        <v>190</v>
      </c>
      <c r="H1643" s="111" t="s">
        <v>172</v>
      </c>
      <c r="I1643" s="111" t="s">
        <v>190</v>
      </c>
      <c r="J1643" t="str">
        <f t="shared" si="50"/>
        <v>3411SkogMineraljordBarskogLav</v>
      </c>
      <c r="K1643" s="111">
        <v>-1.5556963198695539</v>
      </c>
      <c r="L1643" s="111">
        <v>0.85306406685236758</v>
      </c>
      <c r="M1643" s="111">
        <v>6.3979989500968365E-2</v>
      </c>
      <c r="N1643" s="112">
        <f t="shared" si="51"/>
        <v>-0.63865226351621796</v>
      </c>
    </row>
    <row r="1644" spans="1:14" x14ac:dyDescent="0.25">
      <c r="A1644" s="111" t="s">
        <v>636</v>
      </c>
      <c r="B1644" s="111">
        <f>INDEX(kommuner!C:C,MATCH(_xlfn.NUMBERVALUE(A1644),kommuner!B:B,0))</f>
        <v>3411</v>
      </c>
      <c r="C1644" s="111" t="s">
        <v>127</v>
      </c>
      <c r="D1644" s="111" t="s">
        <v>127</v>
      </c>
      <c r="E1644" s="111" t="s">
        <v>126</v>
      </c>
      <c r="F1644" s="111" t="s">
        <v>172</v>
      </c>
      <c r="G1644" s="111" t="s">
        <v>173</v>
      </c>
      <c r="H1644" s="111" t="s">
        <v>172</v>
      </c>
      <c r="I1644" s="111" t="s">
        <v>173</v>
      </c>
      <c r="J1644" t="str">
        <f t="shared" si="50"/>
        <v>3411SkogMineraljordBarskogMiddels</v>
      </c>
      <c r="K1644" s="111">
        <v>-2.1020078369684825</v>
      </c>
      <c r="L1644" s="111">
        <v>0.85306406685236758</v>
      </c>
      <c r="M1644" s="111">
        <v>6.4056614999681585E-2</v>
      </c>
      <c r="N1644" s="112">
        <f t="shared" si="51"/>
        <v>-1.1848871551164335</v>
      </c>
    </row>
    <row r="1645" spans="1:14" x14ac:dyDescent="0.25">
      <c r="A1645" s="111" t="s">
        <v>636</v>
      </c>
      <c r="B1645" s="111">
        <f>INDEX(kommuner!C:C,MATCH(_xlfn.NUMBERVALUE(A1645),kommuner!B:B,0))</f>
        <v>3411</v>
      </c>
      <c r="C1645" s="111" t="s">
        <v>127</v>
      </c>
      <c r="D1645" s="111" t="s">
        <v>127</v>
      </c>
      <c r="E1645" s="111" t="s">
        <v>126</v>
      </c>
      <c r="F1645" s="111" t="s">
        <v>172</v>
      </c>
      <c r="G1645" s="111" t="s">
        <v>186</v>
      </c>
      <c r="H1645" s="111" t="s">
        <v>172</v>
      </c>
      <c r="I1645" s="111" t="s">
        <v>186</v>
      </c>
      <c r="J1645" t="str">
        <f t="shared" si="50"/>
        <v>3411SkogMineraljordBarskogSærs høy</v>
      </c>
      <c r="K1645" s="111">
        <v>0.12072674540874306</v>
      </c>
      <c r="L1645" s="111">
        <v>0.85306406685236758</v>
      </c>
      <c r="M1645" s="111">
        <v>6.4056614999681585E-2</v>
      </c>
      <c r="N1645" s="112">
        <f t="shared" si="51"/>
        <v>1.0378474272607923</v>
      </c>
    </row>
    <row r="1646" spans="1:14" x14ac:dyDescent="0.25">
      <c r="A1646" s="111" t="s">
        <v>636</v>
      </c>
      <c r="B1646" s="111">
        <f>INDEX(kommuner!C:C,MATCH(_xlfn.NUMBERVALUE(A1646),kommuner!B:B,0))</f>
        <v>3411</v>
      </c>
      <c r="C1646" s="111" t="s">
        <v>127</v>
      </c>
      <c r="D1646" s="111" t="s">
        <v>127</v>
      </c>
      <c r="E1646" s="111" t="s">
        <v>126</v>
      </c>
      <c r="F1646" s="111" t="s">
        <v>179</v>
      </c>
      <c r="G1646" s="111" t="s">
        <v>180</v>
      </c>
      <c r="H1646" s="111" t="s">
        <v>179</v>
      </c>
      <c r="I1646" s="111" t="s">
        <v>180</v>
      </c>
      <c r="J1646" t="str">
        <f t="shared" si="50"/>
        <v>3411SkogMineraljordBlandingsskogHøy</v>
      </c>
      <c r="K1646" s="111">
        <v>-7.1939050909469406</v>
      </c>
      <c r="L1646" s="111">
        <v>0.85306406685236758</v>
      </c>
      <c r="M1646" s="111">
        <v>6.3979989500968365E-2</v>
      </c>
      <c r="N1646" s="112">
        <f t="shared" si="51"/>
        <v>-6.2768610345936047</v>
      </c>
    </row>
    <row r="1647" spans="1:14" x14ac:dyDescent="0.25">
      <c r="A1647" s="111" t="s">
        <v>636</v>
      </c>
      <c r="B1647" s="111">
        <f>INDEX(kommuner!C:C,MATCH(_xlfn.NUMBERVALUE(A1647),kommuner!B:B,0))</f>
        <v>3411</v>
      </c>
      <c r="C1647" s="111" t="s">
        <v>127</v>
      </c>
      <c r="D1647" s="111" t="s">
        <v>127</v>
      </c>
      <c r="E1647" s="111" t="s">
        <v>126</v>
      </c>
      <c r="F1647" s="111" t="s">
        <v>179</v>
      </c>
      <c r="G1647" s="111" t="s">
        <v>167</v>
      </c>
      <c r="H1647" s="111" t="s">
        <v>179</v>
      </c>
      <c r="I1647" s="111" t="s">
        <v>167</v>
      </c>
      <c r="J1647" t="str">
        <f t="shared" si="50"/>
        <v>3411SkogMineraljordBlandingsskogImpediment</v>
      </c>
      <c r="K1647" s="111">
        <v>-1.534689908392211</v>
      </c>
      <c r="L1647" s="111">
        <v>0.85306406685236758</v>
      </c>
      <c r="M1647" s="111">
        <v>6.3979989500968365E-2</v>
      </c>
      <c r="N1647" s="112">
        <f t="shared" si="51"/>
        <v>-0.61764585203887501</v>
      </c>
    </row>
    <row r="1648" spans="1:14" x14ac:dyDescent="0.25">
      <c r="A1648" s="111" t="s">
        <v>636</v>
      </c>
      <c r="B1648" s="111">
        <f>INDEX(kommuner!C:C,MATCH(_xlfn.NUMBERVALUE(A1648),kommuner!B:B,0))</f>
        <v>3411</v>
      </c>
      <c r="C1648" s="111" t="s">
        <v>127</v>
      </c>
      <c r="D1648" s="111" t="s">
        <v>127</v>
      </c>
      <c r="E1648" s="111" t="s">
        <v>126</v>
      </c>
      <c r="F1648" s="111" t="s">
        <v>179</v>
      </c>
      <c r="G1648" s="111" t="s">
        <v>190</v>
      </c>
      <c r="H1648" s="111" t="s">
        <v>179</v>
      </c>
      <c r="I1648" s="111" t="s">
        <v>190</v>
      </c>
      <c r="J1648" t="str">
        <f t="shared" si="50"/>
        <v>3411SkogMineraljordBlandingsskogLav</v>
      </c>
      <c r="K1648" s="111">
        <v>-2.1877055028220966</v>
      </c>
      <c r="L1648" s="111">
        <v>0.85306406685236758</v>
      </c>
      <c r="M1648" s="111">
        <v>6.3979989500968365E-2</v>
      </c>
      <c r="N1648" s="112">
        <f t="shared" si="51"/>
        <v>-1.2706614464687609</v>
      </c>
    </row>
    <row r="1649" spans="1:14" x14ac:dyDescent="0.25">
      <c r="A1649" s="111" t="s">
        <v>636</v>
      </c>
      <c r="B1649" s="111">
        <f>INDEX(kommuner!C:C,MATCH(_xlfn.NUMBERVALUE(A1649),kommuner!B:B,0))</f>
        <v>3411</v>
      </c>
      <c r="C1649" s="111" t="s">
        <v>127</v>
      </c>
      <c r="D1649" s="111" t="s">
        <v>127</v>
      </c>
      <c r="E1649" s="111" t="s">
        <v>126</v>
      </c>
      <c r="F1649" s="111" t="s">
        <v>179</v>
      </c>
      <c r="G1649" s="111" t="s">
        <v>173</v>
      </c>
      <c r="H1649" s="111" t="s">
        <v>179</v>
      </c>
      <c r="I1649" s="111" t="s">
        <v>173</v>
      </c>
      <c r="J1649" t="str">
        <f t="shared" si="50"/>
        <v>3411SkogMineraljordBlandingsskogMiddels</v>
      </c>
      <c r="K1649" s="111">
        <v>-3.8687729546762566</v>
      </c>
      <c r="L1649" s="111">
        <v>0.85306406685236758</v>
      </c>
      <c r="M1649" s="111">
        <v>6.3979989500968365E-2</v>
      </c>
      <c r="N1649" s="112">
        <f t="shared" si="51"/>
        <v>-2.9517288983229206</v>
      </c>
    </row>
    <row r="1650" spans="1:14" x14ac:dyDescent="0.25">
      <c r="A1650" s="111" t="s">
        <v>636</v>
      </c>
      <c r="B1650" s="111">
        <f>INDEX(kommuner!C:C,MATCH(_xlfn.NUMBERVALUE(A1650),kommuner!B:B,0))</f>
        <v>3411</v>
      </c>
      <c r="C1650" s="111" t="s">
        <v>127</v>
      </c>
      <c r="D1650" s="111" t="s">
        <v>127</v>
      </c>
      <c r="E1650" s="111" t="s">
        <v>126</v>
      </c>
      <c r="F1650" s="111" t="s">
        <v>179</v>
      </c>
      <c r="G1650" s="111" t="s">
        <v>186</v>
      </c>
      <c r="H1650" s="111" t="s">
        <v>179</v>
      </c>
      <c r="I1650" s="111" t="s">
        <v>186</v>
      </c>
      <c r="J1650" t="str">
        <f t="shared" si="50"/>
        <v>3411SkogMineraljordBlandingsskogSærs høy</v>
      </c>
      <c r="K1650" s="111">
        <v>-2.9395925245326562</v>
      </c>
      <c r="L1650" s="111">
        <v>0.85306406685236758</v>
      </c>
      <c r="M1650" s="111">
        <v>6.3979989500968365E-2</v>
      </c>
      <c r="N1650" s="112">
        <f t="shared" si="51"/>
        <v>-2.0225484681793202</v>
      </c>
    </row>
    <row r="1651" spans="1:14" x14ac:dyDescent="0.25">
      <c r="A1651" s="111" t="s">
        <v>636</v>
      </c>
      <c r="B1651" s="111">
        <f>INDEX(kommuner!C:C,MATCH(_xlfn.NUMBERVALUE(A1651),kommuner!B:B,0))</f>
        <v>3411</v>
      </c>
      <c r="C1651" s="111" t="s">
        <v>127</v>
      </c>
      <c r="D1651" s="111" t="s">
        <v>127</v>
      </c>
      <c r="E1651" s="111" t="s">
        <v>126</v>
      </c>
      <c r="F1651" s="111" t="s">
        <v>185</v>
      </c>
      <c r="G1651" s="111" t="s">
        <v>180</v>
      </c>
      <c r="H1651" s="111" t="s">
        <v>185</v>
      </c>
      <c r="I1651" s="111" t="s">
        <v>180</v>
      </c>
      <c r="J1651" t="str">
        <f t="shared" si="50"/>
        <v>3411SkogMineraljordLauvskogHøy</v>
      </c>
      <c r="K1651" s="111">
        <v>-3.3269846154961789</v>
      </c>
      <c r="L1651" s="111">
        <v>0.85306406685236758</v>
      </c>
      <c r="M1651" s="111">
        <v>6.3979989500968365E-2</v>
      </c>
      <c r="N1651" s="112">
        <f t="shared" si="51"/>
        <v>-2.4099405591428429</v>
      </c>
    </row>
    <row r="1652" spans="1:14" x14ac:dyDescent="0.25">
      <c r="A1652" s="111" t="s">
        <v>636</v>
      </c>
      <c r="B1652" s="111">
        <f>INDEX(kommuner!C:C,MATCH(_xlfn.NUMBERVALUE(A1652),kommuner!B:B,0))</f>
        <v>3411</v>
      </c>
      <c r="C1652" s="111" t="s">
        <v>127</v>
      </c>
      <c r="D1652" s="111" t="s">
        <v>127</v>
      </c>
      <c r="E1652" s="111" t="s">
        <v>126</v>
      </c>
      <c r="F1652" s="111" t="s">
        <v>185</v>
      </c>
      <c r="G1652" s="111" t="s">
        <v>167</v>
      </c>
      <c r="H1652" s="111" t="s">
        <v>185</v>
      </c>
      <c r="I1652" s="111" t="s">
        <v>167</v>
      </c>
      <c r="J1652" t="str">
        <f t="shared" si="50"/>
        <v>3411SkogMineraljordLauvskogImpediment</v>
      </c>
      <c r="K1652" s="111">
        <v>-0.77373521499002318</v>
      </c>
      <c r="L1652" s="111">
        <v>0.85306406685236758</v>
      </c>
      <c r="M1652" s="111">
        <v>6.3979989500968365E-2</v>
      </c>
      <c r="N1652" s="112">
        <f t="shared" si="51"/>
        <v>0.14330884136331276</v>
      </c>
    </row>
    <row r="1653" spans="1:14" x14ac:dyDescent="0.25">
      <c r="A1653" s="111" t="s">
        <v>636</v>
      </c>
      <c r="B1653" s="111">
        <f>INDEX(kommuner!C:C,MATCH(_xlfn.NUMBERVALUE(A1653),kommuner!B:B,0))</f>
        <v>3411</v>
      </c>
      <c r="C1653" s="111" t="s">
        <v>127</v>
      </c>
      <c r="D1653" s="111" t="s">
        <v>127</v>
      </c>
      <c r="E1653" s="111" t="s">
        <v>126</v>
      </c>
      <c r="F1653" s="111" t="s">
        <v>185</v>
      </c>
      <c r="G1653" s="111" t="s">
        <v>190</v>
      </c>
      <c r="H1653" s="111" t="s">
        <v>185</v>
      </c>
      <c r="I1653" s="111" t="s">
        <v>190</v>
      </c>
      <c r="J1653" t="str">
        <f t="shared" si="50"/>
        <v>3411SkogMineraljordLauvskogLav</v>
      </c>
      <c r="K1653" s="111">
        <v>-8.9748170935426599E-2</v>
      </c>
      <c r="L1653" s="111">
        <v>0.85306406685236758</v>
      </c>
      <c r="M1653" s="111">
        <v>6.3979989500968365E-2</v>
      </c>
      <c r="N1653" s="112">
        <f t="shared" si="51"/>
        <v>0.82729588541790933</v>
      </c>
    </row>
    <row r="1654" spans="1:14" x14ac:dyDescent="0.25">
      <c r="A1654" s="111" t="s">
        <v>636</v>
      </c>
      <c r="B1654" s="111">
        <f>INDEX(kommuner!C:C,MATCH(_xlfn.NUMBERVALUE(A1654),kommuner!B:B,0))</f>
        <v>3411</v>
      </c>
      <c r="C1654" s="111" t="s">
        <v>127</v>
      </c>
      <c r="D1654" s="111" t="s">
        <v>127</v>
      </c>
      <c r="E1654" s="111" t="s">
        <v>126</v>
      </c>
      <c r="F1654" s="111" t="s">
        <v>185</v>
      </c>
      <c r="G1654" s="111" t="s">
        <v>173</v>
      </c>
      <c r="H1654" s="111" t="s">
        <v>185</v>
      </c>
      <c r="I1654" s="111" t="s">
        <v>173</v>
      </c>
      <c r="J1654" t="str">
        <f t="shared" si="50"/>
        <v>3411SkogMineraljordLauvskogMiddels</v>
      </c>
      <c r="K1654" s="111">
        <v>-1.7789409505847176</v>
      </c>
      <c r="L1654" s="111">
        <v>0.85306406685236758</v>
      </c>
      <c r="M1654" s="111">
        <v>6.3979989500968365E-2</v>
      </c>
      <c r="N1654" s="112">
        <f t="shared" si="51"/>
        <v>-0.86189689423138161</v>
      </c>
    </row>
    <row r="1655" spans="1:14" x14ac:dyDescent="0.25">
      <c r="A1655" s="111" t="s">
        <v>636</v>
      </c>
      <c r="B1655" s="111">
        <f>INDEX(kommuner!C:C,MATCH(_xlfn.NUMBERVALUE(A1655),kommuner!B:B,0))</f>
        <v>3411</v>
      </c>
      <c r="C1655" s="111" t="s">
        <v>127</v>
      </c>
      <c r="D1655" s="111" t="s">
        <v>127</v>
      </c>
      <c r="E1655" s="111" t="s">
        <v>126</v>
      </c>
      <c r="F1655" s="111" t="s">
        <v>185</v>
      </c>
      <c r="G1655" s="111" t="s">
        <v>186</v>
      </c>
      <c r="H1655" s="111" t="s">
        <v>185</v>
      </c>
      <c r="I1655" s="111" t="s">
        <v>186</v>
      </c>
      <c r="J1655" t="str">
        <f t="shared" si="50"/>
        <v>3411SkogMineraljordLauvskogSærs høy</v>
      </c>
      <c r="K1655" s="111">
        <v>-3.6560473259425113</v>
      </c>
      <c r="L1655" s="111">
        <v>0.85306406685236758</v>
      </c>
      <c r="M1655" s="111">
        <v>6.3979989500968365E-2</v>
      </c>
      <c r="N1655" s="112">
        <f t="shared" si="51"/>
        <v>-2.7390032695891753</v>
      </c>
    </row>
    <row r="1656" spans="1:14" x14ac:dyDescent="0.25">
      <c r="A1656" s="111" t="s">
        <v>636</v>
      </c>
      <c r="B1656" s="111">
        <f>INDEX(kommuner!C:C,MATCH(_xlfn.NUMBERVALUE(A1656),kommuner!B:B,0))</f>
        <v>3411</v>
      </c>
      <c r="C1656" s="111" t="s">
        <v>127</v>
      </c>
      <c r="D1656" s="111" t="s">
        <v>127</v>
      </c>
      <c r="E1656" s="111" t="s">
        <v>123</v>
      </c>
      <c r="F1656" s="111" t="s">
        <v>172</v>
      </c>
      <c r="G1656" s="111" t="s">
        <v>180</v>
      </c>
      <c r="H1656" s="111" t="s">
        <v>172</v>
      </c>
      <c r="I1656" s="111" t="s">
        <v>180</v>
      </c>
      <c r="J1656" t="str">
        <f t="shared" si="50"/>
        <v>3411SkogOrganisk jordBarskogHøy</v>
      </c>
      <c r="K1656" s="111">
        <v>-2.5184559031994138</v>
      </c>
      <c r="L1656" s="111">
        <v>0.92784825435236762</v>
      </c>
      <c r="M1656" s="111">
        <v>0.46518126042825314</v>
      </c>
      <c r="N1656" s="112">
        <f t="shared" si="51"/>
        <v>-1.1254263884187932</v>
      </c>
    </row>
    <row r="1657" spans="1:14" x14ac:dyDescent="0.25">
      <c r="A1657" s="111" t="s">
        <v>636</v>
      </c>
      <c r="B1657" s="111">
        <f>INDEX(kommuner!C:C,MATCH(_xlfn.NUMBERVALUE(A1657),kommuner!B:B,0))</f>
        <v>3411</v>
      </c>
      <c r="C1657" s="111" t="s">
        <v>127</v>
      </c>
      <c r="D1657" s="111" t="s">
        <v>127</v>
      </c>
      <c r="E1657" s="111" t="s">
        <v>123</v>
      </c>
      <c r="F1657" s="111" t="s">
        <v>172</v>
      </c>
      <c r="G1657" s="111" t="s">
        <v>167</v>
      </c>
      <c r="H1657" s="111" t="s">
        <v>172</v>
      </c>
      <c r="I1657" s="111" t="s">
        <v>167</v>
      </c>
      <c r="J1657" t="str">
        <f t="shared" si="50"/>
        <v>3411SkogOrganisk jordBarskogImpediment</v>
      </c>
      <c r="K1657" s="111">
        <v>3.7944669267533482E-2</v>
      </c>
      <c r="L1657" s="111">
        <v>0.92784825435236762</v>
      </c>
      <c r="M1657" s="111">
        <v>0.46510463492953991</v>
      </c>
      <c r="N1657" s="112">
        <f t="shared" si="51"/>
        <v>1.430897558549441</v>
      </c>
    </row>
    <row r="1658" spans="1:14" x14ac:dyDescent="0.25">
      <c r="A1658" s="111" t="s">
        <v>636</v>
      </c>
      <c r="B1658" s="111">
        <f>INDEX(kommuner!C:C,MATCH(_xlfn.NUMBERVALUE(A1658),kommuner!B:B,0))</f>
        <v>3411</v>
      </c>
      <c r="C1658" s="111" t="s">
        <v>127</v>
      </c>
      <c r="D1658" s="111" t="s">
        <v>127</v>
      </c>
      <c r="E1658" s="111" t="s">
        <v>123</v>
      </c>
      <c r="F1658" s="111" t="s">
        <v>172</v>
      </c>
      <c r="G1658" s="111" t="s">
        <v>190</v>
      </c>
      <c r="H1658" s="111" t="s">
        <v>172</v>
      </c>
      <c r="I1658" s="111" t="s">
        <v>190</v>
      </c>
      <c r="J1658" t="str">
        <f t="shared" si="50"/>
        <v>3411SkogOrganisk jordBarskogLav</v>
      </c>
      <c r="K1658" s="111">
        <v>-0.50666953101693391</v>
      </c>
      <c r="L1658" s="111">
        <v>0.92784825435236762</v>
      </c>
      <c r="M1658" s="111">
        <v>0.46510463492953991</v>
      </c>
      <c r="N1658" s="112">
        <f t="shared" si="51"/>
        <v>0.88628335826497362</v>
      </c>
    </row>
    <row r="1659" spans="1:14" x14ac:dyDescent="0.25">
      <c r="A1659" s="111" t="s">
        <v>636</v>
      </c>
      <c r="B1659" s="111">
        <f>INDEX(kommuner!C:C,MATCH(_xlfn.NUMBERVALUE(A1659),kommuner!B:B,0))</f>
        <v>3411</v>
      </c>
      <c r="C1659" s="111" t="s">
        <v>127</v>
      </c>
      <c r="D1659" s="111" t="s">
        <v>127</v>
      </c>
      <c r="E1659" s="111" t="s">
        <v>123</v>
      </c>
      <c r="F1659" s="111" t="s">
        <v>172</v>
      </c>
      <c r="G1659" s="111" t="s">
        <v>173</v>
      </c>
      <c r="H1659" s="111" t="s">
        <v>172</v>
      </c>
      <c r="I1659" s="111" t="s">
        <v>173</v>
      </c>
      <c r="J1659" t="str">
        <f t="shared" si="50"/>
        <v>3411SkogOrganisk jordBarskogMiddels</v>
      </c>
      <c r="K1659" s="111">
        <v>-1.5571490961494638</v>
      </c>
      <c r="L1659" s="111">
        <v>0.92784825435236762</v>
      </c>
      <c r="M1659" s="111">
        <v>0.46518126042825314</v>
      </c>
      <c r="N1659" s="112">
        <f t="shared" si="51"/>
        <v>-0.16411958136884308</v>
      </c>
    </row>
    <row r="1660" spans="1:14" x14ac:dyDescent="0.25">
      <c r="A1660" s="111" t="s">
        <v>636</v>
      </c>
      <c r="B1660" s="111">
        <f>INDEX(kommuner!C:C,MATCH(_xlfn.NUMBERVALUE(A1660),kommuner!B:B,0))</f>
        <v>3411</v>
      </c>
      <c r="C1660" s="111" t="s">
        <v>127</v>
      </c>
      <c r="D1660" s="111" t="s">
        <v>127</v>
      </c>
      <c r="E1660" s="111" t="s">
        <v>123</v>
      </c>
      <c r="F1660" s="111" t="s">
        <v>172</v>
      </c>
      <c r="G1660" s="111" t="s">
        <v>186</v>
      </c>
      <c r="H1660" s="111" t="s">
        <v>172</v>
      </c>
      <c r="I1660" s="111" t="s">
        <v>186</v>
      </c>
      <c r="J1660" t="str">
        <f t="shared" si="50"/>
        <v>3411SkogOrganisk jordBarskogSærs høy</v>
      </c>
      <c r="K1660" s="111">
        <v>2.5548655235722699</v>
      </c>
      <c r="L1660" s="111">
        <v>0.92784825435236762</v>
      </c>
      <c r="M1660" s="111">
        <v>0.46518126042825314</v>
      </c>
      <c r="N1660" s="112">
        <f t="shared" si="51"/>
        <v>3.9478950383528906</v>
      </c>
    </row>
    <row r="1661" spans="1:14" x14ac:dyDescent="0.25">
      <c r="A1661" s="111" t="s">
        <v>636</v>
      </c>
      <c r="B1661" s="111">
        <f>INDEX(kommuner!C:C,MATCH(_xlfn.NUMBERVALUE(A1661),kommuner!B:B,0))</f>
        <v>3411</v>
      </c>
      <c r="C1661" s="111" t="s">
        <v>127</v>
      </c>
      <c r="D1661" s="111" t="s">
        <v>127</v>
      </c>
      <c r="E1661" s="111" t="s">
        <v>123</v>
      </c>
      <c r="F1661" s="111" t="s">
        <v>179</v>
      </c>
      <c r="G1661" s="111" t="s">
        <v>180</v>
      </c>
      <c r="H1661" s="111" t="s">
        <v>179</v>
      </c>
      <c r="I1661" s="111" t="s">
        <v>180</v>
      </c>
      <c r="J1661" t="str">
        <f t="shared" si="50"/>
        <v>3411SkogOrganisk jordBlandingsskogHøy</v>
      </c>
      <c r="K1661" s="111">
        <v>-5.5554344456832343</v>
      </c>
      <c r="L1661" s="111">
        <v>0.92784825435236762</v>
      </c>
      <c r="M1661" s="111">
        <v>0.46510463492953991</v>
      </c>
      <c r="N1661" s="112">
        <f t="shared" si="51"/>
        <v>-4.1624815564013264</v>
      </c>
    </row>
    <row r="1662" spans="1:14" x14ac:dyDescent="0.25">
      <c r="A1662" s="111" t="s">
        <v>636</v>
      </c>
      <c r="B1662" s="111">
        <f>INDEX(kommuner!C:C,MATCH(_xlfn.NUMBERVALUE(A1662),kommuner!B:B,0))</f>
        <v>3411</v>
      </c>
      <c r="C1662" s="111" t="s">
        <v>127</v>
      </c>
      <c r="D1662" s="111" t="s">
        <v>127</v>
      </c>
      <c r="E1662" s="111" t="s">
        <v>123</v>
      </c>
      <c r="F1662" s="111" t="s">
        <v>179</v>
      </c>
      <c r="G1662" s="111" t="s">
        <v>167</v>
      </c>
      <c r="H1662" s="111" t="s">
        <v>179</v>
      </c>
      <c r="I1662" s="111" t="s">
        <v>167</v>
      </c>
      <c r="J1662" t="str">
        <f t="shared" si="50"/>
        <v>3411SkogOrganisk jordBlandingsskogImpediment</v>
      </c>
      <c r="K1662" s="111">
        <v>-0.28586344175800005</v>
      </c>
      <c r="L1662" s="111">
        <v>0.92784825435236762</v>
      </c>
      <c r="M1662" s="111">
        <v>0.46510463492953991</v>
      </c>
      <c r="N1662" s="112">
        <f t="shared" si="51"/>
        <v>1.1070894475239075</v>
      </c>
    </row>
    <row r="1663" spans="1:14" x14ac:dyDescent="0.25">
      <c r="A1663" s="111" t="s">
        <v>636</v>
      </c>
      <c r="B1663" s="111">
        <f>INDEX(kommuner!C:C,MATCH(_xlfn.NUMBERVALUE(A1663),kommuner!B:B,0))</f>
        <v>3411</v>
      </c>
      <c r="C1663" s="111" t="s">
        <v>127</v>
      </c>
      <c r="D1663" s="111" t="s">
        <v>127</v>
      </c>
      <c r="E1663" s="111" t="s">
        <v>123</v>
      </c>
      <c r="F1663" s="111" t="s">
        <v>179</v>
      </c>
      <c r="G1663" s="111" t="s">
        <v>190</v>
      </c>
      <c r="H1663" s="111" t="s">
        <v>179</v>
      </c>
      <c r="I1663" s="111" t="s">
        <v>190</v>
      </c>
      <c r="J1663" t="str">
        <f t="shared" si="50"/>
        <v>3411SkogOrganisk jordBlandingsskogLav</v>
      </c>
      <c r="K1663" s="111">
        <v>-1.2347339377887629</v>
      </c>
      <c r="L1663" s="111">
        <v>0.92784825435236762</v>
      </c>
      <c r="M1663" s="111">
        <v>0.46510463492953991</v>
      </c>
      <c r="N1663" s="112">
        <f t="shared" si="51"/>
        <v>0.15821895149314458</v>
      </c>
    </row>
    <row r="1664" spans="1:14" x14ac:dyDescent="0.25">
      <c r="A1664" s="111" t="s">
        <v>636</v>
      </c>
      <c r="B1664" s="111">
        <f>INDEX(kommuner!C:C,MATCH(_xlfn.NUMBERVALUE(A1664),kommuner!B:B,0))</f>
        <v>3411</v>
      </c>
      <c r="C1664" s="111" t="s">
        <v>127</v>
      </c>
      <c r="D1664" s="111" t="s">
        <v>127</v>
      </c>
      <c r="E1664" s="111" t="s">
        <v>123</v>
      </c>
      <c r="F1664" s="111" t="s">
        <v>179</v>
      </c>
      <c r="G1664" s="111" t="s">
        <v>173</v>
      </c>
      <c r="H1664" s="111" t="s">
        <v>179</v>
      </c>
      <c r="I1664" s="111" t="s">
        <v>173</v>
      </c>
      <c r="J1664" t="str">
        <f t="shared" si="50"/>
        <v>3411SkogOrganisk jordBlandingsskogMiddels</v>
      </c>
      <c r="K1664" s="111">
        <v>-2.4239591752717748</v>
      </c>
      <c r="L1664" s="111">
        <v>0.92784825435236762</v>
      </c>
      <c r="M1664" s="111">
        <v>0.46510463492953991</v>
      </c>
      <c r="N1664" s="112">
        <f t="shared" si="51"/>
        <v>-1.0310062859898674</v>
      </c>
    </row>
    <row r="1665" spans="1:14" x14ac:dyDescent="0.25">
      <c r="A1665" s="111" t="s">
        <v>636</v>
      </c>
      <c r="B1665" s="111">
        <f>INDEX(kommuner!C:C,MATCH(_xlfn.NUMBERVALUE(A1665),kommuner!B:B,0))</f>
        <v>3411</v>
      </c>
      <c r="C1665" s="111" t="s">
        <v>127</v>
      </c>
      <c r="D1665" s="111" t="s">
        <v>127</v>
      </c>
      <c r="E1665" s="111" t="s">
        <v>123</v>
      </c>
      <c r="F1665" s="111" t="s">
        <v>179</v>
      </c>
      <c r="G1665" s="111" t="s">
        <v>186</v>
      </c>
      <c r="H1665" s="111" t="s">
        <v>179</v>
      </c>
      <c r="I1665" s="111" t="s">
        <v>186</v>
      </c>
      <c r="J1665" t="str">
        <f t="shared" si="50"/>
        <v>3411SkogOrganisk jordBlandingsskogSærs høy</v>
      </c>
      <c r="K1665" s="111">
        <v>-1.5726115302258048</v>
      </c>
      <c r="L1665" s="111">
        <v>0.92784825435236762</v>
      </c>
      <c r="M1665" s="111">
        <v>0.46510463492953991</v>
      </c>
      <c r="N1665" s="112">
        <f t="shared" si="51"/>
        <v>-0.17965864094389727</v>
      </c>
    </row>
    <row r="1666" spans="1:14" x14ac:dyDescent="0.25">
      <c r="A1666" s="111" t="s">
        <v>636</v>
      </c>
      <c r="B1666" s="111">
        <f>INDEX(kommuner!C:C,MATCH(_xlfn.NUMBERVALUE(A1666),kommuner!B:B,0))</f>
        <v>3411</v>
      </c>
      <c r="C1666" s="111" t="s">
        <v>127</v>
      </c>
      <c r="D1666" s="111" t="s">
        <v>127</v>
      </c>
      <c r="E1666" s="111" t="s">
        <v>123</v>
      </c>
      <c r="F1666" s="111" t="s">
        <v>185</v>
      </c>
      <c r="G1666" s="111" t="s">
        <v>180</v>
      </c>
      <c r="H1666" s="111" t="s">
        <v>185</v>
      </c>
      <c r="I1666" s="111" t="s">
        <v>180</v>
      </c>
      <c r="J1666" t="str">
        <f t="shared" si="50"/>
        <v>3411SkogOrganisk jordLauvskogHøy</v>
      </c>
      <c r="K1666" s="111">
        <v>-1.9913688882377358</v>
      </c>
      <c r="L1666" s="111">
        <v>0.92784825435236762</v>
      </c>
      <c r="M1666" s="111">
        <v>0.46510463492953991</v>
      </c>
      <c r="N1666" s="112">
        <f t="shared" si="51"/>
        <v>-0.59841599895582831</v>
      </c>
    </row>
    <row r="1667" spans="1:14" x14ac:dyDescent="0.25">
      <c r="A1667" s="111" t="s">
        <v>636</v>
      </c>
      <c r="B1667" s="111">
        <f>INDEX(kommuner!C:C,MATCH(_xlfn.NUMBERVALUE(A1667),kommuner!B:B,0))</f>
        <v>3411</v>
      </c>
      <c r="C1667" s="111" t="s">
        <v>127</v>
      </c>
      <c r="D1667" s="111" t="s">
        <v>127</v>
      </c>
      <c r="E1667" s="111" t="s">
        <v>123</v>
      </c>
      <c r="F1667" s="111" t="s">
        <v>185</v>
      </c>
      <c r="G1667" s="111" t="s">
        <v>167</v>
      </c>
      <c r="H1667" s="111" t="s">
        <v>185</v>
      </c>
      <c r="I1667" s="111" t="s">
        <v>167</v>
      </c>
      <c r="J1667" t="str">
        <f t="shared" ref="J1667:J1730" si="52">B1667&amp;C1667&amp;E1667&amp;IF(C1667="Skog",F1667&amp;G1667,"")</f>
        <v>3411SkogOrganisk jordLauvskogImpediment</v>
      </c>
      <c r="K1667" s="111">
        <v>0.35000626494250675</v>
      </c>
      <c r="L1667" s="111">
        <v>0.92784825435236762</v>
      </c>
      <c r="M1667" s="111">
        <v>0.46510463492953991</v>
      </c>
      <c r="N1667" s="112">
        <f t="shared" ref="N1667:N1730" si="53">SUM(K1667:M1667)</f>
        <v>1.7429591542244141</v>
      </c>
    </row>
    <row r="1668" spans="1:14" x14ac:dyDescent="0.25">
      <c r="A1668" s="111" t="s">
        <v>636</v>
      </c>
      <c r="B1668" s="111">
        <f>INDEX(kommuner!C:C,MATCH(_xlfn.NUMBERVALUE(A1668),kommuner!B:B,0))</f>
        <v>3411</v>
      </c>
      <c r="C1668" s="111" t="s">
        <v>127</v>
      </c>
      <c r="D1668" s="111" t="s">
        <v>127</v>
      </c>
      <c r="E1668" s="111" t="s">
        <v>123</v>
      </c>
      <c r="F1668" s="111" t="s">
        <v>185</v>
      </c>
      <c r="G1668" s="111" t="s">
        <v>190</v>
      </c>
      <c r="H1668" s="111" t="s">
        <v>185</v>
      </c>
      <c r="I1668" s="111" t="s">
        <v>190</v>
      </c>
      <c r="J1668" t="str">
        <f t="shared" si="52"/>
        <v>3411SkogOrganisk jordLauvskogLav</v>
      </c>
      <c r="K1668" s="111">
        <v>1.1144075558526714</v>
      </c>
      <c r="L1668" s="111">
        <v>0.92784825435236762</v>
      </c>
      <c r="M1668" s="111">
        <v>0.46510463492953991</v>
      </c>
      <c r="N1668" s="112">
        <f t="shared" si="53"/>
        <v>2.5073604451345788</v>
      </c>
    </row>
    <row r="1669" spans="1:14" x14ac:dyDescent="0.25">
      <c r="A1669" s="111" t="s">
        <v>636</v>
      </c>
      <c r="B1669" s="111">
        <f>INDEX(kommuner!C:C,MATCH(_xlfn.NUMBERVALUE(A1669),kommuner!B:B,0))</f>
        <v>3411</v>
      </c>
      <c r="C1669" s="111" t="s">
        <v>127</v>
      </c>
      <c r="D1669" s="111" t="s">
        <v>127</v>
      </c>
      <c r="E1669" s="111" t="s">
        <v>123</v>
      </c>
      <c r="F1669" s="111" t="s">
        <v>185</v>
      </c>
      <c r="G1669" s="111" t="s">
        <v>173</v>
      </c>
      <c r="H1669" s="111" t="s">
        <v>185</v>
      </c>
      <c r="I1669" s="111" t="s">
        <v>173</v>
      </c>
      <c r="J1669" t="str">
        <f t="shared" si="52"/>
        <v>3411SkogOrganisk jordLauvskogMiddels</v>
      </c>
      <c r="K1669" s="111">
        <v>-0.62664468270982987</v>
      </c>
      <c r="L1669" s="111">
        <v>0.92784825435236762</v>
      </c>
      <c r="M1669" s="111">
        <v>0.46510463492953991</v>
      </c>
      <c r="N1669" s="112">
        <f t="shared" si="53"/>
        <v>0.76630820657207765</v>
      </c>
    </row>
    <row r="1670" spans="1:14" x14ac:dyDescent="0.25">
      <c r="A1670" s="111" t="s">
        <v>636</v>
      </c>
      <c r="B1670" s="111">
        <f>INDEX(kommuner!C:C,MATCH(_xlfn.NUMBERVALUE(A1670),kommuner!B:B,0))</f>
        <v>3411</v>
      </c>
      <c r="C1670" s="111" t="s">
        <v>127</v>
      </c>
      <c r="D1670" s="111" t="s">
        <v>127</v>
      </c>
      <c r="E1670" s="111" t="s">
        <v>123</v>
      </c>
      <c r="F1670" s="111" t="s">
        <v>185</v>
      </c>
      <c r="G1670" s="111" t="s">
        <v>186</v>
      </c>
      <c r="H1670" s="111" t="s">
        <v>185</v>
      </c>
      <c r="I1670" s="111" t="s">
        <v>186</v>
      </c>
      <c r="J1670" t="str">
        <f t="shared" si="52"/>
        <v>3411SkogOrganisk jordLauvskogSærs høy</v>
      </c>
      <c r="K1670" s="111">
        <v>-1.8997279926091779</v>
      </c>
      <c r="L1670" s="111">
        <v>0.92784825435236762</v>
      </c>
      <c r="M1670" s="111">
        <v>0.46510463492953991</v>
      </c>
      <c r="N1670" s="112">
        <f t="shared" si="53"/>
        <v>-0.50677510332727038</v>
      </c>
    </row>
    <row r="1671" spans="1:14" x14ac:dyDescent="0.25">
      <c r="A1671" s="111" t="s">
        <v>636</v>
      </c>
      <c r="B1671" s="111">
        <f>INDEX(kommuner!C:C,MATCH(_xlfn.NUMBERVALUE(A1671),kommuner!B:B,0))</f>
        <v>3411</v>
      </c>
      <c r="C1671" s="111" t="s">
        <v>83</v>
      </c>
      <c r="D1671" s="111" t="s">
        <v>83</v>
      </c>
      <c r="E1671" s="111" t="s">
        <v>126</v>
      </c>
      <c r="F1671" s="111" t="s">
        <v>139</v>
      </c>
      <c r="G1671" s="111" t="s">
        <v>139</v>
      </c>
      <c r="H1671" s="111" t="s">
        <v>139</v>
      </c>
      <c r="I1671" s="111" t="s">
        <v>139</v>
      </c>
      <c r="J1671" t="str">
        <f t="shared" si="52"/>
        <v>3411Utbygd arealMineraljord</v>
      </c>
      <c r="K1671" s="111">
        <v>-0.82639633937819656</v>
      </c>
      <c r="L1671" s="111">
        <v>0</v>
      </c>
      <c r="M1671" s="111">
        <v>1.303047089454229E-2</v>
      </c>
      <c r="N1671" s="112">
        <f t="shared" si="53"/>
        <v>-0.81336586848365422</v>
      </c>
    </row>
    <row r="1672" spans="1:14" x14ac:dyDescent="0.25">
      <c r="A1672" s="111" t="s">
        <v>636</v>
      </c>
      <c r="B1672" s="111">
        <f>INDEX(kommuner!C:C,MATCH(_xlfn.NUMBERVALUE(A1672),kommuner!B:B,0))</f>
        <v>3411</v>
      </c>
      <c r="C1672" s="111" t="s">
        <v>83</v>
      </c>
      <c r="D1672" s="111" t="s">
        <v>83</v>
      </c>
      <c r="E1672" s="111" t="s">
        <v>123</v>
      </c>
      <c r="F1672" s="111" t="s">
        <v>139</v>
      </c>
      <c r="G1672" s="111" t="s">
        <v>139</v>
      </c>
      <c r="H1672" s="111" t="s">
        <v>139</v>
      </c>
      <c r="I1672" s="111" t="s">
        <v>139</v>
      </c>
      <c r="J1672" t="str">
        <f t="shared" si="52"/>
        <v>3411Utbygd arealOrganisk jord</v>
      </c>
      <c r="K1672" s="111">
        <v>29.011421395201612</v>
      </c>
      <c r="L1672" s="111">
        <v>0</v>
      </c>
      <c r="M1672" s="111">
        <v>1.303047089454229E-2</v>
      </c>
      <c r="N1672" s="112">
        <f t="shared" si="53"/>
        <v>29.024451866096154</v>
      </c>
    </row>
    <row r="1673" spans="1:14" x14ac:dyDescent="0.25">
      <c r="A1673" s="111" t="s">
        <v>636</v>
      </c>
      <c r="B1673" s="111">
        <f>INDEX(kommuner!C:C,MATCH(_xlfn.NUMBERVALUE(A1673),kommuner!B:B,0))</f>
        <v>3411</v>
      </c>
      <c r="C1673" s="111" t="s">
        <v>181</v>
      </c>
      <c r="D1673" s="111" t="s">
        <v>181</v>
      </c>
      <c r="E1673" s="111" t="s">
        <v>123</v>
      </c>
      <c r="F1673" s="111" t="s">
        <v>139</v>
      </c>
      <c r="G1673" s="111" t="s">
        <v>139</v>
      </c>
      <c r="H1673" s="111" t="s">
        <v>139</v>
      </c>
      <c r="I1673" s="111" t="s">
        <v>139</v>
      </c>
      <c r="J1673" t="str">
        <f t="shared" si="52"/>
        <v>3411Vann og myrOrganisk jord</v>
      </c>
      <c r="K1673" s="111">
        <v>-0.15121005571827481</v>
      </c>
      <c r="L1673" s="111">
        <v>0</v>
      </c>
      <c r="M1673" s="111">
        <v>0</v>
      </c>
      <c r="N1673" s="112">
        <f t="shared" si="53"/>
        <v>-0.15121005571827481</v>
      </c>
    </row>
    <row r="1674" spans="1:14" x14ac:dyDescent="0.25">
      <c r="A1674" s="111" t="s">
        <v>637</v>
      </c>
      <c r="B1674" s="111">
        <f>INDEX(kommuner!C:C,MATCH(_xlfn.NUMBERVALUE(A1674),kommuner!B:B,0))</f>
        <v>3412</v>
      </c>
      <c r="C1674" s="111" t="s">
        <v>82</v>
      </c>
      <c r="D1674" s="111" t="s">
        <v>82</v>
      </c>
      <c r="E1674" s="111" t="s">
        <v>126</v>
      </c>
      <c r="F1674" s="111" t="s">
        <v>139</v>
      </c>
      <c r="G1674" s="111" t="s">
        <v>139</v>
      </c>
      <c r="H1674" s="111" t="s">
        <v>139</v>
      </c>
      <c r="I1674" s="111" t="s">
        <v>139</v>
      </c>
      <c r="J1674" t="str">
        <f t="shared" si="52"/>
        <v>3412Annen utmarkMineraljord</v>
      </c>
      <c r="K1674" s="111">
        <v>-8.1294889331176998E-2</v>
      </c>
      <c r="L1674" s="111">
        <v>0</v>
      </c>
      <c r="M1674" s="111">
        <v>0</v>
      </c>
      <c r="N1674" s="112">
        <f t="shared" si="53"/>
        <v>-8.1294889331176998E-2</v>
      </c>
    </row>
    <row r="1675" spans="1:14" x14ac:dyDescent="0.25">
      <c r="A1675" s="111" t="s">
        <v>637</v>
      </c>
      <c r="B1675" s="111">
        <f>INDEX(kommuner!C:C,MATCH(_xlfn.NUMBERVALUE(A1675),kommuner!B:B,0))</f>
        <v>3412</v>
      </c>
      <c r="C1675" s="111" t="s">
        <v>121</v>
      </c>
      <c r="D1675" s="111" t="s">
        <v>121</v>
      </c>
      <c r="E1675" s="111" t="s">
        <v>126</v>
      </c>
      <c r="F1675" s="111" t="s">
        <v>139</v>
      </c>
      <c r="G1675" s="111" t="s">
        <v>139</v>
      </c>
      <c r="H1675" s="111" t="s">
        <v>139</v>
      </c>
      <c r="I1675" s="111" t="s">
        <v>139</v>
      </c>
      <c r="J1675" t="str">
        <f t="shared" si="52"/>
        <v>3412BeiteMineraljord</v>
      </c>
      <c r="K1675" s="111">
        <v>-0.96338340838695502</v>
      </c>
      <c r="L1675" s="111">
        <v>0</v>
      </c>
      <c r="M1675" s="111">
        <v>1.2448711246839999E-7</v>
      </c>
      <c r="N1675" s="112">
        <f t="shared" si="53"/>
        <v>-0.96338328389984251</v>
      </c>
    </row>
    <row r="1676" spans="1:14" x14ac:dyDescent="0.25">
      <c r="A1676" s="111" t="s">
        <v>637</v>
      </c>
      <c r="B1676" s="111">
        <f>INDEX(kommuner!C:C,MATCH(_xlfn.NUMBERVALUE(A1676),kommuner!B:B,0))</f>
        <v>3412</v>
      </c>
      <c r="C1676" s="111" t="s">
        <v>121</v>
      </c>
      <c r="D1676" s="111" t="s">
        <v>121</v>
      </c>
      <c r="E1676" s="111" t="s">
        <v>123</v>
      </c>
      <c r="F1676" s="111" t="s">
        <v>139</v>
      </c>
      <c r="G1676" s="111" t="s">
        <v>139</v>
      </c>
      <c r="H1676" s="111" t="s">
        <v>139</v>
      </c>
      <c r="I1676" s="111" t="s">
        <v>139</v>
      </c>
      <c r="J1676" t="str">
        <f t="shared" si="52"/>
        <v>3412BeiteOrganisk jord</v>
      </c>
      <c r="K1676" s="111">
        <v>12.077525935985037</v>
      </c>
      <c r="L1676" s="111">
        <v>1.6412500000000001</v>
      </c>
      <c r="M1676" s="111">
        <v>0</v>
      </c>
      <c r="N1676" s="112">
        <f t="shared" si="53"/>
        <v>13.718775935985036</v>
      </c>
    </row>
    <row r="1677" spans="1:14" x14ac:dyDescent="0.25">
      <c r="A1677" s="111" t="s">
        <v>637</v>
      </c>
      <c r="B1677" s="111">
        <f>INDEX(kommuner!C:C,MATCH(_xlfn.NUMBERVALUE(A1677),kommuner!B:B,0))</f>
        <v>3412</v>
      </c>
      <c r="C1677" s="111" t="s">
        <v>84</v>
      </c>
      <c r="D1677" s="111" t="s">
        <v>84</v>
      </c>
      <c r="E1677" s="111" t="s">
        <v>126</v>
      </c>
      <c r="F1677" s="111" t="s">
        <v>139</v>
      </c>
      <c r="G1677" s="111" t="s">
        <v>139</v>
      </c>
      <c r="H1677" s="111" t="s">
        <v>139</v>
      </c>
      <c r="I1677" s="111" t="s">
        <v>139</v>
      </c>
      <c r="J1677" t="str">
        <f t="shared" si="52"/>
        <v>3412Dyrket markMineraljord</v>
      </c>
      <c r="K1677" s="111">
        <v>-0.58911376733541343</v>
      </c>
      <c r="L1677" s="111">
        <v>0</v>
      </c>
      <c r="M1677" s="111">
        <v>0</v>
      </c>
      <c r="N1677" s="112">
        <f t="shared" si="53"/>
        <v>-0.58911376733541343</v>
      </c>
    </row>
    <row r="1678" spans="1:14" x14ac:dyDescent="0.25">
      <c r="A1678" s="111" t="s">
        <v>637</v>
      </c>
      <c r="B1678" s="111">
        <f>INDEX(kommuner!C:C,MATCH(_xlfn.NUMBERVALUE(A1678),kommuner!B:B,0))</f>
        <v>3412</v>
      </c>
      <c r="C1678" s="111" t="s">
        <v>84</v>
      </c>
      <c r="D1678" s="111" t="s">
        <v>84</v>
      </c>
      <c r="E1678" s="111" t="s">
        <v>123</v>
      </c>
      <c r="F1678" s="111" t="s">
        <v>139</v>
      </c>
      <c r="G1678" s="111" t="s">
        <v>139</v>
      </c>
      <c r="H1678" s="111" t="s">
        <v>139</v>
      </c>
      <c r="I1678" s="111" t="s">
        <v>139</v>
      </c>
      <c r="J1678" t="str">
        <f t="shared" si="52"/>
        <v>3412Dyrket markOrganisk jord</v>
      </c>
      <c r="K1678" s="111">
        <v>28.726149366675592</v>
      </c>
      <c r="L1678" s="111">
        <v>1.45625</v>
      </c>
      <c r="M1678" s="111">
        <v>0</v>
      </c>
      <c r="N1678" s="112">
        <f t="shared" si="53"/>
        <v>30.182399366675593</v>
      </c>
    </row>
    <row r="1679" spans="1:14" x14ac:dyDescent="0.25">
      <c r="A1679" s="111" t="s">
        <v>637</v>
      </c>
      <c r="B1679" s="111">
        <f>INDEX(kommuner!C:C,MATCH(_xlfn.NUMBERVALUE(A1679),kommuner!B:B,0))</f>
        <v>3412</v>
      </c>
      <c r="C1679" s="111" t="s">
        <v>127</v>
      </c>
      <c r="D1679" s="111" t="s">
        <v>127</v>
      </c>
      <c r="E1679" s="111" t="s">
        <v>126</v>
      </c>
      <c r="F1679" s="111" t="s">
        <v>172</v>
      </c>
      <c r="G1679" s="111" t="s">
        <v>180</v>
      </c>
      <c r="H1679" s="111" t="s">
        <v>172</v>
      </c>
      <c r="I1679" s="111" t="s">
        <v>180</v>
      </c>
      <c r="J1679" t="str">
        <f t="shared" si="52"/>
        <v>3412SkogMineraljordBarskogHøy</v>
      </c>
      <c r="K1679" s="111">
        <v>-2.6198458133623994</v>
      </c>
      <c r="L1679" s="111">
        <v>0.85306406685236758</v>
      </c>
      <c r="M1679" s="111">
        <v>6.4056614999681585E-2</v>
      </c>
      <c r="N1679" s="112">
        <f t="shared" si="53"/>
        <v>-1.7027251315103504</v>
      </c>
    </row>
    <row r="1680" spans="1:14" x14ac:dyDescent="0.25">
      <c r="A1680" s="111" t="s">
        <v>637</v>
      </c>
      <c r="B1680" s="111">
        <f>INDEX(kommuner!C:C,MATCH(_xlfn.NUMBERVALUE(A1680),kommuner!B:B,0))</f>
        <v>3412</v>
      </c>
      <c r="C1680" s="111" t="s">
        <v>127</v>
      </c>
      <c r="D1680" s="111" t="s">
        <v>127</v>
      </c>
      <c r="E1680" s="111" t="s">
        <v>126</v>
      </c>
      <c r="F1680" s="111" t="s">
        <v>172</v>
      </c>
      <c r="G1680" s="111" t="s">
        <v>167</v>
      </c>
      <c r="H1680" s="111" t="s">
        <v>172</v>
      </c>
      <c r="I1680" s="111" t="s">
        <v>167</v>
      </c>
      <c r="J1680" t="str">
        <f t="shared" si="52"/>
        <v>3412SkogMineraljordBarskogImpediment</v>
      </c>
      <c r="K1680" s="111">
        <v>-2.0650085329634176</v>
      </c>
      <c r="L1680" s="111">
        <v>0.85306406685236758</v>
      </c>
      <c r="M1680" s="111">
        <v>6.3979989500968365E-2</v>
      </c>
      <c r="N1680" s="112">
        <f t="shared" si="53"/>
        <v>-1.1479644766100818</v>
      </c>
    </row>
    <row r="1681" spans="1:14" x14ac:dyDescent="0.25">
      <c r="A1681" s="111" t="s">
        <v>637</v>
      </c>
      <c r="B1681" s="111">
        <f>INDEX(kommuner!C:C,MATCH(_xlfn.NUMBERVALUE(A1681),kommuner!B:B,0))</f>
        <v>3412</v>
      </c>
      <c r="C1681" s="111" t="s">
        <v>127</v>
      </c>
      <c r="D1681" s="111" t="s">
        <v>127</v>
      </c>
      <c r="E1681" s="111" t="s">
        <v>126</v>
      </c>
      <c r="F1681" s="111" t="s">
        <v>172</v>
      </c>
      <c r="G1681" s="111" t="s">
        <v>190</v>
      </c>
      <c r="H1681" s="111" t="s">
        <v>172</v>
      </c>
      <c r="I1681" s="111" t="s">
        <v>190</v>
      </c>
      <c r="J1681" t="str">
        <f t="shared" si="52"/>
        <v>3412SkogMineraljordBarskogLav</v>
      </c>
      <c r="K1681" s="111">
        <v>-1.5556963198695539</v>
      </c>
      <c r="L1681" s="111">
        <v>0.85306406685236758</v>
      </c>
      <c r="M1681" s="111">
        <v>6.3979989500968365E-2</v>
      </c>
      <c r="N1681" s="112">
        <f t="shared" si="53"/>
        <v>-0.63865226351621796</v>
      </c>
    </row>
    <row r="1682" spans="1:14" x14ac:dyDescent="0.25">
      <c r="A1682" s="111" t="s">
        <v>637</v>
      </c>
      <c r="B1682" s="111">
        <f>INDEX(kommuner!C:C,MATCH(_xlfn.NUMBERVALUE(A1682),kommuner!B:B,0))</f>
        <v>3412</v>
      </c>
      <c r="C1682" s="111" t="s">
        <v>127</v>
      </c>
      <c r="D1682" s="111" t="s">
        <v>127</v>
      </c>
      <c r="E1682" s="111" t="s">
        <v>126</v>
      </c>
      <c r="F1682" s="111" t="s">
        <v>172</v>
      </c>
      <c r="G1682" s="111" t="s">
        <v>173</v>
      </c>
      <c r="H1682" s="111" t="s">
        <v>172</v>
      </c>
      <c r="I1682" s="111" t="s">
        <v>173</v>
      </c>
      <c r="J1682" t="str">
        <f t="shared" si="52"/>
        <v>3412SkogMineraljordBarskogMiddels</v>
      </c>
      <c r="K1682" s="111">
        <v>-2.1020078369684825</v>
      </c>
      <c r="L1682" s="111">
        <v>0.85306406685236758</v>
      </c>
      <c r="M1682" s="111">
        <v>6.4056614999681585E-2</v>
      </c>
      <c r="N1682" s="112">
        <f t="shared" si="53"/>
        <v>-1.1848871551164335</v>
      </c>
    </row>
    <row r="1683" spans="1:14" x14ac:dyDescent="0.25">
      <c r="A1683" s="111" t="s">
        <v>637</v>
      </c>
      <c r="B1683" s="111">
        <f>INDEX(kommuner!C:C,MATCH(_xlfn.NUMBERVALUE(A1683),kommuner!B:B,0))</f>
        <v>3412</v>
      </c>
      <c r="C1683" s="111" t="s">
        <v>127</v>
      </c>
      <c r="D1683" s="111" t="s">
        <v>127</v>
      </c>
      <c r="E1683" s="111" t="s">
        <v>126</v>
      </c>
      <c r="F1683" s="111" t="s">
        <v>172</v>
      </c>
      <c r="G1683" s="111" t="s">
        <v>186</v>
      </c>
      <c r="H1683" s="111" t="s">
        <v>172</v>
      </c>
      <c r="I1683" s="111" t="s">
        <v>186</v>
      </c>
      <c r="J1683" t="str">
        <f t="shared" si="52"/>
        <v>3412SkogMineraljordBarskogSærs høy</v>
      </c>
      <c r="K1683" s="111">
        <v>0.12072674540874306</v>
      </c>
      <c r="L1683" s="111">
        <v>0.85306406685236758</v>
      </c>
      <c r="M1683" s="111">
        <v>6.4056614999681585E-2</v>
      </c>
      <c r="N1683" s="112">
        <f t="shared" si="53"/>
        <v>1.0378474272607923</v>
      </c>
    </row>
    <row r="1684" spans="1:14" x14ac:dyDescent="0.25">
      <c r="A1684" s="111" t="s">
        <v>637</v>
      </c>
      <c r="B1684" s="111">
        <f>INDEX(kommuner!C:C,MATCH(_xlfn.NUMBERVALUE(A1684),kommuner!B:B,0))</f>
        <v>3412</v>
      </c>
      <c r="C1684" s="111" t="s">
        <v>127</v>
      </c>
      <c r="D1684" s="111" t="s">
        <v>127</v>
      </c>
      <c r="E1684" s="111" t="s">
        <v>126</v>
      </c>
      <c r="F1684" s="111" t="s">
        <v>179</v>
      </c>
      <c r="G1684" s="111" t="s">
        <v>180</v>
      </c>
      <c r="H1684" s="111" t="s">
        <v>179</v>
      </c>
      <c r="I1684" s="111" t="s">
        <v>180</v>
      </c>
      <c r="J1684" t="str">
        <f t="shared" si="52"/>
        <v>3412SkogMineraljordBlandingsskogHøy</v>
      </c>
      <c r="K1684" s="111">
        <v>-7.1939050909469406</v>
      </c>
      <c r="L1684" s="111">
        <v>0.85306406685236758</v>
      </c>
      <c r="M1684" s="111">
        <v>6.3979989500968365E-2</v>
      </c>
      <c r="N1684" s="112">
        <f t="shared" si="53"/>
        <v>-6.2768610345936047</v>
      </c>
    </row>
    <row r="1685" spans="1:14" x14ac:dyDescent="0.25">
      <c r="A1685" s="111" t="s">
        <v>637</v>
      </c>
      <c r="B1685" s="111">
        <f>INDEX(kommuner!C:C,MATCH(_xlfn.NUMBERVALUE(A1685),kommuner!B:B,0))</f>
        <v>3412</v>
      </c>
      <c r="C1685" s="111" t="s">
        <v>127</v>
      </c>
      <c r="D1685" s="111" t="s">
        <v>127</v>
      </c>
      <c r="E1685" s="111" t="s">
        <v>126</v>
      </c>
      <c r="F1685" s="111" t="s">
        <v>179</v>
      </c>
      <c r="G1685" s="111" t="s">
        <v>167</v>
      </c>
      <c r="H1685" s="111" t="s">
        <v>179</v>
      </c>
      <c r="I1685" s="111" t="s">
        <v>167</v>
      </c>
      <c r="J1685" t="str">
        <f t="shared" si="52"/>
        <v>3412SkogMineraljordBlandingsskogImpediment</v>
      </c>
      <c r="K1685" s="111">
        <v>-1.534689908392211</v>
      </c>
      <c r="L1685" s="111">
        <v>0.85306406685236758</v>
      </c>
      <c r="M1685" s="111">
        <v>6.3979989500968365E-2</v>
      </c>
      <c r="N1685" s="112">
        <f t="shared" si="53"/>
        <v>-0.61764585203887501</v>
      </c>
    </row>
    <row r="1686" spans="1:14" x14ac:dyDescent="0.25">
      <c r="A1686" s="111" t="s">
        <v>637</v>
      </c>
      <c r="B1686" s="111">
        <f>INDEX(kommuner!C:C,MATCH(_xlfn.NUMBERVALUE(A1686),kommuner!B:B,0))</f>
        <v>3412</v>
      </c>
      <c r="C1686" s="111" t="s">
        <v>127</v>
      </c>
      <c r="D1686" s="111" t="s">
        <v>127</v>
      </c>
      <c r="E1686" s="111" t="s">
        <v>126</v>
      </c>
      <c r="F1686" s="111" t="s">
        <v>179</v>
      </c>
      <c r="G1686" s="111" t="s">
        <v>190</v>
      </c>
      <c r="H1686" s="111" t="s">
        <v>179</v>
      </c>
      <c r="I1686" s="111" t="s">
        <v>190</v>
      </c>
      <c r="J1686" t="str">
        <f t="shared" si="52"/>
        <v>3412SkogMineraljordBlandingsskogLav</v>
      </c>
      <c r="K1686" s="111">
        <v>-2.1877055028220966</v>
      </c>
      <c r="L1686" s="111">
        <v>0.85306406685236758</v>
      </c>
      <c r="M1686" s="111">
        <v>6.3979989500968365E-2</v>
      </c>
      <c r="N1686" s="112">
        <f t="shared" si="53"/>
        <v>-1.2706614464687609</v>
      </c>
    </row>
    <row r="1687" spans="1:14" x14ac:dyDescent="0.25">
      <c r="A1687" s="111" t="s">
        <v>637</v>
      </c>
      <c r="B1687" s="111">
        <f>INDEX(kommuner!C:C,MATCH(_xlfn.NUMBERVALUE(A1687),kommuner!B:B,0))</f>
        <v>3412</v>
      </c>
      <c r="C1687" s="111" t="s">
        <v>127</v>
      </c>
      <c r="D1687" s="111" t="s">
        <v>127</v>
      </c>
      <c r="E1687" s="111" t="s">
        <v>126</v>
      </c>
      <c r="F1687" s="111" t="s">
        <v>179</v>
      </c>
      <c r="G1687" s="111" t="s">
        <v>173</v>
      </c>
      <c r="H1687" s="111" t="s">
        <v>179</v>
      </c>
      <c r="I1687" s="111" t="s">
        <v>173</v>
      </c>
      <c r="J1687" t="str">
        <f t="shared" si="52"/>
        <v>3412SkogMineraljordBlandingsskogMiddels</v>
      </c>
      <c r="K1687" s="111">
        <v>-3.8687729546762566</v>
      </c>
      <c r="L1687" s="111">
        <v>0.85306406685236758</v>
      </c>
      <c r="M1687" s="111">
        <v>6.3979989500968365E-2</v>
      </c>
      <c r="N1687" s="112">
        <f t="shared" si="53"/>
        <v>-2.9517288983229206</v>
      </c>
    </row>
    <row r="1688" spans="1:14" x14ac:dyDescent="0.25">
      <c r="A1688" s="111" t="s">
        <v>637</v>
      </c>
      <c r="B1688" s="111">
        <f>INDEX(kommuner!C:C,MATCH(_xlfn.NUMBERVALUE(A1688),kommuner!B:B,0))</f>
        <v>3412</v>
      </c>
      <c r="C1688" s="111" t="s">
        <v>127</v>
      </c>
      <c r="D1688" s="111" t="s">
        <v>127</v>
      </c>
      <c r="E1688" s="111" t="s">
        <v>126</v>
      </c>
      <c r="F1688" s="111" t="s">
        <v>179</v>
      </c>
      <c r="G1688" s="111" t="s">
        <v>186</v>
      </c>
      <c r="H1688" s="111" t="s">
        <v>179</v>
      </c>
      <c r="I1688" s="111" t="s">
        <v>186</v>
      </c>
      <c r="J1688" t="str">
        <f t="shared" si="52"/>
        <v>3412SkogMineraljordBlandingsskogSærs høy</v>
      </c>
      <c r="K1688" s="111">
        <v>-2.9395925245326562</v>
      </c>
      <c r="L1688" s="111">
        <v>0.85306406685236758</v>
      </c>
      <c r="M1688" s="111">
        <v>6.3979989500968365E-2</v>
      </c>
      <c r="N1688" s="112">
        <f t="shared" si="53"/>
        <v>-2.0225484681793202</v>
      </c>
    </row>
    <row r="1689" spans="1:14" x14ac:dyDescent="0.25">
      <c r="A1689" s="111" t="s">
        <v>637</v>
      </c>
      <c r="B1689" s="111">
        <f>INDEX(kommuner!C:C,MATCH(_xlfn.NUMBERVALUE(A1689),kommuner!B:B,0))</f>
        <v>3412</v>
      </c>
      <c r="C1689" s="111" t="s">
        <v>127</v>
      </c>
      <c r="D1689" s="111" t="s">
        <v>127</v>
      </c>
      <c r="E1689" s="111" t="s">
        <v>126</v>
      </c>
      <c r="F1689" s="111" t="s">
        <v>185</v>
      </c>
      <c r="G1689" s="111" t="s">
        <v>180</v>
      </c>
      <c r="H1689" s="111" t="s">
        <v>185</v>
      </c>
      <c r="I1689" s="111" t="s">
        <v>180</v>
      </c>
      <c r="J1689" t="str">
        <f t="shared" si="52"/>
        <v>3412SkogMineraljordLauvskogHøy</v>
      </c>
      <c r="K1689" s="111">
        <v>-3.3269846154961789</v>
      </c>
      <c r="L1689" s="111">
        <v>0.85306406685236758</v>
      </c>
      <c r="M1689" s="111">
        <v>6.3979989500968365E-2</v>
      </c>
      <c r="N1689" s="112">
        <f t="shared" si="53"/>
        <v>-2.4099405591428429</v>
      </c>
    </row>
    <row r="1690" spans="1:14" x14ac:dyDescent="0.25">
      <c r="A1690" s="111" t="s">
        <v>637</v>
      </c>
      <c r="B1690" s="111">
        <f>INDEX(kommuner!C:C,MATCH(_xlfn.NUMBERVALUE(A1690),kommuner!B:B,0))</f>
        <v>3412</v>
      </c>
      <c r="C1690" s="111" t="s">
        <v>127</v>
      </c>
      <c r="D1690" s="111" t="s">
        <v>127</v>
      </c>
      <c r="E1690" s="111" t="s">
        <v>126</v>
      </c>
      <c r="F1690" s="111" t="s">
        <v>185</v>
      </c>
      <c r="G1690" s="111" t="s">
        <v>167</v>
      </c>
      <c r="H1690" s="111" t="s">
        <v>185</v>
      </c>
      <c r="I1690" s="111" t="s">
        <v>167</v>
      </c>
      <c r="J1690" t="str">
        <f t="shared" si="52"/>
        <v>3412SkogMineraljordLauvskogImpediment</v>
      </c>
      <c r="K1690" s="111">
        <v>-0.77373521499002318</v>
      </c>
      <c r="L1690" s="111">
        <v>0.85306406685236758</v>
      </c>
      <c r="M1690" s="111">
        <v>6.3979989500968365E-2</v>
      </c>
      <c r="N1690" s="112">
        <f t="shared" si="53"/>
        <v>0.14330884136331276</v>
      </c>
    </row>
    <row r="1691" spans="1:14" x14ac:dyDescent="0.25">
      <c r="A1691" s="111" t="s">
        <v>637</v>
      </c>
      <c r="B1691" s="111">
        <f>INDEX(kommuner!C:C,MATCH(_xlfn.NUMBERVALUE(A1691),kommuner!B:B,0))</f>
        <v>3412</v>
      </c>
      <c r="C1691" s="111" t="s">
        <v>127</v>
      </c>
      <c r="D1691" s="111" t="s">
        <v>127</v>
      </c>
      <c r="E1691" s="111" t="s">
        <v>126</v>
      </c>
      <c r="F1691" s="111" t="s">
        <v>185</v>
      </c>
      <c r="G1691" s="111" t="s">
        <v>190</v>
      </c>
      <c r="H1691" s="111" t="s">
        <v>185</v>
      </c>
      <c r="I1691" s="111" t="s">
        <v>190</v>
      </c>
      <c r="J1691" t="str">
        <f t="shared" si="52"/>
        <v>3412SkogMineraljordLauvskogLav</v>
      </c>
      <c r="K1691" s="111">
        <v>-8.9748170935426599E-2</v>
      </c>
      <c r="L1691" s="111">
        <v>0.85306406685236758</v>
      </c>
      <c r="M1691" s="111">
        <v>6.3979989500968365E-2</v>
      </c>
      <c r="N1691" s="112">
        <f t="shared" si="53"/>
        <v>0.82729588541790933</v>
      </c>
    </row>
    <row r="1692" spans="1:14" x14ac:dyDescent="0.25">
      <c r="A1692" s="111" t="s">
        <v>637</v>
      </c>
      <c r="B1692" s="111">
        <f>INDEX(kommuner!C:C,MATCH(_xlfn.NUMBERVALUE(A1692),kommuner!B:B,0))</f>
        <v>3412</v>
      </c>
      <c r="C1692" s="111" t="s">
        <v>127</v>
      </c>
      <c r="D1692" s="111" t="s">
        <v>127</v>
      </c>
      <c r="E1692" s="111" t="s">
        <v>126</v>
      </c>
      <c r="F1692" s="111" t="s">
        <v>185</v>
      </c>
      <c r="G1692" s="111" t="s">
        <v>173</v>
      </c>
      <c r="H1692" s="111" t="s">
        <v>185</v>
      </c>
      <c r="I1692" s="111" t="s">
        <v>173</v>
      </c>
      <c r="J1692" t="str">
        <f t="shared" si="52"/>
        <v>3412SkogMineraljordLauvskogMiddels</v>
      </c>
      <c r="K1692" s="111">
        <v>-1.7789409505847176</v>
      </c>
      <c r="L1692" s="111">
        <v>0.85306406685236758</v>
      </c>
      <c r="M1692" s="111">
        <v>6.3979989500968365E-2</v>
      </c>
      <c r="N1692" s="112">
        <f t="shared" si="53"/>
        <v>-0.86189689423138161</v>
      </c>
    </row>
    <row r="1693" spans="1:14" x14ac:dyDescent="0.25">
      <c r="A1693" s="111" t="s">
        <v>637</v>
      </c>
      <c r="B1693" s="111">
        <f>INDEX(kommuner!C:C,MATCH(_xlfn.NUMBERVALUE(A1693),kommuner!B:B,0))</f>
        <v>3412</v>
      </c>
      <c r="C1693" s="111" t="s">
        <v>127</v>
      </c>
      <c r="D1693" s="111" t="s">
        <v>127</v>
      </c>
      <c r="E1693" s="111" t="s">
        <v>126</v>
      </c>
      <c r="F1693" s="111" t="s">
        <v>185</v>
      </c>
      <c r="G1693" s="111" t="s">
        <v>186</v>
      </c>
      <c r="H1693" s="111" t="s">
        <v>185</v>
      </c>
      <c r="I1693" s="111" t="s">
        <v>186</v>
      </c>
      <c r="J1693" t="str">
        <f t="shared" si="52"/>
        <v>3412SkogMineraljordLauvskogSærs høy</v>
      </c>
      <c r="K1693" s="111">
        <v>-3.6560473259425113</v>
      </c>
      <c r="L1693" s="111">
        <v>0.85306406685236758</v>
      </c>
      <c r="M1693" s="111">
        <v>6.3979989500968365E-2</v>
      </c>
      <c r="N1693" s="112">
        <f t="shared" si="53"/>
        <v>-2.7390032695891753</v>
      </c>
    </row>
    <row r="1694" spans="1:14" x14ac:dyDescent="0.25">
      <c r="A1694" s="111" t="s">
        <v>637</v>
      </c>
      <c r="B1694" s="111">
        <f>INDEX(kommuner!C:C,MATCH(_xlfn.NUMBERVALUE(A1694),kommuner!B:B,0))</f>
        <v>3412</v>
      </c>
      <c r="C1694" s="111" t="s">
        <v>127</v>
      </c>
      <c r="D1694" s="111" t="s">
        <v>127</v>
      </c>
      <c r="E1694" s="111" t="s">
        <v>123</v>
      </c>
      <c r="F1694" s="111" t="s">
        <v>172</v>
      </c>
      <c r="G1694" s="111" t="s">
        <v>180</v>
      </c>
      <c r="H1694" s="111" t="s">
        <v>172</v>
      </c>
      <c r="I1694" s="111" t="s">
        <v>180</v>
      </c>
      <c r="J1694" t="str">
        <f t="shared" si="52"/>
        <v>3412SkogOrganisk jordBarskogHøy</v>
      </c>
      <c r="K1694" s="111">
        <v>-2.5184559031994138</v>
      </c>
      <c r="L1694" s="111">
        <v>0.92784825435236762</v>
      </c>
      <c r="M1694" s="111">
        <v>0.46518126042825314</v>
      </c>
      <c r="N1694" s="112">
        <f t="shared" si="53"/>
        <v>-1.1254263884187932</v>
      </c>
    </row>
    <row r="1695" spans="1:14" x14ac:dyDescent="0.25">
      <c r="A1695" s="111" t="s">
        <v>637</v>
      </c>
      <c r="B1695" s="111">
        <f>INDEX(kommuner!C:C,MATCH(_xlfn.NUMBERVALUE(A1695),kommuner!B:B,0))</f>
        <v>3412</v>
      </c>
      <c r="C1695" s="111" t="s">
        <v>127</v>
      </c>
      <c r="D1695" s="111" t="s">
        <v>127</v>
      </c>
      <c r="E1695" s="111" t="s">
        <v>123</v>
      </c>
      <c r="F1695" s="111" t="s">
        <v>172</v>
      </c>
      <c r="G1695" s="111" t="s">
        <v>167</v>
      </c>
      <c r="H1695" s="111" t="s">
        <v>172</v>
      </c>
      <c r="I1695" s="111" t="s">
        <v>167</v>
      </c>
      <c r="J1695" t="str">
        <f t="shared" si="52"/>
        <v>3412SkogOrganisk jordBarskogImpediment</v>
      </c>
      <c r="K1695" s="111">
        <v>3.7944669267533482E-2</v>
      </c>
      <c r="L1695" s="111">
        <v>0.92784825435236762</v>
      </c>
      <c r="M1695" s="111">
        <v>0.46510463492953991</v>
      </c>
      <c r="N1695" s="112">
        <f t="shared" si="53"/>
        <v>1.430897558549441</v>
      </c>
    </row>
    <row r="1696" spans="1:14" x14ac:dyDescent="0.25">
      <c r="A1696" s="111" t="s">
        <v>637</v>
      </c>
      <c r="B1696" s="111">
        <f>INDEX(kommuner!C:C,MATCH(_xlfn.NUMBERVALUE(A1696),kommuner!B:B,0))</f>
        <v>3412</v>
      </c>
      <c r="C1696" s="111" t="s">
        <v>127</v>
      </c>
      <c r="D1696" s="111" t="s">
        <v>127</v>
      </c>
      <c r="E1696" s="111" t="s">
        <v>123</v>
      </c>
      <c r="F1696" s="111" t="s">
        <v>172</v>
      </c>
      <c r="G1696" s="111" t="s">
        <v>190</v>
      </c>
      <c r="H1696" s="111" t="s">
        <v>172</v>
      </c>
      <c r="I1696" s="111" t="s">
        <v>190</v>
      </c>
      <c r="J1696" t="str">
        <f t="shared" si="52"/>
        <v>3412SkogOrganisk jordBarskogLav</v>
      </c>
      <c r="K1696" s="111">
        <v>-0.50666953101693391</v>
      </c>
      <c r="L1696" s="111">
        <v>0.92784825435236762</v>
      </c>
      <c r="M1696" s="111">
        <v>0.46510463492953991</v>
      </c>
      <c r="N1696" s="112">
        <f t="shared" si="53"/>
        <v>0.88628335826497362</v>
      </c>
    </row>
    <row r="1697" spans="1:14" x14ac:dyDescent="0.25">
      <c r="A1697" s="111" t="s">
        <v>637</v>
      </c>
      <c r="B1697" s="111">
        <f>INDEX(kommuner!C:C,MATCH(_xlfn.NUMBERVALUE(A1697),kommuner!B:B,0))</f>
        <v>3412</v>
      </c>
      <c r="C1697" s="111" t="s">
        <v>127</v>
      </c>
      <c r="D1697" s="111" t="s">
        <v>127</v>
      </c>
      <c r="E1697" s="111" t="s">
        <v>123</v>
      </c>
      <c r="F1697" s="111" t="s">
        <v>172</v>
      </c>
      <c r="G1697" s="111" t="s">
        <v>173</v>
      </c>
      <c r="H1697" s="111" t="s">
        <v>172</v>
      </c>
      <c r="I1697" s="111" t="s">
        <v>173</v>
      </c>
      <c r="J1697" t="str">
        <f t="shared" si="52"/>
        <v>3412SkogOrganisk jordBarskogMiddels</v>
      </c>
      <c r="K1697" s="111">
        <v>-1.5571490961494638</v>
      </c>
      <c r="L1697" s="111">
        <v>0.92784825435236762</v>
      </c>
      <c r="M1697" s="111">
        <v>0.46518126042825314</v>
      </c>
      <c r="N1697" s="112">
        <f t="shared" si="53"/>
        <v>-0.16411958136884308</v>
      </c>
    </row>
    <row r="1698" spans="1:14" x14ac:dyDescent="0.25">
      <c r="A1698" s="111" t="s">
        <v>637</v>
      </c>
      <c r="B1698" s="111">
        <f>INDEX(kommuner!C:C,MATCH(_xlfn.NUMBERVALUE(A1698),kommuner!B:B,0))</f>
        <v>3412</v>
      </c>
      <c r="C1698" s="111" t="s">
        <v>127</v>
      </c>
      <c r="D1698" s="111" t="s">
        <v>127</v>
      </c>
      <c r="E1698" s="111" t="s">
        <v>123</v>
      </c>
      <c r="F1698" s="111" t="s">
        <v>172</v>
      </c>
      <c r="G1698" s="111" t="s">
        <v>186</v>
      </c>
      <c r="H1698" s="111" t="s">
        <v>172</v>
      </c>
      <c r="I1698" s="111" t="s">
        <v>186</v>
      </c>
      <c r="J1698" t="str">
        <f t="shared" si="52"/>
        <v>3412SkogOrganisk jordBarskogSærs høy</v>
      </c>
      <c r="K1698" s="111">
        <v>2.5548655235722699</v>
      </c>
      <c r="L1698" s="111">
        <v>0.92784825435236762</v>
      </c>
      <c r="M1698" s="111">
        <v>0.46518126042825314</v>
      </c>
      <c r="N1698" s="112">
        <f t="shared" si="53"/>
        <v>3.9478950383528906</v>
      </c>
    </row>
    <row r="1699" spans="1:14" x14ac:dyDescent="0.25">
      <c r="A1699" s="111" t="s">
        <v>637</v>
      </c>
      <c r="B1699" s="111">
        <f>INDEX(kommuner!C:C,MATCH(_xlfn.NUMBERVALUE(A1699),kommuner!B:B,0))</f>
        <v>3412</v>
      </c>
      <c r="C1699" s="111" t="s">
        <v>127</v>
      </c>
      <c r="D1699" s="111" t="s">
        <v>127</v>
      </c>
      <c r="E1699" s="111" t="s">
        <v>123</v>
      </c>
      <c r="F1699" s="111" t="s">
        <v>179</v>
      </c>
      <c r="G1699" s="111" t="s">
        <v>180</v>
      </c>
      <c r="H1699" s="111" t="s">
        <v>179</v>
      </c>
      <c r="I1699" s="111" t="s">
        <v>180</v>
      </c>
      <c r="J1699" t="str">
        <f t="shared" si="52"/>
        <v>3412SkogOrganisk jordBlandingsskogHøy</v>
      </c>
      <c r="K1699" s="111">
        <v>-5.5554344456832343</v>
      </c>
      <c r="L1699" s="111">
        <v>0.92784825435236762</v>
      </c>
      <c r="M1699" s="111">
        <v>0.46510463492953991</v>
      </c>
      <c r="N1699" s="112">
        <f t="shared" si="53"/>
        <v>-4.1624815564013264</v>
      </c>
    </row>
    <row r="1700" spans="1:14" x14ac:dyDescent="0.25">
      <c r="A1700" s="111" t="s">
        <v>637</v>
      </c>
      <c r="B1700" s="111">
        <f>INDEX(kommuner!C:C,MATCH(_xlfn.NUMBERVALUE(A1700),kommuner!B:B,0))</f>
        <v>3412</v>
      </c>
      <c r="C1700" s="111" t="s">
        <v>127</v>
      </c>
      <c r="D1700" s="111" t="s">
        <v>127</v>
      </c>
      <c r="E1700" s="111" t="s">
        <v>123</v>
      </c>
      <c r="F1700" s="111" t="s">
        <v>179</v>
      </c>
      <c r="G1700" s="111" t="s">
        <v>167</v>
      </c>
      <c r="H1700" s="111" t="s">
        <v>179</v>
      </c>
      <c r="I1700" s="111" t="s">
        <v>167</v>
      </c>
      <c r="J1700" t="str">
        <f t="shared" si="52"/>
        <v>3412SkogOrganisk jordBlandingsskogImpediment</v>
      </c>
      <c r="K1700" s="111">
        <v>-0.28586344175800005</v>
      </c>
      <c r="L1700" s="111">
        <v>0.92784825435236762</v>
      </c>
      <c r="M1700" s="111">
        <v>0.46510463492953991</v>
      </c>
      <c r="N1700" s="112">
        <f t="shared" si="53"/>
        <v>1.1070894475239075</v>
      </c>
    </row>
    <row r="1701" spans="1:14" x14ac:dyDescent="0.25">
      <c r="A1701" s="111" t="s">
        <v>637</v>
      </c>
      <c r="B1701" s="111">
        <f>INDEX(kommuner!C:C,MATCH(_xlfn.NUMBERVALUE(A1701),kommuner!B:B,0))</f>
        <v>3412</v>
      </c>
      <c r="C1701" s="111" t="s">
        <v>127</v>
      </c>
      <c r="D1701" s="111" t="s">
        <v>127</v>
      </c>
      <c r="E1701" s="111" t="s">
        <v>123</v>
      </c>
      <c r="F1701" s="111" t="s">
        <v>179</v>
      </c>
      <c r="G1701" s="111" t="s">
        <v>190</v>
      </c>
      <c r="H1701" s="111" t="s">
        <v>179</v>
      </c>
      <c r="I1701" s="111" t="s">
        <v>190</v>
      </c>
      <c r="J1701" t="str">
        <f t="shared" si="52"/>
        <v>3412SkogOrganisk jordBlandingsskogLav</v>
      </c>
      <c r="K1701" s="111">
        <v>-1.2347339377887629</v>
      </c>
      <c r="L1701" s="111">
        <v>0.92784825435236762</v>
      </c>
      <c r="M1701" s="111">
        <v>0.46510463492953991</v>
      </c>
      <c r="N1701" s="112">
        <f t="shared" si="53"/>
        <v>0.15821895149314458</v>
      </c>
    </row>
    <row r="1702" spans="1:14" x14ac:dyDescent="0.25">
      <c r="A1702" s="111" t="s">
        <v>637</v>
      </c>
      <c r="B1702" s="111">
        <f>INDEX(kommuner!C:C,MATCH(_xlfn.NUMBERVALUE(A1702),kommuner!B:B,0))</f>
        <v>3412</v>
      </c>
      <c r="C1702" s="111" t="s">
        <v>127</v>
      </c>
      <c r="D1702" s="111" t="s">
        <v>127</v>
      </c>
      <c r="E1702" s="111" t="s">
        <v>123</v>
      </c>
      <c r="F1702" s="111" t="s">
        <v>179</v>
      </c>
      <c r="G1702" s="111" t="s">
        <v>173</v>
      </c>
      <c r="H1702" s="111" t="s">
        <v>179</v>
      </c>
      <c r="I1702" s="111" t="s">
        <v>173</v>
      </c>
      <c r="J1702" t="str">
        <f t="shared" si="52"/>
        <v>3412SkogOrganisk jordBlandingsskogMiddels</v>
      </c>
      <c r="K1702" s="111">
        <v>-2.4239591752717748</v>
      </c>
      <c r="L1702" s="111">
        <v>0.92784825435236762</v>
      </c>
      <c r="M1702" s="111">
        <v>0.46510463492953991</v>
      </c>
      <c r="N1702" s="112">
        <f t="shared" si="53"/>
        <v>-1.0310062859898674</v>
      </c>
    </row>
    <row r="1703" spans="1:14" x14ac:dyDescent="0.25">
      <c r="A1703" s="111" t="s">
        <v>637</v>
      </c>
      <c r="B1703" s="111">
        <f>INDEX(kommuner!C:C,MATCH(_xlfn.NUMBERVALUE(A1703),kommuner!B:B,0))</f>
        <v>3412</v>
      </c>
      <c r="C1703" s="111" t="s">
        <v>127</v>
      </c>
      <c r="D1703" s="111" t="s">
        <v>127</v>
      </c>
      <c r="E1703" s="111" t="s">
        <v>123</v>
      </c>
      <c r="F1703" s="111" t="s">
        <v>179</v>
      </c>
      <c r="G1703" s="111" t="s">
        <v>186</v>
      </c>
      <c r="H1703" s="111" t="s">
        <v>179</v>
      </c>
      <c r="I1703" s="111" t="s">
        <v>186</v>
      </c>
      <c r="J1703" t="str">
        <f t="shared" si="52"/>
        <v>3412SkogOrganisk jordBlandingsskogSærs høy</v>
      </c>
      <c r="K1703" s="111">
        <v>-1.5726115302258048</v>
      </c>
      <c r="L1703" s="111">
        <v>0.92784825435236762</v>
      </c>
      <c r="M1703" s="111">
        <v>0.46510463492953991</v>
      </c>
      <c r="N1703" s="112">
        <f t="shared" si="53"/>
        <v>-0.17965864094389727</v>
      </c>
    </row>
    <row r="1704" spans="1:14" x14ac:dyDescent="0.25">
      <c r="A1704" s="111" t="s">
        <v>637</v>
      </c>
      <c r="B1704" s="111">
        <f>INDEX(kommuner!C:C,MATCH(_xlfn.NUMBERVALUE(A1704),kommuner!B:B,0))</f>
        <v>3412</v>
      </c>
      <c r="C1704" s="111" t="s">
        <v>127</v>
      </c>
      <c r="D1704" s="111" t="s">
        <v>127</v>
      </c>
      <c r="E1704" s="111" t="s">
        <v>123</v>
      </c>
      <c r="F1704" s="111" t="s">
        <v>185</v>
      </c>
      <c r="G1704" s="111" t="s">
        <v>180</v>
      </c>
      <c r="H1704" s="111" t="s">
        <v>185</v>
      </c>
      <c r="I1704" s="111" t="s">
        <v>180</v>
      </c>
      <c r="J1704" t="str">
        <f t="shared" si="52"/>
        <v>3412SkogOrganisk jordLauvskogHøy</v>
      </c>
      <c r="K1704" s="111">
        <v>-1.9913688882377358</v>
      </c>
      <c r="L1704" s="111">
        <v>0.92784825435236762</v>
      </c>
      <c r="M1704" s="111">
        <v>0.46510463492953991</v>
      </c>
      <c r="N1704" s="112">
        <f t="shared" si="53"/>
        <v>-0.59841599895582831</v>
      </c>
    </row>
    <row r="1705" spans="1:14" x14ac:dyDescent="0.25">
      <c r="A1705" s="111" t="s">
        <v>637</v>
      </c>
      <c r="B1705" s="111">
        <f>INDEX(kommuner!C:C,MATCH(_xlfn.NUMBERVALUE(A1705),kommuner!B:B,0))</f>
        <v>3412</v>
      </c>
      <c r="C1705" s="111" t="s">
        <v>127</v>
      </c>
      <c r="D1705" s="111" t="s">
        <v>127</v>
      </c>
      <c r="E1705" s="111" t="s">
        <v>123</v>
      </c>
      <c r="F1705" s="111" t="s">
        <v>185</v>
      </c>
      <c r="G1705" s="111" t="s">
        <v>167</v>
      </c>
      <c r="H1705" s="111" t="s">
        <v>185</v>
      </c>
      <c r="I1705" s="111" t="s">
        <v>167</v>
      </c>
      <c r="J1705" t="str">
        <f t="shared" si="52"/>
        <v>3412SkogOrganisk jordLauvskogImpediment</v>
      </c>
      <c r="K1705" s="111">
        <v>0.35000626494250675</v>
      </c>
      <c r="L1705" s="111">
        <v>0.92784825435236762</v>
      </c>
      <c r="M1705" s="111">
        <v>0.46510463492953991</v>
      </c>
      <c r="N1705" s="112">
        <f t="shared" si="53"/>
        <v>1.7429591542244141</v>
      </c>
    </row>
    <row r="1706" spans="1:14" x14ac:dyDescent="0.25">
      <c r="A1706" s="111" t="s">
        <v>637</v>
      </c>
      <c r="B1706" s="111">
        <f>INDEX(kommuner!C:C,MATCH(_xlfn.NUMBERVALUE(A1706),kommuner!B:B,0))</f>
        <v>3412</v>
      </c>
      <c r="C1706" s="111" t="s">
        <v>127</v>
      </c>
      <c r="D1706" s="111" t="s">
        <v>127</v>
      </c>
      <c r="E1706" s="111" t="s">
        <v>123</v>
      </c>
      <c r="F1706" s="111" t="s">
        <v>185</v>
      </c>
      <c r="G1706" s="111" t="s">
        <v>190</v>
      </c>
      <c r="H1706" s="111" t="s">
        <v>185</v>
      </c>
      <c r="I1706" s="111" t="s">
        <v>190</v>
      </c>
      <c r="J1706" t="str">
        <f t="shared" si="52"/>
        <v>3412SkogOrganisk jordLauvskogLav</v>
      </c>
      <c r="K1706" s="111">
        <v>1.1144075558526714</v>
      </c>
      <c r="L1706" s="111">
        <v>0.92784825435236762</v>
      </c>
      <c r="M1706" s="111">
        <v>0.46510463492953991</v>
      </c>
      <c r="N1706" s="112">
        <f t="shared" si="53"/>
        <v>2.5073604451345788</v>
      </c>
    </row>
    <row r="1707" spans="1:14" x14ac:dyDescent="0.25">
      <c r="A1707" s="111" t="s">
        <v>637</v>
      </c>
      <c r="B1707" s="111">
        <f>INDEX(kommuner!C:C,MATCH(_xlfn.NUMBERVALUE(A1707),kommuner!B:B,0))</f>
        <v>3412</v>
      </c>
      <c r="C1707" s="111" t="s">
        <v>127</v>
      </c>
      <c r="D1707" s="111" t="s">
        <v>127</v>
      </c>
      <c r="E1707" s="111" t="s">
        <v>123</v>
      </c>
      <c r="F1707" s="111" t="s">
        <v>185</v>
      </c>
      <c r="G1707" s="111" t="s">
        <v>173</v>
      </c>
      <c r="H1707" s="111" t="s">
        <v>185</v>
      </c>
      <c r="I1707" s="111" t="s">
        <v>173</v>
      </c>
      <c r="J1707" t="str">
        <f t="shared" si="52"/>
        <v>3412SkogOrganisk jordLauvskogMiddels</v>
      </c>
      <c r="K1707" s="111">
        <v>-0.62664468270982987</v>
      </c>
      <c r="L1707" s="111">
        <v>0.92784825435236762</v>
      </c>
      <c r="M1707" s="111">
        <v>0.46510463492953991</v>
      </c>
      <c r="N1707" s="112">
        <f t="shared" si="53"/>
        <v>0.76630820657207765</v>
      </c>
    </row>
    <row r="1708" spans="1:14" x14ac:dyDescent="0.25">
      <c r="A1708" s="111" t="s">
        <v>637</v>
      </c>
      <c r="B1708" s="111">
        <f>INDEX(kommuner!C:C,MATCH(_xlfn.NUMBERVALUE(A1708),kommuner!B:B,0))</f>
        <v>3412</v>
      </c>
      <c r="C1708" s="111" t="s">
        <v>127</v>
      </c>
      <c r="D1708" s="111" t="s">
        <v>127</v>
      </c>
      <c r="E1708" s="111" t="s">
        <v>123</v>
      </c>
      <c r="F1708" s="111" t="s">
        <v>185</v>
      </c>
      <c r="G1708" s="111" t="s">
        <v>186</v>
      </c>
      <c r="H1708" s="111" t="s">
        <v>185</v>
      </c>
      <c r="I1708" s="111" t="s">
        <v>186</v>
      </c>
      <c r="J1708" t="str">
        <f t="shared" si="52"/>
        <v>3412SkogOrganisk jordLauvskogSærs høy</v>
      </c>
      <c r="K1708" s="111">
        <v>-1.8997279926091779</v>
      </c>
      <c r="L1708" s="111">
        <v>0.92784825435236762</v>
      </c>
      <c r="M1708" s="111">
        <v>0.46510463492953991</v>
      </c>
      <c r="N1708" s="112">
        <f t="shared" si="53"/>
        <v>-0.50677510332727038</v>
      </c>
    </row>
    <row r="1709" spans="1:14" x14ac:dyDescent="0.25">
      <c r="A1709" s="111" t="s">
        <v>637</v>
      </c>
      <c r="B1709" s="111">
        <f>INDEX(kommuner!C:C,MATCH(_xlfn.NUMBERVALUE(A1709),kommuner!B:B,0))</f>
        <v>3412</v>
      </c>
      <c r="C1709" s="111" t="s">
        <v>83</v>
      </c>
      <c r="D1709" s="111" t="s">
        <v>83</v>
      </c>
      <c r="E1709" s="111" t="s">
        <v>126</v>
      </c>
      <c r="F1709" s="111" t="s">
        <v>139</v>
      </c>
      <c r="G1709" s="111" t="s">
        <v>139</v>
      </c>
      <c r="H1709" s="111" t="s">
        <v>139</v>
      </c>
      <c r="I1709" s="111" t="s">
        <v>139</v>
      </c>
      <c r="J1709" t="str">
        <f t="shared" si="52"/>
        <v>3412Utbygd arealMineraljord</v>
      </c>
      <c r="K1709" s="111">
        <v>-0.82639633937819656</v>
      </c>
      <c r="L1709" s="111">
        <v>0</v>
      </c>
      <c r="M1709" s="111">
        <v>1.303047089454229E-2</v>
      </c>
      <c r="N1709" s="112">
        <f t="shared" si="53"/>
        <v>-0.81336586848365422</v>
      </c>
    </row>
    <row r="1710" spans="1:14" x14ac:dyDescent="0.25">
      <c r="A1710" s="111" t="s">
        <v>637</v>
      </c>
      <c r="B1710" s="111">
        <f>INDEX(kommuner!C:C,MATCH(_xlfn.NUMBERVALUE(A1710),kommuner!B:B,0))</f>
        <v>3412</v>
      </c>
      <c r="C1710" s="111" t="s">
        <v>83</v>
      </c>
      <c r="D1710" s="111" t="s">
        <v>83</v>
      </c>
      <c r="E1710" s="111" t="s">
        <v>123</v>
      </c>
      <c r="F1710" s="111" t="s">
        <v>139</v>
      </c>
      <c r="G1710" s="111" t="s">
        <v>139</v>
      </c>
      <c r="H1710" s="111" t="s">
        <v>139</v>
      </c>
      <c r="I1710" s="111" t="s">
        <v>139</v>
      </c>
      <c r="J1710" t="str">
        <f t="shared" si="52"/>
        <v>3412Utbygd arealOrganisk jord</v>
      </c>
      <c r="K1710" s="111">
        <v>29.011421395201612</v>
      </c>
      <c r="L1710" s="111">
        <v>0</v>
      </c>
      <c r="M1710" s="111">
        <v>1.303047089454229E-2</v>
      </c>
      <c r="N1710" s="112">
        <f t="shared" si="53"/>
        <v>29.024451866096154</v>
      </c>
    </row>
    <row r="1711" spans="1:14" x14ac:dyDescent="0.25">
      <c r="A1711" s="111" t="s">
        <v>637</v>
      </c>
      <c r="B1711" s="111">
        <f>INDEX(kommuner!C:C,MATCH(_xlfn.NUMBERVALUE(A1711),kommuner!B:B,0))</f>
        <v>3412</v>
      </c>
      <c r="C1711" s="111" t="s">
        <v>181</v>
      </c>
      <c r="D1711" s="111" t="s">
        <v>181</v>
      </c>
      <c r="E1711" s="111" t="s">
        <v>123</v>
      </c>
      <c r="F1711" s="111" t="s">
        <v>139</v>
      </c>
      <c r="G1711" s="111" t="s">
        <v>139</v>
      </c>
      <c r="H1711" s="111" t="s">
        <v>139</v>
      </c>
      <c r="I1711" s="111" t="s">
        <v>139</v>
      </c>
      <c r="J1711" t="str">
        <f t="shared" si="52"/>
        <v>3412Vann og myrOrganisk jord</v>
      </c>
      <c r="K1711" s="111">
        <v>-0.15121005571827481</v>
      </c>
      <c r="L1711" s="111">
        <v>0</v>
      </c>
      <c r="M1711" s="111">
        <v>0</v>
      </c>
      <c r="N1711" s="112">
        <f t="shared" si="53"/>
        <v>-0.15121005571827481</v>
      </c>
    </row>
    <row r="1712" spans="1:14" x14ac:dyDescent="0.25">
      <c r="A1712" s="111" t="s">
        <v>638</v>
      </c>
      <c r="B1712" s="111">
        <f>INDEX(kommuner!C:C,MATCH(_xlfn.NUMBERVALUE(A1712),kommuner!B:B,0))</f>
        <v>3413</v>
      </c>
      <c r="C1712" s="111" t="s">
        <v>82</v>
      </c>
      <c r="D1712" s="111" t="s">
        <v>82</v>
      </c>
      <c r="E1712" s="111" t="s">
        <v>126</v>
      </c>
      <c r="F1712" s="111" t="s">
        <v>139</v>
      </c>
      <c r="G1712" s="111" t="s">
        <v>139</v>
      </c>
      <c r="H1712" s="111" t="s">
        <v>139</v>
      </c>
      <c r="I1712" s="111" t="s">
        <v>139</v>
      </c>
      <c r="J1712" t="str">
        <f t="shared" si="52"/>
        <v>3413Annen utmarkMineraljord</v>
      </c>
      <c r="K1712" s="111">
        <v>-8.1294889331176998E-2</v>
      </c>
      <c r="L1712" s="111">
        <v>0</v>
      </c>
      <c r="M1712" s="111">
        <v>0</v>
      </c>
      <c r="N1712" s="112">
        <f t="shared" si="53"/>
        <v>-8.1294889331176998E-2</v>
      </c>
    </row>
    <row r="1713" spans="1:14" x14ac:dyDescent="0.25">
      <c r="A1713" s="111" t="s">
        <v>638</v>
      </c>
      <c r="B1713" s="111">
        <f>INDEX(kommuner!C:C,MATCH(_xlfn.NUMBERVALUE(A1713),kommuner!B:B,0))</f>
        <v>3413</v>
      </c>
      <c r="C1713" s="111" t="s">
        <v>121</v>
      </c>
      <c r="D1713" s="111" t="s">
        <v>121</v>
      </c>
      <c r="E1713" s="111" t="s">
        <v>126</v>
      </c>
      <c r="F1713" s="111" t="s">
        <v>139</v>
      </c>
      <c r="G1713" s="111" t="s">
        <v>139</v>
      </c>
      <c r="H1713" s="111" t="s">
        <v>139</v>
      </c>
      <c r="I1713" s="111" t="s">
        <v>139</v>
      </c>
      <c r="J1713" t="str">
        <f t="shared" si="52"/>
        <v>3413BeiteMineraljord</v>
      </c>
      <c r="K1713" s="111">
        <v>-0.96338340838695502</v>
      </c>
      <c r="L1713" s="111">
        <v>0</v>
      </c>
      <c r="M1713" s="111">
        <v>1.2448711246839999E-7</v>
      </c>
      <c r="N1713" s="112">
        <f t="shared" si="53"/>
        <v>-0.96338328389984251</v>
      </c>
    </row>
    <row r="1714" spans="1:14" x14ac:dyDescent="0.25">
      <c r="A1714" s="111" t="s">
        <v>638</v>
      </c>
      <c r="B1714" s="111">
        <f>INDEX(kommuner!C:C,MATCH(_xlfn.NUMBERVALUE(A1714),kommuner!B:B,0))</f>
        <v>3413</v>
      </c>
      <c r="C1714" s="111" t="s">
        <v>121</v>
      </c>
      <c r="D1714" s="111" t="s">
        <v>121</v>
      </c>
      <c r="E1714" s="111" t="s">
        <v>123</v>
      </c>
      <c r="F1714" s="111" t="s">
        <v>139</v>
      </c>
      <c r="G1714" s="111" t="s">
        <v>139</v>
      </c>
      <c r="H1714" s="111" t="s">
        <v>139</v>
      </c>
      <c r="I1714" s="111" t="s">
        <v>139</v>
      </c>
      <c r="J1714" t="str">
        <f t="shared" si="52"/>
        <v>3413BeiteOrganisk jord</v>
      </c>
      <c r="K1714" s="111">
        <v>12.077525935985037</v>
      </c>
      <c r="L1714" s="111">
        <v>1.6412500000000001</v>
      </c>
      <c r="M1714" s="111">
        <v>0</v>
      </c>
      <c r="N1714" s="112">
        <f t="shared" si="53"/>
        <v>13.718775935985036</v>
      </c>
    </row>
    <row r="1715" spans="1:14" x14ac:dyDescent="0.25">
      <c r="A1715" s="111" t="s">
        <v>638</v>
      </c>
      <c r="B1715" s="111">
        <f>INDEX(kommuner!C:C,MATCH(_xlfn.NUMBERVALUE(A1715),kommuner!B:B,0))</f>
        <v>3413</v>
      </c>
      <c r="C1715" s="111" t="s">
        <v>84</v>
      </c>
      <c r="D1715" s="111" t="s">
        <v>84</v>
      </c>
      <c r="E1715" s="111" t="s">
        <v>126</v>
      </c>
      <c r="F1715" s="111" t="s">
        <v>139</v>
      </c>
      <c r="G1715" s="111" t="s">
        <v>139</v>
      </c>
      <c r="H1715" s="111" t="s">
        <v>139</v>
      </c>
      <c r="I1715" s="111" t="s">
        <v>139</v>
      </c>
      <c r="J1715" t="str">
        <f t="shared" si="52"/>
        <v>3413Dyrket markMineraljord</v>
      </c>
      <c r="K1715" s="111">
        <v>-0.58911376733541343</v>
      </c>
      <c r="L1715" s="111">
        <v>0</v>
      </c>
      <c r="M1715" s="111">
        <v>0</v>
      </c>
      <c r="N1715" s="112">
        <f t="shared" si="53"/>
        <v>-0.58911376733541343</v>
      </c>
    </row>
    <row r="1716" spans="1:14" x14ac:dyDescent="0.25">
      <c r="A1716" s="111" t="s">
        <v>638</v>
      </c>
      <c r="B1716" s="111">
        <f>INDEX(kommuner!C:C,MATCH(_xlfn.NUMBERVALUE(A1716),kommuner!B:B,0))</f>
        <v>3413</v>
      </c>
      <c r="C1716" s="111" t="s">
        <v>84</v>
      </c>
      <c r="D1716" s="111" t="s">
        <v>84</v>
      </c>
      <c r="E1716" s="111" t="s">
        <v>123</v>
      </c>
      <c r="F1716" s="111" t="s">
        <v>139</v>
      </c>
      <c r="G1716" s="111" t="s">
        <v>139</v>
      </c>
      <c r="H1716" s="111" t="s">
        <v>139</v>
      </c>
      <c r="I1716" s="111" t="s">
        <v>139</v>
      </c>
      <c r="J1716" t="str">
        <f t="shared" si="52"/>
        <v>3413Dyrket markOrganisk jord</v>
      </c>
      <c r="K1716" s="111">
        <v>28.726149366675592</v>
      </c>
      <c r="L1716" s="111">
        <v>1.45625</v>
      </c>
      <c r="M1716" s="111">
        <v>0</v>
      </c>
      <c r="N1716" s="112">
        <f t="shared" si="53"/>
        <v>30.182399366675593</v>
      </c>
    </row>
    <row r="1717" spans="1:14" x14ac:dyDescent="0.25">
      <c r="A1717" s="111" t="s">
        <v>638</v>
      </c>
      <c r="B1717" s="111">
        <f>INDEX(kommuner!C:C,MATCH(_xlfn.NUMBERVALUE(A1717),kommuner!B:B,0))</f>
        <v>3413</v>
      </c>
      <c r="C1717" s="111" t="s">
        <v>127</v>
      </c>
      <c r="D1717" s="111" t="s">
        <v>127</v>
      </c>
      <c r="E1717" s="111" t="s">
        <v>126</v>
      </c>
      <c r="F1717" s="111" t="s">
        <v>172</v>
      </c>
      <c r="G1717" s="111" t="s">
        <v>180</v>
      </c>
      <c r="H1717" s="111" t="s">
        <v>172</v>
      </c>
      <c r="I1717" s="111" t="s">
        <v>180</v>
      </c>
      <c r="J1717" t="str">
        <f t="shared" si="52"/>
        <v>3413SkogMineraljordBarskogHøy</v>
      </c>
      <c r="K1717" s="111">
        <v>-2.6198458133623994</v>
      </c>
      <c r="L1717" s="111">
        <v>0.85306406685236758</v>
      </c>
      <c r="M1717" s="111">
        <v>6.4056614999681585E-2</v>
      </c>
      <c r="N1717" s="112">
        <f t="shared" si="53"/>
        <v>-1.7027251315103504</v>
      </c>
    </row>
    <row r="1718" spans="1:14" x14ac:dyDescent="0.25">
      <c r="A1718" s="111" t="s">
        <v>638</v>
      </c>
      <c r="B1718" s="111">
        <f>INDEX(kommuner!C:C,MATCH(_xlfn.NUMBERVALUE(A1718),kommuner!B:B,0))</f>
        <v>3413</v>
      </c>
      <c r="C1718" s="111" t="s">
        <v>127</v>
      </c>
      <c r="D1718" s="111" t="s">
        <v>127</v>
      </c>
      <c r="E1718" s="111" t="s">
        <v>126</v>
      </c>
      <c r="F1718" s="111" t="s">
        <v>172</v>
      </c>
      <c r="G1718" s="111" t="s">
        <v>167</v>
      </c>
      <c r="H1718" s="111" t="s">
        <v>172</v>
      </c>
      <c r="I1718" s="111" t="s">
        <v>167</v>
      </c>
      <c r="J1718" t="str">
        <f t="shared" si="52"/>
        <v>3413SkogMineraljordBarskogImpediment</v>
      </c>
      <c r="K1718" s="111">
        <v>-2.0650085329634176</v>
      </c>
      <c r="L1718" s="111">
        <v>0.85306406685236758</v>
      </c>
      <c r="M1718" s="111">
        <v>6.3979989500968365E-2</v>
      </c>
      <c r="N1718" s="112">
        <f t="shared" si="53"/>
        <v>-1.1479644766100818</v>
      </c>
    </row>
    <row r="1719" spans="1:14" x14ac:dyDescent="0.25">
      <c r="A1719" s="111" t="s">
        <v>638</v>
      </c>
      <c r="B1719" s="111">
        <f>INDEX(kommuner!C:C,MATCH(_xlfn.NUMBERVALUE(A1719),kommuner!B:B,0))</f>
        <v>3413</v>
      </c>
      <c r="C1719" s="111" t="s">
        <v>127</v>
      </c>
      <c r="D1719" s="111" t="s">
        <v>127</v>
      </c>
      <c r="E1719" s="111" t="s">
        <v>126</v>
      </c>
      <c r="F1719" s="111" t="s">
        <v>172</v>
      </c>
      <c r="G1719" s="111" t="s">
        <v>190</v>
      </c>
      <c r="H1719" s="111" t="s">
        <v>172</v>
      </c>
      <c r="I1719" s="111" t="s">
        <v>190</v>
      </c>
      <c r="J1719" t="str">
        <f t="shared" si="52"/>
        <v>3413SkogMineraljordBarskogLav</v>
      </c>
      <c r="K1719" s="111">
        <v>-1.5556963198695539</v>
      </c>
      <c r="L1719" s="111">
        <v>0.85306406685236758</v>
      </c>
      <c r="M1719" s="111">
        <v>6.3979989500968365E-2</v>
      </c>
      <c r="N1719" s="112">
        <f t="shared" si="53"/>
        <v>-0.63865226351621796</v>
      </c>
    </row>
    <row r="1720" spans="1:14" x14ac:dyDescent="0.25">
      <c r="A1720" s="111" t="s">
        <v>638</v>
      </c>
      <c r="B1720" s="111">
        <f>INDEX(kommuner!C:C,MATCH(_xlfn.NUMBERVALUE(A1720),kommuner!B:B,0))</f>
        <v>3413</v>
      </c>
      <c r="C1720" s="111" t="s">
        <v>127</v>
      </c>
      <c r="D1720" s="111" t="s">
        <v>127</v>
      </c>
      <c r="E1720" s="111" t="s">
        <v>126</v>
      </c>
      <c r="F1720" s="111" t="s">
        <v>172</v>
      </c>
      <c r="G1720" s="111" t="s">
        <v>173</v>
      </c>
      <c r="H1720" s="111" t="s">
        <v>172</v>
      </c>
      <c r="I1720" s="111" t="s">
        <v>173</v>
      </c>
      <c r="J1720" t="str">
        <f t="shared" si="52"/>
        <v>3413SkogMineraljordBarskogMiddels</v>
      </c>
      <c r="K1720" s="111">
        <v>-2.1020078369684825</v>
      </c>
      <c r="L1720" s="111">
        <v>0.85306406685236758</v>
      </c>
      <c r="M1720" s="111">
        <v>6.4056614999681585E-2</v>
      </c>
      <c r="N1720" s="112">
        <f t="shared" si="53"/>
        <v>-1.1848871551164335</v>
      </c>
    </row>
    <row r="1721" spans="1:14" x14ac:dyDescent="0.25">
      <c r="A1721" s="111" t="s">
        <v>638</v>
      </c>
      <c r="B1721" s="111">
        <f>INDEX(kommuner!C:C,MATCH(_xlfn.NUMBERVALUE(A1721),kommuner!B:B,0))</f>
        <v>3413</v>
      </c>
      <c r="C1721" s="111" t="s">
        <v>127</v>
      </c>
      <c r="D1721" s="111" t="s">
        <v>127</v>
      </c>
      <c r="E1721" s="111" t="s">
        <v>126</v>
      </c>
      <c r="F1721" s="111" t="s">
        <v>172</v>
      </c>
      <c r="G1721" s="111" t="s">
        <v>186</v>
      </c>
      <c r="H1721" s="111" t="s">
        <v>172</v>
      </c>
      <c r="I1721" s="111" t="s">
        <v>186</v>
      </c>
      <c r="J1721" t="str">
        <f t="shared" si="52"/>
        <v>3413SkogMineraljordBarskogSærs høy</v>
      </c>
      <c r="K1721" s="111">
        <v>0.12072674540874306</v>
      </c>
      <c r="L1721" s="111">
        <v>0.85306406685236758</v>
      </c>
      <c r="M1721" s="111">
        <v>6.4056614999681585E-2</v>
      </c>
      <c r="N1721" s="112">
        <f t="shared" si="53"/>
        <v>1.0378474272607923</v>
      </c>
    </row>
    <row r="1722" spans="1:14" x14ac:dyDescent="0.25">
      <c r="A1722" s="111" t="s">
        <v>638</v>
      </c>
      <c r="B1722" s="111">
        <f>INDEX(kommuner!C:C,MATCH(_xlfn.NUMBERVALUE(A1722),kommuner!B:B,0))</f>
        <v>3413</v>
      </c>
      <c r="C1722" s="111" t="s">
        <v>127</v>
      </c>
      <c r="D1722" s="111" t="s">
        <v>127</v>
      </c>
      <c r="E1722" s="111" t="s">
        <v>126</v>
      </c>
      <c r="F1722" s="111" t="s">
        <v>179</v>
      </c>
      <c r="G1722" s="111" t="s">
        <v>180</v>
      </c>
      <c r="H1722" s="111" t="s">
        <v>179</v>
      </c>
      <c r="I1722" s="111" t="s">
        <v>180</v>
      </c>
      <c r="J1722" t="str">
        <f t="shared" si="52"/>
        <v>3413SkogMineraljordBlandingsskogHøy</v>
      </c>
      <c r="K1722" s="111">
        <v>-7.1939050909469406</v>
      </c>
      <c r="L1722" s="111">
        <v>0.85306406685236758</v>
      </c>
      <c r="M1722" s="111">
        <v>6.3979989500968365E-2</v>
      </c>
      <c r="N1722" s="112">
        <f t="shared" si="53"/>
        <v>-6.2768610345936047</v>
      </c>
    </row>
    <row r="1723" spans="1:14" x14ac:dyDescent="0.25">
      <c r="A1723" s="111" t="s">
        <v>638</v>
      </c>
      <c r="B1723" s="111">
        <f>INDEX(kommuner!C:C,MATCH(_xlfn.NUMBERVALUE(A1723),kommuner!B:B,0))</f>
        <v>3413</v>
      </c>
      <c r="C1723" s="111" t="s">
        <v>127</v>
      </c>
      <c r="D1723" s="111" t="s">
        <v>127</v>
      </c>
      <c r="E1723" s="111" t="s">
        <v>126</v>
      </c>
      <c r="F1723" s="111" t="s">
        <v>179</v>
      </c>
      <c r="G1723" s="111" t="s">
        <v>167</v>
      </c>
      <c r="H1723" s="111" t="s">
        <v>179</v>
      </c>
      <c r="I1723" s="111" t="s">
        <v>167</v>
      </c>
      <c r="J1723" t="str">
        <f t="shared" si="52"/>
        <v>3413SkogMineraljordBlandingsskogImpediment</v>
      </c>
      <c r="K1723" s="111">
        <v>-1.534689908392211</v>
      </c>
      <c r="L1723" s="111">
        <v>0.85306406685236758</v>
      </c>
      <c r="M1723" s="111">
        <v>6.3979989500968365E-2</v>
      </c>
      <c r="N1723" s="112">
        <f t="shared" si="53"/>
        <v>-0.61764585203887501</v>
      </c>
    </row>
    <row r="1724" spans="1:14" x14ac:dyDescent="0.25">
      <c r="A1724" s="111" t="s">
        <v>638</v>
      </c>
      <c r="B1724" s="111">
        <f>INDEX(kommuner!C:C,MATCH(_xlfn.NUMBERVALUE(A1724),kommuner!B:B,0))</f>
        <v>3413</v>
      </c>
      <c r="C1724" s="111" t="s">
        <v>127</v>
      </c>
      <c r="D1724" s="111" t="s">
        <v>127</v>
      </c>
      <c r="E1724" s="111" t="s">
        <v>126</v>
      </c>
      <c r="F1724" s="111" t="s">
        <v>179</v>
      </c>
      <c r="G1724" s="111" t="s">
        <v>190</v>
      </c>
      <c r="H1724" s="111" t="s">
        <v>179</v>
      </c>
      <c r="I1724" s="111" t="s">
        <v>190</v>
      </c>
      <c r="J1724" t="str">
        <f t="shared" si="52"/>
        <v>3413SkogMineraljordBlandingsskogLav</v>
      </c>
      <c r="K1724" s="111">
        <v>-2.1877055028220966</v>
      </c>
      <c r="L1724" s="111">
        <v>0.85306406685236758</v>
      </c>
      <c r="M1724" s="111">
        <v>6.3979989500968365E-2</v>
      </c>
      <c r="N1724" s="112">
        <f t="shared" si="53"/>
        <v>-1.2706614464687609</v>
      </c>
    </row>
    <row r="1725" spans="1:14" x14ac:dyDescent="0.25">
      <c r="A1725" s="111" t="s">
        <v>638</v>
      </c>
      <c r="B1725" s="111">
        <f>INDEX(kommuner!C:C,MATCH(_xlfn.NUMBERVALUE(A1725),kommuner!B:B,0))</f>
        <v>3413</v>
      </c>
      <c r="C1725" s="111" t="s">
        <v>127</v>
      </c>
      <c r="D1725" s="111" t="s">
        <v>127</v>
      </c>
      <c r="E1725" s="111" t="s">
        <v>126</v>
      </c>
      <c r="F1725" s="111" t="s">
        <v>179</v>
      </c>
      <c r="G1725" s="111" t="s">
        <v>173</v>
      </c>
      <c r="H1725" s="111" t="s">
        <v>179</v>
      </c>
      <c r="I1725" s="111" t="s">
        <v>173</v>
      </c>
      <c r="J1725" t="str">
        <f t="shared" si="52"/>
        <v>3413SkogMineraljordBlandingsskogMiddels</v>
      </c>
      <c r="K1725" s="111">
        <v>-3.8687729546762566</v>
      </c>
      <c r="L1725" s="111">
        <v>0.85306406685236758</v>
      </c>
      <c r="M1725" s="111">
        <v>6.3979989500968365E-2</v>
      </c>
      <c r="N1725" s="112">
        <f t="shared" si="53"/>
        <v>-2.9517288983229206</v>
      </c>
    </row>
    <row r="1726" spans="1:14" x14ac:dyDescent="0.25">
      <c r="A1726" s="111" t="s">
        <v>638</v>
      </c>
      <c r="B1726" s="111">
        <f>INDEX(kommuner!C:C,MATCH(_xlfn.NUMBERVALUE(A1726),kommuner!B:B,0))</f>
        <v>3413</v>
      </c>
      <c r="C1726" s="111" t="s">
        <v>127</v>
      </c>
      <c r="D1726" s="111" t="s">
        <v>127</v>
      </c>
      <c r="E1726" s="111" t="s">
        <v>126</v>
      </c>
      <c r="F1726" s="111" t="s">
        <v>179</v>
      </c>
      <c r="G1726" s="111" t="s">
        <v>186</v>
      </c>
      <c r="H1726" s="111" t="s">
        <v>179</v>
      </c>
      <c r="I1726" s="111" t="s">
        <v>186</v>
      </c>
      <c r="J1726" t="str">
        <f t="shared" si="52"/>
        <v>3413SkogMineraljordBlandingsskogSærs høy</v>
      </c>
      <c r="K1726" s="111">
        <v>-2.9395925245326562</v>
      </c>
      <c r="L1726" s="111">
        <v>0.85306406685236758</v>
      </c>
      <c r="M1726" s="111">
        <v>6.3979989500968365E-2</v>
      </c>
      <c r="N1726" s="112">
        <f t="shared" si="53"/>
        <v>-2.0225484681793202</v>
      </c>
    </row>
    <row r="1727" spans="1:14" x14ac:dyDescent="0.25">
      <c r="A1727" s="111" t="s">
        <v>638</v>
      </c>
      <c r="B1727" s="111">
        <f>INDEX(kommuner!C:C,MATCH(_xlfn.NUMBERVALUE(A1727),kommuner!B:B,0))</f>
        <v>3413</v>
      </c>
      <c r="C1727" s="111" t="s">
        <v>127</v>
      </c>
      <c r="D1727" s="111" t="s">
        <v>127</v>
      </c>
      <c r="E1727" s="111" t="s">
        <v>126</v>
      </c>
      <c r="F1727" s="111" t="s">
        <v>185</v>
      </c>
      <c r="G1727" s="111" t="s">
        <v>180</v>
      </c>
      <c r="H1727" s="111" t="s">
        <v>185</v>
      </c>
      <c r="I1727" s="111" t="s">
        <v>180</v>
      </c>
      <c r="J1727" t="str">
        <f t="shared" si="52"/>
        <v>3413SkogMineraljordLauvskogHøy</v>
      </c>
      <c r="K1727" s="111">
        <v>-3.3269846154961789</v>
      </c>
      <c r="L1727" s="111">
        <v>0.85306406685236758</v>
      </c>
      <c r="M1727" s="111">
        <v>6.3979989500968365E-2</v>
      </c>
      <c r="N1727" s="112">
        <f t="shared" si="53"/>
        <v>-2.4099405591428429</v>
      </c>
    </row>
    <row r="1728" spans="1:14" x14ac:dyDescent="0.25">
      <c r="A1728" s="111" t="s">
        <v>638</v>
      </c>
      <c r="B1728" s="111">
        <f>INDEX(kommuner!C:C,MATCH(_xlfn.NUMBERVALUE(A1728),kommuner!B:B,0))</f>
        <v>3413</v>
      </c>
      <c r="C1728" s="111" t="s">
        <v>127</v>
      </c>
      <c r="D1728" s="111" t="s">
        <v>127</v>
      </c>
      <c r="E1728" s="111" t="s">
        <v>126</v>
      </c>
      <c r="F1728" s="111" t="s">
        <v>185</v>
      </c>
      <c r="G1728" s="111" t="s">
        <v>167</v>
      </c>
      <c r="H1728" s="111" t="s">
        <v>185</v>
      </c>
      <c r="I1728" s="111" t="s">
        <v>167</v>
      </c>
      <c r="J1728" t="str">
        <f t="shared" si="52"/>
        <v>3413SkogMineraljordLauvskogImpediment</v>
      </c>
      <c r="K1728" s="111">
        <v>-0.77373521499002318</v>
      </c>
      <c r="L1728" s="111">
        <v>0.85306406685236758</v>
      </c>
      <c r="M1728" s="111">
        <v>6.3979989500968365E-2</v>
      </c>
      <c r="N1728" s="112">
        <f t="shared" si="53"/>
        <v>0.14330884136331276</v>
      </c>
    </row>
    <row r="1729" spans="1:14" x14ac:dyDescent="0.25">
      <c r="A1729" s="111" t="s">
        <v>638</v>
      </c>
      <c r="B1729" s="111">
        <f>INDEX(kommuner!C:C,MATCH(_xlfn.NUMBERVALUE(A1729),kommuner!B:B,0))</f>
        <v>3413</v>
      </c>
      <c r="C1729" s="111" t="s">
        <v>127</v>
      </c>
      <c r="D1729" s="111" t="s">
        <v>127</v>
      </c>
      <c r="E1729" s="111" t="s">
        <v>126</v>
      </c>
      <c r="F1729" s="111" t="s">
        <v>185</v>
      </c>
      <c r="G1729" s="111" t="s">
        <v>190</v>
      </c>
      <c r="H1729" s="111" t="s">
        <v>185</v>
      </c>
      <c r="I1729" s="111" t="s">
        <v>190</v>
      </c>
      <c r="J1729" t="str">
        <f t="shared" si="52"/>
        <v>3413SkogMineraljordLauvskogLav</v>
      </c>
      <c r="K1729" s="111">
        <v>-8.9748170935426599E-2</v>
      </c>
      <c r="L1729" s="111">
        <v>0.85306406685236758</v>
      </c>
      <c r="M1729" s="111">
        <v>6.3979989500968365E-2</v>
      </c>
      <c r="N1729" s="112">
        <f t="shared" si="53"/>
        <v>0.82729588541790933</v>
      </c>
    </row>
    <row r="1730" spans="1:14" x14ac:dyDescent="0.25">
      <c r="A1730" s="111" t="s">
        <v>638</v>
      </c>
      <c r="B1730" s="111">
        <f>INDEX(kommuner!C:C,MATCH(_xlfn.NUMBERVALUE(A1730),kommuner!B:B,0))</f>
        <v>3413</v>
      </c>
      <c r="C1730" s="111" t="s">
        <v>127</v>
      </c>
      <c r="D1730" s="111" t="s">
        <v>127</v>
      </c>
      <c r="E1730" s="111" t="s">
        <v>126</v>
      </c>
      <c r="F1730" s="111" t="s">
        <v>185</v>
      </c>
      <c r="G1730" s="111" t="s">
        <v>173</v>
      </c>
      <c r="H1730" s="111" t="s">
        <v>185</v>
      </c>
      <c r="I1730" s="111" t="s">
        <v>173</v>
      </c>
      <c r="J1730" t="str">
        <f t="shared" si="52"/>
        <v>3413SkogMineraljordLauvskogMiddels</v>
      </c>
      <c r="K1730" s="111">
        <v>-1.7789409505847176</v>
      </c>
      <c r="L1730" s="111">
        <v>0.85306406685236758</v>
      </c>
      <c r="M1730" s="111">
        <v>6.3979989500968365E-2</v>
      </c>
      <c r="N1730" s="112">
        <f t="shared" si="53"/>
        <v>-0.86189689423138161</v>
      </c>
    </row>
    <row r="1731" spans="1:14" x14ac:dyDescent="0.25">
      <c r="A1731" s="111" t="s">
        <v>638</v>
      </c>
      <c r="B1731" s="111">
        <f>INDEX(kommuner!C:C,MATCH(_xlfn.NUMBERVALUE(A1731),kommuner!B:B,0))</f>
        <v>3413</v>
      </c>
      <c r="C1731" s="111" t="s">
        <v>127</v>
      </c>
      <c r="D1731" s="111" t="s">
        <v>127</v>
      </c>
      <c r="E1731" s="111" t="s">
        <v>126</v>
      </c>
      <c r="F1731" s="111" t="s">
        <v>185</v>
      </c>
      <c r="G1731" s="111" t="s">
        <v>186</v>
      </c>
      <c r="H1731" s="111" t="s">
        <v>185</v>
      </c>
      <c r="I1731" s="111" t="s">
        <v>186</v>
      </c>
      <c r="J1731" t="str">
        <f t="shared" ref="J1731:J1794" si="54">B1731&amp;C1731&amp;E1731&amp;IF(C1731="Skog",F1731&amp;G1731,"")</f>
        <v>3413SkogMineraljordLauvskogSærs høy</v>
      </c>
      <c r="K1731" s="111">
        <v>-3.6560473259425113</v>
      </c>
      <c r="L1731" s="111">
        <v>0.85306406685236758</v>
      </c>
      <c r="M1731" s="111">
        <v>6.3979989500968365E-2</v>
      </c>
      <c r="N1731" s="112">
        <f t="shared" ref="N1731:N1794" si="55">SUM(K1731:M1731)</f>
        <v>-2.7390032695891753</v>
      </c>
    </row>
    <row r="1732" spans="1:14" x14ac:dyDescent="0.25">
      <c r="A1732" s="111" t="s">
        <v>638</v>
      </c>
      <c r="B1732" s="111">
        <f>INDEX(kommuner!C:C,MATCH(_xlfn.NUMBERVALUE(A1732),kommuner!B:B,0))</f>
        <v>3413</v>
      </c>
      <c r="C1732" s="111" t="s">
        <v>127</v>
      </c>
      <c r="D1732" s="111" t="s">
        <v>127</v>
      </c>
      <c r="E1732" s="111" t="s">
        <v>123</v>
      </c>
      <c r="F1732" s="111" t="s">
        <v>172</v>
      </c>
      <c r="G1732" s="111" t="s">
        <v>180</v>
      </c>
      <c r="H1732" s="111" t="s">
        <v>172</v>
      </c>
      <c r="I1732" s="111" t="s">
        <v>180</v>
      </c>
      <c r="J1732" t="str">
        <f t="shared" si="54"/>
        <v>3413SkogOrganisk jordBarskogHøy</v>
      </c>
      <c r="K1732" s="111">
        <v>-2.5184559031994138</v>
      </c>
      <c r="L1732" s="111">
        <v>0.92784825435236762</v>
      </c>
      <c r="M1732" s="111">
        <v>0.46518126042825314</v>
      </c>
      <c r="N1732" s="112">
        <f t="shared" si="55"/>
        <v>-1.1254263884187932</v>
      </c>
    </row>
    <row r="1733" spans="1:14" x14ac:dyDescent="0.25">
      <c r="A1733" s="111" t="s">
        <v>638</v>
      </c>
      <c r="B1733" s="111">
        <f>INDEX(kommuner!C:C,MATCH(_xlfn.NUMBERVALUE(A1733),kommuner!B:B,0))</f>
        <v>3413</v>
      </c>
      <c r="C1733" s="111" t="s">
        <v>127</v>
      </c>
      <c r="D1733" s="111" t="s">
        <v>127</v>
      </c>
      <c r="E1733" s="111" t="s">
        <v>123</v>
      </c>
      <c r="F1733" s="111" t="s">
        <v>172</v>
      </c>
      <c r="G1733" s="111" t="s">
        <v>167</v>
      </c>
      <c r="H1733" s="111" t="s">
        <v>172</v>
      </c>
      <c r="I1733" s="111" t="s">
        <v>167</v>
      </c>
      <c r="J1733" t="str">
        <f t="shared" si="54"/>
        <v>3413SkogOrganisk jordBarskogImpediment</v>
      </c>
      <c r="K1733" s="111">
        <v>3.7944669267533482E-2</v>
      </c>
      <c r="L1733" s="111">
        <v>0.92784825435236762</v>
      </c>
      <c r="M1733" s="111">
        <v>0.46510463492953991</v>
      </c>
      <c r="N1733" s="112">
        <f t="shared" si="55"/>
        <v>1.430897558549441</v>
      </c>
    </row>
    <row r="1734" spans="1:14" x14ac:dyDescent="0.25">
      <c r="A1734" s="111" t="s">
        <v>638</v>
      </c>
      <c r="B1734" s="111">
        <f>INDEX(kommuner!C:C,MATCH(_xlfn.NUMBERVALUE(A1734),kommuner!B:B,0))</f>
        <v>3413</v>
      </c>
      <c r="C1734" s="111" t="s">
        <v>127</v>
      </c>
      <c r="D1734" s="111" t="s">
        <v>127</v>
      </c>
      <c r="E1734" s="111" t="s">
        <v>123</v>
      </c>
      <c r="F1734" s="111" t="s">
        <v>172</v>
      </c>
      <c r="G1734" s="111" t="s">
        <v>190</v>
      </c>
      <c r="H1734" s="111" t="s">
        <v>172</v>
      </c>
      <c r="I1734" s="111" t="s">
        <v>190</v>
      </c>
      <c r="J1734" t="str">
        <f t="shared" si="54"/>
        <v>3413SkogOrganisk jordBarskogLav</v>
      </c>
      <c r="K1734" s="111">
        <v>-0.50666953101693391</v>
      </c>
      <c r="L1734" s="111">
        <v>0.92784825435236762</v>
      </c>
      <c r="M1734" s="111">
        <v>0.46510463492953991</v>
      </c>
      <c r="N1734" s="112">
        <f t="shared" si="55"/>
        <v>0.88628335826497362</v>
      </c>
    </row>
    <row r="1735" spans="1:14" x14ac:dyDescent="0.25">
      <c r="A1735" s="111" t="s">
        <v>638</v>
      </c>
      <c r="B1735" s="111">
        <f>INDEX(kommuner!C:C,MATCH(_xlfn.NUMBERVALUE(A1735),kommuner!B:B,0))</f>
        <v>3413</v>
      </c>
      <c r="C1735" s="111" t="s">
        <v>127</v>
      </c>
      <c r="D1735" s="111" t="s">
        <v>127</v>
      </c>
      <c r="E1735" s="111" t="s">
        <v>123</v>
      </c>
      <c r="F1735" s="111" t="s">
        <v>172</v>
      </c>
      <c r="G1735" s="111" t="s">
        <v>173</v>
      </c>
      <c r="H1735" s="111" t="s">
        <v>172</v>
      </c>
      <c r="I1735" s="111" t="s">
        <v>173</v>
      </c>
      <c r="J1735" t="str">
        <f t="shared" si="54"/>
        <v>3413SkogOrganisk jordBarskogMiddels</v>
      </c>
      <c r="K1735" s="111">
        <v>-1.5571490961494638</v>
      </c>
      <c r="L1735" s="111">
        <v>0.92784825435236762</v>
      </c>
      <c r="M1735" s="111">
        <v>0.46518126042825314</v>
      </c>
      <c r="N1735" s="112">
        <f t="shared" si="55"/>
        <v>-0.16411958136884308</v>
      </c>
    </row>
    <row r="1736" spans="1:14" x14ac:dyDescent="0.25">
      <c r="A1736" s="111" t="s">
        <v>638</v>
      </c>
      <c r="B1736" s="111">
        <f>INDEX(kommuner!C:C,MATCH(_xlfn.NUMBERVALUE(A1736),kommuner!B:B,0))</f>
        <v>3413</v>
      </c>
      <c r="C1736" s="111" t="s">
        <v>127</v>
      </c>
      <c r="D1736" s="111" t="s">
        <v>127</v>
      </c>
      <c r="E1736" s="111" t="s">
        <v>123</v>
      </c>
      <c r="F1736" s="111" t="s">
        <v>172</v>
      </c>
      <c r="G1736" s="111" t="s">
        <v>186</v>
      </c>
      <c r="H1736" s="111" t="s">
        <v>172</v>
      </c>
      <c r="I1736" s="111" t="s">
        <v>186</v>
      </c>
      <c r="J1736" t="str">
        <f t="shared" si="54"/>
        <v>3413SkogOrganisk jordBarskogSærs høy</v>
      </c>
      <c r="K1736" s="111">
        <v>2.5548655235722699</v>
      </c>
      <c r="L1736" s="111">
        <v>0.92784825435236762</v>
      </c>
      <c r="M1736" s="111">
        <v>0.46518126042825314</v>
      </c>
      <c r="N1736" s="112">
        <f t="shared" si="55"/>
        <v>3.9478950383528906</v>
      </c>
    </row>
    <row r="1737" spans="1:14" x14ac:dyDescent="0.25">
      <c r="A1737" s="111" t="s">
        <v>638</v>
      </c>
      <c r="B1737" s="111">
        <f>INDEX(kommuner!C:C,MATCH(_xlfn.NUMBERVALUE(A1737),kommuner!B:B,0))</f>
        <v>3413</v>
      </c>
      <c r="C1737" s="111" t="s">
        <v>127</v>
      </c>
      <c r="D1737" s="111" t="s">
        <v>127</v>
      </c>
      <c r="E1737" s="111" t="s">
        <v>123</v>
      </c>
      <c r="F1737" s="111" t="s">
        <v>179</v>
      </c>
      <c r="G1737" s="111" t="s">
        <v>180</v>
      </c>
      <c r="H1737" s="111" t="s">
        <v>179</v>
      </c>
      <c r="I1737" s="111" t="s">
        <v>180</v>
      </c>
      <c r="J1737" t="str">
        <f t="shared" si="54"/>
        <v>3413SkogOrganisk jordBlandingsskogHøy</v>
      </c>
      <c r="K1737" s="111">
        <v>-5.5554344456832343</v>
      </c>
      <c r="L1737" s="111">
        <v>0.92784825435236762</v>
      </c>
      <c r="M1737" s="111">
        <v>0.46510463492953991</v>
      </c>
      <c r="N1737" s="112">
        <f t="shared" si="55"/>
        <v>-4.1624815564013264</v>
      </c>
    </row>
    <row r="1738" spans="1:14" x14ac:dyDescent="0.25">
      <c r="A1738" s="111" t="s">
        <v>638</v>
      </c>
      <c r="B1738" s="111">
        <f>INDEX(kommuner!C:C,MATCH(_xlfn.NUMBERVALUE(A1738),kommuner!B:B,0))</f>
        <v>3413</v>
      </c>
      <c r="C1738" s="111" t="s">
        <v>127</v>
      </c>
      <c r="D1738" s="111" t="s">
        <v>127</v>
      </c>
      <c r="E1738" s="111" t="s">
        <v>123</v>
      </c>
      <c r="F1738" s="111" t="s">
        <v>179</v>
      </c>
      <c r="G1738" s="111" t="s">
        <v>167</v>
      </c>
      <c r="H1738" s="111" t="s">
        <v>179</v>
      </c>
      <c r="I1738" s="111" t="s">
        <v>167</v>
      </c>
      <c r="J1738" t="str">
        <f t="shared" si="54"/>
        <v>3413SkogOrganisk jordBlandingsskogImpediment</v>
      </c>
      <c r="K1738" s="111">
        <v>-0.28586344175800005</v>
      </c>
      <c r="L1738" s="111">
        <v>0.92784825435236762</v>
      </c>
      <c r="M1738" s="111">
        <v>0.46510463492953991</v>
      </c>
      <c r="N1738" s="112">
        <f t="shared" si="55"/>
        <v>1.1070894475239075</v>
      </c>
    </row>
    <row r="1739" spans="1:14" x14ac:dyDescent="0.25">
      <c r="A1739" s="111" t="s">
        <v>638</v>
      </c>
      <c r="B1739" s="111">
        <f>INDEX(kommuner!C:C,MATCH(_xlfn.NUMBERVALUE(A1739),kommuner!B:B,0))</f>
        <v>3413</v>
      </c>
      <c r="C1739" s="111" t="s">
        <v>127</v>
      </c>
      <c r="D1739" s="111" t="s">
        <v>127</v>
      </c>
      <c r="E1739" s="111" t="s">
        <v>123</v>
      </c>
      <c r="F1739" s="111" t="s">
        <v>179</v>
      </c>
      <c r="G1739" s="111" t="s">
        <v>190</v>
      </c>
      <c r="H1739" s="111" t="s">
        <v>179</v>
      </c>
      <c r="I1739" s="111" t="s">
        <v>190</v>
      </c>
      <c r="J1739" t="str">
        <f t="shared" si="54"/>
        <v>3413SkogOrganisk jordBlandingsskogLav</v>
      </c>
      <c r="K1739" s="111">
        <v>-1.2347339377887629</v>
      </c>
      <c r="L1739" s="111">
        <v>0.92784825435236762</v>
      </c>
      <c r="M1739" s="111">
        <v>0.46510463492953991</v>
      </c>
      <c r="N1739" s="112">
        <f t="shared" si="55"/>
        <v>0.15821895149314458</v>
      </c>
    </row>
    <row r="1740" spans="1:14" x14ac:dyDescent="0.25">
      <c r="A1740" s="111" t="s">
        <v>638</v>
      </c>
      <c r="B1740" s="111">
        <f>INDEX(kommuner!C:C,MATCH(_xlfn.NUMBERVALUE(A1740),kommuner!B:B,0))</f>
        <v>3413</v>
      </c>
      <c r="C1740" s="111" t="s">
        <v>127</v>
      </c>
      <c r="D1740" s="111" t="s">
        <v>127</v>
      </c>
      <c r="E1740" s="111" t="s">
        <v>123</v>
      </c>
      <c r="F1740" s="111" t="s">
        <v>179</v>
      </c>
      <c r="G1740" s="111" t="s">
        <v>173</v>
      </c>
      <c r="H1740" s="111" t="s">
        <v>179</v>
      </c>
      <c r="I1740" s="111" t="s">
        <v>173</v>
      </c>
      <c r="J1740" t="str">
        <f t="shared" si="54"/>
        <v>3413SkogOrganisk jordBlandingsskogMiddels</v>
      </c>
      <c r="K1740" s="111">
        <v>-2.4239591752717748</v>
      </c>
      <c r="L1740" s="111">
        <v>0.92784825435236762</v>
      </c>
      <c r="M1740" s="111">
        <v>0.46510463492953991</v>
      </c>
      <c r="N1740" s="112">
        <f t="shared" si="55"/>
        <v>-1.0310062859898674</v>
      </c>
    </row>
    <row r="1741" spans="1:14" x14ac:dyDescent="0.25">
      <c r="A1741" s="111" t="s">
        <v>638</v>
      </c>
      <c r="B1741" s="111">
        <f>INDEX(kommuner!C:C,MATCH(_xlfn.NUMBERVALUE(A1741),kommuner!B:B,0))</f>
        <v>3413</v>
      </c>
      <c r="C1741" s="111" t="s">
        <v>127</v>
      </c>
      <c r="D1741" s="111" t="s">
        <v>127</v>
      </c>
      <c r="E1741" s="111" t="s">
        <v>123</v>
      </c>
      <c r="F1741" s="111" t="s">
        <v>179</v>
      </c>
      <c r="G1741" s="111" t="s">
        <v>186</v>
      </c>
      <c r="H1741" s="111" t="s">
        <v>179</v>
      </c>
      <c r="I1741" s="111" t="s">
        <v>186</v>
      </c>
      <c r="J1741" t="str">
        <f t="shared" si="54"/>
        <v>3413SkogOrganisk jordBlandingsskogSærs høy</v>
      </c>
      <c r="K1741" s="111">
        <v>-1.5726115302258048</v>
      </c>
      <c r="L1741" s="111">
        <v>0.92784825435236762</v>
      </c>
      <c r="M1741" s="111">
        <v>0.46510463492953991</v>
      </c>
      <c r="N1741" s="112">
        <f t="shared" si="55"/>
        <v>-0.17965864094389727</v>
      </c>
    </row>
    <row r="1742" spans="1:14" x14ac:dyDescent="0.25">
      <c r="A1742" s="111" t="s">
        <v>638</v>
      </c>
      <c r="B1742" s="111">
        <f>INDEX(kommuner!C:C,MATCH(_xlfn.NUMBERVALUE(A1742),kommuner!B:B,0))</f>
        <v>3413</v>
      </c>
      <c r="C1742" s="111" t="s">
        <v>127</v>
      </c>
      <c r="D1742" s="111" t="s">
        <v>127</v>
      </c>
      <c r="E1742" s="111" t="s">
        <v>123</v>
      </c>
      <c r="F1742" s="111" t="s">
        <v>185</v>
      </c>
      <c r="G1742" s="111" t="s">
        <v>180</v>
      </c>
      <c r="H1742" s="111" t="s">
        <v>185</v>
      </c>
      <c r="I1742" s="111" t="s">
        <v>180</v>
      </c>
      <c r="J1742" t="str">
        <f t="shared" si="54"/>
        <v>3413SkogOrganisk jordLauvskogHøy</v>
      </c>
      <c r="K1742" s="111">
        <v>-1.9913688882377358</v>
      </c>
      <c r="L1742" s="111">
        <v>0.92784825435236762</v>
      </c>
      <c r="M1742" s="111">
        <v>0.46510463492953991</v>
      </c>
      <c r="N1742" s="112">
        <f t="shared" si="55"/>
        <v>-0.59841599895582831</v>
      </c>
    </row>
    <row r="1743" spans="1:14" x14ac:dyDescent="0.25">
      <c r="A1743" s="111" t="s">
        <v>638</v>
      </c>
      <c r="B1743" s="111">
        <f>INDEX(kommuner!C:C,MATCH(_xlfn.NUMBERVALUE(A1743),kommuner!B:B,0))</f>
        <v>3413</v>
      </c>
      <c r="C1743" s="111" t="s">
        <v>127</v>
      </c>
      <c r="D1743" s="111" t="s">
        <v>127</v>
      </c>
      <c r="E1743" s="111" t="s">
        <v>123</v>
      </c>
      <c r="F1743" s="111" t="s">
        <v>185</v>
      </c>
      <c r="G1743" s="111" t="s">
        <v>167</v>
      </c>
      <c r="H1743" s="111" t="s">
        <v>185</v>
      </c>
      <c r="I1743" s="111" t="s">
        <v>167</v>
      </c>
      <c r="J1743" t="str">
        <f t="shared" si="54"/>
        <v>3413SkogOrganisk jordLauvskogImpediment</v>
      </c>
      <c r="K1743" s="111">
        <v>0.35000626494250675</v>
      </c>
      <c r="L1743" s="111">
        <v>0.92784825435236762</v>
      </c>
      <c r="M1743" s="111">
        <v>0.46510463492953991</v>
      </c>
      <c r="N1743" s="112">
        <f t="shared" si="55"/>
        <v>1.7429591542244141</v>
      </c>
    </row>
    <row r="1744" spans="1:14" x14ac:dyDescent="0.25">
      <c r="A1744" s="111" t="s">
        <v>638</v>
      </c>
      <c r="B1744" s="111">
        <f>INDEX(kommuner!C:C,MATCH(_xlfn.NUMBERVALUE(A1744),kommuner!B:B,0))</f>
        <v>3413</v>
      </c>
      <c r="C1744" s="111" t="s">
        <v>127</v>
      </c>
      <c r="D1744" s="111" t="s">
        <v>127</v>
      </c>
      <c r="E1744" s="111" t="s">
        <v>123</v>
      </c>
      <c r="F1744" s="111" t="s">
        <v>185</v>
      </c>
      <c r="G1744" s="111" t="s">
        <v>190</v>
      </c>
      <c r="H1744" s="111" t="s">
        <v>185</v>
      </c>
      <c r="I1744" s="111" t="s">
        <v>190</v>
      </c>
      <c r="J1744" t="str">
        <f t="shared" si="54"/>
        <v>3413SkogOrganisk jordLauvskogLav</v>
      </c>
      <c r="K1744" s="111">
        <v>1.1144075558526714</v>
      </c>
      <c r="L1744" s="111">
        <v>0.92784825435236762</v>
      </c>
      <c r="M1744" s="111">
        <v>0.46510463492953991</v>
      </c>
      <c r="N1744" s="112">
        <f t="shared" si="55"/>
        <v>2.5073604451345788</v>
      </c>
    </row>
    <row r="1745" spans="1:14" x14ac:dyDescent="0.25">
      <c r="A1745" s="111" t="s">
        <v>638</v>
      </c>
      <c r="B1745" s="111">
        <f>INDEX(kommuner!C:C,MATCH(_xlfn.NUMBERVALUE(A1745),kommuner!B:B,0))</f>
        <v>3413</v>
      </c>
      <c r="C1745" s="111" t="s">
        <v>127</v>
      </c>
      <c r="D1745" s="111" t="s">
        <v>127</v>
      </c>
      <c r="E1745" s="111" t="s">
        <v>123</v>
      </c>
      <c r="F1745" s="111" t="s">
        <v>185</v>
      </c>
      <c r="G1745" s="111" t="s">
        <v>173</v>
      </c>
      <c r="H1745" s="111" t="s">
        <v>185</v>
      </c>
      <c r="I1745" s="111" t="s">
        <v>173</v>
      </c>
      <c r="J1745" t="str">
        <f t="shared" si="54"/>
        <v>3413SkogOrganisk jordLauvskogMiddels</v>
      </c>
      <c r="K1745" s="111">
        <v>-0.62664468270982987</v>
      </c>
      <c r="L1745" s="111">
        <v>0.92784825435236762</v>
      </c>
      <c r="M1745" s="111">
        <v>0.46510463492953991</v>
      </c>
      <c r="N1745" s="112">
        <f t="shared" si="55"/>
        <v>0.76630820657207765</v>
      </c>
    </row>
    <row r="1746" spans="1:14" x14ac:dyDescent="0.25">
      <c r="A1746" s="111" t="s">
        <v>638</v>
      </c>
      <c r="B1746" s="111">
        <f>INDEX(kommuner!C:C,MATCH(_xlfn.NUMBERVALUE(A1746),kommuner!B:B,0))</f>
        <v>3413</v>
      </c>
      <c r="C1746" s="111" t="s">
        <v>127</v>
      </c>
      <c r="D1746" s="111" t="s">
        <v>127</v>
      </c>
      <c r="E1746" s="111" t="s">
        <v>123</v>
      </c>
      <c r="F1746" s="111" t="s">
        <v>185</v>
      </c>
      <c r="G1746" s="111" t="s">
        <v>186</v>
      </c>
      <c r="H1746" s="111" t="s">
        <v>185</v>
      </c>
      <c r="I1746" s="111" t="s">
        <v>186</v>
      </c>
      <c r="J1746" t="str">
        <f t="shared" si="54"/>
        <v>3413SkogOrganisk jordLauvskogSærs høy</v>
      </c>
      <c r="K1746" s="111">
        <v>-1.8997279926091779</v>
      </c>
      <c r="L1746" s="111">
        <v>0.92784825435236762</v>
      </c>
      <c r="M1746" s="111">
        <v>0.46510463492953991</v>
      </c>
      <c r="N1746" s="112">
        <f t="shared" si="55"/>
        <v>-0.50677510332727038</v>
      </c>
    </row>
    <row r="1747" spans="1:14" x14ac:dyDescent="0.25">
      <c r="A1747" s="111" t="s">
        <v>638</v>
      </c>
      <c r="B1747" s="111">
        <f>INDEX(kommuner!C:C,MATCH(_xlfn.NUMBERVALUE(A1747),kommuner!B:B,0))</f>
        <v>3413</v>
      </c>
      <c r="C1747" s="111" t="s">
        <v>83</v>
      </c>
      <c r="D1747" s="111" t="s">
        <v>83</v>
      </c>
      <c r="E1747" s="111" t="s">
        <v>126</v>
      </c>
      <c r="F1747" s="111" t="s">
        <v>139</v>
      </c>
      <c r="G1747" s="111" t="s">
        <v>139</v>
      </c>
      <c r="H1747" s="111" t="s">
        <v>139</v>
      </c>
      <c r="I1747" s="111" t="s">
        <v>139</v>
      </c>
      <c r="J1747" t="str">
        <f t="shared" si="54"/>
        <v>3413Utbygd arealMineraljord</v>
      </c>
      <c r="K1747" s="111">
        <v>-0.82639633937819656</v>
      </c>
      <c r="L1747" s="111">
        <v>0</v>
      </c>
      <c r="M1747" s="111">
        <v>1.303047089454229E-2</v>
      </c>
      <c r="N1747" s="112">
        <f t="shared" si="55"/>
        <v>-0.81336586848365422</v>
      </c>
    </row>
    <row r="1748" spans="1:14" x14ac:dyDescent="0.25">
      <c r="A1748" s="111" t="s">
        <v>638</v>
      </c>
      <c r="B1748" s="111">
        <f>INDEX(kommuner!C:C,MATCH(_xlfn.NUMBERVALUE(A1748),kommuner!B:B,0))</f>
        <v>3413</v>
      </c>
      <c r="C1748" s="111" t="s">
        <v>83</v>
      </c>
      <c r="D1748" s="111" t="s">
        <v>83</v>
      </c>
      <c r="E1748" s="111" t="s">
        <v>123</v>
      </c>
      <c r="F1748" s="111" t="s">
        <v>139</v>
      </c>
      <c r="G1748" s="111" t="s">
        <v>139</v>
      </c>
      <c r="H1748" s="111" t="s">
        <v>139</v>
      </c>
      <c r="I1748" s="111" t="s">
        <v>139</v>
      </c>
      <c r="J1748" t="str">
        <f t="shared" si="54"/>
        <v>3413Utbygd arealOrganisk jord</v>
      </c>
      <c r="K1748" s="111">
        <v>29.011421395201612</v>
      </c>
      <c r="L1748" s="111">
        <v>0</v>
      </c>
      <c r="M1748" s="111">
        <v>1.303047089454229E-2</v>
      </c>
      <c r="N1748" s="112">
        <f t="shared" si="55"/>
        <v>29.024451866096154</v>
      </c>
    </row>
    <row r="1749" spans="1:14" x14ac:dyDescent="0.25">
      <c r="A1749" s="111" t="s">
        <v>638</v>
      </c>
      <c r="B1749" s="111">
        <f>INDEX(kommuner!C:C,MATCH(_xlfn.NUMBERVALUE(A1749),kommuner!B:B,0))</f>
        <v>3413</v>
      </c>
      <c r="C1749" s="111" t="s">
        <v>181</v>
      </c>
      <c r="D1749" s="111" t="s">
        <v>181</v>
      </c>
      <c r="E1749" s="111" t="s">
        <v>123</v>
      </c>
      <c r="F1749" s="111" t="s">
        <v>139</v>
      </c>
      <c r="G1749" s="111" t="s">
        <v>139</v>
      </c>
      <c r="H1749" s="111" t="s">
        <v>139</v>
      </c>
      <c r="I1749" s="111" t="s">
        <v>139</v>
      </c>
      <c r="J1749" t="str">
        <f t="shared" si="54"/>
        <v>3413Vann og myrOrganisk jord</v>
      </c>
      <c r="K1749" s="111">
        <v>-0.15121005571827481</v>
      </c>
      <c r="L1749" s="111">
        <v>0</v>
      </c>
      <c r="M1749" s="111">
        <v>0</v>
      </c>
      <c r="N1749" s="112">
        <f t="shared" si="55"/>
        <v>-0.15121005571827481</v>
      </c>
    </row>
    <row r="1750" spans="1:14" x14ac:dyDescent="0.25">
      <c r="A1750" s="111" t="s">
        <v>639</v>
      </c>
      <c r="B1750" s="111">
        <f>INDEX(kommuner!C:C,MATCH(_xlfn.NUMBERVALUE(A1750),kommuner!B:B,0))</f>
        <v>3414</v>
      </c>
      <c r="C1750" s="111" t="s">
        <v>82</v>
      </c>
      <c r="D1750" s="111" t="s">
        <v>82</v>
      </c>
      <c r="E1750" s="111" t="s">
        <v>126</v>
      </c>
      <c r="F1750" s="111" t="s">
        <v>139</v>
      </c>
      <c r="G1750" s="111" t="s">
        <v>139</v>
      </c>
      <c r="H1750" s="111" t="s">
        <v>139</v>
      </c>
      <c r="I1750" s="111" t="s">
        <v>139</v>
      </c>
      <c r="J1750" t="str">
        <f t="shared" si="54"/>
        <v>3414Annen utmarkMineraljord</v>
      </c>
      <c r="K1750" s="111">
        <v>-8.1294889331176998E-2</v>
      </c>
      <c r="L1750" s="111">
        <v>0</v>
      </c>
      <c r="M1750" s="111">
        <v>0</v>
      </c>
      <c r="N1750" s="112">
        <f t="shared" si="55"/>
        <v>-8.1294889331176998E-2</v>
      </c>
    </row>
    <row r="1751" spans="1:14" x14ac:dyDescent="0.25">
      <c r="A1751" s="111" t="s">
        <v>639</v>
      </c>
      <c r="B1751" s="111">
        <f>INDEX(kommuner!C:C,MATCH(_xlfn.NUMBERVALUE(A1751),kommuner!B:B,0))</f>
        <v>3414</v>
      </c>
      <c r="C1751" s="111" t="s">
        <v>121</v>
      </c>
      <c r="D1751" s="111" t="s">
        <v>121</v>
      </c>
      <c r="E1751" s="111" t="s">
        <v>126</v>
      </c>
      <c r="F1751" s="111" t="s">
        <v>139</v>
      </c>
      <c r="G1751" s="111" t="s">
        <v>139</v>
      </c>
      <c r="H1751" s="111" t="s">
        <v>139</v>
      </c>
      <c r="I1751" s="111" t="s">
        <v>139</v>
      </c>
      <c r="J1751" t="str">
        <f t="shared" si="54"/>
        <v>3414BeiteMineraljord</v>
      </c>
      <c r="K1751" s="111">
        <v>-0.96338340838695502</v>
      </c>
      <c r="L1751" s="111">
        <v>0</v>
      </c>
      <c r="M1751" s="111">
        <v>1.2448711246839999E-7</v>
      </c>
      <c r="N1751" s="112">
        <f t="shared" si="55"/>
        <v>-0.96338328389984251</v>
      </c>
    </row>
    <row r="1752" spans="1:14" x14ac:dyDescent="0.25">
      <c r="A1752" s="111" t="s">
        <v>639</v>
      </c>
      <c r="B1752" s="111">
        <f>INDEX(kommuner!C:C,MATCH(_xlfn.NUMBERVALUE(A1752),kommuner!B:B,0))</f>
        <v>3414</v>
      </c>
      <c r="C1752" s="111" t="s">
        <v>121</v>
      </c>
      <c r="D1752" s="111" t="s">
        <v>121</v>
      </c>
      <c r="E1752" s="111" t="s">
        <v>123</v>
      </c>
      <c r="F1752" s="111" t="s">
        <v>139</v>
      </c>
      <c r="G1752" s="111" t="s">
        <v>139</v>
      </c>
      <c r="H1752" s="111" t="s">
        <v>139</v>
      </c>
      <c r="I1752" s="111" t="s">
        <v>139</v>
      </c>
      <c r="J1752" t="str">
        <f t="shared" si="54"/>
        <v>3414BeiteOrganisk jord</v>
      </c>
      <c r="K1752" s="111">
        <v>12.077525935985037</v>
      </c>
      <c r="L1752" s="111">
        <v>1.6412500000000001</v>
      </c>
      <c r="M1752" s="111">
        <v>0</v>
      </c>
      <c r="N1752" s="112">
        <f t="shared" si="55"/>
        <v>13.718775935985036</v>
      </c>
    </row>
    <row r="1753" spans="1:14" x14ac:dyDescent="0.25">
      <c r="A1753" s="111" t="s">
        <v>639</v>
      </c>
      <c r="B1753" s="111">
        <f>INDEX(kommuner!C:C,MATCH(_xlfn.NUMBERVALUE(A1753),kommuner!B:B,0))</f>
        <v>3414</v>
      </c>
      <c r="C1753" s="111" t="s">
        <v>84</v>
      </c>
      <c r="D1753" s="111" t="s">
        <v>84</v>
      </c>
      <c r="E1753" s="111" t="s">
        <v>126</v>
      </c>
      <c r="F1753" s="111" t="s">
        <v>139</v>
      </c>
      <c r="G1753" s="111" t="s">
        <v>139</v>
      </c>
      <c r="H1753" s="111" t="s">
        <v>139</v>
      </c>
      <c r="I1753" s="111" t="s">
        <v>139</v>
      </c>
      <c r="J1753" t="str">
        <f t="shared" si="54"/>
        <v>3414Dyrket markMineraljord</v>
      </c>
      <c r="K1753" s="111">
        <v>-0.60781376733541337</v>
      </c>
      <c r="L1753" s="111">
        <v>0</v>
      </c>
      <c r="M1753" s="111">
        <v>0</v>
      </c>
      <c r="N1753" s="112">
        <f t="shared" si="55"/>
        <v>-0.60781376733541337</v>
      </c>
    </row>
    <row r="1754" spans="1:14" x14ac:dyDescent="0.25">
      <c r="A1754" s="111" t="s">
        <v>639</v>
      </c>
      <c r="B1754" s="111">
        <f>INDEX(kommuner!C:C,MATCH(_xlfn.NUMBERVALUE(A1754),kommuner!B:B,0))</f>
        <v>3414</v>
      </c>
      <c r="C1754" s="111" t="s">
        <v>84</v>
      </c>
      <c r="D1754" s="111" t="s">
        <v>84</v>
      </c>
      <c r="E1754" s="111" t="s">
        <v>123</v>
      </c>
      <c r="F1754" s="111" t="s">
        <v>139</v>
      </c>
      <c r="G1754" s="111" t="s">
        <v>139</v>
      </c>
      <c r="H1754" s="111" t="s">
        <v>139</v>
      </c>
      <c r="I1754" s="111" t="s">
        <v>139</v>
      </c>
      <c r="J1754" t="str">
        <f t="shared" si="54"/>
        <v>3414Dyrket markOrganisk jord</v>
      </c>
      <c r="K1754" s="111">
        <v>28.726149366675592</v>
      </c>
      <c r="L1754" s="111">
        <v>1.45625</v>
      </c>
      <c r="M1754" s="111">
        <v>0</v>
      </c>
      <c r="N1754" s="112">
        <f t="shared" si="55"/>
        <v>30.182399366675593</v>
      </c>
    </row>
    <row r="1755" spans="1:14" x14ac:dyDescent="0.25">
      <c r="A1755" s="111" t="s">
        <v>639</v>
      </c>
      <c r="B1755" s="111">
        <f>INDEX(kommuner!C:C,MATCH(_xlfn.NUMBERVALUE(A1755),kommuner!B:B,0))</f>
        <v>3414</v>
      </c>
      <c r="C1755" s="111" t="s">
        <v>127</v>
      </c>
      <c r="D1755" s="111" t="s">
        <v>127</v>
      </c>
      <c r="E1755" s="111" t="s">
        <v>126</v>
      </c>
      <c r="F1755" s="111" t="s">
        <v>172</v>
      </c>
      <c r="G1755" s="111" t="s">
        <v>180</v>
      </c>
      <c r="H1755" s="111" t="s">
        <v>172</v>
      </c>
      <c r="I1755" s="111" t="s">
        <v>180</v>
      </c>
      <c r="J1755" t="str">
        <f t="shared" si="54"/>
        <v>3414SkogMineraljordBarskogHøy</v>
      </c>
      <c r="K1755" s="111">
        <v>-2.6198458133623994</v>
      </c>
      <c r="L1755" s="111">
        <v>0.85306406685236758</v>
      </c>
      <c r="M1755" s="111">
        <v>6.4056614999681585E-2</v>
      </c>
      <c r="N1755" s="112">
        <f t="shared" si="55"/>
        <v>-1.7027251315103504</v>
      </c>
    </row>
    <row r="1756" spans="1:14" x14ac:dyDescent="0.25">
      <c r="A1756" s="111" t="s">
        <v>639</v>
      </c>
      <c r="B1756" s="111">
        <f>INDEX(kommuner!C:C,MATCH(_xlfn.NUMBERVALUE(A1756),kommuner!B:B,0))</f>
        <v>3414</v>
      </c>
      <c r="C1756" s="111" t="s">
        <v>127</v>
      </c>
      <c r="D1756" s="111" t="s">
        <v>127</v>
      </c>
      <c r="E1756" s="111" t="s">
        <v>126</v>
      </c>
      <c r="F1756" s="111" t="s">
        <v>172</v>
      </c>
      <c r="G1756" s="111" t="s">
        <v>167</v>
      </c>
      <c r="H1756" s="111" t="s">
        <v>172</v>
      </c>
      <c r="I1756" s="111" t="s">
        <v>167</v>
      </c>
      <c r="J1756" t="str">
        <f t="shared" si="54"/>
        <v>3414SkogMineraljordBarskogImpediment</v>
      </c>
      <c r="K1756" s="111">
        <v>-2.0650085329634176</v>
      </c>
      <c r="L1756" s="111">
        <v>0.85306406685236758</v>
      </c>
      <c r="M1756" s="111">
        <v>6.3979989500968365E-2</v>
      </c>
      <c r="N1756" s="112">
        <f t="shared" si="55"/>
        <v>-1.1479644766100818</v>
      </c>
    </row>
    <row r="1757" spans="1:14" x14ac:dyDescent="0.25">
      <c r="A1757" s="111" t="s">
        <v>639</v>
      </c>
      <c r="B1757" s="111">
        <f>INDEX(kommuner!C:C,MATCH(_xlfn.NUMBERVALUE(A1757),kommuner!B:B,0))</f>
        <v>3414</v>
      </c>
      <c r="C1757" s="111" t="s">
        <v>127</v>
      </c>
      <c r="D1757" s="111" t="s">
        <v>127</v>
      </c>
      <c r="E1757" s="111" t="s">
        <v>126</v>
      </c>
      <c r="F1757" s="111" t="s">
        <v>172</v>
      </c>
      <c r="G1757" s="111" t="s">
        <v>190</v>
      </c>
      <c r="H1757" s="111" t="s">
        <v>172</v>
      </c>
      <c r="I1757" s="111" t="s">
        <v>190</v>
      </c>
      <c r="J1757" t="str">
        <f t="shared" si="54"/>
        <v>3414SkogMineraljordBarskogLav</v>
      </c>
      <c r="K1757" s="111">
        <v>-1.5556963198695539</v>
      </c>
      <c r="L1757" s="111">
        <v>0.85306406685236758</v>
      </c>
      <c r="M1757" s="111">
        <v>6.3979989500968365E-2</v>
      </c>
      <c r="N1757" s="112">
        <f t="shared" si="55"/>
        <v>-0.63865226351621796</v>
      </c>
    </row>
    <row r="1758" spans="1:14" x14ac:dyDescent="0.25">
      <c r="A1758" s="111" t="s">
        <v>639</v>
      </c>
      <c r="B1758" s="111">
        <f>INDEX(kommuner!C:C,MATCH(_xlfn.NUMBERVALUE(A1758),kommuner!B:B,0))</f>
        <v>3414</v>
      </c>
      <c r="C1758" s="111" t="s">
        <v>127</v>
      </c>
      <c r="D1758" s="111" t="s">
        <v>127</v>
      </c>
      <c r="E1758" s="111" t="s">
        <v>126</v>
      </c>
      <c r="F1758" s="111" t="s">
        <v>172</v>
      </c>
      <c r="G1758" s="111" t="s">
        <v>173</v>
      </c>
      <c r="H1758" s="111" t="s">
        <v>172</v>
      </c>
      <c r="I1758" s="111" t="s">
        <v>173</v>
      </c>
      <c r="J1758" t="str">
        <f t="shared" si="54"/>
        <v>3414SkogMineraljordBarskogMiddels</v>
      </c>
      <c r="K1758" s="111">
        <v>-2.1020078369684825</v>
      </c>
      <c r="L1758" s="111">
        <v>0.85306406685236758</v>
      </c>
      <c r="M1758" s="111">
        <v>6.4056614999681585E-2</v>
      </c>
      <c r="N1758" s="112">
        <f t="shared" si="55"/>
        <v>-1.1848871551164335</v>
      </c>
    </row>
    <row r="1759" spans="1:14" x14ac:dyDescent="0.25">
      <c r="A1759" s="111" t="s">
        <v>639</v>
      </c>
      <c r="B1759" s="111">
        <f>INDEX(kommuner!C:C,MATCH(_xlfn.NUMBERVALUE(A1759),kommuner!B:B,0))</f>
        <v>3414</v>
      </c>
      <c r="C1759" s="111" t="s">
        <v>127</v>
      </c>
      <c r="D1759" s="111" t="s">
        <v>127</v>
      </c>
      <c r="E1759" s="111" t="s">
        <v>126</v>
      </c>
      <c r="F1759" s="111" t="s">
        <v>172</v>
      </c>
      <c r="G1759" s="111" t="s">
        <v>186</v>
      </c>
      <c r="H1759" s="111" t="s">
        <v>172</v>
      </c>
      <c r="I1759" s="111" t="s">
        <v>186</v>
      </c>
      <c r="J1759" t="str">
        <f t="shared" si="54"/>
        <v>3414SkogMineraljordBarskogSærs høy</v>
      </c>
      <c r="K1759" s="111">
        <v>0.12072674540874306</v>
      </c>
      <c r="L1759" s="111">
        <v>0.85306406685236758</v>
      </c>
      <c r="M1759" s="111">
        <v>6.4056614999681585E-2</v>
      </c>
      <c r="N1759" s="112">
        <f t="shared" si="55"/>
        <v>1.0378474272607923</v>
      </c>
    </row>
    <row r="1760" spans="1:14" x14ac:dyDescent="0.25">
      <c r="A1760" s="111" t="s">
        <v>639</v>
      </c>
      <c r="B1760" s="111">
        <f>INDEX(kommuner!C:C,MATCH(_xlfn.NUMBERVALUE(A1760),kommuner!B:B,0))</f>
        <v>3414</v>
      </c>
      <c r="C1760" s="111" t="s">
        <v>127</v>
      </c>
      <c r="D1760" s="111" t="s">
        <v>127</v>
      </c>
      <c r="E1760" s="111" t="s">
        <v>126</v>
      </c>
      <c r="F1760" s="111" t="s">
        <v>179</v>
      </c>
      <c r="G1760" s="111" t="s">
        <v>180</v>
      </c>
      <c r="H1760" s="111" t="s">
        <v>179</v>
      </c>
      <c r="I1760" s="111" t="s">
        <v>180</v>
      </c>
      <c r="J1760" t="str">
        <f t="shared" si="54"/>
        <v>3414SkogMineraljordBlandingsskogHøy</v>
      </c>
      <c r="K1760" s="111">
        <v>-7.1939050909469406</v>
      </c>
      <c r="L1760" s="111">
        <v>0.85306406685236758</v>
      </c>
      <c r="M1760" s="111">
        <v>6.3979989500968365E-2</v>
      </c>
      <c r="N1760" s="112">
        <f t="shared" si="55"/>
        <v>-6.2768610345936047</v>
      </c>
    </row>
    <row r="1761" spans="1:14" x14ac:dyDescent="0.25">
      <c r="A1761" s="111" t="s">
        <v>639</v>
      </c>
      <c r="B1761" s="111">
        <f>INDEX(kommuner!C:C,MATCH(_xlfn.NUMBERVALUE(A1761),kommuner!B:B,0))</f>
        <v>3414</v>
      </c>
      <c r="C1761" s="111" t="s">
        <v>127</v>
      </c>
      <c r="D1761" s="111" t="s">
        <v>127</v>
      </c>
      <c r="E1761" s="111" t="s">
        <v>126</v>
      </c>
      <c r="F1761" s="111" t="s">
        <v>179</v>
      </c>
      <c r="G1761" s="111" t="s">
        <v>167</v>
      </c>
      <c r="H1761" s="111" t="s">
        <v>179</v>
      </c>
      <c r="I1761" s="111" t="s">
        <v>167</v>
      </c>
      <c r="J1761" t="str">
        <f t="shared" si="54"/>
        <v>3414SkogMineraljordBlandingsskogImpediment</v>
      </c>
      <c r="K1761" s="111">
        <v>-1.534689908392211</v>
      </c>
      <c r="L1761" s="111">
        <v>0.85306406685236758</v>
      </c>
      <c r="M1761" s="111">
        <v>6.3979989500968365E-2</v>
      </c>
      <c r="N1761" s="112">
        <f t="shared" si="55"/>
        <v>-0.61764585203887501</v>
      </c>
    </row>
    <row r="1762" spans="1:14" x14ac:dyDescent="0.25">
      <c r="A1762" s="111" t="s">
        <v>639</v>
      </c>
      <c r="B1762" s="111">
        <f>INDEX(kommuner!C:C,MATCH(_xlfn.NUMBERVALUE(A1762),kommuner!B:B,0))</f>
        <v>3414</v>
      </c>
      <c r="C1762" s="111" t="s">
        <v>127</v>
      </c>
      <c r="D1762" s="111" t="s">
        <v>127</v>
      </c>
      <c r="E1762" s="111" t="s">
        <v>126</v>
      </c>
      <c r="F1762" s="111" t="s">
        <v>179</v>
      </c>
      <c r="G1762" s="111" t="s">
        <v>190</v>
      </c>
      <c r="H1762" s="111" t="s">
        <v>179</v>
      </c>
      <c r="I1762" s="111" t="s">
        <v>190</v>
      </c>
      <c r="J1762" t="str">
        <f t="shared" si="54"/>
        <v>3414SkogMineraljordBlandingsskogLav</v>
      </c>
      <c r="K1762" s="111">
        <v>-2.1877055028220966</v>
      </c>
      <c r="L1762" s="111">
        <v>0.85306406685236758</v>
      </c>
      <c r="M1762" s="111">
        <v>6.3979989500968365E-2</v>
      </c>
      <c r="N1762" s="112">
        <f t="shared" si="55"/>
        <v>-1.2706614464687609</v>
      </c>
    </row>
    <row r="1763" spans="1:14" x14ac:dyDescent="0.25">
      <c r="A1763" s="111" t="s">
        <v>639</v>
      </c>
      <c r="B1763" s="111">
        <f>INDEX(kommuner!C:C,MATCH(_xlfn.NUMBERVALUE(A1763),kommuner!B:B,0))</f>
        <v>3414</v>
      </c>
      <c r="C1763" s="111" t="s">
        <v>127</v>
      </c>
      <c r="D1763" s="111" t="s">
        <v>127</v>
      </c>
      <c r="E1763" s="111" t="s">
        <v>126</v>
      </c>
      <c r="F1763" s="111" t="s">
        <v>179</v>
      </c>
      <c r="G1763" s="111" t="s">
        <v>173</v>
      </c>
      <c r="H1763" s="111" t="s">
        <v>179</v>
      </c>
      <c r="I1763" s="111" t="s">
        <v>173</v>
      </c>
      <c r="J1763" t="str">
        <f t="shared" si="54"/>
        <v>3414SkogMineraljordBlandingsskogMiddels</v>
      </c>
      <c r="K1763" s="111">
        <v>-3.8687729546762566</v>
      </c>
      <c r="L1763" s="111">
        <v>0.85306406685236758</v>
      </c>
      <c r="M1763" s="111">
        <v>6.3979989500968365E-2</v>
      </c>
      <c r="N1763" s="112">
        <f t="shared" si="55"/>
        <v>-2.9517288983229206</v>
      </c>
    </row>
    <row r="1764" spans="1:14" x14ac:dyDescent="0.25">
      <c r="A1764" s="111" t="s">
        <v>639</v>
      </c>
      <c r="B1764" s="111">
        <f>INDEX(kommuner!C:C,MATCH(_xlfn.NUMBERVALUE(A1764),kommuner!B:B,0))</f>
        <v>3414</v>
      </c>
      <c r="C1764" s="111" t="s">
        <v>127</v>
      </c>
      <c r="D1764" s="111" t="s">
        <v>127</v>
      </c>
      <c r="E1764" s="111" t="s">
        <v>126</v>
      </c>
      <c r="F1764" s="111" t="s">
        <v>179</v>
      </c>
      <c r="G1764" s="111" t="s">
        <v>186</v>
      </c>
      <c r="H1764" s="111" t="s">
        <v>179</v>
      </c>
      <c r="I1764" s="111" t="s">
        <v>186</v>
      </c>
      <c r="J1764" t="str">
        <f t="shared" si="54"/>
        <v>3414SkogMineraljordBlandingsskogSærs høy</v>
      </c>
      <c r="K1764" s="111">
        <v>-2.9395925245326562</v>
      </c>
      <c r="L1764" s="111">
        <v>0.85306406685236758</v>
      </c>
      <c r="M1764" s="111">
        <v>6.3979989500968365E-2</v>
      </c>
      <c r="N1764" s="112">
        <f t="shared" si="55"/>
        <v>-2.0225484681793202</v>
      </c>
    </row>
    <row r="1765" spans="1:14" x14ac:dyDescent="0.25">
      <c r="A1765" s="111" t="s">
        <v>639</v>
      </c>
      <c r="B1765" s="111">
        <f>INDEX(kommuner!C:C,MATCH(_xlfn.NUMBERVALUE(A1765),kommuner!B:B,0))</f>
        <v>3414</v>
      </c>
      <c r="C1765" s="111" t="s">
        <v>127</v>
      </c>
      <c r="D1765" s="111" t="s">
        <v>127</v>
      </c>
      <c r="E1765" s="111" t="s">
        <v>126</v>
      </c>
      <c r="F1765" s="111" t="s">
        <v>185</v>
      </c>
      <c r="G1765" s="111" t="s">
        <v>180</v>
      </c>
      <c r="H1765" s="111" t="s">
        <v>185</v>
      </c>
      <c r="I1765" s="111" t="s">
        <v>180</v>
      </c>
      <c r="J1765" t="str">
        <f t="shared" si="54"/>
        <v>3414SkogMineraljordLauvskogHøy</v>
      </c>
      <c r="K1765" s="111">
        <v>-3.3269846154961789</v>
      </c>
      <c r="L1765" s="111">
        <v>0.85306406685236758</v>
      </c>
      <c r="M1765" s="111">
        <v>6.3979989500968365E-2</v>
      </c>
      <c r="N1765" s="112">
        <f t="shared" si="55"/>
        <v>-2.4099405591428429</v>
      </c>
    </row>
    <row r="1766" spans="1:14" x14ac:dyDescent="0.25">
      <c r="A1766" s="111" t="s">
        <v>639</v>
      </c>
      <c r="B1766" s="111">
        <f>INDEX(kommuner!C:C,MATCH(_xlfn.NUMBERVALUE(A1766),kommuner!B:B,0))</f>
        <v>3414</v>
      </c>
      <c r="C1766" s="111" t="s">
        <v>127</v>
      </c>
      <c r="D1766" s="111" t="s">
        <v>127</v>
      </c>
      <c r="E1766" s="111" t="s">
        <v>126</v>
      </c>
      <c r="F1766" s="111" t="s">
        <v>185</v>
      </c>
      <c r="G1766" s="111" t="s">
        <v>167</v>
      </c>
      <c r="H1766" s="111" t="s">
        <v>185</v>
      </c>
      <c r="I1766" s="111" t="s">
        <v>167</v>
      </c>
      <c r="J1766" t="str">
        <f t="shared" si="54"/>
        <v>3414SkogMineraljordLauvskogImpediment</v>
      </c>
      <c r="K1766" s="111">
        <v>-0.77373521499002318</v>
      </c>
      <c r="L1766" s="111">
        <v>0.85306406685236758</v>
      </c>
      <c r="M1766" s="111">
        <v>6.3979989500968365E-2</v>
      </c>
      <c r="N1766" s="112">
        <f t="shared" si="55"/>
        <v>0.14330884136331276</v>
      </c>
    </row>
    <row r="1767" spans="1:14" x14ac:dyDescent="0.25">
      <c r="A1767" s="111" t="s">
        <v>639</v>
      </c>
      <c r="B1767" s="111">
        <f>INDEX(kommuner!C:C,MATCH(_xlfn.NUMBERVALUE(A1767),kommuner!B:B,0))</f>
        <v>3414</v>
      </c>
      <c r="C1767" s="111" t="s">
        <v>127</v>
      </c>
      <c r="D1767" s="111" t="s">
        <v>127</v>
      </c>
      <c r="E1767" s="111" t="s">
        <v>126</v>
      </c>
      <c r="F1767" s="111" t="s">
        <v>185</v>
      </c>
      <c r="G1767" s="111" t="s">
        <v>190</v>
      </c>
      <c r="H1767" s="111" t="s">
        <v>185</v>
      </c>
      <c r="I1767" s="111" t="s">
        <v>190</v>
      </c>
      <c r="J1767" t="str">
        <f t="shared" si="54"/>
        <v>3414SkogMineraljordLauvskogLav</v>
      </c>
      <c r="K1767" s="111">
        <v>-8.9748170935426599E-2</v>
      </c>
      <c r="L1767" s="111">
        <v>0.85306406685236758</v>
      </c>
      <c r="M1767" s="111">
        <v>6.3979989500968365E-2</v>
      </c>
      <c r="N1767" s="112">
        <f t="shared" si="55"/>
        <v>0.82729588541790933</v>
      </c>
    </row>
    <row r="1768" spans="1:14" x14ac:dyDescent="0.25">
      <c r="A1768" s="111" t="s">
        <v>639</v>
      </c>
      <c r="B1768" s="111">
        <f>INDEX(kommuner!C:C,MATCH(_xlfn.NUMBERVALUE(A1768),kommuner!B:B,0))</f>
        <v>3414</v>
      </c>
      <c r="C1768" s="111" t="s">
        <v>127</v>
      </c>
      <c r="D1768" s="111" t="s">
        <v>127</v>
      </c>
      <c r="E1768" s="111" t="s">
        <v>126</v>
      </c>
      <c r="F1768" s="111" t="s">
        <v>185</v>
      </c>
      <c r="G1768" s="111" t="s">
        <v>173</v>
      </c>
      <c r="H1768" s="111" t="s">
        <v>185</v>
      </c>
      <c r="I1768" s="111" t="s">
        <v>173</v>
      </c>
      <c r="J1768" t="str">
        <f t="shared" si="54"/>
        <v>3414SkogMineraljordLauvskogMiddels</v>
      </c>
      <c r="K1768" s="111">
        <v>-1.7789409505847176</v>
      </c>
      <c r="L1768" s="111">
        <v>0.85306406685236758</v>
      </c>
      <c r="M1768" s="111">
        <v>6.3979989500968365E-2</v>
      </c>
      <c r="N1768" s="112">
        <f t="shared" si="55"/>
        <v>-0.86189689423138161</v>
      </c>
    </row>
    <row r="1769" spans="1:14" x14ac:dyDescent="0.25">
      <c r="A1769" s="111" t="s">
        <v>639</v>
      </c>
      <c r="B1769" s="111">
        <f>INDEX(kommuner!C:C,MATCH(_xlfn.NUMBERVALUE(A1769),kommuner!B:B,0))</f>
        <v>3414</v>
      </c>
      <c r="C1769" s="111" t="s">
        <v>127</v>
      </c>
      <c r="D1769" s="111" t="s">
        <v>127</v>
      </c>
      <c r="E1769" s="111" t="s">
        <v>126</v>
      </c>
      <c r="F1769" s="111" t="s">
        <v>185</v>
      </c>
      <c r="G1769" s="111" t="s">
        <v>186</v>
      </c>
      <c r="H1769" s="111" t="s">
        <v>185</v>
      </c>
      <c r="I1769" s="111" t="s">
        <v>186</v>
      </c>
      <c r="J1769" t="str">
        <f t="shared" si="54"/>
        <v>3414SkogMineraljordLauvskogSærs høy</v>
      </c>
      <c r="K1769" s="111">
        <v>-3.6560473259425113</v>
      </c>
      <c r="L1769" s="111">
        <v>0.85306406685236758</v>
      </c>
      <c r="M1769" s="111">
        <v>6.3979989500968365E-2</v>
      </c>
      <c r="N1769" s="112">
        <f t="shared" si="55"/>
        <v>-2.7390032695891753</v>
      </c>
    </row>
    <row r="1770" spans="1:14" x14ac:dyDescent="0.25">
      <c r="A1770" s="111" t="s">
        <v>639</v>
      </c>
      <c r="B1770" s="111">
        <f>INDEX(kommuner!C:C,MATCH(_xlfn.NUMBERVALUE(A1770),kommuner!B:B,0))</f>
        <v>3414</v>
      </c>
      <c r="C1770" s="111" t="s">
        <v>127</v>
      </c>
      <c r="D1770" s="111" t="s">
        <v>127</v>
      </c>
      <c r="E1770" s="111" t="s">
        <v>123</v>
      </c>
      <c r="F1770" s="111" t="s">
        <v>172</v>
      </c>
      <c r="G1770" s="111" t="s">
        <v>180</v>
      </c>
      <c r="H1770" s="111" t="s">
        <v>172</v>
      </c>
      <c r="I1770" s="111" t="s">
        <v>180</v>
      </c>
      <c r="J1770" t="str">
        <f t="shared" si="54"/>
        <v>3414SkogOrganisk jordBarskogHøy</v>
      </c>
      <c r="K1770" s="111">
        <v>-2.5184559031994138</v>
      </c>
      <c r="L1770" s="111">
        <v>0.92784825435236762</v>
      </c>
      <c r="M1770" s="111">
        <v>0.46518126042825314</v>
      </c>
      <c r="N1770" s="112">
        <f t="shared" si="55"/>
        <v>-1.1254263884187932</v>
      </c>
    </row>
    <row r="1771" spans="1:14" x14ac:dyDescent="0.25">
      <c r="A1771" s="111" t="s">
        <v>639</v>
      </c>
      <c r="B1771" s="111">
        <f>INDEX(kommuner!C:C,MATCH(_xlfn.NUMBERVALUE(A1771),kommuner!B:B,0))</f>
        <v>3414</v>
      </c>
      <c r="C1771" s="111" t="s">
        <v>127</v>
      </c>
      <c r="D1771" s="111" t="s">
        <v>127</v>
      </c>
      <c r="E1771" s="111" t="s">
        <v>123</v>
      </c>
      <c r="F1771" s="111" t="s">
        <v>172</v>
      </c>
      <c r="G1771" s="111" t="s">
        <v>167</v>
      </c>
      <c r="H1771" s="111" t="s">
        <v>172</v>
      </c>
      <c r="I1771" s="111" t="s">
        <v>167</v>
      </c>
      <c r="J1771" t="str">
        <f t="shared" si="54"/>
        <v>3414SkogOrganisk jordBarskogImpediment</v>
      </c>
      <c r="K1771" s="111">
        <v>3.7944669267533482E-2</v>
      </c>
      <c r="L1771" s="111">
        <v>0.92784825435236762</v>
      </c>
      <c r="M1771" s="111">
        <v>0.46510463492953991</v>
      </c>
      <c r="N1771" s="112">
        <f t="shared" si="55"/>
        <v>1.430897558549441</v>
      </c>
    </row>
    <row r="1772" spans="1:14" x14ac:dyDescent="0.25">
      <c r="A1772" s="111" t="s">
        <v>639</v>
      </c>
      <c r="B1772" s="111">
        <f>INDEX(kommuner!C:C,MATCH(_xlfn.NUMBERVALUE(A1772),kommuner!B:B,0))</f>
        <v>3414</v>
      </c>
      <c r="C1772" s="111" t="s">
        <v>127</v>
      </c>
      <c r="D1772" s="111" t="s">
        <v>127</v>
      </c>
      <c r="E1772" s="111" t="s">
        <v>123</v>
      </c>
      <c r="F1772" s="111" t="s">
        <v>172</v>
      </c>
      <c r="G1772" s="111" t="s">
        <v>190</v>
      </c>
      <c r="H1772" s="111" t="s">
        <v>172</v>
      </c>
      <c r="I1772" s="111" t="s">
        <v>190</v>
      </c>
      <c r="J1772" t="str">
        <f t="shared" si="54"/>
        <v>3414SkogOrganisk jordBarskogLav</v>
      </c>
      <c r="K1772" s="111">
        <v>-0.50666953101693391</v>
      </c>
      <c r="L1772" s="111">
        <v>0.92784825435236762</v>
      </c>
      <c r="M1772" s="111">
        <v>0.46510463492953991</v>
      </c>
      <c r="N1772" s="112">
        <f t="shared" si="55"/>
        <v>0.88628335826497362</v>
      </c>
    </row>
    <row r="1773" spans="1:14" x14ac:dyDescent="0.25">
      <c r="A1773" s="111" t="s">
        <v>639</v>
      </c>
      <c r="B1773" s="111">
        <f>INDEX(kommuner!C:C,MATCH(_xlfn.NUMBERVALUE(A1773),kommuner!B:B,0))</f>
        <v>3414</v>
      </c>
      <c r="C1773" s="111" t="s">
        <v>127</v>
      </c>
      <c r="D1773" s="111" t="s">
        <v>127</v>
      </c>
      <c r="E1773" s="111" t="s">
        <v>123</v>
      </c>
      <c r="F1773" s="111" t="s">
        <v>172</v>
      </c>
      <c r="G1773" s="111" t="s">
        <v>173</v>
      </c>
      <c r="H1773" s="111" t="s">
        <v>172</v>
      </c>
      <c r="I1773" s="111" t="s">
        <v>173</v>
      </c>
      <c r="J1773" t="str">
        <f t="shared" si="54"/>
        <v>3414SkogOrganisk jordBarskogMiddels</v>
      </c>
      <c r="K1773" s="111">
        <v>-1.5571490961494638</v>
      </c>
      <c r="L1773" s="111">
        <v>0.92784825435236762</v>
      </c>
      <c r="M1773" s="111">
        <v>0.46518126042825314</v>
      </c>
      <c r="N1773" s="112">
        <f t="shared" si="55"/>
        <v>-0.16411958136884308</v>
      </c>
    </row>
    <row r="1774" spans="1:14" x14ac:dyDescent="0.25">
      <c r="A1774" s="111" t="s">
        <v>639</v>
      </c>
      <c r="B1774" s="111">
        <f>INDEX(kommuner!C:C,MATCH(_xlfn.NUMBERVALUE(A1774),kommuner!B:B,0))</f>
        <v>3414</v>
      </c>
      <c r="C1774" s="111" t="s">
        <v>127</v>
      </c>
      <c r="D1774" s="111" t="s">
        <v>127</v>
      </c>
      <c r="E1774" s="111" t="s">
        <v>123</v>
      </c>
      <c r="F1774" s="111" t="s">
        <v>172</v>
      </c>
      <c r="G1774" s="111" t="s">
        <v>186</v>
      </c>
      <c r="H1774" s="111" t="s">
        <v>172</v>
      </c>
      <c r="I1774" s="111" t="s">
        <v>186</v>
      </c>
      <c r="J1774" t="str">
        <f t="shared" si="54"/>
        <v>3414SkogOrganisk jordBarskogSærs høy</v>
      </c>
      <c r="K1774" s="111">
        <v>2.5548655235722699</v>
      </c>
      <c r="L1774" s="111">
        <v>0.92784825435236762</v>
      </c>
      <c r="M1774" s="111">
        <v>0.46518126042825314</v>
      </c>
      <c r="N1774" s="112">
        <f t="shared" si="55"/>
        <v>3.9478950383528906</v>
      </c>
    </row>
    <row r="1775" spans="1:14" x14ac:dyDescent="0.25">
      <c r="A1775" s="111" t="s">
        <v>639</v>
      </c>
      <c r="B1775" s="111">
        <f>INDEX(kommuner!C:C,MATCH(_xlfn.NUMBERVALUE(A1775),kommuner!B:B,0))</f>
        <v>3414</v>
      </c>
      <c r="C1775" s="111" t="s">
        <v>127</v>
      </c>
      <c r="D1775" s="111" t="s">
        <v>127</v>
      </c>
      <c r="E1775" s="111" t="s">
        <v>123</v>
      </c>
      <c r="F1775" s="111" t="s">
        <v>179</v>
      </c>
      <c r="G1775" s="111" t="s">
        <v>180</v>
      </c>
      <c r="H1775" s="111" t="s">
        <v>179</v>
      </c>
      <c r="I1775" s="111" t="s">
        <v>180</v>
      </c>
      <c r="J1775" t="str">
        <f t="shared" si="54"/>
        <v>3414SkogOrganisk jordBlandingsskogHøy</v>
      </c>
      <c r="K1775" s="111">
        <v>-5.5554344456832343</v>
      </c>
      <c r="L1775" s="111">
        <v>0.92784825435236762</v>
      </c>
      <c r="M1775" s="111">
        <v>0.46510463492953991</v>
      </c>
      <c r="N1775" s="112">
        <f t="shared" si="55"/>
        <v>-4.1624815564013264</v>
      </c>
    </row>
    <row r="1776" spans="1:14" x14ac:dyDescent="0.25">
      <c r="A1776" s="111" t="s">
        <v>639</v>
      </c>
      <c r="B1776" s="111">
        <f>INDEX(kommuner!C:C,MATCH(_xlfn.NUMBERVALUE(A1776),kommuner!B:B,0))</f>
        <v>3414</v>
      </c>
      <c r="C1776" s="111" t="s">
        <v>127</v>
      </c>
      <c r="D1776" s="111" t="s">
        <v>127</v>
      </c>
      <c r="E1776" s="111" t="s">
        <v>123</v>
      </c>
      <c r="F1776" s="111" t="s">
        <v>179</v>
      </c>
      <c r="G1776" s="111" t="s">
        <v>167</v>
      </c>
      <c r="H1776" s="111" t="s">
        <v>179</v>
      </c>
      <c r="I1776" s="111" t="s">
        <v>167</v>
      </c>
      <c r="J1776" t="str">
        <f t="shared" si="54"/>
        <v>3414SkogOrganisk jordBlandingsskogImpediment</v>
      </c>
      <c r="K1776" s="111">
        <v>-0.28586344175800005</v>
      </c>
      <c r="L1776" s="111">
        <v>0.92784825435236762</v>
      </c>
      <c r="M1776" s="111">
        <v>0.46510463492953991</v>
      </c>
      <c r="N1776" s="112">
        <f t="shared" si="55"/>
        <v>1.1070894475239075</v>
      </c>
    </row>
    <row r="1777" spans="1:14" x14ac:dyDescent="0.25">
      <c r="A1777" s="111" t="s">
        <v>639</v>
      </c>
      <c r="B1777" s="111">
        <f>INDEX(kommuner!C:C,MATCH(_xlfn.NUMBERVALUE(A1777),kommuner!B:B,0))</f>
        <v>3414</v>
      </c>
      <c r="C1777" s="111" t="s">
        <v>127</v>
      </c>
      <c r="D1777" s="111" t="s">
        <v>127</v>
      </c>
      <c r="E1777" s="111" t="s">
        <v>123</v>
      </c>
      <c r="F1777" s="111" t="s">
        <v>179</v>
      </c>
      <c r="G1777" s="111" t="s">
        <v>190</v>
      </c>
      <c r="H1777" s="111" t="s">
        <v>179</v>
      </c>
      <c r="I1777" s="111" t="s">
        <v>190</v>
      </c>
      <c r="J1777" t="str">
        <f t="shared" si="54"/>
        <v>3414SkogOrganisk jordBlandingsskogLav</v>
      </c>
      <c r="K1777" s="111">
        <v>-1.2347339377887629</v>
      </c>
      <c r="L1777" s="111">
        <v>0.92784825435236762</v>
      </c>
      <c r="M1777" s="111">
        <v>0.46510463492953991</v>
      </c>
      <c r="N1777" s="112">
        <f t="shared" si="55"/>
        <v>0.15821895149314458</v>
      </c>
    </row>
    <row r="1778" spans="1:14" x14ac:dyDescent="0.25">
      <c r="A1778" s="111" t="s">
        <v>639</v>
      </c>
      <c r="B1778" s="111">
        <f>INDEX(kommuner!C:C,MATCH(_xlfn.NUMBERVALUE(A1778),kommuner!B:B,0))</f>
        <v>3414</v>
      </c>
      <c r="C1778" s="111" t="s">
        <v>127</v>
      </c>
      <c r="D1778" s="111" t="s">
        <v>127</v>
      </c>
      <c r="E1778" s="111" t="s">
        <v>123</v>
      </c>
      <c r="F1778" s="111" t="s">
        <v>179</v>
      </c>
      <c r="G1778" s="111" t="s">
        <v>173</v>
      </c>
      <c r="H1778" s="111" t="s">
        <v>179</v>
      </c>
      <c r="I1778" s="111" t="s">
        <v>173</v>
      </c>
      <c r="J1778" t="str">
        <f t="shared" si="54"/>
        <v>3414SkogOrganisk jordBlandingsskogMiddels</v>
      </c>
      <c r="K1778" s="111">
        <v>-2.4239591752717748</v>
      </c>
      <c r="L1778" s="111">
        <v>0.92784825435236762</v>
      </c>
      <c r="M1778" s="111">
        <v>0.46510463492953991</v>
      </c>
      <c r="N1778" s="112">
        <f t="shared" si="55"/>
        <v>-1.0310062859898674</v>
      </c>
    </row>
    <row r="1779" spans="1:14" x14ac:dyDescent="0.25">
      <c r="A1779" s="111" t="s">
        <v>639</v>
      </c>
      <c r="B1779" s="111">
        <f>INDEX(kommuner!C:C,MATCH(_xlfn.NUMBERVALUE(A1779),kommuner!B:B,0))</f>
        <v>3414</v>
      </c>
      <c r="C1779" s="111" t="s">
        <v>127</v>
      </c>
      <c r="D1779" s="111" t="s">
        <v>127</v>
      </c>
      <c r="E1779" s="111" t="s">
        <v>123</v>
      </c>
      <c r="F1779" s="111" t="s">
        <v>179</v>
      </c>
      <c r="G1779" s="111" t="s">
        <v>186</v>
      </c>
      <c r="H1779" s="111" t="s">
        <v>179</v>
      </c>
      <c r="I1779" s="111" t="s">
        <v>186</v>
      </c>
      <c r="J1779" t="str">
        <f t="shared" si="54"/>
        <v>3414SkogOrganisk jordBlandingsskogSærs høy</v>
      </c>
      <c r="K1779" s="111">
        <v>-1.5726115302258048</v>
      </c>
      <c r="L1779" s="111">
        <v>0.92784825435236762</v>
      </c>
      <c r="M1779" s="111">
        <v>0.46510463492953991</v>
      </c>
      <c r="N1779" s="112">
        <f t="shared" si="55"/>
        <v>-0.17965864094389727</v>
      </c>
    </row>
    <row r="1780" spans="1:14" x14ac:dyDescent="0.25">
      <c r="A1780" s="111" t="s">
        <v>639</v>
      </c>
      <c r="B1780" s="111">
        <f>INDEX(kommuner!C:C,MATCH(_xlfn.NUMBERVALUE(A1780),kommuner!B:B,0))</f>
        <v>3414</v>
      </c>
      <c r="C1780" s="111" t="s">
        <v>127</v>
      </c>
      <c r="D1780" s="111" t="s">
        <v>127</v>
      </c>
      <c r="E1780" s="111" t="s">
        <v>123</v>
      </c>
      <c r="F1780" s="111" t="s">
        <v>185</v>
      </c>
      <c r="G1780" s="111" t="s">
        <v>180</v>
      </c>
      <c r="H1780" s="111" t="s">
        <v>185</v>
      </c>
      <c r="I1780" s="111" t="s">
        <v>180</v>
      </c>
      <c r="J1780" t="str">
        <f t="shared" si="54"/>
        <v>3414SkogOrganisk jordLauvskogHøy</v>
      </c>
      <c r="K1780" s="111">
        <v>-1.9913688882377358</v>
      </c>
      <c r="L1780" s="111">
        <v>0.92784825435236762</v>
      </c>
      <c r="M1780" s="111">
        <v>0.46510463492953991</v>
      </c>
      <c r="N1780" s="112">
        <f t="shared" si="55"/>
        <v>-0.59841599895582831</v>
      </c>
    </row>
    <row r="1781" spans="1:14" x14ac:dyDescent="0.25">
      <c r="A1781" s="111" t="s">
        <v>639</v>
      </c>
      <c r="B1781" s="111">
        <f>INDEX(kommuner!C:C,MATCH(_xlfn.NUMBERVALUE(A1781),kommuner!B:B,0))</f>
        <v>3414</v>
      </c>
      <c r="C1781" s="111" t="s">
        <v>127</v>
      </c>
      <c r="D1781" s="111" t="s">
        <v>127</v>
      </c>
      <c r="E1781" s="111" t="s">
        <v>123</v>
      </c>
      <c r="F1781" s="111" t="s">
        <v>185</v>
      </c>
      <c r="G1781" s="111" t="s">
        <v>167</v>
      </c>
      <c r="H1781" s="111" t="s">
        <v>185</v>
      </c>
      <c r="I1781" s="111" t="s">
        <v>167</v>
      </c>
      <c r="J1781" t="str">
        <f t="shared" si="54"/>
        <v>3414SkogOrganisk jordLauvskogImpediment</v>
      </c>
      <c r="K1781" s="111">
        <v>0.35000626494250675</v>
      </c>
      <c r="L1781" s="111">
        <v>0.92784825435236762</v>
      </c>
      <c r="M1781" s="111">
        <v>0.46510463492953991</v>
      </c>
      <c r="N1781" s="112">
        <f t="shared" si="55"/>
        <v>1.7429591542244141</v>
      </c>
    </row>
    <row r="1782" spans="1:14" x14ac:dyDescent="0.25">
      <c r="A1782" s="111" t="s">
        <v>639</v>
      </c>
      <c r="B1782" s="111">
        <f>INDEX(kommuner!C:C,MATCH(_xlfn.NUMBERVALUE(A1782),kommuner!B:B,0))</f>
        <v>3414</v>
      </c>
      <c r="C1782" s="111" t="s">
        <v>127</v>
      </c>
      <c r="D1782" s="111" t="s">
        <v>127</v>
      </c>
      <c r="E1782" s="111" t="s">
        <v>123</v>
      </c>
      <c r="F1782" s="111" t="s">
        <v>185</v>
      </c>
      <c r="G1782" s="111" t="s">
        <v>190</v>
      </c>
      <c r="H1782" s="111" t="s">
        <v>185</v>
      </c>
      <c r="I1782" s="111" t="s">
        <v>190</v>
      </c>
      <c r="J1782" t="str">
        <f t="shared" si="54"/>
        <v>3414SkogOrganisk jordLauvskogLav</v>
      </c>
      <c r="K1782" s="111">
        <v>1.1144075558526714</v>
      </c>
      <c r="L1782" s="111">
        <v>0.92784825435236762</v>
      </c>
      <c r="M1782" s="111">
        <v>0.46510463492953991</v>
      </c>
      <c r="N1782" s="112">
        <f t="shared" si="55"/>
        <v>2.5073604451345788</v>
      </c>
    </row>
    <row r="1783" spans="1:14" x14ac:dyDescent="0.25">
      <c r="A1783" s="111" t="s">
        <v>639</v>
      </c>
      <c r="B1783" s="111">
        <f>INDEX(kommuner!C:C,MATCH(_xlfn.NUMBERVALUE(A1783),kommuner!B:B,0))</f>
        <v>3414</v>
      </c>
      <c r="C1783" s="111" t="s">
        <v>127</v>
      </c>
      <c r="D1783" s="111" t="s">
        <v>127</v>
      </c>
      <c r="E1783" s="111" t="s">
        <v>123</v>
      </c>
      <c r="F1783" s="111" t="s">
        <v>185</v>
      </c>
      <c r="G1783" s="111" t="s">
        <v>173</v>
      </c>
      <c r="H1783" s="111" t="s">
        <v>185</v>
      </c>
      <c r="I1783" s="111" t="s">
        <v>173</v>
      </c>
      <c r="J1783" t="str">
        <f t="shared" si="54"/>
        <v>3414SkogOrganisk jordLauvskogMiddels</v>
      </c>
      <c r="K1783" s="111">
        <v>-0.62664468270982987</v>
      </c>
      <c r="L1783" s="111">
        <v>0.92784825435236762</v>
      </c>
      <c r="M1783" s="111">
        <v>0.46510463492953991</v>
      </c>
      <c r="N1783" s="112">
        <f t="shared" si="55"/>
        <v>0.76630820657207765</v>
      </c>
    </row>
    <row r="1784" spans="1:14" x14ac:dyDescent="0.25">
      <c r="A1784" s="111" t="s">
        <v>639</v>
      </c>
      <c r="B1784" s="111">
        <f>INDEX(kommuner!C:C,MATCH(_xlfn.NUMBERVALUE(A1784),kommuner!B:B,0))</f>
        <v>3414</v>
      </c>
      <c r="C1784" s="111" t="s">
        <v>127</v>
      </c>
      <c r="D1784" s="111" t="s">
        <v>127</v>
      </c>
      <c r="E1784" s="111" t="s">
        <v>123</v>
      </c>
      <c r="F1784" s="111" t="s">
        <v>185</v>
      </c>
      <c r="G1784" s="111" t="s">
        <v>186</v>
      </c>
      <c r="H1784" s="111" t="s">
        <v>185</v>
      </c>
      <c r="I1784" s="111" t="s">
        <v>186</v>
      </c>
      <c r="J1784" t="str">
        <f t="shared" si="54"/>
        <v>3414SkogOrganisk jordLauvskogSærs høy</v>
      </c>
      <c r="K1784" s="111">
        <v>-1.8997279926091779</v>
      </c>
      <c r="L1784" s="111">
        <v>0.92784825435236762</v>
      </c>
      <c r="M1784" s="111">
        <v>0.46510463492953991</v>
      </c>
      <c r="N1784" s="112">
        <f t="shared" si="55"/>
        <v>-0.50677510332727038</v>
      </c>
    </row>
    <row r="1785" spans="1:14" x14ac:dyDescent="0.25">
      <c r="A1785" s="111" t="s">
        <v>639</v>
      </c>
      <c r="B1785" s="111">
        <f>INDEX(kommuner!C:C,MATCH(_xlfn.NUMBERVALUE(A1785),kommuner!B:B,0))</f>
        <v>3414</v>
      </c>
      <c r="C1785" s="111" t="s">
        <v>83</v>
      </c>
      <c r="D1785" s="111" t="s">
        <v>83</v>
      </c>
      <c r="E1785" s="111" t="s">
        <v>126</v>
      </c>
      <c r="F1785" s="111" t="s">
        <v>139</v>
      </c>
      <c r="G1785" s="111" t="s">
        <v>139</v>
      </c>
      <c r="H1785" s="111" t="s">
        <v>139</v>
      </c>
      <c r="I1785" s="111" t="s">
        <v>139</v>
      </c>
      <c r="J1785" t="str">
        <f t="shared" si="54"/>
        <v>3414Utbygd arealMineraljord</v>
      </c>
      <c r="K1785" s="111">
        <v>-0.82639633937819656</v>
      </c>
      <c r="L1785" s="111">
        <v>0</v>
      </c>
      <c r="M1785" s="111">
        <v>1.303047089454229E-2</v>
      </c>
      <c r="N1785" s="112">
        <f t="shared" si="55"/>
        <v>-0.81336586848365422</v>
      </c>
    </row>
    <row r="1786" spans="1:14" x14ac:dyDescent="0.25">
      <c r="A1786" s="111" t="s">
        <v>639</v>
      </c>
      <c r="B1786" s="111">
        <f>INDEX(kommuner!C:C,MATCH(_xlfn.NUMBERVALUE(A1786),kommuner!B:B,0))</f>
        <v>3414</v>
      </c>
      <c r="C1786" s="111" t="s">
        <v>83</v>
      </c>
      <c r="D1786" s="111" t="s">
        <v>83</v>
      </c>
      <c r="E1786" s="111" t="s">
        <v>123</v>
      </c>
      <c r="F1786" s="111" t="s">
        <v>139</v>
      </c>
      <c r="G1786" s="111" t="s">
        <v>139</v>
      </c>
      <c r="H1786" s="111" t="s">
        <v>139</v>
      </c>
      <c r="I1786" s="111" t="s">
        <v>139</v>
      </c>
      <c r="J1786" t="str">
        <f t="shared" si="54"/>
        <v>3414Utbygd arealOrganisk jord</v>
      </c>
      <c r="K1786" s="111">
        <v>29.011421395201612</v>
      </c>
      <c r="L1786" s="111">
        <v>0</v>
      </c>
      <c r="M1786" s="111">
        <v>1.303047089454229E-2</v>
      </c>
      <c r="N1786" s="112">
        <f t="shared" si="55"/>
        <v>29.024451866096154</v>
      </c>
    </row>
    <row r="1787" spans="1:14" x14ac:dyDescent="0.25">
      <c r="A1787" s="111" t="s">
        <v>639</v>
      </c>
      <c r="B1787" s="111">
        <f>INDEX(kommuner!C:C,MATCH(_xlfn.NUMBERVALUE(A1787),kommuner!B:B,0))</f>
        <v>3414</v>
      </c>
      <c r="C1787" s="111" t="s">
        <v>181</v>
      </c>
      <c r="D1787" s="111" t="s">
        <v>181</v>
      </c>
      <c r="E1787" s="111" t="s">
        <v>123</v>
      </c>
      <c r="F1787" s="111" t="s">
        <v>139</v>
      </c>
      <c r="G1787" s="111" t="s">
        <v>139</v>
      </c>
      <c r="H1787" s="111" t="s">
        <v>139</v>
      </c>
      <c r="I1787" s="111" t="s">
        <v>139</v>
      </c>
      <c r="J1787" t="str">
        <f t="shared" si="54"/>
        <v>3414Vann og myrOrganisk jord</v>
      </c>
      <c r="K1787" s="111">
        <v>-0.15121005571827481</v>
      </c>
      <c r="L1787" s="111">
        <v>0</v>
      </c>
      <c r="M1787" s="111">
        <v>0</v>
      </c>
      <c r="N1787" s="112">
        <f t="shared" si="55"/>
        <v>-0.15121005571827481</v>
      </c>
    </row>
    <row r="1788" spans="1:14" x14ac:dyDescent="0.25">
      <c r="A1788" s="111" t="s">
        <v>640</v>
      </c>
      <c r="B1788" s="111">
        <f>INDEX(kommuner!C:C,MATCH(_xlfn.NUMBERVALUE(A1788),kommuner!B:B,0))</f>
        <v>3415</v>
      </c>
      <c r="C1788" s="111" t="s">
        <v>82</v>
      </c>
      <c r="D1788" s="111" t="s">
        <v>82</v>
      </c>
      <c r="E1788" s="111" t="s">
        <v>126</v>
      </c>
      <c r="F1788" s="111" t="s">
        <v>139</v>
      </c>
      <c r="G1788" s="111" t="s">
        <v>139</v>
      </c>
      <c r="H1788" s="111" t="s">
        <v>139</v>
      </c>
      <c r="I1788" s="111" t="s">
        <v>139</v>
      </c>
      <c r="J1788" t="str">
        <f t="shared" si="54"/>
        <v>3415Annen utmarkMineraljord</v>
      </c>
      <c r="K1788" s="111">
        <v>-8.1294889331176998E-2</v>
      </c>
      <c r="L1788" s="111">
        <v>0</v>
      </c>
      <c r="M1788" s="111">
        <v>0</v>
      </c>
      <c r="N1788" s="112">
        <f t="shared" si="55"/>
        <v>-8.1294889331176998E-2</v>
      </c>
    </row>
    <row r="1789" spans="1:14" x14ac:dyDescent="0.25">
      <c r="A1789" s="111" t="s">
        <v>640</v>
      </c>
      <c r="B1789" s="111">
        <f>INDEX(kommuner!C:C,MATCH(_xlfn.NUMBERVALUE(A1789),kommuner!B:B,0))</f>
        <v>3415</v>
      </c>
      <c r="C1789" s="111" t="s">
        <v>121</v>
      </c>
      <c r="D1789" s="111" t="s">
        <v>121</v>
      </c>
      <c r="E1789" s="111" t="s">
        <v>126</v>
      </c>
      <c r="F1789" s="111" t="s">
        <v>139</v>
      </c>
      <c r="G1789" s="111" t="s">
        <v>139</v>
      </c>
      <c r="H1789" s="111" t="s">
        <v>139</v>
      </c>
      <c r="I1789" s="111" t="s">
        <v>139</v>
      </c>
      <c r="J1789" t="str">
        <f t="shared" si="54"/>
        <v>3415BeiteMineraljord</v>
      </c>
      <c r="K1789" s="111">
        <v>-0.96338340838695502</v>
      </c>
      <c r="L1789" s="111">
        <v>0</v>
      </c>
      <c r="M1789" s="111">
        <v>1.2448711246839999E-7</v>
      </c>
      <c r="N1789" s="112">
        <f t="shared" si="55"/>
        <v>-0.96338328389984251</v>
      </c>
    </row>
    <row r="1790" spans="1:14" x14ac:dyDescent="0.25">
      <c r="A1790" s="111" t="s">
        <v>640</v>
      </c>
      <c r="B1790" s="111">
        <f>INDEX(kommuner!C:C,MATCH(_xlfn.NUMBERVALUE(A1790),kommuner!B:B,0))</f>
        <v>3415</v>
      </c>
      <c r="C1790" s="111" t="s">
        <v>121</v>
      </c>
      <c r="D1790" s="111" t="s">
        <v>121</v>
      </c>
      <c r="E1790" s="111" t="s">
        <v>123</v>
      </c>
      <c r="F1790" s="111" t="s">
        <v>139</v>
      </c>
      <c r="G1790" s="111" t="s">
        <v>139</v>
      </c>
      <c r="H1790" s="111" t="s">
        <v>139</v>
      </c>
      <c r="I1790" s="111" t="s">
        <v>139</v>
      </c>
      <c r="J1790" t="str">
        <f t="shared" si="54"/>
        <v>3415BeiteOrganisk jord</v>
      </c>
      <c r="K1790" s="111">
        <v>12.077525935985037</v>
      </c>
      <c r="L1790" s="111">
        <v>1.6412500000000001</v>
      </c>
      <c r="M1790" s="111">
        <v>0</v>
      </c>
      <c r="N1790" s="112">
        <f t="shared" si="55"/>
        <v>13.718775935985036</v>
      </c>
    </row>
    <row r="1791" spans="1:14" x14ac:dyDescent="0.25">
      <c r="A1791" s="111" t="s">
        <v>640</v>
      </c>
      <c r="B1791" s="111">
        <f>INDEX(kommuner!C:C,MATCH(_xlfn.NUMBERVALUE(A1791),kommuner!B:B,0))</f>
        <v>3415</v>
      </c>
      <c r="C1791" s="111" t="s">
        <v>84</v>
      </c>
      <c r="D1791" s="111" t="s">
        <v>84</v>
      </c>
      <c r="E1791" s="111" t="s">
        <v>126</v>
      </c>
      <c r="F1791" s="111" t="s">
        <v>139</v>
      </c>
      <c r="G1791" s="111" t="s">
        <v>139</v>
      </c>
      <c r="H1791" s="111" t="s">
        <v>139</v>
      </c>
      <c r="I1791" s="111" t="s">
        <v>139</v>
      </c>
      <c r="J1791" t="str">
        <f t="shared" si="54"/>
        <v>3415Dyrket markMineraljord</v>
      </c>
      <c r="K1791" s="111">
        <v>-0.60781376733541337</v>
      </c>
      <c r="L1791" s="111">
        <v>0</v>
      </c>
      <c r="M1791" s="111">
        <v>0</v>
      </c>
      <c r="N1791" s="112">
        <f t="shared" si="55"/>
        <v>-0.60781376733541337</v>
      </c>
    </row>
    <row r="1792" spans="1:14" x14ac:dyDescent="0.25">
      <c r="A1792" s="111" t="s">
        <v>640</v>
      </c>
      <c r="B1792" s="111">
        <f>INDEX(kommuner!C:C,MATCH(_xlfn.NUMBERVALUE(A1792),kommuner!B:B,0))</f>
        <v>3415</v>
      </c>
      <c r="C1792" s="111" t="s">
        <v>84</v>
      </c>
      <c r="D1792" s="111" t="s">
        <v>84</v>
      </c>
      <c r="E1792" s="111" t="s">
        <v>123</v>
      </c>
      <c r="F1792" s="111" t="s">
        <v>139</v>
      </c>
      <c r="G1792" s="111" t="s">
        <v>139</v>
      </c>
      <c r="H1792" s="111" t="s">
        <v>139</v>
      </c>
      <c r="I1792" s="111" t="s">
        <v>139</v>
      </c>
      <c r="J1792" t="str">
        <f t="shared" si="54"/>
        <v>3415Dyrket markOrganisk jord</v>
      </c>
      <c r="K1792" s="111">
        <v>28.726149366675592</v>
      </c>
      <c r="L1792" s="111">
        <v>1.45625</v>
      </c>
      <c r="M1792" s="111">
        <v>0</v>
      </c>
      <c r="N1792" s="112">
        <f t="shared" si="55"/>
        <v>30.182399366675593</v>
      </c>
    </row>
    <row r="1793" spans="1:14" x14ac:dyDescent="0.25">
      <c r="A1793" s="111" t="s">
        <v>640</v>
      </c>
      <c r="B1793" s="111">
        <f>INDEX(kommuner!C:C,MATCH(_xlfn.NUMBERVALUE(A1793),kommuner!B:B,0))</f>
        <v>3415</v>
      </c>
      <c r="C1793" s="111" t="s">
        <v>127</v>
      </c>
      <c r="D1793" s="111" t="s">
        <v>127</v>
      </c>
      <c r="E1793" s="111" t="s">
        <v>126</v>
      </c>
      <c r="F1793" s="111" t="s">
        <v>172</v>
      </c>
      <c r="G1793" s="111" t="s">
        <v>180</v>
      </c>
      <c r="H1793" s="111" t="s">
        <v>172</v>
      </c>
      <c r="I1793" s="111" t="s">
        <v>180</v>
      </c>
      <c r="J1793" t="str">
        <f t="shared" si="54"/>
        <v>3415SkogMineraljordBarskogHøy</v>
      </c>
      <c r="K1793" s="111">
        <v>-2.6198458133623994</v>
      </c>
      <c r="L1793" s="111">
        <v>0.85306406685236758</v>
      </c>
      <c r="M1793" s="111">
        <v>6.4056614999681585E-2</v>
      </c>
      <c r="N1793" s="112">
        <f t="shared" si="55"/>
        <v>-1.7027251315103504</v>
      </c>
    </row>
    <row r="1794" spans="1:14" x14ac:dyDescent="0.25">
      <c r="A1794" s="111" t="s">
        <v>640</v>
      </c>
      <c r="B1794" s="111">
        <f>INDEX(kommuner!C:C,MATCH(_xlfn.NUMBERVALUE(A1794),kommuner!B:B,0))</f>
        <v>3415</v>
      </c>
      <c r="C1794" s="111" t="s">
        <v>127</v>
      </c>
      <c r="D1794" s="111" t="s">
        <v>127</v>
      </c>
      <c r="E1794" s="111" t="s">
        <v>126</v>
      </c>
      <c r="F1794" s="111" t="s">
        <v>172</v>
      </c>
      <c r="G1794" s="111" t="s">
        <v>167</v>
      </c>
      <c r="H1794" s="111" t="s">
        <v>172</v>
      </c>
      <c r="I1794" s="111" t="s">
        <v>167</v>
      </c>
      <c r="J1794" t="str">
        <f t="shared" si="54"/>
        <v>3415SkogMineraljordBarskogImpediment</v>
      </c>
      <c r="K1794" s="111">
        <v>-2.0650085329634176</v>
      </c>
      <c r="L1794" s="111">
        <v>0.85306406685236758</v>
      </c>
      <c r="M1794" s="111">
        <v>6.3979989500968365E-2</v>
      </c>
      <c r="N1794" s="112">
        <f t="shared" si="55"/>
        <v>-1.1479644766100818</v>
      </c>
    </row>
    <row r="1795" spans="1:14" x14ac:dyDescent="0.25">
      <c r="A1795" s="111" t="s">
        <v>640</v>
      </c>
      <c r="B1795" s="111">
        <f>INDEX(kommuner!C:C,MATCH(_xlfn.NUMBERVALUE(A1795),kommuner!B:B,0))</f>
        <v>3415</v>
      </c>
      <c r="C1795" s="111" t="s">
        <v>127</v>
      </c>
      <c r="D1795" s="111" t="s">
        <v>127</v>
      </c>
      <c r="E1795" s="111" t="s">
        <v>126</v>
      </c>
      <c r="F1795" s="111" t="s">
        <v>172</v>
      </c>
      <c r="G1795" s="111" t="s">
        <v>190</v>
      </c>
      <c r="H1795" s="111" t="s">
        <v>172</v>
      </c>
      <c r="I1795" s="111" t="s">
        <v>190</v>
      </c>
      <c r="J1795" t="str">
        <f t="shared" ref="J1795:J1858" si="56">B1795&amp;C1795&amp;E1795&amp;IF(C1795="Skog",F1795&amp;G1795,"")</f>
        <v>3415SkogMineraljordBarskogLav</v>
      </c>
      <c r="K1795" s="111">
        <v>-1.5556963198695539</v>
      </c>
      <c r="L1795" s="111">
        <v>0.85306406685236758</v>
      </c>
      <c r="M1795" s="111">
        <v>6.3979989500968365E-2</v>
      </c>
      <c r="N1795" s="112">
        <f t="shared" ref="N1795:N1858" si="57">SUM(K1795:M1795)</f>
        <v>-0.63865226351621796</v>
      </c>
    </row>
    <row r="1796" spans="1:14" x14ac:dyDescent="0.25">
      <c r="A1796" s="111" t="s">
        <v>640</v>
      </c>
      <c r="B1796" s="111">
        <f>INDEX(kommuner!C:C,MATCH(_xlfn.NUMBERVALUE(A1796),kommuner!B:B,0))</f>
        <v>3415</v>
      </c>
      <c r="C1796" s="111" t="s">
        <v>127</v>
      </c>
      <c r="D1796" s="111" t="s">
        <v>127</v>
      </c>
      <c r="E1796" s="111" t="s">
        <v>126</v>
      </c>
      <c r="F1796" s="111" t="s">
        <v>172</v>
      </c>
      <c r="G1796" s="111" t="s">
        <v>173</v>
      </c>
      <c r="H1796" s="111" t="s">
        <v>172</v>
      </c>
      <c r="I1796" s="111" t="s">
        <v>173</v>
      </c>
      <c r="J1796" t="str">
        <f t="shared" si="56"/>
        <v>3415SkogMineraljordBarskogMiddels</v>
      </c>
      <c r="K1796" s="111">
        <v>-2.1020078369684825</v>
      </c>
      <c r="L1796" s="111">
        <v>0.85306406685236758</v>
      </c>
      <c r="M1796" s="111">
        <v>6.4056614999681585E-2</v>
      </c>
      <c r="N1796" s="112">
        <f t="shared" si="57"/>
        <v>-1.1848871551164335</v>
      </c>
    </row>
    <row r="1797" spans="1:14" x14ac:dyDescent="0.25">
      <c r="A1797" s="111" t="s">
        <v>640</v>
      </c>
      <c r="B1797" s="111">
        <f>INDEX(kommuner!C:C,MATCH(_xlfn.NUMBERVALUE(A1797),kommuner!B:B,0))</f>
        <v>3415</v>
      </c>
      <c r="C1797" s="111" t="s">
        <v>127</v>
      </c>
      <c r="D1797" s="111" t="s">
        <v>127</v>
      </c>
      <c r="E1797" s="111" t="s">
        <v>126</v>
      </c>
      <c r="F1797" s="111" t="s">
        <v>172</v>
      </c>
      <c r="G1797" s="111" t="s">
        <v>186</v>
      </c>
      <c r="H1797" s="111" t="s">
        <v>172</v>
      </c>
      <c r="I1797" s="111" t="s">
        <v>186</v>
      </c>
      <c r="J1797" t="str">
        <f t="shared" si="56"/>
        <v>3415SkogMineraljordBarskogSærs høy</v>
      </c>
      <c r="K1797" s="111">
        <v>0.12072674540874306</v>
      </c>
      <c r="L1797" s="111">
        <v>0.85306406685236758</v>
      </c>
      <c r="M1797" s="111">
        <v>6.4056614999681585E-2</v>
      </c>
      <c r="N1797" s="112">
        <f t="shared" si="57"/>
        <v>1.0378474272607923</v>
      </c>
    </row>
    <row r="1798" spans="1:14" x14ac:dyDescent="0.25">
      <c r="A1798" s="111" t="s">
        <v>640</v>
      </c>
      <c r="B1798" s="111">
        <f>INDEX(kommuner!C:C,MATCH(_xlfn.NUMBERVALUE(A1798),kommuner!B:B,0))</f>
        <v>3415</v>
      </c>
      <c r="C1798" s="111" t="s">
        <v>127</v>
      </c>
      <c r="D1798" s="111" t="s">
        <v>127</v>
      </c>
      <c r="E1798" s="111" t="s">
        <v>126</v>
      </c>
      <c r="F1798" s="111" t="s">
        <v>179</v>
      </c>
      <c r="G1798" s="111" t="s">
        <v>180</v>
      </c>
      <c r="H1798" s="111" t="s">
        <v>179</v>
      </c>
      <c r="I1798" s="111" t="s">
        <v>180</v>
      </c>
      <c r="J1798" t="str">
        <f t="shared" si="56"/>
        <v>3415SkogMineraljordBlandingsskogHøy</v>
      </c>
      <c r="K1798" s="111">
        <v>-7.1939050909469406</v>
      </c>
      <c r="L1798" s="111">
        <v>0.85306406685236758</v>
      </c>
      <c r="M1798" s="111">
        <v>6.3979989500968365E-2</v>
      </c>
      <c r="N1798" s="112">
        <f t="shared" si="57"/>
        <v>-6.2768610345936047</v>
      </c>
    </row>
    <row r="1799" spans="1:14" x14ac:dyDescent="0.25">
      <c r="A1799" s="111" t="s">
        <v>640</v>
      </c>
      <c r="B1799" s="111">
        <f>INDEX(kommuner!C:C,MATCH(_xlfn.NUMBERVALUE(A1799),kommuner!B:B,0))</f>
        <v>3415</v>
      </c>
      <c r="C1799" s="111" t="s">
        <v>127</v>
      </c>
      <c r="D1799" s="111" t="s">
        <v>127</v>
      </c>
      <c r="E1799" s="111" t="s">
        <v>126</v>
      </c>
      <c r="F1799" s="111" t="s">
        <v>179</v>
      </c>
      <c r="G1799" s="111" t="s">
        <v>167</v>
      </c>
      <c r="H1799" s="111" t="s">
        <v>179</v>
      </c>
      <c r="I1799" s="111" t="s">
        <v>167</v>
      </c>
      <c r="J1799" t="str">
        <f t="shared" si="56"/>
        <v>3415SkogMineraljordBlandingsskogImpediment</v>
      </c>
      <c r="K1799" s="111">
        <v>-1.534689908392211</v>
      </c>
      <c r="L1799" s="111">
        <v>0.85306406685236758</v>
      </c>
      <c r="M1799" s="111">
        <v>6.3979989500968365E-2</v>
      </c>
      <c r="N1799" s="112">
        <f t="shared" si="57"/>
        <v>-0.61764585203887501</v>
      </c>
    </row>
    <row r="1800" spans="1:14" x14ac:dyDescent="0.25">
      <c r="A1800" s="111" t="s">
        <v>640</v>
      </c>
      <c r="B1800" s="111">
        <f>INDEX(kommuner!C:C,MATCH(_xlfn.NUMBERVALUE(A1800),kommuner!B:B,0))</f>
        <v>3415</v>
      </c>
      <c r="C1800" s="111" t="s">
        <v>127</v>
      </c>
      <c r="D1800" s="111" t="s">
        <v>127</v>
      </c>
      <c r="E1800" s="111" t="s">
        <v>126</v>
      </c>
      <c r="F1800" s="111" t="s">
        <v>179</v>
      </c>
      <c r="G1800" s="111" t="s">
        <v>190</v>
      </c>
      <c r="H1800" s="111" t="s">
        <v>179</v>
      </c>
      <c r="I1800" s="111" t="s">
        <v>190</v>
      </c>
      <c r="J1800" t="str">
        <f t="shared" si="56"/>
        <v>3415SkogMineraljordBlandingsskogLav</v>
      </c>
      <c r="K1800" s="111">
        <v>-2.1877055028220966</v>
      </c>
      <c r="L1800" s="111">
        <v>0.85306406685236758</v>
      </c>
      <c r="M1800" s="111">
        <v>6.3979989500968365E-2</v>
      </c>
      <c r="N1800" s="112">
        <f t="shared" si="57"/>
        <v>-1.2706614464687609</v>
      </c>
    </row>
    <row r="1801" spans="1:14" x14ac:dyDescent="0.25">
      <c r="A1801" s="111" t="s">
        <v>640</v>
      </c>
      <c r="B1801" s="111">
        <f>INDEX(kommuner!C:C,MATCH(_xlfn.NUMBERVALUE(A1801),kommuner!B:B,0))</f>
        <v>3415</v>
      </c>
      <c r="C1801" s="111" t="s">
        <v>127</v>
      </c>
      <c r="D1801" s="111" t="s">
        <v>127</v>
      </c>
      <c r="E1801" s="111" t="s">
        <v>126</v>
      </c>
      <c r="F1801" s="111" t="s">
        <v>179</v>
      </c>
      <c r="G1801" s="111" t="s">
        <v>173</v>
      </c>
      <c r="H1801" s="111" t="s">
        <v>179</v>
      </c>
      <c r="I1801" s="111" t="s">
        <v>173</v>
      </c>
      <c r="J1801" t="str">
        <f t="shared" si="56"/>
        <v>3415SkogMineraljordBlandingsskogMiddels</v>
      </c>
      <c r="K1801" s="111">
        <v>-3.8687729546762566</v>
      </c>
      <c r="L1801" s="111">
        <v>0.85306406685236758</v>
      </c>
      <c r="M1801" s="111">
        <v>6.3979989500968365E-2</v>
      </c>
      <c r="N1801" s="112">
        <f t="shared" si="57"/>
        <v>-2.9517288983229206</v>
      </c>
    </row>
    <row r="1802" spans="1:14" x14ac:dyDescent="0.25">
      <c r="A1802" s="111" t="s">
        <v>640</v>
      </c>
      <c r="B1802" s="111">
        <f>INDEX(kommuner!C:C,MATCH(_xlfn.NUMBERVALUE(A1802),kommuner!B:B,0))</f>
        <v>3415</v>
      </c>
      <c r="C1802" s="111" t="s">
        <v>127</v>
      </c>
      <c r="D1802" s="111" t="s">
        <v>127</v>
      </c>
      <c r="E1802" s="111" t="s">
        <v>126</v>
      </c>
      <c r="F1802" s="111" t="s">
        <v>179</v>
      </c>
      <c r="G1802" s="111" t="s">
        <v>186</v>
      </c>
      <c r="H1802" s="111" t="s">
        <v>179</v>
      </c>
      <c r="I1802" s="111" t="s">
        <v>186</v>
      </c>
      <c r="J1802" t="str">
        <f t="shared" si="56"/>
        <v>3415SkogMineraljordBlandingsskogSærs høy</v>
      </c>
      <c r="K1802" s="111">
        <v>-2.9395925245326562</v>
      </c>
      <c r="L1802" s="111">
        <v>0.85306406685236758</v>
      </c>
      <c r="M1802" s="111">
        <v>6.3979989500968365E-2</v>
      </c>
      <c r="N1802" s="112">
        <f t="shared" si="57"/>
        <v>-2.0225484681793202</v>
      </c>
    </row>
    <row r="1803" spans="1:14" x14ac:dyDescent="0.25">
      <c r="A1803" s="111" t="s">
        <v>640</v>
      </c>
      <c r="B1803" s="111">
        <f>INDEX(kommuner!C:C,MATCH(_xlfn.NUMBERVALUE(A1803),kommuner!B:B,0))</f>
        <v>3415</v>
      </c>
      <c r="C1803" s="111" t="s">
        <v>127</v>
      </c>
      <c r="D1803" s="111" t="s">
        <v>127</v>
      </c>
      <c r="E1803" s="111" t="s">
        <v>126</v>
      </c>
      <c r="F1803" s="111" t="s">
        <v>185</v>
      </c>
      <c r="G1803" s="111" t="s">
        <v>180</v>
      </c>
      <c r="H1803" s="111" t="s">
        <v>185</v>
      </c>
      <c r="I1803" s="111" t="s">
        <v>180</v>
      </c>
      <c r="J1803" t="str">
        <f t="shared" si="56"/>
        <v>3415SkogMineraljordLauvskogHøy</v>
      </c>
      <c r="K1803" s="111">
        <v>-3.3269846154961789</v>
      </c>
      <c r="L1803" s="111">
        <v>0.85306406685236758</v>
      </c>
      <c r="M1803" s="111">
        <v>6.3979989500968365E-2</v>
      </c>
      <c r="N1803" s="112">
        <f t="shared" si="57"/>
        <v>-2.4099405591428429</v>
      </c>
    </row>
    <row r="1804" spans="1:14" x14ac:dyDescent="0.25">
      <c r="A1804" s="111" t="s">
        <v>640</v>
      </c>
      <c r="B1804" s="111">
        <f>INDEX(kommuner!C:C,MATCH(_xlfn.NUMBERVALUE(A1804),kommuner!B:B,0))</f>
        <v>3415</v>
      </c>
      <c r="C1804" s="111" t="s">
        <v>127</v>
      </c>
      <c r="D1804" s="111" t="s">
        <v>127</v>
      </c>
      <c r="E1804" s="111" t="s">
        <v>126</v>
      </c>
      <c r="F1804" s="111" t="s">
        <v>185</v>
      </c>
      <c r="G1804" s="111" t="s">
        <v>167</v>
      </c>
      <c r="H1804" s="111" t="s">
        <v>185</v>
      </c>
      <c r="I1804" s="111" t="s">
        <v>167</v>
      </c>
      <c r="J1804" t="str">
        <f t="shared" si="56"/>
        <v>3415SkogMineraljordLauvskogImpediment</v>
      </c>
      <c r="K1804" s="111">
        <v>-0.77373521499002318</v>
      </c>
      <c r="L1804" s="111">
        <v>0.85306406685236758</v>
      </c>
      <c r="M1804" s="111">
        <v>6.3979989500968365E-2</v>
      </c>
      <c r="N1804" s="112">
        <f t="shared" si="57"/>
        <v>0.14330884136331276</v>
      </c>
    </row>
    <row r="1805" spans="1:14" x14ac:dyDescent="0.25">
      <c r="A1805" s="111" t="s">
        <v>640</v>
      </c>
      <c r="B1805" s="111">
        <f>INDEX(kommuner!C:C,MATCH(_xlfn.NUMBERVALUE(A1805),kommuner!B:B,0))</f>
        <v>3415</v>
      </c>
      <c r="C1805" s="111" t="s">
        <v>127</v>
      </c>
      <c r="D1805" s="111" t="s">
        <v>127</v>
      </c>
      <c r="E1805" s="111" t="s">
        <v>126</v>
      </c>
      <c r="F1805" s="111" t="s">
        <v>185</v>
      </c>
      <c r="G1805" s="111" t="s">
        <v>190</v>
      </c>
      <c r="H1805" s="111" t="s">
        <v>185</v>
      </c>
      <c r="I1805" s="111" t="s">
        <v>190</v>
      </c>
      <c r="J1805" t="str">
        <f t="shared" si="56"/>
        <v>3415SkogMineraljordLauvskogLav</v>
      </c>
      <c r="K1805" s="111">
        <v>-8.9748170935426599E-2</v>
      </c>
      <c r="L1805" s="111">
        <v>0.85306406685236758</v>
      </c>
      <c r="M1805" s="111">
        <v>6.3979989500968365E-2</v>
      </c>
      <c r="N1805" s="112">
        <f t="shared" si="57"/>
        <v>0.82729588541790933</v>
      </c>
    </row>
    <row r="1806" spans="1:14" x14ac:dyDescent="0.25">
      <c r="A1806" s="111" t="s">
        <v>640</v>
      </c>
      <c r="B1806" s="111">
        <f>INDEX(kommuner!C:C,MATCH(_xlfn.NUMBERVALUE(A1806),kommuner!B:B,0))</f>
        <v>3415</v>
      </c>
      <c r="C1806" s="111" t="s">
        <v>127</v>
      </c>
      <c r="D1806" s="111" t="s">
        <v>127</v>
      </c>
      <c r="E1806" s="111" t="s">
        <v>126</v>
      </c>
      <c r="F1806" s="111" t="s">
        <v>185</v>
      </c>
      <c r="G1806" s="111" t="s">
        <v>173</v>
      </c>
      <c r="H1806" s="111" t="s">
        <v>185</v>
      </c>
      <c r="I1806" s="111" t="s">
        <v>173</v>
      </c>
      <c r="J1806" t="str">
        <f t="shared" si="56"/>
        <v>3415SkogMineraljordLauvskogMiddels</v>
      </c>
      <c r="K1806" s="111">
        <v>-1.7789409505847176</v>
      </c>
      <c r="L1806" s="111">
        <v>0.85306406685236758</v>
      </c>
      <c r="M1806" s="111">
        <v>6.3979989500968365E-2</v>
      </c>
      <c r="N1806" s="112">
        <f t="shared" si="57"/>
        <v>-0.86189689423138161</v>
      </c>
    </row>
    <row r="1807" spans="1:14" x14ac:dyDescent="0.25">
      <c r="A1807" s="111" t="s">
        <v>640</v>
      </c>
      <c r="B1807" s="111">
        <f>INDEX(kommuner!C:C,MATCH(_xlfn.NUMBERVALUE(A1807),kommuner!B:B,0))</f>
        <v>3415</v>
      </c>
      <c r="C1807" s="111" t="s">
        <v>127</v>
      </c>
      <c r="D1807" s="111" t="s">
        <v>127</v>
      </c>
      <c r="E1807" s="111" t="s">
        <v>126</v>
      </c>
      <c r="F1807" s="111" t="s">
        <v>185</v>
      </c>
      <c r="G1807" s="111" t="s">
        <v>186</v>
      </c>
      <c r="H1807" s="111" t="s">
        <v>185</v>
      </c>
      <c r="I1807" s="111" t="s">
        <v>186</v>
      </c>
      <c r="J1807" t="str">
        <f t="shared" si="56"/>
        <v>3415SkogMineraljordLauvskogSærs høy</v>
      </c>
      <c r="K1807" s="111">
        <v>-3.6560473259425113</v>
      </c>
      <c r="L1807" s="111">
        <v>0.85306406685236758</v>
      </c>
      <c r="M1807" s="111">
        <v>6.3979989500968365E-2</v>
      </c>
      <c r="N1807" s="112">
        <f t="shared" si="57"/>
        <v>-2.7390032695891753</v>
      </c>
    </row>
    <row r="1808" spans="1:14" x14ac:dyDescent="0.25">
      <c r="A1808" s="111" t="s">
        <v>640</v>
      </c>
      <c r="B1808" s="111">
        <f>INDEX(kommuner!C:C,MATCH(_xlfn.NUMBERVALUE(A1808),kommuner!B:B,0))</f>
        <v>3415</v>
      </c>
      <c r="C1808" s="111" t="s">
        <v>127</v>
      </c>
      <c r="D1808" s="111" t="s">
        <v>127</v>
      </c>
      <c r="E1808" s="111" t="s">
        <v>123</v>
      </c>
      <c r="F1808" s="111" t="s">
        <v>172</v>
      </c>
      <c r="G1808" s="111" t="s">
        <v>180</v>
      </c>
      <c r="H1808" s="111" t="s">
        <v>172</v>
      </c>
      <c r="I1808" s="111" t="s">
        <v>180</v>
      </c>
      <c r="J1808" t="str">
        <f t="shared" si="56"/>
        <v>3415SkogOrganisk jordBarskogHøy</v>
      </c>
      <c r="K1808" s="111">
        <v>-2.5184559031994138</v>
      </c>
      <c r="L1808" s="111">
        <v>0.92784825435236762</v>
      </c>
      <c r="M1808" s="111">
        <v>0.46518126042825314</v>
      </c>
      <c r="N1808" s="112">
        <f t="shared" si="57"/>
        <v>-1.1254263884187932</v>
      </c>
    </row>
    <row r="1809" spans="1:14" x14ac:dyDescent="0.25">
      <c r="A1809" s="111" t="s">
        <v>640</v>
      </c>
      <c r="B1809" s="111">
        <f>INDEX(kommuner!C:C,MATCH(_xlfn.NUMBERVALUE(A1809),kommuner!B:B,0))</f>
        <v>3415</v>
      </c>
      <c r="C1809" s="111" t="s">
        <v>127</v>
      </c>
      <c r="D1809" s="111" t="s">
        <v>127</v>
      </c>
      <c r="E1809" s="111" t="s">
        <v>123</v>
      </c>
      <c r="F1809" s="111" t="s">
        <v>172</v>
      </c>
      <c r="G1809" s="111" t="s">
        <v>167</v>
      </c>
      <c r="H1809" s="111" t="s">
        <v>172</v>
      </c>
      <c r="I1809" s="111" t="s">
        <v>167</v>
      </c>
      <c r="J1809" t="str">
        <f t="shared" si="56"/>
        <v>3415SkogOrganisk jordBarskogImpediment</v>
      </c>
      <c r="K1809" s="111">
        <v>3.7944669267533482E-2</v>
      </c>
      <c r="L1809" s="111">
        <v>0.92784825435236762</v>
      </c>
      <c r="M1809" s="111">
        <v>0.46510463492953991</v>
      </c>
      <c r="N1809" s="112">
        <f t="shared" si="57"/>
        <v>1.430897558549441</v>
      </c>
    </row>
    <row r="1810" spans="1:14" x14ac:dyDescent="0.25">
      <c r="A1810" s="111" t="s">
        <v>640</v>
      </c>
      <c r="B1810" s="111">
        <f>INDEX(kommuner!C:C,MATCH(_xlfn.NUMBERVALUE(A1810),kommuner!B:B,0))</f>
        <v>3415</v>
      </c>
      <c r="C1810" s="111" t="s">
        <v>127</v>
      </c>
      <c r="D1810" s="111" t="s">
        <v>127</v>
      </c>
      <c r="E1810" s="111" t="s">
        <v>123</v>
      </c>
      <c r="F1810" s="111" t="s">
        <v>172</v>
      </c>
      <c r="G1810" s="111" t="s">
        <v>190</v>
      </c>
      <c r="H1810" s="111" t="s">
        <v>172</v>
      </c>
      <c r="I1810" s="111" t="s">
        <v>190</v>
      </c>
      <c r="J1810" t="str">
        <f t="shared" si="56"/>
        <v>3415SkogOrganisk jordBarskogLav</v>
      </c>
      <c r="K1810" s="111">
        <v>-0.50666953101693391</v>
      </c>
      <c r="L1810" s="111">
        <v>0.92784825435236762</v>
      </c>
      <c r="M1810" s="111">
        <v>0.46510463492953991</v>
      </c>
      <c r="N1810" s="112">
        <f t="shared" si="57"/>
        <v>0.88628335826497362</v>
      </c>
    </row>
    <row r="1811" spans="1:14" x14ac:dyDescent="0.25">
      <c r="A1811" s="111" t="s">
        <v>640</v>
      </c>
      <c r="B1811" s="111">
        <f>INDEX(kommuner!C:C,MATCH(_xlfn.NUMBERVALUE(A1811),kommuner!B:B,0))</f>
        <v>3415</v>
      </c>
      <c r="C1811" s="111" t="s">
        <v>127</v>
      </c>
      <c r="D1811" s="111" t="s">
        <v>127</v>
      </c>
      <c r="E1811" s="111" t="s">
        <v>123</v>
      </c>
      <c r="F1811" s="111" t="s">
        <v>172</v>
      </c>
      <c r="G1811" s="111" t="s">
        <v>173</v>
      </c>
      <c r="H1811" s="111" t="s">
        <v>172</v>
      </c>
      <c r="I1811" s="111" t="s">
        <v>173</v>
      </c>
      <c r="J1811" t="str">
        <f t="shared" si="56"/>
        <v>3415SkogOrganisk jordBarskogMiddels</v>
      </c>
      <c r="K1811" s="111">
        <v>-1.5571490961494638</v>
      </c>
      <c r="L1811" s="111">
        <v>0.92784825435236762</v>
      </c>
      <c r="M1811" s="111">
        <v>0.46518126042825314</v>
      </c>
      <c r="N1811" s="112">
        <f t="shared" si="57"/>
        <v>-0.16411958136884308</v>
      </c>
    </row>
    <row r="1812" spans="1:14" x14ac:dyDescent="0.25">
      <c r="A1812" s="111" t="s">
        <v>640</v>
      </c>
      <c r="B1812" s="111">
        <f>INDEX(kommuner!C:C,MATCH(_xlfn.NUMBERVALUE(A1812),kommuner!B:B,0))</f>
        <v>3415</v>
      </c>
      <c r="C1812" s="111" t="s">
        <v>127</v>
      </c>
      <c r="D1812" s="111" t="s">
        <v>127</v>
      </c>
      <c r="E1812" s="111" t="s">
        <v>123</v>
      </c>
      <c r="F1812" s="111" t="s">
        <v>172</v>
      </c>
      <c r="G1812" s="111" t="s">
        <v>186</v>
      </c>
      <c r="H1812" s="111" t="s">
        <v>172</v>
      </c>
      <c r="I1812" s="111" t="s">
        <v>186</v>
      </c>
      <c r="J1812" t="str">
        <f t="shared" si="56"/>
        <v>3415SkogOrganisk jordBarskogSærs høy</v>
      </c>
      <c r="K1812" s="111">
        <v>2.5548655235722699</v>
      </c>
      <c r="L1812" s="111">
        <v>0.92784825435236762</v>
      </c>
      <c r="M1812" s="111">
        <v>0.46518126042825314</v>
      </c>
      <c r="N1812" s="112">
        <f t="shared" si="57"/>
        <v>3.9478950383528906</v>
      </c>
    </row>
    <row r="1813" spans="1:14" x14ac:dyDescent="0.25">
      <c r="A1813" s="111" t="s">
        <v>640</v>
      </c>
      <c r="B1813" s="111">
        <f>INDEX(kommuner!C:C,MATCH(_xlfn.NUMBERVALUE(A1813),kommuner!B:B,0))</f>
        <v>3415</v>
      </c>
      <c r="C1813" s="111" t="s">
        <v>127</v>
      </c>
      <c r="D1813" s="111" t="s">
        <v>127</v>
      </c>
      <c r="E1813" s="111" t="s">
        <v>123</v>
      </c>
      <c r="F1813" s="111" t="s">
        <v>179</v>
      </c>
      <c r="G1813" s="111" t="s">
        <v>180</v>
      </c>
      <c r="H1813" s="111" t="s">
        <v>179</v>
      </c>
      <c r="I1813" s="111" t="s">
        <v>180</v>
      </c>
      <c r="J1813" t="str">
        <f t="shared" si="56"/>
        <v>3415SkogOrganisk jordBlandingsskogHøy</v>
      </c>
      <c r="K1813" s="111">
        <v>-5.5554344456832343</v>
      </c>
      <c r="L1813" s="111">
        <v>0.92784825435236762</v>
      </c>
      <c r="M1813" s="111">
        <v>0.46510463492953991</v>
      </c>
      <c r="N1813" s="112">
        <f t="shared" si="57"/>
        <v>-4.1624815564013264</v>
      </c>
    </row>
    <row r="1814" spans="1:14" x14ac:dyDescent="0.25">
      <c r="A1814" s="111" t="s">
        <v>640</v>
      </c>
      <c r="B1814" s="111">
        <f>INDEX(kommuner!C:C,MATCH(_xlfn.NUMBERVALUE(A1814),kommuner!B:B,0))</f>
        <v>3415</v>
      </c>
      <c r="C1814" s="111" t="s">
        <v>127</v>
      </c>
      <c r="D1814" s="111" t="s">
        <v>127</v>
      </c>
      <c r="E1814" s="111" t="s">
        <v>123</v>
      </c>
      <c r="F1814" s="111" t="s">
        <v>179</v>
      </c>
      <c r="G1814" s="111" t="s">
        <v>167</v>
      </c>
      <c r="H1814" s="111" t="s">
        <v>179</v>
      </c>
      <c r="I1814" s="111" t="s">
        <v>167</v>
      </c>
      <c r="J1814" t="str">
        <f t="shared" si="56"/>
        <v>3415SkogOrganisk jordBlandingsskogImpediment</v>
      </c>
      <c r="K1814" s="111">
        <v>-0.28586344175800005</v>
      </c>
      <c r="L1814" s="111">
        <v>0.92784825435236762</v>
      </c>
      <c r="M1814" s="111">
        <v>0.46510463492953991</v>
      </c>
      <c r="N1814" s="112">
        <f t="shared" si="57"/>
        <v>1.1070894475239075</v>
      </c>
    </row>
    <row r="1815" spans="1:14" x14ac:dyDescent="0.25">
      <c r="A1815" s="111" t="s">
        <v>640</v>
      </c>
      <c r="B1815" s="111">
        <f>INDEX(kommuner!C:C,MATCH(_xlfn.NUMBERVALUE(A1815),kommuner!B:B,0))</f>
        <v>3415</v>
      </c>
      <c r="C1815" s="111" t="s">
        <v>127</v>
      </c>
      <c r="D1815" s="111" t="s">
        <v>127</v>
      </c>
      <c r="E1815" s="111" t="s">
        <v>123</v>
      </c>
      <c r="F1815" s="111" t="s">
        <v>179</v>
      </c>
      <c r="G1815" s="111" t="s">
        <v>190</v>
      </c>
      <c r="H1815" s="111" t="s">
        <v>179</v>
      </c>
      <c r="I1815" s="111" t="s">
        <v>190</v>
      </c>
      <c r="J1815" t="str">
        <f t="shared" si="56"/>
        <v>3415SkogOrganisk jordBlandingsskogLav</v>
      </c>
      <c r="K1815" s="111">
        <v>-1.2347339377887629</v>
      </c>
      <c r="L1815" s="111">
        <v>0.92784825435236762</v>
      </c>
      <c r="M1815" s="111">
        <v>0.46510463492953991</v>
      </c>
      <c r="N1815" s="112">
        <f t="shared" si="57"/>
        <v>0.15821895149314458</v>
      </c>
    </row>
    <row r="1816" spans="1:14" x14ac:dyDescent="0.25">
      <c r="A1816" s="111" t="s">
        <v>640</v>
      </c>
      <c r="B1816" s="111">
        <f>INDEX(kommuner!C:C,MATCH(_xlfn.NUMBERVALUE(A1816),kommuner!B:B,0))</f>
        <v>3415</v>
      </c>
      <c r="C1816" s="111" t="s">
        <v>127</v>
      </c>
      <c r="D1816" s="111" t="s">
        <v>127</v>
      </c>
      <c r="E1816" s="111" t="s">
        <v>123</v>
      </c>
      <c r="F1816" s="111" t="s">
        <v>179</v>
      </c>
      <c r="G1816" s="111" t="s">
        <v>173</v>
      </c>
      <c r="H1816" s="111" t="s">
        <v>179</v>
      </c>
      <c r="I1816" s="111" t="s">
        <v>173</v>
      </c>
      <c r="J1816" t="str">
        <f t="shared" si="56"/>
        <v>3415SkogOrganisk jordBlandingsskogMiddels</v>
      </c>
      <c r="K1816" s="111">
        <v>-2.4239591752717748</v>
      </c>
      <c r="L1816" s="111">
        <v>0.92784825435236762</v>
      </c>
      <c r="M1816" s="111">
        <v>0.46510463492953991</v>
      </c>
      <c r="N1816" s="112">
        <f t="shared" si="57"/>
        <v>-1.0310062859898674</v>
      </c>
    </row>
    <row r="1817" spans="1:14" x14ac:dyDescent="0.25">
      <c r="A1817" s="111" t="s">
        <v>640</v>
      </c>
      <c r="B1817" s="111">
        <f>INDEX(kommuner!C:C,MATCH(_xlfn.NUMBERVALUE(A1817),kommuner!B:B,0))</f>
        <v>3415</v>
      </c>
      <c r="C1817" s="111" t="s">
        <v>127</v>
      </c>
      <c r="D1817" s="111" t="s">
        <v>127</v>
      </c>
      <c r="E1817" s="111" t="s">
        <v>123</v>
      </c>
      <c r="F1817" s="111" t="s">
        <v>179</v>
      </c>
      <c r="G1817" s="111" t="s">
        <v>186</v>
      </c>
      <c r="H1817" s="111" t="s">
        <v>179</v>
      </c>
      <c r="I1817" s="111" t="s">
        <v>186</v>
      </c>
      <c r="J1817" t="str">
        <f t="shared" si="56"/>
        <v>3415SkogOrganisk jordBlandingsskogSærs høy</v>
      </c>
      <c r="K1817" s="111">
        <v>-1.5726115302258048</v>
      </c>
      <c r="L1817" s="111">
        <v>0.92784825435236762</v>
      </c>
      <c r="M1817" s="111">
        <v>0.46510463492953991</v>
      </c>
      <c r="N1817" s="112">
        <f t="shared" si="57"/>
        <v>-0.17965864094389727</v>
      </c>
    </row>
    <row r="1818" spans="1:14" x14ac:dyDescent="0.25">
      <c r="A1818" s="111" t="s">
        <v>640</v>
      </c>
      <c r="B1818" s="111">
        <f>INDEX(kommuner!C:C,MATCH(_xlfn.NUMBERVALUE(A1818),kommuner!B:B,0))</f>
        <v>3415</v>
      </c>
      <c r="C1818" s="111" t="s">
        <v>127</v>
      </c>
      <c r="D1818" s="111" t="s">
        <v>127</v>
      </c>
      <c r="E1818" s="111" t="s">
        <v>123</v>
      </c>
      <c r="F1818" s="111" t="s">
        <v>185</v>
      </c>
      <c r="G1818" s="111" t="s">
        <v>180</v>
      </c>
      <c r="H1818" s="111" t="s">
        <v>185</v>
      </c>
      <c r="I1818" s="111" t="s">
        <v>180</v>
      </c>
      <c r="J1818" t="str">
        <f t="shared" si="56"/>
        <v>3415SkogOrganisk jordLauvskogHøy</v>
      </c>
      <c r="K1818" s="111">
        <v>-1.9913688882377358</v>
      </c>
      <c r="L1818" s="111">
        <v>0.92784825435236762</v>
      </c>
      <c r="M1818" s="111">
        <v>0.46510463492953991</v>
      </c>
      <c r="N1818" s="112">
        <f t="shared" si="57"/>
        <v>-0.59841599895582831</v>
      </c>
    </row>
    <row r="1819" spans="1:14" x14ac:dyDescent="0.25">
      <c r="A1819" s="111" t="s">
        <v>640</v>
      </c>
      <c r="B1819" s="111">
        <f>INDEX(kommuner!C:C,MATCH(_xlfn.NUMBERVALUE(A1819),kommuner!B:B,0))</f>
        <v>3415</v>
      </c>
      <c r="C1819" s="111" t="s">
        <v>127</v>
      </c>
      <c r="D1819" s="111" t="s">
        <v>127</v>
      </c>
      <c r="E1819" s="111" t="s">
        <v>123</v>
      </c>
      <c r="F1819" s="111" t="s">
        <v>185</v>
      </c>
      <c r="G1819" s="111" t="s">
        <v>167</v>
      </c>
      <c r="H1819" s="111" t="s">
        <v>185</v>
      </c>
      <c r="I1819" s="111" t="s">
        <v>167</v>
      </c>
      <c r="J1819" t="str">
        <f t="shared" si="56"/>
        <v>3415SkogOrganisk jordLauvskogImpediment</v>
      </c>
      <c r="K1819" s="111">
        <v>0.35000626494250675</v>
      </c>
      <c r="L1819" s="111">
        <v>0.92784825435236762</v>
      </c>
      <c r="M1819" s="111">
        <v>0.46510463492953991</v>
      </c>
      <c r="N1819" s="112">
        <f t="shared" si="57"/>
        <v>1.7429591542244141</v>
      </c>
    </row>
    <row r="1820" spans="1:14" x14ac:dyDescent="0.25">
      <c r="A1820" s="111" t="s">
        <v>640</v>
      </c>
      <c r="B1820" s="111">
        <f>INDEX(kommuner!C:C,MATCH(_xlfn.NUMBERVALUE(A1820),kommuner!B:B,0))</f>
        <v>3415</v>
      </c>
      <c r="C1820" s="111" t="s">
        <v>127</v>
      </c>
      <c r="D1820" s="111" t="s">
        <v>127</v>
      </c>
      <c r="E1820" s="111" t="s">
        <v>123</v>
      </c>
      <c r="F1820" s="111" t="s">
        <v>185</v>
      </c>
      <c r="G1820" s="111" t="s">
        <v>190</v>
      </c>
      <c r="H1820" s="111" t="s">
        <v>185</v>
      </c>
      <c r="I1820" s="111" t="s">
        <v>190</v>
      </c>
      <c r="J1820" t="str">
        <f t="shared" si="56"/>
        <v>3415SkogOrganisk jordLauvskogLav</v>
      </c>
      <c r="K1820" s="111">
        <v>1.1144075558526714</v>
      </c>
      <c r="L1820" s="111">
        <v>0.92784825435236762</v>
      </c>
      <c r="M1820" s="111">
        <v>0.46510463492953991</v>
      </c>
      <c r="N1820" s="112">
        <f t="shared" si="57"/>
        <v>2.5073604451345788</v>
      </c>
    </row>
    <row r="1821" spans="1:14" x14ac:dyDescent="0.25">
      <c r="A1821" s="111" t="s">
        <v>640</v>
      </c>
      <c r="B1821" s="111">
        <f>INDEX(kommuner!C:C,MATCH(_xlfn.NUMBERVALUE(A1821),kommuner!B:B,0))</f>
        <v>3415</v>
      </c>
      <c r="C1821" s="111" t="s">
        <v>127</v>
      </c>
      <c r="D1821" s="111" t="s">
        <v>127</v>
      </c>
      <c r="E1821" s="111" t="s">
        <v>123</v>
      </c>
      <c r="F1821" s="111" t="s">
        <v>185</v>
      </c>
      <c r="G1821" s="111" t="s">
        <v>173</v>
      </c>
      <c r="H1821" s="111" t="s">
        <v>185</v>
      </c>
      <c r="I1821" s="111" t="s">
        <v>173</v>
      </c>
      <c r="J1821" t="str">
        <f t="shared" si="56"/>
        <v>3415SkogOrganisk jordLauvskogMiddels</v>
      </c>
      <c r="K1821" s="111">
        <v>-0.62664468270982987</v>
      </c>
      <c r="L1821" s="111">
        <v>0.92784825435236762</v>
      </c>
      <c r="M1821" s="111">
        <v>0.46510463492953991</v>
      </c>
      <c r="N1821" s="112">
        <f t="shared" si="57"/>
        <v>0.76630820657207765</v>
      </c>
    </row>
    <row r="1822" spans="1:14" x14ac:dyDescent="0.25">
      <c r="A1822" s="111" t="s">
        <v>640</v>
      </c>
      <c r="B1822" s="111">
        <f>INDEX(kommuner!C:C,MATCH(_xlfn.NUMBERVALUE(A1822),kommuner!B:B,0))</f>
        <v>3415</v>
      </c>
      <c r="C1822" s="111" t="s">
        <v>127</v>
      </c>
      <c r="D1822" s="111" t="s">
        <v>127</v>
      </c>
      <c r="E1822" s="111" t="s">
        <v>123</v>
      </c>
      <c r="F1822" s="111" t="s">
        <v>185</v>
      </c>
      <c r="G1822" s="111" t="s">
        <v>186</v>
      </c>
      <c r="H1822" s="111" t="s">
        <v>185</v>
      </c>
      <c r="I1822" s="111" t="s">
        <v>186</v>
      </c>
      <c r="J1822" t="str">
        <f t="shared" si="56"/>
        <v>3415SkogOrganisk jordLauvskogSærs høy</v>
      </c>
      <c r="K1822" s="111">
        <v>-1.8997279926091779</v>
      </c>
      <c r="L1822" s="111">
        <v>0.92784825435236762</v>
      </c>
      <c r="M1822" s="111">
        <v>0.46510463492953991</v>
      </c>
      <c r="N1822" s="112">
        <f t="shared" si="57"/>
        <v>-0.50677510332727038</v>
      </c>
    </row>
    <row r="1823" spans="1:14" x14ac:dyDescent="0.25">
      <c r="A1823" s="111" t="s">
        <v>640</v>
      </c>
      <c r="B1823" s="111">
        <f>INDEX(kommuner!C:C,MATCH(_xlfn.NUMBERVALUE(A1823),kommuner!B:B,0))</f>
        <v>3415</v>
      </c>
      <c r="C1823" s="111" t="s">
        <v>83</v>
      </c>
      <c r="D1823" s="111" t="s">
        <v>83</v>
      </c>
      <c r="E1823" s="111" t="s">
        <v>126</v>
      </c>
      <c r="F1823" s="111" t="s">
        <v>139</v>
      </c>
      <c r="G1823" s="111" t="s">
        <v>139</v>
      </c>
      <c r="H1823" s="111" t="s">
        <v>139</v>
      </c>
      <c r="I1823" s="111" t="s">
        <v>139</v>
      </c>
      <c r="J1823" t="str">
        <f t="shared" si="56"/>
        <v>3415Utbygd arealMineraljord</v>
      </c>
      <c r="K1823" s="111">
        <v>-0.82639633937819656</v>
      </c>
      <c r="L1823" s="111">
        <v>0</v>
      </c>
      <c r="M1823" s="111">
        <v>1.303047089454229E-2</v>
      </c>
      <c r="N1823" s="112">
        <f t="shared" si="57"/>
        <v>-0.81336586848365422</v>
      </c>
    </row>
    <row r="1824" spans="1:14" x14ac:dyDescent="0.25">
      <c r="A1824" s="111" t="s">
        <v>640</v>
      </c>
      <c r="B1824" s="111">
        <f>INDEX(kommuner!C:C,MATCH(_xlfn.NUMBERVALUE(A1824),kommuner!B:B,0))</f>
        <v>3415</v>
      </c>
      <c r="C1824" s="111" t="s">
        <v>83</v>
      </c>
      <c r="D1824" s="111" t="s">
        <v>83</v>
      </c>
      <c r="E1824" s="111" t="s">
        <v>123</v>
      </c>
      <c r="F1824" s="111" t="s">
        <v>139</v>
      </c>
      <c r="G1824" s="111" t="s">
        <v>139</v>
      </c>
      <c r="H1824" s="111" t="s">
        <v>139</v>
      </c>
      <c r="I1824" s="111" t="s">
        <v>139</v>
      </c>
      <c r="J1824" t="str">
        <f t="shared" si="56"/>
        <v>3415Utbygd arealOrganisk jord</v>
      </c>
      <c r="K1824" s="111">
        <v>29.011421395201612</v>
      </c>
      <c r="L1824" s="111">
        <v>0</v>
      </c>
      <c r="M1824" s="111">
        <v>1.303047089454229E-2</v>
      </c>
      <c r="N1824" s="112">
        <f t="shared" si="57"/>
        <v>29.024451866096154</v>
      </c>
    </row>
    <row r="1825" spans="1:14" x14ac:dyDescent="0.25">
      <c r="A1825" s="111" t="s">
        <v>640</v>
      </c>
      <c r="B1825" s="111">
        <f>INDEX(kommuner!C:C,MATCH(_xlfn.NUMBERVALUE(A1825),kommuner!B:B,0))</f>
        <v>3415</v>
      </c>
      <c r="C1825" s="111" t="s">
        <v>181</v>
      </c>
      <c r="D1825" s="111" t="s">
        <v>181</v>
      </c>
      <c r="E1825" s="111" t="s">
        <v>123</v>
      </c>
      <c r="F1825" s="111" t="s">
        <v>139</v>
      </c>
      <c r="G1825" s="111" t="s">
        <v>139</v>
      </c>
      <c r="H1825" s="111" t="s">
        <v>139</v>
      </c>
      <c r="I1825" s="111" t="s">
        <v>139</v>
      </c>
      <c r="J1825" t="str">
        <f t="shared" si="56"/>
        <v>3415Vann og myrOrganisk jord</v>
      </c>
      <c r="K1825" s="111">
        <v>-0.15121005571827481</v>
      </c>
      <c r="L1825" s="111">
        <v>0</v>
      </c>
      <c r="M1825" s="111">
        <v>0</v>
      </c>
      <c r="N1825" s="112">
        <f t="shared" si="57"/>
        <v>-0.15121005571827481</v>
      </c>
    </row>
    <row r="1826" spans="1:14" x14ac:dyDescent="0.25">
      <c r="A1826" s="111" t="s">
        <v>641</v>
      </c>
      <c r="B1826" s="111">
        <f>INDEX(kommuner!C:C,MATCH(_xlfn.NUMBERVALUE(A1826),kommuner!B:B,0))</f>
        <v>3416</v>
      </c>
      <c r="C1826" s="111" t="s">
        <v>82</v>
      </c>
      <c r="D1826" s="111" t="s">
        <v>82</v>
      </c>
      <c r="E1826" s="111" t="s">
        <v>126</v>
      </c>
      <c r="F1826" s="111" t="s">
        <v>139</v>
      </c>
      <c r="G1826" s="111" t="s">
        <v>139</v>
      </c>
      <c r="H1826" s="111" t="s">
        <v>139</v>
      </c>
      <c r="I1826" s="111" t="s">
        <v>139</v>
      </c>
      <c r="J1826" t="str">
        <f t="shared" si="56"/>
        <v>3416Annen utmarkMineraljord</v>
      </c>
      <c r="K1826" s="111">
        <v>-8.1294889331176998E-2</v>
      </c>
      <c r="L1826" s="111">
        <v>0</v>
      </c>
      <c r="M1826" s="111">
        <v>0</v>
      </c>
      <c r="N1826" s="112">
        <f t="shared" si="57"/>
        <v>-8.1294889331176998E-2</v>
      </c>
    </row>
    <row r="1827" spans="1:14" x14ac:dyDescent="0.25">
      <c r="A1827" s="111" t="s">
        <v>641</v>
      </c>
      <c r="B1827" s="111">
        <f>INDEX(kommuner!C:C,MATCH(_xlfn.NUMBERVALUE(A1827),kommuner!B:B,0))</f>
        <v>3416</v>
      </c>
      <c r="C1827" s="111" t="s">
        <v>121</v>
      </c>
      <c r="D1827" s="111" t="s">
        <v>121</v>
      </c>
      <c r="E1827" s="111" t="s">
        <v>126</v>
      </c>
      <c r="F1827" s="111" t="s">
        <v>139</v>
      </c>
      <c r="G1827" s="111" t="s">
        <v>139</v>
      </c>
      <c r="H1827" s="111" t="s">
        <v>139</v>
      </c>
      <c r="I1827" s="111" t="s">
        <v>139</v>
      </c>
      <c r="J1827" t="str">
        <f t="shared" si="56"/>
        <v>3416BeiteMineraljord</v>
      </c>
      <c r="K1827" s="111">
        <v>-0.96338340838695502</v>
      </c>
      <c r="L1827" s="111">
        <v>0</v>
      </c>
      <c r="M1827" s="111">
        <v>1.2448711246839999E-7</v>
      </c>
      <c r="N1827" s="112">
        <f t="shared" si="57"/>
        <v>-0.96338328389984251</v>
      </c>
    </row>
    <row r="1828" spans="1:14" x14ac:dyDescent="0.25">
      <c r="A1828" s="111" t="s">
        <v>641</v>
      </c>
      <c r="B1828" s="111">
        <f>INDEX(kommuner!C:C,MATCH(_xlfn.NUMBERVALUE(A1828),kommuner!B:B,0))</f>
        <v>3416</v>
      </c>
      <c r="C1828" s="111" t="s">
        <v>121</v>
      </c>
      <c r="D1828" s="111" t="s">
        <v>121</v>
      </c>
      <c r="E1828" s="111" t="s">
        <v>123</v>
      </c>
      <c r="F1828" s="111" t="s">
        <v>139</v>
      </c>
      <c r="G1828" s="111" t="s">
        <v>139</v>
      </c>
      <c r="H1828" s="111" t="s">
        <v>139</v>
      </c>
      <c r="I1828" s="111" t="s">
        <v>139</v>
      </c>
      <c r="J1828" t="str">
        <f t="shared" si="56"/>
        <v>3416BeiteOrganisk jord</v>
      </c>
      <c r="K1828" s="111">
        <v>12.077525935985037</v>
      </c>
      <c r="L1828" s="111">
        <v>1.6412500000000001</v>
      </c>
      <c r="M1828" s="111">
        <v>0</v>
      </c>
      <c r="N1828" s="112">
        <f t="shared" si="57"/>
        <v>13.718775935985036</v>
      </c>
    </row>
    <row r="1829" spans="1:14" x14ac:dyDescent="0.25">
      <c r="A1829" s="111" t="s">
        <v>641</v>
      </c>
      <c r="B1829" s="111">
        <f>INDEX(kommuner!C:C,MATCH(_xlfn.NUMBERVALUE(A1829),kommuner!B:B,0))</f>
        <v>3416</v>
      </c>
      <c r="C1829" s="111" t="s">
        <v>84</v>
      </c>
      <c r="D1829" s="111" t="s">
        <v>84</v>
      </c>
      <c r="E1829" s="111" t="s">
        <v>126</v>
      </c>
      <c r="F1829" s="111" t="s">
        <v>139</v>
      </c>
      <c r="G1829" s="111" t="s">
        <v>139</v>
      </c>
      <c r="H1829" s="111" t="s">
        <v>139</v>
      </c>
      <c r="I1829" s="111" t="s">
        <v>139</v>
      </c>
      <c r="J1829" t="str">
        <f t="shared" si="56"/>
        <v>3416Dyrket markMineraljord</v>
      </c>
      <c r="K1829" s="111">
        <v>-0.60781376733541337</v>
      </c>
      <c r="L1829" s="111">
        <v>0</v>
      </c>
      <c r="M1829" s="111">
        <v>0</v>
      </c>
      <c r="N1829" s="112">
        <f t="shared" si="57"/>
        <v>-0.60781376733541337</v>
      </c>
    </row>
    <row r="1830" spans="1:14" x14ac:dyDescent="0.25">
      <c r="A1830" s="111" t="s">
        <v>641</v>
      </c>
      <c r="B1830" s="111">
        <f>INDEX(kommuner!C:C,MATCH(_xlfn.NUMBERVALUE(A1830),kommuner!B:B,0))</f>
        <v>3416</v>
      </c>
      <c r="C1830" s="111" t="s">
        <v>84</v>
      </c>
      <c r="D1830" s="111" t="s">
        <v>84</v>
      </c>
      <c r="E1830" s="111" t="s">
        <v>123</v>
      </c>
      <c r="F1830" s="111" t="s">
        <v>139</v>
      </c>
      <c r="G1830" s="111" t="s">
        <v>139</v>
      </c>
      <c r="H1830" s="111" t="s">
        <v>139</v>
      </c>
      <c r="I1830" s="111" t="s">
        <v>139</v>
      </c>
      <c r="J1830" t="str">
        <f t="shared" si="56"/>
        <v>3416Dyrket markOrganisk jord</v>
      </c>
      <c r="K1830" s="111">
        <v>28.726149366675592</v>
      </c>
      <c r="L1830" s="111">
        <v>1.45625</v>
      </c>
      <c r="M1830" s="111">
        <v>0</v>
      </c>
      <c r="N1830" s="112">
        <f t="shared" si="57"/>
        <v>30.182399366675593</v>
      </c>
    </row>
    <row r="1831" spans="1:14" x14ac:dyDescent="0.25">
      <c r="A1831" s="111" t="s">
        <v>641</v>
      </c>
      <c r="B1831" s="111">
        <f>INDEX(kommuner!C:C,MATCH(_xlfn.NUMBERVALUE(A1831),kommuner!B:B,0))</f>
        <v>3416</v>
      </c>
      <c r="C1831" s="111" t="s">
        <v>127</v>
      </c>
      <c r="D1831" s="111" t="s">
        <v>127</v>
      </c>
      <c r="E1831" s="111" t="s">
        <v>126</v>
      </c>
      <c r="F1831" s="111" t="s">
        <v>172</v>
      </c>
      <c r="G1831" s="111" t="s">
        <v>180</v>
      </c>
      <c r="H1831" s="111" t="s">
        <v>172</v>
      </c>
      <c r="I1831" s="111" t="s">
        <v>180</v>
      </c>
      <c r="J1831" t="str">
        <f t="shared" si="56"/>
        <v>3416SkogMineraljordBarskogHøy</v>
      </c>
      <c r="K1831" s="111">
        <v>-2.6198458133623994</v>
      </c>
      <c r="L1831" s="111">
        <v>0.85306406685236758</v>
      </c>
      <c r="M1831" s="111">
        <v>6.4056614999681585E-2</v>
      </c>
      <c r="N1831" s="112">
        <f t="shared" si="57"/>
        <v>-1.7027251315103504</v>
      </c>
    </row>
    <row r="1832" spans="1:14" x14ac:dyDescent="0.25">
      <c r="A1832" s="111" t="s">
        <v>641</v>
      </c>
      <c r="B1832" s="111">
        <f>INDEX(kommuner!C:C,MATCH(_xlfn.NUMBERVALUE(A1832),kommuner!B:B,0))</f>
        <v>3416</v>
      </c>
      <c r="C1832" s="111" t="s">
        <v>127</v>
      </c>
      <c r="D1832" s="111" t="s">
        <v>127</v>
      </c>
      <c r="E1832" s="111" t="s">
        <v>126</v>
      </c>
      <c r="F1832" s="111" t="s">
        <v>172</v>
      </c>
      <c r="G1832" s="111" t="s">
        <v>167</v>
      </c>
      <c r="H1832" s="111" t="s">
        <v>172</v>
      </c>
      <c r="I1832" s="111" t="s">
        <v>167</v>
      </c>
      <c r="J1832" t="str">
        <f t="shared" si="56"/>
        <v>3416SkogMineraljordBarskogImpediment</v>
      </c>
      <c r="K1832" s="111">
        <v>-2.0650085329634176</v>
      </c>
      <c r="L1832" s="111">
        <v>0.85306406685236758</v>
      </c>
      <c r="M1832" s="111">
        <v>6.3979989500968365E-2</v>
      </c>
      <c r="N1832" s="112">
        <f t="shared" si="57"/>
        <v>-1.1479644766100818</v>
      </c>
    </row>
    <row r="1833" spans="1:14" x14ac:dyDescent="0.25">
      <c r="A1833" s="111" t="s">
        <v>641</v>
      </c>
      <c r="B1833" s="111">
        <f>INDEX(kommuner!C:C,MATCH(_xlfn.NUMBERVALUE(A1833),kommuner!B:B,0))</f>
        <v>3416</v>
      </c>
      <c r="C1833" s="111" t="s">
        <v>127</v>
      </c>
      <c r="D1833" s="111" t="s">
        <v>127</v>
      </c>
      <c r="E1833" s="111" t="s">
        <v>126</v>
      </c>
      <c r="F1833" s="111" t="s">
        <v>172</v>
      </c>
      <c r="G1833" s="111" t="s">
        <v>190</v>
      </c>
      <c r="H1833" s="111" t="s">
        <v>172</v>
      </c>
      <c r="I1833" s="111" t="s">
        <v>190</v>
      </c>
      <c r="J1833" t="str">
        <f t="shared" si="56"/>
        <v>3416SkogMineraljordBarskogLav</v>
      </c>
      <c r="K1833" s="111">
        <v>-1.5556963198695539</v>
      </c>
      <c r="L1833" s="111">
        <v>0.85306406685236758</v>
      </c>
      <c r="M1833" s="111">
        <v>6.3979989500968365E-2</v>
      </c>
      <c r="N1833" s="112">
        <f t="shared" si="57"/>
        <v>-0.63865226351621796</v>
      </c>
    </row>
    <row r="1834" spans="1:14" x14ac:dyDescent="0.25">
      <c r="A1834" s="111" t="s">
        <v>641</v>
      </c>
      <c r="B1834" s="111">
        <f>INDEX(kommuner!C:C,MATCH(_xlfn.NUMBERVALUE(A1834),kommuner!B:B,0))</f>
        <v>3416</v>
      </c>
      <c r="C1834" s="111" t="s">
        <v>127</v>
      </c>
      <c r="D1834" s="111" t="s">
        <v>127</v>
      </c>
      <c r="E1834" s="111" t="s">
        <v>126</v>
      </c>
      <c r="F1834" s="111" t="s">
        <v>172</v>
      </c>
      <c r="G1834" s="111" t="s">
        <v>173</v>
      </c>
      <c r="H1834" s="111" t="s">
        <v>172</v>
      </c>
      <c r="I1834" s="111" t="s">
        <v>173</v>
      </c>
      <c r="J1834" t="str">
        <f t="shared" si="56"/>
        <v>3416SkogMineraljordBarskogMiddels</v>
      </c>
      <c r="K1834" s="111">
        <v>-2.1020078369684825</v>
      </c>
      <c r="L1834" s="111">
        <v>0.85306406685236758</v>
      </c>
      <c r="M1834" s="111">
        <v>6.4056614999681585E-2</v>
      </c>
      <c r="N1834" s="112">
        <f t="shared" si="57"/>
        <v>-1.1848871551164335</v>
      </c>
    </row>
    <row r="1835" spans="1:14" x14ac:dyDescent="0.25">
      <c r="A1835" s="111" t="s">
        <v>641</v>
      </c>
      <c r="B1835" s="111">
        <f>INDEX(kommuner!C:C,MATCH(_xlfn.NUMBERVALUE(A1835),kommuner!B:B,0))</f>
        <v>3416</v>
      </c>
      <c r="C1835" s="111" t="s">
        <v>127</v>
      </c>
      <c r="D1835" s="111" t="s">
        <v>127</v>
      </c>
      <c r="E1835" s="111" t="s">
        <v>126</v>
      </c>
      <c r="F1835" s="111" t="s">
        <v>172</v>
      </c>
      <c r="G1835" s="111" t="s">
        <v>186</v>
      </c>
      <c r="H1835" s="111" t="s">
        <v>172</v>
      </c>
      <c r="I1835" s="111" t="s">
        <v>186</v>
      </c>
      <c r="J1835" t="str">
        <f t="shared" si="56"/>
        <v>3416SkogMineraljordBarskogSærs høy</v>
      </c>
      <c r="K1835" s="111">
        <v>0.12072674540874306</v>
      </c>
      <c r="L1835" s="111">
        <v>0.85306406685236758</v>
      </c>
      <c r="M1835" s="111">
        <v>6.4056614999681585E-2</v>
      </c>
      <c r="N1835" s="112">
        <f t="shared" si="57"/>
        <v>1.0378474272607923</v>
      </c>
    </row>
    <row r="1836" spans="1:14" x14ac:dyDescent="0.25">
      <c r="A1836" s="111" t="s">
        <v>641</v>
      </c>
      <c r="B1836" s="111">
        <f>INDEX(kommuner!C:C,MATCH(_xlfn.NUMBERVALUE(A1836),kommuner!B:B,0))</f>
        <v>3416</v>
      </c>
      <c r="C1836" s="111" t="s">
        <v>127</v>
      </c>
      <c r="D1836" s="111" t="s">
        <v>127</v>
      </c>
      <c r="E1836" s="111" t="s">
        <v>126</v>
      </c>
      <c r="F1836" s="111" t="s">
        <v>179</v>
      </c>
      <c r="G1836" s="111" t="s">
        <v>180</v>
      </c>
      <c r="H1836" s="111" t="s">
        <v>179</v>
      </c>
      <c r="I1836" s="111" t="s">
        <v>180</v>
      </c>
      <c r="J1836" t="str">
        <f t="shared" si="56"/>
        <v>3416SkogMineraljordBlandingsskogHøy</v>
      </c>
      <c r="K1836" s="111">
        <v>-7.1939050909469406</v>
      </c>
      <c r="L1836" s="111">
        <v>0.85306406685236758</v>
      </c>
      <c r="M1836" s="111">
        <v>6.3979989500968365E-2</v>
      </c>
      <c r="N1836" s="112">
        <f t="shared" si="57"/>
        <v>-6.2768610345936047</v>
      </c>
    </row>
    <row r="1837" spans="1:14" x14ac:dyDescent="0.25">
      <c r="A1837" s="111" t="s">
        <v>641</v>
      </c>
      <c r="B1837" s="111">
        <f>INDEX(kommuner!C:C,MATCH(_xlfn.NUMBERVALUE(A1837),kommuner!B:B,0))</f>
        <v>3416</v>
      </c>
      <c r="C1837" s="111" t="s">
        <v>127</v>
      </c>
      <c r="D1837" s="111" t="s">
        <v>127</v>
      </c>
      <c r="E1837" s="111" t="s">
        <v>126</v>
      </c>
      <c r="F1837" s="111" t="s">
        <v>179</v>
      </c>
      <c r="G1837" s="111" t="s">
        <v>167</v>
      </c>
      <c r="H1837" s="111" t="s">
        <v>179</v>
      </c>
      <c r="I1837" s="111" t="s">
        <v>167</v>
      </c>
      <c r="J1837" t="str">
        <f t="shared" si="56"/>
        <v>3416SkogMineraljordBlandingsskogImpediment</v>
      </c>
      <c r="K1837" s="111">
        <v>-1.534689908392211</v>
      </c>
      <c r="L1837" s="111">
        <v>0.85306406685236758</v>
      </c>
      <c r="M1837" s="111">
        <v>6.3979989500968365E-2</v>
      </c>
      <c r="N1837" s="112">
        <f t="shared" si="57"/>
        <v>-0.61764585203887501</v>
      </c>
    </row>
    <row r="1838" spans="1:14" x14ac:dyDescent="0.25">
      <c r="A1838" s="111" t="s">
        <v>641</v>
      </c>
      <c r="B1838" s="111">
        <f>INDEX(kommuner!C:C,MATCH(_xlfn.NUMBERVALUE(A1838),kommuner!B:B,0))</f>
        <v>3416</v>
      </c>
      <c r="C1838" s="111" t="s">
        <v>127</v>
      </c>
      <c r="D1838" s="111" t="s">
        <v>127</v>
      </c>
      <c r="E1838" s="111" t="s">
        <v>126</v>
      </c>
      <c r="F1838" s="111" t="s">
        <v>179</v>
      </c>
      <c r="G1838" s="111" t="s">
        <v>190</v>
      </c>
      <c r="H1838" s="111" t="s">
        <v>179</v>
      </c>
      <c r="I1838" s="111" t="s">
        <v>190</v>
      </c>
      <c r="J1838" t="str">
        <f t="shared" si="56"/>
        <v>3416SkogMineraljordBlandingsskogLav</v>
      </c>
      <c r="K1838" s="111">
        <v>-2.1877055028220966</v>
      </c>
      <c r="L1838" s="111">
        <v>0.85306406685236758</v>
      </c>
      <c r="M1838" s="111">
        <v>6.3979989500968365E-2</v>
      </c>
      <c r="N1838" s="112">
        <f t="shared" si="57"/>
        <v>-1.2706614464687609</v>
      </c>
    </row>
    <row r="1839" spans="1:14" x14ac:dyDescent="0.25">
      <c r="A1839" s="111" t="s">
        <v>641</v>
      </c>
      <c r="B1839" s="111">
        <f>INDEX(kommuner!C:C,MATCH(_xlfn.NUMBERVALUE(A1839),kommuner!B:B,0))</f>
        <v>3416</v>
      </c>
      <c r="C1839" s="111" t="s">
        <v>127</v>
      </c>
      <c r="D1839" s="111" t="s">
        <v>127</v>
      </c>
      <c r="E1839" s="111" t="s">
        <v>126</v>
      </c>
      <c r="F1839" s="111" t="s">
        <v>179</v>
      </c>
      <c r="G1839" s="111" t="s">
        <v>173</v>
      </c>
      <c r="H1839" s="111" t="s">
        <v>179</v>
      </c>
      <c r="I1839" s="111" t="s">
        <v>173</v>
      </c>
      <c r="J1839" t="str">
        <f t="shared" si="56"/>
        <v>3416SkogMineraljordBlandingsskogMiddels</v>
      </c>
      <c r="K1839" s="111">
        <v>-3.8687729546762566</v>
      </c>
      <c r="L1839" s="111">
        <v>0.85306406685236758</v>
      </c>
      <c r="M1839" s="111">
        <v>6.3979989500968365E-2</v>
      </c>
      <c r="N1839" s="112">
        <f t="shared" si="57"/>
        <v>-2.9517288983229206</v>
      </c>
    </row>
    <row r="1840" spans="1:14" x14ac:dyDescent="0.25">
      <c r="A1840" s="111" t="s">
        <v>641</v>
      </c>
      <c r="B1840" s="111">
        <f>INDEX(kommuner!C:C,MATCH(_xlfn.NUMBERVALUE(A1840),kommuner!B:B,0))</f>
        <v>3416</v>
      </c>
      <c r="C1840" s="111" t="s">
        <v>127</v>
      </c>
      <c r="D1840" s="111" t="s">
        <v>127</v>
      </c>
      <c r="E1840" s="111" t="s">
        <v>126</v>
      </c>
      <c r="F1840" s="111" t="s">
        <v>179</v>
      </c>
      <c r="G1840" s="111" t="s">
        <v>186</v>
      </c>
      <c r="H1840" s="111" t="s">
        <v>179</v>
      </c>
      <c r="I1840" s="111" t="s">
        <v>186</v>
      </c>
      <c r="J1840" t="str">
        <f t="shared" si="56"/>
        <v>3416SkogMineraljordBlandingsskogSærs høy</v>
      </c>
      <c r="K1840" s="111">
        <v>-2.9395925245326562</v>
      </c>
      <c r="L1840" s="111">
        <v>0.85306406685236758</v>
      </c>
      <c r="M1840" s="111">
        <v>6.3979989500968365E-2</v>
      </c>
      <c r="N1840" s="112">
        <f t="shared" si="57"/>
        <v>-2.0225484681793202</v>
      </c>
    </row>
    <row r="1841" spans="1:14" x14ac:dyDescent="0.25">
      <c r="A1841" s="111" t="s">
        <v>641</v>
      </c>
      <c r="B1841" s="111">
        <f>INDEX(kommuner!C:C,MATCH(_xlfn.NUMBERVALUE(A1841),kommuner!B:B,0))</f>
        <v>3416</v>
      </c>
      <c r="C1841" s="111" t="s">
        <v>127</v>
      </c>
      <c r="D1841" s="111" t="s">
        <v>127</v>
      </c>
      <c r="E1841" s="111" t="s">
        <v>126</v>
      </c>
      <c r="F1841" s="111" t="s">
        <v>185</v>
      </c>
      <c r="G1841" s="111" t="s">
        <v>180</v>
      </c>
      <c r="H1841" s="111" t="s">
        <v>185</v>
      </c>
      <c r="I1841" s="111" t="s">
        <v>180</v>
      </c>
      <c r="J1841" t="str">
        <f t="shared" si="56"/>
        <v>3416SkogMineraljordLauvskogHøy</v>
      </c>
      <c r="K1841" s="111">
        <v>-3.3269846154961789</v>
      </c>
      <c r="L1841" s="111">
        <v>0.85306406685236758</v>
      </c>
      <c r="M1841" s="111">
        <v>6.3979989500968365E-2</v>
      </c>
      <c r="N1841" s="112">
        <f t="shared" si="57"/>
        <v>-2.4099405591428429</v>
      </c>
    </row>
    <row r="1842" spans="1:14" x14ac:dyDescent="0.25">
      <c r="A1842" s="111" t="s">
        <v>641</v>
      </c>
      <c r="B1842" s="111">
        <f>INDEX(kommuner!C:C,MATCH(_xlfn.NUMBERVALUE(A1842),kommuner!B:B,0))</f>
        <v>3416</v>
      </c>
      <c r="C1842" s="111" t="s">
        <v>127</v>
      </c>
      <c r="D1842" s="111" t="s">
        <v>127</v>
      </c>
      <c r="E1842" s="111" t="s">
        <v>126</v>
      </c>
      <c r="F1842" s="111" t="s">
        <v>185</v>
      </c>
      <c r="G1842" s="111" t="s">
        <v>167</v>
      </c>
      <c r="H1842" s="111" t="s">
        <v>185</v>
      </c>
      <c r="I1842" s="111" t="s">
        <v>167</v>
      </c>
      <c r="J1842" t="str">
        <f t="shared" si="56"/>
        <v>3416SkogMineraljordLauvskogImpediment</v>
      </c>
      <c r="K1842" s="111">
        <v>-0.77373521499002318</v>
      </c>
      <c r="L1842" s="111">
        <v>0.85306406685236758</v>
      </c>
      <c r="M1842" s="111">
        <v>6.3979989500968365E-2</v>
      </c>
      <c r="N1842" s="112">
        <f t="shared" si="57"/>
        <v>0.14330884136331276</v>
      </c>
    </row>
    <row r="1843" spans="1:14" x14ac:dyDescent="0.25">
      <c r="A1843" s="111" t="s">
        <v>641</v>
      </c>
      <c r="B1843" s="111">
        <f>INDEX(kommuner!C:C,MATCH(_xlfn.NUMBERVALUE(A1843),kommuner!B:B,0))</f>
        <v>3416</v>
      </c>
      <c r="C1843" s="111" t="s">
        <v>127</v>
      </c>
      <c r="D1843" s="111" t="s">
        <v>127</v>
      </c>
      <c r="E1843" s="111" t="s">
        <v>126</v>
      </c>
      <c r="F1843" s="111" t="s">
        <v>185</v>
      </c>
      <c r="G1843" s="111" t="s">
        <v>190</v>
      </c>
      <c r="H1843" s="111" t="s">
        <v>185</v>
      </c>
      <c r="I1843" s="111" t="s">
        <v>190</v>
      </c>
      <c r="J1843" t="str">
        <f t="shared" si="56"/>
        <v>3416SkogMineraljordLauvskogLav</v>
      </c>
      <c r="K1843" s="111">
        <v>-8.9748170935426599E-2</v>
      </c>
      <c r="L1843" s="111">
        <v>0.85306406685236758</v>
      </c>
      <c r="M1843" s="111">
        <v>6.3979989500968365E-2</v>
      </c>
      <c r="N1843" s="112">
        <f t="shared" si="57"/>
        <v>0.82729588541790933</v>
      </c>
    </row>
    <row r="1844" spans="1:14" x14ac:dyDescent="0.25">
      <c r="A1844" s="111" t="s">
        <v>641</v>
      </c>
      <c r="B1844" s="111">
        <f>INDEX(kommuner!C:C,MATCH(_xlfn.NUMBERVALUE(A1844),kommuner!B:B,0))</f>
        <v>3416</v>
      </c>
      <c r="C1844" s="111" t="s">
        <v>127</v>
      </c>
      <c r="D1844" s="111" t="s">
        <v>127</v>
      </c>
      <c r="E1844" s="111" t="s">
        <v>126</v>
      </c>
      <c r="F1844" s="111" t="s">
        <v>185</v>
      </c>
      <c r="G1844" s="111" t="s">
        <v>173</v>
      </c>
      <c r="H1844" s="111" t="s">
        <v>185</v>
      </c>
      <c r="I1844" s="111" t="s">
        <v>173</v>
      </c>
      <c r="J1844" t="str">
        <f t="shared" si="56"/>
        <v>3416SkogMineraljordLauvskogMiddels</v>
      </c>
      <c r="K1844" s="111">
        <v>-1.7789409505847176</v>
      </c>
      <c r="L1844" s="111">
        <v>0.85306406685236758</v>
      </c>
      <c r="M1844" s="111">
        <v>6.3979989500968365E-2</v>
      </c>
      <c r="N1844" s="112">
        <f t="shared" si="57"/>
        <v>-0.86189689423138161</v>
      </c>
    </row>
    <row r="1845" spans="1:14" x14ac:dyDescent="0.25">
      <c r="A1845" s="111" t="s">
        <v>641</v>
      </c>
      <c r="B1845" s="111">
        <f>INDEX(kommuner!C:C,MATCH(_xlfn.NUMBERVALUE(A1845),kommuner!B:B,0))</f>
        <v>3416</v>
      </c>
      <c r="C1845" s="111" t="s">
        <v>127</v>
      </c>
      <c r="D1845" s="111" t="s">
        <v>127</v>
      </c>
      <c r="E1845" s="111" t="s">
        <v>126</v>
      </c>
      <c r="F1845" s="111" t="s">
        <v>185</v>
      </c>
      <c r="G1845" s="111" t="s">
        <v>186</v>
      </c>
      <c r="H1845" s="111" t="s">
        <v>185</v>
      </c>
      <c r="I1845" s="111" t="s">
        <v>186</v>
      </c>
      <c r="J1845" t="str">
        <f t="shared" si="56"/>
        <v>3416SkogMineraljordLauvskogSærs høy</v>
      </c>
      <c r="K1845" s="111">
        <v>-3.6560473259425113</v>
      </c>
      <c r="L1845" s="111">
        <v>0.85306406685236758</v>
      </c>
      <c r="M1845" s="111">
        <v>6.3979989500968365E-2</v>
      </c>
      <c r="N1845" s="112">
        <f t="shared" si="57"/>
        <v>-2.7390032695891753</v>
      </c>
    </row>
    <row r="1846" spans="1:14" x14ac:dyDescent="0.25">
      <c r="A1846" s="111" t="s">
        <v>641</v>
      </c>
      <c r="B1846" s="111">
        <f>INDEX(kommuner!C:C,MATCH(_xlfn.NUMBERVALUE(A1846),kommuner!B:B,0))</f>
        <v>3416</v>
      </c>
      <c r="C1846" s="111" t="s">
        <v>127</v>
      </c>
      <c r="D1846" s="111" t="s">
        <v>127</v>
      </c>
      <c r="E1846" s="111" t="s">
        <v>123</v>
      </c>
      <c r="F1846" s="111" t="s">
        <v>172</v>
      </c>
      <c r="G1846" s="111" t="s">
        <v>180</v>
      </c>
      <c r="H1846" s="111" t="s">
        <v>172</v>
      </c>
      <c r="I1846" s="111" t="s">
        <v>180</v>
      </c>
      <c r="J1846" t="str">
        <f t="shared" si="56"/>
        <v>3416SkogOrganisk jordBarskogHøy</v>
      </c>
      <c r="K1846" s="111">
        <v>-2.5184559031994138</v>
      </c>
      <c r="L1846" s="111">
        <v>0.92784825435236762</v>
      </c>
      <c r="M1846" s="111">
        <v>0.46518126042825314</v>
      </c>
      <c r="N1846" s="112">
        <f t="shared" si="57"/>
        <v>-1.1254263884187932</v>
      </c>
    </row>
    <row r="1847" spans="1:14" x14ac:dyDescent="0.25">
      <c r="A1847" s="111" t="s">
        <v>641</v>
      </c>
      <c r="B1847" s="111">
        <f>INDEX(kommuner!C:C,MATCH(_xlfn.NUMBERVALUE(A1847),kommuner!B:B,0))</f>
        <v>3416</v>
      </c>
      <c r="C1847" s="111" t="s">
        <v>127</v>
      </c>
      <c r="D1847" s="111" t="s">
        <v>127</v>
      </c>
      <c r="E1847" s="111" t="s">
        <v>123</v>
      </c>
      <c r="F1847" s="111" t="s">
        <v>172</v>
      </c>
      <c r="G1847" s="111" t="s">
        <v>167</v>
      </c>
      <c r="H1847" s="111" t="s">
        <v>172</v>
      </c>
      <c r="I1847" s="111" t="s">
        <v>167</v>
      </c>
      <c r="J1847" t="str">
        <f t="shared" si="56"/>
        <v>3416SkogOrganisk jordBarskogImpediment</v>
      </c>
      <c r="K1847" s="111">
        <v>3.7944669267533482E-2</v>
      </c>
      <c r="L1847" s="111">
        <v>0.92784825435236762</v>
      </c>
      <c r="M1847" s="111">
        <v>0.46510463492953991</v>
      </c>
      <c r="N1847" s="112">
        <f t="shared" si="57"/>
        <v>1.430897558549441</v>
      </c>
    </row>
    <row r="1848" spans="1:14" x14ac:dyDescent="0.25">
      <c r="A1848" s="111" t="s">
        <v>641</v>
      </c>
      <c r="B1848" s="111">
        <f>INDEX(kommuner!C:C,MATCH(_xlfn.NUMBERVALUE(A1848),kommuner!B:B,0))</f>
        <v>3416</v>
      </c>
      <c r="C1848" s="111" t="s">
        <v>127</v>
      </c>
      <c r="D1848" s="111" t="s">
        <v>127</v>
      </c>
      <c r="E1848" s="111" t="s">
        <v>123</v>
      </c>
      <c r="F1848" s="111" t="s">
        <v>172</v>
      </c>
      <c r="G1848" s="111" t="s">
        <v>190</v>
      </c>
      <c r="H1848" s="111" t="s">
        <v>172</v>
      </c>
      <c r="I1848" s="111" t="s">
        <v>190</v>
      </c>
      <c r="J1848" t="str">
        <f t="shared" si="56"/>
        <v>3416SkogOrganisk jordBarskogLav</v>
      </c>
      <c r="K1848" s="111">
        <v>-0.50666953101693391</v>
      </c>
      <c r="L1848" s="111">
        <v>0.92784825435236762</v>
      </c>
      <c r="M1848" s="111">
        <v>0.46510463492953991</v>
      </c>
      <c r="N1848" s="112">
        <f t="shared" si="57"/>
        <v>0.88628335826497362</v>
      </c>
    </row>
    <row r="1849" spans="1:14" x14ac:dyDescent="0.25">
      <c r="A1849" s="111" t="s">
        <v>641</v>
      </c>
      <c r="B1849" s="111">
        <f>INDEX(kommuner!C:C,MATCH(_xlfn.NUMBERVALUE(A1849),kommuner!B:B,0))</f>
        <v>3416</v>
      </c>
      <c r="C1849" s="111" t="s">
        <v>127</v>
      </c>
      <c r="D1849" s="111" t="s">
        <v>127</v>
      </c>
      <c r="E1849" s="111" t="s">
        <v>123</v>
      </c>
      <c r="F1849" s="111" t="s">
        <v>172</v>
      </c>
      <c r="G1849" s="111" t="s">
        <v>173</v>
      </c>
      <c r="H1849" s="111" t="s">
        <v>172</v>
      </c>
      <c r="I1849" s="111" t="s">
        <v>173</v>
      </c>
      <c r="J1849" t="str">
        <f t="shared" si="56"/>
        <v>3416SkogOrganisk jordBarskogMiddels</v>
      </c>
      <c r="K1849" s="111">
        <v>-1.5571490961494638</v>
      </c>
      <c r="L1849" s="111">
        <v>0.92784825435236762</v>
      </c>
      <c r="M1849" s="111">
        <v>0.46518126042825314</v>
      </c>
      <c r="N1849" s="112">
        <f t="shared" si="57"/>
        <v>-0.16411958136884308</v>
      </c>
    </row>
    <row r="1850" spans="1:14" x14ac:dyDescent="0.25">
      <c r="A1850" s="111" t="s">
        <v>641</v>
      </c>
      <c r="B1850" s="111">
        <f>INDEX(kommuner!C:C,MATCH(_xlfn.NUMBERVALUE(A1850),kommuner!B:B,0))</f>
        <v>3416</v>
      </c>
      <c r="C1850" s="111" t="s">
        <v>127</v>
      </c>
      <c r="D1850" s="111" t="s">
        <v>127</v>
      </c>
      <c r="E1850" s="111" t="s">
        <v>123</v>
      </c>
      <c r="F1850" s="111" t="s">
        <v>172</v>
      </c>
      <c r="G1850" s="111" t="s">
        <v>186</v>
      </c>
      <c r="H1850" s="111" t="s">
        <v>172</v>
      </c>
      <c r="I1850" s="111" t="s">
        <v>186</v>
      </c>
      <c r="J1850" t="str">
        <f t="shared" si="56"/>
        <v>3416SkogOrganisk jordBarskogSærs høy</v>
      </c>
      <c r="K1850" s="111">
        <v>2.5548655235722699</v>
      </c>
      <c r="L1850" s="111">
        <v>0.92784825435236762</v>
      </c>
      <c r="M1850" s="111">
        <v>0.46518126042825314</v>
      </c>
      <c r="N1850" s="112">
        <f t="shared" si="57"/>
        <v>3.9478950383528906</v>
      </c>
    </row>
    <row r="1851" spans="1:14" x14ac:dyDescent="0.25">
      <c r="A1851" s="111" t="s">
        <v>641</v>
      </c>
      <c r="B1851" s="111">
        <f>INDEX(kommuner!C:C,MATCH(_xlfn.NUMBERVALUE(A1851),kommuner!B:B,0))</f>
        <v>3416</v>
      </c>
      <c r="C1851" s="111" t="s">
        <v>127</v>
      </c>
      <c r="D1851" s="111" t="s">
        <v>127</v>
      </c>
      <c r="E1851" s="111" t="s">
        <v>123</v>
      </c>
      <c r="F1851" s="111" t="s">
        <v>179</v>
      </c>
      <c r="G1851" s="111" t="s">
        <v>180</v>
      </c>
      <c r="H1851" s="111" t="s">
        <v>179</v>
      </c>
      <c r="I1851" s="111" t="s">
        <v>180</v>
      </c>
      <c r="J1851" t="str">
        <f t="shared" si="56"/>
        <v>3416SkogOrganisk jordBlandingsskogHøy</v>
      </c>
      <c r="K1851" s="111">
        <v>-5.5554344456832343</v>
      </c>
      <c r="L1851" s="111">
        <v>0.92784825435236762</v>
      </c>
      <c r="M1851" s="111">
        <v>0.46510463492953991</v>
      </c>
      <c r="N1851" s="112">
        <f t="shared" si="57"/>
        <v>-4.1624815564013264</v>
      </c>
    </row>
    <row r="1852" spans="1:14" x14ac:dyDescent="0.25">
      <c r="A1852" s="111" t="s">
        <v>641</v>
      </c>
      <c r="B1852" s="111">
        <f>INDEX(kommuner!C:C,MATCH(_xlfn.NUMBERVALUE(A1852),kommuner!B:B,0))</f>
        <v>3416</v>
      </c>
      <c r="C1852" s="111" t="s">
        <v>127</v>
      </c>
      <c r="D1852" s="111" t="s">
        <v>127</v>
      </c>
      <c r="E1852" s="111" t="s">
        <v>123</v>
      </c>
      <c r="F1852" s="111" t="s">
        <v>179</v>
      </c>
      <c r="G1852" s="111" t="s">
        <v>167</v>
      </c>
      <c r="H1852" s="111" t="s">
        <v>179</v>
      </c>
      <c r="I1852" s="111" t="s">
        <v>167</v>
      </c>
      <c r="J1852" t="str">
        <f t="shared" si="56"/>
        <v>3416SkogOrganisk jordBlandingsskogImpediment</v>
      </c>
      <c r="K1852" s="111">
        <v>-0.28586344175800005</v>
      </c>
      <c r="L1852" s="111">
        <v>0.92784825435236762</v>
      </c>
      <c r="M1852" s="111">
        <v>0.46510463492953991</v>
      </c>
      <c r="N1852" s="112">
        <f t="shared" si="57"/>
        <v>1.1070894475239075</v>
      </c>
    </row>
    <row r="1853" spans="1:14" x14ac:dyDescent="0.25">
      <c r="A1853" s="111" t="s">
        <v>641</v>
      </c>
      <c r="B1853" s="111">
        <f>INDEX(kommuner!C:C,MATCH(_xlfn.NUMBERVALUE(A1853),kommuner!B:B,0))</f>
        <v>3416</v>
      </c>
      <c r="C1853" s="111" t="s">
        <v>127</v>
      </c>
      <c r="D1853" s="111" t="s">
        <v>127</v>
      </c>
      <c r="E1853" s="111" t="s">
        <v>123</v>
      </c>
      <c r="F1853" s="111" t="s">
        <v>179</v>
      </c>
      <c r="G1853" s="111" t="s">
        <v>190</v>
      </c>
      <c r="H1853" s="111" t="s">
        <v>179</v>
      </c>
      <c r="I1853" s="111" t="s">
        <v>190</v>
      </c>
      <c r="J1853" t="str">
        <f t="shared" si="56"/>
        <v>3416SkogOrganisk jordBlandingsskogLav</v>
      </c>
      <c r="K1853" s="111">
        <v>-1.2347339377887629</v>
      </c>
      <c r="L1853" s="111">
        <v>0.92784825435236762</v>
      </c>
      <c r="M1853" s="111">
        <v>0.46510463492953991</v>
      </c>
      <c r="N1853" s="112">
        <f t="shared" si="57"/>
        <v>0.15821895149314458</v>
      </c>
    </row>
    <row r="1854" spans="1:14" x14ac:dyDescent="0.25">
      <c r="A1854" s="111" t="s">
        <v>641</v>
      </c>
      <c r="B1854" s="111">
        <f>INDEX(kommuner!C:C,MATCH(_xlfn.NUMBERVALUE(A1854),kommuner!B:B,0))</f>
        <v>3416</v>
      </c>
      <c r="C1854" s="111" t="s">
        <v>127</v>
      </c>
      <c r="D1854" s="111" t="s">
        <v>127</v>
      </c>
      <c r="E1854" s="111" t="s">
        <v>123</v>
      </c>
      <c r="F1854" s="111" t="s">
        <v>179</v>
      </c>
      <c r="G1854" s="111" t="s">
        <v>173</v>
      </c>
      <c r="H1854" s="111" t="s">
        <v>179</v>
      </c>
      <c r="I1854" s="111" t="s">
        <v>173</v>
      </c>
      <c r="J1854" t="str">
        <f t="shared" si="56"/>
        <v>3416SkogOrganisk jordBlandingsskogMiddels</v>
      </c>
      <c r="K1854" s="111">
        <v>-2.4239591752717748</v>
      </c>
      <c r="L1854" s="111">
        <v>0.92784825435236762</v>
      </c>
      <c r="M1854" s="111">
        <v>0.46510463492953991</v>
      </c>
      <c r="N1854" s="112">
        <f t="shared" si="57"/>
        <v>-1.0310062859898674</v>
      </c>
    </row>
    <row r="1855" spans="1:14" x14ac:dyDescent="0.25">
      <c r="A1855" s="111" t="s">
        <v>641</v>
      </c>
      <c r="B1855" s="111">
        <f>INDEX(kommuner!C:C,MATCH(_xlfn.NUMBERVALUE(A1855),kommuner!B:B,0))</f>
        <v>3416</v>
      </c>
      <c r="C1855" s="111" t="s">
        <v>127</v>
      </c>
      <c r="D1855" s="111" t="s">
        <v>127</v>
      </c>
      <c r="E1855" s="111" t="s">
        <v>123</v>
      </c>
      <c r="F1855" s="111" t="s">
        <v>179</v>
      </c>
      <c r="G1855" s="111" t="s">
        <v>186</v>
      </c>
      <c r="H1855" s="111" t="s">
        <v>179</v>
      </c>
      <c r="I1855" s="111" t="s">
        <v>186</v>
      </c>
      <c r="J1855" t="str">
        <f t="shared" si="56"/>
        <v>3416SkogOrganisk jordBlandingsskogSærs høy</v>
      </c>
      <c r="K1855" s="111">
        <v>-1.5726115302258048</v>
      </c>
      <c r="L1855" s="111">
        <v>0.92784825435236762</v>
      </c>
      <c r="M1855" s="111">
        <v>0.46510463492953991</v>
      </c>
      <c r="N1855" s="112">
        <f t="shared" si="57"/>
        <v>-0.17965864094389727</v>
      </c>
    </row>
    <row r="1856" spans="1:14" x14ac:dyDescent="0.25">
      <c r="A1856" s="111" t="s">
        <v>641</v>
      </c>
      <c r="B1856" s="111">
        <f>INDEX(kommuner!C:C,MATCH(_xlfn.NUMBERVALUE(A1856),kommuner!B:B,0))</f>
        <v>3416</v>
      </c>
      <c r="C1856" s="111" t="s">
        <v>127</v>
      </c>
      <c r="D1856" s="111" t="s">
        <v>127</v>
      </c>
      <c r="E1856" s="111" t="s">
        <v>123</v>
      </c>
      <c r="F1856" s="111" t="s">
        <v>185</v>
      </c>
      <c r="G1856" s="111" t="s">
        <v>180</v>
      </c>
      <c r="H1856" s="111" t="s">
        <v>185</v>
      </c>
      <c r="I1856" s="111" t="s">
        <v>180</v>
      </c>
      <c r="J1856" t="str">
        <f t="shared" si="56"/>
        <v>3416SkogOrganisk jordLauvskogHøy</v>
      </c>
      <c r="K1856" s="111">
        <v>-1.9913688882377358</v>
      </c>
      <c r="L1856" s="111">
        <v>0.92784825435236762</v>
      </c>
      <c r="M1856" s="111">
        <v>0.46510463492953991</v>
      </c>
      <c r="N1856" s="112">
        <f t="shared" si="57"/>
        <v>-0.59841599895582831</v>
      </c>
    </row>
    <row r="1857" spans="1:14" x14ac:dyDescent="0.25">
      <c r="A1857" s="111" t="s">
        <v>641</v>
      </c>
      <c r="B1857" s="111">
        <f>INDEX(kommuner!C:C,MATCH(_xlfn.NUMBERVALUE(A1857),kommuner!B:B,0))</f>
        <v>3416</v>
      </c>
      <c r="C1857" s="111" t="s">
        <v>127</v>
      </c>
      <c r="D1857" s="111" t="s">
        <v>127</v>
      </c>
      <c r="E1857" s="111" t="s">
        <v>123</v>
      </c>
      <c r="F1857" s="111" t="s">
        <v>185</v>
      </c>
      <c r="G1857" s="111" t="s">
        <v>167</v>
      </c>
      <c r="H1857" s="111" t="s">
        <v>185</v>
      </c>
      <c r="I1857" s="111" t="s">
        <v>167</v>
      </c>
      <c r="J1857" t="str">
        <f t="shared" si="56"/>
        <v>3416SkogOrganisk jordLauvskogImpediment</v>
      </c>
      <c r="K1857" s="111">
        <v>0.35000626494250675</v>
      </c>
      <c r="L1857" s="111">
        <v>0.92784825435236762</v>
      </c>
      <c r="M1857" s="111">
        <v>0.46510463492953991</v>
      </c>
      <c r="N1857" s="112">
        <f t="shared" si="57"/>
        <v>1.7429591542244141</v>
      </c>
    </row>
    <row r="1858" spans="1:14" x14ac:dyDescent="0.25">
      <c r="A1858" s="111" t="s">
        <v>641</v>
      </c>
      <c r="B1858" s="111">
        <f>INDEX(kommuner!C:C,MATCH(_xlfn.NUMBERVALUE(A1858),kommuner!B:B,0))</f>
        <v>3416</v>
      </c>
      <c r="C1858" s="111" t="s">
        <v>127</v>
      </c>
      <c r="D1858" s="111" t="s">
        <v>127</v>
      </c>
      <c r="E1858" s="111" t="s">
        <v>123</v>
      </c>
      <c r="F1858" s="111" t="s">
        <v>185</v>
      </c>
      <c r="G1858" s="111" t="s">
        <v>190</v>
      </c>
      <c r="H1858" s="111" t="s">
        <v>185</v>
      </c>
      <c r="I1858" s="111" t="s">
        <v>190</v>
      </c>
      <c r="J1858" t="str">
        <f t="shared" si="56"/>
        <v>3416SkogOrganisk jordLauvskogLav</v>
      </c>
      <c r="K1858" s="111">
        <v>1.1144075558526714</v>
      </c>
      <c r="L1858" s="111">
        <v>0.92784825435236762</v>
      </c>
      <c r="M1858" s="111">
        <v>0.46510463492953991</v>
      </c>
      <c r="N1858" s="112">
        <f t="shared" si="57"/>
        <v>2.5073604451345788</v>
      </c>
    </row>
    <row r="1859" spans="1:14" x14ac:dyDescent="0.25">
      <c r="A1859" s="111" t="s">
        <v>641</v>
      </c>
      <c r="B1859" s="111">
        <f>INDEX(kommuner!C:C,MATCH(_xlfn.NUMBERVALUE(A1859),kommuner!B:B,0))</f>
        <v>3416</v>
      </c>
      <c r="C1859" s="111" t="s">
        <v>127</v>
      </c>
      <c r="D1859" s="111" t="s">
        <v>127</v>
      </c>
      <c r="E1859" s="111" t="s">
        <v>123</v>
      </c>
      <c r="F1859" s="111" t="s">
        <v>185</v>
      </c>
      <c r="G1859" s="111" t="s">
        <v>173</v>
      </c>
      <c r="H1859" s="111" t="s">
        <v>185</v>
      </c>
      <c r="I1859" s="111" t="s">
        <v>173</v>
      </c>
      <c r="J1859" t="str">
        <f t="shared" ref="J1859:J1922" si="58">B1859&amp;C1859&amp;E1859&amp;IF(C1859="Skog",F1859&amp;G1859,"")</f>
        <v>3416SkogOrganisk jordLauvskogMiddels</v>
      </c>
      <c r="K1859" s="111">
        <v>-0.62664468270982987</v>
      </c>
      <c r="L1859" s="111">
        <v>0.92784825435236762</v>
      </c>
      <c r="M1859" s="111">
        <v>0.46510463492953991</v>
      </c>
      <c r="N1859" s="112">
        <f t="shared" ref="N1859:N1922" si="59">SUM(K1859:M1859)</f>
        <v>0.76630820657207765</v>
      </c>
    </row>
    <row r="1860" spans="1:14" x14ac:dyDescent="0.25">
      <c r="A1860" s="111" t="s">
        <v>641</v>
      </c>
      <c r="B1860" s="111">
        <f>INDEX(kommuner!C:C,MATCH(_xlfn.NUMBERVALUE(A1860),kommuner!B:B,0))</f>
        <v>3416</v>
      </c>
      <c r="C1860" s="111" t="s">
        <v>127</v>
      </c>
      <c r="D1860" s="111" t="s">
        <v>127</v>
      </c>
      <c r="E1860" s="111" t="s">
        <v>123</v>
      </c>
      <c r="F1860" s="111" t="s">
        <v>185</v>
      </c>
      <c r="G1860" s="111" t="s">
        <v>186</v>
      </c>
      <c r="H1860" s="111" t="s">
        <v>185</v>
      </c>
      <c r="I1860" s="111" t="s">
        <v>186</v>
      </c>
      <c r="J1860" t="str">
        <f t="shared" si="58"/>
        <v>3416SkogOrganisk jordLauvskogSærs høy</v>
      </c>
      <c r="K1860" s="111">
        <v>-1.8997279926091779</v>
      </c>
      <c r="L1860" s="111">
        <v>0.92784825435236762</v>
      </c>
      <c r="M1860" s="111">
        <v>0.46510463492953991</v>
      </c>
      <c r="N1860" s="112">
        <f t="shared" si="59"/>
        <v>-0.50677510332727038</v>
      </c>
    </row>
    <row r="1861" spans="1:14" x14ac:dyDescent="0.25">
      <c r="A1861" s="111" t="s">
        <v>641</v>
      </c>
      <c r="B1861" s="111">
        <f>INDEX(kommuner!C:C,MATCH(_xlfn.NUMBERVALUE(A1861),kommuner!B:B,0))</f>
        <v>3416</v>
      </c>
      <c r="C1861" s="111" t="s">
        <v>83</v>
      </c>
      <c r="D1861" s="111" t="s">
        <v>83</v>
      </c>
      <c r="E1861" s="111" t="s">
        <v>126</v>
      </c>
      <c r="F1861" s="111" t="s">
        <v>139</v>
      </c>
      <c r="G1861" s="111" t="s">
        <v>139</v>
      </c>
      <c r="H1861" s="111" t="s">
        <v>139</v>
      </c>
      <c r="I1861" s="111" t="s">
        <v>139</v>
      </c>
      <c r="J1861" t="str">
        <f t="shared" si="58"/>
        <v>3416Utbygd arealMineraljord</v>
      </c>
      <c r="K1861" s="111">
        <v>-0.82639633937819656</v>
      </c>
      <c r="L1861" s="111">
        <v>0</v>
      </c>
      <c r="M1861" s="111">
        <v>1.303047089454229E-2</v>
      </c>
      <c r="N1861" s="112">
        <f t="shared" si="59"/>
        <v>-0.81336586848365422</v>
      </c>
    </row>
    <row r="1862" spans="1:14" x14ac:dyDescent="0.25">
      <c r="A1862" s="111" t="s">
        <v>641</v>
      </c>
      <c r="B1862" s="111">
        <f>INDEX(kommuner!C:C,MATCH(_xlfn.NUMBERVALUE(A1862),kommuner!B:B,0))</f>
        <v>3416</v>
      </c>
      <c r="C1862" s="111" t="s">
        <v>83</v>
      </c>
      <c r="D1862" s="111" t="s">
        <v>83</v>
      </c>
      <c r="E1862" s="111" t="s">
        <v>123</v>
      </c>
      <c r="F1862" s="111" t="s">
        <v>139</v>
      </c>
      <c r="G1862" s="111" t="s">
        <v>139</v>
      </c>
      <c r="H1862" s="111" t="s">
        <v>139</v>
      </c>
      <c r="I1862" s="111" t="s">
        <v>139</v>
      </c>
      <c r="J1862" t="str">
        <f t="shared" si="58"/>
        <v>3416Utbygd arealOrganisk jord</v>
      </c>
      <c r="K1862" s="111">
        <v>29.011421395201612</v>
      </c>
      <c r="L1862" s="111">
        <v>0</v>
      </c>
      <c r="M1862" s="111">
        <v>1.303047089454229E-2</v>
      </c>
      <c r="N1862" s="112">
        <f t="shared" si="59"/>
        <v>29.024451866096154</v>
      </c>
    </row>
    <row r="1863" spans="1:14" x14ac:dyDescent="0.25">
      <c r="A1863" s="111" t="s">
        <v>641</v>
      </c>
      <c r="B1863" s="111">
        <f>INDEX(kommuner!C:C,MATCH(_xlfn.NUMBERVALUE(A1863),kommuner!B:B,0))</f>
        <v>3416</v>
      </c>
      <c r="C1863" s="111" t="s">
        <v>181</v>
      </c>
      <c r="D1863" s="111" t="s">
        <v>181</v>
      </c>
      <c r="E1863" s="111" t="s">
        <v>123</v>
      </c>
      <c r="F1863" s="111" t="s">
        <v>139</v>
      </c>
      <c r="G1863" s="111" t="s">
        <v>139</v>
      </c>
      <c r="H1863" s="111" t="s">
        <v>139</v>
      </c>
      <c r="I1863" s="111" t="s">
        <v>139</v>
      </c>
      <c r="J1863" t="str">
        <f t="shared" si="58"/>
        <v>3416Vann og myrOrganisk jord</v>
      </c>
      <c r="K1863" s="111">
        <v>-0.15121005571827481</v>
      </c>
      <c r="L1863" s="111">
        <v>0</v>
      </c>
      <c r="M1863" s="111">
        <v>0</v>
      </c>
      <c r="N1863" s="112">
        <f t="shared" si="59"/>
        <v>-0.15121005571827481</v>
      </c>
    </row>
    <row r="1864" spans="1:14" x14ac:dyDescent="0.25">
      <c r="A1864" s="111" t="s">
        <v>642</v>
      </c>
      <c r="B1864" s="111">
        <f>INDEX(kommuner!C:C,MATCH(_xlfn.NUMBERVALUE(A1864),kommuner!B:B,0))</f>
        <v>3417</v>
      </c>
      <c r="C1864" s="111" t="s">
        <v>82</v>
      </c>
      <c r="D1864" s="111" t="s">
        <v>82</v>
      </c>
      <c r="E1864" s="111" t="s">
        <v>126</v>
      </c>
      <c r="F1864" s="111" t="s">
        <v>139</v>
      </c>
      <c r="G1864" s="111" t="s">
        <v>139</v>
      </c>
      <c r="H1864" s="111" t="s">
        <v>139</v>
      </c>
      <c r="I1864" s="111" t="s">
        <v>139</v>
      </c>
      <c r="J1864" t="str">
        <f t="shared" si="58"/>
        <v>3417Annen utmarkMineraljord</v>
      </c>
      <c r="K1864" s="111">
        <v>-8.1294889331176998E-2</v>
      </c>
      <c r="L1864" s="111">
        <v>0</v>
      </c>
      <c r="M1864" s="111">
        <v>0</v>
      </c>
      <c r="N1864" s="112">
        <f t="shared" si="59"/>
        <v>-8.1294889331176998E-2</v>
      </c>
    </row>
    <row r="1865" spans="1:14" x14ac:dyDescent="0.25">
      <c r="A1865" s="111" t="s">
        <v>642</v>
      </c>
      <c r="B1865" s="111">
        <f>INDEX(kommuner!C:C,MATCH(_xlfn.NUMBERVALUE(A1865),kommuner!B:B,0))</f>
        <v>3417</v>
      </c>
      <c r="C1865" s="111" t="s">
        <v>121</v>
      </c>
      <c r="D1865" s="111" t="s">
        <v>121</v>
      </c>
      <c r="E1865" s="111" t="s">
        <v>126</v>
      </c>
      <c r="F1865" s="111" t="s">
        <v>139</v>
      </c>
      <c r="G1865" s="111" t="s">
        <v>139</v>
      </c>
      <c r="H1865" s="111" t="s">
        <v>139</v>
      </c>
      <c r="I1865" s="111" t="s">
        <v>139</v>
      </c>
      <c r="J1865" t="str">
        <f t="shared" si="58"/>
        <v>3417BeiteMineraljord</v>
      </c>
      <c r="K1865" s="111">
        <v>-0.96338340838695502</v>
      </c>
      <c r="L1865" s="111">
        <v>0</v>
      </c>
      <c r="M1865" s="111">
        <v>1.2448711246839999E-7</v>
      </c>
      <c r="N1865" s="112">
        <f t="shared" si="59"/>
        <v>-0.96338328389984251</v>
      </c>
    </row>
    <row r="1866" spans="1:14" x14ac:dyDescent="0.25">
      <c r="A1866" s="111" t="s">
        <v>642</v>
      </c>
      <c r="B1866" s="111">
        <f>INDEX(kommuner!C:C,MATCH(_xlfn.NUMBERVALUE(A1866),kommuner!B:B,0))</f>
        <v>3417</v>
      </c>
      <c r="C1866" s="111" t="s">
        <v>121</v>
      </c>
      <c r="D1866" s="111" t="s">
        <v>121</v>
      </c>
      <c r="E1866" s="111" t="s">
        <v>123</v>
      </c>
      <c r="F1866" s="111" t="s">
        <v>139</v>
      </c>
      <c r="G1866" s="111" t="s">
        <v>139</v>
      </c>
      <c r="H1866" s="111" t="s">
        <v>139</v>
      </c>
      <c r="I1866" s="111" t="s">
        <v>139</v>
      </c>
      <c r="J1866" t="str">
        <f t="shared" si="58"/>
        <v>3417BeiteOrganisk jord</v>
      </c>
      <c r="K1866" s="111">
        <v>12.077525935985037</v>
      </c>
      <c r="L1866" s="111">
        <v>1.6412500000000001</v>
      </c>
      <c r="M1866" s="111">
        <v>0</v>
      </c>
      <c r="N1866" s="112">
        <f t="shared" si="59"/>
        <v>13.718775935985036</v>
      </c>
    </row>
    <row r="1867" spans="1:14" x14ac:dyDescent="0.25">
      <c r="A1867" s="111" t="s">
        <v>642</v>
      </c>
      <c r="B1867" s="111">
        <f>INDEX(kommuner!C:C,MATCH(_xlfn.NUMBERVALUE(A1867),kommuner!B:B,0))</f>
        <v>3417</v>
      </c>
      <c r="C1867" s="111" t="s">
        <v>84</v>
      </c>
      <c r="D1867" s="111" t="s">
        <v>84</v>
      </c>
      <c r="E1867" s="111" t="s">
        <v>126</v>
      </c>
      <c r="F1867" s="111" t="s">
        <v>139</v>
      </c>
      <c r="G1867" s="111" t="s">
        <v>139</v>
      </c>
      <c r="H1867" s="111" t="s">
        <v>139</v>
      </c>
      <c r="I1867" s="111" t="s">
        <v>139</v>
      </c>
      <c r="J1867" t="str">
        <f t="shared" si="58"/>
        <v>3417Dyrket markMineraljord</v>
      </c>
      <c r="K1867" s="111">
        <v>-0.60781376733541337</v>
      </c>
      <c r="L1867" s="111">
        <v>0</v>
      </c>
      <c r="M1867" s="111">
        <v>0</v>
      </c>
      <c r="N1867" s="112">
        <f t="shared" si="59"/>
        <v>-0.60781376733541337</v>
      </c>
    </row>
    <row r="1868" spans="1:14" x14ac:dyDescent="0.25">
      <c r="A1868" s="111" t="s">
        <v>642</v>
      </c>
      <c r="B1868" s="111">
        <f>INDEX(kommuner!C:C,MATCH(_xlfn.NUMBERVALUE(A1868),kommuner!B:B,0))</f>
        <v>3417</v>
      </c>
      <c r="C1868" s="111" t="s">
        <v>84</v>
      </c>
      <c r="D1868" s="111" t="s">
        <v>84</v>
      </c>
      <c r="E1868" s="111" t="s">
        <v>123</v>
      </c>
      <c r="F1868" s="111" t="s">
        <v>139</v>
      </c>
      <c r="G1868" s="111" t="s">
        <v>139</v>
      </c>
      <c r="H1868" s="111" t="s">
        <v>139</v>
      </c>
      <c r="I1868" s="111" t="s">
        <v>139</v>
      </c>
      <c r="J1868" t="str">
        <f t="shared" si="58"/>
        <v>3417Dyrket markOrganisk jord</v>
      </c>
      <c r="K1868" s="111">
        <v>28.726149366675592</v>
      </c>
      <c r="L1868" s="111">
        <v>1.45625</v>
      </c>
      <c r="M1868" s="111">
        <v>0</v>
      </c>
      <c r="N1868" s="112">
        <f t="shared" si="59"/>
        <v>30.182399366675593</v>
      </c>
    </row>
    <row r="1869" spans="1:14" x14ac:dyDescent="0.25">
      <c r="A1869" s="111" t="s">
        <v>642</v>
      </c>
      <c r="B1869" s="111">
        <f>INDEX(kommuner!C:C,MATCH(_xlfn.NUMBERVALUE(A1869),kommuner!B:B,0))</f>
        <v>3417</v>
      </c>
      <c r="C1869" s="111" t="s">
        <v>127</v>
      </c>
      <c r="D1869" s="111" t="s">
        <v>127</v>
      </c>
      <c r="E1869" s="111" t="s">
        <v>126</v>
      </c>
      <c r="F1869" s="111" t="s">
        <v>172</v>
      </c>
      <c r="G1869" s="111" t="s">
        <v>180</v>
      </c>
      <c r="H1869" s="111" t="s">
        <v>172</v>
      </c>
      <c r="I1869" s="111" t="s">
        <v>180</v>
      </c>
      <c r="J1869" t="str">
        <f t="shared" si="58"/>
        <v>3417SkogMineraljordBarskogHøy</v>
      </c>
      <c r="K1869" s="111">
        <v>-2.6198458133623994</v>
      </c>
      <c r="L1869" s="111">
        <v>0.85306406685236758</v>
      </c>
      <c r="M1869" s="111">
        <v>6.4056614999681585E-2</v>
      </c>
      <c r="N1869" s="112">
        <f t="shared" si="59"/>
        <v>-1.7027251315103504</v>
      </c>
    </row>
    <row r="1870" spans="1:14" x14ac:dyDescent="0.25">
      <c r="A1870" s="111" t="s">
        <v>642</v>
      </c>
      <c r="B1870" s="111">
        <f>INDEX(kommuner!C:C,MATCH(_xlfn.NUMBERVALUE(A1870),kommuner!B:B,0))</f>
        <v>3417</v>
      </c>
      <c r="C1870" s="111" t="s">
        <v>127</v>
      </c>
      <c r="D1870" s="111" t="s">
        <v>127</v>
      </c>
      <c r="E1870" s="111" t="s">
        <v>126</v>
      </c>
      <c r="F1870" s="111" t="s">
        <v>172</v>
      </c>
      <c r="G1870" s="111" t="s">
        <v>167</v>
      </c>
      <c r="H1870" s="111" t="s">
        <v>172</v>
      </c>
      <c r="I1870" s="111" t="s">
        <v>167</v>
      </c>
      <c r="J1870" t="str">
        <f t="shared" si="58"/>
        <v>3417SkogMineraljordBarskogImpediment</v>
      </c>
      <c r="K1870" s="111">
        <v>-2.0650085329634176</v>
      </c>
      <c r="L1870" s="111">
        <v>0.85306406685236758</v>
      </c>
      <c r="M1870" s="111">
        <v>6.3979989500968365E-2</v>
      </c>
      <c r="N1870" s="112">
        <f t="shared" si="59"/>
        <v>-1.1479644766100818</v>
      </c>
    </row>
    <row r="1871" spans="1:14" x14ac:dyDescent="0.25">
      <c r="A1871" s="111" t="s">
        <v>642</v>
      </c>
      <c r="B1871" s="111">
        <f>INDEX(kommuner!C:C,MATCH(_xlfn.NUMBERVALUE(A1871),kommuner!B:B,0))</f>
        <v>3417</v>
      </c>
      <c r="C1871" s="111" t="s">
        <v>127</v>
      </c>
      <c r="D1871" s="111" t="s">
        <v>127</v>
      </c>
      <c r="E1871" s="111" t="s">
        <v>126</v>
      </c>
      <c r="F1871" s="111" t="s">
        <v>172</v>
      </c>
      <c r="G1871" s="111" t="s">
        <v>190</v>
      </c>
      <c r="H1871" s="111" t="s">
        <v>172</v>
      </c>
      <c r="I1871" s="111" t="s">
        <v>190</v>
      </c>
      <c r="J1871" t="str">
        <f t="shared" si="58"/>
        <v>3417SkogMineraljordBarskogLav</v>
      </c>
      <c r="K1871" s="111">
        <v>-1.5556963198695539</v>
      </c>
      <c r="L1871" s="111">
        <v>0.85306406685236758</v>
      </c>
      <c r="M1871" s="111">
        <v>6.3979989500968365E-2</v>
      </c>
      <c r="N1871" s="112">
        <f t="shared" si="59"/>
        <v>-0.63865226351621796</v>
      </c>
    </row>
    <row r="1872" spans="1:14" x14ac:dyDescent="0.25">
      <c r="A1872" s="111" t="s">
        <v>642</v>
      </c>
      <c r="B1872" s="111">
        <f>INDEX(kommuner!C:C,MATCH(_xlfn.NUMBERVALUE(A1872),kommuner!B:B,0))</f>
        <v>3417</v>
      </c>
      <c r="C1872" s="111" t="s">
        <v>127</v>
      </c>
      <c r="D1872" s="111" t="s">
        <v>127</v>
      </c>
      <c r="E1872" s="111" t="s">
        <v>126</v>
      </c>
      <c r="F1872" s="111" t="s">
        <v>172</v>
      </c>
      <c r="G1872" s="111" t="s">
        <v>173</v>
      </c>
      <c r="H1872" s="111" t="s">
        <v>172</v>
      </c>
      <c r="I1872" s="111" t="s">
        <v>173</v>
      </c>
      <c r="J1872" t="str">
        <f t="shared" si="58"/>
        <v>3417SkogMineraljordBarskogMiddels</v>
      </c>
      <c r="K1872" s="111">
        <v>-2.1020078369684825</v>
      </c>
      <c r="L1872" s="111">
        <v>0.85306406685236758</v>
      </c>
      <c r="M1872" s="111">
        <v>6.4056614999681585E-2</v>
      </c>
      <c r="N1872" s="112">
        <f t="shared" si="59"/>
        <v>-1.1848871551164335</v>
      </c>
    </row>
    <row r="1873" spans="1:14" x14ac:dyDescent="0.25">
      <c r="A1873" s="111" t="s">
        <v>642</v>
      </c>
      <c r="B1873" s="111">
        <f>INDEX(kommuner!C:C,MATCH(_xlfn.NUMBERVALUE(A1873),kommuner!B:B,0))</f>
        <v>3417</v>
      </c>
      <c r="C1873" s="111" t="s">
        <v>127</v>
      </c>
      <c r="D1873" s="111" t="s">
        <v>127</v>
      </c>
      <c r="E1873" s="111" t="s">
        <v>126</v>
      </c>
      <c r="F1873" s="111" t="s">
        <v>172</v>
      </c>
      <c r="G1873" s="111" t="s">
        <v>186</v>
      </c>
      <c r="H1873" s="111" t="s">
        <v>172</v>
      </c>
      <c r="I1873" s="111" t="s">
        <v>186</v>
      </c>
      <c r="J1873" t="str">
        <f t="shared" si="58"/>
        <v>3417SkogMineraljordBarskogSærs høy</v>
      </c>
      <c r="K1873" s="111">
        <v>0.12072674540874306</v>
      </c>
      <c r="L1873" s="111">
        <v>0.85306406685236758</v>
      </c>
      <c r="M1873" s="111">
        <v>6.4056614999681585E-2</v>
      </c>
      <c r="N1873" s="112">
        <f t="shared" si="59"/>
        <v>1.0378474272607923</v>
      </c>
    </row>
    <row r="1874" spans="1:14" x14ac:dyDescent="0.25">
      <c r="A1874" s="111" t="s">
        <v>642</v>
      </c>
      <c r="B1874" s="111">
        <f>INDEX(kommuner!C:C,MATCH(_xlfn.NUMBERVALUE(A1874),kommuner!B:B,0))</f>
        <v>3417</v>
      </c>
      <c r="C1874" s="111" t="s">
        <v>127</v>
      </c>
      <c r="D1874" s="111" t="s">
        <v>127</v>
      </c>
      <c r="E1874" s="111" t="s">
        <v>126</v>
      </c>
      <c r="F1874" s="111" t="s">
        <v>179</v>
      </c>
      <c r="G1874" s="111" t="s">
        <v>180</v>
      </c>
      <c r="H1874" s="111" t="s">
        <v>179</v>
      </c>
      <c r="I1874" s="111" t="s">
        <v>180</v>
      </c>
      <c r="J1874" t="str">
        <f t="shared" si="58"/>
        <v>3417SkogMineraljordBlandingsskogHøy</v>
      </c>
      <c r="K1874" s="111">
        <v>-7.1939050909469406</v>
      </c>
      <c r="L1874" s="111">
        <v>0.85306406685236758</v>
      </c>
      <c r="M1874" s="111">
        <v>6.3979989500968365E-2</v>
      </c>
      <c r="N1874" s="112">
        <f t="shared" si="59"/>
        <v>-6.2768610345936047</v>
      </c>
    </row>
    <row r="1875" spans="1:14" x14ac:dyDescent="0.25">
      <c r="A1875" s="111" t="s">
        <v>642</v>
      </c>
      <c r="B1875" s="111">
        <f>INDEX(kommuner!C:C,MATCH(_xlfn.NUMBERVALUE(A1875),kommuner!B:B,0))</f>
        <v>3417</v>
      </c>
      <c r="C1875" s="111" t="s">
        <v>127</v>
      </c>
      <c r="D1875" s="111" t="s">
        <v>127</v>
      </c>
      <c r="E1875" s="111" t="s">
        <v>126</v>
      </c>
      <c r="F1875" s="111" t="s">
        <v>179</v>
      </c>
      <c r="G1875" s="111" t="s">
        <v>167</v>
      </c>
      <c r="H1875" s="111" t="s">
        <v>179</v>
      </c>
      <c r="I1875" s="111" t="s">
        <v>167</v>
      </c>
      <c r="J1875" t="str">
        <f t="shared" si="58"/>
        <v>3417SkogMineraljordBlandingsskogImpediment</v>
      </c>
      <c r="K1875" s="111">
        <v>-1.534689908392211</v>
      </c>
      <c r="L1875" s="111">
        <v>0.85306406685236758</v>
      </c>
      <c r="M1875" s="111">
        <v>6.3979989500968365E-2</v>
      </c>
      <c r="N1875" s="112">
        <f t="shared" si="59"/>
        <v>-0.61764585203887501</v>
      </c>
    </row>
    <row r="1876" spans="1:14" x14ac:dyDescent="0.25">
      <c r="A1876" s="111" t="s">
        <v>642</v>
      </c>
      <c r="B1876" s="111">
        <f>INDEX(kommuner!C:C,MATCH(_xlfn.NUMBERVALUE(A1876),kommuner!B:B,0))</f>
        <v>3417</v>
      </c>
      <c r="C1876" s="111" t="s">
        <v>127</v>
      </c>
      <c r="D1876" s="111" t="s">
        <v>127</v>
      </c>
      <c r="E1876" s="111" t="s">
        <v>126</v>
      </c>
      <c r="F1876" s="111" t="s">
        <v>179</v>
      </c>
      <c r="G1876" s="111" t="s">
        <v>190</v>
      </c>
      <c r="H1876" s="111" t="s">
        <v>179</v>
      </c>
      <c r="I1876" s="111" t="s">
        <v>190</v>
      </c>
      <c r="J1876" t="str">
        <f t="shared" si="58"/>
        <v>3417SkogMineraljordBlandingsskogLav</v>
      </c>
      <c r="K1876" s="111">
        <v>-2.1877055028220966</v>
      </c>
      <c r="L1876" s="111">
        <v>0.85306406685236758</v>
      </c>
      <c r="M1876" s="111">
        <v>6.3979989500968365E-2</v>
      </c>
      <c r="N1876" s="112">
        <f t="shared" si="59"/>
        <v>-1.2706614464687609</v>
      </c>
    </row>
    <row r="1877" spans="1:14" x14ac:dyDescent="0.25">
      <c r="A1877" s="111" t="s">
        <v>642</v>
      </c>
      <c r="B1877" s="111">
        <f>INDEX(kommuner!C:C,MATCH(_xlfn.NUMBERVALUE(A1877),kommuner!B:B,0))</f>
        <v>3417</v>
      </c>
      <c r="C1877" s="111" t="s">
        <v>127</v>
      </c>
      <c r="D1877" s="111" t="s">
        <v>127</v>
      </c>
      <c r="E1877" s="111" t="s">
        <v>126</v>
      </c>
      <c r="F1877" s="111" t="s">
        <v>179</v>
      </c>
      <c r="G1877" s="111" t="s">
        <v>173</v>
      </c>
      <c r="H1877" s="111" t="s">
        <v>179</v>
      </c>
      <c r="I1877" s="111" t="s">
        <v>173</v>
      </c>
      <c r="J1877" t="str">
        <f t="shared" si="58"/>
        <v>3417SkogMineraljordBlandingsskogMiddels</v>
      </c>
      <c r="K1877" s="111">
        <v>-3.8687729546762566</v>
      </c>
      <c r="L1877" s="111">
        <v>0.85306406685236758</v>
      </c>
      <c r="M1877" s="111">
        <v>6.3979989500968365E-2</v>
      </c>
      <c r="N1877" s="112">
        <f t="shared" si="59"/>
        <v>-2.9517288983229206</v>
      </c>
    </row>
    <row r="1878" spans="1:14" x14ac:dyDescent="0.25">
      <c r="A1878" s="111" t="s">
        <v>642</v>
      </c>
      <c r="B1878" s="111">
        <f>INDEX(kommuner!C:C,MATCH(_xlfn.NUMBERVALUE(A1878),kommuner!B:B,0))</f>
        <v>3417</v>
      </c>
      <c r="C1878" s="111" t="s">
        <v>127</v>
      </c>
      <c r="D1878" s="111" t="s">
        <v>127</v>
      </c>
      <c r="E1878" s="111" t="s">
        <v>126</v>
      </c>
      <c r="F1878" s="111" t="s">
        <v>179</v>
      </c>
      <c r="G1878" s="111" t="s">
        <v>186</v>
      </c>
      <c r="H1878" s="111" t="s">
        <v>179</v>
      </c>
      <c r="I1878" s="111" t="s">
        <v>186</v>
      </c>
      <c r="J1878" t="str">
        <f t="shared" si="58"/>
        <v>3417SkogMineraljordBlandingsskogSærs høy</v>
      </c>
      <c r="K1878" s="111">
        <v>-2.9395925245326562</v>
      </c>
      <c r="L1878" s="111">
        <v>0.85306406685236758</v>
      </c>
      <c r="M1878" s="111">
        <v>6.3979989500968365E-2</v>
      </c>
      <c r="N1878" s="112">
        <f t="shared" si="59"/>
        <v>-2.0225484681793202</v>
      </c>
    </row>
    <row r="1879" spans="1:14" x14ac:dyDescent="0.25">
      <c r="A1879" s="111" t="s">
        <v>642</v>
      </c>
      <c r="B1879" s="111">
        <f>INDEX(kommuner!C:C,MATCH(_xlfn.NUMBERVALUE(A1879),kommuner!B:B,0))</f>
        <v>3417</v>
      </c>
      <c r="C1879" s="111" t="s">
        <v>127</v>
      </c>
      <c r="D1879" s="111" t="s">
        <v>127</v>
      </c>
      <c r="E1879" s="111" t="s">
        <v>126</v>
      </c>
      <c r="F1879" s="111" t="s">
        <v>185</v>
      </c>
      <c r="G1879" s="111" t="s">
        <v>180</v>
      </c>
      <c r="H1879" s="111" t="s">
        <v>185</v>
      </c>
      <c r="I1879" s="111" t="s">
        <v>180</v>
      </c>
      <c r="J1879" t="str">
        <f t="shared" si="58"/>
        <v>3417SkogMineraljordLauvskogHøy</v>
      </c>
      <c r="K1879" s="111">
        <v>-3.3269846154961789</v>
      </c>
      <c r="L1879" s="111">
        <v>0.85306406685236758</v>
      </c>
      <c r="M1879" s="111">
        <v>6.3979989500968365E-2</v>
      </c>
      <c r="N1879" s="112">
        <f t="shared" si="59"/>
        <v>-2.4099405591428429</v>
      </c>
    </row>
    <row r="1880" spans="1:14" x14ac:dyDescent="0.25">
      <c r="A1880" s="111" t="s">
        <v>642</v>
      </c>
      <c r="B1880" s="111">
        <f>INDEX(kommuner!C:C,MATCH(_xlfn.NUMBERVALUE(A1880),kommuner!B:B,0))</f>
        <v>3417</v>
      </c>
      <c r="C1880" s="111" t="s">
        <v>127</v>
      </c>
      <c r="D1880" s="111" t="s">
        <v>127</v>
      </c>
      <c r="E1880" s="111" t="s">
        <v>126</v>
      </c>
      <c r="F1880" s="111" t="s">
        <v>185</v>
      </c>
      <c r="G1880" s="111" t="s">
        <v>167</v>
      </c>
      <c r="H1880" s="111" t="s">
        <v>185</v>
      </c>
      <c r="I1880" s="111" t="s">
        <v>167</v>
      </c>
      <c r="J1880" t="str">
        <f t="shared" si="58"/>
        <v>3417SkogMineraljordLauvskogImpediment</v>
      </c>
      <c r="K1880" s="111">
        <v>-0.77373521499002318</v>
      </c>
      <c r="L1880" s="111">
        <v>0.85306406685236758</v>
      </c>
      <c r="M1880" s="111">
        <v>6.3979989500968365E-2</v>
      </c>
      <c r="N1880" s="112">
        <f t="shared" si="59"/>
        <v>0.14330884136331276</v>
      </c>
    </row>
    <row r="1881" spans="1:14" x14ac:dyDescent="0.25">
      <c r="A1881" s="111" t="s">
        <v>642</v>
      </c>
      <c r="B1881" s="111">
        <f>INDEX(kommuner!C:C,MATCH(_xlfn.NUMBERVALUE(A1881),kommuner!B:B,0))</f>
        <v>3417</v>
      </c>
      <c r="C1881" s="111" t="s">
        <v>127</v>
      </c>
      <c r="D1881" s="111" t="s">
        <v>127</v>
      </c>
      <c r="E1881" s="111" t="s">
        <v>126</v>
      </c>
      <c r="F1881" s="111" t="s">
        <v>185</v>
      </c>
      <c r="G1881" s="111" t="s">
        <v>190</v>
      </c>
      <c r="H1881" s="111" t="s">
        <v>185</v>
      </c>
      <c r="I1881" s="111" t="s">
        <v>190</v>
      </c>
      <c r="J1881" t="str">
        <f t="shared" si="58"/>
        <v>3417SkogMineraljordLauvskogLav</v>
      </c>
      <c r="K1881" s="111">
        <v>-8.9748170935426599E-2</v>
      </c>
      <c r="L1881" s="111">
        <v>0.85306406685236758</v>
      </c>
      <c r="M1881" s="111">
        <v>6.3979989500968365E-2</v>
      </c>
      <c r="N1881" s="112">
        <f t="shared" si="59"/>
        <v>0.82729588541790933</v>
      </c>
    </row>
    <row r="1882" spans="1:14" x14ac:dyDescent="0.25">
      <c r="A1882" s="111" t="s">
        <v>642</v>
      </c>
      <c r="B1882" s="111">
        <f>INDEX(kommuner!C:C,MATCH(_xlfn.NUMBERVALUE(A1882),kommuner!B:B,0))</f>
        <v>3417</v>
      </c>
      <c r="C1882" s="111" t="s">
        <v>127</v>
      </c>
      <c r="D1882" s="111" t="s">
        <v>127</v>
      </c>
      <c r="E1882" s="111" t="s">
        <v>126</v>
      </c>
      <c r="F1882" s="111" t="s">
        <v>185</v>
      </c>
      <c r="G1882" s="111" t="s">
        <v>173</v>
      </c>
      <c r="H1882" s="111" t="s">
        <v>185</v>
      </c>
      <c r="I1882" s="111" t="s">
        <v>173</v>
      </c>
      <c r="J1882" t="str">
        <f t="shared" si="58"/>
        <v>3417SkogMineraljordLauvskogMiddels</v>
      </c>
      <c r="K1882" s="111">
        <v>-1.7789409505847176</v>
      </c>
      <c r="L1882" s="111">
        <v>0.85306406685236758</v>
      </c>
      <c r="M1882" s="111">
        <v>6.3979989500968365E-2</v>
      </c>
      <c r="N1882" s="112">
        <f t="shared" si="59"/>
        <v>-0.86189689423138161</v>
      </c>
    </row>
    <row r="1883" spans="1:14" x14ac:dyDescent="0.25">
      <c r="A1883" s="111" t="s">
        <v>642</v>
      </c>
      <c r="B1883" s="111">
        <f>INDEX(kommuner!C:C,MATCH(_xlfn.NUMBERVALUE(A1883),kommuner!B:B,0))</f>
        <v>3417</v>
      </c>
      <c r="C1883" s="111" t="s">
        <v>127</v>
      </c>
      <c r="D1883" s="111" t="s">
        <v>127</v>
      </c>
      <c r="E1883" s="111" t="s">
        <v>126</v>
      </c>
      <c r="F1883" s="111" t="s">
        <v>185</v>
      </c>
      <c r="G1883" s="111" t="s">
        <v>186</v>
      </c>
      <c r="H1883" s="111" t="s">
        <v>185</v>
      </c>
      <c r="I1883" s="111" t="s">
        <v>186</v>
      </c>
      <c r="J1883" t="str">
        <f t="shared" si="58"/>
        <v>3417SkogMineraljordLauvskogSærs høy</v>
      </c>
      <c r="K1883" s="111">
        <v>-3.6560473259425113</v>
      </c>
      <c r="L1883" s="111">
        <v>0.85306406685236758</v>
      </c>
      <c r="M1883" s="111">
        <v>6.3979989500968365E-2</v>
      </c>
      <c r="N1883" s="112">
        <f t="shared" si="59"/>
        <v>-2.7390032695891753</v>
      </c>
    </row>
    <row r="1884" spans="1:14" x14ac:dyDescent="0.25">
      <c r="A1884" s="111" t="s">
        <v>642</v>
      </c>
      <c r="B1884" s="111">
        <f>INDEX(kommuner!C:C,MATCH(_xlfn.NUMBERVALUE(A1884),kommuner!B:B,0))</f>
        <v>3417</v>
      </c>
      <c r="C1884" s="111" t="s">
        <v>127</v>
      </c>
      <c r="D1884" s="111" t="s">
        <v>127</v>
      </c>
      <c r="E1884" s="111" t="s">
        <v>123</v>
      </c>
      <c r="F1884" s="111" t="s">
        <v>172</v>
      </c>
      <c r="G1884" s="111" t="s">
        <v>180</v>
      </c>
      <c r="H1884" s="111" t="s">
        <v>172</v>
      </c>
      <c r="I1884" s="111" t="s">
        <v>180</v>
      </c>
      <c r="J1884" t="str">
        <f t="shared" si="58"/>
        <v>3417SkogOrganisk jordBarskogHøy</v>
      </c>
      <c r="K1884" s="111">
        <v>-2.5184559031994138</v>
      </c>
      <c r="L1884" s="111">
        <v>0.92784825435236762</v>
      </c>
      <c r="M1884" s="111">
        <v>0.46518126042825314</v>
      </c>
      <c r="N1884" s="112">
        <f t="shared" si="59"/>
        <v>-1.1254263884187932</v>
      </c>
    </row>
    <row r="1885" spans="1:14" x14ac:dyDescent="0.25">
      <c r="A1885" s="111" t="s">
        <v>642</v>
      </c>
      <c r="B1885" s="111">
        <f>INDEX(kommuner!C:C,MATCH(_xlfn.NUMBERVALUE(A1885),kommuner!B:B,0))</f>
        <v>3417</v>
      </c>
      <c r="C1885" s="111" t="s">
        <v>127</v>
      </c>
      <c r="D1885" s="111" t="s">
        <v>127</v>
      </c>
      <c r="E1885" s="111" t="s">
        <v>123</v>
      </c>
      <c r="F1885" s="111" t="s">
        <v>172</v>
      </c>
      <c r="G1885" s="111" t="s">
        <v>167</v>
      </c>
      <c r="H1885" s="111" t="s">
        <v>172</v>
      </c>
      <c r="I1885" s="111" t="s">
        <v>167</v>
      </c>
      <c r="J1885" t="str">
        <f t="shared" si="58"/>
        <v>3417SkogOrganisk jordBarskogImpediment</v>
      </c>
      <c r="K1885" s="111">
        <v>3.7944669267533482E-2</v>
      </c>
      <c r="L1885" s="111">
        <v>0.92784825435236762</v>
      </c>
      <c r="M1885" s="111">
        <v>0.46510463492953991</v>
      </c>
      <c r="N1885" s="112">
        <f t="shared" si="59"/>
        <v>1.430897558549441</v>
      </c>
    </row>
    <row r="1886" spans="1:14" x14ac:dyDescent="0.25">
      <c r="A1886" s="111" t="s">
        <v>642</v>
      </c>
      <c r="B1886" s="111">
        <f>INDEX(kommuner!C:C,MATCH(_xlfn.NUMBERVALUE(A1886),kommuner!B:B,0))</f>
        <v>3417</v>
      </c>
      <c r="C1886" s="111" t="s">
        <v>127</v>
      </c>
      <c r="D1886" s="111" t="s">
        <v>127</v>
      </c>
      <c r="E1886" s="111" t="s">
        <v>123</v>
      </c>
      <c r="F1886" s="111" t="s">
        <v>172</v>
      </c>
      <c r="G1886" s="111" t="s">
        <v>190</v>
      </c>
      <c r="H1886" s="111" t="s">
        <v>172</v>
      </c>
      <c r="I1886" s="111" t="s">
        <v>190</v>
      </c>
      <c r="J1886" t="str">
        <f t="shared" si="58"/>
        <v>3417SkogOrganisk jordBarskogLav</v>
      </c>
      <c r="K1886" s="111">
        <v>-0.50666953101693391</v>
      </c>
      <c r="L1886" s="111">
        <v>0.92784825435236762</v>
      </c>
      <c r="M1886" s="111">
        <v>0.46510463492953991</v>
      </c>
      <c r="N1886" s="112">
        <f t="shared" si="59"/>
        <v>0.88628335826497362</v>
      </c>
    </row>
    <row r="1887" spans="1:14" x14ac:dyDescent="0.25">
      <c r="A1887" s="111" t="s">
        <v>642</v>
      </c>
      <c r="B1887" s="111">
        <f>INDEX(kommuner!C:C,MATCH(_xlfn.NUMBERVALUE(A1887),kommuner!B:B,0))</f>
        <v>3417</v>
      </c>
      <c r="C1887" s="111" t="s">
        <v>127</v>
      </c>
      <c r="D1887" s="111" t="s">
        <v>127</v>
      </c>
      <c r="E1887" s="111" t="s">
        <v>123</v>
      </c>
      <c r="F1887" s="111" t="s">
        <v>172</v>
      </c>
      <c r="G1887" s="111" t="s">
        <v>173</v>
      </c>
      <c r="H1887" s="111" t="s">
        <v>172</v>
      </c>
      <c r="I1887" s="111" t="s">
        <v>173</v>
      </c>
      <c r="J1887" t="str">
        <f t="shared" si="58"/>
        <v>3417SkogOrganisk jordBarskogMiddels</v>
      </c>
      <c r="K1887" s="111">
        <v>-1.5571490961494638</v>
      </c>
      <c r="L1887" s="111">
        <v>0.92784825435236762</v>
      </c>
      <c r="M1887" s="111">
        <v>0.46518126042825314</v>
      </c>
      <c r="N1887" s="112">
        <f t="shared" si="59"/>
        <v>-0.16411958136884308</v>
      </c>
    </row>
    <row r="1888" spans="1:14" x14ac:dyDescent="0.25">
      <c r="A1888" s="111" t="s">
        <v>642</v>
      </c>
      <c r="B1888" s="111">
        <f>INDEX(kommuner!C:C,MATCH(_xlfn.NUMBERVALUE(A1888),kommuner!B:B,0))</f>
        <v>3417</v>
      </c>
      <c r="C1888" s="111" t="s">
        <v>127</v>
      </c>
      <c r="D1888" s="111" t="s">
        <v>127</v>
      </c>
      <c r="E1888" s="111" t="s">
        <v>123</v>
      </c>
      <c r="F1888" s="111" t="s">
        <v>172</v>
      </c>
      <c r="G1888" s="111" t="s">
        <v>186</v>
      </c>
      <c r="H1888" s="111" t="s">
        <v>172</v>
      </c>
      <c r="I1888" s="111" t="s">
        <v>186</v>
      </c>
      <c r="J1888" t="str">
        <f t="shared" si="58"/>
        <v>3417SkogOrganisk jordBarskogSærs høy</v>
      </c>
      <c r="K1888" s="111">
        <v>2.5548655235722699</v>
      </c>
      <c r="L1888" s="111">
        <v>0.92784825435236762</v>
      </c>
      <c r="M1888" s="111">
        <v>0.46518126042825314</v>
      </c>
      <c r="N1888" s="112">
        <f t="shared" si="59"/>
        <v>3.9478950383528906</v>
      </c>
    </row>
    <row r="1889" spans="1:14" x14ac:dyDescent="0.25">
      <c r="A1889" s="111" t="s">
        <v>642</v>
      </c>
      <c r="B1889" s="111">
        <f>INDEX(kommuner!C:C,MATCH(_xlfn.NUMBERVALUE(A1889),kommuner!B:B,0))</f>
        <v>3417</v>
      </c>
      <c r="C1889" s="111" t="s">
        <v>127</v>
      </c>
      <c r="D1889" s="111" t="s">
        <v>127</v>
      </c>
      <c r="E1889" s="111" t="s">
        <v>123</v>
      </c>
      <c r="F1889" s="111" t="s">
        <v>179</v>
      </c>
      <c r="G1889" s="111" t="s">
        <v>180</v>
      </c>
      <c r="H1889" s="111" t="s">
        <v>179</v>
      </c>
      <c r="I1889" s="111" t="s">
        <v>180</v>
      </c>
      <c r="J1889" t="str">
        <f t="shared" si="58"/>
        <v>3417SkogOrganisk jordBlandingsskogHøy</v>
      </c>
      <c r="K1889" s="111">
        <v>-5.5554344456832343</v>
      </c>
      <c r="L1889" s="111">
        <v>0.92784825435236762</v>
      </c>
      <c r="M1889" s="111">
        <v>0.46510463492953991</v>
      </c>
      <c r="N1889" s="112">
        <f t="shared" si="59"/>
        <v>-4.1624815564013264</v>
      </c>
    </row>
    <row r="1890" spans="1:14" x14ac:dyDescent="0.25">
      <c r="A1890" s="111" t="s">
        <v>642</v>
      </c>
      <c r="B1890" s="111">
        <f>INDEX(kommuner!C:C,MATCH(_xlfn.NUMBERVALUE(A1890),kommuner!B:B,0))</f>
        <v>3417</v>
      </c>
      <c r="C1890" s="111" t="s">
        <v>127</v>
      </c>
      <c r="D1890" s="111" t="s">
        <v>127</v>
      </c>
      <c r="E1890" s="111" t="s">
        <v>123</v>
      </c>
      <c r="F1890" s="111" t="s">
        <v>179</v>
      </c>
      <c r="G1890" s="111" t="s">
        <v>167</v>
      </c>
      <c r="H1890" s="111" t="s">
        <v>179</v>
      </c>
      <c r="I1890" s="111" t="s">
        <v>167</v>
      </c>
      <c r="J1890" t="str">
        <f t="shared" si="58"/>
        <v>3417SkogOrganisk jordBlandingsskogImpediment</v>
      </c>
      <c r="K1890" s="111">
        <v>-0.28586344175800005</v>
      </c>
      <c r="L1890" s="111">
        <v>0.92784825435236762</v>
      </c>
      <c r="M1890" s="111">
        <v>0.46510463492953991</v>
      </c>
      <c r="N1890" s="112">
        <f t="shared" si="59"/>
        <v>1.1070894475239075</v>
      </c>
    </row>
    <row r="1891" spans="1:14" x14ac:dyDescent="0.25">
      <c r="A1891" s="111" t="s">
        <v>642</v>
      </c>
      <c r="B1891" s="111">
        <f>INDEX(kommuner!C:C,MATCH(_xlfn.NUMBERVALUE(A1891),kommuner!B:B,0))</f>
        <v>3417</v>
      </c>
      <c r="C1891" s="111" t="s">
        <v>127</v>
      </c>
      <c r="D1891" s="111" t="s">
        <v>127</v>
      </c>
      <c r="E1891" s="111" t="s">
        <v>123</v>
      </c>
      <c r="F1891" s="111" t="s">
        <v>179</v>
      </c>
      <c r="G1891" s="111" t="s">
        <v>190</v>
      </c>
      <c r="H1891" s="111" t="s">
        <v>179</v>
      </c>
      <c r="I1891" s="111" t="s">
        <v>190</v>
      </c>
      <c r="J1891" t="str">
        <f t="shared" si="58"/>
        <v>3417SkogOrganisk jordBlandingsskogLav</v>
      </c>
      <c r="K1891" s="111">
        <v>-1.2347339377887629</v>
      </c>
      <c r="L1891" s="111">
        <v>0.92784825435236762</v>
      </c>
      <c r="M1891" s="111">
        <v>0.46510463492953991</v>
      </c>
      <c r="N1891" s="112">
        <f t="shared" si="59"/>
        <v>0.15821895149314458</v>
      </c>
    </row>
    <row r="1892" spans="1:14" x14ac:dyDescent="0.25">
      <c r="A1892" s="111" t="s">
        <v>642</v>
      </c>
      <c r="B1892" s="111">
        <f>INDEX(kommuner!C:C,MATCH(_xlfn.NUMBERVALUE(A1892),kommuner!B:B,0))</f>
        <v>3417</v>
      </c>
      <c r="C1892" s="111" t="s">
        <v>127</v>
      </c>
      <c r="D1892" s="111" t="s">
        <v>127</v>
      </c>
      <c r="E1892" s="111" t="s">
        <v>123</v>
      </c>
      <c r="F1892" s="111" t="s">
        <v>179</v>
      </c>
      <c r="G1892" s="111" t="s">
        <v>173</v>
      </c>
      <c r="H1892" s="111" t="s">
        <v>179</v>
      </c>
      <c r="I1892" s="111" t="s">
        <v>173</v>
      </c>
      <c r="J1892" t="str">
        <f t="shared" si="58"/>
        <v>3417SkogOrganisk jordBlandingsskogMiddels</v>
      </c>
      <c r="K1892" s="111">
        <v>-2.4239591752717748</v>
      </c>
      <c r="L1892" s="111">
        <v>0.92784825435236762</v>
      </c>
      <c r="M1892" s="111">
        <v>0.46510463492953991</v>
      </c>
      <c r="N1892" s="112">
        <f t="shared" si="59"/>
        <v>-1.0310062859898674</v>
      </c>
    </row>
    <row r="1893" spans="1:14" x14ac:dyDescent="0.25">
      <c r="A1893" s="111" t="s">
        <v>642</v>
      </c>
      <c r="B1893" s="111">
        <f>INDEX(kommuner!C:C,MATCH(_xlfn.NUMBERVALUE(A1893),kommuner!B:B,0))</f>
        <v>3417</v>
      </c>
      <c r="C1893" s="111" t="s">
        <v>127</v>
      </c>
      <c r="D1893" s="111" t="s">
        <v>127</v>
      </c>
      <c r="E1893" s="111" t="s">
        <v>123</v>
      </c>
      <c r="F1893" s="111" t="s">
        <v>179</v>
      </c>
      <c r="G1893" s="111" t="s">
        <v>186</v>
      </c>
      <c r="H1893" s="111" t="s">
        <v>179</v>
      </c>
      <c r="I1893" s="111" t="s">
        <v>186</v>
      </c>
      <c r="J1893" t="str">
        <f t="shared" si="58"/>
        <v>3417SkogOrganisk jordBlandingsskogSærs høy</v>
      </c>
      <c r="K1893" s="111">
        <v>-1.5726115302258048</v>
      </c>
      <c r="L1893" s="111">
        <v>0.92784825435236762</v>
      </c>
      <c r="M1893" s="111">
        <v>0.46510463492953991</v>
      </c>
      <c r="N1893" s="112">
        <f t="shared" si="59"/>
        <v>-0.17965864094389727</v>
      </c>
    </row>
    <row r="1894" spans="1:14" x14ac:dyDescent="0.25">
      <c r="A1894" s="111" t="s">
        <v>642</v>
      </c>
      <c r="B1894" s="111">
        <f>INDEX(kommuner!C:C,MATCH(_xlfn.NUMBERVALUE(A1894),kommuner!B:B,0))</f>
        <v>3417</v>
      </c>
      <c r="C1894" s="111" t="s">
        <v>127</v>
      </c>
      <c r="D1894" s="111" t="s">
        <v>127</v>
      </c>
      <c r="E1894" s="111" t="s">
        <v>123</v>
      </c>
      <c r="F1894" s="111" t="s">
        <v>185</v>
      </c>
      <c r="G1894" s="111" t="s">
        <v>180</v>
      </c>
      <c r="H1894" s="111" t="s">
        <v>185</v>
      </c>
      <c r="I1894" s="111" t="s">
        <v>180</v>
      </c>
      <c r="J1894" t="str">
        <f t="shared" si="58"/>
        <v>3417SkogOrganisk jordLauvskogHøy</v>
      </c>
      <c r="K1894" s="111">
        <v>-1.9913688882377358</v>
      </c>
      <c r="L1894" s="111">
        <v>0.92784825435236762</v>
      </c>
      <c r="M1894" s="111">
        <v>0.46510463492953991</v>
      </c>
      <c r="N1894" s="112">
        <f t="shared" si="59"/>
        <v>-0.59841599895582831</v>
      </c>
    </row>
    <row r="1895" spans="1:14" x14ac:dyDescent="0.25">
      <c r="A1895" s="111" t="s">
        <v>642</v>
      </c>
      <c r="B1895" s="111">
        <f>INDEX(kommuner!C:C,MATCH(_xlfn.NUMBERVALUE(A1895),kommuner!B:B,0))</f>
        <v>3417</v>
      </c>
      <c r="C1895" s="111" t="s">
        <v>127</v>
      </c>
      <c r="D1895" s="111" t="s">
        <v>127</v>
      </c>
      <c r="E1895" s="111" t="s">
        <v>123</v>
      </c>
      <c r="F1895" s="111" t="s">
        <v>185</v>
      </c>
      <c r="G1895" s="111" t="s">
        <v>167</v>
      </c>
      <c r="H1895" s="111" t="s">
        <v>185</v>
      </c>
      <c r="I1895" s="111" t="s">
        <v>167</v>
      </c>
      <c r="J1895" t="str">
        <f t="shared" si="58"/>
        <v>3417SkogOrganisk jordLauvskogImpediment</v>
      </c>
      <c r="K1895" s="111">
        <v>0.35000626494250675</v>
      </c>
      <c r="L1895" s="111">
        <v>0.92784825435236762</v>
      </c>
      <c r="M1895" s="111">
        <v>0.46510463492953991</v>
      </c>
      <c r="N1895" s="112">
        <f t="shared" si="59"/>
        <v>1.7429591542244141</v>
      </c>
    </row>
    <row r="1896" spans="1:14" x14ac:dyDescent="0.25">
      <c r="A1896" s="111" t="s">
        <v>642</v>
      </c>
      <c r="B1896" s="111">
        <f>INDEX(kommuner!C:C,MATCH(_xlfn.NUMBERVALUE(A1896),kommuner!B:B,0))</f>
        <v>3417</v>
      </c>
      <c r="C1896" s="111" t="s">
        <v>127</v>
      </c>
      <c r="D1896" s="111" t="s">
        <v>127</v>
      </c>
      <c r="E1896" s="111" t="s">
        <v>123</v>
      </c>
      <c r="F1896" s="111" t="s">
        <v>185</v>
      </c>
      <c r="G1896" s="111" t="s">
        <v>190</v>
      </c>
      <c r="H1896" s="111" t="s">
        <v>185</v>
      </c>
      <c r="I1896" s="111" t="s">
        <v>190</v>
      </c>
      <c r="J1896" t="str">
        <f t="shared" si="58"/>
        <v>3417SkogOrganisk jordLauvskogLav</v>
      </c>
      <c r="K1896" s="111">
        <v>1.1144075558526714</v>
      </c>
      <c r="L1896" s="111">
        <v>0.92784825435236762</v>
      </c>
      <c r="M1896" s="111">
        <v>0.46510463492953991</v>
      </c>
      <c r="N1896" s="112">
        <f t="shared" si="59"/>
        <v>2.5073604451345788</v>
      </c>
    </row>
    <row r="1897" spans="1:14" x14ac:dyDescent="0.25">
      <c r="A1897" s="111" t="s">
        <v>642</v>
      </c>
      <c r="B1897" s="111">
        <f>INDEX(kommuner!C:C,MATCH(_xlfn.NUMBERVALUE(A1897),kommuner!B:B,0))</f>
        <v>3417</v>
      </c>
      <c r="C1897" s="111" t="s">
        <v>127</v>
      </c>
      <c r="D1897" s="111" t="s">
        <v>127</v>
      </c>
      <c r="E1897" s="111" t="s">
        <v>123</v>
      </c>
      <c r="F1897" s="111" t="s">
        <v>185</v>
      </c>
      <c r="G1897" s="111" t="s">
        <v>173</v>
      </c>
      <c r="H1897" s="111" t="s">
        <v>185</v>
      </c>
      <c r="I1897" s="111" t="s">
        <v>173</v>
      </c>
      <c r="J1897" t="str">
        <f t="shared" si="58"/>
        <v>3417SkogOrganisk jordLauvskogMiddels</v>
      </c>
      <c r="K1897" s="111">
        <v>-0.62664468270982987</v>
      </c>
      <c r="L1897" s="111">
        <v>0.92784825435236762</v>
      </c>
      <c r="M1897" s="111">
        <v>0.46510463492953991</v>
      </c>
      <c r="N1897" s="112">
        <f t="shared" si="59"/>
        <v>0.76630820657207765</v>
      </c>
    </row>
    <row r="1898" spans="1:14" x14ac:dyDescent="0.25">
      <c r="A1898" s="111" t="s">
        <v>642</v>
      </c>
      <c r="B1898" s="111">
        <f>INDEX(kommuner!C:C,MATCH(_xlfn.NUMBERVALUE(A1898),kommuner!B:B,0))</f>
        <v>3417</v>
      </c>
      <c r="C1898" s="111" t="s">
        <v>127</v>
      </c>
      <c r="D1898" s="111" t="s">
        <v>127</v>
      </c>
      <c r="E1898" s="111" t="s">
        <v>123</v>
      </c>
      <c r="F1898" s="111" t="s">
        <v>185</v>
      </c>
      <c r="G1898" s="111" t="s">
        <v>186</v>
      </c>
      <c r="H1898" s="111" t="s">
        <v>185</v>
      </c>
      <c r="I1898" s="111" t="s">
        <v>186</v>
      </c>
      <c r="J1898" t="str">
        <f t="shared" si="58"/>
        <v>3417SkogOrganisk jordLauvskogSærs høy</v>
      </c>
      <c r="K1898" s="111">
        <v>-1.8997279926091779</v>
      </c>
      <c r="L1898" s="111">
        <v>0.92784825435236762</v>
      </c>
      <c r="M1898" s="111">
        <v>0.46510463492953991</v>
      </c>
      <c r="N1898" s="112">
        <f t="shared" si="59"/>
        <v>-0.50677510332727038</v>
      </c>
    </row>
    <row r="1899" spans="1:14" x14ac:dyDescent="0.25">
      <c r="A1899" s="111" t="s">
        <v>642</v>
      </c>
      <c r="B1899" s="111">
        <f>INDEX(kommuner!C:C,MATCH(_xlfn.NUMBERVALUE(A1899),kommuner!B:B,0))</f>
        <v>3417</v>
      </c>
      <c r="C1899" s="111" t="s">
        <v>83</v>
      </c>
      <c r="D1899" s="111" t="s">
        <v>83</v>
      </c>
      <c r="E1899" s="111" t="s">
        <v>126</v>
      </c>
      <c r="F1899" s="111" t="s">
        <v>139</v>
      </c>
      <c r="G1899" s="111" t="s">
        <v>139</v>
      </c>
      <c r="H1899" s="111" t="s">
        <v>139</v>
      </c>
      <c r="I1899" s="111" t="s">
        <v>139</v>
      </c>
      <c r="J1899" t="str">
        <f t="shared" si="58"/>
        <v>3417Utbygd arealMineraljord</v>
      </c>
      <c r="K1899" s="111">
        <v>-0.82639633937819656</v>
      </c>
      <c r="L1899" s="111">
        <v>0</v>
      </c>
      <c r="M1899" s="111">
        <v>1.303047089454229E-2</v>
      </c>
      <c r="N1899" s="112">
        <f t="shared" si="59"/>
        <v>-0.81336586848365422</v>
      </c>
    </row>
    <row r="1900" spans="1:14" x14ac:dyDescent="0.25">
      <c r="A1900" s="111" t="s">
        <v>642</v>
      </c>
      <c r="B1900" s="111">
        <f>INDEX(kommuner!C:C,MATCH(_xlfn.NUMBERVALUE(A1900),kommuner!B:B,0))</f>
        <v>3417</v>
      </c>
      <c r="C1900" s="111" t="s">
        <v>83</v>
      </c>
      <c r="D1900" s="111" t="s">
        <v>83</v>
      </c>
      <c r="E1900" s="111" t="s">
        <v>123</v>
      </c>
      <c r="F1900" s="111" t="s">
        <v>139</v>
      </c>
      <c r="G1900" s="111" t="s">
        <v>139</v>
      </c>
      <c r="H1900" s="111" t="s">
        <v>139</v>
      </c>
      <c r="I1900" s="111" t="s">
        <v>139</v>
      </c>
      <c r="J1900" t="str">
        <f t="shared" si="58"/>
        <v>3417Utbygd arealOrganisk jord</v>
      </c>
      <c r="K1900" s="111">
        <v>29.011421395201612</v>
      </c>
      <c r="L1900" s="111">
        <v>0</v>
      </c>
      <c r="M1900" s="111">
        <v>1.303047089454229E-2</v>
      </c>
      <c r="N1900" s="112">
        <f t="shared" si="59"/>
        <v>29.024451866096154</v>
      </c>
    </row>
    <row r="1901" spans="1:14" x14ac:dyDescent="0.25">
      <c r="A1901" s="111" t="s">
        <v>642</v>
      </c>
      <c r="B1901" s="111">
        <f>INDEX(kommuner!C:C,MATCH(_xlfn.NUMBERVALUE(A1901),kommuner!B:B,0))</f>
        <v>3417</v>
      </c>
      <c r="C1901" s="111" t="s">
        <v>181</v>
      </c>
      <c r="D1901" s="111" t="s">
        <v>181</v>
      </c>
      <c r="E1901" s="111" t="s">
        <v>123</v>
      </c>
      <c r="F1901" s="111" t="s">
        <v>139</v>
      </c>
      <c r="G1901" s="111" t="s">
        <v>139</v>
      </c>
      <c r="H1901" s="111" t="s">
        <v>139</v>
      </c>
      <c r="I1901" s="111" t="s">
        <v>139</v>
      </c>
      <c r="J1901" t="str">
        <f t="shared" si="58"/>
        <v>3417Vann og myrOrganisk jord</v>
      </c>
      <c r="K1901" s="111">
        <v>-0.15121005571827481</v>
      </c>
      <c r="L1901" s="111">
        <v>0</v>
      </c>
      <c r="M1901" s="111">
        <v>0</v>
      </c>
      <c r="N1901" s="112">
        <f t="shared" si="59"/>
        <v>-0.15121005571827481</v>
      </c>
    </row>
    <row r="1902" spans="1:14" x14ac:dyDescent="0.25">
      <c r="A1902" s="111" t="s">
        <v>643</v>
      </c>
      <c r="B1902" s="111">
        <f>INDEX(kommuner!C:C,MATCH(_xlfn.NUMBERVALUE(A1902),kommuner!B:B,0))</f>
        <v>3418</v>
      </c>
      <c r="C1902" s="111" t="s">
        <v>82</v>
      </c>
      <c r="D1902" s="111" t="s">
        <v>82</v>
      </c>
      <c r="E1902" s="111" t="s">
        <v>126</v>
      </c>
      <c r="F1902" s="111" t="s">
        <v>139</v>
      </c>
      <c r="G1902" s="111" t="s">
        <v>139</v>
      </c>
      <c r="H1902" s="111" t="s">
        <v>139</v>
      </c>
      <c r="I1902" s="111" t="s">
        <v>139</v>
      </c>
      <c r="J1902" t="str">
        <f t="shared" si="58"/>
        <v>3418Annen utmarkMineraljord</v>
      </c>
      <c r="K1902" s="111">
        <v>-8.1294889331176998E-2</v>
      </c>
      <c r="L1902" s="111">
        <v>0</v>
      </c>
      <c r="M1902" s="111">
        <v>0</v>
      </c>
      <c r="N1902" s="112">
        <f t="shared" si="59"/>
        <v>-8.1294889331176998E-2</v>
      </c>
    </row>
    <row r="1903" spans="1:14" x14ac:dyDescent="0.25">
      <c r="A1903" s="111" t="s">
        <v>643</v>
      </c>
      <c r="B1903" s="111">
        <f>INDEX(kommuner!C:C,MATCH(_xlfn.NUMBERVALUE(A1903),kommuner!B:B,0))</f>
        <v>3418</v>
      </c>
      <c r="C1903" s="111" t="s">
        <v>121</v>
      </c>
      <c r="D1903" s="111" t="s">
        <v>121</v>
      </c>
      <c r="E1903" s="111" t="s">
        <v>126</v>
      </c>
      <c r="F1903" s="111" t="s">
        <v>139</v>
      </c>
      <c r="G1903" s="111" t="s">
        <v>139</v>
      </c>
      <c r="H1903" s="111" t="s">
        <v>139</v>
      </c>
      <c r="I1903" s="111" t="s">
        <v>139</v>
      </c>
      <c r="J1903" t="str">
        <f t="shared" si="58"/>
        <v>3418BeiteMineraljord</v>
      </c>
      <c r="K1903" s="111">
        <v>-0.96338340838695502</v>
      </c>
      <c r="L1903" s="111">
        <v>0</v>
      </c>
      <c r="M1903" s="111">
        <v>1.2448711246839999E-7</v>
      </c>
      <c r="N1903" s="112">
        <f t="shared" si="59"/>
        <v>-0.96338328389984251</v>
      </c>
    </row>
    <row r="1904" spans="1:14" x14ac:dyDescent="0.25">
      <c r="A1904" s="111" t="s">
        <v>643</v>
      </c>
      <c r="B1904" s="111">
        <f>INDEX(kommuner!C:C,MATCH(_xlfn.NUMBERVALUE(A1904),kommuner!B:B,0))</f>
        <v>3418</v>
      </c>
      <c r="C1904" s="111" t="s">
        <v>121</v>
      </c>
      <c r="D1904" s="111" t="s">
        <v>121</v>
      </c>
      <c r="E1904" s="111" t="s">
        <v>123</v>
      </c>
      <c r="F1904" s="111" t="s">
        <v>139</v>
      </c>
      <c r="G1904" s="111" t="s">
        <v>139</v>
      </c>
      <c r="H1904" s="111" t="s">
        <v>139</v>
      </c>
      <c r="I1904" s="111" t="s">
        <v>139</v>
      </c>
      <c r="J1904" t="str">
        <f t="shared" si="58"/>
        <v>3418BeiteOrganisk jord</v>
      </c>
      <c r="K1904" s="111">
        <v>12.077525935985037</v>
      </c>
      <c r="L1904" s="111">
        <v>1.6412500000000001</v>
      </c>
      <c r="M1904" s="111">
        <v>0</v>
      </c>
      <c r="N1904" s="112">
        <f t="shared" si="59"/>
        <v>13.718775935985036</v>
      </c>
    </row>
    <row r="1905" spans="1:14" x14ac:dyDescent="0.25">
      <c r="A1905" s="111" t="s">
        <v>643</v>
      </c>
      <c r="B1905" s="111">
        <f>INDEX(kommuner!C:C,MATCH(_xlfn.NUMBERVALUE(A1905),kommuner!B:B,0))</f>
        <v>3418</v>
      </c>
      <c r="C1905" s="111" t="s">
        <v>84</v>
      </c>
      <c r="D1905" s="111" t="s">
        <v>84</v>
      </c>
      <c r="E1905" s="111" t="s">
        <v>126</v>
      </c>
      <c r="F1905" s="111" t="s">
        <v>139</v>
      </c>
      <c r="G1905" s="111" t="s">
        <v>139</v>
      </c>
      <c r="H1905" s="111" t="s">
        <v>139</v>
      </c>
      <c r="I1905" s="111" t="s">
        <v>139</v>
      </c>
      <c r="J1905" t="str">
        <f t="shared" si="58"/>
        <v>3418Dyrket markMineraljord</v>
      </c>
      <c r="K1905" s="111">
        <v>-0.60781376733541337</v>
      </c>
      <c r="L1905" s="111">
        <v>0</v>
      </c>
      <c r="M1905" s="111">
        <v>0</v>
      </c>
      <c r="N1905" s="112">
        <f t="shared" si="59"/>
        <v>-0.60781376733541337</v>
      </c>
    </row>
    <row r="1906" spans="1:14" x14ac:dyDescent="0.25">
      <c r="A1906" s="111" t="s">
        <v>643</v>
      </c>
      <c r="B1906" s="111">
        <f>INDEX(kommuner!C:C,MATCH(_xlfn.NUMBERVALUE(A1906),kommuner!B:B,0))</f>
        <v>3418</v>
      </c>
      <c r="C1906" s="111" t="s">
        <v>84</v>
      </c>
      <c r="D1906" s="111" t="s">
        <v>84</v>
      </c>
      <c r="E1906" s="111" t="s">
        <v>123</v>
      </c>
      <c r="F1906" s="111" t="s">
        <v>139</v>
      </c>
      <c r="G1906" s="111" t="s">
        <v>139</v>
      </c>
      <c r="H1906" s="111" t="s">
        <v>139</v>
      </c>
      <c r="I1906" s="111" t="s">
        <v>139</v>
      </c>
      <c r="J1906" t="str">
        <f t="shared" si="58"/>
        <v>3418Dyrket markOrganisk jord</v>
      </c>
      <c r="K1906" s="111">
        <v>28.726149366675592</v>
      </c>
      <c r="L1906" s="111">
        <v>1.45625</v>
      </c>
      <c r="M1906" s="111">
        <v>0</v>
      </c>
      <c r="N1906" s="112">
        <f t="shared" si="59"/>
        <v>30.182399366675593</v>
      </c>
    </row>
    <row r="1907" spans="1:14" x14ac:dyDescent="0.25">
      <c r="A1907" s="111" t="s">
        <v>643</v>
      </c>
      <c r="B1907" s="111">
        <f>INDEX(kommuner!C:C,MATCH(_xlfn.NUMBERVALUE(A1907),kommuner!B:B,0))</f>
        <v>3418</v>
      </c>
      <c r="C1907" s="111" t="s">
        <v>127</v>
      </c>
      <c r="D1907" s="111" t="s">
        <v>127</v>
      </c>
      <c r="E1907" s="111" t="s">
        <v>126</v>
      </c>
      <c r="F1907" s="111" t="s">
        <v>172</v>
      </c>
      <c r="G1907" s="111" t="s">
        <v>180</v>
      </c>
      <c r="H1907" s="111" t="s">
        <v>172</v>
      </c>
      <c r="I1907" s="111" t="s">
        <v>180</v>
      </c>
      <c r="J1907" t="str">
        <f t="shared" si="58"/>
        <v>3418SkogMineraljordBarskogHøy</v>
      </c>
      <c r="K1907" s="111">
        <v>-2.6198458133623994</v>
      </c>
      <c r="L1907" s="111">
        <v>0.85306406685236758</v>
      </c>
      <c r="M1907" s="111">
        <v>6.4056614999681585E-2</v>
      </c>
      <c r="N1907" s="112">
        <f t="shared" si="59"/>
        <v>-1.7027251315103504</v>
      </c>
    </row>
    <row r="1908" spans="1:14" x14ac:dyDescent="0.25">
      <c r="A1908" s="111" t="s">
        <v>643</v>
      </c>
      <c r="B1908" s="111">
        <f>INDEX(kommuner!C:C,MATCH(_xlfn.NUMBERVALUE(A1908),kommuner!B:B,0))</f>
        <v>3418</v>
      </c>
      <c r="C1908" s="111" t="s">
        <v>127</v>
      </c>
      <c r="D1908" s="111" t="s">
        <v>127</v>
      </c>
      <c r="E1908" s="111" t="s">
        <v>126</v>
      </c>
      <c r="F1908" s="111" t="s">
        <v>172</v>
      </c>
      <c r="G1908" s="111" t="s">
        <v>167</v>
      </c>
      <c r="H1908" s="111" t="s">
        <v>172</v>
      </c>
      <c r="I1908" s="111" t="s">
        <v>167</v>
      </c>
      <c r="J1908" t="str">
        <f t="shared" si="58"/>
        <v>3418SkogMineraljordBarskogImpediment</v>
      </c>
      <c r="K1908" s="111">
        <v>-2.0650085329634176</v>
      </c>
      <c r="L1908" s="111">
        <v>0.85306406685236758</v>
      </c>
      <c r="M1908" s="111">
        <v>6.3979989500968365E-2</v>
      </c>
      <c r="N1908" s="112">
        <f t="shared" si="59"/>
        <v>-1.1479644766100818</v>
      </c>
    </row>
    <row r="1909" spans="1:14" x14ac:dyDescent="0.25">
      <c r="A1909" s="111" t="s">
        <v>643</v>
      </c>
      <c r="B1909" s="111">
        <f>INDEX(kommuner!C:C,MATCH(_xlfn.NUMBERVALUE(A1909),kommuner!B:B,0))</f>
        <v>3418</v>
      </c>
      <c r="C1909" s="111" t="s">
        <v>127</v>
      </c>
      <c r="D1909" s="111" t="s">
        <v>127</v>
      </c>
      <c r="E1909" s="111" t="s">
        <v>126</v>
      </c>
      <c r="F1909" s="111" t="s">
        <v>172</v>
      </c>
      <c r="G1909" s="111" t="s">
        <v>190</v>
      </c>
      <c r="H1909" s="111" t="s">
        <v>172</v>
      </c>
      <c r="I1909" s="111" t="s">
        <v>190</v>
      </c>
      <c r="J1909" t="str">
        <f t="shared" si="58"/>
        <v>3418SkogMineraljordBarskogLav</v>
      </c>
      <c r="K1909" s="111">
        <v>-1.5556963198695539</v>
      </c>
      <c r="L1909" s="111">
        <v>0.85306406685236758</v>
      </c>
      <c r="M1909" s="111">
        <v>6.3979989500968365E-2</v>
      </c>
      <c r="N1909" s="112">
        <f t="shared" si="59"/>
        <v>-0.63865226351621796</v>
      </c>
    </row>
    <row r="1910" spans="1:14" x14ac:dyDescent="0.25">
      <c r="A1910" s="111" t="s">
        <v>643</v>
      </c>
      <c r="B1910" s="111">
        <f>INDEX(kommuner!C:C,MATCH(_xlfn.NUMBERVALUE(A1910),kommuner!B:B,0))</f>
        <v>3418</v>
      </c>
      <c r="C1910" s="111" t="s">
        <v>127</v>
      </c>
      <c r="D1910" s="111" t="s">
        <v>127</v>
      </c>
      <c r="E1910" s="111" t="s">
        <v>126</v>
      </c>
      <c r="F1910" s="111" t="s">
        <v>172</v>
      </c>
      <c r="G1910" s="111" t="s">
        <v>173</v>
      </c>
      <c r="H1910" s="111" t="s">
        <v>172</v>
      </c>
      <c r="I1910" s="111" t="s">
        <v>173</v>
      </c>
      <c r="J1910" t="str">
        <f t="shared" si="58"/>
        <v>3418SkogMineraljordBarskogMiddels</v>
      </c>
      <c r="K1910" s="111">
        <v>-2.1020078369684825</v>
      </c>
      <c r="L1910" s="111">
        <v>0.85306406685236758</v>
      </c>
      <c r="M1910" s="111">
        <v>6.4056614999681585E-2</v>
      </c>
      <c r="N1910" s="112">
        <f t="shared" si="59"/>
        <v>-1.1848871551164335</v>
      </c>
    </row>
    <row r="1911" spans="1:14" x14ac:dyDescent="0.25">
      <c r="A1911" s="111" t="s">
        <v>643</v>
      </c>
      <c r="B1911" s="111">
        <f>INDEX(kommuner!C:C,MATCH(_xlfn.NUMBERVALUE(A1911),kommuner!B:B,0))</f>
        <v>3418</v>
      </c>
      <c r="C1911" s="111" t="s">
        <v>127</v>
      </c>
      <c r="D1911" s="111" t="s">
        <v>127</v>
      </c>
      <c r="E1911" s="111" t="s">
        <v>126</v>
      </c>
      <c r="F1911" s="111" t="s">
        <v>172</v>
      </c>
      <c r="G1911" s="111" t="s">
        <v>186</v>
      </c>
      <c r="H1911" s="111" t="s">
        <v>172</v>
      </c>
      <c r="I1911" s="111" t="s">
        <v>186</v>
      </c>
      <c r="J1911" t="str">
        <f t="shared" si="58"/>
        <v>3418SkogMineraljordBarskogSærs høy</v>
      </c>
      <c r="K1911" s="111">
        <v>0.12072674540874306</v>
      </c>
      <c r="L1911" s="111">
        <v>0.85306406685236758</v>
      </c>
      <c r="M1911" s="111">
        <v>6.4056614999681585E-2</v>
      </c>
      <c r="N1911" s="112">
        <f t="shared" si="59"/>
        <v>1.0378474272607923</v>
      </c>
    </row>
    <row r="1912" spans="1:14" x14ac:dyDescent="0.25">
      <c r="A1912" s="111" t="s">
        <v>643</v>
      </c>
      <c r="B1912" s="111">
        <f>INDEX(kommuner!C:C,MATCH(_xlfn.NUMBERVALUE(A1912),kommuner!B:B,0))</f>
        <v>3418</v>
      </c>
      <c r="C1912" s="111" t="s">
        <v>127</v>
      </c>
      <c r="D1912" s="111" t="s">
        <v>127</v>
      </c>
      <c r="E1912" s="111" t="s">
        <v>126</v>
      </c>
      <c r="F1912" s="111" t="s">
        <v>179</v>
      </c>
      <c r="G1912" s="111" t="s">
        <v>180</v>
      </c>
      <c r="H1912" s="111" t="s">
        <v>179</v>
      </c>
      <c r="I1912" s="111" t="s">
        <v>180</v>
      </c>
      <c r="J1912" t="str">
        <f t="shared" si="58"/>
        <v>3418SkogMineraljordBlandingsskogHøy</v>
      </c>
      <c r="K1912" s="111">
        <v>-7.1939050909469406</v>
      </c>
      <c r="L1912" s="111">
        <v>0.85306406685236758</v>
      </c>
      <c r="M1912" s="111">
        <v>6.3979989500968365E-2</v>
      </c>
      <c r="N1912" s="112">
        <f t="shared" si="59"/>
        <v>-6.2768610345936047</v>
      </c>
    </row>
    <row r="1913" spans="1:14" x14ac:dyDescent="0.25">
      <c r="A1913" s="111" t="s">
        <v>643</v>
      </c>
      <c r="B1913" s="111">
        <f>INDEX(kommuner!C:C,MATCH(_xlfn.NUMBERVALUE(A1913),kommuner!B:B,0))</f>
        <v>3418</v>
      </c>
      <c r="C1913" s="111" t="s">
        <v>127</v>
      </c>
      <c r="D1913" s="111" t="s">
        <v>127</v>
      </c>
      <c r="E1913" s="111" t="s">
        <v>126</v>
      </c>
      <c r="F1913" s="111" t="s">
        <v>179</v>
      </c>
      <c r="G1913" s="111" t="s">
        <v>167</v>
      </c>
      <c r="H1913" s="111" t="s">
        <v>179</v>
      </c>
      <c r="I1913" s="111" t="s">
        <v>167</v>
      </c>
      <c r="J1913" t="str">
        <f t="shared" si="58"/>
        <v>3418SkogMineraljordBlandingsskogImpediment</v>
      </c>
      <c r="K1913" s="111">
        <v>-1.534689908392211</v>
      </c>
      <c r="L1913" s="111">
        <v>0.85306406685236758</v>
      </c>
      <c r="M1913" s="111">
        <v>6.3979989500968365E-2</v>
      </c>
      <c r="N1913" s="112">
        <f t="shared" si="59"/>
        <v>-0.61764585203887501</v>
      </c>
    </row>
    <row r="1914" spans="1:14" x14ac:dyDescent="0.25">
      <c r="A1914" s="111" t="s">
        <v>643</v>
      </c>
      <c r="B1914" s="111">
        <f>INDEX(kommuner!C:C,MATCH(_xlfn.NUMBERVALUE(A1914),kommuner!B:B,0))</f>
        <v>3418</v>
      </c>
      <c r="C1914" s="111" t="s">
        <v>127</v>
      </c>
      <c r="D1914" s="111" t="s">
        <v>127</v>
      </c>
      <c r="E1914" s="111" t="s">
        <v>126</v>
      </c>
      <c r="F1914" s="111" t="s">
        <v>179</v>
      </c>
      <c r="G1914" s="111" t="s">
        <v>190</v>
      </c>
      <c r="H1914" s="111" t="s">
        <v>179</v>
      </c>
      <c r="I1914" s="111" t="s">
        <v>190</v>
      </c>
      <c r="J1914" t="str">
        <f t="shared" si="58"/>
        <v>3418SkogMineraljordBlandingsskogLav</v>
      </c>
      <c r="K1914" s="111">
        <v>-2.1877055028220966</v>
      </c>
      <c r="L1914" s="111">
        <v>0.85306406685236758</v>
      </c>
      <c r="M1914" s="111">
        <v>6.3979989500968365E-2</v>
      </c>
      <c r="N1914" s="112">
        <f t="shared" si="59"/>
        <v>-1.2706614464687609</v>
      </c>
    </row>
    <row r="1915" spans="1:14" x14ac:dyDescent="0.25">
      <c r="A1915" s="111" t="s">
        <v>643</v>
      </c>
      <c r="B1915" s="111">
        <f>INDEX(kommuner!C:C,MATCH(_xlfn.NUMBERVALUE(A1915),kommuner!B:B,0))</f>
        <v>3418</v>
      </c>
      <c r="C1915" s="111" t="s">
        <v>127</v>
      </c>
      <c r="D1915" s="111" t="s">
        <v>127</v>
      </c>
      <c r="E1915" s="111" t="s">
        <v>126</v>
      </c>
      <c r="F1915" s="111" t="s">
        <v>179</v>
      </c>
      <c r="G1915" s="111" t="s">
        <v>173</v>
      </c>
      <c r="H1915" s="111" t="s">
        <v>179</v>
      </c>
      <c r="I1915" s="111" t="s">
        <v>173</v>
      </c>
      <c r="J1915" t="str">
        <f t="shared" si="58"/>
        <v>3418SkogMineraljordBlandingsskogMiddels</v>
      </c>
      <c r="K1915" s="111">
        <v>-3.8687729546762566</v>
      </c>
      <c r="L1915" s="111">
        <v>0.85306406685236758</v>
      </c>
      <c r="M1915" s="111">
        <v>6.3979989500968365E-2</v>
      </c>
      <c r="N1915" s="112">
        <f t="shared" si="59"/>
        <v>-2.9517288983229206</v>
      </c>
    </row>
    <row r="1916" spans="1:14" x14ac:dyDescent="0.25">
      <c r="A1916" s="111" t="s">
        <v>643</v>
      </c>
      <c r="B1916" s="111">
        <f>INDEX(kommuner!C:C,MATCH(_xlfn.NUMBERVALUE(A1916),kommuner!B:B,0))</f>
        <v>3418</v>
      </c>
      <c r="C1916" s="111" t="s">
        <v>127</v>
      </c>
      <c r="D1916" s="111" t="s">
        <v>127</v>
      </c>
      <c r="E1916" s="111" t="s">
        <v>126</v>
      </c>
      <c r="F1916" s="111" t="s">
        <v>179</v>
      </c>
      <c r="G1916" s="111" t="s">
        <v>186</v>
      </c>
      <c r="H1916" s="111" t="s">
        <v>179</v>
      </c>
      <c r="I1916" s="111" t="s">
        <v>186</v>
      </c>
      <c r="J1916" t="str">
        <f t="shared" si="58"/>
        <v>3418SkogMineraljordBlandingsskogSærs høy</v>
      </c>
      <c r="K1916" s="111">
        <v>-2.9395925245326562</v>
      </c>
      <c r="L1916" s="111">
        <v>0.85306406685236758</v>
      </c>
      <c r="M1916" s="111">
        <v>6.3979989500968365E-2</v>
      </c>
      <c r="N1916" s="112">
        <f t="shared" si="59"/>
        <v>-2.0225484681793202</v>
      </c>
    </row>
    <row r="1917" spans="1:14" x14ac:dyDescent="0.25">
      <c r="A1917" s="111" t="s">
        <v>643</v>
      </c>
      <c r="B1917" s="111">
        <f>INDEX(kommuner!C:C,MATCH(_xlfn.NUMBERVALUE(A1917),kommuner!B:B,0))</f>
        <v>3418</v>
      </c>
      <c r="C1917" s="111" t="s">
        <v>127</v>
      </c>
      <c r="D1917" s="111" t="s">
        <v>127</v>
      </c>
      <c r="E1917" s="111" t="s">
        <v>126</v>
      </c>
      <c r="F1917" s="111" t="s">
        <v>185</v>
      </c>
      <c r="G1917" s="111" t="s">
        <v>180</v>
      </c>
      <c r="H1917" s="111" t="s">
        <v>185</v>
      </c>
      <c r="I1917" s="111" t="s">
        <v>180</v>
      </c>
      <c r="J1917" t="str">
        <f t="shared" si="58"/>
        <v>3418SkogMineraljordLauvskogHøy</v>
      </c>
      <c r="K1917" s="111">
        <v>-3.3269846154961789</v>
      </c>
      <c r="L1917" s="111">
        <v>0.85306406685236758</v>
      </c>
      <c r="M1917" s="111">
        <v>6.3979989500968365E-2</v>
      </c>
      <c r="N1917" s="112">
        <f t="shared" si="59"/>
        <v>-2.4099405591428429</v>
      </c>
    </row>
    <row r="1918" spans="1:14" x14ac:dyDescent="0.25">
      <c r="A1918" s="111" t="s">
        <v>643</v>
      </c>
      <c r="B1918" s="111">
        <f>INDEX(kommuner!C:C,MATCH(_xlfn.NUMBERVALUE(A1918),kommuner!B:B,0))</f>
        <v>3418</v>
      </c>
      <c r="C1918" s="111" t="s">
        <v>127</v>
      </c>
      <c r="D1918" s="111" t="s">
        <v>127</v>
      </c>
      <c r="E1918" s="111" t="s">
        <v>126</v>
      </c>
      <c r="F1918" s="111" t="s">
        <v>185</v>
      </c>
      <c r="G1918" s="111" t="s">
        <v>167</v>
      </c>
      <c r="H1918" s="111" t="s">
        <v>185</v>
      </c>
      <c r="I1918" s="111" t="s">
        <v>167</v>
      </c>
      <c r="J1918" t="str">
        <f t="shared" si="58"/>
        <v>3418SkogMineraljordLauvskogImpediment</v>
      </c>
      <c r="K1918" s="111">
        <v>-0.77373521499002318</v>
      </c>
      <c r="L1918" s="111">
        <v>0.85306406685236758</v>
      </c>
      <c r="M1918" s="111">
        <v>6.3979989500968365E-2</v>
      </c>
      <c r="N1918" s="112">
        <f t="shared" si="59"/>
        <v>0.14330884136331276</v>
      </c>
    </row>
    <row r="1919" spans="1:14" x14ac:dyDescent="0.25">
      <c r="A1919" s="111" t="s">
        <v>643</v>
      </c>
      <c r="B1919" s="111">
        <f>INDEX(kommuner!C:C,MATCH(_xlfn.NUMBERVALUE(A1919),kommuner!B:B,0))</f>
        <v>3418</v>
      </c>
      <c r="C1919" s="111" t="s">
        <v>127</v>
      </c>
      <c r="D1919" s="111" t="s">
        <v>127</v>
      </c>
      <c r="E1919" s="111" t="s">
        <v>126</v>
      </c>
      <c r="F1919" s="111" t="s">
        <v>185</v>
      </c>
      <c r="G1919" s="111" t="s">
        <v>190</v>
      </c>
      <c r="H1919" s="111" t="s">
        <v>185</v>
      </c>
      <c r="I1919" s="111" t="s">
        <v>190</v>
      </c>
      <c r="J1919" t="str">
        <f t="shared" si="58"/>
        <v>3418SkogMineraljordLauvskogLav</v>
      </c>
      <c r="K1919" s="111">
        <v>-8.9748170935426599E-2</v>
      </c>
      <c r="L1919" s="111">
        <v>0.85306406685236758</v>
      </c>
      <c r="M1919" s="111">
        <v>6.3979989500968365E-2</v>
      </c>
      <c r="N1919" s="112">
        <f t="shared" si="59"/>
        <v>0.82729588541790933</v>
      </c>
    </row>
    <row r="1920" spans="1:14" x14ac:dyDescent="0.25">
      <c r="A1920" s="111" t="s">
        <v>643</v>
      </c>
      <c r="B1920" s="111">
        <f>INDEX(kommuner!C:C,MATCH(_xlfn.NUMBERVALUE(A1920),kommuner!B:B,0))</f>
        <v>3418</v>
      </c>
      <c r="C1920" s="111" t="s">
        <v>127</v>
      </c>
      <c r="D1920" s="111" t="s">
        <v>127</v>
      </c>
      <c r="E1920" s="111" t="s">
        <v>126</v>
      </c>
      <c r="F1920" s="111" t="s">
        <v>185</v>
      </c>
      <c r="G1920" s="111" t="s">
        <v>173</v>
      </c>
      <c r="H1920" s="111" t="s">
        <v>185</v>
      </c>
      <c r="I1920" s="111" t="s">
        <v>173</v>
      </c>
      <c r="J1920" t="str">
        <f t="shared" si="58"/>
        <v>3418SkogMineraljordLauvskogMiddels</v>
      </c>
      <c r="K1920" s="111">
        <v>-1.7789409505847176</v>
      </c>
      <c r="L1920" s="111">
        <v>0.85306406685236758</v>
      </c>
      <c r="M1920" s="111">
        <v>6.3979989500968365E-2</v>
      </c>
      <c r="N1920" s="112">
        <f t="shared" si="59"/>
        <v>-0.86189689423138161</v>
      </c>
    </row>
    <row r="1921" spans="1:14" x14ac:dyDescent="0.25">
      <c r="A1921" s="111" t="s">
        <v>643</v>
      </c>
      <c r="B1921" s="111">
        <f>INDEX(kommuner!C:C,MATCH(_xlfn.NUMBERVALUE(A1921),kommuner!B:B,0))</f>
        <v>3418</v>
      </c>
      <c r="C1921" s="111" t="s">
        <v>127</v>
      </c>
      <c r="D1921" s="111" t="s">
        <v>127</v>
      </c>
      <c r="E1921" s="111" t="s">
        <v>126</v>
      </c>
      <c r="F1921" s="111" t="s">
        <v>185</v>
      </c>
      <c r="G1921" s="111" t="s">
        <v>186</v>
      </c>
      <c r="H1921" s="111" t="s">
        <v>185</v>
      </c>
      <c r="I1921" s="111" t="s">
        <v>186</v>
      </c>
      <c r="J1921" t="str">
        <f t="shared" si="58"/>
        <v>3418SkogMineraljordLauvskogSærs høy</v>
      </c>
      <c r="K1921" s="111">
        <v>-3.6560473259425113</v>
      </c>
      <c r="L1921" s="111">
        <v>0.85306406685236758</v>
      </c>
      <c r="M1921" s="111">
        <v>6.3979989500968365E-2</v>
      </c>
      <c r="N1921" s="112">
        <f t="shared" si="59"/>
        <v>-2.7390032695891753</v>
      </c>
    </row>
    <row r="1922" spans="1:14" x14ac:dyDescent="0.25">
      <c r="A1922" s="111" t="s">
        <v>643</v>
      </c>
      <c r="B1922" s="111">
        <f>INDEX(kommuner!C:C,MATCH(_xlfn.NUMBERVALUE(A1922),kommuner!B:B,0))</f>
        <v>3418</v>
      </c>
      <c r="C1922" s="111" t="s">
        <v>127</v>
      </c>
      <c r="D1922" s="111" t="s">
        <v>127</v>
      </c>
      <c r="E1922" s="111" t="s">
        <v>123</v>
      </c>
      <c r="F1922" s="111" t="s">
        <v>172</v>
      </c>
      <c r="G1922" s="111" t="s">
        <v>180</v>
      </c>
      <c r="H1922" s="111" t="s">
        <v>172</v>
      </c>
      <c r="I1922" s="111" t="s">
        <v>180</v>
      </c>
      <c r="J1922" t="str">
        <f t="shared" si="58"/>
        <v>3418SkogOrganisk jordBarskogHøy</v>
      </c>
      <c r="K1922" s="111">
        <v>-2.5184559031994138</v>
      </c>
      <c r="L1922" s="111">
        <v>0.92784825435236762</v>
      </c>
      <c r="M1922" s="111">
        <v>0.46518126042825314</v>
      </c>
      <c r="N1922" s="112">
        <f t="shared" si="59"/>
        <v>-1.1254263884187932</v>
      </c>
    </row>
    <row r="1923" spans="1:14" x14ac:dyDescent="0.25">
      <c r="A1923" s="111" t="s">
        <v>643</v>
      </c>
      <c r="B1923" s="111">
        <f>INDEX(kommuner!C:C,MATCH(_xlfn.NUMBERVALUE(A1923),kommuner!B:B,0))</f>
        <v>3418</v>
      </c>
      <c r="C1923" s="111" t="s">
        <v>127</v>
      </c>
      <c r="D1923" s="111" t="s">
        <v>127</v>
      </c>
      <c r="E1923" s="111" t="s">
        <v>123</v>
      </c>
      <c r="F1923" s="111" t="s">
        <v>172</v>
      </c>
      <c r="G1923" s="111" t="s">
        <v>167</v>
      </c>
      <c r="H1923" s="111" t="s">
        <v>172</v>
      </c>
      <c r="I1923" s="111" t="s">
        <v>167</v>
      </c>
      <c r="J1923" t="str">
        <f t="shared" ref="J1923:J1986" si="60">B1923&amp;C1923&amp;E1923&amp;IF(C1923="Skog",F1923&amp;G1923,"")</f>
        <v>3418SkogOrganisk jordBarskogImpediment</v>
      </c>
      <c r="K1923" s="111">
        <v>3.7944669267533482E-2</v>
      </c>
      <c r="L1923" s="111">
        <v>0.92784825435236762</v>
      </c>
      <c r="M1923" s="111">
        <v>0.46510463492953991</v>
      </c>
      <c r="N1923" s="112">
        <f t="shared" ref="N1923:N1986" si="61">SUM(K1923:M1923)</f>
        <v>1.430897558549441</v>
      </c>
    </row>
    <row r="1924" spans="1:14" x14ac:dyDescent="0.25">
      <c r="A1924" s="111" t="s">
        <v>643</v>
      </c>
      <c r="B1924" s="111">
        <f>INDEX(kommuner!C:C,MATCH(_xlfn.NUMBERVALUE(A1924),kommuner!B:B,0))</f>
        <v>3418</v>
      </c>
      <c r="C1924" s="111" t="s">
        <v>127</v>
      </c>
      <c r="D1924" s="111" t="s">
        <v>127</v>
      </c>
      <c r="E1924" s="111" t="s">
        <v>123</v>
      </c>
      <c r="F1924" s="111" t="s">
        <v>172</v>
      </c>
      <c r="G1924" s="111" t="s">
        <v>190</v>
      </c>
      <c r="H1924" s="111" t="s">
        <v>172</v>
      </c>
      <c r="I1924" s="111" t="s">
        <v>190</v>
      </c>
      <c r="J1924" t="str">
        <f t="shared" si="60"/>
        <v>3418SkogOrganisk jordBarskogLav</v>
      </c>
      <c r="K1924" s="111">
        <v>-0.50666953101693391</v>
      </c>
      <c r="L1924" s="111">
        <v>0.92784825435236762</v>
      </c>
      <c r="M1924" s="111">
        <v>0.46510463492953991</v>
      </c>
      <c r="N1924" s="112">
        <f t="shared" si="61"/>
        <v>0.88628335826497362</v>
      </c>
    </row>
    <row r="1925" spans="1:14" x14ac:dyDescent="0.25">
      <c r="A1925" s="111" t="s">
        <v>643</v>
      </c>
      <c r="B1925" s="111">
        <f>INDEX(kommuner!C:C,MATCH(_xlfn.NUMBERVALUE(A1925),kommuner!B:B,0))</f>
        <v>3418</v>
      </c>
      <c r="C1925" s="111" t="s">
        <v>127</v>
      </c>
      <c r="D1925" s="111" t="s">
        <v>127</v>
      </c>
      <c r="E1925" s="111" t="s">
        <v>123</v>
      </c>
      <c r="F1925" s="111" t="s">
        <v>172</v>
      </c>
      <c r="G1925" s="111" t="s">
        <v>173</v>
      </c>
      <c r="H1925" s="111" t="s">
        <v>172</v>
      </c>
      <c r="I1925" s="111" t="s">
        <v>173</v>
      </c>
      <c r="J1925" t="str">
        <f t="shared" si="60"/>
        <v>3418SkogOrganisk jordBarskogMiddels</v>
      </c>
      <c r="K1925" s="111">
        <v>-1.5571490961494638</v>
      </c>
      <c r="L1925" s="111">
        <v>0.92784825435236762</v>
      </c>
      <c r="M1925" s="111">
        <v>0.46518126042825314</v>
      </c>
      <c r="N1925" s="112">
        <f t="shared" si="61"/>
        <v>-0.16411958136884308</v>
      </c>
    </row>
    <row r="1926" spans="1:14" x14ac:dyDescent="0.25">
      <c r="A1926" s="111" t="s">
        <v>643</v>
      </c>
      <c r="B1926" s="111">
        <f>INDEX(kommuner!C:C,MATCH(_xlfn.NUMBERVALUE(A1926),kommuner!B:B,0))</f>
        <v>3418</v>
      </c>
      <c r="C1926" s="111" t="s">
        <v>127</v>
      </c>
      <c r="D1926" s="111" t="s">
        <v>127</v>
      </c>
      <c r="E1926" s="111" t="s">
        <v>123</v>
      </c>
      <c r="F1926" s="111" t="s">
        <v>172</v>
      </c>
      <c r="G1926" s="111" t="s">
        <v>186</v>
      </c>
      <c r="H1926" s="111" t="s">
        <v>172</v>
      </c>
      <c r="I1926" s="111" t="s">
        <v>186</v>
      </c>
      <c r="J1926" t="str">
        <f t="shared" si="60"/>
        <v>3418SkogOrganisk jordBarskogSærs høy</v>
      </c>
      <c r="K1926" s="111">
        <v>2.5548655235722699</v>
      </c>
      <c r="L1926" s="111">
        <v>0.92784825435236762</v>
      </c>
      <c r="M1926" s="111">
        <v>0.46518126042825314</v>
      </c>
      <c r="N1926" s="112">
        <f t="shared" si="61"/>
        <v>3.9478950383528906</v>
      </c>
    </row>
    <row r="1927" spans="1:14" x14ac:dyDescent="0.25">
      <c r="A1927" s="111" t="s">
        <v>643</v>
      </c>
      <c r="B1927" s="111">
        <f>INDEX(kommuner!C:C,MATCH(_xlfn.NUMBERVALUE(A1927),kommuner!B:B,0))</f>
        <v>3418</v>
      </c>
      <c r="C1927" s="111" t="s">
        <v>127</v>
      </c>
      <c r="D1927" s="111" t="s">
        <v>127</v>
      </c>
      <c r="E1927" s="111" t="s">
        <v>123</v>
      </c>
      <c r="F1927" s="111" t="s">
        <v>179</v>
      </c>
      <c r="G1927" s="111" t="s">
        <v>180</v>
      </c>
      <c r="H1927" s="111" t="s">
        <v>179</v>
      </c>
      <c r="I1927" s="111" t="s">
        <v>180</v>
      </c>
      <c r="J1927" t="str">
        <f t="shared" si="60"/>
        <v>3418SkogOrganisk jordBlandingsskogHøy</v>
      </c>
      <c r="K1927" s="111">
        <v>-5.5554344456832343</v>
      </c>
      <c r="L1927" s="111">
        <v>0.92784825435236762</v>
      </c>
      <c r="M1927" s="111">
        <v>0.46510463492953991</v>
      </c>
      <c r="N1927" s="112">
        <f t="shared" si="61"/>
        <v>-4.1624815564013264</v>
      </c>
    </row>
    <row r="1928" spans="1:14" x14ac:dyDescent="0.25">
      <c r="A1928" s="111" t="s">
        <v>643</v>
      </c>
      <c r="B1928" s="111">
        <f>INDEX(kommuner!C:C,MATCH(_xlfn.NUMBERVALUE(A1928),kommuner!B:B,0))</f>
        <v>3418</v>
      </c>
      <c r="C1928" s="111" t="s">
        <v>127</v>
      </c>
      <c r="D1928" s="111" t="s">
        <v>127</v>
      </c>
      <c r="E1928" s="111" t="s">
        <v>123</v>
      </c>
      <c r="F1928" s="111" t="s">
        <v>179</v>
      </c>
      <c r="G1928" s="111" t="s">
        <v>167</v>
      </c>
      <c r="H1928" s="111" t="s">
        <v>179</v>
      </c>
      <c r="I1928" s="111" t="s">
        <v>167</v>
      </c>
      <c r="J1928" t="str">
        <f t="shared" si="60"/>
        <v>3418SkogOrganisk jordBlandingsskogImpediment</v>
      </c>
      <c r="K1928" s="111">
        <v>-0.28586344175800005</v>
      </c>
      <c r="L1928" s="111">
        <v>0.92784825435236762</v>
      </c>
      <c r="M1928" s="111">
        <v>0.46510463492953991</v>
      </c>
      <c r="N1928" s="112">
        <f t="shared" si="61"/>
        <v>1.1070894475239075</v>
      </c>
    </row>
    <row r="1929" spans="1:14" x14ac:dyDescent="0.25">
      <c r="A1929" s="111" t="s">
        <v>643</v>
      </c>
      <c r="B1929" s="111">
        <f>INDEX(kommuner!C:C,MATCH(_xlfn.NUMBERVALUE(A1929),kommuner!B:B,0))</f>
        <v>3418</v>
      </c>
      <c r="C1929" s="111" t="s">
        <v>127</v>
      </c>
      <c r="D1929" s="111" t="s">
        <v>127</v>
      </c>
      <c r="E1929" s="111" t="s">
        <v>123</v>
      </c>
      <c r="F1929" s="111" t="s">
        <v>179</v>
      </c>
      <c r="G1929" s="111" t="s">
        <v>190</v>
      </c>
      <c r="H1929" s="111" t="s">
        <v>179</v>
      </c>
      <c r="I1929" s="111" t="s">
        <v>190</v>
      </c>
      <c r="J1929" t="str">
        <f t="shared" si="60"/>
        <v>3418SkogOrganisk jordBlandingsskogLav</v>
      </c>
      <c r="K1929" s="111">
        <v>-1.2347339377887629</v>
      </c>
      <c r="L1929" s="111">
        <v>0.92784825435236762</v>
      </c>
      <c r="M1929" s="111">
        <v>0.46510463492953991</v>
      </c>
      <c r="N1929" s="112">
        <f t="shared" si="61"/>
        <v>0.15821895149314458</v>
      </c>
    </row>
    <row r="1930" spans="1:14" x14ac:dyDescent="0.25">
      <c r="A1930" s="111" t="s">
        <v>643</v>
      </c>
      <c r="B1930" s="111">
        <f>INDEX(kommuner!C:C,MATCH(_xlfn.NUMBERVALUE(A1930),kommuner!B:B,0))</f>
        <v>3418</v>
      </c>
      <c r="C1930" s="111" t="s">
        <v>127</v>
      </c>
      <c r="D1930" s="111" t="s">
        <v>127</v>
      </c>
      <c r="E1930" s="111" t="s">
        <v>123</v>
      </c>
      <c r="F1930" s="111" t="s">
        <v>179</v>
      </c>
      <c r="G1930" s="111" t="s">
        <v>173</v>
      </c>
      <c r="H1930" s="111" t="s">
        <v>179</v>
      </c>
      <c r="I1930" s="111" t="s">
        <v>173</v>
      </c>
      <c r="J1930" t="str">
        <f t="shared" si="60"/>
        <v>3418SkogOrganisk jordBlandingsskogMiddels</v>
      </c>
      <c r="K1930" s="111">
        <v>-2.4239591752717748</v>
      </c>
      <c r="L1930" s="111">
        <v>0.92784825435236762</v>
      </c>
      <c r="M1930" s="111">
        <v>0.46510463492953991</v>
      </c>
      <c r="N1930" s="112">
        <f t="shared" si="61"/>
        <v>-1.0310062859898674</v>
      </c>
    </row>
    <row r="1931" spans="1:14" x14ac:dyDescent="0.25">
      <c r="A1931" s="111" t="s">
        <v>643</v>
      </c>
      <c r="B1931" s="111">
        <f>INDEX(kommuner!C:C,MATCH(_xlfn.NUMBERVALUE(A1931),kommuner!B:B,0))</f>
        <v>3418</v>
      </c>
      <c r="C1931" s="111" t="s">
        <v>127</v>
      </c>
      <c r="D1931" s="111" t="s">
        <v>127</v>
      </c>
      <c r="E1931" s="111" t="s">
        <v>123</v>
      </c>
      <c r="F1931" s="111" t="s">
        <v>179</v>
      </c>
      <c r="G1931" s="111" t="s">
        <v>186</v>
      </c>
      <c r="H1931" s="111" t="s">
        <v>179</v>
      </c>
      <c r="I1931" s="111" t="s">
        <v>186</v>
      </c>
      <c r="J1931" t="str">
        <f t="shared" si="60"/>
        <v>3418SkogOrganisk jordBlandingsskogSærs høy</v>
      </c>
      <c r="K1931" s="111">
        <v>-1.5726115302258048</v>
      </c>
      <c r="L1931" s="111">
        <v>0.92784825435236762</v>
      </c>
      <c r="M1931" s="111">
        <v>0.46510463492953991</v>
      </c>
      <c r="N1931" s="112">
        <f t="shared" si="61"/>
        <v>-0.17965864094389727</v>
      </c>
    </row>
    <row r="1932" spans="1:14" x14ac:dyDescent="0.25">
      <c r="A1932" s="111" t="s">
        <v>643</v>
      </c>
      <c r="B1932" s="111">
        <f>INDEX(kommuner!C:C,MATCH(_xlfn.NUMBERVALUE(A1932),kommuner!B:B,0))</f>
        <v>3418</v>
      </c>
      <c r="C1932" s="111" t="s">
        <v>127</v>
      </c>
      <c r="D1932" s="111" t="s">
        <v>127</v>
      </c>
      <c r="E1932" s="111" t="s">
        <v>123</v>
      </c>
      <c r="F1932" s="111" t="s">
        <v>185</v>
      </c>
      <c r="G1932" s="111" t="s">
        <v>180</v>
      </c>
      <c r="H1932" s="111" t="s">
        <v>185</v>
      </c>
      <c r="I1932" s="111" t="s">
        <v>180</v>
      </c>
      <c r="J1932" t="str">
        <f t="shared" si="60"/>
        <v>3418SkogOrganisk jordLauvskogHøy</v>
      </c>
      <c r="K1932" s="111">
        <v>-1.9913688882377358</v>
      </c>
      <c r="L1932" s="111">
        <v>0.92784825435236762</v>
      </c>
      <c r="M1932" s="111">
        <v>0.46510463492953991</v>
      </c>
      <c r="N1932" s="112">
        <f t="shared" si="61"/>
        <v>-0.59841599895582831</v>
      </c>
    </row>
    <row r="1933" spans="1:14" x14ac:dyDescent="0.25">
      <c r="A1933" s="111" t="s">
        <v>643</v>
      </c>
      <c r="B1933" s="111">
        <f>INDEX(kommuner!C:C,MATCH(_xlfn.NUMBERVALUE(A1933),kommuner!B:B,0))</f>
        <v>3418</v>
      </c>
      <c r="C1933" s="111" t="s">
        <v>127</v>
      </c>
      <c r="D1933" s="111" t="s">
        <v>127</v>
      </c>
      <c r="E1933" s="111" t="s">
        <v>123</v>
      </c>
      <c r="F1933" s="111" t="s">
        <v>185</v>
      </c>
      <c r="G1933" s="111" t="s">
        <v>167</v>
      </c>
      <c r="H1933" s="111" t="s">
        <v>185</v>
      </c>
      <c r="I1933" s="111" t="s">
        <v>167</v>
      </c>
      <c r="J1933" t="str">
        <f t="shared" si="60"/>
        <v>3418SkogOrganisk jordLauvskogImpediment</v>
      </c>
      <c r="K1933" s="111">
        <v>0.35000626494250675</v>
      </c>
      <c r="L1933" s="111">
        <v>0.92784825435236762</v>
      </c>
      <c r="M1933" s="111">
        <v>0.46510463492953991</v>
      </c>
      <c r="N1933" s="112">
        <f t="shared" si="61"/>
        <v>1.7429591542244141</v>
      </c>
    </row>
    <row r="1934" spans="1:14" x14ac:dyDescent="0.25">
      <c r="A1934" s="111" t="s">
        <v>643</v>
      </c>
      <c r="B1934" s="111">
        <f>INDEX(kommuner!C:C,MATCH(_xlfn.NUMBERVALUE(A1934),kommuner!B:B,0))</f>
        <v>3418</v>
      </c>
      <c r="C1934" s="111" t="s">
        <v>127</v>
      </c>
      <c r="D1934" s="111" t="s">
        <v>127</v>
      </c>
      <c r="E1934" s="111" t="s">
        <v>123</v>
      </c>
      <c r="F1934" s="111" t="s">
        <v>185</v>
      </c>
      <c r="G1934" s="111" t="s">
        <v>190</v>
      </c>
      <c r="H1934" s="111" t="s">
        <v>185</v>
      </c>
      <c r="I1934" s="111" t="s">
        <v>190</v>
      </c>
      <c r="J1934" t="str">
        <f t="shared" si="60"/>
        <v>3418SkogOrganisk jordLauvskogLav</v>
      </c>
      <c r="K1934" s="111">
        <v>1.1144075558526714</v>
      </c>
      <c r="L1934" s="111">
        <v>0.92784825435236762</v>
      </c>
      <c r="M1934" s="111">
        <v>0.46510463492953991</v>
      </c>
      <c r="N1934" s="112">
        <f t="shared" si="61"/>
        <v>2.5073604451345788</v>
      </c>
    </row>
    <row r="1935" spans="1:14" x14ac:dyDescent="0.25">
      <c r="A1935" s="111" t="s">
        <v>643</v>
      </c>
      <c r="B1935" s="111">
        <f>INDEX(kommuner!C:C,MATCH(_xlfn.NUMBERVALUE(A1935),kommuner!B:B,0))</f>
        <v>3418</v>
      </c>
      <c r="C1935" s="111" t="s">
        <v>127</v>
      </c>
      <c r="D1935" s="111" t="s">
        <v>127</v>
      </c>
      <c r="E1935" s="111" t="s">
        <v>123</v>
      </c>
      <c r="F1935" s="111" t="s">
        <v>185</v>
      </c>
      <c r="G1935" s="111" t="s">
        <v>173</v>
      </c>
      <c r="H1935" s="111" t="s">
        <v>185</v>
      </c>
      <c r="I1935" s="111" t="s">
        <v>173</v>
      </c>
      <c r="J1935" t="str">
        <f t="shared" si="60"/>
        <v>3418SkogOrganisk jordLauvskogMiddels</v>
      </c>
      <c r="K1935" s="111">
        <v>-0.62664468270982987</v>
      </c>
      <c r="L1935" s="111">
        <v>0.92784825435236762</v>
      </c>
      <c r="M1935" s="111">
        <v>0.46510463492953991</v>
      </c>
      <c r="N1935" s="112">
        <f t="shared" si="61"/>
        <v>0.76630820657207765</v>
      </c>
    </row>
    <row r="1936" spans="1:14" x14ac:dyDescent="0.25">
      <c r="A1936" s="111" t="s">
        <v>643</v>
      </c>
      <c r="B1936" s="111">
        <f>INDEX(kommuner!C:C,MATCH(_xlfn.NUMBERVALUE(A1936),kommuner!B:B,0))</f>
        <v>3418</v>
      </c>
      <c r="C1936" s="111" t="s">
        <v>127</v>
      </c>
      <c r="D1936" s="111" t="s">
        <v>127</v>
      </c>
      <c r="E1936" s="111" t="s">
        <v>123</v>
      </c>
      <c r="F1936" s="111" t="s">
        <v>185</v>
      </c>
      <c r="G1936" s="111" t="s">
        <v>186</v>
      </c>
      <c r="H1936" s="111" t="s">
        <v>185</v>
      </c>
      <c r="I1936" s="111" t="s">
        <v>186</v>
      </c>
      <c r="J1936" t="str">
        <f t="shared" si="60"/>
        <v>3418SkogOrganisk jordLauvskogSærs høy</v>
      </c>
      <c r="K1936" s="111">
        <v>-1.8997279926091779</v>
      </c>
      <c r="L1936" s="111">
        <v>0.92784825435236762</v>
      </c>
      <c r="M1936" s="111">
        <v>0.46510463492953991</v>
      </c>
      <c r="N1936" s="112">
        <f t="shared" si="61"/>
        <v>-0.50677510332727038</v>
      </c>
    </row>
    <row r="1937" spans="1:14" x14ac:dyDescent="0.25">
      <c r="A1937" s="111" t="s">
        <v>643</v>
      </c>
      <c r="B1937" s="111">
        <f>INDEX(kommuner!C:C,MATCH(_xlfn.NUMBERVALUE(A1937),kommuner!B:B,0))</f>
        <v>3418</v>
      </c>
      <c r="C1937" s="111" t="s">
        <v>83</v>
      </c>
      <c r="D1937" s="111" t="s">
        <v>83</v>
      </c>
      <c r="E1937" s="111" t="s">
        <v>126</v>
      </c>
      <c r="F1937" s="111" t="s">
        <v>139</v>
      </c>
      <c r="G1937" s="111" t="s">
        <v>139</v>
      </c>
      <c r="H1937" s="111" t="s">
        <v>139</v>
      </c>
      <c r="I1937" s="111" t="s">
        <v>139</v>
      </c>
      <c r="J1937" t="str">
        <f t="shared" si="60"/>
        <v>3418Utbygd arealMineraljord</v>
      </c>
      <c r="K1937" s="111">
        <v>-0.82639633937819656</v>
      </c>
      <c r="L1937" s="111">
        <v>0</v>
      </c>
      <c r="M1937" s="111">
        <v>1.303047089454229E-2</v>
      </c>
      <c r="N1937" s="112">
        <f t="shared" si="61"/>
        <v>-0.81336586848365422</v>
      </c>
    </row>
    <row r="1938" spans="1:14" x14ac:dyDescent="0.25">
      <c r="A1938" s="111" t="s">
        <v>643</v>
      </c>
      <c r="B1938" s="111">
        <f>INDEX(kommuner!C:C,MATCH(_xlfn.NUMBERVALUE(A1938),kommuner!B:B,0))</f>
        <v>3418</v>
      </c>
      <c r="C1938" s="111" t="s">
        <v>83</v>
      </c>
      <c r="D1938" s="111" t="s">
        <v>83</v>
      </c>
      <c r="E1938" s="111" t="s">
        <v>123</v>
      </c>
      <c r="F1938" s="111" t="s">
        <v>139</v>
      </c>
      <c r="G1938" s="111" t="s">
        <v>139</v>
      </c>
      <c r="H1938" s="111" t="s">
        <v>139</v>
      </c>
      <c r="I1938" s="111" t="s">
        <v>139</v>
      </c>
      <c r="J1938" t="str">
        <f t="shared" si="60"/>
        <v>3418Utbygd arealOrganisk jord</v>
      </c>
      <c r="K1938" s="111">
        <v>29.011421395201612</v>
      </c>
      <c r="L1938" s="111">
        <v>0</v>
      </c>
      <c r="M1938" s="111">
        <v>1.303047089454229E-2</v>
      </c>
      <c r="N1938" s="112">
        <f t="shared" si="61"/>
        <v>29.024451866096154</v>
      </c>
    </row>
    <row r="1939" spans="1:14" x14ac:dyDescent="0.25">
      <c r="A1939" s="111" t="s">
        <v>643</v>
      </c>
      <c r="B1939" s="111">
        <f>INDEX(kommuner!C:C,MATCH(_xlfn.NUMBERVALUE(A1939),kommuner!B:B,0))</f>
        <v>3418</v>
      </c>
      <c r="C1939" s="111" t="s">
        <v>181</v>
      </c>
      <c r="D1939" s="111" t="s">
        <v>181</v>
      </c>
      <c r="E1939" s="111" t="s">
        <v>123</v>
      </c>
      <c r="F1939" s="111" t="s">
        <v>139</v>
      </c>
      <c r="G1939" s="111" t="s">
        <v>139</v>
      </c>
      <c r="H1939" s="111" t="s">
        <v>139</v>
      </c>
      <c r="I1939" s="111" t="s">
        <v>139</v>
      </c>
      <c r="J1939" t="str">
        <f t="shared" si="60"/>
        <v>3418Vann og myrOrganisk jord</v>
      </c>
      <c r="K1939" s="111">
        <v>-0.15121005571827481</v>
      </c>
      <c r="L1939" s="111">
        <v>0</v>
      </c>
      <c r="M1939" s="111">
        <v>0</v>
      </c>
      <c r="N1939" s="112">
        <f t="shared" si="61"/>
        <v>-0.15121005571827481</v>
      </c>
    </row>
    <row r="1940" spans="1:14" x14ac:dyDescent="0.25">
      <c r="A1940" s="111" t="s">
        <v>644</v>
      </c>
      <c r="B1940" s="111">
        <f>INDEX(kommuner!C:C,MATCH(_xlfn.NUMBERVALUE(A1940),kommuner!B:B,0))</f>
        <v>3419</v>
      </c>
      <c r="C1940" s="111" t="s">
        <v>82</v>
      </c>
      <c r="D1940" s="111" t="s">
        <v>82</v>
      </c>
      <c r="E1940" s="111" t="s">
        <v>126</v>
      </c>
      <c r="F1940" s="111" t="s">
        <v>139</v>
      </c>
      <c r="G1940" s="111" t="s">
        <v>139</v>
      </c>
      <c r="H1940" s="111" t="s">
        <v>139</v>
      </c>
      <c r="I1940" s="111" t="s">
        <v>139</v>
      </c>
      <c r="J1940" t="str">
        <f t="shared" si="60"/>
        <v>3419Annen utmarkMineraljord</v>
      </c>
      <c r="K1940" s="111">
        <v>-8.1294889331176998E-2</v>
      </c>
      <c r="L1940" s="111">
        <v>0</v>
      </c>
      <c r="M1940" s="111">
        <v>0</v>
      </c>
      <c r="N1940" s="112">
        <f t="shared" si="61"/>
        <v>-8.1294889331176998E-2</v>
      </c>
    </row>
    <row r="1941" spans="1:14" x14ac:dyDescent="0.25">
      <c r="A1941" s="111" t="s">
        <v>644</v>
      </c>
      <c r="B1941" s="111">
        <f>INDEX(kommuner!C:C,MATCH(_xlfn.NUMBERVALUE(A1941),kommuner!B:B,0))</f>
        <v>3419</v>
      </c>
      <c r="C1941" s="111" t="s">
        <v>121</v>
      </c>
      <c r="D1941" s="111" t="s">
        <v>121</v>
      </c>
      <c r="E1941" s="111" t="s">
        <v>126</v>
      </c>
      <c r="F1941" s="111" t="s">
        <v>139</v>
      </c>
      <c r="G1941" s="111" t="s">
        <v>139</v>
      </c>
      <c r="H1941" s="111" t="s">
        <v>139</v>
      </c>
      <c r="I1941" s="111" t="s">
        <v>139</v>
      </c>
      <c r="J1941" t="str">
        <f t="shared" si="60"/>
        <v>3419BeiteMineraljord</v>
      </c>
      <c r="K1941" s="111">
        <v>-0.96338340838695502</v>
      </c>
      <c r="L1941" s="111">
        <v>0</v>
      </c>
      <c r="M1941" s="111">
        <v>1.2448711246839999E-7</v>
      </c>
      <c r="N1941" s="112">
        <f t="shared" si="61"/>
        <v>-0.96338328389984251</v>
      </c>
    </row>
    <row r="1942" spans="1:14" x14ac:dyDescent="0.25">
      <c r="A1942" s="111" t="s">
        <v>644</v>
      </c>
      <c r="B1942" s="111">
        <f>INDEX(kommuner!C:C,MATCH(_xlfn.NUMBERVALUE(A1942),kommuner!B:B,0))</f>
        <v>3419</v>
      </c>
      <c r="C1942" s="111" t="s">
        <v>121</v>
      </c>
      <c r="D1942" s="111" t="s">
        <v>121</v>
      </c>
      <c r="E1942" s="111" t="s">
        <v>123</v>
      </c>
      <c r="F1942" s="111" t="s">
        <v>139</v>
      </c>
      <c r="G1942" s="111" t="s">
        <v>139</v>
      </c>
      <c r="H1942" s="111" t="s">
        <v>139</v>
      </c>
      <c r="I1942" s="111" t="s">
        <v>139</v>
      </c>
      <c r="J1942" t="str">
        <f t="shared" si="60"/>
        <v>3419BeiteOrganisk jord</v>
      </c>
      <c r="K1942" s="111">
        <v>12.077525935985037</v>
      </c>
      <c r="L1942" s="111">
        <v>1.6412500000000001</v>
      </c>
      <c r="M1942" s="111">
        <v>0</v>
      </c>
      <c r="N1942" s="112">
        <f t="shared" si="61"/>
        <v>13.718775935985036</v>
      </c>
    </row>
    <row r="1943" spans="1:14" x14ac:dyDescent="0.25">
      <c r="A1943" s="111" t="s">
        <v>644</v>
      </c>
      <c r="B1943" s="111">
        <f>INDEX(kommuner!C:C,MATCH(_xlfn.NUMBERVALUE(A1943),kommuner!B:B,0))</f>
        <v>3419</v>
      </c>
      <c r="C1943" s="111" t="s">
        <v>84</v>
      </c>
      <c r="D1943" s="111" t="s">
        <v>84</v>
      </c>
      <c r="E1943" s="111" t="s">
        <v>126</v>
      </c>
      <c r="F1943" s="111" t="s">
        <v>139</v>
      </c>
      <c r="G1943" s="111" t="s">
        <v>139</v>
      </c>
      <c r="H1943" s="111" t="s">
        <v>139</v>
      </c>
      <c r="I1943" s="111" t="s">
        <v>139</v>
      </c>
      <c r="J1943" t="str">
        <f t="shared" si="60"/>
        <v>3419Dyrket markMineraljord</v>
      </c>
      <c r="K1943" s="111">
        <v>-0.60781376733541337</v>
      </c>
      <c r="L1943" s="111">
        <v>0</v>
      </c>
      <c r="M1943" s="111">
        <v>0</v>
      </c>
      <c r="N1943" s="112">
        <f t="shared" si="61"/>
        <v>-0.60781376733541337</v>
      </c>
    </row>
    <row r="1944" spans="1:14" x14ac:dyDescent="0.25">
      <c r="A1944" s="111" t="s">
        <v>644</v>
      </c>
      <c r="B1944" s="111">
        <f>INDEX(kommuner!C:C,MATCH(_xlfn.NUMBERVALUE(A1944),kommuner!B:B,0))</f>
        <v>3419</v>
      </c>
      <c r="C1944" s="111" t="s">
        <v>84</v>
      </c>
      <c r="D1944" s="111" t="s">
        <v>84</v>
      </c>
      <c r="E1944" s="111" t="s">
        <v>123</v>
      </c>
      <c r="F1944" s="111" t="s">
        <v>139</v>
      </c>
      <c r="G1944" s="111" t="s">
        <v>139</v>
      </c>
      <c r="H1944" s="111" t="s">
        <v>139</v>
      </c>
      <c r="I1944" s="111" t="s">
        <v>139</v>
      </c>
      <c r="J1944" t="str">
        <f t="shared" si="60"/>
        <v>3419Dyrket markOrganisk jord</v>
      </c>
      <c r="K1944" s="111">
        <v>28.726149366675592</v>
      </c>
      <c r="L1944" s="111">
        <v>1.45625</v>
      </c>
      <c r="M1944" s="111">
        <v>0</v>
      </c>
      <c r="N1944" s="112">
        <f t="shared" si="61"/>
        <v>30.182399366675593</v>
      </c>
    </row>
    <row r="1945" spans="1:14" x14ac:dyDescent="0.25">
      <c r="A1945" s="111" t="s">
        <v>644</v>
      </c>
      <c r="B1945" s="111">
        <f>INDEX(kommuner!C:C,MATCH(_xlfn.NUMBERVALUE(A1945),kommuner!B:B,0))</f>
        <v>3419</v>
      </c>
      <c r="C1945" s="111" t="s">
        <v>127</v>
      </c>
      <c r="D1945" s="111" t="s">
        <v>127</v>
      </c>
      <c r="E1945" s="111" t="s">
        <v>126</v>
      </c>
      <c r="F1945" s="111" t="s">
        <v>172</v>
      </c>
      <c r="G1945" s="111" t="s">
        <v>180</v>
      </c>
      <c r="H1945" s="111" t="s">
        <v>172</v>
      </c>
      <c r="I1945" s="111" t="s">
        <v>180</v>
      </c>
      <c r="J1945" t="str">
        <f t="shared" si="60"/>
        <v>3419SkogMineraljordBarskogHøy</v>
      </c>
      <c r="K1945" s="111">
        <v>-2.6198458133623994</v>
      </c>
      <c r="L1945" s="111">
        <v>0.85306406685236758</v>
      </c>
      <c r="M1945" s="111">
        <v>6.4056614999681585E-2</v>
      </c>
      <c r="N1945" s="112">
        <f t="shared" si="61"/>
        <v>-1.7027251315103504</v>
      </c>
    </row>
    <row r="1946" spans="1:14" x14ac:dyDescent="0.25">
      <c r="A1946" s="111" t="s">
        <v>644</v>
      </c>
      <c r="B1946" s="111">
        <f>INDEX(kommuner!C:C,MATCH(_xlfn.NUMBERVALUE(A1946),kommuner!B:B,0))</f>
        <v>3419</v>
      </c>
      <c r="C1946" s="111" t="s">
        <v>127</v>
      </c>
      <c r="D1946" s="111" t="s">
        <v>127</v>
      </c>
      <c r="E1946" s="111" t="s">
        <v>126</v>
      </c>
      <c r="F1946" s="111" t="s">
        <v>172</v>
      </c>
      <c r="G1946" s="111" t="s">
        <v>167</v>
      </c>
      <c r="H1946" s="111" t="s">
        <v>172</v>
      </c>
      <c r="I1946" s="111" t="s">
        <v>167</v>
      </c>
      <c r="J1946" t="str">
        <f t="shared" si="60"/>
        <v>3419SkogMineraljordBarskogImpediment</v>
      </c>
      <c r="K1946" s="111">
        <v>-2.0650085329634176</v>
      </c>
      <c r="L1946" s="111">
        <v>0.85306406685236758</v>
      </c>
      <c r="M1946" s="111">
        <v>6.3979989500968365E-2</v>
      </c>
      <c r="N1946" s="112">
        <f t="shared" si="61"/>
        <v>-1.1479644766100818</v>
      </c>
    </row>
    <row r="1947" spans="1:14" x14ac:dyDescent="0.25">
      <c r="A1947" s="111" t="s">
        <v>644</v>
      </c>
      <c r="B1947" s="111">
        <f>INDEX(kommuner!C:C,MATCH(_xlfn.NUMBERVALUE(A1947),kommuner!B:B,0))</f>
        <v>3419</v>
      </c>
      <c r="C1947" s="111" t="s">
        <v>127</v>
      </c>
      <c r="D1947" s="111" t="s">
        <v>127</v>
      </c>
      <c r="E1947" s="111" t="s">
        <v>126</v>
      </c>
      <c r="F1947" s="111" t="s">
        <v>172</v>
      </c>
      <c r="G1947" s="111" t="s">
        <v>190</v>
      </c>
      <c r="H1947" s="111" t="s">
        <v>172</v>
      </c>
      <c r="I1947" s="111" t="s">
        <v>190</v>
      </c>
      <c r="J1947" t="str">
        <f t="shared" si="60"/>
        <v>3419SkogMineraljordBarskogLav</v>
      </c>
      <c r="K1947" s="111">
        <v>-1.5556963198695539</v>
      </c>
      <c r="L1947" s="111">
        <v>0.85306406685236758</v>
      </c>
      <c r="M1947" s="111">
        <v>6.3979989500968365E-2</v>
      </c>
      <c r="N1947" s="112">
        <f t="shared" si="61"/>
        <v>-0.63865226351621796</v>
      </c>
    </row>
    <row r="1948" spans="1:14" x14ac:dyDescent="0.25">
      <c r="A1948" s="111" t="s">
        <v>644</v>
      </c>
      <c r="B1948" s="111">
        <f>INDEX(kommuner!C:C,MATCH(_xlfn.NUMBERVALUE(A1948),kommuner!B:B,0))</f>
        <v>3419</v>
      </c>
      <c r="C1948" s="111" t="s">
        <v>127</v>
      </c>
      <c r="D1948" s="111" t="s">
        <v>127</v>
      </c>
      <c r="E1948" s="111" t="s">
        <v>126</v>
      </c>
      <c r="F1948" s="111" t="s">
        <v>172</v>
      </c>
      <c r="G1948" s="111" t="s">
        <v>173</v>
      </c>
      <c r="H1948" s="111" t="s">
        <v>172</v>
      </c>
      <c r="I1948" s="111" t="s">
        <v>173</v>
      </c>
      <c r="J1948" t="str">
        <f t="shared" si="60"/>
        <v>3419SkogMineraljordBarskogMiddels</v>
      </c>
      <c r="K1948" s="111">
        <v>-2.1020078369684825</v>
      </c>
      <c r="L1948" s="111">
        <v>0.85306406685236758</v>
      </c>
      <c r="M1948" s="111">
        <v>6.4056614999681585E-2</v>
      </c>
      <c r="N1948" s="112">
        <f t="shared" si="61"/>
        <v>-1.1848871551164335</v>
      </c>
    </row>
    <row r="1949" spans="1:14" x14ac:dyDescent="0.25">
      <c r="A1949" s="111" t="s">
        <v>644</v>
      </c>
      <c r="B1949" s="111">
        <f>INDEX(kommuner!C:C,MATCH(_xlfn.NUMBERVALUE(A1949),kommuner!B:B,0))</f>
        <v>3419</v>
      </c>
      <c r="C1949" s="111" t="s">
        <v>127</v>
      </c>
      <c r="D1949" s="111" t="s">
        <v>127</v>
      </c>
      <c r="E1949" s="111" t="s">
        <v>126</v>
      </c>
      <c r="F1949" s="111" t="s">
        <v>172</v>
      </c>
      <c r="G1949" s="111" t="s">
        <v>186</v>
      </c>
      <c r="H1949" s="111" t="s">
        <v>172</v>
      </c>
      <c r="I1949" s="111" t="s">
        <v>186</v>
      </c>
      <c r="J1949" t="str">
        <f t="shared" si="60"/>
        <v>3419SkogMineraljordBarskogSærs høy</v>
      </c>
      <c r="K1949" s="111">
        <v>0.12072674540874306</v>
      </c>
      <c r="L1949" s="111">
        <v>0.85306406685236758</v>
      </c>
      <c r="M1949" s="111">
        <v>6.4056614999681585E-2</v>
      </c>
      <c r="N1949" s="112">
        <f t="shared" si="61"/>
        <v>1.0378474272607923</v>
      </c>
    </row>
    <row r="1950" spans="1:14" x14ac:dyDescent="0.25">
      <c r="A1950" s="111" t="s">
        <v>644</v>
      </c>
      <c r="B1950" s="111">
        <f>INDEX(kommuner!C:C,MATCH(_xlfn.NUMBERVALUE(A1950),kommuner!B:B,0))</f>
        <v>3419</v>
      </c>
      <c r="C1950" s="111" t="s">
        <v>127</v>
      </c>
      <c r="D1950" s="111" t="s">
        <v>127</v>
      </c>
      <c r="E1950" s="111" t="s">
        <v>126</v>
      </c>
      <c r="F1950" s="111" t="s">
        <v>179</v>
      </c>
      <c r="G1950" s="111" t="s">
        <v>180</v>
      </c>
      <c r="H1950" s="111" t="s">
        <v>179</v>
      </c>
      <c r="I1950" s="111" t="s">
        <v>180</v>
      </c>
      <c r="J1950" t="str">
        <f t="shared" si="60"/>
        <v>3419SkogMineraljordBlandingsskogHøy</v>
      </c>
      <c r="K1950" s="111">
        <v>-7.1939050909469406</v>
      </c>
      <c r="L1950" s="111">
        <v>0.85306406685236758</v>
      </c>
      <c r="M1950" s="111">
        <v>6.3979989500968365E-2</v>
      </c>
      <c r="N1950" s="112">
        <f t="shared" si="61"/>
        <v>-6.2768610345936047</v>
      </c>
    </row>
    <row r="1951" spans="1:14" x14ac:dyDescent="0.25">
      <c r="A1951" s="111" t="s">
        <v>644</v>
      </c>
      <c r="B1951" s="111">
        <f>INDEX(kommuner!C:C,MATCH(_xlfn.NUMBERVALUE(A1951),kommuner!B:B,0))</f>
        <v>3419</v>
      </c>
      <c r="C1951" s="111" t="s">
        <v>127</v>
      </c>
      <c r="D1951" s="111" t="s">
        <v>127</v>
      </c>
      <c r="E1951" s="111" t="s">
        <v>126</v>
      </c>
      <c r="F1951" s="111" t="s">
        <v>179</v>
      </c>
      <c r="G1951" s="111" t="s">
        <v>167</v>
      </c>
      <c r="H1951" s="111" t="s">
        <v>179</v>
      </c>
      <c r="I1951" s="111" t="s">
        <v>167</v>
      </c>
      <c r="J1951" t="str">
        <f t="shared" si="60"/>
        <v>3419SkogMineraljordBlandingsskogImpediment</v>
      </c>
      <c r="K1951" s="111">
        <v>-1.534689908392211</v>
      </c>
      <c r="L1951" s="111">
        <v>0.85306406685236758</v>
      </c>
      <c r="M1951" s="111">
        <v>6.3979989500968365E-2</v>
      </c>
      <c r="N1951" s="112">
        <f t="shared" si="61"/>
        <v>-0.61764585203887501</v>
      </c>
    </row>
    <row r="1952" spans="1:14" x14ac:dyDescent="0.25">
      <c r="A1952" s="111" t="s">
        <v>644</v>
      </c>
      <c r="B1952" s="111">
        <f>INDEX(kommuner!C:C,MATCH(_xlfn.NUMBERVALUE(A1952),kommuner!B:B,0))</f>
        <v>3419</v>
      </c>
      <c r="C1952" s="111" t="s">
        <v>127</v>
      </c>
      <c r="D1952" s="111" t="s">
        <v>127</v>
      </c>
      <c r="E1952" s="111" t="s">
        <v>126</v>
      </c>
      <c r="F1952" s="111" t="s">
        <v>179</v>
      </c>
      <c r="G1952" s="111" t="s">
        <v>190</v>
      </c>
      <c r="H1952" s="111" t="s">
        <v>179</v>
      </c>
      <c r="I1952" s="111" t="s">
        <v>190</v>
      </c>
      <c r="J1952" t="str">
        <f t="shared" si="60"/>
        <v>3419SkogMineraljordBlandingsskogLav</v>
      </c>
      <c r="K1952" s="111">
        <v>-2.1877055028220966</v>
      </c>
      <c r="L1952" s="111">
        <v>0.85306406685236758</v>
      </c>
      <c r="M1952" s="111">
        <v>6.3979989500968365E-2</v>
      </c>
      <c r="N1952" s="112">
        <f t="shared" si="61"/>
        <v>-1.2706614464687609</v>
      </c>
    </row>
    <row r="1953" spans="1:14" x14ac:dyDescent="0.25">
      <c r="A1953" s="111" t="s">
        <v>644</v>
      </c>
      <c r="B1953" s="111">
        <f>INDEX(kommuner!C:C,MATCH(_xlfn.NUMBERVALUE(A1953),kommuner!B:B,0))</f>
        <v>3419</v>
      </c>
      <c r="C1953" s="111" t="s">
        <v>127</v>
      </c>
      <c r="D1953" s="111" t="s">
        <v>127</v>
      </c>
      <c r="E1953" s="111" t="s">
        <v>126</v>
      </c>
      <c r="F1953" s="111" t="s">
        <v>179</v>
      </c>
      <c r="G1953" s="111" t="s">
        <v>173</v>
      </c>
      <c r="H1953" s="111" t="s">
        <v>179</v>
      </c>
      <c r="I1953" s="111" t="s">
        <v>173</v>
      </c>
      <c r="J1953" t="str">
        <f t="shared" si="60"/>
        <v>3419SkogMineraljordBlandingsskogMiddels</v>
      </c>
      <c r="K1953" s="111">
        <v>-3.8687729546762566</v>
      </c>
      <c r="L1953" s="111">
        <v>0.85306406685236758</v>
      </c>
      <c r="M1953" s="111">
        <v>6.3979989500968365E-2</v>
      </c>
      <c r="N1953" s="112">
        <f t="shared" si="61"/>
        <v>-2.9517288983229206</v>
      </c>
    </row>
    <row r="1954" spans="1:14" x14ac:dyDescent="0.25">
      <c r="A1954" s="111" t="s">
        <v>644</v>
      </c>
      <c r="B1954" s="111">
        <f>INDEX(kommuner!C:C,MATCH(_xlfn.NUMBERVALUE(A1954),kommuner!B:B,0))</f>
        <v>3419</v>
      </c>
      <c r="C1954" s="111" t="s">
        <v>127</v>
      </c>
      <c r="D1954" s="111" t="s">
        <v>127</v>
      </c>
      <c r="E1954" s="111" t="s">
        <v>126</v>
      </c>
      <c r="F1954" s="111" t="s">
        <v>179</v>
      </c>
      <c r="G1954" s="111" t="s">
        <v>186</v>
      </c>
      <c r="H1954" s="111" t="s">
        <v>179</v>
      </c>
      <c r="I1954" s="111" t="s">
        <v>186</v>
      </c>
      <c r="J1954" t="str">
        <f t="shared" si="60"/>
        <v>3419SkogMineraljordBlandingsskogSærs høy</v>
      </c>
      <c r="K1954" s="111">
        <v>-2.9395925245326562</v>
      </c>
      <c r="L1954" s="111">
        <v>0.85306406685236758</v>
      </c>
      <c r="M1954" s="111">
        <v>6.3979989500968365E-2</v>
      </c>
      <c r="N1954" s="112">
        <f t="shared" si="61"/>
        <v>-2.0225484681793202</v>
      </c>
    </row>
    <row r="1955" spans="1:14" x14ac:dyDescent="0.25">
      <c r="A1955" s="111" t="s">
        <v>644</v>
      </c>
      <c r="B1955" s="111">
        <f>INDEX(kommuner!C:C,MATCH(_xlfn.NUMBERVALUE(A1955),kommuner!B:B,0))</f>
        <v>3419</v>
      </c>
      <c r="C1955" s="111" t="s">
        <v>127</v>
      </c>
      <c r="D1955" s="111" t="s">
        <v>127</v>
      </c>
      <c r="E1955" s="111" t="s">
        <v>126</v>
      </c>
      <c r="F1955" s="111" t="s">
        <v>185</v>
      </c>
      <c r="G1955" s="111" t="s">
        <v>180</v>
      </c>
      <c r="H1955" s="111" t="s">
        <v>185</v>
      </c>
      <c r="I1955" s="111" t="s">
        <v>180</v>
      </c>
      <c r="J1955" t="str">
        <f t="shared" si="60"/>
        <v>3419SkogMineraljordLauvskogHøy</v>
      </c>
      <c r="K1955" s="111">
        <v>-3.3269846154961789</v>
      </c>
      <c r="L1955" s="111">
        <v>0.85306406685236758</v>
      </c>
      <c r="M1955" s="111">
        <v>6.3979989500968365E-2</v>
      </c>
      <c r="N1955" s="112">
        <f t="shared" si="61"/>
        <v>-2.4099405591428429</v>
      </c>
    </row>
    <row r="1956" spans="1:14" x14ac:dyDescent="0.25">
      <c r="A1956" s="111" t="s">
        <v>644</v>
      </c>
      <c r="B1956" s="111">
        <f>INDEX(kommuner!C:C,MATCH(_xlfn.NUMBERVALUE(A1956),kommuner!B:B,0))</f>
        <v>3419</v>
      </c>
      <c r="C1956" s="111" t="s">
        <v>127</v>
      </c>
      <c r="D1956" s="111" t="s">
        <v>127</v>
      </c>
      <c r="E1956" s="111" t="s">
        <v>126</v>
      </c>
      <c r="F1956" s="111" t="s">
        <v>185</v>
      </c>
      <c r="G1956" s="111" t="s">
        <v>167</v>
      </c>
      <c r="H1956" s="111" t="s">
        <v>185</v>
      </c>
      <c r="I1956" s="111" t="s">
        <v>167</v>
      </c>
      <c r="J1956" t="str">
        <f t="shared" si="60"/>
        <v>3419SkogMineraljordLauvskogImpediment</v>
      </c>
      <c r="K1956" s="111">
        <v>-0.77373521499002318</v>
      </c>
      <c r="L1956" s="111">
        <v>0.85306406685236758</v>
      </c>
      <c r="M1956" s="111">
        <v>6.3979989500968365E-2</v>
      </c>
      <c r="N1956" s="112">
        <f t="shared" si="61"/>
        <v>0.14330884136331276</v>
      </c>
    </row>
    <row r="1957" spans="1:14" x14ac:dyDescent="0.25">
      <c r="A1957" s="111" t="s">
        <v>644</v>
      </c>
      <c r="B1957" s="111">
        <f>INDEX(kommuner!C:C,MATCH(_xlfn.NUMBERVALUE(A1957),kommuner!B:B,0))</f>
        <v>3419</v>
      </c>
      <c r="C1957" s="111" t="s">
        <v>127</v>
      </c>
      <c r="D1957" s="111" t="s">
        <v>127</v>
      </c>
      <c r="E1957" s="111" t="s">
        <v>126</v>
      </c>
      <c r="F1957" s="111" t="s">
        <v>185</v>
      </c>
      <c r="G1957" s="111" t="s">
        <v>190</v>
      </c>
      <c r="H1957" s="111" t="s">
        <v>185</v>
      </c>
      <c r="I1957" s="111" t="s">
        <v>190</v>
      </c>
      <c r="J1957" t="str">
        <f t="shared" si="60"/>
        <v>3419SkogMineraljordLauvskogLav</v>
      </c>
      <c r="K1957" s="111">
        <v>-8.9748170935426599E-2</v>
      </c>
      <c r="L1957" s="111">
        <v>0.85306406685236758</v>
      </c>
      <c r="M1957" s="111">
        <v>6.3979989500968365E-2</v>
      </c>
      <c r="N1957" s="112">
        <f t="shared" si="61"/>
        <v>0.82729588541790933</v>
      </c>
    </row>
    <row r="1958" spans="1:14" x14ac:dyDescent="0.25">
      <c r="A1958" s="111" t="s">
        <v>644</v>
      </c>
      <c r="B1958" s="111">
        <f>INDEX(kommuner!C:C,MATCH(_xlfn.NUMBERVALUE(A1958),kommuner!B:B,0))</f>
        <v>3419</v>
      </c>
      <c r="C1958" s="111" t="s">
        <v>127</v>
      </c>
      <c r="D1958" s="111" t="s">
        <v>127</v>
      </c>
      <c r="E1958" s="111" t="s">
        <v>126</v>
      </c>
      <c r="F1958" s="111" t="s">
        <v>185</v>
      </c>
      <c r="G1958" s="111" t="s">
        <v>173</v>
      </c>
      <c r="H1958" s="111" t="s">
        <v>185</v>
      </c>
      <c r="I1958" s="111" t="s">
        <v>173</v>
      </c>
      <c r="J1958" t="str">
        <f t="shared" si="60"/>
        <v>3419SkogMineraljordLauvskogMiddels</v>
      </c>
      <c r="K1958" s="111">
        <v>-1.7789409505847176</v>
      </c>
      <c r="L1958" s="111">
        <v>0.85306406685236758</v>
      </c>
      <c r="M1958" s="111">
        <v>6.3979989500968365E-2</v>
      </c>
      <c r="N1958" s="112">
        <f t="shared" si="61"/>
        <v>-0.86189689423138161</v>
      </c>
    </row>
    <row r="1959" spans="1:14" x14ac:dyDescent="0.25">
      <c r="A1959" s="111" t="s">
        <v>644</v>
      </c>
      <c r="B1959" s="111">
        <f>INDEX(kommuner!C:C,MATCH(_xlfn.NUMBERVALUE(A1959),kommuner!B:B,0))</f>
        <v>3419</v>
      </c>
      <c r="C1959" s="111" t="s">
        <v>127</v>
      </c>
      <c r="D1959" s="111" t="s">
        <v>127</v>
      </c>
      <c r="E1959" s="111" t="s">
        <v>126</v>
      </c>
      <c r="F1959" s="111" t="s">
        <v>185</v>
      </c>
      <c r="G1959" s="111" t="s">
        <v>186</v>
      </c>
      <c r="H1959" s="111" t="s">
        <v>185</v>
      </c>
      <c r="I1959" s="111" t="s">
        <v>186</v>
      </c>
      <c r="J1959" t="str">
        <f t="shared" si="60"/>
        <v>3419SkogMineraljordLauvskogSærs høy</v>
      </c>
      <c r="K1959" s="111">
        <v>-3.6560473259425113</v>
      </c>
      <c r="L1959" s="111">
        <v>0.85306406685236758</v>
      </c>
      <c r="M1959" s="111">
        <v>6.3979989500968365E-2</v>
      </c>
      <c r="N1959" s="112">
        <f t="shared" si="61"/>
        <v>-2.7390032695891753</v>
      </c>
    </row>
    <row r="1960" spans="1:14" x14ac:dyDescent="0.25">
      <c r="A1960" s="111" t="s">
        <v>644</v>
      </c>
      <c r="B1960" s="111">
        <f>INDEX(kommuner!C:C,MATCH(_xlfn.NUMBERVALUE(A1960),kommuner!B:B,0))</f>
        <v>3419</v>
      </c>
      <c r="C1960" s="111" t="s">
        <v>127</v>
      </c>
      <c r="D1960" s="111" t="s">
        <v>127</v>
      </c>
      <c r="E1960" s="111" t="s">
        <v>123</v>
      </c>
      <c r="F1960" s="111" t="s">
        <v>172</v>
      </c>
      <c r="G1960" s="111" t="s">
        <v>180</v>
      </c>
      <c r="H1960" s="111" t="s">
        <v>172</v>
      </c>
      <c r="I1960" s="111" t="s">
        <v>180</v>
      </c>
      <c r="J1960" t="str">
        <f t="shared" si="60"/>
        <v>3419SkogOrganisk jordBarskogHøy</v>
      </c>
      <c r="K1960" s="111">
        <v>-2.5184559031994138</v>
      </c>
      <c r="L1960" s="111">
        <v>0.92784825435236762</v>
      </c>
      <c r="M1960" s="111">
        <v>0.46518126042825314</v>
      </c>
      <c r="N1960" s="112">
        <f t="shared" si="61"/>
        <v>-1.1254263884187932</v>
      </c>
    </row>
    <row r="1961" spans="1:14" x14ac:dyDescent="0.25">
      <c r="A1961" s="111" t="s">
        <v>644</v>
      </c>
      <c r="B1961" s="111">
        <f>INDEX(kommuner!C:C,MATCH(_xlfn.NUMBERVALUE(A1961),kommuner!B:B,0))</f>
        <v>3419</v>
      </c>
      <c r="C1961" s="111" t="s">
        <v>127</v>
      </c>
      <c r="D1961" s="111" t="s">
        <v>127</v>
      </c>
      <c r="E1961" s="111" t="s">
        <v>123</v>
      </c>
      <c r="F1961" s="111" t="s">
        <v>172</v>
      </c>
      <c r="G1961" s="111" t="s">
        <v>167</v>
      </c>
      <c r="H1961" s="111" t="s">
        <v>172</v>
      </c>
      <c r="I1961" s="111" t="s">
        <v>167</v>
      </c>
      <c r="J1961" t="str">
        <f t="shared" si="60"/>
        <v>3419SkogOrganisk jordBarskogImpediment</v>
      </c>
      <c r="K1961" s="111">
        <v>3.7944669267533482E-2</v>
      </c>
      <c r="L1961" s="111">
        <v>0.92784825435236762</v>
      </c>
      <c r="M1961" s="111">
        <v>0.46510463492953991</v>
      </c>
      <c r="N1961" s="112">
        <f t="shared" si="61"/>
        <v>1.430897558549441</v>
      </c>
    </row>
    <row r="1962" spans="1:14" x14ac:dyDescent="0.25">
      <c r="A1962" s="111" t="s">
        <v>644</v>
      </c>
      <c r="B1962" s="111">
        <f>INDEX(kommuner!C:C,MATCH(_xlfn.NUMBERVALUE(A1962),kommuner!B:B,0))</f>
        <v>3419</v>
      </c>
      <c r="C1962" s="111" t="s">
        <v>127</v>
      </c>
      <c r="D1962" s="111" t="s">
        <v>127</v>
      </c>
      <c r="E1962" s="111" t="s">
        <v>123</v>
      </c>
      <c r="F1962" s="111" t="s">
        <v>172</v>
      </c>
      <c r="G1962" s="111" t="s">
        <v>190</v>
      </c>
      <c r="H1962" s="111" t="s">
        <v>172</v>
      </c>
      <c r="I1962" s="111" t="s">
        <v>190</v>
      </c>
      <c r="J1962" t="str">
        <f t="shared" si="60"/>
        <v>3419SkogOrganisk jordBarskogLav</v>
      </c>
      <c r="K1962" s="111">
        <v>-0.50666953101693391</v>
      </c>
      <c r="L1962" s="111">
        <v>0.92784825435236762</v>
      </c>
      <c r="M1962" s="111">
        <v>0.46510463492953991</v>
      </c>
      <c r="N1962" s="112">
        <f t="shared" si="61"/>
        <v>0.88628335826497362</v>
      </c>
    </row>
    <row r="1963" spans="1:14" x14ac:dyDescent="0.25">
      <c r="A1963" s="111" t="s">
        <v>644</v>
      </c>
      <c r="B1963" s="111">
        <f>INDEX(kommuner!C:C,MATCH(_xlfn.NUMBERVALUE(A1963),kommuner!B:B,0))</f>
        <v>3419</v>
      </c>
      <c r="C1963" s="111" t="s">
        <v>127</v>
      </c>
      <c r="D1963" s="111" t="s">
        <v>127</v>
      </c>
      <c r="E1963" s="111" t="s">
        <v>123</v>
      </c>
      <c r="F1963" s="111" t="s">
        <v>172</v>
      </c>
      <c r="G1963" s="111" t="s">
        <v>173</v>
      </c>
      <c r="H1963" s="111" t="s">
        <v>172</v>
      </c>
      <c r="I1963" s="111" t="s">
        <v>173</v>
      </c>
      <c r="J1963" t="str">
        <f t="shared" si="60"/>
        <v>3419SkogOrganisk jordBarskogMiddels</v>
      </c>
      <c r="K1963" s="111">
        <v>-1.5571490961494638</v>
      </c>
      <c r="L1963" s="111">
        <v>0.92784825435236762</v>
      </c>
      <c r="M1963" s="111">
        <v>0.46518126042825314</v>
      </c>
      <c r="N1963" s="112">
        <f t="shared" si="61"/>
        <v>-0.16411958136884308</v>
      </c>
    </row>
    <row r="1964" spans="1:14" x14ac:dyDescent="0.25">
      <c r="A1964" s="111" t="s">
        <v>644</v>
      </c>
      <c r="B1964" s="111">
        <f>INDEX(kommuner!C:C,MATCH(_xlfn.NUMBERVALUE(A1964),kommuner!B:B,0))</f>
        <v>3419</v>
      </c>
      <c r="C1964" s="111" t="s">
        <v>127</v>
      </c>
      <c r="D1964" s="111" t="s">
        <v>127</v>
      </c>
      <c r="E1964" s="111" t="s">
        <v>123</v>
      </c>
      <c r="F1964" s="111" t="s">
        <v>172</v>
      </c>
      <c r="G1964" s="111" t="s">
        <v>186</v>
      </c>
      <c r="H1964" s="111" t="s">
        <v>172</v>
      </c>
      <c r="I1964" s="111" t="s">
        <v>186</v>
      </c>
      <c r="J1964" t="str">
        <f t="shared" si="60"/>
        <v>3419SkogOrganisk jordBarskogSærs høy</v>
      </c>
      <c r="K1964" s="111">
        <v>2.5548655235722699</v>
      </c>
      <c r="L1964" s="111">
        <v>0.92784825435236762</v>
      </c>
      <c r="M1964" s="111">
        <v>0.46518126042825314</v>
      </c>
      <c r="N1964" s="112">
        <f t="shared" si="61"/>
        <v>3.9478950383528906</v>
      </c>
    </row>
    <row r="1965" spans="1:14" x14ac:dyDescent="0.25">
      <c r="A1965" s="111" t="s">
        <v>644</v>
      </c>
      <c r="B1965" s="111">
        <f>INDEX(kommuner!C:C,MATCH(_xlfn.NUMBERVALUE(A1965),kommuner!B:B,0))</f>
        <v>3419</v>
      </c>
      <c r="C1965" s="111" t="s">
        <v>127</v>
      </c>
      <c r="D1965" s="111" t="s">
        <v>127</v>
      </c>
      <c r="E1965" s="111" t="s">
        <v>123</v>
      </c>
      <c r="F1965" s="111" t="s">
        <v>179</v>
      </c>
      <c r="G1965" s="111" t="s">
        <v>180</v>
      </c>
      <c r="H1965" s="111" t="s">
        <v>179</v>
      </c>
      <c r="I1965" s="111" t="s">
        <v>180</v>
      </c>
      <c r="J1965" t="str">
        <f t="shared" si="60"/>
        <v>3419SkogOrganisk jordBlandingsskogHøy</v>
      </c>
      <c r="K1965" s="111">
        <v>-5.5554344456832343</v>
      </c>
      <c r="L1965" s="111">
        <v>0.92784825435236762</v>
      </c>
      <c r="M1965" s="111">
        <v>0.46510463492953991</v>
      </c>
      <c r="N1965" s="112">
        <f t="shared" si="61"/>
        <v>-4.1624815564013264</v>
      </c>
    </row>
    <row r="1966" spans="1:14" x14ac:dyDescent="0.25">
      <c r="A1966" s="111" t="s">
        <v>644</v>
      </c>
      <c r="B1966" s="111">
        <f>INDEX(kommuner!C:C,MATCH(_xlfn.NUMBERVALUE(A1966),kommuner!B:B,0))</f>
        <v>3419</v>
      </c>
      <c r="C1966" s="111" t="s">
        <v>127</v>
      </c>
      <c r="D1966" s="111" t="s">
        <v>127</v>
      </c>
      <c r="E1966" s="111" t="s">
        <v>123</v>
      </c>
      <c r="F1966" s="111" t="s">
        <v>179</v>
      </c>
      <c r="G1966" s="111" t="s">
        <v>167</v>
      </c>
      <c r="H1966" s="111" t="s">
        <v>179</v>
      </c>
      <c r="I1966" s="111" t="s">
        <v>167</v>
      </c>
      <c r="J1966" t="str">
        <f t="shared" si="60"/>
        <v>3419SkogOrganisk jordBlandingsskogImpediment</v>
      </c>
      <c r="K1966" s="111">
        <v>-0.28586344175800005</v>
      </c>
      <c r="L1966" s="111">
        <v>0.92784825435236762</v>
      </c>
      <c r="M1966" s="111">
        <v>0.46510463492953991</v>
      </c>
      <c r="N1966" s="112">
        <f t="shared" si="61"/>
        <v>1.1070894475239075</v>
      </c>
    </row>
    <row r="1967" spans="1:14" x14ac:dyDescent="0.25">
      <c r="A1967" s="111" t="s">
        <v>644</v>
      </c>
      <c r="B1967" s="111">
        <f>INDEX(kommuner!C:C,MATCH(_xlfn.NUMBERVALUE(A1967),kommuner!B:B,0))</f>
        <v>3419</v>
      </c>
      <c r="C1967" s="111" t="s">
        <v>127</v>
      </c>
      <c r="D1967" s="111" t="s">
        <v>127</v>
      </c>
      <c r="E1967" s="111" t="s">
        <v>123</v>
      </c>
      <c r="F1967" s="111" t="s">
        <v>179</v>
      </c>
      <c r="G1967" s="111" t="s">
        <v>190</v>
      </c>
      <c r="H1967" s="111" t="s">
        <v>179</v>
      </c>
      <c r="I1967" s="111" t="s">
        <v>190</v>
      </c>
      <c r="J1967" t="str">
        <f t="shared" si="60"/>
        <v>3419SkogOrganisk jordBlandingsskogLav</v>
      </c>
      <c r="K1967" s="111">
        <v>-1.2347339377887629</v>
      </c>
      <c r="L1967" s="111">
        <v>0.92784825435236762</v>
      </c>
      <c r="M1967" s="111">
        <v>0.46510463492953991</v>
      </c>
      <c r="N1967" s="112">
        <f t="shared" si="61"/>
        <v>0.15821895149314458</v>
      </c>
    </row>
    <row r="1968" spans="1:14" x14ac:dyDescent="0.25">
      <c r="A1968" s="111" t="s">
        <v>644</v>
      </c>
      <c r="B1968" s="111">
        <f>INDEX(kommuner!C:C,MATCH(_xlfn.NUMBERVALUE(A1968),kommuner!B:B,0))</f>
        <v>3419</v>
      </c>
      <c r="C1968" s="111" t="s">
        <v>127</v>
      </c>
      <c r="D1968" s="111" t="s">
        <v>127</v>
      </c>
      <c r="E1968" s="111" t="s">
        <v>123</v>
      </c>
      <c r="F1968" s="111" t="s">
        <v>179</v>
      </c>
      <c r="G1968" s="111" t="s">
        <v>173</v>
      </c>
      <c r="H1968" s="111" t="s">
        <v>179</v>
      </c>
      <c r="I1968" s="111" t="s">
        <v>173</v>
      </c>
      <c r="J1968" t="str">
        <f t="shared" si="60"/>
        <v>3419SkogOrganisk jordBlandingsskogMiddels</v>
      </c>
      <c r="K1968" s="111">
        <v>-2.4239591752717748</v>
      </c>
      <c r="L1968" s="111">
        <v>0.92784825435236762</v>
      </c>
      <c r="M1968" s="111">
        <v>0.46510463492953991</v>
      </c>
      <c r="N1968" s="112">
        <f t="shared" si="61"/>
        <v>-1.0310062859898674</v>
      </c>
    </row>
    <row r="1969" spans="1:14" x14ac:dyDescent="0.25">
      <c r="A1969" s="111" t="s">
        <v>644</v>
      </c>
      <c r="B1969" s="111">
        <f>INDEX(kommuner!C:C,MATCH(_xlfn.NUMBERVALUE(A1969),kommuner!B:B,0))</f>
        <v>3419</v>
      </c>
      <c r="C1969" s="111" t="s">
        <v>127</v>
      </c>
      <c r="D1969" s="111" t="s">
        <v>127</v>
      </c>
      <c r="E1969" s="111" t="s">
        <v>123</v>
      </c>
      <c r="F1969" s="111" t="s">
        <v>179</v>
      </c>
      <c r="G1969" s="111" t="s">
        <v>186</v>
      </c>
      <c r="H1969" s="111" t="s">
        <v>179</v>
      </c>
      <c r="I1969" s="111" t="s">
        <v>186</v>
      </c>
      <c r="J1969" t="str">
        <f t="shared" si="60"/>
        <v>3419SkogOrganisk jordBlandingsskogSærs høy</v>
      </c>
      <c r="K1969" s="111">
        <v>-1.5726115302258048</v>
      </c>
      <c r="L1969" s="111">
        <v>0.92784825435236762</v>
      </c>
      <c r="M1969" s="111">
        <v>0.46510463492953991</v>
      </c>
      <c r="N1969" s="112">
        <f t="shared" si="61"/>
        <v>-0.17965864094389727</v>
      </c>
    </row>
    <row r="1970" spans="1:14" x14ac:dyDescent="0.25">
      <c r="A1970" s="111" t="s">
        <v>644</v>
      </c>
      <c r="B1970" s="111">
        <f>INDEX(kommuner!C:C,MATCH(_xlfn.NUMBERVALUE(A1970),kommuner!B:B,0))</f>
        <v>3419</v>
      </c>
      <c r="C1970" s="111" t="s">
        <v>127</v>
      </c>
      <c r="D1970" s="111" t="s">
        <v>127</v>
      </c>
      <c r="E1970" s="111" t="s">
        <v>123</v>
      </c>
      <c r="F1970" s="111" t="s">
        <v>185</v>
      </c>
      <c r="G1970" s="111" t="s">
        <v>180</v>
      </c>
      <c r="H1970" s="111" t="s">
        <v>185</v>
      </c>
      <c r="I1970" s="111" t="s">
        <v>180</v>
      </c>
      <c r="J1970" t="str">
        <f t="shared" si="60"/>
        <v>3419SkogOrganisk jordLauvskogHøy</v>
      </c>
      <c r="K1970" s="111">
        <v>-1.9913688882377358</v>
      </c>
      <c r="L1970" s="111">
        <v>0.92784825435236762</v>
      </c>
      <c r="M1970" s="111">
        <v>0.46510463492953991</v>
      </c>
      <c r="N1970" s="112">
        <f t="shared" si="61"/>
        <v>-0.59841599895582831</v>
      </c>
    </row>
    <row r="1971" spans="1:14" x14ac:dyDescent="0.25">
      <c r="A1971" s="111" t="s">
        <v>644</v>
      </c>
      <c r="B1971" s="111">
        <f>INDEX(kommuner!C:C,MATCH(_xlfn.NUMBERVALUE(A1971),kommuner!B:B,0))</f>
        <v>3419</v>
      </c>
      <c r="C1971" s="111" t="s">
        <v>127</v>
      </c>
      <c r="D1971" s="111" t="s">
        <v>127</v>
      </c>
      <c r="E1971" s="111" t="s">
        <v>123</v>
      </c>
      <c r="F1971" s="111" t="s">
        <v>185</v>
      </c>
      <c r="G1971" s="111" t="s">
        <v>167</v>
      </c>
      <c r="H1971" s="111" t="s">
        <v>185</v>
      </c>
      <c r="I1971" s="111" t="s">
        <v>167</v>
      </c>
      <c r="J1971" t="str">
        <f t="shared" si="60"/>
        <v>3419SkogOrganisk jordLauvskogImpediment</v>
      </c>
      <c r="K1971" s="111">
        <v>0.35000626494250675</v>
      </c>
      <c r="L1971" s="111">
        <v>0.92784825435236762</v>
      </c>
      <c r="M1971" s="111">
        <v>0.46510463492953991</v>
      </c>
      <c r="N1971" s="112">
        <f t="shared" si="61"/>
        <v>1.7429591542244141</v>
      </c>
    </row>
    <row r="1972" spans="1:14" x14ac:dyDescent="0.25">
      <c r="A1972" s="111" t="s">
        <v>644</v>
      </c>
      <c r="B1972" s="111">
        <f>INDEX(kommuner!C:C,MATCH(_xlfn.NUMBERVALUE(A1972),kommuner!B:B,0))</f>
        <v>3419</v>
      </c>
      <c r="C1972" s="111" t="s">
        <v>127</v>
      </c>
      <c r="D1972" s="111" t="s">
        <v>127</v>
      </c>
      <c r="E1972" s="111" t="s">
        <v>123</v>
      </c>
      <c r="F1972" s="111" t="s">
        <v>185</v>
      </c>
      <c r="G1972" s="111" t="s">
        <v>190</v>
      </c>
      <c r="H1972" s="111" t="s">
        <v>185</v>
      </c>
      <c r="I1972" s="111" t="s">
        <v>190</v>
      </c>
      <c r="J1972" t="str">
        <f t="shared" si="60"/>
        <v>3419SkogOrganisk jordLauvskogLav</v>
      </c>
      <c r="K1972" s="111">
        <v>1.1144075558526714</v>
      </c>
      <c r="L1972" s="111">
        <v>0.92784825435236762</v>
      </c>
      <c r="M1972" s="111">
        <v>0.46510463492953991</v>
      </c>
      <c r="N1972" s="112">
        <f t="shared" si="61"/>
        <v>2.5073604451345788</v>
      </c>
    </row>
    <row r="1973" spans="1:14" x14ac:dyDescent="0.25">
      <c r="A1973" s="111" t="s">
        <v>644</v>
      </c>
      <c r="B1973" s="111">
        <f>INDEX(kommuner!C:C,MATCH(_xlfn.NUMBERVALUE(A1973),kommuner!B:B,0))</f>
        <v>3419</v>
      </c>
      <c r="C1973" s="111" t="s">
        <v>127</v>
      </c>
      <c r="D1973" s="111" t="s">
        <v>127</v>
      </c>
      <c r="E1973" s="111" t="s">
        <v>123</v>
      </c>
      <c r="F1973" s="111" t="s">
        <v>185</v>
      </c>
      <c r="G1973" s="111" t="s">
        <v>173</v>
      </c>
      <c r="H1973" s="111" t="s">
        <v>185</v>
      </c>
      <c r="I1973" s="111" t="s">
        <v>173</v>
      </c>
      <c r="J1973" t="str">
        <f t="shared" si="60"/>
        <v>3419SkogOrganisk jordLauvskogMiddels</v>
      </c>
      <c r="K1973" s="111">
        <v>-0.62664468270982987</v>
      </c>
      <c r="L1973" s="111">
        <v>0.92784825435236762</v>
      </c>
      <c r="M1973" s="111">
        <v>0.46510463492953991</v>
      </c>
      <c r="N1973" s="112">
        <f t="shared" si="61"/>
        <v>0.76630820657207765</v>
      </c>
    </row>
    <row r="1974" spans="1:14" x14ac:dyDescent="0.25">
      <c r="A1974" s="111" t="s">
        <v>644</v>
      </c>
      <c r="B1974" s="111">
        <f>INDEX(kommuner!C:C,MATCH(_xlfn.NUMBERVALUE(A1974),kommuner!B:B,0))</f>
        <v>3419</v>
      </c>
      <c r="C1974" s="111" t="s">
        <v>127</v>
      </c>
      <c r="D1974" s="111" t="s">
        <v>127</v>
      </c>
      <c r="E1974" s="111" t="s">
        <v>123</v>
      </c>
      <c r="F1974" s="111" t="s">
        <v>185</v>
      </c>
      <c r="G1974" s="111" t="s">
        <v>186</v>
      </c>
      <c r="H1974" s="111" t="s">
        <v>185</v>
      </c>
      <c r="I1974" s="111" t="s">
        <v>186</v>
      </c>
      <c r="J1974" t="str">
        <f t="shared" si="60"/>
        <v>3419SkogOrganisk jordLauvskogSærs høy</v>
      </c>
      <c r="K1974" s="111">
        <v>-1.8997279926091779</v>
      </c>
      <c r="L1974" s="111">
        <v>0.92784825435236762</v>
      </c>
      <c r="M1974" s="111">
        <v>0.46510463492953991</v>
      </c>
      <c r="N1974" s="112">
        <f t="shared" si="61"/>
        <v>-0.50677510332727038</v>
      </c>
    </row>
    <row r="1975" spans="1:14" x14ac:dyDescent="0.25">
      <c r="A1975" s="111" t="s">
        <v>644</v>
      </c>
      <c r="B1975" s="111">
        <f>INDEX(kommuner!C:C,MATCH(_xlfn.NUMBERVALUE(A1975),kommuner!B:B,0))</f>
        <v>3419</v>
      </c>
      <c r="C1975" s="111" t="s">
        <v>83</v>
      </c>
      <c r="D1975" s="111" t="s">
        <v>83</v>
      </c>
      <c r="E1975" s="111" t="s">
        <v>126</v>
      </c>
      <c r="F1975" s="111" t="s">
        <v>139</v>
      </c>
      <c r="G1975" s="111" t="s">
        <v>139</v>
      </c>
      <c r="H1975" s="111" t="s">
        <v>139</v>
      </c>
      <c r="I1975" s="111" t="s">
        <v>139</v>
      </c>
      <c r="J1975" t="str">
        <f t="shared" si="60"/>
        <v>3419Utbygd arealMineraljord</v>
      </c>
      <c r="K1975" s="111">
        <v>-0.82639633937819656</v>
      </c>
      <c r="L1975" s="111">
        <v>0</v>
      </c>
      <c r="M1975" s="111">
        <v>1.303047089454229E-2</v>
      </c>
      <c r="N1975" s="112">
        <f t="shared" si="61"/>
        <v>-0.81336586848365422</v>
      </c>
    </row>
    <row r="1976" spans="1:14" x14ac:dyDescent="0.25">
      <c r="A1976" s="111" t="s">
        <v>644</v>
      </c>
      <c r="B1976" s="111">
        <f>INDEX(kommuner!C:C,MATCH(_xlfn.NUMBERVALUE(A1976),kommuner!B:B,0))</f>
        <v>3419</v>
      </c>
      <c r="C1976" s="111" t="s">
        <v>83</v>
      </c>
      <c r="D1976" s="111" t="s">
        <v>83</v>
      </c>
      <c r="E1976" s="111" t="s">
        <v>123</v>
      </c>
      <c r="F1976" s="111" t="s">
        <v>139</v>
      </c>
      <c r="G1976" s="111" t="s">
        <v>139</v>
      </c>
      <c r="H1976" s="111" t="s">
        <v>139</v>
      </c>
      <c r="I1976" s="111" t="s">
        <v>139</v>
      </c>
      <c r="J1976" t="str">
        <f t="shared" si="60"/>
        <v>3419Utbygd arealOrganisk jord</v>
      </c>
      <c r="K1976" s="111">
        <v>29.011421395201612</v>
      </c>
      <c r="L1976" s="111">
        <v>0</v>
      </c>
      <c r="M1976" s="111">
        <v>1.303047089454229E-2</v>
      </c>
      <c r="N1976" s="112">
        <f t="shared" si="61"/>
        <v>29.024451866096154</v>
      </c>
    </row>
    <row r="1977" spans="1:14" x14ac:dyDescent="0.25">
      <c r="A1977" s="111" t="s">
        <v>644</v>
      </c>
      <c r="B1977" s="111">
        <f>INDEX(kommuner!C:C,MATCH(_xlfn.NUMBERVALUE(A1977),kommuner!B:B,0))</f>
        <v>3419</v>
      </c>
      <c r="C1977" s="111" t="s">
        <v>181</v>
      </c>
      <c r="D1977" s="111" t="s">
        <v>181</v>
      </c>
      <c r="E1977" s="111" t="s">
        <v>123</v>
      </c>
      <c r="F1977" s="111" t="s">
        <v>139</v>
      </c>
      <c r="G1977" s="111" t="s">
        <v>139</v>
      </c>
      <c r="H1977" s="111" t="s">
        <v>139</v>
      </c>
      <c r="I1977" s="111" t="s">
        <v>139</v>
      </c>
      <c r="J1977" t="str">
        <f t="shared" si="60"/>
        <v>3419Vann og myrOrganisk jord</v>
      </c>
      <c r="K1977" s="111">
        <v>-0.15121005571827481</v>
      </c>
      <c r="L1977" s="111">
        <v>0</v>
      </c>
      <c r="M1977" s="111">
        <v>0</v>
      </c>
      <c r="N1977" s="112">
        <f t="shared" si="61"/>
        <v>-0.15121005571827481</v>
      </c>
    </row>
    <row r="1978" spans="1:14" x14ac:dyDescent="0.25">
      <c r="A1978" s="111" t="s">
        <v>645</v>
      </c>
      <c r="B1978" s="111">
        <f>INDEX(kommuner!C:C,MATCH(_xlfn.NUMBERVALUE(A1978),kommuner!B:B,0))</f>
        <v>3420</v>
      </c>
      <c r="C1978" s="111" t="s">
        <v>82</v>
      </c>
      <c r="D1978" s="111" t="s">
        <v>82</v>
      </c>
      <c r="E1978" s="111" t="s">
        <v>126</v>
      </c>
      <c r="F1978" s="111" t="s">
        <v>139</v>
      </c>
      <c r="G1978" s="111" t="s">
        <v>139</v>
      </c>
      <c r="H1978" s="111" t="s">
        <v>139</v>
      </c>
      <c r="I1978" s="111" t="s">
        <v>139</v>
      </c>
      <c r="J1978" t="str">
        <f t="shared" si="60"/>
        <v>3420Annen utmarkMineraljord</v>
      </c>
      <c r="K1978" s="111">
        <v>-8.1294889331176998E-2</v>
      </c>
      <c r="L1978" s="111">
        <v>0</v>
      </c>
      <c r="M1978" s="111">
        <v>0</v>
      </c>
      <c r="N1978" s="112">
        <f t="shared" si="61"/>
        <v>-8.1294889331176998E-2</v>
      </c>
    </row>
    <row r="1979" spans="1:14" x14ac:dyDescent="0.25">
      <c r="A1979" s="111" t="s">
        <v>645</v>
      </c>
      <c r="B1979" s="111">
        <f>INDEX(kommuner!C:C,MATCH(_xlfn.NUMBERVALUE(A1979),kommuner!B:B,0))</f>
        <v>3420</v>
      </c>
      <c r="C1979" s="111" t="s">
        <v>121</v>
      </c>
      <c r="D1979" s="111" t="s">
        <v>121</v>
      </c>
      <c r="E1979" s="111" t="s">
        <v>126</v>
      </c>
      <c r="F1979" s="111" t="s">
        <v>139</v>
      </c>
      <c r="G1979" s="111" t="s">
        <v>139</v>
      </c>
      <c r="H1979" s="111" t="s">
        <v>139</v>
      </c>
      <c r="I1979" s="111" t="s">
        <v>139</v>
      </c>
      <c r="J1979" t="str">
        <f t="shared" si="60"/>
        <v>3420BeiteMineraljord</v>
      </c>
      <c r="K1979" s="111">
        <v>-0.96338340838695502</v>
      </c>
      <c r="L1979" s="111">
        <v>0</v>
      </c>
      <c r="M1979" s="111">
        <v>1.2448711246839999E-7</v>
      </c>
      <c r="N1979" s="112">
        <f t="shared" si="61"/>
        <v>-0.96338328389984251</v>
      </c>
    </row>
    <row r="1980" spans="1:14" x14ac:dyDescent="0.25">
      <c r="A1980" s="111" t="s">
        <v>645</v>
      </c>
      <c r="B1980" s="111">
        <f>INDEX(kommuner!C:C,MATCH(_xlfn.NUMBERVALUE(A1980),kommuner!B:B,0))</f>
        <v>3420</v>
      </c>
      <c r="C1980" s="111" t="s">
        <v>121</v>
      </c>
      <c r="D1980" s="111" t="s">
        <v>121</v>
      </c>
      <c r="E1980" s="111" t="s">
        <v>123</v>
      </c>
      <c r="F1980" s="111" t="s">
        <v>139</v>
      </c>
      <c r="G1980" s="111" t="s">
        <v>139</v>
      </c>
      <c r="H1980" s="111" t="s">
        <v>139</v>
      </c>
      <c r="I1980" s="111" t="s">
        <v>139</v>
      </c>
      <c r="J1980" t="str">
        <f t="shared" si="60"/>
        <v>3420BeiteOrganisk jord</v>
      </c>
      <c r="K1980" s="111">
        <v>12.077525935985037</v>
      </c>
      <c r="L1980" s="111">
        <v>1.6412500000000001</v>
      </c>
      <c r="M1980" s="111">
        <v>0</v>
      </c>
      <c r="N1980" s="112">
        <f t="shared" si="61"/>
        <v>13.718775935985036</v>
      </c>
    </row>
    <row r="1981" spans="1:14" x14ac:dyDescent="0.25">
      <c r="A1981" s="111" t="s">
        <v>645</v>
      </c>
      <c r="B1981" s="111">
        <f>INDEX(kommuner!C:C,MATCH(_xlfn.NUMBERVALUE(A1981),kommuner!B:B,0))</f>
        <v>3420</v>
      </c>
      <c r="C1981" s="111" t="s">
        <v>84</v>
      </c>
      <c r="D1981" s="111" t="s">
        <v>84</v>
      </c>
      <c r="E1981" s="111" t="s">
        <v>126</v>
      </c>
      <c r="F1981" s="111" t="s">
        <v>139</v>
      </c>
      <c r="G1981" s="111" t="s">
        <v>139</v>
      </c>
      <c r="H1981" s="111" t="s">
        <v>139</v>
      </c>
      <c r="I1981" s="111" t="s">
        <v>139</v>
      </c>
      <c r="J1981" t="str">
        <f t="shared" si="60"/>
        <v>3420Dyrket markMineraljord</v>
      </c>
      <c r="K1981" s="111">
        <v>-0.60781376733541337</v>
      </c>
      <c r="L1981" s="111">
        <v>0</v>
      </c>
      <c r="M1981" s="111">
        <v>0</v>
      </c>
      <c r="N1981" s="112">
        <f t="shared" si="61"/>
        <v>-0.60781376733541337</v>
      </c>
    </row>
    <row r="1982" spans="1:14" x14ac:dyDescent="0.25">
      <c r="A1982" s="111" t="s">
        <v>645</v>
      </c>
      <c r="B1982" s="111">
        <f>INDEX(kommuner!C:C,MATCH(_xlfn.NUMBERVALUE(A1982),kommuner!B:B,0))</f>
        <v>3420</v>
      </c>
      <c r="C1982" s="111" t="s">
        <v>84</v>
      </c>
      <c r="D1982" s="111" t="s">
        <v>84</v>
      </c>
      <c r="E1982" s="111" t="s">
        <v>123</v>
      </c>
      <c r="F1982" s="111" t="s">
        <v>139</v>
      </c>
      <c r="G1982" s="111" t="s">
        <v>139</v>
      </c>
      <c r="H1982" s="111" t="s">
        <v>139</v>
      </c>
      <c r="I1982" s="111" t="s">
        <v>139</v>
      </c>
      <c r="J1982" t="str">
        <f t="shared" si="60"/>
        <v>3420Dyrket markOrganisk jord</v>
      </c>
      <c r="K1982" s="111">
        <v>28.726149366675592</v>
      </c>
      <c r="L1982" s="111">
        <v>1.45625</v>
      </c>
      <c r="M1982" s="111">
        <v>0</v>
      </c>
      <c r="N1982" s="112">
        <f t="shared" si="61"/>
        <v>30.182399366675593</v>
      </c>
    </row>
    <row r="1983" spans="1:14" x14ac:dyDescent="0.25">
      <c r="A1983" s="111" t="s">
        <v>645</v>
      </c>
      <c r="B1983" s="111">
        <f>INDEX(kommuner!C:C,MATCH(_xlfn.NUMBERVALUE(A1983),kommuner!B:B,0))</f>
        <v>3420</v>
      </c>
      <c r="C1983" s="111" t="s">
        <v>127</v>
      </c>
      <c r="D1983" s="111" t="s">
        <v>127</v>
      </c>
      <c r="E1983" s="111" t="s">
        <v>126</v>
      </c>
      <c r="F1983" s="111" t="s">
        <v>172</v>
      </c>
      <c r="G1983" s="111" t="s">
        <v>180</v>
      </c>
      <c r="H1983" s="111" t="s">
        <v>172</v>
      </c>
      <c r="I1983" s="111" t="s">
        <v>180</v>
      </c>
      <c r="J1983" t="str">
        <f t="shared" si="60"/>
        <v>3420SkogMineraljordBarskogHøy</v>
      </c>
      <c r="K1983" s="111">
        <v>-2.6198458133623994</v>
      </c>
      <c r="L1983" s="111">
        <v>0.85306406685236758</v>
      </c>
      <c r="M1983" s="111">
        <v>6.4056614999681585E-2</v>
      </c>
      <c r="N1983" s="112">
        <f t="shared" si="61"/>
        <v>-1.7027251315103504</v>
      </c>
    </row>
    <row r="1984" spans="1:14" x14ac:dyDescent="0.25">
      <c r="A1984" s="111" t="s">
        <v>645</v>
      </c>
      <c r="B1984" s="111">
        <f>INDEX(kommuner!C:C,MATCH(_xlfn.NUMBERVALUE(A1984),kommuner!B:B,0))</f>
        <v>3420</v>
      </c>
      <c r="C1984" s="111" t="s">
        <v>127</v>
      </c>
      <c r="D1984" s="111" t="s">
        <v>127</v>
      </c>
      <c r="E1984" s="111" t="s">
        <v>126</v>
      </c>
      <c r="F1984" s="111" t="s">
        <v>172</v>
      </c>
      <c r="G1984" s="111" t="s">
        <v>167</v>
      </c>
      <c r="H1984" s="111" t="s">
        <v>172</v>
      </c>
      <c r="I1984" s="111" t="s">
        <v>167</v>
      </c>
      <c r="J1984" t="str">
        <f t="shared" si="60"/>
        <v>3420SkogMineraljordBarskogImpediment</v>
      </c>
      <c r="K1984" s="111">
        <v>-2.0650085329634176</v>
      </c>
      <c r="L1984" s="111">
        <v>0.85306406685236758</v>
      </c>
      <c r="M1984" s="111">
        <v>6.3979989500968365E-2</v>
      </c>
      <c r="N1984" s="112">
        <f t="shared" si="61"/>
        <v>-1.1479644766100818</v>
      </c>
    </row>
    <row r="1985" spans="1:14" x14ac:dyDescent="0.25">
      <c r="A1985" s="111" t="s">
        <v>645</v>
      </c>
      <c r="B1985" s="111">
        <f>INDEX(kommuner!C:C,MATCH(_xlfn.NUMBERVALUE(A1985),kommuner!B:B,0))</f>
        <v>3420</v>
      </c>
      <c r="C1985" s="111" t="s">
        <v>127</v>
      </c>
      <c r="D1985" s="111" t="s">
        <v>127</v>
      </c>
      <c r="E1985" s="111" t="s">
        <v>126</v>
      </c>
      <c r="F1985" s="111" t="s">
        <v>172</v>
      </c>
      <c r="G1985" s="111" t="s">
        <v>190</v>
      </c>
      <c r="H1985" s="111" t="s">
        <v>172</v>
      </c>
      <c r="I1985" s="111" t="s">
        <v>190</v>
      </c>
      <c r="J1985" t="str">
        <f t="shared" si="60"/>
        <v>3420SkogMineraljordBarskogLav</v>
      </c>
      <c r="K1985" s="111">
        <v>-1.5556963198695539</v>
      </c>
      <c r="L1985" s="111">
        <v>0.85306406685236758</v>
      </c>
      <c r="M1985" s="111">
        <v>6.3979989500968365E-2</v>
      </c>
      <c r="N1985" s="112">
        <f t="shared" si="61"/>
        <v>-0.63865226351621796</v>
      </c>
    </row>
    <row r="1986" spans="1:14" x14ac:dyDescent="0.25">
      <c r="A1986" s="111" t="s">
        <v>645</v>
      </c>
      <c r="B1986" s="111">
        <f>INDEX(kommuner!C:C,MATCH(_xlfn.NUMBERVALUE(A1986),kommuner!B:B,0))</f>
        <v>3420</v>
      </c>
      <c r="C1986" s="111" t="s">
        <v>127</v>
      </c>
      <c r="D1986" s="111" t="s">
        <v>127</v>
      </c>
      <c r="E1986" s="111" t="s">
        <v>126</v>
      </c>
      <c r="F1986" s="111" t="s">
        <v>172</v>
      </c>
      <c r="G1986" s="111" t="s">
        <v>173</v>
      </c>
      <c r="H1986" s="111" t="s">
        <v>172</v>
      </c>
      <c r="I1986" s="111" t="s">
        <v>173</v>
      </c>
      <c r="J1986" t="str">
        <f t="shared" si="60"/>
        <v>3420SkogMineraljordBarskogMiddels</v>
      </c>
      <c r="K1986" s="111">
        <v>-2.1020078369684825</v>
      </c>
      <c r="L1986" s="111">
        <v>0.85306406685236758</v>
      </c>
      <c r="M1986" s="111">
        <v>6.4056614999681585E-2</v>
      </c>
      <c r="N1986" s="112">
        <f t="shared" si="61"/>
        <v>-1.1848871551164335</v>
      </c>
    </row>
    <row r="1987" spans="1:14" x14ac:dyDescent="0.25">
      <c r="A1987" s="111" t="s">
        <v>645</v>
      </c>
      <c r="B1987" s="111">
        <f>INDEX(kommuner!C:C,MATCH(_xlfn.NUMBERVALUE(A1987),kommuner!B:B,0))</f>
        <v>3420</v>
      </c>
      <c r="C1987" s="111" t="s">
        <v>127</v>
      </c>
      <c r="D1987" s="111" t="s">
        <v>127</v>
      </c>
      <c r="E1987" s="111" t="s">
        <v>126</v>
      </c>
      <c r="F1987" s="111" t="s">
        <v>172</v>
      </c>
      <c r="G1987" s="111" t="s">
        <v>186</v>
      </c>
      <c r="H1987" s="111" t="s">
        <v>172</v>
      </c>
      <c r="I1987" s="111" t="s">
        <v>186</v>
      </c>
      <c r="J1987" t="str">
        <f t="shared" ref="J1987:J2050" si="62">B1987&amp;C1987&amp;E1987&amp;IF(C1987="Skog",F1987&amp;G1987,"")</f>
        <v>3420SkogMineraljordBarskogSærs høy</v>
      </c>
      <c r="K1987" s="111">
        <v>0.12072674540874306</v>
      </c>
      <c r="L1987" s="111">
        <v>0.85306406685236758</v>
      </c>
      <c r="M1987" s="111">
        <v>6.4056614999681585E-2</v>
      </c>
      <c r="N1987" s="112">
        <f t="shared" ref="N1987:N2050" si="63">SUM(K1987:M1987)</f>
        <v>1.0378474272607923</v>
      </c>
    </row>
    <row r="1988" spans="1:14" x14ac:dyDescent="0.25">
      <c r="A1988" s="111" t="s">
        <v>645</v>
      </c>
      <c r="B1988" s="111">
        <f>INDEX(kommuner!C:C,MATCH(_xlfn.NUMBERVALUE(A1988),kommuner!B:B,0))</f>
        <v>3420</v>
      </c>
      <c r="C1988" s="111" t="s">
        <v>127</v>
      </c>
      <c r="D1988" s="111" t="s">
        <v>127</v>
      </c>
      <c r="E1988" s="111" t="s">
        <v>126</v>
      </c>
      <c r="F1988" s="111" t="s">
        <v>179</v>
      </c>
      <c r="G1988" s="111" t="s">
        <v>180</v>
      </c>
      <c r="H1988" s="111" t="s">
        <v>179</v>
      </c>
      <c r="I1988" s="111" t="s">
        <v>180</v>
      </c>
      <c r="J1988" t="str">
        <f t="shared" si="62"/>
        <v>3420SkogMineraljordBlandingsskogHøy</v>
      </c>
      <c r="K1988" s="111">
        <v>-7.1939050909469406</v>
      </c>
      <c r="L1988" s="111">
        <v>0.85306406685236758</v>
      </c>
      <c r="M1988" s="111">
        <v>6.3979989500968365E-2</v>
      </c>
      <c r="N1988" s="112">
        <f t="shared" si="63"/>
        <v>-6.2768610345936047</v>
      </c>
    </row>
    <row r="1989" spans="1:14" x14ac:dyDescent="0.25">
      <c r="A1989" s="111" t="s">
        <v>645</v>
      </c>
      <c r="B1989" s="111">
        <f>INDEX(kommuner!C:C,MATCH(_xlfn.NUMBERVALUE(A1989),kommuner!B:B,0))</f>
        <v>3420</v>
      </c>
      <c r="C1989" s="111" t="s">
        <v>127</v>
      </c>
      <c r="D1989" s="111" t="s">
        <v>127</v>
      </c>
      <c r="E1989" s="111" t="s">
        <v>126</v>
      </c>
      <c r="F1989" s="111" t="s">
        <v>179</v>
      </c>
      <c r="G1989" s="111" t="s">
        <v>167</v>
      </c>
      <c r="H1989" s="111" t="s">
        <v>179</v>
      </c>
      <c r="I1989" s="111" t="s">
        <v>167</v>
      </c>
      <c r="J1989" t="str">
        <f t="shared" si="62"/>
        <v>3420SkogMineraljordBlandingsskogImpediment</v>
      </c>
      <c r="K1989" s="111">
        <v>-1.534689908392211</v>
      </c>
      <c r="L1989" s="111">
        <v>0.85306406685236758</v>
      </c>
      <c r="M1989" s="111">
        <v>6.3979989500968365E-2</v>
      </c>
      <c r="N1989" s="112">
        <f t="shared" si="63"/>
        <v>-0.61764585203887501</v>
      </c>
    </row>
    <row r="1990" spans="1:14" x14ac:dyDescent="0.25">
      <c r="A1990" s="111" t="s">
        <v>645</v>
      </c>
      <c r="B1990" s="111">
        <f>INDEX(kommuner!C:C,MATCH(_xlfn.NUMBERVALUE(A1990),kommuner!B:B,0))</f>
        <v>3420</v>
      </c>
      <c r="C1990" s="111" t="s">
        <v>127</v>
      </c>
      <c r="D1990" s="111" t="s">
        <v>127</v>
      </c>
      <c r="E1990" s="111" t="s">
        <v>126</v>
      </c>
      <c r="F1990" s="111" t="s">
        <v>179</v>
      </c>
      <c r="G1990" s="111" t="s">
        <v>190</v>
      </c>
      <c r="H1990" s="111" t="s">
        <v>179</v>
      </c>
      <c r="I1990" s="111" t="s">
        <v>190</v>
      </c>
      <c r="J1990" t="str">
        <f t="shared" si="62"/>
        <v>3420SkogMineraljordBlandingsskogLav</v>
      </c>
      <c r="K1990" s="111">
        <v>-2.1877055028220966</v>
      </c>
      <c r="L1990" s="111">
        <v>0.85306406685236758</v>
      </c>
      <c r="M1990" s="111">
        <v>6.3979989500968365E-2</v>
      </c>
      <c r="N1990" s="112">
        <f t="shared" si="63"/>
        <v>-1.2706614464687609</v>
      </c>
    </row>
    <row r="1991" spans="1:14" x14ac:dyDescent="0.25">
      <c r="A1991" s="111" t="s">
        <v>645</v>
      </c>
      <c r="B1991" s="111">
        <f>INDEX(kommuner!C:C,MATCH(_xlfn.NUMBERVALUE(A1991),kommuner!B:B,0))</f>
        <v>3420</v>
      </c>
      <c r="C1991" s="111" t="s">
        <v>127</v>
      </c>
      <c r="D1991" s="111" t="s">
        <v>127</v>
      </c>
      <c r="E1991" s="111" t="s">
        <v>126</v>
      </c>
      <c r="F1991" s="111" t="s">
        <v>179</v>
      </c>
      <c r="G1991" s="111" t="s">
        <v>173</v>
      </c>
      <c r="H1991" s="111" t="s">
        <v>179</v>
      </c>
      <c r="I1991" s="111" t="s">
        <v>173</v>
      </c>
      <c r="J1991" t="str">
        <f t="shared" si="62"/>
        <v>3420SkogMineraljordBlandingsskogMiddels</v>
      </c>
      <c r="K1991" s="111">
        <v>-3.8687729546762566</v>
      </c>
      <c r="L1991" s="111">
        <v>0.85306406685236758</v>
      </c>
      <c r="M1991" s="111">
        <v>6.3979989500968365E-2</v>
      </c>
      <c r="N1991" s="112">
        <f t="shared" si="63"/>
        <v>-2.9517288983229206</v>
      </c>
    </row>
    <row r="1992" spans="1:14" x14ac:dyDescent="0.25">
      <c r="A1992" s="111" t="s">
        <v>645</v>
      </c>
      <c r="B1992" s="111">
        <f>INDEX(kommuner!C:C,MATCH(_xlfn.NUMBERVALUE(A1992),kommuner!B:B,0))</f>
        <v>3420</v>
      </c>
      <c r="C1992" s="111" t="s">
        <v>127</v>
      </c>
      <c r="D1992" s="111" t="s">
        <v>127</v>
      </c>
      <c r="E1992" s="111" t="s">
        <v>126</v>
      </c>
      <c r="F1992" s="111" t="s">
        <v>179</v>
      </c>
      <c r="G1992" s="111" t="s">
        <v>186</v>
      </c>
      <c r="H1992" s="111" t="s">
        <v>179</v>
      </c>
      <c r="I1992" s="111" t="s">
        <v>186</v>
      </c>
      <c r="J1992" t="str">
        <f t="shared" si="62"/>
        <v>3420SkogMineraljordBlandingsskogSærs høy</v>
      </c>
      <c r="K1992" s="111">
        <v>-2.9395925245326562</v>
      </c>
      <c r="L1992" s="111">
        <v>0.85306406685236758</v>
      </c>
      <c r="M1992" s="111">
        <v>6.3979989500968365E-2</v>
      </c>
      <c r="N1992" s="112">
        <f t="shared" si="63"/>
        <v>-2.0225484681793202</v>
      </c>
    </row>
    <row r="1993" spans="1:14" x14ac:dyDescent="0.25">
      <c r="A1993" s="111" t="s">
        <v>645</v>
      </c>
      <c r="B1993" s="111">
        <f>INDEX(kommuner!C:C,MATCH(_xlfn.NUMBERVALUE(A1993),kommuner!B:B,0))</f>
        <v>3420</v>
      </c>
      <c r="C1993" s="111" t="s">
        <v>127</v>
      </c>
      <c r="D1993" s="111" t="s">
        <v>127</v>
      </c>
      <c r="E1993" s="111" t="s">
        <v>126</v>
      </c>
      <c r="F1993" s="111" t="s">
        <v>185</v>
      </c>
      <c r="G1993" s="111" t="s">
        <v>180</v>
      </c>
      <c r="H1993" s="111" t="s">
        <v>185</v>
      </c>
      <c r="I1993" s="111" t="s">
        <v>180</v>
      </c>
      <c r="J1993" t="str">
        <f t="shared" si="62"/>
        <v>3420SkogMineraljordLauvskogHøy</v>
      </c>
      <c r="K1993" s="111">
        <v>-3.3269846154961789</v>
      </c>
      <c r="L1993" s="111">
        <v>0.85306406685236758</v>
      </c>
      <c r="M1993" s="111">
        <v>6.3979989500968365E-2</v>
      </c>
      <c r="N1993" s="112">
        <f t="shared" si="63"/>
        <v>-2.4099405591428429</v>
      </c>
    </row>
    <row r="1994" spans="1:14" x14ac:dyDescent="0.25">
      <c r="A1994" s="111" t="s">
        <v>645</v>
      </c>
      <c r="B1994" s="111">
        <f>INDEX(kommuner!C:C,MATCH(_xlfn.NUMBERVALUE(A1994),kommuner!B:B,0))</f>
        <v>3420</v>
      </c>
      <c r="C1994" s="111" t="s">
        <v>127</v>
      </c>
      <c r="D1994" s="111" t="s">
        <v>127</v>
      </c>
      <c r="E1994" s="111" t="s">
        <v>126</v>
      </c>
      <c r="F1994" s="111" t="s">
        <v>185</v>
      </c>
      <c r="G1994" s="111" t="s">
        <v>167</v>
      </c>
      <c r="H1994" s="111" t="s">
        <v>185</v>
      </c>
      <c r="I1994" s="111" t="s">
        <v>167</v>
      </c>
      <c r="J1994" t="str">
        <f t="shared" si="62"/>
        <v>3420SkogMineraljordLauvskogImpediment</v>
      </c>
      <c r="K1994" s="111">
        <v>-0.77373521499002318</v>
      </c>
      <c r="L1994" s="111">
        <v>0.85306406685236758</v>
      </c>
      <c r="M1994" s="111">
        <v>6.3979989500968365E-2</v>
      </c>
      <c r="N1994" s="112">
        <f t="shared" si="63"/>
        <v>0.14330884136331276</v>
      </c>
    </row>
    <row r="1995" spans="1:14" x14ac:dyDescent="0.25">
      <c r="A1995" s="111" t="s">
        <v>645</v>
      </c>
      <c r="B1995" s="111">
        <f>INDEX(kommuner!C:C,MATCH(_xlfn.NUMBERVALUE(A1995),kommuner!B:B,0))</f>
        <v>3420</v>
      </c>
      <c r="C1995" s="111" t="s">
        <v>127</v>
      </c>
      <c r="D1995" s="111" t="s">
        <v>127</v>
      </c>
      <c r="E1995" s="111" t="s">
        <v>126</v>
      </c>
      <c r="F1995" s="111" t="s">
        <v>185</v>
      </c>
      <c r="G1995" s="111" t="s">
        <v>190</v>
      </c>
      <c r="H1995" s="111" t="s">
        <v>185</v>
      </c>
      <c r="I1995" s="111" t="s">
        <v>190</v>
      </c>
      <c r="J1995" t="str">
        <f t="shared" si="62"/>
        <v>3420SkogMineraljordLauvskogLav</v>
      </c>
      <c r="K1995" s="111">
        <v>-8.9748170935426599E-2</v>
      </c>
      <c r="L1995" s="111">
        <v>0.85306406685236758</v>
      </c>
      <c r="M1995" s="111">
        <v>6.3979989500968365E-2</v>
      </c>
      <c r="N1995" s="112">
        <f t="shared" si="63"/>
        <v>0.82729588541790933</v>
      </c>
    </row>
    <row r="1996" spans="1:14" x14ac:dyDescent="0.25">
      <c r="A1996" s="111" t="s">
        <v>645</v>
      </c>
      <c r="B1996" s="111">
        <f>INDEX(kommuner!C:C,MATCH(_xlfn.NUMBERVALUE(A1996),kommuner!B:B,0))</f>
        <v>3420</v>
      </c>
      <c r="C1996" s="111" t="s">
        <v>127</v>
      </c>
      <c r="D1996" s="111" t="s">
        <v>127</v>
      </c>
      <c r="E1996" s="111" t="s">
        <v>126</v>
      </c>
      <c r="F1996" s="111" t="s">
        <v>185</v>
      </c>
      <c r="G1996" s="111" t="s">
        <v>173</v>
      </c>
      <c r="H1996" s="111" t="s">
        <v>185</v>
      </c>
      <c r="I1996" s="111" t="s">
        <v>173</v>
      </c>
      <c r="J1996" t="str">
        <f t="shared" si="62"/>
        <v>3420SkogMineraljordLauvskogMiddels</v>
      </c>
      <c r="K1996" s="111">
        <v>-1.7789409505847176</v>
      </c>
      <c r="L1996" s="111">
        <v>0.85306406685236758</v>
      </c>
      <c r="M1996" s="111">
        <v>6.3979989500968365E-2</v>
      </c>
      <c r="N1996" s="112">
        <f t="shared" si="63"/>
        <v>-0.86189689423138161</v>
      </c>
    </row>
    <row r="1997" spans="1:14" x14ac:dyDescent="0.25">
      <c r="A1997" s="111" t="s">
        <v>645</v>
      </c>
      <c r="B1997" s="111">
        <f>INDEX(kommuner!C:C,MATCH(_xlfn.NUMBERVALUE(A1997),kommuner!B:B,0))</f>
        <v>3420</v>
      </c>
      <c r="C1997" s="111" t="s">
        <v>127</v>
      </c>
      <c r="D1997" s="111" t="s">
        <v>127</v>
      </c>
      <c r="E1997" s="111" t="s">
        <v>126</v>
      </c>
      <c r="F1997" s="111" t="s">
        <v>185</v>
      </c>
      <c r="G1997" s="111" t="s">
        <v>186</v>
      </c>
      <c r="H1997" s="111" t="s">
        <v>185</v>
      </c>
      <c r="I1997" s="111" t="s">
        <v>186</v>
      </c>
      <c r="J1997" t="str">
        <f t="shared" si="62"/>
        <v>3420SkogMineraljordLauvskogSærs høy</v>
      </c>
      <c r="K1997" s="111">
        <v>-3.6560473259425113</v>
      </c>
      <c r="L1997" s="111">
        <v>0.85306406685236758</v>
      </c>
      <c r="M1997" s="111">
        <v>6.3979989500968365E-2</v>
      </c>
      <c r="N1997" s="112">
        <f t="shared" si="63"/>
        <v>-2.7390032695891753</v>
      </c>
    </row>
    <row r="1998" spans="1:14" x14ac:dyDescent="0.25">
      <c r="A1998" s="111" t="s">
        <v>645</v>
      </c>
      <c r="B1998" s="111">
        <f>INDEX(kommuner!C:C,MATCH(_xlfn.NUMBERVALUE(A1998),kommuner!B:B,0))</f>
        <v>3420</v>
      </c>
      <c r="C1998" s="111" t="s">
        <v>127</v>
      </c>
      <c r="D1998" s="111" t="s">
        <v>127</v>
      </c>
      <c r="E1998" s="111" t="s">
        <v>123</v>
      </c>
      <c r="F1998" s="111" t="s">
        <v>172</v>
      </c>
      <c r="G1998" s="111" t="s">
        <v>180</v>
      </c>
      <c r="H1998" s="111" t="s">
        <v>172</v>
      </c>
      <c r="I1998" s="111" t="s">
        <v>180</v>
      </c>
      <c r="J1998" t="str">
        <f t="shared" si="62"/>
        <v>3420SkogOrganisk jordBarskogHøy</v>
      </c>
      <c r="K1998" s="111">
        <v>-2.5184559031994138</v>
      </c>
      <c r="L1998" s="111">
        <v>0.92784825435236762</v>
      </c>
      <c r="M1998" s="111">
        <v>0.46518126042825314</v>
      </c>
      <c r="N1998" s="112">
        <f t="shared" si="63"/>
        <v>-1.1254263884187932</v>
      </c>
    </row>
    <row r="1999" spans="1:14" x14ac:dyDescent="0.25">
      <c r="A1999" s="111" t="s">
        <v>645</v>
      </c>
      <c r="B1999" s="111">
        <f>INDEX(kommuner!C:C,MATCH(_xlfn.NUMBERVALUE(A1999),kommuner!B:B,0))</f>
        <v>3420</v>
      </c>
      <c r="C1999" s="111" t="s">
        <v>127</v>
      </c>
      <c r="D1999" s="111" t="s">
        <v>127</v>
      </c>
      <c r="E1999" s="111" t="s">
        <v>123</v>
      </c>
      <c r="F1999" s="111" t="s">
        <v>172</v>
      </c>
      <c r="G1999" s="111" t="s">
        <v>167</v>
      </c>
      <c r="H1999" s="111" t="s">
        <v>172</v>
      </c>
      <c r="I1999" s="111" t="s">
        <v>167</v>
      </c>
      <c r="J1999" t="str">
        <f t="shared" si="62"/>
        <v>3420SkogOrganisk jordBarskogImpediment</v>
      </c>
      <c r="K1999" s="111">
        <v>3.7944669267533482E-2</v>
      </c>
      <c r="L1999" s="111">
        <v>0.92784825435236762</v>
      </c>
      <c r="M1999" s="111">
        <v>0.46510463492953991</v>
      </c>
      <c r="N1999" s="112">
        <f t="shared" si="63"/>
        <v>1.430897558549441</v>
      </c>
    </row>
    <row r="2000" spans="1:14" x14ac:dyDescent="0.25">
      <c r="A2000" s="111" t="s">
        <v>645</v>
      </c>
      <c r="B2000" s="111">
        <f>INDEX(kommuner!C:C,MATCH(_xlfn.NUMBERVALUE(A2000),kommuner!B:B,0))</f>
        <v>3420</v>
      </c>
      <c r="C2000" s="111" t="s">
        <v>127</v>
      </c>
      <c r="D2000" s="111" t="s">
        <v>127</v>
      </c>
      <c r="E2000" s="111" t="s">
        <v>123</v>
      </c>
      <c r="F2000" s="111" t="s">
        <v>172</v>
      </c>
      <c r="G2000" s="111" t="s">
        <v>190</v>
      </c>
      <c r="H2000" s="111" t="s">
        <v>172</v>
      </c>
      <c r="I2000" s="111" t="s">
        <v>190</v>
      </c>
      <c r="J2000" t="str">
        <f t="shared" si="62"/>
        <v>3420SkogOrganisk jordBarskogLav</v>
      </c>
      <c r="K2000" s="111">
        <v>-0.50666953101693391</v>
      </c>
      <c r="L2000" s="111">
        <v>0.92784825435236762</v>
      </c>
      <c r="M2000" s="111">
        <v>0.46510463492953991</v>
      </c>
      <c r="N2000" s="112">
        <f t="shared" si="63"/>
        <v>0.88628335826497362</v>
      </c>
    </row>
    <row r="2001" spans="1:14" x14ac:dyDescent="0.25">
      <c r="A2001" s="111" t="s">
        <v>645</v>
      </c>
      <c r="B2001" s="111">
        <f>INDEX(kommuner!C:C,MATCH(_xlfn.NUMBERVALUE(A2001),kommuner!B:B,0))</f>
        <v>3420</v>
      </c>
      <c r="C2001" s="111" t="s">
        <v>127</v>
      </c>
      <c r="D2001" s="111" t="s">
        <v>127</v>
      </c>
      <c r="E2001" s="111" t="s">
        <v>123</v>
      </c>
      <c r="F2001" s="111" t="s">
        <v>172</v>
      </c>
      <c r="G2001" s="111" t="s">
        <v>173</v>
      </c>
      <c r="H2001" s="111" t="s">
        <v>172</v>
      </c>
      <c r="I2001" s="111" t="s">
        <v>173</v>
      </c>
      <c r="J2001" t="str">
        <f t="shared" si="62"/>
        <v>3420SkogOrganisk jordBarskogMiddels</v>
      </c>
      <c r="K2001" s="111">
        <v>-1.5571490961494638</v>
      </c>
      <c r="L2001" s="111">
        <v>0.92784825435236762</v>
      </c>
      <c r="M2001" s="111">
        <v>0.46518126042825314</v>
      </c>
      <c r="N2001" s="112">
        <f t="shared" si="63"/>
        <v>-0.16411958136884308</v>
      </c>
    </row>
    <row r="2002" spans="1:14" x14ac:dyDescent="0.25">
      <c r="A2002" s="111" t="s">
        <v>645</v>
      </c>
      <c r="B2002" s="111">
        <f>INDEX(kommuner!C:C,MATCH(_xlfn.NUMBERVALUE(A2002),kommuner!B:B,0))</f>
        <v>3420</v>
      </c>
      <c r="C2002" s="111" t="s">
        <v>127</v>
      </c>
      <c r="D2002" s="111" t="s">
        <v>127</v>
      </c>
      <c r="E2002" s="111" t="s">
        <v>123</v>
      </c>
      <c r="F2002" s="111" t="s">
        <v>172</v>
      </c>
      <c r="G2002" s="111" t="s">
        <v>186</v>
      </c>
      <c r="H2002" s="111" t="s">
        <v>172</v>
      </c>
      <c r="I2002" s="111" t="s">
        <v>186</v>
      </c>
      <c r="J2002" t="str">
        <f t="shared" si="62"/>
        <v>3420SkogOrganisk jordBarskogSærs høy</v>
      </c>
      <c r="K2002" s="111">
        <v>2.5548655235722699</v>
      </c>
      <c r="L2002" s="111">
        <v>0.92784825435236762</v>
      </c>
      <c r="M2002" s="111">
        <v>0.46518126042825314</v>
      </c>
      <c r="N2002" s="112">
        <f t="shared" si="63"/>
        <v>3.9478950383528906</v>
      </c>
    </row>
    <row r="2003" spans="1:14" x14ac:dyDescent="0.25">
      <c r="A2003" s="111" t="s">
        <v>645</v>
      </c>
      <c r="B2003" s="111">
        <f>INDEX(kommuner!C:C,MATCH(_xlfn.NUMBERVALUE(A2003),kommuner!B:B,0))</f>
        <v>3420</v>
      </c>
      <c r="C2003" s="111" t="s">
        <v>127</v>
      </c>
      <c r="D2003" s="111" t="s">
        <v>127</v>
      </c>
      <c r="E2003" s="111" t="s">
        <v>123</v>
      </c>
      <c r="F2003" s="111" t="s">
        <v>179</v>
      </c>
      <c r="G2003" s="111" t="s">
        <v>180</v>
      </c>
      <c r="H2003" s="111" t="s">
        <v>179</v>
      </c>
      <c r="I2003" s="111" t="s">
        <v>180</v>
      </c>
      <c r="J2003" t="str">
        <f t="shared" si="62"/>
        <v>3420SkogOrganisk jordBlandingsskogHøy</v>
      </c>
      <c r="K2003" s="111">
        <v>-5.5554344456832343</v>
      </c>
      <c r="L2003" s="111">
        <v>0.92784825435236762</v>
      </c>
      <c r="M2003" s="111">
        <v>0.46510463492953991</v>
      </c>
      <c r="N2003" s="112">
        <f t="shared" si="63"/>
        <v>-4.1624815564013264</v>
      </c>
    </row>
    <row r="2004" spans="1:14" x14ac:dyDescent="0.25">
      <c r="A2004" s="111" t="s">
        <v>645</v>
      </c>
      <c r="B2004" s="111">
        <f>INDEX(kommuner!C:C,MATCH(_xlfn.NUMBERVALUE(A2004),kommuner!B:B,0))</f>
        <v>3420</v>
      </c>
      <c r="C2004" s="111" t="s">
        <v>127</v>
      </c>
      <c r="D2004" s="111" t="s">
        <v>127</v>
      </c>
      <c r="E2004" s="111" t="s">
        <v>123</v>
      </c>
      <c r="F2004" s="111" t="s">
        <v>179</v>
      </c>
      <c r="G2004" s="111" t="s">
        <v>167</v>
      </c>
      <c r="H2004" s="111" t="s">
        <v>179</v>
      </c>
      <c r="I2004" s="111" t="s">
        <v>167</v>
      </c>
      <c r="J2004" t="str">
        <f t="shared" si="62"/>
        <v>3420SkogOrganisk jordBlandingsskogImpediment</v>
      </c>
      <c r="K2004" s="111">
        <v>-0.28586344175800005</v>
      </c>
      <c r="L2004" s="111">
        <v>0.92784825435236762</v>
      </c>
      <c r="M2004" s="111">
        <v>0.46510463492953991</v>
      </c>
      <c r="N2004" s="112">
        <f t="shared" si="63"/>
        <v>1.1070894475239075</v>
      </c>
    </row>
    <row r="2005" spans="1:14" x14ac:dyDescent="0.25">
      <c r="A2005" s="111" t="s">
        <v>645</v>
      </c>
      <c r="B2005" s="111">
        <f>INDEX(kommuner!C:C,MATCH(_xlfn.NUMBERVALUE(A2005),kommuner!B:B,0))</f>
        <v>3420</v>
      </c>
      <c r="C2005" s="111" t="s">
        <v>127</v>
      </c>
      <c r="D2005" s="111" t="s">
        <v>127</v>
      </c>
      <c r="E2005" s="111" t="s">
        <v>123</v>
      </c>
      <c r="F2005" s="111" t="s">
        <v>179</v>
      </c>
      <c r="G2005" s="111" t="s">
        <v>190</v>
      </c>
      <c r="H2005" s="111" t="s">
        <v>179</v>
      </c>
      <c r="I2005" s="111" t="s">
        <v>190</v>
      </c>
      <c r="J2005" t="str">
        <f t="shared" si="62"/>
        <v>3420SkogOrganisk jordBlandingsskogLav</v>
      </c>
      <c r="K2005" s="111">
        <v>-1.2347339377887629</v>
      </c>
      <c r="L2005" s="111">
        <v>0.92784825435236762</v>
      </c>
      <c r="M2005" s="111">
        <v>0.46510463492953991</v>
      </c>
      <c r="N2005" s="112">
        <f t="shared" si="63"/>
        <v>0.15821895149314458</v>
      </c>
    </row>
    <row r="2006" spans="1:14" x14ac:dyDescent="0.25">
      <c r="A2006" s="111" t="s">
        <v>645</v>
      </c>
      <c r="B2006" s="111">
        <f>INDEX(kommuner!C:C,MATCH(_xlfn.NUMBERVALUE(A2006),kommuner!B:B,0))</f>
        <v>3420</v>
      </c>
      <c r="C2006" s="111" t="s">
        <v>127</v>
      </c>
      <c r="D2006" s="111" t="s">
        <v>127</v>
      </c>
      <c r="E2006" s="111" t="s">
        <v>123</v>
      </c>
      <c r="F2006" s="111" t="s">
        <v>179</v>
      </c>
      <c r="G2006" s="111" t="s">
        <v>173</v>
      </c>
      <c r="H2006" s="111" t="s">
        <v>179</v>
      </c>
      <c r="I2006" s="111" t="s">
        <v>173</v>
      </c>
      <c r="J2006" t="str">
        <f t="shared" si="62"/>
        <v>3420SkogOrganisk jordBlandingsskogMiddels</v>
      </c>
      <c r="K2006" s="111">
        <v>-2.4239591752717748</v>
      </c>
      <c r="L2006" s="111">
        <v>0.92784825435236762</v>
      </c>
      <c r="M2006" s="111">
        <v>0.46510463492953991</v>
      </c>
      <c r="N2006" s="112">
        <f t="shared" si="63"/>
        <v>-1.0310062859898674</v>
      </c>
    </row>
    <row r="2007" spans="1:14" x14ac:dyDescent="0.25">
      <c r="A2007" s="111" t="s">
        <v>645</v>
      </c>
      <c r="B2007" s="111">
        <f>INDEX(kommuner!C:C,MATCH(_xlfn.NUMBERVALUE(A2007),kommuner!B:B,0))</f>
        <v>3420</v>
      </c>
      <c r="C2007" s="111" t="s">
        <v>127</v>
      </c>
      <c r="D2007" s="111" t="s">
        <v>127</v>
      </c>
      <c r="E2007" s="111" t="s">
        <v>123</v>
      </c>
      <c r="F2007" s="111" t="s">
        <v>179</v>
      </c>
      <c r="G2007" s="111" t="s">
        <v>186</v>
      </c>
      <c r="H2007" s="111" t="s">
        <v>179</v>
      </c>
      <c r="I2007" s="111" t="s">
        <v>186</v>
      </c>
      <c r="J2007" t="str">
        <f t="shared" si="62"/>
        <v>3420SkogOrganisk jordBlandingsskogSærs høy</v>
      </c>
      <c r="K2007" s="111">
        <v>-1.5726115302258048</v>
      </c>
      <c r="L2007" s="111">
        <v>0.92784825435236762</v>
      </c>
      <c r="M2007" s="111">
        <v>0.46510463492953991</v>
      </c>
      <c r="N2007" s="112">
        <f t="shared" si="63"/>
        <v>-0.17965864094389727</v>
      </c>
    </row>
    <row r="2008" spans="1:14" x14ac:dyDescent="0.25">
      <c r="A2008" s="111" t="s">
        <v>645</v>
      </c>
      <c r="B2008" s="111">
        <f>INDEX(kommuner!C:C,MATCH(_xlfn.NUMBERVALUE(A2008),kommuner!B:B,0))</f>
        <v>3420</v>
      </c>
      <c r="C2008" s="111" t="s">
        <v>127</v>
      </c>
      <c r="D2008" s="111" t="s">
        <v>127</v>
      </c>
      <c r="E2008" s="111" t="s">
        <v>123</v>
      </c>
      <c r="F2008" s="111" t="s">
        <v>185</v>
      </c>
      <c r="G2008" s="111" t="s">
        <v>180</v>
      </c>
      <c r="H2008" s="111" t="s">
        <v>185</v>
      </c>
      <c r="I2008" s="111" t="s">
        <v>180</v>
      </c>
      <c r="J2008" t="str">
        <f t="shared" si="62"/>
        <v>3420SkogOrganisk jordLauvskogHøy</v>
      </c>
      <c r="K2008" s="111">
        <v>-1.9913688882377358</v>
      </c>
      <c r="L2008" s="111">
        <v>0.92784825435236762</v>
      </c>
      <c r="M2008" s="111">
        <v>0.46510463492953991</v>
      </c>
      <c r="N2008" s="112">
        <f t="shared" si="63"/>
        <v>-0.59841599895582831</v>
      </c>
    </row>
    <row r="2009" spans="1:14" x14ac:dyDescent="0.25">
      <c r="A2009" s="111" t="s">
        <v>645</v>
      </c>
      <c r="B2009" s="111">
        <f>INDEX(kommuner!C:C,MATCH(_xlfn.NUMBERVALUE(A2009),kommuner!B:B,0))</f>
        <v>3420</v>
      </c>
      <c r="C2009" s="111" t="s">
        <v>127</v>
      </c>
      <c r="D2009" s="111" t="s">
        <v>127</v>
      </c>
      <c r="E2009" s="111" t="s">
        <v>123</v>
      </c>
      <c r="F2009" s="111" t="s">
        <v>185</v>
      </c>
      <c r="G2009" s="111" t="s">
        <v>167</v>
      </c>
      <c r="H2009" s="111" t="s">
        <v>185</v>
      </c>
      <c r="I2009" s="111" t="s">
        <v>167</v>
      </c>
      <c r="J2009" t="str">
        <f t="shared" si="62"/>
        <v>3420SkogOrganisk jordLauvskogImpediment</v>
      </c>
      <c r="K2009" s="111">
        <v>0.35000626494250675</v>
      </c>
      <c r="L2009" s="111">
        <v>0.92784825435236762</v>
      </c>
      <c r="M2009" s="111">
        <v>0.46510463492953991</v>
      </c>
      <c r="N2009" s="112">
        <f t="shared" si="63"/>
        <v>1.7429591542244141</v>
      </c>
    </row>
    <row r="2010" spans="1:14" x14ac:dyDescent="0.25">
      <c r="A2010" s="111" t="s">
        <v>645</v>
      </c>
      <c r="B2010" s="111">
        <f>INDEX(kommuner!C:C,MATCH(_xlfn.NUMBERVALUE(A2010),kommuner!B:B,0))</f>
        <v>3420</v>
      </c>
      <c r="C2010" s="111" t="s">
        <v>127</v>
      </c>
      <c r="D2010" s="111" t="s">
        <v>127</v>
      </c>
      <c r="E2010" s="111" t="s">
        <v>123</v>
      </c>
      <c r="F2010" s="111" t="s">
        <v>185</v>
      </c>
      <c r="G2010" s="111" t="s">
        <v>190</v>
      </c>
      <c r="H2010" s="111" t="s">
        <v>185</v>
      </c>
      <c r="I2010" s="111" t="s">
        <v>190</v>
      </c>
      <c r="J2010" t="str">
        <f t="shared" si="62"/>
        <v>3420SkogOrganisk jordLauvskogLav</v>
      </c>
      <c r="K2010" s="111">
        <v>1.1144075558526714</v>
      </c>
      <c r="L2010" s="111">
        <v>0.92784825435236762</v>
      </c>
      <c r="M2010" s="111">
        <v>0.46510463492953991</v>
      </c>
      <c r="N2010" s="112">
        <f t="shared" si="63"/>
        <v>2.5073604451345788</v>
      </c>
    </row>
    <row r="2011" spans="1:14" x14ac:dyDescent="0.25">
      <c r="A2011" s="111" t="s">
        <v>645</v>
      </c>
      <c r="B2011" s="111">
        <f>INDEX(kommuner!C:C,MATCH(_xlfn.NUMBERVALUE(A2011),kommuner!B:B,0))</f>
        <v>3420</v>
      </c>
      <c r="C2011" s="111" t="s">
        <v>127</v>
      </c>
      <c r="D2011" s="111" t="s">
        <v>127</v>
      </c>
      <c r="E2011" s="111" t="s">
        <v>123</v>
      </c>
      <c r="F2011" s="111" t="s">
        <v>185</v>
      </c>
      <c r="G2011" s="111" t="s">
        <v>173</v>
      </c>
      <c r="H2011" s="111" t="s">
        <v>185</v>
      </c>
      <c r="I2011" s="111" t="s">
        <v>173</v>
      </c>
      <c r="J2011" t="str">
        <f t="shared" si="62"/>
        <v>3420SkogOrganisk jordLauvskogMiddels</v>
      </c>
      <c r="K2011" s="111">
        <v>-0.62664468270982987</v>
      </c>
      <c r="L2011" s="111">
        <v>0.92784825435236762</v>
      </c>
      <c r="M2011" s="111">
        <v>0.46510463492953991</v>
      </c>
      <c r="N2011" s="112">
        <f t="shared" si="63"/>
        <v>0.76630820657207765</v>
      </c>
    </row>
    <row r="2012" spans="1:14" x14ac:dyDescent="0.25">
      <c r="A2012" s="111" t="s">
        <v>645</v>
      </c>
      <c r="B2012" s="111">
        <f>INDEX(kommuner!C:C,MATCH(_xlfn.NUMBERVALUE(A2012),kommuner!B:B,0))</f>
        <v>3420</v>
      </c>
      <c r="C2012" s="111" t="s">
        <v>127</v>
      </c>
      <c r="D2012" s="111" t="s">
        <v>127</v>
      </c>
      <c r="E2012" s="111" t="s">
        <v>123</v>
      </c>
      <c r="F2012" s="111" t="s">
        <v>185</v>
      </c>
      <c r="G2012" s="111" t="s">
        <v>186</v>
      </c>
      <c r="H2012" s="111" t="s">
        <v>185</v>
      </c>
      <c r="I2012" s="111" t="s">
        <v>186</v>
      </c>
      <c r="J2012" t="str">
        <f t="shared" si="62"/>
        <v>3420SkogOrganisk jordLauvskogSærs høy</v>
      </c>
      <c r="K2012" s="111">
        <v>-1.8997279926091779</v>
      </c>
      <c r="L2012" s="111">
        <v>0.92784825435236762</v>
      </c>
      <c r="M2012" s="111">
        <v>0.46510463492953991</v>
      </c>
      <c r="N2012" s="112">
        <f t="shared" si="63"/>
        <v>-0.50677510332727038</v>
      </c>
    </row>
    <row r="2013" spans="1:14" x14ac:dyDescent="0.25">
      <c r="A2013" s="111" t="s">
        <v>645</v>
      </c>
      <c r="B2013" s="111">
        <f>INDEX(kommuner!C:C,MATCH(_xlfn.NUMBERVALUE(A2013),kommuner!B:B,0))</f>
        <v>3420</v>
      </c>
      <c r="C2013" s="111" t="s">
        <v>83</v>
      </c>
      <c r="D2013" s="111" t="s">
        <v>83</v>
      </c>
      <c r="E2013" s="111" t="s">
        <v>126</v>
      </c>
      <c r="F2013" s="111" t="s">
        <v>139</v>
      </c>
      <c r="G2013" s="111" t="s">
        <v>139</v>
      </c>
      <c r="H2013" s="111" t="s">
        <v>139</v>
      </c>
      <c r="I2013" s="111" t="s">
        <v>139</v>
      </c>
      <c r="J2013" t="str">
        <f t="shared" si="62"/>
        <v>3420Utbygd arealMineraljord</v>
      </c>
      <c r="K2013" s="111">
        <v>-0.82639633937819656</v>
      </c>
      <c r="L2013" s="111">
        <v>0</v>
      </c>
      <c r="M2013" s="111">
        <v>1.303047089454229E-2</v>
      </c>
      <c r="N2013" s="112">
        <f t="shared" si="63"/>
        <v>-0.81336586848365422</v>
      </c>
    </row>
    <row r="2014" spans="1:14" x14ac:dyDescent="0.25">
      <c r="A2014" s="111" t="s">
        <v>645</v>
      </c>
      <c r="B2014" s="111">
        <f>INDEX(kommuner!C:C,MATCH(_xlfn.NUMBERVALUE(A2014),kommuner!B:B,0))</f>
        <v>3420</v>
      </c>
      <c r="C2014" s="111" t="s">
        <v>83</v>
      </c>
      <c r="D2014" s="111" t="s">
        <v>83</v>
      </c>
      <c r="E2014" s="111" t="s">
        <v>123</v>
      </c>
      <c r="F2014" s="111" t="s">
        <v>139</v>
      </c>
      <c r="G2014" s="111" t="s">
        <v>139</v>
      </c>
      <c r="H2014" s="111" t="s">
        <v>139</v>
      </c>
      <c r="I2014" s="111" t="s">
        <v>139</v>
      </c>
      <c r="J2014" t="str">
        <f t="shared" si="62"/>
        <v>3420Utbygd arealOrganisk jord</v>
      </c>
      <c r="K2014" s="111">
        <v>29.011421395201612</v>
      </c>
      <c r="L2014" s="111">
        <v>0</v>
      </c>
      <c r="M2014" s="111">
        <v>1.303047089454229E-2</v>
      </c>
      <c r="N2014" s="112">
        <f t="shared" si="63"/>
        <v>29.024451866096154</v>
      </c>
    </row>
    <row r="2015" spans="1:14" x14ac:dyDescent="0.25">
      <c r="A2015" s="111" t="s">
        <v>645</v>
      </c>
      <c r="B2015" s="111">
        <f>INDEX(kommuner!C:C,MATCH(_xlfn.NUMBERVALUE(A2015),kommuner!B:B,0))</f>
        <v>3420</v>
      </c>
      <c r="C2015" s="111" t="s">
        <v>181</v>
      </c>
      <c r="D2015" s="111" t="s">
        <v>181</v>
      </c>
      <c r="E2015" s="111" t="s">
        <v>123</v>
      </c>
      <c r="F2015" s="111" t="s">
        <v>139</v>
      </c>
      <c r="G2015" s="111" t="s">
        <v>139</v>
      </c>
      <c r="H2015" s="111" t="s">
        <v>139</v>
      </c>
      <c r="I2015" s="111" t="s">
        <v>139</v>
      </c>
      <c r="J2015" t="str">
        <f t="shared" si="62"/>
        <v>3420Vann og myrOrganisk jord</v>
      </c>
      <c r="K2015" s="111">
        <v>-0.15121005571827481</v>
      </c>
      <c r="L2015" s="111">
        <v>0</v>
      </c>
      <c r="M2015" s="111">
        <v>0</v>
      </c>
      <c r="N2015" s="112">
        <f t="shared" si="63"/>
        <v>-0.15121005571827481</v>
      </c>
    </row>
    <row r="2016" spans="1:14" x14ac:dyDescent="0.25">
      <c r="A2016" s="111" t="s">
        <v>646</v>
      </c>
      <c r="B2016" s="111">
        <f>INDEX(kommuner!C:C,MATCH(_xlfn.NUMBERVALUE(A2016),kommuner!B:B,0))</f>
        <v>3421</v>
      </c>
      <c r="C2016" s="111" t="s">
        <v>82</v>
      </c>
      <c r="D2016" s="111" t="s">
        <v>82</v>
      </c>
      <c r="E2016" s="111" t="s">
        <v>126</v>
      </c>
      <c r="F2016" s="111" t="s">
        <v>139</v>
      </c>
      <c r="G2016" s="111" t="s">
        <v>139</v>
      </c>
      <c r="H2016" s="111" t="s">
        <v>139</v>
      </c>
      <c r="I2016" s="111" t="s">
        <v>139</v>
      </c>
      <c r="J2016" t="str">
        <f t="shared" si="62"/>
        <v>3421Annen utmarkMineraljord</v>
      </c>
      <c r="K2016" s="111">
        <v>-8.1294889331176998E-2</v>
      </c>
      <c r="L2016" s="111">
        <v>0</v>
      </c>
      <c r="M2016" s="111">
        <v>0</v>
      </c>
      <c r="N2016" s="112">
        <f t="shared" si="63"/>
        <v>-8.1294889331176998E-2</v>
      </c>
    </row>
    <row r="2017" spans="1:14" x14ac:dyDescent="0.25">
      <c r="A2017" s="111" t="s">
        <v>646</v>
      </c>
      <c r="B2017" s="111">
        <f>INDEX(kommuner!C:C,MATCH(_xlfn.NUMBERVALUE(A2017),kommuner!B:B,0))</f>
        <v>3421</v>
      </c>
      <c r="C2017" s="111" t="s">
        <v>121</v>
      </c>
      <c r="D2017" s="111" t="s">
        <v>121</v>
      </c>
      <c r="E2017" s="111" t="s">
        <v>126</v>
      </c>
      <c r="F2017" s="111" t="s">
        <v>139</v>
      </c>
      <c r="G2017" s="111" t="s">
        <v>139</v>
      </c>
      <c r="H2017" s="111" t="s">
        <v>139</v>
      </c>
      <c r="I2017" s="111" t="s">
        <v>139</v>
      </c>
      <c r="J2017" t="str">
        <f t="shared" si="62"/>
        <v>3421BeiteMineraljord</v>
      </c>
      <c r="K2017" s="111">
        <v>-0.96338340838695502</v>
      </c>
      <c r="L2017" s="111">
        <v>0</v>
      </c>
      <c r="M2017" s="111">
        <v>1.2448711246839999E-7</v>
      </c>
      <c r="N2017" s="112">
        <f t="shared" si="63"/>
        <v>-0.96338328389984251</v>
      </c>
    </row>
    <row r="2018" spans="1:14" x14ac:dyDescent="0.25">
      <c r="A2018" s="111" t="s">
        <v>646</v>
      </c>
      <c r="B2018" s="111">
        <f>INDEX(kommuner!C:C,MATCH(_xlfn.NUMBERVALUE(A2018),kommuner!B:B,0))</f>
        <v>3421</v>
      </c>
      <c r="C2018" s="111" t="s">
        <v>121</v>
      </c>
      <c r="D2018" s="111" t="s">
        <v>121</v>
      </c>
      <c r="E2018" s="111" t="s">
        <v>123</v>
      </c>
      <c r="F2018" s="111" t="s">
        <v>139</v>
      </c>
      <c r="G2018" s="111" t="s">
        <v>139</v>
      </c>
      <c r="H2018" s="111" t="s">
        <v>139</v>
      </c>
      <c r="I2018" s="111" t="s">
        <v>139</v>
      </c>
      <c r="J2018" t="str">
        <f t="shared" si="62"/>
        <v>3421BeiteOrganisk jord</v>
      </c>
      <c r="K2018" s="111">
        <v>12.077525935985037</v>
      </c>
      <c r="L2018" s="111">
        <v>1.6412500000000001</v>
      </c>
      <c r="M2018" s="111">
        <v>0</v>
      </c>
      <c r="N2018" s="112">
        <f t="shared" si="63"/>
        <v>13.718775935985036</v>
      </c>
    </row>
    <row r="2019" spans="1:14" x14ac:dyDescent="0.25">
      <c r="A2019" s="111" t="s">
        <v>646</v>
      </c>
      <c r="B2019" s="111">
        <f>INDEX(kommuner!C:C,MATCH(_xlfn.NUMBERVALUE(A2019),kommuner!B:B,0))</f>
        <v>3421</v>
      </c>
      <c r="C2019" s="111" t="s">
        <v>84</v>
      </c>
      <c r="D2019" s="111" t="s">
        <v>84</v>
      </c>
      <c r="E2019" s="111" t="s">
        <v>126</v>
      </c>
      <c r="F2019" s="111" t="s">
        <v>139</v>
      </c>
      <c r="G2019" s="111" t="s">
        <v>139</v>
      </c>
      <c r="H2019" s="111" t="s">
        <v>139</v>
      </c>
      <c r="I2019" s="111" t="s">
        <v>139</v>
      </c>
      <c r="J2019" t="str">
        <f t="shared" si="62"/>
        <v>3421Dyrket markMineraljord</v>
      </c>
      <c r="K2019" s="111">
        <v>-0.53888043400208008</v>
      </c>
      <c r="L2019" s="111">
        <v>0</v>
      </c>
      <c r="M2019" s="111">
        <v>0</v>
      </c>
      <c r="N2019" s="112">
        <f t="shared" si="63"/>
        <v>-0.53888043400208008</v>
      </c>
    </row>
    <row r="2020" spans="1:14" x14ac:dyDescent="0.25">
      <c r="A2020" s="111" t="s">
        <v>646</v>
      </c>
      <c r="B2020" s="111">
        <f>INDEX(kommuner!C:C,MATCH(_xlfn.NUMBERVALUE(A2020),kommuner!B:B,0))</f>
        <v>3421</v>
      </c>
      <c r="C2020" s="111" t="s">
        <v>84</v>
      </c>
      <c r="D2020" s="111" t="s">
        <v>84</v>
      </c>
      <c r="E2020" s="111" t="s">
        <v>123</v>
      </c>
      <c r="F2020" s="111" t="s">
        <v>139</v>
      </c>
      <c r="G2020" s="111" t="s">
        <v>139</v>
      </c>
      <c r="H2020" s="111" t="s">
        <v>139</v>
      </c>
      <c r="I2020" s="111" t="s">
        <v>139</v>
      </c>
      <c r="J2020" t="str">
        <f t="shared" si="62"/>
        <v>3421Dyrket markOrganisk jord</v>
      </c>
      <c r="K2020" s="111">
        <v>28.726149366675592</v>
      </c>
      <c r="L2020" s="111">
        <v>1.45625</v>
      </c>
      <c r="M2020" s="111">
        <v>0</v>
      </c>
      <c r="N2020" s="112">
        <f t="shared" si="63"/>
        <v>30.182399366675593</v>
      </c>
    </row>
    <row r="2021" spans="1:14" x14ac:dyDescent="0.25">
      <c r="A2021" s="111" t="s">
        <v>646</v>
      </c>
      <c r="B2021" s="111">
        <f>INDEX(kommuner!C:C,MATCH(_xlfn.NUMBERVALUE(A2021),kommuner!B:B,0))</f>
        <v>3421</v>
      </c>
      <c r="C2021" s="111" t="s">
        <v>127</v>
      </c>
      <c r="D2021" s="111" t="s">
        <v>127</v>
      </c>
      <c r="E2021" s="111" t="s">
        <v>126</v>
      </c>
      <c r="F2021" s="111" t="s">
        <v>172</v>
      </c>
      <c r="G2021" s="111" t="s">
        <v>180</v>
      </c>
      <c r="H2021" s="111" t="s">
        <v>172</v>
      </c>
      <c r="I2021" s="111" t="s">
        <v>180</v>
      </c>
      <c r="J2021" t="str">
        <f t="shared" si="62"/>
        <v>3421SkogMineraljordBarskogHøy</v>
      </c>
      <c r="K2021" s="111">
        <v>-2.6198458133623994</v>
      </c>
      <c r="L2021" s="111">
        <v>0.85306406685236758</v>
      </c>
      <c r="M2021" s="111">
        <v>6.4056614999681585E-2</v>
      </c>
      <c r="N2021" s="112">
        <f t="shared" si="63"/>
        <v>-1.7027251315103504</v>
      </c>
    </row>
    <row r="2022" spans="1:14" x14ac:dyDescent="0.25">
      <c r="A2022" s="111" t="s">
        <v>646</v>
      </c>
      <c r="B2022" s="111">
        <f>INDEX(kommuner!C:C,MATCH(_xlfn.NUMBERVALUE(A2022),kommuner!B:B,0))</f>
        <v>3421</v>
      </c>
      <c r="C2022" s="111" t="s">
        <v>127</v>
      </c>
      <c r="D2022" s="111" t="s">
        <v>127</v>
      </c>
      <c r="E2022" s="111" t="s">
        <v>126</v>
      </c>
      <c r="F2022" s="111" t="s">
        <v>172</v>
      </c>
      <c r="G2022" s="111" t="s">
        <v>167</v>
      </c>
      <c r="H2022" s="111" t="s">
        <v>172</v>
      </c>
      <c r="I2022" s="111" t="s">
        <v>167</v>
      </c>
      <c r="J2022" t="str">
        <f t="shared" si="62"/>
        <v>3421SkogMineraljordBarskogImpediment</v>
      </c>
      <c r="K2022" s="111">
        <v>-2.0650085329634176</v>
      </c>
      <c r="L2022" s="111">
        <v>0.85306406685236758</v>
      </c>
      <c r="M2022" s="111">
        <v>6.3979989500968365E-2</v>
      </c>
      <c r="N2022" s="112">
        <f t="shared" si="63"/>
        <v>-1.1479644766100818</v>
      </c>
    </row>
    <row r="2023" spans="1:14" x14ac:dyDescent="0.25">
      <c r="A2023" s="111" t="s">
        <v>646</v>
      </c>
      <c r="B2023" s="111">
        <f>INDEX(kommuner!C:C,MATCH(_xlfn.NUMBERVALUE(A2023),kommuner!B:B,0))</f>
        <v>3421</v>
      </c>
      <c r="C2023" s="111" t="s">
        <v>127</v>
      </c>
      <c r="D2023" s="111" t="s">
        <v>127</v>
      </c>
      <c r="E2023" s="111" t="s">
        <v>126</v>
      </c>
      <c r="F2023" s="111" t="s">
        <v>172</v>
      </c>
      <c r="G2023" s="111" t="s">
        <v>190</v>
      </c>
      <c r="H2023" s="111" t="s">
        <v>172</v>
      </c>
      <c r="I2023" s="111" t="s">
        <v>190</v>
      </c>
      <c r="J2023" t="str">
        <f t="shared" si="62"/>
        <v>3421SkogMineraljordBarskogLav</v>
      </c>
      <c r="K2023" s="111">
        <v>-1.5556963198695539</v>
      </c>
      <c r="L2023" s="111">
        <v>0.85306406685236758</v>
      </c>
      <c r="M2023" s="111">
        <v>6.3979989500968365E-2</v>
      </c>
      <c r="N2023" s="112">
        <f t="shared" si="63"/>
        <v>-0.63865226351621796</v>
      </c>
    </row>
    <row r="2024" spans="1:14" x14ac:dyDescent="0.25">
      <c r="A2024" s="111" t="s">
        <v>646</v>
      </c>
      <c r="B2024" s="111">
        <f>INDEX(kommuner!C:C,MATCH(_xlfn.NUMBERVALUE(A2024),kommuner!B:B,0))</f>
        <v>3421</v>
      </c>
      <c r="C2024" s="111" t="s">
        <v>127</v>
      </c>
      <c r="D2024" s="111" t="s">
        <v>127</v>
      </c>
      <c r="E2024" s="111" t="s">
        <v>126</v>
      </c>
      <c r="F2024" s="111" t="s">
        <v>172</v>
      </c>
      <c r="G2024" s="111" t="s">
        <v>173</v>
      </c>
      <c r="H2024" s="111" t="s">
        <v>172</v>
      </c>
      <c r="I2024" s="111" t="s">
        <v>173</v>
      </c>
      <c r="J2024" t="str">
        <f t="shared" si="62"/>
        <v>3421SkogMineraljordBarskogMiddels</v>
      </c>
      <c r="K2024" s="111">
        <v>-2.1020078369684825</v>
      </c>
      <c r="L2024" s="111">
        <v>0.85306406685236758</v>
      </c>
      <c r="M2024" s="111">
        <v>6.4056614999681585E-2</v>
      </c>
      <c r="N2024" s="112">
        <f t="shared" si="63"/>
        <v>-1.1848871551164335</v>
      </c>
    </row>
    <row r="2025" spans="1:14" x14ac:dyDescent="0.25">
      <c r="A2025" s="111" t="s">
        <v>646</v>
      </c>
      <c r="B2025" s="111">
        <f>INDEX(kommuner!C:C,MATCH(_xlfn.NUMBERVALUE(A2025),kommuner!B:B,0))</f>
        <v>3421</v>
      </c>
      <c r="C2025" s="111" t="s">
        <v>127</v>
      </c>
      <c r="D2025" s="111" t="s">
        <v>127</v>
      </c>
      <c r="E2025" s="111" t="s">
        <v>126</v>
      </c>
      <c r="F2025" s="111" t="s">
        <v>172</v>
      </c>
      <c r="G2025" s="111" t="s">
        <v>186</v>
      </c>
      <c r="H2025" s="111" t="s">
        <v>172</v>
      </c>
      <c r="I2025" s="111" t="s">
        <v>186</v>
      </c>
      <c r="J2025" t="str">
        <f t="shared" si="62"/>
        <v>3421SkogMineraljordBarskogSærs høy</v>
      </c>
      <c r="K2025" s="111">
        <v>0.12072674540874306</v>
      </c>
      <c r="L2025" s="111">
        <v>0.85306406685236758</v>
      </c>
      <c r="M2025" s="111">
        <v>6.4056614999681585E-2</v>
      </c>
      <c r="N2025" s="112">
        <f t="shared" si="63"/>
        <v>1.0378474272607923</v>
      </c>
    </row>
    <row r="2026" spans="1:14" x14ac:dyDescent="0.25">
      <c r="A2026" s="111" t="s">
        <v>646</v>
      </c>
      <c r="B2026" s="111">
        <f>INDEX(kommuner!C:C,MATCH(_xlfn.NUMBERVALUE(A2026),kommuner!B:B,0))</f>
        <v>3421</v>
      </c>
      <c r="C2026" s="111" t="s">
        <v>127</v>
      </c>
      <c r="D2026" s="111" t="s">
        <v>127</v>
      </c>
      <c r="E2026" s="111" t="s">
        <v>126</v>
      </c>
      <c r="F2026" s="111" t="s">
        <v>179</v>
      </c>
      <c r="G2026" s="111" t="s">
        <v>180</v>
      </c>
      <c r="H2026" s="111" t="s">
        <v>179</v>
      </c>
      <c r="I2026" s="111" t="s">
        <v>180</v>
      </c>
      <c r="J2026" t="str">
        <f t="shared" si="62"/>
        <v>3421SkogMineraljordBlandingsskogHøy</v>
      </c>
      <c r="K2026" s="111">
        <v>-7.1939050909469406</v>
      </c>
      <c r="L2026" s="111">
        <v>0.85306406685236758</v>
      </c>
      <c r="M2026" s="111">
        <v>6.3979989500968365E-2</v>
      </c>
      <c r="N2026" s="112">
        <f t="shared" si="63"/>
        <v>-6.2768610345936047</v>
      </c>
    </row>
    <row r="2027" spans="1:14" x14ac:dyDescent="0.25">
      <c r="A2027" s="111" t="s">
        <v>646</v>
      </c>
      <c r="B2027" s="111">
        <f>INDEX(kommuner!C:C,MATCH(_xlfn.NUMBERVALUE(A2027),kommuner!B:B,0))</f>
        <v>3421</v>
      </c>
      <c r="C2027" s="111" t="s">
        <v>127</v>
      </c>
      <c r="D2027" s="111" t="s">
        <v>127</v>
      </c>
      <c r="E2027" s="111" t="s">
        <v>126</v>
      </c>
      <c r="F2027" s="111" t="s">
        <v>179</v>
      </c>
      <c r="G2027" s="111" t="s">
        <v>167</v>
      </c>
      <c r="H2027" s="111" t="s">
        <v>179</v>
      </c>
      <c r="I2027" s="111" t="s">
        <v>167</v>
      </c>
      <c r="J2027" t="str">
        <f t="shared" si="62"/>
        <v>3421SkogMineraljordBlandingsskogImpediment</v>
      </c>
      <c r="K2027" s="111">
        <v>-1.534689908392211</v>
      </c>
      <c r="L2027" s="111">
        <v>0.85306406685236758</v>
      </c>
      <c r="M2027" s="111">
        <v>6.3979989500968365E-2</v>
      </c>
      <c r="N2027" s="112">
        <f t="shared" si="63"/>
        <v>-0.61764585203887501</v>
      </c>
    </row>
    <row r="2028" spans="1:14" x14ac:dyDescent="0.25">
      <c r="A2028" s="111" t="s">
        <v>646</v>
      </c>
      <c r="B2028" s="111">
        <f>INDEX(kommuner!C:C,MATCH(_xlfn.NUMBERVALUE(A2028),kommuner!B:B,0))</f>
        <v>3421</v>
      </c>
      <c r="C2028" s="111" t="s">
        <v>127</v>
      </c>
      <c r="D2028" s="111" t="s">
        <v>127</v>
      </c>
      <c r="E2028" s="111" t="s">
        <v>126</v>
      </c>
      <c r="F2028" s="111" t="s">
        <v>179</v>
      </c>
      <c r="G2028" s="111" t="s">
        <v>190</v>
      </c>
      <c r="H2028" s="111" t="s">
        <v>179</v>
      </c>
      <c r="I2028" s="111" t="s">
        <v>190</v>
      </c>
      <c r="J2028" t="str">
        <f t="shared" si="62"/>
        <v>3421SkogMineraljordBlandingsskogLav</v>
      </c>
      <c r="K2028" s="111">
        <v>-2.1877055028220966</v>
      </c>
      <c r="L2028" s="111">
        <v>0.85306406685236758</v>
      </c>
      <c r="M2028" s="111">
        <v>6.3979989500968365E-2</v>
      </c>
      <c r="N2028" s="112">
        <f t="shared" si="63"/>
        <v>-1.2706614464687609</v>
      </c>
    </row>
    <row r="2029" spans="1:14" x14ac:dyDescent="0.25">
      <c r="A2029" s="111" t="s">
        <v>646</v>
      </c>
      <c r="B2029" s="111">
        <f>INDEX(kommuner!C:C,MATCH(_xlfn.NUMBERVALUE(A2029),kommuner!B:B,0))</f>
        <v>3421</v>
      </c>
      <c r="C2029" s="111" t="s">
        <v>127</v>
      </c>
      <c r="D2029" s="111" t="s">
        <v>127</v>
      </c>
      <c r="E2029" s="111" t="s">
        <v>126</v>
      </c>
      <c r="F2029" s="111" t="s">
        <v>179</v>
      </c>
      <c r="G2029" s="111" t="s">
        <v>173</v>
      </c>
      <c r="H2029" s="111" t="s">
        <v>179</v>
      </c>
      <c r="I2029" s="111" t="s">
        <v>173</v>
      </c>
      <c r="J2029" t="str">
        <f t="shared" si="62"/>
        <v>3421SkogMineraljordBlandingsskogMiddels</v>
      </c>
      <c r="K2029" s="111">
        <v>-3.8687729546762566</v>
      </c>
      <c r="L2029" s="111">
        <v>0.85306406685236758</v>
      </c>
      <c r="M2029" s="111">
        <v>6.3979989500968365E-2</v>
      </c>
      <c r="N2029" s="112">
        <f t="shared" si="63"/>
        <v>-2.9517288983229206</v>
      </c>
    </row>
    <row r="2030" spans="1:14" x14ac:dyDescent="0.25">
      <c r="A2030" s="111" t="s">
        <v>646</v>
      </c>
      <c r="B2030" s="111">
        <f>INDEX(kommuner!C:C,MATCH(_xlfn.NUMBERVALUE(A2030),kommuner!B:B,0))</f>
        <v>3421</v>
      </c>
      <c r="C2030" s="111" t="s">
        <v>127</v>
      </c>
      <c r="D2030" s="111" t="s">
        <v>127</v>
      </c>
      <c r="E2030" s="111" t="s">
        <v>126</v>
      </c>
      <c r="F2030" s="111" t="s">
        <v>179</v>
      </c>
      <c r="G2030" s="111" t="s">
        <v>186</v>
      </c>
      <c r="H2030" s="111" t="s">
        <v>179</v>
      </c>
      <c r="I2030" s="111" t="s">
        <v>186</v>
      </c>
      <c r="J2030" t="str">
        <f t="shared" si="62"/>
        <v>3421SkogMineraljordBlandingsskogSærs høy</v>
      </c>
      <c r="K2030" s="111">
        <v>-2.9395925245326562</v>
      </c>
      <c r="L2030" s="111">
        <v>0.85306406685236758</v>
      </c>
      <c r="M2030" s="111">
        <v>6.3979989500968365E-2</v>
      </c>
      <c r="N2030" s="112">
        <f t="shared" si="63"/>
        <v>-2.0225484681793202</v>
      </c>
    </row>
    <row r="2031" spans="1:14" x14ac:dyDescent="0.25">
      <c r="A2031" s="111" t="s">
        <v>646</v>
      </c>
      <c r="B2031" s="111">
        <f>INDEX(kommuner!C:C,MATCH(_xlfn.NUMBERVALUE(A2031),kommuner!B:B,0))</f>
        <v>3421</v>
      </c>
      <c r="C2031" s="111" t="s">
        <v>127</v>
      </c>
      <c r="D2031" s="111" t="s">
        <v>127</v>
      </c>
      <c r="E2031" s="111" t="s">
        <v>126</v>
      </c>
      <c r="F2031" s="111" t="s">
        <v>185</v>
      </c>
      <c r="G2031" s="111" t="s">
        <v>180</v>
      </c>
      <c r="H2031" s="111" t="s">
        <v>185</v>
      </c>
      <c r="I2031" s="111" t="s">
        <v>180</v>
      </c>
      <c r="J2031" t="str">
        <f t="shared" si="62"/>
        <v>3421SkogMineraljordLauvskogHøy</v>
      </c>
      <c r="K2031" s="111">
        <v>-3.3269846154961789</v>
      </c>
      <c r="L2031" s="111">
        <v>0.85306406685236758</v>
      </c>
      <c r="M2031" s="111">
        <v>6.3979989500968365E-2</v>
      </c>
      <c r="N2031" s="112">
        <f t="shared" si="63"/>
        <v>-2.4099405591428429</v>
      </c>
    </row>
    <row r="2032" spans="1:14" x14ac:dyDescent="0.25">
      <c r="A2032" s="111" t="s">
        <v>646</v>
      </c>
      <c r="B2032" s="111">
        <f>INDEX(kommuner!C:C,MATCH(_xlfn.NUMBERVALUE(A2032),kommuner!B:B,0))</f>
        <v>3421</v>
      </c>
      <c r="C2032" s="111" t="s">
        <v>127</v>
      </c>
      <c r="D2032" s="111" t="s">
        <v>127</v>
      </c>
      <c r="E2032" s="111" t="s">
        <v>126</v>
      </c>
      <c r="F2032" s="111" t="s">
        <v>185</v>
      </c>
      <c r="G2032" s="111" t="s">
        <v>167</v>
      </c>
      <c r="H2032" s="111" t="s">
        <v>185</v>
      </c>
      <c r="I2032" s="111" t="s">
        <v>167</v>
      </c>
      <c r="J2032" t="str">
        <f t="shared" si="62"/>
        <v>3421SkogMineraljordLauvskogImpediment</v>
      </c>
      <c r="K2032" s="111">
        <v>-0.77373521499002318</v>
      </c>
      <c r="L2032" s="111">
        <v>0.85306406685236758</v>
      </c>
      <c r="M2032" s="111">
        <v>6.3979989500968365E-2</v>
      </c>
      <c r="N2032" s="112">
        <f t="shared" si="63"/>
        <v>0.14330884136331276</v>
      </c>
    </row>
    <row r="2033" spans="1:14" x14ac:dyDescent="0.25">
      <c r="A2033" s="111" t="s">
        <v>646</v>
      </c>
      <c r="B2033" s="111">
        <f>INDEX(kommuner!C:C,MATCH(_xlfn.NUMBERVALUE(A2033),kommuner!B:B,0))</f>
        <v>3421</v>
      </c>
      <c r="C2033" s="111" t="s">
        <v>127</v>
      </c>
      <c r="D2033" s="111" t="s">
        <v>127</v>
      </c>
      <c r="E2033" s="111" t="s">
        <v>126</v>
      </c>
      <c r="F2033" s="111" t="s">
        <v>185</v>
      </c>
      <c r="G2033" s="111" t="s">
        <v>190</v>
      </c>
      <c r="H2033" s="111" t="s">
        <v>185</v>
      </c>
      <c r="I2033" s="111" t="s">
        <v>190</v>
      </c>
      <c r="J2033" t="str">
        <f t="shared" si="62"/>
        <v>3421SkogMineraljordLauvskogLav</v>
      </c>
      <c r="K2033" s="111">
        <v>-8.9748170935426599E-2</v>
      </c>
      <c r="L2033" s="111">
        <v>0.85306406685236758</v>
      </c>
      <c r="M2033" s="111">
        <v>6.3979989500968365E-2</v>
      </c>
      <c r="N2033" s="112">
        <f t="shared" si="63"/>
        <v>0.82729588541790933</v>
      </c>
    </row>
    <row r="2034" spans="1:14" x14ac:dyDescent="0.25">
      <c r="A2034" s="111" t="s">
        <v>646</v>
      </c>
      <c r="B2034" s="111">
        <f>INDEX(kommuner!C:C,MATCH(_xlfn.NUMBERVALUE(A2034),kommuner!B:B,0))</f>
        <v>3421</v>
      </c>
      <c r="C2034" s="111" t="s">
        <v>127</v>
      </c>
      <c r="D2034" s="111" t="s">
        <v>127</v>
      </c>
      <c r="E2034" s="111" t="s">
        <v>126</v>
      </c>
      <c r="F2034" s="111" t="s">
        <v>185</v>
      </c>
      <c r="G2034" s="111" t="s">
        <v>173</v>
      </c>
      <c r="H2034" s="111" t="s">
        <v>185</v>
      </c>
      <c r="I2034" s="111" t="s">
        <v>173</v>
      </c>
      <c r="J2034" t="str">
        <f t="shared" si="62"/>
        <v>3421SkogMineraljordLauvskogMiddels</v>
      </c>
      <c r="K2034" s="111">
        <v>-1.7789409505847176</v>
      </c>
      <c r="L2034" s="111">
        <v>0.85306406685236758</v>
      </c>
      <c r="M2034" s="111">
        <v>6.3979989500968365E-2</v>
      </c>
      <c r="N2034" s="112">
        <f t="shared" si="63"/>
        <v>-0.86189689423138161</v>
      </c>
    </row>
    <row r="2035" spans="1:14" x14ac:dyDescent="0.25">
      <c r="A2035" s="111" t="s">
        <v>646</v>
      </c>
      <c r="B2035" s="111">
        <f>INDEX(kommuner!C:C,MATCH(_xlfn.NUMBERVALUE(A2035),kommuner!B:B,0))</f>
        <v>3421</v>
      </c>
      <c r="C2035" s="111" t="s">
        <v>127</v>
      </c>
      <c r="D2035" s="111" t="s">
        <v>127</v>
      </c>
      <c r="E2035" s="111" t="s">
        <v>126</v>
      </c>
      <c r="F2035" s="111" t="s">
        <v>185</v>
      </c>
      <c r="G2035" s="111" t="s">
        <v>186</v>
      </c>
      <c r="H2035" s="111" t="s">
        <v>185</v>
      </c>
      <c r="I2035" s="111" t="s">
        <v>186</v>
      </c>
      <c r="J2035" t="str">
        <f t="shared" si="62"/>
        <v>3421SkogMineraljordLauvskogSærs høy</v>
      </c>
      <c r="K2035" s="111">
        <v>-3.6560473259425113</v>
      </c>
      <c r="L2035" s="111">
        <v>0.85306406685236758</v>
      </c>
      <c r="M2035" s="111">
        <v>6.3979989500968365E-2</v>
      </c>
      <c r="N2035" s="112">
        <f t="shared" si="63"/>
        <v>-2.7390032695891753</v>
      </c>
    </row>
    <row r="2036" spans="1:14" x14ac:dyDescent="0.25">
      <c r="A2036" s="111" t="s">
        <v>646</v>
      </c>
      <c r="B2036" s="111">
        <f>INDEX(kommuner!C:C,MATCH(_xlfn.NUMBERVALUE(A2036),kommuner!B:B,0))</f>
        <v>3421</v>
      </c>
      <c r="C2036" s="111" t="s">
        <v>127</v>
      </c>
      <c r="D2036" s="111" t="s">
        <v>127</v>
      </c>
      <c r="E2036" s="111" t="s">
        <v>123</v>
      </c>
      <c r="F2036" s="111" t="s">
        <v>172</v>
      </c>
      <c r="G2036" s="111" t="s">
        <v>180</v>
      </c>
      <c r="H2036" s="111" t="s">
        <v>172</v>
      </c>
      <c r="I2036" s="111" t="s">
        <v>180</v>
      </c>
      <c r="J2036" t="str">
        <f t="shared" si="62"/>
        <v>3421SkogOrganisk jordBarskogHøy</v>
      </c>
      <c r="K2036" s="111">
        <v>-2.5184559031994138</v>
      </c>
      <c r="L2036" s="111">
        <v>0.92784825435236762</v>
      </c>
      <c r="M2036" s="111">
        <v>0.46518126042825314</v>
      </c>
      <c r="N2036" s="112">
        <f t="shared" si="63"/>
        <v>-1.1254263884187932</v>
      </c>
    </row>
    <row r="2037" spans="1:14" x14ac:dyDescent="0.25">
      <c r="A2037" s="111" t="s">
        <v>646</v>
      </c>
      <c r="B2037" s="111">
        <f>INDEX(kommuner!C:C,MATCH(_xlfn.NUMBERVALUE(A2037),kommuner!B:B,0))</f>
        <v>3421</v>
      </c>
      <c r="C2037" s="111" t="s">
        <v>127</v>
      </c>
      <c r="D2037" s="111" t="s">
        <v>127</v>
      </c>
      <c r="E2037" s="111" t="s">
        <v>123</v>
      </c>
      <c r="F2037" s="111" t="s">
        <v>172</v>
      </c>
      <c r="G2037" s="111" t="s">
        <v>167</v>
      </c>
      <c r="H2037" s="111" t="s">
        <v>172</v>
      </c>
      <c r="I2037" s="111" t="s">
        <v>167</v>
      </c>
      <c r="J2037" t="str">
        <f t="shared" si="62"/>
        <v>3421SkogOrganisk jordBarskogImpediment</v>
      </c>
      <c r="K2037" s="111">
        <v>3.7944669267533482E-2</v>
      </c>
      <c r="L2037" s="111">
        <v>0.92784825435236762</v>
      </c>
      <c r="M2037" s="111">
        <v>0.46510463492953991</v>
      </c>
      <c r="N2037" s="112">
        <f t="shared" si="63"/>
        <v>1.430897558549441</v>
      </c>
    </row>
    <row r="2038" spans="1:14" x14ac:dyDescent="0.25">
      <c r="A2038" s="111" t="s">
        <v>646</v>
      </c>
      <c r="B2038" s="111">
        <f>INDEX(kommuner!C:C,MATCH(_xlfn.NUMBERVALUE(A2038),kommuner!B:B,0))</f>
        <v>3421</v>
      </c>
      <c r="C2038" s="111" t="s">
        <v>127</v>
      </c>
      <c r="D2038" s="111" t="s">
        <v>127</v>
      </c>
      <c r="E2038" s="111" t="s">
        <v>123</v>
      </c>
      <c r="F2038" s="111" t="s">
        <v>172</v>
      </c>
      <c r="G2038" s="111" t="s">
        <v>190</v>
      </c>
      <c r="H2038" s="111" t="s">
        <v>172</v>
      </c>
      <c r="I2038" s="111" t="s">
        <v>190</v>
      </c>
      <c r="J2038" t="str">
        <f t="shared" si="62"/>
        <v>3421SkogOrganisk jordBarskogLav</v>
      </c>
      <c r="K2038" s="111">
        <v>-0.50666953101693391</v>
      </c>
      <c r="L2038" s="111">
        <v>0.92784825435236762</v>
      </c>
      <c r="M2038" s="111">
        <v>0.46510463492953991</v>
      </c>
      <c r="N2038" s="112">
        <f t="shared" si="63"/>
        <v>0.88628335826497362</v>
      </c>
    </row>
    <row r="2039" spans="1:14" x14ac:dyDescent="0.25">
      <c r="A2039" s="111" t="s">
        <v>646</v>
      </c>
      <c r="B2039" s="111">
        <f>INDEX(kommuner!C:C,MATCH(_xlfn.NUMBERVALUE(A2039),kommuner!B:B,0))</f>
        <v>3421</v>
      </c>
      <c r="C2039" s="111" t="s">
        <v>127</v>
      </c>
      <c r="D2039" s="111" t="s">
        <v>127</v>
      </c>
      <c r="E2039" s="111" t="s">
        <v>123</v>
      </c>
      <c r="F2039" s="111" t="s">
        <v>172</v>
      </c>
      <c r="G2039" s="111" t="s">
        <v>173</v>
      </c>
      <c r="H2039" s="111" t="s">
        <v>172</v>
      </c>
      <c r="I2039" s="111" t="s">
        <v>173</v>
      </c>
      <c r="J2039" t="str">
        <f t="shared" si="62"/>
        <v>3421SkogOrganisk jordBarskogMiddels</v>
      </c>
      <c r="K2039" s="111">
        <v>-1.5571490961494638</v>
      </c>
      <c r="L2039" s="111">
        <v>0.92784825435236762</v>
      </c>
      <c r="M2039" s="111">
        <v>0.46518126042825314</v>
      </c>
      <c r="N2039" s="112">
        <f t="shared" si="63"/>
        <v>-0.16411958136884308</v>
      </c>
    </row>
    <row r="2040" spans="1:14" x14ac:dyDescent="0.25">
      <c r="A2040" s="111" t="s">
        <v>646</v>
      </c>
      <c r="B2040" s="111">
        <f>INDEX(kommuner!C:C,MATCH(_xlfn.NUMBERVALUE(A2040),kommuner!B:B,0))</f>
        <v>3421</v>
      </c>
      <c r="C2040" s="111" t="s">
        <v>127</v>
      </c>
      <c r="D2040" s="111" t="s">
        <v>127</v>
      </c>
      <c r="E2040" s="111" t="s">
        <v>123</v>
      </c>
      <c r="F2040" s="111" t="s">
        <v>172</v>
      </c>
      <c r="G2040" s="111" t="s">
        <v>186</v>
      </c>
      <c r="H2040" s="111" t="s">
        <v>172</v>
      </c>
      <c r="I2040" s="111" t="s">
        <v>186</v>
      </c>
      <c r="J2040" t="str">
        <f t="shared" si="62"/>
        <v>3421SkogOrganisk jordBarskogSærs høy</v>
      </c>
      <c r="K2040" s="111">
        <v>2.5548655235722699</v>
      </c>
      <c r="L2040" s="111">
        <v>0.92784825435236762</v>
      </c>
      <c r="M2040" s="111">
        <v>0.46518126042825314</v>
      </c>
      <c r="N2040" s="112">
        <f t="shared" si="63"/>
        <v>3.9478950383528906</v>
      </c>
    </row>
    <row r="2041" spans="1:14" x14ac:dyDescent="0.25">
      <c r="A2041" s="111" t="s">
        <v>646</v>
      </c>
      <c r="B2041" s="111">
        <f>INDEX(kommuner!C:C,MATCH(_xlfn.NUMBERVALUE(A2041),kommuner!B:B,0))</f>
        <v>3421</v>
      </c>
      <c r="C2041" s="111" t="s">
        <v>127</v>
      </c>
      <c r="D2041" s="111" t="s">
        <v>127</v>
      </c>
      <c r="E2041" s="111" t="s">
        <v>123</v>
      </c>
      <c r="F2041" s="111" t="s">
        <v>179</v>
      </c>
      <c r="G2041" s="111" t="s">
        <v>180</v>
      </c>
      <c r="H2041" s="111" t="s">
        <v>179</v>
      </c>
      <c r="I2041" s="111" t="s">
        <v>180</v>
      </c>
      <c r="J2041" t="str">
        <f t="shared" si="62"/>
        <v>3421SkogOrganisk jordBlandingsskogHøy</v>
      </c>
      <c r="K2041" s="111">
        <v>-5.5554344456832343</v>
      </c>
      <c r="L2041" s="111">
        <v>0.92784825435236762</v>
      </c>
      <c r="M2041" s="111">
        <v>0.46510463492953991</v>
      </c>
      <c r="N2041" s="112">
        <f t="shared" si="63"/>
        <v>-4.1624815564013264</v>
      </c>
    </row>
    <row r="2042" spans="1:14" x14ac:dyDescent="0.25">
      <c r="A2042" s="111" t="s">
        <v>646</v>
      </c>
      <c r="B2042" s="111">
        <f>INDEX(kommuner!C:C,MATCH(_xlfn.NUMBERVALUE(A2042),kommuner!B:B,0))</f>
        <v>3421</v>
      </c>
      <c r="C2042" s="111" t="s">
        <v>127</v>
      </c>
      <c r="D2042" s="111" t="s">
        <v>127</v>
      </c>
      <c r="E2042" s="111" t="s">
        <v>123</v>
      </c>
      <c r="F2042" s="111" t="s">
        <v>179</v>
      </c>
      <c r="G2042" s="111" t="s">
        <v>167</v>
      </c>
      <c r="H2042" s="111" t="s">
        <v>179</v>
      </c>
      <c r="I2042" s="111" t="s">
        <v>167</v>
      </c>
      <c r="J2042" t="str">
        <f t="shared" si="62"/>
        <v>3421SkogOrganisk jordBlandingsskogImpediment</v>
      </c>
      <c r="K2042" s="111">
        <v>-0.28586344175800005</v>
      </c>
      <c r="L2042" s="111">
        <v>0.92784825435236762</v>
      </c>
      <c r="M2042" s="111">
        <v>0.46510463492953991</v>
      </c>
      <c r="N2042" s="112">
        <f t="shared" si="63"/>
        <v>1.1070894475239075</v>
      </c>
    </row>
    <row r="2043" spans="1:14" x14ac:dyDescent="0.25">
      <c r="A2043" s="111" t="s">
        <v>646</v>
      </c>
      <c r="B2043" s="111">
        <f>INDEX(kommuner!C:C,MATCH(_xlfn.NUMBERVALUE(A2043),kommuner!B:B,0))</f>
        <v>3421</v>
      </c>
      <c r="C2043" s="111" t="s">
        <v>127</v>
      </c>
      <c r="D2043" s="111" t="s">
        <v>127</v>
      </c>
      <c r="E2043" s="111" t="s">
        <v>123</v>
      </c>
      <c r="F2043" s="111" t="s">
        <v>179</v>
      </c>
      <c r="G2043" s="111" t="s">
        <v>190</v>
      </c>
      <c r="H2043" s="111" t="s">
        <v>179</v>
      </c>
      <c r="I2043" s="111" t="s">
        <v>190</v>
      </c>
      <c r="J2043" t="str">
        <f t="shared" si="62"/>
        <v>3421SkogOrganisk jordBlandingsskogLav</v>
      </c>
      <c r="K2043" s="111">
        <v>-1.2347339377887629</v>
      </c>
      <c r="L2043" s="111">
        <v>0.92784825435236762</v>
      </c>
      <c r="M2043" s="111">
        <v>0.46510463492953991</v>
      </c>
      <c r="N2043" s="112">
        <f t="shared" si="63"/>
        <v>0.15821895149314458</v>
      </c>
    </row>
    <row r="2044" spans="1:14" x14ac:dyDescent="0.25">
      <c r="A2044" s="111" t="s">
        <v>646</v>
      </c>
      <c r="B2044" s="111">
        <f>INDEX(kommuner!C:C,MATCH(_xlfn.NUMBERVALUE(A2044),kommuner!B:B,0))</f>
        <v>3421</v>
      </c>
      <c r="C2044" s="111" t="s">
        <v>127</v>
      </c>
      <c r="D2044" s="111" t="s">
        <v>127</v>
      </c>
      <c r="E2044" s="111" t="s">
        <v>123</v>
      </c>
      <c r="F2044" s="111" t="s">
        <v>179</v>
      </c>
      <c r="G2044" s="111" t="s">
        <v>173</v>
      </c>
      <c r="H2044" s="111" t="s">
        <v>179</v>
      </c>
      <c r="I2044" s="111" t="s">
        <v>173</v>
      </c>
      <c r="J2044" t="str">
        <f t="shared" si="62"/>
        <v>3421SkogOrganisk jordBlandingsskogMiddels</v>
      </c>
      <c r="K2044" s="111">
        <v>-2.4239591752717748</v>
      </c>
      <c r="L2044" s="111">
        <v>0.92784825435236762</v>
      </c>
      <c r="M2044" s="111">
        <v>0.46510463492953991</v>
      </c>
      <c r="N2044" s="112">
        <f t="shared" si="63"/>
        <v>-1.0310062859898674</v>
      </c>
    </row>
    <row r="2045" spans="1:14" x14ac:dyDescent="0.25">
      <c r="A2045" s="111" t="s">
        <v>646</v>
      </c>
      <c r="B2045" s="111">
        <f>INDEX(kommuner!C:C,MATCH(_xlfn.NUMBERVALUE(A2045),kommuner!B:B,0))</f>
        <v>3421</v>
      </c>
      <c r="C2045" s="111" t="s">
        <v>127</v>
      </c>
      <c r="D2045" s="111" t="s">
        <v>127</v>
      </c>
      <c r="E2045" s="111" t="s">
        <v>123</v>
      </c>
      <c r="F2045" s="111" t="s">
        <v>179</v>
      </c>
      <c r="G2045" s="111" t="s">
        <v>186</v>
      </c>
      <c r="H2045" s="111" t="s">
        <v>179</v>
      </c>
      <c r="I2045" s="111" t="s">
        <v>186</v>
      </c>
      <c r="J2045" t="str">
        <f t="shared" si="62"/>
        <v>3421SkogOrganisk jordBlandingsskogSærs høy</v>
      </c>
      <c r="K2045" s="111">
        <v>-1.5726115302258048</v>
      </c>
      <c r="L2045" s="111">
        <v>0.92784825435236762</v>
      </c>
      <c r="M2045" s="111">
        <v>0.46510463492953991</v>
      </c>
      <c r="N2045" s="112">
        <f t="shared" si="63"/>
        <v>-0.17965864094389727</v>
      </c>
    </row>
    <row r="2046" spans="1:14" x14ac:dyDescent="0.25">
      <c r="A2046" s="111" t="s">
        <v>646</v>
      </c>
      <c r="B2046" s="111">
        <f>INDEX(kommuner!C:C,MATCH(_xlfn.NUMBERVALUE(A2046),kommuner!B:B,0))</f>
        <v>3421</v>
      </c>
      <c r="C2046" s="111" t="s">
        <v>127</v>
      </c>
      <c r="D2046" s="111" t="s">
        <v>127</v>
      </c>
      <c r="E2046" s="111" t="s">
        <v>123</v>
      </c>
      <c r="F2046" s="111" t="s">
        <v>185</v>
      </c>
      <c r="G2046" s="111" t="s">
        <v>180</v>
      </c>
      <c r="H2046" s="111" t="s">
        <v>185</v>
      </c>
      <c r="I2046" s="111" t="s">
        <v>180</v>
      </c>
      <c r="J2046" t="str">
        <f t="shared" si="62"/>
        <v>3421SkogOrganisk jordLauvskogHøy</v>
      </c>
      <c r="K2046" s="111">
        <v>-1.9913688882377358</v>
      </c>
      <c r="L2046" s="111">
        <v>0.92784825435236762</v>
      </c>
      <c r="M2046" s="111">
        <v>0.46510463492953991</v>
      </c>
      <c r="N2046" s="112">
        <f t="shared" si="63"/>
        <v>-0.59841599895582831</v>
      </c>
    </row>
    <row r="2047" spans="1:14" x14ac:dyDescent="0.25">
      <c r="A2047" s="111" t="s">
        <v>646</v>
      </c>
      <c r="B2047" s="111">
        <f>INDEX(kommuner!C:C,MATCH(_xlfn.NUMBERVALUE(A2047),kommuner!B:B,0))</f>
        <v>3421</v>
      </c>
      <c r="C2047" s="111" t="s">
        <v>127</v>
      </c>
      <c r="D2047" s="111" t="s">
        <v>127</v>
      </c>
      <c r="E2047" s="111" t="s">
        <v>123</v>
      </c>
      <c r="F2047" s="111" t="s">
        <v>185</v>
      </c>
      <c r="G2047" s="111" t="s">
        <v>167</v>
      </c>
      <c r="H2047" s="111" t="s">
        <v>185</v>
      </c>
      <c r="I2047" s="111" t="s">
        <v>167</v>
      </c>
      <c r="J2047" t="str">
        <f t="shared" si="62"/>
        <v>3421SkogOrganisk jordLauvskogImpediment</v>
      </c>
      <c r="K2047" s="111">
        <v>0.35000626494250675</v>
      </c>
      <c r="L2047" s="111">
        <v>0.92784825435236762</v>
      </c>
      <c r="M2047" s="111">
        <v>0.46510463492953991</v>
      </c>
      <c r="N2047" s="112">
        <f t="shared" si="63"/>
        <v>1.7429591542244141</v>
      </c>
    </row>
    <row r="2048" spans="1:14" x14ac:dyDescent="0.25">
      <c r="A2048" s="111" t="s">
        <v>646</v>
      </c>
      <c r="B2048" s="111">
        <f>INDEX(kommuner!C:C,MATCH(_xlfn.NUMBERVALUE(A2048),kommuner!B:B,0))</f>
        <v>3421</v>
      </c>
      <c r="C2048" s="111" t="s">
        <v>127</v>
      </c>
      <c r="D2048" s="111" t="s">
        <v>127</v>
      </c>
      <c r="E2048" s="111" t="s">
        <v>123</v>
      </c>
      <c r="F2048" s="111" t="s">
        <v>185</v>
      </c>
      <c r="G2048" s="111" t="s">
        <v>190</v>
      </c>
      <c r="H2048" s="111" t="s">
        <v>185</v>
      </c>
      <c r="I2048" s="111" t="s">
        <v>190</v>
      </c>
      <c r="J2048" t="str">
        <f t="shared" si="62"/>
        <v>3421SkogOrganisk jordLauvskogLav</v>
      </c>
      <c r="K2048" s="111">
        <v>1.1144075558526714</v>
      </c>
      <c r="L2048" s="111">
        <v>0.92784825435236762</v>
      </c>
      <c r="M2048" s="111">
        <v>0.46510463492953991</v>
      </c>
      <c r="N2048" s="112">
        <f t="shared" si="63"/>
        <v>2.5073604451345788</v>
      </c>
    </row>
    <row r="2049" spans="1:14" x14ac:dyDescent="0.25">
      <c r="A2049" s="111" t="s">
        <v>646</v>
      </c>
      <c r="B2049" s="111">
        <f>INDEX(kommuner!C:C,MATCH(_xlfn.NUMBERVALUE(A2049),kommuner!B:B,0))</f>
        <v>3421</v>
      </c>
      <c r="C2049" s="111" t="s">
        <v>127</v>
      </c>
      <c r="D2049" s="111" t="s">
        <v>127</v>
      </c>
      <c r="E2049" s="111" t="s">
        <v>123</v>
      </c>
      <c r="F2049" s="111" t="s">
        <v>185</v>
      </c>
      <c r="G2049" s="111" t="s">
        <v>173</v>
      </c>
      <c r="H2049" s="111" t="s">
        <v>185</v>
      </c>
      <c r="I2049" s="111" t="s">
        <v>173</v>
      </c>
      <c r="J2049" t="str">
        <f t="shared" si="62"/>
        <v>3421SkogOrganisk jordLauvskogMiddels</v>
      </c>
      <c r="K2049" s="111">
        <v>-0.62664468270982987</v>
      </c>
      <c r="L2049" s="111">
        <v>0.92784825435236762</v>
      </c>
      <c r="M2049" s="111">
        <v>0.46510463492953991</v>
      </c>
      <c r="N2049" s="112">
        <f t="shared" si="63"/>
        <v>0.76630820657207765</v>
      </c>
    </row>
    <row r="2050" spans="1:14" x14ac:dyDescent="0.25">
      <c r="A2050" s="111" t="s">
        <v>646</v>
      </c>
      <c r="B2050" s="111">
        <f>INDEX(kommuner!C:C,MATCH(_xlfn.NUMBERVALUE(A2050),kommuner!B:B,0))</f>
        <v>3421</v>
      </c>
      <c r="C2050" s="111" t="s">
        <v>127</v>
      </c>
      <c r="D2050" s="111" t="s">
        <v>127</v>
      </c>
      <c r="E2050" s="111" t="s">
        <v>123</v>
      </c>
      <c r="F2050" s="111" t="s">
        <v>185</v>
      </c>
      <c r="G2050" s="111" t="s">
        <v>186</v>
      </c>
      <c r="H2050" s="111" t="s">
        <v>185</v>
      </c>
      <c r="I2050" s="111" t="s">
        <v>186</v>
      </c>
      <c r="J2050" t="str">
        <f t="shared" si="62"/>
        <v>3421SkogOrganisk jordLauvskogSærs høy</v>
      </c>
      <c r="K2050" s="111">
        <v>-1.8997279926091779</v>
      </c>
      <c r="L2050" s="111">
        <v>0.92784825435236762</v>
      </c>
      <c r="M2050" s="111">
        <v>0.46510463492953991</v>
      </c>
      <c r="N2050" s="112">
        <f t="shared" si="63"/>
        <v>-0.50677510332727038</v>
      </c>
    </row>
    <row r="2051" spans="1:14" x14ac:dyDescent="0.25">
      <c r="A2051" s="111" t="s">
        <v>646</v>
      </c>
      <c r="B2051" s="111">
        <f>INDEX(kommuner!C:C,MATCH(_xlfn.NUMBERVALUE(A2051),kommuner!B:B,0))</f>
        <v>3421</v>
      </c>
      <c r="C2051" s="111" t="s">
        <v>83</v>
      </c>
      <c r="D2051" s="111" t="s">
        <v>83</v>
      </c>
      <c r="E2051" s="111" t="s">
        <v>126</v>
      </c>
      <c r="F2051" s="111" t="s">
        <v>139</v>
      </c>
      <c r="G2051" s="111" t="s">
        <v>139</v>
      </c>
      <c r="H2051" s="111" t="s">
        <v>139</v>
      </c>
      <c r="I2051" s="111" t="s">
        <v>139</v>
      </c>
      <c r="J2051" t="str">
        <f t="shared" ref="J2051:J2114" si="64">B2051&amp;C2051&amp;E2051&amp;IF(C2051="Skog",F2051&amp;G2051,"")</f>
        <v>3421Utbygd arealMineraljord</v>
      </c>
      <c r="K2051" s="111">
        <v>-0.82639633937819656</v>
      </c>
      <c r="L2051" s="111">
        <v>0</v>
      </c>
      <c r="M2051" s="111">
        <v>1.303047089454229E-2</v>
      </c>
      <c r="N2051" s="112">
        <f t="shared" ref="N2051:N2114" si="65">SUM(K2051:M2051)</f>
        <v>-0.81336586848365422</v>
      </c>
    </row>
    <row r="2052" spans="1:14" x14ac:dyDescent="0.25">
      <c r="A2052" s="111" t="s">
        <v>646</v>
      </c>
      <c r="B2052" s="111">
        <f>INDEX(kommuner!C:C,MATCH(_xlfn.NUMBERVALUE(A2052),kommuner!B:B,0))</f>
        <v>3421</v>
      </c>
      <c r="C2052" s="111" t="s">
        <v>83</v>
      </c>
      <c r="D2052" s="111" t="s">
        <v>83</v>
      </c>
      <c r="E2052" s="111" t="s">
        <v>123</v>
      </c>
      <c r="F2052" s="111" t="s">
        <v>139</v>
      </c>
      <c r="G2052" s="111" t="s">
        <v>139</v>
      </c>
      <c r="H2052" s="111" t="s">
        <v>139</v>
      </c>
      <c r="I2052" s="111" t="s">
        <v>139</v>
      </c>
      <c r="J2052" t="str">
        <f t="shared" si="64"/>
        <v>3421Utbygd arealOrganisk jord</v>
      </c>
      <c r="K2052" s="111">
        <v>29.011421395201612</v>
      </c>
      <c r="L2052" s="111">
        <v>0</v>
      </c>
      <c r="M2052" s="111">
        <v>1.303047089454229E-2</v>
      </c>
      <c r="N2052" s="112">
        <f t="shared" si="65"/>
        <v>29.024451866096154</v>
      </c>
    </row>
    <row r="2053" spans="1:14" x14ac:dyDescent="0.25">
      <c r="A2053" s="111" t="s">
        <v>646</v>
      </c>
      <c r="B2053" s="111">
        <f>INDEX(kommuner!C:C,MATCH(_xlfn.NUMBERVALUE(A2053),kommuner!B:B,0))</f>
        <v>3421</v>
      </c>
      <c r="C2053" s="111" t="s">
        <v>181</v>
      </c>
      <c r="D2053" s="111" t="s">
        <v>181</v>
      </c>
      <c r="E2053" s="111" t="s">
        <v>123</v>
      </c>
      <c r="F2053" s="111" t="s">
        <v>139</v>
      </c>
      <c r="G2053" s="111" t="s">
        <v>139</v>
      </c>
      <c r="H2053" s="111" t="s">
        <v>139</v>
      </c>
      <c r="I2053" s="111" t="s">
        <v>139</v>
      </c>
      <c r="J2053" t="str">
        <f t="shared" si="64"/>
        <v>3421Vann og myrOrganisk jord</v>
      </c>
      <c r="K2053" s="111">
        <v>-0.15121005571827481</v>
      </c>
      <c r="L2053" s="111">
        <v>0</v>
      </c>
      <c r="M2053" s="111">
        <v>0</v>
      </c>
      <c r="N2053" s="112">
        <f t="shared" si="65"/>
        <v>-0.15121005571827481</v>
      </c>
    </row>
    <row r="2054" spans="1:14" x14ac:dyDescent="0.25">
      <c r="A2054" s="111" t="s">
        <v>647</v>
      </c>
      <c r="B2054" s="111">
        <f>INDEX(kommuner!C:C,MATCH(_xlfn.NUMBERVALUE(A2054),kommuner!B:B,0))</f>
        <v>3422</v>
      </c>
      <c r="C2054" s="111" t="s">
        <v>82</v>
      </c>
      <c r="D2054" s="111" t="s">
        <v>82</v>
      </c>
      <c r="E2054" s="111" t="s">
        <v>126</v>
      </c>
      <c r="F2054" s="111" t="s">
        <v>139</v>
      </c>
      <c r="G2054" s="111" t="s">
        <v>139</v>
      </c>
      <c r="H2054" s="111" t="s">
        <v>139</v>
      </c>
      <c r="I2054" s="111" t="s">
        <v>139</v>
      </c>
      <c r="J2054" t="str">
        <f t="shared" si="64"/>
        <v>3422Annen utmarkMineraljord</v>
      </c>
      <c r="K2054" s="111">
        <v>-8.1294889331176998E-2</v>
      </c>
      <c r="L2054" s="111">
        <v>0</v>
      </c>
      <c r="M2054" s="111">
        <v>0</v>
      </c>
      <c r="N2054" s="112">
        <f t="shared" si="65"/>
        <v>-8.1294889331176998E-2</v>
      </c>
    </row>
    <row r="2055" spans="1:14" x14ac:dyDescent="0.25">
      <c r="A2055" s="111" t="s">
        <v>647</v>
      </c>
      <c r="B2055" s="111">
        <f>INDEX(kommuner!C:C,MATCH(_xlfn.NUMBERVALUE(A2055),kommuner!B:B,0))</f>
        <v>3422</v>
      </c>
      <c r="C2055" s="111" t="s">
        <v>121</v>
      </c>
      <c r="D2055" s="111" t="s">
        <v>121</v>
      </c>
      <c r="E2055" s="111" t="s">
        <v>126</v>
      </c>
      <c r="F2055" s="111" t="s">
        <v>139</v>
      </c>
      <c r="G2055" s="111" t="s">
        <v>139</v>
      </c>
      <c r="H2055" s="111" t="s">
        <v>139</v>
      </c>
      <c r="I2055" s="111" t="s">
        <v>139</v>
      </c>
      <c r="J2055" t="str">
        <f t="shared" si="64"/>
        <v>3422BeiteMineraljord</v>
      </c>
      <c r="K2055" s="111">
        <v>-0.96338340838695502</v>
      </c>
      <c r="L2055" s="111">
        <v>0</v>
      </c>
      <c r="M2055" s="111">
        <v>1.2448711246839999E-7</v>
      </c>
      <c r="N2055" s="112">
        <f t="shared" si="65"/>
        <v>-0.96338328389984251</v>
      </c>
    </row>
    <row r="2056" spans="1:14" x14ac:dyDescent="0.25">
      <c r="A2056" s="111" t="s">
        <v>647</v>
      </c>
      <c r="B2056" s="111">
        <f>INDEX(kommuner!C:C,MATCH(_xlfn.NUMBERVALUE(A2056),kommuner!B:B,0))</f>
        <v>3422</v>
      </c>
      <c r="C2056" s="111" t="s">
        <v>121</v>
      </c>
      <c r="D2056" s="111" t="s">
        <v>121</v>
      </c>
      <c r="E2056" s="111" t="s">
        <v>123</v>
      </c>
      <c r="F2056" s="111" t="s">
        <v>139</v>
      </c>
      <c r="G2056" s="111" t="s">
        <v>139</v>
      </c>
      <c r="H2056" s="111" t="s">
        <v>139</v>
      </c>
      <c r="I2056" s="111" t="s">
        <v>139</v>
      </c>
      <c r="J2056" t="str">
        <f t="shared" si="64"/>
        <v>3422BeiteOrganisk jord</v>
      </c>
      <c r="K2056" s="111">
        <v>12.077525935985037</v>
      </c>
      <c r="L2056" s="111">
        <v>1.6412500000000001</v>
      </c>
      <c r="M2056" s="111">
        <v>0</v>
      </c>
      <c r="N2056" s="112">
        <f t="shared" si="65"/>
        <v>13.718775935985036</v>
      </c>
    </row>
    <row r="2057" spans="1:14" x14ac:dyDescent="0.25">
      <c r="A2057" s="111" t="s">
        <v>647</v>
      </c>
      <c r="B2057" s="111">
        <f>INDEX(kommuner!C:C,MATCH(_xlfn.NUMBERVALUE(A2057),kommuner!B:B,0))</f>
        <v>3422</v>
      </c>
      <c r="C2057" s="111" t="s">
        <v>84</v>
      </c>
      <c r="D2057" s="111" t="s">
        <v>84</v>
      </c>
      <c r="E2057" s="111" t="s">
        <v>126</v>
      </c>
      <c r="F2057" s="111" t="s">
        <v>139</v>
      </c>
      <c r="G2057" s="111" t="s">
        <v>139</v>
      </c>
      <c r="H2057" s="111" t="s">
        <v>139</v>
      </c>
      <c r="I2057" s="111" t="s">
        <v>139</v>
      </c>
      <c r="J2057" t="str">
        <f t="shared" si="64"/>
        <v>3422Dyrket markMineraljord</v>
      </c>
      <c r="K2057" s="111">
        <v>-0.53888043400208008</v>
      </c>
      <c r="L2057" s="111">
        <v>0</v>
      </c>
      <c r="M2057" s="111">
        <v>0</v>
      </c>
      <c r="N2057" s="112">
        <f t="shared" si="65"/>
        <v>-0.53888043400208008</v>
      </c>
    </row>
    <row r="2058" spans="1:14" x14ac:dyDescent="0.25">
      <c r="A2058" s="111" t="s">
        <v>647</v>
      </c>
      <c r="B2058" s="111">
        <f>INDEX(kommuner!C:C,MATCH(_xlfn.NUMBERVALUE(A2058),kommuner!B:B,0))</f>
        <v>3422</v>
      </c>
      <c r="C2058" s="111" t="s">
        <v>84</v>
      </c>
      <c r="D2058" s="111" t="s">
        <v>84</v>
      </c>
      <c r="E2058" s="111" t="s">
        <v>123</v>
      </c>
      <c r="F2058" s="111" t="s">
        <v>139</v>
      </c>
      <c r="G2058" s="111" t="s">
        <v>139</v>
      </c>
      <c r="H2058" s="111" t="s">
        <v>139</v>
      </c>
      <c r="I2058" s="111" t="s">
        <v>139</v>
      </c>
      <c r="J2058" t="str">
        <f t="shared" si="64"/>
        <v>3422Dyrket markOrganisk jord</v>
      </c>
      <c r="K2058" s="111">
        <v>28.726149366675592</v>
      </c>
      <c r="L2058" s="111">
        <v>1.45625</v>
      </c>
      <c r="M2058" s="111">
        <v>0</v>
      </c>
      <c r="N2058" s="112">
        <f t="shared" si="65"/>
        <v>30.182399366675593</v>
      </c>
    </row>
    <row r="2059" spans="1:14" x14ac:dyDescent="0.25">
      <c r="A2059" s="111" t="s">
        <v>647</v>
      </c>
      <c r="B2059" s="111">
        <f>INDEX(kommuner!C:C,MATCH(_xlfn.NUMBERVALUE(A2059),kommuner!B:B,0))</f>
        <v>3422</v>
      </c>
      <c r="C2059" s="111" t="s">
        <v>127</v>
      </c>
      <c r="D2059" s="111" t="s">
        <v>127</v>
      </c>
      <c r="E2059" s="111" t="s">
        <v>126</v>
      </c>
      <c r="F2059" s="111" t="s">
        <v>172</v>
      </c>
      <c r="G2059" s="111" t="s">
        <v>180</v>
      </c>
      <c r="H2059" s="111" t="s">
        <v>172</v>
      </c>
      <c r="I2059" s="111" t="s">
        <v>180</v>
      </c>
      <c r="J2059" t="str">
        <f t="shared" si="64"/>
        <v>3422SkogMineraljordBarskogHøy</v>
      </c>
      <c r="K2059" s="111">
        <v>-2.6198458133623994</v>
      </c>
      <c r="L2059" s="111">
        <v>0.85306406685236758</v>
      </c>
      <c r="M2059" s="111">
        <v>6.4056614999681585E-2</v>
      </c>
      <c r="N2059" s="112">
        <f t="shared" si="65"/>
        <v>-1.7027251315103504</v>
      </c>
    </row>
    <row r="2060" spans="1:14" x14ac:dyDescent="0.25">
      <c r="A2060" s="111" t="s">
        <v>647</v>
      </c>
      <c r="B2060" s="111">
        <f>INDEX(kommuner!C:C,MATCH(_xlfn.NUMBERVALUE(A2060),kommuner!B:B,0))</f>
        <v>3422</v>
      </c>
      <c r="C2060" s="111" t="s">
        <v>127</v>
      </c>
      <c r="D2060" s="111" t="s">
        <v>127</v>
      </c>
      <c r="E2060" s="111" t="s">
        <v>126</v>
      </c>
      <c r="F2060" s="111" t="s">
        <v>172</v>
      </c>
      <c r="G2060" s="111" t="s">
        <v>167</v>
      </c>
      <c r="H2060" s="111" t="s">
        <v>172</v>
      </c>
      <c r="I2060" s="111" t="s">
        <v>167</v>
      </c>
      <c r="J2060" t="str">
        <f t="shared" si="64"/>
        <v>3422SkogMineraljordBarskogImpediment</v>
      </c>
      <c r="K2060" s="111">
        <v>-2.0650085329634176</v>
      </c>
      <c r="L2060" s="111">
        <v>0.85306406685236758</v>
      </c>
      <c r="M2060" s="111">
        <v>6.3979989500968365E-2</v>
      </c>
      <c r="N2060" s="112">
        <f t="shared" si="65"/>
        <v>-1.1479644766100818</v>
      </c>
    </row>
    <row r="2061" spans="1:14" x14ac:dyDescent="0.25">
      <c r="A2061" s="111" t="s">
        <v>647</v>
      </c>
      <c r="B2061" s="111">
        <f>INDEX(kommuner!C:C,MATCH(_xlfn.NUMBERVALUE(A2061),kommuner!B:B,0))</f>
        <v>3422</v>
      </c>
      <c r="C2061" s="111" t="s">
        <v>127</v>
      </c>
      <c r="D2061" s="111" t="s">
        <v>127</v>
      </c>
      <c r="E2061" s="111" t="s">
        <v>126</v>
      </c>
      <c r="F2061" s="111" t="s">
        <v>172</v>
      </c>
      <c r="G2061" s="111" t="s">
        <v>190</v>
      </c>
      <c r="H2061" s="111" t="s">
        <v>172</v>
      </c>
      <c r="I2061" s="111" t="s">
        <v>190</v>
      </c>
      <c r="J2061" t="str">
        <f t="shared" si="64"/>
        <v>3422SkogMineraljordBarskogLav</v>
      </c>
      <c r="K2061" s="111">
        <v>-1.5556963198695539</v>
      </c>
      <c r="L2061" s="111">
        <v>0.85306406685236758</v>
      </c>
      <c r="M2061" s="111">
        <v>6.3979989500968365E-2</v>
      </c>
      <c r="N2061" s="112">
        <f t="shared" si="65"/>
        <v>-0.63865226351621796</v>
      </c>
    </row>
    <row r="2062" spans="1:14" x14ac:dyDescent="0.25">
      <c r="A2062" s="111" t="s">
        <v>647</v>
      </c>
      <c r="B2062" s="111">
        <f>INDEX(kommuner!C:C,MATCH(_xlfn.NUMBERVALUE(A2062),kommuner!B:B,0))</f>
        <v>3422</v>
      </c>
      <c r="C2062" s="111" t="s">
        <v>127</v>
      </c>
      <c r="D2062" s="111" t="s">
        <v>127</v>
      </c>
      <c r="E2062" s="111" t="s">
        <v>126</v>
      </c>
      <c r="F2062" s="111" t="s">
        <v>172</v>
      </c>
      <c r="G2062" s="111" t="s">
        <v>173</v>
      </c>
      <c r="H2062" s="111" t="s">
        <v>172</v>
      </c>
      <c r="I2062" s="111" t="s">
        <v>173</v>
      </c>
      <c r="J2062" t="str">
        <f t="shared" si="64"/>
        <v>3422SkogMineraljordBarskogMiddels</v>
      </c>
      <c r="K2062" s="111">
        <v>-2.1020078369684825</v>
      </c>
      <c r="L2062" s="111">
        <v>0.85306406685236758</v>
      </c>
      <c r="M2062" s="111">
        <v>6.4056614999681585E-2</v>
      </c>
      <c r="N2062" s="112">
        <f t="shared" si="65"/>
        <v>-1.1848871551164335</v>
      </c>
    </row>
    <row r="2063" spans="1:14" x14ac:dyDescent="0.25">
      <c r="A2063" s="111" t="s">
        <v>647</v>
      </c>
      <c r="B2063" s="111">
        <f>INDEX(kommuner!C:C,MATCH(_xlfn.NUMBERVALUE(A2063),kommuner!B:B,0))</f>
        <v>3422</v>
      </c>
      <c r="C2063" s="111" t="s">
        <v>127</v>
      </c>
      <c r="D2063" s="111" t="s">
        <v>127</v>
      </c>
      <c r="E2063" s="111" t="s">
        <v>126</v>
      </c>
      <c r="F2063" s="111" t="s">
        <v>172</v>
      </c>
      <c r="G2063" s="111" t="s">
        <v>186</v>
      </c>
      <c r="H2063" s="111" t="s">
        <v>172</v>
      </c>
      <c r="I2063" s="111" t="s">
        <v>186</v>
      </c>
      <c r="J2063" t="str">
        <f t="shared" si="64"/>
        <v>3422SkogMineraljordBarskogSærs høy</v>
      </c>
      <c r="K2063" s="111">
        <v>0.12072674540874306</v>
      </c>
      <c r="L2063" s="111">
        <v>0.85306406685236758</v>
      </c>
      <c r="M2063" s="111">
        <v>6.4056614999681585E-2</v>
      </c>
      <c r="N2063" s="112">
        <f t="shared" si="65"/>
        <v>1.0378474272607923</v>
      </c>
    </row>
    <row r="2064" spans="1:14" x14ac:dyDescent="0.25">
      <c r="A2064" s="111" t="s">
        <v>647</v>
      </c>
      <c r="B2064" s="111">
        <f>INDEX(kommuner!C:C,MATCH(_xlfn.NUMBERVALUE(A2064),kommuner!B:B,0))</f>
        <v>3422</v>
      </c>
      <c r="C2064" s="111" t="s">
        <v>127</v>
      </c>
      <c r="D2064" s="111" t="s">
        <v>127</v>
      </c>
      <c r="E2064" s="111" t="s">
        <v>126</v>
      </c>
      <c r="F2064" s="111" t="s">
        <v>179</v>
      </c>
      <c r="G2064" s="111" t="s">
        <v>180</v>
      </c>
      <c r="H2064" s="111" t="s">
        <v>179</v>
      </c>
      <c r="I2064" s="111" t="s">
        <v>180</v>
      </c>
      <c r="J2064" t="str">
        <f t="shared" si="64"/>
        <v>3422SkogMineraljordBlandingsskogHøy</v>
      </c>
      <c r="K2064" s="111">
        <v>-7.1939050909469406</v>
      </c>
      <c r="L2064" s="111">
        <v>0.85306406685236758</v>
      </c>
      <c r="M2064" s="111">
        <v>6.3979989500968365E-2</v>
      </c>
      <c r="N2064" s="112">
        <f t="shared" si="65"/>
        <v>-6.2768610345936047</v>
      </c>
    </row>
    <row r="2065" spans="1:14" x14ac:dyDescent="0.25">
      <c r="A2065" s="111" t="s">
        <v>647</v>
      </c>
      <c r="B2065" s="111">
        <f>INDEX(kommuner!C:C,MATCH(_xlfn.NUMBERVALUE(A2065),kommuner!B:B,0))</f>
        <v>3422</v>
      </c>
      <c r="C2065" s="111" t="s">
        <v>127</v>
      </c>
      <c r="D2065" s="111" t="s">
        <v>127</v>
      </c>
      <c r="E2065" s="111" t="s">
        <v>126</v>
      </c>
      <c r="F2065" s="111" t="s">
        <v>179</v>
      </c>
      <c r="G2065" s="111" t="s">
        <v>167</v>
      </c>
      <c r="H2065" s="111" t="s">
        <v>179</v>
      </c>
      <c r="I2065" s="111" t="s">
        <v>167</v>
      </c>
      <c r="J2065" t="str">
        <f t="shared" si="64"/>
        <v>3422SkogMineraljordBlandingsskogImpediment</v>
      </c>
      <c r="K2065" s="111">
        <v>-1.534689908392211</v>
      </c>
      <c r="L2065" s="111">
        <v>0.85306406685236758</v>
      </c>
      <c r="M2065" s="111">
        <v>6.3979989500968365E-2</v>
      </c>
      <c r="N2065" s="112">
        <f t="shared" si="65"/>
        <v>-0.61764585203887501</v>
      </c>
    </row>
    <row r="2066" spans="1:14" x14ac:dyDescent="0.25">
      <c r="A2066" s="111" t="s">
        <v>647</v>
      </c>
      <c r="B2066" s="111">
        <f>INDEX(kommuner!C:C,MATCH(_xlfn.NUMBERVALUE(A2066),kommuner!B:B,0))</f>
        <v>3422</v>
      </c>
      <c r="C2066" s="111" t="s">
        <v>127</v>
      </c>
      <c r="D2066" s="111" t="s">
        <v>127</v>
      </c>
      <c r="E2066" s="111" t="s">
        <v>126</v>
      </c>
      <c r="F2066" s="111" t="s">
        <v>179</v>
      </c>
      <c r="G2066" s="111" t="s">
        <v>190</v>
      </c>
      <c r="H2066" s="111" t="s">
        <v>179</v>
      </c>
      <c r="I2066" s="111" t="s">
        <v>190</v>
      </c>
      <c r="J2066" t="str">
        <f t="shared" si="64"/>
        <v>3422SkogMineraljordBlandingsskogLav</v>
      </c>
      <c r="K2066" s="111">
        <v>-2.1877055028220966</v>
      </c>
      <c r="L2066" s="111">
        <v>0.85306406685236758</v>
      </c>
      <c r="M2066" s="111">
        <v>6.3979989500968365E-2</v>
      </c>
      <c r="N2066" s="112">
        <f t="shared" si="65"/>
        <v>-1.2706614464687609</v>
      </c>
    </row>
    <row r="2067" spans="1:14" x14ac:dyDescent="0.25">
      <c r="A2067" s="111" t="s">
        <v>647</v>
      </c>
      <c r="B2067" s="111">
        <f>INDEX(kommuner!C:C,MATCH(_xlfn.NUMBERVALUE(A2067),kommuner!B:B,0))</f>
        <v>3422</v>
      </c>
      <c r="C2067" s="111" t="s">
        <v>127</v>
      </c>
      <c r="D2067" s="111" t="s">
        <v>127</v>
      </c>
      <c r="E2067" s="111" t="s">
        <v>126</v>
      </c>
      <c r="F2067" s="111" t="s">
        <v>179</v>
      </c>
      <c r="G2067" s="111" t="s">
        <v>173</v>
      </c>
      <c r="H2067" s="111" t="s">
        <v>179</v>
      </c>
      <c r="I2067" s="111" t="s">
        <v>173</v>
      </c>
      <c r="J2067" t="str">
        <f t="shared" si="64"/>
        <v>3422SkogMineraljordBlandingsskogMiddels</v>
      </c>
      <c r="K2067" s="111">
        <v>-3.8687729546762566</v>
      </c>
      <c r="L2067" s="111">
        <v>0.85306406685236758</v>
      </c>
      <c r="M2067" s="111">
        <v>6.3979989500968365E-2</v>
      </c>
      <c r="N2067" s="112">
        <f t="shared" si="65"/>
        <v>-2.9517288983229206</v>
      </c>
    </row>
    <row r="2068" spans="1:14" x14ac:dyDescent="0.25">
      <c r="A2068" s="111" t="s">
        <v>647</v>
      </c>
      <c r="B2068" s="111">
        <f>INDEX(kommuner!C:C,MATCH(_xlfn.NUMBERVALUE(A2068),kommuner!B:B,0))</f>
        <v>3422</v>
      </c>
      <c r="C2068" s="111" t="s">
        <v>127</v>
      </c>
      <c r="D2068" s="111" t="s">
        <v>127</v>
      </c>
      <c r="E2068" s="111" t="s">
        <v>126</v>
      </c>
      <c r="F2068" s="111" t="s">
        <v>179</v>
      </c>
      <c r="G2068" s="111" t="s">
        <v>186</v>
      </c>
      <c r="H2068" s="111" t="s">
        <v>179</v>
      </c>
      <c r="I2068" s="111" t="s">
        <v>186</v>
      </c>
      <c r="J2068" t="str">
        <f t="shared" si="64"/>
        <v>3422SkogMineraljordBlandingsskogSærs høy</v>
      </c>
      <c r="K2068" s="111">
        <v>-2.9395925245326562</v>
      </c>
      <c r="L2068" s="111">
        <v>0.85306406685236758</v>
      </c>
      <c r="M2068" s="111">
        <v>6.3979989500968365E-2</v>
      </c>
      <c r="N2068" s="112">
        <f t="shared" si="65"/>
        <v>-2.0225484681793202</v>
      </c>
    </row>
    <row r="2069" spans="1:14" x14ac:dyDescent="0.25">
      <c r="A2069" s="111" t="s">
        <v>647</v>
      </c>
      <c r="B2069" s="111">
        <f>INDEX(kommuner!C:C,MATCH(_xlfn.NUMBERVALUE(A2069),kommuner!B:B,0))</f>
        <v>3422</v>
      </c>
      <c r="C2069" s="111" t="s">
        <v>127</v>
      </c>
      <c r="D2069" s="111" t="s">
        <v>127</v>
      </c>
      <c r="E2069" s="111" t="s">
        <v>126</v>
      </c>
      <c r="F2069" s="111" t="s">
        <v>185</v>
      </c>
      <c r="G2069" s="111" t="s">
        <v>180</v>
      </c>
      <c r="H2069" s="111" t="s">
        <v>185</v>
      </c>
      <c r="I2069" s="111" t="s">
        <v>180</v>
      </c>
      <c r="J2069" t="str">
        <f t="shared" si="64"/>
        <v>3422SkogMineraljordLauvskogHøy</v>
      </c>
      <c r="K2069" s="111">
        <v>-3.3269846154961789</v>
      </c>
      <c r="L2069" s="111">
        <v>0.85306406685236758</v>
      </c>
      <c r="M2069" s="111">
        <v>6.3979989500968365E-2</v>
      </c>
      <c r="N2069" s="112">
        <f t="shared" si="65"/>
        <v>-2.4099405591428429</v>
      </c>
    </row>
    <row r="2070" spans="1:14" x14ac:dyDescent="0.25">
      <c r="A2070" s="111" t="s">
        <v>647</v>
      </c>
      <c r="B2070" s="111">
        <f>INDEX(kommuner!C:C,MATCH(_xlfn.NUMBERVALUE(A2070),kommuner!B:B,0))</f>
        <v>3422</v>
      </c>
      <c r="C2070" s="111" t="s">
        <v>127</v>
      </c>
      <c r="D2070" s="111" t="s">
        <v>127</v>
      </c>
      <c r="E2070" s="111" t="s">
        <v>126</v>
      </c>
      <c r="F2070" s="111" t="s">
        <v>185</v>
      </c>
      <c r="G2070" s="111" t="s">
        <v>167</v>
      </c>
      <c r="H2070" s="111" t="s">
        <v>185</v>
      </c>
      <c r="I2070" s="111" t="s">
        <v>167</v>
      </c>
      <c r="J2070" t="str">
        <f t="shared" si="64"/>
        <v>3422SkogMineraljordLauvskogImpediment</v>
      </c>
      <c r="K2070" s="111">
        <v>-0.77373521499002318</v>
      </c>
      <c r="L2070" s="111">
        <v>0.85306406685236758</v>
      </c>
      <c r="M2070" s="111">
        <v>6.3979989500968365E-2</v>
      </c>
      <c r="N2070" s="112">
        <f t="shared" si="65"/>
        <v>0.14330884136331276</v>
      </c>
    </row>
    <row r="2071" spans="1:14" x14ac:dyDescent="0.25">
      <c r="A2071" s="111" t="s">
        <v>647</v>
      </c>
      <c r="B2071" s="111">
        <f>INDEX(kommuner!C:C,MATCH(_xlfn.NUMBERVALUE(A2071),kommuner!B:B,0))</f>
        <v>3422</v>
      </c>
      <c r="C2071" s="111" t="s">
        <v>127</v>
      </c>
      <c r="D2071" s="111" t="s">
        <v>127</v>
      </c>
      <c r="E2071" s="111" t="s">
        <v>126</v>
      </c>
      <c r="F2071" s="111" t="s">
        <v>185</v>
      </c>
      <c r="G2071" s="111" t="s">
        <v>190</v>
      </c>
      <c r="H2071" s="111" t="s">
        <v>185</v>
      </c>
      <c r="I2071" s="111" t="s">
        <v>190</v>
      </c>
      <c r="J2071" t="str">
        <f t="shared" si="64"/>
        <v>3422SkogMineraljordLauvskogLav</v>
      </c>
      <c r="K2071" s="111">
        <v>-8.9748170935426599E-2</v>
      </c>
      <c r="L2071" s="111">
        <v>0.85306406685236758</v>
      </c>
      <c r="M2071" s="111">
        <v>6.3979989500968365E-2</v>
      </c>
      <c r="N2071" s="112">
        <f t="shared" si="65"/>
        <v>0.82729588541790933</v>
      </c>
    </row>
    <row r="2072" spans="1:14" x14ac:dyDescent="0.25">
      <c r="A2072" s="111" t="s">
        <v>647</v>
      </c>
      <c r="B2072" s="111">
        <f>INDEX(kommuner!C:C,MATCH(_xlfn.NUMBERVALUE(A2072),kommuner!B:B,0))</f>
        <v>3422</v>
      </c>
      <c r="C2072" s="111" t="s">
        <v>127</v>
      </c>
      <c r="D2072" s="111" t="s">
        <v>127</v>
      </c>
      <c r="E2072" s="111" t="s">
        <v>126</v>
      </c>
      <c r="F2072" s="111" t="s">
        <v>185</v>
      </c>
      <c r="G2072" s="111" t="s">
        <v>173</v>
      </c>
      <c r="H2072" s="111" t="s">
        <v>185</v>
      </c>
      <c r="I2072" s="111" t="s">
        <v>173</v>
      </c>
      <c r="J2072" t="str">
        <f t="shared" si="64"/>
        <v>3422SkogMineraljordLauvskogMiddels</v>
      </c>
      <c r="K2072" s="111">
        <v>-1.7789409505847176</v>
      </c>
      <c r="L2072" s="111">
        <v>0.85306406685236758</v>
      </c>
      <c r="M2072" s="111">
        <v>6.3979989500968365E-2</v>
      </c>
      <c r="N2072" s="112">
        <f t="shared" si="65"/>
        <v>-0.86189689423138161</v>
      </c>
    </row>
    <row r="2073" spans="1:14" x14ac:dyDescent="0.25">
      <c r="A2073" s="111" t="s">
        <v>647</v>
      </c>
      <c r="B2073" s="111">
        <f>INDEX(kommuner!C:C,MATCH(_xlfn.NUMBERVALUE(A2073),kommuner!B:B,0))</f>
        <v>3422</v>
      </c>
      <c r="C2073" s="111" t="s">
        <v>127</v>
      </c>
      <c r="D2073" s="111" t="s">
        <v>127</v>
      </c>
      <c r="E2073" s="111" t="s">
        <v>126</v>
      </c>
      <c r="F2073" s="111" t="s">
        <v>185</v>
      </c>
      <c r="G2073" s="111" t="s">
        <v>186</v>
      </c>
      <c r="H2073" s="111" t="s">
        <v>185</v>
      </c>
      <c r="I2073" s="111" t="s">
        <v>186</v>
      </c>
      <c r="J2073" t="str">
        <f t="shared" si="64"/>
        <v>3422SkogMineraljordLauvskogSærs høy</v>
      </c>
      <c r="K2073" s="111">
        <v>-3.6560473259425113</v>
      </c>
      <c r="L2073" s="111">
        <v>0.85306406685236758</v>
      </c>
      <c r="M2073" s="111">
        <v>6.3979989500968365E-2</v>
      </c>
      <c r="N2073" s="112">
        <f t="shared" si="65"/>
        <v>-2.7390032695891753</v>
      </c>
    </row>
    <row r="2074" spans="1:14" x14ac:dyDescent="0.25">
      <c r="A2074" s="111" t="s">
        <v>647</v>
      </c>
      <c r="B2074" s="111">
        <f>INDEX(kommuner!C:C,MATCH(_xlfn.NUMBERVALUE(A2074),kommuner!B:B,0))</f>
        <v>3422</v>
      </c>
      <c r="C2074" s="111" t="s">
        <v>127</v>
      </c>
      <c r="D2074" s="111" t="s">
        <v>127</v>
      </c>
      <c r="E2074" s="111" t="s">
        <v>123</v>
      </c>
      <c r="F2074" s="111" t="s">
        <v>172</v>
      </c>
      <c r="G2074" s="111" t="s">
        <v>180</v>
      </c>
      <c r="H2074" s="111" t="s">
        <v>172</v>
      </c>
      <c r="I2074" s="111" t="s">
        <v>180</v>
      </c>
      <c r="J2074" t="str">
        <f t="shared" si="64"/>
        <v>3422SkogOrganisk jordBarskogHøy</v>
      </c>
      <c r="K2074" s="111">
        <v>-2.5184559031994138</v>
      </c>
      <c r="L2074" s="111">
        <v>0.92784825435236762</v>
      </c>
      <c r="M2074" s="111">
        <v>0.46518126042825314</v>
      </c>
      <c r="N2074" s="112">
        <f t="shared" si="65"/>
        <v>-1.1254263884187932</v>
      </c>
    </row>
    <row r="2075" spans="1:14" x14ac:dyDescent="0.25">
      <c r="A2075" s="111" t="s">
        <v>647</v>
      </c>
      <c r="B2075" s="111">
        <f>INDEX(kommuner!C:C,MATCH(_xlfn.NUMBERVALUE(A2075),kommuner!B:B,0))</f>
        <v>3422</v>
      </c>
      <c r="C2075" s="111" t="s">
        <v>127</v>
      </c>
      <c r="D2075" s="111" t="s">
        <v>127</v>
      </c>
      <c r="E2075" s="111" t="s">
        <v>123</v>
      </c>
      <c r="F2075" s="111" t="s">
        <v>172</v>
      </c>
      <c r="G2075" s="111" t="s">
        <v>167</v>
      </c>
      <c r="H2075" s="111" t="s">
        <v>172</v>
      </c>
      <c r="I2075" s="111" t="s">
        <v>167</v>
      </c>
      <c r="J2075" t="str">
        <f t="shared" si="64"/>
        <v>3422SkogOrganisk jordBarskogImpediment</v>
      </c>
      <c r="K2075" s="111">
        <v>3.7944669267533482E-2</v>
      </c>
      <c r="L2075" s="111">
        <v>0.92784825435236762</v>
      </c>
      <c r="M2075" s="111">
        <v>0.46510463492953991</v>
      </c>
      <c r="N2075" s="112">
        <f t="shared" si="65"/>
        <v>1.430897558549441</v>
      </c>
    </row>
    <row r="2076" spans="1:14" x14ac:dyDescent="0.25">
      <c r="A2076" s="111" t="s">
        <v>647</v>
      </c>
      <c r="B2076" s="111">
        <f>INDEX(kommuner!C:C,MATCH(_xlfn.NUMBERVALUE(A2076),kommuner!B:B,0))</f>
        <v>3422</v>
      </c>
      <c r="C2076" s="111" t="s">
        <v>127</v>
      </c>
      <c r="D2076" s="111" t="s">
        <v>127</v>
      </c>
      <c r="E2076" s="111" t="s">
        <v>123</v>
      </c>
      <c r="F2076" s="111" t="s">
        <v>172</v>
      </c>
      <c r="G2076" s="111" t="s">
        <v>190</v>
      </c>
      <c r="H2076" s="111" t="s">
        <v>172</v>
      </c>
      <c r="I2076" s="111" t="s">
        <v>190</v>
      </c>
      <c r="J2076" t="str">
        <f t="shared" si="64"/>
        <v>3422SkogOrganisk jordBarskogLav</v>
      </c>
      <c r="K2076" s="111">
        <v>-0.50666953101693391</v>
      </c>
      <c r="L2076" s="111">
        <v>0.92784825435236762</v>
      </c>
      <c r="M2076" s="111">
        <v>0.46510463492953991</v>
      </c>
      <c r="N2076" s="112">
        <f t="shared" si="65"/>
        <v>0.88628335826497362</v>
      </c>
    </row>
    <row r="2077" spans="1:14" x14ac:dyDescent="0.25">
      <c r="A2077" s="111" t="s">
        <v>647</v>
      </c>
      <c r="B2077" s="111">
        <f>INDEX(kommuner!C:C,MATCH(_xlfn.NUMBERVALUE(A2077),kommuner!B:B,0))</f>
        <v>3422</v>
      </c>
      <c r="C2077" s="111" t="s">
        <v>127</v>
      </c>
      <c r="D2077" s="111" t="s">
        <v>127</v>
      </c>
      <c r="E2077" s="111" t="s">
        <v>123</v>
      </c>
      <c r="F2077" s="111" t="s">
        <v>172</v>
      </c>
      <c r="G2077" s="111" t="s">
        <v>173</v>
      </c>
      <c r="H2077" s="111" t="s">
        <v>172</v>
      </c>
      <c r="I2077" s="111" t="s">
        <v>173</v>
      </c>
      <c r="J2077" t="str">
        <f t="shared" si="64"/>
        <v>3422SkogOrganisk jordBarskogMiddels</v>
      </c>
      <c r="K2077" s="111">
        <v>-1.5571490961494638</v>
      </c>
      <c r="L2077" s="111">
        <v>0.92784825435236762</v>
      </c>
      <c r="M2077" s="111">
        <v>0.46518126042825314</v>
      </c>
      <c r="N2077" s="112">
        <f t="shared" si="65"/>
        <v>-0.16411958136884308</v>
      </c>
    </row>
    <row r="2078" spans="1:14" x14ac:dyDescent="0.25">
      <c r="A2078" s="111" t="s">
        <v>647</v>
      </c>
      <c r="B2078" s="111">
        <f>INDEX(kommuner!C:C,MATCH(_xlfn.NUMBERVALUE(A2078),kommuner!B:B,0))</f>
        <v>3422</v>
      </c>
      <c r="C2078" s="111" t="s">
        <v>127</v>
      </c>
      <c r="D2078" s="111" t="s">
        <v>127</v>
      </c>
      <c r="E2078" s="111" t="s">
        <v>123</v>
      </c>
      <c r="F2078" s="111" t="s">
        <v>172</v>
      </c>
      <c r="G2078" s="111" t="s">
        <v>186</v>
      </c>
      <c r="H2078" s="111" t="s">
        <v>172</v>
      </c>
      <c r="I2078" s="111" t="s">
        <v>186</v>
      </c>
      <c r="J2078" t="str">
        <f t="shared" si="64"/>
        <v>3422SkogOrganisk jordBarskogSærs høy</v>
      </c>
      <c r="K2078" s="111">
        <v>2.5548655235722699</v>
      </c>
      <c r="L2078" s="111">
        <v>0.92784825435236762</v>
      </c>
      <c r="M2078" s="111">
        <v>0.46518126042825314</v>
      </c>
      <c r="N2078" s="112">
        <f t="shared" si="65"/>
        <v>3.9478950383528906</v>
      </c>
    </row>
    <row r="2079" spans="1:14" x14ac:dyDescent="0.25">
      <c r="A2079" s="111" t="s">
        <v>647</v>
      </c>
      <c r="B2079" s="111">
        <f>INDEX(kommuner!C:C,MATCH(_xlfn.NUMBERVALUE(A2079),kommuner!B:B,0))</f>
        <v>3422</v>
      </c>
      <c r="C2079" s="111" t="s">
        <v>127</v>
      </c>
      <c r="D2079" s="111" t="s">
        <v>127</v>
      </c>
      <c r="E2079" s="111" t="s">
        <v>123</v>
      </c>
      <c r="F2079" s="111" t="s">
        <v>179</v>
      </c>
      <c r="G2079" s="111" t="s">
        <v>180</v>
      </c>
      <c r="H2079" s="111" t="s">
        <v>179</v>
      </c>
      <c r="I2079" s="111" t="s">
        <v>180</v>
      </c>
      <c r="J2079" t="str">
        <f t="shared" si="64"/>
        <v>3422SkogOrganisk jordBlandingsskogHøy</v>
      </c>
      <c r="K2079" s="111">
        <v>-5.5554344456832343</v>
      </c>
      <c r="L2079" s="111">
        <v>0.92784825435236762</v>
      </c>
      <c r="M2079" s="111">
        <v>0.46510463492953991</v>
      </c>
      <c r="N2079" s="112">
        <f t="shared" si="65"/>
        <v>-4.1624815564013264</v>
      </c>
    </row>
    <row r="2080" spans="1:14" x14ac:dyDescent="0.25">
      <c r="A2080" s="111" t="s">
        <v>647</v>
      </c>
      <c r="B2080" s="111">
        <f>INDEX(kommuner!C:C,MATCH(_xlfn.NUMBERVALUE(A2080),kommuner!B:B,0))</f>
        <v>3422</v>
      </c>
      <c r="C2080" s="111" t="s">
        <v>127</v>
      </c>
      <c r="D2080" s="111" t="s">
        <v>127</v>
      </c>
      <c r="E2080" s="111" t="s">
        <v>123</v>
      </c>
      <c r="F2080" s="111" t="s">
        <v>179</v>
      </c>
      <c r="G2080" s="111" t="s">
        <v>167</v>
      </c>
      <c r="H2080" s="111" t="s">
        <v>179</v>
      </c>
      <c r="I2080" s="111" t="s">
        <v>167</v>
      </c>
      <c r="J2080" t="str">
        <f t="shared" si="64"/>
        <v>3422SkogOrganisk jordBlandingsskogImpediment</v>
      </c>
      <c r="K2080" s="111">
        <v>-0.28586344175800005</v>
      </c>
      <c r="L2080" s="111">
        <v>0.92784825435236762</v>
      </c>
      <c r="M2080" s="111">
        <v>0.46510463492953991</v>
      </c>
      <c r="N2080" s="112">
        <f t="shared" si="65"/>
        <v>1.1070894475239075</v>
      </c>
    </row>
    <row r="2081" spans="1:14" x14ac:dyDescent="0.25">
      <c r="A2081" s="111" t="s">
        <v>647</v>
      </c>
      <c r="B2081" s="111">
        <f>INDEX(kommuner!C:C,MATCH(_xlfn.NUMBERVALUE(A2081),kommuner!B:B,0))</f>
        <v>3422</v>
      </c>
      <c r="C2081" s="111" t="s">
        <v>127</v>
      </c>
      <c r="D2081" s="111" t="s">
        <v>127</v>
      </c>
      <c r="E2081" s="111" t="s">
        <v>123</v>
      </c>
      <c r="F2081" s="111" t="s">
        <v>179</v>
      </c>
      <c r="G2081" s="111" t="s">
        <v>190</v>
      </c>
      <c r="H2081" s="111" t="s">
        <v>179</v>
      </c>
      <c r="I2081" s="111" t="s">
        <v>190</v>
      </c>
      <c r="J2081" t="str">
        <f t="shared" si="64"/>
        <v>3422SkogOrganisk jordBlandingsskogLav</v>
      </c>
      <c r="K2081" s="111">
        <v>-1.2347339377887629</v>
      </c>
      <c r="L2081" s="111">
        <v>0.92784825435236762</v>
      </c>
      <c r="M2081" s="111">
        <v>0.46510463492953991</v>
      </c>
      <c r="N2081" s="112">
        <f t="shared" si="65"/>
        <v>0.15821895149314458</v>
      </c>
    </row>
    <row r="2082" spans="1:14" x14ac:dyDescent="0.25">
      <c r="A2082" s="111" t="s">
        <v>647</v>
      </c>
      <c r="B2082" s="111">
        <f>INDEX(kommuner!C:C,MATCH(_xlfn.NUMBERVALUE(A2082),kommuner!B:B,0))</f>
        <v>3422</v>
      </c>
      <c r="C2082" s="111" t="s">
        <v>127</v>
      </c>
      <c r="D2082" s="111" t="s">
        <v>127</v>
      </c>
      <c r="E2082" s="111" t="s">
        <v>123</v>
      </c>
      <c r="F2082" s="111" t="s">
        <v>179</v>
      </c>
      <c r="G2082" s="111" t="s">
        <v>173</v>
      </c>
      <c r="H2082" s="111" t="s">
        <v>179</v>
      </c>
      <c r="I2082" s="111" t="s">
        <v>173</v>
      </c>
      <c r="J2082" t="str">
        <f t="shared" si="64"/>
        <v>3422SkogOrganisk jordBlandingsskogMiddels</v>
      </c>
      <c r="K2082" s="111">
        <v>-2.4239591752717748</v>
      </c>
      <c r="L2082" s="111">
        <v>0.92784825435236762</v>
      </c>
      <c r="M2082" s="111">
        <v>0.46510463492953991</v>
      </c>
      <c r="N2082" s="112">
        <f t="shared" si="65"/>
        <v>-1.0310062859898674</v>
      </c>
    </row>
    <row r="2083" spans="1:14" x14ac:dyDescent="0.25">
      <c r="A2083" s="111" t="s">
        <v>647</v>
      </c>
      <c r="B2083" s="111">
        <f>INDEX(kommuner!C:C,MATCH(_xlfn.NUMBERVALUE(A2083),kommuner!B:B,0))</f>
        <v>3422</v>
      </c>
      <c r="C2083" s="111" t="s">
        <v>127</v>
      </c>
      <c r="D2083" s="111" t="s">
        <v>127</v>
      </c>
      <c r="E2083" s="111" t="s">
        <v>123</v>
      </c>
      <c r="F2083" s="111" t="s">
        <v>179</v>
      </c>
      <c r="G2083" s="111" t="s">
        <v>186</v>
      </c>
      <c r="H2083" s="111" t="s">
        <v>179</v>
      </c>
      <c r="I2083" s="111" t="s">
        <v>186</v>
      </c>
      <c r="J2083" t="str">
        <f t="shared" si="64"/>
        <v>3422SkogOrganisk jordBlandingsskogSærs høy</v>
      </c>
      <c r="K2083" s="111">
        <v>-1.5726115302258048</v>
      </c>
      <c r="L2083" s="111">
        <v>0.92784825435236762</v>
      </c>
      <c r="M2083" s="111">
        <v>0.46510463492953991</v>
      </c>
      <c r="N2083" s="112">
        <f t="shared" si="65"/>
        <v>-0.17965864094389727</v>
      </c>
    </row>
    <row r="2084" spans="1:14" x14ac:dyDescent="0.25">
      <c r="A2084" s="111" t="s">
        <v>647</v>
      </c>
      <c r="B2084" s="111">
        <f>INDEX(kommuner!C:C,MATCH(_xlfn.NUMBERVALUE(A2084),kommuner!B:B,0))</f>
        <v>3422</v>
      </c>
      <c r="C2084" s="111" t="s">
        <v>127</v>
      </c>
      <c r="D2084" s="111" t="s">
        <v>127</v>
      </c>
      <c r="E2084" s="111" t="s">
        <v>123</v>
      </c>
      <c r="F2084" s="111" t="s">
        <v>185</v>
      </c>
      <c r="G2084" s="111" t="s">
        <v>180</v>
      </c>
      <c r="H2084" s="111" t="s">
        <v>185</v>
      </c>
      <c r="I2084" s="111" t="s">
        <v>180</v>
      </c>
      <c r="J2084" t="str">
        <f t="shared" si="64"/>
        <v>3422SkogOrganisk jordLauvskogHøy</v>
      </c>
      <c r="K2084" s="111">
        <v>-1.9913688882377358</v>
      </c>
      <c r="L2084" s="111">
        <v>0.92784825435236762</v>
      </c>
      <c r="M2084" s="111">
        <v>0.46510463492953991</v>
      </c>
      <c r="N2084" s="112">
        <f t="shared" si="65"/>
        <v>-0.59841599895582831</v>
      </c>
    </row>
    <row r="2085" spans="1:14" x14ac:dyDescent="0.25">
      <c r="A2085" s="111" t="s">
        <v>647</v>
      </c>
      <c r="B2085" s="111">
        <f>INDEX(kommuner!C:C,MATCH(_xlfn.NUMBERVALUE(A2085),kommuner!B:B,0))</f>
        <v>3422</v>
      </c>
      <c r="C2085" s="111" t="s">
        <v>127</v>
      </c>
      <c r="D2085" s="111" t="s">
        <v>127</v>
      </c>
      <c r="E2085" s="111" t="s">
        <v>123</v>
      </c>
      <c r="F2085" s="111" t="s">
        <v>185</v>
      </c>
      <c r="G2085" s="111" t="s">
        <v>167</v>
      </c>
      <c r="H2085" s="111" t="s">
        <v>185</v>
      </c>
      <c r="I2085" s="111" t="s">
        <v>167</v>
      </c>
      <c r="J2085" t="str">
        <f t="shared" si="64"/>
        <v>3422SkogOrganisk jordLauvskogImpediment</v>
      </c>
      <c r="K2085" s="111">
        <v>0.35000626494250675</v>
      </c>
      <c r="L2085" s="111">
        <v>0.92784825435236762</v>
      </c>
      <c r="M2085" s="111">
        <v>0.46510463492953991</v>
      </c>
      <c r="N2085" s="112">
        <f t="shared" si="65"/>
        <v>1.7429591542244141</v>
      </c>
    </row>
    <row r="2086" spans="1:14" x14ac:dyDescent="0.25">
      <c r="A2086" s="111" t="s">
        <v>647</v>
      </c>
      <c r="B2086" s="111">
        <f>INDEX(kommuner!C:C,MATCH(_xlfn.NUMBERVALUE(A2086),kommuner!B:B,0))</f>
        <v>3422</v>
      </c>
      <c r="C2086" s="111" t="s">
        <v>127</v>
      </c>
      <c r="D2086" s="111" t="s">
        <v>127</v>
      </c>
      <c r="E2086" s="111" t="s">
        <v>123</v>
      </c>
      <c r="F2086" s="111" t="s">
        <v>185</v>
      </c>
      <c r="G2086" s="111" t="s">
        <v>190</v>
      </c>
      <c r="H2086" s="111" t="s">
        <v>185</v>
      </c>
      <c r="I2086" s="111" t="s">
        <v>190</v>
      </c>
      <c r="J2086" t="str">
        <f t="shared" si="64"/>
        <v>3422SkogOrganisk jordLauvskogLav</v>
      </c>
      <c r="K2086" s="111">
        <v>1.1144075558526714</v>
      </c>
      <c r="L2086" s="111">
        <v>0.92784825435236762</v>
      </c>
      <c r="M2086" s="111">
        <v>0.46510463492953991</v>
      </c>
      <c r="N2086" s="112">
        <f t="shared" si="65"/>
        <v>2.5073604451345788</v>
      </c>
    </row>
    <row r="2087" spans="1:14" x14ac:dyDescent="0.25">
      <c r="A2087" s="111" t="s">
        <v>647</v>
      </c>
      <c r="B2087" s="111">
        <f>INDEX(kommuner!C:C,MATCH(_xlfn.NUMBERVALUE(A2087),kommuner!B:B,0))</f>
        <v>3422</v>
      </c>
      <c r="C2087" s="111" t="s">
        <v>127</v>
      </c>
      <c r="D2087" s="111" t="s">
        <v>127</v>
      </c>
      <c r="E2087" s="111" t="s">
        <v>123</v>
      </c>
      <c r="F2087" s="111" t="s">
        <v>185</v>
      </c>
      <c r="G2087" s="111" t="s">
        <v>173</v>
      </c>
      <c r="H2087" s="111" t="s">
        <v>185</v>
      </c>
      <c r="I2087" s="111" t="s">
        <v>173</v>
      </c>
      <c r="J2087" t="str">
        <f t="shared" si="64"/>
        <v>3422SkogOrganisk jordLauvskogMiddels</v>
      </c>
      <c r="K2087" s="111">
        <v>-0.62664468270982987</v>
      </c>
      <c r="L2087" s="111">
        <v>0.92784825435236762</v>
      </c>
      <c r="M2087" s="111">
        <v>0.46510463492953991</v>
      </c>
      <c r="N2087" s="112">
        <f t="shared" si="65"/>
        <v>0.76630820657207765</v>
      </c>
    </row>
    <row r="2088" spans="1:14" x14ac:dyDescent="0.25">
      <c r="A2088" s="111" t="s">
        <v>647</v>
      </c>
      <c r="B2088" s="111">
        <f>INDEX(kommuner!C:C,MATCH(_xlfn.NUMBERVALUE(A2088),kommuner!B:B,0))</f>
        <v>3422</v>
      </c>
      <c r="C2088" s="111" t="s">
        <v>127</v>
      </c>
      <c r="D2088" s="111" t="s">
        <v>127</v>
      </c>
      <c r="E2088" s="111" t="s">
        <v>123</v>
      </c>
      <c r="F2088" s="111" t="s">
        <v>185</v>
      </c>
      <c r="G2088" s="111" t="s">
        <v>186</v>
      </c>
      <c r="H2088" s="111" t="s">
        <v>185</v>
      </c>
      <c r="I2088" s="111" t="s">
        <v>186</v>
      </c>
      <c r="J2088" t="str">
        <f t="shared" si="64"/>
        <v>3422SkogOrganisk jordLauvskogSærs høy</v>
      </c>
      <c r="K2088" s="111">
        <v>-1.8997279926091779</v>
      </c>
      <c r="L2088" s="111">
        <v>0.92784825435236762</v>
      </c>
      <c r="M2088" s="111">
        <v>0.46510463492953991</v>
      </c>
      <c r="N2088" s="112">
        <f t="shared" si="65"/>
        <v>-0.50677510332727038</v>
      </c>
    </row>
    <row r="2089" spans="1:14" x14ac:dyDescent="0.25">
      <c r="A2089" s="111" t="s">
        <v>647</v>
      </c>
      <c r="B2089" s="111">
        <f>INDEX(kommuner!C:C,MATCH(_xlfn.NUMBERVALUE(A2089),kommuner!B:B,0))</f>
        <v>3422</v>
      </c>
      <c r="C2089" s="111" t="s">
        <v>83</v>
      </c>
      <c r="D2089" s="111" t="s">
        <v>83</v>
      </c>
      <c r="E2089" s="111" t="s">
        <v>126</v>
      </c>
      <c r="F2089" s="111" t="s">
        <v>139</v>
      </c>
      <c r="G2089" s="111" t="s">
        <v>139</v>
      </c>
      <c r="H2089" s="111" t="s">
        <v>139</v>
      </c>
      <c r="I2089" s="111" t="s">
        <v>139</v>
      </c>
      <c r="J2089" t="str">
        <f t="shared" si="64"/>
        <v>3422Utbygd arealMineraljord</v>
      </c>
      <c r="K2089" s="111">
        <v>-0.82639633937819656</v>
      </c>
      <c r="L2089" s="111">
        <v>0</v>
      </c>
      <c r="M2089" s="111">
        <v>1.303047089454229E-2</v>
      </c>
      <c r="N2089" s="112">
        <f t="shared" si="65"/>
        <v>-0.81336586848365422</v>
      </c>
    </row>
    <row r="2090" spans="1:14" x14ac:dyDescent="0.25">
      <c r="A2090" s="111" t="s">
        <v>647</v>
      </c>
      <c r="B2090" s="111">
        <f>INDEX(kommuner!C:C,MATCH(_xlfn.NUMBERVALUE(A2090),kommuner!B:B,0))</f>
        <v>3422</v>
      </c>
      <c r="C2090" s="111" t="s">
        <v>83</v>
      </c>
      <c r="D2090" s="111" t="s">
        <v>83</v>
      </c>
      <c r="E2090" s="111" t="s">
        <v>123</v>
      </c>
      <c r="F2090" s="111" t="s">
        <v>139</v>
      </c>
      <c r="G2090" s="111" t="s">
        <v>139</v>
      </c>
      <c r="H2090" s="111" t="s">
        <v>139</v>
      </c>
      <c r="I2090" s="111" t="s">
        <v>139</v>
      </c>
      <c r="J2090" t="str">
        <f t="shared" si="64"/>
        <v>3422Utbygd arealOrganisk jord</v>
      </c>
      <c r="K2090" s="111">
        <v>29.011421395201612</v>
      </c>
      <c r="L2090" s="111">
        <v>0</v>
      </c>
      <c r="M2090" s="111">
        <v>1.303047089454229E-2</v>
      </c>
      <c r="N2090" s="112">
        <f t="shared" si="65"/>
        <v>29.024451866096154</v>
      </c>
    </row>
    <row r="2091" spans="1:14" x14ac:dyDescent="0.25">
      <c r="A2091" s="111" t="s">
        <v>647</v>
      </c>
      <c r="B2091" s="111">
        <f>INDEX(kommuner!C:C,MATCH(_xlfn.NUMBERVALUE(A2091),kommuner!B:B,0))</f>
        <v>3422</v>
      </c>
      <c r="C2091" s="111" t="s">
        <v>181</v>
      </c>
      <c r="D2091" s="111" t="s">
        <v>181</v>
      </c>
      <c r="E2091" s="111" t="s">
        <v>123</v>
      </c>
      <c r="F2091" s="111" t="s">
        <v>139</v>
      </c>
      <c r="G2091" s="111" t="s">
        <v>139</v>
      </c>
      <c r="H2091" s="111" t="s">
        <v>139</v>
      </c>
      <c r="I2091" s="111" t="s">
        <v>139</v>
      </c>
      <c r="J2091" t="str">
        <f t="shared" si="64"/>
        <v>3422Vann og myrOrganisk jord</v>
      </c>
      <c r="K2091" s="111">
        <v>-0.15121005571827481</v>
      </c>
      <c r="L2091" s="111">
        <v>0</v>
      </c>
      <c r="M2091" s="111">
        <v>0</v>
      </c>
      <c r="N2091" s="112">
        <f t="shared" si="65"/>
        <v>-0.15121005571827481</v>
      </c>
    </row>
    <row r="2092" spans="1:14" x14ac:dyDescent="0.25">
      <c r="A2092" s="111" t="s">
        <v>648</v>
      </c>
      <c r="B2092" s="111">
        <f>INDEX(kommuner!C:C,MATCH(_xlfn.NUMBERVALUE(A2092),kommuner!B:B,0))</f>
        <v>3423</v>
      </c>
      <c r="C2092" s="111" t="s">
        <v>82</v>
      </c>
      <c r="D2092" s="111" t="s">
        <v>82</v>
      </c>
      <c r="E2092" s="111" t="s">
        <v>126</v>
      </c>
      <c r="F2092" s="111" t="s">
        <v>139</v>
      </c>
      <c r="G2092" s="111" t="s">
        <v>139</v>
      </c>
      <c r="H2092" s="111" t="s">
        <v>139</v>
      </c>
      <c r="I2092" s="111" t="s">
        <v>139</v>
      </c>
      <c r="J2092" t="str">
        <f t="shared" si="64"/>
        <v>3423Annen utmarkMineraljord</v>
      </c>
      <c r="K2092" s="111">
        <v>-8.1294889331176998E-2</v>
      </c>
      <c r="L2092" s="111">
        <v>0</v>
      </c>
      <c r="M2092" s="111">
        <v>0</v>
      </c>
      <c r="N2092" s="112">
        <f t="shared" si="65"/>
        <v>-8.1294889331176998E-2</v>
      </c>
    </row>
    <row r="2093" spans="1:14" x14ac:dyDescent="0.25">
      <c r="A2093" s="111" t="s">
        <v>648</v>
      </c>
      <c r="B2093" s="111">
        <f>INDEX(kommuner!C:C,MATCH(_xlfn.NUMBERVALUE(A2093),kommuner!B:B,0))</f>
        <v>3423</v>
      </c>
      <c r="C2093" s="111" t="s">
        <v>121</v>
      </c>
      <c r="D2093" s="111" t="s">
        <v>121</v>
      </c>
      <c r="E2093" s="111" t="s">
        <v>126</v>
      </c>
      <c r="F2093" s="111" t="s">
        <v>139</v>
      </c>
      <c r="G2093" s="111" t="s">
        <v>139</v>
      </c>
      <c r="H2093" s="111" t="s">
        <v>139</v>
      </c>
      <c r="I2093" s="111" t="s">
        <v>139</v>
      </c>
      <c r="J2093" t="str">
        <f t="shared" si="64"/>
        <v>3423BeiteMineraljord</v>
      </c>
      <c r="K2093" s="111">
        <v>-0.96338340838695502</v>
      </c>
      <c r="L2093" s="111">
        <v>0</v>
      </c>
      <c r="M2093" s="111">
        <v>1.2448711246839999E-7</v>
      </c>
      <c r="N2093" s="112">
        <f t="shared" si="65"/>
        <v>-0.96338328389984251</v>
      </c>
    </row>
    <row r="2094" spans="1:14" x14ac:dyDescent="0.25">
      <c r="A2094" s="111" t="s">
        <v>648</v>
      </c>
      <c r="B2094" s="111">
        <f>INDEX(kommuner!C:C,MATCH(_xlfn.NUMBERVALUE(A2094),kommuner!B:B,0))</f>
        <v>3423</v>
      </c>
      <c r="C2094" s="111" t="s">
        <v>121</v>
      </c>
      <c r="D2094" s="111" t="s">
        <v>121</v>
      </c>
      <c r="E2094" s="111" t="s">
        <v>123</v>
      </c>
      <c r="F2094" s="111" t="s">
        <v>139</v>
      </c>
      <c r="G2094" s="111" t="s">
        <v>139</v>
      </c>
      <c r="H2094" s="111" t="s">
        <v>139</v>
      </c>
      <c r="I2094" s="111" t="s">
        <v>139</v>
      </c>
      <c r="J2094" t="str">
        <f t="shared" si="64"/>
        <v>3423BeiteOrganisk jord</v>
      </c>
      <c r="K2094" s="111">
        <v>12.077525935985037</v>
      </c>
      <c r="L2094" s="111">
        <v>1.6412500000000001</v>
      </c>
      <c r="M2094" s="111">
        <v>0</v>
      </c>
      <c r="N2094" s="112">
        <f t="shared" si="65"/>
        <v>13.718775935985036</v>
      </c>
    </row>
    <row r="2095" spans="1:14" x14ac:dyDescent="0.25">
      <c r="A2095" s="111" t="s">
        <v>648</v>
      </c>
      <c r="B2095" s="111">
        <f>INDEX(kommuner!C:C,MATCH(_xlfn.NUMBERVALUE(A2095),kommuner!B:B,0))</f>
        <v>3423</v>
      </c>
      <c r="C2095" s="111" t="s">
        <v>84</v>
      </c>
      <c r="D2095" s="111" t="s">
        <v>84</v>
      </c>
      <c r="E2095" s="111" t="s">
        <v>126</v>
      </c>
      <c r="F2095" s="111" t="s">
        <v>139</v>
      </c>
      <c r="G2095" s="111" t="s">
        <v>139</v>
      </c>
      <c r="H2095" s="111" t="s">
        <v>139</v>
      </c>
      <c r="I2095" s="111" t="s">
        <v>139</v>
      </c>
      <c r="J2095" t="str">
        <f t="shared" si="64"/>
        <v>3423Dyrket markMineraljord</v>
      </c>
      <c r="K2095" s="111">
        <v>-0.53888043400208008</v>
      </c>
      <c r="L2095" s="111">
        <v>0</v>
      </c>
      <c r="M2095" s="111">
        <v>0</v>
      </c>
      <c r="N2095" s="112">
        <f t="shared" si="65"/>
        <v>-0.53888043400208008</v>
      </c>
    </row>
    <row r="2096" spans="1:14" x14ac:dyDescent="0.25">
      <c r="A2096" s="111" t="s">
        <v>648</v>
      </c>
      <c r="B2096" s="111">
        <f>INDEX(kommuner!C:C,MATCH(_xlfn.NUMBERVALUE(A2096),kommuner!B:B,0))</f>
        <v>3423</v>
      </c>
      <c r="C2096" s="111" t="s">
        <v>84</v>
      </c>
      <c r="D2096" s="111" t="s">
        <v>84</v>
      </c>
      <c r="E2096" s="111" t="s">
        <v>123</v>
      </c>
      <c r="F2096" s="111" t="s">
        <v>139</v>
      </c>
      <c r="G2096" s="111" t="s">
        <v>139</v>
      </c>
      <c r="H2096" s="111" t="s">
        <v>139</v>
      </c>
      <c r="I2096" s="111" t="s">
        <v>139</v>
      </c>
      <c r="J2096" t="str">
        <f t="shared" si="64"/>
        <v>3423Dyrket markOrganisk jord</v>
      </c>
      <c r="K2096" s="111">
        <v>28.726149366675592</v>
      </c>
      <c r="L2096" s="111">
        <v>1.45625</v>
      </c>
      <c r="M2096" s="111">
        <v>0</v>
      </c>
      <c r="N2096" s="112">
        <f t="shared" si="65"/>
        <v>30.182399366675593</v>
      </c>
    </row>
    <row r="2097" spans="1:14" x14ac:dyDescent="0.25">
      <c r="A2097" s="111" t="s">
        <v>648</v>
      </c>
      <c r="B2097" s="111">
        <f>INDEX(kommuner!C:C,MATCH(_xlfn.NUMBERVALUE(A2097),kommuner!B:B,0))</f>
        <v>3423</v>
      </c>
      <c r="C2097" s="111" t="s">
        <v>127</v>
      </c>
      <c r="D2097" s="111" t="s">
        <v>127</v>
      </c>
      <c r="E2097" s="111" t="s">
        <v>126</v>
      </c>
      <c r="F2097" s="111" t="s">
        <v>172</v>
      </c>
      <c r="G2097" s="111" t="s">
        <v>180</v>
      </c>
      <c r="H2097" s="111" t="s">
        <v>172</v>
      </c>
      <c r="I2097" s="111" t="s">
        <v>180</v>
      </c>
      <c r="J2097" t="str">
        <f t="shared" si="64"/>
        <v>3423SkogMineraljordBarskogHøy</v>
      </c>
      <c r="K2097" s="111">
        <v>-2.6198458133623994</v>
      </c>
      <c r="L2097" s="111">
        <v>0.85306406685236758</v>
      </c>
      <c r="M2097" s="111">
        <v>6.4056614999681585E-2</v>
      </c>
      <c r="N2097" s="112">
        <f t="shared" si="65"/>
        <v>-1.7027251315103504</v>
      </c>
    </row>
    <row r="2098" spans="1:14" x14ac:dyDescent="0.25">
      <c r="A2098" s="111" t="s">
        <v>648</v>
      </c>
      <c r="B2098" s="111">
        <f>INDEX(kommuner!C:C,MATCH(_xlfn.NUMBERVALUE(A2098),kommuner!B:B,0))</f>
        <v>3423</v>
      </c>
      <c r="C2098" s="111" t="s">
        <v>127</v>
      </c>
      <c r="D2098" s="111" t="s">
        <v>127</v>
      </c>
      <c r="E2098" s="111" t="s">
        <v>126</v>
      </c>
      <c r="F2098" s="111" t="s">
        <v>172</v>
      </c>
      <c r="G2098" s="111" t="s">
        <v>167</v>
      </c>
      <c r="H2098" s="111" t="s">
        <v>172</v>
      </c>
      <c r="I2098" s="111" t="s">
        <v>167</v>
      </c>
      <c r="J2098" t="str">
        <f t="shared" si="64"/>
        <v>3423SkogMineraljordBarskogImpediment</v>
      </c>
      <c r="K2098" s="111">
        <v>-2.0650085329634176</v>
      </c>
      <c r="L2098" s="111">
        <v>0.85306406685236758</v>
      </c>
      <c r="M2098" s="111">
        <v>6.3979989500968365E-2</v>
      </c>
      <c r="N2098" s="112">
        <f t="shared" si="65"/>
        <v>-1.1479644766100818</v>
      </c>
    </row>
    <row r="2099" spans="1:14" x14ac:dyDescent="0.25">
      <c r="A2099" s="111" t="s">
        <v>648</v>
      </c>
      <c r="B2099" s="111">
        <f>INDEX(kommuner!C:C,MATCH(_xlfn.NUMBERVALUE(A2099),kommuner!B:B,0))</f>
        <v>3423</v>
      </c>
      <c r="C2099" s="111" t="s">
        <v>127</v>
      </c>
      <c r="D2099" s="111" t="s">
        <v>127</v>
      </c>
      <c r="E2099" s="111" t="s">
        <v>126</v>
      </c>
      <c r="F2099" s="111" t="s">
        <v>172</v>
      </c>
      <c r="G2099" s="111" t="s">
        <v>190</v>
      </c>
      <c r="H2099" s="111" t="s">
        <v>172</v>
      </c>
      <c r="I2099" s="111" t="s">
        <v>190</v>
      </c>
      <c r="J2099" t="str">
        <f t="shared" si="64"/>
        <v>3423SkogMineraljordBarskogLav</v>
      </c>
      <c r="K2099" s="111">
        <v>-1.5556963198695539</v>
      </c>
      <c r="L2099" s="111">
        <v>0.85306406685236758</v>
      </c>
      <c r="M2099" s="111">
        <v>6.3979989500968365E-2</v>
      </c>
      <c r="N2099" s="112">
        <f t="shared" si="65"/>
        <v>-0.63865226351621796</v>
      </c>
    </row>
    <row r="2100" spans="1:14" x14ac:dyDescent="0.25">
      <c r="A2100" s="111" t="s">
        <v>648</v>
      </c>
      <c r="B2100" s="111">
        <f>INDEX(kommuner!C:C,MATCH(_xlfn.NUMBERVALUE(A2100),kommuner!B:B,0))</f>
        <v>3423</v>
      </c>
      <c r="C2100" s="111" t="s">
        <v>127</v>
      </c>
      <c r="D2100" s="111" t="s">
        <v>127</v>
      </c>
      <c r="E2100" s="111" t="s">
        <v>126</v>
      </c>
      <c r="F2100" s="111" t="s">
        <v>172</v>
      </c>
      <c r="G2100" s="111" t="s">
        <v>173</v>
      </c>
      <c r="H2100" s="111" t="s">
        <v>172</v>
      </c>
      <c r="I2100" s="111" t="s">
        <v>173</v>
      </c>
      <c r="J2100" t="str">
        <f t="shared" si="64"/>
        <v>3423SkogMineraljordBarskogMiddels</v>
      </c>
      <c r="K2100" s="111">
        <v>-2.1020078369684825</v>
      </c>
      <c r="L2100" s="111">
        <v>0.85306406685236758</v>
      </c>
      <c r="M2100" s="111">
        <v>6.4056614999681585E-2</v>
      </c>
      <c r="N2100" s="112">
        <f t="shared" si="65"/>
        <v>-1.1848871551164335</v>
      </c>
    </row>
    <row r="2101" spans="1:14" x14ac:dyDescent="0.25">
      <c r="A2101" s="111" t="s">
        <v>648</v>
      </c>
      <c r="B2101" s="111">
        <f>INDEX(kommuner!C:C,MATCH(_xlfn.NUMBERVALUE(A2101),kommuner!B:B,0))</f>
        <v>3423</v>
      </c>
      <c r="C2101" s="111" t="s">
        <v>127</v>
      </c>
      <c r="D2101" s="111" t="s">
        <v>127</v>
      </c>
      <c r="E2101" s="111" t="s">
        <v>126</v>
      </c>
      <c r="F2101" s="111" t="s">
        <v>172</v>
      </c>
      <c r="G2101" s="111" t="s">
        <v>186</v>
      </c>
      <c r="H2101" s="111" t="s">
        <v>172</v>
      </c>
      <c r="I2101" s="111" t="s">
        <v>186</v>
      </c>
      <c r="J2101" t="str">
        <f t="shared" si="64"/>
        <v>3423SkogMineraljordBarskogSærs høy</v>
      </c>
      <c r="K2101" s="111">
        <v>0.12072674540874306</v>
      </c>
      <c r="L2101" s="111">
        <v>0.85306406685236758</v>
      </c>
      <c r="M2101" s="111">
        <v>6.4056614999681585E-2</v>
      </c>
      <c r="N2101" s="112">
        <f t="shared" si="65"/>
        <v>1.0378474272607923</v>
      </c>
    </row>
    <row r="2102" spans="1:14" x14ac:dyDescent="0.25">
      <c r="A2102" s="111" t="s">
        <v>648</v>
      </c>
      <c r="B2102" s="111">
        <f>INDEX(kommuner!C:C,MATCH(_xlfn.NUMBERVALUE(A2102),kommuner!B:B,0))</f>
        <v>3423</v>
      </c>
      <c r="C2102" s="111" t="s">
        <v>127</v>
      </c>
      <c r="D2102" s="111" t="s">
        <v>127</v>
      </c>
      <c r="E2102" s="111" t="s">
        <v>126</v>
      </c>
      <c r="F2102" s="111" t="s">
        <v>179</v>
      </c>
      <c r="G2102" s="111" t="s">
        <v>180</v>
      </c>
      <c r="H2102" s="111" t="s">
        <v>179</v>
      </c>
      <c r="I2102" s="111" t="s">
        <v>180</v>
      </c>
      <c r="J2102" t="str">
        <f t="shared" si="64"/>
        <v>3423SkogMineraljordBlandingsskogHøy</v>
      </c>
      <c r="K2102" s="111">
        <v>-7.1939050909469406</v>
      </c>
      <c r="L2102" s="111">
        <v>0.85306406685236758</v>
      </c>
      <c r="M2102" s="111">
        <v>6.3979989500968365E-2</v>
      </c>
      <c r="N2102" s="112">
        <f t="shared" si="65"/>
        <v>-6.2768610345936047</v>
      </c>
    </row>
    <row r="2103" spans="1:14" x14ac:dyDescent="0.25">
      <c r="A2103" s="111" t="s">
        <v>648</v>
      </c>
      <c r="B2103" s="111">
        <f>INDEX(kommuner!C:C,MATCH(_xlfn.NUMBERVALUE(A2103),kommuner!B:B,0))</f>
        <v>3423</v>
      </c>
      <c r="C2103" s="111" t="s">
        <v>127</v>
      </c>
      <c r="D2103" s="111" t="s">
        <v>127</v>
      </c>
      <c r="E2103" s="111" t="s">
        <v>126</v>
      </c>
      <c r="F2103" s="111" t="s">
        <v>179</v>
      </c>
      <c r="G2103" s="111" t="s">
        <v>167</v>
      </c>
      <c r="H2103" s="111" t="s">
        <v>179</v>
      </c>
      <c r="I2103" s="111" t="s">
        <v>167</v>
      </c>
      <c r="J2103" t="str">
        <f t="shared" si="64"/>
        <v>3423SkogMineraljordBlandingsskogImpediment</v>
      </c>
      <c r="K2103" s="111">
        <v>-1.534689908392211</v>
      </c>
      <c r="L2103" s="111">
        <v>0.85306406685236758</v>
      </c>
      <c r="M2103" s="111">
        <v>6.3979989500968365E-2</v>
      </c>
      <c r="N2103" s="112">
        <f t="shared" si="65"/>
        <v>-0.61764585203887501</v>
      </c>
    </row>
    <row r="2104" spans="1:14" x14ac:dyDescent="0.25">
      <c r="A2104" s="111" t="s">
        <v>648</v>
      </c>
      <c r="B2104" s="111">
        <f>INDEX(kommuner!C:C,MATCH(_xlfn.NUMBERVALUE(A2104),kommuner!B:B,0))</f>
        <v>3423</v>
      </c>
      <c r="C2104" s="111" t="s">
        <v>127</v>
      </c>
      <c r="D2104" s="111" t="s">
        <v>127</v>
      </c>
      <c r="E2104" s="111" t="s">
        <v>126</v>
      </c>
      <c r="F2104" s="111" t="s">
        <v>179</v>
      </c>
      <c r="G2104" s="111" t="s">
        <v>190</v>
      </c>
      <c r="H2104" s="111" t="s">
        <v>179</v>
      </c>
      <c r="I2104" s="111" t="s">
        <v>190</v>
      </c>
      <c r="J2104" t="str">
        <f t="shared" si="64"/>
        <v>3423SkogMineraljordBlandingsskogLav</v>
      </c>
      <c r="K2104" s="111">
        <v>-2.1877055028220966</v>
      </c>
      <c r="L2104" s="111">
        <v>0.85306406685236758</v>
      </c>
      <c r="M2104" s="111">
        <v>6.3979989500968365E-2</v>
      </c>
      <c r="N2104" s="112">
        <f t="shared" si="65"/>
        <v>-1.2706614464687609</v>
      </c>
    </row>
    <row r="2105" spans="1:14" x14ac:dyDescent="0.25">
      <c r="A2105" s="111" t="s">
        <v>648</v>
      </c>
      <c r="B2105" s="111">
        <f>INDEX(kommuner!C:C,MATCH(_xlfn.NUMBERVALUE(A2105),kommuner!B:B,0))</f>
        <v>3423</v>
      </c>
      <c r="C2105" s="111" t="s">
        <v>127</v>
      </c>
      <c r="D2105" s="111" t="s">
        <v>127</v>
      </c>
      <c r="E2105" s="111" t="s">
        <v>126</v>
      </c>
      <c r="F2105" s="111" t="s">
        <v>179</v>
      </c>
      <c r="G2105" s="111" t="s">
        <v>173</v>
      </c>
      <c r="H2105" s="111" t="s">
        <v>179</v>
      </c>
      <c r="I2105" s="111" t="s">
        <v>173</v>
      </c>
      <c r="J2105" t="str">
        <f t="shared" si="64"/>
        <v>3423SkogMineraljordBlandingsskogMiddels</v>
      </c>
      <c r="K2105" s="111">
        <v>-3.8687729546762566</v>
      </c>
      <c r="L2105" s="111">
        <v>0.85306406685236758</v>
      </c>
      <c r="M2105" s="111">
        <v>6.3979989500968365E-2</v>
      </c>
      <c r="N2105" s="112">
        <f t="shared" si="65"/>
        <v>-2.9517288983229206</v>
      </c>
    </row>
    <row r="2106" spans="1:14" x14ac:dyDescent="0.25">
      <c r="A2106" s="111" t="s">
        <v>648</v>
      </c>
      <c r="B2106" s="111">
        <f>INDEX(kommuner!C:C,MATCH(_xlfn.NUMBERVALUE(A2106),kommuner!B:B,0))</f>
        <v>3423</v>
      </c>
      <c r="C2106" s="111" t="s">
        <v>127</v>
      </c>
      <c r="D2106" s="111" t="s">
        <v>127</v>
      </c>
      <c r="E2106" s="111" t="s">
        <v>126</v>
      </c>
      <c r="F2106" s="111" t="s">
        <v>179</v>
      </c>
      <c r="G2106" s="111" t="s">
        <v>186</v>
      </c>
      <c r="H2106" s="111" t="s">
        <v>179</v>
      </c>
      <c r="I2106" s="111" t="s">
        <v>186</v>
      </c>
      <c r="J2106" t="str">
        <f t="shared" si="64"/>
        <v>3423SkogMineraljordBlandingsskogSærs høy</v>
      </c>
      <c r="K2106" s="111">
        <v>-2.9395925245326562</v>
      </c>
      <c r="L2106" s="111">
        <v>0.85306406685236758</v>
      </c>
      <c r="M2106" s="111">
        <v>6.3979989500968365E-2</v>
      </c>
      <c r="N2106" s="112">
        <f t="shared" si="65"/>
        <v>-2.0225484681793202</v>
      </c>
    </row>
    <row r="2107" spans="1:14" x14ac:dyDescent="0.25">
      <c r="A2107" s="111" t="s">
        <v>648</v>
      </c>
      <c r="B2107" s="111">
        <f>INDEX(kommuner!C:C,MATCH(_xlfn.NUMBERVALUE(A2107),kommuner!B:B,0))</f>
        <v>3423</v>
      </c>
      <c r="C2107" s="111" t="s">
        <v>127</v>
      </c>
      <c r="D2107" s="111" t="s">
        <v>127</v>
      </c>
      <c r="E2107" s="111" t="s">
        <v>126</v>
      </c>
      <c r="F2107" s="111" t="s">
        <v>185</v>
      </c>
      <c r="G2107" s="111" t="s">
        <v>180</v>
      </c>
      <c r="H2107" s="111" t="s">
        <v>185</v>
      </c>
      <c r="I2107" s="111" t="s">
        <v>180</v>
      </c>
      <c r="J2107" t="str">
        <f t="shared" si="64"/>
        <v>3423SkogMineraljordLauvskogHøy</v>
      </c>
      <c r="K2107" s="111">
        <v>-3.3269846154961789</v>
      </c>
      <c r="L2107" s="111">
        <v>0.85306406685236758</v>
      </c>
      <c r="M2107" s="111">
        <v>6.3979989500968365E-2</v>
      </c>
      <c r="N2107" s="112">
        <f t="shared" si="65"/>
        <v>-2.4099405591428429</v>
      </c>
    </row>
    <row r="2108" spans="1:14" x14ac:dyDescent="0.25">
      <c r="A2108" s="111" t="s">
        <v>648</v>
      </c>
      <c r="B2108" s="111">
        <f>INDEX(kommuner!C:C,MATCH(_xlfn.NUMBERVALUE(A2108),kommuner!B:B,0))</f>
        <v>3423</v>
      </c>
      <c r="C2108" s="111" t="s">
        <v>127</v>
      </c>
      <c r="D2108" s="111" t="s">
        <v>127</v>
      </c>
      <c r="E2108" s="111" t="s">
        <v>126</v>
      </c>
      <c r="F2108" s="111" t="s">
        <v>185</v>
      </c>
      <c r="G2108" s="111" t="s">
        <v>167</v>
      </c>
      <c r="H2108" s="111" t="s">
        <v>185</v>
      </c>
      <c r="I2108" s="111" t="s">
        <v>167</v>
      </c>
      <c r="J2108" t="str">
        <f t="shared" si="64"/>
        <v>3423SkogMineraljordLauvskogImpediment</v>
      </c>
      <c r="K2108" s="111">
        <v>-0.77373521499002318</v>
      </c>
      <c r="L2108" s="111">
        <v>0.85306406685236758</v>
      </c>
      <c r="M2108" s="111">
        <v>6.3979989500968365E-2</v>
      </c>
      <c r="N2108" s="112">
        <f t="shared" si="65"/>
        <v>0.14330884136331276</v>
      </c>
    </row>
    <row r="2109" spans="1:14" x14ac:dyDescent="0.25">
      <c r="A2109" s="111" t="s">
        <v>648</v>
      </c>
      <c r="B2109" s="111">
        <f>INDEX(kommuner!C:C,MATCH(_xlfn.NUMBERVALUE(A2109),kommuner!B:B,0))</f>
        <v>3423</v>
      </c>
      <c r="C2109" s="111" t="s">
        <v>127</v>
      </c>
      <c r="D2109" s="111" t="s">
        <v>127</v>
      </c>
      <c r="E2109" s="111" t="s">
        <v>126</v>
      </c>
      <c r="F2109" s="111" t="s">
        <v>185</v>
      </c>
      <c r="G2109" s="111" t="s">
        <v>190</v>
      </c>
      <c r="H2109" s="111" t="s">
        <v>185</v>
      </c>
      <c r="I2109" s="111" t="s">
        <v>190</v>
      </c>
      <c r="J2109" t="str">
        <f t="shared" si="64"/>
        <v>3423SkogMineraljordLauvskogLav</v>
      </c>
      <c r="K2109" s="111">
        <v>-8.9748170935426599E-2</v>
      </c>
      <c r="L2109" s="111">
        <v>0.85306406685236758</v>
      </c>
      <c r="M2109" s="111">
        <v>6.3979989500968365E-2</v>
      </c>
      <c r="N2109" s="112">
        <f t="shared" si="65"/>
        <v>0.82729588541790933</v>
      </c>
    </row>
    <row r="2110" spans="1:14" x14ac:dyDescent="0.25">
      <c r="A2110" s="111" t="s">
        <v>648</v>
      </c>
      <c r="B2110" s="111">
        <f>INDEX(kommuner!C:C,MATCH(_xlfn.NUMBERVALUE(A2110),kommuner!B:B,0))</f>
        <v>3423</v>
      </c>
      <c r="C2110" s="111" t="s">
        <v>127</v>
      </c>
      <c r="D2110" s="111" t="s">
        <v>127</v>
      </c>
      <c r="E2110" s="111" t="s">
        <v>126</v>
      </c>
      <c r="F2110" s="111" t="s">
        <v>185</v>
      </c>
      <c r="G2110" s="111" t="s">
        <v>173</v>
      </c>
      <c r="H2110" s="111" t="s">
        <v>185</v>
      </c>
      <c r="I2110" s="111" t="s">
        <v>173</v>
      </c>
      <c r="J2110" t="str">
        <f t="shared" si="64"/>
        <v>3423SkogMineraljordLauvskogMiddels</v>
      </c>
      <c r="K2110" s="111">
        <v>-1.7789409505847176</v>
      </c>
      <c r="L2110" s="111">
        <v>0.85306406685236758</v>
      </c>
      <c r="M2110" s="111">
        <v>6.3979989500968365E-2</v>
      </c>
      <c r="N2110" s="112">
        <f t="shared" si="65"/>
        <v>-0.86189689423138161</v>
      </c>
    </row>
    <row r="2111" spans="1:14" x14ac:dyDescent="0.25">
      <c r="A2111" s="111" t="s">
        <v>648</v>
      </c>
      <c r="B2111" s="111">
        <f>INDEX(kommuner!C:C,MATCH(_xlfn.NUMBERVALUE(A2111),kommuner!B:B,0))</f>
        <v>3423</v>
      </c>
      <c r="C2111" s="111" t="s">
        <v>127</v>
      </c>
      <c r="D2111" s="111" t="s">
        <v>127</v>
      </c>
      <c r="E2111" s="111" t="s">
        <v>126</v>
      </c>
      <c r="F2111" s="111" t="s">
        <v>185</v>
      </c>
      <c r="G2111" s="111" t="s">
        <v>186</v>
      </c>
      <c r="H2111" s="111" t="s">
        <v>185</v>
      </c>
      <c r="I2111" s="111" t="s">
        <v>186</v>
      </c>
      <c r="J2111" t="str">
        <f t="shared" si="64"/>
        <v>3423SkogMineraljordLauvskogSærs høy</v>
      </c>
      <c r="K2111" s="111">
        <v>-3.6560473259425113</v>
      </c>
      <c r="L2111" s="111">
        <v>0.85306406685236758</v>
      </c>
      <c r="M2111" s="111">
        <v>6.3979989500968365E-2</v>
      </c>
      <c r="N2111" s="112">
        <f t="shared" si="65"/>
        <v>-2.7390032695891753</v>
      </c>
    </row>
    <row r="2112" spans="1:14" x14ac:dyDescent="0.25">
      <c r="A2112" s="111" t="s">
        <v>648</v>
      </c>
      <c r="B2112" s="111">
        <f>INDEX(kommuner!C:C,MATCH(_xlfn.NUMBERVALUE(A2112),kommuner!B:B,0))</f>
        <v>3423</v>
      </c>
      <c r="C2112" s="111" t="s">
        <v>127</v>
      </c>
      <c r="D2112" s="111" t="s">
        <v>127</v>
      </c>
      <c r="E2112" s="111" t="s">
        <v>123</v>
      </c>
      <c r="F2112" s="111" t="s">
        <v>172</v>
      </c>
      <c r="G2112" s="111" t="s">
        <v>180</v>
      </c>
      <c r="H2112" s="111" t="s">
        <v>172</v>
      </c>
      <c r="I2112" s="111" t="s">
        <v>180</v>
      </c>
      <c r="J2112" t="str">
        <f t="shared" si="64"/>
        <v>3423SkogOrganisk jordBarskogHøy</v>
      </c>
      <c r="K2112" s="111">
        <v>-2.5184559031994138</v>
      </c>
      <c r="L2112" s="111">
        <v>0.92784825435236762</v>
      </c>
      <c r="M2112" s="111">
        <v>0.46518126042825314</v>
      </c>
      <c r="N2112" s="112">
        <f t="shared" si="65"/>
        <v>-1.1254263884187932</v>
      </c>
    </row>
    <row r="2113" spans="1:14" x14ac:dyDescent="0.25">
      <c r="A2113" s="111" t="s">
        <v>648</v>
      </c>
      <c r="B2113" s="111">
        <f>INDEX(kommuner!C:C,MATCH(_xlfn.NUMBERVALUE(A2113),kommuner!B:B,0))</f>
        <v>3423</v>
      </c>
      <c r="C2113" s="111" t="s">
        <v>127</v>
      </c>
      <c r="D2113" s="111" t="s">
        <v>127</v>
      </c>
      <c r="E2113" s="111" t="s">
        <v>123</v>
      </c>
      <c r="F2113" s="111" t="s">
        <v>172</v>
      </c>
      <c r="G2113" s="111" t="s">
        <v>167</v>
      </c>
      <c r="H2113" s="111" t="s">
        <v>172</v>
      </c>
      <c r="I2113" s="111" t="s">
        <v>167</v>
      </c>
      <c r="J2113" t="str">
        <f t="shared" si="64"/>
        <v>3423SkogOrganisk jordBarskogImpediment</v>
      </c>
      <c r="K2113" s="111">
        <v>3.7944669267533482E-2</v>
      </c>
      <c r="L2113" s="111">
        <v>0.92784825435236762</v>
      </c>
      <c r="M2113" s="111">
        <v>0.46510463492953991</v>
      </c>
      <c r="N2113" s="112">
        <f t="shared" si="65"/>
        <v>1.430897558549441</v>
      </c>
    </row>
    <row r="2114" spans="1:14" x14ac:dyDescent="0.25">
      <c r="A2114" s="111" t="s">
        <v>648</v>
      </c>
      <c r="B2114" s="111">
        <f>INDEX(kommuner!C:C,MATCH(_xlfn.NUMBERVALUE(A2114),kommuner!B:B,0))</f>
        <v>3423</v>
      </c>
      <c r="C2114" s="111" t="s">
        <v>127</v>
      </c>
      <c r="D2114" s="111" t="s">
        <v>127</v>
      </c>
      <c r="E2114" s="111" t="s">
        <v>123</v>
      </c>
      <c r="F2114" s="111" t="s">
        <v>172</v>
      </c>
      <c r="G2114" s="111" t="s">
        <v>190</v>
      </c>
      <c r="H2114" s="111" t="s">
        <v>172</v>
      </c>
      <c r="I2114" s="111" t="s">
        <v>190</v>
      </c>
      <c r="J2114" t="str">
        <f t="shared" si="64"/>
        <v>3423SkogOrganisk jordBarskogLav</v>
      </c>
      <c r="K2114" s="111">
        <v>-0.50666953101693391</v>
      </c>
      <c r="L2114" s="111">
        <v>0.92784825435236762</v>
      </c>
      <c r="M2114" s="111">
        <v>0.46510463492953991</v>
      </c>
      <c r="N2114" s="112">
        <f t="shared" si="65"/>
        <v>0.88628335826497362</v>
      </c>
    </row>
    <row r="2115" spans="1:14" x14ac:dyDescent="0.25">
      <c r="A2115" s="111" t="s">
        <v>648</v>
      </c>
      <c r="B2115" s="111">
        <f>INDEX(kommuner!C:C,MATCH(_xlfn.NUMBERVALUE(A2115),kommuner!B:B,0))</f>
        <v>3423</v>
      </c>
      <c r="C2115" s="111" t="s">
        <v>127</v>
      </c>
      <c r="D2115" s="111" t="s">
        <v>127</v>
      </c>
      <c r="E2115" s="111" t="s">
        <v>123</v>
      </c>
      <c r="F2115" s="111" t="s">
        <v>172</v>
      </c>
      <c r="G2115" s="111" t="s">
        <v>173</v>
      </c>
      <c r="H2115" s="111" t="s">
        <v>172</v>
      </c>
      <c r="I2115" s="111" t="s">
        <v>173</v>
      </c>
      <c r="J2115" t="str">
        <f t="shared" ref="J2115:J2178" si="66">B2115&amp;C2115&amp;E2115&amp;IF(C2115="Skog",F2115&amp;G2115,"")</f>
        <v>3423SkogOrganisk jordBarskogMiddels</v>
      </c>
      <c r="K2115" s="111">
        <v>-1.5571490961494638</v>
      </c>
      <c r="L2115" s="111">
        <v>0.92784825435236762</v>
      </c>
      <c r="M2115" s="111">
        <v>0.46518126042825314</v>
      </c>
      <c r="N2115" s="112">
        <f t="shared" ref="N2115:N2178" si="67">SUM(K2115:M2115)</f>
        <v>-0.16411958136884308</v>
      </c>
    </row>
    <row r="2116" spans="1:14" x14ac:dyDescent="0.25">
      <c r="A2116" s="111" t="s">
        <v>648</v>
      </c>
      <c r="B2116" s="111">
        <f>INDEX(kommuner!C:C,MATCH(_xlfn.NUMBERVALUE(A2116),kommuner!B:B,0))</f>
        <v>3423</v>
      </c>
      <c r="C2116" s="111" t="s">
        <v>127</v>
      </c>
      <c r="D2116" s="111" t="s">
        <v>127</v>
      </c>
      <c r="E2116" s="111" t="s">
        <v>123</v>
      </c>
      <c r="F2116" s="111" t="s">
        <v>172</v>
      </c>
      <c r="G2116" s="111" t="s">
        <v>186</v>
      </c>
      <c r="H2116" s="111" t="s">
        <v>172</v>
      </c>
      <c r="I2116" s="111" t="s">
        <v>186</v>
      </c>
      <c r="J2116" t="str">
        <f t="shared" si="66"/>
        <v>3423SkogOrganisk jordBarskogSærs høy</v>
      </c>
      <c r="K2116" s="111">
        <v>2.5548655235722699</v>
      </c>
      <c r="L2116" s="111">
        <v>0.92784825435236762</v>
      </c>
      <c r="M2116" s="111">
        <v>0.46518126042825314</v>
      </c>
      <c r="N2116" s="112">
        <f t="shared" si="67"/>
        <v>3.9478950383528906</v>
      </c>
    </row>
    <row r="2117" spans="1:14" x14ac:dyDescent="0.25">
      <c r="A2117" s="111" t="s">
        <v>648</v>
      </c>
      <c r="B2117" s="111">
        <f>INDEX(kommuner!C:C,MATCH(_xlfn.NUMBERVALUE(A2117),kommuner!B:B,0))</f>
        <v>3423</v>
      </c>
      <c r="C2117" s="111" t="s">
        <v>127</v>
      </c>
      <c r="D2117" s="111" t="s">
        <v>127</v>
      </c>
      <c r="E2117" s="111" t="s">
        <v>123</v>
      </c>
      <c r="F2117" s="111" t="s">
        <v>179</v>
      </c>
      <c r="G2117" s="111" t="s">
        <v>180</v>
      </c>
      <c r="H2117" s="111" t="s">
        <v>179</v>
      </c>
      <c r="I2117" s="111" t="s">
        <v>180</v>
      </c>
      <c r="J2117" t="str">
        <f t="shared" si="66"/>
        <v>3423SkogOrganisk jordBlandingsskogHøy</v>
      </c>
      <c r="K2117" s="111">
        <v>-5.5554344456832343</v>
      </c>
      <c r="L2117" s="111">
        <v>0.92784825435236762</v>
      </c>
      <c r="M2117" s="111">
        <v>0.46510463492953991</v>
      </c>
      <c r="N2117" s="112">
        <f t="shared" si="67"/>
        <v>-4.1624815564013264</v>
      </c>
    </row>
    <row r="2118" spans="1:14" x14ac:dyDescent="0.25">
      <c r="A2118" s="111" t="s">
        <v>648</v>
      </c>
      <c r="B2118" s="111">
        <f>INDEX(kommuner!C:C,MATCH(_xlfn.NUMBERVALUE(A2118),kommuner!B:B,0))</f>
        <v>3423</v>
      </c>
      <c r="C2118" s="111" t="s">
        <v>127</v>
      </c>
      <c r="D2118" s="111" t="s">
        <v>127</v>
      </c>
      <c r="E2118" s="111" t="s">
        <v>123</v>
      </c>
      <c r="F2118" s="111" t="s">
        <v>179</v>
      </c>
      <c r="G2118" s="111" t="s">
        <v>167</v>
      </c>
      <c r="H2118" s="111" t="s">
        <v>179</v>
      </c>
      <c r="I2118" s="111" t="s">
        <v>167</v>
      </c>
      <c r="J2118" t="str">
        <f t="shared" si="66"/>
        <v>3423SkogOrganisk jordBlandingsskogImpediment</v>
      </c>
      <c r="K2118" s="111">
        <v>-0.28586344175800005</v>
      </c>
      <c r="L2118" s="111">
        <v>0.92784825435236762</v>
      </c>
      <c r="M2118" s="111">
        <v>0.46510463492953991</v>
      </c>
      <c r="N2118" s="112">
        <f t="shared" si="67"/>
        <v>1.1070894475239075</v>
      </c>
    </row>
    <row r="2119" spans="1:14" x14ac:dyDescent="0.25">
      <c r="A2119" s="111" t="s">
        <v>648</v>
      </c>
      <c r="B2119" s="111">
        <f>INDEX(kommuner!C:C,MATCH(_xlfn.NUMBERVALUE(A2119),kommuner!B:B,0))</f>
        <v>3423</v>
      </c>
      <c r="C2119" s="111" t="s">
        <v>127</v>
      </c>
      <c r="D2119" s="111" t="s">
        <v>127</v>
      </c>
      <c r="E2119" s="111" t="s">
        <v>123</v>
      </c>
      <c r="F2119" s="111" t="s">
        <v>179</v>
      </c>
      <c r="G2119" s="111" t="s">
        <v>190</v>
      </c>
      <c r="H2119" s="111" t="s">
        <v>179</v>
      </c>
      <c r="I2119" s="111" t="s">
        <v>190</v>
      </c>
      <c r="J2119" t="str">
        <f t="shared" si="66"/>
        <v>3423SkogOrganisk jordBlandingsskogLav</v>
      </c>
      <c r="K2119" s="111">
        <v>-1.2347339377887629</v>
      </c>
      <c r="L2119" s="111">
        <v>0.92784825435236762</v>
      </c>
      <c r="M2119" s="111">
        <v>0.46510463492953991</v>
      </c>
      <c r="N2119" s="112">
        <f t="shared" si="67"/>
        <v>0.15821895149314458</v>
      </c>
    </row>
    <row r="2120" spans="1:14" x14ac:dyDescent="0.25">
      <c r="A2120" s="111" t="s">
        <v>648</v>
      </c>
      <c r="B2120" s="111">
        <f>INDEX(kommuner!C:C,MATCH(_xlfn.NUMBERVALUE(A2120),kommuner!B:B,0))</f>
        <v>3423</v>
      </c>
      <c r="C2120" s="111" t="s">
        <v>127</v>
      </c>
      <c r="D2120" s="111" t="s">
        <v>127</v>
      </c>
      <c r="E2120" s="111" t="s">
        <v>123</v>
      </c>
      <c r="F2120" s="111" t="s">
        <v>179</v>
      </c>
      <c r="G2120" s="111" t="s">
        <v>173</v>
      </c>
      <c r="H2120" s="111" t="s">
        <v>179</v>
      </c>
      <c r="I2120" s="111" t="s">
        <v>173</v>
      </c>
      <c r="J2120" t="str">
        <f t="shared" si="66"/>
        <v>3423SkogOrganisk jordBlandingsskogMiddels</v>
      </c>
      <c r="K2120" s="111">
        <v>-2.4239591752717748</v>
      </c>
      <c r="L2120" s="111">
        <v>0.92784825435236762</v>
      </c>
      <c r="M2120" s="111">
        <v>0.46510463492953991</v>
      </c>
      <c r="N2120" s="112">
        <f t="shared" si="67"/>
        <v>-1.0310062859898674</v>
      </c>
    </row>
    <row r="2121" spans="1:14" x14ac:dyDescent="0.25">
      <c r="A2121" s="111" t="s">
        <v>648</v>
      </c>
      <c r="B2121" s="111">
        <f>INDEX(kommuner!C:C,MATCH(_xlfn.NUMBERVALUE(A2121),kommuner!B:B,0))</f>
        <v>3423</v>
      </c>
      <c r="C2121" s="111" t="s">
        <v>127</v>
      </c>
      <c r="D2121" s="111" t="s">
        <v>127</v>
      </c>
      <c r="E2121" s="111" t="s">
        <v>123</v>
      </c>
      <c r="F2121" s="111" t="s">
        <v>179</v>
      </c>
      <c r="G2121" s="111" t="s">
        <v>186</v>
      </c>
      <c r="H2121" s="111" t="s">
        <v>179</v>
      </c>
      <c r="I2121" s="111" t="s">
        <v>186</v>
      </c>
      <c r="J2121" t="str">
        <f t="shared" si="66"/>
        <v>3423SkogOrganisk jordBlandingsskogSærs høy</v>
      </c>
      <c r="K2121" s="111">
        <v>-1.5726115302258048</v>
      </c>
      <c r="L2121" s="111">
        <v>0.92784825435236762</v>
      </c>
      <c r="M2121" s="111">
        <v>0.46510463492953991</v>
      </c>
      <c r="N2121" s="112">
        <f t="shared" si="67"/>
        <v>-0.17965864094389727</v>
      </c>
    </row>
    <row r="2122" spans="1:14" x14ac:dyDescent="0.25">
      <c r="A2122" s="111" t="s">
        <v>648</v>
      </c>
      <c r="B2122" s="111">
        <f>INDEX(kommuner!C:C,MATCH(_xlfn.NUMBERVALUE(A2122),kommuner!B:B,0))</f>
        <v>3423</v>
      </c>
      <c r="C2122" s="111" t="s">
        <v>127</v>
      </c>
      <c r="D2122" s="111" t="s">
        <v>127</v>
      </c>
      <c r="E2122" s="111" t="s">
        <v>123</v>
      </c>
      <c r="F2122" s="111" t="s">
        <v>185</v>
      </c>
      <c r="G2122" s="111" t="s">
        <v>180</v>
      </c>
      <c r="H2122" s="111" t="s">
        <v>185</v>
      </c>
      <c r="I2122" s="111" t="s">
        <v>180</v>
      </c>
      <c r="J2122" t="str">
        <f t="shared" si="66"/>
        <v>3423SkogOrganisk jordLauvskogHøy</v>
      </c>
      <c r="K2122" s="111">
        <v>-1.9913688882377358</v>
      </c>
      <c r="L2122" s="111">
        <v>0.92784825435236762</v>
      </c>
      <c r="M2122" s="111">
        <v>0.46510463492953991</v>
      </c>
      <c r="N2122" s="112">
        <f t="shared" si="67"/>
        <v>-0.59841599895582831</v>
      </c>
    </row>
    <row r="2123" spans="1:14" x14ac:dyDescent="0.25">
      <c r="A2123" s="111" t="s">
        <v>648</v>
      </c>
      <c r="B2123" s="111">
        <f>INDEX(kommuner!C:C,MATCH(_xlfn.NUMBERVALUE(A2123),kommuner!B:B,0))</f>
        <v>3423</v>
      </c>
      <c r="C2123" s="111" t="s">
        <v>127</v>
      </c>
      <c r="D2123" s="111" t="s">
        <v>127</v>
      </c>
      <c r="E2123" s="111" t="s">
        <v>123</v>
      </c>
      <c r="F2123" s="111" t="s">
        <v>185</v>
      </c>
      <c r="G2123" s="111" t="s">
        <v>167</v>
      </c>
      <c r="H2123" s="111" t="s">
        <v>185</v>
      </c>
      <c r="I2123" s="111" t="s">
        <v>167</v>
      </c>
      <c r="J2123" t="str">
        <f t="shared" si="66"/>
        <v>3423SkogOrganisk jordLauvskogImpediment</v>
      </c>
      <c r="K2123" s="111">
        <v>0.35000626494250675</v>
      </c>
      <c r="L2123" s="111">
        <v>0.92784825435236762</v>
      </c>
      <c r="M2123" s="111">
        <v>0.46510463492953991</v>
      </c>
      <c r="N2123" s="112">
        <f t="shared" si="67"/>
        <v>1.7429591542244141</v>
      </c>
    </row>
    <row r="2124" spans="1:14" x14ac:dyDescent="0.25">
      <c r="A2124" s="111" t="s">
        <v>648</v>
      </c>
      <c r="B2124" s="111">
        <f>INDEX(kommuner!C:C,MATCH(_xlfn.NUMBERVALUE(A2124),kommuner!B:B,0))</f>
        <v>3423</v>
      </c>
      <c r="C2124" s="111" t="s">
        <v>127</v>
      </c>
      <c r="D2124" s="111" t="s">
        <v>127</v>
      </c>
      <c r="E2124" s="111" t="s">
        <v>123</v>
      </c>
      <c r="F2124" s="111" t="s">
        <v>185</v>
      </c>
      <c r="G2124" s="111" t="s">
        <v>190</v>
      </c>
      <c r="H2124" s="111" t="s">
        <v>185</v>
      </c>
      <c r="I2124" s="111" t="s">
        <v>190</v>
      </c>
      <c r="J2124" t="str">
        <f t="shared" si="66"/>
        <v>3423SkogOrganisk jordLauvskogLav</v>
      </c>
      <c r="K2124" s="111">
        <v>1.1144075558526714</v>
      </c>
      <c r="L2124" s="111">
        <v>0.92784825435236762</v>
      </c>
      <c r="M2124" s="111">
        <v>0.46510463492953991</v>
      </c>
      <c r="N2124" s="112">
        <f t="shared" si="67"/>
        <v>2.5073604451345788</v>
      </c>
    </row>
    <row r="2125" spans="1:14" x14ac:dyDescent="0.25">
      <c r="A2125" s="111" t="s">
        <v>648</v>
      </c>
      <c r="B2125" s="111">
        <f>INDEX(kommuner!C:C,MATCH(_xlfn.NUMBERVALUE(A2125),kommuner!B:B,0))</f>
        <v>3423</v>
      </c>
      <c r="C2125" s="111" t="s">
        <v>127</v>
      </c>
      <c r="D2125" s="111" t="s">
        <v>127</v>
      </c>
      <c r="E2125" s="111" t="s">
        <v>123</v>
      </c>
      <c r="F2125" s="111" t="s">
        <v>185</v>
      </c>
      <c r="G2125" s="111" t="s">
        <v>173</v>
      </c>
      <c r="H2125" s="111" t="s">
        <v>185</v>
      </c>
      <c r="I2125" s="111" t="s">
        <v>173</v>
      </c>
      <c r="J2125" t="str">
        <f t="shared" si="66"/>
        <v>3423SkogOrganisk jordLauvskogMiddels</v>
      </c>
      <c r="K2125" s="111">
        <v>-0.62664468270982987</v>
      </c>
      <c r="L2125" s="111">
        <v>0.92784825435236762</v>
      </c>
      <c r="M2125" s="111">
        <v>0.46510463492953991</v>
      </c>
      <c r="N2125" s="112">
        <f t="shared" si="67"/>
        <v>0.76630820657207765</v>
      </c>
    </row>
    <row r="2126" spans="1:14" x14ac:dyDescent="0.25">
      <c r="A2126" s="111" t="s">
        <v>648</v>
      </c>
      <c r="B2126" s="111">
        <f>INDEX(kommuner!C:C,MATCH(_xlfn.NUMBERVALUE(A2126),kommuner!B:B,0))</f>
        <v>3423</v>
      </c>
      <c r="C2126" s="111" t="s">
        <v>127</v>
      </c>
      <c r="D2126" s="111" t="s">
        <v>127</v>
      </c>
      <c r="E2126" s="111" t="s">
        <v>123</v>
      </c>
      <c r="F2126" s="111" t="s">
        <v>185</v>
      </c>
      <c r="G2126" s="111" t="s">
        <v>186</v>
      </c>
      <c r="H2126" s="111" t="s">
        <v>185</v>
      </c>
      <c r="I2126" s="111" t="s">
        <v>186</v>
      </c>
      <c r="J2126" t="str">
        <f t="shared" si="66"/>
        <v>3423SkogOrganisk jordLauvskogSærs høy</v>
      </c>
      <c r="K2126" s="111">
        <v>-1.8997279926091779</v>
      </c>
      <c r="L2126" s="111">
        <v>0.92784825435236762</v>
      </c>
      <c r="M2126" s="111">
        <v>0.46510463492953991</v>
      </c>
      <c r="N2126" s="112">
        <f t="shared" si="67"/>
        <v>-0.50677510332727038</v>
      </c>
    </row>
    <row r="2127" spans="1:14" x14ac:dyDescent="0.25">
      <c r="A2127" s="111" t="s">
        <v>648</v>
      </c>
      <c r="B2127" s="111">
        <f>INDEX(kommuner!C:C,MATCH(_xlfn.NUMBERVALUE(A2127),kommuner!B:B,0))</f>
        <v>3423</v>
      </c>
      <c r="C2127" s="111" t="s">
        <v>83</v>
      </c>
      <c r="D2127" s="111" t="s">
        <v>83</v>
      </c>
      <c r="E2127" s="111" t="s">
        <v>126</v>
      </c>
      <c r="F2127" s="111" t="s">
        <v>139</v>
      </c>
      <c r="G2127" s="111" t="s">
        <v>139</v>
      </c>
      <c r="H2127" s="111" t="s">
        <v>139</v>
      </c>
      <c r="I2127" s="111" t="s">
        <v>139</v>
      </c>
      <c r="J2127" t="str">
        <f t="shared" si="66"/>
        <v>3423Utbygd arealMineraljord</v>
      </c>
      <c r="K2127" s="111">
        <v>-0.82639633937819656</v>
      </c>
      <c r="L2127" s="111">
        <v>0</v>
      </c>
      <c r="M2127" s="111">
        <v>1.303047089454229E-2</v>
      </c>
      <c r="N2127" s="112">
        <f t="shared" si="67"/>
        <v>-0.81336586848365422</v>
      </c>
    </row>
    <row r="2128" spans="1:14" x14ac:dyDescent="0.25">
      <c r="A2128" s="111" t="s">
        <v>648</v>
      </c>
      <c r="B2128" s="111">
        <f>INDEX(kommuner!C:C,MATCH(_xlfn.NUMBERVALUE(A2128),kommuner!B:B,0))</f>
        <v>3423</v>
      </c>
      <c r="C2128" s="111" t="s">
        <v>83</v>
      </c>
      <c r="D2128" s="111" t="s">
        <v>83</v>
      </c>
      <c r="E2128" s="111" t="s">
        <v>123</v>
      </c>
      <c r="F2128" s="111" t="s">
        <v>139</v>
      </c>
      <c r="G2128" s="111" t="s">
        <v>139</v>
      </c>
      <c r="H2128" s="111" t="s">
        <v>139</v>
      </c>
      <c r="I2128" s="111" t="s">
        <v>139</v>
      </c>
      <c r="J2128" t="str">
        <f t="shared" si="66"/>
        <v>3423Utbygd arealOrganisk jord</v>
      </c>
      <c r="K2128" s="111">
        <v>29.011421395201612</v>
      </c>
      <c r="L2128" s="111">
        <v>0</v>
      </c>
      <c r="M2128" s="111">
        <v>1.303047089454229E-2</v>
      </c>
      <c r="N2128" s="112">
        <f t="shared" si="67"/>
        <v>29.024451866096154</v>
      </c>
    </row>
    <row r="2129" spans="1:14" x14ac:dyDescent="0.25">
      <c r="A2129" s="111" t="s">
        <v>648</v>
      </c>
      <c r="B2129" s="111">
        <f>INDEX(kommuner!C:C,MATCH(_xlfn.NUMBERVALUE(A2129),kommuner!B:B,0))</f>
        <v>3423</v>
      </c>
      <c r="C2129" s="111" t="s">
        <v>181</v>
      </c>
      <c r="D2129" s="111" t="s">
        <v>181</v>
      </c>
      <c r="E2129" s="111" t="s">
        <v>123</v>
      </c>
      <c r="F2129" s="111" t="s">
        <v>139</v>
      </c>
      <c r="G2129" s="111" t="s">
        <v>139</v>
      </c>
      <c r="H2129" s="111" t="s">
        <v>139</v>
      </c>
      <c r="I2129" s="111" t="s">
        <v>139</v>
      </c>
      <c r="J2129" t="str">
        <f t="shared" si="66"/>
        <v>3423Vann og myrOrganisk jord</v>
      </c>
      <c r="K2129" s="111">
        <v>-0.15121005571827481</v>
      </c>
      <c r="L2129" s="111">
        <v>0</v>
      </c>
      <c r="M2129" s="111">
        <v>0</v>
      </c>
      <c r="N2129" s="112">
        <f t="shared" si="67"/>
        <v>-0.15121005571827481</v>
      </c>
    </row>
    <row r="2130" spans="1:14" x14ac:dyDescent="0.25">
      <c r="A2130" s="111" t="s">
        <v>649</v>
      </c>
      <c r="B2130" s="111">
        <f>INDEX(kommuner!C:C,MATCH(_xlfn.NUMBERVALUE(A2130),kommuner!B:B,0))</f>
        <v>3424</v>
      </c>
      <c r="C2130" s="111" t="s">
        <v>82</v>
      </c>
      <c r="D2130" s="111" t="s">
        <v>82</v>
      </c>
      <c r="E2130" s="111" t="s">
        <v>126</v>
      </c>
      <c r="F2130" s="111" t="s">
        <v>139</v>
      </c>
      <c r="G2130" s="111" t="s">
        <v>139</v>
      </c>
      <c r="H2130" s="111" t="s">
        <v>139</v>
      </c>
      <c r="I2130" s="111" t="s">
        <v>139</v>
      </c>
      <c r="J2130" t="str">
        <f t="shared" si="66"/>
        <v>3424Annen utmarkMineraljord</v>
      </c>
      <c r="K2130" s="111">
        <v>-8.1294889331176998E-2</v>
      </c>
      <c r="L2130" s="111">
        <v>0</v>
      </c>
      <c r="M2130" s="111">
        <v>0</v>
      </c>
      <c r="N2130" s="112">
        <f t="shared" si="67"/>
        <v>-8.1294889331176998E-2</v>
      </c>
    </row>
    <row r="2131" spans="1:14" x14ac:dyDescent="0.25">
      <c r="A2131" s="111" t="s">
        <v>649</v>
      </c>
      <c r="B2131" s="111">
        <f>INDEX(kommuner!C:C,MATCH(_xlfn.NUMBERVALUE(A2131),kommuner!B:B,0))</f>
        <v>3424</v>
      </c>
      <c r="C2131" s="111" t="s">
        <v>121</v>
      </c>
      <c r="D2131" s="111" t="s">
        <v>121</v>
      </c>
      <c r="E2131" s="111" t="s">
        <v>126</v>
      </c>
      <c r="F2131" s="111" t="s">
        <v>139</v>
      </c>
      <c r="G2131" s="111" t="s">
        <v>139</v>
      </c>
      <c r="H2131" s="111" t="s">
        <v>139</v>
      </c>
      <c r="I2131" s="111" t="s">
        <v>139</v>
      </c>
      <c r="J2131" t="str">
        <f t="shared" si="66"/>
        <v>3424BeiteMineraljord</v>
      </c>
      <c r="K2131" s="111">
        <v>-0.96338340838695502</v>
      </c>
      <c r="L2131" s="111">
        <v>0</v>
      </c>
      <c r="M2131" s="111">
        <v>1.2448711246839999E-7</v>
      </c>
      <c r="N2131" s="112">
        <f t="shared" si="67"/>
        <v>-0.96338328389984251</v>
      </c>
    </row>
    <row r="2132" spans="1:14" x14ac:dyDescent="0.25">
      <c r="A2132" s="111" t="s">
        <v>649</v>
      </c>
      <c r="B2132" s="111">
        <f>INDEX(kommuner!C:C,MATCH(_xlfn.NUMBERVALUE(A2132),kommuner!B:B,0))</f>
        <v>3424</v>
      </c>
      <c r="C2132" s="111" t="s">
        <v>121</v>
      </c>
      <c r="D2132" s="111" t="s">
        <v>121</v>
      </c>
      <c r="E2132" s="111" t="s">
        <v>123</v>
      </c>
      <c r="F2132" s="111" t="s">
        <v>139</v>
      </c>
      <c r="G2132" s="111" t="s">
        <v>139</v>
      </c>
      <c r="H2132" s="111" t="s">
        <v>139</v>
      </c>
      <c r="I2132" s="111" t="s">
        <v>139</v>
      </c>
      <c r="J2132" t="str">
        <f t="shared" si="66"/>
        <v>3424BeiteOrganisk jord</v>
      </c>
      <c r="K2132" s="111">
        <v>12.077525935985037</v>
      </c>
      <c r="L2132" s="111">
        <v>1.6412500000000001</v>
      </c>
      <c r="M2132" s="111">
        <v>0</v>
      </c>
      <c r="N2132" s="112">
        <f t="shared" si="67"/>
        <v>13.718775935985036</v>
      </c>
    </row>
    <row r="2133" spans="1:14" x14ac:dyDescent="0.25">
      <c r="A2133" s="111" t="s">
        <v>649</v>
      </c>
      <c r="B2133" s="111">
        <f>INDEX(kommuner!C:C,MATCH(_xlfn.NUMBERVALUE(A2133),kommuner!B:B,0))</f>
        <v>3424</v>
      </c>
      <c r="C2133" s="111" t="s">
        <v>84</v>
      </c>
      <c r="D2133" s="111" t="s">
        <v>84</v>
      </c>
      <c r="E2133" s="111" t="s">
        <v>126</v>
      </c>
      <c r="F2133" s="111" t="s">
        <v>139</v>
      </c>
      <c r="G2133" s="111" t="s">
        <v>139</v>
      </c>
      <c r="H2133" s="111" t="s">
        <v>139</v>
      </c>
      <c r="I2133" s="111" t="s">
        <v>139</v>
      </c>
      <c r="J2133" t="str">
        <f t="shared" si="66"/>
        <v>3424Dyrket markMineraljord</v>
      </c>
      <c r="K2133" s="111">
        <v>-0.53888043400208008</v>
      </c>
      <c r="L2133" s="111">
        <v>0</v>
      </c>
      <c r="M2133" s="111">
        <v>0</v>
      </c>
      <c r="N2133" s="112">
        <f t="shared" si="67"/>
        <v>-0.53888043400208008</v>
      </c>
    </row>
    <row r="2134" spans="1:14" x14ac:dyDescent="0.25">
      <c r="A2134" s="111" t="s">
        <v>649</v>
      </c>
      <c r="B2134" s="111">
        <f>INDEX(kommuner!C:C,MATCH(_xlfn.NUMBERVALUE(A2134),kommuner!B:B,0))</f>
        <v>3424</v>
      </c>
      <c r="C2134" s="111" t="s">
        <v>84</v>
      </c>
      <c r="D2134" s="111" t="s">
        <v>84</v>
      </c>
      <c r="E2134" s="111" t="s">
        <v>123</v>
      </c>
      <c r="F2134" s="111" t="s">
        <v>139</v>
      </c>
      <c r="G2134" s="111" t="s">
        <v>139</v>
      </c>
      <c r="H2134" s="111" t="s">
        <v>139</v>
      </c>
      <c r="I2134" s="111" t="s">
        <v>139</v>
      </c>
      <c r="J2134" t="str">
        <f t="shared" si="66"/>
        <v>3424Dyrket markOrganisk jord</v>
      </c>
      <c r="K2134" s="111">
        <v>28.726149366675592</v>
      </c>
      <c r="L2134" s="111">
        <v>1.45625</v>
      </c>
      <c r="M2134" s="111">
        <v>0</v>
      </c>
      <c r="N2134" s="112">
        <f t="shared" si="67"/>
        <v>30.182399366675593</v>
      </c>
    </row>
    <row r="2135" spans="1:14" x14ac:dyDescent="0.25">
      <c r="A2135" s="111" t="s">
        <v>649</v>
      </c>
      <c r="B2135" s="111">
        <f>INDEX(kommuner!C:C,MATCH(_xlfn.NUMBERVALUE(A2135),kommuner!B:B,0))</f>
        <v>3424</v>
      </c>
      <c r="C2135" s="111" t="s">
        <v>127</v>
      </c>
      <c r="D2135" s="111" t="s">
        <v>127</v>
      </c>
      <c r="E2135" s="111" t="s">
        <v>126</v>
      </c>
      <c r="F2135" s="111" t="s">
        <v>172</v>
      </c>
      <c r="G2135" s="111" t="s">
        <v>180</v>
      </c>
      <c r="H2135" s="111" t="s">
        <v>172</v>
      </c>
      <c r="I2135" s="111" t="s">
        <v>180</v>
      </c>
      <c r="J2135" t="str">
        <f t="shared" si="66"/>
        <v>3424SkogMineraljordBarskogHøy</v>
      </c>
      <c r="K2135" s="111">
        <v>-2.6198458133623994</v>
      </c>
      <c r="L2135" s="111">
        <v>0.85306406685236758</v>
      </c>
      <c r="M2135" s="111">
        <v>6.4056614999681585E-2</v>
      </c>
      <c r="N2135" s="112">
        <f t="shared" si="67"/>
        <v>-1.7027251315103504</v>
      </c>
    </row>
    <row r="2136" spans="1:14" x14ac:dyDescent="0.25">
      <c r="A2136" s="111" t="s">
        <v>649</v>
      </c>
      <c r="B2136" s="111">
        <f>INDEX(kommuner!C:C,MATCH(_xlfn.NUMBERVALUE(A2136),kommuner!B:B,0))</f>
        <v>3424</v>
      </c>
      <c r="C2136" s="111" t="s">
        <v>127</v>
      </c>
      <c r="D2136" s="111" t="s">
        <v>127</v>
      </c>
      <c r="E2136" s="111" t="s">
        <v>126</v>
      </c>
      <c r="F2136" s="111" t="s">
        <v>172</v>
      </c>
      <c r="G2136" s="111" t="s">
        <v>167</v>
      </c>
      <c r="H2136" s="111" t="s">
        <v>172</v>
      </c>
      <c r="I2136" s="111" t="s">
        <v>167</v>
      </c>
      <c r="J2136" t="str">
        <f t="shared" si="66"/>
        <v>3424SkogMineraljordBarskogImpediment</v>
      </c>
      <c r="K2136" s="111">
        <v>-2.0650085329634176</v>
      </c>
      <c r="L2136" s="111">
        <v>0.85306406685236758</v>
      </c>
      <c r="M2136" s="111">
        <v>6.3979989500968365E-2</v>
      </c>
      <c r="N2136" s="112">
        <f t="shared" si="67"/>
        <v>-1.1479644766100818</v>
      </c>
    </row>
    <row r="2137" spans="1:14" x14ac:dyDescent="0.25">
      <c r="A2137" s="111" t="s">
        <v>649</v>
      </c>
      <c r="B2137" s="111">
        <f>INDEX(kommuner!C:C,MATCH(_xlfn.NUMBERVALUE(A2137),kommuner!B:B,0))</f>
        <v>3424</v>
      </c>
      <c r="C2137" s="111" t="s">
        <v>127</v>
      </c>
      <c r="D2137" s="111" t="s">
        <v>127</v>
      </c>
      <c r="E2137" s="111" t="s">
        <v>126</v>
      </c>
      <c r="F2137" s="111" t="s">
        <v>172</v>
      </c>
      <c r="G2137" s="111" t="s">
        <v>190</v>
      </c>
      <c r="H2137" s="111" t="s">
        <v>172</v>
      </c>
      <c r="I2137" s="111" t="s">
        <v>190</v>
      </c>
      <c r="J2137" t="str">
        <f t="shared" si="66"/>
        <v>3424SkogMineraljordBarskogLav</v>
      </c>
      <c r="K2137" s="111">
        <v>-1.5556963198695539</v>
      </c>
      <c r="L2137" s="111">
        <v>0.85306406685236758</v>
      </c>
      <c r="M2137" s="111">
        <v>6.3979989500968365E-2</v>
      </c>
      <c r="N2137" s="112">
        <f t="shared" si="67"/>
        <v>-0.63865226351621796</v>
      </c>
    </row>
    <row r="2138" spans="1:14" x14ac:dyDescent="0.25">
      <c r="A2138" s="111" t="s">
        <v>649</v>
      </c>
      <c r="B2138" s="111">
        <f>INDEX(kommuner!C:C,MATCH(_xlfn.NUMBERVALUE(A2138),kommuner!B:B,0))</f>
        <v>3424</v>
      </c>
      <c r="C2138" s="111" t="s">
        <v>127</v>
      </c>
      <c r="D2138" s="111" t="s">
        <v>127</v>
      </c>
      <c r="E2138" s="111" t="s">
        <v>126</v>
      </c>
      <c r="F2138" s="111" t="s">
        <v>172</v>
      </c>
      <c r="G2138" s="111" t="s">
        <v>173</v>
      </c>
      <c r="H2138" s="111" t="s">
        <v>172</v>
      </c>
      <c r="I2138" s="111" t="s">
        <v>173</v>
      </c>
      <c r="J2138" t="str">
        <f t="shared" si="66"/>
        <v>3424SkogMineraljordBarskogMiddels</v>
      </c>
      <c r="K2138" s="111">
        <v>-2.1020078369684825</v>
      </c>
      <c r="L2138" s="111">
        <v>0.85306406685236758</v>
      </c>
      <c r="M2138" s="111">
        <v>6.4056614999681585E-2</v>
      </c>
      <c r="N2138" s="112">
        <f t="shared" si="67"/>
        <v>-1.1848871551164335</v>
      </c>
    </row>
    <row r="2139" spans="1:14" x14ac:dyDescent="0.25">
      <c r="A2139" s="111" t="s">
        <v>649</v>
      </c>
      <c r="B2139" s="111">
        <f>INDEX(kommuner!C:C,MATCH(_xlfn.NUMBERVALUE(A2139),kommuner!B:B,0))</f>
        <v>3424</v>
      </c>
      <c r="C2139" s="111" t="s">
        <v>127</v>
      </c>
      <c r="D2139" s="111" t="s">
        <v>127</v>
      </c>
      <c r="E2139" s="111" t="s">
        <v>126</v>
      </c>
      <c r="F2139" s="111" t="s">
        <v>172</v>
      </c>
      <c r="G2139" s="111" t="s">
        <v>186</v>
      </c>
      <c r="H2139" s="111" t="s">
        <v>172</v>
      </c>
      <c r="I2139" s="111" t="s">
        <v>186</v>
      </c>
      <c r="J2139" t="str">
        <f t="shared" si="66"/>
        <v>3424SkogMineraljordBarskogSærs høy</v>
      </c>
      <c r="K2139" s="111">
        <v>0.12072674540874306</v>
      </c>
      <c r="L2139" s="111">
        <v>0.85306406685236758</v>
      </c>
      <c r="M2139" s="111">
        <v>6.4056614999681585E-2</v>
      </c>
      <c r="N2139" s="112">
        <f t="shared" si="67"/>
        <v>1.0378474272607923</v>
      </c>
    </row>
    <row r="2140" spans="1:14" x14ac:dyDescent="0.25">
      <c r="A2140" s="111" t="s">
        <v>649</v>
      </c>
      <c r="B2140" s="111">
        <f>INDEX(kommuner!C:C,MATCH(_xlfn.NUMBERVALUE(A2140),kommuner!B:B,0))</f>
        <v>3424</v>
      </c>
      <c r="C2140" s="111" t="s">
        <v>127</v>
      </c>
      <c r="D2140" s="111" t="s">
        <v>127</v>
      </c>
      <c r="E2140" s="111" t="s">
        <v>126</v>
      </c>
      <c r="F2140" s="111" t="s">
        <v>179</v>
      </c>
      <c r="G2140" s="111" t="s">
        <v>180</v>
      </c>
      <c r="H2140" s="111" t="s">
        <v>179</v>
      </c>
      <c r="I2140" s="111" t="s">
        <v>180</v>
      </c>
      <c r="J2140" t="str">
        <f t="shared" si="66"/>
        <v>3424SkogMineraljordBlandingsskogHøy</v>
      </c>
      <c r="K2140" s="111">
        <v>-7.1939050909469406</v>
      </c>
      <c r="L2140" s="111">
        <v>0.85306406685236758</v>
      </c>
      <c r="M2140" s="111">
        <v>6.3979989500968365E-2</v>
      </c>
      <c r="N2140" s="112">
        <f t="shared" si="67"/>
        <v>-6.2768610345936047</v>
      </c>
    </row>
    <row r="2141" spans="1:14" x14ac:dyDescent="0.25">
      <c r="A2141" s="111" t="s">
        <v>649</v>
      </c>
      <c r="B2141" s="111">
        <f>INDEX(kommuner!C:C,MATCH(_xlfn.NUMBERVALUE(A2141),kommuner!B:B,0))</f>
        <v>3424</v>
      </c>
      <c r="C2141" s="111" t="s">
        <v>127</v>
      </c>
      <c r="D2141" s="111" t="s">
        <v>127</v>
      </c>
      <c r="E2141" s="111" t="s">
        <v>126</v>
      </c>
      <c r="F2141" s="111" t="s">
        <v>179</v>
      </c>
      <c r="G2141" s="111" t="s">
        <v>167</v>
      </c>
      <c r="H2141" s="111" t="s">
        <v>179</v>
      </c>
      <c r="I2141" s="111" t="s">
        <v>167</v>
      </c>
      <c r="J2141" t="str">
        <f t="shared" si="66"/>
        <v>3424SkogMineraljordBlandingsskogImpediment</v>
      </c>
      <c r="K2141" s="111">
        <v>-1.534689908392211</v>
      </c>
      <c r="L2141" s="111">
        <v>0.85306406685236758</v>
      </c>
      <c r="M2141" s="111">
        <v>6.3979989500968365E-2</v>
      </c>
      <c r="N2141" s="112">
        <f t="shared" si="67"/>
        <v>-0.61764585203887501</v>
      </c>
    </row>
    <row r="2142" spans="1:14" x14ac:dyDescent="0.25">
      <c r="A2142" s="111" t="s">
        <v>649</v>
      </c>
      <c r="B2142" s="111">
        <f>INDEX(kommuner!C:C,MATCH(_xlfn.NUMBERVALUE(A2142),kommuner!B:B,0))</f>
        <v>3424</v>
      </c>
      <c r="C2142" s="111" t="s">
        <v>127</v>
      </c>
      <c r="D2142" s="111" t="s">
        <v>127</v>
      </c>
      <c r="E2142" s="111" t="s">
        <v>126</v>
      </c>
      <c r="F2142" s="111" t="s">
        <v>179</v>
      </c>
      <c r="G2142" s="111" t="s">
        <v>190</v>
      </c>
      <c r="H2142" s="111" t="s">
        <v>179</v>
      </c>
      <c r="I2142" s="111" t="s">
        <v>190</v>
      </c>
      <c r="J2142" t="str">
        <f t="shared" si="66"/>
        <v>3424SkogMineraljordBlandingsskogLav</v>
      </c>
      <c r="K2142" s="111">
        <v>-2.1877055028220966</v>
      </c>
      <c r="L2142" s="111">
        <v>0.85306406685236758</v>
      </c>
      <c r="M2142" s="111">
        <v>6.3979989500968365E-2</v>
      </c>
      <c r="N2142" s="112">
        <f t="shared" si="67"/>
        <v>-1.2706614464687609</v>
      </c>
    </row>
    <row r="2143" spans="1:14" x14ac:dyDescent="0.25">
      <c r="A2143" s="111" t="s">
        <v>649</v>
      </c>
      <c r="B2143" s="111">
        <f>INDEX(kommuner!C:C,MATCH(_xlfn.NUMBERVALUE(A2143),kommuner!B:B,0))</f>
        <v>3424</v>
      </c>
      <c r="C2143" s="111" t="s">
        <v>127</v>
      </c>
      <c r="D2143" s="111" t="s">
        <v>127</v>
      </c>
      <c r="E2143" s="111" t="s">
        <v>126</v>
      </c>
      <c r="F2143" s="111" t="s">
        <v>179</v>
      </c>
      <c r="G2143" s="111" t="s">
        <v>173</v>
      </c>
      <c r="H2143" s="111" t="s">
        <v>179</v>
      </c>
      <c r="I2143" s="111" t="s">
        <v>173</v>
      </c>
      <c r="J2143" t="str">
        <f t="shared" si="66"/>
        <v>3424SkogMineraljordBlandingsskogMiddels</v>
      </c>
      <c r="K2143" s="111">
        <v>-3.8687729546762566</v>
      </c>
      <c r="L2143" s="111">
        <v>0.85306406685236758</v>
      </c>
      <c r="M2143" s="111">
        <v>6.3979989500968365E-2</v>
      </c>
      <c r="N2143" s="112">
        <f t="shared" si="67"/>
        <v>-2.9517288983229206</v>
      </c>
    </row>
    <row r="2144" spans="1:14" x14ac:dyDescent="0.25">
      <c r="A2144" s="111" t="s">
        <v>649</v>
      </c>
      <c r="B2144" s="111">
        <f>INDEX(kommuner!C:C,MATCH(_xlfn.NUMBERVALUE(A2144),kommuner!B:B,0))</f>
        <v>3424</v>
      </c>
      <c r="C2144" s="111" t="s">
        <v>127</v>
      </c>
      <c r="D2144" s="111" t="s">
        <v>127</v>
      </c>
      <c r="E2144" s="111" t="s">
        <v>126</v>
      </c>
      <c r="F2144" s="111" t="s">
        <v>179</v>
      </c>
      <c r="G2144" s="111" t="s">
        <v>186</v>
      </c>
      <c r="H2144" s="111" t="s">
        <v>179</v>
      </c>
      <c r="I2144" s="111" t="s">
        <v>186</v>
      </c>
      <c r="J2144" t="str">
        <f t="shared" si="66"/>
        <v>3424SkogMineraljordBlandingsskogSærs høy</v>
      </c>
      <c r="K2144" s="111">
        <v>-2.9395925245326562</v>
      </c>
      <c r="L2144" s="111">
        <v>0.85306406685236758</v>
      </c>
      <c r="M2144" s="111">
        <v>6.3979989500968365E-2</v>
      </c>
      <c r="N2144" s="112">
        <f t="shared" si="67"/>
        <v>-2.0225484681793202</v>
      </c>
    </row>
    <row r="2145" spans="1:14" x14ac:dyDescent="0.25">
      <c r="A2145" s="111" t="s">
        <v>649</v>
      </c>
      <c r="B2145" s="111">
        <f>INDEX(kommuner!C:C,MATCH(_xlfn.NUMBERVALUE(A2145),kommuner!B:B,0))</f>
        <v>3424</v>
      </c>
      <c r="C2145" s="111" t="s">
        <v>127</v>
      </c>
      <c r="D2145" s="111" t="s">
        <v>127</v>
      </c>
      <c r="E2145" s="111" t="s">
        <v>126</v>
      </c>
      <c r="F2145" s="111" t="s">
        <v>185</v>
      </c>
      <c r="G2145" s="111" t="s">
        <v>180</v>
      </c>
      <c r="H2145" s="111" t="s">
        <v>185</v>
      </c>
      <c r="I2145" s="111" t="s">
        <v>180</v>
      </c>
      <c r="J2145" t="str">
        <f t="shared" si="66"/>
        <v>3424SkogMineraljordLauvskogHøy</v>
      </c>
      <c r="K2145" s="111">
        <v>-3.3269846154961789</v>
      </c>
      <c r="L2145" s="111">
        <v>0.85306406685236758</v>
      </c>
      <c r="M2145" s="111">
        <v>6.3979989500968365E-2</v>
      </c>
      <c r="N2145" s="112">
        <f t="shared" si="67"/>
        <v>-2.4099405591428429</v>
      </c>
    </row>
    <row r="2146" spans="1:14" x14ac:dyDescent="0.25">
      <c r="A2146" s="111" t="s">
        <v>649</v>
      </c>
      <c r="B2146" s="111">
        <f>INDEX(kommuner!C:C,MATCH(_xlfn.NUMBERVALUE(A2146),kommuner!B:B,0))</f>
        <v>3424</v>
      </c>
      <c r="C2146" s="111" t="s">
        <v>127</v>
      </c>
      <c r="D2146" s="111" t="s">
        <v>127</v>
      </c>
      <c r="E2146" s="111" t="s">
        <v>126</v>
      </c>
      <c r="F2146" s="111" t="s">
        <v>185</v>
      </c>
      <c r="G2146" s="111" t="s">
        <v>167</v>
      </c>
      <c r="H2146" s="111" t="s">
        <v>185</v>
      </c>
      <c r="I2146" s="111" t="s">
        <v>167</v>
      </c>
      <c r="J2146" t="str">
        <f t="shared" si="66"/>
        <v>3424SkogMineraljordLauvskogImpediment</v>
      </c>
      <c r="K2146" s="111">
        <v>-0.77373521499002318</v>
      </c>
      <c r="L2146" s="111">
        <v>0.85306406685236758</v>
      </c>
      <c r="M2146" s="111">
        <v>6.3979989500968365E-2</v>
      </c>
      <c r="N2146" s="112">
        <f t="shared" si="67"/>
        <v>0.14330884136331276</v>
      </c>
    </row>
    <row r="2147" spans="1:14" x14ac:dyDescent="0.25">
      <c r="A2147" s="111" t="s">
        <v>649</v>
      </c>
      <c r="B2147" s="111">
        <f>INDEX(kommuner!C:C,MATCH(_xlfn.NUMBERVALUE(A2147),kommuner!B:B,0))</f>
        <v>3424</v>
      </c>
      <c r="C2147" s="111" t="s">
        <v>127</v>
      </c>
      <c r="D2147" s="111" t="s">
        <v>127</v>
      </c>
      <c r="E2147" s="111" t="s">
        <v>126</v>
      </c>
      <c r="F2147" s="111" t="s">
        <v>185</v>
      </c>
      <c r="G2147" s="111" t="s">
        <v>190</v>
      </c>
      <c r="H2147" s="111" t="s">
        <v>185</v>
      </c>
      <c r="I2147" s="111" t="s">
        <v>190</v>
      </c>
      <c r="J2147" t="str">
        <f t="shared" si="66"/>
        <v>3424SkogMineraljordLauvskogLav</v>
      </c>
      <c r="K2147" s="111">
        <v>-8.9748170935426599E-2</v>
      </c>
      <c r="L2147" s="111">
        <v>0.85306406685236758</v>
      </c>
      <c r="M2147" s="111">
        <v>6.3979989500968365E-2</v>
      </c>
      <c r="N2147" s="112">
        <f t="shared" si="67"/>
        <v>0.82729588541790933</v>
      </c>
    </row>
    <row r="2148" spans="1:14" x14ac:dyDescent="0.25">
      <c r="A2148" s="111" t="s">
        <v>649</v>
      </c>
      <c r="B2148" s="111">
        <f>INDEX(kommuner!C:C,MATCH(_xlfn.NUMBERVALUE(A2148),kommuner!B:B,0))</f>
        <v>3424</v>
      </c>
      <c r="C2148" s="111" t="s">
        <v>127</v>
      </c>
      <c r="D2148" s="111" t="s">
        <v>127</v>
      </c>
      <c r="E2148" s="111" t="s">
        <v>126</v>
      </c>
      <c r="F2148" s="111" t="s">
        <v>185</v>
      </c>
      <c r="G2148" s="111" t="s">
        <v>173</v>
      </c>
      <c r="H2148" s="111" t="s">
        <v>185</v>
      </c>
      <c r="I2148" s="111" t="s">
        <v>173</v>
      </c>
      <c r="J2148" t="str">
        <f t="shared" si="66"/>
        <v>3424SkogMineraljordLauvskogMiddels</v>
      </c>
      <c r="K2148" s="111">
        <v>-1.7789409505847176</v>
      </c>
      <c r="L2148" s="111">
        <v>0.85306406685236758</v>
      </c>
      <c r="M2148" s="111">
        <v>6.3979989500968365E-2</v>
      </c>
      <c r="N2148" s="112">
        <f t="shared" si="67"/>
        <v>-0.86189689423138161</v>
      </c>
    </row>
    <row r="2149" spans="1:14" x14ac:dyDescent="0.25">
      <c r="A2149" s="111" t="s">
        <v>649</v>
      </c>
      <c r="B2149" s="111">
        <f>INDEX(kommuner!C:C,MATCH(_xlfn.NUMBERVALUE(A2149),kommuner!B:B,0))</f>
        <v>3424</v>
      </c>
      <c r="C2149" s="111" t="s">
        <v>127</v>
      </c>
      <c r="D2149" s="111" t="s">
        <v>127</v>
      </c>
      <c r="E2149" s="111" t="s">
        <v>126</v>
      </c>
      <c r="F2149" s="111" t="s">
        <v>185</v>
      </c>
      <c r="G2149" s="111" t="s">
        <v>186</v>
      </c>
      <c r="H2149" s="111" t="s">
        <v>185</v>
      </c>
      <c r="I2149" s="111" t="s">
        <v>186</v>
      </c>
      <c r="J2149" t="str">
        <f t="shared" si="66"/>
        <v>3424SkogMineraljordLauvskogSærs høy</v>
      </c>
      <c r="K2149" s="111">
        <v>-3.6560473259425113</v>
      </c>
      <c r="L2149" s="111">
        <v>0.85306406685236758</v>
      </c>
      <c r="M2149" s="111">
        <v>6.3979989500968365E-2</v>
      </c>
      <c r="N2149" s="112">
        <f t="shared" si="67"/>
        <v>-2.7390032695891753</v>
      </c>
    </row>
    <row r="2150" spans="1:14" x14ac:dyDescent="0.25">
      <c r="A2150" s="111" t="s">
        <v>649</v>
      </c>
      <c r="B2150" s="111">
        <f>INDEX(kommuner!C:C,MATCH(_xlfn.NUMBERVALUE(A2150),kommuner!B:B,0))</f>
        <v>3424</v>
      </c>
      <c r="C2150" s="111" t="s">
        <v>127</v>
      </c>
      <c r="D2150" s="111" t="s">
        <v>127</v>
      </c>
      <c r="E2150" s="111" t="s">
        <v>123</v>
      </c>
      <c r="F2150" s="111" t="s">
        <v>172</v>
      </c>
      <c r="G2150" s="111" t="s">
        <v>180</v>
      </c>
      <c r="H2150" s="111" t="s">
        <v>172</v>
      </c>
      <c r="I2150" s="111" t="s">
        <v>180</v>
      </c>
      <c r="J2150" t="str">
        <f t="shared" si="66"/>
        <v>3424SkogOrganisk jordBarskogHøy</v>
      </c>
      <c r="K2150" s="111">
        <v>-2.5184559031994138</v>
      </c>
      <c r="L2150" s="111">
        <v>0.92784825435236762</v>
      </c>
      <c r="M2150" s="111">
        <v>0.46518126042825314</v>
      </c>
      <c r="N2150" s="112">
        <f t="shared" si="67"/>
        <v>-1.1254263884187932</v>
      </c>
    </row>
    <row r="2151" spans="1:14" x14ac:dyDescent="0.25">
      <c r="A2151" s="111" t="s">
        <v>649</v>
      </c>
      <c r="B2151" s="111">
        <f>INDEX(kommuner!C:C,MATCH(_xlfn.NUMBERVALUE(A2151),kommuner!B:B,0))</f>
        <v>3424</v>
      </c>
      <c r="C2151" s="111" t="s">
        <v>127</v>
      </c>
      <c r="D2151" s="111" t="s">
        <v>127</v>
      </c>
      <c r="E2151" s="111" t="s">
        <v>123</v>
      </c>
      <c r="F2151" s="111" t="s">
        <v>172</v>
      </c>
      <c r="G2151" s="111" t="s">
        <v>167</v>
      </c>
      <c r="H2151" s="111" t="s">
        <v>172</v>
      </c>
      <c r="I2151" s="111" t="s">
        <v>167</v>
      </c>
      <c r="J2151" t="str">
        <f t="shared" si="66"/>
        <v>3424SkogOrganisk jordBarskogImpediment</v>
      </c>
      <c r="K2151" s="111">
        <v>3.7944669267533482E-2</v>
      </c>
      <c r="L2151" s="111">
        <v>0.92784825435236762</v>
      </c>
      <c r="M2151" s="111">
        <v>0.46510463492953991</v>
      </c>
      <c r="N2151" s="112">
        <f t="shared" si="67"/>
        <v>1.430897558549441</v>
      </c>
    </row>
    <row r="2152" spans="1:14" x14ac:dyDescent="0.25">
      <c r="A2152" s="111" t="s">
        <v>649</v>
      </c>
      <c r="B2152" s="111">
        <f>INDEX(kommuner!C:C,MATCH(_xlfn.NUMBERVALUE(A2152),kommuner!B:B,0))</f>
        <v>3424</v>
      </c>
      <c r="C2152" s="111" t="s">
        <v>127</v>
      </c>
      <c r="D2152" s="111" t="s">
        <v>127</v>
      </c>
      <c r="E2152" s="111" t="s">
        <v>123</v>
      </c>
      <c r="F2152" s="111" t="s">
        <v>172</v>
      </c>
      <c r="G2152" s="111" t="s">
        <v>190</v>
      </c>
      <c r="H2152" s="111" t="s">
        <v>172</v>
      </c>
      <c r="I2152" s="111" t="s">
        <v>190</v>
      </c>
      <c r="J2152" t="str">
        <f t="shared" si="66"/>
        <v>3424SkogOrganisk jordBarskogLav</v>
      </c>
      <c r="K2152" s="111">
        <v>-0.50666953101693391</v>
      </c>
      <c r="L2152" s="111">
        <v>0.92784825435236762</v>
      </c>
      <c r="M2152" s="111">
        <v>0.46510463492953991</v>
      </c>
      <c r="N2152" s="112">
        <f t="shared" si="67"/>
        <v>0.88628335826497362</v>
      </c>
    </row>
    <row r="2153" spans="1:14" x14ac:dyDescent="0.25">
      <c r="A2153" s="111" t="s">
        <v>649</v>
      </c>
      <c r="B2153" s="111">
        <f>INDEX(kommuner!C:C,MATCH(_xlfn.NUMBERVALUE(A2153),kommuner!B:B,0))</f>
        <v>3424</v>
      </c>
      <c r="C2153" s="111" t="s">
        <v>127</v>
      </c>
      <c r="D2153" s="111" t="s">
        <v>127</v>
      </c>
      <c r="E2153" s="111" t="s">
        <v>123</v>
      </c>
      <c r="F2153" s="111" t="s">
        <v>172</v>
      </c>
      <c r="G2153" s="111" t="s">
        <v>173</v>
      </c>
      <c r="H2153" s="111" t="s">
        <v>172</v>
      </c>
      <c r="I2153" s="111" t="s">
        <v>173</v>
      </c>
      <c r="J2153" t="str">
        <f t="shared" si="66"/>
        <v>3424SkogOrganisk jordBarskogMiddels</v>
      </c>
      <c r="K2153" s="111">
        <v>-1.5571490961494638</v>
      </c>
      <c r="L2153" s="111">
        <v>0.92784825435236762</v>
      </c>
      <c r="M2153" s="111">
        <v>0.46518126042825314</v>
      </c>
      <c r="N2153" s="112">
        <f t="shared" si="67"/>
        <v>-0.16411958136884308</v>
      </c>
    </row>
    <row r="2154" spans="1:14" x14ac:dyDescent="0.25">
      <c r="A2154" s="111" t="s">
        <v>649</v>
      </c>
      <c r="B2154" s="111">
        <f>INDEX(kommuner!C:C,MATCH(_xlfn.NUMBERVALUE(A2154),kommuner!B:B,0))</f>
        <v>3424</v>
      </c>
      <c r="C2154" s="111" t="s">
        <v>127</v>
      </c>
      <c r="D2154" s="111" t="s">
        <v>127</v>
      </c>
      <c r="E2154" s="111" t="s">
        <v>123</v>
      </c>
      <c r="F2154" s="111" t="s">
        <v>172</v>
      </c>
      <c r="G2154" s="111" t="s">
        <v>186</v>
      </c>
      <c r="H2154" s="111" t="s">
        <v>172</v>
      </c>
      <c r="I2154" s="111" t="s">
        <v>186</v>
      </c>
      <c r="J2154" t="str">
        <f t="shared" si="66"/>
        <v>3424SkogOrganisk jordBarskogSærs høy</v>
      </c>
      <c r="K2154" s="111">
        <v>2.5548655235722699</v>
      </c>
      <c r="L2154" s="111">
        <v>0.92784825435236762</v>
      </c>
      <c r="M2154" s="111">
        <v>0.46518126042825314</v>
      </c>
      <c r="N2154" s="112">
        <f t="shared" si="67"/>
        <v>3.9478950383528906</v>
      </c>
    </row>
    <row r="2155" spans="1:14" x14ac:dyDescent="0.25">
      <c r="A2155" s="111" t="s">
        <v>649</v>
      </c>
      <c r="B2155" s="111">
        <f>INDEX(kommuner!C:C,MATCH(_xlfn.NUMBERVALUE(A2155),kommuner!B:B,0))</f>
        <v>3424</v>
      </c>
      <c r="C2155" s="111" t="s">
        <v>127</v>
      </c>
      <c r="D2155" s="111" t="s">
        <v>127</v>
      </c>
      <c r="E2155" s="111" t="s">
        <v>123</v>
      </c>
      <c r="F2155" s="111" t="s">
        <v>179</v>
      </c>
      <c r="G2155" s="111" t="s">
        <v>180</v>
      </c>
      <c r="H2155" s="111" t="s">
        <v>179</v>
      </c>
      <c r="I2155" s="111" t="s">
        <v>180</v>
      </c>
      <c r="J2155" t="str">
        <f t="shared" si="66"/>
        <v>3424SkogOrganisk jordBlandingsskogHøy</v>
      </c>
      <c r="K2155" s="111">
        <v>-5.5554344456832343</v>
      </c>
      <c r="L2155" s="111">
        <v>0.92784825435236762</v>
      </c>
      <c r="M2155" s="111">
        <v>0.46510463492953991</v>
      </c>
      <c r="N2155" s="112">
        <f t="shared" si="67"/>
        <v>-4.1624815564013264</v>
      </c>
    </row>
    <row r="2156" spans="1:14" x14ac:dyDescent="0.25">
      <c r="A2156" s="111" t="s">
        <v>649</v>
      </c>
      <c r="B2156" s="111">
        <f>INDEX(kommuner!C:C,MATCH(_xlfn.NUMBERVALUE(A2156),kommuner!B:B,0))</f>
        <v>3424</v>
      </c>
      <c r="C2156" s="111" t="s">
        <v>127</v>
      </c>
      <c r="D2156" s="111" t="s">
        <v>127</v>
      </c>
      <c r="E2156" s="111" t="s">
        <v>123</v>
      </c>
      <c r="F2156" s="111" t="s">
        <v>179</v>
      </c>
      <c r="G2156" s="111" t="s">
        <v>167</v>
      </c>
      <c r="H2156" s="111" t="s">
        <v>179</v>
      </c>
      <c r="I2156" s="111" t="s">
        <v>167</v>
      </c>
      <c r="J2156" t="str">
        <f t="shared" si="66"/>
        <v>3424SkogOrganisk jordBlandingsskogImpediment</v>
      </c>
      <c r="K2156" s="111">
        <v>-0.28586344175800005</v>
      </c>
      <c r="L2156" s="111">
        <v>0.92784825435236762</v>
      </c>
      <c r="M2156" s="111">
        <v>0.46510463492953991</v>
      </c>
      <c r="N2156" s="112">
        <f t="shared" si="67"/>
        <v>1.1070894475239075</v>
      </c>
    </row>
    <row r="2157" spans="1:14" x14ac:dyDescent="0.25">
      <c r="A2157" s="111" t="s">
        <v>649</v>
      </c>
      <c r="B2157" s="111">
        <f>INDEX(kommuner!C:C,MATCH(_xlfn.NUMBERVALUE(A2157),kommuner!B:B,0))</f>
        <v>3424</v>
      </c>
      <c r="C2157" s="111" t="s">
        <v>127</v>
      </c>
      <c r="D2157" s="111" t="s">
        <v>127</v>
      </c>
      <c r="E2157" s="111" t="s">
        <v>123</v>
      </c>
      <c r="F2157" s="111" t="s">
        <v>179</v>
      </c>
      <c r="G2157" s="111" t="s">
        <v>190</v>
      </c>
      <c r="H2157" s="111" t="s">
        <v>179</v>
      </c>
      <c r="I2157" s="111" t="s">
        <v>190</v>
      </c>
      <c r="J2157" t="str">
        <f t="shared" si="66"/>
        <v>3424SkogOrganisk jordBlandingsskogLav</v>
      </c>
      <c r="K2157" s="111">
        <v>-1.2347339377887629</v>
      </c>
      <c r="L2157" s="111">
        <v>0.92784825435236762</v>
      </c>
      <c r="M2157" s="111">
        <v>0.46510463492953991</v>
      </c>
      <c r="N2157" s="112">
        <f t="shared" si="67"/>
        <v>0.15821895149314458</v>
      </c>
    </row>
    <row r="2158" spans="1:14" x14ac:dyDescent="0.25">
      <c r="A2158" s="111" t="s">
        <v>649</v>
      </c>
      <c r="B2158" s="111">
        <f>INDEX(kommuner!C:C,MATCH(_xlfn.NUMBERVALUE(A2158),kommuner!B:B,0))</f>
        <v>3424</v>
      </c>
      <c r="C2158" s="111" t="s">
        <v>127</v>
      </c>
      <c r="D2158" s="111" t="s">
        <v>127</v>
      </c>
      <c r="E2158" s="111" t="s">
        <v>123</v>
      </c>
      <c r="F2158" s="111" t="s">
        <v>179</v>
      </c>
      <c r="G2158" s="111" t="s">
        <v>173</v>
      </c>
      <c r="H2158" s="111" t="s">
        <v>179</v>
      </c>
      <c r="I2158" s="111" t="s">
        <v>173</v>
      </c>
      <c r="J2158" t="str">
        <f t="shared" si="66"/>
        <v>3424SkogOrganisk jordBlandingsskogMiddels</v>
      </c>
      <c r="K2158" s="111">
        <v>-2.4239591752717748</v>
      </c>
      <c r="L2158" s="111">
        <v>0.92784825435236762</v>
      </c>
      <c r="M2158" s="111">
        <v>0.46510463492953991</v>
      </c>
      <c r="N2158" s="112">
        <f t="shared" si="67"/>
        <v>-1.0310062859898674</v>
      </c>
    </row>
    <row r="2159" spans="1:14" x14ac:dyDescent="0.25">
      <c r="A2159" s="111" t="s">
        <v>649</v>
      </c>
      <c r="B2159" s="111">
        <f>INDEX(kommuner!C:C,MATCH(_xlfn.NUMBERVALUE(A2159),kommuner!B:B,0))</f>
        <v>3424</v>
      </c>
      <c r="C2159" s="111" t="s">
        <v>127</v>
      </c>
      <c r="D2159" s="111" t="s">
        <v>127</v>
      </c>
      <c r="E2159" s="111" t="s">
        <v>123</v>
      </c>
      <c r="F2159" s="111" t="s">
        <v>179</v>
      </c>
      <c r="G2159" s="111" t="s">
        <v>186</v>
      </c>
      <c r="H2159" s="111" t="s">
        <v>179</v>
      </c>
      <c r="I2159" s="111" t="s">
        <v>186</v>
      </c>
      <c r="J2159" t="str">
        <f t="shared" si="66"/>
        <v>3424SkogOrganisk jordBlandingsskogSærs høy</v>
      </c>
      <c r="K2159" s="111">
        <v>-1.5726115302258048</v>
      </c>
      <c r="L2159" s="111">
        <v>0.92784825435236762</v>
      </c>
      <c r="M2159" s="111">
        <v>0.46510463492953991</v>
      </c>
      <c r="N2159" s="112">
        <f t="shared" si="67"/>
        <v>-0.17965864094389727</v>
      </c>
    </row>
    <row r="2160" spans="1:14" x14ac:dyDescent="0.25">
      <c r="A2160" s="111" t="s">
        <v>649</v>
      </c>
      <c r="B2160" s="111">
        <f>INDEX(kommuner!C:C,MATCH(_xlfn.NUMBERVALUE(A2160),kommuner!B:B,0))</f>
        <v>3424</v>
      </c>
      <c r="C2160" s="111" t="s">
        <v>127</v>
      </c>
      <c r="D2160" s="111" t="s">
        <v>127</v>
      </c>
      <c r="E2160" s="111" t="s">
        <v>123</v>
      </c>
      <c r="F2160" s="111" t="s">
        <v>185</v>
      </c>
      <c r="G2160" s="111" t="s">
        <v>180</v>
      </c>
      <c r="H2160" s="111" t="s">
        <v>185</v>
      </c>
      <c r="I2160" s="111" t="s">
        <v>180</v>
      </c>
      <c r="J2160" t="str">
        <f t="shared" si="66"/>
        <v>3424SkogOrganisk jordLauvskogHøy</v>
      </c>
      <c r="K2160" s="111">
        <v>-1.9913688882377358</v>
      </c>
      <c r="L2160" s="111">
        <v>0.92784825435236762</v>
      </c>
      <c r="M2160" s="111">
        <v>0.46510463492953991</v>
      </c>
      <c r="N2160" s="112">
        <f t="shared" si="67"/>
        <v>-0.59841599895582831</v>
      </c>
    </row>
    <row r="2161" spans="1:14" x14ac:dyDescent="0.25">
      <c r="A2161" s="111" t="s">
        <v>649</v>
      </c>
      <c r="B2161" s="111">
        <f>INDEX(kommuner!C:C,MATCH(_xlfn.NUMBERVALUE(A2161),kommuner!B:B,0))</f>
        <v>3424</v>
      </c>
      <c r="C2161" s="111" t="s">
        <v>127</v>
      </c>
      <c r="D2161" s="111" t="s">
        <v>127</v>
      </c>
      <c r="E2161" s="111" t="s">
        <v>123</v>
      </c>
      <c r="F2161" s="111" t="s">
        <v>185</v>
      </c>
      <c r="G2161" s="111" t="s">
        <v>167</v>
      </c>
      <c r="H2161" s="111" t="s">
        <v>185</v>
      </c>
      <c r="I2161" s="111" t="s">
        <v>167</v>
      </c>
      <c r="J2161" t="str">
        <f t="shared" si="66"/>
        <v>3424SkogOrganisk jordLauvskogImpediment</v>
      </c>
      <c r="K2161" s="111">
        <v>0.35000626494250675</v>
      </c>
      <c r="L2161" s="111">
        <v>0.92784825435236762</v>
      </c>
      <c r="M2161" s="111">
        <v>0.46510463492953991</v>
      </c>
      <c r="N2161" s="112">
        <f t="shared" si="67"/>
        <v>1.7429591542244141</v>
      </c>
    </row>
    <row r="2162" spans="1:14" x14ac:dyDescent="0.25">
      <c r="A2162" s="111" t="s">
        <v>649</v>
      </c>
      <c r="B2162" s="111">
        <f>INDEX(kommuner!C:C,MATCH(_xlfn.NUMBERVALUE(A2162),kommuner!B:B,0))</f>
        <v>3424</v>
      </c>
      <c r="C2162" s="111" t="s">
        <v>127</v>
      </c>
      <c r="D2162" s="111" t="s">
        <v>127</v>
      </c>
      <c r="E2162" s="111" t="s">
        <v>123</v>
      </c>
      <c r="F2162" s="111" t="s">
        <v>185</v>
      </c>
      <c r="G2162" s="111" t="s">
        <v>190</v>
      </c>
      <c r="H2162" s="111" t="s">
        <v>185</v>
      </c>
      <c r="I2162" s="111" t="s">
        <v>190</v>
      </c>
      <c r="J2162" t="str">
        <f t="shared" si="66"/>
        <v>3424SkogOrganisk jordLauvskogLav</v>
      </c>
      <c r="K2162" s="111">
        <v>1.1144075558526714</v>
      </c>
      <c r="L2162" s="111">
        <v>0.92784825435236762</v>
      </c>
      <c r="M2162" s="111">
        <v>0.46510463492953991</v>
      </c>
      <c r="N2162" s="112">
        <f t="shared" si="67"/>
        <v>2.5073604451345788</v>
      </c>
    </row>
    <row r="2163" spans="1:14" x14ac:dyDescent="0.25">
      <c r="A2163" s="111" t="s">
        <v>649</v>
      </c>
      <c r="B2163" s="111">
        <f>INDEX(kommuner!C:C,MATCH(_xlfn.NUMBERVALUE(A2163),kommuner!B:B,0))</f>
        <v>3424</v>
      </c>
      <c r="C2163" s="111" t="s">
        <v>127</v>
      </c>
      <c r="D2163" s="111" t="s">
        <v>127</v>
      </c>
      <c r="E2163" s="111" t="s">
        <v>123</v>
      </c>
      <c r="F2163" s="111" t="s">
        <v>185</v>
      </c>
      <c r="G2163" s="111" t="s">
        <v>173</v>
      </c>
      <c r="H2163" s="111" t="s">
        <v>185</v>
      </c>
      <c r="I2163" s="111" t="s">
        <v>173</v>
      </c>
      <c r="J2163" t="str">
        <f t="shared" si="66"/>
        <v>3424SkogOrganisk jordLauvskogMiddels</v>
      </c>
      <c r="K2163" s="111">
        <v>-0.62664468270982987</v>
      </c>
      <c r="L2163" s="111">
        <v>0.92784825435236762</v>
      </c>
      <c r="M2163" s="111">
        <v>0.46510463492953991</v>
      </c>
      <c r="N2163" s="112">
        <f t="shared" si="67"/>
        <v>0.76630820657207765</v>
      </c>
    </row>
    <row r="2164" spans="1:14" x14ac:dyDescent="0.25">
      <c r="A2164" s="111" t="s">
        <v>649</v>
      </c>
      <c r="B2164" s="111">
        <f>INDEX(kommuner!C:C,MATCH(_xlfn.NUMBERVALUE(A2164),kommuner!B:B,0))</f>
        <v>3424</v>
      </c>
      <c r="C2164" s="111" t="s">
        <v>127</v>
      </c>
      <c r="D2164" s="111" t="s">
        <v>127</v>
      </c>
      <c r="E2164" s="111" t="s">
        <v>123</v>
      </c>
      <c r="F2164" s="111" t="s">
        <v>185</v>
      </c>
      <c r="G2164" s="111" t="s">
        <v>186</v>
      </c>
      <c r="H2164" s="111" t="s">
        <v>185</v>
      </c>
      <c r="I2164" s="111" t="s">
        <v>186</v>
      </c>
      <c r="J2164" t="str">
        <f t="shared" si="66"/>
        <v>3424SkogOrganisk jordLauvskogSærs høy</v>
      </c>
      <c r="K2164" s="111">
        <v>-1.8997279926091779</v>
      </c>
      <c r="L2164" s="111">
        <v>0.92784825435236762</v>
      </c>
      <c r="M2164" s="111">
        <v>0.46510463492953991</v>
      </c>
      <c r="N2164" s="112">
        <f t="shared" si="67"/>
        <v>-0.50677510332727038</v>
      </c>
    </row>
    <row r="2165" spans="1:14" x14ac:dyDescent="0.25">
      <c r="A2165" s="111" t="s">
        <v>649</v>
      </c>
      <c r="B2165" s="111">
        <f>INDEX(kommuner!C:C,MATCH(_xlfn.NUMBERVALUE(A2165),kommuner!B:B,0))</f>
        <v>3424</v>
      </c>
      <c r="C2165" s="111" t="s">
        <v>83</v>
      </c>
      <c r="D2165" s="111" t="s">
        <v>83</v>
      </c>
      <c r="E2165" s="111" t="s">
        <v>126</v>
      </c>
      <c r="F2165" s="111" t="s">
        <v>139</v>
      </c>
      <c r="G2165" s="111" t="s">
        <v>139</v>
      </c>
      <c r="H2165" s="111" t="s">
        <v>139</v>
      </c>
      <c r="I2165" s="111" t="s">
        <v>139</v>
      </c>
      <c r="J2165" t="str">
        <f t="shared" si="66"/>
        <v>3424Utbygd arealMineraljord</v>
      </c>
      <c r="K2165" s="111">
        <v>-0.82639633937819656</v>
      </c>
      <c r="L2165" s="111">
        <v>0</v>
      </c>
      <c r="M2165" s="111">
        <v>1.303047089454229E-2</v>
      </c>
      <c r="N2165" s="112">
        <f t="shared" si="67"/>
        <v>-0.81336586848365422</v>
      </c>
    </row>
    <row r="2166" spans="1:14" x14ac:dyDescent="0.25">
      <c r="A2166" s="111" t="s">
        <v>649</v>
      </c>
      <c r="B2166" s="111">
        <f>INDEX(kommuner!C:C,MATCH(_xlfn.NUMBERVALUE(A2166),kommuner!B:B,0))</f>
        <v>3424</v>
      </c>
      <c r="C2166" s="111" t="s">
        <v>83</v>
      </c>
      <c r="D2166" s="111" t="s">
        <v>83</v>
      </c>
      <c r="E2166" s="111" t="s">
        <v>123</v>
      </c>
      <c r="F2166" s="111" t="s">
        <v>139</v>
      </c>
      <c r="G2166" s="111" t="s">
        <v>139</v>
      </c>
      <c r="H2166" s="111" t="s">
        <v>139</v>
      </c>
      <c r="I2166" s="111" t="s">
        <v>139</v>
      </c>
      <c r="J2166" t="str">
        <f t="shared" si="66"/>
        <v>3424Utbygd arealOrganisk jord</v>
      </c>
      <c r="K2166" s="111">
        <v>29.011421395201612</v>
      </c>
      <c r="L2166" s="111">
        <v>0</v>
      </c>
      <c r="M2166" s="111">
        <v>1.303047089454229E-2</v>
      </c>
      <c r="N2166" s="112">
        <f t="shared" si="67"/>
        <v>29.024451866096154</v>
      </c>
    </row>
    <row r="2167" spans="1:14" x14ac:dyDescent="0.25">
      <c r="A2167" s="111" t="s">
        <v>649</v>
      </c>
      <c r="B2167" s="111">
        <f>INDEX(kommuner!C:C,MATCH(_xlfn.NUMBERVALUE(A2167),kommuner!B:B,0))</f>
        <v>3424</v>
      </c>
      <c r="C2167" s="111" t="s">
        <v>181</v>
      </c>
      <c r="D2167" s="111" t="s">
        <v>181</v>
      </c>
      <c r="E2167" s="111" t="s">
        <v>123</v>
      </c>
      <c r="F2167" s="111" t="s">
        <v>139</v>
      </c>
      <c r="G2167" s="111" t="s">
        <v>139</v>
      </c>
      <c r="H2167" s="111" t="s">
        <v>139</v>
      </c>
      <c r="I2167" s="111" t="s">
        <v>139</v>
      </c>
      <c r="J2167" t="str">
        <f t="shared" si="66"/>
        <v>3424Vann og myrOrganisk jord</v>
      </c>
      <c r="K2167" s="111">
        <v>-0.15121005571827481</v>
      </c>
      <c r="L2167" s="111">
        <v>0</v>
      </c>
      <c r="M2167" s="111">
        <v>0</v>
      </c>
      <c r="N2167" s="112">
        <f t="shared" si="67"/>
        <v>-0.15121005571827481</v>
      </c>
    </row>
    <row r="2168" spans="1:14" x14ac:dyDescent="0.25">
      <c r="A2168" s="111" t="s">
        <v>650</v>
      </c>
      <c r="B2168" s="111">
        <f>INDEX(kommuner!C:C,MATCH(_xlfn.NUMBERVALUE(A2168),kommuner!B:B,0))</f>
        <v>3425</v>
      </c>
      <c r="C2168" s="111" t="s">
        <v>82</v>
      </c>
      <c r="D2168" s="111" t="s">
        <v>82</v>
      </c>
      <c r="E2168" s="111" t="s">
        <v>126</v>
      </c>
      <c r="F2168" s="111" t="s">
        <v>139</v>
      </c>
      <c r="G2168" s="111" t="s">
        <v>139</v>
      </c>
      <c r="H2168" s="111" t="s">
        <v>139</v>
      </c>
      <c r="I2168" s="111" t="s">
        <v>139</v>
      </c>
      <c r="J2168" t="str">
        <f t="shared" si="66"/>
        <v>3425Annen utmarkMineraljord</v>
      </c>
      <c r="K2168" s="111">
        <v>-8.1294889331176998E-2</v>
      </c>
      <c r="L2168" s="111">
        <v>0</v>
      </c>
      <c r="M2168" s="111">
        <v>0</v>
      </c>
      <c r="N2168" s="112">
        <f t="shared" si="67"/>
        <v>-8.1294889331176998E-2</v>
      </c>
    </row>
    <row r="2169" spans="1:14" x14ac:dyDescent="0.25">
      <c r="A2169" s="111" t="s">
        <v>650</v>
      </c>
      <c r="B2169" s="111">
        <f>INDEX(kommuner!C:C,MATCH(_xlfn.NUMBERVALUE(A2169),kommuner!B:B,0))</f>
        <v>3425</v>
      </c>
      <c r="C2169" s="111" t="s">
        <v>121</v>
      </c>
      <c r="D2169" s="111" t="s">
        <v>121</v>
      </c>
      <c r="E2169" s="111" t="s">
        <v>126</v>
      </c>
      <c r="F2169" s="111" t="s">
        <v>139</v>
      </c>
      <c r="G2169" s="111" t="s">
        <v>139</v>
      </c>
      <c r="H2169" s="111" t="s">
        <v>139</v>
      </c>
      <c r="I2169" s="111" t="s">
        <v>139</v>
      </c>
      <c r="J2169" t="str">
        <f t="shared" si="66"/>
        <v>3425BeiteMineraljord</v>
      </c>
      <c r="K2169" s="111">
        <v>-0.96338340838695502</v>
      </c>
      <c r="L2169" s="111">
        <v>0</v>
      </c>
      <c r="M2169" s="111">
        <v>1.2448711246839999E-7</v>
      </c>
      <c r="N2169" s="112">
        <f t="shared" si="67"/>
        <v>-0.96338328389984251</v>
      </c>
    </row>
    <row r="2170" spans="1:14" x14ac:dyDescent="0.25">
      <c r="A2170" s="111" t="s">
        <v>650</v>
      </c>
      <c r="B2170" s="111">
        <f>INDEX(kommuner!C:C,MATCH(_xlfn.NUMBERVALUE(A2170),kommuner!B:B,0))</f>
        <v>3425</v>
      </c>
      <c r="C2170" s="111" t="s">
        <v>121</v>
      </c>
      <c r="D2170" s="111" t="s">
        <v>121</v>
      </c>
      <c r="E2170" s="111" t="s">
        <v>123</v>
      </c>
      <c r="F2170" s="111" t="s">
        <v>139</v>
      </c>
      <c r="G2170" s="111" t="s">
        <v>139</v>
      </c>
      <c r="H2170" s="111" t="s">
        <v>139</v>
      </c>
      <c r="I2170" s="111" t="s">
        <v>139</v>
      </c>
      <c r="J2170" t="str">
        <f t="shared" si="66"/>
        <v>3425BeiteOrganisk jord</v>
      </c>
      <c r="K2170" s="111">
        <v>12.077525935985037</v>
      </c>
      <c r="L2170" s="111">
        <v>1.6412500000000001</v>
      </c>
      <c r="M2170" s="111">
        <v>0</v>
      </c>
      <c r="N2170" s="112">
        <f t="shared" si="67"/>
        <v>13.718775935985036</v>
      </c>
    </row>
    <row r="2171" spans="1:14" x14ac:dyDescent="0.25">
      <c r="A2171" s="111" t="s">
        <v>650</v>
      </c>
      <c r="B2171" s="111">
        <f>INDEX(kommuner!C:C,MATCH(_xlfn.NUMBERVALUE(A2171),kommuner!B:B,0))</f>
        <v>3425</v>
      </c>
      <c r="C2171" s="111" t="s">
        <v>84</v>
      </c>
      <c r="D2171" s="111" t="s">
        <v>84</v>
      </c>
      <c r="E2171" s="111" t="s">
        <v>126</v>
      </c>
      <c r="F2171" s="111" t="s">
        <v>139</v>
      </c>
      <c r="G2171" s="111" t="s">
        <v>139</v>
      </c>
      <c r="H2171" s="111" t="s">
        <v>139</v>
      </c>
      <c r="I2171" s="111" t="s">
        <v>139</v>
      </c>
      <c r="J2171" t="str">
        <f t="shared" si="66"/>
        <v>3425Dyrket markMineraljord</v>
      </c>
      <c r="K2171" s="111">
        <v>-0.53888043400208008</v>
      </c>
      <c r="L2171" s="111">
        <v>0</v>
      </c>
      <c r="M2171" s="111">
        <v>0</v>
      </c>
      <c r="N2171" s="112">
        <f t="shared" si="67"/>
        <v>-0.53888043400208008</v>
      </c>
    </row>
    <row r="2172" spans="1:14" x14ac:dyDescent="0.25">
      <c r="A2172" s="111" t="s">
        <v>650</v>
      </c>
      <c r="B2172" s="111">
        <f>INDEX(kommuner!C:C,MATCH(_xlfn.NUMBERVALUE(A2172),kommuner!B:B,0))</f>
        <v>3425</v>
      </c>
      <c r="C2172" s="111" t="s">
        <v>84</v>
      </c>
      <c r="D2172" s="111" t="s">
        <v>84</v>
      </c>
      <c r="E2172" s="111" t="s">
        <v>123</v>
      </c>
      <c r="F2172" s="111" t="s">
        <v>139</v>
      </c>
      <c r="G2172" s="111" t="s">
        <v>139</v>
      </c>
      <c r="H2172" s="111" t="s">
        <v>139</v>
      </c>
      <c r="I2172" s="111" t="s">
        <v>139</v>
      </c>
      <c r="J2172" t="str">
        <f t="shared" si="66"/>
        <v>3425Dyrket markOrganisk jord</v>
      </c>
      <c r="K2172" s="111">
        <v>28.726149366675592</v>
      </c>
      <c r="L2172" s="111">
        <v>1.45625</v>
      </c>
      <c r="M2172" s="111">
        <v>0</v>
      </c>
      <c r="N2172" s="112">
        <f t="shared" si="67"/>
        <v>30.182399366675593</v>
      </c>
    </row>
    <row r="2173" spans="1:14" x14ac:dyDescent="0.25">
      <c r="A2173" s="111" t="s">
        <v>650</v>
      </c>
      <c r="B2173" s="111">
        <f>INDEX(kommuner!C:C,MATCH(_xlfn.NUMBERVALUE(A2173),kommuner!B:B,0))</f>
        <v>3425</v>
      </c>
      <c r="C2173" s="111" t="s">
        <v>127</v>
      </c>
      <c r="D2173" s="111" t="s">
        <v>127</v>
      </c>
      <c r="E2173" s="111" t="s">
        <v>126</v>
      </c>
      <c r="F2173" s="111" t="s">
        <v>172</v>
      </c>
      <c r="G2173" s="111" t="s">
        <v>180</v>
      </c>
      <c r="H2173" s="111" t="s">
        <v>172</v>
      </c>
      <c r="I2173" s="111" t="s">
        <v>180</v>
      </c>
      <c r="J2173" t="str">
        <f t="shared" si="66"/>
        <v>3425SkogMineraljordBarskogHøy</v>
      </c>
      <c r="K2173" s="111">
        <v>-2.6198458133623994</v>
      </c>
      <c r="L2173" s="111">
        <v>0.85306406685236758</v>
      </c>
      <c r="M2173" s="111">
        <v>6.4056614999681585E-2</v>
      </c>
      <c r="N2173" s="112">
        <f t="shared" si="67"/>
        <v>-1.7027251315103504</v>
      </c>
    </row>
    <row r="2174" spans="1:14" x14ac:dyDescent="0.25">
      <c r="A2174" s="111" t="s">
        <v>650</v>
      </c>
      <c r="B2174" s="111">
        <f>INDEX(kommuner!C:C,MATCH(_xlfn.NUMBERVALUE(A2174),kommuner!B:B,0))</f>
        <v>3425</v>
      </c>
      <c r="C2174" s="111" t="s">
        <v>127</v>
      </c>
      <c r="D2174" s="111" t="s">
        <v>127</v>
      </c>
      <c r="E2174" s="111" t="s">
        <v>126</v>
      </c>
      <c r="F2174" s="111" t="s">
        <v>172</v>
      </c>
      <c r="G2174" s="111" t="s">
        <v>167</v>
      </c>
      <c r="H2174" s="111" t="s">
        <v>172</v>
      </c>
      <c r="I2174" s="111" t="s">
        <v>167</v>
      </c>
      <c r="J2174" t="str">
        <f t="shared" si="66"/>
        <v>3425SkogMineraljordBarskogImpediment</v>
      </c>
      <c r="K2174" s="111">
        <v>-2.0650085329634176</v>
      </c>
      <c r="L2174" s="111">
        <v>0.85306406685236758</v>
      </c>
      <c r="M2174" s="111">
        <v>6.3979989500968365E-2</v>
      </c>
      <c r="N2174" s="112">
        <f t="shared" si="67"/>
        <v>-1.1479644766100818</v>
      </c>
    </row>
    <row r="2175" spans="1:14" x14ac:dyDescent="0.25">
      <c r="A2175" s="111" t="s">
        <v>650</v>
      </c>
      <c r="B2175" s="111">
        <f>INDEX(kommuner!C:C,MATCH(_xlfn.NUMBERVALUE(A2175),kommuner!B:B,0))</f>
        <v>3425</v>
      </c>
      <c r="C2175" s="111" t="s">
        <v>127</v>
      </c>
      <c r="D2175" s="111" t="s">
        <v>127</v>
      </c>
      <c r="E2175" s="111" t="s">
        <v>126</v>
      </c>
      <c r="F2175" s="111" t="s">
        <v>172</v>
      </c>
      <c r="G2175" s="111" t="s">
        <v>190</v>
      </c>
      <c r="H2175" s="111" t="s">
        <v>172</v>
      </c>
      <c r="I2175" s="111" t="s">
        <v>190</v>
      </c>
      <c r="J2175" t="str">
        <f t="shared" si="66"/>
        <v>3425SkogMineraljordBarskogLav</v>
      </c>
      <c r="K2175" s="111">
        <v>-1.5556963198695539</v>
      </c>
      <c r="L2175" s="111">
        <v>0.85306406685236758</v>
      </c>
      <c r="M2175" s="111">
        <v>6.3979989500968365E-2</v>
      </c>
      <c r="N2175" s="112">
        <f t="shared" si="67"/>
        <v>-0.63865226351621796</v>
      </c>
    </row>
    <row r="2176" spans="1:14" x14ac:dyDescent="0.25">
      <c r="A2176" s="111" t="s">
        <v>650</v>
      </c>
      <c r="B2176" s="111">
        <f>INDEX(kommuner!C:C,MATCH(_xlfn.NUMBERVALUE(A2176),kommuner!B:B,0))</f>
        <v>3425</v>
      </c>
      <c r="C2176" s="111" t="s">
        <v>127</v>
      </c>
      <c r="D2176" s="111" t="s">
        <v>127</v>
      </c>
      <c r="E2176" s="111" t="s">
        <v>126</v>
      </c>
      <c r="F2176" s="111" t="s">
        <v>172</v>
      </c>
      <c r="G2176" s="111" t="s">
        <v>173</v>
      </c>
      <c r="H2176" s="111" t="s">
        <v>172</v>
      </c>
      <c r="I2176" s="111" t="s">
        <v>173</v>
      </c>
      <c r="J2176" t="str">
        <f t="shared" si="66"/>
        <v>3425SkogMineraljordBarskogMiddels</v>
      </c>
      <c r="K2176" s="111">
        <v>-2.1020078369684825</v>
      </c>
      <c r="L2176" s="111">
        <v>0.85306406685236758</v>
      </c>
      <c r="M2176" s="111">
        <v>6.4056614999681585E-2</v>
      </c>
      <c r="N2176" s="112">
        <f t="shared" si="67"/>
        <v>-1.1848871551164335</v>
      </c>
    </row>
    <row r="2177" spans="1:14" x14ac:dyDescent="0.25">
      <c r="A2177" s="111" t="s">
        <v>650</v>
      </c>
      <c r="B2177" s="111">
        <f>INDEX(kommuner!C:C,MATCH(_xlfn.NUMBERVALUE(A2177),kommuner!B:B,0))</f>
        <v>3425</v>
      </c>
      <c r="C2177" s="111" t="s">
        <v>127</v>
      </c>
      <c r="D2177" s="111" t="s">
        <v>127</v>
      </c>
      <c r="E2177" s="111" t="s">
        <v>126</v>
      </c>
      <c r="F2177" s="111" t="s">
        <v>172</v>
      </c>
      <c r="G2177" s="111" t="s">
        <v>186</v>
      </c>
      <c r="H2177" s="111" t="s">
        <v>172</v>
      </c>
      <c r="I2177" s="111" t="s">
        <v>186</v>
      </c>
      <c r="J2177" t="str">
        <f t="shared" si="66"/>
        <v>3425SkogMineraljordBarskogSærs høy</v>
      </c>
      <c r="K2177" s="111">
        <v>0.12072674540874306</v>
      </c>
      <c r="L2177" s="111">
        <v>0.85306406685236758</v>
      </c>
      <c r="M2177" s="111">
        <v>6.4056614999681585E-2</v>
      </c>
      <c r="N2177" s="112">
        <f t="shared" si="67"/>
        <v>1.0378474272607923</v>
      </c>
    </row>
    <row r="2178" spans="1:14" x14ac:dyDescent="0.25">
      <c r="A2178" s="111" t="s">
        <v>650</v>
      </c>
      <c r="B2178" s="111">
        <f>INDEX(kommuner!C:C,MATCH(_xlfn.NUMBERVALUE(A2178),kommuner!B:B,0))</f>
        <v>3425</v>
      </c>
      <c r="C2178" s="111" t="s">
        <v>127</v>
      </c>
      <c r="D2178" s="111" t="s">
        <v>127</v>
      </c>
      <c r="E2178" s="111" t="s">
        <v>126</v>
      </c>
      <c r="F2178" s="111" t="s">
        <v>179</v>
      </c>
      <c r="G2178" s="111" t="s">
        <v>180</v>
      </c>
      <c r="H2178" s="111" t="s">
        <v>179</v>
      </c>
      <c r="I2178" s="111" t="s">
        <v>180</v>
      </c>
      <c r="J2178" t="str">
        <f t="shared" si="66"/>
        <v>3425SkogMineraljordBlandingsskogHøy</v>
      </c>
      <c r="K2178" s="111">
        <v>-7.1939050909469406</v>
      </c>
      <c r="L2178" s="111">
        <v>0.85306406685236758</v>
      </c>
      <c r="M2178" s="111">
        <v>6.3979989500968365E-2</v>
      </c>
      <c r="N2178" s="112">
        <f t="shared" si="67"/>
        <v>-6.2768610345936047</v>
      </c>
    </row>
    <row r="2179" spans="1:14" x14ac:dyDescent="0.25">
      <c r="A2179" s="111" t="s">
        <v>650</v>
      </c>
      <c r="B2179" s="111">
        <f>INDEX(kommuner!C:C,MATCH(_xlfn.NUMBERVALUE(A2179),kommuner!B:B,0))</f>
        <v>3425</v>
      </c>
      <c r="C2179" s="111" t="s">
        <v>127</v>
      </c>
      <c r="D2179" s="111" t="s">
        <v>127</v>
      </c>
      <c r="E2179" s="111" t="s">
        <v>126</v>
      </c>
      <c r="F2179" s="111" t="s">
        <v>179</v>
      </c>
      <c r="G2179" s="111" t="s">
        <v>167</v>
      </c>
      <c r="H2179" s="111" t="s">
        <v>179</v>
      </c>
      <c r="I2179" s="111" t="s">
        <v>167</v>
      </c>
      <c r="J2179" t="str">
        <f t="shared" ref="J2179:J2242" si="68">B2179&amp;C2179&amp;E2179&amp;IF(C2179="Skog",F2179&amp;G2179,"")</f>
        <v>3425SkogMineraljordBlandingsskogImpediment</v>
      </c>
      <c r="K2179" s="111">
        <v>-1.534689908392211</v>
      </c>
      <c r="L2179" s="111">
        <v>0.85306406685236758</v>
      </c>
      <c r="M2179" s="111">
        <v>6.3979989500968365E-2</v>
      </c>
      <c r="N2179" s="112">
        <f t="shared" ref="N2179:N2242" si="69">SUM(K2179:M2179)</f>
        <v>-0.61764585203887501</v>
      </c>
    </row>
    <row r="2180" spans="1:14" x14ac:dyDescent="0.25">
      <c r="A2180" s="111" t="s">
        <v>650</v>
      </c>
      <c r="B2180" s="111">
        <f>INDEX(kommuner!C:C,MATCH(_xlfn.NUMBERVALUE(A2180),kommuner!B:B,0))</f>
        <v>3425</v>
      </c>
      <c r="C2180" s="111" t="s">
        <v>127</v>
      </c>
      <c r="D2180" s="111" t="s">
        <v>127</v>
      </c>
      <c r="E2180" s="111" t="s">
        <v>126</v>
      </c>
      <c r="F2180" s="111" t="s">
        <v>179</v>
      </c>
      <c r="G2180" s="111" t="s">
        <v>190</v>
      </c>
      <c r="H2180" s="111" t="s">
        <v>179</v>
      </c>
      <c r="I2180" s="111" t="s">
        <v>190</v>
      </c>
      <c r="J2180" t="str">
        <f t="shared" si="68"/>
        <v>3425SkogMineraljordBlandingsskogLav</v>
      </c>
      <c r="K2180" s="111">
        <v>-2.1877055028220966</v>
      </c>
      <c r="L2180" s="111">
        <v>0.85306406685236758</v>
      </c>
      <c r="M2180" s="111">
        <v>6.3979989500968365E-2</v>
      </c>
      <c r="N2180" s="112">
        <f t="shared" si="69"/>
        <v>-1.2706614464687609</v>
      </c>
    </row>
    <row r="2181" spans="1:14" x14ac:dyDescent="0.25">
      <c r="A2181" s="111" t="s">
        <v>650</v>
      </c>
      <c r="B2181" s="111">
        <f>INDEX(kommuner!C:C,MATCH(_xlfn.NUMBERVALUE(A2181),kommuner!B:B,0))</f>
        <v>3425</v>
      </c>
      <c r="C2181" s="111" t="s">
        <v>127</v>
      </c>
      <c r="D2181" s="111" t="s">
        <v>127</v>
      </c>
      <c r="E2181" s="111" t="s">
        <v>126</v>
      </c>
      <c r="F2181" s="111" t="s">
        <v>179</v>
      </c>
      <c r="G2181" s="111" t="s">
        <v>173</v>
      </c>
      <c r="H2181" s="111" t="s">
        <v>179</v>
      </c>
      <c r="I2181" s="111" t="s">
        <v>173</v>
      </c>
      <c r="J2181" t="str">
        <f t="shared" si="68"/>
        <v>3425SkogMineraljordBlandingsskogMiddels</v>
      </c>
      <c r="K2181" s="111">
        <v>-3.8687729546762566</v>
      </c>
      <c r="L2181" s="111">
        <v>0.85306406685236758</v>
      </c>
      <c r="M2181" s="111">
        <v>6.3979989500968365E-2</v>
      </c>
      <c r="N2181" s="112">
        <f t="shared" si="69"/>
        <v>-2.9517288983229206</v>
      </c>
    </row>
    <row r="2182" spans="1:14" x14ac:dyDescent="0.25">
      <c r="A2182" s="111" t="s">
        <v>650</v>
      </c>
      <c r="B2182" s="111">
        <f>INDEX(kommuner!C:C,MATCH(_xlfn.NUMBERVALUE(A2182),kommuner!B:B,0))</f>
        <v>3425</v>
      </c>
      <c r="C2182" s="111" t="s">
        <v>127</v>
      </c>
      <c r="D2182" s="111" t="s">
        <v>127</v>
      </c>
      <c r="E2182" s="111" t="s">
        <v>126</v>
      </c>
      <c r="F2182" s="111" t="s">
        <v>179</v>
      </c>
      <c r="G2182" s="111" t="s">
        <v>186</v>
      </c>
      <c r="H2182" s="111" t="s">
        <v>179</v>
      </c>
      <c r="I2182" s="111" t="s">
        <v>186</v>
      </c>
      <c r="J2182" t="str">
        <f t="shared" si="68"/>
        <v>3425SkogMineraljordBlandingsskogSærs høy</v>
      </c>
      <c r="K2182" s="111">
        <v>-2.9395925245326562</v>
      </c>
      <c r="L2182" s="111">
        <v>0.85306406685236758</v>
      </c>
      <c r="M2182" s="111">
        <v>6.3979989500968365E-2</v>
      </c>
      <c r="N2182" s="112">
        <f t="shared" si="69"/>
        <v>-2.0225484681793202</v>
      </c>
    </row>
    <row r="2183" spans="1:14" x14ac:dyDescent="0.25">
      <c r="A2183" s="111" t="s">
        <v>650</v>
      </c>
      <c r="B2183" s="111">
        <f>INDEX(kommuner!C:C,MATCH(_xlfn.NUMBERVALUE(A2183),kommuner!B:B,0))</f>
        <v>3425</v>
      </c>
      <c r="C2183" s="111" t="s">
        <v>127</v>
      </c>
      <c r="D2183" s="111" t="s">
        <v>127</v>
      </c>
      <c r="E2183" s="111" t="s">
        <v>126</v>
      </c>
      <c r="F2183" s="111" t="s">
        <v>185</v>
      </c>
      <c r="G2183" s="111" t="s">
        <v>180</v>
      </c>
      <c r="H2183" s="111" t="s">
        <v>185</v>
      </c>
      <c r="I2183" s="111" t="s">
        <v>180</v>
      </c>
      <c r="J2183" t="str">
        <f t="shared" si="68"/>
        <v>3425SkogMineraljordLauvskogHøy</v>
      </c>
      <c r="K2183" s="111">
        <v>-3.3269846154961789</v>
      </c>
      <c r="L2183" s="111">
        <v>0.85306406685236758</v>
      </c>
      <c r="M2183" s="111">
        <v>6.3979989500968365E-2</v>
      </c>
      <c r="N2183" s="112">
        <f t="shared" si="69"/>
        <v>-2.4099405591428429</v>
      </c>
    </row>
    <row r="2184" spans="1:14" x14ac:dyDescent="0.25">
      <c r="A2184" s="111" t="s">
        <v>650</v>
      </c>
      <c r="B2184" s="111">
        <f>INDEX(kommuner!C:C,MATCH(_xlfn.NUMBERVALUE(A2184),kommuner!B:B,0))</f>
        <v>3425</v>
      </c>
      <c r="C2184" s="111" t="s">
        <v>127</v>
      </c>
      <c r="D2184" s="111" t="s">
        <v>127</v>
      </c>
      <c r="E2184" s="111" t="s">
        <v>126</v>
      </c>
      <c r="F2184" s="111" t="s">
        <v>185</v>
      </c>
      <c r="G2184" s="111" t="s">
        <v>167</v>
      </c>
      <c r="H2184" s="111" t="s">
        <v>185</v>
      </c>
      <c r="I2184" s="111" t="s">
        <v>167</v>
      </c>
      <c r="J2184" t="str">
        <f t="shared" si="68"/>
        <v>3425SkogMineraljordLauvskogImpediment</v>
      </c>
      <c r="K2184" s="111">
        <v>-0.77373521499002318</v>
      </c>
      <c r="L2184" s="111">
        <v>0.85306406685236758</v>
      </c>
      <c r="M2184" s="111">
        <v>6.3979989500968365E-2</v>
      </c>
      <c r="N2184" s="112">
        <f t="shared" si="69"/>
        <v>0.14330884136331276</v>
      </c>
    </row>
    <row r="2185" spans="1:14" x14ac:dyDescent="0.25">
      <c r="A2185" s="111" t="s">
        <v>650</v>
      </c>
      <c r="B2185" s="111">
        <f>INDEX(kommuner!C:C,MATCH(_xlfn.NUMBERVALUE(A2185),kommuner!B:B,0))</f>
        <v>3425</v>
      </c>
      <c r="C2185" s="111" t="s">
        <v>127</v>
      </c>
      <c r="D2185" s="111" t="s">
        <v>127</v>
      </c>
      <c r="E2185" s="111" t="s">
        <v>126</v>
      </c>
      <c r="F2185" s="111" t="s">
        <v>185</v>
      </c>
      <c r="G2185" s="111" t="s">
        <v>190</v>
      </c>
      <c r="H2185" s="111" t="s">
        <v>185</v>
      </c>
      <c r="I2185" s="111" t="s">
        <v>190</v>
      </c>
      <c r="J2185" t="str">
        <f t="shared" si="68"/>
        <v>3425SkogMineraljordLauvskogLav</v>
      </c>
      <c r="K2185" s="111">
        <v>-8.9748170935426599E-2</v>
      </c>
      <c r="L2185" s="111">
        <v>0.85306406685236758</v>
      </c>
      <c r="M2185" s="111">
        <v>6.3979989500968365E-2</v>
      </c>
      <c r="N2185" s="112">
        <f t="shared" si="69"/>
        <v>0.82729588541790933</v>
      </c>
    </row>
    <row r="2186" spans="1:14" x14ac:dyDescent="0.25">
      <c r="A2186" s="111" t="s">
        <v>650</v>
      </c>
      <c r="B2186" s="111">
        <f>INDEX(kommuner!C:C,MATCH(_xlfn.NUMBERVALUE(A2186),kommuner!B:B,0))</f>
        <v>3425</v>
      </c>
      <c r="C2186" s="111" t="s">
        <v>127</v>
      </c>
      <c r="D2186" s="111" t="s">
        <v>127</v>
      </c>
      <c r="E2186" s="111" t="s">
        <v>126</v>
      </c>
      <c r="F2186" s="111" t="s">
        <v>185</v>
      </c>
      <c r="G2186" s="111" t="s">
        <v>173</v>
      </c>
      <c r="H2186" s="111" t="s">
        <v>185</v>
      </c>
      <c r="I2186" s="111" t="s">
        <v>173</v>
      </c>
      <c r="J2186" t="str">
        <f t="shared" si="68"/>
        <v>3425SkogMineraljordLauvskogMiddels</v>
      </c>
      <c r="K2186" s="111">
        <v>-1.7789409505847176</v>
      </c>
      <c r="L2186" s="111">
        <v>0.85306406685236758</v>
      </c>
      <c r="M2186" s="111">
        <v>6.3979989500968365E-2</v>
      </c>
      <c r="N2186" s="112">
        <f t="shared" si="69"/>
        <v>-0.86189689423138161</v>
      </c>
    </row>
    <row r="2187" spans="1:14" x14ac:dyDescent="0.25">
      <c r="A2187" s="111" t="s">
        <v>650</v>
      </c>
      <c r="B2187" s="111">
        <f>INDEX(kommuner!C:C,MATCH(_xlfn.NUMBERVALUE(A2187),kommuner!B:B,0))</f>
        <v>3425</v>
      </c>
      <c r="C2187" s="111" t="s">
        <v>127</v>
      </c>
      <c r="D2187" s="111" t="s">
        <v>127</v>
      </c>
      <c r="E2187" s="111" t="s">
        <v>126</v>
      </c>
      <c r="F2187" s="111" t="s">
        <v>185</v>
      </c>
      <c r="G2187" s="111" t="s">
        <v>186</v>
      </c>
      <c r="H2187" s="111" t="s">
        <v>185</v>
      </c>
      <c r="I2187" s="111" t="s">
        <v>186</v>
      </c>
      <c r="J2187" t="str">
        <f t="shared" si="68"/>
        <v>3425SkogMineraljordLauvskogSærs høy</v>
      </c>
      <c r="K2187" s="111">
        <v>-3.6560473259425113</v>
      </c>
      <c r="L2187" s="111">
        <v>0.85306406685236758</v>
      </c>
      <c r="M2187" s="111">
        <v>6.3979989500968365E-2</v>
      </c>
      <c r="N2187" s="112">
        <f t="shared" si="69"/>
        <v>-2.7390032695891753</v>
      </c>
    </row>
    <row r="2188" spans="1:14" x14ac:dyDescent="0.25">
      <c r="A2188" s="111" t="s">
        <v>650</v>
      </c>
      <c r="B2188" s="111">
        <f>INDEX(kommuner!C:C,MATCH(_xlfn.NUMBERVALUE(A2188),kommuner!B:B,0))</f>
        <v>3425</v>
      </c>
      <c r="C2188" s="111" t="s">
        <v>127</v>
      </c>
      <c r="D2188" s="111" t="s">
        <v>127</v>
      </c>
      <c r="E2188" s="111" t="s">
        <v>123</v>
      </c>
      <c r="F2188" s="111" t="s">
        <v>172</v>
      </c>
      <c r="G2188" s="111" t="s">
        <v>180</v>
      </c>
      <c r="H2188" s="111" t="s">
        <v>172</v>
      </c>
      <c r="I2188" s="111" t="s">
        <v>180</v>
      </c>
      <c r="J2188" t="str">
        <f t="shared" si="68"/>
        <v>3425SkogOrganisk jordBarskogHøy</v>
      </c>
      <c r="K2188" s="111">
        <v>-2.5184559031994138</v>
      </c>
      <c r="L2188" s="111">
        <v>0.92784825435236762</v>
      </c>
      <c r="M2188" s="111">
        <v>0.46518126042825314</v>
      </c>
      <c r="N2188" s="112">
        <f t="shared" si="69"/>
        <v>-1.1254263884187932</v>
      </c>
    </row>
    <row r="2189" spans="1:14" x14ac:dyDescent="0.25">
      <c r="A2189" s="111" t="s">
        <v>650</v>
      </c>
      <c r="B2189" s="111">
        <f>INDEX(kommuner!C:C,MATCH(_xlfn.NUMBERVALUE(A2189),kommuner!B:B,0))</f>
        <v>3425</v>
      </c>
      <c r="C2189" s="111" t="s">
        <v>127</v>
      </c>
      <c r="D2189" s="111" t="s">
        <v>127</v>
      </c>
      <c r="E2189" s="111" t="s">
        <v>123</v>
      </c>
      <c r="F2189" s="111" t="s">
        <v>172</v>
      </c>
      <c r="G2189" s="111" t="s">
        <v>167</v>
      </c>
      <c r="H2189" s="111" t="s">
        <v>172</v>
      </c>
      <c r="I2189" s="111" t="s">
        <v>167</v>
      </c>
      <c r="J2189" t="str">
        <f t="shared" si="68"/>
        <v>3425SkogOrganisk jordBarskogImpediment</v>
      </c>
      <c r="K2189" s="111">
        <v>3.7944669267533482E-2</v>
      </c>
      <c r="L2189" s="111">
        <v>0.92784825435236762</v>
      </c>
      <c r="M2189" s="111">
        <v>0.46510463492953991</v>
      </c>
      <c r="N2189" s="112">
        <f t="shared" si="69"/>
        <v>1.430897558549441</v>
      </c>
    </row>
    <row r="2190" spans="1:14" x14ac:dyDescent="0.25">
      <c r="A2190" s="111" t="s">
        <v>650</v>
      </c>
      <c r="B2190" s="111">
        <f>INDEX(kommuner!C:C,MATCH(_xlfn.NUMBERVALUE(A2190),kommuner!B:B,0))</f>
        <v>3425</v>
      </c>
      <c r="C2190" s="111" t="s">
        <v>127</v>
      </c>
      <c r="D2190" s="111" t="s">
        <v>127</v>
      </c>
      <c r="E2190" s="111" t="s">
        <v>123</v>
      </c>
      <c r="F2190" s="111" t="s">
        <v>172</v>
      </c>
      <c r="G2190" s="111" t="s">
        <v>190</v>
      </c>
      <c r="H2190" s="111" t="s">
        <v>172</v>
      </c>
      <c r="I2190" s="111" t="s">
        <v>190</v>
      </c>
      <c r="J2190" t="str">
        <f t="shared" si="68"/>
        <v>3425SkogOrganisk jordBarskogLav</v>
      </c>
      <c r="K2190" s="111">
        <v>-0.50666953101693391</v>
      </c>
      <c r="L2190" s="111">
        <v>0.92784825435236762</v>
      </c>
      <c r="M2190" s="111">
        <v>0.46510463492953991</v>
      </c>
      <c r="N2190" s="112">
        <f t="shared" si="69"/>
        <v>0.88628335826497362</v>
      </c>
    </row>
    <row r="2191" spans="1:14" x14ac:dyDescent="0.25">
      <c r="A2191" s="111" t="s">
        <v>650</v>
      </c>
      <c r="B2191" s="111">
        <f>INDEX(kommuner!C:C,MATCH(_xlfn.NUMBERVALUE(A2191),kommuner!B:B,0))</f>
        <v>3425</v>
      </c>
      <c r="C2191" s="111" t="s">
        <v>127</v>
      </c>
      <c r="D2191" s="111" t="s">
        <v>127</v>
      </c>
      <c r="E2191" s="111" t="s">
        <v>123</v>
      </c>
      <c r="F2191" s="111" t="s">
        <v>172</v>
      </c>
      <c r="G2191" s="111" t="s">
        <v>173</v>
      </c>
      <c r="H2191" s="111" t="s">
        <v>172</v>
      </c>
      <c r="I2191" s="111" t="s">
        <v>173</v>
      </c>
      <c r="J2191" t="str">
        <f t="shared" si="68"/>
        <v>3425SkogOrganisk jordBarskogMiddels</v>
      </c>
      <c r="K2191" s="111">
        <v>-1.5571490961494638</v>
      </c>
      <c r="L2191" s="111">
        <v>0.92784825435236762</v>
      </c>
      <c r="M2191" s="111">
        <v>0.46518126042825314</v>
      </c>
      <c r="N2191" s="112">
        <f t="shared" si="69"/>
        <v>-0.16411958136884308</v>
      </c>
    </row>
    <row r="2192" spans="1:14" x14ac:dyDescent="0.25">
      <c r="A2192" s="111" t="s">
        <v>650</v>
      </c>
      <c r="B2192" s="111">
        <f>INDEX(kommuner!C:C,MATCH(_xlfn.NUMBERVALUE(A2192),kommuner!B:B,0))</f>
        <v>3425</v>
      </c>
      <c r="C2192" s="111" t="s">
        <v>127</v>
      </c>
      <c r="D2192" s="111" t="s">
        <v>127</v>
      </c>
      <c r="E2192" s="111" t="s">
        <v>123</v>
      </c>
      <c r="F2192" s="111" t="s">
        <v>172</v>
      </c>
      <c r="G2192" s="111" t="s">
        <v>186</v>
      </c>
      <c r="H2192" s="111" t="s">
        <v>172</v>
      </c>
      <c r="I2192" s="111" t="s">
        <v>186</v>
      </c>
      <c r="J2192" t="str">
        <f t="shared" si="68"/>
        <v>3425SkogOrganisk jordBarskogSærs høy</v>
      </c>
      <c r="K2192" s="111">
        <v>2.5548655235722699</v>
      </c>
      <c r="L2192" s="111">
        <v>0.92784825435236762</v>
      </c>
      <c r="M2192" s="111">
        <v>0.46518126042825314</v>
      </c>
      <c r="N2192" s="112">
        <f t="shared" si="69"/>
        <v>3.9478950383528906</v>
      </c>
    </row>
    <row r="2193" spans="1:14" x14ac:dyDescent="0.25">
      <c r="A2193" s="111" t="s">
        <v>650</v>
      </c>
      <c r="B2193" s="111">
        <f>INDEX(kommuner!C:C,MATCH(_xlfn.NUMBERVALUE(A2193),kommuner!B:B,0))</f>
        <v>3425</v>
      </c>
      <c r="C2193" s="111" t="s">
        <v>127</v>
      </c>
      <c r="D2193" s="111" t="s">
        <v>127</v>
      </c>
      <c r="E2193" s="111" t="s">
        <v>123</v>
      </c>
      <c r="F2193" s="111" t="s">
        <v>179</v>
      </c>
      <c r="G2193" s="111" t="s">
        <v>180</v>
      </c>
      <c r="H2193" s="111" t="s">
        <v>179</v>
      </c>
      <c r="I2193" s="111" t="s">
        <v>180</v>
      </c>
      <c r="J2193" t="str">
        <f t="shared" si="68"/>
        <v>3425SkogOrganisk jordBlandingsskogHøy</v>
      </c>
      <c r="K2193" s="111">
        <v>-5.5554344456832343</v>
      </c>
      <c r="L2193" s="111">
        <v>0.92784825435236762</v>
      </c>
      <c r="M2193" s="111">
        <v>0.46510463492953991</v>
      </c>
      <c r="N2193" s="112">
        <f t="shared" si="69"/>
        <v>-4.1624815564013264</v>
      </c>
    </row>
    <row r="2194" spans="1:14" x14ac:dyDescent="0.25">
      <c r="A2194" s="111" t="s">
        <v>650</v>
      </c>
      <c r="B2194" s="111">
        <f>INDEX(kommuner!C:C,MATCH(_xlfn.NUMBERVALUE(A2194),kommuner!B:B,0))</f>
        <v>3425</v>
      </c>
      <c r="C2194" s="111" t="s">
        <v>127</v>
      </c>
      <c r="D2194" s="111" t="s">
        <v>127</v>
      </c>
      <c r="E2194" s="111" t="s">
        <v>123</v>
      </c>
      <c r="F2194" s="111" t="s">
        <v>179</v>
      </c>
      <c r="G2194" s="111" t="s">
        <v>167</v>
      </c>
      <c r="H2194" s="111" t="s">
        <v>179</v>
      </c>
      <c r="I2194" s="111" t="s">
        <v>167</v>
      </c>
      <c r="J2194" t="str">
        <f t="shared" si="68"/>
        <v>3425SkogOrganisk jordBlandingsskogImpediment</v>
      </c>
      <c r="K2194" s="111">
        <v>-0.28586344175800005</v>
      </c>
      <c r="L2194" s="111">
        <v>0.92784825435236762</v>
      </c>
      <c r="M2194" s="111">
        <v>0.46510463492953991</v>
      </c>
      <c r="N2194" s="112">
        <f t="shared" si="69"/>
        <v>1.1070894475239075</v>
      </c>
    </row>
    <row r="2195" spans="1:14" x14ac:dyDescent="0.25">
      <c r="A2195" s="111" t="s">
        <v>650</v>
      </c>
      <c r="B2195" s="111">
        <f>INDEX(kommuner!C:C,MATCH(_xlfn.NUMBERVALUE(A2195),kommuner!B:B,0))</f>
        <v>3425</v>
      </c>
      <c r="C2195" s="111" t="s">
        <v>127</v>
      </c>
      <c r="D2195" s="111" t="s">
        <v>127</v>
      </c>
      <c r="E2195" s="111" t="s">
        <v>123</v>
      </c>
      <c r="F2195" s="111" t="s">
        <v>179</v>
      </c>
      <c r="G2195" s="111" t="s">
        <v>190</v>
      </c>
      <c r="H2195" s="111" t="s">
        <v>179</v>
      </c>
      <c r="I2195" s="111" t="s">
        <v>190</v>
      </c>
      <c r="J2195" t="str">
        <f t="shared" si="68"/>
        <v>3425SkogOrganisk jordBlandingsskogLav</v>
      </c>
      <c r="K2195" s="111">
        <v>-1.2347339377887629</v>
      </c>
      <c r="L2195" s="111">
        <v>0.92784825435236762</v>
      </c>
      <c r="M2195" s="111">
        <v>0.46510463492953991</v>
      </c>
      <c r="N2195" s="112">
        <f t="shared" si="69"/>
        <v>0.15821895149314458</v>
      </c>
    </row>
    <row r="2196" spans="1:14" x14ac:dyDescent="0.25">
      <c r="A2196" s="111" t="s">
        <v>650</v>
      </c>
      <c r="B2196" s="111">
        <f>INDEX(kommuner!C:C,MATCH(_xlfn.NUMBERVALUE(A2196),kommuner!B:B,0))</f>
        <v>3425</v>
      </c>
      <c r="C2196" s="111" t="s">
        <v>127</v>
      </c>
      <c r="D2196" s="111" t="s">
        <v>127</v>
      </c>
      <c r="E2196" s="111" t="s">
        <v>123</v>
      </c>
      <c r="F2196" s="111" t="s">
        <v>179</v>
      </c>
      <c r="G2196" s="111" t="s">
        <v>173</v>
      </c>
      <c r="H2196" s="111" t="s">
        <v>179</v>
      </c>
      <c r="I2196" s="111" t="s">
        <v>173</v>
      </c>
      <c r="J2196" t="str">
        <f t="shared" si="68"/>
        <v>3425SkogOrganisk jordBlandingsskogMiddels</v>
      </c>
      <c r="K2196" s="111">
        <v>-2.4239591752717748</v>
      </c>
      <c r="L2196" s="111">
        <v>0.92784825435236762</v>
      </c>
      <c r="M2196" s="111">
        <v>0.46510463492953991</v>
      </c>
      <c r="N2196" s="112">
        <f t="shared" si="69"/>
        <v>-1.0310062859898674</v>
      </c>
    </row>
    <row r="2197" spans="1:14" x14ac:dyDescent="0.25">
      <c r="A2197" s="111" t="s">
        <v>650</v>
      </c>
      <c r="B2197" s="111">
        <f>INDEX(kommuner!C:C,MATCH(_xlfn.NUMBERVALUE(A2197),kommuner!B:B,0))</f>
        <v>3425</v>
      </c>
      <c r="C2197" s="111" t="s">
        <v>127</v>
      </c>
      <c r="D2197" s="111" t="s">
        <v>127</v>
      </c>
      <c r="E2197" s="111" t="s">
        <v>123</v>
      </c>
      <c r="F2197" s="111" t="s">
        <v>179</v>
      </c>
      <c r="G2197" s="111" t="s">
        <v>186</v>
      </c>
      <c r="H2197" s="111" t="s">
        <v>179</v>
      </c>
      <c r="I2197" s="111" t="s">
        <v>186</v>
      </c>
      <c r="J2197" t="str">
        <f t="shared" si="68"/>
        <v>3425SkogOrganisk jordBlandingsskogSærs høy</v>
      </c>
      <c r="K2197" s="111">
        <v>-1.5726115302258048</v>
      </c>
      <c r="L2197" s="111">
        <v>0.92784825435236762</v>
      </c>
      <c r="M2197" s="111">
        <v>0.46510463492953991</v>
      </c>
      <c r="N2197" s="112">
        <f t="shared" si="69"/>
        <v>-0.17965864094389727</v>
      </c>
    </row>
    <row r="2198" spans="1:14" x14ac:dyDescent="0.25">
      <c r="A2198" s="111" t="s">
        <v>650</v>
      </c>
      <c r="B2198" s="111">
        <f>INDEX(kommuner!C:C,MATCH(_xlfn.NUMBERVALUE(A2198),kommuner!B:B,0))</f>
        <v>3425</v>
      </c>
      <c r="C2198" s="111" t="s">
        <v>127</v>
      </c>
      <c r="D2198" s="111" t="s">
        <v>127</v>
      </c>
      <c r="E2198" s="111" t="s">
        <v>123</v>
      </c>
      <c r="F2198" s="111" t="s">
        <v>185</v>
      </c>
      <c r="G2198" s="111" t="s">
        <v>180</v>
      </c>
      <c r="H2198" s="111" t="s">
        <v>185</v>
      </c>
      <c r="I2198" s="111" t="s">
        <v>180</v>
      </c>
      <c r="J2198" t="str">
        <f t="shared" si="68"/>
        <v>3425SkogOrganisk jordLauvskogHøy</v>
      </c>
      <c r="K2198" s="111">
        <v>-1.9913688882377358</v>
      </c>
      <c r="L2198" s="111">
        <v>0.92784825435236762</v>
      </c>
      <c r="M2198" s="111">
        <v>0.46510463492953991</v>
      </c>
      <c r="N2198" s="112">
        <f t="shared" si="69"/>
        <v>-0.59841599895582831</v>
      </c>
    </row>
    <row r="2199" spans="1:14" x14ac:dyDescent="0.25">
      <c r="A2199" s="111" t="s">
        <v>650</v>
      </c>
      <c r="B2199" s="111">
        <f>INDEX(kommuner!C:C,MATCH(_xlfn.NUMBERVALUE(A2199),kommuner!B:B,0))</f>
        <v>3425</v>
      </c>
      <c r="C2199" s="111" t="s">
        <v>127</v>
      </c>
      <c r="D2199" s="111" t="s">
        <v>127</v>
      </c>
      <c r="E2199" s="111" t="s">
        <v>123</v>
      </c>
      <c r="F2199" s="111" t="s">
        <v>185</v>
      </c>
      <c r="G2199" s="111" t="s">
        <v>167</v>
      </c>
      <c r="H2199" s="111" t="s">
        <v>185</v>
      </c>
      <c r="I2199" s="111" t="s">
        <v>167</v>
      </c>
      <c r="J2199" t="str">
        <f t="shared" si="68"/>
        <v>3425SkogOrganisk jordLauvskogImpediment</v>
      </c>
      <c r="K2199" s="111">
        <v>0.35000626494250675</v>
      </c>
      <c r="L2199" s="111">
        <v>0.92784825435236762</v>
      </c>
      <c r="M2199" s="111">
        <v>0.46510463492953991</v>
      </c>
      <c r="N2199" s="112">
        <f t="shared" si="69"/>
        <v>1.7429591542244141</v>
      </c>
    </row>
    <row r="2200" spans="1:14" x14ac:dyDescent="0.25">
      <c r="A2200" s="111" t="s">
        <v>650</v>
      </c>
      <c r="B2200" s="111">
        <f>INDEX(kommuner!C:C,MATCH(_xlfn.NUMBERVALUE(A2200),kommuner!B:B,0))</f>
        <v>3425</v>
      </c>
      <c r="C2200" s="111" t="s">
        <v>127</v>
      </c>
      <c r="D2200" s="111" t="s">
        <v>127</v>
      </c>
      <c r="E2200" s="111" t="s">
        <v>123</v>
      </c>
      <c r="F2200" s="111" t="s">
        <v>185</v>
      </c>
      <c r="G2200" s="111" t="s">
        <v>190</v>
      </c>
      <c r="H2200" s="111" t="s">
        <v>185</v>
      </c>
      <c r="I2200" s="111" t="s">
        <v>190</v>
      </c>
      <c r="J2200" t="str">
        <f t="shared" si="68"/>
        <v>3425SkogOrganisk jordLauvskogLav</v>
      </c>
      <c r="K2200" s="111">
        <v>1.1144075558526714</v>
      </c>
      <c r="L2200" s="111">
        <v>0.92784825435236762</v>
      </c>
      <c r="M2200" s="111">
        <v>0.46510463492953991</v>
      </c>
      <c r="N2200" s="112">
        <f t="shared" si="69"/>
        <v>2.5073604451345788</v>
      </c>
    </row>
    <row r="2201" spans="1:14" x14ac:dyDescent="0.25">
      <c r="A2201" s="111" t="s">
        <v>650</v>
      </c>
      <c r="B2201" s="111">
        <f>INDEX(kommuner!C:C,MATCH(_xlfn.NUMBERVALUE(A2201),kommuner!B:B,0))</f>
        <v>3425</v>
      </c>
      <c r="C2201" s="111" t="s">
        <v>127</v>
      </c>
      <c r="D2201" s="111" t="s">
        <v>127</v>
      </c>
      <c r="E2201" s="111" t="s">
        <v>123</v>
      </c>
      <c r="F2201" s="111" t="s">
        <v>185</v>
      </c>
      <c r="G2201" s="111" t="s">
        <v>173</v>
      </c>
      <c r="H2201" s="111" t="s">
        <v>185</v>
      </c>
      <c r="I2201" s="111" t="s">
        <v>173</v>
      </c>
      <c r="J2201" t="str">
        <f t="shared" si="68"/>
        <v>3425SkogOrganisk jordLauvskogMiddels</v>
      </c>
      <c r="K2201" s="111">
        <v>-0.62664468270982987</v>
      </c>
      <c r="L2201" s="111">
        <v>0.92784825435236762</v>
      </c>
      <c r="M2201" s="111">
        <v>0.46510463492953991</v>
      </c>
      <c r="N2201" s="112">
        <f t="shared" si="69"/>
        <v>0.76630820657207765</v>
      </c>
    </row>
    <row r="2202" spans="1:14" x14ac:dyDescent="0.25">
      <c r="A2202" s="111" t="s">
        <v>650</v>
      </c>
      <c r="B2202" s="111">
        <f>INDEX(kommuner!C:C,MATCH(_xlfn.NUMBERVALUE(A2202),kommuner!B:B,0))</f>
        <v>3425</v>
      </c>
      <c r="C2202" s="111" t="s">
        <v>127</v>
      </c>
      <c r="D2202" s="111" t="s">
        <v>127</v>
      </c>
      <c r="E2202" s="111" t="s">
        <v>123</v>
      </c>
      <c r="F2202" s="111" t="s">
        <v>185</v>
      </c>
      <c r="G2202" s="111" t="s">
        <v>186</v>
      </c>
      <c r="H2202" s="111" t="s">
        <v>185</v>
      </c>
      <c r="I2202" s="111" t="s">
        <v>186</v>
      </c>
      <c r="J2202" t="str">
        <f t="shared" si="68"/>
        <v>3425SkogOrganisk jordLauvskogSærs høy</v>
      </c>
      <c r="K2202" s="111">
        <v>-1.8997279926091779</v>
      </c>
      <c r="L2202" s="111">
        <v>0.92784825435236762</v>
      </c>
      <c r="M2202" s="111">
        <v>0.46510463492953991</v>
      </c>
      <c r="N2202" s="112">
        <f t="shared" si="69"/>
        <v>-0.50677510332727038</v>
      </c>
    </row>
    <row r="2203" spans="1:14" x14ac:dyDescent="0.25">
      <c r="A2203" s="111" t="s">
        <v>650</v>
      </c>
      <c r="B2203" s="111">
        <f>INDEX(kommuner!C:C,MATCH(_xlfn.NUMBERVALUE(A2203),kommuner!B:B,0))</f>
        <v>3425</v>
      </c>
      <c r="C2203" s="111" t="s">
        <v>83</v>
      </c>
      <c r="D2203" s="111" t="s">
        <v>83</v>
      </c>
      <c r="E2203" s="111" t="s">
        <v>126</v>
      </c>
      <c r="F2203" s="111" t="s">
        <v>139</v>
      </c>
      <c r="G2203" s="111" t="s">
        <v>139</v>
      </c>
      <c r="H2203" s="111" t="s">
        <v>139</v>
      </c>
      <c r="I2203" s="111" t="s">
        <v>139</v>
      </c>
      <c r="J2203" t="str">
        <f t="shared" si="68"/>
        <v>3425Utbygd arealMineraljord</v>
      </c>
      <c r="K2203" s="111">
        <v>-0.82639633937819656</v>
      </c>
      <c r="L2203" s="111">
        <v>0</v>
      </c>
      <c r="M2203" s="111">
        <v>1.303047089454229E-2</v>
      </c>
      <c r="N2203" s="112">
        <f t="shared" si="69"/>
        <v>-0.81336586848365422</v>
      </c>
    </row>
    <row r="2204" spans="1:14" x14ac:dyDescent="0.25">
      <c r="A2204" s="111" t="s">
        <v>650</v>
      </c>
      <c r="B2204" s="111">
        <f>INDEX(kommuner!C:C,MATCH(_xlfn.NUMBERVALUE(A2204),kommuner!B:B,0))</f>
        <v>3425</v>
      </c>
      <c r="C2204" s="111" t="s">
        <v>83</v>
      </c>
      <c r="D2204" s="111" t="s">
        <v>83</v>
      </c>
      <c r="E2204" s="111" t="s">
        <v>123</v>
      </c>
      <c r="F2204" s="111" t="s">
        <v>139</v>
      </c>
      <c r="G2204" s="111" t="s">
        <v>139</v>
      </c>
      <c r="H2204" s="111" t="s">
        <v>139</v>
      </c>
      <c r="I2204" s="111" t="s">
        <v>139</v>
      </c>
      <c r="J2204" t="str">
        <f t="shared" si="68"/>
        <v>3425Utbygd arealOrganisk jord</v>
      </c>
      <c r="K2204" s="111">
        <v>29.011421395201612</v>
      </c>
      <c r="L2204" s="111">
        <v>0</v>
      </c>
      <c r="M2204" s="111">
        <v>1.303047089454229E-2</v>
      </c>
      <c r="N2204" s="112">
        <f t="shared" si="69"/>
        <v>29.024451866096154</v>
      </c>
    </row>
    <row r="2205" spans="1:14" x14ac:dyDescent="0.25">
      <c r="A2205" s="111" t="s">
        <v>650</v>
      </c>
      <c r="B2205" s="111">
        <f>INDEX(kommuner!C:C,MATCH(_xlfn.NUMBERVALUE(A2205),kommuner!B:B,0))</f>
        <v>3425</v>
      </c>
      <c r="C2205" s="111" t="s">
        <v>181</v>
      </c>
      <c r="D2205" s="111" t="s">
        <v>181</v>
      </c>
      <c r="E2205" s="111" t="s">
        <v>123</v>
      </c>
      <c r="F2205" s="111" t="s">
        <v>139</v>
      </c>
      <c r="G2205" s="111" t="s">
        <v>139</v>
      </c>
      <c r="H2205" s="111" t="s">
        <v>139</v>
      </c>
      <c r="I2205" s="111" t="s">
        <v>139</v>
      </c>
      <c r="J2205" t="str">
        <f t="shared" si="68"/>
        <v>3425Vann og myrOrganisk jord</v>
      </c>
      <c r="K2205" s="111">
        <v>-0.15121005571827481</v>
      </c>
      <c r="L2205" s="111">
        <v>0</v>
      </c>
      <c r="M2205" s="111">
        <v>0</v>
      </c>
      <c r="N2205" s="112">
        <f t="shared" si="69"/>
        <v>-0.15121005571827481</v>
      </c>
    </row>
    <row r="2206" spans="1:14" x14ac:dyDescent="0.25">
      <c r="A2206" s="111" t="s">
        <v>651</v>
      </c>
      <c r="B2206" s="111">
        <f>INDEX(kommuner!C:C,MATCH(_xlfn.NUMBERVALUE(A2206),kommuner!B:B,0))</f>
        <v>3426</v>
      </c>
      <c r="C2206" s="111" t="s">
        <v>82</v>
      </c>
      <c r="D2206" s="111" t="s">
        <v>82</v>
      </c>
      <c r="E2206" s="111" t="s">
        <v>126</v>
      </c>
      <c r="F2206" s="111" t="s">
        <v>139</v>
      </c>
      <c r="G2206" s="111" t="s">
        <v>139</v>
      </c>
      <c r="H2206" s="111" t="s">
        <v>139</v>
      </c>
      <c r="I2206" s="111" t="s">
        <v>139</v>
      </c>
      <c r="J2206" t="str">
        <f t="shared" si="68"/>
        <v>3426Annen utmarkMineraljord</v>
      </c>
      <c r="K2206" s="111">
        <v>-8.1294889331176998E-2</v>
      </c>
      <c r="L2206" s="111">
        <v>0</v>
      </c>
      <c r="M2206" s="111">
        <v>0</v>
      </c>
      <c r="N2206" s="112">
        <f t="shared" si="69"/>
        <v>-8.1294889331176998E-2</v>
      </c>
    </row>
    <row r="2207" spans="1:14" x14ac:dyDescent="0.25">
      <c r="A2207" s="111" t="s">
        <v>651</v>
      </c>
      <c r="B2207" s="111">
        <f>INDEX(kommuner!C:C,MATCH(_xlfn.NUMBERVALUE(A2207),kommuner!B:B,0))</f>
        <v>3426</v>
      </c>
      <c r="C2207" s="111" t="s">
        <v>121</v>
      </c>
      <c r="D2207" s="111" t="s">
        <v>121</v>
      </c>
      <c r="E2207" s="111" t="s">
        <v>126</v>
      </c>
      <c r="F2207" s="111" t="s">
        <v>139</v>
      </c>
      <c r="G2207" s="111" t="s">
        <v>139</v>
      </c>
      <c r="H2207" s="111" t="s">
        <v>139</v>
      </c>
      <c r="I2207" s="111" t="s">
        <v>139</v>
      </c>
      <c r="J2207" t="str">
        <f t="shared" si="68"/>
        <v>3426BeiteMineraljord</v>
      </c>
      <c r="K2207" s="111">
        <v>-0.96338340838695502</v>
      </c>
      <c r="L2207" s="111">
        <v>0</v>
      </c>
      <c r="M2207" s="111">
        <v>1.2448711246839999E-7</v>
      </c>
      <c r="N2207" s="112">
        <f t="shared" si="69"/>
        <v>-0.96338328389984251</v>
      </c>
    </row>
    <row r="2208" spans="1:14" x14ac:dyDescent="0.25">
      <c r="A2208" s="111" t="s">
        <v>651</v>
      </c>
      <c r="B2208" s="111">
        <f>INDEX(kommuner!C:C,MATCH(_xlfn.NUMBERVALUE(A2208),kommuner!B:B,0))</f>
        <v>3426</v>
      </c>
      <c r="C2208" s="111" t="s">
        <v>121</v>
      </c>
      <c r="D2208" s="111" t="s">
        <v>121</v>
      </c>
      <c r="E2208" s="111" t="s">
        <v>123</v>
      </c>
      <c r="F2208" s="111" t="s">
        <v>139</v>
      </c>
      <c r="G2208" s="111" t="s">
        <v>139</v>
      </c>
      <c r="H2208" s="111" t="s">
        <v>139</v>
      </c>
      <c r="I2208" s="111" t="s">
        <v>139</v>
      </c>
      <c r="J2208" t="str">
        <f t="shared" si="68"/>
        <v>3426BeiteOrganisk jord</v>
      </c>
      <c r="K2208" s="111">
        <v>12.077525935985037</v>
      </c>
      <c r="L2208" s="111">
        <v>1.6412500000000001</v>
      </c>
      <c r="M2208" s="111">
        <v>0</v>
      </c>
      <c r="N2208" s="112">
        <f t="shared" si="69"/>
        <v>13.718775935985036</v>
      </c>
    </row>
    <row r="2209" spans="1:14" x14ac:dyDescent="0.25">
      <c r="A2209" s="111" t="s">
        <v>651</v>
      </c>
      <c r="B2209" s="111">
        <f>INDEX(kommuner!C:C,MATCH(_xlfn.NUMBERVALUE(A2209),kommuner!B:B,0))</f>
        <v>3426</v>
      </c>
      <c r="C2209" s="111" t="s">
        <v>84</v>
      </c>
      <c r="D2209" s="111" t="s">
        <v>84</v>
      </c>
      <c r="E2209" s="111" t="s">
        <v>126</v>
      </c>
      <c r="F2209" s="111" t="s">
        <v>139</v>
      </c>
      <c r="G2209" s="111" t="s">
        <v>139</v>
      </c>
      <c r="H2209" s="111" t="s">
        <v>139</v>
      </c>
      <c r="I2209" s="111" t="s">
        <v>139</v>
      </c>
      <c r="J2209" t="str">
        <f t="shared" si="68"/>
        <v>3426Dyrket markMineraljord</v>
      </c>
      <c r="K2209" s="111">
        <v>-0.53888043400208008</v>
      </c>
      <c r="L2209" s="111">
        <v>0</v>
      </c>
      <c r="M2209" s="111">
        <v>0</v>
      </c>
      <c r="N2209" s="112">
        <f t="shared" si="69"/>
        <v>-0.53888043400208008</v>
      </c>
    </row>
    <row r="2210" spans="1:14" x14ac:dyDescent="0.25">
      <c r="A2210" s="111" t="s">
        <v>651</v>
      </c>
      <c r="B2210" s="111">
        <f>INDEX(kommuner!C:C,MATCH(_xlfn.NUMBERVALUE(A2210),kommuner!B:B,0))</f>
        <v>3426</v>
      </c>
      <c r="C2210" s="111" t="s">
        <v>84</v>
      </c>
      <c r="D2210" s="111" t="s">
        <v>84</v>
      </c>
      <c r="E2210" s="111" t="s">
        <v>123</v>
      </c>
      <c r="F2210" s="111" t="s">
        <v>139</v>
      </c>
      <c r="G2210" s="111" t="s">
        <v>139</v>
      </c>
      <c r="H2210" s="111" t="s">
        <v>139</v>
      </c>
      <c r="I2210" s="111" t="s">
        <v>139</v>
      </c>
      <c r="J2210" t="str">
        <f t="shared" si="68"/>
        <v>3426Dyrket markOrganisk jord</v>
      </c>
      <c r="K2210" s="111">
        <v>28.726149366675592</v>
      </c>
      <c r="L2210" s="111">
        <v>1.45625</v>
      </c>
      <c r="M2210" s="111">
        <v>0</v>
      </c>
      <c r="N2210" s="112">
        <f t="shared" si="69"/>
        <v>30.182399366675593</v>
      </c>
    </row>
    <row r="2211" spans="1:14" x14ac:dyDescent="0.25">
      <c r="A2211" s="111" t="s">
        <v>651</v>
      </c>
      <c r="B2211" s="111">
        <f>INDEX(kommuner!C:C,MATCH(_xlfn.NUMBERVALUE(A2211),kommuner!B:B,0))</f>
        <v>3426</v>
      </c>
      <c r="C2211" s="111" t="s">
        <v>127</v>
      </c>
      <c r="D2211" s="111" t="s">
        <v>127</v>
      </c>
      <c r="E2211" s="111" t="s">
        <v>126</v>
      </c>
      <c r="F2211" s="111" t="s">
        <v>172</v>
      </c>
      <c r="G2211" s="111" t="s">
        <v>180</v>
      </c>
      <c r="H2211" s="111" t="s">
        <v>172</v>
      </c>
      <c r="I2211" s="111" t="s">
        <v>180</v>
      </c>
      <c r="J2211" t="str">
        <f t="shared" si="68"/>
        <v>3426SkogMineraljordBarskogHøy</v>
      </c>
      <c r="K2211" s="111">
        <v>-2.6198458133623994</v>
      </c>
      <c r="L2211" s="111">
        <v>0.85306406685236758</v>
      </c>
      <c r="M2211" s="111">
        <v>6.4056614999681585E-2</v>
      </c>
      <c r="N2211" s="112">
        <f t="shared" si="69"/>
        <v>-1.7027251315103504</v>
      </c>
    </row>
    <row r="2212" spans="1:14" x14ac:dyDescent="0.25">
      <c r="A2212" s="111" t="s">
        <v>651</v>
      </c>
      <c r="B2212" s="111">
        <f>INDEX(kommuner!C:C,MATCH(_xlfn.NUMBERVALUE(A2212),kommuner!B:B,0))</f>
        <v>3426</v>
      </c>
      <c r="C2212" s="111" t="s">
        <v>127</v>
      </c>
      <c r="D2212" s="111" t="s">
        <v>127</v>
      </c>
      <c r="E2212" s="111" t="s">
        <v>126</v>
      </c>
      <c r="F2212" s="111" t="s">
        <v>172</v>
      </c>
      <c r="G2212" s="111" t="s">
        <v>167</v>
      </c>
      <c r="H2212" s="111" t="s">
        <v>172</v>
      </c>
      <c r="I2212" s="111" t="s">
        <v>167</v>
      </c>
      <c r="J2212" t="str">
        <f t="shared" si="68"/>
        <v>3426SkogMineraljordBarskogImpediment</v>
      </c>
      <c r="K2212" s="111">
        <v>-2.0650085329634176</v>
      </c>
      <c r="L2212" s="111">
        <v>0.85306406685236758</v>
      </c>
      <c r="M2212" s="111">
        <v>6.3979989500968365E-2</v>
      </c>
      <c r="N2212" s="112">
        <f t="shared" si="69"/>
        <v>-1.1479644766100818</v>
      </c>
    </row>
    <row r="2213" spans="1:14" x14ac:dyDescent="0.25">
      <c r="A2213" s="111" t="s">
        <v>651</v>
      </c>
      <c r="B2213" s="111">
        <f>INDEX(kommuner!C:C,MATCH(_xlfn.NUMBERVALUE(A2213),kommuner!B:B,0))</f>
        <v>3426</v>
      </c>
      <c r="C2213" s="111" t="s">
        <v>127</v>
      </c>
      <c r="D2213" s="111" t="s">
        <v>127</v>
      </c>
      <c r="E2213" s="111" t="s">
        <v>126</v>
      </c>
      <c r="F2213" s="111" t="s">
        <v>172</v>
      </c>
      <c r="G2213" s="111" t="s">
        <v>190</v>
      </c>
      <c r="H2213" s="111" t="s">
        <v>172</v>
      </c>
      <c r="I2213" s="111" t="s">
        <v>190</v>
      </c>
      <c r="J2213" t="str">
        <f t="shared" si="68"/>
        <v>3426SkogMineraljordBarskogLav</v>
      </c>
      <c r="K2213" s="111">
        <v>-1.5556963198695539</v>
      </c>
      <c r="L2213" s="111">
        <v>0.85306406685236758</v>
      </c>
      <c r="M2213" s="111">
        <v>6.3979989500968365E-2</v>
      </c>
      <c r="N2213" s="112">
        <f t="shared" si="69"/>
        <v>-0.63865226351621796</v>
      </c>
    </row>
    <row r="2214" spans="1:14" x14ac:dyDescent="0.25">
      <c r="A2214" s="111" t="s">
        <v>651</v>
      </c>
      <c r="B2214" s="111">
        <f>INDEX(kommuner!C:C,MATCH(_xlfn.NUMBERVALUE(A2214),kommuner!B:B,0))</f>
        <v>3426</v>
      </c>
      <c r="C2214" s="111" t="s">
        <v>127</v>
      </c>
      <c r="D2214" s="111" t="s">
        <v>127</v>
      </c>
      <c r="E2214" s="111" t="s">
        <v>126</v>
      </c>
      <c r="F2214" s="111" t="s">
        <v>172</v>
      </c>
      <c r="G2214" s="111" t="s">
        <v>173</v>
      </c>
      <c r="H2214" s="111" t="s">
        <v>172</v>
      </c>
      <c r="I2214" s="111" t="s">
        <v>173</v>
      </c>
      <c r="J2214" t="str">
        <f t="shared" si="68"/>
        <v>3426SkogMineraljordBarskogMiddels</v>
      </c>
      <c r="K2214" s="111">
        <v>-2.1020078369684825</v>
      </c>
      <c r="L2214" s="111">
        <v>0.85306406685236758</v>
      </c>
      <c r="M2214" s="111">
        <v>6.4056614999681585E-2</v>
      </c>
      <c r="N2214" s="112">
        <f t="shared" si="69"/>
        <v>-1.1848871551164335</v>
      </c>
    </row>
    <row r="2215" spans="1:14" x14ac:dyDescent="0.25">
      <c r="A2215" s="111" t="s">
        <v>651</v>
      </c>
      <c r="B2215" s="111">
        <f>INDEX(kommuner!C:C,MATCH(_xlfn.NUMBERVALUE(A2215),kommuner!B:B,0))</f>
        <v>3426</v>
      </c>
      <c r="C2215" s="111" t="s">
        <v>127</v>
      </c>
      <c r="D2215" s="111" t="s">
        <v>127</v>
      </c>
      <c r="E2215" s="111" t="s">
        <v>126</v>
      </c>
      <c r="F2215" s="111" t="s">
        <v>172</v>
      </c>
      <c r="G2215" s="111" t="s">
        <v>186</v>
      </c>
      <c r="H2215" s="111" t="s">
        <v>172</v>
      </c>
      <c r="I2215" s="111" t="s">
        <v>186</v>
      </c>
      <c r="J2215" t="str">
        <f t="shared" si="68"/>
        <v>3426SkogMineraljordBarskogSærs høy</v>
      </c>
      <c r="K2215" s="111">
        <v>0.12072674540874306</v>
      </c>
      <c r="L2215" s="111">
        <v>0.85306406685236758</v>
      </c>
      <c r="M2215" s="111">
        <v>6.4056614999681585E-2</v>
      </c>
      <c r="N2215" s="112">
        <f t="shared" si="69"/>
        <v>1.0378474272607923</v>
      </c>
    </row>
    <row r="2216" spans="1:14" x14ac:dyDescent="0.25">
      <c r="A2216" s="111" t="s">
        <v>651</v>
      </c>
      <c r="B2216" s="111">
        <f>INDEX(kommuner!C:C,MATCH(_xlfn.NUMBERVALUE(A2216),kommuner!B:B,0))</f>
        <v>3426</v>
      </c>
      <c r="C2216" s="111" t="s">
        <v>127</v>
      </c>
      <c r="D2216" s="111" t="s">
        <v>127</v>
      </c>
      <c r="E2216" s="111" t="s">
        <v>126</v>
      </c>
      <c r="F2216" s="111" t="s">
        <v>179</v>
      </c>
      <c r="G2216" s="111" t="s">
        <v>180</v>
      </c>
      <c r="H2216" s="111" t="s">
        <v>179</v>
      </c>
      <c r="I2216" s="111" t="s">
        <v>180</v>
      </c>
      <c r="J2216" t="str">
        <f t="shared" si="68"/>
        <v>3426SkogMineraljordBlandingsskogHøy</v>
      </c>
      <c r="K2216" s="111">
        <v>-7.1939050909469406</v>
      </c>
      <c r="L2216" s="111">
        <v>0.85306406685236758</v>
      </c>
      <c r="M2216" s="111">
        <v>6.3979989500968365E-2</v>
      </c>
      <c r="N2216" s="112">
        <f t="shared" si="69"/>
        <v>-6.2768610345936047</v>
      </c>
    </row>
    <row r="2217" spans="1:14" x14ac:dyDescent="0.25">
      <c r="A2217" s="111" t="s">
        <v>651</v>
      </c>
      <c r="B2217" s="111">
        <f>INDEX(kommuner!C:C,MATCH(_xlfn.NUMBERVALUE(A2217),kommuner!B:B,0))</f>
        <v>3426</v>
      </c>
      <c r="C2217" s="111" t="s">
        <v>127</v>
      </c>
      <c r="D2217" s="111" t="s">
        <v>127</v>
      </c>
      <c r="E2217" s="111" t="s">
        <v>126</v>
      </c>
      <c r="F2217" s="111" t="s">
        <v>179</v>
      </c>
      <c r="G2217" s="111" t="s">
        <v>167</v>
      </c>
      <c r="H2217" s="111" t="s">
        <v>179</v>
      </c>
      <c r="I2217" s="111" t="s">
        <v>167</v>
      </c>
      <c r="J2217" t="str">
        <f t="shared" si="68"/>
        <v>3426SkogMineraljordBlandingsskogImpediment</v>
      </c>
      <c r="K2217" s="111">
        <v>-1.534689908392211</v>
      </c>
      <c r="L2217" s="111">
        <v>0.85306406685236758</v>
      </c>
      <c r="M2217" s="111">
        <v>6.3979989500968365E-2</v>
      </c>
      <c r="N2217" s="112">
        <f t="shared" si="69"/>
        <v>-0.61764585203887501</v>
      </c>
    </row>
    <row r="2218" spans="1:14" x14ac:dyDescent="0.25">
      <c r="A2218" s="111" t="s">
        <v>651</v>
      </c>
      <c r="B2218" s="111">
        <f>INDEX(kommuner!C:C,MATCH(_xlfn.NUMBERVALUE(A2218),kommuner!B:B,0))</f>
        <v>3426</v>
      </c>
      <c r="C2218" s="111" t="s">
        <v>127</v>
      </c>
      <c r="D2218" s="111" t="s">
        <v>127</v>
      </c>
      <c r="E2218" s="111" t="s">
        <v>126</v>
      </c>
      <c r="F2218" s="111" t="s">
        <v>179</v>
      </c>
      <c r="G2218" s="111" t="s">
        <v>190</v>
      </c>
      <c r="H2218" s="111" t="s">
        <v>179</v>
      </c>
      <c r="I2218" s="111" t="s">
        <v>190</v>
      </c>
      <c r="J2218" t="str">
        <f t="shared" si="68"/>
        <v>3426SkogMineraljordBlandingsskogLav</v>
      </c>
      <c r="K2218" s="111">
        <v>-2.1877055028220966</v>
      </c>
      <c r="L2218" s="111">
        <v>0.85306406685236758</v>
      </c>
      <c r="M2218" s="111">
        <v>6.3979989500968365E-2</v>
      </c>
      <c r="N2218" s="112">
        <f t="shared" si="69"/>
        <v>-1.2706614464687609</v>
      </c>
    </row>
    <row r="2219" spans="1:14" x14ac:dyDescent="0.25">
      <c r="A2219" s="111" t="s">
        <v>651</v>
      </c>
      <c r="B2219" s="111">
        <f>INDEX(kommuner!C:C,MATCH(_xlfn.NUMBERVALUE(A2219),kommuner!B:B,0))</f>
        <v>3426</v>
      </c>
      <c r="C2219" s="111" t="s">
        <v>127</v>
      </c>
      <c r="D2219" s="111" t="s">
        <v>127</v>
      </c>
      <c r="E2219" s="111" t="s">
        <v>126</v>
      </c>
      <c r="F2219" s="111" t="s">
        <v>179</v>
      </c>
      <c r="G2219" s="111" t="s">
        <v>173</v>
      </c>
      <c r="H2219" s="111" t="s">
        <v>179</v>
      </c>
      <c r="I2219" s="111" t="s">
        <v>173</v>
      </c>
      <c r="J2219" t="str">
        <f t="shared" si="68"/>
        <v>3426SkogMineraljordBlandingsskogMiddels</v>
      </c>
      <c r="K2219" s="111">
        <v>-3.8687729546762566</v>
      </c>
      <c r="L2219" s="111">
        <v>0.85306406685236758</v>
      </c>
      <c r="M2219" s="111">
        <v>6.3979989500968365E-2</v>
      </c>
      <c r="N2219" s="112">
        <f t="shared" si="69"/>
        <v>-2.9517288983229206</v>
      </c>
    </row>
    <row r="2220" spans="1:14" x14ac:dyDescent="0.25">
      <c r="A2220" s="111" t="s">
        <v>651</v>
      </c>
      <c r="B2220" s="111">
        <f>INDEX(kommuner!C:C,MATCH(_xlfn.NUMBERVALUE(A2220),kommuner!B:B,0))</f>
        <v>3426</v>
      </c>
      <c r="C2220" s="111" t="s">
        <v>127</v>
      </c>
      <c r="D2220" s="111" t="s">
        <v>127</v>
      </c>
      <c r="E2220" s="111" t="s">
        <v>126</v>
      </c>
      <c r="F2220" s="111" t="s">
        <v>179</v>
      </c>
      <c r="G2220" s="111" t="s">
        <v>186</v>
      </c>
      <c r="H2220" s="111" t="s">
        <v>179</v>
      </c>
      <c r="I2220" s="111" t="s">
        <v>186</v>
      </c>
      <c r="J2220" t="str">
        <f t="shared" si="68"/>
        <v>3426SkogMineraljordBlandingsskogSærs høy</v>
      </c>
      <c r="K2220" s="111">
        <v>-2.9395925245326562</v>
      </c>
      <c r="L2220" s="111">
        <v>0.85306406685236758</v>
      </c>
      <c r="M2220" s="111">
        <v>6.3979989500968365E-2</v>
      </c>
      <c r="N2220" s="112">
        <f t="shared" si="69"/>
        <v>-2.0225484681793202</v>
      </c>
    </row>
    <row r="2221" spans="1:14" x14ac:dyDescent="0.25">
      <c r="A2221" s="111" t="s">
        <v>651</v>
      </c>
      <c r="B2221" s="111">
        <f>INDEX(kommuner!C:C,MATCH(_xlfn.NUMBERVALUE(A2221),kommuner!B:B,0))</f>
        <v>3426</v>
      </c>
      <c r="C2221" s="111" t="s">
        <v>127</v>
      </c>
      <c r="D2221" s="111" t="s">
        <v>127</v>
      </c>
      <c r="E2221" s="111" t="s">
        <v>126</v>
      </c>
      <c r="F2221" s="111" t="s">
        <v>185</v>
      </c>
      <c r="G2221" s="111" t="s">
        <v>180</v>
      </c>
      <c r="H2221" s="111" t="s">
        <v>185</v>
      </c>
      <c r="I2221" s="111" t="s">
        <v>180</v>
      </c>
      <c r="J2221" t="str">
        <f t="shared" si="68"/>
        <v>3426SkogMineraljordLauvskogHøy</v>
      </c>
      <c r="K2221" s="111">
        <v>-3.3269846154961789</v>
      </c>
      <c r="L2221" s="111">
        <v>0.85306406685236758</v>
      </c>
      <c r="M2221" s="111">
        <v>6.3979989500968365E-2</v>
      </c>
      <c r="N2221" s="112">
        <f t="shared" si="69"/>
        <v>-2.4099405591428429</v>
      </c>
    </row>
    <row r="2222" spans="1:14" x14ac:dyDescent="0.25">
      <c r="A2222" s="111" t="s">
        <v>651</v>
      </c>
      <c r="B2222" s="111">
        <f>INDEX(kommuner!C:C,MATCH(_xlfn.NUMBERVALUE(A2222),kommuner!B:B,0))</f>
        <v>3426</v>
      </c>
      <c r="C2222" s="111" t="s">
        <v>127</v>
      </c>
      <c r="D2222" s="111" t="s">
        <v>127</v>
      </c>
      <c r="E2222" s="111" t="s">
        <v>126</v>
      </c>
      <c r="F2222" s="111" t="s">
        <v>185</v>
      </c>
      <c r="G2222" s="111" t="s">
        <v>167</v>
      </c>
      <c r="H2222" s="111" t="s">
        <v>185</v>
      </c>
      <c r="I2222" s="111" t="s">
        <v>167</v>
      </c>
      <c r="J2222" t="str">
        <f t="shared" si="68"/>
        <v>3426SkogMineraljordLauvskogImpediment</v>
      </c>
      <c r="K2222" s="111">
        <v>-0.77373521499002318</v>
      </c>
      <c r="L2222" s="111">
        <v>0.85306406685236758</v>
      </c>
      <c r="M2222" s="111">
        <v>6.3979989500968365E-2</v>
      </c>
      <c r="N2222" s="112">
        <f t="shared" si="69"/>
        <v>0.14330884136331276</v>
      </c>
    </row>
    <row r="2223" spans="1:14" x14ac:dyDescent="0.25">
      <c r="A2223" s="111" t="s">
        <v>651</v>
      </c>
      <c r="B2223" s="111">
        <f>INDEX(kommuner!C:C,MATCH(_xlfn.NUMBERVALUE(A2223),kommuner!B:B,0))</f>
        <v>3426</v>
      </c>
      <c r="C2223" s="111" t="s">
        <v>127</v>
      </c>
      <c r="D2223" s="111" t="s">
        <v>127</v>
      </c>
      <c r="E2223" s="111" t="s">
        <v>126</v>
      </c>
      <c r="F2223" s="111" t="s">
        <v>185</v>
      </c>
      <c r="G2223" s="111" t="s">
        <v>190</v>
      </c>
      <c r="H2223" s="111" t="s">
        <v>185</v>
      </c>
      <c r="I2223" s="111" t="s">
        <v>190</v>
      </c>
      <c r="J2223" t="str">
        <f t="shared" si="68"/>
        <v>3426SkogMineraljordLauvskogLav</v>
      </c>
      <c r="K2223" s="111">
        <v>-8.9748170935426599E-2</v>
      </c>
      <c r="L2223" s="111">
        <v>0.85306406685236758</v>
      </c>
      <c r="M2223" s="111">
        <v>6.3979989500968365E-2</v>
      </c>
      <c r="N2223" s="112">
        <f t="shared" si="69"/>
        <v>0.82729588541790933</v>
      </c>
    </row>
    <row r="2224" spans="1:14" x14ac:dyDescent="0.25">
      <c r="A2224" s="111" t="s">
        <v>651</v>
      </c>
      <c r="B2224" s="111">
        <f>INDEX(kommuner!C:C,MATCH(_xlfn.NUMBERVALUE(A2224),kommuner!B:B,0))</f>
        <v>3426</v>
      </c>
      <c r="C2224" s="111" t="s">
        <v>127</v>
      </c>
      <c r="D2224" s="111" t="s">
        <v>127</v>
      </c>
      <c r="E2224" s="111" t="s">
        <v>126</v>
      </c>
      <c r="F2224" s="111" t="s">
        <v>185</v>
      </c>
      <c r="G2224" s="111" t="s">
        <v>173</v>
      </c>
      <c r="H2224" s="111" t="s">
        <v>185</v>
      </c>
      <c r="I2224" s="111" t="s">
        <v>173</v>
      </c>
      <c r="J2224" t="str">
        <f t="shared" si="68"/>
        <v>3426SkogMineraljordLauvskogMiddels</v>
      </c>
      <c r="K2224" s="111">
        <v>-1.7789409505847176</v>
      </c>
      <c r="L2224" s="111">
        <v>0.85306406685236758</v>
      </c>
      <c r="M2224" s="111">
        <v>6.3979989500968365E-2</v>
      </c>
      <c r="N2224" s="112">
        <f t="shared" si="69"/>
        <v>-0.86189689423138161</v>
      </c>
    </row>
    <row r="2225" spans="1:14" x14ac:dyDescent="0.25">
      <c r="A2225" s="111" t="s">
        <v>651</v>
      </c>
      <c r="B2225" s="111">
        <f>INDEX(kommuner!C:C,MATCH(_xlfn.NUMBERVALUE(A2225),kommuner!B:B,0))</f>
        <v>3426</v>
      </c>
      <c r="C2225" s="111" t="s">
        <v>127</v>
      </c>
      <c r="D2225" s="111" t="s">
        <v>127</v>
      </c>
      <c r="E2225" s="111" t="s">
        <v>126</v>
      </c>
      <c r="F2225" s="111" t="s">
        <v>185</v>
      </c>
      <c r="G2225" s="111" t="s">
        <v>186</v>
      </c>
      <c r="H2225" s="111" t="s">
        <v>185</v>
      </c>
      <c r="I2225" s="111" t="s">
        <v>186</v>
      </c>
      <c r="J2225" t="str">
        <f t="shared" si="68"/>
        <v>3426SkogMineraljordLauvskogSærs høy</v>
      </c>
      <c r="K2225" s="111">
        <v>-3.6560473259425113</v>
      </c>
      <c r="L2225" s="111">
        <v>0.85306406685236758</v>
      </c>
      <c r="M2225" s="111">
        <v>6.3979989500968365E-2</v>
      </c>
      <c r="N2225" s="112">
        <f t="shared" si="69"/>
        <v>-2.7390032695891753</v>
      </c>
    </row>
    <row r="2226" spans="1:14" x14ac:dyDescent="0.25">
      <c r="A2226" s="111" t="s">
        <v>651</v>
      </c>
      <c r="B2226" s="111">
        <f>INDEX(kommuner!C:C,MATCH(_xlfn.NUMBERVALUE(A2226),kommuner!B:B,0))</f>
        <v>3426</v>
      </c>
      <c r="C2226" s="111" t="s">
        <v>127</v>
      </c>
      <c r="D2226" s="111" t="s">
        <v>127</v>
      </c>
      <c r="E2226" s="111" t="s">
        <v>123</v>
      </c>
      <c r="F2226" s="111" t="s">
        <v>172</v>
      </c>
      <c r="G2226" s="111" t="s">
        <v>180</v>
      </c>
      <c r="H2226" s="111" t="s">
        <v>172</v>
      </c>
      <c r="I2226" s="111" t="s">
        <v>180</v>
      </c>
      <c r="J2226" t="str">
        <f t="shared" si="68"/>
        <v>3426SkogOrganisk jordBarskogHøy</v>
      </c>
      <c r="K2226" s="111">
        <v>-2.5184559031994138</v>
      </c>
      <c r="L2226" s="111">
        <v>0.92784825435236762</v>
      </c>
      <c r="M2226" s="111">
        <v>0.46518126042825314</v>
      </c>
      <c r="N2226" s="112">
        <f t="shared" si="69"/>
        <v>-1.1254263884187932</v>
      </c>
    </row>
    <row r="2227" spans="1:14" x14ac:dyDescent="0.25">
      <c r="A2227" s="111" t="s">
        <v>651</v>
      </c>
      <c r="B2227" s="111">
        <f>INDEX(kommuner!C:C,MATCH(_xlfn.NUMBERVALUE(A2227),kommuner!B:B,0))</f>
        <v>3426</v>
      </c>
      <c r="C2227" s="111" t="s">
        <v>127</v>
      </c>
      <c r="D2227" s="111" t="s">
        <v>127</v>
      </c>
      <c r="E2227" s="111" t="s">
        <v>123</v>
      </c>
      <c r="F2227" s="111" t="s">
        <v>172</v>
      </c>
      <c r="G2227" s="111" t="s">
        <v>167</v>
      </c>
      <c r="H2227" s="111" t="s">
        <v>172</v>
      </c>
      <c r="I2227" s="111" t="s">
        <v>167</v>
      </c>
      <c r="J2227" t="str">
        <f t="shared" si="68"/>
        <v>3426SkogOrganisk jordBarskogImpediment</v>
      </c>
      <c r="K2227" s="111">
        <v>3.7944669267533482E-2</v>
      </c>
      <c r="L2227" s="111">
        <v>0.92784825435236762</v>
      </c>
      <c r="M2227" s="111">
        <v>0.46510463492953991</v>
      </c>
      <c r="N2227" s="112">
        <f t="shared" si="69"/>
        <v>1.430897558549441</v>
      </c>
    </row>
    <row r="2228" spans="1:14" x14ac:dyDescent="0.25">
      <c r="A2228" s="111" t="s">
        <v>651</v>
      </c>
      <c r="B2228" s="111">
        <f>INDEX(kommuner!C:C,MATCH(_xlfn.NUMBERVALUE(A2228),kommuner!B:B,0))</f>
        <v>3426</v>
      </c>
      <c r="C2228" s="111" t="s">
        <v>127</v>
      </c>
      <c r="D2228" s="111" t="s">
        <v>127</v>
      </c>
      <c r="E2228" s="111" t="s">
        <v>123</v>
      </c>
      <c r="F2228" s="111" t="s">
        <v>172</v>
      </c>
      <c r="G2228" s="111" t="s">
        <v>190</v>
      </c>
      <c r="H2228" s="111" t="s">
        <v>172</v>
      </c>
      <c r="I2228" s="111" t="s">
        <v>190</v>
      </c>
      <c r="J2228" t="str">
        <f t="shared" si="68"/>
        <v>3426SkogOrganisk jordBarskogLav</v>
      </c>
      <c r="K2228" s="111">
        <v>-0.50666953101693391</v>
      </c>
      <c r="L2228" s="111">
        <v>0.92784825435236762</v>
      </c>
      <c r="M2228" s="111">
        <v>0.46510463492953991</v>
      </c>
      <c r="N2228" s="112">
        <f t="shared" si="69"/>
        <v>0.88628335826497362</v>
      </c>
    </row>
    <row r="2229" spans="1:14" x14ac:dyDescent="0.25">
      <c r="A2229" s="111" t="s">
        <v>651</v>
      </c>
      <c r="B2229" s="111">
        <f>INDEX(kommuner!C:C,MATCH(_xlfn.NUMBERVALUE(A2229),kommuner!B:B,0))</f>
        <v>3426</v>
      </c>
      <c r="C2229" s="111" t="s">
        <v>127</v>
      </c>
      <c r="D2229" s="111" t="s">
        <v>127</v>
      </c>
      <c r="E2229" s="111" t="s">
        <v>123</v>
      </c>
      <c r="F2229" s="111" t="s">
        <v>172</v>
      </c>
      <c r="G2229" s="111" t="s">
        <v>173</v>
      </c>
      <c r="H2229" s="111" t="s">
        <v>172</v>
      </c>
      <c r="I2229" s="111" t="s">
        <v>173</v>
      </c>
      <c r="J2229" t="str">
        <f t="shared" si="68"/>
        <v>3426SkogOrganisk jordBarskogMiddels</v>
      </c>
      <c r="K2229" s="111">
        <v>-1.5571490961494638</v>
      </c>
      <c r="L2229" s="111">
        <v>0.92784825435236762</v>
      </c>
      <c r="M2229" s="111">
        <v>0.46518126042825314</v>
      </c>
      <c r="N2229" s="112">
        <f t="shared" si="69"/>
        <v>-0.16411958136884308</v>
      </c>
    </row>
    <row r="2230" spans="1:14" x14ac:dyDescent="0.25">
      <c r="A2230" s="111" t="s">
        <v>651</v>
      </c>
      <c r="B2230" s="111">
        <f>INDEX(kommuner!C:C,MATCH(_xlfn.NUMBERVALUE(A2230),kommuner!B:B,0))</f>
        <v>3426</v>
      </c>
      <c r="C2230" s="111" t="s">
        <v>127</v>
      </c>
      <c r="D2230" s="111" t="s">
        <v>127</v>
      </c>
      <c r="E2230" s="111" t="s">
        <v>123</v>
      </c>
      <c r="F2230" s="111" t="s">
        <v>172</v>
      </c>
      <c r="G2230" s="111" t="s">
        <v>186</v>
      </c>
      <c r="H2230" s="111" t="s">
        <v>172</v>
      </c>
      <c r="I2230" s="111" t="s">
        <v>186</v>
      </c>
      <c r="J2230" t="str">
        <f t="shared" si="68"/>
        <v>3426SkogOrganisk jordBarskogSærs høy</v>
      </c>
      <c r="K2230" s="111">
        <v>2.5548655235722699</v>
      </c>
      <c r="L2230" s="111">
        <v>0.92784825435236762</v>
      </c>
      <c r="M2230" s="111">
        <v>0.46518126042825314</v>
      </c>
      <c r="N2230" s="112">
        <f t="shared" si="69"/>
        <v>3.9478950383528906</v>
      </c>
    </row>
    <row r="2231" spans="1:14" x14ac:dyDescent="0.25">
      <c r="A2231" s="111" t="s">
        <v>651</v>
      </c>
      <c r="B2231" s="111">
        <f>INDEX(kommuner!C:C,MATCH(_xlfn.NUMBERVALUE(A2231),kommuner!B:B,0))</f>
        <v>3426</v>
      </c>
      <c r="C2231" s="111" t="s">
        <v>127</v>
      </c>
      <c r="D2231" s="111" t="s">
        <v>127</v>
      </c>
      <c r="E2231" s="111" t="s">
        <v>123</v>
      </c>
      <c r="F2231" s="111" t="s">
        <v>179</v>
      </c>
      <c r="G2231" s="111" t="s">
        <v>180</v>
      </c>
      <c r="H2231" s="111" t="s">
        <v>179</v>
      </c>
      <c r="I2231" s="111" t="s">
        <v>180</v>
      </c>
      <c r="J2231" t="str">
        <f t="shared" si="68"/>
        <v>3426SkogOrganisk jordBlandingsskogHøy</v>
      </c>
      <c r="K2231" s="111">
        <v>-5.5554344456832343</v>
      </c>
      <c r="L2231" s="111">
        <v>0.92784825435236762</v>
      </c>
      <c r="M2231" s="111">
        <v>0.46510463492953991</v>
      </c>
      <c r="N2231" s="112">
        <f t="shared" si="69"/>
        <v>-4.1624815564013264</v>
      </c>
    </row>
    <row r="2232" spans="1:14" x14ac:dyDescent="0.25">
      <c r="A2232" s="111" t="s">
        <v>651</v>
      </c>
      <c r="B2232" s="111">
        <f>INDEX(kommuner!C:C,MATCH(_xlfn.NUMBERVALUE(A2232),kommuner!B:B,0))</f>
        <v>3426</v>
      </c>
      <c r="C2232" s="111" t="s">
        <v>127</v>
      </c>
      <c r="D2232" s="111" t="s">
        <v>127</v>
      </c>
      <c r="E2232" s="111" t="s">
        <v>123</v>
      </c>
      <c r="F2232" s="111" t="s">
        <v>179</v>
      </c>
      <c r="G2232" s="111" t="s">
        <v>167</v>
      </c>
      <c r="H2232" s="111" t="s">
        <v>179</v>
      </c>
      <c r="I2232" s="111" t="s">
        <v>167</v>
      </c>
      <c r="J2232" t="str">
        <f t="shared" si="68"/>
        <v>3426SkogOrganisk jordBlandingsskogImpediment</v>
      </c>
      <c r="K2232" s="111">
        <v>-0.28586344175800005</v>
      </c>
      <c r="L2232" s="111">
        <v>0.92784825435236762</v>
      </c>
      <c r="M2232" s="111">
        <v>0.46510463492953991</v>
      </c>
      <c r="N2232" s="112">
        <f t="shared" si="69"/>
        <v>1.1070894475239075</v>
      </c>
    </row>
    <row r="2233" spans="1:14" x14ac:dyDescent="0.25">
      <c r="A2233" s="111" t="s">
        <v>651</v>
      </c>
      <c r="B2233" s="111">
        <f>INDEX(kommuner!C:C,MATCH(_xlfn.NUMBERVALUE(A2233),kommuner!B:B,0))</f>
        <v>3426</v>
      </c>
      <c r="C2233" s="111" t="s">
        <v>127</v>
      </c>
      <c r="D2233" s="111" t="s">
        <v>127</v>
      </c>
      <c r="E2233" s="111" t="s">
        <v>123</v>
      </c>
      <c r="F2233" s="111" t="s">
        <v>179</v>
      </c>
      <c r="G2233" s="111" t="s">
        <v>190</v>
      </c>
      <c r="H2233" s="111" t="s">
        <v>179</v>
      </c>
      <c r="I2233" s="111" t="s">
        <v>190</v>
      </c>
      <c r="J2233" t="str">
        <f t="shared" si="68"/>
        <v>3426SkogOrganisk jordBlandingsskogLav</v>
      </c>
      <c r="K2233" s="111">
        <v>-1.2347339377887629</v>
      </c>
      <c r="L2233" s="111">
        <v>0.92784825435236762</v>
      </c>
      <c r="M2233" s="111">
        <v>0.46510463492953991</v>
      </c>
      <c r="N2233" s="112">
        <f t="shared" si="69"/>
        <v>0.15821895149314458</v>
      </c>
    </row>
    <row r="2234" spans="1:14" x14ac:dyDescent="0.25">
      <c r="A2234" s="111" t="s">
        <v>651</v>
      </c>
      <c r="B2234" s="111">
        <f>INDEX(kommuner!C:C,MATCH(_xlfn.NUMBERVALUE(A2234),kommuner!B:B,0))</f>
        <v>3426</v>
      </c>
      <c r="C2234" s="111" t="s">
        <v>127</v>
      </c>
      <c r="D2234" s="111" t="s">
        <v>127</v>
      </c>
      <c r="E2234" s="111" t="s">
        <v>123</v>
      </c>
      <c r="F2234" s="111" t="s">
        <v>179</v>
      </c>
      <c r="G2234" s="111" t="s">
        <v>173</v>
      </c>
      <c r="H2234" s="111" t="s">
        <v>179</v>
      </c>
      <c r="I2234" s="111" t="s">
        <v>173</v>
      </c>
      <c r="J2234" t="str">
        <f t="shared" si="68"/>
        <v>3426SkogOrganisk jordBlandingsskogMiddels</v>
      </c>
      <c r="K2234" s="111">
        <v>-2.4239591752717748</v>
      </c>
      <c r="L2234" s="111">
        <v>0.92784825435236762</v>
      </c>
      <c r="M2234" s="111">
        <v>0.46510463492953991</v>
      </c>
      <c r="N2234" s="112">
        <f t="shared" si="69"/>
        <v>-1.0310062859898674</v>
      </c>
    </row>
    <row r="2235" spans="1:14" x14ac:dyDescent="0.25">
      <c r="A2235" s="111" t="s">
        <v>651</v>
      </c>
      <c r="B2235" s="111">
        <f>INDEX(kommuner!C:C,MATCH(_xlfn.NUMBERVALUE(A2235),kommuner!B:B,0))</f>
        <v>3426</v>
      </c>
      <c r="C2235" s="111" t="s">
        <v>127</v>
      </c>
      <c r="D2235" s="111" t="s">
        <v>127</v>
      </c>
      <c r="E2235" s="111" t="s">
        <v>123</v>
      </c>
      <c r="F2235" s="111" t="s">
        <v>179</v>
      </c>
      <c r="G2235" s="111" t="s">
        <v>186</v>
      </c>
      <c r="H2235" s="111" t="s">
        <v>179</v>
      </c>
      <c r="I2235" s="111" t="s">
        <v>186</v>
      </c>
      <c r="J2235" t="str">
        <f t="shared" si="68"/>
        <v>3426SkogOrganisk jordBlandingsskogSærs høy</v>
      </c>
      <c r="K2235" s="111">
        <v>-1.5726115302258048</v>
      </c>
      <c r="L2235" s="111">
        <v>0.92784825435236762</v>
      </c>
      <c r="M2235" s="111">
        <v>0.46510463492953991</v>
      </c>
      <c r="N2235" s="112">
        <f t="shared" si="69"/>
        <v>-0.17965864094389727</v>
      </c>
    </row>
    <row r="2236" spans="1:14" x14ac:dyDescent="0.25">
      <c r="A2236" s="111" t="s">
        <v>651</v>
      </c>
      <c r="B2236" s="111">
        <f>INDEX(kommuner!C:C,MATCH(_xlfn.NUMBERVALUE(A2236),kommuner!B:B,0))</f>
        <v>3426</v>
      </c>
      <c r="C2236" s="111" t="s">
        <v>127</v>
      </c>
      <c r="D2236" s="111" t="s">
        <v>127</v>
      </c>
      <c r="E2236" s="111" t="s">
        <v>123</v>
      </c>
      <c r="F2236" s="111" t="s">
        <v>185</v>
      </c>
      <c r="G2236" s="111" t="s">
        <v>180</v>
      </c>
      <c r="H2236" s="111" t="s">
        <v>185</v>
      </c>
      <c r="I2236" s="111" t="s">
        <v>180</v>
      </c>
      <c r="J2236" t="str">
        <f t="shared" si="68"/>
        <v>3426SkogOrganisk jordLauvskogHøy</v>
      </c>
      <c r="K2236" s="111">
        <v>-1.9913688882377358</v>
      </c>
      <c r="L2236" s="111">
        <v>0.92784825435236762</v>
      </c>
      <c r="M2236" s="111">
        <v>0.46510463492953991</v>
      </c>
      <c r="N2236" s="112">
        <f t="shared" si="69"/>
        <v>-0.59841599895582831</v>
      </c>
    </row>
    <row r="2237" spans="1:14" x14ac:dyDescent="0.25">
      <c r="A2237" s="111" t="s">
        <v>651</v>
      </c>
      <c r="B2237" s="111">
        <f>INDEX(kommuner!C:C,MATCH(_xlfn.NUMBERVALUE(A2237),kommuner!B:B,0))</f>
        <v>3426</v>
      </c>
      <c r="C2237" s="111" t="s">
        <v>127</v>
      </c>
      <c r="D2237" s="111" t="s">
        <v>127</v>
      </c>
      <c r="E2237" s="111" t="s">
        <v>123</v>
      </c>
      <c r="F2237" s="111" t="s">
        <v>185</v>
      </c>
      <c r="G2237" s="111" t="s">
        <v>167</v>
      </c>
      <c r="H2237" s="111" t="s">
        <v>185</v>
      </c>
      <c r="I2237" s="111" t="s">
        <v>167</v>
      </c>
      <c r="J2237" t="str">
        <f t="shared" si="68"/>
        <v>3426SkogOrganisk jordLauvskogImpediment</v>
      </c>
      <c r="K2237" s="111">
        <v>0.35000626494250675</v>
      </c>
      <c r="L2237" s="111">
        <v>0.92784825435236762</v>
      </c>
      <c r="M2237" s="111">
        <v>0.46510463492953991</v>
      </c>
      <c r="N2237" s="112">
        <f t="shared" si="69"/>
        <v>1.7429591542244141</v>
      </c>
    </row>
    <row r="2238" spans="1:14" x14ac:dyDescent="0.25">
      <c r="A2238" s="111" t="s">
        <v>651</v>
      </c>
      <c r="B2238" s="111">
        <f>INDEX(kommuner!C:C,MATCH(_xlfn.NUMBERVALUE(A2238),kommuner!B:B,0))</f>
        <v>3426</v>
      </c>
      <c r="C2238" s="111" t="s">
        <v>127</v>
      </c>
      <c r="D2238" s="111" t="s">
        <v>127</v>
      </c>
      <c r="E2238" s="111" t="s">
        <v>123</v>
      </c>
      <c r="F2238" s="111" t="s">
        <v>185</v>
      </c>
      <c r="G2238" s="111" t="s">
        <v>190</v>
      </c>
      <c r="H2238" s="111" t="s">
        <v>185</v>
      </c>
      <c r="I2238" s="111" t="s">
        <v>190</v>
      </c>
      <c r="J2238" t="str">
        <f t="shared" si="68"/>
        <v>3426SkogOrganisk jordLauvskogLav</v>
      </c>
      <c r="K2238" s="111">
        <v>1.1144075558526714</v>
      </c>
      <c r="L2238" s="111">
        <v>0.92784825435236762</v>
      </c>
      <c r="M2238" s="111">
        <v>0.46510463492953991</v>
      </c>
      <c r="N2238" s="112">
        <f t="shared" si="69"/>
        <v>2.5073604451345788</v>
      </c>
    </row>
    <row r="2239" spans="1:14" x14ac:dyDescent="0.25">
      <c r="A2239" s="111" t="s">
        <v>651</v>
      </c>
      <c r="B2239" s="111">
        <f>INDEX(kommuner!C:C,MATCH(_xlfn.NUMBERVALUE(A2239),kommuner!B:B,0))</f>
        <v>3426</v>
      </c>
      <c r="C2239" s="111" t="s">
        <v>127</v>
      </c>
      <c r="D2239" s="111" t="s">
        <v>127</v>
      </c>
      <c r="E2239" s="111" t="s">
        <v>123</v>
      </c>
      <c r="F2239" s="111" t="s">
        <v>185</v>
      </c>
      <c r="G2239" s="111" t="s">
        <v>173</v>
      </c>
      <c r="H2239" s="111" t="s">
        <v>185</v>
      </c>
      <c r="I2239" s="111" t="s">
        <v>173</v>
      </c>
      <c r="J2239" t="str">
        <f t="shared" si="68"/>
        <v>3426SkogOrganisk jordLauvskogMiddels</v>
      </c>
      <c r="K2239" s="111">
        <v>-0.62664468270982987</v>
      </c>
      <c r="L2239" s="111">
        <v>0.92784825435236762</v>
      </c>
      <c r="M2239" s="111">
        <v>0.46510463492953991</v>
      </c>
      <c r="N2239" s="112">
        <f t="shared" si="69"/>
        <v>0.76630820657207765</v>
      </c>
    </row>
    <row r="2240" spans="1:14" x14ac:dyDescent="0.25">
      <c r="A2240" s="111" t="s">
        <v>651</v>
      </c>
      <c r="B2240" s="111">
        <f>INDEX(kommuner!C:C,MATCH(_xlfn.NUMBERVALUE(A2240),kommuner!B:B,0))</f>
        <v>3426</v>
      </c>
      <c r="C2240" s="111" t="s">
        <v>127</v>
      </c>
      <c r="D2240" s="111" t="s">
        <v>127</v>
      </c>
      <c r="E2240" s="111" t="s">
        <v>123</v>
      </c>
      <c r="F2240" s="111" t="s">
        <v>185</v>
      </c>
      <c r="G2240" s="111" t="s">
        <v>186</v>
      </c>
      <c r="H2240" s="111" t="s">
        <v>185</v>
      </c>
      <c r="I2240" s="111" t="s">
        <v>186</v>
      </c>
      <c r="J2240" t="str">
        <f t="shared" si="68"/>
        <v>3426SkogOrganisk jordLauvskogSærs høy</v>
      </c>
      <c r="K2240" s="111">
        <v>-1.8997279926091779</v>
      </c>
      <c r="L2240" s="111">
        <v>0.92784825435236762</v>
      </c>
      <c r="M2240" s="111">
        <v>0.46510463492953991</v>
      </c>
      <c r="N2240" s="112">
        <f t="shared" si="69"/>
        <v>-0.50677510332727038</v>
      </c>
    </row>
    <row r="2241" spans="1:14" x14ac:dyDescent="0.25">
      <c r="A2241" s="111" t="s">
        <v>651</v>
      </c>
      <c r="B2241" s="111">
        <f>INDEX(kommuner!C:C,MATCH(_xlfn.NUMBERVALUE(A2241),kommuner!B:B,0))</f>
        <v>3426</v>
      </c>
      <c r="C2241" s="111" t="s">
        <v>83</v>
      </c>
      <c r="D2241" s="111" t="s">
        <v>83</v>
      </c>
      <c r="E2241" s="111" t="s">
        <v>126</v>
      </c>
      <c r="F2241" s="111" t="s">
        <v>139</v>
      </c>
      <c r="G2241" s="111" t="s">
        <v>139</v>
      </c>
      <c r="H2241" s="111" t="s">
        <v>139</v>
      </c>
      <c r="I2241" s="111" t="s">
        <v>139</v>
      </c>
      <c r="J2241" t="str">
        <f t="shared" si="68"/>
        <v>3426Utbygd arealMineraljord</v>
      </c>
      <c r="K2241" s="111">
        <v>-0.82639633937819656</v>
      </c>
      <c r="L2241" s="111">
        <v>0</v>
      </c>
      <c r="M2241" s="111">
        <v>1.303047089454229E-2</v>
      </c>
      <c r="N2241" s="112">
        <f t="shared" si="69"/>
        <v>-0.81336586848365422</v>
      </c>
    </row>
    <row r="2242" spans="1:14" x14ac:dyDescent="0.25">
      <c r="A2242" s="111" t="s">
        <v>651</v>
      </c>
      <c r="B2242" s="111">
        <f>INDEX(kommuner!C:C,MATCH(_xlfn.NUMBERVALUE(A2242),kommuner!B:B,0))</f>
        <v>3426</v>
      </c>
      <c r="C2242" s="111" t="s">
        <v>83</v>
      </c>
      <c r="D2242" s="111" t="s">
        <v>83</v>
      </c>
      <c r="E2242" s="111" t="s">
        <v>123</v>
      </c>
      <c r="F2242" s="111" t="s">
        <v>139</v>
      </c>
      <c r="G2242" s="111" t="s">
        <v>139</v>
      </c>
      <c r="H2242" s="111" t="s">
        <v>139</v>
      </c>
      <c r="I2242" s="111" t="s">
        <v>139</v>
      </c>
      <c r="J2242" t="str">
        <f t="shared" si="68"/>
        <v>3426Utbygd arealOrganisk jord</v>
      </c>
      <c r="K2242" s="111">
        <v>29.011421395201612</v>
      </c>
      <c r="L2242" s="111">
        <v>0</v>
      </c>
      <c r="M2242" s="111">
        <v>1.303047089454229E-2</v>
      </c>
      <c r="N2242" s="112">
        <f t="shared" si="69"/>
        <v>29.024451866096154</v>
      </c>
    </row>
    <row r="2243" spans="1:14" x14ac:dyDescent="0.25">
      <c r="A2243" s="111" t="s">
        <v>651</v>
      </c>
      <c r="B2243" s="111">
        <f>INDEX(kommuner!C:C,MATCH(_xlfn.NUMBERVALUE(A2243),kommuner!B:B,0))</f>
        <v>3426</v>
      </c>
      <c r="C2243" s="111" t="s">
        <v>181</v>
      </c>
      <c r="D2243" s="111" t="s">
        <v>181</v>
      </c>
      <c r="E2243" s="111" t="s">
        <v>123</v>
      </c>
      <c r="F2243" s="111" t="s">
        <v>139</v>
      </c>
      <c r="G2243" s="111" t="s">
        <v>139</v>
      </c>
      <c r="H2243" s="111" t="s">
        <v>139</v>
      </c>
      <c r="I2243" s="111" t="s">
        <v>139</v>
      </c>
      <c r="J2243" t="str">
        <f t="shared" ref="J2243:J2306" si="70">B2243&amp;C2243&amp;E2243&amp;IF(C2243="Skog",F2243&amp;G2243,"")</f>
        <v>3426Vann og myrOrganisk jord</v>
      </c>
      <c r="K2243" s="111">
        <v>-0.15121005571827481</v>
      </c>
      <c r="L2243" s="111">
        <v>0</v>
      </c>
      <c r="M2243" s="111">
        <v>0</v>
      </c>
      <c r="N2243" s="112">
        <f t="shared" ref="N2243:N2306" si="71">SUM(K2243:M2243)</f>
        <v>-0.15121005571827481</v>
      </c>
    </row>
    <row r="2244" spans="1:14" x14ac:dyDescent="0.25">
      <c r="A2244" s="111" t="s">
        <v>652</v>
      </c>
      <c r="B2244" s="111">
        <f>INDEX(kommuner!C:C,MATCH(_xlfn.NUMBERVALUE(A2244),kommuner!B:B,0))</f>
        <v>3427</v>
      </c>
      <c r="C2244" s="111" t="s">
        <v>82</v>
      </c>
      <c r="D2244" s="111" t="s">
        <v>82</v>
      </c>
      <c r="E2244" s="111" t="s">
        <v>126</v>
      </c>
      <c r="F2244" s="111" t="s">
        <v>139</v>
      </c>
      <c r="G2244" s="111" t="s">
        <v>139</v>
      </c>
      <c r="H2244" s="111" t="s">
        <v>139</v>
      </c>
      <c r="I2244" s="111" t="s">
        <v>139</v>
      </c>
      <c r="J2244" t="str">
        <f t="shared" si="70"/>
        <v>3427Annen utmarkMineraljord</v>
      </c>
      <c r="K2244" s="111">
        <v>-8.1294889331176998E-2</v>
      </c>
      <c r="L2244" s="111">
        <v>0</v>
      </c>
      <c r="M2244" s="111">
        <v>0</v>
      </c>
      <c r="N2244" s="112">
        <f t="shared" si="71"/>
        <v>-8.1294889331176998E-2</v>
      </c>
    </row>
    <row r="2245" spans="1:14" x14ac:dyDescent="0.25">
      <c r="A2245" s="111" t="s">
        <v>652</v>
      </c>
      <c r="B2245" s="111">
        <f>INDEX(kommuner!C:C,MATCH(_xlfn.NUMBERVALUE(A2245),kommuner!B:B,0))</f>
        <v>3427</v>
      </c>
      <c r="C2245" s="111" t="s">
        <v>121</v>
      </c>
      <c r="D2245" s="111" t="s">
        <v>121</v>
      </c>
      <c r="E2245" s="111" t="s">
        <v>126</v>
      </c>
      <c r="F2245" s="111" t="s">
        <v>139</v>
      </c>
      <c r="G2245" s="111" t="s">
        <v>139</v>
      </c>
      <c r="H2245" s="111" t="s">
        <v>139</v>
      </c>
      <c r="I2245" s="111" t="s">
        <v>139</v>
      </c>
      <c r="J2245" t="str">
        <f t="shared" si="70"/>
        <v>3427BeiteMineraljord</v>
      </c>
      <c r="K2245" s="111">
        <v>-0.96338340838695502</v>
      </c>
      <c r="L2245" s="111">
        <v>0</v>
      </c>
      <c r="M2245" s="111">
        <v>1.2448711246839999E-7</v>
      </c>
      <c r="N2245" s="112">
        <f t="shared" si="71"/>
        <v>-0.96338328389984251</v>
      </c>
    </row>
    <row r="2246" spans="1:14" x14ac:dyDescent="0.25">
      <c r="A2246" s="111" t="s">
        <v>652</v>
      </c>
      <c r="B2246" s="111">
        <f>INDEX(kommuner!C:C,MATCH(_xlfn.NUMBERVALUE(A2246),kommuner!B:B,0))</f>
        <v>3427</v>
      </c>
      <c r="C2246" s="111" t="s">
        <v>121</v>
      </c>
      <c r="D2246" s="111" t="s">
        <v>121</v>
      </c>
      <c r="E2246" s="111" t="s">
        <v>123</v>
      </c>
      <c r="F2246" s="111" t="s">
        <v>139</v>
      </c>
      <c r="G2246" s="111" t="s">
        <v>139</v>
      </c>
      <c r="H2246" s="111" t="s">
        <v>139</v>
      </c>
      <c r="I2246" s="111" t="s">
        <v>139</v>
      </c>
      <c r="J2246" t="str">
        <f t="shared" si="70"/>
        <v>3427BeiteOrganisk jord</v>
      </c>
      <c r="K2246" s="111">
        <v>12.077525935985037</v>
      </c>
      <c r="L2246" s="111">
        <v>1.6412500000000001</v>
      </c>
      <c r="M2246" s="111">
        <v>0</v>
      </c>
      <c r="N2246" s="112">
        <f t="shared" si="71"/>
        <v>13.718775935985036</v>
      </c>
    </row>
    <row r="2247" spans="1:14" x14ac:dyDescent="0.25">
      <c r="A2247" s="111" t="s">
        <v>652</v>
      </c>
      <c r="B2247" s="111">
        <f>INDEX(kommuner!C:C,MATCH(_xlfn.NUMBERVALUE(A2247),kommuner!B:B,0))</f>
        <v>3427</v>
      </c>
      <c r="C2247" s="111" t="s">
        <v>84</v>
      </c>
      <c r="D2247" s="111" t="s">
        <v>84</v>
      </c>
      <c r="E2247" s="111" t="s">
        <v>126</v>
      </c>
      <c r="F2247" s="111" t="s">
        <v>139</v>
      </c>
      <c r="G2247" s="111" t="s">
        <v>139</v>
      </c>
      <c r="H2247" s="111" t="s">
        <v>139</v>
      </c>
      <c r="I2247" s="111" t="s">
        <v>139</v>
      </c>
      <c r="J2247" t="str">
        <f t="shared" si="70"/>
        <v>3427Dyrket markMineraljord</v>
      </c>
      <c r="K2247" s="111">
        <v>-0.53888043400208008</v>
      </c>
      <c r="L2247" s="111">
        <v>0</v>
      </c>
      <c r="M2247" s="111">
        <v>0</v>
      </c>
      <c r="N2247" s="112">
        <f t="shared" si="71"/>
        <v>-0.53888043400208008</v>
      </c>
    </row>
    <row r="2248" spans="1:14" x14ac:dyDescent="0.25">
      <c r="A2248" s="111" t="s">
        <v>652</v>
      </c>
      <c r="B2248" s="111">
        <f>INDEX(kommuner!C:C,MATCH(_xlfn.NUMBERVALUE(A2248),kommuner!B:B,0))</f>
        <v>3427</v>
      </c>
      <c r="C2248" s="111" t="s">
        <v>84</v>
      </c>
      <c r="D2248" s="111" t="s">
        <v>84</v>
      </c>
      <c r="E2248" s="111" t="s">
        <v>123</v>
      </c>
      <c r="F2248" s="111" t="s">
        <v>139</v>
      </c>
      <c r="G2248" s="111" t="s">
        <v>139</v>
      </c>
      <c r="H2248" s="111" t="s">
        <v>139</v>
      </c>
      <c r="I2248" s="111" t="s">
        <v>139</v>
      </c>
      <c r="J2248" t="str">
        <f t="shared" si="70"/>
        <v>3427Dyrket markOrganisk jord</v>
      </c>
      <c r="K2248" s="111">
        <v>28.726149366675592</v>
      </c>
      <c r="L2248" s="111">
        <v>1.45625</v>
      </c>
      <c r="M2248" s="111">
        <v>0</v>
      </c>
      <c r="N2248" s="112">
        <f t="shared" si="71"/>
        <v>30.182399366675593</v>
      </c>
    </row>
    <row r="2249" spans="1:14" x14ac:dyDescent="0.25">
      <c r="A2249" s="111" t="s">
        <v>652</v>
      </c>
      <c r="B2249" s="111">
        <f>INDEX(kommuner!C:C,MATCH(_xlfn.NUMBERVALUE(A2249),kommuner!B:B,0))</f>
        <v>3427</v>
      </c>
      <c r="C2249" s="111" t="s">
        <v>127</v>
      </c>
      <c r="D2249" s="111" t="s">
        <v>127</v>
      </c>
      <c r="E2249" s="111" t="s">
        <v>126</v>
      </c>
      <c r="F2249" s="111" t="s">
        <v>172</v>
      </c>
      <c r="G2249" s="111" t="s">
        <v>180</v>
      </c>
      <c r="H2249" s="111" t="s">
        <v>172</v>
      </c>
      <c r="I2249" s="111" t="s">
        <v>180</v>
      </c>
      <c r="J2249" t="str">
        <f t="shared" si="70"/>
        <v>3427SkogMineraljordBarskogHøy</v>
      </c>
      <c r="K2249" s="111">
        <v>-2.6198458133623994</v>
      </c>
      <c r="L2249" s="111">
        <v>0.85306406685236758</v>
      </c>
      <c r="M2249" s="111">
        <v>6.4056614999681585E-2</v>
      </c>
      <c r="N2249" s="112">
        <f t="shared" si="71"/>
        <v>-1.7027251315103504</v>
      </c>
    </row>
    <row r="2250" spans="1:14" x14ac:dyDescent="0.25">
      <c r="A2250" s="111" t="s">
        <v>652</v>
      </c>
      <c r="B2250" s="111">
        <f>INDEX(kommuner!C:C,MATCH(_xlfn.NUMBERVALUE(A2250),kommuner!B:B,0))</f>
        <v>3427</v>
      </c>
      <c r="C2250" s="111" t="s">
        <v>127</v>
      </c>
      <c r="D2250" s="111" t="s">
        <v>127</v>
      </c>
      <c r="E2250" s="111" t="s">
        <v>126</v>
      </c>
      <c r="F2250" s="111" t="s">
        <v>172</v>
      </c>
      <c r="G2250" s="111" t="s">
        <v>167</v>
      </c>
      <c r="H2250" s="111" t="s">
        <v>172</v>
      </c>
      <c r="I2250" s="111" t="s">
        <v>167</v>
      </c>
      <c r="J2250" t="str">
        <f t="shared" si="70"/>
        <v>3427SkogMineraljordBarskogImpediment</v>
      </c>
      <c r="K2250" s="111">
        <v>-2.0650085329634176</v>
      </c>
      <c r="L2250" s="111">
        <v>0.85306406685236758</v>
      </c>
      <c r="M2250" s="111">
        <v>6.3979989500968365E-2</v>
      </c>
      <c r="N2250" s="112">
        <f t="shared" si="71"/>
        <v>-1.1479644766100818</v>
      </c>
    </row>
    <row r="2251" spans="1:14" x14ac:dyDescent="0.25">
      <c r="A2251" s="111" t="s">
        <v>652</v>
      </c>
      <c r="B2251" s="111">
        <f>INDEX(kommuner!C:C,MATCH(_xlfn.NUMBERVALUE(A2251),kommuner!B:B,0))</f>
        <v>3427</v>
      </c>
      <c r="C2251" s="111" t="s">
        <v>127</v>
      </c>
      <c r="D2251" s="111" t="s">
        <v>127</v>
      </c>
      <c r="E2251" s="111" t="s">
        <v>126</v>
      </c>
      <c r="F2251" s="111" t="s">
        <v>172</v>
      </c>
      <c r="G2251" s="111" t="s">
        <v>190</v>
      </c>
      <c r="H2251" s="111" t="s">
        <v>172</v>
      </c>
      <c r="I2251" s="111" t="s">
        <v>190</v>
      </c>
      <c r="J2251" t="str">
        <f t="shared" si="70"/>
        <v>3427SkogMineraljordBarskogLav</v>
      </c>
      <c r="K2251" s="111">
        <v>-1.5556963198695539</v>
      </c>
      <c r="L2251" s="111">
        <v>0.85306406685236758</v>
      </c>
      <c r="M2251" s="111">
        <v>6.3979989500968365E-2</v>
      </c>
      <c r="N2251" s="112">
        <f t="shared" si="71"/>
        <v>-0.63865226351621796</v>
      </c>
    </row>
    <row r="2252" spans="1:14" x14ac:dyDescent="0.25">
      <c r="A2252" s="111" t="s">
        <v>652</v>
      </c>
      <c r="B2252" s="111">
        <f>INDEX(kommuner!C:C,MATCH(_xlfn.NUMBERVALUE(A2252),kommuner!B:B,0))</f>
        <v>3427</v>
      </c>
      <c r="C2252" s="111" t="s">
        <v>127</v>
      </c>
      <c r="D2252" s="111" t="s">
        <v>127</v>
      </c>
      <c r="E2252" s="111" t="s">
        <v>126</v>
      </c>
      <c r="F2252" s="111" t="s">
        <v>172</v>
      </c>
      <c r="G2252" s="111" t="s">
        <v>173</v>
      </c>
      <c r="H2252" s="111" t="s">
        <v>172</v>
      </c>
      <c r="I2252" s="111" t="s">
        <v>173</v>
      </c>
      <c r="J2252" t="str">
        <f t="shared" si="70"/>
        <v>3427SkogMineraljordBarskogMiddels</v>
      </c>
      <c r="K2252" s="111">
        <v>-2.1020078369684825</v>
      </c>
      <c r="L2252" s="111">
        <v>0.85306406685236758</v>
      </c>
      <c r="M2252" s="111">
        <v>6.4056614999681585E-2</v>
      </c>
      <c r="N2252" s="112">
        <f t="shared" si="71"/>
        <v>-1.1848871551164335</v>
      </c>
    </row>
    <row r="2253" spans="1:14" x14ac:dyDescent="0.25">
      <c r="A2253" s="111" t="s">
        <v>652</v>
      </c>
      <c r="B2253" s="111">
        <f>INDEX(kommuner!C:C,MATCH(_xlfn.NUMBERVALUE(A2253),kommuner!B:B,0))</f>
        <v>3427</v>
      </c>
      <c r="C2253" s="111" t="s">
        <v>127</v>
      </c>
      <c r="D2253" s="111" t="s">
        <v>127</v>
      </c>
      <c r="E2253" s="111" t="s">
        <v>126</v>
      </c>
      <c r="F2253" s="111" t="s">
        <v>172</v>
      </c>
      <c r="G2253" s="111" t="s">
        <v>186</v>
      </c>
      <c r="H2253" s="111" t="s">
        <v>172</v>
      </c>
      <c r="I2253" s="111" t="s">
        <v>186</v>
      </c>
      <c r="J2253" t="str">
        <f t="shared" si="70"/>
        <v>3427SkogMineraljordBarskogSærs høy</v>
      </c>
      <c r="K2253" s="111">
        <v>0.12072674540874306</v>
      </c>
      <c r="L2253" s="111">
        <v>0.85306406685236758</v>
      </c>
      <c r="M2253" s="111">
        <v>6.4056614999681585E-2</v>
      </c>
      <c r="N2253" s="112">
        <f t="shared" si="71"/>
        <v>1.0378474272607923</v>
      </c>
    </row>
    <row r="2254" spans="1:14" x14ac:dyDescent="0.25">
      <c r="A2254" s="111" t="s">
        <v>652</v>
      </c>
      <c r="B2254" s="111">
        <f>INDEX(kommuner!C:C,MATCH(_xlfn.NUMBERVALUE(A2254),kommuner!B:B,0))</f>
        <v>3427</v>
      </c>
      <c r="C2254" s="111" t="s">
        <v>127</v>
      </c>
      <c r="D2254" s="111" t="s">
        <v>127</v>
      </c>
      <c r="E2254" s="111" t="s">
        <v>126</v>
      </c>
      <c r="F2254" s="111" t="s">
        <v>179</v>
      </c>
      <c r="G2254" s="111" t="s">
        <v>180</v>
      </c>
      <c r="H2254" s="111" t="s">
        <v>179</v>
      </c>
      <c r="I2254" s="111" t="s">
        <v>180</v>
      </c>
      <c r="J2254" t="str">
        <f t="shared" si="70"/>
        <v>3427SkogMineraljordBlandingsskogHøy</v>
      </c>
      <c r="K2254" s="111">
        <v>-7.1939050909469406</v>
      </c>
      <c r="L2254" s="111">
        <v>0.85306406685236758</v>
      </c>
      <c r="M2254" s="111">
        <v>6.3979989500968365E-2</v>
      </c>
      <c r="N2254" s="112">
        <f t="shared" si="71"/>
        <v>-6.2768610345936047</v>
      </c>
    </row>
    <row r="2255" spans="1:14" x14ac:dyDescent="0.25">
      <c r="A2255" s="111" t="s">
        <v>652</v>
      </c>
      <c r="B2255" s="111">
        <f>INDEX(kommuner!C:C,MATCH(_xlfn.NUMBERVALUE(A2255),kommuner!B:B,0))</f>
        <v>3427</v>
      </c>
      <c r="C2255" s="111" t="s">
        <v>127</v>
      </c>
      <c r="D2255" s="111" t="s">
        <v>127</v>
      </c>
      <c r="E2255" s="111" t="s">
        <v>126</v>
      </c>
      <c r="F2255" s="111" t="s">
        <v>179</v>
      </c>
      <c r="G2255" s="111" t="s">
        <v>167</v>
      </c>
      <c r="H2255" s="111" t="s">
        <v>179</v>
      </c>
      <c r="I2255" s="111" t="s">
        <v>167</v>
      </c>
      <c r="J2255" t="str">
        <f t="shared" si="70"/>
        <v>3427SkogMineraljordBlandingsskogImpediment</v>
      </c>
      <c r="K2255" s="111">
        <v>-1.534689908392211</v>
      </c>
      <c r="L2255" s="111">
        <v>0.85306406685236758</v>
      </c>
      <c r="M2255" s="111">
        <v>6.3979989500968365E-2</v>
      </c>
      <c r="N2255" s="112">
        <f t="shared" si="71"/>
        <v>-0.61764585203887501</v>
      </c>
    </row>
    <row r="2256" spans="1:14" x14ac:dyDescent="0.25">
      <c r="A2256" s="111" t="s">
        <v>652</v>
      </c>
      <c r="B2256" s="111">
        <f>INDEX(kommuner!C:C,MATCH(_xlfn.NUMBERVALUE(A2256),kommuner!B:B,0))</f>
        <v>3427</v>
      </c>
      <c r="C2256" s="111" t="s">
        <v>127</v>
      </c>
      <c r="D2256" s="111" t="s">
        <v>127</v>
      </c>
      <c r="E2256" s="111" t="s">
        <v>126</v>
      </c>
      <c r="F2256" s="111" t="s">
        <v>179</v>
      </c>
      <c r="G2256" s="111" t="s">
        <v>190</v>
      </c>
      <c r="H2256" s="111" t="s">
        <v>179</v>
      </c>
      <c r="I2256" s="111" t="s">
        <v>190</v>
      </c>
      <c r="J2256" t="str">
        <f t="shared" si="70"/>
        <v>3427SkogMineraljordBlandingsskogLav</v>
      </c>
      <c r="K2256" s="111">
        <v>-2.1877055028220966</v>
      </c>
      <c r="L2256" s="111">
        <v>0.85306406685236758</v>
      </c>
      <c r="M2256" s="111">
        <v>6.3979989500968365E-2</v>
      </c>
      <c r="N2256" s="112">
        <f t="shared" si="71"/>
        <v>-1.2706614464687609</v>
      </c>
    </row>
    <row r="2257" spans="1:14" x14ac:dyDescent="0.25">
      <c r="A2257" s="111" t="s">
        <v>652</v>
      </c>
      <c r="B2257" s="111">
        <f>INDEX(kommuner!C:C,MATCH(_xlfn.NUMBERVALUE(A2257),kommuner!B:B,0))</f>
        <v>3427</v>
      </c>
      <c r="C2257" s="111" t="s">
        <v>127</v>
      </c>
      <c r="D2257" s="111" t="s">
        <v>127</v>
      </c>
      <c r="E2257" s="111" t="s">
        <v>126</v>
      </c>
      <c r="F2257" s="111" t="s">
        <v>179</v>
      </c>
      <c r="G2257" s="111" t="s">
        <v>173</v>
      </c>
      <c r="H2257" s="111" t="s">
        <v>179</v>
      </c>
      <c r="I2257" s="111" t="s">
        <v>173</v>
      </c>
      <c r="J2257" t="str">
        <f t="shared" si="70"/>
        <v>3427SkogMineraljordBlandingsskogMiddels</v>
      </c>
      <c r="K2257" s="111">
        <v>-3.8687729546762566</v>
      </c>
      <c r="L2257" s="111">
        <v>0.85306406685236758</v>
      </c>
      <c r="M2257" s="111">
        <v>6.3979989500968365E-2</v>
      </c>
      <c r="N2257" s="112">
        <f t="shared" si="71"/>
        <v>-2.9517288983229206</v>
      </c>
    </row>
    <row r="2258" spans="1:14" x14ac:dyDescent="0.25">
      <c r="A2258" s="111" t="s">
        <v>652</v>
      </c>
      <c r="B2258" s="111">
        <f>INDEX(kommuner!C:C,MATCH(_xlfn.NUMBERVALUE(A2258),kommuner!B:B,0))</f>
        <v>3427</v>
      </c>
      <c r="C2258" s="111" t="s">
        <v>127</v>
      </c>
      <c r="D2258" s="111" t="s">
        <v>127</v>
      </c>
      <c r="E2258" s="111" t="s">
        <v>126</v>
      </c>
      <c r="F2258" s="111" t="s">
        <v>179</v>
      </c>
      <c r="G2258" s="111" t="s">
        <v>186</v>
      </c>
      <c r="H2258" s="111" t="s">
        <v>179</v>
      </c>
      <c r="I2258" s="111" t="s">
        <v>186</v>
      </c>
      <c r="J2258" t="str">
        <f t="shared" si="70"/>
        <v>3427SkogMineraljordBlandingsskogSærs høy</v>
      </c>
      <c r="K2258" s="111">
        <v>-2.9395925245326562</v>
      </c>
      <c r="L2258" s="111">
        <v>0.85306406685236758</v>
      </c>
      <c r="M2258" s="111">
        <v>6.3979989500968365E-2</v>
      </c>
      <c r="N2258" s="112">
        <f t="shared" si="71"/>
        <v>-2.0225484681793202</v>
      </c>
    </row>
    <row r="2259" spans="1:14" x14ac:dyDescent="0.25">
      <c r="A2259" s="111" t="s">
        <v>652</v>
      </c>
      <c r="B2259" s="111">
        <f>INDEX(kommuner!C:C,MATCH(_xlfn.NUMBERVALUE(A2259),kommuner!B:B,0))</f>
        <v>3427</v>
      </c>
      <c r="C2259" s="111" t="s">
        <v>127</v>
      </c>
      <c r="D2259" s="111" t="s">
        <v>127</v>
      </c>
      <c r="E2259" s="111" t="s">
        <v>126</v>
      </c>
      <c r="F2259" s="111" t="s">
        <v>185</v>
      </c>
      <c r="G2259" s="111" t="s">
        <v>180</v>
      </c>
      <c r="H2259" s="111" t="s">
        <v>185</v>
      </c>
      <c r="I2259" s="111" t="s">
        <v>180</v>
      </c>
      <c r="J2259" t="str">
        <f t="shared" si="70"/>
        <v>3427SkogMineraljordLauvskogHøy</v>
      </c>
      <c r="K2259" s="111">
        <v>-3.3269846154961789</v>
      </c>
      <c r="L2259" s="111">
        <v>0.85306406685236758</v>
      </c>
      <c r="M2259" s="111">
        <v>6.3979989500968365E-2</v>
      </c>
      <c r="N2259" s="112">
        <f t="shared" si="71"/>
        <v>-2.4099405591428429</v>
      </c>
    </row>
    <row r="2260" spans="1:14" x14ac:dyDescent="0.25">
      <c r="A2260" s="111" t="s">
        <v>652</v>
      </c>
      <c r="B2260" s="111">
        <f>INDEX(kommuner!C:C,MATCH(_xlfn.NUMBERVALUE(A2260),kommuner!B:B,0))</f>
        <v>3427</v>
      </c>
      <c r="C2260" s="111" t="s">
        <v>127</v>
      </c>
      <c r="D2260" s="111" t="s">
        <v>127</v>
      </c>
      <c r="E2260" s="111" t="s">
        <v>126</v>
      </c>
      <c r="F2260" s="111" t="s">
        <v>185</v>
      </c>
      <c r="G2260" s="111" t="s">
        <v>167</v>
      </c>
      <c r="H2260" s="111" t="s">
        <v>185</v>
      </c>
      <c r="I2260" s="111" t="s">
        <v>167</v>
      </c>
      <c r="J2260" t="str">
        <f t="shared" si="70"/>
        <v>3427SkogMineraljordLauvskogImpediment</v>
      </c>
      <c r="K2260" s="111">
        <v>-0.77373521499002318</v>
      </c>
      <c r="L2260" s="111">
        <v>0.85306406685236758</v>
      </c>
      <c r="M2260" s="111">
        <v>6.3979989500968365E-2</v>
      </c>
      <c r="N2260" s="112">
        <f t="shared" si="71"/>
        <v>0.14330884136331276</v>
      </c>
    </row>
    <row r="2261" spans="1:14" x14ac:dyDescent="0.25">
      <c r="A2261" s="111" t="s">
        <v>652</v>
      </c>
      <c r="B2261" s="111">
        <f>INDEX(kommuner!C:C,MATCH(_xlfn.NUMBERVALUE(A2261),kommuner!B:B,0))</f>
        <v>3427</v>
      </c>
      <c r="C2261" s="111" t="s">
        <v>127</v>
      </c>
      <c r="D2261" s="111" t="s">
        <v>127</v>
      </c>
      <c r="E2261" s="111" t="s">
        <v>126</v>
      </c>
      <c r="F2261" s="111" t="s">
        <v>185</v>
      </c>
      <c r="G2261" s="111" t="s">
        <v>190</v>
      </c>
      <c r="H2261" s="111" t="s">
        <v>185</v>
      </c>
      <c r="I2261" s="111" t="s">
        <v>190</v>
      </c>
      <c r="J2261" t="str">
        <f t="shared" si="70"/>
        <v>3427SkogMineraljordLauvskogLav</v>
      </c>
      <c r="K2261" s="111">
        <v>-8.9748170935426599E-2</v>
      </c>
      <c r="L2261" s="111">
        <v>0.85306406685236758</v>
      </c>
      <c r="M2261" s="111">
        <v>6.3979989500968365E-2</v>
      </c>
      <c r="N2261" s="112">
        <f t="shared" si="71"/>
        <v>0.82729588541790933</v>
      </c>
    </row>
    <row r="2262" spans="1:14" x14ac:dyDescent="0.25">
      <c r="A2262" s="111" t="s">
        <v>652</v>
      </c>
      <c r="B2262" s="111">
        <f>INDEX(kommuner!C:C,MATCH(_xlfn.NUMBERVALUE(A2262),kommuner!B:B,0))</f>
        <v>3427</v>
      </c>
      <c r="C2262" s="111" t="s">
        <v>127</v>
      </c>
      <c r="D2262" s="111" t="s">
        <v>127</v>
      </c>
      <c r="E2262" s="111" t="s">
        <v>126</v>
      </c>
      <c r="F2262" s="111" t="s">
        <v>185</v>
      </c>
      <c r="G2262" s="111" t="s">
        <v>173</v>
      </c>
      <c r="H2262" s="111" t="s">
        <v>185</v>
      </c>
      <c r="I2262" s="111" t="s">
        <v>173</v>
      </c>
      <c r="J2262" t="str">
        <f t="shared" si="70"/>
        <v>3427SkogMineraljordLauvskogMiddels</v>
      </c>
      <c r="K2262" s="111">
        <v>-1.7789409505847176</v>
      </c>
      <c r="L2262" s="111">
        <v>0.85306406685236758</v>
      </c>
      <c r="M2262" s="111">
        <v>6.3979989500968365E-2</v>
      </c>
      <c r="N2262" s="112">
        <f t="shared" si="71"/>
        <v>-0.86189689423138161</v>
      </c>
    </row>
    <row r="2263" spans="1:14" x14ac:dyDescent="0.25">
      <c r="A2263" s="111" t="s">
        <v>652</v>
      </c>
      <c r="B2263" s="111">
        <f>INDEX(kommuner!C:C,MATCH(_xlfn.NUMBERVALUE(A2263),kommuner!B:B,0))</f>
        <v>3427</v>
      </c>
      <c r="C2263" s="111" t="s">
        <v>127</v>
      </c>
      <c r="D2263" s="111" t="s">
        <v>127</v>
      </c>
      <c r="E2263" s="111" t="s">
        <v>126</v>
      </c>
      <c r="F2263" s="111" t="s">
        <v>185</v>
      </c>
      <c r="G2263" s="111" t="s">
        <v>186</v>
      </c>
      <c r="H2263" s="111" t="s">
        <v>185</v>
      </c>
      <c r="I2263" s="111" t="s">
        <v>186</v>
      </c>
      <c r="J2263" t="str">
        <f t="shared" si="70"/>
        <v>3427SkogMineraljordLauvskogSærs høy</v>
      </c>
      <c r="K2263" s="111">
        <v>-3.6560473259425113</v>
      </c>
      <c r="L2263" s="111">
        <v>0.85306406685236758</v>
      </c>
      <c r="M2263" s="111">
        <v>6.3979989500968365E-2</v>
      </c>
      <c r="N2263" s="112">
        <f t="shared" si="71"/>
        <v>-2.7390032695891753</v>
      </c>
    </row>
    <row r="2264" spans="1:14" x14ac:dyDescent="0.25">
      <c r="A2264" s="111" t="s">
        <v>652</v>
      </c>
      <c r="B2264" s="111">
        <f>INDEX(kommuner!C:C,MATCH(_xlfn.NUMBERVALUE(A2264),kommuner!B:B,0))</f>
        <v>3427</v>
      </c>
      <c r="C2264" s="111" t="s">
        <v>127</v>
      </c>
      <c r="D2264" s="111" t="s">
        <v>127</v>
      </c>
      <c r="E2264" s="111" t="s">
        <v>123</v>
      </c>
      <c r="F2264" s="111" t="s">
        <v>172</v>
      </c>
      <c r="G2264" s="111" t="s">
        <v>180</v>
      </c>
      <c r="H2264" s="111" t="s">
        <v>172</v>
      </c>
      <c r="I2264" s="111" t="s">
        <v>180</v>
      </c>
      <c r="J2264" t="str">
        <f t="shared" si="70"/>
        <v>3427SkogOrganisk jordBarskogHøy</v>
      </c>
      <c r="K2264" s="111">
        <v>-2.5184559031994138</v>
      </c>
      <c r="L2264" s="111">
        <v>0.92784825435236762</v>
      </c>
      <c r="M2264" s="111">
        <v>0.46518126042825314</v>
      </c>
      <c r="N2264" s="112">
        <f t="shared" si="71"/>
        <v>-1.1254263884187932</v>
      </c>
    </row>
    <row r="2265" spans="1:14" x14ac:dyDescent="0.25">
      <c r="A2265" s="111" t="s">
        <v>652</v>
      </c>
      <c r="B2265" s="111">
        <f>INDEX(kommuner!C:C,MATCH(_xlfn.NUMBERVALUE(A2265),kommuner!B:B,0))</f>
        <v>3427</v>
      </c>
      <c r="C2265" s="111" t="s">
        <v>127</v>
      </c>
      <c r="D2265" s="111" t="s">
        <v>127</v>
      </c>
      <c r="E2265" s="111" t="s">
        <v>123</v>
      </c>
      <c r="F2265" s="111" t="s">
        <v>172</v>
      </c>
      <c r="G2265" s="111" t="s">
        <v>167</v>
      </c>
      <c r="H2265" s="111" t="s">
        <v>172</v>
      </c>
      <c r="I2265" s="111" t="s">
        <v>167</v>
      </c>
      <c r="J2265" t="str">
        <f t="shared" si="70"/>
        <v>3427SkogOrganisk jordBarskogImpediment</v>
      </c>
      <c r="K2265" s="111">
        <v>3.7944669267533482E-2</v>
      </c>
      <c r="L2265" s="111">
        <v>0.92784825435236762</v>
      </c>
      <c r="M2265" s="111">
        <v>0.46510463492953991</v>
      </c>
      <c r="N2265" s="112">
        <f t="shared" si="71"/>
        <v>1.430897558549441</v>
      </c>
    </row>
    <row r="2266" spans="1:14" x14ac:dyDescent="0.25">
      <c r="A2266" s="111" t="s">
        <v>652</v>
      </c>
      <c r="B2266" s="111">
        <f>INDEX(kommuner!C:C,MATCH(_xlfn.NUMBERVALUE(A2266),kommuner!B:B,0))</f>
        <v>3427</v>
      </c>
      <c r="C2266" s="111" t="s">
        <v>127</v>
      </c>
      <c r="D2266" s="111" t="s">
        <v>127</v>
      </c>
      <c r="E2266" s="111" t="s">
        <v>123</v>
      </c>
      <c r="F2266" s="111" t="s">
        <v>172</v>
      </c>
      <c r="G2266" s="111" t="s">
        <v>190</v>
      </c>
      <c r="H2266" s="111" t="s">
        <v>172</v>
      </c>
      <c r="I2266" s="111" t="s">
        <v>190</v>
      </c>
      <c r="J2266" t="str">
        <f t="shared" si="70"/>
        <v>3427SkogOrganisk jordBarskogLav</v>
      </c>
      <c r="K2266" s="111">
        <v>-0.50666953101693391</v>
      </c>
      <c r="L2266" s="111">
        <v>0.92784825435236762</v>
      </c>
      <c r="M2266" s="111">
        <v>0.46510463492953991</v>
      </c>
      <c r="N2266" s="112">
        <f t="shared" si="71"/>
        <v>0.88628335826497362</v>
      </c>
    </row>
    <row r="2267" spans="1:14" x14ac:dyDescent="0.25">
      <c r="A2267" s="111" t="s">
        <v>652</v>
      </c>
      <c r="B2267" s="111">
        <f>INDEX(kommuner!C:C,MATCH(_xlfn.NUMBERVALUE(A2267),kommuner!B:B,0))</f>
        <v>3427</v>
      </c>
      <c r="C2267" s="111" t="s">
        <v>127</v>
      </c>
      <c r="D2267" s="111" t="s">
        <v>127</v>
      </c>
      <c r="E2267" s="111" t="s">
        <v>123</v>
      </c>
      <c r="F2267" s="111" t="s">
        <v>172</v>
      </c>
      <c r="G2267" s="111" t="s">
        <v>173</v>
      </c>
      <c r="H2267" s="111" t="s">
        <v>172</v>
      </c>
      <c r="I2267" s="111" t="s">
        <v>173</v>
      </c>
      <c r="J2267" t="str">
        <f t="shared" si="70"/>
        <v>3427SkogOrganisk jordBarskogMiddels</v>
      </c>
      <c r="K2267" s="111">
        <v>-1.5571490961494638</v>
      </c>
      <c r="L2267" s="111">
        <v>0.92784825435236762</v>
      </c>
      <c r="M2267" s="111">
        <v>0.46518126042825314</v>
      </c>
      <c r="N2267" s="112">
        <f t="shared" si="71"/>
        <v>-0.16411958136884308</v>
      </c>
    </row>
    <row r="2268" spans="1:14" x14ac:dyDescent="0.25">
      <c r="A2268" s="111" t="s">
        <v>652</v>
      </c>
      <c r="B2268" s="111">
        <f>INDEX(kommuner!C:C,MATCH(_xlfn.NUMBERVALUE(A2268),kommuner!B:B,0))</f>
        <v>3427</v>
      </c>
      <c r="C2268" s="111" t="s">
        <v>127</v>
      </c>
      <c r="D2268" s="111" t="s">
        <v>127</v>
      </c>
      <c r="E2268" s="111" t="s">
        <v>123</v>
      </c>
      <c r="F2268" s="111" t="s">
        <v>172</v>
      </c>
      <c r="G2268" s="111" t="s">
        <v>186</v>
      </c>
      <c r="H2268" s="111" t="s">
        <v>172</v>
      </c>
      <c r="I2268" s="111" t="s">
        <v>186</v>
      </c>
      <c r="J2268" t="str">
        <f t="shared" si="70"/>
        <v>3427SkogOrganisk jordBarskogSærs høy</v>
      </c>
      <c r="K2268" s="111">
        <v>2.5548655235722699</v>
      </c>
      <c r="L2268" s="111">
        <v>0.92784825435236762</v>
      </c>
      <c r="M2268" s="111">
        <v>0.46518126042825314</v>
      </c>
      <c r="N2268" s="112">
        <f t="shared" si="71"/>
        <v>3.9478950383528906</v>
      </c>
    </row>
    <row r="2269" spans="1:14" x14ac:dyDescent="0.25">
      <c r="A2269" s="111" t="s">
        <v>652</v>
      </c>
      <c r="B2269" s="111">
        <f>INDEX(kommuner!C:C,MATCH(_xlfn.NUMBERVALUE(A2269),kommuner!B:B,0))</f>
        <v>3427</v>
      </c>
      <c r="C2269" s="111" t="s">
        <v>127</v>
      </c>
      <c r="D2269" s="111" t="s">
        <v>127</v>
      </c>
      <c r="E2269" s="111" t="s">
        <v>123</v>
      </c>
      <c r="F2269" s="111" t="s">
        <v>179</v>
      </c>
      <c r="G2269" s="111" t="s">
        <v>180</v>
      </c>
      <c r="H2269" s="111" t="s">
        <v>179</v>
      </c>
      <c r="I2269" s="111" t="s">
        <v>180</v>
      </c>
      <c r="J2269" t="str">
        <f t="shared" si="70"/>
        <v>3427SkogOrganisk jordBlandingsskogHøy</v>
      </c>
      <c r="K2269" s="111">
        <v>-5.5554344456832343</v>
      </c>
      <c r="L2269" s="111">
        <v>0.92784825435236762</v>
      </c>
      <c r="M2269" s="111">
        <v>0.46510463492953991</v>
      </c>
      <c r="N2269" s="112">
        <f t="shared" si="71"/>
        <v>-4.1624815564013264</v>
      </c>
    </row>
    <row r="2270" spans="1:14" x14ac:dyDescent="0.25">
      <c r="A2270" s="111" t="s">
        <v>652</v>
      </c>
      <c r="B2270" s="111">
        <f>INDEX(kommuner!C:C,MATCH(_xlfn.NUMBERVALUE(A2270),kommuner!B:B,0))</f>
        <v>3427</v>
      </c>
      <c r="C2270" s="111" t="s">
        <v>127</v>
      </c>
      <c r="D2270" s="111" t="s">
        <v>127</v>
      </c>
      <c r="E2270" s="111" t="s">
        <v>123</v>
      </c>
      <c r="F2270" s="111" t="s">
        <v>179</v>
      </c>
      <c r="G2270" s="111" t="s">
        <v>167</v>
      </c>
      <c r="H2270" s="111" t="s">
        <v>179</v>
      </c>
      <c r="I2270" s="111" t="s">
        <v>167</v>
      </c>
      <c r="J2270" t="str">
        <f t="shared" si="70"/>
        <v>3427SkogOrganisk jordBlandingsskogImpediment</v>
      </c>
      <c r="K2270" s="111">
        <v>-0.28586344175800005</v>
      </c>
      <c r="L2270" s="111">
        <v>0.92784825435236762</v>
      </c>
      <c r="M2270" s="111">
        <v>0.46510463492953991</v>
      </c>
      <c r="N2270" s="112">
        <f t="shared" si="71"/>
        <v>1.1070894475239075</v>
      </c>
    </row>
    <row r="2271" spans="1:14" x14ac:dyDescent="0.25">
      <c r="A2271" s="111" t="s">
        <v>652</v>
      </c>
      <c r="B2271" s="111">
        <f>INDEX(kommuner!C:C,MATCH(_xlfn.NUMBERVALUE(A2271),kommuner!B:B,0))</f>
        <v>3427</v>
      </c>
      <c r="C2271" s="111" t="s">
        <v>127</v>
      </c>
      <c r="D2271" s="111" t="s">
        <v>127</v>
      </c>
      <c r="E2271" s="111" t="s">
        <v>123</v>
      </c>
      <c r="F2271" s="111" t="s">
        <v>179</v>
      </c>
      <c r="G2271" s="111" t="s">
        <v>190</v>
      </c>
      <c r="H2271" s="111" t="s">
        <v>179</v>
      </c>
      <c r="I2271" s="111" t="s">
        <v>190</v>
      </c>
      <c r="J2271" t="str">
        <f t="shared" si="70"/>
        <v>3427SkogOrganisk jordBlandingsskogLav</v>
      </c>
      <c r="K2271" s="111">
        <v>-1.2347339377887629</v>
      </c>
      <c r="L2271" s="111">
        <v>0.92784825435236762</v>
      </c>
      <c r="M2271" s="111">
        <v>0.46510463492953991</v>
      </c>
      <c r="N2271" s="112">
        <f t="shared" si="71"/>
        <v>0.15821895149314458</v>
      </c>
    </row>
    <row r="2272" spans="1:14" x14ac:dyDescent="0.25">
      <c r="A2272" s="111" t="s">
        <v>652</v>
      </c>
      <c r="B2272" s="111">
        <f>INDEX(kommuner!C:C,MATCH(_xlfn.NUMBERVALUE(A2272),kommuner!B:B,0))</f>
        <v>3427</v>
      </c>
      <c r="C2272" s="111" t="s">
        <v>127</v>
      </c>
      <c r="D2272" s="111" t="s">
        <v>127</v>
      </c>
      <c r="E2272" s="111" t="s">
        <v>123</v>
      </c>
      <c r="F2272" s="111" t="s">
        <v>179</v>
      </c>
      <c r="G2272" s="111" t="s">
        <v>173</v>
      </c>
      <c r="H2272" s="111" t="s">
        <v>179</v>
      </c>
      <c r="I2272" s="111" t="s">
        <v>173</v>
      </c>
      <c r="J2272" t="str">
        <f t="shared" si="70"/>
        <v>3427SkogOrganisk jordBlandingsskogMiddels</v>
      </c>
      <c r="K2272" s="111">
        <v>-2.4239591752717748</v>
      </c>
      <c r="L2272" s="111">
        <v>0.92784825435236762</v>
      </c>
      <c r="M2272" s="111">
        <v>0.46510463492953991</v>
      </c>
      <c r="N2272" s="112">
        <f t="shared" si="71"/>
        <v>-1.0310062859898674</v>
      </c>
    </row>
    <row r="2273" spans="1:14" x14ac:dyDescent="0.25">
      <c r="A2273" s="111" t="s">
        <v>652</v>
      </c>
      <c r="B2273" s="111">
        <f>INDEX(kommuner!C:C,MATCH(_xlfn.NUMBERVALUE(A2273),kommuner!B:B,0))</f>
        <v>3427</v>
      </c>
      <c r="C2273" s="111" t="s">
        <v>127</v>
      </c>
      <c r="D2273" s="111" t="s">
        <v>127</v>
      </c>
      <c r="E2273" s="111" t="s">
        <v>123</v>
      </c>
      <c r="F2273" s="111" t="s">
        <v>179</v>
      </c>
      <c r="G2273" s="111" t="s">
        <v>186</v>
      </c>
      <c r="H2273" s="111" t="s">
        <v>179</v>
      </c>
      <c r="I2273" s="111" t="s">
        <v>186</v>
      </c>
      <c r="J2273" t="str">
        <f t="shared" si="70"/>
        <v>3427SkogOrganisk jordBlandingsskogSærs høy</v>
      </c>
      <c r="K2273" s="111">
        <v>-1.5726115302258048</v>
      </c>
      <c r="L2273" s="111">
        <v>0.92784825435236762</v>
      </c>
      <c r="M2273" s="111">
        <v>0.46510463492953991</v>
      </c>
      <c r="N2273" s="112">
        <f t="shared" si="71"/>
        <v>-0.17965864094389727</v>
      </c>
    </row>
    <row r="2274" spans="1:14" x14ac:dyDescent="0.25">
      <c r="A2274" s="111" t="s">
        <v>652</v>
      </c>
      <c r="B2274" s="111">
        <f>INDEX(kommuner!C:C,MATCH(_xlfn.NUMBERVALUE(A2274),kommuner!B:B,0))</f>
        <v>3427</v>
      </c>
      <c r="C2274" s="111" t="s">
        <v>127</v>
      </c>
      <c r="D2274" s="111" t="s">
        <v>127</v>
      </c>
      <c r="E2274" s="111" t="s">
        <v>123</v>
      </c>
      <c r="F2274" s="111" t="s">
        <v>185</v>
      </c>
      <c r="G2274" s="111" t="s">
        <v>180</v>
      </c>
      <c r="H2274" s="111" t="s">
        <v>185</v>
      </c>
      <c r="I2274" s="111" t="s">
        <v>180</v>
      </c>
      <c r="J2274" t="str">
        <f t="shared" si="70"/>
        <v>3427SkogOrganisk jordLauvskogHøy</v>
      </c>
      <c r="K2274" s="111">
        <v>-1.9913688882377358</v>
      </c>
      <c r="L2274" s="111">
        <v>0.92784825435236762</v>
      </c>
      <c r="M2274" s="111">
        <v>0.46510463492953991</v>
      </c>
      <c r="N2274" s="112">
        <f t="shared" si="71"/>
        <v>-0.59841599895582831</v>
      </c>
    </row>
    <row r="2275" spans="1:14" x14ac:dyDescent="0.25">
      <c r="A2275" s="111" t="s">
        <v>652</v>
      </c>
      <c r="B2275" s="111">
        <f>INDEX(kommuner!C:C,MATCH(_xlfn.NUMBERVALUE(A2275),kommuner!B:B,0))</f>
        <v>3427</v>
      </c>
      <c r="C2275" s="111" t="s">
        <v>127</v>
      </c>
      <c r="D2275" s="111" t="s">
        <v>127</v>
      </c>
      <c r="E2275" s="111" t="s">
        <v>123</v>
      </c>
      <c r="F2275" s="111" t="s">
        <v>185</v>
      </c>
      <c r="G2275" s="111" t="s">
        <v>167</v>
      </c>
      <c r="H2275" s="111" t="s">
        <v>185</v>
      </c>
      <c r="I2275" s="111" t="s">
        <v>167</v>
      </c>
      <c r="J2275" t="str">
        <f t="shared" si="70"/>
        <v>3427SkogOrganisk jordLauvskogImpediment</v>
      </c>
      <c r="K2275" s="111">
        <v>0.35000626494250675</v>
      </c>
      <c r="L2275" s="111">
        <v>0.92784825435236762</v>
      </c>
      <c r="M2275" s="111">
        <v>0.46510463492953991</v>
      </c>
      <c r="N2275" s="112">
        <f t="shared" si="71"/>
        <v>1.7429591542244141</v>
      </c>
    </row>
    <row r="2276" spans="1:14" x14ac:dyDescent="0.25">
      <c r="A2276" s="111" t="s">
        <v>652</v>
      </c>
      <c r="B2276" s="111">
        <f>INDEX(kommuner!C:C,MATCH(_xlfn.NUMBERVALUE(A2276),kommuner!B:B,0))</f>
        <v>3427</v>
      </c>
      <c r="C2276" s="111" t="s">
        <v>127</v>
      </c>
      <c r="D2276" s="111" t="s">
        <v>127</v>
      </c>
      <c r="E2276" s="111" t="s">
        <v>123</v>
      </c>
      <c r="F2276" s="111" t="s">
        <v>185</v>
      </c>
      <c r="G2276" s="111" t="s">
        <v>190</v>
      </c>
      <c r="H2276" s="111" t="s">
        <v>185</v>
      </c>
      <c r="I2276" s="111" t="s">
        <v>190</v>
      </c>
      <c r="J2276" t="str">
        <f t="shared" si="70"/>
        <v>3427SkogOrganisk jordLauvskogLav</v>
      </c>
      <c r="K2276" s="111">
        <v>1.1144075558526714</v>
      </c>
      <c r="L2276" s="111">
        <v>0.92784825435236762</v>
      </c>
      <c r="M2276" s="111">
        <v>0.46510463492953991</v>
      </c>
      <c r="N2276" s="112">
        <f t="shared" si="71"/>
        <v>2.5073604451345788</v>
      </c>
    </row>
    <row r="2277" spans="1:14" x14ac:dyDescent="0.25">
      <c r="A2277" s="111" t="s">
        <v>652</v>
      </c>
      <c r="B2277" s="111">
        <f>INDEX(kommuner!C:C,MATCH(_xlfn.NUMBERVALUE(A2277),kommuner!B:B,0))</f>
        <v>3427</v>
      </c>
      <c r="C2277" s="111" t="s">
        <v>127</v>
      </c>
      <c r="D2277" s="111" t="s">
        <v>127</v>
      </c>
      <c r="E2277" s="111" t="s">
        <v>123</v>
      </c>
      <c r="F2277" s="111" t="s">
        <v>185</v>
      </c>
      <c r="G2277" s="111" t="s">
        <v>173</v>
      </c>
      <c r="H2277" s="111" t="s">
        <v>185</v>
      </c>
      <c r="I2277" s="111" t="s">
        <v>173</v>
      </c>
      <c r="J2277" t="str">
        <f t="shared" si="70"/>
        <v>3427SkogOrganisk jordLauvskogMiddels</v>
      </c>
      <c r="K2277" s="111">
        <v>-0.62664468270982987</v>
      </c>
      <c r="L2277" s="111">
        <v>0.92784825435236762</v>
      </c>
      <c r="M2277" s="111">
        <v>0.46510463492953991</v>
      </c>
      <c r="N2277" s="112">
        <f t="shared" si="71"/>
        <v>0.76630820657207765</v>
      </c>
    </row>
    <row r="2278" spans="1:14" x14ac:dyDescent="0.25">
      <c r="A2278" s="111" t="s">
        <v>652</v>
      </c>
      <c r="B2278" s="111">
        <f>INDEX(kommuner!C:C,MATCH(_xlfn.NUMBERVALUE(A2278),kommuner!B:B,0))</f>
        <v>3427</v>
      </c>
      <c r="C2278" s="111" t="s">
        <v>127</v>
      </c>
      <c r="D2278" s="111" t="s">
        <v>127</v>
      </c>
      <c r="E2278" s="111" t="s">
        <v>123</v>
      </c>
      <c r="F2278" s="111" t="s">
        <v>185</v>
      </c>
      <c r="G2278" s="111" t="s">
        <v>186</v>
      </c>
      <c r="H2278" s="111" t="s">
        <v>185</v>
      </c>
      <c r="I2278" s="111" t="s">
        <v>186</v>
      </c>
      <c r="J2278" t="str">
        <f t="shared" si="70"/>
        <v>3427SkogOrganisk jordLauvskogSærs høy</v>
      </c>
      <c r="K2278" s="111">
        <v>-1.8997279926091779</v>
      </c>
      <c r="L2278" s="111">
        <v>0.92784825435236762</v>
      </c>
      <c r="M2278" s="111">
        <v>0.46510463492953991</v>
      </c>
      <c r="N2278" s="112">
        <f t="shared" si="71"/>
        <v>-0.50677510332727038</v>
      </c>
    </row>
    <row r="2279" spans="1:14" x14ac:dyDescent="0.25">
      <c r="A2279" s="111" t="s">
        <v>652</v>
      </c>
      <c r="B2279" s="111">
        <f>INDEX(kommuner!C:C,MATCH(_xlfn.NUMBERVALUE(A2279),kommuner!B:B,0))</f>
        <v>3427</v>
      </c>
      <c r="C2279" s="111" t="s">
        <v>83</v>
      </c>
      <c r="D2279" s="111" t="s">
        <v>83</v>
      </c>
      <c r="E2279" s="111" t="s">
        <v>126</v>
      </c>
      <c r="F2279" s="111" t="s">
        <v>139</v>
      </c>
      <c r="G2279" s="111" t="s">
        <v>139</v>
      </c>
      <c r="H2279" s="111" t="s">
        <v>139</v>
      </c>
      <c r="I2279" s="111" t="s">
        <v>139</v>
      </c>
      <c r="J2279" t="str">
        <f t="shared" si="70"/>
        <v>3427Utbygd arealMineraljord</v>
      </c>
      <c r="K2279" s="111">
        <v>-0.82639633937819656</v>
      </c>
      <c r="L2279" s="111">
        <v>0</v>
      </c>
      <c r="M2279" s="111">
        <v>1.303047089454229E-2</v>
      </c>
      <c r="N2279" s="112">
        <f t="shared" si="71"/>
        <v>-0.81336586848365422</v>
      </c>
    </row>
    <row r="2280" spans="1:14" x14ac:dyDescent="0.25">
      <c r="A2280" s="111" t="s">
        <v>652</v>
      </c>
      <c r="B2280" s="111">
        <f>INDEX(kommuner!C:C,MATCH(_xlfn.NUMBERVALUE(A2280),kommuner!B:B,0))</f>
        <v>3427</v>
      </c>
      <c r="C2280" s="111" t="s">
        <v>83</v>
      </c>
      <c r="D2280" s="111" t="s">
        <v>83</v>
      </c>
      <c r="E2280" s="111" t="s">
        <v>123</v>
      </c>
      <c r="F2280" s="111" t="s">
        <v>139</v>
      </c>
      <c r="G2280" s="111" t="s">
        <v>139</v>
      </c>
      <c r="H2280" s="111" t="s">
        <v>139</v>
      </c>
      <c r="I2280" s="111" t="s">
        <v>139</v>
      </c>
      <c r="J2280" t="str">
        <f t="shared" si="70"/>
        <v>3427Utbygd arealOrganisk jord</v>
      </c>
      <c r="K2280" s="111">
        <v>29.011421395201612</v>
      </c>
      <c r="L2280" s="111">
        <v>0</v>
      </c>
      <c r="M2280" s="111">
        <v>1.303047089454229E-2</v>
      </c>
      <c r="N2280" s="112">
        <f t="shared" si="71"/>
        <v>29.024451866096154</v>
      </c>
    </row>
    <row r="2281" spans="1:14" x14ac:dyDescent="0.25">
      <c r="A2281" s="111" t="s">
        <v>652</v>
      </c>
      <c r="B2281" s="111">
        <f>INDEX(kommuner!C:C,MATCH(_xlfn.NUMBERVALUE(A2281),kommuner!B:B,0))</f>
        <v>3427</v>
      </c>
      <c r="C2281" s="111" t="s">
        <v>181</v>
      </c>
      <c r="D2281" s="111" t="s">
        <v>181</v>
      </c>
      <c r="E2281" s="111" t="s">
        <v>123</v>
      </c>
      <c r="F2281" s="111" t="s">
        <v>139</v>
      </c>
      <c r="G2281" s="111" t="s">
        <v>139</v>
      </c>
      <c r="H2281" s="111" t="s">
        <v>139</v>
      </c>
      <c r="I2281" s="111" t="s">
        <v>139</v>
      </c>
      <c r="J2281" t="str">
        <f t="shared" si="70"/>
        <v>3427Vann og myrOrganisk jord</v>
      </c>
      <c r="K2281" s="111">
        <v>-0.15121005571827481</v>
      </c>
      <c r="L2281" s="111">
        <v>0</v>
      </c>
      <c r="M2281" s="111">
        <v>0</v>
      </c>
      <c r="N2281" s="112">
        <f t="shared" si="71"/>
        <v>-0.15121005571827481</v>
      </c>
    </row>
    <row r="2282" spans="1:14" x14ac:dyDescent="0.25">
      <c r="A2282" s="111" t="s">
        <v>653</v>
      </c>
      <c r="B2282" s="111">
        <f>INDEX(kommuner!C:C,MATCH(_xlfn.NUMBERVALUE(A2282),kommuner!B:B,0))</f>
        <v>3428</v>
      </c>
      <c r="C2282" s="111" t="s">
        <v>82</v>
      </c>
      <c r="D2282" s="111" t="s">
        <v>82</v>
      </c>
      <c r="E2282" s="111" t="s">
        <v>126</v>
      </c>
      <c r="F2282" s="111" t="s">
        <v>139</v>
      </c>
      <c r="G2282" s="111" t="s">
        <v>139</v>
      </c>
      <c r="H2282" s="111" t="s">
        <v>139</v>
      </c>
      <c r="I2282" s="111" t="s">
        <v>139</v>
      </c>
      <c r="J2282" t="str">
        <f t="shared" si="70"/>
        <v>3428Annen utmarkMineraljord</v>
      </c>
      <c r="K2282" s="111">
        <v>-8.1294889331176998E-2</v>
      </c>
      <c r="L2282" s="111">
        <v>0</v>
      </c>
      <c r="M2282" s="111">
        <v>0</v>
      </c>
      <c r="N2282" s="112">
        <f t="shared" si="71"/>
        <v>-8.1294889331176998E-2</v>
      </c>
    </row>
    <row r="2283" spans="1:14" x14ac:dyDescent="0.25">
      <c r="A2283" s="111" t="s">
        <v>653</v>
      </c>
      <c r="B2283" s="111">
        <f>INDEX(kommuner!C:C,MATCH(_xlfn.NUMBERVALUE(A2283),kommuner!B:B,0))</f>
        <v>3428</v>
      </c>
      <c r="C2283" s="111" t="s">
        <v>121</v>
      </c>
      <c r="D2283" s="111" t="s">
        <v>121</v>
      </c>
      <c r="E2283" s="111" t="s">
        <v>126</v>
      </c>
      <c r="F2283" s="111" t="s">
        <v>139</v>
      </c>
      <c r="G2283" s="111" t="s">
        <v>139</v>
      </c>
      <c r="H2283" s="111" t="s">
        <v>139</v>
      </c>
      <c r="I2283" s="111" t="s">
        <v>139</v>
      </c>
      <c r="J2283" t="str">
        <f t="shared" si="70"/>
        <v>3428BeiteMineraljord</v>
      </c>
      <c r="K2283" s="111">
        <v>-0.96338340838695502</v>
      </c>
      <c r="L2283" s="111">
        <v>0</v>
      </c>
      <c r="M2283" s="111">
        <v>1.2448711246839999E-7</v>
      </c>
      <c r="N2283" s="112">
        <f t="shared" si="71"/>
        <v>-0.96338328389984251</v>
      </c>
    </row>
    <row r="2284" spans="1:14" x14ac:dyDescent="0.25">
      <c r="A2284" s="111" t="s">
        <v>653</v>
      </c>
      <c r="B2284" s="111">
        <f>INDEX(kommuner!C:C,MATCH(_xlfn.NUMBERVALUE(A2284),kommuner!B:B,0))</f>
        <v>3428</v>
      </c>
      <c r="C2284" s="111" t="s">
        <v>121</v>
      </c>
      <c r="D2284" s="111" t="s">
        <v>121</v>
      </c>
      <c r="E2284" s="111" t="s">
        <v>123</v>
      </c>
      <c r="F2284" s="111" t="s">
        <v>139</v>
      </c>
      <c r="G2284" s="111" t="s">
        <v>139</v>
      </c>
      <c r="H2284" s="111" t="s">
        <v>139</v>
      </c>
      <c r="I2284" s="111" t="s">
        <v>139</v>
      </c>
      <c r="J2284" t="str">
        <f t="shared" si="70"/>
        <v>3428BeiteOrganisk jord</v>
      </c>
      <c r="K2284" s="111">
        <v>12.077525935985037</v>
      </c>
      <c r="L2284" s="111">
        <v>1.6412500000000001</v>
      </c>
      <c r="M2284" s="111">
        <v>0</v>
      </c>
      <c r="N2284" s="112">
        <f t="shared" si="71"/>
        <v>13.718775935985036</v>
      </c>
    </row>
    <row r="2285" spans="1:14" x14ac:dyDescent="0.25">
      <c r="A2285" s="111" t="s">
        <v>653</v>
      </c>
      <c r="B2285" s="111">
        <f>INDEX(kommuner!C:C,MATCH(_xlfn.NUMBERVALUE(A2285),kommuner!B:B,0))</f>
        <v>3428</v>
      </c>
      <c r="C2285" s="111" t="s">
        <v>84</v>
      </c>
      <c r="D2285" s="111" t="s">
        <v>84</v>
      </c>
      <c r="E2285" s="111" t="s">
        <v>126</v>
      </c>
      <c r="F2285" s="111" t="s">
        <v>139</v>
      </c>
      <c r="G2285" s="111" t="s">
        <v>139</v>
      </c>
      <c r="H2285" s="111" t="s">
        <v>139</v>
      </c>
      <c r="I2285" s="111" t="s">
        <v>139</v>
      </c>
      <c r="J2285" t="str">
        <f t="shared" si="70"/>
        <v>3428Dyrket markMineraljord</v>
      </c>
      <c r="K2285" s="111">
        <v>-0.53888043400208008</v>
      </c>
      <c r="L2285" s="111">
        <v>0</v>
      </c>
      <c r="M2285" s="111">
        <v>0</v>
      </c>
      <c r="N2285" s="112">
        <f t="shared" si="71"/>
        <v>-0.53888043400208008</v>
      </c>
    </row>
    <row r="2286" spans="1:14" x14ac:dyDescent="0.25">
      <c r="A2286" s="111" t="s">
        <v>653</v>
      </c>
      <c r="B2286" s="111">
        <f>INDEX(kommuner!C:C,MATCH(_xlfn.NUMBERVALUE(A2286),kommuner!B:B,0))</f>
        <v>3428</v>
      </c>
      <c r="C2286" s="111" t="s">
        <v>84</v>
      </c>
      <c r="D2286" s="111" t="s">
        <v>84</v>
      </c>
      <c r="E2286" s="111" t="s">
        <v>123</v>
      </c>
      <c r="F2286" s="111" t="s">
        <v>139</v>
      </c>
      <c r="G2286" s="111" t="s">
        <v>139</v>
      </c>
      <c r="H2286" s="111" t="s">
        <v>139</v>
      </c>
      <c r="I2286" s="111" t="s">
        <v>139</v>
      </c>
      <c r="J2286" t="str">
        <f t="shared" si="70"/>
        <v>3428Dyrket markOrganisk jord</v>
      </c>
      <c r="K2286" s="111">
        <v>28.726149366675592</v>
      </c>
      <c r="L2286" s="111">
        <v>1.45625</v>
      </c>
      <c r="M2286" s="111">
        <v>0</v>
      </c>
      <c r="N2286" s="112">
        <f t="shared" si="71"/>
        <v>30.182399366675593</v>
      </c>
    </row>
    <row r="2287" spans="1:14" x14ac:dyDescent="0.25">
      <c r="A2287" s="111" t="s">
        <v>653</v>
      </c>
      <c r="B2287" s="111">
        <f>INDEX(kommuner!C:C,MATCH(_xlfn.NUMBERVALUE(A2287),kommuner!B:B,0))</f>
        <v>3428</v>
      </c>
      <c r="C2287" s="111" t="s">
        <v>127</v>
      </c>
      <c r="D2287" s="111" t="s">
        <v>127</v>
      </c>
      <c r="E2287" s="111" t="s">
        <v>126</v>
      </c>
      <c r="F2287" s="111" t="s">
        <v>172</v>
      </c>
      <c r="G2287" s="111" t="s">
        <v>180</v>
      </c>
      <c r="H2287" s="111" t="s">
        <v>172</v>
      </c>
      <c r="I2287" s="111" t="s">
        <v>180</v>
      </c>
      <c r="J2287" t="str">
        <f t="shared" si="70"/>
        <v>3428SkogMineraljordBarskogHøy</v>
      </c>
      <c r="K2287" s="111">
        <v>-2.6198458133623994</v>
      </c>
      <c r="L2287" s="111">
        <v>0.85306406685236758</v>
      </c>
      <c r="M2287" s="111">
        <v>6.4056614999681585E-2</v>
      </c>
      <c r="N2287" s="112">
        <f t="shared" si="71"/>
        <v>-1.7027251315103504</v>
      </c>
    </row>
    <row r="2288" spans="1:14" x14ac:dyDescent="0.25">
      <c r="A2288" s="111" t="s">
        <v>653</v>
      </c>
      <c r="B2288" s="111">
        <f>INDEX(kommuner!C:C,MATCH(_xlfn.NUMBERVALUE(A2288),kommuner!B:B,0))</f>
        <v>3428</v>
      </c>
      <c r="C2288" s="111" t="s">
        <v>127</v>
      </c>
      <c r="D2288" s="111" t="s">
        <v>127</v>
      </c>
      <c r="E2288" s="111" t="s">
        <v>126</v>
      </c>
      <c r="F2288" s="111" t="s">
        <v>172</v>
      </c>
      <c r="G2288" s="111" t="s">
        <v>167</v>
      </c>
      <c r="H2288" s="111" t="s">
        <v>172</v>
      </c>
      <c r="I2288" s="111" t="s">
        <v>167</v>
      </c>
      <c r="J2288" t="str">
        <f t="shared" si="70"/>
        <v>3428SkogMineraljordBarskogImpediment</v>
      </c>
      <c r="K2288" s="111">
        <v>-2.0650085329634176</v>
      </c>
      <c r="L2288" s="111">
        <v>0.85306406685236758</v>
      </c>
      <c r="M2288" s="111">
        <v>6.3979989500968365E-2</v>
      </c>
      <c r="N2288" s="112">
        <f t="shared" si="71"/>
        <v>-1.1479644766100818</v>
      </c>
    </row>
    <row r="2289" spans="1:14" x14ac:dyDescent="0.25">
      <c r="A2289" s="111" t="s">
        <v>653</v>
      </c>
      <c r="B2289" s="111">
        <f>INDEX(kommuner!C:C,MATCH(_xlfn.NUMBERVALUE(A2289),kommuner!B:B,0))</f>
        <v>3428</v>
      </c>
      <c r="C2289" s="111" t="s">
        <v>127</v>
      </c>
      <c r="D2289" s="111" t="s">
        <v>127</v>
      </c>
      <c r="E2289" s="111" t="s">
        <v>126</v>
      </c>
      <c r="F2289" s="111" t="s">
        <v>172</v>
      </c>
      <c r="G2289" s="111" t="s">
        <v>190</v>
      </c>
      <c r="H2289" s="111" t="s">
        <v>172</v>
      </c>
      <c r="I2289" s="111" t="s">
        <v>190</v>
      </c>
      <c r="J2289" t="str">
        <f t="shared" si="70"/>
        <v>3428SkogMineraljordBarskogLav</v>
      </c>
      <c r="K2289" s="111">
        <v>-1.5556963198695539</v>
      </c>
      <c r="L2289" s="111">
        <v>0.85306406685236758</v>
      </c>
      <c r="M2289" s="111">
        <v>6.3979989500968365E-2</v>
      </c>
      <c r="N2289" s="112">
        <f t="shared" si="71"/>
        <v>-0.63865226351621796</v>
      </c>
    </row>
    <row r="2290" spans="1:14" x14ac:dyDescent="0.25">
      <c r="A2290" s="111" t="s">
        <v>653</v>
      </c>
      <c r="B2290" s="111">
        <f>INDEX(kommuner!C:C,MATCH(_xlfn.NUMBERVALUE(A2290),kommuner!B:B,0))</f>
        <v>3428</v>
      </c>
      <c r="C2290" s="111" t="s">
        <v>127</v>
      </c>
      <c r="D2290" s="111" t="s">
        <v>127</v>
      </c>
      <c r="E2290" s="111" t="s">
        <v>126</v>
      </c>
      <c r="F2290" s="111" t="s">
        <v>172</v>
      </c>
      <c r="G2290" s="111" t="s">
        <v>173</v>
      </c>
      <c r="H2290" s="111" t="s">
        <v>172</v>
      </c>
      <c r="I2290" s="111" t="s">
        <v>173</v>
      </c>
      <c r="J2290" t="str">
        <f t="shared" si="70"/>
        <v>3428SkogMineraljordBarskogMiddels</v>
      </c>
      <c r="K2290" s="111">
        <v>-2.1020078369684825</v>
      </c>
      <c r="L2290" s="111">
        <v>0.85306406685236758</v>
      </c>
      <c r="M2290" s="111">
        <v>6.4056614999681585E-2</v>
      </c>
      <c r="N2290" s="112">
        <f t="shared" si="71"/>
        <v>-1.1848871551164335</v>
      </c>
    </row>
    <row r="2291" spans="1:14" x14ac:dyDescent="0.25">
      <c r="A2291" s="111" t="s">
        <v>653</v>
      </c>
      <c r="B2291" s="111">
        <f>INDEX(kommuner!C:C,MATCH(_xlfn.NUMBERVALUE(A2291),kommuner!B:B,0))</f>
        <v>3428</v>
      </c>
      <c r="C2291" s="111" t="s">
        <v>127</v>
      </c>
      <c r="D2291" s="111" t="s">
        <v>127</v>
      </c>
      <c r="E2291" s="111" t="s">
        <v>126</v>
      </c>
      <c r="F2291" s="111" t="s">
        <v>172</v>
      </c>
      <c r="G2291" s="111" t="s">
        <v>186</v>
      </c>
      <c r="H2291" s="111" t="s">
        <v>172</v>
      </c>
      <c r="I2291" s="111" t="s">
        <v>186</v>
      </c>
      <c r="J2291" t="str">
        <f t="shared" si="70"/>
        <v>3428SkogMineraljordBarskogSærs høy</v>
      </c>
      <c r="K2291" s="111">
        <v>0.12072674540874306</v>
      </c>
      <c r="L2291" s="111">
        <v>0.85306406685236758</v>
      </c>
      <c r="M2291" s="111">
        <v>6.4056614999681585E-2</v>
      </c>
      <c r="N2291" s="112">
        <f t="shared" si="71"/>
        <v>1.0378474272607923</v>
      </c>
    </row>
    <row r="2292" spans="1:14" x14ac:dyDescent="0.25">
      <c r="A2292" s="111" t="s">
        <v>653</v>
      </c>
      <c r="B2292" s="111">
        <f>INDEX(kommuner!C:C,MATCH(_xlfn.NUMBERVALUE(A2292),kommuner!B:B,0))</f>
        <v>3428</v>
      </c>
      <c r="C2292" s="111" t="s">
        <v>127</v>
      </c>
      <c r="D2292" s="111" t="s">
        <v>127</v>
      </c>
      <c r="E2292" s="111" t="s">
        <v>126</v>
      </c>
      <c r="F2292" s="111" t="s">
        <v>179</v>
      </c>
      <c r="G2292" s="111" t="s">
        <v>180</v>
      </c>
      <c r="H2292" s="111" t="s">
        <v>179</v>
      </c>
      <c r="I2292" s="111" t="s">
        <v>180</v>
      </c>
      <c r="J2292" t="str">
        <f t="shared" si="70"/>
        <v>3428SkogMineraljordBlandingsskogHøy</v>
      </c>
      <c r="K2292" s="111">
        <v>-7.1939050909469406</v>
      </c>
      <c r="L2292" s="111">
        <v>0.85306406685236758</v>
      </c>
      <c r="M2292" s="111">
        <v>6.3979989500968365E-2</v>
      </c>
      <c r="N2292" s="112">
        <f t="shared" si="71"/>
        <v>-6.2768610345936047</v>
      </c>
    </row>
    <row r="2293" spans="1:14" x14ac:dyDescent="0.25">
      <c r="A2293" s="111" t="s">
        <v>653</v>
      </c>
      <c r="B2293" s="111">
        <f>INDEX(kommuner!C:C,MATCH(_xlfn.NUMBERVALUE(A2293),kommuner!B:B,0))</f>
        <v>3428</v>
      </c>
      <c r="C2293" s="111" t="s">
        <v>127</v>
      </c>
      <c r="D2293" s="111" t="s">
        <v>127</v>
      </c>
      <c r="E2293" s="111" t="s">
        <v>126</v>
      </c>
      <c r="F2293" s="111" t="s">
        <v>179</v>
      </c>
      <c r="G2293" s="111" t="s">
        <v>167</v>
      </c>
      <c r="H2293" s="111" t="s">
        <v>179</v>
      </c>
      <c r="I2293" s="111" t="s">
        <v>167</v>
      </c>
      <c r="J2293" t="str">
        <f t="shared" si="70"/>
        <v>3428SkogMineraljordBlandingsskogImpediment</v>
      </c>
      <c r="K2293" s="111">
        <v>-1.534689908392211</v>
      </c>
      <c r="L2293" s="111">
        <v>0.85306406685236758</v>
      </c>
      <c r="M2293" s="111">
        <v>6.3979989500968365E-2</v>
      </c>
      <c r="N2293" s="112">
        <f t="shared" si="71"/>
        <v>-0.61764585203887501</v>
      </c>
    </row>
    <row r="2294" spans="1:14" x14ac:dyDescent="0.25">
      <c r="A2294" s="111" t="s">
        <v>653</v>
      </c>
      <c r="B2294" s="111">
        <f>INDEX(kommuner!C:C,MATCH(_xlfn.NUMBERVALUE(A2294),kommuner!B:B,0))</f>
        <v>3428</v>
      </c>
      <c r="C2294" s="111" t="s">
        <v>127</v>
      </c>
      <c r="D2294" s="111" t="s">
        <v>127</v>
      </c>
      <c r="E2294" s="111" t="s">
        <v>126</v>
      </c>
      <c r="F2294" s="111" t="s">
        <v>179</v>
      </c>
      <c r="G2294" s="111" t="s">
        <v>190</v>
      </c>
      <c r="H2294" s="111" t="s">
        <v>179</v>
      </c>
      <c r="I2294" s="111" t="s">
        <v>190</v>
      </c>
      <c r="J2294" t="str">
        <f t="shared" si="70"/>
        <v>3428SkogMineraljordBlandingsskogLav</v>
      </c>
      <c r="K2294" s="111">
        <v>-2.1877055028220966</v>
      </c>
      <c r="L2294" s="111">
        <v>0.85306406685236758</v>
      </c>
      <c r="M2294" s="111">
        <v>6.3979989500968365E-2</v>
      </c>
      <c r="N2294" s="112">
        <f t="shared" si="71"/>
        <v>-1.2706614464687609</v>
      </c>
    </row>
    <row r="2295" spans="1:14" x14ac:dyDescent="0.25">
      <c r="A2295" s="111" t="s">
        <v>653</v>
      </c>
      <c r="B2295" s="111">
        <f>INDEX(kommuner!C:C,MATCH(_xlfn.NUMBERVALUE(A2295),kommuner!B:B,0))</f>
        <v>3428</v>
      </c>
      <c r="C2295" s="111" t="s">
        <v>127</v>
      </c>
      <c r="D2295" s="111" t="s">
        <v>127</v>
      </c>
      <c r="E2295" s="111" t="s">
        <v>126</v>
      </c>
      <c r="F2295" s="111" t="s">
        <v>179</v>
      </c>
      <c r="G2295" s="111" t="s">
        <v>173</v>
      </c>
      <c r="H2295" s="111" t="s">
        <v>179</v>
      </c>
      <c r="I2295" s="111" t="s">
        <v>173</v>
      </c>
      <c r="J2295" t="str">
        <f t="shared" si="70"/>
        <v>3428SkogMineraljordBlandingsskogMiddels</v>
      </c>
      <c r="K2295" s="111">
        <v>-3.8687729546762566</v>
      </c>
      <c r="L2295" s="111">
        <v>0.85306406685236758</v>
      </c>
      <c r="M2295" s="111">
        <v>6.3979989500968365E-2</v>
      </c>
      <c r="N2295" s="112">
        <f t="shared" si="71"/>
        <v>-2.9517288983229206</v>
      </c>
    </row>
    <row r="2296" spans="1:14" x14ac:dyDescent="0.25">
      <c r="A2296" s="111" t="s">
        <v>653</v>
      </c>
      <c r="B2296" s="111">
        <f>INDEX(kommuner!C:C,MATCH(_xlfn.NUMBERVALUE(A2296),kommuner!B:B,0))</f>
        <v>3428</v>
      </c>
      <c r="C2296" s="111" t="s">
        <v>127</v>
      </c>
      <c r="D2296" s="111" t="s">
        <v>127</v>
      </c>
      <c r="E2296" s="111" t="s">
        <v>126</v>
      </c>
      <c r="F2296" s="111" t="s">
        <v>179</v>
      </c>
      <c r="G2296" s="111" t="s">
        <v>186</v>
      </c>
      <c r="H2296" s="111" t="s">
        <v>179</v>
      </c>
      <c r="I2296" s="111" t="s">
        <v>186</v>
      </c>
      <c r="J2296" t="str">
        <f t="shared" si="70"/>
        <v>3428SkogMineraljordBlandingsskogSærs høy</v>
      </c>
      <c r="K2296" s="111">
        <v>-2.9395925245326562</v>
      </c>
      <c r="L2296" s="111">
        <v>0.85306406685236758</v>
      </c>
      <c r="M2296" s="111">
        <v>6.3979989500968365E-2</v>
      </c>
      <c r="N2296" s="112">
        <f t="shared" si="71"/>
        <v>-2.0225484681793202</v>
      </c>
    </row>
    <row r="2297" spans="1:14" x14ac:dyDescent="0.25">
      <c r="A2297" s="111" t="s">
        <v>653</v>
      </c>
      <c r="B2297" s="111">
        <f>INDEX(kommuner!C:C,MATCH(_xlfn.NUMBERVALUE(A2297),kommuner!B:B,0))</f>
        <v>3428</v>
      </c>
      <c r="C2297" s="111" t="s">
        <v>127</v>
      </c>
      <c r="D2297" s="111" t="s">
        <v>127</v>
      </c>
      <c r="E2297" s="111" t="s">
        <v>126</v>
      </c>
      <c r="F2297" s="111" t="s">
        <v>185</v>
      </c>
      <c r="G2297" s="111" t="s">
        <v>180</v>
      </c>
      <c r="H2297" s="111" t="s">
        <v>185</v>
      </c>
      <c r="I2297" s="111" t="s">
        <v>180</v>
      </c>
      <c r="J2297" t="str">
        <f t="shared" si="70"/>
        <v>3428SkogMineraljordLauvskogHøy</v>
      </c>
      <c r="K2297" s="111">
        <v>-3.3269846154961789</v>
      </c>
      <c r="L2297" s="111">
        <v>0.85306406685236758</v>
      </c>
      <c r="M2297" s="111">
        <v>6.3979989500968365E-2</v>
      </c>
      <c r="N2297" s="112">
        <f t="shared" si="71"/>
        <v>-2.4099405591428429</v>
      </c>
    </row>
    <row r="2298" spans="1:14" x14ac:dyDescent="0.25">
      <c r="A2298" s="111" t="s">
        <v>653</v>
      </c>
      <c r="B2298" s="111">
        <f>INDEX(kommuner!C:C,MATCH(_xlfn.NUMBERVALUE(A2298),kommuner!B:B,0))</f>
        <v>3428</v>
      </c>
      <c r="C2298" s="111" t="s">
        <v>127</v>
      </c>
      <c r="D2298" s="111" t="s">
        <v>127</v>
      </c>
      <c r="E2298" s="111" t="s">
        <v>126</v>
      </c>
      <c r="F2298" s="111" t="s">
        <v>185</v>
      </c>
      <c r="G2298" s="111" t="s">
        <v>167</v>
      </c>
      <c r="H2298" s="111" t="s">
        <v>185</v>
      </c>
      <c r="I2298" s="111" t="s">
        <v>167</v>
      </c>
      <c r="J2298" t="str">
        <f t="shared" si="70"/>
        <v>3428SkogMineraljordLauvskogImpediment</v>
      </c>
      <c r="K2298" s="111">
        <v>-0.77373521499002318</v>
      </c>
      <c r="L2298" s="111">
        <v>0.85306406685236758</v>
      </c>
      <c r="M2298" s="111">
        <v>6.3979989500968365E-2</v>
      </c>
      <c r="N2298" s="112">
        <f t="shared" si="71"/>
        <v>0.14330884136331276</v>
      </c>
    </row>
    <row r="2299" spans="1:14" x14ac:dyDescent="0.25">
      <c r="A2299" s="111" t="s">
        <v>653</v>
      </c>
      <c r="B2299" s="111">
        <f>INDEX(kommuner!C:C,MATCH(_xlfn.NUMBERVALUE(A2299),kommuner!B:B,0))</f>
        <v>3428</v>
      </c>
      <c r="C2299" s="111" t="s">
        <v>127</v>
      </c>
      <c r="D2299" s="111" t="s">
        <v>127</v>
      </c>
      <c r="E2299" s="111" t="s">
        <v>126</v>
      </c>
      <c r="F2299" s="111" t="s">
        <v>185</v>
      </c>
      <c r="G2299" s="111" t="s">
        <v>190</v>
      </c>
      <c r="H2299" s="111" t="s">
        <v>185</v>
      </c>
      <c r="I2299" s="111" t="s">
        <v>190</v>
      </c>
      <c r="J2299" t="str">
        <f t="shared" si="70"/>
        <v>3428SkogMineraljordLauvskogLav</v>
      </c>
      <c r="K2299" s="111">
        <v>-8.9748170935426599E-2</v>
      </c>
      <c r="L2299" s="111">
        <v>0.85306406685236758</v>
      </c>
      <c r="M2299" s="111">
        <v>6.3979989500968365E-2</v>
      </c>
      <c r="N2299" s="112">
        <f t="shared" si="71"/>
        <v>0.82729588541790933</v>
      </c>
    </row>
    <row r="2300" spans="1:14" x14ac:dyDescent="0.25">
      <c r="A2300" s="111" t="s">
        <v>653</v>
      </c>
      <c r="B2300" s="111">
        <f>INDEX(kommuner!C:C,MATCH(_xlfn.NUMBERVALUE(A2300),kommuner!B:B,0))</f>
        <v>3428</v>
      </c>
      <c r="C2300" s="111" t="s">
        <v>127</v>
      </c>
      <c r="D2300" s="111" t="s">
        <v>127</v>
      </c>
      <c r="E2300" s="111" t="s">
        <v>126</v>
      </c>
      <c r="F2300" s="111" t="s">
        <v>185</v>
      </c>
      <c r="G2300" s="111" t="s">
        <v>173</v>
      </c>
      <c r="H2300" s="111" t="s">
        <v>185</v>
      </c>
      <c r="I2300" s="111" t="s">
        <v>173</v>
      </c>
      <c r="J2300" t="str">
        <f t="shared" si="70"/>
        <v>3428SkogMineraljordLauvskogMiddels</v>
      </c>
      <c r="K2300" s="111">
        <v>-1.7789409505847176</v>
      </c>
      <c r="L2300" s="111">
        <v>0.85306406685236758</v>
      </c>
      <c r="M2300" s="111">
        <v>6.3979989500968365E-2</v>
      </c>
      <c r="N2300" s="112">
        <f t="shared" si="71"/>
        <v>-0.86189689423138161</v>
      </c>
    </row>
    <row r="2301" spans="1:14" x14ac:dyDescent="0.25">
      <c r="A2301" s="111" t="s">
        <v>653</v>
      </c>
      <c r="B2301" s="111">
        <f>INDEX(kommuner!C:C,MATCH(_xlfn.NUMBERVALUE(A2301),kommuner!B:B,0))</f>
        <v>3428</v>
      </c>
      <c r="C2301" s="111" t="s">
        <v>127</v>
      </c>
      <c r="D2301" s="111" t="s">
        <v>127</v>
      </c>
      <c r="E2301" s="111" t="s">
        <v>126</v>
      </c>
      <c r="F2301" s="111" t="s">
        <v>185</v>
      </c>
      <c r="G2301" s="111" t="s">
        <v>186</v>
      </c>
      <c r="H2301" s="111" t="s">
        <v>185</v>
      </c>
      <c r="I2301" s="111" t="s">
        <v>186</v>
      </c>
      <c r="J2301" t="str">
        <f t="shared" si="70"/>
        <v>3428SkogMineraljordLauvskogSærs høy</v>
      </c>
      <c r="K2301" s="111">
        <v>-3.6560473259425113</v>
      </c>
      <c r="L2301" s="111">
        <v>0.85306406685236758</v>
      </c>
      <c r="M2301" s="111">
        <v>6.3979989500968365E-2</v>
      </c>
      <c r="N2301" s="112">
        <f t="shared" si="71"/>
        <v>-2.7390032695891753</v>
      </c>
    </row>
    <row r="2302" spans="1:14" x14ac:dyDescent="0.25">
      <c r="A2302" s="111" t="s">
        <v>653</v>
      </c>
      <c r="B2302" s="111">
        <f>INDEX(kommuner!C:C,MATCH(_xlfn.NUMBERVALUE(A2302),kommuner!B:B,0))</f>
        <v>3428</v>
      </c>
      <c r="C2302" s="111" t="s">
        <v>127</v>
      </c>
      <c r="D2302" s="111" t="s">
        <v>127</v>
      </c>
      <c r="E2302" s="111" t="s">
        <v>123</v>
      </c>
      <c r="F2302" s="111" t="s">
        <v>172</v>
      </c>
      <c r="G2302" s="111" t="s">
        <v>180</v>
      </c>
      <c r="H2302" s="111" t="s">
        <v>172</v>
      </c>
      <c r="I2302" s="111" t="s">
        <v>180</v>
      </c>
      <c r="J2302" t="str">
        <f t="shared" si="70"/>
        <v>3428SkogOrganisk jordBarskogHøy</v>
      </c>
      <c r="K2302" s="111">
        <v>-2.5184559031994138</v>
      </c>
      <c r="L2302" s="111">
        <v>0.92784825435236762</v>
      </c>
      <c r="M2302" s="111">
        <v>0.46518126042825314</v>
      </c>
      <c r="N2302" s="112">
        <f t="shared" si="71"/>
        <v>-1.1254263884187932</v>
      </c>
    </row>
    <row r="2303" spans="1:14" x14ac:dyDescent="0.25">
      <c r="A2303" s="111" t="s">
        <v>653</v>
      </c>
      <c r="B2303" s="111">
        <f>INDEX(kommuner!C:C,MATCH(_xlfn.NUMBERVALUE(A2303),kommuner!B:B,0))</f>
        <v>3428</v>
      </c>
      <c r="C2303" s="111" t="s">
        <v>127</v>
      </c>
      <c r="D2303" s="111" t="s">
        <v>127</v>
      </c>
      <c r="E2303" s="111" t="s">
        <v>123</v>
      </c>
      <c r="F2303" s="111" t="s">
        <v>172</v>
      </c>
      <c r="G2303" s="111" t="s">
        <v>167</v>
      </c>
      <c r="H2303" s="111" t="s">
        <v>172</v>
      </c>
      <c r="I2303" s="111" t="s">
        <v>167</v>
      </c>
      <c r="J2303" t="str">
        <f t="shared" si="70"/>
        <v>3428SkogOrganisk jordBarskogImpediment</v>
      </c>
      <c r="K2303" s="111">
        <v>3.7944669267533482E-2</v>
      </c>
      <c r="L2303" s="111">
        <v>0.92784825435236762</v>
      </c>
      <c r="M2303" s="111">
        <v>0.46510463492953991</v>
      </c>
      <c r="N2303" s="112">
        <f t="shared" si="71"/>
        <v>1.430897558549441</v>
      </c>
    </row>
    <row r="2304" spans="1:14" x14ac:dyDescent="0.25">
      <c r="A2304" s="111" t="s">
        <v>653</v>
      </c>
      <c r="B2304" s="111">
        <f>INDEX(kommuner!C:C,MATCH(_xlfn.NUMBERVALUE(A2304),kommuner!B:B,0))</f>
        <v>3428</v>
      </c>
      <c r="C2304" s="111" t="s">
        <v>127</v>
      </c>
      <c r="D2304" s="111" t="s">
        <v>127</v>
      </c>
      <c r="E2304" s="111" t="s">
        <v>123</v>
      </c>
      <c r="F2304" s="111" t="s">
        <v>172</v>
      </c>
      <c r="G2304" s="111" t="s">
        <v>190</v>
      </c>
      <c r="H2304" s="111" t="s">
        <v>172</v>
      </c>
      <c r="I2304" s="111" t="s">
        <v>190</v>
      </c>
      <c r="J2304" t="str">
        <f t="shared" si="70"/>
        <v>3428SkogOrganisk jordBarskogLav</v>
      </c>
      <c r="K2304" s="111">
        <v>-0.50666953101693391</v>
      </c>
      <c r="L2304" s="111">
        <v>0.92784825435236762</v>
      </c>
      <c r="M2304" s="111">
        <v>0.46510463492953991</v>
      </c>
      <c r="N2304" s="112">
        <f t="shared" si="71"/>
        <v>0.88628335826497362</v>
      </c>
    </row>
    <row r="2305" spans="1:14" x14ac:dyDescent="0.25">
      <c r="A2305" s="111" t="s">
        <v>653</v>
      </c>
      <c r="B2305" s="111">
        <f>INDEX(kommuner!C:C,MATCH(_xlfn.NUMBERVALUE(A2305),kommuner!B:B,0))</f>
        <v>3428</v>
      </c>
      <c r="C2305" s="111" t="s">
        <v>127</v>
      </c>
      <c r="D2305" s="111" t="s">
        <v>127</v>
      </c>
      <c r="E2305" s="111" t="s">
        <v>123</v>
      </c>
      <c r="F2305" s="111" t="s">
        <v>172</v>
      </c>
      <c r="G2305" s="111" t="s">
        <v>173</v>
      </c>
      <c r="H2305" s="111" t="s">
        <v>172</v>
      </c>
      <c r="I2305" s="111" t="s">
        <v>173</v>
      </c>
      <c r="J2305" t="str">
        <f t="shared" si="70"/>
        <v>3428SkogOrganisk jordBarskogMiddels</v>
      </c>
      <c r="K2305" s="111">
        <v>-1.5571490961494638</v>
      </c>
      <c r="L2305" s="111">
        <v>0.92784825435236762</v>
      </c>
      <c r="M2305" s="111">
        <v>0.46518126042825314</v>
      </c>
      <c r="N2305" s="112">
        <f t="shared" si="71"/>
        <v>-0.16411958136884308</v>
      </c>
    </row>
    <row r="2306" spans="1:14" x14ac:dyDescent="0.25">
      <c r="A2306" s="111" t="s">
        <v>653</v>
      </c>
      <c r="B2306" s="111">
        <f>INDEX(kommuner!C:C,MATCH(_xlfn.NUMBERVALUE(A2306),kommuner!B:B,0))</f>
        <v>3428</v>
      </c>
      <c r="C2306" s="111" t="s">
        <v>127</v>
      </c>
      <c r="D2306" s="111" t="s">
        <v>127</v>
      </c>
      <c r="E2306" s="111" t="s">
        <v>123</v>
      </c>
      <c r="F2306" s="111" t="s">
        <v>172</v>
      </c>
      <c r="G2306" s="111" t="s">
        <v>186</v>
      </c>
      <c r="H2306" s="111" t="s">
        <v>172</v>
      </c>
      <c r="I2306" s="111" t="s">
        <v>186</v>
      </c>
      <c r="J2306" t="str">
        <f t="shared" si="70"/>
        <v>3428SkogOrganisk jordBarskogSærs høy</v>
      </c>
      <c r="K2306" s="111">
        <v>2.5548655235722699</v>
      </c>
      <c r="L2306" s="111">
        <v>0.92784825435236762</v>
      </c>
      <c r="M2306" s="111">
        <v>0.46518126042825314</v>
      </c>
      <c r="N2306" s="112">
        <f t="shared" si="71"/>
        <v>3.9478950383528906</v>
      </c>
    </row>
    <row r="2307" spans="1:14" x14ac:dyDescent="0.25">
      <c r="A2307" s="111" t="s">
        <v>653</v>
      </c>
      <c r="B2307" s="111">
        <f>INDEX(kommuner!C:C,MATCH(_xlfn.NUMBERVALUE(A2307),kommuner!B:B,0))</f>
        <v>3428</v>
      </c>
      <c r="C2307" s="111" t="s">
        <v>127</v>
      </c>
      <c r="D2307" s="111" t="s">
        <v>127</v>
      </c>
      <c r="E2307" s="111" t="s">
        <v>123</v>
      </c>
      <c r="F2307" s="111" t="s">
        <v>179</v>
      </c>
      <c r="G2307" s="111" t="s">
        <v>180</v>
      </c>
      <c r="H2307" s="111" t="s">
        <v>179</v>
      </c>
      <c r="I2307" s="111" t="s">
        <v>180</v>
      </c>
      <c r="J2307" t="str">
        <f t="shared" ref="J2307:J2370" si="72">B2307&amp;C2307&amp;E2307&amp;IF(C2307="Skog",F2307&amp;G2307,"")</f>
        <v>3428SkogOrganisk jordBlandingsskogHøy</v>
      </c>
      <c r="K2307" s="111">
        <v>-5.5554344456832343</v>
      </c>
      <c r="L2307" s="111">
        <v>0.92784825435236762</v>
      </c>
      <c r="M2307" s="111">
        <v>0.46510463492953991</v>
      </c>
      <c r="N2307" s="112">
        <f t="shared" ref="N2307:N2370" si="73">SUM(K2307:M2307)</f>
        <v>-4.1624815564013264</v>
      </c>
    </row>
    <row r="2308" spans="1:14" x14ac:dyDescent="0.25">
      <c r="A2308" s="111" t="s">
        <v>653</v>
      </c>
      <c r="B2308" s="111">
        <f>INDEX(kommuner!C:C,MATCH(_xlfn.NUMBERVALUE(A2308),kommuner!B:B,0))</f>
        <v>3428</v>
      </c>
      <c r="C2308" s="111" t="s">
        <v>127</v>
      </c>
      <c r="D2308" s="111" t="s">
        <v>127</v>
      </c>
      <c r="E2308" s="111" t="s">
        <v>123</v>
      </c>
      <c r="F2308" s="111" t="s">
        <v>179</v>
      </c>
      <c r="G2308" s="111" t="s">
        <v>167</v>
      </c>
      <c r="H2308" s="111" t="s">
        <v>179</v>
      </c>
      <c r="I2308" s="111" t="s">
        <v>167</v>
      </c>
      <c r="J2308" t="str">
        <f t="shared" si="72"/>
        <v>3428SkogOrganisk jordBlandingsskogImpediment</v>
      </c>
      <c r="K2308" s="111">
        <v>-0.28586344175800005</v>
      </c>
      <c r="L2308" s="111">
        <v>0.92784825435236762</v>
      </c>
      <c r="M2308" s="111">
        <v>0.46510463492953991</v>
      </c>
      <c r="N2308" s="112">
        <f t="shared" si="73"/>
        <v>1.1070894475239075</v>
      </c>
    </row>
    <row r="2309" spans="1:14" x14ac:dyDescent="0.25">
      <c r="A2309" s="111" t="s">
        <v>653</v>
      </c>
      <c r="B2309" s="111">
        <f>INDEX(kommuner!C:C,MATCH(_xlfn.NUMBERVALUE(A2309),kommuner!B:B,0))</f>
        <v>3428</v>
      </c>
      <c r="C2309" s="111" t="s">
        <v>127</v>
      </c>
      <c r="D2309" s="111" t="s">
        <v>127</v>
      </c>
      <c r="E2309" s="111" t="s">
        <v>123</v>
      </c>
      <c r="F2309" s="111" t="s">
        <v>179</v>
      </c>
      <c r="G2309" s="111" t="s">
        <v>190</v>
      </c>
      <c r="H2309" s="111" t="s">
        <v>179</v>
      </c>
      <c r="I2309" s="111" t="s">
        <v>190</v>
      </c>
      <c r="J2309" t="str">
        <f t="shared" si="72"/>
        <v>3428SkogOrganisk jordBlandingsskogLav</v>
      </c>
      <c r="K2309" s="111">
        <v>-1.2347339377887629</v>
      </c>
      <c r="L2309" s="111">
        <v>0.92784825435236762</v>
      </c>
      <c r="M2309" s="111">
        <v>0.46510463492953991</v>
      </c>
      <c r="N2309" s="112">
        <f t="shared" si="73"/>
        <v>0.15821895149314458</v>
      </c>
    </row>
    <row r="2310" spans="1:14" x14ac:dyDescent="0.25">
      <c r="A2310" s="111" t="s">
        <v>653</v>
      </c>
      <c r="B2310" s="111">
        <f>INDEX(kommuner!C:C,MATCH(_xlfn.NUMBERVALUE(A2310),kommuner!B:B,0))</f>
        <v>3428</v>
      </c>
      <c r="C2310" s="111" t="s">
        <v>127</v>
      </c>
      <c r="D2310" s="111" t="s">
        <v>127</v>
      </c>
      <c r="E2310" s="111" t="s">
        <v>123</v>
      </c>
      <c r="F2310" s="111" t="s">
        <v>179</v>
      </c>
      <c r="G2310" s="111" t="s">
        <v>173</v>
      </c>
      <c r="H2310" s="111" t="s">
        <v>179</v>
      </c>
      <c r="I2310" s="111" t="s">
        <v>173</v>
      </c>
      <c r="J2310" t="str">
        <f t="shared" si="72"/>
        <v>3428SkogOrganisk jordBlandingsskogMiddels</v>
      </c>
      <c r="K2310" s="111">
        <v>-2.4239591752717748</v>
      </c>
      <c r="L2310" s="111">
        <v>0.92784825435236762</v>
      </c>
      <c r="M2310" s="111">
        <v>0.46510463492953991</v>
      </c>
      <c r="N2310" s="112">
        <f t="shared" si="73"/>
        <v>-1.0310062859898674</v>
      </c>
    </row>
    <row r="2311" spans="1:14" x14ac:dyDescent="0.25">
      <c r="A2311" s="111" t="s">
        <v>653</v>
      </c>
      <c r="B2311" s="111">
        <f>INDEX(kommuner!C:C,MATCH(_xlfn.NUMBERVALUE(A2311),kommuner!B:B,0))</f>
        <v>3428</v>
      </c>
      <c r="C2311" s="111" t="s">
        <v>127</v>
      </c>
      <c r="D2311" s="111" t="s">
        <v>127</v>
      </c>
      <c r="E2311" s="111" t="s">
        <v>123</v>
      </c>
      <c r="F2311" s="111" t="s">
        <v>179</v>
      </c>
      <c r="G2311" s="111" t="s">
        <v>186</v>
      </c>
      <c r="H2311" s="111" t="s">
        <v>179</v>
      </c>
      <c r="I2311" s="111" t="s">
        <v>186</v>
      </c>
      <c r="J2311" t="str">
        <f t="shared" si="72"/>
        <v>3428SkogOrganisk jordBlandingsskogSærs høy</v>
      </c>
      <c r="K2311" s="111">
        <v>-1.5726115302258048</v>
      </c>
      <c r="L2311" s="111">
        <v>0.92784825435236762</v>
      </c>
      <c r="M2311" s="111">
        <v>0.46510463492953991</v>
      </c>
      <c r="N2311" s="112">
        <f t="shared" si="73"/>
        <v>-0.17965864094389727</v>
      </c>
    </row>
    <row r="2312" spans="1:14" x14ac:dyDescent="0.25">
      <c r="A2312" s="111" t="s">
        <v>653</v>
      </c>
      <c r="B2312" s="111">
        <f>INDEX(kommuner!C:C,MATCH(_xlfn.NUMBERVALUE(A2312),kommuner!B:B,0))</f>
        <v>3428</v>
      </c>
      <c r="C2312" s="111" t="s">
        <v>127</v>
      </c>
      <c r="D2312" s="111" t="s">
        <v>127</v>
      </c>
      <c r="E2312" s="111" t="s">
        <v>123</v>
      </c>
      <c r="F2312" s="111" t="s">
        <v>185</v>
      </c>
      <c r="G2312" s="111" t="s">
        <v>180</v>
      </c>
      <c r="H2312" s="111" t="s">
        <v>185</v>
      </c>
      <c r="I2312" s="111" t="s">
        <v>180</v>
      </c>
      <c r="J2312" t="str">
        <f t="shared" si="72"/>
        <v>3428SkogOrganisk jordLauvskogHøy</v>
      </c>
      <c r="K2312" s="111">
        <v>-1.9913688882377358</v>
      </c>
      <c r="L2312" s="111">
        <v>0.92784825435236762</v>
      </c>
      <c r="M2312" s="111">
        <v>0.46510463492953991</v>
      </c>
      <c r="N2312" s="112">
        <f t="shared" si="73"/>
        <v>-0.59841599895582831</v>
      </c>
    </row>
    <row r="2313" spans="1:14" x14ac:dyDescent="0.25">
      <c r="A2313" s="111" t="s">
        <v>653</v>
      </c>
      <c r="B2313" s="111">
        <f>INDEX(kommuner!C:C,MATCH(_xlfn.NUMBERVALUE(A2313),kommuner!B:B,0))</f>
        <v>3428</v>
      </c>
      <c r="C2313" s="111" t="s">
        <v>127</v>
      </c>
      <c r="D2313" s="111" t="s">
        <v>127</v>
      </c>
      <c r="E2313" s="111" t="s">
        <v>123</v>
      </c>
      <c r="F2313" s="111" t="s">
        <v>185</v>
      </c>
      <c r="G2313" s="111" t="s">
        <v>167</v>
      </c>
      <c r="H2313" s="111" t="s">
        <v>185</v>
      </c>
      <c r="I2313" s="111" t="s">
        <v>167</v>
      </c>
      <c r="J2313" t="str">
        <f t="shared" si="72"/>
        <v>3428SkogOrganisk jordLauvskogImpediment</v>
      </c>
      <c r="K2313" s="111">
        <v>0.35000626494250675</v>
      </c>
      <c r="L2313" s="111">
        <v>0.92784825435236762</v>
      </c>
      <c r="M2313" s="111">
        <v>0.46510463492953991</v>
      </c>
      <c r="N2313" s="112">
        <f t="shared" si="73"/>
        <v>1.7429591542244141</v>
      </c>
    </row>
    <row r="2314" spans="1:14" x14ac:dyDescent="0.25">
      <c r="A2314" s="111" t="s">
        <v>653</v>
      </c>
      <c r="B2314" s="111">
        <f>INDEX(kommuner!C:C,MATCH(_xlfn.NUMBERVALUE(A2314),kommuner!B:B,0))</f>
        <v>3428</v>
      </c>
      <c r="C2314" s="111" t="s">
        <v>127</v>
      </c>
      <c r="D2314" s="111" t="s">
        <v>127</v>
      </c>
      <c r="E2314" s="111" t="s">
        <v>123</v>
      </c>
      <c r="F2314" s="111" t="s">
        <v>185</v>
      </c>
      <c r="G2314" s="111" t="s">
        <v>190</v>
      </c>
      <c r="H2314" s="111" t="s">
        <v>185</v>
      </c>
      <c r="I2314" s="111" t="s">
        <v>190</v>
      </c>
      <c r="J2314" t="str">
        <f t="shared" si="72"/>
        <v>3428SkogOrganisk jordLauvskogLav</v>
      </c>
      <c r="K2314" s="111">
        <v>1.1144075558526714</v>
      </c>
      <c r="L2314" s="111">
        <v>0.92784825435236762</v>
      </c>
      <c r="M2314" s="111">
        <v>0.46510463492953991</v>
      </c>
      <c r="N2314" s="112">
        <f t="shared" si="73"/>
        <v>2.5073604451345788</v>
      </c>
    </row>
    <row r="2315" spans="1:14" x14ac:dyDescent="0.25">
      <c r="A2315" s="111" t="s">
        <v>653</v>
      </c>
      <c r="B2315" s="111">
        <f>INDEX(kommuner!C:C,MATCH(_xlfn.NUMBERVALUE(A2315),kommuner!B:B,0))</f>
        <v>3428</v>
      </c>
      <c r="C2315" s="111" t="s">
        <v>127</v>
      </c>
      <c r="D2315" s="111" t="s">
        <v>127</v>
      </c>
      <c r="E2315" s="111" t="s">
        <v>123</v>
      </c>
      <c r="F2315" s="111" t="s">
        <v>185</v>
      </c>
      <c r="G2315" s="111" t="s">
        <v>173</v>
      </c>
      <c r="H2315" s="111" t="s">
        <v>185</v>
      </c>
      <c r="I2315" s="111" t="s">
        <v>173</v>
      </c>
      <c r="J2315" t="str">
        <f t="shared" si="72"/>
        <v>3428SkogOrganisk jordLauvskogMiddels</v>
      </c>
      <c r="K2315" s="111">
        <v>-0.62664468270982987</v>
      </c>
      <c r="L2315" s="111">
        <v>0.92784825435236762</v>
      </c>
      <c r="M2315" s="111">
        <v>0.46510463492953991</v>
      </c>
      <c r="N2315" s="112">
        <f t="shared" si="73"/>
        <v>0.76630820657207765</v>
      </c>
    </row>
    <row r="2316" spans="1:14" x14ac:dyDescent="0.25">
      <c r="A2316" s="111" t="s">
        <v>653</v>
      </c>
      <c r="B2316" s="111">
        <f>INDEX(kommuner!C:C,MATCH(_xlfn.NUMBERVALUE(A2316),kommuner!B:B,0))</f>
        <v>3428</v>
      </c>
      <c r="C2316" s="111" t="s">
        <v>127</v>
      </c>
      <c r="D2316" s="111" t="s">
        <v>127</v>
      </c>
      <c r="E2316" s="111" t="s">
        <v>123</v>
      </c>
      <c r="F2316" s="111" t="s">
        <v>185</v>
      </c>
      <c r="G2316" s="111" t="s">
        <v>186</v>
      </c>
      <c r="H2316" s="111" t="s">
        <v>185</v>
      </c>
      <c r="I2316" s="111" t="s">
        <v>186</v>
      </c>
      <c r="J2316" t="str">
        <f t="shared" si="72"/>
        <v>3428SkogOrganisk jordLauvskogSærs høy</v>
      </c>
      <c r="K2316" s="111">
        <v>-1.8997279926091779</v>
      </c>
      <c r="L2316" s="111">
        <v>0.92784825435236762</v>
      </c>
      <c r="M2316" s="111">
        <v>0.46510463492953991</v>
      </c>
      <c r="N2316" s="112">
        <f t="shared" si="73"/>
        <v>-0.50677510332727038</v>
      </c>
    </row>
    <row r="2317" spans="1:14" x14ac:dyDescent="0.25">
      <c r="A2317" s="111" t="s">
        <v>653</v>
      </c>
      <c r="B2317" s="111">
        <f>INDEX(kommuner!C:C,MATCH(_xlfn.NUMBERVALUE(A2317),kommuner!B:B,0))</f>
        <v>3428</v>
      </c>
      <c r="C2317" s="111" t="s">
        <v>83</v>
      </c>
      <c r="D2317" s="111" t="s">
        <v>83</v>
      </c>
      <c r="E2317" s="111" t="s">
        <v>126</v>
      </c>
      <c r="F2317" s="111" t="s">
        <v>139</v>
      </c>
      <c r="G2317" s="111" t="s">
        <v>139</v>
      </c>
      <c r="H2317" s="111" t="s">
        <v>139</v>
      </c>
      <c r="I2317" s="111" t="s">
        <v>139</v>
      </c>
      <c r="J2317" t="str">
        <f t="shared" si="72"/>
        <v>3428Utbygd arealMineraljord</v>
      </c>
      <c r="K2317" s="111">
        <v>-0.82639633937819656</v>
      </c>
      <c r="L2317" s="111">
        <v>0</v>
      </c>
      <c r="M2317" s="111">
        <v>1.303047089454229E-2</v>
      </c>
      <c r="N2317" s="112">
        <f t="shared" si="73"/>
        <v>-0.81336586848365422</v>
      </c>
    </row>
    <row r="2318" spans="1:14" x14ac:dyDescent="0.25">
      <c r="A2318" s="111" t="s">
        <v>653</v>
      </c>
      <c r="B2318" s="111">
        <f>INDEX(kommuner!C:C,MATCH(_xlfn.NUMBERVALUE(A2318),kommuner!B:B,0))</f>
        <v>3428</v>
      </c>
      <c r="C2318" s="111" t="s">
        <v>83</v>
      </c>
      <c r="D2318" s="111" t="s">
        <v>83</v>
      </c>
      <c r="E2318" s="111" t="s">
        <v>123</v>
      </c>
      <c r="F2318" s="111" t="s">
        <v>139</v>
      </c>
      <c r="G2318" s="111" t="s">
        <v>139</v>
      </c>
      <c r="H2318" s="111" t="s">
        <v>139</v>
      </c>
      <c r="I2318" s="111" t="s">
        <v>139</v>
      </c>
      <c r="J2318" t="str">
        <f t="shared" si="72"/>
        <v>3428Utbygd arealOrganisk jord</v>
      </c>
      <c r="K2318" s="111">
        <v>29.011421395201612</v>
      </c>
      <c r="L2318" s="111">
        <v>0</v>
      </c>
      <c r="M2318" s="111">
        <v>1.303047089454229E-2</v>
      </c>
      <c r="N2318" s="112">
        <f t="shared" si="73"/>
        <v>29.024451866096154</v>
      </c>
    </row>
    <row r="2319" spans="1:14" x14ac:dyDescent="0.25">
      <c r="A2319" s="111" t="s">
        <v>653</v>
      </c>
      <c r="B2319" s="111">
        <f>INDEX(kommuner!C:C,MATCH(_xlfn.NUMBERVALUE(A2319),kommuner!B:B,0))</f>
        <v>3428</v>
      </c>
      <c r="C2319" s="111" t="s">
        <v>181</v>
      </c>
      <c r="D2319" s="111" t="s">
        <v>181</v>
      </c>
      <c r="E2319" s="111" t="s">
        <v>123</v>
      </c>
      <c r="F2319" s="111" t="s">
        <v>139</v>
      </c>
      <c r="G2319" s="111" t="s">
        <v>139</v>
      </c>
      <c r="H2319" s="111" t="s">
        <v>139</v>
      </c>
      <c r="I2319" s="111" t="s">
        <v>139</v>
      </c>
      <c r="J2319" t="str">
        <f t="shared" si="72"/>
        <v>3428Vann og myrOrganisk jord</v>
      </c>
      <c r="K2319" s="111">
        <v>-0.15121005571827481</v>
      </c>
      <c r="L2319" s="111">
        <v>0</v>
      </c>
      <c r="M2319" s="111">
        <v>0</v>
      </c>
      <c r="N2319" s="112">
        <f t="shared" si="73"/>
        <v>-0.15121005571827481</v>
      </c>
    </row>
    <row r="2320" spans="1:14" x14ac:dyDescent="0.25">
      <c r="A2320" s="111" t="s">
        <v>654</v>
      </c>
      <c r="B2320" s="111">
        <f>INDEX(kommuner!C:C,MATCH(_xlfn.NUMBERVALUE(A2320),kommuner!B:B,0))</f>
        <v>3429</v>
      </c>
      <c r="C2320" s="111" t="s">
        <v>82</v>
      </c>
      <c r="D2320" s="111" t="s">
        <v>82</v>
      </c>
      <c r="E2320" s="111" t="s">
        <v>126</v>
      </c>
      <c r="F2320" s="111" t="s">
        <v>139</v>
      </c>
      <c r="G2320" s="111" t="s">
        <v>139</v>
      </c>
      <c r="H2320" s="111" t="s">
        <v>139</v>
      </c>
      <c r="I2320" s="111" t="s">
        <v>139</v>
      </c>
      <c r="J2320" t="str">
        <f t="shared" si="72"/>
        <v>3429Annen utmarkMineraljord</v>
      </c>
      <c r="K2320" s="111">
        <v>-8.1294889331176998E-2</v>
      </c>
      <c r="L2320" s="111">
        <v>0</v>
      </c>
      <c r="M2320" s="111">
        <v>0</v>
      </c>
      <c r="N2320" s="112">
        <f t="shared" si="73"/>
        <v>-8.1294889331176998E-2</v>
      </c>
    </row>
    <row r="2321" spans="1:14" x14ac:dyDescent="0.25">
      <c r="A2321" s="111" t="s">
        <v>654</v>
      </c>
      <c r="B2321" s="111">
        <f>INDEX(kommuner!C:C,MATCH(_xlfn.NUMBERVALUE(A2321),kommuner!B:B,0))</f>
        <v>3429</v>
      </c>
      <c r="C2321" s="111" t="s">
        <v>121</v>
      </c>
      <c r="D2321" s="111" t="s">
        <v>121</v>
      </c>
      <c r="E2321" s="111" t="s">
        <v>126</v>
      </c>
      <c r="F2321" s="111" t="s">
        <v>139</v>
      </c>
      <c r="G2321" s="111" t="s">
        <v>139</v>
      </c>
      <c r="H2321" s="111" t="s">
        <v>139</v>
      </c>
      <c r="I2321" s="111" t="s">
        <v>139</v>
      </c>
      <c r="J2321" t="str">
        <f t="shared" si="72"/>
        <v>3429BeiteMineraljord</v>
      </c>
      <c r="K2321" s="111">
        <v>-0.96338340838695502</v>
      </c>
      <c r="L2321" s="111">
        <v>0</v>
      </c>
      <c r="M2321" s="111">
        <v>1.2448711246839999E-7</v>
      </c>
      <c r="N2321" s="112">
        <f t="shared" si="73"/>
        <v>-0.96338328389984251</v>
      </c>
    </row>
    <row r="2322" spans="1:14" x14ac:dyDescent="0.25">
      <c r="A2322" s="111" t="s">
        <v>654</v>
      </c>
      <c r="B2322" s="111">
        <f>INDEX(kommuner!C:C,MATCH(_xlfn.NUMBERVALUE(A2322),kommuner!B:B,0))</f>
        <v>3429</v>
      </c>
      <c r="C2322" s="111" t="s">
        <v>121</v>
      </c>
      <c r="D2322" s="111" t="s">
        <v>121</v>
      </c>
      <c r="E2322" s="111" t="s">
        <v>123</v>
      </c>
      <c r="F2322" s="111" t="s">
        <v>139</v>
      </c>
      <c r="G2322" s="111" t="s">
        <v>139</v>
      </c>
      <c r="H2322" s="111" t="s">
        <v>139</v>
      </c>
      <c r="I2322" s="111" t="s">
        <v>139</v>
      </c>
      <c r="J2322" t="str">
        <f t="shared" si="72"/>
        <v>3429BeiteOrganisk jord</v>
      </c>
      <c r="K2322" s="111">
        <v>12.077525935985037</v>
      </c>
      <c r="L2322" s="111">
        <v>1.6412500000000001</v>
      </c>
      <c r="M2322" s="111">
        <v>0</v>
      </c>
      <c r="N2322" s="112">
        <f t="shared" si="73"/>
        <v>13.718775935985036</v>
      </c>
    </row>
    <row r="2323" spans="1:14" x14ac:dyDescent="0.25">
      <c r="A2323" s="111" t="s">
        <v>654</v>
      </c>
      <c r="B2323" s="111">
        <f>INDEX(kommuner!C:C,MATCH(_xlfn.NUMBERVALUE(A2323),kommuner!B:B,0))</f>
        <v>3429</v>
      </c>
      <c r="C2323" s="111" t="s">
        <v>84</v>
      </c>
      <c r="D2323" s="111" t="s">
        <v>84</v>
      </c>
      <c r="E2323" s="111" t="s">
        <v>126</v>
      </c>
      <c r="F2323" s="111" t="s">
        <v>139</v>
      </c>
      <c r="G2323" s="111" t="s">
        <v>139</v>
      </c>
      <c r="H2323" s="111" t="s">
        <v>139</v>
      </c>
      <c r="I2323" s="111" t="s">
        <v>139</v>
      </c>
      <c r="J2323" t="str">
        <f t="shared" si="72"/>
        <v>3429Dyrket markMineraljord</v>
      </c>
      <c r="K2323" s="111">
        <v>-0.53888043400208008</v>
      </c>
      <c r="L2323" s="111">
        <v>0</v>
      </c>
      <c r="M2323" s="111">
        <v>0</v>
      </c>
      <c r="N2323" s="112">
        <f t="shared" si="73"/>
        <v>-0.53888043400208008</v>
      </c>
    </row>
    <row r="2324" spans="1:14" x14ac:dyDescent="0.25">
      <c r="A2324" s="111" t="s">
        <v>654</v>
      </c>
      <c r="B2324" s="111">
        <f>INDEX(kommuner!C:C,MATCH(_xlfn.NUMBERVALUE(A2324),kommuner!B:B,0))</f>
        <v>3429</v>
      </c>
      <c r="C2324" s="111" t="s">
        <v>84</v>
      </c>
      <c r="D2324" s="111" t="s">
        <v>84</v>
      </c>
      <c r="E2324" s="111" t="s">
        <v>123</v>
      </c>
      <c r="F2324" s="111" t="s">
        <v>139</v>
      </c>
      <c r="G2324" s="111" t="s">
        <v>139</v>
      </c>
      <c r="H2324" s="111" t="s">
        <v>139</v>
      </c>
      <c r="I2324" s="111" t="s">
        <v>139</v>
      </c>
      <c r="J2324" t="str">
        <f t="shared" si="72"/>
        <v>3429Dyrket markOrganisk jord</v>
      </c>
      <c r="K2324" s="111">
        <v>28.726149366675592</v>
      </c>
      <c r="L2324" s="111">
        <v>1.45625</v>
      </c>
      <c r="M2324" s="111">
        <v>0</v>
      </c>
      <c r="N2324" s="112">
        <f t="shared" si="73"/>
        <v>30.182399366675593</v>
      </c>
    </row>
    <row r="2325" spans="1:14" x14ac:dyDescent="0.25">
      <c r="A2325" s="111" t="s">
        <v>654</v>
      </c>
      <c r="B2325" s="111">
        <f>INDEX(kommuner!C:C,MATCH(_xlfn.NUMBERVALUE(A2325),kommuner!B:B,0))</f>
        <v>3429</v>
      </c>
      <c r="C2325" s="111" t="s">
        <v>127</v>
      </c>
      <c r="D2325" s="111" t="s">
        <v>127</v>
      </c>
      <c r="E2325" s="111" t="s">
        <v>126</v>
      </c>
      <c r="F2325" s="111" t="s">
        <v>172</v>
      </c>
      <c r="G2325" s="111" t="s">
        <v>180</v>
      </c>
      <c r="H2325" s="111" t="s">
        <v>172</v>
      </c>
      <c r="I2325" s="111" t="s">
        <v>180</v>
      </c>
      <c r="J2325" t="str">
        <f t="shared" si="72"/>
        <v>3429SkogMineraljordBarskogHøy</v>
      </c>
      <c r="K2325" s="111">
        <v>-2.6198458133623994</v>
      </c>
      <c r="L2325" s="111">
        <v>0.85306406685236758</v>
      </c>
      <c r="M2325" s="111">
        <v>6.4056614999681585E-2</v>
      </c>
      <c r="N2325" s="112">
        <f t="shared" si="73"/>
        <v>-1.7027251315103504</v>
      </c>
    </row>
    <row r="2326" spans="1:14" x14ac:dyDescent="0.25">
      <c r="A2326" s="111" t="s">
        <v>654</v>
      </c>
      <c r="B2326" s="111">
        <f>INDEX(kommuner!C:C,MATCH(_xlfn.NUMBERVALUE(A2326),kommuner!B:B,0))</f>
        <v>3429</v>
      </c>
      <c r="C2326" s="111" t="s">
        <v>127</v>
      </c>
      <c r="D2326" s="111" t="s">
        <v>127</v>
      </c>
      <c r="E2326" s="111" t="s">
        <v>126</v>
      </c>
      <c r="F2326" s="111" t="s">
        <v>172</v>
      </c>
      <c r="G2326" s="111" t="s">
        <v>167</v>
      </c>
      <c r="H2326" s="111" t="s">
        <v>172</v>
      </c>
      <c r="I2326" s="111" t="s">
        <v>167</v>
      </c>
      <c r="J2326" t="str">
        <f t="shared" si="72"/>
        <v>3429SkogMineraljordBarskogImpediment</v>
      </c>
      <c r="K2326" s="111">
        <v>-2.0650085329634176</v>
      </c>
      <c r="L2326" s="111">
        <v>0.85306406685236758</v>
      </c>
      <c r="M2326" s="111">
        <v>6.3979989500968365E-2</v>
      </c>
      <c r="N2326" s="112">
        <f t="shared" si="73"/>
        <v>-1.1479644766100818</v>
      </c>
    </row>
    <row r="2327" spans="1:14" x14ac:dyDescent="0.25">
      <c r="A2327" s="111" t="s">
        <v>654</v>
      </c>
      <c r="B2327" s="111">
        <f>INDEX(kommuner!C:C,MATCH(_xlfn.NUMBERVALUE(A2327),kommuner!B:B,0))</f>
        <v>3429</v>
      </c>
      <c r="C2327" s="111" t="s">
        <v>127</v>
      </c>
      <c r="D2327" s="111" t="s">
        <v>127</v>
      </c>
      <c r="E2327" s="111" t="s">
        <v>126</v>
      </c>
      <c r="F2327" s="111" t="s">
        <v>172</v>
      </c>
      <c r="G2327" s="111" t="s">
        <v>190</v>
      </c>
      <c r="H2327" s="111" t="s">
        <v>172</v>
      </c>
      <c r="I2327" s="111" t="s">
        <v>190</v>
      </c>
      <c r="J2327" t="str">
        <f t="shared" si="72"/>
        <v>3429SkogMineraljordBarskogLav</v>
      </c>
      <c r="K2327" s="111">
        <v>-1.5556963198695539</v>
      </c>
      <c r="L2327" s="111">
        <v>0.85306406685236758</v>
      </c>
      <c r="M2327" s="111">
        <v>6.3979989500968365E-2</v>
      </c>
      <c r="N2327" s="112">
        <f t="shared" si="73"/>
        <v>-0.63865226351621796</v>
      </c>
    </row>
    <row r="2328" spans="1:14" x14ac:dyDescent="0.25">
      <c r="A2328" s="111" t="s">
        <v>654</v>
      </c>
      <c r="B2328" s="111">
        <f>INDEX(kommuner!C:C,MATCH(_xlfn.NUMBERVALUE(A2328),kommuner!B:B,0))</f>
        <v>3429</v>
      </c>
      <c r="C2328" s="111" t="s">
        <v>127</v>
      </c>
      <c r="D2328" s="111" t="s">
        <v>127</v>
      </c>
      <c r="E2328" s="111" t="s">
        <v>126</v>
      </c>
      <c r="F2328" s="111" t="s">
        <v>172</v>
      </c>
      <c r="G2328" s="111" t="s">
        <v>173</v>
      </c>
      <c r="H2328" s="111" t="s">
        <v>172</v>
      </c>
      <c r="I2328" s="111" t="s">
        <v>173</v>
      </c>
      <c r="J2328" t="str">
        <f t="shared" si="72"/>
        <v>3429SkogMineraljordBarskogMiddels</v>
      </c>
      <c r="K2328" s="111">
        <v>-2.1020078369684825</v>
      </c>
      <c r="L2328" s="111">
        <v>0.85306406685236758</v>
      </c>
      <c r="M2328" s="111">
        <v>6.4056614999681585E-2</v>
      </c>
      <c r="N2328" s="112">
        <f t="shared" si="73"/>
        <v>-1.1848871551164335</v>
      </c>
    </row>
    <row r="2329" spans="1:14" x14ac:dyDescent="0.25">
      <c r="A2329" s="111" t="s">
        <v>654</v>
      </c>
      <c r="B2329" s="111">
        <f>INDEX(kommuner!C:C,MATCH(_xlfn.NUMBERVALUE(A2329),kommuner!B:B,0))</f>
        <v>3429</v>
      </c>
      <c r="C2329" s="111" t="s">
        <v>127</v>
      </c>
      <c r="D2329" s="111" t="s">
        <v>127</v>
      </c>
      <c r="E2329" s="111" t="s">
        <v>126</v>
      </c>
      <c r="F2329" s="111" t="s">
        <v>172</v>
      </c>
      <c r="G2329" s="111" t="s">
        <v>186</v>
      </c>
      <c r="H2329" s="111" t="s">
        <v>172</v>
      </c>
      <c r="I2329" s="111" t="s">
        <v>186</v>
      </c>
      <c r="J2329" t="str">
        <f t="shared" si="72"/>
        <v>3429SkogMineraljordBarskogSærs høy</v>
      </c>
      <c r="K2329" s="111">
        <v>0.12072674540874306</v>
      </c>
      <c r="L2329" s="111">
        <v>0.85306406685236758</v>
      </c>
      <c r="M2329" s="111">
        <v>6.4056614999681585E-2</v>
      </c>
      <c r="N2329" s="112">
        <f t="shared" si="73"/>
        <v>1.0378474272607923</v>
      </c>
    </row>
    <row r="2330" spans="1:14" x14ac:dyDescent="0.25">
      <c r="A2330" s="111" t="s">
        <v>654</v>
      </c>
      <c r="B2330" s="111">
        <f>INDEX(kommuner!C:C,MATCH(_xlfn.NUMBERVALUE(A2330),kommuner!B:B,0))</f>
        <v>3429</v>
      </c>
      <c r="C2330" s="111" t="s">
        <v>127</v>
      </c>
      <c r="D2330" s="111" t="s">
        <v>127</v>
      </c>
      <c r="E2330" s="111" t="s">
        <v>126</v>
      </c>
      <c r="F2330" s="111" t="s">
        <v>179</v>
      </c>
      <c r="G2330" s="111" t="s">
        <v>180</v>
      </c>
      <c r="H2330" s="111" t="s">
        <v>179</v>
      </c>
      <c r="I2330" s="111" t="s">
        <v>180</v>
      </c>
      <c r="J2330" t="str">
        <f t="shared" si="72"/>
        <v>3429SkogMineraljordBlandingsskogHøy</v>
      </c>
      <c r="K2330" s="111">
        <v>-7.1939050909469406</v>
      </c>
      <c r="L2330" s="111">
        <v>0.85306406685236758</v>
      </c>
      <c r="M2330" s="111">
        <v>6.3979989500968365E-2</v>
      </c>
      <c r="N2330" s="112">
        <f t="shared" si="73"/>
        <v>-6.2768610345936047</v>
      </c>
    </row>
    <row r="2331" spans="1:14" x14ac:dyDescent="0.25">
      <c r="A2331" s="111" t="s">
        <v>654</v>
      </c>
      <c r="B2331" s="111">
        <f>INDEX(kommuner!C:C,MATCH(_xlfn.NUMBERVALUE(A2331),kommuner!B:B,0))</f>
        <v>3429</v>
      </c>
      <c r="C2331" s="111" t="s">
        <v>127</v>
      </c>
      <c r="D2331" s="111" t="s">
        <v>127</v>
      </c>
      <c r="E2331" s="111" t="s">
        <v>126</v>
      </c>
      <c r="F2331" s="111" t="s">
        <v>179</v>
      </c>
      <c r="G2331" s="111" t="s">
        <v>167</v>
      </c>
      <c r="H2331" s="111" t="s">
        <v>179</v>
      </c>
      <c r="I2331" s="111" t="s">
        <v>167</v>
      </c>
      <c r="J2331" t="str">
        <f t="shared" si="72"/>
        <v>3429SkogMineraljordBlandingsskogImpediment</v>
      </c>
      <c r="K2331" s="111">
        <v>-1.534689908392211</v>
      </c>
      <c r="L2331" s="111">
        <v>0.85306406685236758</v>
      </c>
      <c r="M2331" s="111">
        <v>6.3979989500968365E-2</v>
      </c>
      <c r="N2331" s="112">
        <f t="shared" si="73"/>
        <v>-0.61764585203887501</v>
      </c>
    </row>
    <row r="2332" spans="1:14" x14ac:dyDescent="0.25">
      <c r="A2332" s="111" t="s">
        <v>654</v>
      </c>
      <c r="B2332" s="111">
        <f>INDEX(kommuner!C:C,MATCH(_xlfn.NUMBERVALUE(A2332),kommuner!B:B,0))</f>
        <v>3429</v>
      </c>
      <c r="C2332" s="111" t="s">
        <v>127</v>
      </c>
      <c r="D2332" s="111" t="s">
        <v>127</v>
      </c>
      <c r="E2332" s="111" t="s">
        <v>126</v>
      </c>
      <c r="F2332" s="111" t="s">
        <v>179</v>
      </c>
      <c r="G2332" s="111" t="s">
        <v>190</v>
      </c>
      <c r="H2332" s="111" t="s">
        <v>179</v>
      </c>
      <c r="I2332" s="111" t="s">
        <v>190</v>
      </c>
      <c r="J2332" t="str">
        <f t="shared" si="72"/>
        <v>3429SkogMineraljordBlandingsskogLav</v>
      </c>
      <c r="K2332" s="111">
        <v>-2.1877055028220966</v>
      </c>
      <c r="L2332" s="111">
        <v>0.85306406685236758</v>
      </c>
      <c r="M2332" s="111">
        <v>6.3979989500968365E-2</v>
      </c>
      <c r="N2332" s="112">
        <f t="shared" si="73"/>
        <v>-1.2706614464687609</v>
      </c>
    </row>
    <row r="2333" spans="1:14" x14ac:dyDescent="0.25">
      <c r="A2333" s="111" t="s">
        <v>654</v>
      </c>
      <c r="B2333" s="111">
        <f>INDEX(kommuner!C:C,MATCH(_xlfn.NUMBERVALUE(A2333),kommuner!B:B,0))</f>
        <v>3429</v>
      </c>
      <c r="C2333" s="111" t="s">
        <v>127</v>
      </c>
      <c r="D2333" s="111" t="s">
        <v>127</v>
      </c>
      <c r="E2333" s="111" t="s">
        <v>126</v>
      </c>
      <c r="F2333" s="111" t="s">
        <v>179</v>
      </c>
      <c r="G2333" s="111" t="s">
        <v>173</v>
      </c>
      <c r="H2333" s="111" t="s">
        <v>179</v>
      </c>
      <c r="I2333" s="111" t="s">
        <v>173</v>
      </c>
      <c r="J2333" t="str">
        <f t="shared" si="72"/>
        <v>3429SkogMineraljordBlandingsskogMiddels</v>
      </c>
      <c r="K2333" s="111">
        <v>-3.8687729546762566</v>
      </c>
      <c r="L2333" s="111">
        <v>0.85306406685236758</v>
      </c>
      <c r="M2333" s="111">
        <v>6.3979989500968365E-2</v>
      </c>
      <c r="N2333" s="112">
        <f t="shared" si="73"/>
        <v>-2.9517288983229206</v>
      </c>
    </row>
    <row r="2334" spans="1:14" x14ac:dyDescent="0.25">
      <c r="A2334" s="111" t="s">
        <v>654</v>
      </c>
      <c r="B2334" s="111">
        <f>INDEX(kommuner!C:C,MATCH(_xlfn.NUMBERVALUE(A2334),kommuner!B:B,0))</f>
        <v>3429</v>
      </c>
      <c r="C2334" s="111" t="s">
        <v>127</v>
      </c>
      <c r="D2334" s="111" t="s">
        <v>127</v>
      </c>
      <c r="E2334" s="111" t="s">
        <v>126</v>
      </c>
      <c r="F2334" s="111" t="s">
        <v>179</v>
      </c>
      <c r="G2334" s="111" t="s">
        <v>186</v>
      </c>
      <c r="H2334" s="111" t="s">
        <v>179</v>
      </c>
      <c r="I2334" s="111" t="s">
        <v>186</v>
      </c>
      <c r="J2334" t="str">
        <f t="shared" si="72"/>
        <v>3429SkogMineraljordBlandingsskogSærs høy</v>
      </c>
      <c r="K2334" s="111">
        <v>-2.9395925245326562</v>
      </c>
      <c r="L2334" s="111">
        <v>0.85306406685236758</v>
      </c>
      <c r="M2334" s="111">
        <v>6.3979989500968365E-2</v>
      </c>
      <c r="N2334" s="112">
        <f t="shared" si="73"/>
        <v>-2.0225484681793202</v>
      </c>
    </row>
    <row r="2335" spans="1:14" x14ac:dyDescent="0.25">
      <c r="A2335" s="111" t="s">
        <v>654</v>
      </c>
      <c r="B2335" s="111">
        <f>INDEX(kommuner!C:C,MATCH(_xlfn.NUMBERVALUE(A2335),kommuner!B:B,0))</f>
        <v>3429</v>
      </c>
      <c r="C2335" s="111" t="s">
        <v>127</v>
      </c>
      <c r="D2335" s="111" t="s">
        <v>127</v>
      </c>
      <c r="E2335" s="111" t="s">
        <v>126</v>
      </c>
      <c r="F2335" s="111" t="s">
        <v>185</v>
      </c>
      <c r="G2335" s="111" t="s">
        <v>180</v>
      </c>
      <c r="H2335" s="111" t="s">
        <v>185</v>
      </c>
      <c r="I2335" s="111" t="s">
        <v>180</v>
      </c>
      <c r="J2335" t="str">
        <f t="shared" si="72"/>
        <v>3429SkogMineraljordLauvskogHøy</v>
      </c>
      <c r="K2335" s="111">
        <v>-3.3269846154961789</v>
      </c>
      <c r="L2335" s="111">
        <v>0.85306406685236758</v>
      </c>
      <c r="M2335" s="111">
        <v>6.3979989500968365E-2</v>
      </c>
      <c r="N2335" s="112">
        <f t="shared" si="73"/>
        <v>-2.4099405591428429</v>
      </c>
    </row>
    <row r="2336" spans="1:14" x14ac:dyDescent="0.25">
      <c r="A2336" s="111" t="s">
        <v>654</v>
      </c>
      <c r="B2336" s="111">
        <f>INDEX(kommuner!C:C,MATCH(_xlfn.NUMBERVALUE(A2336),kommuner!B:B,0))</f>
        <v>3429</v>
      </c>
      <c r="C2336" s="111" t="s">
        <v>127</v>
      </c>
      <c r="D2336" s="111" t="s">
        <v>127</v>
      </c>
      <c r="E2336" s="111" t="s">
        <v>126</v>
      </c>
      <c r="F2336" s="111" t="s">
        <v>185</v>
      </c>
      <c r="G2336" s="111" t="s">
        <v>167</v>
      </c>
      <c r="H2336" s="111" t="s">
        <v>185</v>
      </c>
      <c r="I2336" s="111" t="s">
        <v>167</v>
      </c>
      <c r="J2336" t="str">
        <f t="shared" si="72"/>
        <v>3429SkogMineraljordLauvskogImpediment</v>
      </c>
      <c r="K2336" s="111">
        <v>-0.77373521499002318</v>
      </c>
      <c r="L2336" s="111">
        <v>0.85306406685236758</v>
      </c>
      <c r="M2336" s="111">
        <v>6.3979989500968365E-2</v>
      </c>
      <c r="N2336" s="112">
        <f t="shared" si="73"/>
        <v>0.14330884136331276</v>
      </c>
    </row>
    <row r="2337" spans="1:14" x14ac:dyDescent="0.25">
      <c r="A2337" s="111" t="s">
        <v>654</v>
      </c>
      <c r="B2337" s="111">
        <f>INDEX(kommuner!C:C,MATCH(_xlfn.NUMBERVALUE(A2337),kommuner!B:B,0))</f>
        <v>3429</v>
      </c>
      <c r="C2337" s="111" t="s">
        <v>127</v>
      </c>
      <c r="D2337" s="111" t="s">
        <v>127</v>
      </c>
      <c r="E2337" s="111" t="s">
        <v>126</v>
      </c>
      <c r="F2337" s="111" t="s">
        <v>185</v>
      </c>
      <c r="G2337" s="111" t="s">
        <v>190</v>
      </c>
      <c r="H2337" s="111" t="s">
        <v>185</v>
      </c>
      <c r="I2337" s="111" t="s">
        <v>190</v>
      </c>
      <c r="J2337" t="str">
        <f t="shared" si="72"/>
        <v>3429SkogMineraljordLauvskogLav</v>
      </c>
      <c r="K2337" s="111">
        <v>-8.9748170935426599E-2</v>
      </c>
      <c r="L2337" s="111">
        <v>0.85306406685236758</v>
      </c>
      <c r="M2337" s="111">
        <v>6.3979989500968365E-2</v>
      </c>
      <c r="N2337" s="112">
        <f t="shared" si="73"/>
        <v>0.82729588541790933</v>
      </c>
    </row>
    <row r="2338" spans="1:14" x14ac:dyDescent="0.25">
      <c r="A2338" s="111" t="s">
        <v>654</v>
      </c>
      <c r="B2338" s="111">
        <f>INDEX(kommuner!C:C,MATCH(_xlfn.NUMBERVALUE(A2338),kommuner!B:B,0))</f>
        <v>3429</v>
      </c>
      <c r="C2338" s="111" t="s">
        <v>127</v>
      </c>
      <c r="D2338" s="111" t="s">
        <v>127</v>
      </c>
      <c r="E2338" s="111" t="s">
        <v>126</v>
      </c>
      <c r="F2338" s="111" t="s">
        <v>185</v>
      </c>
      <c r="G2338" s="111" t="s">
        <v>173</v>
      </c>
      <c r="H2338" s="111" t="s">
        <v>185</v>
      </c>
      <c r="I2338" s="111" t="s">
        <v>173</v>
      </c>
      <c r="J2338" t="str">
        <f t="shared" si="72"/>
        <v>3429SkogMineraljordLauvskogMiddels</v>
      </c>
      <c r="K2338" s="111">
        <v>-1.7789409505847176</v>
      </c>
      <c r="L2338" s="111">
        <v>0.85306406685236758</v>
      </c>
      <c r="M2338" s="111">
        <v>6.3979989500968365E-2</v>
      </c>
      <c r="N2338" s="112">
        <f t="shared" si="73"/>
        <v>-0.86189689423138161</v>
      </c>
    </row>
    <row r="2339" spans="1:14" x14ac:dyDescent="0.25">
      <c r="A2339" s="111" t="s">
        <v>654</v>
      </c>
      <c r="B2339" s="111">
        <f>INDEX(kommuner!C:C,MATCH(_xlfn.NUMBERVALUE(A2339),kommuner!B:B,0))</f>
        <v>3429</v>
      </c>
      <c r="C2339" s="111" t="s">
        <v>127</v>
      </c>
      <c r="D2339" s="111" t="s">
        <v>127</v>
      </c>
      <c r="E2339" s="111" t="s">
        <v>126</v>
      </c>
      <c r="F2339" s="111" t="s">
        <v>185</v>
      </c>
      <c r="G2339" s="111" t="s">
        <v>186</v>
      </c>
      <c r="H2339" s="111" t="s">
        <v>185</v>
      </c>
      <c r="I2339" s="111" t="s">
        <v>186</v>
      </c>
      <c r="J2339" t="str">
        <f t="shared" si="72"/>
        <v>3429SkogMineraljordLauvskogSærs høy</v>
      </c>
      <c r="K2339" s="111">
        <v>-3.6560473259425113</v>
      </c>
      <c r="L2339" s="111">
        <v>0.85306406685236758</v>
      </c>
      <c r="M2339" s="111">
        <v>6.3979989500968365E-2</v>
      </c>
      <c r="N2339" s="112">
        <f t="shared" si="73"/>
        <v>-2.7390032695891753</v>
      </c>
    </row>
    <row r="2340" spans="1:14" x14ac:dyDescent="0.25">
      <c r="A2340" s="111" t="s">
        <v>654</v>
      </c>
      <c r="B2340" s="111">
        <f>INDEX(kommuner!C:C,MATCH(_xlfn.NUMBERVALUE(A2340),kommuner!B:B,0))</f>
        <v>3429</v>
      </c>
      <c r="C2340" s="111" t="s">
        <v>127</v>
      </c>
      <c r="D2340" s="111" t="s">
        <v>127</v>
      </c>
      <c r="E2340" s="111" t="s">
        <v>123</v>
      </c>
      <c r="F2340" s="111" t="s">
        <v>172</v>
      </c>
      <c r="G2340" s="111" t="s">
        <v>180</v>
      </c>
      <c r="H2340" s="111" t="s">
        <v>172</v>
      </c>
      <c r="I2340" s="111" t="s">
        <v>180</v>
      </c>
      <c r="J2340" t="str">
        <f t="shared" si="72"/>
        <v>3429SkogOrganisk jordBarskogHøy</v>
      </c>
      <c r="K2340" s="111">
        <v>-2.5184559031994138</v>
      </c>
      <c r="L2340" s="111">
        <v>0.92784825435236762</v>
      </c>
      <c r="M2340" s="111">
        <v>0.46518126042825314</v>
      </c>
      <c r="N2340" s="112">
        <f t="shared" si="73"/>
        <v>-1.1254263884187932</v>
      </c>
    </row>
    <row r="2341" spans="1:14" x14ac:dyDescent="0.25">
      <c r="A2341" s="111" t="s">
        <v>654</v>
      </c>
      <c r="B2341" s="111">
        <f>INDEX(kommuner!C:C,MATCH(_xlfn.NUMBERVALUE(A2341),kommuner!B:B,0))</f>
        <v>3429</v>
      </c>
      <c r="C2341" s="111" t="s">
        <v>127</v>
      </c>
      <c r="D2341" s="111" t="s">
        <v>127</v>
      </c>
      <c r="E2341" s="111" t="s">
        <v>123</v>
      </c>
      <c r="F2341" s="111" t="s">
        <v>172</v>
      </c>
      <c r="G2341" s="111" t="s">
        <v>167</v>
      </c>
      <c r="H2341" s="111" t="s">
        <v>172</v>
      </c>
      <c r="I2341" s="111" t="s">
        <v>167</v>
      </c>
      <c r="J2341" t="str">
        <f t="shared" si="72"/>
        <v>3429SkogOrganisk jordBarskogImpediment</v>
      </c>
      <c r="K2341" s="111">
        <v>3.7944669267533482E-2</v>
      </c>
      <c r="L2341" s="111">
        <v>0.92784825435236762</v>
      </c>
      <c r="M2341" s="111">
        <v>0.46510463492953991</v>
      </c>
      <c r="N2341" s="112">
        <f t="shared" si="73"/>
        <v>1.430897558549441</v>
      </c>
    </row>
    <row r="2342" spans="1:14" x14ac:dyDescent="0.25">
      <c r="A2342" s="111" t="s">
        <v>654</v>
      </c>
      <c r="B2342" s="111">
        <f>INDEX(kommuner!C:C,MATCH(_xlfn.NUMBERVALUE(A2342),kommuner!B:B,0))</f>
        <v>3429</v>
      </c>
      <c r="C2342" s="111" t="s">
        <v>127</v>
      </c>
      <c r="D2342" s="111" t="s">
        <v>127</v>
      </c>
      <c r="E2342" s="111" t="s">
        <v>123</v>
      </c>
      <c r="F2342" s="111" t="s">
        <v>172</v>
      </c>
      <c r="G2342" s="111" t="s">
        <v>190</v>
      </c>
      <c r="H2342" s="111" t="s">
        <v>172</v>
      </c>
      <c r="I2342" s="111" t="s">
        <v>190</v>
      </c>
      <c r="J2342" t="str">
        <f t="shared" si="72"/>
        <v>3429SkogOrganisk jordBarskogLav</v>
      </c>
      <c r="K2342" s="111">
        <v>-0.50666953101693391</v>
      </c>
      <c r="L2342" s="111">
        <v>0.92784825435236762</v>
      </c>
      <c r="M2342" s="111">
        <v>0.46510463492953991</v>
      </c>
      <c r="N2342" s="112">
        <f t="shared" si="73"/>
        <v>0.88628335826497362</v>
      </c>
    </row>
    <row r="2343" spans="1:14" x14ac:dyDescent="0.25">
      <c r="A2343" s="111" t="s">
        <v>654</v>
      </c>
      <c r="B2343" s="111">
        <f>INDEX(kommuner!C:C,MATCH(_xlfn.NUMBERVALUE(A2343),kommuner!B:B,0))</f>
        <v>3429</v>
      </c>
      <c r="C2343" s="111" t="s">
        <v>127</v>
      </c>
      <c r="D2343" s="111" t="s">
        <v>127</v>
      </c>
      <c r="E2343" s="111" t="s">
        <v>123</v>
      </c>
      <c r="F2343" s="111" t="s">
        <v>172</v>
      </c>
      <c r="G2343" s="111" t="s">
        <v>173</v>
      </c>
      <c r="H2343" s="111" t="s">
        <v>172</v>
      </c>
      <c r="I2343" s="111" t="s">
        <v>173</v>
      </c>
      <c r="J2343" t="str">
        <f t="shared" si="72"/>
        <v>3429SkogOrganisk jordBarskogMiddels</v>
      </c>
      <c r="K2343" s="111">
        <v>-1.5571490961494638</v>
      </c>
      <c r="L2343" s="111">
        <v>0.92784825435236762</v>
      </c>
      <c r="M2343" s="111">
        <v>0.46518126042825314</v>
      </c>
      <c r="N2343" s="112">
        <f t="shared" si="73"/>
        <v>-0.16411958136884308</v>
      </c>
    </row>
    <row r="2344" spans="1:14" x14ac:dyDescent="0.25">
      <c r="A2344" s="111" t="s">
        <v>654</v>
      </c>
      <c r="B2344" s="111">
        <f>INDEX(kommuner!C:C,MATCH(_xlfn.NUMBERVALUE(A2344),kommuner!B:B,0))</f>
        <v>3429</v>
      </c>
      <c r="C2344" s="111" t="s">
        <v>127</v>
      </c>
      <c r="D2344" s="111" t="s">
        <v>127</v>
      </c>
      <c r="E2344" s="111" t="s">
        <v>123</v>
      </c>
      <c r="F2344" s="111" t="s">
        <v>172</v>
      </c>
      <c r="G2344" s="111" t="s">
        <v>186</v>
      </c>
      <c r="H2344" s="111" t="s">
        <v>172</v>
      </c>
      <c r="I2344" s="111" t="s">
        <v>186</v>
      </c>
      <c r="J2344" t="str">
        <f t="shared" si="72"/>
        <v>3429SkogOrganisk jordBarskogSærs høy</v>
      </c>
      <c r="K2344" s="111">
        <v>2.5548655235722699</v>
      </c>
      <c r="L2344" s="111">
        <v>0.92784825435236762</v>
      </c>
      <c r="M2344" s="111">
        <v>0.46518126042825314</v>
      </c>
      <c r="N2344" s="112">
        <f t="shared" si="73"/>
        <v>3.9478950383528906</v>
      </c>
    </row>
    <row r="2345" spans="1:14" x14ac:dyDescent="0.25">
      <c r="A2345" s="111" t="s">
        <v>654</v>
      </c>
      <c r="B2345" s="111">
        <f>INDEX(kommuner!C:C,MATCH(_xlfn.NUMBERVALUE(A2345),kommuner!B:B,0))</f>
        <v>3429</v>
      </c>
      <c r="C2345" s="111" t="s">
        <v>127</v>
      </c>
      <c r="D2345" s="111" t="s">
        <v>127</v>
      </c>
      <c r="E2345" s="111" t="s">
        <v>123</v>
      </c>
      <c r="F2345" s="111" t="s">
        <v>179</v>
      </c>
      <c r="G2345" s="111" t="s">
        <v>180</v>
      </c>
      <c r="H2345" s="111" t="s">
        <v>179</v>
      </c>
      <c r="I2345" s="111" t="s">
        <v>180</v>
      </c>
      <c r="J2345" t="str">
        <f t="shared" si="72"/>
        <v>3429SkogOrganisk jordBlandingsskogHøy</v>
      </c>
      <c r="K2345" s="111">
        <v>-5.5554344456832343</v>
      </c>
      <c r="L2345" s="111">
        <v>0.92784825435236762</v>
      </c>
      <c r="M2345" s="111">
        <v>0.46510463492953991</v>
      </c>
      <c r="N2345" s="112">
        <f t="shared" si="73"/>
        <v>-4.1624815564013264</v>
      </c>
    </row>
    <row r="2346" spans="1:14" x14ac:dyDescent="0.25">
      <c r="A2346" s="111" t="s">
        <v>654</v>
      </c>
      <c r="B2346" s="111">
        <f>INDEX(kommuner!C:C,MATCH(_xlfn.NUMBERVALUE(A2346),kommuner!B:B,0))</f>
        <v>3429</v>
      </c>
      <c r="C2346" s="111" t="s">
        <v>127</v>
      </c>
      <c r="D2346" s="111" t="s">
        <v>127</v>
      </c>
      <c r="E2346" s="111" t="s">
        <v>123</v>
      </c>
      <c r="F2346" s="111" t="s">
        <v>179</v>
      </c>
      <c r="G2346" s="111" t="s">
        <v>167</v>
      </c>
      <c r="H2346" s="111" t="s">
        <v>179</v>
      </c>
      <c r="I2346" s="111" t="s">
        <v>167</v>
      </c>
      <c r="J2346" t="str">
        <f t="shared" si="72"/>
        <v>3429SkogOrganisk jordBlandingsskogImpediment</v>
      </c>
      <c r="K2346" s="111">
        <v>-0.28586344175800005</v>
      </c>
      <c r="L2346" s="111">
        <v>0.92784825435236762</v>
      </c>
      <c r="M2346" s="111">
        <v>0.46510463492953991</v>
      </c>
      <c r="N2346" s="112">
        <f t="shared" si="73"/>
        <v>1.1070894475239075</v>
      </c>
    </row>
    <row r="2347" spans="1:14" x14ac:dyDescent="0.25">
      <c r="A2347" s="111" t="s">
        <v>654</v>
      </c>
      <c r="B2347" s="111">
        <f>INDEX(kommuner!C:C,MATCH(_xlfn.NUMBERVALUE(A2347),kommuner!B:B,0))</f>
        <v>3429</v>
      </c>
      <c r="C2347" s="111" t="s">
        <v>127</v>
      </c>
      <c r="D2347" s="111" t="s">
        <v>127</v>
      </c>
      <c r="E2347" s="111" t="s">
        <v>123</v>
      </c>
      <c r="F2347" s="111" t="s">
        <v>179</v>
      </c>
      <c r="G2347" s="111" t="s">
        <v>190</v>
      </c>
      <c r="H2347" s="111" t="s">
        <v>179</v>
      </c>
      <c r="I2347" s="111" t="s">
        <v>190</v>
      </c>
      <c r="J2347" t="str">
        <f t="shared" si="72"/>
        <v>3429SkogOrganisk jordBlandingsskogLav</v>
      </c>
      <c r="K2347" s="111">
        <v>-1.2347339377887629</v>
      </c>
      <c r="L2347" s="111">
        <v>0.92784825435236762</v>
      </c>
      <c r="M2347" s="111">
        <v>0.46510463492953991</v>
      </c>
      <c r="N2347" s="112">
        <f t="shared" si="73"/>
        <v>0.15821895149314458</v>
      </c>
    </row>
    <row r="2348" spans="1:14" x14ac:dyDescent="0.25">
      <c r="A2348" s="111" t="s">
        <v>654</v>
      </c>
      <c r="B2348" s="111">
        <f>INDEX(kommuner!C:C,MATCH(_xlfn.NUMBERVALUE(A2348),kommuner!B:B,0))</f>
        <v>3429</v>
      </c>
      <c r="C2348" s="111" t="s">
        <v>127</v>
      </c>
      <c r="D2348" s="111" t="s">
        <v>127</v>
      </c>
      <c r="E2348" s="111" t="s">
        <v>123</v>
      </c>
      <c r="F2348" s="111" t="s">
        <v>179</v>
      </c>
      <c r="G2348" s="111" t="s">
        <v>173</v>
      </c>
      <c r="H2348" s="111" t="s">
        <v>179</v>
      </c>
      <c r="I2348" s="111" t="s">
        <v>173</v>
      </c>
      <c r="J2348" t="str">
        <f t="shared" si="72"/>
        <v>3429SkogOrganisk jordBlandingsskogMiddels</v>
      </c>
      <c r="K2348" s="111">
        <v>-2.4239591752717748</v>
      </c>
      <c r="L2348" s="111">
        <v>0.92784825435236762</v>
      </c>
      <c r="M2348" s="111">
        <v>0.46510463492953991</v>
      </c>
      <c r="N2348" s="112">
        <f t="shared" si="73"/>
        <v>-1.0310062859898674</v>
      </c>
    </row>
    <row r="2349" spans="1:14" x14ac:dyDescent="0.25">
      <c r="A2349" s="111" t="s">
        <v>654</v>
      </c>
      <c r="B2349" s="111">
        <f>INDEX(kommuner!C:C,MATCH(_xlfn.NUMBERVALUE(A2349),kommuner!B:B,0))</f>
        <v>3429</v>
      </c>
      <c r="C2349" s="111" t="s">
        <v>127</v>
      </c>
      <c r="D2349" s="111" t="s">
        <v>127</v>
      </c>
      <c r="E2349" s="111" t="s">
        <v>123</v>
      </c>
      <c r="F2349" s="111" t="s">
        <v>179</v>
      </c>
      <c r="G2349" s="111" t="s">
        <v>186</v>
      </c>
      <c r="H2349" s="111" t="s">
        <v>179</v>
      </c>
      <c r="I2349" s="111" t="s">
        <v>186</v>
      </c>
      <c r="J2349" t="str">
        <f t="shared" si="72"/>
        <v>3429SkogOrganisk jordBlandingsskogSærs høy</v>
      </c>
      <c r="K2349" s="111">
        <v>-1.5726115302258048</v>
      </c>
      <c r="L2349" s="111">
        <v>0.92784825435236762</v>
      </c>
      <c r="M2349" s="111">
        <v>0.46510463492953991</v>
      </c>
      <c r="N2349" s="112">
        <f t="shared" si="73"/>
        <v>-0.17965864094389727</v>
      </c>
    </row>
    <row r="2350" spans="1:14" x14ac:dyDescent="0.25">
      <c r="A2350" s="111" t="s">
        <v>654</v>
      </c>
      <c r="B2350" s="111">
        <f>INDEX(kommuner!C:C,MATCH(_xlfn.NUMBERVALUE(A2350),kommuner!B:B,0))</f>
        <v>3429</v>
      </c>
      <c r="C2350" s="111" t="s">
        <v>127</v>
      </c>
      <c r="D2350" s="111" t="s">
        <v>127</v>
      </c>
      <c r="E2350" s="111" t="s">
        <v>123</v>
      </c>
      <c r="F2350" s="111" t="s">
        <v>185</v>
      </c>
      <c r="G2350" s="111" t="s">
        <v>180</v>
      </c>
      <c r="H2350" s="111" t="s">
        <v>185</v>
      </c>
      <c r="I2350" s="111" t="s">
        <v>180</v>
      </c>
      <c r="J2350" t="str">
        <f t="shared" si="72"/>
        <v>3429SkogOrganisk jordLauvskogHøy</v>
      </c>
      <c r="K2350" s="111">
        <v>-1.9913688882377358</v>
      </c>
      <c r="L2350" s="111">
        <v>0.92784825435236762</v>
      </c>
      <c r="M2350" s="111">
        <v>0.46510463492953991</v>
      </c>
      <c r="N2350" s="112">
        <f t="shared" si="73"/>
        <v>-0.59841599895582831</v>
      </c>
    </row>
    <row r="2351" spans="1:14" x14ac:dyDescent="0.25">
      <c r="A2351" s="111" t="s">
        <v>654</v>
      </c>
      <c r="B2351" s="111">
        <f>INDEX(kommuner!C:C,MATCH(_xlfn.NUMBERVALUE(A2351),kommuner!B:B,0))</f>
        <v>3429</v>
      </c>
      <c r="C2351" s="111" t="s">
        <v>127</v>
      </c>
      <c r="D2351" s="111" t="s">
        <v>127</v>
      </c>
      <c r="E2351" s="111" t="s">
        <v>123</v>
      </c>
      <c r="F2351" s="111" t="s">
        <v>185</v>
      </c>
      <c r="G2351" s="111" t="s">
        <v>167</v>
      </c>
      <c r="H2351" s="111" t="s">
        <v>185</v>
      </c>
      <c r="I2351" s="111" t="s">
        <v>167</v>
      </c>
      <c r="J2351" t="str">
        <f t="shared" si="72"/>
        <v>3429SkogOrganisk jordLauvskogImpediment</v>
      </c>
      <c r="K2351" s="111">
        <v>0.35000626494250675</v>
      </c>
      <c r="L2351" s="111">
        <v>0.92784825435236762</v>
      </c>
      <c r="M2351" s="111">
        <v>0.46510463492953991</v>
      </c>
      <c r="N2351" s="112">
        <f t="shared" si="73"/>
        <v>1.7429591542244141</v>
      </c>
    </row>
    <row r="2352" spans="1:14" x14ac:dyDescent="0.25">
      <c r="A2352" s="111" t="s">
        <v>654</v>
      </c>
      <c r="B2352" s="111">
        <f>INDEX(kommuner!C:C,MATCH(_xlfn.NUMBERVALUE(A2352),kommuner!B:B,0))</f>
        <v>3429</v>
      </c>
      <c r="C2352" s="111" t="s">
        <v>127</v>
      </c>
      <c r="D2352" s="111" t="s">
        <v>127</v>
      </c>
      <c r="E2352" s="111" t="s">
        <v>123</v>
      </c>
      <c r="F2352" s="111" t="s">
        <v>185</v>
      </c>
      <c r="G2352" s="111" t="s">
        <v>190</v>
      </c>
      <c r="H2352" s="111" t="s">
        <v>185</v>
      </c>
      <c r="I2352" s="111" t="s">
        <v>190</v>
      </c>
      <c r="J2352" t="str">
        <f t="shared" si="72"/>
        <v>3429SkogOrganisk jordLauvskogLav</v>
      </c>
      <c r="K2352" s="111">
        <v>1.1144075558526714</v>
      </c>
      <c r="L2352" s="111">
        <v>0.92784825435236762</v>
      </c>
      <c r="M2352" s="111">
        <v>0.46510463492953991</v>
      </c>
      <c r="N2352" s="112">
        <f t="shared" si="73"/>
        <v>2.5073604451345788</v>
      </c>
    </row>
    <row r="2353" spans="1:14" x14ac:dyDescent="0.25">
      <c r="A2353" s="111" t="s">
        <v>654</v>
      </c>
      <c r="B2353" s="111">
        <f>INDEX(kommuner!C:C,MATCH(_xlfn.NUMBERVALUE(A2353),kommuner!B:B,0))</f>
        <v>3429</v>
      </c>
      <c r="C2353" s="111" t="s">
        <v>127</v>
      </c>
      <c r="D2353" s="111" t="s">
        <v>127</v>
      </c>
      <c r="E2353" s="111" t="s">
        <v>123</v>
      </c>
      <c r="F2353" s="111" t="s">
        <v>185</v>
      </c>
      <c r="G2353" s="111" t="s">
        <v>173</v>
      </c>
      <c r="H2353" s="111" t="s">
        <v>185</v>
      </c>
      <c r="I2353" s="111" t="s">
        <v>173</v>
      </c>
      <c r="J2353" t="str">
        <f t="shared" si="72"/>
        <v>3429SkogOrganisk jordLauvskogMiddels</v>
      </c>
      <c r="K2353" s="111">
        <v>-0.62664468270982987</v>
      </c>
      <c r="L2353" s="111">
        <v>0.92784825435236762</v>
      </c>
      <c r="M2353" s="111">
        <v>0.46510463492953991</v>
      </c>
      <c r="N2353" s="112">
        <f t="shared" si="73"/>
        <v>0.76630820657207765</v>
      </c>
    </row>
    <row r="2354" spans="1:14" x14ac:dyDescent="0.25">
      <c r="A2354" s="111" t="s">
        <v>654</v>
      </c>
      <c r="B2354" s="111">
        <f>INDEX(kommuner!C:C,MATCH(_xlfn.NUMBERVALUE(A2354),kommuner!B:B,0))</f>
        <v>3429</v>
      </c>
      <c r="C2354" s="111" t="s">
        <v>127</v>
      </c>
      <c r="D2354" s="111" t="s">
        <v>127</v>
      </c>
      <c r="E2354" s="111" t="s">
        <v>123</v>
      </c>
      <c r="F2354" s="111" t="s">
        <v>185</v>
      </c>
      <c r="G2354" s="111" t="s">
        <v>186</v>
      </c>
      <c r="H2354" s="111" t="s">
        <v>185</v>
      </c>
      <c r="I2354" s="111" t="s">
        <v>186</v>
      </c>
      <c r="J2354" t="str">
        <f t="shared" si="72"/>
        <v>3429SkogOrganisk jordLauvskogSærs høy</v>
      </c>
      <c r="K2354" s="111">
        <v>-1.8997279926091779</v>
      </c>
      <c r="L2354" s="111">
        <v>0.92784825435236762</v>
      </c>
      <c r="M2354" s="111">
        <v>0.46510463492953991</v>
      </c>
      <c r="N2354" s="112">
        <f t="shared" si="73"/>
        <v>-0.50677510332727038</v>
      </c>
    </row>
    <row r="2355" spans="1:14" x14ac:dyDescent="0.25">
      <c r="A2355" s="111" t="s">
        <v>654</v>
      </c>
      <c r="B2355" s="111">
        <f>INDEX(kommuner!C:C,MATCH(_xlfn.NUMBERVALUE(A2355),kommuner!B:B,0))</f>
        <v>3429</v>
      </c>
      <c r="C2355" s="111" t="s">
        <v>83</v>
      </c>
      <c r="D2355" s="111" t="s">
        <v>83</v>
      </c>
      <c r="E2355" s="111" t="s">
        <v>126</v>
      </c>
      <c r="F2355" s="111" t="s">
        <v>139</v>
      </c>
      <c r="G2355" s="111" t="s">
        <v>139</v>
      </c>
      <c r="H2355" s="111" t="s">
        <v>139</v>
      </c>
      <c r="I2355" s="111" t="s">
        <v>139</v>
      </c>
      <c r="J2355" t="str">
        <f t="shared" si="72"/>
        <v>3429Utbygd arealMineraljord</v>
      </c>
      <c r="K2355" s="111">
        <v>-0.82639633937819656</v>
      </c>
      <c r="L2355" s="111">
        <v>0</v>
      </c>
      <c r="M2355" s="111">
        <v>1.303047089454229E-2</v>
      </c>
      <c r="N2355" s="112">
        <f t="shared" si="73"/>
        <v>-0.81336586848365422</v>
      </c>
    </row>
    <row r="2356" spans="1:14" x14ac:dyDescent="0.25">
      <c r="A2356" s="111" t="s">
        <v>654</v>
      </c>
      <c r="B2356" s="111">
        <f>INDEX(kommuner!C:C,MATCH(_xlfn.NUMBERVALUE(A2356),kommuner!B:B,0))</f>
        <v>3429</v>
      </c>
      <c r="C2356" s="111" t="s">
        <v>83</v>
      </c>
      <c r="D2356" s="111" t="s">
        <v>83</v>
      </c>
      <c r="E2356" s="111" t="s">
        <v>123</v>
      </c>
      <c r="F2356" s="111" t="s">
        <v>139</v>
      </c>
      <c r="G2356" s="111" t="s">
        <v>139</v>
      </c>
      <c r="H2356" s="111" t="s">
        <v>139</v>
      </c>
      <c r="I2356" s="111" t="s">
        <v>139</v>
      </c>
      <c r="J2356" t="str">
        <f t="shared" si="72"/>
        <v>3429Utbygd arealOrganisk jord</v>
      </c>
      <c r="K2356" s="111">
        <v>29.011421395201612</v>
      </c>
      <c r="L2356" s="111">
        <v>0</v>
      </c>
      <c r="M2356" s="111">
        <v>1.303047089454229E-2</v>
      </c>
      <c r="N2356" s="112">
        <f t="shared" si="73"/>
        <v>29.024451866096154</v>
      </c>
    </row>
    <row r="2357" spans="1:14" x14ac:dyDescent="0.25">
      <c r="A2357" s="111" t="s">
        <v>654</v>
      </c>
      <c r="B2357" s="111">
        <f>INDEX(kommuner!C:C,MATCH(_xlfn.NUMBERVALUE(A2357),kommuner!B:B,0))</f>
        <v>3429</v>
      </c>
      <c r="C2357" s="111" t="s">
        <v>181</v>
      </c>
      <c r="D2357" s="111" t="s">
        <v>181</v>
      </c>
      <c r="E2357" s="111" t="s">
        <v>123</v>
      </c>
      <c r="F2357" s="111" t="s">
        <v>139</v>
      </c>
      <c r="G2357" s="111" t="s">
        <v>139</v>
      </c>
      <c r="H2357" s="111" t="s">
        <v>139</v>
      </c>
      <c r="I2357" s="111" t="s">
        <v>139</v>
      </c>
      <c r="J2357" t="str">
        <f t="shared" si="72"/>
        <v>3429Vann og myrOrganisk jord</v>
      </c>
      <c r="K2357" s="111">
        <v>-0.15121005571827481</v>
      </c>
      <c r="L2357" s="111">
        <v>0</v>
      </c>
      <c r="M2357" s="111">
        <v>0</v>
      </c>
      <c r="N2357" s="112">
        <f t="shared" si="73"/>
        <v>-0.15121005571827481</v>
      </c>
    </row>
    <row r="2358" spans="1:14" x14ac:dyDescent="0.25">
      <c r="A2358" s="111" t="s">
        <v>655</v>
      </c>
      <c r="B2358" s="111">
        <f>INDEX(kommuner!C:C,MATCH(_xlfn.NUMBERVALUE(A2358),kommuner!B:B,0))</f>
        <v>3430</v>
      </c>
      <c r="C2358" s="111" t="s">
        <v>82</v>
      </c>
      <c r="D2358" s="111" t="s">
        <v>82</v>
      </c>
      <c r="E2358" s="111" t="s">
        <v>126</v>
      </c>
      <c r="F2358" s="111" t="s">
        <v>139</v>
      </c>
      <c r="G2358" s="111" t="s">
        <v>139</v>
      </c>
      <c r="H2358" s="111" t="s">
        <v>139</v>
      </c>
      <c r="I2358" s="111" t="s">
        <v>139</v>
      </c>
      <c r="J2358" t="str">
        <f t="shared" si="72"/>
        <v>3430Annen utmarkMineraljord</v>
      </c>
      <c r="K2358" s="111">
        <v>-8.1294889331176998E-2</v>
      </c>
      <c r="L2358" s="111">
        <v>0</v>
      </c>
      <c r="M2358" s="111">
        <v>0</v>
      </c>
      <c r="N2358" s="112">
        <f t="shared" si="73"/>
        <v>-8.1294889331176998E-2</v>
      </c>
    </row>
    <row r="2359" spans="1:14" x14ac:dyDescent="0.25">
      <c r="A2359" s="111" t="s">
        <v>655</v>
      </c>
      <c r="B2359" s="111">
        <f>INDEX(kommuner!C:C,MATCH(_xlfn.NUMBERVALUE(A2359),kommuner!B:B,0))</f>
        <v>3430</v>
      </c>
      <c r="C2359" s="111" t="s">
        <v>121</v>
      </c>
      <c r="D2359" s="111" t="s">
        <v>121</v>
      </c>
      <c r="E2359" s="111" t="s">
        <v>126</v>
      </c>
      <c r="F2359" s="111" t="s">
        <v>139</v>
      </c>
      <c r="G2359" s="111" t="s">
        <v>139</v>
      </c>
      <c r="H2359" s="111" t="s">
        <v>139</v>
      </c>
      <c r="I2359" s="111" t="s">
        <v>139</v>
      </c>
      <c r="J2359" t="str">
        <f t="shared" si="72"/>
        <v>3430BeiteMineraljord</v>
      </c>
      <c r="K2359" s="111">
        <v>-0.96338340838695502</v>
      </c>
      <c r="L2359" s="111">
        <v>0</v>
      </c>
      <c r="M2359" s="111">
        <v>1.2448711246839999E-7</v>
      </c>
      <c r="N2359" s="112">
        <f t="shared" si="73"/>
        <v>-0.96338328389984251</v>
      </c>
    </row>
    <row r="2360" spans="1:14" x14ac:dyDescent="0.25">
      <c r="A2360" s="111" t="s">
        <v>655</v>
      </c>
      <c r="B2360" s="111">
        <f>INDEX(kommuner!C:C,MATCH(_xlfn.NUMBERVALUE(A2360),kommuner!B:B,0))</f>
        <v>3430</v>
      </c>
      <c r="C2360" s="111" t="s">
        <v>121</v>
      </c>
      <c r="D2360" s="111" t="s">
        <v>121</v>
      </c>
      <c r="E2360" s="111" t="s">
        <v>123</v>
      </c>
      <c r="F2360" s="111" t="s">
        <v>139</v>
      </c>
      <c r="G2360" s="111" t="s">
        <v>139</v>
      </c>
      <c r="H2360" s="111" t="s">
        <v>139</v>
      </c>
      <c r="I2360" s="111" t="s">
        <v>139</v>
      </c>
      <c r="J2360" t="str">
        <f t="shared" si="72"/>
        <v>3430BeiteOrganisk jord</v>
      </c>
      <c r="K2360" s="111">
        <v>12.077525935985037</v>
      </c>
      <c r="L2360" s="111">
        <v>1.6412500000000001</v>
      </c>
      <c r="M2360" s="111">
        <v>0</v>
      </c>
      <c r="N2360" s="112">
        <f t="shared" si="73"/>
        <v>13.718775935985036</v>
      </c>
    </row>
    <row r="2361" spans="1:14" x14ac:dyDescent="0.25">
      <c r="A2361" s="111" t="s">
        <v>655</v>
      </c>
      <c r="B2361" s="111">
        <f>INDEX(kommuner!C:C,MATCH(_xlfn.NUMBERVALUE(A2361),kommuner!B:B,0))</f>
        <v>3430</v>
      </c>
      <c r="C2361" s="111" t="s">
        <v>84</v>
      </c>
      <c r="D2361" s="111" t="s">
        <v>84</v>
      </c>
      <c r="E2361" s="111" t="s">
        <v>126</v>
      </c>
      <c r="F2361" s="111" t="s">
        <v>139</v>
      </c>
      <c r="G2361" s="111" t="s">
        <v>139</v>
      </c>
      <c r="H2361" s="111" t="s">
        <v>139</v>
      </c>
      <c r="I2361" s="111" t="s">
        <v>139</v>
      </c>
      <c r="J2361" t="str">
        <f t="shared" si="72"/>
        <v>3430Dyrket markMineraljord</v>
      </c>
      <c r="K2361" s="111">
        <v>-0.53888043400208008</v>
      </c>
      <c r="L2361" s="111">
        <v>0</v>
      </c>
      <c r="M2361" s="111">
        <v>0</v>
      </c>
      <c r="N2361" s="112">
        <f t="shared" si="73"/>
        <v>-0.53888043400208008</v>
      </c>
    </row>
    <row r="2362" spans="1:14" x14ac:dyDescent="0.25">
      <c r="A2362" s="111" t="s">
        <v>655</v>
      </c>
      <c r="B2362" s="111">
        <f>INDEX(kommuner!C:C,MATCH(_xlfn.NUMBERVALUE(A2362),kommuner!B:B,0))</f>
        <v>3430</v>
      </c>
      <c r="C2362" s="111" t="s">
        <v>84</v>
      </c>
      <c r="D2362" s="111" t="s">
        <v>84</v>
      </c>
      <c r="E2362" s="111" t="s">
        <v>123</v>
      </c>
      <c r="F2362" s="111" t="s">
        <v>139</v>
      </c>
      <c r="G2362" s="111" t="s">
        <v>139</v>
      </c>
      <c r="H2362" s="111" t="s">
        <v>139</v>
      </c>
      <c r="I2362" s="111" t="s">
        <v>139</v>
      </c>
      <c r="J2362" t="str">
        <f t="shared" si="72"/>
        <v>3430Dyrket markOrganisk jord</v>
      </c>
      <c r="K2362" s="111">
        <v>28.726149366675592</v>
      </c>
      <c r="L2362" s="111">
        <v>1.45625</v>
      </c>
      <c r="M2362" s="111">
        <v>0</v>
      </c>
      <c r="N2362" s="112">
        <f t="shared" si="73"/>
        <v>30.182399366675593</v>
      </c>
    </row>
    <row r="2363" spans="1:14" x14ac:dyDescent="0.25">
      <c r="A2363" s="111" t="s">
        <v>655</v>
      </c>
      <c r="B2363" s="111">
        <f>INDEX(kommuner!C:C,MATCH(_xlfn.NUMBERVALUE(A2363),kommuner!B:B,0))</f>
        <v>3430</v>
      </c>
      <c r="C2363" s="111" t="s">
        <v>127</v>
      </c>
      <c r="D2363" s="111" t="s">
        <v>127</v>
      </c>
      <c r="E2363" s="111" t="s">
        <v>126</v>
      </c>
      <c r="F2363" s="111" t="s">
        <v>172</v>
      </c>
      <c r="G2363" s="111" t="s">
        <v>180</v>
      </c>
      <c r="H2363" s="111" t="s">
        <v>172</v>
      </c>
      <c r="I2363" s="111" t="s">
        <v>180</v>
      </c>
      <c r="J2363" t="str">
        <f t="shared" si="72"/>
        <v>3430SkogMineraljordBarskogHøy</v>
      </c>
      <c r="K2363" s="111">
        <v>-2.6198458133623994</v>
      </c>
      <c r="L2363" s="111">
        <v>0.85306406685236758</v>
      </c>
      <c r="M2363" s="111">
        <v>6.4056614999681585E-2</v>
      </c>
      <c r="N2363" s="112">
        <f t="shared" si="73"/>
        <v>-1.7027251315103504</v>
      </c>
    </row>
    <row r="2364" spans="1:14" x14ac:dyDescent="0.25">
      <c r="A2364" s="111" t="s">
        <v>655</v>
      </c>
      <c r="B2364" s="111">
        <f>INDEX(kommuner!C:C,MATCH(_xlfn.NUMBERVALUE(A2364),kommuner!B:B,0))</f>
        <v>3430</v>
      </c>
      <c r="C2364" s="111" t="s">
        <v>127</v>
      </c>
      <c r="D2364" s="111" t="s">
        <v>127</v>
      </c>
      <c r="E2364" s="111" t="s">
        <v>126</v>
      </c>
      <c r="F2364" s="111" t="s">
        <v>172</v>
      </c>
      <c r="G2364" s="111" t="s">
        <v>167</v>
      </c>
      <c r="H2364" s="111" t="s">
        <v>172</v>
      </c>
      <c r="I2364" s="111" t="s">
        <v>167</v>
      </c>
      <c r="J2364" t="str">
        <f t="shared" si="72"/>
        <v>3430SkogMineraljordBarskogImpediment</v>
      </c>
      <c r="K2364" s="111">
        <v>-2.0650085329634176</v>
      </c>
      <c r="L2364" s="111">
        <v>0.85306406685236758</v>
      </c>
      <c r="M2364" s="111">
        <v>6.3979989500968365E-2</v>
      </c>
      <c r="N2364" s="112">
        <f t="shared" si="73"/>
        <v>-1.1479644766100818</v>
      </c>
    </row>
    <row r="2365" spans="1:14" x14ac:dyDescent="0.25">
      <c r="A2365" s="111" t="s">
        <v>655</v>
      </c>
      <c r="B2365" s="111">
        <f>INDEX(kommuner!C:C,MATCH(_xlfn.NUMBERVALUE(A2365),kommuner!B:B,0))</f>
        <v>3430</v>
      </c>
      <c r="C2365" s="111" t="s">
        <v>127</v>
      </c>
      <c r="D2365" s="111" t="s">
        <v>127</v>
      </c>
      <c r="E2365" s="111" t="s">
        <v>126</v>
      </c>
      <c r="F2365" s="111" t="s">
        <v>172</v>
      </c>
      <c r="G2365" s="111" t="s">
        <v>190</v>
      </c>
      <c r="H2365" s="111" t="s">
        <v>172</v>
      </c>
      <c r="I2365" s="111" t="s">
        <v>190</v>
      </c>
      <c r="J2365" t="str">
        <f t="shared" si="72"/>
        <v>3430SkogMineraljordBarskogLav</v>
      </c>
      <c r="K2365" s="111">
        <v>-1.5556963198695539</v>
      </c>
      <c r="L2365" s="111">
        <v>0.85306406685236758</v>
      </c>
      <c r="M2365" s="111">
        <v>6.3979989500968365E-2</v>
      </c>
      <c r="N2365" s="112">
        <f t="shared" si="73"/>
        <v>-0.63865226351621796</v>
      </c>
    </row>
    <row r="2366" spans="1:14" x14ac:dyDescent="0.25">
      <c r="A2366" s="111" t="s">
        <v>655</v>
      </c>
      <c r="B2366" s="111">
        <f>INDEX(kommuner!C:C,MATCH(_xlfn.NUMBERVALUE(A2366),kommuner!B:B,0))</f>
        <v>3430</v>
      </c>
      <c r="C2366" s="111" t="s">
        <v>127</v>
      </c>
      <c r="D2366" s="111" t="s">
        <v>127</v>
      </c>
      <c r="E2366" s="111" t="s">
        <v>126</v>
      </c>
      <c r="F2366" s="111" t="s">
        <v>172</v>
      </c>
      <c r="G2366" s="111" t="s">
        <v>173</v>
      </c>
      <c r="H2366" s="111" t="s">
        <v>172</v>
      </c>
      <c r="I2366" s="111" t="s">
        <v>173</v>
      </c>
      <c r="J2366" t="str">
        <f t="shared" si="72"/>
        <v>3430SkogMineraljordBarskogMiddels</v>
      </c>
      <c r="K2366" s="111">
        <v>-2.1020078369684825</v>
      </c>
      <c r="L2366" s="111">
        <v>0.85306406685236758</v>
      </c>
      <c r="M2366" s="111">
        <v>6.4056614999681585E-2</v>
      </c>
      <c r="N2366" s="112">
        <f t="shared" si="73"/>
        <v>-1.1848871551164335</v>
      </c>
    </row>
    <row r="2367" spans="1:14" x14ac:dyDescent="0.25">
      <c r="A2367" s="111" t="s">
        <v>655</v>
      </c>
      <c r="B2367" s="111">
        <f>INDEX(kommuner!C:C,MATCH(_xlfn.NUMBERVALUE(A2367),kommuner!B:B,0))</f>
        <v>3430</v>
      </c>
      <c r="C2367" s="111" t="s">
        <v>127</v>
      </c>
      <c r="D2367" s="111" t="s">
        <v>127</v>
      </c>
      <c r="E2367" s="111" t="s">
        <v>126</v>
      </c>
      <c r="F2367" s="111" t="s">
        <v>172</v>
      </c>
      <c r="G2367" s="111" t="s">
        <v>186</v>
      </c>
      <c r="H2367" s="111" t="s">
        <v>172</v>
      </c>
      <c r="I2367" s="111" t="s">
        <v>186</v>
      </c>
      <c r="J2367" t="str">
        <f t="shared" si="72"/>
        <v>3430SkogMineraljordBarskogSærs høy</v>
      </c>
      <c r="K2367" s="111">
        <v>0.12072674540874306</v>
      </c>
      <c r="L2367" s="111">
        <v>0.85306406685236758</v>
      </c>
      <c r="M2367" s="111">
        <v>6.4056614999681585E-2</v>
      </c>
      <c r="N2367" s="112">
        <f t="shared" si="73"/>
        <v>1.0378474272607923</v>
      </c>
    </row>
    <row r="2368" spans="1:14" x14ac:dyDescent="0.25">
      <c r="A2368" s="111" t="s">
        <v>655</v>
      </c>
      <c r="B2368" s="111">
        <f>INDEX(kommuner!C:C,MATCH(_xlfn.NUMBERVALUE(A2368),kommuner!B:B,0))</f>
        <v>3430</v>
      </c>
      <c r="C2368" s="111" t="s">
        <v>127</v>
      </c>
      <c r="D2368" s="111" t="s">
        <v>127</v>
      </c>
      <c r="E2368" s="111" t="s">
        <v>126</v>
      </c>
      <c r="F2368" s="111" t="s">
        <v>179</v>
      </c>
      <c r="G2368" s="111" t="s">
        <v>180</v>
      </c>
      <c r="H2368" s="111" t="s">
        <v>179</v>
      </c>
      <c r="I2368" s="111" t="s">
        <v>180</v>
      </c>
      <c r="J2368" t="str">
        <f t="shared" si="72"/>
        <v>3430SkogMineraljordBlandingsskogHøy</v>
      </c>
      <c r="K2368" s="111">
        <v>-7.1939050909469406</v>
      </c>
      <c r="L2368" s="111">
        <v>0.85306406685236758</v>
      </c>
      <c r="M2368" s="111">
        <v>6.3979989500968365E-2</v>
      </c>
      <c r="N2368" s="112">
        <f t="shared" si="73"/>
        <v>-6.2768610345936047</v>
      </c>
    </row>
    <row r="2369" spans="1:14" x14ac:dyDescent="0.25">
      <c r="A2369" s="111" t="s">
        <v>655</v>
      </c>
      <c r="B2369" s="111">
        <f>INDEX(kommuner!C:C,MATCH(_xlfn.NUMBERVALUE(A2369),kommuner!B:B,0))</f>
        <v>3430</v>
      </c>
      <c r="C2369" s="111" t="s">
        <v>127</v>
      </c>
      <c r="D2369" s="111" t="s">
        <v>127</v>
      </c>
      <c r="E2369" s="111" t="s">
        <v>126</v>
      </c>
      <c r="F2369" s="111" t="s">
        <v>179</v>
      </c>
      <c r="G2369" s="111" t="s">
        <v>167</v>
      </c>
      <c r="H2369" s="111" t="s">
        <v>179</v>
      </c>
      <c r="I2369" s="111" t="s">
        <v>167</v>
      </c>
      <c r="J2369" t="str">
        <f t="shared" si="72"/>
        <v>3430SkogMineraljordBlandingsskogImpediment</v>
      </c>
      <c r="K2369" s="111">
        <v>-1.534689908392211</v>
      </c>
      <c r="L2369" s="111">
        <v>0.85306406685236758</v>
      </c>
      <c r="M2369" s="111">
        <v>6.3979989500968365E-2</v>
      </c>
      <c r="N2369" s="112">
        <f t="shared" si="73"/>
        <v>-0.61764585203887501</v>
      </c>
    </row>
    <row r="2370" spans="1:14" x14ac:dyDescent="0.25">
      <c r="A2370" s="111" t="s">
        <v>655</v>
      </c>
      <c r="B2370" s="111">
        <f>INDEX(kommuner!C:C,MATCH(_xlfn.NUMBERVALUE(A2370),kommuner!B:B,0))</f>
        <v>3430</v>
      </c>
      <c r="C2370" s="111" t="s">
        <v>127</v>
      </c>
      <c r="D2370" s="111" t="s">
        <v>127</v>
      </c>
      <c r="E2370" s="111" t="s">
        <v>126</v>
      </c>
      <c r="F2370" s="111" t="s">
        <v>179</v>
      </c>
      <c r="G2370" s="111" t="s">
        <v>190</v>
      </c>
      <c r="H2370" s="111" t="s">
        <v>179</v>
      </c>
      <c r="I2370" s="111" t="s">
        <v>190</v>
      </c>
      <c r="J2370" t="str">
        <f t="shared" si="72"/>
        <v>3430SkogMineraljordBlandingsskogLav</v>
      </c>
      <c r="K2370" s="111">
        <v>-2.1877055028220966</v>
      </c>
      <c r="L2370" s="111">
        <v>0.85306406685236758</v>
      </c>
      <c r="M2370" s="111">
        <v>6.3979989500968365E-2</v>
      </c>
      <c r="N2370" s="112">
        <f t="shared" si="73"/>
        <v>-1.2706614464687609</v>
      </c>
    </row>
    <row r="2371" spans="1:14" x14ac:dyDescent="0.25">
      <c r="A2371" s="111" t="s">
        <v>655</v>
      </c>
      <c r="B2371" s="111">
        <f>INDEX(kommuner!C:C,MATCH(_xlfn.NUMBERVALUE(A2371),kommuner!B:B,0))</f>
        <v>3430</v>
      </c>
      <c r="C2371" s="111" t="s">
        <v>127</v>
      </c>
      <c r="D2371" s="111" t="s">
        <v>127</v>
      </c>
      <c r="E2371" s="111" t="s">
        <v>126</v>
      </c>
      <c r="F2371" s="111" t="s">
        <v>179</v>
      </c>
      <c r="G2371" s="111" t="s">
        <v>173</v>
      </c>
      <c r="H2371" s="111" t="s">
        <v>179</v>
      </c>
      <c r="I2371" s="111" t="s">
        <v>173</v>
      </c>
      <c r="J2371" t="str">
        <f t="shared" ref="J2371:J2434" si="74">B2371&amp;C2371&amp;E2371&amp;IF(C2371="Skog",F2371&amp;G2371,"")</f>
        <v>3430SkogMineraljordBlandingsskogMiddels</v>
      </c>
      <c r="K2371" s="111">
        <v>-3.8687729546762566</v>
      </c>
      <c r="L2371" s="111">
        <v>0.85306406685236758</v>
      </c>
      <c r="M2371" s="111">
        <v>6.3979989500968365E-2</v>
      </c>
      <c r="N2371" s="112">
        <f t="shared" ref="N2371:N2434" si="75">SUM(K2371:M2371)</f>
        <v>-2.9517288983229206</v>
      </c>
    </row>
    <row r="2372" spans="1:14" x14ac:dyDescent="0.25">
      <c r="A2372" s="111" t="s">
        <v>655</v>
      </c>
      <c r="B2372" s="111">
        <f>INDEX(kommuner!C:C,MATCH(_xlfn.NUMBERVALUE(A2372),kommuner!B:B,0))</f>
        <v>3430</v>
      </c>
      <c r="C2372" s="111" t="s">
        <v>127</v>
      </c>
      <c r="D2372" s="111" t="s">
        <v>127</v>
      </c>
      <c r="E2372" s="111" t="s">
        <v>126</v>
      </c>
      <c r="F2372" s="111" t="s">
        <v>179</v>
      </c>
      <c r="G2372" s="111" t="s">
        <v>186</v>
      </c>
      <c r="H2372" s="111" t="s">
        <v>179</v>
      </c>
      <c r="I2372" s="111" t="s">
        <v>186</v>
      </c>
      <c r="J2372" t="str">
        <f t="shared" si="74"/>
        <v>3430SkogMineraljordBlandingsskogSærs høy</v>
      </c>
      <c r="K2372" s="111">
        <v>-2.9395925245326562</v>
      </c>
      <c r="L2372" s="111">
        <v>0.85306406685236758</v>
      </c>
      <c r="M2372" s="111">
        <v>6.3979989500968365E-2</v>
      </c>
      <c r="N2372" s="112">
        <f t="shared" si="75"/>
        <v>-2.0225484681793202</v>
      </c>
    </row>
    <row r="2373" spans="1:14" x14ac:dyDescent="0.25">
      <c r="A2373" s="111" t="s">
        <v>655</v>
      </c>
      <c r="B2373" s="111">
        <f>INDEX(kommuner!C:C,MATCH(_xlfn.NUMBERVALUE(A2373),kommuner!B:B,0))</f>
        <v>3430</v>
      </c>
      <c r="C2373" s="111" t="s">
        <v>127</v>
      </c>
      <c r="D2373" s="111" t="s">
        <v>127</v>
      </c>
      <c r="E2373" s="111" t="s">
        <v>126</v>
      </c>
      <c r="F2373" s="111" t="s">
        <v>185</v>
      </c>
      <c r="G2373" s="111" t="s">
        <v>180</v>
      </c>
      <c r="H2373" s="111" t="s">
        <v>185</v>
      </c>
      <c r="I2373" s="111" t="s">
        <v>180</v>
      </c>
      <c r="J2373" t="str">
        <f t="shared" si="74"/>
        <v>3430SkogMineraljordLauvskogHøy</v>
      </c>
      <c r="K2373" s="111">
        <v>-3.3269846154961789</v>
      </c>
      <c r="L2373" s="111">
        <v>0.85306406685236758</v>
      </c>
      <c r="M2373" s="111">
        <v>6.3979989500968365E-2</v>
      </c>
      <c r="N2373" s="112">
        <f t="shared" si="75"/>
        <v>-2.4099405591428429</v>
      </c>
    </row>
    <row r="2374" spans="1:14" x14ac:dyDescent="0.25">
      <c r="A2374" s="111" t="s">
        <v>655</v>
      </c>
      <c r="B2374" s="111">
        <f>INDEX(kommuner!C:C,MATCH(_xlfn.NUMBERVALUE(A2374),kommuner!B:B,0))</f>
        <v>3430</v>
      </c>
      <c r="C2374" s="111" t="s">
        <v>127</v>
      </c>
      <c r="D2374" s="111" t="s">
        <v>127</v>
      </c>
      <c r="E2374" s="111" t="s">
        <v>126</v>
      </c>
      <c r="F2374" s="111" t="s">
        <v>185</v>
      </c>
      <c r="G2374" s="111" t="s">
        <v>167</v>
      </c>
      <c r="H2374" s="111" t="s">
        <v>185</v>
      </c>
      <c r="I2374" s="111" t="s">
        <v>167</v>
      </c>
      <c r="J2374" t="str">
        <f t="shared" si="74"/>
        <v>3430SkogMineraljordLauvskogImpediment</v>
      </c>
      <c r="K2374" s="111">
        <v>-0.77373521499002318</v>
      </c>
      <c r="L2374" s="111">
        <v>0.85306406685236758</v>
      </c>
      <c r="M2374" s="111">
        <v>6.3979989500968365E-2</v>
      </c>
      <c r="N2374" s="112">
        <f t="shared" si="75"/>
        <v>0.14330884136331276</v>
      </c>
    </row>
    <row r="2375" spans="1:14" x14ac:dyDescent="0.25">
      <c r="A2375" s="111" t="s">
        <v>655</v>
      </c>
      <c r="B2375" s="111">
        <f>INDEX(kommuner!C:C,MATCH(_xlfn.NUMBERVALUE(A2375),kommuner!B:B,0))</f>
        <v>3430</v>
      </c>
      <c r="C2375" s="111" t="s">
        <v>127</v>
      </c>
      <c r="D2375" s="111" t="s">
        <v>127</v>
      </c>
      <c r="E2375" s="111" t="s">
        <v>126</v>
      </c>
      <c r="F2375" s="111" t="s">
        <v>185</v>
      </c>
      <c r="G2375" s="111" t="s">
        <v>190</v>
      </c>
      <c r="H2375" s="111" t="s">
        <v>185</v>
      </c>
      <c r="I2375" s="111" t="s">
        <v>190</v>
      </c>
      <c r="J2375" t="str">
        <f t="shared" si="74"/>
        <v>3430SkogMineraljordLauvskogLav</v>
      </c>
      <c r="K2375" s="111">
        <v>-8.9748170935426599E-2</v>
      </c>
      <c r="L2375" s="111">
        <v>0.85306406685236758</v>
      </c>
      <c r="M2375" s="111">
        <v>6.3979989500968365E-2</v>
      </c>
      <c r="N2375" s="112">
        <f t="shared" si="75"/>
        <v>0.82729588541790933</v>
      </c>
    </row>
    <row r="2376" spans="1:14" x14ac:dyDescent="0.25">
      <c r="A2376" s="111" t="s">
        <v>655</v>
      </c>
      <c r="B2376" s="111">
        <f>INDEX(kommuner!C:C,MATCH(_xlfn.NUMBERVALUE(A2376),kommuner!B:B,0))</f>
        <v>3430</v>
      </c>
      <c r="C2376" s="111" t="s">
        <v>127</v>
      </c>
      <c r="D2376" s="111" t="s">
        <v>127</v>
      </c>
      <c r="E2376" s="111" t="s">
        <v>126</v>
      </c>
      <c r="F2376" s="111" t="s">
        <v>185</v>
      </c>
      <c r="G2376" s="111" t="s">
        <v>173</v>
      </c>
      <c r="H2376" s="111" t="s">
        <v>185</v>
      </c>
      <c r="I2376" s="111" t="s">
        <v>173</v>
      </c>
      <c r="J2376" t="str">
        <f t="shared" si="74"/>
        <v>3430SkogMineraljordLauvskogMiddels</v>
      </c>
      <c r="K2376" s="111">
        <v>-1.7789409505847176</v>
      </c>
      <c r="L2376" s="111">
        <v>0.85306406685236758</v>
      </c>
      <c r="M2376" s="111">
        <v>6.3979989500968365E-2</v>
      </c>
      <c r="N2376" s="112">
        <f t="shared" si="75"/>
        <v>-0.86189689423138161</v>
      </c>
    </row>
    <row r="2377" spans="1:14" x14ac:dyDescent="0.25">
      <c r="A2377" s="111" t="s">
        <v>655</v>
      </c>
      <c r="B2377" s="111">
        <f>INDEX(kommuner!C:C,MATCH(_xlfn.NUMBERVALUE(A2377),kommuner!B:B,0))</f>
        <v>3430</v>
      </c>
      <c r="C2377" s="111" t="s">
        <v>127</v>
      </c>
      <c r="D2377" s="111" t="s">
        <v>127</v>
      </c>
      <c r="E2377" s="111" t="s">
        <v>126</v>
      </c>
      <c r="F2377" s="111" t="s">
        <v>185</v>
      </c>
      <c r="G2377" s="111" t="s">
        <v>186</v>
      </c>
      <c r="H2377" s="111" t="s">
        <v>185</v>
      </c>
      <c r="I2377" s="111" t="s">
        <v>186</v>
      </c>
      <c r="J2377" t="str">
        <f t="shared" si="74"/>
        <v>3430SkogMineraljordLauvskogSærs høy</v>
      </c>
      <c r="K2377" s="111">
        <v>-3.6560473259425113</v>
      </c>
      <c r="L2377" s="111">
        <v>0.85306406685236758</v>
      </c>
      <c r="M2377" s="111">
        <v>6.3979989500968365E-2</v>
      </c>
      <c r="N2377" s="112">
        <f t="shared" si="75"/>
        <v>-2.7390032695891753</v>
      </c>
    </row>
    <row r="2378" spans="1:14" x14ac:dyDescent="0.25">
      <c r="A2378" s="111" t="s">
        <v>655</v>
      </c>
      <c r="B2378" s="111">
        <f>INDEX(kommuner!C:C,MATCH(_xlfn.NUMBERVALUE(A2378),kommuner!B:B,0))</f>
        <v>3430</v>
      </c>
      <c r="C2378" s="111" t="s">
        <v>127</v>
      </c>
      <c r="D2378" s="111" t="s">
        <v>127</v>
      </c>
      <c r="E2378" s="111" t="s">
        <v>123</v>
      </c>
      <c r="F2378" s="111" t="s">
        <v>172</v>
      </c>
      <c r="G2378" s="111" t="s">
        <v>180</v>
      </c>
      <c r="H2378" s="111" t="s">
        <v>172</v>
      </c>
      <c r="I2378" s="111" t="s">
        <v>180</v>
      </c>
      <c r="J2378" t="str">
        <f t="shared" si="74"/>
        <v>3430SkogOrganisk jordBarskogHøy</v>
      </c>
      <c r="K2378" s="111">
        <v>-2.5184559031994138</v>
      </c>
      <c r="L2378" s="111">
        <v>0.92784825435236762</v>
      </c>
      <c r="M2378" s="111">
        <v>0.46518126042825314</v>
      </c>
      <c r="N2378" s="112">
        <f t="shared" si="75"/>
        <v>-1.1254263884187932</v>
      </c>
    </row>
    <row r="2379" spans="1:14" x14ac:dyDescent="0.25">
      <c r="A2379" s="111" t="s">
        <v>655</v>
      </c>
      <c r="B2379" s="111">
        <f>INDEX(kommuner!C:C,MATCH(_xlfn.NUMBERVALUE(A2379),kommuner!B:B,0))</f>
        <v>3430</v>
      </c>
      <c r="C2379" s="111" t="s">
        <v>127</v>
      </c>
      <c r="D2379" s="111" t="s">
        <v>127</v>
      </c>
      <c r="E2379" s="111" t="s">
        <v>123</v>
      </c>
      <c r="F2379" s="111" t="s">
        <v>172</v>
      </c>
      <c r="G2379" s="111" t="s">
        <v>167</v>
      </c>
      <c r="H2379" s="111" t="s">
        <v>172</v>
      </c>
      <c r="I2379" s="111" t="s">
        <v>167</v>
      </c>
      <c r="J2379" t="str">
        <f t="shared" si="74"/>
        <v>3430SkogOrganisk jordBarskogImpediment</v>
      </c>
      <c r="K2379" s="111">
        <v>3.7944669267533482E-2</v>
      </c>
      <c r="L2379" s="111">
        <v>0.92784825435236762</v>
      </c>
      <c r="M2379" s="111">
        <v>0.46510463492953991</v>
      </c>
      <c r="N2379" s="112">
        <f t="shared" si="75"/>
        <v>1.430897558549441</v>
      </c>
    </row>
    <row r="2380" spans="1:14" x14ac:dyDescent="0.25">
      <c r="A2380" s="111" t="s">
        <v>655</v>
      </c>
      <c r="B2380" s="111">
        <f>INDEX(kommuner!C:C,MATCH(_xlfn.NUMBERVALUE(A2380),kommuner!B:B,0))</f>
        <v>3430</v>
      </c>
      <c r="C2380" s="111" t="s">
        <v>127</v>
      </c>
      <c r="D2380" s="111" t="s">
        <v>127</v>
      </c>
      <c r="E2380" s="111" t="s">
        <v>123</v>
      </c>
      <c r="F2380" s="111" t="s">
        <v>172</v>
      </c>
      <c r="G2380" s="111" t="s">
        <v>190</v>
      </c>
      <c r="H2380" s="111" t="s">
        <v>172</v>
      </c>
      <c r="I2380" s="111" t="s">
        <v>190</v>
      </c>
      <c r="J2380" t="str">
        <f t="shared" si="74"/>
        <v>3430SkogOrganisk jordBarskogLav</v>
      </c>
      <c r="K2380" s="111">
        <v>-0.50666953101693391</v>
      </c>
      <c r="L2380" s="111">
        <v>0.92784825435236762</v>
      </c>
      <c r="M2380" s="111">
        <v>0.46510463492953991</v>
      </c>
      <c r="N2380" s="112">
        <f t="shared" si="75"/>
        <v>0.88628335826497362</v>
      </c>
    </row>
    <row r="2381" spans="1:14" x14ac:dyDescent="0.25">
      <c r="A2381" s="111" t="s">
        <v>655</v>
      </c>
      <c r="B2381" s="111">
        <f>INDEX(kommuner!C:C,MATCH(_xlfn.NUMBERVALUE(A2381),kommuner!B:B,0))</f>
        <v>3430</v>
      </c>
      <c r="C2381" s="111" t="s">
        <v>127</v>
      </c>
      <c r="D2381" s="111" t="s">
        <v>127</v>
      </c>
      <c r="E2381" s="111" t="s">
        <v>123</v>
      </c>
      <c r="F2381" s="111" t="s">
        <v>172</v>
      </c>
      <c r="G2381" s="111" t="s">
        <v>173</v>
      </c>
      <c r="H2381" s="111" t="s">
        <v>172</v>
      </c>
      <c r="I2381" s="111" t="s">
        <v>173</v>
      </c>
      <c r="J2381" t="str">
        <f t="shared" si="74"/>
        <v>3430SkogOrganisk jordBarskogMiddels</v>
      </c>
      <c r="K2381" s="111">
        <v>-1.5571490961494638</v>
      </c>
      <c r="L2381" s="111">
        <v>0.92784825435236762</v>
      </c>
      <c r="M2381" s="111">
        <v>0.46518126042825314</v>
      </c>
      <c r="N2381" s="112">
        <f t="shared" si="75"/>
        <v>-0.16411958136884308</v>
      </c>
    </row>
    <row r="2382" spans="1:14" x14ac:dyDescent="0.25">
      <c r="A2382" s="111" t="s">
        <v>655</v>
      </c>
      <c r="B2382" s="111">
        <f>INDEX(kommuner!C:C,MATCH(_xlfn.NUMBERVALUE(A2382),kommuner!B:B,0))</f>
        <v>3430</v>
      </c>
      <c r="C2382" s="111" t="s">
        <v>127</v>
      </c>
      <c r="D2382" s="111" t="s">
        <v>127</v>
      </c>
      <c r="E2382" s="111" t="s">
        <v>123</v>
      </c>
      <c r="F2382" s="111" t="s">
        <v>172</v>
      </c>
      <c r="G2382" s="111" t="s">
        <v>186</v>
      </c>
      <c r="H2382" s="111" t="s">
        <v>172</v>
      </c>
      <c r="I2382" s="111" t="s">
        <v>186</v>
      </c>
      <c r="J2382" t="str">
        <f t="shared" si="74"/>
        <v>3430SkogOrganisk jordBarskogSærs høy</v>
      </c>
      <c r="K2382" s="111">
        <v>2.5548655235722699</v>
      </c>
      <c r="L2382" s="111">
        <v>0.92784825435236762</v>
      </c>
      <c r="M2382" s="111">
        <v>0.46518126042825314</v>
      </c>
      <c r="N2382" s="112">
        <f t="shared" si="75"/>
        <v>3.9478950383528906</v>
      </c>
    </row>
    <row r="2383" spans="1:14" x14ac:dyDescent="0.25">
      <c r="A2383" s="111" t="s">
        <v>655</v>
      </c>
      <c r="B2383" s="111">
        <f>INDEX(kommuner!C:C,MATCH(_xlfn.NUMBERVALUE(A2383),kommuner!B:B,0))</f>
        <v>3430</v>
      </c>
      <c r="C2383" s="111" t="s">
        <v>127</v>
      </c>
      <c r="D2383" s="111" t="s">
        <v>127</v>
      </c>
      <c r="E2383" s="111" t="s">
        <v>123</v>
      </c>
      <c r="F2383" s="111" t="s">
        <v>179</v>
      </c>
      <c r="G2383" s="111" t="s">
        <v>180</v>
      </c>
      <c r="H2383" s="111" t="s">
        <v>179</v>
      </c>
      <c r="I2383" s="111" t="s">
        <v>180</v>
      </c>
      <c r="J2383" t="str">
        <f t="shared" si="74"/>
        <v>3430SkogOrganisk jordBlandingsskogHøy</v>
      </c>
      <c r="K2383" s="111">
        <v>-5.5554344456832343</v>
      </c>
      <c r="L2383" s="111">
        <v>0.92784825435236762</v>
      </c>
      <c r="M2383" s="111">
        <v>0.46510463492953991</v>
      </c>
      <c r="N2383" s="112">
        <f t="shared" si="75"/>
        <v>-4.1624815564013264</v>
      </c>
    </row>
    <row r="2384" spans="1:14" x14ac:dyDescent="0.25">
      <c r="A2384" s="111" t="s">
        <v>655</v>
      </c>
      <c r="B2384" s="111">
        <f>INDEX(kommuner!C:C,MATCH(_xlfn.NUMBERVALUE(A2384),kommuner!B:B,0))</f>
        <v>3430</v>
      </c>
      <c r="C2384" s="111" t="s">
        <v>127</v>
      </c>
      <c r="D2384" s="111" t="s">
        <v>127</v>
      </c>
      <c r="E2384" s="111" t="s">
        <v>123</v>
      </c>
      <c r="F2384" s="111" t="s">
        <v>179</v>
      </c>
      <c r="G2384" s="111" t="s">
        <v>167</v>
      </c>
      <c r="H2384" s="111" t="s">
        <v>179</v>
      </c>
      <c r="I2384" s="111" t="s">
        <v>167</v>
      </c>
      <c r="J2384" t="str">
        <f t="shared" si="74"/>
        <v>3430SkogOrganisk jordBlandingsskogImpediment</v>
      </c>
      <c r="K2384" s="111">
        <v>-0.28586344175800005</v>
      </c>
      <c r="L2384" s="111">
        <v>0.92784825435236762</v>
      </c>
      <c r="M2384" s="111">
        <v>0.46510463492953991</v>
      </c>
      <c r="N2384" s="112">
        <f t="shared" si="75"/>
        <v>1.1070894475239075</v>
      </c>
    </row>
    <row r="2385" spans="1:14" x14ac:dyDescent="0.25">
      <c r="A2385" s="111" t="s">
        <v>655</v>
      </c>
      <c r="B2385" s="111">
        <f>INDEX(kommuner!C:C,MATCH(_xlfn.NUMBERVALUE(A2385),kommuner!B:B,0))</f>
        <v>3430</v>
      </c>
      <c r="C2385" s="111" t="s">
        <v>127</v>
      </c>
      <c r="D2385" s="111" t="s">
        <v>127</v>
      </c>
      <c r="E2385" s="111" t="s">
        <v>123</v>
      </c>
      <c r="F2385" s="111" t="s">
        <v>179</v>
      </c>
      <c r="G2385" s="111" t="s">
        <v>190</v>
      </c>
      <c r="H2385" s="111" t="s">
        <v>179</v>
      </c>
      <c r="I2385" s="111" t="s">
        <v>190</v>
      </c>
      <c r="J2385" t="str">
        <f t="shared" si="74"/>
        <v>3430SkogOrganisk jordBlandingsskogLav</v>
      </c>
      <c r="K2385" s="111">
        <v>-1.2347339377887629</v>
      </c>
      <c r="L2385" s="111">
        <v>0.92784825435236762</v>
      </c>
      <c r="M2385" s="111">
        <v>0.46510463492953991</v>
      </c>
      <c r="N2385" s="112">
        <f t="shared" si="75"/>
        <v>0.15821895149314458</v>
      </c>
    </row>
    <row r="2386" spans="1:14" x14ac:dyDescent="0.25">
      <c r="A2386" s="111" t="s">
        <v>655</v>
      </c>
      <c r="B2386" s="111">
        <f>INDEX(kommuner!C:C,MATCH(_xlfn.NUMBERVALUE(A2386),kommuner!B:B,0))</f>
        <v>3430</v>
      </c>
      <c r="C2386" s="111" t="s">
        <v>127</v>
      </c>
      <c r="D2386" s="111" t="s">
        <v>127</v>
      </c>
      <c r="E2386" s="111" t="s">
        <v>123</v>
      </c>
      <c r="F2386" s="111" t="s">
        <v>179</v>
      </c>
      <c r="G2386" s="111" t="s">
        <v>173</v>
      </c>
      <c r="H2386" s="111" t="s">
        <v>179</v>
      </c>
      <c r="I2386" s="111" t="s">
        <v>173</v>
      </c>
      <c r="J2386" t="str">
        <f t="shared" si="74"/>
        <v>3430SkogOrganisk jordBlandingsskogMiddels</v>
      </c>
      <c r="K2386" s="111">
        <v>-2.4239591752717748</v>
      </c>
      <c r="L2386" s="111">
        <v>0.92784825435236762</v>
      </c>
      <c r="M2386" s="111">
        <v>0.46510463492953991</v>
      </c>
      <c r="N2386" s="112">
        <f t="shared" si="75"/>
        <v>-1.0310062859898674</v>
      </c>
    </row>
    <row r="2387" spans="1:14" x14ac:dyDescent="0.25">
      <c r="A2387" s="111" t="s">
        <v>655</v>
      </c>
      <c r="B2387" s="111">
        <f>INDEX(kommuner!C:C,MATCH(_xlfn.NUMBERVALUE(A2387),kommuner!B:B,0))</f>
        <v>3430</v>
      </c>
      <c r="C2387" s="111" t="s">
        <v>127</v>
      </c>
      <c r="D2387" s="111" t="s">
        <v>127</v>
      </c>
      <c r="E2387" s="111" t="s">
        <v>123</v>
      </c>
      <c r="F2387" s="111" t="s">
        <v>179</v>
      </c>
      <c r="G2387" s="111" t="s">
        <v>186</v>
      </c>
      <c r="H2387" s="111" t="s">
        <v>179</v>
      </c>
      <c r="I2387" s="111" t="s">
        <v>186</v>
      </c>
      <c r="J2387" t="str">
        <f t="shared" si="74"/>
        <v>3430SkogOrganisk jordBlandingsskogSærs høy</v>
      </c>
      <c r="K2387" s="111">
        <v>-1.5726115302258048</v>
      </c>
      <c r="L2387" s="111">
        <v>0.92784825435236762</v>
      </c>
      <c r="M2387" s="111">
        <v>0.46510463492953991</v>
      </c>
      <c r="N2387" s="112">
        <f t="shared" si="75"/>
        <v>-0.17965864094389727</v>
      </c>
    </row>
    <row r="2388" spans="1:14" x14ac:dyDescent="0.25">
      <c r="A2388" s="111" t="s">
        <v>655</v>
      </c>
      <c r="B2388" s="111">
        <f>INDEX(kommuner!C:C,MATCH(_xlfn.NUMBERVALUE(A2388),kommuner!B:B,0))</f>
        <v>3430</v>
      </c>
      <c r="C2388" s="111" t="s">
        <v>127</v>
      </c>
      <c r="D2388" s="111" t="s">
        <v>127</v>
      </c>
      <c r="E2388" s="111" t="s">
        <v>123</v>
      </c>
      <c r="F2388" s="111" t="s">
        <v>185</v>
      </c>
      <c r="G2388" s="111" t="s">
        <v>180</v>
      </c>
      <c r="H2388" s="111" t="s">
        <v>185</v>
      </c>
      <c r="I2388" s="111" t="s">
        <v>180</v>
      </c>
      <c r="J2388" t="str">
        <f t="shared" si="74"/>
        <v>3430SkogOrganisk jordLauvskogHøy</v>
      </c>
      <c r="K2388" s="111">
        <v>-1.9913688882377358</v>
      </c>
      <c r="L2388" s="111">
        <v>0.92784825435236762</v>
      </c>
      <c r="M2388" s="111">
        <v>0.46510463492953991</v>
      </c>
      <c r="N2388" s="112">
        <f t="shared" si="75"/>
        <v>-0.59841599895582831</v>
      </c>
    </row>
    <row r="2389" spans="1:14" x14ac:dyDescent="0.25">
      <c r="A2389" s="111" t="s">
        <v>655</v>
      </c>
      <c r="B2389" s="111">
        <f>INDEX(kommuner!C:C,MATCH(_xlfn.NUMBERVALUE(A2389),kommuner!B:B,0))</f>
        <v>3430</v>
      </c>
      <c r="C2389" s="111" t="s">
        <v>127</v>
      </c>
      <c r="D2389" s="111" t="s">
        <v>127</v>
      </c>
      <c r="E2389" s="111" t="s">
        <v>123</v>
      </c>
      <c r="F2389" s="111" t="s">
        <v>185</v>
      </c>
      <c r="G2389" s="111" t="s">
        <v>167</v>
      </c>
      <c r="H2389" s="111" t="s">
        <v>185</v>
      </c>
      <c r="I2389" s="111" t="s">
        <v>167</v>
      </c>
      <c r="J2389" t="str">
        <f t="shared" si="74"/>
        <v>3430SkogOrganisk jordLauvskogImpediment</v>
      </c>
      <c r="K2389" s="111">
        <v>0.35000626494250675</v>
      </c>
      <c r="L2389" s="111">
        <v>0.92784825435236762</v>
      </c>
      <c r="M2389" s="111">
        <v>0.46510463492953991</v>
      </c>
      <c r="N2389" s="112">
        <f t="shared" si="75"/>
        <v>1.7429591542244141</v>
      </c>
    </row>
    <row r="2390" spans="1:14" x14ac:dyDescent="0.25">
      <c r="A2390" s="111" t="s">
        <v>655</v>
      </c>
      <c r="B2390" s="111">
        <f>INDEX(kommuner!C:C,MATCH(_xlfn.NUMBERVALUE(A2390),kommuner!B:B,0))</f>
        <v>3430</v>
      </c>
      <c r="C2390" s="111" t="s">
        <v>127</v>
      </c>
      <c r="D2390" s="111" t="s">
        <v>127</v>
      </c>
      <c r="E2390" s="111" t="s">
        <v>123</v>
      </c>
      <c r="F2390" s="111" t="s">
        <v>185</v>
      </c>
      <c r="G2390" s="111" t="s">
        <v>190</v>
      </c>
      <c r="H2390" s="111" t="s">
        <v>185</v>
      </c>
      <c r="I2390" s="111" t="s">
        <v>190</v>
      </c>
      <c r="J2390" t="str">
        <f t="shared" si="74"/>
        <v>3430SkogOrganisk jordLauvskogLav</v>
      </c>
      <c r="K2390" s="111">
        <v>1.1144075558526714</v>
      </c>
      <c r="L2390" s="111">
        <v>0.92784825435236762</v>
      </c>
      <c r="M2390" s="111">
        <v>0.46510463492953991</v>
      </c>
      <c r="N2390" s="112">
        <f t="shared" si="75"/>
        <v>2.5073604451345788</v>
      </c>
    </row>
    <row r="2391" spans="1:14" x14ac:dyDescent="0.25">
      <c r="A2391" s="111" t="s">
        <v>655</v>
      </c>
      <c r="B2391" s="111">
        <f>INDEX(kommuner!C:C,MATCH(_xlfn.NUMBERVALUE(A2391),kommuner!B:B,0))</f>
        <v>3430</v>
      </c>
      <c r="C2391" s="111" t="s">
        <v>127</v>
      </c>
      <c r="D2391" s="111" t="s">
        <v>127</v>
      </c>
      <c r="E2391" s="111" t="s">
        <v>123</v>
      </c>
      <c r="F2391" s="111" t="s">
        <v>185</v>
      </c>
      <c r="G2391" s="111" t="s">
        <v>173</v>
      </c>
      <c r="H2391" s="111" t="s">
        <v>185</v>
      </c>
      <c r="I2391" s="111" t="s">
        <v>173</v>
      </c>
      <c r="J2391" t="str">
        <f t="shared" si="74"/>
        <v>3430SkogOrganisk jordLauvskogMiddels</v>
      </c>
      <c r="K2391" s="111">
        <v>-0.62664468270982987</v>
      </c>
      <c r="L2391" s="111">
        <v>0.92784825435236762</v>
      </c>
      <c r="M2391" s="111">
        <v>0.46510463492953991</v>
      </c>
      <c r="N2391" s="112">
        <f t="shared" si="75"/>
        <v>0.76630820657207765</v>
      </c>
    </row>
    <row r="2392" spans="1:14" x14ac:dyDescent="0.25">
      <c r="A2392" s="111" t="s">
        <v>655</v>
      </c>
      <c r="B2392" s="111">
        <f>INDEX(kommuner!C:C,MATCH(_xlfn.NUMBERVALUE(A2392),kommuner!B:B,0))</f>
        <v>3430</v>
      </c>
      <c r="C2392" s="111" t="s">
        <v>127</v>
      </c>
      <c r="D2392" s="111" t="s">
        <v>127</v>
      </c>
      <c r="E2392" s="111" t="s">
        <v>123</v>
      </c>
      <c r="F2392" s="111" t="s">
        <v>185</v>
      </c>
      <c r="G2392" s="111" t="s">
        <v>186</v>
      </c>
      <c r="H2392" s="111" t="s">
        <v>185</v>
      </c>
      <c r="I2392" s="111" t="s">
        <v>186</v>
      </c>
      <c r="J2392" t="str">
        <f t="shared" si="74"/>
        <v>3430SkogOrganisk jordLauvskogSærs høy</v>
      </c>
      <c r="K2392" s="111">
        <v>-1.8997279926091779</v>
      </c>
      <c r="L2392" s="111">
        <v>0.92784825435236762</v>
      </c>
      <c r="M2392" s="111">
        <v>0.46510463492953991</v>
      </c>
      <c r="N2392" s="112">
        <f t="shared" si="75"/>
        <v>-0.50677510332727038</v>
      </c>
    </row>
    <row r="2393" spans="1:14" x14ac:dyDescent="0.25">
      <c r="A2393" s="111" t="s">
        <v>655</v>
      </c>
      <c r="B2393" s="111">
        <f>INDEX(kommuner!C:C,MATCH(_xlfn.NUMBERVALUE(A2393),kommuner!B:B,0))</f>
        <v>3430</v>
      </c>
      <c r="C2393" s="111" t="s">
        <v>83</v>
      </c>
      <c r="D2393" s="111" t="s">
        <v>83</v>
      </c>
      <c r="E2393" s="111" t="s">
        <v>126</v>
      </c>
      <c r="F2393" s="111" t="s">
        <v>139</v>
      </c>
      <c r="G2393" s="111" t="s">
        <v>139</v>
      </c>
      <c r="H2393" s="111" t="s">
        <v>139</v>
      </c>
      <c r="I2393" s="111" t="s">
        <v>139</v>
      </c>
      <c r="J2393" t="str">
        <f t="shared" si="74"/>
        <v>3430Utbygd arealMineraljord</v>
      </c>
      <c r="K2393" s="111">
        <v>-0.82639633937819656</v>
      </c>
      <c r="L2393" s="111">
        <v>0</v>
      </c>
      <c r="M2393" s="111">
        <v>1.303047089454229E-2</v>
      </c>
      <c r="N2393" s="112">
        <f t="shared" si="75"/>
        <v>-0.81336586848365422</v>
      </c>
    </row>
    <row r="2394" spans="1:14" x14ac:dyDescent="0.25">
      <c r="A2394" s="111" t="s">
        <v>655</v>
      </c>
      <c r="B2394" s="111">
        <f>INDEX(kommuner!C:C,MATCH(_xlfn.NUMBERVALUE(A2394),kommuner!B:B,0))</f>
        <v>3430</v>
      </c>
      <c r="C2394" s="111" t="s">
        <v>83</v>
      </c>
      <c r="D2394" s="111" t="s">
        <v>83</v>
      </c>
      <c r="E2394" s="111" t="s">
        <v>123</v>
      </c>
      <c r="F2394" s="111" t="s">
        <v>139</v>
      </c>
      <c r="G2394" s="111" t="s">
        <v>139</v>
      </c>
      <c r="H2394" s="111" t="s">
        <v>139</v>
      </c>
      <c r="I2394" s="111" t="s">
        <v>139</v>
      </c>
      <c r="J2394" t="str">
        <f t="shared" si="74"/>
        <v>3430Utbygd arealOrganisk jord</v>
      </c>
      <c r="K2394" s="111">
        <v>29.011421395201612</v>
      </c>
      <c r="L2394" s="111">
        <v>0</v>
      </c>
      <c r="M2394" s="111">
        <v>1.303047089454229E-2</v>
      </c>
      <c r="N2394" s="112">
        <f t="shared" si="75"/>
        <v>29.024451866096154</v>
      </c>
    </row>
    <row r="2395" spans="1:14" x14ac:dyDescent="0.25">
      <c r="A2395" s="111" t="s">
        <v>655</v>
      </c>
      <c r="B2395" s="111">
        <f>INDEX(kommuner!C:C,MATCH(_xlfn.NUMBERVALUE(A2395),kommuner!B:B,0))</f>
        <v>3430</v>
      </c>
      <c r="C2395" s="111" t="s">
        <v>181</v>
      </c>
      <c r="D2395" s="111" t="s">
        <v>181</v>
      </c>
      <c r="E2395" s="111" t="s">
        <v>123</v>
      </c>
      <c r="F2395" s="111" t="s">
        <v>139</v>
      </c>
      <c r="G2395" s="111" t="s">
        <v>139</v>
      </c>
      <c r="H2395" s="111" t="s">
        <v>139</v>
      </c>
      <c r="I2395" s="111" t="s">
        <v>139</v>
      </c>
      <c r="J2395" t="str">
        <f t="shared" si="74"/>
        <v>3430Vann og myrOrganisk jord</v>
      </c>
      <c r="K2395" s="111">
        <v>-0.15121005571827481</v>
      </c>
      <c r="L2395" s="111">
        <v>0</v>
      </c>
      <c r="M2395" s="111">
        <v>0</v>
      </c>
      <c r="N2395" s="112">
        <f t="shared" si="75"/>
        <v>-0.15121005571827481</v>
      </c>
    </row>
    <row r="2396" spans="1:14" x14ac:dyDescent="0.25">
      <c r="A2396" s="111" t="s">
        <v>656</v>
      </c>
      <c r="B2396" s="111">
        <f>INDEX(kommuner!C:C,MATCH(_xlfn.NUMBERVALUE(A2396),kommuner!B:B,0))</f>
        <v>3405</v>
      </c>
      <c r="C2396" s="111" t="s">
        <v>82</v>
      </c>
      <c r="D2396" s="111" t="s">
        <v>82</v>
      </c>
      <c r="E2396" s="111" t="s">
        <v>126</v>
      </c>
      <c r="F2396" s="111" t="s">
        <v>139</v>
      </c>
      <c r="G2396" s="111" t="s">
        <v>139</v>
      </c>
      <c r="H2396" s="111" t="s">
        <v>139</v>
      </c>
      <c r="I2396" s="111" t="s">
        <v>139</v>
      </c>
      <c r="J2396" t="str">
        <f t="shared" si="74"/>
        <v>3405Annen utmarkMineraljord</v>
      </c>
      <c r="K2396" s="111">
        <v>-8.1294889331176998E-2</v>
      </c>
      <c r="L2396" s="111">
        <v>0</v>
      </c>
      <c r="M2396" s="111">
        <v>0</v>
      </c>
      <c r="N2396" s="112">
        <f t="shared" si="75"/>
        <v>-8.1294889331176998E-2</v>
      </c>
    </row>
    <row r="2397" spans="1:14" x14ac:dyDescent="0.25">
      <c r="A2397" s="111" t="s">
        <v>656</v>
      </c>
      <c r="B2397" s="111">
        <f>INDEX(kommuner!C:C,MATCH(_xlfn.NUMBERVALUE(A2397),kommuner!B:B,0))</f>
        <v>3405</v>
      </c>
      <c r="C2397" s="111" t="s">
        <v>121</v>
      </c>
      <c r="D2397" s="111" t="s">
        <v>121</v>
      </c>
      <c r="E2397" s="111" t="s">
        <v>126</v>
      </c>
      <c r="F2397" s="111" t="s">
        <v>139</v>
      </c>
      <c r="G2397" s="111" t="s">
        <v>139</v>
      </c>
      <c r="H2397" s="111" t="s">
        <v>139</v>
      </c>
      <c r="I2397" s="111" t="s">
        <v>139</v>
      </c>
      <c r="J2397" t="str">
        <f t="shared" si="74"/>
        <v>3405BeiteMineraljord</v>
      </c>
      <c r="K2397" s="111">
        <v>-0.96338340838695502</v>
      </c>
      <c r="L2397" s="111">
        <v>0</v>
      </c>
      <c r="M2397" s="111">
        <v>1.2448711246839999E-7</v>
      </c>
      <c r="N2397" s="112">
        <f t="shared" si="75"/>
        <v>-0.96338328389984251</v>
      </c>
    </row>
    <row r="2398" spans="1:14" x14ac:dyDescent="0.25">
      <c r="A2398" s="111" t="s">
        <v>656</v>
      </c>
      <c r="B2398" s="111">
        <f>INDEX(kommuner!C:C,MATCH(_xlfn.NUMBERVALUE(A2398),kommuner!B:B,0))</f>
        <v>3405</v>
      </c>
      <c r="C2398" s="111" t="s">
        <v>121</v>
      </c>
      <c r="D2398" s="111" t="s">
        <v>121</v>
      </c>
      <c r="E2398" s="111" t="s">
        <v>123</v>
      </c>
      <c r="F2398" s="111" t="s">
        <v>139</v>
      </c>
      <c r="G2398" s="111" t="s">
        <v>139</v>
      </c>
      <c r="H2398" s="111" t="s">
        <v>139</v>
      </c>
      <c r="I2398" s="111" t="s">
        <v>139</v>
      </c>
      <c r="J2398" t="str">
        <f t="shared" si="74"/>
        <v>3405BeiteOrganisk jord</v>
      </c>
      <c r="K2398" s="111">
        <v>12.077525935985037</v>
      </c>
      <c r="L2398" s="111">
        <v>1.6412500000000001</v>
      </c>
      <c r="M2398" s="111">
        <v>0</v>
      </c>
      <c r="N2398" s="112">
        <f t="shared" si="75"/>
        <v>13.718775935985036</v>
      </c>
    </row>
    <row r="2399" spans="1:14" x14ac:dyDescent="0.25">
      <c r="A2399" s="111" t="s">
        <v>656</v>
      </c>
      <c r="B2399" s="111">
        <f>INDEX(kommuner!C:C,MATCH(_xlfn.NUMBERVALUE(A2399),kommuner!B:B,0))</f>
        <v>3405</v>
      </c>
      <c r="C2399" s="111" t="s">
        <v>84</v>
      </c>
      <c r="D2399" s="111" t="s">
        <v>84</v>
      </c>
      <c r="E2399" s="111" t="s">
        <v>126</v>
      </c>
      <c r="F2399" s="111" t="s">
        <v>139</v>
      </c>
      <c r="G2399" s="111" t="s">
        <v>139</v>
      </c>
      <c r="H2399" s="111" t="s">
        <v>139</v>
      </c>
      <c r="I2399" s="111" t="s">
        <v>139</v>
      </c>
      <c r="J2399" t="str">
        <f t="shared" si="74"/>
        <v>3405Dyrket markMineraljord</v>
      </c>
      <c r="K2399" s="111">
        <v>-0.60891376733541336</v>
      </c>
      <c r="L2399" s="111">
        <v>0</v>
      </c>
      <c r="M2399" s="111">
        <v>0</v>
      </c>
      <c r="N2399" s="112">
        <f t="shared" si="75"/>
        <v>-0.60891376733541336</v>
      </c>
    </row>
    <row r="2400" spans="1:14" x14ac:dyDescent="0.25">
      <c r="A2400" s="111" t="s">
        <v>656</v>
      </c>
      <c r="B2400" s="111">
        <f>INDEX(kommuner!C:C,MATCH(_xlfn.NUMBERVALUE(A2400),kommuner!B:B,0))</f>
        <v>3405</v>
      </c>
      <c r="C2400" s="111" t="s">
        <v>84</v>
      </c>
      <c r="D2400" s="111" t="s">
        <v>84</v>
      </c>
      <c r="E2400" s="111" t="s">
        <v>123</v>
      </c>
      <c r="F2400" s="111" t="s">
        <v>139</v>
      </c>
      <c r="G2400" s="111" t="s">
        <v>139</v>
      </c>
      <c r="H2400" s="111" t="s">
        <v>139</v>
      </c>
      <c r="I2400" s="111" t="s">
        <v>139</v>
      </c>
      <c r="J2400" t="str">
        <f t="shared" si="74"/>
        <v>3405Dyrket markOrganisk jord</v>
      </c>
      <c r="K2400" s="111">
        <v>28.726149366675592</v>
      </c>
      <c r="L2400" s="111">
        <v>1.45625</v>
      </c>
      <c r="M2400" s="111">
        <v>0</v>
      </c>
      <c r="N2400" s="112">
        <f t="shared" si="75"/>
        <v>30.182399366675593</v>
      </c>
    </row>
    <row r="2401" spans="1:14" x14ac:dyDescent="0.25">
      <c r="A2401" s="111" t="s">
        <v>656</v>
      </c>
      <c r="B2401" s="111">
        <f>INDEX(kommuner!C:C,MATCH(_xlfn.NUMBERVALUE(A2401),kommuner!B:B,0))</f>
        <v>3405</v>
      </c>
      <c r="C2401" s="111" t="s">
        <v>127</v>
      </c>
      <c r="D2401" s="111" t="s">
        <v>127</v>
      </c>
      <c r="E2401" s="111" t="s">
        <v>126</v>
      </c>
      <c r="F2401" s="111" t="s">
        <v>172</v>
      </c>
      <c r="G2401" s="111" t="s">
        <v>180</v>
      </c>
      <c r="H2401" s="111" t="s">
        <v>172</v>
      </c>
      <c r="I2401" s="111" t="s">
        <v>180</v>
      </c>
      <c r="J2401" t="str">
        <f t="shared" si="74"/>
        <v>3405SkogMineraljordBarskogHøy</v>
      </c>
      <c r="K2401" s="111">
        <v>-2.6198458133623994</v>
      </c>
      <c r="L2401" s="111">
        <v>0.85306406685236758</v>
      </c>
      <c r="M2401" s="111">
        <v>6.4056614999681585E-2</v>
      </c>
      <c r="N2401" s="112">
        <f t="shared" si="75"/>
        <v>-1.7027251315103504</v>
      </c>
    </row>
    <row r="2402" spans="1:14" x14ac:dyDescent="0.25">
      <c r="A2402" s="111" t="s">
        <v>656</v>
      </c>
      <c r="B2402" s="111">
        <f>INDEX(kommuner!C:C,MATCH(_xlfn.NUMBERVALUE(A2402),kommuner!B:B,0))</f>
        <v>3405</v>
      </c>
      <c r="C2402" s="111" t="s">
        <v>127</v>
      </c>
      <c r="D2402" s="111" t="s">
        <v>127</v>
      </c>
      <c r="E2402" s="111" t="s">
        <v>126</v>
      </c>
      <c r="F2402" s="111" t="s">
        <v>172</v>
      </c>
      <c r="G2402" s="111" t="s">
        <v>167</v>
      </c>
      <c r="H2402" s="111" t="s">
        <v>172</v>
      </c>
      <c r="I2402" s="111" t="s">
        <v>167</v>
      </c>
      <c r="J2402" t="str">
        <f t="shared" si="74"/>
        <v>3405SkogMineraljordBarskogImpediment</v>
      </c>
      <c r="K2402" s="111">
        <v>-2.0650085329634176</v>
      </c>
      <c r="L2402" s="111">
        <v>0.85306406685236758</v>
      </c>
      <c r="M2402" s="111">
        <v>6.3979989500968365E-2</v>
      </c>
      <c r="N2402" s="112">
        <f t="shared" si="75"/>
        <v>-1.1479644766100818</v>
      </c>
    </row>
    <row r="2403" spans="1:14" x14ac:dyDescent="0.25">
      <c r="A2403" s="111" t="s">
        <v>656</v>
      </c>
      <c r="B2403" s="111">
        <f>INDEX(kommuner!C:C,MATCH(_xlfn.NUMBERVALUE(A2403),kommuner!B:B,0))</f>
        <v>3405</v>
      </c>
      <c r="C2403" s="111" t="s">
        <v>127</v>
      </c>
      <c r="D2403" s="111" t="s">
        <v>127</v>
      </c>
      <c r="E2403" s="111" t="s">
        <v>126</v>
      </c>
      <c r="F2403" s="111" t="s">
        <v>172</v>
      </c>
      <c r="G2403" s="111" t="s">
        <v>190</v>
      </c>
      <c r="H2403" s="111" t="s">
        <v>172</v>
      </c>
      <c r="I2403" s="111" t="s">
        <v>190</v>
      </c>
      <c r="J2403" t="str">
        <f t="shared" si="74"/>
        <v>3405SkogMineraljordBarskogLav</v>
      </c>
      <c r="K2403" s="111">
        <v>-1.5556963198695539</v>
      </c>
      <c r="L2403" s="111">
        <v>0.85306406685236758</v>
      </c>
      <c r="M2403" s="111">
        <v>6.3979989500968365E-2</v>
      </c>
      <c r="N2403" s="112">
        <f t="shared" si="75"/>
        <v>-0.63865226351621796</v>
      </c>
    </row>
    <row r="2404" spans="1:14" x14ac:dyDescent="0.25">
      <c r="A2404" s="111" t="s">
        <v>656</v>
      </c>
      <c r="B2404" s="111">
        <f>INDEX(kommuner!C:C,MATCH(_xlfn.NUMBERVALUE(A2404),kommuner!B:B,0))</f>
        <v>3405</v>
      </c>
      <c r="C2404" s="111" t="s">
        <v>127</v>
      </c>
      <c r="D2404" s="111" t="s">
        <v>127</v>
      </c>
      <c r="E2404" s="111" t="s">
        <v>126</v>
      </c>
      <c r="F2404" s="111" t="s">
        <v>172</v>
      </c>
      <c r="G2404" s="111" t="s">
        <v>173</v>
      </c>
      <c r="H2404" s="111" t="s">
        <v>172</v>
      </c>
      <c r="I2404" s="111" t="s">
        <v>173</v>
      </c>
      <c r="J2404" t="str">
        <f t="shared" si="74"/>
        <v>3405SkogMineraljordBarskogMiddels</v>
      </c>
      <c r="K2404" s="111">
        <v>-2.1020078369684825</v>
      </c>
      <c r="L2404" s="111">
        <v>0.85306406685236758</v>
      </c>
      <c r="M2404" s="111">
        <v>6.4056614999681585E-2</v>
      </c>
      <c r="N2404" s="112">
        <f t="shared" si="75"/>
        <v>-1.1848871551164335</v>
      </c>
    </row>
    <row r="2405" spans="1:14" x14ac:dyDescent="0.25">
      <c r="A2405" s="111" t="s">
        <v>656</v>
      </c>
      <c r="B2405" s="111">
        <f>INDEX(kommuner!C:C,MATCH(_xlfn.NUMBERVALUE(A2405),kommuner!B:B,0))</f>
        <v>3405</v>
      </c>
      <c r="C2405" s="111" t="s">
        <v>127</v>
      </c>
      <c r="D2405" s="111" t="s">
        <v>127</v>
      </c>
      <c r="E2405" s="111" t="s">
        <v>126</v>
      </c>
      <c r="F2405" s="111" t="s">
        <v>172</v>
      </c>
      <c r="G2405" s="111" t="s">
        <v>186</v>
      </c>
      <c r="H2405" s="111" t="s">
        <v>172</v>
      </c>
      <c r="I2405" s="111" t="s">
        <v>186</v>
      </c>
      <c r="J2405" t="str">
        <f t="shared" si="74"/>
        <v>3405SkogMineraljordBarskogSærs høy</v>
      </c>
      <c r="K2405" s="111">
        <v>0.12072674540874306</v>
      </c>
      <c r="L2405" s="111">
        <v>0.85306406685236758</v>
      </c>
      <c r="M2405" s="111">
        <v>6.4056614999681585E-2</v>
      </c>
      <c r="N2405" s="112">
        <f t="shared" si="75"/>
        <v>1.0378474272607923</v>
      </c>
    </row>
    <row r="2406" spans="1:14" x14ac:dyDescent="0.25">
      <c r="A2406" s="111" t="s">
        <v>656</v>
      </c>
      <c r="B2406" s="111">
        <f>INDEX(kommuner!C:C,MATCH(_xlfn.NUMBERVALUE(A2406),kommuner!B:B,0))</f>
        <v>3405</v>
      </c>
      <c r="C2406" s="111" t="s">
        <v>127</v>
      </c>
      <c r="D2406" s="111" t="s">
        <v>127</v>
      </c>
      <c r="E2406" s="111" t="s">
        <v>126</v>
      </c>
      <c r="F2406" s="111" t="s">
        <v>179</v>
      </c>
      <c r="G2406" s="111" t="s">
        <v>180</v>
      </c>
      <c r="H2406" s="111" t="s">
        <v>179</v>
      </c>
      <c r="I2406" s="111" t="s">
        <v>180</v>
      </c>
      <c r="J2406" t="str">
        <f t="shared" si="74"/>
        <v>3405SkogMineraljordBlandingsskogHøy</v>
      </c>
      <c r="K2406" s="111">
        <v>-7.1939050909469406</v>
      </c>
      <c r="L2406" s="111">
        <v>0.85306406685236758</v>
      </c>
      <c r="M2406" s="111">
        <v>6.3979989500968365E-2</v>
      </c>
      <c r="N2406" s="112">
        <f t="shared" si="75"/>
        <v>-6.2768610345936047</v>
      </c>
    </row>
    <row r="2407" spans="1:14" x14ac:dyDescent="0.25">
      <c r="A2407" s="111" t="s">
        <v>656</v>
      </c>
      <c r="B2407" s="111">
        <f>INDEX(kommuner!C:C,MATCH(_xlfn.NUMBERVALUE(A2407),kommuner!B:B,0))</f>
        <v>3405</v>
      </c>
      <c r="C2407" s="111" t="s">
        <v>127</v>
      </c>
      <c r="D2407" s="111" t="s">
        <v>127</v>
      </c>
      <c r="E2407" s="111" t="s">
        <v>126</v>
      </c>
      <c r="F2407" s="111" t="s">
        <v>179</v>
      </c>
      <c r="G2407" s="111" t="s">
        <v>167</v>
      </c>
      <c r="H2407" s="111" t="s">
        <v>179</v>
      </c>
      <c r="I2407" s="111" t="s">
        <v>167</v>
      </c>
      <c r="J2407" t="str">
        <f t="shared" si="74"/>
        <v>3405SkogMineraljordBlandingsskogImpediment</v>
      </c>
      <c r="K2407" s="111">
        <v>-1.534689908392211</v>
      </c>
      <c r="L2407" s="111">
        <v>0.85306406685236758</v>
      </c>
      <c r="M2407" s="111">
        <v>6.3979989500968365E-2</v>
      </c>
      <c r="N2407" s="112">
        <f t="shared" si="75"/>
        <v>-0.61764585203887501</v>
      </c>
    </row>
    <row r="2408" spans="1:14" x14ac:dyDescent="0.25">
      <c r="A2408" s="111" t="s">
        <v>656</v>
      </c>
      <c r="B2408" s="111">
        <f>INDEX(kommuner!C:C,MATCH(_xlfn.NUMBERVALUE(A2408),kommuner!B:B,0))</f>
        <v>3405</v>
      </c>
      <c r="C2408" s="111" t="s">
        <v>127</v>
      </c>
      <c r="D2408" s="111" t="s">
        <v>127</v>
      </c>
      <c r="E2408" s="111" t="s">
        <v>126</v>
      </c>
      <c r="F2408" s="111" t="s">
        <v>179</v>
      </c>
      <c r="G2408" s="111" t="s">
        <v>190</v>
      </c>
      <c r="H2408" s="111" t="s">
        <v>179</v>
      </c>
      <c r="I2408" s="111" t="s">
        <v>190</v>
      </c>
      <c r="J2408" t="str">
        <f t="shared" si="74"/>
        <v>3405SkogMineraljordBlandingsskogLav</v>
      </c>
      <c r="K2408" s="111">
        <v>-2.1877055028220966</v>
      </c>
      <c r="L2408" s="111">
        <v>0.85306406685236758</v>
      </c>
      <c r="M2408" s="111">
        <v>6.3979989500968365E-2</v>
      </c>
      <c r="N2408" s="112">
        <f t="shared" si="75"/>
        <v>-1.2706614464687609</v>
      </c>
    </row>
    <row r="2409" spans="1:14" x14ac:dyDescent="0.25">
      <c r="A2409" s="111" t="s">
        <v>656</v>
      </c>
      <c r="B2409" s="111">
        <f>INDEX(kommuner!C:C,MATCH(_xlfn.NUMBERVALUE(A2409),kommuner!B:B,0))</f>
        <v>3405</v>
      </c>
      <c r="C2409" s="111" t="s">
        <v>127</v>
      </c>
      <c r="D2409" s="111" t="s">
        <v>127</v>
      </c>
      <c r="E2409" s="111" t="s">
        <v>126</v>
      </c>
      <c r="F2409" s="111" t="s">
        <v>179</v>
      </c>
      <c r="G2409" s="111" t="s">
        <v>173</v>
      </c>
      <c r="H2409" s="111" t="s">
        <v>179</v>
      </c>
      <c r="I2409" s="111" t="s">
        <v>173</v>
      </c>
      <c r="J2409" t="str">
        <f t="shared" si="74"/>
        <v>3405SkogMineraljordBlandingsskogMiddels</v>
      </c>
      <c r="K2409" s="111">
        <v>-3.8687729546762566</v>
      </c>
      <c r="L2409" s="111">
        <v>0.85306406685236758</v>
      </c>
      <c r="M2409" s="111">
        <v>6.3979989500968365E-2</v>
      </c>
      <c r="N2409" s="112">
        <f t="shared" si="75"/>
        <v>-2.9517288983229206</v>
      </c>
    </row>
    <row r="2410" spans="1:14" x14ac:dyDescent="0.25">
      <c r="A2410" s="111" t="s">
        <v>656</v>
      </c>
      <c r="B2410" s="111">
        <f>INDEX(kommuner!C:C,MATCH(_xlfn.NUMBERVALUE(A2410),kommuner!B:B,0))</f>
        <v>3405</v>
      </c>
      <c r="C2410" s="111" t="s">
        <v>127</v>
      </c>
      <c r="D2410" s="111" t="s">
        <v>127</v>
      </c>
      <c r="E2410" s="111" t="s">
        <v>126</v>
      </c>
      <c r="F2410" s="111" t="s">
        <v>179</v>
      </c>
      <c r="G2410" s="111" t="s">
        <v>186</v>
      </c>
      <c r="H2410" s="111" t="s">
        <v>179</v>
      </c>
      <c r="I2410" s="111" t="s">
        <v>186</v>
      </c>
      <c r="J2410" t="str">
        <f t="shared" si="74"/>
        <v>3405SkogMineraljordBlandingsskogSærs høy</v>
      </c>
      <c r="K2410" s="111">
        <v>-2.9395925245326562</v>
      </c>
      <c r="L2410" s="111">
        <v>0.85306406685236758</v>
      </c>
      <c r="M2410" s="111">
        <v>6.3979989500968365E-2</v>
      </c>
      <c r="N2410" s="112">
        <f t="shared" si="75"/>
        <v>-2.0225484681793202</v>
      </c>
    </row>
    <row r="2411" spans="1:14" x14ac:dyDescent="0.25">
      <c r="A2411" s="111" t="s">
        <v>656</v>
      </c>
      <c r="B2411" s="111">
        <f>INDEX(kommuner!C:C,MATCH(_xlfn.NUMBERVALUE(A2411),kommuner!B:B,0))</f>
        <v>3405</v>
      </c>
      <c r="C2411" s="111" t="s">
        <v>127</v>
      </c>
      <c r="D2411" s="111" t="s">
        <v>127</v>
      </c>
      <c r="E2411" s="111" t="s">
        <v>126</v>
      </c>
      <c r="F2411" s="111" t="s">
        <v>185</v>
      </c>
      <c r="G2411" s="111" t="s">
        <v>180</v>
      </c>
      <c r="H2411" s="111" t="s">
        <v>185</v>
      </c>
      <c r="I2411" s="111" t="s">
        <v>180</v>
      </c>
      <c r="J2411" t="str">
        <f t="shared" si="74"/>
        <v>3405SkogMineraljordLauvskogHøy</v>
      </c>
      <c r="K2411" s="111">
        <v>-3.3269846154961789</v>
      </c>
      <c r="L2411" s="111">
        <v>0.85306406685236758</v>
      </c>
      <c r="M2411" s="111">
        <v>6.3979989500968365E-2</v>
      </c>
      <c r="N2411" s="112">
        <f t="shared" si="75"/>
        <v>-2.4099405591428429</v>
      </c>
    </row>
    <row r="2412" spans="1:14" x14ac:dyDescent="0.25">
      <c r="A2412" s="111" t="s">
        <v>656</v>
      </c>
      <c r="B2412" s="111">
        <f>INDEX(kommuner!C:C,MATCH(_xlfn.NUMBERVALUE(A2412),kommuner!B:B,0))</f>
        <v>3405</v>
      </c>
      <c r="C2412" s="111" t="s">
        <v>127</v>
      </c>
      <c r="D2412" s="111" t="s">
        <v>127</v>
      </c>
      <c r="E2412" s="111" t="s">
        <v>126</v>
      </c>
      <c r="F2412" s="111" t="s">
        <v>185</v>
      </c>
      <c r="G2412" s="111" t="s">
        <v>167</v>
      </c>
      <c r="H2412" s="111" t="s">
        <v>185</v>
      </c>
      <c r="I2412" s="111" t="s">
        <v>167</v>
      </c>
      <c r="J2412" t="str">
        <f t="shared" si="74"/>
        <v>3405SkogMineraljordLauvskogImpediment</v>
      </c>
      <c r="K2412" s="111">
        <v>-0.77373521499002318</v>
      </c>
      <c r="L2412" s="111">
        <v>0.85306406685236758</v>
      </c>
      <c r="M2412" s="111">
        <v>6.3979989500968365E-2</v>
      </c>
      <c r="N2412" s="112">
        <f t="shared" si="75"/>
        <v>0.14330884136331276</v>
      </c>
    </row>
    <row r="2413" spans="1:14" x14ac:dyDescent="0.25">
      <c r="A2413" s="111" t="s">
        <v>656</v>
      </c>
      <c r="B2413" s="111">
        <f>INDEX(kommuner!C:C,MATCH(_xlfn.NUMBERVALUE(A2413),kommuner!B:B,0))</f>
        <v>3405</v>
      </c>
      <c r="C2413" s="111" t="s">
        <v>127</v>
      </c>
      <c r="D2413" s="111" t="s">
        <v>127</v>
      </c>
      <c r="E2413" s="111" t="s">
        <v>126</v>
      </c>
      <c r="F2413" s="111" t="s">
        <v>185</v>
      </c>
      <c r="G2413" s="111" t="s">
        <v>190</v>
      </c>
      <c r="H2413" s="111" t="s">
        <v>185</v>
      </c>
      <c r="I2413" s="111" t="s">
        <v>190</v>
      </c>
      <c r="J2413" t="str">
        <f t="shared" si="74"/>
        <v>3405SkogMineraljordLauvskogLav</v>
      </c>
      <c r="K2413" s="111">
        <v>-8.9748170935426599E-2</v>
      </c>
      <c r="L2413" s="111">
        <v>0.85306406685236758</v>
      </c>
      <c r="M2413" s="111">
        <v>6.3979989500968365E-2</v>
      </c>
      <c r="N2413" s="112">
        <f t="shared" si="75"/>
        <v>0.82729588541790933</v>
      </c>
    </row>
    <row r="2414" spans="1:14" x14ac:dyDescent="0.25">
      <c r="A2414" s="111" t="s">
        <v>656</v>
      </c>
      <c r="B2414" s="111">
        <f>INDEX(kommuner!C:C,MATCH(_xlfn.NUMBERVALUE(A2414),kommuner!B:B,0))</f>
        <v>3405</v>
      </c>
      <c r="C2414" s="111" t="s">
        <v>127</v>
      </c>
      <c r="D2414" s="111" t="s">
        <v>127</v>
      </c>
      <c r="E2414" s="111" t="s">
        <v>126</v>
      </c>
      <c r="F2414" s="111" t="s">
        <v>185</v>
      </c>
      <c r="G2414" s="111" t="s">
        <v>173</v>
      </c>
      <c r="H2414" s="111" t="s">
        <v>185</v>
      </c>
      <c r="I2414" s="111" t="s">
        <v>173</v>
      </c>
      <c r="J2414" t="str">
        <f t="shared" si="74"/>
        <v>3405SkogMineraljordLauvskogMiddels</v>
      </c>
      <c r="K2414" s="111">
        <v>-1.7789409505847176</v>
      </c>
      <c r="L2414" s="111">
        <v>0.85306406685236758</v>
      </c>
      <c r="M2414" s="111">
        <v>6.3979989500968365E-2</v>
      </c>
      <c r="N2414" s="112">
        <f t="shared" si="75"/>
        <v>-0.86189689423138161</v>
      </c>
    </row>
    <row r="2415" spans="1:14" x14ac:dyDescent="0.25">
      <c r="A2415" s="111" t="s">
        <v>656</v>
      </c>
      <c r="B2415" s="111">
        <f>INDEX(kommuner!C:C,MATCH(_xlfn.NUMBERVALUE(A2415),kommuner!B:B,0))</f>
        <v>3405</v>
      </c>
      <c r="C2415" s="111" t="s">
        <v>127</v>
      </c>
      <c r="D2415" s="111" t="s">
        <v>127</v>
      </c>
      <c r="E2415" s="111" t="s">
        <v>126</v>
      </c>
      <c r="F2415" s="111" t="s">
        <v>185</v>
      </c>
      <c r="G2415" s="111" t="s">
        <v>186</v>
      </c>
      <c r="H2415" s="111" t="s">
        <v>185</v>
      </c>
      <c r="I2415" s="111" t="s">
        <v>186</v>
      </c>
      <c r="J2415" t="str">
        <f t="shared" si="74"/>
        <v>3405SkogMineraljordLauvskogSærs høy</v>
      </c>
      <c r="K2415" s="111">
        <v>-3.6560473259425113</v>
      </c>
      <c r="L2415" s="111">
        <v>0.85306406685236758</v>
      </c>
      <c r="M2415" s="111">
        <v>6.3979989500968365E-2</v>
      </c>
      <c r="N2415" s="112">
        <f t="shared" si="75"/>
        <v>-2.7390032695891753</v>
      </c>
    </row>
    <row r="2416" spans="1:14" x14ac:dyDescent="0.25">
      <c r="A2416" s="111" t="s">
        <v>656</v>
      </c>
      <c r="B2416" s="111">
        <f>INDEX(kommuner!C:C,MATCH(_xlfn.NUMBERVALUE(A2416),kommuner!B:B,0))</f>
        <v>3405</v>
      </c>
      <c r="C2416" s="111" t="s">
        <v>127</v>
      </c>
      <c r="D2416" s="111" t="s">
        <v>127</v>
      </c>
      <c r="E2416" s="111" t="s">
        <v>123</v>
      </c>
      <c r="F2416" s="111" t="s">
        <v>172</v>
      </c>
      <c r="G2416" s="111" t="s">
        <v>180</v>
      </c>
      <c r="H2416" s="111" t="s">
        <v>172</v>
      </c>
      <c r="I2416" s="111" t="s">
        <v>180</v>
      </c>
      <c r="J2416" t="str">
        <f t="shared" si="74"/>
        <v>3405SkogOrganisk jordBarskogHøy</v>
      </c>
      <c r="K2416" s="111">
        <v>-2.5184559031994138</v>
      </c>
      <c r="L2416" s="111">
        <v>0.92784825435236762</v>
      </c>
      <c r="M2416" s="111">
        <v>0.46518126042825314</v>
      </c>
      <c r="N2416" s="112">
        <f t="shared" si="75"/>
        <v>-1.1254263884187932</v>
      </c>
    </row>
    <row r="2417" spans="1:14" x14ac:dyDescent="0.25">
      <c r="A2417" s="111" t="s">
        <v>656</v>
      </c>
      <c r="B2417" s="111">
        <f>INDEX(kommuner!C:C,MATCH(_xlfn.NUMBERVALUE(A2417),kommuner!B:B,0))</f>
        <v>3405</v>
      </c>
      <c r="C2417" s="111" t="s">
        <v>127</v>
      </c>
      <c r="D2417" s="111" t="s">
        <v>127</v>
      </c>
      <c r="E2417" s="111" t="s">
        <v>123</v>
      </c>
      <c r="F2417" s="111" t="s">
        <v>172</v>
      </c>
      <c r="G2417" s="111" t="s">
        <v>167</v>
      </c>
      <c r="H2417" s="111" t="s">
        <v>172</v>
      </c>
      <c r="I2417" s="111" t="s">
        <v>167</v>
      </c>
      <c r="J2417" t="str">
        <f t="shared" si="74"/>
        <v>3405SkogOrganisk jordBarskogImpediment</v>
      </c>
      <c r="K2417" s="111">
        <v>3.7944669267533482E-2</v>
      </c>
      <c r="L2417" s="111">
        <v>0.92784825435236762</v>
      </c>
      <c r="M2417" s="111">
        <v>0.46510463492953991</v>
      </c>
      <c r="N2417" s="112">
        <f t="shared" si="75"/>
        <v>1.430897558549441</v>
      </c>
    </row>
    <row r="2418" spans="1:14" x14ac:dyDescent="0.25">
      <c r="A2418" s="111" t="s">
        <v>656</v>
      </c>
      <c r="B2418" s="111">
        <f>INDEX(kommuner!C:C,MATCH(_xlfn.NUMBERVALUE(A2418),kommuner!B:B,0))</f>
        <v>3405</v>
      </c>
      <c r="C2418" s="111" t="s">
        <v>127</v>
      </c>
      <c r="D2418" s="111" t="s">
        <v>127</v>
      </c>
      <c r="E2418" s="111" t="s">
        <v>123</v>
      </c>
      <c r="F2418" s="111" t="s">
        <v>172</v>
      </c>
      <c r="G2418" s="111" t="s">
        <v>190</v>
      </c>
      <c r="H2418" s="111" t="s">
        <v>172</v>
      </c>
      <c r="I2418" s="111" t="s">
        <v>190</v>
      </c>
      <c r="J2418" t="str">
        <f t="shared" si="74"/>
        <v>3405SkogOrganisk jordBarskogLav</v>
      </c>
      <c r="K2418" s="111">
        <v>-0.50666953101693391</v>
      </c>
      <c r="L2418" s="111">
        <v>0.92784825435236762</v>
      </c>
      <c r="M2418" s="111">
        <v>0.46510463492953991</v>
      </c>
      <c r="N2418" s="112">
        <f t="shared" si="75"/>
        <v>0.88628335826497362</v>
      </c>
    </row>
    <row r="2419" spans="1:14" x14ac:dyDescent="0.25">
      <c r="A2419" s="111" t="s">
        <v>656</v>
      </c>
      <c r="B2419" s="111">
        <f>INDEX(kommuner!C:C,MATCH(_xlfn.NUMBERVALUE(A2419),kommuner!B:B,0))</f>
        <v>3405</v>
      </c>
      <c r="C2419" s="111" t="s">
        <v>127</v>
      </c>
      <c r="D2419" s="111" t="s">
        <v>127</v>
      </c>
      <c r="E2419" s="111" t="s">
        <v>123</v>
      </c>
      <c r="F2419" s="111" t="s">
        <v>172</v>
      </c>
      <c r="G2419" s="111" t="s">
        <v>173</v>
      </c>
      <c r="H2419" s="111" t="s">
        <v>172</v>
      </c>
      <c r="I2419" s="111" t="s">
        <v>173</v>
      </c>
      <c r="J2419" t="str">
        <f t="shared" si="74"/>
        <v>3405SkogOrganisk jordBarskogMiddels</v>
      </c>
      <c r="K2419" s="111">
        <v>-1.5571490961494638</v>
      </c>
      <c r="L2419" s="111">
        <v>0.92784825435236762</v>
      </c>
      <c r="M2419" s="111">
        <v>0.46518126042825314</v>
      </c>
      <c r="N2419" s="112">
        <f t="shared" si="75"/>
        <v>-0.16411958136884308</v>
      </c>
    </row>
    <row r="2420" spans="1:14" x14ac:dyDescent="0.25">
      <c r="A2420" s="111" t="s">
        <v>656</v>
      </c>
      <c r="B2420" s="111">
        <f>INDEX(kommuner!C:C,MATCH(_xlfn.NUMBERVALUE(A2420),kommuner!B:B,0))</f>
        <v>3405</v>
      </c>
      <c r="C2420" s="111" t="s">
        <v>127</v>
      </c>
      <c r="D2420" s="111" t="s">
        <v>127</v>
      </c>
      <c r="E2420" s="111" t="s">
        <v>123</v>
      </c>
      <c r="F2420" s="111" t="s">
        <v>172</v>
      </c>
      <c r="G2420" s="111" t="s">
        <v>186</v>
      </c>
      <c r="H2420" s="111" t="s">
        <v>172</v>
      </c>
      <c r="I2420" s="111" t="s">
        <v>186</v>
      </c>
      <c r="J2420" t="str">
        <f t="shared" si="74"/>
        <v>3405SkogOrganisk jordBarskogSærs høy</v>
      </c>
      <c r="K2420" s="111">
        <v>2.5548655235722699</v>
      </c>
      <c r="L2420" s="111">
        <v>0.92784825435236762</v>
      </c>
      <c r="M2420" s="111">
        <v>0.46518126042825314</v>
      </c>
      <c r="N2420" s="112">
        <f t="shared" si="75"/>
        <v>3.9478950383528906</v>
      </c>
    </row>
    <row r="2421" spans="1:14" x14ac:dyDescent="0.25">
      <c r="A2421" s="111" t="s">
        <v>656</v>
      </c>
      <c r="B2421" s="111">
        <f>INDEX(kommuner!C:C,MATCH(_xlfn.NUMBERVALUE(A2421),kommuner!B:B,0))</f>
        <v>3405</v>
      </c>
      <c r="C2421" s="111" t="s">
        <v>127</v>
      </c>
      <c r="D2421" s="111" t="s">
        <v>127</v>
      </c>
      <c r="E2421" s="111" t="s">
        <v>123</v>
      </c>
      <c r="F2421" s="111" t="s">
        <v>179</v>
      </c>
      <c r="G2421" s="111" t="s">
        <v>180</v>
      </c>
      <c r="H2421" s="111" t="s">
        <v>179</v>
      </c>
      <c r="I2421" s="111" t="s">
        <v>180</v>
      </c>
      <c r="J2421" t="str">
        <f t="shared" si="74"/>
        <v>3405SkogOrganisk jordBlandingsskogHøy</v>
      </c>
      <c r="K2421" s="111">
        <v>-5.5554344456832343</v>
      </c>
      <c r="L2421" s="111">
        <v>0.92784825435236762</v>
      </c>
      <c r="M2421" s="111">
        <v>0.46510463492953991</v>
      </c>
      <c r="N2421" s="112">
        <f t="shared" si="75"/>
        <v>-4.1624815564013264</v>
      </c>
    </row>
    <row r="2422" spans="1:14" x14ac:dyDescent="0.25">
      <c r="A2422" s="111" t="s">
        <v>656</v>
      </c>
      <c r="B2422" s="111">
        <f>INDEX(kommuner!C:C,MATCH(_xlfn.NUMBERVALUE(A2422),kommuner!B:B,0))</f>
        <v>3405</v>
      </c>
      <c r="C2422" s="111" t="s">
        <v>127</v>
      </c>
      <c r="D2422" s="111" t="s">
        <v>127</v>
      </c>
      <c r="E2422" s="111" t="s">
        <v>123</v>
      </c>
      <c r="F2422" s="111" t="s">
        <v>179</v>
      </c>
      <c r="G2422" s="111" t="s">
        <v>167</v>
      </c>
      <c r="H2422" s="111" t="s">
        <v>179</v>
      </c>
      <c r="I2422" s="111" t="s">
        <v>167</v>
      </c>
      <c r="J2422" t="str">
        <f t="shared" si="74"/>
        <v>3405SkogOrganisk jordBlandingsskogImpediment</v>
      </c>
      <c r="K2422" s="111">
        <v>-0.28586344175800005</v>
      </c>
      <c r="L2422" s="111">
        <v>0.92784825435236762</v>
      </c>
      <c r="M2422" s="111">
        <v>0.46510463492953991</v>
      </c>
      <c r="N2422" s="112">
        <f t="shared" si="75"/>
        <v>1.1070894475239075</v>
      </c>
    </row>
    <row r="2423" spans="1:14" x14ac:dyDescent="0.25">
      <c r="A2423" s="111" t="s">
        <v>656</v>
      </c>
      <c r="B2423" s="111">
        <f>INDEX(kommuner!C:C,MATCH(_xlfn.NUMBERVALUE(A2423),kommuner!B:B,0))</f>
        <v>3405</v>
      </c>
      <c r="C2423" s="111" t="s">
        <v>127</v>
      </c>
      <c r="D2423" s="111" t="s">
        <v>127</v>
      </c>
      <c r="E2423" s="111" t="s">
        <v>123</v>
      </c>
      <c r="F2423" s="111" t="s">
        <v>179</v>
      </c>
      <c r="G2423" s="111" t="s">
        <v>190</v>
      </c>
      <c r="H2423" s="111" t="s">
        <v>179</v>
      </c>
      <c r="I2423" s="111" t="s">
        <v>190</v>
      </c>
      <c r="J2423" t="str">
        <f t="shared" si="74"/>
        <v>3405SkogOrganisk jordBlandingsskogLav</v>
      </c>
      <c r="K2423" s="111">
        <v>-1.2347339377887629</v>
      </c>
      <c r="L2423" s="111">
        <v>0.92784825435236762</v>
      </c>
      <c r="M2423" s="111">
        <v>0.46510463492953991</v>
      </c>
      <c r="N2423" s="112">
        <f t="shared" si="75"/>
        <v>0.15821895149314458</v>
      </c>
    </row>
    <row r="2424" spans="1:14" x14ac:dyDescent="0.25">
      <c r="A2424" s="111" t="s">
        <v>656</v>
      </c>
      <c r="B2424" s="111">
        <f>INDEX(kommuner!C:C,MATCH(_xlfn.NUMBERVALUE(A2424),kommuner!B:B,0))</f>
        <v>3405</v>
      </c>
      <c r="C2424" s="111" t="s">
        <v>127</v>
      </c>
      <c r="D2424" s="111" t="s">
        <v>127</v>
      </c>
      <c r="E2424" s="111" t="s">
        <v>123</v>
      </c>
      <c r="F2424" s="111" t="s">
        <v>179</v>
      </c>
      <c r="G2424" s="111" t="s">
        <v>173</v>
      </c>
      <c r="H2424" s="111" t="s">
        <v>179</v>
      </c>
      <c r="I2424" s="111" t="s">
        <v>173</v>
      </c>
      <c r="J2424" t="str">
        <f t="shared" si="74"/>
        <v>3405SkogOrganisk jordBlandingsskogMiddels</v>
      </c>
      <c r="K2424" s="111">
        <v>-2.4239591752717748</v>
      </c>
      <c r="L2424" s="111">
        <v>0.92784825435236762</v>
      </c>
      <c r="M2424" s="111">
        <v>0.46510463492953991</v>
      </c>
      <c r="N2424" s="112">
        <f t="shared" si="75"/>
        <v>-1.0310062859898674</v>
      </c>
    </row>
    <row r="2425" spans="1:14" x14ac:dyDescent="0.25">
      <c r="A2425" s="111" t="s">
        <v>656</v>
      </c>
      <c r="B2425" s="111">
        <f>INDEX(kommuner!C:C,MATCH(_xlfn.NUMBERVALUE(A2425),kommuner!B:B,0))</f>
        <v>3405</v>
      </c>
      <c r="C2425" s="111" t="s">
        <v>127</v>
      </c>
      <c r="D2425" s="111" t="s">
        <v>127</v>
      </c>
      <c r="E2425" s="111" t="s">
        <v>123</v>
      </c>
      <c r="F2425" s="111" t="s">
        <v>179</v>
      </c>
      <c r="G2425" s="111" t="s">
        <v>186</v>
      </c>
      <c r="H2425" s="111" t="s">
        <v>179</v>
      </c>
      <c r="I2425" s="111" t="s">
        <v>186</v>
      </c>
      <c r="J2425" t="str">
        <f t="shared" si="74"/>
        <v>3405SkogOrganisk jordBlandingsskogSærs høy</v>
      </c>
      <c r="K2425" s="111">
        <v>-1.5726115302258048</v>
      </c>
      <c r="L2425" s="111">
        <v>0.92784825435236762</v>
      </c>
      <c r="M2425" s="111">
        <v>0.46510463492953991</v>
      </c>
      <c r="N2425" s="112">
        <f t="shared" si="75"/>
        <v>-0.17965864094389727</v>
      </c>
    </row>
    <row r="2426" spans="1:14" x14ac:dyDescent="0.25">
      <c r="A2426" s="111" t="s">
        <v>656</v>
      </c>
      <c r="B2426" s="111">
        <f>INDEX(kommuner!C:C,MATCH(_xlfn.NUMBERVALUE(A2426),kommuner!B:B,0))</f>
        <v>3405</v>
      </c>
      <c r="C2426" s="111" t="s">
        <v>127</v>
      </c>
      <c r="D2426" s="111" t="s">
        <v>127</v>
      </c>
      <c r="E2426" s="111" t="s">
        <v>123</v>
      </c>
      <c r="F2426" s="111" t="s">
        <v>185</v>
      </c>
      <c r="G2426" s="111" t="s">
        <v>180</v>
      </c>
      <c r="H2426" s="111" t="s">
        <v>185</v>
      </c>
      <c r="I2426" s="111" t="s">
        <v>180</v>
      </c>
      <c r="J2426" t="str">
        <f t="shared" si="74"/>
        <v>3405SkogOrganisk jordLauvskogHøy</v>
      </c>
      <c r="K2426" s="111">
        <v>-1.9913688882377358</v>
      </c>
      <c r="L2426" s="111">
        <v>0.92784825435236762</v>
      </c>
      <c r="M2426" s="111">
        <v>0.46510463492953991</v>
      </c>
      <c r="N2426" s="112">
        <f t="shared" si="75"/>
        <v>-0.59841599895582831</v>
      </c>
    </row>
    <row r="2427" spans="1:14" x14ac:dyDescent="0.25">
      <c r="A2427" s="111" t="s">
        <v>656</v>
      </c>
      <c r="B2427" s="111">
        <f>INDEX(kommuner!C:C,MATCH(_xlfn.NUMBERVALUE(A2427),kommuner!B:B,0))</f>
        <v>3405</v>
      </c>
      <c r="C2427" s="111" t="s">
        <v>127</v>
      </c>
      <c r="D2427" s="111" t="s">
        <v>127</v>
      </c>
      <c r="E2427" s="111" t="s">
        <v>123</v>
      </c>
      <c r="F2427" s="111" t="s">
        <v>185</v>
      </c>
      <c r="G2427" s="111" t="s">
        <v>167</v>
      </c>
      <c r="H2427" s="111" t="s">
        <v>185</v>
      </c>
      <c r="I2427" s="111" t="s">
        <v>167</v>
      </c>
      <c r="J2427" t="str">
        <f t="shared" si="74"/>
        <v>3405SkogOrganisk jordLauvskogImpediment</v>
      </c>
      <c r="K2427" s="111">
        <v>0.35000626494250675</v>
      </c>
      <c r="L2427" s="111">
        <v>0.92784825435236762</v>
      </c>
      <c r="M2427" s="111">
        <v>0.46510463492953991</v>
      </c>
      <c r="N2427" s="112">
        <f t="shared" si="75"/>
        <v>1.7429591542244141</v>
      </c>
    </row>
    <row r="2428" spans="1:14" x14ac:dyDescent="0.25">
      <c r="A2428" s="111" t="s">
        <v>656</v>
      </c>
      <c r="B2428" s="111">
        <f>INDEX(kommuner!C:C,MATCH(_xlfn.NUMBERVALUE(A2428),kommuner!B:B,0))</f>
        <v>3405</v>
      </c>
      <c r="C2428" s="111" t="s">
        <v>127</v>
      </c>
      <c r="D2428" s="111" t="s">
        <v>127</v>
      </c>
      <c r="E2428" s="111" t="s">
        <v>123</v>
      </c>
      <c r="F2428" s="111" t="s">
        <v>185</v>
      </c>
      <c r="G2428" s="111" t="s">
        <v>190</v>
      </c>
      <c r="H2428" s="111" t="s">
        <v>185</v>
      </c>
      <c r="I2428" s="111" t="s">
        <v>190</v>
      </c>
      <c r="J2428" t="str">
        <f t="shared" si="74"/>
        <v>3405SkogOrganisk jordLauvskogLav</v>
      </c>
      <c r="K2428" s="111">
        <v>1.1144075558526714</v>
      </c>
      <c r="L2428" s="111">
        <v>0.92784825435236762</v>
      </c>
      <c r="M2428" s="111">
        <v>0.46510463492953991</v>
      </c>
      <c r="N2428" s="112">
        <f t="shared" si="75"/>
        <v>2.5073604451345788</v>
      </c>
    </row>
    <row r="2429" spans="1:14" x14ac:dyDescent="0.25">
      <c r="A2429" s="111" t="s">
        <v>656</v>
      </c>
      <c r="B2429" s="111">
        <f>INDEX(kommuner!C:C,MATCH(_xlfn.NUMBERVALUE(A2429),kommuner!B:B,0))</f>
        <v>3405</v>
      </c>
      <c r="C2429" s="111" t="s">
        <v>127</v>
      </c>
      <c r="D2429" s="111" t="s">
        <v>127</v>
      </c>
      <c r="E2429" s="111" t="s">
        <v>123</v>
      </c>
      <c r="F2429" s="111" t="s">
        <v>185</v>
      </c>
      <c r="G2429" s="111" t="s">
        <v>173</v>
      </c>
      <c r="H2429" s="111" t="s">
        <v>185</v>
      </c>
      <c r="I2429" s="111" t="s">
        <v>173</v>
      </c>
      <c r="J2429" t="str">
        <f t="shared" si="74"/>
        <v>3405SkogOrganisk jordLauvskogMiddels</v>
      </c>
      <c r="K2429" s="111">
        <v>-0.62664468270982987</v>
      </c>
      <c r="L2429" s="111">
        <v>0.92784825435236762</v>
      </c>
      <c r="M2429" s="111">
        <v>0.46510463492953991</v>
      </c>
      <c r="N2429" s="112">
        <f t="shared" si="75"/>
        <v>0.76630820657207765</v>
      </c>
    </row>
    <row r="2430" spans="1:14" x14ac:dyDescent="0.25">
      <c r="A2430" s="111" t="s">
        <v>656</v>
      </c>
      <c r="B2430" s="111">
        <f>INDEX(kommuner!C:C,MATCH(_xlfn.NUMBERVALUE(A2430),kommuner!B:B,0))</f>
        <v>3405</v>
      </c>
      <c r="C2430" s="111" t="s">
        <v>127</v>
      </c>
      <c r="D2430" s="111" t="s">
        <v>127</v>
      </c>
      <c r="E2430" s="111" t="s">
        <v>123</v>
      </c>
      <c r="F2430" s="111" t="s">
        <v>185</v>
      </c>
      <c r="G2430" s="111" t="s">
        <v>186</v>
      </c>
      <c r="H2430" s="111" t="s">
        <v>185</v>
      </c>
      <c r="I2430" s="111" t="s">
        <v>186</v>
      </c>
      <c r="J2430" t="str">
        <f t="shared" si="74"/>
        <v>3405SkogOrganisk jordLauvskogSærs høy</v>
      </c>
      <c r="K2430" s="111">
        <v>-1.8997279926091779</v>
      </c>
      <c r="L2430" s="111">
        <v>0.92784825435236762</v>
      </c>
      <c r="M2430" s="111">
        <v>0.46510463492953991</v>
      </c>
      <c r="N2430" s="112">
        <f t="shared" si="75"/>
        <v>-0.50677510332727038</v>
      </c>
    </row>
    <row r="2431" spans="1:14" x14ac:dyDescent="0.25">
      <c r="A2431" s="111" t="s">
        <v>656</v>
      </c>
      <c r="B2431" s="111">
        <f>INDEX(kommuner!C:C,MATCH(_xlfn.NUMBERVALUE(A2431),kommuner!B:B,0))</f>
        <v>3405</v>
      </c>
      <c r="C2431" s="111" t="s">
        <v>83</v>
      </c>
      <c r="D2431" s="111" t="s">
        <v>83</v>
      </c>
      <c r="E2431" s="111" t="s">
        <v>126</v>
      </c>
      <c r="F2431" s="111" t="s">
        <v>139</v>
      </c>
      <c r="G2431" s="111" t="s">
        <v>139</v>
      </c>
      <c r="H2431" s="111" t="s">
        <v>139</v>
      </c>
      <c r="I2431" s="111" t="s">
        <v>139</v>
      </c>
      <c r="J2431" t="str">
        <f t="shared" si="74"/>
        <v>3405Utbygd arealMineraljord</v>
      </c>
      <c r="K2431" s="111">
        <v>-0.82639633937819656</v>
      </c>
      <c r="L2431" s="111">
        <v>0</v>
      </c>
      <c r="M2431" s="111">
        <v>1.303047089454229E-2</v>
      </c>
      <c r="N2431" s="112">
        <f t="shared" si="75"/>
        <v>-0.81336586848365422</v>
      </c>
    </row>
    <row r="2432" spans="1:14" x14ac:dyDescent="0.25">
      <c r="A2432" s="111" t="s">
        <v>656</v>
      </c>
      <c r="B2432" s="111">
        <f>INDEX(kommuner!C:C,MATCH(_xlfn.NUMBERVALUE(A2432),kommuner!B:B,0))</f>
        <v>3405</v>
      </c>
      <c r="C2432" s="111" t="s">
        <v>83</v>
      </c>
      <c r="D2432" s="111" t="s">
        <v>83</v>
      </c>
      <c r="E2432" s="111" t="s">
        <v>123</v>
      </c>
      <c r="F2432" s="111" t="s">
        <v>139</v>
      </c>
      <c r="G2432" s="111" t="s">
        <v>139</v>
      </c>
      <c r="H2432" s="111" t="s">
        <v>139</v>
      </c>
      <c r="I2432" s="111" t="s">
        <v>139</v>
      </c>
      <c r="J2432" t="str">
        <f t="shared" si="74"/>
        <v>3405Utbygd arealOrganisk jord</v>
      </c>
      <c r="K2432" s="111">
        <v>29.011421395201612</v>
      </c>
      <c r="L2432" s="111">
        <v>0</v>
      </c>
      <c r="M2432" s="111">
        <v>1.303047089454229E-2</v>
      </c>
      <c r="N2432" s="112">
        <f t="shared" si="75"/>
        <v>29.024451866096154</v>
      </c>
    </row>
    <row r="2433" spans="1:14" x14ac:dyDescent="0.25">
      <c r="A2433" s="111" t="s">
        <v>656</v>
      </c>
      <c r="B2433" s="111">
        <f>INDEX(kommuner!C:C,MATCH(_xlfn.NUMBERVALUE(A2433),kommuner!B:B,0))</f>
        <v>3405</v>
      </c>
      <c r="C2433" s="111" t="s">
        <v>181</v>
      </c>
      <c r="D2433" s="111" t="s">
        <v>181</v>
      </c>
      <c r="E2433" s="111" t="s">
        <v>123</v>
      </c>
      <c r="F2433" s="111" t="s">
        <v>139</v>
      </c>
      <c r="G2433" s="111" t="s">
        <v>139</v>
      </c>
      <c r="H2433" s="111" t="s">
        <v>139</v>
      </c>
      <c r="I2433" s="111" t="s">
        <v>139</v>
      </c>
      <c r="J2433" t="str">
        <f t="shared" si="74"/>
        <v>3405Vann og myrOrganisk jord</v>
      </c>
      <c r="K2433" s="111">
        <v>-0.15121005571827481</v>
      </c>
      <c r="L2433" s="111">
        <v>0</v>
      </c>
      <c r="M2433" s="111">
        <v>0</v>
      </c>
      <c r="N2433" s="112">
        <f t="shared" si="75"/>
        <v>-0.15121005571827481</v>
      </c>
    </row>
    <row r="2434" spans="1:14" x14ac:dyDescent="0.25">
      <c r="A2434" s="111" t="s">
        <v>657</v>
      </c>
      <c r="B2434" s="111">
        <f>INDEX(kommuner!C:C,MATCH(_xlfn.NUMBERVALUE(A2434),kommuner!B:B,0))</f>
        <v>3407</v>
      </c>
      <c r="C2434" s="111" t="s">
        <v>82</v>
      </c>
      <c r="D2434" s="111" t="s">
        <v>82</v>
      </c>
      <c r="E2434" s="111" t="s">
        <v>126</v>
      </c>
      <c r="F2434" s="111" t="s">
        <v>139</v>
      </c>
      <c r="G2434" s="111" t="s">
        <v>139</v>
      </c>
      <c r="H2434" s="111" t="s">
        <v>139</v>
      </c>
      <c r="I2434" s="111" t="s">
        <v>139</v>
      </c>
      <c r="J2434" t="str">
        <f t="shared" si="74"/>
        <v>3407Annen utmarkMineraljord</v>
      </c>
      <c r="K2434" s="111">
        <v>-8.1294889331176998E-2</v>
      </c>
      <c r="L2434" s="111">
        <v>0</v>
      </c>
      <c r="M2434" s="111">
        <v>0</v>
      </c>
      <c r="N2434" s="112">
        <f t="shared" si="75"/>
        <v>-8.1294889331176998E-2</v>
      </c>
    </row>
    <row r="2435" spans="1:14" x14ac:dyDescent="0.25">
      <c r="A2435" s="111" t="s">
        <v>657</v>
      </c>
      <c r="B2435" s="111">
        <f>INDEX(kommuner!C:C,MATCH(_xlfn.NUMBERVALUE(A2435),kommuner!B:B,0))</f>
        <v>3407</v>
      </c>
      <c r="C2435" s="111" t="s">
        <v>121</v>
      </c>
      <c r="D2435" s="111" t="s">
        <v>121</v>
      </c>
      <c r="E2435" s="111" t="s">
        <v>126</v>
      </c>
      <c r="F2435" s="111" t="s">
        <v>139</v>
      </c>
      <c r="G2435" s="111" t="s">
        <v>139</v>
      </c>
      <c r="H2435" s="111" t="s">
        <v>139</v>
      </c>
      <c r="I2435" s="111" t="s">
        <v>139</v>
      </c>
      <c r="J2435" t="str">
        <f t="shared" ref="J2435:J2498" si="76">B2435&amp;C2435&amp;E2435&amp;IF(C2435="Skog",F2435&amp;G2435,"")</f>
        <v>3407BeiteMineraljord</v>
      </c>
      <c r="K2435" s="111">
        <v>-0.96338340838695502</v>
      </c>
      <c r="L2435" s="111">
        <v>0</v>
      </c>
      <c r="M2435" s="111">
        <v>1.2448711246839999E-7</v>
      </c>
      <c r="N2435" s="112">
        <f t="shared" ref="N2435:N2498" si="77">SUM(K2435:M2435)</f>
        <v>-0.96338328389984251</v>
      </c>
    </row>
    <row r="2436" spans="1:14" x14ac:dyDescent="0.25">
      <c r="A2436" s="111" t="s">
        <v>657</v>
      </c>
      <c r="B2436" s="111">
        <f>INDEX(kommuner!C:C,MATCH(_xlfn.NUMBERVALUE(A2436),kommuner!B:B,0))</f>
        <v>3407</v>
      </c>
      <c r="C2436" s="111" t="s">
        <v>121</v>
      </c>
      <c r="D2436" s="111" t="s">
        <v>121</v>
      </c>
      <c r="E2436" s="111" t="s">
        <v>123</v>
      </c>
      <c r="F2436" s="111" t="s">
        <v>139</v>
      </c>
      <c r="G2436" s="111" t="s">
        <v>139</v>
      </c>
      <c r="H2436" s="111" t="s">
        <v>139</v>
      </c>
      <c r="I2436" s="111" t="s">
        <v>139</v>
      </c>
      <c r="J2436" t="str">
        <f t="shared" si="76"/>
        <v>3407BeiteOrganisk jord</v>
      </c>
      <c r="K2436" s="111">
        <v>12.077525935985037</v>
      </c>
      <c r="L2436" s="111">
        <v>1.6412500000000001</v>
      </c>
      <c r="M2436" s="111">
        <v>0</v>
      </c>
      <c r="N2436" s="112">
        <f t="shared" si="77"/>
        <v>13.718775935985036</v>
      </c>
    </row>
    <row r="2437" spans="1:14" x14ac:dyDescent="0.25">
      <c r="A2437" s="111" t="s">
        <v>657</v>
      </c>
      <c r="B2437" s="111">
        <f>INDEX(kommuner!C:C,MATCH(_xlfn.NUMBERVALUE(A2437),kommuner!B:B,0))</f>
        <v>3407</v>
      </c>
      <c r="C2437" s="111" t="s">
        <v>84</v>
      </c>
      <c r="D2437" s="111" t="s">
        <v>84</v>
      </c>
      <c r="E2437" s="111" t="s">
        <v>126</v>
      </c>
      <c r="F2437" s="111" t="s">
        <v>139</v>
      </c>
      <c r="G2437" s="111" t="s">
        <v>139</v>
      </c>
      <c r="H2437" s="111" t="s">
        <v>139</v>
      </c>
      <c r="I2437" s="111" t="s">
        <v>139</v>
      </c>
      <c r="J2437" t="str">
        <f t="shared" si="76"/>
        <v>3407Dyrket markMineraljord</v>
      </c>
      <c r="K2437" s="111">
        <v>-0.60891376733541336</v>
      </c>
      <c r="L2437" s="111">
        <v>0</v>
      </c>
      <c r="M2437" s="111">
        <v>0</v>
      </c>
      <c r="N2437" s="112">
        <f t="shared" si="77"/>
        <v>-0.60891376733541336</v>
      </c>
    </row>
    <row r="2438" spans="1:14" x14ac:dyDescent="0.25">
      <c r="A2438" s="111" t="s">
        <v>657</v>
      </c>
      <c r="B2438" s="111">
        <f>INDEX(kommuner!C:C,MATCH(_xlfn.NUMBERVALUE(A2438),kommuner!B:B,0))</f>
        <v>3407</v>
      </c>
      <c r="C2438" s="111" t="s">
        <v>84</v>
      </c>
      <c r="D2438" s="111" t="s">
        <v>84</v>
      </c>
      <c r="E2438" s="111" t="s">
        <v>123</v>
      </c>
      <c r="F2438" s="111" t="s">
        <v>139</v>
      </c>
      <c r="G2438" s="111" t="s">
        <v>139</v>
      </c>
      <c r="H2438" s="111" t="s">
        <v>139</v>
      </c>
      <c r="I2438" s="111" t="s">
        <v>139</v>
      </c>
      <c r="J2438" t="str">
        <f t="shared" si="76"/>
        <v>3407Dyrket markOrganisk jord</v>
      </c>
      <c r="K2438" s="111">
        <v>28.726149366675592</v>
      </c>
      <c r="L2438" s="111">
        <v>1.45625</v>
      </c>
      <c r="M2438" s="111">
        <v>0</v>
      </c>
      <c r="N2438" s="112">
        <f t="shared" si="77"/>
        <v>30.182399366675593</v>
      </c>
    </row>
    <row r="2439" spans="1:14" x14ac:dyDescent="0.25">
      <c r="A2439" s="111" t="s">
        <v>657</v>
      </c>
      <c r="B2439" s="111">
        <f>INDEX(kommuner!C:C,MATCH(_xlfn.NUMBERVALUE(A2439),kommuner!B:B,0))</f>
        <v>3407</v>
      </c>
      <c r="C2439" s="111" t="s">
        <v>127</v>
      </c>
      <c r="D2439" s="111" t="s">
        <v>127</v>
      </c>
      <c r="E2439" s="111" t="s">
        <v>126</v>
      </c>
      <c r="F2439" s="111" t="s">
        <v>172</v>
      </c>
      <c r="G2439" s="111" t="s">
        <v>180</v>
      </c>
      <c r="H2439" s="111" t="s">
        <v>172</v>
      </c>
      <c r="I2439" s="111" t="s">
        <v>180</v>
      </c>
      <c r="J2439" t="str">
        <f t="shared" si="76"/>
        <v>3407SkogMineraljordBarskogHøy</v>
      </c>
      <c r="K2439" s="111">
        <v>-2.6198458133623994</v>
      </c>
      <c r="L2439" s="111">
        <v>0.85306406685236758</v>
      </c>
      <c r="M2439" s="111">
        <v>6.4056614999681585E-2</v>
      </c>
      <c r="N2439" s="112">
        <f t="shared" si="77"/>
        <v>-1.7027251315103504</v>
      </c>
    </row>
    <row r="2440" spans="1:14" x14ac:dyDescent="0.25">
      <c r="A2440" s="111" t="s">
        <v>657</v>
      </c>
      <c r="B2440" s="111">
        <f>INDEX(kommuner!C:C,MATCH(_xlfn.NUMBERVALUE(A2440),kommuner!B:B,0))</f>
        <v>3407</v>
      </c>
      <c r="C2440" s="111" t="s">
        <v>127</v>
      </c>
      <c r="D2440" s="111" t="s">
        <v>127</v>
      </c>
      <c r="E2440" s="111" t="s">
        <v>126</v>
      </c>
      <c r="F2440" s="111" t="s">
        <v>172</v>
      </c>
      <c r="G2440" s="111" t="s">
        <v>167</v>
      </c>
      <c r="H2440" s="111" t="s">
        <v>172</v>
      </c>
      <c r="I2440" s="111" t="s">
        <v>167</v>
      </c>
      <c r="J2440" t="str">
        <f t="shared" si="76"/>
        <v>3407SkogMineraljordBarskogImpediment</v>
      </c>
      <c r="K2440" s="111">
        <v>-2.0650085329634176</v>
      </c>
      <c r="L2440" s="111">
        <v>0.85306406685236758</v>
      </c>
      <c r="M2440" s="111">
        <v>6.3979989500968365E-2</v>
      </c>
      <c r="N2440" s="112">
        <f t="shared" si="77"/>
        <v>-1.1479644766100818</v>
      </c>
    </row>
    <row r="2441" spans="1:14" x14ac:dyDescent="0.25">
      <c r="A2441" s="111" t="s">
        <v>657</v>
      </c>
      <c r="B2441" s="111">
        <f>INDEX(kommuner!C:C,MATCH(_xlfn.NUMBERVALUE(A2441),kommuner!B:B,0))</f>
        <v>3407</v>
      </c>
      <c r="C2441" s="111" t="s">
        <v>127</v>
      </c>
      <c r="D2441" s="111" t="s">
        <v>127</v>
      </c>
      <c r="E2441" s="111" t="s">
        <v>126</v>
      </c>
      <c r="F2441" s="111" t="s">
        <v>172</v>
      </c>
      <c r="G2441" s="111" t="s">
        <v>190</v>
      </c>
      <c r="H2441" s="111" t="s">
        <v>172</v>
      </c>
      <c r="I2441" s="111" t="s">
        <v>190</v>
      </c>
      <c r="J2441" t="str">
        <f t="shared" si="76"/>
        <v>3407SkogMineraljordBarskogLav</v>
      </c>
      <c r="K2441" s="111">
        <v>-1.5556963198695539</v>
      </c>
      <c r="L2441" s="111">
        <v>0.85306406685236758</v>
      </c>
      <c r="M2441" s="111">
        <v>6.3979989500968365E-2</v>
      </c>
      <c r="N2441" s="112">
        <f t="shared" si="77"/>
        <v>-0.63865226351621796</v>
      </c>
    </row>
    <row r="2442" spans="1:14" x14ac:dyDescent="0.25">
      <c r="A2442" s="111" t="s">
        <v>657</v>
      </c>
      <c r="B2442" s="111">
        <f>INDEX(kommuner!C:C,MATCH(_xlfn.NUMBERVALUE(A2442),kommuner!B:B,0))</f>
        <v>3407</v>
      </c>
      <c r="C2442" s="111" t="s">
        <v>127</v>
      </c>
      <c r="D2442" s="111" t="s">
        <v>127</v>
      </c>
      <c r="E2442" s="111" t="s">
        <v>126</v>
      </c>
      <c r="F2442" s="111" t="s">
        <v>172</v>
      </c>
      <c r="G2442" s="111" t="s">
        <v>173</v>
      </c>
      <c r="H2442" s="111" t="s">
        <v>172</v>
      </c>
      <c r="I2442" s="111" t="s">
        <v>173</v>
      </c>
      <c r="J2442" t="str">
        <f t="shared" si="76"/>
        <v>3407SkogMineraljordBarskogMiddels</v>
      </c>
      <c r="K2442" s="111">
        <v>-2.1020078369684825</v>
      </c>
      <c r="L2442" s="111">
        <v>0.85306406685236758</v>
      </c>
      <c r="M2442" s="111">
        <v>6.4056614999681585E-2</v>
      </c>
      <c r="N2442" s="112">
        <f t="shared" si="77"/>
        <v>-1.1848871551164335</v>
      </c>
    </row>
    <row r="2443" spans="1:14" x14ac:dyDescent="0.25">
      <c r="A2443" s="111" t="s">
        <v>657</v>
      </c>
      <c r="B2443" s="111">
        <f>INDEX(kommuner!C:C,MATCH(_xlfn.NUMBERVALUE(A2443),kommuner!B:B,0))</f>
        <v>3407</v>
      </c>
      <c r="C2443" s="111" t="s">
        <v>127</v>
      </c>
      <c r="D2443" s="111" t="s">
        <v>127</v>
      </c>
      <c r="E2443" s="111" t="s">
        <v>126</v>
      </c>
      <c r="F2443" s="111" t="s">
        <v>172</v>
      </c>
      <c r="G2443" s="111" t="s">
        <v>186</v>
      </c>
      <c r="H2443" s="111" t="s">
        <v>172</v>
      </c>
      <c r="I2443" s="111" t="s">
        <v>186</v>
      </c>
      <c r="J2443" t="str">
        <f t="shared" si="76"/>
        <v>3407SkogMineraljordBarskogSærs høy</v>
      </c>
      <c r="K2443" s="111">
        <v>0.12072674540874306</v>
      </c>
      <c r="L2443" s="111">
        <v>0.85306406685236758</v>
      </c>
      <c r="M2443" s="111">
        <v>6.4056614999681585E-2</v>
      </c>
      <c r="N2443" s="112">
        <f t="shared" si="77"/>
        <v>1.0378474272607923</v>
      </c>
    </row>
    <row r="2444" spans="1:14" x14ac:dyDescent="0.25">
      <c r="A2444" s="111" t="s">
        <v>657</v>
      </c>
      <c r="B2444" s="111">
        <f>INDEX(kommuner!C:C,MATCH(_xlfn.NUMBERVALUE(A2444),kommuner!B:B,0))</f>
        <v>3407</v>
      </c>
      <c r="C2444" s="111" t="s">
        <v>127</v>
      </c>
      <c r="D2444" s="111" t="s">
        <v>127</v>
      </c>
      <c r="E2444" s="111" t="s">
        <v>126</v>
      </c>
      <c r="F2444" s="111" t="s">
        <v>179</v>
      </c>
      <c r="G2444" s="111" t="s">
        <v>180</v>
      </c>
      <c r="H2444" s="111" t="s">
        <v>179</v>
      </c>
      <c r="I2444" s="111" t="s">
        <v>180</v>
      </c>
      <c r="J2444" t="str">
        <f t="shared" si="76"/>
        <v>3407SkogMineraljordBlandingsskogHøy</v>
      </c>
      <c r="K2444" s="111">
        <v>-7.1939050909469406</v>
      </c>
      <c r="L2444" s="111">
        <v>0.85306406685236758</v>
      </c>
      <c r="M2444" s="111">
        <v>6.3979989500968365E-2</v>
      </c>
      <c r="N2444" s="112">
        <f t="shared" si="77"/>
        <v>-6.2768610345936047</v>
      </c>
    </row>
    <row r="2445" spans="1:14" x14ac:dyDescent="0.25">
      <c r="A2445" s="111" t="s">
        <v>657</v>
      </c>
      <c r="B2445" s="111">
        <f>INDEX(kommuner!C:C,MATCH(_xlfn.NUMBERVALUE(A2445),kommuner!B:B,0))</f>
        <v>3407</v>
      </c>
      <c r="C2445" s="111" t="s">
        <v>127</v>
      </c>
      <c r="D2445" s="111" t="s">
        <v>127</v>
      </c>
      <c r="E2445" s="111" t="s">
        <v>126</v>
      </c>
      <c r="F2445" s="111" t="s">
        <v>179</v>
      </c>
      <c r="G2445" s="111" t="s">
        <v>167</v>
      </c>
      <c r="H2445" s="111" t="s">
        <v>179</v>
      </c>
      <c r="I2445" s="111" t="s">
        <v>167</v>
      </c>
      <c r="J2445" t="str">
        <f t="shared" si="76"/>
        <v>3407SkogMineraljordBlandingsskogImpediment</v>
      </c>
      <c r="K2445" s="111">
        <v>-1.534689908392211</v>
      </c>
      <c r="L2445" s="111">
        <v>0.85306406685236758</v>
      </c>
      <c r="M2445" s="111">
        <v>6.3979989500968365E-2</v>
      </c>
      <c r="N2445" s="112">
        <f t="shared" si="77"/>
        <v>-0.61764585203887501</v>
      </c>
    </row>
    <row r="2446" spans="1:14" x14ac:dyDescent="0.25">
      <c r="A2446" s="111" t="s">
        <v>657</v>
      </c>
      <c r="B2446" s="111">
        <f>INDEX(kommuner!C:C,MATCH(_xlfn.NUMBERVALUE(A2446),kommuner!B:B,0))</f>
        <v>3407</v>
      </c>
      <c r="C2446" s="111" t="s">
        <v>127</v>
      </c>
      <c r="D2446" s="111" t="s">
        <v>127</v>
      </c>
      <c r="E2446" s="111" t="s">
        <v>126</v>
      </c>
      <c r="F2446" s="111" t="s">
        <v>179</v>
      </c>
      <c r="G2446" s="111" t="s">
        <v>190</v>
      </c>
      <c r="H2446" s="111" t="s">
        <v>179</v>
      </c>
      <c r="I2446" s="111" t="s">
        <v>190</v>
      </c>
      <c r="J2446" t="str">
        <f t="shared" si="76"/>
        <v>3407SkogMineraljordBlandingsskogLav</v>
      </c>
      <c r="K2446" s="111">
        <v>-2.1877055028220966</v>
      </c>
      <c r="L2446" s="111">
        <v>0.85306406685236758</v>
      </c>
      <c r="M2446" s="111">
        <v>6.3979989500968365E-2</v>
      </c>
      <c r="N2446" s="112">
        <f t="shared" si="77"/>
        <v>-1.2706614464687609</v>
      </c>
    </row>
    <row r="2447" spans="1:14" x14ac:dyDescent="0.25">
      <c r="A2447" s="111" t="s">
        <v>657</v>
      </c>
      <c r="B2447" s="111">
        <f>INDEX(kommuner!C:C,MATCH(_xlfn.NUMBERVALUE(A2447),kommuner!B:B,0))</f>
        <v>3407</v>
      </c>
      <c r="C2447" s="111" t="s">
        <v>127</v>
      </c>
      <c r="D2447" s="111" t="s">
        <v>127</v>
      </c>
      <c r="E2447" s="111" t="s">
        <v>126</v>
      </c>
      <c r="F2447" s="111" t="s">
        <v>179</v>
      </c>
      <c r="G2447" s="111" t="s">
        <v>173</v>
      </c>
      <c r="H2447" s="111" t="s">
        <v>179</v>
      </c>
      <c r="I2447" s="111" t="s">
        <v>173</v>
      </c>
      <c r="J2447" t="str">
        <f t="shared" si="76"/>
        <v>3407SkogMineraljordBlandingsskogMiddels</v>
      </c>
      <c r="K2447" s="111">
        <v>-3.8687729546762566</v>
      </c>
      <c r="L2447" s="111">
        <v>0.85306406685236758</v>
      </c>
      <c r="M2447" s="111">
        <v>6.3979989500968365E-2</v>
      </c>
      <c r="N2447" s="112">
        <f t="shared" si="77"/>
        <v>-2.9517288983229206</v>
      </c>
    </row>
    <row r="2448" spans="1:14" x14ac:dyDescent="0.25">
      <c r="A2448" s="111" t="s">
        <v>657</v>
      </c>
      <c r="B2448" s="111">
        <f>INDEX(kommuner!C:C,MATCH(_xlfn.NUMBERVALUE(A2448),kommuner!B:B,0))</f>
        <v>3407</v>
      </c>
      <c r="C2448" s="111" t="s">
        <v>127</v>
      </c>
      <c r="D2448" s="111" t="s">
        <v>127</v>
      </c>
      <c r="E2448" s="111" t="s">
        <v>126</v>
      </c>
      <c r="F2448" s="111" t="s">
        <v>179</v>
      </c>
      <c r="G2448" s="111" t="s">
        <v>186</v>
      </c>
      <c r="H2448" s="111" t="s">
        <v>179</v>
      </c>
      <c r="I2448" s="111" t="s">
        <v>186</v>
      </c>
      <c r="J2448" t="str">
        <f t="shared" si="76"/>
        <v>3407SkogMineraljordBlandingsskogSærs høy</v>
      </c>
      <c r="K2448" s="111">
        <v>-2.9395925245326562</v>
      </c>
      <c r="L2448" s="111">
        <v>0.85306406685236758</v>
      </c>
      <c r="M2448" s="111">
        <v>6.3979989500968365E-2</v>
      </c>
      <c r="N2448" s="112">
        <f t="shared" si="77"/>
        <v>-2.0225484681793202</v>
      </c>
    </row>
    <row r="2449" spans="1:14" x14ac:dyDescent="0.25">
      <c r="A2449" s="111" t="s">
        <v>657</v>
      </c>
      <c r="B2449" s="111">
        <f>INDEX(kommuner!C:C,MATCH(_xlfn.NUMBERVALUE(A2449),kommuner!B:B,0))</f>
        <v>3407</v>
      </c>
      <c r="C2449" s="111" t="s">
        <v>127</v>
      </c>
      <c r="D2449" s="111" t="s">
        <v>127</v>
      </c>
      <c r="E2449" s="111" t="s">
        <v>126</v>
      </c>
      <c r="F2449" s="111" t="s">
        <v>185</v>
      </c>
      <c r="G2449" s="111" t="s">
        <v>180</v>
      </c>
      <c r="H2449" s="111" t="s">
        <v>185</v>
      </c>
      <c r="I2449" s="111" t="s">
        <v>180</v>
      </c>
      <c r="J2449" t="str">
        <f t="shared" si="76"/>
        <v>3407SkogMineraljordLauvskogHøy</v>
      </c>
      <c r="K2449" s="111">
        <v>-3.3269846154961789</v>
      </c>
      <c r="L2449" s="111">
        <v>0.85306406685236758</v>
      </c>
      <c r="M2449" s="111">
        <v>6.3979989500968365E-2</v>
      </c>
      <c r="N2449" s="112">
        <f t="shared" si="77"/>
        <v>-2.4099405591428429</v>
      </c>
    </row>
    <row r="2450" spans="1:14" x14ac:dyDescent="0.25">
      <c r="A2450" s="111" t="s">
        <v>657</v>
      </c>
      <c r="B2450" s="111">
        <f>INDEX(kommuner!C:C,MATCH(_xlfn.NUMBERVALUE(A2450),kommuner!B:B,0))</f>
        <v>3407</v>
      </c>
      <c r="C2450" s="111" t="s">
        <v>127</v>
      </c>
      <c r="D2450" s="111" t="s">
        <v>127</v>
      </c>
      <c r="E2450" s="111" t="s">
        <v>126</v>
      </c>
      <c r="F2450" s="111" t="s">
        <v>185</v>
      </c>
      <c r="G2450" s="111" t="s">
        <v>167</v>
      </c>
      <c r="H2450" s="111" t="s">
        <v>185</v>
      </c>
      <c r="I2450" s="111" t="s">
        <v>167</v>
      </c>
      <c r="J2450" t="str">
        <f t="shared" si="76"/>
        <v>3407SkogMineraljordLauvskogImpediment</v>
      </c>
      <c r="K2450" s="111">
        <v>-0.77373521499002318</v>
      </c>
      <c r="L2450" s="111">
        <v>0.85306406685236758</v>
      </c>
      <c r="M2450" s="111">
        <v>6.3979989500968365E-2</v>
      </c>
      <c r="N2450" s="112">
        <f t="shared" si="77"/>
        <v>0.14330884136331276</v>
      </c>
    </row>
    <row r="2451" spans="1:14" x14ac:dyDescent="0.25">
      <c r="A2451" s="111" t="s">
        <v>657</v>
      </c>
      <c r="B2451" s="111">
        <f>INDEX(kommuner!C:C,MATCH(_xlfn.NUMBERVALUE(A2451),kommuner!B:B,0))</f>
        <v>3407</v>
      </c>
      <c r="C2451" s="111" t="s">
        <v>127</v>
      </c>
      <c r="D2451" s="111" t="s">
        <v>127</v>
      </c>
      <c r="E2451" s="111" t="s">
        <v>126</v>
      </c>
      <c r="F2451" s="111" t="s">
        <v>185</v>
      </c>
      <c r="G2451" s="111" t="s">
        <v>190</v>
      </c>
      <c r="H2451" s="111" t="s">
        <v>185</v>
      </c>
      <c r="I2451" s="111" t="s">
        <v>190</v>
      </c>
      <c r="J2451" t="str">
        <f t="shared" si="76"/>
        <v>3407SkogMineraljordLauvskogLav</v>
      </c>
      <c r="K2451" s="111">
        <v>-8.9748170935426599E-2</v>
      </c>
      <c r="L2451" s="111">
        <v>0.85306406685236758</v>
      </c>
      <c r="M2451" s="111">
        <v>6.3979989500968365E-2</v>
      </c>
      <c r="N2451" s="112">
        <f t="shared" si="77"/>
        <v>0.82729588541790933</v>
      </c>
    </row>
    <row r="2452" spans="1:14" x14ac:dyDescent="0.25">
      <c r="A2452" s="111" t="s">
        <v>657</v>
      </c>
      <c r="B2452" s="111">
        <f>INDEX(kommuner!C:C,MATCH(_xlfn.NUMBERVALUE(A2452),kommuner!B:B,0))</f>
        <v>3407</v>
      </c>
      <c r="C2452" s="111" t="s">
        <v>127</v>
      </c>
      <c r="D2452" s="111" t="s">
        <v>127</v>
      </c>
      <c r="E2452" s="111" t="s">
        <v>126</v>
      </c>
      <c r="F2452" s="111" t="s">
        <v>185</v>
      </c>
      <c r="G2452" s="111" t="s">
        <v>173</v>
      </c>
      <c r="H2452" s="111" t="s">
        <v>185</v>
      </c>
      <c r="I2452" s="111" t="s">
        <v>173</v>
      </c>
      <c r="J2452" t="str">
        <f t="shared" si="76"/>
        <v>3407SkogMineraljordLauvskogMiddels</v>
      </c>
      <c r="K2452" s="111">
        <v>-1.7789409505847176</v>
      </c>
      <c r="L2452" s="111">
        <v>0.85306406685236758</v>
      </c>
      <c r="M2452" s="111">
        <v>6.3979989500968365E-2</v>
      </c>
      <c r="N2452" s="112">
        <f t="shared" si="77"/>
        <v>-0.86189689423138161</v>
      </c>
    </row>
    <row r="2453" spans="1:14" x14ac:dyDescent="0.25">
      <c r="A2453" s="111" t="s">
        <v>657</v>
      </c>
      <c r="B2453" s="111">
        <f>INDEX(kommuner!C:C,MATCH(_xlfn.NUMBERVALUE(A2453),kommuner!B:B,0))</f>
        <v>3407</v>
      </c>
      <c r="C2453" s="111" t="s">
        <v>127</v>
      </c>
      <c r="D2453" s="111" t="s">
        <v>127</v>
      </c>
      <c r="E2453" s="111" t="s">
        <v>126</v>
      </c>
      <c r="F2453" s="111" t="s">
        <v>185</v>
      </c>
      <c r="G2453" s="111" t="s">
        <v>186</v>
      </c>
      <c r="H2453" s="111" t="s">
        <v>185</v>
      </c>
      <c r="I2453" s="111" t="s">
        <v>186</v>
      </c>
      <c r="J2453" t="str">
        <f t="shared" si="76"/>
        <v>3407SkogMineraljordLauvskogSærs høy</v>
      </c>
      <c r="K2453" s="111">
        <v>-3.6560473259425113</v>
      </c>
      <c r="L2453" s="111">
        <v>0.85306406685236758</v>
      </c>
      <c r="M2453" s="111">
        <v>6.3979989500968365E-2</v>
      </c>
      <c r="N2453" s="112">
        <f t="shared" si="77"/>
        <v>-2.7390032695891753</v>
      </c>
    </row>
    <row r="2454" spans="1:14" x14ac:dyDescent="0.25">
      <c r="A2454" s="111" t="s">
        <v>657</v>
      </c>
      <c r="B2454" s="111">
        <f>INDEX(kommuner!C:C,MATCH(_xlfn.NUMBERVALUE(A2454),kommuner!B:B,0))</f>
        <v>3407</v>
      </c>
      <c r="C2454" s="111" t="s">
        <v>127</v>
      </c>
      <c r="D2454" s="111" t="s">
        <v>127</v>
      </c>
      <c r="E2454" s="111" t="s">
        <v>123</v>
      </c>
      <c r="F2454" s="111" t="s">
        <v>172</v>
      </c>
      <c r="G2454" s="111" t="s">
        <v>180</v>
      </c>
      <c r="H2454" s="111" t="s">
        <v>172</v>
      </c>
      <c r="I2454" s="111" t="s">
        <v>180</v>
      </c>
      <c r="J2454" t="str">
        <f t="shared" si="76"/>
        <v>3407SkogOrganisk jordBarskogHøy</v>
      </c>
      <c r="K2454" s="111">
        <v>-2.5184559031994138</v>
      </c>
      <c r="L2454" s="111">
        <v>0.92784825435236762</v>
      </c>
      <c r="M2454" s="111">
        <v>0.46518126042825314</v>
      </c>
      <c r="N2454" s="112">
        <f t="shared" si="77"/>
        <v>-1.1254263884187932</v>
      </c>
    </row>
    <row r="2455" spans="1:14" x14ac:dyDescent="0.25">
      <c r="A2455" s="111" t="s">
        <v>657</v>
      </c>
      <c r="B2455" s="111">
        <f>INDEX(kommuner!C:C,MATCH(_xlfn.NUMBERVALUE(A2455),kommuner!B:B,0))</f>
        <v>3407</v>
      </c>
      <c r="C2455" s="111" t="s">
        <v>127</v>
      </c>
      <c r="D2455" s="111" t="s">
        <v>127</v>
      </c>
      <c r="E2455" s="111" t="s">
        <v>123</v>
      </c>
      <c r="F2455" s="111" t="s">
        <v>172</v>
      </c>
      <c r="G2455" s="111" t="s">
        <v>167</v>
      </c>
      <c r="H2455" s="111" t="s">
        <v>172</v>
      </c>
      <c r="I2455" s="111" t="s">
        <v>167</v>
      </c>
      <c r="J2455" t="str">
        <f t="shared" si="76"/>
        <v>3407SkogOrganisk jordBarskogImpediment</v>
      </c>
      <c r="K2455" s="111">
        <v>3.7944669267533482E-2</v>
      </c>
      <c r="L2455" s="111">
        <v>0.92784825435236762</v>
      </c>
      <c r="M2455" s="111">
        <v>0.46510463492953991</v>
      </c>
      <c r="N2455" s="112">
        <f t="shared" si="77"/>
        <v>1.430897558549441</v>
      </c>
    </row>
    <row r="2456" spans="1:14" x14ac:dyDescent="0.25">
      <c r="A2456" s="111" t="s">
        <v>657</v>
      </c>
      <c r="B2456" s="111">
        <f>INDEX(kommuner!C:C,MATCH(_xlfn.NUMBERVALUE(A2456),kommuner!B:B,0))</f>
        <v>3407</v>
      </c>
      <c r="C2456" s="111" t="s">
        <v>127</v>
      </c>
      <c r="D2456" s="111" t="s">
        <v>127</v>
      </c>
      <c r="E2456" s="111" t="s">
        <v>123</v>
      </c>
      <c r="F2456" s="111" t="s">
        <v>172</v>
      </c>
      <c r="G2456" s="111" t="s">
        <v>190</v>
      </c>
      <c r="H2456" s="111" t="s">
        <v>172</v>
      </c>
      <c r="I2456" s="111" t="s">
        <v>190</v>
      </c>
      <c r="J2456" t="str">
        <f t="shared" si="76"/>
        <v>3407SkogOrganisk jordBarskogLav</v>
      </c>
      <c r="K2456" s="111">
        <v>-0.50666953101693391</v>
      </c>
      <c r="L2456" s="111">
        <v>0.92784825435236762</v>
      </c>
      <c r="M2456" s="111">
        <v>0.46510463492953991</v>
      </c>
      <c r="N2456" s="112">
        <f t="shared" si="77"/>
        <v>0.88628335826497362</v>
      </c>
    </row>
    <row r="2457" spans="1:14" x14ac:dyDescent="0.25">
      <c r="A2457" s="111" t="s">
        <v>657</v>
      </c>
      <c r="B2457" s="111">
        <f>INDEX(kommuner!C:C,MATCH(_xlfn.NUMBERVALUE(A2457),kommuner!B:B,0))</f>
        <v>3407</v>
      </c>
      <c r="C2457" s="111" t="s">
        <v>127</v>
      </c>
      <c r="D2457" s="111" t="s">
        <v>127</v>
      </c>
      <c r="E2457" s="111" t="s">
        <v>123</v>
      </c>
      <c r="F2457" s="111" t="s">
        <v>172</v>
      </c>
      <c r="G2457" s="111" t="s">
        <v>173</v>
      </c>
      <c r="H2457" s="111" t="s">
        <v>172</v>
      </c>
      <c r="I2457" s="111" t="s">
        <v>173</v>
      </c>
      <c r="J2457" t="str">
        <f t="shared" si="76"/>
        <v>3407SkogOrganisk jordBarskogMiddels</v>
      </c>
      <c r="K2457" s="111">
        <v>-1.5571490961494638</v>
      </c>
      <c r="L2457" s="111">
        <v>0.92784825435236762</v>
      </c>
      <c r="M2457" s="111">
        <v>0.46518126042825314</v>
      </c>
      <c r="N2457" s="112">
        <f t="shared" si="77"/>
        <v>-0.16411958136884308</v>
      </c>
    </row>
    <row r="2458" spans="1:14" x14ac:dyDescent="0.25">
      <c r="A2458" s="111" t="s">
        <v>657</v>
      </c>
      <c r="B2458" s="111">
        <f>INDEX(kommuner!C:C,MATCH(_xlfn.NUMBERVALUE(A2458),kommuner!B:B,0))</f>
        <v>3407</v>
      </c>
      <c r="C2458" s="111" t="s">
        <v>127</v>
      </c>
      <c r="D2458" s="111" t="s">
        <v>127</v>
      </c>
      <c r="E2458" s="111" t="s">
        <v>123</v>
      </c>
      <c r="F2458" s="111" t="s">
        <v>172</v>
      </c>
      <c r="G2458" s="111" t="s">
        <v>186</v>
      </c>
      <c r="H2458" s="111" t="s">
        <v>172</v>
      </c>
      <c r="I2458" s="111" t="s">
        <v>186</v>
      </c>
      <c r="J2458" t="str">
        <f t="shared" si="76"/>
        <v>3407SkogOrganisk jordBarskogSærs høy</v>
      </c>
      <c r="K2458" s="111">
        <v>2.5548655235722699</v>
      </c>
      <c r="L2458" s="111">
        <v>0.92784825435236762</v>
      </c>
      <c r="M2458" s="111">
        <v>0.46518126042825314</v>
      </c>
      <c r="N2458" s="112">
        <f t="shared" si="77"/>
        <v>3.9478950383528906</v>
      </c>
    </row>
    <row r="2459" spans="1:14" x14ac:dyDescent="0.25">
      <c r="A2459" s="111" t="s">
        <v>657</v>
      </c>
      <c r="B2459" s="111">
        <f>INDEX(kommuner!C:C,MATCH(_xlfn.NUMBERVALUE(A2459),kommuner!B:B,0))</f>
        <v>3407</v>
      </c>
      <c r="C2459" s="111" t="s">
        <v>127</v>
      </c>
      <c r="D2459" s="111" t="s">
        <v>127</v>
      </c>
      <c r="E2459" s="111" t="s">
        <v>123</v>
      </c>
      <c r="F2459" s="111" t="s">
        <v>179</v>
      </c>
      <c r="G2459" s="111" t="s">
        <v>180</v>
      </c>
      <c r="H2459" s="111" t="s">
        <v>179</v>
      </c>
      <c r="I2459" s="111" t="s">
        <v>180</v>
      </c>
      <c r="J2459" t="str">
        <f t="shared" si="76"/>
        <v>3407SkogOrganisk jordBlandingsskogHøy</v>
      </c>
      <c r="K2459" s="111">
        <v>-5.5554344456832343</v>
      </c>
      <c r="L2459" s="111">
        <v>0.92784825435236762</v>
      </c>
      <c r="M2459" s="111">
        <v>0.46510463492953991</v>
      </c>
      <c r="N2459" s="112">
        <f t="shared" si="77"/>
        <v>-4.1624815564013264</v>
      </c>
    </row>
    <row r="2460" spans="1:14" x14ac:dyDescent="0.25">
      <c r="A2460" s="111" t="s">
        <v>657</v>
      </c>
      <c r="B2460" s="111">
        <f>INDEX(kommuner!C:C,MATCH(_xlfn.NUMBERVALUE(A2460),kommuner!B:B,0))</f>
        <v>3407</v>
      </c>
      <c r="C2460" s="111" t="s">
        <v>127</v>
      </c>
      <c r="D2460" s="111" t="s">
        <v>127</v>
      </c>
      <c r="E2460" s="111" t="s">
        <v>123</v>
      </c>
      <c r="F2460" s="111" t="s">
        <v>179</v>
      </c>
      <c r="G2460" s="111" t="s">
        <v>167</v>
      </c>
      <c r="H2460" s="111" t="s">
        <v>179</v>
      </c>
      <c r="I2460" s="111" t="s">
        <v>167</v>
      </c>
      <c r="J2460" t="str">
        <f t="shared" si="76"/>
        <v>3407SkogOrganisk jordBlandingsskogImpediment</v>
      </c>
      <c r="K2460" s="111">
        <v>-0.28586344175800005</v>
      </c>
      <c r="L2460" s="111">
        <v>0.92784825435236762</v>
      </c>
      <c r="M2460" s="111">
        <v>0.46510463492953991</v>
      </c>
      <c r="N2460" s="112">
        <f t="shared" si="77"/>
        <v>1.1070894475239075</v>
      </c>
    </row>
    <row r="2461" spans="1:14" x14ac:dyDescent="0.25">
      <c r="A2461" s="111" t="s">
        <v>657</v>
      </c>
      <c r="B2461" s="111">
        <f>INDEX(kommuner!C:C,MATCH(_xlfn.NUMBERVALUE(A2461),kommuner!B:B,0))</f>
        <v>3407</v>
      </c>
      <c r="C2461" s="111" t="s">
        <v>127</v>
      </c>
      <c r="D2461" s="111" t="s">
        <v>127</v>
      </c>
      <c r="E2461" s="111" t="s">
        <v>123</v>
      </c>
      <c r="F2461" s="111" t="s">
        <v>179</v>
      </c>
      <c r="G2461" s="111" t="s">
        <v>190</v>
      </c>
      <c r="H2461" s="111" t="s">
        <v>179</v>
      </c>
      <c r="I2461" s="111" t="s">
        <v>190</v>
      </c>
      <c r="J2461" t="str">
        <f t="shared" si="76"/>
        <v>3407SkogOrganisk jordBlandingsskogLav</v>
      </c>
      <c r="K2461" s="111">
        <v>-1.2347339377887629</v>
      </c>
      <c r="L2461" s="111">
        <v>0.92784825435236762</v>
      </c>
      <c r="M2461" s="111">
        <v>0.46510463492953991</v>
      </c>
      <c r="N2461" s="112">
        <f t="shared" si="77"/>
        <v>0.15821895149314458</v>
      </c>
    </row>
    <row r="2462" spans="1:14" x14ac:dyDescent="0.25">
      <c r="A2462" s="111" t="s">
        <v>657</v>
      </c>
      <c r="B2462" s="111">
        <f>INDEX(kommuner!C:C,MATCH(_xlfn.NUMBERVALUE(A2462),kommuner!B:B,0))</f>
        <v>3407</v>
      </c>
      <c r="C2462" s="111" t="s">
        <v>127</v>
      </c>
      <c r="D2462" s="111" t="s">
        <v>127</v>
      </c>
      <c r="E2462" s="111" t="s">
        <v>123</v>
      </c>
      <c r="F2462" s="111" t="s">
        <v>179</v>
      </c>
      <c r="G2462" s="111" t="s">
        <v>173</v>
      </c>
      <c r="H2462" s="111" t="s">
        <v>179</v>
      </c>
      <c r="I2462" s="111" t="s">
        <v>173</v>
      </c>
      <c r="J2462" t="str">
        <f t="shared" si="76"/>
        <v>3407SkogOrganisk jordBlandingsskogMiddels</v>
      </c>
      <c r="K2462" s="111">
        <v>-2.4239591752717748</v>
      </c>
      <c r="L2462" s="111">
        <v>0.92784825435236762</v>
      </c>
      <c r="M2462" s="111">
        <v>0.46510463492953991</v>
      </c>
      <c r="N2462" s="112">
        <f t="shared" si="77"/>
        <v>-1.0310062859898674</v>
      </c>
    </row>
    <row r="2463" spans="1:14" x14ac:dyDescent="0.25">
      <c r="A2463" s="111" t="s">
        <v>657</v>
      </c>
      <c r="B2463" s="111">
        <f>INDEX(kommuner!C:C,MATCH(_xlfn.NUMBERVALUE(A2463),kommuner!B:B,0))</f>
        <v>3407</v>
      </c>
      <c r="C2463" s="111" t="s">
        <v>127</v>
      </c>
      <c r="D2463" s="111" t="s">
        <v>127</v>
      </c>
      <c r="E2463" s="111" t="s">
        <v>123</v>
      </c>
      <c r="F2463" s="111" t="s">
        <v>179</v>
      </c>
      <c r="G2463" s="111" t="s">
        <v>186</v>
      </c>
      <c r="H2463" s="111" t="s">
        <v>179</v>
      </c>
      <c r="I2463" s="111" t="s">
        <v>186</v>
      </c>
      <c r="J2463" t="str">
        <f t="shared" si="76"/>
        <v>3407SkogOrganisk jordBlandingsskogSærs høy</v>
      </c>
      <c r="K2463" s="111">
        <v>-1.5726115302258048</v>
      </c>
      <c r="L2463" s="111">
        <v>0.92784825435236762</v>
      </c>
      <c r="M2463" s="111">
        <v>0.46510463492953991</v>
      </c>
      <c r="N2463" s="112">
        <f t="shared" si="77"/>
        <v>-0.17965864094389727</v>
      </c>
    </row>
    <row r="2464" spans="1:14" x14ac:dyDescent="0.25">
      <c r="A2464" s="111" t="s">
        <v>657</v>
      </c>
      <c r="B2464" s="111">
        <f>INDEX(kommuner!C:C,MATCH(_xlfn.NUMBERVALUE(A2464),kommuner!B:B,0))</f>
        <v>3407</v>
      </c>
      <c r="C2464" s="111" t="s">
        <v>127</v>
      </c>
      <c r="D2464" s="111" t="s">
        <v>127</v>
      </c>
      <c r="E2464" s="111" t="s">
        <v>123</v>
      </c>
      <c r="F2464" s="111" t="s">
        <v>185</v>
      </c>
      <c r="G2464" s="111" t="s">
        <v>180</v>
      </c>
      <c r="H2464" s="111" t="s">
        <v>185</v>
      </c>
      <c r="I2464" s="111" t="s">
        <v>180</v>
      </c>
      <c r="J2464" t="str">
        <f t="shared" si="76"/>
        <v>3407SkogOrganisk jordLauvskogHøy</v>
      </c>
      <c r="K2464" s="111">
        <v>-1.9913688882377358</v>
      </c>
      <c r="L2464" s="111">
        <v>0.92784825435236762</v>
      </c>
      <c r="M2464" s="111">
        <v>0.46510463492953991</v>
      </c>
      <c r="N2464" s="112">
        <f t="shared" si="77"/>
        <v>-0.59841599895582831</v>
      </c>
    </row>
    <row r="2465" spans="1:14" x14ac:dyDescent="0.25">
      <c r="A2465" s="111" t="s">
        <v>657</v>
      </c>
      <c r="B2465" s="111">
        <f>INDEX(kommuner!C:C,MATCH(_xlfn.NUMBERVALUE(A2465),kommuner!B:B,0))</f>
        <v>3407</v>
      </c>
      <c r="C2465" s="111" t="s">
        <v>127</v>
      </c>
      <c r="D2465" s="111" t="s">
        <v>127</v>
      </c>
      <c r="E2465" s="111" t="s">
        <v>123</v>
      </c>
      <c r="F2465" s="111" t="s">
        <v>185</v>
      </c>
      <c r="G2465" s="111" t="s">
        <v>167</v>
      </c>
      <c r="H2465" s="111" t="s">
        <v>185</v>
      </c>
      <c r="I2465" s="111" t="s">
        <v>167</v>
      </c>
      <c r="J2465" t="str">
        <f t="shared" si="76"/>
        <v>3407SkogOrganisk jordLauvskogImpediment</v>
      </c>
      <c r="K2465" s="111">
        <v>0.35000626494250675</v>
      </c>
      <c r="L2465" s="111">
        <v>0.92784825435236762</v>
      </c>
      <c r="M2465" s="111">
        <v>0.46510463492953991</v>
      </c>
      <c r="N2465" s="112">
        <f t="shared" si="77"/>
        <v>1.7429591542244141</v>
      </c>
    </row>
    <row r="2466" spans="1:14" x14ac:dyDescent="0.25">
      <c r="A2466" s="111" t="s">
        <v>657</v>
      </c>
      <c r="B2466" s="111">
        <f>INDEX(kommuner!C:C,MATCH(_xlfn.NUMBERVALUE(A2466),kommuner!B:B,0))</f>
        <v>3407</v>
      </c>
      <c r="C2466" s="111" t="s">
        <v>127</v>
      </c>
      <c r="D2466" s="111" t="s">
        <v>127</v>
      </c>
      <c r="E2466" s="111" t="s">
        <v>123</v>
      </c>
      <c r="F2466" s="111" t="s">
        <v>185</v>
      </c>
      <c r="G2466" s="111" t="s">
        <v>190</v>
      </c>
      <c r="H2466" s="111" t="s">
        <v>185</v>
      </c>
      <c r="I2466" s="111" t="s">
        <v>190</v>
      </c>
      <c r="J2466" t="str">
        <f t="shared" si="76"/>
        <v>3407SkogOrganisk jordLauvskogLav</v>
      </c>
      <c r="K2466" s="111">
        <v>1.1144075558526714</v>
      </c>
      <c r="L2466" s="111">
        <v>0.92784825435236762</v>
      </c>
      <c r="M2466" s="111">
        <v>0.46510463492953991</v>
      </c>
      <c r="N2466" s="112">
        <f t="shared" si="77"/>
        <v>2.5073604451345788</v>
      </c>
    </row>
    <row r="2467" spans="1:14" x14ac:dyDescent="0.25">
      <c r="A2467" s="111" t="s">
        <v>657</v>
      </c>
      <c r="B2467" s="111">
        <f>INDEX(kommuner!C:C,MATCH(_xlfn.NUMBERVALUE(A2467),kommuner!B:B,0))</f>
        <v>3407</v>
      </c>
      <c r="C2467" s="111" t="s">
        <v>127</v>
      </c>
      <c r="D2467" s="111" t="s">
        <v>127</v>
      </c>
      <c r="E2467" s="111" t="s">
        <v>123</v>
      </c>
      <c r="F2467" s="111" t="s">
        <v>185</v>
      </c>
      <c r="G2467" s="111" t="s">
        <v>173</v>
      </c>
      <c r="H2467" s="111" t="s">
        <v>185</v>
      </c>
      <c r="I2467" s="111" t="s">
        <v>173</v>
      </c>
      <c r="J2467" t="str">
        <f t="shared" si="76"/>
        <v>3407SkogOrganisk jordLauvskogMiddels</v>
      </c>
      <c r="K2467" s="111">
        <v>-0.62664468270982987</v>
      </c>
      <c r="L2467" s="111">
        <v>0.92784825435236762</v>
      </c>
      <c r="M2467" s="111">
        <v>0.46510463492953991</v>
      </c>
      <c r="N2467" s="112">
        <f t="shared" si="77"/>
        <v>0.76630820657207765</v>
      </c>
    </row>
    <row r="2468" spans="1:14" x14ac:dyDescent="0.25">
      <c r="A2468" s="111" t="s">
        <v>657</v>
      </c>
      <c r="B2468" s="111">
        <f>INDEX(kommuner!C:C,MATCH(_xlfn.NUMBERVALUE(A2468),kommuner!B:B,0))</f>
        <v>3407</v>
      </c>
      <c r="C2468" s="111" t="s">
        <v>127</v>
      </c>
      <c r="D2468" s="111" t="s">
        <v>127</v>
      </c>
      <c r="E2468" s="111" t="s">
        <v>123</v>
      </c>
      <c r="F2468" s="111" t="s">
        <v>185</v>
      </c>
      <c r="G2468" s="111" t="s">
        <v>186</v>
      </c>
      <c r="H2468" s="111" t="s">
        <v>185</v>
      </c>
      <c r="I2468" s="111" t="s">
        <v>186</v>
      </c>
      <c r="J2468" t="str">
        <f t="shared" si="76"/>
        <v>3407SkogOrganisk jordLauvskogSærs høy</v>
      </c>
      <c r="K2468" s="111">
        <v>-1.8997279926091779</v>
      </c>
      <c r="L2468" s="111">
        <v>0.92784825435236762</v>
      </c>
      <c r="M2468" s="111">
        <v>0.46510463492953991</v>
      </c>
      <c r="N2468" s="112">
        <f t="shared" si="77"/>
        <v>-0.50677510332727038</v>
      </c>
    </row>
    <row r="2469" spans="1:14" x14ac:dyDescent="0.25">
      <c r="A2469" s="111" t="s">
        <v>657</v>
      </c>
      <c r="B2469" s="111">
        <f>INDEX(kommuner!C:C,MATCH(_xlfn.NUMBERVALUE(A2469),kommuner!B:B,0))</f>
        <v>3407</v>
      </c>
      <c r="C2469" s="111" t="s">
        <v>83</v>
      </c>
      <c r="D2469" s="111" t="s">
        <v>83</v>
      </c>
      <c r="E2469" s="111" t="s">
        <v>126</v>
      </c>
      <c r="F2469" s="111" t="s">
        <v>139</v>
      </c>
      <c r="G2469" s="111" t="s">
        <v>139</v>
      </c>
      <c r="H2469" s="111" t="s">
        <v>139</v>
      </c>
      <c r="I2469" s="111" t="s">
        <v>139</v>
      </c>
      <c r="J2469" t="str">
        <f t="shared" si="76"/>
        <v>3407Utbygd arealMineraljord</v>
      </c>
      <c r="K2469" s="111">
        <v>-0.82639633937819656</v>
      </c>
      <c r="L2469" s="111">
        <v>0</v>
      </c>
      <c r="M2469" s="111">
        <v>1.303047089454229E-2</v>
      </c>
      <c r="N2469" s="112">
        <f t="shared" si="77"/>
        <v>-0.81336586848365422</v>
      </c>
    </row>
    <row r="2470" spans="1:14" x14ac:dyDescent="0.25">
      <c r="A2470" s="111" t="s">
        <v>657</v>
      </c>
      <c r="B2470" s="111">
        <f>INDEX(kommuner!C:C,MATCH(_xlfn.NUMBERVALUE(A2470),kommuner!B:B,0))</f>
        <v>3407</v>
      </c>
      <c r="C2470" s="111" t="s">
        <v>83</v>
      </c>
      <c r="D2470" s="111" t="s">
        <v>83</v>
      </c>
      <c r="E2470" s="111" t="s">
        <v>123</v>
      </c>
      <c r="F2470" s="111" t="s">
        <v>139</v>
      </c>
      <c r="G2470" s="111" t="s">
        <v>139</v>
      </c>
      <c r="H2470" s="111" t="s">
        <v>139</v>
      </c>
      <c r="I2470" s="111" t="s">
        <v>139</v>
      </c>
      <c r="J2470" t="str">
        <f t="shared" si="76"/>
        <v>3407Utbygd arealOrganisk jord</v>
      </c>
      <c r="K2470" s="111">
        <v>29.011421395201612</v>
      </c>
      <c r="L2470" s="111">
        <v>0</v>
      </c>
      <c r="M2470" s="111">
        <v>1.303047089454229E-2</v>
      </c>
      <c r="N2470" s="112">
        <f t="shared" si="77"/>
        <v>29.024451866096154</v>
      </c>
    </row>
    <row r="2471" spans="1:14" x14ac:dyDescent="0.25">
      <c r="A2471" s="111" t="s">
        <v>657</v>
      </c>
      <c r="B2471" s="111">
        <f>INDEX(kommuner!C:C,MATCH(_xlfn.NUMBERVALUE(A2471),kommuner!B:B,0))</f>
        <v>3407</v>
      </c>
      <c r="C2471" s="111" t="s">
        <v>181</v>
      </c>
      <c r="D2471" s="111" t="s">
        <v>181</v>
      </c>
      <c r="E2471" s="111" t="s">
        <v>123</v>
      </c>
      <c r="F2471" s="111" t="s">
        <v>139</v>
      </c>
      <c r="G2471" s="111" t="s">
        <v>139</v>
      </c>
      <c r="H2471" s="111" t="s">
        <v>139</v>
      </c>
      <c r="I2471" s="111" t="s">
        <v>139</v>
      </c>
      <c r="J2471" t="str">
        <f t="shared" si="76"/>
        <v>3407Vann og myrOrganisk jord</v>
      </c>
      <c r="K2471" s="111">
        <v>-0.15121005571827481</v>
      </c>
      <c r="L2471" s="111">
        <v>0</v>
      </c>
      <c r="M2471" s="111">
        <v>0</v>
      </c>
      <c r="N2471" s="112">
        <f t="shared" si="77"/>
        <v>-0.15121005571827481</v>
      </c>
    </row>
    <row r="2472" spans="1:14" x14ac:dyDescent="0.25">
      <c r="A2472" s="111" t="s">
        <v>658</v>
      </c>
      <c r="B2472" s="111">
        <f>INDEX(kommuner!C:C,MATCH(_xlfn.NUMBERVALUE(A2472),kommuner!B:B,0))</f>
        <v>3431</v>
      </c>
      <c r="C2472" s="111" t="s">
        <v>82</v>
      </c>
      <c r="D2472" s="111" t="s">
        <v>82</v>
      </c>
      <c r="E2472" s="111" t="s">
        <v>126</v>
      </c>
      <c r="F2472" s="111" t="s">
        <v>139</v>
      </c>
      <c r="G2472" s="111" t="s">
        <v>139</v>
      </c>
      <c r="H2472" s="111" t="s">
        <v>139</v>
      </c>
      <c r="I2472" s="111" t="s">
        <v>139</v>
      </c>
      <c r="J2472" t="str">
        <f t="shared" si="76"/>
        <v>3431Annen utmarkMineraljord</v>
      </c>
      <c r="K2472" s="111">
        <v>-8.1294889331176998E-2</v>
      </c>
      <c r="L2472" s="111">
        <v>0</v>
      </c>
      <c r="M2472" s="111">
        <v>0</v>
      </c>
      <c r="N2472" s="112">
        <f t="shared" si="77"/>
        <v>-8.1294889331176998E-2</v>
      </c>
    </row>
    <row r="2473" spans="1:14" x14ac:dyDescent="0.25">
      <c r="A2473" s="111" t="s">
        <v>658</v>
      </c>
      <c r="B2473" s="111">
        <f>INDEX(kommuner!C:C,MATCH(_xlfn.NUMBERVALUE(A2473),kommuner!B:B,0))</f>
        <v>3431</v>
      </c>
      <c r="C2473" s="111" t="s">
        <v>121</v>
      </c>
      <c r="D2473" s="111" t="s">
        <v>121</v>
      </c>
      <c r="E2473" s="111" t="s">
        <v>126</v>
      </c>
      <c r="F2473" s="111" t="s">
        <v>139</v>
      </c>
      <c r="G2473" s="111" t="s">
        <v>139</v>
      </c>
      <c r="H2473" s="111" t="s">
        <v>139</v>
      </c>
      <c r="I2473" s="111" t="s">
        <v>139</v>
      </c>
      <c r="J2473" t="str">
        <f t="shared" si="76"/>
        <v>3431BeiteMineraljord</v>
      </c>
      <c r="K2473" s="111">
        <v>-0.96338340838695502</v>
      </c>
      <c r="L2473" s="111">
        <v>0</v>
      </c>
      <c r="M2473" s="111">
        <v>1.2448711246839999E-7</v>
      </c>
      <c r="N2473" s="112">
        <f t="shared" si="77"/>
        <v>-0.96338328389984251</v>
      </c>
    </row>
    <row r="2474" spans="1:14" x14ac:dyDescent="0.25">
      <c r="A2474" s="111" t="s">
        <v>658</v>
      </c>
      <c r="B2474" s="111">
        <f>INDEX(kommuner!C:C,MATCH(_xlfn.NUMBERVALUE(A2474),kommuner!B:B,0))</f>
        <v>3431</v>
      </c>
      <c r="C2474" s="111" t="s">
        <v>121</v>
      </c>
      <c r="D2474" s="111" t="s">
        <v>121</v>
      </c>
      <c r="E2474" s="111" t="s">
        <v>123</v>
      </c>
      <c r="F2474" s="111" t="s">
        <v>139</v>
      </c>
      <c r="G2474" s="111" t="s">
        <v>139</v>
      </c>
      <c r="H2474" s="111" t="s">
        <v>139</v>
      </c>
      <c r="I2474" s="111" t="s">
        <v>139</v>
      </c>
      <c r="J2474" t="str">
        <f t="shared" si="76"/>
        <v>3431BeiteOrganisk jord</v>
      </c>
      <c r="K2474" s="111">
        <v>12.077525935985037</v>
      </c>
      <c r="L2474" s="111">
        <v>1.6412500000000001</v>
      </c>
      <c r="M2474" s="111">
        <v>0</v>
      </c>
      <c r="N2474" s="112">
        <f t="shared" si="77"/>
        <v>13.718775935985036</v>
      </c>
    </row>
    <row r="2475" spans="1:14" x14ac:dyDescent="0.25">
      <c r="A2475" s="111" t="s">
        <v>658</v>
      </c>
      <c r="B2475" s="111">
        <f>INDEX(kommuner!C:C,MATCH(_xlfn.NUMBERVALUE(A2475),kommuner!B:B,0))</f>
        <v>3431</v>
      </c>
      <c r="C2475" s="111" t="s">
        <v>84</v>
      </c>
      <c r="D2475" s="111" t="s">
        <v>84</v>
      </c>
      <c r="E2475" s="111" t="s">
        <v>126</v>
      </c>
      <c r="F2475" s="111" t="s">
        <v>139</v>
      </c>
      <c r="G2475" s="111" t="s">
        <v>139</v>
      </c>
      <c r="H2475" s="111" t="s">
        <v>139</v>
      </c>
      <c r="I2475" s="111" t="s">
        <v>139</v>
      </c>
      <c r="J2475" t="str">
        <f t="shared" si="76"/>
        <v>3431Dyrket markMineraljord</v>
      </c>
      <c r="K2475" s="111">
        <v>-0.49268043400208006</v>
      </c>
      <c r="L2475" s="111">
        <v>0</v>
      </c>
      <c r="M2475" s="111">
        <v>0</v>
      </c>
      <c r="N2475" s="112">
        <f t="shared" si="77"/>
        <v>-0.49268043400208006</v>
      </c>
    </row>
    <row r="2476" spans="1:14" x14ac:dyDescent="0.25">
      <c r="A2476" s="111" t="s">
        <v>658</v>
      </c>
      <c r="B2476" s="111">
        <f>INDEX(kommuner!C:C,MATCH(_xlfn.NUMBERVALUE(A2476),kommuner!B:B,0))</f>
        <v>3431</v>
      </c>
      <c r="C2476" s="111" t="s">
        <v>84</v>
      </c>
      <c r="D2476" s="111" t="s">
        <v>84</v>
      </c>
      <c r="E2476" s="111" t="s">
        <v>123</v>
      </c>
      <c r="F2476" s="111" t="s">
        <v>139</v>
      </c>
      <c r="G2476" s="111" t="s">
        <v>139</v>
      </c>
      <c r="H2476" s="111" t="s">
        <v>139</v>
      </c>
      <c r="I2476" s="111" t="s">
        <v>139</v>
      </c>
      <c r="J2476" t="str">
        <f t="shared" si="76"/>
        <v>3431Dyrket markOrganisk jord</v>
      </c>
      <c r="K2476" s="111">
        <v>28.726149366675592</v>
      </c>
      <c r="L2476" s="111">
        <v>1.45625</v>
      </c>
      <c r="M2476" s="111">
        <v>0</v>
      </c>
      <c r="N2476" s="112">
        <f t="shared" si="77"/>
        <v>30.182399366675593</v>
      </c>
    </row>
    <row r="2477" spans="1:14" x14ac:dyDescent="0.25">
      <c r="A2477" s="111" t="s">
        <v>658</v>
      </c>
      <c r="B2477" s="111">
        <f>INDEX(kommuner!C:C,MATCH(_xlfn.NUMBERVALUE(A2477),kommuner!B:B,0))</f>
        <v>3431</v>
      </c>
      <c r="C2477" s="111" t="s">
        <v>127</v>
      </c>
      <c r="D2477" s="111" t="s">
        <v>127</v>
      </c>
      <c r="E2477" s="111" t="s">
        <v>126</v>
      </c>
      <c r="F2477" s="111" t="s">
        <v>172</v>
      </c>
      <c r="G2477" s="111" t="s">
        <v>180</v>
      </c>
      <c r="H2477" s="111" t="s">
        <v>172</v>
      </c>
      <c r="I2477" s="111" t="s">
        <v>180</v>
      </c>
      <c r="J2477" t="str">
        <f t="shared" si="76"/>
        <v>3431SkogMineraljordBarskogHøy</v>
      </c>
      <c r="K2477" s="111">
        <v>-2.6198458133623994</v>
      </c>
      <c r="L2477" s="111">
        <v>0.85306406685236758</v>
      </c>
      <c r="M2477" s="111">
        <v>6.4056614999681585E-2</v>
      </c>
      <c r="N2477" s="112">
        <f t="shared" si="77"/>
        <v>-1.7027251315103504</v>
      </c>
    </row>
    <row r="2478" spans="1:14" x14ac:dyDescent="0.25">
      <c r="A2478" s="111" t="s">
        <v>658</v>
      </c>
      <c r="B2478" s="111">
        <f>INDEX(kommuner!C:C,MATCH(_xlfn.NUMBERVALUE(A2478),kommuner!B:B,0))</f>
        <v>3431</v>
      </c>
      <c r="C2478" s="111" t="s">
        <v>127</v>
      </c>
      <c r="D2478" s="111" t="s">
        <v>127</v>
      </c>
      <c r="E2478" s="111" t="s">
        <v>126</v>
      </c>
      <c r="F2478" s="111" t="s">
        <v>172</v>
      </c>
      <c r="G2478" s="111" t="s">
        <v>167</v>
      </c>
      <c r="H2478" s="111" t="s">
        <v>172</v>
      </c>
      <c r="I2478" s="111" t="s">
        <v>167</v>
      </c>
      <c r="J2478" t="str">
        <f t="shared" si="76"/>
        <v>3431SkogMineraljordBarskogImpediment</v>
      </c>
      <c r="K2478" s="111">
        <v>-2.0650085329634176</v>
      </c>
      <c r="L2478" s="111">
        <v>0.85306406685236758</v>
      </c>
      <c r="M2478" s="111">
        <v>6.3979989500968365E-2</v>
      </c>
      <c r="N2478" s="112">
        <f t="shared" si="77"/>
        <v>-1.1479644766100818</v>
      </c>
    </row>
    <row r="2479" spans="1:14" x14ac:dyDescent="0.25">
      <c r="A2479" s="111" t="s">
        <v>658</v>
      </c>
      <c r="B2479" s="111">
        <f>INDEX(kommuner!C:C,MATCH(_xlfn.NUMBERVALUE(A2479),kommuner!B:B,0))</f>
        <v>3431</v>
      </c>
      <c r="C2479" s="111" t="s">
        <v>127</v>
      </c>
      <c r="D2479" s="111" t="s">
        <v>127</v>
      </c>
      <c r="E2479" s="111" t="s">
        <v>126</v>
      </c>
      <c r="F2479" s="111" t="s">
        <v>172</v>
      </c>
      <c r="G2479" s="111" t="s">
        <v>190</v>
      </c>
      <c r="H2479" s="111" t="s">
        <v>172</v>
      </c>
      <c r="I2479" s="111" t="s">
        <v>190</v>
      </c>
      <c r="J2479" t="str">
        <f t="shared" si="76"/>
        <v>3431SkogMineraljordBarskogLav</v>
      </c>
      <c r="K2479" s="111">
        <v>-1.5556963198695539</v>
      </c>
      <c r="L2479" s="111">
        <v>0.85306406685236758</v>
      </c>
      <c r="M2479" s="111">
        <v>6.3979989500968365E-2</v>
      </c>
      <c r="N2479" s="112">
        <f t="shared" si="77"/>
        <v>-0.63865226351621796</v>
      </c>
    </row>
    <row r="2480" spans="1:14" x14ac:dyDescent="0.25">
      <c r="A2480" s="111" t="s">
        <v>658</v>
      </c>
      <c r="B2480" s="111">
        <f>INDEX(kommuner!C:C,MATCH(_xlfn.NUMBERVALUE(A2480),kommuner!B:B,0))</f>
        <v>3431</v>
      </c>
      <c r="C2480" s="111" t="s">
        <v>127</v>
      </c>
      <c r="D2480" s="111" t="s">
        <v>127</v>
      </c>
      <c r="E2480" s="111" t="s">
        <v>126</v>
      </c>
      <c r="F2480" s="111" t="s">
        <v>172</v>
      </c>
      <c r="G2480" s="111" t="s">
        <v>173</v>
      </c>
      <c r="H2480" s="111" t="s">
        <v>172</v>
      </c>
      <c r="I2480" s="111" t="s">
        <v>173</v>
      </c>
      <c r="J2480" t="str">
        <f t="shared" si="76"/>
        <v>3431SkogMineraljordBarskogMiddels</v>
      </c>
      <c r="K2480" s="111">
        <v>-2.1020078369684825</v>
      </c>
      <c r="L2480" s="111">
        <v>0.85306406685236758</v>
      </c>
      <c r="M2480" s="111">
        <v>6.4056614999681585E-2</v>
      </c>
      <c r="N2480" s="112">
        <f t="shared" si="77"/>
        <v>-1.1848871551164335</v>
      </c>
    </row>
    <row r="2481" spans="1:14" x14ac:dyDescent="0.25">
      <c r="A2481" s="111" t="s">
        <v>658</v>
      </c>
      <c r="B2481" s="111">
        <f>INDEX(kommuner!C:C,MATCH(_xlfn.NUMBERVALUE(A2481),kommuner!B:B,0))</f>
        <v>3431</v>
      </c>
      <c r="C2481" s="111" t="s">
        <v>127</v>
      </c>
      <c r="D2481" s="111" t="s">
        <v>127</v>
      </c>
      <c r="E2481" s="111" t="s">
        <v>126</v>
      </c>
      <c r="F2481" s="111" t="s">
        <v>172</v>
      </c>
      <c r="G2481" s="111" t="s">
        <v>186</v>
      </c>
      <c r="H2481" s="111" t="s">
        <v>172</v>
      </c>
      <c r="I2481" s="111" t="s">
        <v>186</v>
      </c>
      <c r="J2481" t="str">
        <f t="shared" si="76"/>
        <v>3431SkogMineraljordBarskogSærs høy</v>
      </c>
      <c r="K2481" s="111">
        <v>0.12072674540874306</v>
      </c>
      <c r="L2481" s="111">
        <v>0.85306406685236758</v>
      </c>
      <c r="M2481" s="111">
        <v>6.4056614999681585E-2</v>
      </c>
      <c r="N2481" s="112">
        <f t="shared" si="77"/>
        <v>1.0378474272607923</v>
      </c>
    </row>
    <row r="2482" spans="1:14" x14ac:dyDescent="0.25">
      <c r="A2482" s="111" t="s">
        <v>658</v>
      </c>
      <c r="B2482" s="111">
        <f>INDEX(kommuner!C:C,MATCH(_xlfn.NUMBERVALUE(A2482),kommuner!B:B,0))</f>
        <v>3431</v>
      </c>
      <c r="C2482" s="111" t="s">
        <v>127</v>
      </c>
      <c r="D2482" s="111" t="s">
        <v>127</v>
      </c>
      <c r="E2482" s="111" t="s">
        <v>126</v>
      </c>
      <c r="F2482" s="111" t="s">
        <v>179</v>
      </c>
      <c r="G2482" s="111" t="s">
        <v>180</v>
      </c>
      <c r="H2482" s="111" t="s">
        <v>179</v>
      </c>
      <c r="I2482" s="111" t="s">
        <v>180</v>
      </c>
      <c r="J2482" t="str">
        <f t="shared" si="76"/>
        <v>3431SkogMineraljordBlandingsskogHøy</v>
      </c>
      <c r="K2482" s="111">
        <v>-7.1939050909469406</v>
      </c>
      <c r="L2482" s="111">
        <v>0.85306406685236758</v>
      </c>
      <c r="M2482" s="111">
        <v>6.3979989500968365E-2</v>
      </c>
      <c r="N2482" s="112">
        <f t="shared" si="77"/>
        <v>-6.2768610345936047</v>
      </c>
    </row>
    <row r="2483" spans="1:14" x14ac:dyDescent="0.25">
      <c r="A2483" s="111" t="s">
        <v>658</v>
      </c>
      <c r="B2483" s="111">
        <f>INDEX(kommuner!C:C,MATCH(_xlfn.NUMBERVALUE(A2483),kommuner!B:B,0))</f>
        <v>3431</v>
      </c>
      <c r="C2483" s="111" t="s">
        <v>127</v>
      </c>
      <c r="D2483" s="111" t="s">
        <v>127</v>
      </c>
      <c r="E2483" s="111" t="s">
        <v>126</v>
      </c>
      <c r="F2483" s="111" t="s">
        <v>179</v>
      </c>
      <c r="G2483" s="111" t="s">
        <v>167</v>
      </c>
      <c r="H2483" s="111" t="s">
        <v>179</v>
      </c>
      <c r="I2483" s="111" t="s">
        <v>167</v>
      </c>
      <c r="J2483" t="str">
        <f t="shared" si="76"/>
        <v>3431SkogMineraljordBlandingsskogImpediment</v>
      </c>
      <c r="K2483" s="111">
        <v>-1.534689908392211</v>
      </c>
      <c r="L2483" s="111">
        <v>0.85306406685236758</v>
      </c>
      <c r="M2483" s="111">
        <v>6.3979989500968365E-2</v>
      </c>
      <c r="N2483" s="112">
        <f t="shared" si="77"/>
        <v>-0.61764585203887501</v>
      </c>
    </row>
    <row r="2484" spans="1:14" x14ac:dyDescent="0.25">
      <c r="A2484" s="111" t="s">
        <v>658</v>
      </c>
      <c r="B2484" s="111">
        <f>INDEX(kommuner!C:C,MATCH(_xlfn.NUMBERVALUE(A2484),kommuner!B:B,0))</f>
        <v>3431</v>
      </c>
      <c r="C2484" s="111" t="s">
        <v>127</v>
      </c>
      <c r="D2484" s="111" t="s">
        <v>127</v>
      </c>
      <c r="E2484" s="111" t="s">
        <v>126</v>
      </c>
      <c r="F2484" s="111" t="s">
        <v>179</v>
      </c>
      <c r="G2484" s="111" t="s">
        <v>190</v>
      </c>
      <c r="H2484" s="111" t="s">
        <v>179</v>
      </c>
      <c r="I2484" s="111" t="s">
        <v>190</v>
      </c>
      <c r="J2484" t="str">
        <f t="shared" si="76"/>
        <v>3431SkogMineraljordBlandingsskogLav</v>
      </c>
      <c r="K2484" s="111">
        <v>-2.1877055028220966</v>
      </c>
      <c r="L2484" s="111">
        <v>0.85306406685236758</v>
      </c>
      <c r="M2484" s="111">
        <v>6.3979989500968365E-2</v>
      </c>
      <c r="N2484" s="112">
        <f t="shared" si="77"/>
        <v>-1.2706614464687609</v>
      </c>
    </row>
    <row r="2485" spans="1:14" x14ac:dyDescent="0.25">
      <c r="A2485" s="111" t="s">
        <v>658</v>
      </c>
      <c r="B2485" s="111">
        <f>INDEX(kommuner!C:C,MATCH(_xlfn.NUMBERVALUE(A2485),kommuner!B:B,0))</f>
        <v>3431</v>
      </c>
      <c r="C2485" s="111" t="s">
        <v>127</v>
      </c>
      <c r="D2485" s="111" t="s">
        <v>127</v>
      </c>
      <c r="E2485" s="111" t="s">
        <v>126</v>
      </c>
      <c r="F2485" s="111" t="s">
        <v>179</v>
      </c>
      <c r="G2485" s="111" t="s">
        <v>173</v>
      </c>
      <c r="H2485" s="111" t="s">
        <v>179</v>
      </c>
      <c r="I2485" s="111" t="s">
        <v>173</v>
      </c>
      <c r="J2485" t="str">
        <f t="shared" si="76"/>
        <v>3431SkogMineraljordBlandingsskogMiddels</v>
      </c>
      <c r="K2485" s="111">
        <v>-3.8687729546762566</v>
      </c>
      <c r="L2485" s="111">
        <v>0.85306406685236758</v>
      </c>
      <c r="M2485" s="111">
        <v>6.3979989500968365E-2</v>
      </c>
      <c r="N2485" s="112">
        <f t="shared" si="77"/>
        <v>-2.9517288983229206</v>
      </c>
    </row>
    <row r="2486" spans="1:14" x14ac:dyDescent="0.25">
      <c r="A2486" s="111" t="s">
        <v>658</v>
      </c>
      <c r="B2486" s="111">
        <f>INDEX(kommuner!C:C,MATCH(_xlfn.NUMBERVALUE(A2486),kommuner!B:B,0))</f>
        <v>3431</v>
      </c>
      <c r="C2486" s="111" t="s">
        <v>127</v>
      </c>
      <c r="D2486" s="111" t="s">
        <v>127</v>
      </c>
      <c r="E2486" s="111" t="s">
        <v>126</v>
      </c>
      <c r="F2486" s="111" t="s">
        <v>179</v>
      </c>
      <c r="G2486" s="111" t="s">
        <v>186</v>
      </c>
      <c r="H2486" s="111" t="s">
        <v>179</v>
      </c>
      <c r="I2486" s="111" t="s">
        <v>186</v>
      </c>
      <c r="J2486" t="str">
        <f t="shared" si="76"/>
        <v>3431SkogMineraljordBlandingsskogSærs høy</v>
      </c>
      <c r="K2486" s="111">
        <v>-2.9395925245326562</v>
      </c>
      <c r="L2486" s="111">
        <v>0.85306406685236758</v>
      </c>
      <c r="M2486" s="111">
        <v>6.3979989500968365E-2</v>
      </c>
      <c r="N2486" s="112">
        <f t="shared" si="77"/>
        <v>-2.0225484681793202</v>
      </c>
    </row>
    <row r="2487" spans="1:14" x14ac:dyDescent="0.25">
      <c r="A2487" s="111" t="s">
        <v>658</v>
      </c>
      <c r="B2487" s="111">
        <f>INDEX(kommuner!C:C,MATCH(_xlfn.NUMBERVALUE(A2487),kommuner!B:B,0))</f>
        <v>3431</v>
      </c>
      <c r="C2487" s="111" t="s">
        <v>127</v>
      </c>
      <c r="D2487" s="111" t="s">
        <v>127</v>
      </c>
      <c r="E2487" s="111" t="s">
        <v>126</v>
      </c>
      <c r="F2487" s="111" t="s">
        <v>185</v>
      </c>
      <c r="G2487" s="111" t="s">
        <v>180</v>
      </c>
      <c r="H2487" s="111" t="s">
        <v>185</v>
      </c>
      <c r="I2487" s="111" t="s">
        <v>180</v>
      </c>
      <c r="J2487" t="str">
        <f t="shared" si="76"/>
        <v>3431SkogMineraljordLauvskogHøy</v>
      </c>
      <c r="K2487" s="111">
        <v>-3.3269846154961789</v>
      </c>
      <c r="L2487" s="111">
        <v>0.85306406685236758</v>
      </c>
      <c r="M2487" s="111">
        <v>6.3979989500968365E-2</v>
      </c>
      <c r="N2487" s="112">
        <f t="shared" si="77"/>
        <v>-2.4099405591428429</v>
      </c>
    </row>
    <row r="2488" spans="1:14" x14ac:dyDescent="0.25">
      <c r="A2488" s="111" t="s">
        <v>658</v>
      </c>
      <c r="B2488" s="111">
        <f>INDEX(kommuner!C:C,MATCH(_xlfn.NUMBERVALUE(A2488),kommuner!B:B,0))</f>
        <v>3431</v>
      </c>
      <c r="C2488" s="111" t="s">
        <v>127</v>
      </c>
      <c r="D2488" s="111" t="s">
        <v>127</v>
      </c>
      <c r="E2488" s="111" t="s">
        <v>126</v>
      </c>
      <c r="F2488" s="111" t="s">
        <v>185</v>
      </c>
      <c r="G2488" s="111" t="s">
        <v>167</v>
      </c>
      <c r="H2488" s="111" t="s">
        <v>185</v>
      </c>
      <c r="I2488" s="111" t="s">
        <v>167</v>
      </c>
      <c r="J2488" t="str">
        <f t="shared" si="76"/>
        <v>3431SkogMineraljordLauvskogImpediment</v>
      </c>
      <c r="K2488" s="111">
        <v>-0.77373521499002318</v>
      </c>
      <c r="L2488" s="111">
        <v>0.85306406685236758</v>
      </c>
      <c r="M2488" s="111">
        <v>6.3979989500968365E-2</v>
      </c>
      <c r="N2488" s="112">
        <f t="shared" si="77"/>
        <v>0.14330884136331276</v>
      </c>
    </row>
    <row r="2489" spans="1:14" x14ac:dyDescent="0.25">
      <c r="A2489" s="111" t="s">
        <v>658</v>
      </c>
      <c r="B2489" s="111">
        <f>INDEX(kommuner!C:C,MATCH(_xlfn.NUMBERVALUE(A2489),kommuner!B:B,0))</f>
        <v>3431</v>
      </c>
      <c r="C2489" s="111" t="s">
        <v>127</v>
      </c>
      <c r="D2489" s="111" t="s">
        <v>127</v>
      </c>
      <c r="E2489" s="111" t="s">
        <v>126</v>
      </c>
      <c r="F2489" s="111" t="s">
        <v>185</v>
      </c>
      <c r="G2489" s="111" t="s">
        <v>190</v>
      </c>
      <c r="H2489" s="111" t="s">
        <v>185</v>
      </c>
      <c r="I2489" s="111" t="s">
        <v>190</v>
      </c>
      <c r="J2489" t="str">
        <f t="shared" si="76"/>
        <v>3431SkogMineraljordLauvskogLav</v>
      </c>
      <c r="K2489" s="111">
        <v>-8.9748170935426599E-2</v>
      </c>
      <c r="L2489" s="111">
        <v>0.85306406685236758</v>
      </c>
      <c r="M2489" s="111">
        <v>6.3979989500968365E-2</v>
      </c>
      <c r="N2489" s="112">
        <f t="shared" si="77"/>
        <v>0.82729588541790933</v>
      </c>
    </row>
    <row r="2490" spans="1:14" x14ac:dyDescent="0.25">
      <c r="A2490" s="111" t="s">
        <v>658</v>
      </c>
      <c r="B2490" s="111">
        <f>INDEX(kommuner!C:C,MATCH(_xlfn.NUMBERVALUE(A2490),kommuner!B:B,0))</f>
        <v>3431</v>
      </c>
      <c r="C2490" s="111" t="s">
        <v>127</v>
      </c>
      <c r="D2490" s="111" t="s">
        <v>127</v>
      </c>
      <c r="E2490" s="111" t="s">
        <v>126</v>
      </c>
      <c r="F2490" s="111" t="s">
        <v>185</v>
      </c>
      <c r="G2490" s="111" t="s">
        <v>173</v>
      </c>
      <c r="H2490" s="111" t="s">
        <v>185</v>
      </c>
      <c r="I2490" s="111" t="s">
        <v>173</v>
      </c>
      <c r="J2490" t="str">
        <f t="shared" si="76"/>
        <v>3431SkogMineraljordLauvskogMiddels</v>
      </c>
      <c r="K2490" s="111">
        <v>-1.7789409505847176</v>
      </c>
      <c r="L2490" s="111">
        <v>0.85306406685236758</v>
      </c>
      <c r="M2490" s="111">
        <v>6.3979989500968365E-2</v>
      </c>
      <c r="N2490" s="112">
        <f t="shared" si="77"/>
        <v>-0.86189689423138161</v>
      </c>
    </row>
    <row r="2491" spans="1:14" x14ac:dyDescent="0.25">
      <c r="A2491" s="111" t="s">
        <v>658</v>
      </c>
      <c r="B2491" s="111">
        <f>INDEX(kommuner!C:C,MATCH(_xlfn.NUMBERVALUE(A2491),kommuner!B:B,0))</f>
        <v>3431</v>
      </c>
      <c r="C2491" s="111" t="s">
        <v>127</v>
      </c>
      <c r="D2491" s="111" t="s">
        <v>127</v>
      </c>
      <c r="E2491" s="111" t="s">
        <v>126</v>
      </c>
      <c r="F2491" s="111" t="s">
        <v>185</v>
      </c>
      <c r="G2491" s="111" t="s">
        <v>186</v>
      </c>
      <c r="H2491" s="111" t="s">
        <v>185</v>
      </c>
      <c r="I2491" s="111" t="s">
        <v>186</v>
      </c>
      <c r="J2491" t="str">
        <f t="shared" si="76"/>
        <v>3431SkogMineraljordLauvskogSærs høy</v>
      </c>
      <c r="K2491" s="111">
        <v>-3.6560473259425113</v>
      </c>
      <c r="L2491" s="111">
        <v>0.85306406685236758</v>
      </c>
      <c r="M2491" s="111">
        <v>6.3979989500968365E-2</v>
      </c>
      <c r="N2491" s="112">
        <f t="shared" si="77"/>
        <v>-2.7390032695891753</v>
      </c>
    </row>
    <row r="2492" spans="1:14" x14ac:dyDescent="0.25">
      <c r="A2492" s="111" t="s">
        <v>658</v>
      </c>
      <c r="B2492" s="111">
        <f>INDEX(kommuner!C:C,MATCH(_xlfn.NUMBERVALUE(A2492),kommuner!B:B,0))</f>
        <v>3431</v>
      </c>
      <c r="C2492" s="111" t="s">
        <v>127</v>
      </c>
      <c r="D2492" s="111" t="s">
        <v>127</v>
      </c>
      <c r="E2492" s="111" t="s">
        <v>123</v>
      </c>
      <c r="F2492" s="111" t="s">
        <v>172</v>
      </c>
      <c r="G2492" s="111" t="s">
        <v>180</v>
      </c>
      <c r="H2492" s="111" t="s">
        <v>172</v>
      </c>
      <c r="I2492" s="111" t="s">
        <v>180</v>
      </c>
      <c r="J2492" t="str">
        <f t="shared" si="76"/>
        <v>3431SkogOrganisk jordBarskogHøy</v>
      </c>
      <c r="K2492" s="111">
        <v>-2.5184559031994138</v>
      </c>
      <c r="L2492" s="111">
        <v>0.92784825435236762</v>
      </c>
      <c r="M2492" s="111">
        <v>0.46518126042825314</v>
      </c>
      <c r="N2492" s="112">
        <f t="shared" si="77"/>
        <v>-1.1254263884187932</v>
      </c>
    </row>
    <row r="2493" spans="1:14" x14ac:dyDescent="0.25">
      <c r="A2493" s="111" t="s">
        <v>658</v>
      </c>
      <c r="B2493" s="111">
        <f>INDEX(kommuner!C:C,MATCH(_xlfn.NUMBERVALUE(A2493),kommuner!B:B,0))</f>
        <v>3431</v>
      </c>
      <c r="C2493" s="111" t="s">
        <v>127</v>
      </c>
      <c r="D2493" s="111" t="s">
        <v>127</v>
      </c>
      <c r="E2493" s="111" t="s">
        <v>123</v>
      </c>
      <c r="F2493" s="111" t="s">
        <v>172</v>
      </c>
      <c r="G2493" s="111" t="s">
        <v>167</v>
      </c>
      <c r="H2493" s="111" t="s">
        <v>172</v>
      </c>
      <c r="I2493" s="111" t="s">
        <v>167</v>
      </c>
      <c r="J2493" t="str">
        <f t="shared" si="76"/>
        <v>3431SkogOrganisk jordBarskogImpediment</v>
      </c>
      <c r="K2493" s="111">
        <v>3.7944669267533482E-2</v>
      </c>
      <c r="L2493" s="111">
        <v>0.92784825435236762</v>
      </c>
      <c r="M2493" s="111">
        <v>0.46510463492953991</v>
      </c>
      <c r="N2493" s="112">
        <f t="shared" si="77"/>
        <v>1.430897558549441</v>
      </c>
    </row>
    <row r="2494" spans="1:14" x14ac:dyDescent="0.25">
      <c r="A2494" s="111" t="s">
        <v>658</v>
      </c>
      <c r="B2494" s="111">
        <f>INDEX(kommuner!C:C,MATCH(_xlfn.NUMBERVALUE(A2494),kommuner!B:B,0))</f>
        <v>3431</v>
      </c>
      <c r="C2494" s="111" t="s">
        <v>127</v>
      </c>
      <c r="D2494" s="111" t="s">
        <v>127</v>
      </c>
      <c r="E2494" s="111" t="s">
        <v>123</v>
      </c>
      <c r="F2494" s="111" t="s">
        <v>172</v>
      </c>
      <c r="G2494" s="111" t="s">
        <v>190</v>
      </c>
      <c r="H2494" s="111" t="s">
        <v>172</v>
      </c>
      <c r="I2494" s="111" t="s">
        <v>190</v>
      </c>
      <c r="J2494" t="str">
        <f t="shared" si="76"/>
        <v>3431SkogOrganisk jordBarskogLav</v>
      </c>
      <c r="K2494" s="111">
        <v>-0.50666953101693391</v>
      </c>
      <c r="L2494" s="111">
        <v>0.92784825435236762</v>
      </c>
      <c r="M2494" s="111">
        <v>0.46510463492953991</v>
      </c>
      <c r="N2494" s="112">
        <f t="shared" si="77"/>
        <v>0.88628335826497362</v>
      </c>
    </row>
    <row r="2495" spans="1:14" x14ac:dyDescent="0.25">
      <c r="A2495" s="111" t="s">
        <v>658</v>
      </c>
      <c r="B2495" s="111">
        <f>INDEX(kommuner!C:C,MATCH(_xlfn.NUMBERVALUE(A2495),kommuner!B:B,0))</f>
        <v>3431</v>
      </c>
      <c r="C2495" s="111" t="s">
        <v>127</v>
      </c>
      <c r="D2495" s="111" t="s">
        <v>127</v>
      </c>
      <c r="E2495" s="111" t="s">
        <v>123</v>
      </c>
      <c r="F2495" s="111" t="s">
        <v>172</v>
      </c>
      <c r="G2495" s="111" t="s">
        <v>173</v>
      </c>
      <c r="H2495" s="111" t="s">
        <v>172</v>
      </c>
      <c r="I2495" s="111" t="s">
        <v>173</v>
      </c>
      <c r="J2495" t="str">
        <f t="shared" si="76"/>
        <v>3431SkogOrganisk jordBarskogMiddels</v>
      </c>
      <c r="K2495" s="111">
        <v>-1.5571490961494638</v>
      </c>
      <c r="L2495" s="111">
        <v>0.92784825435236762</v>
      </c>
      <c r="M2495" s="111">
        <v>0.46518126042825314</v>
      </c>
      <c r="N2495" s="112">
        <f t="shared" si="77"/>
        <v>-0.16411958136884308</v>
      </c>
    </row>
    <row r="2496" spans="1:14" x14ac:dyDescent="0.25">
      <c r="A2496" s="111" t="s">
        <v>658</v>
      </c>
      <c r="B2496" s="111">
        <f>INDEX(kommuner!C:C,MATCH(_xlfn.NUMBERVALUE(A2496),kommuner!B:B,0))</f>
        <v>3431</v>
      </c>
      <c r="C2496" s="111" t="s">
        <v>127</v>
      </c>
      <c r="D2496" s="111" t="s">
        <v>127</v>
      </c>
      <c r="E2496" s="111" t="s">
        <v>123</v>
      </c>
      <c r="F2496" s="111" t="s">
        <v>172</v>
      </c>
      <c r="G2496" s="111" t="s">
        <v>186</v>
      </c>
      <c r="H2496" s="111" t="s">
        <v>172</v>
      </c>
      <c r="I2496" s="111" t="s">
        <v>186</v>
      </c>
      <c r="J2496" t="str">
        <f t="shared" si="76"/>
        <v>3431SkogOrganisk jordBarskogSærs høy</v>
      </c>
      <c r="K2496" s="111">
        <v>2.5548655235722699</v>
      </c>
      <c r="L2496" s="111">
        <v>0.92784825435236762</v>
      </c>
      <c r="M2496" s="111">
        <v>0.46518126042825314</v>
      </c>
      <c r="N2496" s="112">
        <f t="shared" si="77"/>
        <v>3.9478950383528906</v>
      </c>
    </row>
    <row r="2497" spans="1:14" x14ac:dyDescent="0.25">
      <c r="A2497" s="111" t="s">
        <v>658</v>
      </c>
      <c r="B2497" s="111">
        <f>INDEX(kommuner!C:C,MATCH(_xlfn.NUMBERVALUE(A2497),kommuner!B:B,0))</f>
        <v>3431</v>
      </c>
      <c r="C2497" s="111" t="s">
        <v>127</v>
      </c>
      <c r="D2497" s="111" t="s">
        <v>127</v>
      </c>
      <c r="E2497" s="111" t="s">
        <v>123</v>
      </c>
      <c r="F2497" s="111" t="s">
        <v>179</v>
      </c>
      <c r="G2497" s="111" t="s">
        <v>180</v>
      </c>
      <c r="H2497" s="111" t="s">
        <v>179</v>
      </c>
      <c r="I2497" s="111" t="s">
        <v>180</v>
      </c>
      <c r="J2497" t="str">
        <f t="shared" si="76"/>
        <v>3431SkogOrganisk jordBlandingsskogHøy</v>
      </c>
      <c r="K2497" s="111">
        <v>-5.5554344456832343</v>
      </c>
      <c r="L2497" s="111">
        <v>0.92784825435236762</v>
      </c>
      <c r="M2497" s="111">
        <v>0.46510463492953991</v>
      </c>
      <c r="N2497" s="112">
        <f t="shared" si="77"/>
        <v>-4.1624815564013264</v>
      </c>
    </row>
    <row r="2498" spans="1:14" x14ac:dyDescent="0.25">
      <c r="A2498" s="111" t="s">
        <v>658</v>
      </c>
      <c r="B2498" s="111">
        <f>INDEX(kommuner!C:C,MATCH(_xlfn.NUMBERVALUE(A2498),kommuner!B:B,0))</f>
        <v>3431</v>
      </c>
      <c r="C2498" s="111" t="s">
        <v>127</v>
      </c>
      <c r="D2498" s="111" t="s">
        <v>127</v>
      </c>
      <c r="E2498" s="111" t="s">
        <v>123</v>
      </c>
      <c r="F2498" s="111" t="s">
        <v>179</v>
      </c>
      <c r="G2498" s="111" t="s">
        <v>167</v>
      </c>
      <c r="H2498" s="111" t="s">
        <v>179</v>
      </c>
      <c r="I2498" s="111" t="s">
        <v>167</v>
      </c>
      <c r="J2498" t="str">
        <f t="shared" si="76"/>
        <v>3431SkogOrganisk jordBlandingsskogImpediment</v>
      </c>
      <c r="K2498" s="111">
        <v>-0.28586344175800005</v>
      </c>
      <c r="L2498" s="111">
        <v>0.92784825435236762</v>
      </c>
      <c r="M2498" s="111">
        <v>0.46510463492953991</v>
      </c>
      <c r="N2498" s="112">
        <f t="shared" si="77"/>
        <v>1.1070894475239075</v>
      </c>
    </row>
    <row r="2499" spans="1:14" x14ac:dyDescent="0.25">
      <c r="A2499" s="111" t="s">
        <v>658</v>
      </c>
      <c r="B2499" s="111">
        <f>INDEX(kommuner!C:C,MATCH(_xlfn.NUMBERVALUE(A2499),kommuner!B:B,0))</f>
        <v>3431</v>
      </c>
      <c r="C2499" s="111" t="s">
        <v>127</v>
      </c>
      <c r="D2499" s="111" t="s">
        <v>127</v>
      </c>
      <c r="E2499" s="111" t="s">
        <v>123</v>
      </c>
      <c r="F2499" s="111" t="s">
        <v>179</v>
      </c>
      <c r="G2499" s="111" t="s">
        <v>190</v>
      </c>
      <c r="H2499" s="111" t="s">
        <v>179</v>
      </c>
      <c r="I2499" s="111" t="s">
        <v>190</v>
      </c>
      <c r="J2499" t="str">
        <f t="shared" ref="J2499:J2562" si="78">B2499&amp;C2499&amp;E2499&amp;IF(C2499="Skog",F2499&amp;G2499,"")</f>
        <v>3431SkogOrganisk jordBlandingsskogLav</v>
      </c>
      <c r="K2499" s="111">
        <v>-1.2347339377887629</v>
      </c>
      <c r="L2499" s="111">
        <v>0.92784825435236762</v>
      </c>
      <c r="M2499" s="111">
        <v>0.46510463492953991</v>
      </c>
      <c r="N2499" s="112">
        <f t="shared" ref="N2499:N2562" si="79">SUM(K2499:M2499)</f>
        <v>0.15821895149314458</v>
      </c>
    </row>
    <row r="2500" spans="1:14" x14ac:dyDescent="0.25">
      <c r="A2500" s="111" t="s">
        <v>658</v>
      </c>
      <c r="B2500" s="111">
        <f>INDEX(kommuner!C:C,MATCH(_xlfn.NUMBERVALUE(A2500),kommuner!B:B,0))</f>
        <v>3431</v>
      </c>
      <c r="C2500" s="111" t="s">
        <v>127</v>
      </c>
      <c r="D2500" s="111" t="s">
        <v>127</v>
      </c>
      <c r="E2500" s="111" t="s">
        <v>123</v>
      </c>
      <c r="F2500" s="111" t="s">
        <v>179</v>
      </c>
      <c r="G2500" s="111" t="s">
        <v>173</v>
      </c>
      <c r="H2500" s="111" t="s">
        <v>179</v>
      </c>
      <c r="I2500" s="111" t="s">
        <v>173</v>
      </c>
      <c r="J2500" t="str">
        <f t="shared" si="78"/>
        <v>3431SkogOrganisk jordBlandingsskogMiddels</v>
      </c>
      <c r="K2500" s="111">
        <v>-2.4239591752717748</v>
      </c>
      <c r="L2500" s="111">
        <v>0.92784825435236762</v>
      </c>
      <c r="M2500" s="111">
        <v>0.46510463492953991</v>
      </c>
      <c r="N2500" s="112">
        <f t="shared" si="79"/>
        <v>-1.0310062859898674</v>
      </c>
    </row>
    <row r="2501" spans="1:14" x14ac:dyDescent="0.25">
      <c r="A2501" s="111" t="s">
        <v>658</v>
      </c>
      <c r="B2501" s="111">
        <f>INDEX(kommuner!C:C,MATCH(_xlfn.NUMBERVALUE(A2501),kommuner!B:B,0))</f>
        <v>3431</v>
      </c>
      <c r="C2501" s="111" t="s">
        <v>127</v>
      </c>
      <c r="D2501" s="111" t="s">
        <v>127</v>
      </c>
      <c r="E2501" s="111" t="s">
        <v>123</v>
      </c>
      <c r="F2501" s="111" t="s">
        <v>179</v>
      </c>
      <c r="G2501" s="111" t="s">
        <v>186</v>
      </c>
      <c r="H2501" s="111" t="s">
        <v>179</v>
      </c>
      <c r="I2501" s="111" t="s">
        <v>186</v>
      </c>
      <c r="J2501" t="str">
        <f t="shared" si="78"/>
        <v>3431SkogOrganisk jordBlandingsskogSærs høy</v>
      </c>
      <c r="K2501" s="111">
        <v>-1.5726115302258048</v>
      </c>
      <c r="L2501" s="111">
        <v>0.92784825435236762</v>
      </c>
      <c r="M2501" s="111">
        <v>0.46510463492953991</v>
      </c>
      <c r="N2501" s="112">
        <f t="shared" si="79"/>
        <v>-0.17965864094389727</v>
      </c>
    </row>
    <row r="2502" spans="1:14" x14ac:dyDescent="0.25">
      <c r="A2502" s="111" t="s">
        <v>658</v>
      </c>
      <c r="B2502" s="111">
        <f>INDEX(kommuner!C:C,MATCH(_xlfn.NUMBERVALUE(A2502),kommuner!B:B,0))</f>
        <v>3431</v>
      </c>
      <c r="C2502" s="111" t="s">
        <v>127</v>
      </c>
      <c r="D2502" s="111" t="s">
        <v>127</v>
      </c>
      <c r="E2502" s="111" t="s">
        <v>123</v>
      </c>
      <c r="F2502" s="111" t="s">
        <v>185</v>
      </c>
      <c r="G2502" s="111" t="s">
        <v>180</v>
      </c>
      <c r="H2502" s="111" t="s">
        <v>185</v>
      </c>
      <c r="I2502" s="111" t="s">
        <v>180</v>
      </c>
      <c r="J2502" t="str">
        <f t="shared" si="78"/>
        <v>3431SkogOrganisk jordLauvskogHøy</v>
      </c>
      <c r="K2502" s="111">
        <v>-1.9913688882377358</v>
      </c>
      <c r="L2502" s="111">
        <v>0.92784825435236762</v>
      </c>
      <c r="M2502" s="111">
        <v>0.46510463492953991</v>
      </c>
      <c r="N2502" s="112">
        <f t="shared" si="79"/>
        <v>-0.59841599895582831</v>
      </c>
    </row>
    <row r="2503" spans="1:14" x14ac:dyDescent="0.25">
      <c r="A2503" s="111" t="s">
        <v>658</v>
      </c>
      <c r="B2503" s="111">
        <f>INDEX(kommuner!C:C,MATCH(_xlfn.NUMBERVALUE(A2503),kommuner!B:B,0))</f>
        <v>3431</v>
      </c>
      <c r="C2503" s="111" t="s">
        <v>127</v>
      </c>
      <c r="D2503" s="111" t="s">
        <v>127</v>
      </c>
      <c r="E2503" s="111" t="s">
        <v>123</v>
      </c>
      <c r="F2503" s="111" t="s">
        <v>185</v>
      </c>
      <c r="G2503" s="111" t="s">
        <v>167</v>
      </c>
      <c r="H2503" s="111" t="s">
        <v>185</v>
      </c>
      <c r="I2503" s="111" t="s">
        <v>167</v>
      </c>
      <c r="J2503" t="str">
        <f t="shared" si="78"/>
        <v>3431SkogOrganisk jordLauvskogImpediment</v>
      </c>
      <c r="K2503" s="111">
        <v>0.35000626494250675</v>
      </c>
      <c r="L2503" s="111">
        <v>0.92784825435236762</v>
      </c>
      <c r="M2503" s="111">
        <v>0.46510463492953991</v>
      </c>
      <c r="N2503" s="112">
        <f t="shared" si="79"/>
        <v>1.7429591542244141</v>
      </c>
    </row>
    <row r="2504" spans="1:14" x14ac:dyDescent="0.25">
      <c r="A2504" s="111" t="s">
        <v>658</v>
      </c>
      <c r="B2504" s="111">
        <f>INDEX(kommuner!C:C,MATCH(_xlfn.NUMBERVALUE(A2504),kommuner!B:B,0))</f>
        <v>3431</v>
      </c>
      <c r="C2504" s="111" t="s">
        <v>127</v>
      </c>
      <c r="D2504" s="111" t="s">
        <v>127</v>
      </c>
      <c r="E2504" s="111" t="s">
        <v>123</v>
      </c>
      <c r="F2504" s="111" t="s">
        <v>185</v>
      </c>
      <c r="G2504" s="111" t="s">
        <v>190</v>
      </c>
      <c r="H2504" s="111" t="s">
        <v>185</v>
      </c>
      <c r="I2504" s="111" t="s">
        <v>190</v>
      </c>
      <c r="J2504" t="str">
        <f t="shared" si="78"/>
        <v>3431SkogOrganisk jordLauvskogLav</v>
      </c>
      <c r="K2504" s="111">
        <v>1.1144075558526714</v>
      </c>
      <c r="L2504" s="111">
        <v>0.92784825435236762</v>
      </c>
      <c r="M2504" s="111">
        <v>0.46510463492953991</v>
      </c>
      <c r="N2504" s="112">
        <f t="shared" si="79"/>
        <v>2.5073604451345788</v>
      </c>
    </row>
    <row r="2505" spans="1:14" x14ac:dyDescent="0.25">
      <c r="A2505" s="111" t="s">
        <v>658</v>
      </c>
      <c r="B2505" s="111">
        <f>INDEX(kommuner!C:C,MATCH(_xlfn.NUMBERVALUE(A2505),kommuner!B:B,0))</f>
        <v>3431</v>
      </c>
      <c r="C2505" s="111" t="s">
        <v>127</v>
      </c>
      <c r="D2505" s="111" t="s">
        <v>127</v>
      </c>
      <c r="E2505" s="111" t="s">
        <v>123</v>
      </c>
      <c r="F2505" s="111" t="s">
        <v>185</v>
      </c>
      <c r="G2505" s="111" t="s">
        <v>173</v>
      </c>
      <c r="H2505" s="111" t="s">
        <v>185</v>
      </c>
      <c r="I2505" s="111" t="s">
        <v>173</v>
      </c>
      <c r="J2505" t="str">
        <f t="shared" si="78"/>
        <v>3431SkogOrganisk jordLauvskogMiddels</v>
      </c>
      <c r="K2505" s="111">
        <v>-0.62664468270982987</v>
      </c>
      <c r="L2505" s="111">
        <v>0.92784825435236762</v>
      </c>
      <c r="M2505" s="111">
        <v>0.46510463492953991</v>
      </c>
      <c r="N2505" s="112">
        <f t="shared" si="79"/>
        <v>0.76630820657207765</v>
      </c>
    </row>
    <row r="2506" spans="1:14" x14ac:dyDescent="0.25">
      <c r="A2506" s="111" t="s">
        <v>658</v>
      </c>
      <c r="B2506" s="111">
        <f>INDEX(kommuner!C:C,MATCH(_xlfn.NUMBERVALUE(A2506),kommuner!B:B,0))</f>
        <v>3431</v>
      </c>
      <c r="C2506" s="111" t="s">
        <v>127</v>
      </c>
      <c r="D2506" s="111" t="s">
        <v>127</v>
      </c>
      <c r="E2506" s="111" t="s">
        <v>123</v>
      </c>
      <c r="F2506" s="111" t="s">
        <v>185</v>
      </c>
      <c r="G2506" s="111" t="s">
        <v>186</v>
      </c>
      <c r="H2506" s="111" t="s">
        <v>185</v>
      </c>
      <c r="I2506" s="111" t="s">
        <v>186</v>
      </c>
      <c r="J2506" t="str">
        <f t="shared" si="78"/>
        <v>3431SkogOrganisk jordLauvskogSærs høy</v>
      </c>
      <c r="K2506" s="111">
        <v>-1.8997279926091779</v>
      </c>
      <c r="L2506" s="111">
        <v>0.92784825435236762</v>
      </c>
      <c r="M2506" s="111">
        <v>0.46510463492953991</v>
      </c>
      <c r="N2506" s="112">
        <f t="shared" si="79"/>
        <v>-0.50677510332727038</v>
      </c>
    </row>
    <row r="2507" spans="1:14" x14ac:dyDescent="0.25">
      <c r="A2507" s="111" t="s">
        <v>658</v>
      </c>
      <c r="B2507" s="111">
        <f>INDEX(kommuner!C:C,MATCH(_xlfn.NUMBERVALUE(A2507),kommuner!B:B,0))</f>
        <v>3431</v>
      </c>
      <c r="C2507" s="111" t="s">
        <v>83</v>
      </c>
      <c r="D2507" s="111" t="s">
        <v>83</v>
      </c>
      <c r="E2507" s="111" t="s">
        <v>126</v>
      </c>
      <c r="F2507" s="111" t="s">
        <v>139</v>
      </c>
      <c r="G2507" s="111" t="s">
        <v>139</v>
      </c>
      <c r="H2507" s="111" t="s">
        <v>139</v>
      </c>
      <c r="I2507" s="111" t="s">
        <v>139</v>
      </c>
      <c r="J2507" t="str">
        <f t="shared" si="78"/>
        <v>3431Utbygd arealMineraljord</v>
      </c>
      <c r="K2507" s="111">
        <v>-0.82639633937819656</v>
      </c>
      <c r="L2507" s="111">
        <v>0</v>
      </c>
      <c r="M2507" s="111">
        <v>1.303047089454229E-2</v>
      </c>
      <c r="N2507" s="112">
        <f t="shared" si="79"/>
        <v>-0.81336586848365422</v>
      </c>
    </row>
    <row r="2508" spans="1:14" x14ac:dyDescent="0.25">
      <c r="A2508" s="111" t="s">
        <v>658</v>
      </c>
      <c r="B2508" s="111">
        <f>INDEX(kommuner!C:C,MATCH(_xlfn.NUMBERVALUE(A2508),kommuner!B:B,0))</f>
        <v>3431</v>
      </c>
      <c r="C2508" s="111" t="s">
        <v>83</v>
      </c>
      <c r="D2508" s="111" t="s">
        <v>83</v>
      </c>
      <c r="E2508" s="111" t="s">
        <v>123</v>
      </c>
      <c r="F2508" s="111" t="s">
        <v>139</v>
      </c>
      <c r="G2508" s="111" t="s">
        <v>139</v>
      </c>
      <c r="H2508" s="111" t="s">
        <v>139</v>
      </c>
      <c r="I2508" s="111" t="s">
        <v>139</v>
      </c>
      <c r="J2508" t="str">
        <f t="shared" si="78"/>
        <v>3431Utbygd arealOrganisk jord</v>
      </c>
      <c r="K2508" s="111">
        <v>29.011421395201612</v>
      </c>
      <c r="L2508" s="111">
        <v>0</v>
      </c>
      <c r="M2508" s="111">
        <v>1.303047089454229E-2</v>
      </c>
      <c r="N2508" s="112">
        <f t="shared" si="79"/>
        <v>29.024451866096154</v>
      </c>
    </row>
    <row r="2509" spans="1:14" x14ac:dyDescent="0.25">
      <c r="A2509" s="111" t="s">
        <v>658</v>
      </c>
      <c r="B2509" s="111">
        <f>INDEX(kommuner!C:C,MATCH(_xlfn.NUMBERVALUE(A2509),kommuner!B:B,0))</f>
        <v>3431</v>
      </c>
      <c r="C2509" s="111" t="s">
        <v>181</v>
      </c>
      <c r="D2509" s="111" t="s">
        <v>181</v>
      </c>
      <c r="E2509" s="111" t="s">
        <v>123</v>
      </c>
      <c r="F2509" s="111" t="s">
        <v>139</v>
      </c>
      <c r="G2509" s="111" t="s">
        <v>139</v>
      </c>
      <c r="H2509" s="111" t="s">
        <v>139</v>
      </c>
      <c r="I2509" s="111" t="s">
        <v>139</v>
      </c>
      <c r="J2509" t="str">
        <f t="shared" si="78"/>
        <v>3431Vann og myrOrganisk jord</v>
      </c>
      <c r="K2509" s="111">
        <v>-0.15121005571827481</v>
      </c>
      <c r="L2509" s="111">
        <v>0</v>
      </c>
      <c r="M2509" s="111">
        <v>0</v>
      </c>
      <c r="N2509" s="112">
        <f t="shared" si="79"/>
        <v>-0.15121005571827481</v>
      </c>
    </row>
    <row r="2510" spans="1:14" x14ac:dyDescent="0.25">
      <c r="A2510" s="111" t="s">
        <v>659</v>
      </c>
      <c r="B2510" s="111">
        <f>INDEX(kommuner!C:C,MATCH(_xlfn.NUMBERVALUE(A2510),kommuner!B:B,0))</f>
        <v>3432</v>
      </c>
      <c r="C2510" s="111" t="s">
        <v>82</v>
      </c>
      <c r="D2510" s="111" t="s">
        <v>82</v>
      </c>
      <c r="E2510" s="111" t="s">
        <v>126</v>
      </c>
      <c r="F2510" s="111" t="s">
        <v>139</v>
      </c>
      <c r="G2510" s="111" t="s">
        <v>139</v>
      </c>
      <c r="H2510" s="111" t="s">
        <v>139</v>
      </c>
      <c r="I2510" s="111" t="s">
        <v>139</v>
      </c>
      <c r="J2510" t="str">
        <f t="shared" si="78"/>
        <v>3432Annen utmarkMineraljord</v>
      </c>
      <c r="K2510" s="111">
        <v>-8.1294889331176998E-2</v>
      </c>
      <c r="L2510" s="111">
        <v>0</v>
      </c>
      <c r="M2510" s="111">
        <v>0</v>
      </c>
      <c r="N2510" s="112">
        <f t="shared" si="79"/>
        <v>-8.1294889331176998E-2</v>
      </c>
    </row>
    <row r="2511" spans="1:14" x14ac:dyDescent="0.25">
      <c r="A2511" s="111" t="s">
        <v>659</v>
      </c>
      <c r="B2511" s="111">
        <f>INDEX(kommuner!C:C,MATCH(_xlfn.NUMBERVALUE(A2511),kommuner!B:B,0))</f>
        <v>3432</v>
      </c>
      <c r="C2511" s="111" t="s">
        <v>121</v>
      </c>
      <c r="D2511" s="111" t="s">
        <v>121</v>
      </c>
      <c r="E2511" s="111" t="s">
        <v>126</v>
      </c>
      <c r="F2511" s="111" t="s">
        <v>139</v>
      </c>
      <c r="G2511" s="111" t="s">
        <v>139</v>
      </c>
      <c r="H2511" s="111" t="s">
        <v>139</v>
      </c>
      <c r="I2511" s="111" t="s">
        <v>139</v>
      </c>
      <c r="J2511" t="str">
        <f t="shared" si="78"/>
        <v>3432BeiteMineraljord</v>
      </c>
      <c r="K2511" s="111">
        <v>-0.96338340838695502</v>
      </c>
      <c r="L2511" s="111">
        <v>0</v>
      </c>
      <c r="M2511" s="111">
        <v>1.2448711246839999E-7</v>
      </c>
      <c r="N2511" s="112">
        <f t="shared" si="79"/>
        <v>-0.96338328389984251</v>
      </c>
    </row>
    <row r="2512" spans="1:14" x14ac:dyDescent="0.25">
      <c r="A2512" s="111" t="s">
        <v>659</v>
      </c>
      <c r="B2512" s="111">
        <f>INDEX(kommuner!C:C,MATCH(_xlfn.NUMBERVALUE(A2512),kommuner!B:B,0))</f>
        <v>3432</v>
      </c>
      <c r="C2512" s="111" t="s">
        <v>121</v>
      </c>
      <c r="D2512" s="111" t="s">
        <v>121</v>
      </c>
      <c r="E2512" s="111" t="s">
        <v>123</v>
      </c>
      <c r="F2512" s="111" t="s">
        <v>139</v>
      </c>
      <c r="G2512" s="111" t="s">
        <v>139</v>
      </c>
      <c r="H2512" s="111" t="s">
        <v>139</v>
      </c>
      <c r="I2512" s="111" t="s">
        <v>139</v>
      </c>
      <c r="J2512" t="str">
        <f t="shared" si="78"/>
        <v>3432BeiteOrganisk jord</v>
      </c>
      <c r="K2512" s="111">
        <v>12.077525935985037</v>
      </c>
      <c r="L2512" s="111">
        <v>1.6412500000000001</v>
      </c>
      <c r="M2512" s="111">
        <v>0</v>
      </c>
      <c r="N2512" s="112">
        <f t="shared" si="79"/>
        <v>13.718775935985036</v>
      </c>
    </row>
    <row r="2513" spans="1:14" x14ac:dyDescent="0.25">
      <c r="A2513" s="111" t="s">
        <v>659</v>
      </c>
      <c r="B2513" s="111">
        <f>INDEX(kommuner!C:C,MATCH(_xlfn.NUMBERVALUE(A2513),kommuner!B:B,0))</f>
        <v>3432</v>
      </c>
      <c r="C2513" s="111" t="s">
        <v>84</v>
      </c>
      <c r="D2513" s="111" t="s">
        <v>84</v>
      </c>
      <c r="E2513" s="111" t="s">
        <v>126</v>
      </c>
      <c r="F2513" s="111" t="s">
        <v>139</v>
      </c>
      <c r="G2513" s="111" t="s">
        <v>139</v>
      </c>
      <c r="H2513" s="111" t="s">
        <v>139</v>
      </c>
      <c r="I2513" s="111" t="s">
        <v>139</v>
      </c>
      <c r="J2513" t="str">
        <f t="shared" si="78"/>
        <v>3432Dyrket markMineraljord</v>
      </c>
      <c r="K2513" s="111">
        <v>-0.49268043400208006</v>
      </c>
      <c r="L2513" s="111">
        <v>0</v>
      </c>
      <c r="M2513" s="111">
        <v>0</v>
      </c>
      <c r="N2513" s="112">
        <f t="shared" si="79"/>
        <v>-0.49268043400208006</v>
      </c>
    </row>
    <row r="2514" spans="1:14" x14ac:dyDescent="0.25">
      <c r="A2514" s="111" t="s">
        <v>659</v>
      </c>
      <c r="B2514" s="111">
        <f>INDEX(kommuner!C:C,MATCH(_xlfn.NUMBERVALUE(A2514),kommuner!B:B,0))</f>
        <v>3432</v>
      </c>
      <c r="C2514" s="111" t="s">
        <v>84</v>
      </c>
      <c r="D2514" s="111" t="s">
        <v>84</v>
      </c>
      <c r="E2514" s="111" t="s">
        <v>123</v>
      </c>
      <c r="F2514" s="111" t="s">
        <v>139</v>
      </c>
      <c r="G2514" s="111" t="s">
        <v>139</v>
      </c>
      <c r="H2514" s="111" t="s">
        <v>139</v>
      </c>
      <c r="I2514" s="111" t="s">
        <v>139</v>
      </c>
      <c r="J2514" t="str">
        <f t="shared" si="78"/>
        <v>3432Dyrket markOrganisk jord</v>
      </c>
      <c r="K2514" s="111">
        <v>28.726149366675592</v>
      </c>
      <c r="L2514" s="111">
        <v>1.45625</v>
      </c>
      <c r="M2514" s="111">
        <v>0</v>
      </c>
      <c r="N2514" s="112">
        <f t="shared" si="79"/>
        <v>30.182399366675593</v>
      </c>
    </row>
    <row r="2515" spans="1:14" x14ac:dyDescent="0.25">
      <c r="A2515" s="111" t="s">
        <v>659</v>
      </c>
      <c r="B2515" s="111">
        <f>INDEX(kommuner!C:C,MATCH(_xlfn.NUMBERVALUE(A2515),kommuner!B:B,0))</f>
        <v>3432</v>
      </c>
      <c r="C2515" s="111" t="s">
        <v>127</v>
      </c>
      <c r="D2515" s="111" t="s">
        <v>127</v>
      </c>
      <c r="E2515" s="111" t="s">
        <v>126</v>
      </c>
      <c r="F2515" s="111" t="s">
        <v>172</v>
      </c>
      <c r="G2515" s="111" t="s">
        <v>180</v>
      </c>
      <c r="H2515" s="111" t="s">
        <v>172</v>
      </c>
      <c r="I2515" s="111" t="s">
        <v>180</v>
      </c>
      <c r="J2515" t="str">
        <f t="shared" si="78"/>
        <v>3432SkogMineraljordBarskogHøy</v>
      </c>
      <c r="K2515" s="111">
        <v>-2.6198458133623994</v>
      </c>
      <c r="L2515" s="111">
        <v>0.85306406685236758</v>
      </c>
      <c r="M2515" s="111">
        <v>6.4056614999681585E-2</v>
      </c>
      <c r="N2515" s="112">
        <f t="shared" si="79"/>
        <v>-1.7027251315103504</v>
      </c>
    </row>
    <row r="2516" spans="1:14" x14ac:dyDescent="0.25">
      <c r="A2516" s="111" t="s">
        <v>659</v>
      </c>
      <c r="B2516" s="111">
        <f>INDEX(kommuner!C:C,MATCH(_xlfn.NUMBERVALUE(A2516),kommuner!B:B,0))</f>
        <v>3432</v>
      </c>
      <c r="C2516" s="111" t="s">
        <v>127</v>
      </c>
      <c r="D2516" s="111" t="s">
        <v>127</v>
      </c>
      <c r="E2516" s="111" t="s">
        <v>126</v>
      </c>
      <c r="F2516" s="111" t="s">
        <v>172</v>
      </c>
      <c r="G2516" s="111" t="s">
        <v>167</v>
      </c>
      <c r="H2516" s="111" t="s">
        <v>172</v>
      </c>
      <c r="I2516" s="111" t="s">
        <v>167</v>
      </c>
      <c r="J2516" t="str">
        <f t="shared" si="78"/>
        <v>3432SkogMineraljordBarskogImpediment</v>
      </c>
      <c r="K2516" s="111">
        <v>-2.0650085329634176</v>
      </c>
      <c r="L2516" s="111">
        <v>0.85306406685236758</v>
      </c>
      <c r="M2516" s="111">
        <v>6.3979989500968365E-2</v>
      </c>
      <c r="N2516" s="112">
        <f t="shared" si="79"/>
        <v>-1.1479644766100818</v>
      </c>
    </row>
    <row r="2517" spans="1:14" x14ac:dyDescent="0.25">
      <c r="A2517" s="111" t="s">
        <v>659</v>
      </c>
      <c r="B2517" s="111">
        <f>INDEX(kommuner!C:C,MATCH(_xlfn.NUMBERVALUE(A2517),kommuner!B:B,0))</f>
        <v>3432</v>
      </c>
      <c r="C2517" s="111" t="s">
        <v>127</v>
      </c>
      <c r="D2517" s="111" t="s">
        <v>127</v>
      </c>
      <c r="E2517" s="111" t="s">
        <v>126</v>
      </c>
      <c r="F2517" s="111" t="s">
        <v>172</v>
      </c>
      <c r="G2517" s="111" t="s">
        <v>190</v>
      </c>
      <c r="H2517" s="111" t="s">
        <v>172</v>
      </c>
      <c r="I2517" s="111" t="s">
        <v>190</v>
      </c>
      <c r="J2517" t="str">
        <f t="shared" si="78"/>
        <v>3432SkogMineraljordBarskogLav</v>
      </c>
      <c r="K2517" s="111">
        <v>-1.5556963198695539</v>
      </c>
      <c r="L2517" s="111">
        <v>0.85306406685236758</v>
      </c>
      <c r="M2517" s="111">
        <v>6.3979989500968365E-2</v>
      </c>
      <c r="N2517" s="112">
        <f t="shared" si="79"/>
        <v>-0.63865226351621796</v>
      </c>
    </row>
    <row r="2518" spans="1:14" x14ac:dyDescent="0.25">
      <c r="A2518" s="111" t="s">
        <v>659</v>
      </c>
      <c r="B2518" s="111">
        <f>INDEX(kommuner!C:C,MATCH(_xlfn.NUMBERVALUE(A2518),kommuner!B:B,0))</f>
        <v>3432</v>
      </c>
      <c r="C2518" s="111" t="s">
        <v>127</v>
      </c>
      <c r="D2518" s="111" t="s">
        <v>127</v>
      </c>
      <c r="E2518" s="111" t="s">
        <v>126</v>
      </c>
      <c r="F2518" s="111" t="s">
        <v>172</v>
      </c>
      <c r="G2518" s="111" t="s">
        <v>173</v>
      </c>
      <c r="H2518" s="111" t="s">
        <v>172</v>
      </c>
      <c r="I2518" s="111" t="s">
        <v>173</v>
      </c>
      <c r="J2518" t="str">
        <f t="shared" si="78"/>
        <v>3432SkogMineraljordBarskogMiddels</v>
      </c>
      <c r="K2518" s="111">
        <v>-2.1020078369684825</v>
      </c>
      <c r="L2518" s="111">
        <v>0.85306406685236758</v>
      </c>
      <c r="M2518" s="111">
        <v>6.4056614999681585E-2</v>
      </c>
      <c r="N2518" s="112">
        <f t="shared" si="79"/>
        <v>-1.1848871551164335</v>
      </c>
    </row>
    <row r="2519" spans="1:14" x14ac:dyDescent="0.25">
      <c r="A2519" s="111" t="s">
        <v>659</v>
      </c>
      <c r="B2519" s="111">
        <f>INDEX(kommuner!C:C,MATCH(_xlfn.NUMBERVALUE(A2519),kommuner!B:B,0))</f>
        <v>3432</v>
      </c>
      <c r="C2519" s="111" t="s">
        <v>127</v>
      </c>
      <c r="D2519" s="111" t="s">
        <v>127</v>
      </c>
      <c r="E2519" s="111" t="s">
        <v>126</v>
      </c>
      <c r="F2519" s="111" t="s">
        <v>172</v>
      </c>
      <c r="G2519" s="111" t="s">
        <v>186</v>
      </c>
      <c r="H2519" s="111" t="s">
        <v>172</v>
      </c>
      <c r="I2519" s="111" t="s">
        <v>186</v>
      </c>
      <c r="J2519" t="str">
        <f t="shared" si="78"/>
        <v>3432SkogMineraljordBarskogSærs høy</v>
      </c>
      <c r="K2519" s="111">
        <v>0.12072674540874306</v>
      </c>
      <c r="L2519" s="111">
        <v>0.85306406685236758</v>
      </c>
      <c r="M2519" s="111">
        <v>6.4056614999681585E-2</v>
      </c>
      <c r="N2519" s="112">
        <f t="shared" si="79"/>
        <v>1.0378474272607923</v>
      </c>
    </row>
    <row r="2520" spans="1:14" x14ac:dyDescent="0.25">
      <c r="A2520" s="111" t="s">
        <v>659</v>
      </c>
      <c r="B2520" s="111">
        <f>INDEX(kommuner!C:C,MATCH(_xlfn.NUMBERVALUE(A2520),kommuner!B:B,0))</f>
        <v>3432</v>
      </c>
      <c r="C2520" s="111" t="s">
        <v>127</v>
      </c>
      <c r="D2520" s="111" t="s">
        <v>127</v>
      </c>
      <c r="E2520" s="111" t="s">
        <v>126</v>
      </c>
      <c r="F2520" s="111" t="s">
        <v>179</v>
      </c>
      <c r="G2520" s="111" t="s">
        <v>180</v>
      </c>
      <c r="H2520" s="111" t="s">
        <v>179</v>
      </c>
      <c r="I2520" s="111" t="s">
        <v>180</v>
      </c>
      <c r="J2520" t="str">
        <f t="shared" si="78"/>
        <v>3432SkogMineraljordBlandingsskogHøy</v>
      </c>
      <c r="K2520" s="111">
        <v>-7.1939050909469406</v>
      </c>
      <c r="L2520" s="111">
        <v>0.85306406685236758</v>
      </c>
      <c r="M2520" s="111">
        <v>6.3979989500968365E-2</v>
      </c>
      <c r="N2520" s="112">
        <f t="shared" si="79"/>
        <v>-6.2768610345936047</v>
      </c>
    </row>
    <row r="2521" spans="1:14" x14ac:dyDescent="0.25">
      <c r="A2521" s="111" t="s">
        <v>659</v>
      </c>
      <c r="B2521" s="111">
        <f>INDEX(kommuner!C:C,MATCH(_xlfn.NUMBERVALUE(A2521),kommuner!B:B,0))</f>
        <v>3432</v>
      </c>
      <c r="C2521" s="111" t="s">
        <v>127</v>
      </c>
      <c r="D2521" s="111" t="s">
        <v>127</v>
      </c>
      <c r="E2521" s="111" t="s">
        <v>126</v>
      </c>
      <c r="F2521" s="111" t="s">
        <v>179</v>
      </c>
      <c r="G2521" s="111" t="s">
        <v>167</v>
      </c>
      <c r="H2521" s="111" t="s">
        <v>179</v>
      </c>
      <c r="I2521" s="111" t="s">
        <v>167</v>
      </c>
      <c r="J2521" t="str">
        <f t="shared" si="78"/>
        <v>3432SkogMineraljordBlandingsskogImpediment</v>
      </c>
      <c r="K2521" s="111">
        <v>-1.534689908392211</v>
      </c>
      <c r="L2521" s="111">
        <v>0.85306406685236758</v>
      </c>
      <c r="M2521" s="111">
        <v>6.3979989500968365E-2</v>
      </c>
      <c r="N2521" s="112">
        <f t="shared" si="79"/>
        <v>-0.61764585203887501</v>
      </c>
    </row>
    <row r="2522" spans="1:14" x14ac:dyDescent="0.25">
      <c r="A2522" s="111" t="s">
        <v>659</v>
      </c>
      <c r="B2522" s="111">
        <f>INDEX(kommuner!C:C,MATCH(_xlfn.NUMBERVALUE(A2522),kommuner!B:B,0))</f>
        <v>3432</v>
      </c>
      <c r="C2522" s="111" t="s">
        <v>127</v>
      </c>
      <c r="D2522" s="111" t="s">
        <v>127</v>
      </c>
      <c r="E2522" s="111" t="s">
        <v>126</v>
      </c>
      <c r="F2522" s="111" t="s">
        <v>179</v>
      </c>
      <c r="G2522" s="111" t="s">
        <v>190</v>
      </c>
      <c r="H2522" s="111" t="s">
        <v>179</v>
      </c>
      <c r="I2522" s="111" t="s">
        <v>190</v>
      </c>
      <c r="J2522" t="str">
        <f t="shared" si="78"/>
        <v>3432SkogMineraljordBlandingsskogLav</v>
      </c>
      <c r="K2522" s="111">
        <v>-2.1877055028220966</v>
      </c>
      <c r="L2522" s="111">
        <v>0.85306406685236758</v>
      </c>
      <c r="M2522" s="111">
        <v>6.3979989500968365E-2</v>
      </c>
      <c r="N2522" s="112">
        <f t="shared" si="79"/>
        <v>-1.2706614464687609</v>
      </c>
    </row>
    <row r="2523" spans="1:14" x14ac:dyDescent="0.25">
      <c r="A2523" s="111" t="s">
        <v>659</v>
      </c>
      <c r="B2523" s="111">
        <f>INDEX(kommuner!C:C,MATCH(_xlfn.NUMBERVALUE(A2523),kommuner!B:B,0))</f>
        <v>3432</v>
      </c>
      <c r="C2523" s="111" t="s">
        <v>127</v>
      </c>
      <c r="D2523" s="111" t="s">
        <v>127</v>
      </c>
      <c r="E2523" s="111" t="s">
        <v>126</v>
      </c>
      <c r="F2523" s="111" t="s">
        <v>179</v>
      </c>
      <c r="G2523" s="111" t="s">
        <v>173</v>
      </c>
      <c r="H2523" s="111" t="s">
        <v>179</v>
      </c>
      <c r="I2523" s="111" t="s">
        <v>173</v>
      </c>
      <c r="J2523" t="str">
        <f t="shared" si="78"/>
        <v>3432SkogMineraljordBlandingsskogMiddels</v>
      </c>
      <c r="K2523" s="111">
        <v>-3.8687729546762566</v>
      </c>
      <c r="L2523" s="111">
        <v>0.85306406685236758</v>
      </c>
      <c r="M2523" s="111">
        <v>6.3979989500968365E-2</v>
      </c>
      <c r="N2523" s="112">
        <f t="shared" si="79"/>
        <v>-2.9517288983229206</v>
      </c>
    </row>
    <row r="2524" spans="1:14" x14ac:dyDescent="0.25">
      <c r="A2524" s="111" t="s">
        <v>659</v>
      </c>
      <c r="B2524" s="111">
        <f>INDEX(kommuner!C:C,MATCH(_xlfn.NUMBERVALUE(A2524),kommuner!B:B,0))</f>
        <v>3432</v>
      </c>
      <c r="C2524" s="111" t="s">
        <v>127</v>
      </c>
      <c r="D2524" s="111" t="s">
        <v>127</v>
      </c>
      <c r="E2524" s="111" t="s">
        <v>126</v>
      </c>
      <c r="F2524" s="111" t="s">
        <v>179</v>
      </c>
      <c r="G2524" s="111" t="s">
        <v>186</v>
      </c>
      <c r="H2524" s="111" t="s">
        <v>179</v>
      </c>
      <c r="I2524" s="111" t="s">
        <v>186</v>
      </c>
      <c r="J2524" t="str">
        <f t="shared" si="78"/>
        <v>3432SkogMineraljordBlandingsskogSærs høy</v>
      </c>
      <c r="K2524" s="111">
        <v>-2.9395925245326562</v>
      </c>
      <c r="L2524" s="111">
        <v>0.85306406685236758</v>
      </c>
      <c r="M2524" s="111">
        <v>6.3979989500968365E-2</v>
      </c>
      <c r="N2524" s="112">
        <f t="shared" si="79"/>
        <v>-2.0225484681793202</v>
      </c>
    </row>
    <row r="2525" spans="1:14" x14ac:dyDescent="0.25">
      <c r="A2525" s="111" t="s">
        <v>659</v>
      </c>
      <c r="B2525" s="111">
        <f>INDEX(kommuner!C:C,MATCH(_xlfn.NUMBERVALUE(A2525),kommuner!B:B,0))</f>
        <v>3432</v>
      </c>
      <c r="C2525" s="111" t="s">
        <v>127</v>
      </c>
      <c r="D2525" s="111" t="s">
        <v>127</v>
      </c>
      <c r="E2525" s="111" t="s">
        <v>126</v>
      </c>
      <c r="F2525" s="111" t="s">
        <v>185</v>
      </c>
      <c r="G2525" s="111" t="s">
        <v>180</v>
      </c>
      <c r="H2525" s="111" t="s">
        <v>185</v>
      </c>
      <c r="I2525" s="111" t="s">
        <v>180</v>
      </c>
      <c r="J2525" t="str">
        <f t="shared" si="78"/>
        <v>3432SkogMineraljordLauvskogHøy</v>
      </c>
      <c r="K2525" s="111">
        <v>-3.3269846154961789</v>
      </c>
      <c r="L2525" s="111">
        <v>0.85306406685236758</v>
      </c>
      <c r="M2525" s="111">
        <v>6.3979989500968365E-2</v>
      </c>
      <c r="N2525" s="112">
        <f t="shared" si="79"/>
        <v>-2.4099405591428429</v>
      </c>
    </row>
    <row r="2526" spans="1:14" x14ac:dyDescent="0.25">
      <c r="A2526" s="111" t="s">
        <v>659</v>
      </c>
      <c r="B2526" s="111">
        <f>INDEX(kommuner!C:C,MATCH(_xlfn.NUMBERVALUE(A2526),kommuner!B:B,0))</f>
        <v>3432</v>
      </c>
      <c r="C2526" s="111" t="s">
        <v>127</v>
      </c>
      <c r="D2526" s="111" t="s">
        <v>127</v>
      </c>
      <c r="E2526" s="111" t="s">
        <v>126</v>
      </c>
      <c r="F2526" s="111" t="s">
        <v>185</v>
      </c>
      <c r="G2526" s="111" t="s">
        <v>167</v>
      </c>
      <c r="H2526" s="111" t="s">
        <v>185</v>
      </c>
      <c r="I2526" s="111" t="s">
        <v>167</v>
      </c>
      <c r="J2526" t="str">
        <f t="shared" si="78"/>
        <v>3432SkogMineraljordLauvskogImpediment</v>
      </c>
      <c r="K2526" s="111">
        <v>-0.77373521499002318</v>
      </c>
      <c r="L2526" s="111">
        <v>0.85306406685236758</v>
      </c>
      <c r="M2526" s="111">
        <v>6.3979989500968365E-2</v>
      </c>
      <c r="N2526" s="112">
        <f t="shared" si="79"/>
        <v>0.14330884136331276</v>
      </c>
    </row>
    <row r="2527" spans="1:14" x14ac:dyDescent="0.25">
      <c r="A2527" s="111" t="s">
        <v>659</v>
      </c>
      <c r="B2527" s="111">
        <f>INDEX(kommuner!C:C,MATCH(_xlfn.NUMBERVALUE(A2527),kommuner!B:B,0))</f>
        <v>3432</v>
      </c>
      <c r="C2527" s="111" t="s">
        <v>127</v>
      </c>
      <c r="D2527" s="111" t="s">
        <v>127</v>
      </c>
      <c r="E2527" s="111" t="s">
        <v>126</v>
      </c>
      <c r="F2527" s="111" t="s">
        <v>185</v>
      </c>
      <c r="G2527" s="111" t="s">
        <v>190</v>
      </c>
      <c r="H2527" s="111" t="s">
        <v>185</v>
      </c>
      <c r="I2527" s="111" t="s">
        <v>190</v>
      </c>
      <c r="J2527" t="str">
        <f t="shared" si="78"/>
        <v>3432SkogMineraljordLauvskogLav</v>
      </c>
      <c r="K2527" s="111">
        <v>-8.9748170935426599E-2</v>
      </c>
      <c r="L2527" s="111">
        <v>0.85306406685236758</v>
      </c>
      <c r="M2527" s="111">
        <v>6.3979989500968365E-2</v>
      </c>
      <c r="N2527" s="112">
        <f t="shared" si="79"/>
        <v>0.82729588541790933</v>
      </c>
    </row>
    <row r="2528" spans="1:14" x14ac:dyDescent="0.25">
      <c r="A2528" s="111" t="s">
        <v>659</v>
      </c>
      <c r="B2528" s="111">
        <f>INDEX(kommuner!C:C,MATCH(_xlfn.NUMBERVALUE(A2528),kommuner!B:B,0))</f>
        <v>3432</v>
      </c>
      <c r="C2528" s="111" t="s">
        <v>127</v>
      </c>
      <c r="D2528" s="111" t="s">
        <v>127</v>
      </c>
      <c r="E2528" s="111" t="s">
        <v>126</v>
      </c>
      <c r="F2528" s="111" t="s">
        <v>185</v>
      </c>
      <c r="G2528" s="111" t="s">
        <v>173</v>
      </c>
      <c r="H2528" s="111" t="s">
        <v>185</v>
      </c>
      <c r="I2528" s="111" t="s">
        <v>173</v>
      </c>
      <c r="J2528" t="str">
        <f t="shared" si="78"/>
        <v>3432SkogMineraljordLauvskogMiddels</v>
      </c>
      <c r="K2528" s="111">
        <v>-1.7789409505847176</v>
      </c>
      <c r="L2528" s="111">
        <v>0.85306406685236758</v>
      </c>
      <c r="M2528" s="111">
        <v>6.3979989500968365E-2</v>
      </c>
      <c r="N2528" s="112">
        <f t="shared" si="79"/>
        <v>-0.86189689423138161</v>
      </c>
    </row>
    <row r="2529" spans="1:14" x14ac:dyDescent="0.25">
      <c r="A2529" s="111" t="s">
        <v>659</v>
      </c>
      <c r="B2529" s="111">
        <f>INDEX(kommuner!C:C,MATCH(_xlfn.NUMBERVALUE(A2529),kommuner!B:B,0))</f>
        <v>3432</v>
      </c>
      <c r="C2529" s="111" t="s">
        <v>127</v>
      </c>
      <c r="D2529" s="111" t="s">
        <v>127</v>
      </c>
      <c r="E2529" s="111" t="s">
        <v>126</v>
      </c>
      <c r="F2529" s="111" t="s">
        <v>185</v>
      </c>
      <c r="G2529" s="111" t="s">
        <v>186</v>
      </c>
      <c r="H2529" s="111" t="s">
        <v>185</v>
      </c>
      <c r="I2529" s="111" t="s">
        <v>186</v>
      </c>
      <c r="J2529" t="str">
        <f t="shared" si="78"/>
        <v>3432SkogMineraljordLauvskogSærs høy</v>
      </c>
      <c r="K2529" s="111">
        <v>-3.6560473259425113</v>
      </c>
      <c r="L2529" s="111">
        <v>0.85306406685236758</v>
      </c>
      <c r="M2529" s="111">
        <v>6.3979989500968365E-2</v>
      </c>
      <c r="N2529" s="112">
        <f t="shared" si="79"/>
        <v>-2.7390032695891753</v>
      </c>
    </row>
    <row r="2530" spans="1:14" x14ac:dyDescent="0.25">
      <c r="A2530" s="111" t="s">
        <v>659</v>
      </c>
      <c r="B2530" s="111">
        <f>INDEX(kommuner!C:C,MATCH(_xlfn.NUMBERVALUE(A2530),kommuner!B:B,0))</f>
        <v>3432</v>
      </c>
      <c r="C2530" s="111" t="s">
        <v>127</v>
      </c>
      <c r="D2530" s="111" t="s">
        <v>127</v>
      </c>
      <c r="E2530" s="111" t="s">
        <v>123</v>
      </c>
      <c r="F2530" s="111" t="s">
        <v>172</v>
      </c>
      <c r="G2530" s="111" t="s">
        <v>180</v>
      </c>
      <c r="H2530" s="111" t="s">
        <v>172</v>
      </c>
      <c r="I2530" s="111" t="s">
        <v>180</v>
      </c>
      <c r="J2530" t="str">
        <f t="shared" si="78"/>
        <v>3432SkogOrganisk jordBarskogHøy</v>
      </c>
      <c r="K2530" s="111">
        <v>-2.5184559031994138</v>
      </c>
      <c r="L2530" s="111">
        <v>0.92784825435236762</v>
      </c>
      <c r="M2530" s="111">
        <v>0.46518126042825314</v>
      </c>
      <c r="N2530" s="112">
        <f t="shared" si="79"/>
        <v>-1.1254263884187932</v>
      </c>
    </row>
    <row r="2531" spans="1:14" x14ac:dyDescent="0.25">
      <c r="A2531" s="111" t="s">
        <v>659</v>
      </c>
      <c r="B2531" s="111">
        <f>INDEX(kommuner!C:C,MATCH(_xlfn.NUMBERVALUE(A2531),kommuner!B:B,0))</f>
        <v>3432</v>
      </c>
      <c r="C2531" s="111" t="s">
        <v>127</v>
      </c>
      <c r="D2531" s="111" t="s">
        <v>127</v>
      </c>
      <c r="E2531" s="111" t="s">
        <v>123</v>
      </c>
      <c r="F2531" s="111" t="s">
        <v>172</v>
      </c>
      <c r="G2531" s="111" t="s">
        <v>167</v>
      </c>
      <c r="H2531" s="111" t="s">
        <v>172</v>
      </c>
      <c r="I2531" s="111" t="s">
        <v>167</v>
      </c>
      <c r="J2531" t="str">
        <f t="shared" si="78"/>
        <v>3432SkogOrganisk jordBarskogImpediment</v>
      </c>
      <c r="K2531" s="111">
        <v>3.7944669267533482E-2</v>
      </c>
      <c r="L2531" s="111">
        <v>0.92784825435236762</v>
      </c>
      <c r="M2531" s="111">
        <v>0.46510463492953991</v>
      </c>
      <c r="N2531" s="112">
        <f t="shared" si="79"/>
        <v>1.430897558549441</v>
      </c>
    </row>
    <row r="2532" spans="1:14" x14ac:dyDescent="0.25">
      <c r="A2532" s="111" t="s">
        <v>659</v>
      </c>
      <c r="B2532" s="111">
        <f>INDEX(kommuner!C:C,MATCH(_xlfn.NUMBERVALUE(A2532),kommuner!B:B,0))</f>
        <v>3432</v>
      </c>
      <c r="C2532" s="111" t="s">
        <v>127</v>
      </c>
      <c r="D2532" s="111" t="s">
        <v>127</v>
      </c>
      <c r="E2532" s="111" t="s">
        <v>123</v>
      </c>
      <c r="F2532" s="111" t="s">
        <v>172</v>
      </c>
      <c r="G2532" s="111" t="s">
        <v>190</v>
      </c>
      <c r="H2532" s="111" t="s">
        <v>172</v>
      </c>
      <c r="I2532" s="111" t="s">
        <v>190</v>
      </c>
      <c r="J2532" t="str">
        <f t="shared" si="78"/>
        <v>3432SkogOrganisk jordBarskogLav</v>
      </c>
      <c r="K2532" s="111">
        <v>-0.50666953101693391</v>
      </c>
      <c r="L2532" s="111">
        <v>0.92784825435236762</v>
      </c>
      <c r="M2532" s="111">
        <v>0.46510463492953991</v>
      </c>
      <c r="N2532" s="112">
        <f t="shared" si="79"/>
        <v>0.88628335826497362</v>
      </c>
    </row>
    <row r="2533" spans="1:14" x14ac:dyDescent="0.25">
      <c r="A2533" s="111" t="s">
        <v>659</v>
      </c>
      <c r="B2533" s="111">
        <f>INDEX(kommuner!C:C,MATCH(_xlfn.NUMBERVALUE(A2533),kommuner!B:B,0))</f>
        <v>3432</v>
      </c>
      <c r="C2533" s="111" t="s">
        <v>127</v>
      </c>
      <c r="D2533" s="111" t="s">
        <v>127</v>
      </c>
      <c r="E2533" s="111" t="s">
        <v>123</v>
      </c>
      <c r="F2533" s="111" t="s">
        <v>172</v>
      </c>
      <c r="G2533" s="111" t="s">
        <v>173</v>
      </c>
      <c r="H2533" s="111" t="s">
        <v>172</v>
      </c>
      <c r="I2533" s="111" t="s">
        <v>173</v>
      </c>
      <c r="J2533" t="str">
        <f t="shared" si="78"/>
        <v>3432SkogOrganisk jordBarskogMiddels</v>
      </c>
      <c r="K2533" s="111">
        <v>-1.5571490961494638</v>
      </c>
      <c r="L2533" s="111">
        <v>0.92784825435236762</v>
      </c>
      <c r="M2533" s="111">
        <v>0.46518126042825314</v>
      </c>
      <c r="N2533" s="112">
        <f t="shared" si="79"/>
        <v>-0.16411958136884308</v>
      </c>
    </row>
    <row r="2534" spans="1:14" x14ac:dyDescent="0.25">
      <c r="A2534" s="111" t="s">
        <v>659</v>
      </c>
      <c r="B2534" s="111">
        <f>INDEX(kommuner!C:C,MATCH(_xlfn.NUMBERVALUE(A2534),kommuner!B:B,0))</f>
        <v>3432</v>
      </c>
      <c r="C2534" s="111" t="s">
        <v>127</v>
      </c>
      <c r="D2534" s="111" t="s">
        <v>127</v>
      </c>
      <c r="E2534" s="111" t="s">
        <v>123</v>
      </c>
      <c r="F2534" s="111" t="s">
        <v>172</v>
      </c>
      <c r="G2534" s="111" t="s">
        <v>186</v>
      </c>
      <c r="H2534" s="111" t="s">
        <v>172</v>
      </c>
      <c r="I2534" s="111" t="s">
        <v>186</v>
      </c>
      <c r="J2534" t="str">
        <f t="shared" si="78"/>
        <v>3432SkogOrganisk jordBarskogSærs høy</v>
      </c>
      <c r="K2534" s="111">
        <v>2.5548655235722699</v>
      </c>
      <c r="L2534" s="111">
        <v>0.92784825435236762</v>
      </c>
      <c r="M2534" s="111">
        <v>0.46518126042825314</v>
      </c>
      <c r="N2534" s="112">
        <f t="shared" si="79"/>
        <v>3.9478950383528906</v>
      </c>
    </row>
    <row r="2535" spans="1:14" x14ac:dyDescent="0.25">
      <c r="A2535" s="111" t="s">
        <v>659</v>
      </c>
      <c r="B2535" s="111">
        <f>INDEX(kommuner!C:C,MATCH(_xlfn.NUMBERVALUE(A2535),kommuner!B:B,0))</f>
        <v>3432</v>
      </c>
      <c r="C2535" s="111" t="s">
        <v>127</v>
      </c>
      <c r="D2535" s="111" t="s">
        <v>127</v>
      </c>
      <c r="E2535" s="111" t="s">
        <v>123</v>
      </c>
      <c r="F2535" s="111" t="s">
        <v>179</v>
      </c>
      <c r="G2535" s="111" t="s">
        <v>180</v>
      </c>
      <c r="H2535" s="111" t="s">
        <v>179</v>
      </c>
      <c r="I2535" s="111" t="s">
        <v>180</v>
      </c>
      <c r="J2535" t="str">
        <f t="shared" si="78"/>
        <v>3432SkogOrganisk jordBlandingsskogHøy</v>
      </c>
      <c r="K2535" s="111">
        <v>-5.5554344456832343</v>
      </c>
      <c r="L2535" s="111">
        <v>0.92784825435236762</v>
      </c>
      <c r="M2535" s="111">
        <v>0.46510463492953991</v>
      </c>
      <c r="N2535" s="112">
        <f t="shared" si="79"/>
        <v>-4.1624815564013264</v>
      </c>
    </row>
    <row r="2536" spans="1:14" x14ac:dyDescent="0.25">
      <c r="A2536" s="111" t="s">
        <v>659</v>
      </c>
      <c r="B2536" s="111">
        <f>INDEX(kommuner!C:C,MATCH(_xlfn.NUMBERVALUE(A2536),kommuner!B:B,0))</f>
        <v>3432</v>
      </c>
      <c r="C2536" s="111" t="s">
        <v>127</v>
      </c>
      <c r="D2536" s="111" t="s">
        <v>127</v>
      </c>
      <c r="E2536" s="111" t="s">
        <v>123</v>
      </c>
      <c r="F2536" s="111" t="s">
        <v>179</v>
      </c>
      <c r="G2536" s="111" t="s">
        <v>167</v>
      </c>
      <c r="H2536" s="111" t="s">
        <v>179</v>
      </c>
      <c r="I2536" s="111" t="s">
        <v>167</v>
      </c>
      <c r="J2536" t="str">
        <f t="shared" si="78"/>
        <v>3432SkogOrganisk jordBlandingsskogImpediment</v>
      </c>
      <c r="K2536" s="111">
        <v>-0.28586344175800005</v>
      </c>
      <c r="L2536" s="111">
        <v>0.92784825435236762</v>
      </c>
      <c r="M2536" s="111">
        <v>0.46510463492953991</v>
      </c>
      <c r="N2536" s="112">
        <f t="shared" si="79"/>
        <v>1.1070894475239075</v>
      </c>
    </row>
    <row r="2537" spans="1:14" x14ac:dyDescent="0.25">
      <c r="A2537" s="111" t="s">
        <v>659</v>
      </c>
      <c r="B2537" s="111">
        <f>INDEX(kommuner!C:C,MATCH(_xlfn.NUMBERVALUE(A2537),kommuner!B:B,0))</f>
        <v>3432</v>
      </c>
      <c r="C2537" s="111" t="s">
        <v>127</v>
      </c>
      <c r="D2537" s="111" t="s">
        <v>127</v>
      </c>
      <c r="E2537" s="111" t="s">
        <v>123</v>
      </c>
      <c r="F2537" s="111" t="s">
        <v>179</v>
      </c>
      <c r="G2537" s="111" t="s">
        <v>190</v>
      </c>
      <c r="H2537" s="111" t="s">
        <v>179</v>
      </c>
      <c r="I2537" s="111" t="s">
        <v>190</v>
      </c>
      <c r="J2537" t="str">
        <f t="shared" si="78"/>
        <v>3432SkogOrganisk jordBlandingsskogLav</v>
      </c>
      <c r="K2537" s="111">
        <v>-1.2347339377887629</v>
      </c>
      <c r="L2537" s="111">
        <v>0.92784825435236762</v>
      </c>
      <c r="M2537" s="111">
        <v>0.46510463492953991</v>
      </c>
      <c r="N2537" s="112">
        <f t="shared" si="79"/>
        <v>0.15821895149314458</v>
      </c>
    </row>
    <row r="2538" spans="1:14" x14ac:dyDescent="0.25">
      <c r="A2538" s="111" t="s">
        <v>659</v>
      </c>
      <c r="B2538" s="111">
        <f>INDEX(kommuner!C:C,MATCH(_xlfn.NUMBERVALUE(A2538),kommuner!B:B,0))</f>
        <v>3432</v>
      </c>
      <c r="C2538" s="111" t="s">
        <v>127</v>
      </c>
      <c r="D2538" s="111" t="s">
        <v>127</v>
      </c>
      <c r="E2538" s="111" t="s">
        <v>123</v>
      </c>
      <c r="F2538" s="111" t="s">
        <v>179</v>
      </c>
      <c r="G2538" s="111" t="s">
        <v>173</v>
      </c>
      <c r="H2538" s="111" t="s">
        <v>179</v>
      </c>
      <c r="I2538" s="111" t="s">
        <v>173</v>
      </c>
      <c r="J2538" t="str">
        <f t="shared" si="78"/>
        <v>3432SkogOrganisk jordBlandingsskogMiddels</v>
      </c>
      <c r="K2538" s="111">
        <v>-2.4239591752717748</v>
      </c>
      <c r="L2538" s="111">
        <v>0.92784825435236762</v>
      </c>
      <c r="M2538" s="111">
        <v>0.46510463492953991</v>
      </c>
      <c r="N2538" s="112">
        <f t="shared" si="79"/>
        <v>-1.0310062859898674</v>
      </c>
    </row>
    <row r="2539" spans="1:14" x14ac:dyDescent="0.25">
      <c r="A2539" s="111" t="s">
        <v>659</v>
      </c>
      <c r="B2539" s="111">
        <f>INDEX(kommuner!C:C,MATCH(_xlfn.NUMBERVALUE(A2539),kommuner!B:B,0))</f>
        <v>3432</v>
      </c>
      <c r="C2539" s="111" t="s">
        <v>127</v>
      </c>
      <c r="D2539" s="111" t="s">
        <v>127</v>
      </c>
      <c r="E2539" s="111" t="s">
        <v>123</v>
      </c>
      <c r="F2539" s="111" t="s">
        <v>179</v>
      </c>
      <c r="G2539" s="111" t="s">
        <v>186</v>
      </c>
      <c r="H2539" s="111" t="s">
        <v>179</v>
      </c>
      <c r="I2539" s="111" t="s">
        <v>186</v>
      </c>
      <c r="J2539" t="str">
        <f t="shared" si="78"/>
        <v>3432SkogOrganisk jordBlandingsskogSærs høy</v>
      </c>
      <c r="K2539" s="111">
        <v>-1.5726115302258048</v>
      </c>
      <c r="L2539" s="111">
        <v>0.92784825435236762</v>
      </c>
      <c r="M2539" s="111">
        <v>0.46510463492953991</v>
      </c>
      <c r="N2539" s="112">
        <f t="shared" si="79"/>
        <v>-0.17965864094389727</v>
      </c>
    </row>
    <row r="2540" spans="1:14" x14ac:dyDescent="0.25">
      <c r="A2540" s="111" t="s">
        <v>659</v>
      </c>
      <c r="B2540" s="111">
        <f>INDEX(kommuner!C:C,MATCH(_xlfn.NUMBERVALUE(A2540),kommuner!B:B,0))</f>
        <v>3432</v>
      </c>
      <c r="C2540" s="111" t="s">
        <v>127</v>
      </c>
      <c r="D2540" s="111" t="s">
        <v>127</v>
      </c>
      <c r="E2540" s="111" t="s">
        <v>123</v>
      </c>
      <c r="F2540" s="111" t="s">
        <v>185</v>
      </c>
      <c r="G2540" s="111" t="s">
        <v>180</v>
      </c>
      <c r="H2540" s="111" t="s">
        <v>185</v>
      </c>
      <c r="I2540" s="111" t="s">
        <v>180</v>
      </c>
      <c r="J2540" t="str">
        <f t="shared" si="78"/>
        <v>3432SkogOrganisk jordLauvskogHøy</v>
      </c>
      <c r="K2540" s="111">
        <v>-1.9913688882377358</v>
      </c>
      <c r="L2540" s="111">
        <v>0.92784825435236762</v>
      </c>
      <c r="M2540" s="111">
        <v>0.46510463492953991</v>
      </c>
      <c r="N2540" s="112">
        <f t="shared" si="79"/>
        <v>-0.59841599895582831</v>
      </c>
    </row>
    <row r="2541" spans="1:14" x14ac:dyDescent="0.25">
      <c r="A2541" s="111" t="s">
        <v>659</v>
      </c>
      <c r="B2541" s="111">
        <f>INDEX(kommuner!C:C,MATCH(_xlfn.NUMBERVALUE(A2541),kommuner!B:B,0))</f>
        <v>3432</v>
      </c>
      <c r="C2541" s="111" t="s">
        <v>127</v>
      </c>
      <c r="D2541" s="111" t="s">
        <v>127</v>
      </c>
      <c r="E2541" s="111" t="s">
        <v>123</v>
      </c>
      <c r="F2541" s="111" t="s">
        <v>185</v>
      </c>
      <c r="G2541" s="111" t="s">
        <v>167</v>
      </c>
      <c r="H2541" s="111" t="s">
        <v>185</v>
      </c>
      <c r="I2541" s="111" t="s">
        <v>167</v>
      </c>
      <c r="J2541" t="str">
        <f t="shared" si="78"/>
        <v>3432SkogOrganisk jordLauvskogImpediment</v>
      </c>
      <c r="K2541" s="111">
        <v>0.35000626494250675</v>
      </c>
      <c r="L2541" s="111">
        <v>0.92784825435236762</v>
      </c>
      <c r="M2541" s="111">
        <v>0.46510463492953991</v>
      </c>
      <c r="N2541" s="112">
        <f t="shared" si="79"/>
        <v>1.7429591542244141</v>
      </c>
    </row>
    <row r="2542" spans="1:14" x14ac:dyDescent="0.25">
      <c r="A2542" s="111" t="s">
        <v>659</v>
      </c>
      <c r="B2542" s="111">
        <f>INDEX(kommuner!C:C,MATCH(_xlfn.NUMBERVALUE(A2542),kommuner!B:B,0))</f>
        <v>3432</v>
      </c>
      <c r="C2542" s="111" t="s">
        <v>127</v>
      </c>
      <c r="D2542" s="111" t="s">
        <v>127</v>
      </c>
      <c r="E2542" s="111" t="s">
        <v>123</v>
      </c>
      <c r="F2542" s="111" t="s">
        <v>185</v>
      </c>
      <c r="G2542" s="111" t="s">
        <v>190</v>
      </c>
      <c r="H2542" s="111" t="s">
        <v>185</v>
      </c>
      <c r="I2542" s="111" t="s">
        <v>190</v>
      </c>
      <c r="J2542" t="str">
        <f t="shared" si="78"/>
        <v>3432SkogOrganisk jordLauvskogLav</v>
      </c>
      <c r="K2542" s="111">
        <v>1.1144075558526714</v>
      </c>
      <c r="L2542" s="111">
        <v>0.92784825435236762</v>
      </c>
      <c r="M2542" s="111">
        <v>0.46510463492953991</v>
      </c>
      <c r="N2542" s="112">
        <f t="shared" si="79"/>
        <v>2.5073604451345788</v>
      </c>
    </row>
    <row r="2543" spans="1:14" x14ac:dyDescent="0.25">
      <c r="A2543" s="111" t="s">
        <v>659</v>
      </c>
      <c r="B2543" s="111">
        <f>INDEX(kommuner!C:C,MATCH(_xlfn.NUMBERVALUE(A2543),kommuner!B:B,0))</f>
        <v>3432</v>
      </c>
      <c r="C2543" s="111" t="s">
        <v>127</v>
      </c>
      <c r="D2543" s="111" t="s">
        <v>127</v>
      </c>
      <c r="E2543" s="111" t="s">
        <v>123</v>
      </c>
      <c r="F2543" s="111" t="s">
        <v>185</v>
      </c>
      <c r="G2543" s="111" t="s">
        <v>173</v>
      </c>
      <c r="H2543" s="111" t="s">
        <v>185</v>
      </c>
      <c r="I2543" s="111" t="s">
        <v>173</v>
      </c>
      <c r="J2543" t="str">
        <f t="shared" si="78"/>
        <v>3432SkogOrganisk jordLauvskogMiddels</v>
      </c>
      <c r="K2543" s="111">
        <v>-0.62664468270982987</v>
      </c>
      <c r="L2543" s="111">
        <v>0.92784825435236762</v>
      </c>
      <c r="M2543" s="111">
        <v>0.46510463492953991</v>
      </c>
      <c r="N2543" s="112">
        <f t="shared" si="79"/>
        <v>0.76630820657207765</v>
      </c>
    </row>
    <row r="2544" spans="1:14" x14ac:dyDescent="0.25">
      <c r="A2544" s="111" t="s">
        <v>659</v>
      </c>
      <c r="B2544" s="111">
        <f>INDEX(kommuner!C:C,MATCH(_xlfn.NUMBERVALUE(A2544),kommuner!B:B,0))</f>
        <v>3432</v>
      </c>
      <c r="C2544" s="111" t="s">
        <v>127</v>
      </c>
      <c r="D2544" s="111" t="s">
        <v>127</v>
      </c>
      <c r="E2544" s="111" t="s">
        <v>123</v>
      </c>
      <c r="F2544" s="111" t="s">
        <v>185</v>
      </c>
      <c r="G2544" s="111" t="s">
        <v>186</v>
      </c>
      <c r="H2544" s="111" t="s">
        <v>185</v>
      </c>
      <c r="I2544" s="111" t="s">
        <v>186</v>
      </c>
      <c r="J2544" t="str">
        <f t="shared" si="78"/>
        <v>3432SkogOrganisk jordLauvskogSærs høy</v>
      </c>
      <c r="K2544" s="111">
        <v>-1.8997279926091779</v>
      </c>
      <c r="L2544" s="111">
        <v>0.92784825435236762</v>
      </c>
      <c r="M2544" s="111">
        <v>0.46510463492953991</v>
      </c>
      <c r="N2544" s="112">
        <f t="shared" si="79"/>
        <v>-0.50677510332727038</v>
      </c>
    </row>
    <row r="2545" spans="1:14" x14ac:dyDescent="0.25">
      <c r="A2545" s="111" t="s">
        <v>659</v>
      </c>
      <c r="B2545" s="111">
        <f>INDEX(kommuner!C:C,MATCH(_xlfn.NUMBERVALUE(A2545),kommuner!B:B,0))</f>
        <v>3432</v>
      </c>
      <c r="C2545" s="111" t="s">
        <v>83</v>
      </c>
      <c r="D2545" s="111" t="s">
        <v>83</v>
      </c>
      <c r="E2545" s="111" t="s">
        <v>126</v>
      </c>
      <c r="F2545" s="111" t="s">
        <v>139</v>
      </c>
      <c r="G2545" s="111" t="s">
        <v>139</v>
      </c>
      <c r="H2545" s="111" t="s">
        <v>139</v>
      </c>
      <c r="I2545" s="111" t="s">
        <v>139</v>
      </c>
      <c r="J2545" t="str">
        <f t="shared" si="78"/>
        <v>3432Utbygd arealMineraljord</v>
      </c>
      <c r="K2545" s="111">
        <v>-0.82639633937819656</v>
      </c>
      <c r="L2545" s="111">
        <v>0</v>
      </c>
      <c r="M2545" s="111">
        <v>1.303047089454229E-2</v>
      </c>
      <c r="N2545" s="112">
        <f t="shared" si="79"/>
        <v>-0.81336586848365422</v>
      </c>
    </row>
    <row r="2546" spans="1:14" x14ac:dyDescent="0.25">
      <c r="A2546" s="111" t="s">
        <v>659</v>
      </c>
      <c r="B2546" s="111">
        <f>INDEX(kommuner!C:C,MATCH(_xlfn.NUMBERVALUE(A2546),kommuner!B:B,0))</f>
        <v>3432</v>
      </c>
      <c r="C2546" s="111" t="s">
        <v>83</v>
      </c>
      <c r="D2546" s="111" t="s">
        <v>83</v>
      </c>
      <c r="E2546" s="111" t="s">
        <v>123</v>
      </c>
      <c r="F2546" s="111" t="s">
        <v>139</v>
      </c>
      <c r="G2546" s="111" t="s">
        <v>139</v>
      </c>
      <c r="H2546" s="111" t="s">
        <v>139</v>
      </c>
      <c r="I2546" s="111" t="s">
        <v>139</v>
      </c>
      <c r="J2546" t="str">
        <f t="shared" si="78"/>
        <v>3432Utbygd arealOrganisk jord</v>
      </c>
      <c r="K2546" s="111">
        <v>29.011421395201612</v>
      </c>
      <c r="L2546" s="111">
        <v>0</v>
      </c>
      <c r="M2546" s="111">
        <v>1.303047089454229E-2</v>
      </c>
      <c r="N2546" s="112">
        <f t="shared" si="79"/>
        <v>29.024451866096154</v>
      </c>
    </row>
    <row r="2547" spans="1:14" x14ac:dyDescent="0.25">
      <c r="A2547" s="111" t="s">
        <v>659</v>
      </c>
      <c r="B2547" s="111">
        <f>INDEX(kommuner!C:C,MATCH(_xlfn.NUMBERVALUE(A2547),kommuner!B:B,0))</f>
        <v>3432</v>
      </c>
      <c r="C2547" s="111" t="s">
        <v>181</v>
      </c>
      <c r="D2547" s="111" t="s">
        <v>181</v>
      </c>
      <c r="E2547" s="111" t="s">
        <v>123</v>
      </c>
      <c r="F2547" s="111" t="s">
        <v>139</v>
      </c>
      <c r="G2547" s="111" t="s">
        <v>139</v>
      </c>
      <c r="H2547" s="111" t="s">
        <v>139</v>
      </c>
      <c r="I2547" s="111" t="s">
        <v>139</v>
      </c>
      <c r="J2547" t="str">
        <f t="shared" si="78"/>
        <v>3432Vann og myrOrganisk jord</v>
      </c>
      <c r="K2547" s="111">
        <v>-0.15121005571827481</v>
      </c>
      <c r="L2547" s="111">
        <v>0</v>
      </c>
      <c r="M2547" s="111">
        <v>0</v>
      </c>
      <c r="N2547" s="112">
        <f t="shared" si="79"/>
        <v>-0.15121005571827481</v>
      </c>
    </row>
    <row r="2548" spans="1:14" x14ac:dyDescent="0.25">
      <c r="A2548" s="111" t="s">
        <v>660</v>
      </c>
      <c r="B2548" s="111">
        <f>INDEX(kommuner!C:C,MATCH(_xlfn.NUMBERVALUE(A2548),kommuner!B:B,0))</f>
        <v>3433</v>
      </c>
      <c r="C2548" s="111" t="s">
        <v>82</v>
      </c>
      <c r="D2548" s="111" t="s">
        <v>82</v>
      </c>
      <c r="E2548" s="111" t="s">
        <v>126</v>
      </c>
      <c r="F2548" s="111" t="s">
        <v>139</v>
      </c>
      <c r="G2548" s="111" t="s">
        <v>139</v>
      </c>
      <c r="H2548" s="111" t="s">
        <v>139</v>
      </c>
      <c r="I2548" s="111" t="s">
        <v>139</v>
      </c>
      <c r="J2548" t="str">
        <f t="shared" si="78"/>
        <v>3433Annen utmarkMineraljord</v>
      </c>
      <c r="K2548" s="111">
        <v>-8.1294889331176998E-2</v>
      </c>
      <c r="L2548" s="111">
        <v>0</v>
      </c>
      <c r="M2548" s="111">
        <v>0</v>
      </c>
      <c r="N2548" s="112">
        <f t="shared" si="79"/>
        <v>-8.1294889331176998E-2</v>
      </c>
    </row>
    <row r="2549" spans="1:14" x14ac:dyDescent="0.25">
      <c r="A2549" s="111" t="s">
        <v>660</v>
      </c>
      <c r="B2549" s="111">
        <f>INDEX(kommuner!C:C,MATCH(_xlfn.NUMBERVALUE(A2549),kommuner!B:B,0))</f>
        <v>3433</v>
      </c>
      <c r="C2549" s="111" t="s">
        <v>121</v>
      </c>
      <c r="D2549" s="111" t="s">
        <v>121</v>
      </c>
      <c r="E2549" s="111" t="s">
        <v>126</v>
      </c>
      <c r="F2549" s="111" t="s">
        <v>139</v>
      </c>
      <c r="G2549" s="111" t="s">
        <v>139</v>
      </c>
      <c r="H2549" s="111" t="s">
        <v>139</v>
      </c>
      <c r="I2549" s="111" t="s">
        <v>139</v>
      </c>
      <c r="J2549" t="str">
        <f t="shared" si="78"/>
        <v>3433BeiteMineraljord</v>
      </c>
      <c r="K2549" s="111">
        <v>-0.96338340838695502</v>
      </c>
      <c r="L2549" s="111">
        <v>0</v>
      </c>
      <c r="M2549" s="111">
        <v>1.2448711246839999E-7</v>
      </c>
      <c r="N2549" s="112">
        <f t="shared" si="79"/>
        <v>-0.96338328389984251</v>
      </c>
    </row>
    <row r="2550" spans="1:14" x14ac:dyDescent="0.25">
      <c r="A2550" s="111" t="s">
        <v>660</v>
      </c>
      <c r="B2550" s="111">
        <f>INDEX(kommuner!C:C,MATCH(_xlfn.NUMBERVALUE(A2550),kommuner!B:B,0))</f>
        <v>3433</v>
      </c>
      <c r="C2550" s="111" t="s">
        <v>121</v>
      </c>
      <c r="D2550" s="111" t="s">
        <v>121</v>
      </c>
      <c r="E2550" s="111" t="s">
        <v>123</v>
      </c>
      <c r="F2550" s="111" t="s">
        <v>139</v>
      </c>
      <c r="G2550" s="111" t="s">
        <v>139</v>
      </c>
      <c r="H2550" s="111" t="s">
        <v>139</v>
      </c>
      <c r="I2550" s="111" t="s">
        <v>139</v>
      </c>
      <c r="J2550" t="str">
        <f t="shared" si="78"/>
        <v>3433BeiteOrganisk jord</v>
      </c>
      <c r="K2550" s="111">
        <v>12.077525935985037</v>
      </c>
      <c r="L2550" s="111">
        <v>1.6412500000000001</v>
      </c>
      <c r="M2550" s="111">
        <v>0</v>
      </c>
      <c r="N2550" s="112">
        <f t="shared" si="79"/>
        <v>13.718775935985036</v>
      </c>
    </row>
    <row r="2551" spans="1:14" x14ac:dyDescent="0.25">
      <c r="A2551" s="111" t="s">
        <v>660</v>
      </c>
      <c r="B2551" s="111">
        <f>INDEX(kommuner!C:C,MATCH(_xlfn.NUMBERVALUE(A2551),kommuner!B:B,0))</f>
        <v>3433</v>
      </c>
      <c r="C2551" s="111" t="s">
        <v>84</v>
      </c>
      <c r="D2551" s="111" t="s">
        <v>84</v>
      </c>
      <c r="E2551" s="111" t="s">
        <v>126</v>
      </c>
      <c r="F2551" s="111" t="s">
        <v>139</v>
      </c>
      <c r="G2551" s="111" t="s">
        <v>139</v>
      </c>
      <c r="H2551" s="111" t="s">
        <v>139</v>
      </c>
      <c r="I2551" s="111" t="s">
        <v>139</v>
      </c>
      <c r="J2551" t="str">
        <f t="shared" si="78"/>
        <v>3433Dyrket markMineraljord</v>
      </c>
      <c r="K2551" s="111">
        <v>-0.49268043400208006</v>
      </c>
      <c r="L2551" s="111">
        <v>0</v>
      </c>
      <c r="M2551" s="111">
        <v>0</v>
      </c>
      <c r="N2551" s="112">
        <f t="shared" si="79"/>
        <v>-0.49268043400208006</v>
      </c>
    </row>
    <row r="2552" spans="1:14" x14ac:dyDescent="0.25">
      <c r="A2552" s="111" t="s">
        <v>660</v>
      </c>
      <c r="B2552" s="111">
        <f>INDEX(kommuner!C:C,MATCH(_xlfn.NUMBERVALUE(A2552),kommuner!B:B,0))</f>
        <v>3433</v>
      </c>
      <c r="C2552" s="111" t="s">
        <v>84</v>
      </c>
      <c r="D2552" s="111" t="s">
        <v>84</v>
      </c>
      <c r="E2552" s="111" t="s">
        <v>123</v>
      </c>
      <c r="F2552" s="111" t="s">
        <v>139</v>
      </c>
      <c r="G2552" s="111" t="s">
        <v>139</v>
      </c>
      <c r="H2552" s="111" t="s">
        <v>139</v>
      </c>
      <c r="I2552" s="111" t="s">
        <v>139</v>
      </c>
      <c r="J2552" t="str">
        <f t="shared" si="78"/>
        <v>3433Dyrket markOrganisk jord</v>
      </c>
      <c r="K2552" s="111">
        <v>28.726149366675592</v>
      </c>
      <c r="L2552" s="111">
        <v>1.45625</v>
      </c>
      <c r="M2552" s="111">
        <v>0</v>
      </c>
      <c r="N2552" s="112">
        <f t="shared" si="79"/>
        <v>30.182399366675593</v>
      </c>
    </row>
    <row r="2553" spans="1:14" x14ac:dyDescent="0.25">
      <c r="A2553" s="111" t="s">
        <v>660</v>
      </c>
      <c r="B2553" s="111">
        <f>INDEX(kommuner!C:C,MATCH(_xlfn.NUMBERVALUE(A2553),kommuner!B:B,0))</f>
        <v>3433</v>
      </c>
      <c r="C2553" s="111" t="s">
        <v>127</v>
      </c>
      <c r="D2553" s="111" t="s">
        <v>127</v>
      </c>
      <c r="E2553" s="111" t="s">
        <v>126</v>
      </c>
      <c r="F2553" s="111" t="s">
        <v>172</v>
      </c>
      <c r="G2553" s="111" t="s">
        <v>180</v>
      </c>
      <c r="H2553" s="111" t="s">
        <v>172</v>
      </c>
      <c r="I2553" s="111" t="s">
        <v>180</v>
      </c>
      <c r="J2553" t="str">
        <f t="shared" si="78"/>
        <v>3433SkogMineraljordBarskogHøy</v>
      </c>
      <c r="K2553" s="111">
        <v>-2.6198458133623994</v>
      </c>
      <c r="L2553" s="111">
        <v>0.85306406685236758</v>
      </c>
      <c r="M2553" s="111">
        <v>6.4056614999681585E-2</v>
      </c>
      <c r="N2553" s="112">
        <f t="shared" si="79"/>
        <v>-1.7027251315103504</v>
      </c>
    </row>
    <row r="2554" spans="1:14" x14ac:dyDescent="0.25">
      <c r="A2554" s="111" t="s">
        <v>660</v>
      </c>
      <c r="B2554" s="111">
        <f>INDEX(kommuner!C:C,MATCH(_xlfn.NUMBERVALUE(A2554),kommuner!B:B,0))</f>
        <v>3433</v>
      </c>
      <c r="C2554" s="111" t="s">
        <v>127</v>
      </c>
      <c r="D2554" s="111" t="s">
        <v>127</v>
      </c>
      <c r="E2554" s="111" t="s">
        <v>126</v>
      </c>
      <c r="F2554" s="111" t="s">
        <v>172</v>
      </c>
      <c r="G2554" s="111" t="s">
        <v>167</v>
      </c>
      <c r="H2554" s="111" t="s">
        <v>172</v>
      </c>
      <c r="I2554" s="111" t="s">
        <v>167</v>
      </c>
      <c r="J2554" t="str">
        <f t="shared" si="78"/>
        <v>3433SkogMineraljordBarskogImpediment</v>
      </c>
      <c r="K2554" s="111">
        <v>-2.0650085329634176</v>
      </c>
      <c r="L2554" s="111">
        <v>0.85306406685236758</v>
      </c>
      <c r="M2554" s="111">
        <v>6.3979989500968365E-2</v>
      </c>
      <c r="N2554" s="112">
        <f t="shared" si="79"/>
        <v>-1.1479644766100818</v>
      </c>
    </row>
    <row r="2555" spans="1:14" x14ac:dyDescent="0.25">
      <c r="A2555" s="111" t="s">
        <v>660</v>
      </c>
      <c r="B2555" s="111">
        <f>INDEX(kommuner!C:C,MATCH(_xlfn.NUMBERVALUE(A2555),kommuner!B:B,0))</f>
        <v>3433</v>
      </c>
      <c r="C2555" s="111" t="s">
        <v>127</v>
      </c>
      <c r="D2555" s="111" t="s">
        <v>127</v>
      </c>
      <c r="E2555" s="111" t="s">
        <v>126</v>
      </c>
      <c r="F2555" s="111" t="s">
        <v>172</v>
      </c>
      <c r="G2555" s="111" t="s">
        <v>190</v>
      </c>
      <c r="H2555" s="111" t="s">
        <v>172</v>
      </c>
      <c r="I2555" s="111" t="s">
        <v>190</v>
      </c>
      <c r="J2555" t="str">
        <f t="shared" si="78"/>
        <v>3433SkogMineraljordBarskogLav</v>
      </c>
      <c r="K2555" s="111">
        <v>-1.5556963198695539</v>
      </c>
      <c r="L2555" s="111">
        <v>0.85306406685236758</v>
      </c>
      <c r="M2555" s="111">
        <v>6.3979989500968365E-2</v>
      </c>
      <c r="N2555" s="112">
        <f t="shared" si="79"/>
        <v>-0.63865226351621796</v>
      </c>
    </row>
    <row r="2556" spans="1:14" x14ac:dyDescent="0.25">
      <c r="A2556" s="111" t="s">
        <v>660</v>
      </c>
      <c r="B2556" s="111">
        <f>INDEX(kommuner!C:C,MATCH(_xlfn.NUMBERVALUE(A2556),kommuner!B:B,0))</f>
        <v>3433</v>
      </c>
      <c r="C2556" s="111" t="s">
        <v>127</v>
      </c>
      <c r="D2556" s="111" t="s">
        <v>127</v>
      </c>
      <c r="E2556" s="111" t="s">
        <v>126</v>
      </c>
      <c r="F2556" s="111" t="s">
        <v>172</v>
      </c>
      <c r="G2556" s="111" t="s">
        <v>173</v>
      </c>
      <c r="H2556" s="111" t="s">
        <v>172</v>
      </c>
      <c r="I2556" s="111" t="s">
        <v>173</v>
      </c>
      <c r="J2556" t="str">
        <f t="shared" si="78"/>
        <v>3433SkogMineraljordBarskogMiddels</v>
      </c>
      <c r="K2556" s="111">
        <v>-2.1020078369684825</v>
      </c>
      <c r="L2556" s="111">
        <v>0.85306406685236758</v>
      </c>
      <c r="M2556" s="111">
        <v>6.4056614999681585E-2</v>
      </c>
      <c r="N2556" s="112">
        <f t="shared" si="79"/>
        <v>-1.1848871551164335</v>
      </c>
    </row>
    <row r="2557" spans="1:14" x14ac:dyDescent="0.25">
      <c r="A2557" s="111" t="s">
        <v>660</v>
      </c>
      <c r="B2557" s="111">
        <f>INDEX(kommuner!C:C,MATCH(_xlfn.NUMBERVALUE(A2557),kommuner!B:B,0))</f>
        <v>3433</v>
      </c>
      <c r="C2557" s="111" t="s">
        <v>127</v>
      </c>
      <c r="D2557" s="111" t="s">
        <v>127</v>
      </c>
      <c r="E2557" s="111" t="s">
        <v>126</v>
      </c>
      <c r="F2557" s="111" t="s">
        <v>172</v>
      </c>
      <c r="G2557" s="111" t="s">
        <v>186</v>
      </c>
      <c r="H2557" s="111" t="s">
        <v>172</v>
      </c>
      <c r="I2557" s="111" t="s">
        <v>186</v>
      </c>
      <c r="J2557" t="str">
        <f t="shared" si="78"/>
        <v>3433SkogMineraljordBarskogSærs høy</v>
      </c>
      <c r="K2557" s="111">
        <v>0.12072674540874306</v>
      </c>
      <c r="L2557" s="111">
        <v>0.85306406685236758</v>
      </c>
      <c r="M2557" s="111">
        <v>6.4056614999681585E-2</v>
      </c>
      <c r="N2557" s="112">
        <f t="shared" si="79"/>
        <v>1.0378474272607923</v>
      </c>
    </row>
    <row r="2558" spans="1:14" x14ac:dyDescent="0.25">
      <c r="A2558" s="111" t="s">
        <v>660</v>
      </c>
      <c r="B2558" s="111">
        <f>INDEX(kommuner!C:C,MATCH(_xlfn.NUMBERVALUE(A2558),kommuner!B:B,0))</f>
        <v>3433</v>
      </c>
      <c r="C2558" s="111" t="s">
        <v>127</v>
      </c>
      <c r="D2558" s="111" t="s">
        <v>127</v>
      </c>
      <c r="E2558" s="111" t="s">
        <v>126</v>
      </c>
      <c r="F2558" s="111" t="s">
        <v>179</v>
      </c>
      <c r="G2558" s="111" t="s">
        <v>180</v>
      </c>
      <c r="H2558" s="111" t="s">
        <v>179</v>
      </c>
      <c r="I2558" s="111" t="s">
        <v>180</v>
      </c>
      <c r="J2558" t="str">
        <f t="shared" si="78"/>
        <v>3433SkogMineraljordBlandingsskogHøy</v>
      </c>
      <c r="K2558" s="111">
        <v>-7.1939050909469406</v>
      </c>
      <c r="L2558" s="111">
        <v>0.85306406685236758</v>
      </c>
      <c r="M2558" s="111">
        <v>6.3979989500968365E-2</v>
      </c>
      <c r="N2558" s="112">
        <f t="shared" si="79"/>
        <v>-6.2768610345936047</v>
      </c>
    </row>
    <row r="2559" spans="1:14" x14ac:dyDescent="0.25">
      <c r="A2559" s="111" t="s">
        <v>660</v>
      </c>
      <c r="B2559" s="111">
        <f>INDEX(kommuner!C:C,MATCH(_xlfn.NUMBERVALUE(A2559),kommuner!B:B,0))</f>
        <v>3433</v>
      </c>
      <c r="C2559" s="111" t="s">
        <v>127</v>
      </c>
      <c r="D2559" s="111" t="s">
        <v>127</v>
      </c>
      <c r="E2559" s="111" t="s">
        <v>126</v>
      </c>
      <c r="F2559" s="111" t="s">
        <v>179</v>
      </c>
      <c r="G2559" s="111" t="s">
        <v>167</v>
      </c>
      <c r="H2559" s="111" t="s">
        <v>179</v>
      </c>
      <c r="I2559" s="111" t="s">
        <v>167</v>
      </c>
      <c r="J2559" t="str">
        <f t="shared" si="78"/>
        <v>3433SkogMineraljordBlandingsskogImpediment</v>
      </c>
      <c r="K2559" s="111">
        <v>-1.534689908392211</v>
      </c>
      <c r="L2559" s="111">
        <v>0.85306406685236758</v>
      </c>
      <c r="M2559" s="111">
        <v>6.3979989500968365E-2</v>
      </c>
      <c r="N2559" s="112">
        <f t="shared" si="79"/>
        <v>-0.61764585203887501</v>
      </c>
    </row>
    <row r="2560" spans="1:14" x14ac:dyDescent="0.25">
      <c r="A2560" s="111" t="s">
        <v>660</v>
      </c>
      <c r="B2560" s="111">
        <f>INDEX(kommuner!C:C,MATCH(_xlfn.NUMBERVALUE(A2560),kommuner!B:B,0))</f>
        <v>3433</v>
      </c>
      <c r="C2560" s="111" t="s">
        <v>127</v>
      </c>
      <c r="D2560" s="111" t="s">
        <v>127</v>
      </c>
      <c r="E2560" s="111" t="s">
        <v>126</v>
      </c>
      <c r="F2560" s="111" t="s">
        <v>179</v>
      </c>
      <c r="G2560" s="111" t="s">
        <v>190</v>
      </c>
      <c r="H2560" s="111" t="s">
        <v>179</v>
      </c>
      <c r="I2560" s="111" t="s">
        <v>190</v>
      </c>
      <c r="J2560" t="str">
        <f t="shared" si="78"/>
        <v>3433SkogMineraljordBlandingsskogLav</v>
      </c>
      <c r="K2560" s="111">
        <v>-2.1877055028220966</v>
      </c>
      <c r="L2560" s="111">
        <v>0.85306406685236758</v>
      </c>
      <c r="M2560" s="111">
        <v>6.3979989500968365E-2</v>
      </c>
      <c r="N2560" s="112">
        <f t="shared" si="79"/>
        <v>-1.2706614464687609</v>
      </c>
    </row>
    <row r="2561" spans="1:14" x14ac:dyDescent="0.25">
      <c r="A2561" s="111" t="s">
        <v>660</v>
      </c>
      <c r="B2561" s="111">
        <f>INDEX(kommuner!C:C,MATCH(_xlfn.NUMBERVALUE(A2561),kommuner!B:B,0))</f>
        <v>3433</v>
      </c>
      <c r="C2561" s="111" t="s">
        <v>127</v>
      </c>
      <c r="D2561" s="111" t="s">
        <v>127</v>
      </c>
      <c r="E2561" s="111" t="s">
        <v>126</v>
      </c>
      <c r="F2561" s="111" t="s">
        <v>179</v>
      </c>
      <c r="G2561" s="111" t="s">
        <v>173</v>
      </c>
      <c r="H2561" s="111" t="s">
        <v>179</v>
      </c>
      <c r="I2561" s="111" t="s">
        <v>173</v>
      </c>
      <c r="J2561" t="str">
        <f t="shared" si="78"/>
        <v>3433SkogMineraljordBlandingsskogMiddels</v>
      </c>
      <c r="K2561" s="111">
        <v>-3.8687729546762566</v>
      </c>
      <c r="L2561" s="111">
        <v>0.85306406685236758</v>
      </c>
      <c r="M2561" s="111">
        <v>6.3979989500968365E-2</v>
      </c>
      <c r="N2561" s="112">
        <f t="shared" si="79"/>
        <v>-2.9517288983229206</v>
      </c>
    </row>
    <row r="2562" spans="1:14" x14ac:dyDescent="0.25">
      <c r="A2562" s="111" t="s">
        <v>660</v>
      </c>
      <c r="B2562" s="111">
        <f>INDEX(kommuner!C:C,MATCH(_xlfn.NUMBERVALUE(A2562),kommuner!B:B,0))</f>
        <v>3433</v>
      </c>
      <c r="C2562" s="111" t="s">
        <v>127</v>
      </c>
      <c r="D2562" s="111" t="s">
        <v>127</v>
      </c>
      <c r="E2562" s="111" t="s">
        <v>126</v>
      </c>
      <c r="F2562" s="111" t="s">
        <v>179</v>
      </c>
      <c r="G2562" s="111" t="s">
        <v>186</v>
      </c>
      <c r="H2562" s="111" t="s">
        <v>179</v>
      </c>
      <c r="I2562" s="111" t="s">
        <v>186</v>
      </c>
      <c r="J2562" t="str">
        <f t="shared" si="78"/>
        <v>3433SkogMineraljordBlandingsskogSærs høy</v>
      </c>
      <c r="K2562" s="111">
        <v>-2.9395925245326562</v>
      </c>
      <c r="L2562" s="111">
        <v>0.85306406685236758</v>
      </c>
      <c r="M2562" s="111">
        <v>6.3979989500968365E-2</v>
      </c>
      <c r="N2562" s="112">
        <f t="shared" si="79"/>
        <v>-2.0225484681793202</v>
      </c>
    </row>
    <row r="2563" spans="1:14" x14ac:dyDescent="0.25">
      <c r="A2563" s="111" t="s">
        <v>660</v>
      </c>
      <c r="B2563" s="111">
        <f>INDEX(kommuner!C:C,MATCH(_xlfn.NUMBERVALUE(A2563),kommuner!B:B,0))</f>
        <v>3433</v>
      </c>
      <c r="C2563" s="111" t="s">
        <v>127</v>
      </c>
      <c r="D2563" s="111" t="s">
        <v>127</v>
      </c>
      <c r="E2563" s="111" t="s">
        <v>126</v>
      </c>
      <c r="F2563" s="111" t="s">
        <v>185</v>
      </c>
      <c r="G2563" s="111" t="s">
        <v>180</v>
      </c>
      <c r="H2563" s="111" t="s">
        <v>185</v>
      </c>
      <c r="I2563" s="111" t="s">
        <v>180</v>
      </c>
      <c r="J2563" t="str">
        <f t="shared" ref="J2563:J2626" si="80">B2563&amp;C2563&amp;E2563&amp;IF(C2563="Skog",F2563&amp;G2563,"")</f>
        <v>3433SkogMineraljordLauvskogHøy</v>
      </c>
      <c r="K2563" s="111">
        <v>-3.3269846154961789</v>
      </c>
      <c r="L2563" s="111">
        <v>0.85306406685236758</v>
      </c>
      <c r="M2563" s="111">
        <v>6.3979989500968365E-2</v>
      </c>
      <c r="N2563" s="112">
        <f t="shared" ref="N2563:N2626" si="81">SUM(K2563:M2563)</f>
        <v>-2.4099405591428429</v>
      </c>
    </row>
    <row r="2564" spans="1:14" x14ac:dyDescent="0.25">
      <c r="A2564" s="111" t="s">
        <v>660</v>
      </c>
      <c r="B2564" s="111">
        <f>INDEX(kommuner!C:C,MATCH(_xlfn.NUMBERVALUE(A2564),kommuner!B:B,0))</f>
        <v>3433</v>
      </c>
      <c r="C2564" s="111" t="s">
        <v>127</v>
      </c>
      <c r="D2564" s="111" t="s">
        <v>127</v>
      </c>
      <c r="E2564" s="111" t="s">
        <v>126</v>
      </c>
      <c r="F2564" s="111" t="s">
        <v>185</v>
      </c>
      <c r="G2564" s="111" t="s">
        <v>167</v>
      </c>
      <c r="H2564" s="111" t="s">
        <v>185</v>
      </c>
      <c r="I2564" s="111" t="s">
        <v>167</v>
      </c>
      <c r="J2564" t="str">
        <f t="shared" si="80"/>
        <v>3433SkogMineraljordLauvskogImpediment</v>
      </c>
      <c r="K2564" s="111">
        <v>-0.77373521499002318</v>
      </c>
      <c r="L2564" s="111">
        <v>0.85306406685236758</v>
      </c>
      <c r="M2564" s="111">
        <v>6.3979989500968365E-2</v>
      </c>
      <c r="N2564" s="112">
        <f t="shared" si="81"/>
        <v>0.14330884136331276</v>
      </c>
    </row>
    <row r="2565" spans="1:14" x14ac:dyDescent="0.25">
      <c r="A2565" s="111" t="s">
        <v>660</v>
      </c>
      <c r="B2565" s="111">
        <f>INDEX(kommuner!C:C,MATCH(_xlfn.NUMBERVALUE(A2565),kommuner!B:B,0))</f>
        <v>3433</v>
      </c>
      <c r="C2565" s="111" t="s">
        <v>127</v>
      </c>
      <c r="D2565" s="111" t="s">
        <v>127</v>
      </c>
      <c r="E2565" s="111" t="s">
        <v>126</v>
      </c>
      <c r="F2565" s="111" t="s">
        <v>185</v>
      </c>
      <c r="G2565" s="111" t="s">
        <v>190</v>
      </c>
      <c r="H2565" s="111" t="s">
        <v>185</v>
      </c>
      <c r="I2565" s="111" t="s">
        <v>190</v>
      </c>
      <c r="J2565" t="str">
        <f t="shared" si="80"/>
        <v>3433SkogMineraljordLauvskogLav</v>
      </c>
      <c r="K2565" s="111">
        <v>-8.9748170935426599E-2</v>
      </c>
      <c r="L2565" s="111">
        <v>0.85306406685236758</v>
      </c>
      <c r="M2565" s="111">
        <v>6.3979989500968365E-2</v>
      </c>
      <c r="N2565" s="112">
        <f t="shared" si="81"/>
        <v>0.82729588541790933</v>
      </c>
    </row>
    <row r="2566" spans="1:14" x14ac:dyDescent="0.25">
      <c r="A2566" s="111" t="s">
        <v>660</v>
      </c>
      <c r="B2566" s="111">
        <f>INDEX(kommuner!C:C,MATCH(_xlfn.NUMBERVALUE(A2566),kommuner!B:B,0))</f>
        <v>3433</v>
      </c>
      <c r="C2566" s="111" t="s">
        <v>127</v>
      </c>
      <c r="D2566" s="111" t="s">
        <v>127</v>
      </c>
      <c r="E2566" s="111" t="s">
        <v>126</v>
      </c>
      <c r="F2566" s="111" t="s">
        <v>185</v>
      </c>
      <c r="G2566" s="111" t="s">
        <v>173</v>
      </c>
      <c r="H2566" s="111" t="s">
        <v>185</v>
      </c>
      <c r="I2566" s="111" t="s">
        <v>173</v>
      </c>
      <c r="J2566" t="str">
        <f t="shared" si="80"/>
        <v>3433SkogMineraljordLauvskogMiddels</v>
      </c>
      <c r="K2566" s="111">
        <v>-1.7789409505847176</v>
      </c>
      <c r="L2566" s="111">
        <v>0.85306406685236758</v>
      </c>
      <c r="M2566" s="111">
        <v>6.3979989500968365E-2</v>
      </c>
      <c r="N2566" s="112">
        <f t="shared" si="81"/>
        <v>-0.86189689423138161</v>
      </c>
    </row>
    <row r="2567" spans="1:14" x14ac:dyDescent="0.25">
      <c r="A2567" s="111" t="s">
        <v>660</v>
      </c>
      <c r="B2567" s="111">
        <f>INDEX(kommuner!C:C,MATCH(_xlfn.NUMBERVALUE(A2567),kommuner!B:B,0))</f>
        <v>3433</v>
      </c>
      <c r="C2567" s="111" t="s">
        <v>127</v>
      </c>
      <c r="D2567" s="111" t="s">
        <v>127</v>
      </c>
      <c r="E2567" s="111" t="s">
        <v>126</v>
      </c>
      <c r="F2567" s="111" t="s">
        <v>185</v>
      </c>
      <c r="G2567" s="111" t="s">
        <v>186</v>
      </c>
      <c r="H2567" s="111" t="s">
        <v>185</v>
      </c>
      <c r="I2567" s="111" t="s">
        <v>186</v>
      </c>
      <c r="J2567" t="str">
        <f t="shared" si="80"/>
        <v>3433SkogMineraljordLauvskogSærs høy</v>
      </c>
      <c r="K2567" s="111">
        <v>-3.6560473259425113</v>
      </c>
      <c r="L2567" s="111">
        <v>0.85306406685236758</v>
      </c>
      <c r="M2567" s="111">
        <v>6.3979989500968365E-2</v>
      </c>
      <c r="N2567" s="112">
        <f t="shared" si="81"/>
        <v>-2.7390032695891753</v>
      </c>
    </row>
    <row r="2568" spans="1:14" x14ac:dyDescent="0.25">
      <c r="A2568" s="111" t="s">
        <v>660</v>
      </c>
      <c r="B2568" s="111">
        <f>INDEX(kommuner!C:C,MATCH(_xlfn.NUMBERVALUE(A2568),kommuner!B:B,0))</f>
        <v>3433</v>
      </c>
      <c r="C2568" s="111" t="s">
        <v>127</v>
      </c>
      <c r="D2568" s="111" t="s">
        <v>127</v>
      </c>
      <c r="E2568" s="111" t="s">
        <v>123</v>
      </c>
      <c r="F2568" s="111" t="s">
        <v>172</v>
      </c>
      <c r="G2568" s="111" t="s">
        <v>180</v>
      </c>
      <c r="H2568" s="111" t="s">
        <v>172</v>
      </c>
      <c r="I2568" s="111" t="s">
        <v>180</v>
      </c>
      <c r="J2568" t="str">
        <f t="shared" si="80"/>
        <v>3433SkogOrganisk jordBarskogHøy</v>
      </c>
      <c r="K2568" s="111">
        <v>-2.5184559031994138</v>
      </c>
      <c r="L2568" s="111">
        <v>0.92784825435236762</v>
      </c>
      <c r="M2568" s="111">
        <v>0.46518126042825314</v>
      </c>
      <c r="N2568" s="112">
        <f t="shared" si="81"/>
        <v>-1.1254263884187932</v>
      </c>
    </row>
    <row r="2569" spans="1:14" x14ac:dyDescent="0.25">
      <c r="A2569" s="111" t="s">
        <v>660</v>
      </c>
      <c r="B2569" s="111">
        <f>INDEX(kommuner!C:C,MATCH(_xlfn.NUMBERVALUE(A2569),kommuner!B:B,0))</f>
        <v>3433</v>
      </c>
      <c r="C2569" s="111" t="s">
        <v>127</v>
      </c>
      <c r="D2569" s="111" t="s">
        <v>127</v>
      </c>
      <c r="E2569" s="111" t="s">
        <v>123</v>
      </c>
      <c r="F2569" s="111" t="s">
        <v>172</v>
      </c>
      <c r="G2569" s="111" t="s">
        <v>167</v>
      </c>
      <c r="H2569" s="111" t="s">
        <v>172</v>
      </c>
      <c r="I2569" s="111" t="s">
        <v>167</v>
      </c>
      <c r="J2569" t="str">
        <f t="shared" si="80"/>
        <v>3433SkogOrganisk jordBarskogImpediment</v>
      </c>
      <c r="K2569" s="111">
        <v>3.7944669267533482E-2</v>
      </c>
      <c r="L2569" s="111">
        <v>0.92784825435236762</v>
      </c>
      <c r="M2569" s="111">
        <v>0.46510463492953991</v>
      </c>
      <c r="N2569" s="112">
        <f t="shared" si="81"/>
        <v>1.430897558549441</v>
      </c>
    </row>
    <row r="2570" spans="1:14" x14ac:dyDescent="0.25">
      <c r="A2570" s="111" t="s">
        <v>660</v>
      </c>
      <c r="B2570" s="111">
        <f>INDEX(kommuner!C:C,MATCH(_xlfn.NUMBERVALUE(A2570),kommuner!B:B,0))</f>
        <v>3433</v>
      </c>
      <c r="C2570" s="111" t="s">
        <v>127</v>
      </c>
      <c r="D2570" s="111" t="s">
        <v>127</v>
      </c>
      <c r="E2570" s="111" t="s">
        <v>123</v>
      </c>
      <c r="F2570" s="111" t="s">
        <v>172</v>
      </c>
      <c r="G2570" s="111" t="s">
        <v>190</v>
      </c>
      <c r="H2570" s="111" t="s">
        <v>172</v>
      </c>
      <c r="I2570" s="111" t="s">
        <v>190</v>
      </c>
      <c r="J2570" t="str">
        <f t="shared" si="80"/>
        <v>3433SkogOrganisk jordBarskogLav</v>
      </c>
      <c r="K2570" s="111">
        <v>-0.50666953101693391</v>
      </c>
      <c r="L2570" s="111">
        <v>0.92784825435236762</v>
      </c>
      <c r="M2570" s="111">
        <v>0.46510463492953991</v>
      </c>
      <c r="N2570" s="112">
        <f t="shared" si="81"/>
        <v>0.88628335826497362</v>
      </c>
    </row>
    <row r="2571" spans="1:14" x14ac:dyDescent="0.25">
      <c r="A2571" s="111" t="s">
        <v>660</v>
      </c>
      <c r="B2571" s="111">
        <f>INDEX(kommuner!C:C,MATCH(_xlfn.NUMBERVALUE(A2571),kommuner!B:B,0))</f>
        <v>3433</v>
      </c>
      <c r="C2571" s="111" t="s">
        <v>127</v>
      </c>
      <c r="D2571" s="111" t="s">
        <v>127</v>
      </c>
      <c r="E2571" s="111" t="s">
        <v>123</v>
      </c>
      <c r="F2571" s="111" t="s">
        <v>172</v>
      </c>
      <c r="G2571" s="111" t="s">
        <v>173</v>
      </c>
      <c r="H2571" s="111" t="s">
        <v>172</v>
      </c>
      <c r="I2571" s="111" t="s">
        <v>173</v>
      </c>
      <c r="J2571" t="str">
        <f t="shared" si="80"/>
        <v>3433SkogOrganisk jordBarskogMiddels</v>
      </c>
      <c r="K2571" s="111">
        <v>-1.5571490961494638</v>
      </c>
      <c r="L2571" s="111">
        <v>0.92784825435236762</v>
      </c>
      <c r="M2571" s="111">
        <v>0.46518126042825314</v>
      </c>
      <c r="N2571" s="112">
        <f t="shared" si="81"/>
        <v>-0.16411958136884308</v>
      </c>
    </row>
    <row r="2572" spans="1:14" x14ac:dyDescent="0.25">
      <c r="A2572" s="111" t="s">
        <v>660</v>
      </c>
      <c r="B2572" s="111">
        <f>INDEX(kommuner!C:C,MATCH(_xlfn.NUMBERVALUE(A2572),kommuner!B:B,0))</f>
        <v>3433</v>
      </c>
      <c r="C2572" s="111" t="s">
        <v>127</v>
      </c>
      <c r="D2572" s="111" t="s">
        <v>127</v>
      </c>
      <c r="E2572" s="111" t="s">
        <v>123</v>
      </c>
      <c r="F2572" s="111" t="s">
        <v>172</v>
      </c>
      <c r="G2572" s="111" t="s">
        <v>186</v>
      </c>
      <c r="H2572" s="111" t="s">
        <v>172</v>
      </c>
      <c r="I2572" s="111" t="s">
        <v>186</v>
      </c>
      <c r="J2572" t="str">
        <f t="shared" si="80"/>
        <v>3433SkogOrganisk jordBarskogSærs høy</v>
      </c>
      <c r="K2572" s="111">
        <v>2.5548655235722699</v>
      </c>
      <c r="L2572" s="111">
        <v>0.92784825435236762</v>
      </c>
      <c r="M2572" s="111">
        <v>0.46518126042825314</v>
      </c>
      <c r="N2572" s="112">
        <f t="shared" si="81"/>
        <v>3.9478950383528906</v>
      </c>
    </row>
    <row r="2573" spans="1:14" x14ac:dyDescent="0.25">
      <c r="A2573" s="111" t="s">
        <v>660</v>
      </c>
      <c r="B2573" s="111">
        <f>INDEX(kommuner!C:C,MATCH(_xlfn.NUMBERVALUE(A2573),kommuner!B:B,0))</f>
        <v>3433</v>
      </c>
      <c r="C2573" s="111" t="s">
        <v>127</v>
      </c>
      <c r="D2573" s="111" t="s">
        <v>127</v>
      </c>
      <c r="E2573" s="111" t="s">
        <v>123</v>
      </c>
      <c r="F2573" s="111" t="s">
        <v>179</v>
      </c>
      <c r="G2573" s="111" t="s">
        <v>180</v>
      </c>
      <c r="H2573" s="111" t="s">
        <v>179</v>
      </c>
      <c r="I2573" s="111" t="s">
        <v>180</v>
      </c>
      <c r="J2573" t="str">
        <f t="shared" si="80"/>
        <v>3433SkogOrganisk jordBlandingsskogHøy</v>
      </c>
      <c r="K2573" s="111">
        <v>-5.5554344456832343</v>
      </c>
      <c r="L2573" s="111">
        <v>0.92784825435236762</v>
      </c>
      <c r="M2573" s="111">
        <v>0.46510463492953991</v>
      </c>
      <c r="N2573" s="112">
        <f t="shared" si="81"/>
        <v>-4.1624815564013264</v>
      </c>
    </row>
    <row r="2574" spans="1:14" x14ac:dyDescent="0.25">
      <c r="A2574" s="111" t="s">
        <v>660</v>
      </c>
      <c r="B2574" s="111">
        <f>INDEX(kommuner!C:C,MATCH(_xlfn.NUMBERVALUE(A2574),kommuner!B:B,0))</f>
        <v>3433</v>
      </c>
      <c r="C2574" s="111" t="s">
        <v>127</v>
      </c>
      <c r="D2574" s="111" t="s">
        <v>127</v>
      </c>
      <c r="E2574" s="111" t="s">
        <v>123</v>
      </c>
      <c r="F2574" s="111" t="s">
        <v>179</v>
      </c>
      <c r="G2574" s="111" t="s">
        <v>167</v>
      </c>
      <c r="H2574" s="111" t="s">
        <v>179</v>
      </c>
      <c r="I2574" s="111" t="s">
        <v>167</v>
      </c>
      <c r="J2574" t="str">
        <f t="shared" si="80"/>
        <v>3433SkogOrganisk jordBlandingsskogImpediment</v>
      </c>
      <c r="K2574" s="111">
        <v>-0.28586344175800005</v>
      </c>
      <c r="L2574" s="111">
        <v>0.92784825435236762</v>
      </c>
      <c r="M2574" s="111">
        <v>0.46510463492953991</v>
      </c>
      <c r="N2574" s="112">
        <f t="shared" si="81"/>
        <v>1.1070894475239075</v>
      </c>
    </row>
    <row r="2575" spans="1:14" x14ac:dyDescent="0.25">
      <c r="A2575" s="111" t="s">
        <v>660</v>
      </c>
      <c r="B2575" s="111">
        <f>INDEX(kommuner!C:C,MATCH(_xlfn.NUMBERVALUE(A2575),kommuner!B:B,0))</f>
        <v>3433</v>
      </c>
      <c r="C2575" s="111" t="s">
        <v>127</v>
      </c>
      <c r="D2575" s="111" t="s">
        <v>127</v>
      </c>
      <c r="E2575" s="111" t="s">
        <v>123</v>
      </c>
      <c r="F2575" s="111" t="s">
        <v>179</v>
      </c>
      <c r="G2575" s="111" t="s">
        <v>190</v>
      </c>
      <c r="H2575" s="111" t="s">
        <v>179</v>
      </c>
      <c r="I2575" s="111" t="s">
        <v>190</v>
      </c>
      <c r="J2575" t="str">
        <f t="shared" si="80"/>
        <v>3433SkogOrganisk jordBlandingsskogLav</v>
      </c>
      <c r="K2575" s="111">
        <v>-1.2347339377887629</v>
      </c>
      <c r="L2575" s="111">
        <v>0.92784825435236762</v>
      </c>
      <c r="M2575" s="111">
        <v>0.46510463492953991</v>
      </c>
      <c r="N2575" s="112">
        <f t="shared" si="81"/>
        <v>0.15821895149314458</v>
      </c>
    </row>
    <row r="2576" spans="1:14" x14ac:dyDescent="0.25">
      <c r="A2576" s="111" t="s">
        <v>660</v>
      </c>
      <c r="B2576" s="111">
        <f>INDEX(kommuner!C:C,MATCH(_xlfn.NUMBERVALUE(A2576),kommuner!B:B,0))</f>
        <v>3433</v>
      </c>
      <c r="C2576" s="111" t="s">
        <v>127</v>
      </c>
      <c r="D2576" s="111" t="s">
        <v>127</v>
      </c>
      <c r="E2576" s="111" t="s">
        <v>123</v>
      </c>
      <c r="F2576" s="111" t="s">
        <v>179</v>
      </c>
      <c r="G2576" s="111" t="s">
        <v>173</v>
      </c>
      <c r="H2576" s="111" t="s">
        <v>179</v>
      </c>
      <c r="I2576" s="111" t="s">
        <v>173</v>
      </c>
      <c r="J2576" t="str">
        <f t="shared" si="80"/>
        <v>3433SkogOrganisk jordBlandingsskogMiddels</v>
      </c>
      <c r="K2576" s="111">
        <v>-2.4239591752717748</v>
      </c>
      <c r="L2576" s="111">
        <v>0.92784825435236762</v>
      </c>
      <c r="M2576" s="111">
        <v>0.46510463492953991</v>
      </c>
      <c r="N2576" s="112">
        <f t="shared" si="81"/>
        <v>-1.0310062859898674</v>
      </c>
    </row>
    <row r="2577" spans="1:14" x14ac:dyDescent="0.25">
      <c r="A2577" s="111" t="s">
        <v>660</v>
      </c>
      <c r="B2577" s="111">
        <f>INDEX(kommuner!C:C,MATCH(_xlfn.NUMBERVALUE(A2577),kommuner!B:B,0))</f>
        <v>3433</v>
      </c>
      <c r="C2577" s="111" t="s">
        <v>127</v>
      </c>
      <c r="D2577" s="111" t="s">
        <v>127</v>
      </c>
      <c r="E2577" s="111" t="s">
        <v>123</v>
      </c>
      <c r="F2577" s="111" t="s">
        <v>179</v>
      </c>
      <c r="G2577" s="111" t="s">
        <v>186</v>
      </c>
      <c r="H2577" s="111" t="s">
        <v>179</v>
      </c>
      <c r="I2577" s="111" t="s">
        <v>186</v>
      </c>
      <c r="J2577" t="str">
        <f t="shared" si="80"/>
        <v>3433SkogOrganisk jordBlandingsskogSærs høy</v>
      </c>
      <c r="K2577" s="111">
        <v>-1.5726115302258048</v>
      </c>
      <c r="L2577" s="111">
        <v>0.92784825435236762</v>
      </c>
      <c r="M2577" s="111">
        <v>0.46510463492953991</v>
      </c>
      <c r="N2577" s="112">
        <f t="shared" si="81"/>
        <v>-0.17965864094389727</v>
      </c>
    </row>
    <row r="2578" spans="1:14" x14ac:dyDescent="0.25">
      <c r="A2578" s="111" t="s">
        <v>660</v>
      </c>
      <c r="B2578" s="111">
        <f>INDEX(kommuner!C:C,MATCH(_xlfn.NUMBERVALUE(A2578),kommuner!B:B,0))</f>
        <v>3433</v>
      </c>
      <c r="C2578" s="111" t="s">
        <v>127</v>
      </c>
      <c r="D2578" s="111" t="s">
        <v>127</v>
      </c>
      <c r="E2578" s="111" t="s">
        <v>123</v>
      </c>
      <c r="F2578" s="111" t="s">
        <v>185</v>
      </c>
      <c r="G2578" s="111" t="s">
        <v>180</v>
      </c>
      <c r="H2578" s="111" t="s">
        <v>185</v>
      </c>
      <c r="I2578" s="111" t="s">
        <v>180</v>
      </c>
      <c r="J2578" t="str">
        <f t="shared" si="80"/>
        <v>3433SkogOrganisk jordLauvskogHøy</v>
      </c>
      <c r="K2578" s="111">
        <v>-1.9913688882377358</v>
      </c>
      <c r="L2578" s="111">
        <v>0.92784825435236762</v>
      </c>
      <c r="M2578" s="111">
        <v>0.46510463492953991</v>
      </c>
      <c r="N2578" s="112">
        <f t="shared" si="81"/>
        <v>-0.59841599895582831</v>
      </c>
    </row>
    <row r="2579" spans="1:14" x14ac:dyDescent="0.25">
      <c r="A2579" s="111" t="s">
        <v>660</v>
      </c>
      <c r="B2579" s="111">
        <f>INDEX(kommuner!C:C,MATCH(_xlfn.NUMBERVALUE(A2579),kommuner!B:B,0))</f>
        <v>3433</v>
      </c>
      <c r="C2579" s="111" t="s">
        <v>127</v>
      </c>
      <c r="D2579" s="111" t="s">
        <v>127</v>
      </c>
      <c r="E2579" s="111" t="s">
        <v>123</v>
      </c>
      <c r="F2579" s="111" t="s">
        <v>185</v>
      </c>
      <c r="G2579" s="111" t="s">
        <v>167</v>
      </c>
      <c r="H2579" s="111" t="s">
        <v>185</v>
      </c>
      <c r="I2579" s="111" t="s">
        <v>167</v>
      </c>
      <c r="J2579" t="str">
        <f t="shared" si="80"/>
        <v>3433SkogOrganisk jordLauvskogImpediment</v>
      </c>
      <c r="K2579" s="111">
        <v>0.35000626494250675</v>
      </c>
      <c r="L2579" s="111">
        <v>0.92784825435236762</v>
      </c>
      <c r="M2579" s="111">
        <v>0.46510463492953991</v>
      </c>
      <c r="N2579" s="112">
        <f t="shared" si="81"/>
        <v>1.7429591542244141</v>
      </c>
    </row>
    <row r="2580" spans="1:14" x14ac:dyDescent="0.25">
      <c r="A2580" s="111" t="s">
        <v>660</v>
      </c>
      <c r="B2580" s="111">
        <f>INDEX(kommuner!C:C,MATCH(_xlfn.NUMBERVALUE(A2580),kommuner!B:B,0))</f>
        <v>3433</v>
      </c>
      <c r="C2580" s="111" t="s">
        <v>127</v>
      </c>
      <c r="D2580" s="111" t="s">
        <v>127</v>
      </c>
      <c r="E2580" s="111" t="s">
        <v>123</v>
      </c>
      <c r="F2580" s="111" t="s">
        <v>185</v>
      </c>
      <c r="G2580" s="111" t="s">
        <v>190</v>
      </c>
      <c r="H2580" s="111" t="s">
        <v>185</v>
      </c>
      <c r="I2580" s="111" t="s">
        <v>190</v>
      </c>
      <c r="J2580" t="str">
        <f t="shared" si="80"/>
        <v>3433SkogOrganisk jordLauvskogLav</v>
      </c>
      <c r="K2580" s="111">
        <v>1.1144075558526714</v>
      </c>
      <c r="L2580" s="111">
        <v>0.92784825435236762</v>
      </c>
      <c r="M2580" s="111">
        <v>0.46510463492953991</v>
      </c>
      <c r="N2580" s="112">
        <f t="shared" si="81"/>
        <v>2.5073604451345788</v>
      </c>
    </row>
    <row r="2581" spans="1:14" x14ac:dyDescent="0.25">
      <c r="A2581" s="111" t="s">
        <v>660</v>
      </c>
      <c r="B2581" s="111">
        <f>INDEX(kommuner!C:C,MATCH(_xlfn.NUMBERVALUE(A2581),kommuner!B:B,0))</f>
        <v>3433</v>
      </c>
      <c r="C2581" s="111" t="s">
        <v>127</v>
      </c>
      <c r="D2581" s="111" t="s">
        <v>127</v>
      </c>
      <c r="E2581" s="111" t="s">
        <v>123</v>
      </c>
      <c r="F2581" s="111" t="s">
        <v>185</v>
      </c>
      <c r="G2581" s="111" t="s">
        <v>173</v>
      </c>
      <c r="H2581" s="111" t="s">
        <v>185</v>
      </c>
      <c r="I2581" s="111" t="s">
        <v>173</v>
      </c>
      <c r="J2581" t="str">
        <f t="shared" si="80"/>
        <v>3433SkogOrganisk jordLauvskogMiddels</v>
      </c>
      <c r="K2581" s="111">
        <v>-0.62664468270982987</v>
      </c>
      <c r="L2581" s="111">
        <v>0.92784825435236762</v>
      </c>
      <c r="M2581" s="111">
        <v>0.46510463492953991</v>
      </c>
      <c r="N2581" s="112">
        <f t="shared" si="81"/>
        <v>0.76630820657207765</v>
      </c>
    </row>
    <row r="2582" spans="1:14" x14ac:dyDescent="0.25">
      <c r="A2582" s="111" t="s">
        <v>660</v>
      </c>
      <c r="B2582" s="111">
        <f>INDEX(kommuner!C:C,MATCH(_xlfn.NUMBERVALUE(A2582),kommuner!B:B,0))</f>
        <v>3433</v>
      </c>
      <c r="C2582" s="111" t="s">
        <v>127</v>
      </c>
      <c r="D2582" s="111" t="s">
        <v>127</v>
      </c>
      <c r="E2582" s="111" t="s">
        <v>123</v>
      </c>
      <c r="F2582" s="111" t="s">
        <v>185</v>
      </c>
      <c r="G2582" s="111" t="s">
        <v>186</v>
      </c>
      <c r="H2582" s="111" t="s">
        <v>185</v>
      </c>
      <c r="I2582" s="111" t="s">
        <v>186</v>
      </c>
      <c r="J2582" t="str">
        <f t="shared" si="80"/>
        <v>3433SkogOrganisk jordLauvskogSærs høy</v>
      </c>
      <c r="K2582" s="111">
        <v>-1.8997279926091779</v>
      </c>
      <c r="L2582" s="111">
        <v>0.92784825435236762</v>
      </c>
      <c r="M2582" s="111">
        <v>0.46510463492953991</v>
      </c>
      <c r="N2582" s="112">
        <f t="shared" si="81"/>
        <v>-0.50677510332727038</v>
      </c>
    </row>
    <row r="2583" spans="1:14" x14ac:dyDescent="0.25">
      <c r="A2583" s="111" t="s">
        <v>660</v>
      </c>
      <c r="B2583" s="111">
        <f>INDEX(kommuner!C:C,MATCH(_xlfn.NUMBERVALUE(A2583),kommuner!B:B,0))</f>
        <v>3433</v>
      </c>
      <c r="C2583" s="111" t="s">
        <v>83</v>
      </c>
      <c r="D2583" s="111" t="s">
        <v>83</v>
      </c>
      <c r="E2583" s="111" t="s">
        <v>126</v>
      </c>
      <c r="F2583" s="111" t="s">
        <v>139</v>
      </c>
      <c r="G2583" s="111" t="s">
        <v>139</v>
      </c>
      <c r="H2583" s="111" t="s">
        <v>139</v>
      </c>
      <c r="I2583" s="111" t="s">
        <v>139</v>
      </c>
      <c r="J2583" t="str">
        <f t="shared" si="80"/>
        <v>3433Utbygd arealMineraljord</v>
      </c>
      <c r="K2583" s="111">
        <v>-0.82639633937819656</v>
      </c>
      <c r="L2583" s="111">
        <v>0</v>
      </c>
      <c r="M2583" s="111">
        <v>1.303047089454229E-2</v>
      </c>
      <c r="N2583" s="112">
        <f t="shared" si="81"/>
        <v>-0.81336586848365422</v>
      </c>
    </row>
    <row r="2584" spans="1:14" x14ac:dyDescent="0.25">
      <c r="A2584" s="111" t="s">
        <v>660</v>
      </c>
      <c r="B2584" s="111">
        <f>INDEX(kommuner!C:C,MATCH(_xlfn.NUMBERVALUE(A2584),kommuner!B:B,0))</f>
        <v>3433</v>
      </c>
      <c r="C2584" s="111" t="s">
        <v>83</v>
      </c>
      <c r="D2584" s="111" t="s">
        <v>83</v>
      </c>
      <c r="E2584" s="111" t="s">
        <v>123</v>
      </c>
      <c r="F2584" s="111" t="s">
        <v>139</v>
      </c>
      <c r="G2584" s="111" t="s">
        <v>139</v>
      </c>
      <c r="H2584" s="111" t="s">
        <v>139</v>
      </c>
      <c r="I2584" s="111" t="s">
        <v>139</v>
      </c>
      <c r="J2584" t="str">
        <f t="shared" si="80"/>
        <v>3433Utbygd arealOrganisk jord</v>
      </c>
      <c r="K2584" s="111">
        <v>29.011421395201612</v>
      </c>
      <c r="L2584" s="111">
        <v>0</v>
      </c>
      <c r="M2584" s="111">
        <v>1.303047089454229E-2</v>
      </c>
      <c r="N2584" s="112">
        <f t="shared" si="81"/>
        <v>29.024451866096154</v>
      </c>
    </row>
    <row r="2585" spans="1:14" x14ac:dyDescent="0.25">
      <c r="A2585" s="111" t="s">
        <v>660</v>
      </c>
      <c r="B2585" s="111">
        <f>INDEX(kommuner!C:C,MATCH(_xlfn.NUMBERVALUE(A2585),kommuner!B:B,0))</f>
        <v>3433</v>
      </c>
      <c r="C2585" s="111" t="s">
        <v>181</v>
      </c>
      <c r="D2585" s="111" t="s">
        <v>181</v>
      </c>
      <c r="E2585" s="111" t="s">
        <v>123</v>
      </c>
      <c r="F2585" s="111" t="s">
        <v>139</v>
      </c>
      <c r="G2585" s="111" t="s">
        <v>139</v>
      </c>
      <c r="H2585" s="111" t="s">
        <v>139</v>
      </c>
      <c r="I2585" s="111" t="s">
        <v>139</v>
      </c>
      <c r="J2585" t="str">
        <f t="shared" si="80"/>
        <v>3433Vann og myrOrganisk jord</v>
      </c>
      <c r="K2585" s="111">
        <v>-0.15121005571827481</v>
      </c>
      <c r="L2585" s="111">
        <v>0</v>
      </c>
      <c r="M2585" s="111">
        <v>0</v>
      </c>
      <c r="N2585" s="112">
        <f t="shared" si="81"/>
        <v>-0.15121005571827481</v>
      </c>
    </row>
    <row r="2586" spans="1:14" x14ac:dyDescent="0.25">
      <c r="A2586" s="111" t="s">
        <v>661</v>
      </c>
      <c r="B2586" s="111">
        <f>INDEX(kommuner!C:C,MATCH(_xlfn.NUMBERVALUE(A2586),kommuner!B:B,0))</f>
        <v>3434</v>
      </c>
      <c r="C2586" s="111" t="s">
        <v>82</v>
      </c>
      <c r="D2586" s="111" t="s">
        <v>82</v>
      </c>
      <c r="E2586" s="111" t="s">
        <v>126</v>
      </c>
      <c r="F2586" s="111" t="s">
        <v>139</v>
      </c>
      <c r="G2586" s="111" t="s">
        <v>139</v>
      </c>
      <c r="H2586" s="111" t="s">
        <v>139</v>
      </c>
      <c r="I2586" s="111" t="s">
        <v>139</v>
      </c>
      <c r="J2586" t="str">
        <f t="shared" si="80"/>
        <v>3434Annen utmarkMineraljord</v>
      </c>
      <c r="K2586" s="111">
        <v>-8.1294889331176998E-2</v>
      </c>
      <c r="L2586" s="111">
        <v>0</v>
      </c>
      <c r="M2586" s="111">
        <v>0</v>
      </c>
      <c r="N2586" s="112">
        <f t="shared" si="81"/>
        <v>-8.1294889331176998E-2</v>
      </c>
    </row>
    <row r="2587" spans="1:14" x14ac:dyDescent="0.25">
      <c r="A2587" s="111" t="s">
        <v>661</v>
      </c>
      <c r="B2587" s="111">
        <f>INDEX(kommuner!C:C,MATCH(_xlfn.NUMBERVALUE(A2587),kommuner!B:B,0))</f>
        <v>3434</v>
      </c>
      <c r="C2587" s="111" t="s">
        <v>121</v>
      </c>
      <c r="D2587" s="111" t="s">
        <v>121</v>
      </c>
      <c r="E2587" s="111" t="s">
        <v>126</v>
      </c>
      <c r="F2587" s="111" t="s">
        <v>139</v>
      </c>
      <c r="G2587" s="111" t="s">
        <v>139</v>
      </c>
      <c r="H2587" s="111" t="s">
        <v>139</v>
      </c>
      <c r="I2587" s="111" t="s">
        <v>139</v>
      </c>
      <c r="J2587" t="str">
        <f t="shared" si="80"/>
        <v>3434BeiteMineraljord</v>
      </c>
      <c r="K2587" s="111">
        <v>-0.96338340838695502</v>
      </c>
      <c r="L2587" s="111">
        <v>0</v>
      </c>
      <c r="M2587" s="111">
        <v>1.2448711246839999E-7</v>
      </c>
      <c r="N2587" s="112">
        <f t="shared" si="81"/>
        <v>-0.96338328389984251</v>
      </c>
    </row>
    <row r="2588" spans="1:14" x14ac:dyDescent="0.25">
      <c r="A2588" s="111" t="s">
        <v>661</v>
      </c>
      <c r="B2588" s="111">
        <f>INDEX(kommuner!C:C,MATCH(_xlfn.NUMBERVALUE(A2588),kommuner!B:B,0))</f>
        <v>3434</v>
      </c>
      <c r="C2588" s="111" t="s">
        <v>121</v>
      </c>
      <c r="D2588" s="111" t="s">
        <v>121</v>
      </c>
      <c r="E2588" s="111" t="s">
        <v>123</v>
      </c>
      <c r="F2588" s="111" t="s">
        <v>139</v>
      </c>
      <c r="G2588" s="111" t="s">
        <v>139</v>
      </c>
      <c r="H2588" s="111" t="s">
        <v>139</v>
      </c>
      <c r="I2588" s="111" t="s">
        <v>139</v>
      </c>
      <c r="J2588" t="str">
        <f t="shared" si="80"/>
        <v>3434BeiteOrganisk jord</v>
      </c>
      <c r="K2588" s="111">
        <v>12.077525935985037</v>
      </c>
      <c r="L2588" s="111">
        <v>1.6412500000000001</v>
      </c>
      <c r="M2588" s="111">
        <v>0</v>
      </c>
      <c r="N2588" s="112">
        <f t="shared" si="81"/>
        <v>13.718775935985036</v>
      </c>
    </row>
    <row r="2589" spans="1:14" x14ac:dyDescent="0.25">
      <c r="A2589" s="111" t="s">
        <v>661</v>
      </c>
      <c r="B2589" s="111">
        <f>INDEX(kommuner!C:C,MATCH(_xlfn.NUMBERVALUE(A2589),kommuner!B:B,0))</f>
        <v>3434</v>
      </c>
      <c r="C2589" s="111" t="s">
        <v>84</v>
      </c>
      <c r="D2589" s="111" t="s">
        <v>84</v>
      </c>
      <c r="E2589" s="111" t="s">
        <v>126</v>
      </c>
      <c r="F2589" s="111" t="s">
        <v>139</v>
      </c>
      <c r="G2589" s="111" t="s">
        <v>139</v>
      </c>
      <c r="H2589" s="111" t="s">
        <v>139</v>
      </c>
      <c r="I2589" s="111" t="s">
        <v>139</v>
      </c>
      <c r="J2589" t="str">
        <f t="shared" si="80"/>
        <v>3434Dyrket markMineraljord</v>
      </c>
      <c r="K2589" s="111">
        <v>-0.49268043400208006</v>
      </c>
      <c r="L2589" s="111">
        <v>0</v>
      </c>
      <c r="M2589" s="111">
        <v>0</v>
      </c>
      <c r="N2589" s="112">
        <f t="shared" si="81"/>
        <v>-0.49268043400208006</v>
      </c>
    </row>
    <row r="2590" spans="1:14" x14ac:dyDescent="0.25">
      <c r="A2590" s="111" t="s">
        <v>661</v>
      </c>
      <c r="B2590" s="111">
        <f>INDEX(kommuner!C:C,MATCH(_xlfn.NUMBERVALUE(A2590),kommuner!B:B,0))</f>
        <v>3434</v>
      </c>
      <c r="C2590" s="111" t="s">
        <v>84</v>
      </c>
      <c r="D2590" s="111" t="s">
        <v>84</v>
      </c>
      <c r="E2590" s="111" t="s">
        <v>123</v>
      </c>
      <c r="F2590" s="111" t="s">
        <v>139</v>
      </c>
      <c r="G2590" s="111" t="s">
        <v>139</v>
      </c>
      <c r="H2590" s="111" t="s">
        <v>139</v>
      </c>
      <c r="I2590" s="111" t="s">
        <v>139</v>
      </c>
      <c r="J2590" t="str">
        <f t="shared" si="80"/>
        <v>3434Dyrket markOrganisk jord</v>
      </c>
      <c r="K2590" s="111">
        <v>28.726149366675592</v>
      </c>
      <c r="L2590" s="111">
        <v>1.45625</v>
      </c>
      <c r="M2590" s="111">
        <v>0</v>
      </c>
      <c r="N2590" s="112">
        <f t="shared" si="81"/>
        <v>30.182399366675593</v>
      </c>
    </row>
    <row r="2591" spans="1:14" x14ac:dyDescent="0.25">
      <c r="A2591" s="111" t="s">
        <v>661</v>
      </c>
      <c r="B2591" s="111">
        <f>INDEX(kommuner!C:C,MATCH(_xlfn.NUMBERVALUE(A2591),kommuner!B:B,0))</f>
        <v>3434</v>
      </c>
      <c r="C2591" s="111" t="s">
        <v>127</v>
      </c>
      <c r="D2591" s="111" t="s">
        <v>127</v>
      </c>
      <c r="E2591" s="111" t="s">
        <v>126</v>
      </c>
      <c r="F2591" s="111" t="s">
        <v>172</v>
      </c>
      <c r="G2591" s="111" t="s">
        <v>180</v>
      </c>
      <c r="H2591" s="111" t="s">
        <v>172</v>
      </c>
      <c r="I2591" s="111" t="s">
        <v>180</v>
      </c>
      <c r="J2591" t="str">
        <f t="shared" si="80"/>
        <v>3434SkogMineraljordBarskogHøy</v>
      </c>
      <c r="K2591" s="111">
        <v>-2.6198458133623994</v>
      </c>
      <c r="L2591" s="111">
        <v>0.85306406685236758</v>
      </c>
      <c r="M2591" s="111">
        <v>6.4056614999681585E-2</v>
      </c>
      <c r="N2591" s="112">
        <f t="shared" si="81"/>
        <v>-1.7027251315103504</v>
      </c>
    </row>
    <row r="2592" spans="1:14" x14ac:dyDescent="0.25">
      <c r="A2592" s="111" t="s">
        <v>661</v>
      </c>
      <c r="B2592" s="111">
        <f>INDEX(kommuner!C:C,MATCH(_xlfn.NUMBERVALUE(A2592),kommuner!B:B,0))</f>
        <v>3434</v>
      </c>
      <c r="C2592" s="111" t="s">
        <v>127</v>
      </c>
      <c r="D2592" s="111" t="s">
        <v>127</v>
      </c>
      <c r="E2592" s="111" t="s">
        <v>126</v>
      </c>
      <c r="F2592" s="111" t="s">
        <v>172</v>
      </c>
      <c r="G2592" s="111" t="s">
        <v>167</v>
      </c>
      <c r="H2592" s="111" t="s">
        <v>172</v>
      </c>
      <c r="I2592" s="111" t="s">
        <v>167</v>
      </c>
      <c r="J2592" t="str">
        <f t="shared" si="80"/>
        <v>3434SkogMineraljordBarskogImpediment</v>
      </c>
      <c r="K2592" s="111">
        <v>-2.0650085329634176</v>
      </c>
      <c r="L2592" s="111">
        <v>0.85306406685236758</v>
      </c>
      <c r="M2592" s="111">
        <v>6.3979989500968365E-2</v>
      </c>
      <c r="N2592" s="112">
        <f t="shared" si="81"/>
        <v>-1.1479644766100818</v>
      </c>
    </row>
    <row r="2593" spans="1:14" x14ac:dyDescent="0.25">
      <c r="A2593" s="111" t="s">
        <v>661</v>
      </c>
      <c r="B2593" s="111">
        <f>INDEX(kommuner!C:C,MATCH(_xlfn.NUMBERVALUE(A2593),kommuner!B:B,0))</f>
        <v>3434</v>
      </c>
      <c r="C2593" s="111" t="s">
        <v>127</v>
      </c>
      <c r="D2593" s="111" t="s">
        <v>127</v>
      </c>
      <c r="E2593" s="111" t="s">
        <v>126</v>
      </c>
      <c r="F2593" s="111" t="s">
        <v>172</v>
      </c>
      <c r="G2593" s="111" t="s">
        <v>190</v>
      </c>
      <c r="H2593" s="111" t="s">
        <v>172</v>
      </c>
      <c r="I2593" s="111" t="s">
        <v>190</v>
      </c>
      <c r="J2593" t="str">
        <f t="shared" si="80"/>
        <v>3434SkogMineraljordBarskogLav</v>
      </c>
      <c r="K2593" s="111">
        <v>-1.5556963198695539</v>
      </c>
      <c r="L2593" s="111">
        <v>0.85306406685236758</v>
      </c>
      <c r="M2593" s="111">
        <v>6.3979989500968365E-2</v>
      </c>
      <c r="N2593" s="112">
        <f t="shared" si="81"/>
        <v>-0.63865226351621796</v>
      </c>
    </row>
    <row r="2594" spans="1:14" x14ac:dyDescent="0.25">
      <c r="A2594" s="111" t="s">
        <v>661</v>
      </c>
      <c r="B2594" s="111">
        <f>INDEX(kommuner!C:C,MATCH(_xlfn.NUMBERVALUE(A2594),kommuner!B:B,0))</f>
        <v>3434</v>
      </c>
      <c r="C2594" s="111" t="s">
        <v>127</v>
      </c>
      <c r="D2594" s="111" t="s">
        <v>127</v>
      </c>
      <c r="E2594" s="111" t="s">
        <v>126</v>
      </c>
      <c r="F2594" s="111" t="s">
        <v>172</v>
      </c>
      <c r="G2594" s="111" t="s">
        <v>173</v>
      </c>
      <c r="H2594" s="111" t="s">
        <v>172</v>
      </c>
      <c r="I2594" s="111" t="s">
        <v>173</v>
      </c>
      <c r="J2594" t="str">
        <f t="shared" si="80"/>
        <v>3434SkogMineraljordBarskogMiddels</v>
      </c>
      <c r="K2594" s="111">
        <v>-2.1020078369684825</v>
      </c>
      <c r="L2594" s="111">
        <v>0.85306406685236758</v>
      </c>
      <c r="M2594" s="111">
        <v>6.4056614999681585E-2</v>
      </c>
      <c r="N2594" s="112">
        <f t="shared" si="81"/>
        <v>-1.1848871551164335</v>
      </c>
    </row>
    <row r="2595" spans="1:14" x14ac:dyDescent="0.25">
      <c r="A2595" s="111" t="s">
        <v>661</v>
      </c>
      <c r="B2595" s="111">
        <f>INDEX(kommuner!C:C,MATCH(_xlfn.NUMBERVALUE(A2595),kommuner!B:B,0))</f>
        <v>3434</v>
      </c>
      <c r="C2595" s="111" t="s">
        <v>127</v>
      </c>
      <c r="D2595" s="111" t="s">
        <v>127</v>
      </c>
      <c r="E2595" s="111" t="s">
        <v>126</v>
      </c>
      <c r="F2595" s="111" t="s">
        <v>172</v>
      </c>
      <c r="G2595" s="111" t="s">
        <v>186</v>
      </c>
      <c r="H2595" s="111" t="s">
        <v>172</v>
      </c>
      <c r="I2595" s="111" t="s">
        <v>186</v>
      </c>
      <c r="J2595" t="str">
        <f t="shared" si="80"/>
        <v>3434SkogMineraljordBarskogSærs høy</v>
      </c>
      <c r="K2595" s="111">
        <v>0.12072674540874306</v>
      </c>
      <c r="L2595" s="111">
        <v>0.85306406685236758</v>
      </c>
      <c r="M2595" s="111">
        <v>6.4056614999681585E-2</v>
      </c>
      <c r="N2595" s="112">
        <f t="shared" si="81"/>
        <v>1.0378474272607923</v>
      </c>
    </row>
    <row r="2596" spans="1:14" x14ac:dyDescent="0.25">
      <c r="A2596" s="111" t="s">
        <v>661</v>
      </c>
      <c r="B2596" s="111">
        <f>INDEX(kommuner!C:C,MATCH(_xlfn.NUMBERVALUE(A2596),kommuner!B:B,0))</f>
        <v>3434</v>
      </c>
      <c r="C2596" s="111" t="s">
        <v>127</v>
      </c>
      <c r="D2596" s="111" t="s">
        <v>127</v>
      </c>
      <c r="E2596" s="111" t="s">
        <v>126</v>
      </c>
      <c r="F2596" s="111" t="s">
        <v>179</v>
      </c>
      <c r="G2596" s="111" t="s">
        <v>180</v>
      </c>
      <c r="H2596" s="111" t="s">
        <v>179</v>
      </c>
      <c r="I2596" s="111" t="s">
        <v>180</v>
      </c>
      <c r="J2596" t="str">
        <f t="shared" si="80"/>
        <v>3434SkogMineraljordBlandingsskogHøy</v>
      </c>
      <c r="K2596" s="111">
        <v>-7.1939050909469406</v>
      </c>
      <c r="L2596" s="111">
        <v>0.85306406685236758</v>
      </c>
      <c r="M2596" s="111">
        <v>6.3979989500968365E-2</v>
      </c>
      <c r="N2596" s="112">
        <f t="shared" si="81"/>
        <v>-6.2768610345936047</v>
      </c>
    </row>
    <row r="2597" spans="1:14" x14ac:dyDescent="0.25">
      <c r="A2597" s="111" t="s">
        <v>661</v>
      </c>
      <c r="B2597" s="111">
        <f>INDEX(kommuner!C:C,MATCH(_xlfn.NUMBERVALUE(A2597),kommuner!B:B,0))</f>
        <v>3434</v>
      </c>
      <c r="C2597" s="111" t="s">
        <v>127</v>
      </c>
      <c r="D2597" s="111" t="s">
        <v>127</v>
      </c>
      <c r="E2597" s="111" t="s">
        <v>126</v>
      </c>
      <c r="F2597" s="111" t="s">
        <v>179</v>
      </c>
      <c r="G2597" s="111" t="s">
        <v>167</v>
      </c>
      <c r="H2597" s="111" t="s">
        <v>179</v>
      </c>
      <c r="I2597" s="111" t="s">
        <v>167</v>
      </c>
      <c r="J2597" t="str">
        <f t="shared" si="80"/>
        <v>3434SkogMineraljordBlandingsskogImpediment</v>
      </c>
      <c r="K2597" s="111">
        <v>-1.534689908392211</v>
      </c>
      <c r="L2597" s="111">
        <v>0.85306406685236758</v>
      </c>
      <c r="M2597" s="111">
        <v>6.3979989500968365E-2</v>
      </c>
      <c r="N2597" s="112">
        <f t="shared" si="81"/>
        <v>-0.61764585203887501</v>
      </c>
    </row>
    <row r="2598" spans="1:14" x14ac:dyDescent="0.25">
      <c r="A2598" s="111" t="s">
        <v>661</v>
      </c>
      <c r="B2598" s="111">
        <f>INDEX(kommuner!C:C,MATCH(_xlfn.NUMBERVALUE(A2598),kommuner!B:B,0))</f>
        <v>3434</v>
      </c>
      <c r="C2598" s="111" t="s">
        <v>127</v>
      </c>
      <c r="D2598" s="111" t="s">
        <v>127</v>
      </c>
      <c r="E2598" s="111" t="s">
        <v>126</v>
      </c>
      <c r="F2598" s="111" t="s">
        <v>179</v>
      </c>
      <c r="G2598" s="111" t="s">
        <v>190</v>
      </c>
      <c r="H2598" s="111" t="s">
        <v>179</v>
      </c>
      <c r="I2598" s="111" t="s">
        <v>190</v>
      </c>
      <c r="J2598" t="str">
        <f t="shared" si="80"/>
        <v>3434SkogMineraljordBlandingsskogLav</v>
      </c>
      <c r="K2598" s="111">
        <v>-2.1877055028220966</v>
      </c>
      <c r="L2598" s="111">
        <v>0.85306406685236758</v>
      </c>
      <c r="M2598" s="111">
        <v>6.3979989500968365E-2</v>
      </c>
      <c r="N2598" s="112">
        <f t="shared" si="81"/>
        <v>-1.2706614464687609</v>
      </c>
    </row>
    <row r="2599" spans="1:14" x14ac:dyDescent="0.25">
      <c r="A2599" s="111" t="s">
        <v>661</v>
      </c>
      <c r="B2599" s="111">
        <f>INDEX(kommuner!C:C,MATCH(_xlfn.NUMBERVALUE(A2599),kommuner!B:B,0))</f>
        <v>3434</v>
      </c>
      <c r="C2599" s="111" t="s">
        <v>127</v>
      </c>
      <c r="D2599" s="111" t="s">
        <v>127</v>
      </c>
      <c r="E2599" s="111" t="s">
        <v>126</v>
      </c>
      <c r="F2599" s="111" t="s">
        <v>179</v>
      </c>
      <c r="G2599" s="111" t="s">
        <v>173</v>
      </c>
      <c r="H2599" s="111" t="s">
        <v>179</v>
      </c>
      <c r="I2599" s="111" t="s">
        <v>173</v>
      </c>
      <c r="J2599" t="str">
        <f t="shared" si="80"/>
        <v>3434SkogMineraljordBlandingsskogMiddels</v>
      </c>
      <c r="K2599" s="111">
        <v>-3.8687729546762566</v>
      </c>
      <c r="L2599" s="111">
        <v>0.85306406685236758</v>
      </c>
      <c r="M2599" s="111">
        <v>6.3979989500968365E-2</v>
      </c>
      <c r="N2599" s="112">
        <f t="shared" si="81"/>
        <v>-2.9517288983229206</v>
      </c>
    </row>
    <row r="2600" spans="1:14" x14ac:dyDescent="0.25">
      <c r="A2600" s="111" t="s">
        <v>661</v>
      </c>
      <c r="B2600" s="111">
        <f>INDEX(kommuner!C:C,MATCH(_xlfn.NUMBERVALUE(A2600),kommuner!B:B,0))</f>
        <v>3434</v>
      </c>
      <c r="C2600" s="111" t="s">
        <v>127</v>
      </c>
      <c r="D2600" s="111" t="s">
        <v>127</v>
      </c>
      <c r="E2600" s="111" t="s">
        <v>126</v>
      </c>
      <c r="F2600" s="111" t="s">
        <v>179</v>
      </c>
      <c r="G2600" s="111" t="s">
        <v>186</v>
      </c>
      <c r="H2600" s="111" t="s">
        <v>179</v>
      </c>
      <c r="I2600" s="111" t="s">
        <v>186</v>
      </c>
      <c r="J2600" t="str">
        <f t="shared" si="80"/>
        <v>3434SkogMineraljordBlandingsskogSærs høy</v>
      </c>
      <c r="K2600" s="111">
        <v>-2.9395925245326562</v>
      </c>
      <c r="L2600" s="111">
        <v>0.85306406685236758</v>
      </c>
      <c r="M2600" s="111">
        <v>6.3979989500968365E-2</v>
      </c>
      <c r="N2600" s="112">
        <f t="shared" si="81"/>
        <v>-2.0225484681793202</v>
      </c>
    </row>
    <row r="2601" spans="1:14" x14ac:dyDescent="0.25">
      <c r="A2601" s="111" t="s">
        <v>661</v>
      </c>
      <c r="B2601" s="111">
        <f>INDEX(kommuner!C:C,MATCH(_xlfn.NUMBERVALUE(A2601),kommuner!B:B,0))</f>
        <v>3434</v>
      </c>
      <c r="C2601" s="111" t="s">
        <v>127</v>
      </c>
      <c r="D2601" s="111" t="s">
        <v>127</v>
      </c>
      <c r="E2601" s="111" t="s">
        <v>126</v>
      </c>
      <c r="F2601" s="111" t="s">
        <v>185</v>
      </c>
      <c r="G2601" s="111" t="s">
        <v>180</v>
      </c>
      <c r="H2601" s="111" t="s">
        <v>185</v>
      </c>
      <c r="I2601" s="111" t="s">
        <v>180</v>
      </c>
      <c r="J2601" t="str">
        <f t="shared" si="80"/>
        <v>3434SkogMineraljordLauvskogHøy</v>
      </c>
      <c r="K2601" s="111">
        <v>-3.3269846154961789</v>
      </c>
      <c r="L2601" s="111">
        <v>0.85306406685236758</v>
      </c>
      <c r="M2601" s="111">
        <v>6.3979989500968365E-2</v>
      </c>
      <c r="N2601" s="112">
        <f t="shared" si="81"/>
        <v>-2.4099405591428429</v>
      </c>
    </row>
    <row r="2602" spans="1:14" x14ac:dyDescent="0.25">
      <c r="A2602" s="111" t="s">
        <v>661</v>
      </c>
      <c r="B2602" s="111">
        <f>INDEX(kommuner!C:C,MATCH(_xlfn.NUMBERVALUE(A2602),kommuner!B:B,0))</f>
        <v>3434</v>
      </c>
      <c r="C2602" s="111" t="s">
        <v>127</v>
      </c>
      <c r="D2602" s="111" t="s">
        <v>127</v>
      </c>
      <c r="E2602" s="111" t="s">
        <v>126</v>
      </c>
      <c r="F2602" s="111" t="s">
        <v>185</v>
      </c>
      <c r="G2602" s="111" t="s">
        <v>167</v>
      </c>
      <c r="H2602" s="111" t="s">
        <v>185</v>
      </c>
      <c r="I2602" s="111" t="s">
        <v>167</v>
      </c>
      <c r="J2602" t="str">
        <f t="shared" si="80"/>
        <v>3434SkogMineraljordLauvskogImpediment</v>
      </c>
      <c r="K2602" s="111">
        <v>-0.77373521499002318</v>
      </c>
      <c r="L2602" s="111">
        <v>0.85306406685236758</v>
      </c>
      <c r="M2602" s="111">
        <v>6.3979989500968365E-2</v>
      </c>
      <c r="N2602" s="112">
        <f t="shared" si="81"/>
        <v>0.14330884136331276</v>
      </c>
    </row>
    <row r="2603" spans="1:14" x14ac:dyDescent="0.25">
      <c r="A2603" s="111" t="s">
        <v>661</v>
      </c>
      <c r="B2603" s="111">
        <f>INDEX(kommuner!C:C,MATCH(_xlfn.NUMBERVALUE(A2603),kommuner!B:B,0))</f>
        <v>3434</v>
      </c>
      <c r="C2603" s="111" t="s">
        <v>127</v>
      </c>
      <c r="D2603" s="111" t="s">
        <v>127</v>
      </c>
      <c r="E2603" s="111" t="s">
        <v>126</v>
      </c>
      <c r="F2603" s="111" t="s">
        <v>185</v>
      </c>
      <c r="G2603" s="111" t="s">
        <v>190</v>
      </c>
      <c r="H2603" s="111" t="s">
        <v>185</v>
      </c>
      <c r="I2603" s="111" t="s">
        <v>190</v>
      </c>
      <c r="J2603" t="str">
        <f t="shared" si="80"/>
        <v>3434SkogMineraljordLauvskogLav</v>
      </c>
      <c r="K2603" s="111">
        <v>-8.9748170935426599E-2</v>
      </c>
      <c r="L2603" s="111">
        <v>0.85306406685236758</v>
      </c>
      <c r="M2603" s="111">
        <v>6.3979989500968365E-2</v>
      </c>
      <c r="N2603" s="112">
        <f t="shared" si="81"/>
        <v>0.82729588541790933</v>
      </c>
    </row>
    <row r="2604" spans="1:14" x14ac:dyDescent="0.25">
      <c r="A2604" s="111" t="s">
        <v>661</v>
      </c>
      <c r="B2604" s="111">
        <f>INDEX(kommuner!C:C,MATCH(_xlfn.NUMBERVALUE(A2604),kommuner!B:B,0))</f>
        <v>3434</v>
      </c>
      <c r="C2604" s="111" t="s">
        <v>127</v>
      </c>
      <c r="D2604" s="111" t="s">
        <v>127</v>
      </c>
      <c r="E2604" s="111" t="s">
        <v>126</v>
      </c>
      <c r="F2604" s="111" t="s">
        <v>185</v>
      </c>
      <c r="G2604" s="111" t="s">
        <v>173</v>
      </c>
      <c r="H2604" s="111" t="s">
        <v>185</v>
      </c>
      <c r="I2604" s="111" t="s">
        <v>173</v>
      </c>
      <c r="J2604" t="str">
        <f t="shared" si="80"/>
        <v>3434SkogMineraljordLauvskogMiddels</v>
      </c>
      <c r="K2604" s="111">
        <v>-1.7789409505847176</v>
      </c>
      <c r="L2604" s="111">
        <v>0.85306406685236758</v>
      </c>
      <c r="M2604" s="111">
        <v>6.3979989500968365E-2</v>
      </c>
      <c r="N2604" s="112">
        <f t="shared" si="81"/>
        <v>-0.86189689423138161</v>
      </c>
    </row>
    <row r="2605" spans="1:14" x14ac:dyDescent="0.25">
      <c r="A2605" s="111" t="s">
        <v>661</v>
      </c>
      <c r="B2605" s="111">
        <f>INDEX(kommuner!C:C,MATCH(_xlfn.NUMBERVALUE(A2605),kommuner!B:B,0))</f>
        <v>3434</v>
      </c>
      <c r="C2605" s="111" t="s">
        <v>127</v>
      </c>
      <c r="D2605" s="111" t="s">
        <v>127</v>
      </c>
      <c r="E2605" s="111" t="s">
        <v>126</v>
      </c>
      <c r="F2605" s="111" t="s">
        <v>185</v>
      </c>
      <c r="G2605" s="111" t="s">
        <v>186</v>
      </c>
      <c r="H2605" s="111" t="s">
        <v>185</v>
      </c>
      <c r="I2605" s="111" t="s">
        <v>186</v>
      </c>
      <c r="J2605" t="str">
        <f t="shared" si="80"/>
        <v>3434SkogMineraljordLauvskogSærs høy</v>
      </c>
      <c r="K2605" s="111">
        <v>-3.6560473259425113</v>
      </c>
      <c r="L2605" s="111">
        <v>0.85306406685236758</v>
      </c>
      <c r="M2605" s="111">
        <v>6.3979989500968365E-2</v>
      </c>
      <c r="N2605" s="112">
        <f t="shared" si="81"/>
        <v>-2.7390032695891753</v>
      </c>
    </row>
    <row r="2606" spans="1:14" x14ac:dyDescent="0.25">
      <c r="A2606" s="111" t="s">
        <v>661</v>
      </c>
      <c r="B2606" s="111">
        <f>INDEX(kommuner!C:C,MATCH(_xlfn.NUMBERVALUE(A2606),kommuner!B:B,0))</f>
        <v>3434</v>
      </c>
      <c r="C2606" s="111" t="s">
        <v>127</v>
      </c>
      <c r="D2606" s="111" t="s">
        <v>127</v>
      </c>
      <c r="E2606" s="111" t="s">
        <v>123</v>
      </c>
      <c r="F2606" s="111" t="s">
        <v>172</v>
      </c>
      <c r="G2606" s="111" t="s">
        <v>180</v>
      </c>
      <c r="H2606" s="111" t="s">
        <v>172</v>
      </c>
      <c r="I2606" s="111" t="s">
        <v>180</v>
      </c>
      <c r="J2606" t="str">
        <f t="shared" si="80"/>
        <v>3434SkogOrganisk jordBarskogHøy</v>
      </c>
      <c r="K2606" s="111">
        <v>-2.5184559031994138</v>
      </c>
      <c r="L2606" s="111">
        <v>0.92784825435236762</v>
      </c>
      <c r="M2606" s="111">
        <v>0.46518126042825314</v>
      </c>
      <c r="N2606" s="112">
        <f t="shared" si="81"/>
        <v>-1.1254263884187932</v>
      </c>
    </row>
    <row r="2607" spans="1:14" x14ac:dyDescent="0.25">
      <c r="A2607" s="111" t="s">
        <v>661</v>
      </c>
      <c r="B2607" s="111">
        <f>INDEX(kommuner!C:C,MATCH(_xlfn.NUMBERVALUE(A2607),kommuner!B:B,0))</f>
        <v>3434</v>
      </c>
      <c r="C2607" s="111" t="s">
        <v>127</v>
      </c>
      <c r="D2607" s="111" t="s">
        <v>127</v>
      </c>
      <c r="E2607" s="111" t="s">
        <v>123</v>
      </c>
      <c r="F2607" s="111" t="s">
        <v>172</v>
      </c>
      <c r="G2607" s="111" t="s">
        <v>167</v>
      </c>
      <c r="H2607" s="111" t="s">
        <v>172</v>
      </c>
      <c r="I2607" s="111" t="s">
        <v>167</v>
      </c>
      <c r="J2607" t="str">
        <f t="shared" si="80"/>
        <v>3434SkogOrganisk jordBarskogImpediment</v>
      </c>
      <c r="K2607" s="111">
        <v>3.7944669267533482E-2</v>
      </c>
      <c r="L2607" s="111">
        <v>0.92784825435236762</v>
      </c>
      <c r="M2607" s="111">
        <v>0.46510463492953991</v>
      </c>
      <c r="N2607" s="112">
        <f t="shared" si="81"/>
        <v>1.430897558549441</v>
      </c>
    </row>
    <row r="2608" spans="1:14" x14ac:dyDescent="0.25">
      <c r="A2608" s="111" t="s">
        <v>661</v>
      </c>
      <c r="B2608" s="111">
        <f>INDEX(kommuner!C:C,MATCH(_xlfn.NUMBERVALUE(A2608),kommuner!B:B,0))</f>
        <v>3434</v>
      </c>
      <c r="C2608" s="111" t="s">
        <v>127</v>
      </c>
      <c r="D2608" s="111" t="s">
        <v>127</v>
      </c>
      <c r="E2608" s="111" t="s">
        <v>123</v>
      </c>
      <c r="F2608" s="111" t="s">
        <v>172</v>
      </c>
      <c r="G2608" s="111" t="s">
        <v>190</v>
      </c>
      <c r="H2608" s="111" t="s">
        <v>172</v>
      </c>
      <c r="I2608" s="111" t="s">
        <v>190</v>
      </c>
      <c r="J2608" t="str">
        <f t="shared" si="80"/>
        <v>3434SkogOrganisk jordBarskogLav</v>
      </c>
      <c r="K2608" s="111">
        <v>-0.50666953101693391</v>
      </c>
      <c r="L2608" s="111">
        <v>0.92784825435236762</v>
      </c>
      <c r="M2608" s="111">
        <v>0.46510463492953991</v>
      </c>
      <c r="N2608" s="112">
        <f t="shared" si="81"/>
        <v>0.88628335826497362</v>
      </c>
    </row>
    <row r="2609" spans="1:14" x14ac:dyDescent="0.25">
      <c r="A2609" s="111" t="s">
        <v>661</v>
      </c>
      <c r="B2609" s="111">
        <f>INDEX(kommuner!C:C,MATCH(_xlfn.NUMBERVALUE(A2609),kommuner!B:B,0))</f>
        <v>3434</v>
      </c>
      <c r="C2609" s="111" t="s">
        <v>127</v>
      </c>
      <c r="D2609" s="111" t="s">
        <v>127</v>
      </c>
      <c r="E2609" s="111" t="s">
        <v>123</v>
      </c>
      <c r="F2609" s="111" t="s">
        <v>172</v>
      </c>
      <c r="G2609" s="111" t="s">
        <v>173</v>
      </c>
      <c r="H2609" s="111" t="s">
        <v>172</v>
      </c>
      <c r="I2609" s="111" t="s">
        <v>173</v>
      </c>
      <c r="J2609" t="str">
        <f t="shared" si="80"/>
        <v>3434SkogOrganisk jordBarskogMiddels</v>
      </c>
      <c r="K2609" s="111">
        <v>-1.5571490961494638</v>
      </c>
      <c r="L2609" s="111">
        <v>0.92784825435236762</v>
      </c>
      <c r="M2609" s="111">
        <v>0.46518126042825314</v>
      </c>
      <c r="N2609" s="112">
        <f t="shared" si="81"/>
        <v>-0.16411958136884308</v>
      </c>
    </row>
    <row r="2610" spans="1:14" x14ac:dyDescent="0.25">
      <c r="A2610" s="111" t="s">
        <v>661</v>
      </c>
      <c r="B2610" s="111">
        <f>INDEX(kommuner!C:C,MATCH(_xlfn.NUMBERVALUE(A2610),kommuner!B:B,0))</f>
        <v>3434</v>
      </c>
      <c r="C2610" s="111" t="s">
        <v>127</v>
      </c>
      <c r="D2610" s="111" t="s">
        <v>127</v>
      </c>
      <c r="E2610" s="111" t="s">
        <v>123</v>
      </c>
      <c r="F2610" s="111" t="s">
        <v>172</v>
      </c>
      <c r="G2610" s="111" t="s">
        <v>186</v>
      </c>
      <c r="H2610" s="111" t="s">
        <v>172</v>
      </c>
      <c r="I2610" s="111" t="s">
        <v>186</v>
      </c>
      <c r="J2610" t="str">
        <f t="shared" si="80"/>
        <v>3434SkogOrganisk jordBarskogSærs høy</v>
      </c>
      <c r="K2610" s="111">
        <v>2.5548655235722699</v>
      </c>
      <c r="L2610" s="111">
        <v>0.92784825435236762</v>
      </c>
      <c r="M2610" s="111">
        <v>0.46518126042825314</v>
      </c>
      <c r="N2610" s="112">
        <f t="shared" si="81"/>
        <v>3.9478950383528906</v>
      </c>
    </row>
    <row r="2611" spans="1:14" x14ac:dyDescent="0.25">
      <c r="A2611" s="111" t="s">
        <v>661</v>
      </c>
      <c r="B2611" s="111">
        <f>INDEX(kommuner!C:C,MATCH(_xlfn.NUMBERVALUE(A2611),kommuner!B:B,0))</f>
        <v>3434</v>
      </c>
      <c r="C2611" s="111" t="s">
        <v>127</v>
      </c>
      <c r="D2611" s="111" t="s">
        <v>127</v>
      </c>
      <c r="E2611" s="111" t="s">
        <v>123</v>
      </c>
      <c r="F2611" s="111" t="s">
        <v>179</v>
      </c>
      <c r="G2611" s="111" t="s">
        <v>180</v>
      </c>
      <c r="H2611" s="111" t="s">
        <v>179</v>
      </c>
      <c r="I2611" s="111" t="s">
        <v>180</v>
      </c>
      <c r="J2611" t="str">
        <f t="shared" si="80"/>
        <v>3434SkogOrganisk jordBlandingsskogHøy</v>
      </c>
      <c r="K2611" s="111">
        <v>-5.5554344456832343</v>
      </c>
      <c r="L2611" s="111">
        <v>0.92784825435236762</v>
      </c>
      <c r="M2611" s="111">
        <v>0.46510463492953991</v>
      </c>
      <c r="N2611" s="112">
        <f t="shared" si="81"/>
        <v>-4.1624815564013264</v>
      </c>
    </row>
    <row r="2612" spans="1:14" x14ac:dyDescent="0.25">
      <c r="A2612" s="111" t="s">
        <v>661</v>
      </c>
      <c r="B2612" s="111">
        <f>INDEX(kommuner!C:C,MATCH(_xlfn.NUMBERVALUE(A2612),kommuner!B:B,0))</f>
        <v>3434</v>
      </c>
      <c r="C2612" s="111" t="s">
        <v>127</v>
      </c>
      <c r="D2612" s="111" t="s">
        <v>127</v>
      </c>
      <c r="E2612" s="111" t="s">
        <v>123</v>
      </c>
      <c r="F2612" s="111" t="s">
        <v>179</v>
      </c>
      <c r="G2612" s="111" t="s">
        <v>167</v>
      </c>
      <c r="H2612" s="111" t="s">
        <v>179</v>
      </c>
      <c r="I2612" s="111" t="s">
        <v>167</v>
      </c>
      <c r="J2612" t="str">
        <f t="shared" si="80"/>
        <v>3434SkogOrganisk jordBlandingsskogImpediment</v>
      </c>
      <c r="K2612" s="111">
        <v>-0.28586344175800005</v>
      </c>
      <c r="L2612" s="111">
        <v>0.92784825435236762</v>
      </c>
      <c r="M2612" s="111">
        <v>0.46510463492953991</v>
      </c>
      <c r="N2612" s="112">
        <f t="shared" si="81"/>
        <v>1.1070894475239075</v>
      </c>
    </row>
    <row r="2613" spans="1:14" x14ac:dyDescent="0.25">
      <c r="A2613" s="111" t="s">
        <v>661</v>
      </c>
      <c r="B2613" s="111">
        <f>INDEX(kommuner!C:C,MATCH(_xlfn.NUMBERVALUE(A2613),kommuner!B:B,0))</f>
        <v>3434</v>
      </c>
      <c r="C2613" s="111" t="s">
        <v>127</v>
      </c>
      <c r="D2613" s="111" t="s">
        <v>127</v>
      </c>
      <c r="E2613" s="111" t="s">
        <v>123</v>
      </c>
      <c r="F2613" s="111" t="s">
        <v>179</v>
      </c>
      <c r="G2613" s="111" t="s">
        <v>190</v>
      </c>
      <c r="H2613" s="111" t="s">
        <v>179</v>
      </c>
      <c r="I2613" s="111" t="s">
        <v>190</v>
      </c>
      <c r="J2613" t="str">
        <f t="shared" si="80"/>
        <v>3434SkogOrganisk jordBlandingsskogLav</v>
      </c>
      <c r="K2613" s="111">
        <v>-1.2347339377887629</v>
      </c>
      <c r="L2613" s="111">
        <v>0.92784825435236762</v>
      </c>
      <c r="M2613" s="111">
        <v>0.46510463492953991</v>
      </c>
      <c r="N2613" s="112">
        <f t="shared" si="81"/>
        <v>0.15821895149314458</v>
      </c>
    </row>
    <row r="2614" spans="1:14" x14ac:dyDescent="0.25">
      <c r="A2614" s="111" t="s">
        <v>661</v>
      </c>
      <c r="B2614" s="111">
        <f>INDEX(kommuner!C:C,MATCH(_xlfn.NUMBERVALUE(A2614),kommuner!B:B,0))</f>
        <v>3434</v>
      </c>
      <c r="C2614" s="111" t="s">
        <v>127</v>
      </c>
      <c r="D2614" s="111" t="s">
        <v>127</v>
      </c>
      <c r="E2614" s="111" t="s">
        <v>123</v>
      </c>
      <c r="F2614" s="111" t="s">
        <v>179</v>
      </c>
      <c r="G2614" s="111" t="s">
        <v>173</v>
      </c>
      <c r="H2614" s="111" t="s">
        <v>179</v>
      </c>
      <c r="I2614" s="111" t="s">
        <v>173</v>
      </c>
      <c r="J2614" t="str">
        <f t="shared" si="80"/>
        <v>3434SkogOrganisk jordBlandingsskogMiddels</v>
      </c>
      <c r="K2614" s="111">
        <v>-2.4239591752717748</v>
      </c>
      <c r="L2614" s="111">
        <v>0.92784825435236762</v>
      </c>
      <c r="M2614" s="111">
        <v>0.46510463492953991</v>
      </c>
      <c r="N2614" s="112">
        <f t="shared" si="81"/>
        <v>-1.0310062859898674</v>
      </c>
    </row>
    <row r="2615" spans="1:14" x14ac:dyDescent="0.25">
      <c r="A2615" s="111" t="s">
        <v>661</v>
      </c>
      <c r="B2615" s="111">
        <f>INDEX(kommuner!C:C,MATCH(_xlfn.NUMBERVALUE(A2615),kommuner!B:B,0))</f>
        <v>3434</v>
      </c>
      <c r="C2615" s="111" t="s">
        <v>127</v>
      </c>
      <c r="D2615" s="111" t="s">
        <v>127</v>
      </c>
      <c r="E2615" s="111" t="s">
        <v>123</v>
      </c>
      <c r="F2615" s="111" t="s">
        <v>179</v>
      </c>
      <c r="G2615" s="111" t="s">
        <v>186</v>
      </c>
      <c r="H2615" s="111" t="s">
        <v>179</v>
      </c>
      <c r="I2615" s="111" t="s">
        <v>186</v>
      </c>
      <c r="J2615" t="str">
        <f t="shared" si="80"/>
        <v>3434SkogOrganisk jordBlandingsskogSærs høy</v>
      </c>
      <c r="K2615" s="111">
        <v>-1.5726115302258048</v>
      </c>
      <c r="L2615" s="111">
        <v>0.92784825435236762</v>
      </c>
      <c r="M2615" s="111">
        <v>0.46510463492953991</v>
      </c>
      <c r="N2615" s="112">
        <f t="shared" si="81"/>
        <v>-0.17965864094389727</v>
      </c>
    </row>
    <row r="2616" spans="1:14" x14ac:dyDescent="0.25">
      <c r="A2616" s="111" t="s">
        <v>661</v>
      </c>
      <c r="B2616" s="111">
        <f>INDEX(kommuner!C:C,MATCH(_xlfn.NUMBERVALUE(A2616),kommuner!B:B,0))</f>
        <v>3434</v>
      </c>
      <c r="C2616" s="111" t="s">
        <v>127</v>
      </c>
      <c r="D2616" s="111" t="s">
        <v>127</v>
      </c>
      <c r="E2616" s="111" t="s">
        <v>123</v>
      </c>
      <c r="F2616" s="111" t="s">
        <v>185</v>
      </c>
      <c r="G2616" s="111" t="s">
        <v>180</v>
      </c>
      <c r="H2616" s="111" t="s">
        <v>185</v>
      </c>
      <c r="I2616" s="111" t="s">
        <v>180</v>
      </c>
      <c r="J2616" t="str">
        <f t="shared" si="80"/>
        <v>3434SkogOrganisk jordLauvskogHøy</v>
      </c>
      <c r="K2616" s="111">
        <v>-1.9913688882377358</v>
      </c>
      <c r="L2616" s="111">
        <v>0.92784825435236762</v>
      </c>
      <c r="M2616" s="111">
        <v>0.46510463492953991</v>
      </c>
      <c r="N2616" s="112">
        <f t="shared" si="81"/>
        <v>-0.59841599895582831</v>
      </c>
    </row>
    <row r="2617" spans="1:14" x14ac:dyDescent="0.25">
      <c r="A2617" s="111" t="s">
        <v>661</v>
      </c>
      <c r="B2617" s="111">
        <f>INDEX(kommuner!C:C,MATCH(_xlfn.NUMBERVALUE(A2617),kommuner!B:B,0))</f>
        <v>3434</v>
      </c>
      <c r="C2617" s="111" t="s">
        <v>127</v>
      </c>
      <c r="D2617" s="111" t="s">
        <v>127</v>
      </c>
      <c r="E2617" s="111" t="s">
        <v>123</v>
      </c>
      <c r="F2617" s="111" t="s">
        <v>185</v>
      </c>
      <c r="G2617" s="111" t="s">
        <v>167</v>
      </c>
      <c r="H2617" s="111" t="s">
        <v>185</v>
      </c>
      <c r="I2617" s="111" t="s">
        <v>167</v>
      </c>
      <c r="J2617" t="str">
        <f t="shared" si="80"/>
        <v>3434SkogOrganisk jordLauvskogImpediment</v>
      </c>
      <c r="K2617" s="111">
        <v>0.35000626494250675</v>
      </c>
      <c r="L2617" s="111">
        <v>0.92784825435236762</v>
      </c>
      <c r="M2617" s="111">
        <v>0.46510463492953991</v>
      </c>
      <c r="N2617" s="112">
        <f t="shared" si="81"/>
        <v>1.7429591542244141</v>
      </c>
    </row>
    <row r="2618" spans="1:14" x14ac:dyDescent="0.25">
      <c r="A2618" s="111" t="s">
        <v>661</v>
      </c>
      <c r="B2618" s="111">
        <f>INDEX(kommuner!C:C,MATCH(_xlfn.NUMBERVALUE(A2618),kommuner!B:B,0))</f>
        <v>3434</v>
      </c>
      <c r="C2618" s="111" t="s">
        <v>127</v>
      </c>
      <c r="D2618" s="111" t="s">
        <v>127</v>
      </c>
      <c r="E2618" s="111" t="s">
        <v>123</v>
      </c>
      <c r="F2618" s="111" t="s">
        <v>185</v>
      </c>
      <c r="G2618" s="111" t="s">
        <v>190</v>
      </c>
      <c r="H2618" s="111" t="s">
        <v>185</v>
      </c>
      <c r="I2618" s="111" t="s">
        <v>190</v>
      </c>
      <c r="J2618" t="str">
        <f t="shared" si="80"/>
        <v>3434SkogOrganisk jordLauvskogLav</v>
      </c>
      <c r="K2618" s="111">
        <v>1.1144075558526714</v>
      </c>
      <c r="L2618" s="111">
        <v>0.92784825435236762</v>
      </c>
      <c r="M2618" s="111">
        <v>0.46510463492953991</v>
      </c>
      <c r="N2618" s="112">
        <f t="shared" si="81"/>
        <v>2.5073604451345788</v>
      </c>
    </row>
    <row r="2619" spans="1:14" x14ac:dyDescent="0.25">
      <c r="A2619" s="111" t="s">
        <v>661</v>
      </c>
      <c r="B2619" s="111">
        <f>INDEX(kommuner!C:C,MATCH(_xlfn.NUMBERVALUE(A2619),kommuner!B:B,0))</f>
        <v>3434</v>
      </c>
      <c r="C2619" s="111" t="s">
        <v>127</v>
      </c>
      <c r="D2619" s="111" t="s">
        <v>127</v>
      </c>
      <c r="E2619" s="111" t="s">
        <v>123</v>
      </c>
      <c r="F2619" s="111" t="s">
        <v>185</v>
      </c>
      <c r="G2619" s="111" t="s">
        <v>173</v>
      </c>
      <c r="H2619" s="111" t="s">
        <v>185</v>
      </c>
      <c r="I2619" s="111" t="s">
        <v>173</v>
      </c>
      <c r="J2619" t="str">
        <f t="shared" si="80"/>
        <v>3434SkogOrganisk jordLauvskogMiddels</v>
      </c>
      <c r="K2619" s="111">
        <v>-0.62664468270982987</v>
      </c>
      <c r="L2619" s="111">
        <v>0.92784825435236762</v>
      </c>
      <c r="M2619" s="111">
        <v>0.46510463492953991</v>
      </c>
      <c r="N2619" s="112">
        <f t="shared" si="81"/>
        <v>0.76630820657207765</v>
      </c>
    </row>
    <row r="2620" spans="1:14" x14ac:dyDescent="0.25">
      <c r="A2620" s="111" t="s">
        <v>661</v>
      </c>
      <c r="B2620" s="111">
        <f>INDEX(kommuner!C:C,MATCH(_xlfn.NUMBERVALUE(A2620),kommuner!B:B,0))</f>
        <v>3434</v>
      </c>
      <c r="C2620" s="111" t="s">
        <v>127</v>
      </c>
      <c r="D2620" s="111" t="s">
        <v>127</v>
      </c>
      <c r="E2620" s="111" t="s">
        <v>123</v>
      </c>
      <c r="F2620" s="111" t="s">
        <v>185</v>
      </c>
      <c r="G2620" s="111" t="s">
        <v>186</v>
      </c>
      <c r="H2620" s="111" t="s">
        <v>185</v>
      </c>
      <c r="I2620" s="111" t="s">
        <v>186</v>
      </c>
      <c r="J2620" t="str">
        <f t="shared" si="80"/>
        <v>3434SkogOrganisk jordLauvskogSærs høy</v>
      </c>
      <c r="K2620" s="111">
        <v>-1.8997279926091779</v>
      </c>
      <c r="L2620" s="111">
        <v>0.92784825435236762</v>
      </c>
      <c r="M2620" s="111">
        <v>0.46510463492953991</v>
      </c>
      <c r="N2620" s="112">
        <f t="shared" si="81"/>
        <v>-0.50677510332727038</v>
      </c>
    </row>
    <row r="2621" spans="1:14" x14ac:dyDescent="0.25">
      <c r="A2621" s="111" t="s">
        <v>661</v>
      </c>
      <c r="B2621" s="111">
        <f>INDEX(kommuner!C:C,MATCH(_xlfn.NUMBERVALUE(A2621),kommuner!B:B,0))</f>
        <v>3434</v>
      </c>
      <c r="C2621" s="111" t="s">
        <v>83</v>
      </c>
      <c r="D2621" s="111" t="s">
        <v>83</v>
      </c>
      <c r="E2621" s="111" t="s">
        <v>126</v>
      </c>
      <c r="F2621" s="111" t="s">
        <v>139</v>
      </c>
      <c r="G2621" s="111" t="s">
        <v>139</v>
      </c>
      <c r="H2621" s="111" t="s">
        <v>139</v>
      </c>
      <c r="I2621" s="111" t="s">
        <v>139</v>
      </c>
      <c r="J2621" t="str">
        <f t="shared" si="80"/>
        <v>3434Utbygd arealMineraljord</v>
      </c>
      <c r="K2621" s="111">
        <v>-0.82639633937819656</v>
      </c>
      <c r="L2621" s="111">
        <v>0</v>
      </c>
      <c r="M2621" s="111">
        <v>1.303047089454229E-2</v>
      </c>
      <c r="N2621" s="112">
        <f t="shared" si="81"/>
        <v>-0.81336586848365422</v>
      </c>
    </row>
    <row r="2622" spans="1:14" x14ac:dyDescent="0.25">
      <c r="A2622" s="111" t="s">
        <v>661</v>
      </c>
      <c r="B2622" s="111">
        <f>INDEX(kommuner!C:C,MATCH(_xlfn.NUMBERVALUE(A2622),kommuner!B:B,0))</f>
        <v>3434</v>
      </c>
      <c r="C2622" s="111" t="s">
        <v>83</v>
      </c>
      <c r="D2622" s="111" t="s">
        <v>83</v>
      </c>
      <c r="E2622" s="111" t="s">
        <v>123</v>
      </c>
      <c r="F2622" s="111" t="s">
        <v>139</v>
      </c>
      <c r="G2622" s="111" t="s">
        <v>139</v>
      </c>
      <c r="H2622" s="111" t="s">
        <v>139</v>
      </c>
      <c r="I2622" s="111" t="s">
        <v>139</v>
      </c>
      <c r="J2622" t="str">
        <f t="shared" si="80"/>
        <v>3434Utbygd arealOrganisk jord</v>
      </c>
      <c r="K2622" s="111">
        <v>29.011421395201612</v>
      </c>
      <c r="L2622" s="111">
        <v>0</v>
      </c>
      <c r="M2622" s="111">
        <v>1.303047089454229E-2</v>
      </c>
      <c r="N2622" s="112">
        <f t="shared" si="81"/>
        <v>29.024451866096154</v>
      </c>
    </row>
    <row r="2623" spans="1:14" x14ac:dyDescent="0.25">
      <c r="A2623" s="111" t="s">
        <v>661</v>
      </c>
      <c r="B2623" s="111">
        <f>INDEX(kommuner!C:C,MATCH(_xlfn.NUMBERVALUE(A2623),kommuner!B:B,0))</f>
        <v>3434</v>
      </c>
      <c r="C2623" s="111" t="s">
        <v>181</v>
      </c>
      <c r="D2623" s="111" t="s">
        <v>181</v>
      </c>
      <c r="E2623" s="111" t="s">
        <v>123</v>
      </c>
      <c r="F2623" s="111" t="s">
        <v>139</v>
      </c>
      <c r="G2623" s="111" t="s">
        <v>139</v>
      </c>
      <c r="H2623" s="111" t="s">
        <v>139</v>
      </c>
      <c r="I2623" s="111" t="s">
        <v>139</v>
      </c>
      <c r="J2623" t="str">
        <f t="shared" si="80"/>
        <v>3434Vann og myrOrganisk jord</v>
      </c>
      <c r="K2623" s="111">
        <v>-0.15121005571827481</v>
      </c>
      <c r="L2623" s="111">
        <v>0</v>
      </c>
      <c r="M2623" s="111">
        <v>0</v>
      </c>
      <c r="N2623" s="112">
        <f t="shared" si="81"/>
        <v>-0.15121005571827481</v>
      </c>
    </row>
    <row r="2624" spans="1:14" x14ac:dyDescent="0.25">
      <c r="A2624" s="111" t="s">
        <v>662</v>
      </c>
      <c r="B2624" s="111">
        <f>INDEX(kommuner!C:C,MATCH(_xlfn.NUMBERVALUE(A2624),kommuner!B:B,0))</f>
        <v>3435</v>
      </c>
      <c r="C2624" s="111" t="s">
        <v>82</v>
      </c>
      <c r="D2624" s="111" t="s">
        <v>82</v>
      </c>
      <c r="E2624" s="111" t="s">
        <v>126</v>
      </c>
      <c r="F2624" s="111" t="s">
        <v>139</v>
      </c>
      <c r="G2624" s="111" t="s">
        <v>139</v>
      </c>
      <c r="H2624" s="111" t="s">
        <v>139</v>
      </c>
      <c r="I2624" s="111" t="s">
        <v>139</v>
      </c>
      <c r="J2624" t="str">
        <f t="shared" si="80"/>
        <v>3435Annen utmarkMineraljord</v>
      </c>
      <c r="K2624" s="111">
        <v>-8.1294889331176998E-2</v>
      </c>
      <c r="L2624" s="111">
        <v>0</v>
      </c>
      <c r="M2624" s="111">
        <v>0</v>
      </c>
      <c r="N2624" s="112">
        <f t="shared" si="81"/>
        <v>-8.1294889331176998E-2</v>
      </c>
    </row>
    <row r="2625" spans="1:14" x14ac:dyDescent="0.25">
      <c r="A2625" s="111" t="s">
        <v>662</v>
      </c>
      <c r="B2625" s="111">
        <f>INDEX(kommuner!C:C,MATCH(_xlfn.NUMBERVALUE(A2625),kommuner!B:B,0))</f>
        <v>3435</v>
      </c>
      <c r="C2625" s="111" t="s">
        <v>121</v>
      </c>
      <c r="D2625" s="111" t="s">
        <v>121</v>
      </c>
      <c r="E2625" s="111" t="s">
        <v>126</v>
      </c>
      <c r="F2625" s="111" t="s">
        <v>139</v>
      </c>
      <c r="G2625" s="111" t="s">
        <v>139</v>
      </c>
      <c r="H2625" s="111" t="s">
        <v>139</v>
      </c>
      <c r="I2625" s="111" t="s">
        <v>139</v>
      </c>
      <c r="J2625" t="str">
        <f t="shared" si="80"/>
        <v>3435BeiteMineraljord</v>
      </c>
      <c r="K2625" s="111">
        <v>-0.96338340838695502</v>
      </c>
      <c r="L2625" s="111">
        <v>0</v>
      </c>
      <c r="M2625" s="111">
        <v>1.2448711246839999E-7</v>
      </c>
      <c r="N2625" s="112">
        <f t="shared" si="81"/>
        <v>-0.96338328389984251</v>
      </c>
    </row>
    <row r="2626" spans="1:14" x14ac:dyDescent="0.25">
      <c r="A2626" s="111" t="s">
        <v>662</v>
      </c>
      <c r="B2626" s="111">
        <f>INDEX(kommuner!C:C,MATCH(_xlfn.NUMBERVALUE(A2626),kommuner!B:B,0))</f>
        <v>3435</v>
      </c>
      <c r="C2626" s="111" t="s">
        <v>121</v>
      </c>
      <c r="D2626" s="111" t="s">
        <v>121</v>
      </c>
      <c r="E2626" s="111" t="s">
        <v>123</v>
      </c>
      <c r="F2626" s="111" t="s">
        <v>139</v>
      </c>
      <c r="G2626" s="111" t="s">
        <v>139</v>
      </c>
      <c r="H2626" s="111" t="s">
        <v>139</v>
      </c>
      <c r="I2626" s="111" t="s">
        <v>139</v>
      </c>
      <c r="J2626" t="str">
        <f t="shared" si="80"/>
        <v>3435BeiteOrganisk jord</v>
      </c>
      <c r="K2626" s="111">
        <v>12.077525935985037</v>
      </c>
      <c r="L2626" s="111">
        <v>1.6412500000000001</v>
      </c>
      <c r="M2626" s="111">
        <v>0</v>
      </c>
      <c r="N2626" s="112">
        <f t="shared" si="81"/>
        <v>13.718775935985036</v>
      </c>
    </row>
    <row r="2627" spans="1:14" x14ac:dyDescent="0.25">
      <c r="A2627" s="111" t="s">
        <v>662</v>
      </c>
      <c r="B2627" s="111">
        <f>INDEX(kommuner!C:C,MATCH(_xlfn.NUMBERVALUE(A2627),kommuner!B:B,0))</f>
        <v>3435</v>
      </c>
      <c r="C2627" s="111" t="s">
        <v>84</v>
      </c>
      <c r="D2627" s="111" t="s">
        <v>84</v>
      </c>
      <c r="E2627" s="111" t="s">
        <v>126</v>
      </c>
      <c r="F2627" s="111" t="s">
        <v>139</v>
      </c>
      <c r="G2627" s="111" t="s">
        <v>139</v>
      </c>
      <c r="H2627" s="111" t="s">
        <v>139</v>
      </c>
      <c r="I2627" s="111" t="s">
        <v>139</v>
      </c>
      <c r="J2627" t="str">
        <f t="shared" ref="J2627:J2690" si="82">B2627&amp;C2627&amp;E2627&amp;IF(C2627="Skog",F2627&amp;G2627,"")</f>
        <v>3435Dyrket markMineraljord</v>
      </c>
      <c r="K2627" s="111">
        <v>-0.49268043400208006</v>
      </c>
      <c r="L2627" s="111">
        <v>0</v>
      </c>
      <c r="M2627" s="111">
        <v>0</v>
      </c>
      <c r="N2627" s="112">
        <f t="shared" ref="N2627:N2690" si="83">SUM(K2627:M2627)</f>
        <v>-0.49268043400208006</v>
      </c>
    </row>
    <row r="2628" spans="1:14" x14ac:dyDescent="0.25">
      <c r="A2628" s="111" t="s">
        <v>662</v>
      </c>
      <c r="B2628" s="111">
        <f>INDEX(kommuner!C:C,MATCH(_xlfn.NUMBERVALUE(A2628),kommuner!B:B,0))</f>
        <v>3435</v>
      </c>
      <c r="C2628" s="111" t="s">
        <v>84</v>
      </c>
      <c r="D2628" s="111" t="s">
        <v>84</v>
      </c>
      <c r="E2628" s="111" t="s">
        <v>123</v>
      </c>
      <c r="F2628" s="111" t="s">
        <v>139</v>
      </c>
      <c r="G2628" s="111" t="s">
        <v>139</v>
      </c>
      <c r="H2628" s="111" t="s">
        <v>139</v>
      </c>
      <c r="I2628" s="111" t="s">
        <v>139</v>
      </c>
      <c r="J2628" t="str">
        <f t="shared" si="82"/>
        <v>3435Dyrket markOrganisk jord</v>
      </c>
      <c r="K2628" s="111">
        <v>28.726149366675592</v>
      </c>
      <c r="L2628" s="111">
        <v>1.45625</v>
      </c>
      <c r="M2628" s="111">
        <v>0</v>
      </c>
      <c r="N2628" s="112">
        <f t="shared" si="83"/>
        <v>30.182399366675593</v>
      </c>
    </row>
    <row r="2629" spans="1:14" x14ac:dyDescent="0.25">
      <c r="A2629" s="111" t="s">
        <v>662</v>
      </c>
      <c r="B2629" s="111">
        <f>INDEX(kommuner!C:C,MATCH(_xlfn.NUMBERVALUE(A2629),kommuner!B:B,0))</f>
        <v>3435</v>
      </c>
      <c r="C2629" s="111" t="s">
        <v>127</v>
      </c>
      <c r="D2629" s="111" t="s">
        <v>127</v>
      </c>
      <c r="E2629" s="111" t="s">
        <v>126</v>
      </c>
      <c r="F2629" s="111" t="s">
        <v>172</v>
      </c>
      <c r="G2629" s="111" t="s">
        <v>180</v>
      </c>
      <c r="H2629" s="111" t="s">
        <v>172</v>
      </c>
      <c r="I2629" s="111" t="s">
        <v>180</v>
      </c>
      <c r="J2629" t="str">
        <f t="shared" si="82"/>
        <v>3435SkogMineraljordBarskogHøy</v>
      </c>
      <c r="K2629" s="111">
        <v>-2.6198458133623994</v>
      </c>
      <c r="L2629" s="111">
        <v>0.85306406685236758</v>
      </c>
      <c r="M2629" s="111">
        <v>6.4056614999681585E-2</v>
      </c>
      <c r="N2629" s="112">
        <f t="shared" si="83"/>
        <v>-1.7027251315103504</v>
      </c>
    </row>
    <row r="2630" spans="1:14" x14ac:dyDescent="0.25">
      <c r="A2630" s="111" t="s">
        <v>662</v>
      </c>
      <c r="B2630" s="111">
        <f>INDEX(kommuner!C:C,MATCH(_xlfn.NUMBERVALUE(A2630),kommuner!B:B,0))</f>
        <v>3435</v>
      </c>
      <c r="C2630" s="111" t="s">
        <v>127</v>
      </c>
      <c r="D2630" s="111" t="s">
        <v>127</v>
      </c>
      <c r="E2630" s="111" t="s">
        <v>126</v>
      </c>
      <c r="F2630" s="111" t="s">
        <v>172</v>
      </c>
      <c r="G2630" s="111" t="s">
        <v>167</v>
      </c>
      <c r="H2630" s="111" t="s">
        <v>172</v>
      </c>
      <c r="I2630" s="111" t="s">
        <v>167</v>
      </c>
      <c r="J2630" t="str">
        <f t="shared" si="82"/>
        <v>3435SkogMineraljordBarskogImpediment</v>
      </c>
      <c r="K2630" s="111">
        <v>-2.0650085329634176</v>
      </c>
      <c r="L2630" s="111">
        <v>0.85306406685236758</v>
      </c>
      <c r="M2630" s="111">
        <v>6.3979989500968365E-2</v>
      </c>
      <c r="N2630" s="112">
        <f t="shared" si="83"/>
        <v>-1.1479644766100818</v>
      </c>
    </row>
    <row r="2631" spans="1:14" x14ac:dyDescent="0.25">
      <c r="A2631" s="111" t="s">
        <v>662</v>
      </c>
      <c r="B2631" s="111">
        <f>INDEX(kommuner!C:C,MATCH(_xlfn.NUMBERVALUE(A2631),kommuner!B:B,0))</f>
        <v>3435</v>
      </c>
      <c r="C2631" s="111" t="s">
        <v>127</v>
      </c>
      <c r="D2631" s="111" t="s">
        <v>127</v>
      </c>
      <c r="E2631" s="111" t="s">
        <v>126</v>
      </c>
      <c r="F2631" s="111" t="s">
        <v>172</v>
      </c>
      <c r="G2631" s="111" t="s">
        <v>190</v>
      </c>
      <c r="H2631" s="111" t="s">
        <v>172</v>
      </c>
      <c r="I2631" s="111" t="s">
        <v>190</v>
      </c>
      <c r="J2631" t="str">
        <f t="shared" si="82"/>
        <v>3435SkogMineraljordBarskogLav</v>
      </c>
      <c r="K2631" s="111">
        <v>-1.5556963198695539</v>
      </c>
      <c r="L2631" s="111">
        <v>0.85306406685236758</v>
      </c>
      <c r="M2631" s="111">
        <v>6.3979989500968365E-2</v>
      </c>
      <c r="N2631" s="112">
        <f t="shared" si="83"/>
        <v>-0.63865226351621796</v>
      </c>
    </row>
    <row r="2632" spans="1:14" x14ac:dyDescent="0.25">
      <c r="A2632" s="111" t="s">
        <v>662</v>
      </c>
      <c r="B2632" s="111">
        <f>INDEX(kommuner!C:C,MATCH(_xlfn.NUMBERVALUE(A2632),kommuner!B:B,0))</f>
        <v>3435</v>
      </c>
      <c r="C2632" s="111" t="s">
        <v>127</v>
      </c>
      <c r="D2632" s="111" t="s">
        <v>127</v>
      </c>
      <c r="E2632" s="111" t="s">
        <v>126</v>
      </c>
      <c r="F2632" s="111" t="s">
        <v>172</v>
      </c>
      <c r="G2632" s="111" t="s">
        <v>173</v>
      </c>
      <c r="H2632" s="111" t="s">
        <v>172</v>
      </c>
      <c r="I2632" s="111" t="s">
        <v>173</v>
      </c>
      <c r="J2632" t="str">
        <f t="shared" si="82"/>
        <v>3435SkogMineraljordBarskogMiddels</v>
      </c>
      <c r="K2632" s="111">
        <v>-2.1020078369684825</v>
      </c>
      <c r="L2632" s="111">
        <v>0.85306406685236758</v>
      </c>
      <c r="M2632" s="111">
        <v>6.4056614999681585E-2</v>
      </c>
      <c r="N2632" s="112">
        <f t="shared" si="83"/>
        <v>-1.1848871551164335</v>
      </c>
    </row>
    <row r="2633" spans="1:14" x14ac:dyDescent="0.25">
      <c r="A2633" s="111" t="s">
        <v>662</v>
      </c>
      <c r="B2633" s="111">
        <f>INDEX(kommuner!C:C,MATCH(_xlfn.NUMBERVALUE(A2633),kommuner!B:B,0))</f>
        <v>3435</v>
      </c>
      <c r="C2633" s="111" t="s">
        <v>127</v>
      </c>
      <c r="D2633" s="111" t="s">
        <v>127</v>
      </c>
      <c r="E2633" s="111" t="s">
        <v>126</v>
      </c>
      <c r="F2633" s="111" t="s">
        <v>172</v>
      </c>
      <c r="G2633" s="111" t="s">
        <v>186</v>
      </c>
      <c r="H2633" s="111" t="s">
        <v>172</v>
      </c>
      <c r="I2633" s="111" t="s">
        <v>186</v>
      </c>
      <c r="J2633" t="str">
        <f t="shared" si="82"/>
        <v>3435SkogMineraljordBarskogSærs høy</v>
      </c>
      <c r="K2633" s="111">
        <v>0.12072674540874306</v>
      </c>
      <c r="L2633" s="111">
        <v>0.85306406685236758</v>
      </c>
      <c r="M2633" s="111">
        <v>6.4056614999681585E-2</v>
      </c>
      <c r="N2633" s="112">
        <f t="shared" si="83"/>
        <v>1.0378474272607923</v>
      </c>
    </row>
    <row r="2634" spans="1:14" x14ac:dyDescent="0.25">
      <c r="A2634" s="111" t="s">
        <v>662</v>
      </c>
      <c r="B2634" s="111">
        <f>INDEX(kommuner!C:C,MATCH(_xlfn.NUMBERVALUE(A2634),kommuner!B:B,0))</f>
        <v>3435</v>
      </c>
      <c r="C2634" s="111" t="s">
        <v>127</v>
      </c>
      <c r="D2634" s="111" t="s">
        <v>127</v>
      </c>
      <c r="E2634" s="111" t="s">
        <v>126</v>
      </c>
      <c r="F2634" s="111" t="s">
        <v>179</v>
      </c>
      <c r="G2634" s="111" t="s">
        <v>180</v>
      </c>
      <c r="H2634" s="111" t="s">
        <v>179</v>
      </c>
      <c r="I2634" s="111" t="s">
        <v>180</v>
      </c>
      <c r="J2634" t="str">
        <f t="shared" si="82"/>
        <v>3435SkogMineraljordBlandingsskogHøy</v>
      </c>
      <c r="K2634" s="111">
        <v>-7.1939050909469406</v>
      </c>
      <c r="L2634" s="111">
        <v>0.85306406685236758</v>
      </c>
      <c r="M2634" s="111">
        <v>6.3979989500968365E-2</v>
      </c>
      <c r="N2634" s="112">
        <f t="shared" si="83"/>
        <v>-6.2768610345936047</v>
      </c>
    </row>
    <row r="2635" spans="1:14" x14ac:dyDescent="0.25">
      <c r="A2635" s="111" t="s">
        <v>662</v>
      </c>
      <c r="B2635" s="111">
        <f>INDEX(kommuner!C:C,MATCH(_xlfn.NUMBERVALUE(A2635),kommuner!B:B,0))</f>
        <v>3435</v>
      </c>
      <c r="C2635" s="111" t="s">
        <v>127</v>
      </c>
      <c r="D2635" s="111" t="s">
        <v>127</v>
      </c>
      <c r="E2635" s="111" t="s">
        <v>126</v>
      </c>
      <c r="F2635" s="111" t="s">
        <v>179</v>
      </c>
      <c r="G2635" s="111" t="s">
        <v>167</v>
      </c>
      <c r="H2635" s="111" t="s">
        <v>179</v>
      </c>
      <c r="I2635" s="111" t="s">
        <v>167</v>
      </c>
      <c r="J2635" t="str">
        <f t="shared" si="82"/>
        <v>3435SkogMineraljordBlandingsskogImpediment</v>
      </c>
      <c r="K2635" s="111">
        <v>-1.534689908392211</v>
      </c>
      <c r="L2635" s="111">
        <v>0.85306406685236758</v>
      </c>
      <c r="M2635" s="111">
        <v>6.3979989500968365E-2</v>
      </c>
      <c r="N2635" s="112">
        <f t="shared" si="83"/>
        <v>-0.61764585203887501</v>
      </c>
    </row>
    <row r="2636" spans="1:14" x14ac:dyDescent="0.25">
      <c r="A2636" s="111" t="s">
        <v>662</v>
      </c>
      <c r="B2636" s="111">
        <f>INDEX(kommuner!C:C,MATCH(_xlfn.NUMBERVALUE(A2636),kommuner!B:B,0))</f>
        <v>3435</v>
      </c>
      <c r="C2636" s="111" t="s">
        <v>127</v>
      </c>
      <c r="D2636" s="111" t="s">
        <v>127</v>
      </c>
      <c r="E2636" s="111" t="s">
        <v>126</v>
      </c>
      <c r="F2636" s="111" t="s">
        <v>179</v>
      </c>
      <c r="G2636" s="111" t="s">
        <v>190</v>
      </c>
      <c r="H2636" s="111" t="s">
        <v>179</v>
      </c>
      <c r="I2636" s="111" t="s">
        <v>190</v>
      </c>
      <c r="J2636" t="str">
        <f t="shared" si="82"/>
        <v>3435SkogMineraljordBlandingsskogLav</v>
      </c>
      <c r="K2636" s="111">
        <v>-2.1877055028220966</v>
      </c>
      <c r="L2636" s="111">
        <v>0.85306406685236758</v>
      </c>
      <c r="M2636" s="111">
        <v>6.3979989500968365E-2</v>
      </c>
      <c r="N2636" s="112">
        <f t="shared" si="83"/>
        <v>-1.2706614464687609</v>
      </c>
    </row>
    <row r="2637" spans="1:14" x14ac:dyDescent="0.25">
      <c r="A2637" s="111" t="s">
        <v>662</v>
      </c>
      <c r="B2637" s="111">
        <f>INDEX(kommuner!C:C,MATCH(_xlfn.NUMBERVALUE(A2637),kommuner!B:B,0))</f>
        <v>3435</v>
      </c>
      <c r="C2637" s="111" t="s">
        <v>127</v>
      </c>
      <c r="D2637" s="111" t="s">
        <v>127</v>
      </c>
      <c r="E2637" s="111" t="s">
        <v>126</v>
      </c>
      <c r="F2637" s="111" t="s">
        <v>179</v>
      </c>
      <c r="G2637" s="111" t="s">
        <v>173</v>
      </c>
      <c r="H2637" s="111" t="s">
        <v>179</v>
      </c>
      <c r="I2637" s="111" t="s">
        <v>173</v>
      </c>
      <c r="J2637" t="str">
        <f t="shared" si="82"/>
        <v>3435SkogMineraljordBlandingsskogMiddels</v>
      </c>
      <c r="K2637" s="111">
        <v>-3.8687729546762566</v>
      </c>
      <c r="L2637" s="111">
        <v>0.85306406685236758</v>
      </c>
      <c r="M2637" s="111">
        <v>6.3979989500968365E-2</v>
      </c>
      <c r="N2637" s="112">
        <f t="shared" si="83"/>
        <v>-2.9517288983229206</v>
      </c>
    </row>
    <row r="2638" spans="1:14" x14ac:dyDescent="0.25">
      <c r="A2638" s="111" t="s">
        <v>662</v>
      </c>
      <c r="B2638" s="111">
        <f>INDEX(kommuner!C:C,MATCH(_xlfn.NUMBERVALUE(A2638),kommuner!B:B,0))</f>
        <v>3435</v>
      </c>
      <c r="C2638" s="111" t="s">
        <v>127</v>
      </c>
      <c r="D2638" s="111" t="s">
        <v>127</v>
      </c>
      <c r="E2638" s="111" t="s">
        <v>126</v>
      </c>
      <c r="F2638" s="111" t="s">
        <v>179</v>
      </c>
      <c r="G2638" s="111" t="s">
        <v>186</v>
      </c>
      <c r="H2638" s="111" t="s">
        <v>179</v>
      </c>
      <c r="I2638" s="111" t="s">
        <v>186</v>
      </c>
      <c r="J2638" t="str">
        <f t="shared" si="82"/>
        <v>3435SkogMineraljordBlandingsskogSærs høy</v>
      </c>
      <c r="K2638" s="111">
        <v>-2.9395925245326562</v>
      </c>
      <c r="L2638" s="111">
        <v>0.85306406685236758</v>
      </c>
      <c r="M2638" s="111">
        <v>6.3979989500968365E-2</v>
      </c>
      <c r="N2638" s="112">
        <f t="shared" si="83"/>
        <v>-2.0225484681793202</v>
      </c>
    </row>
    <row r="2639" spans="1:14" x14ac:dyDescent="0.25">
      <c r="A2639" s="111" t="s">
        <v>662</v>
      </c>
      <c r="B2639" s="111">
        <f>INDEX(kommuner!C:C,MATCH(_xlfn.NUMBERVALUE(A2639),kommuner!B:B,0))</f>
        <v>3435</v>
      </c>
      <c r="C2639" s="111" t="s">
        <v>127</v>
      </c>
      <c r="D2639" s="111" t="s">
        <v>127</v>
      </c>
      <c r="E2639" s="111" t="s">
        <v>126</v>
      </c>
      <c r="F2639" s="111" t="s">
        <v>185</v>
      </c>
      <c r="G2639" s="111" t="s">
        <v>180</v>
      </c>
      <c r="H2639" s="111" t="s">
        <v>185</v>
      </c>
      <c r="I2639" s="111" t="s">
        <v>180</v>
      </c>
      <c r="J2639" t="str">
        <f t="shared" si="82"/>
        <v>3435SkogMineraljordLauvskogHøy</v>
      </c>
      <c r="K2639" s="111">
        <v>-3.3269846154961789</v>
      </c>
      <c r="L2639" s="111">
        <v>0.85306406685236758</v>
      </c>
      <c r="M2639" s="111">
        <v>6.3979989500968365E-2</v>
      </c>
      <c r="N2639" s="112">
        <f t="shared" si="83"/>
        <v>-2.4099405591428429</v>
      </c>
    </row>
    <row r="2640" spans="1:14" x14ac:dyDescent="0.25">
      <c r="A2640" s="111" t="s">
        <v>662</v>
      </c>
      <c r="B2640" s="111">
        <f>INDEX(kommuner!C:C,MATCH(_xlfn.NUMBERVALUE(A2640),kommuner!B:B,0))</f>
        <v>3435</v>
      </c>
      <c r="C2640" s="111" t="s">
        <v>127</v>
      </c>
      <c r="D2640" s="111" t="s">
        <v>127</v>
      </c>
      <c r="E2640" s="111" t="s">
        <v>126</v>
      </c>
      <c r="F2640" s="111" t="s">
        <v>185</v>
      </c>
      <c r="G2640" s="111" t="s">
        <v>167</v>
      </c>
      <c r="H2640" s="111" t="s">
        <v>185</v>
      </c>
      <c r="I2640" s="111" t="s">
        <v>167</v>
      </c>
      <c r="J2640" t="str">
        <f t="shared" si="82"/>
        <v>3435SkogMineraljordLauvskogImpediment</v>
      </c>
      <c r="K2640" s="111">
        <v>-0.77373521499002318</v>
      </c>
      <c r="L2640" s="111">
        <v>0.85306406685236758</v>
      </c>
      <c r="M2640" s="111">
        <v>6.3979989500968365E-2</v>
      </c>
      <c r="N2640" s="112">
        <f t="shared" si="83"/>
        <v>0.14330884136331276</v>
      </c>
    </row>
    <row r="2641" spans="1:14" x14ac:dyDescent="0.25">
      <c r="A2641" s="111" t="s">
        <v>662</v>
      </c>
      <c r="B2641" s="111">
        <f>INDEX(kommuner!C:C,MATCH(_xlfn.NUMBERVALUE(A2641),kommuner!B:B,0))</f>
        <v>3435</v>
      </c>
      <c r="C2641" s="111" t="s">
        <v>127</v>
      </c>
      <c r="D2641" s="111" t="s">
        <v>127</v>
      </c>
      <c r="E2641" s="111" t="s">
        <v>126</v>
      </c>
      <c r="F2641" s="111" t="s">
        <v>185</v>
      </c>
      <c r="G2641" s="111" t="s">
        <v>190</v>
      </c>
      <c r="H2641" s="111" t="s">
        <v>185</v>
      </c>
      <c r="I2641" s="111" t="s">
        <v>190</v>
      </c>
      <c r="J2641" t="str">
        <f t="shared" si="82"/>
        <v>3435SkogMineraljordLauvskogLav</v>
      </c>
      <c r="K2641" s="111">
        <v>-8.9748170935426599E-2</v>
      </c>
      <c r="L2641" s="111">
        <v>0.85306406685236758</v>
      </c>
      <c r="M2641" s="111">
        <v>6.3979989500968365E-2</v>
      </c>
      <c r="N2641" s="112">
        <f t="shared" si="83"/>
        <v>0.82729588541790933</v>
      </c>
    </row>
    <row r="2642" spans="1:14" x14ac:dyDescent="0.25">
      <c r="A2642" s="111" t="s">
        <v>662</v>
      </c>
      <c r="B2642" s="111">
        <f>INDEX(kommuner!C:C,MATCH(_xlfn.NUMBERVALUE(A2642),kommuner!B:B,0))</f>
        <v>3435</v>
      </c>
      <c r="C2642" s="111" t="s">
        <v>127</v>
      </c>
      <c r="D2642" s="111" t="s">
        <v>127</v>
      </c>
      <c r="E2642" s="111" t="s">
        <v>126</v>
      </c>
      <c r="F2642" s="111" t="s">
        <v>185</v>
      </c>
      <c r="G2642" s="111" t="s">
        <v>173</v>
      </c>
      <c r="H2642" s="111" t="s">
        <v>185</v>
      </c>
      <c r="I2642" s="111" t="s">
        <v>173</v>
      </c>
      <c r="J2642" t="str">
        <f t="shared" si="82"/>
        <v>3435SkogMineraljordLauvskogMiddels</v>
      </c>
      <c r="K2642" s="111">
        <v>-1.7789409505847176</v>
      </c>
      <c r="L2642" s="111">
        <v>0.85306406685236758</v>
      </c>
      <c r="M2642" s="111">
        <v>6.3979989500968365E-2</v>
      </c>
      <c r="N2642" s="112">
        <f t="shared" si="83"/>
        <v>-0.86189689423138161</v>
      </c>
    </row>
    <row r="2643" spans="1:14" x14ac:dyDescent="0.25">
      <c r="A2643" s="111" t="s">
        <v>662</v>
      </c>
      <c r="B2643" s="111">
        <f>INDEX(kommuner!C:C,MATCH(_xlfn.NUMBERVALUE(A2643),kommuner!B:B,0))</f>
        <v>3435</v>
      </c>
      <c r="C2643" s="111" t="s">
        <v>127</v>
      </c>
      <c r="D2643" s="111" t="s">
        <v>127</v>
      </c>
      <c r="E2643" s="111" t="s">
        <v>126</v>
      </c>
      <c r="F2643" s="111" t="s">
        <v>185</v>
      </c>
      <c r="G2643" s="111" t="s">
        <v>186</v>
      </c>
      <c r="H2643" s="111" t="s">
        <v>185</v>
      </c>
      <c r="I2643" s="111" t="s">
        <v>186</v>
      </c>
      <c r="J2643" t="str">
        <f t="shared" si="82"/>
        <v>3435SkogMineraljordLauvskogSærs høy</v>
      </c>
      <c r="K2643" s="111">
        <v>-3.6560473259425113</v>
      </c>
      <c r="L2643" s="111">
        <v>0.85306406685236758</v>
      </c>
      <c r="M2643" s="111">
        <v>6.3979989500968365E-2</v>
      </c>
      <c r="N2643" s="112">
        <f t="shared" si="83"/>
        <v>-2.7390032695891753</v>
      </c>
    </row>
    <row r="2644" spans="1:14" x14ac:dyDescent="0.25">
      <c r="A2644" s="111" t="s">
        <v>662</v>
      </c>
      <c r="B2644" s="111">
        <f>INDEX(kommuner!C:C,MATCH(_xlfn.NUMBERVALUE(A2644),kommuner!B:B,0))</f>
        <v>3435</v>
      </c>
      <c r="C2644" s="111" t="s">
        <v>127</v>
      </c>
      <c r="D2644" s="111" t="s">
        <v>127</v>
      </c>
      <c r="E2644" s="111" t="s">
        <v>123</v>
      </c>
      <c r="F2644" s="111" t="s">
        <v>172</v>
      </c>
      <c r="G2644" s="111" t="s">
        <v>180</v>
      </c>
      <c r="H2644" s="111" t="s">
        <v>172</v>
      </c>
      <c r="I2644" s="111" t="s">
        <v>180</v>
      </c>
      <c r="J2644" t="str">
        <f t="shared" si="82"/>
        <v>3435SkogOrganisk jordBarskogHøy</v>
      </c>
      <c r="K2644" s="111">
        <v>-2.5184559031994138</v>
      </c>
      <c r="L2644" s="111">
        <v>0.92784825435236762</v>
      </c>
      <c r="M2644" s="111">
        <v>0.46518126042825314</v>
      </c>
      <c r="N2644" s="112">
        <f t="shared" si="83"/>
        <v>-1.1254263884187932</v>
      </c>
    </row>
    <row r="2645" spans="1:14" x14ac:dyDescent="0.25">
      <c r="A2645" s="111" t="s">
        <v>662</v>
      </c>
      <c r="B2645" s="111">
        <f>INDEX(kommuner!C:C,MATCH(_xlfn.NUMBERVALUE(A2645),kommuner!B:B,0))</f>
        <v>3435</v>
      </c>
      <c r="C2645" s="111" t="s">
        <v>127</v>
      </c>
      <c r="D2645" s="111" t="s">
        <v>127</v>
      </c>
      <c r="E2645" s="111" t="s">
        <v>123</v>
      </c>
      <c r="F2645" s="111" t="s">
        <v>172</v>
      </c>
      <c r="G2645" s="111" t="s">
        <v>167</v>
      </c>
      <c r="H2645" s="111" t="s">
        <v>172</v>
      </c>
      <c r="I2645" s="111" t="s">
        <v>167</v>
      </c>
      <c r="J2645" t="str">
        <f t="shared" si="82"/>
        <v>3435SkogOrganisk jordBarskogImpediment</v>
      </c>
      <c r="K2645" s="111">
        <v>3.7944669267533482E-2</v>
      </c>
      <c r="L2645" s="111">
        <v>0.92784825435236762</v>
      </c>
      <c r="M2645" s="111">
        <v>0.46510463492953991</v>
      </c>
      <c r="N2645" s="112">
        <f t="shared" si="83"/>
        <v>1.430897558549441</v>
      </c>
    </row>
    <row r="2646" spans="1:14" x14ac:dyDescent="0.25">
      <c r="A2646" s="111" t="s">
        <v>662</v>
      </c>
      <c r="B2646" s="111">
        <f>INDEX(kommuner!C:C,MATCH(_xlfn.NUMBERVALUE(A2646),kommuner!B:B,0))</f>
        <v>3435</v>
      </c>
      <c r="C2646" s="111" t="s">
        <v>127</v>
      </c>
      <c r="D2646" s="111" t="s">
        <v>127</v>
      </c>
      <c r="E2646" s="111" t="s">
        <v>123</v>
      </c>
      <c r="F2646" s="111" t="s">
        <v>172</v>
      </c>
      <c r="G2646" s="111" t="s">
        <v>190</v>
      </c>
      <c r="H2646" s="111" t="s">
        <v>172</v>
      </c>
      <c r="I2646" s="111" t="s">
        <v>190</v>
      </c>
      <c r="J2646" t="str">
        <f t="shared" si="82"/>
        <v>3435SkogOrganisk jordBarskogLav</v>
      </c>
      <c r="K2646" s="111">
        <v>-0.50666953101693391</v>
      </c>
      <c r="L2646" s="111">
        <v>0.92784825435236762</v>
      </c>
      <c r="M2646" s="111">
        <v>0.46510463492953991</v>
      </c>
      <c r="N2646" s="112">
        <f t="shared" si="83"/>
        <v>0.88628335826497362</v>
      </c>
    </row>
    <row r="2647" spans="1:14" x14ac:dyDescent="0.25">
      <c r="A2647" s="111" t="s">
        <v>662</v>
      </c>
      <c r="B2647" s="111">
        <f>INDEX(kommuner!C:C,MATCH(_xlfn.NUMBERVALUE(A2647),kommuner!B:B,0))</f>
        <v>3435</v>
      </c>
      <c r="C2647" s="111" t="s">
        <v>127</v>
      </c>
      <c r="D2647" s="111" t="s">
        <v>127</v>
      </c>
      <c r="E2647" s="111" t="s">
        <v>123</v>
      </c>
      <c r="F2647" s="111" t="s">
        <v>172</v>
      </c>
      <c r="G2647" s="111" t="s">
        <v>173</v>
      </c>
      <c r="H2647" s="111" t="s">
        <v>172</v>
      </c>
      <c r="I2647" s="111" t="s">
        <v>173</v>
      </c>
      <c r="J2647" t="str">
        <f t="shared" si="82"/>
        <v>3435SkogOrganisk jordBarskogMiddels</v>
      </c>
      <c r="K2647" s="111">
        <v>-1.5571490961494638</v>
      </c>
      <c r="L2647" s="111">
        <v>0.92784825435236762</v>
      </c>
      <c r="M2647" s="111">
        <v>0.46518126042825314</v>
      </c>
      <c r="N2647" s="112">
        <f t="shared" si="83"/>
        <v>-0.16411958136884308</v>
      </c>
    </row>
    <row r="2648" spans="1:14" x14ac:dyDescent="0.25">
      <c r="A2648" s="111" t="s">
        <v>662</v>
      </c>
      <c r="B2648" s="111">
        <f>INDEX(kommuner!C:C,MATCH(_xlfn.NUMBERVALUE(A2648),kommuner!B:B,0))</f>
        <v>3435</v>
      </c>
      <c r="C2648" s="111" t="s">
        <v>127</v>
      </c>
      <c r="D2648" s="111" t="s">
        <v>127</v>
      </c>
      <c r="E2648" s="111" t="s">
        <v>123</v>
      </c>
      <c r="F2648" s="111" t="s">
        <v>172</v>
      </c>
      <c r="G2648" s="111" t="s">
        <v>186</v>
      </c>
      <c r="H2648" s="111" t="s">
        <v>172</v>
      </c>
      <c r="I2648" s="111" t="s">
        <v>186</v>
      </c>
      <c r="J2648" t="str">
        <f t="shared" si="82"/>
        <v>3435SkogOrganisk jordBarskogSærs høy</v>
      </c>
      <c r="K2648" s="111">
        <v>2.5548655235722699</v>
      </c>
      <c r="L2648" s="111">
        <v>0.92784825435236762</v>
      </c>
      <c r="M2648" s="111">
        <v>0.46518126042825314</v>
      </c>
      <c r="N2648" s="112">
        <f t="shared" si="83"/>
        <v>3.9478950383528906</v>
      </c>
    </row>
    <row r="2649" spans="1:14" x14ac:dyDescent="0.25">
      <c r="A2649" s="111" t="s">
        <v>662</v>
      </c>
      <c r="B2649" s="111">
        <f>INDEX(kommuner!C:C,MATCH(_xlfn.NUMBERVALUE(A2649),kommuner!B:B,0))</f>
        <v>3435</v>
      </c>
      <c r="C2649" s="111" t="s">
        <v>127</v>
      </c>
      <c r="D2649" s="111" t="s">
        <v>127</v>
      </c>
      <c r="E2649" s="111" t="s">
        <v>123</v>
      </c>
      <c r="F2649" s="111" t="s">
        <v>179</v>
      </c>
      <c r="G2649" s="111" t="s">
        <v>180</v>
      </c>
      <c r="H2649" s="111" t="s">
        <v>179</v>
      </c>
      <c r="I2649" s="111" t="s">
        <v>180</v>
      </c>
      <c r="J2649" t="str">
        <f t="shared" si="82"/>
        <v>3435SkogOrganisk jordBlandingsskogHøy</v>
      </c>
      <c r="K2649" s="111">
        <v>-5.5554344456832343</v>
      </c>
      <c r="L2649" s="111">
        <v>0.92784825435236762</v>
      </c>
      <c r="M2649" s="111">
        <v>0.46510463492953991</v>
      </c>
      <c r="N2649" s="112">
        <f t="shared" si="83"/>
        <v>-4.1624815564013264</v>
      </c>
    </row>
    <row r="2650" spans="1:14" x14ac:dyDescent="0.25">
      <c r="A2650" s="111" t="s">
        <v>662</v>
      </c>
      <c r="B2650" s="111">
        <f>INDEX(kommuner!C:C,MATCH(_xlfn.NUMBERVALUE(A2650),kommuner!B:B,0))</f>
        <v>3435</v>
      </c>
      <c r="C2650" s="111" t="s">
        <v>127</v>
      </c>
      <c r="D2650" s="111" t="s">
        <v>127</v>
      </c>
      <c r="E2650" s="111" t="s">
        <v>123</v>
      </c>
      <c r="F2650" s="111" t="s">
        <v>179</v>
      </c>
      <c r="G2650" s="111" t="s">
        <v>167</v>
      </c>
      <c r="H2650" s="111" t="s">
        <v>179</v>
      </c>
      <c r="I2650" s="111" t="s">
        <v>167</v>
      </c>
      <c r="J2650" t="str">
        <f t="shared" si="82"/>
        <v>3435SkogOrganisk jordBlandingsskogImpediment</v>
      </c>
      <c r="K2650" s="111">
        <v>-0.28586344175800005</v>
      </c>
      <c r="L2650" s="111">
        <v>0.92784825435236762</v>
      </c>
      <c r="M2650" s="111">
        <v>0.46510463492953991</v>
      </c>
      <c r="N2650" s="112">
        <f t="shared" si="83"/>
        <v>1.1070894475239075</v>
      </c>
    </row>
    <row r="2651" spans="1:14" x14ac:dyDescent="0.25">
      <c r="A2651" s="111" t="s">
        <v>662</v>
      </c>
      <c r="B2651" s="111">
        <f>INDEX(kommuner!C:C,MATCH(_xlfn.NUMBERVALUE(A2651),kommuner!B:B,0))</f>
        <v>3435</v>
      </c>
      <c r="C2651" s="111" t="s">
        <v>127</v>
      </c>
      <c r="D2651" s="111" t="s">
        <v>127</v>
      </c>
      <c r="E2651" s="111" t="s">
        <v>123</v>
      </c>
      <c r="F2651" s="111" t="s">
        <v>179</v>
      </c>
      <c r="G2651" s="111" t="s">
        <v>190</v>
      </c>
      <c r="H2651" s="111" t="s">
        <v>179</v>
      </c>
      <c r="I2651" s="111" t="s">
        <v>190</v>
      </c>
      <c r="J2651" t="str">
        <f t="shared" si="82"/>
        <v>3435SkogOrganisk jordBlandingsskogLav</v>
      </c>
      <c r="K2651" s="111">
        <v>-1.2347339377887629</v>
      </c>
      <c r="L2651" s="111">
        <v>0.92784825435236762</v>
      </c>
      <c r="M2651" s="111">
        <v>0.46510463492953991</v>
      </c>
      <c r="N2651" s="112">
        <f t="shared" si="83"/>
        <v>0.15821895149314458</v>
      </c>
    </row>
    <row r="2652" spans="1:14" x14ac:dyDescent="0.25">
      <c r="A2652" s="111" t="s">
        <v>662</v>
      </c>
      <c r="B2652" s="111">
        <f>INDEX(kommuner!C:C,MATCH(_xlfn.NUMBERVALUE(A2652),kommuner!B:B,0))</f>
        <v>3435</v>
      </c>
      <c r="C2652" s="111" t="s">
        <v>127</v>
      </c>
      <c r="D2652" s="111" t="s">
        <v>127</v>
      </c>
      <c r="E2652" s="111" t="s">
        <v>123</v>
      </c>
      <c r="F2652" s="111" t="s">
        <v>179</v>
      </c>
      <c r="G2652" s="111" t="s">
        <v>173</v>
      </c>
      <c r="H2652" s="111" t="s">
        <v>179</v>
      </c>
      <c r="I2652" s="111" t="s">
        <v>173</v>
      </c>
      <c r="J2652" t="str">
        <f t="shared" si="82"/>
        <v>3435SkogOrganisk jordBlandingsskogMiddels</v>
      </c>
      <c r="K2652" s="111">
        <v>-2.4239591752717748</v>
      </c>
      <c r="L2652" s="111">
        <v>0.92784825435236762</v>
      </c>
      <c r="M2652" s="111">
        <v>0.46510463492953991</v>
      </c>
      <c r="N2652" s="112">
        <f t="shared" si="83"/>
        <v>-1.0310062859898674</v>
      </c>
    </row>
    <row r="2653" spans="1:14" x14ac:dyDescent="0.25">
      <c r="A2653" s="111" t="s">
        <v>662</v>
      </c>
      <c r="B2653" s="111">
        <f>INDEX(kommuner!C:C,MATCH(_xlfn.NUMBERVALUE(A2653),kommuner!B:B,0))</f>
        <v>3435</v>
      </c>
      <c r="C2653" s="111" t="s">
        <v>127</v>
      </c>
      <c r="D2653" s="111" t="s">
        <v>127</v>
      </c>
      <c r="E2653" s="111" t="s">
        <v>123</v>
      </c>
      <c r="F2653" s="111" t="s">
        <v>179</v>
      </c>
      <c r="G2653" s="111" t="s">
        <v>186</v>
      </c>
      <c r="H2653" s="111" t="s">
        <v>179</v>
      </c>
      <c r="I2653" s="111" t="s">
        <v>186</v>
      </c>
      <c r="J2653" t="str">
        <f t="shared" si="82"/>
        <v>3435SkogOrganisk jordBlandingsskogSærs høy</v>
      </c>
      <c r="K2653" s="111">
        <v>-1.5726115302258048</v>
      </c>
      <c r="L2653" s="111">
        <v>0.92784825435236762</v>
      </c>
      <c r="M2653" s="111">
        <v>0.46510463492953991</v>
      </c>
      <c r="N2653" s="112">
        <f t="shared" si="83"/>
        <v>-0.17965864094389727</v>
      </c>
    </row>
    <row r="2654" spans="1:14" x14ac:dyDescent="0.25">
      <c r="A2654" s="111" t="s">
        <v>662</v>
      </c>
      <c r="B2654" s="111">
        <f>INDEX(kommuner!C:C,MATCH(_xlfn.NUMBERVALUE(A2654),kommuner!B:B,0))</f>
        <v>3435</v>
      </c>
      <c r="C2654" s="111" t="s">
        <v>127</v>
      </c>
      <c r="D2654" s="111" t="s">
        <v>127</v>
      </c>
      <c r="E2654" s="111" t="s">
        <v>123</v>
      </c>
      <c r="F2654" s="111" t="s">
        <v>185</v>
      </c>
      <c r="G2654" s="111" t="s">
        <v>180</v>
      </c>
      <c r="H2654" s="111" t="s">
        <v>185</v>
      </c>
      <c r="I2654" s="111" t="s">
        <v>180</v>
      </c>
      <c r="J2654" t="str">
        <f t="shared" si="82"/>
        <v>3435SkogOrganisk jordLauvskogHøy</v>
      </c>
      <c r="K2654" s="111">
        <v>-1.9913688882377358</v>
      </c>
      <c r="L2654" s="111">
        <v>0.92784825435236762</v>
      </c>
      <c r="M2654" s="111">
        <v>0.46510463492953991</v>
      </c>
      <c r="N2654" s="112">
        <f t="shared" si="83"/>
        <v>-0.59841599895582831</v>
      </c>
    </row>
    <row r="2655" spans="1:14" x14ac:dyDescent="0.25">
      <c r="A2655" s="111" t="s">
        <v>662</v>
      </c>
      <c r="B2655" s="111">
        <f>INDEX(kommuner!C:C,MATCH(_xlfn.NUMBERVALUE(A2655),kommuner!B:B,0))</f>
        <v>3435</v>
      </c>
      <c r="C2655" s="111" t="s">
        <v>127</v>
      </c>
      <c r="D2655" s="111" t="s">
        <v>127</v>
      </c>
      <c r="E2655" s="111" t="s">
        <v>123</v>
      </c>
      <c r="F2655" s="111" t="s">
        <v>185</v>
      </c>
      <c r="G2655" s="111" t="s">
        <v>167</v>
      </c>
      <c r="H2655" s="111" t="s">
        <v>185</v>
      </c>
      <c r="I2655" s="111" t="s">
        <v>167</v>
      </c>
      <c r="J2655" t="str">
        <f t="shared" si="82"/>
        <v>3435SkogOrganisk jordLauvskogImpediment</v>
      </c>
      <c r="K2655" s="111">
        <v>0.35000626494250675</v>
      </c>
      <c r="L2655" s="111">
        <v>0.92784825435236762</v>
      </c>
      <c r="M2655" s="111">
        <v>0.46510463492953991</v>
      </c>
      <c r="N2655" s="112">
        <f t="shared" si="83"/>
        <v>1.7429591542244141</v>
      </c>
    </row>
    <row r="2656" spans="1:14" x14ac:dyDescent="0.25">
      <c r="A2656" s="111" t="s">
        <v>662</v>
      </c>
      <c r="B2656" s="111">
        <f>INDEX(kommuner!C:C,MATCH(_xlfn.NUMBERVALUE(A2656),kommuner!B:B,0))</f>
        <v>3435</v>
      </c>
      <c r="C2656" s="111" t="s">
        <v>127</v>
      </c>
      <c r="D2656" s="111" t="s">
        <v>127</v>
      </c>
      <c r="E2656" s="111" t="s">
        <v>123</v>
      </c>
      <c r="F2656" s="111" t="s">
        <v>185</v>
      </c>
      <c r="G2656" s="111" t="s">
        <v>190</v>
      </c>
      <c r="H2656" s="111" t="s">
        <v>185</v>
      </c>
      <c r="I2656" s="111" t="s">
        <v>190</v>
      </c>
      <c r="J2656" t="str">
        <f t="shared" si="82"/>
        <v>3435SkogOrganisk jordLauvskogLav</v>
      </c>
      <c r="K2656" s="111">
        <v>1.1144075558526714</v>
      </c>
      <c r="L2656" s="111">
        <v>0.92784825435236762</v>
      </c>
      <c r="M2656" s="111">
        <v>0.46510463492953991</v>
      </c>
      <c r="N2656" s="112">
        <f t="shared" si="83"/>
        <v>2.5073604451345788</v>
      </c>
    </row>
    <row r="2657" spans="1:14" x14ac:dyDescent="0.25">
      <c r="A2657" s="111" t="s">
        <v>662</v>
      </c>
      <c r="B2657" s="111">
        <f>INDEX(kommuner!C:C,MATCH(_xlfn.NUMBERVALUE(A2657),kommuner!B:B,0))</f>
        <v>3435</v>
      </c>
      <c r="C2657" s="111" t="s">
        <v>127</v>
      </c>
      <c r="D2657" s="111" t="s">
        <v>127</v>
      </c>
      <c r="E2657" s="111" t="s">
        <v>123</v>
      </c>
      <c r="F2657" s="111" t="s">
        <v>185</v>
      </c>
      <c r="G2657" s="111" t="s">
        <v>173</v>
      </c>
      <c r="H2657" s="111" t="s">
        <v>185</v>
      </c>
      <c r="I2657" s="111" t="s">
        <v>173</v>
      </c>
      <c r="J2657" t="str">
        <f t="shared" si="82"/>
        <v>3435SkogOrganisk jordLauvskogMiddels</v>
      </c>
      <c r="K2657" s="111">
        <v>-0.62664468270982987</v>
      </c>
      <c r="L2657" s="111">
        <v>0.92784825435236762</v>
      </c>
      <c r="M2657" s="111">
        <v>0.46510463492953991</v>
      </c>
      <c r="N2657" s="112">
        <f t="shared" si="83"/>
        <v>0.76630820657207765</v>
      </c>
    </row>
    <row r="2658" spans="1:14" x14ac:dyDescent="0.25">
      <c r="A2658" s="111" t="s">
        <v>662</v>
      </c>
      <c r="B2658" s="111">
        <f>INDEX(kommuner!C:C,MATCH(_xlfn.NUMBERVALUE(A2658),kommuner!B:B,0))</f>
        <v>3435</v>
      </c>
      <c r="C2658" s="111" t="s">
        <v>127</v>
      </c>
      <c r="D2658" s="111" t="s">
        <v>127</v>
      </c>
      <c r="E2658" s="111" t="s">
        <v>123</v>
      </c>
      <c r="F2658" s="111" t="s">
        <v>185</v>
      </c>
      <c r="G2658" s="111" t="s">
        <v>186</v>
      </c>
      <c r="H2658" s="111" t="s">
        <v>185</v>
      </c>
      <c r="I2658" s="111" t="s">
        <v>186</v>
      </c>
      <c r="J2658" t="str">
        <f t="shared" si="82"/>
        <v>3435SkogOrganisk jordLauvskogSærs høy</v>
      </c>
      <c r="K2658" s="111">
        <v>-1.8997279926091779</v>
      </c>
      <c r="L2658" s="111">
        <v>0.92784825435236762</v>
      </c>
      <c r="M2658" s="111">
        <v>0.46510463492953991</v>
      </c>
      <c r="N2658" s="112">
        <f t="shared" si="83"/>
        <v>-0.50677510332727038</v>
      </c>
    </row>
    <row r="2659" spans="1:14" x14ac:dyDescent="0.25">
      <c r="A2659" s="111" t="s">
        <v>662</v>
      </c>
      <c r="B2659" s="111">
        <f>INDEX(kommuner!C:C,MATCH(_xlfn.NUMBERVALUE(A2659),kommuner!B:B,0))</f>
        <v>3435</v>
      </c>
      <c r="C2659" s="111" t="s">
        <v>83</v>
      </c>
      <c r="D2659" s="111" t="s">
        <v>83</v>
      </c>
      <c r="E2659" s="111" t="s">
        <v>126</v>
      </c>
      <c r="F2659" s="111" t="s">
        <v>139</v>
      </c>
      <c r="G2659" s="111" t="s">
        <v>139</v>
      </c>
      <c r="H2659" s="111" t="s">
        <v>139</v>
      </c>
      <c r="I2659" s="111" t="s">
        <v>139</v>
      </c>
      <c r="J2659" t="str">
        <f t="shared" si="82"/>
        <v>3435Utbygd arealMineraljord</v>
      </c>
      <c r="K2659" s="111">
        <v>-0.82639633937819656</v>
      </c>
      <c r="L2659" s="111">
        <v>0</v>
      </c>
      <c r="M2659" s="111">
        <v>1.303047089454229E-2</v>
      </c>
      <c r="N2659" s="112">
        <f t="shared" si="83"/>
        <v>-0.81336586848365422</v>
      </c>
    </row>
    <row r="2660" spans="1:14" x14ac:dyDescent="0.25">
      <c r="A2660" s="111" t="s">
        <v>662</v>
      </c>
      <c r="B2660" s="111">
        <f>INDEX(kommuner!C:C,MATCH(_xlfn.NUMBERVALUE(A2660),kommuner!B:B,0))</f>
        <v>3435</v>
      </c>
      <c r="C2660" s="111" t="s">
        <v>83</v>
      </c>
      <c r="D2660" s="111" t="s">
        <v>83</v>
      </c>
      <c r="E2660" s="111" t="s">
        <v>123</v>
      </c>
      <c r="F2660" s="111" t="s">
        <v>139</v>
      </c>
      <c r="G2660" s="111" t="s">
        <v>139</v>
      </c>
      <c r="H2660" s="111" t="s">
        <v>139</v>
      </c>
      <c r="I2660" s="111" t="s">
        <v>139</v>
      </c>
      <c r="J2660" t="str">
        <f t="shared" si="82"/>
        <v>3435Utbygd arealOrganisk jord</v>
      </c>
      <c r="K2660" s="111">
        <v>29.011421395201612</v>
      </c>
      <c r="L2660" s="111">
        <v>0</v>
      </c>
      <c r="M2660" s="111">
        <v>1.303047089454229E-2</v>
      </c>
      <c r="N2660" s="112">
        <f t="shared" si="83"/>
        <v>29.024451866096154</v>
      </c>
    </row>
    <row r="2661" spans="1:14" x14ac:dyDescent="0.25">
      <c r="A2661" s="111" t="s">
        <v>662</v>
      </c>
      <c r="B2661" s="111">
        <f>INDEX(kommuner!C:C,MATCH(_xlfn.NUMBERVALUE(A2661),kommuner!B:B,0))</f>
        <v>3435</v>
      </c>
      <c r="C2661" s="111" t="s">
        <v>181</v>
      </c>
      <c r="D2661" s="111" t="s">
        <v>181</v>
      </c>
      <c r="E2661" s="111" t="s">
        <v>123</v>
      </c>
      <c r="F2661" s="111" t="s">
        <v>139</v>
      </c>
      <c r="G2661" s="111" t="s">
        <v>139</v>
      </c>
      <c r="H2661" s="111" t="s">
        <v>139</v>
      </c>
      <c r="I2661" s="111" t="s">
        <v>139</v>
      </c>
      <c r="J2661" t="str">
        <f t="shared" si="82"/>
        <v>3435Vann og myrOrganisk jord</v>
      </c>
      <c r="K2661" s="111">
        <v>-0.15121005571827481</v>
      </c>
      <c r="L2661" s="111">
        <v>0</v>
      </c>
      <c r="M2661" s="111">
        <v>0</v>
      </c>
      <c r="N2661" s="112">
        <f t="shared" si="83"/>
        <v>-0.15121005571827481</v>
      </c>
    </row>
    <row r="2662" spans="1:14" x14ac:dyDescent="0.25">
      <c r="A2662" s="111" t="s">
        <v>663</v>
      </c>
      <c r="B2662" s="111">
        <f>INDEX(kommuner!C:C,MATCH(_xlfn.NUMBERVALUE(A2662),kommuner!B:B,0))</f>
        <v>3436</v>
      </c>
      <c r="C2662" s="111" t="s">
        <v>82</v>
      </c>
      <c r="D2662" s="111" t="s">
        <v>82</v>
      </c>
      <c r="E2662" s="111" t="s">
        <v>126</v>
      </c>
      <c r="F2662" s="111" t="s">
        <v>139</v>
      </c>
      <c r="G2662" s="111" t="s">
        <v>139</v>
      </c>
      <c r="H2662" s="111" t="s">
        <v>139</v>
      </c>
      <c r="I2662" s="111" t="s">
        <v>139</v>
      </c>
      <c r="J2662" t="str">
        <f t="shared" si="82"/>
        <v>3436Annen utmarkMineraljord</v>
      </c>
      <c r="K2662" s="111">
        <v>-8.1294889331176998E-2</v>
      </c>
      <c r="L2662" s="111">
        <v>0</v>
      </c>
      <c r="M2662" s="111">
        <v>0</v>
      </c>
      <c r="N2662" s="112">
        <f t="shared" si="83"/>
        <v>-8.1294889331176998E-2</v>
      </c>
    </row>
    <row r="2663" spans="1:14" x14ac:dyDescent="0.25">
      <c r="A2663" s="111" t="s">
        <v>663</v>
      </c>
      <c r="B2663" s="111">
        <f>INDEX(kommuner!C:C,MATCH(_xlfn.NUMBERVALUE(A2663),kommuner!B:B,0))</f>
        <v>3436</v>
      </c>
      <c r="C2663" s="111" t="s">
        <v>121</v>
      </c>
      <c r="D2663" s="111" t="s">
        <v>121</v>
      </c>
      <c r="E2663" s="111" t="s">
        <v>126</v>
      </c>
      <c r="F2663" s="111" t="s">
        <v>139</v>
      </c>
      <c r="G2663" s="111" t="s">
        <v>139</v>
      </c>
      <c r="H2663" s="111" t="s">
        <v>139</v>
      </c>
      <c r="I2663" s="111" t="s">
        <v>139</v>
      </c>
      <c r="J2663" t="str">
        <f t="shared" si="82"/>
        <v>3436BeiteMineraljord</v>
      </c>
      <c r="K2663" s="111">
        <v>-0.96338340838695502</v>
      </c>
      <c r="L2663" s="111">
        <v>0</v>
      </c>
      <c r="M2663" s="111">
        <v>1.2448711246839999E-7</v>
      </c>
      <c r="N2663" s="112">
        <f t="shared" si="83"/>
        <v>-0.96338328389984251</v>
      </c>
    </row>
    <row r="2664" spans="1:14" x14ac:dyDescent="0.25">
      <c r="A2664" s="111" t="s">
        <v>663</v>
      </c>
      <c r="B2664" s="111">
        <f>INDEX(kommuner!C:C,MATCH(_xlfn.NUMBERVALUE(A2664),kommuner!B:B,0))</f>
        <v>3436</v>
      </c>
      <c r="C2664" s="111" t="s">
        <v>121</v>
      </c>
      <c r="D2664" s="111" t="s">
        <v>121</v>
      </c>
      <c r="E2664" s="111" t="s">
        <v>123</v>
      </c>
      <c r="F2664" s="111" t="s">
        <v>139</v>
      </c>
      <c r="G2664" s="111" t="s">
        <v>139</v>
      </c>
      <c r="H2664" s="111" t="s">
        <v>139</v>
      </c>
      <c r="I2664" s="111" t="s">
        <v>139</v>
      </c>
      <c r="J2664" t="str">
        <f t="shared" si="82"/>
        <v>3436BeiteOrganisk jord</v>
      </c>
      <c r="K2664" s="111">
        <v>12.077525935985037</v>
      </c>
      <c r="L2664" s="111">
        <v>1.6412500000000001</v>
      </c>
      <c r="M2664" s="111">
        <v>0</v>
      </c>
      <c r="N2664" s="112">
        <f t="shared" si="83"/>
        <v>13.718775935985036</v>
      </c>
    </row>
    <row r="2665" spans="1:14" x14ac:dyDescent="0.25">
      <c r="A2665" s="111" t="s">
        <v>663</v>
      </c>
      <c r="B2665" s="111">
        <f>INDEX(kommuner!C:C,MATCH(_xlfn.NUMBERVALUE(A2665),kommuner!B:B,0))</f>
        <v>3436</v>
      </c>
      <c r="C2665" s="111" t="s">
        <v>84</v>
      </c>
      <c r="D2665" s="111" t="s">
        <v>84</v>
      </c>
      <c r="E2665" s="111" t="s">
        <v>126</v>
      </c>
      <c r="F2665" s="111" t="s">
        <v>139</v>
      </c>
      <c r="G2665" s="111" t="s">
        <v>139</v>
      </c>
      <c r="H2665" s="111" t="s">
        <v>139</v>
      </c>
      <c r="I2665" s="111" t="s">
        <v>139</v>
      </c>
      <c r="J2665" t="str">
        <f t="shared" si="82"/>
        <v>3436Dyrket markMineraljord</v>
      </c>
      <c r="K2665" s="111">
        <v>-0.49268043400208006</v>
      </c>
      <c r="L2665" s="111">
        <v>0</v>
      </c>
      <c r="M2665" s="111">
        <v>0</v>
      </c>
      <c r="N2665" s="112">
        <f t="shared" si="83"/>
        <v>-0.49268043400208006</v>
      </c>
    </row>
    <row r="2666" spans="1:14" x14ac:dyDescent="0.25">
      <c r="A2666" s="111" t="s">
        <v>663</v>
      </c>
      <c r="B2666" s="111">
        <f>INDEX(kommuner!C:C,MATCH(_xlfn.NUMBERVALUE(A2666),kommuner!B:B,0))</f>
        <v>3436</v>
      </c>
      <c r="C2666" s="111" t="s">
        <v>84</v>
      </c>
      <c r="D2666" s="111" t="s">
        <v>84</v>
      </c>
      <c r="E2666" s="111" t="s">
        <v>123</v>
      </c>
      <c r="F2666" s="111" t="s">
        <v>139</v>
      </c>
      <c r="G2666" s="111" t="s">
        <v>139</v>
      </c>
      <c r="H2666" s="111" t="s">
        <v>139</v>
      </c>
      <c r="I2666" s="111" t="s">
        <v>139</v>
      </c>
      <c r="J2666" t="str">
        <f t="shared" si="82"/>
        <v>3436Dyrket markOrganisk jord</v>
      </c>
      <c r="K2666" s="111">
        <v>28.726149366675592</v>
      </c>
      <c r="L2666" s="111">
        <v>1.45625</v>
      </c>
      <c r="M2666" s="111">
        <v>0</v>
      </c>
      <c r="N2666" s="112">
        <f t="shared" si="83"/>
        <v>30.182399366675593</v>
      </c>
    </row>
    <row r="2667" spans="1:14" x14ac:dyDescent="0.25">
      <c r="A2667" s="111" t="s">
        <v>663</v>
      </c>
      <c r="B2667" s="111">
        <f>INDEX(kommuner!C:C,MATCH(_xlfn.NUMBERVALUE(A2667),kommuner!B:B,0))</f>
        <v>3436</v>
      </c>
      <c r="C2667" s="111" t="s">
        <v>127</v>
      </c>
      <c r="D2667" s="111" t="s">
        <v>127</v>
      </c>
      <c r="E2667" s="111" t="s">
        <v>126</v>
      </c>
      <c r="F2667" s="111" t="s">
        <v>172</v>
      </c>
      <c r="G2667" s="111" t="s">
        <v>180</v>
      </c>
      <c r="H2667" s="111" t="s">
        <v>172</v>
      </c>
      <c r="I2667" s="111" t="s">
        <v>180</v>
      </c>
      <c r="J2667" t="str">
        <f t="shared" si="82"/>
        <v>3436SkogMineraljordBarskogHøy</v>
      </c>
      <c r="K2667" s="111">
        <v>-2.6198458133623994</v>
      </c>
      <c r="L2667" s="111">
        <v>0.85306406685236758</v>
      </c>
      <c r="M2667" s="111">
        <v>6.4056614999681585E-2</v>
      </c>
      <c r="N2667" s="112">
        <f t="shared" si="83"/>
        <v>-1.7027251315103504</v>
      </c>
    </row>
    <row r="2668" spans="1:14" x14ac:dyDescent="0.25">
      <c r="A2668" s="111" t="s">
        <v>663</v>
      </c>
      <c r="B2668" s="111">
        <f>INDEX(kommuner!C:C,MATCH(_xlfn.NUMBERVALUE(A2668),kommuner!B:B,0))</f>
        <v>3436</v>
      </c>
      <c r="C2668" s="111" t="s">
        <v>127</v>
      </c>
      <c r="D2668" s="111" t="s">
        <v>127</v>
      </c>
      <c r="E2668" s="111" t="s">
        <v>126</v>
      </c>
      <c r="F2668" s="111" t="s">
        <v>172</v>
      </c>
      <c r="G2668" s="111" t="s">
        <v>167</v>
      </c>
      <c r="H2668" s="111" t="s">
        <v>172</v>
      </c>
      <c r="I2668" s="111" t="s">
        <v>167</v>
      </c>
      <c r="J2668" t="str">
        <f t="shared" si="82"/>
        <v>3436SkogMineraljordBarskogImpediment</v>
      </c>
      <c r="K2668" s="111">
        <v>-2.0650085329634176</v>
      </c>
      <c r="L2668" s="111">
        <v>0.85306406685236758</v>
      </c>
      <c r="M2668" s="111">
        <v>6.3979989500968365E-2</v>
      </c>
      <c r="N2668" s="112">
        <f t="shared" si="83"/>
        <v>-1.1479644766100818</v>
      </c>
    </row>
    <row r="2669" spans="1:14" x14ac:dyDescent="0.25">
      <c r="A2669" s="111" t="s">
        <v>663</v>
      </c>
      <c r="B2669" s="111">
        <f>INDEX(kommuner!C:C,MATCH(_xlfn.NUMBERVALUE(A2669),kommuner!B:B,0))</f>
        <v>3436</v>
      </c>
      <c r="C2669" s="111" t="s">
        <v>127</v>
      </c>
      <c r="D2669" s="111" t="s">
        <v>127</v>
      </c>
      <c r="E2669" s="111" t="s">
        <v>126</v>
      </c>
      <c r="F2669" s="111" t="s">
        <v>172</v>
      </c>
      <c r="G2669" s="111" t="s">
        <v>190</v>
      </c>
      <c r="H2669" s="111" t="s">
        <v>172</v>
      </c>
      <c r="I2669" s="111" t="s">
        <v>190</v>
      </c>
      <c r="J2669" t="str">
        <f t="shared" si="82"/>
        <v>3436SkogMineraljordBarskogLav</v>
      </c>
      <c r="K2669" s="111">
        <v>-1.5556963198695539</v>
      </c>
      <c r="L2669" s="111">
        <v>0.85306406685236758</v>
      </c>
      <c r="M2669" s="111">
        <v>6.3979989500968365E-2</v>
      </c>
      <c r="N2669" s="112">
        <f t="shared" si="83"/>
        <v>-0.63865226351621796</v>
      </c>
    </row>
    <row r="2670" spans="1:14" x14ac:dyDescent="0.25">
      <c r="A2670" s="111" t="s">
        <v>663</v>
      </c>
      <c r="B2670" s="111">
        <f>INDEX(kommuner!C:C,MATCH(_xlfn.NUMBERVALUE(A2670),kommuner!B:B,0))</f>
        <v>3436</v>
      </c>
      <c r="C2670" s="111" t="s">
        <v>127</v>
      </c>
      <c r="D2670" s="111" t="s">
        <v>127</v>
      </c>
      <c r="E2670" s="111" t="s">
        <v>126</v>
      </c>
      <c r="F2670" s="111" t="s">
        <v>172</v>
      </c>
      <c r="G2670" s="111" t="s">
        <v>173</v>
      </c>
      <c r="H2670" s="111" t="s">
        <v>172</v>
      </c>
      <c r="I2670" s="111" t="s">
        <v>173</v>
      </c>
      <c r="J2670" t="str">
        <f t="shared" si="82"/>
        <v>3436SkogMineraljordBarskogMiddels</v>
      </c>
      <c r="K2670" s="111">
        <v>-2.1020078369684825</v>
      </c>
      <c r="L2670" s="111">
        <v>0.85306406685236758</v>
      </c>
      <c r="M2670" s="111">
        <v>6.4056614999681585E-2</v>
      </c>
      <c r="N2670" s="112">
        <f t="shared" si="83"/>
        <v>-1.1848871551164335</v>
      </c>
    </row>
    <row r="2671" spans="1:14" x14ac:dyDescent="0.25">
      <c r="A2671" s="111" t="s">
        <v>663</v>
      </c>
      <c r="B2671" s="111">
        <f>INDEX(kommuner!C:C,MATCH(_xlfn.NUMBERVALUE(A2671),kommuner!B:B,0))</f>
        <v>3436</v>
      </c>
      <c r="C2671" s="111" t="s">
        <v>127</v>
      </c>
      <c r="D2671" s="111" t="s">
        <v>127</v>
      </c>
      <c r="E2671" s="111" t="s">
        <v>126</v>
      </c>
      <c r="F2671" s="111" t="s">
        <v>172</v>
      </c>
      <c r="G2671" s="111" t="s">
        <v>186</v>
      </c>
      <c r="H2671" s="111" t="s">
        <v>172</v>
      </c>
      <c r="I2671" s="111" t="s">
        <v>186</v>
      </c>
      <c r="J2671" t="str">
        <f t="shared" si="82"/>
        <v>3436SkogMineraljordBarskogSærs høy</v>
      </c>
      <c r="K2671" s="111">
        <v>0.12072674540874306</v>
      </c>
      <c r="L2671" s="111">
        <v>0.85306406685236758</v>
      </c>
      <c r="M2671" s="111">
        <v>6.4056614999681585E-2</v>
      </c>
      <c r="N2671" s="112">
        <f t="shared" si="83"/>
        <v>1.0378474272607923</v>
      </c>
    </row>
    <row r="2672" spans="1:14" x14ac:dyDescent="0.25">
      <c r="A2672" s="111" t="s">
        <v>663</v>
      </c>
      <c r="B2672" s="111">
        <f>INDEX(kommuner!C:C,MATCH(_xlfn.NUMBERVALUE(A2672),kommuner!B:B,0))</f>
        <v>3436</v>
      </c>
      <c r="C2672" s="111" t="s">
        <v>127</v>
      </c>
      <c r="D2672" s="111" t="s">
        <v>127</v>
      </c>
      <c r="E2672" s="111" t="s">
        <v>126</v>
      </c>
      <c r="F2672" s="111" t="s">
        <v>179</v>
      </c>
      <c r="G2672" s="111" t="s">
        <v>180</v>
      </c>
      <c r="H2672" s="111" t="s">
        <v>179</v>
      </c>
      <c r="I2672" s="111" t="s">
        <v>180</v>
      </c>
      <c r="J2672" t="str">
        <f t="shared" si="82"/>
        <v>3436SkogMineraljordBlandingsskogHøy</v>
      </c>
      <c r="K2672" s="111">
        <v>-7.1939050909469406</v>
      </c>
      <c r="L2672" s="111">
        <v>0.85306406685236758</v>
      </c>
      <c r="M2672" s="111">
        <v>6.3979989500968365E-2</v>
      </c>
      <c r="N2672" s="112">
        <f t="shared" si="83"/>
        <v>-6.2768610345936047</v>
      </c>
    </row>
    <row r="2673" spans="1:14" x14ac:dyDescent="0.25">
      <c r="A2673" s="111" t="s">
        <v>663</v>
      </c>
      <c r="B2673" s="111">
        <f>INDEX(kommuner!C:C,MATCH(_xlfn.NUMBERVALUE(A2673),kommuner!B:B,0))</f>
        <v>3436</v>
      </c>
      <c r="C2673" s="111" t="s">
        <v>127</v>
      </c>
      <c r="D2673" s="111" t="s">
        <v>127</v>
      </c>
      <c r="E2673" s="111" t="s">
        <v>126</v>
      </c>
      <c r="F2673" s="111" t="s">
        <v>179</v>
      </c>
      <c r="G2673" s="111" t="s">
        <v>167</v>
      </c>
      <c r="H2673" s="111" t="s">
        <v>179</v>
      </c>
      <c r="I2673" s="111" t="s">
        <v>167</v>
      </c>
      <c r="J2673" t="str">
        <f t="shared" si="82"/>
        <v>3436SkogMineraljordBlandingsskogImpediment</v>
      </c>
      <c r="K2673" s="111">
        <v>-1.534689908392211</v>
      </c>
      <c r="L2673" s="111">
        <v>0.85306406685236758</v>
      </c>
      <c r="M2673" s="111">
        <v>6.3979989500968365E-2</v>
      </c>
      <c r="N2673" s="112">
        <f t="shared" si="83"/>
        <v>-0.61764585203887501</v>
      </c>
    </row>
    <row r="2674" spans="1:14" x14ac:dyDescent="0.25">
      <c r="A2674" s="111" t="s">
        <v>663</v>
      </c>
      <c r="B2674" s="111">
        <f>INDEX(kommuner!C:C,MATCH(_xlfn.NUMBERVALUE(A2674),kommuner!B:B,0))</f>
        <v>3436</v>
      </c>
      <c r="C2674" s="111" t="s">
        <v>127</v>
      </c>
      <c r="D2674" s="111" t="s">
        <v>127</v>
      </c>
      <c r="E2674" s="111" t="s">
        <v>126</v>
      </c>
      <c r="F2674" s="111" t="s">
        <v>179</v>
      </c>
      <c r="G2674" s="111" t="s">
        <v>190</v>
      </c>
      <c r="H2674" s="111" t="s">
        <v>179</v>
      </c>
      <c r="I2674" s="111" t="s">
        <v>190</v>
      </c>
      <c r="J2674" t="str">
        <f t="shared" si="82"/>
        <v>3436SkogMineraljordBlandingsskogLav</v>
      </c>
      <c r="K2674" s="111">
        <v>-2.1877055028220966</v>
      </c>
      <c r="L2674" s="111">
        <v>0.85306406685236758</v>
      </c>
      <c r="M2674" s="111">
        <v>6.3979989500968365E-2</v>
      </c>
      <c r="N2674" s="112">
        <f t="shared" si="83"/>
        <v>-1.2706614464687609</v>
      </c>
    </row>
    <row r="2675" spans="1:14" x14ac:dyDescent="0.25">
      <c r="A2675" s="111" t="s">
        <v>663</v>
      </c>
      <c r="B2675" s="111">
        <f>INDEX(kommuner!C:C,MATCH(_xlfn.NUMBERVALUE(A2675),kommuner!B:B,0))</f>
        <v>3436</v>
      </c>
      <c r="C2675" s="111" t="s">
        <v>127</v>
      </c>
      <c r="D2675" s="111" t="s">
        <v>127</v>
      </c>
      <c r="E2675" s="111" t="s">
        <v>126</v>
      </c>
      <c r="F2675" s="111" t="s">
        <v>179</v>
      </c>
      <c r="G2675" s="111" t="s">
        <v>173</v>
      </c>
      <c r="H2675" s="111" t="s">
        <v>179</v>
      </c>
      <c r="I2675" s="111" t="s">
        <v>173</v>
      </c>
      <c r="J2675" t="str">
        <f t="shared" si="82"/>
        <v>3436SkogMineraljordBlandingsskogMiddels</v>
      </c>
      <c r="K2675" s="111">
        <v>-3.8687729546762566</v>
      </c>
      <c r="L2675" s="111">
        <v>0.85306406685236758</v>
      </c>
      <c r="M2675" s="111">
        <v>6.3979989500968365E-2</v>
      </c>
      <c r="N2675" s="112">
        <f t="shared" si="83"/>
        <v>-2.9517288983229206</v>
      </c>
    </row>
    <row r="2676" spans="1:14" x14ac:dyDescent="0.25">
      <c r="A2676" s="111" t="s">
        <v>663</v>
      </c>
      <c r="B2676" s="111">
        <f>INDEX(kommuner!C:C,MATCH(_xlfn.NUMBERVALUE(A2676),kommuner!B:B,0))</f>
        <v>3436</v>
      </c>
      <c r="C2676" s="111" t="s">
        <v>127</v>
      </c>
      <c r="D2676" s="111" t="s">
        <v>127</v>
      </c>
      <c r="E2676" s="111" t="s">
        <v>126</v>
      </c>
      <c r="F2676" s="111" t="s">
        <v>179</v>
      </c>
      <c r="G2676" s="111" t="s">
        <v>186</v>
      </c>
      <c r="H2676" s="111" t="s">
        <v>179</v>
      </c>
      <c r="I2676" s="111" t="s">
        <v>186</v>
      </c>
      <c r="J2676" t="str">
        <f t="shared" si="82"/>
        <v>3436SkogMineraljordBlandingsskogSærs høy</v>
      </c>
      <c r="K2676" s="111">
        <v>-2.9395925245326562</v>
      </c>
      <c r="L2676" s="111">
        <v>0.85306406685236758</v>
      </c>
      <c r="M2676" s="111">
        <v>6.3979989500968365E-2</v>
      </c>
      <c r="N2676" s="112">
        <f t="shared" si="83"/>
        <v>-2.0225484681793202</v>
      </c>
    </row>
    <row r="2677" spans="1:14" x14ac:dyDescent="0.25">
      <c r="A2677" s="111" t="s">
        <v>663</v>
      </c>
      <c r="B2677" s="111">
        <f>INDEX(kommuner!C:C,MATCH(_xlfn.NUMBERVALUE(A2677),kommuner!B:B,0))</f>
        <v>3436</v>
      </c>
      <c r="C2677" s="111" t="s">
        <v>127</v>
      </c>
      <c r="D2677" s="111" t="s">
        <v>127</v>
      </c>
      <c r="E2677" s="111" t="s">
        <v>126</v>
      </c>
      <c r="F2677" s="111" t="s">
        <v>185</v>
      </c>
      <c r="G2677" s="111" t="s">
        <v>180</v>
      </c>
      <c r="H2677" s="111" t="s">
        <v>185</v>
      </c>
      <c r="I2677" s="111" t="s">
        <v>180</v>
      </c>
      <c r="J2677" t="str">
        <f t="shared" si="82"/>
        <v>3436SkogMineraljordLauvskogHøy</v>
      </c>
      <c r="K2677" s="111">
        <v>-3.3269846154961789</v>
      </c>
      <c r="L2677" s="111">
        <v>0.85306406685236758</v>
      </c>
      <c r="M2677" s="111">
        <v>6.3979989500968365E-2</v>
      </c>
      <c r="N2677" s="112">
        <f t="shared" si="83"/>
        <v>-2.4099405591428429</v>
      </c>
    </row>
    <row r="2678" spans="1:14" x14ac:dyDescent="0.25">
      <c r="A2678" s="111" t="s">
        <v>663</v>
      </c>
      <c r="B2678" s="111">
        <f>INDEX(kommuner!C:C,MATCH(_xlfn.NUMBERVALUE(A2678),kommuner!B:B,0))</f>
        <v>3436</v>
      </c>
      <c r="C2678" s="111" t="s">
        <v>127</v>
      </c>
      <c r="D2678" s="111" t="s">
        <v>127</v>
      </c>
      <c r="E2678" s="111" t="s">
        <v>126</v>
      </c>
      <c r="F2678" s="111" t="s">
        <v>185</v>
      </c>
      <c r="G2678" s="111" t="s">
        <v>167</v>
      </c>
      <c r="H2678" s="111" t="s">
        <v>185</v>
      </c>
      <c r="I2678" s="111" t="s">
        <v>167</v>
      </c>
      <c r="J2678" t="str">
        <f t="shared" si="82"/>
        <v>3436SkogMineraljordLauvskogImpediment</v>
      </c>
      <c r="K2678" s="111">
        <v>-0.77373521499002318</v>
      </c>
      <c r="L2678" s="111">
        <v>0.85306406685236758</v>
      </c>
      <c r="M2678" s="111">
        <v>6.3979989500968365E-2</v>
      </c>
      <c r="N2678" s="112">
        <f t="shared" si="83"/>
        <v>0.14330884136331276</v>
      </c>
    </row>
    <row r="2679" spans="1:14" x14ac:dyDescent="0.25">
      <c r="A2679" s="111" t="s">
        <v>663</v>
      </c>
      <c r="B2679" s="111">
        <f>INDEX(kommuner!C:C,MATCH(_xlfn.NUMBERVALUE(A2679),kommuner!B:B,0))</f>
        <v>3436</v>
      </c>
      <c r="C2679" s="111" t="s">
        <v>127</v>
      </c>
      <c r="D2679" s="111" t="s">
        <v>127</v>
      </c>
      <c r="E2679" s="111" t="s">
        <v>126</v>
      </c>
      <c r="F2679" s="111" t="s">
        <v>185</v>
      </c>
      <c r="G2679" s="111" t="s">
        <v>190</v>
      </c>
      <c r="H2679" s="111" t="s">
        <v>185</v>
      </c>
      <c r="I2679" s="111" t="s">
        <v>190</v>
      </c>
      <c r="J2679" t="str">
        <f t="shared" si="82"/>
        <v>3436SkogMineraljordLauvskogLav</v>
      </c>
      <c r="K2679" s="111">
        <v>-8.9748170935426599E-2</v>
      </c>
      <c r="L2679" s="111">
        <v>0.85306406685236758</v>
      </c>
      <c r="M2679" s="111">
        <v>6.3979989500968365E-2</v>
      </c>
      <c r="N2679" s="112">
        <f t="shared" si="83"/>
        <v>0.82729588541790933</v>
      </c>
    </row>
    <row r="2680" spans="1:14" x14ac:dyDescent="0.25">
      <c r="A2680" s="111" t="s">
        <v>663</v>
      </c>
      <c r="B2680" s="111">
        <f>INDEX(kommuner!C:C,MATCH(_xlfn.NUMBERVALUE(A2680),kommuner!B:B,0))</f>
        <v>3436</v>
      </c>
      <c r="C2680" s="111" t="s">
        <v>127</v>
      </c>
      <c r="D2680" s="111" t="s">
        <v>127</v>
      </c>
      <c r="E2680" s="111" t="s">
        <v>126</v>
      </c>
      <c r="F2680" s="111" t="s">
        <v>185</v>
      </c>
      <c r="G2680" s="111" t="s">
        <v>173</v>
      </c>
      <c r="H2680" s="111" t="s">
        <v>185</v>
      </c>
      <c r="I2680" s="111" t="s">
        <v>173</v>
      </c>
      <c r="J2680" t="str">
        <f t="shared" si="82"/>
        <v>3436SkogMineraljordLauvskogMiddels</v>
      </c>
      <c r="K2680" s="111">
        <v>-1.7789409505847176</v>
      </c>
      <c r="L2680" s="111">
        <v>0.85306406685236758</v>
      </c>
      <c r="M2680" s="111">
        <v>6.3979989500968365E-2</v>
      </c>
      <c r="N2680" s="112">
        <f t="shared" si="83"/>
        <v>-0.86189689423138161</v>
      </c>
    </row>
    <row r="2681" spans="1:14" x14ac:dyDescent="0.25">
      <c r="A2681" s="111" t="s">
        <v>663</v>
      </c>
      <c r="B2681" s="111">
        <f>INDEX(kommuner!C:C,MATCH(_xlfn.NUMBERVALUE(A2681),kommuner!B:B,0))</f>
        <v>3436</v>
      </c>
      <c r="C2681" s="111" t="s">
        <v>127</v>
      </c>
      <c r="D2681" s="111" t="s">
        <v>127</v>
      </c>
      <c r="E2681" s="111" t="s">
        <v>126</v>
      </c>
      <c r="F2681" s="111" t="s">
        <v>185</v>
      </c>
      <c r="G2681" s="111" t="s">
        <v>186</v>
      </c>
      <c r="H2681" s="111" t="s">
        <v>185</v>
      </c>
      <c r="I2681" s="111" t="s">
        <v>186</v>
      </c>
      <c r="J2681" t="str">
        <f t="shared" si="82"/>
        <v>3436SkogMineraljordLauvskogSærs høy</v>
      </c>
      <c r="K2681" s="111">
        <v>-3.6560473259425113</v>
      </c>
      <c r="L2681" s="111">
        <v>0.85306406685236758</v>
      </c>
      <c r="M2681" s="111">
        <v>6.3979989500968365E-2</v>
      </c>
      <c r="N2681" s="112">
        <f t="shared" si="83"/>
        <v>-2.7390032695891753</v>
      </c>
    </row>
    <row r="2682" spans="1:14" x14ac:dyDescent="0.25">
      <c r="A2682" s="111" t="s">
        <v>663</v>
      </c>
      <c r="B2682" s="111">
        <f>INDEX(kommuner!C:C,MATCH(_xlfn.NUMBERVALUE(A2682),kommuner!B:B,0))</f>
        <v>3436</v>
      </c>
      <c r="C2682" s="111" t="s">
        <v>127</v>
      </c>
      <c r="D2682" s="111" t="s">
        <v>127</v>
      </c>
      <c r="E2682" s="111" t="s">
        <v>123</v>
      </c>
      <c r="F2682" s="111" t="s">
        <v>172</v>
      </c>
      <c r="G2682" s="111" t="s">
        <v>180</v>
      </c>
      <c r="H2682" s="111" t="s">
        <v>172</v>
      </c>
      <c r="I2682" s="111" t="s">
        <v>180</v>
      </c>
      <c r="J2682" t="str">
        <f t="shared" si="82"/>
        <v>3436SkogOrganisk jordBarskogHøy</v>
      </c>
      <c r="K2682" s="111">
        <v>-2.5184559031994138</v>
      </c>
      <c r="L2682" s="111">
        <v>0.92784825435236762</v>
      </c>
      <c r="M2682" s="111">
        <v>0.46518126042825314</v>
      </c>
      <c r="N2682" s="112">
        <f t="shared" si="83"/>
        <v>-1.1254263884187932</v>
      </c>
    </row>
    <row r="2683" spans="1:14" x14ac:dyDescent="0.25">
      <c r="A2683" s="111" t="s">
        <v>663</v>
      </c>
      <c r="B2683" s="111">
        <f>INDEX(kommuner!C:C,MATCH(_xlfn.NUMBERVALUE(A2683),kommuner!B:B,0))</f>
        <v>3436</v>
      </c>
      <c r="C2683" s="111" t="s">
        <v>127</v>
      </c>
      <c r="D2683" s="111" t="s">
        <v>127</v>
      </c>
      <c r="E2683" s="111" t="s">
        <v>123</v>
      </c>
      <c r="F2683" s="111" t="s">
        <v>172</v>
      </c>
      <c r="G2683" s="111" t="s">
        <v>167</v>
      </c>
      <c r="H2683" s="111" t="s">
        <v>172</v>
      </c>
      <c r="I2683" s="111" t="s">
        <v>167</v>
      </c>
      <c r="J2683" t="str">
        <f t="shared" si="82"/>
        <v>3436SkogOrganisk jordBarskogImpediment</v>
      </c>
      <c r="K2683" s="111">
        <v>3.7944669267533482E-2</v>
      </c>
      <c r="L2683" s="111">
        <v>0.92784825435236762</v>
      </c>
      <c r="M2683" s="111">
        <v>0.46510463492953991</v>
      </c>
      <c r="N2683" s="112">
        <f t="shared" si="83"/>
        <v>1.430897558549441</v>
      </c>
    </row>
    <row r="2684" spans="1:14" x14ac:dyDescent="0.25">
      <c r="A2684" s="111" t="s">
        <v>663</v>
      </c>
      <c r="B2684" s="111">
        <f>INDEX(kommuner!C:C,MATCH(_xlfn.NUMBERVALUE(A2684),kommuner!B:B,0))</f>
        <v>3436</v>
      </c>
      <c r="C2684" s="111" t="s">
        <v>127</v>
      </c>
      <c r="D2684" s="111" t="s">
        <v>127</v>
      </c>
      <c r="E2684" s="111" t="s">
        <v>123</v>
      </c>
      <c r="F2684" s="111" t="s">
        <v>172</v>
      </c>
      <c r="G2684" s="111" t="s">
        <v>190</v>
      </c>
      <c r="H2684" s="111" t="s">
        <v>172</v>
      </c>
      <c r="I2684" s="111" t="s">
        <v>190</v>
      </c>
      <c r="J2684" t="str">
        <f t="shared" si="82"/>
        <v>3436SkogOrganisk jordBarskogLav</v>
      </c>
      <c r="K2684" s="111">
        <v>-0.50666953101693391</v>
      </c>
      <c r="L2684" s="111">
        <v>0.92784825435236762</v>
      </c>
      <c r="M2684" s="111">
        <v>0.46510463492953991</v>
      </c>
      <c r="N2684" s="112">
        <f t="shared" si="83"/>
        <v>0.88628335826497362</v>
      </c>
    </row>
    <row r="2685" spans="1:14" x14ac:dyDescent="0.25">
      <c r="A2685" s="111" t="s">
        <v>663</v>
      </c>
      <c r="B2685" s="111">
        <f>INDEX(kommuner!C:C,MATCH(_xlfn.NUMBERVALUE(A2685),kommuner!B:B,0))</f>
        <v>3436</v>
      </c>
      <c r="C2685" s="111" t="s">
        <v>127</v>
      </c>
      <c r="D2685" s="111" t="s">
        <v>127</v>
      </c>
      <c r="E2685" s="111" t="s">
        <v>123</v>
      </c>
      <c r="F2685" s="111" t="s">
        <v>172</v>
      </c>
      <c r="G2685" s="111" t="s">
        <v>173</v>
      </c>
      <c r="H2685" s="111" t="s">
        <v>172</v>
      </c>
      <c r="I2685" s="111" t="s">
        <v>173</v>
      </c>
      <c r="J2685" t="str">
        <f t="shared" si="82"/>
        <v>3436SkogOrganisk jordBarskogMiddels</v>
      </c>
      <c r="K2685" s="111">
        <v>-1.5571490961494638</v>
      </c>
      <c r="L2685" s="111">
        <v>0.92784825435236762</v>
      </c>
      <c r="M2685" s="111">
        <v>0.46518126042825314</v>
      </c>
      <c r="N2685" s="112">
        <f t="shared" si="83"/>
        <v>-0.16411958136884308</v>
      </c>
    </row>
    <row r="2686" spans="1:14" x14ac:dyDescent="0.25">
      <c r="A2686" s="111" t="s">
        <v>663</v>
      </c>
      <c r="B2686" s="111">
        <f>INDEX(kommuner!C:C,MATCH(_xlfn.NUMBERVALUE(A2686),kommuner!B:B,0))</f>
        <v>3436</v>
      </c>
      <c r="C2686" s="111" t="s">
        <v>127</v>
      </c>
      <c r="D2686" s="111" t="s">
        <v>127</v>
      </c>
      <c r="E2686" s="111" t="s">
        <v>123</v>
      </c>
      <c r="F2686" s="111" t="s">
        <v>172</v>
      </c>
      <c r="G2686" s="111" t="s">
        <v>186</v>
      </c>
      <c r="H2686" s="111" t="s">
        <v>172</v>
      </c>
      <c r="I2686" s="111" t="s">
        <v>186</v>
      </c>
      <c r="J2686" t="str">
        <f t="shared" si="82"/>
        <v>3436SkogOrganisk jordBarskogSærs høy</v>
      </c>
      <c r="K2686" s="111">
        <v>2.5548655235722699</v>
      </c>
      <c r="L2686" s="111">
        <v>0.92784825435236762</v>
      </c>
      <c r="M2686" s="111">
        <v>0.46518126042825314</v>
      </c>
      <c r="N2686" s="112">
        <f t="shared" si="83"/>
        <v>3.9478950383528906</v>
      </c>
    </row>
    <row r="2687" spans="1:14" x14ac:dyDescent="0.25">
      <c r="A2687" s="111" t="s">
        <v>663</v>
      </c>
      <c r="B2687" s="111">
        <f>INDEX(kommuner!C:C,MATCH(_xlfn.NUMBERVALUE(A2687),kommuner!B:B,0))</f>
        <v>3436</v>
      </c>
      <c r="C2687" s="111" t="s">
        <v>127</v>
      </c>
      <c r="D2687" s="111" t="s">
        <v>127</v>
      </c>
      <c r="E2687" s="111" t="s">
        <v>123</v>
      </c>
      <c r="F2687" s="111" t="s">
        <v>179</v>
      </c>
      <c r="G2687" s="111" t="s">
        <v>180</v>
      </c>
      <c r="H2687" s="111" t="s">
        <v>179</v>
      </c>
      <c r="I2687" s="111" t="s">
        <v>180</v>
      </c>
      <c r="J2687" t="str">
        <f t="shared" si="82"/>
        <v>3436SkogOrganisk jordBlandingsskogHøy</v>
      </c>
      <c r="K2687" s="111">
        <v>-5.5554344456832343</v>
      </c>
      <c r="L2687" s="111">
        <v>0.92784825435236762</v>
      </c>
      <c r="M2687" s="111">
        <v>0.46510463492953991</v>
      </c>
      <c r="N2687" s="112">
        <f t="shared" si="83"/>
        <v>-4.1624815564013264</v>
      </c>
    </row>
    <row r="2688" spans="1:14" x14ac:dyDescent="0.25">
      <c r="A2688" s="111" t="s">
        <v>663</v>
      </c>
      <c r="B2688" s="111">
        <f>INDEX(kommuner!C:C,MATCH(_xlfn.NUMBERVALUE(A2688),kommuner!B:B,0))</f>
        <v>3436</v>
      </c>
      <c r="C2688" s="111" t="s">
        <v>127</v>
      </c>
      <c r="D2688" s="111" t="s">
        <v>127</v>
      </c>
      <c r="E2688" s="111" t="s">
        <v>123</v>
      </c>
      <c r="F2688" s="111" t="s">
        <v>179</v>
      </c>
      <c r="G2688" s="111" t="s">
        <v>167</v>
      </c>
      <c r="H2688" s="111" t="s">
        <v>179</v>
      </c>
      <c r="I2688" s="111" t="s">
        <v>167</v>
      </c>
      <c r="J2688" t="str">
        <f t="shared" si="82"/>
        <v>3436SkogOrganisk jordBlandingsskogImpediment</v>
      </c>
      <c r="K2688" s="111">
        <v>-0.28586344175800005</v>
      </c>
      <c r="L2688" s="111">
        <v>0.92784825435236762</v>
      </c>
      <c r="M2688" s="111">
        <v>0.46510463492953991</v>
      </c>
      <c r="N2688" s="112">
        <f t="shared" si="83"/>
        <v>1.1070894475239075</v>
      </c>
    </row>
    <row r="2689" spans="1:14" x14ac:dyDescent="0.25">
      <c r="A2689" s="111" t="s">
        <v>663</v>
      </c>
      <c r="B2689" s="111">
        <f>INDEX(kommuner!C:C,MATCH(_xlfn.NUMBERVALUE(A2689),kommuner!B:B,0))</f>
        <v>3436</v>
      </c>
      <c r="C2689" s="111" t="s">
        <v>127</v>
      </c>
      <c r="D2689" s="111" t="s">
        <v>127</v>
      </c>
      <c r="E2689" s="111" t="s">
        <v>123</v>
      </c>
      <c r="F2689" s="111" t="s">
        <v>179</v>
      </c>
      <c r="G2689" s="111" t="s">
        <v>190</v>
      </c>
      <c r="H2689" s="111" t="s">
        <v>179</v>
      </c>
      <c r="I2689" s="111" t="s">
        <v>190</v>
      </c>
      <c r="J2689" t="str">
        <f t="shared" si="82"/>
        <v>3436SkogOrganisk jordBlandingsskogLav</v>
      </c>
      <c r="K2689" s="111">
        <v>-1.2347339377887629</v>
      </c>
      <c r="L2689" s="111">
        <v>0.92784825435236762</v>
      </c>
      <c r="M2689" s="111">
        <v>0.46510463492953991</v>
      </c>
      <c r="N2689" s="112">
        <f t="shared" si="83"/>
        <v>0.15821895149314458</v>
      </c>
    </row>
    <row r="2690" spans="1:14" x14ac:dyDescent="0.25">
      <c r="A2690" s="111" t="s">
        <v>663</v>
      </c>
      <c r="B2690" s="111">
        <f>INDEX(kommuner!C:C,MATCH(_xlfn.NUMBERVALUE(A2690),kommuner!B:B,0))</f>
        <v>3436</v>
      </c>
      <c r="C2690" s="111" t="s">
        <v>127</v>
      </c>
      <c r="D2690" s="111" t="s">
        <v>127</v>
      </c>
      <c r="E2690" s="111" t="s">
        <v>123</v>
      </c>
      <c r="F2690" s="111" t="s">
        <v>179</v>
      </c>
      <c r="G2690" s="111" t="s">
        <v>173</v>
      </c>
      <c r="H2690" s="111" t="s">
        <v>179</v>
      </c>
      <c r="I2690" s="111" t="s">
        <v>173</v>
      </c>
      <c r="J2690" t="str">
        <f t="shared" si="82"/>
        <v>3436SkogOrganisk jordBlandingsskogMiddels</v>
      </c>
      <c r="K2690" s="111">
        <v>-2.4239591752717748</v>
      </c>
      <c r="L2690" s="111">
        <v>0.92784825435236762</v>
      </c>
      <c r="M2690" s="111">
        <v>0.46510463492953991</v>
      </c>
      <c r="N2690" s="112">
        <f t="shared" si="83"/>
        <v>-1.0310062859898674</v>
      </c>
    </row>
    <row r="2691" spans="1:14" x14ac:dyDescent="0.25">
      <c r="A2691" s="111" t="s">
        <v>663</v>
      </c>
      <c r="B2691" s="111">
        <f>INDEX(kommuner!C:C,MATCH(_xlfn.NUMBERVALUE(A2691),kommuner!B:B,0))</f>
        <v>3436</v>
      </c>
      <c r="C2691" s="111" t="s">
        <v>127</v>
      </c>
      <c r="D2691" s="111" t="s">
        <v>127</v>
      </c>
      <c r="E2691" s="111" t="s">
        <v>123</v>
      </c>
      <c r="F2691" s="111" t="s">
        <v>179</v>
      </c>
      <c r="G2691" s="111" t="s">
        <v>186</v>
      </c>
      <c r="H2691" s="111" t="s">
        <v>179</v>
      </c>
      <c r="I2691" s="111" t="s">
        <v>186</v>
      </c>
      <c r="J2691" t="str">
        <f t="shared" ref="J2691:J2754" si="84">B2691&amp;C2691&amp;E2691&amp;IF(C2691="Skog",F2691&amp;G2691,"")</f>
        <v>3436SkogOrganisk jordBlandingsskogSærs høy</v>
      </c>
      <c r="K2691" s="111">
        <v>-1.5726115302258048</v>
      </c>
      <c r="L2691" s="111">
        <v>0.92784825435236762</v>
      </c>
      <c r="M2691" s="111">
        <v>0.46510463492953991</v>
      </c>
      <c r="N2691" s="112">
        <f t="shared" ref="N2691:N2754" si="85">SUM(K2691:M2691)</f>
        <v>-0.17965864094389727</v>
      </c>
    </row>
    <row r="2692" spans="1:14" x14ac:dyDescent="0.25">
      <c r="A2692" s="111" t="s">
        <v>663</v>
      </c>
      <c r="B2692" s="111">
        <f>INDEX(kommuner!C:C,MATCH(_xlfn.NUMBERVALUE(A2692),kommuner!B:B,0))</f>
        <v>3436</v>
      </c>
      <c r="C2692" s="111" t="s">
        <v>127</v>
      </c>
      <c r="D2692" s="111" t="s">
        <v>127</v>
      </c>
      <c r="E2692" s="111" t="s">
        <v>123</v>
      </c>
      <c r="F2692" s="111" t="s">
        <v>185</v>
      </c>
      <c r="G2692" s="111" t="s">
        <v>180</v>
      </c>
      <c r="H2692" s="111" t="s">
        <v>185</v>
      </c>
      <c r="I2692" s="111" t="s">
        <v>180</v>
      </c>
      <c r="J2692" t="str">
        <f t="shared" si="84"/>
        <v>3436SkogOrganisk jordLauvskogHøy</v>
      </c>
      <c r="K2692" s="111">
        <v>-1.9913688882377358</v>
      </c>
      <c r="L2692" s="111">
        <v>0.92784825435236762</v>
      </c>
      <c r="M2692" s="111">
        <v>0.46510463492953991</v>
      </c>
      <c r="N2692" s="112">
        <f t="shared" si="85"/>
        <v>-0.59841599895582831</v>
      </c>
    </row>
    <row r="2693" spans="1:14" x14ac:dyDescent="0.25">
      <c r="A2693" s="111" t="s">
        <v>663</v>
      </c>
      <c r="B2693" s="111">
        <f>INDEX(kommuner!C:C,MATCH(_xlfn.NUMBERVALUE(A2693),kommuner!B:B,0))</f>
        <v>3436</v>
      </c>
      <c r="C2693" s="111" t="s">
        <v>127</v>
      </c>
      <c r="D2693" s="111" t="s">
        <v>127</v>
      </c>
      <c r="E2693" s="111" t="s">
        <v>123</v>
      </c>
      <c r="F2693" s="111" t="s">
        <v>185</v>
      </c>
      <c r="G2693" s="111" t="s">
        <v>167</v>
      </c>
      <c r="H2693" s="111" t="s">
        <v>185</v>
      </c>
      <c r="I2693" s="111" t="s">
        <v>167</v>
      </c>
      <c r="J2693" t="str">
        <f t="shared" si="84"/>
        <v>3436SkogOrganisk jordLauvskogImpediment</v>
      </c>
      <c r="K2693" s="111">
        <v>0.35000626494250675</v>
      </c>
      <c r="L2693" s="111">
        <v>0.92784825435236762</v>
      </c>
      <c r="M2693" s="111">
        <v>0.46510463492953991</v>
      </c>
      <c r="N2693" s="112">
        <f t="shared" si="85"/>
        <v>1.7429591542244141</v>
      </c>
    </row>
    <row r="2694" spans="1:14" x14ac:dyDescent="0.25">
      <c r="A2694" s="111" t="s">
        <v>663</v>
      </c>
      <c r="B2694" s="111">
        <f>INDEX(kommuner!C:C,MATCH(_xlfn.NUMBERVALUE(A2694),kommuner!B:B,0))</f>
        <v>3436</v>
      </c>
      <c r="C2694" s="111" t="s">
        <v>127</v>
      </c>
      <c r="D2694" s="111" t="s">
        <v>127</v>
      </c>
      <c r="E2694" s="111" t="s">
        <v>123</v>
      </c>
      <c r="F2694" s="111" t="s">
        <v>185</v>
      </c>
      <c r="G2694" s="111" t="s">
        <v>190</v>
      </c>
      <c r="H2694" s="111" t="s">
        <v>185</v>
      </c>
      <c r="I2694" s="111" t="s">
        <v>190</v>
      </c>
      <c r="J2694" t="str">
        <f t="shared" si="84"/>
        <v>3436SkogOrganisk jordLauvskogLav</v>
      </c>
      <c r="K2694" s="111">
        <v>1.1144075558526714</v>
      </c>
      <c r="L2694" s="111">
        <v>0.92784825435236762</v>
      </c>
      <c r="M2694" s="111">
        <v>0.46510463492953991</v>
      </c>
      <c r="N2694" s="112">
        <f t="shared" si="85"/>
        <v>2.5073604451345788</v>
      </c>
    </row>
    <row r="2695" spans="1:14" x14ac:dyDescent="0.25">
      <c r="A2695" s="111" t="s">
        <v>663</v>
      </c>
      <c r="B2695" s="111">
        <f>INDEX(kommuner!C:C,MATCH(_xlfn.NUMBERVALUE(A2695),kommuner!B:B,0))</f>
        <v>3436</v>
      </c>
      <c r="C2695" s="111" t="s">
        <v>127</v>
      </c>
      <c r="D2695" s="111" t="s">
        <v>127</v>
      </c>
      <c r="E2695" s="111" t="s">
        <v>123</v>
      </c>
      <c r="F2695" s="111" t="s">
        <v>185</v>
      </c>
      <c r="G2695" s="111" t="s">
        <v>173</v>
      </c>
      <c r="H2695" s="111" t="s">
        <v>185</v>
      </c>
      <c r="I2695" s="111" t="s">
        <v>173</v>
      </c>
      <c r="J2695" t="str">
        <f t="shared" si="84"/>
        <v>3436SkogOrganisk jordLauvskogMiddels</v>
      </c>
      <c r="K2695" s="111">
        <v>-0.62664468270982987</v>
      </c>
      <c r="L2695" s="111">
        <v>0.92784825435236762</v>
      </c>
      <c r="M2695" s="111">
        <v>0.46510463492953991</v>
      </c>
      <c r="N2695" s="112">
        <f t="shared" si="85"/>
        <v>0.76630820657207765</v>
      </c>
    </row>
    <row r="2696" spans="1:14" x14ac:dyDescent="0.25">
      <c r="A2696" s="111" t="s">
        <v>663</v>
      </c>
      <c r="B2696" s="111">
        <f>INDEX(kommuner!C:C,MATCH(_xlfn.NUMBERVALUE(A2696),kommuner!B:B,0))</f>
        <v>3436</v>
      </c>
      <c r="C2696" s="111" t="s">
        <v>127</v>
      </c>
      <c r="D2696" s="111" t="s">
        <v>127</v>
      </c>
      <c r="E2696" s="111" t="s">
        <v>123</v>
      </c>
      <c r="F2696" s="111" t="s">
        <v>185</v>
      </c>
      <c r="G2696" s="111" t="s">
        <v>186</v>
      </c>
      <c r="H2696" s="111" t="s">
        <v>185</v>
      </c>
      <c r="I2696" s="111" t="s">
        <v>186</v>
      </c>
      <c r="J2696" t="str">
        <f t="shared" si="84"/>
        <v>3436SkogOrganisk jordLauvskogSærs høy</v>
      </c>
      <c r="K2696" s="111">
        <v>-1.8997279926091779</v>
      </c>
      <c r="L2696" s="111">
        <v>0.92784825435236762</v>
      </c>
      <c r="M2696" s="111">
        <v>0.46510463492953991</v>
      </c>
      <c r="N2696" s="112">
        <f t="shared" si="85"/>
        <v>-0.50677510332727038</v>
      </c>
    </row>
    <row r="2697" spans="1:14" x14ac:dyDescent="0.25">
      <c r="A2697" s="111" t="s">
        <v>663</v>
      </c>
      <c r="B2697" s="111">
        <f>INDEX(kommuner!C:C,MATCH(_xlfn.NUMBERVALUE(A2697),kommuner!B:B,0))</f>
        <v>3436</v>
      </c>
      <c r="C2697" s="111" t="s">
        <v>83</v>
      </c>
      <c r="D2697" s="111" t="s">
        <v>83</v>
      </c>
      <c r="E2697" s="111" t="s">
        <v>126</v>
      </c>
      <c r="F2697" s="111" t="s">
        <v>139</v>
      </c>
      <c r="G2697" s="111" t="s">
        <v>139</v>
      </c>
      <c r="H2697" s="111" t="s">
        <v>139</v>
      </c>
      <c r="I2697" s="111" t="s">
        <v>139</v>
      </c>
      <c r="J2697" t="str">
        <f t="shared" si="84"/>
        <v>3436Utbygd arealMineraljord</v>
      </c>
      <c r="K2697" s="111">
        <v>-0.82639633937819656</v>
      </c>
      <c r="L2697" s="111">
        <v>0</v>
      </c>
      <c r="M2697" s="111">
        <v>1.303047089454229E-2</v>
      </c>
      <c r="N2697" s="112">
        <f t="shared" si="85"/>
        <v>-0.81336586848365422</v>
      </c>
    </row>
    <row r="2698" spans="1:14" x14ac:dyDescent="0.25">
      <c r="A2698" s="111" t="s">
        <v>663</v>
      </c>
      <c r="B2698" s="111">
        <f>INDEX(kommuner!C:C,MATCH(_xlfn.NUMBERVALUE(A2698),kommuner!B:B,0))</f>
        <v>3436</v>
      </c>
      <c r="C2698" s="111" t="s">
        <v>83</v>
      </c>
      <c r="D2698" s="111" t="s">
        <v>83</v>
      </c>
      <c r="E2698" s="111" t="s">
        <v>123</v>
      </c>
      <c r="F2698" s="111" t="s">
        <v>139</v>
      </c>
      <c r="G2698" s="111" t="s">
        <v>139</v>
      </c>
      <c r="H2698" s="111" t="s">
        <v>139</v>
      </c>
      <c r="I2698" s="111" t="s">
        <v>139</v>
      </c>
      <c r="J2698" t="str">
        <f t="shared" si="84"/>
        <v>3436Utbygd arealOrganisk jord</v>
      </c>
      <c r="K2698" s="111">
        <v>29.011421395201612</v>
      </c>
      <c r="L2698" s="111">
        <v>0</v>
      </c>
      <c r="M2698" s="111">
        <v>1.303047089454229E-2</v>
      </c>
      <c r="N2698" s="112">
        <f t="shared" si="85"/>
        <v>29.024451866096154</v>
      </c>
    </row>
    <row r="2699" spans="1:14" x14ac:dyDescent="0.25">
      <c r="A2699" s="111" t="s">
        <v>663</v>
      </c>
      <c r="B2699" s="111">
        <f>INDEX(kommuner!C:C,MATCH(_xlfn.NUMBERVALUE(A2699),kommuner!B:B,0))</f>
        <v>3436</v>
      </c>
      <c r="C2699" s="111" t="s">
        <v>181</v>
      </c>
      <c r="D2699" s="111" t="s">
        <v>181</v>
      </c>
      <c r="E2699" s="111" t="s">
        <v>123</v>
      </c>
      <c r="F2699" s="111" t="s">
        <v>139</v>
      </c>
      <c r="G2699" s="111" t="s">
        <v>139</v>
      </c>
      <c r="H2699" s="111" t="s">
        <v>139</v>
      </c>
      <c r="I2699" s="111" t="s">
        <v>139</v>
      </c>
      <c r="J2699" t="str">
        <f t="shared" si="84"/>
        <v>3436Vann og myrOrganisk jord</v>
      </c>
      <c r="K2699" s="111">
        <v>-0.15121005571827481</v>
      </c>
      <c r="L2699" s="111">
        <v>0</v>
      </c>
      <c r="M2699" s="111">
        <v>0</v>
      </c>
      <c r="N2699" s="112">
        <f t="shared" si="85"/>
        <v>-0.15121005571827481</v>
      </c>
    </row>
    <row r="2700" spans="1:14" x14ac:dyDescent="0.25">
      <c r="A2700" s="111" t="s">
        <v>664</v>
      </c>
      <c r="B2700" s="111">
        <f>INDEX(kommuner!C:C,MATCH(_xlfn.NUMBERVALUE(A2700),kommuner!B:B,0))</f>
        <v>3437</v>
      </c>
      <c r="C2700" s="111" t="s">
        <v>82</v>
      </c>
      <c r="D2700" s="111" t="s">
        <v>82</v>
      </c>
      <c r="E2700" s="111" t="s">
        <v>126</v>
      </c>
      <c r="F2700" s="111" t="s">
        <v>139</v>
      </c>
      <c r="G2700" s="111" t="s">
        <v>139</v>
      </c>
      <c r="H2700" s="111" t="s">
        <v>139</v>
      </c>
      <c r="I2700" s="111" t="s">
        <v>139</v>
      </c>
      <c r="J2700" t="str">
        <f t="shared" si="84"/>
        <v>3437Annen utmarkMineraljord</v>
      </c>
      <c r="K2700" s="111">
        <v>-8.1294889331176998E-2</v>
      </c>
      <c r="L2700" s="111">
        <v>0</v>
      </c>
      <c r="M2700" s="111">
        <v>0</v>
      </c>
      <c r="N2700" s="112">
        <f t="shared" si="85"/>
        <v>-8.1294889331176998E-2</v>
      </c>
    </row>
    <row r="2701" spans="1:14" x14ac:dyDescent="0.25">
      <c r="A2701" s="111" t="s">
        <v>664</v>
      </c>
      <c r="B2701" s="111">
        <f>INDEX(kommuner!C:C,MATCH(_xlfn.NUMBERVALUE(A2701),kommuner!B:B,0))</f>
        <v>3437</v>
      </c>
      <c r="C2701" s="111" t="s">
        <v>121</v>
      </c>
      <c r="D2701" s="111" t="s">
        <v>121</v>
      </c>
      <c r="E2701" s="111" t="s">
        <v>126</v>
      </c>
      <c r="F2701" s="111" t="s">
        <v>139</v>
      </c>
      <c r="G2701" s="111" t="s">
        <v>139</v>
      </c>
      <c r="H2701" s="111" t="s">
        <v>139</v>
      </c>
      <c r="I2701" s="111" t="s">
        <v>139</v>
      </c>
      <c r="J2701" t="str">
        <f t="shared" si="84"/>
        <v>3437BeiteMineraljord</v>
      </c>
      <c r="K2701" s="111">
        <v>-0.96338340838695502</v>
      </c>
      <c r="L2701" s="111">
        <v>0</v>
      </c>
      <c r="M2701" s="111">
        <v>1.2448711246839999E-7</v>
      </c>
      <c r="N2701" s="112">
        <f t="shared" si="85"/>
        <v>-0.96338328389984251</v>
      </c>
    </row>
    <row r="2702" spans="1:14" x14ac:dyDescent="0.25">
      <c r="A2702" s="111" t="s">
        <v>664</v>
      </c>
      <c r="B2702" s="111">
        <f>INDEX(kommuner!C:C,MATCH(_xlfn.NUMBERVALUE(A2702),kommuner!B:B,0))</f>
        <v>3437</v>
      </c>
      <c r="C2702" s="111" t="s">
        <v>121</v>
      </c>
      <c r="D2702" s="111" t="s">
        <v>121</v>
      </c>
      <c r="E2702" s="111" t="s">
        <v>123</v>
      </c>
      <c r="F2702" s="111" t="s">
        <v>139</v>
      </c>
      <c r="G2702" s="111" t="s">
        <v>139</v>
      </c>
      <c r="H2702" s="111" t="s">
        <v>139</v>
      </c>
      <c r="I2702" s="111" t="s">
        <v>139</v>
      </c>
      <c r="J2702" t="str">
        <f t="shared" si="84"/>
        <v>3437BeiteOrganisk jord</v>
      </c>
      <c r="K2702" s="111">
        <v>12.077525935985037</v>
      </c>
      <c r="L2702" s="111">
        <v>1.6412500000000001</v>
      </c>
      <c r="M2702" s="111">
        <v>0</v>
      </c>
      <c r="N2702" s="112">
        <f t="shared" si="85"/>
        <v>13.718775935985036</v>
      </c>
    </row>
    <row r="2703" spans="1:14" x14ac:dyDescent="0.25">
      <c r="A2703" s="111" t="s">
        <v>664</v>
      </c>
      <c r="B2703" s="111">
        <f>INDEX(kommuner!C:C,MATCH(_xlfn.NUMBERVALUE(A2703),kommuner!B:B,0))</f>
        <v>3437</v>
      </c>
      <c r="C2703" s="111" t="s">
        <v>84</v>
      </c>
      <c r="D2703" s="111" t="s">
        <v>84</v>
      </c>
      <c r="E2703" s="111" t="s">
        <v>126</v>
      </c>
      <c r="F2703" s="111" t="s">
        <v>139</v>
      </c>
      <c r="G2703" s="111" t="s">
        <v>139</v>
      </c>
      <c r="H2703" s="111" t="s">
        <v>139</v>
      </c>
      <c r="I2703" s="111" t="s">
        <v>139</v>
      </c>
      <c r="J2703" t="str">
        <f t="shared" si="84"/>
        <v>3437Dyrket markMineraljord</v>
      </c>
      <c r="K2703" s="111">
        <v>-0.49268043400208006</v>
      </c>
      <c r="L2703" s="111">
        <v>0</v>
      </c>
      <c r="M2703" s="111">
        <v>0</v>
      </c>
      <c r="N2703" s="112">
        <f t="shared" si="85"/>
        <v>-0.49268043400208006</v>
      </c>
    </row>
    <row r="2704" spans="1:14" x14ac:dyDescent="0.25">
      <c r="A2704" s="111" t="s">
        <v>664</v>
      </c>
      <c r="B2704" s="111">
        <f>INDEX(kommuner!C:C,MATCH(_xlfn.NUMBERVALUE(A2704),kommuner!B:B,0))</f>
        <v>3437</v>
      </c>
      <c r="C2704" s="111" t="s">
        <v>84</v>
      </c>
      <c r="D2704" s="111" t="s">
        <v>84</v>
      </c>
      <c r="E2704" s="111" t="s">
        <v>123</v>
      </c>
      <c r="F2704" s="111" t="s">
        <v>139</v>
      </c>
      <c r="G2704" s="111" t="s">
        <v>139</v>
      </c>
      <c r="H2704" s="111" t="s">
        <v>139</v>
      </c>
      <c r="I2704" s="111" t="s">
        <v>139</v>
      </c>
      <c r="J2704" t="str">
        <f t="shared" si="84"/>
        <v>3437Dyrket markOrganisk jord</v>
      </c>
      <c r="K2704" s="111">
        <v>28.726149366675592</v>
      </c>
      <c r="L2704" s="111">
        <v>1.45625</v>
      </c>
      <c r="M2704" s="111">
        <v>0</v>
      </c>
      <c r="N2704" s="112">
        <f t="shared" si="85"/>
        <v>30.182399366675593</v>
      </c>
    </row>
    <row r="2705" spans="1:14" x14ac:dyDescent="0.25">
      <c r="A2705" s="111" t="s">
        <v>664</v>
      </c>
      <c r="B2705" s="111">
        <f>INDEX(kommuner!C:C,MATCH(_xlfn.NUMBERVALUE(A2705),kommuner!B:B,0))</f>
        <v>3437</v>
      </c>
      <c r="C2705" s="111" t="s">
        <v>127</v>
      </c>
      <c r="D2705" s="111" t="s">
        <v>127</v>
      </c>
      <c r="E2705" s="111" t="s">
        <v>126</v>
      </c>
      <c r="F2705" s="111" t="s">
        <v>172</v>
      </c>
      <c r="G2705" s="111" t="s">
        <v>180</v>
      </c>
      <c r="H2705" s="111" t="s">
        <v>172</v>
      </c>
      <c r="I2705" s="111" t="s">
        <v>180</v>
      </c>
      <c r="J2705" t="str">
        <f t="shared" si="84"/>
        <v>3437SkogMineraljordBarskogHøy</v>
      </c>
      <c r="K2705" s="111">
        <v>-2.6198458133623994</v>
      </c>
      <c r="L2705" s="111">
        <v>0.85306406685236758</v>
      </c>
      <c r="M2705" s="111">
        <v>6.4056614999681585E-2</v>
      </c>
      <c r="N2705" s="112">
        <f t="shared" si="85"/>
        <v>-1.7027251315103504</v>
      </c>
    </row>
    <row r="2706" spans="1:14" x14ac:dyDescent="0.25">
      <c r="A2706" s="111" t="s">
        <v>664</v>
      </c>
      <c r="B2706" s="111">
        <f>INDEX(kommuner!C:C,MATCH(_xlfn.NUMBERVALUE(A2706),kommuner!B:B,0))</f>
        <v>3437</v>
      </c>
      <c r="C2706" s="111" t="s">
        <v>127</v>
      </c>
      <c r="D2706" s="111" t="s">
        <v>127</v>
      </c>
      <c r="E2706" s="111" t="s">
        <v>126</v>
      </c>
      <c r="F2706" s="111" t="s">
        <v>172</v>
      </c>
      <c r="G2706" s="111" t="s">
        <v>167</v>
      </c>
      <c r="H2706" s="111" t="s">
        <v>172</v>
      </c>
      <c r="I2706" s="111" t="s">
        <v>167</v>
      </c>
      <c r="J2706" t="str">
        <f t="shared" si="84"/>
        <v>3437SkogMineraljordBarskogImpediment</v>
      </c>
      <c r="K2706" s="111">
        <v>-2.0650085329634176</v>
      </c>
      <c r="L2706" s="111">
        <v>0.85306406685236758</v>
      </c>
      <c r="M2706" s="111">
        <v>6.3979989500968365E-2</v>
      </c>
      <c r="N2706" s="112">
        <f t="shared" si="85"/>
        <v>-1.1479644766100818</v>
      </c>
    </row>
    <row r="2707" spans="1:14" x14ac:dyDescent="0.25">
      <c r="A2707" s="111" t="s">
        <v>664</v>
      </c>
      <c r="B2707" s="111">
        <f>INDEX(kommuner!C:C,MATCH(_xlfn.NUMBERVALUE(A2707),kommuner!B:B,0))</f>
        <v>3437</v>
      </c>
      <c r="C2707" s="111" t="s">
        <v>127</v>
      </c>
      <c r="D2707" s="111" t="s">
        <v>127</v>
      </c>
      <c r="E2707" s="111" t="s">
        <v>126</v>
      </c>
      <c r="F2707" s="111" t="s">
        <v>172</v>
      </c>
      <c r="G2707" s="111" t="s">
        <v>190</v>
      </c>
      <c r="H2707" s="111" t="s">
        <v>172</v>
      </c>
      <c r="I2707" s="111" t="s">
        <v>190</v>
      </c>
      <c r="J2707" t="str">
        <f t="shared" si="84"/>
        <v>3437SkogMineraljordBarskogLav</v>
      </c>
      <c r="K2707" s="111">
        <v>-1.5556963198695539</v>
      </c>
      <c r="L2707" s="111">
        <v>0.85306406685236758</v>
      </c>
      <c r="M2707" s="111">
        <v>6.3979989500968365E-2</v>
      </c>
      <c r="N2707" s="112">
        <f t="shared" si="85"/>
        <v>-0.63865226351621796</v>
      </c>
    </row>
    <row r="2708" spans="1:14" x14ac:dyDescent="0.25">
      <c r="A2708" s="111" t="s">
        <v>664</v>
      </c>
      <c r="B2708" s="111">
        <f>INDEX(kommuner!C:C,MATCH(_xlfn.NUMBERVALUE(A2708),kommuner!B:B,0))</f>
        <v>3437</v>
      </c>
      <c r="C2708" s="111" t="s">
        <v>127</v>
      </c>
      <c r="D2708" s="111" t="s">
        <v>127</v>
      </c>
      <c r="E2708" s="111" t="s">
        <v>126</v>
      </c>
      <c r="F2708" s="111" t="s">
        <v>172</v>
      </c>
      <c r="G2708" s="111" t="s">
        <v>173</v>
      </c>
      <c r="H2708" s="111" t="s">
        <v>172</v>
      </c>
      <c r="I2708" s="111" t="s">
        <v>173</v>
      </c>
      <c r="J2708" t="str">
        <f t="shared" si="84"/>
        <v>3437SkogMineraljordBarskogMiddels</v>
      </c>
      <c r="K2708" s="111">
        <v>-2.1020078369684825</v>
      </c>
      <c r="L2708" s="111">
        <v>0.85306406685236758</v>
      </c>
      <c r="M2708" s="111">
        <v>6.4056614999681585E-2</v>
      </c>
      <c r="N2708" s="112">
        <f t="shared" si="85"/>
        <v>-1.1848871551164335</v>
      </c>
    </row>
    <row r="2709" spans="1:14" x14ac:dyDescent="0.25">
      <c r="A2709" s="111" t="s">
        <v>664</v>
      </c>
      <c r="B2709" s="111">
        <f>INDEX(kommuner!C:C,MATCH(_xlfn.NUMBERVALUE(A2709),kommuner!B:B,0))</f>
        <v>3437</v>
      </c>
      <c r="C2709" s="111" t="s">
        <v>127</v>
      </c>
      <c r="D2709" s="111" t="s">
        <v>127</v>
      </c>
      <c r="E2709" s="111" t="s">
        <v>126</v>
      </c>
      <c r="F2709" s="111" t="s">
        <v>172</v>
      </c>
      <c r="G2709" s="111" t="s">
        <v>186</v>
      </c>
      <c r="H2709" s="111" t="s">
        <v>172</v>
      </c>
      <c r="I2709" s="111" t="s">
        <v>186</v>
      </c>
      <c r="J2709" t="str">
        <f t="shared" si="84"/>
        <v>3437SkogMineraljordBarskogSærs høy</v>
      </c>
      <c r="K2709" s="111">
        <v>0.12072674540874306</v>
      </c>
      <c r="L2709" s="111">
        <v>0.85306406685236758</v>
      </c>
      <c r="M2709" s="111">
        <v>6.4056614999681585E-2</v>
      </c>
      <c r="N2709" s="112">
        <f t="shared" si="85"/>
        <v>1.0378474272607923</v>
      </c>
    </row>
    <row r="2710" spans="1:14" x14ac:dyDescent="0.25">
      <c r="A2710" s="111" t="s">
        <v>664</v>
      </c>
      <c r="B2710" s="111">
        <f>INDEX(kommuner!C:C,MATCH(_xlfn.NUMBERVALUE(A2710),kommuner!B:B,0))</f>
        <v>3437</v>
      </c>
      <c r="C2710" s="111" t="s">
        <v>127</v>
      </c>
      <c r="D2710" s="111" t="s">
        <v>127</v>
      </c>
      <c r="E2710" s="111" t="s">
        <v>126</v>
      </c>
      <c r="F2710" s="111" t="s">
        <v>179</v>
      </c>
      <c r="G2710" s="111" t="s">
        <v>180</v>
      </c>
      <c r="H2710" s="111" t="s">
        <v>179</v>
      </c>
      <c r="I2710" s="111" t="s">
        <v>180</v>
      </c>
      <c r="J2710" t="str">
        <f t="shared" si="84"/>
        <v>3437SkogMineraljordBlandingsskogHøy</v>
      </c>
      <c r="K2710" s="111">
        <v>-7.1939050909469406</v>
      </c>
      <c r="L2710" s="111">
        <v>0.85306406685236758</v>
      </c>
      <c r="M2710" s="111">
        <v>6.3979989500968365E-2</v>
      </c>
      <c r="N2710" s="112">
        <f t="shared" si="85"/>
        <v>-6.2768610345936047</v>
      </c>
    </row>
    <row r="2711" spans="1:14" x14ac:dyDescent="0.25">
      <c r="A2711" s="111" t="s">
        <v>664</v>
      </c>
      <c r="B2711" s="111">
        <f>INDEX(kommuner!C:C,MATCH(_xlfn.NUMBERVALUE(A2711),kommuner!B:B,0))</f>
        <v>3437</v>
      </c>
      <c r="C2711" s="111" t="s">
        <v>127</v>
      </c>
      <c r="D2711" s="111" t="s">
        <v>127</v>
      </c>
      <c r="E2711" s="111" t="s">
        <v>126</v>
      </c>
      <c r="F2711" s="111" t="s">
        <v>179</v>
      </c>
      <c r="G2711" s="111" t="s">
        <v>167</v>
      </c>
      <c r="H2711" s="111" t="s">
        <v>179</v>
      </c>
      <c r="I2711" s="111" t="s">
        <v>167</v>
      </c>
      <c r="J2711" t="str">
        <f t="shared" si="84"/>
        <v>3437SkogMineraljordBlandingsskogImpediment</v>
      </c>
      <c r="K2711" s="111">
        <v>-1.534689908392211</v>
      </c>
      <c r="L2711" s="111">
        <v>0.85306406685236758</v>
      </c>
      <c r="M2711" s="111">
        <v>6.3979989500968365E-2</v>
      </c>
      <c r="N2711" s="112">
        <f t="shared" si="85"/>
        <v>-0.61764585203887501</v>
      </c>
    </row>
    <row r="2712" spans="1:14" x14ac:dyDescent="0.25">
      <c r="A2712" s="111" t="s">
        <v>664</v>
      </c>
      <c r="B2712" s="111">
        <f>INDEX(kommuner!C:C,MATCH(_xlfn.NUMBERVALUE(A2712),kommuner!B:B,0))</f>
        <v>3437</v>
      </c>
      <c r="C2712" s="111" t="s">
        <v>127</v>
      </c>
      <c r="D2712" s="111" t="s">
        <v>127</v>
      </c>
      <c r="E2712" s="111" t="s">
        <v>126</v>
      </c>
      <c r="F2712" s="111" t="s">
        <v>179</v>
      </c>
      <c r="G2712" s="111" t="s">
        <v>190</v>
      </c>
      <c r="H2712" s="111" t="s">
        <v>179</v>
      </c>
      <c r="I2712" s="111" t="s">
        <v>190</v>
      </c>
      <c r="J2712" t="str">
        <f t="shared" si="84"/>
        <v>3437SkogMineraljordBlandingsskogLav</v>
      </c>
      <c r="K2712" s="111">
        <v>-2.1877055028220966</v>
      </c>
      <c r="L2712" s="111">
        <v>0.85306406685236758</v>
      </c>
      <c r="M2712" s="111">
        <v>6.3979989500968365E-2</v>
      </c>
      <c r="N2712" s="112">
        <f t="shared" si="85"/>
        <v>-1.2706614464687609</v>
      </c>
    </row>
    <row r="2713" spans="1:14" x14ac:dyDescent="0.25">
      <c r="A2713" s="111" t="s">
        <v>664</v>
      </c>
      <c r="B2713" s="111">
        <f>INDEX(kommuner!C:C,MATCH(_xlfn.NUMBERVALUE(A2713),kommuner!B:B,0))</f>
        <v>3437</v>
      </c>
      <c r="C2713" s="111" t="s">
        <v>127</v>
      </c>
      <c r="D2713" s="111" t="s">
        <v>127</v>
      </c>
      <c r="E2713" s="111" t="s">
        <v>126</v>
      </c>
      <c r="F2713" s="111" t="s">
        <v>179</v>
      </c>
      <c r="G2713" s="111" t="s">
        <v>173</v>
      </c>
      <c r="H2713" s="111" t="s">
        <v>179</v>
      </c>
      <c r="I2713" s="111" t="s">
        <v>173</v>
      </c>
      <c r="J2713" t="str">
        <f t="shared" si="84"/>
        <v>3437SkogMineraljordBlandingsskogMiddels</v>
      </c>
      <c r="K2713" s="111">
        <v>-3.8687729546762566</v>
      </c>
      <c r="L2713" s="111">
        <v>0.85306406685236758</v>
      </c>
      <c r="M2713" s="111">
        <v>6.3979989500968365E-2</v>
      </c>
      <c r="N2713" s="112">
        <f t="shared" si="85"/>
        <v>-2.9517288983229206</v>
      </c>
    </row>
    <row r="2714" spans="1:14" x14ac:dyDescent="0.25">
      <c r="A2714" s="111" t="s">
        <v>664</v>
      </c>
      <c r="B2714" s="111">
        <f>INDEX(kommuner!C:C,MATCH(_xlfn.NUMBERVALUE(A2714),kommuner!B:B,0))</f>
        <v>3437</v>
      </c>
      <c r="C2714" s="111" t="s">
        <v>127</v>
      </c>
      <c r="D2714" s="111" t="s">
        <v>127</v>
      </c>
      <c r="E2714" s="111" t="s">
        <v>126</v>
      </c>
      <c r="F2714" s="111" t="s">
        <v>179</v>
      </c>
      <c r="G2714" s="111" t="s">
        <v>186</v>
      </c>
      <c r="H2714" s="111" t="s">
        <v>179</v>
      </c>
      <c r="I2714" s="111" t="s">
        <v>186</v>
      </c>
      <c r="J2714" t="str">
        <f t="shared" si="84"/>
        <v>3437SkogMineraljordBlandingsskogSærs høy</v>
      </c>
      <c r="K2714" s="111">
        <v>-2.9395925245326562</v>
      </c>
      <c r="L2714" s="111">
        <v>0.85306406685236758</v>
      </c>
      <c r="M2714" s="111">
        <v>6.3979989500968365E-2</v>
      </c>
      <c r="N2714" s="112">
        <f t="shared" si="85"/>
        <v>-2.0225484681793202</v>
      </c>
    </row>
    <row r="2715" spans="1:14" x14ac:dyDescent="0.25">
      <c r="A2715" s="111" t="s">
        <v>664</v>
      </c>
      <c r="B2715" s="111">
        <f>INDEX(kommuner!C:C,MATCH(_xlfn.NUMBERVALUE(A2715),kommuner!B:B,0))</f>
        <v>3437</v>
      </c>
      <c r="C2715" s="111" t="s">
        <v>127</v>
      </c>
      <c r="D2715" s="111" t="s">
        <v>127</v>
      </c>
      <c r="E2715" s="111" t="s">
        <v>126</v>
      </c>
      <c r="F2715" s="111" t="s">
        <v>185</v>
      </c>
      <c r="G2715" s="111" t="s">
        <v>180</v>
      </c>
      <c r="H2715" s="111" t="s">
        <v>185</v>
      </c>
      <c r="I2715" s="111" t="s">
        <v>180</v>
      </c>
      <c r="J2715" t="str">
        <f t="shared" si="84"/>
        <v>3437SkogMineraljordLauvskogHøy</v>
      </c>
      <c r="K2715" s="111">
        <v>-3.3269846154961789</v>
      </c>
      <c r="L2715" s="111">
        <v>0.85306406685236758</v>
      </c>
      <c r="M2715" s="111">
        <v>6.3979989500968365E-2</v>
      </c>
      <c r="N2715" s="112">
        <f t="shared" si="85"/>
        <v>-2.4099405591428429</v>
      </c>
    </row>
    <row r="2716" spans="1:14" x14ac:dyDescent="0.25">
      <c r="A2716" s="111" t="s">
        <v>664</v>
      </c>
      <c r="B2716" s="111">
        <f>INDEX(kommuner!C:C,MATCH(_xlfn.NUMBERVALUE(A2716),kommuner!B:B,0))</f>
        <v>3437</v>
      </c>
      <c r="C2716" s="111" t="s">
        <v>127</v>
      </c>
      <c r="D2716" s="111" t="s">
        <v>127</v>
      </c>
      <c r="E2716" s="111" t="s">
        <v>126</v>
      </c>
      <c r="F2716" s="111" t="s">
        <v>185</v>
      </c>
      <c r="G2716" s="111" t="s">
        <v>167</v>
      </c>
      <c r="H2716" s="111" t="s">
        <v>185</v>
      </c>
      <c r="I2716" s="111" t="s">
        <v>167</v>
      </c>
      <c r="J2716" t="str">
        <f t="shared" si="84"/>
        <v>3437SkogMineraljordLauvskogImpediment</v>
      </c>
      <c r="K2716" s="111">
        <v>-0.77373521499002318</v>
      </c>
      <c r="L2716" s="111">
        <v>0.85306406685236758</v>
      </c>
      <c r="M2716" s="111">
        <v>6.3979989500968365E-2</v>
      </c>
      <c r="N2716" s="112">
        <f t="shared" si="85"/>
        <v>0.14330884136331276</v>
      </c>
    </row>
    <row r="2717" spans="1:14" x14ac:dyDescent="0.25">
      <c r="A2717" s="111" t="s">
        <v>664</v>
      </c>
      <c r="B2717" s="111">
        <f>INDEX(kommuner!C:C,MATCH(_xlfn.NUMBERVALUE(A2717),kommuner!B:B,0))</f>
        <v>3437</v>
      </c>
      <c r="C2717" s="111" t="s">
        <v>127</v>
      </c>
      <c r="D2717" s="111" t="s">
        <v>127</v>
      </c>
      <c r="E2717" s="111" t="s">
        <v>126</v>
      </c>
      <c r="F2717" s="111" t="s">
        <v>185</v>
      </c>
      <c r="G2717" s="111" t="s">
        <v>190</v>
      </c>
      <c r="H2717" s="111" t="s">
        <v>185</v>
      </c>
      <c r="I2717" s="111" t="s">
        <v>190</v>
      </c>
      <c r="J2717" t="str">
        <f t="shared" si="84"/>
        <v>3437SkogMineraljordLauvskogLav</v>
      </c>
      <c r="K2717" s="111">
        <v>-8.9748170935426599E-2</v>
      </c>
      <c r="L2717" s="111">
        <v>0.85306406685236758</v>
      </c>
      <c r="M2717" s="111">
        <v>6.3979989500968365E-2</v>
      </c>
      <c r="N2717" s="112">
        <f t="shared" si="85"/>
        <v>0.82729588541790933</v>
      </c>
    </row>
    <row r="2718" spans="1:14" x14ac:dyDescent="0.25">
      <c r="A2718" s="111" t="s">
        <v>664</v>
      </c>
      <c r="B2718" s="111">
        <f>INDEX(kommuner!C:C,MATCH(_xlfn.NUMBERVALUE(A2718),kommuner!B:B,0))</f>
        <v>3437</v>
      </c>
      <c r="C2718" s="111" t="s">
        <v>127</v>
      </c>
      <c r="D2718" s="111" t="s">
        <v>127</v>
      </c>
      <c r="E2718" s="111" t="s">
        <v>126</v>
      </c>
      <c r="F2718" s="111" t="s">
        <v>185</v>
      </c>
      <c r="G2718" s="111" t="s">
        <v>173</v>
      </c>
      <c r="H2718" s="111" t="s">
        <v>185</v>
      </c>
      <c r="I2718" s="111" t="s">
        <v>173</v>
      </c>
      <c r="J2718" t="str">
        <f t="shared" si="84"/>
        <v>3437SkogMineraljordLauvskogMiddels</v>
      </c>
      <c r="K2718" s="111">
        <v>-1.7789409505847176</v>
      </c>
      <c r="L2718" s="111">
        <v>0.85306406685236758</v>
      </c>
      <c r="M2718" s="111">
        <v>6.3979989500968365E-2</v>
      </c>
      <c r="N2718" s="112">
        <f t="shared" si="85"/>
        <v>-0.86189689423138161</v>
      </c>
    </row>
    <row r="2719" spans="1:14" x14ac:dyDescent="0.25">
      <c r="A2719" s="111" t="s">
        <v>664</v>
      </c>
      <c r="B2719" s="111">
        <f>INDEX(kommuner!C:C,MATCH(_xlfn.NUMBERVALUE(A2719),kommuner!B:B,0))</f>
        <v>3437</v>
      </c>
      <c r="C2719" s="111" t="s">
        <v>127</v>
      </c>
      <c r="D2719" s="111" t="s">
        <v>127</v>
      </c>
      <c r="E2719" s="111" t="s">
        <v>126</v>
      </c>
      <c r="F2719" s="111" t="s">
        <v>185</v>
      </c>
      <c r="G2719" s="111" t="s">
        <v>186</v>
      </c>
      <c r="H2719" s="111" t="s">
        <v>185</v>
      </c>
      <c r="I2719" s="111" t="s">
        <v>186</v>
      </c>
      <c r="J2719" t="str">
        <f t="shared" si="84"/>
        <v>3437SkogMineraljordLauvskogSærs høy</v>
      </c>
      <c r="K2719" s="111">
        <v>-3.6560473259425113</v>
      </c>
      <c r="L2719" s="111">
        <v>0.85306406685236758</v>
      </c>
      <c r="M2719" s="111">
        <v>6.3979989500968365E-2</v>
      </c>
      <c r="N2719" s="112">
        <f t="shared" si="85"/>
        <v>-2.7390032695891753</v>
      </c>
    </row>
    <row r="2720" spans="1:14" x14ac:dyDescent="0.25">
      <c r="A2720" s="111" t="s">
        <v>664</v>
      </c>
      <c r="B2720" s="111">
        <f>INDEX(kommuner!C:C,MATCH(_xlfn.NUMBERVALUE(A2720),kommuner!B:B,0))</f>
        <v>3437</v>
      </c>
      <c r="C2720" s="111" t="s">
        <v>127</v>
      </c>
      <c r="D2720" s="111" t="s">
        <v>127</v>
      </c>
      <c r="E2720" s="111" t="s">
        <v>123</v>
      </c>
      <c r="F2720" s="111" t="s">
        <v>172</v>
      </c>
      <c r="G2720" s="111" t="s">
        <v>180</v>
      </c>
      <c r="H2720" s="111" t="s">
        <v>172</v>
      </c>
      <c r="I2720" s="111" t="s">
        <v>180</v>
      </c>
      <c r="J2720" t="str">
        <f t="shared" si="84"/>
        <v>3437SkogOrganisk jordBarskogHøy</v>
      </c>
      <c r="K2720" s="111">
        <v>-2.5184559031994138</v>
      </c>
      <c r="L2720" s="111">
        <v>0.92784825435236762</v>
      </c>
      <c r="M2720" s="111">
        <v>0.46518126042825314</v>
      </c>
      <c r="N2720" s="112">
        <f t="shared" si="85"/>
        <v>-1.1254263884187932</v>
      </c>
    </row>
    <row r="2721" spans="1:14" x14ac:dyDescent="0.25">
      <c r="A2721" s="111" t="s">
        <v>664</v>
      </c>
      <c r="B2721" s="111">
        <f>INDEX(kommuner!C:C,MATCH(_xlfn.NUMBERVALUE(A2721),kommuner!B:B,0))</f>
        <v>3437</v>
      </c>
      <c r="C2721" s="111" t="s">
        <v>127</v>
      </c>
      <c r="D2721" s="111" t="s">
        <v>127</v>
      </c>
      <c r="E2721" s="111" t="s">
        <v>123</v>
      </c>
      <c r="F2721" s="111" t="s">
        <v>172</v>
      </c>
      <c r="G2721" s="111" t="s">
        <v>167</v>
      </c>
      <c r="H2721" s="111" t="s">
        <v>172</v>
      </c>
      <c r="I2721" s="111" t="s">
        <v>167</v>
      </c>
      <c r="J2721" t="str">
        <f t="shared" si="84"/>
        <v>3437SkogOrganisk jordBarskogImpediment</v>
      </c>
      <c r="K2721" s="111">
        <v>3.7944669267533482E-2</v>
      </c>
      <c r="L2721" s="111">
        <v>0.92784825435236762</v>
      </c>
      <c r="M2721" s="111">
        <v>0.46510463492953991</v>
      </c>
      <c r="N2721" s="112">
        <f t="shared" si="85"/>
        <v>1.430897558549441</v>
      </c>
    </row>
    <row r="2722" spans="1:14" x14ac:dyDescent="0.25">
      <c r="A2722" s="111" t="s">
        <v>664</v>
      </c>
      <c r="B2722" s="111">
        <f>INDEX(kommuner!C:C,MATCH(_xlfn.NUMBERVALUE(A2722),kommuner!B:B,0))</f>
        <v>3437</v>
      </c>
      <c r="C2722" s="111" t="s">
        <v>127</v>
      </c>
      <c r="D2722" s="111" t="s">
        <v>127</v>
      </c>
      <c r="E2722" s="111" t="s">
        <v>123</v>
      </c>
      <c r="F2722" s="111" t="s">
        <v>172</v>
      </c>
      <c r="G2722" s="111" t="s">
        <v>190</v>
      </c>
      <c r="H2722" s="111" t="s">
        <v>172</v>
      </c>
      <c r="I2722" s="111" t="s">
        <v>190</v>
      </c>
      <c r="J2722" t="str">
        <f t="shared" si="84"/>
        <v>3437SkogOrganisk jordBarskogLav</v>
      </c>
      <c r="K2722" s="111">
        <v>-0.50666953101693391</v>
      </c>
      <c r="L2722" s="111">
        <v>0.92784825435236762</v>
      </c>
      <c r="M2722" s="111">
        <v>0.46510463492953991</v>
      </c>
      <c r="N2722" s="112">
        <f t="shared" si="85"/>
        <v>0.88628335826497362</v>
      </c>
    </row>
    <row r="2723" spans="1:14" x14ac:dyDescent="0.25">
      <c r="A2723" s="111" t="s">
        <v>664</v>
      </c>
      <c r="B2723" s="111">
        <f>INDEX(kommuner!C:C,MATCH(_xlfn.NUMBERVALUE(A2723),kommuner!B:B,0))</f>
        <v>3437</v>
      </c>
      <c r="C2723" s="111" t="s">
        <v>127</v>
      </c>
      <c r="D2723" s="111" t="s">
        <v>127</v>
      </c>
      <c r="E2723" s="111" t="s">
        <v>123</v>
      </c>
      <c r="F2723" s="111" t="s">
        <v>172</v>
      </c>
      <c r="G2723" s="111" t="s">
        <v>173</v>
      </c>
      <c r="H2723" s="111" t="s">
        <v>172</v>
      </c>
      <c r="I2723" s="111" t="s">
        <v>173</v>
      </c>
      <c r="J2723" t="str">
        <f t="shared" si="84"/>
        <v>3437SkogOrganisk jordBarskogMiddels</v>
      </c>
      <c r="K2723" s="111">
        <v>-1.5571490961494638</v>
      </c>
      <c r="L2723" s="111">
        <v>0.92784825435236762</v>
      </c>
      <c r="M2723" s="111">
        <v>0.46518126042825314</v>
      </c>
      <c r="N2723" s="112">
        <f t="shared" si="85"/>
        <v>-0.16411958136884308</v>
      </c>
    </row>
    <row r="2724" spans="1:14" x14ac:dyDescent="0.25">
      <c r="A2724" s="111" t="s">
        <v>664</v>
      </c>
      <c r="B2724" s="111">
        <f>INDEX(kommuner!C:C,MATCH(_xlfn.NUMBERVALUE(A2724),kommuner!B:B,0))</f>
        <v>3437</v>
      </c>
      <c r="C2724" s="111" t="s">
        <v>127</v>
      </c>
      <c r="D2724" s="111" t="s">
        <v>127</v>
      </c>
      <c r="E2724" s="111" t="s">
        <v>123</v>
      </c>
      <c r="F2724" s="111" t="s">
        <v>172</v>
      </c>
      <c r="G2724" s="111" t="s">
        <v>186</v>
      </c>
      <c r="H2724" s="111" t="s">
        <v>172</v>
      </c>
      <c r="I2724" s="111" t="s">
        <v>186</v>
      </c>
      <c r="J2724" t="str">
        <f t="shared" si="84"/>
        <v>3437SkogOrganisk jordBarskogSærs høy</v>
      </c>
      <c r="K2724" s="111">
        <v>2.5548655235722699</v>
      </c>
      <c r="L2724" s="111">
        <v>0.92784825435236762</v>
      </c>
      <c r="M2724" s="111">
        <v>0.46518126042825314</v>
      </c>
      <c r="N2724" s="112">
        <f t="shared" si="85"/>
        <v>3.9478950383528906</v>
      </c>
    </row>
    <row r="2725" spans="1:14" x14ac:dyDescent="0.25">
      <c r="A2725" s="111" t="s">
        <v>664</v>
      </c>
      <c r="B2725" s="111">
        <f>INDEX(kommuner!C:C,MATCH(_xlfn.NUMBERVALUE(A2725),kommuner!B:B,0))</f>
        <v>3437</v>
      </c>
      <c r="C2725" s="111" t="s">
        <v>127</v>
      </c>
      <c r="D2725" s="111" t="s">
        <v>127</v>
      </c>
      <c r="E2725" s="111" t="s">
        <v>123</v>
      </c>
      <c r="F2725" s="111" t="s">
        <v>179</v>
      </c>
      <c r="G2725" s="111" t="s">
        <v>180</v>
      </c>
      <c r="H2725" s="111" t="s">
        <v>179</v>
      </c>
      <c r="I2725" s="111" t="s">
        <v>180</v>
      </c>
      <c r="J2725" t="str">
        <f t="shared" si="84"/>
        <v>3437SkogOrganisk jordBlandingsskogHøy</v>
      </c>
      <c r="K2725" s="111">
        <v>-5.5554344456832343</v>
      </c>
      <c r="L2725" s="111">
        <v>0.92784825435236762</v>
      </c>
      <c r="M2725" s="111">
        <v>0.46510463492953991</v>
      </c>
      <c r="N2725" s="112">
        <f t="shared" si="85"/>
        <v>-4.1624815564013264</v>
      </c>
    </row>
    <row r="2726" spans="1:14" x14ac:dyDescent="0.25">
      <c r="A2726" s="111" t="s">
        <v>664</v>
      </c>
      <c r="B2726" s="111">
        <f>INDEX(kommuner!C:C,MATCH(_xlfn.NUMBERVALUE(A2726),kommuner!B:B,0))</f>
        <v>3437</v>
      </c>
      <c r="C2726" s="111" t="s">
        <v>127</v>
      </c>
      <c r="D2726" s="111" t="s">
        <v>127</v>
      </c>
      <c r="E2726" s="111" t="s">
        <v>123</v>
      </c>
      <c r="F2726" s="111" t="s">
        <v>179</v>
      </c>
      <c r="G2726" s="111" t="s">
        <v>167</v>
      </c>
      <c r="H2726" s="111" t="s">
        <v>179</v>
      </c>
      <c r="I2726" s="111" t="s">
        <v>167</v>
      </c>
      <c r="J2726" t="str">
        <f t="shared" si="84"/>
        <v>3437SkogOrganisk jordBlandingsskogImpediment</v>
      </c>
      <c r="K2726" s="111">
        <v>-0.28586344175800005</v>
      </c>
      <c r="L2726" s="111">
        <v>0.92784825435236762</v>
      </c>
      <c r="M2726" s="111">
        <v>0.46510463492953991</v>
      </c>
      <c r="N2726" s="112">
        <f t="shared" si="85"/>
        <v>1.1070894475239075</v>
      </c>
    </row>
    <row r="2727" spans="1:14" x14ac:dyDescent="0.25">
      <c r="A2727" s="111" t="s">
        <v>664</v>
      </c>
      <c r="B2727" s="111">
        <f>INDEX(kommuner!C:C,MATCH(_xlfn.NUMBERVALUE(A2727),kommuner!B:B,0))</f>
        <v>3437</v>
      </c>
      <c r="C2727" s="111" t="s">
        <v>127</v>
      </c>
      <c r="D2727" s="111" t="s">
        <v>127</v>
      </c>
      <c r="E2727" s="111" t="s">
        <v>123</v>
      </c>
      <c r="F2727" s="111" t="s">
        <v>179</v>
      </c>
      <c r="G2727" s="111" t="s">
        <v>190</v>
      </c>
      <c r="H2727" s="111" t="s">
        <v>179</v>
      </c>
      <c r="I2727" s="111" t="s">
        <v>190</v>
      </c>
      <c r="J2727" t="str">
        <f t="shared" si="84"/>
        <v>3437SkogOrganisk jordBlandingsskogLav</v>
      </c>
      <c r="K2727" s="111">
        <v>-1.2347339377887629</v>
      </c>
      <c r="L2727" s="111">
        <v>0.92784825435236762</v>
      </c>
      <c r="M2727" s="111">
        <v>0.46510463492953991</v>
      </c>
      <c r="N2727" s="112">
        <f t="shared" si="85"/>
        <v>0.15821895149314458</v>
      </c>
    </row>
    <row r="2728" spans="1:14" x14ac:dyDescent="0.25">
      <c r="A2728" s="111" t="s">
        <v>664</v>
      </c>
      <c r="B2728" s="111">
        <f>INDEX(kommuner!C:C,MATCH(_xlfn.NUMBERVALUE(A2728),kommuner!B:B,0))</f>
        <v>3437</v>
      </c>
      <c r="C2728" s="111" t="s">
        <v>127</v>
      </c>
      <c r="D2728" s="111" t="s">
        <v>127</v>
      </c>
      <c r="E2728" s="111" t="s">
        <v>123</v>
      </c>
      <c r="F2728" s="111" t="s">
        <v>179</v>
      </c>
      <c r="G2728" s="111" t="s">
        <v>173</v>
      </c>
      <c r="H2728" s="111" t="s">
        <v>179</v>
      </c>
      <c r="I2728" s="111" t="s">
        <v>173</v>
      </c>
      <c r="J2728" t="str">
        <f t="shared" si="84"/>
        <v>3437SkogOrganisk jordBlandingsskogMiddels</v>
      </c>
      <c r="K2728" s="111">
        <v>-2.4239591752717748</v>
      </c>
      <c r="L2728" s="111">
        <v>0.92784825435236762</v>
      </c>
      <c r="M2728" s="111">
        <v>0.46510463492953991</v>
      </c>
      <c r="N2728" s="112">
        <f t="shared" si="85"/>
        <v>-1.0310062859898674</v>
      </c>
    </row>
    <row r="2729" spans="1:14" x14ac:dyDescent="0.25">
      <c r="A2729" s="111" t="s">
        <v>664</v>
      </c>
      <c r="B2729" s="111">
        <f>INDEX(kommuner!C:C,MATCH(_xlfn.NUMBERVALUE(A2729),kommuner!B:B,0))</f>
        <v>3437</v>
      </c>
      <c r="C2729" s="111" t="s">
        <v>127</v>
      </c>
      <c r="D2729" s="111" t="s">
        <v>127</v>
      </c>
      <c r="E2729" s="111" t="s">
        <v>123</v>
      </c>
      <c r="F2729" s="111" t="s">
        <v>179</v>
      </c>
      <c r="G2729" s="111" t="s">
        <v>186</v>
      </c>
      <c r="H2729" s="111" t="s">
        <v>179</v>
      </c>
      <c r="I2729" s="111" t="s">
        <v>186</v>
      </c>
      <c r="J2729" t="str">
        <f t="shared" si="84"/>
        <v>3437SkogOrganisk jordBlandingsskogSærs høy</v>
      </c>
      <c r="K2729" s="111">
        <v>-1.5726115302258048</v>
      </c>
      <c r="L2729" s="111">
        <v>0.92784825435236762</v>
      </c>
      <c r="M2729" s="111">
        <v>0.46510463492953991</v>
      </c>
      <c r="N2729" s="112">
        <f t="shared" si="85"/>
        <v>-0.17965864094389727</v>
      </c>
    </row>
    <row r="2730" spans="1:14" x14ac:dyDescent="0.25">
      <c r="A2730" s="111" t="s">
        <v>664</v>
      </c>
      <c r="B2730" s="111">
        <f>INDEX(kommuner!C:C,MATCH(_xlfn.NUMBERVALUE(A2730),kommuner!B:B,0))</f>
        <v>3437</v>
      </c>
      <c r="C2730" s="111" t="s">
        <v>127</v>
      </c>
      <c r="D2730" s="111" t="s">
        <v>127</v>
      </c>
      <c r="E2730" s="111" t="s">
        <v>123</v>
      </c>
      <c r="F2730" s="111" t="s">
        <v>185</v>
      </c>
      <c r="G2730" s="111" t="s">
        <v>180</v>
      </c>
      <c r="H2730" s="111" t="s">
        <v>185</v>
      </c>
      <c r="I2730" s="111" t="s">
        <v>180</v>
      </c>
      <c r="J2730" t="str">
        <f t="shared" si="84"/>
        <v>3437SkogOrganisk jordLauvskogHøy</v>
      </c>
      <c r="K2730" s="111">
        <v>-1.9913688882377358</v>
      </c>
      <c r="L2730" s="111">
        <v>0.92784825435236762</v>
      </c>
      <c r="M2730" s="111">
        <v>0.46510463492953991</v>
      </c>
      <c r="N2730" s="112">
        <f t="shared" si="85"/>
        <v>-0.59841599895582831</v>
      </c>
    </row>
    <row r="2731" spans="1:14" x14ac:dyDescent="0.25">
      <c r="A2731" s="111" t="s">
        <v>664</v>
      </c>
      <c r="B2731" s="111">
        <f>INDEX(kommuner!C:C,MATCH(_xlfn.NUMBERVALUE(A2731),kommuner!B:B,0))</f>
        <v>3437</v>
      </c>
      <c r="C2731" s="111" t="s">
        <v>127</v>
      </c>
      <c r="D2731" s="111" t="s">
        <v>127</v>
      </c>
      <c r="E2731" s="111" t="s">
        <v>123</v>
      </c>
      <c r="F2731" s="111" t="s">
        <v>185</v>
      </c>
      <c r="G2731" s="111" t="s">
        <v>167</v>
      </c>
      <c r="H2731" s="111" t="s">
        <v>185</v>
      </c>
      <c r="I2731" s="111" t="s">
        <v>167</v>
      </c>
      <c r="J2731" t="str">
        <f t="shared" si="84"/>
        <v>3437SkogOrganisk jordLauvskogImpediment</v>
      </c>
      <c r="K2731" s="111">
        <v>0.35000626494250675</v>
      </c>
      <c r="L2731" s="111">
        <v>0.92784825435236762</v>
      </c>
      <c r="M2731" s="111">
        <v>0.46510463492953991</v>
      </c>
      <c r="N2731" s="112">
        <f t="shared" si="85"/>
        <v>1.7429591542244141</v>
      </c>
    </row>
    <row r="2732" spans="1:14" x14ac:dyDescent="0.25">
      <c r="A2732" s="111" t="s">
        <v>664</v>
      </c>
      <c r="B2732" s="111">
        <f>INDEX(kommuner!C:C,MATCH(_xlfn.NUMBERVALUE(A2732),kommuner!B:B,0))</f>
        <v>3437</v>
      </c>
      <c r="C2732" s="111" t="s">
        <v>127</v>
      </c>
      <c r="D2732" s="111" t="s">
        <v>127</v>
      </c>
      <c r="E2732" s="111" t="s">
        <v>123</v>
      </c>
      <c r="F2732" s="111" t="s">
        <v>185</v>
      </c>
      <c r="G2732" s="111" t="s">
        <v>190</v>
      </c>
      <c r="H2732" s="111" t="s">
        <v>185</v>
      </c>
      <c r="I2732" s="111" t="s">
        <v>190</v>
      </c>
      <c r="J2732" t="str">
        <f t="shared" si="84"/>
        <v>3437SkogOrganisk jordLauvskogLav</v>
      </c>
      <c r="K2732" s="111">
        <v>1.1144075558526714</v>
      </c>
      <c r="L2732" s="111">
        <v>0.92784825435236762</v>
      </c>
      <c r="M2732" s="111">
        <v>0.46510463492953991</v>
      </c>
      <c r="N2732" s="112">
        <f t="shared" si="85"/>
        <v>2.5073604451345788</v>
      </c>
    </row>
    <row r="2733" spans="1:14" x14ac:dyDescent="0.25">
      <c r="A2733" s="111" t="s">
        <v>664</v>
      </c>
      <c r="B2733" s="111">
        <f>INDEX(kommuner!C:C,MATCH(_xlfn.NUMBERVALUE(A2733),kommuner!B:B,0))</f>
        <v>3437</v>
      </c>
      <c r="C2733" s="111" t="s">
        <v>127</v>
      </c>
      <c r="D2733" s="111" t="s">
        <v>127</v>
      </c>
      <c r="E2733" s="111" t="s">
        <v>123</v>
      </c>
      <c r="F2733" s="111" t="s">
        <v>185</v>
      </c>
      <c r="G2733" s="111" t="s">
        <v>173</v>
      </c>
      <c r="H2733" s="111" t="s">
        <v>185</v>
      </c>
      <c r="I2733" s="111" t="s">
        <v>173</v>
      </c>
      <c r="J2733" t="str">
        <f t="shared" si="84"/>
        <v>3437SkogOrganisk jordLauvskogMiddels</v>
      </c>
      <c r="K2733" s="111">
        <v>-0.62664468270982987</v>
      </c>
      <c r="L2733" s="111">
        <v>0.92784825435236762</v>
      </c>
      <c r="M2733" s="111">
        <v>0.46510463492953991</v>
      </c>
      <c r="N2733" s="112">
        <f t="shared" si="85"/>
        <v>0.76630820657207765</v>
      </c>
    </row>
    <row r="2734" spans="1:14" x14ac:dyDescent="0.25">
      <c r="A2734" s="111" t="s">
        <v>664</v>
      </c>
      <c r="B2734" s="111">
        <f>INDEX(kommuner!C:C,MATCH(_xlfn.NUMBERVALUE(A2734),kommuner!B:B,0))</f>
        <v>3437</v>
      </c>
      <c r="C2734" s="111" t="s">
        <v>127</v>
      </c>
      <c r="D2734" s="111" t="s">
        <v>127</v>
      </c>
      <c r="E2734" s="111" t="s">
        <v>123</v>
      </c>
      <c r="F2734" s="111" t="s">
        <v>185</v>
      </c>
      <c r="G2734" s="111" t="s">
        <v>186</v>
      </c>
      <c r="H2734" s="111" t="s">
        <v>185</v>
      </c>
      <c r="I2734" s="111" t="s">
        <v>186</v>
      </c>
      <c r="J2734" t="str">
        <f t="shared" si="84"/>
        <v>3437SkogOrganisk jordLauvskogSærs høy</v>
      </c>
      <c r="K2734" s="111">
        <v>-1.8997279926091779</v>
      </c>
      <c r="L2734" s="111">
        <v>0.92784825435236762</v>
      </c>
      <c r="M2734" s="111">
        <v>0.46510463492953991</v>
      </c>
      <c r="N2734" s="112">
        <f t="shared" si="85"/>
        <v>-0.50677510332727038</v>
      </c>
    </row>
    <row r="2735" spans="1:14" x14ac:dyDescent="0.25">
      <c r="A2735" s="111" t="s">
        <v>664</v>
      </c>
      <c r="B2735" s="111">
        <f>INDEX(kommuner!C:C,MATCH(_xlfn.NUMBERVALUE(A2735),kommuner!B:B,0))</f>
        <v>3437</v>
      </c>
      <c r="C2735" s="111" t="s">
        <v>83</v>
      </c>
      <c r="D2735" s="111" t="s">
        <v>83</v>
      </c>
      <c r="E2735" s="111" t="s">
        <v>126</v>
      </c>
      <c r="F2735" s="111" t="s">
        <v>139</v>
      </c>
      <c r="G2735" s="111" t="s">
        <v>139</v>
      </c>
      <c r="H2735" s="111" t="s">
        <v>139</v>
      </c>
      <c r="I2735" s="111" t="s">
        <v>139</v>
      </c>
      <c r="J2735" t="str">
        <f t="shared" si="84"/>
        <v>3437Utbygd arealMineraljord</v>
      </c>
      <c r="K2735" s="111">
        <v>-0.82639633937819656</v>
      </c>
      <c r="L2735" s="111">
        <v>0</v>
      </c>
      <c r="M2735" s="111">
        <v>1.303047089454229E-2</v>
      </c>
      <c r="N2735" s="112">
        <f t="shared" si="85"/>
        <v>-0.81336586848365422</v>
      </c>
    </row>
    <row r="2736" spans="1:14" x14ac:dyDescent="0.25">
      <c r="A2736" s="111" t="s">
        <v>664</v>
      </c>
      <c r="B2736" s="111">
        <f>INDEX(kommuner!C:C,MATCH(_xlfn.NUMBERVALUE(A2736),kommuner!B:B,0))</f>
        <v>3437</v>
      </c>
      <c r="C2736" s="111" t="s">
        <v>83</v>
      </c>
      <c r="D2736" s="111" t="s">
        <v>83</v>
      </c>
      <c r="E2736" s="111" t="s">
        <v>123</v>
      </c>
      <c r="F2736" s="111" t="s">
        <v>139</v>
      </c>
      <c r="G2736" s="111" t="s">
        <v>139</v>
      </c>
      <c r="H2736" s="111" t="s">
        <v>139</v>
      </c>
      <c r="I2736" s="111" t="s">
        <v>139</v>
      </c>
      <c r="J2736" t="str">
        <f t="shared" si="84"/>
        <v>3437Utbygd arealOrganisk jord</v>
      </c>
      <c r="K2736" s="111">
        <v>29.011421395201612</v>
      </c>
      <c r="L2736" s="111">
        <v>0</v>
      </c>
      <c r="M2736" s="111">
        <v>1.303047089454229E-2</v>
      </c>
      <c r="N2736" s="112">
        <f t="shared" si="85"/>
        <v>29.024451866096154</v>
      </c>
    </row>
    <row r="2737" spans="1:14" x14ac:dyDescent="0.25">
      <c r="A2737" s="111" t="s">
        <v>664</v>
      </c>
      <c r="B2737" s="111">
        <f>INDEX(kommuner!C:C,MATCH(_xlfn.NUMBERVALUE(A2737),kommuner!B:B,0))</f>
        <v>3437</v>
      </c>
      <c r="C2737" s="111" t="s">
        <v>181</v>
      </c>
      <c r="D2737" s="111" t="s">
        <v>181</v>
      </c>
      <c r="E2737" s="111" t="s">
        <v>123</v>
      </c>
      <c r="F2737" s="111" t="s">
        <v>139</v>
      </c>
      <c r="G2737" s="111" t="s">
        <v>139</v>
      </c>
      <c r="H2737" s="111" t="s">
        <v>139</v>
      </c>
      <c r="I2737" s="111" t="s">
        <v>139</v>
      </c>
      <c r="J2737" t="str">
        <f t="shared" si="84"/>
        <v>3437Vann og myrOrganisk jord</v>
      </c>
      <c r="K2737" s="111">
        <v>-0.15121005571827481</v>
      </c>
      <c r="L2737" s="111">
        <v>0</v>
      </c>
      <c r="M2737" s="111">
        <v>0</v>
      </c>
      <c r="N2737" s="112">
        <f t="shared" si="85"/>
        <v>-0.15121005571827481</v>
      </c>
    </row>
    <row r="2738" spans="1:14" x14ac:dyDescent="0.25">
      <c r="A2738" s="111" t="s">
        <v>665</v>
      </c>
      <c r="B2738" s="111">
        <f>INDEX(kommuner!C:C,MATCH(_xlfn.NUMBERVALUE(A2738),kommuner!B:B,0))</f>
        <v>3438</v>
      </c>
      <c r="C2738" s="111" t="s">
        <v>82</v>
      </c>
      <c r="D2738" s="111" t="s">
        <v>82</v>
      </c>
      <c r="E2738" s="111" t="s">
        <v>126</v>
      </c>
      <c r="F2738" s="111" t="s">
        <v>139</v>
      </c>
      <c r="G2738" s="111" t="s">
        <v>139</v>
      </c>
      <c r="H2738" s="111" t="s">
        <v>139</v>
      </c>
      <c r="I2738" s="111" t="s">
        <v>139</v>
      </c>
      <c r="J2738" t="str">
        <f t="shared" si="84"/>
        <v>3438Annen utmarkMineraljord</v>
      </c>
      <c r="K2738" s="111">
        <v>-8.1294889331176998E-2</v>
      </c>
      <c r="L2738" s="111">
        <v>0</v>
      </c>
      <c r="M2738" s="111">
        <v>0</v>
      </c>
      <c r="N2738" s="112">
        <f t="shared" si="85"/>
        <v>-8.1294889331176998E-2</v>
      </c>
    </row>
    <row r="2739" spans="1:14" x14ac:dyDescent="0.25">
      <c r="A2739" s="111" t="s">
        <v>665</v>
      </c>
      <c r="B2739" s="111">
        <f>INDEX(kommuner!C:C,MATCH(_xlfn.NUMBERVALUE(A2739),kommuner!B:B,0))</f>
        <v>3438</v>
      </c>
      <c r="C2739" s="111" t="s">
        <v>121</v>
      </c>
      <c r="D2739" s="111" t="s">
        <v>121</v>
      </c>
      <c r="E2739" s="111" t="s">
        <v>126</v>
      </c>
      <c r="F2739" s="111" t="s">
        <v>139</v>
      </c>
      <c r="G2739" s="111" t="s">
        <v>139</v>
      </c>
      <c r="H2739" s="111" t="s">
        <v>139</v>
      </c>
      <c r="I2739" s="111" t="s">
        <v>139</v>
      </c>
      <c r="J2739" t="str">
        <f t="shared" si="84"/>
        <v>3438BeiteMineraljord</v>
      </c>
      <c r="K2739" s="111">
        <v>-0.96338340838695502</v>
      </c>
      <c r="L2739" s="111">
        <v>0</v>
      </c>
      <c r="M2739" s="111">
        <v>1.2448711246839999E-7</v>
      </c>
      <c r="N2739" s="112">
        <f t="shared" si="85"/>
        <v>-0.96338328389984251</v>
      </c>
    </row>
    <row r="2740" spans="1:14" x14ac:dyDescent="0.25">
      <c r="A2740" s="111" t="s">
        <v>665</v>
      </c>
      <c r="B2740" s="111">
        <f>INDEX(kommuner!C:C,MATCH(_xlfn.NUMBERVALUE(A2740),kommuner!B:B,0))</f>
        <v>3438</v>
      </c>
      <c r="C2740" s="111" t="s">
        <v>121</v>
      </c>
      <c r="D2740" s="111" t="s">
        <v>121</v>
      </c>
      <c r="E2740" s="111" t="s">
        <v>123</v>
      </c>
      <c r="F2740" s="111" t="s">
        <v>139</v>
      </c>
      <c r="G2740" s="111" t="s">
        <v>139</v>
      </c>
      <c r="H2740" s="111" t="s">
        <v>139</v>
      </c>
      <c r="I2740" s="111" t="s">
        <v>139</v>
      </c>
      <c r="J2740" t="str">
        <f t="shared" si="84"/>
        <v>3438BeiteOrganisk jord</v>
      </c>
      <c r="K2740" s="111">
        <v>12.077525935985037</v>
      </c>
      <c r="L2740" s="111">
        <v>1.6412500000000001</v>
      </c>
      <c r="M2740" s="111">
        <v>0</v>
      </c>
      <c r="N2740" s="112">
        <f t="shared" si="85"/>
        <v>13.718775935985036</v>
      </c>
    </row>
    <row r="2741" spans="1:14" x14ac:dyDescent="0.25">
      <c r="A2741" s="111" t="s">
        <v>665</v>
      </c>
      <c r="B2741" s="111">
        <f>INDEX(kommuner!C:C,MATCH(_xlfn.NUMBERVALUE(A2741),kommuner!B:B,0))</f>
        <v>3438</v>
      </c>
      <c r="C2741" s="111" t="s">
        <v>84</v>
      </c>
      <c r="D2741" s="111" t="s">
        <v>84</v>
      </c>
      <c r="E2741" s="111" t="s">
        <v>126</v>
      </c>
      <c r="F2741" s="111" t="s">
        <v>139</v>
      </c>
      <c r="G2741" s="111" t="s">
        <v>139</v>
      </c>
      <c r="H2741" s="111" t="s">
        <v>139</v>
      </c>
      <c r="I2741" s="111" t="s">
        <v>139</v>
      </c>
      <c r="J2741" t="str">
        <f t="shared" si="84"/>
        <v>3438Dyrket markMineraljord</v>
      </c>
      <c r="K2741" s="111">
        <v>-0.49268043400208006</v>
      </c>
      <c r="L2741" s="111">
        <v>0</v>
      </c>
      <c r="M2741" s="111">
        <v>0</v>
      </c>
      <c r="N2741" s="112">
        <f t="shared" si="85"/>
        <v>-0.49268043400208006</v>
      </c>
    </row>
    <row r="2742" spans="1:14" x14ac:dyDescent="0.25">
      <c r="A2742" s="111" t="s">
        <v>665</v>
      </c>
      <c r="B2742" s="111">
        <f>INDEX(kommuner!C:C,MATCH(_xlfn.NUMBERVALUE(A2742),kommuner!B:B,0))</f>
        <v>3438</v>
      </c>
      <c r="C2742" s="111" t="s">
        <v>84</v>
      </c>
      <c r="D2742" s="111" t="s">
        <v>84</v>
      </c>
      <c r="E2742" s="111" t="s">
        <v>123</v>
      </c>
      <c r="F2742" s="111" t="s">
        <v>139</v>
      </c>
      <c r="G2742" s="111" t="s">
        <v>139</v>
      </c>
      <c r="H2742" s="111" t="s">
        <v>139</v>
      </c>
      <c r="I2742" s="111" t="s">
        <v>139</v>
      </c>
      <c r="J2742" t="str">
        <f t="shared" si="84"/>
        <v>3438Dyrket markOrganisk jord</v>
      </c>
      <c r="K2742" s="111">
        <v>28.726149366675592</v>
      </c>
      <c r="L2742" s="111">
        <v>1.45625</v>
      </c>
      <c r="M2742" s="111">
        <v>0</v>
      </c>
      <c r="N2742" s="112">
        <f t="shared" si="85"/>
        <v>30.182399366675593</v>
      </c>
    </row>
    <row r="2743" spans="1:14" x14ac:dyDescent="0.25">
      <c r="A2743" s="111" t="s">
        <v>665</v>
      </c>
      <c r="B2743" s="111">
        <f>INDEX(kommuner!C:C,MATCH(_xlfn.NUMBERVALUE(A2743),kommuner!B:B,0))</f>
        <v>3438</v>
      </c>
      <c r="C2743" s="111" t="s">
        <v>127</v>
      </c>
      <c r="D2743" s="111" t="s">
        <v>127</v>
      </c>
      <c r="E2743" s="111" t="s">
        <v>126</v>
      </c>
      <c r="F2743" s="111" t="s">
        <v>172</v>
      </c>
      <c r="G2743" s="111" t="s">
        <v>180</v>
      </c>
      <c r="H2743" s="111" t="s">
        <v>172</v>
      </c>
      <c r="I2743" s="111" t="s">
        <v>180</v>
      </c>
      <c r="J2743" t="str">
        <f t="shared" si="84"/>
        <v>3438SkogMineraljordBarskogHøy</v>
      </c>
      <c r="K2743" s="111">
        <v>-2.6198458133623994</v>
      </c>
      <c r="L2743" s="111">
        <v>0.85306406685236758</v>
      </c>
      <c r="M2743" s="111">
        <v>6.4056614999681585E-2</v>
      </c>
      <c r="N2743" s="112">
        <f t="shared" si="85"/>
        <v>-1.7027251315103504</v>
      </c>
    </row>
    <row r="2744" spans="1:14" x14ac:dyDescent="0.25">
      <c r="A2744" s="111" t="s">
        <v>665</v>
      </c>
      <c r="B2744" s="111">
        <f>INDEX(kommuner!C:C,MATCH(_xlfn.NUMBERVALUE(A2744),kommuner!B:B,0))</f>
        <v>3438</v>
      </c>
      <c r="C2744" s="111" t="s">
        <v>127</v>
      </c>
      <c r="D2744" s="111" t="s">
        <v>127</v>
      </c>
      <c r="E2744" s="111" t="s">
        <v>126</v>
      </c>
      <c r="F2744" s="111" t="s">
        <v>172</v>
      </c>
      <c r="G2744" s="111" t="s">
        <v>167</v>
      </c>
      <c r="H2744" s="111" t="s">
        <v>172</v>
      </c>
      <c r="I2744" s="111" t="s">
        <v>167</v>
      </c>
      <c r="J2744" t="str">
        <f t="shared" si="84"/>
        <v>3438SkogMineraljordBarskogImpediment</v>
      </c>
      <c r="K2744" s="111">
        <v>-2.0650085329634176</v>
      </c>
      <c r="L2744" s="111">
        <v>0.85306406685236758</v>
      </c>
      <c r="M2744" s="111">
        <v>6.3979989500968365E-2</v>
      </c>
      <c r="N2744" s="112">
        <f t="shared" si="85"/>
        <v>-1.1479644766100818</v>
      </c>
    </row>
    <row r="2745" spans="1:14" x14ac:dyDescent="0.25">
      <c r="A2745" s="111" t="s">
        <v>665</v>
      </c>
      <c r="B2745" s="111">
        <f>INDEX(kommuner!C:C,MATCH(_xlfn.NUMBERVALUE(A2745),kommuner!B:B,0))</f>
        <v>3438</v>
      </c>
      <c r="C2745" s="111" t="s">
        <v>127</v>
      </c>
      <c r="D2745" s="111" t="s">
        <v>127</v>
      </c>
      <c r="E2745" s="111" t="s">
        <v>126</v>
      </c>
      <c r="F2745" s="111" t="s">
        <v>172</v>
      </c>
      <c r="G2745" s="111" t="s">
        <v>190</v>
      </c>
      <c r="H2745" s="111" t="s">
        <v>172</v>
      </c>
      <c r="I2745" s="111" t="s">
        <v>190</v>
      </c>
      <c r="J2745" t="str">
        <f t="shared" si="84"/>
        <v>3438SkogMineraljordBarskogLav</v>
      </c>
      <c r="K2745" s="111">
        <v>-1.5556963198695539</v>
      </c>
      <c r="L2745" s="111">
        <v>0.85306406685236758</v>
      </c>
      <c r="M2745" s="111">
        <v>6.3979989500968365E-2</v>
      </c>
      <c r="N2745" s="112">
        <f t="shared" si="85"/>
        <v>-0.63865226351621796</v>
      </c>
    </row>
    <row r="2746" spans="1:14" x14ac:dyDescent="0.25">
      <c r="A2746" s="111" t="s">
        <v>665</v>
      </c>
      <c r="B2746" s="111">
        <f>INDEX(kommuner!C:C,MATCH(_xlfn.NUMBERVALUE(A2746),kommuner!B:B,0))</f>
        <v>3438</v>
      </c>
      <c r="C2746" s="111" t="s">
        <v>127</v>
      </c>
      <c r="D2746" s="111" t="s">
        <v>127</v>
      </c>
      <c r="E2746" s="111" t="s">
        <v>126</v>
      </c>
      <c r="F2746" s="111" t="s">
        <v>172</v>
      </c>
      <c r="G2746" s="111" t="s">
        <v>173</v>
      </c>
      <c r="H2746" s="111" t="s">
        <v>172</v>
      </c>
      <c r="I2746" s="111" t="s">
        <v>173</v>
      </c>
      <c r="J2746" t="str">
        <f t="shared" si="84"/>
        <v>3438SkogMineraljordBarskogMiddels</v>
      </c>
      <c r="K2746" s="111">
        <v>-2.1020078369684825</v>
      </c>
      <c r="L2746" s="111">
        <v>0.85306406685236758</v>
      </c>
      <c r="M2746" s="111">
        <v>6.4056614999681585E-2</v>
      </c>
      <c r="N2746" s="112">
        <f t="shared" si="85"/>
        <v>-1.1848871551164335</v>
      </c>
    </row>
    <row r="2747" spans="1:14" x14ac:dyDescent="0.25">
      <c r="A2747" s="111" t="s">
        <v>665</v>
      </c>
      <c r="B2747" s="111">
        <f>INDEX(kommuner!C:C,MATCH(_xlfn.NUMBERVALUE(A2747),kommuner!B:B,0))</f>
        <v>3438</v>
      </c>
      <c r="C2747" s="111" t="s">
        <v>127</v>
      </c>
      <c r="D2747" s="111" t="s">
        <v>127</v>
      </c>
      <c r="E2747" s="111" t="s">
        <v>126</v>
      </c>
      <c r="F2747" s="111" t="s">
        <v>172</v>
      </c>
      <c r="G2747" s="111" t="s">
        <v>186</v>
      </c>
      <c r="H2747" s="111" t="s">
        <v>172</v>
      </c>
      <c r="I2747" s="111" t="s">
        <v>186</v>
      </c>
      <c r="J2747" t="str">
        <f t="shared" si="84"/>
        <v>3438SkogMineraljordBarskogSærs høy</v>
      </c>
      <c r="K2747" s="111">
        <v>0.12072674540874306</v>
      </c>
      <c r="L2747" s="111">
        <v>0.85306406685236758</v>
      </c>
      <c r="M2747" s="111">
        <v>6.4056614999681585E-2</v>
      </c>
      <c r="N2747" s="112">
        <f t="shared" si="85"/>
        <v>1.0378474272607923</v>
      </c>
    </row>
    <row r="2748" spans="1:14" x14ac:dyDescent="0.25">
      <c r="A2748" s="111" t="s">
        <v>665</v>
      </c>
      <c r="B2748" s="111">
        <f>INDEX(kommuner!C:C,MATCH(_xlfn.NUMBERVALUE(A2748),kommuner!B:B,0))</f>
        <v>3438</v>
      </c>
      <c r="C2748" s="111" t="s">
        <v>127</v>
      </c>
      <c r="D2748" s="111" t="s">
        <v>127</v>
      </c>
      <c r="E2748" s="111" t="s">
        <v>126</v>
      </c>
      <c r="F2748" s="111" t="s">
        <v>179</v>
      </c>
      <c r="G2748" s="111" t="s">
        <v>180</v>
      </c>
      <c r="H2748" s="111" t="s">
        <v>179</v>
      </c>
      <c r="I2748" s="111" t="s">
        <v>180</v>
      </c>
      <c r="J2748" t="str">
        <f t="shared" si="84"/>
        <v>3438SkogMineraljordBlandingsskogHøy</v>
      </c>
      <c r="K2748" s="111">
        <v>-7.1939050909469406</v>
      </c>
      <c r="L2748" s="111">
        <v>0.85306406685236758</v>
      </c>
      <c r="M2748" s="111">
        <v>6.3979989500968365E-2</v>
      </c>
      <c r="N2748" s="112">
        <f t="shared" si="85"/>
        <v>-6.2768610345936047</v>
      </c>
    </row>
    <row r="2749" spans="1:14" x14ac:dyDescent="0.25">
      <c r="A2749" s="111" t="s">
        <v>665</v>
      </c>
      <c r="B2749" s="111">
        <f>INDEX(kommuner!C:C,MATCH(_xlfn.NUMBERVALUE(A2749),kommuner!B:B,0))</f>
        <v>3438</v>
      </c>
      <c r="C2749" s="111" t="s">
        <v>127</v>
      </c>
      <c r="D2749" s="111" t="s">
        <v>127</v>
      </c>
      <c r="E2749" s="111" t="s">
        <v>126</v>
      </c>
      <c r="F2749" s="111" t="s">
        <v>179</v>
      </c>
      <c r="G2749" s="111" t="s">
        <v>167</v>
      </c>
      <c r="H2749" s="111" t="s">
        <v>179</v>
      </c>
      <c r="I2749" s="111" t="s">
        <v>167</v>
      </c>
      <c r="J2749" t="str">
        <f t="shared" si="84"/>
        <v>3438SkogMineraljordBlandingsskogImpediment</v>
      </c>
      <c r="K2749" s="111">
        <v>-1.534689908392211</v>
      </c>
      <c r="L2749" s="111">
        <v>0.85306406685236758</v>
      </c>
      <c r="M2749" s="111">
        <v>6.3979989500968365E-2</v>
      </c>
      <c r="N2749" s="112">
        <f t="shared" si="85"/>
        <v>-0.61764585203887501</v>
      </c>
    </row>
    <row r="2750" spans="1:14" x14ac:dyDescent="0.25">
      <c r="A2750" s="111" t="s">
        <v>665</v>
      </c>
      <c r="B2750" s="111">
        <f>INDEX(kommuner!C:C,MATCH(_xlfn.NUMBERVALUE(A2750),kommuner!B:B,0))</f>
        <v>3438</v>
      </c>
      <c r="C2750" s="111" t="s">
        <v>127</v>
      </c>
      <c r="D2750" s="111" t="s">
        <v>127</v>
      </c>
      <c r="E2750" s="111" t="s">
        <v>126</v>
      </c>
      <c r="F2750" s="111" t="s">
        <v>179</v>
      </c>
      <c r="G2750" s="111" t="s">
        <v>190</v>
      </c>
      <c r="H2750" s="111" t="s">
        <v>179</v>
      </c>
      <c r="I2750" s="111" t="s">
        <v>190</v>
      </c>
      <c r="J2750" t="str">
        <f t="shared" si="84"/>
        <v>3438SkogMineraljordBlandingsskogLav</v>
      </c>
      <c r="K2750" s="111">
        <v>-2.1877055028220966</v>
      </c>
      <c r="L2750" s="111">
        <v>0.85306406685236758</v>
      </c>
      <c r="M2750" s="111">
        <v>6.3979989500968365E-2</v>
      </c>
      <c r="N2750" s="112">
        <f t="shared" si="85"/>
        <v>-1.2706614464687609</v>
      </c>
    </row>
    <row r="2751" spans="1:14" x14ac:dyDescent="0.25">
      <c r="A2751" s="111" t="s">
        <v>665</v>
      </c>
      <c r="B2751" s="111">
        <f>INDEX(kommuner!C:C,MATCH(_xlfn.NUMBERVALUE(A2751),kommuner!B:B,0))</f>
        <v>3438</v>
      </c>
      <c r="C2751" s="111" t="s">
        <v>127</v>
      </c>
      <c r="D2751" s="111" t="s">
        <v>127</v>
      </c>
      <c r="E2751" s="111" t="s">
        <v>126</v>
      </c>
      <c r="F2751" s="111" t="s">
        <v>179</v>
      </c>
      <c r="G2751" s="111" t="s">
        <v>173</v>
      </c>
      <c r="H2751" s="111" t="s">
        <v>179</v>
      </c>
      <c r="I2751" s="111" t="s">
        <v>173</v>
      </c>
      <c r="J2751" t="str">
        <f t="shared" si="84"/>
        <v>3438SkogMineraljordBlandingsskogMiddels</v>
      </c>
      <c r="K2751" s="111">
        <v>-3.8687729546762566</v>
      </c>
      <c r="L2751" s="111">
        <v>0.85306406685236758</v>
      </c>
      <c r="M2751" s="111">
        <v>6.3979989500968365E-2</v>
      </c>
      <c r="N2751" s="112">
        <f t="shared" si="85"/>
        <v>-2.9517288983229206</v>
      </c>
    </row>
    <row r="2752" spans="1:14" x14ac:dyDescent="0.25">
      <c r="A2752" s="111" t="s">
        <v>665</v>
      </c>
      <c r="B2752" s="111">
        <f>INDEX(kommuner!C:C,MATCH(_xlfn.NUMBERVALUE(A2752),kommuner!B:B,0))</f>
        <v>3438</v>
      </c>
      <c r="C2752" s="111" t="s">
        <v>127</v>
      </c>
      <c r="D2752" s="111" t="s">
        <v>127</v>
      </c>
      <c r="E2752" s="111" t="s">
        <v>126</v>
      </c>
      <c r="F2752" s="111" t="s">
        <v>179</v>
      </c>
      <c r="G2752" s="111" t="s">
        <v>186</v>
      </c>
      <c r="H2752" s="111" t="s">
        <v>179</v>
      </c>
      <c r="I2752" s="111" t="s">
        <v>186</v>
      </c>
      <c r="J2752" t="str">
        <f t="shared" si="84"/>
        <v>3438SkogMineraljordBlandingsskogSærs høy</v>
      </c>
      <c r="K2752" s="111">
        <v>-2.9395925245326562</v>
      </c>
      <c r="L2752" s="111">
        <v>0.85306406685236758</v>
      </c>
      <c r="M2752" s="111">
        <v>6.3979989500968365E-2</v>
      </c>
      <c r="N2752" s="112">
        <f t="shared" si="85"/>
        <v>-2.0225484681793202</v>
      </c>
    </row>
    <row r="2753" spans="1:14" x14ac:dyDescent="0.25">
      <c r="A2753" s="111" t="s">
        <v>665</v>
      </c>
      <c r="B2753" s="111">
        <f>INDEX(kommuner!C:C,MATCH(_xlfn.NUMBERVALUE(A2753),kommuner!B:B,0))</f>
        <v>3438</v>
      </c>
      <c r="C2753" s="111" t="s">
        <v>127</v>
      </c>
      <c r="D2753" s="111" t="s">
        <v>127</v>
      </c>
      <c r="E2753" s="111" t="s">
        <v>126</v>
      </c>
      <c r="F2753" s="111" t="s">
        <v>185</v>
      </c>
      <c r="G2753" s="111" t="s">
        <v>180</v>
      </c>
      <c r="H2753" s="111" t="s">
        <v>185</v>
      </c>
      <c r="I2753" s="111" t="s">
        <v>180</v>
      </c>
      <c r="J2753" t="str">
        <f t="shared" si="84"/>
        <v>3438SkogMineraljordLauvskogHøy</v>
      </c>
      <c r="K2753" s="111">
        <v>-3.3269846154961789</v>
      </c>
      <c r="L2753" s="111">
        <v>0.85306406685236758</v>
      </c>
      <c r="M2753" s="111">
        <v>6.3979989500968365E-2</v>
      </c>
      <c r="N2753" s="112">
        <f t="shared" si="85"/>
        <v>-2.4099405591428429</v>
      </c>
    </row>
    <row r="2754" spans="1:14" x14ac:dyDescent="0.25">
      <c r="A2754" s="111" t="s">
        <v>665</v>
      </c>
      <c r="B2754" s="111">
        <f>INDEX(kommuner!C:C,MATCH(_xlfn.NUMBERVALUE(A2754),kommuner!B:B,0))</f>
        <v>3438</v>
      </c>
      <c r="C2754" s="111" t="s">
        <v>127</v>
      </c>
      <c r="D2754" s="111" t="s">
        <v>127</v>
      </c>
      <c r="E2754" s="111" t="s">
        <v>126</v>
      </c>
      <c r="F2754" s="111" t="s">
        <v>185</v>
      </c>
      <c r="G2754" s="111" t="s">
        <v>167</v>
      </c>
      <c r="H2754" s="111" t="s">
        <v>185</v>
      </c>
      <c r="I2754" s="111" t="s">
        <v>167</v>
      </c>
      <c r="J2754" t="str">
        <f t="shared" si="84"/>
        <v>3438SkogMineraljordLauvskogImpediment</v>
      </c>
      <c r="K2754" s="111">
        <v>-0.77373521499002318</v>
      </c>
      <c r="L2754" s="111">
        <v>0.85306406685236758</v>
      </c>
      <c r="M2754" s="111">
        <v>6.3979989500968365E-2</v>
      </c>
      <c r="N2754" s="112">
        <f t="shared" si="85"/>
        <v>0.14330884136331276</v>
      </c>
    </row>
    <row r="2755" spans="1:14" x14ac:dyDescent="0.25">
      <c r="A2755" s="111" t="s">
        <v>665</v>
      </c>
      <c r="B2755" s="111">
        <f>INDEX(kommuner!C:C,MATCH(_xlfn.NUMBERVALUE(A2755),kommuner!B:B,0))</f>
        <v>3438</v>
      </c>
      <c r="C2755" s="111" t="s">
        <v>127</v>
      </c>
      <c r="D2755" s="111" t="s">
        <v>127</v>
      </c>
      <c r="E2755" s="111" t="s">
        <v>126</v>
      </c>
      <c r="F2755" s="111" t="s">
        <v>185</v>
      </c>
      <c r="G2755" s="111" t="s">
        <v>190</v>
      </c>
      <c r="H2755" s="111" t="s">
        <v>185</v>
      </c>
      <c r="I2755" s="111" t="s">
        <v>190</v>
      </c>
      <c r="J2755" t="str">
        <f t="shared" ref="J2755:J2818" si="86">B2755&amp;C2755&amp;E2755&amp;IF(C2755="Skog",F2755&amp;G2755,"")</f>
        <v>3438SkogMineraljordLauvskogLav</v>
      </c>
      <c r="K2755" s="111">
        <v>-8.9748170935426599E-2</v>
      </c>
      <c r="L2755" s="111">
        <v>0.85306406685236758</v>
      </c>
      <c r="M2755" s="111">
        <v>6.3979989500968365E-2</v>
      </c>
      <c r="N2755" s="112">
        <f t="shared" ref="N2755:N2818" si="87">SUM(K2755:M2755)</f>
        <v>0.82729588541790933</v>
      </c>
    </row>
    <row r="2756" spans="1:14" x14ac:dyDescent="0.25">
      <c r="A2756" s="111" t="s">
        <v>665</v>
      </c>
      <c r="B2756" s="111">
        <f>INDEX(kommuner!C:C,MATCH(_xlfn.NUMBERVALUE(A2756),kommuner!B:B,0))</f>
        <v>3438</v>
      </c>
      <c r="C2756" s="111" t="s">
        <v>127</v>
      </c>
      <c r="D2756" s="111" t="s">
        <v>127</v>
      </c>
      <c r="E2756" s="111" t="s">
        <v>126</v>
      </c>
      <c r="F2756" s="111" t="s">
        <v>185</v>
      </c>
      <c r="G2756" s="111" t="s">
        <v>173</v>
      </c>
      <c r="H2756" s="111" t="s">
        <v>185</v>
      </c>
      <c r="I2756" s="111" t="s">
        <v>173</v>
      </c>
      <c r="J2756" t="str">
        <f t="shared" si="86"/>
        <v>3438SkogMineraljordLauvskogMiddels</v>
      </c>
      <c r="K2756" s="111">
        <v>-1.7789409505847176</v>
      </c>
      <c r="L2756" s="111">
        <v>0.85306406685236758</v>
      </c>
      <c r="M2756" s="111">
        <v>6.3979989500968365E-2</v>
      </c>
      <c r="N2756" s="112">
        <f t="shared" si="87"/>
        <v>-0.86189689423138161</v>
      </c>
    </row>
    <row r="2757" spans="1:14" x14ac:dyDescent="0.25">
      <c r="A2757" s="111" t="s">
        <v>665</v>
      </c>
      <c r="B2757" s="111">
        <f>INDEX(kommuner!C:C,MATCH(_xlfn.NUMBERVALUE(A2757),kommuner!B:B,0))</f>
        <v>3438</v>
      </c>
      <c r="C2757" s="111" t="s">
        <v>127</v>
      </c>
      <c r="D2757" s="111" t="s">
        <v>127</v>
      </c>
      <c r="E2757" s="111" t="s">
        <v>126</v>
      </c>
      <c r="F2757" s="111" t="s">
        <v>185</v>
      </c>
      <c r="G2757" s="111" t="s">
        <v>186</v>
      </c>
      <c r="H2757" s="111" t="s">
        <v>185</v>
      </c>
      <c r="I2757" s="111" t="s">
        <v>186</v>
      </c>
      <c r="J2757" t="str">
        <f t="shared" si="86"/>
        <v>3438SkogMineraljordLauvskogSærs høy</v>
      </c>
      <c r="K2757" s="111">
        <v>-3.6560473259425113</v>
      </c>
      <c r="L2757" s="111">
        <v>0.85306406685236758</v>
      </c>
      <c r="M2757" s="111">
        <v>6.3979989500968365E-2</v>
      </c>
      <c r="N2757" s="112">
        <f t="shared" si="87"/>
        <v>-2.7390032695891753</v>
      </c>
    </row>
    <row r="2758" spans="1:14" x14ac:dyDescent="0.25">
      <c r="A2758" s="111" t="s">
        <v>665</v>
      </c>
      <c r="B2758" s="111">
        <f>INDEX(kommuner!C:C,MATCH(_xlfn.NUMBERVALUE(A2758),kommuner!B:B,0))</f>
        <v>3438</v>
      </c>
      <c r="C2758" s="111" t="s">
        <v>127</v>
      </c>
      <c r="D2758" s="111" t="s">
        <v>127</v>
      </c>
      <c r="E2758" s="111" t="s">
        <v>123</v>
      </c>
      <c r="F2758" s="111" t="s">
        <v>172</v>
      </c>
      <c r="G2758" s="111" t="s">
        <v>180</v>
      </c>
      <c r="H2758" s="111" t="s">
        <v>172</v>
      </c>
      <c r="I2758" s="111" t="s">
        <v>180</v>
      </c>
      <c r="J2758" t="str">
        <f t="shared" si="86"/>
        <v>3438SkogOrganisk jordBarskogHøy</v>
      </c>
      <c r="K2758" s="111">
        <v>-2.5184559031994138</v>
      </c>
      <c r="L2758" s="111">
        <v>0.92784825435236762</v>
      </c>
      <c r="M2758" s="111">
        <v>0.46518126042825314</v>
      </c>
      <c r="N2758" s="112">
        <f t="shared" si="87"/>
        <v>-1.1254263884187932</v>
      </c>
    </row>
    <row r="2759" spans="1:14" x14ac:dyDescent="0.25">
      <c r="A2759" s="111" t="s">
        <v>665</v>
      </c>
      <c r="B2759" s="111">
        <f>INDEX(kommuner!C:C,MATCH(_xlfn.NUMBERVALUE(A2759),kommuner!B:B,0))</f>
        <v>3438</v>
      </c>
      <c r="C2759" s="111" t="s">
        <v>127</v>
      </c>
      <c r="D2759" s="111" t="s">
        <v>127</v>
      </c>
      <c r="E2759" s="111" t="s">
        <v>123</v>
      </c>
      <c r="F2759" s="111" t="s">
        <v>172</v>
      </c>
      <c r="G2759" s="111" t="s">
        <v>167</v>
      </c>
      <c r="H2759" s="111" t="s">
        <v>172</v>
      </c>
      <c r="I2759" s="111" t="s">
        <v>167</v>
      </c>
      <c r="J2759" t="str">
        <f t="shared" si="86"/>
        <v>3438SkogOrganisk jordBarskogImpediment</v>
      </c>
      <c r="K2759" s="111">
        <v>3.7944669267533482E-2</v>
      </c>
      <c r="L2759" s="111">
        <v>0.92784825435236762</v>
      </c>
      <c r="M2759" s="111">
        <v>0.46510463492953991</v>
      </c>
      <c r="N2759" s="112">
        <f t="shared" si="87"/>
        <v>1.430897558549441</v>
      </c>
    </row>
    <row r="2760" spans="1:14" x14ac:dyDescent="0.25">
      <c r="A2760" s="111" t="s">
        <v>665</v>
      </c>
      <c r="B2760" s="111">
        <f>INDEX(kommuner!C:C,MATCH(_xlfn.NUMBERVALUE(A2760),kommuner!B:B,0))</f>
        <v>3438</v>
      </c>
      <c r="C2760" s="111" t="s">
        <v>127</v>
      </c>
      <c r="D2760" s="111" t="s">
        <v>127</v>
      </c>
      <c r="E2760" s="111" t="s">
        <v>123</v>
      </c>
      <c r="F2760" s="111" t="s">
        <v>172</v>
      </c>
      <c r="G2760" s="111" t="s">
        <v>190</v>
      </c>
      <c r="H2760" s="111" t="s">
        <v>172</v>
      </c>
      <c r="I2760" s="111" t="s">
        <v>190</v>
      </c>
      <c r="J2760" t="str">
        <f t="shared" si="86"/>
        <v>3438SkogOrganisk jordBarskogLav</v>
      </c>
      <c r="K2760" s="111">
        <v>-0.50666953101693391</v>
      </c>
      <c r="L2760" s="111">
        <v>0.92784825435236762</v>
      </c>
      <c r="M2760" s="111">
        <v>0.46510463492953991</v>
      </c>
      <c r="N2760" s="112">
        <f t="shared" si="87"/>
        <v>0.88628335826497362</v>
      </c>
    </row>
    <row r="2761" spans="1:14" x14ac:dyDescent="0.25">
      <c r="A2761" s="111" t="s">
        <v>665</v>
      </c>
      <c r="B2761" s="111">
        <f>INDEX(kommuner!C:C,MATCH(_xlfn.NUMBERVALUE(A2761),kommuner!B:B,0))</f>
        <v>3438</v>
      </c>
      <c r="C2761" s="111" t="s">
        <v>127</v>
      </c>
      <c r="D2761" s="111" t="s">
        <v>127</v>
      </c>
      <c r="E2761" s="111" t="s">
        <v>123</v>
      </c>
      <c r="F2761" s="111" t="s">
        <v>172</v>
      </c>
      <c r="G2761" s="111" t="s">
        <v>173</v>
      </c>
      <c r="H2761" s="111" t="s">
        <v>172</v>
      </c>
      <c r="I2761" s="111" t="s">
        <v>173</v>
      </c>
      <c r="J2761" t="str">
        <f t="shared" si="86"/>
        <v>3438SkogOrganisk jordBarskogMiddels</v>
      </c>
      <c r="K2761" s="111">
        <v>-1.5571490961494638</v>
      </c>
      <c r="L2761" s="111">
        <v>0.92784825435236762</v>
      </c>
      <c r="M2761" s="111">
        <v>0.46518126042825314</v>
      </c>
      <c r="N2761" s="112">
        <f t="shared" si="87"/>
        <v>-0.16411958136884308</v>
      </c>
    </row>
    <row r="2762" spans="1:14" x14ac:dyDescent="0.25">
      <c r="A2762" s="111" t="s">
        <v>665</v>
      </c>
      <c r="B2762" s="111">
        <f>INDEX(kommuner!C:C,MATCH(_xlfn.NUMBERVALUE(A2762),kommuner!B:B,0))</f>
        <v>3438</v>
      </c>
      <c r="C2762" s="111" t="s">
        <v>127</v>
      </c>
      <c r="D2762" s="111" t="s">
        <v>127</v>
      </c>
      <c r="E2762" s="111" t="s">
        <v>123</v>
      </c>
      <c r="F2762" s="111" t="s">
        <v>172</v>
      </c>
      <c r="G2762" s="111" t="s">
        <v>186</v>
      </c>
      <c r="H2762" s="111" t="s">
        <v>172</v>
      </c>
      <c r="I2762" s="111" t="s">
        <v>186</v>
      </c>
      <c r="J2762" t="str">
        <f t="shared" si="86"/>
        <v>3438SkogOrganisk jordBarskogSærs høy</v>
      </c>
      <c r="K2762" s="111">
        <v>2.5548655235722699</v>
      </c>
      <c r="L2762" s="111">
        <v>0.92784825435236762</v>
      </c>
      <c r="M2762" s="111">
        <v>0.46518126042825314</v>
      </c>
      <c r="N2762" s="112">
        <f t="shared" si="87"/>
        <v>3.9478950383528906</v>
      </c>
    </row>
    <row r="2763" spans="1:14" x14ac:dyDescent="0.25">
      <c r="A2763" s="111" t="s">
        <v>665</v>
      </c>
      <c r="B2763" s="111">
        <f>INDEX(kommuner!C:C,MATCH(_xlfn.NUMBERVALUE(A2763),kommuner!B:B,0))</f>
        <v>3438</v>
      </c>
      <c r="C2763" s="111" t="s">
        <v>127</v>
      </c>
      <c r="D2763" s="111" t="s">
        <v>127</v>
      </c>
      <c r="E2763" s="111" t="s">
        <v>123</v>
      </c>
      <c r="F2763" s="111" t="s">
        <v>179</v>
      </c>
      <c r="G2763" s="111" t="s">
        <v>180</v>
      </c>
      <c r="H2763" s="111" t="s">
        <v>179</v>
      </c>
      <c r="I2763" s="111" t="s">
        <v>180</v>
      </c>
      <c r="J2763" t="str">
        <f t="shared" si="86"/>
        <v>3438SkogOrganisk jordBlandingsskogHøy</v>
      </c>
      <c r="K2763" s="111">
        <v>-5.5554344456832343</v>
      </c>
      <c r="L2763" s="111">
        <v>0.92784825435236762</v>
      </c>
      <c r="M2763" s="111">
        <v>0.46510463492953991</v>
      </c>
      <c r="N2763" s="112">
        <f t="shared" si="87"/>
        <v>-4.1624815564013264</v>
      </c>
    </row>
    <row r="2764" spans="1:14" x14ac:dyDescent="0.25">
      <c r="A2764" s="111" t="s">
        <v>665</v>
      </c>
      <c r="B2764" s="111">
        <f>INDEX(kommuner!C:C,MATCH(_xlfn.NUMBERVALUE(A2764),kommuner!B:B,0))</f>
        <v>3438</v>
      </c>
      <c r="C2764" s="111" t="s">
        <v>127</v>
      </c>
      <c r="D2764" s="111" t="s">
        <v>127</v>
      </c>
      <c r="E2764" s="111" t="s">
        <v>123</v>
      </c>
      <c r="F2764" s="111" t="s">
        <v>179</v>
      </c>
      <c r="G2764" s="111" t="s">
        <v>167</v>
      </c>
      <c r="H2764" s="111" t="s">
        <v>179</v>
      </c>
      <c r="I2764" s="111" t="s">
        <v>167</v>
      </c>
      <c r="J2764" t="str">
        <f t="shared" si="86"/>
        <v>3438SkogOrganisk jordBlandingsskogImpediment</v>
      </c>
      <c r="K2764" s="111">
        <v>-0.28586344175800005</v>
      </c>
      <c r="L2764" s="111">
        <v>0.92784825435236762</v>
      </c>
      <c r="M2764" s="111">
        <v>0.46510463492953991</v>
      </c>
      <c r="N2764" s="112">
        <f t="shared" si="87"/>
        <v>1.1070894475239075</v>
      </c>
    </row>
    <row r="2765" spans="1:14" x14ac:dyDescent="0.25">
      <c r="A2765" s="111" t="s">
        <v>665</v>
      </c>
      <c r="B2765" s="111">
        <f>INDEX(kommuner!C:C,MATCH(_xlfn.NUMBERVALUE(A2765),kommuner!B:B,0))</f>
        <v>3438</v>
      </c>
      <c r="C2765" s="111" t="s">
        <v>127</v>
      </c>
      <c r="D2765" s="111" t="s">
        <v>127</v>
      </c>
      <c r="E2765" s="111" t="s">
        <v>123</v>
      </c>
      <c r="F2765" s="111" t="s">
        <v>179</v>
      </c>
      <c r="G2765" s="111" t="s">
        <v>190</v>
      </c>
      <c r="H2765" s="111" t="s">
        <v>179</v>
      </c>
      <c r="I2765" s="111" t="s">
        <v>190</v>
      </c>
      <c r="J2765" t="str">
        <f t="shared" si="86"/>
        <v>3438SkogOrganisk jordBlandingsskogLav</v>
      </c>
      <c r="K2765" s="111">
        <v>-1.2347339377887629</v>
      </c>
      <c r="L2765" s="111">
        <v>0.92784825435236762</v>
      </c>
      <c r="M2765" s="111">
        <v>0.46510463492953991</v>
      </c>
      <c r="N2765" s="112">
        <f t="shared" si="87"/>
        <v>0.15821895149314458</v>
      </c>
    </row>
    <row r="2766" spans="1:14" x14ac:dyDescent="0.25">
      <c r="A2766" s="111" t="s">
        <v>665</v>
      </c>
      <c r="B2766" s="111">
        <f>INDEX(kommuner!C:C,MATCH(_xlfn.NUMBERVALUE(A2766),kommuner!B:B,0))</f>
        <v>3438</v>
      </c>
      <c r="C2766" s="111" t="s">
        <v>127</v>
      </c>
      <c r="D2766" s="111" t="s">
        <v>127</v>
      </c>
      <c r="E2766" s="111" t="s">
        <v>123</v>
      </c>
      <c r="F2766" s="111" t="s">
        <v>179</v>
      </c>
      <c r="G2766" s="111" t="s">
        <v>173</v>
      </c>
      <c r="H2766" s="111" t="s">
        <v>179</v>
      </c>
      <c r="I2766" s="111" t="s">
        <v>173</v>
      </c>
      <c r="J2766" t="str">
        <f t="shared" si="86"/>
        <v>3438SkogOrganisk jordBlandingsskogMiddels</v>
      </c>
      <c r="K2766" s="111">
        <v>-2.4239591752717748</v>
      </c>
      <c r="L2766" s="111">
        <v>0.92784825435236762</v>
      </c>
      <c r="M2766" s="111">
        <v>0.46510463492953991</v>
      </c>
      <c r="N2766" s="112">
        <f t="shared" si="87"/>
        <v>-1.0310062859898674</v>
      </c>
    </row>
    <row r="2767" spans="1:14" x14ac:dyDescent="0.25">
      <c r="A2767" s="111" t="s">
        <v>665</v>
      </c>
      <c r="B2767" s="111">
        <f>INDEX(kommuner!C:C,MATCH(_xlfn.NUMBERVALUE(A2767),kommuner!B:B,0))</f>
        <v>3438</v>
      </c>
      <c r="C2767" s="111" t="s">
        <v>127</v>
      </c>
      <c r="D2767" s="111" t="s">
        <v>127</v>
      </c>
      <c r="E2767" s="111" t="s">
        <v>123</v>
      </c>
      <c r="F2767" s="111" t="s">
        <v>179</v>
      </c>
      <c r="G2767" s="111" t="s">
        <v>186</v>
      </c>
      <c r="H2767" s="111" t="s">
        <v>179</v>
      </c>
      <c r="I2767" s="111" t="s">
        <v>186</v>
      </c>
      <c r="J2767" t="str">
        <f t="shared" si="86"/>
        <v>3438SkogOrganisk jordBlandingsskogSærs høy</v>
      </c>
      <c r="K2767" s="111">
        <v>-1.5726115302258048</v>
      </c>
      <c r="L2767" s="111">
        <v>0.92784825435236762</v>
      </c>
      <c r="M2767" s="111">
        <v>0.46510463492953991</v>
      </c>
      <c r="N2767" s="112">
        <f t="shared" si="87"/>
        <v>-0.17965864094389727</v>
      </c>
    </row>
    <row r="2768" spans="1:14" x14ac:dyDescent="0.25">
      <c r="A2768" s="111" t="s">
        <v>665</v>
      </c>
      <c r="B2768" s="111">
        <f>INDEX(kommuner!C:C,MATCH(_xlfn.NUMBERVALUE(A2768),kommuner!B:B,0))</f>
        <v>3438</v>
      </c>
      <c r="C2768" s="111" t="s">
        <v>127</v>
      </c>
      <c r="D2768" s="111" t="s">
        <v>127</v>
      </c>
      <c r="E2768" s="111" t="s">
        <v>123</v>
      </c>
      <c r="F2768" s="111" t="s">
        <v>185</v>
      </c>
      <c r="G2768" s="111" t="s">
        <v>180</v>
      </c>
      <c r="H2768" s="111" t="s">
        <v>185</v>
      </c>
      <c r="I2768" s="111" t="s">
        <v>180</v>
      </c>
      <c r="J2768" t="str">
        <f t="shared" si="86"/>
        <v>3438SkogOrganisk jordLauvskogHøy</v>
      </c>
      <c r="K2768" s="111">
        <v>-1.9913688882377358</v>
      </c>
      <c r="L2768" s="111">
        <v>0.92784825435236762</v>
      </c>
      <c r="M2768" s="111">
        <v>0.46510463492953991</v>
      </c>
      <c r="N2768" s="112">
        <f t="shared" si="87"/>
        <v>-0.59841599895582831</v>
      </c>
    </row>
    <row r="2769" spans="1:14" x14ac:dyDescent="0.25">
      <c r="A2769" s="111" t="s">
        <v>665</v>
      </c>
      <c r="B2769" s="111">
        <f>INDEX(kommuner!C:C,MATCH(_xlfn.NUMBERVALUE(A2769),kommuner!B:B,0))</f>
        <v>3438</v>
      </c>
      <c r="C2769" s="111" t="s">
        <v>127</v>
      </c>
      <c r="D2769" s="111" t="s">
        <v>127</v>
      </c>
      <c r="E2769" s="111" t="s">
        <v>123</v>
      </c>
      <c r="F2769" s="111" t="s">
        <v>185</v>
      </c>
      <c r="G2769" s="111" t="s">
        <v>167</v>
      </c>
      <c r="H2769" s="111" t="s">
        <v>185</v>
      </c>
      <c r="I2769" s="111" t="s">
        <v>167</v>
      </c>
      <c r="J2769" t="str">
        <f t="shared" si="86"/>
        <v>3438SkogOrganisk jordLauvskogImpediment</v>
      </c>
      <c r="K2769" s="111">
        <v>0.35000626494250675</v>
      </c>
      <c r="L2769" s="111">
        <v>0.92784825435236762</v>
      </c>
      <c r="M2769" s="111">
        <v>0.46510463492953991</v>
      </c>
      <c r="N2769" s="112">
        <f t="shared" si="87"/>
        <v>1.7429591542244141</v>
      </c>
    </row>
    <row r="2770" spans="1:14" x14ac:dyDescent="0.25">
      <c r="A2770" s="111" t="s">
        <v>665</v>
      </c>
      <c r="B2770" s="111">
        <f>INDEX(kommuner!C:C,MATCH(_xlfn.NUMBERVALUE(A2770),kommuner!B:B,0))</f>
        <v>3438</v>
      </c>
      <c r="C2770" s="111" t="s">
        <v>127</v>
      </c>
      <c r="D2770" s="111" t="s">
        <v>127</v>
      </c>
      <c r="E2770" s="111" t="s">
        <v>123</v>
      </c>
      <c r="F2770" s="111" t="s">
        <v>185</v>
      </c>
      <c r="G2770" s="111" t="s">
        <v>190</v>
      </c>
      <c r="H2770" s="111" t="s">
        <v>185</v>
      </c>
      <c r="I2770" s="111" t="s">
        <v>190</v>
      </c>
      <c r="J2770" t="str">
        <f t="shared" si="86"/>
        <v>3438SkogOrganisk jordLauvskogLav</v>
      </c>
      <c r="K2770" s="111">
        <v>1.1144075558526714</v>
      </c>
      <c r="L2770" s="111">
        <v>0.92784825435236762</v>
      </c>
      <c r="M2770" s="111">
        <v>0.46510463492953991</v>
      </c>
      <c r="N2770" s="112">
        <f t="shared" si="87"/>
        <v>2.5073604451345788</v>
      </c>
    </row>
    <row r="2771" spans="1:14" x14ac:dyDescent="0.25">
      <c r="A2771" s="111" t="s">
        <v>665</v>
      </c>
      <c r="B2771" s="111">
        <f>INDEX(kommuner!C:C,MATCH(_xlfn.NUMBERVALUE(A2771),kommuner!B:B,0))</f>
        <v>3438</v>
      </c>
      <c r="C2771" s="111" t="s">
        <v>127</v>
      </c>
      <c r="D2771" s="111" t="s">
        <v>127</v>
      </c>
      <c r="E2771" s="111" t="s">
        <v>123</v>
      </c>
      <c r="F2771" s="111" t="s">
        <v>185</v>
      </c>
      <c r="G2771" s="111" t="s">
        <v>173</v>
      </c>
      <c r="H2771" s="111" t="s">
        <v>185</v>
      </c>
      <c r="I2771" s="111" t="s">
        <v>173</v>
      </c>
      <c r="J2771" t="str">
        <f t="shared" si="86"/>
        <v>3438SkogOrganisk jordLauvskogMiddels</v>
      </c>
      <c r="K2771" s="111">
        <v>-0.62664468270982987</v>
      </c>
      <c r="L2771" s="111">
        <v>0.92784825435236762</v>
      </c>
      <c r="M2771" s="111">
        <v>0.46510463492953991</v>
      </c>
      <c r="N2771" s="112">
        <f t="shared" si="87"/>
        <v>0.76630820657207765</v>
      </c>
    </row>
    <row r="2772" spans="1:14" x14ac:dyDescent="0.25">
      <c r="A2772" s="111" t="s">
        <v>665</v>
      </c>
      <c r="B2772" s="111">
        <f>INDEX(kommuner!C:C,MATCH(_xlfn.NUMBERVALUE(A2772),kommuner!B:B,0))</f>
        <v>3438</v>
      </c>
      <c r="C2772" s="111" t="s">
        <v>127</v>
      </c>
      <c r="D2772" s="111" t="s">
        <v>127</v>
      </c>
      <c r="E2772" s="111" t="s">
        <v>123</v>
      </c>
      <c r="F2772" s="111" t="s">
        <v>185</v>
      </c>
      <c r="G2772" s="111" t="s">
        <v>186</v>
      </c>
      <c r="H2772" s="111" t="s">
        <v>185</v>
      </c>
      <c r="I2772" s="111" t="s">
        <v>186</v>
      </c>
      <c r="J2772" t="str">
        <f t="shared" si="86"/>
        <v>3438SkogOrganisk jordLauvskogSærs høy</v>
      </c>
      <c r="K2772" s="111">
        <v>-1.8997279926091779</v>
      </c>
      <c r="L2772" s="111">
        <v>0.92784825435236762</v>
      </c>
      <c r="M2772" s="111">
        <v>0.46510463492953991</v>
      </c>
      <c r="N2772" s="112">
        <f t="shared" si="87"/>
        <v>-0.50677510332727038</v>
      </c>
    </row>
    <row r="2773" spans="1:14" x14ac:dyDescent="0.25">
      <c r="A2773" s="111" t="s">
        <v>665</v>
      </c>
      <c r="B2773" s="111">
        <f>INDEX(kommuner!C:C,MATCH(_xlfn.NUMBERVALUE(A2773),kommuner!B:B,0))</f>
        <v>3438</v>
      </c>
      <c r="C2773" s="111" t="s">
        <v>83</v>
      </c>
      <c r="D2773" s="111" t="s">
        <v>83</v>
      </c>
      <c r="E2773" s="111" t="s">
        <v>126</v>
      </c>
      <c r="F2773" s="111" t="s">
        <v>139</v>
      </c>
      <c r="G2773" s="111" t="s">
        <v>139</v>
      </c>
      <c r="H2773" s="111" t="s">
        <v>139</v>
      </c>
      <c r="I2773" s="111" t="s">
        <v>139</v>
      </c>
      <c r="J2773" t="str">
        <f t="shared" si="86"/>
        <v>3438Utbygd arealMineraljord</v>
      </c>
      <c r="K2773" s="111">
        <v>-0.82639633937819656</v>
      </c>
      <c r="L2773" s="111">
        <v>0</v>
      </c>
      <c r="M2773" s="111">
        <v>1.303047089454229E-2</v>
      </c>
      <c r="N2773" s="112">
        <f t="shared" si="87"/>
        <v>-0.81336586848365422</v>
      </c>
    </row>
    <row r="2774" spans="1:14" x14ac:dyDescent="0.25">
      <c r="A2774" s="111" t="s">
        <v>665</v>
      </c>
      <c r="B2774" s="111">
        <f>INDEX(kommuner!C:C,MATCH(_xlfn.NUMBERVALUE(A2774),kommuner!B:B,0))</f>
        <v>3438</v>
      </c>
      <c r="C2774" s="111" t="s">
        <v>83</v>
      </c>
      <c r="D2774" s="111" t="s">
        <v>83</v>
      </c>
      <c r="E2774" s="111" t="s">
        <v>123</v>
      </c>
      <c r="F2774" s="111" t="s">
        <v>139</v>
      </c>
      <c r="G2774" s="111" t="s">
        <v>139</v>
      </c>
      <c r="H2774" s="111" t="s">
        <v>139</v>
      </c>
      <c r="I2774" s="111" t="s">
        <v>139</v>
      </c>
      <c r="J2774" t="str">
        <f t="shared" si="86"/>
        <v>3438Utbygd arealOrganisk jord</v>
      </c>
      <c r="K2774" s="111">
        <v>29.011421395201612</v>
      </c>
      <c r="L2774" s="111">
        <v>0</v>
      </c>
      <c r="M2774" s="111">
        <v>1.303047089454229E-2</v>
      </c>
      <c r="N2774" s="112">
        <f t="shared" si="87"/>
        <v>29.024451866096154</v>
      </c>
    </row>
    <row r="2775" spans="1:14" x14ac:dyDescent="0.25">
      <c r="A2775" s="111" t="s">
        <v>665</v>
      </c>
      <c r="B2775" s="111">
        <f>INDEX(kommuner!C:C,MATCH(_xlfn.NUMBERVALUE(A2775),kommuner!B:B,0))</f>
        <v>3438</v>
      </c>
      <c r="C2775" s="111" t="s">
        <v>181</v>
      </c>
      <c r="D2775" s="111" t="s">
        <v>181</v>
      </c>
      <c r="E2775" s="111" t="s">
        <v>123</v>
      </c>
      <c r="F2775" s="111" t="s">
        <v>139</v>
      </c>
      <c r="G2775" s="111" t="s">
        <v>139</v>
      </c>
      <c r="H2775" s="111" t="s">
        <v>139</v>
      </c>
      <c r="I2775" s="111" t="s">
        <v>139</v>
      </c>
      <c r="J2775" t="str">
        <f t="shared" si="86"/>
        <v>3438Vann og myrOrganisk jord</v>
      </c>
      <c r="K2775" s="111">
        <v>-0.15121005571827481</v>
      </c>
      <c r="L2775" s="111">
        <v>0</v>
      </c>
      <c r="M2775" s="111">
        <v>0</v>
      </c>
      <c r="N2775" s="112">
        <f t="shared" si="87"/>
        <v>-0.15121005571827481</v>
      </c>
    </row>
    <row r="2776" spans="1:14" x14ac:dyDescent="0.25">
      <c r="A2776" s="111" t="s">
        <v>666</v>
      </c>
      <c r="B2776" s="111">
        <f>INDEX(kommuner!C:C,MATCH(_xlfn.NUMBERVALUE(A2776),kommuner!B:B,0))</f>
        <v>3439</v>
      </c>
      <c r="C2776" s="111" t="s">
        <v>82</v>
      </c>
      <c r="D2776" s="111" t="s">
        <v>82</v>
      </c>
      <c r="E2776" s="111" t="s">
        <v>126</v>
      </c>
      <c r="F2776" s="111" t="s">
        <v>139</v>
      </c>
      <c r="G2776" s="111" t="s">
        <v>139</v>
      </c>
      <c r="H2776" s="111" t="s">
        <v>139</v>
      </c>
      <c r="I2776" s="111" t="s">
        <v>139</v>
      </c>
      <c r="J2776" t="str">
        <f t="shared" si="86"/>
        <v>3439Annen utmarkMineraljord</v>
      </c>
      <c r="K2776" s="111">
        <v>-8.1294889331176998E-2</v>
      </c>
      <c r="L2776" s="111">
        <v>0</v>
      </c>
      <c r="M2776" s="111">
        <v>0</v>
      </c>
      <c r="N2776" s="112">
        <f t="shared" si="87"/>
        <v>-8.1294889331176998E-2</v>
      </c>
    </row>
    <row r="2777" spans="1:14" x14ac:dyDescent="0.25">
      <c r="A2777" s="111" t="s">
        <v>666</v>
      </c>
      <c r="B2777" s="111">
        <f>INDEX(kommuner!C:C,MATCH(_xlfn.NUMBERVALUE(A2777),kommuner!B:B,0))</f>
        <v>3439</v>
      </c>
      <c r="C2777" s="111" t="s">
        <v>121</v>
      </c>
      <c r="D2777" s="111" t="s">
        <v>121</v>
      </c>
      <c r="E2777" s="111" t="s">
        <v>126</v>
      </c>
      <c r="F2777" s="111" t="s">
        <v>139</v>
      </c>
      <c r="G2777" s="111" t="s">
        <v>139</v>
      </c>
      <c r="H2777" s="111" t="s">
        <v>139</v>
      </c>
      <c r="I2777" s="111" t="s">
        <v>139</v>
      </c>
      <c r="J2777" t="str">
        <f t="shared" si="86"/>
        <v>3439BeiteMineraljord</v>
      </c>
      <c r="K2777" s="111">
        <v>-0.96338340838695502</v>
      </c>
      <c r="L2777" s="111">
        <v>0</v>
      </c>
      <c r="M2777" s="111">
        <v>1.2448711246839999E-7</v>
      </c>
      <c r="N2777" s="112">
        <f t="shared" si="87"/>
        <v>-0.96338328389984251</v>
      </c>
    </row>
    <row r="2778" spans="1:14" x14ac:dyDescent="0.25">
      <c r="A2778" s="111" t="s">
        <v>666</v>
      </c>
      <c r="B2778" s="111">
        <f>INDEX(kommuner!C:C,MATCH(_xlfn.NUMBERVALUE(A2778),kommuner!B:B,0))</f>
        <v>3439</v>
      </c>
      <c r="C2778" s="111" t="s">
        <v>121</v>
      </c>
      <c r="D2778" s="111" t="s">
        <v>121</v>
      </c>
      <c r="E2778" s="111" t="s">
        <v>123</v>
      </c>
      <c r="F2778" s="111" t="s">
        <v>139</v>
      </c>
      <c r="G2778" s="111" t="s">
        <v>139</v>
      </c>
      <c r="H2778" s="111" t="s">
        <v>139</v>
      </c>
      <c r="I2778" s="111" t="s">
        <v>139</v>
      </c>
      <c r="J2778" t="str">
        <f t="shared" si="86"/>
        <v>3439BeiteOrganisk jord</v>
      </c>
      <c r="K2778" s="111">
        <v>12.077525935985037</v>
      </c>
      <c r="L2778" s="111">
        <v>1.6412500000000001</v>
      </c>
      <c r="M2778" s="111">
        <v>0</v>
      </c>
      <c r="N2778" s="112">
        <f t="shared" si="87"/>
        <v>13.718775935985036</v>
      </c>
    </row>
    <row r="2779" spans="1:14" x14ac:dyDescent="0.25">
      <c r="A2779" s="111" t="s">
        <v>666</v>
      </c>
      <c r="B2779" s="111">
        <f>INDEX(kommuner!C:C,MATCH(_xlfn.NUMBERVALUE(A2779),kommuner!B:B,0))</f>
        <v>3439</v>
      </c>
      <c r="C2779" s="111" t="s">
        <v>84</v>
      </c>
      <c r="D2779" s="111" t="s">
        <v>84</v>
      </c>
      <c r="E2779" s="111" t="s">
        <v>126</v>
      </c>
      <c r="F2779" s="111" t="s">
        <v>139</v>
      </c>
      <c r="G2779" s="111" t="s">
        <v>139</v>
      </c>
      <c r="H2779" s="111" t="s">
        <v>139</v>
      </c>
      <c r="I2779" s="111" t="s">
        <v>139</v>
      </c>
      <c r="J2779" t="str">
        <f t="shared" si="86"/>
        <v>3439Dyrket markMineraljord</v>
      </c>
      <c r="K2779" s="111">
        <v>-0.49268043400208006</v>
      </c>
      <c r="L2779" s="111">
        <v>0</v>
      </c>
      <c r="M2779" s="111">
        <v>0</v>
      </c>
      <c r="N2779" s="112">
        <f t="shared" si="87"/>
        <v>-0.49268043400208006</v>
      </c>
    </row>
    <row r="2780" spans="1:14" x14ac:dyDescent="0.25">
      <c r="A2780" s="111" t="s">
        <v>666</v>
      </c>
      <c r="B2780" s="111">
        <f>INDEX(kommuner!C:C,MATCH(_xlfn.NUMBERVALUE(A2780),kommuner!B:B,0))</f>
        <v>3439</v>
      </c>
      <c r="C2780" s="111" t="s">
        <v>84</v>
      </c>
      <c r="D2780" s="111" t="s">
        <v>84</v>
      </c>
      <c r="E2780" s="111" t="s">
        <v>123</v>
      </c>
      <c r="F2780" s="111" t="s">
        <v>139</v>
      </c>
      <c r="G2780" s="111" t="s">
        <v>139</v>
      </c>
      <c r="H2780" s="111" t="s">
        <v>139</v>
      </c>
      <c r="I2780" s="111" t="s">
        <v>139</v>
      </c>
      <c r="J2780" t="str">
        <f t="shared" si="86"/>
        <v>3439Dyrket markOrganisk jord</v>
      </c>
      <c r="K2780" s="111">
        <v>28.726149366675592</v>
      </c>
      <c r="L2780" s="111">
        <v>1.45625</v>
      </c>
      <c r="M2780" s="111">
        <v>0</v>
      </c>
      <c r="N2780" s="112">
        <f t="shared" si="87"/>
        <v>30.182399366675593</v>
      </c>
    </row>
    <row r="2781" spans="1:14" x14ac:dyDescent="0.25">
      <c r="A2781" s="111" t="s">
        <v>666</v>
      </c>
      <c r="B2781" s="111">
        <f>INDEX(kommuner!C:C,MATCH(_xlfn.NUMBERVALUE(A2781),kommuner!B:B,0))</f>
        <v>3439</v>
      </c>
      <c r="C2781" s="111" t="s">
        <v>127</v>
      </c>
      <c r="D2781" s="111" t="s">
        <v>127</v>
      </c>
      <c r="E2781" s="111" t="s">
        <v>126</v>
      </c>
      <c r="F2781" s="111" t="s">
        <v>172</v>
      </c>
      <c r="G2781" s="111" t="s">
        <v>180</v>
      </c>
      <c r="H2781" s="111" t="s">
        <v>172</v>
      </c>
      <c r="I2781" s="111" t="s">
        <v>180</v>
      </c>
      <c r="J2781" t="str">
        <f t="shared" si="86"/>
        <v>3439SkogMineraljordBarskogHøy</v>
      </c>
      <c r="K2781" s="111">
        <v>-2.6198458133623994</v>
      </c>
      <c r="L2781" s="111">
        <v>0.85306406685236758</v>
      </c>
      <c r="M2781" s="111">
        <v>6.4056614999681585E-2</v>
      </c>
      <c r="N2781" s="112">
        <f t="shared" si="87"/>
        <v>-1.7027251315103504</v>
      </c>
    </row>
    <row r="2782" spans="1:14" x14ac:dyDescent="0.25">
      <c r="A2782" s="111" t="s">
        <v>666</v>
      </c>
      <c r="B2782" s="111">
        <f>INDEX(kommuner!C:C,MATCH(_xlfn.NUMBERVALUE(A2782),kommuner!B:B,0))</f>
        <v>3439</v>
      </c>
      <c r="C2782" s="111" t="s">
        <v>127</v>
      </c>
      <c r="D2782" s="111" t="s">
        <v>127</v>
      </c>
      <c r="E2782" s="111" t="s">
        <v>126</v>
      </c>
      <c r="F2782" s="111" t="s">
        <v>172</v>
      </c>
      <c r="G2782" s="111" t="s">
        <v>167</v>
      </c>
      <c r="H2782" s="111" t="s">
        <v>172</v>
      </c>
      <c r="I2782" s="111" t="s">
        <v>167</v>
      </c>
      <c r="J2782" t="str">
        <f t="shared" si="86"/>
        <v>3439SkogMineraljordBarskogImpediment</v>
      </c>
      <c r="K2782" s="111">
        <v>-2.0650085329634176</v>
      </c>
      <c r="L2782" s="111">
        <v>0.85306406685236758</v>
      </c>
      <c r="M2782" s="111">
        <v>6.3979989500968365E-2</v>
      </c>
      <c r="N2782" s="112">
        <f t="shared" si="87"/>
        <v>-1.1479644766100818</v>
      </c>
    </row>
    <row r="2783" spans="1:14" x14ac:dyDescent="0.25">
      <c r="A2783" s="111" t="s">
        <v>666</v>
      </c>
      <c r="B2783" s="111">
        <f>INDEX(kommuner!C:C,MATCH(_xlfn.NUMBERVALUE(A2783),kommuner!B:B,0))</f>
        <v>3439</v>
      </c>
      <c r="C2783" s="111" t="s">
        <v>127</v>
      </c>
      <c r="D2783" s="111" t="s">
        <v>127</v>
      </c>
      <c r="E2783" s="111" t="s">
        <v>126</v>
      </c>
      <c r="F2783" s="111" t="s">
        <v>172</v>
      </c>
      <c r="G2783" s="111" t="s">
        <v>190</v>
      </c>
      <c r="H2783" s="111" t="s">
        <v>172</v>
      </c>
      <c r="I2783" s="111" t="s">
        <v>190</v>
      </c>
      <c r="J2783" t="str">
        <f t="shared" si="86"/>
        <v>3439SkogMineraljordBarskogLav</v>
      </c>
      <c r="K2783" s="111">
        <v>-1.5556963198695539</v>
      </c>
      <c r="L2783" s="111">
        <v>0.85306406685236758</v>
      </c>
      <c r="M2783" s="111">
        <v>6.3979989500968365E-2</v>
      </c>
      <c r="N2783" s="112">
        <f t="shared" si="87"/>
        <v>-0.63865226351621796</v>
      </c>
    </row>
    <row r="2784" spans="1:14" x14ac:dyDescent="0.25">
      <c r="A2784" s="111" t="s">
        <v>666</v>
      </c>
      <c r="B2784" s="111">
        <f>INDEX(kommuner!C:C,MATCH(_xlfn.NUMBERVALUE(A2784),kommuner!B:B,0))</f>
        <v>3439</v>
      </c>
      <c r="C2784" s="111" t="s">
        <v>127</v>
      </c>
      <c r="D2784" s="111" t="s">
        <v>127</v>
      </c>
      <c r="E2784" s="111" t="s">
        <v>126</v>
      </c>
      <c r="F2784" s="111" t="s">
        <v>172</v>
      </c>
      <c r="G2784" s="111" t="s">
        <v>173</v>
      </c>
      <c r="H2784" s="111" t="s">
        <v>172</v>
      </c>
      <c r="I2784" s="111" t="s">
        <v>173</v>
      </c>
      <c r="J2784" t="str">
        <f t="shared" si="86"/>
        <v>3439SkogMineraljordBarskogMiddels</v>
      </c>
      <c r="K2784" s="111">
        <v>-2.1020078369684825</v>
      </c>
      <c r="L2784" s="111">
        <v>0.85306406685236758</v>
      </c>
      <c r="M2784" s="111">
        <v>6.4056614999681585E-2</v>
      </c>
      <c r="N2784" s="112">
        <f t="shared" si="87"/>
        <v>-1.1848871551164335</v>
      </c>
    </row>
    <row r="2785" spans="1:14" x14ac:dyDescent="0.25">
      <c r="A2785" s="111" t="s">
        <v>666</v>
      </c>
      <c r="B2785" s="111">
        <f>INDEX(kommuner!C:C,MATCH(_xlfn.NUMBERVALUE(A2785),kommuner!B:B,0))</f>
        <v>3439</v>
      </c>
      <c r="C2785" s="111" t="s">
        <v>127</v>
      </c>
      <c r="D2785" s="111" t="s">
        <v>127</v>
      </c>
      <c r="E2785" s="111" t="s">
        <v>126</v>
      </c>
      <c r="F2785" s="111" t="s">
        <v>172</v>
      </c>
      <c r="G2785" s="111" t="s">
        <v>186</v>
      </c>
      <c r="H2785" s="111" t="s">
        <v>172</v>
      </c>
      <c r="I2785" s="111" t="s">
        <v>186</v>
      </c>
      <c r="J2785" t="str">
        <f t="shared" si="86"/>
        <v>3439SkogMineraljordBarskogSærs høy</v>
      </c>
      <c r="K2785" s="111">
        <v>0.12072674540874306</v>
      </c>
      <c r="L2785" s="111">
        <v>0.85306406685236758</v>
      </c>
      <c r="M2785" s="111">
        <v>6.4056614999681585E-2</v>
      </c>
      <c r="N2785" s="112">
        <f t="shared" si="87"/>
        <v>1.0378474272607923</v>
      </c>
    </row>
    <row r="2786" spans="1:14" x14ac:dyDescent="0.25">
      <c r="A2786" s="111" t="s">
        <v>666</v>
      </c>
      <c r="B2786" s="111">
        <f>INDEX(kommuner!C:C,MATCH(_xlfn.NUMBERVALUE(A2786),kommuner!B:B,0))</f>
        <v>3439</v>
      </c>
      <c r="C2786" s="111" t="s">
        <v>127</v>
      </c>
      <c r="D2786" s="111" t="s">
        <v>127</v>
      </c>
      <c r="E2786" s="111" t="s">
        <v>126</v>
      </c>
      <c r="F2786" s="111" t="s">
        <v>179</v>
      </c>
      <c r="G2786" s="111" t="s">
        <v>180</v>
      </c>
      <c r="H2786" s="111" t="s">
        <v>179</v>
      </c>
      <c r="I2786" s="111" t="s">
        <v>180</v>
      </c>
      <c r="J2786" t="str">
        <f t="shared" si="86"/>
        <v>3439SkogMineraljordBlandingsskogHøy</v>
      </c>
      <c r="K2786" s="111">
        <v>-7.1939050909469406</v>
      </c>
      <c r="L2786" s="111">
        <v>0.85306406685236758</v>
      </c>
      <c r="M2786" s="111">
        <v>6.3979989500968365E-2</v>
      </c>
      <c r="N2786" s="112">
        <f t="shared" si="87"/>
        <v>-6.2768610345936047</v>
      </c>
    </row>
    <row r="2787" spans="1:14" x14ac:dyDescent="0.25">
      <c r="A2787" s="111" t="s">
        <v>666</v>
      </c>
      <c r="B2787" s="111">
        <f>INDEX(kommuner!C:C,MATCH(_xlfn.NUMBERVALUE(A2787),kommuner!B:B,0))</f>
        <v>3439</v>
      </c>
      <c r="C2787" s="111" t="s">
        <v>127</v>
      </c>
      <c r="D2787" s="111" t="s">
        <v>127</v>
      </c>
      <c r="E2787" s="111" t="s">
        <v>126</v>
      </c>
      <c r="F2787" s="111" t="s">
        <v>179</v>
      </c>
      <c r="G2787" s="111" t="s">
        <v>167</v>
      </c>
      <c r="H2787" s="111" t="s">
        <v>179</v>
      </c>
      <c r="I2787" s="111" t="s">
        <v>167</v>
      </c>
      <c r="J2787" t="str">
        <f t="shared" si="86"/>
        <v>3439SkogMineraljordBlandingsskogImpediment</v>
      </c>
      <c r="K2787" s="111">
        <v>-1.534689908392211</v>
      </c>
      <c r="L2787" s="111">
        <v>0.85306406685236758</v>
      </c>
      <c r="M2787" s="111">
        <v>6.3979989500968365E-2</v>
      </c>
      <c r="N2787" s="112">
        <f t="shared" si="87"/>
        <v>-0.61764585203887501</v>
      </c>
    </row>
    <row r="2788" spans="1:14" x14ac:dyDescent="0.25">
      <c r="A2788" s="111" t="s">
        <v>666</v>
      </c>
      <c r="B2788" s="111">
        <f>INDEX(kommuner!C:C,MATCH(_xlfn.NUMBERVALUE(A2788),kommuner!B:B,0))</f>
        <v>3439</v>
      </c>
      <c r="C2788" s="111" t="s">
        <v>127</v>
      </c>
      <c r="D2788" s="111" t="s">
        <v>127</v>
      </c>
      <c r="E2788" s="111" t="s">
        <v>126</v>
      </c>
      <c r="F2788" s="111" t="s">
        <v>179</v>
      </c>
      <c r="G2788" s="111" t="s">
        <v>190</v>
      </c>
      <c r="H2788" s="111" t="s">
        <v>179</v>
      </c>
      <c r="I2788" s="111" t="s">
        <v>190</v>
      </c>
      <c r="J2788" t="str">
        <f t="shared" si="86"/>
        <v>3439SkogMineraljordBlandingsskogLav</v>
      </c>
      <c r="K2788" s="111">
        <v>-2.1877055028220966</v>
      </c>
      <c r="L2788" s="111">
        <v>0.85306406685236758</v>
      </c>
      <c r="M2788" s="111">
        <v>6.3979989500968365E-2</v>
      </c>
      <c r="N2788" s="112">
        <f t="shared" si="87"/>
        <v>-1.2706614464687609</v>
      </c>
    </row>
    <row r="2789" spans="1:14" x14ac:dyDescent="0.25">
      <c r="A2789" s="111" t="s">
        <v>666</v>
      </c>
      <c r="B2789" s="111">
        <f>INDEX(kommuner!C:C,MATCH(_xlfn.NUMBERVALUE(A2789),kommuner!B:B,0))</f>
        <v>3439</v>
      </c>
      <c r="C2789" s="111" t="s">
        <v>127</v>
      </c>
      <c r="D2789" s="111" t="s">
        <v>127</v>
      </c>
      <c r="E2789" s="111" t="s">
        <v>126</v>
      </c>
      <c r="F2789" s="111" t="s">
        <v>179</v>
      </c>
      <c r="G2789" s="111" t="s">
        <v>173</v>
      </c>
      <c r="H2789" s="111" t="s">
        <v>179</v>
      </c>
      <c r="I2789" s="111" t="s">
        <v>173</v>
      </c>
      <c r="J2789" t="str">
        <f t="shared" si="86"/>
        <v>3439SkogMineraljordBlandingsskogMiddels</v>
      </c>
      <c r="K2789" s="111">
        <v>-3.8687729546762566</v>
      </c>
      <c r="L2789" s="111">
        <v>0.85306406685236758</v>
      </c>
      <c r="M2789" s="111">
        <v>6.3979989500968365E-2</v>
      </c>
      <c r="N2789" s="112">
        <f t="shared" si="87"/>
        <v>-2.9517288983229206</v>
      </c>
    </row>
    <row r="2790" spans="1:14" x14ac:dyDescent="0.25">
      <c r="A2790" s="111" t="s">
        <v>666</v>
      </c>
      <c r="B2790" s="111">
        <f>INDEX(kommuner!C:C,MATCH(_xlfn.NUMBERVALUE(A2790),kommuner!B:B,0))</f>
        <v>3439</v>
      </c>
      <c r="C2790" s="111" t="s">
        <v>127</v>
      </c>
      <c r="D2790" s="111" t="s">
        <v>127</v>
      </c>
      <c r="E2790" s="111" t="s">
        <v>126</v>
      </c>
      <c r="F2790" s="111" t="s">
        <v>179</v>
      </c>
      <c r="G2790" s="111" t="s">
        <v>186</v>
      </c>
      <c r="H2790" s="111" t="s">
        <v>179</v>
      </c>
      <c r="I2790" s="111" t="s">
        <v>186</v>
      </c>
      <c r="J2790" t="str">
        <f t="shared" si="86"/>
        <v>3439SkogMineraljordBlandingsskogSærs høy</v>
      </c>
      <c r="K2790" s="111">
        <v>-2.9395925245326562</v>
      </c>
      <c r="L2790" s="111">
        <v>0.85306406685236758</v>
      </c>
      <c r="M2790" s="111">
        <v>6.3979989500968365E-2</v>
      </c>
      <c r="N2790" s="112">
        <f t="shared" si="87"/>
        <v>-2.0225484681793202</v>
      </c>
    </row>
    <row r="2791" spans="1:14" x14ac:dyDescent="0.25">
      <c r="A2791" s="111" t="s">
        <v>666</v>
      </c>
      <c r="B2791" s="111">
        <f>INDEX(kommuner!C:C,MATCH(_xlfn.NUMBERVALUE(A2791),kommuner!B:B,0))</f>
        <v>3439</v>
      </c>
      <c r="C2791" s="111" t="s">
        <v>127</v>
      </c>
      <c r="D2791" s="111" t="s">
        <v>127</v>
      </c>
      <c r="E2791" s="111" t="s">
        <v>126</v>
      </c>
      <c r="F2791" s="111" t="s">
        <v>185</v>
      </c>
      <c r="G2791" s="111" t="s">
        <v>180</v>
      </c>
      <c r="H2791" s="111" t="s">
        <v>185</v>
      </c>
      <c r="I2791" s="111" t="s">
        <v>180</v>
      </c>
      <c r="J2791" t="str">
        <f t="shared" si="86"/>
        <v>3439SkogMineraljordLauvskogHøy</v>
      </c>
      <c r="K2791" s="111">
        <v>-3.3269846154961789</v>
      </c>
      <c r="L2791" s="111">
        <v>0.85306406685236758</v>
      </c>
      <c r="M2791" s="111">
        <v>6.3979989500968365E-2</v>
      </c>
      <c r="N2791" s="112">
        <f t="shared" si="87"/>
        <v>-2.4099405591428429</v>
      </c>
    </row>
    <row r="2792" spans="1:14" x14ac:dyDescent="0.25">
      <c r="A2792" s="111" t="s">
        <v>666</v>
      </c>
      <c r="B2792" s="111">
        <f>INDEX(kommuner!C:C,MATCH(_xlfn.NUMBERVALUE(A2792),kommuner!B:B,0))</f>
        <v>3439</v>
      </c>
      <c r="C2792" s="111" t="s">
        <v>127</v>
      </c>
      <c r="D2792" s="111" t="s">
        <v>127</v>
      </c>
      <c r="E2792" s="111" t="s">
        <v>126</v>
      </c>
      <c r="F2792" s="111" t="s">
        <v>185</v>
      </c>
      <c r="G2792" s="111" t="s">
        <v>167</v>
      </c>
      <c r="H2792" s="111" t="s">
        <v>185</v>
      </c>
      <c r="I2792" s="111" t="s">
        <v>167</v>
      </c>
      <c r="J2792" t="str">
        <f t="shared" si="86"/>
        <v>3439SkogMineraljordLauvskogImpediment</v>
      </c>
      <c r="K2792" s="111">
        <v>-0.77373521499002318</v>
      </c>
      <c r="L2792" s="111">
        <v>0.85306406685236758</v>
      </c>
      <c r="M2792" s="111">
        <v>6.3979989500968365E-2</v>
      </c>
      <c r="N2792" s="112">
        <f t="shared" si="87"/>
        <v>0.14330884136331276</v>
      </c>
    </row>
    <row r="2793" spans="1:14" x14ac:dyDescent="0.25">
      <c r="A2793" s="111" t="s">
        <v>666</v>
      </c>
      <c r="B2793" s="111">
        <f>INDEX(kommuner!C:C,MATCH(_xlfn.NUMBERVALUE(A2793),kommuner!B:B,0))</f>
        <v>3439</v>
      </c>
      <c r="C2793" s="111" t="s">
        <v>127</v>
      </c>
      <c r="D2793" s="111" t="s">
        <v>127</v>
      </c>
      <c r="E2793" s="111" t="s">
        <v>126</v>
      </c>
      <c r="F2793" s="111" t="s">
        <v>185</v>
      </c>
      <c r="G2793" s="111" t="s">
        <v>190</v>
      </c>
      <c r="H2793" s="111" t="s">
        <v>185</v>
      </c>
      <c r="I2793" s="111" t="s">
        <v>190</v>
      </c>
      <c r="J2793" t="str">
        <f t="shared" si="86"/>
        <v>3439SkogMineraljordLauvskogLav</v>
      </c>
      <c r="K2793" s="111">
        <v>-8.9748170935426599E-2</v>
      </c>
      <c r="L2793" s="111">
        <v>0.85306406685236758</v>
      </c>
      <c r="M2793" s="111">
        <v>6.3979989500968365E-2</v>
      </c>
      <c r="N2793" s="112">
        <f t="shared" si="87"/>
        <v>0.82729588541790933</v>
      </c>
    </row>
    <row r="2794" spans="1:14" x14ac:dyDescent="0.25">
      <c r="A2794" s="111" t="s">
        <v>666</v>
      </c>
      <c r="B2794" s="111">
        <f>INDEX(kommuner!C:C,MATCH(_xlfn.NUMBERVALUE(A2794),kommuner!B:B,0))</f>
        <v>3439</v>
      </c>
      <c r="C2794" s="111" t="s">
        <v>127</v>
      </c>
      <c r="D2794" s="111" t="s">
        <v>127</v>
      </c>
      <c r="E2794" s="111" t="s">
        <v>126</v>
      </c>
      <c r="F2794" s="111" t="s">
        <v>185</v>
      </c>
      <c r="G2794" s="111" t="s">
        <v>173</v>
      </c>
      <c r="H2794" s="111" t="s">
        <v>185</v>
      </c>
      <c r="I2794" s="111" t="s">
        <v>173</v>
      </c>
      <c r="J2794" t="str">
        <f t="shared" si="86"/>
        <v>3439SkogMineraljordLauvskogMiddels</v>
      </c>
      <c r="K2794" s="111">
        <v>-1.7789409505847176</v>
      </c>
      <c r="L2794" s="111">
        <v>0.85306406685236758</v>
      </c>
      <c r="M2794" s="111">
        <v>6.3979989500968365E-2</v>
      </c>
      <c r="N2794" s="112">
        <f t="shared" si="87"/>
        <v>-0.86189689423138161</v>
      </c>
    </row>
    <row r="2795" spans="1:14" x14ac:dyDescent="0.25">
      <c r="A2795" s="111" t="s">
        <v>666</v>
      </c>
      <c r="B2795" s="111">
        <f>INDEX(kommuner!C:C,MATCH(_xlfn.NUMBERVALUE(A2795),kommuner!B:B,0))</f>
        <v>3439</v>
      </c>
      <c r="C2795" s="111" t="s">
        <v>127</v>
      </c>
      <c r="D2795" s="111" t="s">
        <v>127</v>
      </c>
      <c r="E2795" s="111" t="s">
        <v>126</v>
      </c>
      <c r="F2795" s="111" t="s">
        <v>185</v>
      </c>
      <c r="G2795" s="111" t="s">
        <v>186</v>
      </c>
      <c r="H2795" s="111" t="s">
        <v>185</v>
      </c>
      <c r="I2795" s="111" t="s">
        <v>186</v>
      </c>
      <c r="J2795" t="str">
        <f t="shared" si="86"/>
        <v>3439SkogMineraljordLauvskogSærs høy</v>
      </c>
      <c r="K2795" s="111">
        <v>-3.6560473259425113</v>
      </c>
      <c r="L2795" s="111">
        <v>0.85306406685236758</v>
      </c>
      <c r="M2795" s="111">
        <v>6.3979989500968365E-2</v>
      </c>
      <c r="N2795" s="112">
        <f t="shared" si="87"/>
        <v>-2.7390032695891753</v>
      </c>
    </row>
    <row r="2796" spans="1:14" x14ac:dyDescent="0.25">
      <c r="A2796" s="111" t="s">
        <v>666</v>
      </c>
      <c r="B2796" s="111">
        <f>INDEX(kommuner!C:C,MATCH(_xlfn.NUMBERVALUE(A2796),kommuner!B:B,0))</f>
        <v>3439</v>
      </c>
      <c r="C2796" s="111" t="s">
        <v>127</v>
      </c>
      <c r="D2796" s="111" t="s">
        <v>127</v>
      </c>
      <c r="E2796" s="111" t="s">
        <v>123</v>
      </c>
      <c r="F2796" s="111" t="s">
        <v>172</v>
      </c>
      <c r="G2796" s="111" t="s">
        <v>180</v>
      </c>
      <c r="H2796" s="111" t="s">
        <v>172</v>
      </c>
      <c r="I2796" s="111" t="s">
        <v>180</v>
      </c>
      <c r="J2796" t="str">
        <f t="shared" si="86"/>
        <v>3439SkogOrganisk jordBarskogHøy</v>
      </c>
      <c r="K2796" s="111">
        <v>-2.5184559031994138</v>
      </c>
      <c r="L2796" s="111">
        <v>0.92784825435236762</v>
      </c>
      <c r="M2796" s="111">
        <v>0.46518126042825314</v>
      </c>
      <c r="N2796" s="112">
        <f t="shared" si="87"/>
        <v>-1.1254263884187932</v>
      </c>
    </row>
    <row r="2797" spans="1:14" x14ac:dyDescent="0.25">
      <c r="A2797" s="111" t="s">
        <v>666</v>
      </c>
      <c r="B2797" s="111">
        <f>INDEX(kommuner!C:C,MATCH(_xlfn.NUMBERVALUE(A2797),kommuner!B:B,0))</f>
        <v>3439</v>
      </c>
      <c r="C2797" s="111" t="s">
        <v>127</v>
      </c>
      <c r="D2797" s="111" t="s">
        <v>127</v>
      </c>
      <c r="E2797" s="111" t="s">
        <v>123</v>
      </c>
      <c r="F2797" s="111" t="s">
        <v>172</v>
      </c>
      <c r="G2797" s="111" t="s">
        <v>167</v>
      </c>
      <c r="H2797" s="111" t="s">
        <v>172</v>
      </c>
      <c r="I2797" s="111" t="s">
        <v>167</v>
      </c>
      <c r="J2797" t="str">
        <f t="shared" si="86"/>
        <v>3439SkogOrganisk jordBarskogImpediment</v>
      </c>
      <c r="K2797" s="111">
        <v>3.7944669267533482E-2</v>
      </c>
      <c r="L2797" s="111">
        <v>0.92784825435236762</v>
      </c>
      <c r="M2797" s="111">
        <v>0.46510463492953991</v>
      </c>
      <c r="N2797" s="112">
        <f t="shared" si="87"/>
        <v>1.430897558549441</v>
      </c>
    </row>
    <row r="2798" spans="1:14" x14ac:dyDescent="0.25">
      <c r="A2798" s="111" t="s">
        <v>666</v>
      </c>
      <c r="B2798" s="111">
        <f>INDEX(kommuner!C:C,MATCH(_xlfn.NUMBERVALUE(A2798),kommuner!B:B,0))</f>
        <v>3439</v>
      </c>
      <c r="C2798" s="111" t="s">
        <v>127</v>
      </c>
      <c r="D2798" s="111" t="s">
        <v>127</v>
      </c>
      <c r="E2798" s="111" t="s">
        <v>123</v>
      </c>
      <c r="F2798" s="111" t="s">
        <v>172</v>
      </c>
      <c r="G2798" s="111" t="s">
        <v>190</v>
      </c>
      <c r="H2798" s="111" t="s">
        <v>172</v>
      </c>
      <c r="I2798" s="111" t="s">
        <v>190</v>
      </c>
      <c r="J2798" t="str">
        <f t="shared" si="86"/>
        <v>3439SkogOrganisk jordBarskogLav</v>
      </c>
      <c r="K2798" s="111">
        <v>-0.50666953101693391</v>
      </c>
      <c r="L2798" s="111">
        <v>0.92784825435236762</v>
      </c>
      <c r="M2798" s="111">
        <v>0.46510463492953991</v>
      </c>
      <c r="N2798" s="112">
        <f t="shared" si="87"/>
        <v>0.88628335826497362</v>
      </c>
    </row>
    <row r="2799" spans="1:14" x14ac:dyDescent="0.25">
      <c r="A2799" s="111" t="s">
        <v>666</v>
      </c>
      <c r="B2799" s="111">
        <f>INDEX(kommuner!C:C,MATCH(_xlfn.NUMBERVALUE(A2799),kommuner!B:B,0))</f>
        <v>3439</v>
      </c>
      <c r="C2799" s="111" t="s">
        <v>127</v>
      </c>
      <c r="D2799" s="111" t="s">
        <v>127</v>
      </c>
      <c r="E2799" s="111" t="s">
        <v>123</v>
      </c>
      <c r="F2799" s="111" t="s">
        <v>172</v>
      </c>
      <c r="G2799" s="111" t="s">
        <v>173</v>
      </c>
      <c r="H2799" s="111" t="s">
        <v>172</v>
      </c>
      <c r="I2799" s="111" t="s">
        <v>173</v>
      </c>
      <c r="J2799" t="str">
        <f t="shared" si="86"/>
        <v>3439SkogOrganisk jordBarskogMiddels</v>
      </c>
      <c r="K2799" s="111">
        <v>-1.5571490961494638</v>
      </c>
      <c r="L2799" s="111">
        <v>0.92784825435236762</v>
      </c>
      <c r="M2799" s="111">
        <v>0.46518126042825314</v>
      </c>
      <c r="N2799" s="112">
        <f t="shared" si="87"/>
        <v>-0.16411958136884308</v>
      </c>
    </row>
    <row r="2800" spans="1:14" x14ac:dyDescent="0.25">
      <c r="A2800" s="111" t="s">
        <v>666</v>
      </c>
      <c r="B2800" s="111">
        <f>INDEX(kommuner!C:C,MATCH(_xlfn.NUMBERVALUE(A2800),kommuner!B:B,0))</f>
        <v>3439</v>
      </c>
      <c r="C2800" s="111" t="s">
        <v>127</v>
      </c>
      <c r="D2800" s="111" t="s">
        <v>127</v>
      </c>
      <c r="E2800" s="111" t="s">
        <v>123</v>
      </c>
      <c r="F2800" s="111" t="s">
        <v>172</v>
      </c>
      <c r="G2800" s="111" t="s">
        <v>186</v>
      </c>
      <c r="H2800" s="111" t="s">
        <v>172</v>
      </c>
      <c r="I2800" s="111" t="s">
        <v>186</v>
      </c>
      <c r="J2800" t="str">
        <f t="shared" si="86"/>
        <v>3439SkogOrganisk jordBarskogSærs høy</v>
      </c>
      <c r="K2800" s="111">
        <v>2.5548655235722699</v>
      </c>
      <c r="L2800" s="111">
        <v>0.92784825435236762</v>
      </c>
      <c r="M2800" s="111">
        <v>0.46518126042825314</v>
      </c>
      <c r="N2800" s="112">
        <f t="shared" si="87"/>
        <v>3.9478950383528906</v>
      </c>
    </row>
    <row r="2801" spans="1:14" x14ac:dyDescent="0.25">
      <c r="A2801" s="111" t="s">
        <v>666</v>
      </c>
      <c r="B2801" s="111">
        <f>INDEX(kommuner!C:C,MATCH(_xlfn.NUMBERVALUE(A2801),kommuner!B:B,0))</f>
        <v>3439</v>
      </c>
      <c r="C2801" s="111" t="s">
        <v>127</v>
      </c>
      <c r="D2801" s="111" t="s">
        <v>127</v>
      </c>
      <c r="E2801" s="111" t="s">
        <v>123</v>
      </c>
      <c r="F2801" s="111" t="s">
        <v>179</v>
      </c>
      <c r="G2801" s="111" t="s">
        <v>180</v>
      </c>
      <c r="H2801" s="111" t="s">
        <v>179</v>
      </c>
      <c r="I2801" s="111" t="s">
        <v>180</v>
      </c>
      <c r="J2801" t="str">
        <f t="shared" si="86"/>
        <v>3439SkogOrganisk jordBlandingsskogHøy</v>
      </c>
      <c r="K2801" s="111">
        <v>-5.5554344456832343</v>
      </c>
      <c r="L2801" s="111">
        <v>0.92784825435236762</v>
      </c>
      <c r="M2801" s="111">
        <v>0.46510463492953991</v>
      </c>
      <c r="N2801" s="112">
        <f t="shared" si="87"/>
        <v>-4.1624815564013264</v>
      </c>
    </row>
    <row r="2802" spans="1:14" x14ac:dyDescent="0.25">
      <c r="A2802" s="111" t="s">
        <v>666</v>
      </c>
      <c r="B2802" s="111">
        <f>INDEX(kommuner!C:C,MATCH(_xlfn.NUMBERVALUE(A2802),kommuner!B:B,0))</f>
        <v>3439</v>
      </c>
      <c r="C2802" s="111" t="s">
        <v>127</v>
      </c>
      <c r="D2802" s="111" t="s">
        <v>127</v>
      </c>
      <c r="E2802" s="111" t="s">
        <v>123</v>
      </c>
      <c r="F2802" s="111" t="s">
        <v>179</v>
      </c>
      <c r="G2802" s="111" t="s">
        <v>167</v>
      </c>
      <c r="H2802" s="111" t="s">
        <v>179</v>
      </c>
      <c r="I2802" s="111" t="s">
        <v>167</v>
      </c>
      <c r="J2802" t="str">
        <f t="shared" si="86"/>
        <v>3439SkogOrganisk jordBlandingsskogImpediment</v>
      </c>
      <c r="K2802" s="111">
        <v>-0.28586344175800005</v>
      </c>
      <c r="L2802" s="111">
        <v>0.92784825435236762</v>
      </c>
      <c r="M2802" s="111">
        <v>0.46510463492953991</v>
      </c>
      <c r="N2802" s="112">
        <f t="shared" si="87"/>
        <v>1.1070894475239075</v>
      </c>
    </row>
    <row r="2803" spans="1:14" x14ac:dyDescent="0.25">
      <c r="A2803" s="111" t="s">
        <v>666</v>
      </c>
      <c r="B2803" s="111">
        <f>INDEX(kommuner!C:C,MATCH(_xlfn.NUMBERVALUE(A2803),kommuner!B:B,0))</f>
        <v>3439</v>
      </c>
      <c r="C2803" s="111" t="s">
        <v>127</v>
      </c>
      <c r="D2803" s="111" t="s">
        <v>127</v>
      </c>
      <c r="E2803" s="111" t="s">
        <v>123</v>
      </c>
      <c r="F2803" s="111" t="s">
        <v>179</v>
      </c>
      <c r="G2803" s="111" t="s">
        <v>190</v>
      </c>
      <c r="H2803" s="111" t="s">
        <v>179</v>
      </c>
      <c r="I2803" s="111" t="s">
        <v>190</v>
      </c>
      <c r="J2803" t="str">
        <f t="shared" si="86"/>
        <v>3439SkogOrganisk jordBlandingsskogLav</v>
      </c>
      <c r="K2803" s="111">
        <v>-1.2347339377887629</v>
      </c>
      <c r="L2803" s="111">
        <v>0.92784825435236762</v>
      </c>
      <c r="M2803" s="111">
        <v>0.46510463492953991</v>
      </c>
      <c r="N2803" s="112">
        <f t="shared" si="87"/>
        <v>0.15821895149314458</v>
      </c>
    </row>
    <row r="2804" spans="1:14" x14ac:dyDescent="0.25">
      <c r="A2804" s="111" t="s">
        <v>666</v>
      </c>
      <c r="B2804" s="111">
        <f>INDEX(kommuner!C:C,MATCH(_xlfn.NUMBERVALUE(A2804),kommuner!B:B,0))</f>
        <v>3439</v>
      </c>
      <c r="C2804" s="111" t="s">
        <v>127</v>
      </c>
      <c r="D2804" s="111" t="s">
        <v>127</v>
      </c>
      <c r="E2804" s="111" t="s">
        <v>123</v>
      </c>
      <c r="F2804" s="111" t="s">
        <v>179</v>
      </c>
      <c r="G2804" s="111" t="s">
        <v>173</v>
      </c>
      <c r="H2804" s="111" t="s">
        <v>179</v>
      </c>
      <c r="I2804" s="111" t="s">
        <v>173</v>
      </c>
      <c r="J2804" t="str">
        <f t="shared" si="86"/>
        <v>3439SkogOrganisk jordBlandingsskogMiddels</v>
      </c>
      <c r="K2804" s="111">
        <v>-2.4239591752717748</v>
      </c>
      <c r="L2804" s="111">
        <v>0.92784825435236762</v>
      </c>
      <c r="M2804" s="111">
        <v>0.46510463492953991</v>
      </c>
      <c r="N2804" s="112">
        <f t="shared" si="87"/>
        <v>-1.0310062859898674</v>
      </c>
    </row>
    <row r="2805" spans="1:14" x14ac:dyDescent="0.25">
      <c r="A2805" s="111" t="s">
        <v>666</v>
      </c>
      <c r="B2805" s="111">
        <f>INDEX(kommuner!C:C,MATCH(_xlfn.NUMBERVALUE(A2805),kommuner!B:B,0))</f>
        <v>3439</v>
      </c>
      <c r="C2805" s="111" t="s">
        <v>127</v>
      </c>
      <c r="D2805" s="111" t="s">
        <v>127</v>
      </c>
      <c r="E2805" s="111" t="s">
        <v>123</v>
      </c>
      <c r="F2805" s="111" t="s">
        <v>179</v>
      </c>
      <c r="G2805" s="111" t="s">
        <v>186</v>
      </c>
      <c r="H2805" s="111" t="s">
        <v>179</v>
      </c>
      <c r="I2805" s="111" t="s">
        <v>186</v>
      </c>
      <c r="J2805" t="str">
        <f t="shared" si="86"/>
        <v>3439SkogOrganisk jordBlandingsskogSærs høy</v>
      </c>
      <c r="K2805" s="111">
        <v>-1.5726115302258048</v>
      </c>
      <c r="L2805" s="111">
        <v>0.92784825435236762</v>
      </c>
      <c r="M2805" s="111">
        <v>0.46510463492953991</v>
      </c>
      <c r="N2805" s="112">
        <f t="shared" si="87"/>
        <v>-0.17965864094389727</v>
      </c>
    </row>
    <row r="2806" spans="1:14" x14ac:dyDescent="0.25">
      <c r="A2806" s="111" t="s">
        <v>666</v>
      </c>
      <c r="B2806" s="111">
        <f>INDEX(kommuner!C:C,MATCH(_xlfn.NUMBERVALUE(A2806),kommuner!B:B,0))</f>
        <v>3439</v>
      </c>
      <c r="C2806" s="111" t="s">
        <v>127</v>
      </c>
      <c r="D2806" s="111" t="s">
        <v>127</v>
      </c>
      <c r="E2806" s="111" t="s">
        <v>123</v>
      </c>
      <c r="F2806" s="111" t="s">
        <v>185</v>
      </c>
      <c r="G2806" s="111" t="s">
        <v>180</v>
      </c>
      <c r="H2806" s="111" t="s">
        <v>185</v>
      </c>
      <c r="I2806" s="111" t="s">
        <v>180</v>
      </c>
      <c r="J2806" t="str">
        <f t="shared" si="86"/>
        <v>3439SkogOrganisk jordLauvskogHøy</v>
      </c>
      <c r="K2806" s="111">
        <v>-1.9913688882377358</v>
      </c>
      <c r="L2806" s="111">
        <v>0.92784825435236762</v>
      </c>
      <c r="M2806" s="111">
        <v>0.46510463492953991</v>
      </c>
      <c r="N2806" s="112">
        <f t="shared" si="87"/>
        <v>-0.59841599895582831</v>
      </c>
    </row>
    <row r="2807" spans="1:14" x14ac:dyDescent="0.25">
      <c r="A2807" s="111" t="s">
        <v>666</v>
      </c>
      <c r="B2807" s="111">
        <f>INDEX(kommuner!C:C,MATCH(_xlfn.NUMBERVALUE(A2807),kommuner!B:B,0))</f>
        <v>3439</v>
      </c>
      <c r="C2807" s="111" t="s">
        <v>127</v>
      </c>
      <c r="D2807" s="111" t="s">
        <v>127</v>
      </c>
      <c r="E2807" s="111" t="s">
        <v>123</v>
      </c>
      <c r="F2807" s="111" t="s">
        <v>185</v>
      </c>
      <c r="G2807" s="111" t="s">
        <v>167</v>
      </c>
      <c r="H2807" s="111" t="s">
        <v>185</v>
      </c>
      <c r="I2807" s="111" t="s">
        <v>167</v>
      </c>
      <c r="J2807" t="str">
        <f t="shared" si="86"/>
        <v>3439SkogOrganisk jordLauvskogImpediment</v>
      </c>
      <c r="K2807" s="111">
        <v>0.35000626494250675</v>
      </c>
      <c r="L2807" s="111">
        <v>0.92784825435236762</v>
      </c>
      <c r="M2807" s="111">
        <v>0.46510463492953991</v>
      </c>
      <c r="N2807" s="112">
        <f t="shared" si="87"/>
        <v>1.7429591542244141</v>
      </c>
    </row>
    <row r="2808" spans="1:14" x14ac:dyDescent="0.25">
      <c r="A2808" s="111" t="s">
        <v>666</v>
      </c>
      <c r="B2808" s="111">
        <f>INDEX(kommuner!C:C,MATCH(_xlfn.NUMBERVALUE(A2808),kommuner!B:B,0))</f>
        <v>3439</v>
      </c>
      <c r="C2808" s="111" t="s">
        <v>127</v>
      </c>
      <c r="D2808" s="111" t="s">
        <v>127</v>
      </c>
      <c r="E2808" s="111" t="s">
        <v>123</v>
      </c>
      <c r="F2808" s="111" t="s">
        <v>185</v>
      </c>
      <c r="G2808" s="111" t="s">
        <v>190</v>
      </c>
      <c r="H2808" s="111" t="s">
        <v>185</v>
      </c>
      <c r="I2808" s="111" t="s">
        <v>190</v>
      </c>
      <c r="J2808" t="str">
        <f t="shared" si="86"/>
        <v>3439SkogOrganisk jordLauvskogLav</v>
      </c>
      <c r="K2808" s="111">
        <v>1.1144075558526714</v>
      </c>
      <c r="L2808" s="111">
        <v>0.92784825435236762</v>
      </c>
      <c r="M2808" s="111">
        <v>0.46510463492953991</v>
      </c>
      <c r="N2808" s="112">
        <f t="shared" si="87"/>
        <v>2.5073604451345788</v>
      </c>
    </row>
    <row r="2809" spans="1:14" x14ac:dyDescent="0.25">
      <c r="A2809" s="111" t="s">
        <v>666</v>
      </c>
      <c r="B2809" s="111">
        <f>INDEX(kommuner!C:C,MATCH(_xlfn.NUMBERVALUE(A2809),kommuner!B:B,0))</f>
        <v>3439</v>
      </c>
      <c r="C2809" s="111" t="s">
        <v>127</v>
      </c>
      <c r="D2809" s="111" t="s">
        <v>127</v>
      </c>
      <c r="E2809" s="111" t="s">
        <v>123</v>
      </c>
      <c r="F2809" s="111" t="s">
        <v>185</v>
      </c>
      <c r="G2809" s="111" t="s">
        <v>173</v>
      </c>
      <c r="H2809" s="111" t="s">
        <v>185</v>
      </c>
      <c r="I2809" s="111" t="s">
        <v>173</v>
      </c>
      <c r="J2809" t="str">
        <f t="shared" si="86"/>
        <v>3439SkogOrganisk jordLauvskogMiddels</v>
      </c>
      <c r="K2809" s="111">
        <v>-0.62664468270982987</v>
      </c>
      <c r="L2809" s="111">
        <v>0.92784825435236762</v>
      </c>
      <c r="M2809" s="111">
        <v>0.46510463492953991</v>
      </c>
      <c r="N2809" s="112">
        <f t="shared" si="87"/>
        <v>0.76630820657207765</v>
      </c>
    </row>
    <row r="2810" spans="1:14" x14ac:dyDescent="0.25">
      <c r="A2810" s="111" t="s">
        <v>666</v>
      </c>
      <c r="B2810" s="111">
        <f>INDEX(kommuner!C:C,MATCH(_xlfn.NUMBERVALUE(A2810),kommuner!B:B,0))</f>
        <v>3439</v>
      </c>
      <c r="C2810" s="111" t="s">
        <v>127</v>
      </c>
      <c r="D2810" s="111" t="s">
        <v>127</v>
      </c>
      <c r="E2810" s="111" t="s">
        <v>123</v>
      </c>
      <c r="F2810" s="111" t="s">
        <v>185</v>
      </c>
      <c r="G2810" s="111" t="s">
        <v>186</v>
      </c>
      <c r="H2810" s="111" t="s">
        <v>185</v>
      </c>
      <c r="I2810" s="111" t="s">
        <v>186</v>
      </c>
      <c r="J2810" t="str">
        <f t="shared" si="86"/>
        <v>3439SkogOrganisk jordLauvskogSærs høy</v>
      </c>
      <c r="K2810" s="111">
        <v>-1.8997279926091779</v>
      </c>
      <c r="L2810" s="111">
        <v>0.92784825435236762</v>
      </c>
      <c r="M2810" s="111">
        <v>0.46510463492953991</v>
      </c>
      <c r="N2810" s="112">
        <f t="shared" si="87"/>
        <v>-0.50677510332727038</v>
      </c>
    </row>
    <row r="2811" spans="1:14" x14ac:dyDescent="0.25">
      <c r="A2811" s="111" t="s">
        <v>666</v>
      </c>
      <c r="B2811" s="111">
        <f>INDEX(kommuner!C:C,MATCH(_xlfn.NUMBERVALUE(A2811),kommuner!B:B,0))</f>
        <v>3439</v>
      </c>
      <c r="C2811" s="111" t="s">
        <v>83</v>
      </c>
      <c r="D2811" s="111" t="s">
        <v>83</v>
      </c>
      <c r="E2811" s="111" t="s">
        <v>126</v>
      </c>
      <c r="F2811" s="111" t="s">
        <v>139</v>
      </c>
      <c r="G2811" s="111" t="s">
        <v>139</v>
      </c>
      <c r="H2811" s="111" t="s">
        <v>139</v>
      </c>
      <c r="I2811" s="111" t="s">
        <v>139</v>
      </c>
      <c r="J2811" t="str">
        <f t="shared" si="86"/>
        <v>3439Utbygd arealMineraljord</v>
      </c>
      <c r="K2811" s="111">
        <v>-0.82639633937819656</v>
      </c>
      <c r="L2811" s="111">
        <v>0</v>
      </c>
      <c r="M2811" s="111">
        <v>1.303047089454229E-2</v>
      </c>
      <c r="N2811" s="112">
        <f t="shared" si="87"/>
        <v>-0.81336586848365422</v>
      </c>
    </row>
    <row r="2812" spans="1:14" x14ac:dyDescent="0.25">
      <c r="A2812" s="111" t="s">
        <v>666</v>
      </c>
      <c r="B2812" s="111">
        <f>INDEX(kommuner!C:C,MATCH(_xlfn.NUMBERVALUE(A2812),kommuner!B:B,0))</f>
        <v>3439</v>
      </c>
      <c r="C2812" s="111" t="s">
        <v>83</v>
      </c>
      <c r="D2812" s="111" t="s">
        <v>83</v>
      </c>
      <c r="E2812" s="111" t="s">
        <v>123</v>
      </c>
      <c r="F2812" s="111" t="s">
        <v>139</v>
      </c>
      <c r="G2812" s="111" t="s">
        <v>139</v>
      </c>
      <c r="H2812" s="111" t="s">
        <v>139</v>
      </c>
      <c r="I2812" s="111" t="s">
        <v>139</v>
      </c>
      <c r="J2812" t="str">
        <f t="shared" si="86"/>
        <v>3439Utbygd arealOrganisk jord</v>
      </c>
      <c r="K2812" s="111">
        <v>29.011421395201612</v>
      </c>
      <c r="L2812" s="111">
        <v>0</v>
      </c>
      <c r="M2812" s="111">
        <v>1.303047089454229E-2</v>
      </c>
      <c r="N2812" s="112">
        <f t="shared" si="87"/>
        <v>29.024451866096154</v>
      </c>
    </row>
    <row r="2813" spans="1:14" x14ac:dyDescent="0.25">
      <c r="A2813" s="111" t="s">
        <v>666</v>
      </c>
      <c r="B2813" s="111">
        <f>INDEX(kommuner!C:C,MATCH(_xlfn.NUMBERVALUE(A2813),kommuner!B:B,0))</f>
        <v>3439</v>
      </c>
      <c r="C2813" s="111" t="s">
        <v>181</v>
      </c>
      <c r="D2813" s="111" t="s">
        <v>181</v>
      </c>
      <c r="E2813" s="111" t="s">
        <v>123</v>
      </c>
      <c r="F2813" s="111" t="s">
        <v>139</v>
      </c>
      <c r="G2813" s="111" t="s">
        <v>139</v>
      </c>
      <c r="H2813" s="111" t="s">
        <v>139</v>
      </c>
      <c r="I2813" s="111" t="s">
        <v>139</v>
      </c>
      <c r="J2813" t="str">
        <f t="shared" si="86"/>
        <v>3439Vann og myrOrganisk jord</v>
      </c>
      <c r="K2813" s="111">
        <v>-0.15121005571827481</v>
      </c>
      <c r="L2813" s="111">
        <v>0</v>
      </c>
      <c r="M2813" s="111">
        <v>0</v>
      </c>
      <c r="N2813" s="112">
        <f t="shared" si="87"/>
        <v>-0.15121005571827481</v>
      </c>
    </row>
    <row r="2814" spans="1:14" x14ac:dyDescent="0.25">
      <c r="A2814" s="111" t="s">
        <v>667</v>
      </c>
      <c r="B2814" s="111">
        <f>INDEX(kommuner!C:C,MATCH(_xlfn.NUMBERVALUE(A2814),kommuner!B:B,0))</f>
        <v>3440</v>
      </c>
      <c r="C2814" s="111" t="s">
        <v>82</v>
      </c>
      <c r="D2814" s="111" t="s">
        <v>82</v>
      </c>
      <c r="E2814" s="111" t="s">
        <v>126</v>
      </c>
      <c r="F2814" s="111" t="s">
        <v>139</v>
      </c>
      <c r="G2814" s="111" t="s">
        <v>139</v>
      </c>
      <c r="H2814" s="111" t="s">
        <v>139</v>
      </c>
      <c r="I2814" s="111" t="s">
        <v>139</v>
      </c>
      <c r="J2814" t="str">
        <f t="shared" si="86"/>
        <v>3440Annen utmarkMineraljord</v>
      </c>
      <c r="K2814" s="111">
        <v>-8.1294889331176998E-2</v>
      </c>
      <c r="L2814" s="111">
        <v>0</v>
      </c>
      <c r="M2814" s="111">
        <v>0</v>
      </c>
      <c r="N2814" s="112">
        <f t="shared" si="87"/>
        <v>-8.1294889331176998E-2</v>
      </c>
    </row>
    <row r="2815" spans="1:14" x14ac:dyDescent="0.25">
      <c r="A2815" s="111" t="s">
        <v>667</v>
      </c>
      <c r="B2815" s="111">
        <f>INDEX(kommuner!C:C,MATCH(_xlfn.NUMBERVALUE(A2815),kommuner!B:B,0))</f>
        <v>3440</v>
      </c>
      <c r="C2815" s="111" t="s">
        <v>121</v>
      </c>
      <c r="D2815" s="111" t="s">
        <v>121</v>
      </c>
      <c r="E2815" s="111" t="s">
        <v>126</v>
      </c>
      <c r="F2815" s="111" t="s">
        <v>139</v>
      </c>
      <c r="G2815" s="111" t="s">
        <v>139</v>
      </c>
      <c r="H2815" s="111" t="s">
        <v>139</v>
      </c>
      <c r="I2815" s="111" t="s">
        <v>139</v>
      </c>
      <c r="J2815" t="str">
        <f t="shared" si="86"/>
        <v>3440BeiteMineraljord</v>
      </c>
      <c r="K2815" s="111">
        <v>-0.96338340838695502</v>
      </c>
      <c r="L2815" s="111">
        <v>0</v>
      </c>
      <c r="M2815" s="111">
        <v>1.2448711246839999E-7</v>
      </c>
      <c r="N2815" s="112">
        <f t="shared" si="87"/>
        <v>-0.96338328389984251</v>
      </c>
    </row>
    <row r="2816" spans="1:14" x14ac:dyDescent="0.25">
      <c r="A2816" s="111" t="s">
        <v>667</v>
      </c>
      <c r="B2816" s="111">
        <f>INDEX(kommuner!C:C,MATCH(_xlfn.NUMBERVALUE(A2816),kommuner!B:B,0))</f>
        <v>3440</v>
      </c>
      <c r="C2816" s="111" t="s">
        <v>121</v>
      </c>
      <c r="D2816" s="111" t="s">
        <v>121</v>
      </c>
      <c r="E2816" s="111" t="s">
        <v>123</v>
      </c>
      <c r="F2816" s="111" t="s">
        <v>139</v>
      </c>
      <c r="G2816" s="111" t="s">
        <v>139</v>
      </c>
      <c r="H2816" s="111" t="s">
        <v>139</v>
      </c>
      <c r="I2816" s="111" t="s">
        <v>139</v>
      </c>
      <c r="J2816" t="str">
        <f t="shared" si="86"/>
        <v>3440BeiteOrganisk jord</v>
      </c>
      <c r="K2816" s="111">
        <v>12.077525935985037</v>
      </c>
      <c r="L2816" s="111">
        <v>1.6412500000000001</v>
      </c>
      <c r="M2816" s="111">
        <v>0</v>
      </c>
      <c r="N2816" s="112">
        <f t="shared" si="87"/>
        <v>13.718775935985036</v>
      </c>
    </row>
    <row r="2817" spans="1:14" x14ac:dyDescent="0.25">
      <c r="A2817" s="111" t="s">
        <v>667</v>
      </c>
      <c r="B2817" s="111">
        <f>INDEX(kommuner!C:C,MATCH(_xlfn.NUMBERVALUE(A2817),kommuner!B:B,0))</f>
        <v>3440</v>
      </c>
      <c r="C2817" s="111" t="s">
        <v>84</v>
      </c>
      <c r="D2817" s="111" t="s">
        <v>84</v>
      </c>
      <c r="E2817" s="111" t="s">
        <v>126</v>
      </c>
      <c r="F2817" s="111" t="s">
        <v>139</v>
      </c>
      <c r="G2817" s="111" t="s">
        <v>139</v>
      </c>
      <c r="H2817" s="111" t="s">
        <v>139</v>
      </c>
      <c r="I2817" s="111" t="s">
        <v>139</v>
      </c>
      <c r="J2817" t="str">
        <f t="shared" si="86"/>
        <v>3440Dyrket markMineraljord</v>
      </c>
      <c r="K2817" s="111">
        <v>-0.49268043400208006</v>
      </c>
      <c r="L2817" s="111">
        <v>0</v>
      </c>
      <c r="M2817" s="111">
        <v>0</v>
      </c>
      <c r="N2817" s="112">
        <f t="shared" si="87"/>
        <v>-0.49268043400208006</v>
      </c>
    </row>
    <row r="2818" spans="1:14" x14ac:dyDescent="0.25">
      <c r="A2818" s="111" t="s">
        <v>667</v>
      </c>
      <c r="B2818" s="111">
        <f>INDEX(kommuner!C:C,MATCH(_xlfn.NUMBERVALUE(A2818),kommuner!B:B,0))</f>
        <v>3440</v>
      </c>
      <c r="C2818" s="111" t="s">
        <v>84</v>
      </c>
      <c r="D2818" s="111" t="s">
        <v>84</v>
      </c>
      <c r="E2818" s="111" t="s">
        <v>123</v>
      </c>
      <c r="F2818" s="111" t="s">
        <v>139</v>
      </c>
      <c r="G2818" s="111" t="s">
        <v>139</v>
      </c>
      <c r="H2818" s="111" t="s">
        <v>139</v>
      </c>
      <c r="I2818" s="111" t="s">
        <v>139</v>
      </c>
      <c r="J2818" t="str">
        <f t="shared" si="86"/>
        <v>3440Dyrket markOrganisk jord</v>
      </c>
      <c r="K2818" s="111">
        <v>28.726149366675592</v>
      </c>
      <c r="L2818" s="111">
        <v>1.45625</v>
      </c>
      <c r="M2818" s="111">
        <v>0</v>
      </c>
      <c r="N2818" s="112">
        <f t="shared" si="87"/>
        <v>30.182399366675593</v>
      </c>
    </row>
    <row r="2819" spans="1:14" x14ac:dyDescent="0.25">
      <c r="A2819" s="111" t="s">
        <v>667</v>
      </c>
      <c r="B2819" s="111">
        <f>INDEX(kommuner!C:C,MATCH(_xlfn.NUMBERVALUE(A2819),kommuner!B:B,0))</f>
        <v>3440</v>
      </c>
      <c r="C2819" s="111" t="s">
        <v>127</v>
      </c>
      <c r="D2819" s="111" t="s">
        <v>127</v>
      </c>
      <c r="E2819" s="111" t="s">
        <v>126</v>
      </c>
      <c r="F2819" s="111" t="s">
        <v>172</v>
      </c>
      <c r="G2819" s="111" t="s">
        <v>180</v>
      </c>
      <c r="H2819" s="111" t="s">
        <v>172</v>
      </c>
      <c r="I2819" s="111" t="s">
        <v>180</v>
      </c>
      <c r="J2819" t="str">
        <f t="shared" ref="J2819:J2882" si="88">B2819&amp;C2819&amp;E2819&amp;IF(C2819="Skog",F2819&amp;G2819,"")</f>
        <v>3440SkogMineraljordBarskogHøy</v>
      </c>
      <c r="K2819" s="111">
        <v>-2.6198458133623994</v>
      </c>
      <c r="L2819" s="111">
        <v>0.85306406685236758</v>
      </c>
      <c r="M2819" s="111">
        <v>6.4056614999681585E-2</v>
      </c>
      <c r="N2819" s="112">
        <f t="shared" ref="N2819:N2882" si="89">SUM(K2819:M2819)</f>
        <v>-1.7027251315103504</v>
      </c>
    </row>
    <row r="2820" spans="1:14" x14ac:dyDescent="0.25">
      <c r="A2820" s="111" t="s">
        <v>667</v>
      </c>
      <c r="B2820" s="111">
        <f>INDEX(kommuner!C:C,MATCH(_xlfn.NUMBERVALUE(A2820),kommuner!B:B,0))</f>
        <v>3440</v>
      </c>
      <c r="C2820" s="111" t="s">
        <v>127</v>
      </c>
      <c r="D2820" s="111" t="s">
        <v>127</v>
      </c>
      <c r="E2820" s="111" t="s">
        <v>126</v>
      </c>
      <c r="F2820" s="111" t="s">
        <v>172</v>
      </c>
      <c r="G2820" s="111" t="s">
        <v>167</v>
      </c>
      <c r="H2820" s="111" t="s">
        <v>172</v>
      </c>
      <c r="I2820" s="111" t="s">
        <v>167</v>
      </c>
      <c r="J2820" t="str">
        <f t="shared" si="88"/>
        <v>3440SkogMineraljordBarskogImpediment</v>
      </c>
      <c r="K2820" s="111">
        <v>-2.0650085329634176</v>
      </c>
      <c r="L2820" s="111">
        <v>0.85306406685236758</v>
      </c>
      <c r="M2820" s="111">
        <v>6.3979989500968365E-2</v>
      </c>
      <c r="N2820" s="112">
        <f t="shared" si="89"/>
        <v>-1.1479644766100818</v>
      </c>
    </row>
    <row r="2821" spans="1:14" x14ac:dyDescent="0.25">
      <c r="A2821" s="111" t="s">
        <v>667</v>
      </c>
      <c r="B2821" s="111">
        <f>INDEX(kommuner!C:C,MATCH(_xlfn.NUMBERVALUE(A2821),kommuner!B:B,0))</f>
        <v>3440</v>
      </c>
      <c r="C2821" s="111" t="s">
        <v>127</v>
      </c>
      <c r="D2821" s="111" t="s">
        <v>127</v>
      </c>
      <c r="E2821" s="111" t="s">
        <v>126</v>
      </c>
      <c r="F2821" s="111" t="s">
        <v>172</v>
      </c>
      <c r="G2821" s="111" t="s">
        <v>190</v>
      </c>
      <c r="H2821" s="111" t="s">
        <v>172</v>
      </c>
      <c r="I2821" s="111" t="s">
        <v>190</v>
      </c>
      <c r="J2821" t="str">
        <f t="shared" si="88"/>
        <v>3440SkogMineraljordBarskogLav</v>
      </c>
      <c r="K2821" s="111">
        <v>-1.5556963198695539</v>
      </c>
      <c r="L2821" s="111">
        <v>0.85306406685236758</v>
      </c>
      <c r="M2821" s="111">
        <v>6.3979989500968365E-2</v>
      </c>
      <c r="N2821" s="112">
        <f t="shared" si="89"/>
        <v>-0.63865226351621796</v>
      </c>
    </row>
    <row r="2822" spans="1:14" x14ac:dyDescent="0.25">
      <c r="A2822" s="111" t="s">
        <v>667</v>
      </c>
      <c r="B2822" s="111">
        <f>INDEX(kommuner!C:C,MATCH(_xlfn.NUMBERVALUE(A2822),kommuner!B:B,0))</f>
        <v>3440</v>
      </c>
      <c r="C2822" s="111" t="s">
        <v>127</v>
      </c>
      <c r="D2822" s="111" t="s">
        <v>127</v>
      </c>
      <c r="E2822" s="111" t="s">
        <v>126</v>
      </c>
      <c r="F2822" s="111" t="s">
        <v>172</v>
      </c>
      <c r="G2822" s="111" t="s">
        <v>173</v>
      </c>
      <c r="H2822" s="111" t="s">
        <v>172</v>
      </c>
      <c r="I2822" s="111" t="s">
        <v>173</v>
      </c>
      <c r="J2822" t="str">
        <f t="shared" si="88"/>
        <v>3440SkogMineraljordBarskogMiddels</v>
      </c>
      <c r="K2822" s="111">
        <v>-2.1020078369684825</v>
      </c>
      <c r="L2822" s="111">
        <v>0.85306406685236758</v>
      </c>
      <c r="M2822" s="111">
        <v>6.4056614999681585E-2</v>
      </c>
      <c r="N2822" s="112">
        <f t="shared" si="89"/>
        <v>-1.1848871551164335</v>
      </c>
    </row>
    <row r="2823" spans="1:14" x14ac:dyDescent="0.25">
      <c r="A2823" s="111" t="s">
        <v>667</v>
      </c>
      <c r="B2823" s="111">
        <f>INDEX(kommuner!C:C,MATCH(_xlfn.NUMBERVALUE(A2823),kommuner!B:B,0))</f>
        <v>3440</v>
      </c>
      <c r="C2823" s="111" t="s">
        <v>127</v>
      </c>
      <c r="D2823" s="111" t="s">
        <v>127</v>
      </c>
      <c r="E2823" s="111" t="s">
        <v>126</v>
      </c>
      <c r="F2823" s="111" t="s">
        <v>172</v>
      </c>
      <c r="G2823" s="111" t="s">
        <v>186</v>
      </c>
      <c r="H2823" s="111" t="s">
        <v>172</v>
      </c>
      <c r="I2823" s="111" t="s">
        <v>186</v>
      </c>
      <c r="J2823" t="str">
        <f t="shared" si="88"/>
        <v>3440SkogMineraljordBarskogSærs høy</v>
      </c>
      <c r="K2823" s="111">
        <v>0.12072674540874306</v>
      </c>
      <c r="L2823" s="111">
        <v>0.85306406685236758</v>
      </c>
      <c r="M2823" s="111">
        <v>6.4056614999681585E-2</v>
      </c>
      <c r="N2823" s="112">
        <f t="shared" si="89"/>
        <v>1.0378474272607923</v>
      </c>
    </row>
    <row r="2824" spans="1:14" x14ac:dyDescent="0.25">
      <c r="A2824" s="111" t="s">
        <v>667</v>
      </c>
      <c r="B2824" s="111">
        <f>INDEX(kommuner!C:C,MATCH(_xlfn.NUMBERVALUE(A2824),kommuner!B:B,0))</f>
        <v>3440</v>
      </c>
      <c r="C2824" s="111" t="s">
        <v>127</v>
      </c>
      <c r="D2824" s="111" t="s">
        <v>127</v>
      </c>
      <c r="E2824" s="111" t="s">
        <v>126</v>
      </c>
      <c r="F2824" s="111" t="s">
        <v>179</v>
      </c>
      <c r="G2824" s="111" t="s">
        <v>180</v>
      </c>
      <c r="H2824" s="111" t="s">
        <v>179</v>
      </c>
      <c r="I2824" s="111" t="s">
        <v>180</v>
      </c>
      <c r="J2824" t="str">
        <f t="shared" si="88"/>
        <v>3440SkogMineraljordBlandingsskogHøy</v>
      </c>
      <c r="K2824" s="111">
        <v>-7.1939050909469406</v>
      </c>
      <c r="L2824" s="111">
        <v>0.85306406685236758</v>
      </c>
      <c r="M2824" s="111">
        <v>6.3979989500968365E-2</v>
      </c>
      <c r="N2824" s="112">
        <f t="shared" si="89"/>
        <v>-6.2768610345936047</v>
      </c>
    </row>
    <row r="2825" spans="1:14" x14ac:dyDescent="0.25">
      <c r="A2825" s="111" t="s">
        <v>667</v>
      </c>
      <c r="B2825" s="111">
        <f>INDEX(kommuner!C:C,MATCH(_xlfn.NUMBERVALUE(A2825),kommuner!B:B,0))</f>
        <v>3440</v>
      </c>
      <c r="C2825" s="111" t="s">
        <v>127</v>
      </c>
      <c r="D2825" s="111" t="s">
        <v>127</v>
      </c>
      <c r="E2825" s="111" t="s">
        <v>126</v>
      </c>
      <c r="F2825" s="111" t="s">
        <v>179</v>
      </c>
      <c r="G2825" s="111" t="s">
        <v>167</v>
      </c>
      <c r="H2825" s="111" t="s">
        <v>179</v>
      </c>
      <c r="I2825" s="111" t="s">
        <v>167</v>
      </c>
      <c r="J2825" t="str">
        <f t="shared" si="88"/>
        <v>3440SkogMineraljordBlandingsskogImpediment</v>
      </c>
      <c r="K2825" s="111">
        <v>-1.534689908392211</v>
      </c>
      <c r="L2825" s="111">
        <v>0.85306406685236758</v>
      </c>
      <c r="M2825" s="111">
        <v>6.3979989500968365E-2</v>
      </c>
      <c r="N2825" s="112">
        <f t="shared" si="89"/>
        <v>-0.61764585203887501</v>
      </c>
    </row>
    <row r="2826" spans="1:14" x14ac:dyDescent="0.25">
      <c r="A2826" s="111" t="s">
        <v>667</v>
      </c>
      <c r="B2826" s="111">
        <f>INDEX(kommuner!C:C,MATCH(_xlfn.NUMBERVALUE(A2826),kommuner!B:B,0))</f>
        <v>3440</v>
      </c>
      <c r="C2826" s="111" t="s">
        <v>127</v>
      </c>
      <c r="D2826" s="111" t="s">
        <v>127</v>
      </c>
      <c r="E2826" s="111" t="s">
        <v>126</v>
      </c>
      <c r="F2826" s="111" t="s">
        <v>179</v>
      </c>
      <c r="G2826" s="111" t="s">
        <v>190</v>
      </c>
      <c r="H2826" s="111" t="s">
        <v>179</v>
      </c>
      <c r="I2826" s="111" t="s">
        <v>190</v>
      </c>
      <c r="J2826" t="str">
        <f t="shared" si="88"/>
        <v>3440SkogMineraljordBlandingsskogLav</v>
      </c>
      <c r="K2826" s="111">
        <v>-2.1877055028220966</v>
      </c>
      <c r="L2826" s="111">
        <v>0.85306406685236758</v>
      </c>
      <c r="M2826" s="111">
        <v>6.3979989500968365E-2</v>
      </c>
      <c r="N2826" s="112">
        <f t="shared" si="89"/>
        <v>-1.2706614464687609</v>
      </c>
    </row>
    <row r="2827" spans="1:14" x14ac:dyDescent="0.25">
      <c r="A2827" s="111" t="s">
        <v>667</v>
      </c>
      <c r="B2827" s="111">
        <f>INDEX(kommuner!C:C,MATCH(_xlfn.NUMBERVALUE(A2827),kommuner!B:B,0))</f>
        <v>3440</v>
      </c>
      <c r="C2827" s="111" t="s">
        <v>127</v>
      </c>
      <c r="D2827" s="111" t="s">
        <v>127</v>
      </c>
      <c r="E2827" s="111" t="s">
        <v>126</v>
      </c>
      <c r="F2827" s="111" t="s">
        <v>179</v>
      </c>
      <c r="G2827" s="111" t="s">
        <v>173</v>
      </c>
      <c r="H2827" s="111" t="s">
        <v>179</v>
      </c>
      <c r="I2827" s="111" t="s">
        <v>173</v>
      </c>
      <c r="J2827" t="str">
        <f t="shared" si="88"/>
        <v>3440SkogMineraljordBlandingsskogMiddels</v>
      </c>
      <c r="K2827" s="111">
        <v>-3.8687729546762566</v>
      </c>
      <c r="L2827" s="111">
        <v>0.85306406685236758</v>
      </c>
      <c r="M2827" s="111">
        <v>6.3979989500968365E-2</v>
      </c>
      <c r="N2827" s="112">
        <f t="shared" si="89"/>
        <v>-2.9517288983229206</v>
      </c>
    </row>
    <row r="2828" spans="1:14" x14ac:dyDescent="0.25">
      <c r="A2828" s="111" t="s">
        <v>667</v>
      </c>
      <c r="B2828" s="111">
        <f>INDEX(kommuner!C:C,MATCH(_xlfn.NUMBERVALUE(A2828),kommuner!B:B,0))</f>
        <v>3440</v>
      </c>
      <c r="C2828" s="111" t="s">
        <v>127</v>
      </c>
      <c r="D2828" s="111" t="s">
        <v>127</v>
      </c>
      <c r="E2828" s="111" t="s">
        <v>126</v>
      </c>
      <c r="F2828" s="111" t="s">
        <v>179</v>
      </c>
      <c r="G2828" s="111" t="s">
        <v>186</v>
      </c>
      <c r="H2828" s="111" t="s">
        <v>179</v>
      </c>
      <c r="I2828" s="111" t="s">
        <v>186</v>
      </c>
      <c r="J2828" t="str">
        <f t="shared" si="88"/>
        <v>3440SkogMineraljordBlandingsskogSærs høy</v>
      </c>
      <c r="K2828" s="111">
        <v>-2.9395925245326562</v>
      </c>
      <c r="L2828" s="111">
        <v>0.85306406685236758</v>
      </c>
      <c r="M2828" s="111">
        <v>6.3979989500968365E-2</v>
      </c>
      <c r="N2828" s="112">
        <f t="shared" si="89"/>
        <v>-2.0225484681793202</v>
      </c>
    </row>
    <row r="2829" spans="1:14" x14ac:dyDescent="0.25">
      <c r="A2829" s="111" t="s">
        <v>667</v>
      </c>
      <c r="B2829" s="111">
        <f>INDEX(kommuner!C:C,MATCH(_xlfn.NUMBERVALUE(A2829),kommuner!B:B,0))</f>
        <v>3440</v>
      </c>
      <c r="C2829" s="111" t="s">
        <v>127</v>
      </c>
      <c r="D2829" s="111" t="s">
        <v>127</v>
      </c>
      <c r="E2829" s="111" t="s">
        <v>126</v>
      </c>
      <c r="F2829" s="111" t="s">
        <v>185</v>
      </c>
      <c r="G2829" s="111" t="s">
        <v>180</v>
      </c>
      <c r="H2829" s="111" t="s">
        <v>185</v>
      </c>
      <c r="I2829" s="111" t="s">
        <v>180</v>
      </c>
      <c r="J2829" t="str">
        <f t="shared" si="88"/>
        <v>3440SkogMineraljordLauvskogHøy</v>
      </c>
      <c r="K2829" s="111">
        <v>-3.3269846154961789</v>
      </c>
      <c r="L2829" s="111">
        <v>0.85306406685236758</v>
      </c>
      <c r="M2829" s="111">
        <v>6.3979989500968365E-2</v>
      </c>
      <c r="N2829" s="112">
        <f t="shared" si="89"/>
        <v>-2.4099405591428429</v>
      </c>
    </row>
    <row r="2830" spans="1:14" x14ac:dyDescent="0.25">
      <c r="A2830" s="111" t="s">
        <v>667</v>
      </c>
      <c r="B2830" s="111">
        <f>INDEX(kommuner!C:C,MATCH(_xlfn.NUMBERVALUE(A2830),kommuner!B:B,0))</f>
        <v>3440</v>
      </c>
      <c r="C2830" s="111" t="s">
        <v>127</v>
      </c>
      <c r="D2830" s="111" t="s">
        <v>127</v>
      </c>
      <c r="E2830" s="111" t="s">
        <v>126</v>
      </c>
      <c r="F2830" s="111" t="s">
        <v>185</v>
      </c>
      <c r="G2830" s="111" t="s">
        <v>167</v>
      </c>
      <c r="H2830" s="111" t="s">
        <v>185</v>
      </c>
      <c r="I2830" s="111" t="s">
        <v>167</v>
      </c>
      <c r="J2830" t="str">
        <f t="shared" si="88"/>
        <v>3440SkogMineraljordLauvskogImpediment</v>
      </c>
      <c r="K2830" s="111">
        <v>-0.77373521499002318</v>
      </c>
      <c r="L2830" s="111">
        <v>0.85306406685236758</v>
      </c>
      <c r="M2830" s="111">
        <v>6.3979989500968365E-2</v>
      </c>
      <c r="N2830" s="112">
        <f t="shared" si="89"/>
        <v>0.14330884136331276</v>
      </c>
    </row>
    <row r="2831" spans="1:14" x14ac:dyDescent="0.25">
      <c r="A2831" s="111" t="s">
        <v>667</v>
      </c>
      <c r="B2831" s="111">
        <f>INDEX(kommuner!C:C,MATCH(_xlfn.NUMBERVALUE(A2831),kommuner!B:B,0))</f>
        <v>3440</v>
      </c>
      <c r="C2831" s="111" t="s">
        <v>127</v>
      </c>
      <c r="D2831" s="111" t="s">
        <v>127</v>
      </c>
      <c r="E2831" s="111" t="s">
        <v>126</v>
      </c>
      <c r="F2831" s="111" t="s">
        <v>185</v>
      </c>
      <c r="G2831" s="111" t="s">
        <v>190</v>
      </c>
      <c r="H2831" s="111" t="s">
        <v>185</v>
      </c>
      <c r="I2831" s="111" t="s">
        <v>190</v>
      </c>
      <c r="J2831" t="str">
        <f t="shared" si="88"/>
        <v>3440SkogMineraljordLauvskogLav</v>
      </c>
      <c r="K2831" s="111">
        <v>-8.9748170935426599E-2</v>
      </c>
      <c r="L2831" s="111">
        <v>0.85306406685236758</v>
      </c>
      <c r="M2831" s="111">
        <v>6.3979989500968365E-2</v>
      </c>
      <c r="N2831" s="112">
        <f t="shared" si="89"/>
        <v>0.82729588541790933</v>
      </c>
    </row>
    <row r="2832" spans="1:14" x14ac:dyDescent="0.25">
      <c r="A2832" s="111" t="s">
        <v>667</v>
      </c>
      <c r="B2832" s="111">
        <f>INDEX(kommuner!C:C,MATCH(_xlfn.NUMBERVALUE(A2832),kommuner!B:B,0))</f>
        <v>3440</v>
      </c>
      <c r="C2832" s="111" t="s">
        <v>127</v>
      </c>
      <c r="D2832" s="111" t="s">
        <v>127</v>
      </c>
      <c r="E2832" s="111" t="s">
        <v>126</v>
      </c>
      <c r="F2832" s="111" t="s">
        <v>185</v>
      </c>
      <c r="G2832" s="111" t="s">
        <v>173</v>
      </c>
      <c r="H2832" s="111" t="s">
        <v>185</v>
      </c>
      <c r="I2832" s="111" t="s">
        <v>173</v>
      </c>
      <c r="J2832" t="str">
        <f t="shared" si="88"/>
        <v>3440SkogMineraljordLauvskogMiddels</v>
      </c>
      <c r="K2832" s="111">
        <v>-1.7789409505847176</v>
      </c>
      <c r="L2832" s="111">
        <v>0.85306406685236758</v>
      </c>
      <c r="M2832" s="111">
        <v>6.3979989500968365E-2</v>
      </c>
      <c r="N2832" s="112">
        <f t="shared" si="89"/>
        <v>-0.86189689423138161</v>
      </c>
    </row>
    <row r="2833" spans="1:14" x14ac:dyDescent="0.25">
      <c r="A2833" s="111" t="s">
        <v>667</v>
      </c>
      <c r="B2833" s="111">
        <f>INDEX(kommuner!C:C,MATCH(_xlfn.NUMBERVALUE(A2833),kommuner!B:B,0))</f>
        <v>3440</v>
      </c>
      <c r="C2833" s="111" t="s">
        <v>127</v>
      </c>
      <c r="D2833" s="111" t="s">
        <v>127</v>
      </c>
      <c r="E2833" s="111" t="s">
        <v>126</v>
      </c>
      <c r="F2833" s="111" t="s">
        <v>185</v>
      </c>
      <c r="G2833" s="111" t="s">
        <v>186</v>
      </c>
      <c r="H2833" s="111" t="s">
        <v>185</v>
      </c>
      <c r="I2833" s="111" t="s">
        <v>186</v>
      </c>
      <c r="J2833" t="str">
        <f t="shared" si="88"/>
        <v>3440SkogMineraljordLauvskogSærs høy</v>
      </c>
      <c r="K2833" s="111">
        <v>-3.6560473259425113</v>
      </c>
      <c r="L2833" s="111">
        <v>0.85306406685236758</v>
      </c>
      <c r="M2833" s="111">
        <v>6.3979989500968365E-2</v>
      </c>
      <c r="N2833" s="112">
        <f t="shared" si="89"/>
        <v>-2.7390032695891753</v>
      </c>
    </row>
    <row r="2834" spans="1:14" x14ac:dyDescent="0.25">
      <c r="A2834" s="111" t="s">
        <v>667</v>
      </c>
      <c r="B2834" s="111">
        <f>INDEX(kommuner!C:C,MATCH(_xlfn.NUMBERVALUE(A2834),kommuner!B:B,0))</f>
        <v>3440</v>
      </c>
      <c r="C2834" s="111" t="s">
        <v>127</v>
      </c>
      <c r="D2834" s="111" t="s">
        <v>127</v>
      </c>
      <c r="E2834" s="111" t="s">
        <v>123</v>
      </c>
      <c r="F2834" s="111" t="s">
        <v>172</v>
      </c>
      <c r="G2834" s="111" t="s">
        <v>180</v>
      </c>
      <c r="H2834" s="111" t="s">
        <v>172</v>
      </c>
      <c r="I2834" s="111" t="s">
        <v>180</v>
      </c>
      <c r="J2834" t="str">
        <f t="shared" si="88"/>
        <v>3440SkogOrganisk jordBarskogHøy</v>
      </c>
      <c r="K2834" s="111">
        <v>-2.5184559031994138</v>
      </c>
      <c r="L2834" s="111">
        <v>0.92784825435236762</v>
      </c>
      <c r="M2834" s="111">
        <v>0.46518126042825314</v>
      </c>
      <c r="N2834" s="112">
        <f t="shared" si="89"/>
        <v>-1.1254263884187932</v>
      </c>
    </row>
    <row r="2835" spans="1:14" x14ac:dyDescent="0.25">
      <c r="A2835" s="111" t="s">
        <v>667</v>
      </c>
      <c r="B2835" s="111">
        <f>INDEX(kommuner!C:C,MATCH(_xlfn.NUMBERVALUE(A2835),kommuner!B:B,0))</f>
        <v>3440</v>
      </c>
      <c r="C2835" s="111" t="s">
        <v>127</v>
      </c>
      <c r="D2835" s="111" t="s">
        <v>127</v>
      </c>
      <c r="E2835" s="111" t="s">
        <v>123</v>
      </c>
      <c r="F2835" s="111" t="s">
        <v>172</v>
      </c>
      <c r="G2835" s="111" t="s">
        <v>167</v>
      </c>
      <c r="H2835" s="111" t="s">
        <v>172</v>
      </c>
      <c r="I2835" s="111" t="s">
        <v>167</v>
      </c>
      <c r="J2835" t="str">
        <f t="shared" si="88"/>
        <v>3440SkogOrganisk jordBarskogImpediment</v>
      </c>
      <c r="K2835" s="111">
        <v>3.7944669267533482E-2</v>
      </c>
      <c r="L2835" s="111">
        <v>0.92784825435236762</v>
      </c>
      <c r="M2835" s="111">
        <v>0.46510463492953991</v>
      </c>
      <c r="N2835" s="112">
        <f t="shared" si="89"/>
        <v>1.430897558549441</v>
      </c>
    </row>
    <row r="2836" spans="1:14" x14ac:dyDescent="0.25">
      <c r="A2836" s="111" t="s">
        <v>667</v>
      </c>
      <c r="B2836" s="111">
        <f>INDEX(kommuner!C:C,MATCH(_xlfn.NUMBERVALUE(A2836),kommuner!B:B,0))</f>
        <v>3440</v>
      </c>
      <c r="C2836" s="111" t="s">
        <v>127</v>
      </c>
      <c r="D2836" s="111" t="s">
        <v>127</v>
      </c>
      <c r="E2836" s="111" t="s">
        <v>123</v>
      </c>
      <c r="F2836" s="111" t="s">
        <v>172</v>
      </c>
      <c r="G2836" s="111" t="s">
        <v>190</v>
      </c>
      <c r="H2836" s="111" t="s">
        <v>172</v>
      </c>
      <c r="I2836" s="111" t="s">
        <v>190</v>
      </c>
      <c r="J2836" t="str">
        <f t="shared" si="88"/>
        <v>3440SkogOrganisk jordBarskogLav</v>
      </c>
      <c r="K2836" s="111">
        <v>-0.50666953101693391</v>
      </c>
      <c r="L2836" s="111">
        <v>0.92784825435236762</v>
      </c>
      <c r="M2836" s="111">
        <v>0.46510463492953991</v>
      </c>
      <c r="N2836" s="112">
        <f t="shared" si="89"/>
        <v>0.88628335826497362</v>
      </c>
    </row>
    <row r="2837" spans="1:14" x14ac:dyDescent="0.25">
      <c r="A2837" s="111" t="s">
        <v>667</v>
      </c>
      <c r="B2837" s="111">
        <f>INDEX(kommuner!C:C,MATCH(_xlfn.NUMBERVALUE(A2837),kommuner!B:B,0))</f>
        <v>3440</v>
      </c>
      <c r="C2837" s="111" t="s">
        <v>127</v>
      </c>
      <c r="D2837" s="111" t="s">
        <v>127</v>
      </c>
      <c r="E2837" s="111" t="s">
        <v>123</v>
      </c>
      <c r="F2837" s="111" t="s">
        <v>172</v>
      </c>
      <c r="G2837" s="111" t="s">
        <v>173</v>
      </c>
      <c r="H2837" s="111" t="s">
        <v>172</v>
      </c>
      <c r="I2837" s="111" t="s">
        <v>173</v>
      </c>
      <c r="J2837" t="str">
        <f t="shared" si="88"/>
        <v>3440SkogOrganisk jordBarskogMiddels</v>
      </c>
      <c r="K2837" s="111">
        <v>-1.5571490961494638</v>
      </c>
      <c r="L2837" s="111">
        <v>0.92784825435236762</v>
      </c>
      <c r="M2837" s="111">
        <v>0.46518126042825314</v>
      </c>
      <c r="N2837" s="112">
        <f t="shared" si="89"/>
        <v>-0.16411958136884308</v>
      </c>
    </row>
    <row r="2838" spans="1:14" x14ac:dyDescent="0.25">
      <c r="A2838" s="111" t="s">
        <v>667</v>
      </c>
      <c r="B2838" s="111">
        <f>INDEX(kommuner!C:C,MATCH(_xlfn.NUMBERVALUE(A2838),kommuner!B:B,0))</f>
        <v>3440</v>
      </c>
      <c r="C2838" s="111" t="s">
        <v>127</v>
      </c>
      <c r="D2838" s="111" t="s">
        <v>127</v>
      </c>
      <c r="E2838" s="111" t="s">
        <v>123</v>
      </c>
      <c r="F2838" s="111" t="s">
        <v>172</v>
      </c>
      <c r="G2838" s="111" t="s">
        <v>186</v>
      </c>
      <c r="H2838" s="111" t="s">
        <v>172</v>
      </c>
      <c r="I2838" s="111" t="s">
        <v>186</v>
      </c>
      <c r="J2838" t="str">
        <f t="shared" si="88"/>
        <v>3440SkogOrganisk jordBarskogSærs høy</v>
      </c>
      <c r="K2838" s="111">
        <v>2.5548655235722699</v>
      </c>
      <c r="L2838" s="111">
        <v>0.92784825435236762</v>
      </c>
      <c r="M2838" s="111">
        <v>0.46518126042825314</v>
      </c>
      <c r="N2838" s="112">
        <f t="shared" si="89"/>
        <v>3.9478950383528906</v>
      </c>
    </row>
    <row r="2839" spans="1:14" x14ac:dyDescent="0.25">
      <c r="A2839" s="111" t="s">
        <v>667</v>
      </c>
      <c r="B2839" s="111">
        <f>INDEX(kommuner!C:C,MATCH(_xlfn.NUMBERVALUE(A2839),kommuner!B:B,0))</f>
        <v>3440</v>
      </c>
      <c r="C2839" s="111" t="s">
        <v>127</v>
      </c>
      <c r="D2839" s="111" t="s">
        <v>127</v>
      </c>
      <c r="E2839" s="111" t="s">
        <v>123</v>
      </c>
      <c r="F2839" s="111" t="s">
        <v>179</v>
      </c>
      <c r="G2839" s="111" t="s">
        <v>180</v>
      </c>
      <c r="H2839" s="111" t="s">
        <v>179</v>
      </c>
      <c r="I2839" s="111" t="s">
        <v>180</v>
      </c>
      <c r="J2839" t="str">
        <f t="shared" si="88"/>
        <v>3440SkogOrganisk jordBlandingsskogHøy</v>
      </c>
      <c r="K2839" s="111">
        <v>-5.5554344456832343</v>
      </c>
      <c r="L2839" s="111">
        <v>0.92784825435236762</v>
      </c>
      <c r="M2839" s="111">
        <v>0.46510463492953991</v>
      </c>
      <c r="N2839" s="112">
        <f t="shared" si="89"/>
        <v>-4.1624815564013264</v>
      </c>
    </row>
    <row r="2840" spans="1:14" x14ac:dyDescent="0.25">
      <c r="A2840" s="111" t="s">
        <v>667</v>
      </c>
      <c r="B2840" s="111">
        <f>INDEX(kommuner!C:C,MATCH(_xlfn.NUMBERVALUE(A2840),kommuner!B:B,0))</f>
        <v>3440</v>
      </c>
      <c r="C2840" s="111" t="s">
        <v>127</v>
      </c>
      <c r="D2840" s="111" t="s">
        <v>127</v>
      </c>
      <c r="E2840" s="111" t="s">
        <v>123</v>
      </c>
      <c r="F2840" s="111" t="s">
        <v>179</v>
      </c>
      <c r="G2840" s="111" t="s">
        <v>167</v>
      </c>
      <c r="H2840" s="111" t="s">
        <v>179</v>
      </c>
      <c r="I2840" s="111" t="s">
        <v>167</v>
      </c>
      <c r="J2840" t="str">
        <f t="shared" si="88"/>
        <v>3440SkogOrganisk jordBlandingsskogImpediment</v>
      </c>
      <c r="K2840" s="111">
        <v>-0.28586344175800005</v>
      </c>
      <c r="L2840" s="111">
        <v>0.92784825435236762</v>
      </c>
      <c r="M2840" s="111">
        <v>0.46510463492953991</v>
      </c>
      <c r="N2840" s="112">
        <f t="shared" si="89"/>
        <v>1.1070894475239075</v>
      </c>
    </row>
    <row r="2841" spans="1:14" x14ac:dyDescent="0.25">
      <c r="A2841" s="111" t="s">
        <v>667</v>
      </c>
      <c r="B2841" s="111">
        <f>INDEX(kommuner!C:C,MATCH(_xlfn.NUMBERVALUE(A2841),kommuner!B:B,0))</f>
        <v>3440</v>
      </c>
      <c r="C2841" s="111" t="s">
        <v>127</v>
      </c>
      <c r="D2841" s="111" t="s">
        <v>127</v>
      </c>
      <c r="E2841" s="111" t="s">
        <v>123</v>
      </c>
      <c r="F2841" s="111" t="s">
        <v>179</v>
      </c>
      <c r="G2841" s="111" t="s">
        <v>190</v>
      </c>
      <c r="H2841" s="111" t="s">
        <v>179</v>
      </c>
      <c r="I2841" s="111" t="s">
        <v>190</v>
      </c>
      <c r="J2841" t="str">
        <f t="shared" si="88"/>
        <v>3440SkogOrganisk jordBlandingsskogLav</v>
      </c>
      <c r="K2841" s="111">
        <v>-1.2347339377887629</v>
      </c>
      <c r="L2841" s="111">
        <v>0.92784825435236762</v>
      </c>
      <c r="M2841" s="111">
        <v>0.46510463492953991</v>
      </c>
      <c r="N2841" s="112">
        <f t="shared" si="89"/>
        <v>0.15821895149314458</v>
      </c>
    </row>
    <row r="2842" spans="1:14" x14ac:dyDescent="0.25">
      <c r="A2842" s="111" t="s">
        <v>667</v>
      </c>
      <c r="B2842" s="111">
        <f>INDEX(kommuner!C:C,MATCH(_xlfn.NUMBERVALUE(A2842),kommuner!B:B,0))</f>
        <v>3440</v>
      </c>
      <c r="C2842" s="111" t="s">
        <v>127</v>
      </c>
      <c r="D2842" s="111" t="s">
        <v>127</v>
      </c>
      <c r="E2842" s="111" t="s">
        <v>123</v>
      </c>
      <c r="F2842" s="111" t="s">
        <v>179</v>
      </c>
      <c r="G2842" s="111" t="s">
        <v>173</v>
      </c>
      <c r="H2842" s="111" t="s">
        <v>179</v>
      </c>
      <c r="I2842" s="111" t="s">
        <v>173</v>
      </c>
      <c r="J2842" t="str">
        <f t="shared" si="88"/>
        <v>3440SkogOrganisk jordBlandingsskogMiddels</v>
      </c>
      <c r="K2842" s="111">
        <v>-2.4239591752717748</v>
      </c>
      <c r="L2842" s="111">
        <v>0.92784825435236762</v>
      </c>
      <c r="M2842" s="111">
        <v>0.46510463492953991</v>
      </c>
      <c r="N2842" s="112">
        <f t="shared" si="89"/>
        <v>-1.0310062859898674</v>
      </c>
    </row>
    <row r="2843" spans="1:14" x14ac:dyDescent="0.25">
      <c r="A2843" s="111" t="s">
        <v>667</v>
      </c>
      <c r="B2843" s="111">
        <f>INDEX(kommuner!C:C,MATCH(_xlfn.NUMBERVALUE(A2843),kommuner!B:B,0))</f>
        <v>3440</v>
      </c>
      <c r="C2843" s="111" t="s">
        <v>127</v>
      </c>
      <c r="D2843" s="111" t="s">
        <v>127</v>
      </c>
      <c r="E2843" s="111" t="s">
        <v>123</v>
      </c>
      <c r="F2843" s="111" t="s">
        <v>179</v>
      </c>
      <c r="G2843" s="111" t="s">
        <v>186</v>
      </c>
      <c r="H2843" s="111" t="s">
        <v>179</v>
      </c>
      <c r="I2843" s="111" t="s">
        <v>186</v>
      </c>
      <c r="J2843" t="str">
        <f t="shared" si="88"/>
        <v>3440SkogOrganisk jordBlandingsskogSærs høy</v>
      </c>
      <c r="K2843" s="111">
        <v>-1.5726115302258048</v>
      </c>
      <c r="L2843" s="111">
        <v>0.92784825435236762</v>
      </c>
      <c r="M2843" s="111">
        <v>0.46510463492953991</v>
      </c>
      <c r="N2843" s="112">
        <f t="shared" si="89"/>
        <v>-0.17965864094389727</v>
      </c>
    </row>
    <row r="2844" spans="1:14" x14ac:dyDescent="0.25">
      <c r="A2844" s="111" t="s">
        <v>667</v>
      </c>
      <c r="B2844" s="111">
        <f>INDEX(kommuner!C:C,MATCH(_xlfn.NUMBERVALUE(A2844),kommuner!B:B,0))</f>
        <v>3440</v>
      </c>
      <c r="C2844" s="111" t="s">
        <v>127</v>
      </c>
      <c r="D2844" s="111" t="s">
        <v>127</v>
      </c>
      <c r="E2844" s="111" t="s">
        <v>123</v>
      </c>
      <c r="F2844" s="111" t="s">
        <v>185</v>
      </c>
      <c r="G2844" s="111" t="s">
        <v>180</v>
      </c>
      <c r="H2844" s="111" t="s">
        <v>185</v>
      </c>
      <c r="I2844" s="111" t="s">
        <v>180</v>
      </c>
      <c r="J2844" t="str">
        <f t="shared" si="88"/>
        <v>3440SkogOrganisk jordLauvskogHøy</v>
      </c>
      <c r="K2844" s="111">
        <v>-1.9913688882377358</v>
      </c>
      <c r="L2844" s="111">
        <v>0.92784825435236762</v>
      </c>
      <c r="M2844" s="111">
        <v>0.46510463492953991</v>
      </c>
      <c r="N2844" s="112">
        <f t="shared" si="89"/>
        <v>-0.59841599895582831</v>
      </c>
    </row>
    <row r="2845" spans="1:14" x14ac:dyDescent="0.25">
      <c r="A2845" s="111" t="s">
        <v>667</v>
      </c>
      <c r="B2845" s="111">
        <f>INDEX(kommuner!C:C,MATCH(_xlfn.NUMBERVALUE(A2845),kommuner!B:B,0))</f>
        <v>3440</v>
      </c>
      <c r="C2845" s="111" t="s">
        <v>127</v>
      </c>
      <c r="D2845" s="111" t="s">
        <v>127</v>
      </c>
      <c r="E2845" s="111" t="s">
        <v>123</v>
      </c>
      <c r="F2845" s="111" t="s">
        <v>185</v>
      </c>
      <c r="G2845" s="111" t="s">
        <v>167</v>
      </c>
      <c r="H2845" s="111" t="s">
        <v>185</v>
      </c>
      <c r="I2845" s="111" t="s">
        <v>167</v>
      </c>
      <c r="J2845" t="str">
        <f t="shared" si="88"/>
        <v>3440SkogOrganisk jordLauvskogImpediment</v>
      </c>
      <c r="K2845" s="111">
        <v>0.35000626494250675</v>
      </c>
      <c r="L2845" s="111">
        <v>0.92784825435236762</v>
      </c>
      <c r="M2845" s="111">
        <v>0.46510463492953991</v>
      </c>
      <c r="N2845" s="112">
        <f t="shared" si="89"/>
        <v>1.7429591542244141</v>
      </c>
    </row>
    <row r="2846" spans="1:14" x14ac:dyDescent="0.25">
      <c r="A2846" s="111" t="s">
        <v>667</v>
      </c>
      <c r="B2846" s="111">
        <f>INDEX(kommuner!C:C,MATCH(_xlfn.NUMBERVALUE(A2846),kommuner!B:B,0))</f>
        <v>3440</v>
      </c>
      <c r="C2846" s="111" t="s">
        <v>127</v>
      </c>
      <c r="D2846" s="111" t="s">
        <v>127</v>
      </c>
      <c r="E2846" s="111" t="s">
        <v>123</v>
      </c>
      <c r="F2846" s="111" t="s">
        <v>185</v>
      </c>
      <c r="G2846" s="111" t="s">
        <v>190</v>
      </c>
      <c r="H2846" s="111" t="s">
        <v>185</v>
      </c>
      <c r="I2846" s="111" t="s">
        <v>190</v>
      </c>
      <c r="J2846" t="str">
        <f t="shared" si="88"/>
        <v>3440SkogOrganisk jordLauvskogLav</v>
      </c>
      <c r="K2846" s="111">
        <v>1.1144075558526714</v>
      </c>
      <c r="L2846" s="111">
        <v>0.92784825435236762</v>
      </c>
      <c r="M2846" s="111">
        <v>0.46510463492953991</v>
      </c>
      <c r="N2846" s="112">
        <f t="shared" si="89"/>
        <v>2.5073604451345788</v>
      </c>
    </row>
    <row r="2847" spans="1:14" x14ac:dyDescent="0.25">
      <c r="A2847" s="111" t="s">
        <v>667</v>
      </c>
      <c r="B2847" s="111">
        <f>INDEX(kommuner!C:C,MATCH(_xlfn.NUMBERVALUE(A2847),kommuner!B:B,0))</f>
        <v>3440</v>
      </c>
      <c r="C2847" s="111" t="s">
        <v>127</v>
      </c>
      <c r="D2847" s="111" t="s">
        <v>127</v>
      </c>
      <c r="E2847" s="111" t="s">
        <v>123</v>
      </c>
      <c r="F2847" s="111" t="s">
        <v>185</v>
      </c>
      <c r="G2847" s="111" t="s">
        <v>173</v>
      </c>
      <c r="H2847" s="111" t="s">
        <v>185</v>
      </c>
      <c r="I2847" s="111" t="s">
        <v>173</v>
      </c>
      <c r="J2847" t="str">
        <f t="shared" si="88"/>
        <v>3440SkogOrganisk jordLauvskogMiddels</v>
      </c>
      <c r="K2847" s="111">
        <v>-0.62664468270982987</v>
      </c>
      <c r="L2847" s="111">
        <v>0.92784825435236762</v>
      </c>
      <c r="M2847" s="111">
        <v>0.46510463492953991</v>
      </c>
      <c r="N2847" s="112">
        <f t="shared" si="89"/>
        <v>0.76630820657207765</v>
      </c>
    </row>
    <row r="2848" spans="1:14" x14ac:dyDescent="0.25">
      <c r="A2848" s="111" t="s">
        <v>667</v>
      </c>
      <c r="B2848" s="111">
        <f>INDEX(kommuner!C:C,MATCH(_xlfn.NUMBERVALUE(A2848),kommuner!B:B,0))</f>
        <v>3440</v>
      </c>
      <c r="C2848" s="111" t="s">
        <v>127</v>
      </c>
      <c r="D2848" s="111" t="s">
        <v>127</v>
      </c>
      <c r="E2848" s="111" t="s">
        <v>123</v>
      </c>
      <c r="F2848" s="111" t="s">
        <v>185</v>
      </c>
      <c r="G2848" s="111" t="s">
        <v>186</v>
      </c>
      <c r="H2848" s="111" t="s">
        <v>185</v>
      </c>
      <c r="I2848" s="111" t="s">
        <v>186</v>
      </c>
      <c r="J2848" t="str">
        <f t="shared" si="88"/>
        <v>3440SkogOrganisk jordLauvskogSærs høy</v>
      </c>
      <c r="K2848" s="111">
        <v>-1.8997279926091779</v>
      </c>
      <c r="L2848" s="111">
        <v>0.92784825435236762</v>
      </c>
      <c r="M2848" s="111">
        <v>0.46510463492953991</v>
      </c>
      <c r="N2848" s="112">
        <f t="shared" si="89"/>
        <v>-0.50677510332727038</v>
      </c>
    </row>
    <row r="2849" spans="1:14" x14ac:dyDescent="0.25">
      <c r="A2849" s="111" t="s">
        <v>667</v>
      </c>
      <c r="B2849" s="111">
        <f>INDEX(kommuner!C:C,MATCH(_xlfn.NUMBERVALUE(A2849),kommuner!B:B,0))</f>
        <v>3440</v>
      </c>
      <c r="C2849" s="111" t="s">
        <v>83</v>
      </c>
      <c r="D2849" s="111" t="s">
        <v>83</v>
      </c>
      <c r="E2849" s="111" t="s">
        <v>126</v>
      </c>
      <c r="F2849" s="111" t="s">
        <v>139</v>
      </c>
      <c r="G2849" s="111" t="s">
        <v>139</v>
      </c>
      <c r="H2849" s="111" t="s">
        <v>139</v>
      </c>
      <c r="I2849" s="111" t="s">
        <v>139</v>
      </c>
      <c r="J2849" t="str">
        <f t="shared" si="88"/>
        <v>3440Utbygd arealMineraljord</v>
      </c>
      <c r="K2849" s="111">
        <v>-0.82639633937819656</v>
      </c>
      <c r="L2849" s="111">
        <v>0</v>
      </c>
      <c r="M2849" s="111">
        <v>1.303047089454229E-2</v>
      </c>
      <c r="N2849" s="112">
        <f t="shared" si="89"/>
        <v>-0.81336586848365422</v>
      </c>
    </row>
    <row r="2850" spans="1:14" x14ac:dyDescent="0.25">
      <c r="A2850" s="111" t="s">
        <v>667</v>
      </c>
      <c r="B2850" s="111">
        <f>INDEX(kommuner!C:C,MATCH(_xlfn.NUMBERVALUE(A2850),kommuner!B:B,0))</f>
        <v>3440</v>
      </c>
      <c r="C2850" s="111" t="s">
        <v>83</v>
      </c>
      <c r="D2850" s="111" t="s">
        <v>83</v>
      </c>
      <c r="E2850" s="111" t="s">
        <v>123</v>
      </c>
      <c r="F2850" s="111" t="s">
        <v>139</v>
      </c>
      <c r="G2850" s="111" t="s">
        <v>139</v>
      </c>
      <c r="H2850" s="111" t="s">
        <v>139</v>
      </c>
      <c r="I2850" s="111" t="s">
        <v>139</v>
      </c>
      <c r="J2850" t="str">
        <f t="shared" si="88"/>
        <v>3440Utbygd arealOrganisk jord</v>
      </c>
      <c r="K2850" s="111">
        <v>29.011421395201612</v>
      </c>
      <c r="L2850" s="111">
        <v>0</v>
      </c>
      <c r="M2850" s="111">
        <v>1.303047089454229E-2</v>
      </c>
      <c r="N2850" s="112">
        <f t="shared" si="89"/>
        <v>29.024451866096154</v>
      </c>
    </row>
    <row r="2851" spans="1:14" x14ac:dyDescent="0.25">
      <c r="A2851" s="111" t="s">
        <v>667</v>
      </c>
      <c r="B2851" s="111">
        <f>INDEX(kommuner!C:C,MATCH(_xlfn.NUMBERVALUE(A2851),kommuner!B:B,0))</f>
        <v>3440</v>
      </c>
      <c r="C2851" s="111" t="s">
        <v>181</v>
      </c>
      <c r="D2851" s="111" t="s">
        <v>181</v>
      </c>
      <c r="E2851" s="111" t="s">
        <v>123</v>
      </c>
      <c r="F2851" s="111" t="s">
        <v>139</v>
      </c>
      <c r="G2851" s="111" t="s">
        <v>139</v>
      </c>
      <c r="H2851" s="111" t="s">
        <v>139</v>
      </c>
      <c r="I2851" s="111" t="s">
        <v>139</v>
      </c>
      <c r="J2851" t="str">
        <f t="shared" si="88"/>
        <v>3440Vann og myrOrganisk jord</v>
      </c>
      <c r="K2851" s="111">
        <v>-0.15121005571827481</v>
      </c>
      <c r="L2851" s="111">
        <v>0</v>
      </c>
      <c r="M2851" s="111">
        <v>0</v>
      </c>
      <c r="N2851" s="112">
        <f t="shared" si="89"/>
        <v>-0.15121005571827481</v>
      </c>
    </row>
    <row r="2852" spans="1:14" x14ac:dyDescent="0.25">
      <c r="A2852" s="111" t="s">
        <v>668</v>
      </c>
      <c r="B2852" s="111">
        <f>INDEX(kommuner!C:C,MATCH(_xlfn.NUMBERVALUE(A2852),kommuner!B:B,0))</f>
        <v>3441</v>
      </c>
      <c r="C2852" s="111" t="s">
        <v>82</v>
      </c>
      <c r="D2852" s="111" t="s">
        <v>82</v>
      </c>
      <c r="E2852" s="111" t="s">
        <v>126</v>
      </c>
      <c r="F2852" s="111" t="s">
        <v>139</v>
      </c>
      <c r="G2852" s="111" t="s">
        <v>139</v>
      </c>
      <c r="H2852" s="111" t="s">
        <v>139</v>
      </c>
      <c r="I2852" s="111" t="s">
        <v>139</v>
      </c>
      <c r="J2852" t="str">
        <f t="shared" si="88"/>
        <v>3441Annen utmarkMineraljord</v>
      </c>
      <c r="K2852" s="111">
        <v>-8.1294889331176998E-2</v>
      </c>
      <c r="L2852" s="111">
        <v>0</v>
      </c>
      <c r="M2852" s="111">
        <v>0</v>
      </c>
      <c r="N2852" s="112">
        <f t="shared" si="89"/>
        <v>-8.1294889331176998E-2</v>
      </c>
    </row>
    <row r="2853" spans="1:14" x14ac:dyDescent="0.25">
      <c r="A2853" s="111" t="s">
        <v>668</v>
      </c>
      <c r="B2853" s="111">
        <f>INDEX(kommuner!C:C,MATCH(_xlfn.NUMBERVALUE(A2853),kommuner!B:B,0))</f>
        <v>3441</v>
      </c>
      <c r="C2853" s="111" t="s">
        <v>121</v>
      </c>
      <c r="D2853" s="111" t="s">
        <v>121</v>
      </c>
      <c r="E2853" s="111" t="s">
        <v>126</v>
      </c>
      <c r="F2853" s="111" t="s">
        <v>139</v>
      </c>
      <c r="G2853" s="111" t="s">
        <v>139</v>
      </c>
      <c r="H2853" s="111" t="s">
        <v>139</v>
      </c>
      <c r="I2853" s="111" t="s">
        <v>139</v>
      </c>
      <c r="J2853" t="str">
        <f t="shared" si="88"/>
        <v>3441BeiteMineraljord</v>
      </c>
      <c r="K2853" s="111">
        <v>-0.96338340838695502</v>
      </c>
      <c r="L2853" s="111">
        <v>0</v>
      </c>
      <c r="M2853" s="111">
        <v>1.2448711246839999E-7</v>
      </c>
      <c r="N2853" s="112">
        <f t="shared" si="89"/>
        <v>-0.96338328389984251</v>
      </c>
    </row>
    <row r="2854" spans="1:14" x14ac:dyDescent="0.25">
      <c r="A2854" s="111" t="s">
        <v>668</v>
      </c>
      <c r="B2854" s="111">
        <f>INDEX(kommuner!C:C,MATCH(_xlfn.NUMBERVALUE(A2854),kommuner!B:B,0))</f>
        <v>3441</v>
      </c>
      <c r="C2854" s="111" t="s">
        <v>121</v>
      </c>
      <c r="D2854" s="111" t="s">
        <v>121</v>
      </c>
      <c r="E2854" s="111" t="s">
        <v>123</v>
      </c>
      <c r="F2854" s="111" t="s">
        <v>139</v>
      </c>
      <c r="G2854" s="111" t="s">
        <v>139</v>
      </c>
      <c r="H2854" s="111" t="s">
        <v>139</v>
      </c>
      <c r="I2854" s="111" t="s">
        <v>139</v>
      </c>
      <c r="J2854" t="str">
        <f t="shared" si="88"/>
        <v>3441BeiteOrganisk jord</v>
      </c>
      <c r="K2854" s="111">
        <v>12.077525935985037</v>
      </c>
      <c r="L2854" s="111">
        <v>1.6412500000000001</v>
      </c>
      <c r="M2854" s="111">
        <v>0</v>
      </c>
      <c r="N2854" s="112">
        <f t="shared" si="89"/>
        <v>13.718775935985036</v>
      </c>
    </row>
    <row r="2855" spans="1:14" x14ac:dyDescent="0.25">
      <c r="A2855" s="111" t="s">
        <v>668</v>
      </c>
      <c r="B2855" s="111">
        <f>INDEX(kommuner!C:C,MATCH(_xlfn.NUMBERVALUE(A2855),kommuner!B:B,0))</f>
        <v>3441</v>
      </c>
      <c r="C2855" s="111" t="s">
        <v>84</v>
      </c>
      <c r="D2855" s="111" t="s">
        <v>84</v>
      </c>
      <c r="E2855" s="111" t="s">
        <v>126</v>
      </c>
      <c r="F2855" s="111" t="s">
        <v>139</v>
      </c>
      <c r="G2855" s="111" t="s">
        <v>139</v>
      </c>
      <c r="H2855" s="111" t="s">
        <v>139</v>
      </c>
      <c r="I2855" s="111" t="s">
        <v>139</v>
      </c>
      <c r="J2855" t="str">
        <f t="shared" si="88"/>
        <v>3441Dyrket markMineraljord</v>
      </c>
      <c r="K2855" s="111">
        <v>-0.49268043400208006</v>
      </c>
      <c r="L2855" s="111">
        <v>0</v>
      </c>
      <c r="M2855" s="111">
        <v>0</v>
      </c>
      <c r="N2855" s="112">
        <f t="shared" si="89"/>
        <v>-0.49268043400208006</v>
      </c>
    </row>
    <row r="2856" spans="1:14" x14ac:dyDescent="0.25">
      <c r="A2856" s="111" t="s">
        <v>668</v>
      </c>
      <c r="B2856" s="111">
        <f>INDEX(kommuner!C:C,MATCH(_xlfn.NUMBERVALUE(A2856),kommuner!B:B,0))</f>
        <v>3441</v>
      </c>
      <c r="C2856" s="111" t="s">
        <v>84</v>
      </c>
      <c r="D2856" s="111" t="s">
        <v>84</v>
      </c>
      <c r="E2856" s="111" t="s">
        <v>123</v>
      </c>
      <c r="F2856" s="111" t="s">
        <v>139</v>
      </c>
      <c r="G2856" s="111" t="s">
        <v>139</v>
      </c>
      <c r="H2856" s="111" t="s">
        <v>139</v>
      </c>
      <c r="I2856" s="111" t="s">
        <v>139</v>
      </c>
      <c r="J2856" t="str">
        <f t="shared" si="88"/>
        <v>3441Dyrket markOrganisk jord</v>
      </c>
      <c r="K2856" s="111">
        <v>28.726149366675592</v>
      </c>
      <c r="L2856" s="111">
        <v>1.45625</v>
      </c>
      <c r="M2856" s="111">
        <v>0</v>
      </c>
      <c r="N2856" s="112">
        <f t="shared" si="89"/>
        <v>30.182399366675593</v>
      </c>
    </row>
    <row r="2857" spans="1:14" x14ac:dyDescent="0.25">
      <c r="A2857" s="111" t="s">
        <v>668</v>
      </c>
      <c r="B2857" s="111">
        <f>INDEX(kommuner!C:C,MATCH(_xlfn.NUMBERVALUE(A2857),kommuner!B:B,0))</f>
        <v>3441</v>
      </c>
      <c r="C2857" s="111" t="s">
        <v>127</v>
      </c>
      <c r="D2857" s="111" t="s">
        <v>127</v>
      </c>
      <c r="E2857" s="111" t="s">
        <v>126</v>
      </c>
      <c r="F2857" s="111" t="s">
        <v>172</v>
      </c>
      <c r="G2857" s="111" t="s">
        <v>180</v>
      </c>
      <c r="H2857" s="111" t="s">
        <v>172</v>
      </c>
      <c r="I2857" s="111" t="s">
        <v>180</v>
      </c>
      <c r="J2857" t="str">
        <f t="shared" si="88"/>
        <v>3441SkogMineraljordBarskogHøy</v>
      </c>
      <c r="K2857" s="111">
        <v>-2.6198458133623994</v>
      </c>
      <c r="L2857" s="111">
        <v>0.85306406685236758</v>
      </c>
      <c r="M2857" s="111">
        <v>6.4056614999681585E-2</v>
      </c>
      <c r="N2857" s="112">
        <f t="shared" si="89"/>
        <v>-1.7027251315103504</v>
      </c>
    </row>
    <row r="2858" spans="1:14" x14ac:dyDescent="0.25">
      <c r="A2858" s="111" t="s">
        <v>668</v>
      </c>
      <c r="B2858" s="111">
        <f>INDEX(kommuner!C:C,MATCH(_xlfn.NUMBERVALUE(A2858),kommuner!B:B,0))</f>
        <v>3441</v>
      </c>
      <c r="C2858" s="111" t="s">
        <v>127</v>
      </c>
      <c r="D2858" s="111" t="s">
        <v>127</v>
      </c>
      <c r="E2858" s="111" t="s">
        <v>126</v>
      </c>
      <c r="F2858" s="111" t="s">
        <v>172</v>
      </c>
      <c r="G2858" s="111" t="s">
        <v>167</v>
      </c>
      <c r="H2858" s="111" t="s">
        <v>172</v>
      </c>
      <c r="I2858" s="111" t="s">
        <v>167</v>
      </c>
      <c r="J2858" t="str">
        <f t="shared" si="88"/>
        <v>3441SkogMineraljordBarskogImpediment</v>
      </c>
      <c r="K2858" s="111">
        <v>-2.0650085329634176</v>
      </c>
      <c r="L2858" s="111">
        <v>0.85306406685236758</v>
      </c>
      <c r="M2858" s="111">
        <v>6.3979989500968365E-2</v>
      </c>
      <c r="N2858" s="112">
        <f t="shared" si="89"/>
        <v>-1.1479644766100818</v>
      </c>
    </row>
    <row r="2859" spans="1:14" x14ac:dyDescent="0.25">
      <c r="A2859" s="111" t="s">
        <v>668</v>
      </c>
      <c r="B2859" s="111">
        <f>INDEX(kommuner!C:C,MATCH(_xlfn.NUMBERVALUE(A2859),kommuner!B:B,0))</f>
        <v>3441</v>
      </c>
      <c r="C2859" s="111" t="s">
        <v>127</v>
      </c>
      <c r="D2859" s="111" t="s">
        <v>127</v>
      </c>
      <c r="E2859" s="111" t="s">
        <v>126</v>
      </c>
      <c r="F2859" s="111" t="s">
        <v>172</v>
      </c>
      <c r="G2859" s="111" t="s">
        <v>190</v>
      </c>
      <c r="H2859" s="111" t="s">
        <v>172</v>
      </c>
      <c r="I2859" s="111" t="s">
        <v>190</v>
      </c>
      <c r="J2859" t="str">
        <f t="shared" si="88"/>
        <v>3441SkogMineraljordBarskogLav</v>
      </c>
      <c r="K2859" s="111">
        <v>-1.5556963198695539</v>
      </c>
      <c r="L2859" s="111">
        <v>0.85306406685236758</v>
      </c>
      <c r="M2859" s="111">
        <v>6.3979989500968365E-2</v>
      </c>
      <c r="N2859" s="112">
        <f t="shared" si="89"/>
        <v>-0.63865226351621796</v>
      </c>
    </row>
    <row r="2860" spans="1:14" x14ac:dyDescent="0.25">
      <c r="A2860" s="111" t="s">
        <v>668</v>
      </c>
      <c r="B2860" s="111">
        <f>INDEX(kommuner!C:C,MATCH(_xlfn.NUMBERVALUE(A2860),kommuner!B:B,0))</f>
        <v>3441</v>
      </c>
      <c r="C2860" s="111" t="s">
        <v>127</v>
      </c>
      <c r="D2860" s="111" t="s">
        <v>127</v>
      </c>
      <c r="E2860" s="111" t="s">
        <v>126</v>
      </c>
      <c r="F2860" s="111" t="s">
        <v>172</v>
      </c>
      <c r="G2860" s="111" t="s">
        <v>173</v>
      </c>
      <c r="H2860" s="111" t="s">
        <v>172</v>
      </c>
      <c r="I2860" s="111" t="s">
        <v>173</v>
      </c>
      <c r="J2860" t="str">
        <f t="shared" si="88"/>
        <v>3441SkogMineraljordBarskogMiddels</v>
      </c>
      <c r="K2860" s="111">
        <v>-2.1020078369684825</v>
      </c>
      <c r="L2860" s="111">
        <v>0.85306406685236758</v>
      </c>
      <c r="M2860" s="111">
        <v>6.4056614999681585E-2</v>
      </c>
      <c r="N2860" s="112">
        <f t="shared" si="89"/>
        <v>-1.1848871551164335</v>
      </c>
    </row>
    <row r="2861" spans="1:14" x14ac:dyDescent="0.25">
      <c r="A2861" s="111" t="s">
        <v>668</v>
      </c>
      <c r="B2861" s="111">
        <f>INDEX(kommuner!C:C,MATCH(_xlfn.NUMBERVALUE(A2861),kommuner!B:B,0))</f>
        <v>3441</v>
      </c>
      <c r="C2861" s="111" t="s">
        <v>127</v>
      </c>
      <c r="D2861" s="111" t="s">
        <v>127</v>
      </c>
      <c r="E2861" s="111" t="s">
        <v>126</v>
      </c>
      <c r="F2861" s="111" t="s">
        <v>172</v>
      </c>
      <c r="G2861" s="111" t="s">
        <v>186</v>
      </c>
      <c r="H2861" s="111" t="s">
        <v>172</v>
      </c>
      <c r="I2861" s="111" t="s">
        <v>186</v>
      </c>
      <c r="J2861" t="str">
        <f t="shared" si="88"/>
        <v>3441SkogMineraljordBarskogSærs høy</v>
      </c>
      <c r="K2861" s="111">
        <v>0.12072674540874306</v>
      </c>
      <c r="L2861" s="111">
        <v>0.85306406685236758</v>
      </c>
      <c r="M2861" s="111">
        <v>6.4056614999681585E-2</v>
      </c>
      <c r="N2861" s="112">
        <f t="shared" si="89"/>
        <v>1.0378474272607923</v>
      </c>
    </row>
    <row r="2862" spans="1:14" x14ac:dyDescent="0.25">
      <c r="A2862" s="111" t="s">
        <v>668</v>
      </c>
      <c r="B2862" s="111">
        <f>INDEX(kommuner!C:C,MATCH(_xlfn.NUMBERVALUE(A2862),kommuner!B:B,0))</f>
        <v>3441</v>
      </c>
      <c r="C2862" s="111" t="s">
        <v>127</v>
      </c>
      <c r="D2862" s="111" t="s">
        <v>127</v>
      </c>
      <c r="E2862" s="111" t="s">
        <v>126</v>
      </c>
      <c r="F2862" s="111" t="s">
        <v>179</v>
      </c>
      <c r="G2862" s="111" t="s">
        <v>180</v>
      </c>
      <c r="H2862" s="111" t="s">
        <v>179</v>
      </c>
      <c r="I2862" s="111" t="s">
        <v>180</v>
      </c>
      <c r="J2862" t="str">
        <f t="shared" si="88"/>
        <v>3441SkogMineraljordBlandingsskogHøy</v>
      </c>
      <c r="K2862" s="111">
        <v>-7.1939050909469406</v>
      </c>
      <c r="L2862" s="111">
        <v>0.85306406685236758</v>
      </c>
      <c r="M2862" s="111">
        <v>6.3979989500968365E-2</v>
      </c>
      <c r="N2862" s="112">
        <f t="shared" si="89"/>
        <v>-6.2768610345936047</v>
      </c>
    </row>
    <row r="2863" spans="1:14" x14ac:dyDescent="0.25">
      <c r="A2863" s="111" t="s">
        <v>668</v>
      </c>
      <c r="B2863" s="111">
        <f>INDEX(kommuner!C:C,MATCH(_xlfn.NUMBERVALUE(A2863),kommuner!B:B,0))</f>
        <v>3441</v>
      </c>
      <c r="C2863" s="111" t="s">
        <v>127</v>
      </c>
      <c r="D2863" s="111" t="s">
        <v>127</v>
      </c>
      <c r="E2863" s="111" t="s">
        <v>126</v>
      </c>
      <c r="F2863" s="111" t="s">
        <v>179</v>
      </c>
      <c r="G2863" s="111" t="s">
        <v>167</v>
      </c>
      <c r="H2863" s="111" t="s">
        <v>179</v>
      </c>
      <c r="I2863" s="111" t="s">
        <v>167</v>
      </c>
      <c r="J2863" t="str">
        <f t="shared" si="88"/>
        <v>3441SkogMineraljordBlandingsskogImpediment</v>
      </c>
      <c r="K2863" s="111">
        <v>-1.534689908392211</v>
      </c>
      <c r="L2863" s="111">
        <v>0.85306406685236758</v>
      </c>
      <c r="M2863" s="111">
        <v>6.3979989500968365E-2</v>
      </c>
      <c r="N2863" s="112">
        <f t="shared" si="89"/>
        <v>-0.61764585203887501</v>
      </c>
    </row>
    <row r="2864" spans="1:14" x14ac:dyDescent="0.25">
      <c r="A2864" s="111" t="s">
        <v>668</v>
      </c>
      <c r="B2864" s="111">
        <f>INDEX(kommuner!C:C,MATCH(_xlfn.NUMBERVALUE(A2864),kommuner!B:B,0))</f>
        <v>3441</v>
      </c>
      <c r="C2864" s="111" t="s">
        <v>127</v>
      </c>
      <c r="D2864" s="111" t="s">
        <v>127</v>
      </c>
      <c r="E2864" s="111" t="s">
        <v>126</v>
      </c>
      <c r="F2864" s="111" t="s">
        <v>179</v>
      </c>
      <c r="G2864" s="111" t="s">
        <v>190</v>
      </c>
      <c r="H2864" s="111" t="s">
        <v>179</v>
      </c>
      <c r="I2864" s="111" t="s">
        <v>190</v>
      </c>
      <c r="J2864" t="str">
        <f t="shared" si="88"/>
        <v>3441SkogMineraljordBlandingsskogLav</v>
      </c>
      <c r="K2864" s="111">
        <v>-2.1877055028220966</v>
      </c>
      <c r="L2864" s="111">
        <v>0.85306406685236758</v>
      </c>
      <c r="M2864" s="111">
        <v>6.3979989500968365E-2</v>
      </c>
      <c r="N2864" s="112">
        <f t="shared" si="89"/>
        <v>-1.2706614464687609</v>
      </c>
    </row>
    <row r="2865" spans="1:14" x14ac:dyDescent="0.25">
      <c r="A2865" s="111" t="s">
        <v>668</v>
      </c>
      <c r="B2865" s="111">
        <f>INDEX(kommuner!C:C,MATCH(_xlfn.NUMBERVALUE(A2865),kommuner!B:B,0))</f>
        <v>3441</v>
      </c>
      <c r="C2865" s="111" t="s">
        <v>127</v>
      </c>
      <c r="D2865" s="111" t="s">
        <v>127</v>
      </c>
      <c r="E2865" s="111" t="s">
        <v>126</v>
      </c>
      <c r="F2865" s="111" t="s">
        <v>179</v>
      </c>
      <c r="G2865" s="111" t="s">
        <v>173</v>
      </c>
      <c r="H2865" s="111" t="s">
        <v>179</v>
      </c>
      <c r="I2865" s="111" t="s">
        <v>173</v>
      </c>
      <c r="J2865" t="str">
        <f t="shared" si="88"/>
        <v>3441SkogMineraljordBlandingsskogMiddels</v>
      </c>
      <c r="K2865" s="111">
        <v>-3.8687729546762566</v>
      </c>
      <c r="L2865" s="111">
        <v>0.85306406685236758</v>
      </c>
      <c r="M2865" s="111">
        <v>6.3979989500968365E-2</v>
      </c>
      <c r="N2865" s="112">
        <f t="shared" si="89"/>
        <v>-2.9517288983229206</v>
      </c>
    </row>
    <row r="2866" spans="1:14" x14ac:dyDescent="0.25">
      <c r="A2866" s="111" t="s">
        <v>668</v>
      </c>
      <c r="B2866" s="111">
        <f>INDEX(kommuner!C:C,MATCH(_xlfn.NUMBERVALUE(A2866),kommuner!B:B,0))</f>
        <v>3441</v>
      </c>
      <c r="C2866" s="111" t="s">
        <v>127</v>
      </c>
      <c r="D2866" s="111" t="s">
        <v>127</v>
      </c>
      <c r="E2866" s="111" t="s">
        <v>126</v>
      </c>
      <c r="F2866" s="111" t="s">
        <v>179</v>
      </c>
      <c r="G2866" s="111" t="s">
        <v>186</v>
      </c>
      <c r="H2866" s="111" t="s">
        <v>179</v>
      </c>
      <c r="I2866" s="111" t="s">
        <v>186</v>
      </c>
      <c r="J2866" t="str">
        <f t="shared" si="88"/>
        <v>3441SkogMineraljordBlandingsskogSærs høy</v>
      </c>
      <c r="K2866" s="111">
        <v>-2.9395925245326562</v>
      </c>
      <c r="L2866" s="111">
        <v>0.85306406685236758</v>
      </c>
      <c r="M2866" s="111">
        <v>6.3979989500968365E-2</v>
      </c>
      <c r="N2866" s="112">
        <f t="shared" si="89"/>
        <v>-2.0225484681793202</v>
      </c>
    </row>
    <row r="2867" spans="1:14" x14ac:dyDescent="0.25">
      <c r="A2867" s="111" t="s">
        <v>668</v>
      </c>
      <c r="B2867" s="111">
        <f>INDEX(kommuner!C:C,MATCH(_xlfn.NUMBERVALUE(A2867),kommuner!B:B,0))</f>
        <v>3441</v>
      </c>
      <c r="C2867" s="111" t="s">
        <v>127</v>
      </c>
      <c r="D2867" s="111" t="s">
        <v>127</v>
      </c>
      <c r="E2867" s="111" t="s">
        <v>126</v>
      </c>
      <c r="F2867" s="111" t="s">
        <v>185</v>
      </c>
      <c r="G2867" s="111" t="s">
        <v>180</v>
      </c>
      <c r="H2867" s="111" t="s">
        <v>185</v>
      </c>
      <c r="I2867" s="111" t="s">
        <v>180</v>
      </c>
      <c r="J2867" t="str">
        <f t="shared" si="88"/>
        <v>3441SkogMineraljordLauvskogHøy</v>
      </c>
      <c r="K2867" s="111">
        <v>-3.3269846154961789</v>
      </c>
      <c r="L2867" s="111">
        <v>0.85306406685236758</v>
      </c>
      <c r="M2867" s="111">
        <v>6.3979989500968365E-2</v>
      </c>
      <c r="N2867" s="112">
        <f t="shared" si="89"/>
        <v>-2.4099405591428429</v>
      </c>
    </row>
    <row r="2868" spans="1:14" x14ac:dyDescent="0.25">
      <c r="A2868" s="111" t="s">
        <v>668</v>
      </c>
      <c r="B2868" s="111">
        <f>INDEX(kommuner!C:C,MATCH(_xlfn.NUMBERVALUE(A2868),kommuner!B:B,0))</f>
        <v>3441</v>
      </c>
      <c r="C2868" s="111" t="s">
        <v>127</v>
      </c>
      <c r="D2868" s="111" t="s">
        <v>127</v>
      </c>
      <c r="E2868" s="111" t="s">
        <v>126</v>
      </c>
      <c r="F2868" s="111" t="s">
        <v>185</v>
      </c>
      <c r="G2868" s="111" t="s">
        <v>167</v>
      </c>
      <c r="H2868" s="111" t="s">
        <v>185</v>
      </c>
      <c r="I2868" s="111" t="s">
        <v>167</v>
      </c>
      <c r="J2868" t="str">
        <f t="shared" si="88"/>
        <v>3441SkogMineraljordLauvskogImpediment</v>
      </c>
      <c r="K2868" s="111">
        <v>-0.77373521499002318</v>
      </c>
      <c r="L2868" s="111">
        <v>0.85306406685236758</v>
      </c>
      <c r="M2868" s="111">
        <v>6.3979989500968365E-2</v>
      </c>
      <c r="N2868" s="112">
        <f t="shared" si="89"/>
        <v>0.14330884136331276</v>
      </c>
    </row>
    <row r="2869" spans="1:14" x14ac:dyDescent="0.25">
      <c r="A2869" s="111" t="s">
        <v>668</v>
      </c>
      <c r="B2869" s="111">
        <f>INDEX(kommuner!C:C,MATCH(_xlfn.NUMBERVALUE(A2869),kommuner!B:B,0))</f>
        <v>3441</v>
      </c>
      <c r="C2869" s="111" t="s">
        <v>127</v>
      </c>
      <c r="D2869" s="111" t="s">
        <v>127</v>
      </c>
      <c r="E2869" s="111" t="s">
        <v>126</v>
      </c>
      <c r="F2869" s="111" t="s">
        <v>185</v>
      </c>
      <c r="G2869" s="111" t="s">
        <v>190</v>
      </c>
      <c r="H2869" s="111" t="s">
        <v>185</v>
      </c>
      <c r="I2869" s="111" t="s">
        <v>190</v>
      </c>
      <c r="J2869" t="str">
        <f t="shared" si="88"/>
        <v>3441SkogMineraljordLauvskogLav</v>
      </c>
      <c r="K2869" s="111">
        <v>-8.9748170935426599E-2</v>
      </c>
      <c r="L2869" s="111">
        <v>0.85306406685236758</v>
      </c>
      <c r="M2869" s="111">
        <v>6.3979989500968365E-2</v>
      </c>
      <c r="N2869" s="112">
        <f t="shared" si="89"/>
        <v>0.82729588541790933</v>
      </c>
    </row>
    <row r="2870" spans="1:14" x14ac:dyDescent="0.25">
      <c r="A2870" s="111" t="s">
        <v>668</v>
      </c>
      <c r="B2870" s="111">
        <f>INDEX(kommuner!C:C,MATCH(_xlfn.NUMBERVALUE(A2870),kommuner!B:B,0))</f>
        <v>3441</v>
      </c>
      <c r="C2870" s="111" t="s">
        <v>127</v>
      </c>
      <c r="D2870" s="111" t="s">
        <v>127</v>
      </c>
      <c r="E2870" s="111" t="s">
        <v>126</v>
      </c>
      <c r="F2870" s="111" t="s">
        <v>185</v>
      </c>
      <c r="G2870" s="111" t="s">
        <v>173</v>
      </c>
      <c r="H2870" s="111" t="s">
        <v>185</v>
      </c>
      <c r="I2870" s="111" t="s">
        <v>173</v>
      </c>
      <c r="J2870" t="str">
        <f t="shared" si="88"/>
        <v>3441SkogMineraljordLauvskogMiddels</v>
      </c>
      <c r="K2870" s="111">
        <v>-1.7789409505847176</v>
      </c>
      <c r="L2870" s="111">
        <v>0.85306406685236758</v>
      </c>
      <c r="M2870" s="111">
        <v>6.3979989500968365E-2</v>
      </c>
      <c r="N2870" s="112">
        <f t="shared" si="89"/>
        <v>-0.86189689423138161</v>
      </c>
    </row>
    <row r="2871" spans="1:14" x14ac:dyDescent="0.25">
      <c r="A2871" s="111" t="s">
        <v>668</v>
      </c>
      <c r="B2871" s="111">
        <f>INDEX(kommuner!C:C,MATCH(_xlfn.NUMBERVALUE(A2871),kommuner!B:B,0))</f>
        <v>3441</v>
      </c>
      <c r="C2871" s="111" t="s">
        <v>127</v>
      </c>
      <c r="D2871" s="111" t="s">
        <v>127</v>
      </c>
      <c r="E2871" s="111" t="s">
        <v>126</v>
      </c>
      <c r="F2871" s="111" t="s">
        <v>185</v>
      </c>
      <c r="G2871" s="111" t="s">
        <v>186</v>
      </c>
      <c r="H2871" s="111" t="s">
        <v>185</v>
      </c>
      <c r="I2871" s="111" t="s">
        <v>186</v>
      </c>
      <c r="J2871" t="str">
        <f t="shared" si="88"/>
        <v>3441SkogMineraljordLauvskogSærs høy</v>
      </c>
      <c r="K2871" s="111">
        <v>-3.6560473259425113</v>
      </c>
      <c r="L2871" s="111">
        <v>0.85306406685236758</v>
      </c>
      <c r="M2871" s="111">
        <v>6.3979989500968365E-2</v>
      </c>
      <c r="N2871" s="112">
        <f t="shared" si="89"/>
        <v>-2.7390032695891753</v>
      </c>
    </row>
    <row r="2872" spans="1:14" x14ac:dyDescent="0.25">
      <c r="A2872" s="111" t="s">
        <v>668</v>
      </c>
      <c r="B2872" s="111">
        <f>INDEX(kommuner!C:C,MATCH(_xlfn.NUMBERVALUE(A2872),kommuner!B:B,0))</f>
        <v>3441</v>
      </c>
      <c r="C2872" s="111" t="s">
        <v>127</v>
      </c>
      <c r="D2872" s="111" t="s">
        <v>127</v>
      </c>
      <c r="E2872" s="111" t="s">
        <v>123</v>
      </c>
      <c r="F2872" s="111" t="s">
        <v>172</v>
      </c>
      <c r="G2872" s="111" t="s">
        <v>180</v>
      </c>
      <c r="H2872" s="111" t="s">
        <v>172</v>
      </c>
      <c r="I2872" s="111" t="s">
        <v>180</v>
      </c>
      <c r="J2872" t="str">
        <f t="shared" si="88"/>
        <v>3441SkogOrganisk jordBarskogHøy</v>
      </c>
      <c r="K2872" s="111">
        <v>-2.5184559031994138</v>
      </c>
      <c r="L2872" s="111">
        <v>0.92784825435236762</v>
      </c>
      <c r="M2872" s="111">
        <v>0.46518126042825314</v>
      </c>
      <c r="N2872" s="112">
        <f t="shared" si="89"/>
        <v>-1.1254263884187932</v>
      </c>
    </row>
    <row r="2873" spans="1:14" x14ac:dyDescent="0.25">
      <c r="A2873" s="111" t="s">
        <v>668</v>
      </c>
      <c r="B2873" s="111">
        <f>INDEX(kommuner!C:C,MATCH(_xlfn.NUMBERVALUE(A2873),kommuner!B:B,0))</f>
        <v>3441</v>
      </c>
      <c r="C2873" s="111" t="s">
        <v>127</v>
      </c>
      <c r="D2873" s="111" t="s">
        <v>127</v>
      </c>
      <c r="E2873" s="111" t="s">
        <v>123</v>
      </c>
      <c r="F2873" s="111" t="s">
        <v>172</v>
      </c>
      <c r="G2873" s="111" t="s">
        <v>167</v>
      </c>
      <c r="H2873" s="111" t="s">
        <v>172</v>
      </c>
      <c r="I2873" s="111" t="s">
        <v>167</v>
      </c>
      <c r="J2873" t="str">
        <f t="shared" si="88"/>
        <v>3441SkogOrganisk jordBarskogImpediment</v>
      </c>
      <c r="K2873" s="111">
        <v>3.7944669267533482E-2</v>
      </c>
      <c r="L2873" s="111">
        <v>0.92784825435236762</v>
      </c>
      <c r="M2873" s="111">
        <v>0.46510463492953991</v>
      </c>
      <c r="N2873" s="112">
        <f t="shared" si="89"/>
        <v>1.430897558549441</v>
      </c>
    </row>
    <row r="2874" spans="1:14" x14ac:dyDescent="0.25">
      <c r="A2874" s="111" t="s">
        <v>668</v>
      </c>
      <c r="B2874" s="111">
        <f>INDEX(kommuner!C:C,MATCH(_xlfn.NUMBERVALUE(A2874),kommuner!B:B,0))</f>
        <v>3441</v>
      </c>
      <c r="C2874" s="111" t="s">
        <v>127</v>
      </c>
      <c r="D2874" s="111" t="s">
        <v>127</v>
      </c>
      <c r="E2874" s="111" t="s">
        <v>123</v>
      </c>
      <c r="F2874" s="111" t="s">
        <v>172</v>
      </c>
      <c r="G2874" s="111" t="s">
        <v>190</v>
      </c>
      <c r="H2874" s="111" t="s">
        <v>172</v>
      </c>
      <c r="I2874" s="111" t="s">
        <v>190</v>
      </c>
      <c r="J2874" t="str">
        <f t="shared" si="88"/>
        <v>3441SkogOrganisk jordBarskogLav</v>
      </c>
      <c r="K2874" s="111">
        <v>-0.50666953101693391</v>
      </c>
      <c r="L2874" s="111">
        <v>0.92784825435236762</v>
      </c>
      <c r="M2874" s="111">
        <v>0.46510463492953991</v>
      </c>
      <c r="N2874" s="112">
        <f t="shared" si="89"/>
        <v>0.88628335826497362</v>
      </c>
    </row>
    <row r="2875" spans="1:14" x14ac:dyDescent="0.25">
      <c r="A2875" s="111" t="s">
        <v>668</v>
      </c>
      <c r="B2875" s="111">
        <f>INDEX(kommuner!C:C,MATCH(_xlfn.NUMBERVALUE(A2875),kommuner!B:B,0))</f>
        <v>3441</v>
      </c>
      <c r="C2875" s="111" t="s">
        <v>127</v>
      </c>
      <c r="D2875" s="111" t="s">
        <v>127</v>
      </c>
      <c r="E2875" s="111" t="s">
        <v>123</v>
      </c>
      <c r="F2875" s="111" t="s">
        <v>172</v>
      </c>
      <c r="G2875" s="111" t="s">
        <v>173</v>
      </c>
      <c r="H2875" s="111" t="s">
        <v>172</v>
      </c>
      <c r="I2875" s="111" t="s">
        <v>173</v>
      </c>
      <c r="J2875" t="str">
        <f t="shared" si="88"/>
        <v>3441SkogOrganisk jordBarskogMiddels</v>
      </c>
      <c r="K2875" s="111">
        <v>-1.5571490961494638</v>
      </c>
      <c r="L2875" s="111">
        <v>0.92784825435236762</v>
      </c>
      <c r="M2875" s="111">
        <v>0.46518126042825314</v>
      </c>
      <c r="N2875" s="112">
        <f t="shared" si="89"/>
        <v>-0.16411958136884308</v>
      </c>
    </row>
    <row r="2876" spans="1:14" x14ac:dyDescent="0.25">
      <c r="A2876" s="111" t="s">
        <v>668</v>
      </c>
      <c r="B2876" s="111">
        <f>INDEX(kommuner!C:C,MATCH(_xlfn.NUMBERVALUE(A2876),kommuner!B:B,0))</f>
        <v>3441</v>
      </c>
      <c r="C2876" s="111" t="s">
        <v>127</v>
      </c>
      <c r="D2876" s="111" t="s">
        <v>127</v>
      </c>
      <c r="E2876" s="111" t="s">
        <v>123</v>
      </c>
      <c r="F2876" s="111" t="s">
        <v>172</v>
      </c>
      <c r="G2876" s="111" t="s">
        <v>186</v>
      </c>
      <c r="H2876" s="111" t="s">
        <v>172</v>
      </c>
      <c r="I2876" s="111" t="s">
        <v>186</v>
      </c>
      <c r="J2876" t="str">
        <f t="shared" si="88"/>
        <v>3441SkogOrganisk jordBarskogSærs høy</v>
      </c>
      <c r="K2876" s="111">
        <v>2.5548655235722699</v>
      </c>
      <c r="L2876" s="111">
        <v>0.92784825435236762</v>
      </c>
      <c r="M2876" s="111">
        <v>0.46518126042825314</v>
      </c>
      <c r="N2876" s="112">
        <f t="shared" si="89"/>
        <v>3.9478950383528906</v>
      </c>
    </row>
    <row r="2877" spans="1:14" x14ac:dyDescent="0.25">
      <c r="A2877" s="111" t="s">
        <v>668</v>
      </c>
      <c r="B2877" s="111">
        <f>INDEX(kommuner!C:C,MATCH(_xlfn.NUMBERVALUE(A2877),kommuner!B:B,0))</f>
        <v>3441</v>
      </c>
      <c r="C2877" s="111" t="s">
        <v>127</v>
      </c>
      <c r="D2877" s="111" t="s">
        <v>127</v>
      </c>
      <c r="E2877" s="111" t="s">
        <v>123</v>
      </c>
      <c r="F2877" s="111" t="s">
        <v>179</v>
      </c>
      <c r="G2877" s="111" t="s">
        <v>180</v>
      </c>
      <c r="H2877" s="111" t="s">
        <v>179</v>
      </c>
      <c r="I2877" s="111" t="s">
        <v>180</v>
      </c>
      <c r="J2877" t="str">
        <f t="shared" si="88"/>
        <v>3441SkogOrganisk jordBlandingsskogHøy</v>
      </c>
      <c r="K2877" s="111">
        <v>-5.5554344456832343</v>
      </c>
      <c r="L2877" s="111">
        <v>0.92784825435236762</v>
      </c>
      <c r="M2877" s="111">
        <v>0.46510463492953991</v>
      </c>
      <c r="N2877" s="112">
        <f t="shared" si="89"/>
        <v>-4.1624815564013264</v>
      </c>
    </row>
    <row r="2878" spans="1:14" x14ac:dyDescent="0.25">
      <c r="A2878" s="111" t="s">
        <v>668</v>
      </c>
      <c r="B2878" s="111">
        <f>INDEX(kommuner!C:C,MATCH(_xlfn.NUMBERVALUE(A2878),kommuner!B:B,0))</f>
        <v>3441</v>
      </c>
      <c r="C2878" s="111" t="s">
        <v>127</v>
      </c>
      <c r="D2878" s="111" t="s">
        <v>127</v>
      </c>
      <c r="E2878" s="111" t="s">
        <v>123</v>
      </c>
      <c r="F2878" s="111" t="s">
        <v>179</v>
      </c>
      <c r="G2878" s="111" t="s">
        <v>167</v>
      </c>
      <c r="H2878" s="111" t="s">
        <v>179</v>
      </c>
      <c r="I2878" s="111" t="s">
        <v>167</v>
      </c>
      <c r="J2878" t="str">
        <f t="shared" si="88"/>
        <v>3441SkogOrganisk jordBlandingsskogImpediment</v>
      </c>
      <c r="K2878" s="111">
        <v>-0.28586344175800005</v>
      </c>
      <c r="L2878" s="111">
        <v>0.92784825435236762</v>
      </c>
      <c r="M2878" s="111">
        <v>0.46510463492953991</v>
      </c>
      <c r="N2878" s="112">
        <f t="shared" si="89"/>
        <v>1.1070894475239075</v>
      </c>
    </row>
    <row r="2879" spans="1:14" x14ac:dyDescent="0.25">
      <c r="A2879" s="111" t="s">
        <v>668</v>
      </c>
      <c r="B2879" s="111">
        <f>INDEX(kommuner!C:C,MATCH(_xlfn.NUMBERVALUE(A2879),kommuner!B:B,0))</f>
        <v>3441</v>
      </c>
      <c r="C2879" s="111" t="s">
        <v>127</v>
      </c>
      <c r="D2879" s="111" t="s">
        <v>127</v>
      </c>
      <c r="E2879" s="111" t="s">
        <v>123</v>
      </c>
      <c r="F2879" s="111" t="s">
        <v>179</v>
      </c>
      <c r="G2879" s="111" t="s">
        <v>190</v>
      </c>
      <c r="H2879" s="111" t="s">
        <v>179</v>
      </c>
      <c r="I2879" s="111" t="s">
        <v>190</v>
      </c>
      <c r="J2879" t="str">
        <f t="shared" si="88"/>
        <v>3441SkogOrganisk jordBlandingsskogLav</v>
      </c>
      <c r="K2879" s="111">
        <v>-1.2347339377887629</v>
      </c>
      <c r="L2879" s="111">
        <v>0.92784825435236762</v>
      </c>
      <c r="M2879" s="111">
        <v>0.46510463492953991</v>
      </c>
      <c r="N2879" s="112">
        <f t="shared" si="89"/>
        <v>0.15821895149314458</v>
      </c>
    </row>
    <row r="2880" spans="1:14" x14ac:dyDescent="0.25">
      <c r="A2880" s="111" t="s">
        <v>668</v>
      </c>
      <c r="B2880" s="111">
        <f>INDEX(kommuner!C:C,MATCH(_xlfn.NUMBERVALUE(A2880),kommuner!B:B,0))</f>
        <v>3441</v>
      </c>
      <c r="C2880" s="111" t="s">
        <v>127</v>
      </c>
      <c r="D2880" s="111" t="s">
        <v>127</v>
      </c>
      <c r="E2880" s="111" t="s">
        <v>123</v>
      </c>
      <c r="F2880" s="111" t="s">
        <v>179</v>
      </c>
      <c r="G2880" s="111" t="s">
        <v>173</v>
      </c>
      <c r="H2880" s="111" t="s">
        <v>179</v>
      </c>
      <c r="I2880" s="111" t="s">
        <v>173</v>
      </c>
      <c r="J2880" t="str">
        <f t="shared" si="88"/>
        <v>3441SkogOrganisk jordBlandingsskogMiddels</v>
      </c>
      <c r="K2880" s="111">
        <v>-2.4239591752717748</v>
      </c>
      <c r="L2880" s="111">
        <v>0.92784825435236762</v>
      </c>
      <c r="M2880" s="111">
        <v>0.46510463492953991</v>
      </c>
      <c r="N2880" s="112">
        <f t="shared" si="89"/>
        <v>-1.0310062859898674</v>
      </c>
    </row>
    <row r="2881" spans="1:14" x14ac:dyDescent="0.25">
      <c r="A2881" s="111" t="s">
        <v>668</v>
      </c>
      <c r="B2881" s="111">
        <f>INDEX(kommuner!C:C,MATCH(_xlfn.NUMBERVALUE(A2881),kommuner!B:B,0))</f>
        <v>3441</v>
      </c>
      <c r="C2881" s="111" t="s">
        <v>127</v>
      </c>
      <c r="D2881" s="111" t="s">
        <v>127</v>
      </c>
      <c r="E2881" s="111" t="s">
        <v>123</v>
      </c>
      <c r="F2881" s="111" t="s">
        <v>179</v>
      </c>
      <c r="G2881" s="111" t="s">
        <v>186</v>
      </c>
      <c r="H2881" s="111" t="s">
        <v>179</v>
      </c>
      <c r="I2881" s="111" t="s">
        <v>186</v>
      </c>
      <c r="J2881" t="str">
        <f t="shared" si="88"/>
        <v>3441SkogOrganisk jordBlandingsskogSærs høy</v>
      </c>
      <c r="K2881" s="111">
        <v>-1.5726115302258048</v>
      </c>
      <c r="L2881" s="111">
        <v>0.92784825435236762</v>
      </c>
      <c r="M2881" s="111">
        <v>0.46510463492953991</v>
      </c>
      <c r="N2881" s="112">
        <f t="shared" si="89"/>
        <v>-0.17965864094389727</v>
      </c>
    </row>
    <row r="2882" spans="1:14" x14ac:dyDescent="0.25">
      <c r="A2882" s="111" t="s">
        <v>668</v>
      </c>
      <c r="B2882" s="111">
        <f>INDEX(kommuner!C:C,MATCH(_xlfn.NUMBERVALUE(A2882),kommuner!B:B,0))</f>
        <v>3441</v>
      </c>
      <c r="C2882" s="111" t="s">
        <v>127</v>
      </c>
      <c r="D2882" s="111" t="s">
        <v>127</v>
      </c>
      <c r="E2882" s="111" t="s">
        <v>123</v>
      </c>
      <c r="F2882" s="111" t="s">
        <v>185</v>
      </c>
      <c r="G2882" s="111" t="s">
        <v>180</v>
      </c>
      <c r="H2882" s="111" t="s">
        <v>185</v>
      </c>
      <c r="I2882" s="111" t="s">
        <v>180</v>
      </c>
      <c r="J2882" t="str">
        <f t="shared" si="88"/>
        <v>3441SkogOrganisk jordLauvskogHøy</v>
      </c>
      <c r="K2882" s="111">
        <v>-1.9913688882377358</v>
      </c>
      <c r="L2882" s="111">
        <v>0.92784825435236762</v>
      </c>
      <c r="M2882" s="111">
        <v>0.46510463492953991</v>
      </c>
      <c r="N2882" s="112">
        <f t="shared" si="89"/>
        <v>-0.59841599895582831</v>
      </c>
    </row>
    <row r="2883" spans="1:14" x14ac:dyDescent="0.25">
      <c r="A2883" s="111" t="s">
        <v>668</v>
      </c>
      <c r="B2883" s="111">
        <f>INDEX(kommuner!C:C,MATCH(_xlfn.NUMBERVALUE(A2883),kommuner!B:B,0))</f>
        <v>3441</v>
      </c>
      <c r="C2883" s="111" t="s">
        <v>127</v>
      </c>
      <c r="D2883" s="111" t="s">
        <v>127</v>
      </c>
      <c r="E2883" s="111" t="s">
        <v>123</v>
      </c>
      <c r="F2883" s="111" t="s">
        <v>185</v>
      </c>
      <c r="G2883" s="111" t="s">
        <v>167</v>
      </c>
      <c r="H2883" s="111" t="s">
        <v>185</v>
      </c>
      <c r="I2883" s="111" t="s">
        <v>167</v>
      </c>
      <c r="J2883" t="str">
        <f t="shared" ref="J2883:J2946" si="90">B2883&amp;C2883&amp;E2883&amp;IF(C2883="Skog",F2883&amp;G2883,"")</f>
        <v>3441SkogOrganisk jordLauvskogImpediment</v>
      </c>
      <c r="K2883" s="111">
        <v>0.35000626494250675</v>
      </c>
      <c r="L2883" s="111">
        <v>0.92784825435236762</v>
      </c>
      <c r="M2883" s="111">
        <v>0.46510463492953991</v>
      </c>
      <c r="N2883" s="112">
        <f t="shared" ref="N2883:N2946" si="91">SUM(K2883:M2883)</f>
        <v>1.7429591542244141</v>
      </c>
    </row>
    <row r="2884" spans="1:14" x14ac:dyDescent="0.25">
      <c r="A2884" s="111" t="s">
        <v>668</v>
      </c>
      <c r="B2884" s="111">
        <f>INDEX(kommuner!C:C,MATCH(_xlfn.NUMBERVALUE(A2884),kommuner!B:B,0))</f>
        <v>3441</v>
      </c>
      <c r="C2884" s="111" t="s">
        <v>127</v>
      </c>
      <c r="D2884" s="111" t="s">
        <v>127</v>
      </c>
      <c r="E2884" s="111" t="s">
        <v>123</v>
      </c>
      <c r="F2884" s="111" t="s">
        <v>185</v>
      </c>
      <c r="G2884" s="111" t="s">
        <v>190</v>
      </c>
      <c r="H2884" s="111" t="s">
        <v>185</v>
      </c>
      <c r="I2884" s="111" t="s">
        <v>190</v>
      </c>
      <c r="J2884" t="str">
        <f t="shared" si="90"/>
        <v>3441SkogOrganisk jordLauvskogLav</v>
      </c>
      <c r="K2884" s="111">
        <v>1.1144075558526714</v>
      </c>
      <c r="L2884" s="111">
        <v>0.92784825435236762</v>
      </c>
      <c r="M2884" s="111">
        <v>0.46510463492953991</v>
      </c>
      <c r="N2884" s="112">
        <f t="shared" si="91"/>
        <v>2.5073604451345788</v>
      </c>
    </row>
    <row r="2885" spans="1:14" x14ac:dyDescent="0.25">
      <c r="A2885" s="111" t="s">
        <v>668</v>
      </c>
      <c r="B2885" s="111">
        <f>INDEX(kommuner!C:C,MATCH(_xlfn.NUMBERVALUE(A2885),kommuner!B:B,0))</f>
        <v>3441</v>
      </c>
      <c r="C2885" s="111" t="s">
        <v>127</v>
      </c>
      <c r="D2885" s="111" t="s">
        <v>127</v>
      </c>
      <c r="E2885" s="111" t="s">
        <v>123</v>
      </c>
      <c r="F2885" s="111" t="s">
        <v>185</v>
      </c>
      <c r="G2885" s="111" t="s">
        <v>173</v>
      </c>
      <c r="H2885" s="111" t="s">
        <v>185</v>
      </c>
      <c r="I2885" s="111" t="s">
        <v>173</v>
      </c>
      <c r="J2885" t="str">
        <f t="shared" si="90"/>
        <v>3441SkogOrganisk jordLauvskogMiddels</v>
      </c>
      <c r="K2885" s="111">
        <v>-0.62664468270982987</v>
      </c>
      <c r="L2885" s="111">
        <v>0.92784825435236762</v>
      </c>
      <c r="M2885" s="111">
        <v>0.46510463492953991</v>
      </c>
      <c r="N2885" s="112">
        <f t="shared" si="91"/>
        <v>0.76630820657207765</v>
      </c>
    </row>
    <row r="2886" spans="1:14" x14ac:dyDescent="0.25">
      <c r="A2886" s="111" t="s">
        <v>668</v>
      </c>
      <c r="B2886" s="111">
        <f>INDEX(kommuner!C:C,MATCH(_xlfn.NUMBERVALUE(A2886),kommuner!B:B,0))</f>
        <v>3441</v>
      </c>
      <c r="C2886" s="111" t="s">
        <v>127</v>
      </c>
      <c r="D2886" s="111" t="s">
        <v>127</v>
      </c>
      <c r="E2886" s="111" t="s">
        <v>123</v>
      </c>
      <c r="F2886" s="111" t="s">
        <v>185</v>
      </c>
      <c r="G2886" s="111" t="s">
        <v>186</v>
      </c>
      <c r="H2886" s="111" t="s">
        <v>185</v>
      </c>
      <c r="I2886" s="111" t="s">
        <v>186</v>
      </c>
      <c r="J2886" t="str">
        <f t="shared" si="90"/>
        <v>3441SkogOrganisk jordLauvskogSærs høy</v>
      </c>
      <c r="K2886" s="111">
        <v>-1.8997279926091779</v>
      </c>
      <c r="L2886" s="111">
        <v>0.92784825435236762</v>
      </c>
      <c r="M2886" s="111">
        <v>0.46510463492953991</v>
      </c>
      <c r="N2886" s="112">
        <f t="shared" si="91"/>
        <v>-0.50677510332727038</v>
      </c>
    </row>
    <row r="2887" spans="1:14" x14ac:dyDescent="0.25">
      <c r="A2887" s="111" t="s">
        <v>668</v>
      </c>
      <c r="B2887" s="111">
        <f>INDEX(kommuner!C:C,MATCH(_xlfn.NUMBERVALUE(A2887),kommuner!B:B,0))</f>
        <v>3441</v>
      </c>
      <c r="C2887" s="111" t="s">
        <v>83</v>
      </c>
      <c r="D2887" s="111" t="s">
        <v>83</v>
      </c>
      <c r="E2887" s="111" t="s">
        <v>126</v>
      </c>
      <c r="F2887" s="111" t="s">
        <v>139</v>
      </c>
      <c r="G2887" s="111" t="s">
        <v>139</v>
      </c>
      <c r="H2887" s="111" t="s">
        <v>139</v>
      </c>
      <c r="I2887" s="111" t="s">
        <v>139</v>
      </c>
      <c r="J2887" t="str">
        <f t="shared" si="90"/>
        <v>3441Utbygd arealMineraljord</v>
      </c>
      <c r="K2887" s="111">
        <v>-0.82639633937819656</v>
      </c>
      <c r="L2887" s="111">
        <v>0</v>
      </c>
      <c r="M2887" s="111">
        <v>1.303047089454229E-2</v>
      </c>
      <c r="N2887" s="112">
        <f t="shared" si="91"/>
        <v>-0.81336586848365422</v>
      </c>
    </row>
    <row r="2888" spans="1:14" x14ac:dyDescent="0.25">
      <c r="A2888" s="111" t="s">
        <v>668</v>
      </c>
      <c r="B2888" s="111">
        <f>INDEX(kommuner!C:C,MATCH(_xlfn.NUMBERVALUE(A2888),kommuner!B:B,0))</f>
        <v>3441</v>
      </c>
      <c r="C2888" s="111" t="s">
        <v>83</v>
      </c>
      <c r="D2888" s="111" t="s">
        <v>83</v>
      </c>
      <c r="E2888" s="111" t="s">
        <v>123</v>
      </c>
      <c r="F2888" s="111" t="s">
        <v>139</v>
      </c>
      <c r="G2888" s="111" t="s">
        <v>139</v>
      </c>
      <c r="H2888" s="111" t="s">
        <v>139</v>
      </c>
      <c r="I2888" s="111" t="s">
        <v>139</v>
      </c>
      <c r="J2888" t="str">
        <f t="shared" si="90"/>
        <v>3441Utbygd arealOrganisk jord</v>
      </c>
      <c r="K2888" s="111">
        <v>29.011421395201612</v>
      </c>
      <c r="L2888" s="111">
        <v>0</v>
      </c>
      <c r="M2888" s="111">
        <v>1.303047089454229E-2</v>
      </c>
      <c r="N2888" s="112">
        <f t="shared" si="91"/>
        <v>29.024451866096154</v>
      </c>
    </row>
    <row r="2889" spans="1:14" x14ac:dyDescent="0.25">
      <c r="A2889" s="111" t="s">
        <v>668</v>
      </c>
      <c r="B2889" s="111">
        <f>INDEX(kommuner!C:C,MATCH(_xlfn.NUMBERVALUE(A2889),kommuner!B:B,0))</f>
        <v>3441</v>
      </c>
      <c r="C2889" s="111" t="s">
        <v>181</v>
      </c>
      <c r="D2889" s="111" t="s">
        <v>181</v>
      </c>
      <c r="E2889" s="111" t="s">
        <v>123</v>
      </c>
      <c r="F2889" s="111" t="s">
        <v>139</v>
      </c>
      <c r="G2889" s="111" t="s">
        <v>139</v>
      </c>
      <c r="H2889" s="111" t="s">
        <v>139</v>
      </c>
      <c r="I2889" s="111" t="s">
        <v>139</v>
      </c>
      <c r="J2889" t="str">
        <f t="shared" si="90"/>
        <v>3441Vann og myrOrganisk jord</v>
      </c>
      <c r="K2889" s="111">
        <v>-0.15121005571827481</v>
      </c>
      <c r="L2889" s="111">
        <v>0</v>
      </c>
      <c r="M2889" s="111">
        <v>0</v>
      </c>
      <c r="N2889" s="112">
        <f t="shared" si="91"/>
        <v>-0.15121005571827481</v>
      </c>
    </row>
    <row r="2890" spans="1:14" x14ac:dyDescent="0.25">
      <c r="A2890" s="111" t="s">
        <v>669</v>
      </c>
      <c r="B2890" s="111">
        <f>INDEX(kommuner!C:C,MATCH(_xlfn.NUMBERVALUE(A2890),kommuner!B:B,0))</f>
        <v>3442</v>
      </c>
      <c r="C2890" s="111" t="s">
        <v>82</v>
      </c>
      <c r="D2890" s="111" t="s">
        <v>82</v>
      </c>
      <c r="E2890" s="111" t="s">
        <v>126</v>
      </c>
      <c r="F2890" s="111" t="s">
        <v>139</v>
      </c>
      <c r="G2890" s="111" t="s">
        <v>139</v>
      </c>
      <c r="H2890" s="111" t="s">
        <v>139</v>
      </c>
      <c r="I2890" s="111" t="s">
        <v>139</v>
      </c>
      <c r="J2890" t="str">
        <f t="shared" si="90"/>
        <v>3442Annen utmarkMineraljord</v>
      </c>
      <c r="K2890" s="111">
        <v>-8.1294889331176998E-2</v>
      </c>
      <c r="L2890" s="111">
        <v>0</v>
      </c>
      <c r="M2890" s="111">
        <v>0</v>
      </c>
      <c r="N2890" s="112">
        <f t="shared" si="91"/>
        <v>-8.1294889331176998E-2</v>
      </c>
    </row>
    <row r="2891" spans="1:14" x14ac:dyDescent="0.25">
      <c r="A2891" s="111" t="s">
        <v>669</v>
      </c>
      <c r="B2891" s="111">
        <f>INDEX(kommuner!C:C,MATCH(_xlfn.NUMBERVALUE(A2891),kommuner!B:B,0))</f>
        <v>3442</v>
      </c>
      <c r="C2891" s="111" t="s">
        <v>121</v>
      </c>
      <c r="D2891" s="111" t="s">
        <v>121</v>
      </c>
      <c r="E2891" s="111" t="s">
        <v>126</v>
      </c>
      <c r="F2891" s="111" t="s">
        <v>139</v>
      </c>
      <c r="G2891" s="111" t="s">
        <v>139</v>
      </c>
      <c r="H2891" s="111" t="s">
        <v>139</v>
      </c>
      <c r="I2891" s="111" t="s">
        <v>139</v>
      </c>
      <c r="J2891" t="str">
        <f t="shared" si="90"/>
        <v>3442BeiteMineraljord</v>
      </c>
      <c r="K2891" s="111">
        <v>-0.96338340838695502</v>
      </c>
      <c r="L2891" s="111">
        <v>0</v>
      </c>
      <c r="M2891" s="111">
        <v>1.2448711246839999E-7</v>
      </c>
      <c r="N2891" s="112">
        <f t="shared" si="91"/>
        <v>-0.96338328389984251</v>
      </c>
    </row>
    <row r="2892" spans="1:14" x14ac:dyDescent="0.25">
      <c r="A2892" s="111" t="s">
        <v>669</v>
      </c>
      <c r="B2892" s="111">
        <f>INDEX(kommuner!C:C,MATCH(_xlfn.NUMBERVALUE(A2892),kommuner!B:B,0))</f>
        <v>3442</v>
      </c>
      <c r="C2892" s="111" t="s">
        <v>121</v>
      </c>
      <c r="D2892" s="111" t="s">
        <v>121</v>
      </c>
      <c r="E2892" s="111" t="s">
        <v>123</v>
      </c>
      <c r="F2892" s="111" t="s">
        <v>139</v>
      </c>
      <c r="G2892" s="111" t="s">
        <v>139</v>
      </c>
      <c r="H2892" s="111" t="s">
        <v>139</v>
      </c>
      <c r="I2892" s="111" t="s">
        <v>139</v>
      </c>
      <c r="J2892" t="str">
        <f t="shared" si="90"/>
        <v>3442BeiteOrganisk jord</v>
      </c>
      <c r="K2892" s="111">
        <v>12.077525935985037</v>
      </c>
      <c r="L2892" s="111">
        <v>1.6412500000000001</v>
      </c>
      <c r="M2892" s="111">
        <v>0</v>
      </c>
      <c r="N2892" s="112">
        <f t="shared" si="91"/>
        <v>13.718775935985036</v>
      </c>
    </row>
    <row r="2893" spans="1:14" x14ac:dyDescent="0.25">
      <c r="A2893" s="111" t="s">
        <v>669</v>
      </c>
      <c r="B2893" s="111">
        <f>INDEX(kommuner!C:C,MATCH(_xlfn.NUMBERVALUE(A2893),kommuner!B:B,0))</f>
        <v>3442</v>
      </c>
      <c r="C2893" s="111" t="s">
        <v>84</v>
      </c>
      <c r="D2893" s="111" t="s">
        <v>84</v>
      </c>
      <c r="E2893" s="111" t="s">
        <v>126</v>
      </c>
      <c r="F2893" s="111" t="s">
        <v>139</v>
      </c>
      <c r="G2893" s="111" t="s">
        <v>139</v>
      </c>
      <c r="H2893" s="111" t="s">
        <v>139</v>
      </c>
      <c r="I2893" s="111" t="s">
        <v>139</v>
      </c>
      <c r="J2893" t="str">
        <f t="shared" si="90"/>
        <v>3442Dyrket markMineraljord</v>
      </c>
      <c r="K2893" s="111">
        <v>-0.60891376733541336</v>
      </c>
      <c r="L2893" s="111">
        <v>0</v>
      </c>
      <c r="M2893" s="111">
        <v>0</v>
      </c>
      <c r="N2893" s="112">
        <f t="shared" si="91"/>
        <v>-0.60891376733541336</v>
      </c>
    </row>
    <row r="2894" spans="1:14" x14ac:dyDescent="0.25">
      <c r="A2894" s="111" t="s">
        <v>669</v>
      </c>
      <c r="B2894" s="111">
        <f>INDEX(kommuner!C:C,MATCH(_xlfn.NUMBERVALUE(A2894),kommuner!B:B,0))</f>
        <v>3442</v>
      </c>
      <c r="C2894" s="111" t="s">
        <v>84</v>
      </c>
      <c r="D2894" s="111" t="s">
        <v>84</v>
      </c>
      <c r="E2894" s="111" t="s">
        <v>123</v>
      </c>
      <c r="F2894" s="111" t="s">
        <v>139</v>
      </c>
      <c r="G2894" s="111" t="s">
        <v>139</v>
      </c>
      <c r="H2894" s="111" t="s">
        <v>139</v>
      </c>
      <c r="I2894" s="111" t="s">
        <v>139</v>
      </c>
      <c r="J2894" t="str">
        <f t="shared" si="90"/>
        <v>3442Dyrket markOrganisk jord</v>
      </c>
      <c r="K2894" s="111">
        <v>28.726149366675592</v>
      </c>
      <c r="L2894" s="111">
        <v>1.45625</v>
      </c>
      <c r="M2894" s="111">
        <v>0</v>
      </c>
      <c r="N2894" s="112">
        <f t="shared" si="91"/>
        <v>30.182399366675593</v>
      </c>
    </row>
    <row r="2895" spans="1:14" x14ac:dyDescent="0.25">
      <c r="A2895" s="111" t="s">
        <v>669</v>
      </c>
      <c r="B2895" s="111">
        <f>INDEX(kommuner!C:C,MATCH(_xlfn.NUMBERVALUE(A2895),kommuner!B:B,0))</f>
        <v>3442</v>
      </c>
      <c r="C2895" s="111" t="s">
        <v>127</v>
      </c>
      <c r="D2895" s="111" t="s">
        <v>127</v>
      </c>
      <c r="E2895" s="111" t="s">
        <v>126</v>
      </c>
      <c r="F2895" s="111" t="s">
        <v>172</v>
      </c>
      <c r="G2895" s="111" t="s">
        <v>180</v>
      </c>
      <c r="H2895" s="111" t="s">
        <v>172</v>
      </c>
      <c r="I2895" s="111" t="s">
        <v>180</v>
      </c>
      <c r="J2895" t="str">
        <f t="shared" si="90"/>
        <v>3442SkogMineraljordBarskogHøy</v>
      </c>
      <c r="K2895" s="111">
        <v>-2.6198458133623994</v>
      </c>
      <c r="L2895" s="111">
        <v>0.85306406685236758</v>
      </c>
      <c r="M2895" s="111">
        <v>6.4056614999681585E-2</v>
      </c>
      <c r="N2895" s="112">
        <f t="shared" si="91"/>
        <v>-1.7027251315103504</v>
      </c>
    </row>
    <row r="2896" spans="1:14" x14ac:dyDescent="0.25">
      <c r="A2896" s="111" t="s">
        <v>669</v>
      </c>
      <c r="B2896" s="111">
        <f>INDEX(kommuner!C:C,MATCH(_xlfn.NUMBERVALUE(A2896),kommuner!B:B,0))</f>
        <v>3442</v>
      </c>
      <c r="C2896" s="111" t="s">
        <v>127</v>
      </c>
      <c r="D2896" s="111" t="s">
        <v>127</v>
      </c>
      <c r="E2896" s="111" t="s">
        <v>126</v>
      </c>
      <c r="F2896" s="111" t="s">
        <v>172</v>
      </c>
      <c r="G2896" s="111" t="s">
        <v>167</v>
      </c>
      <c r="H2896" s="111" t="s">
        <v>172</v>
      </c>
      <c r="I2896" s="111" t="s">
        <v>167</v>
      </c>
      <c r="J2896" t="str">
        <f t="shared" si="90"/>
        <v>3442SkogMineraljordBarskogImpediment</v>
      </c>
      <c r="K2896" s="111">
        <v>-2.0650085329634176</v>
      </c>
      <c r="L2896" s="111">
        <v>0.85306406685236758</v>
      </c>
      <c r="M2896" s="111">
        <v>6.3979989500968365E-2</v>
      </c>
      <c r="N2896" s="112">
        <f t="shared" si="91"/>
        <v>-1.1479644766100818</v>
      </c>
    </row>
    <row r="2897" spans="1:14" x14ac:dyDescent="0.25">
      <c r="A2897" s="111" t="s">
        <v>669</v>
      </c>
      <c r="B2897" s="111">
        <f>INDEX(kommuner!C:C,MATCH(_xlfn.NUMBERVALUE(A2897),kommuner!B:B,0))</f>
        <v>3442</v>
      </c>
      <c r="C2897" s="111" t="s">
        <v>127</v>
      </c>
      <c r="D2897" s="111" t="s">
        <v>127</v>
      </c>
      <c r="E2897" s="111" t="s">
        <v>126</v>
      </c>
      <c r="F2897" s="111" t="s">
        <v>172</v>
      </c>
      <c r="G2897" s="111" t="s">
        <v>190</v>
      </c>
      <c r="H2897" s="111" t="s">
        <v>172</v>
      </c>
      <c r="I2897" s="111" t="s">
        <v>190</v>
      </c>
      <c r="J2897" t="str">
        <f t="shared" si="90"/>
        <v>3442SkogMineraljordBarskogLav</v>
      </c>
      <c r="K2897" s="111">
        <v>-1.5556963198695539</v>
      </c>
      <c r="L2897" s="111">
        <v>0.85306406685236758</v>
      </c>
      <c r="M2897" s="111">
        <v>6.3979989500968365E-2</v>
      </c>
      <c r="N2897" s="112">
        <f t="shared" si="91"/>
        <v>-0.63865226351621796</v>
      </c>
    </row>
    <row r="2898" spans="1:14" x14ac:dyDescent="0.25">
      <c r="A2898" s="111" t="s">
        <v>669</v>
      </c>
      <c r="B2898" s="111">
        <f>INDEX(kommuner!C:C,MATCH(_xlfn.NUMBERVALUE(A2898),kommuner!B:B,0))</f>
        <v>3442</v>
      </c>
      <c r="C2898" s="111" t="s">
        <v>127</v>
      </c>
      <c r="D2898" s="111" t="s">
        <v>127</v>
      </c>
      <c r="E2898" s="111" t="s">
        <v>126</v>
      </c>
      <c r="F2898" s="111" t="s">
        <v>172</v>
      </c>
      <c r="G2898" s="111" t="s">
        <v>173</v>
      </c>
      <c r="H2898" s="111" t="s">
        <v>172</v>
      </c>
      <c r="I2898" s="111" t="s">
        <v>173</v>
      </c>
      <c r="J2898" t="str">
        <f t="shared" si="90"/>
        <v>3442SkogMineraljordBarskogMiddels</v>
      </c>
      <c r="K2898" s="111">
        <v>-2.1020078369684825</v>
      </c>
      <c r="L2898" s="111">
        <v>0.85306406685236758</v>
      </c>
      <c r="M2898" s="111">
        <v>6.4056614999681585E-2</v>
      </c>
      <c r="N2898" s="112">
        <f t="shared" si="91"/>
        <v>-1.1848871551164335</v>
      </c>
    </row>
    <row r="2899" spans="1:14" x14ac:dyDescent="0.25">
      <c r="A2899" s="111" t="s">
        <v>669</v>
      </c>
      <c r="B2899" s="111">
        <f>INDEX(kommuner!C:C,MATCH(_xlfn.NUMBERVALUE(A2899),kommuner!B:B,0))</f>
        <v>3442</v>
      </c>
      <c r="C2899" s="111" t="s">
        <v>127</v>
      </c>
      <c r="D2899" s="111" t="s">
        <v>127</v>
      </c>
      <c r="E2899" s="111" t="s">
        <v>126</v>
      </c>
      <c r="F2899" s="111" t="s">
        <v>172</v>
      </c>
      <c r="G2899" s="111" t="s">
        <v>186</v>
      </c>
      <c r="H2899" s="111" t="s">
        <v>172</v>
      </c>
      <c r="I2899" s="111" t="s">
        <v>186</v>
      </c>
      <c r="J2899" t="str">
        <f t="shared" si="90"/>
        <v>3442SkogMineraljordBarskogSærs høy</v>
      </c>
      <c r="K2899" s="111">
        <v>0.12072674540874306</v>
      </c>
      <c r="L2899" s="111">
        <v>0.85306406685236758</v>
      </c>
      <c r="M2899" s="111">
        <v>6.4056614999681585E-2</v>
      </c>
      <c r="N2899" s="112">
        <f t="shared" si="91"/>
        <v>1.0378474272607923</v>
      </c>
    </row>
    <row r="2900" spans="1:14" x14ac:dyDescent="0.25">
      <c r="A2900" s="111" t="s">
        <v>669</v>
      </c>
      <c r="B2900" s="111">
        <f>INDEX(kommuner!C:C,MATCH(_xlfn.NUMBERVALUE(A2900),kommuner!B:B,0))</f>
        <v>3442</v>
      </c>
      <c r="C2900" s="111" t="s">
        <v>127</v>
      </c>
      <c r="D2900" s="111" t="s">
        <v>127</v>
      </c>
      <c r="E2900" s="111" t="s">
        <v>126</v>
      </c>
      <c r="F2900" s="111" t="s">
        <v>179</v>
      </c>
      <c r="G2900" s="111" t="s">
        <v>180</v>
      </c>
      <c r="H2900" s="111" t="s">
        <v>179</v>
      </c>
      <c r="I2900" s="111" t="s">
        <v>180</v>
      </c>
      <c r="J2900" t="str">
        <f t="shared" si="90"/>
        <v>3442SkogMineraljordBlandingsskogHøy</v>
      </c>
      <c r="K2900" s="111">
        <v>-7.1939050909469406</v>
      </c>
      <c r="L2900" s="111">
        <v>0.85306406685236758</v>
      </c>
      <c r="M2900" s="111">
        <v>6.3979989500968365E-2</v>
      </c>
      <c r="N2900" s="112">
        <f t="shared" si="91"/>
        <v>-6.2768610345936047</v>
      </c>
    </row>
    <row r="2901" spans="1:14" x14ac:dyDescent="0.25">
      <c r="A2901" s="111" t="s">
        <v>669</v>
      </c>
      <c r="B2901" s="111">
        <f>INDEX(kommuner!C:C,MATCH(_xlfn.NUMBERVALUE(A2901),kommuner!B:B,0))</f>
        <v>3442</v>
      </c>
      <c r="C2901" s="111" t="s">
        <v>127</v>
      </c>
      <c r="D2901" s="111" t="s">
        <v>127</v>
      </c>
      <c r="E2901" s="111" t="s">
        <v>126</v>
      </c>
      <c r="F2901" s="111" t="s">
        <v>179</v>
      </c>
      <c r="G2901" s="111" t="s">
        <v>167</v>
      </c>
      <c r="H2901" s="111" t="s">
        <v>179</v>
      </c>
      <c r="I2901" s="111" t="s">
        <v>167</v>
      </c>
      <c r="J2901" t="str">
        <f t="shared" si="90"/>
        <v>3442SkogMineraljordBlandingsskogImpediment</v>
      </c>
      <c r="K2901" s="111">
        <v>-1.534689908392211</v>
      </c>
      <c r="L2901" s="111">
        <v>0.85306406685236758</v>
      </c>
      <c r="M2901" s="111">
        <v>6.3979989500968365E-2</v>
      </c>
      <c r="N2901" s="112">
        <f t="shared" si="91"/>
        <v>-0.61764585203887501</v>
      </c>
    </row>
    <row r="2902" spans="1:14" x14ac:dyDescent="0.25">
      <c r="A2902" s="111" t="s">
        <v>669</v>
      </c>
      <c r="B2902" s="111">
        <f>INDEX(kommuner!C:C,MATCH(_xlfn.NUMBERVALUE(A2902),kommuner!B:B,0))</f>
        <v>3442</v>
      </c>
      <c r="C2902" s="111" t="s">
        <v>127</v>
      </c>
      <c r="D2902" s="111" t="s">
        <v>127</v>
      </c>
      <c r="E2902" s="111" t="s">
        <v>126</v>
      </c>
      <c r="F2902" s="111" t="s">
        <v>179</v>
      </c>
      <c r="G2902" s="111" t="s">
        <v>190</v>
      </c>
      <c r="H2902" s="111" t="s">
        <v>179</v>
      </c>
      <c r="I2902" s="111" t="s">
        <v>190</v>
      </c>
      <c r="J2902" t="str">
        <f t="shared" si="90"/>
        <v>3442SkogMineraljordBlandingsskogLav</v>
      </c>
      <c r="K2902" s="111">
        <v>-2.1877055028220966</v>
      </c>
      <c r="L2902" s="111">
        <v>0.85306406685236758</v>
      </c>
      <c r="M2902" s="111">
        <v>6.3979989500968365E-2</v>
      </c>
      <c r="N2902" s="112">
        <f t="shared" si="91"/>
        <v>-1.2706614464687609</v>
      </c>
    </row>
    <row r="2903" spans="1:14" x14ac:dyDescent="0.25">
      <c r="A2903" s="111" t="s">
        <v>669</v>
      </c>
      <c r="B2903" s="111">
        <f>INDEX(kommuner!C:C,MATCH(_xlfn.NUMBERVALUE(A2903),kommuner!B:B,0))</f>
        <v>3442</v>
      </c>
      <c r="C2903" s="111" t="s">
        <v>127</v>
      </c>
      <c r="D2903" s="111" t="s">
        <v>127</v>
      </c>
      <c r="E2903" s="111" t="s">
        <v>126</v>
      </c>
      <c r="F2903" s="111" t="s">
        <v>179</v>
      </c>
      <c r="G2903" s="111" t="s">
        <v>173</v>
      </c>
      <c r="H2903" s="111" t="s">
        <v>179</v>
      </c>
      <c r="I2903" s="111" t="s">
        <v>173</v>
      </c>
      <c r="J2903" t="str">
        <f t="shared" si="90"/>
        <v>3442SkogMineraljordBlandingsskogMiddels</v>
      </c>
      <c r="K2903" s="111">
        <v>-3.8687729546762566</v>
      </c>
      <c r="L2903" s="111">
        <v>0.85306406685236758</v>
      </c>
      <c r="M2903" s="111">
        <v>6.3979989500968365E-2</v>
      </c>
      <c r="N2903" s="112">
        <f t="shared" si="91"/>
        <v>-2.9517288983229206</v>
      </c>
    </row>
    <row r="2904" spans="1:14" x14ac:dyDescent="0.25">
      <c r="A2904" s="111" t="s">
        <v>669</v>
      </c>
      <c r="B2904" s="111">
        <f>INDEX(kommuner!C:C,MATCH(_xlfn.NUMBERVALUE(A2904),kommuner!B:B,0))</f>
        <v>3442</v>
      </c>
      <c r="C2904" s="111" t="s">
        <v>127</v>
      </c>
      <c r="D2904" s="111" t="s">
        <v>127</v>
      </c>
      <c r="E2904" s="111" t="s">
        <v>126</v>
      </c>
      <c r="F2904" s="111" t="s">
        <v>179</v>
      </c>
      <c r="G2904" s="111" t="s">
        <v>186</v>
      </c>
      <c r="H2904" s="111" t="s">
        <v>179</v>
      </c>
      <c r="I2904" s="111" t="s">
        <v>186</v>
      </c>
      <c r="J2904" t="str">
        <f t="shared" si="90"/>
        <v>3442SkogMineraljordBlandingsskogSærs høy</v>
      </c>
      <c r="K2904" s="111">
        <v>-2.9395925245326562</v>
      </c>
      <c r="L2904" s="111">
        <v>0.85306406685236758</v>
      </c>
      <c r="M2904" s="111">
        <v>6.3979989500968365E-2</v>
      </c>
      <c r="N2904" s="112">
        <f t="shared" si="91"/>
        <v>-2.0225484681793202</v>
      </c>
    </row>
    <row r="2905" spans="1:14" x14ac:dyDescent="0.25">
      <c r="A2905" s="111" t="s">
        <v>669</v>
      </c>
      <c r="B2905" s="111">
        <f>INDEX(kommuner!C:C,MATCH(_xlfn.NUMBERVALUE(A2905),kommuner!B:B,0))</f>
        <v>3442</v>
      </c>
      <c r="C2905" s="111" t="s">
        <v>127</v>
      </c>
      <c r="D2905" s="111" t="s">
        <v>127</v>
      </c>
      <c r="E2905" s="111" t="s">
        <v>126</v>
      </c>
      <c r="F2905" s="111" t="s">
        <v>185</v>
      </c>
      <c r="G2905" s="111" t="s">
        <v>180</v>
      </c>
      <c r="H2905" s="111" t="s">
        <v>185</v>
      </c>
      <c r="I2905" s="111" t="s">
        <v>180</v>
      </c>
      <c r="J2905" t="str">
        <f t="shared" si="90"/>
        <v>3442SkogMineraljordLauvskogHøy</v>
      </c>
      <c r="K2905" s="111">
        <v>-3.3269846154961789</v>
      </c>
      <c r="L2905" s="111">
        <v>0.85306406685236758</v>
      </c>
      <c r="M2905" s="111">
        <v>6.3979989500968365E-2</v>
      </c>
      <c r="N2905" s="112">
        <f t="shared" si="91"/>
        <v>-2.4099405591428429</v>
      </c>
    </row>
    <row r="2906" spans="1:14" x14ac:dyDescent="0.25">
      <c r="A2906" s="111" t="s">
        <v>669</v>
      </c>
      <c r="B2906" s="111">
        <f>INDEX(kommuner!C:C,MATCH(_xlfn.NUMBERVALUE(A2906),kommuner!B:B,0))</f>
        <v>3442</v>
      </c>
      <c r="C2906" s="111" t="s">
        <v>127</v>
      </c>
      <c r="D2906" s="111" t="s">
        <v>127</v>
      </c>
      <c r="E2906" s="111" t="s">
        <v>126</v>
      </c>
      <c r="F2906" s="111" t="s">
        <v>185</v>
      </c>
      <c r="G2906" s="111" t="s">
        <v>167</v>
      </c>
      <c r="H2906" s="111" t="s">
        <v>185</v>
      </c>
      <c r="I2906" s="111" t="s">
        <v>167</v>
      </c>
      <c r="J2906" t="str">
        <f t="shared" si="90"/>
        <v>3442SkogMineraljordLauvskogImpediment</v>
      </c>
      <c r="K2906" s="111">
        <v>-0.77373521499002318</v>
      </c>
      <c r="L2906" s="111">
        <v>0.85306406685236758</v>
      </c>
      <c r="M2906" s="111">
        <v>6.3979989500968365E-2</v>
      </c>
      <c r="N2906" s="112">
        <f t="shared" si="91"/>
        <v>0.14330884136331276</v>
      </c>
    </row>
    <row r="2907" spans="1:14" x14ac:dyDescent="0.25">
      <c r="A2907" s="111" t="s">
        <v>669</v>
      </c>
      <c r="B2907" s="111">
        <f>INDEX(kommuner!C:C,MATCH(_xlfn.NUMBERVALUE(A2907),kommuner!B:B,0))</f>
        <v>3442</v>
      </c>
      <c r="C2907" s="111" t="s">
        <v>127</v>
      </c>
      <c r="D2907" s="111" t="s">
        <v>127</v>
      </c>
      <c r="E2907" s="111" t="s">
        <v>126</v>
      </c>
      <c r="F2907" s="111" t="s">
        <v>185</v>
      </c>
      <c r="G2907" s="111" t="s">
        <v>190</v>
      </c>
      <c r="H2907" s="111" t="s">
        <v>185</v>
      </c>
      <c r="I2907" s="111" t="s">
        <v>190</v>
      </c>
      <c r="J2907" t="str">
        <f t="shared" si="90"/>
        <v>3442SkogMineraljordLauvskogLav</v>
      </c>
      <c r="K2907" s="111">
        <v>-8.9748170935426599E-2</v>
      </c>
      <c r="L2907" s="111">
        <v>0.85306406685236758</v>
      </c>
      <c r="M2907" s="111">
        <v>6.3979989500968365E-2</v>
      </c>
      <c r="N2907" s="112">
        <f t="shared" si="91"/>
        <v>0.82729588541790933</v>
      </c>
    </row>
    <row r="2908" spans="1:14" x14ac:dyDescent="0.25">
      <c r="A2908" s="111" t="s">
        <v>669</v>
      </c>
      <c r="B2908" s="111">
        <f>INDEX(kommuner!C:C,MATCH(_xlfn.NUMBERVALUE(A2908),kommuner!B:B,0))</f>
        <v>3442</v>
      </c>
      <c r="C2908" s="111" t="s">
        <v>127</v>
      </c>
      <c r="D2908" s="111" t="s">
        <v>127</v>
      </c>
      <c r="E2908" s="111" t="s">
        <v>126</v>
      </c>
      <c r="F2908" s="111" t="s">
        <v>185</v>
      </c>
      <c r="G2908" s="111" t="s">
        <v>173</v>
      </c>
      <c r="H2908" s="111" t="s">
        <v>185</v>
      </c>
      <c r="I2908" s="111" t="s">
        <v>173</v>
      </c>
      <c r="J2908" t="str">
        <f t="shared" si="90"/>
        <v>3442SkogMineraljordLauvskogMiddels</v>
      </c>
      <c r="K2908" s="111">
        <v>-1.7789409505847176</v>
      </c>
      <c r="L2908" s="111">
        <v>0.85306406685236758</v>
      </c>
      <c r="M2908" s="111">
        <v>6.3979989500968365E-2</v>
      </c>
      <c r="N2908" s="112">
        <f t="shared" si="91"/>
        <v>-0.86189689423138161</v>
      </c>
    </row>
    <row r="2909" spans="1:14" x14ac:dyDescent="0.25">
      <c r="A2909" s="111" t="s">
        <v>669</v>
      </c>
      <c r="B2909" s="111">
        <f>INDEX(kommuner!C:C,MATCH(_xlfn.NUMBERVALUE(A2909),kommuner!B:B,0))</f>
        <v>3442</v>
      </c>
      <c r="C2909" s="111" t="s">
        <v>127</v>
      </c>
      <c r="D2909" s="111" t="s">
        <v>127</v>
      </c>
      <c r="E2909" s="111" t="s">
        <v>126</v>
      </c>
      <c r="F2909" s="111" t="s">
        <v>185</v>
      </c>
      <c r="G2909" s="111" t="s">
        <v>186</v>
      </c>
      <c r="H2909" s="111" t="s">
        <v>185</v>
      </c>
      <c r="I2909" s="111" t="s">
        <v>186</v>
      </c>
      <c r="J2909" t="str">
        <f t="shared" si="90"/>
        <v>3442SkogMineraljordLauvskogSærs høy</v>
      </c>
      <c r="K2909" s="111">
        <v>-3.6560473259425113</v>
      </c>
      <c r="L2909" s="111">
        <v>0.85306406685236758</v>
      </c>
      <c r="M2909" s="111">
        <v>6.3979989500968365E-2</v>
      </c>
      <c r="N2909" s="112">
        <f t="shared" si="91"/>
        <v>-2.7390032695891753</v>
      </c>
    </row>
    <row r="2910" spans="1:14" x14ac:dyDescent="0.25">
      <c r="A2910" s="111" t="s">
        <v>669</v>
      </c>
      <c r="B2910" s="111">
        <f>INDEX(kommuner!C:C,MATCH(_xlfn.NUMBERVALUE(A2910),kommuner!B:B,0))</f>
        <v>3442</v>
      </c>
      <c r="C2910" s="111" t="s">
        <v>127</v>
      </c>
      <c r="D2910" s="111" t="s">
        <v>127</v>
      </c>
      <c r="E2910" s="111" t="s">
        <v>123</v>
      </c>
      <c r="F2910" s="111" t="s">
        <v>172</v>
      </c>
      <c r="G2910" s="111" t="s">
        <v>180</v>
      </c>
      <c r="H2910" s="111" t="s">
        <v>172</v>
      </c>
      <c r="I2910" s="111" t="s">
        <v>180</v>
      </c>
      <c r="J2910" t="str">
        <f t="shared" si="90"/>
        <v>3442SkogOrganisk jordBarskogHøy</v>
      </c>
      <c r="K2910" s="111">
        <v>-2.5184559031994138</v>
      </c>
      <c r="L2910" s="111">
        <v>0.92784825435236762</v>
      </c>
      <c r="M2910" s="111">
        <v>0.46518126042825314</v>
      </c>
      <c r="N2910" s="112">
        <f t="shared" si="91"/>
        <v>-1.1254263884187932</v>
      </c>
    </row>
    <row r="2911" spans="1:14" x14ac:dyDescent="0.25">
      <c r="A2911" s="111" t="s">
        <v>669</v>
      </c>
      <c r="B2911" s="111">
        <f>INDEX(kommuner!C:C,MATCH(_xlfn.NUMBERVALUE(A2911),kommuner!B:B,0))</f>
        <v>3442</v>
      </c>
      <c r="C2911" s="111" t="s">
        <v>127</v>
      </c>
      <c r="D2911" s="111" t="s">
        <v>127</v>
      </c>
      <c r="E2911" s="111" t="s">
        <v>123</v>
      </c>
      <c r="F2911" s="111" t="s">
        <v>172</v>
      </c>
      <c r="G2911" s="111" t="s">
        <v>167</v>
      </c>
      <c r="H2911" s="111" t="s">
        <v>172</v>
      </c>
      <c r="I2911" s="111" t="s">
        <v>167</v>
      </c>
      <c r="J2911" t="str">
        <f t="shared" si="90"/>
        <v>3442SkogOrganisk jordBarskogImpediment</v>
      </c>
      <c r="K2911" s="111">
        <v>3.7944669267533482E-2</v>
      </c>
      <c r="L2911" s="111">
        <v>0.92784825435236762</v>
      </c>
      <c r="M2911" s="111">
        <v>0.46510463492953991</v>
      </c>
      <c r="N2911" s="112">
        <f t="shared" si="91"/>
        <v>1.430897558549441</v>
      </c>
    </row>
    <row r="2912" spans="1:14" x14ac:dyDescent="0.25">
      <c r="A2912" s="111" t="s">
        <v>669</v>
      </c>
      <c r="B2912" s="111">
        <f>INDEX(kommuner!C:C,MATCH(_xlfn.NUMBERVALUE(A2912),kommuner!B:B,0))</f>
        <v>3442</v>
      </c>
      <c r="C2912" s="111" t="s">
        <v>127</v>
      </c>
      <c r="D2912" s="111" t="s">
        <v>127</v>
      </c>
      <c r="E2912" s="111" t="s">
        <v>123</v>
      </c>
      <c r="F2912" s="111" t="s">
        <v>172</v>
      </c>
      <c r="G2912" s="111" t="s">
        <v>190</v>
      </c>
      <c r="H2912" s="111" t="s">
        <v>172</v>
      </c>
      <c r="I2912" s="111" t="s">
        <v>190</v>
      </c>
      <c r="J2912" t="str">
        <f t="shared" si="90"/>
        <v>3442SkogOrganisk jordBarskogLav</v>
      </c>
      <c r="K2912" s="111">
        <v>-0.50666953101693391</v>
      </c>
      <c r="L2912" s="111">
        <v>0.92784825435236762</v>
      </c>
      <c r="M2912" s="111">
        <v>0.46510463492953991</v>
      </c>
      <c r="N2912" s="112">
        <f t="shared" si="91"/>
        <v>0.88628335826497362</v>
      </c>
    </row>
    <row r="2913" spans="1:14" x14ac:dyDescent="0.25">
      <c r="A2913" s="111" t="s">
        <v>669</v>
      </c>
      <c r="B2913" s="111">
        <f>INDEX(kommuner!C:C,MATCH(_xlfn.NUMBERVALUE(A2913),kommuner!B:B,0))</f>
        <v>3442</v>
      </c>
      <c r="C2913" s="111" t="s">
        <v>127</v>
      </c>
      <c r="D2913" s="111" t="s">
        <v>127</v>
      </c>
      <c r="E2913" s="111" t="s">
        <v>123</v>
      </c>
      <c r="F2913" s="111" t="s">
        <v>172</v>
      </c>
      <c r="G2913" s="111" t="s">
        <v>173</v>
      </c>
      <c r="H2913" s="111" t="s">
        <v>172</v>
      </c>
      <c r="I2913" s="111" t="s">
        <v>173</v>
      </c>
      <c r="J2913" t="str">
        <f t="shared" si="90"/>
        <v>3442SkogOrganisk jordBarskogMiddels</v>
      </c>
      <c r="K2913" s="111">
        <v>-1.5571490961494638</v>
      </c>
      <c r="L2913" s="111">
        <v>0.92784825435236762</v>
      </c>
      <c r="M2913" s="111">
        <v>0.46518126042825314</v>
      </c>
      <c r="N2913" s="112">
        <f t="shared" si="91"/>
        <v>-0.16411958136884308</v>
      </c>
    </row>
    <row r="2914" spans="1:14" x14ac:dyDescent="0.25">
      <c r="A2914" s="111" t="s">
        <v>669</v>
      </c>
      <c r="B2914" s="111">
        <f>INDEX(kommuner!C:C,MATCH(_xlfn.NUMBERVALUE(A2914),kommuner!B:B,0))</f>
        <v>3442</v>
      </c>
      <c r="C2914" s="111" t="s">
        <v>127</v>
      </c>
      <c r="D2914" s="111" t="s">
        <v>127</v>
      </c>
      <c r="E2914" s="111" t="s">
        <v>123</v>
      </c>
      <c r="F2914" s="111" t="s">
        <v>172</v>
      </c>
      <c r="G2914" s="111" t="s">
        <v>186</v>
      </c>
      <c r="H2914" s="111" t="s">
        <v>172</v>
      </c>
      <c r="I2914" s="111" t="s">
        <v>186</v>
      </c>
      <c r="J2914" t="str">
        <f t="shared" si="90"/>
        <v>3442SkogOrganisk jordBarskogSærs høy</v>
      </c>
      <c r="K2914" s="111">
        <v>2.5548655235722699</v>
      </c>
      <c r="L2914" s="111">
        <v>0.92784825435236762</v>
      </c>
      <c r="M2914" s="111">
        <v>0.46518126042825314</v>
      </c>
      <c r="N2914" s="112">
        <f t="shared" si="91"/>
        <v>3.9478950383528906</v>
      </c>
    </row>
    <row r="2915" spans="1:14" x14ac:dyDescent="0.25">
      <c r="A2915" s="111" t="s">
        <v>669</v>
      </c>
      <c r="B2915" s="111">
        <f>INDEX(kommuner!C:C,MATCH(_xlfn.NUMBERVALUE(A2915),kommuner!B:B,0))</f>
        <v>3442</v>
      </c>
      <c r="C2915" s="111" t="s">
        <v>127</v>
      </c>
      <c r="D2915" s="111" t="s">
        <v>127</v>
      </c>
      <c r="E2915" s="111" t="s">
        <v>123</v>
      </c>
      <c r="F2915" s="111" t="s">
        <v>179</v>
      </c>
      <c r="G2915" s="111" t="s">
        <v>180</v>
      </c>
      <c r="H2915" s="111" t="s">
        <v>179</v>
      </c>
      <c r="I2915" s="111" t="s">
        <v>180</v>
      </c>
      <c r="J2915" t="str">
        <f t="shared" si="90"/>
        <v>3442SkogOrganisk jordBlandingsskogHøy</v>
      </c>
      <c r="K2915" s="111">
        <v>-5.5554344456832343</v>
      </c>
      <c r="L2915" s="111">
        <v>0.92784825435236762</v>
      </c>
      <c r="M2915" s="111">
        <v>0.46510463492953991</v>
      </c>
      <c r="N2915" s="112">
        <f t="shared" si="91"/>
        <v>-4.1624815564013264</v>
      </c>
    </row>
    <row r="2916" spans="1:14" x14ac:dyDescent="0.25">
      <c r="A2916" s="111" t="s">
        <v>669</v>
      </c>
      <c r="B2916" s="111">
        <f>INDEX(kommuner!C:C,MATCH(_xlfn.NUMBERVALUE(A2916),kommuner!B:B,0))</f>
        <v>3442</v>
      </c>
      <c r="C2916" s="111" t="s">
        <v>127</v>
      </c>
      <c r="D2916" s="111" t="s">
        <v>127</v>
      </c>
      <c r="E2916" s="111" t="s">
        <v>123</v>
      </c>
      <c r="F2916" s="111" t="s">
        <v>179</v>
      </c>
      <c r="G2916" s="111" t="s">
        <v>167</v>
      </c>
      <c r="H2916" s="111" t="s">
        <v>179</v>
      </c>
      <c r="I2916" s="111" t="s">
        <v>167</v>
      </c>
      <c r="J2916" t="str">
        <f t="shared" si="90"/>
        <v>3442SkogOrganisk jordBlandingsskogImpediment</v>
      </c>
      <c r="K2916" s="111">
        <v>-0.28586344175800005</v>
      </c>
      <c r="L2916" s="111">
        <v>0.92784825435236762</v>
      </c>
      <c r="M2916" s="111">
        <v>0.46510463492953991</v>
      </c>
      <c r="N2916" s="112">
        <f t="shared" si="91"/>
        <v>1.1070894475239075</v>
      </c>
    </row>
    <row r="2917" spans="1:14" x14ac:dyDescent="0.25">
      <c r="A2917" s="111" t="s">
        <v>669</v>
      </c>
      <c r="B2917" s="111">
        <f>INDEX(kommuner!C:C,MATCH(_xlfn.NUMBERVALUE(A2917),kommuner!B:B,0))</f>
        <v>3442</v>
      </c>
      <c r="C2917" s="111" t="s">
        <v>127</v>
      </c>
      <c r="D2917" s="111" t="s">
        <v>127</v>
      </c>
      <c r="E2917" s="111" t="s">
        <v>123</v>
      </c>
      <c r="F2917" s="111" t="s">
        <v>179</v>
      </c>
      <c r="G2917" s="111" t="s">
        <v>190</v>
      </c>
      <c r="H2917" s="111" t="s">
        <v>179</v>
      </c>
      <c r="I2917" s="111" t="s">
        <v>190</v>
      </c>
      <c r="J2917" t="str">
        <f t="shared" si="90"/>
        <v>3442SkogOrganisk jordBlandingsskogLav</v>
      </c>
      <c r="K2917" s="111">
        <v>-1.2347339377887629</v>
      </c>
      <c r="L2917" s="111">
        <v>0.92784825435236762</v>
      </c>
      <c r="M2917" s="111">
        <v>0.46510463492953991</v>
      </c>
      <c r="N2917" s="112">
        <f t="shared" si="91"/>
        <v>0.15821895149314458</v>
      </c>
    </row>
    <row r="2918" spans="1:14" x14ac:dyDescent="0.25">
      <c r="A2918" s="111" t="s">
        <v>669</v>
      </c>
      <c r="B2918" s="111">
        <f>INDEX(kommuner!C:C,MATCH(_xlfn.NUMBERVALUE(A2918),kommuner!B:B,0))</f>
        <v>3442</v>
      </c>
      <c r="C2918" s="111" t="s">
        <v>127</v>
      </c>
      <c r="D2918" s="111" t="s">
        <v>127</v>
      </c>
      <c r="E2918" s="111" t="s">
        <v>123</v>
      </c>
      <c r="F2918" s="111" t="s">
        <v>179</v>
      </c>
      <c r="G2918" s="111" t="s">
        <v>173</v>
      </c>
      <c r="H2918" s="111" t="s">
        <v>179</v>
      </c>
      <c r="I2918" s="111" t="s">
        <v>173</v>
      </c>
      <c r="J2918" t="str">
        <f t="shared" si="90"/>
        <v>3442SkogOrganisk jordBlandingsskogMiddels</v>
      </c>
      <c r="K2918" s="111">
        <v>-2.4239591752717748</v>
      </c>
      <c r="L2918" s="111">
        <v>0.92784825435236762</v>
      </c>
      <c r="M2918" s="111">
        <v>0.46510463492953991</v>
      </c>
      <c r="N2918" s="112">
        <f t="shared" si="91"/>
        <v>-1.0310062859898674</v>
      </c>
    </row>
    <row r="2919" spans="1:14" x14ac:dyDescent="0.25">
      <c r="A2919" s="111" t="s">
        <v>669</v>
      </c>
      <c r="B2919" s="111">
        <f>INDEX(kommuner!C:C,MATCH(_xlfn.NUMBERVALUE(A2919),kommuner!B:B,0))</f>
        <v>3442</v>
      </c>
      <c r="C2919" s="111" t="s">
        <v>127</v>
      </c>
      <c r="D2919" s="111" t="s">
        <v>127</v>
      </c>
      <c r="E2919" s="111" t="s">
        <v>123</v>
      </c>
      <c r="F2919" s="111" t="s">
        <v>179</v>
      </c>
      <c r="G2919" s="111" t="s">
        <v>186</v>
      </c>
      <c r="H2919" s="111" t="s">
        <v>179</v>
      </c>
      <c r="I2919" s="111" t="s">
        <v>186</v>
      </c>
      <c r="J2919" t="str">
        <f t="shared" si="90"/>
        <v>3442SkogOrganisk jordBlandingsskogSærs høy</v>
      </c>
      <c r="K2919" s="111">
        <v>-1.5726115302258048</v>
      </c>
      <c r="L2919" s="111">
        <v>0.92784825435236762</v>
      </c>
      <c r="M2919" s="111">
        <v>0.46510463492953991</v>
      </c>
      <c r="N2919" s="112">
        <f t="shared" si="91"/>
        <v>-0.17965864094389727</v>
      </c>
    </row>
    <row r="2920" spans="1:14" x14ac:dyDescent="0.25">
      <c r="A2920" s="111" t="s">
        <v>669</v>
      </c>
      <c r="B2920" s="111">
        <f>INDEX(kommuner!C:C,MATCH(_xlfn.NUMBERVALUE(A2920),kommuner!B:B,0))</f>
        <v>3442</v>
      </c>
      <c r="C2920" s="111" t="s">
        <v>127</v>
      </c>
      <c r="D2920" s="111" t="s">
        <v>127</v>
      </c>
      <c r="E2920" s="111" t="s">
        <v>123</v>
      </c>
      <c r="F2920" s="111" t="s">
        <v>185</v>
      </c>
      <c r="G2920" s="111" t="s">
        <v>180</v>
      </c>
      <c r="H2920" s="111" t="s">
        <v>185</v>
      </c>
      <c r="I2920" s="111" t="s">
        <v>180</v>
      </c>
      <c r="J2920" t="str">
        <f t="shared" si="90"/>
        <v>3442SkogOrganisk jordLauvskogHøy</v>
      </c>
      <c r="K2920" s="111">
        <v>-1.9913688882377358</v>
      </c>
      <c r="L2920" s="111">
        <v>0.92784825435236762</v>
      </c>
      <c r="M2920" s="111">
        <v>0.46510463492953991</v>
      </c>
      <c r="N2920" s="112">
        <f t="shared" si="91"/>
        <v>-0.59841599895582831</v>
      </c>
    </row>
    <row r="2921" spans="1:14" x14ac:dyDescent="0.25">
      <c r="A2921" s="111" t="s">
        <v>669</v>
      </c>
      <c r="B2921" s="111">
        <f>INDEX(kommuner!C:C,MATCH(_xlfn.NUMBERVALUE(A2921),kommuner!B:B,0))</f>
        <v>3442</v>
      </c>
      <c r="C2921" s="111" t="s">
        <v>127</v>
      </c>
      <c r="D2921" s="111" t="s">
        <v>127</v>
      </c>
      <c r="E2921" s="111" t="s">
        <v>123</v>
      </c>
      <c r="F2921" s="111" t="s">
        <v>185</v>
      </c>
      <c r="G2921" s="111" t="s">
        <v>167</v>
      </c>
      <c r="H2921" s="111" t="s">
        <v>185</v>
      </c>
      <c r="I2921" s="111" t="s">
        <v>167</v>
      </c>
      <c r="J2921" t="str">
        <f t="shared" si="90"/>
        <v>3442SkogOrganisk jordLauvskogImpediment</v>
      </c>
      <c r="K2921" s="111">
        <v>0.35000626494250675</v>
      </c>
      <c r="L2921" s="111">
        <v>0.92784825435236762</v>
      </c>
      <c r="M2921" s="111">
        <v>0.46510463492953991</v>
      </c>
      <c r="N2921" s="112">
        <f t="shared" si="91"/>
        <v>1.7429591542244141</v>
      </c>
    </row>
    <row r="2922" spans="1:14" x14ac:dyDescent="0.25">
      <c r="A2922" s="111" t="s">
        <v>669</v>
      </c>
      <c r="B2922" s="111">
        <f>INDEX(kommuner!C:C,MATCH(_xlfn.NUMBERVALUE(A2922),kommuner!B:B,0))</f>
        <v>3442</v>
      </c>
      <c r="C2922" s="111" t="s">
        <v>127</v>
      </c>
      <c r="D2922" s="111" t="s">
        <v>127</v>
      </c>
      <c r="E2922" s="111" t="s">
        <v>123</v>
      </c>
      <c r="F2922" s="111" t="s">
        <v>185</v>
      </c>
      <c r="G2922" s="111" t="s">
        <v>190</v>
      </c>
      <c r="H2922" s="111" t="s">
        <v>185</v>
      </c>
      <c r="I2922" s="111" t="s">
        <v>190</v>
      </c>
      <c r="J2922" t="str">
        <f t="shared" si="90"/>
        <v>3442SkogOrganisk jordLauvskogLav</v>
      </c>
      <c r="K2922" s="111">
        <v>1.1144075558526714</v>
      </c>
      <c r="L2922" s="111">
        <v>0.92784825435236762</v>
      </c>
      <c r="M2922" s="111">
        <v>0.46510463492953991</v>
      </c>
      <c r="N2922" s="112">
        <f t="shared" si="91"/>
        <v>2.5073604451345788</v>
      </c>
    </row>
    <row r="2923" spans="1:14" x14ac:dyDescent="0.25">
      <c r="A2923" s="111" t="s">
        <v>669</v>
      </c>
      <c r="B2923" s="111">
        <f>INDEX(kommuner!C:C,MATCH(_xlfn.NUMBERVALUE(A2923),kommuner!B:B,0))</f>
        <v>3442</v>
      </c>
      <c r="C2923" s="111" t="s">
        <v>127</v>
      </c>
      <c r="D2923" s="111" t="s">
        <v>127</v>
      </c>
      <c r="E2923" s="111" t="s">
        <v>123</v>
      </c>
      <c r="F2923" s="111" t="s">
        <v>185</v>
      </c>
      <c r="G2923" s="111" t="s">
        <v>173</v>
      </c>
      <c r="H2923" s="111" t="s">
        <v>185</v>
      </c>
      <c r="I2923" s="111" t="s">
        <v>173</v>
      </c>
      <c r="J2923" t="str">
        <f t="shared" si="90"/>
        <v>3442SkogOrganisk jordLauvskogMiddels</v>
      </c>
      <c r="K2923" s="111">
        <v>-0.62664468270982987</v>
      </c>
      <c r="L2923" s="111">
        <v>0.92784825435236762</v>
      </c>
      <c r="M2923" s="111">
        <v>0.46510463492953991</v>
      </c>
      <c r="N2923" s="112">
        <f t="shared" si="91"/>
        <v>0.76630820657207765</v>
      </c>
    </row>
    <row r="2924" spans="1:14" x14ac:dyDescent="0.25">
      <c r="A2924" s="111" t="s">
        <v>669</v>
      </c>
      <c r="B2924" s="111">
        <f>INDEX(kommuner!C:C,MATCH(_xlfn.NUMBERVALUE(A2924),kommuner!B:B,0))</f>
        <v>3442</v>
      </c>
      <c r="C2924" s="111" t="s">
        <v>127</v>
      </c>
      <c r="D2924" s="111" t="s">
        <v>127</v>
      </c>
      <c r="E2924" s="111" t="s">
        <v>123</v>
      </c>
      <c r="F2924" s="111" t="s">
        <v>185</v>
      </c>
      <c r="G2924" s="111" t="s">
        <v>186</v>
      </c>
      <c r="H2924" s="111" t="s">
        <v>185</v>
      </c>
      <c r="I2924" s="111" t="s">
        <v>186</v>
      </c>
      <c r="J2924" t="str">
        <f t="shared" si="90"/>
        <v>3442SkogOrganisk jordLauvskogSærs høy</v>
      </c>
      <c r="K2924" s="111">
        <v>-1.8997279926091779</v>
      </c>
      <c r="L2924" s="111">
        <v>0.92784825435236762</v>
      </c>
      <c r="M2924" s="111">
        <v>0.46510463492953991</v>
      </c>
      <c r="N2924" s="112">
        <f t="shared" si="91"/>
        <v>-0.50677510332727038</v>
      </c>
    </row>
    <row r="2925" spans="1:14" x14ac:dyDescent="0.25">
      <c r="A2925" s="111" t="s">
        <v>669</v>
      </c>
      <c r="B2925" s="111">
        <f>INDEX(kommuner!C:C,MATCH(_xlfn.NUMBERVALUE(A2925),kommuner!B:B,0))</f>
        <v>3442</v>
      </c>
      <c r="C2925" s="111" t="s">
        <v>83</v>
      </c>
      <c r="D2925" s="111" t="s">
        <v>83</v>
      </c>
      <c r="E2925" s="111" t="s">
        <v>126</v>
      </c>
      <c r="F2925" s="111" t="s">
        <v>139</v>
      </c>
      <c r="G2925" s="111" t="s">
        <v>139</v>
      </c>
      <c r="H2925" s="111" t="s">
        <v>139</v>
      </c>
      <c r="I2925" s="111" t="s">
        <v>139</v>
      </c>
      <c r="J2925" t="str">
        <f t="shared" si="90"/>
        <v>3442Utbygd arealMineraljord</v>
      </c>
      <c r="K2925" s="111">
        <v>-0.82639633937819656</v>
      </c>
      <c r="L2925" s="111">
        <v>0</v>
      </c>
      <c r="M2925" s="111">
        <v>1.303047089454229E-2</v>
      </c>
      <c r="N2925" s="112">
        <f t="shared" si="91"/>
        <v>-0.81336586848365422</v>
      </c>
    </row>
    <row r="2926" spans="1:14" x14ac:dyDescent="0.25">
      <c r="A2926" s="111" t="s">
        <v>669</v>
      </c>
      <c r="B2926" s="111">
        <f>INDEX(kommuner!C:C,MATCH(_xlfn.NUMBERVALUE(A2926),kommuner!B:B,0))</f>
        <v>3442</v>
      </c>
      <c r="C2926" s="111" t="s">
        <v>83</v>
      </c>
      <c r="D2926" s="111" t="s">
        <v>83</v>
      </c>
      <c r="E2926" s="111" t="s">
        <v>123</v>
      </c>
      <c r="F2926" s="111" t="s">
        <v>139</v>
      </c>
      <c r="G2926" s="111" t="s">
        <v>139</v>
      </c>
      <c r="H2926" s="111" t="s">
        <v>139</v>
      </c>
      <c r="I2926" s="111" t="s">
        <v>139</v>
      </c>
      <c r="J2926" t="str">
        <f t="shared" si="90"/>
        <v>3442Utbygd arealOrganisk jord</v>
      </c>
      <c r="K2926" s="111">
        <v>29.011421395201612</v>
      </c>
      <c r="L2926" s="111">
        <v>0</v>
      </c>
      <c r="M2926" s="111">
        <v>1.303047089454229E-2</v>
      </c>
      <c r="N2926" s="112">
        <f t="shared" si="91"/>
        <v>29.024451866096154</v>
      </c>
    </row>
    <row r="2927" spans="1:14" x14ac:dyDescent="0.25">
      <c r="A2927" s="111" t="s">
        <v>669</v>
      </c>
      <c r="B2927" s="111">
        <f>INDEX(kommuner!C:C,MATCH(_xlfn.NUMBERVALUE(A2927),kommuner!B:B,0))</f>
        <v>3442</v>
      </c>
      <c r="C2927" s="111" t="s">
        <v>181</v>
      </c>
      <c r="D2927" s="111" t="s">
        <v>181</v>
      </c>
      <c r="E2927" s="111" t="s">
        <v>123</v>
      </c>
      <c r="F2927" s="111" t="s">
        <v>139</v>
      </c>
      <c r="G2927" s="111" t="s">
        <v>139</v>
      </c>
      <c r="H2927" s="111" t="s">
        <v>139</v>
      </c>
      <c r="I2927" s="111" t="s">
        <v>139</v>
      </c>
      <c r="J2927" t="str">
        <f t="shared" si="90"/>
        <v>3442Vann og myrOrganisk jord</v>
      </c>
      <c r="K2927" s="111">
        <v>-0.15121005571827481</v>
      </c>
      <c r="L2927" s="111">
        <v>0</v>
      </c>
      <c r="M2927" s="111">
        <v>0</v>
      </c>
      <c r="N2927" s="112">
        <f t="shared" si="91"/>
        <v>-0.15121005571827481</v>
      </c>
    </row>
    <row r="2928" spans="1:14" x14ac:dyDescent="0.25">
      <c r="A2928" s="111" t="s">
        <v>670</v>
      </c>
      <c r="B2928" s="111">
        <f>INDEX(kommuner!C:C,MATCH(_xlfn.NUMBERVALUE(A2928),kommuner!B:B,0))</f>
        <v>3443</v>
      </c>
      <c r="C2928" s="111" t="s">
        <v>82</v>
      </c>
      <c r="D2928" s="111" t="s">
        <v>82</v>
      </c>
      <c r="E2928" s="111" t="s">
        <v>126</v>
      </c>
      <c r="F2928" s="111" t="s">
        <v>139</v>
      </c>
      <c r="G2928" s="111" t="s">
        <v>139</v>
      </c>
      <c r="H2928" s="111" t="s">
        <v>139</v>
      </c>
      <c r="I2928" s="111" t="s">
        <v>139</v>
      </c>
      <c r="J2928" t="str">
        <f t="shared" si="90"/>
        <v>3443Annen utmarkMineraljord</v>
      </c>
      <c r="K2928" s="111">
        <v>-8.1294889331176998E-2</v>
      </c>
      <c r="L2928" s="111">
        <v>0</v>
      </c>
      <c r="M2928" s="111">
        <v>0</v>
      </c>
      <c r="N2928" s="112">
        <f t="shared" si="91"/>
        <v>-8.1294889331176998E-2</v>
      </c>
    </row>
    <row r="2929" spans="1:14" x14ac:dyDescent="0.25">
      <c r="A2929" s="111" t="s">
        <v>670</v>
      </c>
      <c r="B2929" s="111">
        <f>INDEX(kommuner!C:C,MATCH(_xlfn.NUMBERVALUE(A2929),kommuner!B:B,0))</f>
        <v>3443</v>
      </c>
      <c r="C2929" s="111" t="s">
        <v>121</v>
      </c>
      <c r="D2929" s="111" t="s">
        <v>121</v>
      </c>
      <c r="E2929" s="111" t="s">
        <v>126</v>
      </c>
      <c r="F2929" s="111" t="s">
        <v>139</v>
      </c>
      <c r="G2929" s="111" t="s">
        <v>139</v>
      </c>
      <c r="H2929" s="111" t="s">
        <v>139</v>
      </c>
      <c r="I2929" s="111" t="s">
        <v>139</v>
      </c>
      <c r="J2929" t="str">
        <f t="shared" si="90"/>
        <v>3443BeiteMineraljord</v>
      </c>
      <c r="K2929" s="111">
        <v>-0.96338340838695502</v>
      </c>
      <c r="L2929" s="111">
        <v>0</v>
      </c>
      <c r="M2929" s="111">
        <v>1.2448711246839999E-7</v>
      </c>
      <c r="N2929" s="112">
        <f t="shared" si="91"/>
        <v>-0.96338328389984251</v>
      </c>
    </row>
    <row r="2930" spans="1:14" x14ac:dyDescent="0.25">
      <c r="A2930" s="111" t="s">
        <v>670</v>
      </c>
      <c r="B2930" s="111">
        <f>INDEX(kommuner!C:C,MATCH(_xlfn.NUMBERVALUE(A2930),kommuner!B:B,0))</f>
        <v>3443</v>
      </c>
      <c r="C2930" s="111" t="s">
        <v>121</v>
      </c>
      <c r="D2930" s="111" t="s">
        <v>121</v>
      </c>
      <c r="E2930" s="111" t="s">
        <v>123</v>
      </c>
      <c r="F2930" s="111" t="s">
        <v>139</v>
      </c>
      <c r="G2930" s="111" t="s">
        <v>139</v>
      </c>
      <c r="H2930" s="111" t="s">
        <v>139</v>
      </c>
      <c r="I2930" s="111" t="s">
        <v>139</v>
      </c>
      <c r="J2930" t="str">
        <f t="shared" si="90"/>
        <v>3443BeiteOrganisk jord</v>
      </c>
      <c r="K2930" s="111">
        <v>12.077525935985037</v>
      </c>
      <c r="L2930" s="111">
        <v>1.6412500000000001</v>
      </c>
      <c r="M2930" s="111">
        <v>0</v>
      </c>
      <c r="N2930" s="112">
        <f t="shared" si="91"/>
        <v>13.718775935985036</v>
      </c>
    </row>
    <row r="2931" spans="1:14" x14ac:dyDescent="0.25">
      <c r="A2931" s="111" t="s">
        <v>670</v>
      </c>
      <c r="B2931" s="111">
        <f>INDEX(kommuner!C:C,MATCH(_xlfn.NUMBERVALUE(A2931),kommuner!B:B,0))</f>
        <v>3443</v>
      </c>
      <c r="C2931" s="111" t="s">
        <v>84</v>
      </c>
      <c r="D2931" s="111" t="s">
        <v>84</v>
      </c>
      <c r="E2931" s="111" t="s">
        <v>126</v>
      </c>
      <c r="F2931" s="111" t="s">
        <v>139</v>
      </c>
      <c r="G2931" s="111" t="s">
        <v>139</v>
      </c>
      <c r="H2931" s="111" t="s">
        <v>139</v>
      </c>
      <c r="I2931" s="111" t="s">
        <v>139</v>
      </c>
      <c r="J2931" t="str">
        <f t="shared" si="90"/>
        <v>3443Dyrket markMineraljord</v>
      </c>
      <c r="K2931" s="111">
        <v>-0.60891376733541336</v>
      </c>
      <c r="L2931" s="111">
        <v>0</v>
      </c>
      <c r="M2931" s="111">
        <v>0</v>
      </c>
      <c r="N2931" s="112">
        <f t="shared" si="91"/>
        <v>-0.60891376733541336</v>
      </c>
    </row>
    <row r="2932" spans="1:14" x14ac:dyDescent="0.25">
      <c r="A2932" s="111" t="s">
        <v>670</v>
      </c>
      <c r="B2932" s="111">
        <f>INDEX(kommuner!C:C,MATCH(_xlfn.NUMBERVALUE(A2932),kommuner!B:B,0))</f>
        <v>3443</v>
      </c>
      <c r="C2932" s="111" t="s">
        <v>84</v>
      </c>
      <c r="D2932" s="111" t="s">
        <v>84</v>
      </c>
      <c r="E2932" s="111" t="s">
        <v>123</v>
      </c>
      <c r="F2932" s="111" t="s">
        <v>139</v>
      </c>
      <c r="G2932" s="111" t="s">
        <v>139</v>
      </c>
      <c r="H2932" s="111" t="s">
        <v>139</v>
      </c>
      <c r="I2932" s="111" t="s">
        <v>139</v>
      </c>
      <c r="J2932" t="str">
        <f t="shared" si="90"/>
        <v>3443Dyrket markOrganisk jord</v>
      </c>
      <c r="K2932" s="111">
        <v>28.726149366675592</v>
      </c>
      <c r="L2932" s="111">
        <v>1.45625</v>
      </c>
      <c r="M2932" s="111">
        <v>0</v>
      </c>
      <c r="N2932" s="112">
        <f t="shared" si="91"/>
        <v>30.182399366675593</v>
      </c>
    </row>
    <row r="2933" spans="1:14" x14ac:dyDescent="0.25">
      <c r="A2933" s="111" t="s">
        <v>670</v>
      </c>
      <c r="B2933" s="111">
        <f>INDEX(kommuner!C:C,MATCH(_xlfn.NUMBERVALUE(A2933),kommuner!B:B,0))</f>
        <v>3443</v>
      </c>
      <c r="C2933" s="111" t="s">
        <v>127</v>
      </c>
      <c r="D2933" s="111" t="s">
        <v>127</v>
      </c>
      <c r="E2933" s="111" t="s">
        <v>126</v>
      </c>
      <c r="F2933" s="111" t="s">
        <v>172</v>
      </c>
      <c r="G2933" s="111" t="s">
        <v>180</v>
      </c>
      <c r="H2933" s="111" t="s">
        <v>172</v>
      </c>
      <c r="I2933" s="111" t="s">
        <v>180</v>
      </c>
      <c r="J2933" t="str">
        <f t="shared" si="90"/>
        <v>3443SkogMineraljordBarskogHøy</v>
      </c>
      <c r="K2933" s="111">
        <v>-2.6198458133623994</v>
      </c>
      <c r="L2933" s="111">
        <v>0.85306406685236758</v>
      </c>
      <c r="M2933" s="111">
        <v>6.4056614999681585E-2</v>
      </c>
      <c r="N2933" s="112">
        <f t="shared" si="91"/>
        <v>-1.7027251315103504</v>
      </c>
    </row>
    <row r="2934" spans="1:14" x14ac:dyDescent="0.25">
      <c r="A2934" s="111" t="s">
        <v>670</v>
      </c>
      <c r="B2934" s="111">
        <f>INDEX(kommuner!C:C,MATCH(_xlfn.NUMBERVALUE(A2934),kommuner!B:B,0))</f>
        <v>3443</v>
      </c>
      <c r="C2934" s="111" t="s">
        <v>127</v>
      </c>
      <c r="D2934" s="111" t="s">
        <v>127</v>
      </c>
      <c r="E2934" s="111" t="s">
        <v>126</v>
      </c>
      <c r="F2934" s="111" t="s">
        <v>172</v>
      </c>
      <c r="G2934" s="111" t="s">
        <v>167</v>
      </c>
      <c r="H2934" s="111" t="s">
        <v>172</v>
      </c>
      <c r="I2934" s="111" t="s">
        <v>167</v>
      </c>
      <c r="J2934" t="str">
        <f t="shared" si="90"/>
        <v>3443SkogMineraljordBarskogImpediment</v>
      </c>
      <c r="K2934" s="111">
        <v>-2.0650085329634176</v>
      </c>
      <c r="L2934" s="111">
        <v>0.85306406685236758</v>
      </c>
      <c r="M2934" s="111">
        <v>6.3979989500968365E-2</v>
      </c>
      <c r="N2934" s="112">
        <f t="shared" si="91"/>
        <v>-1.1479644766100818</v>
      </c>
    </row>
    <row r="2935" spans="1:14" x14ac:dyDescent="0.25">
      <c r="A2935" s="111" t="s">
        <v>670</v>
      </c>
      <c r="B2935" s="111">
        <f>INDEX(kommuner!C:C,MATCH(_xlfn.NUMBERVALUE(A2935),kommuner!B:B,0))</f>
        <v>3443</v>
      </c>
      <c r="C2935" s="111" t="s">
        <v>127</v>
      </c>
      <c r="D2935" s="111" t="s">
        <v>127</v>
      </c>
      <c r="E2935" s="111" t="s">
        <v>126</v>
      </c>
      <c r="F2935" s="111" t="s">
        <v>172</v>
      </c>
      <c r="G2935" s="111" t="s">
        <v>190</v>
      </c>
      <c r="H2935" s="111" t="s">
        <v>172</v>
      </c>
      <c r="I2935" s="111" t="s">
        <v>190</v>
      </c>
      <c r="J2935" t="str">
        <f t="shared" si="90"/>
        <v>3443SkogMineraljordBarskogLav</v>
      </c>
      <c r="K2935" s="111">
        <v>-1.5556963198695539</v>
      </c>
      <c r="L2935" s="111">
        <v>0.85306406685236758</v>
      </c>
      <c r="M2935" s="111">
        <v>6.3979989500968365E-2</v>
      </c>
      <c r="N2935" s="112">
        <f t="shared" si="91"/>
        <v>-0.63865226351621796</v>
      </c>
    </row>
    <row r="2936" spans="1:14" x14ac:dyDescent="0.25">
      <c r="A2936" s="111" t="s">
        <v>670</v>
      </c>
      <c r="B2936" s="111">
        <f>INDEX(kommuner!C:C,MATCH(_xlfn.NUMBERVALUE(A2936),kommuner!B:B,0))</f>
        <v>3443</v>
      </c>
      <c r="C2936" s="111" t="s">
        <v>127</v>
      </c>
      <c r="D2936" s="111" t="s">
        <v>127</v>
      </c>
      <c r="E2936" s="111" t="s">
        <v>126</v>
      </c>
      <c r="F2936" s="111" t="s">
        <v>172</v>
      </c>
      <c r="G2936" s="111" t="s">
        <v>173</v>
      </c>
      <c r="H2936" s="111" t="s">
        <v>172</v>
      </c>
      <c r="I2936" s="111" t="s">
        <v>173</v>
      </c>
      <c r="J2936" t="str">
        <f t="shared" si="90"/>
        <v>3443SkogMineraljordBarskogMiddels</v>
      </c>
      <c r="K2936" s="111">
        <v>-2.1020078369684825</v>
      </c>
      <c r="L2936" s="111">
        <v>0.85306406685236758</v>
      </c>
      <c r="M2936" s="111">
        <v>6.4056614999681585E-2</v>
      </c>
      <c r="N2936" s="112">
        <f t="shared" si="91"/>
        <v>-1.1848871551164335</v>
      </c>
    </row>
    <row r="2937" spans="1:14" x14ac:dyDescent="0.25">
      <c r="A2937" s="111" t="s">
        <v>670</v>
      </c>
      <c r="B2937" s="111">
        <f>INDEX(kommuner!C:C,MATCH(_xlfn.NUMBERVALUE(A2937),kommuner!B:B,0))</f>
        <v>3443</v>
      </c>
      <c r="C2937" s="111" t="s">
        <v>127</v>
      </c>
      <c r="D2937" s="111" t="s">
        <v>127</v>
      </c>
      <c r="E2937" s="111" t="s">
        <v>126</v>
      </c>
      <c r="F2937" s="111" t="s">
        <v>172</v>
      </c>
      <c r="G2937" s="111" t="s">
        <v>186</v>
      </c>
      <c r="H2937" s="111" t="s">
        <v>172</v>
      </c>
      <c r="I2937" s="111" t="s">
        <v>186</v>
      </c>
      <c r="J2937" t="str">
        <f t="shared" si="90"/>
        <v>3443SkogMineraljordBarskogSærs høy</v>
      </c>
      <c r="K2937" s="111">
        <v>0.12072674540874306</v>
      </c>
      <c r="L2937" s="111">
        <v>0.85306406685236758</v>
      </c>
      <c r="M2937" s="111">
        <v>6.4056614999681585E-2</v>
      </c>
      <c r="N2937" s="112">
        <f t="shared" si="91"/>
        <v>1.0378474272607923</v>
      </c>
    </row>
    <row r="2938" spans="1:14" x14ac:dyDescent="0.25">
      <c r="A2938" s="111" t="s">
        <v>670</v>
      </c>
      <c r="B2938" s="111">
        <f>INDEX(kommuner!C:C,MATCH(_xlfn.NUMBERVALUE(A2938),kommuner!B:B,0))</f>
        <v>3443</v>
      </c>
      <c r="C2938" s="111" t="s">
        <v>127</v>
      </c>
      <c r="D2938" s="111" t="s">
        <v>127</v>
      </c>
      <c r="E2938" s="111" t="s">
        <v>126</v>
      </c>
      <c r="F2938" s="111" t="s">
        <v>179</v>
      </c>
      <c r="G2938" s="111" t="s">
        <v>180</v>
      </c>
      <c r="H2938" s="111" t="s">
        <v>179</v>
      </c>
      <c r="I2938" s="111" t="s">
        <v>180</v>
      </c>
      <c r="J2938" t="str">
        <f t="shared" si="90"/>
        <v>3443SkogMineraljordBlandingsskogHøy</v>
      </c>
      <c r="K2938" s="111">
        <v>-7.1939050909469406</v>
      </c>
      <c r="L2938" s="111">
        <v>0.85306406685236758</v>
      </c>
      <c r="M2938" s="111">
        <v>6.3979989500968365E-2</v>
      </c>
      <c r="N2938" s="112">
        <f t="shared" si="91"/>
        <v>-6.2768610345936047</v>
      </c>
    </row>
    <row r="2939" spans="1:14" x14ac:dyDescent="0.25">
      <c r="A2939" s="111" t="s">
        <v>670</v>
      </c>
      <c r="B2939" s="111">
        <f>INDEX(kommuner!C:C,MATCH(_xlfn.NUMBERVALUE(A2939),kommuner!B:B,0))</f>
        <v>3443</v>
      </c>
      <c r="C2939" s="111" t="s">
        <v>127</v>
      </c>
      <c r="D2939" s="111" t="s">
        <v>127</v>
      </c>
      <c r="E2939" s="111" t="s">
        <v>126</v>
      </c>
      <c r="F2939" s="111" t="s">
        <v>179</v>
      </c>
      <c r="G2939" s="111" t="s">
        <v>167</v>
      </c>
      <c r="H2939" s="111" t="s">
        <v>179</v>
      </c>
      <c r="I2939" s="111" t="s">
        <v>167</v>
      </c>
      <c r="J2939" t="str">
        <f t="shared" si="90"/>
        <v>3443SkogMineraljordBlandingsskogImpediment</v>
      </c>
      <c r="K2939" s="111">
        <v>-1.534689908392211</v>
      </c>
      <c r="L2939" s="111">
        <v>0.85306406685236758</v>
      </c>
      <c r="M2939" s="111">
        <v>6.3979989500968365E-2</v>
      </c>
      <c r="N2939" s="112">
        <f t="shared" si="91"/>
        <v>-0.61764585203887501</v>
      </c>
    </row>
    <row r="2940" spans="1:14" x14ac:dyDescent="0.25">
      <c r="A2940" s="111" t="s">
        <v>670</v>
      </c>
      <c r="B2940" s="111">
        <f>INDEX(kommuner!C:C,MATCH(_xlfn.NUMBERVALUE(A2940),kommuner!B:B,0))</f>
        <v>3443</v>
      </c>
      <c r="C2940" s="111" t="s">
        <v>127</v>
      </c>
      <c r="D2940" s="111" t="s">
        <v>127</v>
      </c>
      <c r="E2940" s="111" t="s">
        <v>126</v>
      </c>
      <c r="F2940" s="111" t="s">
        <v>179</v>
      </c>
      <c r="G2940" s="111" t="s">
        <v>190</v>
      </c>
      <c r="H2940" s="111" t="s">
        <v>179</v>
      </c>
      <c r="I2940" s="111" t="s">
        <v>190</v>
      </c>
      <c r="J2940" t="str">
        <f t="shared" si="90"/>
        <v>3443SkogMineraljordBlandingsskogLav</v>
      </c>
      <c r="K2940" s="111">
        <v>-2.1877055028220966</v>
      </c>
      <c r="L2940" s="111">
        <v>0.85306406685236758</v>
      </c>
      <c r="M2940" s="111">
        <v>6.3979989500968365E-2</v>
      </c>
      <c r="N2940" s="112">
        <f t="shared" si="91"/>
        <v>-1.2706614464687609</v>
      </c>
    </row>
    <row r="2941" spans="1:14" x14ac:dyDescent="0.25">
      <c r="A2941" s="111" t="s">
        <v>670</v>
      </c>
      <c r="B2941" s="111">
        <f>INDEX(kommuner!C:C,MATCH(_xlfn.NUMBERVALUE(A2941),kommuner!B:B,0))</f>
        <v>3443</v>
      </c>
      <c r="C2941" s="111" t="s">
        <v>127</v>
      </c>
      <c r="D2941" s="111" t="s">
        <v>127</v>
      </c>
      <c r="E2941" s="111" t="s">
        <v>126</v>
      </c>
      <c r="F2941" s="111" t="s">
        <v>179</v>
      </c>
      <c r="G2941" s="111" t="s">
        <v>173</v>
      </c>
      <c r="H2941" s="111" t="s">
        <v>179</v>
      </c>
      <c r="I2941" s="111" t="s">
        <v>173</v>
      </c>
      <c r="J2941" t="str">
        <f t="shared" si="90"/>
        <v>3443SkogMineraljordBlandingsskogMiddels</v>
      </c>
      <c r="K2941" s="111">
        <v>-3.8687729546762566</v>
      </c>
      <c r="L2941" s="111">
        <v>0.85306406685236758</v>
      </c>
      <c r="M2941" s="111">
        <v>6.3979989500968365E-2</v>
      </c>
      <c r="N2941" s="112">
        <f t="shared" si="91"/>
        <v>-2.9517288983229206</v>
      </c>
    </row>
    <row r="2942" spans="1:14" x14ac:dyDescent="0.25">
      <c r="A2942" s="111" t="s">
        <v>670</v>
      </c>
      <c r="B2942" s="111">
        <f>INDEX(kommuner!C:C,MATCH(_xlfn.NUMBERVALUE(A2942),kommuner!B:B,0))</f>
        <v>3443</v>
      </c>
      <c r="C2942" s="111" t="s">
        <v>127</v>
      </c>
      <c r="D2942" s="111" t="s">
        <v>127</v>
      </c>
      <c r="E2942" s="111" t="s">
        <v>126</v>
      </c>
      <c r="F2942" s="111" t="s">
        <v>179</v>
      </c>
      <c r="G2942" s="111" t="s">
        <v>186</v>
      </c>
      <c r="H2942" s="111" t="s">
        <v>179</v>
      </c>
      <c r="I2942" s="111" t="s">
        <v>186</v>
      </c>
      <c r="J2942" t="str">
        <f t="shared" si="90"/>
        <v>3443SkogMineraljordBlandingsskogSærs høy</v>
      </c>
      <c r="K2942" s="111">
        <v>-2.9395925245326562</v>
      </c>
      <c r="L2942" s="111">
        <v>0.85306406685236758</v>
      </c>
      <c r="M2942" s="111">
        <v>6.3979989500968365E-2</v>
      </c>
      <c r="N2942" s="112">
        <f t="shared" si="91"/>
        <v>-2.0225484681793202</v>
      </c>
    </row>
    <row r="2943" spans="1:14" x14ac:dyDescent="0.25">
      <c r="A2943" s="111" t="s">
        <v>670</v>
      </c>
      <c r="B2943" s="111">
        <f>INDEX(kommuner!C:C,MATCH(_xlfn.NUMBERVALUE(A2943),kommuner!B:B,0))</f>
        <v>3443</v>
      </c>
      <c r="C2943" s="111" t="s">
        <v>127</v>
      </c>
      <c r="D2943" s="111" t="s">
        <v>127</v>
      </c>
      <c r="E2943" s="111" t="s">
        <v>126</v>
      </c>
      <c r="F2943" s="111" t="s">
        <v>185</v>
      </c>
      <c r="G2943" s="111" t="s">
        <v>180</v>
      </c>
      <c r="H2943" s="111" t="s">
        <v>185</v>
      </c>
      <c r="I2943" s="111" t="s">
        <v>180</v>
      </c>
      <c r="J2943" t="str">
        <f t="shared" si="90"/>
        <v>3443SkogMineraljordLauvskogHøy</v>
      </c>
      <c r="K2943" s="111">
        <v>-3.3269846154961789</v>
      </c>
      <c r="L2943" s="111">
        <v>0.85306406685236758</v>
      </c>
      <c r="M2943" s="111">
        <v>6.3979989500968365E-2</v>
      </c>
      <c r="N2943" s="112">
        <f t="shared" si="91"/>
        <v>-2.4099405591428429</v>
      </c>
    </row>
    <row r="2944" spans="1:14" x14ac:dyDescent="0.25">
      <c r="A2944" s="111" t="s">
        <v>670</v>
      </c>
      <c r="B2944" s="111">
        <f>INDEX(kommuner!C:C,MATCH(_xlfn.NUMBERVALUE(A2944),kommuner!B:B,0))</f>
        <v>3443</v>
      </c>
      <c r="C2944" s="111" t="s">
        <v>127</v>
      </c>
      <c r="D2944" s="111" t="s">
        <v>127</v>
      </c>
      <c r="E2944" s="111" t="s">
        <v>126</v>
      </c>
      <c r="F2944" s="111" t="s">
        <v>185</v>
      </c>
      <c r="G2944" s="111" t="s">
        <v>167</v>
      </c>
      <c r="H2944" s="111" t="s">
        <v>185</v>
      </c>
      <c r="I2944" s="111" t="s">
        <v>167</v>
      </c>
      <c r="J2944" t="str">
        <f t="shared" si="90"/>
        <v>3443SkogMineraljordLauvskogImpediment</v>
      </c>
      <c r="K2944" s="111">
        <v>-0.77373521499002318</v>
      </c>
      <c r="L2944" s="111">
        <v>0.85306406685236758</v>
      </c>
      <c r="M2944" s="111">
        <v>6.3979989500968365E-2</v>
      </c>
      <c r="N2944" s="112">
        <f t="shared" si="91"/>
        <v>0.14330884136331276</v>
      </c>
    </row>
    <row r="2945" spans="1:14" x14ac:dyDescent="0.25">
      <c r="A2945" s="111" t="s">
        <v>670</v>
      </c>
      <c r="B2945" s="111">
        <f>INDEX(kommuner!C:C,MATCH(_xlfn.NUMBERVALUE(A2945),kommuner!B:B,0))</f>
        <v>3443</v>
      </c>
      <c r="C2945" s="111" t="s">
        <v>127</v>
      </c>
      <c r="D2945" s="111" t="s">
        <v>127</v>
      </c>
      <c r="E2945" s="111" t="s">
        <v>126</v>
      </c>
      <c r="F2945" s="111" t="s">
        <v>185</v>
      </c>
      <c r="G2945" s="111" t="s">
        <v>190</v>
      </c>
      <c r="H2945" s="111" t="s">
        <v>185</v>
      </c>
      <c r="I2945" s="111" t="s">
        <v>190</v>
      </c>
      <c r="J2945" t="str">
        <f t="shared" si="90"/>
        <v>3443SkogMineraljordLauvskogLav</v>
      </c>
      <c r="K2945" s="111">
        <v>-8.9748170935426599E-2</v>
      </c>
      <c r="L2945" s="111">
        <v>0.85306406685236758</v>
      </c>
      <c r="M2945" s="111">
        <v>6.3979989500968365E-2</v>
      </c>
      <c r="N2945" s="112">
        <f t="shared" si="91"/>
        <v>0.82729588541790933</v>
      </c>
    </row>
    <row r="2946" spans="1:14" x14ac:dyDescent="0.25">
      <c r="A2946" s="111" t="s">
        <v>670</v>
      </c>
      <c r="B2946" s="111">
        <f>INDEX(kommuner!C:C,MATCH(_xlfn.NUMBERVALUE(A2946),kommuner!B:B,0))</f>
        <v>3443</v>
      </c>
      <c r="C2946" s="111" t="s">
        <v>127</v>
      </c>
      <c r="D2946" s="111" t="s">
        <v>127</v>
      </c>
      <c r="E2946" s="111" t="s">
        <v>126</v>
      </c>
      <c r="F2946" s="111" t="s">
        <v>185</v>
      </c>
      <c r="G2946" s="111" t="s">
        <v>173</v>
      </c>
      <c r="H2946" s="111" t="s">
        <v>185</v>
      </c>
      <c r="I2946" s="111" t="s">
        <v>173</v>
      </c>
      <c r="J2946" t="str">
        <f t="shared" si="90"/>
        <v>3443SkogMineraljordLauvskogMiddels</v>
      </c>
      <c r="K2946" s="111">
        <v>-1.7789409505847176</v>
      </c>
      <c r="L2946" s="111">
        <v>0.85306406685236758</v>
      </c>
      <c r="M2946" s="111">
        <v>6.3979989500968365E-2</v>
      </c>
      <c r="N2946" s="112">
        <f t="shared" si="91"/>
        <v>-0.86189689423138161</v>
      </c>
    </row>
    <row r="2947" spans="1:14" x14ac:dyDescent="0.25">
      <c r="A2947" s="111" t="s">
        <v>670</v>
      </c>
      <c r="B2947" s="111">
        <f>INDEX(kommuner!C:C,MATCH(_xlfn.NUMBERVALUE(A2947),kommuner!B:B,0))</f>
        <v>3443</v>
      </c>
      <c r="C2947" s="111" t="s">
        <v>127</v>
      </c>
      <c r="D2947" s="111" t="s">
        <v>127</v>
      </c>
      <c r="E2947" s="111" t="s">
        <v>126</v>
      </c>
      <c r="F2947" s="111" t="s">
        <v>185</v>
      </c>
      <c r="G2947" s="111" t="s">
        <v>186</v>
      </c>
      <c r="H2947" s="111" t="s">
        <v>185</v>
      </c>
      <c r="I2947" s="111" t="s">
        <v>186</v>
      </c>
      <c r="J2947" t="str">
        <f t="shared" ref="J2947:J3010" si="92">B2947&amp;C2947&amp;E2947&amp;IF(C2947="Skog",F2947&amp;G2947,"")</f>
        <v>3443SkogMineraljordLauvskogSærs høy</v>
      </c>
      <c r="K2947" s="111">
        <v>-3.6560473259425113</v>
      </c>
      <c r="L2947" s="111">
        <v>0.85306406685236758</v>
      </c>
      <c r="M2947" s="111">
        <v>6.3979989500968365E-2</v>
      </c>
      <c r="N2947" s="112">
        <f t="shared" ref="N2947:N3010" si="93">SUM(K2947:M2947)</f>
        <v>-2.7390032695891753</v>
      </c>
    </row>
    <row r="2948" spans="1:14" x14ac:dyDescent="0.25">
      <c r="A2948" s="111" t="s">
        <v>670</v>
      </c>
      <c r="B2948" s="111">
        <f>INDEX(kommuner!C:C,MATCH(_xlfn.NUMBERVALUE(A2948),kommuner!B:B,0))</f>
        <v>3443</v>
      </c>
      <c r="C2948" s="111" t="s">
        <v>127</v>
      </c>
      <c r="D2948" s="111" t="s">
        <v>127</v>
      </c>
      <c r="E2948" s="111" t="s">
        <v>123</v>
      </c>
      <c r="F2948" s="111" t="s">
        <v>172</v>
      </c>
      <c r="G2948" s="111" t="s">
        <v>180</v>
      </c>
      <c r="H2948" s="111" t="s">
        <v>172</v>
      </c>
      <c r="I2948" s="111" t="s">
        <v>180</v>
      </c>
      <c r="J2948" t="str">
        <f t="shared" si="92"/>
        <v>3443SkogOrganisk jordBarskogHøy</v>
      </c>
      <c r="K2948" s="111">
        <v>-2.5184559031994138</v>
      </c>
      <c r="L2948" s="111">
        <v>0.92784825435236762</v>
      </c>
      <c r="M2948" s="111">
        <v>0.46518126042825314</v>
      </c>
      <c r="N2948" s="112">
        <f t="shared" si="93"/>
        <v>-1.1254263884187932</v>
      </c>
    </row>
    <row r="2949" spans="1:14" x14ac:dyDescent="0.25">
      <c r="A2949" s="111" t="s">
        <v>670</v>
      </c>
      <c r="B2949" s="111">
        <f>INDEX(kommuner!C:C,MATCH(_xlfn.NUMBERVALUE(A2949),kommuner!B:B,0))</f>
        <v>3443</v>
      </c>
      <c r="C2949" s="111" t="s">
        <v>127</v>
      </c>
      <c r="D2949" s="111" t="s">
        <v>127</v>
      </c>
      <c r="E2949" s="111" t="s">
        <v>123</v>
      </c>
      <c r="F2949" s="111" t="s">
        <v>172</v>
      </c>
      <c r="G2949" s="111" t="s">
        <v>167</v>
      </c>
      <c r="H2949" s="111" t="s">
        <v>172</v>
      </c>
      <c r="I2949" s="111" t="s">
        <v>167</v>
      </c>
      <c r="J2949" t="str">
        <f t="shared" si="92"/>
        <v>3443SkogOrganisk jordBarskogImpediment</v>
      </c>
      <c r="K2949" s="111">
        <v>3.7944669267533482E-2</v>
      </c>
      <c r="L2949" s="111">
        <v>0.92784825435236762</v>
      </c>
      <c r="M2949" s="111">
        <v>0.46510463492953991</v>
      </c>
      <c r="N2949" s="112">
        <f t="shared" si="93"/>
        <v>1.430897558549441</v>
      </c>
    </row>
    <row r="2950" spans="1:14" x14ac:dyDescent="0.25">
      <c r="A2950" s="111" t="s">
        <v>670</v>
      </c>
      <c r="B2950" s="111">
        <f>INDEX(kommuner!C:C,MATCH(_xlfn.NUMBERVALUE(A2950),kommuner!B:B,0))</f>
        <v>3443</v>
      </c>
      <c r="C2950" s="111" t="s">
        <v>127</v>
      </c>
      <c r="D2950" s="111" t="s">
        <v>127</v>
      </c>
      <c r="E2950" s="111" t="s">
        <v>123</v>
      </c>
      <c r="F2950" s="111" t="s">
        <v>172</v>
      </c>
      <c r="G2950" s="111" t="s">
        <v>190</v>
      </c>
      <c r="H2950" s="111" t="s">
        <v>172</v>
      </c>
      <c r="I2950" s="111" t="s">
        <v>190</v>
      </c>
      <c r="J2950" t="str">
        <f t="shared" si="92"/>
        <v>3443SkogOrganisk jordBarskogLav</v>
      </c>
      <c r="K2950" s="111">
        <v>-0.50666953101693391</v>
      </c>
      <c r="L2950" s="111">
        <v>0.92784825435236762</v>
      </c>
      <c r="M2950" s="111">
        <v>0.46510463492953991</v>
      </c>
      <c r="N2950" s="112">
        <f t="shared" si="93"/>
        <v>0.88628335826497362</v>
      </c>
    </row>
    <row r="2951" spans="1:14" x14ac:dyDescent="0.25">
      <c r="A2951" s="111" t="s">
        <v>670</v>
      </c>
      <c r="B2951" s="111">
        <f>INDEX(kommuner!C:C,MATCH(_xlfn.NUMBERVALUE(A2951),kommuner!B:B,0))</f>
        <v>3443</v>
      </c>
      <c r="C2951" s="111" t="s">
        <v>127</v>
      </c>
      <c r="D2951" s="111" t="s">
        <v>127</v>
      </c>
      <c r="E2951" s="111" t="s">
        <v>123</v>
      </c>
      <c r="F2951" s="111" t="s">
        <v>172</v>
      </c>
      <c r="G2951" s="111" t="s">
        <v>173</v>
      </c>
      <c r="H2951" s="111" t="s">
        <v>172</v>
      </c>
      <c r="I2951" s="111" t="s">
        <v>173</v>
      </c>
      <c r="J2951" t="str">
        <f t="shared" si="92"/>
        <v>3443SkogOrganisk jordBarskogMiddels</v>
      </c>
      <c r="K2951" s="111">
        <v>-1.5571490961494638</v>
      </c>
      <c r="L2951" s="111">
        <v>0.92784825435236762</v>
      </c>
      <c r="M2951" s="111">
        <v>0.46518126042825314</v>
      </c>
      <c r="N2951" s="112">
        <f t="shared" si="93"/>
        <v>-0.16411958136884308</v>
      </c>
    </row>
    <row r="2952" spans="1:14" x14ac:dyDescent="0.25">
      <c r="A2952" s="111" t="s">
        <v>670</v>
      </c>
      <c r="B2952" s="111">
        <f>INDEX(kommuner!C:C,MATCH(_xlfn.NUMBERVALUE(A2952),kommuner!B:B,0))</f>
        <v>3443</v>
      </c>
      <c r="C2952" s="111" t="s">
        <v>127</v>
      </c>
      <c r="D2952" s="111" t="s">
        <v>127</v>
      </c>
      <c r="E2952" s="111" t="s">
        <v>123</v>
      </c>
      <c r="F2952" s="111" t="s">
        <v>172</v>
      </c>
      <c r="G2952" s="111" t="s">
        <v>186</v>
      </c>
      <c r="H2952" s="111" t="s">
        <v>172</v>
      </c>
      <c r="I2952" s="111" t="s">
        <v>186</v>
      </c>
      <c r="J2952" t="str">
        <f t="shared" si="92"/>
        <v>3443SkogOrganisk jordBarskogSærs høy</v>
      </c>
      <c r="K2952" s="111">
        <v>2.5548655235722699</v>
      </c>
      <c r="L2952" s="111">
        <v>0.92784825435236762</v>
      </c>
      <c r="M2952" s="111">
        <v>0.46518126042825314</v>
      </c>
      <c r="N2952" s="112">
        <f t="shared" si="93"/>
        <v>3.9478950383528906</v>
      </c>
    </row>
    <row r="2953" spans="1:14" x14ac:dyDescent="0.25">
      <c r="A2953" s="111" t="s">
        <v>670</v>
      </c>
      <c r="B2953" s="111">
        <f>INDEX(kommuner!C:C,MATCH(_xlfn.NUMBERVALUE(A2953),kommuner!B:B,0))</f>
        <v>3443</v>
      </c>
      <c r="C2953" s="111" t="s">
        <v>127</v>
      </c>
      <c r="D2953" s="111" t="s">
        <v>127</v>
      </c>
      <c r="E2953" s="111" t="s">
        <v>123</v>
      </c>
      <c r="F2953" s="111" t="s">
        <v>179</v>
      </c>
      <c r="G2953" s="111" t="s">
        <v>180</v>
      </c>
      <c r="H2953" s="111" t="s">
        <v>179</v>
      </c>
      <c r="I2953" s="111" t="s">
        <v>180</v>
      </c>
      <c r="J2953" t="str">
        <f t="shared" si="92"/>
        <v>3443SkogOrganisk jordBlandingsskogHøy</v>
      </c>
      <c r="K2953" s="111">
        <v>-5.5554344456832343</v>
      </c>
      <c r="L2953" s="111">
        <v>0.92784825435236762</v>
      </c>
      <c r="M2953" s="111">
        <v>0.46510463492953991</v>
      </c>
      <c r="N2953" s="112">
        <f t="shared" si="93"/>
        <v>-4.1624815564013264</v>
      </c>
    </row>
    <row r="2954" spans="1:14" x14ac:dyDescent="0.25">
      <c r="A2954" s="111" t="s">
        <v>670</v>
      </c>
      <c r="B2954" s="111">
        <f>INDEX(kommuner!C:C,MATCH(_xlfn.NUMBERVALUE(A2954),kommuner!B:B,0))</f>
        <v>3443</v>
      </c>
      <c r="C2954" s="111" t="s">
        <v>127</v>
      </c>
      <c r="D2954" s="111" t="s">
        <v>127</v>
      </c>
      <c r="E2954" s="111" t="s">
        <v>123</v>
      </c>
      <c r="F2954" s="111" t="s">
        <v>179</v>
      </c>
      <c r="G2954" s="111" t="s">
        <v>167</v>
      </c>
      <c r="H2954" s="111" t="s">
        <v>179</v>
      </c>
      <c r="I2954" s="111" t="s">
        <v>167</v>
      </c>
      <c r="J2954" t="str">
        <f t="shared" si="92"/>
        <v>3443SkogOrganisk jordBlandingsskogImpediment</v>
      </c>
      <c r="K2954" s="111">
        <v>-0.28586344175800005</v>
      </c>
      <c r="L2954" s="111">
        <v>0.92784825435236762</v>
      </c>
      <c r="M2954" s="111">
        <v>0.46510463492953991</v>
      </c>
      <c r="N2954" s="112">
        <f t="shared" si="93"/>
        <v>1.1070894475239075</v>
      </c>
    </row>
    <row r="2955" spans="1:14" x14ac:dyDescent="0.25">
      <c r="A2955" s="111" t="s">
        <v>670</v>
      </c>
      <c r="B2955" s="111">
        <f>INDEX(kommuner!C:C,MATCH(_xlfn.NUMBERVALUE(A2955),kommuner!B:B,0))</f>
        <v>3443</v>
      </c>
      <c r="C2955" s="111" t="s">
        <v>127</v>
      </c>
      <c r="D2955" s="111" t="s">
        <v>127</v>
      </c>
      <c r="E2955" s="111" t="s">
        <v>123</v>
      </c>
      <c r="F2955" s="111" t="s">
        <v>179</v>
      </c>
      <c r="G2955" s="111" t="s">
        <v>190</v>
      </c>
      <c r="H2955" s="111" t="s">
        <v>179</v>
      </c>
      <c r="I2955" s="111" t="s">
        <v>190</v>
      </c>
      <c r="J2955" t="str">
        <f t="shared" si="92"/>
        <v>3443SkogOrganisk jordBlandingsskogLav</v>
      </c>
      <c r="K2955" s="111">
        <v>-1.2347339377887629</v>
      </c>
      <c r="L2955" s="111">
        <v>0.92784825435236762</v>
      </c>
      <c r="M2955" s="111">
        <v>0.46510463492953991</v>
      </c>
      <c r="N2955" s="112">
        <f t="shared" si="93"/>
        <v>0.15821895149314458</v>
      </c>
    </row>
    <row r="2956" spans="1:14" x14ac:dyDescent="0.25">
      <c r="A2956" s="111" t="s">
        <v>670</v>
      </c>
      <c r="B2956" s="111">
        <f>INDEX(kommuner!C:C,MATCH(_xlfn.NUMBERVALUE(A2956),kommuner!B:B,0))</f>
        <v>3443</v>
      </c>
      <c r="C2956" s="111" t="s">
        <v>127</v>
      </c>
      <c r="D2956" s="111" t="s">
        <v>127</v>
      </c>
      <c r="E2956" s="111" t="s">
        <v>123</v>
      </c>
      <c r="F2956" s="111" t="s">
        <v>179</v>
      </c>
      <c r="G2956" s="111" t="s">
        <v>173</v>
      </c>
      <c r="H2956" s="111" t="s">
        <v>179</v>
      </c>
      <c r="I2956" s="111" t="s">
        <v>173</v>
      </c>
      <c r="J2956" t="str">
        <f t="shared" si="92"/>
        <v>3443SkogOrganisk jordBlandingsskogMiddels</v>
      </c>
      <c r="K2956" s="111">
        <v>-2.4239591752717748</v>
      </c>
      <c r="L2956" s="111">
        <v>0.92784825435236762</v>
      </c>
      <c r="M2956" s="111">
        <v>0.46510463492953991</v>
      </c>
      <c r="N2956" s="112">
        <f t="shared" si="93"/>
        <v>-1.0310062859898674</v>
      </c>
    </row>
    <row r="2957" spans="1:14" x14ac:dyDescent="0.25">
      <c r="A2957" s="111" t="s">
        <v>670</v>
      </c>
      <c r="B2957" s="111">
        <f>INDEX(kommuner!C:C,MATCH(_xlfn.NUMBERVALUE(A2957),kommuner!B:B,0))</f>
        <v>3443</v>
      </c>
      <c r="C2957" s="111" t="s">
        <v>127</v>
      </c>
      <c r="D2957" s="111" t="s">
        <v>127</v>
      </c>
      <c r="E2957" s="111" t="s">
        <v>123</v>
      </c>
      <c r="F2957" s="111" t="s">
        <v>179</v>
      </c>
      <c r="G2957" s="111" t="s">
        <v>186</v>
      </c>
      <c r="H2957" s="111" t="s">
        <v>179</v>
      </c>
      <c r="I2957" s="111" t="s">
        <v>186</v>
      </c>
      <c r="J2957" t="str">
        <f t="shared" si="92"/>
        <v>3443SkogOrganisk jordBlandingsskogSærs høy</v>
      </c>
      <c r="K2957" s="111">
        <v>-1.5726115302258048</v>
      </c>
      <c r="L2957" s="111">
        <v>0.92784825435236762</v>
      </c>
      <c r="M2957" s="111">
        <v>0.46510463492953991</v>
      </c>
      <c r="N2957" s="112">
        <f t="shared" si="93"/>
        <v>-0.17965864094389727</v>
      </c>
    </row>
    <row r="2958" spans="1:14" x14ac:dyDescent="0.25">
      <c r="A2958" s="111" t="s">
        <v>670</v>
      </c>
      <c r="B2958" s="111">
        <f>INDEX(kommuner!C:C,MATCH(_xlfn.NUMBERVALUE(A2958),kommuner!B:B,0))</f>
        <v>3443</v>
      </c>
      <c r="C2958" s="111" t="s">
        <v>127</v>
      </c>
      <c r="D2958" s="111" t="s">
        <v>127</v>
      </c>
      <c r="E2958" s="111" t="s">
        <v>123</v>
      </c>
      <c r="F2958" s="111" t="s">
        <v>185</v>
      </c>
      <c r="G2958" s="111" t="s">
        <v>180</v>
      </c>
      <c r="H2958" s="111" t="s">
        <v>185</v>
      </c>
      <c r="I2958" s="111" t="s">
        <v>180</v>
      </c>
      <c r="J2958" t="str">
        <f t="shared" si="92"/>
        <v>3443SkogOrganisk jordLauvskogHøy</v>
      </c>
      <c r="K2958" s="111">
        <v>-1.9913688882377358</v>
      </c>
      <c r="L2958" s="111">
        <v>0.92784825435236762</v>
      </c>
      <c r="M2958" s="111">
        <v>0.46510463492953991</v>
      </c>
      <c r="N2958" s="112">
        <f t="shared" si="93"/>
        <v>-0.59841599895582831</v>
      </c>
    </row>
    <row r="2959" spans="1:14" x14ac:dyDescent="0.25">
      <c r="A2959" s="111" t="s">
        <v>670</v>
      </c>
      <c r="B2959" s="111">
        <f>INDEX(kommuner!C:C,MATCH(_xlfn.NUMBERVALUE(A2959),kommuner!B:B,0))</f>
        <v>3443</v>
      </c>
      <c r="C2959" s="111" t="s">
        <v>127</v>
      </c>
      <c r="D2959" s="111" t="s">
        <v>127</v>
      </c>
      <c r="E2959" s="111" t="s">
        <v>123</v>
      </c>
      <c r="F2959" s="111" t="s">
        <v>185</v>
      </c>
      <c r="G2959" s="111" t="s">
        <v>167</v>
      </c>
      <c r="H2959" s="111" t="s">
        <v>185</v>
      </c>
      <c r="I2959" s="111" t="s">
        <v>167</v>
      </c>
      <c r="J2959" t="str">
        <f t="shared" si="92"/>
        <v>3443SkogOrganisk jordLauvskogImpediment</v>
      </c>
      <c r="K2959" s="111">
        <v>0.35000626494250675</v>
      </c>
      <c r="L2959" s="111">
        <v>0.92784825435236762</v>
      </c>
      <c r="M2959" s="111">
        <v>0.46510463492953991</v>
      </c>
      <c r="N2959" s="112">
        <f t="shared" si="93"/>
        <v>1.7429591542244141</v>
      </c>
    </row>
    <row r="2960" spans="1:14" x14ac:dyDescent="0.25">
      <c r="A2960" s="111" t="s">
        <v>670</v>
      </c>
      <c r="B2960" s="111">
        <f>INDEX(kommuner!C:C,MATCH(_xlfn.NUMBERVALUE(A2960),kommuner!B:B,0))</f>
        <v>3443</v>
      </c>
      <c r="C2960" s="111" t="s">
        <v>127</v>
      </c>
      <c r="D2960" s="111" t="s">
        <v>127</v>
      </c>
      <c r="E2960" s="111" t="s">
        <v>123</v>
      </c>
      <c r="F2960" s="111" t="s">
        <v>185</v>
      </c>
      <c r="G2960" s="111" t="s">
        <v>190</v>
      </c>
      <c r="H2960" s="111" t="s">
        <v>185</v>
      </c>
      <c r="I2960" s="111" t="s">
        <v>190</v>
      </c>
      <c r="J2960" t="str">
        <f t="shared" si="92"/>
        <v>3443SkogOrganisk jordLauvskogLav</v>
      </c>
      <c r="K2960" s="111">
        <v>1.1144075558526714</v>
      </c>
      <c r="L2960" s="111">
        <v>0.92784825435236762</v>
      </c>
      <c r="M2960" s="111">
        <v>0.46510463492953991</v>
      </c>
      <c r="N2960" s="112">
        <f t="shared" si="93"/>
        <v>2.5073604451345788</v>
      </c>
    </row>
    <row r="2961" spans="1:14" x14ac:dyDescent="0.25">
      <c r="A2961" s="111" t="s">
        <v>670</v>
      </c>
      <c r="B2961" s="111">
        <f>INDEX(kommuner!C:C,MATCH(_xlfn.NUMBERVALUE(A2961),kommuner!B:B,0))</f>
        <v>3443</v>
      </c>
      <c r="C2961" s="111" t="s">
        <v>127</v>
      </c>
      <c r="D2961" s="111" t="s">
        <v>127</v>
      </c>
      <c r="E2961" s="111" t="s">
        <v>123</v>
      </c>
      <c r="F2961" s="111" t="s">
        <v>185</v>
      </c>
      <c r="G2961" s="111" t="s">
        <v>173</v>
      </c>
      <c r="H2961" s="111" t="s">
        <v>185</v>
      </c>
      <c r="I2961" s="111" t="s">
        <v>173</v>
      </c>
      <c r="J2961" t="str">
        <f t="shared" si="92"/>
        <v>3443SkogOrganisk jordLauvskogMiddels</v>
      </c>
      <c r="K2961" s="111">
        <v>-0.62664468270982987</v>
      </c>
      <c r="L2961" s="111">
        <v>0.92784825435236762</v>
      </c>
      <c r="M2961" s="111">
        <v>0.46510463492953991</v>
      </c>
      <c r="N2961" s="112">
        <f t="shared" si="93"/>
        <v>0.76630820657207765</v>
      </c>
    </row>
    <row r="2962" spans="1:14" x14ac:dyDescent="0.25">
      <c r="A2962" s="111" t="s">
        <v>670</v>
      </c>
      <c r="B2962" s="111">
        <f>INDEX(kommuner!C:C,MATCH(_xlfn.NUMBERVALUE(A2962),kommuner!B:B,0))</f>
        <v>3443</v>
      </c>
      <c r="C2962" s="111" t="s">
        <v>127</v>
      </c>
      <c r="D2962" s="111" t="s">
        <v>127</v>
      </c>
      <c r="E2962" s="111" t="s">
        <v>123</v>
      </c>
      <c r="F2962" s="111" t="s">
        <v>185</v>
      </c>
      <c r="G2962" s="111" t="s">
        <v>186</v>
      </c>
      <c r="H2962" s="111" t="s">
        <v>185</v>
      </c>
      <c r="I2962" s="111" t="s">
        <v>186</v>
      </c>
      <c r="J2962" t="str">
        <f t="shared" si="92"/>
        <v>3443SkogOrganisk jordLauvskogSærs høy</v>
      </c>
      <c r="K2962" s="111">
        <v>-1.8997279926091779</v>
      </c>
      <c r="L2962" s="111">
        <v>0.92784825435236762</v>
      </c>
      <c r="M2962" s="111">
        <v>0.46510463492953991</v>
      </c>
      <c r="N2962" s="112">
        <f t="shared" si="93"/>
        <v>-0.50677510332727038</v>
      </c>
    </row>
    <row r="2963" spans="1:14" x14ac:dyDescent="0.25">
      <c r="A2963" s="111" t="s">
        <v>670</v>
      </c>
      <c r="B2963" s="111">
        <f>INDEX(kommuner!C:C,MATCH(_xlfn.NUMBERVALUE(A2963),kommuner!B:B,0))</f>
        <v>3443</v>
      </c>
      <c r="C2963" s="111" t="s">
        <v>83</v>
      </c>
      <c r="D2963" s="111" t="s">
        <v>83</v>
      </c>
      <c r="E2963" s="111" t="s">
        <v>126</v>
      </c>
      <c r="F2963" s="111" t="s">
        <v>139</v>
      </c>
      <c r="G2963" s="111" t="s">
        <v>139</v>
      </c>
      <c r="H2963" s="111" t="s">
        <v>139</v>
      </c>
      <c r="I2963" s="111" t="s">
        <v>139</v>
      </c>
      <c r="J2963" t="str">
        <f t="shared" si="92"/>
        <v>3443Utbygd arealMineraljord</v>
      </c>
      <c r="K2963" s="111">
        <v>-0.82639633937819656</v>
      </c>
      <c r="L2963" s="111">
        <v>0</v>
      </c>
      <c r="M2963" s="111">
        <v>1.303047089454229E-2</v>
      </c>
      <c r="N2963" s="112">
        <f t="shared" si="93"/>
        <v>-0.81336586848365422</v>
      </c>
    </row>
    <row r="2964" spans="1:14" x14ac:dyDescent="0.25">
      <c r="A2964" s="111" t="s">
        <v>670</v>
      </c>
      <c r="B2964" s="111">
        <f>INDEX(kommuner!C:C,MATCH(_xlfn.NUMBERVALUE(A2964),kommuner!B:B,0))</f>
        <v>3443</v>
      </c>
      <c r="C2964" s="111" t="s">
        <v>83</v>
      </c>
      <c r="D2964" s="111" t="s">
        <v>83</v>
      </c>
      <c r="E2964" s="111" t="s">
        <v>123</v>
      </c>
      <c r="F2964" s="111" t="s">
        <v>139</v>
      </c>
      <c r="G2964" s="111" t="s">
        <v>139</v>
      </c>
      <c r="H2964" s="111" t="s">
        <v>139</v>
      </c>
      <c r="I2964" s="111" t="s">
        <v>139</v>
      </c>
      <c r="J2964" t="str">
        <f t="shared" si="92"/>
        <v>3443Utbygd arealOrganisk jord</v>
      </c>
      <c r="K2964" s="111">
        <v>29.011421395201612</v>
      </c>
      <c r="L2964" s="111">
        <v>0</v>
      </c>
      <c r="M2964" s="111">
        <v>1.303047089454229E-2</v>
      </c>
      <c r="N2964" s="112">
        <f t="shared" si="93"/>
        <v>29.024451866096154</v>
      </c>
    </row>
    <row r="2965" spans="1:14" x14ac:dyDescent="0.25">
      <c r="A2965" s="111" t="s">
        <v>670</v>
      </c>
      <c r="B2965" s="111">
        <f>INDEX(kommuner!C:C,MATCH(_xlfn.NUMBERVALUE(A2965),kommuner!B:B,0))</f>
        <v>3443</v>
      </c>
      <c r="C2965" s="111" t="s">
        <v>181</v>
      </c>
      <c r="D2965" s="111" t="s">
        <v>181</v>
      </c>
      <c r="E2965" s="111" t="s">
        <v>123</v>
      </c>
      <c r="F2965" s="111" t="s">
        <v>139</v>
      </c>
      <c r="G2965" s="111" t="s">
        <v>139</v>
      </c>
      <c r="H2965" s="111" t="s">
        <v>139</v>
      </c>
      <c r="I2965" s="111" t="s">
        <v>139</v>
      </c>
      <c r="J2965" t="str">
        <f t="shared" si="92"/>
        <v>3443Vann og myrOrganisk jord</v>
      </c>
      <c r="K2965" s="111">
        <v>-0.15121005571827481</v>
      </c>
      <c r="L2965" s="111">
        <v>0</v>
      </c>
      <c r="M2965" s="111">
        <v>0</v>
      </c>
      <c r="N2965" s="112">
        <f t="shared" si="93"/>
        <v>-0.15121005571827481</v>
      </c>
    </row>
    <row r="2966" spans="1:14" x14ac:dyDescent="0.25">
      <c r="A2966" s="111" t="s">
        <v>671</v>
      </c>
      <c r="B2966" s="111">
        <f>INDEX(kommuner!C:C,MATCH(_xlfn.NUMBERVALUE(A2966),kommuner!B:B,0))</f>
        <v>3053</v>
      </c>
      <c r="C2966" s="111" t="s">
        <v>82</v>
      </c>
      <c r="D2966" s="111" t="s">
        <v>82</v>
      </c>
      <c r="E2966" s="111" t="s">
        <v>126</v>
      </c>
      <c r="F2966" s="111" t="s">
        <v>139</v>
      </c>
      <c r="G2966" s="111" t="s">
        <v>139</v>
      </c>
      <c r="H2966" s="111" t="s">
        <v>139</v>
      </c>
      <c r="I2966" s="111" t="s">
        <v>139</v>
      </c>
      <c r="J2966" t="str">
        <f t="shared" si="92"/>
        <v>3053Annen utmarkMineraljord</v>
      </c>
      <c r="K2966" s="111">
        <v>-8.1294889331176998E-2</v>
      </c>
      <c r="L2966" s="111">
        <v>0</v>
      </c>
      <c r="M2966" s="111">
        <v>0</v>
      </c>
      <c r="N2966" s="112">
        <f t="shared" si="93"/>
        <v>-8.1294889331176998E-2</v>
      </c>
    </row>
    <row r="2967" spans="1:14" x14ac:dyDescent="0.25">
      <c r="A2967" s="111" t="s">
        <v>671</v>
      </c>
      <c r="B2967" s="111">
        <f>INDEX(kommuner!C:C,MATCH(_xlfn.NUMBERVALUE(A2967),kommuner!B:B,0))</f>
        <v>3053</v>
      </c>
      <c r="C2967" s="111" t="s">
        <v>121</v>
      </c>
      <c r="D2967" s="111" t="s">
        <v>121</v>
      </c>
      <c r="E2967" s="111" t="s">
        <v>126</v>
      </c>
      <c r="F2967" s="111" t="s">
        <v>139</v>
      </c>
      <c r="G2967" s="111" t="s">
        <v>139</v>
      </c>
      <c r="H2967" s="111" t="s">
        <v>139</v>
      </c>
      <c r="I2967" s="111" t="s">
        <v>139</v>
      </c>
      <c r="J2967" t="str">
        <f t="shared" si="92"/>
        <v>3053BeiteMineraljord</v>
      </c>
      <c r="K2967" s="111">
        <v>-0.96338340838695502</v>
      </c>
      <c r="L2967" s="111">
        <v>0</v>
      </c>
      <c r="M2967" s="111">
        <v>1.2448711246839999E-7</v>
      </c>
      <c r="N2967" s="112">
        <f t="shared" si="93"/>
        <v>-0.96338328389984251</v>
      </c>
    </row>
    <row r="2968" spans="1:14" x14ac:dyDescent="0.25">
      <c r="A2968" s="111" t="s">
        <v>671</v>
      </c>
      <c r="B2968" s="111">
        <f>INDEX(kommuner!C:C,MATCH(_xlfn.NUMBERVALUE(A2968),kommuner!B:B,0))</f>
        <v>3053</v>
      </c>
      <c r="C2968" s="111" t="s">
        <v>121</v>
      </c>
      <c r="D2968" s="111" t="s">
        <v>121</v>
      </c>
      <c r="E2968" s="111" t="s">
        <v>123</v>
      </c>
      <c r="F2968" s="111" t="s">
        <v>139</v>
      </c>
      <c r="G2968" s="111" t="s">
        <v>139</v>
      </c>
      <c r="H2968" s="111" t="s">
        <v>139</v>
      </c>
      <c r="I2968" s="111" t="s">
        <v>139</v>
      </c>
      <c r="J2968" t="str">
        <f t="shared" si="92"/>
        <v>3053BeiteOrganisk jord</v>
      </c>
      <c r="K2968" s="111">
        <v>12.077525935985037</v>
      </c>
      <c r="L2968" s="111">
        <v>1.6412500000000001</v>
      </c>
      <c r="M2968" s="111">
        <v>0</v>
      </c>
      <c r="N2968" s="112">
        <f t="shared" si="93"/>
        <v>13.718775935985036</v>
      </c>
    </row>
    <row r="2969" spans="1:14" x14ac:dyDescent="0.25">
      <c r="A2969" s="111" t="s">
        <v>671</v>
      </c>
      <c r="B2969" s="111">
        <f>INDEX(kommuner!C:C,MATCH(_xlfn.NUMBERVALUE(A2969),kommuner!B:B,0))</f>
        <v>3053</v>
      </c>
      <c r="C2969" s="111" t="s">
        <v>84</v>
      </c>
      <c r="D2969" s="111" t="s">
        <v>84</v>
      </c>
      <c r="E2969" s="111" t="s">
        <v>126</v>
      </c>
      <c r="F2969" s="111" t="s">
        <v>139</v>
      </c>
      <c r="G2969" s="111" t="s">
        <v>139</v>
      </c>
      <c r="H2969" s="111" t="s">
        <v>139</v>
      </c>
      <c r="I2969" s="111" t="s">
        <v>139</v>
      </c>
      <c r="J2969" t="str">
        <f t="shared" si="92"/>
        <v>3053Dyrket markMineraljord</v>
      </c>
      <c r="K2969" s="111">
        <v>-0.60891376733541336</v>
      </c>
      <c r="L2969" s="111">
        <v>0</v>
      </c>
      <c r="M2969" s="111">
        <v>0</v>
      </c>
      <c r="N2969" s="112">
        <f t="shared" si="93"/>
        <v>-0.60891376733541336</v>
      </c>
    </row>
    <row r="2970" spans="1:14" x14ac:dyDescent="0.25">
      <c r="A2970" s="111" t="s">
        <v>671</v>
      </c>
      <c r="B2970" s="111">
        <f>INDEX(kommuner!C:C,MATCH(_xlfn.NUMBERVALUE(A2970),kommuner!B:B,0))</f>
        <v>3053</v>
      </c>
      <c r="C2970" s="111" t="s">
        <v>84</v>
      </c>
      <c r="D2970" s="111" t="s">
        <v>84</v>
      </c>
      <c r="E2970" s="111" t="s">
        <v>123</v>
      </c>
      <c r="F2970" s="111" t="s">
        <v>139</v>
      </c>
      <c r="G2970" s="111" t="s">
        <v>139</v>
      </c>
      <c r="H2970" s="111" t="s">
        <v>139</v>
      </c>
      <c r="I2970" s="111" t="s">
        <v>139</v>
      </c>
      <c r="J2970" t="str">
        <f t="shared" si="92"/>
        <v>3053Dyrket markOrganisk jord</v>
      </c>
      <c r="K2970" s="111">
        <v>28.726149366675592</v>
      </c>
      <c r="L2970" s="111">
        <v>1.45625</v>
      </c>
      <c r="M2970" s="111">
        <v>0</v>
      </c>
      <c r="N2970" s="112">
        <f t="shared" si="93"/>
        <v>30.182399366675593</v>
      </c>
    </row>
    <row r="2971" spans="1:14" x14ac:dyDescent="0.25">
      <c r="A2971" s="111" t="s">
        <v>671</v>
      </c>
      <c r="B2971" s="111">
        <f>INDEX(kommuner!C:C,MATCH(_xlfn.NUMBERVALUE(A2971),kommuner!B:B,0))</f>
        <v>3053</v>
      </c>
      <c r="C2971" s="111" t="s">
        <v>127</v>
      </c>
      <c r="D2971" s="111" t="s">
        <v>127</v>
      </c>
      <c r="E2971" s="111" t="s">
        <v>126</v>
      </c>
      <c r="F2971" s="111" t="s">
        <v>172</v>
      </c>
      <c r="G2971" s="111" t="s">
        <v>180</v>
      </c>
      <c r="H2971" s="111" t="s">
        <v>172</v>
      </c>
      <c r="I2971" s="111" t="s">
        <v>180</v>
      </c>
      <c r="J2971" t="str">
        <f t="shared" si="92"/>
        <v>3053SkogMineraljordBarskogHøy</v>
      </c>
      <c r="K2971" s="111">
        <v>-2.6198458133623994</v>
      </c>
      <c r="L2971" s="111">
        <v>0.85306406685236758</v>
      </c>
      <c r="M2971" s="111">
        <v>6.4056614999681585E-2</v>
      </c>
      <c r="N2971" s="112">
        <f t="shared" si="93"/>
        <v>-1.7027251315103504</v>
      </c>
    </row>
    <row r="2972" spans="1:14" x14ac:dyDescent="0.25">
      <c r="A2972" s="111" t="s">
        <v>671</v>
      </c>
      <c r="B2972" s="111">
        <f>INDEX(kommuner!C:C,MATCH(_xlfn.NUMBERVALUE(A2972),kommuner!B:B,0))</f>
        <v>3053</v>
      </c>
      <c r="C2972" s="111" t="s">
        <v>127</v>
      </c>
      <c r="D2972" s="111" t="s">
        <v>127</v>
      </c>
      <c r="E2972" s="111" t="s">
        <v>126</v>
      </c>
      <c r="F2972" s="111" t="s">
        <v>172</v>
      </c>
      <c r="G2972" s="111" t="s">
        <v>167</v>
      </c>
      <c r="H2972" s="111" t="s">
        <v>172</v>
      </c>
      <c r="I2972" s="111" t="s">
        <v>167</v>
      </c>
      <c r="J2972" t="str">
        <f t="shared" si="92"/>
        <v>3053SkogMineraljordBarskogImpediment</v>
      </c>
      <c r="K2972" s="111">
        <v>-2.0650085329634176</v>
      </c>
      <c r="L2972" s="111">
        <v>0.85306406685236758</v>
      </c>
      <c r="M2972" s="111">
        <v>6.3979989500968365E-2</v>
      </c>
      <c r="N2972" s="112">
        <f t="shared" si="93"/>
        <v>-1.1479644766100818</v>
      </c>
    </row>
    <row r="2973" spans="1:14" x14ac:dyDescent="0.25">
      <c r="A2973" s="111" t="s">
        <v>671</v>
      </c>
      <c r="B2973" s="111">
        <f>INDEX(kommuner!C:C,MATCH(_xlfn.NUMBERVALUE(A2973),kommuner!B:B,0))</f>
        <v>3053</v>
      </c>
      <c r="C2973" s="111" t="s">
        <v>127</v>
      </c>
      <c r="D2973" s="111" t="s">
        <v>127</v>
      </c>
      <c r="E2973" s="111" t="s">
        <v>126</v>
      </c>
      <c r="F2973" s="111" t="s">
        <v>172</v>
      </c>
      <c r="G2973" s="111" t="s">
        <v>190</v>
      </c>
      <c r="H2973" s="111" t="s">
        <v>172</v>
      </c>
      <c r="I2973" s="111" t="s">
        <v>190</v>
      </c>
      <c r="J2973" t="str">
        <f t="shared" si="92"/>
        <v>3053SkogMineraljordBarskogLav</v>
      </c>
      <c r="K2973" s="111">
        <v>-1.5556963198695539</v>
      </c>
      <c r="L2973" s="111">
        <v>0.85306406685236758</v>
      </c>
      <c r="M2973" s="111">
        <v>6.3979989500968365E-2</v>
      </c>
      <c r="N2973" s="112">
        <f t="shared" si="93"/>
        <v>-0.63865226351621796</v>
      </c>
    </row>
    <row r="2974" spans="1:14" x14ac:dyDescent="0.25">
      <c r="A2974" s="111" t="s">
        <v>671</v>
      </c>
      <c r="B2974" s="111">
        <f>INDEX(kommuner!C:C,MATCH(_xlfn.NUMBERVALUE(A2974),kommuner!B:B,0))</f>
        <v>3053</v>
      </c>
      <c r="C2974" s="111" t="s">
        <v>127</v>
      </c>
      <c r="D2974" s="111" t="s">
        <v>127</v>
      </c>
      <c r="E2974" s="111" t="s">
        <v>126</v>
      </c>
      <c r="F2974" s="111" t="s">
        <v>172</v>
      </c>
      <c r="G2974" s="111" t="s">
        <v>173</v>
      </c>
      <c r="H2974" s="111" t="s">
        <v>172</v>
      </c>
      <c r="I2974" s="111" t="s">
        <v>173</v>
      </c>
      <c r="J2974" t="str">
        <f t="shared" si="92"/>
        <v>3053SkogMineraljordBarskogMiddels</v>
      </c>
      <c r="K2974" s="111">
        <v>-2.1020078369684825</v>
      </c>
      <c r="L2974" s="111">
        <v>0.85306406685236758</v>
      </c>
      <c r="M2974" s="111">
        <v>6.4056614999681585E-2</v>
      </c>
      <c r="N2974" s="112">
        <f t="shared" si="93"/>
        <v>-1.1848871551164335</v>
      </c>
    </row>
    <row r="2975" spans="1:14" x14ac:dyDescent="0.25">
      <c r="A2975" s="111" t="s">
        <v>671</v>
      </c>
      <c r="B2975" s="111">
        <f>INDEX(kommuner!C:C,MATCH(_xlfn.NUMBERVALUE(A2975),kommuner!B:B,0))</f>
        <v>3053</v>
      </c>
      <c r="C2975" s="111" t="s">
        <v>127</v>
      </c>
      <c r="D2975" s="111" t="s">
        <v>127</v>
      </c>
      <c r="E2975" s="111" t="s">
        <v>126</v>
      </c>
      <c r="F2975" s="111" t="s">
        <v>172</v>
      </c>
      <c r="G2975" s="111" t="s">
        <v>186</v>
      </c>
      <c r="H2975" s="111" t="s">
        <v>172</v>
      </c>
      <c r="I2975" s="111" t="s">
        <v>186</v>
      </c>
      <c r="J2975" t="str">
        <f t="shared" si="92"/>
        <v>3053SkogMineraljordBarskogSærs høy</v>
      </c>
      <c r="K2975" s="111">
        <v>0.12072674540874306</v>
      </c>
      <c r="L2975" s="111">
        <v>0.85306406685236758</v>
      </c>
      <c r="M2975" s="111">
        <v>6.4056614999681585E-2</v>
      </c>
      <c r="N2975" s="112">
        <f t="shared" si="93"/>
        <v>1.0378474272607923</v>
      </c>
    </row>
    <row r="2976" spans="1:14" x14ac:dyDescent="0.25">
      <c r="A2976" s="111" t="s">
        <v>671</v>
      </c>
      <c r="B2976" s="111">
        <f>INDEX(kommuner!C:C,MATCH(_xlfn.NUMBERVALUE(A2976),kommuner!B:B,0))</f>
        <v>3053</v>
      </c>
      <c r="C2976" s="111" t="s">
        <v>127</v>
      </c>
      <c r="D2976" s="111" t="s">
        <v>127</v>
      </c>
      <c r="E2976" s="111" t="s">
        <v>126</v>
      </c>
      <c r="F2976" s="111" t="s">
        <v>179</v>
      </c>
      <c r="G2976" s="111" t="s">
        <v>180</v>
      </c>
      <c r="H2976" s="111" t="s">
        <v>179</v>
      </c>
      <c r="I2976" s="111" t="s">
        <v>180</v>
      </c>
      <c r="J2976" t="str">
        <f t="shared" si="92"/>
        <v>3053SkogMineraljordBlandingsskogHøy</v>
      </c>
      <c r="K2976" s="111">
        <v>-7.1939050909469406</v>
      </c>
      <c r="L2976" s="111">
        <v>0.85306406685236758</v>
      </c>
      <c r="M2976" s="111">
        <v>6.3979989500968365E-2</v>
      </c>
      <c r="N2976" s="112">
        <f t="shared" si="93"/>
        <v>-6.2768610345936047</v>
      </c>
    </row>
    <row r="2977" spans="1:14" x14ac:dyDescent="0.25">
      <c r="A2977" s="111" t="s">
        <v>671</v>
      </c>
      <c r="B2977" s="111">
        <f>INDEX(kommuner!C:C,MATCH(_xlfn.NUMBERVALUE(A2977),kommuner!B:B,0))</f>
        <v>3053</v>
      </c>
      <c r="C2977" s="111" t="s">
        <v>127</v>
      </c>
      <c r="D2977" s="111" t="s">
        <v>127</v>
      </c>
      <c r="E2977" s="111" t="s">
        <v>126</v>
      </c>
      <c r="F2977" s="111" t="s">
        <v>179</v>
      </c>
      <c r="G2977" s="111" t="s">
        <v>167</v>
      </c>
      <c r="H2977" s="111" t="s">
        <v>179</v>
      </c>
      <c r="I2977" s="111" t="s">
        <v>167</v>
      </c>
      <c r="J2977" t="str">
        <f t="shared" si="92"/>
        <v>3053SkogMineraljordBlandingsskogImpediment</v>
      </c>
      <c r="K2977" s="111">
        <v>-1.534689908392211</v>
      </c>
      <c r="L2977" s="111">
        <v>0.85306406685236758</v>
      </c>
      <c r="M2977" s="111">
        <v>6.3979989500968365E-2</v>
      </c>
      <c r="N2977" s="112">
        <f t="shared" si="93"/>
        <v>-0.61764585203887501</v>
      </c>
    </row>
    <row r="2978" spans="1:14" x14ac:dyDescent="0.25">
      <c r="A2978" s="111" t="s">
        <v>671</v>
      </c>
      <c r="B2978" s="111">
        <f>INDEX(kommuner!C:C,MATCH(_xlfn.NUMBERVALUE(A2978),kommuner!B:B,0))</f>
        <v>3053</v>
      </c>
      <c r="C2978" s="111" t="s">
        <v>127</v>
      </c>
      <c r="D2978" s="111" t="s">
        <v>127</v>
      </c>
      <c r="E2978" s="111" t="s">
        <v>126</v>
      </c>
      <c r="F2978" s="111" t="s">
        <v>179</v>
      </c>
      <c r="G2978" s="111" t="s">
        <v>190</v>
      </c>
      <c r="H2978" s="111" t="s">
        <v>179</v>
      </c>
      <c r="I2978" s="111" t="s">
        <v>190</v>
      </c>
      <c r="J2978" t="str">
        <f t="shared" si="92"/>
        <v>3053SkogMineraljordBlandingsskogLav</v>
      </c>
      <c r="K2978" s="111">
        <v>-2.1877055028220966</v>
      </c>
      <c r="L2978" s="111">
        <v>0.85306406685236758</v>
      </c>
      <c r="M2978" s="111">
        <v>6.3979989500968365E-2</v>
      </c>
      <c r="N2978" s="112">
        <f t="shared" si="93"/>
        <v>-1.2706614464687609</v>
      </c>
    </row>
    <row r="2979" spans="1:14" x14ac:dyDescent="0.25">
      <c r="A2979" s="111" t="s">
        <v>671</v>
      </c>
      <c r="B2979" s="111">
        <f>INDEX(kommuner!C:C,MATCH(_xlfn.NUMBERVALUE(A2979),kommuner!B:B,0))</f>
        <v>3053</v>
      </c>
      <c r="C2979" s="111" t="s">
        <v>127</v>
      </c>
      <c r="D2979" s="111" t="s">
        <v>127</v>
      </c>
      <c r="E2979" s="111" t="s">
        <v>126</v>
      </c>
      <c r="F2979" s="111" t="s">
        <v>179</v>
      </c>
      <c r="G2979" s="111" t="s">
        <v>173</v>
      </c>
      <c r="H2979" s="111" t="s">
        <v>179</v>
      </c>
      <c r="I2979" s="111" t="s">
        <v>173</v>
      </c>
      <c r="J2979" t="str">
        <f t="shared" si="92"/>
        <v>3053SkogMineraljordBlandingsskogMiddels</v>
      </c>
      <c r="K2979" s="111">
        <v>-3.8687729546762566</v>
      </c>
      <c r="L2979" s="111">
        <v>0.85306406685236758</v>
      </c>
      <c r="M2979" s="111">
        <v>6.3979989500968365E-2</v>
      </c>
      <c r="N2979" s="112">
        <f t="shared" si="93"/>
        <v>-2.9517288983229206</v>
      </c>
    </row>
    <row r="2980" spans="1:14" x14ac:dyDescent="0.25">
      <c r="A2980" s="111" t="s">
        <v>671</v>
      </c>
      <c r="B2980" s="111">
        <f>INDEX(kommuner!C:C,MATCH(_xlfn.NUMBERVALUE(A2980),kommuner!B:B,0))</f>
        <v>3053</v>
      </c>
      <c r="C2980" s="111" t="s">
        <v>127</v>
      </c>
      <c r="D2980" s="111" t="s">
        <v>127</v>
      </c>
      <c r="E2980" s="111" t="s">
        <v>126</v>
      </c>
      <c r="F2980" s="111" t="s">
        <v>179</v>
      </c>
      <c r="G2980" s="111" t="s">
        <v>186</v>
      </c>
      <c r="H2980" s="111" t="s">
        <v>179</v>
      </c>
      <c r="I2980" s="111" t="s">
        <v>186</v>
      </c>
      <c r="J2980" t="str">
        <f t="shared" si="92"/>
        <v>3053SkogMineraljordBlandingsskogSærs høy</v>
      </c>
      <c r="K2980" s="111">
        <v>-2.9395925245326562</v>
      </c>
      <c r="L2980" s="111">
        <v>0.85306406685236758</v>
      </c>
      <c r="M2980" s="111">
        <v>6.3979989500968365E-2</v>
      </c>
      <c r="N2980" s="112">
        <f t="shared" si="93"/>
        <v>-2.0225484681793202</v>
      </c>
    </row>
    <row r="2981" spans="1:14" x14ac:dyDescent="0.25">
      <c r="A2981" s="111" t="s">
        <v>671</v>
      </c>
      <c r="B2981" s="111">
        <f>INDEX(kommuner!C:C,MATCH(_xlfn.NUMBERVALUE(A2981),kommuner!B:B,0))</f>
        <v>3053</v>
      </c>
      <c r="C2981" s="111" t="s">
        <v>127</v>
      </c>
      <c r="D2981" s="111" t="s">
        <v>127</v>
      </c>
      <c r="E2981" s="111" t="s">
        <v>126</v>
      </c>
      <c r="F2981" s="111" t="s">
        <v>185</v>
      </c>
      <c r="G2981" s="111" t="s">
        <v>180</v>
      </c>
      <c r="H2981" s="111" t="s">
        <v>185</v>
      </c>
      <c r="I2981" s="111" t="s">
        <v>180</v>
      </c>
      <c r="J2981" t="str">
        <f t="shared" si="92"/>
        <v>3053SkogMineraljordLauvskogHøy</v>
      </c>
      <c r="K2981" s="111">
        <v>-3.3269846154961789</v>
      </c>
      <c r="L2981" s="111">
        <v>0.85306406685236758</v>
      </c>
      <c r="M2981" s="111">
        <v>6.3979989500968365E-2</v>
      </c>
      <c r="N2981" s="112">
        <f t="shared" si="93"/>
        <v>-2.4099405591428429</v>
      </c>
    </row>
    <row r="2982" spans="1:14" x14ac:dyDescent="0.25">
      <c r="A2982" s="111" t="s">
        <v>671</v>
      </c>
      <c r="B2982" s="111">
        <f>INDEX(kommuner!C:C,MATCH(_xlfn.NUMBERVALUE(A2982),kommuner!B:B,0))</f>
        <v>3053</v>
      </c>
      <c r="C2982" s="111" t="s">
        <v>127</v>
      </c>
      <c r="D2982" s="111" t="s">
        <v>127</v>
      </c>
      <c r="E2982" s="111" t="s">
        <v>126</v>
      </c>
      <c r="F2982" s="111" t="s">
        <v>185</v>
      </c>
      <c r="G2982" s="111" t="s">
        <v>167</v>
      </c>
      <c r="H2982" s="111" t="s">
        <v>185</v>
      </c>
      <c r="I2982" s="111" t="s">
        <v>167</v>
      </c>
      <c r="J2982" t="str">
        <f t="shared" si="92"/>
        <v>3053SkogMineraljordLauvskogImpediment</v>
      </c>
      <c r="K2982" s="111">
        <v>-0.77373521499002318</v>
      </c>
      <c r="L2982" s="111">
        <v>0.85306406685236758</v>
      </c>
      <c r="M2982" s="111">
        <v>6.3979989500968365E-2</v>
      </c>
      <c r="N2982" s="112">
        <f t="shared" si="93"/>
        <v>0.14330884136331276</v>
      </c>
    </row>
    <row r="2983" spans="1:14" x14ac:dyDescent="0.25">
      <c r="A2983" s="111" t="s">
        <v>671</v>
      </c>
      <c r="B2983" s="111">
        <f>INDEX(kommuner!C:C,MATCH(_xlfn.NUMBERVALUE(A2983),kommuner!B:B,0))</f>
        <v>3053</v>
      </c>
      <c r="C2983" s="111" t="s">
        <v>127</v>
      </c>
      <c r="D2983" s="111" t="s">
        <v>127</v>
      </c>
      <c r="E2983" s="111" t="s">
        <v>126</v>
      </c>
      <c r="F2983" s="111" t="s">
        <v>185</v>
      </c>
      <c r="G2983" s="111" t="s">
        <v>190</v>
      </c>
      <c r="H2983" s="111" t="s">
        <v>185</v>
      </c>
      <c r="I2983" s="111" t="s">
        <v>190</v>
      </c>
      <c r="J2983" t="str">
        <f t="shared" si="92"/>
        <v>3053SkogMineraljordLauvskogLav</v>
      </c>
      <c r="K2983" s="111">
        <v>-8.9748170935426599E-2</v>
      </c>
      <c r="L2983" s="111">
        <v>0.85306406685236758</v>
      </c>
      <c r="M2983" s="111">
        <v>6.3979989500968365E-2</v>
      </c>
      <c r="N2983" s="112">
        <f t="shared" si="93"/>
        <v>0.82729588541790933</v>
      </c>
    </row>
    <row r="2984" spans="1:14" x14ac:dyDescent="0.25">
      <c r="A2984" s="111" t="s">
        <v>671</v>
      </c>
      <c r="B2984" s="111">
        <f>INDEX(kommuner!C:C,MATCH(_xlfn.NUMBERVALUE(A2984),kommuner!B:B,0))</f>
        <v>3053</v>
      </c>
      <c r="C2984" s="111" t="s">
        <v>127</v>
      </c>
      <c r="D2984" s="111" t="s">
        <v>127</v>
      </c>
      <c r="E2984" s="111" t="s">
        <v>126</v>
      </c>
      <c r="F2984" s="111" t="s">
        <v>185</v>
      </c>
      <c r="G2984" s="111" t="s">
        <v>173</v>
      </c>
      <c r="H2984" s="111" t="s">
        <v>185</v>
      </c>
      <c r="I2984" s="111" t="s">
        <v>173</v>
      </c>
      <c r="J2984" t="str">
        <f t="shared" si="92"/>
        <v>3053SkogMineraljordLauvskogMiddels</v>
      </c>
      <c r="K2984" s="111">
        <v>-1.7789409505847176</v>
      </c>
      <c r="L2984" s="111">
        <v>0.85306406685236758</v>
      </c>
      <c r="M2984" s="111">
        <v>6.3979989500968365E-2</v>
      </c>
      <c r="N2984" s="112">
        <f t="shared" si="93"/>
        <v>-0.86189689423138161</v>
      </c>
    </row>
    <row r="2985" spans="1:14" x14ac:dyDescent="0.25">
      <c r="A2985" s="111" t="s">
        <v>671</v>
      </c>
      <c r="B2985" s="111">
        <f>INDEX(kommuner!C:C,MATCH(_xlfn.NUMBERVALUE(A2985),kommuner!B:B,0))</f>
        <v>3053</v>
      </c>
      <c r="C2985" s="111" t="s">
        <v>127</v>
      </c>
      <c r="D2985" s="111" t="s">
        <v>127</v>
      </c>
      <c r="E2985" s="111" t="s">
        <v>126</v>
      </c>
      <c r="F2985" s="111" t="s">
        <v>185</v>
      </c>
      <c r="G2985" s="111" t="s">
        <v>186</v>
      </c>
      <c r="H2985" s="111" t="s">
        <v>185</v>
      </c>
      <c r="I2985" s="111" t="s">
        <v>186</v>
      </c>
      <c r="J2985" t="str">
        <f t="shared" si="92"/>
        <v>3053SkogMineraljordLauvskogSærs høy</v>
      </c>
      <c r="K2985" s="111">
        <v>-3.6560473259425113</v>
      </c>
      <c r="L2985" s="111">
        <v>0.85306406685236758</v>
      </c>
      <c r="M2985" s="111">
        <v>6.3979989500968365E-2</v>
      </c>
      <c r="N2985" s="112">
        <f t="shared" si="93"/>
        <v>-2.7390032695891753</v>
      </c>
    </row>
    <row r="2986" spans="1:14" x14ac:dyDescent="0.25">
      <c r="A2986" s="111" t="s">
        <v>671</v>
      </c>
      <c r="B2986" s="111">
        <f>INDEX(kommuner!C:C,MATCH(_xlfn.NUMBERVALUE(A2986),kommuner!B:B,0))</f>
        <v>3053</v>
      </c>
      <c r="C2986" s="111" t="s">
        <v>127</v>
      </c>
      <c r="D2986" s="111" t="s">
        <v>127</v>
      </c>
      <c r="E2986" s="111" t="s">
        <v>123</v>
      </c>
      <c r="F2986" s="111" t="s">
        <v>172</v>
      </c>
      <c r="G2986" s="111" t="s">
        <v>180</v>
      </c>
      <c r="H2986" s="111" t="s">
        <v>172</v>
      </c>
      <c r="I2986" s="111" t="s">
        <v>180</v>
      </c>
      <c r="J2986" t="str">
        <f t="shared" si="92"/>
        <v>3053SkogOrganisk jordBarskogHøy</v>
      </c>
      <c r="K2986" s="111">
        <v>-2.5184559031994138</v>
      </c>
      <c r="L2986" s="111">
        <v>0.92784825435236762</v>
      </c>
      <c r="M2986" s="111">
        <v>0.46518126042825314</v>
      </c>
      <c r="N2986" s="112">
        <f t="shared" si="93"/>
        <v>-1.1254263884187932</v>
      </c>
    </row>
    <row r="2987" spans="1:14" x14ac:dyDescent="0.25">
      <c r="A2987" s="111" t="s">
        <v>671</v>
      </c>
      <c r="B2987" s="111">
        <f>INDEX(kommuner!C:C,MATCH(_xlfn.NUMBERVALUE(A2987),kommuner!B:B,0))</f>
        <v>3053</v>
      </c>
      <c r="C2987" s="111" t="s">
        <v>127</v>
      </c>
      <c r="D2987" s="111" t="s">
        <v>127</v>
      </c>
      <c r="E2987" s="111" t="s">
        <v>123</v>
      </c>
      <c r="F2987" s="111" t="s">
        <v>172</v>
      </c>
      <c r="G2987" s="111" t="s">
        <v>167</v>
      </c>
      <c r="H2987" s="111" t="s">
        <v>172</v>
      </c>
      <c r="I2987" s="111" t="s">
        <v>167</v>
      </c>
      <c r="J2987" t="str">
        <f t="shared" si="92"/>
        <v>3053SkogOrganisk jordBarskogImpediment</v>
      </c>
      <c r="K2987" s="111">
        <v>3.7944669267533482E-2</v>
      </c>
      <c r="L2987" s="111">
        <v>0.92784825435236762</v>
      </c>
      <c r="M2987" s="111">
        <v>0.46510463492953991</v>
      </c>
      <c r="N2987" s="112">
        <f t="shared" si="93"/>
        <v>1.430897558549441</v>
      </c>
    </row>
    <row r="2988" spans="1:14" x14ac:dyDescent="0.25">
      <c r="A2988" s="111" t="s">
        <v>671</v>
      </c>
      <c r="B2988" s="111">
        <f>INDEX(kommuner!C:C,MATCH(_xlfn.NUMBERVALUE(A2988),kommuner!B:B,0))</f>
        <v>3053</v>
      </c>
      <c r="C2988" s="111" t="s">
        <v>127</v>
      </c>
      <c r="D2988" s="111" t="s">
        <v>127</v>
      </c>
      <c r="E2988" s="111" t="s">
        <v>123</v>
      </c>
      <c r="F2988" s="111" t="s">
        <v>172</v>
      </c>
      <c r="G2988" s="111" t="s">
        <v>190</v>
      </c>
      <c r="H2988" s="111" t="s">
        <v>172</v>
      </c>
      <c r="I2988" s="111" t="s">
        <v>190</v>
      </c>
      <c r="J2988" t="str">
        <f t="shared" si="92"/>
        <v>3053SkogOrganisk jordBarskogLav</v>
      </c>
      <c r="K2988" s="111">
        <v>-0.50666953101693391</v>
      </c>
      <c r="L2988" s="111">
        <v>0.92784825435236762</v>
      </c>
      <c r="M2988" s="111">
        <v>0.46510463492953991</v>
      </c>
      <c r="N2988" s="112">
        <f t="shared" si="93"/>
        <v>0.88628335826497362</v>
      </c>
    </row>
    <row r="2989" spans="1:14" x14ac:dyDescent="0.25">
      <c r="A2989" s="111" t="s">
        <v>671</v>
      </c>
      <c r="B2989" s="111">
        <f>INDEX(kommuner!C:C,MATCH(_xlfn.NUMBERVALUE(A2989),kommuner!B:B,0))</f>
        <v>3053</v>
      </c>
      <c r="C2989" s="111" t="s">
        <v>127</v>
      </c>
      <c r="D2989" s="111" t="s">
        <v>127</v>
      </c>
      <c r="E2989" s="111" t="s">
        <v>123</v>
      </c>
      <c r="F2989" s="111" t="s">
        <v>172</v>
      </c>
      <c r="G2989" s="111" t="s">
        <v>173</v>
      </c>
      <c r="H2989" s="111" t="s">
        <v>172</v>
      </c>
      <c r="I2989" s="111" t="s">
        <v>173</v>
      </c>
      <c r="J2989" t="str">
        <f t="shared" si="92"/>
        <v>3053SkogOrganisk jordBarskogMiddels</v>
      </c>
      <c r="K2989" s="111">
        <v>-1.5571490961494638</v>
      </c>
      <c r="L2989" s="111">
        <v>0.92784825435236762</v>
      </c>
      <c r="M2989" s="111">
        <v>0.46518126042825314</v>
      </c>
      <c r="N2989" s="112">
        <f t="shared" si="93"/>
        <v>-0.16411958136884308</v>
      </c>
    </row>
    <row r="2990" spans="1:14" x14ac:dyDescent="0.25">
      <c r="A2990" s="111" t="s">
        <v>671</v>
      </c>
      <c r="B2990" s="111">
        <f>INDEX(kommuner!C:C,MATCH(_xlfn.NUMBERVALUE(A2990),kommuner!B:B,0))</f>
        <v>3053</v>
      </c>
      <c r="C2990" s="111" t="s">
        <v>127</v>
      </c>
      <c r="D2990" s="111" t="s">
        <v>127</v>
      </c>
      <c r="E2990" s="111" t="s">
        <v>123</v>
      </c>
      <c r="F2990" s="111" t="s">
        <v>172</v>
      </c>
      <c r="G2990" s="111" t="s">
        <v>186</v>
      </c>
      <c r="H2990" s="111" t="s">
        <v>172</v>
      </c>
      <c r="I2990" s="111" t="s">
        <v>186</v>
      </c>
      <c r="J2990" t="str">
        <f t="shared" si="92"/>
        <v>3053SkogOrganisk jordBarskogSærs høy</v>
      </c>
      <c r="K2990" s="111">
        <v>2.5548655235722699</v>
      </c>
      <c r="L2990" s="111">
        <v>0.92784825435236762</v>
      </c>
      <c r="M2990" s="111">
        <v>0.46518126042825314</v>
      </c>
      <c r="N2990" s="112">
        <f t="shared" si="93"/>
        <v>3.9478950383528906</v>
      </c>
    </row>
    <row r="2991" spans="1:14" x14ac:dyDescent="0.25">
      <c r="A2991" s="111" t="s">
        <v>671</v>
      </c>
      <c r="B2991" s="111">
        <f>INDEX(kommuner!C:C,MATCH(_xlfn.NUMBERVALUE(A2991),kommuner!B:B,0))</f>
        <v>3053</v>
      </c>
      <c r="C2991" s="111" t="s">
        <v>127</v>
      </c>
      <c r="D2991" s="111" t="s">
        <v>127</v>
      </c>
      <c r="E2991" s="111" t="s">
        <v>123</v>
      </c>
      <c r="F2991" s="111" t="s">
        <v>179</v>
      </c>
      <c r="G2991" s="111" t="s">
        <v>180</v>
      </c>
      <c r="H2991" s="111" t="s">
        <v>179</v>
      </c>
      <c r="I2991" s="111" t="s">
        <v>180</v>
      </c>
      <c r="J2991" t="str">
        <f t="shared" si="92"/>
        <v>3053SkogOrganisk jordBlandingsskogHøy</v>
      </c>
      <c r="K2991" s="111">
        <v>-5.5554344456832343</v>
      </c>
      <c r="L2991" s="111">
        <v>0.92784825435236762</v>
      </c>
      <c r="M2991" s="111">
        <v>0.46510463492953991</v>
      </c>
      <c r="N2991" s="112">
        <f t="shared" si="93"/>
        <v>-4.1624815564013264</v>
      </c>
    </row>
    <row r="2992" spans="1:14" x14ac:dyDescent="0.25">
      <c r="A2992" s="111" t="s">
        <v>671</v>
      </c>
      <c r="B2992" s="111">
        <f>INDEX(kommuner!C:C,MATCH(_xlfn.NUMBERVALUE(A2992),kommuner!B:B,0))</f>
        <v>3053</v>
      </c>
      <c r="C2992" s="111" t="s">
        <v>127</v>
      </c>
      <c r="D2992" s="111" t="s">
        <v>127</v>
      </c>
      <c r="E2992" s="111" t="s">
        <v>123</v>
      </c>
      <c r="F2992" s="111" t="s">
        <v>179</v>
      </c>
      <c r="G2992" s="111" t="s">
        <v>167</v>
      </c>
      <c r="H2992" s="111" t="s">
        <v>179</v>
      </c>
      <c r="I2992" s="111" t="s">
        <v>167</v>
      </c>
      <c r="J2992" t="str">
        <f t="shared" si="92"/>
        <v>3053SkogOrganisk jordBlandingsskogImpediment</v>
      </c>
      <c r="K2992" s="111">
        <v>-0.28586344175800005</v>
      </c>
      <c r="L2992" s="111">
        <v>0.92784825435236762</v>
      </c>
      <c r="M2992" s="111">
        <v>0.46510463492953991</v>
      </c>
      <c r="N2992" s="112">
        <f t="shared" si="93"/>
        <v>1.1070894475239075</v>
      </c>
    </row>
    <row r="2993" spans="1:14" x14ac:dyDescent="0.25">
      <c r="A2993" s="111" t="s">
        <v>671</v>
      </c>
      <c r="B2993" s="111">
        <f>INDEX(kommuner!C:C,MATCH(_xlfn.NUMBERVALUE(A2993),kommuner!B:B,0))</f>
        <v>3053</v>
      </c>
      <c r="C2993" s="111" t="s">
        <v>127</v>
      </c>
      <c r="D2993" s="111" t="s">
        <v>127</v>
      </c>
      <c r="E2993" s="111" t="s">
        <v>123</v>
      </c>
      <c r="F2993" s="111" t="s">
        <v>179</v>
      </c>
      <c r="G2993" s="111" t="s">
        <v>190</v>
      </c>
      <c r="H2993" s="111" t="s">
        <v>179</v>
      </c>
      <c r="I2993" s="111" t="s">
        <v>190</v>
      </c>
      <c r="J2993" t="str">
        <f t="shared" si="92"/>
        <v>3053SkogOrganisk jordBlandingsskogLav</v>
      </c>
      <c r="K2993" s="111">
        <v>-1.2347339377887629</v>
      </c>
      <c r="L2993" s="111">
        <v>0.92784825435236762</v>
      </c>
      <c r="M2993" s="111">
        <v>0.46510463492953991</v>
      </c>
      <c r="N2993" s="112">
        <f t="shared" si="93"/>
        <v>0.15821895149314458</v>
      </c>
    </row>
    <row r="2994" spans="1:14" x14ac:dyDescent="0.25">
      <c r="A2994" s="111" t="s">
        <v>671</v>
      </c>
      <c r="B2994" s="111">
        <f>INDEX(kommuner!C:C,MATCH(_xlfn.NUMBERVALUE(A2994),kommuner!B:B,0))</f>
        <v>3053</v>
      </c>
      <c r="C2994" s="111" t="s">
        <v>127</v>
      </c>
      <c r="D2994" s="111" t="s">
        <v>127</v>
      </c>
      <c r="E2994" s="111" t="s">
        <v>123</v>
      </c>
      <c r="F2994" s="111" t="s">
        <v>179</v>
      </c>
      <c r="G2994" s="111" t="s">
        <v>173</v>
      </c>
      <c r="H2994" s="111" t="s">
        <v>179</v>
      </c>
      <c r="I2994" s="111" t="s">
        <v>173</v>
      </c>
      <c r="J2994" t="str">
        <f t="shared" si="92"/>
        <v>3053SkogOrganisk jordBlandingsskogMiddels</v>
      </c>
      <c r="K2994" s="111">
        <v>-2.4239591752717748</v>
      </c>
      <c r="L2994" s="111">
        <v>0.92784825435236762</v>
      </c>
      <c r="M2994" s="111">
        <v>0.46510463492953991</v>
      </c>
      <c r="N2994" s="112">
        <f t="shared" si="93"/>
        <v>-1.0310062859898674</v>
      </c>
    </row>
    <row r="2995" spans="1:14" x14ac:dyDescent="0.25">
      <c r="A2995" s="111" t="s">
        <v>671</v>
      </c>
      <c r="B2995" s="111">
        <f>INDEX(kommuner!C:C,MATCH(_xlfn.NUMBERVALUE(A2995),kommuner!B:B,0))</f>
        <v>3053</v>
      </c>
      <c r="C2995" s="111" t="s">
        <v>127</v>
      </c>
      <c r="D2995" s="111" t="s">
        <v>127</v>
      </c>
      <c r="E2995" s="111" t="s">
        <v>123</v>
      </c>
      <c r="F2995" s="111" t="s">
        <v>179</v>
      </c>
      <c r="G2995" s="111" t="s">
        <v>186</v>
      </c>
      <c r="H2995" s="111" t="s">
        <v>179</v>
      </c>
      <c r="I2995" s="111" t="s">
        <v>186</v>
      </c>
      <c r="J2995" t="str">
        <f t="shared" si="92"/>
        <v>3053SkogOrganisk jordBlandingsskogSærs høy</v>
      </c>
      <c r="K2995" s="111">
        <v>-1.5726115302258048</v>
      </c>
      <c r="L2995" s="111">
        <v>0.92784825435236762</v>
      </c>
      <c r="M2995" s="111">
        <v>0.46510463492953991</v>
      </c>
      <c r="N2995" s="112">
        <f t="shared" si="93"/>
        <v>-0.17965864094389727</v>
      </c>
    </row>
    <row r="2996" spans="1:14" x14ac:dyDescent="0.25">
      <c r="A2996" s="111" t="s">
        <v>671</v>
      </c>
      <c r="B2996" s="111">
        <f>INDEX(kommuner!C:C,MATCH(_xlfn.NUMBERVALUE(A2996),kommuner!B:B,0))</f>
        <v>3053</v>
      </c>
      <c r="C2996" s="111" t="s">
        <v>127</v>
      </c>
      <c r="D2996" s="111" t="s">
        <v>127</v>
      </c>
      <c r="E2996" s="111" t="s">
        <v>123</v>
      </c>
      <c r="F2996" s="111" t="s">
        <v>185</v>
      </c>
      <c r="G2996" s="111" t="s">
        <v>180</v>
      </c>
      <c r="H2996" s="111" t="s">
        <v>185</v>
      </c>
      <c r="I2996" s="111" t="s">
        <v>180</v>
      </c>
      <c r="J2996" t="str">
        <f t="shared" si="92"/>
        <v>3053SkogOrganisk jordLauvskogHøy</v>
      </c>
      <c r="K2996" s="111">
        <v>-1.9913688882377358</v>
      </c>
      <c r="L2996" s="111">
        <v>0.92784825435236762</v>
      </c>
      <c r="M2996" s="111">
        <v>0.46510463492953991</v>
      </c>
      <c r="N2996" s="112">
        <f t="shared" si="93"/>
        <v>-0.59841599895582831</v>
      </c>
    </row>
    <row r="2997" spans="1:14" x14ac:dyDescent="0.25">
      <c r="A2997" s="111" t="s">
        <v>671</v>
      </c>
      <c r="B2997" s="111">
        <f>INDEX(kommuner!C:C,MATCH(_xlfn.NUMBERVALUE(A2997),kommuner!B:B,0))</f>
        <v>3053</v>
      </c>
      <c r="C2997" s="111" t="s">
        <v>127</v>
      </c>
      <c r="D2997" s="111" t="s">
        <v>127</v>
      </c>
      <c r="E2997" s="111" t="s">
        <v>123</v>
      </c>
      <c r="F2997" s="111" t="s">
        <v>185</v>
      </c>
      <c r="G2997" s="111" t="s">
        <v>167</v>
      </c>
      <c r="H2997" s="111" t="s">
        <v>185</v>
      </c>
      <c r="I2997" s="111" t="s">
        <v>167</v>
      </c>
      <c r="J2997" t="str">
        <f t="shared" si="92"/>
        <v>3053SkogOrganisk jordLauvskogImpediment</v>
      </c>
      <c r="K2997" s="111">
        <v>0.35000626494250675</v>
      </c>
      <c r="L2997" s="111">
        <v>0.92784825435236762</v>
      </c>
      <c r="M2997" s="111">
        <v>0.46510463492953991</v>
      </c>
      <c r="N2997" s="112">
        <f t="shared" si="93"/>
        <v>1.7429591542244141</v>
      </c>
    </row>
    <row r="2998" spans="1:14" x14ac:dyDescent="0.25">
      <c r="A2998" s="111" t="s">
        <v>671</v>
      </c>
      <c r="B2998" s="111">
        <f>INDEX(kommuner!C:C,MATCH(_xlfn.NUMBERVALUE(A2998),kommuner!B:B,0))</f>
        <v>3053</v>
      </c>
      <c r="C2998" s="111" t="s">
        <v>127</v>
      </c>
      <c r="D2998" s="111" t="s">
        <v>127</v>
      </c>
      <c r="E2998" s="111" t="s">
        <v>123</v>
      </c>
      <c r="F2998" s="111" t="s">
        <v>185</v>
      </c>
      <c r="G2998" s="111" t="s">
        <v>190</v>
      </c>
      <c r="H2998" s="111" t="s">
        <v>185</v>
      </c>
      <c r="I2998" s="111" t="s">
        <v>190</v>
      </c>
      <c r="J2998" t="str">
        <f t="shared" si="92"/>
        <v>3053SkogOrganisk jordLauvskogLav</v>
      </c>
      <c r="K2998" s="111">
        <v>1.1144075558526714</v>
      </c>
      <c r="L2998" s="111">
        <v>0.92784825435236762</v>
      </c>
      <c r="M2998" s="111">
        <v>0.46510463492953991</v>
      </c>
      <c r="N2998" s="112">
        <f t="shared" si="93"/>
        <v>2.5073604451345788</v>
      </c>
    </row>
    <row r="2999" spans="1:14" x14ac:dyDescent="0.25">
      <c r="A2999" s="111" t="s">
        <v>671</v>
      </c>
      <c r="B2999" s="111">
        <f>INDEX(kommuner!C:C,MATCH(_xlfn.NUMBERVALUE(A2999),kommuner!B:B,0))</f>
        <v>3053</v>
      </c>
      <c r="C2999" s="111" t="s">
        <v>127</v>
      </c>
      <c r="D2999" s="111" t="s">
        <v>127</v>
      </c>
      <c r="E2999" s="111" t="s">
        <v>123</v>
      </c>
      <c r="F2999" s="111" t="s">
        <v>185</v>
      </c>
      <c r="G2999" s="111" t="s">
        <v>173</v>
      </c>
      <c r="H2999" s="111" t="s">
        <v>185</v>
      </c>
      <c r="I2999" s="111" t="s">
        <v>173</v>
      </c>
      <c r="J2999" t="str">
        <f t="shared" si="92"/>
        <v>3053SkogOrganisk jordLauvskogMiddels</v>
      </c>
      <c r="K2999" s="111">
        <v>-0.62664468270982987</v>
      </c>
      <c r="L2999" s="111">
        <v>0.92784825435236762</v>
      </c>
      <c r="M2999" s="111">
        <v>0.46510463492953991</v>
      </c>
      <c r="N2999" s="112">
        <f t="shared" si="93"/>
        <v>0.76630820657207765</v>
      </c>
    </row>
    <row r="3000" spans="1:14" x14ac:dyDescent="0.25">
      <c r="A3000" s="111" t="s">
        <v>671</v>
      </c>
      <c r="B3000" s="111">
        <f>INDEX(kommuner!C:C,MATCH(_xlfn.NUMBERVALUE(A3000),kommuner!B:B,0))</f>
        <v>3053</v>
      </c>
      <c r="C3000" s="111" t="s">
        <v>127</v>
      </c>
      <c r="D3000" s="111" t="s">
        <v>127</v>
      </c>
      <c r="E3000" s="111" t="s">
        <v>123</v>
      </c>
      <c r="F3000" s="111" t="s">
        <v>185</v>
      </c>
      <c r="G3000" s="111" t="s">
        <v>186</v>
      </c>
      <c r="H3000" s="111" t="s">
        <v>185</v>
      </c>
      <c r="I3000" s="111" t="s">
        <v>186</v>
      </c>
      <c r="J3000" t="str">
        <f t="shared" si="92"/>
        <v>3053SkogOrganisk jordLauvskogSærs høy</v>
      </c>
      <c r="K3000" s="111">
        <v>-1.8997279926091779</v>
      </c>
      <c r="L3000" s="111">
        <v>0.92784825435236762</v>
      </c>
      <c r="M3000" s="111">
        <v>0.46510463492953991</v>
      </c>
      <c r="N3000" s="112">
        <f t="shared" si="93"/>
        <v>-0.50677510332727038</v>
      </c>
    </row>
    <row r="3001" spans="1:14" x14ac:dyDescent="0.25">
      <c r="A3001" s="111" t="s">
        <v>671</v>
      </c>
      <c r="B3001" s="111">
        <f>INDEX(kommuner!C:C,MATCH(_xlfn.NUMBERVALUE(A3001),kommuner!B:B,0))</f>
        <v>3053</v>
      </c>
      <c r="C3001" s="111" t="s">
        <v>83</v>
      </c>
      <c r="D3001" s="111" t="s">
        <v>83</v>
      </c>
      <c r="E3001" s="111" t="s">
        <v>126</v>
      </c>
      <c r="F3001" s="111" t="s">
        <v>139</v>
      </c>
      <c r="G3001" s="111" t="s">
        <v>139</v>
      </c>
      <c r="H3001" s="111" t="s">
        <v>139</v>
      </c>
      <c r="I3001" s="111" t="s">
        <v>139</v>
      </c>
      <c r="J3001" t="str">
        <f t="shared" si="92"/>
        <v>3053Utbygd arealMineraljord</v>
      </c>
      <c r="K3001" s="111">
        <v>-0.82639633937819656</v>
      </c>
      <c r="L3001" s="111">
        <v>0</v>
      </c>
      <c r="M3001" s="111">
        <v>1.303047089454229E-2</v>
      </c>
      <c r="N3001" s="112">
        <f t="shared" si="93"/>
        <v>-0.81336586848365422</v>
      </c>
    </row>
    <row r="3002" spans="1:14" x14ac:dyDescent="0.25">
      <c r="A3002" s="111" t="s">
        <v>671</v>
      </c>
      <c r="B3002" s="111">
        <f>INDEX(kommuner!C:C,MATCH(_xlfn.NUMBERVALUE(A3002),kommuner!B:B,0))</f>
        <v>3053</v>
      </c>
      <c r="C3002" s="111" t="s">
        <v>83</v>
      </c>
      <c r="D3002" s="111" t="s">
        <v>83</v>
      </c>
      <c r="E3002" s="111" t="s">
        <v>123</v>
      </c>
      <c r="F3002" s="111" t="s">
        <v>139</v>
      </c>
      <c r="G3002" s="111" t="s">
        <v>139</v>
      </c>
      <c r="H3002" s="111" t="s">
        <v>139</v>
      </c>
      <c r="I3002" s="111" t="s">
        <v>139</v>
      </c>
      <c r="J3002" t="str">
        <f t="shared" si="92"/>
        <v>3053Utbygd arealOrganisk jord</v>
      </c>
      <c r="K3002" s="111">
        <v>29.011421395201612</v>
      </c>
      <c r="L3002" s="111">
        <v>0</v>
      </c>
      <c r="M3002" s="111">
        <v>1.303047089454229E-2</v>
      </c>
      <c r="N3002" s="112">
        <f t="shared" si="93"/>
        <v>29.024451866096154</v>
      </c>
    </row>
    <row r="3003" spans="1:14" x14ac:dyDescent="0.25">
      <c r="A3003" s="111" t="s">
        <v>671</v>
      </c>
      <c r="B3003" s="111">
        <f>INDEX(kommuner!C:C,MATCH(_xlfn.NUMBERVALUE(A3003),kommuner!B:B,0))</f>
        <v>3053</v>
      </c>
      <c r="C3003" s="111" t="s">
        <v>181</v>
      </c>
      <c r="D3003" s="111" t="s">
        <v>181</v>
      </c>
      <c r="E3003" s="111" t="s">
        <v>123</v>
      </c>
      <c r="F3003" s="111" t="s">
        <v>139</v>
      </c>
      <c r="G3003" s="111" t="s">
        <v>139</v>
      </c>
      <c r="H3003" s="111" t="s">
        <v>139</v>
      </c>
      <c r="I3003" s="111" t="s">
        <v>139</v>
      </c>
      <c r="J3003" t="str">
        <f t="shared" si="92"/>
        <v>3053Vann og myrOrganisk jord</v>
      </c>
      <c r="K3003" s="111">
        <v>-0.15121005571827481</v>
      </c>
      <c r="L3003" s="111">
        <v>0</v>
      </c>
      <c r="M3003" s="111">
        <v>0</v>
      </c>
      <c r="N3003" s="112">
        <f t="shared" si="93"/>
        <v>-0.15121005571827481</v>
      </c>
    </row>
    <row r="3004" spans="1:14" x14ac:dyDescent="0.25">
      <c r="A3004" s="111" t="s">
        <v>672</v>
      </c>
      <c r="B3004" s="111">
        <f>INDEX(kommuner!C:C,MATCH(_xlfn.NUMBERVALUE(A3004),kommuner!B:B,0))</f>
        <v>3054</v>
      </c>
      <c r="C3004" s="111" t="s">
        <v>82</v>
      </c>
      <c r="D3004" s="111" t="s">
        <v>82</v>
      </c>
      <c r="E3004" s="111" t="s">
        <v>126</v>
      </c>
      <c r="F3004" s="111" t="s">
        <v>139</v>
      </c>
      <c r="G3004" s="111" t="s">
        <v>139</v>
      </c>
      <c r="H3004" s="111" t="s">
        <v>139</v>
      </c>
      <c r="I3004" s="111" t="s">
        <v>139</v>
      </c>
      <c r="J3004" t="str">
        <f t="shared" si="92"/>
        <v>3054Annen utmarkMineraljord</v>
      </c>
      <c r="K3004" s="111">
        <v>-8.1294889331176998E-2</v>
      </c>
      <c r="L3004" s="111">
        <v>0</v>
      </c>
      <c r="M3004" s="111">
        <v>0</v>
      </c>
      <c r="N3004" s="112">
        <f t="shared" si="93"/>
        <v>-8.1294889331176998E-2</v>
      </c>
    </row>
    <row r="3005" spans="1:14" x14ac:dyDescent="0.25">
      <c r="A3005" s="111" t="s">
        <v>672</v>
      </c>
      <c r="B3005" s="111">
        <f>INDEX(kommuner!C:C,MATCH(_xlfn.NUMBERVALUE(A3005),kommuner!B:B,0))</f>
        <v>3054</v>
      </c>
      <c r="C3005" s="111" t="s">
        <v>121</v>
      </c>
      <c r="D3005" s="111" t="s">
        <v>121</v>
      </c>
      <c r="E3005" s="111" t="s">
        <v>126</v>
      </c>
      <c r="F3005" s="111" t="s">
        <v>139</v>
      </c>
      <c r="G3005" s="111" t="s">
        <v>139</v>
      </c>
      <c r="H3005" s="111" t="s">
        <v>139</v>
      </c>
      <c r="I3005" s="111" t="s">
        <v>139</v>
      </c>
      <c r="J3005" t="str">
        <f t="shared" si="92"/>
        <v>3054BeiteMineraljord</v>
      </c>
      <c r="K3005" s="111">
        <v>-0.96338340838695502</v>
      </c>
      <c r="L3005" s="111">
        <v>0</v>
      </c>
      <c r="M3005" s="111">
        <v>1.2448711246839999E-7</v>
      </c>
      <c r="N3005" s="112">
        <f t="shared" si="93"/>
        <v>-0.96338328389984251</v>
      </c>
    </row>
    <row r="3006" spans="1:14" x14ac:dyDescent="0.25">
      <c r="A3006" s="111" t="s">
        <v>672</v>
      </c>
      <c r="B3006" s="111">
        <f>INDEX(kommuner!C:C,MATCH(_xlfn.NUMBERVALUE(A3006),kommuner!B:B,0))</f>
        <v>3054</v>
      </c>
      <c r="C3006" s="111" t="s">
        <v>121</v>
      </c>
      <c r="D3006" s="111" t="s">
        <v>121</v>
      </c>
      <c r="E3006" s="111" t="s">
        <v>123</v>
      </c>
      <c r="F3006" s="111" t="s">
        <v>139</v>
      </c>
      <c r="G3006" s="111" t="s">
        <v>139</v>
      </c>
      <c r="H3006" s="111" t="s">
        <v>139</v>
      </c>
      <c r="I3006" s="111" t="s">
        <v>139</v>
      </c>
      <c r="J3006" t="str">
        <f t="shared" si="92"/>
        <v>3054BeiteOrganisk jord</v>
      </c>
      <c r="K3006" s="111">
        <v>12.077525935985037</v>
      </c>
      <c r="L3006" s="111">
        <v>1.6412500000000001</v>
      </c>
      <c r="M3006" s="111">
        <v>0</v>
      </c>
      <c r="N3006" s="112">
        <f t="shared" si="93"/>
        <v>13.718775935985036</v>
      </c>
    </row>
    <row r="3007" spans="1:14" x14ac:dyDescent="0.25">
      <c r="A3007" s="111" t="s">
        <v>672</v>
      </c>
      <c r="B3007" s="111">
        <f>INDEX(kommuner!C:C,MATCH(_xlfn.NUMBERVALUE(A3007),kommuner!B:B,0))</f>
        <v>3054</v>
      </c>
      <c r="C3007" s="111" t="s">
        <v>84</v>
      </c>
      <c r="D3007" s="111" t="s">
        <v>84</v>
      </c>
      <c r="E3007" s="111" t="s">
        <v>126</v>
      </c>
      <c r="F3007" s="111" t="s">
        <v>139</v>
      </c>
      <c r="G3007" s="111" t="s">
        <v>139</v>
      </c>
      <c r="H3007" s="111" t="s">
        <v>139</v>
      </c>
      <c r="I3007" s="111" t="s">
        <v>139</v>
      </c>
      <c r="J3007" t="str">
        <f t="shared" si="92"/>
        <v>3054Dyrket markMineraljord</v>
      </c>
      <c r="K3007" s="111">
        <v>-0.60891376733541336</v>
      </c>
      <c r="L3007" s="111">
        <v>0</v>
      </c>
      <c r="M3007" s="111">
        <v>0</v>
      </c>
      <c r="N3007" s="112">
        <f t="shared" si="93"/>
        <v>-0.60891376733541336</v>
      </c>
    </row>
    <row r="3008" spans="1:14" x14ac:dyDescent="0.25">
      <c r="A3008" s="111" t="s">
        <v>672</v>
      </c>
      <c r="B3008" s="111">
        <f>INDEX(kommuner!C:C,MATCH(_xlfn.NUMBERVALUE(A3008),kommuner!B:B,0))</f>
        <v>3054</v>
      </c>
      <c r="C3008" s="111" t="s">
        <v>84</v>
      </c>
      <c r="D3008" s="111" t="s">
        <v>84</v>
      </c>
      <c r="E3008" s="111" t="s">
        <v>123</v>
      </c>
      <c r="F3008" s="111" t="s">
        <v>139</v>
      </c>
      <c r="G3008" s="111" t="s">
        <v>139</v>
      </c>
      <c r="H3008" s="111" t="s">
        <v>139</v>
      </c>
      <c r="I3008" s="111" t="s">
        <v>139</v>
      </c>
      <c r="J3008" t="str">
        <f t="shared" si="92"/>
        <v>3054Dyrket markOrganisk jord</v>
      </c>
      <c r="K3008" s="111">
        <v>28.726149366675592</v>
      </c>
      <c r="L3008" s="111">
        <v>1.45625</v>
      </c>
      <c r="M3008" s="111">
        <v>0</v>
      </c>
      <c r="N3008" s="112">
        <f t="shared" si="93"/>
        <v>30.182399366675593</v>
      </c>
    </row>
    <row r="3009" spans="1:14" x14ac:dyDescent="0.25">
      <c r="A3009" s="111" t="s">
        <v>672</v>
      </c>
      <c r="B3009" s="111">
        <f>INDEX(kommuner!C:C,MATCH(_xlfn.NUMBERVALUE(A3009),kommuner!B:B,0))</f>
        <v>3054</v>
      </c>
      <c r="C3009" s="111" t="s">
        <v>127</v>
      </c>
      <c r="D3009" s="111" t="s">
        <v>127</v>
      </c>
      <c r="E3009" s="111" t="s">
        <v>126</v>
      </c>
      <c r="F3009" s="111" t="s">
        <v>172</v>
      </c>
      <c r="G3009" s="111" t="s">
        <v>180</v>
      </c>
      <c r="H3009" s="111" t="s">
        <v>172</v>
      </c>
      <c r="I3009" s="111" t="s">
        <v>180</v>
      </c>
      <c r="J3009" t="str">
        <f t="shared" si="92"/>
        <v>3054SkogMineraljordBarskogHøy</v>
      </c>
      <c r="K3009" s="111">
        <v>-2.6198458133623994</v>
      </c>
      <c r="L3009" s="111">
        <v>0.85306406685236758</v>
      </c>
      <c r="M3009" s="111">
        <v>6.4056614999681585E-2</v>
      </c>
      <c r="N3009" s="112">
        <f t="shared" si="93"/>
        <v>-1.7027251315103504</v>
      </c>
    </row>
    <row r="3010" spans="1:14" x14ac:dyDescent="0.25">
      <c r="A3010" s="111" t="s">
        <v>672</v>
      </c>
      <c r="B3010" s="111">
        <f>INDEX(kommuner!C:C,MATCH(_xlfn.NUMBERVALUE(A3010),kommuner!B:B,0))</f>
        <v>3054</v>
      </c>
      <c r="C3010" s="111" t="s">
        <v>127</v>
      </c>
      <c r="D3010" s="111" t="s">
        <v>127</v>
      </c>
      <c r="E3010" s="111" t="s">
        <v>126</v>
      </c>
      <c r="F3010" s="111" t="s">
        <v>172</v>
      </c>
      <c r="G3010" s="111" t="s">
        <v>167</v>
      </c>
      <c r="H3010" s="111" t="s">
        <v>172</v>
      </c>
      <c r="I3010" s="111" t="s">
        <v>167</v>
      </c>
      <c r="J3010" t="str">
        <f t="shared" si="92"/>
        <v>3054SkogMineraljordBarskogImpediment</v>
      </c>
      <c r="K3010" s="111">
        <v>-2.0650085329634176</v>
      </c>
      <c r="L3010" s="111">
        <v>0.85306406685236758</v>
      </c>
      <c r="M3010" s="111">
        <v>6.3979989500968365E-2</v>
      </c>
      <c r="N3010" s="112">
        <f t="shared" si="93"/>
        <v>-1.1479644766100818</v>
      </c>
    </row>
    <row r="3011" spans="1:14" x14ac:dyDescent="0.25">
      <c r="A3011" s="111" t="s">
        <v>672</v>
      </c>
      <c r="B3011" s="111">
        <f>INDEX(kommuner!C:C,MATCH(_xlfn.NUMBERVALUE(A3011),kommuner!B:B,0))</f>
        <v>3054</v>
      </c>
      <c r="C3011" s="111" t="s">
        <v>127</v>
      </c>
      <c r="D3011" s="111" t="s">
        <v>127</v>
      </c>
      <c r="E3011" s="111" t="s">
        <v>126</v>
      </c>
      <c r="F3011" s="111" t="s">
        <v>172</v>
      </c>
      <c r="G3011" s="111" t="s">
        <v>190</v>
      </c>
      <c r="H3011" s="111" t="s">
        <v>172</v>
      </c>
      <c r="I3011" s="111" t="s">
        <v>190</v>
      </c>
      <c r="J3011" t="str">
        <f t="shared" ref="J3011:J3074" si="94">B3011&amp;C3011&amp;E3011&amp;IF(C3011="Skog",F3011&amp;G3011,"")</f>
        <v>3054SkogMineraljordBarskogLav</v>
      </c>
      <c r="K3011" s="111">
        <v>-1.5556963198695539</v>
      </c>
      <c r="L3011" s="111">
        <v>0.85306406685236758</v>
      </c>
      <c r="M3011" s="111">
        <v>6.3979989500968365E-2</v>
      </c>
      <c r="N3011" s="112">
        <f t="shared" ref="N3011:N3074" si="95">SUM(K3011:M3011)</f>
        <v>-0.63865226351621796</v>
      </c>
    </row>
    <row r="3012" spans="1:14" x14ac:dyDescent="0.25">
      <c r="A3012" s="111" t="s">
        <v>672</v>
      </c>
      <c r="B3012" s="111">
        <f>INDEX(kommuner!C:C,MATCH(_xlfn.NUMBERVALUE(A3012),kommuner!B:B,0))</f>
        <v>3054</v>
      </c>
      <c r="C3012" s="111" t="s">
        <v>127</v>
      </c>
      <c r="D3012" s="111" t="s">
        <v>127</v>
      </c>
      <c r="E3012" s="111" t="s">
        <v>126</v>
      </c>
      <c r="F3012" s="111" t="s">
        <v>172</v>
      </c>
      <c r="G3012" s="111" t="s">
        <v>173</v>
      </c>
      <c r="H3012" s="111" t="s">
        <v>172</v>
      </c>
      <c r="I3012" s="111" t="s">
        <v>173</v>
      </c>
      <c r="J3012" t="str">
        <f t="shared" si="94"/>
        <v>3054SkogMineraljordBarskogMiddels</v>
      </c>
      <c r="K3012" s="111">
        <v>-2.1020078369684825</v>
      </c>
      <c r="L3012" s="111">
        <v>0.85306406685236758</v>
      </c>
      <c r="M3012" s="111">
        <v>6.4056614999681585E-2</v>
      </c>
      <c r="N3012" s="112">
        <f t="shared" si="95"/>
        <v>-1.1848871551164335</v>
      </c>
    </row>
    <row r="3013" spans="1:14" x14ac:dyDescent="0.25">
      <c r="A3013" s="111" t="s">
        <v>672</v>
      </c>
      <c r="B3013" s="111">
        <f>INDEX(kommuner!C:C,MATCH(_xlfn.NUMBERVALUE(A3013),kommuner!B:B,0))</f>
        <v>3054</v>
      </c>
      <c r="C3013" s="111" t="s">
        <v>127</v>
      </c>
      <c r="D3013" s="111" t="s">
        <v>127</v>
      </c>
      <c r="E3013" s="111" t="s">
        <v>126</v>
      </c>
      <c r="F3013" s="111" t="s">
        <v>172</v>
      </c>
      <c r="G3013" s="111" t="s">
        <v>186</v>
      </c>
      <c r="H3013" s="111" t="s">
        <v>172</v>
      </c>
      <c r="I3013" s="111" t="s">
        <v>186</v>
      </c>
      <c r="J3013" t="str">
        <f t="shared" si="94"/>
        <v>3054SkogMineraljordBarskogSærs høy</v>
      </c>
      <c r="K3013" s="111">
        <v>0.12072674540874306</v>
      </c>
      <c r="L3013" s="111">
        <v>0.85306406685236758</v>
      </c>
      <c r="M3013" s="111">
        <v>6.4056614999681585E-2</v>
      </c>
      <c r="N3013" s="112">
        <f t="shared" si="95"/>
        <v>1.0378474272607923</v>
      </c>
    </row>
    <row r="3014" spans="1:14" x14ac:dyDescent="0.25">
      <c r="A3014" s="111" t="s">
        <v>672</v>
      </c>
      <c r="B3014" s="111">
        <f>INDEX(kommuner!C:C,MATCH(_xlfn.NUMBERVALUE(A3014),kommuner!B:B,0))</f>
        <v>3054</v>
      </c>
      <c r="C3014" s="111" t="s">
        <v>127</v>
      </c>
      <c r="D3014" s="111" t="s">
        <v>127</v>
      </c>
      <c r="E3014" s="111" t="s">
        <v>126</v>
      </c>
      <c r="F3014" s="111" t="s">
        <v>179</v>
      </c>
      <c r="G3014" s="111" t="s">
        <v>180</v>
      </c>
      <c r="H3014" s="111" t="s">
        <v>179</v>
      </c>
      <c r="I3014" s="111" t="s">
        <v>180</v>
      </c>
      <c r="J3014" t="str">
        <f t="shared" si="94"/>
        <v>3054SkogMineraljordBlandingsskogHøy</v>
      </c>
      <c r="K3014" s="111">
        <v>-7.1939050909469406</v>
      </c>
      <c r="L3014" s="111">
        <v>0.85306406685236758</v>
      </c>
      <c r="M3014" s="111">
        <v>6.3979989500968365E-2</v>
      </c>
      <c r="N3014" s="112">
        <f t="shared" si="95"/>
        <v>-6.2768610345936047</v>
      </c>
    </row>
    <row r="3015" spans="1:14" x14ac:dyDescent="0.25">
      <c r="A3015" s="111" t="s">
        <v>672</v>
      </c>
      <c r="B3015" s="111">
        <f>INDEX(kommuner!C:C,MATCH(_xlfn.NUMBERVALUE(A3015),kommuner!B:B,0))</f>
        <v>3054</v>
      </c>
      <c r="C3015" s="111" t="s">
        <v>127</v>
      </c>
      <c r="D3015" s="111" t="s">
        <v>127</v>
      </c>
      <c r="E3015" s="111" t="s">
        <v>126</v>
      </c>
      <c r="F3015" s="111" t="s">
        <v>179</v>
      </c>
      <c r="G3015" s="111" t="s">
        <v>167</v>
      </c>
      <c r="H3015" s="111" t="s">
        <v>179</v>
      </c>
      <c r="I3015" s="111" t="s">
        <v>167</v>
      </c>
      <c r="J3015" t="str">
        <f t="shared" si="94"/>
        <v>3054SkogMineraljordBlandingsskogImpediment</v>
      </c>
      <c r="K3015" s="111">
        <v>-1.534689908392211</v>
      </c>
      <c r="L3015" s="111">
        <v>0.85306406685236758</v>
      </c>
      <c r="M3015" s="111">
        <v>6.3979989500968365E-2</v>
      </c>
      <c r="N3015" s="112">
        <f t="shared" si="95"/>
        <v>-0.61764585203887501</v>
      </c>
    </row>
    <row r="3016" spans="1:14" x14ac:dyDescent="0.25">
      <c r="A3016" s="111" t="s">
        <v>672</v>
      </c>
      <c r="B3016" s="111">
        <f>INDEX(kommuner!C:C,MATCH(_xlfn.NUMBERVALUE(A3016),kommuner!B:B,0))</f>
        <v>3054</v>
      </c>
      <c r="C3016" s="111" t="s">
        <v>127</v>
      </c>
      <c r="D3016" s="111" t="s">
        <v>127</v>
      </c>
      <c r="E3016" s="111" t="s">
        <v>126</v>
      </c>
      <c r="F3016" s="111" t="s">
        <v>179</v>
      </c>
      <c r="G3016" s="111" t="s">
        <v>190</v>
      </c>
      <c r="H3016" s="111" t="s">
        <v>179</v>
      </c>
      <c r="I3016" s="111" t="s">
        <v>190</v>
      </c>
      <c r="J3016" t="str">
        <f t="shared" si="94"/>
        <v>3054SkogMineraljordBlandingsskogLav</v>
      </c>
      <c r="K3016" s="111">
        <v>-2.1877055028220966</v>
      </c>
      <c r="L3016" s="111">
        <v>0.85306406685236758</v>
      </c>
      <c r="M3016" s="111">
        <v>6.3979989500968365E-2</v>
      </c>
      <c r="N3016" s="112">
        <f t="shared" si="95"/>
        <v>-1.2706614464687609</v>
      </c>
    </row>
    <row r="3017" spans="1:14" x14ac:dyDescent="0.25">
      <c r="A3017" s="111" t="s">
        <v>672</v>
      </c>
      <c r="B3017" s="111">
        <f>INDEX(kommuner!C:C,MATCH(_xlfn.NUMBERVALUE(A3017),kommuner!B:B,0))</f>
        <v>3054</v>
      </c>
      <c r="C3017" s="111" t="s">
        <v>127</v>
      </c>
      <c r="D3017" s="111" t="s">
        <v>127</v>
      </c>
      <c r="E3017" s="111" t="s">
        <v>126</v>
      </c>
      <c r="F3017" s="111" t="s">
        <v>179</v>
      </c>
      <c r="G3017" s="111" t="s">
        <v>173</v>
      </c>
      <c r="H3017" s="111" t="s">
        <v>179</v>
      </c>
      <c r="I3017" s="111" t="s">
        <v>173</v>
      </c>
      <c r="J3017" t="str">
        <f t="shared" si="94"/>
        <v>3054SkogMineraljordBlandingsskogMiddels</v>
      </c>
      <c r="K3017" s="111">
        <v>-3.8687729546762566</v>
      </c>
      <c r="L3017" s="111">
        <v>0.85306406685236758</v>
      </c>
      <c r="M3017" s="111">
        <v>6.3979989500968365E-2</v>
      </c>
      <c r="N3017" s="112">
        <f t="shared" si="95"/>
        <v>-2.9517288983229206</v>
      </c>
    </row>
    <row r="3018" spans="1:14" x14ac:dyDescent="0.25">
      <c r="A3018" s="111" t="s">
        <v>672</v>
      </c>
      <c r="B3018" s="111">
        <f>INDEX(kommuner!C:C,MATCH(_xlfn.NUMBERVALUE(A3018),kommuner!B:B,0))</f>
        <v>3054</v>
      </c>
      <c r="C3018" s="111" t="s">
        <v>127</v>
      </c>
      <c r="D3018" s="111" t="s">
        <v>127</v>
      </c>
      <c r="E3018" s="111" t="s">
        <v>126</v>
      </c>
      <c r="F3018" s="111" t="s">
        <v>179</v>
      </c>
      <c r="G3018" s="111" t="s">
        <v>186</v>
      </c>
      <c r="H3018" s="111" t="s">
        <v>179</v>
      </c>
      <c r="I3018" s="111" t="s">
        <v>186</v>
      </c>
      <c r="J3018" t="str">
        <f t="shared" si="94"/>
        <v>3054SkogMineraljordBlandingsskogSærs høy</v>
      </c>
      <c r="K3018" s="111">
        <v>-2.9395925245326562</v>
      </c>
      <c r="L3018" s="111">
        <v>0.85306406685236758</v>
      </c>
      <c r="M3018" s="111">
        <v>6.3979989500968365E-2</v>
      </c>
      <c r="N3018" s="112">
        <f t="shared" si="95"/>
        <v>-2.0225484681793202</v>
      </c>
    </row>
    <row r="3019" spans="1:14" x14ac:dyDescent="0.25">
      <c r="A3019" s="111" t="s">
        <v>672</v>
      </c>
      <c r="B3019" s="111">
        <f>INDEX(kommuner!C:C,MATCH(_xlfn.NUMBERVALUE(A3019),kommuner!B:B,0))</f>
        <v>3054</v>
      </c>
      <c r="C3019" s="111" t="s">
        <v>127</v>
      </c>
      <c r="D3019" s="111" t="s">
        <v>127</v>
      </c>
      <c r="E3019" s="111" t="s">
        <v>126</v>
      </c>
      <c r="F3019" s="111" t="s">
        <v>185</v>
      </c>
      <c r="G3019" s="111" t="s">
        <v>180</v>
      </c>
      <c r="H3019" s="111" t="s">
        <v>185</v>
      </c>
      <c r="I3019" s="111" t="s">
        <v>180</v>
      </c>
      <c r="J3019" t="str">
        <f t="shared" si="94"/>
        <v>3054SkogMineraljordLauvskogHøy</v>
      </c>
      <c r="K3019" s="111">
        <v>-3.3269846154961789</v>
      </c>
      <c r="L3019" s="111">
        <v>0.85306406685236758</v>
      </c>
      <c r="M3019" s="111">
        <v>6.3979989500968365E-2</v>
      </c>
      <c r="N3019" s="112">
        <f t="shared" si="95"/>
        <v>-2.4099405591428429</v>
      </c>
    </row>
    <row r="3020" spans="1:14" x14ac:dyDescent="0.25">
      <c r="A3020" s="111" t="s">
        <v>672</v>
      </c>
      <c r="B3020" s="111">
        <f>INDEX(kommuner!C:C,MATCH(_xlfn.NUMBERVALUE(A3020),kommuner!B:B,0))</f>
        <v>3054</v>
      </c>
      <c r="C3020" s="111" t="s">
        <v>127</v>
      </c>
      <c r="D3020" s="111" t="s">
        <v>127</v>
      </c>
      <c r="E3020" s="111" t="s">
        <v>126</v>
      </c>
      <c r="F3020" s="111" t="s">
        <v>185</v>
      </c>
      <c r="G3020" s="111" t="s">
        <v>167</v>
      </c>
      <c r="H3020" s="111" t="s">
        <v>185</v>
      </c>
      <c r="I3020" s="111" t="s">
        <v>167</v>
      </c>
      <c r="J3020" t="str">
        <f t="shared" si="94"/>
        <v>3054SkogMineraljordLauvskogImpediment</v>
      </c>
      <c r="K3020" s="111">
        <v>-0.77373521499002318</v>
      </c>
      <c r="L3020" s="111">
        <v>0.85306406685236758</v>
      </c>
      <c r="M3020" s="111">
        <v>6.3979989500968365E-2</v>
      </c>
      <c r="N3020" s="112">
        <f t="shared" si="95"/>
        <v>0.14330884136331276</v>
      </c>
    </row>
    <row r="3021" spans="1:14" x14ac:dyDescent="0.25">
      <c r="A3021" s="111" t="s">
        <v>672</v>
      </c>
      <c r="B3021" s="111">
        <f>INDEX(kommuner!C:C,MATCH(_xlfn.NUMBERVALUE(A3021),kommuner!B:B,0))</f>
        <v>3054</v>
      </c>
      <c r="C3021" s="111" t="s">
        <v>127</v>
      </c>
      <c r="D3021" s="111" t="s">
        <v>127</v>
      </c>
      <c r="E3021" s="111" t="s">
        <v>126</v>
      </c>
      <c r="F3021" s="111" t="s">
        <v>185</v>
      </c>
      <c r="G3021" s="111" t="s">
        <v>190</v>
      </c>
      <c r="H3021" s="111" t="s">
        <v>185</v>
      </c>
      <c r="I3021" s="111" t="s">
        <v>190</v>
      </c>
      <c r="J3021" t="str">
        <f t="shared" si="94"/>
        <v>3054SkogMineraljordLauvskogLav</v>
      </c>
      <c r="K3021" s="111">
        <v>-8.9748170935426599E-2</v>
      </c>
      <c r="L3021" s="111">
        <v>0.85306406685236758</v>
      </c>
      <c r="M3021" s="111">
        <v>6.3979989500968365E-2</v>
      </c>
      <c r="N3021" s="112">
        <f t="shared" si="95"/>
        <v>0.82729588541790933</v>
      </c>
    </row>
    <row r="3022" spans="1:14" x14ac:dyDescent="0.25">
      <c r="A3022" s="111" t="s">
        <v>672</v>
      </c>
      <c r="B3022" s="111">
        <f>INDEX(kommuner!C:C,MATCH(_xlfn.NUMBERVALUE(A3022),kommuner!B:B,0))</f>
        <v>3054</v>
      </c>
      <c r="C3022" s="111" t="s">
        <v>127</v>
      </c>
      <c r="D3022" s="111" t="s">
        <v>127</v>
      </c>
      <c r="E3022" s="111" t="s">
        <v>126</v>
      </c>
      <c r="F3022" s="111" t="s">
        <v>185</v>
      </c>
      <c r="G3022" s="111" t="s">
        <v>173</v>
      </c>
      <c r="H3022" s="111" t="s">
        <v>185</v>
      </c>
      <c r="I3022" s="111" t="s">
        <v>173</v>
      </c>
      <c r="J3022" t="str">
        <f t="shared" si="94"/>
        <v>3054SkogMineraljordLauvskogMiddels</v>
      </c>
      <c r="K3022" s="111">
        <v>-1.7789409505847176</v>
      </c>
      <c r="L3022" s="111">
        <v>0.85306406685236758</v>
      </c>
      <c r="M3022" s="111">
        <v>6.3979989500968365E-2</v>
      </c>
      <c r="N3022" s="112">
        <f t="shared" si="95"/>
        <v>-0.86189689423138161</v>
      </c>
    </row>
    <row r="3023" spans="1:14" x14ac:dyDescent="0.25">
      <c r="A3023" s="111" t="s">
        <v>672</v>
      </c>
      <c r="B3023" s="111">
        <f>INDEX(kommuner!C:C,MATCH(_xlfn.NUMBERVALUE(A3023),kommuner!B:B,0))</f>
        <v>3054</v>
      </c>
      <c r="C3023" s="111" t="s">
        <v>127</v>
      </c>
      <c r="D3023" s="111" t="s">
        <v>127</v>
      </c>
      <c r="E3023" s="111" t="s">
        <v>126</v>
      </c>
      <c r="F3023" s="111" t="s">
        <v>185</v>
      </c>
      <c r="G3023" s="111" t="s">
        <v>186</v>
      </c>
      <c r="H3023" s="111" t="s">
        <v>185</v>
      </c>
      <c r="I3023" s="111" t="s">
        <v>186</v>
      </c>
      <c r="J3023" t="str">
        <f t="shared" si="94"/>
        <v>3054SkogMineraljordLauvskogSærs høy</v>
      </c>
      <c r="K3023" s="111">
        <v>-3.6560473259425113</v>
      </c>
      <c r="L3023" s="111">
        <v>0.85306406685236758</v>
      </c>
      <c r="M3023" s="111">
        <v>6.3979989500968365E-2</v>
      </c>
      <c r="N3023" s="112">
        <f t="shared" si="95"/>
        <v>-2.7390032695891753</v>
      </c>
    </row>
    <row r="3024" spans="1:14" x14ac:dyDescent="0.25">
      <c r="A3024" s="111" t="s">
        <v>672</v>
      </c>
      <c r="B3024" s="111">
        <f>INDEX(kommuner!C:C,MATCH(_xlfn.NUMBERVALUE(A3024),kommuner!B:B,0))</f>
        <v>3054</v>
      </c>
      <c r="C3024" s="111" t="s">
        <v>127</v>
      </c>
      <c r="D3024" s="111" t="s">
        <v>127</v>
      </c>
      <c r="E3024" s="111" t="s">
        <v>123</v>
      </c>
      <c r="F3024" s="111" t="s">
        <v>172</v>
      </c>
      <c r="G3024" s="111" t="s">
        <v>180</v>
      </c>
      <c r="H3024" s="111" t="s">
        <v>172</v>
      </c>
      <c r="I3024" s="111" t="s">
        <v>180</v>
      </c>
      <c r="J3024" t="str">
        <f t="shared" si="94"/>
        <v>3054SkogOrganisk jordBarskogHøy</v>
      </c>
      <c r="K3024" s="111">
        <v>-2.5184559031994138</v>
      </c>
      <c r="L3024" s="111">
        <v>0.92784825435236762</v>
      </c>
      <c r="M3024" s="111">
        <v>0.46518126042825314</v>
      </c>
      <c r="N3024" s="112">
        <f t="shared" si="95"/>
        <v>-1.1254263884187932</v>
      </c>
    </row>
    <row r="3025" spans="1:14" x14ac:dyDescent="0.25">
      <c r="A3025" s="111" t="s">
        <v>672</v>
      </c>
      <c r="B3025" s="111">
        <f>INDEX(kommuner!C:C,MATCH(_xlfn.NUMBERVALUE(A3025),kommuner!B:B,0))</f>
        <v>3054</v>
      </c>
      <c r="C3025" s="111" t="s">
        <v>127</v>
      </c>
      <c r="D3025" s="111" t="s">
        <v>127</v>
      </c>
      <c r="E3025" s="111" t="s">
        <v>123</v>
      </c>
      <c r="F3025" s="111" t="s">
        <v>172</v>
      </c>
      <c r="G3025" s="111" t="s">
        <v>167</v>
      </c>
      <c r="H3025" s="111" t="s">
        <v>172</v>
      </c>
      <c r="I3025" s="111" t="s">
        <v>167</v>
      </c>
      <c r="J3025" t="str">
        <f t="shared" si="94"/>
        <v>3054SkogOrganisk jordBarskogImpediment</v>
      </c>
      <c r="K3025" s="111">
        <v>3.7944669267533482E-2</v>
      </c>
      <c r="L3025" s="111">
        <v>0.92784825435236762</v>
      </c>
      <c r="M3025" s="111">
        <v>0.46510463492953991</v>
      </c>
      <c r="N3025" s="112">
        <f t="shared" si="95"/>
        <v>1.430897558549441</v>
      </c>
    </row>
    <row r="3026" spans="1:14" x14ac:dyDescent="0.25">
      <c r="A3026" s="111" t="s">
        <v>672</v>
      </c>
      <c r="B3026" s="111">
        <f>INDEX(kommuner!C:C,MATCH(_xlfn.NUMBERVALUE(A3026),kommuner!B:B,0))</f>
        <v>3054</v>
      </c>
      <c r="C3026" s="111" t="s">
        <v>127</v>
      </c>
      <c r="D3026" s="111" t="s">
        <v>127</v>
      </c>
      <c r="E3026" s="111" t="s">
        <v>123</v>
      </c>
      <c r="F3026" s="111" t="s">
        <v>172</v>
      </c>
      <c r="G3026" s="111" t="s">
        <v>190</v>
      </c>
      <c r="H3026" s="111" t="s">
        <v>172</v>
      </c>
      <c r="I3026" s="111" t="s">
        <v>190</v>
      </c>
      <c r="J3026" t="str">
        <f t="shared" si="94"/>
        <v>3054SkogOrganisk jordBarskogLav</v>
      </c>
      <c r="K3026" s="111">
        <v>-0.50666953101693391</v>
      </c>
      <c r="L3026" s="111">
        <v>0.92784825435236762</v>
      </c>
      <c r="M3026" s="111">
        <v>0.46510463492953991</v>
      </c>
      <c r="N3026" s="112">
        <f t="shared" si="95"/>
        <v>0.88628335826497362</v>
      </c>
    </row>
    <row r="3027" spans="1:14" x14ac:dyDescent="0.25">
      <c r="A3027" s="111" t="s">
        <v>672</v>
      </c>
      <c r="B3027" s="111">
        <f>INDEX(kommuner!C:C,MATCH(_xlfn.NUMBERVALUE(A3027),kommuner!B:B,0))</f>
        <v>3054</v>
      </c>
      <c r="C3027" s="111" t="s">
        <v>127</v>
      </c>
      <c r="D3027" s="111" t="s">
        <v>127</v>
      </c>
      <c r="E3027" s="111" t="s">
        <v>123</v>
      </c>
      <c r="F3027" s="111" t="s">
        <v>172</v>
      </c>
      <c r="G3027" s="111" t="s">
        <v>173</v>
      </c>
      <c r="H3027" s="111" t="s">
        <v>172</v>
      </c>
      <c r="I3027" s="111" t="s">
        <v>173</v>
      </c>
      <c r="J3027" t="str">
        <f t="shared" si="94"/>
        <v>3054SkogOrganisk jordBarskogMiddels</v>
      </c>
      <c r="K3027" s="111">
        <v>-1.5571490961494638</v>
      </c>
      <c r="L3027" s="111">
        <v>0.92784825435236762</v>
      </c>
      <c r="M3027" s="111">
        <v>0.46518126042825314</v>
      </c>
      <c r="N3027" s="112">
        <f t="shared" si="95"/>
        <v>-0.16411958136884308</v>
      </c>
    </row>
    <row r="3028" spans="1:14" x14ac:dyDescent="0.25">
      <c r="A3028" s="111" t="s">
        <v>672</v>
      </c>
      <c r="B3028" s="111">
        <f>INDEX(kommuner!C:C,MATCH(_xlfn.NUMBERVALUE(A3028),kommuner!B:B,0))</f>
        <v>3054</v>
      </c>
      <c r="C3028" s="111" t="s">
        <v>127</v>
      </c>
      <c r="D3028" s="111" t="s">
        <v>127</v>
      </c>
      <c r="E3028" s="111" t="s">
        <v>123</v>
      </c>
      <c r="F3028" s="111" t="s">
        <v>172</v>
      </c>
      <c r="G3028" s="111" t="s">
        <v>186</v>
      </c>
      <c r="H3028" s="111" t="s">
        <v>172</v>
      </c>
      <c r="I3028" s="111" t="s">
        <v>186</v>
      </c>
      <c r="J3028" t="str">
        <f t="shared" si="94"/>
        <v>3054SkogOrganisk jordBarskogSærs høy</v>
      </c>
      <c r="K3028" s="111">
        <v>2.5548655235722699</v>
      </c>
      <c r="L3028" s="111">
        <v>0.92784825435236762</v>
      </c>
      <c r="M3028" s="111">
        <v>0.46518126042825314</v>
      </c>
      <c r="N3028" s="112">
        <f t="shared" si="95"/>
        <v>3.9478950383528906</v>
      </c>
    </row>
    <row r="3029" spans="1:14" x14ac:dyDescent="0.25">
      <c r="A3029" s="111" t="s">
        <v>672</v>
      </c>
      <c r="B3029" s="111">
        <f>INDEX(kommuner!C:C,MATCH(_xlfn.NUMBERVALUE(A3029),kommuner!B:B,0))</f>
        <v>3054</v>
      </c>
      <c r="C3029" s="111" t="s">
        <v>127</v>
      </c>
      <c r="D3029" s="111" t="s">
        <v>127</v>
      </c>
      <c r="E3029" s="111" t="s">
        <v>123</v>
      </c>
      <c r="F3029" s="111" t="s">
        <v>179</v>
      </c>
      <c r="G3029" s="111" t="s">
        <v>180</v>
      </c>
      <c r="H3029" s="111" t="s">
        <v>179</v>
      </c>
      <c r="I3029" s="111" t="s">
        <v>180</v>
      </c>
      <c r="J3029" t="str">
        <f t="shared" si="94"/>
        <v>3054SkogOrganisk jordBlandingsskogHøy</v>
      </c>
      <c r="K3029" s="111">
        <v>-5.5554344456832343</v>
      </c>
      <c r="L3029" s="111">
        <v>0.92784825435236762</v>
      </c>
      <c r="M3029" s="111">
        <v>0.46510463492953991</v>
      </c>
      <c r="N3029" s="112">
        <f t="shared" si="95"/>
        <v>-4.1624815564013264</v>
      </c>
    </row>
    <row r="3030" spans="1:14" x14ac:dyDescent="0.25">
      <c r="A3030" s="111" t="s">
        <v>672</v>
      </c>
      <c r="B3030" s="111">
        <f>INDEX(kommuner!C:C,MATCH(_xlfn.NUMBERVALUE(A3030),kommuner!B:B,0))</f>
        <v>3054</v>
      </c>
      <c r="C3030" s="111" t="s">
        <v>127</v>
      </c>
      <c r="D3030" s="111" t="s">
        <v>127</v>
      </c>
      <c r="E3030" s="111" t="s">
        <v>123</v>
      </c>
      <c r="F3030" s="111" t="s">
        <v>179</v>
      </c>
      <c r="G3030" s="111" t="s">
        <v>167</v>
      </c>
      <c r="H3030" s="111" t="s">
        <v>179</v>
      </c>
      <c r="I3030" s="111" t="s">
        <v>167</v>
      </c>
      <c r="J3030" t="str">
        <f t="shared" si="94"/>
        <v>3054SkogOrganisk jordBlandingsskogImpediment</v>
      </c>
      <c r="K3030" s="111">
        <v>-0.28586344175800005</v>
      </c>
      <c r="L3030" s="111">
        <v>0.92784825435236762</v>
      </c>
      <c r="M3030" s="111">
        <v>0.46510463492953991</v>
      </c>
      <c r="N3030" s="112">
        <f t="shared" si="95"/>
        <v>1.1070894475239075</v>
      </c>
    </row>
    <row r="3031" spans="1:14" x14ac:dyDescent="0.25">
      <c r="A3031" s="111" t="s">
        <v>672</v>
      </c>
      <c r="B3031" s="111">
        <f>INDEX(kommuner!C:C,MATCH(_xlfn.NUMBERVALUE(A3031),kommuner!B:B,0))</f>
        <v>3054</v>
      </c>
      <c r="C3031" s="111" t="s">
        <v>127</v>
      </c>
      <c r="D3031" s="111" t="s">
        <v>127</v>
      </c>
      <c r="E3031" s="111" t="s">
        <v>123</v>
      </c>
      <c r="F3031" s="111" t="s">
        <v>179</v>
      </c>
      <c r="G3031" s="111" t="s">
        <v>190</v>
      </c>
      <c r="H3031" s="111" t="s">
        <v>179</v>
      </c>
      <c r="I3031" s="111" t="s">
        <v>190</v>
      </c>
      <c r="J3031" t="str">
        <f t="shared" si="94"/>
        <v>3054SkogOrganisk jordBlandingsskogLav</v>
      </c>
      <c r="K3031" s="111">
        <v>-1.2347339377887629</v>
      </c>
      <c r="L3031" s="111">
        <v>0.92784825435236762</v>
      </c>
      <c r="M3031" s="111">
        <v>0.46510463492953991</v>
      </c>
      <c r="N3031" s="112">
        <f t="shared" si="95"/>
        <v>0.15821895149314458</v>
      </c>
    </row>
    <row r="3032" spans="1:14" x14ac:dyDescent="0.25">
      <c r="A3032" s="111" t="s">
        <v>672</v>
      </c>
      <c r="B3032" s="111">
        <f>INDEX(kommuner!C:C,MATCH(_xlfn.NUMBERVALUE(A3032),kommuner!B:B,0))</f>
        <v>3054</v>
      </c>
      <c r="C3032" s="111" t="s">
        <v>127</v>
      </c>
      <c r="D3032" s="111" t="s">
        <v>127</v>
      </c>
      <c r="E3032" s="111" t="s">
        <v>123</v>
      </c>
      <c r="F3032" s="111" t="s">
        <v>179</v>
      </c>
      <c r="G3032" s="111" t="s">
        <v>173</v>
      </c>
      <c r="H3032" s="111" t="s">
        <v>179</v>
      </c>
      <c r="I3032" s="111" t="s">
        <v>173</v>
      </c>
      <c r="J3032" t="str">
        <f t="shared" si="94"/>
        <v>3054SkogOrganisk jordBlandingsskogMiddels</v>
      </c>
      <c r="K3032" s="111">
        <v>-2.4239591752717748</v>
      </c>
      <c r="L3032" s="111">
        <v>0.92784825435236762</v>
      </c>
      <c r="M3032" s="111">
        <v>0.46510463492953991</v>
      </c>
      <c r="N3032" s="112">
        <f t="shared" si="95"/>
        <v>-1.0310062859898674</v>
      </c>
    </row>
    <row r="3033" spans="1:14" x14ac:dyDescent="0.25">
      <c r="A3033" s="111" t="s">
        <v>672</v>
      </c>
      <c r="B3033" s="111">
        <f>INDEX(kommuner!C:C,MATCH(_xlfn.NUMBERVALUE(A3033),kommuner!B:B,0))</f>
        <v>3054</v>
      </c>
      <c r="C3033" s="111" t="s">
        <v>127</v>
      </c>
      <c r="D3033" s="111" t="s">
        <v>127</v>
      </c>
      <c r="E3033" s="111" t="s">
        <v>123</v>
      </c>
      <c r="F3033" s="111" t="s">
        <v>179</v>
      </c>
      <c r="G3033" s="111" t="s">
        <v>186</v>
      </c>
      <c r="H3033" s="111" t="s">
        <v>179</v>
      </c>
      <c r="I3033" s="111" t="s">
        <v>186</v>
      </c>
      <c r="J3033" t="str">
        <f t="shared" si="94"/>
        <v>3054SkogOrganisk jordBlandingsskogSærs høy</v>
      </c>
      <c r="K3033" s="111">
        <v>-1.5726115302258048</v>
      </c>
      <c r="L3033" s="111">
        <v>0.92784825435236762</v>
      </c>
      <c r="M3033" s="111">
        <v>0.46510463492953991</v>
      </c>
      <c r="N3033" s="112">
        <f t="shared" si="95"/>
        <v>-0.17965864094389727</v>
      </c>
    </row>
    <row r="3034" spans="1:14" x14ac:dyDescent="0.25">
      <c r="A3034" s="111" t="s">
        <v>672</v>
      </c>
      <c r="B3034" s="111">
        <f>INDEX(kommuner!C:C,MATCH(_xlfn.NUMBERVALUE(A3034),kommuner!B:B,0))</f>
        <v>3054</v>
      </c>
      <c r="C3034" s="111" t="s">
        <v>127</v>
      </c>
      <c r="D3034" s="111" t="s">
        <v>127</v>
      </c>
      <c r="E3034" s="111" t="s">
        <v>123</v>
      </c>
      <c r="F3034" s="111" t="s">
        <v>185</v>
      </c>
      <c r="G3034" s="111" t="s">
        <v>180</v>
      </c>
      <c r="H3034" s="111" t="s">
        <v>185</v>
      </c>
      <c r="I3034" s="111" t="s">
        <v>180</v>
      </c>
      <c r="J3034" t="str">
        <f t="shared" si="94"/>
        <v>3054SkogOrganisk jordLauvskogHøy</v>
      </c>
      <c r="K3034" s="111">
        <v>-1.9913688882377358</v>
      </c>
      <c r="L3034" s="111">
        <v>0.92784825435236762</v>
      </c>
      <c r="M3034" s="111">
        <v>0.46510463492953991</v>
      </c>
      <c r="N3034" s="112">
        <f t="shared" si="95"/>
        <v>-0.59841599895582831</v>
      </c>
    </row>
    <row r="3035" spans="1:14" x14ac:dyDescent="0.25">
      <c r="A3035" s="111" t="s">
        <v>672</v>
      </c>
      <c r="B3035" s="111">
        <f>INDEX(kommuner!C:C,MATCH(_xlfn.NUMBERVALUE(A3035),kommuner!B:B,0))</f>
        <v>3054</v>
      </c>
      <c r="C3035" s="111" t="s">
        <v>127</v>
      </c>
      <c r="D3035" s="111" t="s">
        <v>127</v>
      </c>
      <c r="E3035" s="111" t="s">
        <v>123</v>
      </c>
      <c r="F3035" s="111" t="s">
        <v>185</v>
      </c>
      <c r="G3035" s="111" t="s">
        <v>167</v>
      </c>
      <c r="H3035" s="111" t="s">
        <v>185</v>
      </c>
      <c r="I3035" s="111" t="s">
        <v>167</v>
      </c>
      <c r="J3035" t="str">
        <f t="shared" si="94"/>
        <v>3054SkogOrganisk jordLauvskogImpediment</v>
      </c>
      <c r="K3035" s="111">
        <v>0.35000626494250675</v>
      </c>
      <c r="L3035" s="111">
        <v>0.92784825435236762</v>
      </c>
      <c r="M3035" s="111">
        <v>0.46510463492953991</v>
      </c>
      <c r="N3035" s="112">
        <f t="shared" si="95"/>
        <v>1.7429591542244141</v>
      </c>
    </row>
    <row r="3036" spans="1:14" x14ac:dyDescent="0.25">
      <c r="A3036" s="111" t="s">
        <v>672</v>
      </c>
      <c r="B3036" s="111">
        <f>INDEX(kommuner!C:C,MATCH(_xlfn.NUMBERVALUE(A3036),kommuner!B:B,0))</f>
        <v>3054</v>
      </c>
      <c r="C3036" s="111" t="s">
        <v>127</v>
      </c>
      <c r="D3036" s="111" t="s">
        <v>127</v>
      </c>
      <c r="E3036" s="111" t="s">
        <v>123</v>
      </c>
      <c r="F3036" s="111" t="s">
        <v>185</v>
      </c>
      <c r="G3036" s="111" t="s">
        <v>190</v>
      </c>
      <c r="H3036" s="111" t="s">
        <v>185</v>
      </c>
      <c r="I3036" s="111" t="s">
        <v>190</v>
      </c>
      <c r="J3036" t="str">
        <f t="shared" si="94"/>
        <v>3054SkogOrganisk jordLauvskogLav</v>
      </c>
      <c r="K3036" s="111">
        <v>1.1144075558526714</v>
      </c>
      <c r="L3036" s="111">
        <v>0.92784825435236762</v>
      </c>
      <c r="M3036" s="111">
        <v>0.46510463492953991</v>
      </c>
      <c r="N3036" s="112">
        <f t="shared" si="95"/>
        <v>2.5073604451345788</v>
      </c>
    </row>
    <row r="3037" spans="1:14" x14ac:dyDescent="0.25">
      <c r="A3037" s="111" t="s">
        <v>672</v>
      </c>
      <c r="B3037" s="111">
        <f>INDEX(kommuner!C:C,MATCH(_xlfn.NUMBERVALUE(A3037),kommuner!B:B,0))</f>
        <v>3054</v>
      </c>
      <c r="C3037" s="111" t="s">
        <v>127</v>
      </c>
      <c r="D3037" s="111" t="s">
        <v>127</v>
      </c>
      <c r="E3037" s="111" t="s">
        <v>123</v>
      </c>
      <c r="F3037" s="111" t="s">
        <v>185</v>
      </c>
      <c r="G3037" s="111" t="s">
        <v>173</v>
      </c>
      <c r="H3037" s="111" t="s">
        <v>185</v>
      </c>
      <c r="I3037" s="111" t="s">
        <v>173</v>
      </c>
      <c r="J3037" t="str">
        <f t="shared" si="94"/>
        <v>3054SkogOrganisk jordLauvskogMiddels</v>
      </c>
      <c r="K3037" s="111">
        <v>-0.62664468270982987</v>
      </c>
      <c r="L3037" s="111">
        <v>0.92784825435236762</v>
      </c>
      <c r="M3037" s="111">
        <v>0.46510463492953991</v>
      </c>
      <c r="N3037" s="112">
        <f t="shared" si="95"/>
        <v>0.76630820657207765</v>
      </c>
    </row>
    <row r="3038" spans="1:14" x14ac:dyDescent="0.25">
      <c r="A3038" s="111" t="s">
        <v>672</v>
      </c>
      <c r="B3038" s="111">
        <f>INDEX(kommuner!C:C,MATCH(_xlfn.NUMBERVALUE(A3038),kommuner!B:B,0))</f>
        <v>3054</v>
      </c>
      <c r="C3038" s="111" t="s">
        <v>127</v>
      </c>
      <c r="D3038" s="111" t="s">
        <v>127</v>
      </c>
      <c r="E3038" s="111" t="s">
        <v>123</v>
      </c>
      <c r="F3038" s="111" t="s">
        <v>185</v>
      </c>
      <c r="G3038" s="111" t="s">
        <v>186</v>
      </c>
      <c r="H3038" s="111" t="s">
        <v>185</v>
      </c>
      <c r="I3038" s="111" t="s">
        <v>186</v>
      </c>
      <c r="J3038" t="str">
        <f t="shared" si="94"/>
        <v>3054SkogOrganisk jordLauvskogSærs høy</v>
      </c>
      <c r="K3038" s="111">
        <v>-1.8997279926091779</v>
      </c>
      <c r="L3038" s="111">
        <v>0.92784825435236762</v>
      </c>
      <c r="M3038" s="111">
        <v>0.46510463492953991</v>
      </c>
      <c r="N3038" s="112">
        <f t="shared" si="95"/>
        <v>-0.50677510332727038</v>
      </c>
    </row>
    <row r="3039" spans="1:14" x14ac:dyDescent="0.25">
      <c r="A3039" s="111" t="s">
        <v>672</v>
      </c>
      <c r="B3039" s="111">
        <f>INDEX(kommuner!C:C,MATCH(_xlfn.NUMBERVALUE(A3039),kommuner!B:B,0))</f>
        <v>3054</v>
      </c>
      <c r="C3039" s="111" t="s">
        <v>83</v>
      </c>
      <c r="D3039" s="111" t="s">
        <v>83</v>
      </c>
      <c r="E3039" s="111" t="s">
        <v>126</v>
      </c>
      <c r="F3039" s="111" t="s">
        <v>139</v>
      </c>
      <c r="G3039" s="111" t="s">
        <v>139</v>
      </c>
      <c r="H3039" s="111" t="s">
        <v>139</v>
      </c>
      <c r="I3039" s="111" t="s">
        <v>139</v>
      </c>
      <c r="J3039" t="str">
        <f t="shared" si="94"/>
        <v>3054Utbygd arealMineraljord</v>
      </c>
      <c r="K3039" s="111">
        <v>-0.82639633937819656</v>
      </c>
      <c r="L3039" s="111">
        <v>0</v>
      </c>
      <c r="M3039" s="111">
        <v>1.303047089454229E-2</v>
      </c>
      <c r="N3039" s="112">
        <f t="shared" si="95"/>
        <v>-0.81336586848365422</v>
      </c>
    </row>
    <row r="3040" spans="1:14" x14ac:dyDescent="0.25">
      <c r="A3040" s="111" t="s">
        <v>672</v>
      </c>
      <c r="B3040" s="111">
        <f>INDEX(kommuner!C:C,MATCH(_xlfn.NUMBERVALUE(A3040),kommuner!B:B,0))</f>
        <v>3054</v>
      </c>
      <c r="C3040" s="111" t="s">
        <v>83</v>
      </c>
      <c r="D3040" s="111" t="s">
        <v>83</v>
      </c>
      <c r="E3040" s="111" t="s">
        <v>123</v>
      </c>
      <c r="F3040" s="111" t="s">
        <v>139</v>
      </c>
      <c r="G3040" s="111" t="s">
        <v>139</v>
      </c>
      <c r="H3040" s="111" t="s">
        <v>139</v>
      </c>
      <c r="I3040" s="111" t="s">
        <v>139</v>
      </c>
      <c r="J3040" t="str">
        <f t="shared" si="94"/>
        <v>3054Utbygd arealOrganisk jord</v>
      </c>
      <c r="K3040" s="111">
        <v>29.011421395201612</v>
      </c>
      <c r="L3040" s="111">
        <v>0</v>
      </c>
      <c r="M3040" s="111">
        <v>1.303047089454229E-2</v>
      </c>
      <c r="N3040" s="112">
        <f t="shared" si="95"/>
        <v>29.024451866096154</v>
      </c>
    </row>
    <row r="3041" spans="1:14" x14ac:dyDescent="0.25">
      <c r="A3041" s="111" t="s">
        <v>672</v>
      </c>
      <c r="B3041" s="111">
        <f>INDEX(kommuner!C:C,MATCH(_xlfn.NUMBERVALUE(A3041),kommuner!B:B,0))</f>
        <v>3054</v>
      </c>
      <c r="C3041" s="111" t="s">
        <v>181</v>
      </c>
      <c r="D3041" s="111" t="s">
        <v>181</v>
      </c>
      <c r="E3041" s="111" t="s">
        <v>123</v>
      </c>
      <c r="F3041" s="111" t="s">
        <v>139</v>
      </c>
      <c r="G3041" s="111" t="s">
        <v>139</v>
      </c>
      <c r="H3041" s="111" t="s">
        <v>139</v>
      </c>
      <c r="I3041" s="111" t="s">
        <v>139</v>
      </c>
      <c r="J3041" t="str">
        <f t="shared" si="94"/>
        <v>3054Vann og myrOrganisk jord</v>
      </c>
      <c r="K3041" s="111">
        <v>-0.15121005571827481</v>
      </c>
      <c r="L3041" s="111">
        <v>0</v>
      </c>
      <c r="M3041" s="111">
        <v>0</v>
      </c>
      <c r="N3041" s="112">
        <f t="shared" si="95"/>
        <v>-0.15121005571827481</v>
      </c>
    </row>
    <row r="3042" spans="1:14" x14ac:dyDescent="0.25">
      <c r="A3042" s="111" t="s">
        <v>673</v>
      </c>
      <c r="B3042" s="111">
        <f>INDEX(kommuner!C:C,MATCH(_xlfn.NUMBERVALUE(A3042),kommuner!B:B,0))</f>
        <v>3446</v>
      </c>
      <c r="C3042" s="111" t="s">
        <v>82</v>
      </c>
      <c r="D3042" s="111" t="s">
        <v>82</v>
      </c>
      <c r="E3042" s="111" t="s">
        <v>126</v>
      </c>
      <c r="F3042" s="111" t="s">
        <v>139</v>
      </c>
      <c r="G3042" s="111" t="s">
        <v>139</v>
      </c>
      <c r="H3042" s="111" t="s">
        <v>139</v>
      </c>
      <c r="I3042" s="111" t="s">
        <v>139</v>
      </c>
      <c r="J3042" t="str">
        <f t="shared" si="94"/>
        <v>3446Annen utmarkMineraljord</v>
      </c>
      <c r="K3042" s="111">
        <v>-8.1294889331176998E-2</v>
      </c>
      <c r="L3042" s="111">
        <v>0</v>
      </c>
      <c r="M3042" s="111">
        <v>0</v>
      </c>
      <c r="N3042" s="112">
        <f t="shared" si="95"/>
        <v>-8.1294889331176998E-2</v>
      </c>
    </row>
    <row r="3043" spans="1:14" x14ac:dyDescent="0.25">
      <c r="A3043" s="111" t="s">
        <v>673</v>
      </c>
      <c r="B3043" s="111">
        <f>INDEX(kommuner!C:C,MATCH(_xlfn.NUMBERVALUE(A3043),kommuner!B:B,0))</f>
        <v>3446</v>
      </c>
      <c r="C3043" s="111" t="s">
        <v>121</v>
      </c>
      <c r="D3043" s="111" t="s">
        <v>121</v>
      </c>
      <c r="E3043" s="111" t="s">
        <v>126</v>
      </c>
      <c r="F3043" s="111" t="s">
        <v>139</v>
      </c>
      <c r="G3043" s="111" t="s">
        <v>139</v>
      </c>
      <c r="H3043" s="111" t="s">
        <v>139</v>
      </c>
      <c r="I3043" s="111" t="s">
        <v>139</v>
      </c>
      <c r="J3043" t="str">
        <f t="shared" si="94"/>
        <v>3446BeiteMineraljord</v>
      </c>
      <c r="K3043" s="111">
        <v>-0.96338340838695502</v>
      </c>
      <c r="L3043" s="111">
        <v>0</v>
      </c>
      <c r="M3043" s="111">
        <v>1.2448711246839999E-7</v>
      </c>
      <c r="N3043" s="112">
        <f t="shared" si="95"/>
        <v>-0.96338328389984251</v>
      </c>
    </row>
    <row r="3044" spans="1:14" x14ac:dyDescent="0.25">
      <c r="A3044" s="111" t="s">
        <v>673</v>
      </c>
      <c r="B3044" s="111">
        <f>INDEX(kommuner!C:C,MATCH(_xlfn.NUMBERVALUE(A3044),kommuner!B:B,0))</f>
        <v>3446</v>
      </c>
      <c r="C3044" s="111" t="s">
        <v>121</v>
      </c>
      <c r="D3044" s="111" t="s">
        <v>121</v>
      </c>
      <c r="E3044" s="111" t="s">
        <v>123</v>
      </c>
      <c r="F3044" s="111" t="s">
        <v>139</v>
      </c>
      <c r="G3044" s="111" t="s">
        <v>139</v>
      </c>
      <c r="H3044" s="111" t="s">
        <v>139</v>
      </c>
      <c r="I3044" s="111" t="s">
        <v>139</v>
      </c>
      <c r="J3044" t="str">
        <f t="shared" si="94"/>
        <v>3446BeiteOrganisk jord</v>
      </c>
      <c r="K3044" s="111">
        <v>12.077525935985037</v>
      </c>
      <c r="L3044" s="111">
        <v>1.6412500000000001</v>
      </c>
      <c r="M3044" s="111">
        <v>0</v>
      </c>
      <c r="N3044" s="112">
        <f t="shared" si="95"/>
        <v>13.718775935985036</v>
      </c>
    </row>
    <row r="3045" spans="1:14" x14ac:dyDescent="0.25">
      <c r="A3045" s="111" t="s">
        <v>673</v>
      </c>
      <c r="B3045" s="111">
        <f>INDEX(kommuner!C:C,MATCH(_xlfn.NUMBERVALUE(A3045),kommuner!B:B,0))</f>
        <v>3446</v>
      </c>
      <c r="C3045" s="111" t="s">
        <v>84</v>
      </c>
      <c r="D3045" s="111" t="s">
        <v>84</v>
      </c>
      <c r="E3045" s="111" t="s">
        <v>126</v>
      </c>
      <c r="F3045" s="111" t="s">
        <v>139</v>
      </c>
      <c r="G3045" s="111" t="s">
        <v>139</v>
      </c>
      <c r="H3045" s="111" t="s">
        <v>139</v>
      </c>
      <c r="I3045" s="111" t="s">
        <v>139</v>
      </c>
      <c r="J3045" t="str">
        <f t="shared" si="94"/>
        <v>3446Dyrket markMineraljord</v>
      </c>
      <c r="K3045" s="111">
        <v>-0.60891376733541336</v>
      </c>
      <c r="L3045" s="111">
        <v>0</v>
      </c>
      <c r="M3045" s="111">
        <v>0</v>
      </c>
      <c r="N3045" s="112">
        <f t="shared" si="95"/>
        <v>-0.60891376733541336</v>
      </c>
    </row>
    <row r="3046" spans="1:14" x14ac:dyDescent="0.25">
      <c r="A3046" s="111" t="s">
        <v>673</v>
      </c>
      <c r="B3046" s="111">
        <f>INDEX(kommuner!C:C,MATCH(_xlfn.NUMBERVALUE(A3046),kommuner!B:B,0))</f>
        <v>3446</v>
      </c>
      <c r="C3046" s="111" t="s">
        <v>84</v>
      </c>
      <c r="D3046" s="111" t="s">
        <v>84</v>
      </c>
      <c r="E3046" s="111" t="s">
        <v>123</v>
      </c>
      <c r="F3046" s="111" t="s">
        <v>139</v>
      </c>
      <c r="G3046" s="111" t="s">
        <v>139</v>
      </c>
      <c r="H3046" s="111" t="s">
        <v>139</v>
      </c>
      <c r="I3046" s="111" t="s">
        <v>139</v>
      </c>
      <c r="J3046" t="str">
        <f t="shared" si="94"/>
        <v>3446Dyrket markOrganisk jord</v>
      </c>
      <c r="K3046" s="111">
        <v>28.726149366675592</v>
      </c>
      <c r="L3046" s="111">
        <v>1.45625</v>
      </c>
      <c r="M3046" s="111">
        <v>0</v>
      </c>
      <c r="N3046" s="112">
        <f t="shared" si="95"/>
        <v>30.182399366675593</v>
      </c>
    </row>
    <row r="3047" spans="1:14" x14ac:dyDescent="0.25">
      <c r="A3047" s="111" t="s">
        <v>673</v>
      </c>
      <c r="B3047" s="111">
        <f>INDEX(kommuner!C:C,MATCH(_xlfn.NUMBERVALUE(A3047),kommuner!B:B,0))</f>
        <v>3446</v>
      </c>
      <c r="C3047" s="111" t="s">
        <v>127</v>
      </c>
      <c r="D3047" s="111" t="s">
        <v>127</v>
      </c>
      <c r="E3047" s="111" t="s">
        <v>126</v>
      </c>
      <c r="F3047" s="111" t="s">
        <v>172</v>
      </c>
      <c r="G3047" s="111" t="s">
        <v>180</v>
      </c>
      <c r="H3047" s="111" t="s">
        <v>172</v>
      </c>
      <c r="I3047" s="111" t="s">
        <v>180</v>
      </c>
      <c r="J3047" t="str">
        <f t="shared" si="94"/>
        <v>3446SkogMineraljordBarskogHøy</v>
      </c>
      <c r="K3047" s="111">
        <v>-2.6198458133623994</v>
      </c>
      <c r="L3047" s="111">
        <v>0.85306406685236758</v>
      </c>
      <c r="M3047" s="111">
        <v>6.4056614999681585E-2</v>
      </c>
      <c r="N3047" s="112">
        <f t="shared" si="95"/>
        <v>-1.7027251315103504</v>
      </c>
    </row>
    <row r="3048" spans="1:14" x14ac:dyDescent="0.25">
      <c r="A3048" s="111" t="s">
        <v>673</v>
      </c>
      <c r="B3048" s="111">
        <f>INDEX(kommuner!C:C,MATCH(_xlfn.NUMBERVALUE(A3048),kommuner!B:B,0))</f>
        <v>3446</v>
      </c>
      <c r="C3048" s="111" t="s">
        <v>127</v>
      </c>
      <c r="D3048" s="111" t="s">
        <v>127</v>
      </c>
      <c r="E3048" s="111" t="s">
        <v>126</v>
      </c>
      <c r="F3048" s="111" t="s">
        <v>172</v>
      </c>
      <c r="G3048" s="111" t="s">
        <v>167</v>
      </c>
      <c r="H3048" s="111" t="s">
        <v>172</v>
      </c>
      <c r="I3048" s="111" t="s">
        <v>167</v>
      </c>
      <c r="J3048" t="str">
        <f t="shared" si="94"/>
        <v>3446SkogMineraljordBarskogImpediment</v>
      </c>
      <c r="K3048" s="111">
        <v>-2.0650085329634176</v>
      </c>
      <c r="L3048" s="111">
        <v>0.85306406685236758</v>
      </c>
      <c r="M3048" s="111">
        <v>6.3979989500968365E-2</v>
      </c>
      <c r="N3048" s="112">
        <f t="shared" si="95"/>
        <v>-1.1479644766100818</v>
      </c>
    </row>
    <row r="3049" spans="1:14" x14ac:dyDescent="0.25">
      <c r="A3049" s="111" t="s">
        <v>673</v>
      </c>
      <c r="B3049" s="111">
        <f>INDEX(kommuner!C:C,MATCH(_xlfn.NUMBERVALUE(A3049),kommuner!B:B,0))</f>
        <v>3446</v>
      </c>
      <c r="C3049" s="111" t="s">
        <v>127</v>
      </c>
      <c r="D3049" s="111" t="s">
        <v>127</v>
      </c>
      <c r="E3049" s="111" t="s">
        <v>126</v>
      </c>
      <c r="F3049" s="111" t="s">
        <v>172</v>
      </c>
      <c r="G3049" s="111" t="s">
        <v>190</v>
      </c>
      <c r="H3049" s="111" t="s">
        <v>172</v>
      </c>
      <c r="I3049" s="111" t="s">
        <v>190</v>
      </c>
      <c r="J3049" t="str">
        <f t="shared" si="94"/>
        <v>3446SkogMineraljordBarskogLav</v>
      </c>
      <c r="K3049" s="111">
        <v>-1.5556963198695539</v>
      </c>
      <c r="L3049" s="111">
        <v>0.85306406685236758</v>
      </c>
      <c r="M3049" s="111">
        <v>6.3979989500968365E-2</v>
      </c>
      <c r="N3049" s="112">
        <f t="shared" si="95"/>
        <v>-0.63865226351621796</v>
      </c>
    </row>
    <row r="3050" spans="1:14" x14ac:dyDescent="0.25">
      <c r="A3050" s="111" t="s">
        <v>673</v>
      </c>
      <c r="B3050" s="111">
        <f>INDEX(kommuner!C:C,MATCH(_xlfn.NUMBERVALUE(A3050),kommuner!B:B,0))</f>
        <v>3446</v>
      </c>
      <c r="C3050" s="111" t="s">
        <v>127</v>
      </c>
      <c r="D3050" s="111" t="s">
        <v>127</v>
      </c>
      <c r="E3050" s="111" t="s">
        <v>126</v>
      </c>
      <c r="F3050" s="111" t="s">
        <v>172</v>
      </c>
      <c r="G3050" s="111" t="s">
        <v>173</v>
      </c>
      <c r="H3050" s="111" t="s">
        <v>172</v>
      </c>
      <c r="I3050" s="111" t="s">
        <v>173</v>
      </c>
      <c r="J3050" t="str">
        <f t="shared" si="94"/>
        <v>3446SkogMineraljordBarskogMiddels</v>
      </c>
      <c r="K3050" s="111">
        <v>-2.1020078369684825</v>
      </c>
      <c r="L3050" s="111">
        <v>0.85306406685236758</v>
      </c>
      <c r="M3050" s="111">
        <v>6.4056614999681585E-2</v>
      </c>
      <c r="N3050" s="112">
        <f t="shared" si="95"/>
        <v>-1.1848871551164335</v>
      </c>
    </row>
    <row r="3051" spans="1:14" x14ac:dyDescent="0.25">
      <c r="A3051" s="111" t="s">
        <v>673</v>
      </c>
      <c r="B3051" s="111">
        <f>INDEX(kommuner!C:C,MATCH(_xlfn.NUMBERVALUE(A3051),kommuner!B:B,0))</f>
        <v>3446</v>
      </c>
      <c r="C3051" s="111" t="s">
        <v>127</v>
      </c>
      <c r="D3051" s="111" t="s">
        <v>127</v>
      </c>
      <c r="E3051" s="111" t="s">
        <v>126</v>
      </c>
      <c r="F3051" s="111" t="s">
        <v>172</v>
      </c>
      <c r="G3051" s="111" t="s">
        <v>186</v>
      </c>
      <c r="H3051" s="111" t="s">
        <v>172</v>
      </c>
      <c r="I3051" s="111" t="s">
        <v>186</v>
      </c>
      <c r="J3051" t="str">
        <f t="shared" si="94"/>
        <v>3446SkogMineraljordBarskogSærs høy</v>
      </c>
      <c r="K3051" s="111">
        <v>0.12072674540874306</v>
      </c>
      <c r="L3051" s="111">
        <v>0.85306406685236758</v>
      </c>
      <c r="M3051" s="111">
        <v>6.4056614999681585E-2</v>
      </c>
      <c r="N3051" s="112">
        <f t="shared" si="95"/>
        <v>1.0378474272607923</v>
      </c>
    </row>
    <row r="3052" spans="1:14" x14ac:dyDescent="0.25">
      <c r="A3052" s="111" t="s">
        <v>673</v>
      </c>
      <c r="B3052" s="111">
        <f>INDEX(kommuner!C:C,MATCH(_xlfn.NUMBERVALUE(A3052),kommuner!B:B,0))</f>
        <v>3446</v>
      </c>
      <c r="C3052" s="111" t="s">
        <v>127</v>
      </c>
      <c r="D3052" s="111" t="s">
        <v>127</v>
      </c>
      <c r="E3052" s="111" t="s">
        <v>126</v>
      </c>
      <c r="F3052" s="111" t="s">
        <v>179</v>
      </c>
      <c r="G3052" s="111" t="s">
        <v>180</v>
      </c>
      <c r="H3052" s="111" t="s">
        <v>179</v>
      </c>
      <c r="I3052" s="111" t="s">
        <v>180</v>
      </c>
      <c r="J3052" t="str">
        <f t="shared" si="94"/>
        <v>3446SkogMineraljordBlandingsskogHøy</v>
      </c>
      <c r="K3052" s="111">
        <v>-7.1939050909469406</v>
      </c>
      <c r="L3052" s="111">
        <v>0.85306406685236758</v>
      </c>
      <c r="M3052" s="111">
        <v>6.3979989500968365E-2</v>
      </c>
      <c r="N3052" s="112">
        <f t="shared" si="95"/>
        <v>-6.2768610345936047</v>
      </c>
    </row>
    <row r="3053" spans="1:14" x14ac:dyDescent="0.25">
      <c r="A3053" s="111" t="s">
        <v>673</v>
      </c>
      <c r="B3053" s="111">
        <f>INDEX(kommuner!C:C,MATCH(_xlfn.NUMBERVALUE(A3053),kommuner!B:B,0))</f>
        <v>3446</v>
      </c>
      <c r="C3053" s="111" t="s">
        <v>127</v>
      </c>
      <c r="D3053" s="111" t="s">
        <v>127</v>
      </c>
      <c r="E3053" s="111" t="s">
        <v>126</v>
      </c>
      <c r="F3053" s="111" t="s">
        <v>179</v>
      </c>
      <c r="G3053" s="111" t="s">
        <v>167</v>
      </c>
      <c r="H3053" s="111" t="s">
        <v>179</v>
      </c>
      <c r="I3053" s="111" t="s">
        <v>167</v>
      </c>
      <c r="J3053" t="str">
        <f t="shared" si="94"/>
        <v>3446SkogMineraljordBlandingsskogImpediment</v>
      </c>
      <c r="K3053" s="111">
        <v>-1.534689908392211</v>
      </c>
      <c r="L3053" s="111">
        <v>0.85306406685236758</v>
      </c>
      <c r="M3053" s="111">
        <v>6.3979989500968365E-2</v>
      </c>
      <c r="N3053" s="112">
        <f t="shared" si="95"/>
        <v>-0.61764585203887501</v>
      </c>
    </row>
    <row r="3054" spans="1:14" x14ac:dyDescent="0.25">
      <c r="A3054" s="111" t="s">
        <v>673</v>
      </c>
      <c r="B3054" s="111">
        <f>INDEX(kommuner!C:C,MATCH(_xlfn.NUMBERVALUE(A3054),kommuner!B:B,0))</f>
        <v>3446</v>
      </c>
      <c r="C3054" s="111" t="s">
        <v>127</v>
      </c>
      <c r="D3054" s="111" t="s">
        <v>127</v>
      </c>
      <c r="E3054" s="111" t="s">
        <v>126</v>
      </c>
      <c r="F3054" s="111" t="s">
        <v>179</v>
      </c>
      <c r="G3054" s="111" t="s">
        <v>190</v>
      </c>
      <c r="H3054" s="111" t="s">
        <v>179</v>
      </c>
      <c r="I3054" s="111" t="s">
        <v>190</v>
      </c>
      <c r="J3054" t="str">
        <f t="shared" si="94"/>
        <v>3446SkogMineraljordBlandingsskogLav</v>
      </c>
      <c r="K3054" s="111">
        <v>-2.1877055028220966</v>
      </c>
      <c r="L3054" s="111">
        <v>0.85306406685236758</v>
      </c>
      <c r="M3054" s="111">
        <v>6.3979989500968365E-2</v>
      </c>
      <c r="N3054" s="112">
        <f t="shared" si="95"/>
        <v>-1.2706614464687609</v>
      </c>
    </row>
    <row r="3055" spans="1:14" x14ac:dyDescent="0.25">
      <c r="A3055" s="111" t="s">
        <v>673</v>
      </c>
      <c r="B3055" s="111">
        <f>INDEX(kommuner!C:C,MATCH(_xlfn.NUMBERVALUE(A3055),kommuner!B:B,0))</f>
        <v>3446</v>
      </c>
      <c r="C3055" s="111" t="s">
        <v>127</v>
      </c>
      <c r="D3055" s="111" t="s">
        <v>127</v>
      </c>
      <c r="E3055" s="111" t="s">
        <v>126</v>
      </c>
      <c r="F3055" s="111" t="s">
        <v>179</v>
      </c>
      <c r="G3055" s="111" t="s">
        <v>173</v>
      </c>
      <c r="H3055" s="111" t="s">
        <v>179</v>
      </c>
      <c r="I3055" s="111" t="s">
        <v>173</v>
      </c>
      <c r="J3055" t="str">
        <f t="shared" si="94"/>
        <v>3446SkogMineraljordBlandingsskogMiddels</v>
      </c>
      <c r="K3055" s="111">
        <v>-3.8687729546762566</v>
      </c>
      <c r="L3055" s="111">
        <v>0.85306406685236758</v>
      </c>
      <c r="M3055" s="111">
        <v>6.3979989500968365E-2</v>
      </c>
      <c r="N3055" s="112">
        <f t="shared" si="95"/>
        <v>-2.9517288983229206</v>
      </c>
    </row>
    <row r="3056" spans="1:14" x14ac:dyDescent="0.25">
      <c r="A3056" s="111" t="s">
        <v>673</v>
      </c>
      <c r="B3056" s="111">
        <f>INDEX(kommuner!C:C,MATCH(_xlfn.NUMBERVALUE(A3056),kommuner!B:B,0))</f>
        <v>3446</v>
      </c>
      <c r="C3056" s="111" t="s">
        <v>127</v>
      </c>
      <c r="D3056" s="111" t="s">
        <v>127</v>
      </c>
      <c r="E3056" s="111" t="s">
        <v>126</v>
      </c>
      <c r="F3056" s="111" t="s">
        <v>179</v>
      </c>
      <c r="G3056" s="111" t="s">
        <v>186</v>
      </c>
      <c r="H3056" s="111" t="s">
        <v>179</v>
      </c>
      <c r="I3056" s="111" t="s">
        <v>186</v>
      </c>
      <c r="J3056" t="str">
        <f t="shared" si="94"/>
        <v>3446SkogMineraljordBlandingsskogSærs høy</v>
      </c>
      <c r="K3056" s="111">
        <v>-2.9395925245326562</v>
      </c>
      <c r="L3056" s="111">
        <v>0.85306406685236758</v>
      </c>
      <c r="M3056" s="111">
        <v>6.3979989500968365E-2</v>
      </c>
      <c r="N3056" s="112">
        <f t="shared" si="95"/>
        <v>-2.0225484681793202</v>
      </c>
    </row>
    <row r="3057" spans="1:14" x14ac:dyDescent="0.25">
      <c r="A3057" s="111" t="s">
        <v>673</v>
      </c>
      <c r="B3057" s="111">
        <f>INDEX(kommuner!C:C,MATCH(_xlfn.NUMBERVALUE(A3057),kommuner!B:B,0))</f>
        <v>3446</v>
      </c>
      <c r="C3057" s="111" t="s">
        <v>127</v>
      </c>
      <c r="D3057" s="111" t="s">
        <v>127</v>
      </c>
      <c r="E3057" s="111" t="s">
        <v>126</v>
      </c>
      <c r="F3057" s="111" t="s">
        <v>185</v>
      </c>
      <c r="G3057" s="111" t="s">
        <v>180</v>
      </c>
      <c r="H3057" s="111" t="s">
        <v>185</v>
      </c>
      <c r="I3057" s="111" t="s">
        <v>180</v>
      </c>
      <c r="J3057" t="str">
        <f t="shared" si="94"/>
        <v>3446SkogMineraljordLauvskogHøy</v>
      </c>
      <c r="K3057" s="111">
        <v>-3.3269846154961789</v>
      </c>
      <c r="L3057" s="111">
        <v>0.85306406685236758</v>
      </c>
      <c r="M3057" s="111">
        <v>6.3979989500968365E-2</v>
      </c>
      <c r="N3057" s="112">
        <f t="shared" si="95"/>
        <v>-2.4099405591428429</v>
      </c>
    </row>
    <row r="3058" spans="1:14" x14ac:dyDescent="0.25">
      <c r="A3058" s="111" t="s">
        <v>673</v>
      </c>
      <c r="B3058" s="111">
        <f>INDEX(kommuner!C:C,MATCH(_xlfn.NUMBERVALUE(A3058),kommuner!B:B,0))</f>
        <v>3446</v>
      </c>
      <c r="C3058" s="111" t="s">
        <v>127</v>
      </c>
      <c r="D3058" s="111" t="s">
        <v>127</v>
      </c>
      <c r="E3058" s="111" t="s">
        <v>126</v>
      </c>
      <c r="F3058" s="111" t="s">
        <v>185</v>
      </c>
      <c r="G3058" s="111" t="s">
        <v>167</v>
      </c>
      <c r="H3058" s="111" t="s">
        <v>185</v>
      </c>
      <c r="I3058" s="111" t="s">
        <v>167</v>
      </c>
      <c r="J3058" t="str">
        <f t="shared" si="94"/>
        <v>3446SkogMineraljordLauvskogImpediment</v>
      </c>
      <c r="K3058" s="111">
        <v>-0.77373521499002318</v>
      </c>
      <c r="L3058" s="111">
        <v>0.85306406685236758</v>
      </c>
      <c r="M3058" s="111">
        <v>6.3979989500968365E-2</v>
      </c>
      <c r="N3058" s="112">
        <f t="shared" si="95"/>
        <v>0.14330884136331276</v>
      </c>
    </row>
    <row r="3059" spans="1:14" x14ac:dyDescent="0.25">
      <c r="A3059" s="111" t="s">
        <v>673</v>
      </c>
      <c r="B3059" s="111">
        <f>INDEX(kommuner!C:C,MATCH(_xlfn.NUMBERVALUE(A3059),kommuner!B:B,0))</f>
        <v>3446</v>
      </c>
      <c r="C3059" s="111" t="s">
        <v>127</v>
      </c>
      <c r="D3059" s="111" t="s">
        <v>127</v>
      </c>
      <c r="E3059" s="111" t="s">
        <v>126</v>
      </c>
      <c r="F3059" s="111" t="s">
        <v>185</v>
      </c>
      <c r="G3059" s="111" t="s">
        <v>190</v>
      </c>
      <c r="H3059" s="111" t="s">
        <v>185</v>
      </c>
      <c r="I3059" s="111" t="s">
        <v>190</v>
      </c>
      <c r="J3059" t="str">
        <f t="shared" si="94"/>
        <v>3446SkogMineraljordLauvskogLav</v>
      </c>
      <c r="K3059" s="111">
        <v>-8.9748170935426599E-2</v>
      </c>
      <c r="L3059" s="111">
        <v>0.85306406685236758</v>
      </c>
      <c r="M3059" s="111">
        <v>6.3979989500968365E-2</v>
      </c>
      <c r="N3059" s="112">
        <f t="shared" si="95"/>
        <v>0.82729588541790933</v>
      </c>
    </row>
    <row r="3060" spans="1:14" x14ac:dyDescent="0.25">
      <c r="A3060" s="111" t="s">
        <v>673</v>
      </c>
      <c r="B3060" s="111">
        <f>INDEX(kommuner!C:C,MATCH(_xlfn.NUMBERVALUE(A3060),kommuner!B:B,0))</f>
        <v>3446</v>
      </c>
      <c r="C3060" s="111" t="s">
        <v>127</v>
      </c>
      <c r="D3060" s="111" t="s">
        <v>127</v>
      </c>
      <c r="E3060" s="111" t="s">
        <v>126</v>
      </c>
      <c r="F3060" s="111" t="s">
        <v>185</v>
      </c>
      <c r="G3060" s="111" t="s">
        <v>173</v>
      </c>
      <c r="H3060" s="111" t="s">
        <v>185</v>
      </c>
      <c r="I3060" s="111" t="s">
        <v>173</v>
      </c>
      <c r="J3060" t="str">
        <f t="shared" si="94"/>
        <v>3446SkogMineraljordLauvskogMiddels</v>
      </c>
      <c r="K3060" s="111">
        <v>-1.7789409505847176</v>
      </c>
      <c r="L3060" s="111">
        <v>0.85306406685236758</v>
      </c>
      <c r="M3060" s="111">
        <v>6.3979989500968365E-2</v>
      </c>
      <c r="N3060" s="112">
        <f t="shared" si="95"/>
        <v>-0.86189689423138161</v>
      </c>
    </row>
    <row r="3061" spans="1:14" x14ac:dyDescent="0.25">
      <c r="A3061" s="111" t="s">
        <v>673</v>
      </c>
      <c r="B3061" s="111">
        <f>INDEX(kommuner!C:C,MATCH(_xlfn.NUMBERVALUE(A3061),kommuner!B:B,0))</f>
        <v>3446</v>
      </c>
      <c r="C3061" s="111" t="s">
        <v>127</v>
      </c>
      <c r="D3061" s="111" t="s">
        <v>127</v>
      </c>
      <c r="E3061" s="111" t="s">
        <v>126</v>
      </c>
      <c r="F3061" s="111" t="s">
        <v>185</v>
      </c>
      <c r="G3061" s="111" t="s">
        <v>186</v>
      </c>
      <c r="H3061" s="111" t="s">
        <v>185</v>
      </c>
      <c r="I3061" s="111" t="s">
        <v>186</v>
      </c>
      <c r="J3061" t="str">
        <f t="shared" si="94"/>
        <v>3446SkogMineraljordLauvskogSærs høy</v>
      </c>
      <c r="K3061" s="111">
        <v>-3.6560473259425113</v>
      </c>
      <c r="L3061" s="111">
        <v>0.85306406685236758</v>
      </c>
      <c r="M3061" s="111">
        <v>6.3979989500968365E-2</v>
      </c>
      <c r="N3061" s="112">
        <f t="shared" si="95"/>
        <v>-2.7390032695891753</v>
      </c>
    </row>
    <row r="3062" spans="1:14" x14ac:dyDescent="0.25">
      <c r="A3062" s="111" t="s">
        <v>673</v>
      </c>
      <c r="B3062" s="111">
        <f>INDEX(kommuner!C:C,MATCH(_xlfn.NUMBERVALUE(A3062),kommuner!B:B,0))</f>
        <v>3446</v>
      </c>
      <c r="C3062" s="111" t="s">
        <v>127</v>
      </c>
      <c r="D3062" s="111" t="s">
        <v>127</v>
      </c>
      <c r="E3062" s="111" t="s">
        <v>123</v>
      </c>
      <c r="F3062" s="111" t="s">
        <v>172</v>
      </c>
      <c r="G3062" s="111" t="s">
        <v>180</v>
      </c>
      <c r="H3062" s="111" t="s">
        <v>172</v>
      </c>
      <c r="I3062" s="111" t="s">
        <v>180</v>
      </c>
      <c r="J3062" t="str">
        <f t="shared" si="94"/>
        <v>3446SkogOrganisk jordBarskogHøy</v>
      </c>
      <c r="K3062" s="111">
        <v>-2.5184559031994138</v>
      </c>
      <c r="L3062" s="111">
        <v>0.92784825435236762</v>
      </c>
      <c r="M3062" s="111">
        <v>0.46518126042825314</v>
      </c>
      <c r="N3062" s="112">
        <f t="shared" si="95"/>
        <v>-1.1254263884187932</v>
      </c>
    </row>
    <row r="3063" spans="1:14" x14ac:dyDescent="0.25">
      <c r="A3063" s="111" t="s">
        <v>673</v>
      </c>
      <c r="B3063" s="111">
        <f>INDEX(kommuner!C:C,MATCH(_xlfn.NUMBERVALUE(A3063),kommuner!B:B,0))</f>
        <v>3446</v>
      </c>
      <c r="C3063" s="111" t="s">
        <v>127</v>
      </c>
      <c r="D3063" s="111" t="s">
        <v>127</v>
      </c>
      <c r="E3063" s="111" t="s">
        <v>123</v>
      </c>
      <c r="F3063" s="111" t="s">
        <v>172</v>
      </c>
      <c r="G3063" s="111" t="s">
        <v>167</v>
      </c>
      <c r="H3063" s="111" t="s">
        <v>172</v>
      </c>
      <c r="I3063" s="111" t="s">
        <v>167</v>
      </c>
      <c r="J3063" t="str">
        <f t="shared" si="94"/>
        <v>3446SkogOrganisk jordBarskogImpediment</v>
      </c>
      <c r="K3063" s="111">
        <v>3.7944669267533482E-2</v>
      </c>
      <c r="L3063" s="111">
        <v>0.92784825435236762</v>
      </c>
      <c r="M3063" s="111">
        <v>0.46510463492953991</v>
      </c>
      <c r="N3063" s="112">
        <f t="shared" si="95"/>
        <v>1.430897558549441</v>
      </c>
    </row>
    <row r="3064" spans="1:14" x14ac:dyDescent="0.25">
      <c r="A3064" s="111" t="s">
        <v>673</v>
      </c>
      <c r="B3064" s="111">
        <f>INDEX(kommuner!C:C,MATCH(_xlfn.NUMBERVALUE(A3064),kommuner!B:B,0))</f>
        <v>3446</v>
      </c>
      <c r="C3064" s="111" t="s">
        <v>127</v>
      </c>
      <c r="D3064" s="111" t="s">
        <v>127</v>
      </c>
      <c r="E3064" s="111" t="s">
        <v>123</v>
      </c>
      <c r="F3064" s="111" t="s">
        <v>172</v>
      </c>
      <c r="G3064" s="111" t="s">
        <v>190</v>
      </c>
      <c r="H3064" s="111" t="s">
        <v>172</v>
      </c>
      <c r="I3064" s="111" t="s">
        <v>190</v>
      </c>
      <c r="J3064" t="str">
        <f t="shared" si="94"/>
        <v>3446SkogOrganisk jordBarskogLav</v>
      </c>
      <c r="K3064" s="111">
        <v>-0.50666953101693391</v>
      </c>
      <c r="L3064" s="111">
        <v>0.92784825435236762</v>
      </c>
      <c r="M3064" s="111">
        <v>0.46510463492953991</v>
      </c>
      <c r="N3064" s="112">
        <f t="shared" si="95"/>
        <v>0.88628335826497362</v>
      </c>
    </row>
    <row r="3065" spans="1:14" x14ac:dyDescent="0.25">
      <c r="A3065" s="111" t="s">
        <v>673</v>
      </c>
      <c r="B3065" s="111">
        <f>INDEX(kommuner!C:C,MATCH(_xlfn.NUMBERVALUE(A3065),kommuner!B:B,0))</f>
        <v>3446</v>
      </c>
      <c r="C3065" s="111" t="s">
        <v>127</v>
      </c>
      <c r="D3065" s="111" t="s">
        <v>127</v>
      </c>
      <c r="E3065" s="111" t="s">
        <v>123</v>
      </c>
      <c r="F3065" s="111" t="s">
        <v>172</v>
      </c>
      <c r="G3065" s="111" t="s">
        <v>173</v>
      </c>
      <c r="H3065" s="111" t="s">
        <v>172</v>
      </c>
      <c r="I3065" s="111" t="s">
        <v>173</v>
      </c>
      <c r="J3065" t="str">
        <f t="shared" si="94"/>
        <v>3446SkogOrganisk jordBarskogMiddels</v>
      </c>
      <c r="K3065" s="111">
        <v>-1.5571490961494638</v>
      </c>
      <c r="L3065" s="111">
        <v>0.92784825435236762</v>
      </c>
      <c r="M3065" s="111">
        <v>0.46518126042825314</v>
      </c>
      <c r="N3065" s="112">
        <f t="shared" si="95"/>
        <v>-0.16411958136884308</v>
      </c>
    </row>
    <row r="3066" spans="1:14" x14ac:dyDescent="0.25">
      <c r="A3066" s="111" t="s">
        <v>673</v>
      </c>
      <c r="B3066" s="111">
        <f>INDEX(kommuner!C:C,MATCH(_xlfn.NUMBERVALUE(A3066),kommuner!B:B,0))</f>
        <v>3446</v>
      </c>
      <c r="C3066" s="111" t="s">
        <v>127</v>
      </c>
      <c r="D3066" s="111" t="s">
        <v>127</v>
      </c>
      <c r="E3066" s="111" t="s">
        <v>123</v>
      </c>
      <c r="F3066" s="111" t="s">
        <v>172</v>
      </c>
      <c r="G3066" s="111" t="s">
        <v>186</v>
      </c>
      <c r="H3066" s="111" t="s">
        <v>172</v>
      </c>
      <c r="I3066" s="111" t="s">
        <v>186</v>
      </c>
      <c r="J3066" t="str">
        <f t="shared" si="94"/>
        <v>3446SkogOrganisk jordBarskogSærs høy</v>
      </c>
      <c r="K3066" s="111">
        <v>2.5548655235722699</v>
      </c>
      <c r="L3066" s="111">
        <v>0.92784825435236762</v>
      </c>
      <c r="M3066" s="111">
        <v>0.46518126042825314</v>
      </c>
      <c r="N3066" s="112">
        <f t="shared" si="95"/>
        <v>3.9478950383528906</v>
      </c>
    </row>
    <row r="3067" spans="1:14" x14ac:dyDescent="0.25">
      <c r="A3067" s="111" t="s">
        <v>673</v>
      </c>
      <c r="B3067" s="111">
        <f>INDEX(kommuner!C:C,MATCH(_xlfn.NUMBERVALUE(A3067),kommuner!B:B,0))</f>
        <v>3446</v>
      </c>
      <c r="C3067" s="111" t="s">
        <v>127</v>
      </c>
      <c r="D3067" s="111" t="s">
        <v>127</v>
      </c>
      <c r="E3067" s="111" t="s">
        <v>123</v>
      </c>
      <c r="F3067" s="111" t="s">
        <v>179</v>
      </c>
      <c r="G3067" s="111" t="s">
        <v>180</v>
      </c>
      <c r="H3067" s="111" t="s">
        <v>179</v>
      </c>
      <c r="I3067" s="111" t="s">
        <v>180</v>
      </c>
      <c r="J3067" t="str">
        <f t="shared" si="94"/>
        <v>3446SkogOrganisk jordBlandingsskogHøy</v>
      </c>
      <c r="K3067" s="111">
        <v>-5.5554344456832343</v>
      </c>
      <c r="L3067" s="111">
        <v>0.92784825435236762</v>
      </c>
      <c r="M3067" s="111">
        <v>0.46510463492953991</v>
      </c>
      <c r="N3067" s="112">
        <f t="shared" si="95"/>
        <v>-4.1624815564013264</v>
      </c>
    </row>
    <row r="3068" spans="1:14" x14ac:dyDescent="0.25">
      <c r="A3068" s="111" t="s">
        <v>673</v>
      </c>
      <c r="B3068" s="111">
        <f>INDEX(kommuner!C:C,MATCH(_xlfn.NUMBERVALUE(A3068),kommuner!B:B,0))</f>
        <v>3446</v>
      </c>
      <c r="C3068" s="111" t="s">
        <v>127</v>
      </c>
      <c r="D3068" s="111" t="s">
        <v>127</v>
      </c>
      <c r="E3068" s="111" t="s">
        <v>123</v>
      </c>
      <c r="F3068" s="111" t="s">
        <v>179</v>
      </c>
      <c r="G3068" s="111" t="s">
        <v>167</v>
      </c>
      <c r="H3068" s="111" t="s">
        <v>179</v>
      </c>
      <c r="I3068" s="111" t="s">
        <v>167</v>
      </c>
      <c r="J3068" t="str">
        <f t="shared" si="94"/>
        <v>3446SkogOrganisk jordBlandingsskogImpediment</v>
      </c>
      <c r="K3068" s="111">
        <v>-0.28586344175800005</v>
      </c>
      <c r="L3068" s="111">
        <v>0.92784825435236762</v>
      </c>
      <c r="M3068" s="111">
        <v>0.46510463492953991</v>
      </c>
      <c r="N3068" s="112">
        <f t="shared" si="95"/>
        <v>1.1070894475239075</v>
      </c>
    </row>
    <row r="3069" spans="1:14" x14ac:dyDescent="0.25">
      <c r="A3069" s="111" t="s">
        <v>673</v>
      </c>
      <c r="B3069" s="111">
        <f>INDEX(kommuner!C:C,MATCH(_xlfn.NUMBERVALUE(A3069),kommuner!B:B,0))</f>
        <v>3446</v>
      </c>
      <c r="C3069" s="111" t="s">
        <v>127</v>
      </c>
      <c r="D3069" s="111" t="s">
        <v>127</v>
      </c>
      <c r="E3069" s="111" t="s">
        <v>123</v>
      </c>
      <c r="F3069" s="111" t="s">
        <v>179</v>
      </c>
      <c r="G3069" s="111" t="s">
        <v>190</v>
      </c>
      <c r="H3069" s="111" t="s">
        <v>179</v>
      </c>
      <c r="I3069" s="111" t="s">
        <v>190</v>
      </c>
      <c r="J3069" t="str">
        <f t="shared" si="94"/>
        <v>3446SkogOrganisk jordBlandingsskogLav</v>
      </c>
      <c r="K3069" s="111">
        <v>-1.2347339377887629</v>
      </c>
      <c r="L3069" s="111">
        <v>0.92784825435236762</v>
      </c>
      <c r="M3069" s="111">
        <v>0.46510463492953991</v>
      </c>
      <c r="N3069" s="112">
        <f t="shared" si="95"/>
        <v>0.15821895149314458</v>
      </c>
    </row>
    <row r="3070" spans="1:14" x14ac:dyDescent="0.25">
      <c r="A3070" s="111" t="s">
        <v>673</v>
      </c>
      <c r="B3070" s="111">
        <f>INDEX(kommuner!C:C,MATCH(_xlfn.NUMBERVALUE(A3070),kommuner!B:B,0))</f>
        <v>3446</v>
      </c>
      <c r="C3070" s="111" t="s">
        <v>127</v>
      </c>
      <c r="D3070" s="111" t="s">
        <v>127</v>
      </c>
      <c r="E3070" s="111" t="s">
        <v>123</v>
      </c>
      <c r="F3070" s="111" t="s">
        <v>179</v>
      </c>
      <c r="G3070" s="111" t="s">
        <v>173</v>
      </c>
      <c r="H3070" s="111" t="s">
        <v>179</v>
      </c>
      <c r="I3070" s="111" t="s">
        <v>173</v>
      </c>
      <c r="J3070" t="str">
        <f t="shared" si="94"/>
        <v>3446SkogOrganisk jordBlandingsskogMiddels</v>
      </c>
      <c r="K3070" s="111">
        <v>-2.4239591752717748</v>
      </c>
      <c r="L3070" s="111">
        <v>0.92784825435236762</v>
      </c>
      <c r="M3070" s="111">
        <v>0.46510463492953991</v>
      </c>
      <c r="N3070" s="112">
        <f t="shared" si="95"/>
        <v>-1.0310062859898674</v>
      </c>
    </row>
    <row r="3071" spans="1:14" x14ac:dyDescent="0.25">
      <c r="A3071" s="111" t="s">
        <v>673</v>
      </c>
      <c r="B3071" s="111">
        <f>INDEX(kommuner!C:C,MATCH(_xlfn.NUMBERVALUE(A3071),kommuner!B:B,0))</f>
        <v>3446</v>
      </c>
      <c r="C3071" s="111" t="s">
        <v>127</v>
      </c>
      <c r="D3071" s="111" t="s">
        <v>127</v>
      </c>
      <c r="E3071" s="111" t="s">
        <v>123</v>
      </c>
      <c r="F3071" s="111" t="s">
        <v>179</v>
      </c>
      <c r="G3071" s="111" t="s">
        <v>186</v>
      </c>
      <c r="H3071" s="111" t="s">
        <v>179</v>
      </c>
      <c r="I3071" s="111" t="s">
        <v>186</v>
      </c>
      <c r="J3071" t="str">
        <f t="shared" si="94"/>
        <v>3446SkogOrganisk jordBlandingsskogSærs høy</v>
      </c>
      <c r="K3071" s="111">
        <v>-1.5726115302258048</v>
      </c>
      <c r="L3071" s="111">
        <v>0.92784825435236762</v>
      </c>
      <c r="M3071" s="111">
        <v>0.46510463492953991</v>
      </c>
      <c r="N3071" s="112">
        <f t="shared" si="95"/>
        <v>-0.17965864094389727</v>
      </c>
    </row>
    <row r="3072" spans="1:14" x14ac:dyDescent="0.25">
      <c r="A3072" s="111" t="s">
        <v>673</v>
      </c>
      <c r="B3072" s="111">
        <f>INDEX(kommuner!C:C,MATCH(_xlfn.NUMBERVALUE(A3072),kommuner!B:B,0))</f>
        <v>3446</v>
      </c>
      <c r="C3072" s="111" t="s">
        <v>127</v>
      </c>
      <c r="D3072" s="111" t="s">
        <v>127</v>
      </c>
      <c r="E3072" s="111" t="s">
        <v>123</v>
      </c>
      <c r="F3072" s="111" t="s">
        <v>185</v>
      </c>
      <c r="G3072" s="111" t="s">
        <v>180</v>
      </c>
      <c r="H3072" s="111" t="s">
        <v>185</v>
      </c>
      <c r="I3072" s="111" t="s">
        <v>180</v>
      </c>
      <c r="J3072" t="str">
        <f t="shared" si="94"/>
        <v>3446SkogOrganisk jordLauvskogHøy</v>
      </c>
      <c r="K3072" s="111">
        <v>-1.9913688882377358</v>
      </c>
      <c r="L3072" s="111">
        <v>0.92784825435236762</v>
      </c>
      <c r="M3072" s="111">
        <v>0.46510463492953991</v>
      </c>
      <c r="N3072" s="112">
        <f t="shared" si="95"/>
        <v>-0.59841599895582831</v>
      </c>
    </row>
    <row r="3073" spans="1:14" x14ac:dyDescent="0.25">
      <c r="A3073" s="111" t="s">
        <v>673</v>
      </c>
      <c r="B3073" s="111">
        <f>INDEX(kommuner!C:C,MATCH(_xlfn.NUMBERVALUE(A3073),kommuner!B:B,0))</f>
        <v>3446</v>
      </c>
      <c r="C3073" s="111" t="s">
        <v>127</v>
      </c>
      <c r="D3073" s="111" t="s">
        <v>127</v>
      </c>
      <c r="E3073" s="111" t="s">
        <v>123</v>
      </c>
      <c r="F3073" s="111" t="s">
        <v>185</v>
      </c>
      <c r="G3073" s="111" t="s">
        <v>167</v>
      </c>
      <c r="H3073" s="111" t="s">
        <v>185</v>
      </c>
      <c r="I3073" s="111" t="s">
        <v>167</v>
      </c>
      <c r="J3073" t="str">
        <f t="shared" si="94"/>
        <v>3446SkogOrganisk jordLauvskogImpediment</v>
      </c>
      <c r="K3073" s="111">
        <v>0.35000626494250675</v>
      </c>
      <c r="L3073" s="111">
        <v>0.92784825435236762</v>
      </c>
      <c r="M3073" s="111">
        <v>0.46510463492953991</v>
      </c>
      <c r="N3073" s="112">
        <f t="shared" si="95"/>
        <v>1.7429591542244141</v>
      </c>
    </row>
    <row r="3074" spans="1:14" x14ac:dyDescent="0.25">
      <c r="A3074" s="111" t="s">
        <v>673</v>
      </c>
      <c r="B3074" s="111">
        <f>INDEX(kommuner!C:C,MATCH(_xlfn.NUMBERVALUE(A3074),kommuner!B:B,0))</f>
        <v>3446</v>
      </c>
      <c r="C3074" s="111" t="s">
        <v>127</v>
      </c>
      <c r="D3074" s="111" t="s">
        <v>127</v>
      </c>
      <c r="E3074" s="111" t="s">
        <v>123</v>
      </c>
      <c r="F3074" s="111" t="s">
        <v>185</v>
      </c>
      <c r="G3074" s="111" t="s">
        <v>190</v>
      </c>
      <c r="H3074" s="111" t="s">
        <v>185</v>
      </c>
      <c r="I3074" s="111" t="s">
        <v>190</v>
      </c>
      <c r="J3074" t="str">
        <f t="shared" si="94"/>
        <v>3446SkogOrganisk jordLauvskogLav</v>
      </c>
      <c r="K3074" s="111">
        <v>1.1144075558526714</v>
      </c>
      <c r="L3074" s="111">
        <v>0.92784825435236762</v>
      </c>
      <c r="M3074" s="111">
        <v>0.46510463492953991</v>
      </c>
      <c r="N3074" s="112">
        <f t="shared" si="95"/>
        <v>2.5073604451345788</v>
      </c>
    </row>
    <row r="3075" spans="1:14" x14ac:dyDescent="0.25">
      <c r="A3075" s="111" t="s">
        <v>673</v>
      </c>
      <c r="B3075" s="111">
        <f>INDEX(kommuner!C:C,MATCH(_xlfn.NUMBERVALUE(A3075),kommuner!B:B,0))</f>
        <v>3446</v>
      </c>
      <c r="C3075" s="111" t="s">
        <v>127</v>
      </c>
      <c r="D3075" s="111" t="s">
        <v>127</v>
      </c>
      <c r="E3075" s="111" t="s">
        <v>123</v>
      </c>
      <c r="F3075" s="111" t="s">
        <v>185</v>
      </c>
      <c r="G3075" s="111" t="s">
        <v>173</v>
      </c>
      <c r="H3075" s="111" t="s">
        <v>185</v>
      </c>
      <c r="I3075" s="111" t="s">
        <v>173</v>
      </c>
      <c r="J3075" t="str">
        <f t="shared" ref="J3075:J3138" si="96">B3075&amp;C3075&amp;E3075&amp;IF(C3075="Skog",F3075&amp;G3075,"")</f>
        <v>3446SkogOrganisk jordLauvskogMiddels</v>
      </c>
      <c r="K3075" s="111">
        <v>-0.62664468270982987</v>
      </c>
      <c r="L3075" s="111">
        <v>0.92784825435236762</v>
      </c>
      <c r="M3075" s="111">
        <v>0.46510463492953991</v>
      </c>
      <c r="N3075" s="112">
        <f t="shared" ref="N3075:N3138" si="97">SUM(K3075:M3075)</f>
        <v>0.76630820657207765</v>
      </c>
    </row>
    <row r="3076" spans="1:14" x14ac:dyDescent="0.25">
      <c r="A3076" s="111" t="s">
        <v>673</v>
      </c>
      <c r="B3076" s="111">
        <f>INDEX(kommuner!C:C,MATCH(_xlfn.NUMBERVALUE(A3076),kommuner!B:B,0))</f>
        <v>3446</v>
      </c>
      <c r="C3076" s="111" t="s">
        <v>127</v>
      </c>
      <c r="D3076" s="111" t="s">
        <v>127</v>
      </c>
      <c r="E3076" s="111" t="s">
        <v>123</v>
      </c>
      <c r="F3076" s="111" t="s">
        <v>185</v>
      </c>
      <c r="G3076" s="111" t="s">
        <v>186</v>
      </c>
      <c r="H3076" s="111" t="s">
        <v>185</v>
      </c>
      <c r="I3076" s="111" t="s">
        <v>186</v>
      </c>
      <c r="J3076" t="str">
        <f t="shared" si="96"/>
        <v>3446SkogOrganisk jordLauvskogSærs høy</v>
      </c>
      <c r="K3076" s="111">
        <v>-1.8997279926091779</v>
      </c>
      <c r="L3076" s="111">
        <v>0.92784825435236762</v>
      </c>
      <c r="M3076" s="111">
        <v>0.46510463492953991</v>
      </c>
      <c r="N3076" s="112">
        <f t="shared" si="97"/>
        <v>-0.50677510332727038</v>
      </c>
    </row>
    <row r="3077" spans="1:14" x14ac:dyDescent="0.25">
      <c r="A3077" s="111" t="s">
        <v>673</v>
      </c>
      <c r="B3077" s="111">
        <f>INDEX(kommuner!C:C,MATCH(_xlfn.NUMBERVALUE(A3077),kommuner!B:B,0))</f>
        <v>3446</v>
      </c>
      <c r="C3077" s="111" t="s">
        <v>83</v>
      </c>
      <c r="D3077" s="111" t="s">
        <v>83</v>
      </c>
      <c r="E3077" s="111" t="s">
        <v>126</v>
      </c>
      <c r="F3077" s="111" t="s">
        <v>139</v>
      </c>
      <c r="G3077" s="111" t="s">
        <v>139</v>
      </c>
      <c r="H3077" s="111" t="s">
        <v>139</v>
      </c>
      <c r="I3077" s="111" t="s">
        <v>139</v>
      </c>
      <c r="J3077" t="str">
        <f t="shared" si="96"/>
        <v>3446Utbygd arealMineraljord</v>
      </c>
      <c r="K3077" s="111">
        <v>-0.82639633937819656</v>
      </c>
      <c r="L3077" s="111">
        <v>0</v>
      </c>
      <c r="M3077" s="111">
        <v>1.303047089454229E-2</v>
      </c>
      <c r="N3077" s="112">
        <f t="shared" si="97"/>
        <v>-0.81336586848365422</v>
      </c>
    </row>
    <row r="3078" spans="1:14" x14ac:dyDescent="0.25">
      <c r="A3078" s="111" t="s">
        <v>673</v>
      </c>
      <c r="B3078" s="111">
        <f>INDEX(kommuner!C:C,MATCH(_xlfn.NUMBERVALUE(A3078),kommuner!B:B,0))</f>
        <v>3446</v>
      </c>
      <c r="C3078" s="111" t="s">
        <v>83</v>
      </c>
      <c r="D3078" s="111" t="s">
        <v>83</v>
      </c>
      <c r="E3078" s="111" t="s">
        <v>123</v>
      </c>
      <c r="F3078" s="111" t="s">
        <v>139</v>
      </c>
      <c r="G3078" s="111" t="s">
        <v>139</v>
      </c>
      <c r="H3078" s="111" t="s">
        <v>139</v>
      </c>
      <c r="I3078" s="111" t="s">
        <v>139</v>
      </c>
      <c r="J3078" t="str">
        <f t="shared" si="96"/>
        <v>3446Utbygd arealOrganisk jord</v>
      </c>
      <c r="K3078" s="111">
        <v>29.011421395201612</v>
      </c>
      <c r="L3078" s="111">
        <v>0</v>
      </c>
      <c r="M3078" s="111">
        <v>1.303047089454229E-2</v>
      </c>
      <c r="N3078" s="112">
        <f t="shared" si="97"/>
        <v>29.024451866096154</v>
      </c>
    </row>
    <row r="3079" spans="1:14" x14ac:dyDescent="0.25">
      <c r="A3079" s="111" t="s">
        <v>673</v>
      </c>
      <c r="B3079" s="111">
        <f>INDEX(kommuner!C:C,MATCH(_xlfn.NUMBERVALUE(A3079),kommuner!B:B,0))</f>
        <v>3446</v>
      </c>
      <c r="C3079" s="111" t="s">
        <v>181</v>
      </c>
      <c r="D3079" s="111" t="s">
        <v>181</v>
      </c>
      <c r="E3079" s="111" t="s">
        <v>123</v>
      </c>
      <c r="F3079" s="111" t="s">
        <v>139</v>
      </c>
      <c r="G3079" s="111" t="s">
        <v>139</v>
      </c>
      <c r="H3079" s="111" t="s">
        <v>139</v>
      </c>
      <c r="I3079" s="111" t="s">
        <v>139</v>
      </c>
      <c r="J3079" t="str">
        <f t="shared" si="96"/>
        <v>3446Vann og myrOrganisk jord</v>
      </c>
      <c r="K3079" s="111">
        <v>-0.15121005571827481</v>
      </c>
      <c r="L3079" s="111">
        <v>0</v>
      </c>
      <c r="M3079" s="111">
        <v>0</v>
      </c>
      <c r="N3079" s="112">
        <f t="shared" si="97"/>
        <v>-0.15121005571827481</v>
      </c>
    </row>
    <row r="3080" spans="1:14" x14ac:dyDescent="0.25">
      <c r="A3080" s="111" t="s">
        <v>674</v>
      </c>
      <c r="B3080" s="111">
        <f>INDEX(kommuner!C:C,MATCH(_xlfn.NUMBERVALUE(A3080),kommuner!B:B,0))</f>
        <v>3447</v>
      </c>
      <c r="C3080" s="111" t="s">
        <v>82</v>
      </c>
      <c r="D3080" s="111" t="s">
        <v>82</v>
      </c>
      <c r="E3080" s="111" t="s">
        <v>126</v>
      </c>
      <c r="F3080" s="111" t="s">
        <v>139</v>
      </c>
      <c r="G3080" s="111" t="s">
        <v>139</v>
      </c>
      <c r="H3080" s="111" t="s">
        <v>139</v>
      </c>
      <c r="I3080" s="111" t="s">
        <v>139</v>
      </c>
      <c r="J3080" t="str">
        <f t="shared" si="96"/>
        <v>3447Annen utmarkMineraljord</v>
      </c>
      <c r="K3080" s="111">
        <v>-8.1294889331176998E-2</v>
      </c>
      <c r="L3080" s="111">
        <v>0</v>
      </c>
      <c r="M3080" s="111">
        <v>0</v>
      </c>
      <c r="N3080" s="112">
        <f t="shared" si="97"/>
        <v>-8.1294889331176998E-2</v>
      </c>
    </row>
    <row r="3081" spans="1:14" x14ac:dyDescent="0.25">
      <c r="A3081" s="111" t="s">
        <v>674</v>
      </c>
      <c r="B3081" s="111">
        <f>INDEX(kommuner!C:C,MATCH(_xlfn.NUMBERVALUE(A3081),kommuner!B:B,0))</f>
        <v>3447</v>
      </c>
      <c r="C3081" s="111" t="s">
        <v>121</v>
      </c>
      <c r="D3081" s="111" t="s">
        <v>121</v>
      </c>
      <c r="E3081" s="111" t="s">
        <v>126</v>
      </c>
      <c r="F3081" s="111" t="s">
        <v>139</v>
      </c>
      <c r="G3081" s="111" t="s">
        <v>139</v>
      </c>
      <c r="H3081" s="111" t="s">
        <v>139</v>
      </c>
      <c r="I3081" s="111" t="s">
        <v>139</v>
      </c>
      <c r="J3081" t="str">
        <f t="shared" si="96"/>
        <v>3447BeiteMineraljord</v>
      </c>
      <c r="K3081" s="111">
        <v>-0.96338340838695502</v>
      </c>
      <c r="L3081" s="111">
        <v>0</v>
      </c>
      <c r="M3081" s="111">
        <v>1.2448711246839999E-7</v>
      </c>
      <c r="N3081" s="112">
        <f t="shared" si="97"/>
        <v>-0.96338328389984251</v>
      </c>
    </row>
    <row r="3082" spans="1:14" x14ac:dyDescent="0.25">
      <c r="A3082" s="111" t="s">
        <v>674</v>
      </c>
      <c r="B3082" s="111">
        <f>INDEX(kommuner!C:C,MATCH(_xlfn.NUMBERVALUE(A3082),kommuner!B:B,0))</f>
        <v>3447</v>
      </c>
      <c r="C3082" s="111" t="s">
        <v>121</v>
      </c>
      <c r="D3082" s="111" t="s">
        <v>121</v>
      </c>
      <c r="E3082" s="111" t="s">
        <v>123</v>
      </c>
      <c r="F3082" s="111" t="s">
        <v>139</v>
      </c>
      <c r="G3082" s="111" t="s">
        <v>139</v>
      </c>
      <c r="H3082" s="111" t="s">
        <v>139</v>
      </c>
      <c r="I3082" s="111" t="s">
        <v>139</v>
      </c>
      <c r="J3082" t="str">
        <f t="shared" si="96"/>
        <v>3447BeiteOrganisk jord</v>
      </c>
      <c r="K3082" s="111">
        <v>12.077525935985037</v>
      </c>
      <c r="L3082" s="111">
        <v>1.6412500000000001</v>
      </c>
      <c r="M3082" s="111">
        <v>0</v>
      </c>
      <c r="N3082" s="112">
        <f t="shared" si="97"/>
        <v>13.718775935985036</v>
      </c>
    </row>
    <row r="3083" spans="1:14" x14ac:dyDescent="0.25">
      <c r="A3083" s="111" t="s">
        <v>674</v>
      </c>
      <c r="B3083" s="111">
        <f>INDEX(kommuner!C:C,MATCH(_xlfn.NUMBERVALUE(A3083),kommuner!B:B,0))</f>
        <v>3447</v>
      </c>
      <c r="C3083" s="111" t="s">
        <v>84</v>
      </c>
      <c r="D3083" s="111" t="s">
        <v>84</v>
      </c>
      <c r="E3083" s="111" t="s">
        <v>126</v>
      </c>
      <c r="F3083" s="111" t="s">
        <v>139</v>
      </c>
      <c r="G3083" s="111" t="s">
        <v>139</v>
      </c>
      <c r="H3083" s="111" t="s">
        <v>139</v>
      </c>
      <c r="I3083" s="111" t="s">
        <v>139</v>
      </c>
      <c r="J3083" t="str">
        <f t="shared" si="96"/>
        <v>3447Dyrket markMineraljord</v>
      </c>
      <c r="K3083" s="111">
        <v>-0.60891376733541336</v>
      </c>
      <c r="L3083" s="111">
        <v>0</v>
      </c>
      <c r="M3083" s="111">
        <v>0</v>
      </c>
      <c r="N3083" s="112">
        <f t="shared" si="97"/>
        <v>-0.60891376733541336</v>
      </c>
    </row>
    <row r="3084" spans="1:14" x14ac:dyDescent="0.25">
      <c r="A3084" s="111" t="s">
        <v>674</v>
      </c>
      <c r="B3084" s="111">
        <f>INDEX(kommuner!C:C,MATCH(_xlfn.NUMBERVALUE(A3084),kommuner!B:B,0))</f>
        <v>3447</v>
      </c>
      <c r="C3084" s="111" t="s">
        <v>84</v>
      </c>
      <c r="D3084" s="111" t="s">
        <v>84</v>
      </c>
      <c r="E3084" s="111" t="s">
        <v>123</v>
      </c>
      <c r="F3084" s="111" t="s">
        <v>139</v>
      </c>
      <c r="G3084" s="111" t="s">
        <v>139</v>
      </c>
      <c r="H3084" s="111" t="s">
        <v>139</v>
      </c>
      <c r="I3084" s="111" t="s">
        <v>139</v>
      </c>
      <c r="J3084" t="str">
        <f t="shared" si="96"/>
        <v>3447Dyrket markOrganisk jord</v>
      </c>
      <c r="K3084" s="111">
        <v>28.726149366675592</v>
      </c>
      <c r="L3084" s="111">
        <v>1.45625</v>
      </c>
      <c r="M3084" s="111">
        <v>0</v>
      </c>
      <c r="N3084" s="112">
        <f t="shared" si="97"/>
        <v>30.182399366675593</v>
      </c>
    </row>
    <row r="3085" spans="1:14" x14ac:dyDescent="0.25">
      <c r="A3085" s="111" t="s">
        <v>674</v>
      </c>
      <c r="B3085" s="111">
        <f>INDEX(kommuner!C:C,MATCH(_xlfn.NUMBERVALUE(A3085),kommuner!B:B,0))</f>
        <v>3447</v>
      </c>
      <c r="C3085" s="111" t="s">
        <v>127</v>
      </c>
      <c r="D3085" s="111" t="s">
        <v>127</v>
      </c>
      <c r="E3085" s="111" t="s">
        <v>126</v>
      </c>
      <c r="F3085" s="111" t="s">
        <v>172</v>
      </c>
      <c r="G3085" s="111" t="s">
        <v>180</v>
      </c>
      <c r="H3085" s="111" t="s">
        <v>172</v>
      </c>
      <c r="I3085" s="111" t="s">
        <v>180</v>
      </c>
      <c r="J3085" t="str">
        <f t="shared" si="96"/>
        <v>3447SkogMineraljordBarskogHøy</v>
      </c>
      <c r="K3085" s="111">
        <v>-2.6198458133623994</v>
      </c>
      <c r="L3085" s="111">
        <v>0.85306406685236758</v>
      </c>
      <c r="M3085" s="111">
        <v>6.4056614999681585E-2</v>
      </c>
      <c r="N3085" s="112">
        <f t="shared" si="97"/>
        <v>-1.7027251315103504</v>
      </c>
    </row>
    <row r="3086" spans="1:14" x14ac:dyDescent="0.25">
      <c r="A3086" s="111" t="s">
        <v>674</v>
      </c>
      <c r="B3086" s="111">
        <f>INDEX(kommuner!C:C,MATCH(_xlfn.NUMBERVALUE(A3086),kommuner!B:B,0))</f>
        <v>3447</v>
      </c>
      <c r="C3086" s="111" t="s">
        <v>127</v>
      </c>
      <c r="D3086" s="111" t="s">
        <v>127</v>
      </c>
      <c r="E3086" s="111" t="s">
        <v>126</v>
      </c>
      <c r="F3086" s="111" t="s">
        <v>172</v>
      </c>
      <c r="G3086" s="111" t="s">
        <v>167</v>
      </c>
      <c r="H3086" s="111" t="s">
        <v>172</v>
      </c>
      <c r="I3086" s="111" t="s">
        <v>167</v>
      </c>
      <c r="J3086" t="str">
        <f t="shared" si="96"/>
        <v>3447SkogMineraljordBarskogImpediment</v>
      </c>
      <c r="K3086" s="111">
        <v>-2.0650085329634176</v>
      </c>
      <c r="L3086" s="111">
        <v>0.85306406685236758</v>
      </c>
      <c r="M3086" s="111">
        <v>6.3979989500968365E-2</v>
      </c>
      <c r="N3086" s="112">
        <f t="shared" si="97"/>
        <v>-1.1479644766100818</v>
      </c>
    </row>
    <row r="3087" spans="1:14" x14ac:dyDescent="0.25">
      <c r="A3087" s="111" t="s">
        <v>674</v>
      </c>
      <c r="B3087" s="111">
        <f>INDEX(kommuner!C:C,MATCH(_xlfn.NUMBERVALUE(A3087),kommuner!B:B,0))</f>
        <v>3447</v>
      </c>
      <c r="C3087" s="111" t="s">
        <v>127</v>
      </c>
      <c r="D3087" s="111" t="s">
        <v>127</v>
      </c>
      <c r="E3087" s="111" t="s">
        <v>126</v>
      </c>
      <c r="F3087" s="111" t="s">
        <v>172</v>
      </c>
      <c r="G3087" s="111" t="s">
        <v>190</v>
      </c>
      <c r="H3087" s="111" t="s">
        <v>172</v>
      </c>
      <c r="I3087" s="111" t="s">
        <v>190</v>
      </c>
      <c r="J3087" t="str">
        <f t="shared" si="96"/>
        <v>3447SkogMineraljordBarskogLav</v>
      </c>
      <c r="K3087" s="111">
        <v>-1.5556963198695539</v>
      </c>
      <c r="L3087" s="111">
        <v>0.85306406685236758</v>
      </c>
      <c r="M3087" s="111">
        <v>6.3979989500968365E-2</v>
      </c>
      <c r="N3087" s="112">
        <f t="shared" si="97"/>
        <v>-0.63865226351621796</v>
      </c>
    </row>
    <row r="3088" spans="1:14" x14ac:dyDescent="0.25">
      <c r="A3088" s="111" t="s">
        <v>674</v>
      </c>
      <c r="B3088" s="111">
        <f>INDEX(kommuner!C:C,MATCH(_xlfn.NUMBERVALUE(A3088),kommuner!B:B,0))</f>
        <v>3447</v>
      </c>
      <c r="C3088" s="111" t="s">
        <v>127</v>
      </c>
      <c r="D3088" s="111" t="s">
        <v>127</v>
      </c>
      <c r="E3088" s="111" t="s">
        <v>126</v>
      </c>
      <c r="F3088" s="111" t="s">
        <v>172</v>
      </c>
      <c r="G3088" s="111" t="s">
        <v>173</v>
      </c>
      <c r="H3088" s="111" t="s">
        <v>172</v>
      </c>
      <c r="I3088" s="111" t="s">
        <v>173</v>
      </c>
      <c r="J3088" t="str">
        <f t="shared" si="96"/>
        <v>3447SkogMineraljordBarskogMiddels</v>
      </c>
      <c r="K3088" s="111">
        <v>-2.1020078369684825</v>
      </c>
      <c r="L3088" s="111">
        <v>0.85306406685236758</v>
      </c>
      <c r="M3088" s="111">
        <v>6.4056614999681585E-2</v>
      </c>
      <c r="N3088" s="112">
        <f t="shared" si="97"/>
        <v>-1.1848871551164335</v>
      </c>
    </row>
    <row r="3089" spans="1:14" x14ac:dyDescent="0.25">
      <c r="A3089" s="111" t="s">
        <v>674</v>
      </c>
      <c r="B3089" s="111">
        <f>INDEX(kommuner!C:C,MATCH(_xlfn.NUMBERVALUE(A3089),kommuner!B:B,0))</f>
        <v>3447</v>
      </c>
      <c r="C3089" s="111" t="s">
        <v>127</v>
      </c>
      <c r="D3089" s="111" t="s">
        <v>127</v>
      </c>
      <c r="E3089" s="111" t="s">
        <v>126</v>
      </c>
      <c r="F3089" s="111" t="s">
        <v>172</v>
      </c>
      <c r="G3089" s="111" t="s">
        <v>186</v>
      </c>
      <c r="H3089" s="111" t="s">
        <v>172</v>
      </c>
      <c r="I3089" s="111" t="s">
        <v>186</v>
      </c>
      <c r="J3089" t="str">
        <f t="shared" si="96"/>
        <v>3447SkogMineraljordBarskogSærs høy</v>
      </c>
      <c r="K3089" s="111">
        <v>0.12072674540874306</v>
      </c>
      <c r="L3089" s="111">
        <v>0.85306406685236758</v>
      </c>
      <c r="M3089" s="111">
        <v>6.4056614999681585E-2</v>
      </c>
      <c r="N3089" s="112">
        <f t="shared" si="97"/>
        <v>1.0378474272607923</v>
      </c>
    </row>
    <row r="3090" spans="1:14" x14ac:dyDescent="0.25">
      <c r="A3090" s="111" t="s">
        <v>674</v>
      </c>
      <c r="B3090" s="111">
        <f>INDEX(kommuner!C:C,MATCH(_xlfn.NUMBERVALUE(A3090),kommuner!B:B,0))</f>
        <v>3447</v>
      </c>
      <c r="C3090" s="111" t="s">
        <v>127</v>
      </c>
      <c r="D3090" s="111" t="s">
        <v>127</v>
      </c>
      <c r="E3090" s="111" t="s">
        <v>126</v>
      </c>
      <c r="F3090" s="111" t="s">
        <v>179</v>
      </c>
      <c r="G3090" s="111" t="s">
        <v>180</v>
      </c>
      <c r="H3090" s="111" t="s">
        <v>179</v>
      </c>
      <c r="I3090" s="111" t="s">
        <v>180</v>
      </c>
      <c r="J3090" t="str">
        <f t="shared" si="96"/>
        <v>3447SkogMineraljordBlandingsskogHøy</v>
      </c>
      <c r="K3090" s="111">
        <v>-7.1939050909469406</v>
      </c>
      <c r="L3090" s="111">
        <v>0.85306406685236758</v>
      </c>
      <c r="M3090" s="111">
        <v>6.3979989500968365E-2</v>
      </c>
      <c r="N3090" s="112">
        <f t="shared" si="97"/>
        <v>-6.2768610345936047</v>
      </c>
    </row>
    <row r="3091" spans="1:14" x14ac:dyDescent="0.25">
      <c r="A3091" s="111" t="s">
        <v>674</v>
      </c>
      <c r="B3091" s="111">
        <f>INDEX(kommuner!C:C,MATCH(_xlfn.NUMBERVALUE(A3091),kommuner!B:B,0))</f>
        <v>3447</v>
      </c>
      <c r="C3091" s="111" t="s">
        <v>127</v>
      </c>
      <c r="D3091" s="111" t="s">
        <v>127</v>
      </c>
      <c r="E3091" s="111" t="s">
        <v>126</v>
      </c>
      <c r="F3091" s="111" t="s">
        <v>179</v>
      </c>
      <c r="G3091" s="111" t="s">
        <v>167</v>
      </c>
      <c r="H3091" s="111" t="s">
        <v>179</v>
      </c>
      <c r="I3091" s="111" t="s">
        <v>167</v>
      </c>
      <c r="J3091" t="str">
        <f t="shared" si="96"/>
        <v>3447SkogMineraljordBlandingsskogImpediment</v>
      </c>
      <c r="K3091" s="111">
        <v>-1.534689908392211</v>
      </c>
      <c r="L3091" s="111">
        <v>0.85306406685236758</v>
      </c>
      <c r="M3091" s="111">
        <v>6.3979989500968365E-2</v>
      </c>
      <c r="N3091" s="112">
        <f t="shared" si="97"/>
        <v>-0.61764585203887501</v>
      </c>
    </row>
    <row r="3092" spans="1:14" x14ac:dyDescent="0.25">
      <c r="A3092" s="111" t="s">
        <v>674</v>
      </c>
      <c r="B3092" s="111">
        <f>INDEX(kommuner!C:C,MATCH(_xlfn.NUMBERVALUE(A3092),kommuner!B:B,0))</f>
        <v>3447</v>
      </c>
      <c r="C3092" s="111" t="s">
        <v>127</v>
      </c>
      <c r="D3092" s="111" t="s">
        <v>127</v>
      </c>
      <c r="E3092" s="111" t="s">
        <v>126</v>
      </c>
      <c r="F3092" s="111" t="s">
        <v>179</v>
      </c>
      <c r="G3092" s="111" t="s">
        <v>190</v>
      </c>
      <c r="H3092" s="111" t="s">
        <v>179</v>
      </c>
      <c r="I3092" s="111" t="s">
        <v>190</v>
      </c>
      <c r="J3092" t="str">
        <f t="shared" si="96"/>
        <v>3447SkogMineraljordBlandingsskogLav</v>
      </c>
      <c r="K3092" s="111">
        <v>-2.1877055028220966</v>
      </c>
      <c r="L3092" s="111">
        <v>0.85306406685236758</v>
      </c>
      <c r="M3092" s="111">
        <v>6.3979989500968365E-2</v>
      </c>
      <c r="N3092" s="112">
        <f t="shared" si="97"/>
        <v>-1.2706614464687609</v>
      </c>
    </row>
    <row r="3093" spans="1:14" x14ac:dyDescent="0.25">
      <c r="A3093" s="111" t="s">
        <v>674</v>
      </c>
      <c r="B3093" s="111">
        <f>INDEX(kommuner!C:C,MATCH(_xlfn.NUMBERVALUE(A3093),kommuner!B:B,0))</f>
        <v>3447</v>
      </c>
      <c r="C3093" s="111" t="s">
        <v>127</v>
      </c>
      <c r="D3093" s="111" t="s">
        <v>127</v>
      </c>
      <c r="E3093" s="111" t="s">
        <v>126</v>
      </c>
      <c r="F3093" s="111" t="s">
        <v>179</v>
      </c>
      <c r="G3093" s="111" t="s">
        <v>173</v>
      </c>
      <c r="H3093" s="111" t="s">
        <v>179</v>
      </c>
      <c r="I3093" s="111" t="s">
        <v>173</v>
      </c>
      <c r="J3093" t="str">
        <f t="shared" si="96"/>
        <v>3447SkogMineraljordBlandingsskogMiddels</v>
      </c>
      <c r="K3093" s="111">
        <v>-3.8687729546762566</v>
      </c>
      <c r="L3093" s="111">
        <v>0.85306406685236758</v>
      </c>
      <c r="M3093" s="111">
        <v>6.3979989500968365E-2</v>
      </c>
      <c r="N3093" s="112">
        <f t="shared" si="97"/>
        <v>-2.9517288983229206</v>
      </c>
    </row>
    <row r="3094" spans="1:14" x14ac:dyDescent="0.25">
      <c r="A3094" s="111" t="s">
        <v>674</v>
      </c>
      <c r="B3094" s="111">
        <f>INDEX(kommuner!C:C,MATCH(_xlfn.NUMBERVALUE(A3094),kommuner!B:B,0))</f>
        <v>3447</v>
      </c>
      <c r="C3094" s="111" t="s">
        <v>127</v>
      </c>
      <c r="D3094" s="111" t="s">
        <v>127</v>
      </c>
      <c r="E3094" s="111" t="s">
        <v>126</v>
      </c>
      <c r="F3094" s="111" t="s">
        <v>179</v>
      </c>
      <c r="G3094" s="111" t="s">
        <v>186</v>
      </c>
      <c r="H3094" s="111" t="s">
        <v>179</v>
      </c>
      <c r="I3094" s="111" t="s">
        <v>186</v>
      </c>
      <c r="J3094" t="str">
        <f t="shared" si="96"/>
        <v>3447SkogMineraljordBlandingsskogSærs høy</v>
      </c>
      <c r="K3094" s="111">
        <v>-2.9395925245326562</v>
      </c>
      <c r="L3094" s="111">
        <v>0.85306406685236758</v>
      </c>
      <c r="M3094" s="111">
        <v>6.3979989500968365E-2</v>
      </c>
      <c r="N3094" s="112">
        <f t="shared" si="97"/>
        <v>-2.0225484681793202</v>
      </c>
    </row>
    <row r="3095" spans="1:14" x14ac:dyDescent="0.25">
      <c r="A3095" s="111" t="s">
        <v>674</v>
      </c>
      <c r="B3095" s="111">
        <f>INDEX(kommuner!C:C,MATCH(_xlfn.NUMBERVALUE(A3095),kommuner!B:B,0))</f>
        <v>3447</v>
      </c>
      <c r="C3095" s="111" t="s">
        <v>127</v>
      </c>
      <c r="D3095" s="111" t="s">
        <v>127</v>
      </c>
      <c r="E3095" s="111" t="s">
        <v>126</v>
      </c>
      <c r="F3095" s="111" t="s">
        <v>185</v>
      </c>
      <c r="G3095" s="111" t="s">
        <v>180</v>
      </c>
      <c r="H3095" s="111" t="s">
        <v>185</v>
      </c>
      <c r="I3095" s="111" t="s">
        <v>180</v>
      </c>
      <c r="J3095" t="str">
        <f t="shared" si="96"/>
        <v>3447SkogMineraljordLauvskogHøy</v>
      </c>
      <c r="K3095" s="111">
        <v>-3.3269846154961789</v>
      </c>
      <c r="L3095" s="111">
        <v>0.85306406685236758</v>
      </c>
      <c r="M3095" s="111">
        <v>6.3979989500968365E-2</v>
      </c>
      <c r="N3095" s="112">
        <f t="shared" si="97"/>
        <v>-2.4099405591428429</v>
      </c>
    </row>
    <row r="3096" spans="1:14" x14ac:dyDescent="0.25">
      <c r="A3096" s="111" t="s">
        <v>674</v>
      </c>
      <c r="B3096" s="111">
        <f>INDEX(kommuner!C:C,MATCH(_xlfn.NUMBERVALUE(A3096),kommuner!B:B,0))</f>
        <v>3447</v>
      </c>
      <c r="C3096" s="111" t="s">
        <v>127</v>
      </c>
      <c r="D3096" s="111" t="s">
        <v>127</v>
      </c>
      <c r="E3096" s="111" t="s">
        <v>126</v>
      </c>
      <c r="F3096" s="111" t="s">
        <v>185</v>
      </c>
      <c r="G3096" s="111" t="s">
        <v>167</v>
      </c>
      <c r="H3096" s="111" t="s">
        <v>185</v>
      </c>
      <c r="I3096" s="111" t="s">
        <v>167</v>
      </c>
      <c r="J3096" t="str">
        <f t="shared" si="96"/>
        <v>3447SkogMineraljordLauvskogImpediment</v>
      </c>
      <c r="K3096" s="111">
        <v>-0.77373521499002318</v>
      </c>
      <c r="L3096" s="111">
        <v>0.85306406685236758</v>
      </c>
      <c r="M3096" s="111">
        <v>6.3979989500968365E-2</v>
      </c>
      <c r="N3096" s="112">
        <f t="shared" si="97"/>
        <v>0.14330884136331276</v>
      </c>
    </row>
    <row r="3097" spans="1:14" x14ac:dyDescent="0.25">
      <c r="A3097" s="111" t="s">
        <v>674</v>
      </c>
      <c r="B3097" s="111">
        <f>INDEX(kommuner!C:C,MATCH(_xlfn.NUMBERVALUE(A3097),kommuner!B:B,0))</f>
        <v>3447</v>
      </c>
      <c r="C3097" s="111" t="s">
        <v>127</v>
      </c>
      <c r="D3097" s="111" t="s">
        <v>127</v>
      </c>
      <c r="E3097" s="111" t="s">
        <v>126</v>
      </c>
      <c r="F3097" s="111" t="s">
        <v>185</v>
      </c>
      <c r="G3097" s="111" t="s">
        <v>190</v>
      </c>
      <c r="H3097" s="111" t="s">
        <v>185</v>
      </c>
      <c r="I3097" s="111" t="s">
        <v>190</v>
      </c>
      <c r="J3097" t="str">
        <f t="shared" si="96"/>
        <v>3447SkogMineraljordLauvskogLav</v>
      </c>
      <c r="K3097" s="111">
        <v>-8.9748170935426599E-2</v>
      </c>
      <c r="L3097" s="111">
        <v>0.85306406685236758</v>
      </c>
      <c r="M3097" s="111">
        <v>6.3979989500968365E-2</v>
      </c>
      <c r="N3097" s="112">
        <f t="shared" si="97"/>
        <v>0.82729588541790933</v>
      </c>
    </row>
    <row r="3098" spans="1:14" x14ac:dyDescent="0.25">
      <c r="A3098" s="111" t="s">
        <v>674</v>
      </c>
      <c r="B3098" s="111">
        <f>INDEX(kommuner!C:C,MATCH(_xlfn.NUMBERVALUE(A3098),kommuner!B:B,0))</f>
        <v>3447</v>
      </c>
      <c r="C3098" s="111" t="s">
        <v>127</v>
      </c>
      <c r="D3098" s="111" t="s">
        <v>127</v>
      </c>
      <c r="E3098" s="111" t="s">
        <v>126</v>
      </c>
      <c r="F3098" s="111" t="s">
        <v>185</v>
      </c>
      <c r="G3098" s="111" t="s">
        <v>173</v>
      </c>
      <c r="H3098" s="111" t="s">
        <v>185</v>
      </c>
      <c r="I3098" s="111" t="s">
        <v>173</v>
      </c>
      <c r="J3098" t="str">
        <f t="shared" si="96"/>
        <v>3447SkogMineraljordLauvskogMiddels</v>
      </c>
      <c r="K3098" s="111">
        <v>-1.7789409505847176</v>
      </c>
      <c r="L3098" s="111">
        <v>0.85306406685236758</v>
      </c>
      <c r="M3098" s="111">
        <v>6.3979989500968365E-2</v>
      </c>
      <c r="N3098" s="112">
        <f t="shared" si="97"/>
        <v>-0.86189689423138161</v>
      </c>
    </row>
    <row r="3099" spans="1:14" x14ac:dyDescent="0.25">
      <c r="A3099" s="111" t="s">
        <v>674</v>
      </c>
      <c r="B3099" s="111">
        <f>INDEX(kommuner!C:C,MATCH(_xlfn.NUMBERVALUE(A3099),kommuner!B:B,0))</f>
        <v>3447</v>
      </c>
      <c r="C3099" s="111" t="s">
        <v>127</v>
      </c>
      <c r="D3099" s="111" t="s">
        <v>127</v>
      </c>
      <c r="E3099" s="111" t="s">
        <v>126</v>
      </c>
      <c r="F3099" s="111" t="s">
        <v>185</v>
      </c>
      <c r="G3099" s="111" t="s">
        <v>186</v>
      </c>
      <c r="H3099" s="111" t="s">
        <v>185</v>
      </c>
      <c r="I3099" s="111" t="s">
        <v>186</v>
      </c>
      <c r="J3099" t="str">
        <f t="shared" si="96"/>
        <v>3447SkogMineraljordLauvskogSærs høy</v>
      </c>
      <c r="K3099" s="111">
        <v>-3.6560473259425113</v>
      </c>
      <c r="L3099" s="111">
        <v>0.85306406685236758</v>
      </c>
      <c r="M3099" s="111">
        <v>6.3979989500968365E-2</v>
      </c>
      <c r="N3099" s="112">
        <f t="shared" si="97"/>
        <v>-2.7390032695891753</v>
      </c>
    </row>
    <row r="3100" spans="1:14" x14ac:dyDescent="0.25">
      <c r="A3100" s="111" t="s">
        <v>674</v>
      </c>
      <c r="B3100" s="111">
        <f>INDEX(kommuner!C:C,MATCH(_xlfn.NUMBERVALUE(A3100),kommuner!B:B,0))</f>
        <v>3447</v>
      </c>
      <c r="C3100" s="111" t="s">
        <v>127</v>
      </c>
      <c r="D3100" s="111" t="s">
        <v>127</v>
      </c>
      <c r="E3100" s="111" t="s">
        <v>123</v>
      </c>
      <c r="F3100" s="111" t="s">
        <v>172</v>
      </c>
      <c r="G3100" s="111" t="s">
        <v>180</v>
      </c>
      <c r="H3100" s="111" t="s">
        <v>172</v>
      </c>
      <c r="I3100" s="111" t="s">
        <v>180</v>
      </c>
      <c r="J3100" t="str">
        <f t="shared" si="96"/>
        <v>3447SkogOrganisk jordBarskogHøy</v>
      </c>
      <c r="K3100" s="111">
        <v>-2.5184559031994138</v>
      </c>
      <c r="L3100" s="111">
        <v>0.92784825435236762</v>
      </c>
      <c r="M3100" s="111">
        <v>0.46518126042825314</v>
      </c>
      <c r="N3100" s="112">
        <f t="shared" si="97"/>
        <v>-1.1254263884187932</v>
      </c>
    </row>
    <row r="3101" spans="1:14" x14ac:dyDescent="0.25">
      <c r="A3101" s="111" t="s">
        <v>674</v>
      </c>
      <c r="B3101" s="111">
        <f>INDEX(kommuner!C:C,MATCH(_xlfn.NUMBERVALUE(A3101),kommuner!B:B,0))</f>
        <v>3447</v>
      </c>
      <c r="C3101" s="111" t="s">
        <v>127</v>
      </c>
      <c r="D3101" s="111" t="s">
        <v>127</v>
      </c>
      <c r="E3101" s="111" t="s">
        <v>123</v>
      </c>
      <c r="F3101" s="111" t="s">
        <v>172</v>
      </c>
      <c r="G3101" s="111" t="s">
        <v>167</v>
      </c>
      <c r="H3101" s="111" t="s">
        <v>172</v>
      </c>
      <c r="I3101" s="111" t="s">
        <v>167</v>
      </c>
      <c r="J3101" t="str">
        <f t="shared" si="96"/>
        <v>3447SkogOrganisk jordBarskogImpediment</v>
      </c>
      <c r="K3101" s="111">
        <v>3.7944669267533482E-2</v>
      </c>
      <c r="L3101" s="111">
        <v>0.92784825435236762</v>
      </c>
      <c r="M3101" s="111">
        <v>0.46510463492953991</v>
      </c>
      <c r="N3101" s="112">
        <f t="shared" si="97"/>
        <v>1.430897558549441</v>
      </c>
    </row>
    <row r="3102" spans="1:14" x14ac:dyDescent="0.25">
      <c r="A3102" s="111" t="s">
        <v>674</v>
      </c>
      <c r="B3102" s="111">
        <f>INDEX(kommuner!C:C,MATCH(_xlfn.NUMBERVALUE(A3102),kommuner!B:B,0))</f>
        <v>3447</v>
      </c>
      <c r="C3102" s="111" t="s">
        <v>127</v>
      </c>
      <c r="D3102" s="111" t="s">
        <v>127</v>
      </c>
      <c r="E3102" s="111" t="s">
        <v>123</v>
      </c>
      <c r="F3102" s="111" t="s">
        <v>172</v>
      </c>
      <c r="G3102" s="111" t="s">
        <v>190</v>
      </c>
      <c r="H3102" s="111" t="s">
        <v>172</v>
      </c>
      <c r="I3102" s="111" t="s">
        <v>190</v>
      </c>
      <c r="J3102" t="str">
        <f t="shared" si="96"/>
        <v>3447SkogOrganisk jordBarskogLav</v>
      </c>
      <c r="K3102" s="111">
        <v>-0.50666953101693391</v>
      </c>
      <c r="L3102" s="111">
        <v>0.92784825435236762</v>
      </c>
      <c r="M3102" s="111">
        <v>0.46510463492953991</v>
      </c>
      <c r="N3102" s="112">
        <f t="shared" si="97"/>
        <v>0.88628335826497362</v>
      </c>
    </row>
    <row r="3103" spans="1:14" x14ac:dyDescent="0.25">
      <c r="A3103" s="111" t="s">
        <v>674</v>
      </c>
      <c r="B3103" s="111">
        <f>INDEX(kommuner!C:C,MATCH(_xlfn.NUMBERVALUE(A3103),kommuner!B:B,0))</f>
        <v>3447</v>
      </c>
      <c r="C3103" s="111" t="s">
        <v>127</v>
      </c>
      <c r="D3103" s="111" t="s">
        <v>127</v>
      </c>
      <c r="E3103" s="111" t="s">
        <v>123</v>
      </c>
      <c r="F3103" s="111" t="s">
        <v>172</v>
      </c>
      <c r="G3103" s="111" t="s">
        <v>173</v>
      </c>
      <c r="H3103" s="111" t="s">
        <v>172</v>
      </c>
      <c r="I3103" s="111" t="s">
        <v>173</v>
      </c>
      <c r="J3103" t="str">
        <f t="shared" si="96"/>
        <v>3447SkogOrganisk jordBarskogMiddels</v>
      </c>
      <c r="K3103" s="111">
        <v>-1.5571490961494638</v>
      </c>
      <c r="L3103" s="111">
        <v>0.92784825435236762</v>
      </c>
      <c r="M3103" s="111">
        <v>0.46518126042825314</v>
      </c>
      <c r="N3103" s="112">
        <f t="shared" si="97"/>
        <v>-0.16411958136884308</v>
      </c>
    </row>
    <row r="3104" spans="1:14" x14ac:dyDescent="0.25">
      <c r="A3104" s="111" t="s">
        <v>674</v>
      </c>
      <c r="B3104" s="111">
        <f>INDEX(kommuner!C:C,MATCH(_xlfn.NUMBERVALUE(A3104),kommuner!B:B,0))</f>
        <v>3447</v>
      </c>
      <c r="C3104" s="111" t="s">
        <v>127</v>
      </c>
      <c r="D3104" s="111" t="s">
        <v>127</v>
      </c>
      <c r="E3104" s="111" t="s">
        <v>123</v>
      </c>
      <c r="F3104" s="111" t="s">
        <v>172</v>
      </c>
      <c r="G3104" s="111" t="s">
        <v>186</v>
      </c>
      <c r="H3104" s="111" t="s">
        <v>172</v>
      </c>
      <c r="I3104" s="111" t="s">
        <v>186</v>
      </c>
      <c r="J3104" t="str">
        <f t="shared" si="96"/>
        <v>3447SkogOrganisk jordBarskogSærs høy</v>
      </c>
      <c r="K3104" s="111">
        <v>2.5548655235722699</v>
      </c>
      <c r="L3104" s="111">
        <v>0.92784825435236762</v>
      </c>
      <c r="M3104" s="111">
        <v>0.46518126042825314</v>
      </c>
      <c r="N3104" s="112">
        <f t="shared" si="97"/>
        <v>3.9478950383528906</v>
      </c>
    </row>
    <row r="3105" spans="1:14" x14ac:dyDescent="0.25">
      <c r="A3105" s="111" t="s">
        <v>674</v>
      </c>
      <c r="B3105" s="111">
        <f>INDEX(kommuner!C:C,MATCH(_xlfn.NUMBERVALUE(A3105),kommuner!B:B,0))</f>
        <v>3447</v>
      </c>
      <c r="C3105" s="111" t="s">
        <v>127</v>
      </c>
      <c r="D3105" s="111" t="s">
        <v>127</v>
      </c>
      <c r="E3105" s="111" t="s">
        <v>123</v>
      </c>
      <c r="F3105" s="111" t="s">
        <v>179</v>
      </c>
      <c r="G3105" s="111" t="s">
        <v>180</v>
      </c>
      <c r="H3105" s="111" t="s">
        <v>179</v>
      </c>
      <c r="I3105" s="111" t="s">
        <v>180</v>
      </c>
      <c r="J3105" t="str">
        <f t="shared" si="96"/>
        <v>3447SkogOrganisk jordBlandingsskogHøy</v>
      </c>
      <c r="K3105" s="111">
        <v>-5.5554344456832343</v>
      </c>
      <c r="L3105" s="111">
        <v>0.92784825435236762</v>
      </c>
      <c r="M3105" s="111">
        <v>0.46510463492953991</v>
      </c>
      <c r="N3105" s="112">
        <f t="shared" si="97"/>
        <v>-4.1624815564013264</v>
      </c>
    </row>
    <row r="3106" spans="1:14" x14ac:dyDescent="0.25">
      <c r="A3106" s="111" t="s">
        <v>674</v>
      </c>
      <c r="B3106" s="111">
        <f>INDEX(kommuner!C:C,MATCH(_xlfn.NUMBERVALUE(A3106),kommuner!B:B,0))</f>
        <v>3447</v>
      </c>
      <c r="C3106" s="111" t="s">
        <v>127</v>
      </c>
      <c r="D3106" s="111" t="s">
        <v>127</v>
      </c>
      <c r="E3106" s="111" t="s">
        <v>123</v>
      </c>
      <c r="F3106" s="111" t="s">
        <v>179</v>
      </c>
      <c r="G3106" s="111" t="s">
        <v>167</v>
      </c>
      <c r="H3106" s="111" t="s">
        <v>179</v>
      </c>
      <c r="I3106" s="111" t="s">
        <v>167</v>
      </c>
      <c r="J3106" t="str">
        <f t="shared" si="96"/>
        <v>3447SkogOrganisk jordBlandingsskogImpediment</v>
      </c>
      <c r="K3106" s="111">
        <v>-0.28586344175800005</v>
      </c>
      <c r="L3106" s="111">
        <v>0.92784825435236762</v>
      </c>
      <c r="M3106" s="111">
        <v>0.46510463492953991</v>
      </c>
      <c r="N3106" s="112">
        <f t="shared" si="97"/>
        <v>1.1070894475239075</v>
      </c>
    </row>
    <row r="3107" spans="1:14" x14ac:dyDescent="0.25">
      <c r="A3107" s="111" t="s">
        <v>674</v>
      </c>
      <c r="B3107" s="111">
        <f>INDEX(kommuner!C:C,MATCH(_xlfn.NUMBERVALUE(A3107),kommuner!B:B,0))</f>
        <v>3447</v>
      </c>
      <c r="C3107" s="111" t="s">
        <v>127</v>
      </c>
      <c r="D3107" s="111" t="s">
        <v>127</v>
      </c>
      <c r="E3107" s="111" t="s">
        <v>123</v>
      </c>
      <c r="F3107" s="111" t="s">
        <v>179</v>
      </c>
      <c r="G3107" s="111" t="s">
        <v>190</v>
      </c>
      <c r="H3107" s="111" t="s">
        <v>179</v>
      </c>
      <c r="I3107" s="111" t="s">
        <v>190</v>
      </c>
      <c r="J3107" t="str">
        <f t="shared" si="96"/>
        <v>3447SkogOrganisk jordBlandingsskogLav</v>
      </c>
      <c r="K3107" s="111">
        <v>-1.2347339377887629</v>
      </c>
      <c r="L3107" s="111">
        <v>0.92784825435236762</v>
      </c>
      <c r="M3107" s="111">
        <v>0.46510463492953991</v>
      </c>
      <c r="N3107" s="112">
        <f t="shared" si="97"/>
        <v>0.15821895149314458</v>
      </c>
    </row>
    <row r="3108" spans="1:14" x14ac:dyDescent="0.25">
      <c r="A3108" s="111" t="s">
        <v>674</v>
      </c>
      <c r="B3108" s="111">
        <f>INDEX(kommuner!C:C,MATCH(_xlfn.NUMBERVALUE(A3108),kommuner!B:B,0))</f>
        <v>3447</v>
      </c>
      <c r="C3108" s="111" t="s">
        <v>127</v>
      </c>
      <c r="D3108" s="111" t="s">
        <v>127</v>
      </c>
      <c r="E3108" s="111" t="s">
        <v>123</v>
      </c>
      <c r="F3108" s="111" t="s">
        <v>179</v>
      </c>
      <c r="G3108" s="111" t="s">
        <v>173</v>
      </c>
      <c r="H3108" s="111" t="s">
        <v>179</v>
      </c>
      <c r="I3108" s="111" t="s">
        <v>173</v>
      </c>
      <c r="J3108" t="str">
        <f t="shared" si="96"/>
        <v>3447SkogOrganisk jordBlandingsskogMiddels</v>
      </c>
      <c r="K3108" s="111">
        <v>-2.4239591752717748</v>
      </c>
      <c r="L3108" s="111">
        <v>0.92784825435236762</v>
      </c>
      <c r="M3108" s="111">
        <v>0.46510463492953991</v>
      </c>
      <c r="N3108" s="112">
        <f t="shared" si="97"/>
        <v>-1.0310062859898674</v>
      </c>
    </row>
    <row r="3109" spans="1:14" x14ac:dyDescent="0.25">
      <c r="A3109" s="111" t="s">
        <v>674</v>
      </c>
      <c r="B3109" s="111">
        <f>INDEX(kommuner!C:C,MATCH(_xlfn.NUMBERVALUE(A3109),kommuner!B:B,0))</f>
        <v>3447</v>
      </c>
      <c r="C3109" s="111" t="s">
        <v>127</v>
      </c>
      <c r="D3109" s="111" t="s">
        <v>127</v>
      </c>
      <c r="E3109" s="111" t="s">
        <v>123</v>
      </c>
      <c r="F3109" s="111" t="s">
        <v>179</v>
      </c>
      <c r="G3109" s="111" t="s">
        <v>186</v>
      </c>
      <c r="H3109" s="111" t="s">
        <v>179</v>
      </c>
      <c r="I3109" s="111" t="s">
        <v>186</v>
      </c>
      <c r="J3109" t="str">
        <f t="shared" si="96"/>
        <v>3447SkogOrganisk jordBlandingsskogSærs høy</v>
      </c>
      <c r="K3109" s="111">
        <v>-1.5726115302258048</v>
      </c>
      <c r="L3109" s="111">
        <v>0.92784825435236762</v>
      </c>
      <c r="M3109" s="111">
        <v>0.46510463492953991</v>
      </c>
      <c r="N3109" s="112">
        <f t="shared" si="97"/>
        <v>-0.17965864094389727</v>
      </c>
    </row>
    <row r="3110" spans="1:14" x14ac:dyDescent="0.25">
      <c r="A3110" s="111" t="s">
        <v>674</v>
      </c>
      <c r="B3110" s="111">
        <f>INDEX(kommuner!C:C,MATCH(_xlfn.NUMBERVALUE(A3110),kommuner!B:B,0))</f>
        <v>3447</v>
      </c>
      <c r="C3110" s="111" t="s">
        <v>127</v>
      </c>
      <c r="D3110" s="111" t="s">
        <v>127</v>
      </c>
      <c r="E3110" s="111" t="s">
        <v>123</v>
      </c>
      <c r="F3110" s="111" t="s">
        <v>185</v>
      </c>
      <c r="G3110" s="111" t="s">
        <v>180</v>
      </c>
      <c r="H3110" s="111" t="s">
        <v>185</v>
      </c>
      <c r="I3110" s="111" t="s">
        <v>180</v>
      </c>
      <c r="J3110" t="str">
        <f t="shared" si="96"/>
        <v>3447SkogOrganisk jordLauvskogHøy</v>
      </c>
      <c r="K3110" s="111">
        <v>-1.9913688882377358</v>
      </c>
      <c r="L3110" s="111">
        <v>0.92784825435236762</v>
      </c>
      <c r="M3110" s="111">
        <v>0.46510463492953991</v>
      </c>
      <c r="N3110" s="112">
        <f t="shared" si="97"/>
        <v>-0.59841599895582831</v>
      </c>
    </row>
    <row r="3111" spans="1:14" x14ac:dyDescent="0.25">
      <c r="A3111" s="111" t="s">
        <v>674</v>
      </c>
      <c r="B3111" s="111">
        <f>INDEX(kommuner!C:C,MATCH(_xlfn.NUMBERVALUE(A3111),kommuner!B:B,0))</f>
        <v>3447</v>
      </c>
      <c r="C3111" s="111" t="s">
        <v>127</v>
      </c>
      <c r="D3111" s="111" t="s">
        <v>127</v>
      </c>
      <c r="E3111" s="111" t="s">
        <v>123</v>
      </c>
      <c r="F3111" s="111" t="s">
        <v>185</v>
      </c>
      <c r="G3111" s="111" t="s">
        <v>167</v>
      </c>
      <c r="H3111" s="111" t="s">
        <v>185</v>
      </c>
      <c r="I3111" s="111" t="s">
        <v>167</v>
      </c>
      <c r="J3111" t="str">
        <f t="shared" si="96"/>
        <v>3447SkogOrganisk jordLauvskogImpediment</v>
      </c>
      <c r="K3111" s="111">
        <v>0.35000626494250675</v>
      </c>
      <c r="L3111" s="111">
        <v>0.92784825435236762</v>
      </c>
      <c r="M3111" s="111">
        <v>0.46510463492953991</v>
      </c>
      <c r="N3111" s="112">
        <f t="shared" si="97"/>
        <v>1.7429591542244141</v>
      </c>
    </row>
    <row r="3112" spans="1:14" x14ac:dyDescent="0.25">
      <c r="A3112" s="111" t="s">
        <v>674</v>
      </c>
      <c r="B3112" s="111">
        <f>INDEX(kommuner!C:C,MATCH(_xlfn.NUMBERVALUE(A3112),kommuner!B:B,0))</f>
        <v>3447</v>
      </c>
      <c r="C3112" s="111" t="s">
        <v>127</v>
      </c>
      <c r="D3112" s="111" t="s">
        <v>127</v>
      </c>
      <c r="E3112" s="111" t="s">
        <v>123</v>
      </c>
      <c r="F3112" s="111" t="s">
        <v>185</v>
      </c>
      <c r="G3112" s="111" t="s">
        <v>190</v>
      </c>
      <c r="H3112" s="111" t="s">
        <v>185</v>
      </c>
      <c r="I3112" s="111" t="s">
        <v>190</v>
      </c>
      <c r="J3112" t="str">
        <f t="shared" si="96"/>
        <v>3447SkogOrganisk jordLauvskogLav</v>
      </c>
      <c r="K3112" s="111">
        <v>1.1144075558526714</v>
      </c>
      <c r="L3112" s="111">
        <v>0.92784825435236762</v>
      </c>
      <c r="M3112" s="111">
        <v>0.46510463492953991</v>
      </c>
      <c r="N3112" s="112">
        <f t="shared" si="97"/>
        <v>2.5073604451345788</v>
      </c>
    </row>
    <row r="3113" spans="1:14" x14ac:dyDescent="0.25">
      <c r="A3113" s="111" t="s">
        <v>674</v>
      </c>
      <c r="B3113" s="111">
        <f>INDEX(kommuner!C:C,MATCH(_xlfn.NUMBERVALUE(A3113),kommuner!B:B,0))</f>
        <v>3447</v>
      </c>
      <c r="C3113" s="111" t="s">
        <v>127</v>
      </c>
      <c r="D3113" s="111" t="s">
        <v>127</v>
      </c>
      <c r="E3113" s="111" t="s">
        <v>123</v>
      </c>
      <c r="F3113" s="111" t="s">
        <v>185</v>
      </c>
      <c r="G3113" s="111" t="s">
        <v>173</v>
      </c>
      <c r="H3113" s="111" t="s">
        <v>185</v>
      </c>
      <c r="I3113" s="111" t="s">
        <v>173</v>
      </c>
      <c r="J3113" t="str">
        <f t="shared" si="96"/>
        <v>3447SkogOrganisk jordLauvskogMiddels</v>
      </c>
      <c r="K3113" s="111">
        <v>-0.62664468270982987</v>
      </c>
      <c r="L3113" s="111">
        <v>0.92784825435236762</v>
      </c>
      <c r="M3113" s="111">
        <v>0.46510463492953991</v>
      </c>
      <c r="N3113" s="112">
        <f t="shared" si="97"/>
        <v>0.76630820657207765</v>
      </c>
    </row>
    <row r="3114" spans="1:14" x14ac:dyDescent="0.25">
      <c r="A3114" s="111" t="s">
        <v>674</v>
      </c>
      <c r="B3114" s="111">
        <f>INDEX(kommuner!C:C,MATCH(_xlfn.NUMBERVALUE(A3114),kommuner!B:B,0))</f>
        <v>3447</v>
      </c>
      <c r="C3114" s="111" t="s">
        <v>127</v>
      </c>
      <c r="D3114" s="111" t="s">
        <v>127</v>
      </c>
      <c r="E3114" s="111" t="s">
        <v>123</v>
      </c>
      <c r="F3114" s="111" t="s">
        <v>185</v>
      </c>
      <c r="G3114" s="111" t="s">
        <v>186</v>
      </c>
      <c r="H3114" s="111" t="s">
        <v>185</v>
      </c>
      <c r="I3114" s="111" t="s">
        <v>186</v>
      </c>
      <c r="J3114" t="str">
        <f t="shared" si="96"/>
        <v>3447SkogOrganisk jordLauvskogSærs høy</v>
      </c>
      <c r="K3114" s="111">
        <v>-1.8997279926091779</v>
      </c>
      <c r="L3114" s="111">
        <v>0.92784825435236762</v>
      </c>
      <c r="M3114" s="111">
        <v>0.46510463492953991</v>
      </c>
      <c r="N3114" s="112">
        <f t="shared" si="97"/>
        <v>-0.50677510332727038</v>
      </c>
    </row>
    <row r="3115" spans="1:14" x14ac:dyDescent="0.25">
      <c r="A3115" s="111" t="s">
        <v>674</v>
      </c>
      <c r="B3115" s="111">
        <f>INDEX(kommuner!C:C,MATCH(_xlfn.NUMBERVALUE(A3115),kommuner!B:B,0))</f>
        <v>3447</v>
      </c>
      <c r="C3115" s="111" t="s">
        <v>83</v>
      </c>
      <c r="D3115" s="111" t="s">
        <v>83</v>
      </c>
      <c r="E3115" s="111" t="s">
        <v>126</v>
      </c>
      <c r="F3115" s="111" t="s">
        <v>139</v>
      </c>
      <c r="G3115" s="111" t="s">
        <v>139</v>
      </c>
      <c r="H3115" s="111" t="s">
        <v>139</v>
      </c>
      <c r="I3115" s="111" t="s">
        <v>139</v>
      </c>
      <c r="J3115" t="str">
        <f t="shared" si="96"/>
        <v>3447Utbygd arealMineraljord</v>
      </c>
      <c r="K3115" s="111">
        <v>-0.82639633937819656</v>
      </c>
      <c r="L3115" s="111">
        <v>0</v>
      </c>
      <c r="M3115" s="111">
        <v>1.303047089454229E-2</v>
      </c>
      <c r="N3115" s="112">
        <f t="shared" si="97"/>
        <v>-0.81336586848365422</v>
      </c>
    </row>
    <row r="3116" spans="1:14" x14ac:dyDescent="0.25">
      <c r="A3116" s="111" t="s">
        <v>674</v>
      </c>
      <c r="B3116" s="111">
        <f>INDEX(kommuner!C:C,MATCH(_xlfn.NUMBERVALUE(A3116),kommuner!B:B,0))</f>
        <v>3447</v>
      </c>
      <c r="C3116" s="111" t="s">
        <v>83</v>
      </c>
      <c r="D3116" s="111" t="s">
        <v>83</v>
      </c>
      <c r="E3116" s="111" t="s">
        <v>123</v>
      </c>
      <c r="F3116" s="111" t="s">
        <v>139</v>
      </c>
      <c r="G3116" s="111" t="s">
        <v>139</v>
      </c>
      <c r="H3116" s="111" t="s">
        <v>139</v>
      </c>
      <c r="I3116" s="111" t="s">
        <v>139</v>
      </c>
      <c r="J3116" t="str">
        <f t="shared" si="96"/>
        <v>3447Utbygd arealOrganisk jord</v>
      </c>
      <c r="K3116" s="111">
        <v>29.011421395201612</v>
      </c>
      <c r="L3116" s="111">
        <v>0</v>
      </c>
      <c r="M3116" s="111">
        <v>1.303047089454229E-2</v>
      </c>
      <c r="N3116" s="112">
        <f t="shared" si="97"/>
        <v>29.024451866096154</v>
      </c>
    </row>
    <row r="3117" spans="1:14" x14ac:dyDescent="0.25">
      <c r="A3117" s="111" t="s">
        <v>674</v>
      </c>
      <c r="B3117" s="111">
        <f>INDEX(kommuner!C:C,MATCH(_xlfn.NUMBERVALUE(A3117),kommuner!B:B,0))</f>
        <v>3447</v>
      </c>
      <c r="C3117" s="111" t="s">
        <v>181</v>
      </c>
      <c r="D3117" s="111" t="s">
        <v>181</v>
      </c>
      <c r="E3117" s="111" t="s">
        <v>123</v>
      </c>
      <c r="F3117" s="111" t="s">
        <v>139</v>
      </c>
      <c r="G3117" s="111" t="s">
        <v>139</v>
      </c>
      <c r="H3117" s="111" t="s">
        <v>139</v>
      </c>
      <c r="I3117" s="111" t="s">
        <v>139</v>
      </c>
      <c r="J3117" t="str">
        <f t="shared" si="96"/>
        <v>3447Vann og myrOrganisk jord</v>
      </c>
      <c r="K3117" s="111">
        <v>-0.15121005571827481</v>
      </c>
      <c r="L3117" s="111">
        <v>0</v>
      </c>
      <c r="M3117" s="111">
        <v>0</v>
      </c>
      <c r="N3117" s="112">
        <f t="shared" si="97"/>
        <v>-0.15121005571827481</v>
      </c>
    </row>
    <row r="3118" spans="1:14" x14ac:dyDescent="0.25">
      <c r="A3118" s="111" t="s">
        <v>675</v>
      </c>
      <c r="B3118" s="111">
        <f>INDEX(kommuner!C:C,MATCH(_xlfn.NUMBERVALUE(A3118),kommuner!B:B,0))</f>
        <v>3448</v>
      </c>
      <c r="C3118" s="111" t="s">
        <v>82</v>
      </c>
      <c r="D3118" s="111" t="s">
        <v>82</v>
      </c>
      <c r="E3118" s="111" t="s">
        <v>126</v>
      </c>
      <c r="F3118" s="111" t="s">
        <v>139</v>
      </c>
      <c r="G3118" s="111" t="s">
        <v>139</v>
      </c>
      <c r="H3118" s="111" t="s">
        <v>139</v>
      </c>
      <c r="I3118" s="111" t="s">
        <v>139</v>
      </c>
      <c r="J3118" t="str">
        <f t="shared" si="96"/>
        <v>3448Annen utmarkMineraljord</v>
      </c>
      <c r="K3118" s="111">
        <v>-8.1294889331176998E-2</v>
      </c>
      <c r="L3118" s="111">
        <v>0</v>
      </c>
      <c r="M3118" s="111">
        <v>0</v>
      </c>
      <c r="N3118" s="112">
        <f t="shared" si="97"/>
        <v>-8.1294889331176998E-2</v>
      </c>
    </row>
    <row r="3119" spans="1:14" x14ac:dyDescent="0.25">
      <c r="A3119" s="111" t="s">
        <v>675</v>
      </c>
      <c r="B3119" s="111">
        <f>INDEX(kommuner!C:C,MATCH(_xlfn.NUMBERVALUE(A3119),kommuner!B:B,0))</f>
        <v>3448</v>
      </c>
      <c r="C3119" s="111" t="s">
        <v>121</v>
      </c>
      <c r="D3119" s="111" t="s">
        <v>121</v>
      </c>
      <c r="E3119" s="111" t="s">
        <v>126</v>
      </c>
      <c r="F3119" s="111" t="s">
        <v>139</v>
      </c>
      <c r="G3119" s="111" t="s">
        <v>139</v>
      </c>
      <c r="H3119" s="111" t="s">
        <v>139</v>
      </c>
      <c r="I3119" s="111" t="s">
        <v>139</v>
      </c>
      <c r="J3119" t="str">
        <f t="shared" si="96"/>
        <v>3448BeiteMineraljord</v>
      </c>
      <c r="K3119" s="111">
        <v>-0.96338340838695502</v>
      </c>
      <c r="L3119" s="111">
        <v>0</v>
      </c>
      <c r="M3119" s="111">
        <v>1.2448711246839999E-7</v>
      </c>
      <c r="N3119" s="112">
        <f t="shared" si="97"/>
        <v>-0.96338328389984251</v>
      </c>
    </row>
    <row r="3120" spans="1:14" x14ac:dyDescent="0.25">
      <c r="A3120" s="111" t="s">
        <v>675</v>
      </c>
      <c r="B3120" s="111">
        <f>INDEX(kommuner!C:C,MATCH(_xlfn.NUMBERVALUE(A3120),kommuner!B:B,0))</f>
        <v>3448</v>
      </c>
      <c r="C3120" s="111" t="s">
        <v>121</v>
      </c>
      <c r="D3120" s="111" t="s">
        <v>121</v>
      </c>
      <c r="E3120" s="111" t="s">
        <v>123</v>
      </c>
      <c r="F3120" s="111" t="s">
        <v>139</v>
      </c>
      <c r="G3120" s="111" t="s">
        <v>139</v>
      </c>
      <c r="H3120" s="111" t="s">
        <v>139</v>
      </c>
      <c r="I3120" s="111" t="s">
        <v>139</v>
      </c>
      <c r="J3120" t="str">
        <f t="shared" si="96"/>
        <v>3448BeiteOrganisk jord</v>
      </c>
      <c r="K3120" s="111">
        <v>12.077525935985037</v>
      </c>
      <c r="L3120" s="111">
        <v>1.6412500000000001</v>
      </c>
      <c r="M3120" s="111">
        <v>0</v>
      </c>
      <c r="N3120" s="112">
        <f t="shared" si="97"/>
        <v>13.718775935985036</v>
      </c>
    </row>
    <row r="3121" spans="1:14" x14ac:dyDescent="0.25">
      <c r="A3121" s="111" t="s">
        <v>675</v>
      </c>
      <c r="B3121" s="111">
        <f>INDEX(kommuner!C:C,MATCH(_xlfn.NUMBERVALUE(A3121),kommuner!B:B,0))</f>
        <v>3448</v>
      </c>
      <c r="C3121" s="111" t="s">
        <v>84</v>
      </c>
      <c r="D3121" s="111" t="s">
        <v>84</v>
      </c>
      <c r="E3121" s="111" t="s">
        <v>126</v>
      </c>
      <c r="F3121" s="111" t="s">
        <v>139</v>
      </c>
      <c r="G3121" s="111" t="s">
        <v>139</v>
      </c>
      <c r="H3121" s="111" t="s">
        <v>139</v>
      </c>
      <c r="I3121" s="111" t="s">
        <v>139</v>
      </c>
      <c r="J3121" t="str">
        <f t="shared" si="96"/>
        <v>3448Dyrket markMineraljord</v>
      </c>
      <c r="K3121" s="111">
        <v>-0.49268043400208006</v>
      </c>
      <c r="L3121" s="111">
        <v>0</v>
      </c>
      <c r="M3121" s="111">
        <v>0</v>
      </c>
      <c r="N3121" s="112">
        <f t="shared" si="97"/>
        <v>-0.49268043400208006</v>
      </c>
    </row>
    <row r="3122" spans="1:14" x14ac:dyDescent="0.25">
      <c r="A3122" s="111" t="s">
        <v>675</v>
      </c>
      <c r="B3122" s="111">
        <f>INDEX(kommuner!C:C,MATCH(_xlfn.NUMBERVALUE(A3122),kommuner!B:B,0))</f>
        <v>3448</v>
      </c>
      <c r="C3122" s="111" t="s">
        <v>84</v>
      </c>
      <c r="D3122" s="111" t="s">
        <v>84</v>
      </c>
      <c r="E3122" s="111" t="s">
        <v>123</v>
      </c>
      <c r="F3122" s="111" t="s">
        <v>139</v>
      </c>
      <c r="G3122" s="111" t="s">
        <v>139</v>
      </c>
      <c r="H3122" s="111" t="s">
        <v>139</v>
      </c>
      <c r="I3122" s="111" t="s">
        <v>139</v>
      </c>
      <c r="J3122" t="str">
        <f t="shared" si="96"/>
        <v>3448Dyrket markOrganisk jord</v>
      </c>
      <c r="K3122" s="111">
        <v>28.726149366675592</v>
      </c>
      <c r="L3122" s="111">
        <v>1.45625</v>
      </c>
      <c r="M3122" s="111">
        <v>0</v>
      </c>
      <c r="N3122" s="112">
        <f t="shared" si="97"/>
        <v>30.182399366675593</v>
      </c>
    </row>
    <row r="3123" spans="1:14" x14ac:dyDescent="0.25">
      <c r="A3123" s="111" t="s">
        <v>675</v>
      </c>
      <c r="B3123" s="111">
        <f>INDEX(kommuner!C:C,MATCH(_xlfn.NUMBERVALUE(A3123),kommuner!B:B,0))</f>
        <v>3448</v>
      </c>
      <c r="C3123" s="111" t="s">
        <v>127</v>
      </c>
      <c r="D3123" s="111" t="s">
        <v>127</v>
      </c>
      <c r="E3123" s="111" t="s">
        <v>126</v>
      </c>
      <c r="F3123" s="111" t="s">
        <v>172</v>
      </c>
      <c r="G3123" s="111" t="s">
        <v>180</v>
      </c>
      <c r="H3123" s="111" t="s">
        <v>172</v>
      </c>
      <c r="I3123" s="111" t="s">
        <v>180</v>
      </c>
      <c r="J3123" t="str">
        <f t="shared" si="96"/>
        <v>3448SkogMineraljordBarskogHøy</v>
      </c>
      <c r="K3123" s="111">
        <v>-2.6198458133623994</v>
      </c>
      <c r="L3123" s="111">
        <v>0.85306406685236758</v>
      </c>
      <c r="M3123" s="111">
        <v>6.4056614999681585E-2</v>
      </c>
      <c r="N3123" s="112">
        <f t="shared" si="97"/>
        <v>-1.7027251315103504</v>
      </c>
    </row>
    <row r="3124" spans="1:14" x14ac:dyDescent="0.25">
      <c r="A3124" s="111" t="s">
        <v>675</v>
      </c>
      <c r="B3124" s="111">
        <f>INDEX(kommuner!C:C,MATCH(_xlfn.NUMBERVALUE(A3124),kommuner!B:B,0))</f>
        <v>3448</v>
      </c>
      <c r="C3124" s="111" t="s">
        <v>127</v>
      </c>
      <c r="D3124" s="111" t="s">
        <v>127</v>
      </c>
      <c r="E3124" s="111" t="s">
        <v>126</v>
      </c>
      <c r="F3124" s="111" t="s">
        <v>172</v>
      </c>
      <c r="G3124" s="111" t="s">
        <v>167</v>
      </c>
      <c r="H3124" s="111" t="s">
        <v>172</v>
      </c>
      <c r="I3124" s="111" t="s">
        <v>167</v>
      </c>
      <c r="J3124" t="str">
        <f t="shared" si="96"/>
        <v>3448SkogMineraljordBarskogImpediment</v>
      </c>
      <c r="K3124" s="111">
        <v>-2.0650085329634176</v>
      </c>
      <c r="L3124" s="111">
        <v>0.85306406685236758</v>
      </c>
      <c r="M3124" s="111">
        <v>6.3979989500968365E-2</v>
      </c>
      <c r="N3124" s="112">
        <f t="shared" si="97"/>
        <v>-1.1479644766100818</v>
      </c>
    </row>
    <row r="3125" spans="1:14" x14ac:dyDescent="0.25">
      <c r="A3125" s="111" t="s">
        <v>675</v>
      </c>
      <c r="B3125" s="111">
        <f>INDEX(kommuner!C:C,MATCH(_xlfn.NUMBERVALUE(A3125),kommuner!B:B,0))</f>
        <v>3448</v>
      </c>
      <c r="C3125" s="111" t="s">
        <v>127</v>
      </c>
      <c r="D3125" s="111" t="s">
        <v>127</v>
      </c>
      <c r="E3125" s="111" t="s">
        <v>126</v>
      </c>
      <c r="F3125" s="111" t="s">
        <v>172</v>
      </c>
      <c r="G3125" s="111" t="s">
        <v>190</v>
      </c>
      <c r="H3125" s="111" t="s">
        <v>172</v>
      </c>
      <c r="I3125" s="111" t="s">
        <v>190</v>
      </c>
      <c r="J3125" t="str">
        <f t="shared" si="96"/>
        <v>3448SkogMineraljordBarskogLav</v>
      </c>
      <c r="K3125" s="111">
        <v>-1.5556963198695539</v>
      </c>
      <c r="L3125" s="111">
        <v>0.85306406685236758</v>
      </c>
      <c r="M3125" s="111">
        <v>6.3979989500968365E-2</v>
      </c>
      <c r="N3125" s="112">
        <f t="shared" si="97"/>
        <v>-0.63865226351621796</v>
      </c>
    </row>
    <row r="3126" spans="1:14" x14ac:dyDescent="0.25">
      <c r="A3126" s="111" t="s">
        <v>675</v>
      </c>
      <c r="B3126" s="111">
        <f>INDEX(kommuner!C:C,MATCH(_xlfn.NUMBERVALUE(A3126),kommuner!B:B,0))</f>
        <v>3448</v>
      </c>
      <c r="C3126" s="111" t="s">
        <v>127</v>
      </c>
      <c r="D3126" s="111" t="s">
        <v>127</v>
      </c>
      <c r="E3126" s="111" t="s">
        <v>126</v>
      </c>
      <c r="F3126" s="111" t="s">
        <v>172</v>
      </c>
      <c r="G3126" s="111" t="s">
        <v>173</v>
      </c>
      <c r="H3126" s="111" t="s">
        <v>172</v>
      </c>
      <c r="I3126" s="111" t="s">
        <v>173</v>
      </c>
      <c r="J3126" t="str">
        <f t="shared" si="96"/>
        <v>3448SkogMineraljordBarskogMiddels</v>
      </c>
      <c r="K3126" s="111">
        <v>-2.1020078369684825</v>
      </c>
      <c r="L3126" s="111">
        <v>0.85306406685236758</v>
      </c>
      <c r="M3126" s="111">
        <v>6.4056614999681585E-2</v>
      </c>
      <c r="N3126" s="112">
        <f t="shared" si="97"/>
        <v>-1.1848871551164335</v>
      </c>
    </row>
    <row r="3127" spans="1:14" x14ac:dyDescent="0.25">
      <c r="A3127" s="111" t="s">
        <v>675</v>
      </c>
      <c r="B3127" s="111">
        <f>INDEX(kommuner!C:C,MATCH(_xlfn.NUMBERVALUE(A3127),kommuner!B:B,0))</f>
        <v>3448</v>
      </c>
      <c r="C3127" s="111" t="s">
        <v>127</v>
      </c>
      <c r="D3127" s="111" t="s">
        <v>127</v>
      </c>
      <c r="E3127" s="111" t="s">
        <v>126</v>
      </c>
      <c r="F3127" s="111" t="s">
        <v>172</v>
      </c>
      <c r="G3127" s="111" t="s">
        <v>186</v>
      </c>
      <c r="H3127" s="111" t="s">
        <v>172</v>
      </c>
      <c r="I3127" s="111" t="s">
        <v>186</v>
      </c>
      <c r="J3127" t="str">
        <f t="shared" si="96"/>
        <v>3448SkogMineraljordBarskogSærs høy</v>
      </c>
      <c r="K3127" s="111">
        <v>0.12072674540874306</v>
      </c>
      <c r="L3127" s="111">
        <v>0.85306406685236758</v>
      </c>
      <c r="M3127" s="111">
        <v>6.4056614999681585E-2</v>
      </c>
      <c r="N3127" s="112">
        <f t="shared" si="97"/>
        <v>1.0378474272607923</v>
      </c>
    </row>
    <row r="3128" spans="1:14" x14ac:dyDescent="0.25">
      <c r="A3128" s="111" t="s">
        <v>675</v>
      </c>
      <c r="B3128" s="111">
        <f>INDEX(kommuner!C:C,MATCH(_xlfn.NUMBERVALUE(A3128),kommuner!B:B,0))</f>
        <v>3448</v>
      </c>
      <c r="C3128" s="111" t="s">
        <v>127</v>
      </c>
      <c r="D3128" s="111" t="s">
        <v>127</v>
      </c>
      <c r="E3128" s="111" t="s">
        <v>126</v>
      </c>
      <c r="F3128" s="111" t="s">
        <v>179</v>
      </c>
      <c r="G3128" s="111" t="s">
        <v>180</v>
      </c>
      <c r="H3128" s="111" t="s">
        <v>179</v>
      </c>
      <c r="I3128" s="111" t="s">
        <v>180</v>
      </c>
      <c r="J3128" t="str">
        <f t="shared" si="96"/>
        <v>3448SkogMineraljordBlandingsskogHøy</v>
      </c>
      <c r="K3128" s="111">
        <v>-7.1939050909469406</v>
      </c>
      <c r="L3128" s="111">
        <v>0.85306406685236758</v>
      </c>
      <c r="M3128" s="111">
        <v>6.3979989500968365E-2</v>
      </c>
      <c r="N3128" s="112">
        <f t="shared" si="97"/>
        <v>-6.2768610345936047</v>
      </c>
    </row>
    <row r="3129" spans="1:14" x14ac:dyDescent="0.25">
      <c r="A3129" s="111" t="s">
        <v>675</v>
      </c>
      <c r="B3129" s="111">
        <f>INDEX(kommuner!C:C,MATCH(_xlfn.NUMBERVALUE(A3129),kommuner!B:B,0))</f>
        <v>3448</v>
      </c>
      <c r="C3129" s="111" t="s">
        <v>127</v>
      </c>
      <c r="D3129" s="111" t="s">
        <v>127</v>
      </c>
      <c r="E3129" s="111" t="s">
        <v>126</v>
      </c>
      <c r="F3129" s="111" t="s">
        <v>179</v>
      </c>
      <c r="G3129" s="111" t="s">
        <v>167</v>
      </c>
      <c r="H3129" s="111" t="s">
        <v>179</v>
      </c>
      <c r="I3129" s="111" t="s">
        <v>167</v>
      </c>
      <c r="J3129" t="str">
        <f t="shared" si="96"/>
        <v>3448SkogMineraljordBlandingsskogImpediment</v>
      </c>
      <c r="K3129" s="111">
        <v>-1.534689908392211</v>
      </c>
      <c r="L3129" s="111">
        <v>0.85306406685236758</v>
      </c>
      <c r="M3129" s="111">
        <v>6.3979989500968365E-2</v>
      </c>
      <c r="N3129" s="112">
        <f t="shared" si="97"/>
        <v>-0.61764585203887501</v>
      </c>
    </row>
    <row r="3130" spans="1:14" x14ac:dyDescent="0.25">
      <c r="A3130" s="111" t="s">
        <v>675</v>
      </c>
      <c r="B3130" s="111">
        <f>INDEX(kommuner!C:C,MATCH(_xlfn.NUMBERVALUE(A3130),kommuner!B:B,0))</f>
        <v>3448</v>
      </c>
      <c r="C3130" s="111" t="s">
        <v>127</v>
      </c>
      <c r="D3130" s="111" t="s">
        <v>127</v>
      </c>
      <c r="E3130" s="111" t="s">
        <v>126</v>
      </c>
      <c r="F3130" s="111" t="s">
        <v>179</v>
      </c>
      <c r="G3130" s="111" t="s">
        <v>190</v>
      </c>
      <c r="H3130" s="111" t="s">
        <v>179</v>
      </c>
      <c r="I3130" s="111" t="s">
        <v>190</v>
      </c>
      <c r="J3130" t="str">
        <f t="shared" si="96"/>
        <v>3448SkogMineraljordBlandingsskogLav</v>
      </c>
      <c r="K3130" s="111">
        <v>-2.1877055028220966</v>
      </c>
      <c r="L3130" s="111">
        <v>0.85306406685236758</v>
      </c>
      <c r="M3130" s="111">
        <v>6.3979989500968365E-2</v>
      </c>
      <c r="N3130" s="112">
        <f t="shared" si="97"/>
        <v>-1.2706614464687609</v>
      </c>
    </row>
    <row r="3131" spans="1:14" x14ac:dyDescent="0.25">
      <c r="A3131" s="111" t="s">
        <v>675</v>
      </c>
      <c r="B3131" s="111">
        <f>INDEX(kommuner!C:C,MATCH(_xlfn.NUMBERVALUE(A3131),kommuner!B:B,0))</f>
        <v>3448</v>
      </c>
      <c r="C3131" s="111" t="s">
        <v>127</v>
      </c>
      <c r="D3131" s="111" t="s">
        <v>127</v>
      </c>
      <c r="E3131" s="111" t="s">
        <v>126</v>
      </c>
      <c r="F3131" s="111" t="s">
        <v>179</v>
      </c>
      <c r="G3131" s="111" t="s">
        <v>173</v>
      </c>
      <c r="H3131" s="111" t="s">
        <v>179</v>
      </c>
      <c r="I3131" s="111" t="s">
        <v>173</v>
      </c>
      <c r="J3131" t="str">
        <f t="shared" si="96"/>
        <v>3448SkogMineraljordBlandingsskogMiddels</v>
      </c>
      <c r="K3131" s="111">
        <v>-3.8687729546762566</v>
      </c>
      <c r="L3131" s="111">
        <v>0.85306406685236758</v>
      </c>
      <c r="M3131" s="111">
        <v>6.3979989500968365E-2</v>
      </c>
      <c r="N3131" s="112">
        <f t="shared" si="97"/>
        <v>-2.9517288983229206</v>
      </c>
    </row>
    <row r="3132" spans="1:14" x14ac:dyDescent="0.25">
      <c r="A3132" s="111" t="s">
        <v>675</v>
      </c>
      <c r="B3132" s="111">
        <f>INDEX(kommuner!C:C,MATCH(_xlfn.NUMBERVALUE(A3132),kommuner!B:B,0))</f>
        <v>3448</v>
      </c>
      <c r="C3132" s="111" t="s">
        <v>127</v>
      </c>
      <c r="D3132" s="111" t="s">
        <v>127</v>
      </c>
      <c r="E3132" s="111" t="s">
        <v>126</v>
      </c>
      <c r="F3132" s="111" t="s">
        <v>179</v>
      </c>
      <c r="G3132" s="111" t="s">
        <v>186</v>
      </c>
      <c r="H3132" s="111" t="s">
        <v>179</v>
      </c>
      <c r="I3132" s="111" t="s">
        <v>186</v>
      </c>
      <c r="J3132" t="str">
        <f t="shared" si="96"/>
        <v>3448SkogMineraljordBlandingsskogSærs høy</v>
      </c>
      <c r="K3132" s="111">
        <v>-2.9395925245326562</v>
      </c>
      <c r="L3132" s="111">
        <v>0.85306406685236758</v>
      </c>
      <c r="M3132" s="111">
        <v>6.3979989500968365E-2</v>
      </c>
      <c r="N3132" s="112">
        <f t="shared" si="97"/>
        <v>-2.0225484681793202</v>
      </c>
    </row>
    <row r="3133" spans="1:14" x14ac:dyDescent="0.25">
      <c r="A3133" s="111" t="s">
        <v>675</v>
      </c>
      <c r="B3133" s="111">
        <f>INDEX(kommuner!C:C,MATCH(_xlfn.NUMBERVALUE(A3133),kommuner!B:B,0))</f>
        <v>3448</v>
      </c>
      <c r="C3133" s="111" t="s">
        <v>127</v>
      </c>
      <c r="D3133" s="111" t="s">
        <v>127</v>
      </c>
      <c r="E3133" s="111" t="s">
        <v>126</v>
      </c>
      <c r="F3133" s="111" t="s">
        <v>185</v>
      </c>
      <c r="G3133" s="111" t="s">
        <v>180</v>
      </c>
      <c r="H3133" s="111" t="s">
        <v>185</v>
      </c>
      <c r="I3133" s="111" t="s">
        <v>180</v>
      </c>
      <c r="J3133" t="str">
        <f t="shared" si="96"/>
        <v>3448SkogMineraljordLauvskogHøy</v>
      </c>
      <c r="K3133" s="111">
        <v>-3.3269846154961789</v>
      </c>
      <c r="L3133" s="111">
        <v>0.85306406685236758</v>
      </c>
      <c r="M3133" s="111">
        <v>6.3979989500968365E-2</v>
      </c>
      <c r="N3133" s="112">
        <f t="shared" si="97"/>
        <v>-2.4099405591428429</v>
      </c>
    </row>
    <row r="3134" spans="1:14" x14ac:dyDescent="0.25">
      <c r="A3134" s="111" t="s">
        <v>675</v>
      </c>
      <c r="B3134" s="111">
        <f>INDEX(kommuner!C:C,MATCH(_xlfn.NUMBERVALUE(A3134),kommuner!B:B,0))</f>
        <v>3448</v>
      </c>
      <c r="C3134" s="111" t="s">
        <v>127</v>
      </c>
      <c r="D3134" s="111" t="s">
        <v>127</v>
      </c>
      <c r="E3134" s="111" t="s">
        <v>126</v>
      </c>
      <c r="F3134" s="111" t="s">
        <v>185</v>
      </c>
      <c r="G3134" s="111" t="s">
        <v>167</v>
      </c>
      <c r="H3134" s="111" t="s">
        <v>185</v>
      </c>
      <c r="I3134" s="111" t="s">
        <v>167</v>
      </c>
      <c r="J3134" t="str">
        <f t="shared" si="96"/>
        <v>3448SkogMineraljordLauvskogImpediment</v>
      </c>
      <c r="K3134" s="111">
        <v>-0.77373521499002318</v>
      </c>
      <c r="L3134" s="111">
        <v>0.85306406685236758</v>
      </c>
      <c r="M3134" s="111">
        <v>6.3979989500968365E-2</v>
      </c>
      <c r="N3134" s="112">
        <f t="shared" si="97"/>
        <v>0.14330884136331276</v>
      </c>
    </row>
    <row r="3135" spans="1:14" x14ac:dyDescent="0.25">
      <c r="A3135" s="111" t="s">
        <v>675</v>
      </c>
      <c r="B3135" s="111">
        <f>INDEX(kommuner!C:C,MATCH(_xlfn.NUMBERVALUE(A3135),kommuner!B:B,0))</f>
        <v>3448</v>
      </c>
      <c r="C3135" s="111" t="s">
        <v>127</v>
      </c>
      <c r="D3135" s="111" t="s">
        <v>127</v>
      </c>
      <c r="E3135" s="111" t="s">
        <v>126</v>
      </c>
      <c r="F3135" s="111" t="s">
        <v>185</v>
      </c>
      <c r="G3135" s="111" t="s">
        <v>190</v>
      </c>
      <c r="H3135" s="111" t="s">
        <v>185</v>
      </c>
      <c r="I3135" s="111" t="s">
        <v>190</v>
      </c>
      <c r="J3135" t="str">
        <f t="shared" si="96"/>
        <v>3448SkogMineraljordLauvskogLav</v>
      </c>
      <c r="K3135" s="111">
        <v>-8.9748170935426599E-2</v>
      </c>
      <c r="L3135" s="111">
        <v>0.85306406685236758</v>
      </c>
      <c r="M3135" s="111">
        <v>6.3979989500968365E-2</v>
      </c>
      <c r="N3135" s="112">
        <f t="shared" si="97"/>
        <v>0.82729588541790933</v>
      </c>
    </row>
    <row r="3136" spans="1:14" x14ac:dyDescent="0.25">
      <c r="A3136" s="111" t="s">
        <v>675</v>
      </c>
      <c r="B3136" s="111">
        <f>INDEX(kommuner!C:C,MATCH(_xlfn.NUMBERVALUE(A3136),kommuner!B:B,0))</f>
        <v>3448</v>
      </c>
      <c r="C3136" s="111" t="s">
        <v>127</v>
      </c>
      <c r="D3136" s="111" t="s">
        <v>127</v>
      </c>
      <c r="E3136" s="111" t="s">
        <v>126</v>
      </c>
      <c r="F3136" s="111" t="s">
        <v>185</v>
      </c>
      <c r="G3136" s="111" t="s">
        <v>173</v>
      </c>
      <c r="H3136" s="111" t="s">
        <v>185</v>
      </c>
      <c r="I3136" s="111" t="s">
        <v>173</v>
      </c>
      <c r="J3136" t="str">
        <f t="shared" si="96"/>
        <v>3448SkogMineraljordLauvskogMiddels</v>
      </c>
      <c r="K3136" s="111">
        <v>-1.7789409505847176</v>
      </c>
      <c r="L3136" s="111">
        <v>0.85306406685236758</v>
      </c>
      <c r="M3136" s="111">
        <v>6.3979989500968365E-2</v>
      </c>
      <c r="N3136" s="112">
        <f t="shared" si="97"/>
        <v>-0.86189689423138161</v>
      </c>
    </row>
    <row r="3137" spans="1:14" x14ac:dyDescent="0.25">
      <c r="A3137" s="111" t="s">
        <v>675</v>
      </c>
      <c r="B3137" s="111">
        <f>INDEX(kommuner!C:C,MATCH(_xlfn.NUMBERVALUE(A3137),kommuner!B:B,0))</f>
        <v>3448</v>
      </c>
      <c r="C3137" s="111" t="s">
        <v>127</v>
      </c>
      <c r="D3137" s="111" t="s">
        <v>127</v>
      </c>
      <c r="E3137" s="111" t="s">
        <v>126</v>
      </c>
      <c r="F3137" s="111" t="s">
        <v>185</v>
      </c>
      <c r="G3137" s="111" t="s">
        <v>186</v>
      </c>
      <c r="H3137" s="111" t="s">
        <v>185</v>
      </c>
      <c r="I3137" s="111" t="s">
        <v>186</v>
      </c>
      <c r="J3137" t="str">
        <f t="shared" si="96"/>
        <v>3448SkogMineraljordLauvskogSærs høy</v>
      </c>
      <c r="K3137" s="111">
        <v>-3.6560473259425113</v>
      </c>
      <c r="L3137" s="111">
        <v>0.85306406685236758</v>
      </c>
      <c r="M3137" s="111">
        <v>6.3979989500968365E-2</v>
      </c>
      <c r="N3137" s="112">
        <f t="shared" si="97"/>
        <v>-2.7390032695891753</v>
      </c>
    </row>
    <row r="3138" spans="1:14" x14ac:dyDescent="0.25">
      <c r="A3138" s="111" t="s">
        <v>675</v>
      </c>
      <c r="B3138" s="111">
        <f>INDEX(kommuner!C:C,MATCH(_xlfn.NUMBERVALUE(A3138),kommuner!B:B,0))</f>
        <v>3448</v>
      </c>
      <c r="C3138" s="111" t="s">
        <v>127</v>
      </c>
      <c r="D3138" s="111" t="s">
        <v>127</v>
      </c>
      <c r="E3138" s="111" t="s">
        <v>123</v>
      </c>
      <c r="F3138" s="111" t="s">
        <v>172</v>
      </c>
      <c r="G3138" s="111" t="s">
        <v>180</v>
      </c>
      <c r="H3138" s="111" t="s">
        <v>172</v>
      </c>
      <c r="I3138" s="111" t="s">
        <v>180</v>
      </c>
      <c r="J3138" t="str">
        <f t="shared" si="96"/>
        <v>3448SkogOrganisk jordBarskogHøy</v>
      </c>
      <c r="K3138" s="111">
        <v>-2.5184559031994138</v>
      </c>
      <c r="L3138" s="111">
        <v>0.92784825435236762</v>
      </c>
      <c r="M3138" s="111">
        <v>0.46518126042825314</v>
      </c>
      <c r="N3138" s="112">
        <f t="shared" si="97"/>
        <v>-1.1254263884187932</v>
      </c>
    </row>
    <row r="3139" spans="1:14" x14ac:dyDescent="0.25">
      <c r="A3139" s="111" t="s">
        <v>675</v>
      </c>
      <c r="B3139" s="111">
        <f>INDEX(kommuner!C:C,MATCH(_xlfn.NUMBERVALUE(A3139),kommuner!B:B,0))</f>
        <v>3448</v>
      </c>
      <c r="C3139" s="111" t="s">
        <v>127</v>
      </c>
      <c r="D3139" s="111" t="s">
        <v>127</v>
      </c>
      <c r="E3139" s="111" t="s">
        <v>123</v>
      </c>
      <c r="F3139" s="111" t="s">
        <v>172</v>
      </c>
      <c r="G3139" s="111" t="s">
        <v>167</v>
      </c>
      <c r="H3139" s="111" t="s">
        <v>172</v>
      </c>
      <c r="I3139" s="111" t="s">
        <v>167</v>
      </c>
      <c r="J3139" t="str">
        <f t="shared" ref="J3139:J3202" si="98">B3139&amp;C3139&amp;E3139&amp;IF(C3139="Skog",F3139&amp;G3139,"")</f>
        <v>3448SkogOrganisk jordBarskogImpediment</v>
      </c>
      <c r="K3139" s="111">
        <v>3.7944669267533482E-2</v>
      </c>
      <c r="L3139" s="111">
        <v>0.92784825435236762</v>
      </c>
      <c r="M3139" s="111">
        <v>0.46510463492953991</v>
      </c>
      <c r="N3139" s="112">
        <f t="shared" ref="N3139:N3202" si="99">SUM(K3139:M3139)</f>
        <v>1.430897558549441</v>
      </c>
    </row>
    <row r="3140" spans="1:14" x14ac:dyDescent="0.25">
      <c r="A3140" s="111" t="s">
        <v>675</v>
      </c>
      <c r="B3140" s="111">
        <f>INDEX(kommuner!C:C,MATCH(_xlfn.NUMBERVALUE(A3140),kommuner!B:B,0))</f>
        <v>3448</v>
      </c>
      <c r="C3140" s="111" t="s">
        <v>127</v>
      </c>
      <c r="D3140" s="111" t="s">
        <v>127</v>
      </c>
      <c r="E3140" s="111" t="s">
        <v>123</v>
      </c>
      <c r="F3140" s="111" t="s">
        <v>172</v>
      </c>
      <c r="G3140" s="111" t="s">
        <v>190</v>
      </c>
      <c r="H3140" s="111" t="s">
        <v>172</v>
      </c>
      <c r="I3140" s="111" t="s">
        <v>190</v>
      </c>
      <c r="J3140" t="str">
        <f t="shared" si="98"/>
        <v>3448SkogOrganisk jordBarskogLav</v>
      </c>
      <c r="K3140" s="111">
        <v>-0.50666953101693391</v>
      </c>
      <c r="L3140" s="111">
        <v>0.92784825435236762</v>
      </c>
      <c r="M3140" s="111">
        <v>0.46510463492953991</v>
      </c>
      <c r="N3140" s="112">
        <f t="shared" si="99"/>
        <v>0.88628335826497362</v>
      </c>
    </row>
    <row r="3141" spans="1:14" x14ac:dyDescent="0.25">
      <c r="A3141" s="111" t="s">
        <v>675</v>
      </c>
      <c r="B3141" s="111">
        <f>INDEX(kommuner!C:C,MATCH(_xlfn.NUMBERVALUE(A3141),kommuner!B:B,0))</f>
        <v>3448</v>
      </c>
      <c r="C3141" s="111" t="s">
        <v>127</v>
      </c>
      <c r="D3141" s="111" t="s">
        <v>127</v>
      </c>
      <c r="E3141" s="111" t="s">
        <v>123</v>
      </c>
      <c r="F3141" s="111" t="s">
        <v>172</v>
      </c>
      <c r="G3141" s="111" t="s">
        <v>173</v>
      </c>
      <c r="H3141" s="111" t="s">
        <v>172</v>
      </c>
      <c r="I3141" s="111" t="s">
        <v>173</v>
      </c>
      <c r="J3141" t="str">
        <f t="shared" si="98"/>
        <v>3448SkogOrganisk jordBarskogMiddels</v>
      </c>
      <c r="K3141" s="111">
        <v>-1.5571490961494638</v>
      </c>
      <c r="L3141" s="111">
        <v>0.92784825435236762</v>
      </c>
      <c r="M3141" s="111">
        <v>0.46518126042825314</v>
      </c>
      <c r="N3141" s="112">
        <f t="shared" si="99"/>
        <v>-0.16411958136884308</v>
      </c>
    </row>
    <row r="3142" spans="1:14" x14ac:dyDescent="0.25">
      <c r="A3142" s="111" t="s">
        <v>675</v>
      </c>
      <c r="B3142" s="111">
        <f>INDEX(kommuner!C:C,MATCH(_xlfn.NUMBERVALUE(A3142),kommuner!B:B,0))</f>
        <v>3448</v>
      </c>
      <c r="C3142" s="111" t="s">
        <v>127</v>
      </c>
      <c r="D3142" s="111" t="s">
        <v>127</v>
      </c>
      <c r="E3142" s="111" t="s">
        <v>123</v>
      </c>
      <c r="F3142" s="111" t="s">
        <v>172</v>
      </c>
      <c r="G3142" s="111" t="s">
        <v>186</v>
      </c>
      <c r="H3142" s="111" t="s">
        <v>172</v>
      </c>
      <c r="I3142" s="111" t="s">
        <v>186</v>
      </c>
      <c r="J3142" t="str">
        <f t="shared" si="98"/>
        <v>3448SkogOrganisk jordBarskogSærs høy</v>
      </c>
      <c r="K3142" s="111">
        <v>2.5548655235722699</v>
      </c>
      <c r="L3142" s="111">
        <v>0.92784825435236762</v>
      </c>
      <c r="M3142" s="111">
        <v>0.46518126042825314</v>
      </c>
      <c r="N3142" s="112">
        <f t="shared" si="99"/>
        <v>3.9478950383528906</v>
      </c>
    </row>
    <row r="3143" spans="1:14" x14ac:dyDescent="0.25">
      <c r="A3143" s="111" t="s">
        <v>675</v>
      </c>
      <c r="B3143" s="111">
        <f>INDEX(kommuner!C:C,MATCH(_xlfn.NUMBERVALUE(A3143),kommuner!B:B,0))</f>
        <v>3448</v>
      </c>
      <c r="C3143" s="111" t="s">
        <v>127</v>
      </c>
      <c r="D3143" s="111" t="s">
        <v>127</v>
      </c>
      <c r="E3143" s="111" t="s">
        <v>123</v>
      </c>
      <c r="F3143" s="111" t="s">
        <v>179</v>
      </c>
      <c r="G3143" s="111" t="s">
        <v>180</v>
      </c>
      <c r="H3143" s="111" t="s">
        <v>179</v>
      </c>
      <c r="I3143" s="111" t="s">
        <v>180</v>
      </c>
      <c r="J3143" t="str">
        <f t="shared" si="98"/>
        <v>3448SkogOrganisk jordBlandingsskogHøy</v>
      </c>
      <c r="K3143" s="111">
        <v>-5.5554344456832343</v>
      </c>
      <c r="L3143" s="111">
        <v>0.92784825435236762</v>
      </c>
      <c r="M3143" s="111">
        <v>0.46510463492953991</v>
      </c>
      <c r="N3143" s="112">
        <f t="shared" si="99"/>
        <v>-4.1624815564013264</v>
      </c>
    </row>
    <row r="3144" spans="1:14" x14ac:dyDescent="0.25">
      <c r="A3144" s="111" t="s">
        <v>675</v>
      </c>
      <c r="B3144" s="111">
        <f>INDEX(kommuner!C:C,MATCH(_xlfn.NUMBERVALUE(A3144),kommuner!B:B,0))</f>
        <v>3448</v>
      </c>
      <c r="C3144" s="111" t="s">
        <v>127</v>
      </c>
      <c r="D3144" s="111" t="s">
        <v>127</v>
      </c>
      <c r="E3144" s="111" t="s">
        <v>123</v>
      </c>
      <c r="F3144" s="111" t="s">
        <v>179</v>
      </c>
      <c r="G3144" s="111" t="s">
        <v>167</v>
      </c>
      <c r="H3144" s="111" t="s">
        <v>179</v>
      </c>
      <c r="I3144" s="111" t="s">
        <v>167</v>
      </c>
      <c r="J3144" t="str">
        <f t="shared" si="98"/>
        <v>3448SkogOrganisk jordBlandingsskogImpediment</v>
      </c>
      <c r="K3144" s="111">
        <v>-0.28586344175800005</v>
      </c>
      <c r="L3144" s="111">
        <v>0.92784825435236762</v>
      </c>
      <c r="M3144" s="111">
        <v>0.46510463492953991</v>
      </c>
      <c r="N3144" s="112">
        <f t="shared" si="99"/>
        <v>1.1070894475239075</v>
      </c>
    </row>
    <row r="3145" spans="1:14" x14ac:dyDescent="0.25">
      <c r="A3145" s="111" t="s">
        <v>675</v>
      </c>
      <c r="B3145" s="111">
        <f>INDEX(kommuner!C:C,MATCH(_xlfn.NUMBERVALUE(A3145),kommuner!B:B,0))</f>
        <v>3448</v>
      </c>
      <c r="C3145" s="111" t="s">
        <v>127</v>
      </c>
      <c r="D3145" s="111" t="s">
        <v>127</v>
      </c>
      <c r="E3145" s="111" t="s">
        <v>123</v>
      </c>
      <c r="F3145" s="111" t="s">
        <v>179</v>
      </c>
      <c r="G3145" s="111" t="s">
        <v>190</v>
      </c>
      <c r="H3145" s="111" t="s">
        <v>179</v>
      </c>
      <c r="I3145" s="111" t="s">
        <v>190</v>
      </c>
      <c r="J3145" t="str">
        <f t="shared" si="98"/>
        <v>3448SkogOrganisk jordBlandingsskogLav</v>
      </c>
      <c r="K3145" s="111">
        <v>-1.2347339377887629</v>
      </c>
      <c r="L3145" s="111">
        <v>0.92784825435236762</v>
      </c>
      <c r="M3145" s="111">
        <v>0.46510463492953991</v>
      </c>
      <c r="N3145" s="112">
        <f t="shared" si="99"/>
        <v>0.15821895149314458</v>
      </c>
    </row>
    <row r="3146" spans="1:14" x14ac:dyDescent="0.25">
      <c r="A3146" s="111" t="s">
        <v>675</v>
      </c>
      <c r="B3146" s="111">
        <f>INDEX(kommuner!C:C,MATCH(_xlfn.NUMBERVALUE(A3146),kommuner!B:B,0))</f>
        <v>3448</v>
      </c>
      <c r="C3146" s="111" t="s">
        <v>127</v>
      </c>
      <c r="D3146" s="111" t="s">
        <v>127</v>
      </c>
      <c r="E3146" s="111" t="s">
        <v>123</v>
      </c>
      <c r="F3146" s="111" t="s">
        <v>179</v>
      </c>
      <c r="G3146" s="111" t="s">
        <v>173</v>
      </c>
      <c r="H3146" s="111" t="s">
        <v>179</v>
      </c>
      <c r="I3146" s="111" t="s">
        <v>173</v>
      </c>
      <c r="J3146" t="str">
        <f t="shared" si="98"/>
        <v>3448SkogOrganisk jordBlandingsskogMiddels</v>
      </c>
      <c r="K3146" s="111">
        <v>-2.4239591752717748</v>
      </c>
      <c r="L3146" s="111">
        <v>0.92784825435236762</v>
      </c>
      <c r="M3146" s="111">
        <v>0.46510463492953991</v>
      </c>
      <c r="N3146" s="112">
        <f t="shared" si="99"/>
        <v>-1.0310062859898674</v>
      </c>
    </row>
    <row r="3147" spans="1:14" x14ac:dyDescent="0.25">
      <c r="A3147" s="111" t="s">
        <v>675</v>
      </c>
      <c r="B3147" s="111">
        <f>INDEX(kommuner!C:C,MATCH(_xlfn.NUMBERVALUE(A3147),kommuner!B:B,0))</f>
        <v>3448</v>
      </c>
      <c r="C3147" s="111" t="s">
        <v>127</v>
      </c>
      <c r="D3147" s="111" t="s">
        <v>127</v>
      </c>
      <c r="E3147" s="111" t="s">
        <v>123</v>
      </c>
      <c r="F3147" s="111" t="s">
        <v>179</v>
      </c>
      <c r="G3147" s="111" t="s">
        <v>186</v>
      </c>
      <c r="H3147" s="111" t="s">
        <v>179</v>
      </c>
      <c r="I3147" s="111" t="s">
        <v>186</v>
      </c>
      <c r="J3147" t="str">
        <f t="shared" si="98"/>
        <v>3448SkogOrganisk jordBlandingsskogSærs høy</v>
      </c>
      <c r="K3147" s="111">
        <v>-1.5726115302258048</v>
      </c>
      <c r="L3147" s="111">
        <v>0.92784825435236762</v>
      </c>
      <c r="M3147" s="111">
        <v>0.46510463492953991</v>
      </c>
      <c r="N3147" s="112">
        <f t="shared" si="99"/>
        <v>-0.17965864094389727</v>
      </c>
    </row>
    <row r="3148" spans="1:14" x14ac:dyDescent="0.25">
      <c r="A3148" s="111" t="s">
        <v>675</v>
      </c>
      <c r="B3148" s="111">
        <f>INDEX(kommuner!C:C,MATCH(_xlfn.NUMBERVALUE(A3148),kommuner!B:B,0))</f>
        <v>3448</v>
      </c>
      <c r="C3148" s="111" t="s">
        <v>127</v>
      </c>
      <c r="D3148" s="111" t="s">
        <v>127</v>
      </c>
      <c r="E3148" s="111" t="s">
        <v>123</v>
      </c>
      <c r="F3148" s="111" t="s">
        <v>185</v>
      </c>
      <c r="G3148" s="111" t="s">
        <v>180</v>
      </c>
      <c r="H3148" s="111" t="s">
        <v>185</v>
      </c>
      <c r="I3148" s="111" t="s">
        <v>180</v>
      </c>
      <c r="J3148" t="str">
        <f t="shared" si="98"/>
        <v>3448SkogOrganisk jordLauvskogHøy</v>
      </c>
      <c r="K3148" s="111">
        <v>-1.9913688882377358</v>
      </c>
      <c r="L3148" s="111">
        <v>0.92784825435236762</v>
      </c>
      <c r="M3148" s="111">
        <v>0.46510463492953991</v>
      </c>
      <c r="N3148" s="112">
        <f t="shared" si="99"/>
        <v>-0.59841599895582831</v>
      </c>
    </row>
    <row r="3149" spans="1:14" x14ac:dyDescent="0.25">
      <c r="A3149" s="111" t="s">
        <v>675</v>
      </c>
      <c r="B3149" s="111">
        <f>INDEX(kommuner!C:C,MATCH(_xlfn.NUMBERVALUE(A3149),kommuner!B:B,0))</f>
        <v>3448</v>
      </c>
      <c r="C3149" s="111" t="s">
        <v>127</v>
      </c>
      <c r="D3149" s="111" t="s">
        <v>127</v>
      </c>
      <c r="E3149" s="111" t="s">
        <v>123</v>
      </c>
      <c r="F3149" s="111" t="s">
        <v>185</v>
      </c>
      <c r="G3149" s="111" t="s">
        <v>167</v>
      </c>
      <c r="H3149" s="111" t="s">
        <v>185</v>
      </c>
      <c r="I3149" s="111" t="s">
        <v>167</v>
      </c>
      <c r="J3149" t="str">
        <f t="shared" si="98"/>
        <v>3448SkogOrganisk jordLauvskogImpediment</v>
      </c>
      <c r="K3149" s="111">
        <v>0.35000626494250675</v>
      </c>
      <c r="L3149" s="111">
        <v>0.92784825435236762</v>
      </c>
      <c r="M3149" s="111">
        <v>0.46510463492953991</v>
      </c>
      <c r="N3149" s="112">
        <f t="shared" si="99"/>
        <v>1.7429591542244141</v>
      </c>
    </row>
    <row r="3150" spans="1:14" x14ac:dyDescent="0.25">
      <c r="A3150" s="111" t="s">
        <v>675</v>
      </c>
      <c r="B3150" s="111">
        <f>INDEX(kommuner!C:C,MATCH(_xlfn.NUMBERVALUE(A3150),kommuner!B:B,0))</f>
        <v>3448</v>
      </c>
      <c r="C3150" s="111" t="s">
        <v>127</v>
      </c>
      <c r="D3150" s="111" t="s">
        <v>127</v>
      </c>
      <c r="E3150" s="111" t="s">
        <v>123</v>
      </c>
      <c r="F3150" s="111" t="s">
        <v>185</v>
      </c>
      <c r="G3150" s="111" t="s">
        <v>190</v>
      </c>
      <c r="H3150" s="111" t="s">
        <v>185</v>
      </c>
      <c r="I3150" s="111" t="s">
        <v>190</v>
      </c>
      <c r="J3150" t="str">
        <f t="shared" si="98"/>
        <v>3448SkogOrganisk jordLauvskogLav</v>
      </c>
      <c r="K3150" s="111">
        <v>1.1144075558526714</v>
      </c>
      <c r="L3150" s="111">
        <v>0.92784825435236762</v>
      </c>
      <c r="M3150" s="111">
        <v>0.46510463492953991</v>
      </c>
      <c r="N3150" s="112">
        <f t="shared" si="99"/>
        <v>2.5073604451345788</v>
      </c>
    </row>
    <row r="3151" spans="1:14" x14ac:dyDescent="0.25">
      <c r="A3151" s="111" t="s">
        <v>675</v>
      </c>
      <c r="B3151" s="111">
        <f>INDEX(kommuner!C:C,MATCH(_xlfn.NUMBERVALUE(A3151),kommuner!B:B,0))</f>
        <v>3448</v>
      </c>
      <c r="C3151" s="111" t="s">
        <v>127</v>
      </c>
      <c r="D3151" s="111" t="s">
        <v>127</v>
      </c>
      <c r="E3151" s="111" t="s">
        <v>123</v>
      </c>
      <c r="F3151" s="111" t="s">
        <v>185</v>
      </c>
      <c r="G3151" s="111" t="s">
        <v>173</v>
      </c>
      <c r="H3151" s="111" t="s">
        <v>185</v>
      </c>
      <c r="I3151" s="111" t="s">
        <v>173</v>
      </c>
      <c r="J3151" t="str">
        <f t="shared" si="98"/>
        <v>3448SkogOrganisk jordLauvskogMiddels</v>
      </c>
      <c r="K3151" s="111">
        <v>-0.62664468270982987</v>
      </c>
      <c r="L3151" s="111">
        <v>0.92784825435236762</v>
      </c>
      <c r="M3151" s="111">
        <v>0.46510463492953991</v>
      </c>
      <c r="N3151" s="112">
        <f t="shared" si="99"/>
        <v>0.76630820657207765</v>
      </c>
    </row>
    <row r="3152" spans="1:14" x14ac:dyDescent="0.25">
      <c r="A3152" s="111" t="s">
        <v>675</v>
      </c>
      <c r="B3152" s="111">
        <f>INDEX(kommuner!C:C,MATCH(_xlfn.NUMBERVALUE(A3152),kommuner!B:B,0))</f>
        <v>3448</v>
      </c>
      <c r="C3152" s="111" t="s">
        <v>127</v>
      </c>
      <c r="D3152" s="111" t="s">
        <v>127</v>
      </c>
      <c r="E3152" s="111" t="s">
        <v>123</v>
      </c>
      <c r="F3152" s="111" t="s">
        <v>185</v>
      </c>
      <c r="G3152" s="111" t="s">
        <v>186</v>
      </c>
      <c r="H3152" s="111" t="s">
        <v>185</v>
      </c>
      <c r="I3152" s="111" t="s">
        <v>186</v>
      </c>
      <c r="J3152" t="str">
        <f t="shared" si="98"/>
        <v>3448SkogOrganisk jordLauvskogSærs høy</v>
      </c>
      <c r="K3152" s="111">
        <v>-1.8997279926091779</v>
      </c>
      <c r="L3152" s="111">
        <v>0.92784825435236762</v>
      </c>
      <c r="M3152" s="111">
        <v>0.46510463492953991</v>
      </c>
      <c r="N3152" s="112">
        <f t="shared" si="99"/>
        <v>-0.50677510332727038</v>
      </c>
    </row>
    <row r="3153" spans="1:14" x14ac:dyDescent="0.25">
      <c r="A3153" s="111" t="s">
        <v>675</v>
      </c>
      <c r="B3153" s="111">
        <f>INDEX(kommuner!C:C,MATCH(_xlfn.NUMBERVALUE(A3153),kommuner!B:B,0))</f>
        <v>3448</v>
      </c>
      <c r="C3153" s="111" t="s">
        <v>83</v>
      </c>
      <c r="D3153" s="111" t="s">
        <v>83</v>
      </c>
      <c r="E3153" s="111" t="s">
        <v>126</v>
      </c>
      <c r="F3153" s="111" t="s">
        <v>139</v>
      </c>
      <c r="G3153" s="111" t="s">
        <v>139</v>
      </c>
      <c r="H3153" s="111" t="s">
        <v>139</v>
      </c>
      <c r="I3153" s="111" t="s">
        <v>139</v>
      </c>
      <c r="J3153" t="str">
        <f t="shared" si="98"/>
        <v>3448Utbygd arealMineraljord</v>
      </c>
      <c r="K3153" s="111">
        <v>-0.82639633937819656</v>
      </c>
      <c r="L3153" s="111">
        <v>0</v>
      </c>
      <c r="M3153" s="111">
        <v>1.303047089454229E-2</v>
      </c>
      <c r="N3153" s="112">
        <f t="shared" si="99"/>
        <v>-0.81336586848365422</v>
      </c>
    </row>
    <row r="3154" spans="1:14" x14ac:dyDescent="0.25">
      <c r="A3154" s="111" t="s">
        <v>675</v>
      </c>
      <c r="B3154" s="111">
        <f>INDEX(kommuner!C:C,MATCH(_xlfn.NUMBERVALUE(A3154),kommuner!B:B,0))</f>
        <v>3448</v>
      </c>
      <c r="C3154" s="111" t="s">
        <v>83</v>
      </c>
      <c r="D3154" s="111" t="s">
        <v>83</v>
      </c>
      <c r="E3154" s="111" t="s">
        <v>123</v>
      </c>
      <c r="F3154" s="111" t="s">
        <v>139</v>
      </c>
      <c r="G3154" s="111" t="s">
        <v>139</v>
      </c>
      <c r="H3154" s="111" t="s">
        <v>139</v>
      </c>
      <c r="I3154" s="111" t="s">
        <v>139</v>
      </c>
      <c r="J3154" t="str">
        <f t="shared" si="98"/>
        <v>3448Utbygd arealOrganisk jord</v>
      </c>
      <c r="K3154" s="111">
        <v>29.011421395201612</v>
      </c>
      <c r="L3154" s="111">
        <v>0</v>
      </c>
      <c r="M3154" s="111">
        <v>1.303047089454229E-2</v>
      </c>
      <c r="N3154" s="112">
        <f t="shared" si="99"/>
        <v>29.024451866096154</v>
      </c>
    </row>
    <row r="3155" spans="1:14" x14ac:dyDescent="0.25">
      <c r="A3155" s="111" t="s">
        <v>675</v>
      </c>
      <c r="B3155" s="111">
        <f>INDEX(kommuner!C:C,MATCH(_xlfn.NUMBERVALUE(A3155),kommuner!B:B,0))</f>
        <v>3448</v>
      </c>
      <c r="C3155" s="111" t="s">
        <v>181</v>
      </c>
      <c r="D3155" s="111" t="s">
        <v>181</v>
      </c>
      <c r="E3155" s="111" t="s">
        <v>123</v>
      </c>
      <c r="F3155" s="111" t="s">
        <v>139</v>
      </c>
      <c r="G3155" s="111" t="s">
        <v>139</v>
      </c>
      <c r="H3155" s="111" t="s">
        <v>139</v>
      </c>
      <c r="I3155" s="111" t="s">
        <v>139</v>
      </c>
      <c r="J3155" t="str">
        <f t="shared" si="98"/>
        <v>3448Vann og myrOrganisk jord</v>
      </c>
      <c r="K3155" s="111">
        <v>-0.15121005571827481</v>
      </c>
      <c r="L3155" s="111">
        <v>0</v>
      </c>
      <c r="M3155" s="111">
        <v>0</v>
      </c>
      <c r="N3155" s="112">
        <f t="shared" si="99"/>
        <v>-0.15121005571827481</v>
      </c>
    </row>
    <row r="3156" spans="1:14" x14ac:dyDescent="0.25">
      <c r="A3156" s="111" t="s">
        <v>676</v>
      </c>
      <c r="B3156" s="111">
        <f>INDEX(kommuner!C:C,MATCH(_xlfn.NUMBERVALUE(A3156),kommuner!B:B,0))</f>
        <v>3449</v>
      </c>
      <c r="C3156" s="111" t="s">
        <v>82</v>
      </c>
      <c r="D3156" s="111" t="s">
        <v>82</v>
      </c>
      <c r="E3156" s="111" t="s">
        <v>126</v>
      </c>
      <c r="F3156" s="111" t="s">
        <v>139</v>
      </c>
      <c r="G3156" s="111" t="s">
        <v>139</v>
      </c>
      <c r="H3156" s="111" t="s">
        <v>139</v>
      </c>
      <c r="I3156" s="111" t="s">
        <v>139</v>
      </c>
      <c r="J3156" t="str">
        <f t="shared" si="98"/>
        <v>3449Annen utmarkMineraljord</v>
      </c>
      <c r="K3156" s="111">
        <v>-8.1294889331176998E-2</v>
      </c>
      <c r="L3156" s="111">
        <v>0</v>
      </c>
      <c r="M3156" s="111">
        <v>0</v>
      </c>
      <c r="N3156" s="112">
        <f t="shared" si="99"/>
        <v>-8.1294889331176998E-2</v>
      </c>
    </row>
    <row r="3157" spans="1:14" x14ac:dyDescent="0.25">
      <c r="A3157" s="111" t="s">
        <v>676</v>
      </c>
      <c r="B3157" s="111">
        <f>INDEX(kommuner!C:C,MATCH(_xlfn.NUMBERVALUE(A3157),kommuner!B:B,0))</f>
        <v>3449</v>
      </c>
      <c r="C3157" s="111" t="s">
        <v>121</v>
      </c>
      <c r="D3157" s="111" t="s">
        <v>121</v>
      </c>
      <c r="E3157" s="111" t="s">
        <v>126</v>
      </c>
      <c r="F3157" s="111" t="s">
        <v>139</v>
      </c>
      <c r="G3157" s="111" t="s">
        <v>139</v>
      </c>
      <c r="H3157" s="111" t="s">
        <v>139</v>
      </c>
      <c r="I3157" s="111" t="s">
        <v>139</v>
      </c>
      <c r="J3157" t="str">
        <f t="shared" si="98"/>
        <v>3449BeiteMineraljord</v>
      </c>
      <c r="K3157" s="111">
        <v>-0.96338340838695502</v>
      </c>
      <c r="L3157" s="111">
        <v>0</v>
      </c>
      <c r="M3157" s="111">
        <v>1.2448711246839999E-7</v>
      </c>
      <c r="N3157" s="112">
        <f t="shared" si="99"/>
        <v>-0.96338328389984251</v>
      </c>
    </row>
    <row r="3158" spans="1:14" x14ac:dyDescent="0.25">
      <c r="A3158" s="111" t="s">
        <v>676</v>
      </c>
      <c r="B3158" s="111">
        <f>INDEX(kommuner!C:C,MATCH(_xlfn.NUMBERVALUE(A3158),kommuner!B:B,0))</f>
        <v>3449</v>
      </c>
      <c r="C3158" s="111" t="s">
        <v>121</v>
      </c>
      <c r="D3158" s="111" t="s">
        <v>121</v>
      </c>
      <c r="E3158" s="111" t="s">
        <v>123</v>
      </c>
      <c r="F3158" s="111" t="s">
        <v>139</v>
      </c>
      <c r="G3158" s="111" t="s">
        <v>139</v>
      </c>
      <c r="H3158" s="111" t="s">
        <v>139</v>
      </c>
      <c r="I3158" s="111" t="s">
        <v>139</v>
      </c>
      <c r="J3158" t="str">
        <f t="shared" si="98"/>
        <v>3449BeiteOrganisk jord</v>
      </c>
      <c r="K3158" s="111">
        <v>12.077525935985037</v>
      </c>
      <c r="L3158" s="111">
        <v>1.6412500000000001</v>
      </c>
      <c r="M3158" s="111">
        <v>0</v>
      </c>
      <c r="N3158" s="112">
        <f t="shared" si="99"/>
        <v>13.718775935985036</v>
      </c>
    </row>
    <row r="3159" spans="1:14" x14ac:dyDescent="0.25">
      <c r="A3159" s="111" t="s">
        <v>676</v>
      </c>
      <c r="B3159" s="111">
        <f>INDEX(kommuner!C:C,MATCH(_xlfn.NUMBERVALUE(A3159),kommuner!B:B,0))</f>
        <v>3449</v>
      </c>
      <c r="C3159" s="111" t="s">
        <v>84</v>
      </c>
      <c r="D3159" s="111" t="s">
        <v>84</v>
      </c>
      <c r="E3159" s="111" t="s">
        <v>126</v>
      </c>
      <c r="F3159" s="111" t="s">
        <v>139</v>
      </c>
      <c r="G3159" s="111" t="s">
        <v>139</v>
      </c>
      <c r="H3159" s="111" t="s">
        <v>139</v>
      </c>
      <c r="I3159" s="111" t="s">
        <v>139</v>
      </c>
      <c r="J3159" t="str">
        <f t="shared" si="98"/>
        <v>3449Dyrket markMineraljord</v>
      </c>
      <c r="K3159" s="111">
        <v>-0.49268043400208006</v>
      </c>
      <c r="L3159" s="111">
        <v>0</v>
      </c>
      <c r="M3159" s="111">
        <v>0</v>
      </c>
      <c r="N3159" s="112">
        <f t="shared" si="99"/>
        <v>-0.49268043400208006</v>
      </c>
    </row>
    <row r="3160" spans="1:14" x14ac:dyDescent="0.25">
      <c r="A3160" s="111" t="s">
        <v>676</v>
      </c>
      <c r="B3160" s="111">
        <f>INDEX(kommuner!C:C,MATCH(_xlfn.NUMBERVALUE(A3160),kommuner!B:B,0))</f>
        <v>3449</v>
      </c>
      <c r="C3160" s="111" t="s">
        <v>84</v>
      </c>
      <c r="D3160" s="111" t="s">
        <v>84</v>
      </c>
      <c r="E3160" s="111" t="s">
        <v>123</v>
      </c>
      <c r="F3160" s="111" t="s">
        <v>139</v>
      </c>
      <c r="G3160" s="111" t="s">
        <v>139</v>
      </c>
      <c r="H3160" s="111" t="s">
        <v>139</v>
      </c>
      <c r="I3160" s="111" t="s">
        <v>139</v>
      </c>
      <c r="J3160" t="str">
        <f t="shared" si="98"/>
        <v>3449Dyrket markOrganisk jord</v>
      </c>
      <c r="K3160" s="111">
        <v>28.726149366675592</v>
      </c>
      <c r="L3160" s="111">
        <v>1.45625</v>
      </c>
      <c r="M3160" s="111">
        <v>0</v>
      </c>
      <c r="N3160" s="112">
        <f t="shared" si="99"/>
        <v>30.182399366675593</v>
      </c>
    </row>
    <row r="3161" spans="1:14" x14ac:dyDescent="0.25">
      <c r="A3161" s="111" t="s">
        <v>676</v>
      </c>
      <c r="B3161" s="111">
        <f>INDEX(kommuner!C:C,MATCH(_xlfn.NUMBERVALUE(A3161),kommuner!B:B,0))</f>
        <v>3449</v>
      </c>
      <c r="C3161" s="111" t="s">
        <v>127</v>
      </c>
      <c r="D3161" s="111" t="s">
        <v>127</v>
      </c>
      <c r="E3161" s="111" t="s">
        <v>126</v>
      </c>
      <c r="F3161" s="111" t="s">
        <v>172</v>
      </c>
      <c r="G3161" s="111" t="s">
        <v>180</v>
      </c>
      <c r="H3161" s="111" t="s">
        <v>172</v>
      </c>
      <c r="I3161" s="111" t="s">
        <v>180</v>
      </c>
      <c r="J3161" t="str">
        <f t="shared" si="98"/>
        <v>3449SkogMineraljordBarskogHøy</v>
      </c>
      <c r="K3161" s="111">
        <v>-2.6198458133623994</v>
      </c>
      <c r="L3161" s="111">
        <v>0.85306406685236758</v>
      </c>
      <c r="M3161" s="111">
        <v>6.4056614999681585E-2</v>
      </c>
      <c r="N3161" s="112">
        <f t="shared" si="99"/>
        <v>-1.7027251315103504</v>
      </c>
    </row>
    <row r="3162" spans="1:14" x14ac:dyDescent="0.25">
      <c r="A3162" s="111" t="s">
        <v>676</v>
      </c>
      <c r="B3162" s="111">
        <f>INDEX(kommuner!C:C,MATCH(_xlfn.NUMBERVALUE(A3162),kommuner!B:B,0))</f>
        <v>3449</v>
      </c>
      <c r="C3162" s="111" t="s">
        <v>127</v>
      </c>
      <c r="D3162" s="111" t="s">
        <v>127</v>
      </c>
      <c r="E3162" s="111" t="s">
        <v>126</v>
      </c>
      <c r="F3162" s="111" t="s">
        <v>172</v>
      </c>
      <c r="G3162" s="111" t="s">
        <v>167</v>
      </c>
      <c r="H3162" s="111" t="s">
        <v>172</v>
      </c>
      <c r="I3162" s="111" t="s">
        <v>167</v>
      </c>
      <c r="J3162" t="str">
        <f t="shared" si="98"/>
        <v>3449SkogMineraljordBarskogImpediment</v>
      </c>
      <c r="K3162" s="111">
        <v>-2.0650085329634176</v>
      </c>
      <c r="L3162" s="111">
        <v>0.85306406685236758</v>
      </c>
      <c r="M3162" s="111">
        <v>6.3979989500968365E-2</v>
      </c>
      <c r="N3162" s="112">
        <f t="shared" si="99"/>
        <v>-1.1479644766100818</v>
      </c>
    </row>
    <row r="3163" spans="1:14" x14ac:dyDescent="0.25">
      <c r="A3163" s="111" t="s">
        <v>676</v>
      </c>
      <c r="B3163" s="111">
        <f>INDEX(kommuner!C:C,MATCH(_xlfn.NUMBERVALUE(A3163),kommuner!B:B,0))</f>
        <v>3449</v>
      </c>
      <c r="C3163" s="111" t="s">
        <v>127</v>
      </c>
      <c r="D3163" s="111" t="s">
        <v>127</v>
      </c>
      <c r="E3163" s="111" t="s">
        <v>126</v>
      </c>
      <c r="F3163" s="111" t="s">
        <v>172</v>
      </c>
      <c r="G3163" s="111" t="s">
        <v>190</v>
      </c>
      <c r="H3163" s="111" t="s">
        <v>172</v>
      </c>
      <c r="I3163" s="111" t="s">
        <v>190</v>
      </c>
      <c r="J3163" t="str">
        <f t="shared" si="98"/>
        <v>3449SkogMineraljordBarskogLav</v>
      </c>
      <c r="K3163" s="111">
        <v>-1.5556963198695539</v>
      </c>
      <c r="L3163" s="111">
        <v>0.85306406685236758</v>
      </c>
      <c r="M3163" s="111">
        <v>6.3979989500968365E-2</v>
      </c>
      <c r="N3163" s="112">
        <f t="shared" si="99"/>
        <v>-0.63865226351621796</v>
      </c>
    </row>
    <row r="3164" spans="1:14" x14ac:dyDescent="0.25">
      <c r="A3164" s="111" t="s">
        <v>676</v>
      </c>
      <c r="B3164" s="111">
        <f>INDEX(kommuner!C:C,MATCH(_xlfn.NUMBERVALUE(A3164),kommuner!B:B,0))</f>
        <v>3449</v>
      </c>
      <c r="C3164" s="111" t="s">
        <v>127</v>
      </c>
      <c r="D3164" s="111" t="s">
        <v>127</v>
      </c>
      <c r="E3164" s="111" t="s">
        <v>126</v>
      </c>
      <c r="F3164" s="111" t="s">
        <v>172</v>
      </c>
      <c r="G3164" s="111" t="s">
        <v>173</v>
      </c>
      <c r="H3164" s="111" t="s">
        <v>172</v>
      </c>
      <c r="I3164" s="111" t="s">
        <v>173</v>
      </c>
      <c r="J3164" t="str">
        <f t="shared" si="98"/>
        <v>3449SkogMineraljordBarskogMiddels</v>
      </c>
      <c r="K3164" s="111">
        <v>-2.1020078369684825</v>
      </c>
      <c r="L3164" s="111">
        <v>0.85306406685236758</v>
      </c>
      <c r="M3164" s="111">
        <v>6.4056614999681585E-2</v>
      </c>
      <c r="N3164" s="112">
        <f t="shared" si="99"/>
        <v>-1.1848871551164335</v>
      </c>
    </row>
    <row r="3165" spans="1:14" x14ac:dyDescent="0.25">
      <c r="A3165" s="111" t="s">
        <v>676</v>
      </c>
      <c r="B3165" s="111">
        <f>INDEX(kommuner!C:C,MATCH(_xlfn.NUMBERVALUE(A3165),kommuner!B:B,0))</f>
        <v>3449</v>
      </c>
      <c r="C3165" s="111" t="s">
        <v>127</v>
      </c>
      <c r="D3165" s="111" t="s">
        <v>127</v>
      </c>
      <c r="E3165" s="111" t="s">
        <v>126</v>
      </c>
      <c r="F3165" s="111" t="s">
        <v>172</v>
      </c>
      <c r="G3165" s="111" t="s">
        <v>186</v>
      </c>
      <c r="H3165" s="111" t="s">
        <v>172</v>
      </c>
      <c r="I3165" s="111" t="s">
        <v>186</v>
      </c>
      <c r="J3165" t="str">
        <f t="shared" si="98"/>
        <v>3449SkogMineraljordBarskogSærs høy</v>
      </c>
      <c r="K3165" s="111">
        <v>0.12072674540874306</v>
      </c>
      <c r="L3165" s="111">
        <v>0.85306406685236758</v>
      </c>
      <c r="M3165" s="111">
        <v>6.4056614999681585E-2</v>
      </c>
      <c r="N3165" s="112">
        <f t="shared" si="99"/>
        <v>1.0378474272607923</v>
      </c>
    </row>
    <row r="3166" spans="1:14" x14ac:dyDescent="0.25">
      <c r="A3166" s="111" t="s">
        <v>676</v>
      </c>
      <c r="B3166" s="111">
        <f>INDEX(kommuner!C:C,MATCH(_xlfn.NUMBERVALUE(A3166),kommuner!B:B,0))</f>
        <v>3449</v>
      </c>
      <c r="C3166" s="111" t="s">
        <v>127</v>
      </c>
      <c r="D3166" s="111" t="s">
        <v>127</v>
      </c>
      <c r="E3166" s="111" t="s">
        <v>126</v>
      </c>
      <c r="F3166" s="111" t="s">
        <v>179</v>
      </c>
      <c r="G3166" s="111" t="s">
        <v>180</v>
      </c>
      <c r="H3166" s="111" t="s">
        <v>179</v>
      </c>
      <c r="I3166" s="111" t="s">
        <v>180</v>
      </c>
      <c r="J3166" t="str">
        <f t="shared" si="98"/>
        <v>3449SkogMineraljordBlandingsskogHøy</v>
      </c>
      <c r="K3166" s="111">
        <v>-7.1939050909469406</v>
      </c>
      <c r="L3166" s="111">
        <v>0.85306406685236758</v>
      </c>
      <c r="M3166" s="111">
        <v>6.3979989500968365E-2</v>
      </c>
      <c r="N3166" s="112">
        <f t="shared" si="99"/>
        <v>-6.2768610345936047</v>
      </c>
    </row>
    <row r="3167" spans="1:14" x14ac:dyDescent="0.25">
      <c r="A3167" s="111" t="s">
        <v>676</v>
      </c>
      <c r="B3167" s="111">
        <f>INDEX(kommuner!C:C,MATCH(_xlfn.NUMBERVALUE(A3167),kommuner!B:B,0))</f>
        <v>3449</v>
      </c>
      <c r="C3167" s="111" t="s">
        <v>127</v>
      </c>
      <c r="D3167" s="111" t="s">
        <v>127</v>
      </c>
      <c r="E3167" s="111" t="s">
        <v>126</v>
      </c>
      <c r="F3167" s="111" t="s">
        <v>179</v>
      </c>
      <c r="G3167" s="111" t="s">
        <v>167</v>
      </c>
      <c r="H3167" s="111" t="s">
        <v>179</v>
      </c>
      <c r="I3167" s="111" t="s">
        <v>167</v>
      </c>
      <c r="J3167" t="str">
        <f t="shared" si="98"/>
        <v>3449SkogMineraljordBlandingsskogImpediment</v>
      </c>
      <c r="K3167" s="111">
        <v>-1.534689908392211</v>
      </c>
      <c r="L3167" s="111">
        <v>0.85306406685236758</v>
      </c>
      <c r="M3167" s="111">
        <v>6.3979989500968365E-2</v>
      </c>
      <c r="N3167" s="112">
        <f t="shared" si="99"/>
        <v>-0.61764585203887501</v>
      </c>
    </row>
    <row r="3168" spans="1:14" x14ac:dyDescent="0.25">
      <c r="A3168" s="111" t="s">
        <v>676</v>
      </c>
      <c r="B3168" s="111">
        <f>INDEX(kommuner!C:C,MATCH(_xlfn.NUMBERVALUE(A3168),kommuner!B:B,0))</f>
        <v>3449</v>
      </c>
      <c r="C3168" s="111" t="s">
        <v>127</v>
      </c>
      <c r="D3168" s="111" t="s">
        <v>127</v>
      </c>
      <c r="E3168" s="111" t="s">
        <v>126</v>
      </c>
      <c r="F3168" s="111" t="s">
        <v>179</v>
      </c>
      <c r="G3168" s="111" t="s">
        <v>190</v>
      </c>
      <c r="H3168" s="111" t="s">
        <v>179</v>
      </c>
      <c r="I3168" s="111" t="s">
        <v>190</v>
      </c>
      <c r="J3168" t="str">
        <f t="shared" si="98"/>
        <v>3449SkogMineraljordBlandingsskogLav</v>
      </c>
      <c r="K3168" s="111">
        <v>-2.1877055028220966</v>
      </c>
      <c r="L3168" s="111">
        <v>0.85306406685236758</v>
      </c>
      <c r="M3168" s="111">
        <v>6.3979989500968365E-2</v>
      </c>
      <c r="N3168" s="112">
        <f t="shared" si="99"/>
        <v>-1.2706614464687609</v>
      </c>
    </row>
    <row r="3169" spans="1:14" x14ac:dyDescent="0.25">
      <c r="A3169" s="111" t="s">
        <v>676</v>
      </c>
      <c r="B3169" s="111">
        <f>INDEX(kommuner!C:C,MATCH(_xlfn.NUMBERVALUE(A3169),kommuner!B:B,0))</f>
        <v>3449</v>
      </c>
      <c r="C3169" s="111" t="s">
        <v>127</v>
      </c>
      <c r="D3169" s="111" t="s">
        <v>127</v>
      </c>
      <c r="E3169" s="111" t="s">
        <v>126</v>
      </c>
      <c r="F3169" s="111" t="s">
        <v>179</v>
      </c>
      <c r="G3169" s="111" t="s">
        <v>173</v>
      </c>
      <c r="H3169" s="111" t="s">
        <v>179</v>
      </c>
      <c r="I3169" s="111" t="s">
        <v>173</v>
      </c>
      <c r="J3169" t="str">
        <f t="shared" si="98"/>
        <v>3449SkogMineraljordBlandingsskogMiddels</v>
      </c>
      <c r="K3169" s="111">
        <v>-3.8687729546762566</v>
      </c>
      <c r="L3169" s="111">
        <v>0.85306406685236758</v>
      </c>
      <c r="M3169" s="111">
        <v>6.3979989500968365E-2</v>
      </c>
      <c r="N3169" s="112">
        <f t="shared" si="99"/>
        <v>-2.9517288983229206</v>
      </c>
    </row>
    <row r="3170" spans="1:14" x14ac:dyDescent="0.25">
      <c r="A3170" s="111" t="s">
        <v>676</v>
      </c>
      <c r="B3170" s="111">
        <f>INDEX(kommuner!C:C,MATCH(_xlfn.NUMBERVALUE(A3170),kommuner!B:B,0))</f>
        <v>3449</v>
      </c>
      <c r="C3170" s="111" t="s">
        <v>127</v>
      </c>
      <c r="D3170" s="111" t="s">
        <v>127</v>
      </c>
      <c r="E3170" s="111" t="s">
        <v>126</v>
      </c>
      <c r="F3170" s="111" t="s">
        <v>179</v>
      </c>
      <c r="G3170" s="111" t="s">
        <v>186</v>
      </c>
      <c r="H3170" s="111" t="s">
        <v>179</v>
      </c>
      <c r="I3170" s="111" t="s">
        <v>186</v>
      </c>
      <c r="J3170" t="str">
        <f t="shared" si="98"/>
        <v>3449SkogMineraljordBlandingsskogSærs høy</v>
      </c>
      <c r="K3170" s="111">
        <v>-2.9395925245326562</v>
      </c>
      <c r="L3170" s="111">
        <v>0.85306406685236758</v>
      </c>
      <c r="M3170" s="111">
        <v>6.3979989500968365E-2</v>
      </c>
      <c r="N3170" s="112">
        <f t="shared" si="99"/>
        <v>-2.0225484681793202</v>
      </c>
    </row>
    <row r="3171" spans="1:14" x14ac:dyDescent="0.25">
      <c r="A3171" s="111" t="s">
        <v>676</v>
      </c>
      <c r="B3171" s="111">
        <f>INDEX(kommuner!C:C,MATCH(_xlfn.NUMBERVALUE(A3171),kommuner!B:B,0))</f>
        <v>3449</v>
      </c>
      <c r="C3171" s="111" t="s">
        <v>127</v>
      </c>
      <c r="D3171" s="111" t="s">
        <v>127</v>
      </c>
      <c r="E3171" s="111" t="s">
        <v>126</v>
      </c>
      <c r="F3171" s="111" t="s">
        <v>185</v>
      </c>
      <c r="G3171" s="111" t="s">
        <v>180</v>
      </c>
      <c r="H3171" s="111" t="s">
        <v>185</v>
      </c>
      <c r="I3171" s="111" t="s">
        <v>180</v>
      </c>
      <c r="J3171" t="str">
        <f t="shared" si="98"/>
        <v>3449SkogMineraljordLauvskogHøy</v>
      </c>
      <c r="K3171" s="111">
        <v>-3.3269846154961789</v>
      </c>
      <c r="L3171" s="111">
        <v>0.85306406685236758</v>
      </c>
      <c r="M3171" s="111">
        <v>6.3979989500968365E-2</v>
      </c>
      <c r="N3171" s="112">
        <f t="shared" si="99"/>
        <v>-2.4099405591428429</v>
      </c>
    </row>
    <row r="3172" spans="1:14" x14ac:dyDescent="0.25">
      <c r="A3172" s="111" t="s">
        <v>676</v>
      </c>
      <c r="B3172" s="111">
        <f>INDEX(kommuner!C:C,MATCH(_xlfn.NUMBERVALUE(A3172),kommuner!B:B,0))</f>
        <v>3449</v>
      </c>
      <c r="C3172" s="111" t="s">
        <v>127</v>
      </c>
      <c r="D3172" s="111" t="s">
        <v>127</v>
      </c>
      <c r="E3172" s="111" t="s">
        <v>126</v>
      </c>
      <c r="F3172" s="111" t="s">
        <v>185</v>
      </c>
      <c r="G3172" s="111" t="s">
        <v>167</v>
      </c>
      <c r="H3172" s="111" t="s">
        <v>185</v>
      </c>
      <c r="I3172" s="111" t="s">
        <v>167</v>
      </c>
      <c r="J3172" t="str">
        <f t="shared" si="98"/>
        <v>3449SkogMineraljordLauvskogImpediment</v>
      </c>
      <c r="K3172" s="111">
        <v>-0.77373521499002318</v>
      </c>
      <c r="L3172" s="111">
        <v>0.85306406685236758</v>
      </c>
      <c r="M3172" s="111">
        <v>6.3979989500968365E-2</v>
      </c>
      <c r="N3172" s="112">
        <f t="shared" si="99"/>
        <v>0.14330884136331276</v>
      </c>
    </row>
    <row r="3173" spans="1:14" x14ac:dyDescent="0.25">
      <c r="A3173" s="111" t="s">
        <v>676</v>
      </c>
      <c r="B3173" s="111">
        <f>INDEX(kommuner!C:C,MATCH(_xlfn.NUMBERVALUE(A3173),kommuner!B:B,0))</f>
        <v>3449</v>
      </c>
      <c r="C3173" s="111" t="s">
        <v>127</v>
      </c>
      <c r="D3173" s="111" t="s">
        <v>127</v>
      </c>
      <c r="E3173" s="111" t="s">
        <v>126</v>
      </c>
      <c r="F3173" s="111" t="s">
        <v>185</v>
      </c>
      <c r="G3173" s="111" t="s">
        <v>190</v>
      </c>
      <c r="H3173" s="111" t="s">
        <v>185</v>
      </c>
      <c r="I3173" s="111" t="s">
        <v>190</v>
      </c>
      <c r="J3173" t="str">
        <f t="shared" si="98"/>
        <v>3449SkogMineraljordLauvskogLav</v>
      </c>
      <c r="K3173" s="111">
        <v>-8.9748170935426599E-2</v>
      </c>
      <c r="L3173" s="111">
        <v>0.85306406685236758</v>
      </c>
      <c r="M3173" s="111">
        <v>6.3979989500968365E-2</v>
      </c>
      <c r="N3173" s="112">
        <f t="shared" si="99"/>
        <v>0.82729588541790933</v>
      </c>
    </row>
    <row r="3174" spans="1:14" x14ac:dyDescent="0.25">
      <c r="A3174" s="111" t="s">
        <v>676</v>
      </c>
      <c r="B3174" s="111">
        <f>INDEX(kommuner!C:C,MATCH(_xlfn.NUMBERVALUE(A3174),kommuner!B:B,0))</f>
        <v>3449</v>
      </c>
      <c r="C3174" s="111" t="s">
        <v>127</v>
      </c>
      <c r="D3174" s="111" t="s">
        <v>127</v>
      </c>
      <c r="E3174" s="111" t="s">
        <v>126</v>
      </c>
      <c r="F3174" s="111" t="s">
        <v>185</v>
      </c>
      <c r="G3174" s="111" t="s">
        <v>173</v>
      </c>
      <c r="H3174" s="111" t="s">
        <v>185</v>
      </c>
      <c r="I3174" s="111" t="s">
        <v>173</v>
      </c>
      <c r="J3174" t="str">
        <f t="shared" si="98"/>
        <v>3449SkogMineraljordLauvskogMiddels</v>
      </c>
      <c r="K3174" s="111">
        <v>-1.7789409505847176</v>
      </c>
      <c r="L3174" s="111">
        <v>0.85306406685236758</v>
      </c>
      <c r="M3174" s="111">
        <v>6.3979989500968365E-2</v>
      </c>
      <c r="N3174" s="112">
        <f t="shared" si="99"/>
        <v>-0.86189689423138161</v>
      </c>
    </row>
    <row r="3175" spans="1:14" x14ac:dyDescent="0.25">
      <c r="A3175" s="111" t="s">
        <v>676</v>
      </c>
      <c r="B3175" s="111">
        <f>INDEX(kommuner!C:C,MATCH(_xlfn.NUMBERVALUE(A3175),kommuner!B:B,0))</f>
        <v>3449</v>
      </c>
      <c r="C3175" s="111" t="s">
        <v>127</v>
      </c>
      <c r="D3175" s="111" t="s">
        <v>127</v>
      </c>
      <c r="E3175" s="111" t="s">
        <v>126</v>
      </c>
      <c r="F3175" s="111" t="s">
        <v>185</v>
      </c>
      <c r="G3175" s="111" t="s">
        <v>186</v>
      </c>
      <c r="H3175" s="111" t="s">
        <v>185</v>
      </c>
      <c r="I3175" s="111" t="s">
        <v>186</v>
      </c>
      <c r="J3175" t="str">
        <f t="shared" si="98"/>
        <v>3449SkogMineraljordLauvskogSærs høy</v>
      </c>
      <c r="K3175" s="111">
        <v>-3.6560473259425113</v>
      </c>
      <c r="L3175" s="111">
        <v>0.85306406685236758</v>
      </c>
      <c r="M3175" s="111">
        <v>6.3979989500968365E-2</v>
      </c>
      <c r="N3175" s="112">
        <f t="shared" si="99"/>
        <v>-2.7390032695891753</v>
      </c>
    </row>
    <row r="3176" spans="1:14" x14ac:dyDescent="0.25">
      <c r="A3176" s="111" t="s">
        <v>676</v>
      </c>
      <c r="B3176" s="111">
        <f>INDEX(kommuner!C:C,MATCH(_xlfn.NUMBERVALUE(A3176),kommuner!B:B,0))</f>
        <v>3449</v>
      </c>
      <c r="C3176" s="111" t="s">
        <v>127</v>
      </c>
      <c r="D3176" s="111" t="s">
        <v>127</v>
      </c>
      <c r="E3176" s="111" t="s">
        <v>123</v>
      </c>
      <c r="F3176" s="111" t="s">
        <v>172</v>
      </c>
      <c r="G3176" s="111" t="s">
        <v>180</v>
      </c>
      <c r="H3176" s="111" t="s">
        <v>172</v>
      </c>
      <c r="I3176" s="111" t="s">
        <v>180</v>
      </c>
      <c r="J3176" t="str">
        <f t="shared" si="98"/>
        <v>3449SkogOrganisk jordBarskogHøy</v>
      </c>
      <c r="K3176" s="111">
        <v>-2.5184559031994138</v>
      </c>
      <c r="L3176" s="111">
        <v>0.92784825435236762</v>
      </c>
      <c r="M3176" s="111">
        <v>0.46518126042825314</v>
      </c>
      <c r="N3176" s="112">
        <f t="shared" si="99"/>
        <v>-1.1254263884187932</v>
      </c>
    </row>
    <row r="3177" spans="1:14" x14ac:dyDescent="0.25">
      <c r="A3177" s="111" t="s">
        <v>676</v>
      </c>
      <c r="B3177" s="111">
        <f>INDEX(kommuner!C:C,MATCH(_xlfn.NUMBERVALUE(A3177),kommuner!B:B,0))</f>
        <v>3449</v>
      </c>
      <c r="C3177" s="111" t="s">
        <v>127</v>
      </c>
      <c r="D3177" s="111" t="s">
        <v>127</v>
      </c>
      <c r="E3177" s="111" t="s">
        <v>123</v>
      </c>
      <c r="F3177" s="111" t="s">
        <v>172</v>
      </c>
      <c r="G3177" s="111" t="s">
        <v>167</v>
      </c>
      <c r="H3177" s="111" t="s">
        <v>172</v>
      </c>
      <c r="I3177" s="111" t="s">
        <v>167</v>
      </c>
      <c r="J3177" t="str">
        <f t="shared" si="98"/>
        <v>3449SkogOrganisk jordBarskogImpediment</v>
      </c>
      <c r="K3177" s="111">
        <v>3.7944669267533482E-2</v>
      </c>
      <c r="L3177" s="111">
        <v>0.92784825435236762</v>
      </c>
      <c r="M3177" s="111">
        <v>0.46510463492953991</v>
      </c>
      <c r="N3177" s="112">
        <f t="shared" si="99"/>
        <v>1.430897558549441</v>
      </c>
    </row>
    <row r="3178" spans="1:14" x14ac:dyDescent="0.25">
      <c r="A3178" s="111" t="s">
        <v>676</v>
      </c>
      <c r="B3178" s="111">
        <f>INDEX(kommuner!C:C,MATCH(_xlfn.NUMBERVALUE(A3178),kommuner!B:B,0))</f>
        <v>3449</v>
      </c>
      <c r="C3178" s="111" t="s">
        <v>127</v>
      </c>
      <c r="D3178" s="111" t="s">
        <v>127</v>
      </c>
      <c r="E3178" s="111" t="s">
        <v>123</v>
      </c>
      <c r="F3178" s="111" t="s">
        <v>172</v>
      </c>
      <c r="G3178" s="111" t="s">
        <v>190</v>
      </c>
      <c r="H3178" s="111" t="s">
        <v>172</v>
      </c>
      <c r="I3178" s="111" t="s">
        <v>190</v>
      </c>
      <c r="J3178" t="str">
        <f t="shared" si="98"/>
        <v>3449SkogOrganisk jordBarskogLav</v>
      </c>
      <c r="K3178" s="111">
        <v>-0.50666953101693391</v>
      </c>
      <c r="L3178" s="111">
        <v>0.92784825435236762</v>
      </c>
      <c r="M3178" s="111">
        <v>0.46510463492953991</v>
      </c>
      <c r="N3178" s="112">
        <f t="shared" si="99"/>
        <v>0.88628335826497362</v>
      </c>
    </row>
    <row r="3179" spans="1:14" x14ac:dyDescent="0.25">
      <c r="A3179" s="111" t="s">
        <v>676</v>
      </c>
      <c r="B3179" s="111">
        <f>INDEX(kommuner!C:C,MATCH(_xlfn.NUMBERVALUE(A3179),kommuner!B:B,0))</f>
        <v>3449</v>
      </c>
      <c r="C3179" s="111" t="s">
        <v>127</v>
      </c>
      <c r="D3179" s="111" t="s">
        <v>127</v>
      </c>
      <c r="E3179" s="111" t="s">
        <v>123</v>
      </c>
      <c r="F3179" s="111" t="s">
        <v>172</v>
      </c>
      <c r="G3179" s="111" t="s">
        <v>173</v>
      </c>
      <c r="H3179" s="111" t="s">
        <v>172</v>
      </c>
      <c r="I3179" s="111" t="s">
        <v>173</v>
      </c>
      <c r="J3179" t="str">
        <f t="shared" si="98"/>
        <v>3449SkogOrganisk jordBarskogMiddels</v>
      </c>
      <c r="K3179" s="111">
        <v>-1.5571490961494638</v>
      </c>
      <c r="L3179" s="111">
        <v>0.92784825435236762</v>
      </c>
      <c r="M3179" s="111">
        <v>0.46518126042825314</v>
      </c>
      <c r="N3179" s="112">
        <f t="shared" si="99"/>
        <v>-0.16411958136884308</v>
      </c>
    </row>
    <row r="3180" spans="1:14" x14ac:dyDescent="0.25">
      <c r="A3180" s="111" t="s">
        <v>676</v>
      </c>
      <c r="B3180" s="111">
        <f>INDEX(kommuner!C:C,MATCH(_xlfn.NUMBERVALUE(A3180),kommuner!B:B,0))</f>
        <v>3449</v>
      </c>
      <c r="C3180" s="111" t="s">
        <v>127</v>
      </c>
      <c r="D3180" s="111" t="s">
        <v>127</v>
      </c>
      <c r="E3180" s="111" t="s">
        <v>123</v>
      </c>
      <c r="F3180" s="111" t="s">
        <v>172</v>
      </c>
      <c r="G3180" s="111" t="s">
        <v>186</v>
      </c>
      <c r="H3180" s="111" t="s">
        <v>172</v>
      </c>
      <c r="I3180" s="111" t="s">
        <v>186</v>
      </c>
      <c r="J3180" t="str">
        <f t="shared" si="98"/>
        <v>3449SkogOrganisk jordBarskogSærs høy</v>
      </c>
      <c r="K3180" s="111">
        <v>2.5548655235722699</v>
      </c>
      <c r="L3180" s="111">
        <v>0.92784825435236762</v>
      </c>
      <c r="M3180" s="111">
        <v>0.46518126042825314</v>
      </c>
      <c r="N3180" s="112">
        <f t="shared" si="99"/>
        <v>3.9478950383528906</v>
      </c>
    </row>
    <row r="3181" spans="1:14" x14ac:dyDescent="0.25">
      <c r="A3181" s="111" t="s">
        <v>676</v>
      </c>
      <c r="B3181" s="111">
        <f>INDEX(kommuner!C:C,MATCH(_xlfn.NUMBERVALUE(A3181),kommuner!B:B,0))</f>
        <v>3449</v>
      </c>
      <c r="C3181" s="111" t="s">
        <v>127</v>
      </c>
      <c r="D3181" s="111" t="s">
        <v>127</v>
      </c>
      <c r="E3181" s="111" t="s">
        <v>123</v>
      </c>
      <c r="F3181" s="111" t="s">
        <v>179</v>
      </c>
      <c r="G3181" s="111" t="s">
        <v>180</v>
      </c>
      <c r="H3181" s="111" t="s">
        <v>179</v>
      </c>
      <c r="I3181" s="111" t="s">
        <v>180</v>
      </c>
      <c r="J3181" t="str">
        <f t="shared" si="98"/>
        <v>3449SkogOrganisk jordBlandingsskogHøy</v>
      </c>
      <c r="K3181" s="111">
        <v>-5.5554344456832343</v>
      </c>
      <c r="L3181" s="111">
        <v>0.92784825435236762</v>
      </c>
      <c r="M3181" s="111">
        <v>0.46510463492953991</v>
      </c>
      <c r="N3181" s="112">
        <f t="shared" si="99"/>
        <v>-4.1624815564013264</v>
      </c>
    </row>
    <row r="3182" spans="1:14" x14ac:dyDescent="0.25">
      <c r="A3182" s="111" t="s">
        <v>676</v>
      </c>
      <c r="B3182" s="111">
        <f>INDEX(kommuner!C:C,MATCH(_xlfn.NUMBERVALUE(A3182),kommuner!B:B,0))</f>
        <v>3449</v>
      </c>
      <c r="C3182" s="111" t="s">
        <v>127</v>
      </c>
      <c r="D3182" s="111" t="s">
        <v>127</v>
      </c>
      <c r="E3182" s="111" t="s">
        <v>123</v>
      </c>
      <c r="F3182" s="111" t="s">
        <v>179</v>
      </c>
      <c r="G3182" s="111" t="s">
        <v>167</v>
      </c>
      <c r="H3182" s="111" t="s">
        <v>179</v>
      </c>
      <c r="I3182" s="111" t="s">
        <v>167</v>
      </c>
      <c r="J3182" t="str">
        <f t="shared" si="98"/>
        <v>3449SkogOrganisk jordBlandingsskogImpediment</v>
      </c>
      <c r="K3182" s="111">
        <v>-0.28586344175800005</v>
      </c>
      <c r="L3182" s="111">
        <v>0.92784825435236762</v>
      </c>
      <c r="M3182" s="111">
        <v>0.46510463492953991</v>
      </c>
      <c r="N3182" s="112">
        <f t="shared" si="99"/>
        <v>1.1070894475239075</v>
      </c>
    </row>
    <row r="3183" spans="1:14" x14ac:dyDescent="0.25">
      <c r="A3183" s="111" t="s">
        <v>676</v>
      </c>
      <c r="B3183" s="111">
        <f>INDEX(kommuner!C:C,MATCH(_xlfn.NUMBERVALUE(A3183),kommuner!B:B,0))</f>
        <v>3449</v>
      </c>
      <c r="C3183" s="111" t="s">
        <v>127</v>
      </c>
      <c r="D3183" s="111" t="s">
        <v>127</v>
      </c>
      <c r="E3183" s="111" t="s">
        <v>123</v>
      </c>
      <c r="F3183" s="111" t="s">
        <v>179</v>
      </c>
      <c r="G3183" s="111" t="s">
        <v>190</v>
      </c>
      <c r="H3183" s="111" t="s">
        <v>179</v>
      </c>
      <c r="I3183" s="111" t="s">
        <v>190</v>
      </c>
      <c r="J3183" t="str">
        <f t="shared" si="98"/>
        <v>3449SkogOrganisk jordBlandingsskogLav</v>
      </c>
      <c r="K3183" s="111">
        <v>-1.2347339377887629</v>
      </c>
      <c r="L3183" s="111">
        <v>0.92784825435236762</v>
      </c>
      <c r="M3183" s="111">
        <v>0.46510463492953991</v>
      </c>
      <c r="N3183" s="112">
        <f t="shared" si="99"/>
        <v>0.15821895149314458</v>
      </c>
    </row>
    <row r="3184" spans="1:14" x14ac:dyDescent="0.25">
      <c r="A3184" s="111" t="s">
        <v>676</v>
      </c>
      <c r="B3184" s="111">
        <f>INDEX(kommuner!C:C,MATCH(_xlfn.NUMBERVALUE(A3184),kommuner!B:B,0))</f>
        <v>3449</v>
      </c>
      <c r="C3184" s="111" t="s">
        <v>127</v>
      </c>
      <c r="D3184" s="111" t="s">
        <v>127</v>
      </c>
      <c r="E3184" s="111" t="s">
        <v>123</v>
      </c>
      <c r="F3184" s="111" t="s">
        <v>179</v>
      </c>
      <c r="G3184" s="111" t="s">
        <v>173</v>
      </c>
      <c r="H3184" s="111" t="s">
        <v>179</v>
      </c>
      <c r="I3184" s="111" t="s">
        <v>173</v>
      </c>
      <c r="J3184" t="str">
        <f t="shared" si="98"/>
        <v>3449SkogOrganisk jordBlandingsskogMiddels</v>
      </c>
      <c r="K3184" s="111">
        <v>-2.4239591752717748</v>
      </c>
      <c r="L3184" s="111">
        <v>0.92784825435236762</v>
      </c>
      <c r="M3184" s="111">
        <v>0.46510463492953991</v>
      </c>
      <c r="N3184" s="112">
        <f t="shared" si="99"/>
        <v>-1.0310062859898674</v>
      </c>
    </row>
    <row r="3185" spans="1:14" x14ac:dyDescent="0.25">
      <c r="A3185" s="111" t="s">
        <v>676</v>
      </c>
      <c r="B3185" s="111">
        <f>INDEX(kommuner!C:C,MATCH(_xlfn.NUMBERVALUE(A3185),kommuner!B:B,0))</f>
        <v>3449</v>
      </c>
      <c r="C3185" s="111" t="s">
        <v>127</v>
      </c>
      <c r="D3185" s="111" t="s">
        <v>127</v>
      </c>
      <c r="E3185" s="111" t="s">
        <v>123</v>
      </c>
      <c r="F3185" s="111" t="s">
        <v>179</v>
      </c>
      <c r="G3185" s="111" t="s">
        <v>186</v>
      </c>
      <c r="H3185" s="111" t="s">
        <v>179</v>
      </c>
      <c r="I3185" s="111" t="s">
        <v>186</v>
      </c>
      <c r="J3185" t="str">
        <f t="shared" si="98"/>
        <v>3449SkogOrganisk jordBlandingsskogSærs høy</v>
      </c>
      <c r="K3185" s="111">
        <v>-1.5726115302258048</v>
      </c>
      <c r="L3185" s="111">
        <v>0.92784825435236762</v>
      </c>
      <c r="M3185" s="111">
        <v>0.46510463492953991</v>
      </c>
      <c r="N3185" s="112">
        <f t="shared" si="99"/>
        <v>-0.17965864094389727</v>
      </c>
    </row>
    <row r="3186" spans="1:14" x14ac:dyDescent="0.25">
      <c r="A3186" s="111" t="s">
        <v>676</v>
      </c>
      <c r="B3186" s="111">
        <f>INDEX(kommuner!C:C,MATCH(_xlfn.NUMBERVALUE(A3186),kommuner!B:B,0))</f>
        <v>3449</v>
      </c>
      <c r="C3186" s="111" t="s">
        <v>127</v>
      </c>
      <c r="D3186" s="111" t="s">
        <v>127</v>
      </c>
      <c r="E3186" s="111" t="s">
        <v>123</v>
      </c>
      <c r="F3186" s="111" t="s">
        <v>185</v>
      </c>
      <c r="G3186" s="111" t="s">
        <v>180</v>
      </c>
      <c r="H3186" s="111" t="s">
        <v>185</v>
      </c>
      <c r="I3186" s="111" t="s">
        <v>180</v>
      </c>
      <c r="J3186" t="str">
        <f t="shared" si="98"/>
        <v>3449SkogOrganisk jordLauvskogHøy</v>
      </c>
      <c r="K3186" s="111">
        <v>-1.9913688882377358</v>
      </c>
      <c r="L3186" s="111">
        <v>0.92784825435236762</v>
      </c>
      <c r="M3186" s="111">
        <v>0.46510463492953991</v>
      </c>
      <c r="N3186" s="112">
        <f t="shared" si="99"/>
        <v>-0.59841599895582831</v>
      </c>
    </row>
    <row r="3187" spans="1:14" x14ac:dyDescent="0.25">
      <c r="A3187" s="111" t="s">
        <v>676</v>
      </c>
      <c r="B3187" s="111">
        <f>INDEX(kommuner!C:C,MATCH(_xlfn.NUMBERVALUE(A3187),kommuner!B:B,0))</f>
        <v>3449</v>
      </c>
      <c r="C3187" s="111" t="s">
        <v>127</v>
      </c>
      <c r="D3187" s="111" t="s">
        <v>127</v>
      </c>
      <c r="E3187" s="111" t="s">
        <v>123</v>
      </c>
      <c r="F3187" s="111" t="s">
        <v>185</v>
      </c>
      <c r="G3187" s="111" t="s">
        <v>167</v>
      </c>
      <c r="H3187" s="111" t="s">
        <v>185</v>
      </c>
      <c r="I3187" s="111" t="s">
        <v>167</v>
      </c>
      <c r="J3187" t="str">
        <f t="shared" si="98"/>
        <v>3449SkogOrganisk jordLauvskogImpediment</v>
      </c>
      <c r="K3187" s="111">
        <v>0.35000626494250675</v>
      </c>
      <c r="L3187" s="111">
        <v>0.92784825435236762</v>
      </c>
      <c r="M3187" s="111">
        <v>0.46510463492953991</v>
      </c>
      <c r="N3187" s="112">
        <f t="shared" si="99"/>
        <v>1.7429591542244141</v>
      </c>
    </row>
    <row r="3188" spans="1:14" x14ac:dyDescent="0.25">
      <c r="A3188" s="111" t="s">
        <v>676</v>
      </c>
      <c r="B3188" s="111">
        <f>INDEX(kommuner!C:C,MATCH(_xlfn.NUMBERVALUE(A3188),kommuner!B:B,0))</f>
        <v>3449</v>
      </c>
      <c r="C3188" s="111" t="s">
        <v>127</v>
      </c>
      <c r="D3188" s="111" t="s">
        <v>127</v>
      </c>
      <c r="E3188" s="111" t="s">
        <v>123</v>
      </c>
      <c r="F3188" s="111" t="s">
        <v>185</v>
      </c>
      <c r="G3188" s="111" t="s">
        <v>190</v>
      </c>
      <c r="H3188" s="111" t="s">
        <v>185</v>
      </c>
      <c r="I3188" s="111" t="s">
        <v>190</v>
      </c>
      <c r="J3188" t="str">
        <f t="shared" si="98"/>
        <v>3449SkogOrganisk jordLauvskogLav</v>
      </c>
      <c r="K3188" s="111">
        <v>1.1144075558526714</v>
      </c>
      <c r="L3188" s="111">
        <v>0.92784825435236762</v>
      </c>
      <c r="M3188" s="111">
        <v>0.46510463492953991</v>
      </c>
      <c r="N3188" s="112">
        <f t="shared" si="99"/>
        <v>2.5073604451345788</v>
      </c>
    </row>
    <row r="3189" spans="1:14" x14ac:dyDescent="0.25">
      <c r="A3189" s="111" t="s">
        <v>676</v>
      </c>
      <c r="B3189" s="111">
        <f>INDEX(kommuner!C:C,MATCH(_xlfn.NUMBERVALUE(A3189),kommuner!B:B,0))</f>
        <v>3449</v>
      </c>
      <c r="C3189" s="111" t="s">
        <v>127</v>
      </c>
      <c r="D3189" s="111" t="s">
        <v>127</v>
      </c>
      <c r="E3189" s="111" t="s">
        <v>123</v>
      </c>
      <c r="F3189" s="111" t="s">
        <v>185</v>
      </c>
      <c r="G3189" s="111" t="s">
        <v>173</v>
      </c>
      <c r="H3189" s="111" t="s">
        <v>185</v>
      </c>
      <c r="I3189" s="111" t="s">
        <v>173</v>
      </c>
      <c r="J3189" t="str">
        <f t="shared" si="98"/>
        <v>3449SkogOrganisk jordLauvskogMiddels</v>
      </c>
      <c r="K3189" s="111">
        <v>-0.62664468270982987</v>
      </c>
      <c r="L3189" s="111">
        <v>0.92784825435236762</v>
      </c>
      <c r="M3189" s="111">
        <v>0.46510463492953991</v>
      </c>
      <c r="N3189" s="112">
        <f t="shared" si="99"/>
        <v>0.76630820657207765</v>
      </c>
    </row>
    <row r="3190" spans="1:14" x14ac:dyDescent="0.25">
      <c r="A3190" s="111" t="s">
        <v>676</v>
      </c>
      <c r="B3190" s="111">
        <f>INDEX(kommuner!C:C,MATCH(_xlfn.NUMBERVALUE(A3190),kommuner!B:B,0))</f>
        <v>3449</v>
      </c>
      <c r="C3190" s="111" t="s">
        <v>127</v>
      </c>
      <c r="D3190" s="111" t="s">
        <v>127</v>
      </c>
      <c r="E3190" s="111" t="s">
        <v>123</v>
      </c>
      <c r="F3190" s="111" t="s">
        <v>185</v>
      </c>
      <c r="G3190" s="111" t="s">
        <v>186</v>
      </c>
      <c r="H3190" s="111" t="s">
        <v>185</v>
      </c>
      <c r="I3190" s="111" t="s">
        <v>186</v>
      </c>
      <c r="J3190" t="str">
        <f t="shared" si="98"/>
        <v>3449SkogOrganisk jordLauvskogSærs høy</v>
      </c>
      <c r="K3190" s="111">
        <v>-1.8997279926091779</v>
      </c>
      <c r="L3190" s="111">
        <v>0.92784825435236762</v>
      </c>
      <c r="M3190" s="111">
        <v>0.46510463492953991</v>
      </c>
      <c r="N3190" s="112">
        <f t="shared" si="99"/>
        <v>-0.50677510332727038</v>
      </c>
    </row>
    <row r="3191" spans="1:14" x14ac:dyDescent="0.25">
      <c r="A3191" s="111" t="s">
        <v>676</v>
      </c>
      <c r="B3191" s="111">
        <f>INDEX(kommuner!C:C,MATCH(_xlfn.NUMBERVALUE(A3191),kommuner!B:B,0))</f>
        <v>3449</v>
      </c>
      <c r="C3191" s="111" t="s">
        <v>83</v>
      </c>
      <c r="D3191" s="111" t="s">
        <v>83</v>
      </c>
      <c r="E3191" s="111" t="s">
        <v>126</v>
      </c>
      <c r="F3191" s="111" t="s">
        <v>139</v>
      </c>
      <c r="G3191" s="111" t="s">
        <v>139</v>
      </c>
      <c r="H3191" s="111" t="s">
        <v>139</v>
      </c>
      <c r="I3191" s="111" t="s">
        <v>139</v>
      </c>
      <c r="J3191" t="str">
        <f t="shared" si="98"/>
        <v>3449Utbygd arealMineraljord</v>
      </c>
      <c r="K3191" s="111">
        <v>-0.82639633937819656</v>
      </c>
      <c r="L3191" s="111">
        <v>0</v>
      </c>
      <c r="M3191" s="111">
        <v>1.303047089454229E-2</v>
      </c>
      <c r="N3191" s="112">
        <f t="shared" si="99"/>
        <v>-0.81336586848365422</v>
      </c>
    </row>
    <row r="3192" spans="1:14" x14ac:dyDescent="0.25">
      <c r="A3192" s="111" t="s">
        <v>676</v>
      </c>
      <c r="B3192" s="111">
        <f>INDEX(kommuner!C:C,MATCH(_xlfn.NUMBERVALUE(A3192),kommuner!B:B,0))</f>
        <v>3449</v>
      </c>
      <c r="C3192" s="111" t="s">
        <v>83</v>
      </c>
      <c r="D3192" s="111" t="s">
        <v>83</v>
      </c>
      <c r="E3192" s="111" t="s">
        <v>123</v>
      </c>
      <c r="F3192" s="111" t="s">
        <v>139</v>
      </c>
      <c r="G3192" s="111" t="s">
        <v>139</v>
      </c>
      <c r="H3192" s="111" t="s">
        <v>139</v>
      </c>
      <c r="I3192" s="111" t="s">
        <v>139</v>
      </c>
      <c r="J3192" t="str">
        <f t="shared" si="98"/>
        <v>3449Utbygd arealOrganisk jord</v>
      </c>
      <c r="K3192" s="111">
        <v>29.011421395201612</v>
      </c>
      <c r="L3192" s="111">
        <v>0</v>
      </c>
      <c r="M3192" s="111">
        <v>1.303047089454229E-2</v>
      </c>
      <c r="N3192" s="112">
        <f t="shared" si="99"/>
        <v>29.024451866096154</v>
      </c>
    </row>
    <row r="3193" spans="1:14" x14ac:dyDescent="0.25">
      <c r="A3193" s="111" t="s">
        <v>676</v>
      </c>
      <c r="B3193" s="111">
        <f>INDEX(kommuner!C:C,MATCH(_xlfn.NUMBERVALUE(A3193),kommuner!B:B,0))</f>
        <v>3449</v>
      </c>
      <c r="C3193" s="111" t="s">
        <v>181</v>
      </c>
      <c r="D3193" s="111" t="s">
        <v>181</v>
      </c>
      <c r="E3193" s="111" t="s">
        <v>123</v>
      </c>
      <c r="F3193" s="111" t="s">
        <v>139</v>
      </c>
      <c r="G3193" s="111" t="s">
        <v>139</v>
      </c>
      <c r="H3193" s="111" t="s">
        <v>139</v>
      </c>
      <c r="I3193" s="111" t="s">
        <v>139</v>
      </c>
      <c r="J3193" t="str">
        <f t="shared" si="98"/>
        <v>3449Vann og myrOrganisk jord</v>
      </c>
      <c r="K3193" s="111">
        <v>-0.15121005571827481</v>
      </c>
      <c r="L3193" s="111">
        <v>0</v>
      </c>
      <c r="M3193" s="111">
        <v>0</v>
      </c>
      <c r="N3193" s="112">
        <f t="shared" si="99"/>
        <v>-0.15121005571827481</v>
      </c>
    </row>
    <row r="3194" spans="1:14" x14ac:dyDescent="0.25">
      <c r="A3194" s="111" t="s">
        <v>677</v>
      </c>
      <c r="B3194" s="111">
        <f>INDEX(kommuner!C:C,MATCH(_xlfn.NUMBERVALUE(A3194),kommuner!B:B,0))</f>
        <v>3450</v>
      </c>
      <c r="C3194" s="111" t="s">
        <v>82</v>
      </c>
      <c r="D3194" s="111" t="s">
        <v>82</v>
      </c>
      <c r="E3194" s="111" t="s">
        <v>126</v>
      </c>
      <c r="F3194" s="111" t="s">
        <v>139</v>
      </c>
      <c r="G3194" s="111" t="s">
        <v>139</v>
      </c>
      <c r="H3194" s="111" t="s">
        <v>139</v>
      </c>
      <c r="I3194" s="111" t="s">
        <v>139</v>
      </c>
      <c r="J3194" t="str">
        <f t="shared" si="98"/>
        <v>3450Annen utmarkMineraljord</v>
      </c>
      <c r="K3194" s="111">
        <v>-8.1294889331176998E-2</v>
      </c>
      <c r="L3194" s="111">
        <v>0</v>
      </c>
      <c r="M3194" s="111">
        <v>0</v>
      </c>
      <c r="N3194" s="112">
        <f t="shared" si="99"/>
        <v>-8.1294889331176998E-2</v>
      </c>
    </row>
    <row r="3195" spans="1:14" x14ac:dyDescent="0.25">
      <c r="A3195" s="111" t="s">
        <v>677</v>
      </c>
      <c r="B3195" s="111">
        <f>INDEX(kommuner!C:C,MATCH(_xlfn.NUMBERVALUE(A3195),kommuner!B:B,0))</f>
        <v>3450</v>
      </c>
      <c r="C3195" s="111" t="s">
        <v>121</v>
      </c>
      <c r="D3195" s="111" t="s">
        <v>121</v>
      </c>
      <c r="E3195" s="111" t="s">
        <v>126</v>
      </c>
      <c r="F3195" s="111" t="s">
        <v>139</v>
      </c>
      <c r="G3195" s="111" t="s">
        <v>139</v>
      </c>
      <c r="H3195" s="111" t="s">
        <v>139</v>
      </c>
      <c r="I3195" s="111" t="s">
        <v>139</v>
      </c>
      <c r="J3195" t="str">
        <f t="shared" si="98"/>
        <v>3450BeiteMineraljord</v>
      </c>
      <c r="K3195" s="111">
        <v>-0.96338340838695502</v>
      </c>
      <c r="L3195" s="111">
        <v>0</v>
      </c>
      <c r="M3195" s="111">
        <v>1.2448711246839999E-7</v>
      </c>
      <c r="N3195" s="112">
        <f t="shared" si="99"/>
        <v>-0.96338328389984251</v>
      </c>
    </row>
    <row r="3196" spans="1:14" x14ac:dyDescent="0.25">
      <c r="A3196" s="111" t="s">
        <v>677</v>
      </c>
      <c r="B3196" s="111">
        <f>INDEX(kommuner!C:C,MATCH(_xlfn.NUMBERVALUE(A3196),kommuner!B:B,0))</f>
        <v>3450</v>
      </c>
      <c r="C3196" s="111" t="s">
        <v>121</v>
      </c>
      <c r="D3196" s="111" t="s">
        <v>121</v>
      </c>
      <c r="E3196" s="111" t="s">
        <v>123</v>
      </c>
      <c r="F3196" s="111" t="s">
        <v>139</v>
      </c>
      <c r="G3196" s="111" t="s">
        <v>139</v>
      </c>
      <c r="H3196" s="111" t="s">
        <v>139</v>
      </c>
      <c r="I3196" s="111" t="s">
        <v>139</v>
      </c>
      <c r="J3196" t="str">
        <f t="shared" si="98"/>
        <v>3450BeiteOrganisk jord</v>
      </c>
      <c r="K3196" s="111">
        <v>12.077525935985037</v>
      </c>
      <c r="L3196" s="111">
        <v>1.6412500000000001</v>
      </c>
      <c r="M3196" s="111">
        <v>0</v>
      </c>
      <c r="N3196" s="112">
        <f t="shared" si="99"/>
        <v>13.718775935985036</v>
      </c>
    </row>
    <row r="3197" spans="1:14" x14ac:dyDescent="0.25">
      <c r="A3197" s="111" t="s">
        <v>677</v>
      </c>
      <c r="B3197" s="111">
        <f>INDEX(kommuner!C:C,MATCH(_xlfn.NUMBERVALUE(A3197),kommuner!B:B,0))</f>
        <v>3450</v>
      </c>
      <c r="C3197" s="111" t="s">
        <v>84</v>
      </c>
      <c r="D3197" s="111" t="s">
        <v>84</v>
      </c>
      <c r="E3197" s="111" t="s">
        <v>126</v>
      </c>
      <c r="F3197" s="111" t="s">
        <v>139</v>
      </c>
      <c r="G3197" s="111" t="s">
        <v>139</v>
      </c>
      <c r="H3197" s="111" t="s">
        <v>139</v>
      </c>
      <c r="I3197" s="111" t="s">
        <v>139</v>
      </c>
      <c r="J3197" t="str">
        <f t="shared" si="98"/>
        <v>3450Dyrket markMineraljord</v>
      </c>
      <c r="K3197" s="111">
        <v>-0.49268043400208006</v>
      </c>
      <c r="L3197" s="111">
        <v>0</v>
      </c>
      <c r="M3197" s="111">
        <v>0</v>
      </c>
      <c r="N3197" s="112">
        <f t="shared" si="99"/>
        <v>-0.49268043400208006</v>
      </c>
    </row>
    <row r="3198" spans="1:14" x14ac:dyDescent="0.25">
      <c r="A3198" s="111" t="s">
        <v>677</v>
      </c>
      <c r="B3198" s="111">
        <f>INDEX(kommuner!C:C,MATCH(_xlfn.NUMBERVALUE(A3198),kommuner!B:B,0))</f>
        <v>3450</v>
      </c>
      <c r="C3198" s="111" t="s">
        <v>84</v>
      </c>
      <c r="D3198" s="111" t="s">
        <v>84</v>
      </c>
      <c r="E3198" s="111" t="s">
        <v>123</v>
      </c>
      <c r="F3198" s="111" t="s">
        <v>139</v>
      </c>
      <c r="G3198" s="111" t="s">
        <v>139</v>
      </c>
      <c r="H3198" s="111" t="s">
        <v>139</v>
      </c>
      <c r="I3198" s="111" t="s">
        <v>139</v>
      </c>
      <c r="J3198" t="str">
        <f t="shared" si="98"/>
        <v>3450Dyrket markOrganisk jord</v>
      </c>
      <c r="K3198" s="111">
        <v>28.726149366675592</v>
      </c>
      <c r="L3198" s="111">
        <v>1.45625</v>
      </c>
      <c r="M3198" s="111">
        <v>0</v>
      </c>
      <c r="N3198" s="112">
        <f t="shared" si="99"/>
        <v>30.182399366675593</v>
      </c>
    </row>
    <row r="3199" spans="1:14" x14ac:dyDescent="0.25">
      <c r="A3199" s="111" t="s">
        <v>677</v>
      </c>
      <c r="B3199" s="111">
        <f>INDEX(kommuner!C:C,MATCH(_xlfn.NUMBERVALUE(A3199),kommuner!B:B,0))</f>
        <v>3450</v>
      </c>
      <c r="C3199" s="111" t="s">
        <v>127</v>
      </c>
      <c r="D3199" s="111" t="s">
        <v>127</v>
      </c>
      <c r="E3199" s="111" t="s">
        <v>126</v>
      </c>
      <c r="F3199" s="111" t="s">
        <v>172</v>
      </c>
      <c r="G3199" s="111" t="s">
        <v>180</v>
      </c>
      <c r="H3199" s="111" t="s">
        <v>172</v>
      </c>
      <c r="I3199" s="111" t="s">
        <v>180</v>
      </c>
      <c r="J3199" t="str">
        <f t="shared" si="98"/>
        <v>3450SkogMineraljordBarskogHøy</v>
      </c>
      <c r="K3199" s="111">
        <v>-2.6198458133623994</v>
      </c>
      <c r="L3199" s="111">
        <v>0.85306406685236758</v>
      </c>
      <c r="M3199" s="111">
        <v>6.4056614999681585E-2</v>
      </c>
      <c r="N3199" s="112">
        <f t="shared" si="99"/>
        <v>-1.7027251315103504</v>
      </c>
    </row>
    <row r="3200" spans="1:14" x14ac:dyDescent="0.25">
      <c r="A3200" s="111" t="s">
        <v>677</v>
      </c>
      <c r="B3200" s="111">
        <f>INDEX(kommuner!C:C,MATCH(_xlfn.NUMBERVALUE(A3200),kommuner!B:B,0))</f>
        <v>3450</v>
      </c>
      <c r="C3200" s="111" t="s">
        <v>127</v>
      </c>
      <c r="D3200" s="111" t="s">
        <v>127</v>
      </c>
      <c r="E3200" s="111" t="s">
        <v>126</v>
      </c>
      <c r="F3200" s="111" t="s">
        <v>172</v>
      </c>
      <c r="G3200" s="111" t="s">
        <v>167</v>
      </c>
      <c r="H3200" s="111" t="s">
        <v>172</v>
      </c>
      <c r="I3200" s="111" t="s">
        <v>167</v>
      </c>
      <c r="J3200" t="str">
        <f t="shared" si="98"/>
        <v>3450SkogMineraljordBarskogImpediment</v>
      </c>
      <c r="K3200" s="111">
        <v>-2.0650085329634176</v>
      </c>
      <c r="L3200" s="111">
        <v>0.85306406685236758</v>
      </c>
      <c r="M3200" s="111">
        <v>6.3979989500968365E-2</v>
      </c>
      <c r="N3200" s="112">
        <f t="shared" si="99"/>
        <v>-1.1479644766100818</v>
      </c>
    </row>
    <row r="3201" spans="1:14" x14ac:dyDescent="0.25">
      <c r="A3201" s="111" t="s">
        <v>677</v>
      </c>
      <c r="B3201" s="111">
        <f>INDEX(kommuner!C:C,MATCH(_xlfn.NUMBERVALUE(A3201),kommuner!B:B,0))</f>
        <v>3450</v>
      </c>
      <c r="C3201" s="111" t="s">
        <v>127</v>
      </c>
      <c r="D3201" s="111" t="s">
        <v>127</v>
      </c>
      <c r="E3201" s="111" t="s">
        <v>126</v>
      </c>
      <c r="F3201" s="111" t="s">
        <v>172</v>
      </c>
      <c r="G3201" s="111" t="s">
        <v>190</v>
      </c>
      <c r="H3201" s="111" t="s">
        <v>172</v>
      </c>
      <c r="I3201" s="111" t="s">
        <v>190</v>
      </c>
      <c r="J3201" t="str">
        <f t="shared" si="98"/>
        <v>3450SkogMineraljordBarskogLav</v>
      </c>
      <c r="K3201" s="111">
        <v>-1.5556963198695539</v>
      </c>
      <c r="L3201" s="111">
        <v>0.85306406685236758</v>
      </c>
      <c r="M3201" s="111">
        <v>6.3979989500968365E-2</v>
      </c>
      <c r="N3201" s="112">
        <f t="shared" si="99"/>
        <v>-0.63865226351621796</v>
      </c>
    </row>
    <row r="3202" spans="1:14" x14ac:dyDescent="0.25">
      <c r="A3202" s="111" t="s">
        <v>677</v>
      </c>
      <c r="B3202" s="111">
        <f>INDEX(kommuner!C:C,MATCH(_xlfn.NUMBERVALUE(A3202),kommuner!B:B,0))</f>
        <v>3450</v>
      </c>
      <c r="C3202" s="111" t="s">
        <v>127</v>
      </c>
      <c r="D3202" s="111" t="s">
        <v>127</v>
      </c>
      <c r="E3202" s="111" t="s">
        <v>126</v>
      </c>
      <c r="F3202" s="111" t="s">
        <v>172</v>
      </c>
      <c r="G3202" s="111" t="s">
        <v>173</v>
      </c>
      <c r="H3202" s="111" t="s">
        <v>172</v>
      </c>
      <c r="I3202" s="111" t="s">
        <v>173</v>
      </c>
      <c r="J3202" t="str">
        <f t="shared" si="98"/>
        <v>3450SkogMineraljordBarskogMiddels</v>
      </c>
      <c r="K3202" s="111">
        <v>-2.1020078369684825</v>
      </c>
      <c r="L3202" s="111">
        <v>0.85306406685236758</v>
      </c>
      <c r="M3202" s="111">
        <v>6.4056614999681585E-2</v>
      </c>
      <c r="N3202" s="112">
        <f t="shared" si="99"/>
        <v>-1.1848871551164335</v>
      </c>
    </row>
    <row r="3203" spans="1:14" x14ac:dyDescent="0.25">
      <c r="A3203" s="111" t="s">
        <v>677</v>
      </c>
      <c r="B3203" s="111">
        <f>INDEX(kommuner!C:C,MATCH(_xlfn.NUMBERVALUE(A3203),kommuner!B:B,0))</f>
        <v>3450</v>
      </c>
      <c r="C3203" s="111" t="s">
        <v>127</v>
      </c>
      <c r="D3203" s="111" t="s">
        <v>127</v>
      </c>
      <c r="E3203" s="111" t="s">
        <v>126</v>
      </c>
      <c r="F3203" s="111" t="s">
        <v>172</v>
      </c>
      <c r="G3203" s="111" t="s">
        <v>186</v>
      </c>
      <c r="H3203" s="111" t="s">
        <v>172</v>
      </c>
      <c r="I3203" s="111" t="s">
        <v>186</v>
      </c>
      <c r="J3203" t="str">
        <f t="shared" ref="J3203:J3266" si="100">B3203&amp;C3203&amp;E3203&amp;IF(C3203="Skog",F3203&amp;G3203,"")</f>
        <v>3450SkogMineraljordBarskogSærs høy</v>
      </c>
      <c r="K3203" s="111">
        <v>0.12072674540874306</v>
      </c>
      <c r="L3203" s="111">
        <v>0.85306406685236758</v>
      </c>
      <c r="M3203" s="111">
        <v>6.4056614999681585E-2</v>
      </c>
      <c r="N3203" s="112">
        <f t="shared" ref="N3203:N3266" si="101">SUM(K3203:M3203)</f>
        <v>1.0378474272607923</v>
      </c>
    </row>
    <row r="3204" spans="1:14" x14ac:dyDescent="0.25">
      <c r="A3204" s="111" t="s">
        <v>677</v>
      </c>
      <c r="B3204" s="111">
        <f>INDEX(kommuner!C:C,MATCH(_xlfn.NUMBERVALUE(A3204),kommuner!B:B,0))</f>
        <v>3450</v>
      </c>
      <c r="C3204" s="111" t="s">
        <v>127</v>
      </c>
      <c r="D3204" s="111" t="s">
        <v>127</v>
      </c>
      <c r="E3204" s="111" t="s">
        <v>126</v>
      </c>
      <c r="F3204" s="111" t="s">
        <v>179</v>
      </c>
      <c r="G3204" s="111" t="s">
        <v>180</v>
      </c>
      <c r="H3204" s="111" t="s">
        <v>179</v>
      </c>
      <c r="I3204" s="111" t="s">
        <v>180</v>
      </c>
      <c r="J3204" t="str">
        <f t="shared" si="100"/>
        <v>3450SkogMineraljordBlandingsskogHøy</v>
      </c>
      <c r="K3204" s="111">
        <v>-7.1939050909469406</v>
      </c>
      <c r="L3204" s="111">
        <v>0.85306406685236758</v>
      </c>
      <c r="M3204" s="111">
        <v>6.3979989500968365E-2</v>
      </c>
      <c r="N3204" s="112">
        <f t="shared" si="101"/>
        <v>-6.2768610345936047</v>
      </c>
    </row>
    <row r="3205" spans="1:14" x14ac:dyDescent="0.25">
      <c r="A3205" s="111" t="s">
        <v>677</v>
      </c>
      <c r="B3205" s="111">
        <f>INDEX(kommuner!C:C,MATCH(_xlfn.NUMBERVALUE(A3205),kommuner!B:B,0))</f>
        <v>3450</v>
      </c>
      <c r="C3205" s="111" t="s">
        <v>127</v>
      </c>
      <c r="D3205" s="111" t="s">
        <v>127</v>
      </c>
      <c r="E3205" s="111" t="s">
        <v>126</v>
      </c>
      <c r="F3205" s="111" t="s">
        <v>179</v>
      </c>
      <c r="G3205" s="111" t="s">
        <v>167</v>
      </c>
      <c r="H3205" s="111" t="s">
        <v>179</v>
      </c>
      <c r="I3205" s="111" t="s">
        <v>167</v>
      </c>
      <c r="J3205" t="str">
        <f t="shared" si="100"/>
        <v>3450SkogMineraljordBlandingsskogImpediment</v>
      </c>
      <c r="K3205" s="111">
        <v>-1.534689908392211</v>
      </c>
      <c r="L3205" s="111">
        <v>0.85306406685236758</v>
      </c>
      <c r="M3205" s="111">
        <v>6.3979989500968365E-2</v>
      </c>
      <c r="N3205" s="112">
        <f t="shared" si="101"/>
        <v>-0.61764585203887501</v>
      </c>
    </row>
    <row r="3206" spans="1:14" x14ac:dyDescent="0.25">
      <c r="A3206" s="111" t="s">
        <v>677</v>
      </c>
      <c r="B3206" s="111">
        <f>INDEX(kommuner!C:C,MATCH(_xlfn.NUMBERVALUE(A3206),kommuner!B:B,0))</f>
        <v>3450</v>
      </c>
      <c r="C3206" s="111" t="s">
        <v>127</v>
      </c>
      <c r="D3206" s="111" t="s">
        <v>127</v>
      </c>
      <c r="E3206" s="111" t="s">
        <v>126</v>
      </c>
      <c r="F3206" s="111" t="s">
        <v>179</v>
      </c>
      <c r="G3206" s="111" t="s">
        <v>190</v>
      </c>
      <c r="H3206" s="111" t="s">
        <v>179</v>
      </c>
      <c r="I3206" s="111" t="s">
        <v>190</v>
      </c>
      <c r="J3206" t="str">
        <f t="shared" si="100"/>
        <v>3450SkogMineraljordBlandingsskogLav</v>
      </c>
      <c r="K3206" s="111">
        <v>-2.1877055028220966</v>
      </c>
      <c r="L3206" s="111">
        <v>0.85306406685236758</v>
      </c>
      <c r="M3206" s="111">
        <v>6.3979989500968365E-2</v>
      </c>
      <c r="N3206" s="112">
        <f t="shared" si="101"/>
        <v>-1.2706614464687609</v>
      </c>
    </row>
    <row r="3207" spans="1:14" x14ac:dyDescent="0.25">
      <c r="A3207" s="111" t="s">
        <v>677</v>
      </c>
      <c r="B3207" s="111">
        <f>INDEX(kommuner!C:C,MATCH(_xlfn.NUMBERVALUE(A3207),kommuner!B:B,0))</f>
        <v>3450</v>
      </c>
      <c r="C3207" s="111" t="s">
        <v>127</v>
      </c>
      <c r="D3207" s="111" t="s">
        <v>127</v>
      </c>
      <c r="E3207" s="111" t="s">
        <v>126</v>
      </c>
      <c r="F3207" s="111" t="s">
        <v>179</v>
      </c>
      <c r="G3207" s="111" t="s">
        <v>173</v>
      </c>
      <c r="H3207" s="111" t="s">
        <v>179</v>
      </c>
      <c r="I3207" s="111" t="s">
        <v>173</v>
      </c>
      <c r="J3207" t="str">
        <f t="shared" si="100"/>
        <v>3450SkogMineraljordBlandingsskogMiddels</v>
      </c>
      <c r="K3207" s="111">
        <v>-3.8687729546762566</v>
      </c>
      <c r="L3207" s="111">
        <v>0.85306406685236758</v>
      </c>
      <c r="M3207" s="111">
        <v>6.3979989500968365E-2</v>
      </c>
      <c r="N3207" s="112">
        <f t="shared" si="101"/>
        <v>-2.9517288983229206</v>
      </c>
    </row>
    <row r="3208" spans="1:14" x14ac:dyDescent="0.25">
      <c r="A3208" s="111" t="s">
        <v>677</v>
      </c>
      <c r="B3208" s="111">
        <f>INDEX(kommuner!C:C,MATCH(_xlfn.NUMBERVALUE(A3208),kommuner!B:B,0))</f>
        <v>3450</v>
      </c>
      <c r="C3208" s="111" t="s">
        <v>127</v>
      </c>
      <c r="D3208" s="111" t="s">
        <v>127</v>
      </c>
      <c r="E3208" s="111" t="s">
        <v>126</v>
      </c>
      <c r="F3208" s="111" t="s">
        <v>179</v>
      </c>
      <c r="G3208" s="111" t="s">
        <v>186</v>
      </c>
      <c r="H3208" s="111" t="s">
        <v>179</v>
      </c>
      <c r="I3208" s="111" t="s">
        <v>186</v>
      </c>
      <c r="J3208" t="str">
        <f t="shared" si="100"/>
        <v>3450SkogMineraljordBlandingsskogSærs høy</v>
      </c>
      <c r="K3208" s="111">
        <v>-2.9395925245326562</v>
      </c>
      <c r="L3208" s="111">
        <v>0.85306406685236758</v>
      </c>
      <c r="M3208" s="111">
        <v>6.3979989500968365E-2</v>
      </c>
      <c r="N3208" s="112">
        <f t="shared" si="101"/>
        <v>-2.0225484681793202</v>
      </c>
    </row>
    <row r="3209" spans="1:14" x14ac:dyDescent="0.25">
      <c r="A3209" s="111" t="s">
        <v>677</v>
      </c>
      <c r="B3209" s="111">
        <f>INDEX(kommuner!C:C,MATCH(_xlfn.NUMBERVALUE(A3209),kommuner!B:B,0))</f>
        <v>3450</v>
      </c>
      <c r="C3209" s="111" t="s">
        <v>127</v>
      </c>
      <c r="D3209" s="111" t="s">
        <v>127</v>
      </c>
      <c r="E3209" s="111" t="s">
        <v>126</v>
      </c>
      <c r="F3209" s="111" t="s">
        <v>185</v>
      </c>
      <c r="G3209" s="111" t="s">
        <v>180</v>
      </c>
      <c r="H3209" s="111" t="s">
        <v>185</v>
      </c>
      <c r="I3209" s="111" t="s">
        <v>180</v>
      </c>
      <c r="J3209" t="str">
        <f t="shared" si="100"/>
        <v>3450SkogMineraljordLauvskogHøy</v>
      </c>
      <c r="K3209" s="111">
        <v>-3.3269846154961789</v>
      </c>
      <c r="L3209" s="111">
        <v>0.85306406685236758</v>
      </c>
      <c r="M3209" s="111">
        <v>6.3979989500968365E-2</v>
      </c>
      <c r="N3209" s="112">
        <f t="shared" si="101"/>
        <v>-2.4099405591428429</v>
      </c>
    </row>
    <row r="3210" spans="1:14" x14ac:dyDescent="0.25">
      <c r="A3210" s="111" t="s">
        <v>677</v>
      </c>
      <c r="B3210" s="111">
        <f>INDEX(kommuner!C:C,MATCH(_xlfn.NUMBERVALUE(A3210),kommuner!B:B,0))</f>
        <v>3450</v>
      </c>
      <c r="C3210" s="111" t="s">
        <v>127</v>
      </c>
      <c r="D3210" s="111" t="s">
        <v>127</v>
      </c>
      <c r="E3210" s="111" t="s">
        <v>126</v>
      </c>
      <c r="F3210" s="111" t="s">
        <v>185</v>
      </c>
      <c r="G3210" s="111" t="s">
        <v>167</v>
      </c>
      <c r="H3210" s="111" t="s">
        <v>185</v>
      </c>
      <c r="I3210" s="111" t="s">
        <v>167</v>
      </c>
      <c r="J3210" t="str">
        <f t="shared" si="100"/>
        <v>3450SkogMineraljordLauvskogImpediment</v>
      </c>
      <c r="K3210" s="111">
        <v>-0.77373521499002318</v>
      </c>
      <c r="L3210" s="111">
        <v>0.85306406685236758</v>
      </c>
      <c r="M3210" s="111">
        <v>6.3979989500968365E-2</v>
      </c>
      <c r="N3210" s="112">
        <f t="shared" si="101"/>
        <v>0.14330884136331276</v>
      </c>
    </row>
    <row r="3211" spans="1:14" x14ac:dyDescent="0.25">
      <c r="A3211" s="111" t="s">
        <v>677</v>
      </c>
      <c r="B3211" s="111">
        <f>INDEX(kommuner!C:C,MATCH(_xlfn.NUMBERVALUE(A3211),kommuner!B:B,0))</f>
        <v>3450</v>
      </c>
      <c r="C3211" s="111" t="s">
        <v>127</v>
      </c>
      <c r="D3211" s="111" t="s">
        <v>127</v>
      </c>
      <c r="E3211" s="111" t="s">
        <v>126</v>
      </c>
      <c r="F3211" s="111" t="s">
        <v>185</v>
      </c>
      <c r="G3211" s="111" t="s">
        <v>190</v>
      </c>
      <c r="H3211" s="111" t="s">
        <v>185</v>
      </c>
      <c r="I3211" s="111" t="s">
        <v>190</v>
      </c>
      <c r="J3211" t="str">
        <f t="shared" si="100"/>
        <v>3450SkogMineraljordLauvskogLav</v>
      </c>
      <c r="K3211" s="111">
        <v>-8.9748170935426599E-2</v>
      </c>
      <c r="L3211" s="111">
        <v>0.85306406685236758</v>
      </c>
      <c r="M3211" s="111">
        <v>6.3979989500968365E-2</v>
      </c>
      <c r="N3211" s="112">
        <f t="shared" si="101"/>
        <v>0.82729588541790933</v>
      </c>
    </row>
    <row r="3212" spans="1:14" x14ac:dyDescent="0.25">
      <c r="A3212" s="111" t="s">
        <v>677</v>
      </c>
      <c r="B3212" s="111">
        <f>INDEX(kommuner!C:C,MATCH(_xlfn.NUMBERVALUE(A3212),kommuner!B:B,0))</f>
        <v>3450</v>
      </c>
      <c r="C3212" s="111" t="s">
        <v>127</v>
      </c>
      <c r="D3212" s="111" t="s">
        <v>127</v>
      </c>
      <c r="E3212" s="111" t="s">
        <v>126</v>
      </c>
      <c r="F3212" s="111" t="s">
        <v>185</v>
      </c>
      <c r="G3212" s="111" t="s">
        <v>173</v>
      </c>
      <c r="H3212" s="111" t="s">
        <v>185</v>
      </c>
      <c r="I3212" s="111" t="s">
        <v>173</v>
      </c>
      <c r="J3212" t="str">
        <f t="shared" si="100"/>
        <v>3450SkogMineraljordLauvskogMiddels</v>
      </c>
      <c r="K3212" s="111">
        <v>-1.7789409505847176</v>
      </c>
      <c r="L3212" s="111">
        <v>0.85306406685236758</v>
      </c>
      <c r="M3212" s="111">
        <v>6.3979989500968365E-2</v>
      </c>
      <c r="N3212" s="112">
        <f t="shared" si="101"/>
        <v>-0.86189689423138161</v>
      </c>
    </row>
    <row r="3213" spans="1:14" x14ac:dyDescent="0.25">
      <c r="A3213" s="111" t="s">
        <v>677</v>
      </c>
      <c r="B3213" s="111">
        <f>INDEX(kommuner!C:C,MATCH(_xlfn.NUMBERVALUE(A3213),kommuner!B:B,0))</f>
        <v>3450</v>
      </c>
      <c r="C3213" s="111" t="s">
        <v>127</v>
      </c>
      <c r="D3213" s="111" t="s">
        <v>127</v>
      </c>
      <c r="E3213" s="111" t="s">
        <v>126</v>
      </c>
      <c r="F3213" s="111" t="s">
        <v>185</v>
      </c>
      <c r="G3213" s="111" t="s">
        <v>186</v>
      </c>
      <c r="H3213" s="111" t="s">
        <v>185</v>
      </c>
      <c r="I3213" s="111" t="s">
        <v>186</v>
      </c>
      <c r="J3213" t="str">
        <f t="shared" si="100"/>
        <v>3450SkogMineraljordLauvskogSærs høy</v>
      </c>
      <c r="K3213" s="111">
        <v>-3.6560473259425113</v>
      </c>
      <c r="L3213" s="111">
        <v>0.85306406685236758</v>
      </c>
      <c r="M3213" s="111">
        <v>6.3979989500968365E-2</v>
      </c>
      <c r="N3213" s="112">
        <f t="shared" si="101"/>
        <v>-2.7390032695891753</v>
      </c>
    </row>
    <row r="3214" spans="1:14" x14ac:dyDescent="0.25">
      <c r="A3214" s="111" t="s">
        <v>677</v>
      </c>
      <c r="B3214" s="111">
        <f>INDEX(kommuner!C:C,MATCH(_xlfn.NUMBERVALUE(A3214),kommuner!B:B,0))</f>
        <v>3450</v>
      </c>
      <c r="C3214" s="111" t="s">
        <v>127</v>
      </c>
      <c r="D3214" s="111" t="s">
        <v>127</v>
      </c>
      <c r="E3214" s="111" t="s">
        <v>123</v>
      </c>
      <c r="F3214" s="111" t="s">
        <v>172</v>
      </c>
      <c r="G3214" s="111" t="s">
        <v>180</v>
      </c>
      <c r="H3214" s="111" t="s">
        <v>172</v>
      </c>
      <c r="I3214" s="111" t="s">
        <v>180</v>
      </c>
      <c r="J3214" t="str">
        <f t="shared" si="100"/>
        <v>3450SkogOrganisk jordBarskogHøy</v>
      </c>
      <c r="K3214" s="111">
        <v>-2.5184559031994138</v>
      </c>
      <c r="L3214" s="111">
        <v>0.92784825435236762</v>
      </c>
      <c r="M3214" s="111">
        <v>0.46518126042825314</v>
      </c>
      <c r="N3214" s="112">
        <f t="shared" si="101"/>
        <v>-1.1254263884187932</v>
      </c>
    </row>
    <row r="3215" spans="1:14" x14ac:dyDescent="0.25">
      <c r="A3215" s="111" t="s">
        <v>677</v>
      </c>
      <c r="B3215" s="111">
        <f>INDEX(kommuner!C:C,MATCH(_xlfn.NUMBERVALUE(A3215),kommuner!B:B,0))</f>
        <v>3450</v>
      </c>
      <c r="C3215" s="111" t="s">
        <v>127</v>
      </c>
      <c r="D3215" s="111" t="s">
        <v>127</v>
      </c>
      <c r="E3215" s="111" t="s">
        <v>123</v>
      </c>
      <c r="F3215" s="111" t="s">
        <v>172</v>
      </c>
      <c r="G3215" s="111" t="s">
        <v>167</v>
      </c>
      <c r="H3215" s="111" t="s">
        <v>172</v>
      </c>
      <c r="I3215" s="111" t="s">
        <v>167</v>
      </c>
      <c r="J3215" t="str">
        <f t="shared" si="100"/>
        <v>3450SkogOrganisk jordBarskogImpediment</v>
      </c>
      <c r="K3215" s="111">
        <v>3.7944669267533482E-2</v>
      </c>
      <c r="L3215" s="111">
        <v>0.92784825435236762</v>
      </c>
      <c r="M3215" s="111">
        <v>0.46510463492953991</v>
      </c>
      <c r="N3215" s="112">
        <f t="shared" si="101"/>
        <v>1.430897558549441</v>
      </c>
    </row>
    <row r="3216" spans="1:14" x14ac:dyDescent="0.25">
      <c r="A3216" s="111" t="s">
        <v>677</v>
      </c>
      <c r="B3216" s="111">
        <f>INDEX(kommuner!C:C,MATCH(_xlfn.NUMBERVALUE(A3216),kommuner!B:B,0))</f>
        <v>3450</v>
      </c>
      <c r="C3216" s="111" t="s">
        <v>127</v>
      </c>
      <c r="D3216" s="111" t="s">
        <v>127</v>
      </c>
      <c r="E3216" s="111" t="s">
        <v>123</v>
      </c>
      <c r="F3216" s="111" t="s">
        <v>172</v>
      </c>
      <c r="G3216" s="111" t="s">
        <v>190</v>
      </c>
      <c r="H3216" s="111" t="s">
        <v>172</v>
      </c>
      <c r="I3216" s="111" t="s">
        <v>190</v>
      </c>
      <c r="J3216" t="str">
        <f t="shared" si="100"/>
        <v>3450SkogOrganisk jordBarskogLav</v>
      </c>
      <c r="K3216" s="111">
        <v>-0.50666953101693391</v>
      </c>
      <c r="L3216" s="111">
        <v>0.92784825435236762</v>
      </c>
      <c r="M3216" s="111">
        <v>0.46510463492953991</v>
      </c>
      <c r="N3216" s="112">
        <f t="shared" si="101"/>
        <v>0.88628335826497362</v>
      </c>
    </row>
    <row r="3217" spans="1:14" x14ac:dyDescent="0.25">
      <c r="A3217" s="111" t="s">
        <v>677</v>
      </c>
      <c r="B3217" s="111">
        <f>INDEX(kommuner!C:C,MATCH(_xlfn.NUMBERVALUE(A3217),kommuner!B:B,0))</f>
        <v>3450</v>
      </c>
      <c r="C3217" s="111" t="s">
        <v>127</v>
      </c>
      <c r="D3217" s="111" t="s">
        <v>127</v>
      </c>
      <c r="E3217" s="111" t="s">
        <v>123</v>
      </c>
      <c r="F3217" s="111" t="s">
        <v>172</v>
      </c>
      <c r="G3217" s="111" t="s">
        <v>173</v>
      </c>
      <c r="H3217" s="111" t="s">
        <v>172</v>
      </c>
      <c r="I3217" s="111" t="s">
        <v>173</v>
      </c>
      <c r="J3217" t="str">
        <f t="shared" si="100"/>
        <v>3450SkogOrganisk jordBarskogMiddels</v>
      </c>
      <c r="K3217" s="111">
        <v>-1.5571490961494638</v>
      </c>
      <c r="L3217" s="111">
        <v>0.92784825435236762</v>
      </c>
      <c r="M3217" s="111">
        <v>0.46518126042825314</v>
      </c>
      <c r="N3217" s="112">
        <f t="shared" si="101"/>
        <v>-0.16411958136884308</v>
      </c>
    </row>
    <row r="3218" spans="1:14" x14ac:dyDescent="0.25">
      <c r="A3218" s="111" t="s">
        <v>677</v>
      </c>
      <c r="B3218" s="111">
        <f>INDEX(kommuner!C:C,MATCH(_xlfn.NUMBERVALUE(A3218),kommuner!B:B,0))</f>
        <v>3450</v>
      </c>
      <c r="C3218" s="111" t="s">
        <v>127</v>
      </c>
      <c r="D3218" s="111" t="s">
        <v>127</v>
      </c>
      <c r="E3218" s="111" t="s">
        <v>123</v>
      </c>
      <c r="F3218" s="111" t="s">
        <v>172</v>
      </c>
      <c r="G3218" s="111" t="s">
        <v>186</v>
      </c>
      <c r="H3218" s="111" t="s">
        <v>172</v>
      </c>
      <c r="I3218" s="111" t="s">
        <v>186</v>
      </c>
      <c r="J3218" t="str">
        <f t="shared" si="100"/>
        <v>3450SkogOrganisk jordBarskogSærs høy</v>
      </c>
      <c r="K3218" s="111">
        <v>2.5548655235722699</v>
      </c>
      <c r="L3218" s="111">
        <v>0.92784825435236762</v>
      </c>
      <c r="M3218" s="111">
        <v>0.46518126042825314</v>
      </c>
      <c r="N3218" s="112">
        <f t="shared" si="101"/>
        <v>3.9478950383528906</v>
      </c>
    </row>
    <row r="3219" spans="1:14" x14ac:dyDescent="0.25">
      <c r="A3219" s="111" t="s">
        <v>677</v>
      </c>
      <c r="B3219" s="111">
        <f>INDEX(kommuner!C:C,MATCH(_xlfn.NUMBERVALUE(A3219),kommuner!B:B,0))</f>
        <v>3450</v>
      </c>
      <c r="C3219" s="111" t="s">
        <v>127</v>
      </c>
      <c r="D3219" s="111" t="s">
        <v>127</v>
      </c>
      <c r="E3219" s="111" t="s">
        <v>123</v>
      </c>
      <c r="F3219" s="111" t="s">
        <v>179</v>
      </c>
      <c r="G3219" s="111" t="s">
        <v>180</v>
      </c>
      <c r="H3219" s="111" t="s">
        <v>179</v>
      </c>
      <c r="I3219" s="111" t="s">
        <v>180</v>
      </c>
      <c r="J3219" t="str">
        <f t="shared" si="100"/>
        <v>3450SkogOrganisk jordBlandingsskogHøy</v>
      </c>
      <c r="K3219" s="111">
        <v>-5.5554344456832343</v>
      </c>
      <c r="L3219" s="111">
        <v>0.92784825435236762</v>
      </c>
      <c r="M3219" s="111">
        <v>0.46510463492953991</v>
      </c>
      <c r="N3219" s="112">
        <f t="shared" si="101"/>
        <v>-4.1624815564013264</v>
      </c>
    </row>
    <row r="3220" spans="1:14" x14ac:dyDescent="0.25">
      <c r="A3220" s="111" t="s">
        <v>677</v>
      </c>
      <c r="B3220" s="111">
        <f>INDEX(kommuner!C:C,MATCH(_xlfn.NUMBERVALUE(A3220),kommuner!B:B,0))</f>
        <v>3450</v>
      </c>
      <c r="C3220" s="111" t="s">
        <v>127</v>
      </c>
      <c r="D3220" s="111" t="s">
        <v>127</v>
      </c>
      <c r="E3220" s="111" t="s">
        <v>123</v>
      </c>
      <c r="F3220" s="111" t="s">
        <v>179</v>
      </c>
      <c r="G3220" s="111" t="s">
        <v>167</v>
      </c>
      <c r="H3220" s="111" t="s">
        <v>179</v>
      </c>
      <c r="I3220" s="111" t="s">
        <v>167</v>
      </c>
      <c r="J3220" t="str">
        <f t="shared" si="100"/>
        <v>3450SkogOrganisk jordBlandingsskogImpediment</v>
      </c>
      <c r="K3220" s="111">
        <v>-0.28586344175800005</v>
      </c>
      <c r="L3220" s="111">
        <v>0.92784825435236762</v>
      </c>
      <c r="M3220" s="111">
        <v>0.46510463492953991</v>
      </c>
      <c r="N3220" s="112">
        <f t="shared" si="101"/>
        <v>1.1070894475239075</v>
      </c>
    </row>
    <row r="3221" spans="1:14" x14ac:dyDescent="0.25">
      <c r="A3221" s="111" t="s">
        <v>677</v>
      </c>
      <c r="B3221" s="111">
        <f>INDEX(kommuner!C:C,MATCH(_xlfn.NUMBERVALUE(A3221),kommuner!B:B,0))</f>
        <v>3450</v>
      </c>
      <c r="C3221" s="111" t="s">
        <v>127</v>
      </c>
      <c r="D3221" s="111" t="s">
        <v>127</v>
      </c>
      <c r="E3221" s="111" t="s">
        <v>123</v>
      </c>
      <c r="F3221" s="111" t="s">
        <v>179</v>
      </c>
      <c r="G3221" s="111" t="s">
        <v>190</v>
      </c>
      <c r="H3221" s="111" t="s">
        <v>179</v>
      </c>
      <c r="I3221" s="111" t="s">
        <v>190</v>
      </c>
      <c r="J3221" t="str">
        <f t="shared" si="100"/>
        <v>3450SkogOrganisk jordBlandingsskogLav</v>
      </c>
      <c r="K3221" s="111">
        <v>-1.2347339377887629</v>
      </c>
      <c r="L3221" s="111">
        <v>0.92784825435236762</v>
      </c>
      <c r="M3221" s="111">
        <v>0.46510463492953991</v>
      </c>
      <c r="N3221" s="112">
        <f t="shared" si="101"/>
        <v>0.15821895149314458</v>
      </c>
    </row>
    <row r="3222" spans="1:14" x14ac:dyDescent="0.25">
      <c r="A3222" s="111" t="s">
        <v>677</v>
      </c>
      <c r="B3222" s="111">
        <f>INDEX(kommuner!C:C,MATCH(_xlfn.NUMBERVALUE(A3222),kommuner!B:B,0))</f>
        <v>3450</v>
      </c>
      <c r="C3222" s="111" t="s">
        <v>127</v>
      </c>
      <c r="D3222" s="111" t="s">
        <v>127</v>
      </c>
      <c r="E3222" s="111" t="s">
        <v>123</v>
      </c>
      <c r="F3222" s="111" t="s">
        <v>179</v>
      </c>
      <c r="G3222" s="111" t="s">
        <v>173</v>
      </c>
      <c r="H3222" s="111" t="s">
        <v>179</v>
      </c>
      <c r="I3222" s="111" t="s">
        <v>173</v>
      </c>
      <c r="J3222" t="str">
        <f t="shared" si="100"/>
        <v>3450SkogOrganisk jordBlandingsskogMiddels</v>
      </c>
      <c r="K3222" s="111">
        <v>-2.4239591752717748</v>
      </c>
      <c r="L3222" s="111">
        <v>0.92784825435236762</v>
      </c>
      <c r="M3222" s="111">
        <v>0.46510463492953991</v>
      </c>
      <c r="N3222" s="112">
        <f t="shared" si="101"/>
        <v>-1.0310062859898674</v>
      </c>
    </row>
    <row r="3223" spans="1:14" x14ac:dyDescent="0.25">
      <c r="A3223" s="111" t="s">
        <v>677</v>
      </c>
      <c r="B3223" s="111">
        <f>INDEX(kommuner!C:C,MATCH(_xlfn.NUMBERVALUE(A3223),kommuner!B:B,0))</f>
        <v>3450</v>
      </c>
      <c r="C3223" s="111" t="s">
        <v>127</v>
      </c>
      <c r="D3223" s="111" t="s">
        <v>127</v>
      </c>
      <c r="E3223" s="111" t="s">
        <v>123</v>
      </c>
      <c r="F3223" s="111" t="s">
        <v>179</v>
      </c>
      <c r="G3223" s="111" t="s">
        <v>186</v>
      </c>
      <c r="H3223" s="111" t="s">
        <v>179</v>
      </c>
      <c r="I3223" s="111" t="s">
        <v>186</v>
      </c>
      <c r="J3223" t="str">
        <f t="shared" si="100"/>
        <v>3450SkogOrganisk jordBlandingsskogSærs høy</v>
      </c>
      <c r="K3223" s="111">
        <v>-1.5726115302258048</v>
      </c>
      <c r="L3223" s="111">
        <v>0.92784825435236762</v>
      </c>
      <c r="M3223" s="111">
        <v>0.46510463492953991</v>
      </c>
      <c r="N3223" s="112">
        <f t="shared" si="101"/>
        <v>-0.17965864094389727</v>
      </c>
    </row>
    <row r="3224" spans="1:14" x14ac:dyDescent="0.25">
      <c r="A3224" s="111" t="s">
        <v>677</v>
      </c>
      <c r="B3224" s="111">
        <f>INDEX(kommuner!C:C,MATCH(_xlfn.NUMBERVALUE(A3224),kommuner!B:B,0))</f>
        <v>3450</v>
      </c>
      <c r="C3224" s="111" t="s">
        <v>127</v>
      </c>
      <c r="D3224" s="111" t="s">
        <v>127</v>
      </c>
      <c r="E3224" s="111" t="s">
        <v>123</v>
      </c>
      <c r="F3224" s="111" t="s">
        <v>185</v>
      </c>
      <c r="G3224" s="111" t="s">
        <v>180</v>
      </c>
      <c r="H3224" s="111" t="s">
        <v>185</v>
      </c>
      <c r="I3224" s="111" t="s">
        <v>180</v>
      </c>
      <c r="J3224" t="str">
        <f t="shared" si="100"/>
        <v>3450SkogOrganisk jordLauvskogHøy</v>
      </c>
      <c r="K3224" s="111">
        <v>-1.9913688882377358</v>
      </c>
      <c r="L3224" s="111">
        <v>0.92784825435236762</v>
      </c>
      <c r="M3224" s="111">
        <v>0.46510463492953991</v>
      </c>
      <c r="N3224" s="112">
        <f t="shared" si="101"/>
        <v>-0.59841599895582831</v>
      </c>
    </row>
    <row r="3225" spans="1:14" x14ac:dyDescent="0.25">
      <c r="A3225" s="111" t="s">
        <v>677</v>
      </c>
      <c r="B3225" s="111">
        <f>INDEX(kommuner!C:C,MATCH(_xlfn.NUMBERVALUE(A3225),kommuner!B:B,0))</f>
        <v>3450</v>
      </c>
      <c r="C3225" s="111" t="s">
        <v>127</v>
      </c>
      <c r="D3225" s="111" t="s">
        <v>127</v>
      </c>
      <c r="E3225" s="111" t="s">
        <v>123</v>
      </c>
      <c r="F3225" s="111" t="s">
        <v>185</v>
      </c>
      <c r="G3225" s="111" t="s">
        <v>167</v>
      </c>
      <c r="H3225" s="111" t="s">
        <v>185</v>
      </c>
      <c r="I3225" s="111" t="s">
        <v>167</v>
      </c>
      <c r="J3225" t="str">
        <f t="shared" si="100"/>
        <v>3450SkogOrganisk jordLauvskogImpediment</v>
      </c>
      <c r="K3225" s="111">
        <v>0.35000626494250675</v>
      </c>
      <c r="L3225" s="111">
        <v>0.92784825435236762</v>
      </c>
      <c r="M3225" s="111">
        <v>0.46510463492953991</v>
      </c>
      <c r="N3225" s="112">
        <f t="shared" si="101"/>
        <v>1.7429591542244141</v>
      </c>
    </row>
    <row r="3226" spans="1:14" x14ac:dyDescent="0.25">
      <c r="A3226" s="111" t="s">
        <v>677</v>
      </c>
      <c r="B3226" s="111">
        <f>INDEX(kommuner!C:C,MATCH(_xlfn.NUMBERVALUE(A3226),kommuner!B:B,0))</f>
        <v>3450</v>
      </c>
      <c r="C3226" s="111" t="s">
        <v>127</v>
      </c>
      <c r="D3226" s="111" t="s">
        <v>127</v>
      </c>
      <c r="E3226" s="111" t="s">
        <v>123</v>
      </c>
      <c r="F3226" s="111" t="s">
        <v>185</v>
      </c>
      <c r="G3226" s="111" t="s">
        <v>190</v>
      </c>
      <c r="H3226" s="111" t="s">
        <v>185</v>
      </c>
      <c r="I3226" s="111" t="s">
        <v>190</v>
      </c>
      <c r="J3226" t="str">
        <f t="shared" si="100"/>
        <v>3450SkogOrganisk jordLauvskogLav</v>
      </c>
      <c r="K3226" s="111">
        <v>1.1144075558526714</v>
      </c>
      <c r="L3226" s="111">
        <v>0.92784825435236762</v>
      </c>
      <c r="M3226" s="111">
        <v>0.46510463492953991</v>
      </c>
      <c r="N3226" s="112">
        <f t="shared" si="101"/>
        <v>2.5073604451345788</v>
      </c>
    </row>
    <row r="3227" spans="1:14" x14ac:dyDescent="0.25">
      <c r="A3227" s="111" t="s">
        <v>677</v>
      </c>
      <c r="B3227" s="111">
        <f>INDEX(kommuner!C:C,MATCH(_xlfn.NUMBERVALUE(A3227),kommuner!B:B,0))</f>
        <v>3450</v>
      </c>
      <c r="C3227" s="111" t="s">
        <v>127</v>
      </c>
      <c r="D3227" s="111" t="s">
        <v>127</v>
      </c>
      <c r="E3227" s="111" t="s">
        <v>123</v>
      </c>
      <c r="F3227" s="111" t="s">
        <v>185</v>
      </c>
      <c r="G3227" s="111" t="s">
        <v>173</v>
      </c>
      <c r="H3227" s="111" t="s">
        <v>185</v>
      </c>
      <c r="I3227" s="111" t="s">
        <v>173</v>
      </c>
      <c r="J3227" t="str">
        <f t="shared" si="100"/>
        <v>3450SkogOrganisk jordLauvskogMiddels</v>
      </c>
      <c r="K3227" s="111">
        <v>-0.62664468270982987</v>
      </c>
      <c r="L3227" s="111">
        <v>0.92784825435236762</v>
      </c>
      <c r="M3227" s="111">
        <v>0.46510463492953991</v>
      </c>
      <c r="N3227" s="112">
        <f t="shared" si="101"/>
        <v>0.76630820657207765</v>
      </c>
    </row>
    <row r="3228" spans="1:14" x14ac:dyDescent="0.25">
      <c r="A3228" s="111" t="s">
        <v>677</v>
      </c>
      <c r="B3228" s="111">
        <f>INDEX(kommuner!C:C,MATCH(_xlfn.NUMBERVALUE(A3228),kommuner!B:B,0))</f>
        <v>3450</v>
      </c>
      <c r="C3228" s="111" t="s">
        <v>127</v>
      </c>
      <c r="D3228" s="111" t="s">
        <v>127</v>
      </c>
      <c r="E3228" s="111" t="s">
        <v>123</v>
      </c>
      <c r="F3228" s="111" t="s">
        <v>185</v>
      </c>
      <c r="G3228" s="111" t="s">
        <v>186</v>
      </c>
      <c r="H3228" s="111" t="s">
        <v>185</v>
      </c>
      <c r="I3228" s="111" t="s">
        <v>186</v>
      </c>
      <c r="J3228" t="str">
        <f t="shared" si="100"/>
        <v>3450SkogOrganisk jordLauvskogSærs høy</v>
      </c>
      <c r="K3228" s="111">
        <v>-1.8997279926091779</v>
      </c>
      <c r="L3228" s="111">
        <v>0.92784825435236762</v>
      </c>
      <c r="M3228" s="111">
        <v>0.46510463492953991</v>
      </c>
      <c r="N3228" s="112">
        <f t="shared" si="101"/>
        <v>-0.50677510332727038</v>
      </c>
    </row>
    <row r="3229" spans="1:14" x14ac:dyDescent="0.25">
      <c r="A3229" s="111" t="s">
        <v>677</v>
      </c>
      <c r="B3229" s="111">
        <f>INDEX(kommuner!C:C,MATCH(_xlfn.NUMBERVALUE(A3229),kommuner!B:B,0))</f>
        <v>3450</v>
      </c>
      <c r="C3229" s="111" t="s">
        <v>83</v>
      </c>
      <c r="D3229" s="111" t="s">
        <v>83</v>
      </c>
      <c r="E3229" s="111" t="s">
        <v>126</v>
      </c>
      <c r="F3229" s="111" t="s">
        <v>139</v>
      </c>
      <c r="G3229" s="111" t="s">
        <v>139</v>
      </c>
      <c r="H3229" s="111" t="s">
        <v>139</v>
      </c>
      <c r="I3229" s="111" t="s">
        <v>139</v>
      </c>
      <c r="J3229" t="str">
        <f t="shared" si="100"/>
        <v>3450Utbygd arealMineraljord</v>
      </c>
      <c r="K3229" s="111">
        <v>-0.82639633937819656</v>
      </c>
      <c r="L3229" s="111">
        <v>0</v>
      </c>
      <c r="M3229" s="111">
        <v>1.303047089454229E-2</v>
      </c>
      <c r="N3229" s="112">
        <f t="shared" si="101"/>
        <v>-0.81336586848365422</v>
      </c>
    </row>
    <row r="3230" spans="1:14" x14ac:dyDescent="0.25">
      <c r="A3230" s="111" t="s">
        <v>677</v>
      </c>
      <c r="B3230" s="111">
        <f>INDEX(kommuner!C:C,MATCH(_xlfn.NUMBERVALUE(A3230),kommuner!B:B,0))</f>
        <v>3450</v>
      </c>
      <c r="C3230" s="111" t="s">
        <v>83</v>
      </c>
      <c r="D3230" s="111" t="s">
        <v>83</v>
      </c>
      <c r="E3230" s="111" t="s">
        <v>123</v>
      </c>
      <c r="F3230" s="111" t="s">
        <v>139</v>
      </c>
      <c r="G3230" s="111" t="s">
        <v>139</v>
      </c>
      <c r="H3230" s="111" t="s">
        <v>139</v>
      </c>
      <c r="I3230" s="111" t="s">
        <v>139</v>
      </c>
      <c r="J3230" t="str">
        <f t="shared" si="100"/>
        <v>3450Utbygd arealOrganisk jord</v>
      </c>
      <c r="K3230" s="111">
        <v>29.011421395201612</v>
      </c>
      <c r="L3230" s="111">
        <v>0</v>
      </c>
      <c r="M3230" s="111">
        <v>1.303047089454229E-2</v>
      </c>
      <c r="N3230" s="112">
        <f t="shared" si="101"/>
        <v>29.024451866096154</v>
      </c>
    </row>
    <row r="3231" spans="1:14" x14ac:dyDescent="0.25">
      <c r="A3231" s="111" t="s">
        <v>677</v>
      </c>
      <c r="B3231" s="111">
        <f>INDEX(kommuner!C:C,MATCH(_xlfn.NUMBERVALUE(A3231),kommuner!B:B,0))</f>
        <v>3450</v>
      </c>
      <c r="C3231" s="111" t="s">
        <v>181</v>
      </c>
      <c r="D3231" s="111" t="s">
        <v>181</v>
      </c>
      <c r="E3231" s="111" t="s">
        <v>123</v>
      </c>
      <c r="F3231" s="111" t="s">
        <v>139</v>
      </c>
      <c r="G3231" s="111" t="s">
        <v>139</v>
      </c>
      <c r="H3231" s="111" t="s">
        <v>139</v>
      </c>
      <c r="I3231" s="111" t="s">
        <v>139</v>
      </c>
      <c r="J3231" t="str">
        <f t="shared" si="100"/>
        <v>3450Vann og myrOrganisk jord</v>
      </c>
      <c r="K3231" s="111">
        <v>-0.15121005571827481</v>
      </c>
      <c r="L3231" s="111">
        <v>0</v>
      </c>
      <c r="M3231" s="111">
        <v>0</v>
      </c>
      <c r="N3231" s="112">
        <f t="shared" si="101"/>
        <v>-0.15121005571827481</v>
      </c>
    </row>
    <row r="3232" spans="1:14" x14ac:dyDescent="0.25">
      <c r="A3232" s="111" t="s">
        <v>678</v>
      </c>
      <c r="B3232" s="111">
        <f>INDEX(kommuner!C:C,MATCH(_xlfn.NUMBERVALUE(A3232),kommuner!B:B,0))</f>
        <v>3451</v>
      </c>
      <c r="C3232" s="111" t="s">
        <v>82</v>
      </c>
      <c r="D3232" s="111" t="s">
        <v>82</v>
      </c>
      <c r="E3232" s="111" t="s">
        <v>126</v>
      </c>
      <c r="F3232" s="111" t="s">
        <v>139</v>
      </c>
      <c r="G3232" s="111" t="s">
        <v>139</v>
      </c>
      <c r="H3232" s="111" t="s">
        <v>139</v>
      </c>
      <c r="I3232" s="111" t="s">
        <v>139</v>
      </c>
      <c r="J3232" t="str">
        <f t="shared" si="100"/>
        <v>3451Annen utmarkMineraljord</v>
      </c>
      <c r="K3232" s="111">
        <v>-8.1294889331176998E-2</v>
      </c>
      <c r="L3232" s="111">
        <v>0</v>
      </c>
      <c r="M3232" s="111">
        <v>0</v>
      </c>
      <c r="N3232" s="112">
        <f t="shared" si="101"/>
        <v>-8.1294889331176998E-2</v>
      </c>
    </row>
    <row r="3233" spans="1:14" x14ac:dyDescent="0.25">
      <c r="A3233" s="111" t="s">
        <v>678</v>
      </c>
      <c r="B3233" s="111">
        <f>INDEX(kommuner!C:C,MATCH(_xlfn.NUMBERVALUE(A3233),kommuner!B:B,0))</f>
        <v>3451</v>
      </c>
      <c r="C3233" s="111" t="s">
        <v>121</v>
      </c>
      <c r="D3233" s="111" t="s">
        <v>121</v>
      </c>
      <c r="E3233" s="111" t="s">
        <v>126</v>
      </c>
      <c r="F3233" s="111" t="s">
        <v>139</v>
      </c>
      <c r="G3233" s="111" t="s">
        <v>139</v>
      </c>
      <c r="H3233" s="111" t="s">
        <v>139</v>
      </c>
      <c r="I3233" s="111" t="s">
        <v>139</v>
      </c>
      <c r="J3233" t="str">
        <f t="shared" si="100"/>
        <v>3451BeiteMineraljord</v>
      </c>
      <c r="K3233" s="111">
        <v>-0.96338340838695502</v>
      </c>
      <c r="L3233" s="111">
        <v>0</v>
      </c>
      <c r="M3233" s="111">
        <v>1.2448711246839999E-7</v>
      </c>
      <c r="N3233" s="112">
        <f t="shared" si="101"/>
        <v>-0.96338328389984251</v>
      </c>
    </row>
    <row r="3234" spans="1:14" x14ac:dyDescent="0.25">
      <c r="A3234" s="111" t="s">
        <v>678</v>
      </c>
      <c r="B3234" s="111">
        <f>INDEX(kommuner!C:C,MATCH(_xlfn.NUMBERVALUE(A3234),kommuner!B:B,0))</f>
        <v>3451</v>
      </c>
      <c r="C3234" s="111" t="s">
        <v>121</v>
      </c>
      <c r="D3234" s="111" t="s">
        <v>121</v>
      </c>
      <c r="E3234" s="111" t="s">
        <v>123</v>
      </c>
      <c r="F3234" s="111" t="s">
        <v>139</v>
      </c>
      <c r="G3234" s="111" t="s">
        <v>139</v>
      </c>
      <c r="H3234" s="111" t="s">
        <v>139</v>
      </c>
      <c r="I3234" s="111" t="s">
        <v>139</v>
      </c>
      <c r="J3234" t="str">
        <f t="shared" si="100"/>
        <v>3451BeiteOrganisk jord</v>
      </c>
      <c r="K3234" s="111">
        <v>12.077525935985037</v>
      </c>
      <c r="L3234" s="111">
        <v>1.6412500000000001</v>
      </c>
      <c r="M3234" s="111">
        <v>0</v>
      </c>
      <c r="N3234" s="112">
        <f t="shared" si="101"/>
        <v>13.718775935985036</v>
      </c>
    </row>
    <row r="3235" spans="1:14" x14ac:dyDescent="0.25">
      <c r="A3235" s="111" t="s">
        <v>678</v>
      </c>
      <c r="B3235" s="111">
        <f>INDEX(kommuner!C:C,MATCH(_xlfn.NUMBERVALUE(A3235),kommuner!B:B,0))</f>
        <v>3451</v>
      </c>
      <c r="C3235" s="111" t="s">
        <v>84</v>
      </c>
      <c r="D3235" s="111" t="s">
        <v>84</v>
      </c>
      <c r="E3235" s="111" t="s">
        <v>126</v>
      </c>
      <c r="F3235" s="111" t="s">
        <v>139</v>
      </c>
      <c r="G3235" s="111" t="s">
        <v>139</v>
      </c>
      <c r="H3235" s="111" t="s">
        <v>139</v>
      </c>
      <c r="I3235" s="111" t="s">
        <v>139</v>
      </c>
      <c r="J3235" t="str">
        <f t="shared" si="100"/>
        <v>3451Dyrket markMineraljord</v>
      </c>
      <c r="K3235" s="111">
        <v>-0.49268043400208006</v>
      </c>
      <c r="L3235" s="111">
        <v>0</v>
      </c>
      <c r="M3235" s="111">
        <v>0</v>
      </c>
      <c r="N3235" s="112">
        <f t="shared" si="101"/>
        <v>-0.49268043400208006</v>
      </c>
    </row>
    <row r="3236" spans="1:14" x14ac:dyDescent="0.25">
      <c r="A3236" s="111" t="s">
        <v>678</v>
      </c>
      <c r="B3236" s="111">
        <f>INDEX(kommuner!C:C,MATCH(_xlfn.NUMBERVALUE(A3236),kommuner!B:B,0))</f>
        <v>3451</v>
      </c>
      <c r="C3236" s="111" t="s">
        <v>84</v>
      </c>
      <c r="D3236" s="111" t="s">
        <v>84</v>
      </c>
      <c r="E3236" s="111" t="s">
        <v>123</v>
      </c>
      <c r="F3236" s="111" t="s">
        <v>139</v>
      </c>
      <c r="G3236" s="111" t="s">
        <v>139</v>
      </c>
      <c r="H3236" s="111" t="s">
        <v>139</v>
      </c>
      <c r="I3236" s="111" t="s">
        <v>139</v>
      </c>
      <c r="J3236" t="str">
        <f t="shared" si="100"/>
        <v>3451Dyrket markOrganisk jord</v>
      </c>
      <c r="K3236" s="111">
        <v>28.726149366675592</v>
      </c>
      <c r="L3236" s="111">
        <v>1.45625</v>
      </c>
      <c r="M3236" s="111">
        <v>0</v>
      </c>
      <c r="N3236" s="112">
        <f t="shared" si="101"/>
        <v>30.182399366675593</v>
      </c>
    </row>
    <row r="3237" spans="1:14" x14ac:dyDescent="0.25">
      <c r="A3237" s="111" t="s">
        <v>678</v>
      </c>
      <c r="B3237" s="111">
        <f>INDEX(kommuner!C:C,MATCH(_xlfn.NUMBERVALUE(A3237),kommuner!B:B,0))</f>
        <v>3451</v>
      </c>
      <c r="C3237" s="111" t="s">
        <v>127</v>
      </c>
      <c r="D3237" s="111" t="s">
        <v>127</v>
      </c>
      <c r="E3237" s="111" t="s">
        <v>126</v>
      </c>
      <c r="F3237" s="111" t="s">
        <v>172</v>
      </c>
      <c r="G3237" s="111" t="s">
        <v>180</v>
      </c>
      <c r="H3237" s="111" t="s">
        <v>172</v>
      </c>
      <c r="I3237" s="111" t="s">
        <v>180</v>
      </c>
      <c r="J3237" t="str">
        <f t="shared" si="100"/>
        <v>3451SkogMineraljordBarskogHøy</v>
      </c>
      <c r="K3237" s="111">
        <v>-2.6198458133623994</v>
      </c>
      <c r="L3237" s="111">
        <v>0.85306406685236758</v>
      </c>
      <c r="M3237" s="111">
        <v>6.4056614999681585E-2</v>
      </c>
      <c r="N3237" s="112">
        <f t="shared" si="101"/>
        <v>-1.7027251315103504</v>
      </c>
    </row>
    <row r="3238" spans="1:14" x14ac:dyDescent="0.25">
      <c r="A3238" s="111" t="s">
        <v>678</v>
      </c>
      <c r="B3238" s="111">
        <f>INDEX(kommuner!C:C,MATCH(_xlfn.NUMBERVALUE(A3238),kommuner!B:B,0))</f>
        <v>3451</v>
      </c>
      <c r="C3238" s="111" t="s">
        <v>127</v>
      </c>
      <c r="D3238" s="111" t="s">
        <v>127</v>
      </c>
      <c r="E3238" s="111" t="s">
        <v>126</v>
      </c>
      <c r="F3238" s="111" t="s">
        <v>172</v>
      </c>
      <c r="G3238" s="111" t="s">
        <v>167</v>
      </c>
      <c r="H3238" s="111" t="s">
        <v>172</v>
      </c>
      <c r="I3238" s="111" t="s">
        <v>167</v>
      </c>
      <c r="J3238" t="str">
        <f t="shared" si="100"/>
        <v>3451SkogMineraljordBarskogImpediment</v>
      </c>
      <c r="K3238" s="111">
        <v>-2.0650085329634176</v>
      </c>
      <c r="L3238" s="111">
        <v>0.85306406685236758</v>
      </c>
      <c r="M3238" s="111">
        <v>6.3979989500968365E-2</v>
      </c>
      <c r="N3238" s="112">
        <f t="shared" si="101"/>
        <v>-1.1479644766100818</v>
      </c>
    </row>
    <row r="3239" spans="1:14" x14ac:dyDescent="0.25">
      <c r="A3239" s="111" t="s">
        <v>678</v>
      </c>
      <c r="B3239" s="111">
        <f>INDEX(kommuner!C:C,MATCH(_xlfn.NUMBERVALUE(A3239),kommuner!B:B,0))</f>
        <v>3451</v>
      </c>
      <c r="C3239" s="111" t="s">
        <v>127</v>
      </c>
      <c r="D3239" s="111" t="s">
        <v>127</v>
      </c>
      <c r="E3239" s="111" t="s">
        <v>126</v>
      </c>
      <c r="F3239" s="111" t="s">
        <v>172</v>
      </c>
      <c r="G3239" s="111" t="s">
        <v>190</v>
      </c>
      <c r="H3239" s="111" t="s">
        <v>172</v>
      </c>
      <c r="I3239" s="111" t="s">
        <v>190</v>
      </c>
      <c r="J3239" t="str">
        <f t="shared" si="100"/>
        <v>3451SkogMineraljordBarskogLav</v>
      </c>
      <c r="K3239" s="111">
        <v>-1.5556963198695539</v>
      </c>
      <c r="L3239" s="111">
        <v>0.85306406685236758</v>
      </c>
      <c r="M3239" s="111">
        <v>6.3979989500968365E-2</v>
      </c>
      <c r="N3239" s="112">
        <f t="shared" si="101"/>
        <v>-0.63865226351621796</v>
      </c>
    </row>
    <row r="3240" spans="1:14" x14ac:dyDescent="0.25">
      <c r="A3240" s="111" t="s">
        <v>678</v>
      </c>
      <c r="B3240" s="111">
        <f>INDEX(kommuner!C:C,MATCH(_xlfn.NUMBERVALUE(A3240),kommuner!B:B,0))</f>
        <v>3451</v>
      </c>
      <c r="C3240" s="111" t="s">
        <v>127</v>
      </c>
      <c r="D3240" s="111" t="s">
        <v>127</v>
      </c>
      <c r="E3240" s="111" t="s">
        <v>126</v>
      </c>
      <c r="F3240" s="111" t="s">
        <v>172</v>
      </c>
      <c r="G3240" s="111" t="s">
        <v>173</v>
      </c>
      <c r="H3240" s="111" t="s">
        <v>172</v>
      </c>
      <c r="I3240" s="111" t="s">
        <v>173</v>
      </c>
      <c r="J3240" t="str">
        <f t="shared" si="100"/>
        <v>3451SkogMineraljordBarskogMiddels</v>
      </c>
      <c r="K3240" s="111">
        <v>-2.1020078369684825</v>
      </c>
      <c r="L3240" s="111">
        <v>0.85306406685236758</v>
      </c>
      <c r="M3240" s="111">
        <v>6.4056614999681585E-2</v>
      </c>
      <c r="N3240" s="112">
        <f t="shared" si="101"/>
        <v>-1.1848871551164335</v>
      </c>
    </row>
    <row r="3241" spans="1:14" x14ac:dyDescent="0.25">
      <c r="A3241" s="111" t="s">
        <v>678</v>
      </c>
      <c r="B3241" s="111">
        <f>INDEX(kommuner!C:C,MATCH(_xlfn.NUMBERVALUE(A3241),kommuner!B:B,0))</f>
        <v>3451</v>
      </c>
      <c r="C3241" s="111" t="s">
        <v>127</v>
      </c>
      <c r="D3241" s="111" t="s">
        <v>127</v>
      </c>
      <c r="E3241" s="111" t="s">
        <v>126</v>
      </c>
      <c r="F3241" s="111" t="s">
        <v>172</v>
      </c>
      <c r="G3241" s="111" t="s">
        <v>186</v>
      </c>
      <c r="H3241" s="111" t="s">
        <v>172</v>
      </c>
      <c r="I3241" s="111" t="s">
        <v>186</v>
      </c>
      <c r="J3241" t="str">
        <f t="shared" si="100"/>
        <v>3451SkogMineraljordBarskogSærs høy</v>
      </c>
      <c r="K3241" s="111">
        <v>0.12072674540874306</v>
      </c>
      <c r="L3241" s="111">
        <v>0.85306406685236758</v>
      </c>
      <c r="M3241" s="111">
        <v>6.4056614999681585E-2</v>
      </c>
      <c r="N3241" s="112">
        <f t="shared" si="101"/>
        <v>1.0378474272607923</v>
      </c>
    </row>
    <row r="3242" spans="1:14" x14ac:dyDescent="0.25">
      <c r="A3242" s="111" t="s">
        <v>678</v>
      </c>
      <c r="B3242" s="111">
        <f>INDEX(kommuner!C:C,MATCH(_xlfn.NUMBERVALUE(A3242),kommuner!B:B,0))</f>
        <v>3451</v>
      </c>
      <c r="C3242" s="111" t="s">
        <v>127</v>
      </c>
      <c r="D3242" s="111" t="s">
        <v>127</v>
      </c>
      <c r="E3242" s="111" t="s">
        <v>126</v>
      </c>
      <c r="F3242" s="111" t="s">
        <v>179</v>
      </c>
      <c r="G3242" s="111" t="s">
        <v>180</v>
      </c>
      <c r="H3242" s="111" t="s">
        <v>179</v>
      </c>
      <c r="I3242" s="111" t="s">
        <v>180</v>
      </c>
      <c r="J3242" t="str">
        <f t="shared" si="100"/>
        <v>3451SkogMineraljordBlandingsskogHøy</v>
      </c>
      <c r="K3242" s="111">
        <v>-7.1939050909469406</v>
      </c>
      <c r="L3242" s="111">
        <v>0.85306406685236758</v>
      </c>
      <c r="M3242" s="111">
        <v>6.3979989500968365E-2</v>
      </c>
      <c r="N3242" s="112">
        <f t="shared" si="101"/>
        <v>-6.2768610345936047</v>
      </c>
    </row>
    <row r="3243" spans="1:14" x14ac:dyDescent="0.25">
      <c r="A3243" s="111" t="s">
        <v>678</v>
      </c>
      <c r="B3243" s="111">
        <f>INDEX(kommuner!C:C,MATCH(_xlfn.NUMBERVALUE(A3243),kommuner!B:B,0))</f>
        <v>3451</v>
      </c>
      <c r="C3243" s="111" t="s">
        <v>127</v>
      </c>
      <c r="D3243" s="111" t="s">
        <v>127</v>
      </c>
      <c r="E3243" s="111" t="s">
        <v>126</v>
      </c>
      <c r="F3243" s="111" t="s">
        <v>179</v>
      </c>
      <c r="G3243" s="111" t="s">
        <v>167</v>
      </c>
      <c r="H3243" s="111" t="s">
        <v>179</v>
      </c>
      <c r="I3243" s="111" t="s">
        <v>167</v>
      </c>
      <c r="J3243" t="str">
        <f t="shared" si="100"/>
        <v>3451SkogMineraljordBlandingsskogImpediment</v>
      </c>
      <c r="K3243" s="111">
        <v>-1.534689908392211</v>
      </c>
      <c r="L3243" s="111">
        <v>0.85306406685236758</v>
      </c>
      <c r="M3243" s="111">
        <v>6.3979989500968365E-2</v>
      </c>
      <c r="N3243" s="112">
        <f t="shared" si="101"/>
        <v>-0.61764585203887501</v>
      </c>
    </row>
    <row r="3244" spans="1:14" x14ac:dyDescent="0.25">
      <c r="A3244" s="111" t="s">
        <v>678</v>
      </c>
      <c r="B3244" s="111">
        <f>INDEX(kommuner!C:C,MATCH(_xlfn.NUMBERVALUE(A3244),kommuner!B:B,0))</f>
        <v>3451</v>
      </c>
      <c r="C3244" s="111" t="s">
        <v>127</v>
      </c>
      <c r="D3244" s="111" t="s">
        <v>127</v>
      </c>
      <c r="E3244" s="111" t="s">
        <v>126</v>
      </c>
      <c r="F3244" s="111" t="s">
        <v>179</v>
      </c>
      <c r="G3244" s="111" t="s">
        <v>190</v>
      </c>
      <c r="H3244" s="111" t="s">
        <v>179</v>
      </c>
      <c r="I3244" s="111" t="s">
        <v>190</v>
      </c>
      <c r="J3244" t="str">
        <f t="shared" si="100"/>
        <v>3451SkogMineraljordBlandingsskogLav</v>
      </c>
      <c r="K3244" s="111">
        <v>-2.1877055028220966</v>
      </c>
      <c r="L3244" s="111">
        <v>0.85306406685236758</v>
      </c>
      <c r="M3244" s="111">
        <v>6.3979989500968365E-2</v>
      </c>
      <c r="N3244" s="112">
        <f t="shared" si="101"/>
        <v>-1.2706614464687609</v>
      </c>
    </row>
    <row r="3245" spans="1:14" x14ac:dyDescent="0.25">
      <c r="A3245" s="111" t="s">
        <v>678</v>
      </c>
      <c r="B3245" s="111">
        <f>INDEX(kommuner!C:C,MATCH(_xlfn.NUMBERVALUE(A3245),kommuner!B:B,0))</f>
        <v>3451</v>
      </c>
      <c r="C3245" s="111" t="s">
        <v>127</v>
      </c>
      <c r="D3245" s="111" t="s">
        <v>127</v>
      </c>
      <c r="E3245" s="111" t="s">
        <v>126</v>
      </c>
      <c r="F3245" s="111" t="s">
        <v>179</v>
      </c>
      <c r="G3245" s="111" t="s">
        <v>173</v>
      </c>
      <c r="H3245" s="111" t="s">
        <v>179</v>
      </c>
      <c r="I3245" s="111" t="s">
        <v>173</v>
      </c>
      <c r="J3245" t="str">
        <f t="shared" si="100"/>
        <v>3451SkogMineraljordBlandingsskogMiddels</v>
      </c>
      <c r="K3245" s="111">
        <v>-3.8687729546762566</v>
      </c>
      <c r="L3245" s="111">
        <v>0.85306406685236758</v>
      </c>
      <c r="M3245" s="111">
        <v>6.3979989500968365E-2</v>
      </c>
      <c r="N3245" s="112">
        <f t="shared" si="101"/>
        <v>-2.9517288983229206</v>
      </c>
    </row>
    <row r="3246" spans="1:14" x14ac:dyDescent="0.25">
      <c r="A3246" s="111" t="s">
        <v>678</v>
      </c>
      <c r="B3246" s="111">
        <f>INDEX(kommuner!C:C,MATCH(_xlfn.NUMBERVALUE(A3246),kommuner!B:B,0))</f>
        <v>3451</v>
      </c>
      <c r="C3246" s="111" t="s">
        <v>127</v>
      </c>
      <c r="D3246" s="111" t="s">
        <v>127</v>
      </c>
      <c r="E3246" s="111" t="s">
        <v>126</v>
      </c>
      <c r="F3246" s="111" t="s">
        <v>179</v>
      </c>
      <c r="G3246" s="111" t="s">
        <v>186</v>
      </c>
      <c r="H3246" s="111" t="s">
        <v>179</v>
      </c>
      <c r="I3246" s="111" t="s">
        <v>186</v>
      </c>
      <c r="J3246" t="str">
        <f t="shared" si="100"/>
        <v>3451SkogMineraljordBlandingsskogSærs høy</v>
      </c>
      <c r="K3246" s="111">
        <v>-2.9395925245326562</v>
      </c>
      <c r="L3246" s="111">
        <v>0.85306406685236758</v>
      </c>
      <c r="M3246" s="111">
        <v>6.3979989500968365E-2</v>
      </c>
      <c r="N3246" s="112">
        <f t="shared" si="101"/>
        <v>-2.0225484681793202</v>
      </c>
    </row>
    <row r="3247" spans="1:14" x14ac:dyDescent="0.25">
      <c r="A3247" s="111" t="s">
        <v>678</v>
      </c>
      <c r="B3247" s="111">
        <f>INDEX(kommuner!C:C,MATCH(_xlfn.NUMBERVALUE(A3247),kommuner!B:B,0))</f>
        <v>3451</v>
      </c>
      <c r="C3247" s="111" t="s">
        <v>127</v>
      </c>
      <c r="D3247" s="111" t="s">
        <v>127</v>
      </c>
      <c r="E3247" s="111" t="s">
        <v>126</v>
      </c>
      <c r="F3247" s="111" t="s">
        <v>185</v>
      </c>
      <c r="G3247" s="111" t="s">
        <v>180</v>
      </c>
      <c r="H3247" s="111" t="s">
        <v>185</v>
      </c>
      <c r="I3247" s="111" t="s">
        <v>180</v>
      </c>
      <c r="J3247" t="str">
        <f t="shared" si="100"/>
        <v>3451SkogMineraljordLauvskogHøy</v>
      </c>
      <c r="K3247" s="111">
        <v>-3.3269846154961789</v>
      </c>
      <c r="L3247" s="111">
        <v>0.85306406685236758</v>
      </c>
      <c r="M3247" s="111">
        <v>6.3979989500968365E-2</v>
      </c>
      <c r="N3247" s="112">
        <f t="shared" si="101"/>
        <v>-2.4099405591428429</v>
      </c>
    </row>
    <row r="3248" spans="1:14" x14ac:dyDescent="0.25">
      <c r="A3248" s="111" t="s">
        <v>678</v>
      </c>
      <c r="B3248" s="111">
        <f>INDEX(kommuner!C:C,MATCH(_xlfn.NUMBERVALUE(A3248),kommuner!B:B,0))</f>
        <v>3451</v>
      </c>
      <c r="C3248" s="111" t="s">
        <v>127</v>
      </c>
      <c r="D3248" s="111" t="s">
        <v>127</v>
      </c>
      <c r="E3248" s="111" t="s">
        <v>126</v>
      </c>
      <c r="F3248" s="111" t="s">
        <v>185</v>
      </c>
      <c r="G3248" s="111" t="s">
        <v>167</v>
      </c>
      <c r="H3248" s="111" t="s">
        <v>185</v>
      </c>
      <c r="I3248" s="111" t="s">
        <v>167</v>
      </c>
      <c r="J3248" t="str">
        <f t="shared" si="100"/>
        <v>3451SkogMineraljordLauvskogImpediment</v>
      </c>
      <c r="K3248" s="111">
        <v>-0.77373521499002318</v>
      </c>
      <c r="L3248" s="111">
        <v>0.85306406685236758</v>
      </c>
      <c r="M3248" s="111">
        <v>6.3979989500968365E-2</v>
      </c>
      <c r="N3248" s="112">
        <f t="shared" si="101"/>
        <v>0.14330884136331276</v>
      </c>
    </row>
    <row r="3249" spans="1:14" x14ac:dyDescent="0.25">
      <c r="A3249" s="111" t="s">
        <v>678</v>
      </c>
      <c r="B3249" s="111">
        <f>INDEX(kommuner!C:C,MATCH(_xlfn.NUMBERVALUE(A3249),kommuner!B:B,0))</f>
        <v>3451</v>
      </c>
      <c r="C3249" s="111" t="s">
        <v>127</v>
      </c>
      <c r="D3249" s="111" t="s">
        <v>127</v>
      </c>
      <c r="E3249" s="111" t="s">
        <v>126</v>
      </c>
      <c r="F3249" s="111" t="s">
        <v>185</v>
      </c>
      <c r="G3249" s="111" t="s">
        <v>190</v>
      </c>
      <c r="H3249" s="111" t="s">
        <v>185</v>
      </c>
      <c r="I3249" s="111" t="s">
        <v>190</v>
      </c>
      <c r="J3249" t="str">
        <f t="shared" si="100"/>
        <v>3451SkogMineraljordLauvskogLav</v>
      </c>
      <c r="K3249" s="111">
        <v>-8.9748170935426599E-2</v>
      </c>
      <c r="L3249" s="111">
        <v>0.85306406685236758</v>
      </c>
      <c r="M3249" s="111">
        <v>6.3979989500968365E-2</v>
      </c>
      <c r="N3249" s="112">
        <f t="shared" si="101"/>
        <v>0.82729588541790933</v>
      </c>
    </row>
    <row r="3250" spans="1:14" x14ac:dyDescent="0.25">
      <c r="A3250" s="111" t="s">
        <v>678</v>
      </c>
      <c r="B3250" s="111">
        <f>INDEX(kommuner!C:C,MATCH(_xlfn.NUMBERVALUE(A3250),kommuner!B:B,0))</f>
        <v>3451</v>
      </c>
      <c r="C3250" s="111" t="s">
        <v>127</v>
      </c>
      <c r="D3250" s="111" t="s">
        <v>127</v>
      </c>
      <c r="E3250" s="111" t="s">
        <v>126</v>
      </c>
      <c r="F3250" s="111" t="s">
        <v>185</v>
      </c>
      <c r="G3250" s="111" t="s">
        <v>173</v>
      </c>
      <c r="H3250" s="111" t="s">
        <v>185</v>
      </c>
      <c r="I3250" s="111" t="s">
        <v>173</v>
      </c>
      <c r="J3250" t="str">
        <f t="shared" si="100"/>
        <v>3451SkogMineraljordLauvskogMiddels</v>
      </c>
      <c r="K3250" s="111">
        <v>-1.7789409505847176</v>
      </c>
      <c r="L3250" s="111">
        <v>0.85306406685236758</v>
      </c>
      <c r="M3250" s="111">
        <v>6.3979989500968365E-2</v>
      </c>
      <c r="N3250" s="112">
        <f t="shared" si="101"/>
        <v>-0.86189689423138161</v>
      </c>
    </row>
    <row r="3251" spans="1:14" x14ac:dyDescent="0.25">
      <c r="A3251" s="111" t="s">
        <v>678</v>
      </c>
      <c r="B3251" s="111">
        <f>INDEX(kommuner!C:C,MATCH(_xlfn.NUMBERVALUE(A3251),kommuner!B:B,0))</f>
        <v>3451</v>
      </c>
      <c r="C3251" s="111" t="s">
        <v>127</v>
      </c>
      <c r="D3251" s="111" t="s">
        <v>127</v>
      </c>
      <c r="E3251" s="111" t="s">
        <v>126</v>
      </c>
      <c r="F3251" s="111" t="s">
        <v>185</v>
      </c>
      <c r="G3251" s="111" t="s">
        <v>186</v>
      </c>
      <c r="H3251" s="111" t="s">
        <v>185</v>
      </c>
      <c r="I3251" s="111" t="s">
        <v>186</v>
      </c>
      <c r="J3251" t="str">
        <f t="shared" si="100"/>
        <v>3451SkogMineraljordLauvskogSærs høy</v>
      </c>
      <c r="K3251" s="111">
        <v>-3.6560473259425113</v>
      </c>
      <c r="L3251" s="111">
        <v>0.85306406685236758</v>
      </c>
      <c r="M3251" s="111">
        <v>6.3979989500968365E-2</v>
      </c>
      <c r="N3251" s="112">
        <f t="shared" si="101"/>
        <v>-2.7390032695891753</v>
      </c>
    </row>
    <row r="3252" spans="1:14" x14ac:dyDescent="0.25">
      <c r="A3252" s="111" t="s">
        <v>678</v>
      </c>
      <c r="B3252" s="111">
        <f>INDEX(kommuner!C:C,MATCH(_xlfn.NUMBERVALUE(A3252),kommuner!B:B,0))</f>
        <v>3451</v>
      </c>
      <c r="C3252" s="111" t="s">
        <v>127</v>
      </c>
      <c r="D3252" s="111" t="s">
        <v>127</v>
      </c>
      <c r="E3252" s="111" t="s">
        <v>123</v>
      </c>
      <c r="F3252" s="111" t="s">
        <v>172</v>
      </c>
      <c r="G3252" s="111" t="s">
        <v>180</v>
      </c>
      <c r="H3252" s="111" t="s">
        <v>172</v>
      </c>
      <c r="I3252" s="111" t="s">
        <v>180</v>
      </c>
      <c r="J3252" t="str">
        <f t="shared" si="100"/>
        <v>3451SkogOrganisk jordBarskogHøy</v>
      </c>
      <c r="K3252" s="111">
        <v>-2.5184559031994138</v>
      </c>
      <c r="L3252" s="111">
        <v>0.92784825435236762</v>
      </c>
      <c r="M3252" s="111">
        <v>0.46518126042825314</v>
      </c>
      <c r="N3252" s="112">
        <f t="shared" si="101"/>
        <v>-1.1254263884187932</v>
      </c>
    </row>
    <row r="3253" spans="1:14" x14ac:dyDescent="0.25">
      <c r="A3253" s="111" t="s">
        <v>678</v>
      </c>
      <c r="B3253" s="111">
        <f>INDEX(kommuner!C:C,MATCH(_xlfn.NUMBERVALUE(A3253),kommuner!B:B,0))</f>
        <v>3451</v>
      </c>
      <c r="C3253" s="111" t="s">
        <v>127</v>
      </c>
      <c r="D3253" s="111" t="s">
        <v>127</v>
      </c>
      <c r="E3253" s="111" t="s">
        <v>123</v>
      </c>
      <c r="F3253" s="111" t="s">
        <v>172</v>
      </c>
      <c r="G3253" s="111" t="s">
        <v>167</v>
      </c>
      <c r="H3253" s="111" t="s">
        <v>172</v>
      </c>
      <c r="I3253" s="111" t="s">
        <v>167</v>
      </c>
      <c r="J3253" t="str">
        <f t="shared" si="100"/>
        <v>3451SkogOrganisk jordBarskogImpediment</v>
      </c>
      <c r="K3253" s="111">
        <v>3.7944669267533482E-2</v>
      </c>
      <c r="L3253" s="111">
        <v>0.92784825435236762</v>
      </c>
      <c r="M3253" s="111">
        <v>0.46510463492953991</v>
      </c>
      <c r="N3253" s="112">
        <f t="shared" si="101"/>
        <v>1.430897558549441</v>
      </c>
    </row>
    <row r="3254" spans="1:14" x14ac:dyDescent="0.25">
      <c r="A3254" s="111" t="s">
        <v>678</v>
      </c>
      <c r="B3254" s="111">
        <f>INDEX(kommuner!C:C,MATCH(_xlfn.NUMBERVALUE(A3254),kommuner!B:B,0))</f>
        <v>3451</v>
      </c>
      <c r="C3254" s="111" t="s">
        <v>127</v>
      </c>
      <c r="D3254" s="111" t="s">
        <v>127</v>
      </c>
      <c r="E3254" s="111" t="s">
        <v>123</v>
      </c>
      <c r="F3254" s="111" t="s">
        <v>172</v>
      </c>
      <c r="G3254" s="111" t="s">
        <v>190</v>
      </c>
      <c r="H3254" s="111" t="s">
        <v>172</v>
      </c>
      <c r="I3254" s="111" t="s">
        <v>190</v>
      </c>
      <c r="J3254" t="str">
        <f t="shared" si="100"/>
        <v>3451SkogOrganisk jordBarskogLav</v>
      </c>
      <c r="K3254" s="111">
        <v>-0.50666953101693391</v>
      </c>
      <c r="L3254" s="111">
        <v>0.92784825435236762</v>
      </c>
      <c r="M3254" s="111">
        <v>0.46510463492953991</v>
      </c>
      <c r="N3254" s="112">
        <f t="shared" si="101"/>
        <v>0.88628335826497362</v>
      </c>
    </row>
    <row r="3255" spans="1:14" x14ac:dyDescent="0.25">
      <c r="A3255" s="111" t="s">
        <v>678</v>
      </c>
      <c r="B3255" s="111">
        <f>INDEX(kommuner!C:C,MATCH(_xlfn.NUMBERVALUE(A3255),kommuner!B:B,0))</f>
        <v>3451</v>
      </c>
      <c r="C3255" s="111" t="s">
        <v>127</v>
      </c>
      <c r="D3255" s="111" t="s">
        <v>127</v>
      </c>
      <c r="E3255" s="111" t="s">
        <v>123</v>
      </c>
      <c r="F3255" s="111" t="s">
        <v>172</v>
      </c>
      <c r="G3255" s="111" t="s">
        <v>173</v>
      </c>
      <c r="H3255" s="111" t="s">
        <v>172</v>
      </c>
      <c r="I3255" s="111" t="s">
        <v>173</v>
      </c>
      <c r="J3255" t="str">
        <f t="shared" si="100"/>
        <v>3451SkogOrganisk jordBarskogMiddels</v>
      </c>
      <c r="K3255" s="111">
        <v>-1.5571490961494638</v>
      </c>
      <c r="L3255" s="111">
        <v>0.92784825435236762</v>
      </c>
      <c r="M3255" s="111">
        <v>0.46518126042825314</v>
      </c>
      <c r="N3255" s="112">
        <f t="shared" si="101"/>
        <v>-0.16411958136884308</v>
      </c>
    </row>
    <row r="3256" spans="1:14" x14ac:dyDescent="0.25">
      <c r="A3256" s="111" t="s">
        <v>678</v>
      </c>
      <c r="B3256" s="111">
        <f>INDEX(kommuner!C:C,MATCH(_xlfn.NUMBERVALUE(A3256),kommuner!B:B,0))</f>
        <v>3451</v>
      </c>
      <c r="C3256" s="111" t="s">
        <v>127</v>
      </c>
      <c r="D3256" s="111" t="s">
        <v>127</v>
      </c>
      <c r="E3256" s="111" t="s">
        <v>123</v>
      </c>
      <c r="F3256" s="111" t="s">
        <v>172</v>
      </c>
      <c r="G3256" s="111" t="s">
        <v>186</v>
      </c>
      <c r="H3256" s="111" t="s">
        <v>172</v>
      </c>
      <c r="I3256" s="111" t="s">
        <v>186</v>
      </c>
      <c r="J3256" t="str">
        <f t="shared" si="100"/>
        <v>3451SkogOrganisk jordBarskogSærs høy</v>
      </c>
      <c r="K3256" s="111">
        <v>2.5548655235722699</v>
      </c>
      <c r="L3256" s="111">
        <v>0.92784825435236762</v>
      </c>
      <c r="M3256" s="111">
        <v>0.46518126042825314</v>
      </c>
      <c r="N3256" s="112">
        <f t="shared" si="101"/>
        <v>3.9478950383528906</v>
      </c>
    </row>
    <row r="3257" spans="1:14" x14ac:dyDescent="0.25">
      <c r="A3257" s="111" t="s">
        <v>678</v>
      </c>
      <c r="B3257" s="111">
        <f>INDEX(kommuner!C:C,MATCH(_xlfn.NUMBERVALUE(A3257),kommuner!B:B,0))</f>
        <v>3451</v>
      </c>
      <c r="C3257" s="111" t="s">
        <v>127</v>
      </c>
      <c r="D3257" s="111" t="s">
        <v>127</v>
      </c>
      <c r="E3257" s="111" t="s">
        <v>123</v>
      </c>
      <c r="F3257" s="111" t="s">
        <v>179</v>
      </c>
      <c r="G3257" s="111" t="s">
        <v>180</v>
      </c>
      <c r="H3257" s="111" t="s">
        <v>179</v>
      </c>
      <c r="I3257" s="111" t="s">
        <v>180</v>
      </c>
      <c r="J3257" t="str">
        <f t="shared" si="100"/>
        <v>3451SkogOrganisk jordBlandingsskogHøy</v>
      </c>
      <c r="K3257" s="111">
        <v>-5.5554344456832343</v>
      </c>
      <c r="L3257" s="111">
        <v>0.92784825435236762</v>
      </c>
      <c r="M3257" s="111">
        <v>0.46510463492953991</v>
      </c>
      <c r="N3257" s="112">
        <f t="shared" si="101"/>
        <v>-4.1624815564013264</v>
      </c>
    </row>
    <row r="3258" spans="1:14" x14ac:dyDescent="0.25">
      <c r="A3258" s="111" t="s">
        <v>678</v>
      </c>
      <c r="B3258" s="111">
        <f>INDEX(kommuner!C:C,MATCH(_xlfn.NUMBERVALUE(A3258),kommuner!B:B,0))</f>
        <v>3451</v>
      </c>
      <c r="C3258" s="111" t="s">
        <v>127</v>
      </c>
      <c r="D3258" s="111" t="s">
        <v>127</v>
      </c>
      <c r="E3258" s="111" t="s">
        <v>123</v>
      </c>
      <c r="F3258" s="111" t="s">
        <v>179</v>
      </c>
      <c r="G3258" s="111" t="s">
        <v>167</v>
      </c>
      <c r="H3258" s="111" t="s">
        <v>179</v>
      </c>
      <c r="I3258" s="111" t="s">
        <v>167</v>
      </c>
      <c r="J3258" t="str">
        <f t="shared" si="100"/>
        <v>3451SkogOrganisk jordBlandingsskogImpediment</v>
      </c>
      <c r="K3258" s="111">
        <v>-0.28586344175800005</v>
      </c>
      <c r="L3258" s="111">
        <v>0.92784825435236762</v>
      </c>
      <c r="M3258" s="111">
        <v>0.46510463492953991</v>
      </c>
      <c r="N3258" s="112">
        <f t="shared" si="101"/>
        <v>1.1070894475239075</v>
      </c>
    </row>
    <row r="3259" spans="1:14" x14ac:dyDescent="0.25">
      <c r="A3259" s="111" t="s">
        <v>678</v>
      </c>
      <c r="B3259" s="111">
        <f>INDEX(kommuner!C:C,MATCH(_xlfn.NUMBERVALUE(A3259),kommuner!B:B,0))</f>
        <v>3451</v>
      </c>
      <c r="C3259" s="111" t="s">
        <v>127</v>
      </c>
      <c r="D3259" s="111" t="s">
        <v>127</v>
      </c>
      <c r="E3259" s="111" t="s">
        <v>123</v>
      </c>
      <c r="F3259" s="111" t="s">
        <v>179</v>
      </c>
      <c r="G3259" s="111" t="s">
        <v>190</v>
      </c>
      <c r="H3259" s="111" t="s">
        <v>179</v>
      </c>
      <c r="I3259" s="111" t="s">
        <v>190</v>
      </c>
      <c r="J3259" t="str">
        <f t="shared" si="100"/>
        <v>3451SkogOrganisk jordBlandingsskogLav</v>
      </c>
      <c r="K3259" s="111">
        <v>-1.2347339377887629</v>
      </c>
      <c r="L3259" s="111">
        <v>0.92784825435236762</v>
      </c>
      <c r="M3259" s="111">
        <v>0.46510463492953991</v>
      </c>
      <c r="N3259" s="112">
        <f t="shared" si="101"/>
        <v>0.15821895149314458</v>
      </c>
    </row>
    <row r="3260" spans="1:14" x14ac:dyDescent="0.25">
      <c r="A3260" s="111" t="s">
        <v>678</v>
      </c>
      <c r="B3260" s="111">
        <f>INDEX(kommuner!C:C,MATCH(_xlfn.NUMBERVALUE(A3260),kommuner!B:B,0))</f>
        <v>3451</v>
      </c>
      <c r="C3260" s="111" t="s">
        <v>127</v>
      </c>
      <c r="D3260" s="111" t="s">
        <v>127</v>
      </c>
      <c r="E3260" s="111" t="s">
        <v>123</v>
      </c>
      <c r="F3260" s="111" t="s">
        <v>179</v>
      </c>
      <c r="G3260" s="111" t="s">
        <v>173</v>
      </c>
      <c r="H3260" s="111" t="s">
        <v>179</v>
      </c>
      <c r="I3260" s="111" t="s">
        <v>173</v>
      </c>
      <c r="J3260" t="str">
        <f t="shared" si="100"/>
        <v>3451SkogOrganisk jordBlandingsskogMiddels</v>
      </c>
      <c r="K3260" s="111">
        <v>-2.4239591752717748</v>
      </c>
      <c r="L3260" s="111">
        <v>0.92784825435236762</v>
      </c>
      <c r="M3260" s="111">
        <v>0.46510463492953991</v>
      </c>
      <c r="N3260" s="112">
        <f t="shared" si="101"/>
        <v>-1.0310062859898674</v>
      </c>
    </row>
    <row r="3261" spans="1:14" x14ac:dyDescent="0.25">
      <c r="A3261" s="111" t="s">
        <v>678</v>
      </c>
      <c r="B3261" s="111">
        <f>INDEX(kommuner!C:C,MATCH(_xlfn.NUMBERVALUE(A3261),kommuner!B:B,0))</f>
        <v>3451</v>
      </c>
      <c r="C3261" s="111" t="s">
        <v>127</v>
      </c>
      <c r="D3261" s="111" t="s">
        <v>127</v>
      </c>
      <c r="E3261" s="111" t="s">
        <v>123</v>
      </c>
      <c r="F3261" s="111" t="s">
        <v>179</v>
      </c>
      <c r="G3261" s="111" t="s">
        <v>186</v>
      </c>
      <c r="H3261" s="111" t="s">
        <v>179</v>
      </c>
      <c r="I3261" s="111" t="s">
        <v>186</v>
      </c>
      <c r="J3261" t="str">
        <f t="shared" si="100"/>
        <v>3451SkogOrganisk jordBlandingsskogSærs høy</v>
      </c>
      <c r="K3261" s="111">
        <v>-1.5726115302258048</v>
      </c>
      <c r="L3261" s="111">
        <v>0.92784825435236762</v>
      </c>
      <c r="M3261" s="111">
        <v>0.46510463492953991</v>
      </c>
      <c r="N3261" s="112">
        <f t="shared" si="101"/>
        <v>-0.17965864094389727</v>
      </c>
    </row>
    <row r="3262" spans="1:14" x14ac:dyDescent="0.25">
      <c r="A3262" s="111" t="s">
        <v>678</v>
      </c>
      <c r="B3262" s="111">
        <f>INDEX(kommuner!C:C,MATCH(_xlfn.NUMBERVALUE(A3262),kommuner!B:B,0))</f>
        <v>3451</v>
      </c>
      <c r="C3262" s="111" t="s">
        <v>127</v>
      </c>
      <c r="D3262" s="111" t="s">
        <v>127</v>
      </c>
      <c r="E3262" s="111" t="s">
        <v>123</v>
      </c>
      <c r="F3262" s="111" t="s">
        <v>185</v>
      </c>
      <c r="G3262" s="111" t="s">
        <v>180</v>
      </c>
      <c r="H3262" s="111" t="s">
        <v>185</v>
      </c>
      <c r="I3262" s="111" t="s">
        <v>180</v>
      </c>
      <c r="J3262" t="str">
        <f t="shared" si="100"/>
        <v>3451SkogOrganisk jordLauvskogHøy</v>
      </c>
      <c r="K3262" s="111">
        <v>-1.9913688882377358</v>
      </c>
      <c r="L3262" s="111">
        <v>0.92784825435236762</v>
      </c>
      <c r="M3262" s="111">
        <v>0.46510463492953991</v>
      </c>
      <c r="N3262" s="112">
        <f t="shared" si="101"/>
        <v>-0.59841599895582831</v>
      </c>
    </row>
    <row r="3263" spans="1:14" x14ac:dyDescent="0.25">
      <c r="A3263" s="111" t="s">
        <v>678</v>
      </c>
      <c r="B3263" s="111">
        <f>INDEX(kommuner!C:C,MATCH(_xlfn.NUMBERVALUE(A3263),kommuner!B:B,0))</f>
        <v>3451</v>
      </c>
      <c r="C3263" s="111" t="s">
        <v>127</v>
      </c>
      <c r="D3263" s="111" t="s">
        <v>127</v>
      </c>
      <c r="E3263" s="111" t="s">
        <v>123</v>
      </c>
      <c r="F3263" s="111" t="s">
        <v>185</v>
      </c>
      <c r="G3263" s="111" t="s">
        <v>167</v>
      </c>
      <c r="H3263" s="111" t="s">
        <v>185</v>
      </c>
      <c r="I3263" s="111" t="s">
        <v>167</v>
      </c>
      <c r="J3263" t="str">
        <f t="shared" si="100"/>
        <v>3451SkogOrganisk jordLauvskogImpediment</v>
      </c>
      <c r="K3263" s="111">
        <v>0.35000626494250675</v>
      </c>
      <c r="L3263" s="111">
        <v>0.92784825435236762</v>
      </c>
      <c r="M3263" s="111">
        <v>0.46510463492953991</v>
      </c>
      <c r="N3263" s="112">
        <f t="shared" si="101"/>
        <v>1.7429591542244141</v>
      </c>
    </row>
    <row r="3264" spans="1:14" x14ac:dyDescent="0.25">
      <c r="A3264" s="111" t="s">
        <v>678</v>
      </c>
      <c r="B3264" s="111">
        <f>INDEX(kommuner!C:C,MATCH(_xlfn.NUMBERVALUE(A3264),kommuner!B:B,0))</f>
        <v>3451</v>
      </c>
      <c r="C3264" s="111" t="s">
        <v>127</v>
      </c>
      <c r="D3264" s="111" t="s">
        <v>127</v>
      </c>
      <c r="E3264" s="111" t="s">
        <v>123</v>
      </c>
      <c r="F3264" s="111" t="s">
        <v>185</v>
      </c>
      <c r="G3264" s="111" t="s">
        <v>190</v>
      </c>
      <c r="H3264" s="111" t="s">
        <v>185</v>
      </c>
      <c r="I3264" s="111" t="s">
        <v>190</v>
      </c>
      <c r="J3264" t="str">
        <f t="shared" si="100"/>
        <v>3451SkogOrganisk jordLauvskogLav</v>
      </c>
      <c r="K3264" s="111">
        <v>1.1144075558526714</v>
      </c>
      <c r="L3264" s="111">
        <v>0.92784825435236762</v>
      </c>
      <c r="M3264" s="111">
        <v>0.46510463492953991</v>
      </c>
      <c r="N3264" s="112">
        <f t="shared" si="101"/>
        <v>2.5073604451345788</v>
      </c>
    </row>
    <row r="3265" spans="1:14" x14ac:dyDescent="0.25">
      <c r="A3265" s="111" t="s">
        <v>678</v>
      </c>
      <c r="B3265" s="111">
        <f>INDEX(kommuner!C:C,MATCH(_xlfn.NUMBERVALUE(A3265),kommuner!B:B,0))</f>
        <v>3451</v>
      </c>
      <c r="C3265" s="111" t="s">
        <v>127</v>
      </c>
      <c r="D3265" s="111" t="s">
        <v>127</v>
      </c>
      <c r="E3265" s="111" t="s">
        <v>123</v>
      </c>
      <c r="F3265" s="111" t="s">
        <v>185</v>
      </c>
      <c r="G3265" s="111" t="s">
        <v>173</v>
      </c>
      <c r="H3265" s="111" t="s">
        <v>185</v>
      </c>
      <c r="I3265" s="111" t="s">
        <v>173</v>
      </c>
      <c r="J3265" t="str">
        <f t="shared" si="100"/>
        <v>3451SkogOrganisk jordLauvskogMiddels</v>
      </c>
      <c r="K3265" s="111">
        <v>-0.62664468270982987</v>
      </c>
      <c r="L3265" s="111">
        <v>0.92784825435236762</v>
      </c>
      <c r="M3265" s="111">
        <v>0.46510463492953991</v>
      </c>
      <c r="N3265" s="112">
        <f t="shared" si="101"/>
        <v>0.76630820657207765</v>
      </c>
    </row>
    <row r="3266" spans="1:14" x14ac:dyDescent="0.25">
      <c r="A3266" s="111" t="s">
        <v>678</v>
      </c>
      <c r="B3266" s="111">
        <f>INDEX(kommuner!C:C,MATCH(_xlfn.NUMBERVALUE(A3266),kommuner!B:B,0))</f>
        <v>3451</v>
      </c>
      <c r="C3266" s="111" t="s">
        <v>127</v>
      </c>
      <c r="D3266" s="111" t="s">
        <v>127</v>
      </c>
      <c r="E3266" s="111" t="s">
        <v>123</v>
      </c>
      <c r="F3266" s="111" t="s">
        <v>185</v>
      </c>
      <c r="G3266" s="111" t="s">
        <v>186</v>
      </c>
      <c r="H3266" s="111" t="s">
        <v>185</v>
      </c>
      <c r="I3266" s="111" t="s">
        <v>186</v>
      </c>
      <c r="J3266" t="str">
        <f t="shared" si="100"/>
        <v>3451SkogOrganisk jordLauvskogSærs høy</v>
      </c>
      <c r="K3266" s="111">
        <v>-1.8997279926091779</v>
      </c>
      <c r="L3266" s="111">
        <v>0.92784825435236762</v>
      </c>
      <c r="M3266" s="111">
        <v>0.46510463492953991</v>
      </c>
      <c r="N3266" s="112">
        <f t="shared" si="101"/>
        <v>-0.50677510332727038</v>
      </c>
    </row>
    <row r="3267" spans="1:14" x14ac:dyDescent="0.25">
      <c r="A3267" s="111" t="s">
        <v>678</v>
      </c>
      <c r="B3267" s="111">
        <f>INDEX(kommuner!C:C,MATCH(_xlfn.NUMBERVALUE(A3267),kommuner!B:B,0))</f>
        <v>3451</v>
      </c>
      <c r="C3267" s="111" t="s">
        <v>83</v>
      </c>
      <c r="D3267" s="111" t="s">
        <v>83</v>
      </c>
      <c r="E3267" s="111" t="s">
        <v>126</v>
      </c>
      <c r="F3267" s="111" t="s">
        <v>139</v>
      </c>
      <c r="G3267" s="111" t="s">
        <v>139</v>
      </c>
      <c r="H3267" s="111" t="s">
        <v>139</v>
      </c>
      <c r="I3267" s="111" t="s">
        <v>139</v>
      </c>
      <c r="J3267" t="str">
        <f t="shared" ref="J3267:J3330" si="102">B3267&amp;C3267&amp;E3267&amp;IF(C3267="Skog",F3267&amp;G3267,"")</f>
        <v>3451Utbygd arealMineraljord</v>
      </c>
      <c r="K3267" s="111">
        <v>-0.82639633937819656</v>
      </c>
      <c r="L3267" s="111">
        <v>0</v>
      </c>
      <c r="M3267" s="111">
        <v>1.303047089454229E-2</v>
      </c>
      <c r="N3267" s="112">
        <f t="shared" ref="N3267:N3330" si="103">SUM(K3267:M3267)</f>
        <v>-0.81336586848365422</v>
      </c>
    </row>
    <row r="3268" spans="1:14" x14ac:dyDescent="0.25">
      <c r="A3268" s="111" t="s">
        <v>678</v>
      </c>
      <c r="B3268" s="111">
        <f>INDEX(kommuner!C:C,MATCH(_xlfn.NUMBERVALUE(A3268),kommuner!B:B,0))</f>
        <v>3451</v>
      </c>
      <c r="C3268" s="111" t="s">
        <v>83</v>
      </c>
      <c r="D3268" s="111" t="s">
        <v>83</v>
      </c>
      <c r="E3268" s="111" t="s">
        <v>123</v>
      </c>
      <c r="F3268" s="111" t="s">
        <v>139</v>
      </c>
      <c r="G3268" s="111" t="s">
        <v>139</v>
      </c>
      <c r="H3268" s="111" t="s">
        <v>139</v>
      </c>
      <c r="I3268" s="111" t="s">
        <v>139</v>
      </c>
      <c r="J3268" t="str">
        <f t="shared" si="102"/>
        <v>3451Utbygd arealOrganisk jord</v>
      </c>
      <c r="K3268" s="111">
        <v>29.011421395201612</v>
      </c>
      <c r="L3268" s="111">
        <v>0</v>
      </c>
      <c r="M3268" s="111">
        <v>1.303047089454229E-2</v>
      </c>
      <c r="N3268" s="112">
        <f t="shared" si="103"/>
        <v>29.024451866096154</v>
      </c>
    </row>
    <row r="3269" spans="1:14" x14ac:dyDescent="0.25">
      <c r="A3269" s="111" t="s">
        <v>678</v>
      </c>
      <c r="B3269" s="111">
        <f>INDEX(kommuner!C:C,MATCH(_xlfn.NUMBERVALUE(A3269),kommuner!B:B,0))</f>
        <v>3451</v>
      </c>
      <c r="C3269" s="111" t="s">
        <v>181</v>
      </c>
      <c r="D3269" s="111" t="s">
        <v>181</v>
      </c>
      <c r="E3269" s="111" t="s">
        <v>123</v>
      </c>
      <c r="F3269" s="111" t="s">
        <v>139</v>
      </c>
      <c r="G3269" s="111" t="s">
        <v>139</v>
      </c>
      <c r="H3269" s="111" t="s">
        <v>139</v>
      </c>
      <c r="I3269" s="111" t="s">
        <v>139</v>
      </c>
      <c r="J3269" t="str">
        <f t="shared" si="102"/>
        <v>3451Vann og myrOrganisk jord</v>
      </c>
      <c r="K3269" s="111">
        <v>-0.15121005571827481</v>
      </c>
      <c r="L3269" s="111">
        <v>0</v>
      </c>
      <c r="M3269" s="111">
        <v>0</v>
      </c>
      <c r="N3269" s="112">
        <f t="shared" si="103"/>
        <v>-0.15121005571827481</v>
      </c>
    </row>
    <row r="3270" spans="1:14" x14ac:dyDescent="0.25">
      <c r="A3270" s="111" t="s">
        <v>679</v>
      </c>
      <c r="B3270" s="111">
        <f>INDEX(kommuner!C:C,MATCH(_xlfn.NUMBERVALUE(A3270),kommuner!B:B,0))</f>
        <v>3452</v>
      </c>
      <c r="C3270" s="111" t="s">
        <v>82</v>
      </c>
      <c r="D3270" s="111" t="s">
        <v>82</v>
      </c>
      <c r="E3270" s="111" t="s">
        <v>126</v>
      </c>
      <c r="F3270" s="111" t="s">
        <v>139</v>
      </c>
      <c r="G3270" s="111" t="s">
        <v>139</v>
      </c>
      <c r="H3270" s="111" t="s">
        <v>139</v>
      </c>
      <c r="I3270" s="111" t="s">
        <v>139</v>
      </c>
      <c r="J3270" t="str">
        <f t="shared" si="102"/>
        <v>3452Annen utmarkMineraljord</v>
      </c>
      <c r="K3270" s="111">
        <v>-8.1294889331176998E-2</v>
      </c>
      <c r="L3270" s="111">
        <v>0</v>
      </c>
      <c r="M3270" s="111">
        <v>0</v>
      </c>
      <c r="N3270" s="112">
        <f t="shared" si="103"/>
        <v>-8.1294889331176998E-2</v>
      </c>
    </row>
    <row r="3271" spans="1:14" x14ac:dyDescent="0.25">
      <c r="A3271" s="111" t="s">
        <v>679</v>
      </c>
      <c r="B3271" s="111">
        <f>INDEX(kommuner!C:C,MATCH(_xlfn.NUMBERVALUE(A3271),kommuner!B:B,0))</f>
        <v>3452</v>
      </c>
      <c r="C3271" s="111" t="s">
        <v>121</v>
      </c>
      <c r="D3271" s="111" t="s">
        <v>121</v>
      </c>
      <c r="E3271" s="111" t="s">
        <v>126</v>
      </c>
      <c r="F3271" s="111" t="s">
        <v>139</v>
      </c>
      <c r="G3271" s="111" t="s">
        <v>139</v>
      </c>
      <c r="H3271" s="111" t="s">
        <v>139</v>
      </c>
      <c r="I3271" s="111" t="s">
        <v>139</v>
      </c>
      <c r="J3271" t="str">
        <f t="shared" si="102"/>
        <v>3452BeiteMineraljord</v>
      </c>
      <c r="K3271" s="111">
        <v>-0.96338340838695502</v>
      </c>
      <c r="L3271" s="111">
        <v>0</v>
      </c>
      <c r="M3271" s="111">
        <v>1.2448711246839999E-7</v>
      </c>
      <c r="N3271" s="112">
        <f t="shared" si="103"/>
        <v>-0.96338328389984251</v>
      </c>
    </row>
    <row r="3272" spans="1:14" x14ac:dyDescent="0.25">
      <c r="A3272" s="111" t="s">
        <v>679</v>
      </c>
      <c r="B3272" s="111">
        <f>INDEX(kommuner!C:C,MATCH(_xlfn.NUMBERVALUE(A3272),kommuner!B:B,0))</f>
        <v>3452</v>
      </c>
      <c r="C3272" s="111" t="s">
        <v>121</v>
      </c>
      <c r="D3272" s="111" t="s">
        <v>121</v>
      </c>
      <c r="E3272" s="111" t="s">
        <v>123</v>
      </c>
      <c r="F3272" s="111" t="s">
        <v>139</v>
      </c>
      <c r="G3272" s="111" t="s">
        <v>139</v>
      </c>
      <c r="H3272" s="111" t="s">
        <v>139</v>
      </c>
      <c r="I3272" s="111" t="s">
        <v>139</v>
      </c>
      <c r="J3272" t="str">
        <f t="shared" si="102"/>
        <v>3452BeiteOrganisk jord</v>
      </c>
      <c r="K3272" s="111">
        <v>12.077525935985037</v>
      </c>
      <c r="L3272" s="111">
        <v>1.6412500000000001</v>
      </c>
      <c r="M3272" s="111">
        <v>0</v>
      </c>
      <c r="N3272" s="112">
        <f t="shared" si="103"/>
        <v>13.718775935985036</v>
      </c>
    </row>
    <row r="3273" spans="1:14" x14ac:dyDescent="0.25">
      <c r="A3273" s="111" t="s">
        <v>679</v>
      </c>
      <c r="B3273" s="111">
        <f>INDEX(kommuner!C:C,MATCH(_xlfn.NUMBERVALUE(A3273),kommuner!B:B,0))</f>
        <v>3452</v>
      </c>
      <c r="C3273" s="111" t="s">
        <v>84</v>
      </c>
      <c r="D3273" s="111" t="s">
        <v>84</v>
      </c>
      <c r="E3273" s="111" t="s">
        <v>126</v>
      </c>
      <c r="F3273" s="111" t="s">
        <v>139</v>
      </c>
      <c r="G3273" s="111" t="s">
        <v>139</v>
      </c>
      <c r="H3273" s="111" t="s">
        <v>139</v>
      </c>
      <c r="I3273" s="111" t="s">
        <v>139</v>
      </c>
      <c r="J3273" t="str">
        <f t="shared" si="102"/>
        <v>3452Dyrket markMineraljord</v>
      </c>
      <c r="K3273" s="111">
        <v>-0.49268043400208006</v>
      </c>
      <c r="L3273" s="111">
        <v>0</v>
      </c>
      <c r="M3273" s="111">
        <v>0</v>
      </c>
      <c r="N3273" s="112">
        <f t="shared" si="103"/>
        <v>-0.49268043400208006</v>
      </c>
    </row>
    <row r="3274" spans="1:14" x14ac:dyDescent="0.25">
      <c r="A3274" s="111" t="s">
        <v>679</v>
      </c>
      <c r="B3274" s="111">
        <f>INDEX(kommuner!C:C,MATCH(_xlfn.NUMBERVALUE(A3274),kommuner!B:B,0))</f>
        <v>3452</v>
      </c>
      <c r="C3274" s="111" t="s">
        <v>84</v>
      </c>
      <c r="D3274" s="111" t="s">
        <v>84</v>
      </c>
      <c r="E3274" s="111" t="s">
        <v>123</v>
      </c>
      <c r="F3274" s="111" t="s">
        <v>139</v>
      </c>
      <c r="G3274" s="111" t="s">
        <v>139</v>
      </c>
      <c r="H3274" s="111" t="s">
        <v>139</v>
      </c>
      <c r="I3274" s="111" t="s">
        <v>139</v>
      </c>
      <c r="J3274" t="str">
        <f t="shared" si="102"/>
        <v>3452Dyrket markOrganisk jord</v>
      </c>
      <c r="K3274" s="111">
        <v>28.726149366675592</v>
      </c>
      <c r="L3274" s="111">
        <v>1.45625</v>
      </c>
      <c r="M3274" s="111">
        <v>0</v>
      </c>
      <c r="N3274" s="112">
        <f t="shared" si="103"/>
        <v>30.182399366675593</v>
      </c>
    </row>
    <row r="3275" spans="1:14" x14ac:dyDescent="0.25">
      <c r="A3275" s="111" t="s">
        <v>679</v>
      </c>
      <c r="B3275" s="111">
        <f>INDEX(kommuner!C:C,MATCH(_xlfn.NUMBERVALUE(A3275),kommuner!B:B,0))</f>
        <v>3452</v>
      </c>
      <c r="C3275" s="111" t="s">
        <v>127</v>
      </c>
      <c r="D3275" s="111" t="s">
        <v>127</v>
      </c>
      <c r="E3275" s="111" t="s">
        <v>126</v>
      </c>
      <c r="F3275" s="111" t="s">
        <v>172</v>
      </c>
      <c r="G3275" s="111" t="s">
        <v>180</v>
      </c>
      <c r="H3275" s="111" t="s">
        <v>172</v>
      </c>
      <c r="I3275" s="111" t="s">
        <v>180</v>
      </c>
      <c r="J3275" t="str">
        <f t="shared" si="102"/>
        <v>3452SkogMineraljordBarskogHøy</v>
      </c>
      <c r="K3275" s="111">
        <v>-2.6198458133623994</v>
      </c>
      <c r="L3275" s="111">
        <v>0.85306406685236758</v>
      </c>
      <c r="M3275" s="111">
        <v>6.4056614999681585E-2</v>
      </c>
      <c r="N3275" s="112">
        <f t="shared" si="103"/>
        <v>-1.7027251315103504</v>
      </c>
    </row>
    <row r="3276" spans="1:14" x14ac:dyDescent="0.25">
      <c r="A3276" s="111" t="s">
        <v>679</v>
      </c>
      <c r="B3276" s="111">
        <f>INDEX(kommuner!C:C,MATCH(_xlfn.NUMBERVALUE(A3276),kommuner!B:B,0))</f>
        <v>3452</v>
      </c>
      <c r="C3276" s="111" t="s">
        <v>127</v>
      </c>
      <c r="D3276" s="111" t="s">
        <v>127</v>
      </c>
      <c r="E3276" s="111" t="s">
        <v>126</v>
      </c>
      <c r="F3276" s="111" t="s">
        <v>172</v>
      </c>
      <c r="G3276" s="111" t="s">
        <v>167</v>
      </c>
      <c r="H3276" s="111" t="s">
        <v>172</v>
      </c>
      <c r="I3276" s="111" t="s">
        <v>167</v>
      </c>
      <c r="J3276" t="str">
        <f t="shared" si="102"/>
        <v>3452SkogMineraljordBarskogImpediment</v>
      </c>
      <c r="K3276" s="111">
        <v>-2.0650085329634176</v>
      </c>
      <c r="L3276" s="111">
        <v>0.85306406685236758</v>
      </c>
      <c r="M3276" s="111">
        <v>6.3979989500968365E-2</v>
      </c>
      <c r="N3276" s="112">
        <f t="shared" si="103"/>
        <v>-1.1479644766100818</v>
      </c>
    </row>
    <row r="3277" spans="1:14" x14ac:dyDescent="0.25">
      <c r="A3277" s="111" t="s">
        <v>679</v>
      </c>
      <c r="B3277" s="111">
        <f>INDEX(kommuner!C:C,MATCH(_xlfn.NUMBERVALUE(A3277),kommuner!B:B,0))</f>
        <v>3452</v>
      </c>
      <c r="C3277" s="111" t="s">
        <v>127</v>
      </c>
      <c r="D3277" s="111" t="s">
        <v>127</v>
      </c>
      <c r="E3277" s="111" t="s">
        <v>126</v>
      </c>
      <c r="F3277" s="111" t="s">
        <v>172</v>
      </c>
      <c r="G3277" s="111" t="s">
        <v>190</v>
      </c>
      <c r="H3277" s="111" t="s">
        <v>172</v>
      </c>
      <c r="I3277" s="111" t="s">
        <v>190</v>
      </c>
      <c r="J3277" t="str">
        <f t="shared" si="102"/>
        <v>3452SkogMineraljordBarskogLav</v>
      </c>
      <c r="K3277" s="111">
        <v>-1.5556963198695539</v>
      </c>
      <c r="L3277" s="111">
        <v>0.85306406685236758</v>
      </c>
      <c r="M3277" s="111">
        <v>6.3979989500968365E-2</v>
      </c>
      <c r="N3277" s="112">
        <f t="shared" si="103"/>
        <v>-0.63865226351621796</v>
      </c>
    </row>
    <row r="3278" spans="1:14" x14ac:dyDescent="0.25">
      <c r="A3278" s="111" t="s">
        <v>679</v>
      </c>
      <c r="B3278" s="111">
        <f>INDEX(kommuner!C:C,MATCH(_xlfn.NUMBERVALUE(A3278),kommuner!B:B,0))</f>
        <v>3452</v>
      </c>
      <c r="C3278" s="111" t="s">
        <v>127</v>
      </c>
      <c r="D3278" s="111" t="s">
        <v>127</v>
      </c>
      <c r="E3278" s="111" t="s">
        <v>126</v>
      </c>
      <c r="F3278" s="111" t="s">
        <v>172</v>
      </c>
      <c r="G3278" s="111" t="s">
        <v>173</v>
      </c>
      <c r="H3278" s="111" t="s">
        <v>172</v>
      </c>
      <c r="I3278" s="111" t="s">
        <v>173</v>
      </c>
      <c r="J3278" t="str">
        <f t="shared" si="102"/>
        <v>3452SkogMineraljordBarskogMiddels</v>
      </c>
      <c r="K3278" s="111">
        <v>-2.1020078369684825</v>
      </c>
      <c r="L3278" s="111">
        <v>0.85306406685236758</v>
      </c>
      <c r="M3278" s="111">
        <v>6.4056614999681585E-2</v>
      </c>
      <c r="N3278" s="112">
        <f t="shared" si="103"/>
        <v>-1.1848871551164335</v>
      </c>
    </row>
    <row r="3279" spans="1:14" x14ac:dyDescent="0.25">
      <c r="A3279" s="111" t="s">
        <v>679</v>
      </c>
      <c r="B3279" s="111">
        <f>INDEX(kommuner!C:C,MATCH(_xlfn.NUMBERVALUE(A3279),kommuner!B:B,0))</f>
        <v>3452</v>
      </c>
      <c r="C3279" s="111" t="s">
        <v>127</v>
      </c>
      <c r="D3279" s="111" t="s">
        <v>127</v>
      </c>
      <c r="E3279" s="111" t="s">
        <v>126</v>
      </c>
      <c r="F3279" s="111" t="s">
        <v>172</v>
      </c>
      <c r="G3279" s="111" t="s">
        <v>186</v>
      </c>
      <c r="H3279" s="111" t="s">
        <v>172</v>
      </c>
      <c r="I3279" s="111" t="s">
        <v>186</v>
      </c>
      <c r="J3279" t="str">
        <f t="shared" si="102"/>
        <v>3452SkogMineraljordBarskogSærs høy</v>
      </c>
      <c r="K3279" s="111">
        <v>0.12072674540874306</v>
      </c>
      <c r="L3279" s="111">
        <v>0.85306406685236758</v>
      </c>
      <c r="M3279" s="111">
        <v>6.4056614999681585E-2</v>
      </c>
      <c r="N3279" s="112">
        <f t="shared" si="103"/>
        <v>1.0378474272607923</v>
      </c>
    </row>
    <row r="3280" spans="1:14" x14ac:dyDescent="0.25">
      <c r="A3280" s="111" t="s">
        <v>679</v>
      </c>
      <c r="B3280" s="111">
        <f>INDEX(kommuner!C:C,MATCH(_xlfn.NUMBERVALUE(A3280),kommuner!B:B,0))</f>
        <v>3452</v>
      </c>
      <c r="C3280" s="111" t="s">
        <v>127</v>
      </c>
      <c r="D3280" s="111" t="s">
        <v>127</v>
      </c>
      <c r="E3280" s="111" t="s">
        <v>126</v>
      </c>
      <c r="F3280" s="111" t="s">
        <v>179</v>
      </c>
      <c r="G3280" s="111" t="s">
        <v>180</v>
      </c>
      <c r="H3280" s="111" t="s">
        <v>179</v>
      </c>
      <c r="I3280" s="111" t="s">
        <v>180</v>
      </c>
      <c r="J3280" t="str">
        <f t="shared" si="102"/>
        <v>3452SkogMineraljordBlandingsskogHøy</v>
      </c>
      <c r="K3280" s="111">
        <v>-7.1939050909469406</v>
      </c>
      <c r="L3280" s="111">
        <v>0.85306406685236758</v>
      </c>
      <c r="M3280" s="111">
        <v>6.3979989500968365E-2</v>
      </c>
      <c r="N3280" s="112">
        <f t="shared" si="103"/>
        <v>-6.2768610345936047</v>
      </c>
    </row>
    <row r="3281" spans="1:14" x14ac:dyDescent="0.25">
      <c r="A3281" s="111" t="s">
        <v>679</v>
      </c>
      <c r="B3281" s="111">
        <f>INDEX(kommuner!C:C,MATCH(_xlfn.NUMBERVALUE(A3281),kommuner!B:B,0))</f>
        <v>3452</v>
      </c>
      <c r="C3281" s="111" t="s">
        <v>127</v>
      </c>
      <c r="D3281" s="111" t="s">
        <v>127</v>
      </c>
      <c r="E3281" s="111" t="s">
        <v>126</v>
      </c>
      <c r="F3281" s="111" t="s">
        <v>179</v>
      </c>
      <c r="G3281" s="111" t="s">
        <v>167</v>
      </c>
      <c r="H3281" s="111" t="s">
        <v>179</v>
      </c>
      <c r="I3281" s="111" t="s">
        <v>167</v>
      </c>
      <c r="J3281" t="str">
        <f t="shared" si="102"/>
        <v>3452SkogMineraljordBlandingsskogImpediment</v>
      </c>
      <c r="K3281" s="111">
        <v>-1.534689908392211</v>
      </c>
      <c r="L3281" s="111">
        <v>0.85306406685236758</v>
      </c>
      <c r="M3281" s="111">
        <v>6.3979989500968365E-2</v>
      </c>
      <c r="N3281" s="112">
        <f t="shared" si="103"/>
        <v>-0.61764585203887501</v>
      </c>
    </row>
    <row r="3282" spans="1:14" x14ac:dyDescent="0.25">
      <c r="A3282" s="111" t="s">
        <v>679</v>
      </c>
      <c r="B3282" s="111">
        <f>INDEX(kommuner!C:C,MATCH(_xlfn.NUMBERVALUE(A3282),kommuner!B:B,0))</f>
        <v>3452</v>
      </c>
      <c r="C3282" s="111" t="s">
        <v>127</v>
      </c>
      <c r="D3282" s="111" t="s">
        <v>127</v>
      </c>
      <c r="E3282" s="111" t="s">
        <v>126</v>
      </c>
      <c r="F3282" s="111" t="s">
        <v>179</v>
      </c>
      <c r="G3282" s="111" t="s">
        <v>190</v>
      </c>
      <c r="H3282" s="111" t="s">
        <v>179</v>
      </c>
      <c r="I3282" s="111" t="s">
        <v>190</v>
      </c>
      <c r="J3282" t="str">
        <f t="shared" si="102"/>
        <v>3452SkogMineraljordBlandingsskogLav</v>
      </c>
      <c r="K3282" s="111">
        <v>-2.1877055028220966</v>
      </c>
      <c r="L3282" s="111">
        <v>0.85306406685236758</v>
      </c>
      <c r="M3282" s="111">
        <v>6.3979989500968365E-2</v>
      </c>
      <c r="N3282" s="112">
        <f t="shared" si="103"/>
        <v>-1.2706614464687609</v>
      </c>
    </row>
    <row r="3283" spans="1:14" x14ac:dyDescent="0.25">
      <c r="A3283" s="111" t="s">
        <v>679</v>
      </c>
      <c r="B3283" s="111">
        <f>INDEX(kommuner!C:C,MATCH(_xlfn.NUMBERVALUE(A3283),kommuner!B:B,0))</f>
        <v>3452</v>
      </c>
      <c r="C3283" s="111" t="s">
        <v>127</v>
      </c>
      <c r="D3283" s="111" t="s">
        <v>127</v>
      </c>
      <c r="E3283" s="111" t="s">
        <v>126</v>
      </c>
      <c r="F3283" s="111" t="s">
        <v>179</v>
      </c>
      <c r="G3283" s="111" t="s">
        <v>173</v>
      </c>
      <c r="H3283" s="111" t="s">
        <v>179</v>
      </c>
      <c r="I3283" s="111" t="s">
        <v>173</v>
      </c>
      <c r="J3283" t="str">
        <f t="shared" si="102"/>
        <v>3452SkogMineraljordBlandingsskogMiddels</v>
      </c>
      <c r="K3283" s="111">
        <v>-3.8687729546762566</v>
      </c>
      <c r="L3283" s="111">
        <v>0.85306406685236758</v>
      </c>
      <c r="M3283" s="111">
        <v>6.3979989500968365E-2</v>
      </c>
      <c r="N3283" s="112">
        <f t="shared" si="103"/>
        <v>-2.9517288983229206</v>
      </c>
    </row>
    <row r="3284" spans="1:14" x14ac:dyDescent="0.25">
      <c r="A3284" s="111" t="s">
        <v>679</v>
      </c>
      <c r="B3284" s="111">
        <f>INDEX(kommuner!C:C,MATCH(_xlfn.NUMBERVALUE(A3284),kommuner!B:B,0))</f>
        <v>3452</v>
      </c>
      <c r="C3284" s="111" t="s">
        <v>127</v>
      </c>
      <c r="D3284" s="111" t="s">
        <v>127</v>
      </c>
      <c r="E3284" s="111" t="s">
        <v>126</v>
      </c>
      <c r="F3284" s="111" t="s">
        <v>179</v>
      </c>
      <c r="G3284" s="111" t="s">
        <v>186</v>
      </c>
      <c r="H3284" s="111" t="s">
        <v>179</v>
      </c>
      <c r="I3284" s="111" t="s">
        <v>186</v>
      </c>
      <c r="J3284" t="str">
        <f t="shared" si="102"/>
        <v>3452SkogMineraljordBlandingsskogSærs høy</v>
      </c>
      <c r="K3284" s="111">
        <v>-2.9395925245326562</v>
      </c>
      <c r="L3284" s="111">
        <v>0.85306406685236758</v>
      </c>
      <c r="M3284" s="111">
        <v>6.3979989500968365E-2</v>
      </c>
      <c r="N3284" s="112">
        <f t="shared" si="103"/>
        <v>-2.0225484681793202</v>
      </c>
    </row>
    <row r="3285" spans="1:14" x14ac:dyDescent="0.25">
      <c r="A3285" s="111" t="s">
        <v>679</v>
      </c>
      <c r="B3285" s="111">
        <f>INDEX(kommuner!C:C,MATCH(_xlfn.NUMBERVALUE(A3285),kommuner!B:B,0))</f>
        <v>3452</v>
      </c>
      <c r="C3285" s="111" t="s">
        <v>127</v>
      </c>
      <c r="D3285" s="111" t="s">
        <v>127</v>
      </c>
      <c r="E3285" s="111" t="s">
        <v>126</v>
      </c>
      <c r="F3285" s="111" t="s">
        <v>185</v>
      </c>
      <c r="G3285" s="111" t="s">
        <v>180</v>
      </c>
      <c r="H3285" s="111" t="s">
        <v>185</v>
      </c>
      <c r="I3285" s="111" t="s">
        <v>180</v>
      </c>
      <c r="J3285" t="str">
        <f t="shared" si="102"/>
        <v>3452SkogMineraljordLauvskogHøy</v>
      </c>
      <c r="K3285" s="111">
        <v>-3.3269846154961789</v>
      </c>
      <c r="L3285" s="111">
        <v>0.85306406685236758</v>
      </c>
      <c r="M3285" s="111">
        <v>6.3979989500968365E-2</v>
      </c>
      <c r="N3285" s="112">
        <f t="shared" si="103"/>
        <v>-2.4099405591428429</v>
      </c>
    </row>
    <row r="3286" spans="1:14" x14ac:dyDescent="0.25">
      <c r="A3286" s="111" t="s">
        <v>679</v>
      </c>
      <c r="B3286" s="111">
        <f>INDEX(kommuner!C:C,MATCH(_xlfn.NUMBERVALUE(A3286),kommuner!B:B,0))</f>
        <v>3452</v>
      </c>
      <c r="C3286" s="111" t="s">
        <v>127</v>
      </c>
      <c r="D3286" s="111" t="s">
        <v>127</v>
      </c>
      <c r="E3286" s="111" t="s">
        <v>126</v>
      </c>
      <c r="F3286" s="111" t="s">
        <v>185</v>
      </c>
      <c r="G3286" s="111" t="s">
        <v>167</v>
      </c>
      <c r="H3286" s="111" t="s">
        <v>185</v>
      </c>
      <c r="I3286" s="111" t="s">
        <v>167</v>
      </c>
      <c r="J3286" t="str">
        <f t="shared" si="102"/>
        <v>3452SkogMineraljordLauvskogImpediment</v>
      </c>
      <c r="K3286" s="111">
        <v>-0.77373521499002318</v>
      </c>
      <c r="L3286" s="111">
        <v>0.85306406685236758</v>
      </c>
      <c r="M3286" s="111">
        <v>6.3979989500968365E-2</v>
      </c>
      <c r="N3286" s="112">
        <f t="shared" si="103"/>
        <v>0.14330884136331276</v>
      </c>
    </row>
    <row r="3287" spans="1:14" x14ac:dyDescent="0.25">
      <c r="A3287" s="111" t="s">
        <v>679</v>
      </c>
      <c r="B3287" s="111">
        <f>INDEX(kommuner!C:C,MATCH(_xlfn.NUMBERVALUE(A3287),kommuner!B:B,0))</f>
        <v>3452</v>
      </c>
      <c r="C3287" s="111" t="s">
        <v>127</v>
      </c>
      <c r="D3287" s="111" t="s">
        <v>127</v>
      </c>
      <c r="E3287" s="111" t="s">
        <v>126</v>
      </c>
      <c r="F3287" s="111" t="s">
        <v>185</v>
      </c>
      <c r="G3287" s="111" t="s">
        <v>190</v>
      </c>
      <c r="H3287" s="111" t="s">
        <v>185</v>
      </c>
      <c r="I3287" s="111" t="s">
        <v>190</v>
      </c>
      <c r="J3287" t="str">
        <f t="shared" si="102"/>
        <v>3452SkogMineraljordLauvskogLav</v>
      </c>
      <c r="K3287" s="111">
        <v>-8.9748170935426599E-2</v>
      </c>
      <c r="L3287" s="111">
        <v>0.85306406685236758</v>
      </c>
      <c r="M3287" s="111">
        <v>6.3979989500968365E-2</v>
      </c>
      <c r="N3287" s="112">
        <f t="shared" si="103"/>
        <v>0.82729588541790933</v>
      </c>
    </row>
    <row r="3288" spans="1:14" x14ac:dyDescent="0.25">
      <c r="A3288" s="111" t="s">
        <v>679</v>
      </c>
      <c r="B3288" s="111">
        <f>INDEX(kommuner!C:C,MATCH(_xlfn.NUMBERVALUE(A3288),kommuner!B:B,0))</f>
        <v>3452</v>
      </c>
      <c r="C3288" s="111" t="s">
        <v>127</v>
      </c>
      <c r="D3288" s="111" t="s">
        <v>127</v>
      </c>
      <c r="E3288" s="111" t="s">
        <v>126</v>
      </c>
      <c r="F3288" s="111" t="s">
        <v>185</v>
      </c>
      <c r="G3288" s="111" t="s">
        <v>173</v>
      </c>
      <c r="H3288" s="111" t="s">
        <v>185</v>
      </c>
      <c r="I3288" s="111" t="s">
        <v>173</v>
      </c>
      <c r="J3288" t="str">
        <f t="shared" si="102"/>
        <v>3452SkogMineraljordLauvskogMiddels</v>
      </c>
      <c r="K3288" s="111">
        <v>-1.7789409505847176</v>
      </c>
      <c r="L3288" s="111">
        <v>0.85306406685236758</v>
      </c>
      <c r="M3288" s="111">
        <v>6.3979989500968365E-2</v>
      </c>
      <c r="N3288" s="112">
        <f t="shared" si="103"/>
        <v>-0.86189689423138161</v>
      </c>
    </row>
    <row r="3289" spans="1:14" x14ac:dyDescent="0.25">
      <c r="A3289" s="111" t="s">
        <v>679</v>
      </c>
      <c r="B3289" s="111">
        <f>INDEX(kommuner!C:C,MATCH(_xlfn.NUMBERVALUE(A3289),kommuner!B:B,0))</f>
        <v>3452</v>
      </c>
      <c r="C3289" s="111" t="s">
        <v>127</v>
      </c>
      <c r="D3289" s="111" t="s">
        <v>127</v>
      </c>
      <c r="E3289" s="111" t="s">
        <v>126</v>
      </c>
      <c r="F3289" s="111" t="s">
        <v>185</v>
      </c>
      <c r="G3289" s="111" t="s">
        <v>186</v>
      </c>
      <c r="H3289" s="111" t="s">
        <v>185</v>
      </c>
      <c r="I3289" s="111" t="s">
        <v>186</v>
      </c>
      <c r="J3289" t="str">
        <f t="shared" si="102"/>
        <v>3452SkogMineraljordLauvskogSærs høy</v>
      </c>
      <c r="K3289" s="111">
        <v>-3.6560473259425113</v>
      </c>
      <c r="L3289" s="111">
        <v>0.85306406685236758</v>
      </c>
      <c r="M3289" s="111">
        <v>6.3979989500968365E-2</v>
      </c>
      <c r="N3289" s="112">
        <f t="shared" si="103"/>
        <v>-2.7390032695891753</v>
      </c>
    </row>
    <row r="3290" spans="1:14" x14ac:dyDescent="0.25">
      <c r="A3290" s="111" t="s">
        <v>679</v>
      </c>
      <c r="B3290" s="111">
        <f>INDEX(kommuner!C:C,MATCH(_xlfn.NUMBERVALUE(A3290),kommuner!B:B,0))</f>
        <v>3452</v>
      </c>
      <c r="C3290" s="111" t="s">
        <v>127</v>
      </c>
      <c r="D3290" s="111" t="s">
        <v>127</v>
      </c>
      <c r="E3290" s="111" t="s">
        <v>123</v>
      </c>
      <c r="F3290" s="111" t="s">
        <v>172</v>
      </c>
      <c r="G3290" s="111" t="s">
        <v>180</v>
      </c>
      <c r="H3290" s="111" t="s">
        <v>172</v>
      </c>
      <c r="I3290" s="111" t="s">
        <v>180</v>
      </c>
      <c r="J3290" t="str">
        <f t="shared" si="102"/>
        <v>3452SkogOrganisk jordBarskogHøy</v>
      </c>
      <c r="K3290" s="111">
        <v>-2.5184559031994138</v>
      </c>
      <c r="L3290" s="111">
        <v>0.92784825435236762</v>
      </c>
      <c r="M3290" s="111">
        <v>0.46518126042825314</v>
      </c>
      <c r="N3290" s="112">
        <f t="shared" si="103"/>
        <v>-1.1254263884187932</v>
      </c>
    </row>
    <row r="3291" spans="1:14" x14ac:dyDescent="0.25">
      <c r="A3291" s="111" t="s">
        <v>679</v>
      </c>
      <c r="B3291" s="111">
        <f>INDEX(kommuner!C:C,MATCH(_xlfn.NUMBERVALUE(A3291),kommuner!B:B,0))</f>
        <v>3452</v>
      </c>
      <c r="C3291" s="111" t="s">
        <v>127</v>
      </c>
      <c r="D3291" s="111" t="s">
        <v>127</v>
      </c>
      <c r="E3291" s="111" t="s">
        <v>123</v>
      </c>
      <c r="F3291" s="111" t="s">
        <v>172</v>
      </c>
      <c r="G3291" s="111" t="s">
        <v>167</v>
      </c>
      <c r="H3291" s="111" t="s">
        <v>172</v>
      </c>
      <c r="I3291" s="111" t="s">
        <v>167</v>
      </c>
      <c r="J3291" t="str">
        <f t="shared" si="102"/>
        <v>3452SkogOrganisk jordBarskogImpediment</v>
      </c>
      <c r="K3291" s="111">
        <v>3.7944669267533482E-2</v>
      </c>
      <c r="L3291" s="111">
        <v>0.92784825435236762</v>
      </c>
      <c r="M3291" s="111">
        <v>0.46510463492953991</v>
      </c>
      <c r="N3291" s="112">
        <f t="shared" si="103"/>
        <v>1.430897558549441</v>
      </c>
    </row>
    <row r="3292" spans="1:14" x14ac:dyDescent="0.25">
      <c r="A3292" s="111" t="s">
        <v>679</v>
      </c>
      <c r="B3292" s="111">
        <f>INDEX(kommuner!C:C,MATCH(_xlfn.NUMBERVALUE(A3292),kommuner!B:B,0))</f>
        <v>3452</v>
      </c>
      <c r="C3292" s="111" t="s">
        <v>127</v>
      </c>
      <c r="D3292" s="111" t="s">
        <v>127</v>
      </c>
      <c r="E3292" s="111" t="s">
        <v>123</v>
      </c>
      <c r="F3292" s="111" t="s">
        <v>172</v>
      </c>
      <c r="G3292" s="111" t="s">
        <v>190</v>
      </c>
      <c r="H3292" s="111" t="s">
        <v>172</v>
      </c>
      <c r="I3292" s="111" t="s">
        <v>190</v>
      </c>
      <c r="J3292" t="str">
        <f t="shared" si="102"/>
        <v>3452SkogOrganisk jordBarskogLav</v>
      </c>
      <c r="K3292" s="111">
        <v>-0.50666953101693391</v>
      </c>
      <c r="L3292" s="111">
        <v>0.92784825435236762</v>
      </c>
      <c r="M3292" s="111">
        <v>0.46510463492953991</v>
      </c>
      <c r="N3292" s="112">
        <f t="shared" si="103"/>
        <v>0.88628335826497362</v>
      </c>
    </row>
    <row r="3293" spans="1:14" x14ac:dyDescent="0.25">
      <c r="A3293" s="111" t="s">
        <v>679</v>
      </c>
      <c r="B3293" s="111">
        <f>INDEX(kommuner!C:C,MATCH(_xlfn.NUMBERVALUE(A3293),kommuner!B:B,0))</f>
        <v>3452</v>
      </c>
      <c r="C3293" s="111" t="s">
        <v>127</v>
      </c>
      <c r="D3293" s="111" t="s">
        <v>127</v>
      </c>
      <c r="E3293" s="111" t="s">
        <v>123</v>
      </c>
      <c r="F3293" s="111" t="s">
        <v>172</v>
      </c>
      <c r="G3293" s="111" t="s">
        <v>173</v>
      </c>
      <c r="H3293" s="111" t="s">
        <v>172</v>
      </c>
      <c r="I3293" s="111" t="s">
        <v>173</v>
      </c>
      <c r="J3293" t="str">
        <f t="shared" si="102"/>
        <v>3452SkogOrganisk jordBarskogMiddels</v>
      </c>
      <c r="K3293" s="111">
        <v>-1.5571490961494638</v>
      </c>
      <c r="L3293" s="111">
        <v>0.92784825435236762</v>
      </c>
      <c r="M3293" s="111">
        <v>0.46518126042825314</v>
      </c>
      <c r="N3293" s="112">
        <f t="shared" si="103"/>
        <v>-0.16411958136884308</v>
      </c>
    </row>
    <row r="3294" spans="1:14" x14ac:dyDescent="0.25">
      <c r="A3294" s="111" t="s">
        <v>679</v>
      </c>
      <c r="B3294" s="111">
        <f>INDEX(kommuner!C:C,MATCH(_xlfn.NUMBERVALUE(A3294),kommuner!B:B,0))</f>
        <v>3452</v>
      </c>
      <c r="C3294" s="111" t="s">
        <v>127</v>
      </c>
      <c r="D3294" s="111" t="s">
        <v>127</v>
      </c>
      <c r="E3294" s="111" t="s">
        <v>123</v>
      </c>
      <c r="F3294" s="111" t="s">
        <v>172</v>
      </c>
      <c r="G3294" s="111" t="s">
        <v>186</v>
      </c>
      <c r="H3294" s="111" t="s">
        <v>172</v>
      </c>
      <c r="I3294" s="111" t="s">
        <v>186</v>
      </c>
      <c r="J3294" t="str">
        <f t="shared" si="102"/>
        <v>3452SkogOrganisk jordBarskogSærs høy</v>
      </c>
      <c r="K3294" s="111">
        <v>2.5548655235722699</v>
      </c>
      <c r="L3294" s="111">
        <v>0.92784825435236762</v>
      </c>
      <c r="M3294" s="111">
        <v>0.46518126042825314</v>
      </c>
      <c r="N3294" s="112">
        <f t="shared" si="103"/>
        <v>3.9478950383528906</v>
      </c>
    </row>
    <row r="3295" spans="1:14" x14ac:dyDescent="0.25">
      <c r="A3295" s="111" t="s">
        <v>679</v>
      </c>
      <c r="B3295" s="111">
        <f>INDEX(kommuner!C:C,MATCH(_xlfn.NUMBERVALUE(A3295),kommuner!B:B,0))</f>
        <v>3452</v>
      </c>
      <c r="C3295" s="111" t="s">
        <v>127</v>
      </c>
      <c r="D3295" s="111" t="s">
        <v>127</v>
      </c>
      <c r="E3295" s="111" t="s">
        <v>123</v>
      </c>
      <c r="F3295" s="111" t="s">
        <v>179</v>
      </c>
      <c r="G3295" s="111" t="s">
        <v>180</v>
      </c>
      <c r="H3295" s="111" t="s">
        <v>179</v>
      </c>
      <c r="I3295" s="111" t="s">
        <v>180</v>
      </c>
      <c r="J3295" t="str">
        <f t="shared" si="102"/>
        <v>3452SkogOrganisk jordBlandingsskogHøy</v>
      </c>
      <c r="K3295" s="111">
        <v>-5.5554344456832343</v>
      </c>
      <c r="L3295" s="111">
        <v>0.92784825435236762</v>
      </c>
      <c r="M3295" s="111">
        <v>0.46510463492953991</v>
      </c>
      <c r="N3295" s="112">
        <f t="shared" si="103"/>
        <v>-4.1624815564013264</v>
      </c>
    </row>
    <row r="3296" spans="1:14" x14ac:dyDescent="0.25">
      <c r="A3296" s="111" t="s">
        <v>679</v>
      </c>
      <c r="B3296" s="111">
        <f>INDEX(kommuner!C:C,MATCH(_xlfn.NUMBERVALUE(A3296),kommuner!B:B,0))</f>
        <v>3452</v>
      </c>
      <c r="C3296" s="111" t="s">
        <v>127</v>
      </c>
      <c r="D3296" s="111" t="s">
        <v>127</v>
      </c>
      <c r="E3296" s="111" t="s">
        <v>123</v>
      </c>
      <c r="F3296" s="111" t="s">
        <v>179</v>
      </c>
      <c r="G3296" s="111" t="s">
        <v>167</v>
      </c>
      <c r="H3296" s="111" t="s">
        <v>179</v>
      </c>
      <c r="I3296" s="111" t="s">
        <v>167</v>
      </c>
      <c r="J3296" t="str">
        <f t="shared" si="102"/>
        <v>3452SkogOrganisk jordBlandingsskogImpediment</v>
      </c>
      <c r="K3296" s="111">
        <v>-0.28586344175800005</v>
      </c>
      <c r="L3296" s="111">
        <v>0.92784825435236762</v>
      </c>
      <c r="M3296" s="111">
        <v>0.46510463492953991</v>
      </c>
      <c r="N3296" s="112">
        <f t="shared" si="103"/>
        <v>1.1070894475239075</v>
      </c>
    </row>
    <row r="3297" spans="1:14" x14ac:dyDescent="0.25">
      <c r="A3297" s="111" t="s">
        <v>679</v>
      </c>
      <c r="B3297" s="111">
        <f>INDEX(kommuner!C:C,MATCH(_xlfn.NUMBERVALUE(A3297),kommuner!B:B,0))</f>
        <v>3452</v>
      </c>
      <c r="C3297" s="111" t="s">
        <v>127</v>
      </c>
      <c r="D3297" s="111" t="s">
        <v>127</v>
      </c>
      <c r="E3297" s="111" t="s">
        <v>123</v>
      </c>
      <c r="F3297" s="111" t="s">
        <v>179</v>
      </c>
      <c r="G3297" s="111" t="s">
        <v>190</v>
      </c>
      <c r="H3297" s="111" t="s">
        <v>179</v>
      </c>
      <c r="I3297" s="111" t="s">
        <v>190</v>
      </c>
      <c r="J3297" t="str">
        <f t="shared" si="102"/>
        <v>3452SkogOrganisk jordBlandingsskogLav</v>
      </c>
      <c r="K3297" s="111">
        <v>-1.2347339377887629</v>
      </c>
      <c r="L3297" s="111">
        <v>0.92784825435236762</v>
      </c>
      <c r="M3297" s="111">
        <v>0.46510463492953991</v>
      </c>
      <c r="N3297" s="112">
        <f t="shared" si="103"/>
        <v>0.15821895149314458</v>
      </c>
    </row>
    <row r="3298" spans="1:14" x14ac:dyDescent="0.25">
      <c r="A3298" s="111" t="s">
        <v>679</v>
      </c>
      <c r="B3298" s="111">
        <f>INDEX(kommuner!C:C,MATCH(_xlfn.NUMBERVALUE(A3298),kommuner!B:B,0))</f>
        <v>3452</v>
      </c>
      <c r="C3298" s="111" t="s">
        <v>127</v>
      </c>
      <c r="D3298" s="111" t="s">
        <v>127</v>
      </c>
      <c r="E3298" s="111" t="s">
        <v>123</v>
      </c>
      <c r="F3298" s="111" t="s">
        <v>179</v>
      </c>
      <c r="G3298" s="111" t="s">
        <v>173</v>
      </c>
      <c r="H3298" s="111" t="s">
        <v>179</v>
      </c>
      <c r="I3298" s="111" t="s">
        <v>173</v>
      </c>
      <c r="J3298" t="str">
        <f t="shared" si="102"/>
        <v>3452SkogOrganisk jordBlandingsskogMiddels</v>
      </c>
      <c r="K3298" s="111">
        <v>-2.4239591752717748</v>
      </c>
      <c r="L3298" s="111">
        <v>0.92784825435236762</v>
      </c>
      <c r="M3298" s="111">
        <v>0.46510463492953991</v>
      </c>
      <c r="N3298" s="112">
        <f t="shared" si="103"/>
        <v>-1.0310062859898674</v>
      </c>
    </row>
    <row r="3299" spans="1:14" x14ac:dyDescent="0.25">
      <c r="A3299" s="111" t="s">
        <v>679</v>
      </c>
      <c r="B3299" s="111">
        <f>INDEX(kommuner!C:C,MATCH(_xlfn.NUMBERVALUE(A3299),kommuner!B:B,0))</f>
        <v>3452</v>
      </c>
      <c r="C3299" s="111" t="s">
        <v>127</v>
      </c>
      <c r="D3299" s="111" t="s">
        <v>127</v>
      </c>
      <c r="E3299" s="111" t="s">
        <v>123</v>
      </c>
      <c r="F3299" s="111" t="s">
        <v>179</v>
      </c>
      <c r="G3299" s="111" t="s">
        <v>186</v>
      </c>
      <c r="H3299" s="111" t="s">
        <v>179</v>
      </c>
      <c r="I3299" s="111" t="s">
        <v>186</v>
      </c>
      <c r="J3299" t="str">
        <f t="shared" si="102"/>
        <v>3452SkogOrganisk jordBlandingsskogSærs høy</v>
      </c>
      <c r="K3299" s="111">
        <v>-1.5726115302258048</v>
      </c>
      <c r="L3299" s="111">
        <v>0.92784825435236762</v>
      </c>
      <c r="M3299" s="111">
        <v>0.46510463492953991</v>
      </c>
      <c r="N3299" s="112">
        <f t="shared" si="103"/>
        <v>-0.17965864094389727</v>
      </c>
    </row>
    <row r="3300" spans="1:14" x14ac:dyDescent="0.25">
      <c r="A3300" s="111" t="s">
        <v>679</v>
      </c>
      <c r="B3300" s="111">
        <f>INDEX(kommuner!C:C,MATCH(_xlfn.NUMBERVALUE(A3300),kommuner!B:B,0))</f>
        <v>3452</v>
      </c>
      <c r="C3300" s="111" t="s">
        <v>127</v>
      </c>
      <c r="D3300" s="111" t="s">
        <v>127</v>
      </c>
      <c r="E3300" s="111" t="s">
        <v>123</v>
      </c>
      <c r="F3300" s="111" t="s">
        <v>185</v>
      </c>
      <c r="G3300" s="111" t="s">
        <v>180</v>
      </c>
      <c r="H3300" s="111" t="s">
        <v>185</v>
      </c>
      <c r="I3300" s="111" t="s">
        <v>180</v>
      </c>
      <c r="J3300" t="str">
        <f t="shared" si="102"/>
        <v>3452SkogOrganisk jordLauvskogHøy</v>
      </c>
      <c r="K3300" s="111">
        <v>-1.9913688882377358</v>
      </c>
      <c r="L3300" s="111">
        <v>0.92784825435236762</v>
      </c>
      <c r="M3300" s="111">
        <v>0.46510463492953991</v>
      </c>
      <c r="N3300" s="112">
        <f t="shared" si="103"/>
        <v>-0.59841599895582831</v>
      </c>
    </row>
    <row r="3301" spans="1:14" x14ac:dyDescent="0.25">
      <c r="A3301" s="111" t="s">
        <v>679</v>
      </c>
      <c r="B3301" s="111">
        <f>INDEX(kommuner!C:C,MATCH(_xlfn.NUMBERVALUE(A3301),kommuner!B:B,0))</f>
        <v>3452</v>
      </c>
      <c r="C3301" s="111" t="s">
        <v>127</v>
      </c>
      <c r="D3301" s="111" t="s">
        <v>127</v>
      </c>
      <c r="E3301" s="111" t="s">
        <v>123</v>
      </c>
      <c r="F3301" s="111" t="s">
        <v>185</v>
      </c>
      <c r="G3301" s="111" t="s">
        <v>167</v>
      </c>
      <c r="H3301" s="111" t="s">
        <v>185</v>
      </c>
      <c r="I3301" s="111" t="s">
        <v>167</v>
      </c>
      <c r="J3301" t="str">
        <f t="shared" si="102"/>
        <v>3452SkogOrganisk jordLauvskogImpediment</v>
      </c>
      <c r="K3301" s="111">
        <v>0.35000626494250675</v>
      </c>
      <c r="L3301" s="111">
        <v>0.92784825435236762</v>
      </c>
      <c r="M3301" s="111">
        <v>0.46510463492953991</v>
      </c>
      <c r="N3301" s="112">
        <f t="shared" si="103"/>
        <v>1.7429591542244141</v>
      </c>
    </row>
    <row r="3302" spans="1:14" x14ac:dyDescent="0.25">
      <c r="A3302" s="111" t="s">
        <v>679</v>
      </c>
      <c r="B3302" s="111">
        <f>INDEX(kommuner!C:C,MATCH(_xlfn.NUMBERVALUE(A3302),kommuner!B:B,0))</f>
        <v>3452</v>
      </c>
      <c r="C3302" s="111" t="s">
        <v>127</v>
      </c>
      <c r="D3302" s="111" t="s">
        <v>127</v>
      </c>
      <c r="E3302" s="111" t="s">
        <v>123</v>
      </c>
      <c r="F3302" s="111" t="s">
        <v>185</v>
      </c>
      <c r="G3302" s="111" t="s">
        <v>190</v>
      </c>
      <c r="H3302" s="111" t="s">
        <v>185</v>
      </c>
      <c r="I3302" s="111" t="s">
        <v>190</v>
      </c>
      <c r="J3302" t="str">
        <f t="shared" si="102"/>
        <v>3452SkogOrganisk jordLauvskogLav</v>
      </c>
      <c r="K3302" s="111">
        <v>1.1144075558526714</v>
      </c>
      <c r="L3302" s="111">
        <v>0.92784825435236762</v>
      </c>
      <c r="M3302" s="111">
        <v>0.46510463492953991</v>
      </c>
      <c r="N3302" s="112">
        <f t="shared" si="103"/>
        <v>2.5073604451345788</v>
      </c>
    </row>
    <row r="3303" spans="1:14" x14ac:dyDescent="0.25">
      <c r="A3303" s="111" t="s">
        <v>679</v>
      </c>
      <c r="B3303" s="111">
        <f>INDEX(kommuner!C:C,MATCH(_xlfn.NUMBERVALUE(A3303),kommuner!B:B,0))</f>
        <v>3452</v>
      </c>
      <c r="C3303" s="111" t="s">
        <v>127</v>
      </c>
      <c r="D3303" s="111" t="s">
        <v>127</v>
      </c>
      <c r="E3303" s="111" t="s">
        <v>123</v>
      </c>
      <c r="F3303" s="111" t="s">
        <v>185</v>
      </c>
      <c r="G3303" s="111" t="s">
        <v>173</v>
      </c>
      <c r="H3303" s="111" t="s">
        <v>185</v>
      </c>
      <c r="I3303" s="111" t="s">
        <v>173</v>
      </c>
      <c r="J3303" t="str">
        <f t="shared" si="102"/>
        <v>3452SkogOrganisk jordLauvskogMiddels</v>
      </c>
      <c r="K3303" s="111">
        <v>-0.62664468270982987</v>
      </c>
      <c r="L3303" s="111">
        <v>0.92784825435236762</v>
      </c>
      <c r="M3303" s="111">
        <v>0.46510463492953991</v>
      </c>
      <c r="N3303" s="112">
        <f t="shared" si="103"/>
        <v>0.76630820657207765</v>
      </c>
    </row>
    <row r="3304" spans="1:14" x14ac:dyDescent="0.25">
      <c r="A3304" s="111" t="s">
        <v>679</v>
      </c>
      <c r="B3304" s="111">
        <f>INDEX(kommuner!C:C,MATCH(_xlfn.NUMBERVALUE(A3304),kommuner!B:B,0))</f>
        <v>3452</v>
      </c>
      <c r="C3304" s="111" t="s">
        <v>127</v>
      </c>
      <c r="D3304" s="111" t="s">
        <v>127</v>
      </c>
      <c r="E3304" s="111" t="s">
        <v>123</v>
      </c>
      <c r="F3304" s="111" t="s">
        <v>185</v>
      </c>
      <c r="G3304" s="111" t="s">
        <v>186</v>
      </c>
      <c r="H3304" s="111" t="s">
        <v>185</v>
      </c>
      <c r="I3304" s="111" t="s">
        <v>186</v>
      </c>
      <c r="J3304" t="str">
        <f t="shared" si="102"/>
        <v>3452SkogOrganisk jordLauvskogSærs høy</v>
      </c>
      <c r="K3304" s="111">
        <v>-1.8997279926091779</v>
      </c>
      <c r="L3304" s="111">
        <v>0.92784825435236762</v>
      </c>
      <c r="M3304" s="111">
        <v>0.46510463492953991</v>
      </c>
      <c r="N3304" s="112">
        <f t="shared" si="103"/>
        <v>-0.50677510332727038</v>
      </c>
    </row>
    <row r="3305" spans="1:14" x14ac:dyDescent="0.25">
      <c r="A3305" s="111" t="s">
        <v>679</v>
      </c>
      <c r="B3305" s="111">
        <f>INDEX(kommuner!C:C,MATCH(_xlfn.NUMBERVALUE(A3305),kommuner!B:B,0))</f>
        <v>3452</v>
      </c>
      <c r="C3305" s="111" t="s">
        <v>83</v>
      </c>
      <c r="D3305" s="111" t="s">
        <v>83</v>
      </c>
      <c r="E3305" s="111" t="s">
        <v>126</v>
      </c>
      <c r="F3305" s="111" t="s">
        <v>139</v>
      </c>
      <c r="G3305" s="111" t="s">
        <v>139</v>
      </c>
      <c r="H3305" s="111" t="s">
        <v>139</v>
      </c>
      <c r="I3305" s="111" t="s">
        <v>139</v>
      </c>
      <c r="J3305" t="str">
        <f t="shared" si="102"/>
        <v>3452Utbygd arealMineraljord</v>
      </c>
      <c r="K3305" s="111">
        <v>-0.82639633937819656</v>
      </c>
      <c r="L3305" s="111">
        <v>0</v>
      </c>
      <c r="M3305" s="111">
        <v>1.303047089454229E-2</v>
      </c>
      <c r="N3305" s="112">
        <f t="shared" si="103"/>
        <v>-0.81336586848365422</v>
      </c>
    </row>
    <row r="3306" spans="1:14" x14ac:dyDescent="0.25">
      <c r="A3306" s="111" t="s">
        <v>679</v>
      </c>
      <c r="B3306" s="111">
        <f>INDEX(kommuner!C:C,MATCH(_xlfn.NUMBERVALUE(A3306),kommuner!B:B,0))</f>
        <v>3452</v>
      </c>
      <c r="C3306" s="111" t="s">
        <v>83</v>
      </c>
      <c r="D3306" s="111" t="s">
        <v>83</v>
      </c>
      <c r="E3306" s="111" t="s">
        <v>123</v>
      </c>
      <c r="F3306" s="111" t="s">
        <v>139</v>
      </c>
      <c r="G3306" s="111" t="s">
        <v>139</v>
      </c>
      <c r="H3306" s="111" t="s">
        <v>139</v>
      </c>
      <c r="I3306" s="111" t="s">
        <v>139</v>
      </c>
      <c r="J3306" t="str">
        <f t="shared" si="102"/>
        <v>3452Utbygd arealOrganisk jord</v>
      </c>
      <c r="K3306" s="111">
        <v>29.011421395201612</v>
      </c>
      <c r="L3306" s="111">
        <v>0</v>
      </c>
      <c r="M3306" s="111">
        <v>1.303047089454229E-2</v>
      </c>
      <c r="N3306" s="112">
        <f t="shared" si="103"/>
        <v>29.024451866096154</v>
      </c>
    </row>
    <row r="3307" spans="1:14" x14ac:dyDescent="0.25">
      <c r="A3307" s="111" t="s">
        <v>679</v>
      </c>
      <c r="B3307" s="111">
        <f>INDEX(kommuner!C:C,MATCH(_xlfn.NUMBERVALUE(A3307),kommuner!B:B,0))</f>
        <v>3452</v>
      </c>
      <c r="C3307" s="111" t="s">
        <v>181</v>
      </c>
      <c r="D3307" s="111" t="s">
        <v>181</v>
      </c>
      <c r="E3307" s="111" t="s">
        <v>123</v>
      </c>
      <c r="F3307" s="111" t="s">
        <v>139</v>
      </c>
      <c r="G3307" s="111" t="s">
        <v>139</v>
      </c>
      <c r="H3307" s="111" t="s">
        <v>139</v>
      </c>
      <c r="I3307" s="111" t="s">
        <v>139</v>
      </c>
      <c r="J3307" t="str">
        <f t="shared" si="102"/>
        <v>3452Vann og myrOrganisk jord</v>
      </c>
      <c r="K3307" s="111">
        <v>-0.15121005571827481</v>
      </c>
      <c r="L3307" s="111">
        <v>0</v>
      </c>
      <c r="M3307" s="111">
        <v>0</v>
      </c>
      <c r="N3307" s="112">
        <f t="shared" si="103"/>
        <v>-0.15121005571827481</v>
      </c>
    </row>
    <row r="3308" spans="1:14" x14ac:dyDescent="0.25">
      <c r="A3308" s="111" t="s">
        <v>680</v>
      </c>
      <c r="B3308" s="111">
        <f>INDEX(kommuner!C:C,MATCH(_xlfn.NUMBERVALUE(A3308),kommuner!B:B,0))</f>
        <v>3453</v>
      </c>
      <c r="C3308" s="111" t="s">
        <v>82</v>
      </c>
      <c r="D3308" s="111" t="s">
        <v>82</v>
      </c>
      <c r="E3308" s="111" t="s">
        <v>126</v>
      </c>
      <c r="F3308" s="111" t="s">
        <v>139</v>
      </c>
      <c r="G3308" s="111" t="s">
        <v>139</v>
      </c>
      <c r="H3308" s="111" t="s">
        <v>139</v>
      </c>
      <c r="I3308" s="111" t="s">
        <v>139</v>
      </c>
      <c r="J3308" t="str">
        <f t="shared" si="102"/>
        <v>3453Annen utmarkMineraljord</v>
      </c>
      <c r="K3308" s="111">
        <v>-8.1294889331176998E-2</v>
      </c>
      <c r="L3308" s="111">
        <v>0</v>
      </c>
      <c r="M3308" s="111">
        <v>0</v>
      </c>
      <c r="N3308" s="112">
        <f t="shared" si="103"/>
        <v>-8.1294889331176998E-2</v>
      </c>
    </row>
    <row r="3309" spans="1:14" x14ac:dyDescent="0.25">
      <c r="A3309" s="111" t="s">
        <v>680</v>
      </c>
      <c r="B3309" s="111">
        <f>INDEX(kommuner!C:C,MATCH(_xlfn.NUMBERVALUE(A3309),kommuner!B:B,0))</f>
        <v>3453</v>
      </c>
      <c r="C3309" s="111" t="s">
        <v>121</v>
      </c>
      <c r="D3309" s="111" t="s">
        <v>121</v>
      </c>
      <c r="E3309" s="111" t="s">
        <v>126</v>
      </c>
      <c r="F3309" s="111" t="s">
        <v>139</v>
      </c>
      <c r="G3309" s="111" t="s">
        <v>139</v>
      </c>
      <c r="H3309" s="111" t="s">
        <v>139</v>
      </c>
      <c r="I3309" s="111" t="s">
        <v>139</v>
      </c>
      <c r="J3309" t="str">
        <f t="shared" si="102"/>
        <v>3453BeiteMineraljord</v>
      </c>
      <c r="K3309" s="111">
        <v>-0.96338340838695502</v>
      </c>
      <c r="L3309" s="111">
        <v>0</v>
      </c>
      <c r="M3309" s="111">
        <v>1.2448711246839999E-7</v>
      </c>
      <c r="N3309" s="112">
        <f t="shared" si="103"/>
        <v>-0.96338328389984251</v>
      </c>
    </row>
    <row r="3310" spans="1:14" x14ac:dyDescent="0.25">
      <c r="A3310" s="111" t="s">
        <v>680</v>
      </c>
      <c r="B3310" s="111">
        <f>INDEX(kommuner!C:C,MATCH(_xlfn.NUMBERVALUE(A3310),kommuner!B:B,0))</f>
        <v>3453</v>
      </c>
      <c r="C3310" s="111" t="s">
        <v>121</v>
      </c>
      <c r="D3310" s="111" t="s">
        <v>121</v>
      </c>
      <c r="E3310" s="111" t="s">
        <v>123</v>
      </c>
      <c r="F3310" s="111" t="s">
        <v>139</v>
      </c>
      <c r="G3310" s="111" t="s">
        <v>139</v>
      </c>
      <c r="H3310" s="111" t="s">
        <v>139</v>
      </c>
      <c r="I3310" s="111" t="s">
        <v>139</v>
      </c>
      <c r="J3310" t="str">
        <f t="shared" si="102"/>
        <v>3453BeiteOrganisk jord</v>
      </c>
      <c r="K3310" s="111">
        <v>12.077525935985037</v>
      </c>
      <c r="L3310" s="111">
        <v>1.6412500000000001</v>
      </c>
      <c r="M3310" s="111">
        <v>0</v>
      </c>
      <c r="N3310" s="112">
        <f t="shared" si="103"/>
        <v>13.718775935985036</v>
      </c>
    </row>
    <row r="3311" spans="1:14" x14ac:dyDescent="0.25">
      <c r="A3311" s="111" t="s">
        <v>680</v>
      </c>
      <c r="B3311" s="111">
        <f>INDEX(kommuner!C:C,MATCH(_xlfn.NUMBERVALUE(A3311),kommuner!B:B,0))</f>
        <v>3453</v>
      </c>
      <c r="C3311" s="111" t="s">
        <v>84</v>
      </c>
      <c r="D3311" s="111" t="s">
        <v>84</v>
      </c>
      <c r="E3311" s="111" t="s">
        <v>126</v>
      </c>
      <c r="F3311" s="111" t="s">
        <v>139</v>
      </c>
      <c r="G3311" s="111" t="s">
        <v>139</v>
      </c>
      <c r="H3311" s="111" t="s">
        <v>139</v>
      </c>
      <c r="I3311" s="111" t="s">
        <v>139</v>
      </c>
      <c r="J3311" t="str">
        <f t="shared" si="102"/>
        <v>3453Dyrket markMineraljord</v>
      </c>
      <c r="K3311" s="111">
        <v>-0.49268043400208006</v>
      </c>
      <c r="L3311" s="111">
        <v>0</v>
      </c>
      <c r="M3311" s="111">
        <v>0</v>
      </c>
      <c r="N3311" s="112">
        <f t="shared" si="103"/>
        <v>-0.49268043400208006</v>
      </c>
    </row>
    <row r="3312" spans="1:14" x14ac:dyDescent="0.25">
      <c r="A3312" s="111" t="s">
        <v>680</v>
      </c>
      <c r="B3312" s="111">
        <f>INDEX(kommuner!C:C,MATCH(_xlfn.NUMBERVALUE(A3312),kommuner!B:B,0))</f>
        <v>3453</v>
      </c>
      <c r="C3312" s="111" t="s">
        <v>84</v>
      </c>
      <c r="D3312" s="111" t="s">
        <v>84</v>
      </c>
      <c r="E3312" s="111" t="s">
        <v>123</v>
      </c>
      <c r="F3312" s="111" t="s">
        <v>139</v>
      </c>
      <c r="G3312" s="111" t="s">
        <v>139</v>
      </c>
      <c r="H3312" s="111" t="s">
        <v>139</v>
      </c>
      <c r="I3312" s="111" t="s">
        <v>139</v>
      </c>
      <c r="J3312" t="str">
        <f t="shared" si="102"/>
        <v>3453Dyrket markOrganisk jord</v>
      </c>
      <c r="K3312" s="111">
        <v>28.726149366675592</v>
      </c>
      <c r="L3312" s="111">
        <v>1.45625</v>
      </c>
      <c r="M3312" s="111">
        <v>0</v>
      </c>
      <c r="N3312" s="112">
        <f t="shared" si="103"/>
        <v>30.182399366675593</v>
      </c>
    </row>
    <row r="3313" spans="1:14" x14ac:dyDescent="0.25">
      <c r="A3313" s="111" t="s">
        <v>680</v>
      </c>
      <c r="B3313" s="111">
        <f>INDEX(kommuner!C:C,MATCH(_xlfn.NUMBERVALUE(A3313),kommuner!B:B,0))</f>
        <v>3453</v>
      </c>
      <c r="C3313" s="111" t="s">
        <v>127</v>
      </c>
      <c r="D3313" s="111" t="s">
        <v>127</v>
      </c>
      <c r="E3313" s="111" t="s">
        <v>126</v>
      </c>
      <c r="F3313" s="111" t="s">
        <v>172</v>
      </c>
      <c r="G3313" s="111" t="s">
        <v>180</v>
      </c>
      <c r="H3313" s="111" t="s">
        <v>172</v>
      </c>
      <c r="I3313" s="111" t="s">
        <v>180</v>
      </c>
      <c r="J3313" t="str">
        <f t="shared" si="102"/>
        <v>3453SkogMineraljordBarskogHøy</v>
      </c>
      <c r="K3313" s="111">
        <v>-2.6198458133623994</v>
      </c>
      <c r="L3313" s="111">
        <v>0.85306406685236758</v>
      </c>
      <c r="M3313" s="111">
        <v>6.4056614999681585E-2</v>
      </c>
      <c r="N3313" s="112">
        <f t="shared" si="103"/>
        <v>-1.7027251315103504</v>
      </c>
    </row>
    <row r="3314" spans="1:14" x14ac:dyDescent="0.25">
      <c r="A3314" s="111" t="s">
        <v>680</v>
      </c>
      <c r="B3314" s="111">
        <f>INDEX(kommuner!C:C,MATCH(_xlfn.NUMBERVALUE(A3314),kommuner!B:B,0))</f>
        <v>3453</v>
      </c>
      <c r="C3314" s="111" t="s">
        <v>127</v>
      </c>
      <c r="D3314" s="111" t="s">
        <v>127</v>
      </c>
      <c r="E3314" s="111" t="s">
        <v>126</v>
      </c>
      <c r="F3314" s="111" t="s">
        <v>172</v>
      </c>
      <c r="G3314" s="111" t="s">
        <v>167</v>
      </c>
      <c r="H3314" s="111" t="s">
        <v>172</v>
      </c>
      <c r="I3314" s="111" t="s">
        <v>167</v>
      </c>
      <c r="J3314" t="str">
        <f t="shared" si="102"/>
        <v>3453SkogMineraljordBarskogImpediment</v>
      </c>
      <c r="K3314" s="111">
        <v>-2.0650085329634176</v>
      </c>
      <c r="L3314" s="111">
        <v>0.85306406685236758</v>
      </c>
      <c r="M3314" s="111">
        <v>6.3979989500968365E-2</v>
      </c>
      <c r="N3314" s="112">
        <f t="shared" si="103"/>
        <v>-1.1479644766100818</v>
      </c>
    </row>
    <row r="3315" spans="1:14" x14ac:dyDescent="0.25">
      <c r="A3315" s="111" t="s">
        <v>680</v>
      </c>
      <c r="B3315" s="111">
        <f>INDEX(kommuner!C:C,MATCH(_xlfn.NUMBERVALUE(A3315),kommuner!B:B,0))</f>
        <v>3453</v>
      </c>
      <c r="C3315" s="111" t="s">
        <v>127</v>
      </c>
      <c r="D3315" s="111" t="s">
        <v>127</v>
      </c>
      <c r="E3315" s="111" t="s">
        <v>126</v>
      </c>
      <c r="F3315" s="111" t="s">
        <v>172</v>
      </c>
      <c r="G3315" s="111" t="s">
        <v>190</v>
      </c>
      <c r="H3315" s="111" t="s">
        <v>172</v>
      </c>
      <c r="I3315" s="111" t="s">
        <v>190</v>
      </c>
      <c r="J3315" t="str">
        <f t="shared" si="102"/>
        <v>3453SkogMineraljordBarskogLav</v>
      </c>
      <c r="K3315" s="111">
        <v>-1.5556963198695539</v>
      </c>
      <c r="L3315" s="111">
        <v>0.85306406685236758</v>
      </c>
      <c r="M3315" s="111">
        <v>6.3979989500968365E-2</v>
      </c>
      <c r="N3315" s="112">
        <f t="shared" si="103"/>
        <v>-0.63865226351621796</v>
      </c>
    </row>
    <row r="3316" spans="1:14" x14ac:dyDescent="0.25">
      <c r="A3316" s="111" t="s">
        <v>680</v>
      </c>
      <c r="B3316" s="111">
        <f>INDEX(kommuner!C:C,MATCH(_xlfn.NUMBERVALUE(A3316),kommuner!B:B,0))</f>
        <v>3453</v>
      </c>
      <c r="C3316" s="111" t="s">
        <v>127</v>
      </c>
      <c r="D3316" s="111" t="s">
        <v>127</v>
      </c>
      <c r="E3316" s="111" t="s">
        <v>126</v>
      </c>
      <c r="F3316" s="111" t="s">
        <v>172</v>
      </c>
      <c r="G3316" s="111" t="s">
        <v>173</v>
      </c>
      <c r="H3316" s="111" t="s">
        <v>172</v>
      </c>
      <c r="I3316" s="111" t="s">
        <v>173</v>
      </c>
      <c r="J3316" t="str">
        <f t="shared" si="102"/>
        <v>3453SkogMineraljordBarskogMiddels</v>
      </c>
      <c r="K3316" s="111">
        <v>-2.1020078369684825</v>
      </c>
      <c r="L3316" s="111">
        <v>0.85306406685236758</v>
      </c>
      <c r="M3316" s="111">
        <v>6.4056614999681585E-2</v>
      </c>
      <c r="N3316" s="112">
        <f t="shared" si="103"/>
        <v>-1.1848871551164335</v>
      </c>
    </row>
    <row r="3317" spans="1:14" x14ac:dyDescent="0.25">
      <c r="A3317" s="111" t="s">
        <v>680</v>
      </c>
      <c r="B3317" s="111">
        <f>INDEX(kommuner!C:C,MATCH(_xlfn.NUMBERVALUE(A3317),kommuner!B:B,0))</f>
        <v>3453</v>
      </c>
      <c r="C3317" s="111" t="s">
        <v>127</v>
      </c>
      <c r="D3317" s="111" t="s">
        <v>127</v>
      </c>
      <c r="E3317" s="111" t="s">
        <v>126</v>
      </c>
      <c r="F3317" s="111" t="s">
        <v>172</v>
      </c>
      <c r="G3317" s="111" t="s">
        <v>186</v>
      </c>
      <c r="H3317" s="111" t="s">
        <v>172</v>
      </c>
      <c r="I3317" s="111" t="s">
        <v>186</v>
      </c>
      <c r="J3317" t="str">
        <f t="shared" si="102"/>
        <v>3453SkogMineraljordBarskogSærs høy</v>
      </c>
      <c r="K3317" s="111">
        <v>0.12072674540874306</v>
      </c>
      <c r="L3317" s="111">
        <v>0.85306406685236758</v>
      </c>
      <c r="M3317" s="111">
        <v>6.4056614999681585E-2</v>
      </c>
      <c r="N3317" s="112">
        <f t="shared" si="103"/>
        <v>1.0378474272607923</v>
      </c>
    </row>
    <row r="3318" spans="1:14" x14ac:dyDescent="0.25">
      <c r="A3318" s="111" t="s">
        <v>680</v>
      </c>
      <c r="B3318" s="111">
        <f>INDEX(kommuner!C:C,MATCH(_xlfn.NUMBERVALUE(A3318),kommuner!B:B,0))</f>
        <v>3453</v>
      </c>
      <c r="C3318" s="111" t="s">
        <v>127</v>
      </c>
      <c r="D3318" s="111" t="s">
        <v>127</v>
      </c>
      <c r="E3318" s="111" t="s">
        <v>126</v>
      </c>
      <c r="F3318" s="111" t="s">
        <v>179</v>
      </c>
      <c r="G3318" s="111" t="s">
        <v>180</v>
      </c>
      <c r="H3318" s="111" t="s">
        <v>179</v>
      </c>
      <c r="I3318" s="111" t="s">
        <v>180</v>
      </c>
      <c r="J3318" t="str">
        <f t="shared" si="102"/>
        <v>3453SkogMineraljordBlandingsskogHøy</v>
      </c>
      <c r="K3318" s="111">
        <v>-7.1939050909469406</v>
      </c>
      <c r="L3318" s="111">
        <v>0.85306406685236758</v>
      </c>
      <c r="M3318" s="111">
        <v>6.3979989500968365E-2</v>
      </c>
      <c r="N3318" s="112">
        <f t="shared" si="103"/>
        <v>-6.2768610345936047</v>
      </c>
    </row>
    <row r="3319" spans="1:14" x14ac:dyDescent="0.25">
      <c r="A3319" s="111" t="s">
        <v>680</v>
      </c>
      <c r="B3319" s="111">
        <f>INDEX(kommuner!C:C,MATCH(_xlfn.NUMBERVALUE(A3319),kommuner!B:B,0))</f>
        <v>3453</v>
      </c>
      <c r="C3319" s="111" t="s">
        <v>127</v>
      </c>
      <c r="D3319" s="111" t="s">
        <v>127</v>
      </c>
      <c r="E3319" s="111" t="s">
        <v>126</v>
      </c>
      <c r="F3319" s="111" t="s">
        <v>179</v>
      </c>
      <c r="G3319" s="111" t="s">
        <v>167</v>
      </c>
      <c r="H3319" s="111" t="s">
        <v>179</v>
      </c>
      <c r="I3319" s="111" t="s">
        <v>167</v>
      </c>
      <c r="J3319" t="str">
        <f t="shared" si="102"/>
        <v>3453SkogMineraljordBlandingsskogImpediment</v>
      </c>
      <c r="K3319" s="111">
        <v>-1.534689908392211</v>
      </c>
      <c r="L3319" s="111">
        <v>0.85306406685236758</v>
      </c>
      <c r="M3319" s="111">
        <v>6.3979989500968365E-2</v>
      </c>
      <c r="N3319" s="112">
        <f t="shared" si="103"/>
        <v>-0.61764585203887501</v>
      </c>
    </row>
    <row r="3320" spans="1:14" x14ac:dyDescent="0.25">
      <c r="A3320" s="111" t="s">
        <v>680</v>
      </c>
      <c r="B3320" s="111">
        <f>INDEX(kommuner!C:C,MATCH(_xlfn.NUMBERVALUE(A3320),kommuner!B:B,0))</f>
        <v>3453</v>
      </c>
      <c r="C3320" s="111" t="s">
        <v>127</v>
      </c>
      <c r="D3320" s="111" t="s">
        <v>127</v>
      </c>
      <c r="E3320" s="111" t="s">
        <v>126</v>
      </c>
      <c r="F3320" s="111" t="s">
        <v>179</v>
      </c>
      <c r="G3320" s="111" t="s">
        <v>190</v>
      </c>
      <c r="H3320" s="111" t="s">
        <v>179</v>
      </c>
      <c r="I3320" s="111" t="s">
        <v>190</v>
      </c>
      <c r="J3320" t="str">
        <f t="shared" si="102"/>
        <v>3453SkogMineraljordBlandingsskogLav</v>
      </c>
      <c r="K3320" s="111">
        <v>-2.1877055028220966</v>
      </c>
      <c r="L3320" s="111">
        <v>0.85306406685236758</v>
      </c>
      <c r="M3320" s="111">
        <v>6.3979989500968365E-2</v>
      </c>
      <c r="N3320" s="112">
        <f t="shared" si="103"/>
        <v>-1.2706614464687609</v>
      </c>
    </row>
    <row r="3321" spans="1:14" x14ac:dyDescent="0.25">
      <c r="A3321" s="111" t="s">
        <v>680</v>
      </c>
      <c r="B3321" s="111">
        <f>INDEX(kommuner!C:C,MATCH(_xlfn.NUMBERVALUE(A3321),kommuner!B:B,0))</f>
        <v>3453</v>
      </c>
      <c r="C3321" s="111" t="s">
        <v>127</v>
      </c>
      <c r="D3321" s="111" t="s">
        <v>127</v>
      </c>
      <c r="E3321" s="111" t="s">
        <v>126</v>
      </c>
      <c r="F3321" s="111" t="s">
        <v>179</v>
      </c>
      <c r="G3321" s="111" t="s">
        <v>173</v>
      </c>
      <c r="H3321" s="111" t="s">
        <v>179</v>
      </c>
      <c r="I3321" s="111" t="s">
        <v>173</v>
      </c>
      <c r="J3321" t="str">
        <f t="shared" si="102"/>
        <v>3453SkogMineraljordBlandingsskogMiddels</v>
      </c>
      <c r="K3321" s="111">
        <v>-3.8687729546762566</v>
      </c>
      <c r="L3321" s="111">
        <v>0.85306406685236758</v>
      </c>
      <c r="M3321" s="111">
        <v>6.3979989500968365E-2</v>
      </c>
      <c r="N3321" s="112">
        <f t="shared" si="103"/>
        <v>-2.9517288983229206</v>
      </c>
    </row>
    <row r="3322" spans="1:14" x14ac:dyDescent="0.25">
      <c r="A3322" s="111" t="s">
        <v>680</v>
      </c>
      <c r="B3322" s="111">
        <f>INDEX(kommuner!C:C,MATCH(_xlfn.NUMBERVALUE(A3322),kommuner!B:B,0))</f>
        <v>3453</v>
      </c>
      <c r="C3322" s="111" t="s">
        <v>127</v>
      </c>
      <c r="D3322" s="111" t="s">
        <v>127</v>
      </c>
      <c r="E3322" s="111" t="s">
        <v>126</v>
      </c>
      <c r="F3322" s="111" t="s">
        <v>179</v>
      </c>
      <c r="G3322" s="111" t="s">
        <v>186</v>
      </c>
      <c r="H3322" s="111" t="s">
        <v>179</v>
      </c>
      <c r="I3322" s="111" t="s">
        <v>186</v>
      </c>
      <c r="J3322" t="str">
        <f t="shared" si="102"/>
        <v>3453SkogMineraljordBlandingsskogSærs høy</v>
      </c>
      <c r="K3322" s="111">
        <v>-2.9395925245326562</v>
      </c>
      <c r="L3322" s="111">
        <v>0.85306406685236758</v>
      </c>
      <c r="M3322" s="111">
        <v>6.3979989500968365E-2</v>
      </c>
      <c r="N3322" s="112">
        <f t="shared" si="103"/>
        <v>-2.0225484681793202</v>
      </c>
    </row>
    <row r="3323" spans="1:14" x14ac:dyDescent="0.25">
      <c r="A3323" s="111" t="s">
        <v>680</v>
      </c>
      <c r="B3323" s="111">
        <f>INDEX(kommuner!C:C,MATCH(_xlfn.NUMBERVALUE(A3323),kommuner!B:B,0))</f>
        <v>3453</v>
      </c>
      <c r="C3323" s="111" t="s">
        <v>127</v>
      </c>
      <c r="D3323" s="111" t="s">
        <v>127</v>
      </c>
      <c r="E3323" s="111" t="s">
        <v>126</v>
      </c>
      <c r="F3323" s="111" t="s">
        <v>185</v>
      </c>
      <c r="G3323" s="111" t="s">
        <v>180</v>
      </c>
      <c r="H3323" s="111" t="s">
        <v>185</v>
      </c>
      <c r="I3323" s="111" t="s">
        <v>180</v>
      </c>
      <c r="J3323" t="str">
        <f t="shared" si="102"/>
        <v>3453SkogMineraljordLauvskogHøy</v>
      </c>
      <c r="K3323" s="111">
        <v>-3.3269846154961789</v>
      </c>
      <c r="L3323" s="111">
        <v>0.85306406685236758</v>
      </c>
      <c r="M3323" s="111">
        <v>6.3979989500968365E-2</v>
      </c>
      <c r="N3323" s="112">
        <f t="shared" si="103"/>
        <v>-2.4099405591428429</v>
      </c>
    </row>
    <row r="3324" spans="1:14" x14ac:dyDescent="0.25">
      <c r="A3324" s="111" t="s">
        <v>680</v>
      </c>
      <c r="B3324" s="111">
        <f>INDEX(kommuner!C:C,MATCH(_xlfn.NUMBERVALUE(A3324),kommuner!B:B,0))</f>
        <v>3453</v>
      </c>
      <c r="C3324" s="111" t="s">
        <v>127</v>
      </c>
      <c r="D3324" s="111" t="s">
        <v>127</v>
      </c>
      <c r="E3324" s="111" t="s">
        <v>126</v>
      </c>
      <c r="F3324" s="111" t="s">
        <v>185</v>
      </c>
      <c r="G3324" s="111" t="s">
        <v>167</v>
      </c>
      <c r="H3324" s="111" t="s">
        <v>185</v>
      </c>
      <c r="I3324" s="111" t="s">
        <v>167</v>
      </c>
      <c r="J3324" t="str">
        <f t="shared" si="102"/>
        <v>3453SkogMineraljordLauvskogImpediment</v>
      </c>
      <c r="K3324" s="111">
        <v>-0.77373521499002318</v>
      </c>
      <c r="L3324" s="111">
        <v>0.85306406685236758</v>
      </c>
      <c r="M3324" s="111">
        <v>6.3979989500968365E-2</v>
      </c>
      <c r="N3324" s="112">
        <f t="shared" si="103"/>
        <v>0.14330884136331276</v>
      </c>
    </row>
    <row r="3325" spans="1:14" x14ac:dyDescent="0.25">
      <c r="A3325" s="111" t="s">
        <v>680</v>
      </c>
      <c r="B3325" s="111">
        <f>INDEX(kommuner!C:C,MATCH(_xlfn.NUMBERVALUE(A3325),kommuner!B:B,0))</f>
        <v>3453</v>
      </c>
      <c r="C3325" s="111" t="s">
        <v>127</v>
      </c>
      <c r="D3325" s="111" t="s">
        <v>127</v>
      </c>
      <c r="E3325" s="111" t="s">
        <v>126</v>
      </c>
      <c r="F3325" s="111" t="s">
        <v>185</v>
      </c>
      <c r="G3325" s="111" t="s">
        <v>190</v>
      </c>
      <c r="H3325" s="111" t="s">
        <v>185</v>
      </c>
      <c r="I3325" s="111" t="s">
        <v>190</v>
      </c>
      <c r="J3325" t="str">
        <f t="shared" si="102"/>
        <v>3453SkogMineraljordLauvskogLav</v>
      </c>
      <c r="K3325" s="111">
        <v>-8.9748170935426599E-2</v>
      </c>
      <c r="L3325" s="111">
        <v>0.85306406685236758</v>
      </c>
      <c r="M3325" s="111">
        <v>6.3979989500968365E-2</v>
      </c>
      <c r="N3325" s="112">
        <f t="shared" si="103"/>
        <v>0.82729588541790933</v>
      </c>
    </row>
    <row r="3326" spans="1:14" x14ac:dyDescent="0.25">
      <c r="A3326" s="111" t="s">
        <v>680</v>
      </c>
      <c r="B3326" s="111">
        <f>INDEX(kommuner!C:C,MATCH(_xlfn.NUMBERVALUE(A3326),kommuner!B:B,0))</f>
        <v>3453</v>
      </c>
      <c r="C3326" s="111" t="s">
        <v>127</v>
      </c>
      <c r="D3326" s="111" t="s">
        <v>127</v>
      </c>
      <c r="E3326" s="111" t="s">
        <v>126</v>
      </c>
      <c r="F3326" s="111" t="s">
        <v>185</v>
      </c>
      <c r="G3326" s="111" t="s">
        <v>173</v>
      </c>
      <c r="H3326" s="111" t="s">
        <v>185</v>
      </c>
      <c r="I3326" s="111" t="s">
        <v>173</v>
      </c>
      <c r="J3326" t="str">
        <f t="shared" si="102"/>
        <v>3453SkogMineraljordLauvskogMiddels</v>
      </c>
      <c r="K3326" s="111">
        <v>-1.7789409505847176</v>
      </c>
      <c r="L3326" s="111">
        <v>0.85306406685236758</v>
      </c>
      <c r="M3326" s="111">
        <v>6.3979989500968365E-2</v>
      </c>
      <c r="N3326" s="112">
        <f t="shared" si="103"/>
        <v>-0.86189689423138161</v>
      </c>
    </row>
    <row r="3327" spans="1:14" x14ac:dyDescent="0.25">
      <c r="A3327" s="111" t="s">
        <v>680</v>
      </c>
      <c r="B3327" s="111">
        <f>INDEX(kommuner!C:C,MATCH(_xlfn.NUMBERVALUE(A3327),kommuner!B:B,0))</f>
        <v>3453</v>
      </c>
      <c r="C3327" s="111" t="s">
        <v>127</v>
      </c>
      <c r="D3327" s="111" t="s">
        <v>127</v>
      </c>
      <c r="E3327" s="111" t="s">
        <v>126</v>
      </c>
      <c r="F3327" s="111" t="s">
        <v>185</v>
      </c>
      <c r="G3327" s="111" t="s">
        <v>186</v>
      </c>
      <c r="H3327" s="111" t="s">
        <v>185</v>
      </c>
      <c r="I3327" s="111" t="s">
        <v>186</v>
      </c>
      <c r="J3327" t="str">
        <f t="shared" si="102"/>
        <v>3453SkogMineraljordLauvskogSærs høy</v>
      </c>
      <c r="K3327" s="111">
        <v>-3.6560473259425113</v>
      </c>
      <c r="L3327" s="111">
        <v>0.85306406685236758</v>
      </c>
      <c r="M3327" s="111">
        <v>6.3979989500968365E-2</v>
      </c>
      <c r="N3327" s="112">
        <f t="shared" si="103"/>
        <v>-2.7390032695891753</v>
      </c>
    </row>
    <row r="3328" spans="1:14" x14ac:dyDescent="0.25">
      <c r="A3328" s="111" t="s">
        <v>680</v>
      </c>
      <c r="B3328" s="111">
        <f>INDEX(kommuner!C:C,MATCH(_xlfn.NUMBERVALUE(A3328),kommuner!B:B,0))</f>
        <v>3453</v>
      </c>
      <c r="C3328" s="111" t="s">
        <v>127</v>
      </c>
      <c r="D3328" s="111" t="s">
        <v>127</v>
      </c>
      <c r="E3328" s="111" t="s">
        <v>123</v>
      </c>
      <c r="F3328" s="111" t="s">
        <v>172</v>
      </c>
      <c r="G3328" s="111" t="s">
        <v>180</v>
      </c>
      <c r="H3328" s="111" t="s">
        <v>172</v>
      </c>
      <c r="I3328" s="111" t="s">
        <v>180</v>
      </c>
      <c r="J3328" t="str">
        <f t="shared" si="102"/>
        <v>3453SkogOrganisk jordBarskogHøy</v>
      </c>
      <c r="K3328" s="111">
        <v>-2.5184559031994138</v>
      </c>
      <c r="L3328" s="111">
        <v>0.92784825435236762</v>
      </c>
      <c r="M3328" s="111">
        <v>0.46518126042825314</v>
      </c>
      <c r="N3328" s="112">
        <f t="shared" si="103"/>
        <v>-1.1254263884187932</v>
      </c>
    </row>
    <row r="3329" spans="1:14" x14ac:dyDescent="0.25">
      <c r="A3329" s="111" t="s">
        <v>680</v>
      </c>
      <c r="B3329" s="111">
        <f>INDEX(kommuner!C:C,MATCH(_xlfn.NUMBERVALUE(A3329),kommuner!B:B,0))</f>
        <v>3453</v>
      </c>
      <c r="C3329" s="111" t="s">
        <v>127</v>
      </c>
      <c r="D3329" s="111" t="s">
        <v>127</v>
      </c>
      <c r="E3329" s="111" t="s">
        <v>123</v>
      </c>
      <c r="F3329" s="111" t="s">
        <v>172</v>
      </c>
      <c r="G3329" s="111" t="s">
        <v>167</v>
      </c>
      <c r="H3329" s="111" t="s">
        <v>172</v>
      </c>
      <c r="I3329" s="111" t="s">
        <v>167</v>
      </c>
      <c r="J3329" t="str">
        <f t="shared" si="102"/>
        <v>3453SkogOrganisk jordBarskogImpediment</v>
      </c>
      <c r="K3329" s="111">
        <v>3.7944669267533482E-2</v>
      </c>
      <c r="L3329" s="111">
        <v>0.92784825435236762</v>
      </c>
      <c r="M3329" s="111">
        <v>0.46510463492953991</v>
      </c>
      <c r="N3329" s="112">
        <f t="shared" si="103"/>
        <v>1.430897558549441</v>
      </c>
    </row>
    <row r="3330" spans="1:14" x14ac:dyDescent="0.25">
      <c r="A3330" s="111" t="s">
        <v>680</v>
      </c>
      <c r="B3330" s="111">
        <f>INDEX(kommuner!C:C,MATCH(_xlfn.NUMBERVALUE(A3330),kommuner!B:B,0))</f>
        <v>3453</v>
      </c>
      <c r="C3330" s="111" t="s">
        <v>127</v>
      </c>
      <c r="D3330" s="111" t="s">
        <v>127</v>
      </c>
      <c r="E3330" s="111" t="s">
        <v>123</v>
      </c>
      <c r="F3330" s="111" t="s">
        <v>172</v>
      </c>
      <c r="G3330" s="111" t="s">
        <v>190</v>
      </c>
      <c r="H3330" s="111" t="s">
        <v>172</v>
      </c>
      <c r="I3330" s="111" t="s">
        <v>190</v>
      </c>
      <c r="J3330" t="str">
        <f t="shared" si="102"/>
        <v>3453SkogOrganisk jordBarskogLav</v>
      </c>
      <c r="K3330" s="111">
        <v>-0.50666953101693391</v>
      </c>
      <c r="L3330" s="111">
        <v>0.92784825435236762</v>
      </c>
      <c r="M3330" s="111">
        <v>0.46510463492953991</v>
      </c>
      <c r="N3330" s="112">
        <f t="shared" si="103"/>
        <v>0.88628335826497362</v>
      </c>
    </row>
    <row r="3331" spans="1:14" x14ac:dyDescent="0.25">
      <c r="A3331" s="111" t="s">
        <v>680</v>
      </c>
      <c r="B3331" s="111">
        <f>INDEX(kommuner!C:C,MATCH(_xlfn.NUMBERVALUE(A3331),kommuner!B:B,0))</f>
        <v>3453</v>
      </c>
      <c r="C3331" s="111" t="s">
        <v>127</v>
      </c>
      <c r="D3331" s="111" t="s">
        <v>127</v>
      </c>
      <c r="E3331" s="111" t="s">
        <v>123</v>
      </c>
      <c r="F3331" s="111" t="s">
        <v>172</v>
      </c>
      <c r="G3331" s="111" t="s">
        <v>173</v>
      </c>
      <c r="H3331" s="111" t="s">
        <v>172</v>
      </c>
      <c r="I3331" s="111" t="s">
        <v>173</v>
      </c>
      <c r="J3331" t="str">
        <f t="shared" ref="J3331:J3394" si="104">B3331&amp;C3331&amp;E3331&amp;IF(C3331="Skog",F3331&amp;G3331,"")</f>
        <v>3453SkogOrganisk jordBarskogMiddels</v>
      </c>
      <c r="K3331" s="111">
        <v>-1.5571490961494638</v>
      </c>
      <c r="L3331" s="111">
        <v>0.92784825435236762</v>
      </c>
      <c r="M3331" s="111">
        <v>0.46518126042825314</v>
      </c>
      <c r="N3331" s="112">
        <f t="shared" ref="N3331:N3394" si="105">SUM(K3331:M3331)</f>
        <v>-0.16411958136884308</v>
      </c>
    </row>
    <row r="3332" spans="1:14" x14ac:dyDescent="0.25">
      <c r="A3332" s="111" t="s">
        <v>680</v>
      </c>
      <c r="B3332" s="111">
        <f>INDEX(kommuner!C:C,MATCH(_xlfn.NUMBERVALUE(A3332),kommuner!B:B,0))</f>
        <v>3453</v>
      </c>
      <c r="C3332" s="111" t="s">
        <v>127</v>
      </c>
      <c r="D3332" s="111" t="s">
        <v>127</v>
      </c>
      <c r="E3332" s="111" t="s">
        <v>123</v>
      </c>
      <c r="F3332" s="111" t="s">
        <v>172</v>
      </c>
      <c r="G3332" s="111" t="s">
        <v>186</v>
      </c>
      <c r="H3332" s="111" t="s">
        <v>172</v>
      </c>
      <c r="I3332" s="111" t="s">
        <v>186</v>
      </c>
      <c r="J3332" t="str">
        <f t="shared" si="104"/>
        <v>3453SkogOrganisk jordBarskogSærs høy</v>
      </c>
      <c r="K3332" s="111">
        <v>2.5548655235722699</v>
      </c>
      <c r="L3332" s="111">
        <v>0.92784825435236762</v>
      </c>
      <c r="M3332" s="111">
        <v>0.46518126042825314</v>
      </c>
      <c r="N3332" s="112">
        <f t="shared" si="105"/>
        <v>3.9478950383528906</v>
      </c>
    </row>
    <row r="3333" spans="1:14" x14ac:dyDescent="0.25">
      <c r="A3333" s="111" t="s">
        <v>680</v>
      </c>
      <c r="B3333" s="111">
        <f>INDEX(kommuner!C:C,MATCH(_xlfn.NUMBERVALUE(A3333),kommuner!B:B,0))</f>
        <v>3453</v>
      </c>
      <c r="C3333" s="111" t="s">
        <v>127</v>
      </c>
      <c r="D3333" s="111" t="s">
        <v>127</v>
      </c>
      <c r="E3333" s="111" t="s">
        <v>123</v>
      </c>
      <c r="F3333" s="111" t="s">
        <v>179</v>
      </c>
      <c r="G3333" s="111" t="s">
        <v>180</v>
      </c>
      <c r="H3333" s="111" t="s">
        <v>179</v>
      </c>
      <c r="I3333" s="111" t="s">
        <v>180</v>
      </c>
      <c r="J3333" t="str">
        <f t="shared" si="104"/>
        <v>3453SkogOrganisk jordBlandingsskogHøy</v>
      </c>
      <c r="K3333" s="111">
        <v>-5.5554344456832343</v>
      </c>
      <c r="L3333" s="111">
        <v>0.92784825435236762</v>
      </c>
      <c r="M3333" s="111">
        <v>0.46510463492953991</v>
      </c>
      <c r="N3333" s="112">
        <f t="shared" si="105"/>
        <v>-4.1624815564013264</v>
      </c>
    </row>
    <row r="3334" spans="1:14" x14ac:dyDescent="0.25">
      <c r="A3334" s="111" t="s">
        <v>680</v>
      </c>
      <c r="B3334" s="111">
        <f>INDEX(kommuner!C:C,MATCH(_xlfn.NUMBERVALUE(A3334),kommuner!B:B,0))</f>
        <v>3453</v>
      </c>
      <c r="C3334" s="111" t="s">
        <v>127</v>
      </c>
      <c r="D3334" s="111" t="s">
        <v>127</v>
      </c>
      <c r="E3334" s="111" t="s">
        <v>123</v>
      </c>
      <c r="F3334" s="111" t="s">
        <v>179</v>
      </c>
      <c r="G3334" s="111" t="s">
        <v>167</v>
      </c>
      <c r="H3334" s="111" t="s">
        <v>179</v>
      </c>
      <c r="I3334" s="111" t="s">
        <v>167</v>
      </c>
      <c r="J3334" t="str">
        <f t="shared" si="104"/>
        <v>3453SkogOrganisk jordBlandingsskogImpediment</v>
      </c>
      <c r="K3334" s="111">
        <v>-0.28586344175800005</v>
      </c>
      <c r="L3334" s="111">
        <v>0.92784825435236762</v>
      </c>
      <c r="M3334" s="111">
        <v>0.46510463492953991</v>
      </c>
      <c r="N3334" s="112">
        <f t="shared" si="105"/>
        <v>1.1070894475239075</v>
      </c>
    </row>
    <row r="3335" spans="1:14" x14ac:dyDescent="0.25">
      <c r="A3335" s="111" t="s">
        <v>680</v>
      </c>
      <c r="B3335" s="111">
        <f>INDEX(kommuner!C:C,MATCH(_xlfn.NUMBERVALUE(A3335),kommuner!B:B,0))</f>
        <v>3453</v>
      </c>
      <c r="C3335" s="111" t="s">
        <v>127</v>
      </c>
      <c r="D3335" s="111" t="s">
        <v>127</v>
      </c>
      <c r="E3335" s="111" t="s">
        <v>123</v>
      </c>
      <c r="F3335" s="111" t="s">
        <v>179</v>
      </c>
      <c r="G3335" s="111" t="s">
        <v>190</v>
      </c>
      <c r="H3335" s="111" t="s">
        <v>179</v>
      </c>
      <c r="I3335" s="111" t="s">
        <v>190</v>
      </c>
      <c r="J3335" t="str">
        <f t="shared" si="104"/>
        <v>3453SkogOrganisk jordBlandingsskogLav</v>
      </c>
      <c r="K3335" s="111">
        <v>-1.2347339377887629</v>
      </c>
      <c r="L3335" s="111">
        <v>0.92784825435236762</v>
      </c>
      <c r="M3335" s="111">
        <v>0.46510463492953991</v>
      </c>
      <c r="N3335" s="112">
        <f t="shared" si="105"/>
        <v>0.15821895149314458</v>
      </c>
    </row>
    <row r="3336" spans="1:14" x14ac:dyDescent="0.25">
      <c r="A3336" s="111" t="s">
        <v>680</v>
      </c>
      <c r="B3336" s="111">
        <f>INDEX(kommuner!C:C,MATCH(_xlfn.NUMBERVALUE(A3336),kommuner!B:B,0))</f>
        <v>3453</v>
      </c>
      <c r="C3336" s="111" t="s">
        <v>127</v>
      </c>
      <c r="D3336" s="111" t="s">
        <v>127</v>
      </c>
      <c r="E3336" s="111" t="s">
        <v>123</v>
      </c>
      <c r="F3336" s="111" t="s">
        <v>179</v>
      </c>
      <c r="G3336" s="111" t="s">
        <v>173</v>
      </c>
      <c r="H3336" s="111" t="s">
        <v>179</v>
      </c>
      <c r="I3336" s="111" t="s">
        <v>173</v>
      </c>
      <c r="J3336" t="str">
        <f t="shared" si="104"/>
        <v>3453SkogOrganisk jordBlandingsskogMiddels</v>
      </c>
      <c r="K3336" s="111">
        <v>-2.4239591752717748</v>
      </c>
      <c r="L3336" s="111">
        <v>0.92784825435236762</v>
      </c>
      <c r="M3336" s="111">
        <v>0.46510463492953991</v>
      </c>
      <c r="N3336" s="112">
        <f t="shared" si="105"/>
        <v>-1.0310062859898674</v>
      </c>
    </row>
    <row r="3337" spans="1:14" x14ac:dyDescent="0.25">
      <c r="A3337" s="111" t="s">
        <v>680</v>
      </c>
      <c r="B3337" s="111">
        <f>INDEX(kommuner!C:C,MATCH(_xlfn.NUMBERVALUE(A3337),kommuner!B:B,0))</f>
        <v>3453</v>
      </c>
      <c r="C3337" s="111" t="s">
        <v>127</v>
      </c>
      <c r="D3337" s="111" t="s">
        <v>127</v>
      </c>
      <c r="E3337" s="111" t="s">
        <v>123</v>
      </c>
      <c r="F3337" s="111" t="s">
        <v>179</v>
      </c>
      <c r="G3337" s="111" t="s">
        <v>186</v>
      </c>
      <c r="H3337" s="111" t="s">
        <v>179</v>
      </c>
      <c r="I3337" s="111" t="s">
        <v>186</v>
      </c>
      <c r="J3337" t="str">
        <f t="shared" si="104"/>
        <v>3453SkogOrganisk jordBlandingsskogSærs høy</v>
      </c>
      <c r="K3337" s="111">
        <v>-1.5726115302258048</v>
      </c>
      <c r="L3337" s="111">
        <v>0.92784825435236762</v>
      </c>
      <c r="M3337" s="111">
        <v>0.46510463492953991</v>
      </c>
      <c r="N3337" s="112">
        <f t="shared" si="105"/>
        <v>-0.17965864094389727</v>
      </c>
    </row>
    <row r="3338" spans="1:14" x14ac:dyDescent="0.25">
      <c r="A3338" s="111" t="s">
        <v>680</v>
      </c>
      <c r="B3338" s="111">
        <f>INDEX(kommuner!C:C,MATCH(_xlfn.NUMBERVALUE(A3338),kommuner!B:B,0))</f>
        <v>3453</v>
      </c>
      <c r="C3338" s="111" t="s">
        <v>127</v>
      </c>
      <c r="D3338" s="111" t="s">
        <v>127</v>
      </c>
      <c r="E3338" s="111" t="s">
        <v>123</v>
      </c>
      <c r="F3338" s="111" t="s">
        <v>185</v>
      </c>
      <c r="G3338" s="111" t="s">
        <v>180</v>
      </c>
      <c r="H3338" s="111" t="s">
        <v>185</v>
      </c>
      <c r="I3338" s="111" t="s">
        <v>180</v>
      </c>
      <c r="J3338" t="str">
        <f t="shared" si="104"/>
        <v>3453SkogOrganisk jordLauvskogHøy</v>
      </c>
      <c r="K3338" s="111">
        <v>-1.9913688882377358</v>
      </c>
      <c r="L3338" s="111">
        <v>0.92784825435236762</v>
      </c>
      <c r="M3338" s="111">
        <v>0.46510463492953991</v>
      </c>
      <c r="N3338" s="112">
        <f t="shared" si="105"/>
        <v>-0.59841599895582831</v>
      </c>
    </row>
    <row r="3339" spans="1:14" x14ac:dyDescent="0.25">
      <c r="A3339" s="111" t="s">
        <v>680</v>
      </c>
      <c r="B3339" s="111">
        <f>INDEX(kommuner!C:C,MATCH(_xlfn.NUMBERVALUE(A3339),kommuner!B:B,0))</f>
        <v>3453</v>
      </c>
      <c r="C3339" s="111" t="s">
        <v>127</v>
      </c>
      <c r="D3339" s="111" t="s">
        <v>127</v>
      </c>
      <c r="E3339" s="111" t="s">
        <v>123</v>
      </c>
      <c r="F3339" s="111" t="s">
        <v>185</v>
      </c>
      <c r="G3339" s="111" t="s">
        <v>167</v>
      </c>
      <c r="H3339" s="111" t="s">
        <v>185</v>
      </c>
      <c r="I3339" s="111" t="s">
        <v>167</v>
      </c>
      <c r="J3339" t="str">
        <f t="shared" si="104"/>
        <v>3453SkogOrganisk jordLauvskogImpediment</v>
      </c>
      <c r="K3339" s="111">
        <v>0.35000626494250675</v>
      </c>
      <c r="L3339" s="111">
        <v>0.92784825435236762</v>
      </c>
      <c r="M3339" s="111">
        <v>0.46510463492953991</v>
      </c>
      <c r="N3339" s="112">
        <f t="shared" si="105"/>
        <v>1.7429591542244141</v>
      </c>
    </row>
    <row r="3340" spans="1:14" x14ac:dyDescent="0.25">
      <c r="A3340" s="111" t="s">
        <v>680</v>
      </c>
      <c r="B3340" s="111">
        <f>INDEX(kommuner!C:C,MATCH(_xlfn.NUMBERVALUE(A3340),kommuner!B:B,0))</f>
        <v>3453</v>
      </c>
      <c r="C3340" s="111" t="s">
        <v>127</v>
      </c>
      <c r="D3340" s="111" t="s">
        <v>127</v>
      </c>
      <c r="E3340" s="111" t="s">
        <v>123</v>
      </c>
      <c r="F3340" s="111" t="s">
        <v>185</v>
      </c>
      <c r="G3340" s="111" t="s">
        <v>190</v>
      </c>
      <c r="H3340" s="111" t="s">
        <v>185</v>
      </c>
      <c r="I3340" s="111" t="s">
        <v>190</v>
      </c>
      <c r="J3340" t="str">
        <f t="shared" si="104"/>
        <v>3453SkogOrganisk jordLauvskogLav</v>
      </c>
      <c r="K3340" s="111">
        <v>1.1144075558526714</v>
      </c>
      <c r="L3340" s="111">
        <v>0.92784825435236762</v>
      </c>
      <c r="M3340" s="111">
        <v>0.46510463492953991</v>
      </c>
      <c r="N3340" s="112">
        <f t="shared" si="105"/>
        <v>2.5073604451345788</v>
      </c>
    </row>
    <row r="3341" spans="1:14" x14ac:dyDescent="0.25">
      <c r="A3341" s="111" t="s">
        <v>680</v>
      </c>
      <c r="B3341" s="111">
        <f>INDEX(kommuner!C:C,MATCH(_xlfn.NUMBERVALUE(A3341),kommuner!B:B,0))</f>
        <v>3453</v>
      </c>
      <c r="C3341" s="111" t="s">
        <v>127</v>
      </c>
      <c r="D3341" s="111" t="s">
        <v>127</v>
      </c>
      <c r="E3341" s="111" t="s">
        <v>123</v>
      </c>
      <c r="F3341" s="111" t="s">
        <v>185</v>
      </c>
      <c r="G3341" s="111" t="s">
        <v>173</v>
      </c>
      <c r="H3341" s="111" t="s">
        <v>185</v>
      </c>
      <c r="I3341" s="111" t="s">
        <v>173</v>
      </c>
      <c r="J3341" t="str">
        <f t="shared" si="104"/>
        <v>3453SkogOrganisk jordLauvskogMiddels</v>
      </c>
      <c r="K3341" s="111">
        <v>-0.62664468270982987</v>
      </c>
      <c r="L3341" s="111">
        <v>0.92784825435236762</v>
      </c>
      <c r="M3341" s="111">
        <v>0.46510463492953991</v>
      </c>
      <c r="N3341" s="112">
        <f t="shared" si="105"/>
        <v>0.76630820657207765</v>
      </c>
    </row>
    <row r="3342" spans="1:14" x14ac:dyDescent="0.25">
      <c r="A3342" s="111" t="s">
        <v>680</v>
      </c>
      <c r="B3342" s="111">
        <f>INDEX(kommuner!C:C,MATCH(_xlfn.NUMBERVALUE(A3342),kommuner!B:B,0))</f>
        <v>3453</v>
      </c>
      <c r="C3342" s="111" t="s">
        <v>127</v>
      </c>
      <c r="D3342" s="111" t="s">
        <v>127</v>
      </c>
      <c r="E3342" s="111" t="s">
        <v>123</v>
      </c>
      <c r="F3342" s="111" t="s">
        <v>185</v>
      </c>
      <c r="G3342" s="111" t="s">
        <v>186</v>
      </c>
      <c r="H3342" s="111" t="s">
        <v>185</v>
      </c>
      <c r="I3342" s="111" t="s">
        <v>186</v>
      </c>
      <c r="J3342" t="str">
        <f t="shared" si="104"/>
        <v>3453SkogOrganisk jordLauvskogSærs høy</v>
      </c>
      <c r="K3342" s="111">
        <v>-1.8997279926091779</v>
      </c>
      <c r="L3342" s="111">
        <v>0.92784825435236762</v>
      </c>
      <c r="M3342" s="111">
        <v>0.46510463492953991</v>
      </c>
      <c r="N3342" s="112">
        <f t="shared" si="105"/>
        <v>-0.50677510332727038</v>
      </c>
    </row>
    <row r="3343" spans="1:14" x14ac:dyDescent="0.25">
      <c r="A3343" s="111" t="s">
        <v>680</v>
      </c>
      <c r="B3343" s="111">
        <f>INDEX(kommuner!C:C,MATCH(_xlfn.NUMBERVALUE(A3343),kommuner!B:B,0))</f>
        <v>3453</v>
      </c>
      <c r="C3343" s="111" t="s">
        <v>83</v>
      </c>
      <c r="D3343" s="111" t="s">
        <v>83</v>
      </c>
      <c r="E3343" s="111" t="s">
        <v>126</v>
      </c>
      <c r="F3343" s="111" t="s">
        <v>139</v>
      </c>
      <c r="G3343" s="111" t="s">
        <v>139</v>
      </c>
      <c r="H3343" s="111" t="s">
        <v>139</v>
      </c>
      <c r="I3343" s="111" t="s">
        <v>139</v>
      </c>
      <c r="J3343" t="str">
        <f t="shared" si="104"/>
        <v>3453Utbygd arealMineraljord</v>
      </c>
      <c r="K3343" s="111">
        <v>-0.82639633937819656</v>
      </c>
      <c r="L3343" s="111">
        <v>0</v>
      </c>
      <c r="M3343" s="111">
        <v>1.303047089454229E-2</v>
      </c>
      <c r="N3343" s="112">
        <f t="shared" si="105"/>
        <v>-0.81336586848365422</v>
      </c>
    </row>
    <row r="3344" spans="1:14" x14ac:dyDescent="0.25">
      <c r="A3344" s="111" t="s">
        <v>680</v>
      </c>
      <c r="B3344" s="111">
        <f>INDEX(kommuner!C:C,MATCH(_xlfn.NUMBERVALUE(A3344),kommuner!B:B,0))</f>
        <v>3453</v>
      </c>
      <c r="C3344" s="111" t="s">
        <v>83</v>
      </c>
      <c r="D3344" s="111" t="s">
        <v>83</v>
      </c>
      <c r="E3344" s="111" t="s">
        <v>123</v>
      </c>
      <c r="F3344" s="111" t="s">
        <v>139</v>
      </c>
      <c r="G3344" s="111" t="s">
        <v>139</v>
      </c>
      <c r="H3344" s="111" t="s">
        <v>139</v>
      </c>
      <c r="I3344" s="111" t="s">
        <v>139</v>
      </c>
      <c r="J3344" t="str">
        <f t="shared" si="104"/>
        <v>3453Utbygd arealOrganisk jord</v>
      </c>
      <c r="K3344" s="111">
        <v>29.011421395201612</v>
      </c>
      <c r="L3344" s="111">
        <v>0</v>
      </c>
      <c r="M3344" s="111">
        <v>1.303047089454229E-2</v>
      </c>
      <c r="N3344" s="112">
        <f t="shared" si="105"/>
        <v>29.024451866096154</v>
      </c>
    </row>
    <row r="3345" spans="1:14" x14ac:dyDescent="0.25">
      <c r="A3345" s="111" t="s">
        <v>680</v>
      </c>
      <c r="B3345" s="111">
        <f>INDEX(kommuner!C:C,MATCH(_xlfn.NUMBERVALUE(A3345),kommuner!B:B,0))</f>
        <v>3453</v>
      </c>
      <c r="C3345" s="111" t="s">
        <v>181</v>
      </c>
      <c r="D3345" s="111" t="s">
        <v>181</v>
      </c>
      <c r="E3345" s="111" t="s">
        <v>123</v>
      </c>
      <c r="F3345" s="111" t="s">
        <v>139</v>
      </c>
      <c r="G3345" s="111" t="s">
        <v>139</v>
      </c>
      <c r="H3345" s="111" t="s">
        <v>139</v>
      </c>
      <c r="I3345" s="111" t="s">
        <v>139</v>
      </c>
      <c r="J3345" t="str">
        <f t="shared" si="104"/>
        <v>3453Vann og myrOrganisk jord</v>
      </c>
      <c r="K3345" s="111">
        <v>-0.15121005571827481</v>
      </c>
      <c r="L3345" s="111">
        <v>0</v>
      </c>
      <c r="M3345" s="111">
        <v>0</v>
      </c>
      <c r="N3345" s="112">
        <f t="shared" si="105"/>
        <v>-0.15121005571827481</v>
      </c>
    </row>
    <row r="3346" spans="1:14" x14ac:dyDescent="0.25">
      <c r="A3346" s="111" t="s">
        <v>681</v>
      </c>
      <c r="B3346" s="111">
        <f>INDEX(kommuner!C:C,MATCH(_xlfn.NUMBERVALUE(A3346),kommuner!B:B,0))</f>
        <v>3454</v>
      </c>
      <c r="C3346" s="111" t="s">
        <v>82</v>
      </c>
      <c r="D3346" s="111" t="s">
        <v>82</v>
      </c>
      <c r="E3346" s="111" t="s">
        <v>126</v>
      </c>
      <c r="F3346" s="111" t="s">
        <v>139</v>
      </c>
      <c r="G3346" s="111" t="s">
        <v>139</v>
      </c>
      <c r="H3346" s="111" t="s">
        <v>139</v>
      </c>
      <c r="I3346" s="111" t="s">
        <v>139</v>
      </c>
      <c r="J3346" t="str">
        <f t="shared" si="104"/>
        <v>3454Annen utmarkMineraljord</v>
      </c>
      <c r="K3346" s="111">
        <v>-8.1294889331176998E-2</v>
      </c>
      <c r="L3346" s="111">
        <v>0</v>
      </c>
      <c r="M3346" s="111">
        <v>0</v>
      </c>
      <c r="N3346" s="112">
        <f t="shared" si="105"/>
        <v>-8.1294889331176998E-2</v>
      </c>
    </row>
    <row r="3347" spans="1:14" x14ac:dyDescent="0.25">
      <c r="A3347" s="111" t="s">
        <v>681</v>
      </c>
      <c r="B3347" s="111">
        <f>INDEX(kommuner!C:C,MATCH(_xlfn.NUMBERVALUE(A3347),kommuner!B:B,0))</f>
        <v>3454</v>
      </c>
      <c r="C3347" s="111" t="s">
        <v>121</v>
      </c>
      <c r="D3347" s="111" t="s">
        <v>121</v>
      </c>
      <c r="E3347" s="111" t="s">
        <v>126</v>
      </c>
      <c r="F3347" s="111" t="s">
        <v>139</v>
      </c>
      <c r="G3347" s="111" t="s">
        <v>139</v>
      </c>
      <c r="H3347" s="111" t="s">
        <v>139</v>
      </c>
      <c r="I3347" s="111" t="s">
        <v>139</v>
      </c>
      <c r="J3347" t="str">
        <f t="shared" si="104"/>
        <v>3454BeiteMineraljord</v>
      </c>
      <c r="K3347" s="111">
        <v>-0.96338340838695502</v>
      </c>
      <c r="L3347" s="111">
        <v>0</v>
      </c>
      <c r="M3347" s="111">
        <v>1.2448711246839999E-7</v>
      </c>
      <c r="N3347" s="112">
        <f t="shared" si="105"/>
        <v>-0.96338328389984251</v>
      </c>
    </row>
    <row r="3348" spans="1:14" x14ac:dyDescent="0.25">
      <c r="A3348" s="111" t="s">
        <v>681</v>
      </c>
      <c r="B3348" s="111">
        <f>INDEX(kommuner!C:C,MATCH(_xlfn.NUMBERVALUE(A3348),kommuner!B:B,0))</f>
        <v>3454</v>
      </c>
      <c r="C3348" s="111" t="s">
        <v>121</v>
      </c>
      <c r="D3348" s="111" t="s">
        <v>121</v>
      </c>
      <c r="E3348" s="111" t="s">
        <v>123</v>
      </c>
      <c r="F3348" s="111" t="s">
        <v>139</v>
      </c>
      <c r="G3348" s="111" t="s">
        <v>139</v>
      </c>
      <c r="H3348" s="111" t="s">
        <v>139</v>
      </c>
      <c r="I3348" s="111" t="s">
        <v>139</v>
      </c>
      <c r="J3348" t="str">
        <f t="shared" si="104"/>
        <v>3454BeiteOrganisk jord</v>
      </c>
      <c r="K3348" s="111">
        <v>12.077525935985037</v>
      </c>
      <c r="L3348" s="111">
        <v>1.6412500000000001</v>
      </c>
      <c r="M3348" s="111">
        <v>0</v>
      </c>
      <c r="N3348" s="112">
        <f t="shared" si="105"/>
        <v>13.718775935985036</v>
      </c>
    </row>
    <row r="3349" spans="1:14" x14ac:dyDescent="0.25">
      <c r="A3349" s="111" t="s">
        <v>681</v>
      </c>
      <c r="B3349" s="111">
        <f>INDEX(kommuner!C:C,MATCH(_xlfn.NUMBERVALUE(A3349),kommuner!B:B,0))</f>
        <v>3454</v>
      </c>
      <c r="C3349" s="111" t="s">
        <v>84</v>
      </c>
      <c r="D3349" s="111" t="s">
        <v>84</v>
      </c>
      <c r="E3349" s="111" t="s">
        <v>126</v>
      </c>
      <c r="F3349" s="111" t="s">
        <v>139</v>
      </c>
      <c r="G3349" s="111" t="s">
        <v>139</v>
      </c>
      <c r="H3349" s="111" t="s">
        <v>139</v>
      </c>
      <c r="I3349" s="111" t="s">
        <v>139</v>
      </c>
      <c r="J3349" t="str">
        <f t="shared" si="104"/>
        <v>3454Dyrket markMineraljord</v>
      </c>
      <c r="K3349" s="111">
        <v>-0.49268043400208006</v>
      </c>
      <c r="L3349" s="111">
        <v>0</v>
      </c>
      <c r="M3349" s="111">
        <v>0</v>
      </c>
      <c r="N3349" s="112">
        <f t="shared" si="105"/>
        <v>-0.49268043400208006</v>
      </c>
    </row>
    <row r="3350" spans="1:14" x14ac:dyDescent="0.25">
      <c r="A3350" s="111" t="s">
        <v>681</v>
      </c>
      <c r="B3350" s="111">
        <f>INDEX(kommuner!C:C,MATCH(_xlfn.NUMBERVALUE(A3350),kommuner!B:B,0))</f>
        <v>3454</v>
      </c>
      <c r="C3350" s="111" t="s">
        <v>84</v>
      </c>
      <c r="D3350" s="111" t="s">
        <v>84</v>
      </c>
      <c r="E3350" s="111" t="s">
        <v>123</v>
      </c>
      <c r="F3350" s="111" t="s">
        <v>139</v>
      </c>
      <c r="G3350" s="111" t="s">
        <v>139</v>
      </c>
      <c r="H3350" s="111" t="s">
        <v>139</v>
      </c>
      <c r="I3350" s="111" t="s">
        <v>139</v>
      </c>
      <c r="J3350" t="str">
        <f t="shared" si="104"/>
        <v>3454Dyrket markOrganisk jord</v>
      </c>
      <c r="K3350" s="111">
        <v>28.726149366675592</v>
      </c>
      <c r="L3350" s="111">
        <v>1.45625</v>
      </c>
      <c r="M3350" s="111">
        <v>0</v>
      </c>
      <c r="N3350" s="112">
        <f t="shared" si="105"/>
        <v>30.182399366675593</v>
      </c>
    </row>
    <row r="3351" spans="1:14" x14ac:dyDescent="0.25">
      <c r="A3351" s="111" t="s">
        <v>681</v>
      </c>
      <c r="B3351" s="111">
        <f>INDEX(kommuner!C:C,MATCH(_xlfn.NUMBERVALUE(A3351),kommuner!B:B,0))</f>
        <v>3454</v>
      </c>
      <c r="C3351" s="111" t="s">
        <v>127</v>
      </c>
      <c r="D3351" s="111" t="s">
        <v>127</v>
      </c>
      <c r="E3351" s="111" t="s">
        <v>126</v>
      </c>
      <c r="F3351" s="111" t="s">
        <v>172</v>
      </c>
      <c r="G3351" s="111" t="s">
        <v>180</v>
      </c>
      <c r="H3351" s="111" t="s">
        <v>172</v>
      </c>
      <c r="I3351" s="111" t="s">
        <v>180</v>
      </c>
      <c r="J3351" t="str">
        <f t="shared" si="104"/>
        <v>3454SkogMineraljordBarskogHøy</v>
      </c>
      <c r="K3351" s="111">
        <v>-2.6198458133623994</v>
      </c>
      <c r="L3351" s="111">
        <v>0.85306406685236758</v>
      </c>
      <c r="M3351" s="111">
        <v>6.4056614999681585E-2</v>
      </c>
      <c r="N3351" s="112">
        <f t="shared" si="105"/>
        <v>-1.7027251315103504</v>
      </c>
    </row>
    <row r="3352" spans="1:14" x14ac:dyDescent="0.25">
      <c r="A3352" s="111" t="s">
        <v>681</v>
      </c>
      <c r="B3352" s="111">
        <f>INDEX(kommuner!C:C,MATCH(_xlfn.NUMBERVALUE(A3352),kommuner!B:B,0))</f>
        <v>3454</v>
      </c>
      <c r="C3352" s="111" t="s">
        <v>127</v>
      </c>
      <c r="D3352" s="111" t="s">
        <v>127</v>
      </c>
      <c r="E3352" s="111" t="s">
        <v>126</v>
      </c>
      <c r="F3352" s="111" t="s">
        <v>172</v>
      </c>
      <c r="G3352" s="111" t="s">
        <v>167</v>
      </c>
      <c r="H3352" s="111" t="s">
        <v>172</v>
      </c>
      <c r="I3352" s="111" t="s">
        <v>167</v>
      </c>
      <c r="J3352" t="str">
        <f t="shared" si="104"/>
        <v>3454SkogMineraljordBarskogImpediment</v>
      </c>
      <c r="K3352" s="111">
        <v>-2.0650085329634176</v>
      </c>
      <c r="L3352" s="111">
        <v>0.85306406685236758</v>
      </c>
      <c r="M3352" s="111">
        <v>6.3979989500968365E-2</v>
      </c>
      <c r="N3352" s="112">
        <f t="shared" si="105"/>
        <v>-1.1479644766100818</v>
      </c>
    </row>
    <row r="3353" spans="1:14" x14ac:dyDescent="0.25">
      <c r="A3353" s="111" t="s">
        <v>681</v>
      </c>
      <c r="B3353" s="111">
        <f>INDEX(kommuner!C:C,MATCH(_xlfn.NUMBERVALUE(A3353),kommuner!B:B,0))</f>
        <v>3454</v>
      </c>
      <c r="C3353" s="111" t="s">
        <v>127</v>
      </c>
      <c r="D3353" s="111" t="s">
        <v>127</v>
      </c>
      <c r="E3353" s="111" t="s">
        <v>126</v>
      </c>
      <c r="F3353" s="111" t="s">
        <v>172</v>
      </c>
      <c r="G3353" s="111" t="s">
        <v>190</v>
      </c>
      <c r="H3353" s="111" t="s">
        <v>172</v>
      </c>
      <c r="I3353" s="111" t="s">
        <v>190</v>
      </c>
      <c r="J3353" t="str">
        <f t="shared" si="104"/>
        <v>3454SkogMineraljordBarskogLav</v>
      </c>
      <c r="K3353" s="111">
        <v>-1.5556963198695539</v>
      </c>
      <c r="L3353" s="111">
        <v>0.85306406685236758</v>
      </c>
      <c r="M3353" s="111">
        <v>6.3979989500968365E-2</v>
      </c>
      <c r="N3353" s="112">
        <f t="shared" si="105"/>
        <v>-0.63865226351621796</v>
      </c>
    </row>
    <row r="3354" spans="1:14" x14ac:dyDescent="0.25">
      <c r="A3354" s="111" t="s">
        <v>681</v>
      </c>
      <c r="B3354" s="111">
        <f>INDEX(kommuner!C:C,MATCH(_xlfn.NUMBERVALUE(A3354),kommuner!B:B,0))</f>
        <v>3454</v>
      </c>
      <c r="C3354" s="111" t="s">
        <v>127</v>
      </c>
      <c r="D3354" s="111" t="s">
        <v>127</v>
      </c>
      <c r="E3354" s="111" t="s">
        <v>126</v>
      </c>
      <c r="F3354" s="111" t="s">
        <v>172</v>
      </c>
      <c r="G3354" s="111" t="s">
        <v>173</v>
      </c>
      <c r="H3354" s="111" t="s">
        <v>172</v>
      </c>
      <c r="I3354" s="111" t="s">
        <v>173</v>
      </c>
      <c r="J3354" t="str">
        <f t="shared" si="104"/>
        <v>3454SkogMineraljordBarskogMiddels</v>
      </c>
      <c r="K3354" s="111">
        <v>-2.1020078369684825</v>
      </c>
      <c r="L3354" s="111">
        <v>0.85306406685236758</v>
      </c>
      <c r="M3354" s="111">
        <v>6.4056614999681585E-2</v>
      </c>
      <c r="N3354" s="112">
        <f t="shared" si="105"/>
        <v>-1.1848871551164335</v>
      </c>
    </row>
    <row r="3355" spans="1:14" x14ac:dyDescent="0.25">
      <c r="A3355" s="111" t="s">
        <v>681</v>
      </c>
      <c r="B3355" s="111">
        <f>INDEX(kommuner!C:C,MATCH(_xlfn.NUMBERVALUE(A3355),kommuner!B:B,0))</f>
        <v>3454</v>
      </c>
      <c r="C3355" s="111" t="s">
        <v>127</v>
      </c>
      <c r="D3355" s="111" t="s">
        <v>127</v>
      </c>
      <c r="E3355" s="111" t="s">
        <v>126</v>
      </c>
      <c r="F3355" s="111" t="s">
        <v>172</v>
      </c>
      <c r="G3355" s="111" t="s">
        <v>186</v>
      </c>
      <c r="H3355" s="111" t="s">
        <v>172</v>
      </c>
      <c r="I3355" s="111" t="s">
        <v>186</v>
      </c>
      <c r="J3355" t="str">
        <f t="shared" si="104"/>
        <v>3454SkogMineraljordBarskogSærs høy</v>
      </c>
      <c r="K3355" s="111">
        <v>0.12072674540874306</v>
      </c>
      <c r="L3355" s="111">
        <v>0.85306406685236758</v>
      </c>
      <c r="M3355" s="111">
        <v>6.4056614999681585E-2</v>
      </c>
      <c r="N3355" s="112">
        <f t="shared" si="105"/>
        <v>1.0378474272607923</v>
      </c>
    </row>
    <row r="3356" spans="1:14" x14ac:dyDescent="0.25">
      <c r="A3356" s="111" t="s">
        <v>681</v>
      </c>
      <c r="B3356" s="111">
        <f>INDEX(kommuner!C:C,MATCH(_xlfn.NUMBERVALUE(A3356),kommuner!B:B,0))</f>
        <v>3454</v>
      </c>
      <c r="C3356" s="111" t="s">
        <v>127</v>
      </c>
      <c r="D3356" s="111" t="s">
        <v>127</v>
      </c>
      <c r="E3356" s="111" t="s">
        <v>126</v>
      </c>
      <c r="F3356" s="111" t="s">
        <v>179</v>
      </c>
      <c r="G3356" s="111" t="s">
        <v>180</v>
      </c>
      <c r="H3356" s="111" t="s">
        <v>179</v>
      </c>
      <c r="I3356" s="111" t="s">
        <v>180</v>
      </c>
      <c r="J3356" t="str">
        <f t="shared" si="104"/>
        <v>3454SkogMineraljordBlandingsskogHøy</v>
      </c>
      <c r="K3356" s="111">
        <v>-7.1939050909469406</v>
      </c>
      <c r="L3356" s="111">
        <v>0.85306406685236758</v>
      </c>
      <c r="M3356" s="111">
        <v>6.3979989500968365E-2</v>
      </c>
      <c r="N3356" s="112">
        <f t="shared" si="105"/>
        <v>-6.2768610345936047</v>
      </c>
    </row>
    <row r="3357" spans="1:14" x14ac:dyDescent="0.25">
      <c r="A3357" s="111" t="s">
        <v>681</v>
      </c>
      <c r="B3357" s="111">
        <f>INDEX(kommuner!C:C,MATCH(_xlfn.NUMBERVALUE(A3357),kommuner!B:B,0))</f>
        <v>3454</v>
      </c>
      <c r="C3357" s="111" t="s">
        <v>127</v>
      </c>
      <c r="D3357" s="111" t="s">
        <v>127</v>
      </c>
      <c r="E3357" s="111" t="s">
        <v>126</v>
      </c>
      <c r="F3357" s="111" t="s">
        <v>179</v>
      </c>
      <c r="G3357" s="111" t="s">
        <v>167</v>
      </c>
      <c r="H3357" s="111" t="s">
        <v>179</v>
      </c>
      <c r="I3357" s="111" t="s">
        <v>167</v>
      </c>
      <c r="J3357" t="str">
        <f t="shared" si="104"/>
        <v>3454SkogMineraljordBlandingsskogImpediment</v>
      </c>
      <c r="K3357" s="111">
        <v>-1.534689908392211</v>
      </c>
      <c r="L3357" s="111">
        <v>0.85306406685236758</v>
      </c>
      <c r="M3357" s="111">
        <v>6.3979989500968365E-2</v>
      </c>
      <c r="N3357" s="112">
        <f t="shared" si="105"/>
        <v>-0.61764585203887501</v>
      </c>
    </row>
    <row r="3358" spans="1:14" x14ac:dyDescent="0.25">
      <c r="A3358" s="111" t="s">
        <v>681</v>
      </c>
      <c r="B3358" s="111">
        <f>INDEX(kommuner!C:C,MATCH(_xlfn.NUMBERVALUE(A3358),kommuner!B:B,0))</f>
        <v>3454</v>
      </c>
      <c r="C3358" s="111" t="s">
        <v>127</v>
      </c>
      <c r="D3358" s="111" t="s">
        <v>127</v>
      </c>
      <c r="E3358" s="111" t="s">
        <v>126</v>
      </c>
      <c r="F3358" s="111" t="s">
        <v>179</v>
      </c>
      <c r="G3358" s="111" t="s">
        <v>190</v>
      </c>
      <c r="H3358" s="111" t="s">
        <v>179</v>
      </c>
      <c r="I3358" s="111" t="s">
        <v>190</v>
      </c>
      <c r="J3358" t="str">
        <f t="shared" si="104"/>
        <v>3454SkogMineraljordBlandingsskogLav</v>
      </c>
      <c r="K3358" s="111">
        <v>-2.1877055028220966</v>
      </c>
      <c r="L3358" s="111">
        <v>0.85306406685236758</v>
      </c>
      <c r="M3358" s="111">
        <v>6.3979989500968365E-2</v>
      </c>
      <c r="N3358" s="112">
        <f t="shared" si="105"/>
        <v>-1.2706614464687609</v>
      </c>
    </row>
    <row r="3359" spans="1:14" x14ac:dyDescent="0.25">
      <c r="A3359" s="111" t="s">
        <v>681</v>
      </c>
      <c r="B3359" s="111">
        <f>INDEX(kommuner!C:C,MATCH(_xlfn.NUMBERVALUE(A3359),kommuner!B:B,0))</f>
        <v>3454</v>
      </c>
      <c r="C3359" s="111" t="s">
        <v>127</v>
      </c>
      <c r="D3359" s="111" t="s">
        <v>127</v>
      </c>
      <c r="E3359" s="111" t="s">
        <v>126</v>
      </c>
      <c r="F3359" s="111" t="s">
        <v>179</v>
      </c>
      <c r="G3359" s="111" t="s">
        <v>173</v>
      </c>
      <c r="H3359" s="111" t="s">
        <v>179</v>
      </c>
      <c r="I3359" s="111" t="s">
        <v>173</v>
      </c>
      <c r="J3359" t="str">
        <f t="shared" si="104"/>
        <v>3454SkogMineraljordBlandingsskogMiddels</v>
      </c>
      <c r="K3359" s="111">
        <v>-3.8687729546762566</v>
      </c>
      <c r="L3359" s="111">
        <v>0.85306406685236758</v>
      </c>
      <c r="M3359" s="111">
        <v>6.3979989500968365E-2</v>
      </c>
      <c r="N3359" s="112">
        <f t="shared" si="105"/>
        <v>-2.9517288983229206</v>
      </c>
    </row>
    <row r="3360" spans="1:14" x14ac:dyDescent="0.25">
      <c r="A3360" s="111" t="s">
        <v>681</v>
      </c>
      <c r="B3360" s="111">
        <f>INDEX(kommuner!C:C,MATCH(_xlfn.NUMBERVALUE(A3360),kommuner!B:B,0))</f>
        <v>3454</v>
      </c>
      <c r="C3360" s="111" t="s">
        <v>127</v>
      </c>
      <c r="D3360" s="111" t="s">
        <v>127</v>
      </c>
      <c r="E3360" s="111" t="s">
        <v>126</v>
      </c>
      <c r="F3360" s="111" t="s">
        <v>179</v>
      </c>
      <c r="G3360" s="111" t="s">
        <v>186</v>
      </c>
      <c r="H3360" s="111" t="s">
        <v>179</v>
      </c>
      <c r="I3360" s="111" t="s">
        <v>186</v>
      </c>
      <c r="J3360" t="str">
        <f t="shared" si="104"/>
        <v>3454SkogMineraljordBlandingsskogSærs høy</v>
      </c>
      <c r="K3360" s="111">
        <v>-2.9395925245326562</v>
      </c>
      <c r="L3360" s="111">
        <v>0.85306406685236758</v>
      </c>
      <c r="M3360" s="111">
        <v>6.3979989500968365E-2</v>
      </c>
      <c r="N3360" s="112">
        <f t="shared" si="105"/>
        <v>-2.0225484681793202</v>
      </c>
    </row>
    <row r="3361" spans="1:14" x14ac:dyDescent="0.25">
      <c r="A3361" s="111" t="s">
        <v>681</v>
      </c>
      <c r="B3361" s="111">
        <f>INDEX(kommuner!C:C,MATCH(_xlfn.NUMBERVALUE(A3361),kommuner!B:B,0))</f>
        <v>3454</v>
      </c>
      <c r="C3361" s="111" t="s">
        <v>127</v>
      </c>
      <c r="D3361" s="111" t="s">
        <v>127</v>
      </c>
      <c r="E3361" s="111" t="s">
        <v>126</v>
      </c>
      <c r="F3361" s="111" t="s">
        <v>185</v>
      </c>
      <c r="G3361" s="111" t="s">
        <v>180</v>
      </c>
      <c r="H3361" s="111" t="s">
        <v>185</v>
      </c>
      <c r="I3361" s="111" t="s">
        <v>180</v>
      </c>
      <c r="J3361" t="str">
        <f t="shared" si="104"/>
        <v>3454SkogMineraljordLauvskogHøy</v>
      </c>
      <c r="K3361" s="111">
        <v>-3.3269846154961789</v>
      </c>
      <c r="L3361" s="111">
        <v>0.85306406685236758</v>
      </c>
      <c r="M3361" s="111">
        <v>6.3979989500968365E-2</v>
      </c>
      <c r="N3361" s="112">
        <f t="shared" si="105"/>
        <v>-2.4099405591428429</v>
      </c>
    </row>
    <row r="3362" spans="1:14" x14ac:dyDescent="0.25">
      <c r="A3362" s="111" t="s">
        <v>681</v>
      </c>
      <c r="B3362" s="111">
        <f>INDEX(kommuner!C:C,MATCH(_xlfn.NUMBERVALUE(A3362),kommuner!B:B,0))</f>
        <v>3454</v>
      </c>
      <c r="C3362" s="111" t="s">
        <v>127</v>
      </c>
      <c r="D3362" s="111" t="s">
        <v>127</v>
      </c>
      <c r="E3362" s="111" t="s">
        <v>126</v>
      </c>
      <c r="F3362" s="111" t="s">
        <v>185</v>
      </c>
      <c r="G3362" s="111" t="s">
        <v>167</v>
      </c>
      <c r="H3362" s="111" t="s">
        <v>185</v>
      </c>
      <c r="I3362" s="111" t="s">
        <v>167</v>
      </c>
      <c r="J3362" t="str">
        <f t="shared" si="104"/>
        <v>3454SkogMineraljordLauvskogImpediment</v>
      </c>
      <c r="K3362" s="111">
        <v>-0.77373521499002318</v>
      </c>
      <c r="L3362" s="111">
        <v>0.85306406685236758</v>
      </c>
      <c r="M3362" s="111">
        <v>6.3979989500968365E-2</v>
      </c>
      <c r="N3362" s="112">
        <f t="shared" si="105"/>
        <v>0.14330884136331276</v>
      </c>
    </row>
    <row r="3363" spans="1:14" x14ac:dyDescent="0.25">
      <c r="A3363" s="111" t="s">
        <v>681</v>
      </c>
      <c r="B3363" s="111">
        <f>INDEX(kommuner!C:C,MATCH(_xlfn.NUMBERVALUE(A3363),kommuner!B:B,0))</f>
        <v>3454</v>
      </c>
      <c r="C3363" s="111" t="s">
        <v>127</v>
      </c>
      <c r="D3363" s="111" t="s">
        <v>127</v>
      </c>
      <c r="E3363" s="111" t="s">
        <v>126</v>
      </c>
      <c r="F3363" s="111" t="s">
        <v>185</v>
      </c>
      <c r="G3363" s="111" t="s">
        <v>190</v>
      </c>
      <c r="H3363" s="111" t="s">
        <v>185</v>
      </c>
      <c r="I3363" s="111" t="s">
        <v>190</v>
      </c>
      <c r="J3363" t="str">
        <f t="shared" si="104"/>
        <v>3454SkogMineraljordLauvskogLav</v>
      </c>
      <c r="K3363" s="111">
        <v>-8.9748170935426599E-2</v>
      </c>
      <c r="L3363" s="111">
        <v>0.85306406685236758</v>
      </c>
      <c r="M3363" s="111">
        <v>6.3979989500968365E-2</v>
      </c>
      <c r="N3363" s="112">
        <f t="shared" si="105"/>
        <v>0.82729588541790933</v>
      </c>
    </row>
    <row r="3364" spans="1:14" x14ac:dyDescent="0.25">
      <c r="A3364" s="111" t="s">
        <v>681</v>
      </c>
      <c r="B3364" s="111">
        <f>INDEX(kommuner!C:C,MATCH(_xlfn.NUMBERVALUE(A3364),kommuner!B:B,0))</f>
        <v>3454</v>
      </c>
      <c r="C3364" s="111" t="s">
        <v>127</v>
      </c>
      <c r="D3364" s="111" t="s">
        <v>127</v>
      </c>
      <c r="E3364" s="111" t="s">
        <v>126</v>
      </c>
      <c r="F3364" s="111" t="s">
        <v>185</v>
      </c>
      <c r="G3364" s="111" t="s">
        <v>173</v>
      </c>
      <c r="H3364" s="111" t="s">
        <v>185</v>
      </c>
      <c r="I3364" s="111" t="s">
        <v>173</v>
      </c>
      <c r="J3364" t="str">
        <f t="shared" si="104"/>
        <v>3454SkogMineraljordLauvskogMiddels</v>
      </c>
      <c r="K3364" s="111">
        <v>-1.7789409505847176</v>
      </c>
      <c r="L3364" s="111">
        <v>0.85306406685236758</v>
      </c>
      <c r="M3364" s="111">
        <v>6.3979989500968365E-2</v>
      </c>
      <c r="N3364" s="112">
        <f t="shared" si="105"/>
        <v>-0.86189689423138161</v>
      </c>
    </row>
    <row r="3365" spans="1:14" x14ac:dyDescent="0.25">
      <c r="A3365" s="111" t="s">
        <v>681</v>
      </c>
      <c r="B3365" s="111">
        <f>INDEX(kommuner!C:C,MATCH(_xlfn.NUMBERVALUE(A3365),kommuner!B:B,0))</f>
        <v>3454</v>
      </c>
      <c r="C3365" s="111" t="s">
        <v>127</v>
      </c>
      <c r="D3365" s="111" t="s">
        <v>127</v>
      </c>
      <c r="E3365" s="111" t="s">
        <v>126</v>
      </c>
      <c r="F3365" s="111" t="s">
        <v>185</v>
      </c>
      <c r="G3365" s="111" t="s">
        <v>186</v>
      </c>
      <c r="H3365" s="111" t="s">
        <v>185</v>
      </c>
      <c r="I3365" s="111" t="s">
        <v>186</v>
      </c>
      <c r="J3365" t="str">
        <f t="shared" si="104"/>
        <v>3454SkogMineraljordLauvskogSærs høy</v>
      </c>
      <c r="K3365" s="111">
        <v>-3.6560473259425113</v>
      </c>
      <c r="L3365" s="111">
        <v>0.85306406685236758</v>
      </c>
      <c r="M3365" s="111">
        <v>6.3979989500968365E-2</v>
      </c>
      <c r="N3365" s="112">
        <f t="shared" si="105"/>
        <v>-2.7390032695891753</v>
      </c>
    </row>
    <row r="3366" spans="1:14" x14ac:dyDescent="0.25">
      <c r="A3366" s="111" t="s">
        <v>681</v>
      </c>
      <c r="B3366" s="111">
        <f>INDEX(kommuner!C:C,MATCH(_xlfn.NUMBERVALUE(A3366),kommuner!B:B,0))</f>
        <v>3454</v>
      </c>
      <c r="C3366" s="111" t="s">
        <v>127</v>
      </c>
      <c r="D3366" s="111" t="s">
        <v>127</v>
      </c>
      <c r="E3366" s="111" t="s">
        <v>123</v>
      </c>
      <c r="F3366" s="111" t="s">
        <v>172</v>
      </c>
      <c r="G3366" s="111" t="s">
        <v>180</v>
      </c>
      <c r="H3366" s="111" t="s">
        <v>172</v>
      </c>
      <c r="I3366" s="111" t="s">
        <v>180</v>
      </c>
      <c r="J3366" t="str">
        <f t="shared" si="104"/>
        <v>3454SkogOrganisk jordBarskogHøy</v>
      </c>
      <c r="K3366" s="111">
        <v>-2.5184559031994138</v>
      </c>
      <c r="L3366" s="111">
        <v>0.92784825435236762</v>
      </c>
      <c r="M3366" s="111">
        <v>0.46518126042825314</v>
      </c>
      <c r="N3366" s="112">
        <f t="shared" si="105"/>
        <v>-1.1254263884187932</v>
      </c>
    </row>
    <row r="3367" spans="1:14" x14ac:dyDescent="0.25">
      <c r="A3367" s="111" t="s">
        <v>681</v>
      </c>
      <c r="B3367" s="111">
        <f>INDEX(kommuner!C:C,MATCH(_xlfn.NUMBERVALUE(A3367),kommuner!B:B,0))</f>
        <v>3454</v>
      </c>
      <c r="C3367" s="111" t="s">
        <v>127</v>
      </c>
      <c r="D3367" s="111" t="s">
        <v>127</v>
      </c>
      <c r="E3367" s="111" t="s">
        <v>123</v>
      </c>
      <c r="F3367" s="111" t="s">
        <v>172</v>
      </c>
      <c r="G3367" s="111" t="s">
        <v>167</v>
      </c>
      <c r="H3367" s="111" t="s">
        <v>172</v>
      </c>
      <c r="I3367" s="111" t="s">
        <v>167</v>
      </c>
      <c r="J3367" t="str">
        <f t="shared" si="104"/>
        <v>3454SkogOrganisk jordBarskogImpediment</v>
      </c>
      <c r="K3367" s="111">
        <v>3.7944669267533482E-2</v>
      </c>
      <c r="L3367" s="111">
        <v>0.92784825435236762</v>
      </c>
      <c r="M3367" s="111">
        <v>0.46510463492953991</v>
      </c>
      <c r="N3367" s="112">
        <f t="shared" si="105"/>
        <v>1.430897558549441</v>
      </c>
    </row>
    <row r="3368" spans="1:14" x14ac:dyDescent="0.25">
      <c r="A3368" s="111" t="s">
        <v>681</v>
      </c>
      <c r="B3368" s="111">
        <f>INDEX(kommuner!C:C,MATCH(_xlfn.NUMBERVALUE(A3368),kommuner!B:B,0))</f>
        <v>3454</v>
      </c>
      <c r="C3368" s="111" t="s">
        <v>127</v>
      </c>
      <c r="D3368" s="111" t="s">
        <v>127</v>
      </c>
      <c r="E3368" s="111" t="s">
        <v>123</v>
      </c>
      <c r="F3368" s="111" t="s">
        <v>172</v>
      </c>
      <c r="G3368" s="111" t="s">
        <v>190</v>
      </c>
      <c r="H3368" s="111" t="s">
        <v>172</v>
      </c>
      <c r="I3368" s="111" t="s">
        <v>190</v>
      </c>
      <c r="J3368" t="str">
        <f t="shared" si="104"/>
        <v>3454SkogOrganisk jordBarskogLav</v>
      </c>
      <c r="K3368" s="111">
        <v>-0.50666953101693391</v>
      </c>
      <c r="L3368" s="111">
        <v>0.92784825435236762</v>
      </c>
      <c r="M3368" s="111">
        <v>0.46510463492953991</v>
      </c>
      <c r="N3368" s="112">
        <f t="shared" si="105"/>
        <v>0.88628335826497362</v>
      </c>
    </row>
    <row r="3369" spans="1:14" x14ac:dyDescent="0.25">
      <c r="A3369" s="111" t="s">
        <v>681</v>
      </c>
      <c r="B3369" s="111">
        <f>INDEX(kommuner!C:C,MATCH(_xlfn.NUMBERVALUE(A3369),kommuner!B:B,0))</f>
        <v>3454</v>
      </c>
      <c r="C3369" s="111" t="s">
        <v>127</v>
      </c>
      <c r="D3369" s="111" t="s">
        <v>127</v>
      </c>
      <c r="E3369" s="111" t="s">
        <v>123</v>
      </c>
      <c r="F3369" s="111" t="s">
        <v>172</v>
      </c>
      <c r="G3369" s="111" t="s">
        <v>173</v>
      </c>
      <c r="H3369" s="111" t="s">
        <v>172</v>
      </c>
      <c r="I3369" s="111" t="s">
        <v>173</v>
      </c>
      <c r="J3369" t="str">
        <f t="shared" si="104"/>
        <v>3454SkogOrganisk jordBarskogMiddels</v>
      </c>
      <c r="K3369" s="111">
        <v>-1.5571490961494638</v>
      </c>
      <c r="L3369" s="111">
        <v>0.92784825435236762</v>
      </c>
      <c r="M3369" s="111">
        <v>0.46518126042825314</v>
      </c>
      <c r="N3369" s="112">
        <f t="shared" si="105"/>
        <v>-0.16411958136884308</v>
      </c>
    </row>
    <row r="3370" spans="1:14" x14ac:dyDescent="0.25">
      <c r="A3370" s="111" t="s">
        <v>681</v>
      </c>
      <c r="B3370" s="111">
        <f>INDEX(kommuner!C:C,MATCH(_xlfn.NUMBERVALUE(A3370),kommuner!B:B,0))</f>
        <v>3454</v>
      </c>
      <c r="C3370" s="111" t="s">
        <v>127</v>
      </c>
      <c r="D3370" s="111" t="s">
        <v>127</v>
      </c>
      <c r="E3370" s="111" t="s">
        <v>123</v>
      </c>
      <c r="F3370" s="111" t="s">
        <v>172</v>
      </c>
      <c r="G3370" s="111" t="s">
        <v>186</v>
      </c>
      <c r="H3370" s="111" t="s">
        <v>172</v>
      </c>
      <c r="I3370" s="111" t="s">
        <v>186</v>
      </c>
      <c r="J3370" t="str">
        <f t="shared" si="104"/>
        <v>3454SkogOrganisk jordBarskogSærs høy</v>
      </c>
      <c r="K3370" s="111">
        <v>2.5548655235722699</v>
      </c>
      <c r="L3370" s="111">
        <v>0.92784825435236762</v>
      </c>
      <c r="M3370" s="111">
        <v>0.46518126042825314</v>
      </c>
      <c r="N3370" s="112">
        <f t="shared" si="105"/>
        <v>3.9478950383528906</v>
      </c>
    </row>
    <row r="3371" spans="1:14" x14ac:dyDescent="0.25">
      <c r="A3371" s="111" t="s">
        <v>681</v>
      </c>
      <c r="B3371" s="111">
        <f>INDEX(kommuner!C:C,MATCH(_xlfn.NUMBERVALUE(A3371),kommuner!B:B,0))</f>
        <v>3454</v>
      </c>
      <c r="C3371" s="111" t="s">
        <v>127</v>
      </c>
      <c r="D3371" s="111" t="s">
        <v>127</v>
      </c>
      <c r="E3371" s="111" t="s">
        <v>123</v>
      </c>
      <c r="F3371" s="111" t="s">
        <v>179</v>
      </c>
      <c r="G3371" s="111" t="s">
        <v>180</v>
      </c>
      <c r="H3371" s="111" t="s">
        <v>179</v>
      </c>
      <c r="I3371" s="111" t="s">
        <v>180</v>
      </c>
      <c r="J3371" t="str">
        <f t="shared" si="104"/>
        <v>3454SkogOrganisk jordBlandingsskogHøy</v>
      </c>
      <c r="K3371" s="111">
        <v>-5.5554344456832343</v>
      </c>
      <c r="L3371" s="111">
        <v>0.92784825435236762</v>
      </c>
      <c r="M3371" s="111">
        <v>0.46510463492953991</v>
      </c>
      <c r="N3371" s="112">
        <f t="shared" si="105"/>
        <v>-4.1624815564013264</v>
      </c>
    </row>
    <row r="3372" spans="1:14" x14ac:dyDescent="0.25">
      <c r="A3372" s="111" t="s">
        <v>681</v>
      </c>
      <c r="B3372" s="111">
        <f>INDEX(kommuner!C:C,MATCH(_xlfn.NUMBERVALUE(A3372),kommuner!B:B,0))</f>
        <v>3454</v>
      </c>
      <c r="C3372" s="111" t="s">
        <v>127</v>
      </c>
      <c r="D3372" s="111" t="s">
        <v>127</v>
      </c>
      <c r="E3372" s="111" t="s">
        <v>123</v>
      </c>
      <c r="F3372" s="111" t="s">
        <v>179</v>
      </c>
      <c r="G3372" s="111" t="s">
        <v>167</v>
      </c>
      <c r="H3372" s="111" t="s">
        <v>179</v>
      </c>
      <c r="I3372" s="111" t="s">
        <v>167</v>
      </c>
      <c r="J3372" t="str">
        <f t="shared" si="104"/>
        <v>3454SkogOrganisk jordBlandingsskogImpediment</v>
      </c>
      <c r="K3372" s="111">
        <v>-0.28586344175800005</v>
      </c>
      <c r="L3372" s="111">
        <v>0.92784825435236762</v>
      </c>
      <c r="M3372" s="111">
        <v>0.46510463492953991</v>
      </c>
      <c r="N3372" s="112">
        <f t="shared" si="105"/>
        <v>1.1070894475239075</v>
      </c>
    </row>
    <row r="3373" spans="1:14" x14ac:dyDescent="0.25">
      <c r="A3373" s="111" t="s">
        <v>681</v>
      </c>
      <c r="B3373" s="111">
        <f>INDEX(kommuner!C:C,MATCH(_xlfn.NUMBERVALUE(A3373),kommuner!B:B,0))</f>
        <v>3454</v>
      </c>
      <c r="C3373" s="111" t="s">
        <v>127</v>
      </c>
      <c r="D3373" s="111" t="s">
        <v>127</v>
      </c>
      <c r="E3373" s="111" t="s">
        <v>123</v>
      </c>
      <c r="F3373" s="111" t="s">
        <v>179</v>
      </c>
      <c r="G3373" s="111" t="s">
        <v>190</v>
      </c>
      <c r="H3373" s="111" t="s">
        <v>179</v>
      </c>
      <c r="I3373" s="111" t="s">
        <v>190</v>
      </c>
      <c r="J3373" t="str">
        <f t="shared" si="104"/>
        <v>3454SkogOrganisk jordBlandingsskogLav</v>
      </c>
      <c r="K3373" s="111">
        <v>-1.2347339377887629</v>
      </c>
      <c r="L3373" s="111">
        <v>0.92784825435236762</v>
      </c>
      <c r="M3373" s="111">
        <v>0.46510463492953991</v>
      </c>
      <c r="N3373" s="112">
        <f t="shared" si="105"/>
        <v>0.15821895149314458</v>
      </c>
    </row>
    <row r="3374" spans="1:14" x14ac:dyDescent="0.25">
      <c r="A3374" s="111" t="s">
        <v>681</v>
      </c>
      <c r="B3374" s="111">
        <f>INDEX(kommuner!C:C,MATCH(_xlfn.NUMBERVALUE(A3374),kommuner!B:B,0))</f>
        <v>3454</v>
      </c>
      <c r="C3374" s="111" t="s">
        <v>127</v>
      </c>
      <c r="D3374" s="111" t="s">
        <v>127</v>
      </c>
      <c r="E3374" s="111" t="s">
        <v>123</v>
      </c>
      <c r="F3374" s="111" t="s">
        <v>179</v>
      </c>
      <c r="G3374" s="111" t="s">
        <v>173</v>
      </c>
      <c r="H3374" s="111" t="s">
        <v>179</v>
      </c>
      <c r="I3374" s="111" t="s">
        <v>173</v>
      </c>
      <c r="J3374" t="str">
        <f t="shared" si="104"/>
        <v>3454SkogOrganisk jordBlandingsskogMiddels</v>
      </c>
      <c r="K3374" s="111">
        <v>-2.4239591752717748</v>
      </c>
      <c r="L3374" s="111">
        <v>0.92784825435236762</v>
      </c>
      <c r="M3374" s="111">
        <v>0.46510463492953991</v>
      </c>
      <c r="N3374" s="112">
        <f t="shared" si="105"/>
        <v>-1.0310062859898674</v>
      </c>
    </row>
    <row r="3375" spans="1:14" x14ac:dyDescent="0.25">
      <c r="A3375" s="111" t="s">
        <v>681</v>
      </c>
      <c r="B3375" s="111">
        <f>INDEX(kommuner!C:C,MATCH(_xlfn.NUMBERVALUE(A3375),kommuner!B:B,0))</f>
        <v>3454</v>
      </c>
      <c r="C3375" s="111" t="s">
        <v>127</v>
      </c>
      <c r="D3375" s="111" t="s">
        <v>127</v>
      </c>
      <c r="E3375" s="111" t="s">
        <v>123</v>
      </c>
      <c r="F3375" s="111" t="s">
        <v>179</v>
      </c>
      <c r="G3375" s="111" t="s">
        <v>186</v>
      </c>
      <c r="H3375" s="111" t="s">
        <v>179</v>
      </c>
      <c r="I3375" s="111" t="s">
        <v>186</v>
      </c>
      <c r="J3375" t="str">
        <f t="shared" si="104"/>
        <v>3454SkogOrganisk jordBlandingsskogSærs høy</v>
      </c>
      <c r="K3375" s="111">
        <v>-1.5726115302258048</v>
      </c>
      <c r="L3375" s="111">
        <v>0.92784825435236762</v>
      </c>
      <c r="M3375" s="111">
        <v>0.46510463492953991</v>
      </c>
      <c r="N3375" s="112">
        <f t="shared" si="105"/>
        <v>-0.17965864094389727</v>
      </c>
    </row>
    <row r="3376" spans="1:14" x14ac:dyDescent="0.25">
      <c r="A3376" s="111" t="s">
        <v>681</v>
      </c>
      <c r="B3376" s="111">
        <f>INDEX(kommuner!C:C,MATCH(_xlfn.NUMBERVALUE(A3376),kommuner!B:B,0))</f>
        <v>3454</v>
      </c>
      <c r="C3376" s="111" t="s">
        <v>127</v>
      </c>
      <c r="D3376" s="111" t="s">
        <v>127</v>
      </c>
      <c r="E3376" s="111" t="s">
        <v>123</v>
      </c>
      <c r="F3376" s="111" t="s">
        <v>185</v>
      </c>
      <c r="G3376" s="111" t="s">
        <v>180</v>
      </c>
      <c r="H3376" s="111" t="s">
        <v>185</v>
      </c>
      <c r="I3376" s="111" t="s">
        <v>180</v>
      </c>
      <c r="J3376" t="str">
        <f t="shared" si="104"/>
        <v>3454SkogOrganisk jordLauvskogHøy</v>
      </c>
      <c r="K3376" s="111">
        <v>-1.9913688882377358</v>
      </c>
      <c r="L3376" s="111">
        <v>0.92784825435236762</v>
      </c>
      <c r="M3376" s="111">
        <v>0.46510463492953991</v>
      </c>
      <c r="N3376" s="112">
        <f t="shared" si="105"/>
        <v>-0.59841599895582831</v>
      </c>
    </row>
    <row r="3377" spans="1:14" x14ac:dyDescent="0.25">
      <c r="A3377" s="111" t="s">
        <v>681</v>
      </c>
      <c r="B3377" s="111">
        <f>INDEX(kommuner!C:C,MATCH(_xlfn.NUMBERVALUE(A3377),kommuner!B:B,0))</f>
        <v>3454</v>
      </c>
      <c r="C3377" s="111" t="s">
        <v>127</v>
      </c>
      <c r="D3377" s="111" t="s">
        <v>127</v>
      </c>
      <c r="E3377" s="111" t="s">
        <v>123</v>
      </c>
      <c r="F3377" s="111" t="s">
        <v>185</v>
      </c>
      <c r="G3377" s="111" t="s">
        <v>167</v>
      </c>
      <c r="H3377" s="111" t="s">
        <v>185</v>
      </c>
      <c r="I3377" s="111" t="s">
        <v>167</v>
      </c>
      <c r="J3377" t="str">
        <f t="shared" si="104"/>
        <v>3454SkogOrganisk jordLauvskogImpediment</v>
      </c>
      <c r="K3377" s="111">
        <v>0.35000626494250675</v>
      </c>
      <c r="L3377" s="111">
        <v>0.92784825435236762</v>
      </c>
      <c r="M3377" s="111">
        <v>0.46510463492953991</v>
      </c>
      <c r="N3377" s="112">
        <f t="shared" si="105"/>
        <v>1.7429591542244141</v>
      </c>
    </row>
    <row r="3378" spans="1:14" x14ac:dyDescent="0.25">
      <c r="A3378" s="111" t="s">
        <v>681</v>
      </c>
      <c r="B3378" s="111">
        <f>INDEX(kommuner!C:C,MATCH(_xlfn.NUMBERVALUE(A3378),kommuner!B:B,0))</f>
        <v>3454</v>
      </c>
      <c r="C3378" s="111" t="s">
        <v>127</v>
      </c>
      <c r="D3378" s="111" t="s">
        <v>127</v>
      </c>
      <c r="E3378" s="111" t="s">
        <v>123</v>
      </c>
      <c r="F3378" s="111" t="s">
        <v>185</v>
      </c>
      <c r="G3378" s="111" t="s">
        <v>190</v>
      </c>
      <c r="H3378" s="111" t="s">
        <v>185</v>
      </c>
      <c r="I3378" s="111" t="s">
        <v>190</v>
      </c>
      <c r="J3378" t="str">
        <f t="shared" si="104"/>
        <v>3454SkogOrganisk jordLauvskogLav</v>
      </c>
      <c r="K3378" s="111">
        <v>1.1144075558526714</v>
      </c>
      <c r="L3378" s="111">
        <v>0.92784825435236762</v>
      </c>
      <c r="M3378" s="111">
        <v>0.46510463492953991</v>
      </c>
      <c r="N3378" s="112">
        <f t="shared" si="105"/>
        <v>2.5073604451345788</v>
      </c>
    </row>
    <row r="3379" spans="1:14" x14ac:dyDescent="0.25">
      <c r="A3379" s="111" t="s">
        <v>681</v>
      </c>
      <c r="B3379" s="111">
        <f>INDEX(kommuner!C:C,MATCH(_xlfn.NUMBERVALUE(A3379),kommuner!B:B,0))</f>
        <v>3454</v>
      </c>
      <c r="C3379" s="111" t="s">
        <v>127</v>
      </c>
      <c r="D3379" s="111" t="s">
        <v>127</v>
      </c>
      <c r="E3379" s="111" t="s">
        <v>123</v>
      </c>
      <c r="F3379" s="111" t="s">
        <v>185</v>
      </c>
      <c r="G3379" s="111" t="s">
        <v>173</v>
      </c>
      <c r="H3379" s="111" t="s">
        <v>185</v>
      </c>
      <c r="I3379" s="111" t="s">
        <v>173</v>
      </c>
      <c r="J3379" t="str">
        <f t="shared" si="104"/>
        <v>3454SkogOrganisk jordLauvskogMiddels</v>
      </c>
      <c r="K3379" s="111">
        <v>-0.62664468270982987</v>
      </c>
      <c r="L3379" s="111">
        <v>0.92784825435236762</v>
      </c>
      <c r="M3379" s="111">
        <v>0.46510463492953991</v>
      </c>
      <c r="N3379" s="112">
        <f t="shared" si="105"/>
        <v>0.76630820657207765</v>
      </c>
    </row>
    <row r="3380" spans="1:14" x14ac:dyDescent="0.25">
      <c r="A3380" s="111" t="s">
        <v>681</v>
      </c>
      <c r="B3380" s="111">
        <f>INDEX(kommuner!C:C,MATCH(_xlfn.NUMBERVALUE(A3380),kommuner!B:B,0))</f>
        <v>3454</v>
      </c>
      <c r="C3380" s="111" t="s">
        <v>127</v>
      </c>
      <c r="D3380" s="111" t="s">
        <v>127</v>
      </c>
      <c r="E3380" s="111" t="s">
        <v>123</v>
      </c>
      <c r="F3380" s="111" t="s">
        <v>185</v>
      </c>
      <c r="G3380" s="111" t="s">
        <v>186</v>
      </c>
      <c r="H3380" s="111" t="s">
        <v>185</v>
      </c>
      <c r="I3380" s="111" t="s">
        <v>186</v>
      </c>
      <c r="J3380" t="str">
        <f t="shared" si="104"/>
        <v>3454SkogOrganisk jordLauvskogSærs høy</v>
      </c>
      <c r="K3380" s="111">
        <v>-1.8997279926091779</v>
      </c>
      <c r="L3380" s="111">
        <v>0.92784825435236762</v>
      </c>
      <c r="M3380" s="111">
        <v>0.46510463492953991</v>
      </c>
      <c r="N3380" s="112">
        <f t="shared" si="105"/>
        <v>-0.50677510332727038</v>
      </c>
    </row>
    <row r="3381" spans="1:14" x14ac:dyDescent="0.25">
      <c r="A3381" s="111" t="s">
        <v>681</v>
      </c>
      <c r="B3381" s="111">
        <f>INDEX(kommuner!C:C,MATCH(_xlfn.NUMBERVALUE(A3381),kommuner!B:B,0))</f>
        <v>3454</v>
      </c>
      <c r="C3381" s="111" t="s">
        <v>83</v>
      </c>
      <c r="D3381" s="111" t="s">
        <v>83</v>
      </c>
      <c r="E3381" s="111" t="s">
        <v>126</v>
      </c>
      <c r="F3381" s="111" t="s">
        <v>139</v>
      </c>
      <c r="G3381" s="111" t="s">
        <v>139</v>
      </c>
      <c r="H3381" s="111" t="s">
        <v>139</v>
      </c>
      <c r="I3381" s="111" t="s">
        <v>139</v>
      </c>
      <c r="J3381" t="str">
        <f t="shared" si="104"/>
        <v>3454Utbygd arealMineraljord</v>
      </c>
      <c r="K3381" s="111">
        <v>-0.82639633937819656</v>
      </c>
      <c r="L3381" s="111">
        <v>0</v>
      </c>
      <c r="M3381" s="111">
        <v>1.303047089454229E-2</v>
      </c>
      <c r="N3381" s="112">
        <f t="shared" si="105"/>
        <v>-0.81336586848365422</v>
      </c>
    </row>
    <row r="3382" spans="1:14" x14ac:dyDescent="0.25">
      <c r="A3382" s="111" t="s">
        <v>681</v>
      </c>
      <c r="B3382" s="111">
        <f>INDEX(kommuner!C:C,MATCH(_xlfn.NUMBERVALUE(A3382),kommuner!B:B,0))</f>
        <v>3454</v>
      </c>
      <c r="C3382" s="111" t="s">
        <v>83</v>
      </c>
      <c r="D3382" s="111" t="s">
        <v>83</v>
      </c>
      <c r="E3382" s="111" t="s">
        <v>123</v>
      </c>
      <c r="F3382" s="111" t="s">
        <v>139</v>
      </c>
      <c r="G3382" s="111" t="s">
        <v>139</v>
      </c>
      <c r="H3382" s="111" t="s">
        <v>139</v>
      </c>
      <c r="I3382" s="111" t="s">
        <v>139</v>
      </c>
      <c r="J3382" t="str">
        <f t="shared" si="104"/>
        <v>3454Utbygd arealOrganisk jord</v>
      </c>
      <c r="K3382" s="111">
        <v>29.011421395201612</v>
      </c>
      <c r="L3382" s="111">
        <v>0</v>
      </c>
      <c r="M3382" s="111">
        <v>1.303047089454229E-2</v>
      </c>
      <c r="N3382" s="112">
        <f t="shared" si="105"/>
        <v>29.024451866096154</v>
      </c>
    </row>
    <row r="3383" spans="1:14" x14ac:dyDescent="0.25">
      <c r="A3383" s="111" t="s">
        <v>681</v>
      </c>
      <c r="B3383" s="111">
        <f>INDEX(kommuner!C:C,MATCH(_xlfn.NUMBERVALUE(A3383),kommuner!B:B,0))</f>
        <v>3454</v>
      </c>
      <c r="C3383" s="111" t="s">
        <v>181</v>
      </c>
      <c r="D3383" s="111" t="s">
        <v>181</v>
      </c>
      <c r="E3383" s="111" t="s">
        <v>123</v>
      </c>
      <c r="F3383" s="111" t="s">
        <v>139</v>
      </c>
      <c r="G3383" s="111" t="s">
        <v>139</v>
      </c>
      <c r="H3383" s="111" t="s">
        <v>139</v>
      </c>
      <c r="I3383" s="111" t="s">
        <v>139</v>
      </c>
      <c r="J3383" t="str">
        <f t="shared" si="104"/>
        <v>3454Vann og myrOrganisk jord</v>
      </c>
      <c r="K3383" s="111">
        <v>-0.15121005571827481</v>
      </c>
      <c r="L3383" s="111">
        <v>0</v>
      </c>
      <c r="M3383" s="111">
        <v>0</v>
      </c>
      <c r="N3383" s="112">
        <f t="shared" si="105"/>
        <v>-0.15121005571827481</v>
      </c>
    </row>
    <row r="3384" spans="1:14" x14ac:dyDescent="0.25">
      <c r="A3384" s="111" t="s">
        <v>682</v>
      </c>
      <c r="B3384" s="111">
        <f>INDEX(kommuner!C:C,MATCH(_xlfn.NUMBERVALUE(A3384),kommuner!B:B,0))</f>
        <v>3005</v>
      </c>
      <c r="C3384" s="111" t="s">
        <v>82</v>
      </c>
      <c r="D3384" s="111" t="s">
        <v>82</v>
      </c>
      <c r="E3384" s="111" t="s">
        <v>126</v>
      </c>
      <c r="F3384" s="111" t="s">
        <v>139</v>
      </c>
      <c r="G3384" s="111" t="s">
        <v>139</v>
      </c>
      <c r="H3384" s="111" t="s">
        <v>139</v>
      </c>
      <c r="I3384" s="111" t="s">
        <v>139</v>
      </c>
      <c r="J3384" t="str">
        <f t="shared" si="104"/>
        <v>3005Annen utmarkMineraljord</v>
      </c>
      <c r="K3384" s="111">
        <v>-0.16852781479621071</v>
      </c>
      <c r="L3384" s="111">
        <v>0</v>
      </c>
      <c r="M3384" s="111">
        <v>0</v>
      </c>
      <c r="N3384" s="112">
        <f t="shared" si="105"/>
        <v>-0.16852781479621071</v>
      </c>
    </row>
    <row r="3385" spans="1:14" x14ac:dyDescent="0.25">
      <c r="A3385" s="111" t="s">
        <v>682</v>
      </c>
      <c r="B3385" s="111">
        <f>INDEX(kommuner!C:C,MATCH(_xlfn.NUMBERVALUE(A3385),kommuner!B:B,0))</f>
        <v>3005</v>
      </c>
      <c r="C3385" s="111" t="s">
        <v>121</v>
      </c>
      <c r="D3385" s="111" t="s">
        <v>121</v>
      </c>
      <c r="E3385" s="111" t="s">
        <v>126</v>
      </c>
      <c r="F3385" s="111" t="s">
        <v>139</v>
      </c>
      <c r="G3385" s="111" t="s">
        <v>139</v>
      </c>
      <c r="H3385" s="111" t="s">
        <v>139</v>
      </c>
      <c r="I3385" s="111" t="s">
        <v>139</v>
      </c>
      <c r="J3385" t="str">
        <f t="shared" si="104"/>
        <v>3005BeiteMineraljord</v>
      </c>
      <c r="K3385" s="111">
        <v>-0.43305842942580308</v>
      </c>
      <c r="L3385" s="111">
        <v>0</v>
      </c>
      <c r="M3385" s="111">
        <v>1.2448711246839999E-7</v>
      </c>
      <c r="N3385" s="112">
        <f t="shared" si="105"/>
        <v>-0.43305830493869063</v>
      </c>
    </row>
    <row r="3386" spans="1:14" x14ac:dyDescent="0.25">
      <c r="A3386" s="111" t="s">
        <v>682</v>
      </c>
      <c r="B3386" s="111">
        <f>INDEX(kommuner!C:C,MATCH(_xlfn.NUMBERVALUE(A3386),kommuner!B:B,0))</f>
        <v>3005</v>
      </c>
      <c r="C3386" s="111" t="s">
        <v>121</v>
      </c>
      <c r="D3386" s="111" t="s">
        <v>121</v>
      </c>
      <c r="E3386" s="111" t="s">
        <v>123</v>
      </c>
      <c r="F3386" s="111" t="s">
        <v>139</v>
      </c>
      <c r="G3386" s="111" t="s">
        <v>139</v>
      </c>
      <c r="H3386" s="111" t="s">
        <v>139</v>
      </c>
      <c r="I3386" s="111" t="s">
        <v>139</v>
      </c>
      <c r="J3386" t="str">
        <f t="shared" si="104"/>
        <v>3005BeiteOrganisk jord</v>
      </c>
      <c r="K3386" s="111">
        <v>12.077525935985037</v>
      </c>
      <c r="L3386" s="111">
        <v>1.6412500000000001</v>
      </c>
      <c r="M3386" s="111">
        <v>0</v>
      </c>
      <c r="N3386" s="112">
        <f t="shared" si="105"/>
        <v>13.718775935985036</v>
      </c>
    </row>
    <row r="3387" spans="1:14" x14ac:dyDescent="0.25">
      <c r="A3387" s="111" t="s">
        <v>682</v>
      </c>
      <c r="B3387" s="111">
        <f>INDEX(kommuner!C:C,MATCH(_xlfn.NUMBERVALUE(A3387),kommuner!B:B,0))</f>
        <v>3005</v>
      </c>
      <c r="C3387" s="111" t="s">
        <v>84</v>
      </c>
      <c r="D3387" s="111" t="s">
        <v>84</v>
      </c>
      <c r="E3387" s="111" t="s">
        <v>126</v>
      </c>
      <c r="F3387" s="111" t="s">
        <v>139</v>
      </c>
      <c r="G3387" s="111" t="s">
        <v>139</v>
      </c>
      <c r="H3387" s="111" t="s">
        <v>139</v>
      </c>
      <c r="I3387" s="111" t="s">
        <v>139</v>
      </c>
      <c r="J3387" t="str">
        <f t="shared" si="104"/>
        <v>3005Dyrket markMineraljord</v>
      </c>
      <c r="K3387" s="111">
        <v>-0.34894984671512541</v>
      </c>
      <c r="L3387" s="111">
        <v>0</v>
      </c>
      <c r="M3387" s="111">
        <v>0</v>
      </c>
      <c r="N3387" s="112">
        <f t="shared" si="105"/>
        <v>-0.34894984671512541</v>
      </c>
    </row>
    <row r="3388" spans="1:14" x14ac:dyDescent="0.25">
      <c r="A3388" s="111" t="s">
        <v>682</v>
      </c>
      <c r="B3388" s="111">
        <f>INDEX(kommuner!C:C,MATCH(_xlfn.NUMBERVALUE(A3388),kommuner!B:B,0))</f>
        <v>3005</v>
      </c>
      <c r="C3388" s="111" t="s">
        <v>84</v>
      </c>
      <c r="D3388" s="111" t="s">
        <v>84</v>
      </c>
      <c r="E3388" s="111" t="s">
        <v>123</v>
      </c>
      <c r="F3388" s="111" t="s">
        <v>139</v>
      </c>
      <c r="G3388" s="111" t="s">
        <v>139</v>
      </c>
      <c r="H3388" s="111" t="s">
        <v>139</v>
      </c>
      <c r="I3388" s="111" t="s">
        <v>139</v>
      </c>
      <c r="J3388" t="str">
        <f t="shared" si="104"/>
        <v>3005Dyrket markOrganisk jord</v>
      </c>
      <c r="K3388" s="111">
        <v>28.726149366675592</v>
      </c>
      <c r="L3388" s="111">
        <v>1.45625</v>
      </c>
      <c r="M3388" s="111">
        <v>0</v>
      </c>
      <c r="N3388" s="112">
        <f t="shared" si="105"/>
        <v>30.182399366675593</v>
      </c>
    </row>
    <row r="3389" spans="1:14" x14ac:dyDescent="0.25">
      <c r="A3389" s="111" t="s">
        <v>682</v>
      </c>
      <c r="B3389" s="111">
        <f>INDEX(kommuner!C:C,MATCH(_xlfn.NUMBERVALUE(A3389),kommuner!B:B,0))</f>
        <v>3005</v>
      </c>
      <c r="C3389" s="111" t="s">
        <v>127</v>
      </c>
      <c r="D3389" s="111" t="s">
        <v>127</v>
      </c>
      <c r="E3389" s="111" t="s">
        <v>126</v>
      </c>
      <c r="F3389" s="111" t="s">
        <v>172</v>
      </c>
      <c r="G3389" s="111" t="s">
        <v>180</v>
      </c>
      <c r="H3389" s="111" t="s">
        <v>172</v>
      </c>
      <c r="I3389" s="111" t="s">
        <v>180</v>
      </c>
      <c r="J3389" t="str">
        <f t="shared" si="104"/>
        <v>3005SkogMineraljordBarskogHøy</v>
      </c>
      <c r="K3389" s="111">
        <v>-4.2610596243420318</v>
      </c>
      <c r="L3389" s="111">
        <v>0.85306406685236758</v>
      </c>
      <c r="M3389" s="111">
        <v>6.4056614999681585E-2</v>
      </c>
      <c r="N3389" s="112">
        <f t="shared" si="105"/>
        <v>-3.3439389424899826</v>
      </c>
    </row>
    <row r="3390" spans="1:14" x14ac:dyDescent="0.25">
      <c r="A3390" s="111" t="s">
        <v>682</v>
      </c>
      <c r="B3390" s="111">
        <f>INDEX(kommuner!C:C,MATCH(_xlfn.NUMBERVALUE(A3390),kommuner!B:B,0))</f>
        <v>3005</v>
      </c>
      <c r="C3390" s="111" t="s">
        <v>127</v>
      </c>
      <c r="D3390" s="111" t="s">
        <v>127</v>
      </c>
      <c r="E3390" s="111" t="s">
        <v>126</v>
      </c>
      <c r="F3390" s="111" t="s">
        <v>172</v>
      </c>
      <c r="G3390" s="111" t="s">
        <v>167</v>
      </c>
      <c r="H3390" s="111" t="s">
        <v>172</v>
      </c>
      <c r="I3390" s="111" t="s">
        <v>167</v>
      </c>
      <c r="J3390" t="str">
        <f t="shared" si="104"/>
        <v>3005SkogMineraljordBarskogImpediment</v>
      </c>
      <c r="K3390" s="111">
        <v>-1.5740166960016819</v>
      </c>
      <c r="L3390" s="111">
        <v>0.85306406685236758</v>
      </c>
      <c r="M3390" s="111">
        <v>6.3979989500968365E-2</v>
      </c>
      <c r="N3390" s="112">
        <f t="shared" si="105"/>
        <v>-0.65697263964834596</v>
      </c>
    </row>
    <row r="3391" spans="1:14" x14ac:dyDescent="0.25">
      <c r="A3391" s="111" t="s">
        <v>682</v>
      </c>
      <c r="B3391" s="111">
        <f>INDEX(kommuner!C:C,MATCH(_xlfn.NUMBERVALUE(A3391),kommuner!B:B,0))</f>
        <v>3005</v>
      </c>
      <c r="C3391" s="111" t="s">
        <v>127</v>
      </c>
      <c r="D3391" s="111" t="s">
        <v>127</v>
      </c>
      <c r="E3391" s="111" t="s">
        <v>126</v>
      </c>
      <c r="F3391" s="111" t="s">
        <v>172</v>
      </c>
      <c r="G3391" s="111" t="s">
        <v>190</v>
      </c>
      <c r="H3391" s="111" t="s">
        <v>172</v>
      </c>
      <c r="I3391" s="111" t="s">
        <v>190</v>
      </c>
      <c r="J3391" t="str">
        <f t="shared" si="104"/>
        <v>3005SkogMineraljordBarskogLav</v>
      </c>
      <c r="K3391" s="111">
        <v>-2.1094741240186856</v>
      </c>
      <c r="L3391" s="111">
        <v>0.85306406685236758</v>
      </c>
      <c r="M3391" s="111">
        <v>6.3979989500968365E-2</v>
      </c>
      <c r="N3391" s="112">
        <f t="shared" si="105"/>
        <v>-1.1924300676653499</v>
      </c>
    </row>
    <row r="3392" spans="1:14" x14ac:dyDescent="0.25">
      <c r="A3392" s="111" t="s">
        <v>682</v>
      </c>
      <c r="B3392" s="111">
        <f>INDEX(kommuner!C:C,MATCH(_xlfn.NUMBERVALUE(A3392),kommuner!B:B,0))</f>
        <v>3005</v>
      </c>
      <c r="C3392" s="111" t="s">
        <v>127</v>
      </c>
      <c r="D3392" s="111" t="s">
        <v>127</v>
      </c>
      <c r="E3392" s="111" t="s">
        <v>126</v>
      </c>
      <c r="F3392" s="111" t="s">
        <v>172</v>
      </c>
      <c r="G3392" s="111" t="s">
        <v>173</v>
      </c>
      <c r="H3392" s="111" t="s">
        <v>172</v>
      </c>
      <c r="I3392" s="111" t="s">
        <v>173</v>
      </c>
      <c r="J3392" t="str">
        <f t="shared" si="104"/>
        <v>3005SkogMineraljordBarskogMiddels</v>
      </c>
      <c r="K3392" s="111">
        <v>-2.8820985952554645</v>
      </c>
      <c r="L3392" s="111">
        <v>0.85306406685236758</v>
      </c>
      <c r="M3392" s="111">
        <v>6.4056614999681585E-2</v>
      </c>
      <c r="N3392" s="112">
        <f t="shared" si="105"/>
        <v>-1.9649779134034155</v>
      </c>
    </row>
    <row r="3393" spans="1:14" x14ac:dyDescent="0.25">
      <c r="A3393" s="111" t="s">
        <v>682</v>
      </c>
      <c r="B3393" s="111">
        <f>INDEX(kommuner!C:C,MATCH(_xlfn.NUMBERVALUE(A3393),kommuner!B:B,0))</f>
        <v>3005</v>
      </c>
      <c r="C3393" s="111" t="s">
        <v>127</v>
      </c>
      <c r="D3393" s="111" t="s">
        <v>127</v>
      </c>
      <c r="E3393" s="111" t="s">
        <v>126</v>
      </c>
      <c r="F3393" s="111" t="s">
        <v>172</v>
      </c>
      <c r="G3393" s="111" t="s">
        <v>186</v>
      </c>
      <c r="H3393" s="111" t="s">
        <v>172</v>
      </c>
      <c r="I3393" s="111" t="s">
        <v>186</v>
      </c>
      <c r="J3393" t="str">
        <f t="shared" si="104"/>
        <v>3005SkogMineraljordBarskogSærs høy</v>
      </c>
      <c r="K3393" s="111">
        <v>0.12072674540874306</v>
      </c>
      <c r="L3393" s="111">
        <v>0.85306406685236758</v>
      </c>
      <c r="M3393" s="111">
        <v>6.4056614999681585E-2</v>
      </c>
      <c r="N3393" s="112">
        <f t="shared" si="105"/>
        <v>1.0378474272607923</v>
      </c>
    </row>
    <row r="3394" spans="1:14" x14ac:dyDescent="0.25">
      <c r="A3394" s="111" t="s">
        <v>682</v>
      </c>
      <c r="B3394" s="111">
        <f>INDEX(kommuner!C:C,MATCH(_xlfn.NUMBERVALUE(A3394),kommuner!B:B,0))</f>
        <v>3005</v>
      </c>
      <c r="C3394" s="111" t="s">
        <v>127</v>
      </c>
      <c r="D3394" s="111" t="s">
        <v>127</v>
      </c>
      <c r="E3394" s="111" t="s">
        <v>126</v>
      </c>
      <c r="F3394" s="111" t="s">
        <v>179</v>
      </c>
      <c r="G3394" s="111" t="s">
        <v>180</v>
      </c>
      <c r="H3394" s="111" t="s">
        <v>179</v>
      </c>
      <c r="I3394" s="111" t="s">
        <v>180</v>
      </c>
      <c r="J3394" t="str">
        <f t="shared" si="104"/>
        <v>3005SkogMineraljordBlandingsskogHøy</v>
      </c>
      <c r="K3394" s="111">
        <v>-8.5703651807373102</v>
      </c>
      <c r="L3394" s="111">
        <v>0.85306406685236758</v>
      </c>
      <c r="M3394" s="111">
        <v>6.3979989500968365E-2</v>
      </c>
      <c r="N3394" s="112">
        <f t="shared" si="105"/>
        <v>-7.6533211243839743</v>
      </c>
    </row>
    <row r="3395" spans="1:14" x14ac:dyDescent="0.25">
      <c r="A3395" s="111" t="s">
        <v>682</v>
      </c>
      <c r="B3395" s="111">
        <f>INDEX(kommuner!C:C,MATCH(_xlfn.NUMBERVALUE(A3395),kommuner!B:B,0))</f>
        <v>3005</v>
      </c>
      <c r="C3395" s="111" t="s">
        <v>127</v>
      </c>
      <c r="D3395" s="111" t="s">
        <v>127</v>
      </c>
      <c r="E3395" s="111" t="s">
        <v>126</v>
      </c>
      <c r="F3395" s="111" t="s">
        <v>179</v>
      </c>
      <c r="G3395" s="111" t="s">
        <v>167</v>
      </c>
      <c r="H3395" s="111" t="s">
        <v>179</v>
      </c>
      <c r="I3395" s="111" t="s">
        <v>167</v>
      </c>
      <c r="J3395" t="str">
        <f t="shared" ref="J3395:J3458" si="106">B3395&amp;C3395&amp;E3395&amp;IF(C3395="Skog",F3395&amp;G3395,"")</f>
        <v>3005SkogMineraljordBlandingsskogImpediment</v>
      </c>
      <c r="K3395" s="111">
        <v>-2.0950685747655116</v>
      </c>
      <c r="L3395" s="111">
        <v>0.85306406685236758</v>
      </c>
      <c r="M3395" s="111">
        <v>6.3979989500968365E-2</v>
      </c>
      <c r="N3395" s="112">
        <f t="shared" ref="N3395:N3458" si="107">SUM(K3395:M3395)</f>
        <v>-1.1780245184121758</v>
      </c>
    </row>
    <row r="3396" spans="1:14" x14ac:dyDescent="0.25">
      <c r="A3396" s="111" t="s">
        <v>682</v>
      </c>
      <c r="B3396" s="111">
        <f>INDEX(kommuner!C:C,MATCH(_xlfn.NUMBERVALUE(A3396),kommuner!B:B,0))</f>
        <v>3005</v>
      </c>
      <c r="C3396" s="111" t="s">
        <v>127</v>
      </c>
      <c r="D3396" s="111" t="s">
        <v>127</v>
      </c>
      <c r="E3396" s="111" t="s">
        <v>126</v>
      </c>
      <c r="F3396" s="111" t="s">
        <v>179</v>
      </c>
      <c r="G3396" s="111" t="s">
        <v>190</v>
      </c>
      <c r="H3396" s="111" t="s">
        <v>179</v>
      </c>
      <c r="I3396" s="111" t="s">
        <v>190</v>
      </c>
      <c r="J3396" t="str">
        <f t="shared" si="106"/>
        <v>3005SkogMineraljordBlandingsskogLav</v>
      </c>
      <c r="K3396" s="111">
        <v>-3.814060654162915</v>
      </c>
      <c r="L3396" s="111">
        <v>0.85306406685236758</v>
      </c>
      <c r="M3396" s="111">
        <v>6.3979989500968365E-2</v>
      </c>
      <c r="N3396" s="112">
        <f t="shared" si="107"/>
        <v>-2.897016597809579</v>
      </c>
    </row>
    <row r="3397" spans="1:14" x14ac:dyDescent="0.25">
      <c r="A3397" s="111" t="s">
        <v>682</v>
      </c>
      <c r="B3397" s="111">
        <f>INDEX(kommuner!C:C,MATCH(_xlfn.NUMBERVALUE(A3397),kommuner!B:B,0))</f>
        <v>3005</v>
      </c>
      <c r="C3397" s="111" t="s">
        <v>127</v>
      </c>
      <c r="D3397" s="111" t="s">
        <v>127</v>
      </c>
      <c r="E3397" s="111" t="s">
        <v>126</v>
      </c>
      <c r="F3397" s="111" t="s">
        <v>179</v>
      </c>
      <c r="G3397" s="111" t="s">
        <v>173</v>
      </c>
      <c r="H3397" s="111" t="s">
        <v>179</v>
      </c>
      <c r="I3397" s="111" t="s">
        <v>173</v>
      </c>
      <c r="J3397" t="str">
        <f t="shared" si="106"/>
        <v>3005SkogMineraljordBlandingsskogMiddels</v>
      </c>
      <c r="K3397" s="111">
        <v>-4.5623521854183373</v>
      </c>
      <c r="L3397" s="111">
        <v>0.85306406685236758</v>
      </c>
      <c r="M3397" s="111">
        <v>6.3979989500968365E-2</v>
      </c>
      <c r="N3397" s="112">
        <f t="shared" si="107"/>
        <v>-3.6453081290650013</v>
      </c>
    </row>
    <row r="3398" spans="1:14" x14ac:dyDescent="0.25">
      <c r="A3398" s="111" t="s">
        <v>682</v>
      </c>
      <c r="B3398" s="111">
        <f>INDEX(kommuner!C:C,MATCH(_xlfn.NUMBERVALUE(A3398),kommuner!B:B,0))</f>
        <v>3005</v>
      </c>
      <c r="C3398" s="111" t="s">
        <v>127</v>
      </c>
      <c r="D3398" s="111" t="s">
        <v>127</v>
      </c>
      <c r="E3398" s="111" t="s">
        <v>126</v>
      </c>
      <c r="F3398" s="111" t="s">
        <v>179</v>
      </c>
      <c r="G3398" s="111" t="s">
        <v>186</v>
      </c>
      <c r="H3398" s="111" t="s">
        <v>179</v>
      </c>
      <c r="I3398" s="111" t="s">
        <v>186</v>
      </c>
      <c r="J3398" t="str">
        <f t="shared" si="106"/>
        <v>3005SkogMineraljordBlandingsskogSærs høy</v>
      </c>
      <c r="K3398" s="111">
        <v>-2.9395925245326562</v>
      </c>
      <c r="L3398" s="111">
        <v>0.85306406685236758</v>
      </c>
      <c r="M3398" s="111">
        <v>6.3979989500968365E-2</v>
      </c>
      <c r="N3398" s="112">
        <f t="shared" si="107"/>
        <v>-2.0225484681793202</v>
      </c>
    </row>
    <row r="3399" spans="1:14" x14ac:dyDescent="0.25">
      <c r="A3399" s="111" t="s">
        <v>682</v>
      </c>
      <c r="B3399" s="111">
        <f>INDEX(kommuner!C:C,MATCH(_xlfn.NUMBERVALUE(A3399),kommuner!B:B,0))</f>
        <v>3005</v>
      </c>
      <c r="C3399" s="111" t="s">
        <v>127</v>
      </c>
      <c r="D3399" s="111" t="s">
        <v>127</v>
      </c>
      <c r="E3399" s="111" t="s">
        <v>126</v>
      </c>
      <c r="F3399" s="111" t="s">
        <v>185</v>
      </c>
      <c r="G3399" s="111" t="s">
        <v>180</v>
      </c>
      <c r="H3399" s="111" t="s">
        <v>185</v>
      </c>
      <c r="I3399" s="111" t="s">
        <v>180</v>
      </c>
      <c r="J3399" t="str">
        <f t="shared" si="106"/>
        <v>3005SkogMineraljordLauvskogHøy</v>
      </c>
      <c r="K3399" s="111">
        <v>-3.6072016095960531</v>
      </c>
      <c r="L3399" s="111">
        <v>0.85306406685236758</v>
      </c>
      <c r="M3399" s="111">
        <v>6.3979989500968365E-2</v>
      </c>
      <c r="N3399" s="112">
        <f t="shared" si="107"/>
        <v>-2.6901575532427171</v>
      </c>
    </row>
    <row r="3400" spans="1:14" x14ac:dyDescent="0.25">
      <c r="A3400" s="111" t="s">
        <v>682</v>
      </c>
      <c r="B3400" s="111">
        <f>INDEX(kommuner!C:C,MATCH(_xlfn.NUMBERVALUE(A3400),kommuner!B:B,0))</f>
        <v>3005</v>
      </c>
      <c r="C3400" s="111" t="s">
        <v>127</v>
      </c>
      <c r="D3400" s="111" t="s">
        <v>127</v>
      </c>
      <c r="E3400" s="111" t="s">
        <v>126</v>
      </c>
      <c r="F3400" s="111" t="s">
        <v>185</v>
      </c>
      <c r="G3400" s="111" t="s">
        <v>167</v>
      </c>
      <c r="H3400" s="111" t="s">
        <v>185</v>
      </c>
      <c r="I3400" s="111" t="s">
        <v>167</v>
      </c>
      <c r="J3400" t="str">
        <f t="shared" si="106"/>
        <v>3005SkogMineraljordLauvskogImpediment</v>
      </c>
      <c r="K3400" s="111">
        <v>-1.1043030228661443</v>
      </c>
      <c r="L3400" s="111">
        <v>0.85306406685236758</v>
      </c>
      <c r="M3400" s="111">
        <v>6.3979989500968365E-2</v>
      </c>
      <c r="N3400" s="112">
        <f t="shared" si="107"/>
        <v>-0.18725896651280841</v>
      </c>
    </row>
    <row r="3401" spans="1:14" x14ac:dyDescent="0.25">
      <c r="A3401" s="111" t="s">
        <v>682</v>
      </c>
      <c r="B3401" s="111">
        <f>INDEX(kommuner!C:C,MATCH(_xlfn.NUMBERVALUE(A3401),kommuner!B:B,0))</f>
        <v>3005</v>
      </c>
      <c r="C3401" s="111" t="s">
        <v>127</v>
      </c>
      <c r="D3401" s="111" t="s">
        <v>127</v>
      </c>
      <c r="E3401" s="111" t="s">
        <v>126</v>
      </c>
      <c r="F3401" s="111" t="s">
        <v>185</v>
      </c>
      <c r="G3401" s="111" t="s">
        <v>190</v>
      </c>
      <c r="H3401" s="111" t="s">
        <v>185</v>
      </c>
      <c r="I3401" s="111" t="s">
        <v>190</v>
      </c>
      <c r="J3401" t="str">
        <f t="shared" si="106"/>
        <v>3005SkogMineraljordLauvskogLav</v>
      </c>
      <c r="K3401" s="111">
        <v>-8.9748170935426599E-2</v>
      </c>
      <c r="L3401" s="111">
        <v>0.85306406685236758</v>
      </c>
      <c r="M3401" s="111">
        <v>6.3979989500968365E-2</v>
      </c>
      <c r="N3401" s="112">
        <f t="shared" si="107"/>
        <v>0.82729588541790933</v>
      </c>
    </row>
    <row r="3402" spans="1:14" x14ac:dyDescent="0.25">
      <c r="A3402" s="111" t="s">
        <v>682</v>
      </c>
      <c r="B3402" s="111">
        <f>INDEX(kommuner!C:C,MATCH(_xlfn.NUMBERVALUE(A3402),kommuner!B:B,0))</f>
        <v>3005</v>
      </c>
      <c r="C3402" s="111" t="s">
        <v>127</v>
      </c>
      <c r="D3402" s="111" t="s">
        <v>127</v>
      </c>
      <c r="E3402" s="111" t="s">
        <v>126</v>
      </c>
      <c r="F3402" s="111" t="s">
        <v>185</v>
      </c>
      <c r="G3402" s="111" t="s">
        <v>173</v>
      </c>
      <c r="H3402" s="111" t="s">
        <v>185</v>
      </c>
      <c r="I3402" s="111" t="s">
        <v>173</v>
      </c>
      <c r="J3402" t="str">
        <f t="shared" si="106"/>
        <v>3005SkogMineraljordLauvskogMiddels</v>
      </c>
      <c r="K3402" s="111">
        <v>-2.4151390344437029</v>
      </c>
      <c r="L3402" s="111">
        <v>0.85306406685236758</v>
      </c>
      <c r="M3402" s="111">
        <v>6.3979989500968365E-2</v>
      </c>
      <c r="N3402" s="112">
        <f t="shared" si="107"/>
        <v>-1.4980949780903672</v>
      </c>
    </row>
    <row r="3403" spans="1:14" x14ac:dyDescent="0.25">
      <c r="A3403" s="111" t="s">
        <v>682</v>
      </c>
      <c r="B3403" s="111">
        <f>INDEX(kommuner!C:C,MATCH(_xlfn.NUMBERVALUE(A3403),kommuner!B:B,0))</f>
        <v>3005</v>
      </c>
      <c r="C3403" s="111" t="s">
        <v>127</v>
      </c>
      <c r="D3403" s="111" t="s">
        <v>127</v>
      </c>
      <c r="E3403" s="111" t="s">
        <v>126</v>
      </c>
      <c r="F3403" s="111" t="s">
        <v>185</v>
      </c>
      <c r="G3403" s="111" t="s">
        <v>186</v>
      </c>
      <c r="H3403" s="111" t="s">
        <v>185</v>
      </c>
      <c r="I3403" s="111" t="s">
        <v>186</v>
      </c>
      <c r="J3403" t="str">
        <f t="shared" si="106"/>
        <v>3005SkogMineraljordLauvskogSærs høy</v>
      </c>
      <c r="K3403" s="111">
        <v>-3.6560473259425113</v>
      </c>
      <c r="L3403" s="111">
        <v>0.85306406685236758</v>
      </c>
      <c r="M3403" s="111">
        <v>6.3979989500968365E-2</v>
      </c>
      <c r="N3403" s="112">
        <f t="shared" si="107"/>
        <v>-2.7390032695891753</v>
      </c>
    </row>
    <row r="3404" spans="1:14" x14ac:dyDescent="0.25">
      <c r="A3404" s="111" t="s">
        <v>682</v>
      </c>
      <c r="B3404" s="111">
        <f>INDEX(kommuner!C:C,MATCH(_xlfn.NUMBERVALUE(A3404),kommuner!B:B,0))</f>
        <v>3005</v>
      </c>
      <c r="C3404" s="111" t="s">
        <v>127</v>
      </c>
      <c r="D3404" s="111" t="s">
        <v>127</v>
      </c>
      <c r="E3404" s="111" t="s">
        <v>123</v>
      </c>
      <c r="F3404" s="111" t="s">
        <v>172</v>
      </c>
      <c r="G3404" s="111" t="s">
        <v>180</v>
      </c>
      <c r="H3404" s="111" t="s">
        <v>172</v>
      </c>
      <c r="I3404" s="111" t="s">
        <v>180</v>
      </c>
      <c r="J3404" t="str">
        <f t="shared" si="106"/>
        <v>3005SkogOrganisk jordBarskogHøy</v>
      </c>
      <c r="K3404" s="111">
        <v>-2.5184559031994138</v>
      </c>
      <c r="L3404" s="111">
        <v>0.92784825435236762</v>
      </c>
      <c r="M3404" s="111">
        <v>0.46518126042825314</v>
      </c>
      <c r="N3404" s="112">
        <f t="shared" si="107"/>
        <v>-1.1254263884187932</v>
      </c>
    </row>
    <row r="3405" spans="1:14" x14ac:dyDescent="0.25">
      <c r="A3405" s="111" t="s">
        <v>682</v>
      </c>
      <c r="B3405" s="111">
        <f>INDEX(kommuner!C:C,MATCH(_xlfn.NUMBERVALUE(A3405),kommuner!B:B,0))</f>
        <v>3005</v>
      </c>
      <c r="C3405" s="111" t="s">
        <v>127</v>
      </c>
      <c r="D3405" s="111" t="s">
        <v>127</v>
      </c>
      <c r="E3405" s="111" t="s">
        <v>123</v>
      </c>
      <c r="F3405" s="111" t="s">
        <v>172</v>
      </c>
      <c r="G3405" s="111" t="s">
        <v>167</v>
      </c>
      <c r="H3405" s="111" t="s">
        <v>172</v>
      </c>
      <c r="I3405" s="111" t="s">
        <v>167</v>
      </c>
      <c r="J3405" t="str">
        <f t="shared" si="106"/>
        <v>3005SkogOrganisk jordBarskogImpediment</v>
      </c>
      <c r="K3405" s="111">
        <v>-0.13011741963904588</v>
      </c>
      <c r="L3405" s="111">
        <v>0.92784825435236762</v>
      </c>
      <c r="M3405" s="111">
        <v>0.46510463492953991</v>
      </c>
      <c r="N3405" s="112">
        <f t="shared" si="107"/>
        <v>1.2628354696428616</v>
      </c>
    </row>
    <row r="3406" spans="1:14" x14ac:dyDescent="0.25">
      <c r="A3406" s="111" t="s">
        <v>682</v>
      </c>
      <c r="B3406" s="111">
        <f>INDEX(kommuner!C:C,MATCH(_xlfn.NUMBERVALUE(A3406),kommuner!B:B,0))</f>
        <v>3005</v>
      </c>
      <c r="C3406" s="111" t="s">
        <v>127</v>
      </c>
      <c r="D3406" s="111" t="s">
        <v>127</v>
      </c>
      <c r="E3406" s="111" t="s">
        <v>123</v>
      </c>
      <c r="F3406" s="111" t="s">
        <v>172</v>
      </c>
      <c r="G3406" s="111" t="s">
        <v>190</v>
      </c>
      <c r="H3406" s="111" t="s">
        <v>172</v>
      </c>
      <c r="I3406" s="111" t="s">
        <v>190</v>
      </c>
      <c r="J3406" t="str">
        <f t="shared" si="106"/>
        <v>3005SkogOrganisk jordBarskogLav</v>
      </c>
      <c r="K3406" s="111">
        <v>-0.50666953101693391</v>
      </c>
      <c r="L3406" s="111">
        <v>0.92784825435236762</v>
      </c>
      <c r="M3406" s="111">
        <v>0.46510463492953991</v>
      </c>
      <c r="N3406" s="112">
        <f t="shared" si="107"/>
        <v>0.88628335826497362</v>
      </c>
    </row>
    <row r="3407" spans="1:14" x14ac:dyDescent="0.25">
      <c r="A3407" s="111" t="s">
        <v>682</v>
      </c>
      <c r="B3407" s="111">
        <f>INDEX(kommuner!C:C,MATCH(_xlfn.NUMBERVALUE(A3407),kommuner!B:B,0))</f>
        <v>3005</v>
      </c>
      <c r="C3407" s="111" t="s">
        <v>127</v>
      </c>
      <c r="D3407" s="111" t="s">
        <v>127</v>
      </c>
      <c r="E3407" s="111" t="s">
        <v>123</v>
      </c>
      <c r="F3407" s="111" t="s">
        <v>172</v>
      </c>
      <c r="G3407" s="111" t="s">
        <v>173</v>
      </c>
      <c r="H3407" s="111" t="s">
        <v>172</v>
      </c>
      <c r="I3407" s="111" t="s">
        <v>173</v>
      </c>
      <c r="J3407" t="str">
        <f t="shared" si="106"/>
        <v>3005SkogOrganisk jordBarskogMiddels</v>
      </c>
      <c r="K3407" s="111">
        <v>-1.5571490961494638</v>
      </c>
      <c r="L3407" s="111">
        <v>0.92784825435236762</v>
      </c>
      <c r="M3407" s="111">
        <v>0.46518126042825314</v>
      </c>
      <c r="N3407" s="112">
        <f t="shared" si="107"/>
        <v>-0.16411958136884308</v>
      </c>
    </row>
    <row r="3408" spans="1:14" x14ac:dyDescent="0.25">
      <c r="A3408" s="111" t="s">
        <v>682</v>
      </c>
      <c r="B3408" s="111">
        <f>INDEX(kommuner!C:C,MATCH(_xlfn.NUMBERVALUE(A3408),kommuner!B:B,0))</f>
        <v>3005</v>
      </c>
      <c r="C3408" s="111" t="s">
        <v>127</v>
      </c>
      <c r="D3408" s="111" t="s">
        <v>127</v>
      </c>
      <c r="E3408" s="111" t="s">
        <v>123</v>
      </c>
      <c r="F3408" s="111" t="s">
        <v>172</v>
      </c>
      <c r="G3408" s="111" t="s">
        <v>186</v>
      </c>
      <c r="H3408" s="111" t="s">
        <v>172</v>
      </c>
      <c r="I3408" s="111" t="s">
        <v>186</v>
      </c>
      <c r="J3408" t="str">
        <f t="shared" si="106"/>
        <v>3005SkogOrganisk jordBarskogSærs høy</v>
      </c>
      <c r="K3408" s="111">
        <v>2.5548655235722699</v>
      </c>
      <c r="L3408" s="111">
        <v>0.92784825435236762</v>
      </c>
      <c r="M3408" s="111">
        <v>0.46518126042825314</v>
      </c>
      <c r="N3408" s="112">
        <f t="shared" si="107"/>
        <v>3.9478950383528906</v>
      </c>
    </row>
    <row r="3409" spans="1:14" x14ac:dyDescent="0.25">
      <c r="A3409" s="111" t="s">
        <v>682</v>
      </c>
      <c r="B3409" s="111">
        <f>INDEX(kommuner!C:C,MATCH(_xlfn.NUMBERVALUE(A3409),kommuner!B:B,0))</f>
        <v>3005</v>
      </c>
      <c r="C3409" s="111" t="s">
        <v>127</v>
      </c>
      <c r="D3409" s="111" t="s">
        <v>127</v>
      </c>
      <c r="E3409" s="111" t="s">
        <v>123</v>
      </c>
      <c r="F3409" s="111" t="s">
        <v>179</v>
      </c>
      <c r="G3409" s="111" t="s">
        <v>180</v>
      </c>
      <c r="H3409" s="111" t="s">
        <v>179</v>
      </c>
      <c r="I3409" s="111" t="s">
        <v>180</v>
      </c>
      <c r="J3409" t="str">
        <f t="shared" si="106"/>
        <v>3005SkogOrganisk jordBlandingsskogHøy</v>
      </c>
      <c r="K3409" s="111">
        <v>-5.5554344456832343</v>
      </c>
      <c r="L3409" s="111">
        <v>0.92784825435236762</v>
      </c>
      <c r="M3409" s="111">
        <v>0.46510463492953991</v>
      </c>
      <c r="N3409" s="112">
        <f t="shared" si="107"/>
        <v>-4.1624815564013264</v>
      </c>
    </row>
    <row r="3410" spans="1:14" x14ac:dyDescent="0.25">
      <c r="A3410" s="111" t="s">
        <v>682</v>
      </c>
      <c r="B3410" s="111">
        <f>INDEX(kommuner!C:C,MATCH(_xlfn.NUMBERVALUE(A3410),kommuner!B:B,0))</f>
        <v>3005</v>
      </c>
      <c r="C3410" s="111" t="s">
        <v>127</v>
      </c>
      <c r="D3410" s="111" t="s">
        <v>127</v>
      </c>
      <c r="E3410" s="111" t="s">
        <v>123</v>
      </c>
      <c r="F3410" s="111" t="s">
        <v>179</v>
      </c>
      <c r="G3410" s="111" t="s">
        <v>167</v>
      </c>
      <c r="H3410" s="111" t="s">
        <v>179</v>
      </c>
      <c r="I3410" s="111" t="s">
        <v>167</v>
      </c>
      <c r="J3410" t="str">
        <f t="shared" si="106"/>
        <v>3005SkogOrganisk jordBlandingsskogImpediment</v>
      </c>
      <c r="K3410" s="111">
        <v>-0.28586344175800005</v>
      </c>
      <c r="L3410" s="111">
        <v>0.92784825435236762</v>
      </c>
      <c r="M3410" s="111">
        <v>0.46510463492953991</v>
      </c>
      <c r="N3410" s="112">
        <f t="shared" si="107"/>
        <v>1.1070894475239075</v>
      </c>
    </row>
    <row r="3411" spans="1:14" x14ac:dyDescent="0.25">
      <c r="A3411" s="111" t="s">
        <v>682</v>
      </c>
      <c r="B3411" s="111">
        <f>INDEX(kommuner!C:C,MATCH(_xlfn.NUMBERVALUE(A3411),kommuner!B:B,0))</f>
        <v>3005</v>
      </c>
      <c r="C3411" s="111" t="s">
        <v>127</v>
      </c>
      <c r="D3411" s="111" t="s">
        <v>127</v>
      </c>
      <c r="E3411" s="111" t="s">
        <v>123</v>
      </c>
      <c r="F3411" s="111" t="s">
        <v>179</v>
      </c>
      <c r="G3411" s="111" t="s">
        <v>190</v>
      </c>
      <c r="H3411" s="111" t="s">
        <v>179</v>
      </c>
      <c r="I3411" s="111" t="s">
        <v>190</v>
      </c>
      <c r="J3411" t="str">
        <f t="shared" si="106"/>
        <v>3005SkogOrganisk jordBlandingsskogLav</v>
      </c>
      <c r="K3411" s="111">
        <v>-1.2347339377887629</v>
      </c>
      <c r="L3411" s="111">
        <v>0.92784825435236762</v>
      </c>
      <c r="M3411" s="111">
        <v>0.46510463492953991</v>
      </c>
      <c r="N3411" s="112">
        <f t="shared" si="107"/>
        <v>0.15821895149314458</v>
      </c>
    </row>
    <row r="3412" spans="1:14" x14ac:dyDescent="0.25">
      <c r="A3412" s="111" t="s">
        <v>682</v>
      </c>
      <c r="B3412" s="111">
        <f>INDEX(kommuner!C:C,MATCH(_xlfn.NUMBERVALUE(A3412),kommuner!B:B,0))</f>
        <v>3005</v>
      </c>
      <c r="C3412" s="111" t="s">
        <v>127</v>
      </c>
      <c r="D3412" s="111" t="s">
        <v>127</v>
      </c>
      <c r="E3412" s="111" t="s">
        <v>123</v>
      </c>
      <c r="F3412" s="111" t="s">
        <v>179</v>
      </c>
      <c r="G3412" s="111" t="s">
        <v>173</v>
      </c>
      <c r="H3412" s="111" t="s">
        <v>179</v>
      </c>
      <c r="I3412" s="111" t="s">
        <v>173</v>
      </c>
      <c r="J3412" t="str">
        <f t="shared" si="106"/>
        <v>3005SkogOrganisk jordBlandingsskogMiddels</v>
      </c>
      <c r="K3412" s="111">
        <v>-2.4239591752717748</v>
      </c>
      <c r="L3412" s="111">
        <v>0.92784825435236762</v>
      </c>
      <c r="M3412" s="111">
        <v>0.46510463492953991</v>
      </c>
      <c r="N3412" s="112">
        <f t="shared" si="107"/>
        <v>-1.0310062859898674</v>
      </c>
    </row>
    <row r="3413" spans="1:14" x14ac:dyDescent="0.25">
      <c r="A3413" s="111" t="s">
        <v>682</v>
      </c>
      <c r="B3413" s="111">
        <f>INDEX(kommuner!C:C,MATCH(_xlfn.NUMBERVALUE(A3413),kommuner!B:B,0))</f>
        <v>3005</v>
      </c>
      <c r="C3413" s="111" t="s">
        <v>127</v>
      </c>
      <c r="D3413" s="111" t="s">
        <v>127</v>
      </c>
      <c r="E3413" s="111" t="s">
        <v>123</v>
      </c>
      <c r="F3413" s="111" t="s">
        <v>179</v>
      </c>
      <c r="G3413" s="111" t="s">
        <v>186</v>
      </c>
      <c r="H3413" s="111" t="s">
        <v>179</v>
      </c>
      <c r="I3413" s="111" t="s">
        <v>186</v>
      </c>
      <c r="J3413" t="str">
        <f t="shared" si="106"/>
        <v>3005SkogOrganisk jordBlandingsskogSærs høy</v>
      </c>
      <c r="K3413" s="111">
        <v>-1.5726115302258048</v>
      </c>
      <c r="L3413" s="111">
        <v>0.92784825435236762</v>
      </c>
      <c r="M3413" s="111">
        <v>0.46510463492953991</v>
      </c>
      <c r="N3413" s="112">
        <f t="shared" si="107"/>
        <v>-0.17965864094389727</v>
      </c>
    </row>
    <row r="3414" spans="1:14" x14ac:dyDescent="0.25">
      <c r="A3414" s="111" t="s">
        <v>682</v>
      </c>
      <c r="B3414" s="111">
        <f>INDEX(kommuner!C:C,MATCH(_xlfn.NUMBERVALUE(A3414),kommuner!B:B,0))</f>
        <v>3005</v>
      </c>
      <c r="C3414" s="111" t="s">
        <v>127</v>
      </c>
      <c r="D3414" s="111" t="s">
        <v>127</v>
      </c>
      <c r="E3414" s="111" t="s">
        <v>123</v>
      </c>
      <c r="F3414" s="111" t="s">
        <v>185</v>
      </c>
      <c r="G3414" s="111" t="s">
        <v>180</v>
      </c>
      <c r="H3414" s="111" t="s">
        <v>185</v>
      </c>
      <c r="I3414" s="111" t="s">
        <v>180</v>
      </c>
      <c r="J3414" t="str">
        <f t="shared" si="106"/>
        <v>3005SkogOrganisk jordLauvskogHøy</v>
      </c>
      <c r="K3414" s="111">
        <v>-1.9913688882377358</v>
      </c>
      <c r="L3414" s="111">
        <v>0.92784825435236762</v>
      </c>
      <c r="M3414" s="111">
        <v>0.46510463492953991</v>
      </c>
      <c r="N3414" s="112">
        <f t="shared" si="107"/>
        <v>-0.59841599895582831</v>
      </c>
    </row>
    <row r="3415" spans="1:14" x14ac:dyDescent="0.25">
      <c r="A3415" s="111" t="s">
        <v>682</v>
      </c>
      <c r="B3415" s="111">
        <f>INDEX(kommuner!C:C,MATCH(_xlfn.NUMBERVALUE(A3415),kommuner!B:B,0))</f>
        <v>3005</v>
      </c>
      <c r="C3415" s="111" t="s">
        <v>127</v>
      </c>
      <c r="D3415" s="111" t="s">
        <v>127</v>
      </c>
      <c r="E3415" s="111" t="s">
        <v>123</v>
      </c>
      <c r="F3415" s="111" t="s">
        <v>185</v>
      </c>
      <c r="G3415" s="111" t="s">
        <v>167</v>
      </c>
      <c r="H3415" s="111" t="s">
        <v>185</v>
      </c>
      <c r="I3415" s="111" t="s">
        <v>167</v>
      </c>
      <c r="J3415" t="str">
        <f t="shared" si="106"/>
        <v>3005SkogOrganisk jordLauvskogImpediment</v>
      </c>
      <c r="K3415" s="111">
        <v>0.35000626494250675</v>
      </c>
      <c r="L3415" s="111">
        <v>0.92784825435236762</v>
      </c>
      <c r="M3415" s="111">
        <v>0.46510463492953991</v>
      </c>
      <c r="N3415" s="112">
        <f t="shared" si="107"/>
        <v>1.7429591542244141</v>
      </c>
    </row>
    <row r="3416" spans="1:14" x14ac:dyDescent="0.25">
      <c r="A3416" s="111" t="s">
        <v>682</v>
      </c>
      <c r="B3416" s="111">
        <f>INDEX(kommuner!C:C,MATCH(_xlfn.NUMBERVALUE(A3416),kommuner!B:B,0))</f>
        <v>3005</v>
      </c>
      <c r="C3416" s="111" t="s">
        <v>127</v>
      </c>
      <c r="D3416" s="111" t="s">
        <v>127</v>
      </c>
      <c r="E3416" s="111" t="s">
        <v>123</v>
      </c>
      <c r="F3416" s="111" t="s">
        <v>185</v>
      </c>
      <c r="G3416" s="111" t="s">
        <v>190</v>
      </c>
      <c r="H3416" s="111" t="s">
        <v>185</v>
      </c>
      <c r="I3416" s="111" t="s">
        <v>190</v>
      </c>
      <c r="J3416" t="str">
        <f t="shared" si="106"/>
        <v>3005SkogOrganisk jordLauvskogLav</v>
      </c>
      <c r="K3416" s="111">
        <v>1.1144075558526714</v>
      </c>
      <c r="L3416" s="111">
        <v>0.92784825435236762</v>
      </c>
      <c r="M3416" s="111">
        <v>0.46510463492953991</v>
      </c>
      <c r="N3416" s="112">
        <f t="shared" si="107"/>
        <v>2.5073604451345788</v>
      </c>
    </row>
    <row r="3417" spans="1:14" x14ac:dyDescent="0.25">
      <c r="A3417" s="111" t="s">
        <v>682</v>
      </c>
      <c r="B3417" s="111">
        <f>INDEX(kommuner!C:C,MATCH(_xlfn.NUMBERVALUE(A3417),kommuner!B:B,0))</f>
        <v>3005</v>
      </c>
      <c r="C3417" s="111" t="s">
        <v>127</v>
      </c>
      <c r="D3417" s="111" t="s">
        <v>127</v>
      </c>
      <c r="E3417" s="111" t="s">
        <v>123</v>
      </c>
      <c r="F3417" s="111" t="s">
        <v>185</v>
      </c>
      <c r="G3417" s="111" t="s">
        <v>173</v>
      </c>
      <c r="H3417" s="111" t="s">
        <v>185</v>
      </c>
      <c r="I3417" s="111" t="s">
        <v>173</v>
      </c>
      <c r="J3417" t="str">
        <f t="shared" si="106"/>
        <v>3005SkogOrganisk jordLauvskogMiddels</v>
      </c>
      <c r="K3417" s="111">
        <v>-0.62664468270982987</v>
      </c>
      <c r="L3417" s="111">
        <v>0.92784825435236762</v>
      </c>
      <c r="M3417" s="111">
        <v>0.46510463492953991</v>
      </c>
      <c r="N3417" s="112">
        <f t="shared" si="107"/>
        <v>0.76630820657207765</v>
      </c>
    </row>
    <row r="3418" spans="1:14" x14ac:dyDescent="0.25">
      <c r="A3418" s="111" t="s">
        <v>682</v>
      </c>
      <c r="B3418" s="111">
        <f>INDEX(kommuner!C:C,MATCH(_xlfn.NUMBERVALUE(A3418),kommuner!B:B,0))</f>
        <v>3005</v>
      </c>
      <c r="C3418" s="111" t="s">
        <v>127</v>
      </c>
      <c r="D3418" s="111" t="s">
        <v>127</v>
      </c>
      <c r="E3418" s="111" t="s">
        <v>123</v>
      </c>
      <c r="F3418" s="111" t="s">
        <v>185</v>
      </c>
      <c r="G3418" s="111" t="s">
        <v>186</v>
      </c>
      <c r="H3418" s="111" t="s">
        <v>185</v>
      </c>
      <c r="I3418" s="111" t="s">
        <v>186</v>
      </c>
      <c r="J3418" t="str">
        <f t="shared" si="106"/>
        <v>3005SkogOrganisk jordLauvskogSærs høy</v>
      </c>
      <c r="K3418" s="111">
        <v>-1.8997279926091779</v>
      </c>
      <c r="L3418" s="111">
        <v>0.92784825435236762</v>
      </c>
      <c r="M3418" s="111">
        <v>0.46510463492953991</v>
      </c>
      <c r="N3418" s="112">
        <f t="shared" si="107"/>
        <v>-0.50677510332727038</v>
      </c>
    </row>
    <row r="3419" spans="1:14" x14ac:dyDescent="0.25">
      <c r="A3419" s="111" t="s">
        <v>682</v>
      </c>
      <c r="B3419" s="111">
        <f>INDEX(kommuner!C:C,MATCH(_xlfn.NUMBERVALUE(A3419),kommuner!B:B,0))</f>
        <v>3005</v>
      </c>
      <c r="C3419" s="111" t="s">
        <v>83</v>
      </c>
      <c r="D3419" s="111" t="s">
        <v>83</v>
      </c>
      <c r="E3419" s="111" t="s">
        <v>126</v>
      </c>
      <c r="F3419" s="111" t="s">
        <v>139</v>
      </c>
      <c r="G3419" s="111" t="s">
        <v>139</v>
      </c>
      <c r="H3419" s="111" t="s">
        <v>139</v>
      </c>
      <c r="I3419" s="111" t="s">
        <v>139</v>
      </c>
      <c r="J3419" t="str">
        <f t="shared" si="106"/>
        <v>3005Utbygd arealMineraljord</v>
      </c>
      <c r="K3419" s="111">
        <v>0.42279414509845159</v>
      </c>
      <c r="L3419" s="111">
        <v>0</v>
      </c>
      <c r="M3419" s="111">
        <v>1.303047089454229E-2</v>
      </c>
      <c r="N3419" s="112">
        <f t="shared" si="107"/>
        <v>0.43582461599299388</v>
      </c>
    </row>
    <row r="3420" spans="1:14" x14ac:dyDescent="0.25">
      <c r="A3420" s="111" t="s">
        <v>682</v>
      </c>
      <c r="B3420" s="111">
        <f>INDEX(kommuner!C:C,MATCH(_xlfn.NUMBERVALUE(A3420),kommuner!B:B,0))</f>
        <v>3005</v>
      </c>
      <c r="C3420" s="111" t="s">
        <v>83</v>
      </c>
      <c r="D3420" s="111" t="s">
        <v>83</v>
      </c>
      <c r="E3420" s="111" t="s">
        <v>123</v>
      </c>
      <c r="F3420" s="111" t="s">
        <v>139</v>
      </c>
      <c r="G3420" s="111" t="s">
        <v>139</v>
      </c>
      <c r="H3420" s="111" t="s">
        <v>139</v>
      </c>
      <c r="I3420" s="111" t="s">
        <v>139</v>
      </c>
      <c r="J3420" t="str">
        <f t="shared" si="106"/>
        <v>3005Utbygd arealOrganisk jord</v>
      </c>
      <c r="K3420" s="111">
        <v>29.011421395201612</v>
      </c>
      <c r="L3420" s="111">
        <v>0</v>
      </c>
      <c r="M3420" s="111">
        <v>1.303047089454229E-2</v>
      </c>
      <c r="N3420" s="112">
        <f t="shared" si="107"/>
        <v>29.024451866096154</v>
      </c>
    </row>
    <row r="3421" spans="1:14" x14ac:dyDescent="0.25">
      <c r="A3421" s="111" t="s">
        <v>682</v>
      </c>
      <c r="B3421" s="111">
        <f>INDEX(kommuner!C:C,MATCH(_xlfn.NUMBERVALUE(A3421),kommuner!B:B,0))</f>
        <v>3005</v>
      </c>
      <c r="C3421" s="111" t="s">
        <v>181</v>
      </c>
      <c r="D3421" s="111" t="s">
        <v>181</v>
      </c>
      <c r="E3421" s="111" t="s">
        <v>123</v>
      </c>
      <c r="F3421" s="111" t="s">
        <v>139</v>
      </c>
      <c r="G3421" s="111" t="s">
        <v>139</v>
      </c>
      <c r="H3421" s="111" t="s">
        <v>139</v>
      </c>
      <c r="I3421" s="111" t="s">
        <v>139</v>
      </c>
      <c r="J3421" t="str">
        <f t="shared" si="106"/>
        <v>3005Vann og myrOrganisk jord</v>
      </c>
      <c r="K3421" s="111">
        <v>-0.31088998224577308</v>
      </c>
      <c r="L3421" s="111">
        <v>0</v>
      </c>
      <c r="M3421" s="111">
        <v>0</v>
      </c>
      <c r="N3421" s="112">
        <f t="shared" si="107"/>
        <v>-0.31088998224577308</v>
      </c>
    </row>
    <row r="3422" spans="1:14" x14ac:dyDescent="0.25">
      <c r="A3422" s="111" t="s">
        <v>683</v>
      </c>
      <c r="B3422" s="111">
        <f>INDEX(kommuner!C:C,MATCH(_xlfn.NUMBERVALUE(A3422),kommuner!B:B,0))</f>
        <v>3006</v>
      </c>
      <c r="C3422" s="111" t="s">
        <v>82</v>
      </c>
      <c r="D3422" s="111" t="s">
        <v>82</v>
      </c>
      <c r="E3422" s="111" t="s">
        <v>126</v>
      </c>
      <c r="F3422" s="111" t="s">
        <v>139</v>
      </c>
      <c r="G3422" s="111" t="s">
        <v>139</v>
      </c>
      <c r="H3422" s="111" t="s">
        <v>139</v>
      </c>
      <c r="I3422" s="111" t="s">
        <v>139</v>
      </c>
      <c r="J3422" t="str">
        <f t="shared" si="106"/>
        <v>3006Annen utmarkMineraljord</v>
      </c>
      <c r="K3422" s="111">
        <v>-0.16852781479621071</v>
      </c>
      <c r="L3422" s="111">
        <v>0</v>
      </c>
      <c r="M3422" s="111">
        <v>0</v>
      </c>
      <c r="N3422" s="112">
        <f t="shared" si="107"/>
        <v>-0.16852781479621071</v>
      </c>
    </row>
    <row r="3423" spans="1:14" x14ac:dyDescent="0.25">
      <c r="A3423" s="111" t="s">
        <v>683</v>
      </c>
      <c r="B3423" s="111">
        <f>INDEX(kommuner!C:C,MATCH(_xlfn.NUMBERVALUE(A3423),kommuner!B:B,0))</f>
        <v>3006</v>
      </c>
      <c r="C3423" s="111" t="s">
        <v>121</v>
      </c>
      <c r="D3423" s="111" t="s">
        <v>121</v>
      </c>
      <c r="E3423" s="111" t="s">
        <v>126</v>
      </c>
      <c r="F3423" s="111" t="s">
        <v>139</v>
      </c>
      <c r="G3423" s="111" t="s">
        <v>139</v>
      </c>
      <c r="H3423" s="111" t="s">
        <v>139</v>
      </c>
      <c r="I3423" s="111" t="s">
        <v>139</v>
      </c>
      <c r="J3423" t="str">
        <f t="shared" si="106"/>
        <v>3006BeiteMineraljord</v>
      </c>
      <c r="K3423" s="111">
        <v>-0.43305842942580308</v>
      </c>
      <c r="L3423" s="111">
        <v>0</v>
      </c>
      <c r="M3423" s="111">
        <v>1.2448711246839999E-7</v>
      </c>
      <c r="N3423" s="112">
        <f t="shared" si="107"/>
        <v>-0.43305830493869063</v>
      </c>
    </row>
    <row r="3424" spans="1:14" x14ac:dyDescent="0.25">
      <c r="A3424" s="111" t="s">
        <v>683</v>
      </c>
      <c r="B3424" s="111">
        <f>INDEX(kommuner!C:C,MATCH(_xlfn.NUMBERVALUE(A3424),kommuner!B:B,0))</f>
        <v>3006</v>
      </c>
      <c r="C3424" s="111" t="s">
        <v>121</v>
      </c>
      <c r="D3424" s="111" t="s">
        <v>121</v>
      </c>
      <c r="E3424" s="111" t="s">
        <v>123</v>
      </c>
      <c r="F3424" s="111" t="s">
        <v>139</v>
      </c>
      <c r="G3424" s="111" t="s">
        <v>139</v>
      </c>
      <c r="H3424" s="111" t="s">
        <v>139</v>
      </c>
      <c r="I3424" s="111" t="s">
        <v>139</v>
      </c>
      <c r="J3424" t="str">
        <f t="shared" si="106"/>
        <v>3006BeiteOrganisk jord</v>
      </c>
      <c r="K3424" s="111">
        <v>12.077525935985037</v>
      </c>
      <c r="L3424" s="111">
        <v>1.6412500000000001</v>
      </c>
      <c r="M3424" s="111">
        <v>0</v>
      </c>
      <c r="N3424" s="112">
        <f t="shared" si="107"/>
        <v>13.718775935985036</v>
      </c>
    </row>
    <row r="3425" spans="1:14" x14ac:dyDescent="0.25">
      <c r="A3425" s="111" t="s">
        <v>683</v>
      </c>
      <c r="B3425" s="111">
        <f>INDEX(kommuner!C:C,MATCH(_xlfn.NUMBERVALUE(A3425),kommuner!B:B,0))</f>
        <v>3006</v>
      </c>
      <c r="C3425" s="111" t="s">
        <v>84</v>
      </c>
      <c r="D3425" s="111" t="s">
        <v>84</v>
      </c>
      <c r="E3425" s="111" t="s">
        <v>126</v>
      </c>
      <c r="F3425" s="111" t="s">
        <v>139</v>
      </c>
      <c r="G3425" s="111" t="s">
        <v>139</v>
      </c>
      <c r="H3425" s="111" t="s">
        <v>139</v>
      </c>
      <c r="I3425" s="111" t="s">
        <v>139</v>
      </c>
      <c r="J3425" t="str">
        <f t="shared" si="106"/>
        <v>3006Dyrket markMineraljord</v>
      </c>
      <c r="K3425" s="111">
        <v>-0.14141651338179206</v>
      </c>
      <c r="L3425" s="111">
        <v>0</v>
      </c>
      <c r="M3425" s="111">
        <v>0</v>
      </c>
      <c r="N3425" s="112">
        <f t="shared" si="107"/>
        <v>-0.14141651338179206</v>
      </c>
    </row>
    <row r="3426" spans="1:14" x14ac:dyDescent="0.25">
      <c r="A3426" s="111" t="s">
        <v>683</v>
      </c>
      <c r="B3426" s="111">
        <f>INDEX(kommuner!C:C,MATCH(_xlfn.NUMBERVALUE(A3426),kommuner!B:B,0))</f>
        <v>3006</v>
      </c>
      <c r="C3426" s="111" t="s">
        <v>84</v>
      </c>
      <c r="D3426" s="111" t="s">
        <v>84</v>
      </c>
      <c r="E3426" s="111" t="s">
        <v>123</v>
      </c>
      <c r="F3426" s="111" t="s">
        <v>139</v>
      </c>
      <c r="G3426" s="111" t="s">
        <v>139</v>
      </c>
      <c r="H3426" s="111" t="s">
        <v>139</v>
      </c>
      <c r="I3426" s="111" t="s">
        <v>139</v>
      </c>
      <c r="J3426" t="str">
        <f t="shared" si="106"/>
        <v>3006Dyrket markOrganisk jord</v>
      </c>
      <c r="K3426" s="111">
        <v>28.726149366675592</v>
      </c>
      <c r="L3426" s="111">
        <v>1.45625</v>
      </c>
      <c r="M3426" s="111">
        <v>0</v>
      </c>
      <c r="N3426" s="112">
        <f t="shared" si="107"/>
        <v>30.182399366675593</v>
      </c>
    </row>
    <row r="3427" spans="1:14" x14ac:dyDescent="0.25">
      <c r="A3427" s="111" t="s">
        <v>683</v>
      </c>
      <c r="B3427" s="111">
        <f>INDEX(kommuner!C:C,MATCH(_xlfn.NUMBERVALUE(A3427),kommuner!B:B,0))</f>
        <v>3006</v>
      </c>
      <c r="C3427" s="111" t="s">
        <v>127</v>
      </c>
      <c r="D3427" s="111" t="s">
        <v>127</v>
      </c>
      <c r="E3427" s="111" t="s">
        <v>126</v>
      </c>
      <c r="F3427" s="111" t="s">
        <v>172</v>
      </c>
      <c r="G3427" s="111" t="s">
        <v>180</v>
      </c>
      <c r="H3427" s="111" t="s">
        <v>172</v>
      </c>
      <c r="I3427" s="111" t="s">
        <v>180</v>
      </c>
      <c r="J3427" t="str">
        <f t="shared" si="106"/>
        <v>3006SkogMineraljordBarskogHøy</v>
      </c>
      <c r="K3427" s="111">
        <v>-4.2610596243420318</v>
      </c>
      <c r="L3427" s="111">
        <v>0.85306406685236758</v>
      </c>
      <c r="M3427" s="111">
        <v>6.4056614999681585E-2</v>
      </c>
      <c r="N3427" s="112">
        <f t="shared" si="107"/>
        <v>-3.3439389424899826</v>
      </c>
    </row>
    <row r="3428" spans="1:14" x14ac:dyDescent="0.25">
      <c r="A3428" s="111" t="s">
        <v>683</v>
      </c>
      <c r="B3428" s="111">
        <f>INDEX(kommuner!C:C,MATCH(_xlfn.NUMBERVALUE(A3428),kommuner!B:B,0))</f>
        <v>3006</v>
      </c>
      <c r="C3428" s="111" t="s">
        <v>127</v>
      </c>
      <c r="D3428" s="111" t="s">
        <v>127</v>
      </c>
      <c r="E3428" s="111" t="s">
        <v>126</v>
      </c>
      <c r="F3428" s="111" t="s">
        <v>172</v>
      </c>
      <c r="G3428" s="111" t="s">
        <v>167</v>
      </c>
      <c r="H3428" s="111" t="s">
        <v>172</v>
      </c>
      <c r="I3428" s="111" t="s">
        <v>167</v>
      </c>
      <c r="J3428" t="str">
        <f t="shared" si="106"/>
        <v>3006SkogMineraljordBarskogImpediment</v>
      </c>
      <c r="K3428" s="111">
        <v>-1.5740166960016819</v>
      </c>
      <c r="L3428" s="111">
        <v>0.85306406685236758</v>
      </c>
      <c r="M3428" s="111">
        <v>6.3979989500968365E-2</v>
      </c>
      <c r="N3428" s="112">
        <f t="shared" si="107"/>
        <v>-0.65697263964834596</v>
      </c>
    </row>
    <row r="3429" spans="1:14" x14ac:dyDescent="0.25">
      <c r="A3429" s="111" t="s">
        <v>683</v>
      </c>
      <c r="B3429" s="111">
        <f>INDEX(kommuner!C:C,MATCH(_xlfn.NUMBERVALUE(A3429),kommuner!B:B,0))</f>
        <v>3006</v>
      </c>
      <c r="C3429" s="111" t="s">
        <v>127</v>
      </c>
      <c r="D3429" s="111" t="s">
        <v>127</v>
      </c>
      <c r="E3429" s="111" t="s">
        <v>126</v>
      </c>
      <c r="F3429" s="111" t="s">
        <v>172</v>
      </c>
      <c r="G3429" s="111" t="s">
        <v>190</v>
      </c>
      <c r="H3429" s="111" t="s">
        <v>172</v>
      </c>
      <c r="I3429" s="111" t="s">
        <v>190</v>
      </c>
      <c r="J3429" t="str">
        <f t="shared" si="106"/>
        <v>3006SkogMineraljordBarskogLav</v>
      </c>
      <c r="K3429" s="111">
        <v>-2.1094741240186856</v>
      </c>
      <c r="L3429" s="111">
        <v>0.85306406685236758</v>
      </c>
      <c r="M3429" s="111">
        <v>6.3979989500968365E-2</v>
      </c>
      <c r="N3429" s="112">
        <f t="shared" si="107"/>
        <v>-1.1924300676653499</v>
      </c>
    </row>
    <row r="3430" spans="1:14" x14ac:dyDescent="0.25">
      <c r="A3430" s="111" t="s">
        <v>683</v>
      </c>
      <c r="B3430" s="111">
        <f>INDEX(kommuner!C:C,MATCH(_xlfn.NUMBERVALUE(A3430),kommuner!B:B,0))</f>
        <v>3006</v>
      </c>
      <c r="C3430" s="111" t="s">
        <v>127</v>
      </c>
      <c r="D3430" s="111" t="s">
        <v>127</v>
      </c>
      <c r="E3430" s="111" t="s">
        <v>126</v>
      </c>
      <c r="F3430" s="111" t="s">
        <v>172</v>
      </c>
      <c r="G3430" s="111" t="s">
        <v>173</v>
      </c>
      <c r="H3430" s="111" t="s">
        <v>172</v>
      </c>
      <c r="I3430" s="111" t="s">
        <v>173</v>
      </c>
      <c r="J3430" t="str">
        <f t="shared" si="106"/>
        <v>3006SkogMineraljordBarskogMiddels</v>
      </c>
      <c r="K3430" s="111">
        <v>-2.8820985952554645</v>
      </c>
      <c r="L3430" s="111">
        <v>0.85306406685236758</v>
      </c>
      <c r="M3430" s="111">
        <v>6.4056614999681585E-2</v>
      </c>
      <c r="N3430" s="112">
        <f t="shared" si="107"/>
        <v>-1.9649779134034155</v>
      </c>
    </row>
    <row r="3431" spans="1:14" x14ac:dyDescent="0.25">
      <c r="A3431" s="111" t="s">
        <v>683</v>
      </c>
      <c r="B3431" s="111">
        <f>INDEX(kommuner!C:C,MATCH(_xlfn.NUMBERVALUE(A3431),kommuner!B:B,0))</f>
        <v>3006</v>
      </c>
      <c r="C3431" s="111" t="s">
        <v>127</v>
      </c>
      <c r="D3431" s="111" t="s">
        <v>127</v>
      </c>
      <c r="E3431" s="111" t="s">
        <v>126</v>
      </c>
      <c r="F3431" s="111" t="s">
        <v>172</v>
      </c>
      <c r="G3431" s="111" t="s">
        <v>186</v>
      </c>
      <c r="H3431" s="111" t="s">
        <v>172</v>
      </c>
      <c r="I3431" s="111" t="s">
        <v>186</v>
      </c>
      <c r="J3431" t="str">
        <f t="shared" si="106"/>
        <v>3006SkogMineraljordBarskogSærs høy</v>
      </c>
      <c r="K3431" s="111">
        <v>0.12072674540874306</v>
      </c>
      <c r="L3431" s="111">
        <v>0.85306406685236758</v>
      </c>
      <c r="M3431" s="111">
        <v>6.4056614999681585E-2</v>
      </c>
      <c r="N3431" s="112">
        <f t="shared" si="107"/>
        <v>1.0378474272607923</v>
      </c>
    </row>
    <row r="3432" spans="1:14" x14ac:dyDescent="0.25">
      <c r="A3432" s="111" t="s">
        <v>683</v>
      </c>
      <c r="B3432" s="111">
        <f>INDEX(kommuner!C:C,MATCH(_xlfn.NUMBERVALUE(A3432),kommuner!B:B,0))</f>
        <v>3006</v>
      </c>
      <c r="C3432" s="111" t="s">
        <v>127</v>
      </c>
      <c r="D3432" s="111" t="s">
        <v>127</v>
      </c>
      <c r="E3432" s="111" t="s">
        <v>126</v>
      </c>
      <c r="F3432" s="111" t="s">
        <v>179</v>
      </c>
      <c r="G3432" s="111" t="s">
        <v>180</v>
      </c>
      <c r="H3432" s="111" t="s">
        <v>179</v>
      </c>
      <c r="I3432" s="111" t="s">
        <v>180</v>
      </c>
      <c r="J3432" t="str">
        <f t="shared" si="106"/>
        <v>3006SkogMineraljordBlandingsskogHøy</v>
      </c>
      <c r="K3432" s="111">
        <v>-8.5703651807373102</v>
      </c>
      <c r="L3432" s="111">
        <v>0.85306406685236758</v>
      </c>
      <c r="M3432" s="111">
        <v>6.3979989500968365E-2</v>
      </c>
      <c r="N3432" s="112">
        <f t="shared" si="107"/>
        <v>-7.6533211243839743</v>
      </c>
    </row>
    <row r="3433" spans="1:14" x14ac:dyDescent="0.25">
      <c r="A3433" s="111" t="s">
        <v>683</v>
      </c>
      <c r="B3433" s="111">
        <f>INDEX(kommuner!C:C,MATCH(_xlfn.NUMBERVALUE(A3433),kommuner!B:B,0))</f>
        <v>3006</v>
      </c>
      <c r="C3433" s="111" t="s">
        <v>127</v>
      </c>
      <c r="D3433" s="111" t="s">
        <v>127</v>
      </c>
      <c r="E3433" s="111" t="s">
        <v>126</v>
      </c>
      <c r="F3433" s="111" t="s">
        <v>179</v>
      </c>
      <c r="G3433" s="111" t="s">
        <v>167</v>
      </c>
      <c r="H3433" s="111" t="s">
        <v>179</v>
      </c>
      <c r="I3433" s="111" t="s">
        <v>167</v>
      </c>
      <c r="J3433" t="str">
        <f t="shared" si="106"/>
        <v>3006SkogMineraljordBlandingsskogImpediment</v>
      </c>
      <c r="K3433" s="111">
        <v>-2.0950685747655116</v>
      </c>
      <c r="L3433" s="111">
        <v>0.85306406685236758</v>
      </c>
      <c r="M3433" s="111">
        <v>6.3979989500968365E-2</v>
      </c>
      <c r="N3433" s="112">
        <f t="shared" si="107"/>
        <v>-1.1780245184121758</v>
      </c>
    </row>
    <row r="3434" spans="1:14" x14ac:dyDescent="0.25">
      <c r="A3434" s="111" t="s">
        <v>683</v>
      </c>
      <c r="B3434" s="111">
        <f>INDEX(kommuner!C:C,MATCH(_xlfn.NUMBERVALUE(A3434),kommuner!B:B,0))</f>
        <v>3006</v>
      </c>
      <c r="C3434" s="111" t="s">
        <v>127</v>
      </c>
      <c r="D3434" s="111" t="s">
        <v>127</v>
      </c>
      <c r="E3434" s="111" t="s">
        <v>126</v>
      </c>
      <c r="F3434" s="111" t="s">
        <v>179</v>
      </c>
      <c r="G3434" s="111" t="s">
        <v>190</v>
      </c>
      <c r="H3434" s="111" t="s">
        <v>179</v>
      </c>
      <c r="I3434" s="111" t="s">
        <v>190</v>
      </c>
      <c r="J3434" t="str">
        <f t="shared" si="106"/>
        <v>3006SkogMineraljordBlandingsskogLav</v>
      </c>
      <c r="K3434" s="111">
        <v>-3.814060654162915</v>
      </c>
      <c r="L3434" s="111">
        <v>0.85306406685236758</v>
      </c>
      <c r="M3434" s="111">
        <v>6.3979989500968365E-2</v>
      </c>
      <c r="N3434" s="112">
        <f t="shared" si="107"/>
        <v>-2.897016597809579</v>
      </c>
    </row>
    <row r="3435" spans="1:14" x14ac:dyDescent="0.25">
      <c r="A3435" s="111" t="s">
        <v>683</v>
      </c>
      <c r="B3435" s="111">
        <f>INDEX(kommuner!C:C,MATCH(_xlfn.NUMBERVALUE(A3435),kommuner!B:B,0))</f>
        <v>3006</v>
      </c>
      <c r="C3435" s="111" t="s">
        <v>127</v>
      </c>
      <c r="D3435" s="111" t="s">
        <v>127</v>
      </c>
      <c r="E3435" s="111" t="s">
        <v>126</v>
      </c>
      <c r="F3435" s="111" t="s">
        <v>179</v>
      </c>
      <c r="G3435" s="111" t="s">
        <v>173</v>
      </c>
      <c r="H3435" s="111" t="s">
        <v>179</v>
      </c>
      <c r="I3435" s="111" t="s">
        <v>173</v>
      </c>
      <c r="J3435" t="str">
        <f t="shared" si="106"/>
        <v>3006SkogMineraljordBlandingsskogMiddels</v>
      </c>
      <c r="K3435" s="111">
        <v>-4.5623521854183373</v>
      </c>
      <c r="L3435" s="111">
        <v>0.85306406685236758</v>
      </c>
      <c r="M3435" s="111">
        <v>6.3979989500968365E-2</v>
      </c>
      <c r="N3435" s="112">
        <f t="shared" si="107"/>
        <v>-3.6453081290650013</v>
      </c>
    </row>
    <row r="3436" spans="1:14" x14ac:dyDescent="0.25">
      <c r="A3436" s="111" t="s">
        <v>683</v>
      </c>
      <c r="B3436" s="111">
        <f>INDEX(kommuner!C:C,MATCH(_xlfn.NUMBERVALUE(A3436),kommuner!B:B,0))</f>
        <v>3006</v>
      </c>
      <c r="C3436" s="111" t="s">
        <v>127</v>
      </c>
      <c r="D3436" s="111" t="s">
        <v>127</v>
      </c>
      <c r="E3436" s="111" t="s">
        <v>126</v>
      </c>
      <c r="F3436" s="111" t="s">
        <v>179</v>
      </c>
      <c r="G3436" s="111" t="s">
        <v>186</v>
      </c>
      <c r="H3436" s="111" t="s">
        <v>179</v>
      </c>
      <c r="I3436" s="111" t="s">
        <v>186</v>
      </c>
      <c r="J3436" t="str">
        <f t="shared" si="106"/>
        <v>3006SkogMineraljordBlandingsskogSærs høy</v>
      </c>
      <c r="K3436" s="111">
        <v>-2.9395925245326562</v>
      </c>
      <c r="L3436" s="111">
        <v>0.85306406685236758</v>
      </c>
      <c r="M3436" s="111">
        <v>6.3979989500968365E-2</v>
      </c>
      <c r="N3436" s="112">
        <f t="shared" si="107"/>
        <v>-2.0225484681793202</v>
      </c>
    </row>
    <row r="3437" spans="1:14" x14ac:dyDescent="0.25">
      <c r="A3437" s="111" t="s">
        <v>683</v>
      </c>
      <c r="B3437" s="111">
        <f>INDEX(kommuner!C:C,MATCH(_xlfn.NUMBERVALUE(A3437),kommuner!B:B,0))</f>
        <v>3006</v>
      </c>
      <c r="C3437" s="111" t="s">
        <v>127</v>
      </c>
      <c r="D3437" s="111" t="s">
        <v>127</v>
      </c>
      <c r="E3437" s="111" t="s">
        <v>126</v>
      </c>
      <c r="F3437" s="111" t="s">
        <v>185</v>
      </c>
      <c r="G3437" s="111" t="s">
        <v>180</v>
      </c>
      <c r="H3437" s="111" t="s">
        <v>185</v>
      </c>
      <c r="I3437" s="111" t="s">
        <v>180</v>
      </c>
      <c r="J3437" t="str">
        <f t="shared" si="106"/>
        <v>3006SkogMineraljordLauvskogHøy</v>
      </c>
      <c r="K3437" s="111">
        <v>-3.6072016095960531</v>
      </c>
      <c r="L3437" s="111">
        <v>0.85306406685236758</v>
      </c>
      <c r="M3437" s="111">
        <v>6.3979989500968365E-2</v>
      </c>
      <c r="N3437" s="112">
        <f t="shared" si="107"/>
        <v>-2.6901575532427171</v>
      </c>
    </row>
    <row r="3438" spans="1:14" x14ac:dyDescent="0.25">
      <c r="A3438" s="111" t="s">
        <v>683</v>
      </c>
      <c r="B3438" s="111">
        <f>INDEX(kommuner!C:C,MATCH(_xlfn.NUMBERVALUE(A3438),kommuner!B:B,0))</f>
        <v>3006</v>
      </c>
      <c r="C3438" s="111" t="s">
        <v>127</v>
      </c>
      <c r="D3438" s="111" t="s">
        <v>127</v>
      </c>
      <c r="E3438" s="111" t="s">
        <v>126</v>
      </c>
      <c r="F3438" s="111" t="s">
        <v>185</v>
      </c>
      <c r="G3438" s="111" t="s">
        <v>167</v>
      </c>
      <c r="H3438" s="111" t="s">
        <v>185</v>
      </c>
      <c r="I3438" s="111" t="s">
        <v>167</v>
      </c>
      <c r="J3438" t="str">
        <f t="shared" si="106"/>
        <v>3006SkogMineraljordLauvskogImpediment</v>
      </c>
      <c r="K3438" s="111">
        <v>-1.1043030228661443</v>
      </c>
      <c r="L3438" s="111">
        <v>0.85306406685236758</v>
      </c>
      <c r="M3438" s="111">
        <v>6.3979989500968365E-2</v>
      </c>
      <c r="N3438" s="112">
        <f t="shared" si="107"/>
        <v>-0.18725896651280841</v>
      </c>
    </row>
    <row r="3439" spans="1:14" x14ac:dyDescent="0.25">
      <c r="A3439" s="111" t="s">
        <v>683</v>
      </c>
      <c r="B3439" s="111">
        <f>INDEX(kommuner!C:C,MATCH(_xlfn.NUMBERVALUE(A3439),kommuner!B:B,0))</f>
        <v>3006</v>
      </c>
      <c r="C3439" s="111" t="s">
        <v>127</v>
      </c>
      <c r="D3439" s="111" t="s">
        <v>127</v>
      </c>
      <c r="E3439" s="111" t="s">
        <v>126</v>
      </c>
      <c r="F3439" s="111" t="s">
        <v>185</v>
      </c>
      <c r="G3439" s="111" t="s">
        <v>190</v>
      </c>
      <c r="H3439" s="111" t="s">
        <v>185</v>
      </c>
      <c r="I3439" s="111" t="s">
        <v>190</v>
      </c>
      <c r="J3439" t="str">
        <f t="shared" si="106"/>
        <v>3006SkogMineraljordLauvskogLav</v>
      </c>
      <c r="K3439" s="111">
        <v>-8.9748170935426599E-2</v>
      </c>
      <c r="L3439" s="111">
        <v>0.85306406685236758</v>
      </c>
      <c r="M3439" s="111">
        <v>6.3979989500968365E-2</v>
      </c>
      <c r="N3439" s="112">
        <f t="shared" si="107"/>
        <v>0.82729588541790933</v>
      </c>
    </row>
    <row r="3440" spans="1:14" x14ac:dyDescent="0.25">
      <c r="A3440" s="111" t="s">
        <v>683</v>
      </c>
      <c r="B3440" s="111">
        <f>INDEX(kommuner!C:C,MATCH(_xlfn.NUMBERVALUE(A3440),kommuner!B:B,0))</f>
        <v>3006</v>
      </c>
      <c r="C3440" s="111" t="s">
        <v>127</v>
      </c>
      <c r="D3440" s="111" t="s">
        <v>127</v>
      </c>
      <c r="E3440" s="111" t="s">
        <v>126</v>
      </c>
      <c r="F3440" s="111" t="s">
        <v>185</v>
      </c>
      <c r="G3440" s="111" t="s">
        <v>173</v>
      </c>
      <c r="H3440" s="111" t="s">
        <v>185</v>
      </c>
      <c r="I3440" s="111" t="s">
        <v>173</v>
      </c>
      <c r="J3440" t="str">
        <f t="shared" si="106"/>
        <v>3006SkogMineraljordLauvskogMiddels</v>
      </c>
      <c r="K3440" s="111">
        <v>-2.4151390344437029</v>
      </c>
      <c r="L3440" s="111">
        <v>0.85306406685236758</v>
      </c>
      <c r="M3440" s="111">
        <v>6.3979989500968365E-2</v>
      </c>
      <c r="N3440" s="112">
        <f t="shared" si="107"/>
        <v>-1.4980949780903672</v>
      </c>
    </row>
    <row r="3441" spans="1:14" x14ac:dyDescent="0.25">
      <c r="A3441" s="111" t="s">
        <v>683</v>
      </c>
      <c r="B3441" s="111">
        <f>INDEX(kommuner!C:C,MATCH(_xlfn.NUMBERVALUE(A3441),kommuner!B:B,0))</f>
        <v>3006</v>
      </c>
      <c r="C3441" s="111" t="s">
        <v>127</v>
      </c>
      <c r="D3441" s="111" t="s">
        <v>127</v>
      </c>
      <c r="E3441" s="111" t="s">
        <v>126</v>
      </c>
      <c r="F3441" s="111" t="s">
        <v>185</v>
      </c>
      <c r="G3441" s="111" t="s">
        <v>186</v>
      </c>
      <c r="H3441" s="111" t="s">
        <v>185</v>
      </c>
      <c r="I3441" s="111" t="s">
        <v>186</v>
      </c>
      <c r="J3441" t="str">
        <f t="shared" si="106"/>
        <v>3006SkogMineraljordLauvskogSærs høy</v>
      </c>
      <c r="K3441" s="111">
        <v>-3.6560473259425113</v>
      </c>
      <c r="L3441" s="111">
        <v>0.85306406685236758</v>
      </c>
      <c r="M3441" s="111">
        <v>6.3979989500968365E-2</v>
      </c>
      <c r="N3441" s="112">
        <f t="shared" si="107"/>
        <v>-2.7390032695891753</v>
      </c>
    </row>
    <row r="3442" spans="1:14" x14ac:dyDescent="0.25">
      <c r="A3442" s="111" t="s">
        <v>683</v>
      </c>
      <c r="B3442" s="111">
        <f>INDEX(kommuner!C:C,MATCH(_xlfn.NUMBERVALUE(A3442),kommuner!B:B,0))</f>
        <v>3006</v>
      </c>
      <c r="C3442" s="111" t="s">
        <v>127</v>
      </c>
      <c r="D3442" s="111" t="s">
        <v>127</v>
      </c>
      <c r="E3442" s="111" t="s">
        <v>123</v>
      </c>
      <c r="F3442" s="111" t="s">
        <v>172</v>
      </c>
      <c r="G3442" s="111" t="s">
        <v>180</v>
      </c>
      <c r="H3442" s="111" t="s">
        <v>172</v>
      </c>
      <c r="I3442" s="111" t="s">
        <v>180</v>
      </c>
      <c r="J3442" t="str">
        <f t="shared" si="106"/>
        <v>3006SkogOrganisk jordBarskogHøy</v>
      </c>
      <c r="K3442" s="111">
        <v>-2.5184559031994138</v>
      </c>
      <c r="L3442" s="111">
        <v>0.92784825435236762</v>
      </c>
      <c r="M3442" s="111">
        <v>0.46518126042825314</v>
      </c>
      <c r="N3442" s="112">
        <f t="shared" si="107"/>
        <v>-1.1254263884187932</v>
      </c>
    </row>
    <row r="3443" spans="1:14" x14ac:dyDescent="0.25">
      <c r="A3443" s="111" t="s">
        <v>683</v>
      </c>
      <c r="B3443" s="111">
        <f>INDEX(kommuner!C:C,MATCH(_xlfn.NUMBERVALUE(A3443),kommuner!B:B,0))</f>
        <v>3006</v>
      </c>
      <c r="C3443" s="111" t="s">
        <v>127</v>
      </c>
      <c r="D3443" s="111" t="s">
        <v>127</v>
      </c>
      <c r="E3443" s="111" t="s">
        <v>123</v>
      </c>
      <c r="F3443" s="111" t="s">
        <v>172</v>
      </c>
      <c r="G3443" s="111" t="s">
        <v>167</v>
      </c>
      <c r="H3443" s="111" t="s">
        <v>172</v>
      </c>
      <c r="I3443" s="111" t="s">
        <v>167</v>
      </c>
      <c r="J3443" t="str">
        <f t="shared" si="106"/>
        <v>3006SkogOrganisk jordBarskogImpediment</v>
      </c>
      <c r="K3443" s="111">
        <v>-0.13011741963904588</v>
      </c>
      <c r="L3443" s="111">
        <v>0.92784825435236762</v>
      </c>
      <c r="M3443" s="111">
        <v>0.46510463492953991</v>
      </c>
      <c r="N3443" s="112">
        <f t="shared" si="107"/>
        <v>1.2628354696428616</v>
      </c>
    </row>
    <row r="3444" spans="1:14" x14ac:dyDescent="0.25">
      <c r="A3444" s="111" t="s">
        <v>683</v>
      </c>
      <c r="B3444" s="111">
        <f>INDEX(kommuner!C:C,MATCH(_xlfn.NUMBERVALUE(A3444),kommuner!B:B,0))</f>
        <v>3006</v>
      </c>
      <c r="C3444" s="111" t="s">
        <v>127</v>
      </c>
      <c r="D3444" s="111" t="s">
        <v>127</v>
      </c>
      <c r="E3444" s="111" t="s">
        <v>123</v>
      </c>
      <c r="F3444" s="111" t="s">
        <v>172</v>
      </c>
      <c r="G3444" s="111" t="s">
        <v>190</v>
      </c>
      <c r="H3444" s="111" t="s">
        <v>172</v>
      </c>
      <c r="I3444" s="111" t="s">
        <v>190</v>
      </c>
      <c r="J3444" t="str">
        <f t="shared" si="106"/>
        <v>3006SkogOrganisk jordBarskogLav</v>
      </c>
      <c r="K3444" s="111">
        <v>-0.50666953101693391</v>
      </c>
      <c r="L3444" s="111">
        <v>0.92784825435236762</v>
      </c>
      <c r="M3444" s="111">
        <v>0.46510463492953991</v>
      </c>
      <c r="N3444" s="112">
        <f t="shared" si="107"/>
        <v>0.88628335826497362</v>
      </c>
    </row>
    <row r="3445" spans="1:14" x14ac:dyDescent="0.25">
      <c r="A3445" s="111" t="s">
        <v>683</v>
      </c>
      <c r="B3445" s="111">
        <f>INDEX(kommuner!C:C,MATCH(_xlfn.NUMBERVALUE(A3445),kommuner!B:B,0))</f>
        <v>3006</v>
      </c>
      <c r="C3445" s="111" t="s">
        <v>127</v>
      </c>
      <c r="D3445" s="111" t="s">
        <v>127</v>
      </c>
      <c r="E3445" s="111" t="s">
        <v>123</v>
      </c>
      <c r="F3445" s="111" t="s">
        <v>172</v>
      </c>
      <c r="G3445" s="111" t="s">
        <v>173</v>
      </c>
      <c r="H3445" s="111" t="s">
        <v>172</v>
      </c>
      <c r="I3445" s="111" t="s">
        <v>173</v>
      </c>
      <c r="J3445" t="str">
        <f t="shared" si="106"/>
        <v>3006SkogOrganisk jordBarskogMiddels</v>
      </c>
      <c r="K3445" s="111">
        <v>-1.5571490961494638</v>
      </c>
      <c r="L3445" s="111">
        <v>0.92784825435236762</v>
      </c>
      <c r="M3445" s="111">
        <v>0.46518126042825314</v>
      </c>
      <c r="N3445" s="112">
        <f t="shared" si="107"/>
        <v>-0.16411958136884308</v>
      </c>
    </row>
    <row r="3446" spans="1:14" x14ac:dyDescent="0.25">
      <c r="A3446" s="111" t="s">
        <v>683</v>
      </c>
      <c r="B3446" s="111">
        <f>INDEX(kommuner!C:C,MATCH(_xlfn.NUMBERVALUE(A3446),kommuner!B:B,0))</f>
        <v>3006</v>
      </c>
      <c r="C3446" s="111" t="s">
        <v>127</v>
      </c>
      <c r="D3446" s="111" t="s">
        <v>127</v>
      </c>
      <c r="E3446" s="111" t="s">
        <v>123</v>
      </c>
      <c r="F3446" s="111" t="s">
        <v>172</v>
      </c>
      <c r="G3446" s="111" t="s">
        <v>186</v>
      </c>
      <c r="H3446" s="111" t="s">
        <v>172</v>
      </c>
      <c r="I3446" s="111" t="s">
        <v>186</v>
      </c>
      <c r="J3446" t="str">
        <f t="shared" si="106"/>
        <v>3006SkogOrganisk jordBarskogSærs høy</v>
      </c>
      <c r="K3446" s="111">
        <v>2.5548655235722699</v>
      </c>
      <c r="L3446" s="111">
        <v>0.92784825435236762</v>
      </c>
      <c r="M3446" s="111">
        <v>0.46518126042825314</v>
      </c>
      <c r="N3446" s="112">
        <f t="shared" si="107"/>
        <v>3.9478950383528906</v>
      </c>
    </row>
    <row r="3447" spans="1:14" x14ac:dyDescent="0.25">
      <c r="A3447" s="111" t="s">
        <v>683</v>
      </c>
      <c r="B3447" s="111">
        <f>INDEX(kommuner!C:C,MATCH(_xlfn.NUMBERVALUE(A3447),kommuner!B:B,0))</f>
        <v>3006</v>
      </c>
      <c r="C3447" s="111" t="s">
        <v>127</v>
      </c>
      <c r="D3447" s="111" t="s">
        <v>127</v>
      </c>
      <c r="E3447" s="111" t="s">
        <v>123</v>
      </c>
      <c r="F3447" s="111" t="s">
        <v>179</v>
      </c>
      <c r="G3447" s="111" t="s">
        <v>180</v>
      </c>
      <c r="H3447" s="111" t="s">
        <v>179</v>
      </c>
      <c r="I3447" s="111" t="s">
        <v>180</v>
      </c>
      <c r="J3447" t="str">
        <f t="shared" si="106"/>
        <v>3006SkogOrganisk jordBlandingsskogHøy</v>
      </c>
      <c r="K3447" s="111">
        <v>-5.5554344456832343</v>
      </c>
      <c r="L3447" s="111">
        <v>0.92784825435236762</v>
      </c>
      <c r="M3447" s="111">
        <v>0.46510463492953991</v>
      </c>
      <c r="N3447" s="112">
        <f t="shared" si="107"/>
        <v>-4.1624815564013264</v>
      </c>
    </row>
    <row r="3448" spans="1:14" x14ac:dyDescent="0.25">
      <c r="A3448" s="111" t="s">
        <v>683</v>
      </c>
      <c r="B3448" s="111">
        <f>INDEX(kommuner!C:C,MATCH(_xlfn.NUMBERVALUE(A3448),kommuner!B:B,0))</f>
        <v>3006</v>
      </c>
      <c r="C3448" s="111" t="s">
        <v>127</v>
      </c>
      <c r="D3448" s="111" t="s">
        <v>127</v>
      </c>
      <c r="E3448" s="111" t="s">
        <v>123</v>
      </c>
      <c r="F3448" s="111" t="s">
        <v>179</v>
      </c>
      <c r="G3448" s="111" t="s">
        <v>167</v>
      </c>
      <c r="H3448" s="111" t="s">
        <v>179</v>
      </c>
      <c r="I3448" s="111" t="s">
        <v>167</v>
      </c>
      <c r="J3448" t="str">
        <f t="shared" si="106"/>
        <v>3006SkogOrganisk jordBlandingsskogImpediment</v>
      </c>
      <c r="K3448" s="111">
        <v>-0.28586344175800005</v>
      </c>
      <c r="L3448" s="111">
        <v>0.92784825435236762</v>
      </c>
      <c r="M3448" s="111">
        <v>0.46510463492953991</v>
      </c>
      <c r="N3448" s="112">
        <f t="shared" si="107"/>
        <v>1.1070894475239075</v>
      </c>
    </row>
    <row r="3449" spans="1:14" x14ac:dyDescent="0.25">
      <c r="A3449" s="111" t="s">
        <v>683</v>
      </c>
      <c r="B3449" s="111">
        <f>INDEX(kommuner!C:C,MATCH(_xlfn.NUMBERVALUE(A3449),kommuner!B:B,0))</f>
        <v>3006</v>
      </c>
      <c r="C3449" s="111" t="s">
        <v>127</v>
      </c>
      <c r="D3449" s="111" t="s">
        <v>127</v>
      </c>
      <c r="E3449" s="111" t="s">
        <v>123</v>
      </c>
      <c r="F3449" s="111" t="s">
        <v>179</v>
      </c>
      <c r="G3449" s="111" t="s">
        <v>190</v>
      </c>
      <c r="H3449" s="111" t="s">
        <v>179</v>
      </c>
      <c r="I3449" s="111" t="s">
        <v>190</v>
      </c>
      <c r="J3449" t="str">
        <f t="shared" si="106"/>
        <v>3006SkogOrganisk jordBlandingsskogLav</v>
      </c>
      <c r="K3449" s="111">
        <v>-1.2347339377887629</v>
      </c>
      <c r="L3449" s="111">
        <v>0.92784825435236762</v>
      </c>
      <c r="M3449" s="111">
        <v>0.46510463492953991</v>
      </c>
      <c r="N3449" s="112">
        <f t="shared" si="107"/>
        <v>0.15821895149314458</v>
      </c>
    </row>
    <row r="3450" spans="1:14" x14ac:dyDescent="0.25">
      <c r="A3450" s="111" t="s">
        <v>683</v>
      </c>
      <c r="B3450" s="111">
        <f>INDEX(kommuner!C:C,MATCH(_xlfn.NUMBERVALUE(A3450),kommuner!B:B,0))</f>
        <v>3006</v>
      </c>
      <c r="C3450" s="111" t="s">
        <v>127</v>
      </c>
      <c r="D3450" s="111" t="s">
        <v>127</v>
      </c>
      <c r="E3450" s="111" t="s">
        <v>123</v>
      </c>
      <c r="F3450" s="111" t="s">
        <v>179</v>
      </c>
      <c r="G3450" s="111" t="s">
        <v>173</v>
      </c>
      <c r="H3450" s="111" t="s">
        <v>179</v>
      </c>
      <c r="I3450" s="111" t="s">
        <v>173</v>
      </c>
      <c r="J3450" t="str">
        <f t="shared" si="106"/>
        <v>3006SkogOrganisk jordBlandingsskogMiddels</v>
      </c>
      <c r="K3450" s="111">
        <v>-2.4239591752717748</v>
      </c>
      <c r="L3450" s="111">
        <v>0.92784825435236762</v>
      </c>
      <c r="M3450" s="111">
        <v>0.46510463492953991</v>
      </c>
      <c r="N3450" s="112">
        <f t="shared" si="107"/>
        <v>-1.0310062859898674</v>
      </c>
    </row>
    <row r="3451" spans="1:14" x14ac:dyDescent="0.25">
      <c r="A3451" s="111" t="s">
        <v>683</v>
      </c>
      <c r="B3451" s="111">
        <f>INDEX(kommuner!C:C,MATCH(_xlfn.NUMBERVALUE(A3451),kommuner!B:B,0))</f>
        <v>3006</v>
      </c>
      <c r="C3451" s="111" t="s">
        <v>127</v>
      </c>
      <c r="D3451" s="111" t="s">
        <v>127</v>
      </c>
      <c r="E3451" s="111" t="s">
        <v>123</v>
      </c>
      <c r="F3451" s="111" t="s">
        <v>179</v>
      </c>
      <c r="G3451" s="111" t="s">
        <v>186</v>
      </c>
      <c r="H3451" s="111" t="s">
        <v>179</v>
      </c>
      <c r="I3451" s="111" t="s">
        <v>186</v>
      </c>
      <c r="J3451" t="str">
        <f t="shared" si="106"/>
        <v>3006SkogOrganisk jordBlandingsskogSærs høy</v>
      </c>
      <c r="K3451" s="111">
        <v>-1.5726115302258048</v>
      </c>
      <c r="L3451" s="111">
        <v>0.92784825435236762</v>
      </c>
      <c r="M3451" s="111">
        <v>0.46510463492953991</v>
      </c>
      <c r="N3451" s="112">
        <f t="shared" si="107"/>
        <v>-0.17965864094389727</v>
      </c>
    </row>
    <row r="3452" spans="1:14" x14ac:dyDescent="0.25">
      <c r="A3452" s="111" t="s">
        <v>683</v>
      </c>
      <c r="B3452" s="111">
        <f>INDEX(kommuner!C:C,MATCH(_xlfn.NUMBERVALUE(A3452),kommuner!B:B,0))</f>
        <v>3006</v>
      </c>
      <c r="C3452" s="111" t="s">
        <v>127</v>
      </c>
      <c r="D3452" s="111" t="s">
        <v>127</v>
      </c>
      <c r="E3452" s="111" t="s">
        <v>123</v>
      </c>
      <c r="F3452" s="111" t="s">
        <v>185</v>
      </c>
      <c r="G3452" s="111" t="s">
        <v>180</v>
      </c>
      <c r="H3452" s="111" t="s">
        <v>185</v>
      </c>
      <c r="I3452" s="111" t="s">
        <v>180</v>
      </c>
      <c r="J3452" t="str">
        <f t="shared" si="106"/>
        <v>3006SkogOrganisk jordLauvskogHøy</v>
      </c>
      <c r="K3452" s="111">
        <v>-1.9913688882377358</v>
      </c>
      <c r="L3452" s="111">
        <v>0.92784825435236762</v>
      </c>
      <c r="M3452" s="111">
        <v>0.46510463492953991</v>
      </c>
      <c r="N3452" s="112">
        <f t="shared" si="107"/>
        <v>-0.59841599895582831</v>
      </c>
    </row>
    <row r="3453" spans="1:14" x14ac:dyDescent="0.25">
      <c r="A3453" s="111" t="s">
        <v>683</v>
      </c>
      <c r="B3453" s="111">
        <f>INDEX(kommuner!C:C,MATCH(_xlfn.NUMBERVALUE(A3453),kommuner!B:B,0))</f>
        <v>3006</v>
      </c>
      <c r="C3453" s="111" t="s">
        <v>127</v>
      </c>
      <c r="D3453" s="111" t="s">
        <v>127</v>
      </c>
      <c r="E3453" s="111" t="s">
        <v>123</v>
      </c>
      <c r="F3453" s="111" t="s">
        <v>185</v>
      </c>
      <c r="G3453" s="111" t="s">
        <v>167</v>
      </c>
      <c r="H3453" s="111" t="s">
        <v>185</v>
      </c>
      <c r="I3453" s="111" t="s">
        <v>167</v>
      </c>
      <c r="J3453" t="str">
        <f t="shared" si="106"/>
        <v>3006SkogOrganisk jordLauvskogImpediment</v>
      </c>
      <c r="K3453" s="111">
        <v>0.35000626494250675</v>
      </c>
      <c r="L3453" s="111">
        <v>0.92784825435236762</v>
      </c>
      <c r="M3453" s="111">
        <v>0.46510463492953991</v>
      </c>
      <c r="N3453" s="112">
        <f t="shared" si="107"/>
        <v>1.7429591542244141</v>
      </c>
    </row>
    <row r="3454" spans="1:14" x14ac:dyDescent="0.25">
      <c r="A3454" s="111" t="s">
        <v>683</v>
      </c>
      <c r="B3454" s="111">
        <f>INDEX(kommuner!C:C,MATCH(_xlfn.NUMBERVALUE(A3454),kommuner!B:B,0))</f>
        <v>3006</v>
      </c>
      <c r="C3454" s="111" t="s">
        <v>127</v>
      </c>
      <c r="D3454" s="111" t="s">
        <v>127</v>
      </c>
      <c r="E3454" s="111" t="s">
        <v>123</v>
      </c>
      <c r="F3454" s="111" t="s">
        <v>185</v>
      </c>
      <c r="G3454" s="111" t="s">
        <v>190</v>
      </c>
      <c r="H3454" s="111" t="s">
        <v>185</v>
      </c>
      <c r="I3454" s="111" t="s">
        <v>190</v>
      </c>
      <c r="J3454" t="str">
        <f t="shared" si="106"/>
        <v>3006SkogOrganisk jordLauvskogLav</v>
      </c>
      <c r="K3454" s="111">
        <v>1.1144075558526714</v>
      </c>
      <c r="L3454" s="111">
        <v>0.92784825435236762</v>
      </c>
      <c r="M3454" s="111">
        <v>0.46510463492953991</v>
      </c>
      <c r="N3454" s="112">
        <f t="shared" si="107"/>
        <v>2.5073604451345788</v>
      </c>
    </row>
    <row r="3455" spans="1:14" x14ac:dyDescent="0.25">
      <c r="A3455" s="111" t="s">
        <v>683</v>
      </c>
      <c r="B3455" s="111">
        <f>INDEX(kommuner!C:C,MATCH(_xlfn.NUMBERVALUE(A3455),kommuner!B:B,0))</f>
        <v>3006</v>
      </c>
      <c r="C3455" s="111" t="s">
        <v>127</v>
      </c>
      <c r="D3455" s="111" t="s">
        <v>127</v>
      </c>
      <c r="E3455" s="111" t="s">
        <v>123</v>
      </c>
      <c r="F3455" s="111" t="s">
        <v>185</v>
      </c>
      <c r="G3455" s="111" t="s">
        <v>173</v>
      </c>
      <c r="H3455" s="111" t="s">
        <v>185</v>
      </c>
      <c r="I3455" s="111" t="s">
        <v>173</v>
      </c>
      <c r="J3455" t="str">
        <f t="shared" si="106"/>
        <v>3006SkogOrganisk jordLauvskogMiddels</v>
      </c>
      <c r="K3455" s="111">
        <v>-0.62664468270982987</v>
      </c>
      <c r="L3455" s="111">
        <v>0.92784825435236762</v>
      </c>
      <c r="M3455" s="111">
        <v>0.46510463492953991</v>
      </c>
      <c r="N3455" s="112">
        <f t="shared" si="107"/>
        <v>0.76630820657207765</v>
      </c>
    </row>
    <row r="3456" spans="1:14" x14ac:dyDescent="0.25">
      <c r="A3456" s="111" t="s">
        <v>683</v>
      </c>
      <c r="B3456" s="111">
        <f>INDEX(kommuner!C:C,MATCH(_xlfn.NUMBERVALUE(A3456),kommuner!B:B,0))</f>
        <v>3006</v>
      </c>
      <c r="C3456" s="111" t="s">
        <v>127</v>
      </c>
      <c r="D3456" s="111" t="s">
        <v>127</v>
      </c>
      <c r="E3456" s="111" t="s">
        <v>123</v>
      </c>
      <c r="F3456" s="111" t="s">
        <v>185</v>
      </c>
      <c r="G3456" s="111" t="s">
        <v>186</v>
      </c>
      <c r="H3456" s="111" t="s">
        <v>185</v>
      </c>
      <c r="I3456" s="111" t="s">
        <v>186</v>
      </c>
      <c r="J3456" t="str">
        <f t="shared" si="106"/>
        <v>3006SkogOrganisk jordLauvskogSærs høy</v>
      </c>
      <c r="K3456" s="111">
        <v>-1.8997279926091779</v>
      </c>
      <c r="L3456" s="111">
        <v>0.92784825435236762</v>
      </c>
      <c r="M3456" s="111">
        <v>0.46510463492953991</v>
      </c>
      <c r="N3456" s="112">
        <f t="shared" si="107"/>
        <v>-0.50677510332727038</v>
      </c>
    </row>
    <row r="3457" spans="1:14" x14ac:dyDescent="0.25">
      <c r="A3457" s="111" t="s">
        <v>683</v>
      </c>
      <c r="B3457" s="111">
        <f>INDEX(kommuner!C:C,MATCH(_xlfn.NUMBERVALUE(A3457),kommuner!B:B,0))</f>
        <v>3006</v>
      </c>
      <c r="C3457" s="111" t="s">
        <v>83</v>
      </c>
      <c r="D3457" s="111" t="s">
        <v>83</v>
      </c>
      <c r="E3457" s="111" t="s">
        <v>126</v>
      </c>
      <c r="F3457" s="111" t="s">
        <v>139</v>
      </c>
      <c r="G3457" s="111" t="s">
        <v>139</v>
      </c>
      <c r="H3457" s="111" t="s">
        <v>139</v>
      </c>
      <c r="I3457" s="111" t="s">
        <v>139</v>
      </c>
      <c r="J3457" t="str">
        <f t="shared" si="106"/>
        <v>3006Utbygd arealMineraljord</v>
      </c>
      <c r="K3457" s="111">
        <v>0.42279414509845159</v>
      </c>
      <c r="L3457" s="111">
        <v>0</v>
      </c>
      <c r="M3457" s="111">
        <v>1.303047089454229E-2</v>
      </c>
      <c r="N3457" s="112">
        <f t="shared" si="107"/>
        <v>0.43582461599299388</v>
      </c>
    </row>
    <row r="3458" spans="1:14" x14ac:dyDescent="0.25">
      <c r="A3458" s="111" t="s">
        <v>683</v>
      </c>
      <c r="B3458" s="111">
        <f>INDEX(kommuner!C:C,MATCH(_xlfn.NUMBERVALUE(A3458),kommuner!B:B,0))</f>
        <v>3006</v>
      </c>
      <c r="C3458" s="111" t="s">
        <v>83</v>
      </c>
      <c r="D3458" s="111" t="s">
        <v>83</v>
      </c>
      <c r="E3458" s="111" t="s">
        <v>123</v>
      </c>
      <c r="F3458" s="111" t="s">
        <v>139</v>
      </c>
      <c r="G3458" s="111" t="s">
        <v>139</v>
      </c>
      <c r="H3458" s="111" t="s">
        <v>139</v>
      </c>
      <c r="I3458" s="111" t="s">
        <v>139</v>
      </c>
      <c r="J3458" t="str">
        <f t="shared" si="106"/>
        <v>3006Utbygd arealOrganisk jord</v>
      </c>
      <c r="K3458" s="111">
        <v>29.011421395201612</v>
      </c>
      <c r="L3458" s="111">
        <v>0</v>
      </c>
      <c r="M3458" s="111">
        <v>1.303047089454229E-2</v>
      </c>
      <c r="N3458" s="112">
        <f t="shared" si="107"/>
        <v>29.024451866096154</v>
      </c>
    </row>
    <row r="3459" spans="1:14" x14ac:dyDescent="0.25">
      <c r="A3459" s="111" t="s">
        <v>683</v>
      </c>
      <c r="B3459" s="111">
        <f>INDEX(kommuner!C:C,MATCH(_xlfn.NUMBERVALUE(A3459),kommuner!B:B,0))</f>
        <v>3006</v>
      </c>
      <c r="C3459" s="111" t="s">
        <v>181</v>
      </c>
      <c r="D3459" s="111" t="s">
        <v>181</v>
      </c>
      <c r="E3459" s="111" t="s">
        <v>123</v>
      </c>
      <c r="F3459" s="111" t="s">
        <v>139</v>
      </c>
      <c r="G3459" s="111" t="s">
        <v>139</v>
      </c>
      <c r="H3459" s="111" t="s">
        <v>139</v>
      </c>
      <c r="I3459" s="111" t="s">
        <v>139</v>
      </c>
      <c r="J3459" t="str">
        <f t="shared" ref="J3459:J3522" si="108">B3459&amp;C3459&amp;E3459&amp;IF(C3459="Skog",F3459&amp;G3459,"")</f>
        <v>3006Vann og myrOrganisk jord</v>
      </c>
      <c r="K3459" s="111">
        <v>-0.31088998224577308</v>
      </c>
      <c r="L3459" s="111">
        <v>0</v>
      </c>
      <c r="M3459" s="111">
        <v>0</v>
      </c>
      <c r="N3459" s="112">
        <f t="shared" ref="N3459:N3522" si="109">SUM(K3459:M3459)</f>
        <v>-0.31088998224577308</v>
      </c>
    </row>
    <row r="3460" spans="1:14" x14ac:dyDescent="0.25">
      <c r="A3460" s="111" t="s">
        <v>684</v>
      </c>
      <c r="B3460" s="111">
        <f>INDEX(kommuner!C:C,MATCH(_xlfn.NUMBERVALUE(A3460),kommuner!B:B,0))</f>
        <v>3007</v>
      </c>
      <c r="C3460" s="111" t="s">
        <v>82</v>
      </c>
      <c r="D3460" s="111" t="s">
        <v>82</v>
      </c>
      <c r="E3460" s="111" t="s">
        <v>126</v>
      </c>
      <c r="F3460" s="111" t="s">
        <v>139</v>
      </c>
      <c r="G3460" s="111" t="s">
        <v>139</v>
      </c>
      <c r="H3460" s="111" t="s">
        <v>139</v>
      </c>
      <c r="I3460" s="111" t="s">
        <v>139</v>
      </c>
      <c r="J3460" t="str">
        <f t="shared" si="108"/>
        <v>3007Annen utmarkMineraljord</v>
      </c>
      <c r="K3460" s="111">
        <v>-0.16852781479621071</v>
      </c>
      <c r="L3460" s="111">
        <v>0</v>
      </c>
      <c r="M3460" s="111">
        <v>0</v>
      </c>
      <c r="N3460" s="112">
        <f t="shared" si="109"/>
        <v>-0.16852781479621071</v>
      </c>
    </row>
    <row r="3461" spans="1:14" x14ac:dyDescent="0.25">
      <c r="A3461" s="111" t="s">
        <v>684</v>
      </c>
      <c r="B3461" s="111">
        <f>INDEX(kommuner!C:C,MATCH(_xlfn.NUMBERVALUE(A3461),kommuner!B:B,0))</f>
        <v>3007</v>
      </c>
      <c r="C3461" s="111" t="s">
        <v>121</v>
      </c>
      <c r="D3461" s="111" t="s">
        <v>121</v>
      </c>
      <c r="E3461" s="111" t="s">
        <v>126</v>
      </c>
      <c r="F3461" s="111" t="s">
        <v>139</v>
      </c>
      <c r="G3461" s="111" t="s">
        <v>139</v>
      </c>
      <c r="H3461" s="111" t="s">
        <v>139</v>
      </c>
      <c r="I3461" s="111" t="s">
        <v>139</v>
      </c>
      <c r="J3461" t="str">
        <f t="shared" si="108"/>
        <v>3007BeiteMineraljord</v>
      </c>
      <c r="K3461" s="111">
        <v>-0.43305842942580308</v>
      </c>
      <c r="L3461" s="111">
        <v>0</v>
      </c>
      <c r="M3461" s="111">
        <v>1.2448711246839999E-7</v>
      </c>
      <c r="N3461" s="112">
        <f t="shared" si="109"/>
        <v>-0.43305830493869063</v>
      </c>
    </row>
    <row r="3462" spans="1:14" x14ac:dyDescent="0.25">
      <c r="A3462" s="111" t="s">
        <v>684</v>
      </c>
      <c r="B3462" s="111">
        <f>INDEX(kommuner!C:C,MATCH(_xlfn.NUMBERVALUE(A3462),kommuner!B:B,0))</f>
        <v>3007</v>
      </c>
      <c r="C3462" s="111" t="s">
        <v>121</v>
      </c>
      <c r="D3462" s="111" t="s">
        <v>121</v>
      </c>
      <c r="E3462" s="111" t="s">
        <v>123</v>
      </c>
      <c r="F3462" s="111" t="s">
        <v>139</v>
      </c>
      <c r="G3462" s="111" t="s">
        <v>139</v>
      </c>
      <c r="H3462" s="111" t="s">
        <v>139</v>
      </c>
      <c r="I3462" s="111" t="s">
        <v>139</v>
      </c>
      <c r="J3462" t="str">
        <f t="shared" si="108"/>
        <v>3007BeiteOrganisk jord</v>
      </c>
      <c r="K3462" s="111">
        <v>12.077525935985037</v>
      </c>
      <c r="L3462" s="111">
        <v>1.6412500000000001</v>
      </c>
      <c r="M3462" s="111">
        <v>0</v>
      </c>
      <c r="N3462" s="112">
        <f t="shared" si="109"/>
        <v>13.718775935985036</v>
      </c>
    </row>
    <row r="3463" spans="1:14" x14ac:dyDescent="0.25">
      <c r="A3463" s="111" t="s">
        <v>684</v>
      </c>
      <c r="B3463" s="111">
        <f>INDEX(kommuner!C:C,MATCH(_xlfn.NUMBERVALUE(A3463),kommuner!B:B,0))</f>
        <v>3007</v>
      </c>
      <c r="C3463" s="111" t="s">
        <v>84</v>
      </c>
      <c r="D3463" s="111" t="s">
        <v>84</v>
      </c>
      <c r="E3463" s="111" t="s">
        <v>126</v>
      </c>
      <c r="F3463" s="111" t="s">
        <v>139</v>
      </c>
      <c r="G3463" s="111" t="s">
        <v>139</v>
      </c>
      <c r="H3463" s="111" t="s">
        <v>139</v>
      </c>
      <c r="I3463" s="111" t="s">
        <v>139</v>
      </c>
      <c r="J3463" t="str">
        <f t="shared" si="108"/>
        <v>3007Dyrket markMineraljord</v>
      </c>
      <c r="K3463" s="111">
        <v>-0.14141651338179206</v>
      </c>
      <c r="L3463" s="111">
        <v>0</v>
      </c>
      <c r="M3463" s="111">
        <v>0</v>
      </c>
      <c r="N3463" s="112">
        <f t="shared" si="109"/>
        <v>-0.14141651338179206</v>
      </c>
    </row>
    <row r="3464" spans="1:14" x14ac:dyDescent="0.25">
      <c r="A3464" s="111" t="s">
        <v>684</v>
      </c>
      <c r="B3464" s="111">
        <f>INDEX(kommuner!C:C,MATCH(_xlfn.NUMBERVALUE(A3464),kommuner!B:B,0))</f>
        <v>3007</v>
      </c>
      <c r="C3464" s="111" t="s">
        <v>84</v>
      </c>
      <c r="D3464" s="111" t="s">
        <v>84</v>
      </c>
      <c r="E3464" s="111" t="s">
        <v>123</v>
      </c>
      <c r="F3464" s="111" t="s">
        <v>139</v>
      </c>
      <c r="G3464" s="111" t="s">
        <v>139</v>
      </c>
      <c r="H3464" s="111" t="s">
        <v>139</v>
      </c>
      <c r="I3464" s="111" t="s">
        <v>139</v>
      </c>
      <c r="J3464" t="str">
        <f t="shared" si="108"/>
        <v>3007Dyrket markOrganisk jord</v>
      </c>
      <c r="K3464" s="111">
        <v>28.726149366675592</v>
      </c>
      <c r="L3464" s="111">
        <v>1.45625</v>
      </c>
      <c r="M3464" s="111">
        <v>0</v>
      </c>
      <c r="N3464" s="112">
        <f t="shared" si="109"/>
        <v>30.182399366675593</v>
      </c>
    </row>
    <row r="3465" spans="1:14" x14ac:dyDescent="0.25">
      <c r="A3465" s="111" t="s">
        <v>684</v>
      </c>
      <c r="B3465" s="111">
        <f>INDEX(kommuner!C:C,MATCH(_xlfn.NUMBERVALUE(A3465),kommuner!B:B,0))</f>
        <v>3007</v>
      </c>
      <c r="C3465" s="111" t="s">
        <v>127</v>
      </c>
      <c r="D3465" s="111" t="s">
        <v>127</v>
      </c>
      <c r="E3465" s="111" t="s">
        <v>126</v>
      </c>
      <c r="F3465" s="111" t="s">
        <v>172</v>
      </c>
      <c r="G3465" s="111" t="s">
        <v>180</v>
      </c>
      <c r="H3465" s="111" t="s">
        <v>172</v>
      </c>
      <c r="I3465" s="111" t="s">
        <v>180</v>
      </c>
      <c r="J3465" t="str">
        <f t="shared" si="108"/>
        <v>3007SkogMineraljordBarskogHøy</v>
      </c>
      <c r="K3465" s="111">
        <v>-4.2610596243420318</v>
      </c>
      <c r="L3465" s="111">
        <v>0.85306406685236758</v>
      </c>
      <c r="M3465" s="111">
        <v>6.4056614999681585E-2</v>
      </c>
      <c r="N3465" s="112">
        <f t="shared" si="109"/>
        <v>-3.3439389424899826</v>
      </c>
    </row>
    <row r="3466" spans="1:14" x14ac:dyDescent="0.25">
      <c r="A3466" s="111" t="s">
        <v>684</v>
      </c>
      <c r="B3466" s="111">
        <f>INDEX(kommuner!C:C,MATCH(_xlfn.NUMBERVALUE(A3466),kommuner!B:B,0))</f>
        <v>3007</v>
      </c>
      <c r="C3466" s="111" t="s">
        <v>127</v>
      </c>
      <c r="D3466" s="111" t="s">
        <v>127</v>
      </c>
      <c r="E3466" s="111" t="s">
        <v>126</v>
      </c>
      <c r="F3466" s="111" t="s">
        <v>172</v>
      </c>
      <c r="G3466" s="111" t="s">
        <v>167</v>
      </c>
      <c r="H3466" s="111" t="s">
        <v>172</v>
      </c>
      <c r="I3466" s="111" t="s">
        <v>167</v>
      </c>
      <c r="J3466" t="str">
        <f t="shared" si="108"/>
        <v>3007SkogMineraljordBarskogImpediment</v>
      </c>
      <c r="K3466" s="111">
        <v>-1.5740166960016819</v>
      </c>
      <c r="L3466" s="111">
        <v>0.85306406685236758</v>
      </c>
      <c r="M3466" s="111">
        <v>6.3979989500968365E-2</v>
      </c>
      <c r="N3466" s="112">
        <f t="shared" si="109"/>
        <v>-0.65697263964834596</v>
      </c>
    </row>
    <row r="3467" spans="1:14" x14ac:dyDescent="0.25">
      <c r="A3467" s="111" t="s">
        <v>684</v>
      </c>
      <c r="B3467" s="111">
        <f>INDEX(kommuner!C:C,MATCH(_xlfn.NUMBERVALUE(A3467),kommuner!B:B,0))</f>
        <v>3007</v>
      </c>
      <c r="C3467" s="111" t="s">
        <v>127</v>
      </c>
      <c r="D3467" s="111" t="s">
        <v>127</v>
      </c>
      <c r="E3467" s="111" t="s">
        <v>126</v>
      </c>
      <c r="F3467" s="111" t="s">
        <v>172</v>
      </c>
      <c r="G3467" s="111" t="s">
        <v>190</v>
      </c>
      <c r="H3467" s="111" t="s">
        <v>172</v>
      </c>
      <c r="I3467" s="111" t="s">
        <v>190</v>
      </c>
      <c r="J3467" t="str">
        <f t="shared" si="108"/>
        <v>3007SkogMineraljordBarskogLav</v>
      </c>
      <c r="K3467" s="111">
        <v>-2.1094741240186856</v>
      </c>
      <c r="L3467" s="111">
        <v>0.85306406685236758</v>
      </c>
      <c r="M3467" s="111">
        <v>6.3979989500968365E-2</v>
      </c>
      <c r="N3467" s="112">
        <f t="shared" si="109"/>
        <v>-1.1924300676653499</v>
      </c>
    </row>
    <row r="3468" spans="1:14" x14ac:dyDescent="0.25">
      <c r="A3468" s="111" t="s">
        <v>684</v>
      </c>
      <c r="B3468" s="111">
        <f>INDEX(kommuner!C:C,MATCH(_xlfn.NUMBERVALUE(A3468),kommuner!B:B,0))</f>
        <v>3007</v>
      </c>
      <c r="C3468" s="111" t="s">
        <v>127</v>
      </c>
      <c r="D3468" s="111" t="s">
        <v>127</v>
      </c>
      <c r="E3468" s="111" t="s">
        <v>126</v>
      </c>
      <c r="F3468" s="111" t="s">
        <v>172</v>
      </c>
      <c r="G3468" s="111" t="s">
        <v>173</v>
      </c>
      <c r="H3468" s="111" t="s">
        <v>172</v>
      </c>
      <c r="I3468" s="111" t="s">
        <v>173</v>
      </c>
      <c r="J3468" t="str">
        <f t="shared" si="108"/>
        <v>3007SkogMineraljordBarskogMiddels</v>
      </c>
      <c r="K3468" s="111">
        <v>-2.8820985952554645</v>
      </c>
      <c r="L3468" s="111">
        <v>0.85306406685236758</v>
      </c>
      <c r="M3468" s="111">
        <v>6.4056614999681585E-2</v>
      </c>
      <c r="N3468" s="112">
        <f t="shared" si="109"/>
        <v>-1.9649779134034155</v>
      </c>
    </row>
    <row r="3469" spans="1:14" x14ac:dyDescent="0.25">
      <c r="A3469" s="111" t="s">
        <v>684</v>
      </c>
      <c r="B3469" s="111">
        <f>INDEX(kommuner!C:C,MATCH(_xlfn.NUMBERVALUE(A3469),kommuner!B:B,0))</f>
        <v>3007</v>
      </c>
      <c r="C3469" s="111" t="s">
        <v>127</v>
      </c>
      <c r="D3469" s="111" t="s">
        <v>127</v>
      </c>
      <c r="E3469" s="111" t="s">
        <v>126</v>
      </c>
      <c r="F3469" s="111" t="s">
        <v>172</v>
      </c>
      <c r="G3469" s="111" t="s">
        <v>186</v>
      </c>
      <c r="H3469" s="111" t="s">
        <v>172</v>
      </c>
      <c r="I3469" s="111" t="s">
        <v>186</v>
      </c>
      <c r="J3469" t="str">
        <f t="shared" si="108"/>
        <v>3007SkogMineraljordBarskogSærs høy</v>
      </c>
      <c r="K3469" s="111">
        <v>0.12072674540874306</v>
      </c>
      <c r="L3469" s="111">
        <v>0.85306406685236758</v>
      </c>
      <c r="M3469" s="111">
        <v>6.4056614999681585E-2</v>
      </c>
      <c r="N3469" s="112">
        <f t="shared" si="109"/>
        <v>1.0378474272607923</v>
      </c>
    </row>
    <row r="3470" spans="1:14" x14ac:dyDescent="0.25">
      <c r="A3470" s="111" t="s">
        <v>684</v>
      </c>
      <c r="B3470" s="111">
        <f>INDEX(kommuner!C:C,MATCH(_xlfn.NUMBERVALUE(A3470),kommuner!B:B,0))</f>
        <v>3007</v>
      </c>
      <c r="C3470" s="111" t="s">
        <v>127</v>
      </c>
      <c r="D3470" s="111" t="s">
        <v>127</v>
      </c>
      <c r="E3470" s="111" t="s">
        <v>126</v>
      </c>
      <c r="F3470" s="111" t="s">
        <v>179</v>
      </c>
      <c r="G3470" s="111" t="s">
        <v>180</v>
      </c>
      <c r="H3470" s="111" t="s">
        <v>179</v>
      </c>
      <c r="I3470" s="111" t="s">
        <v>180</v>
      </c>
      <c r="J3470" t="str">
        <f t="shared" si="108"/>
        <v>3007SkogMineraljordBlandingsskogHøy</v>
      </c>
      <c r="K3470" s="111">
        <v>-8.5703651807373102</v>
      </c>
      <c r="L3470" s="111">
        <v>0.85306406685236758</v>
      </c>
      <c r="M3470" s="111">
        <v>6.3979989500968365E-2</v>
      </c>
      <c r="N3470" s="112">
        <f t="shared" si="109"/>
        <v>-7.6533211243839743</v>
      </c>
    </row>
    <row r="3471" spans="1:14" x14ac:dyDescent="0.25">
      <c r="A3471" s="111" t="s">
        <v>684</v>
      </c>
      <c r="B3471" s="111">
        <f>INDEX(kommuner!C:C,MATCH(_xlfn.NUMBERVALUE(A3471),kommuner!B:B,0))</f>
        <v>3007</v>
      </c>
      <c r="C3471" s="111" t="s">
        <v>127</v>
      </c>
      <c r="D3471" s="111" t="s">
        <v>127</v>
      </c>
      <c r="E3471" s="111" t="s">
        <v>126</v>
      </c>
      <c r="F3471" s="111" t="s">
        <v>179</v>
      </c>
      <c r="G3471" s="111" t="s">
        <v>167</v>
      </c>
      <c r="H3471" s="111" t="s">
        <v>179</v>
      </c>
      <c r="I3471" s="111" t="s">
        <v>167</v>
      </c>
      <c r="J3471" t="str">
        <f t="shared" si="108"/>
        <v>3007SkogMineraljordBlandingsskogImpediment</v>
      </c>
      <c r="K3471" s="111">
        <v>-2.0950685747655116</v>
      </c>
      <c r="L3471" s="111">
        <v>0.85306406685236758</v>
      </c>
      <c r="M3471" s="111">
        <v>6.3979989500968365E-2</v>
      </c>
      <c r="N3471" s="112">
        <f t="shared" si="109"/>
        <v>-1.1780245184121758</v>
      </c>
    </row>
    <row r="3472" spans="1:14" x14ac:dyDescent="0.25">
      <c r="A3472" s="111" t="s">
        <v>684</v>
      </c>
      <c r="B3472" s="111">
        <f>INDEX(kommuner!C:C,MATCH(_xlfn.NUMBERVALUE(A3472),kommuner!B:B,0))</f>
        <v>3007</v>
      </c>
      <c r="C3472" s="111" t="s">
        <v>127</v>
      </c>
      <c r="D3472" s="111" t="s">
        <v>127</v>
      </c>
      <c r="E3472" s="111" t="s">
        <v>126</v>
      </c>
      <c r="F3472" s="111" t="s">
        <v>179</v>
      </c>
      <c r="G3472" s="111" t="s">
        <v>190</v>
      </c>
      <c r="H3472" s="111" t="s">
        <v>179</v>
      </c>
      <c r="I3472" s="111" t="s">
        <v>190</v>
      </c>
      <c r="J3472" t="str">
        <f t="shared" si="108"/>
        <v>3007SkogMineraljordBlandingsskogLav</v>
      </c>
      <c r="K3472" s="111">
        <v>-3.814060654162915</v>
      </c>
      <c r="L3472" s="111">
        <v>0.85306406685236758</v>
      </c>
      <c r="M3472" s="111">
        <v>6.3979989500968365E-2</v>
      </c>
      <c r="N3472" s="112">
        <f t="shared" si="109"/>
        <v>-2.897016597809579</v>
      </c>
    </row>
    <row r="3473" spans="1:14" x14ac:dyDescent="0.25">
      <c r="A3473" s="111" t="s">
        <v>684</v>
      </c>
      <c r="B3473" s="111">
        <f>INDEX(kommuner!C:C,MATCH(_xlfn.NUMBERVALUE(A3473),kommuner!B:B,0))</f>
        <v>3007</v>
      </c>
      <c r="C3473" s="111" t="s">
        <v>127</v>
      </c>
      <c r="D3473" s="111" t="s">
        <v>127</v>
      </c>
      <c r="E3473" s="111" t="s">
        <v>126</v>
      </c>
      <c r="F3473" s="111" t="s">
        <v>179</v>
      </c>
      <c r="G3473" s="111" t="s">
        <v>173</v>
      </c>
      <c r="H3473" s="111" t="s">
        <v>179</v>
      </c>
      <c r="I3473" s="111" t="s">
        <v>173</v>
      </c>
      <c r="J3473" t="str">
        <f t="shared" si="108"/>
        <v>3007SkogMineraljordBlandingsskogMiddels</v>
      </c>
      <c r="K3473" s="111">
        <v>-4.5623521854183373</v>
      </c>
      <c r="L3473" s="111">
        <v>0.85306406685236758</v>
      </c>
      <c r="M3473" s="111">
        <v>6.3979989500968365E-2</v>
      </c>
      <c r="N3473" s="112">
        <f t="shared" si="109"/>
        <v>-3.6453081290650013</v>
      </c>
    </row>
    <row r="3474" spans="1:14" x14ac:dyDescent="0.25">
      <c r="A3474" s="111" t="s">
        <v>684</v>
      </c>
      <c r="B3474" s="111">
        <f>INDEX(kommuner!C:C,MATCH(_xlfn.NUMBERVALUE(A3474),kommuner!B:B,0))</f>
        <v>3007</v>
      </c>
      <c r="C3474" s="111" t="s">
        <v>127</v>
      </c>
      <c r="D3474" s="111" t="s">
        <v>127</v>
      </c>
      <c r="E3474" s="111" t="s">
        <v>126</v>
      </c>
      <c r="F3474" s="111" t="s">
        <v>179</v>
      </c>
      <c r="G3474" s="111" t="s">
        <v>186</v>
      </c>
      <c r="H3474" s="111" t="s">
        <v>179</v>
      </c>
      <c r="I3474" s="111" t="s">
        <v>186</v>
      </c>
      <c r="J3474" t="str">
        <f t="shared" si="108"/>
        <v>3007SkogMineraljordBlandingsskogSærs høy</v>
      </c>
      <c r="K3474" s="111">
        <v>-2.9395925245326562</v>
      </c>
      <c r="L3474" s="111">
        <v>0.85306406685236758</v>
      </c>
      <c r="M3474" s="111">
        <v>6.3979989500968365E-2</v>
      </c>
      <c r="N3474" s="112">
        <f t="shared" si="109"/>
        <v>-2.0225484681793202</v>
      </c>
    </row>
    <row r="3475" spans="1:14" x14ac:dyDescent="0.25">
      <c r="A3475" s="111" t="s">
        <v>684</v>
      </c>
      <c r="B3475" s="111">
        <f>INDEX(kommuner!C:C,MATCH(_xlfn.NUMBERVALUE(A3475),kommuner!B:B,0))</f>
        <v>3007</v>
      </c>
      <c r="C3475" s="111" t="s">
        <v>127</v>
      </c>
      <c r="D3475" s="111" t="s">
        <v>127</v>
      </c>
      <c r="E3475" s="111" t="s">
        <v>126</v>
      </c>
      <c r="F3475" s="111" t="s">
        <v>185</v>
      </c>
      <c r="G3475" s="111" t="s">
        <v>180</v>
      </c>
      <c r="H3475" s="111" t="s">
        <v>185</v>
      </c>
      <c r="I3475" s="111" t="s">
        <v>180</v>
      </c>
      <c r="J3475" t="str">
        <f t="shared" si="108"/>
        <v>3007SkogMineraljordLauvskogHøy</v>
      </c>
      <c r="K3475" s="111">
        <v>-3.6072016095960531</v>
      </c>
      <c r="L3475" s="111">
        <v>0.85306406685236758</v>
      </c>
      <c r="M3475" s="111">
        <v>6.3979989500968365E-2</v>
      </c>
      <c r="N3475" s="112">
        <f t="shared" si="109"/>
        <v>-2.6901575532427171</v>
      </c>
    </row>
    <row r="3476" spans="1:14" x14ac:dyDescent="0.25">
      <c r="A3476" s="111" t="s">
        <v>684</v>
      </c>
      <c r="B3476" s="111">
        <f>INDEX(kommuner!C:C,MATCH(_xlfn.NUMBERVALUE(A3476),kommuner!B:B,0))</f>
        <v>3007</v>
      </c>
      <c r="C3476" s="111" t="s">
        <v>127</v>
      </c>
      <c r="D3476" s="111" t="s">
        <v>127</v>
      </c>
      <c r="E3476" s="111" t="s">
        <v>126</v>
      </c>
      <c r="F3476" s="111" t="s">
        <v>185</v>
      </c>
      <c r="G3476" s="111" t="s">
        <v>167</v>
      </c>
      <c r="H3476" s="111" t="s">
        <v>185</v>
      </c>
      <c r="I3476" s="111" t="s">
        <v>167</v>
      </c>
      <c r="J3476" t="str">
        <f t="shared" si="108"/>
        <v>3007SkogMineraljordLauvskogImpediment</v>
      </c>
      <c r="K3476" s="111">
        <v>-1.1043030228661443</v>
      </c>
      <c r="L3476" s="111">
        <v>0.85306406685236758</v>
      </c>
      <c r="M3476" s="111">
        <v>6.3979989500968365E-2</v>
      </c>
      <c r="N3476" s="112">
        <f t="shared" si="109"/>
        <v>-0.18725896651280841</v>
      </c>
    </row>
    <row r="3477" spans="1:14" x14ac:dyDescent="0.25">
      <c r="A3477" s="111" t="s">
        <v>684</v>
      </c>
      <c r="B3477" s="111">
        <f>INDEX(kommuner!C:C,MATCH(_xlfn.NUMBERVALUE(A3477),kommuner!B:B,0))</f>
        <v>3007</v>
      </c>
      <c r="C3477" s="111" t="s">
        <v>127</v>
      </c>
      <c r="D3477" s="111" t="s">
        <v>127</v>
      </c>
      <c r="E3477" s="111" t="s">
        <v>126</v>
      </c>
      <c r="F3477" s="111" t="s">
        <v>185</v>
      </c>
      <c r="G3477" s="111" t="s">
        <v>190</v>
      </c>
      <c r="H3477" s="111" t="s">
        <v>185</v>
      </c>
      <c r="I3477" s="111" t="s">
        <v>190</v>
      </c>
      <c r="J3477" t="str">
        <f t="shared" si="108"/>
        <v>3007SkogMineraljordLauvskogLav</v>
      </c>
      <c r="K3477" s="111">
        <v>-8.9748170935426599E-2</v>
      </c>
      <c r="L3477" s="111">
        <v>0.85306406685236758</v>
      </c>
      <c r="M3477" s="111">
        <v>6.3979989500968365E-2</v>
      </c>
      <c r="N3477" s="112">
        <f t="shared" si="109"/>
        <v>0.82729588541790933</v>
      </c>
    </row>
    <row r="3478" spans="1:14" x14ac:dyDescent="0.25">
      <c r="A3478" s="111" t="s">
        <v>684</v>
      </c>
      <c r="B3478" s="111">
        <f>INDEX(kommuner!C:C,MATCH(_xlfn.NUMBERVALUE(A3478),kommuner!B:B,0))</f>
        <v>3007</v>
      </c>
      <c r="C3478" s="111" t="s">
        <v>127</v>
      </c>
      <c r="D3478" s="111" t="s">
        <v>127</v>
      </c>
      <c r="E3478" s="111" t="s">
        <v>126</v>
      </c>
      <c r="F3478" s="111" t="s">
        <v>185</v>
      </c>
      <c r="G3478" s="111" t="s">
        <v>173</v>
      </c>
      <c r="H3478" s="111" t="s">
        <v>185</v>
      </c>
      <c r="I3478" s="111" t="s">
        <v>173</v>
      </c>
      <c r="J3478" t="str">
        <f t="shared" si="108"/>
        <v>3007SkogMineraljordLauvskogMiddels</v>
      </c>
      <c r="K3478" s="111">
        <v>-2.4151390344437029</v>
      </c>
      <c r="L3478" s="111">
        <v>0.85306406685236758</v>
      </c>
      <c r="M3478" s="111">
        <v>6.3979989500968365E-2</v>
      </c>
      <c r="N3478" s="112">
        <f t="shared" si="109"/>
        <v>-1.4980949780903672</v>
      </c>
    </row>
    <row r="3479" spans="1:14" x14ac:dyDescent="0.25">
      <c r="A3479" s="111" t="s">
        <v>684</v>
      </c>
      <c r="B3479" s="111">
        <f>INDEX(kommuner!C:C,MATCH(_xlfn.NUMBERVALUE(A3479),kommuner!B:B,0))</f>
        <v>3007</v>
      </c>
      <c r="C3479" s="111" t="s">
        <v>127</v>
      </c>
      <c r="D3479" s="111" t="s">
        <v>127</v>
      </c>
      <c r="E3479" s="111" t="s">
        <v>126</v>
      </c>
      <c r="F3479" s="111" t="s">
        <v>185</v>
      </c>
      <c r="G3479" s="111" t="s">
        <v>186</v>
      </c>
      <c r="H3479" s="111" t="s">
        <v>185</v>
      </c>
      <c r="I3479" s="111" t="s">
        <v>186</v>
      </c>
      <c r="J3479" t="str">
        <f t="shared" si="108"/>
        <v>3007SkogMineraljordLauvskogSærs høy</v>
      </c>
      <c r="K3479" s="111">
        <v>-3.6560473259425113</v>
      </c>
      <c r="L3479" s="111">
        <v>0.85306406685236758</v>
      </c>
      <c r="M3479" s="111">
        <v>6.3979989500968365E-2</v>
      </c>
      <c r="N3479" s="112">
        <f t="shared" si="109"/>
        <v>-2.7390032695891753</v>
      </c>
    </row>
    <row r="3480" spans="1:14" x14ac:dyDescent="0.25">
      <c r="A3480" s="111" t="s">
        <v>684</v>
      </c>
      <c r="B3480" s="111">
        <f>INDEX(kommuner!C:C,MATCH(_xlfn.NUMBERVALUE(A3480),kommuner!B:B,0))</f>
        <v>3007</v>
      </c>
      <c r="C3480" s="111" t="s">
        <v>127</v>
      </c>
      <c r="D3480" s="111" t="s">
        <v>127</v>
      </c>
      <c r="E3480" s="111" t="s">
        <v>123</v>
      </c>
      <c r="F3480" s="111" t="s">
        <v>172</v>
      </c>
      <c r="G3480" s="111" t="s">
        <v>180</v>
      </c>
      <c r="H3480" s="111" t="s">
        <v>172</v>
      </c>
      <c r="I3480" s="111" t="s">
        <v>180</v>
      </c>
      <c r="J3480" t="str">
        <f t="shared" si="108"/>
        <v>3007SkogOrganisk jordBarskogHøy</v>
      </c>
      <c r="K3480" s="111">
        <v>-2.5184559031994138</v>
      </c>
      <c r="L3480" s="111">
        <v>0.92784825435236762</v>
      </c>
      <c r="M3480" s="111">
        <v>0.46518126042825314</v>
      </c>
      <c r="N3480" s="112">
        <f t="shared" si="109"/>
        <v>-1.1254263884187932</v>
      </c>
    </row>
    <row r="3481" spans="1:14" x14ac:dyDescent="0.25">
      <c r="A3481" s="111" t="s">
        <v>684</v>
      </c>
      <c r="B3481" s="111">
        <f>INDEX(kommuner!C:C,MATCH(_xlfn.NUMBERVALUE(A3481),kommuner!B:B,0))</f>
        <v>3007</v>
      </c>
      <c r="C3481" s="111" t="s">
        <v>127</v>
      </c>
      <c r="D3481" s="111" t="s">
        <v>127</v>
      </c>
      <c r="E3481" s="111" t="s">
        <v>123</v>
      </c>
      <c r="F3481" s="111" t="s">
        <v>172</v>
      </c>
      <c r="G3481" s="111" t="s">
        <v>167</v>
      </c>
      <c r="H3481" s="111" t="s">
        <v>172</v>
      </c>
      <c r="I3481" s="111" t="s">
        <v>167</v>
      </c>
      <c r="J3481" t="str">
        <f t="shared" si="108"/>
        <v>3007SkogOrganisk jordBarskogImpediment</v>
      </c>
      <c r="K3481" s="111">
        <v>-0.13011741963904588</v>
      </c>
      <c r="L3481" s="111">
        <v>0.92784825435236762</v>
      </c>
      <c r="M3481" s="111">
        <v>0.46510463492953991</v>
      </c>
      <c r="N3481" s="112">
        <f t="shared" si="109"/>
        <v>1.2628354696428616</v>
      </c>
    </row>
    <row r="3482" spans="1:14" x14ac:dyDescent="0.25">
      <c r="A3482" s="111" t="s">
        <v>684</v>
      </c>
      <c r="B3482" s="111">
        <f>INDEX(kommuner!C:C,MATCH(_xlfn.NUMBERVALUE(A3482),kommuner!B:B,0))</f>
        <v>3007</v>
      </c>
      <c r="C3482" s="111" t="s">
        <v>127</v>
      </c>
      <c r="D3482" s="111" t="s">
        <v>127</v>
      </c>
      <c r="E3482" s="111" t="s">
        <v>123</v>
      </c>
      <c r="F3482" s="111" t="s">
        <v>172</v>
      </c>
      <c r="G3482" s="111" t="s">
        <v>190</v>
      </c>
      <c r="H3482" s="111" t="s">
        <v>172</v>
      </c>
      <c r="I3482" s="111" t="s">
        <v>190</v>
      </c>
      <c r="J3482" t="str">
        <f t="shared" si="108"/>
        <v>3007SkogOrganisk jordBarskogLav</v>
      </c>
      <c r="K3482" s="111">
        <v>-0.50666953101693391</v>
      </c>
      <c r="L3482" s="111">
        <v>0.92784825435236762</v>
      </c>
      <c r="M3482" s="111">
        <v>0.46510463492953991</v>
      </c>
      <c r="N3482" s="112">
        <f t="shared" si="109"/>
        <v>0.88628335826497362</v>
      </c>
    </row>
    <row r="3483" spans="1:14" x14ac:dyDescent="0.25">
      <c r="A3483" s="111" t="s">
        <v>684</v>
      </c>
      <c r="B3483" s="111">
        <f>INDEX(kommuner!C:C,MATCH(_xlfn.NUMBERVALUE(A3483),kommuner!B:B,0))</f>
        <v>3007</v>
      </c>
      <c r="C3483" s="111" t="s">
        <v>127</v>
      </c>
      <c r="D3483" s="111" t="s">
        <v>127</v>
      </c>
      <c r="E3483" s="111" t="s">
        <v>123</v>
      </c>
      <c r="F3483" s="111" t="s">
        <v>172</v>
      </c>
      <c r="G3483" s="111" t="s">
        <v>173</v>
      </c>
      <c r="H3483" s="111" t="s">
        <v>172</v>
      </c>
      <c r="I3483" s="111" t="s">
        <v>173</v>
      </c>
      <c r="J3483" t="str">
        <f t="shared" si="108"/>
        <v>3007SkogOrganisk jordBarskogMiddels</v>
      </c>
      <c r="K3483" s="111">
        <v>-1.5571490961494638</v>
      </c>
      <c r="L3483" s="111">
        <v>0.92784825435236762</v>
      </c>
      <c r="M3483" s="111">
        <v>0.46518126042825314</v>
      </c>
      <c r="N3483" s="112">
        <f t="shared" si="109"/>
        <v>-0.16411958136884308</v>
      </c>
    </row>
    <row r="3484" spans="1:14" x14ac:dyDescent="0.25">
      <c r="A3484" s="111" t="s">
        <v>684</v>
      </c>
      <c r="B3484" s="111">
        <f>INDEX(kommuner!C:C,MATCH(_xlfn.NUMBERVALUE(A3484),kommuner!B:B,0))</f>
        <v>3007</v>
      </c>
      <c r="C3484" s="111" t="s">
        <v>127</v>
      </c>
      <c r="D3484" s="111" t="s">
        <v>127</v>
      </c>
      <c r="E3484" s="111" t="s">
        <v>123</v>
      </c>
      <c r="F3484" s="111" t="s">
        <v>172</v>
      </c>
      <c r="G3484" s="111" t="s">
        <v>186</v>
      </c>
      <c r="H3484" s="111" t="s">
        <v>172</v>
      </c>
      <c r="I3484" s="111" t="s">
        <v>186</v>
      </c>
      <c r="J3484" t="str">
        <f t="shared" si="108"/>
        <v>3007SkogOrganisk jordBarskogSærs høy</v>
      </c>
      <c r="K3484" s="111">
        <v>2.5548655235722699</v>
      </c>
      <c r="L3484" s="111">
        <v>0.92784825435236762</v>
      </c>
      <c r="M3484" s="111">
        <v>0.46518126042825314</v>
      </c>
      <c r="N3484" s="112">
        <f t="shared" si="109"/>
        <v>3.9478950383528906</v>
      </c>
    </row>
    <row r="3485" spans="1:14" x14ac:dyDescent="0.25">
      <c r="A3485" s="111" t="s">
        <v>684</v>
      </c>
      <c r="B3485" s="111">
        <f>INDEX(kommuner!C:C,MATCH(_xlfn.NUMBERVALUE(A3485),kommuner!B:B,0))</f>
        <v>3007</v>
      </c>
      <c r="C3485" s="111" t="s">
        <v>127</v>
      </c>
      <c r="D3485" s="111" t="s">
        <v>127</v>
      </c>
      <c r="E3485" s="111" t="s">
        <v>123</v>
      </c>
      <c r="F3485" s="111" t="s">
        <v>179</v>
      </c>
      <c r="G3485" s="111" t="s">
        <v>180</v>
      </c>
      <c r="H3485" s="111" t="s">
        <v>179</v>
      </c>
      <c r="I3485" s="111" t="s">
        <v>180</v>
      </c>
      <c r="J3485" t="str">
        <f t="shared" si="108"/>
        <v>3007SkogOrganisk jordBlandingsskogHøy</v>
      </c>
      <c r="K3485" s="111">
        <v>-5.5554344456832343</v>
      </c>
      <c r="L3485" s="111">
        <v>0.92784825435236762</v>
      </c>
      <c r="M3485" s="111">
        <v>0.46510463492953991</v>
      </c>
      <c r="N3485" s="112">
        <f t="shared" si="109"/>
        <v>-4.1624815564013264</v>
      </c>
    </row>
    <row r="3486" spans="1:14" x14ac:dyDescent="0.25">
      <c r="A3486" s="111" t="s">
        <v>684</v>
      </c>
      <c r="B3486" s="111">
        <f>INDEX(kommuner!C:C,MATCH(_xlfn.NUMBERVALUE(A3486),kommuner!B:B,0))</f>
        <v>3007</v>
      </c>
      <c r="C3486" s="111" t="s">
        <v>127</v>
      </c>
      <c r="D3486" s="111" t="s">
        <v>127</v>
      </c>
      <c r="E3486" s="111" t="s">
        <v>123</v>
      </c>
      <c r="F3486" s="111" t="s">
        <v>179</v>
      </c>
      <c r="G3486" s="111" t="s">
        <v>167</v>
      </c>
      <c r="H3486" s="111" t="s">
        <v>179</v>
      </c>
      <c r="I3486" s="111" t="s">
        <v>167</v>
      </c>
      <c r="J3486" t="str">
        <f t="shared" si="108"/>
        <v>3007SkogOrganisk jordBlandingsskogImpediment</v>
      </c>
      <c r="K3486" s="111">
        <v>-0.28586344175800005</v>
      </c>
      <c r="L3486" s="111">
        <v>0.92784825435236762</v>
      </c>
      <c r="M3486" s="111">
        <v>0.46510463492953991</v>
      </c>
      <c r="N3486" s="112">
        <f t="shared" si="109"/>
        <v>1.1070894475239075</v>
      </c>
    </row>
    <row r="3487" spans="1:14" x14ac:dyDescent="0.25">
      <c r="A3487" s="111" t="s">
        <v>684</v>
      </c>
      <c r="B3487" s="111">
        <f>INDEX(kommuner!C:C,MATCH(_xlfn.NUMBERVALUE(A3487),kommuner!B:B,0))</f>
        <v>3007</v>
      </c>
      <c r="C3487" s="111" t="s">
        <v>127</v>
      </c>
      <c r="D3487" s="111" t="s">
        <v>127</v>
      </c>
      <c r="E3487" s="111" t="s">
        <v>123</v>
      </c>
      <c r="F3487" s="111" t="s">
        <v>179</v>
      </c>
      <c r="G3487" s="111" t="s">
        <v>190</v>
      </c>
      <c r="H3487" s="111" t="s">
        <v>179</v>
      </c>
      <c r="I3487" s="111" t="s">
        <v>190</v>
      </c>
      <c r="J3487" t="str">
        <f t="shared" si="108"/>
        <v>3007SkogOrganisk jordBlandingsskogLav</v>
      </c>
      <c r="K3487" s="111">
        <v>-1.2347339377887629</v>
      </c>
      <c r="L3487" s="111">
        <v>0.92784825435236762</v>
      </c>
      <c r="M3487" s="111">
        <v>0.46510463492953991</v>
      </c>
      <c r="N3487" s="112">
        <f t="shared" si="109"/>
        <v>0.15821895149314458</v>
      </c>
    </row>
    <row r="3488" spans="1:14" x14ac:dyDescent="0.25">
      <c r="A3488" s="111" t="s">
        <v>684</v>
      </c>
      <c r="B3488" s="111">
        <f>INDEX(kommuner!C:C,MATCH(_xlfn.NUMBERVALUE(A3488),kommuner!B:B,0))</f>
        <v>3007</v>
      </c>
      <c r="C3488" s="111" t="s">
        <v>127</v>
      </c>
      <c r="D3488" s="111" t="s">
        <v>127</v>
      </c>
      <c r="E3488" s="111" t="s">
        <v>123</v>
      </c>
      <c r="F3488" s="111" t="s">
        <v>179</v>
      </c>
      <c r="G3488" s="111" t="s">
        <v>173</v>
      </c>
      <c r="H3488" s="111" t="s">
        <v>179</v>
      </c>
      <c r="I3488" s="111" t="s">
        <v>173</v>
      </c>
      <c r="J3488" t="str">
        <f t="shared" si="108"/>
        <v>3007SkogOrganisk jordBlandingsskogMiddels</v>
      </c>
      <c r="K3488" s="111">
        <v>-2.4239591752717748</v>
      </c>
      <c r="L3488" s="111">
        <v>0.92784825435236762</v>
      </c>
      <c r="M3488" s="111">
        <v>0.46510463492953991</v>
      </c>
      <c r="N3488" s="112">
        <f t="shared" si="109"/>
        <v>-1.0310062859898674</v>
      </c>
    </row>
    <row r="3489" spans="1:14" x14ac:dyDescent="0.25">
      <c r="A3489" s="111" t="s">
        <v>684</v>
      </c>
      <c r="B3489" s="111">
        <f>INDEX(kommuner!C:C,MATCH(_xlfn.NUMBERVALUE(A3489),kommuner!B:B,0))</f>
        <v>3007</v>
      </c>
      <c r="C3489" s="111" t="s">
        <v>127</v>
      </c>
      <c r="D3489" s="111" t="s">
        <v>127</v>
      </c>
      <c r="E3489" s="111" t="s">
        <v>123</v>
      </c>
      <c r="F3489" s="111" t="s">
        <v>179</v>
      </c>
      <c r="G3489" s="111" t="s">
        <v>186</v>
      </c>
      <c r="H3489" s="111" t="s">
        <v>179</v>
      </c>
      <c r="I3489" s="111" t="s">
        <v>186</v>
      </c>
      <c r="J3489" t="str">
        <f t="shared" si="108"/>
        <v>3007SkogOrganisk jordBlandingsskogSærs høy</v>
      </c>
      <c r="K3489" s="111">
        <v>-1.5726115302258048</v>
      </c>
      <c r="L3489" s="111">
        <v>0.92784825435236762</v>
      </c>
      <c r="M3489" s="111">
        <v>0.46510463492953991</v>
      </c>
      <c r="N3489" s="112">
        <f t="shared" si="109"/>
        <v>-0.17965864094389727</v>
      </c>
    </row>
    <row r="3490" spans="1:14" x14ac:dyDescent="0.25">
      <c r="A3490" s="111" t="s">
        <v>684</v>
      </c>
      <c r="B3490" s="111">
        <f>INDEX(kommuner!C:C,MATCH(_xlfn.NUMBERVALUE(A3490),kommuner!B:B,0))</f>
        <v>3007</v>
      </c>
      <c r="C3490" s="111" t="s">
        <v>127</v>
      </c>
      <c r="D3490" s="111" t="s">
        <v>127</v>
      </c>
      <c r="E3490" s="111" t="s">
        <v>123</v>
      </c>
      <c r="F3490" s="111" t="s">
        <v>185</v>
      </c>
      <c r="G3490" s="111" t="s">
        <v>180</v>
      </c>
      <c r="H3490" s="111" t="s">
        <v>185</v>
      </c>
      <c r="I3490" s="111" t="s">
        <v>180</v>
      </c>
      <c r="J3490" t="str">
        <f t="shared" si="108"/>
        <v>3007SkogOrganisk jordLauvskogHøy</v>
      </c>
      <c r="K3490" s="111">
        <v>-1.9913688882377358</v>
      </c>
      <c r="L3490" s="111">
        <v>0.92784825435236762</v>
      </c>
      <c r="M3490" s="111">
        <v>0.46510463492953991</v>
      </c>
      <c r="N3490" s="112">
        <f t="shared" si="109"/>
        <v>-0.59841599895582831</v>
      </c>
    </row>
    <row r="3491" spans="1:14" x14ac:dyDescent="0.25">
      <c r="A3491" s="111" t="s">
        <v>684</v>
      </c>
      <c r="B3491" s="111">
        <f>INDEX(kommuner!C:C,MATCH(_xlfn.NUMBERVALUE(A3491),kommuner!B:B,0))</f>
        <v>3007</v>
      </c>
      <c r="C3491" s="111" t="s">
        <v>127</v>
      </c>
      <c r="D3491" s="111" t="s">
        <v>127</v>
      </c>
      <c r="E3491" s="111" t="s">
        <v>123</v>
      </c>
      <c r="F3491" s="111" t="s">
        <v>185</v>
      </c>
      <c r="G3491" s="111" t="s">
        <v>167</v>
      </c>
      <c r="H3491" s="111" t="s">
        <v>185</v>
      </c>
      <c r="I3491" s="111" t="s">
        <v>167</v>
      </c>
      <c r="J3491" t="str">
        <f t="shared" si="108"/>
        <v>3007SkogOrganisk jordLauvskogImpediment</v>
      </c>
      <c r="K3491" s="111">
        <v>0.35000626494250675</v>
      </c>
      <c r="L3491" s="111">
        <v>0.92784825435236762</v>
      </c>
      <c r="M3491" s="111">
        <v>0.46510463492953991</v>
      </c>
      <c r="N3491" s="112">
        <f t="shared" si="109"/>
        <v>1.7429591542244141</v>
      </c>
    </row>
    <row r="3492" spans="1:14" x14ac:dyDescent="0.25">
      <c r="A3492" s="111" t="s">
        <v>684</v>
      </c>
      <c r="B3492" s="111">
        <f>INDEX(kommuner!C:C,MATCH(_xlfn.NUMBERVALUE(A3492),kommuner!B:B,0))</f>
        <v>3007</v>
      </c>
      <c r="C3492" s="111" t="s">
        <v>127</v>
      </c>
      <c r="D3492" s="111" t="s">
        <v>127</v>
      </c>
      <c r="E3492" s="111" t="s">
        <v>123</v>
      </c>
      <c r="F3492" s="111" t="s">
        <v>185</v>
      </c>
      <c r="G3492" s="111" t="s">
        <v>190</v>
      </c>
      <c r="H3492" s="111" t="s">
        <v>185</v>
      </c>
      <c r="I3492" s="111" t="s">
        <v>190</v>
      </c>
      <c r="J3492" t="str">
        <f t="shared" si="108"/>
        <v>3007SkogOrganisk jordLauvskogLav</v>
      </c>
      <c r="K3492" s="111">
        <v>1.1144075558526714</v>
      </c>
      <c r="L3492" s="111">
        <v>0.92784825435236762</v>
      </c>
      <c r="M3492" s="111">
        <v>0.46510463492953991</v>
      </c>
      <c r="N3492" s="112">
        <f t="shared" si="109"/>
        <v>2.5073604451345788</v>
      </c>
    </row>
    <row r="3493" spans="1:14" x14ac:dyDescent="0.25">
      <c r="A3493" s="111" t="s">
        <v>684</v>
      </c>
      <c r="B3493" s="111">
        <f>INDEX(kommuner!C:C,MATCH(_xlfn.NUMBERVALUE(A3493),kommuner!B:B,0))</f>
        <v>3007</v>
      </c>
      <c r="C3493" s="111" t="s">
        <v>127</v>
      </c>
      <c r="D3493" s="111" t="s">
        <v>127</v>
      </c>
      <c r="E3493" s="111" t="s">
        <v>123</v>
      </c>
      <c r="F3493" s="111" t="s">
        <v>185</v>
      </c>
      <c r="G3493" s="111" t="s">
        <v>173</v>
      </c>
      <c r="H3493" s="111" t="s">
        <v>185</v>
      </c>
      <c r="I3493" s="111" t="s">
        <v>173</v>
      </c>
      <c r="J3493" t="str">
        <f t="shared" si="108"/>
        <v>3007SkogOrganisk jordLauvskogMiddels</v>
      </c>
      <c r="K3493" s="111">
        <v>-0.62664468270982987</v>
      </c>
      <c r="L3493" s="111">
        <v>0.92784825435236762</v>
      </c>
      <c r="M3493" s="111">
        <v>0.46510463492953991</v>
      </c>
      <c r="N3493" s="112">
        <f t="shared" si="109"/>
        <v>0.76630820657207765</v>
      </c>
    </row>
    <row r="3494" spans="1:14" x14ac:dyDescent="0.25">
      <c r="A3494" s="111" t="s">
        <v>684</v>
      </c>
      <c r="B3494" s="111">
        <f>INDEX(kommuner!C:C,MATCH(_xlfn.NUMBERVALUE(A3494),kommuner!B:B,0))</f>
        <v>3007</v>
      </c>
      <c r="C3494" s="111" t="s">
        <v>127</v>
      </c>
      <c r="D3494" s="111" t="s">
        <v>127</v>
      </c>
      <c r="E3494" s="111" t="s">
        <v>123</v>
      </c>
      <c r="F3494" s="111" t="s">
        <v>185</v>
      </c>
      <c r="G3494" s="111" t="s">
        <v>186</v>
      </c>
      <c r="H3494" s="111" t="s">
        <v>185</v>
      </c>
      <c r="I3494" s="111" t="s">
        <v>186</v>
      </c>
      <c r="J3494" t="str">
        <f t="shared" si="108"/>
        <v>3007SkogOrganisk jordLauvskogSærs høy</v>
      </c>
      <c r="K3494" s="111">
        <v>-1.8997279926091779</v>
      </c>
      <c r="L3494" s="111">
        <v>0.92784825435236762</v>
      </c>
      <c r="M3494" s="111">
        <v>0.46510463492953991</v>
      </c>
      <c r="N3494" s="112">
        <f t="shared" si="109"/>
        <v>-0.50677510332727038</v>
      </c>
    </row>
    <row r="3495" spans="1:14" x14ac:dyDescent="0.25">
      <c r="A3495" s="111" t="s">
        <v>684</v>
      </c>
      <c r="B3495" s="111">
        <f>INDEX(kommuner!C:C,MATCH(_xlfn.NUMBERVALUE(A3495),kommuner!B:B,0))</f>
        <v>3007</v>
      </c>
      <c r="C3495" s="111" t="s">
        <v>83</v>
      </c>
      <c r="D3495" s="111" t="s">
        <v>83</v>
      </c>
      <c r="E3495" s="111" t="s">
        <v>126</v>
      </c>
      <c r="F3495" s="111" t="s">
        <v>139</v>
      </c>
      <c r="G3495" s="111" t="s">
        <v>139</v>
      </c>
      <c r="H3495" s="111" t="s">
        <v>139</v>
      </c>
      <c r="I3495" s="111" t="s">
        <v>139</v>
      </c>
      <c r="J3495" t="str">
        <f t="shared" si="108"/>
        <v>3007Utbygd arealMineraljord</v>
      </c>
      <c r="K3495" s="111">
        <v>0.42279414509845159</v>
      </c>
      <c r="L3495" s="111">
        <v>0</v>
      </c>
      <c r="M3495" s="111">
        <v>1.303047089454229E-2</v>
      </c>
      <c r="N3495" s="112">
        <f t="shared" si="109"/>
        <v>0.43582461599299388</v>
      </c>
    </row>
    <row r="3496" spans="1:14" x14ac:dyDescent="0.25">
      <c r="A3496" s="111" t="s">
        <v>684</v>
      </c>
      <c r="B3496" s="111">
        <f>INDEX(kommuner!C:C,MATCH(_xlfn.NUMBERVALUE(A3496),kommuner!B:B,0))</f>
        <v>3007</v>
      </c>
      <c r="C3496" s="111" t="s">
        <v>83</v>
      </c>
      <c r="D3496" s="111" t="s">
        <v>83</v>
      </c>
      <c r="E3496" s="111" t="s">
        <v>123</v>
      </c>
      <c r="F3496" s="111" t="s">
        <v>139</v>
      </c>
      <c r="G3496" s="111" t="s">
        <v>139</v>
      </c>
      <c r="H3496" s="111" t="s">
        <v>139</v>
      </c>
      <c r="I3496" s="111" t="s">
        <v>139</v>
      </c>
      <c r="J3496" t="str">
        <f t="shared" si="108"/>
        <v>3007Utbygd arealOrganisk jord</v>
      </c>
      <c r="K3496" s="111">
        <v>29.011421395201612</v>
      </c>
      <c r="L3496" s="111">
        <v>0</v>
      </c>
      <c r="M3496" s="111">
        <v>1.303047089454229E-2</v>
      </c>
      <c r="N3496" s="112">
        <f t="shared" si="109"/>
        <v>29.024451866096154</v>
      </c>
    </row>
    <row r="3497" spans="1:14" x14ac:dyDescent="0.25">
      <c r="A3497" s="111" t="s">
        <v>684</v>
      </c>
      <c r="B3497" s="111">
        <f>INDEX(kommuner!C:C,MATCH(_xlfn.NUMBERVALUE(A3497),kommuner!B:B,0))</f>
        <v>3007</v>
      </c>
      <c r="C3497" s="111" t="s">
        <v>181</v>
      </c>
      <c r="D3497" s="111" t="s">
        <v>181</v>
      </c>
      <c r="E3497" s="111" t="s">
        <v>123</v>
      </c>
      <c r="F3497" s="111" t="s">
        <v>139</v>
      </c>
      <c r="G3497" s="111" t="s">
        <v>139</v>
      </c>
      <c r="H3497" s="111" t="s">
        <v>139</v>
      </c>
      <c r="I3497" s="111" t="s">
        <v>139</v>
      </c>
      <c r="J3497" t="str">
        <f t="shared" si="108"/>
        <v>3007Vann og myrOrganisk jord</v>
      </c>
      <c r="K3497" s="111">
        <v>-0.31088998224577308</v>
      </c>
      <c r="L3497" s="111">
        <v>0</v>
      </c>
      <c r="M3497" s="111">
        <v>0</v>
      </c>
      <c r="N3497" s="112">
        <f t="shared" si="109"/>
        <v>-0.31088998224577308</v>
      </c>
    </row>
    <row r="3498" spans="1:14" x14ac:dyDescent="0.25">
      <c r="A3498" s="111" t="s">
        <v>685</v>
      </c>
      <c r="B3498" s="111">
        <f>INDEX(kommuner!C:C,MATCH(_xlfn.NUMBERVALUE(A3498),kommuner!B:B,0))</f>
        <v>3038</v>
      </c>
      <c r="C3498" s="111" t="s">
        <v>82</v>
      </c>
      <c r="D3498" s="111" t="s">
        <v>82</v>
      </c>
      <c r="E3498" s="111" t="s">
        <v>126</v>
      </c>
      <c r="F3498" s="111" t="s">
        <v>139</v>
      </c>
      <c r="G3498" s="111" t="s">
        <v>139</v>
      </c>
      <c r="H3498" s="111" t="s">
        <v>139</v>
      </c>
      <c r="I3498" s="111" t="s">
        <v>139</v>
      </c>
      <c r="J3498" t="str">
        <f t="shared" si="108"/>
        <v>3038Annen utmarkMineraljord</v>
      </c>
      <c r="K3498" s="111">
        <v>-0.16852781479621071</v>
      </c>
      <c r="L3498" s="111">
        <v>0</v>
      </c>
      <c r="M3498" s="111">
        <v>0</v>
      </c>
      <c r="N3498" s="112">
        <f t="shared" si="109"/>
        <v>-0.16852781479621071</v>
      </c>
    </row>
    <row r="3499" spans="1:14" x14ac:dyDescent="0.25">
      <c r="A3499" s="111" t="s">
        <v>685</v>
      </c>
      <c r="B3499" s="111">
        <f>INDEX(kommuner!C:C,MATCH(_xlfn.NUMBERVALUE(A3499),kommuner!B:B,0))</f>
        <v>3038</v>
      </c>
      <c r="C3499" s="111" t="s">
        <v>121</v>
      </c>
      <c r="D3499" s="111" t="s">
        <v>121</v>
      </c>
      <c r="E3499" s="111" t="s">
        <v>126</v>
      </c>
      <c r="F3499" s="111" t="s">
        <v>139</v>
      </c>
      <c r="G3499" s="111" t="s">
        <v>139</v>
      </c>
      <c r="H3499" s="111" t="s">
        <v>139</v>
      </c>
      <c r="I3499" s="111" t="s">
        <v>139</v>
      </c>
      <c r="J3499" t="str">
        <f t="shared" si="108"/>
        <v>3038BeiteMineraljord</v>
      </c>
      <c r="K3499" s="111">
        <v>-0.43305842942580308</v>
      </c>
      <c r="L3499" s="111">
        <v>0</v>
      </c>
      <c r="M3499" s="111">
        <v>1.2448711246839999E-7</v>
      </c>
      <c r="N3499" s="112">
        <f t="shared" si="109"/>
        <v>-0.43305830493869063</v>
      </c>
    </row>
    <row r="3500" spans="1:14" x14ac:dyDescent="0.25">
      <c r="A3500" s="111" t="s">
        <v>685</v>
      </c>
      <c r="B3500" s="111">
        <f>INDEX(kommuner!C:C,MATCH(_xlfn.NUMBERVALUE(A3500),kommuner!B:B,0))</f>
        <v>3038</v>
      </c>
      <c r="C3500" s="111" t="s">
        <v>121</v>
      </c>
      <c r="D3500" s="111" t="s">
        <v>121</v>
      </c>
      <c r="E3500" s="111" t="s">
        <v>123</v>
      </c>
      <c r="F3500" s="111" t="s">
        <v>139</v>
      </c>
      <c r="G3500" s="111" t="s">
        <v>139</v>
      </c>
      <c r="H3500" s="111" t="s">
        <v>139</v>
      </c>
      <c r="I3500" s="111" t="s">
        <v>139</v>
      </c>
      <c r="J3500" t="str">
        <f t="shared" si="108"/>
        <v>3038BeiteOrganisk jord</v>
      </c>
      <c r="K3500" s="111">
        <v>12.077525935985037</v>
      </c>
      <c r="L3500" s="111">
        <v>1.6412500000000001</v>
      </c>
      <c r="M3500" s="111">
        <v>0</v>
      </c>
      <c r="N3500" s="112">
        <f t="shared" si="109"/>
        <v>13.718775935985036</v>
      </c>
    </row>
    <row r="3501" spans="1:14" x14ac:dyDescent="0.25">
      <c r="A3501" s="111" t="s">
        <v>685</v>
      </c>
      <c r="B3501" s="111">
        <f>INDEX(kommuner!C:C,MATCH(_xlfn.NUMBERVALUE(A3501),kommuner!B:B,0))</f>
        <v>3038</v>
      </c>
      <c r="C3501" s="111" t="s">
        <v>84</v>
      </c>
      <c r="D3501" s="111" t="s">
        <v>84</v>
      </c>
      <c r="E3501" s="111" t="s">
        <v>126</v>
      </c>
      <c r="F3501" s="111" t="s">
        <v>139</v>
      </c>
      <c r="G3501" s="111" t="s">
        <v>139</v>
      </c>
      <c r="H3501" s="111" t="s">
        <v>139</v>
      </c>
      <c r="I3501" s="111" t="s">
        <v>139</v>
      </c>
      <c r="J3501" t="str">
        <f t="shared" si="108"/>
        <v>3038Dyrket markMineraljord</v>
      </c>
      <c r="K3501" s="111">
        <v>-9.3383180048458719E-2</v>
      </c>
      <c r="L3501" s="111">
        <v>0</v>
      </c>
      <c r="M3501" s="111">
        <v>0</v>
      </c>
      <c r="N3501" s="112">
        <f t="shared" si="109"/>
        <v>-9.3383180048458719E-2</v>
      </c>
    </row>
    <row r="3502" spans="1:14" x14ac:dyDescent="0.25">
      <c r="A3502" s="111" t="s">
        <v>685</v>
      </c>
      <c r="B3502" s="111">
        <f>INDEX(kommuner!C:C,MATCH(_xlfn.NUMBERVALUE(A3502),kommuner!B:B,0))</f>
        <v>3038</v>
      </c>
      <c r="C3502" s="111" t="s">
        <v>84</v>
      </c>
      <c r="D3502" s="111" t="s">
        <v>84</v>
      </c>
      <c r="E3502" s="111" t="s">
        <v>123</v>
      </c>
      <c r="F3502" s="111" t="s">
        <v>139</v>
      </c>
      <c r="G3502" s="111" t="s">
        <v>139</v>
      </c>
      <c r="H3502" s="111" t="s">
        <v>139</v>
      </c>
      <c r="I3502" s="111" t="s">
        <v>139</v>
      </c>
      <c r="J3502" t="str">
        <f t="shared" si="108"/>
        <v>3038Dyrket markOrganisk jord</v>
      </c>
      <c r="K3502" s="111">
        <v>28.726149366675592</v>
      </c>
      <c r="L3502" s="111">
        <v>1.45625</v>
      </c>
      <c r="M3502" s="111">
        <v>0</v>
      </c>
      <c r="N3502" s="112">
        <f t="shared" si="109"/>
        <v>30.182399366675593</v>
      </c>
    </row>
    <row r="3503" spans="1:14" x14ac:dyDescent="0.25">
      <c r="A3503" s="111" t="s">
        <v>685</v>
      </c>
      <c r="B3503" s="111">
        <f>INDEX(kommuner!C:C,MATCH(_xlfn.NUMBERVALUE(A3503),kommuner!B:B,0))</f>
        <v>3038</v>
      </c>
      <c r="C3503" s="111" t="s">
        <v>127</v>
      </c>
      <c r="D3503" s="111" t="s">
        <v>127</v>
      </c>
      <c r="E3503" s="111" t="s">
        <v>126</v>
      </c>
      <c r="F3503" s="111" t="s">
        <v>172</v>
      </c>
      <c r="G3503" s="111" t="s">
        <v>180</v>
      </c>
      <c r="H3503" s="111" t="s">
        <v>172</v>
      </c>
      <c r="I3503" s="111" t="s">
        <v>180</v>
      </c>
      <c r="J3503" t="str">
        <f t="shared" si="108"/>
        <v>3038SkogMineraljordBarskogHøy</v>
      </c>
      <c r="K3503" s="111">
        <v>-4.2610596243420318</v>
      </c>
      <c r="L3503" s="111">
        <v>0.85306406685236758</v>
      </c>
      <c r="M3503" s="111">
        <v>6.4056614999681585E-2</v>
      </c>
      <c r="N3503" s="112">
        <f t="shared" si="109"/>
        <v>-3.3439389424899826</v>
      </c>
    </row>
    <row r="3504" spans="1:14" x14ac:dyDescent="0.25">
      <c r="A3504" s="111" t="s">
        <v>685</v>
      </c>
      <c r="B3504" s="111">
        <f>INDEX(kommuner!C:C,MATCH(_xlfn.NUMBERVALUE(A3504),kommuner!B:B,0))</f>
        <v>3038</v>
      </c>
      <c r="C3504" s="111" t="s">
        <v>127</v>
      </c>
      <c r="D3504" s="111" t="s">
        <v>127</v>
      </c>
      <c r="E3504" s="111" t="s">
        <v>126</v>
      </c>
      <c r="F3504" s="111" t="s">
        <v>172</v>
      </c>
      <c r="G3504" s="111" t="s">
        <v>167</v>
      </c>
      <c r="H3504" s="111" t="s">
        <v>172</v>
      </c>
      <c r="I3504" s="111" t="s">
        <v>167</v>
      </c>
      <c r="J3504" t="str">
        <f t="shared" si="108"/>
        <v>3038SkogMineraljordBarskogImpediment</v>
      </c>
      <c r="K3504" s="111">
        <v>-1.5740166960016819</v>
      </c>
      <c r="L3504" s="111">
        <v>0.85306406685236758</v>
      </c>
      <c r="M3504" s="111">
        <v>6.3979989500968365E-2</v>
      </c>
      <c r="N3504" s="112">
        <f t="shared" si="109"/>
        <v>-0.65697263964834596</v>
      </c>
    </row>
    <row r="3505" spans="1:14" x14ac:dyDescent="0.25">
      <c r="A3505" s="111" t="s">
        <v>685</v>
      </c>
      <c r="B3505" s="111">
        <f>INDEX(kommuner!C:C,MATCH(_xlfn.NUMBERVALUE(A3505),kommuner!B:B,0))</f>
        <v>3038</v>
      </c>
      <c r="C3505" s="111" t="s">
        <v>127</v>
      </c>
      <c r="D3505" s="111" t="s">
        <v>127</v>
      </c>
      <c r="E3505" s="111" t="s">
        <v>126</v>
      </c>
      <c r="F3505" s="111" t="s">
        <v>172</v>
      </c>
      <c r="G3505" s="111" t="s">
        <v>190</v>
      </c>
      <c r="H3505" s="111" t="s">
        <v>172</v>
      </c>
      <c r="I3505" s="111" t="s">
        <v>190</v>
      </c>
      <c r="J3505" t="str">
        <f t="shared" si="108"/>
        <v>3038SkogMineraljordBarskogLav</v>
      </c>
      <c r="K3505" s="111">
        <v>-2.1094741240186856</v>
      </c>
      <c r="L3505" s="111">
        <v>0.85306406685236758</v>
      </c>
      <c r="M3505" s="111">
        <v>6.3979989500968365E-2</v>
      </c>
      <c r="N3505" s="112">
        <f t="shared" si="109"/>
        <v>-1.1924300676653499</v>
      </c>
    </row>
    <row r="3506" spans="1:14" x14ac:dyDescent="0.25">
      <c r="A3506" s="111" t="s">
        <v>685</v>
      </c>
      <c r="B3506" s="111">
        <f>INDEX(kommuner!C:C,MATCH(_xlfn.NUMBERVALUE(A3506),kommuner!B:B,0))</f>
        <v>3038</v>
      </c>
      <c r="C3506" s="111" t="s">
        <v>127</v>
      </c>
      <c r="D3506" s="111" t="s">
        <v>127</v>
      </c>
      <c r="E3506" s="111" t="s">
        <v>126</v>
      </c>
      <c r="F3506" s="111" t="s">
        <v>172</v>
      </c>
      <c r="G3506" s="111" t="s">
        <v>173</v>
      </c>
      <c r="H3506" s="111" t="s">
        <v>172</v>
      </c>
      <c r="I3506" s="111" t="s">
        <v>173</v>
      </c>
      <c r="J3506" t="str">
        <f t="shared" si="108"/>
        <v>3038SkogMineraljordBarskogMiddels</v>
      </c>
      <c r="K3506" s="111">
        <v>-2.8820985952554645</v>
      </c>
      <c r="L3506" s="111">
        <v>0.85306406685236758</v>
      </c>
      <c r="M3506" s="111">
        <v>6.4056614999681585E-2</v>
      </c>
      <c r="N3506" s="112">
        <f t="shared" si="109"/>
        <v>-1.9649779134034155</v>
      </c>
    </row>
    <row r="3507" spans="1:14" x14ac:dyDescent="0.25">
      <c r="A3507" s="111" t="s">
        <v>685</v>
      </c>
      <c r="B3507" s="111">
        <f>INDEX(kommuner!C:C,MATCH(_xlfn.NUMBERVALUE(A3507),kommuner!B:B,0))</f>
        <v>3038</v>
      </c>
      <c r="C3507" s="111" t="s">
        <v>127</v>
      </c>
      <c r="D3507" s="111" t="s">
        <v>127</v>
      </c>
      <c r="E3507" s="111" t="s">
        <v>126</v>
      </c>
      <c r="F3507" s="111" t="s">
        <v>172</v>
      </c>
      <c r="G3507" s="111" t="s">
        <v>186</v>
      </c>
      <c r="H3507" s="111" t="s">
        <v>172</v>
      </c>
      <c r="I3507" s="111" t="s">
        <v>186</v>
      </c>
      <c r="J3507" t="str">
        <f t="shared" si="108"/>
        <v>3038SkogMineraljordBarskogSærs høy</v>
      </c>
      <c r="K3507" s="111">
        <v>0.12072674540874306</v>
      </c>
      <c r="L3507" s="111">
        <v>0.85306406685236758</v>
      </c>
      <c r="M3507" s="111">
        <v>6.4056614999681585E-2</v>
      </c>
      <c r="N3507" s="112">
        <f t="shared" si="109"/>
        <v>1.0378474272607923</v>
      </c>
    </row>
    <row r="3508" spans="1:14" x14ac:dyDescent="0.25">
      <c r="A3508" s="111" t="s">
        <v>685</v>
      </c>
      <c r="B3508" s="111">
        <f>INDEX(kommuner!C:C,MATCH(_xlfn.NUMBERVALUE(A3508),kommuner!B:B,0))</f>
        <v>3038</v>
      </c>
      <c r="C3508" s="111" t="s">
        <v>127</v>
      </c>
      <c r="D3508" s="111" t="s">
        <v>127</v>
      </c>
      <c r="E3508" s="111" t="s">
        <v>126</v>
      </c>
      <c r="F3508" s="111" t="s">
        <v>179</v>
      </c>
      <c r="G3508" s="111" t="s">
        <v>180</v>
      </c>
      <c r="H3508" s="111" t="s">
        <v>179</v>
      </c>
      <c r="I3508" s="111" t="s">
        <v>180</v>
      </c>
      <c r="J3508" t="str">
        <f t="shared" si="108"/>
        <v>3038SkogMineraljordBlandingsskogHøy</v>
      </c>
      <c r="K3508" s="111">
        <v>-8.5703651807373102</v>
      </c>
      <c r="L3508" s="111">
        <v>0.85306406685236758</v>
      </c>
      <c r="M3508" s="111">
        <v>6.3979989500968365E-2</v>
      </c>
      <c r="N3508" s="112">
        <f t="shared" si="109"/>
        <v>-7.6533211243839743</v>
      </c>
    </row>
    <row r="3509" spans="1:14" x14ac:dyDescent="0.25">
      <c r="A3509" s="111" t="s">
        <v>685</v>
      </c>
      <c r="B3509" s="111">
        <f>INDEX(kommuner!C:C,MATCH(_xlfn.NUMBERVALUE(A3509),kommuner!B:B,0))</f>
        <v>3038</v>
      </c>
      <c r="C3509" s="111" t="s">
        <v>127</v>
      </c>
      <c r="D3509" s="111" t="s">
        <v>127</v>
      </c>
      <c r="E3509" s="111" t="s">
        <v>126</v>
      </c>
      <c r="F3509" s="111" t="s">
        <v>179</v>
      </c>
      <c r="G3509" s="111" t="s">
        <v>167</v>
      </c>
      <c r="H3509" s="111" t="s">
        <v>179</v>
      </c>
      <c r="I3509" s="111" t="s">
        <v>167</v>
      </c>
      <c r="J3509" t="str">
        <f t="shared" si="108"/>
        <v>3038SkogMineraljordBlandingsskogImpediment</v>
      </c>
      <c r="K3509" s="111">
        <v>-2.0950685747655116</v>
      </c>
      <c r="L3509" s="111">
        <v>0.85306406685236758</v>
      </c>
      <c r="M3509" s="111">
        <v>6.3979989500968365E-2</v>
      </c>
      <c r="N3509" s="112">
        <f t="shared" si="109"/>
        <v>-1.1780245184121758</v>
      </c>
    </row>
    <row r="3510" spans="1:14" x14ac:dyDescent="0.25">
      <c r="A3510" s="111" t="s">
        <v>685</v>
      </c>
      <c r="B3510" s="111">
        <f>INDEX(kommuner!C:C,MATCH(_xlfn.NUMBERVALUE(A3510),kommuner!B:B,0))</f>
        <v>3038</v>
      </c>
      <c r="C3510" s="111" t="s">
        <v>127</v>
      </c>
      <c r="D3510" s="111" t="s">
        <v>127</v>
      </c>
      <c r="E3510" s="111" t="s">
        <v>126</v>
      </c>
      <c r="F3510" s="111" t="s">
        <v>179</v>
      </c>
      <c r="G3510" s="111" t="s">
        <v>190</v>
      </c>
      <c r="H3510" s="111" t="s">
        <v>179</v>
      </c>
      <c r="I3510" s="111" t="s">
        <v>190</v>
      </c>
      <c r="J3510" t="str">
        <f t="shared" si="108"/>
        <v>3038SkogMineraljordBlandingsskogLav</v>
      </c>
      <c r="K3510" s="111">
        <v>-3.814060654162915</v>
      </c>
      <c r="L3510" s="111">
        <v>0.85306406685236758</v>
      </c>
      <c r="M3510" s="111">
        <v>6.3979989500968365E-2</v>
      </c>
      <c r="N3510" s="112">
        <f t="shared" si="109"/>
        <v>-2.897016597809579</v>
      </c>
    </row>
    <row r="3511" spans="1:14" x14ac:dyDescent="0.25">
      <c r="A3511" s="111" t="s">
        <v>685</v>
      </c>
      <c r="B3511" s="111">
        <f>INDEX(kommuner!C:C,MATCH(_xlfn.NUMBERVALUE(A3511),kommuner!B:B,0))</f>
        <v>3038</v>
      </c>
      <c r="C3511" s="111" t="s">
        <v>127</v>
      </c>
      <c r="D3511" s="111" t="s">
        <v>127</v>
      </c>
      <c r="E3511" s="111" t="s">
        <v>126</v>
      </c>
      <c r="F3511" s="111" t="s">
        <v>179</v>
      </c>
      <c r="G3511" s="111" t="s">
        <v>173</v>
      </c>
      <c r="H3511" s="111" t="s">
        <v>179</v>
      </c>
      <c r="I3511" s="111" t="s">
        <v>173</v>
      </c>
      <c r="J3511" t="str">
        <f t="shared" si="108"/>
        <v>3038SkogMineraljordBlandingsskogMiddels</v>
      </c>
      <c r="K3511" s="111">
        <v>-4.5623521854183373</v>
      </c>
      <c r="L3511" s="111">
        <v>0.85306406685236758</v>
      </c>
      <c r="M3511" s="111">
        <v>6.3979989500968365E-2</v>
      </c>
      <c r="N3511" s="112">
        <f t="shared" si="109"/>
        <v>-3.6453081290650013</v>
      </c>
    </row>
    <row r="3512" spans="1:14" x14ac:dyDescent="0.25">
      <c r="A3512" s="111" t="s">
        <v>685</v>
      </c>
      <c r="B3512" s="111">
        <f>INDEX(kommuner!C:C,MATCH(_xlfn.NUMBERVALUE(A3512),kommuner!B:B,0))</f>
        <v>3038</v>
      </c>
      <c r="C3512" s="111" t="s">
        <v>127</v>
      </c>
      <c r="D3512" s="111" t="s">
        <v>127</v>
      </c>
      <c r="E3512" s="111" t="s">
        <v>126</v>
      </c>
      <c r="F3512" s="111" t="s">
        <v>179</v>
      </c>
      <c r="G3512" s="111" t="s">
        <v>186</v>
      </c>
      <c r="H3512" s="111" t="s">
        <v>179</v>
      </c>
      <c r="I3512" s="111" t="s">
        <v>186</v>
      </c>
      <c r="J3512" t="str">
        <f t="shared" si="108"/>
        <v>3038SkogMineraljordBlandingsskogSærs høy</v>
      </c>
      <c r="K3512" s="111">
        <v>-2.9395925245326562</v>
      </c>
      <c r="L3512" s="111">
        <v>0.85306406685236758</v>
      </c>
      <c r="M3512" s="111">
        <v>6.3979989500968365E-2</v>
      </c>
      <c r="N3512" s="112">
        <f t="shared" si="109"/>
        <v>-2.0225484681793202</v>
      </c>
    </row>
    <row r="3513" spans="1:14" x14ac:dyDescent="0.25">
      <c r="A3513" s="111" t="s">
        <v>685</v>
      </c>
      <c r="B3513" s="111">
        <f>INDEX(kommuner!C:C,MATCH(_xlfn.NUMBERVALUE(A3513),kommuner!B:B,0))</f>
        <v>3038</v>
      </c>
      <c r="C3513" s="111" t="s">
        <v>127</v>
      </c>
      <c r="D3513" s="111" t="s">
        <v>127</v>
      </c>
      <c r="E3513" s="111" t="s">
        <v>126</v>
      </c>
      <c r="F3513" s="111" t="s">
        <v>185</v>
      </c>
      <c r="G3513" s="111" t="s">
        <v>180</v>
      </c>
      <c r="H3513" s="111" t="s">
        <v>185</v>
      </c>
      <c r="I3513" s="111" t="s">
        <v>180</v>
      </c>
      <c r="J3513" t="str">
        <f t="shared" si="108"/>
        <v>3038SkogMineraljordLauvskogHøy</v>
      </c>
      <c r="K3513" s="111">
        <v>-3.6072016095960531</v>
      </c>
      <c r="L3513" s="111">
        <v>0.85306406685236758</v>
      </c>
      <c r="M3513" s="111">
        <v>6.3979989500968365E-2</v>
      </c>
      <c r="N3513" s="112">
        <f t="shared" si="109"/>
        <v>-2.6901575532427171</v>
      </c>
    </row>
    <row r="3514" spans="1:14" x14ac:dyDescent="0.25">
      <c r="A3514" s="111" t="s">
        <v>685</v>
      </c>
      <c r="B3514" s="111">
        <f>INDEX(kommuner!C:C,MATCH(_xlfn.NUMBERVALUE(A3514),kommuner!B:B,0))</f>
        <v>3038</v>
      </c>
      <c r="C3514" s="111" t="s">
        <v>127</v>
      </c>
      <c r="D3514" s="111" t="s">
        <v>127</v>
      </c>
      <c r="E3514" s="111" t="s">
        <v>126</v>
      </c>
      <c r="F3514" s="111" t="s">
        <v>185</v>
      </c>
      <c r="G3514" s="111" t="s">
        <v>167</v>
      </c>
      <c r="H3514" s="111" t="s">
        <v>185</v>
      </c>
      <c r="I3514" s="111" t="s">
        <v>167</v>
      </c>
      <c r="J3514" t="str">
        <f t="shared" si="108"/>
        <v>3038SkogMineraljordLauvskogImpediment</v>
      </c>
      <c r="K3514" s="111">
        <v>-1.1043030228661443</v>
      </c>
      <c r="L3514" s="111">
        <v>0.85306406685236758</v>
      </c>
      <c r="M3514" s="111">
        <v>6.3979989500968365E-2</v>
      </c>
      <c r="N3514" s="112">
        <f t="shared" si="109"/>
        <v>-0.18725896651280841</v>
      </c>
    </row>
    <row r="3515" spans="1:14" x14ac:dyDescent="0.25">
      <c r="A3515" s="111" t="s">
        <v>685</v>
      </c>
      <c r="B3515" s="111">
        <f>INDEX(kommuner!C:C,MATCH(_xlfn.NUMBERVALUE(A3515),kommuner!B:B,0))</f>
        <v>3038</v>
      </c>
      <c r="C3515" s="111" t="s">
        <v>127</v>
      </c>
      <c r="D3515" s="111" t="s">
        <v>127</v>
      </c>
      <c r="E3515" s="111" t="s">
        <v>126</v>
      </c>
      <c r="F3515" s="111" t="s">
        <v>185</v>
      </c>
      <c r="G3515" s="111" t="s">
        <v>190</v>
      </c>
      <c r="H3515" s="111" t="s">
        <v>185</v>
      </c>
      <c r="I3515" s="111" t="s">
        <v>190</v>
      </c>
      <c r="J3515" t="str">
        <f t="shared" si="108"/>
        <v>3038SkogMineraljordLauvskogLav</v>
      </c>
      <c r="K3515" s="111">
        <v>-8.9748170935426599E-2</v>
      </c>
      <c r="L3515" s="111">
        <v>0.85306406685236758</v>
      </c>
      <c r="M3515" s="111">
        <v>6.3979989500968365E-2</v>
      </c>
      <c r="N3515" s="112">
        <f t="shared" si="109"/>
        <v>0.82729588541790933</v>
      </c>
    </row>
    <row r="3516" spans="1:14" x14ac:dyDescent="0.25">
      <c r="A3516" s="111" t="s">
        <v>685</v>
      </c>
      <c r="B3516" s="111">
        <f>INDEX(kommuner!C:C,MATCH(_xlfn.NUMBERVALUE(A3516),kommuner!B:B,0))</f>
        <v>3038</v>
      </c>
      <c r="C3516" s="111" t="s">
        <v>127</v>
      </c>
      <c r="D3516" s="111" t="s">
        <v>127</v>
      </c>
      <c r="E3516" s="111" t="s">
        <v>126</v>
      </c>
      <c r="F3516" s="111" t="s">
        <v>185</v>
      </c>
      <c r="G3516" s="111" t="s">
        <v>173</v>
      </c>
      <c r="H3516" s="111" t="s">
        <v>185</v>
      </c>
      <c r="I3516" s="111" t="s">
        <v>173</v>
      </c>
      <c r="J3516" t="str">
        <f t="shared" si="108"/>
        <v>3038SkogMineraljordLauvskogMiddels</v>
      </c>
      <c r="K3516" s="111">
        <v>-2.4151390344437029</v>
      </c>
      <c r="L3516" s="111">
        <v>0.85306406685236758</v>
      </c>
      <c r="M3516" s="111">
        <v>6.3979989500968365E-2</v>
      </c>
      <c r="N3516" s="112">
        <f t="shared" si="109"/>
        <v>-1.4980949780903672</v>
      </c>
    </row>
    <row r="3517" spans="1:14" x14ac:dyDescent="0.25">
      <c r="A3517" s="111" t="s">
        <v>685</v>
      </c>
      <c r="B3517" s="111">
        <f>INDEX(kommuner!C:C,MATCH(_xlfn.NUMBERVALUE(A3517),kommuner!B:B,0))</f>
        <v>3038</v>
      </c>
      <c r="C3517" s="111" t="s">
        <v>127</v>
      </c>
      <c r="D3517" s="111" t="s">
        <v>127</v>
      </c>
      <c r="E3517" s="111" t="s">
        <v>126</v>
      </c>
      <c r="F3517" s="111" t="s">
        <v>185</v>
      </c>
      <c r="G3517" s="111" t="s">
        <v>186</v>
      </c>
      <c r="H3517" s="111" t="s">
        <v>185</v>
      </c>
      <c r="I3517" s="111" t="s">
        <v>186</v>
      </c>
      <c r="J3517" t="str">
        <f t="shared" si="108"/>
        <v>3038SkogMineraljordLauvskogSærs høy</v>
      </c>
      <c r="K3517" s="111">
        <v>-3.6560473259425113</v>
      </c>
      <c r="L3517" s="111">
        <v>0.85306406685236758</v>
      </c>
      <c r="M3517" s="111">
        <v>6.3979989500968365E-2</v>
      </c>
      <c r="N3517" s="112">
        <f t="shared" si="109"/>
        <v>-2.7390032695891753</v>
      </c>
    </row>
    <row r="3518" spans="1:14" x14ac:dyDescent="0.25">
      <c r="A3518" s="111" t="s">
        <v>685</v>
      </c>
      <c r="B3518" s="111">
        <f>INDEX(kommuner!C:C,MATCH(_xlfn.NUMBERVALUE(A3518),kommuner!B:B,0))</f>
        <v>3038</v>
      </c>
      <c r="C3518" s="111" t="s">
        <v>127</v>
      </c>
      <c r="D3518" s="111" t="s">
        <v>127</v>
      </c>
      <c r="E3518" s="111" t="s">
        <v>123</v>
      </c>
      <c r="F3518" s="111" t="s">
        <v>172</v>
      </c>
      <c r="G3518" s="111" t="s">
        <v>180</v>
      </c>
      <c r="H3518" s="111" t="s">
        <v>172</v>
      </c>
      <c r="I3518" s="111" t="s">
        <v>180</v>
      </c>
      <c r="J3518" t="str">
        <f t="shared" si="108"/>
        <v>3038SkogOrganisk jordBarskogHøy</v>
      </c>
      <c r="K3518" s="111">
        <v>-2.5184559031994138</v>
      </c>
      <c r="L3518" s="111">
        <v>0.92784825435236762</v>
      </c>
      <c r="M3518" s="111">
        <v>0.46518126042825314</v>
      </c>
      <c r="N3518" s="112">
        <f t="shared" si="109"/>
        <v>-1.1254263884187932</v>
      </c>
    </row>
    <row r="3519" spans="1:14" x14ac:dyDescent="0.25">
      <c r="A3519" s="111" t="s">
        <v>685</v>
      </c>
      <c r="B3519" s="111">
        <f>INDEX(kommuner!C:C,MATCH(_xlfn.NUMBERVALUE(A3519),kommuner!B:B,0))</f>
        <v>3038</v>
      </c>
      <c r="C3519" s="111" t="s">
        <v>127</v>
      </c>
      <c r="D3519" s="111" t="s">
        <v>127</v>
      </c>
      <c r="E3519" s="111" t="s">
        <v>123</v>
      </c>
      <c r="F3519" s="111" t="s">
        <v>172</v>
      </c>
      <c r="G3519" s="111" t="s">
        <v>167</v>
      </c>
      <c r="H3519" s="111" t="s">
        <v>172</v>
      </c>
      <c r="I3519" s="111" t="s">
        <v>167</v>
      </c>
      <c r="J3519" t="str">
        <f t="shared" si="108"/>
        <v>3038SkogOrganisk jordBarskogImpediment</v>
      </c>
      <c r="K3519" s="111">
        <v>-0.13011741963904588</v>
      </c>
      <c r="L3519" s="111">
        <v>0.92784825435236762</v>
      </c>
      <c r="M3519" s="111">
        <v>0.46510463492953991</v>
      </c>
      <c r="N3519" s="112">
        <f t="shared" si="109"/>
        <v>1.2628354696428616</v>
      </c>
    </row>
    <row r="3520" spans="1:14" x14ac:dyDescent="0.25">
      <c r="A3520" s="111" t="s">
        <v>685</v>
      </c>
      <c r="B3520" s="111">
        <f>INDEX(kommuner!C:C,MATCH(_xlfn.NUMBERVALUE(A3520),kommuner!B:B,0))</f>
        <v>3038</v>
      </c>
      <c r="C3520" s="111" t="s">
        <v>127</v>
      </c>
      <c r="D3520" s="111" t="s">
        <v>127</v>
      </c>
      <c r="E3520" s="111" t="s">
        <v>123</v>
      </c>
      <c r="F3520" s="111" t="s">
        <v>172</v>
      </c>
      <c r="G3520" s="111" t="s">
        <v>190</v>
      </c>
      <c r="H3520" s="111" t="s">
        <v>172</v>
      </c>
      <c r="I3520" s="111" t="s">
        <v>190</v>
      </c>
      <c r="J3520" t="str">
        <f t="shared" si="108"/>
        <v>3038SkogOrganisk jordBarskogLav</v>
      </c>
      <c r="K3520" s="111">
        <v>-0.50666953101693391</v>
      </c>
      <c r="L3520" s="111">
        <v>0.92784825435236762</v>
      </c>
      <c r="M3520" s="111">
        <v>0.46510463492953991</v>
      </c>
      <c r="N3520" s="112">
        <f t="shared" si="109"/>
        <v>0.88628335826497362</v>
      </c>
    </row>
    <row r="3521" spans="1:14" x14ac:dyDescent="0.25">
      <c r="A3521" s="111" t="s">
        <v>685</v>
      </c>
      <c r="B3521" s="111">
        <f>INDEX(kommuner!C:C,MATCH(_xlfn.NUMBERVALUE(A3521),kommuner!B:B,0))</f>
        <v>3038</v>
      </c>
      <c r="C3521" s="111" t="s">
        <v>127</v>
      </c>
      <c r="D3521" s="111" t="s">
        <v>127</v>
      </c>
      <c r="E3521" s="111" t="s">
        <v>123</v>
      </c>
      <c r="F3521" s="111" t="s">
        <v>172</v>
      </c>
      <c r="G3521" s="111" t="s">
        <v>173</v>
      </c>
      <c r="H3521" s="111" t="s">
        <v>172</v>
      </c>
      <c r="I3521" s="111" t="s">
        <v>173</v>
      </c>
      <c r="J3521" t="str">
        <f t="shared" si="108"/>
        <v>3038SkogOrganisk jordBarskogMiddels</v>
      </c>
      <c r="K3521" s="111">
        <v>-1.5571490961494638</v>
      </c>
      <c r="L3521" s="111">
        <v>0.92784825435236762</v>
      </c>
      <c r="M3521" s="111">
        <v>0.46518126042825314</v>
      </c>
      <c r="N3521" s="112">
        <f t="shared" si="109"/>
        <v>-0.16411958136884308</v>
      </c>
    </row>
    <row r="3522" spans="1:14" x14ac:dyDescent="0.25">
      <c r="A3522" s="111" t="s">
        <v>685</v>
      </c>
      <c r="B3522" s="111">
        <f>INDEX(kommuner!C:C,MATCH(_xlfn.NUMBERVALUE(A3522),kommuner!B:B,0))</f>
        <v>3038</v>
      </c>
      <c r="C3522" s="111" t="s">
        <v>127</v>
      </c>
      <c r="D3522" s="111" t="s">
        <v>127</v>
      </c>
      <c r="E3522" s="111" t="s">
        <v>123</v>
      </c>
      <c r="F3522" s="111" t="s">
        <v>172</v>
      </c>
      <c r="G3522" s="111" t="s">
        <v>186</v>
      </c>
      <c r="H3522" s="111" t="s">
        <v>172</v>
      </c>
      <c r="I3522" s="111" t="s">
        <v>186</v>
      </c>
      <c r="J3522" t="str">
        <f t="shared" si="108"/>
        <v>3038SkogOrganisk jordBarskogSærs høy</v>
      </c>
      <c r="K3522" s="111">
        <v>2.5548655235722699</v>
      </c>
      <c r="L3522" s="111">
        <v>0.92784825435236762</v>
      </c>
      <c r="M3522" s="111">
        <v>0.46518126042825314</v>
      </c>
      <c r="N3522" s="112">
        <f t="shared" si="109"/>
        <v>3.9478950383528906</v>
      </c>
    </row>
    <row r="3523" spans="1:14" x14ac:dyDescent="0.25">
      <c r="A3523" s="111" t="s">
        <v>685</v>
      </c>
      <c r="B3523" s="111">
        <f>INDEX(kommuner!C:C,MATCH(_xlfn.NUMBERVALUE(A3523),kommuner!B:B,0))</f>
        <v>3038</v>
      </c>
      <c r="C3523" s="111" t="s">
        <v>127</v>
      </c>
      <c r="D3523" s="111" t="s">
        <v>127</v>
      </c>
      <c r="E3523" s="111" t="s">
        <v>123</v>
      </c>
      <c r="F3523" s="111" t="s">
        <v>179</v>
      </c>
      <c r="G3523" s="111" t="s">
        <v>180</v>
      </c>
      <c r="H3523" s="111" t="s">
        <v>179</v>
      </c>
      <c r="I3523" s="111" t="s">
        <v>180</v>
      </c>
      <c r="J3523" t="str">
        <f t="shared" ref="J3523:J3586" si="110">B3523&amp;C3523&amp;E3523&amp;IF(C3523="Skog",F3523&amp;G3523,"")</f>
        <v>3038SkogOrganisk jordBlandingsskogHøy</v>
      </c>
      <c r="K3523" s="111">
        <v>-5.5554344456832343</v>
      </c>
      <c r="L3523" s="111">
        <v>0.92784825435236762</v>
      </c>
      <c r="M3523" s="111">
        <v>0.46510463492953991</v>
      </c>
      <c r="N3523" s="112">
        <f t="shared" ref="N3523:N3586" si="111">SUM(K3523:M3523)</f>
        <v>-4.1624815564013264</v>
      </c>
    </row>
    <row r="3524" spans="1:14" x14ac:dyDescent="0.25">
      <c r="A3524" s="111" t="s">
        <v>685</v>
      </c>
      <c r="B3524" s="111">
        <f>INDEX(kommuner!C:C,MATCH(_xlfn.NUMBERVALUE(A3524),kommuner!B:B,0))</f>
        <v>3038</v>
      </c>
      <c r="C3524" s="111" t="s">
        <v>127</v>
      </c>
      <c r="D3524" s="111" t="s">
        <v>127</v>
      </c>
      <c r="E3524" s="111" t="s">
        <v>123</v>
      </c>
      <c r="F3524" s="111" t="s">
        <v>179</v>
      </c>
      <c r="G3524" s="111" t="s">
        <v>167</v>
      </c>
      <c r="H3524" s="111" t="s">
        <v>179</v>
      </c>
      <c r="I3524" s="111" t="s">
        <v>167</v>
      </c>
      <c r="J3524" t="str">
        <f t="shared" si="110"/>
        <v>3038SkogOrganisk jordBlandingsskogImpediment</v>
      </c>
      <c r="K3524" s="111">
        <v>-0.28586344175800005</v>
      </c>
      <c r="L3524" s="111">
        <v>0.92784825435236762</v>
      </c>
      <c r="M3524" s="111">
        <v>0.46510463492953991</v>
      </c>
      <c r="N3524" s="112">
        <f t="shared" si="111"/>
        <v>1.1070894475239075</v>
      </c>
    </row>
    <row r="3525" spans="1:14" x14ac:dyDescent="0.25">
      <c r="A3525" s="111" t="s">
        <v>685</v>
      </c>
      <c r="B3525" s="111">
        <f>INDEX(kommuner!C:C,MATCH(_xlfn.NUMBERVALUE(A3525),kommuner!B:B,0))</f>
        <v>3038</v>
      </c>
      <c r="C3525" s="111" t="s">
        <v>127</v>
      </c>
      <c r="D3525" s="111" t="s">
        <v>127</v>
      </c>
      <c r="E3525" s="111" t="s">
        <v>123</v>
      </c>
      <c r="F3525" s="111" t="s">
        <v>179</v>
      </c>
      <c r="G3525" s="111" t="s">
        <v>190</v>
      </c>
      <c r="H3525" s="111" t="s">
        <v>179</v>
      </c>
      <c r="I3525" s="111" t="s">
        <v>190</v>
      </c>
      <c r="J3525" t="str">
        <f t="shared" si="110"/>
        <v>3038SkogOrganisk jordBlandingsskogLav</v>
      </c>
      <c r="K3525" s="111">
        <v>-1.2347339377887629</v>
      </c>
      <c r="L3525" s="111">
        <v>0.92784825435236762</v>
      </c>
      <c r="M3525" s="111">
        <v>0.46510463492953991</v>
      </c>
      <c r="N3525" s="112">
        <f t="shared" si="111"/>
        <v>0.15821895149314458</v>
      </c>
    </row>
    <row r="3526" spans="1:14" x14ac:dyDescent="0.25">
      <c r="A3526" s="111" t="s">
        <v>685</v>
      </c>
      <c r="B3526" s="111">
        <f>INDEX(kommuner!C:C,MATCH(_xlfn.NUMBERVALUE(A3526),kommuner!B:B,0))</f>
        <v>3038</v>
      </c>
      <c r="C3526" s="111" t="s">
        <v>127</v>
      </c>
      <c r="D3526" s="111" t="s">
        <v>127</v>
      </c>
      <c r="E3526" s="111" t="s">
        <v>123</v>
      </c>
      <c r="F3526" s="111" t="s">
        <v>179</v>
      </c>
      <c r="G3526" s="111" t="s">
        <v>173</v>
      </c>
      <c r="H3526" s="111" t="s">
        <v>179</v>
      </c>
      <c r="I3526" s="111" t="s">
        <v>173</v>
      </c>
      <c r="J3526" t="str">
        <f t="shared" si="110"/>
        <v>3038SkogOrganisk jordBlandingsskogMiddels</v>
      </c>
      <c r="K3526" s="111">
        <v>-2.4239591752717748</v>
      </c>
      <c r="L3526" s="111">
        <v>0.92784825435236762</v>
      </c>
      <c r="M3526" s="111">
        <v>0.46510463492953991</v>
      </c>
      <c r="N3526" s="112">
        <f t="shared" si="111"/>
        <v>-1.0310062859898674</v>
      </c>
    </row>
    <row r="3527" spans="1:14" x14ac:dyDescent="0.25">
      <c r="A3527" s="111" t="s">
        <v>685</v>
      </c>
      <c r="B3527" s="111">
        <f>INDEX(kommuner!C:C,MATCH(_xlfn.NUMBERVALUE(A3527),kommuner!B:B,0))</f>
        <v>3038</v>
      </c>
      <c r="C3527" s="111" t="s">
        <v>127</v>
      </c>
      <c r="D3527" s="111" t="s">
        <v>127</v>
      </c>
      <c r="E3527" s="111" t="s">
        <v>123</v>
      </c>
      <c r="F3527" s="111" t="s">
        <v>179</v>
      </c>
      <c r="G3527" s="111" t="s">
        <v>186</v>
      </c>
      <c r="H3527" s="111" t="s">
        <v>179</v>
      </c>
      <c r="I3527" s="111" t="s">
        <v>186</v>
      </c>
      <c r="J3527" t="str">
        <f t="shared" si="110"/>
        <v>3038SkogOrganisk jordBlandingsskogSærs høy</v>
      </c>
      <c r="K3527" s="111">
        <v>-1.5726115302258048</v>
      </c>
      <c r="L3527" s="111">
        <v>0.92784825435236762</v>
      </c>
      <c r="M3527" s="111">
        <v>0.46510463492953991</v>
      </c>
      <c r="N3527" s="112">
        <f t="shared" si="111"/>
        <v>-0.17965864094389727</v>
      </c>
    </row>
    <row r="3528" spans="1:14" x14ac:dyDescent="0.25">
      <c r="A3528" s="111" t="s">
        <v>685</v>
      </c>
      <c r="B3528" s="111">
        <f>INDEX(kommuner!C:C,MATCH(_xlfn.NUMBERVALUE(A3528),kommuner!B:B,0))</f>
        <v>3038</v>
      </c>
      <c r="C3528" s="111" t="s">
        <v>127</v>
      </c>
      <c r="D3528" s="111" t="s">
        <v>127</v>
      </c>
      <c r="E3528" s="111" t="s">
        <v>123</v>
      </c>
      <c r="F3528" s="111" t="s">
        <v>185</v>
      </c>
      <c r="G3528" s="111" t="s">
        <v>180</v>
      </c>
      <c r="H3528" s="111" t="s">
        <v>185</v>
      </c>
      <c r="I3528" s="111" t="s">
        <v>180</v>
      </c>
      <c r="J3528" t="str">
        <f t="shared" si="110"/>
        <v>3038SkogOrganisk jordLauvskogHøy</v>
      </c>
      <c r="K3528" s="111">
        <v>-1.9913688882377358</v>
      </c>
      <c r="L3528" s="111">
        <v>0.92784825435236762</v>
      </c>
      <c r="M3528" s="111">
        <v>0.46510463492953991</v>
      </c>
      <c r="N3528" s="112">
        <f t="shared" si="111"/>
        <v>-0.59841599895582831</v>
      </c>
    </row>
    <row r="3529" spans="1:14" x14ac:dyDescent="0.25">
      <c r="A3529" s="111" t="s">
        <v>685</v>
      </c>
      <c r="B3529" s="111">
        <f>INDEX(kommuner!C:C,MATCH(_xlfn.NUMBERVALUE(A3529),kommuner!B:B,0))</f>
        <v>3038</v>
      </c>
      <c r="C3529" s="111" t="s">
        <v>127</v>
      </c>
      <c r="D3529" s="111" t="s">
        <v>127</v>
      </c>
      <c r="E3529" s="111" t="s">
        <v>123</v>
      </c>
      <c r="F3529" s="111" t="s">
        <v>185</v>
      </c>
      <c r="G3529" s="111" t="s">
        <v>167</v>
      </c>
      <c r="H3529" s="111" t="s">
        <v>185</v>
      </c>
      <c r="I3529" s="111" t="s">
        <v>167</v>
      </c>
      <c r="J3529" t="str">
        <f t="shared" si="110"/>
        <v>3038SkogOrganisk jordLauvskogImpediment</v>
      </c>
      <c r="K3529" s="111">
        <v>0.35000626494250675</v>
      </c>
      <c r="L3529" s="111">
        <v>0.92784825435236762</v>
      </c>
      <c r="M3529" s="111">
        <v>0.46510463492953991</v>
      </c>
      <c r="N3529" s="112">
        <f t="shared" si="111"/>
        <v>1.7429591542244141</v>
      </c>
    </row>
    <row r="3530" spans="1:14" x14ac:dyDescent="0.25">
      <c r="A3530" s="111" t="s">
        <v>685</v>
      </c>
      <c r="B3530" s="111">
        <f>INDEX(kommuner!C:C,MATCH(_xlfn.NUMBERVALUE(A3530),kommuner!B:B,0))</f>
        <v>3038</v>
      </c>
      <c r="C3530" s="111" t="s">
        <v>127</v>
      </c>
      <c r="D3530" s="111" t="s">
        <v>127</v>
      </c>
      <c r="E3530" s="111" t="s">
        <v>123</v>
      </c>
      <c r="F3530" s="111" t="s">
        <v>185</v>
      </c>
      <c r="G3530" s="111" t="s">
        <v>190</v>
      </c>
      <c r="H3530" s="111" t="s">
        <v>185</v>
      </c>
      <c r="I3530" s="111" t="s">
        <v>190</v>
      </c>
      <c r="J3530" t="str">
        <f t="shared" si="110"/>
        <v>3038SkogOrganisk jordLauvskogLav</v>
      </c>
      <c r="K3530" s="111">
        <v>1.1144075558526714</v>
      </c>
      <c r="L3530" s="111">
        <v>0.92784825435236762</v>
      </c>
      <c r="M3530" s="111">
        <v>0.46510463492953991</v>
      </c>
      <c r="N3530" s="112">
        <f t="shared" si="111"/>
        <v>2.5073604451345788</v>
      </c>
    </row>
    <row r="3531" spans="1:14" x14ac:dyDescent="0.25">
      <c r="A3531" s="111" t="s">
        <v>685</v>
      </c>
      <c r="B3531" s="111">
        <f>INDEX(kommuner!C:C,MATCH(_xlfn.NUMBERVALUE(A3531),kommuner!B:B,0))</f>
        <v>3038</v>
      </c>
      <c r="C3531" s="111" t="s">
        <v>127</v>
      </c>
      <c r="D3531" s="111" t="s">
        <v>127</v>
      </c>
      <c r="E3531" s="111" t="s">
        <v>123</v>
      </c>
      <c r="F3531" s="111" t="s">
        <v>185</v>
      </c>
      <c r="G3531" s="111" t="s">
        <v>173</v>
      </c>
      <c r="H3531" s="111" t="s">
        <v>185</v>
      </c>
      <c r="I3531" s="111" t="s">
        <v>173</v>
      </c>
      <c r="J3531" t="str">
        <f t="shared" si="110"/>
        <v>3038SkogOrganisk jordLauvskogMiddels</v>
      </c>
      <c r="K3531" s="111">
        <v>-0.62664468270982987</v>
      </c>
      <c r="L3531" s="111">
        <v>0.92784825435236762</v>
      </c>
      <c r="M3531" s="111">
        <v>0.46510463492953991</v>
      </c>
      <c r="N3531" s="112">
        <f t="shared" si="111"/>
        <v>0.76630820657207765</v>
      </c>
    </row>
    <row r="3532" spans="1:14" x14ac:dyDescent="0.25">
      <c r="A3532" s="111" t="s">
        <v>685</v>
      </c>
      <c r="B3532" s="111">
        <f>INDEX(kommuner!C:C,MATCH(_xlfn.NUMBERVALUE(A3532),kommuner!B:B,0))</f>
        <v>3038</v>
      </c>
      <c r="C3532" s="111" t="s">
        <v>127</v>
      </c>
      <c r="D3532" s="111" t="s">
        <v>127</v>
      </c>
      <c r="E3532" s="111" t="s">
        <v>123</v>
      </c>
      <c r="F3532" s="111" t="s">
        <v>185</v>
      </c>
      <c r="G3532" s="111" t="s">
        <v>186</v>
      </c>
      <c r="H3532" s="111" t="s">
        <v>185</v>
      </c>
      <c r="I3532" s="111" t="s">
        <v>186</v>
      </c>
      <c r="J3532" t="str">
        <f t="shared" si="110"/>
        <v>3038SkogOrganisk jordLauvskogSærs høy</v>
      </c>
      <c r="K3532" s="111">
        <v>-1.8997279926091779</v>
      </c>
      <c r="L3532" s="111">
        <v>0.92784825435236762</v>
      </c>
      <c r="M3532" s="111">
        <v>0.46510463492953991</v>
      </c>
      <c r="N3532" s="112">
        <f t="shared" si="111"/>
        <v>-0.50677510332727038</v>
      </c>
    </row>
    <row r="3533" spans="1:14" x14ac:dyDescent="0.25">
      <c r="A3533" s="111" t="s">
        <v>685</v>
      </c>
      <c r="B3533" s="111">
        <f>INDEX(kommuner!C:C,MATCH(_xlfn.NUMBERVALUE(A3533),kommuner!B:B,0))</f>
        <v>3038</v>
      </c>
      <c r="C3533" s="111" t="s">
        <v>83</v>
      </c>
      <c r="D3533" s="111" t="s">
        <v>83</v>
      </c>
      <c r="E3533" s="111" t="s">
        <v>126</v>
      </c>
      <c r="F3533" s="111" t="s">
        <v>139</v>
      </c>
      <c r="G3533" s="111" t="s">
        <v>139</v>
      </c>
      <c r="H3533" s="111" t="s">
        <v>139</v>
      </c>
      <c r="I3533" s="111" t="s">
        <v>139</v>
      </c>
      <c r="J3533" t="str">
        <f t="shared" si="110"/>
        <v>3038Utbygd arealMineraljord</v>
      </c>
      <c r="K3533" s="111">
        <v>0.42279414509845159</v>
      </c>
      <c r="L3533" s="111">
        <v>0</v>
      </c>
      <c r="M3533" s="111">
        <v>1.303047089454229E-2</v>
      </c>
      <c r="N3533" s="112">
        <f t="shared" si="111"/>
        <v>0.43582461599299388</v>
      </c>
    </row>
    <row r="3534" spans="1:14" x14ac:dyDescent="0.25">
      <c r="A3534" s="111" t="s">
        <v>685</v>
      </c>
      <c r="B3534" s="111">
        <f>INDEX(kommuner!C:C,MATCH(_xlfn.NUMBERVALUE(A3534),kommuner!B:B,0))</f>
        <v>3038</v>
      </c>
      <c r="C3534" s="111" t="s">
        <v>83</v>
      </c>
      <c r="D3534" s="111" t="s">
        <v>83</v>
      </c>
      <c r="E3534" s="111" t="s">
        <v>123</v>
      </c>
      <c r="F3534" s="111" t="s">
        <v>139</v>
      </c>
      <c r="G3534" s="111" t="s">
        <v>139</v>
      </c>
      <c r="H3534" s="111" t="s">
        <v>139</v>
      </c>
      <c r="I3534" s="111" t="s">
        <v>139</v>
      </c>
      <c r="J3534" t="str">
        <f t="shared" si="110"/>
        <v>3038Utbygd arealOrganisk jord</v>
      </c>
      <c r="K3534" s="111">
        <v>29.011421395201612</v>
      </c>
      <c r="L3534" s="111">
        <v>0</v>
      </c>
      <c r="M3534" s="111">
        <v>1.303047089454229E-2</v>
      </c>
      <c r="N3534" s="112">
        <f t="shared" si="111"/>
        <v>29.024451866096154</v>
      </c>
    </row>
    <row r="3535" spans="1:14" x14ac:dyDescent="0.25">
      <c r="A3535" s="111" t="s">
        <v>685</v>
      </c>
      <c r="B3535" s="111">
        <f>INDEX(kommuner!C:C,MATCH(_xlfn.NUMBERVALUE(A3535),kommuner!B:B,0))</f>
        <v>3038</v>
      </c>
      <c r="C3535" s="111" t="s">
        <v>181</v>
      </c>
      <c r="D3535" s="111" t="s">
        <v>181</v>
      </c>
      <c r="E3535" s="111" t="s">
        <v>123</v>
      </c>
      <c r="F3535" s="111" t="s">
        <v>139</v>
      </c>
      <c r="G3535" s="111" t="s">
        <v>139</v>
      </c>
      <c r="H3535" s="111" t="s">
        <v>139</v>
      </c>
      <c r="I3535" s="111" t="s">
        <v>139</v>
      </c>
      <c r="J3535" t="str">
        <f t="shared" si="110"/>
        <v>3038Vann og myrOrganisk jord</v>
      </c>
      <c r="K3535" s="111">
        <v>-0.31088998224577308</v>
      </c>
      <c r="L3535" s="111">
        <v>0</v>
      </c>
      <c r="M3535" s="111">
        <v>0</v>
      </c>
      <c r="N3535" s="112">
        <f t="shared" si="111"/>
        <v>-0.31088998224577308</v>
      </c>
    </row>
    <row r="3536" spans="1:14" x14ac:dyDescent="0.25">
      <c r="A3536" s="111" t="s">
        <v>686</v>
      </c>
      <c r="B3536" s="111">
        <f>INDEX(kommuner!C:C,MATCH(_xlfn.NUMBERVALUE(A3536),kommuner!B:B,0))</f>
        <v>3039</v>
      </c>
      <c r="C3536" s="111" t="s">
        <v>82</v>
      </c>
      <c r="D3536" s="111" t="s">
        <v>82</v>
      </c>
      <c r="E3536" s="111" t="s">
        <v>126</v>
      </c>
      <c r="F3536" s="111" t="s">
        <v>139</v>
      </c>
      <c r="G3536" s="111" t="s">
        <v>139</v>
      </c>
      <c r="H3536" s="111" t="s">
        <v>139</v>
      </c>
      <c r="I3536" s="111" t="s">
        <v>139</v>
      </c>
      <c r="J3536" t="str">
        <f t="shared" si="110"/>
        <v>3039Annen utmarkMineraljord</v>
      </c>
      <c r="K3536" s="111">
        <v>-0.16852781479621071</v>
      </c>
      <c r="L3536" s="111">
        <v>0</v>
      </c>
      <c r="M3536" s="111">
        <v>0</v>
      </c>
      <c r="N3536" s="112">
        <f t="shared" si="111"/>
        <v>-0.16852781479621071</v>
      </c>
    </row>
    <row r="3537" spans="1:14" x14ac:dyDescent="0.25">
      <c r="A3537" s="111" t="s">
        <v>686</v>
      </c>
      <c r="B3537" s="111">
        <f>INDEX(kommuner!C:C,MATCH(_xlfn.NUMBERVALUE(A3537),kommuner!B:B,0))</f>
        <v>3039</v>
      </c>
      <c r="C3537" s="111" t="s">
        <v>121</v>
      </c>
      <c r="D3537" s="111" t="s">
        <v>121</v>
      </c>
      <c r="E3537" s="111" t="s">
        <v>126</v>
      </c>
      <c r="F3537" s="111" t="s">
        <v>139</v>
      </c>
      <c r="G3537" s="111" t="s">
        <v>139</v>
      </c>
      <c r="H3537" s="111" t="s">
        <v>139</v>
      </c>
      <c r="I3537" s="111" t="s">
        <v>139</v>
      </c>
      <c r="J3537" t="str">
        <f t="shared" si="110"/>
        <v>3039BeiteMineraljord</v>
      </c>
      <c r="K3537" s="111">
        <v>-0.43305842942580308</v>
      </c>
      <c r="L3537" s="111">
        <v>0</v>
      </c>
      <c r="M3537" s="111">
        <v>1.2448711246839999E-7</v>
      </c>
      <c r="N3537" s="112">
        <f t="shared" si="111"/>
        <v>-0.43305830493869063</v>
      </c>
    </row>
    <row r="3538" spans="1:14" x14ac:dyDescent="0.25">
      <c r="A3538" s="111" t="s">
        <v>686</v>
      </c>
      <c r="B3538" s="111">
        <f>INDEX(kommuner!C:C,MATCH(_xlfn.NUMBERVALUE(A3538),kommuner!B:B,0))</f>
        <v>3039</v>
      </c>
      <c r="C3538" s="111" t="s">
        <v>121</v>
      </c>
      <c r="D3538" s="111" t="s">
        <v>121</v>
      </c>
      <c r="E3538" s="111" t="s">
        <v>123</v>
      </c>
      <c r="F3538" s="111" t="s">
        <v>139</v>
      </c>
      <c r="G3538" s="111" t="s">
        <v>139</v>
      </c>
      <c r="H3538" s="111" t="s">
        <v>139</v>
      </c>
      <c r="I3538" s="111" t="s">
        <v>139</v>
      </c>
      <c r="J3538" t="str">
        <f t="shared" si="110"/>
        <v>3039BeiteOrganisk jord</v>
      </c>
      <c r="K3538" s="111">
        <v>12.077525935985037</v>
      </c>
      <c r="L3538" s="111">
        <v>1.6412500000000001</v>
      </c>
      <c r="M3538" s="111">
        <v>0</v>
      </c>
      <c r="N3538" s="112">
        <f t="shared" si="111"/>
        <v>13.718775935985036</v>
      </c>
    </row>
    <row r="3539" spans="1:14" x14ac:dyDescent="0.25">
      <c r="A3539" s="111" t="s">
        <v>686</v>
      </c>
      <c r="B3539" s="111">
        <f>INDEX(kommuner!C:C,MATCH(_xlfn.NUMBERVALUE(A3539),kommuner!B:B,0))</f>
        <v>3039</v>
      </c>
      <c r="C3539" s="111" t="s">
        <v>84</v>
      </c>
      <c r="D3539" s="111" t="s">
        <v>84</v>
      </c>
      <c r="E3539" s="111" t="s">
        <v>126</v>
      </c>
      <c r="F3539" s="111" t="s">
        <v>139</v>
      </c>
      <c r="G3539" s="111" t="s">
        <v>139</v>
      </c>
      <c r="H3539" s="111" t="s">
        <v>139</v>
      </c>
      <c r="I3539" s="111" t="s">
        <v>139</v>
      </c>
      <c r="J3539" t="str">
        <f t="shared" si="110"/>
        <v>3039Dyrket markMineraljord</v>
      </c>
      <c r="K3539" s="111">
        <v>-9.3383180048458719E-2</v>
      </c>
      <c r="L3539" s="111">
        <v>0</v>
      </c>
      <c r="M3539" s="111">
        <v>0</v>
      </c>
      <c r="N3539" s="112">
        <f t="shared" si="111"/>
        <v>-9.3383180048458719E-2</v>
      </c>
    </row>
    <row r="3540" spans="1:14" x14ac:dyDescent="0.25">
      <c r="A3540" s="111" t="s">
        <v>686</v>
      </c>
      <c r="B3540" s="111">
        <f>INDEX(kommuner!C:C,MATCH(_xlfn.NUMBERVALUE(A3540),kommuner!B:B,0))</f>
        <v>3039</v>
      </c>
      <c r="C3540" s="111" t="s">
        <v>84</v>
      </c>
      <c r="D3540" s="111" t="s">
        <v>84</v>
      </c>
      <c r="E3540" s="111" t="s">
        <v>123</v>
      </c>
      <c r="F3540" s="111" t="s">
        <v>139</v>
      </c>
      <c r="G3540" s="111" t="s">
        <v>139</v>
      </c>
      <c r="H3540" s="111" t="s">
        <v>139</v>
      </c>
      <c r="I3540" s="111" t="s">
        <v>139</v>
      </c>
      <c r="J3540" t="str">
        <f t="shared" si="110"/>
        <v>3039Dyrket markOrganisk jord</v>
      </c>
      <c r="K3540" s="111">
        <v>28.726149366675592</v>
      </c>
      <c r="L3540" s="111">
        <v>1.45625</v>
      </c>
      <c r="M3540" s="111">
        <v>0</v>
      </c>
      <c r="N3540" s="112">
        <f t="shared" si="111"/>
        <v>30.182399366675593</v>
      </c>
    </row>
    <row r="3541" spans="1:14" x14ac:dyDescent="0.25">
      <c r="A3541" s="111" t="s">
        <v>686</v>
      </c>
      <c r="B3541" s="111">
        <f>INDEX(kommuner!C:C,MATCH(_xlfn.NUMBERVALUE(A3541),kommuner!B:B,0))</f>
        <v>3039</v>
      </c>
      <c r="C3541" s="111" t="s">
        <v>127</v>
      </c>
      <c r="D3541" s="111" t="s">
        <v>127</v>
      </c>
      <c r="E3541" s="111" t="s">
        <v>126</v>
      </c>
      <c r="F3541" s="111" t="s">
        <v>172</v>
      </c>
      <c r="G3541" s="111" t="s">
        <v>180</v>
      </c>
      <c r="H3541" s="111" t="s">
        <v>172</v>
      </c>
      <c r="I3541" s="111" t="s">
        <v>180</v>
      </c>
      <c r="J3541" t="str">
        <f t="shared" si="110"/>
        <v>3039SkogMineraljordBarskogHøy</v>
      </c>
      <c r="K3541" s="111">
        <v>-4.2610596243420318</v>
      </c>
      <c r="L3541" s="111">
        <v>0.85306406685236758</v>
      </c>
      <c r="M3541" s="111">
        <v>6.4056614999681585E-2</v>
      </c>
      <c r="N3541" s="112">
        <f t="shared" si="111"/>
        <v>-3.3439389424899826</v>
      </c>
    </row>
    <row r="3542" spans="1:14" x14ac:dyDescent="0.25">
      <c r="A3542" s="111" t="s">
        <v>686</v>
      </c>
      <c r="B3542" s="111">
        <f>INDEX(kommuner!C:C,MATCH(_xlfn.NUMBERVALUE(A3542),kommuner!B:B,0))</f>
        <v>3039</v>
      </c>
      <c r="C3542" s="111" t="s">
        <v>127</v>
      </c>
      <c r="D3542" s="111" t="s">
        <v>127</v>
      </c>
      <c r="E3542" s="111" t="s">
        <v>126</v>
      </c>
      <c r="F3542" s="111" t="s">
        <v>172</v>
      </c>
      <c r="G3542" s="111" t="s">
        <v>167</v>
      </c>
      <c r="H3542" s="111" t="s">
        <v>172</v>
      </c>
      <c r="I3542" s="111" t="s">
        <v>167</v>
      </c>
      <c r="J3542" t="str">
        <f t="shared" si="110"/>
        <v>3039SkogMineraljordBarskogImpediment</v>
      </c>
      <c r="K3542" s="111">
        <v>-1.5740166960016819</v>
      </c>
      <c r="L3542" s="111">
        <v>0.85306406685236758</v>
      </c>
      <c r="M3542" s="111">
        <v>6.3979989500968365E-2</v>
      </c>
      <c r="N3542" s="112">
        <f t="shared" si="111"/>
        <v>-0.65697263964834596</v>
      </c>
    </row>
    <row r="3543" spans="1:14" x14ac:dyDescent="0.25">
      <c r="A3543" s="111" t="s">
        <v>686</v>
      </c>
      <c r="B3543" s="111">
        <f>INDEX(kommuner!C:C,MATCH(_xlfn.NUMBERVALUE(A3543),kommuner!B:B,0))</f>
        <v>3039</v>
      </c>
      <c r="C3543" s="111" t="s">
        <v>127</v>
      </c>
      <c r="D3543" s="111" t="s">
        <v>127</v>
      </c>
      <c r="E3543" s="111" t="s">
        <v>126</v>
      </c>
      <c r="F3543" s="111" t="s">
        <v>172</v>
      </c>
      <c r="G3543" s="111" t="s">
        <v>190</v>
      </c>
      <c r="H3543" s="111" t="s">
        <v>172</v>
      </c>
      <c r="I3543" s="111" t="s">
        <v>190</v>
      </c>
      <c r="J3543" t="str">
        <f t="shared" si="110"/>
        <v>3039SkogMineraljordBarskogLav</v>
      </c>
      <c r="K3543" s="111">
        <v>-2.1094741240186856</v>
      </c>
      <c r="L3543" s="111">
        <v>0.85306406685236758</v>
      </c>
      <c r="M3543" s="111">
        <v>6.3979989500968365E-2</v>
      </c>
      <c r="N3543" s="112">
        <f t="shared" si="111"/>
        <v>-1.1924300676653499</v>
      </c>
    </row>
    <row r="3544" spans="1:14" x14ac:dyDescent="0.25">
      <c r="A3544" s="111" t="s">
        <v>686</v>
      </c>
      <c r="B3544" s="111">
        <f>INDEX(kommuner!C:C,MATCH(_xlfn.NUMBERVALUE(A3544),kommuner!B:B,0))</f>
        <v>3039</v>
      </c>
      <c r="C3544" s="111" t="s">
        <v>127</v>
      </c>
      <c r="D3544" s="111" t="s">
        <v>127</v>
      </c>
      <c r="E3544" s="111" t="s">
        <v>126</v>
      </c>
      <c r="F3544" s="111" t="s">
        <v>172</v>
      </c>
      <c r="G3544" s="111" t="s">
        <v>173</v>
      </c>
      <c r="H3544" s="111" t="s">
        <v>172</v>
      </c>
      <c r="I3544" s="111" t="s">
        <v>173</v>
      </c>
      <c r="J3544" t="str">
        <f t="shared" si="110"/>
        <v>3039SkogMineraljordBarskogMiddels</v>
      </c>
      <c r="K3544" s="111">
        <v>-2.8820985952554645</v>
      </c>
      <c r="L3544" s="111">
        <v>0.85306406685236758</v>
      </c>
      <c r="M3544" s="111">
        <v>6.4056614999681585E-2</v>
      </c>
      <c r="N3544" s="112">
        <f t="shared" si="111"/>
        <v>-1.9649779134034155</v>
      </c>
    </row>
    <row r="3545" spans="1:14" x14ac:dyDescent="0.25">
      <c r="A3545" s="111" t="s">
        <v>686</v>
      </c>
      <c r="B3545" s="111">
        <f>INDEX(kommuner!C:C,MATCH(_xlfn.NUMBERVALUE(A3545),kommuner!B:B,0))</f>
        <v>3039</v>
      </c>
      <c r="C3545" s="111" t="s">
        <v>127</v>
      </c>
      <c r="D3545" s="111" t="s">
        <v>127</v>
      </c>
      <c r="E3545" s="111" t="s">
        <v>126</v>
      </c>
      <c r="F3545" s="111" t="s">
        <v>172</v>
      </c>
      <c r="G3545" s="111" t="s">
        <v>186</v>
      </c>
      <c r="H3545" s="111" t="s">
        <v>172</v>
      </c>
      <c r="I3545" s="111" t="s">
        <v>186</v>
      </c>
      <c r="J3545" t="str">
        <f t="shared" si="110"/>
        <v>3039SkogMineraljordBarskogSærs høy</v>
      </c>
      <c r="K3545" s="111">
        <v>0.12072674540874306</v>
      </c>
      <c r="L3545" s="111">
        <v>0.85306406685236758</v>
      </c>
      <c r="M3545" s="111">
        <v>6.4056614999681585E-2</v>
      </c>
      <c r="N3545" s="112">
        <f t="shared" si="111"/>
        <v>1.0378474272607923</v>
      </c>
    </row>
    <row r="3546" spans="1:14" x14ac:dyDescent="0.25">
      <c r="A3546" s="111" t="s">
        <v>686</v>
      </c>
      <c r="B3546" s="111">
        <f>INDEX(kommuner!C:C,MATCH(_xlfn.NUMBERVALUE(A3546),kommuner!B:B,0))</f>
        <v>3039</v>
      </c>
      <c r="C3546" s="111" t="s">
        <v>127</v>
      </c>
      <c r="D3546" s="111" t="s">
        <v>127</v>
      </c>
      <c r="E3546" s="111" t="s">
        <v>126</v>
      </c>
      <c r="F3546" s="111" t="s">
        <v>179</v>
      </c>
      <c r="G3546" s="111" t="s">
        <v>180</v>
      </c>
      <c r="H3546" s="111" t="s">
        <v>179</v>
      </c>
      <c r="I3546" s="111" t="s">
        <v>180</v>
      </c>
      <c r="J3546" t="str">
        <f t="shared" si="110"/>
        <v>3039SkogMineraljordBlandingsskogHøy</v>
      </c>
      <c r="K3546" s="111">
        <v>-8.5703651807373102</v>
      </c>
      <c r="L3546" s="111">
        <v>0.85306406685236758</v>
      </c>
      <c r="M3546" s="111">
        <v>6.3979989500968365E-2</v>
      </c>
      <c r="N3546" s="112">
        <f t="shared" si="111"/>
        <v>-7.6533211243839743</v>
      </c>
    </row>
    <row r="3547" spans="1:14" x14ac:dyDescent="0.25">
      <c r="A3547" s="111" t="s">
        <v>686</v>
      </c>
      <c r="B3547" s="111">
        <f>INDEX(kommuner!C:C,MATCH(_xlfn.NUMBERVALUE(A3547),kommuner!B:B,0))</f>
        <v>3039</v>
      </c>
      <c r="C3547" s="111" t="s">
        <v>127</v>
      </c>
      <c r="D3547" s="111" t="s">
        <v>127</v>
      </c>
      <c r="E3547" s="111" t="s">
        <v>126</v>
      </c>
      <c r="F3547" s="111" t="s">
        <v>179</v>
      </c>
      <c r="G3547" s="111" t="s">
        <v>167</v>
      </c>
      <c r="H3547" s="111" t="s">
        <v>179</v>
      </c>
      <c r="I3547" s="111" t="s">
        <v>167</v>
      </c>
      <c r="J3547" t="str">
        <f t="shared" si="110"/>
        <v>3039SkogMineraljordBlandingsskogImpediment</v>
      </c>
      <c r="K3547" s="111">
        <v>-2.0950685747655116</v>
      </c>
      <c r="L3547" s="111">
        <v>0.85306406685236758</v>
      </c>
      <c r="M3547" s="111">
        <v>6.3979989500968365E-2</v>
      </c>
      <c r="N3547" s="112">
        <f t="shared" si="111"/>
        <v>-1.1780245184121758</v>
      </c>
    </row>
    <row r="3548" spans="1:14" x14ac:dyDescent="0.25">
      <c r="A3548" s="111" t="s">
        <v>686</v>
      </c>
      <c r="B3548" s="111">
        <f>INDEX(kommuner!C:C,MATCH(_xlfn.NUMBERVALUE(A3548),kommuner!B:B,0))</f>
        <v>3039</v>
      </c>
      <c r="C3548" s="111" t="s">
        <v>127</v>
      </c>
      <c r="D3548" s="111" t="s">
        <v>127</v>
      </c>
      <c r="E3548" s="111" t="s">
        <v>126</v>
      </c>
      <c r="F3548" s="111" t="s">
        <v>179</v>
      </c>
      <c r="G3548" s="111" t="s">
        <v>190</v>
      </c>
      <c r="H3548" s="111" t="s">
        <v>179</v>
      </c>
      <c r="I3548" s="111" t="s">
        <v>190</v>
      </c>
      <c r="J3548" t="str">
        <f t="shared" si="110"/>
        <v>3039SkogMineraljordBlandingsskogLav</v>
      </c>
      <c r="K3548" s="111">
        <v>-3.814060654162915</v>
      </c>
      <c r="L3548" s="111">
        <v>0.85306406685236758</v>
      </c>
      <c r="M3548" s="111">
        <v>6.3979989500968365E-2</v>
      </c>
      <c r="N3548" s="112">
        <f t="shared" si="111"/>
        <v>-2.897016597809579</v>
      </c>
    </row>
    <row r="3549" spans="1:14" x14ac:dyDescent="0.25">
      <c r="A3549" s="111" t="s">
        <v>686</v>
      </c>
      <c r="B3549" s="111">
        <f>INDEX(kommuner!C:C,MATCH(_xlfn.NUMBERVALUE(A3549),kommuner!B:B,0))</f>
        <v>3039</v>
      </c>
      <c r="C3549" s="111" t="s">
        <v>127</v>
      </c>
      <c r="D3549" s="111" t="s">
        <v>127</v>
      </c>
      <c r="E3549" s="111" t="s">
        <v>126</v>
      </c>
      <c r="F3549" s="111" t="s">
        <v>179</v>
      </c>
      <c r="G3549" s="111" t="s">
        <v>173</v>
      </c>
      <c r="H3549" s="111" t="s">
        <v>179</v>
      </c>
      <c r="I3549" s="111" t="s">
        <v>173</v>
      </c>
      <c r="J3549" t="str">
        <f t="shared" si="110"/>
        <v>3039SkogMineraljordBlandingsskogMiddels</v>
      </c>
      <c r="K3549" s="111">
        <v>-4.5623521854183373</v>
      </c>
      <c r="L3549" s="111">
        <v>0.85306406685236758</v>
      </c>
      <c r="M3549" s="111">
        <v>6.3979989500968365E-2</v>
      </c>
      <c r="N3549" s="112">
        <f t="shared" si="111"/>
        <v>-3.6453081290650013</v>
      </c>
    </row>
    <row r="3550" spans="1:14" x14ac:dyDescent="0.25">
      <c r="A3550" s="111" t="s">
        <v>686</v>
      </c>
      <c r="B3550" s="111">
        <f>INDEX(kommuner!C:C,MATCH(_xlfn.NUMBERVALUE(A3550),kommuner!B:B,0))</f>
        <v>3039</v>
      </c>
      <c r="C3550" s="111" t="s">
        <v>127</v>
      </c>
      <c r="D3550" s="111" t="s">
        <v>127</v>
      </c>
      <c r="E3550" s="111" t="s">
        <v>126</v>
      </c>
      <c r="F3550" s="111" t="s">
        <v>179</v>
      </c>
      <c r="G3550" s="111" t="s">
        <v>186</v>
      </c>
      <c r="H3550" s="111" t="s">
        <v>179</v>
      </c>
      <c r="I3550" s="111" t="s">
        <v>186</v>
      </c>
      <c r="J3550" t="str">
        <f t="shared" si="110"/>
        <v>3039SkogMineraljordBlandingsskogSærs høy</v>
      </c>
      <c r="K3550" s="111">
        <v>-2.9395925245326562</v>
      </c>
      <c r="L3550" s="111">
        <v>0.85306406685236758</v>
      </c>
      <c r="M3550" s="111">
        <v>6.3979989500968365E-2</v>
      </c>
      <c r="N3550" s="112">
        <f t="shared" si="111"/>
        <v>-2.0225484681793202</v>
      </c>
    </row>
    <row r="3551" spans="1:14" x14ac:dyDescent="0.25">
      <c r="A3551" s="111" t="s">
        <v>686</v>
      </c>
      <c r="B3551" s="111">
        <f>INDEX(kommuner!C:C,MATCH(_xlfn.NUMBERVALUE(A3551),kommuner!B:B,0))</f>
        <v>3039</v>
      </c>
      <c r="C3551" s="111" t="s">
        <v>127</v>
      </c>
      <c r="D3551" s="111" t="s">
        <v>127</v>
      </c>
      <c r="E3551" s="111" t="s">
        <v>126</v>
      </c>
      <c r="F3551" s="111" t="s">
        <v>185</v>
      </c>
      <c r="G3551" s="111" t="s">
        <v>180</v>
      </c>
      <c r="H3551" s="111" t="s">
        <v>185</v>
      </c>
      <c r="I3551" s="111" t="s">
        <v>180</v>
      </c>
      <c r="J3551" t="str">
        <f t="shared" si="110"/>
        <v>3039SkogMineraljordLauvskogHøy</v>
      </c>
      <c r="K3551" s="111">
        <v>-3.6072016095960531</v>
      </c>
      <c r="L3551" s="111">
        <v>0.85306406685236758</v>
      </c>
      <c r="M3551" s="111">
        <v>6.3979989500968365E-2</v>
      </c>
      <c r="N3551" s="112">
        <f t="shared" si="111"/>
        <v>-2.6901575532427171</v>
      </c>
    </row>
    <row r="3552" spans="1:14" x14ac:dyDescent="0.25">
      <c r="A3552" s="111" t="s">
        <v>686</v>
      </c>
      <c r="B3552" s="111">
        <f>INDEX(kommuner!C:C,MATCH(_xlfn.NUMBERVALUE(A3552),kommuner!B:B,0))</f>
        <v>3039</v>
      </c>
      <c r="C3552" s="111" t="s">
        <v>127</v>
      </c>
      <c r="D3552" s="111" t="s">
        <v>127</v>
      </c>
      <c r="E3552" s="111" t="s">
        <v>126</v>
      </c>
      <c r="F3552" s="111" t="s">
        <v>185</v>
      </c>
      <c r="G3552" s="111" t="s">
        <v>167</v>
      </c>
      <c r="H3552" s="111" t="s">
        <v>185</v>
      </c>
      <c r="I3552" s="111" t="s">
        <v>167</v>
      </c>
      <c r="J3552" t="str">
        <f t="shared" si="110"/>
        <v>3039SkogMineraljordLauvskogImpediment</v>
      </c>
      <c r="K3552" s="111">
        <v>-1.1043030228661443</v>
      </c>
      <c r="L3552" s="111">
        <v>0.85306406685236758</v>
      </c>
      <c r="M3552" s="111">
        <v>6.3979989500968365E-2</v>
      </c>
      <c r="N3552" s="112">
        <f t="shared" si="111"/>
        <v>-0.18725896651280841</v>
      </c>
    </row>
    <row r="3553" spans="1:14" x14ac:dyDescent="0.25">
      <c r="A3553" s="111" t="s">
        <v>686</v>
      </c>
      <c r="B3553" s="111">
        <f>INDEX(kommuner!C:C,MATCH(_xlfn.NUMBERVALUE(A3553),kommuner!B:B,0))</f>
        <v>3039</v>
      </c>
      <c r="C3553" s="111" t="s">
        <v>127</v>
      </c>
      <c r="D3553" s="111" t="s">
        <v>127</v>
      </c>
      <c r="E3553" s="111" t="s">
        <v>126</v>
      </c>
      <c r="F3553" s="111" t="s">
        <v>185</v>
      </c>
      <c r="G3553" s="111" t="s">
        <v>190</v>
      </c>
      <c r="H3553" s="111" t="s">
        <v>185</v>
      </c>
      <c r="I3553" s="111" t="s">
        <v>190</v>
      </c>
      <c r="J3553" t="str">
        <f t="shared" si="110"/>
        <v>3039SkogMineraljordLauvskogLav</v>
      </c>
      <c r="K3553" s="111">
        <v>-8.9748170935426599E-2</v>
      </c>
      <c r="L3553" s="111">
        <v>0.85306406685236758</v>
      </c>
      <c r="M3553" s="111">
        <v>6.3979989500968365E-2</v>
      </c>
      <c r="N3553" s="112">
        <f t="shared" si="111"/>
        <v>0.82729588541790933</v>
      </c>
    </row>
    <row r="3554" spans="1:14" x14ac:dyDescent="0.25">
      <c r="A3554" s="111" t="s">
        <v>686</v>
      </c>
      <c r="B3554" s="111">
        <f>INDEX(kommuner!C:C,MATCH(_xlfn.NUMBERVALUE(A3554),kommuner!B:B,0))</f>
        <v>3039</v>
      </c>
      <c r="C3554" s="111" t="s">
        <v>127</v>
      </c>
      <c r="D3554" s="111" t="s">
        <v>127</v>
      </c>
      <c r="E3554" s="111" t="s">
        <v>126</v>
      </c>
      <c r="F3554" s="111" t="s">
        <v>185</v>
      </c>
      <c r="G3554" s="111" t="s">
        <v>173</v>
      </c>
      <c r="H3554" s="111" t="s">
        <v>185</v>
      </c>
      <c r="I3554" s="111" t="s">
        <v>173</v>
      </c>
      <c r="J3554" t="str">
        <f t="shared" si="110"/>
        <v>3039SkogMineraljordLauvskogMiddels</v>
      </c>
      <c r="K3554" s="111">
        <v>-2.4151390344437029</v>
      </c>
      <c r="L3554" s="111">
        <v>0.85306406685236758</v>
      </c>
      <c r="M3554" s="111">
        <v>6.3979989500968365E-2</v>
      </c>
      <c r="N3554" s="112">
        <f t="shared" si="111"/>
        <v>-1.4980949780903672</v>
      </c>
    </row>
    <row r="3555" spans="1:14" x14ac:dyDescent="0.25">
      <c r="A3555" s="111" t="s">
        <v>686</v>
      </c>
      <c r="B3555" s="111">
        <f>INDEX(kommuner!C:C,MATCH(_xlfn.NUMBERVALUE(A3555),kommuner!B:B,0))</f>
        <v>3039</v>
      </c>
      <c r="C3555" s="111" t="s">
        <v>127</v>
      </c>
      <c r="D3555" s="111" t="s">
        <v>127</v>
      </c>
      <c r="E3555" s="111" t="s">
        <v>126</v>
      </c>
      <c r="F3555" s="111" t="s">
        <v>185</v>
      </c>
      <c r="G3555" s="111" t="s">
        <v>186</v>
      </c>
      <c r="H3555" s="111" t="s">
        <v>185</v>
      </c>
      <c r="I3555" s="111" t="s">
        <v>186</v>
      </c>
      <c r="J3555" t="str">
        <f t="shared" si="110"/>
        <v>3039SkogMineraljordLauvskogSærs høy</v>
      </c>
      <c r="K3555" s="111">
        <v>-3.6560473259425113</v>
      </c>
      <c r="L3555" s="111">
        <v>0.85306406685236758</v>
      </c>
      <c r="M3555" s="111">
        <v>6.3979989500968365E-2</v>
      </c>
      <c r="N3555" s="112">
        <f t="shared" si="111"/>
        <v>-2.7390032695891753</v>
      </c>
    </row>
    <row r="3556" spans="1:14" x14ac:dyDescent="0.25">
      <c r="A3556" s="111" t="s">
        <v>686</v>
      </c>
      <c r="B3556" s="111">
        <f>INDEX(kommuner!C:C,MATCH(_xlfn.NUMBERVALUE(A3556),kommuner!B:B,0))</f>
        <v>3039</v>
      </c>
      <c r="C3556" s="111" t="s">
        <v>127</v>
      </c>
      <c r="D3556" s="111" t="s">
        <v>127</v>
      </c>
      <c r="E3556" s="111" t="s">
        <v>123</v>
      </c>
      <c r="F3556" s="111" t="s">
        <v>172</v>
      </c>
      <c r="G3556" s="111" t="s">
        <v>180</v>
      </c>
      <c r="H3556" s="111" t="s">
        <v>172</v>
      </c>
      <c r="I3556" s="111" t="s">
        <v>180</v>
      </c>
      <c r="J3556" t="str">
        <f t="shared" si="110"/>
        <v>3039SkogOrganisk jordBarskogHøy</v>
      </c>
      <c r="K3556" s="111">
        <v>-2.5184559031994138</v>
      </c>
      <c r="L3556" s="111">
        <v>0.92784825435236762</v>
      </c>
      <c r="M3556" s="111">
        <v>0.46518126042825314</v>
      </c>
      <c r="N3556" s="112">
        <f t="shared" si="111"/>
        <v>-1.1254263884187932</v>
      </c>
    </row>
    <row r="3557" spans="1:14" x14ac:dyDescent="0.25">
      <c r="A3557" s="111" t="s">
        <v>686</v>
      </c>
      <c r="B3557" s="111">
        <f>INDEX(kommuner!C:C,MATCH(_xlfn.NUMBERVALUE(A3557),kommuner!B:B,0))</f>
        <v>3039</v>
      </c>
      <c r="C3557" s="111" t="s">
        <v>127</v>
      </c>
      <c r="D3557" s="111" t="s">
        <v>127</v>
      </c>
      <c r="E3557" s="111" t="s">
        <v>123</v>
      </c>
      <c r="F3557" s="111" t="s">
        <v>172</v>
      </c>
      <c r="G3557" s="111" t="s">
        <v>167</v>
      </c>
      <c r="H3557" s="111" t="s">
        <v>172</v>
      </c>
      <c r="I3557" s="111" t="s">
        <v>167</v>
      </c>
      <c r="J3557" t="str">
        <f t="shared" si="110"/>
        <v>3039SkogOrganisk jordBarskogImpediment</v>
      </c>
      <c r="K3557" s="111">
        <v>-0.13011741963904588</v>
      </c>
      <c r="L3557" s="111">
        <v>0.92784825435236762</v>
      </c>
      <c r="M3557" s="111">
        <v>0.46510463492953991</v>
      </c>
      <c r="N3557" s="112">
        <f t="shared" si="111"/>
        <v>1.2628354696428616</v>
      </c>
    </row>
    <row r="3558" spans="1:14" x14ac:dyDescent="0.25">
      <c r="A3558" s="111" t="s">
        <v>686</v>
      </c>
      <c r="B3558" s="111">
        <f>INDEX(kommuner!C:C,MATCH(_xlfn.NUMBERVALUE(A3558),kommuner!B:B,0))</f>
        <v>3039</v>
      </c>
      <c r="C3558" s="111" t="s">
        <v>127</v>
      </c>
      <c r="D3558" s="111" t="s">
        <v>127</v>
      </c>
      <c r="E3558" s="111" t="s">
        <v>123</v>
      </c>
      <c r="F3558" s="111" t="s">
        <v>172</v>
      </c>
      <c r="G3558" s="111" t="s">
        <v>190</v>
      </c>
      <c r="H3558" s="111" t="s">
        <v>172</v>
      </c>
      <c r="I3558" s="111" t="s">
        <v>190</v>
      </c>
      <c r="J3558" t="str">
        <f t="shared" si="110"/>
        <v>3039SkogOrganisk jordBarskogLav</v>
      </c>
      <c r="K3558" s="111">
        <v>-0.50666953101693391</v>
      </c>
      <c r="L3558" s="111">
        <v>0.92784825435236762</v>
      </c>
      <c r="M3558" s="111">
        <v>0.46510463492953991</v>
      </c>
      <c r="N3558" s="112">
        <f t="shared" si="111"/>
        <v>0.88628335826497362</v>
      </c>
    </row>
    <row r="3559" spans="1:14" x14ac:dyDescent="0.25">
      <c r="A3559" s="111" t="s">
        <v>686</v>
      </c>
      <c r="B3559" s="111">
        <f>INDEX(kommuner!C:C,MATCH(_xlfn.NUMBERVALUE(A3559),kommuner!B:B,0))</f>
        <v>3039</v>
      </c>
      <c r="C3559" s="111" t="s">
        <v>127</v>
      </c>
      <c r="D3559" s="111" t="s">
        <v>127</v>
      </c>
      <c r="E3559" s="111" t="s">
        <v>123</v>
      </c>
      <c r="F3559" s="111" t="s">
        <v>172</v>
      </c>
      <c r="G3559" s="111" t="s">
        <v>173</v>
      </c>
      <c r="H3559" s="111" t="s">
        <v>172</v>
      </c>
      <c r="I3559" s="111" t="s">
        <v>173</v>
      </c>
      <c r="J3559" t="str">
        <f t="shared" si="110"/>
        <v>3039SkogOrganisk jordBarskogMiddels</v>
      </c>
      <c r="K3559" s="111">
        <v>-1.5571490961494638</v>
      </c>
      <c r="L3559" s="111">
        <v>0.92784825435236762</v>
      </c>
      <c r="M3559" s="111">
        <v>0.46518126042825314</v>
      </c>
      <c r="N3559" s="112">
        <f t="shared" si="111"/>
        <v>-0.16411958136884308</v>
      </c>
    </row>
    <row r="3560" spans="1:14" x14ac:dyDescent="0.25">
      <c r="A3560" s="111" t="s">
        <v>686</v>
      </c>
      <c r="B3560" s="111">
        <f>INDEX(kommuner!C:C,MATCH(_xlfn.NUMBERVALUE(A3560),kommuner!B:B,0))</f>
        <v>3039</v>
      </c>
      <c r="C3560" s="111" t="s">
        <v>127</v>
      </c>
      <c r="D3560" s="111" t="s">
        <v>127</v>
      </c>
      <c r="E3560" s="111" t="s">
        <v>123</v>
      </c>
      <c r="F3560" s="111" t="s">
        <v>172</v>
      </c>
      <c r="G3560" s="111" t="s">
        <v>186</v>
      </c>
      <c r="H3560" s="111" t="s">
        <v>172</v>
      </c>
      <c r="I3560" s="111" t="s">
        <v>186</v>
      </c>
      <c r="J3560" t="str">
        <f t="shared" si="110"/>
        <v>3039SkogOrganisk jordBarskogSærs høy</v>
      </c>
      <c r="K3560" s="111">
        <v>2.5548655235722699</v>
      </c>
      <c r="L3560" s="111">
        <v>0.92784825435236762</v>
      </c>
      <c r="M3560" s="111">
        <v>0.46518126042825314</v>
      </c>
      <c r="N3560" s="112">
        <f t="shared" si="111"/>
        <v>3.9478950383528906</v>
      </c>
    </row>
    <row r="3561" spans="1:14" x14ac:dyDescent="0.25">
      <c r="A3561" s="111" t="s">
        <v>686</v>
      </c>
      <c r="B3561" s="111">
        <f>INDEX(kommuner!C:C,MATCH(_xlfn.NUMBERVALUE(A3561),kommuner!B:B,0))</f>
        <v>3039</v>
      </c>
      <c r="C3561" s="111" t="s">
        <v>127</v>
      </c>
      <c r="D3561" s="111" t="s">
        <v>127</v>
      </c>
      <c r="E3561" s="111" t="s">
        <v>123</v>
      </c>
      <c r="F3561" s="111" t="s">
        <v>179</v>
      </c>
      <c r="G3561" s="111" t="s">
        <v>180</v>
      </c>
      <c r="H3561" s="111" t="s">
        <v>179</v>
      </c>
      <c r="I3561" s="111" t="s">
        <v>180</v>
      </c>
      <c r="J3561" t="str">
        <f t="shared" si="110"/>
        <v>3039SkogOrganisk jordBlandingsskogHøy</v>
      </c>
      <c r="K3561" s="111">
        <v>-5.5554344456832343</v>
      </c>
      <c r="L3561" s="111">
        <v>0.92784825435236762</v>
      </c>
      <c r="M3561" s="111">
        <v>0.46510463492953991</v>
      </c>
      <c r="N3561" s="112">
        <f t="shared" si="111"/>
        <v>-4.1624815564013264</v>
      </c>
    </row>
    <row r="3562" spans="1:14" x14ac:dyDescent="0.25">
      <c r="A3562" s="111" t="s">
        <v>686</v>
      </c>
      <c r="B3562" s="111">
        <f>INDEX(kommuner!C:C,MATCH(_xlfn.NUMBERVALUE(A3562),kommuner!B:B,0))</f>
        <v>3039</v>
      </c>
      <c r="C3562" s="111" t="s">
        <v>127</v>
      </c>
      <c r="D3562" s="111" t="s">
        <v>127</v>
      </c>
      <c r="E3562" s="111" t="s">
        <v>123</v>
      </c>
      <c r="F3562" s="111" t="s">
        <v>179</v>
      </c>
      <c r="G3562" s="111" t="s">
        <v>167</v>
      </c>
      <c r="H3562" s="111" t="s">
        <v>179</v>
      </c>
      <c r="I3562" s="111" t="s">
        <v>167</v>
      </c>
      <c r="J3562" t="str">
        <f t="shared" si="110"/>
        <v>3039SkogOrganisk jordBlandingsskogImpediment</v>
      </c>
      <c r="K3562" s="111">
        <v>-0.28586344175800005</v>
      </c>
      <c r="L3562" s="111">
        <v>0.92784825435236762</v>
      </c>
      <c r="M3562" s="111">
        <v>0.46510463492953991</v>
      </c>
      <c r="N3562" s="112">
        <f t="shared" si="111"/>
        <v>1.1070894475239075</v>
      </c>
    </row>
    <row r="3563" spans="1:14" x14ac:dyDescent="0.25">
      <c r="A3563" s="111" t="s">
        <v>686</v>
      </c>
      <c r="B3563" s="111">
        <f>INDEX(kommuner!C:C,MATCH(_xlfn.NUMBERVALUE(A3563),kommuner!B:B,0))</f>
        <v>3039</v>
      </c>
      <c r="C3563" s="111" t="s">
        <v>127</v>
      </c>
      <c r="D3563" s="111" t="s">
        <v>127</v>
      </c>
      <c r="E3563" s="111" t="s">
        <v>123</v>
      </c>
      <c r="F3563" s="111" t="s">
        <v>179</v>
      </c>
      <c r="G3563" s="111" t="s">
        <v>190</v>
      </c>
      <c r="H3563" s="111" t="s">
        <v>179</v>
      </c>
      <c r="I3563" s="111" t="s">
        <v>190</v>
      </c>
      <c r="J3563" t="str">
        <f t="shared" si="110"/>
        <v>3039SkogOrganisk jordBlandingsskogLav</v>
      </c>
      <c r="K3563" s="111">
        <v>-1.2347339377887629</v>
      </c>
      <c r="L3563" s="111">
        <v>0.92784825435236762</v>
      </c>
      <c r="M3563" s="111">
        <v>0.46510463492953991</v>
      </c>
      <c r="N3563" s="112">
        <f t="shared" si="111"/>
        <v>0.15821895149314458</v>
      </c>
    </row>
    <row r="3564" spans="1:14" x14ac:dyDescent="0.25">
      <c r="A3564" s="111" t="s">
        <v>686</v>
      </c>
      <c r="B3564" s="111">
        <f>INDEX(kommuner!C:C,MATCH(_xlfn.NUMBERVALUE(A3564),kommuner!B:B,0))</f>
        <v>3039</v>
      </c>
      <c r="C3564" s="111" t="s">
        <v>127</v>
      </c>
      <c r="D3564" s="111" t="s">
        <v>127</v>
      </c>
      <c r="E3564" s="111" t="s">
        <v>123</v>
      </c>
      <c r="F3564" s="111" t="s">
        <v>179</v>
      </c>
      <c r="G3564" s="111" t="s">
        <v>173</v>
      </c>
      <c r="H3564" s="111" t="s">
        <v>179</v>
      </c>
      <c r="I3564" s="111" t="s">
        <v>173</v>
      </c>
      <c r="J3564" t="str">
        <f t="shared" si="110"/>
        <v>3039SkogOrganisk jordBlandingsskogMiddels</v>
      </c>
      <c r="K3564" s="111">
        <v>-2.4239591752717748</v>
      </c>
      <c r="L3564" s="111">
        <v>0.92784825435236762</v>
      </c>
      <c r="M3564" s="111">
        <v>0.46510463492953991</v>
      </c>
      <c r="N3564" s="112">
        <f t="shared" si="111"/>
        <v>-1.0310062859898674</v>
      </c>
    </row>
    <row r="3565" spans="1:14" x14ac:dyDescent="0.25">
      <c r="A3565" s="111" t="s">
        <v>686</v>
      </c>
      <c r="B3565" s="111">
        <f>INDEX(kommuner!C:C,MATCH(_xlfn.NUMBERVALUE(A3565),kommuner!B:B,0))</f>
        <v>3039</v>
      </c>
      <c r="C3565" s="111" t="s">
        <v>127</v>
      </c>
      <c r="D3565" s="111" t="s">
        <v>127</v>
      </c>
      <c r="E3565" s="111" t="s">
        <v>123</v>
      </c>
      <c r="F3565" s="111" t="s">
        <v>179</v>
      </c>
      <c r="G3565" s="111" t="s">
        <v>186</v>
      </c>
      <c r="H3565" s="111" t="s">
        <v>179</v>
      </c>
      <c r="I3565" s="111" t="s">
        <v>186</v>
      </c>
      <c r="J3565" t="str">
        <f t="shared" si="110"/>
        <v>3039SkogOrganisk jordBlandingsskogSærs høy</v>
      </c>
      <c r="K3565" s="111">
        <v>-1.5726115302258048</v>
      </c>
      <c r="L3565" s="111">
        <v>0.92784825435236762</v>
      </c>
      <c r="M3565" s="111">
        <v>0.46510463492953991</v>
      </c>
      <c r="N3565" s="112">
        <f t="shared" si="111"/>
        <v>-0.17965864094389727</v>
      </c>
    </row>
    <row r="3566" spans="1:14" x14ac:dyDescent="0.25">
      <c r="A3566" s="111" t="s">
        <v>686</v>
      </c>
      <c r="B3566" s="111">
        <f>INDEX(kommuner!C:C,MATCH(_xlfn.NUMBERVALUE(A3566),kommuner!B:B,0))</f>
        <v>3039</v>
      </c>
      <c r="C3566" s="111" t="s">
        <v>127</v>
      </c>
      <c r="D3566" s="111" t="s">
        <v>127</v>
      </c>
      <c r="E3566" s="111" t="s">
        <v>123</v>
      </c>
      <c r="F3566" s="111" t="s">
        <v>185</v>
      </c>
      <c r="G3566" s="111" t="s">
        <v>180</v>
      </c>
      <c r="H3566" s="111" t="s">
        <v>185</v>
      </c>
      <c r="I3566" s="111" t="s">
        <v>180</v>
      </c>
      <c r="J3566" t="str">
        <f t="shared" si="110"/>
        <v>3039SkogOrganisk jordLauvskogHøy</v>
      </c>
      <c r="K3566" s="111">
        <v>-1.9913688882377358</v>
      </c>
      <c r="L3566" s="111">
        <v>0.92784825435236762</v>
      </c>
      <c r="M3566" s="111">
        <v>0.46510463492953991</v>
      </c>
      <c r="N3566" s="112">
        <f t="shared" si="111"/>
        <v>-0.59841599895582831</v>
      </c>
    </row>
    <row r="3567" spans="1:14" x14ac:dyDescent="0.25">
      <c r="A3567" s="111" t="s">
        <v>686</v>
      </c>
      <c r="B3567" s="111">
        <f>INDEX(kommuner!C:C,MATCH(_xlfn.NUMBERVALUE(A3567),kommuner!B:B,0))</f>
        <v>3039</v>
      </c>
      <c r="C3567" s="111" t="s">
        <v>127</v>
      </c>
      <c r="D3567" s="111" t="s">
        <v>127</v>
      </c>
      <c r="E3567" s="111" t="s">
        <v>123</v>
      </c>
      <c r="F3567" s="111" t="s">
        <v>185</v>
      </c>
      <c r="G3567" s="111" t="s">
        <v>167</v>
      </c>
      <c r="H3567" s="111" t="s">
        <v>185</v>
      </c>
      <c r="I3567" s="111" t="s">
        <v>167</v>
      </c>
      <c r="J3567" t="str">
        <f t="shared" si="110"/>
        <v>3039SkogOrganisk jordLauvskogImpediment</v>
      </c>
      <c r="K3567" s="111">
        <v>0.35000626494250675</v>
      </c>
      <c r="L3567" s="111">
        <v>0.92784825435236762</v>
      </c>
      <c r="M3567" s="111">
        <v>0.46510463492953991</v>
      </c>
      <c r="N3567" s="112">
        <f t="shared" si="111"/>
        <v>1.7429591542244141</v>
      </c>
    </row>
    <row r="3568" spans="1:14" x14ac:dyDescent="0.25">
      <c r="A3568" s="111" t="s">
        <v>686</v>
      </c>
      <c r="B3568" s="111">
        <f>INDEX(kommuner!C:C,MATCH(_xlfn.NUMBERVALUE(A3568),kommuner!B:B,0))</f>
        <v>3039</v>
      </c>
      <c r="C3568" s="111" t="s">
        <v>127</v>
      </c>
      <c r="D3568" s="111" t="s">
        <v>127</v>
      </c>
      <c r="E3568" s="111" t="s">
        <v>123</v>
      </c>
      <c r="F3568" s="111" t="s">
        <v>185</v>
      </c>
      <c r="G3568" s="111" t="s">
        <v>190</v>
      </c>
      <c r="H3568" s="111" t="s">
        <v>185</v>
      </c>
      <c r="I3568" s="111" t="s">
        <v>190</v>
      </c>
      <c r="J3568" t="str">
        <f t="shared" si="110"/>
        <v>3039SkogOrganisk jordLauvskogLav</v>
      </c>
      <c r="K3568" s="111">
        <v>1.1144075558526714</v>
      </c>
      <c r="L3568" s="111">
        <v>0.92784825435236762</v>
      </c>
      <c r="M3568" s="111">
        <v>0.46510463492953991</v>
      </c>
      <c r="N3568" s="112">
        <f t="shared" si="111"/>
        <v>2.5073604451345788</v>
      </c>
    </row>
    <row r="3569" spans="1:14" x14ac:dyDescent="0.25">
      <c r="A3569" s="111" t="s">
        <v>686</v>
      </c>
      <c r="B3569" s="111">
        <f>INDEX(kommuner!C:C,MATCH(_xlfn.NUMBERVALUE(A3569),kommuner!B:B,0))</f>
        <v>3039</v>
      </c>
      <c r="C3569" s="111" t="s">
        <v>127</v>
      </c>
      <c r="D3569" s="111" t="s">
        <v>127</v>
      </c>
      <c r="E3569" s="111" t="s">
        <v>123</v>
      </c>
      <c r="F3569" s="111" t="s">
        <v>185</v>
      </c>
      <c r="G3569" s="111" t="s">
        <v>173</v>
      </c>
      <c r="H3569" s="111" t="s">
        <v>185</v>
      </c>
      <c r="I3569" s="111" t="s">
        <v>173</v>
      </c>
      <c r="J3569" t="str">
        <f t="shared" si="110"/>
        <v>3039SkogOrganisk jordLauvskogMiddels</v>
      </c>
      <c r="K3569" s="111">
        <v>-0.62664468270982987</v>
      </c>
      <c r="L3569" s="111">
        <v>0.92784825435236762</v>
      </c>
      <c r="M3569" s="111">
        <v>0.46510463492953991</v>
      </c>
      <c r="N3569" s="112">
        <f t="shared" si="111"/>
        <v>0.76630820657207765</v>
      </c>
    </row>
    <row r="3570" spans="1:14" x14ac:dyDescent="0.25">
      <c r="A3570" s="111" t="s">
        <v>686</v>
      </c>
      <c r="B3570" s="111">
        <f>INDEX(kommuner!C:C,MATCH(_xlfn.NUMBERVALUE(A3570),kommuner!B:B,0))</f>
        <v>3039</v>
      </c>
      <c r="C3570" s="111" t="s">
        <v>127</v>
      </c>
      <c r="D3570" s="111" t="s">
        <v>127</v>
      </c>
      <c r="E3570" s="111" t="s">
        <v>123</v>
      </c>
      <c r="F3570" s="111" t="s">
        <v>185</v>
      </c>
      <c r="G3570" s="111" t="s">
        <v>186</v>
      </c>
      <c r="H3570" s="111" t="s">
        <v>185</v>
      </c>
      <c r="I3570" s="111" t="s">
        <v>186</v>
      </c>
      <c r="J3570" t="str">
        <f t="shared" si="110"/>
        <v>3039SkogOrganisk jordLauvskogSærs høy</v>
      </c>
      <c r="K3570" s="111">
        <v>-1.8997279926091779</v>
      </c>
      <c r="L3570" s="111">
        <v>0.92784825435236762</v>
      </c>
      <c r="M3570" s="111">
        <v>0.46510463492953991</v>
      </c>
      <c r="N3570" s="112">
        <f t="shared" si="111"/>
        <v>-0.50677510332727038</v>
      </c>
    </row>
    <row r="3571" spans="1:14" x14ac:dyDescent="0.25">
      <c r="A3571" s="111" t="s">
        <v>686</v>
      </c>
      <c r="B3571" s="111">
        <f>INDEX(kommuner!C:C,MATCH(_xlfn.NUMBERVALUE(A3571),kommuner!B:B,0))</f>
        <v>3039</v>
      </c>
      <c r="C3571" s="111" t="s">
        <v>83</v>
      </c>
      <c r="D3571" s="111" t="s">
        <v>83</v>
      </c>
      <c r="E3571" s="111" t="s">
        <v>126</v>
      </c>
      <c r="F3571" s="111" t="s">
        <v>139</v>
      </c>
      <c r="G3571" s="111" t="s">
        <v>139</v>
      </c>
      <c r="H3571" s="111" t="s">
        <v>139</v>
      </c>
      <c r="I3571" s="111" t="s">
        <v>139</v>
      </c>
      <c r="J3571" t="str">
        <f t="shared" si="110"/>
        <v>3039Utbygd arealMineraljord</v>
      </c>
      <c r="K3571" s="111">
        <v>0.42279414509845159</v>
      </c>
      <c r="L3571" s="111">
        <v>0</v>
      </c>
      <c r="M3571" s="111">
        <v>1.303047089454229E-2</v>
      </c>
      <c r="N3571" s="112">
        <f t="shared" si="111"/>
        <v>0.43582461599299388</v>
      </c>
    </row>
    <row r="3572" spans="1:14" x14ac:dyDescent="0.25">
      <c r="A3572" s="111" t="s">
        <v>686</v>
      </c>
      <c r="B3572" s="111">
        <f>INDEX(kommuner!C:C,MATCH(_xlfn.NUMBERVALUE(A3572),kommuner!B:B,0))</f>
        <v>3039</v>
      </c>
      <c r="C3572" s="111" t="s">
        <v>83</v>
      </c>
      <c r="D3572" s="111" t="s">
        <v>83</v>
      </c>
      <c r="E3572" s="111" t="s">
        <v>123</v>
      </c>
      <c r="F3572" s="111" t="s">
        <v>139</v>
      </c>
      <c r="G3572" s="111" t="s">
        <v>139</v>
      </c>
      <c r="H3572" s="111" t="s">
        <v>139</v>
      </c>
      <c r="I3572" s="111" t="s">
        <v>139</v>
      </c>
      <c r="J3572" t="str">
        <f t="shared" si="110"/>
        <v>3039Utbygd arealOrganisk jord</v>
      </c>
      <c r="K3572" s="111">
        <v>29.011421395201612</v>
      </c>
      <c r="L3572" s="111">
        <v>0</v>
      </c>
      <c r="M3572" s="111">
        <v>1.303047089454229E-2</v>
      </c>
      <c r="N3572" s="112">
        <f t="shared" si="111"/>
        <v>29.024451866096154</v>
      </c>
    </row>
    <row r="3573" spans="1:14" x14ac:dyDescent="0.25">
      <c r="A3573" s="111" t="s">
        <v>686</v>
      </c>
      <c r="B3573" s="111">
        <f>INDEX(kommuner!C:C,MATCH(_xlfn.NUMBERVALUE(A3573),kommuner!B:B,0))</f>
        <v>3039</v>
      </c>
      <c r="C3573" s="111" t="s">
        <v>181</v>
      </c>
      <c r="D3573" s="111" t="s">
        <v>181</v>
      </c>
      <c r="E3573" s="111" t="s">
        <v>123</v>
      </c>
      <c r="F3573" s="111" t="s">
        <v>139</v>
      </c>
      <c r="G3573" s="111" t="s">
        <v>139</v>
      </c>
      <c r="H3573" s="111" t="s">
        <v>139</v>
      </c>
      <c r="I3573" s="111" t="s">
        <v>139</v>
      </c>
      <c r="J3573" t="str">
        <f t="shared" si="110"/>
        <v>3039Vann og myrOrganisk jord</v>
      </c>
      <c r="K3573" s="111">
        <v>-0.31088998224577308</v>
      </c>
      <c r="L3573" s="111">
        <v>0</v>
      </c>
      <c r="M3573" s="111">
        <v>0</v>
      </c>
      <c r="N3573" s="112">
        <f t="shared" si="111"/>
        <v>-0.31088998224577308</v>
      </c>
    </row>
    <row r="3574" spans="1:14" x14ac:dyDescent="0.25">
      <c r="A3574" s="111" t="s">
        <v>687</v>
      </c>
      <c r="B3574" s="111">
        <f>INDEX(kommuner!C:C,MATCH(_xlfn.NUMBERVALUE(A3574),kommuner!B:B,0))</f>
        <v>3040</v>
      </c>
      <c r="C3574" s="111" t="s">
        <v>82</v>
      </c>
      <c r="D3574" s="111" t="s">
        <v>82</v>
      </c>
      <c r="E3574" s="111" t="s">
        <v>126</v>
      </c>
      <c r="F3574" s="111" t="s">
        <v>139</v>
      </c>
      <c r="G3574" s="111" t="s">
        <v>139</v>
      </c>
      <c r="H3574" s="111" t="s">
        <v>139</v>
      </c>
      <c r="I3574" s="111" t="s">
        <v>139</v>
      </c>
      <c r="J3574" t="str">
        <f t="shared" si="110"/>
        <v>3040Annen utmarkMineraljord</v>
      </c>
      <c r="K3574" s="111">
        <v>-0.16852781479621071</v>
      </c>
      <c r="L3574" s="111">
        <v>0</v>
      </c>
      <c r="M3574" s="111">
        <v>0</v>
      </c>
      <c r="N3574" s="112">
        <f t="shared" si="111"/>
        <v>-0.16852781479621071</v>
      </c>
    </row>
    <row r="3575" spans="1:14" x14ac:dyDescent="0.25">
      <c r="A3575" s="111" t="s">
        <v>687</v>
      </c>
      <c r="B3575" s="111">
        <f>INDEX(kommuner!C:C,MATCH(_xlfn.NUMBERVALUE(A3575),kommuner!B:B,0))</f>
        <v>3040</v>
      </c>
      <c r="C3575" s="111" t="s">
        <v>121</v>
      </c>
      <c r="D3575" s="111" t="s">
        <v>121</v>
      </c>
      <c r="E3575" s="111" t="s">
        <v>126</v>
      </c>
      <c r="F3575" s="111" t="s">
        <v>139</v>
      </c>
      <c r="G3575" s="111" t="s">
        <v>139</v>
      </c>
      <c r="H3575" s="111" t="s">
        <v>139</v>
      </c>
      <c r="I3575" s="111" t="s">
        <v>139</v>
      </c>
      <c r="J3575" t="str">
        <f t="shared" si="110"/>
        <v>3040BeiteMineraljord</v>
      </c>
      <c r="K3575" s="111">
        <v>-0.43305842942580308</v>
      </c>
      <c r="L3575" s="111">
        <v>0</v>
      </c>
      <c r="M3575" s="111">
        <v>1.2448711246839999E-7</v>
      </c>
      <c r="N3575" s="112">
        <f t="shared" si="111"/>
        <v>-0.43305830493869063</v>
      </c>
    </row>
    <row r="3576" spans="1:14" x14ac:dyDescent="0.25">
      <c r="A3576" s="111" t="s">
        <v>687</v>
      </c>
      <c r="B3576" s="111">
        <f>INDEX(kommuner!C:C,MATCH(_xlfn.NUMBERVALUE(A3576),kommuner!B:B,0))</f>
        <v>3040</v>
      </c>
      <c r="C3576" s="111" t="s">
        <v>121</v>
      </c>
      <c r="D3576" s="111" t="s">
        <v>121</v>
      </c>
      <c r="E3576" s="111" t="s">
        <v>123</v>
      </c>
      <c r="F3576" s="111" t="s">
        <v>139</v>
      </c>
      <c r="G3576" s="111" t="s">
        <v>139</v>
      </c>
      <c r="H3576" s="111" t="s">
        <v>139</v>
      </c>
      <c r="I3576" s="111" t="s">
        <v>139</v>
      </c>
      <c r="J3576" t="str">
        <f t="shared" si="110"/>
        <v>3040BeiteOrganisk jord</v>
      </c>
      <c r="K3576" s="111">
        <v>12.077525935985037</v>
      </c>
      <c r="L3576" s="111">
        <v>1.6412500000000001</v>
      </c>
      <c r="M3576" s="111">
        <v>0</v>
      </c>
      <c r="N3576" s="112">
        <f t="shared" si="111"/>
        <v>13.718775935985036</v>
      </c>
    </row>
    <row r="3577" spans="1:14" x14ac:dyDescent="0.25">
      <c r="A3577" s="111" t="s">
        <v>687</v>
      </c>
      <c r="B3577" s="111">
        <f>INDEX(kommuner!C:C,MATCH(_xlfn.NUMBERVALUE(A3577),kommuner!B:B,0))</f>
        <v>3040</v>
      </c>
      <c r="C3577" s="111" t="s">
        <v>84</v>
      </c>
      <c r="D3577" s="111" t="s">
        <v>84</v>
      </c>
      <c r="E3577" s="111" t="s">
        <v>126</v>
      </c>
      <c r="F3577" s="111" t="s">
        <v>139</v>
      </c>
      <c r="G3577" s="111" t="s">
        <v>139</v>
      </c>
      <c r="H3577" s="111" t="s">
        <v>139</v>
      </c>
      <c r="I3577" s="111" t="s">
        <v>139</v>
      </c>
      <c r="J3577" t="str">
        <f t="shared" si="110"/>
        <v>3040Dyrket markMineraljord</v>
      </c>
      <c r="K3577" s="111">
        <v>-9.3383180048458719E-2</v>
      </c>
      <c r="L3577" s="111">
        <v>0</v>
      </c>
      <c r="M3577" s="111">
        <v>0</v>
      </c>
      <c r="N3577" s="112">
        <f t="shared" si="111"/>
        <v>-9.3383180048458719E-2</v>
      </c>
    </row>
    <row r="3578" spans="1:14" x14ac:dyDescent="0.25">
      <c r="A3578" s="111" t="s">
        <v>687</v>
      </c>
      <c r="B3578" s="111">
        <f>INDEX(kommuner!C:C,MATCH(_xlfn.NUMBERVALUE(A3578),kommuner!B:B,0))</f>
        <v>3040</v>
      </c>
      <c r="C3578" s="111" t="s">
        <v>84</v>
      </c>
      <c r="D3578" s="111" t="s">
        <v>84</v>
      </c>
      <c r="E3578" s="111" t="s">
        <v>123</v>
      </c>
      <c r="F3578" s="111" t="s">
        <v>139</v>
      </c>
      <c r="G3578" s="111" t="s">
        <v>139</v>
      </c>
      <c r="H3578" s="111" t="s">
        <v>139</v>
      </c>
      <c r="I3578" s="111" t="s">
        <v>139</v>
      </c>
      <c r="J3578" t="str">
        <f t="shared" si="110"/>
        <v>3040Dyrket markOrganisk jord</v>
      </c>
      <c r="K3578" s="111">
        <v>28.726149366675592</v>
      </c>
      <c r="L3578" s="111">
        <v>1.45625</v>
      </c>
      <c r="M3578" s="111">
        <v>0</v>
      </c>
      <c r="N3578" s="112">
        <f t="shared" si="111"/>
        <v>30.182399366675593</v>
      </c>
    </row>
    <row r="3579" spans="1:14" x14ac:dyDescent="0.25">
      <c r="A3579" s="111" t="s">
        <v>687</v>
      </c>
      <c r="B3579" s="111">
        <f>INDEX(kommuner!C:C,MATCH(_xlfn.NUMBERVALUE(A3579),kommuner!B:B,0))</f>
        <v>3040</v>
      </c>
      <c r="C3579" s="111" t="s">
        <v>127</v>
      </c>
      <c r="D3579" s="111" t="s">
        <v>127</v>
      </c>
      <c r="E3579" s="111" t="s">
        <v>126</v>
      </c>
      <c r="F3579" s="111" t="s">
        <v>172</v>
      </c>
      <c r="G3579" s="111" t="s">
        <v>180</v>
      </c>
      <c r="H3579" s="111" t="s">
        <v>172</v>
      </c>
      <c r="I3579" s="111" t="s">
        <v>180</v>
      </c>
      <c r="J3579" t="str">
        <f t="shared" si="110"/>
        <v>3040SkogMineraljordBarskogHøy</v>
      </c>
      <c r="K3579" s="111">
        <v>-4.2610596243420318</v>
      </c>
      <c r="L3579" s="111">
        <v>0.85306406685236758</v>
      </c>
      <c r="M3579" s="111">
        <v>6.4056614999681585E-2</v>
      </c>
      <c r="N3579" s="112">
        <f t="shared" si="111"/>
        <v>-3.3439389424899826</v>
      </c>
    </row>
    <row r="3580" spans="1:14" x14ac:dyDescent="0.25">
      <c r="A3580" s="111" t="s">
        <v>687</v>
      </c>
      <c r="B3580" s="111">
        <f>INDEX(kommuner!C:C,MATCH(_xlfn.NUMBERVALUE(A3580),kommuner!B:B,0))</f>
        <v>3040</v>
      </c>
      <c r="C3580" s="111" t="s">
        <v>127</v>
      </c>
      <c r="D3580" s="111" t="s">
        <v>127</v>
      </c>
      <c r="E3580" s="111" t="s">
        <v>126</v>
      </c>
      <c r="F3580" s="111" t="s">
        <v>172</v>
      </c>
      <c r="G3580" s="111" t="s">
        <v>167</v>
      </c>
      <c r="H3580" s="111" t="s">
        <v>172</v>
      </c>
      <c r="I3580" s="111" t="s">
        <v>167</v>
      </c>
      <c r="J3580" t="str">
        <f t="shared" si="110"/>
        <v>3040SkogMineraljordBarskogImpediment</v>
      </c>
      <c r="K3580" s="111">
        <v>-1.5740166960016819</v>
      </c>
      <c r="L3580" s="111">
        <v>0.85306406685236758</v>
      </c>
      <c r="M3580" s="111">
        <v>6.3979989500968365E-2</v>
      </c>
      <c r="N3580" s="112">
        <f t="shared" si="111"/>
        <v>-0.65697263964834596</v>
      </c>
    </row>
    <row r="3581" spans="1:14" x14ac:dyDescent="0.25">
      <c r="A3581" s="111" t="s">
        <v>687</v>
      </c>
      <c r="B3581" s="111">
        <f>INDEX(kommuner!C:C,MATCH(_xlfn.NUMBERVALUE(A3581),kommuner!B:B,0))</f>
        <v>3040</v>
      </c>
      <c r="C3581" s="111" t="s">
        <v>127</v>
      </c>
      <c r="D3581" s="111" t="s">
        <v>127</v>
      </c>
      <c r="E3581" s="111" t="s">
        <v>126</v>
      </c>
      <c r="F3581" s="111" t="s">
        <v>172</v>
      </c>
      <c r="G3581" s="111" t="s">
        <v>190</v>
      </c>
      <c r="H3581" s="111" t="s">
        <v>172</v>
      </c>
      <c r="I3581" s="111" t="s">
        <v>190</v>
      </c>
      <c r="J3581" t="str">
        <f t="shared" si="110"/>
        <v>3040SkogMineraljordBarskogLav</v>
      </c>
      <c r="K3581" s="111">
        <v>-2.1094741240186856</v>
      </c>
      <c r="L3581" s="111">
        <v>0.85306406685236758</v>
      </c>
      <c r="M3581" s="111">
        <v>6.3979989500968365E-2</v>
      </c>
      <c r="N3581" s="112">
        <f t="shared" si="111"/>
        <v>-1.1924300676653499</v>
      </c>
    </row>
    <row r="3582" spans="1:14" x14ac:dyDescent="0.25">
      <c r="A3582" s="111" t="s">
        <v>687</v>
      </c>
      <c r="B3582" s="111">
        <f>INDEX(kommuner!C:C,MATCH(_xlfn.NUMBERVALUE(A3582),kommuner!B:B,0))</f>
        <v>3040</v>
      </c>
      <c r="C3582" s="111" t="s">
        <v>127</v>
      </c>
      <c r="D3582" s="111" t="s">
        <v>127</v>
      </c>
      <c r="E3582" s="111" t="s">
        <v>126</v>
      </c>
      <c r="F3582" s="111" t="s">
        <v>172</v>
      </c>
      <c r="G3582" s="111" t="s">
        <v>173</v>
      </c>
      <c r="H3582" s="111" t="s">
        <v>172</v>
      </c>
      <c r="I3582" s="111" t="s">
        <v>173</v>
      </c>
      <c r="J3582" t="str">
        <f t="shared" si="110"/>
        <v>3040SkogMineraljordBarskogMiddels</v>
      </c>
      <c r="K3582" s="111">
        <v>-2.8820985952554645</v>
      </c>
      <c r="L3582" s="111">
        <v>0.85306406685236758</v>
      </c>
      <c r="M3582" s="111">
        <v>6.4056614999681585E-2</v>
      </c>
      <c r="N3582" s="112">
        <f t="shared" si="111"/>
        <v>-1.9649779134034155</v>
      </c>
    </row>
    <row r="3583" spans="1:14" x14ac:dyDescent="0.25">
      <c r="A3583" s="111" t="s">
        <v>687</v>
      </c>
      <c r="B3583" s="111">
        <f>INDEX(kommuner!C:C,MATCH(_xlfn.NUMBERVALUE(A3583),kommuner!B:B,0))</f>
        <v>3040</v>
      </c>
      <c r="C3583" s="111" t="s">
        <v>127</v>
      </c>
      <c r="D3583" s="111" t="s">
        <v>127</v>
      </c>
      <c r="E3583" s="111" t="s">
        <v>126</v>
      </c>
      <c r="F3583" s="111" t="s">
        <v>172</v>
      </c>
      <c r="G3583" s="111" t="s">
        <v>186</v>
      </c>
      <c r="H3583" s="111" t="s">
        <v>172</v>
      </c>
      <c r="I3583" s="111" t="s">
        <v>186</v>
      </c>
      <c r="J3583" t="str">
        <f t="shared" si="110"/>
        <v>3040SkogMineraljordBarskogSærs høy</v>
      </c>
      <c r="K3583" s="111">
        <v>0.12072674540874306</v>
      </c>
      <c r="L3583" s="111">
        <v>0.85306406685236758</v>
      </c>
      <c r="M3583" s="111">
        <v>6.4056614999681585E-2</v>
      </c>
      <c r="N3583" s="112">
        <f t="shared" si="111"/>
        <v>1.0378474272607923</v>
      </c>
    </row>
    <row r="3584" spans="1:14" x14ac:dyDescent="0.25">
      <c r="A3584" s="111" t="s">
        <v>687</v>
      </c>
      <c r="B3584" s="111">
        <f>INDEX(kommuner!C:C,MATCH(_xlfn.NUMBERVALUE(A3584),kommuner!B:B,0))</f>
        <v>3040</v>
      </c>
      <c r="C3584" s="111" t="s">
        <v>127</v>
      </c>
      <c r="D3584" s="111" t="s">
        <v>127</v>
      </c>
      <c r="E3584" s="111" t="s">
        <v>126</v>
      </c>
      <c r="F3584" s="111" t="s">
        <v>179</v>
      </c>
      <c r="G3584" s="111" t="s">
        <v>180</v>
      </c>
      <c r="H3584" s="111" t="s">
        <v>179</v>
      </c>
      <c r="I3584" s="111" t="s">
        <v>180</v>
      </c>
      <c r="J3584" t="str">
        <f t="shared" si="110"/>
        <v>3040SkogMineraljordBlandingsskogHøy</v>
      </c>
      <c r="K3584" s="111">
        <v>-8.5703651807373102</v>
      </c>
      <c r="L3584" s="111">
        <v>0.85306406685236758</v>
      </c>
      <c r="M3584" s="111">
        <v>6.3979989500968365E-2</v>
      </c>
      <c r="N3584" s="112">
        <f t="shared" si="111"/>
        <v>-7.6533211243839743</v>
      </c>
    </row>
    <row r="3585" spans="1:14" x14ac:dyDescent="0.25">
      <c r="A3585" s="111" t="s">
        <v>687</v>
      </c>
      <c r="B3585" s="111">
        <f>INDEX(kommuner!C:C,MATCH(_xlfn.NUMBERVALUE(A3585),kommuner!B:B,0))</f>
        <v>3040</v>
      </c>
      <c r="C3585" s="111" t="s">
        <v>127</v>
      </c>
      <c r="D3585" s="111" t="s">
        <v>127</v>
      </c>
      <c r="E3585" s="111" t="s">
        <v>126</v>
      </c>
      <c r="F3585" s="111" t="s">
        <v>179</v>
      </c>
      <c r="G3585" s="111" t="s">
        <v>167</v>
      </c>
      <c r="H3585" s="111" t="s">
        <v>179</v>
      </c>
      <c r="I3585" s="111" t="s">
        <v>167</v>
      </c>
      <c r="J3585" t="str">
        <f t="shared" si="110"/>
        <v>3040SkogMineraljordBlandingsskogImpediment</v>
      </c>
      <c r="K3585" s="111">
        <v>-2.0950685747655116</v>
      </c>
      <c r="L3585" s="111">
        <v>0.85306406685236758</v>
      </c>
      <c r="M3585" s="111">
        <v>6.3979989500968365E-2</v>
      </c>
      <c r="N3585" s="112">
        <f t="shared" si="111"/>
        <v>-1.1780245184121758</v>
      </c>
    </row>
    <row r="3586" spans="1:14" x14ac:dyDescent="0.25">
      <c r="A3586" s="111" t="s">
        <v>687</v>
      </c>
      <c r="B3586" s="111">
        <f>INDEX(kommuner!C:C,MATCH(_xlfn.NUMBERVALUE(A3586),kommuner!B:B,0))</f>
        <v>3040</v>
      </c>
      <c r="C3586" s="111" t="s">
        <v>127</v>
      </c>
      <c r="D3586" s="111" t="s">
        <v>127</v>
      </c>
      <c r="E3586" s="111" t="s">
        <v>126</v>
      </c>
      <c r="F3586" s="111" t="s">
        <v>179</v>
      </c>
      <c r="G3586" s="111" t="s">
        <v>190</v>
      </c>
      <c r="H3586" s="111" t="s">
        <v>179</v>
      </c>
      <c r="I3586" s="111" t="s">
        <v>190</v>
      </c>
      <c r="J3586" t="str">
        <f t="shared" si="110"/>
        <v>3040SkogMineraljordBlandingsskogLav</v>
      </c>
      <c r="K3586" s="111">
        <v>-3.814060654162915</v>
      </c>
      <c r="L3586" s="111">
        <v>0.85306406685236758</v>
      </c>
      <c r="M3586" s="111">
        <v>6.3979989500968365E-2</v>
      </c>
      <c r="N3586" s="112">
        <f t="shared" si="111"/>
        <v>-2.897016597809579</v>
      </c>
    </row>
    <row r="3587" spans="1:14" x14ac:dyDescent="0.25">
      <c r="A3587" s="111" t="s">
        <v>687</v>
      </c>
      <c r="B3587" s="111">
        <f>INDEX(kommuner!C:C,MATCH(_xlfn.NUMBERVALUE(A3587),kommuner!B:B,0))</f>
        <v>3040</v>
      </c>
      <c r="C3587" s="111" t="s">
        <v>127</v>
      </c>
      <c r="D3587" s="111" t="s">
        <v>127</v>
      </c>
      <c r="E3587" s="111" t="s">
        <v>126</v>
      </c>
      <c r="F3587" s="111" t="s">
        <v>179</v>
      </c>
      <c r="G3587" s="111" t="s">
        <v>173</v>
      </c>
      <c r="H3587" s="111" t="s">
        <v>179</v>
      </c>
      <c r="I3587" s="111" t="s">
        <v>173</v>
      </c>
      <c r="J3587" t="str">
        <f t="shared" ref="J3587:J3650" si="112">B3587&amp;C3587&amp;E3587&amp;IF(C3587="Skog",F3587&amp;G3587,"")</f>
        <v>3040SkogMineraljordBlandingsskogMiddels</v>
      </c>
      <c r="K3587" s="111">
        <v>-4.5623521854183373</v>
      </c>
      <c r="L3587" s="111">
        <v>0.85306406685236758</v>
      </c>
      <c r="M3587" s="111">
        <v>6.3979989500968365E-2</v>
      </c>
      <c r="N3587" s="112">
        <f t="shared" ref="N3587:N3650" si="113">SUM(K3587:M3587)</f>
        <v>-3.6453081290650013</v>
      </c>
    </row>
    <row r="3588" spans="1:14" x14ac:dyDescent="0.25">
      <c r="A3588" s="111" t="s">
        <v>687</v>
      </c>
      <c r="B3588" s="111">
        <f>INDEX(kommuner!C:C,MATCH(_xlfn.NUMBERVALUE(A3588),kommuner!B:B,0))</f>
        <v>3040</v>
      </c>
      <c r="C3588" s="111" t="s">
        <v>127</v>
      </c>
      <c r="D3588" s="111" t="s">
        <v>127</v>
      </c>
      <c r="E3588" s="111" t="s">
        <v>126</v>
      </c>
      <c r="F3588" s="111" t="s">
        <v>179</v>
      </c>
      <c r="G3588" s="111" t="s">
        <v>186</v>
      </c>
      <c r="H3588" s="111" t="s">
        <v>179</v>
      </c>
      <c r="I3588" s="111" t="s">
        <v>186</v>
      </c>
      <c r="J3588" t="str">
        <f t="shared" si="112"/>
        <v>3040SkogMineraljordBlandingsskogSærs høy</v>
      </c>
      <c r="K3588" s="111">
        <v>-2.9395925245326562</v>
      </c>
      <c r="L3588" s="111">
        <v>0.85306406685236758</v>
      </c>
      <c r="M3588" s="111">
        <v>6.3979989500968365E-2</v>
      </c>
      <c r="N3588" s="112">
        <f t="shared" si="113"/>
        <v>-2.0225484681793202</v>
      </c>
    </row>
    <row r="3589" spans="1:14" x14ac:dyDescent="0.25">
      <c r="A3589" s="111" t="s">
        <v>687</v>
      </c>
      <c r="B3589" s="111">
        <f>INDEX(kommuner!C:C,MATCH(_xlfn.NUMBERVALUE(A3589),kommuner!B:B,0))</f>
        <v>3040</v>
      </c>
      <c r="C3589" s="111" t="s">
        <v>127</v>
      </c>
      <c r="D3589" s="111" t="s">
        <v>127</v>
      </c>
      <c r="E3589" s="111" t="s">
        <v>126</v>
      </c>
      <c r="F3589" s="111" t="s">
        <v>185</v>
      </c>
      <c r="G3589" s="111" t="s">
        <v>180</v>
      </c>
      <c r="H3589" s="111" t="s">
        <v>185</v>
      </c>
      <c r="I3589" s="111" t="s">
        <v>180</v>
      </c>
      <c r="J3589" t="str">
        <f t="shared" si="112"/>
        <v>3040SkogMineraljordLauvskogHøy</v>
      </c>
      <c r="K3589" s="111">
        <v>-3.6072016095960531</v>
      </c>
      <c r="L3589" s="111">
        <v>0.85306406685236758</v>
      </c>
      <c r="M3589" s="111">
        <v>6.3979989500968365E-2</v>
      </c>
      <c r="N3589" s="112">
        <f t="shared" si="113"/>
        <v>-2.6901575532427171</v>
      </c>
    </row>
    <row r="3590" spans="1:14" x14ac:dyDescent="0.25">
      <c r="A3590" s="111" t="s">
        <v>687</v>
      </c>
      <c r="B3590" s="111">
        <f>INDEX(kommuner!C:C,MATCH(_xlfn.NUMBERVALUE(A3590),kommuner!B:B,0))</f>
        <v>3040</v>
      </c>
      <c r="C3590" s="111" t="s">
        <v>127</v>
      </c>
      <c r="D3590" s="111" t="s">
        <v>127</v>
      </c>
      <c r="E3590" s="111" t="s">
        <v>126</v>
      </c>
      <c r="F3590" s="111" t="s">
        <v>185</v>
      </c>
      <c r="G3590" s="111" t="s">
        <v>167</v>
      </c>
      <c r="H3590" s="111" t="s">
        <v>185</v>
      </c>
      <c r="I3590" s="111" t="s">
        <v>167</v>
      </c>
      <c r="J3590" t="str">
        <f t="shared" si="112"/>
        <v>3040SkogMineraljordLauvskogImpediment</v>
      </c>
      <c r="K3590" s="111">
        <v>-1.1043030228661443</v>
      </c>
      <c r="L3590" s="111">
        <v>0.85306406685236758</v>
      </c>
      <c r="M3590" s="111">
        <v>6.3979989500968365E-2</v>
      </c>
      <c r="N3590" s="112">
        <f t="shared" si="113"/>
        <v>-0.18725896651280841</v>
      </c>
    </row>
    <row r="3591" spans="1:14" x14ac:dyDescent="0.25">
      <c r="A3591" s="111" t="s">
        <v>687</v>
      </c>
      <c r="B3591" s="111">
        <f>INDEX(kommuner!C:C,MATCH(_xlfn.NUMBERVALUE(A3591),kommuner!B:B,0))</f>
        <v>3040</v>
      </c>
      <c r="C3591" s="111" t="s">
        <v>127</v>
      </c>
      <c r="D3591" s="111" t="s">
        <v>127</v>
      </c>
      <c r="E3591" s="111" t="s">
        <v>126</v>
      </c>
      <c r="F3591" s="111" t="s">
        <v>185</v>
      </c>
      <c r="G3591" s="111" t="s">
        <v>190</v>
      </c>
      <c r="H3591" s="111" t="s">
        <v>185</v>
      </c>
      <c r="I3591" s="111" t="s">
        <v>190</v>
      </c>
      <c r="J3591" t="str">
        <f t="shared" si="112"/>
        <v>3040SkogMineraljordLauvskogLav</v>
      </c>
      <c r="K3591" s="111">
        <v>-8.9748170935426599E-2</v>
      </c>
      <c r="L3591" s="111">
        <v>0.85306406685236758</v>
      </c>
      <c r="M3591" s="111">
        <v>6.3979989500968365E-2</v>
      </c>
      <c r="N3591" s="112">
        <f t="shared" si="113"/>
        <v>0.82729588541790933</v>
      </c>
    </row>
    <row r="3592" spans="1:14" x14ac:dyDescent="0.25">
      <c r="A3592" s="111" t="s">
        <v>687</v>
      </c>
      <c r="B3592" s="111">
        <f>INDEX(kommuner!C:C,MATCH(_xlfn.NUMBERVALUE(A3592),kommuner!B:B,0))</f>
        <v>3040</v>
      </c>
      <c r="C3592" s="111" t="s">
        <v>127</v>
      </c>
      <c r="D3592" s="111" t="s">
        <v>127</v>
      </c>
      <c r="E3592" s="111" t="s">
        <v>126</v>
      </c>
      <c r="F3592" s="111" t="s">
        <v>185</v>
      </c>
      <c r="G3592" s="111" t="s">
        <v>173</v>
      </c>
      <c r="H3592" s="111" t="s">
        <v>185</v>
      </c>
      <c r="I3592" s="111" t="s">
        <v>173</v>
      </c>
      <c r="J3592" t="str">
        <f t="shared" si="112"/>
        <v>3040SkogMineraljordLauvskogMiddels</v>
      </c>
      <c r="K3592" s="111">
        <v>-2.4151390344437029</v>
      </c>
      <c r="L3592" s="111">
        <v>0.85306406685236758</v>
      </c>
      <c r="M3592" s="111">
        <v>6.3979989500968365E-2</v>
      </c>
      <c r="N3592" s="112">
        <f t="shared" si="113"/>
        <v>-1.4980949780903672</v>
      </c>
    </row>
    <row r="3593" spans="1:14" x14ac:dyDescent="0.25">
      <c r="A3593" s="111" t="s">
        <v>687</v>
      </c>
      <c r="B3593" s="111">
        <f>INDEX(kommuner!C:C,MATCH(_xlfn.NUMBERVALUE(A3593),kommuner!B:B,0))</f>
        <v>3040</v>
      </c>
      <c r="C3593" s="111" t="s">
        <v>127</v>
      </c>
      <c r="D3593" s="111" t="s">
        <v>127</v>
      </c>
      <c r="E3593" s="111" t="s">
        <v>126</v>
      </c>
      <c r="F3593" s="111" t="s">
        <v>185</v>
      </c>
      <c r="G3593" s="111" t="s">
        <v>186</v>
      </c>
      <c r="H3593" s="111" t="s">
        <v>185</v>
      </c>
      <c r="I3593" s="111" t="s">
        <v>186</v>
      </c>
      <c r="J3593" t="str">
        <f t="shared" si="112"/>
        <v>3040SkogMineraljordLauvskogSærs høy</v>
      </c>
      <c r="K3593" s="111">
        <v>-3.6560473259425113</v>
      </c>
      <c r="L3593" s="111">
        <v>0.85306406685236758</v>
      </c>
      <c r="M3593" s="111">
        <v>6.3979989500968365E-2</v>
      </c>
      <c r="N3593" s="112">
        <f t="shared" si="113"/>
        <v>-2.7390032695891753</v>
      </c>
    </row>
    <row r="3594" spans="1:14" x14ac:dyDescent="0.25">
      <c r="A3594" s="111" t="s">
        <v>687</v>
      </c>
      <c r="B3594" s="111">
        <f>INDEX(kommuner!C:C,MATCH(_xlfn.NUMBERVALUE(A3594),kommuner!B:B,0))</f>
        <v>3040</v>
      </c>
      <c r="C3594" s="111" t="s">
        <v>127</v>
      </c>
      <c r="D3594" s="111" t="s">
        <v>127</v>
      </c>
      <c r="E3594" s="111" t="s">
        <v>123</v>
      </c>
      <c r="F3594" s="111" t="s">
        <v>172</v>
      </c>
      <c r="G3594" s="111" t="s">
        <v>180</v>
      </c>
      <c r="H3594" s="111" t="s">
        <v>172</v>
      </c>
      <c r="I3594" s="111" t="s">
        <v>180</v>
      </c>
      <c r="J3594" t="str">
        <f t="shared" si="112"/>
        <v>3040SkogOrganisk jordBarskogHøy</v>
      </c>
      <c r="K3594" s="111">
        <v>-2.5184559031994138</v>
      </c>
      <c r="L3594" s="111">
        <v>0.92784825435236762</v>
      </c>
      <c r="M3594" s="111">
        <v>0.46518126042825314</v>
      </c>
      <c r="N3594" s="112">
        <f t="shared" si="113"/>
        <v>-1.1254263884187932</v>
      </c>
    </row>
    <row r="3595" spans="1:14" x14ac:dyDescent="0.25">
      <c r="A3595" s="111" t="s">
        <v>687</v>
      </c>
      <c r="B3595" s="111">
        <f>INDEX(kommuner!C:C,MATCH(_xlfn.NUMBERVALUE(A3595),kommuner!B:B,0))</f>
        <v>3040</v>
      </c>
      <c r="C3595" s="111" t="s">
        <v>127</v>
      </c>
      <c r="D3595" s="111" t="s">
        <v>127</v>
      </c>
      <c r="E3595" s="111" t="s">
        <v>123</v>
      </c>
      <c r="F3595" s="111" t="s">
        <v>172</v>
      </c>
      <c r="G3595" s="111" t="s">
        <v>167</v>
      </c>
      <c r="H3595" s="111" t="s">
        <v>172</v>
      </c>
      <c r="I3595" s="111" t="s">
        <v>167</v>
      </c>
      <c r="J3595" t="str">
        <f t="shared" si="112"/>
        <v>3040SkogOrganisk jordBarskogImpediment</v>
      </c>
      <c r="K3595" s="111">
        <v>-0.13011741963904588</v>
      </c>
      <c r="L3595" s="111">
        <v>0.92784825435236762</v>
      </c>
      <c r="M3595" s="111">
        <v>0.46510463492953991</v>
      </c>
      <c r="N3595" s="112">
        <f t="shared" si="113"/>
        <v>1.2628354696428616</v>
      </c>
    </row>
    <row r="3596" spans="1:14" x14ac:dyDescent="0.25">
      <c r="A3596" s="111" t="s">
        <v>687</v>
      </c>
      <c r="B3596" s="111">
        <f>INDEX(kommuner!C:C,MATCH(_xlfn.NUMBERVALUE(A3596),kommuner!B:B,0))</f>
        <v>3040</v>
      </c>
      <c r="C3596" s="111" t="s">
        <v>127</v>
      </c>
      <c r="D3596" s="111" t="s">
        <v>127</v>
      </c>
      <c r="E3596" s="111" t="s">
        <v>123</v>
      </c>
      <c r="F3596" s="111" t="s">
        <v>172</v>
      </c>
      <c r="G3596" s="111" t="s">
        <v>190</v>
      </c>
      <c r="H3596" s="111" t="s">
        <v>172</v>
      </c>
      <c r="I3596" s="111" t="s">
        <v>190</v>
      </c>
      <c r="J3596" t="str">
        <f t="shared" si="112"/>
        <v>3040SkogOrganisk jordBarskogLav</v>
      </c>
      <c r="K3596" s="111">
        <v>-0.50666953101693391</v>
      </c>
      <c r="L3596" s="111">
        <v>0.92784825435236762</v>
      </c>
      <c r="M3596" s="111">
        <v>0.46510463492953991</v>
      </c>
      <c r="N3596" s="112">
        <f t="shared" si="113"/>
        <v>0.88628335826497362</v>
      </c>
    </row>
    <row r="3597" spans="1:14" x14ac:dyDescent="0.25">
      <c r="A3597" s="111" t="s">
        <v>687</v>
      </c>
      <c r="B3597" s="111">
        <f>INDEX(kommuner!C:C,MATCH(_xlfn.NUMBERVALUE(A3597),kommuner!B:B,0))</f>
        <v>3040</v>
      </c>
      <c r="C3597" s="111" t="s">
        <v>127</v>
      </c>
      <c r="D3597" s="111" t="s">
        <v>127</v>
      </c>
      <c r="E3597" s="111" t="s">
        <v>123</v>
      </c>
      <c r="F3597" s="111" t="s">
        <v>172</v>
      </c>
      <c r="G3597" s="111" t="s">
        <v>173</v>
      </c>
      <c r="H3597" s="111" t="s">
        <v>172</v>
      </c>
      <c r="I3597" s="111" t="s">
        <v>173</v>
      </c>
      <c r="J3597" t="str">
        <f t="shared" si="112"/>
        <v>3040SkogOrganisk jordBarskogMiddels</v>
      </c>
      <c r="K3597" s="111">
        <v>-1.5571490961494638</v>
      </c>
      <c r="L3597" s="111">
        <v>0.92784825435236762</v>
      </c>
      <c r="M3597" s="111">
        <v>0.46518126042825314</v>
      </c>
      <c r="N3597" s="112">
        <f t="shared" si="113"/>
        <v>-0.16411958136884308</v>
      </c>
    </row>
    <row r="3598" spans="1:14" x14ac:dyDescent="0.25">
      <c r="A3598" s="111" t="s">
        <v>687</v>
      </c>
      <c r="B3598" s="111">
        <f>INDEX(kommuner!C:C,MATCH(_xlfn.NUMBERVALUE(A3598),kommuner!B:B,0))</f>
        <v>3040</v>
      </c>
      <c r="C3598" s="111" t="s">
        <v>127</v>
      </c>
      <c r="D3598" s="111" t="s">
        <v>127</v>
      </c>
      <c r="E3598" s="111" t="s">
        <v>123</v>
      </c>
      <c r="F3598" s="111" t="s">
        <v>172</v>
      </c>
      <c r="G3598" s="111" t="s">
        <v>186</v>
      </c>
      <c r="H3598" s="111" t="s">
        <v>172</v>
      </c>
      <c r="I3598" s="111" t="s">
        <v>186</v>
      </c>
      <c r="J3598" t="str">
        <f t="shared" si="112"/>
        <v>3040SkogOrganisk jordBarskogSærs høy</v>
      </c>
      <c r="K3598" s="111">
        <v>2.5548655235722699</v>
      </c>
      <c r="L3598" s="111">
        <v>0.92784825435236762</v>
      </c>
      <c r="M3598" s="111">
        <v>0.46518126042825314</v>
      </c>
      <c r="N3598" s="112">
        <f t="shared" si="113"/>
        <v>3.9478950383528906</v>
      </c>
    </row>
    <row r="3599" spans="1:14" x14ac:dyDescent="0.25">
      <c r="A3599" s="111" t="s">
        <v>687</v>
      </c>
      <c r="B3599" s="111">
        <f>INDEX(kommuner!C:C,MATCH(_xlfn.NUMBERVALUE(A3599),kommuner!B:B,0))</f>
        <v>3040</v>
      </c>
      <c r="C3599" s="111" t="s">
        <v>127</v>
      </c>
      <c r="D3599" s="111" t="s">
        <v>127</v>
      </c>
      <c r="E3599" s="111" t="s">
        <v>123</v>
      </c>
      <c r="F3599" s="111" t="s">
        <v>179</v>
      </c>
      <c r="G3599" s="111" t="s">
        <v>180</v>
      </c>
      <c r="H3599" s="111" t="s">
        <v>179</v>
      </c>
      <c r="I3599" s="111" t="s">
        <v>180</v>
      </c>
      <c r="J3599" t="str">
        <f t="shared" si="112"/>
        <v>3040SkogOrganisk jordBlandingsskogHøy</v>
      </c>
      <c r="K3599" s="111">
        <v>-5.5554344456832343</v>
      </c>
      <c r="L3599" s="111">
        <v>0.92784825435236762</v>
      </c>
      <c r="M3599" s="111">
        <v>0.46510463492953991</v>
      </c>
      <c r="N3599" s="112">
        <f t="shared" si="113"/>
        <v>-4.1624815564013264</v>
      </c>
    </row>
    <row r="3600" spans="1:14" x14ac:dyDescent="0.25">
      <c r="A3600" s="111" t="s">
        <v>687</v>
      </c>
      <c r="B3600" s="111">
        <f>INDEX(kommuner!C:C,MATCH(_xlfn.NUMBERVALUE(A3600),kommuner!B:B,0))</f>
        <v>3040</v>
      </c>
      <c r="C3600" s="111" t="s">
        <v>127</v>
      </c>
      <c r="D3600" s="111" t="s">
        <v>127</v>
      </c>
      <c r="E3600" s="111" t="s">
        <v>123</v>
      </c>
      <c r="F3600" s="111" t="s">
        <v>179</v>
      </c>
      <c r="G3600" s="111" t="s">
        <v>167</v>
      </c>
      <c r="H3600" s="111" t="s">
        <v>179</v>
      </c>
      <c r="I3600" s="111" t="s">
        <v>167</v>
      </c>
      <c r="J3600" t="str">
        <f t="shared" si="112"/>
        <v>3040SkogOrganisk jordBlandingsskogImpediment</v>
      </c>
      <c r="K3600" s="111">
        <v>-0.28586344175800005</v>
      </c>
      <c r="L3600" s="111">
        <v>0.92784825435236762</v>
      </c>
      <c r="M3600" s="111">
        <v>0.46510463492953991</v>
      </c>
      <c r="N3600" s="112">
        <f t="shared" si="113"/>
        <v>1.1070894475239075</v>
      </c>
    </row>
    <row r="3601" spans="1:14" x14ac:dyDescent="0.25">
      <c r="A3601" s="111" t="s">
        <v>687</v>
      </c>
      <c r="B3601" s="111">
        <f>INDEX(kommuner!C:C,MATCH(_xlfn.NUMBERVALUE(A3601),kommuner!B:B,0))</f>
        <v>3040</v>
      </c>
      <c r="C3601" s="111" t="s">
        <v>127</v>
      </c>
      <c r="D3601" s="111" t="s">
        <v>127</v>
      </c>
      <c r="E3601" s="111" t="s">
        <v>123</v>
      </c>
      <c r="F3601" s="111" t="s">
        <v>179</v>
      </c>
      <c r="G3601" s="111" t="s">
        <v>190</v>
      </c>
      <c r="H3601" s="111" t="s">
        <v>179</v>
      </c>
      <c r="I3601" s="111" t="s">
        <v>190</v>
      </c>
      <c r="J3601" t="str">
        <f t="shared" si="112"/>
        <v>3040SkogOrganisk jordBlandingsskogLav</v>
      </c>
      <c r="K3601" s="111">
        <v>-1.2347339377887629</v>
      </c>
      <c r="L3601" s="111">
        <v>0.92784825435236762</v>
      </c>
      <c r="M3601" s="111">
        <v>0.46510463492953991</v>
      </c>
      <c r="N3601" s="112">
        <f t="shared" si="113"/>
        <v>0.15821895149314458</v>
      </c>
    </row>
    <row r="3602" spans="1:14" x14ac:dyDescent="0.25">
      <c r="A3602" s="111" t="s">
        <v>687</v>
      </c>
      <c r="B3602" s="111">
        <f>INDEX(kommuner!C:C,MATCH(_xlfn.NUMBERVALUE(A3602),kommuner!B:B,0))</f>
        <v>3040</v>
      </c>
      <c r="C3602" s="111" t="s">
        <v>127</v>
      </c>
      <c r="D3602" s="111" t="s">
        <v>127</v>
      </c>
      <c r="E3602" s="111" t="s">
        <v>123</v>
      </c>
      <c r="F3602" s="111" t="s">
        <v>179</v>
      </c>
      <c r="G3602" s="111" t="s">
        <v>173</v>
      </c>
      <c r="H3602" s="111" t="s">
        <v>179</v>
      </c>
      <c r="I3602" s="111" t="s">
        <v>173</v>
      </c>
      <c r="J3602" t="str">
        <f t="shared" si="112"/>
        <v>3040SkogOrganisk jordBlandingsskogMiddels</v>
      </c>
      <c r="K3602" s="111">
        <v>-2.4239591752717748</v>
      </c>
      <c r="L3602" s="111">
        <v>0.92784825435236762</v>
      </c>
      <c r="M3602" s="111">
        <v>0.46510463492953991</v>
      </c>
      <c r="N3602" s="112">
        <f t="shared" si="113"/>
        <v>-1.0310062859898674</v>
      </c>
    </row>
    <row r="3603" spans="1:14" x14ac:dyDescent="0.25">
      <c r="A3603" s="111" t="s">
        <v>687</v>
      </c>
      <c r="B3603" s="111">
        <f>INDEX(kommuner!C:C,MATCH(_xlfn.NUMBERVALUE(A3603),kommuner!B:B,0))</f>
        <v>3040</v>
      </c>
      <c r="C3603" s="111" t="s">
        <v>127</v>
      </c>
      <c r="D3603" s="111" t="s">
        <v>127</v>
      </c>
      <c r="E3603" s="111" t="s">
        <v>123</v>
      </c>
      <c r="F3603" s="111" t="s">
        <v>179</v>
      </c>
      <c r="G3603" s="111" t="s">
        <v>186</v>
      </c>
      <c r="H3603" s="111" t="s">
        <v>179</v>
      </c>
      <c r="I3603" s="111" t="s">
        <v>186</v>
      </c>
      <c r="J3603" t="str">
        <f t="shared" si="112"/>
        <v>3040SkogOrganisk jordBlandingsskogSærs høy</v>
      </c>
      <c r="K3603" s="111">
        <v>-1.5726115302258048</v>
      </c>
      <c r="L3603" s="111">
        <v>0.92784825435236762</v>
      </c>
      <c r="M3603" s="111">
        <v>0.46510463492953991</v>
      </c>
      <c r="N3603" s="112">
        <f t="shared" si="113"/>
        <v>-0.17965864094389727</v>
      </c>
    </row>
    <row r="3604" spans="1:14" x14ac:dyDescent="0.25">
      <c r="A3604" s="111" t="s">
        <v>687</v>
      </c>
      <c r="B3604" s="111">
        <f>INDEX(kommuner!C:C,MATCH(_xlfn.NUMBERVALUE(A3604),kommuner!B:B,0))</f>
        <v>3040</v>
      </c>
      <c r="C3604" s="111" t="s">
        <v>127</v>
      </c>
      <c r="D3604" s="111" t="s">
        <v>127</v>
      </c>
      <c r="E3604" s="111" t="s">
        <v>123</v>
      </c>
      <c r="F3604" s="111" t="s">
        <v>185</v>
      </c>
      <c r="G3604" s="111" t="s">
        <v>180</v>
      </c>
      <c r="H3604" s="111" t="s">
        <v>185</v>
      </c>
      <c r="I3604" s="111" t="s">
        <v>180</v>
      </c>
      <c r="J3604" t="str">
        <f t="shared" si="112"/>
        <v>3040SkogOrganisk jordLauvskogHøy</v>
      </c>
      <c r="K3604" s="111">
        <v>-1.9913688882377358</v>
      </c>
      <c r="L3604" s="111">
        <v>0.92784825435236762</v>
      </c>
      <c r="M3604" s="111">
        <v>0.46510463492953991</v>
      </c>
      <c r="N3604" s="112">
        <f t="shared" si="113"/>
        <v>-0.59841599895582831</v>
      </c>
    </row>
    <row r="3605" spans="1:14" x14ac:dyDescent="0.25">
      <c r="A3605" s="111" t="s">
        <v>687</v>
      </c>
      <c r="B3605" s="111">
        <f>INDEX(kommuner!C:C,MATCH(_xlfn.NUMBERVALUE(A3605),kommuner!B:B,0))</f>
        <v>3040</v>
      </c>
      <c r="C3605" s="111" t="s">
        <v>127</v>
      </c>
      <c r="D3605" s="111" t="s">
        <v>127</v>
      </c>
      <c r="E3605" s="111" t="s">
        <v>123</v>
      </c>
      <c r="F3605" s="111" t="s">
        <v>185</v>
      </c>
      <c r="G3605" s="111" t="s">
        <v>167</v>
      </c>
      <c r="H3605" s="111" t="s">
        <v>185</v>
      </c>
      <c r="I3605" s="111" t="s">
        <v>167</v>
      </c>
      <c r="J3605" t="str">
        <f t="shared" si="112"/>
        <v>3040SkogOrganisk jordLauvskogImpediment</v>
      </c>
      <c r="K3605" s="111">
        <v>0.35000626494250675</v>
      </c>
      <c r="L3605" s="111">
        <v>0.92784825435236762</v>
      </c>
      <c r="M3605" s="111">
        <v>0.46510463492953991</v>
      </c>
      <c r="N3605" s="112">
        <f t="shared" si="113"/>
        <v>1.7429591542244141</v>
      </c>
    </row>
    <row r="3606" spans="1:14" x14ac:dyDescent="0.25">
      <c r="A3606" s="111" t="s">
        <v>687</v>
      </c>
      <c r="B3606" s="111">
        <f>INDEX(kommuner!C:C,MATCH(_xlfn.NUMBERVALUE(A3606),kommuner!B:B,0))</f>
        <v>3040</v>
      </c>
      <c r="C3606" s="111" t="s">
        <v>127</v>
      </c>
      <c r="D3606" s="111" t="s">
        <v>127</v>
      </c>
      <c r="E3606" s="111" t="s">
        <v>123</v>
      </c>
      <c r="F3606" s="111" t="s">
        <v>185</v>
      </c>
      <c r="G3606" s="111" t="s">
        <v>190</v>
      </c>
      <c r="H3606" s="111" t="s">
        <v>185</v>
      </c>
      <c r="I3606" s="111" t="s">
        <v>190</v>
      </c>
      <c r="J3606" t="str">
        <f t="shared" si="112"/>
        <v>3040SkogOrganisk jordLauvskogLav</v>
      </c>
      <c r="K3606" s="111">
        <v>1.1144075558526714</v>
      </c>
      <c r="L3606" s="111">
        <v>0.92784825435236762</v>
      </c>
      <c r="M3606" s="111">
        <v>0.46510463492953991</v>
      </c>
      <c r="N3606" s="112">
        <f t="shared" si="113"/>
        <v>2.5073604451345788</v>
      </c>
    </row>
    <row r="3607" spans="1:14" x14ac:dyDescent="0.25">
      <c r="A3607" s="111" t="s">
        <v>687</v>
      </c>
      <c r="B3607" s="111">
        <f>INDEX(kommuner!C:C,MATCH(_xlfn.NUMBERVALUE(A3607),kommuner!B:B,0))</f>
        <v>3040</v>
      </c>
      <c r="C3607" s="111" t="s">
        <v>127</v>
      </c>
      <c r="D3607" s="111" t="s">
        <v>127</v>
      </c>
      <c r="E3607" s="111" t="s">
        <v>123</v>
      </c>
      <c r="F3607" s="111" t="s">
        <v>185</v>
      </c>
      <c r="G3607" s="111" t="s">
        <v>173</v>
      </c>
      <c r="H3607" s="111" t="s">
        <v>185</v>
      </c>
      <c r="I3607" s="111" t="s">
        <v>173</v>
      </c>
      <c r="J3607" t="str">
        <f t="shared" si="112"/>
        <v>3040SkogOrganisk jordLauvskogMiddels</v>
      </c>
      <c r="K3607" s="111">
        <v>-0.62664468270982987</v>
      </c>
      <c r="L3607" s="111">
        <v>0.92784825435236762</v>
      </c>
      <c r="M3607" s="111">
        <v>0.46510463492953991</v>
      </c>
      <c r="N3607" s="112">
        <f t="shared" si="113"/>
        <v>0.76630820657207765</v>
      </c>
    </row>
    <row r="3608" spans="1:14" x14ac:dyDescent="0.25">
      <c r="A3608" s="111" t="s">
        <v>687</v>
      </c>
      <c r="B3608" s="111">
        <f>INDEX(kommuner!C:C,MATCH(_xlfn.NUMBERVALUE(A3608),kommuner!B:B,0))</f>
        <v>3040</v>
      </c>
      <c r="C3608" s="111" t="s">
        <v>127</v>
      </c>
      <c r="D3608" s="111" t="s">
        <v>127</v>
      </c>
      <c r="E3608" s="111" t="s">
        <v>123</v>
      </c>
      <c r="F3608" s="111" t="s">
        <v>185</v>
      </c>
      <c r="G3608" s="111" t="s">
        <v>186</v>
      </c>
      <c r="H3608" s="111" t="s">
        <v>185</v>
      </c>
      <c r="I3608" s="111" t="s">
        <v>186</v>
      </c>
      <c r="J3608" t="str">
        <f t="shared" si="112"/>
        <v>3040SkogOrganisk jordLauvskogSærs høy</v>
      </c>
      <c r="K3608" s="111">
        <v>-1.8997279926091779</v>
      </c>
      <c r="L3608" s="111">
        <v>0.92784825435236762</v>
      </c>
      <c r="M3608" s="111">
        <v>0.46510463492953991</v>
      </c>
      <c r="N3608" s="112">
        <f t="shared" si="113"/>
        <v>-0.50677510332727038</v>
      </c>
    </row>
    <row r="3609" spans="1:14" x14ac:dyDescent="0.25">
      <c r="A3609" s="111" t="s">
        <v>687</v>
      </c>
      <c r="B3609" s="111">
        <f>INDEX(kommuner!C:C,MATCH(_xlfn.NUMBERVALUE(A3609),kommuner!B:B,0))</f>
        <v>3040</v>
      </c>
      <c r="C3609" s="111" t="s">
        <v>83</v>
      </c>
      <c r="D3609" s="111" t="s">
        <v>83</v>
      </c>
      <c r="E3609" s="111" t="s">
        <v>126</v>
      </c>
      <c r="F3609" s="111" t="s">
        <v>139</v>
      </c>
      <c r="G3609" s="111" t="s">
        <v>139</v>
      </c>
      <c r="H3609" s="111" t="s">
        <v>139</v>
      </c>
      <c r="I3609" s="111" t="s">
        <v>139</v>
      </c>
      <c r="J3609" t="str">
        <f t="shared" si="112"/>
        <v>3040Utbygd arealMineraljord</v>
      </c>
      <c r="K3609" s="111">
        <v>0.42279414509845159</v>
      </c>
      <c r="L3609" s="111">
        <v>0</v>
      </c>
      <c r="M3609" s="111">
        <v>1.303047089454229E-2</v>
      </c>
      <c r="N3609" s="112">
        <f t="shared" si="113"/>
        <v>0.43582461599299388</v>
      </c>
    </row>
    <row r="3610" spans="1:14" x14ac:dyDescent="0.25">
      <c r="A3610" s="111" t="s">
        <v>687</v>
      </c>
      <c r="B3610" s="111">
        <f>INDEX(kommuner!C:C,MATCH(_xlfn.NUMBERVALUE(A3610),kommuner!B:B,0))</f>
        <v>3040</v>
      </c>
      <c r="C3610" s="111" t="s">
        <v>83</v>
      </c>
      <c r="D3610" s="111" t="s">
        <v>83</v>
      </c>
      <c r="E3610" s="111" t="s">
        <v>123</v>
      </c>
      <c r="F3610" s="111" t="s">
        <v>139</v>
      </c>
      <c r="G3610" s="111" t="s">
        <v>139</v>
      </c>
      <c r="H3610" s="111" t="s">
        <v>139</v>
      </c>
      <c r="I3610" s="111" t="s">
        <v>139</v>
      </c>
      <c r="J3610" t="str">
        <f t="shared" si="112"/>
        <v>3040Utbygd arealOrganisk jord</v>
      </c>
      <c r="K3610" s="111">
        <v>29.011421395201612</v>
      </c>
      <c r="L3610" s="111">
        <v>0</v>
      </c>
      <c r="M3610" s="111">
        <v>1.303047089454229E-2</v>
      </c>
      <c r="N3610" s="112">
        <f t="shared" si="113"/>
        <v>29.024451866096154</v>
      </c>
    </row>
    <row r="3611" spans="1:14" x14ac:dyDescent="0.25">
      <c r="A3611" s="111" t="s">
        <v>687</v>
      </c>
      <c r="B3611" s="111">
        <f>INDEX(kommuner!C:C,MATCH(_xlfn.NUMBERVALUE(A3611),kommuner!B:B,0))</f>
        <v>3040</v>
      </c>
      <c r="C3611" s="111" t="s">
        <v>181</v>
      </c>
      <c r="D3611" s="111" t="s">
        <v>181</v>
      </c>
      <c r="E3611" s="111" t="s">
        <v>123</v>
      </c>
      <c r="F3611" s="111" t="s">
        <v>139</v>
      </c>
      <c r="G3611" s="111" t="s">
        <v>139</v>
      </c>
      <c r="H3611" s="111" t="s">
        <v>139</v>
      </c>
      <c r="I3611" s="111" t="s">
        <v>139</v>
      </c>
      <c r="J3611" t="str">
        <f t="shared" si="112"/>
        <v>3040Vann og myrOrganisk jord</v>
      </c>
      <c r="K3611" s="111">
        <v>-0.31088998224577308</v>
      </c>
      <c r="L3611" s="111">
        <v>0</v>
      </c>
      <c r="M3611" s="111">
        <v>0</v>
      </c>
      <c r="N3611" s="112">
        <f t="shared" si="113"/>
        <v>-0.31088998224577308</v>
      </c>
    </row>
    <row r="3612" spans="1:14" x14ac:dyDescent="0.25">
      <c r="A3612" s="111" t="s">
        <v>688</v>
      </c>
      <c r="B3612" s="111">
        <f>INDEX(kommuner!C:C,MATCH(_xlfn.NUMBERVALUE(A3612),kommuner!B:B,0))</f>
        <v>3041</v>
      </c>
      <c r="C3612" s="111" t="s">
        <v>82</v>
      </c>
      <c r="D3612" s="111" t="s">
        <v>82</v>
      </c>
      <c r="E3612" s="111" t="s">
        <v>126</v>
      </c>
      <c r="F3612" s="111" t="s">
        <v>139</v>
      </c>
      <c r="G3612" s="111" t="s">
        <v>139</v>
      </c>
      <c r="H3612" s="111" t="s">
        <v>139</v>
      </c>
      <c r="I3612" s="111" t="s">
        <v>139</v>
      </c>
      <c r="J3612" t="str">
        <f t="shared" si="112"/>
        <v>3041Annen utmarkMineraljord</v>
      </c>
      <c r="K3612" s="111">
        <v>-0.16852781479621071</v>
      </c>
      <c r="L3612" s="111">
        <v>0</v>
      </c>
      <c r="M3612" s="111">
        <v>0</v>
      </c>
      <c r="N3612" s="112">
        <f t="shared" si="113"/>
        <v>-0.16852781479621071</v>
      </c>
    </row>
    <row r="3613" spans="1:14" x14ac:dyDescent="0.25">
      <c r="A3613" s="111" t="s">
        <v>688</v>
      </c>
      <c r="B3613" s="111">
        <f>INDEX(kommuner!C:C,MATCH(_xlfn.NUMBERVALUE(A3613),kommuner!B:B,0))</f>
        <v>3041</v>
      </c>
      <c r="C3613" s="111" t="s">
        <v>121</v>
      </c>
      <c r="D3613" s="111" t="s">
        <v>121</v>
      </c>
      <c r="E3613" s="111" t="s">
        <v>126</v>
      </c>
      <c r="F3613" s="111" t="s">
        <v>139</v>
      </c>
      <c r="G3613" s="111" t="s">
        <v>139</v>
      </c>
      <c r="H3613" s="111" t="s">
        <v>139</v>
      </c>
      <c r="I3613" s="111" t="s">
        <v>139</v>
      </c>
      <c r="J3613" t="str">
        <f t="shared" si="112"/>
        <v>3041BeiteMineraljord</v>
      </c>
      <c r="K3613" s="111">
        <v>-0.43305842942580308</v>
      </c>
      <c r="L3613" s="111">
        <v>0</v>
      </c>
      <c r="M3613" s="111">
        <v>1.2448711246839999E-7</v>
      </c>
      <c r="N3613" s="112">
        <f t="shared" si="113"/>
        <v>-0.43305830493869063</v>
      </c>
    </row>
    <row r="3614" spans="1:14" x14ac:dyDescent="0.25">
      <c r="A3614" s="111" t="s">
        <v>688</v>
      </c>
      <c r="B3614" s="111">
        <f>INDEX(kommuner!C:C,MATCH(_xlfn.NUMBERVALUE(A3614),kommuner!B:B,0))</f>
        <v>3041</v>
      </c>
      <c r="C3614" s="111" t="s">
        <v>121</v>
      </c>
      <c r="D3614" s="111" t="s">
        <v>121</v>
      </c>
      <c r="E3614" s="111" t="s">
        <v>123</v>
      </c>
      <c r="F3614" s="111" t="s">
        <v>139</v>
      </c>
      <c r="G3614" s="111" t="s">
        <v>139</v>
      </c>
      <c r="H3614" s="111" t="s">
        <v>139</v>
      </c>
      <c r="I3614" s="111" t="s">
        <v>139</v>
      </c>
      <c r="J3614" t="str">
        <f t="shared" si="112"/>
        <v>3041BeiteOrganisk jord</v>
      </c>
      <c r="K3614" s="111">
        <v>12.077525935985037</v>
      </c>
      <c r="L3614" s="111">
        <v>1.6412500000000001</v>
      </c>
      <c r="M3614" s="111">
        <v>0</v>
      </c>
      <c r="N3614" s="112">
        <f t="shared" si="113"/>
        <v>13.718775935985036</v>
      </c>
    </row>
    <row r="3615" spans="1:14" x14ac:dyDescent="0.25">
      <c r="A3615" s="111" t="s">
        <v>688</v>
      </c>
      <c r="B3615" s="111">
        <f>INDEX(kommuner!C:C,MATCH(_xlfn.NUMBERVALUE(A3615),kommuner!B:B,0))</f>
        <v>3041</v>
      </c>
      <c r="C3615" s="111" t="s">
        <v>84</v>
      </c>
      <c r="D3615" s="111" t="s">
        <v>84</v>
      </c>
      <c r="E3615" s="111" t="s">
        <v>126</v>
      </c>
      <c r="F3615" s="111" t="s">
        <v>139</v>
      </c>
      <c r="G3615" s="111" t="s">
        <v>139</v>
      </c>
      <c r="H3615" s="111" t="s">
        <v>139</v>
      </c>
      <c r="I3615" s="111" t="s">
        <v>139</v>
      </c>
      <c r="J3615" t="str">
        <f t="shared" si="112"/>
        <v>3041Dyrket markMineraljord</v>
      </c>
      <c r="K3615" s="111">
        <v>-9.3383180048458719E-2</v>
      </c>
      <c r="L3615" s="111">
        <v>0</v>
      </c>
      <c r="M3615" s="111">
        <v>0</v>
      </c>
      <c r="N3615" s="112">
        <f t="shared" si="113"/>
        <v>-9.3383180048458719E-2</v>
      </c>
    </row>
    <row r="3616" spans="1:14" x14ac:dyDescent="0.25">
      <c r="A3616" s="111" t="s">
        <v>688</v>
      </c>
      <c r="B3616" s="111">
        <f>INDEX(kommuner!C:C,MATCH(_xlfn.NUMBERVALUE(A3616),kommuner!B:B,0))</f>
        <v>3041</v>
      </c>
      <c r="C3616" s="111" t="s">
        <v>84</v>
      </c>
      <c r="D3616" s="111" t="s">
        <v>84</v>
      </c>
      <c r="E3616" s="111" t="s">
        <v>123</v>
      </c>
      <c r="F3616" s="111" t="s">
        <v>139</v>
      </c>
      <c r="G3616" s="111" t="s">
        <v>139</v>
      </c>
      <c r="H3616" s="111" t="s">
        <v>139</v>
      </c>
      <c r="I3616" s="111" t="s">
        <v>139</v>
      </c>
      <c r="J3616" t="str">
        <f t="shared" si="112"/>
        <v>3041Dyrket markOrganisk jord</v>
      </c>
      <c r="K3616" s="111">
        <v>28.726149366675592</v>
      </c>
      <c r="L3616" s="111">
        <v>1.45625</v>
      </c>
      <c r="M3616" s="111">
        <v>0</v>
      </c>
      <c r="N3616" s="112">
        <f t="shared" si="113"/>
        <v>30.182399366675593</v>
      </c>
    </row>
    <row r="3617" spans="1:14" x14ac:dyDescent="0.25">
      <c r="A3617" s="111" t="s">
        <v>688</v>
      </c>
      <c r="B3617" s="111">
        <f>INDEX(kommuner!C:C,MATCH(_xlfn.NUMBERVALUE(A3617),kommuner!B:B,0))</f>
        <v>3041</v>
      </c>
      <c r="C3617" s="111" t="s">
        <v>127</v>
      </c>
      <c r="D3617" s="111" t="s">
        <v>127</v>
      </c>
      <c r="E3617" s="111" t="s">
        <v>126</v>
      </c>
      <c r="F3617" s="111" t="s">
        <v>172</v>
      </c>
      <c r="G3617" s="111" t="s">
        <v>180</v>
      </c>
      <c r="H3617" s="111" t="s">
        <v>172</v>
      </c>
      <c r="I3617" s="111" t="s">
        <v>180</v>
      </c>
      <c r="J3617" t="str">
        <f t="shared" si="112"/>
        <v>3041SkogMineraljordBarskogHøy</v>
      </c>
      <c r="K3617" s="111">
        <v>-4.2610596243420318</v>
      </c>
      <c r="L3617" s="111">
        <v>0.85306406685236758</v>
      </c>
      <c r="M3617" s="111">
        <v>6.4056614999681585E-2</v>
      </c>
      <c r="N3617" s="112">
        <f t="shared" si="113"/>
        <v>-3.3439389424899826</v>
      </c>
    </row>
    <row r="3618" spans="1:14" x14ac:dyDescent="0.25">
      <c r="A3618" s="111" t="s">
        <v>688</v>
      </c>
      <c r="B3618" s="111">
        <f>INDEX(kommuner!C:C,MATCH(_xlfn.NUMBERVALUE(A3618),kommuner!B:B,0))</f>
        <v>3041</v>
      </c>
      <c r="C3618" s="111" t="s">
        <v>127</v>
      </c>
      <c r="D3618" s="111" t="s">
        <v>127</v>
      </c>
      <c r="E3618" s="111" t="s">
        <v>126</v>
      </c>
      <c r="F3618" s="111" t="s">
        <v>172</v>
      </c>
      <c r="G3618" s="111" t="s">
        <v>167</v>
      </c>
      <c r="H3618" s="111" t="s">
        <v>172</v>
      </c>
      <c r="I3618" s="111" t="s">
        <v>167</v>
      </c>
      <c r="J3618" t="str">
        <f t="shared" si="112"/>
        <v>3041SkogMineraljordBarskogImpediment</v>
      </c>
      <c r="K3618" s="111">
        <v>-1.5740166960016819</v>
      </c>
      <c r="L3618" s="111">
        <v>0.85306406685236758</v>
      </c>
      <c r="M3618" s="111">
        <v>6.3979989500968365E-2</v>
      </c>
      <c r="N3618" s="112">
        <f t="shared" si="113"/>
        <v>-0.65697263964834596</v>
      </c>
    </row>
    <row r="3619" spans="1:14" x14ac:dyDescent="0.25">
      <c r="A3619" s="111" t="s">
        <v>688</v>
      </c>
      <c r="B3619" s="111">
        <f>INDEX(kommuner!C:C,MATCH(_xlfn.NUMBERVALUE(A3619),kommuner!B:B,0))</f>
        <v>3041</v>
      </c>
      <c r="C3619" s="111" t="s">
        <v>127</v>
      </c>
      <c r="D3619" s="111" t="s">
        <v>127</v>
      </c>
      <c r="E3619" s="111" t="s">
        <v>126</v>
      </c>
      <c r="F3619" s="111" t="s">
        <v>172</v>
      </c>
      <c r="G3619" s="111" t="s">
        <v>190</v>
      </c>
      <c r="H3619" s="111" t="s">
        <v>172</v>
      </c>
      <c r="I3619" s="111" t="s">
        <v>190</v>
      </c>
      <c r="J3619" t="str">
        <f t="shared" si="112"/>
        <v>3041SkogMineraljordBarskogLav</v>
      </c>
      <c r="K3619" s="111">
        <v>-2.1094741240186856</v>
      </c>
      <c r="L3619" s="111">
        <v>0.85306406685236758</v>
      </c>
      <c r="M3619" s="111">
        <v>6.3979989500968365E-2</v>
      </c>
      <c r="N3619" s="112">
        <f t="shared" si="113"/>
        <v>-1.1924300676653499</v>
      </c>
    </row>
    <row r="3620" spans="1:14" x14ac:dyDescent="0.25">
      <c r="A3620" s="111" t="s">
        <v>688</v>
      </c>
      <c r="B3620" s="111">
        <f>INDEX(kommuner!C:C,MATCH(_xlfn.NUMBERVALUE(A3620),kommuner!B:B,0))</f>
        <v>3041</v>
      </c>
      <c r="C3620" s="111" t="s">
        <v>127</v>
      </c>
      <c r="D3620" s="111" t="s">
        <v>127</v>
      </c>
      <c r="E3620" s="111" t="s">
        <v>126</v>
      </c>
      <c r="F3620" s="111" t="s">
        <v>172</v>
      </c>
      <c r="G3620" s="111" t="s">
        <v>173</v>
      </c>
      <c r="H3620" s="111" t="s">
        <v>172</v>
      </c>
      <c r="I3620" s="111" t="s">
        <v>173</v>
      </c>
      <c r="J3620" t="str">
        <f t="shared" si="112"/>
        <v>3041SkogMineraljordBarskogMiddels</v>
      </c>
      <c r="K3620" s="111">
        <v>-2.8820985952554645</v>
      </c>
      <c r="L3620" s="111">
        <v>0.85306406685236758</v>
      </c>
      <c r="M3620" s="111">
        <v>6.4056614999681585E-2</v>
      </c>
      <c r="N3620" s="112">
        <f t="shared" si="113"/>
        <v>-1.9649779134034155</v>
      </c>
    </row>
    <row r="3621" spans="1:14" x14ac:dyDescent="0.25">
      <c r="A3621" s="111" t="s">
        <v>688</v>
      </c>
      <c r="B3621" s="111">
        <f>INDEX(kommuner!C:C,MATCH(_xlfn.NUMBERVALUE(A3621),kommuner!B:B,0))</f>
        <v>3041</v>
      </c>
      <c r="C3621" s="111" t="s">
        <v>127</v>
      </c>
      <c r="D3621" s="111" t="s">
        <v>127</v>
      </c>
      <c r="E3621" s="111" t="s">
        <v>126</v>
      </c>
      <c r="F3621" s="111" t="s">
        <v>172</v>
      </c>
      <c r="G3621" s="111" t="s">
        <v>186</v>
      </c>
      <c r="H3621" s="111" t="s">
        <v>172</v>
      </c>
      <c r="I3621" s="111" t="s">
        <v>186</v>
      </c>
      <c r="J3621" t="str">
        <f t="shared" si="112"/>
        <v>3041SkogMineraljordBarskogSærs høy</v>
      </c>
      <c r="K3621" s="111">
        <v>0.12072674540874306</v>
      </c>
      <c r="L3621" s="111">
        <v>0.85306406685236758</v>
      </c>
      <c r="M3621" s="111">
        <v>6.4056614999681585E-2</v>
      </c>
      <c r="N3621" s="112">
        <f t="shared" si="113"/>
        <v>1.0378474272607923</v>
      </c>
    </row>
    <row r="3622" spans="1:14" x14ac:dyDescent="0.25">
      <c r="A3622" s="111" t="s">
        <v>688</v>
      </c>
      <c r="B3622" s="111">
        <f>INDEX(kommuner!C:C,MATCH(_xlfn.NUMBERVALUE(A3622),kommuner!B:B,0))</f>
        <v>3041</v>
      </c>
      <c r="C3622" s="111" t="s">
        <v>127</v>
      </c>
      <c r="D3622" s="111" t="s">
        <v>127</v>
      </c>
      <c r="E3622" s="111" t="s">
        <v>126</v>
      </c>
      <c r="F3622" s="111" t="s">
        <v>179</v>
      </c>
      <c r="G3622" s="111" t="s">
        <v>180</v>
      </c>
      <c r="H3622" s="111" t="s">
        <v>179</v>
      </c>
      <c r="I3622" s="111" t="s">
        <v>180</v>
      </c>
      <c r="J3622" t="str">
        <f t="shared" si="112"/>
        <v>3041SkogMineraljordBlandingsskogHøy</v>
      </c>
      <c r="K3622" s="111">
        <v>-8.5703651807373102</v>
      </c>
      <c r="L3622" s="111">
        <v>0.85306406685236758</v>
      </c>
      <c r="M3622" s="111">
        <v>6.3979989500968365E-2</v>
      </c>
      <c r="N3622" s="112">
        <f t="shared" si="113"/>
        <v>-7.6533211243839743</v>
      </c>
    </row>
    <row r="3623" spans="1:14" x14ac:dyDescent="0.25">
      <c r="A3623" s="111" t="s">
        <v>688</v>
      </c>
      <c r="B3623" s="111">
        <f>INDEX(kommuner!C:C,MATCH(_xlfn.NUMBERVALUE(A3623),kommuner!B:B,0))</f>
        <v>3041</v>
      </c>
      <c r="C3623" s="111" t="s">
        <v>127</v>
      </c>
      <c r="D3623" s="111" t="s">
        <v>127</v>
      </c>
      <c r="E3623" s="111" t="s">
        <v>126</v>
      </c>
      <c r="F3623" s="111" t="s">
        <v>179</v>
      </c>
      <c r="G3623" s="111" t="s">
        <v>167</v>
      </c>
      <c r="H3623" s="111" t="s">
        <v>179</v>
      </c>
      <c r="I3623" s="111" t="s">
        <v>167</v>
      </c>
      <c r="J3623" t="str">
        <f t="shared" si="112"/>
        <v>3041SkogMineraljordBlandingsskogImpediment</v>
      </c>
      <c r="K3623" s="111">
        <v>-2.0950685747655116</v>
      </c>
      <c r="L3623" s="111">
        <v>0.85306406685236758</v>
      </c>
      <c r="M3623" s="111">
        <v>6.3979989500968365E-2</v>
      </c>
      <c r="N3623" s="112">
        <f t="shared" si="113"/>
        <v>-1.1780245184121758</v>
      </c>
    </row>
    <row r="3624" spans="1:14" x14ac:dyDescent="0.25">
      <c r="A3624" s="111" t="s">
        <v>688</v>
      </c>
      <c r="B3624" s="111">
        <f>INDEX(kommuner!C:C,MATCH(_xlfn.NUMBERVALUE(A3624),kommuner!B:B,0))</f>
        <v>3041</v>
      </c>
      <c r="C3624" s="111" t="s">
        <v>127</v>
      </c>
      <c r="D3624" s="111" t="s">
        <v>127</v>
      </c>
      <c r="E3624" s="111" t="s">
        <v>126</v>
      </c>
      <c r="F3624" s="111" t="s">
        <v>179</v>
      </c>
      <c r="G3624" s="111" t="s">
        <v>190</v>
      </c>
      <c r="H3624" s="111" t="s">
        <v>179</v>
      </c>
      <c r="I3624" s="111" t="s">
        <v>190</v>
      </c>
      <c r="J3624" t="str">
        <f t="shared" si="112"/>
        <v>3041SkogMineraljordBlandingsskogLav</v>
      </c>
      <c r="K3624" s="111">
        <v>-3.814060654162915</v>
      </c>
      <c r="L3624" s="111">
        <v>0.85306406685236758</v>
      </c>
      <c r="M3624" s="111">
        <v>6.3979989500968365E-2</v>
      </c>
      <c r="N3624" s="112">
        <f t="shared" si="113"/>
        <v>-2.897016597809579</v>
      </c>
    </row>
    <row r="3625" spans="1:14" x14ac:dyDescent="0.25">
      <c r="A3625" s="111" t="s">
        <v>688</v>
      </c>
      <c r="B3625" s="111">
        <f>INDEX(kommuner!C:C,MATCH(_xlfn.NUMBERVALUE(A3625),kommuner!B:B,0))</f>
        <v>3041</v>
      </c>
      <c r="C3625" s="111" t="s">
        <v>127</v>
      </c>
      <c r="D3625" s="111" t="s">
        <v>127</v>
      </c>
      <c r="E3625" s="111" t="s">
        <v>126</v>
      </c>
      <c r="F3625" s="111" t="s">
        <v>179</v>
      </c>
      <c r="G3625" s="111" t="s">
        <v>173</v>
      </c>
      <c r="H3625" s="111" t="s">
        <v>179</v>
      </c>
      <c r="I3625" s="111" t="s">
        <v>173</v>
      </c>
      <c r="J3625" t="str">
        <f t="shared" si="112"/>
        <v>3041SkogMineraljordBlandingsskogMiddels</v>
      </c>
      <c r="K3625" s="111">
        <v>-4.5623521854183373</v>
      </c>
      <c r="L3625" s="111">
        <v>0.85306406685236758</v>
      </c>
      <c r="M3625" s="111">
        <v>6.3979989500968365E-2</v>
      </c>
      <c r="N3625" s="112">
        <f t="shared" si="113"/>
        <v>-3.6453081290650013</v>
      </c>
    </row>
    <row r="3626" spans="1:14" x14ac:dyDescent="0.25">
      <c r="A3626" s="111" t="s">
        <v>688</v>
      </c>
      <c r="B3626" s="111">
        <f>INDEX(kommuner!C:C,MATCH(_xlfn.NUMBERVALUE(A3626),kommuner!B:B,0))</f>
        <v>3041</v>
      </c>
      <c r="C3626" s="111" t="s">
        <v>127</v>
      </c>
      <c r="D3626" s="111" t="s">
        <v>127</v>
      </c>
      <c r="E3626" s="111" t="s">
        <v>126</v>
      </c>
      <c r="F3626" s="111" t="s">
        <v>179</v>
      </c>
      <c r="G3626" s="111" t="s">
        <v>186</v>
      </c>
      <c r="H3626" s="111" t="s">
        <v>179</v>
      </c>
      <c r="I3626" s="111" t="s">
        <v>186</v>
      </c>
      <c r="J3626" t="str">
        <f t="shared" si="112"/>
        <v>3041SkogMineraljordBlandingsskogSærs høy</v>
      </c>
      <c r="K3626" s="111">
        <v>-2.9395925245326562</v>
      </c>
      <c r="L3626" s="111">
        <v>0.85306406685236758</v>
      </c>
      <c r="M3626" s="111">
        <v>6.3979989500968365E-2</v>
      </c>
      <c r="N3626" s="112">
        <f t="shared" si="113"/>
        <v>-2.0225484681793202</v>
      </c>
    </row>
    <row r="3627" spans="1:14" x14ac:dyDescent="0.25">
      <c r="A3627" s="111" t="s">
        <v>688</v>
      </c>
      <c r="B3627" s="111">
        <f>INDEX(kommuner!C:C,MATCH(_xlfn.NUMBERVALUE(A3627),kommuner!B:B,0))</f>
        <v>3041</v>
      </c>
      <c r="C3627" s="111" t="s">
        <v>127</v>
      </c>
      <c r="D3627" s="111" t="s">
        <v>127</v>
      </c>
      <c r="E3627" s="111" t="s">
        <v>126</v>
      </c>
      <c r="F3627" s="111" t="s">
        <v>185</v>
      </c>
      <c r="G3627" s="111" t="s">
        <v>180</v>
      </c>
      <c r="H3627" s="111" t="s">
        <v>185</v>
      </c>
      <c r="I3627" s="111" t="s">
        <v>180</v>
      </c>
      <c r="J3627" t="str">
        <f t="shared" si="112"/>
        <v>3041SkogMineraljordLauvskogHøy</v>
      </c>
      <c r="K3627" s="111">
        <v>-3.6072016095960531</v>
      </c>
      <c r="L3627" s="111">
        <v>0.85306406685236758</v>
      </c>
      <c r="M3627" s="111">
        <v>6.3979989500968365E-2</v>
      </c>
      <c r="N3627" s="112">
        <f t="shared" si="113"/>
        <v>-2.6901575532427171</v>
      </c>
    </row>
    <row r="3628" spans="1:14" x14ac:dyDescent="0.25">
      <c r="A3628" s="111" t="s">
        <v>688</v>
      </c>
      <c r="B3628" s="111">
        <f>INDEX(kommuner!C:C,MATCH(_xlfn.NUMBERVALUE(A3628),kommuner!B:B,0))</f>
        <v>3041</v>
      </c>
      <c r="C3628" s="111" t="s">
        <v>127</v>
      </c>
      <c r="D3628" s="111" t="s">
        <v>127</v>
      </c>
      <c r="E3628" s="111" t="s">
        <v>126</v>
      </c>
      <c r="F3628" s="111" t="s">
        <v>185</v>
      </c>
      <c r="G3628" s="111" t="s">
        <v>167</v>
      </c>
      <c r="H3628" s="111" t="s">
        <v>185</v>
      </c>
      <c r="I3628" s="111" t="s">
        <v>167</v>
      </c>
      <c r="J3628" t="str">
        <f t="shared" si="112"/>
        <v>3041SkogMineraljordLauvskogImpediment</v>
      </c>
      <c r="K3628" s="111">
        <v>-1.1043030228661443</v>
      </c>
      <c r="L3628" s="111">
        <v>0.85306406685236758</v>
      </c>
      <c r="M3628" s="111">
        <v>6.3979989500968365E-2</v>
      </c>
      <c r="N3628" s="112">
        <f t="shared" si="113"/>
        <v>-0.18725896651280841</v>
      </c>
    </row>
    <row r="3629" spans="1:14" x14ac:dyDescent="0.25">
      <c r="A3629" s="111" t="s">
        <v>688</v>
      </c>
      <c r="B3629" s="111">
        <f>INDEX(kommuner!C:C,MATCH(_xlfn.NUMBERVALUE(A3629),kommuner!B:B,0))</f>
        <v>3041</v>
      </c>
      <c r="C3629" s="111" t="s">
        <v>127</v>
      </c>
      <c r="D3629" s="111" t="s">
        <v>127</v>
      </c>
      <c r="E3629" s="111" t="s">
        <v>126</v>
      </c>
      <c r="F3629" s="111" t="s">
        <v>185</v>
      </c>
      <c r="G3629" s="111" t="s">
        <v>190</v>
      </c>
      <c r="H3629" s="111" t="s">
        <v>185</v>
      </c>
      <c r="I3629" s="111" t="s">
        <v>190</v>
      </c>
      <c r="J3629" t="str">
        <f t="shared" si="112"/>
        <v>3041SkogMineraljordLauvskogLav</v>
      </c>
      <c r="K3629" s="111">
        <v>-8.9748170935426599E-2</v>
      </c>
      <c r="L3629" s="111">
        <v>0.85306406685236758</v>
      </c>
      <c r="M3629" s="111">
        <v>6.3979989500968365E-2</v>
      </c>
      <c r="N3629" s="112">
        <f t="shared" si="113"/>
        <v>0.82729588541790933</v>
      </c>
    </row>
    <row r="3630" spans="1:14" x14ac:dyDescent="0.25">
      <c r="A3630" s="111" t="s">
        <v>688</v>
      </c>
      <c r="B3630" s="111">
        <f>INDEX(kommuner!C:C,MATCH(_xlfn.NUMBERVALUE(A3630),kommuner!B:B,0))</f>
        <v>3041</v>
      </c>
      <c r="C3630" s="111" t="s">
        <v>127</v>
      </c>
      <c r="D3630" s="111" t="s">
        <v>127</v>
      </c>
      <c r="E3630" s="111" t="s">
        <v>126</v>
      </c>
      <c r="F3630" s="111" t="s">
        <v>185</v>
      </c>
      <c r="G3630" s="111" t="s">
        <v>173</v>
      </c>
      <c r="H3630" s="111" t="s">
        <v>185</v>
      </c>
      <c r="I3630" s="111" t="s">
        <v>173</v>
      </c>
      <c r="J3630" t="str">
        <f t="shared" si="112"/>
        <v>3041SkogMineraljordLauvskogMiddels</v>
      </c>
      <c r="K3630" s="111">
        <v>-2.4151390344437029</v>
      </c>
      <c r="L3630" s="111">
        <v>0.85306406685236758</v>
      </c>
      <c r="M3630" s="111">
        <v>6.3979989500968365E-2</v>
      </c>
      <c r="N3630" s="112">
        <f t="shared" si="113"/>
        <v>-1.4980949780903672</v>
      </c>
    </row>
    <row r="3631" spans="1:14" x14ac:dyDescent="0.25">
      <c r="A3631" s="111" t="s">
        <v>688</v>
      </c>
      <c r="B3631" s="111">
        <f>INDEX(kommuner!C:C,MATCH(_xlfn.NUMBERVALUE(A3631),kommuner!B:B,0))</f>
        <v>3041</v>
      </c>
      <c r="C3631" s="111" t="s">
        <v>127</v>
      </c>
      <c r="D3631" s="111" t="s">
        <v>127</v>
      </c>
      <c r="E3631" s="111" t="s">
        <v>126</v>
      </c>
      <c r="F3631" s="111" t="s">
        <v>185</v>
      </c>
      <c r="G3631" s="111" t="s">
        <v>186</v>
      </c>
      <c r="H3631" s="111" t="s">
        <v>185</v>
      </c>
      <c r="I3631" s="111" t="s">
        <v>186</v>
      </c>
      <c r="J3631" t="str">
        <f t="shared" si="112"/>
        <v>3041SkogMineraljordLauvskogSærs høy</v>
      </c>
      <c r="K3631" s="111">
        <v>-3.6560473259425113</v>
      </c>
      <c r="L3631" s="111">
        <v>0.85306406685236758</v>
      </c>
      <c r="M3631" s="111">
        <v>6.3979989500968365E-2</v>
      </c>
      <c r="N3631" s="112">
        <f t="shared" si="113"/>
        <v>-2.7390032695891753</v>
      </c>
    </row>
    <row r="3632" spans="1:14" x14ac:dyDescent="0.25">
      <c r="A3632" s="111" t="s">
        <v>688</v>
      </c>
      <c r="B3632" s="111">
        <f>INDEX(kommuner!C:C,MATCH(_xlfn.NUMBERVALUE(A3632),kommuner!B:B,0))</f>
        <v>3041</v>
      </c>
      <c r="C3632" s="111" t="s">
        <v>127</v>
      </c>
      <c r="D3632" s="111" t="s">
        <v>127</v>
      </c>
      <c r="E3632" s="111" t="s">
        <v>123</v>
      </c>
      <c r="F3632" s="111" t="s">
        <v>172</v>
      </c>
      <c r="G3632" s="111" t="s">
        <v>180</v>
      </c>
      <c r="H3632" s="111" t="s">
        <v>172</v>
      </c>
      <c r="I3632" s="111" t="s">
        <v>180</v>
      </c>
      <c r="J3632" t="str">
        <f t="shared" si="112"/>
        <v>3041SkogOrganisk jordBarskogHøy</v>
      </c>
      <c r="K3632" s="111">
        <v>-2.5184559031994138</v>
      </c>
      <c r="L3632" s="111">
        <v>0.92784825435236762</v>
      </c>
      <c r="M3632" s="111">
        <v>0.46518126042825314</v>
      </c>
      <c r="N3632" s="112">
        <f t="shared" si="113"/>
        <v>-1.1254263884187932</v>
      </c>
    </row>
    <row r="3633" spans="1:14" x14ac:dyDescent="0.25">
      <c r="A3633" s="111" t="s">
        <v>688</v>
      </c>
      <c r="B3633" s="111">
        <f>INDEX(kommuner!C:C,MATCH(_xlfn.NUMBERVALUE(A3633),kommuner!B:B,0))</f>
        <v>3041</v>
      </c>
      <c r="C3633" s="111" t="s">
        <v>127</v>
      </c>
      <c r="D3633" s="111" t="s">
        <v>127</v>
      </c>
      <c r="E3633" s="111" t="s">
        <v>123</v>
      </c>
      <c r="F3633" s="111" t="s">
        <v>172</v>
      </c>
      <c r="G3633" s="111" t="s">
        <v>167</v>
      </c>
      <c r="H3633" s="111" t="s">
        <v>172</v>
      </c>
      <c r="I3633" s="111" t="s">
        <v>167</v>
      </c>
      <c r="J3633" t="str">
        <f t="shared" si="112"/>
        <v>3041SkogOrganisk jordBarskogImpediment</v>
      </c>
      <c r="K3633" s="111">
        <v>-0.13011741963904588</v>
      </c>
      <c r="L3633" s="111">
        <v>0.92784825435236762</v>
      </c>
      <c r="M3633" s="111">
        <v>0.46510463492953991</v>
      </c>
      <c r="N3633" s="112">
        <f t="shared" si="113"/>
        <v>1.2628354696428616</v>
      </c>
    </row>
    <row r="3634" spans="1:14" x14ac:dyDescent="0.25">
      <c r="A3634" s="111" t="s">
        <v>688</v>
      </c>
      <c r="B3634" s="111">
        <f>INDEX(kommuner!C:C,MATCH(_xlfn.NUMBERVALUE(A3634),kommuner!B:B,0))</f>
        <v>3041</v>
      </c>
      <c r="C3634" s="111" t="s">
        <v>127</v>
      </c>
      <c r="D3634" s="111" t="s">
        <v>127</v>
      </c>
      <c r="E3634" s="111" t="s">
        <v>123</v>
      </c>
      <c r="F3634" s="111" t="s">
        <v>172</v>
      </c>
      <c r="G3634" s="111" t="s">
        <v>190</v>
      </c>
      <c r="H3634" s="111" t="s">
        <v>172</v>
      </c>
      <c r="I3634" s="111" t="s">
        <v>190</v>
      </c>
      <c r="J3634" t="str">
        <f t="shared" si="112"/>
        <v>3041SkogOrganisk jordBarskogLav</v>
      </c>
      <c r="K3634" s="111">
        <v>-0.50666953101693391</v>
      </c>
      <c r="L3634" s="111">
        <v>0.92784825435236762</v>
      </c>
      <c r="M3634" s="111">
        <v>0.46510463492953991</v>
      </c>
      <c r="N3634" s="112">
        <f t="shared" si="113"/>
        <v>0.88628335826497362</v>
      </c>
    </row>
    <row r="3635" spans="1:14" x14ac:dyDescent="0.25">
      <c r="A3635" s="111" t="s">
        <v>688</v>
      </c>
      <c r="B3635" s="111">
        <f>INDEX(kommuner!C:C,MATCH(_xlfn.NUMBERVALUE(A3635),kommuner!B:B,0))</f>
        <v>3041</v>
      </c>
      <c r="C3635" s="111" t="s">
        <v>127</v>
      </c>
      <c r="D3635" s="111" t="s">
        <v>127</v>
      </c>
      <c r="E3635" s="111" t="s">
        <v>123</v>
      </c>
      <c r="F3635" s="111" t="s">
        <v>172</v>
      </c>
      <c r="G3635" s="111" t="s">
        <v>173</v>
      </c>
      <c r="H3635" s="111" t="s">
        <v>172</v>
      </c>
      <c r="I3635" s="111" t="s">
        <v>173</v>
      </c>
      <c r="J3635" t="str">
        <f t="shared" si="112"/>
        <v>3041SkogOrganisk jordBarskogMiddels</v>
      </c>
      <c r="K3635" s="111">
        <v>-1.5571490961494638</v>
      </c>
      <c r="L3635" s="111">
        <v>0.92784825435236762</v>
      </c>
      <c r="M3635" s="111">
        <v>0.46518126042825314</v>
      </c>
      <c r="N3635" s="112">
        <f t="shared" si="113"/>
        <v>-0.16411958136884308</v>
      </c>
    </row>
    <row r="3636" spans="1:14" x14ac:dyDescent="0.25">
      <c r="A3636" s="111" t="s">
        <v>688</v>
      </c>
      <c r="B3636" s="111">
        <f>INDEX(kommuner!C:C,MATCH(_xlfn.NUMBERVALUE(A3636),kommuner!B:B,0))</f>
        <v>3041</v>
      </c>
      <c r="C3636" s="111" t="s">
        <v>127</v>
      </c>
      <c r="D3636" s="111" t="s">
        <v>127</v>
      </c>
      <c r="E3636" s="111" t="s">
        <v>123</v>
      </c>
      <c r="F3636" s="111" t="s">
        <v>172</v>
      </c>
      <c r="G3636" s="111" t="s">
        <v>186</v>
      </c>
      <c r="H3636" s="111" t="s">
        <v>172</v>
      </c>
      <c r="I3636" s="111" t="s">
        <v>186</v>
      </c>
      <c r="J3636" t="str">
        <f t="shared" si="112"/>
        <v>3041SkogOrganisk jordBarskogSærs høy</v>
      </c>
      <c r="K3636" s="111">
        <v>2.5548655235722699</v>
      </c>
      <c r="L3636" s="111">
        <v>0.92784825435236762</v>
      </c>
      <c r="M3636" s="111">
        <v>0.46518126042825314</v>
      </c>
      <c r="N3636" s="112">
        <f t="shared" si="113"/>
        <v>3.9478950383528906</v>
      </c>
    </row>
    <row r="3637" spans="1:14" x14ac:dyDescent="0.25">
      <c r="A3637" s="111" t="s">
        <v>688</v>
      </c>
      <c r="B3637" s="111">
        <f>INDEX(kommuner!C:C,MATCH(_xlfn.NUMBERVALUE(A3637),kommuner!B:B,0))</f>
        <v>3041</v>
      </c>
      <c r="C3637" s="111" t="s">
        <v>127</v>
      </c>
      <c r="D3637" s="111" t="s">
        <v>127</v>
      </c>
      <c r="E3637" s="111" t="s">
        <v>123</v>
      </c>
      <c r="F3637" s="111" t="s">
        <v>179</v>
      </c>
      <c r="G3637" s="111" t="s">
        <v>180</v>
      </c>
      <c r="H3637" s="111" t="s">
        <v>179</v>
      </c>
      <c r="I3637" s="111" t="s">
        <v>180</v>
      </c>
      <c r="J3637" t="str">
        <f t="shared" si="112"/>
        <v>3041SkogOrganisk jordBlandingsskogHøy</v>
      </c>
      <c r="K3637" s="111">
        <v>-5.5554344456832343</v>
      </c>
      <c r="L3637" s="111">
        <v>0.92784825435236762</v>
      </c>
      <c r="M3637" s="111">
        <v>0.46510463492953991</v>
      </c>
      <c r="N3637" s="112">
        <f t="shared" si="113"/>
        <v>-4.1624815564013264</v>
      </c>
    </row>
    <row r="3638" spans="1:14" x14ac:dyDescent="0.25">
      <c r="A3638" s="111" t="s">
        <v>688</v>
      </c>
      <c r="B3638" s="111">
        <f>INDEX(kommuner!C:C,MATCH(_xlfn.NUMBERVALUE(A3638),kommuner!B:B,0))</f>
        <v>3041</v>
      </c>
      <c r="C3638" s="111" t="s">
        <v>127</v>
      </c>
      <c r="D3638" s="111" t="s">
        <v>127</v>
      </c>
      <c r="E3638" s="111" t="s">
        <v>123</v>
      </c>
      <c r="F3638" s="111" t="s">
        <v>179</v>
      </c>
      <c r="G3638" s="111" t="s">
        <v>167</v>
      </c>
      <c r="H3638" s="111" t="s">
        <v>179</v>
      </c>
      <c r="I3638" s="111" t="s">
        <v>167</v>
      </c>
      <c r="J3638" t="str">
        <f t="shared" si="112"/>
        <v>3041SkogOrganisk jordBlandingsskogImpediment</v>
      </c>
      <c r="K3638" s="111">
        <v>-0.28586344175800005</v>
      </c>
      <c r="L3638" s="111">
        <v>0.92784825435236762</v>
      </c>
      <c r="M3638" s="111">
        <v>0.46510463492953991</v>
      </c>
      <c r="N3638" s="112">
        <f t="shared" si="113"/>
        <v>1.1070894475239075</v>
      </c>
    </row>
    <row r="3639" spans="1:14" x14ac:dyDescent="0.25">
      <c r="A3639" s="111" t="s">
        <v>688</v>
      </c>
      <c r="B3639" s="111">
        <f>INDEX(kommuner!C:C,MATCH(_xlfn.NUMBERVALUE(A3639),kommuner!B:B,0))</f>
        <v>3041</v>
      </c>
      <c r="C3639" s="111" t="s">
        <v>127</v>
      </c>
      <c r="D3639" s="111" t="s">
        <v>127</v>
      </c>
      <c r="E3639" s="111" t="s">
        <v>123</v>
      </c>
      <c r="F3639" s="111" t="s">
        <v>179</v>
      </c>
      <c r="G3639" s="111" t="s">
        <v>190</v>
      </c>
      <c r="H3639" s="111" t="s">
        <v>179</v>
      </c>
      <c r="I3639" s="111" t="s">
        <v>190</v>
      </c>
      <c r="J3639" t="str">
        <f t="shared" si="112"/>
        <v>3041SkogOrganisk jordBlandingsskogLav</v>
      </c>
      <c r="K3639" s="111">
        <v>-1.2347339377887629</v>
      </c>
      <c r="L3639" s="111">
        <v>0.92784825435236762</v>
      </c>
      <c r="M3639" s="111">
        <v>0.46510463492953991</v>
      </c>
      <c r="N3639" s="112">
        <f t="shared" si="113"/>
        <v>0.15821895149314458</v>
      </c>
    </row>
    <row r="3640" spans="1:14" x14ac:dyDescent="0.25">
      <c r="A3640" s="111" t="s">
        <v>688</v>
      </c>
      <c r="B3640" s="111">
        <f>INDEX(kommuner!C:C,MATCH(_xlfn.NUMBERVALUE(A3640),kommuner!B:B,0))</f>
        <v>3041</v>
      </c>
      <c r="C3640" s="111" t="s">
        <v>127</v>
      </c>
      <c r="D3640" s="111" t="s">
        <v>127</v>
      </c>
      <c r="E3640" s="111" t="s">
        <v>123</v>
      </c>
      <c r="F3640" s="111" t="s">
        <v>179</v>
      </c>
      <c r="G3640" s="111" t="s">
        <v>173</v>
      </c>
      <c r="H3640" s="111" t="s">
        <v>179</v>
      </c>
      <c r="I3640" s="111" t="s">
        <v>173</v>
      </c>
      <c r="J3640" t="str">
        <f t="shared" si="112"/>
        <v>3041SkogOrganisk jordBlandingsskogMiddels</v>
      </c>
      <c r="K3640" s="111">
        <v>-2.4239591752717748</v>
      </c>
      <c r="L3640" s="111">
        <v>0.92784825435236762</v>
      </c>
      <c r="M3640" s="111">
        <v>0.46510463492953991</v>
      </c>
      <c r="N3640" s="112">
        <f t="shared" si="113"/>
        <v>-1.0310062859898674</v>
      </c>
    </row>
    <row r="3641" spans="1:14" x14ac:dyDescent="0.25">
      <c r="A3641" s="111" t="s">
        <v>688</v>
      </c>
      <c r="B3641" s="111">
        <f>INDEX(kommuner!C:C,MATCH(_xlfn.NUMBERVALUE(A3641),kommuner!B:B,0))</f>
        <v>3041</v>
      </c>
      <c r="C3641" s="111" t="s">
        <v>127</v>
      </c>
      <c r="D3641" s="111" t="s">
        <v>127</v>
      </c>
      <c r="E3641" s="111" t="s">
        <v>123</v>
      </c>
      <c r="F3641" s="111" t="s">
        <v>179</v>
      </c>
      <c r="G3641" s="111" t="s">
        <v>186</v>
      </c>
      <c r="H3641" s="111" t="s">
        <v>179</v>
      </c>
      <c r="I3641" s="111" t="s">
        <v>186</v>
      </c>
      <c r="J3641" t="str">
        <f t="shared" si="112"/>
        <v>3041SkogOrganisk jordBlandingsskogSærs høy</v>
      </c>
      <c r="K3641" s="111">
        <v>-1.5726115302258048</v>
      </c>
      <c r="L3641" s="111">
        <v>0.92784825435236762</v>
      </c>
      <c r="M3641" s="111">
        <v>0.46510463492953991</v>
      </c>
      <c r="N3641" s="112">
        <f t="shared" si="113"/>
        <v>-0.17965864094389727</v>
      </c>
    </row>
    <row r="3642" spans="1:14" x14ac:dyDescent="0.25">
      <c r="A3642" s="111" t="s">
        <v>688</v>
      </c>
      <c r="B3642" s="111">
        <f>INDEX(kommuner!C:C,MATCH(_xlfn.NUMBERVALUE(A3642),kommuner!B:B,0))</f>
        <v>3041</v>
      </c>
      <c r="C3642" s="111" t="s">
        <v>127</v>
      </c>
      <c r="D3642" s="111" t="s">
        <v>127</v>
      </c>
      <c r="E3642" s="111" t="s">
        <v>123</v>
      </c>
      <c r="F3642" s="111" t="s">
        <v>185</v>
      </c>
      <c r="G3642" s="111" t="s">
        <v>180</v>
      </c>
      <c r="H3642" s="111" t="s">
        <v>185</v>
      </c>
      <c r="I3642" s="111" t="s">
        <v>180</v>
      </c>
      <c r="J3642" t="str">
        <f t="shared" si="112"/>
        <v>3041SkogOrganisk jordLauvskogHøy</v>
      </c>
      <c r="K3642" s="111">
        <v>-1.9913688882377358</v>
      </c>
      <c r="L3642" s="111">
        <v>0.92784825435236762</v>
      </c>
      <c r="M3642" s="111">
        <v>0.46510463492953991</v>
      </c>
      <c r="N3642" s="112">
        <f t="shared" si="113"/>
        <v>-0.59841599895582831</v>
      </c>
    </row>
    <row r="3643" spans="1:14" x14ac:dyDescent="0.25">
      <c r="A3643" s="111" t="s">
        <v>688</v>
      </c>
      <c r="B3643" s="111">
        <f>INDEX(kommuner!C:C,MATCH(_xlfn.NUMBERVALUE(A3643),kommuner!B:B,0))</f>
        <v>3041</v>
      </c>
      <c r="C3643" s="111" t="s">
        <v>127</v>
      </c>
      <c r="D3643" s="111" t="s">
        <v>127</v>
      </c>
      <c r="E3643" s="111" t="s">
        <v>123</v>
      </c>
      <c r="F3643" s="111" t="s">
        <v>185</v>
      </c>
      <c r="G3643" s="111" t="s">
        <v>167</v>
      </c>
      <c r="H3643" s="111" t="s">
        <v>185</v>
      </c>
      <c r="I3643" s="111" t="s">
        <v>167</v>
      </c>
      <c r="J3643" t="str">
        <f t="shared" si="112"/>
        <v>3041SkogOrganisk jordLauvskogImpediment</v>
      </c>
      <c r="K3643" s="111">
        <v>0.35000626494250675</v>
      </c>
      <c r="L3643" s="111">
        <v>0.92784825435236762</v>
      </c>
      <c r="M3643" s="111">
        <v>0.46510463492953991</v>
      </c>
      <c r="N3643" s="112">
        <f t="shared" si="113"/>
        <v>1.7429591542244141</v>
      </c>
    </row>
    <row r="3644" spans="1:14" x14ac:dyDescent="0.25">
      <c r="A3644" s="111" t="s">
        <v>688</v>
      </c>
      <c r="B3644" s="111">
        <f>INDEX(kommuner!C:C,MATCH(_xlfn.NUMBERVALUE(A3644),kommuner!B:B,0))</f>
        <v>3041</v>
      </c>
      <c r="C3644" s="111" t="s">
        <v>127</v>
      </c>
      <c r="D3644" s="111" t="s">
        <v>127</v>
      </c>
      <c r="E3644" s="111" t="s">
        <v>123</v>
      </c>
      <c r="F3644" s="111" t="s">
        <v>185</v>
      </c>
      <c r="G3644" s="111" t="s">
        <v>190</v>
      </c>
      <c r="H3644" s="111" t="s">
        <v>185</v>
      </c>
      <c r="I3644" s="111" t="s">
        <v>190</v>
      </c>
      <c r="J3644" t="str">
        <f t="shared" si="112"/>
        <v>3041SkogOrganisk jordLauvskogLav</v>
      </c>
      <c r="K3644" s="111">
        <v>1.1144075558526714</v>
      </c>
      <c r="L3644" s="111">
        <v>0.92784825435236762</v>
      </c>
      <c r="M3644" s="111">
        <v>0.46510463492953991</v>
      </c>
      <c r="N3644" s="112">
        <f t="shared" si="113"/>
        <v>2.5073604451345788</v>
      </c>
    </row>
    <row r="3645" spans="1:14" x14ac:dyDescent="0.25">
      <c r="A3645" s="111" t="s">
        <v>688</v>
      </c>
      <c r="B3645" s="111">
        <f>INDEX(kommuner!C:C,MATCH(_xlfn.NUMBERVALUE(A3645),kommuner!B:B,0))</f>
        <v>3041</v>
      </c>
      <c r="C3645" s="111" t="s">
        <v>127</v>
      </c>
      <c r="D3645" s="111" t="s">
        <v>127</v>
      </c>
      <c r="E3645" s="111" t="s">
        <v>123</v>
      </c>
      <c r="F3645" s="111" t="s">
        <v>185</v>
      </c>
      <c r="G3645" s="111" t="s">
        <v>173</v>
      </c>
      <c r="H3645" s="111" t="s">
        <v>185</v>
      </c>
      <c r="I3645" s="111" t="s">
        <v>173</v>
      </c>
      <c r="J3645" t="str">
        <f t="shared" si="112"/>
        <v>3041SkogOrganisk jordLauvskogMiddels</v>
      </c>
      <c r="K3645" s="111">
        <v>-0.62664468270982987</v>
      </c>
      <c r="L3645" s="111">
        <v>0.92784825435236762</v>
      </c>
      <c r="M3645" s="111">
        <v>0.46510463492953991</v>
      </c>
      <c r="N3645" s="112">
        <f t="shared" si="113"/>
        <v>0.76630820657207765</v>
      </c>
    </row>
    <row r="3646" spans="1:14" x14ac:dyDescent="0.25">
      <c r="A3646" s="111" t="s">
        <v>688</v>
      </c>
      <c r="B3646" s="111">
        <f>INDEX(kommuner!C:C,MATCH(_xlfn.NUMBERVALUE(A3646),kommuner!B:B,0))</f>
        <v>3041</v>
      </c>
      <c r="C3646" s="111" t="s">
        <v>127</v>
      </c>
      <c r="D3646" s="111" t="s">
        <v>127</v>
      </c>
      <c r="E3646" s="111" t="s">
        <v>123</v>
      </c>
      <c r="F3646" s="111" t="s">
        <v>185</v>
      </c>
      <c r="G3646" s="111" t="s">
        <v>186</v>
      </c>
      <c r="H3646" s="111" t="s">
        <v>185</v>
      </c>
      <c r="I3646" s="111" t="s">
        <v>186</v>
      </c>
      <c r="J3646" t="str">
        <f t="shared" si="112"/>
        <v>3041SkogOrganisk jordLauvskogSærs høy</v>
      </c>
      <c r="K3646" s="111">
        <v>-1.8997279926091779</v>
      </c>
      <c r="L3646" s="111">
        <v>0.92784825435236762</v>
      </c>
      <c r="M3646" s="111">
        <v>0.46510463492953991</v>
      </c>
      <c r="N3646" s="112">
        <f t="shared" si="113"/>
        <v>-0.50677510332727038</v>
      </c>
    </row>
    <row r="3647" spans="1:14" x14ac:dyDescent="0.25">
      <c r="A3647" s="111" t="s">
        <v>688</v>
      </c>
      <c r="B3647" s="111">
        <f>INDEX(kommuner!C:C,MATCH(_xlfn.NUMBERVALUE(A3647),kommuner!B:B,0))</f>
        <v>3041</v>
      </c>
      <c r="C3647" s="111" t="s">
        <v>83</v>
      </c>
      <c r="D3647" s="111" t="s">
        <v>83</v>
      </c>
      <c r="E3647" s="111" t="s">
        <v>126</v>
      </c>
      <c r="F3647" s="111" t="s">
        <v>139</v>
      </c>
      <c r="G3647" s="111" t="s">
        <v>139</v>
      </c>
      <c r="H3647" s="111" t="s">
        <v>139</v>
      </c>
      <c r="I3647" s="111" t="s">
        <v>139</v>
      </c>
      <c r="J3647" t="str">
        <f t="shared" si="112"/>
        <v>3041Utbygd arealMineraljord</v>
      </c>
      <c r="K3647" s="111">
        <v>0.42279414509845159</v>
      </c>
      <c r="L3647" s="111">
        <v>0</v>
      </c>
      <c r="M3647" s="111">
        <v>1.303047089454229E-2</v>
      </c>
      <c r="N3647" s="112">
        <f t="shared" si="113"/>
        <v>0.43582461599299388</v>
      </c>
    </row>
    <row r="3648" spans="1:14" x14ac:dyDescent="0.25">
      <c r="A3648" s="111" t="s">
        <v>688</v>
      </c>
      <c r="B3648" s="111">
        <f>INDEX(kommuner!C:C,MATCH(_xlfn.NUMBERVALUE(A3648),kommuner!B:B,0))</f>
        <v>3041</v>
      </c>
      <c r="C3648" s="111" t="s">
        <v>83</v>
      </c>
      <c r="D3648" s="111" t="s">
        <v>83</v>
      </c>
      <c r="E3648" s="111" t="s">
        <v>123</v>
      </c>
      <c r="F3648" s="111" t="s">
        <v>139</v>
      </c>
      <c r="G3648" s="111" t="s">
        <v>139</v>
      </c>
      <c r="H3648" s="111" t="s">
        <v>139</v>
      </c>
      <c r="I3648" s="111" t="s">
        <v>139</v>
      </c>
      <c r="J3648" t="str">
        <f t="shared" si="112"/>
        <v>3041Utbygd arealOrganisk jord</v>
      </c>
      <c r="K3648" s="111">
        <v>29.011421395201612</v>
      </c>
      <c r="L3648" s="111">
        <v>0</v>
      </c>
      <c r="M3648" s="111">
        <v>1.303047089454229E-2</v>
      </c>
      <c r="N3648" s="112">
        <f t="shared" si="113"/>
        <v>29.024451866096154</v>
      </c>
    </row>
    <row r="3649" spans="1:14" x14ac:dyDescent="0.25">
      <c r="A3649" s="111" t="s">
        <v>688</v>
      </c>
      <c r="B3649" s="111">
        <f>INDEX(kommuner!C:C,MATCH(_xlfn.NUMBERVALUE(A3649),kommuner!B:B,0))</f>
        <v>3041</v>
      </c>
      <c r="C3649" s="111" t="s">
        <v>181</v>
      </c>
      <c r="D3649" s="111" t="s">
        <v>181</v>
      </c>
      <c r="E3649" s="111" t="s">
        <v>123</v>
      </c>
      <c r="F3649" s="111" t="s">
        <v>139</v>
      </c>
      <c r="G3649" s="111" t="s">
        <v>139</v>
      </c>
      <c r="H3649" s="111" t="s">
        <v>139</v>
      </c>
      <c r="I3649" s="111" t="s">
        <v>139</v>
      </c>
      <c r="J3649" t="str">
        <f t="shared" si="112"/>
        <v>3041Vann og myrOrganisk jord</v>
      </c>
      <c r="K3649" s="111">
        <v>-0.31088998224577308</v>
      </c>
      <c r="L3649" s="111">
        <v>0</v>
      </c>
      <c r="M3649" s="111">
        <v>0</v>
      </c>
      <c r="N3649" s="112">
        <f t="shared" si="113"/>
        <v>-0.31088998224577308</v>
      </c>
    </row>
    <row r="3650" spans="1:14" x14ac:dyDescent="0.25">
      <c r="A3650" s="111" t="s">
        <v>689</v>
      </c>
      <c r="B3650" s="111">
        <f>INDEX(kommuner!C:C,MATCH(_xlfn.NUMBERVALUE(A3650),kommuner!B:B,0))</f>
        <v>3042</v>
      </c>
      <c r="C3650" s="111" t="s">
        <v>82</v>
      </c>
      <c r="D3650" s="111" t="s">
        <v>82</v>
      </c>
      <c r="E3650" s="111" t="s">
        <v>126</v>
      </c>
      <c r="F3650" s="111" t="s">
        <v>139</v>
      </c>
      <c r="G3650" s="111" t="s">
        <v>139</v>
      </c>
      <c r="H3650" s="111" t="s">
        <v>139</v>
      </c>
      <c r="I3650" s="111" t="s">
        <v>139</v>
      </c>
      <c r="J3650" t="str">
        <f t="shared" si="112"/>
        <v>3042Annen utmarkMineraljord</v>
      </c>
      <c r="K3650" s="111">
        <v>-0.16852781479621071</v>
      </c>
      <c r="L3650" s="111">
        <v>0</v>
      </c>
      <c r="M3650" s="111">
        <v>0</v>
      </c>
      <c r="N3650" s="112">
        <f t="shared" si="113"/>
        <v>-0.16852781479621071</v>
      </c>
    </row>
    <row r="3651" spans="1:14" x14ac:dyDescent="0.25">
      <c r="A3651" s="111" t="s">
        <v>689</v>
      </c>
      <c r="B3651" s="111">
        <f>INDEX(kommuner!C:C,MATCH(_xlfn.NUMBERVALUE(A3651),kommuner!B:B,0))</f>
        <v>3042</v>
      </c>
      <c r="C3651" s="111" t="s">
        <v>121</v>
      </c>
      <c r="D3651" s="111" t="s">
        <v>121</v>
      </c>
      <c r="E3651" s="111" t="s">
        <v>126</v>
      </c>
      <c r="F3651" s="111" t="s">
        <v>139</v>
      </c>
      <c r="G3651" s="111" t="s">
        <v>139</v>
      </c>
      <c r="H3651" s="111" t="s">
        <v>139</v>
      </c>
      <c r="I3651" s="111" t="s">
        <v>139</v>
      </c>
      <c r="J3651" t="str">
        <f t="shared" ref="J3651:J3714" si="114">B3651&amp;C3651&amp;E3651&amp;IF(C3651="Skog",F3651&amp;G3651,"")</f>
        <v>3042BeiteMineraljord</v>
      </c>
      <c r="K3651" s="111">
        <v>-0.43305842942580308</v>
      </c>
      <c r="L3651" s="111">
        <v>0</v>
      </c>
      <c r="M3651" s="111">
        <v>1.2448711246839999E-7</v>
      </c>
      <c r="N3651" s="112">
        <f t="shared" ref="N3651:N3714" si="115">SUM(K3651:M3651)</f>
        <v>-0.43305830493869063</v>
      </c>
    </row>
    <row r="3652" spans="1:14" x14ac:dyDescent="0.25">
      <c r="A3652" s="111" t="s">
        <v>689</v>
      </c>
      <c r="B3652" s="111">
        <f>INDEX(kommuner!C:C,MATCH(_xlfn.NUMBERVALUE(A3652),kommuner!B:B,0))</f>
        <v>3042</v>
      </c>
      <c r="C3652" s="111" t="s">
        <v>121</v>
      </c>
      <c r="D3652" s="111" t="s">
        <v>121</v>
      </c>
      <c r="E3652" s="111" t="s">
        <v>123</v>
      </c>
      <c r="F3652" s="111" t="s">
        <v>139</v>
      </c>
      <c r="G3652" s="111" t="s">
        <v>139</v>
      </c>
      <c r="H3652" s="111" t="s">
        <v>139</v>
      </c>
      <c r="I3652" s="111" t="s">
        <v>139</v>
      </c>
      <c r="J3652" t="str">
        <f t="shared" si="114"/>
        <v>3042BeiteOrganisk jord</v>
      </c>
      <c r="K3652" s="111">
        <v>12.077525935985037</v>
      </c>
      <c r="L3652" s="111">
        <v>1.6412500000000001</v>
      </c>
      <c r="M3652" s="111">
        <v>0</v>
      </c>
      <c r="N3652" s="112">
        <f t="shared" si="115"/>
        <v>13.718775935985036</v>
      </c>
    </row>
    <row r="3653" spans="1:14" x14ac:dyDescent="0.25">
      <c r="A3653" s="111" t="s">
        <v>689</v>
      </c>
      <c r="B3653" s="111">
        <f>INDEX(kommuner!C:C,MATCH(_xlfn.NUMBERVALUE(A3653),kommuner!B:B,0))</f>
        <v>3042</v>
      </c>
      <c r="C3653" s="111" t="s">
        <v>84</v>
      </c>
      <c r="D3653" s="111" t="s">
        <v>84</v>
      </c>
      <c r="E3653" s="111" t="s">
        <v>126</v>
      </c>
      <c r="F3653" s="111" t="s">
        <v>139</v>
      </c>
      <c r="G3653" s="111" t="s">
        <v>139</v>
      </c>
      <c r="H3653" s="111" t="s">
        <v>139</v>
      </c>
      <c r="I3653" s="111" t="s">
        <v>139</v>
      </c>
      <c r="J3653" t="str">
        <f t="shared" si="114"/>
        <v>3042Dyrket markMineraljord</v>
      </c>
      <c r="K3653" s="111">
        <v>-9.3383180048458719E-2</v>
      </c>
      <c r="L3653" s="111">
        <v>0</v>
      </c>
      <c r="M3653" s="111">
        <v>0</v>
      </c>
      <c r="N3653" s="112">
        <f t="shared" si="115"/>
        <v>-9.3383180048458719E-2</v>
      </c>
    </row>
    <row r="3654" spans="1:14" x14ac:dyDescent="0.25">
      <c r="A3654" s="111" t="s">
        <v>689</v>
      </c>
      <c r="B3654" s="111">
        <f>INDEX(kommuner!C:C,MATCH(_xlfn.NUMBERVALUE(A3654),kommuner!B:B,0))</f>
        <v>3042</v>
      </c>
      <c r="C3654" s="111" t="s">
        <v>84</v>
      </c>
      <c r="D3654" s="111" t="s">
        <v>84</v>
      </c>
      <c r="E3654" s="111" t="s">
        <v>123</v>
      </c>
      <c r="F3654" s="111" t="s">
        <v>139</v>
      </c>
      <c r="G3654" s="111" t="s">
        <v>139</v>
      </c>
      <c r="H3654" s="111" t="s">
        <v>139</v>
      </c>
      <c r="I3654" s="111" t="s">
        <v>139</v>
      </c>
      <c r="J3654" t="str">
        <f t="shared" si="114"/>
        <v>3042Dyrket markOrganisk jord</v>
      </c>
      <c r="K3654" s="111">
        <v>28.726149366675592</v>
      </c>
      <c r="L3654" s="111">
        <v>1.45625</v>
      </c>
      <c r="M3654" s="111">
        <v>0</v>
      </c>
      <c r="N3654" s="112">
        <f t="shared" si="115"/>
        <v>30.182399366675593</v>
      </c>
    </row>
    <row r="3655" spans="1:14" x14ac:dyDescent="0.25">
      <c r="A3655" s="111" t="s">
        <v>689</v>
      </c>
      <c r="B3655" s="111">
        <f>INDEX(kommuner!C:C,MATCH(_xlfn.NUMBERVALUE(A3655),kommuner!B:B,0))</f>
        <v>3042</v>
      </c>
      <c r="C3655" s="111" t="s">
        <v>127</v>
      </c>
      <c r="D3655" s="111" t="s">
        <v>127</v>
      </c>
      <c r="E3655" s="111" t="s">
        <v>126</v>
      </c>
      <c r="F3655" s="111" t="s">
        <v>172</v>
      </c>
      <c r="G3655" s="111" t="s">
        <v>180</v>
      </c>
      <c r="H3655" s="111" t="s">
        <v>172</v>
      </c>
      <c r="I3655" s="111" t="s">
        <v>180</v>
      </c>
      <c r="J3655" t="str">
        <f t="shared" si="114"/>
        <v>3042SkogMineraljordBarskogHøy</v>
      </c>
      <c r="K3655" s="111">
        <v>-4.2610596243420318</v>
      </c>
      <c r="L3655" s="111">
        <v>0.85306406685236758</v>
      </c>
      <c r="M3655" s="111">
        <v>6.4056614999681585E-2</v>
      </c>
      <c r="N3655" s="112">
        <f t="shared" si="115"/>
        <v>-3.3439389424899826</v>
      </c>
    </row>
    <row r="3656" spans="1:14" x14ac:dyDescent="0.25">
      <c r="A3656" s="111" t="s">
        <v>689</v>
      </c>
      <c r="B3656" s="111">
        <f>INDEX(kommuner!C:C,MATCH(_xlfn.NUMBERVALUE(A3656),kommuner!B:B,0))</f>
        <v>3042</v>
      </c>
      <c r="C3656" s="111" t="s">
        <v>127</v>
      </c>
      <c r="D3656" s="111" t="s">
        <v>127</v>
      </c>
      <c r="E3656" s="111" t="s">
        <v>126</v>
      </c>
      <c r="F3656" s="111" t="s">
        <v>172</v>
      </c>
      <c r="G3656" s="111" t="s">
        <v>167</v>
      </c>
      <c r="H3656" s="111" t="s">
        <v>172</v>
      </c>
      <c r="I3656" s="111" t="s">
        <v>167</v>
      </c>
      <c r="J3656" t="str">
        <f t="shared" si="114"/>
        <v>3042SkogMineraljordBarskogImpediment</v>
      </c>
      <c r="K3656" s="111">
        <v>-1.5740166960016819</v>
      </c>
      <c r="L3656" s="111">
        <v>0.85306406685236758</v>
      </c>
      <c r="M3656" s="111">
        <v>6.3979989500968365E-2</v>
      </c>
      <c r="N3656" s="112">
        <f t="shared" si="115"/>
        <v>-0.65697263964834596</v>
      </c>
    </row>
    <row r="3657" spans="1:14" x14ac:dyDescent="0.25">
      <c r="A3657" s="111" t="s">
        <v>689</v>
      </c>
      <c r="B3657" s="111">
        <f>INDEX(kommuner!C:C,MATCH(_xlfn.NUMBERVALUE(A3657),kommuner!B:B,0))</f>
        <v>3042</v>
      </c>
      <c r="C3657" s="111" t="s">
        <v>127</v>
      </c>
      <c r="D3657" s="111" t="s">
        <v>127</v>
      </c>
      <c r="E3657" s="111" t="s">
        <v>126</v>
      </c>
      <c r="F3657" s="111" t="s">
        <v>172</v>
      </c>
      <c r="G3657" s="111" t="s">
        <v>190</v>
      </c>
      <c r="H3657" s="111" t="s">
        <v>172</v>
      </c>
      <c r="I3657" s="111" t="s">
        <v>190</v>
      </c>
      <c r="J3657" t="str">
        <f t="shared" si="114"/>
        <v>3042SkogMineraljordBarskogLav</v>
      </c>
      <c r="K3657" s="111">
        <v>-2.1094741240186856</v>
      </c>
      <c r="L3657" s="111">
        <v>0.85306406685236758</v>
      </c>
      <c r="M3657" s="111">
        <v>6.3979989500968365E-2</v>
      </c>
      <c r="N3657" s="112">
        <f t="shared" si="115"/>
        <v>-1.1924300676653499</v>
      </c>
    </row>
    <row r="3658" spans="1:14" x14ac:dyDescent="0.25">
      <c r="A3658" s="111" t="s">
        <v>689</v>
      </c>
      <c r="B3658" s="111">
        <f>INDEX(kommuner!C:C,MATCH(_xlfn.NUMBERVALUE(A3658),kommuner!B:B,0))</f>
        <v>3042</v>
      </c>
      <c r="C3658" s="111" t="s">
        <v>127</v>
      </c>
      <c r="D3658" s="111" t="s">
        <v>127</v>
      </c>
      <c r="E3658" s="111" t="s">
        <v>126</v>
      </c>
      <c r="F3658" s="111" t="s">
        <v>172</v>
      </c>
      <c r="G3658" s="111" t="s">
        <v>173</v>
      </c>
      <c r="H3658" s="111" t="s">
        <v>172</v>
      </c>
      <c r="I3658" s="111" t="s">
        <v>173</v>
      </c>
      <c r="J3658" t="str">
        <f t="shared" si="114"/>
        <v>3042SkogMineraljordBarskogMiddels</v>
      </c>
      <c r="K3658" s="111">
        <v>-2.8820985952554645</v>
      </c>
      <c r="L3658" s="111">
        <v>0.85306406685236758</v>
      </c>
      <c r="M3658" s="111">
        <v>6.4056614999681585E-2</v>
      </c>
      <c r="N3658" s="112">
        <f t="shared" si="115"/>
        <v>-1.9649779134034155</v>
      </c>
    </row>
    <row r="3659" spans="1:14" x14ac:dyDescent="0.25">
      <c r="A3659" s="111" t="s">
        <v>689</v>
      </c>
      <c r="B3659" s="111">
        <f>INDEX(kommuner!C:C,MATCH(_xlfn.NUMBERVALUE(A3659),kommuner!B:B,0))</f>
        <v>3042</v>
      </c>
      <c r="C3659" s="111" t="s">
        <v>127</v>
      </c>
      <c r="D3659" s="111" t="s">
        <v>127</v>
      </c>
      <c r="E3659" s="111" t="s">
        <v>126</v>
      </c>
      <c r="F3659" s="111" t="s">
        <v>172</v>
      </c>
      <c r="G3659" s="111" t="s">
        <v>186</v>
      </c>
      <c r="H3659" s="111" t="s">
        <v>172</v>
      </c>
      <c r="I3659" s="111" t="s">
        <v>186</v>
      </c>
      <c r="J3659" t="str">
        <f t="shared" si="114"/>
        <v>3042SkogMineraljordBarskogSærs høy</v>
      </c>
      <c r="K3659" s="111">
        <v>0.12072674540874306</v>
      </c>
      <c r="L3659" s="111">
        <v>0.85306406685236758</v>
      </c>
      <c r="M3659" s="111">
        <v>6.4056614999681585E-2</v>
      </c>
      <c r="N3659" s="112">
        <f t="shared" si="115"/>
        <v>1.0378474272607923</v>
      </c>
    </row>
    <row r="3660" spans="1:14" x14ac:dyDescent="0.25">
      <c r="A3660" s="111" t="s">
        <v>689</v>
      </c>
      <c r="B3660" s="111">
        <f>INDEX(kommuner!C:C,MATCH(_xlfn.NUMBERVALUE(A3660),kommuner!B:B,0))</f>
        <v>3042</v>
      </c>
      <c r="C3660" s="111" t="s">
        <v>127</v>
      </c>
      <c r="D3660" s="111" t="s">
        <v>127</v>
      </c>
      <c r="E3660" s="111" t="s">
        <v>126</v>
      </c>
      <c r="F3660" s="111" t="s">
        <v>179</v>
      </c>
      <c r="G3660" s="111" t="s">
        <v>180</v>
      </c>
      <c r="H3660" s="111" t="s">
        <v>179</v>
      </c>
      <c r="I3660" s="111" t="s">
        <v>180</v>
      </c>
      <c r="J3660" t="str">
        <f t="shared" si="114"/>
        <v>3042SkogMineraljordBlandingsskogHøy</v>
      </c>
      <c r="K3660" s="111">
        <v>-8.5703651807373102</v>
      </c>
      <c r="L3660" s="111">
        <v>0.85306406685236758</v>
      </c>
      <c r="M3660" s="111">
        <v>6.3979989500968365E-2</v>
      </c>
      <c r="N3660" s="112">
        <f t="shared" si="115"/>
        <v>-7.6533211243839743</v>
      </c>
    </row>
    <row r="3661" spans="1:14" x14ac:dyDescent="0.25">
      <c r="A3661" s="111" t="s">
        <v>689</v>
      </c>
      <c r="B3661" s="111">
        <f>INDEX(kommuner!C:C,MATCH(_xlfn.NUMBERVALUE(A3661),kommuner!B:B,0))</f>
        <v>3042</v>
      </c>
      <c r="C3661" s="111" t="s">
        <v>127</v>
      </c>
      <c r="D3661" s="111" t="s">
        <v>127</v>
      </c>
      <c r="E3661" s="111" t="s">
        <v>126</v>
      </c>
      <c r="F3661" s="111" t="s">
        <v>179</v>
      </c>
      <c r="G3661" s="111" t="s">
        <v>167</v>
      </c>
      <c r="H3661" s="111" t="s">
        <v>179</v>
      </c>
      <c r="I3661" s="111" t="s">
        <v>167</v>
      </c>
      <c r="J3661" t="str">
        <f t="shared" si="114"/>
        <v>3042SkogMineraljordBlandingsskogImpediment</v>
      </c>
      <c r="K3661" s="111">
        <v>-2.0950685747655116</v>
      </c>
      <c r="L3661" s="111">
        <v>0.85306406685236758</v>
      </c>
      <c r="M3661" s="111">
        <v>6.3979989500968365E-2</v>
      </c>
      <c r="N3661" s="112">
        <f t="shared" si="115"/>
        <v>-1.1780245184121758</v>
      </c>
    </row>
    <row r="3662" spans="1:14" x14ac:dyDescent="0.25">
      <c r="A3662" s="111" t="s">
        <v>689</v>
      </c>
      <c r="B3662" s="111">
        <f>INDEX(kommuner!C:C,MATCH(_xlfn.NUMBERVALUE(A3662),kommuner!B:B,0))</f>
        <v>3042</v>
      </c>
      <c r="C3662" s="111" t="s">
        <v>127</v>
      </c>
      <c r="D3662" s="111" t="s">
        <v>127</v>
      </c>
      <c r="E3662" s="111" t="s">
        <v>126</v>
      </c>
      <c r="F3662" s="111" t="s">
        <v>179</v>
      </c>
      <c r="G3662" s="111" t="s">
        <v>190</v>
      </c>
      <c r="H3662" s="111" t="s">
        <v>179</v>
      </c>
      <c r="I3662" s="111" t="s">
        <v>190</v>
      </c>
      <c r="J3662" t="str">
        <f t="shared" si="114"/>
        <v>3042SkogMineraljordBlandingsskogLav</v>
      </c>
      <c r="K3662" s="111">
        <v>-3.814060654162915</v>
      </c>
      <c r="L3662" s="111">
        <v>0.85306406685236758</v>
      </c>
      <c r="M3662" s="111">
        <v>6.3979989500968365E-2</v>
      </c>
      <c r="N3662" s="112">
        <f t="shared" si="115"/>
        <v>-2.897016597809579</v>
      </c>
    </row>
    <row r="3663" spans="1:14" x14ac:dyDescent="0.25">
      <c r="A3663" s="111" t="s">
        <v>689</v>
      </c>
      <c r="B3663" s="111">
        <f>INDEX(kommuner!C:C,MATCH(_xlfn.NUMBERVALUE(A3663),kommuner!B:B,0))</f>
        <v>3042</v>
      </c>
      <c r="C3663" s="111" t="s">
        <v>127</v>
      </c>
      <c r="D3663" s="111" t="s">
        <v>127</v>
      </c>
      <c r="E3663" s="111" t="s">
        <v>126</v>
      </c>
      <c r="F3663" s="111" t="s">
        <v>179</v>
      </c>
      <c r="G3663" s="111" t="s">
        <v>173</v>
      </c>
      <c r="H3663" s="111" t="s">
        <v>179</v>
      </c>
      <c r="I3663" s="111" t="s">
        <v>173</v>
      </c>
      <c r="J3663" t="str">
        <f t="shared" si="114"/>
        <v>3042SkogMineraljordBlandingsskogMiddels</v>
      </c>
      <c r="K3663" s="111">
        <v>-4.5623521854183373</v>
      </c>
      <c r="L3663" s="111">
        <v>0.85306406685236758</v>
      </c>
      <c r="M3663" s="111">
        <v>6.3979989500968365E-2</v>
      </c>
      <c r="N3663" s="112">
        <f t="shared" si="115"/>
        <v>-3.6453081290650013</v>
      </c>
    </row>
    <row r="3664" spans="1:14" x14ac:dyDescent="0.25">
      <c r="A3664" s="111" t="s">
        <v>689</v>
      </c>
      <c r="B3664" s="111">
        <f>INDEX(kommuner!C:C,MATCH(_xlfn.NUMBERVALUE(A3664),kommuner!B:B,0))</f>
        <v>3042</v>
      </c>
      <c r="C3664" s="111" t="s">
        <v>127</v>
      </c>
      <c r="D3664" s="111" t="s">
        <v>127</v>
      </c>
      <c r="E3664" s="111" t="s">
        <v>126</v>
      </c>
      <c r="F3664" s="111" t="s">
        <v>179</v>
      </c>
      <c r="G3664" s="111" t="s">
        <v>186</v>
      </c>
      <c r="H3664" s="111" t="s">
        <v>179</v>
      </c>
      <c r="I3664" s="111" t="s">
        <v>186</v>
      </c>
      <c r="J3664" t="str">
        <f t="shared" si="114"/>
        <v>3042SkogMineraljordBlandingsskogSærs høy</v>
      </c>
      <c r="K3664" s="111">
        <v>-2.9395925245326562</v>
      </c>
      <c r="L3664" s="111">
        <v>0.85306406685236758</v>
      </c>
      <c r="M3664" s="111">
        <v>6.3979989500968365E-2</v>
      </c>
      <c r="N3664" s="112">
        <f t="shared" si="115"/>
        <v>-2.0225484681793202</v>
      </c>
    </row>
    <row r="3665" spans="1:14" x14ac:dyDescent="0.25">
      <c r="A3665" s="111" t="s">
        <v>689</v>
      </c>
      <c r="B3665" s="111">
        <f>INDEX(kommuner!C:C,MATCH(_xlfn.NUMBERVALUE(A3665),kommuner!B:B,0))</f>
        <v>3042</v>
      </c>
      <c r="C3665" s="111" t="s">
        <v>127</v>
      </c>
      <c r="D3665" s="111" t="s">
        <v>127</v>
      </c>
      <c r="E3665" s="111" t="s">
        <v>126</v>
      </c>
      <c r="F3665" s="111" t="s">
        <v>185</v>
      </c>
      <c r="G3665" s="111" t="s">
        <v>180</v>
      </c>
      <c r="H3665" s="111" t="s">
        <v>185</v>
      </c>
      <c r="I3665" s="111" t="s">
        <v>180</v>
      </c>
      <c r="J3665" t="str">
        <f t="shared" si="114"/>
        <v>3042SkogMineraljordLauvskogHøy</v>
      </c>
      <c r="K3665" s="111">
        <v>-3.6072016095960531</v>
      </c>
      <c r="L3665" s="111">
        <v>0.85306406685236758</v>
      </c>
      <c r="M3665" s="111">
        <v>6.3979989500968365E-2</v>
      </c>
      <c r="N3665" s="112">
        <f t="shared" si="115"/>
        <v>-2.6901575532427171</v>
      </c>
    </row>
    <row r="3666" spans="1:14" x14ac:dyDescent="0.25">
      <c r="A3666" s="111" t="s">
        <v>689</v>
      </c>
      <c r="B3666" s="111">
        <f>INDEX(kommuner!C:C,MATCH(_xlfn.NUMBERVALUE(A3666),kommuner!B:B,0))</f>
        <v>3042</v>
      </c>
      <c r="C3666" s="111" t="s">
        <v>127</v>
      </c>
      <c r="D3666" s="111" t="s">
        <v>127</v>
      </c>
      <c r="E3666" s="111" t="s">
        <v>126</v>
      </c>
      <c r="F3666" s="111" t="s">
        <v>185</v>
      </c>
      <c r="G3666" s="111" t="s">
        <v>167</v>
      </c>
      <c r="H3666" s="111" t="s">
        <v>185</v>
      </c>
      <c r="I3666" s="111" t="s">
        <v>167</v>
      </c>
      <c r="J3666" t="str">
        <f t="shared" si="114"/>
        <v>3042SkogMineraljordLauvskogImpediment</v>
      </c>
      <c r="K3666" s="111">
        <v>-1.1043030228661443</v>
      </c>
      <c r="L3666" s="111">
        <v>0.85306406685236758</v>
      </c>
      <c r="M3666" s="111">
        <v>6.3979989500968365E-2</v>
      </c>
      <c r="N3666" s="112">
        <f t="shared" si="115"/>
        <v>-0.18725896651280841</v>
      </c>
    </row>
    <row r="3667" spans="1:14" x14ac:dyDescent="0.25">
      <c r="A3667" s="111" t="s">
        <v>689</v>
      </c>
      <c r="B3667" s="111">
        <f>INDEX(kommuner!C:C,MATCH(_xlfn.NUMBERVALUE(A3667),kommuner!B:B,0))</f>
        <v>3042</v>
      </c>
      <c r="C3667" s="111" t="s">
        <v>127</v>
      </c>
      <c r="D3667" s="111" t="s">
        <v>127</v>
      </c>
      <c r="E3667" s="111" t="s">
        <v>126</v>
      </c>
      <c r="F3667" s="111" t="s">
        <v>185</v>
      </c>
      <c r="G3667" s="111" t="s">
        <v>190</v>
      </c>
      <c r="H3667" s="111" t="s">
        <v>185</v>
      </c>
      <c r="I3667" s="111" t="s">
        <v>190</v>
      </c>
      <c r="J3667" t="str">
        <f t="shared" si="114"/>
        <v>3042SkogMineraljordLauvskogLav</v>
      </c>
      <c r="K3667" s="111">
        <v>-8.9748170935426599E-2</v>
      </c>
      <c r="L3667" s="111">
        <v>0.85306406685236758</v>
      </c>
      <c r="M3667" s="111">
        <v>6.3979989500968365E-2</v>
      </c>
      <c r="N3667" s="112">
        <f t="shared" si="115"/>
        <v>0.82729588541790933</v>
      </c>
    </row>
    <row r="3668" spans="1:14" x14ac:dyDescent="0.25">
      <c r="A3668" s="111" t="s">
        <v>689</v>
      </c>
      <c r="B3668" s="111">
        <f>INDEX(kommuner!C:C,MATCH(_xlfn.NUMBERVALUE(A3668),kommuner!B:B,0))</f>
        <v>3042</v>
      </c>
      <c r="C3668" s="111" t="s">
        <v>127</v>
      </c>
      <c r="D3668" s="111" t="s">
        <v>127</v>
      </c>
      <c r="E3668" s="111" t="s">
        <v>126</v>
      </c>
      <c r="F3668" s="111" t="s">
        <v>185</v>
      </c>
      <c r="G3668" s="111" t="s">
        <v>173</v>
      </c>
      <c r="H3668" s="111" t="s">
        <v>185</v>
      </c>
      <c r="I3668" s="111" t="s">
        <v>173</v>
      </c>
      <c r="J3668" t="str">
        <f t="shared" si="114"/>
        <v>3042SkogMineraljordLauvskogMiddels</v>
      </c>
      <c r="K3668" s="111">
        <v>-2.4151390344437029</v>
      </c>
      <c r="L3668" s="111">
        <v>0.85306406685236758</v>
      </c>
      <c r="M3668" s="111">
        <v>6.3979989500968365E-2</v>
      </c>
      <c r="N3668" s="112">
        <f t="shared" si="115"/>
        <v>-1.4980949780903672</v>
      </c>
    </row>
    <row r="3669" spans="1:14" x14ac:dyDescent="0.25">
      <c r="A3669" s="111" t="s">
        <v>689</v>
      </c>
      <c r="B3669" s="111">
        <f>INDEX(kommuner!C:C,MATCH(_xlfn.NUMBERVALUE(A3669),kommuner!B:B,0))</f>
        <v>3042</v>
      </c>
      <c r="C3669" s="111" t="s">
        <v>127</v>
      </c>
      <c r="D3669" s="111" t="s">
        <v>127</v>
      </c>
      <c r="E3669" s="111" t="s">
        <v>126</v>
      </c>
      <c r="F3669" s="111" t="s">
        <v>185</v>
      </c>
      <c r="G3669" s="111" t="s">
        <v>186</v>
      </c>
      <c r="H3669" s="111" t="s">
        <v>185</v>
      </c>
      <c r="I3669" s="111" t="s">
        <v>186</v>
      </c>
      <c r="J3669" t="str">
        <f t="shared" si="114"/>
        <v>3042SkogMineraljordLauvskogSærs høy</v>
      </c>
      <c r="K3669" s="111">
        <v>-3.6560473259425113</v>
      </c>
      <c r="L3669" s="111">
        <v>0.85306406685236758</v>
      </c>
      <c r="M3669" s="111">
        <v>6.3979989500968365E-2</v>
      </c>
      <c r="N3669" s="112">
        <f t="shared" si="115"/>
        <v>-2.7390032695891753</v>
      </c>
    </row>
    <row r="3670" spans="1:14" x14ac:dyDescent="0.25">
      <c r="A3670" s="111" t="s">
        <v>689</v>
      </c>
      <c r="B3670" s="111">
        <f>INDEX(kommuner!C:C,MATCH(_xlfn.NUMBERVALUE(A3670),kommuner!B:B,0))</f>
        <v>3042</v>
      </c>
      <c r="C3670" s="111" t="s">
        <v>127</v>
      </c>
      <c r="D3670" s="111" t="s">
        <v>127</v>
      </c>
      <c r="E3670" s="111" t="s">
        <v>123</v>
      </c>
      <c r="F3670" s="111" t="s">
        <v>172</v>
      </c>
      <c r="G3670" s="111" t="s">
        <v>180</v>
      </c>
      <c r="H3670" s="111" t="s">
        <v>172</v>
      </c>
      <c r="I3670" s="111" t="s">
        <v>180</v>
      </c>
      <c r="J3670" t="str">
        <f t="shared" si="114"/>
        <v>3042SkogOrganisk jordBarskogHøy</v>
      </c>
      <c r="K3670" s="111">
        <v>-2.5184559031994138</v>
      </c>
      <c r="L3670" s="111">
        <v>0.92784825435236762</v>
      </c>
      <c r="M3670" s="111">
        <v>0.46518126042825314</v>
      </c>
      <c r="N3670" s="112">
        <f t="shared" si="115"/>
        <v>-1.1254263884187932</v>
      </c>
    </row>
    <row r="3671" spans="1:14" x14ac:dyDescent="0.25">
      <c r="A3671" s="111" t="s">
        <v>689</v>
      </c>
      <c r="B3671" s="111">
        <f>INDEX(kommuner!C:C,MATCH(_xlfn.NUMBERVALUE(A3671),kommuner!B:B,0))</f>
        <v>3042</v>
      </c>
      <c r="C3671" s="111" t="s">
        <v>127</v>
      </c>
      <c r="D3671" s="111" t="s">
        <v>127</v>
      </c>
      <c r="E3671" s="111" t="s">
        <v>123</v>
      </c>
      <c r="F3671" s="111" t="s">
        <v>172</v>
      </c>
      <c r="G3671" s="111" t="s">
        <v>167</v>
      </c>
      <c r="H3671" s="111" t="s">
        <v>172</v>
      </c>
      <c r="I3671" s="111" t="s">
        <v>167</v>
      </c>
      <c r="J3671" t="str">
        <f t="shared" si="114"/>
        <v>3042SkogOrganisk jordBarskogImpediment</v>
      </c>
      <c r="K3671" s="111">
        <v>-0.13011741963904588</v>
      </c>
      <c r="L3671" s="111">
        <v>0.92784825435236762</v>
      </c>
      <c r="M3671" s="111">
        <v>0.46510463492953991</v>
      </c>
      <c r="N3671" s="112">
        <f t="shared" si="115"/>
        <v>1.2628354696428616</v>
      </c>
    </row>
    <row r="3672" spans="1:14" x14ac:dyDescent="0.25">
      <c r="A3672" s="111" t="s">
        <v>689</v>
      </c>
      <c r="B3672" s="111">
        <f>INDEX(kommuner!C:C,MATCH(_xlfn.NUMBERVALUE(A3672),kommuner!B:B,0))</f>
        <v>3042</v>
      </c>
      <c r="C3672" s="111" t="s">
        <v>127</v>
      </c>
      <c r="D3672" s="111" t="s">
        <v>127</v>
      </c>
      <c r="E3672" s="111" t="s">
        <v>123</v>
      </c>
      <c r="F3672" s="111" t="s">
        <v>172</v>
      </c>
      <c r="G3672" s="111" t="s">
        <v>190</v>
      </c>
      <c r="H3672" s="111" t="s">
        <v>172</v>
      </c>
      <c r="I3672" s="111" t="s">
        <v>190</v>
      </c>
      <c r="J3672" t="str">
        <f t="shared" si="114"/>
        <v>3042SkogOrganisk jordBarskogLav</v>
      </c>
      <c r="K3672" s="111">
        <v>-0.50666953101693391</v>
      </c>
      <c r="L3672" s="111">
        <v>0.92784825435236762</v>
      </c>
      <c r="M3672" s="111">
        <v>0.46510463492953991</v>
      </c>
      <c r="N3672" s="112">
        <f t="shared" si="115"/>
        <v>0.88628335826497362</v>
      </c>
    </row>
    <row r="3673" spans="1:14" x14ac:dyDescent="0.25">
      <c r="A3673" s="111" t="s">
        <v>689</v>
      </c>
      <c r="B3673" s="111">
        <f>INDEX(kommuner!C:C,MATCH(_xlfn.NUMBERVALUE(A3673),kommuner!B:B,0))</f>
        <v>3042</v>
      </c>
      <c r="C3673" s="111" t="s">
        <v>127</v>
      </c>
      <c r="D3673" s="111" t="s">
        <v>127</v>
      </c>
      <c r="E3673" s="111" t="s">
        <v>123</v>
      </c>
      <c r="F3673" s="111" t="s">
        <v>172</v>
      </c>
      <c r="G3673" s="111" t="s">
        <v>173</v>
      </c>
      <c r="H3673" s="111" t="s">
        <v>172</v>
      </c>
      <c r="I3673" s="111" t="s">
        <v>173</v>
      </c>
      <c r="J3673" t="str">
        <f t="shared" si="114"/>
        <v>3042SkogOrganisk jordBarskogMiddels</v>
      </c>
      <c r="K3673" s="111">
        <v>-1.5571490961494638</v>
      </c>
      <c r="L3673" s="111">
        <v>0.92784825435236762</v>
      </c>
      <c r="M3673" s="111">
        <v>0.46518126042825314</v>
      </c>
      <c r="N3673" s="112">
        <f t="shared" si="115"/>
        <v>-0.16411958136884308</v>
      </c>
    </row>
    <row r="3674" spans="1:14" x14ac:dyDescent="0.25">
      <c r="A3674" s="111" t="s">
        <v>689</v>
      </c>
      <c r="B3674" s="111">
        <f>INDEX(kommuner!C:C,MATCH(_xlfn.NUMBERVALUE(A3674),kommuner!B:B,0))</f>
        <v>3042</v>
      </c>
      <c r="C3674" s="111" t="s">
        <v>127</v>
      </c>
      <c r="D3674" s="111" t="s">
        <v>127</v>
      </c>
      <c r="E3674" s="111" t="s">
        <v>123</v>
      </c>
      <c r="F3674" s="111" t="s">
        <v>172</v>
      </c>
      <c r="G3674" s="111" t="s">
        <v>186</v>
      </c>
      <c r="H3674" s="111" t="s">
        <v>172</v>
      </c>
      <c r="I3674" s="111" t="s">
        <v>186</v>
      </c>
      <c r="J3674" t="str">
        <f t="shared" si="114"/>
        <v>3042SkogOrganisk jordBarskogSærs høy</v>
      </c>
      <c r="K3674" s="111">
        <v>2.5548655235722699</v>
      </c>
      <c r="L3674" s="111">
        <v>0.92784825435236762</v>
      </c>
      <c r="M3674" s="111">
        <v>0.46518126042825314</v>
      </c>
      <c r="N3674" s="112">
        <f t="shared" si="115"/>
        <v>3.9478950383528906</v>
      </c>
    </row>
    <row r="3675" spans="1:14" x14ac:dyDescent="0.25">
      <c r="A3675" s="111" t="s">
        <v>689</v>
      </c>
      <c r="B3675" s="111">
        <f>INDEX(kommuner!C:C,MATCH(_xlfn.NUMBERVALUE(A3675),kommuner!B:B,0))</f>
        <v>3042</v>
      </c>
      <c r="C3675" s="111" t="s">
        <v>127</v>
      </c>
      <c r="D3675" s="111" t="s">
        <v>127</v>
      </c>
      <c r="E3675" s="111" t="s">
        <v>123</v>
      </c>
      <c r="F3675" s="111" t="s">
        <v>179</v>
      </c>
      <c r="G3675" s="111" t="s">
        <v>180</v>
      </c>
      <c r="H3675" s="111" t="s">
        <v>179</v>
      </c>
      <c r="I3675" s="111" t="s">
        <v>180</v>
      </c>
      <c r="J3675" t="str">
        <f t="shared" si="114"/>
        <v>3042SkogOrganisk jordBlandingsskogHøy</v>
      </c>
      <c r="K3675" s="111">
        <v>-5.5554344456832343</v>
      </c>
      <c r="L3675" s="111">
        <v>0.92784825435236762</v>
      </c>
      <c r="M3675" s="111">
        <v>0.46510463492953991</v>
      </c>
      <c r="N3675" s="112">
        <f t="shared" si="115"/>
        <v>-4.1624815564013264</v>
      </c>
    </row>
    <row r="3676" spans="1:14" x14ac:dyDescent="0.25">
      <c r="A3676" s="111" t="s">
        <v>689</v>
      </c>
      <c r="B3676" s="111">
        <f>INDEX(kommuner!C:C,MATCH(_xlfn.NUMBERVALUE(A3676),kommuner!B:B,0))</f>
        <v>3042</v>
      </c>
      <c r="C3676" s="111" t="s">
        <v>127</v>
      </c>
      <c r="D3676" s="111" t="s">
        <v>127</v>
      </c>
      <c r="E3676" s="111" t="s">
        <v>123</v>
      </c>
      <c r="F3676" s="111" t="s">
        <v>179</v>
      </c>
      <c r="G3676" s="111" t="s">
        <v>167</v>
      </c>
      <c r="H3676" s="111" t="s">
        <v>179</v>
      </c>
      <c r="I3676" s="111" t="s">
        <v>167</v>
      </c>
      <c r="J3676" t="str">
        <f t="shared" si="114"/>
        <v>3042SkogOrganisk jordBlandingsskogImpediment</v>
      </c>
      <c r="K3676" s="111">
        <v>-0.28586344175800005</v>
      </c>
      <c r="L3676" s="111">
        <v>0.92784825435236762</v>
      </c>
      <c r="M3676" s="111">
        <v>0.46510463492953991</v>
      </c>
      <c r="N3676" s="112">
        <f t="shared" si="115"/>
        <v>1.1070894475239075</v>
      </c>
    </row>
    <row r="3677" spans="1:14" x14ac:dyDescent="0.25">
      <c r="A3677" s="111" t="s">
        <v>689</v>
      </c>
      <c r="B3677" s="111">
        <f>INDEX(kommuner!C:C,MATCH(_xlfn.NUMBERVALUE(A3677),kommuner!B:B,0))</f>
        <v>3042</v>
      </c>
      <c r="C3677" s="111" t="s">
        <v>127</v>
      </c>
      <c r="D3677" s="111" t="s">
        <v>127</v>
      </c>
      <c r="E3677" s="111" t="s">
        <v>123</v>
      </c>
      <c r="F3677" s="111" t="s">
        <v>179</v>
      </c>
      <c r="G3677" s="111" t="s">
        <v>190</v>
      </c>
      <c r="H3677" s="111" t="s">
        <v>179</v>
      </c>
      <c r="I3677" s="111" t="s">
        <v>190</v>
      </c>
      <c r="J3677" t="str">
        <f t="shared" si="114"/>
        <v>3042SkogOrganisk jordBlandingsskogLav</v>
      </c>
      <c r="K3677" s="111">
        <v>-1.2347339377887629</v>
      </c>
      <c r="L3677" s="111">
        <v>0.92784825435236762</v>
      </c>
      <c r="M3677" s="111">
        <v>0.46510463492953991</v>
      </c>
      <c r="N3677" s="112">
        <f t="shared" si="115"/>
        <v>0.15821895149314458</v>
      </c>
    </row>
    <row r="3678" spans="1:14" x14ac:dyDescent="0.25">
      <c r="A3678" s="111" t="s">
        <v>689</v>
      </c>
      <c r="B3678" s="111">
        <f>INDEX(kommuner!C:C,MATCH(_xlfn.NUMBERVALUE(A3678),kommuner!B:B,0))</f>
        <v>3042</v>
      </c>
      <c r="C3678" s="111" t="s">
        <v>127</v>
      </c>
      <c r="D3678" s="111" t="s">
        <v>127</v>
      </c>
      <c r="E3678" s="111" t="s">
        <v>123</v>
      </c>
      <c r="F3678" s="111" t="s">
        <v>179</v>
      </c>
      <c r="G3678" s="111" t="s">
        <v>173</v>
      </c>
      <c r="H3678" s="111" t="s">
        <v>179</v>
      </c>
      <c r="I3678" s="111" t="s">
        <v>173</v>
      </c>
      <c r="J3678" t="str">
        <f t="shared" si="114"/>
        <v>3042SkogOrganisk jordBlandingsskogMiddels</v>
      </c>
      <c r="K3678" s="111">
        <v>-2.4239591752717748</v>
      </c>
      <c r="L3678" s="111">
        <v>0.92784825435236762</v>
      </c>
      <c r="M3678" s="111">
        <v>0.46510463492953991</v>
      </c>
      <c r="N3678" s="112">
        <f t="shared" si="115"/>
        <v>-1.0310062859898674</v>
      </c>
    </row>
    <row r="3679" spans="1:14" x14ac:dyDescent="0.25">
      <c r="A3679" s="111" t="s">
        <v>689</v>
      </c>
      <c r="B3679" s="111">
        <f>INDEX(kommuner!C:C,MATCH(_xlfn.NUMBERVALUE(A3679),kommuner!B:B,0))</f>
        <v>3042</v>
      </c>
      <c r="C3679" s="111" t="s">
        <v>127</v>
      </c>
      <c r="D3679" s="111" t="s">
        <v>127</v>
      </c>
      <c r="E3679" s="111" t="s">
        <v>123</v>
      </c>
      <c r="F3679" s="111" t="s">
        <v>179</v>
      </c>
      <c r="G3679" s="111" t="s">
        <v>186</v>
      </c>
      <c r="H3679" s="111" t="s">
        <v>179</v>
      </c>
      <c r="I3679" s="111" t="s">
        <v>186</v>
      </c>
      <c r="J3679" t="str">
        <f t="shared" si="114"/>
        <v>3042SkogOrganisk jordBlandingsskogSærs høy</v>
      </c>
      <c r="K3679" s="111">
        <v>-1.5726115302258048</v>
      </c>
      <c r="L3679" s="111">
        <v>0.92784825435236762</v>
      </c>
      <c r="M3679" s="111">
        <v>0.46510463492953991</v>
      </c>
      <c r="N3679" s="112">
        <f t="shared" si="115"/>
        <v>-0.17965864094389727</v>
      </c>
    </row>
    <row r="3680" spans="1:14" x14ac:dyDescent="0.25">
      <c r="A3680" s="111" t="s">
        <v>689</v>
      </c>
      <c r="B3680" s="111">
        <f>INDEX(kommuner!C:C,MATCH(_xlfn.NUMBERVALUE(A3680),kommuner!B:B,0))</f>
        <v>3042</v>
      </c>
      <c r="C3680" s="111" t="s">
        <v>127</v>
      </c>
      <c r="D3680" s="111" t="s">
        <v>127</v>
      </c>
      <c r="E3680" s="111" t="s">
        <v>123</v>
      </c>
      <c r="F3680" s="111" t="s">
        <v>185</v>
      </c>
      <c r="G3680" s="111" t="s">
        <v>180</v>
      </c>
      <c r="H3680" s="111" t="s">
        <v>185</v>
      </c>
      <c r="I3680" s="111" t="s">
        <v>180</v>
      </c>
      <c r="J3680" t="str">
        <f t="shared" si="114"/>
        <v>3042SkogOrganisk jordLauvskogHøy</v>
      </c>
      <c r="K3680" s="111">
        <v>-1.9913688882377358</v>
      </c>
      <c r="L3680" s="111">
        <v>0.92784825435236762</v>
      </c>
      <c r="M3680" s="111">
        <v>0.46510463492953991</v>
      </c>
      <c r="N3680" s="112">
        <f t="shared" si="115"/>
        <v>-0.59841599895582831</v>
      </c>
    </row>
    <row r="3681" spans="1:14" x14ac:dyDescent="0.25">
      <c r="A3681" s="111" t="s">
        <v>689</v>
      </c>
      <c r="B3681" s="111">
        <f>INDEX(kommuner!C:C,MATCH(_xlfn.NUMBERVALUE(A3681),kommuner!B:B,0))</f>
        <v>3042</v>
      </c>
      <c r="C3681" s="111" t="s">
        <v>127</v>
      </c>
      <c r="D3681" s="111" t="s">
        <v>127</v>
      </c>
      <c r="E3681" s="111" t="s">
        <v>123</v>
      </c>
      <c r="F3681" s="111" t="s">
        <v>185</v>
      </c>
      <c r="G3681" s="111" t="s">
        <v>167</v>
      </c>
      <c r="H3681" s="111" t="s">
        <v>185</v>
      </c>
      <c r="I3681" s="111" t="s">
        <v>167</v>
      </c>
      <c r="J3681" t="str">
        <f t="shared" si="114"/>
        <v>3042SkogOrganisk jordLauvskogImpediment</v>
      </c>
      <c r="K3681" s="111">
        <v>0.35000626494250675</v>
      </c>
      <c r="L3681" s="111">
        <v>0.92784825435236762</v>
      </c>
      <c r="M3681" s="111">
        <v>0.46510463492953991</v>
      </c>
      <c r="N3681" s="112">
        <f t="shared" si="115"/>
        <v>1.7429591542244141</v>
      </c>
    </row>
    <row r="3682" spans="1:14" x14ac:dyDescent="0.25">
      <c r="A3682" s="111" t="s">
        <v>689</v>
      </c>
      <c r="B3682" s="111">
        <f>INDEX(kommuner!C:C,MATCH(_xlfn.NUMBERVALUE(A3682),kommuner!B:B,0))</f>
        <v>3042</v>
      </c>
      <c r="C3682" s="111" t="s">
        <v>127</v>
      </c>
      <c r="D3682" s="111" t="s">
        <v>127</v>
      </c>
      <c r="E3682" s="111" t="s">
        <v>123</v>
      </c>
      <c r="F3682" s="111" t="s">
        <v>185</v>
      </c>
      <c r="G3682" s="111" t="s">
        <v>190</v>
      </c>
      <c r="H3682" s="111" t="s">
        <v>185</v>
      </c>
      <c r="I3682" s="111" t="s">
        <v>190</v>
      </c>
      <c r="J3682" t="str">
        <f t="shared" si="114"/>
        <v>3042SkogOrganisk jordLauvskogLav</v>
      </c>
      <c r="K3682" s="111">
        <v>1.1144075558526714</v>
      </c>
      <c r="L3682" s="111">
        <v>0.92784825435236762</v>
      </c>
      <c r="M3682" s="111">
        <v>0.46510463492953991</v>
      </c>
      <c r="N3682" s="112">
        <f t="shared" si="115"/>
        <v>2.5073604451345788</v>
      </c>
    </row>
    <row r="3683" spans="1:14" x14ac:dyDescent="0.25">
      <c r="A3683" s="111" t="s">
        <v>689</v>
      </c>
      <c r="B3683" s="111">
        <f>INDEX(kommuner!C:C,MATCH(_xlfn.NUMBERVALUE(A3683),kommuner!B:B,0))</f>
        <v>3042</v>
      </c>
      <c r="C3683" s="111" t="s">
        <v>127</v>
      </c>
      <c r="D3683" s="111" t="s">
        <v>127</v>
      </c>
      <c r="E3683" s="111" t="s">
        <v>123</v>
      </c>
      <c r="F3683" s="111" t="s">
        <v>185</v>
      </c>
      <c r="G3683" s="111" t="s">
        <v>173</v>
      </c>
      <c r="H3683" s="111" t="s">
        <v>185</v>
      </c>
      <c r="I3683" s="111" t="s">
        <v>173</v>
      </c>
      <c r="J3683" t="str">
        <f t="shared" si="114"/>
        <v>3042SkogOrganisk jordLauvskogMiddels</v>
      </c>
      <c r="K3683" s="111">
        <v>-0.62664468270982987</v>
      </c>
      <c r="L3683" s="111">
        <v>0.92784825435236762</v>
      </c>
      <c r="M3683" s="111">
        <v>0.46510463492953991</v>
      </c>
      <c r="N3683" s="112">
        <f t="shared" si="115"/>
        <v>0.76630820657207765</v>
      </c>
    </row>
    <row r="3684" spans="1:14" x14ac:dyDescent="0.25">
      <c r="A3684" s="111" t="s">
        <v>689</v>
      </c>
      <c r="B3684" s="111">
        <f>INDEX(kommuner!C:C,MATCH(_xlfn.NUMBERVALUE(A3684),kommuner!B:B,0))</f>
        <v>3042</v>
      </c>
      <c r="C3684" s="111" t="s">
        <v>127</v>
      </c>
      <c r="D3684" s="111" t="s">
        <v>127</v>
      </c>
      <c r="E3684" s="111" t="s">
        <v>123</v>
      </c>
      <c r="F3684" s="111" t="s">
        <v>185</v>
      </c>
      <c r="G3684" s="111" t="s">
        <v>186</v>
      </c>
      <c r="H3684" s="111" t="s">
        <v>185</v>
      </c>
      <c r="I3684" s="111" t="s">
        <v>186</v>
      </c>
      <c r="J3684" t="str">
        <f t="shared" si="114"/>
        <v>3042SkogOrganisk jordLauvskogSærs høy</v>
      </c>
      <c r="K3684" s="111">
        <v>-1.8997279926091779</v>
      </c>
      <c r="L3684" s="111">
        <v>0.92784825435236762</v>
      </c>
      <c r="M3684" s="111">
        <v>0.46510463492953991</v>
      </c>
      <c r="N3684" s="112">
        <f t="shared" si="115"/>
        <v>-0.50677510332727038</v>
      </c>
    </row>
    <row r="3685" spans="1:14" x14ac:dyDescent="0.25">
      <c r="A3685" s="111" t="s">
        <v>689</v>
      </c>
      <c r="B3685" s="111">
        <f>INDEX(kommuner!C:C,MATCH(_xlfn.NUMBERVALUE(A3685),kommuner!B:B,0))</f>
        <v>3042</v>
      </c>
      <c r="C3685" s="111" t="s">
        <v>83</v>
      </c>
      <c r="D3685" s="111" t="s">
        <v>83</v>
      </c>
      <c r="E3685" s="111" t="s">
        <v>126</v>
      </c>
      <c r="F3685" s="111" t="s">
        <v>139</v>
      </c>
      <c r="G3685" s="111" t="s">
        <v>139</v>
      </c>
      <c r="H3685" s="111" t="s">
        <v>139</v>
      </c>
      <c r="I3685" s="111" t="s">
        <v>139</v>
      </c>
      <c r="J3685" t="str">
        <f t="shared" si="114"/>
        <v>3042Utbygd arealMineraljord</v>
      </c>
      <c r="K3685" s="111">
        <v>0.42279414509845159</v>
      </c>
      <c r="L3685" s="111">
        <v>0</v>
      </c>
      <c r="M3685" s="111">
        <v>1.303047089454229E-2</v>
      </c>
      <c r="N3685" s="112">
        <f t="shared" si="115"/>
        <v>0.43582461599299388</v>
      </c>
    </row>
    <row r="3686" spans="1:14" x14ac:dyDescent="0.25">
      <c r="A3686" s="111" t="s">
        <v>689</v>
      </c>
      <c r="B3686" s="111">
        <f>INDEX(kommuner!C:C,MATCH(_xlfn.NUMBERVALUE(A3686),kommuner!B:B,0))</f>
        <v>3042</v>
      </c>
      <c r="C3686" s="111" t="s">
        <v>83</v>
      </c>
      <c r="D3686" s="111" t="s">
        <v>83</v>
      </c>
      <c r="E3686" s="111" t="s">
        <v>123</v>
      </c>
      <c r="F3686" s="111" t="s">
        <v>139</v>
      </c>
      <c r="G3686" s="111" t="s">
        <v>139</v>
      </c>
      <c r="H3686" s="111" t="s">
        <v>139</v>
      </c>
      <c r="I3686" s="111" t="s">
        <v>139</v>
      </c>
      <c r="J3686" t="str">
        <f t="shared" si="114"/>
        <v>3042Utbygd arealOrganisk jord</v>
      </c>
      <c r="K3686" s="111">
        <v>29.011421395201612</v>
      </c>
      <c r="L3686" s="111">
        <v>0</v>
      </c>
      <c r="M3686" s="111">
        <v>1.303047089454229E-2</v>
      </c>
      <c r="N3686" s="112">
        <f t="shared" si="115"/>
        <v>29.024451866096154</v>
      </c>
    </row>
    <row r="3687" spans="1:14" x14ac:dyDescent="0.25">
      <c r="A3687" s="111" t="s">
        <v>689</v>
      </c>
      <c r="B3687" s="111">
        <f>INDEX(kommuner!C:C,MATCH(_xlfn.NUMBERVALUE(A3687),kommuner!B:B,0))</f>
        <v>3042</v>
      </c>
      <c r="C3687" s="111" t="s">
        <v>181</v>
      </c>
      <c r="D3687" s="111" t="s">
        <v>181</v>
      </c>
      <c r="E3687" s="111" t="s">
        <v>123</v>
      </c>
      <c r="F3687" s="111" t="s">
        <v>139</v>
      </c>
      <c r="G3687" s="111" t="s">
        <v>139</v>
      </c>
      <c r="H3687" s="111" t="s">
        <v>139</v>
      </c>
      <c r="I3687" s="111" t="s">
        <v>139</v>
      </c>
      <c r="J3687" t="str">
        <f t="shared" si="114"/>
        <v>3042Vann og myrOrganisk jord</v>
      </c>
      <c r="K3687" s="111">
        <v>-0.31088998224577308</v>
      </c>
      <c r="L3687" s="111">
        <v>0</v>
      </c>
      <c r="M3687" s="111">
        <v>0</v>
      </c>
      <c r="N3687" s="112">
        <f t="shared" si="115"/>
        <v>-0.31088998224577308</v>
      </c>
    </row>
    <row r="3688" spans="1:14" x14ac:dyDescent="0.25">
      <c r="A3688" s="111" t="s">
        <v>690</v>
      </c>
      <c r="B3688" s="111">
        <f>INDEX(kommuner!C:C,MATCH(_xlfn.NUMBERVALUE(A3688),kommuner!B:B,0))</f>
        <v>3043</v>
      </c>
      <c r="C3688" s="111" t="s">
        <v>82</v>
      </c>
      <c r="D3688" s="111" t="s">
        <v>82</v>
      </c>
      <c r="E3688" s="111" t="s">
        <v>126</v>
      </c>
      <c r="F3688" s="111" t="s">
        <v>139</v>
      </c>
      <c r="G3688" s="111" t="s">
        <v>139</v>
      </c>
      <c r="H3688" s="111" t="s">
        <v>139</v>
      </c>
      <c r="I3688" s="111" t="s">
        <v>139</v>
      </c>
      <c r="J3688" t="str">
        <f t="shared" si="114"/>
        <v>3043Annen utmarkMineraljord</v>
      </c>
      <c r="K3688" s="111">
        <v>-0.16852781479621071</v>
      </c>
      <c r="L3688" s="111">
        <v>0</v>
      </c>
      <c r="M3688" s="111">
        <v>0</v>
      </c>
      <c r="N3688" s="112">
        <f t="shared" si="115"/>
        <v>-0.16852781479621071</v>
      </c>
    </row>
    <row r="3689" spans="1:14" x14ac:dyDescent="0.25">
      <c r="A3689" s="111" t="s">
        <v>690</v>
      </c>
      <c r="B3689" s="111">
        <f>INDEX(kommuner!C:C,MATCH(_xlfn.NUMBERVALUE(A3689),kommuner!B:B,0))</f>
        <v>3043</v>
      </c>
      <c r="C3689" s="111" t="s">
        <v>121</v>
      </c>
      <c r="D3689" s="111" t="s">
        <v>121</v>
      </c>
      <c r="E3689" s="111" t="s">
        <v>126</v>
      </c>
      <c r="F3689" s="111" t="s">
        <v>139</v>
      </c>
      <c r="G3689" s="111" t="s">
        <v>139</v>
      </c>
      <c r="H3689" s="111" t="s">
        <v>139</v>
      </c>
      <c r="I3689" s="111" t="s">
        <v>139</v>
      </c>
      <c r="J3689" t="str">
        <f t="shared" si="114"/>
        <v>3043BeiteMineraljord</v>
      </c>
      <c r="K3689" s="111">
        <v>-0.43305842942580308</v>
      </c>
      <c r="L3689" s="111">
        <v>0</v>
      </c>
      <c r="M3689" s="111">
        <v>1.2448711246839999E-7</v>
      </c>
      <c r="N3689" s="112">
        <f t="shared" si="115"/>
        <v>-0.43305830493869063</v>
      </c>
    </row>
    <row r="3690" spans="1:14" x14ac:dyDescent="0.25">
      <c r="A3690" s="111" t="s">
        <v>690</v>
      </c>
      <c r="B3690" s="111">
        <f>INDEX(kommuner!C:C,MATCH(_xlfn.NUMBERVALUE(A3690),kommuner!B:B,0))</f>
        <v>3043</v>
      </c>
      <c r="C3690" s="111" t="s">
        <v>121</v>
      </c>
      <c r="D3690" s="111" t="s">
        <v>121</v>
      </c>
      <c r="E3690" s="111" t="s">
        <v>123</v>
      </c>
      <c r="F3690" s="111" t="s">
        <v>139</v>
      </c>
      <c r="G3690" s="111" t="s">
        <v>139</v>
      </c>
      <c r="H3690" s="111" t="s">
        <v>139</v>
      </c>
      <c r="I3690" s="111" t="s">
        <v>139</v>
      </c>
      <c r="J3690" t="str">
        <f t="shared" si="114"/>
        <v>3043BeiteOrganisk jord</v>
      </c>
      <c r="K3690" s="111">
        <v>12.077525935985037</v>
      </c>
      <c r="L3690" s="111">
        <v>1.6412500000000001</v>
      </c>
      <c r="M3690" s="111">
        <v>0</v>
      </c>
      <c r="N3690" s="112">
        <f t="shared" si="115"/>
        <v>13.718775935985036</v>
      </c>
    </row>
    <row r="3691" spans="1:14" x14ac:dyDescent="0.25">
      <c r="A3691" s="111" t="s">
        <v>690</v>
      </c>
      <c r="B3691" s="111">
        <f>INDEX(kommuner!C:C,MATCH(_xlfn.NUMBERVALUE(A3691),kommuner!B:B,0))</f>
        <v>3043</v>
      </c>
      <c r="C3691" s="111" t="s">
        <v>84</v>
      </c>
      <c r="D3691" s="111" t="s">
        <v>84</v>
      </c>
      <c r="E3691" s="111" t="s">
        <v>126</v>
      </c>
      <c r="F3691" s="111" t="s">
        <v>139</v>
      </c>
      <c r="G3691" s="111" t="s">
        <v>139</v>
      </c>
      <c r="H3691" s="111" t="s">
        <v>139</v>
      </c>
      <c r="I3691" s="111" t="s">
        <v>139</v>
      </c>
      <c r="J3691" t="str">
        <f t="shared" si="114"/>
        <v>3043Dyrket markMineraljord</v>
      </c>
      <c r="K3691" s="111">
        <v>-9.3383180048458719E-2</v>
      </c>
      <c r="L3691" s="111">
        <v>0</v>
      </c>
      <c r="M3691" s="111">
        <v>0</v>
      </c>
      <c r="N3691" s="112">
        <f t="shared" si="115"/>
        <v>-9.3383180048458719E-2</v>
      </c>
    </row>
    <row r="3692" spans="1:14" x14ac:dyDescent="0.25">
      <c r="A3692" s="111" t="s">
        <v>690</v>
      </c>
      <c r="B3692" s="111">
        <f>INDEX(kommuner!C:C,MATCH(_xlfn.NUMBERVALUE(A3692),kommuner!B:B,0))</f>
        <v>3043</v>
      </c>
      <c r="C3692" s="111" t="s">
        <v>84</v>
      </c>
      <c r="D3692" s="111" t="s">
        <v>84</v>
      </c>
      <c r="E3692" s="111" t="s">
        <v>123</v>
      </c>
      <c r="F3692" s="111" t="s">
        <v>139</v>
      </c>
      <c r="G3692" s="111" t="s">
        <v>139</v>
      </c>
      <c r="H3692" s="111" t="s">
        <v>139</v>
      </c>
      <c r="I3692" s="111" t="s">
        <v>139</v>
      </c>
      <c r="J3692" t="str">
        <f t="shared" si="114"/>
        <v>3043Dyrket markOrganisk jord</v>
      </c>
      <c r="K3692" s="111">
        <v>28.726149366675592</v>
      </c>
      <c r="L3692" s="111">
        <v>1.45625</v>
      </c>
      <c r="M3692" s="111">
        <v>0</v>
      </c>
      <c r="N3692" s="112">
        <f t="shared" si="115"/>
        <v>30.182399366675593</v>
      </c>
    </row>
    <row r="3693" spans="1:14" x14ac:dyDescent="0.25">
      <c r="A3693" s="111" t="s">
        <v>690</v>
      </c>
      <c r="B3693" s="111">
        <f>INDEX(kommuner!C:C,MATCH(_xlfn.NUMBERVALUE(A3693),kommuner!B:B,0))</f>
        <v>3043</v>
      </c>
      <c r="C3693" s="111" t="s">
        <v>127</v>
      </c>
      <c r="D3693" s="111" t="s">
        <v>127</v>
      </c>
      <c r="E3693" s="111" t="s">
        <v>126</v>
      </c>
      <c r="F3693" s="111" t="s">
        <v>172</v>
      </c>
      <c r="G3693" s="111" t="s">
        <v>180</v>
      </c>
      <c r="H3693" s="111" t="s">
        <v>172</v>
      </c>
      <c r="I3693" s="111" t="s">
        <v>180</v>
      </c>
      <c r="J3693" t="str">
        <f t="shared" si="114"/>
        <v>3043SkogMineraljordBarskogHøy</v>
      </c>
      <c r="K3693" s="111">
        <v>-4.2610596243420318</v>
      </c>
      <c r="L3693" s="111">
        <v>0.85306406685236758</v>
      </c>
      <c r="M3693" s="111">
        <v>6.4056614999681585E-2</v>
      </c>
      <c r="N3693" s="112">
        <f t="shared" si="115"/>
        <v>-3.3439389424899826</v>
      </c>
    </row>
    <row r="3694" spans="1:14" x14ac:dyDescent="0.25">
      <c r="A3694" s="111" t="s">
        <v>690</v>
      </c>
      <c r="B3694" s="111">
        <f>INDEX(kommuner!C:C,MATCH(_xlfn.NUMBERVALUE(A3694),kommuner!B:B,0))</f>
        <v>3043</v>
      </c>
      <c r="C3694" s="111" t="s">
        <v>127</v>
      </c>
      <c r="D3694" s="111" t="s">
        <v>127</v>
      </c>
      <c r="E3694" s="111" t="s">
        <v>126</v>
      </c>
      <c r="F3694" s="111" t="s">
        <v>172</v>
      </c>
      <c r="G3694" s="111" t="s">
        <v>167</v>
      </c>
      <c r="H3694" s="111" t="s">
        <v>172</v>
      </c>
      <c r="I3694" s="111" t="s">
        <v>167</v>
      </c>
      <c r="J3694" t="str">
        <f t="shared" si="114"/>
        <v>3043SkogMineraljordBarskogImpediment</v>
      </c>
      <c r="K3694" s="111">
        <v>-1.5740166960016819</v>
      </c>
      <c r="L3694" s="111">
        <v>0.85306406685236758</v>
      </c>
      <c r="M3694" s="111">
        <v>6.3979989500968365E-2</v>
      </c>
      <c r="N3694" s="112">
        <f t="shared" si="115"/>
        <v>-0.65697263964834596</v>
      </c>
    </row>
    <row r="3695" spans="1:14" x14ac:dyDescent="0.25">
      <c r="A3695" s="111" t="s">
        <v>690</v>
      </c>
      <c r="B3695" s="111">
        <f>INDEX(kommuner!C:C,MATCH(_xlfn.NUMBERVALUE(A3695),kommuner!B:B,0))</f>
        <v>3043</v>
      </c>
      <c r="C3695" s="111" t="s">
        <v>127</v>
      </c>
      <c r="D3695" s="111" t="s">
        <v>127</v>
      </c>
      <c r="E3695" s="111" t="s">
        <v>126</v>
      </c>
      <c r="F3695" s="111" t="s">
        <v>172</v>
      </c>
      <c r="G3695" s="111" t="s">
        <v>190</v>
      </c>
      <c r="H3695" s="111" t="s">
        <v>172</v>
      </c>
      <c r="I3695" s="111" t="s">
        <v>190</v>
      </c>
      <c r="J3695" t="str">
        <f t="shared" si="114"/>
        <v>3043SkogMineraljordBarskogLav</v>
      </c>
      <c r="K3695" s="111">
        <v>-2.1094741240186856</v>
      </c>
      <c r="L3695" s="111">
        <v>0.85306406685236758</v>
      </c>
      <c r="M3695" s="111">
        <v>6.3979989500968365E-2</v>
      </c>
      <c r="N3695" s="112">
        <f t="shared" si="115"/>
        <v>-1.1924300676653499</v>
      </c>
    </row>
    <row r="3696" spans="1:14" x14ac:dyDescent="0.25">
      <c r="A3696" s="111" t="s">
        <v>690</v>
      </c>
      <c r="B3696" s="111">
        <f>INDEX(kommuner!C:C,MATCH(_xlfn.NUMBERVALUE(A3696),kommuner!B:B,0))</f>
        <v>3043</v>
      </c>
      <c r="C3696" s="111" t="s">
        <v>127</v>
      </c>
      <c r="D3696" s="111" t="s">
        <v>127</v>
      </c>
      <c r="E3696" s="111" t="s">
        <v>126</v>
      </c>
      <c r="F3696" s="111" t="s">
        <v>172</v>
      </c>
      <c r="G3696" s="111" t="s">
        <v>173</v>
      </c>
      <c r="H3696" s="111" t="s">
        <v>172</v>
      </c>
      <c r="I3696" s="111" t="s">
        <v>173</v>
      </c>
      <c r="J3696" t="str">
        <f t="shared" si="114"/>
        <v>3043SkogMineraljordBarskogMiddels</v>
      </c>
      <c r="K3696" s="111">
        <v>-2.8820985952554645</v>
      </c>
      <c r="L3696" s="111">
        <v>0.85306406685236758</v>
      </c>
      <c r="M3696" s="111">
        <v>6.4056614999681585E-2</v>
      </c>
      <c r="N3696" s="112">
        <f t="shared" si="115"/>
        <v>-1.9649779134034155</v>
      </c>
    </row>
    <row r="3697" spans="1:14" x14ac:dyDescent="0.25">
      <c r="A3697" s="111" t="s">
        <v>690</v>
      </c>
      <c r="B3697" s="111">
        <f>INDEX(kommuner!C:C,MATCH(_xlfn.NUMBERVALUE(A3697),kommuner!B:B,0))</f>
        <v>3043</v>
      </c>
      <c r="C3697" s="111" t="s">
        <v>127</v>
      </c>
      <c r="D3697" s="111" t="s">
        <v>127</v>
      </c>
      <c r="E3697" s="111" t="s">
        <v>126</v>
      </c>
      <c r="F3697" s="111" t="s">
        <v>172</v>
      </c>
      <c r="G3697" s="111" t="s">
        <v>186</v>
      </c>
      <c r="H3697" s="111" t="s">
        <v>172</v>
      </c>
      <c r="I3697" s="111" t="s">
        <v>186</v>
      </c>
      <c r="J3697" t="str">
        <f t="shared" si="114"/>
        <v>3043SkogMineraljordBarskogSærs høy</v>
      </c>
      <c r="K3697" s="111">
        <v>0.12072674540874306</v>
      </c>
      <c r="L3697" s="111">
        <v>0.85306406685236758</v>
      </c>
      <c r="M3697" s="111">
        <v>6.4056614999681585E-2</v>
      </c>
      <c r="N3697" s="112">
        <f t="shared" si="115"/>
        <v>1.0378474272607923</v>
      </c>
    </row>
    <row r="3698" spans="1:14" x14ac:dyDescent="0.25">
      <c r="A3698" s="111" t="s">
        <v>690</v>
      </c>
      <c r="B3698" s="111">
        <f>INDEX(kommuner!C:C,MATCH(_xlfn.NUMBERVALUE(A3698),kommuner!B:B,0))</f>
        <v>3043</v>
      </c>
      <c r="C3698" s="111" t="s">
        <v>127</v>
      </c>
      <c r="D3698" s="111" t="s">
        <v>127</v>
      </c>
      <c r="E3698" s="111" t="s">
        <v>126</v>
      </c>
      <c r="F3698" s="111" t="s">
        <v>179</v>
      </c>
      <c r="G3698" s="111" t="s">
        <v>180</v>
      </c>
      <c r="H3698" s="111" t="s">
        <v>179</v>
      </c>
      <c r="I3698" s="111" t="s">
        <v>180</v>
      </c>
      <c r="J3698" t="str">
        <f t="shared" si="114"/>
        <v>3043SkogMineraljordBlandingsskogHøy</v>
      </c>
      <c r="K3698" s="111">
        <v>-8.5703651807373102</v>
      </c>
      <c r="L3698" s="111">
        <v>0.85306406685236758</v>
      </c>
      <c r="M3698" s="111">
        <v>6.3979989500968365E-2</v>
      </c>
      <c r="N3698" s="112">
        <f t="shared" si="115"/>
        <v>-7.6533211243839743</v>
      </c>
    </row>
    <row r="3699" spans="1:14" x14ac:dyDescent="0.25">
      <c r="A3699" s="111" t="s">
        <v>690</v>
      </c>
      <c r="B3699" s="111">
        <f>INDEX(kommuner!C:C,MATCH(_xlfn.NUMBERVALUE(A3699),kommuner!B:B,0))</f>
        <v>3043</v>
      </c>
      <c r="C3699" s="111" t="s">
        <v>127</v>
      </c>
      <c r="D3699" s="111" t="s">
        <v>127</v>
      </c>
      <c r="E3699" s="111" t="s">
        <v>126</v>
      </c>
      <c r="F3699" s="111" t="s">
        <v>179</v>
      </c>
      <c r="G3699" s="111" t="s">
        <v>167</v>
      </c>
      <c r="H3699" s="111" t="s">
        <v>179</v>
      </c>
      <c r="I3699" s="111" t="s">
        <v>167</v>
      </c>
      <c r="J3699" t="str">
        <f t="shared" si="114"/>
        <v>3043SkogMineraljordBlandingsskogImpediment</v>
      </c>
      <c r="K3699" s="111">
        <v>-2.0950685747655116</v>
      </c>
      <c r="L3699" s="111">
        <v>0.85306406685236758</v>
      </c>
      <c r="M3699" s="111">
        <v>6.3979989500968365E-2</v>
      </c>
      <c r="N3699" s="112">
        <f t="shared" si="115"/>
        <v>-1.1780245184121758</v>
      </c>
    </row>
    <row r="3700" spans="1:14" x14ac:dyDescent="0.25">
      <c r="A3700" s="111" t="s">
        <v>690</v>
      </c>
      <c r="B3700" s="111">
        <f>INDEX(kommuner!C:C,MATCH(_xlfn.NUMBERVALUE(A3700),kommuner!B:B,0))</f>
        <v>3043</v>
      </c>
      <c r="C3700" s="111" t="s">
        <v>127</v>
      </c>
      <c r="D3700" s="111" t="s">
        <v>127</v>
      </c>
      <c r="E3700" s="111" t="s">
        <v>126</v>
      </c>
      <c r="F3700" s="111" t="s">
        <v>179</v>
      </c>
      <c r="G3700" s="111" t="s">
        <v>190</v>
      </c>
      <c r="H3700" s="111" t="s">
        <v>179</v>
      </c>
      <c r="I3700" s="111" t="s">
        <v>190</v>
      </c>
      <c r="J3700" t="str">
        <f t="shared" si="114"/>
        <v>3043SkogMineraljordBlandingsskogLav</v>
      </c>
      <c r="K3700" s="111">
        <v>-3.814060654162915</v>
      </c>
      <c r="L3700" s="111">
        <v>0.85306406685236758</v>
      </c>
      <c r="M3700" s="111">
        <v>6.3979989500968365E-2</v>
      </c>
      <c r="N3700" s="112">
        <f t="shared" si="115"/>
        <v>-2.897016597809579</v>
      </c>
    </row>
    <row r="3701" spans="1:14" x14ac:dyDescent="0.25">
      <c r="A3701" s="111" t="s">
        <v>690</v>
      </c>
      <c r="B3701" s="111">
        <f>INDEX(kommuner!C:C,MATCH(_xlfn.NUMBERVALUE(A3701),kommuner!B:B,0))</f>
        <v>3043</v>
      </c>
      <c r="C3701" s="111" t="s">
        <v>127</v>
      </c>
      <c r="D3701" s="111" t="s">
        <v>127</v>
      </c>
      <c r="E3701" s="111" t="s">
        <v>126</v>
      </c>
      <c r="F3701" s="111" t="s">
        <v>179</v>
      </c>
      <c r="G3701" s="111" t="s">
        <v>173</v>
      </c>
      <c r="H3701" s="111" t="s">
        <v>179</v>
      </c>
      <c r="I3701" s="111" t="s">
        <v>173</v>
      </c>
      <c r="J3701" t="str">
        <f t="shared" si="114"/>
        <v>3043SkogMineraljordBlandingsskogMiddels</v>
      </c>
      <c r="K3701" s="111">
        <v>-4.5623521854183373</v>
      </c>
      <c r="L3701" s="111">
        <v>0.85306406685236758</v>
      </c>
      <c r="M3701" s="111">
        <v>6.3979989500968365E-2</v>
      </c>
      <c r="N3701" s="112">
        <f t="shared" si="115"/>
        <v>-3.6453081290650013</v>
      </c>
    </row>
    <row r="3702" spans="1:14" x14ac:dyDescent="0.25">
      <c r="A3702" s="111" t="s">
        <v>690</v>
      </c>
      <c r="B3702" s="111">
        <f>INDEX(kommuner!C:C,MATCH(_xlfn.NUMBERVALUE(A3702),kommuner!B:B,0))</f>
        <v>3043</v>
      </c>
      <c r="C3702" s="111" t="s">
        <v>127</v>
      </c>
      <c r="D3702" s="111" t="s">
        <v>127</v>
      </c>
      <c r="E3702" s="111" t="s">
        <v>126</v>
      </c>
      <c r="F3702" s="111" t="s">
        <v>179</v>
      </c>
      <c r="G3702" s="111" t="s">
        <v>186</v>
      </c>
      <c r="H3702" s="111" t="s">
        <v>179</v>
      </c>
      <c r="I3702" s="111" t="s">
        <v>186</v>
      </c>
      <c r="J3702" t="str">
        <f t="shared" si="114"/>
        <v>3043SkogMineraljordBlandingsskogSærs høy</v>
      </c>
      <c r="K3702" s="111">
        <v>-2.9395925245326562</v>
      </c>
      <c r="L3702" s="111">
        <v>0.85306406685236758</v>
      </c>
      <c r="M3702" s="111">
        <v>6.3979989500968365E-2</v>
      </c>
      <c r="N3702" s="112">
        <f t="shared" si="115"/>
        <v>-2.0225484681793202</v>
      </c>
    </row>
    <row r="3703" spans="1:14" x14ac:dyDescent="0.25">
      <c r="A3703" s="111" t="s">
        <v>690</v>
      </c>
      <c r="B3703" s="111">
        <f>INDEX(kommuner!C:C,MATCH(_xlfn.NUMBERVALUE(A3703),kommuner!B:B,0))</f>
        <v>3043</v>
      </c>
      <c r="C3703" s="111" t="s">
        <v>127</v>
      </c>
      <c r="D3703" s="111" t="s">
        <v>127</v>
      </c>
      <c r="E3703" s="111" t="s">
        <v>126</v>
      </c>
      <c r="F3703" s="111" t="s">
        <v>185</v>
      </c>
      <c r="G3703" s="111" t="s">
        <v>180</v>
      </c>
      <c r="H3703" s="111" t="s">
        <v>185</v>
      </c>
      <c r="I3703" s="111" t="s">
        <v>180</v>
      </c>
      <c r="J3703" t="str">
        <f t="shared" si="114"/>
        <v>3043SkogMineraljordLauvskogHøy</v>
      </c>
      <c r="K3703" s="111">
        <v>-3.6072016095960531</v>
      </c>
      <c r="L3703" s="111">
        <v>0.85306406685236758</v>
      </c>
      <c r="M3703" s="111">
        <v>6.3979989500968365E-2</v>
      </c>
      <c r="N3703" s="112">
        <f t="shared" si="115"/>
        <v>-2.6901575532427171</v>
      </c>
    </row>
    <row r="3704" spans="1:14" x14ac:dyDescent="0.25">
      <c r="A3704" s="111" t="s">
        <v>690</v>
      </c>
      <c r="B3704" s="111">
        <f>INDEX(kommuner!C:C,MATCH(_xlfn.NUMBERVALUE(A3704),kommuner!B:B,0))</f>
        <v>3043</v>
      </c>
      <c r="C3704" s="111" t="s">
        <v>127</v>
      </c>
      <c r="D3704" s="111" t="s">
        <v>127</v>
      </c>
      <c r="E3704" s="111" t="s">
        <v>126</v>
      </c>
      <c r="F3704" s="111" t="s">
        <v>185</v>
      </c>
      <c r="G3704" s="111" t="s">
        <v>167</v>
      </c>
      <c r="H3704" s="111" t="s">
        <v>185</v>
      </c>
      <c r="I3704" s="111" t="s">
        <v>167</v>
      </c>
      <c r="J3704" t="str">
        <f t="shared" si="114"/>
        <v>3043SkogMineraljordLauvskogImpediment</v>
      </c>
      <c r="K3704" s="111">
        <v>-1.1043030228661443</v>
      </c>
      <c r="L3704" s="111">
        <v>0.85306406685236758</v>
      </c>
      <c r="M3704" s="111">
        <v>6.3979989500968365E-2</v>
      </c>
      <c r="N3704" s="112">
        <f t="shared" si="115"/>
        <v>-0.18725896651280841</v>
      </c>
    </row>
    <row r="3705" spans="1:14" x14ac:dyDescent="0.25">
      <c r="A3705" s="111" t="s">
        <v>690</v>
      </c>
      <c r="B3705" s="111">
        <f>INDEX(kommuner!C:C,MATCH(_xlfn.NUMBERVALUE(A3705),kommuner!B:B,0))</f>
        <v>3043</v>
      </c>
      <c r="C3705" s="111" t="s">
        <v>127</v>
      </c>
      <c r="D3705" s="111" t="s">
        <v>127</v>
      </c>
      <c r="E3705" s="111" t="s">
        <v>126</v>
      </c>
      <c r="F3705" s="111" t="s">
        <v>185</v>
      </c>
      <c r="G3705" s="111" t="s">
        <v>190</v>
      </c>
      <c r="H3705" s="111" t="s">
        <v>185</v>
      </c>
      <c r="I3705" s="111" t="s">
        <v>190</v>
      </c>
      <c r="J3705" t="str">
        <f t="shared" si="114"/>
        <v>3043SkogMineraljordLauvskogLav</v>
      </c>
      <c r="K3705" s="111">
        <v>-8.9748170935426599E-2</v>
      </c>
      <c r="L3705" s="111">
        <v>0.85306406685236758</v>
      </c>
      <c r="M3705" s="111">
        <v>6.3979989500968365E-2</v>
      </c>
      <c r="N3705" s="112">
        <f t="shared" si="115"/>
        <v>0.82729588541790933</v>
      </c>
    </row>
    <row r="3706" spans="1:14" x14ac:dyDescent="0.25">
      <c r="A3706" s="111" t="s">
        <v>690</v>
      </c>
      <c r="B3706" s="111">
        <f>INDEX(kommuner!C:C,MATCH(_xlfn.NUMBERVALUE(A3706),kommuner!B:B,0))</f>
        <v>3043</v>
      </c>
      <c r="C3706" s="111" t="s">
        <v>127</v>
      </c>
      <c r="D3706" s="111" t="s">
        <v>127</v>
      </c>
      <c r="E3706" s="111" t="s">
        <v>126</v>
      </c>
      <c r="F3706" s="111" t="s">
        <v>185</v>
      </c>
      <c r="G3706" s="111" t="s">
        <v>173</v>
      </c>
      <c r="H3706" s="111" t="s">
        <v>185</v>
      </c>
      <c r="I3706" s="111" t="s">
        <v>173</v>
      </c>
      <c r="J3706" t="str">
        <f t="shared" si="114"/>
        <v>3043SkogMineraljordLauvskogMiddels</v>
      </c>
      <c r="K3706" s="111">
        <v>-2.4151390344437029</v>
      </c>
      <c r="L3706" s="111">
        <v>0.85306406685236758</v>
      </c>
      <c r="M3706" s="111">
        <v>6.3979989500968365E-2</v>
      </c>
      <c r="N3706" s="112">
        <f t="shared" si="115"/>
        <v>-1.4980949780903672</v>
      </c>
    </row>
    <row r="3707" spans="1:14" x14ac:dyDescent="0.25">
      <c r="A3707" s="111" t="s">
        <v>690</v>
      </c>
      <c r="B3707" s="111">
        <f>INDEX(kommuner!C:C,MATCH(_xlfn.NUMBERVALUE(A3707),kommuner!B:B,0))</f>
        <v>3043</v>
      </c>
      <c r="C3707" s="111" t="s">
        <v>127</v>
      </c>
      <c r="D3707" s="111" t="s">
        <v>127</v>
      </c>
      <c r="E3707" s="111" t="s">
        <v>126</v>
      </c>
      <c r="F3707" s="111" t="s">
        <v>185</v>
      </c>
      <c r="G3707" s="111" t="s">
        <v>186</v>
      </c>
      <c r="H3707" s="111" t="s">
        <v>185</v>
      </c>
      <c r="I3707" s="111" t="s">
        <v>186</v>
      </c>
      <c r="J3707" t="str">
        <f t="shared" si="114"/>
        <v>3043SkogMineraljordLauvskogSærs høy</v>
      </c>
      <c r="K3707" s="111">
        <v>-3.6560473259425113</v>
      </c>
      <c r="L3707" s="111">
        <v>0.85306406685236758</v>
      </c>
      <c r="M3707" s="111">
        <v>6.3979989500968365E-2</v>
      </c>
      <c r="N3707" s="112">
        <f t="shared" si="115"/>
        <v>-2.7390032695891753</v>
      </c>
    </row>
    <row r="3708" spans="1:14" x14ac:dyDescent="0.25">
      <c r="A3708" s="111" t="s">
        <v>690</v>
      </c>
      <c r="B3708" s="111">
        <f>INDEX(kommuner!C:C,MATCH(_xlfn.NUMBERVALUE(A3708),kommuner!B:B,0))</f>
        <v>3043</v>
      </c>
      <c r="C3708" s="111" t="s">
        <v>127</v>
      </c>
      <c r="D3708" s="111" t="s">
        <v>127</v>
      </c>
      <c r="E3708" s="111" t="s">
        <v>123</v>
      </c>
      <c r="F3708" s="111" t="s">
        <v>172</v>
      </c>
      <c r="G3708" s="111" t="s">
        <v>180</v>
      </c>
      <c r="H3708" s="111" t="s">
        <v>172</v>
      </c>
      <c r="I3708" s="111" t="s">
        <v>180</v>
      </c>
      <c r="J3708" t="str">
        <f t="shared" si="114"/>
        <v>3043SkogOrganisk jordBarskogHøy</v>
      </c>
      <c r="K3708" s="111">
        <v>-2.5184559031994138</v>
      </c>
      <c r="L3708" s="111">
        <v>0.92784825435236762</v>
      </c>
      <c r="M3708" s="111">
        <v>0.46518126042825314</v>
      </c>
      <c r="N3708" s="112">
        <f t="shared" si="115"/>
        <v>-1.1254263884187932</v>
      </c>
    </row>
    <row r="3709" spans="1:14" x14ac:dyDescent="0.25">
      <c r="A3709" s="111" t="s">
        <v>690</v>
      </c>
      <c r="B3709" s="111">
        <f>INDEX(kommuner!C:C,MATCH(_xlfn.NUMBERVALUE(A3709),kommuner!B:B,0))</f>
        <v>3043</v>
      </c>
      <c r="C3709" s="111" t="s">
        <v>127</v>
      </c>
      <c r="D3709" s="111" t="s">
        <v>127</v>
      </c>
      <c r="E3709" s="111" t="s">
        <v>123</v>
      </c>
      <c r="F3709" s="111" t="s">
        <v>172</v>
      </c>
      <c r="G3709" s="111" t="s">
        <v>167</v>
      </c>
      <c r="H3709" s="111" t="s">
        <v>172</v>
      </c>
      <c r="I3709" s="111" t="s">
        <v>167</v>
      </c>
      <c r="J3709" t="str">
        <f t="shared" si="114"/>
        <v>3043SkogOrganisk jordBarskogImpediment</v>
      </c>
      <c r="K3709" s="111">
        <v>-0.13011741963904588</v>
      </c>
      <c r="L3709" s="111">
        <v>0.92784825435236762</v>
      </c>
      <c r="M3709" s="111">
        <v>0.46510463492953991</v>
      </c>
      <c r="N3709" s="112">
        <f t="shared" si="115"/>
        <v>1.2628354696428616</v>
      </c>
    </row>
    <row r="3710" spans="1:14" x14ac:dyDescent="0.25">
      <c r="A3710" s="111" t="s">
        <v>690</v>
      </c>
      <c r="B3710" s="111">
        <f>INDEX(kommuner!C:C,MATCH(_xlfn.NUMBERVALUE(A3710),kommuner!B:B,0))</f>
        <v>3043</v>
      </c>
      <c r="C3710" s="111" t="s">
        <v>127</v>
      </c>
      <c r="D3710" s="111" t="s">
        <v>127</v>
      </c>
      <c r="E3710" s="111" t="s">
        <v>123</v>
      </c>
      <c r="F3710" s="111" t="s">
        <v>172</v>
      </c>
      <c r="G3710" s="111" t="s">
        <v>190</v>
      </c>
      <c r="H3710" s="111" t="s">
        <v>172</v>
      </c>
      <c r="I3710" s="111" t="s">
        <v>190</v>
      </c>
      <c r="J3710" t="str">
        <f t="shared" si="114"/>
        <v>3043SkogOrganisk jordBarskogLav</v>
      </c>
      <c r="K3710" s="111">
        <v>-0.50666953101693391</v>
      </c>
      <c r="L3710" s="111">
        <v>0.92784825435236762</v>
      </c>
      <c r="M3710" s="111">
        <v>0.46510463492953991</v>
      </c>
      <c r="N3710" s="112">
        <f t="shared" si="115"/>
        <v>0.88628335826497362</v>
      </c>
    </row>
    <row r="3711" spans="1:14" x14ac:dyDescent="0.25">
      <c r="A3711" s="111" t="s">
        <v>690</v>
      </c>
      <c r="B3711" s="111">
        <f>INDEX(kommuner!C:C,MATCH(_xlfn.NUMBERVALUE(A3711),kommuner!B:B,0))</f>
        <v>3043</v>
      </c>
      <c r="C3711" s="111" t="s">
        <v>127</v>
      </c>
      <c r="D3711" s="111" t="s">
        <v>127</v>
      </c>
      <c r="E3711" s="111" t="s">
        <v>123</v>
      </c>
      <c r="F3711" s="111" t="s">
        <v>172</v>
      </c>
      <c r="G3711" s="111" t="s">
        <v>173</v>
      </c>
      <c r="H3711" s="111" t="s">
        <v>172</v>
      </c>
      <c r="I3711" s="111" t="s">
        <v>173</v>
      </c>
      <c r="J3711" t="str">
        <f t="shared" si="114"/>
        <v>3043SkogOrganisk jordBarskogMiddels</v>
      </c>
      <c r="K3711" s="111">
        <v>-1.5571490961494638</v>
      </c>
      <c r="L3711" s="111">
        <v>0.92784825435236762</v>
      </c>
      <c r="M3711" s="111">
        <v>0.46518126042825314</v>
      </c>
      <c r="N3711" s="112">
        <f t="shared" si="115"/>
        <v>-0.16411958136884308</v>
      </c>
    </row>
    <row r="3712" spans="1:14" x14ac:dyDescent="0.25">
      <c r="A3712" s="111" t="s">
        <v>690</v>
      </c>
      <c r="B3712" s="111">
        <f>INDEX(kommuner!C:C,MATCH(_xlfn.NUMBERVALUE(A3712),kommuner!B:B,0))</f>
        <v>3043</v>
      </c>
      <c r="C3712" s="111" t="s">
        <v>127</v>
      </c>
      <c r="D3712" s="111" t="s">
        <v>127</v>
      </c>
      <c r="E3712" s="111" t="s">
        <v>123</v>
      </c>
      <c r="F3712" s="111" t="s">
        <v>172</v>
      </c>
      <c r="G3712" s="111" t="s">
        <v>186</v>
      </c>
      <c r="H3712" s="111" t="s">
        <v>172</v>
      </c>
      <c r="I3712" s="111" t="s">
        <v>186</v>
      </c>
      <c r="J3712" t="str">
        <f t="shared" si="114"/>
        <v>3043SkogOrganisk jordBarskogSærs høy</v>
      </c>
      <c r="K3712" s="111">
        <v>2.5548655235722699</v>
      </c>
      <c r="L3712" s="111">
        <v>0.92784825435236762</v>
      </c>
      <c r="M3712" s="111">
        <v>0.46518126042825314</v>
      </c>
      <c r="N3712" s="112">
        <f t="shared" si="115"/>
        <v>3.9478950383528906</v>
      </c>
    </row>
    <row r="3713" spans="1:14" x14ac:dyDescent="0.25">
      <c r="A3713" s="111" t="s">
        <v>690</v>
      </c>
      <c r="B3713" s="111">
        <f>INDEX(kommuner!C:C,MATCH(_xlfn.NUMBERVALUE(A3713),kommuner!B:B,0))</f>
        <v>3043</v>
      </c>
      <c r="C3713" s="111" t="s">
        <v>127</v>
      </c>
      <c r="D3713" s="111" t="s">
        <v>127</v>
      </c>
      <c r="E3713" s="111" t="s">
        <v>123</v>
      </c>
      <c r="F3713" s="111" t="s">
        <v>179</v>
      </c>
      <c r="G3713" s="111" t="s">
        <v>180</v>
      </c>
      <c r="H3713" s="111" t="s">
        <v>179</v>
      </c>
      <c r="I3713" s="111" t="s">
        <v>180</v>
      </c>
      <c r="J3713" t="str">
        <f t="shared" si="114"/>
        <v>3043SkogOrganisk jordBlandingsskogHøy</v>
      </c>
      <c r="K3713" s="111">
        <v>-5.5554344456832343</v>
      </c>
      <c r="L3713" s="111">
        <v>0.92784825435236762</v>
      </c>
      <c r="M3713" s="111">
        <v>0.46510463492953991</v>
      </c>
      <c r="N3713" s="112">
        <f t="shared" si="115"/>
        <v>-4.1624815564013264</v>
      </c>
    </row>
    <row r="3714" spans="1:14" x14ac:dyDescent="0.25">
      <c r="A3714" s="111" t="s">
        <v>690</v>
      </c>
      <c r="B3714" s="111">
        <f>INDEX(kommuner!C:C,MATCH(_xlfn.NUMBERVALUE(A3714),kommuner!B:B,0))</f>
        <v>3043</v>
      </c>
      <c r="C3714" s="111" t="s">
        <v>127</v>
      </c>
      <c r="D3714" s="111" t="s">
        <v>127</v>
      </c>
      <c r="E3714" s="111" t="s">
        <v>123</v>
      </c>
      <c r="F3714" s="111" t="s">
        <v>179</v>
      </c>
      <c r="G3714" s="111" t="s">
        <v>167</v>
      </c>
      <c r="H3714" s="111" t="s">
        <v>179</v>
      </c>
      <c r="I3714" s="111" t="s">
        <v>167</v>
      </c>
      <c r="J3714" t="str">
        <f t="shared" si="114"/>
        <v>3043SkogOrganisk jordBlandingsskogImpediment</v>
      </c>
      <c r="K3714" s="111">
        <v>-0.28586344175800005</v>
      </c>
      <c r="L3714" s="111">
        <v>0.92784825435236762</v>
      </c>
      <c r="M3714" s="111">
        <v>0.46510463492953991</v>
      </c>
      <c r="N3714" s="112">
        <f t="shared" si="115"/>
        <v>1.1070894475239075</v>
      </c>
    </row>
    <row r="3715" spans="1:14" x14ac:dyDescent="0.25">
      <c r="A3715" s="111" t="s">
        <v>690</v>
      </c>
      <c r="B3715" s="111">
        <f>INDEX(kommuner!C:C,MATCH(_xlfn.NUMBERVALUE(A3715),kommuner!B:B,0))</f>
        <v>3043</v>
      </c>
      <c r="C3715" s="111" t="s">
        <v>127</v>
      </c>
      <c r="D3715" s="111" t="s">
        <v>127</v>
      </c>
      <c r="E3715" s="111" t="s">
        <v>123</v>
      </c>
      <c r="F3715" s="111" t="s">
        <v>179</v>
      </c>
      <c r="G3715" s="111" t="s">
        <v>190</v>
      </c>
      <c r="H3715" s="111" t="s">
        <v>179</v>
      </c>
      <c r="I3715" s="111" t="s">
        <v>190</v>
      </c>
      <c r="J3715" t="str">
        <f t="shared" ref="J3715:J3778" si="116">B3715&amp;C3715&amp;E3715&amp;IF(C3715="Skog",F3715&amp;G3715,"")</f>
        <v>3043SkogOrganisk jordBlandingsskogLav</v>
      </c>
      <c r="K3715" s="111">
        <v>-1.2347339377887629</v>
      </c>
      <c r="L3715" s="111">
        <v>0.92784825435236762</v>
      </c>
      <c r="M3715" s="111">
        <v>0.46510463492953991</v>
      </c>
      <c r="N3715" s="112">
        <f t="shared" ref="N3715:N3778" si="117">SUM(K3715:M3715)</f>
        <v>0.15821895149314458</v>
      </c>
    </row>
    <row r="3716" spans="1:14" x14ac:dyDescent="0.25">
      <c r="A3716" s="111" t="s">
        <v>690</v>
      </c>
      <c r="B3716" s="111">
        <f>INDEX(kommuner!C:C,MATCH(_xlfn.NUMBERVALUE(A3716),kommuner!B:B,0))</f>
        <v>3043</v>
      </c>
      <c r="C3716" s="111" t="s">
        <v>127</v>
      </c>
      <c r="D3716" s="111" t="s">
        <v>127</v>
      </c>
      <c r="E3716" s="111" t="s">
        <v>123</v>
      </c>
      <c r="F3716" s="111" t="s">
        <v>179</v>
      </c>
      <c r="G3716" s="111" t="s">
        <v>173</v>
      </c>
      <c r="H3716" s="111" t="s">
        <v>179</v>
      </c>
      <c r="I3716" s="111" t="s">
        <v>173</v>
      </c>
      <c r="J3716" t="str">
        <f t="shared" si="116"/>
        <v>3043SkogOrganisk jordBlandingsskogMiddels</v>
      </c>
      <c r="K3716" s="111">
        <v>-2.4239591752717748</v>
      </c>
      <c r="L3716" s="111">
        <v>0.92784825435236762</v>
      </c>
      <c r="M3716" s="111">
        <v>0.46510463492953991</v>
      </c>
      <c r="N3716" s="112">
        <f t="shared" si="117"/>
        <v>-1.0310062859898674</v>
      </c>
    </row>
    <row r="3717" spans="1:14" x14ac:dyDescent="0.25">
      <c r="A3717" s="111" t="s">
        <v>690</v>
      </c>
      <c r="B3717" s="111">
        <f>INDEX(kommuner!C:C,MATCH(_xlfn.NUMBERVALUE(A3717),kommuner!B:B,0))</f>
        <v>3043</v>
      </c>
      <c r="C3717" s="111" t="s">
        <v>127</v>
      </c>
      <c r="D3717" s="111" t="s">
        <v>127</v>
      </c>
      <c r="E3717" s="111" t="s">
        <v>123</v>
      </c>
      <c r="F3717" s="111" t="s">
        <v>179</v>
      </c>
      <c r="G3717" s="111" t="s">
        <v>186</v>
      </c>
      <c r="H3717" s="111" t="s">
        <v>179</v>
      </c>
      <c r="I3717" s="111" t="s">
        <v>186</v>
      </c>
      <c r="J3717" t="str">
        <f t="shared" si="116"/>
        <v>3043SkogOrganisk jordBlandingsskogSærs høy</v>
      </c>
      <c r="K3717" s="111">
        <v>-1.5726115302258048</v>
      </c>
      <c r="L3717" s="111">
        <v>0.92784825435236762</v>
      </c>
      <c r="M3717" s="111">
        <v>0.46510463492953991</v>
      </c>
      <c r="N3717" s="112">
        <f t="shared" si="117"/>
        <v>-0.17965864094389727</v>
      </c>
    </row>
    <row r="3718" spans="1:14" x14ac:dyDescent="0.25">
      <c r="A3718" s="111" t="s">
        <v>690</v>
      </c>
      <c r="B3718" s="111">
        <f>INDEX(kommuner!C:C,MATCH(_xlfn.NUMBERVALUE(A3718),kommuner!B:B,0))</f>
        <v>3043</v>
      </c>
      <c r="C3718" s="111" t="s">
        <v>127</v>
      </c>
      <c r="D3718" s="111" t="s">
        <v>127</v>
      </c>
      <c r="E3718" s="111" t="s">
        <v>123</v>
      </c>
      <c r="F3718" s="111" t="s">
        <v>185</v>
      </c>
      <c r="G3718" s="111" t="s">
        <v>180</v>
      </c>
      <c r="H3718" s="111" t="s">
        <v>185</v>
      </c>
      <c r="I3718" s="111" t="s">
        <v>180</v>
      </c>
      <c r="J3718" t="str">
        <f t="shared" si="116"/>
        <v>3043SkogOrganisk jordLauvskogHøy</v>
      </c>
      <c r="K3718" s="111">
        <v>-1.9913688882377358</v>
      </c>
      <c r="L3718" s="111">
        <v>0.92784825435236762</v>
      </c>
      <c r="M3718" s="111">
        <v>0.46510463492953991</v>
      </c>
      <c r="N3718" s="112">
        <f t="shared" si="117"/>
        <v>-0.59841599895582831</v>
      </c>
    </row>
    <row r="3719" spans="1:14" x14ac:dyDescent="0.25">
      <c r="A3719" s="111" t="s">
        <v>690</v>
      </c>
      <c r="B3719" s="111">
        <f>INDEX(kommuner!C:C,MATCH(_xlfn.NUMBERVALUE(A3719),kommuner!B:B,0))</f>
        <v>3043</v>
      </c>
      <c r="C3719" s="111" t="s">
        <v>127</v>
      </c>
      <c r="D3719" s="111" t="s">
        <v>127</v>
      </c>
      <c r="E3719" s="111" t="s">
        <v>123</v>
      </c>
      <c r="F3719" s="111" t="s">
        <v>185</v>
      </c>
      <c r="G3719" s="111" t="s">
        <v>167</v>
      </c>
      <c r="H3719" s="111" t="s">
        <v>185</v>
      </c>
      <c r="I3719" s="111" t="s">
        <v>167</v>
      </c>
      <c r="J3719" t="str">
        <f t="shared" si="116"/>
        <v>3043SkogOrganisk jordLauvskogImpediment</v>
      </c>
      <c r="K3719" s="111">
        <v>0.35000626494250675</v>
      </c>
      <c r="L3719" s="111">
        <v>0.92784825435236762</v>
      </c>
      <c r="M3719" s="111">
        <v>0.46510463492953991</v>
      </c>
      <c r="N3719" s="112">
        <f t="shared" si="117"/>
        <v>1.7429591542244141</v>
      </c>
    </row>
    <row r="3720" spans="1:14" x14ac:dyDescent="0.25">
      <c r="A3720" s="111" t="s">
        <v>690</v>
      </c>
      <c r="B3720" s="111">
        <f>INDEX(kommuner!C:C,MATCH(_xlfn.NUMBERVALUE(A3720),kommuner!B:B,0))</f>
        <v>3043</v>
      </c>
      <c r="C3720" s="111" t="s">
        <v>127</v>
      </c>
      <c r="D3720" s="111" t="s">
        <v>127</v>
      </c>
      <c r="E3720" s="111" t="s">
        <v>123</v>
      </c>
      <c r="F3720" s="111" t="s">
        <v>185</v>
      </c>
      <c r="G3720" s="111" t="s">
        <v>190</v>
      </c>
      <c r="H3720" s="111" t="s">
        <v>185</v>
      </c>
      <c r="I3720" s="111" t="s">
        <v>190</v>
      </c>
      <c r="J3720" t="str">
        <f t="shared" si="116"/>
        <v>3043SkogOrganisk jordLauvskogLav</v>
      </c>
      <c r="K3720" s="111">
        <v>1.1144075558526714</v>
      </c>
      <c r="L3720" s="111">
        <v>0.92784825435236762</v>
      </c>
      <c r="M3720" s="111">
        <v>0.46510463492953991</v>
      </c>
      <c r="N3720" s="112">
        <f t="shared" si="117"/>
        <v>2.5073604451345788</v>
      </c>
    </row>
    <row r="3721" spans="1:14" x14ac:dyDescent="0.25">
      <c r="A3721" s="111" t="s">
        <v>690</v>
      </c>
      <c r="B3721" s="111">
        <f>INDEX(kommuner!C:C,MATCH(_xlfn.NUMBERVALUE(A3721),kommuner!B:B,0))</f>
        <v>3043</v>
      </c>
      <c r="C3721" s="111" t="s">
        <v>127</v>
      </c>
      <c r="D3721" s="111" t="s">
        <v>127</v>
      </c>
      <c r="E3721" s="111" t="s">
        <v>123</v>
      </c>
      <c r="F3721" s="111" t="s">
        <v>185</v>
      </c>
      <c r="G3721" s="111" t="s">
        <v>173</v>
      </c>
      <c r="H3721" s="111" t="s">
        <v>185</v>
      </c>
      <c r="I3721" s="111" t="s">
        <v>173</v>
      </c>
      <c r="J3721" t="str">
        <f t="shared" si="116"/>
        <v>3043SkogOrganisk jordLauvskogMiddels</v>
      </c>
      <c r="K3721" s="111">
        <v>-0.62664468270982987</v>
      </c>
      <c r="L3721" s="111">
        <v>0.92784825435236762</v>
      </c>
      <c r="M3721" s="111">
        <v>0.46510463492953991</v>
      </c>
      <c r="N3721" s="112">
        <f t="shared" si="117"/>
        <v>0.76630820657207765</v>
      </c>
    </row>
    <row r="3722" spans="1:14" x14ac:dyDescent="0.25">
      <c r="A3722" s="111" t="s">
        <v>690</v>
      </c>
      <c r="B3722" s="111">
        <f>INDEX(kommuner!C:C,MATCH(_xlfn.NUMBERVALUE(A3722),kommuner!B:B,0))</f>
        <v>3043</v>
      </c>
      <c r="C3722" s="111" t="s">
        <v>127</v>
      </c>
      <c r="D3722" s="111" t="s">
        <v>127</v>
      </c>
      <c r="E3722" s="111" t="s">
        <v>123</v>
      </c>
      <c r="F3722" s="111" t="s">
        <v>185</v>
      </c>
      <c r="G3722" s="111" t="s">
        <v>186</v>
      </c>
      <c r="H3722" s="111" t="s">
        <v>185</v>
      </c>
      <c r="I3722" s="111" t="s">
        <v>186</v>
      </c>
      <c r="J3722" t="str">
        <f t="shared" si="116"/>
        <v>3043SkogOrganisk jordLauvskogSærs høy</v>
      </c>
      <c r="K3722" s="111">
        <v>-1.8997279926091779</v>
      </c>
      <c r="L3722" s="111">
        <v>0.92784825435236762</v>
      </c>
      <c r="M3722" s="111">
        <v>0.46510463492953991</v>
      </c>
      <c r="N3722" s="112">
        <f t="shared" si="117"/>
        <v>-0.50677510332727038</v>
      </c>
    </row>
    <row r="3723" spans="1:14" x14ac:dyDescent="0.25">
      <c r="A3723" s="111" t="s">
        <v>690</v>
      </c>
      <c r="B3723" s="111">
        <f>INDEX(kommuner!C:C,MATCH(_xlfn.NUMBERVALUE(A3723),kommuner!B:B,0))</f>
        <v>3043</v>
      </c>
      <c r="C3723" s="111" t="s">
        <v>83</v>
      </c>
      <c r="D3723" s="111" t="s">
        <v>83</v>
      </c>
      <c r="E3723" s="111" t="s">
        <v>126</v>
      </c>
      <c r="F3723" s="111" t="s">
        <v>139</v>
      </c>
      <c r="G3723" s="111" t="s">
        <v>139</v>
      </c>
      <c r="H3723" s="111" t="s">
        <v>139</v>
      </c>
      <c r="I3723" s="111" t="s">
        <v>139</v>
      </c>
      <c r="J3723" t="str">
        <f t="shared" si="116"/>
        <v>3043Utbygd arealMineraljord</v>
      </c>
      <c r="K3723" s="111">
        <v>0.42279414509845159</v>
      </c>
      <c r="L3723" s="111">
        <v>0</v>
      </c>
      <c r="M3723" s="111">
        <v>1.303047089454229E-2</v>
      </c>
      <c r="N3723" s="112">
        <f t="shared" si="117"/>
        <v>0.43582461599299388</v>
      </c>
    </row>
    <row r="3724" spans="1:14" x14ac:dyDescent="0.25">
      <c r="A3724" s="111" t="s">
        <v>690</v>
      </c>
      <c r="B3724" s="111">
        <f>INDEX(kommuner!C:C,MATCH(_xlfn.NUMBERVALUE(A3724),kommuner!B:B,0))</f>
        <v>3043</v>
      </c>
      <c r="C3724" s="111" t="s">
        <v>83</v>
      </c>
      <c r="D3724" s="111" t="s">
        <v>83</v>
      </c>
      <c r="E3724" s="111" t="s">
        <v>123</v>
      </c>
      <c r="F3724" s="111" t="s">
        <v>139</v>
      </c>
      <c r="G3724" s="111" t="s">
        <v>139</v>
      </c>
      <c r="H3724" s="111" t="s">
        <v>139</v>
      </c>
      <c r="I3724" s="111" t="s">
        <v>139</v>
      </c>
      <c r="J3724" t="str">
        <f t="shared" si="116"/>
        <v>3043Utbygd arealOrganisk jord</v>
      </c>
      <c r="K3724" s="111">
        <v>29.011421395201612</v>
      </c>
      <c r="L3724" s="111">
        <v>0</v>
      </c>
      <c r="M3724" s="111">
        <v>1.303047089454229E-2</v>
      </c>
      <c r="N3724" s="112">
        <f t="shared" si="117"/>
        <v>29.024451866096154</v>
      </c>
    </row>
    <row r="3725" spans="1:14" x14ac:dyDescent="0.25">
      <c r="A3725" s="111" t="s">
        <v>690</v>
      </c>
      <c r="B3725" s="111">
        <f>INDEX(kommuner!C:C,MATCH(_xlfn.NUMBERVALUE(A3725),kommuner!B:B,0))</f>
        <v>3043</v>
      </c>
      <c r="C3725" s="111" t="s">
        <v>181</v>
      </c>
      <c r="D3725" s="111" t="s">
        <v>181</v>
      </c>
      <c r="E3725" s="111" t="s">
        <v>123</v>
      </c>
      <c r="F3725" s="111" t="s">
        <v>139</v>
      </c>
      <c r="G3725" s="111" t="s">
        <v>139</v>
      </c>
      <c r="H3725" s="111" t="s">
        <v>139</v>
      </c>
      <c r="I3725" s="111" t="s">
        <v>139</v>
      </c>
      <c r="J3725" t="str">
        <f t="shared" si="116"/>
        <v>3043Vann og myrOrganisk jord</v>
      </c>
      <c r="K3725" s="111">
        <v>-0.31088998224577308</v>
      </c>
      <c r="L3725" s="111">
        <v>0</v>
      </c>
      <c r="M3725" s="111">
        <v>0</v>
      </c>
      <c r="N3725" s="112">
        <f t="shared" si="117"/>
        <v>-0.31088998224577308</v>
      </c>
    </row>
    <row r="3726" spans="1:14" x14ac:dyDescent="0.25">
      <c r="A3726" s="111" t="s">
        <v>691</v>
      </c>
      <c r="B3726" s="111">
        <f>INDEX(kommuner!C:C,MATCH(_xlfn.NUMBERVALUE(A3726),kommuner!B:B,0))</f>
        <v>3044</v>
      </c>
      <c r="C3726" s="111" t="s">
        <v>82</v>
      </c>
      <c r="D3726" s="111" t="s">
        <v>82</v>
      </c>
      <c r="E3726" s="111" t="s">
        <v>126</v>
      </c>
      <c r="F3726" s="111" t="s">
        <v>139</v>
      </c>
      <c r="G3726" s="111" t="s">
        <v>139</v>
      </c>
      <c r="H3726" s="111" t="s">
        <v>139</v>
      </c>
      <c r="I3726" s="111" t="s">
        <v>139</v>
      </c>
      <c r="J3726" t="str">
        <f t="shared" si="116"/>
        <v>3044Annen utmarkMineraljord</v>
      </c>
      <c r="K3726" s="111">
        <v>-0.16852781479621071</v>
      </c>
      <c r="L3726" s="111">
        <v>0</v>
      </c>
      <c r="M3726" s="111">
        <v>0</v>
      </c>
      <c r="N3726" s="112">
        <f t="shared" si="117"/>
        <v>-0.16852781479621071</v>
      </c>
    </row>
    <row r="3727" spans="1:14" x14ac:dyDescent="0.25">
      <c r="A3727" s="111" t="s">
        <v>691</v>
      </c>
      <c r="B3727" s="111">
        <f>INDEX(kommuner!C:C,MATCH(_xlfn.NUMBERVALUE(A3727),kommuner!B:B,0))</f>
        <v>3044</v>
      </c>
      <c r="C3727" s="111" t="s">
        <v>121</v>
      </c>
      <c r="D3727" s="111" t="s">
        <v>121</v>
      </c>
      <c r="E3727" s="111" t="s">
        <v>126</v>
      </c>
      <c r="F3727" s="111" t="s">
        <v>139</v>
      </c>
      <c r="G3727" s="111" t="s">
        <v>139</v>
      </c>
      <c r="H3727" s="111" t="s">
        <v>139</v>
      </c>
      <c r="I3727" s="111" t="s">
        <v>139</v>
      </c>
      <c r="J3727" t="str">
        <f t="shared" si="116"/>
        <v>3044BeiteMineraljord</v>
      </c>
      <c r="K3727" s="111">
        <v>-0.43305842942580308</v>
      </c>
      <c r="L3727" s="111">
        <v>0</v>
      </c>
      <c r="M3727" s="111">
        <v>1.2448711246839999E-7</v>
      </c>
      <c r="N3727" s="112">
        <f t="shared" si="117"/>
        <v>-0.43305830493869063</v>
      </c>
    </row>
    <row r="3728" spans="1:14" x14ac:dyDescent="0.25">
      <c r="A3728" s="111" t="s">
        <v>691</v>
      </c>
      <c r="B3728" s="111">
        <f>INDEX(kommuner!C:C,MATCH(_xlfn.NUMBERVALUE(A3728),kommuner!B:B,0))</f>
        <v>3044</v>
      </c>
      <c r="C3728" s="111" t="s">
        <v>121</v>
      </c>
      <c r="D3728" s="111" t="s">
        <v>121</v>
      </c>
      <c r="E3728" s="111" t="s">
        <v>123</v>
      </c>
      <c r="F3728" s="111" t="s">
        <v>139</v>
      </c>
      <c r="G3728" s="111" t="s">
        <v>139</v>
      </c>
      <c r="H3728" s="111" t="s">
        <v>139</v>
      </c>
      <c r="I3728" s="111" t="s">
        <v>139</v>
      </c>
      <c r="J3728" t="str">
        <f t="shared" si="116"/>
        <v>3044BeiteOrganisk jord</v>
      </c>
      <c r="K3728" s="111">
        <v>12.077525935985037</v>
      </c>
      <c r="L3728" s="111">
        <v>1.6412500000000001</v>
      </c>
      <c r="M3728" s="111">
        <v>0</v>
      </c>
      <c r="N3728" s="112">
        <f t="shared" si="117"/>
        <v>13.718775935985036</v>
      </c>
    </row>
    <row r="3729" spans="1:14" x14ac:dyDescent="0.25">
      <c r="A3729" s="111" t="s">
        <v>691</v>
      </c>
      <c r="B3729" s="111">
        <f>INDEX(kommuner!C:C,MATCH(_xlfn.NUMBERVALUE(A3729),kommuner!B:B,0))</f>
        <v>3044</v>
      </c>
      <c r="C3729" s="111" t="s">
        <v>84</v>
      </c>
      <c r="D3729" s="111" t="s">
        <v>84</v>
      </c>
      <c r="E3729" s="111" t="s">
        <v>126</v>
      </c>
      <c r="F3729" s="111" t="s">
        <v>139</v>
      </c>
      <c r="G3729" s="111" t="s">
        <v>139</v>
      </c>
      <c r="H3729" s="111" t="s">
        <v>139</v>
      </c>
      <c r="I3729" s="111" t="s">
        <v>139</v>
      </c>
      <c r="J3729" t="str">
        <f t="shared" si="116"/>
        <v>3044Dyrket markMineraljord</v>
      </c>
      <c r="K3729" s="111">
        <v>-9.3383180048458719E-2</v>
      </c>
      <c r="L3729" s="111">
        <v>0</v>
      </c>
      <c r="M3729" s="111">
        <v>0</v>
      </c>
      <c r="N3729" s="112">
        <f t="shared" si="117"/>
        <v>-9.3383180048458719E-2</v>
      </c>
    </row>
    <row r="3730" spans="1:14" x14ac:dyDescent="0.25">
      <c r="A3730" s="111" t="s">
        <v>691</v>
      </c>
      <c r="B3730" s="111">
        <f>INDEX(kommuner!C:C,MATCH(_xlfn.NUMBERVALUE(A3730),kommuner!B:B,0))</f>
        <v>3044</v>
      </c>
      <c r="C3730" s="111" t="s">
        <v>84</v>
      </c>
      <c r="D3730" s="111" t="s">
        <v>84</v>
      </c>
      <c r="E3730" s="111" t="s">
        <v>123</v>
      </c>
      <c r="F3730" s="111" t="s">
        <v>139</v>
      </c>
      <c r="G3730" s="111" t="s">
        <v>139</v>
      </c>
      <c r="H3730" s="111" t="s">
        <v>139</v>
      </c>
      <c r="I3730" s="111" t="s">
        <v>139</v>
      </c>
      <c r="J3730" t="str">
        <f t="shared" si="116"/>
        <v>3044Dyrket markOrganisk jord</v>
      </c>
      <c r="K3730" s="111">
        <v>28.726149366675592</v>
      </c>
      <c r="L3730" s="111">
        <v>1.45625</v>
      </c>
      <c r="M3730" s="111">
        <v>0</v>
      </c>
      <c r="N3730" s="112">
        <f t="shared" si="117"/>
        <v>30.182399366675593</v>
      </c>
    </row>
    <row r="3731" spans="1:14" x14ac:dyDescent="0.25">
      <c r="A3731" s="111" t="s">
        <v>691</v>
      </c>
      <c r="B3731" s="111">
        <f>INDEX(kommuner!C:C,MATCH(_xlfn.NUMBERVALUE(A3731),kommuner!B:B,0))</f>
        <v>3044</v>
      </c>
      <c r="C3731" s="111" t="s">
        <v>127</v>
      </c>
      <c r="D3731" s="111" t="s">
        <v>127</v>
      </c>
      <c r="E3731" s="111" t="s">
        <v>126</v>
      </c>
      <c r="F3731" s="111" t="s">
        <v>172</v>
      </c>
      <c r="G3731" s="111" t="s">
        <v>180</v>
      </c>
      <c r="H3731" s="111" t="s">
        <v>172</v>
      </c>
      <c r="I3731" s="111" t="s">
        <v>180</v>
      </c>
      <c r="J3731" t="str">
        <f t="shared" si="116"/>
        <v>3044SkogMineraljordBarskogHøy</v>
      </c>
      <c r="K3731" s="111">
        <v>-4.2610596243420318</v>
      </c>
      <c r="L3731" s="111">
        <v>0.85306406685236758</v>
      </c>
      <c r="M3731" s="111">
        <v>6.4056614999681585E-2</v>
      </c>
      <c r="N3731" s="112">
        <f t="shared" si="117"/>
        <v>-3.3439389424899826</v>
      </c>
    </row>
    <row r="3732" spans="1:14" x14ac:dyDescent="0.25">
      <c r="A3732" s="111" t="s">
        <v>691</v>
      </c>
      <c r="B3732" s="111">
        <f>INDEX(kommuner!C:C,MATCH(_xlfn.NUMBERVALUE(A3732),kommuner!B:B,0))</f>
        <v>3044</v>
      </c>
      <c r="C3732" s="111" t="s">
        <v>127</v>
      </c>
      <c r="D3732" s="111" t="s">
        <v>127</v>
      </c>
      <c r="E3732" s="111" t="s">
        <v>126</v>
      </c>
      <c r="F3732" s="111" t="s">
        <v>172</v>
      </c>
      <c r="G3732" s="111" t="s">
        <v>167</v>
      </c>
      <c r="H3732" s="111" t="s">
        <v>172</v>
      </c>
      <c r="I3732" s="111" t="s">
        <v>167</v>
      </c>
      <c r="J3732" t="str">
        <f t="shared" si="116"/>
        <v>3044SkogMineraljordBarskogImpediment</v>
      </c>
      <c r="K3732" s="111">
        <v>-1.5740166960016819</v>
      </c>
      <c r="L3732" s="111">
        <v>0.85306406685236758</v>
      </c>
      <c r="M3732" s="111">
        <v>6.3979989500968365E-2</v>
      </c>
      <c r="N3732" s="112">
        <f t="shared" si="117"/>
        <v>-0.65697263964834596</v>
      </c>
    </row>
    <row r="3733" spans="1:14" x14ac:dyDescent="0.25">
      <c r="A3733" s="111" t="s">
        <v>691</v>
      </c>
      <c r="B3733" s="111">
        <f>INDEX(kommuner!C:C,MATCH(_xlfn.NUMBERVALUE(A3733),kommuner!B:B,0))</f>
        <v>3044</v>
      </c>
      <c r="C3733" s="111" t="s">
        <v>127</v>
      </c>
      <c r="D3733" s="111" t="s">
        <v>127</v>
      </c>
      <c r="E3733" s="111" t="s">
        <v>126</v>
      </c>
      <c r="F3733" s="111" t="s">
        <v>172</v>
      </c>
      <c r="G3733" s="111" t="s">
        <v>190</v>
      </c>
      <c r="H3733" s="111" t="s">
        <v>172</v>
      </c>
      <c r="I3733" s="111" t="s">
        <v>190</v>
      </c>
      <c r="J3733" t="str">
        <f t="shared" si="116"/>
        <v>3044SkogMineraljordBarskogLav</v>
      </c>
      <c r="K3733" s="111">
        <v>-2.1094741240186856</v>
      </c>
      <c r="L3733" s="111">
        <v>0.85306406685236758</v>
      </c>
      <c r="M3733" s="111">
        <v>6.3979989500968365E-2</v>
      </c>
      <c r="N3733" s="112">
        <f t="shared" si="117"/>
        <v>-1.1924300676653499</v>
      </c>
    </row>
    <row r="3734" spans="1:14" x14ac:dyDescent="0.25">
      <c r="A3734" s="111" t="s">
        <v>691</v>
      </c>
      <c r="B3734" s="111">
        <f>INDEX(kommuner!C:C,MATCH(_xlfn.NUMBERVALUE(A3734),kommuner!B:B,0))</f>
        <v>3044</v>
      </c>
      <c r="C3734" s="111" t="s">
        <v>127</v>
      </c>
      <c r="D3734" s="111" t="s">
        <v>127</v>
      </c>
      <c r="E3734" s="111" t="s">
        <v>126</v>
      </c>
      <c r="F3734" s="111" t="s">
        <v>172</v>
      </c>
      <c r="G3734" s="111" t="s">
        <v>173</v>
      </c>
      <c r="H3734" s="111" t="s">
        <v>172</v>
      </c>
      <c r="I3734" s="111" t="s">
        <v>173</v>
      </c>
      <c r="J3734" t="str">
        <f t="shared" si="116"/>
        <v>3044SkogMineraljordBarskogMiddels</v>
      </c>
      <c r="K3734" s="111">
        <v>-2.8820985952554645</v>
      </c>
      <c r="L3734" s="111">
        <v>0.85306406685236758</v>
      </c>
      <c r="M3734" s="111">
        <v>6.4056614999681585E-2</v>
      </c>
      <c r="N3734" s="112">
        <f t="shared" si="117"/>
        <v>-1.9649779134034155</v>
      </c>
    </row>
    <row r="3735" spans="1:14" x14ac:dyDescent="0.25">
      <c r="A3735" s="111" t="s">
        <v>691</v>
      </c>
      <c r="B3735" s="111">
        <f>INDEX(kommuner!C:C,MATCH(_xlfn.NUMBERVALUE(A3735),kommuner!B:B,0))</f>
        <v>3044</v>
      </c>
      <c r="C3735" s="111" t="s">
        <v>127</v>
      </c>
      <c r="D3735" s="111" t="s">
        <v>127</v>
      </c>
      <c r="E3735" s="111" t="s">
        <v>126</v>
      </c>
      <c r="F3735" s="111" t="s">
        <v>172</v>
      </c>
      <c r="G3735" s="111" t="s">
        <v>186</v>
      </c>
      <c r="H3735" s="111" t="s">
        <v>172</v>
      </c>
      <c r="I3735" s="111" t="s">
        <v>186</v>
      </c>
      <c r="J3735" t="str">
        <f t="shared" si="116"/>
        <v>3044SkogMineraljordBarskogSærs høy</v>
      </c>
      <c r="K3735" s="111">
        <v>0.12072674540874306</v>
      </c>
      <c r="L3735" s="111">
        <v>0.85306406685236758</v>
      </c>
      <c r="M3735" s="111">
        <v>6.4056614999681585E-2</v>
      </c>
      <c r="N3735" s="112">
        <f t="shared" si="117"/>
        <v>1.0378474272607923</v>
      </c>
    </row>
    <row r="3736" spans="1:14" x14ac:dyDescent="0.25">
      <c r="A3736" s="111" t="s">
        <v>691</v>
      </c>
      <c r="B3736" s="111">
        <f>INDEX(kommuner!C:C,MATCH(_xlfn.NUMBERVALUE(A3736),kommuner!B:B,0))</f>
        <v>3044</v>
      </c>
      <c r="C3736" s="111" t="s">
        <v>127</v>
      </c>
      <c r="D3736" s="111" t="s">
        <v>127</v>
      </c>
      <c r="E3736" s="111" t="s">
        <v>126</v>
      </c>
      <c r="F3736" s="111" t="s">
        <v>179</v>
      </c>
      <c r="G3736" s="111" t="s">
        <v>180</v>
      </c>
      <c r="H3736" s="111" t="s">
        <v>179</v>
      </c>
      <c r="I3736" s="111" t="s">
        <v>180</v>
      </c>
      <c r="J3736" t="str">
        <f t="shared" si="116"/>
        <v>3044SkogMineraljordBlandingsskogHøy</v>
      </c>
      <c r="K3736" s="111">
        <v>-8.5703651807373102</v>
      </c>
      <c r="L3736" s="111">
        <v>0.85306406685236758</v>
      </c>
      <c r="M3736" s="111">
        <v>6.3979989500968365E-2</v>
      </c>
      <c r="N3736" s="112">
        <f t="shared" si="117"/>
        <v>-7.6533211243839743</v>
      </c>
    </row>
    <row r="3737" spans="1:14" x14ac:dyDescent="0.25">
      <c r="A3737" s="111" t="s">
        <v>691</v>
      </c>
      <c r="B3737" s="111">
        <f>INDEX(kommuner!C:C,MATCH(_xlfn.NUMBERVALUE(A3737),kommuner!B:B,0))</f>
        <v>3044</v>
      </c>
      <c r="C3737" s="111" t="s">
        <v>127</v>
      </c>
      <c r="D3737" s="111" t="s">
        <v>127</v>
      </c>
      <c r="E3737" s="111" t="s">
        <v>126</v>
      </c>
      <c r="F3737" s="111" t="s">
        <v>179</v>
      </c>
      <c r="G3737" s="111" t="s">
        <v>167</v>
      </c>
      <c r="H3737" s="111" t="s">
        <v>179</v>
      </c>
      <c r="I3737" s="111" t="s">
        <v>167</v>
      </c>
      <c r="J3737" t="str">
        <f t="shared" si="116"/>
        <v>3044SkogMineraljordBlandingsskogImpediment</v>
      </c>
      <c r="K3737" s="111">
        <v>-2.0950685747655116</v>
      </c>
      <c r="L3737" s="111">
        <v>0.85306406685236758</v>
      </c>
      <c r="M3737" s="111">
        <v>6.3979989500968365E-2</v>
      </c>
      <c r="N3737" s="112">
        <f t="shared" si="117"/>
        <v>-1.1780245184121758</v>
      </c>
    </row>
    <row r="3738" spans="1:14" x14ac:dyDescent="0.25">
      <c r="A3738" s="111" t="s">
        <v>691</v>
      </c>
      <c r="B3738" s="111">
        <f>INDEX(kommuner!C:C,MATCH(_xlfn.NUMBERVALUE(A3738),kommuner!B:B,0))</f>
        <v>3044</v>
      </c>
      <c r="C3738" s="111" t="s">
        <v>127</v>
      </c>
      <c r="D3738" s="111" t="s">
        <v>127</v>
      </c>
      <c r="E3738" s="111" t="s">
        <v>126</v>
      </c>
      <c r="F3738" s="111" t="s">
        <v>179</v>
      </c>
      <c r="G3738" s="111" t="s">
        <v>190</v>
      </c>
      <c r="H3738" s="111" t="s">
        <v>179</v>
      </c>
      <c r="I3738" s="111" t="s">
        <v>190</v>
      </c>
      <c r="J3738" t="str">
        <f t="shared" si="116"/>
        <v>3044SkogMineraljordBlandingsskogLav</v>
      </c>
      <c r="K3738" s="111">
        <v>-3.814060654162915</v>
      </c>
      <c r="L3738" s="111">
        <v>0.85306406685236758</v>
      </c>
      <c r="M3738" s="111">
        <v>6.3979989500968365E-2</v>
      </c>
      <c r="N3738" s="112">
        <f t="shared" si="117"/>
        <v>-2.897016597809579</v>
      </c>
    </row>
    <row r="3739" spans="1:14" x14ac:dyDescent="0.25">
      <c r="A3739" s="111" t="s">
        <v>691</v>
      </c>
      <c r="B3739" s="111">
        <f>INDEX(kommuner!C:C,MATCH(_xlfn.NUMBERVALUE(A3739),kommuner!B:B,0))</f>
        <v>3044</v>
      </c>
      <c r="C3739" s="111" t="s">
        <v>127</v>
      </c>
      <c r="D3739" s="111" t="s">
        <v>127</v>
      </c>
      <c r="E3739" s="111" t="s">
        <v>126</v>
      </c>
      <c r="F3739" s="111" t="s">
        <v>179</v>
      </c>
      <c r="G3739" s="111" t="s">
        <v>173</v>
      </c>
      <c r="H3739" s="111" t="s">
        <v>179</v>
      </c>
      <c r="I3739" s="111" t="s">
        <v>173</v>
      </c>
      <c r="J3739" t="str">
        <f t="shared" si="116"/>
        <v>3044SkogMineraljordBlandingsskogMiddels</v>
      </c>
      <c r="K3739" s="111">
        <v>-4.5623521854183373</v>
      </c>
      <c r="L3739" s="111">
        <v>0.85306406685236758</v>
      </c>
      <c r="M3739" s="111">
        <v>6.3979989500968365E-2</v>
      </c>
      <c r="N3739" s="112">
        <f t="shared" si="117"/>
        <v>-3.6453081290650013</v>
      </c>
    </row>
    <row r="3740" spans="1:14" x14ac:dyDescent="0.25">
      <c r="A3740" s="111" t="s">
        <v>691</v>
      </c>
      <c r="B3740" s="111">
        <f>INDEX(kommuner!C:C,MATCH(_xlfn.NUMBERVALUE(A3740),kommuner!B:B,0))</f>
        <v>3044</v>
      </c>
      <c r="C3740" s="111" t="s">
        <v>127</v>
      </c>
      <c r="D3740" s="111" t="s">
        <v>127</v>
      </c>
      <c r="E3740" s="111" t="s">
        <v>126</v>
      </c>
      <c r="F3740" s="111" t="s">
        <v>179</v>
      </c>
      <c r="G3740" s="111" t="s">
        <v>186</v>
      </c>
      <c r="H3740" s="111" t="s">
        <v>179</v>
      </c>
      <c r="I3740" s="111" t="s">
        <v>186</v>
      </c>
      <c r="J3740" t="str">
        <f t="shared" si="116"/>
        <v>3044SkogMineraljordBlandingsskogSærs høy</v>
      </c>
      <c r="K3740" s="111">
        <v>-2.9395925245326562</v>
      </c>
      <c r="L3740" s="111">
        <v>0.85306406685236758</v>
      </c>
      <c r="M3740" s="111">
        <v>6.3979989500968365E-2</v>
      </c>
      <c r="N3740" s="112">
        <f t="shared" si="117"/>
        <v>-2.0225484681793202</v>
      </c>
    </row>
    <row r="3741" spans="1:14" x14ac:dyDescent="0.25">
      <c r="A3741" s="111" t="s">
        <v>691</v>
      </c>
      <c r="B3741" s="111">
        <f>INDEX(kommuner!C:C,MATCH(_xlfn.NUMBERVALUE(A3741),kommuner!B:B,0))</f>
        <v>3044</v>
      </c>
      <c r="C3741" s="111" t="s">
        <v>127</v>
      </c>
      <c r="D3741" s="111" t="s">
        <v>127</v>
      </c>
      <c r="E3741" s="111" t="s">
        <v>126</v>
      </c>
      <c r="F3741" s="111" t="s">
        <v>185</v>
      </c>
      <c r="G3741" s="111" t="s">
        <v>180</v>
      </c>
      <c r="H3741" s="111" t="s">
        <v>185</v>
      </c>
      <c r="I3741" s="111" t="s">
        <v>180</v>
      </c>
      <c r="J3741" t="str">
        <f t="shared" si="116"/>
        <v>3044SkogMineraljordLauvskogHøy</v>
      </c>
      <c r="K3741" s="111">
        <v>-3.6072016095960531</v>
      </c>
      <c r="L3741" s="111">
        <v>0.85306406685236758</v>
      </c>
      <c r="M3741" s="111">
        <v>6.3979989500968365E-2</v>
      </c>
      <c r="N3741" s="112">
        <f t="shared" si="117"/>
        <v>-2.6901575532427171</v>
      </c>
    </row>
    <row r="3742" spans="1:14" x14ac:dyDescent="0.25">
      <c r="A3742" s="111" t="s">
        <v>691</v>
      </c>
      <c r="B3742" s="111">
        <f>INDEX(kommuner!C:C,MATCH(_xlfn.NUMBERVALUE(A3742),kommuner!B:B,0))</f>
        <v>3044</v>
      </c>
      <c r="C3742" s="111" t="s">
        <v>127</v>
      </c>
      <c r="D3742" s="111" t="s">
        <v>127</v>
      </c>
      <c r="E3742" s="111" t="s">
        <v>126</v>
      </c>
      <c r="F3742" s="111" t="s">
        <v>185</v>
      </c>
      <c r="G3742" s="111" t="s">
        <v>167</v>
      </c>
      <c r="H3742" s="111" t="s">
        <v>185</v>
      </c>
      <c r="I3742" s="111" t="s">
        <v>167</v>
      </c>
      <c r="J3742" t="str">
        <f t="shared" si="116"/>
        <v>3044SkogMineraljordLauvskogImpediment</v>
      </c>
      <c r="K3742" s="111">
        <v>-1.1043030228661443</v>
      </c>
      <c r="L3742" s="111">
        <v>0.85306406685236758</v>
      </c>
      <c r="M3742" s="111">
        <v>6.3979989500968365E-2</v>
      </c>
      <c r="N3742" s="112">
        <f t="shared" si="117"/>
        <v>-0.18725896651280841</v>
      </c>
    </row>
    <row r="3743" spans="1:14" x14ac:dyDescent="0.25">
      <c r="A3743" s="111" t="s">
        <v>691</v>
      </c>
      <c r="B3743" s="111">
        <f>INDEX(kommuner!C:C,MATCH(_xlfn.NUMBERVALUE(A3743),kommuner!B:B,0))</f>
        <v>3044</v>
      </c>
      <c r="C3743" s="111" t="s">
        <v>127</v>
      </c>
      <c r="D3743" s="111" t="s">
        <v>127</v>
      </c>
      <c r="E3743" s="111" t="s">
        <v>126</v>
      </c>
      <c r="F3743" s="111" t="s">
        <v>185</v>
      </c>
      <c r="G3743" s="111" t="s">
        <v>190</v>
      </c>
      <c r="H3743" s="111" t="s">
        <v>185</v>
      </c>
      <c r="I3743" s="111" t="s">
        <v>190</v>
      </c>
      <c r="J3743" t="str">
        <f t="shared" si="116"/>
        <v>3044SkogMineraljordLauvskogLav</v>
      </c>
      <c r="K3743" s="111">
        <v>-8.9748170935426599E-2</v>
      </c>
      <c r="L3743" s="111">
        <v>0.85306406685236758</v>
      </c>
      <c r="M3743" s="111">
        <v>6.3979989500968365E-2</v>
      </c>
      <c r="N3743" s="112">
        <f t="shared" si="117"/>
        <v>0.82729588541790933</v>
      </c>
    </row>
    <row r="3744" spans="1:14" x14ac:dyDescent="0.25">
      <c r="A3744" s="111" t="s">
        <v>691</v>
      </c>
      <c r="B3744" s="111">
        <f>INDEX(kommuner!C:C,MATCH(_xlfn.NUMBERVALUE(A3744),kommuner!B:B,0))</f>
        <v>3044</v>
      </c>
      <c r="C3744" s="111" t="s">
        <v>127</v>
      </c>
      <c r="D3744" s="111" t="s">
        <v>127</v>
      </c>
      <c r="E3744" s="111" t="s">
        <v>126</v>
      </c>
      <c r="F3744" s="111" t="s">
        <v>185</v>
      </c>
      <c r="G3744" s="111" t="s">
        <v>173</v>
      </c>
      <c r="H3744" s="111" t="s">
        <v>185</v>
      </c>
      <c r="I3744" s="111" t="s">
        <v>173</v>
      </c>
      <c r="J3744" t="str">
        <f t="shared" si="116"/>
        <v>3044SkogMineraljordLauvskogMiddels</v>
      </c>
      <c r="K3744" s="111">
        <v>-2.4151390344437029</v>
      </c>
      <c r="L3744" s="111">
        <v>0.85306406685236758</v>
      </c>
      <c r="M3744" s="111">
        <v>6.3979989500968365E-2</v>
      </c>
      <c r="N3744" s="112">
        <f t="shared" si="117"/>
        <v>-1.4980949780903672</v>
      </c>
    </row>
    <row r="3745" spans="1:14" x14ac:dyDescent="0.25">
      <c r="A3745" s="111" t="s">
        <v>691</v>
      </c>
      <c r="B3745" s="111">
        <f>INDEX(kommuner!C:C,MATCH(_xlfn.NUMBERVALUE(A3745),kommuner!B:B,0))</f>
        <v>3044</v>
      </c>
      <c r="C3745" s="111" t="s">
        <v>127</v>
      </c>
      <c r="D3745" s="111" t="s">
        <v>127</v>
      </c>
      <c r="E3745" s="111" t="s">
        <v>126</v>
      </c>
      <c r="F3745" s="111" t="s">
        <v>185</v>
      </c>
      <c r="G3745" s="111" t="s">
        <v>186</v>
      </c>
      <c r="H3745" s="111" t="s">
        <v>185</v>
      </c>
      <c r="I3745" s="111" t="s">
        <v>186</v>
      </c>
      <c r="J3745" t="str">
        <f t="shared" si="116"/>
        <v>3044SkogMineraljordLauvskogSærs høy</v>
      </c>
      <c r="K3745" s="111">
        <v>-3.6560473259425113</v>
      </c>
      <c r="L3745" s="111">
        <v>0.85306406685236758</v>
      </c>
      <c r="M3745" s="111">
        <v>6.3979989500968365E-2</v>
      </c>
      <c r="N3745" s="112">
        <f t="shared" si="117"/>
        <v>-2.7390032695891753</v>
      </c>
    </row>
    <row r="3746" spans="1:14" x14ac:dyDescent="0.25">
      <c r="A3746" s="111" t="s">
        <v>691</v>
      </c>
      <c r="B3746" s="111">
        <f>INDEX(kommuner!C:C,MATCH(_xlfn.NUMBERVALUE(A3746),kommuner!B:B,0))</f>
        <v>3044</v>
      </c>
      <c r="C3746" s="111" t="s">
        <v>127</v>
      </c>
      <c r="D3746" s="111" t="s">
        <v>127</v>
      </c>
      <c r="E3746" s="111" t="s">
        <v>123</v>
      </c>
      <c r="F3746" s="111" t="s">
        <v>172</v>
      </c>
      <c r="G3746" s="111" t="s">
        <v>180</v>
      </c>
      <c r="H3746" s="111" t="s">
        <v>172</v>
      </c>
      <c r="I3746" s="111" t="s">
        <v>180</v>
      </c>
      <c r="J3746" t="str">
        <f t="shared" si="116"/>
        <v>3044SkogOrganisk jordBarskogHøy</v>
      </c>
      <c r="K3746" s="111">
        <v>-2.5184559031994138</v>
      </c>
      <c r="L3746" s="111">
        <v>0.92784825435236762</v>
      </c>
      <c r="M3746" s="111">
        <v>0.46518126042825314</v>
      </c>
      <c r="N3746" s="112">
        <f t="shared" si="117"/>
        <v>-1.1254263884187932</v>
      </c>
    </row>
    <row r="3747" spans="1:14" x14ac:dyDescent="0.25">
      <c r="A3747" s="111" t="s">
        <v>691</v>
      </c>
      <c r="B3747" s="111">
        <f>INDEX(kommuner!C:C,MATCH(_xlfn.NUMBERVALUE(A3747),kommuner!B:B,0))</f>
        <v>3044</v>
      </c>
      <c r="C3747" s="111" t="s">
        <v>127</v>
      </c>
      <c r="D3747" s="111" t="s">
        <v>127</v>
      </c>
      <c r="E3747" s="111" t="s">
        <v>123</v>
      </c>
      <c r="F3747" s="111" t="s">
        <v>172</v>
      </c>
      <c r="G3747" s="111" t="s">
        <v>167</v>
      </c>
      <c r="H3747" s="111" t="s">
        <v>172</v>
      </c>
      <c r="I3747" s="111" t="s">
        <v>167</v>
      </c>
      <c r="J3747" t="str">
        <f t="shared" si="116"/>
        <v>3044SkogOrganisk jordBarskogImpediment</v>
      </c>
      <c r="K3747" s="111">
        <v>-0.13011741963904588</v>
      </c>
      <c r="L3747" s="111">
        <v>0.92784825435236762</v>
      </c>
      <c r="M3747" s="111">
        <v>0.46510463492953991</v>
      </c>
      <c r="N3747" s="112">
        <f t="shared" si="117"/>
        <v>1.2628354696428616</v>
      </c>
    </row>
    <row r="3748" spans="1:14" x14ac:dyDescent="0.25">
      <c r="A3748" s="111" t="s">
        <v>691</v>
      </c>
      <c r="B3748" s="111">
        <f>INDEX(kommuner!C:C,MATCH(_xlfn.NUMBERVALUE(A3748),kommuner!B:B,0))</f>
        <v>3044</v>
      </c>
      <c r="C3748" s="111" t="s">
        <v>127</v>
      </c>
      <c r="D3748" s="111" t="s">
        <v>127</v>
      </c>
      <c r="E3748" s="111" t="s">
        <v>123</v>
      </c>
      <c r="F3748" s="111" t="s">
        <v>172</v>
      </c>
      <c r="G3748" s="111" t="s">
        <v>190</v>
      </c>
      <c r="H3748" s="111" t="s">
        <v>172</v>
      </c>
      <c r="I3748" s="111" t="s">
        <v>190</v>
      </c>
      <c r="J3748" t="str">
        <f t="shared" si="116"/>
        <v>3044SkogOrganisk jordBarskogLav</v>
      </c>
      <c r="K3748" s="111">
        <v>-0.50666953101693391</v>
      </c>
      <c r="L3748" s="111">
        <v>0.92784825435236762</v>
      </c>
      <c r="M3748" s="111">
        <v>0.46510463492953991</v>
      </c>
      <c r="N3748" s="112">
        <f t="shared" si="117"/>
        <v>0.88628335826497362</v>
      </c>
    </row>
    <row r="3749" spans="1:14" x14ac:dyDescent="0.25">
      <c r="A3749" s="111" t="s">
        <v>691</v>
      </c>
      <c r="B3749" s="111">
        <f>INDEX(kommuner!C:C,MATCH(_xlfn.NUMBERVALUE(A3749),kommuner!B:B,0))</f>
        <v>3044</v>
      </c>
      <c r="C3749" s="111" t="s">
        <v>127</v>
      </c>
      <c r="D3749" s="111" t="s">
        <v>127</v>
      </c>
      <c r="E3749" s="111" t="s">
        <v>123</v>
      </c>
      <c r="F3749" s="111" t="s">
        <v>172</v>
      </c>
      <c r="G3749" s="111" t="s">
        <v>173</v>
      </c>
      <c r="H3749" s="111" t="s">
        <v>172</v>
      </c>
      <c r="I3749" s="111" t="s">
        <v>173</v>
      </c>
      <c r="J3749" t="str">
        <f t="shared" si="116"/>
        <v>3044SkogOrganisk jordBarskogMiddels</v>
      </c>
      <c r="K3749" s="111">
        <v>-1.5571490961494638</v>
      </c>
      <c r="L3749" s="111">
        <v>0.92784825435236762</v>
      </c>
      <c r="M3749" s="111">
        <v>0.46518126042825314</v>
      </c>
      <c r="N3749" s="112">
        <f t="shared" si="117"/>
        <v>-0.16411958136884308</v>
      </c>
    </row>
    <row r="3750" spans="1:14" x14ac:dyDescent="0.25">
      <c r="A3750" s="111" t="s">
        <v>691</v>
      </c>
      <c r="B3750" s="111">
        <f>INDEX(kommuner!C:C,MATCH(_xlfn.NUMBERVALUE(A3750),kommuner!B:B,0))</f>
        <v>3044</v>
      </c>
      <c r="C3750" s="111" t="s">
        <v>127</v>
      </c>
      <c r="D3750" s="111" t="s">
        <v>127</v>
      </c>
      <c r="E3750" s="111" t="s">
        <v>123</v>
      </c>
      <c r="F3750" s="111" t="s">
        <v>172</v>
      </c>
      <c r="G3750" s="111" t="s">
        <v>186</v>
      </c>
      <c r="H3750" s="111" t="s">
        <v>172</v>
      </c>
      <c r="I3750" s="111" t="s">
        <v>186</v>
      </c>
      <c r="J3750" t="str">
        <f t="shared" si="116"/>
        <v>3044SkogOrganisk jordBarskogSærs høy</v>
      </c>
      <c r="K3750" s="111">
        <v>2.5548655235722699</v>
      </c>
      <c r="L3750" s="111">
        <v>0.92784825435236762</v>
      </c>
      <c r="M3750" s="111">
        <v>0.46518126042825314</v>
      </c>
      <c r="N3750" s="112">
        <f t="shared" si="117"/>
        <v>3.9478950383528906</v>
      </c>
    </row>
    <row r="3751" spans="1:14" x14ac:dyDescent="0.25">
      <c r="A3751" s="111" t="s">
        <v>691</v>
      </c>
      <c r="B3751" s="111">
        <f>INDEX(kommuner!C:C,MATCH(_xlfn.NUMBERVALUE(A3751),kommuner!B:B,0))</f>
        <v>3044</v>
      </c>
      <c r="C3751" s="111" t="s">
        <v>127</v>
      </c>
      <c r="D3751" s="111" t="s">
        <v>127</v>
      </c>
      <c r="E3751" s="111" t="s">
        <v>123</v>
      </c>
      <c r="F3751" s="111" t="s">
        <v>179</v>
      </c>
      <c r="G3751" s="111" t="s">
        <v>180</v>
      </c>
      <c r="H3751" s="111" t="s">
        <v>179</v>
      </c>
      <c r="I3751" s="111" t="s">
        <v>180</v>
      </c>
      <c r="J3751" t="str">
        <f t="shared" si="116"/>
        <v>3044SkogOrganisk jordBlandingsskogHøy</v>
      </c>
      <c r="K3751" s="111">
        <v>-5.5554344456832343</v>
      </c>
      <c r="L3751" s="111">
        <v>0.92784825435236762</v>
      </c>
      <c r="M3751" s="111">
        <v>0.46510463492953991</v>
      </c>
      <c r="N3751" s="112">
        <f t="shared" si="117"/>
        <v>-4.1624815564013264</v>
      </c>
    </row>
    <row r="3752" spans="1:14" x14ac:dyDescent="0.25">
      <c r="A3752" s="111" t="s">
        <v>691</v>
      </c>
      <c r="B3752" s="111">
        <f>INDEX(kommuner!C:C,MATCH(_xlfn.NUMBERVALUE(A3752),kommuner!B:B,0))</f>
        <v>3044</v>
      </c>
      <c r="C3752" s="111" t="s">
        <v>127</v>
      </c>
      <c r="D3752" s="111" t="s">
        <v>127</v>
      </c>
      <c r="E3752" s="111" t="s">
        <v>123</v>
      </c>
      <c r="F3752" s="111" t="s">
        <v>179</v>
      </c>
      <c r="G3752" s="111" t="s">
        <v>167</v>
      </c>
      <c r="H3752" s="111" t="s">
        <v>179</v>
      </c>
      <c r="I3752" s="111" t="s">
        <v>167</v>
      </c>
      <c r="J3752" t="str">
        <f t="shared" si="116"/>
        <v>3044SkogOrganisk jordBlandingsskogImpediment</v>
      </c>
      <c r="K3752" s="111">
        <v>-0.28586344175800005</v>
      </c>
      <c r="L3752" s="111">
        <v>0.92784825435236762</v>
      </c>
      <c r="M3752" s="111">
        <v>0.46510463492953991</v>
      </c>
      <c r="N3752" s="112">
        <f t="shared" si="117"/>
        <v>1.1070894475239075</v>
      </c>
    </row>
    <row r="3753" spans="1:14" x14ac:dyDescent="0.25">
      <c r="A3753" s="111" t="s">
        <v>691</v>
      </c>
      <c r="B3753" s="111">
        <f>INDEX(kommuner!C:C,MATCH(_xlfn.NUMBERVALUE(A3753),kommuner!B:B,0))</f>
        <v>3044</v>
      </c>
      <c r="C3753" s="111" t="s">
        <v>127</v>
      </c>
      <c r="D3753" s="111" t="s">
        <v>127</v>
      </c>
      <c r="E3753" s="111" t="s">
        <v>123</v>
      </c>
      <c r="F3753" s="111" t="s">
        <v>179</v>
      </c>
      <c r="G3753" s="111" t="s">
        <v>190</v>
      </c>
      <c r="H3753" s="111" t="s">
        <v>179</v>
      </c>
      <c r="I3753" s="111" t="s">
        <v>190</v>
      </c>
      <c r="J3753" t="str">
        <f t="shared" si="116"/>
        <v>3044SkogOrganisk jordBlandingsskogLav</v>
      </c>
      <c r="K3753" s="111">
        <v>-1.2347339377887629</v>
      </c>
      <c r="L3753" s="111">
        <v>0.92784825435236762</v>
      </c>
      <c r="M3753" s="111">
        <v>0.46510463492953991</v>
      </c>
      <c r="N3753" s="112">
        <f t="shared" si="117"/>
        <v>0.15821895149314458</v>
      </c>
    </row>
    <row r="3754" spans="1:14" x14ac:dyDescent="0.25">
      <c r="A3754" s="111" t="s">
        <v>691</v>
      </c>
      <c r="B3754" s="111">
        <f>INDEX(kommuner!C:C,MATCH(_xlfn.NUMBERVALUE(A3754),kommuner!B:B,0))</f>
        <v>3044</v>
      </c>
      <c r="C3754" s="111" t="s">
        <v>127</v>
      </c>
      <c r="D3754" s="111" t="s">
        <v>127</v>
      </c>
      <c r="E3754" s="111" t="s">
        <v>123</v>
      </c>
      <c r="F3754" s="111" t="s">
        <v>179</v>
      </c>
      <c r="G3754" s="111" t="s">
        <v>173</v>
      </c>
      <c r="H3754" s="111" t="s">
        <v>179</v>
      </c>
      <c r="I3754" s="111" t="s">
        <v>173</v>
      </c>
      <c r="J3754" t="str">
        <f t="shared" si="116"/>
        <v>3044SkogOrganisk jordBlandingsskogMiddels</v>
      </c>
      <c r="K3754" s="111">
        <v>-2.4239591752717748</v>
      </c>
      <c r="L3754" s="111">
        <v>0.92784825435236762</v>
      </c>
      <c r="M3754" s="111">
        <v>0.46510463492953991</v>
      </c>
      <c r="N3754" s="112">
        <f t="shared" si="117"/>
        <v>-1.0310062859898674</v>
      </c>
    </row>
    <row r="3755" spans="1:14" x14ac:dyDescent="0.25">
      <c r="A3755" s="111" t="s">
        <v>691</v>
      </c>
      <c r="B3755" s="111">
        <f>INDEX(kommuner!C:C,MATCH(_xlfn.NUMBERVALUE(A3755),kommuner!B:B,0))</f>
        <v>3044</v>
      </c>
      <c r="C3755" s="111" t="s">
        <v>127</v>
      </c>
      <c r="D3755" s="111" t="s">
        <v>127</v>
      </c>
      <c r="E3755" s="111" t="s">
        <v>123</v>
      </c>
      <c r="F3755" s="111" t="s">
        <v>179</v>
      </c>
      <c r="G3755" s="111" t="s">
        <v>186</v>
      </c>
      <c r="H3755" s="111" t="s">
        <v>179</v>
      </c>
      <c r="I3755" s="111" t="s">
        <v>186</v>
      </c>
      <c r="J3755" t="str">
        <f t="shared" si="116"/>
        <v>3044SkogOrganisk jordBlandingsskogSærs høy</v>
      </c>
      <c r="K3755" s="111">
        <v>-1.5726115302258048</v>
      </c>
      <c r="L3755" s="111">
        <v>0.92784825435236762</v>
      </c>
      <c r="M3755" s="111">
        <v>0.46510463492953991</v>
      </c>
      <c r="N3755" s="112">
        <f t="shared" si="117"/>
        <v>-0.17965864094389727</v>
      </c>
    </row>
    <row r="3756" spans="1:14" x14ac:dyDescent="0.25">
      <c r="A3756" s="111" t="s">
        <v>691</v>
      </c>
      <c r="B3756" s="111">
        <f>INDEX(kommuner!C:C,MATCH(_xlfn.NUMBERVALUE(A3756),kommuner!B:B,0))</f>
        <v>3044</v>
      </c>
      <c r="C3756" s="111" t="s">
        <v>127</v>
      </c>
      <c r="D3756" s="111" t="s">
        <v>127</v>
      </c>
      <c r="E3756" s="111" t="s">
        <v>123</v>
      </c>
      <c r="F3756" s="111" t="s">
        <v>185</v>
      </c>
      <c r="G3756" s="111" t="s">
        <v>180</v>
      </c>
      <c r="H3756" s="111" t="s">
        <v>185</v>
      </c>
      <c r="I3756" s="111" t="s">
        <v>180</v>
      </c>
      <c r="J3756" t="str">
        <f t="shared" si="116"/>
        <v>3044SkogOrganisk jordLauvskogHøy</v>
      </c>
      <c r="K3756" s="111">
        <v>-1.9913688882377358</v>
      </c>
      <c r="L3756" s="111">
        <v>0.92784825435236762</v>
      </c>
      <c r="M3756" s="111">
        <v>0.46510463492953991</v>
      </c>
      <c r="N3756" s="112">
        <f t="shared" si="117"/>
        <v>-0.59841599895582831</v>
      </c>
    </row>
    <row r="3757" spans="1:14" x14ac:dyDescent="0.25">
      <c r="A3757" s="111" t="s">
        <v>691</v>
      </c>
      <c r="B3757" s="111">
        <f>INDEX(kommuner!C:C,MATCH(_xlfn.NUMBERVALUE(A3757),kommuner!B:B,0))</f>
        <v>3044</v>
      </c>
      <c r="C3757" s="111" t="s">
        <v>127</v>
      </c>
      <c r="D3757" s="111" t="s">
        <v>127</v>
      </c>
      <c r="E3757" s="111" t="s">
        <v>123</v>
      </c>
      <c r="F3757" s="111" t="s">
        <v>185</v>
      </c>
      <c r="G3757" s="111" t="s">
        <v>167</v>
      </c>
      <c r="H3757" s="111" t="s">
        <v>185</v>
      </c>
      <c r="I3757" s="111" t="s">
        <v>167</v>
      </c>
      <c r="J3757" t="str">
        <f t="shared" si="116"/>
        <v>3044SkogOrganisk jordLauvskogImpediment</v>
      </c>
      <c r="K3757" s="111">
        <v>0.35000626494250675</v>
      </c>
      <c r="L3757" s="111">
        <v>0.92784825435236762</v>
      </c>
      <c r="M3757" s="111">
        <v>0.46510463492953991</v>
      </c>
      <c r="N3757" s="112">
        <f t="shared" si="117"/>
        <v>1.7429591542244141</v>
      </c>
    </row>
    <row r="3758" spans="1:14" x14ac:dyDescent="0.25">
      <c r="A3758" s="111" t="s">
        <v>691</v>
      </c>
      <c r="B3758" s="111">
        <f>INDEX(kommuner!C:C,MATCH(_xlfn.NUMBERVALUE(A3758),kommuner!B:B,0))</f>
        <v>3044</v>
      </c>
      <c r="C3758" s="111" t="s">
        <v>127</v>
      </c>
      <c r="D3758" s="111" t="s">
        <v>127</v>
      </c>
      <c r="E3758" s="111" t="s">
        <v>123</v>
      </c>
      <c r="F3758" s="111" t="s">
        <v>185</v>
      </c>
      <c r="G3758" s="111" t="s">
        <v>190</v>
      </c>
      <c r="H3758" s="111" t="s">
        <v>185</v>
      </c>
      <c r="I3758" s="111" t="s">
        <v>190</v>
      </c>
      <c r="J3758" t="str">
        <f t="shared" si="116"/>
        <v>3044SkogOrganisk jordLauvskogLav</v>
      </c>
      <c r="K3758" s="111">
        <v>1.1144075558526714</v>
      </c>
      <c r="L3758" s="111">
        <v>0.92784825435236762</v>
      </c>
      <c r="M3758" s="111">
        <v>0.46510463492953991</v>
      </c>
      <c r="N3758" s="112">
        <f t="shared" si="117"/>
        <v>2.5073604451345788</v>
      </c>
    </row>
    <row r="3759" spans="1:14" x14ac:dyDescent="0.25">
      <c r="A3759" s="111" t="s">
        <v>691</v>
      </c>
      <c r="B3759" s="111">
        <f>INDEX(kommuner!C:C,MATCH(_xlfn.NUMBERVALUE(A3759),kommuner!B:B,0))</f>
        <v>3044</v>
      </c>
      <c r="C3759" s="111" t="s">
        <v>127</v>
      </c>
      <c r="D3759" s="111" t="s">
        <v>127</v>
      </c>
      <c r="E3759" s="111" t="s">
        <v>123</v>
      </c>
      <c r="F3759" s="111" t="s">
        <v>185</v>
      </c>
      <c r="G3759" s="111" t="s">
        <v>173</v>
      </c>
      <c r="H3759" s="111" t="s">
        <v>185</v>
      </c>
      <c r="I3759" s="111" t="s">
        <v>173</v>
      </c>
      <c r="J3759" t="str">
        <f t="shared" si="116"/>
        <v>3044SkogOrganisk jordLauvskogMiddels</v>
      </c>
      <c r="K3759" s="111">
        <v>-0.62664468270982987</v>
      </c>
      <c r="L3759" s="111">
        <v>0.92784825435236762</v>
      </c>
      <c r="M3759" s="111">
        <v>0.46510463492953991</v>
      </c>
      <c r="N3759" s="112">
        <f t="shared" si="117"/>
        <v>0.76630820657207765</v>
      </c>
    </row>
    <row r="3760" spans="1:14" x14ac:dyDescent="0.25">
      <c r="A3760" s="111" t="s">
        <v>691</v>
      </c>
      <c r="B3760" s="111">
        <f>INDEX(kommuner!C:C,MATCH(_xlfn.NUMBERVALUE(A3760),kommuner!B:B,0))</f>
        <v>3044</v>
      </c>
      <c r="C3760" s="111" t="s">
        <v>127</v>
      </c>
      <c r="D3760" s="111" t="s">
        <v>127</v>
      </c>
      <c r="E3760" s="111" t="s">
        <v>123</v>
      </c>
      <c r="F3760" s="111" t="s">
        <v>185</v>
      </c>
      <c r="G3760" s="111" t="s">
        <v>186</v>
      </c>
      <c r="H3760" s="111" t="s">
        <v>185</v>
      </c>
      <c r="I3760" s="111" t="s">
        <v>186</v>
      </c>
      <c r="J3760" t="str">
        <f t="shared" si="116"/>
        <v>3044SkogOrganisk jordLauvskogSærs høy</v>
      </c>
      <c r="K3760" s="111">
        <v>-1.8997279926091779</v>
      </c>
      <c r="L3760" s="111">
        <v>0.92784825435236762</v>
      </c>
      <c r="M3760" s="111">
        <v>0.46510463492953991</v>
      </c>
      <c r="N3760" s="112">
        <f t="shared" si="117"/>
        <v>-0.50677510332727038</v>
      </c>
    </row>
    <row r="3761" spans="1:14" x14ac:dyDescent="0.25">
      <c r="A3761" s="111" t="s">
        <v>691</v>
      </c>
      <c r="B3761" s="111">
        <f>INDEX(kommuner!C:C,MATCH(_xlfn.NUMBERVALUE(A3761),kommuner!B:B,0))</f>
        <v>3044</v>
      </c>
      <c r="C3761" s="111" t="s">
        <v>83</v>
      </c>
      <c r="D3761" s="111" t="s">
        <v>83</v>
      </c>
      <c r="E3761" s="111" t="s">
        <v>126</v>
      </c>
      <c r="F3761" s="111" t="s">
        <v>139</v>
      </c>
      <c r="G3761" s="111" t="s">
        <v>139</v>
      </c>
      <c r="H3761" s="111" t="s">
        <v>139</v>
      </c>
      <c r="I3761" s="111" t="s">
        <v>139</v>
      </c>
      <c r="J3761" t="str">
        <f t="shared" si="116"/>
        <v>3044Utbygd arealMineraljord</v>
      </c>
      <c r="K3761" s="111">
        <v>0.42279414509845159</v>
      </c>
      <c r="L3761" s="111">
        <v>0</v>
      </c>
      <c r="M3761" s="111">
        <v>1.303047089454229E-2</v>
      </c>
      <c r="N3761" s="112">
        <f t="shared" si="117"/>
        <v>0.43582461599299388</v>
      </c>
    </row>
    <row r="3762" spans="1:14" x14ac:dyDescent="0.25">
      <c r="A3762" s="111" t="s">
        <v>691</v>
      </c>
      <c r="B3762" s="111">
        <f>INDEX(kommuner!C:C,MATCH(_xlfn.NUMBERVALUE(A3762),kommuner!B:B,0))</f>
        <v>3044</v>
      </c>
      <c r="C3762" s="111" t="s">
        <v>83</v>
      </c>
      <c r="D3762" s="111" t="s">
        <v>83</v>
      </c>
      <c r="E3762" s="111" t="s">
        <v>123</v>
      </c>
      <c r="F3762" s="111" t="s">
        <v>139</v>
      </c>
      <c r="G3762" s="111" t="s">
        <v>139</v>
      </c>
      <c r="H3762" s="111" t="s">
        <v>139</v>
      </c>
      <c r="I3762" s="111" t="s">
        <v>139</v>
      </c>
      <c r="J3762" t="str">
        <f t="shared" si="116"/>
        <v>3044Utbygd arealOrganisk jord</v>
      </c>
      <c r="K3762" s="111">
        <v>29.011421395201612</v>
      </c>
      <c r="L3762" s="111">
        <v>0</v>
      </c>
      <c r="M3762" s="111">
        <v>1.303047089454229E-2</v>
      </c>
      <c r="N3762" s="112">
        <f t="shared" si="117"/>
        <v>29.024451866096154</v>
      </c>
    </row>
    <row r="3763" spans="1:14" x14ac:dyDescent="0.25">
      <c r="A3763" s="111" t="s">
        <v>691</v>
      </c>
      <c r="B3763" s="111">
        <f>INDEX(kommuner!C:C,MATCH(_xlfn.NUMBERVALUE(A3763),kommuner!B:B,0))</f>
        <v>3044</v>
      </c>
      <c r="C3763" s="111" t="s">
        <v>181</v>
      </c>
      <c r="D3763" s="111" t="s">
        <v>181</v>
      </c>
      <c r="E3763" s="111" t="s">
        <v>123</v>
      </c>
      <c r="F3763" s="111" t="s">
        <v>139</v>
      </c>
      <c r="G3763" s="111" t="s">
        <v>139</v>
      </c>
      <c r="H3763" s="111" t="s">
        <v>139</v>
      </c>
      <c r="I3763" s="111" t="s">
        <v>139</v>
      </c>
      <c r="J3763" t="str">
        <f t="shared" si="116"/>
        <v>3044Vann og myrOrganisk jord</v>
      </c>
      <c r="K3763" s="111">
        <v>-0.31088998224577308</v>
      </c>
      <c r="L3763" s="111">
        <v>0</v>
      </c>
      <c r="M3763" s="111">
        <v>0</v>
      </c>
      <c r="N3763" s="112">
        <f t="shared" si="117"/>
        <v>-0.31088998224577308</v>
      </c>
    </row>
    <row r="3764" spans="1:14" x14ac:dyDescent="0.25">
      <c r="A3764" s="111" t="s">
        <v>692</v>
      </c>
      <c r="B3764" s="111">
        <f>INDEX(kommuner!C:C,MATCH(_xlfn.NUMBERVALUE(A3764),kommuner!B:B,0))</f>
        <v>3045</v>
      </c>
      <c r="C3764" s="111" t="s">
        <v>82</v>
      </c>
      <c r="D3764" s="111" t="s">
        <v>82</v>
      </c>
      <c r="E3764" s="111" t="s">
        <v>126</v>
      </c>
      <c r="F3764" s="111" t="s">
        <v>139</v>
      </c>
      <c r="G3764" s="111" t="s">
        <v>139</v>
      </c>
      <c r="H3764" s="111" t="s">
        <v>139</v>
      </c>
      <c r="I3764" s="111" t="s">
        <v>139</v>
      </c>
      <c r="J3764" t="str">
        <f t="shared" si="116"/>
        <v>3045Annen utmarkMineraljord</v>
      </c>
      <c r="K3764" s="111">
        <v>-0.16852781479621071</v>
      </c>
      <c r="L3764" s="111">
        <v>0</v>
      </c>
      <c r="M3764" s="111">
        <v>0</v>
      </c>
      <c r="N3764" s="112">
        <f t="shared" si="117"/>
        <v>-0.16852781479621071</v>
      </c>
    </row>
    <row r="3765" spans="1:14" x14ac:dyDescent="0.25">
      <c r="A3765" s="111" t="s">
        <v>692</v>
      </c>
      <c r="B3765" s="111">
        <f>INDEX(kommuner!C:C,MATCH(_xlfn.NUMBERVALUE(A3765),kommuner!B:B,0))</f>
        <v>3045</v>
      </c>
      <c r="C3765" s="111" t="s">
        <v>121</v>
      </c>
      <c r="D3765" s="111" t="s">
        <v>121</v>
      </c>
      <c r="E3765" s="111" t="s">
        <v>126</v>
      </c>
      <c r="F3765" s="111" t="s">
        <v>139</v>
      </c>
      <c r="G3765" s="111" t="s">
        <v>139</v>
      </c>
      <c r="H3765" s="111" t="s">
        <v>139</v>
      </c>
      <c r="I3765" s="111" t="s">
        <v>139</v>
      </c>
      <c r="J3765" t="str">
        <f t="shared" si="116"/>
        <v>3045BeiteMineraljord</v>
      </c>
      <c r="K3765" s="111">
        <v>-0.43305842942580308</v>
      </c>
      <c r="L3765" s="111">
        <v>0</v>
      </c>
      <c r="M3765" s="111">
        <v>1.2448711246839999E-7</v>
      </c>
      <c r="N3765" s="112">
        <f t="shared" si="117"/>
        <v>-0.43305830493869063</v>
      </c>
    </row>
    <row r="3766" spans="1:14" x14ac:dyDescent="0.25">
      <c r="A3766" s="111" t="s">
        <v>692</v>
      </c>
      <c r="B3766" s="111">
        <f>INDEX(kommuner!C:C,MATCH(_xlfn.NUMBERVALUE(A3766),kommuner!B:B,0))</f>
        <v>3045</v>
      </c>
      <c r="C3766" s="111" t="s">
        <v>121</v>
      </c>
      <c r="D3766" s="111" t="s">
        <v>121</v>
      </c>
      <c r="E3766" s="111" t="s">
        <v>123</v>
      </c>
      <c r="F3766" s="111" t="s">
        <v>139</v>
      </c>
      <c r="G3766" s="111" t="s">
        <v>139</v>
      </c>
      <c r="H3766" s="111" t="s">
        <v>139</v>
      </c>
      <c r="I3766" s="111" t="s">
        <v>139</v>
      </c>
      <c r="J3766" t="str">
        <f t="shared" si="116"/>
        <v>3045BeiteOrganisk jord</v>
      </c>
      <c r="K3766" s="111">
        <v>12.077525935985037</v>
      </c>
      <c r="L3766" s="111">
        <v>1.6412500000000001</v>
      </c>
      <c r="M3766" s="111">
        <v>0</v>
      </c>
      <c r="N3766" s="112">
        <f t="shared" si="117"/>
        <v>13.718775935985036</v>
      </c>
    </row>
    <row r="3767" spans="1:14" x14ac:dyDescent="0.25">
      <c r="A3767" s="111" t="s">
        <v>692</v>
      </c>
      <c r="B3767" s="111">
        <f>INDEX(kommuner!C:C,MATCH(_xlfn.NUMBERVALUE(A3767),kommuner!B:B,0))</f>
        <v>3045</v>
      </c>
      <c r="C3767" s="111" t="s">
        <v>84</v>
      </c>
      <c r="D3767" s="111" t="s">
        <v>84</v>
      </c>
      <c r="E3767" s="111" t="s">
        <v>126</v>
      </c>
      <c r="F3767" s="111" t="s">
        <v>139</v>
      </c>
      <c r="G3767" s="111" t="s">
        <v>139</v>
      </c>
      <c r="H3767" s="111" t="s">
        <v>139</v>
      </c>
      <c r="I3767" s="111" t="s">
        <v>139</v>
      </c>
      <c r="J3767" t="str">
        <f t="shared" si="116"/>
        <v>3045Dyrket markMineraljord</v>
      </c>
      <c r="K3767" s="111">
        <v>-9.3383180048458719E-2</v>
      </c>
      <c r="L3767" s="111">
        <v>0</v>
      </c>
      <c r="M3767" s="111">
        <v>0</v>
      </c>
      <c r="N3767" s="112">
        <f t="shared" si="117"/>
        <v>-9.3383180048458719E-2</v>
      </c>
    </row>
    <row r="3768" spans="1:14" x14ac:dyDescent="0.25">
      <c r="A3768" s="111" t="s">
        <v>692</v>
      </c>
      <c r="B3768" s="111">
        <f>INDEX(kommuner!C:C,MATCH(_xlfn.NUMBERVALUE(A3768),kommuner!B:B,0))</f>
        <v>3045</v>
      </c>
      <c r="C3768" s="111" t="s">
        <v>84</v>
      </c>
      <c r="D3768" s="111" t="s">
        <v>84</v>
      </c>
      <c r="E3768" s="111" t="s">
        <v>123</v>
      </c>
      <c r="F3768" s="111" t="s">
        <v>139</v>
      </c>
      <c r="G3768" s="111" t="s">
        <v>139</v>
      </c>
      <c r="H3768" s="111" t="s">
        <v>139</v>
      </c>
      <c r="I3768" s="111" t="s">
        <v>139</v>
      </c>
      <c r="J3768" t="str">
        <f t="shared" si="116"/>
        <v>3045Dyrket markOrganisk jord</v>
      </c>
      <c r="K3768" s="111">
        <v>28.726149366675592</v>
      </c>
      <c r="L3768" s="111">
        <v>1.45625</v>
      </c>
      <c r="M3768" s="111">
        <v>0</v>
      </c>
      <c r="N3768" s="112">
        <f t="shared" si="117"/>
        <v>30.182399366675593</v>
      </c>
    </row>
    <row r="3769" spans="1:14" x14ac:dyDescent="0.25">
      <c r="A3769" s="111" t="s">
        <v>692</v>
      </c>
      <c r="B3769" s="111">
        <f>INDEX(kommuner!C:C,MATCH(_xlfn.NUMBERVALUE(A3769),kommuner!B:B,0))</f>
        <v>3045</v>
      </c>
      <c r="C3769" s="111" t="s">
        <v>127</v>
      </c>
      <c r="D3769" s="111" t="s">
        <v>127</v>
      </c>
      <c r="E3769" s="111" t="s">
        <v>126</v>
      </c>
      <c r="F3769" s="111" t="s">
        <v>172</v>
      </c>
      <c r="G3769" s="111" t="s">
        <v>180</v>
      </c>
      <c r="H3769" s="111" t="s">
        <v>172</v>
      </c>
      <c r="I3769" s="111" t="s">
        <v>180</v>
      </c>
      <c r="J3769" t="str">
        <f t="shared" si="116"/>
        <v>3045SkogMineraljordBarskogHøy</v>
      </c>
      <c r="K3769" s="111">
        <v>-4.2610596243420318</v>
      </c>
      <c r="L3769" s="111">
        <v>0.85306406685236758</v>
      </c>
      <c r="M3769" s="111">
        <v>6.4056614999681585E-2</v>
      </c>
      <c r="N3769" s="112">
        <f t="shared" si="117"/>
        <v>-3.3439389424899826</v>
      </c>
    </row>
    <row r="3770" spans="1:14" x14ac:dyDescent="0.25">
      <c r="A3770" s="111" t="s">
        <v>692</v>
      </c>
      <c r="B3770" s="111">
        <f>INDEX(kommuner!C:C,MATCH(_xlfn.NUMBERVALUE(A3770),kommuner!B:B,0))</f>
        <v>3045</v>
      </c>
      <c r="C3770" s="111" t="s">
        <v>127</v>
      </c>
      <c r="D3770" s="111" t="s">
        <v>127</v>
      </c>
      <c r="E3770" s="111" t="s">
        <v>126</v>
      </c>
      <c r="F3770" s="111" t="s">
        <v>172</v>
      </c>
      <c r="G3770" s="111" t="s">
        <v>167</v>
      </c>
      <c r="H3770" s="111" t="s">
        <v>172</v>
      </c>
      <c r="I3770" s="111" t="s">
        <v>167</v>
      </c>
      <c r="J3770" t="str">
        <f t="shared" si="116"/>
        <v>3045SkogMineraljordBarskogImpediment</v>
      </c>
      <c r="K3770" s="111">
        <v>-1.5740166960016819</v>
      </c>
      <c r="L3770" s="111">
        <v>0.85306406685236758</v>
      </c>
      <c r="M3770" s="111">
        <v>6.3979989500968365E-2</v>
      </c>
      <c r="N3770" s="112">
        <f t="shared" si="117"/>
        <v>-0.65697263964834596</v>
      </c>
    </row>
    <row r="3771" spans="1:14" x14ac:dyDescent="0.25">
      <c r="A3771" s="111" t="s">
        <v>692</v>
      </c>
      <c r="B3771" s="111">
        <f>INDEX(kommuner!C:C,MATCH(_xlfn.NUMBERVALUE(A3771),kommuner!B:B,0))</f>
        <v>3045</v>
      </c>
      <c r="C3771" s="111" t="s">
        <v>127</v>
      </c>
      <c r="D3771" s="111" t="s">
        <v>127</v>
      </c>
      <c r="E3771" s="111" t="s">
        <v>126</v>
      </c>
      <c r="F3771" s="111" t="s">
        <v>172</v>
      </c>
      <c r="G3771" s="111" t="s">
        <v>190</v>
      </c>
      <c r="H3771" s="111" t="s">
        <v>172</v>
      </c>
      <c r="I3771" s="111" t="s">
        <v>190</v>
      </c>
      <c r="J3771" t="str">
        <f t="shared" si="116"/>
        <v>3045SkogMineraljordBarskogLav</v>
      </c>
      <c r="K3771" s="111">
        <v>-2.1094741240186856</v>
      </c>
      <c r="L3771" s="111">
        <v>0.85306406685236758</v>
      </c>
      <c r="M3771" s="111">
        <v>6.3979989500968365E-2</v>
      </c>
      <c r="N3771" s="112">
        <f t="shared" si="117"/>
        <v>-1.1924300676653499</v>
      </c>
    </row>
    <row r="3772" spans="1:14" x14ac:dyDescent="0.25">
      <c r="A3772" s="111" t="s">
        <v>692</v>
      </c>
      <c r="B3772" s="111">
        <f>INDEX(kommuner!C:C,MATCH(_xlfn.NUMBERVALUE(A3772),kommuner!B:B,0))</f>
        <v>3045</v>
      </c>
      <c r="C3772" s="111" t="s">
        <v>127</v>
      </c>
      <c r="D3772" s="111" t="s">
        <v>127</v>
      </c>
      <c r="E3772" s="111" t="s">
        <v>126</v>
      </c>
      <c r="F3772" s="111" t="s">
        <v>172</v>
      </c>
      <c r="G3772" s="111" t="s">
        <v>173</v>
      </c>
      <c r="H3772" s="111" t="s">
        <v>172</v>
      </c>
      <c r="I3772" s="111" t="s">
        <v>173</v>
      </c>
      <c r="J3772" t="str">
        <f t="shared" si="116"/>
        <v>3045SkogMineraljordBarskogMiddels</v>
      </c>
      <c r="K3772" s="111">
        <v>-2.8820985952554645</v>
      </c>
      <c r="L3772" s="111">
        <v>0.85306406685236758</v>
      </c>
      <c r="M3772" s="111">
        <v>6.4056614999681585E-2</v>
      </c>
      <c r="N3772" s="112">
        <f t="shared" si="117"/>
        <v>-1.9649779134034155</v>
      </c>
    </row>
    <row r="3773" spans="1:14" x14ac:dyDescent="0.25">
      <c r="A3773" s="111" t="s">
        <v>692</v>
      </c>
      <c r="B3773" s="111">
        <f>INDEX(kommuner!C:C,MATCH(_xlfn.NUMBERVALUE(A3773),kommuner!B:B,0))</f>
        <v>3045</v>
      </c>
      <c r="C3773" s="111" t="s">
        <v>127</v>
      </c>
      <c r="D3773" s="111" t="s">
        <v>127</v>
      </c>
      <c r="E3773" s="111" t="s">
        <v>126</v>
      </c>
      <c r="F3773" s="111" t="s">
        <v>172</v>
      </c>
      <c r="G3773" s="111" t="s">
        <v>186</v>
      </c>
      <c r="H3773" s="111" t="s">
        <v>172</v>
      </c>
      <c r="I3773" s="111" t="s">
        <v>186</v>
      </c>
      <c r="J3773" t="str">
        <f t="shared" si="116"/>
        <v>3045SkogMineraljordBarskogSærs høy</v>
      </c>
      <c r="K3773" s="111">
        <v>0.12072674540874306</v>
      </c>
      <c r="L3773" s="111">
        <v>0.85306406685236758</v>
      </c>
      <c r="M3773" s="111">
        <v>6.4056614999681585E-2</v>
      </c>
      <c r="N3773" s="112">
        <f t="shared" si="117"/>
        <v>1.0378474272607923</v>
      </c>
    </row>
    <row r="3774" spans="1:14" x14ac:dyDescent="0.25">
      <c r="A3774" s="111" t="s">
        <v>692</v>
      </c>
      <c r="B3774" s="111">
        <f>INDEX(kommuner!C:C,MATCH(_xlfn.NUMBERVALUE(A3774),kommuner!B:B,0))</f>
        <v>3045</v>
      </c>
      <c r="C3774" s="111" t="s">
        <v>127</v>
      </c>
      <c r="D3774" s="111" t="s">
        <v>127</v>
      </c>
      <c r="E3774" s="111" t="s">
        <v>126</v>
      </c>
      <c r="F3774" s="111" t="s">
        <v>179</v>
      </c>
      <c r="G3774" s="111" t="s">
        <v>180</v>
      </c>
      <c r="H3774" s="111" t="s">
        <v>179</v>
      </c>
      <c r="I3774" s="111" t="s">
        <v>180</v>
      </c>
      <c r="J3774" t="str">
        <f t="shared" si="116"/>
        <v>3045SkogMineraljordBlandingsskogHøy</v>
      </c>
      <c r="K3774" s="111">
        <v>-8.5703651807373102</v>
      </c>
      <c r="L3774" s="111">
        <v>0.85306406685236758</v>
      </c>
      <c r="M3774" s="111">
        <v>6.3979989500968365E-2</v>
      </c>
      <c r="N3774" s="112">
        <f t="shared" si="117"/>
        <v>-7.6533211243839743</v>
      </c>
    </row>
    <row r="3775" spans="1:14" x14ac:dyDescent="0.25">
      <c r="A3775" s="111" t="s">
        <v>692</v>
      </c>
      <c r="B3775" s="111">
        <f>INDEX(kommuner!C:C,MATCH(_xlfn.NUMBERVALUE(A3775),kommuner!B:B,0))</f>
        <v>3045</v>
      </c>
      <c r="C3775" s="111" t="s">
        <v>127</v>
      </c>
      <c r="D3775" s="111" t="s">
        <v>127</v>
      </c>
      <c r="E3775" s="111" t="s">
        <v>126</v>
      </c>
      <c r="F3775" s="111" t="s">
        <v>179</v>
      </c>
      <c r="G3775" s="111" t="s">
        <v>167</v>
      </c>
      <c r="H3775" s="111" t="s">
        <v>179</v>
      </c>
      <c r="I3775" s="111" t="s">
        <v>167</v>
      </c>
      <c r="J3775" t="str">
        <f t="shared" si="116"/>
        <v>3045SkogMineraljordBlandingsskogImpediment</v>
      </c>
      <c r="K3775" s="111">
        <v>-2.0950685747655116</v>
      </c>
      <c r="L3775" s="111">
        <v>0.85306406685236758</v>
      </c>
      <c r="M3775" s="111">
        <v>6.3979989500968365E-2</v>
      </c>
      <c r="N3775" s="112">
        <f t="shared" si="117"/>
        <v>-1.1780245184121758</v>
      </c>
    </row>
    <row r="3776" spans="1:14" x14ac:dyDescent="0.25">
      <c r="A3776" s="111" t="s">
        <v>692</v>
      </c>
      <c r="B3776" s="111">
        <f>INDEX(kommuner!C:C,MATCH(_xlfn.NUMBERVALUE(A3776),kommuner!B:B,0))</f>
        <v>3045</v>
      </c>
      <c r="C3776" s="111" t="s">
        <v>127</v>
      </c>
      <c r="D3776" s="111" t="s">
        <v>127</v>
      </c>
      <c r="E3776" s="111" t="s">
        <v>126</v>
      </c>
      <c r="F3776" s="111" t="s">
        <v>179</v>
      </c>
      <c r="G3776" s="111" t="s">
        <v>190</v>
      </c>
      <c r="H3776" s="111" t="s">
        <v>179</v>
      </c>
      <c r="I3776" s="111" t="s">
        <v>190</v>
      </c>
      <c r="J3776" t="str">
        <f t="shared" si="116"/>
        <v>3045SkogMineraljordBlandingsskogLav</v>
      </c>
      <c r="K3776" s="111">
        <v>-3.814060654162915</v>
      </c>
      <c r="L3776" s="111">
        <v>0.85306406685236758</v>
      </c>
      <c r="M3776" s="111">
        <v>6.3979989500968365E-2</v>
      </c>
      <c r="N3776" s="112">
        <f t="shared" si="117"/>
        <v>-2.897016597809579</v>
      </c>
    </row>
    <row r="3777" spans="1:14" x14ac:dyDescent="0.25">
      <c r="A3777" s="111" t="s">
        <v>692</v>
      </c>
      <c r="B3777" s="111">
        <f>INDEX(kommuner!C:C,MATCH(_xlfn.NUMBERVALUE(A3777),kommuner!B:B,0))</f>
        <v>3045</v>
      </c>
      <c r="C3777" s="111" t="s">
        <v>127</v>
      </c>
      <c r="D3777" s="111" t="s">
        <v>127</v>
      </c>
      <c r="E3777" s="111" t="s">
        <v>126</v>
      </c>
      <c r="F3777" s="111" t="s">
        <v>179</v>
      </c>
      <c r="G3777" s="111" t="s">
        <v>173</v>
      </c>
      <c r="H3777" s="111" t="s">
        <v>179</v>
      </c>
      <c r="I3777" s="111" t="s">
        <v>173</v>
      </c>
      <c r="J3777" t="str">
        <f t="shared" si="116"/>
        <v>3045SkogMineraljordBlandingsskogMiddels</v>
      </c>
      <c r="K3777" s="111">
        <v>-4.5623521854183373</v>
      </c>
      <c r="L3777" s="111">
        <v>0.85306406685236758</v>
      </c>
      <c r="M3777" s="111">
        <v>6.3979989500968365E-2</v>
      </c>
      <c r="N3777" s="112">
        <f t="shared" si="117"/>
        <v>-3.6453081290650013</v>
      </c>
    </row>
    <row r="3778" spans="1:14" x14ac:dyDescent="0.25">
      <c r="A3778" s="111" t="s">
        <v>692</v>
      </c>
      <c r="B3778" s="111">
        <f>INDEX(kommuner!C:C,MATCH(_xlfn.NUMBERVALUE(A3778),kommuner!B:B,0))</f>
        <v>3045</v>
      </c>
      <c r="C3778" s="111" t="s">
        <v>127</v>
      </c>
      <c r="D3778" s="111" t="s">
        <v>127</v>
      </c>
      <c r="E3778" s="111" t="s">
        <v>126</v>
      </c>
      <c r="F3778" s="111" t="s">
        <v>179</v>
      </c>
      <c r="G3778" s="111" t="s">
        <v>186</v>
      </c>
      <c r="H3778" s="111" t="s">
        <v>179</v>
      </c>
      <c r="I3778" s="111" t="s">
        <v>186</v>
      </c>
      <c r="J3778" t="str">
        <f t="shared" si="116"/>
        <v>3045SkogMineraljordBlandingsskogSærs høy</v>
      </c>
      <c r="K3778" s="111">
        <v>-2.9395925245326562</v>
      </c>
      <c r="L3778" s="111">
        <v>0.85306406685236758</v>
      </c>
      <c r="M3778" s="111">
        <v>6.3979989500968365E-2</v>
      </c>
      <c r="N3778" s="112">
        <f t="shared" si="117"/>
        <v>-2.0225484681793202</v>
      </c>
    </row>
    <row r="3779" spans="1:14" x14ac:dyDescent="0.25">
      <c r="A3779" s="111" t="s">
        <v>692</v>
      </c>
      <c r="B3779" s="111">
        <f>INDEX(kommuner!C:C,MATCH(_xlfn.NUMBERVALUE(A3779),kommuner!B:B,0))</f>
        <v>3045</v>
      </c>
      <c r="C3779" s="111" t="s">
        <v>127</v>
      </c>
      <c r="D3779" s="111" t="s">
        <v>127</v>
      </c>
      <c r="E3779" s="111" t="s">
        <v>126</v>
      </c>
      <c r="F3779" s="111" t="s">
        <v>185</v>
      </c>
      <c r="G3779" s="111" t="s">
        <v>180</v>
      </c>
      <c r="H3779" s="111" t="s">
        <v>185</v>
      </c>
      <c r="I3779" s="111" t="s">
        <v>180</v>
      </c>
      <c r="J3779" t="str">
        <f t="shared" ref="J3779:J3842" si="118">B3779&amp;C3779&amp;E3779&amp;IF(C3779="Skog",F3779&amp;G3779,"")</f>
        <v>3045SkogMineraljordLauvskogHøy</v>
      </c>
      <c r="K3779" s="111">
        <v>-3.6072016095960531</v>
      </c>
      <c r="L3779" s="111">
        <v>0.85306406685236758</v>
      </c>
      <c r="M3779" s="111">
        <v>6.3979989500968365E-2</v>
      </c>
      <c r="N3779" s="112">
        <f t="shared" ref="N3779:N3842" si="119">SUM(K3779:M3779)</f>
        <v>-2.6901575532427171</v>
      </c>
    </row>
    <row r="3780" spans="1:14" x14ac:dyDescent="0.25">
      <c r="A3780" s="111" t="s">
        <v>692</v>
      </c>
      <c r="B3780" s="111">
        <f>INDEX(kommuner!C:C,MATCH(_xlfn.NUMBERVALUE(A3780),kommuner!B:B,0))</f>
        <v>3045</v>
      </c>
      <c r="C3780" s="111" t="s">
        <v>127</v>
      </c>
      <c r="D3780" s="111" t="s">
        <v>127</v>
      </c>
      <c r="E3780" s="111" t="s">
        <v>126</v>
      </c>
      <c r="F3780" s="111" t="s">
        <v>185</v>
      </c>
      <c r="G3780" s="111" t="s">
        <v>167</v>
      </c>
      <c r="H3780" s="111" t="s">
        <v>185</v>
      </c>
      <c r="I3780" s="111" t="s">
        <v>167</v>
      </c>
      <c r="J3780" t="str">
        <f t="shared" si="118"/>
        <v>3045SkogMineraljordLauvskogImpediment</v>
      </c>
      <c r="K3780" s="111">
        <v>-1.1043030228661443</v>
      </c>
      <c r="L3780" s="111">
        <v>0.85306406685236758</v>
      </c>
      <c r="M3780" s="111">
        <v>6.3979989500968365E-2</v>
      </c>
      <c r="N3780" s="112">
        <f t="shared" si="119"/>
        <v>-0.18725896651280841</v>
      </c>
    </row>
    <row r="3781" spans="1:14" x14ac:dyDescent="0.25">
      <c r="A3781" s="111" t="s">
        <v>692</v>
      </c>
      <c r="B3781" s="111">
        <f>INDEX(kommuner!C:C,MATCH(_xlfn.NUMBERVALUE(A3781),kommuner!B:B,0))</f>
        <v>3045</v>
      </c>
      <c r="C3781" s="111" t="s">
        <v>127</v>
      </c>
      <c r="D3781" s="111" t="s">
        <v>127</v>
      </c>
      <c r="E3781" s="111" t="s">
        <v>126</v>
      </c>
      <c r="F3781" s="111" t="s">
        <v>185</v>
      </c>
      <c r="G3781" s="111" t="s">
        <v>190</v>
      </c>
      <c r="H3781" s="111" t="s">
        <v>185</v>
      </c>
      <c r="I3781" s="111" t="s">
        <v>190</v>
      </c>
      <c r="J3781" t="str">
        <f t="shared" si="118"/>
        <v>3045SkogMineraljordLauvskogLav</v>
      </c>
      <c r="K3781" s="111">
        <v>-8.9748170935426599E-2</v>
      </c>
      <c r="L3781" s="111">
        <v>0.85306406685236758</v>
      </c>
      <c r="M3781" s="111">
        <v>6.3979989500968365E-2</v>
      </c>
      <c r="N3781" s="112">
        <f t="shared" si="119"/>
        <v>0.82729588541790933</v>
      </c>
    </row>
    <row r="3782" spans="1:14" x14ac:dyDescent="0.25">
      <c r="A3782" s="111" t="s">
        <v>692</v>
      </c>
      <c r="B3782" s="111">
        <f>INDEX(kommuner!C:C,MATCH(_xlfn.NUMBERVALUE(A3782),kommuner!B:B,0))</f>
        <v>3045</v>
      </c>
      <c r="C3782" s="111" t="s">
        <v>127</v>
      </c>
      <c r="D3782" s="111" t="s">
        <v>127</v>
      </c>
      <c r="E3782" s="111" t="s">
        <v>126</v>
      </c>
      <c r="F3782" s="111" t="s">
        <v>185</v>
      </c>
      <c r="G3782" s="111" t="s">
        <v>173</v>
      </c>
      <c r="H3782" s="111" t="s">
        <v>185</v>
      </c>
      <c r="I3782" s="111" t="s">
        <v>173</v>
      </c>
      <c r="J3782" t="str">
        <f t="shared" si="118"/>
        <v>3045SkogMineraljordLauvskogMiddels</v>
      </c>
      <c r="K3782" s="111">
        <v>-2.4151390344437029</v>
      </c>
      <c r="L3782" s="111">
        <v>0.85306406685236758</v>
      </c>
      <c r="M3782" s="111">
        <v>6.3979989500968365E-2</v>
      </c>
      <c r="N3782" s="112">
        <f t="shared" si="119"/>
        <v>-1.4980949780903672</v>
      </c>
    </row>
    <row r="3783" spans="1:14" x14ac:dyDescent="0.25">
      <c r="A3783" s="111" t="s">
        <v>692</v>
      </c>
      <c r="B3783" s="111">
        <f>INDEX(kommuner!C:C,MATCH(_xlfn.NUMBERVALUE(A3783),kommuner!B:B,0))</f>
        <v>3045</v>
      </c>
      <c r="C3783" s="111" t="s">
        <v>127</v>
      </c>
      <c r="D3783" s="111" t="s">
        <v>127</v>
      </c>
      <c r="E3783" s="111" t="s">
        <v>126</v>
      </c>
      <c r="F3783" s="111" t="s">
        <v>185</v>
      </c>
      <c r="G3783" s="111" t="s">
        <v>186</v>
      </c>
      <c r="H3783" s="111" t="s">
        <v>185</v>
      </c>
      <c r="I3783" s="111" t="s">
        <v>186</v>
      </c>
      <c r="J3783" t="str">
        <f t="shared" si="118"/>
        <v>3045SkogMineraljordLauvskogSærs høy</v>
      </c>
      <c r="K3783" s="111">
        <v>-3.6560473259425113</v>
      </c>
      <c r="L3783" s="111">
        <v>0.85306406685236758</v>
      </c>
      <c r="M3783" s="111">
        <v>6.3979989500968365E-2</v>
      </c>
      <c r="N3783" s="112">
        <f t="shared" si="119"/>
        <v>-2.7390032695891753</v>
      </c>
    </row>
    <row r="3784" spans="1:14" x14ac:dyDescent="0.25">
      <c r="A3784" s="111" t="s">
        <v>692</v>
      </c>
      <c r="B3784" s="111">
        <f>INDEX(kommuner!C:C,MATCH(_xlfn.NUMBERVALUE(A3784),kommuner!B:B,0))</f>
        <v>3045</v>
      </c>
      <c r="C3784" s="111" t="s">
        <v>127</v>
      </c>
      <c r="D3784" s="111" t="s">
        <v>127</v>
      </c>
      <c r="E3784" s="111" t="s">
        <v>123</v>
      </c>
      <c r="F3784" s="111" t="s">
        <v>172</v>
      </c>
      <c r="G3784" s="111" t="s">
        <v>180</v>
      </c>
      <c r="H3784" s="111" t="s">
        <v>172</v>
      </c>
      <c r="I3784" s="111" t="s">
        <v>180</v>
      </c>
      <c r="J3784" t="str">
        <f t="shared" si="118"/>
        <v>3045SkogOrganisk jordBarskogHøy</v>
      </c>
      <c r="K3784" s="111">
        <v>-2.5184559031994138</v>
      </c>
      <c r="L3784" s="111">
        <v>0.92784825435236762</v>
      </c>
      <c r="M3784" s="111">
        <v>0.46518126042825314</v>
      </c>
      <c r="N3784" s="112">
        <f t="shared" si="119"/>
        <v>-1.1254263884187932</v>
      </c>
    </row>
    <row r="3785" spans="1:14" x14ac:dyDescent="0.25">
      <c r="A3785" s="111" t="s">
        <v>692</v>
      </c>
      <c r="B3785" s="111">
        <f>INDEX(kommuner!C:C,MATCH(_xlfn.NUMBERVALUE(A3785),kommuner!B:B,0))</f>
        <v>3045</v>
      </c>
      <c r="C3785" s="111" t="s">
        <v>127</v>
      </c>
      <c r="D3785" s="111" t="s">
        <v>127</v>
      </c>
      <c r="E3785" s="111" t="s">
        <v>123</v>
      </c>
      <c r="F3785" s="111" t="s">
        <v>172</v>
      </c>
      <c r="G3785" s="111" t="s">
        <v>167</v>
      </c>
      <c r="H3785" s="111" t="s">
        <v>172</v>
      </c>
      <c r="I3785" s="111" t="s">
        <v>167</v>
      </c>
      <c r="J3785" t="str">
        <f t="shared" si="118"/>
        <v>3045SkogOrganisk jordBarskogImpediment</v>
      </c>
      <c r="K3785" s="111">
        <v>-0.13011741963904588</v>
      </c>
      <c r="L3785" s="111">
        <v>0.92784825435236762</v>
      </c>
      <c r="M3785" s="111">
        <v>0.46510463492953991</v>
      </c>
      <c r="N3785" s="112">
        <f t="shared" si="119"/>
        <v>1.2628354696428616</v>
      </c>
    </row>
    <row r="3786" spans="1:14" x14ac:dyDescent="0.25">
      <c r="A3786" s="111" t="s">
        <v>692</v>
      </c>
      <c r="B3786" s="111">
        <f>INDEX(kommuner!C:C,MATCH(_xlfn.NUMBERVALUE(A3786),kommuner!B:B,0))</f>
        <v>3045</v>
      </c>
      <c r="C3786" s="111" t="s">
        <v>127</v>
      </c>
      <c r="D3786" s="111" t="s">
        <v>127</v>
      </c>
      <c r="E3786" s="111" t="s">
        <v>123</v>
      </c>
      <c r="F3786" s="111" t="s">
        <v>172</v>
      </c>
      <c r="G3786" s="111" t="s">
        <v>190</v>
      </c>
      <c r="H3786" s="111" t="s">
        <v>172</v>
      </c>
      <c r="I3786" s="111" t="s">
        <v>190</v>
      </c>
      <c r="J3786" t="str">
        <f t="shared" si="118"/>
        <v>3045SkogOrganisk jordBarskogLav</v>
      </c>
      <c r="K3786" s="111">
        <v>-0.50666953101693391</v>
      </c>
      <c r="L3786" s="111">
        <v>0.92784825435236762</v>
      </c>
      <c r="M3786" s="111">
        <v>0.46510463492953991</v>
      </c>
      <c r="N3786" s="112">
        <f t="shared" si="119"/>
        <v>0.88628335826497362</v>
      </c>
    </row>
    <row r="3787" spans="1:14" x14ac:dyDescent="0.25">
      <c r="A3787" s="111" t="s">
        <v>692</v>
      </c>
      <c r="B3787" s="111">
        <f>INDEX(kommuner!C:C,MATCH(_xlfn.NUMBERVALUE(A3787),kommuner!B:B,0))</f>
        <v>3045</v>
      </c>
      <c r="C3787" s="111" t="s">
        <v>127</v>
      </c>
      <c r="D3787" s="111" t="s">
        <v>127</v>
      </c>
      <c r="E3787" s="111" t="s">
        <v>123</v>
      </c>
      <c r="F3787" s="111" t="s">
        <v>172</v>
      </c>
      <c r="G3787" s="111" t="s">
        <v>173</v>
      </c>
      <c r="H3787" s="111" t="s">
        <v>172</v>
      </c>
      <c r="I3787" s="111" t="s">
        <v>173</v>
      </c>
      <c r="J3787" t="str">
        <f t="shared" si="118"/>
        <v>3045SkogOrganisk jordBarskogMiddels</v>
      </c>
      <c r="K3787" s="111">
        <v>-1.5571490961494638</v>
      </c>
      <c r="L3787" s="111">
        <v>0.92784825435236762</v>
      </c>
      <c r="M3787" s="111">
        <v>0.46518126042825314</v>
      </c>
      <c r="N3787" s="112">
        <f t="shared" si="119"/>
        <v>-0.16411958136884308</v>
      </c>
    </row>
    <row r="3788" spans="1:14" x14ac:dyDescent="0.25">
      <c r="A3788" s="111" t="s">
        <v>692</v>
      </c>
      <c r="B3788" s="111">
        <f>INDEX(kommuner!C:C,MATCH(_xlfn.NUMBERVALUE(A3788),kommuner!B:B,0))</f>
        <v>3045</v>
      </c>
      <c r="C3788" s="111" t="s">
        <v>127</v>
      </c>
      <c r="D3788" s="111" t="s">
        <v>127</v>
      </c>
      <c r="E3788" s="111" t="s">
        <v>123</v>
      </c>
      <c r="F3788" s="111" t="s">
        <v>172</v>
      </c>
      <c r="G3788" s="111" t="s">
        <v>186</v>
      </c>
      <c r="H3788" s="111" t="s">
        <v>172</v>
      </c>
      <c r="I3788" s="111" t="s">
        <v>186</v>
      </c>
      <c r="J3788" t="str">
        <f t="shared" si="118"/>
        <v>3045SkogOrganisk jordBarskogSærs høy</v>
      </c>
      <c r="K3788" s="111">
        <v>2.5548655235722699</v>
      </c>
      <c r="L3788" s="111">
        <v>0.92784825435236762</v>
      </c>
      <c r="M3788" s="111">
        <v>0.46518126042825314</v>
      </c>
      <c r="N3788" s="112">
        <f t="shared" si="119"/>
        <v>3.9478950383528906</v>
      </c>
    </row>
    <row r="3789" spans="1:14" x14ac:dyDescent="0.25">
      <c r="A3789" s="111" t="s">
        <v>692</v>
      </c>
      <c r="B3789" s="111">
        <f>INDEX(kommuner!C:C,MATCH(_xlfn.NUMBERVALUE(A3789),kommuner!B:B,0))</f>
        <v>3045</v>
      </c>
      <c r="C3789" s="111" t="s">
        <v>127</v>
      </c>
      <c r="D3789" s="111" t="s">
        <v>127</v>
      </c>
      <c r="E3789" s="111" t="s">
        <v>123</v>
      </c>
      <c r="F3789" s="111" t="s">
        <v>179</v>
      </c>
      <c r="G3789" s="111" t="s">
        <v>180</v>
      </c>
      <c r="H3789" s="111" t="s">
        <v>179</v>
      </c>
      <c r="I3789" s="111" t="s">
        <v>180</v>
      </c>
      <c r="J3789" t="str">
        <f t="shared" si="118"/>
        <v>3045SkogOrganisk jordBlandingsskogHøy</v>
      </c>
      <c r="K3789" s="111">
        <v>-5.5554344456832343</v>
      </c>
      <c r="L3789" s="111">
        <v>0.92784825435236762</v>
      </c>
      <c r="M3789" s="111">
        <v>0.46510463492953991</v>
      </c>
      <c r="N3789" s="112">
        <f t="shared" si="119"/>
        <v>-4.1624815564013264</v>
      </c>
    </row>
    <row r="3790" spans="1:14" x14ac:dyDescent="0.25">
      <c r="A3790" s="111" t="s">
        <v>692</v>
      </c>
      <c r="B3790" s="111">
        <f>INDEX(kommuner!C:C,MATCH(_xlfn.NUMBERVALUE(A3790),kommuner!B:B,0))</f>
        <v>3045</v>
      </c>
      <c r="C3790" s="111" t="s">
        <v>127</v>
      </c>
      <c r="D3790" s="111" t="s">
        <v>127</v>
      </c>
      <c r="E3790" s="111" t="s">
        <v>123</v>
      </c>
      <c r="F3790" s="111" t="s">
        <v>179</v>
      </c>
      <c r="G3790" s="111" t="s">
        <v>167</v>
      </c>
      <c r="H3790" s="111" t="s">
        <v>179</v>
      </c>
      <c r="I3790" s="111" t="s">
        <v>167</v>
      </c>
      <c r="J3790" t="str">
        <f t="shared" si="118"/>
        <v>3045SkogOrganisk jordBlandingsskogImpediment</v>
      </c>
      <c r="K3790" s="111">
        <v>-0.28586344175800005</v>
      </c>
      <c r="L3790" s="111">
        <v>0.92784825435236762</v>
      </c>
      <c r="M3790" s="111">
        <v>0.46510463492953991</v>
      </c>
      <c r="N3790" s="112">
        <f t="shared" si="119"/>
        <v>1.1070894475239075</v>
      </c>
    </row>
    <row r="3791" spans="1:14" x14ac:dyDescent="0.25">
      <c r="A3791" s="111" t="s">
        <v>692</v>
      </c>
      <c r="B3791" s="111">
        <f>INDEX(kommuner!C:C,MATCH(_xlfn.NUMBERVALUE(A3791),kommuner!B:B,0))</f>
        <v>3045</v>
      </c>
      <c r="C3791" s="111" t="s">
        <v>127</v>
      </c>
      <c r="D3791" s="111" t="s">
        <v>127</v>
      </c>
      <c r="E3791" s="111" t="s">
        <v>123</v>
      </c>
      <c r="F3791" s="111" t="s">
        <v>179</v>
      </c>
      <c r="G3791" s="111" t="s">
        <v>190</v>
      </c>
      <c r="H3791" s="111" t="s">
        <v>179</v>
      </c>
      <c r="I3791" s="111" t="s">
        <v>190</v>
      </c>
      <c r="J3791" t="str">
        <f t="shared" si="118"/>
        <v>3045SkogOrganisk jordBlandingsskogLav</v>
      </c>
      <c r="K3791" s="111">
        <v>-1.2347339377887629</v>
      </c>
      <c r="L3791" s="111">
        <v>0.92784825435236762</v>
      </c>
      <c r="M3791" s="111">
        <v>0.46510463492953991</v>
      </c>
      <c r="N3791" s="112">
        <f t="shared" si="119"/>
        <v>0.15821895149314458</v>
      </c>
    </row>
    <row r="3792" spans="1:14" x14ac:dyDescent="0.25">
      <c r="A3792" s="111" t="s">
        <v>692</v>
      </c>
      <c r="B3792" s="111">
        <f>INDEX(kommuner!C:C,MATCH(_xlfn.NUMBERVALUE(A3792),kommuner!B:B,0))</f>
        <v>3045</v>
      </c>
      <c r="C3792" s="111" t="s">
        <v>127</v>
      </c>
      <c r="D3792" s="111" t="s">
        <v>127</v>
      </c>
      <c r="E3792" s="111" t="s">
        <v>123</v>
      </c>
      <c r="F3792" s="111" t="s">
        <v>179</v>
      </c>
      <c r="G3792" s="111" t="s">
        <v>173</v>
      </c>
      <c r="H3792" s="111" t="s">
        <v>179</v>
      </c>
      <c r="I3792" s="111" t="s">
        <v>173</v>
      </c>
      <c r="J3792" t="str">
        <f t="shared" si="118"/>
        <v>3045SkogOrganisk jordBlandingsskogMiddels</v>
      </c>
      <c r="K3792" s="111">
        <v>-2.4239591752717748</v>
      </c>
      <c r="L3792" s="111">
        <v>0.92784825435236762</v>
      </c>
      <c r="M3792" s="111">
        <v>0.46510463492953991</v>
      </c>
      <c r="N3792" s="112">
        <f t="shared" si="119"/>
        <v>-1.0310062859898674</v>
      </c>
    </row>
    <row r="3793" spans="1:14" x14ac:dyDescent="0.25">
      <c r="A3793" s="111" t="s">
        <v>692</v>
      </c>
      <c r="B3793" s="111">
        <f>INDEX(kommuner!C:C,MATCH(_xlfn.NUMBERVALUE(A3793),kommuner!B:B,0))</f>
        <v>3045</v>
      </c>
      <c r="C3793" s="111" t="s">
        <v>127</v>
      </c>
      <c r="D3793" s="111" t="s">
        <v>127</v>
      </c>
      <c r="E3793" s="111" t="s">
        <v>123</v>
      </c>
      <c r="F3793" s="111" t="s">
        <v>179</v>
      </c>
      <c r="G3793" s="111" t="s">
        <v>186</v>
      </c>
      <c r="H3793" s="111" t="s">
        <v>179</v>
      </c>
      <c r="I3793" s="111" t="s">
        <v>186</v>
      </c>
      <c r="J3793" t="str">
        <f t="shared" si="118"/>
        <v>3045SkogOrganisk jordBlandingsskogSærs høy</v>
      </c>
      <c r="K3793" s="111">
        <v>-1.5726115302258048</v>
      </c>
      <c r="L3793" s="111">
        <v>0.92784825435236762</v>
      </c>
      <c r="M3793" s="111">
        <v>0.46510463492953991</v>
      </c>
      <c r="N3793" s="112">
        <f t="shared" si="119"/>
        <v>-0.17965864094389727</v>
      </c>
    </row>
    <row r="3794" spans="1:14" x14ac:dyDescent="0.25">
      <c r="A3794" s="111" t="s">
        <v>692</v>
      </c>
      <c r="B3794" s="111">
        <f>INDEX(kommuner!C:C,MATCH(_xlfn.NUMBERVALUE(A3794),kommuner!B:B,0))</f>
        <v>3045</v>
      </c>
      <c r="C3794" s="111" t="s">
        <v>127</v>
      </c>
      <c r="D3794" s="111" t="s">
        <v>127</v>
      </c>
      <c r="E3794" s="111" t="s">
        <v>123</v>
      </c>
      <c r="F3794" s="111" t="s">
        <v>185</v>
      </c>
      <c r="G3794" s="111" t="s">
        <v>180</v>
      </c>
      <c r="H3794" s="111" t="s">
        <v>185</v>
      </c>
      <c r="I3794" s="111" t="s">
        <v>180</v>
      </c>
      <c r="J3794" t="str">
        <f t="shared" si="118"/>
        <v>3045SkogOrganisk jordLauvskogHøy</v>
      </c>
      <c r="K3794" s="111">
        <v>-1.9913688882377358</v>
      </c>
      <c r="L3794" s="111">
        <v>0.92784825435236762</v>
      </c>
      <c r="M3794" s="111">
        <v>0.46510463492953991</v>
      </c>
      <c r="N3794" s="112">
        <f t="shared" si="119"/>
        <v>-0.59841599895582831</v>
      </c>
    </row>
    <row r="3795" spans="1:14" x14ac:dyDescent="0.25">
      <c r="A3795" s="111" t="s">
        <v>692</v>
      </c>
      <c r="B3795" s="111">
        <f>INDEX(kommuner!C:C,MATCH(_xlfn.NUMBERVALUE(A3795),kommuner!B:B,0))</f>
        <v>3045</v>
      </c>
      <c r="C3795" s="111" t="s">
        <v>127</v>
      </c>
      <c r="D3795" s="111" t="s">
        <v>127</v>
      </c>
      <c r="E3795" s="111" t="s">
        <v>123</v>
      </c>
      <c r="F3795" s="111" t="s">
        <v>185</v>
      </c>
      <c r="G3795" s="111" t="s">
        <v>167</v>
      </c>
      <c r="H3795" s="111" t="s">
        <v>185</v>
      </c>
      <c r="I3795" s="111" t="s">
        <v>167</v>
      </c>
      <c r="J3795" t="str">
        <f t="shared" si="118"/>
        <v>3045SkogOrganisk jordLauvskogImpediment</v>
      </c>
      <c r="K3795" s="111">
        <v>0.35000626494250675</v>
      </c>
      <c r="L3795" s="111">
        <v>0.92784825435236762</v>
      </c>
      <c r="M3795" s="111">
        <v>0.46510463492953991</v>
      </c>
      <c r="N3795" s="112">
        <f t="shared" si="119"/>
        <v>1.7429591542244141</v>
      </c>
    </row>
    <row r="3796" spans="1:14" x14ac:dyDescent="0.25">
      <c r="A3796" s="111" t="s">
        <v>692</v>
      </c>
      <c r="B3796" s="111">
        <f>INDEX(kommuner!C:C,MATCH(_xlfn.NUMBERVALUE(A3796),kommuner!B:B,0))</f>
        <v>3045</v>
      </c>
      <c r="C3796" s="111" t="s">
        <v>127</v>
      </c>
      <c r="D3796" s="111" t="s">
        <v>127</v>
      </c>
      <c r="E3796" s="111" t="s">
        <v>123</v>
      </c>
      <c r="F3796" s="111" t="s">
        <v>185</v>
      </c>
      <c r="G3796" s="111" t="s">
        <v>190</v>
      </c>
      <c r="H3796" s="111" t="s">
        <v>185</v>
      </c>
      <c r="I3796" s="111" t="s">
        <v>190</v>
      </c>
      <c r="J3796" t="str">
        <f t="shared" si="118"/>
        <v>3045SkogOrganisk jordLauvskogLav</v>
      </c>
      <c r="K3796" s="111">
        <v>1.1144075558526714</v>
      </c>
      <c r="L3796" s="111">
        <v>0.92784825435236762</v>
      </c>
      <c r="M3796" s="111">
        <v>0.46510463492953991</v>
      </c>
      <c r="N3796" s="112">
        <f t="shared" si="119"/>
        <v>2.5073604451345788</v>
      </c>
    </row>
    <row r="3797" spans="1:14" x14ac:dyDescent="0.25">
      <c r="A3797" s="111" t="s">
        <v>692</v>
      </c>
      <c r="B3797" s="111">
        <f>INDEX(kommuner!C:C,MATCH(_xlfn.NUMBERVALUE(A3797),kommuner!B:B,0))</f>
        <v>3045</v>
      </c>
      <c r="C3797" s="111" t="s">
        <v>127</v>
      </c>
      <c r="D3797" s="111" t="s">
        <v>127</v>
      </c>
      <c r="E3797" s="111" t="s">
        <v>123</v>
      </c>
      <c r="F3797" s="111" t="s">
        <v>185</v>
      </c>
      <c r="G3797" s="111" t="s">
        <v>173</v>
      </c>
      <c r="H3797" s="111" t="s">
        <v>185</v>
      </c>
      <c r="I3797" s="111" t="s">
        <v>173</v>
      </c>
      <c r="J3797" t="str">
        <f t="shared" si="118"/>
        <v>3045SkogOrganisk jordLauvskogMiddels</v>
      </c>
      <c r="K3797" s="111">
        <v>-0.62664468270982987</v>
      </c>
      <c r="L3797" s="111">
        <v>0.92784825435236762</v>
      </c>
      <c r="M3797" s="111">
        <v>0.46510463492953991</v>
      </c>
      <c r="N3797" s="112">
        <f t="shared" si="119"/>
        <v>0.76630820657207765</v>
      </c>
    </row>
    <row r="3798" spans="1:14" x14ac:dyDescent="0.25">
      <c r="A3798" s="111" t="s">
        <v>692</v>
      </c>
      <c r="B3798" s="111">
        <f>INDEX(kommuner!C:C,MATCH(_xlfn.NUMBERVALUE(A3798),kommuner!B:B,0))</f>
        <v>3045</v>
      </c>
      <c r="C3798" s="111" t="s">
        <v>127</v>
      </c>
      <c r="D3798" s="111" t="s">
        <v>127</v>
      </c>
      <c r="E3798" s="111" t="s">
        <v>123</v>
      </c>
      <c r="F3798" s="111" t="s">
        <v>185</v>
      </c>
      <c r="G3798" s="111" t="s">
        <v>186</v>
      </c>
      <c r="H3798" s="111" t="s">
        <v>185</v>
      </c>
      <c r="I3798" s="111" t="s">
        <v>186</v>
      </c>
      <c r="J3798" t="str">
        <f t="shared" si="118"/>
        <v>3045SkogOrganisk jordLauvskogSærs høy</v>
      </c>
      <c r="K3798" s="111">
        <v>-1.8997279926091779</v>
      </c>
      <c r="L3798" s="111">
        <v>0.92784825435236762</v>
      </c>
      <c r="M3798" s="111">
        <v>0.46510463492953991</v>
      </c>
      <c r="N3798" s="112">
        <f t="shared" si="119"/>
        <v>-0.50677510332727038</v>
      </c>
    </row>
    <row r="3799" spans="1:14" x14ac:dyDescent="0.25">
      <c r="A3799" s="111" t="s">
        <v>692</v>
      </c>
      <c r="B3799" s="111">
        <f>INDEX(kommuner!C:C,MATCH(_xlfn.NUMBERVALUE(A3799),kommuner!B:B,0))</f>
        <v>3045</v>
      </c>
      <c r="C3799" s="111" t="s">
        <v>83</v>
      </c>
      <c r="D3799" s="111" t="s">
        <v>83</v>
      </c>
      <c r="E3799" s="111" t="s">
        <v>126</v>
      </c>
      <c r="F3799" s="111" t="s">
        <v>139</v>
      </c>
      <c r="G3799" s="111" t="s">
        <v>139</v>
      </c>
      <c r="H3799" s="111" t="s">
        <v>139</v>
      </c>
      <c r="I3799" s="111" t="s">
        <v>139</v>
      </c>
      <c r="J3799" t="str">
        <f t="shared" si="118"/>
        <v>3045Utbygd arealMineraljord</v>
      </c>
      <c r="K3799" s="111">
        <v>0.42279414509845159</v>
      </c>
      <c r="L3799" s="111">
        <v>0</v>
      </c>
      <c r="M3799" s="111">
        <v>1.303047089454229E-2</v>
      </c>
      <c r="N3799" s="112">
        <f t="shared" si="119"/>
        <v>0.43582461599299388</v>
      </c>
    </row>
    <row r="3800" spans="1:14" x14ac:dyDescent="0.25">
      <c r="A3800" s="111" t="s">
        <v>692</v>
      </c>
      <c r="B3800" s="111">
        <f>INDEX(kommuner!C:C,MATCH(_xlfn.NUMBERVALUE(A3800),kommuner!B:B,0))</f>
        <v>3045</v>
      </c>
      <c r="C3800" s="111" t="s">
        <v>83</v>
      </c>
      <c r="D3800" s="111" t="s">
        <v>83</v>
      </c>
      <c r="E3800" s="111" t="s">
        <v>123</v>
      </c>
      <c r="F3800" s="111" t="s">
        <v>139</v>
      </c>
      <c r="G3800" s="111" t="s">
        <v>139</v>
      </c>
      <c r="H3800" s="111" t="s">
        <v>139</v>
      </c>
      <c r="I3800" s="111" t="s">
        <v>139</v>
      </c>
      <c r="J3800" t="str">
        <f t="shared" si="118"/>
        <v>3045Utbygd arealOrganisk jord</v>
      </c>
      <c r="K3800" s="111">
        <v>29.011421395201612</v>
      </c>
      <c r="L3800" s="111">
        <v>0</v>
      </c>
      <c r="M3800" s="111">
        <v>1.303047089454229E-2</v>
      </c>
      <c r="N3800" s="112">
        <f t="shared" si="119"/>
        <v>29.024451866096154</v>
      </c>
    </row>
    <row r="3801" spans="1:14" x14ac:dyDescent="0.25">
      <c r="A3801" s="111" t="s">
        <v>692</v>
      </c>
      <c r="B3801" s="111">
        <f>INDEX(kommuner!C:C,MATCH(_xlfn.NUMBERVALUE(A3801),kommuner!B:B,0))</f>
        <v>3045</v>
      </c>
      <c r="C3801" s="111" t="s">
        <v>181</v>
      </c>
      <c r="D3801" s="111" t="s">
        <v>181</v>
      </c>
      <c r="E3801" s="111" t="s">
        <v>123</v>
      </c>
      <c r="F3801" s="111" t="s">
        <v>139</v>
      </c>
      <c r="G3801" s="111" t="s">
        <v>139</v>
      </c>
      <c r="H3801" s="111" t="s">
        <v>139</v>
      </c>
      <c r="I3801" s="111" t="s">
        <v>139</v>
      </c>
      <c r="J3801" t="str">
        <f t="shared" si="118"/>
        <v>3045Vann og myrOrganisk jord</v>
      </c>
      <c r="K3801" s="111">
        <v>-0.31088998224577308</v>
      </c>
      <c r="L3801" s="111">
        <v>0</v>
      </c>
      <c r="M3801" s="111">
        <v>0</v>
      </c>
      <c r="N3801" s="112">
        <f t="shared" si="119"/>
        <v>-0.31088998224577308</v>
      </c>
    </row>
    <row r="3802" spans="1:14" x14ac:dyDescent="0.25">
      <c r="A3802" s="111" t="s">
        <v>693</v>
      </c>
      <c r="B3802" s="111">
        <f>INDEX(kommuner!C:C,MATCH(_xlfn.NUMBERVALUE(A3802),kommuner!B:B,0))</f>
        <v>3046</v>
      </c>
      <c r="C3802" s="111" t="s">
        <v>82</v>
      </c>
      <c r="D3802" s="111" t="s">
        <v>82</v>
      </c>
      <c r="E3802" s="111" t="s">
        <v>126</v>
      </c>
      <c r="F3802" s="111" t="s">
        <v>139</v>
      </c>
      <c r="G3802" s="111" t="s">
        <v>139</v>
      </c>
      <c r="H3802" s="111" t="s">
        <v>139</v>
      </c>
      <c r="I3802" s="111" t="s">
        <v>139</v>
      </c>
      <c r="J3802" t="str">
        <f t="shared" si="118"/>
        <v>3046Annen utmarkMineraljord</v>
      </c>
      <c r="K3802" s="111">
        <v>-0.16852781479621071</v>
      </c>
      <c r="L3802" s="111">
        <v>0</v>
      </c>
      <c r="M3802" s="111">
        <v>0</v>
      </c>
      <c r="N3802" s="112">
        <f t="shared" si="119"/>
        <v>-0.16852781479621071</v>
      </c>
    </row>
    <row r="3803" spans="1:14" x14ac:dyDescent="0.25">
      <c r="A3803" s="111" t="s">
        <v>693</v>
      </c>
      <c r="B3803" s="111">
        <f>INDEX(kommuner!C:C,MATCH(_xlfn.NUMBERVALUE(A3803),kommuner!B:B,0))</f>
        <v>3046</v>
      </c>
      <c r="C3803" s="111" t="s">
        <v>121</v>
      </c>
      <c r="D3803" s="111" t="s">
        <v>121</v>
      </c>
      <c r="E3803" s="111" t="s">
        <v>126</v>
      </c>
      <c r="F3803" s="111" t="s">
        <v>139</v>
      </c>
      <c r="G3803" s="111" t="s">
        <v>139</v>
      </c>
      <c r="H3803" s="111" t="s">
        <v>139</v>
      </c>
      <c r="I3803" s="111" t="s">
        <v>139</v>
      </c>
      <c r="J3803" t="str">
        <f t="shared" si="118"/>
        <v>3046BeiteMineraljord</v>
      </c>
      <c r="K3803" s="111">
        <v>-0.43305842942580308</v>
      </c>
      <c r="L3803" s="111">
        <v>0</v>
      </c>
      <c r="M3803" s="111">
        <v>1.2448711246839999E-7</v>
      </c>
      <c r="N3803" s="112">
        <f t="shared" si="119"/>
        <v>-0.43305830493869063</v>
      </c>
    </row>
    <row r="3804" spans="1:14" x14ac:dyDescent="0.25">
      <c r="A3804" s="111" t="s">
        <v>693</v>
      </c>
      <c r="B3804" s="111">
        <f>INDEX(kommuner!C:C,MATCH(_xlfn.NUMBERVALUE(A3804),kommuner!B:B,0))</f>
        <v>3046</v>
      </c>
      <c r="C3804" s="111" t="s">
        <v>121</v>
      </c>
      <c r="D3804" s="111" t="s">
        <v>121</v>
      </c>
      <c r="E3804" s="111" t="s">
        <v>123</v>
      </c>
      <c r="F3804" s="111" t="s">
        <v>139</v>
      </c>
      <c r="G3804" s="111" t="s">
        <v>139</v>
      </c>
      <c r="H3804" s="111" t="s">
        <v>139</v>
      </c>
      <c r="I3804" s="111" t="s">
        <v>139</v>
      </c>
      <c r="J3804" t="str">
        <f t="shared" si="118"/>
        <v>3046BeiteOrganisk jord</v>
      </c>
      <c r="K3804" s="111">
        <v>12.077525935985037</v>
      </c>
      <c r="L3804" s="111">
        <v>1.6412500000000001</v>
      </c>
      <c r="M3804" s="111">
        <v>0</v>
      </c>
      <c r="N3804" s="112">
        <f t="shared" si="119"/>
        <v>13.718775935985036</v>
      </c>
    </row>
    <row r="3805" spans="1:14" x14ac:dyDescent="0.25">
      <c r="A3805" s="111" t="s">
        <v>693</v>
      </c>
      <c r="B3805" s="111">
        <f>INDEX(kommuner!C:C,MATCH(_xlfn.NUMBERVALUE(A3805),kommuner!B:B,0))</f>
        <v>3046</v>
      </c>
      <c r="C3805" s="111" t="s">
        <v>84</v>
      </c>
      <c r="D3805" s="111" t="s">
        <v>84</v>
      </c>
      <c r="E3805" s="111" t="s">
        <v>126</v>
      </c>
      <c r="F3805" s="111" t="s">
        <v>139</v>
      </c>
      <c r="G3805" s="111" t="s">
        <v>139</v>
      </c>
      <c r="H3805" s="111" t="s">
        <v>139</v>
      </c>
      <c r="I3805" s="111" t="s">
        <v>139</v>
      </c>
      <c r="J3805" t="str">
        <f t="shared" si="118"/>
        <v>3046Dyrket markMineraljord</v>
      </c>
      <c r="K3805" s="111">
        <v>-9.3383180048458719E-2</v>
      </c>
      <c r="L3805" s="111">
        <v>0</v>
      </c>
      <c r="M3805" s="111">
        <v>0</v>
      </c>
      <c r="N3805" s="112">
        <f t="shared" si="119"/>
        <v>-9.3383180048458719E-2</v>
      </c>
    </row>
    <row r="3806" spans="1:14" x14ac:dyDescent="0.25">
      <c r="A3806" s="111" t="s">
        <v>693</v>
      </c>
      <c r="B3806" s="111">
        <f>INDEX(kommuner!C:C,MATCH(_xlfn.NUMBERVALUE(A3806),kommuner!B:B,0))</f>
        <v>3046</v>
      </c>
      <c r="C3806" s="111" t="s">
        <v>84</v>
      </c>
      <c r="D3806" s="111" t="s">
        <v>84</v>
      </c>
      <c r="E3806" s="111" t="s">
        <v>123</v>
      </c>
      <c r="F3806" s="111" t="s">
        <v>139</v>
      </c>
      <c r="G3806" s="111" t="s">
        <v>139</v>
      </c>
      <c r="H3806" s="111" t="s">
        <v>139</v>
      </c>
      <c r="I3806" s="111" t="s">
        <v>139</v>
      </c>
      <c r="J3806" t="str">
        <f t="shared" si="118"/>
        <v>3046Dyrket markOrganisk jord</v>
      </c>
      <c r="K3806" s="111">
        <v>28.726149366675592</v>
      </c>
      <c r="L3806" s="111">
        <v>1.45625</v>
      </c>
      <c r="M3806" s="111">
        <v>0</v>
      </c>
      <c r="N3806" s="112">
        <f t="shared" si="119"/>
        <v>30.182399366675593</v>
      </c>
    </row>
    <row r="3807" spans="1:14" x14ac:dyDescent="0.25">
      <c r="A3807" s="111" t="s">
        <v>693</v>
      </c>
      <c r="B3807" s="111">
        <f>INDEX(kommuner!C:C,MATCH(_xlfn.NUMBERVALUE(A3807),kommuner!B:B,0))</f>
        <v>3046</v>
      </c>
      <c r="C3807" s="111" t="s">
        <v>127</v>
      </c>
      <c r="D3807" s="111" t="s">
        <v>127</v>
      </c>
      <c r="E3807" s="111" t="s">
        <v>126</v>
      </c>
      <c r="F3807" s="111" t="s">
        <v>172</v>
      </c>
      <c r="G3807" s="111" t="s">
        <v>180</v>
      </c>
      <c r="H3807" s="111" t="s">
        <v>172</v>
      </c>
      <c r="I3807" s="111" t="s">
        <v>180</v>
      </c>
      <c r="J3807" t="str">
        <f t="shared" si="118"/>
        <v>3046SkogMineraljordBarskogHøy</v>
      </c>
      <c r="K3807" s="111">
        <v>-4.2610596243420318</v>
      </c>
      <c r="L3807" s="111">
        <v>0.85306406685236758</v>
      </c>
      <c r="M3807" s="111">
        <v>6.4056614999681585E-2</v>
      </c>
      <c r="N3807" s="112">
        <f t="shared" si="119"/>
        <v>-3.3439389424899826</v>
      </c>
    </row>
    <row r="3808" spans="1:14" x14ac:dyDescent="0.25">
      <c r="A3808" s="111" t="s">
        <v>693</v>
      </c>
      <c r="B3808" s="111">
        <f>INDEX(kommuner!C:C,MATCH(_xlfn.NUMBERVALUE(A3808),kommuner!B:B,0))</f>
        <v>3046</v>
      </c>
      <c r="C3808" s="111" t="s">
        <v>127</v>
      </c>
      <c r="D3808" s="111" t="s">
        <v>127</v>
      </c>
      <c r="E3808" s="111" t="s">
        <v>126</v>
      </c>
      <c r="F3808" s="111" t="s">
        <v>172</v>
      </c>
      <c r="G3808" s="111" t="s">
        <v>167</v>
      </c>
      <c r="H3808" s="111" t="s">
        <v>172</v>
      </c>
      <c r="I3808" s="111" t="s">
        <v>167</v>
      </c>
      <c r="J3808" t="str">
        <f t="shared" si="118"/>
        <v>3046SkogMineraljordBarskogImpediment</v>
      </c>
      <c r="K3808" s="111">
        <v>-1.5740166960016819</v>
      </c>
      <c r="L3808" s="111">
        <v>0.85306406685236758</v>
      </c>
      <c r="M3808" s="111">
        <v>6.3979989500968365E-2</v>
      </c>
      <c r="N3808" s="112">
        <f t="shared" si="119"/>
        <v>-0.65697263964834596</v>
      </c>
    </row>
    <row r="3809" spans="1:14" x14ac:dyDescent="0.25">
      <c r="A3809" s="111" t="s">
        <v>693</v>
      </c>
      <c r="B3809" s="111">
        <f>INDEX(kommuner!C:C,MATCH(_xlfn.NUMBERVALUE(A3809),kommuner!B:B,0))</f>
        <v>3046</v>
      </c>
      <c r="C3809" s="111" t="s">
        <v>127</v>
      </c>
      <c r="D3809" s="111" t="s">
        <v>127</v>
      </c>
      <c r="E3809" s="111" t="s">
        <v>126</v>
      </c>
      <c r="F3809" s="111" t="s">
        <v>172</v>
      </c>
      <c r="G3809" s="111" t="s">
        <v>190</v>
      </c>
      <c r="H3809" s="111" t="s">
        <v>172</v>
      </c>
      <c r="I3809" s="111" t="s">
        <v>190</v>
      </c>
      <c r="J3809" t="str">
        <f t="shared" si="118"/>
        <v>3046SkogMineraljordBarskogLav</v>
      </c>
      <c r="K3809" s="111">
        <v>-2.1094741240186856</v>
      </c>
      <c r="L3809" s="111">
        <v>0.85306406685236758</v>
      </c>
      <c r="M3809" s="111">
        <v>6.3979989500968365E-2</v>
      </c>
      <c r="N3809" s="112">
        <f t="shared" si="119"/>
        <v>-1.1924300676653499</v>
      </c>
    </row>
    <row r="3810" spans="1:14" x14ac:dyDescent="0.25">
      <c r="A3810" s="111" t="s">
        <v>693</v>
      </c>
      <c r="B3810" s="111">
        <f>INDEX(kommuner!C:C,MATCH(_xlfn.NUMBERVALUE(A3810),kommuner!B:B,0))</f>
        <v>3046</v>
      </c>
      <c r="C3810" s="111" t="s">
        <v>127</v>
      </c>
      <c r="D3810" s="111" t="s">
        <v>127</v>
      </c>
      <c r="E3810" s="111" t="s">
        <v>126</v>
      </c>
      <c r="F3810" s="111" t="s">
        <v>172</v>
      </c>
      <c r="G3810" s="111" t="s">
        <v>173</v>
      </c>
      <c r="H3810" s="111" t="s">
        <v>172</v>
      </c>
      <c r="I3810" s="111" t="s">
        <v>173</v>
      </c>
      <c r="J3810" t="str">
        <f t="shared" si="118"/>
        <v>3046SkogMineraljordBarskogMiddels</v>
      </c>
      <c r="K3810" s="111">
        <v>-2.8820985952554645</v>
      </c>
      <c r="L3810" s="111">
        <v>0.85306406685236758</v>
      </c>
      <c r="M3810" s="111">
        <v>6.4056614999681585E-2</v>
      </c>
      <c r="N3810" s="112">
        <f t="shared" si="119"/>
        <v>-1.9649779134034155</v>
      </c>
    </row>
    <row r="3811" spans="1:14" x14ac:dyDescent="0.25">
      <c r="A3811" s="111" t="s">
        <v>693</v>
      </c>
      <c r="B3811" s="111">
        <f>INDEX(kommuner!C:C,MATCH(_xlfn.NUMBERVALUE(A3811),kommuner!B:B,0))</f>
        <v>3046</v>
      </c>
      <c r="C3811" s="111" t="s">
        <v>127</v>
      </c>
      <c r="D3811" s="111" t="s">
        <v>127</v>
      </c>
      <c r="E3811" s="111" t="s">
        <v>126</v>
      </c>
      <c r="F3811" s="111" t="s">
        <v>172</v>
      </c>
      <c r="G3811" s="111" t="s">
        <v>186</v>
      </c>
      <c r="H3811" s="111" t="s">
        <v>172</v>
      </c>
      <c r="I3811" s="111" t="s">
        <v>186</v>
      </c>
      <c r="J3811" t="str">
        <f t="shared" si="118"/>
        <v>3046SkogMineraljordBarskogSærs høy</v>
      </c>
      <c r="K3811" s="111">
        <v>0.12072674540874306</v>
      </c>
      <c r="L3811" s="111">
        <v>0.85306406685236758</v>
      </c>
      <c r="M3811" s="111">
        <v>6.4056614999681585E-2</v>
      </c>
      <c r="N3811" s="112">
        <f t="shared" si="119"/>
        <v>1.0378474272607923</v>
      </c>
    </row>
    <row r="3812" spans="1:14" x14ac:dyDescent="0.25">
      <c r="A3812" s="111" t="s">
        <v>693</v>
      </c>
      <c r="B3812" s="111">
        <f>INDEX(kommuner!C:C,MATCH(_xlfn.NUMBERVALUE(A3812),kommuner!B:B,0))</f>
        <v>3046</v>
      </c>
      <c r="C3812" s="111" t="s">
        <v>127</v>
      </c>
      <c r="D3812" s="111" t="s">
        <v>127</v>
      </c>
      <c r="E3812" s="111" t="s">
        <v>126</v>
      </c>
      <c r="F3812" s="111" t="s">
        <v>179</v>
      </c>
      <c r="G3812" s="111" t="s">
        <v>180</v>
      </c>
      <c r="H3812" s="111" t="s">
        <v>179</v>
      </c>
      <c r="I3812" s="111" t="s">
        <v>180</v>
      </c>
      <c r="J3812" t="str">
        <f t="shared" si="118"/>
        <v>3046SkogMineraljordBlandingsskogHøy</v>
      </c>
      <c r="K3812" s="111">
        <v>-8.5703651807373102</v>
      </c>
      <c r="L3812" s="111">
        <v>0.85306406685236758</v>
      </c>
      <c r="M3812" s="111">
        <v>6.3979989500968365E-2</v>
      </c>
      <c r="N3812" s="112">
        <f t="shared" si="119"/>
        <v>-7.6533211243839743</v>
      </c>
    </row>
    <row r="3813" spans="1:14" x14ac:dyDescent="0.25">
      <c r="A3813" s="111" t="s">
        <v>693</v>
      </c>
      <c r="B3813" s="111">
        <f>INDEX(kommuner!C:C,MATCH(_xlfn.NUMBERVALUE(A3813),kommuner!B:B,0))</f>
        <v>3046</v>
      </c>
      <c r="C3813" s="111" t="s">
        <v>127</v>
      </c>
      <c r="D3813" s="111" t="s">
        <v>127</v>
      </c>
      <c r="E3813" s="111" t="s">
        <v>126</v>
      </c>
      <c r="F3813" s="111" t="s">
        <v>179</v>
      </c>
      <c r="G3813" s="111" t="s">
        <v>167</v>
      </c>
      <c r="H3813" s="111" t="s">
        <v>179</v>
      </c>
      <c r="I3813" s="111" t="s">
        <v>167</v>
      </c>
      <c r="J3813" t="str">
        <f t="shared" si="118"/>
        <v>3046SkogMineraljordBlandingsskogImpediment</v>
      </c>
      <c r="K3813" s="111">
        <v>-2.0950685747655116</v>
      </c>
      <c r="L3813" s="111">
        <v>0.85306406685236758</v>
      </c>
      <c r="M3813" s="111">
        <v>6.3979989500968365E-2</v>
      </c>
      <c r="N3813" s="112">
        <f t="shared" si="119"/>
        <v>-1.1780245184121758</v>
      </c>
    </row>
    <row r="3814" spans="1:14" x14ac:dyDescent="0.25">
      <c r="A3814" s="111" t="s">
        <v>693</v>
      </c>
      <c r="B3814" s="111">
        <f>INDEX(kommuner!C:C,MATCH(_xlfn.NUMBERVALUE(A3814),kommuner!B:B,0))</f>
        <v>3046</v>
      </c>
      <c r="C3814" s="111" t="s">
        <v>127</v>
      </c>
      <c r="D3814" s="111" t="s">
        <v>127</v>
      </c>
      <c r="E3814" s="111" t="s">
        <v>126</v>
      </c>
      <c r="F3814" s="111" t="s">
        <v>179</v>
      </c>
      <c r="G3814" s="111" t="s">
        <v>190</v>
      </c>
      <c r="H3814" s="111" t="s">
        <v>179</v>
      </c>
      <c r="I3814" s="111" t="s">
        <v>190</v>
      </c>
      <c r="J3814" t="str">
        <f t="shared" si="118"/>
        <v>3046SkogMineraljordBlandingsskogLav</v>
      </c>
      <c r="K3814" s="111">
        <v>-3.814060654162915</v>
      </c>
      <c r="L3814" s="111">
        <v>0.85306406685236758</v>
      </c>
      <c r="M3814" s="111">
        <v>6.3979989500968365E-2</v>
      </c>
      <c r="N3814" s="112">
        <f t="shared" si="119"/>
        <v>-2.897016597809579</v>
      </c>
    </row>
    <row r="3815" spans="1:14" x14ac:dyDescent="0.25">
      <c r="A3815" s="111" t="s">
        <v>693</v>
      </c>
      <c r="B3815" s="111">
        <f>INDEX(kommuner!C:C,MATCH(_xlfn.NUMBERVALUE(A3815),kommuner!B:B,0))</f>
        <v>3046</v>
      </c>
      <c r="C3815" s="111" t="s">
        <v>127</v>
      </c>
      <c r="D3815" s="111" t="s">
        <v>127</v>
      </c>
      <c r="E3815" s="111" t="s">
        <v>126</v>
      </c>
      <c r="F3815" s="111" t="s">
        <v>179</v>
      </c>
      <c r="G3815" s="111" t="s">
        <v>173</v>
      </c>
      <c r="H3815" s="111" t="s">
        <v>179</v>
      </c>
      <c r="I3815" s="111" t="s">
        <v>173</v>
      </c>
      <c r="J3815" t="str">
        <f t="shared" si="118"/>
        <v>3046SkogMineraljordBlandingsskogMiddels</v>
      </c>
      <c r="K3815" s="111">
        <v>-4.5623521854183373</v>
      </c>
      <c r="L3815" s="111">
        <v>0.85306406685236758</v>
      </c>
      <c r="M3815" s="111">
        <v>6.3979989500968365E-2</v>
      </c>
      <c r="N3815" s="112">
        <f t="shared" si="119"/>
        <v>-3.6453081290650013</v>
      </c>
    </row>
    <row r="3816" spans="1:14" x14ac:dyDescent="0.25">
      <c r="A3816" s="111" t="s">
        <v>693</v>
      </c>
      <c r="B3816" s="111">
        <f>INDEX(kommuner!C:C,MATCH(_xlfn.NUMBERVALUE(A3816),kommuner!B:B,0))</f>
        <v>3046</v>
      </c>
      <c r="C3816" s="111" t="s">
        <v>127</v>
      </c>
      <c r="D3816" s="111" t="s">
        <v>127</v>
      </c>
      <c r="E3816" s="111" t="s">
        <v>126</v>
      </c>
      <c r="F3816" s="111" t="s">
        <v>179</v>
      </c>
      <c r="G3816" s="111" t="s">
        <v>186</v>
      </c>
      <c r="H3816" s="111" t="s">
        <v>179</v>
      </c>
      <c r="I3816" s="111" t="s">
        <v>186</v>
      </c>
      <c r="J3816" t="str">
        <f t="shared" si="118"/>
        <v>3046SkogMineraljordBlandingsskogSærs høy</v>
      </c>
      <c r="K3816" s="111">
        <v>-2.9395925245326562</v>
      </c>
      <c r="L3816" s="111">
        <v>0.85306406685236758</v>
      </c>
      <c r="M3816" s="111">
        <v>6.3979989500968365E-2</v>
      </c>
      <c r="N3816" s="112">
        <f t="shared" si="119"/>
        <v>-2.0225484681793202</v>
      </c>
    </row>
    <row r="3817" spans="1:14" x14ac:dyDescent="0.25">
      <c r="A3817" s="111" t="s">
        <v>693</v>
      </c>
      <c r="B3817" s="111">
        <f>INDEX(kommuner!C:C,MATCH(_xlfn.NUMBERVALUE(A3817),kommuner!B:B,0))</f>
        <v>3046</v>
      </c>
      <c r="C3817" s="111" t="s">
        <v>127</v>
      </c>
      <c r="D3817" s="111" t="s">
        <v>127</v>
      </c>
      <c r="E3817" s="111" t="s">
        <v>126</v>
      </c>
      <c r="F3817" s="111" t="s">
        <v>185</v>
      </c>
      <c r="G3817" s="111" t="s">
        <v>180</v>
      </c>
      <c r="H3817" s="111" t="s">
        <v>185</v>
      </c>
      <c r="I3817" s="111" t="s">
        <v>180</v>
      </c>
      <c r="J3817" t="str">
        <f t="shared" si="118"/>
        <v>3046SkogMineraljordLauvskogHøy</v>
      </c>
      <c r="K3817" s="111">
        <v>-3.6072016095960531</v>
      </c>
      <c r="L3817" s="111">
        <v>0.85306406685236758</v>
      </c>
      <c r="M3817" s="111">
        <v>6.3979989500968365E-2</v>
      </c>
      <c r="N3817" s="112">
        <f t="shared" si="119"/>
        <v>-2.6901575532427171</v>
      </c>
    </row>
    <row r="3818" spans="1:14" x14ac:dyDescent="0.25">
      <c r="A3818" s="111" t="s">
        <v>693</v>
      </c>
      <c r="B3818" s="111">
        <f>INDEX(kommuner!C:C,MATCH(_xlfn.NUMBERVALUE(A3818),kommuner!B:B,0))</f>
        <v>3046</v>
      </c>
      <c r="C3818" s="111" t="s">
        <v>127</v>
      </c>
      <c r="D3818" s="111" t="s">
        <v>127</v>
      </c>
      <c r="E3818" s="111" t="s">
        <v>126</v>
      </c>
      <c r="F3818" s="111" t="s">
        <v>185</v>
      </c>
      <c r="G3818" s="111" t="s">
        <v>167</v>
      </c>
      <c r="H3818" s="111" t="s">
        <v>185</v>
      </c>
      <c r="I3818" s="111" t="s">
        <v>167</v>
      </c>
      <c r="J3818" t="str">
        <f t="shared" si="118"/>
        <v>3046SkogMineraljordLauvskogImpediment</v>
      </c>
      <c r="K3818" s="111">
        <v>-1.1043030228661443</v>
      </c>
      <c r="L3818" s="111">
        <v>0.85306406685236758</v>
      </c>
      <c r="M3818" s="111">
        <v>6.3979989500968365E-2</v>
      </c>
      <c r="N3818" s="112">
        <f t="shared" si="119"/>
        <v>-0.18725896651280841</v>
      </c>
    </row>
    <row r="3819" spans="1:14" x14ac:dyDescent="0.25">
      <c r="A3819" s="111" t="s">
        <v>693</v>
      </c>
      <c r="B3819" s="111">
        <f>INDEX(kommuner!C:C,MATCH(_xlfn.NUMBERVALUE(A3819),kommuner!B:B,0))</f>
        <v>3046</v>
      </c>
      <c r="C3819" s="111" t="s">
        <v>127</v>
      </c>
      <c r="D3819" s="111" t="s">
        <v>127</v>
      </c>
      <c r="E3819" s="111" t="s">
        <v>126</v>
      </c>
      <c r="F3819" s="111" t="s">
        <v>185</v>
      </c>
      <c r="G3819" s="111" t="s">
        <v>190</v>
      </c>
      <c r="H3819" s="111" t="s">
        <v>185</v>
      </c>
      <c r="I3819" s="111" t="s">
        <v>190</v>
      </c>
      <c r="J3819" t="str">
        <f t="shared" si="118"/>
        <v>3046SkogMineraljordLauvskogLav</v>
      </c>
      <c r="K3819" s="111">
        <v>-8.9748170935426599E-2</v>
      </c>
      <c r="L3819" s="111">
        <v>0.85306406685236758</v>
      </c>
      <c r="M3819" s="111">
        <v>6.3979989500968365E-2</v>
      </c>
      <c r="N3819" s="112">
        <f t="shared" si="119"/>
        <v>0.82729588541790933</v>
      </c>
    </row>
    <row r="3820" spans="1:14" x14ac:dyDescent="0.25">
      <c r="A3820" s="111" t="s">
        <v>693</v>
      </c>
      <c r="B3820" s="111">
        <f>INDEX(kommuner!C:C,MATCH(_xlfn.NUMBERVALUE(A3820),kommuner!B:B,0))</f>
        <v>3046</v>
      </c>
      <c r="C3820" s="111" t="s">
        <v>127</v>
      </c>
      <c r="D3820" s="111" t="s">
        <v>127</v>
      </c>
      <c r="E3820" s="111" t="s">
        <v>126</v>
      </c>
      <c r="F3820" s="111" t="s">
        <v>185</v>
      </c>
      <c r="G3820" s="111" t="s">
        <v>173</v>
      </c>
      <c r="H3820" s="111" t="s">
        <v>185</v>
      </c>
      <c r="I3820" s="111" t="s">
        <v>173</v>
      </c>
      <c r="J3820" t="str">
        <f t="shared" si="118"/>
        <v>3046SkogMineraljordLauvskogMiddels</v>
      </c>
      <c r="K3820" s="111">
        <v>-2.4151390344437029</v>
      </c>
      <c r="L3820" s="111">
        <v>0.85306406685236758</v>
      </c>
      <c r="M3820" s="111">
        <v>6.3979989500968365E-2</v>
      </c>
      <c r="N3820" s="112">
        <f t="shared" si="119"/>
        <v>-1.4980949780903672</v>
      </c>
    </row>
    <row r="3821" spans="1:14" x14ac:dyDescent="0.25">
      <c r="A3821" s="111" t="s">
        <v>693</v>
      </c>
      <c r="B3821" s="111">
        <f>INDEX(kommuner!C:C,MATCH(_xlfn.NUMBERVALUE(A3821),kommuner!B:B,0))</f>
        <v>3046</v>
      </c>
      <c r="C3821" s="111" t="s">
        <v>127</v>
      </c>
      <c r="D3821" s="111" t="s">
        <v>127</v>
      </c>
      <c r="E3821" s="111" t="s">
        <v>126</v>
      </c>
      <c r="F3821" s="111" t="s">
        <v>185</v>
      </c>
      <c r="G3821" s="111" t="s">
        <v>186</v>
      </c>
      <c r="H3821" s="111" t="s">
        <v>185</v>
      </c>
      <c r="I3821" s="111" t="s">
        <v>186</v>
      </c>
      <c r="J3821" t="str">
        <f t="shared" si="118"/>
        <v>3046SkogMineraljordLauvskogSærs høy</v>
      </c>
      <c r="K3821" s="111">
        <v>-3.6560473259425113</v>
      </c>
      <c r="L3821" s="111">
        <v>0.85306406685236758</v>
      </c>
      <c r="M3821" s="111">
        <v>6.3979989500968365E-2</v>
      </c>
      <c r="N3821" s="112">
        <f t="shared" si="119"/>
        <v>-2.7390032695891753</v>
      </c>
    </row>
    <row r="3822" spans="1:14" x14ac:dyDescent="0.25">
      <c r="A3822" s="111" t="s">
        <v>693</v>
      </c>
      <c r="B3822" s="111">
        <f>INDEX(kommuner!C:C,MATCH(_xlfn.NUMBERVALUE(A3822),kommuner!B:B,0))</f>
        <v>3046</v>
      </c>
      <c r="C3822" s="111" t="s">
        <v>127</v>
      </c>
      <c r="D3822" s="111" t="s">
        <v>127</v>
      </c>
      <c r="E3822" s="111" t="s">
        <v>123</v>
      </c>
      <c r="F3822" s="111" t="s">
        <v>172</v>
      </c>
      <c r="G3822" s="111" t="s">
        <v>180</v>
      </c>
      <c r="H3822" s="111" t="s">
        <v>172</v>
      </c>
      <c r="I3822" s="111" t="s">
        <v>180</v>
      </c>
      <c r="J3822" t="str">
        <f t="shared" si="118"/>
        <v>3046SkogOrganisk jordBarskogHøy</v>
      </c>
      <c r="K3822" s="111">
        <v>-2.5184559031994138</v>
      </c>
      <c r="L3822" s="111">
        <v>0.92784825435236762</v>
      </c>
      <c r="M3822" s="111">
        <v>0.46518126042825314</v>
      </c>
      <c r="N3822" s="112">
        <f t="shared" si="119"/>
        <v>-1.1254263884187932</v>
      </c>
    </row>
    <row r="3823" spans="1:14" x14ac:dyDescent="0.25">
      <c r="A3823" s="111" t="s">
        <v>693</v>
      </c>
      <c r="B3823" s="111">
        <f>INDEX(kommuner!C:C,MATCH(_xlfn.NUMBERVALUE(A3823),kommuner!B:B,0))</f>
        <v>3046</v>
      </c>
      <c r="C3823" s="111" t="s">
        <v>127</v>
      </c>
      <c r="D3823" s="111" t="s">
        <v>127</v>
      </c>
      <c r="E3823" s="111" t="s">
        <v>123</v>
      </c>
      <c r="F3823" s="111" t="s">
        <v>172</v>
      </c>
      <c r="G3823" s="111" t="s">
        <v>167</v>
      </c>
      <c r="H3823" s="111" t="s">
        <v>172</v>
      </c>
      <c r="I3823" s="111" t="s">
        <v>167</v>
      </c>
      <c r="J3823" t="str">
        <f t="shared" si="118"/>
        <v>3046SkogOrganisk jordBarskogImpediment</v>
      </c>
      <c r="K3823" s="111">
        <v>-0.13011741963904588</v>
      </c>
      <c r="L3823" s="111">
        <v>0.92784825435236762</v>
      </c>
      <c r="M3823" s="111">
        <v>0.46510463492953991</v>
      </c>
      <c r="N3823" s="112">
        <f t="shared" si="119"/>
        <v>1.2628354696428616</v>
      </c>
    </row>
    <row r="3824" spans="1:14" x14ac:dyDescent="0.25">
      <c r="A3824" s="111" t="s">
        <v>693</v>
      </c>
      <c r="B3824" s="111">
        <f>INDEX(kommuner!C:C,MATCH(_xlfn.NUMBERVALUE(A3824),kommuner!B:B,0))</f>
        <v>3046</v>
      </c>
      <c r="C3824" s="111" t="s">
        <v>127</v>
      </c>
      <c r="D3824" s="111" t="s">
        <v>127</v>
      </c>
      <c r="E3824" s="111" t="s">
        <v>123</v>
      </c>
      <c r="F3824" s="111" t="s">
        <v>172</v>
      </c>
      <c r="G3824" s="111" t="s">
        <v>190</v>
      </c>
      <c r="H3824" s="111" t="s">
        <v>172</v>
      </c>
      <c r="I3824" s="111" t="s">
        <v>190</v>
      </c>
      <c r="J3824" t="str">
        <f t="shared" si="118"/>
        <v>3046SkogOrganisk jordBarskogLav</v>
      </c>
      <c r="K3824" s="111">
        <v>-0.50666953101693391</v>
      </c>
      <c r="L3824" s="111">
        <v>0.92784825435236762</v>
      </c>
      <c r="M3824" s="111">
        <v>0.46510463492953991</v>
      </c>
      <c r="N3824" s="112">
        <f t="shared" si="119"/>
        <v>0.88628335826497362</v>
      </c>
    </row>
    <row r="3825" spans="1:14" x14ac:dyDescent="0.25">
      <c r="A3825" s="111" t="s">
        <v>693</v>
      </c>
      <c r="B3825" s="111">
        <f>INDEX(kommuner!C:C,MATCH(_xlfn.NUMBERVALUE(A3825),kommuner!B:B,0))</f>
        <v>3046</v>
      </c>
      <c r="C3825" s="111" t="s">
        <v>127</v>
      </c>
      <c r="D3825" s="111" t="s">
        <v>127</v>
      </c>
      <c r="E3825" s="111" t="s">
        <v>123</v>
      </c>
      <c r="F3825" s="111" t="s">
        <v>172</v>
      </c>
      <c r="G3825" s="111" t="s">
        <v>173</v>
      </c>
      <c r="H3825" s="111" t="s">
        <v>172</v>
      </c>
      <c r="I3825" s="111" t="s">
        <v>173</v>
      </c>
      <c r="J3825" t="str">
        <f t="shared" si="118"/>
        <v>3046SkogOrganisk jordBarskogMiddels</v>
      </c>
      <c r="K3825" s="111">
        <v>-1.5571490961494638</v>
      </c>
      <c r="L3825" s="111">
        <v>0.92784825435236762</v>
      </c>
      <c r="M3825" s="111">
        <v>0.46518126042825314</v>
      </c>
      <c r="N3825" s="112">
        <f t="shared" si="119"/>
        <v>-0.16411958136884308</v>
      </c>
    </row>
    <row r="3826" spans="1:14" x14ac:dyDescent="0.25">
      <c r="A3826" s="111" t="s">
        <v>693</v>
      </c>
      <c r="B3826" s="111">
        <f>INDEX(kommuner!C:C,MATCH(_xlfn.NUMBERVALUE(A3826),kommuner!B:B,0))</f>
        <v>3046</v>
      </c>
      <c r="C3826" s="111" t="s">
        <v>127</v>
      </c>
      <c r="D3826" s="111" t="s">
        <v>127</v>
      </c>
      <c r="E3826" s="111" t="s">
        <v>123</v>
      </c>
      <c r="F3826" s="111" t="s">
        <v>172</v>
      </c>
      <c r="G3826" s="111" t="s">
        <v>186</v>
      </c>
      <c r="H3826" s="111" t="s">
        <v>172</v>
      </c>
      <c r="I3826" s="111" t="s">
        <v>186</v>
      </c>
      <c r="J3826" t="str">
        <f t="shared" si="118"/>
        <v>3046SkogOrganisk jordBarskogSærs høy</v>
      </c>
      <c r="K3826" s="111">
        <v>2.5548655235722699</v>
      </c>
      <c r="L3826" s="111">
        <v>0.92784825435236762</v>
      </c>
      <c r="M3826" s="111">
        <v>0.46518126042825314</v>
      </c>
      <c r="N3826" s="112">
        <f t="shared" si="119"/>
        <v>3.9478950383528906</v>
      </c>
    </row>
    <row r="3827" spans="1:14" x14ac:dyDescent="0.25">
      <c r="A3827" s="111" t="s">
        <v>693</v>
      </c>
      <c r="B3827" s="111">
        <f>INDEX(kommuner!C:C,MATCH(_xlfn.NUMBERVALUE(A3827),kommuner!B:B,0))</f>
        <v>3046</v>
      </c>
      <c r="C3827" s="111" t="s">
        <v>127</v>
      </c>
      <c r="D3827" s="111" t="s">
        <v>127</v>
      </c>
      <c r="E3827" s="111" t="s">
        <v>123</v>
      </c>
      <c r="F3827" s="111" t="s">
        <v>179</v>
      </c>
      <c r="G3827" s="111" t="s">
        <v>180</v>
      </c>
      <c r="H3827" s="111" t="s">
        <v>179</v>
      </c>
      <c r="I3827" s="111" t="s">
        <v>180</v>
      </c>
      <c r="J3827" t="str">
        <f t="shared" si="118"/>
        <v>3046SkogOrganisk jordBlandingsskogHøy</v>
      </c>
      <c r="K3827" s="111">
        <v>-5.5554344456832343</v>
      </c>
      <c r="L3827" s="111">
        <v>0.92784825435236762</v>
      </c>
      <c r="M3827" s="111">
        <v>0.46510463492953991</v>
      </c>
      <c r="N3827" s="112">
        <f t="shared" si="119"/>
        <v>-4.1624815564013264</v>
      </c>
    </row>
    <row r="3828" spans="1:14" x14ac:dyDescent="0.25">
      <c r="A3828" s="111" t="s">
        <v>693</v>
      </c>
      <c r="B3828" s="111">
        <f>INDEX(kommuner!C:C,MATCH(_xlfn.NUMBERVALUE(A3828),kommuner!B:B,0))</f>
        <v>3046</v>
      </c>
      <c r="C3828" s="111" t="s">
        <v>127</v>
      </c>
      <c r="D3828" s="111" t="s">
        <v>127</v>
      </c>
      <c r="E3828" s="111" t="s">
        <v>123</v>
      </c>
      <c r="F3828" s="111" t="s">
        <v>179</v>
      </c>
      <c r="G3828" s="111" t="s">
        <v>167</v>
      </c>
      <c r="H3828" s="111" t="s">
        <v>179</v>
      </c>
      <c r="I3828" s="111" t="s">
        <v>167</v>
      </c>
      <c r="J3828" t="str">
        <f t="shared" si="118"/>
        <v>3046SkogOrganisk jordBlandingsskogImpediment</v>
      </c>
      <c r="K3828" s="111">
        <v>-0.28586344175800005</v>
      </c>
      <c r="L3828" s="111">
        <v>0.92784825435236762</v>
      </c>
      <c r="M3828" s="111">
        <v>0.46510463492953991</v>
      </c>
      <c r="N3828" s="112">
        <f t="shared" si="119"/>
        <v>1.1070894475239075</v>
      </c>
    </row>
    <row r="3829" spans="1:14" x14ac:dyDescent="0.25">
      <c r="A3829" s="111" t="s">
        <v>693</v>
      </c>
      <c r="B3829" s="111">
        <f>INDEX(kommuner!C:C,MATCH(_xlfn.NUMBERVALUE(A3829),kommuner!B:B,0))</f>
        <v>3046</v>
      </c>
      <c r="C3829" s="111" t="s">
        <v>127</v>
      </c>
      <c r="D3829" s="111" t="s">
        <v>127</v>
      </c>
      <c r="E3829" s="111" t="s">
        <v>123</v>
      </c>
      <c r="F3829" s="111" t="s">
        <v>179</v>
      </c>
      <c r="G3829" s="111" t="s">
        <v>190</v>
      </c>
      <c r="H3829" s="111" t="s">
        <v>179</v>
      </c>
      <c r="I3829" s="111" t="s">
        <v>190</v>
      </c>
      <c r="J3829" t="str">
        <f t="shared" si="118"/>
        <v>3046SkogOrganisk jordBlandingsskogLav</v>
      </c>
      <c r="K3829" s="111">
        <v>-1.2347339377887629</v>
      </c>
      <c r="L3829" s="111">
        <v>0.92784825435236762</v>
      </c>
      <c r="M3829" s="111">
        <v>0.46510463492953991</v>
      </c>
      <c r="N3829" s="112">
        <f t="shared" si="119"/>
        <v>0.15821895149314458</v>
      </c>
    </row>
    <row r="3830" spans="1:14" x14ac:dyDescent="0.25">
      <c r="A3830" s="111" t="s">
        <v>693</v>
      </c>
      <c r="B3830" s="111">
        <f>INDEX(kommuner!C:C,MATCH(_xlfn.NUMBERVALUE(A3830),kommuner!B:B,0))</f>
        <v>3046</v>
      </c>
      <c r="C3830" s="111" t="s">
        <v>127</v>
      </c>
      <c r="D3830" s="111" t="s">
        <v>127</v>
      </c>
      <c r="E3830" s="111" t="s">
        <v>123</v>
      </c>
      <c r="F3830" s="111" t="s">
        <v>179</v>
      </c>
      <c r="G3830" s="111" t="s">
        <v>173</v>
      </c>
      <c r="H3830" s="111" t="s">
        <v>179</v>
      </c>
      <c r="I3830" s="111" t="s">
        <v>173</v>
      </c>
      <c r="J3830" t="str">
        <f t="shared" si="118"/>
        <v>3046SkogOrganisk jordBlandingsskogMiddels</v>
      </c>
      <c r="K3830" s="111">
        <v>-2.4239591752717748</v>
      </c>
      <c r="L3830" s="111">
        <v>0.92784825435236762</v>
      </c>
      <c r="M3830" s="111">
        <v>0.46510463492953991</v>
      </c>
      <c r="N3830" s="112">
        <f t="shared" si="119"/>
        <v>-1.0310062859898674</v>
      </c>
    </row>
    <row r="3831" spans="1:14" x14ac:dyDescent="0.25">
      <c r="A3831" s="111" t="s">
        <v>693</v>
      </c>
      <c r="B3831" s="111">
        <f>INDEX(kommuner!C:C,MATCH(_xlfn.NUMBERVALUE(A3831),kommuner!B:B,0))</f>
        <v>3046</v>
      </c>
      <c r="C3831" s="111" t="s">
        <v>127</v>
      </c>
      <c r="D3831" s="111" t="s">
        <v>127</v>
      </c>
      <c r="E3831" s="111" t="s">
        <v>123</v>
      </c>
      <c r="F3831" s="111" t="s">
        <v>179</v>
      </c>
      <c r="G3831" s="111" t="s">
        <v>186</v>
      </c>
      <c r="H3831" s="111" t="s">
        <v>179</v>
      </c>
      <c r="I3831" s="111" t="s">
        <v>186</v>
      </c>
      <c r="J3831" t="str">
        <f t="shared" si="118"/>
        <v>3046SkogOrganisk jordBlandingsskogSærs høy</v>
      </c>
      <c r="K3831" s="111">
        <v>-1.5726115302258048</v>
      </c>
      <c r="L3831" s="111">
        <v>0.92784825435236762</v>
      </c>
      <c r="M3831" s="111">
        <v>0.46510463492953991</v>
      </c>
      <c r="N3831" s="112">
        <f t="shared" si="119"/>
        <v>-0.17965864094389727</v>
      </c>
    </row>
    <row r="3832" spans="1:14" x14ac:dyDescent="0.25">
      <c r="A3832" s="111" t="s">
        <v>693</v>
      </c>
      <c r="B3832" s="111">
        <f>INDEX(kommuner!C:C,MATCH(_xlfn.NUMBERVALUE(A3832),kommuner!B:B,0))</f>
        <v>3046</v>
      </c>
      <c r="C3832" s="111" t="s">
        <v>127</v>
      </c>
      <c r="D3832" s="111" t="s">
        <v>127</v>
      </c>
      <c r="E3832" s="111" t="s">
        <v>123</v>
      </c>
      <c r="F3832" s="111" t="s">
        <v>185</v>
      </c>
      <c r="G3832" s="111" t="s">
        <v>180</v>
      </c>
      <c r="H3832" s="111" t="s">
        <v>185</v>
      </c>
      <c r="I3832" s="111" t="s">
        <v>180</v>
      </c>
      <c r="J3832" t="str">
        <f t="shared" si="118"/>
        <v>3046SkogOrganisk jordLauvskogHøy</v>
      </c>
      <c r="K3832" s="111">
        <v>-1.9913688882377358</v>
      </c>
      <c r="L3832" s="111">
        <v>0.92784825435236762</v>
      </c>
      <c r="M3832" s="111">
        <v>0.46510463492953991</v>
      </c>
      <c r="N3832" s="112">
        <f t="shared" si="119"/>
        <v>-0.59841599895582831</v>
      </c>
    </row>
    <row r="3833" spans="1:14" x14ac:dyDescent="0.25">
      <c r="A3833" s="111" t="s">
        <v>693</v>
      </c>
      <c r="B3833" s="111">
        <f>INDEX(kommuner!C:C,MATCH(_xlfn.NUMBERVALUE(A3833),kommuner!B:B,0))</f>
        <v>3046</v>
      </c>
      <c r="C3833" s="111" t="s">
        <v>127</v>
      </c>
      <c r="D3833" s="111" t="s">
        <v>127</v>
      </c>
      <c r="E3833" s="111" t="s">
        <v>123</v>
      </c>
      <c r="F3833" s="111" t="s">
        <v>185</v>
      </c>
      <c r="G3833" s="111" t="s">
        <v>167</v>
      </c>
      <c r="H3833" s="111" t="s">
        <v>185</v>
      </c>
      <c r="I3833" s="111" t="s">
        <v>167</v>
      </c>
      <c r="J3833" t="str">
        <f t="shared" si="118"/>
        <v>3046SkogOrganisk jordLauvskogImpediment</v>
      </c>
      <c r="K3833" s="111">
        <v>0.35000626494250675</v>
      </c>
      <c r="L3833" s="111">
        <v>0.92784825435236762</v>
      </c>
      <c r="M3833" s="111">
        <v>0.46510463492953991</v>
      </c>
      <c r="N3833" s="112">
        <f t="shared" si="119"/>
        <v>1.7429591542244141</v>
      </c>
    </row>
    <row r="3834" spans="1:14" x14ac:dyDescent="0.25">
      <c r="A3834" s="111" t="s">
        <v>693</v>
      </c>
      <c r="B3834" s="111">
        <f>INDEX(kommuner!C:C,MATCH(_xlfn.NUMBERVALUE(A3834),kommuner!B:B,0))</f>
        <v>3046</v>
      </c>
      <c r="C3834" s="111" t="s">
        <v>127</v>
      </c>
      <c r="D3834" s="111" t="s">
        <v>127</v>
      </c>
      <c r="E3834" s="111" t="s">
        <v>123</v>
      </c>
      <c r="F3834" s="111" t="s">
        <v>185</v>
      </c>
      <c r="G3834" s="111" t="s">
        <v>190</v>
      </c>
      <c r="H3834" s="111" t="s">
        <v>185</v>
      </c>
      <c r="I3834" s="111" t="s">
        <v>190</v>
      </c>
      <c r="J3834" t="str">
        <f t="shared" si="118"/>
        <v>3046SkogOrganisk jordLauvskogLav</v>
      </c>
      <c r="K3834" s="111">
        <v>1.1144075558526714</v>
      </c>
      <c r="L3834" s="111">
        <v>0.92784825435236762</v>
      </c>
      <c r="M3834" s="111">
        <v>0.46510463492953991</v>
      </c>
      <c r="N3834" s="112">
        <f t="shared" si="119"/>
        <v>2.5073604451345788</v>
      </c>
    </row>
    <row r="3835" spans="1:14" x14ac:dyDescent="0.25">
      <c r="A3835" s="111" t="s">
        <v>693</v>
      </c>
      <c r="B3835" s="111">
        <f>INDEX(kommuner!C:C,MATCH(_xlfn.NUMBERVALUE(A3835),kommuner!B:B,0))</f>
        <v>3046</v>
      </c>
      <c r="C3835" s="111" t="s">
        <v>127</v>
      </c>
      <c r="D3835" s="111" t="s">
        <v>127</v>
      </c>
      <c r="E3835" s="111" t="s">
        <v>123</v>
      </c>
      <c r="F3835" s="111" t="s">
        <v>185</v>
      </c>
      <c r="G3835" s="111" t="s">
        <v>173</v>
      </c>
      <c r="H3835" s="111" t="s">
        <v>185</v>
      </c>
      <c r="I3835" s="111" t="s">
        <v>173</v>
      </c>
      <c r="J3835" t="str">
        <f t="shared" si="118"/>
        <v>3046SkogOrganisk jordLauvskogMiddels</v>
      </c>
      <c r="K3835" s="111">
        <v>-0.62664468270982987</v>
      </c>
      <c r="L3835" s="111">
        <v>0.92784825435236762</v>
      </c>
      <c r="M3835" s="111">
        <v>0.46510463492953991</v>
      </c>
      <c r="N3835" s="112">
        <f t="shared" si="119"/>
        <v>0.76630820657207765</v>
      </c>
    </row>
    <row r="3836" spans="1:14" x14ac:dyDescent="0.25">
      <c r="A3836" s="111" t="s">
        <v>693</v>
      </c>
      <c r="B3836" s="111">
        <f>INDEX(kommuner!C:C,MATCH(_xlfn.NUMBERVALUE(A3836),kommuner!B:B,0))</f>
        <v>3046</v>
      </c>
      <c r="C3836" s="111" t="s">
        <v>127</v>
      </c>
      <c r="D3836" s="111" t="s">
        <v>127</v>
      </c>
      <c r="E3836" s="111" t="s">
        <v>123</v>
      </c>
      <c r="F3836" s="111" t="s">
        <v>185</v>
      </c>
      <c r="G3836" s="111" t="s">
        <v>186</v>
      </c>
      <c r="H3836" s="111" t="s">
        <v>185</v>
      </c>
      <c r="I3836" s="111" t="s">
        <v>186</v>
      </c>
      <c r="J3836" t="str">
        <f t="shared" si="118"/>
        <v>3046SkogOrganisk jordLauvskogSærs høy</v>
      </c>
      <c r="K3836" s="111">
        <v>-1.8997279926091779</v>
      </c>
      <c r="L3836" s="111">
        <v>0.92784825435236762</v>
      </c>
      <c r="M3836" s="111">
        <v>0.46510463492953991</v>
      </c>
      <c r="N3836" s="112">
        <f t="shared" si="119"/>
        <v>-0.50677510332727038</v>
      </c>
    </row>
    <row r="3837" spans="1:14" x14ac:dyDescent="0.25">
      <c r="A3837" s="111" t="s">
        <v>693</v>
      </c>
      <c r="B3837" s="111">
        <f>INDEX(kommuner!C:C,MATCH(_xlfn.NUMBERVALUE(A3837),kommuner!B:B,0))</f>
        <v>3046</v>
      </c>
      <c r="C3837" s="111" t="s">
        <v>83</v>
      </c>
      <c r="D3837" s="111" t="s">
        <v>83</v>
      </c>
      <c r="E3837" s="111" t="s">
        <v>126</v>
      </c>
      <c r="F3837" s="111" t="s">
        <v>139</v>
      </c>
      <c r="G3837" s="111" t="s">
        <v>139</v>
      </c>
      <c r="H3837" s="111" t="s">
        <v>139</v>
      </c>
      <c r="I3837" s="111" t="s">
        <v>139</v>
      </c>
      <c r="J3837" t="str">
        <f t="shared" si="118"/>
        <v>3046Utbygd arealMineraljord</v>
      </c>
      <c r="K3837" s="111">
        <v>0.42279414509845159</v>
      </c>
      <c r="L3837" s="111">
        <v>0</v>
      </c>
      <c r="M3837" s="111">
        <v>1.303047089454229E-2</v>
      </c>
      <c r="N3837" s="112">
        <f t="shared" si="119"/>
        <v>0.43582461599299388</v>
      </c>
    </row>
    <row r="3838" spans="1:14" x14ac:dyDescent="0.25">
      <c r="A3838" s="111" t="s">
        <v>693</v>
      </c>
      <c r="B3838" s="111">
        <f>INDEX(kommuner!C:C,MATCH(_xlfn.NUMBERVALUE(A3838),kommuner!B:B,0))</f>
        <v>3046</v>
      </c>
      <c r="C3838" s="111" t="s">
        <v>83</v>
      </c>
      <c r="D3838" s="111" t="s">
        <v>83</v>
      </c>
      <c r="E3838" s="111" t="s">
        <v>123</v>
      </c>
      <c r="F3838" s="111" t="s">
        <v>139</v>
      </c>
      <c r="G3838" s="111" t="s">
        <v>139</v>
      </c>
      <c r="H3838" s="111" t="s">
        <v>139</v>
      </c>
      <c r="I3838" s="111" t="s">
        <v>139</v>
      </c>
      <c r="J3838" t="str">
        <f t="shared" si="118"/>
        <v>3046Utbygd arealOrganisk jord</v>
      </c>
      <c r="K3838" s="111">
        <v>29.011421395201612</v>
      </c>
      <c r="L3838" s="111">
        <v>0</v>
      </c>
      <c r="M3838" s="111">
        <v>1.303047089454229E-2</v>
      </c>
      <c r="N3838" s="112">
        <f t="shared" si="119"/>
        <v>29.024451866096154</v>
      </c>
    </row>
    <row r="3839" spans="1:14" x14ac:dyDescent="0.25">
      <c r="A3839" s="111" t="s">
        <v>693</v>
      </c>
      <c r="B3839" s="111">
        <f>INDEX(kommuner!C:C,MATCH(_xlfn.NUMBERVALUE(A3839),kommuner!B:B,0))</f>
        <v>3046</v>
      </c>
      <c r="C3839" s="111" t="s">
        <v>181</v>
      </c>
      <c r="D3839" s="111" t="s">
        <v>181</v>
      </c>
      <c r="E3839" s="111" t="s">
        <v>123</v>
      </c>
      <c r="F3839" s="111" t="s">
        <v>139</v>
      </c>
      <c r="G3839" s="111" t="s">
        <v>139</v>
      </c>
      <c r="H3839" s="111" t="s">
        <v>139</v>
      </c>
      <c r="I3839" s="111" t="s">
        <v>139</v>
      </c>
      <c r="J3839" t="str">
        <f t="shared" si="118"/>
        <v>3046Vann og myrOrganisk jord</v>
      </c>
      <c r="K3839" s="111">
        <v>-0.31088998224577308</v>
      </c>
      <c r="L3839" s="111">
        <v>0</v>
      </c>
      <c r="M3839" s="111">
        <v>0</v>
      </c>
      <c r="N3839" s="112">
        <f t="shared" si="119"/>
        <v>-0.31088998224577308</v>
      </c>
    </row>
    <row r="3840" spans="1:14" x14ac:dyDescent="0.25">
      <c r="A3840" s="111" t="s">
        <v>694</v>
      </c>
      <c r="B3840" s="111">
        <f>INDEX(kommuner!C:C,MATCH(_xlfn.NUMBERVALUE(A3840),kommuner!B:B,0))</f>
        <v>3047</v>
      </c>
      <c r="C3840" s="111" t="s">
        <v>82</v>
      </c>
      <c r="D3840" s="111" t="s">
        <v>82</v>
      </c>
      <c r="E3840" s="111" t="s">
        <v>126</v>
      </c>
      <c r="F3840" s="111" t="s">
        <v>139</v>
      </c>
      <c r="G3840" s="111" t="s">
        <v>139</v>
      </c>
      <c r="H3840" s="111" t="s">
        <v>139</v>
      </c>
      <c r="I3840" s="111" t="s">
        <v>139</v>
      </c>
      <c r="J3840" t="str">
        <f t="shared" si="118"/>
        <v>3047Annen utmarkMineraljord</v>
      </c>
      <c r="K3840" s="111">
        <v>-0.16852781479621071</v>
      </c>
      <c r="L3840" s="111">
        <v>0</v>
      </c>
      <c r="M3840" s="111">
        <v>0</v>
      </c>
      <c r="N3840" s="112">
        <f t="shared" si="119"/>
        <v>-0.16852781479621071</v>
      </c>
    </row>
    <row r="3841" spans="1:14" x14ac:dyDescent="0.25">
      <c r="A3841" s="111" t="s">
        <v>694</v>
      </c>
      <c r="B3841" s="111">
        <f>INDEX(kommuner!C:C,MATCH(_xlfn.NUMBERVALUE(A3841),kommuner!B:B,0))</f>
        <v>3047</v>
      </c>
      <c r="C3841" s="111" t="s">
        <v>121</v>
      </c>
      <c r="D3841" s="111" t="s">
        <v>121</v>
      </c>
      <c r="E3841" s="111" t="s">
        <v>126</v>
      </c>
      <c r="F3841" s="111" t="s">
        <v>139</v>
      </c>
      <c r="G3841" s="111" t="s">
        <v>139</v>
      </c>
      <c r="H3841" s="111" t="s">
        <v>139</v>
      </c>
      <c r="I3841" s="111" t="s">
        <v>139</v>
      </c>
      <c r="J3841" t="str">
        <f t="shared" si="118"/>
        <v>3047BeiteMineraljord</v>
      </c>
      <c r="K3841" s="111">
        <v>-0.43305842942580308</v>
      </c>
      <c r="L3841" s="111">
        <v>0</v>
      </c>
      <c r="M3841" s="111">
        <v>1.2448711246839999E-7</v>
      </c>
      <c r="N3841" s="112">
        <f t="shared" si="119"/>
        <v>-0.43305830493869063</v>
      </c>
    </row>
    <row r="3842" spans="1:14" x14ac:dyDescent="0.25">
      <c r="A3842" s="111" t="s">
        <v>694</v>
      </c>
      <c r="B3842" s="111">
        <f>INDEX(kommuner!C:C,MATCH(_xlfn.NUMBERVALUE(A3842),kommuner!B:B,0))</f>
        <v>3047</v>
      </c>
      <c r="C3842" s="111" t="s">
        <v>121</v>
      </c>
      <c r="D3842" s="111" t="s">
        <v>121</v>
      </c>
      <c r="E3842" s="111" t="s">
        <v>123</v>
      </c>
      <c r="F3842" s="111" t="s">
        <v>139</v>
      </c>
      <c r="G3842" s="111" t="s">
        <v>139</v>
      </c>
      <c r="H3842" s="111" t="s">
        <v>139</v>
      </c>
      <c r="I3842" s="111" t="s">
        <v>139</v>
      </c>
      <c r="J3842" t="str">
        <f t="shared" si="118"/>
        <v>3047BeiteOrganisk jord</v>
      </c>
      <c r="K3842" s="111">
        <v>12.077525935985037</v>
      </c>
      <c r="L3842" s="111">
        <v>1.6412500000000001</v>
      </c>
      <c r="M3842" s="111">
        <v>0</v>
      </c>
      <c r="N3842" s="112">
        <f t="shared" si="119"/>
        <v>13.718775935985036</v>
      </c>
    </row>
    <row r="3843" spans="1:14" x14ac:dyDescent="0.25">
      <c r="A3843" s="111" t="s">
        <v>694</v>
      </c>
      <c r="B3843" s="111">
        <f>INDEX(kommuner!C:C,MATCH(_xlfn.NUMBERVALUE(A3843),kommuner!B:B,0))</f>
        <v>3047</v>
      </c>
      <c r="C3843" s="111" t="s">
        <v>84</v>
      </c>
      <c r="D3843" s="111" t="s">
        <v>84</v>
      </c>
      <c r="E3843" s="111" t="s">
        <v>126</v>
      </c>
      <c r="F3843" s="111" t="s">
        <v>139</v>
      </c>
      <c r="G3843" s="111" t="s">
        <v>139</v>
      </c>
      <c r="H3843" s="111" t="s">
        <v>139</v>
      </c>
      <c r="I3843" s="111" t="s">
        <v>139</v>
      </c>
      <c r="J3843" t="str">
        <f t="shared" ref="J3843:J3906" si="120">B3843&amp;C3843&amp;E3843&amp;IF(C3843="Skog",F3843&amp;G3843,"")</f>
        <v>3047Dyrket markMineraljord</v>
      </c>
      <c r="K3843" s="111">
        <v>-0.14141651338179206</v>
      </c>
      <c r="L3843" s="111">
        <v>0</v>
      </c>
      <c r="M3843" s="111">
        <v>0</v>
      </c>
      <c r="N3843" s="112">
        <f t="shared" ref="N3843:N3906" si="121">SUM(K3843:M3843)</f>
        <v>-0.14141651338179206</v>
      </c>
    </row>
    <row r="3844" spans="1:14" x14ac:dyDescent="0.25">
      <c r="A3844" s="111" t="s">
        <v>694</v>
      </c>
      <c r="B3844" s="111">
        <f>INDEX(kommuner!C:C,MATCH(_xlfn.NUMBERVALUE(A3844),kommuner!B:B,0))</f>
        <v>3047</v>
      </c>
      <c r="C3844" s="111" t="s">
        <v>84</v>
      </c>
      <c r="D3844" s="111" t="s">
        <v>84</v>
      </c>
      <c r="E3844" s="111" t="s">
        <v>123</v>
      </c>
      <c r="F3844" s="111" t="s">
        <v>139</v>
      </c>
      <c r="G3844" s="111" t="s">
        <v>139</v>
      </c>
      <c r="H3844" s="111" t="s">
        <v>139</v>
      </c>
      <c r="I3844" s="111" t="s">
        <v>139</v>
      </c>
      <c r="J3844" t="str">
        <f t="shared" si="120"/>
        <v>3047Dyrket markOrganisk jord</v>
      </c>
      <c r="K3844" s="111">
        <v>28.726149366675592</v>
      </c>
      <c r="L3844" s="111">
        <v>1.45625</v>
      </c>
      <c r="M3844" s="111">
        <v>0</v>
      </c>
      <c r="N3844" s="112">
        <f t="shared" si="121"/>
        <v>30.182399366675593</v>
      </c>
    </row>
    <row r="3845" spans="1:14" x14ac:dyDescent="0.25">
      <c r="A3845" s="111" t="s">
        <v>694</v>
      </c>
      <c r="B3845" s="111">
        <f>INDEX(kommuner!C:C,MATCH(_xlfn.NUMBERVALUE(A3845),kommuner!B:B,0))</f>
        <v>3047</v>
      </c>
      <c r="C3845" s="111" t="s">
        <v>127</v>
      </c>
      <c r="D3845" s="111" t="s">
        <v>127</v>
      </c>
      <c r="E3845" s="111" t="s">
        <v>126</v>
      </c>
      <c r="F3845" s="111" t="s">
        <v>172</v>
      </c>
      <c r="G3845" s="111" t="s">
        <v>180</v>
      </c>
      <c r="H3845" s="111" t="s">
        <v>172</v>
      </c>
      <c r="I3845" s="111" t="s">
        <v>180</v>
      </c>
      <c r="J3845" t="str">
        <f t="shared" si="120"/>
        <v>3047SkogMineraljordBarskogHøy</v>
      </c>
      <c r="K3845" s="111">
        <v>-4.2610596243420318</v>
      </c>
      <c r="L3845" s="111">
        <v>0.85306406685236758</v>
      </c>
      <c r="M3845" s="111">
        <v>6.4056614999681585E-2</v>
      </c>
      <c r="N3845" s="112">
        <f t="shared" si="121"/>
        <v>-3.3439389424899826</v>
      </c>
    </row>
    <row r="3846" spans="1:14" x14ac:dyDescent="0.25">
      <c r="A3846" s="111" t="s">
        <v>694</v>
      </c>
      <c r="B3846" s="111">
        <f>INDEX(kommuner!C:C,MATCH(_xlfn.NUMBERVALUE(A3846),kommuner!B:B,0))</f>
        <v>3047</v>
      </c>
      <c r="C3846" s="111" t="s">
        <v>127</v>
      </c>
      <c r="D3846" s="111" t="s">
        <v>127</v>
      </c>
      <c r="E3846" s="111" t="s">
        <v>126</v>
      </c>
      <c r="F3846" s="111" t="s">
        <v>172</v>
      </c>
      <c r="G3846" s="111" t="s">
        <v>167</v>
      </c>
      <c r="H3846" s="111" t="s">
        <v>172</v>
      </c>
      <c r="I3846" s="111" t="s">
        <v>167</v>
      </c>
      <c r="J3846" t="str">
        <f t="shared" si="120"/>
        <v>3047SkogMineraljordBarskogImpediment</v>
      </c>
      <c r="K3846" s="111">
        <v>-1.5740166960016819</v>
      </c>
      <c r="L3846" s="111">
        <v>0.85306406685236758</v>
      </c>
      <c r="M3846" s="111">
        <v>6.3979989500968365E-2</v>
      </c>
      <c r="N3846" s="112">
        <f t="shared" si="121"/>
        <v>-0.65697263964834596</v>
      </c>
    </row>
    <row r="3847" spans="1:14" x14ac:dyDescent="0.25">
      <c r="A3847" s="111" t="s">
        <v>694</v>
      </c>
      <c r="B3847" s="111">
        <f>INDEX(kommuner!C:C,MATCH(_xlfn.NUMBERVALUE(A3847),kommuner!B:B,0))</f>
        <v>3047</v>
      </c>
      <c r="C3847" s="111" t="s">
        <v>127</v>
      </c>
      <c r="D3847" s="111" t="s">
        <v>127</v>
      </c>
      <c r="E3847" s="111" t="s">
        <v>126</v>
      </c>
      <c r="F3847" s="111" t="s">
        <v>172</v>
      </c>
      <c r="G3847" s="111" t="s">
        <v>190</v>
      </c>
      <c r="H3847" s="111" t="s">
        <v>172</v>
      </c>
      <c r="I3847" s="111" t="s">
        <v>190</v>
      </c>
      <c r="J3847" t="str">
        <f t="shared" si="120"/>
        <v>3047SkogMineraljordBarskogLav</v>
      </c>
      <c r="K3847" s="111">
        <v>-2.1094741240186856</v>
      </c>
      <c r="L3847" s="111">
        <v>0.85306406685236758</v>
      </c>
      <c r="M3847" s="111">
        <v>6.3979989500968365E-2</v>
      </c>
      <c r="N3847" s="112">
        <f t="shared" si="121"/>
        <v>-1.1924300676653499</v>
      </c>
    </row>
    <row r="3848" spans="1:14" x14ac:dyDescent="0.25">
      <c r="A3848" s="111" t="s">
        <v>694</v>
      </c>
      <c r="B3848" s="111">
        <f>INDEX(kommuner!C:C,MATCH(_xlfn.NUMBERVALUE(A3848),kommuner!B:B,0))</f>
        <v>3047</v>
      </c>
      <c r="C3848" s="111" t="s">
        <v>127</v>
      </c>
      <c r="D3848" s="111" t="s">
        <v>127</v>
      </c>
      <c r="E3848" s="111" t="s">
        <v>126</v>
      </c>
      <c r="F3848" s="111" t="s">
        <v>172</v>
      </c>
      <c r="G3848" s="111" t="s">
        <v>173</v>
      </c>
      <c r="H3848" s="111" t="s">
        <v>172</v>
      </c>
      <c r="I3848" s="111" t="s">
        <v>173</v>
      </c>
      <c r="J3848" t="str">
        <f t="shared" si="120"/>
        <v>3047SkogMineraljordBarskogMiddels</v>
      </c>
      <c r="K3848" s="111">
        <v>-2.8820985952554645</v>
      </c>
      <c r="L3848" s="111">
        <v>0.85306406685236758</v>
      </c>
      <c r="M3848" s="111">
        <v>6.4056614999681585E-2</v>
      </c>
      <c r="N3848" s="112">
        <f t="shared" si="121"/>
        <v>-1.9649779134034155</v>
      </c>
    </row>
    <row r="3849" spans="1:14" x14ac:dyDescent="0.25">
      <c r="A3849" s="111" t="s">
        <v>694</v>
      </c>
      <c r="B3849" s="111">
        <f>INDEX(kommuner!C:C,MATCH(_xlfn.NUMBERVALUE(A3849),kommuner!B:B,0))</f>
        <v>3047</v>
      </c>
      <c r="C3849" s="111" t="s">
        <v>127</v>
      </c>
      <c r="D3849" s="111" t="s">
        <v>127</v>
      </c>
      <c r="E3849" s="111" t="s">
        <v>126</v>
      </c>
      <c r="F3849" s="111" t="s">
        <v>172</v>
      </c>
      <c r="G3849" s="111" t="s">
        <v>186</v>
      </c>
      <c r="H3849" s="111" t="s">
        <v>172</v>
      </c>
      <c r="I3849" s="111" t="s">
        <v>186</v>
      </c>
      <c r="J3849" t="str">
        <f t="shared" si="120"/>
        <v>3047SkogMineraljordBarskogSærs høy</v>
      </c>
      <c r="K3849" s="111">
        <v>0.12072674540874306</v>
      </c>
      <c r="L3849" s="111">
        <v>0.85306406685236758</v>
      </c>
      <c r="M3849" s="111">
        <v>6.4056614999681585E-2</v>
      </c>
      <c r="N3849" s="112">
        <f t="shared" si="121"/>
        <v>1.0378474272607923</v>
      </c>
    </row>
    <row r="3850" spans="1:14" x14ac:dyDescent="0.25">
      <c r="A3850" s="111" t="s">
        <v>694</v>
      </c>
      <c r="B3850" s="111">
        <f>INDEX(kommuner!C:C,MATCH(_xlfn.NUMBERVALUE(A3850),kommuner!B:B,0))</f>
        <v>3047</v>
      </c>
      <c r="C3850" s="111" t="s">
        <v>127</v>
      </c>
      <c r="D3850" s="111" t="s">
        <v>127</v>
      </c>
      <c r="E3850" s="111" t="s">
        <v>126</v>
      </c>
      <c r="F3850" s="111" t="s">
        <v>179</v>
      </c>
      <c r="G3850" s="111" t="s">
        <v>180</v>
      </c>
      <c r="H3850" s="111" t="s">
        <v>179</v>
      </c>
      <c r="I3850" s="111" t="s">
        <v>180</v>
      </c>
      <c r="J3850" t="str">
        <f t="shared" si="120"/>
        <v>3047SkogMineraljordBlandingsskogHøy</v>
      </c>
      <c r="K3850" s="111">
        <v>-8.5703651807373102</v>
      </c>
      <c r="L3850" s="111">
        <v>0.85306406685236758</v>
      </c>
      <c r="M3850" s="111">
        <v>6.3979989500968365E-2</v>
      </c>
      <c r="N3850" s="112">
        <f t="shared" si="121"/>
        <v>-7.6533211243839743</v>
      </c>
    </row>
    <row r="3851" spans="1:14" x14ac:dyDescent="0.25">
      <c r="A3851" s="111" t="s">
        <v>694</v>
      </c>
      <c r="B3851" s="111">
        <f>INDEX(kommuner!C:C,MATCH(_xlfn.NUMBERVALUE(A3851),kommuner!B:B,0))</f>
        <v>3047</v>
      </c>
      <c r="C3851" s="111" t="s">
        <v>127</v>
      </c>
      <c r="D3851" s="111" t="s">
        <v>127</v>
      </c>
      <c r="E3851" s="111" t="s">
        <v>126</v>
      </c>
      <c r="F3851" s="111" t="s">
        <v>179</v>
      </c>
      <c r="G3851" s="111" t="s">
        <v>167</v>
      </c>
      <c r="H3851" s="111" t="s">
        <v>179</v>
      </c>
      <c r="I3851" s="111" t="s">
        <v>167</v>
      </c>
      <c r="J3851" t="str">
        <f t="shared" si="120"/>
        <v>3047SkogMineraljordBlandingsskogImpediment</v>
      </c>
      <c r="K3851" s="111">
        <v>-2.0950685747655116</v>
      </c>
      <c r="L3851" s="111">
        <v>0.85306406685236758</v>
      </c>
      <c r="M3851" s="111">
        <v>6.3979989500968365E-2</v>
      </c>
      <c r="N3851" s="112">
        <f t="shared" si="121"/>
        <v>-1.1780245184121758</v>
      </c>
    </row>
    <row r="3852" spans="1:14" x14ac:dyDescent="0.25">
      <c r="A3852" s="111" t="s">
        <v>694</v>
      </c>
      <c r="B3852" s="111">
        <f>INDEX(kommuner!C:C,MATCH(_xlfn.NUMBERVALUE(A3852),kommuner!B:B,0))</f>
        <v>3047</v>
      </c>
      <c r="C3852" s="111" t="s">
        <v>127</v>
      </c>
      <c r="D3852" s="111" t="s">
        <v>127</v>
      </c>
      <c r="E3852" s="111" t="s">
        <v>126</v>
      </c>
      <c r="F3852" s="111" t="s">
        <v>179</v>
      </c>
      <c r="G3852" s="111" t="s">
        <v>190</v>
      </c>
      <c r="H3852" s="111" t="s">
        <v>179</v>
      </c>
      <c r="I3852" s="111" t="s">
        <v>190</v>
      </c>
      <c r="J3852" t="str">
        <f t="shared" si="120"/>
        <v>3047SkogMineraljordBlandingsskogLav</v>
      </c>
      <c r="K3852" s="111">
        <v>-3.814060654162915</v>
      </c>
      <c r="L3852" s="111">
        <v>0.85306406685236758</v>
      </c>
      <c r="M3852" s="111">
        <v>6.3979989500968365E-2</v>
      </c>
      <c r="N3852" s="112">
        <f t="shared" si="121"/>
        <v>-2.897016597809579</v>
      </c>
    </row>
    <row r="3853" spans="1:14" x14ac:dyDescent="0.25">
      <c r="A3853" s="111" t="s">
        <v>694</v>
      </c>
      <c r="B3853" s="111">
        <f>INDEX(kommuner!C:C,MATCH(_xlfn.NUMBERVALUE(A3853),kommuner!B:B,0))</f>
        <v>3047</v>
      </c>
      <c r="C3853" s="111" t="s">
        <v>127</v>
      </c>
      <c r="D3853" s="111" t="s">
        <v>127</v>
      </c>
      <c r="E3853" s="111" t="s">
        <v>126</v>
      </c>
      <c r="F3853" s="111" t="s">
        <v>179</v>
      </c>
      <c r="G3853" s="111" t="s">
        <v>173</v>
      </c>
      <c r="H3853" s="111" t="s">
        <v>179</v>
      </c>
      <c r="I3853" s="111" t="s">
        <v>173</v>
      </c>
      <c r="J3853" t="str">
        <f t="shared" si="120"/>
        <v>3047SkogMineraljordBlandingsskogMiddels</v>
      </c>
      <c r="K3853" s="111">
        <v>-4.5623521854183373</v>
      </c>
      <c r="L3853" s="111">
        <v>0.85306406685236758</v>
      </c>
      <c r="M3853" s="111">
        <v>6.3979989500968365E-2</v>
      </c>
      <c r="N3853" s="112">
        <f t="shared" si="121"/>
        <v>-3.6453081290650013</v>
      </c>
    </row>
    <row r="3854" spans="1:14" x14ac:dyDescent="0.25">
      <c r="A3854" s="111" t="s">
        <v>694</v>
      </c>
      <c r="B3854" s="111">
        <f>INDEX(kommuner!C:C,MATCH(_xlfn.NUMBERVALUE(A3854),kommuner!B:B,0))</f>
        <v>3047</v>
      </c>
      <c r="C3854" s="111" t="s">
        <v>127</v>
      </c>
      <c r="D3854" s="111" t="s">
        <v>127</v>
      </c>
      <c r="E3854" s="111" t="s">
        <v>126</v>
      </c>
      <c r="F3854" s="111" t="s">
        <v>179</v>
      </c>
      <c r="G3854" s="111" t="s">
        <v>186</v>
      </c>
      <c r="H3854" s="111" t="s">
        <v>179</v>
      </c>
      <c r="I3854" s="111" t="s">
        <v>186</v>
      </c>
      <c r="J3854" t="str">
        <f t="shared" si="120"/>
        <v>3047SkogMineraljordBlandingsskogSærs høy</v>
      </c>
      <c r="K3854" s="111">
        <v>-2.9395925245326562</v>
      </c>
      <c r="L3854" s="111">
        <v>0.85306406685236758</v>
      </c>
      <c r="M3854" s="111">
        <v>6.3979989500968365E-2</v>
      </c>
      <c r="N3854" s="112">
        <f t="shared" si="121"/>
        <v>-2.0225484681793202</v>
      </c>
    </row>
    <row r="3855" spans="1:14" x14ac:dyDescent="0.25">
      <c r="A3855" s="111" t="s">
        <v>694</v>
      </c>
      <c r="B3855" s="111">
        <f>INDEX(kommuner!C:C,MATCH(_xlfn.NUMBERVALUE(A3855),kommuner!B:B,0))</f>
        <v>3047</v>
      </c>
      <c r="C3855" s="111" t="s">
        <v>127</v>
      </c>
      <c r="D3855" s="111" t="s">
        <v>127</v>
      </c>
      <c r="E3855" s="111" t="s">
        <v>126</v>
      </c>
      <c r="F3855" s="111" t="s">
        <v>185</v>
      </c>
      <c r="G3855" s="111" t="s">
        <v>180</v>
      </c>
      <c r="H3855" s="111" t="s">
        <v>185</v>
      </c>
      <c r="I3855" s="111" t="s">
        <v>180</v>
      </c>
      <c r="J3855" t="str">
        <f t="shared" si="120"/>
        <v>3047SkogMineraljordLauvskogHøy</v>
      </c>
      <c r="K3855" s="111">
        <v>-3.6072016095960531</v>
      </c>
      <c r="L3855" s="111">
        <v>0.85306406685236758</v>
      </c>
      <c r="M3855" s="111">
        <v>6.3979989500968365E-2</v>
      </c>
      <c r="N3855" s="112">
        <f t="shared" si="121"/>
        <v>-2.6901575532427171</v>
      </c>
    </row>
    <row r="3856" spans="1:14" x14ac:dyDescent="0.25">
      <c r="A3856" s="111" t="s">
        <v>694</v>
      </c>
      <c r="B3856" s="111">
        <f>INDEX(kommuner!C:C,MATCH(_xlfn.NUMBERVALUE(A3856),kommuner!B:B,0))</f>
        <v>3047</v>
      </c>
      <c r="C3856" s="111" t="s">
        <v>127</v>
      </c>
      <c r="D3856" s="111" t="s">
        <v>127</v>
      </c>
      <c r="E3856" s="111" t="s">
        <v>126</v>
      </c>
      <c r="F3856" s="111" t="s">
        <v>185</v>
      </c>
      <c r="G3856" s="111" t="s">
        <v>167</v>
      </c>
      <c r="H3856" s="111" t="s">
        <v>185</v>
      </c>
      <c r="I3856" s="111" t="s">
        <v>167</v>
      </c>
      <c r="J3856" t="str">
        <f t="shared" si="120"/>
        <v>3047SkogMineraljordLauvskogImpediment</v>
      </c>
      <c r="K3856" s="111">
        <v>-1.1043030228661443</v>
      </c>
      <c r="L3856" s="111">
        <v>0.85306406685236758</v>
      </c>
      <c r="M3856" s="111">
        <v>6.3979989500968365E-2</v>
      </c>
      <c r="N3856" s="112">
        <f t="shared" si="121"/>
        <v>-0.18725896651280841</v>
      </c>
    </row>
    <row r="3857" spans="1:14" x14ac:dyDescent="0.25">
      <c r="A3857" s="111" t="s">
        <v>694</v>
      </c>
      <c r="B3857" s="111">
        <f>INDEX(kommuner!C:C,MATCH(_xlfn.NUMBERVALUE(A3857),kommuner!B:B,0))</f>
        <v>3047</v>
      </c>
      <c r="C3857" s="111" t="s">
        <v>127</v>
      </c>
      <c r="D3857" s="111" t="s">
        <v>127</v>
      </c>
      <c r="E3857" s="111" t="s">
        <v>126</v>
      </c>
      <c r="F3857" s="111" t="s">
        <v>185</v>
      </c>
      <c r="G3857" s="111" t="s">
        <v>190</v>
      </c>
      <c r="H3857" s="111" t="s">
        <v>185</v>
      </c>
      <c r="I3857" s="111" t="s">
        <v>190</v>
      </c>
      <c r="J3857" t="str">
        <f t="shared" si="120"/>
        <v>3047SkogMineraljordLauvskogLav</v>
      </c>
      <c r="K3857" s="111">
        <v>-8.9748170935426599E-2</v>
      </c>
      <c r="L3857" s="111">
        <v>0.85306406685236758</v>
      </c>
      <c r="M3857" s="111">
        <v>6.3979989500968365E-2</v>
      </c>
      <c r="N3857" s="112">
        <f t="shared" si="121"/>
        <v>0.82729588541790933</v>
      </c>
    </row>
    <row r="3858" spans="1:14" x14ac:dyDescent="0.25">
      <c r="A3858" s="111" t="s">
        <v>694</v>
      </c>
      <c r="B3858" s="111">
        <f>INDEX(kommuner!C:C,MATCH(_xlfn.NUMBERVALUE(A3858),kommuner!B:B,0))</f>
        <v>3047</v>
      </c>
      <c r="C3858" s="111" t="s">
        <v>127</v>
      </c>
      <c r="D3858" s="111" t="s">
        <v>127</v>
      </c>
      <c r="E3858" s="111" t="s">
        <v>126</v>
      </c>
      <c r="F3858" s="111" t="s">
        <v>185</v>
      </c>
      <c r="G3858" s="111" t="s">
        <v>173</v>
      </c>
      <c r="H3858" s="111" t="s">
        <v>185</v>
      </c>
      <c r="I3858" s="111" t="s">
        <v>173</v>
      </c>
      <c r="J3858" t="str">
        <f t="shared" si="120"/>
        <v>3047SkogMineraljordLauvskogMiddels</v>
      </c>
      <c r="K3858" s="111">
        <v>-2.4151390344437029</v>
      </c>
      <c r="L3858" s="111">
        <v>0.85306406685236758</v>
      </c>
      <c r="M3858" s="111">
        <v>6.3979989500968365E-2</v>
      </c>
      <c r="N3858" s="112">
        <f t="shared" si="121"/>
        <v>-1.4980949780903672</v>
      </c>
    </row>
    <row r="3859" spans="1:14" x14ac:dyDescent="0.25">
      <c r="A3859" s="111" t="s">
        <v>694</v>
      </c>
      <c r="B3859" s="111">
        <f>INDEX(kommuner!C:C,MATCH(_xlfn.NUMBERVALUE(A3859),kommuner!B:B,0))</f>
        <v>3047</v>
      </c>
      <c r="C3859" s="111" t="s">
        <v>127</v>
      </c>
      <c r="D3859" s="111" t="s">
        <v>127</v>
      </c>
      <c r="E3859" s="111" t="s">
        <v>126</v>
      </c>
      <c r="F3859" s="111" t="s">
        <v>185</v>
      </c>
      <c r="G3859" s="111" t="s">
        <v>186</v>
      </c>
      <c r="H3859" s="111" t="s">
        <v>185</v>
      </c>
      <c r="I3859" s="111" t="s">
        <v>186</v>
      </c>
      <c r="J3859" t="str">
        <f t="shared" si="120"/>
        <v>3047SkogMineraljordLauvskogSærs høy</v>
      </c>
      <c r="K3859" s="111">
        <v>-3.6560473259425113</v>
      </c>
      <c r="L3859" s="111">
        <v>0.85306406685236758</v>
      </c>
      <c r="M3859" s="111">
        <v>6.3979989500968365E-2</v>
      </c>
      <c r="N3859" s="112">
        <f t="shared" si="121"/>
        <v>-2.7390032695891753</v>
      </c>
    </row>
    <row r="3860" spans="1:14" x14ac:dyDescent="0.25">
      <c r="A3860" s="111" t="s">
        <v>694</v>
      </c>
      <c r="B3860" s="111">
        <f>INDEX(kommuner!C:C,MATCH(_xlfn.NUMBERVALUE(A3860),kommuner!B:B,0))</f>
        <v>3047</v>
      </c>
      <c r="C3860" s="111" t="s">
        <v>127</v>
      </c>
      <c r="D3860" s="111" t="s">
        <v>127</v>
      </c>
      <c r="E3860" s="111" t="s">
        <v>123</v>
      </c>
      <c r="F3860" s="111" t="s">
        <v>172</v>
      </c>
      <c r="G3860" s="111" t="s">
        <v>180</v>
      </c>
      <c r="H3860" s="111" t="s">
        <v>172</v>
      </c>
      <c r="I3860" s="111" t="s">
        <v>180</v>
      </c>
      <c r="J3860" t="str">
        <f t="shared" si="120"/>
        <v>3047SkogOrganisk jordBarskogHøy</v>
      </c>
      <c r="K3860" s="111">
        <v>-2.5184559031994138</v>
      </c>
      <c r="L3860" s="111">
        <v>0.92784825435236762</v>
      </c>
      <c r="M3860" s="111">
        <v>0.46518126042825314</v>
      </c>
      <c r="N3860" s="112">
        <f t="shared" si="121"/>
        <v>-1.1254263884187932</v>
      </c>
    </row>
    <row r="3861" spans="1:14" x14ac:dyDescent="0.25">
      <c r="A3861" s="111" t="s">
        <v>694</v>
      </c>
      <c r="B3861" s="111">
        <f>INDEX(kommuner!C:C,MATCH(_xlfn.NUMBERVALUE(A3861),kommuner!B:B,0))</f>
        <v>3047</v>
      </c>
      <c r="C3861" s="111" t="s">
        <v>127</v>
      </c>
      <c r="D3861" s="111" t="s">
        <v>127</v>
      </c>
      <c r="E3861" s="111" t="s">
        <v>123</v>
      </c>
      <c r="F3861" s="111" t="s">
        <v>172</v>
      </c>
      <c r="G3861" s="111" t="s">
        <v>167</v>
      </c>
      <c r="H3861" s="111" t="s">
        <v>172</v>
      </c>
      <c r="I3861" s="111" t="s">
        <v>167</v>
      </c>
      <c r="J3861" t="str">
        <f t="shared" si="120"/>
        <v>3047SkogOrganisk jordBarskogImpediment</v>
      </c>
      <c r="K3861" s="111">
        <v>-0.13011741963904588</v>
      </c>
      <c r="L3861" s="111">
        <v>0.92784825435236762</v>
      </c>
      <c r="M3861" s="111">
        <v>0.46510463492953991</v>
      </c>
      <c r="N3861" s="112">
        <f t="shared" si="121"/>
        <v>1.2628354696428616</v>
      </c>
    </row>
    <row r="3862" spans="1:14" x14ac:dyDescent="0.25">
      <c r="A3862" s="111" t="s">
        <v>694</v>
      </c>
      <c r="B3862" s="111">
        <f>INDEX(kommuner!C:C,MATCH(_xlfn.NUMBERVALUE(A3862),kommuner!B:B,0))</f>
        <v>3047</v>
      </c>
      <c r="C3862" s="111" t="s">
        <v>127</v>
      </c>
      <c r="D3862" s="111" t="s">
        <v>127</v>
      </c>
      <c r="E3862" s="111" t="s">
        <v>123</v>
      </c>
      <c r="F3862" s="111" t="s">
        <v>172</v>
      </c>
      <c r="G3862" s="111" t="s">
        <v>190</v>
      </c>
      <c r="H3862" s="111" t="s">
        <v>172</v>
      </c>
      <c r="I3862" s="111" t="s">
        <v>190</v>
      </c>
      <c r="J3862" t="str">
        <f t="shared" si="120"/>
        <v>3047SkogOrganisk jordBarskogLav</v>
      </c>
      <c r="K3862" s="111">
        <v>-0.50666953101693391</v>
      </c>
      <c r="L3862" s="111">
        <v>0.92784825435236762</v>
      </c>
      <c r="M3862" s="111">
        <v>0.46510463492953991</v>
      </c>
      <c r="N3862" s="112">
        <f t="shared" si="121"/>
        <v>0.88628335826497362</v>
      </c>
    </row>
    <row r="3863" spans="1:14" x14ac:dyDescent="0.25">
      <c r="A3863" s="111" t="s">
        <v>694</v>
      </c>
      <c r="B3863" s="111">
        <f>INDEX(kommuner!C:C,MATCH(_xlfn.NUMBERVALUE(A3863),kommuner!B:B,0))</f>
        <v>3047</v>
      </c>
      <c r="C3863" s="111" t="s">
        <v>127</v>
      </c>
      <c r="D3863" s="111" t="s">
        <v>127</v>
      </c>
      <c r="E3863" s="111" t="s">
        <v>123</v>
      </c>
      <c r="F3863" s="111" t="s">
        <v>172</v>
      </c>
      <c r="G3863" s="111" t="s">
        <v>173</v>
      </c>
      <c r="H3863" s="111" t="s">
        <v>172</v>
      </c>
      <c r="I3863" s="111" t="s">
        <v>173</v>
      </c>
      <c r="J3863" t="str">
        <f t="shared" si="120"/>
        <v>3047SkogOrganisk jordBarskogMiddels</v>
      </c>
      <c r="K3863" s="111">
        <v>-1.5571490961494638</v>
      </c>
      <c r="L3863" s="111">
        <v>0.92784825435236762</v>
      </c>
      <c r="M3863" s="111">
        <v>0.46518126042825314</v>
      </c>
      <c r="N3863" s="112">
        <f t="shared" si="121"/>
        <v>-0.16411958136884308</v>
      </c>
    </row>
    <row r="3864" spans="1:14" x14ac:dyDescent="0.25">
      <c r="A3864" s="111" t="s">
        <v>694</v>
      </c>
      <c r="B3864" s="111">
        <f>INDEX(kommuner!C:C,MATCH(_xlfn.NUMBERVALUE(A3864),kommuner!B:B,0))</f>
        <v>3047</v>
      </c>
      <c r="C3864" s="111" t="s">
        <v>127</v>
      </c>
      <c r="D3864" s="111" t="s">
        <v>127</v>
      </c>
      <c r="E3864" s="111" t="s">
        <v>123</v>
      </c>
      <c r="F3864" s="111" t="s">
        <v>172</v>
      </c>
      <c r="G3864" s="111" t="s">
        <v>186</v>
      </c>
      <c r="H3864" s="111" t="s">
        <v>172</v>
      </c>
      <c r="I3864" s="111" t="s">
        <v>186</v>
      </c>
      <c r="J3864" t="str">
        <f t="shared" si="120"/>
        <v>3047SkogOrganisk jordBarskogSærs høy</v>
      </c>
      <c r="K3864" s="111">
        <v>2.5548655235722699</v>
      </c>
      <c r="L3864" s="111">
        <v>0.92784825435236762</v>
      </c>
      <c r="M3864" s="111">
        <v>0.46518126042825314</v>
      </c>
      <c r="N3864" s="112">
        <f t="shared" si="121"/>
        <v>3.9478950383528906</v>
      </c>
    </row>
    <row r="3865" spans="1:14" x14ac:dyDescent="0.25">
      <c r="A3865" s="111" t="s">
        <v>694</v>
      </c>
      <c r="B3865" s="111">
        <f>INDEX(kommuner!C:C,MATCH(_xlfn.NUMBERVALUE(A3865),kommuner!B:B,0))</f>
        <v>3047</v>
      </c>
      <c r="C3865" s="111" t="s">
        <v>127</v>
      </c>
      <c r="D3865" s="111" t="s">
        <v>127</v>
      </c>
      <c r="E3865" s="111" t="s">
        <v>123</v>
      </c>
      <c r="F3865" s="111" t="s">
        <v>179</v>
      </c>
      <c r="G3865" s="111" t="s">
        <v>180</v>
      </c>
      <c r="H3865" s="111" t="s">
        <v>179</v>
      </c>
      <c r="I3865" s="111" t="s">
        <v>180</v>
      </c>
      <c r="J3865" t="str">
        <f t="shared" si="120"/>
        <v>3047SkogOrganisk jordBlandingsskogHøy</v>
      </c>
      <c r="K3865" s="111">
        <v>-5.5554344456832343</v>
      </c>
      <c r="L3865" s="111">
        <v>0.92784825435236762</v>
      </c>
      <c r="M3865" s="111">
        <v>0.46510463492953991</v>
      </c>
      <c r="N3865" s="112">
        <f t="shared" si="121"/>
        <v>-4.1624815564013264</v>
      </c>
    </row>
    <row r="3866" spans="1:14" x14ac:dyDescent="0.25">
      <c r="A3866" s="111" t="s">
        <v>694</v>
      </c>
      <c r="B3866" s="111">
        <f>INDEX(kommuner!C:C,MATCH(_xlfn.NUMBERVALUE(A3866),kommuner!B:B,0))</f>
        <v>3047</v>
      </c>
      <c r="C3866" s="111" t="s">
        <v>127</v>
      </c>
      <c r="D3866" s="111" t="s">
        <v>127</v>
      </c>
      <c r="E3866" s="111" t="s">
        <v>123</v>
      </c>
      <c r="F3866" s="111" t="s">
        <v>179</v>
      </c>
      <c r="G3866" s="111" t="s">
        <v>167</v>
      </c>
      <c r="H3866" s="111" t="s">
        <v>179</v>
      </c>
      <c r="I3866" s="111" t="s">
        <v>167</v>
      </c>
      <c r="J3866" t="str">
        <f t="shared" si="120"/>
        <v>3047SkogOrganisk jordBlandingsskogImpediment</v>
      </c>
      <c r="K3866" s="111">
        <v>-0.28586344175800005</v>
      </c>
      <c r="L3866" s="111">
        <v>0.92784825435236762</v>
      </c>
      <c r="M3866" s="111">
        <v>0.46510463492953991</v>
      </c>
      <c r="N3866" s="112">
        <f t="shared" si="121"/>
        <v>1.1070894475239075</v>
      </c>
    </row>
    <row r="3867" spans="1:14" x14ac:dyDescent="0.25">
      <c r="A3867" s="111" t="s">
        <v>694</v>
      </c>
      <c r="B3867" s="111">
        <f>INDEX(kommuner!C:C,MATCH(_xlfn.NUMBERVALUE(A3867),kommuner!B:B,0))</f>
        <v>3047</v>
      </c>
      <c r="C3867" s="111" t="s">
        <v>127</v>
      </c>
      <c r="D3867" s="111" t="s">
        <v>127</v>
      </c>
      <c r="E3867" s="111" t="s">
        <v>123</v>
      </c>
      <c r="F3867" s="111" t="s">
        <v>179</v>
      </c>
      <c r="G3867" s="111" t="s">
        <v>190</v>
      </c>
      <c r="H3867" s="111" t="s">
        <v>179</v>
      </c>
      <c r="I3867" s="111" t="s">
        <v>190</v>
      </c>
      <c r="J3867" t="str">
        <f t="shared" si="120"/>
        <v>3047SkogOrganisk jordBlandingsskogLav</v>
      </c>
      <c r="K3867" s="111">
        <v>-1.2347339377887629</v>
      </c>
      <c r="L3867" s="111">
        <v>0.92784825435236762</v>
      </c>
      <c r="M3867" s="111">
        <v>0.46510463492953991</v>
      </c>
      <c r="N3867" s="112">
        <f t="shared" si="121"/>
        <v>0.15821895149314458</v>
      </c>
    </row>
    <row r="3868" spans="1:14" x14ac:dyDescent="0.25">
      <c r="A3868" s="111" t="s">
        <v>694</v>
      </c>
      <c r="B3868" s="111">
        <f>INDEX(kommuner!C:C,MATCH(_xlfn.NUMBERVALUE(A3868),kommuner!B:B,0))</f>
        <v>3047</v>
      </c>
      <c r="C3868" s="111" t="s">
        <v>127</v>
      </c>
      <c r="D3868" s="111" t="s">
        <v>127</v>
      </c>
      <c r="E3868" s="111" t="s">
        <v>123</v>
      </c>
      <c r="F3868" s="111" t="s">
        <v>179</v>
      </c>
      <c r="G3868" s="111" t="s">
        <v>173</v>
      </c>
      <c r="H3868" s="111" t="s">
        <v>179</v>
      </c>
      <c r="I3868" s="111" t="s">
        <v>173</v>
      </c>
      <c r="J3868" t="str">
        <f t="shared" si="120"/>
        <v>3047SkogOrganisk jordBlandingsskogMiddels</v>
      </c>
      <c r="K3868" s="111">
        <v>-2.4239591752717748</v>
      </c>
      <c r="L3868" s="111">
        <v>0.92784825435236762</v>
      </c>
      <c r="M3868" s="111">
        <v>0.46510463492953991</v>
      </c>
      <c r="N3868" s="112">
        <f t="shared" si="121"/>
        <v>-1.0310062859898674</v>
      </c>
    </row>
    <row r="3869" spans="1:14" x14ac:dyDescent="0.25">
      <c r="A3869" s="111" t="s">
        <v>694</v>
      </c>
      <c r="B3869" s="111">
        <f>INDEX(kommuner!C:C,MATCH(_xlfn.NUMBERVALUE(A3869),kommuner!B:B,0))</f>
        <v>3047</v>
      </c>
      <c r="C3869" s="111" t="s">
        <v>127</v>
      </c>
      <c r="D3869" s="111" t="s">
        <v>127</v>
      </c>
      <c r="E3869" s="111" t="s">
        <v>123</v>
      </c>
      <c r="F3869" s="111" t="s">
        <v>179</v>
      </c>
      <c r="G3869" s="111" t="s">
        <v>186</v>
      </c>
      <c r="H3869" s="111" t="s">
        <v>179</v>
      </c>
      <c r="I3869" s="111" t="s">
        <v>186</v>
      </c>
      <c r="J3869" t="str">
        <f t="shared" si="120"/>
        <v>3047SkogOrganisk jordBlandingsskogSærs høy</v>
      </c>
      <c r="K3869" s="111">
        <v>-1.5726115302258048</v>
      </c>
      <c r="L3869" s="111">
        <v>0.92784825435236762</v>
      </c>
      <c r="M3869" s="111">
        <v>0.46510463492953991</v>
      </c>
      <c r="N3869" s="112">
        <f t="shared" si="121"/>
        <v>-0.17965864094389727</v>
      </c>
    </row>
    <row r="3870" spans="1:14" x14ac:dyDescent="0.25">
      <c r="A3870" s="111" t="s">
        <v>694</v>
      </c>
      <c r="B3870" s="111">
        <f>INDEX(kommuner!C:C,MATCH(_xlfn.NUMBERVALUE(A3870),kommuner!B:B,0))</f>
        <v>3047</v>
      </c>
      <c r="C3870" s="111" t="s">
        <v>127</v>
      </c>
      <c r="D3870" s="111" t="s">
        <v>127</v>
      </c>
      <c r="E3870" s="111" t="s">
        <v>123</v>
      </c>
      <c r="F3870" s="111" t="s">
        <v>185</v>
      </c>
      <c r="G3870" s="111" t="s">
        <v>180</v>
      </c>
      <c r="H3870" s="111" t="s">
        <v>185</v>
      </c>
      <c r="I3870" s="111" t="s">
        <v>180</v>
      </c>
      <c r="J3870" t="str">
        <f t="shared" si="120"/>
        <v>3047SkogOrganisk jordLauvskogHøy</v>
      </c>
      <c r="K3870" s="111">
        <v>-1.9913688882377358</v>
      </c>
      <c r="L3870" s="111">
        <v>0.92784825435236762</v>
      </c>
      <c r="M3870" s="111">
        <v>0.46510463492953991</v>
      </c>
      <c r="N3870" s="112">
        <f t="shared" si="121"/>
        <v>-0.59841599895582831</v>
      </c>
    </row>
    <row r="3871" spans="1:14" x14ac:dyDescent="0.25">
      <c r="A3871" s="111" t="s">
        <v>694</v>
      </c>
      <c r="B3871" s="111">
        <f>INDEX(kommuner!C:C,MATCH(_xlfn.NUMBERVALUE(A3871),kommuner!B:B,0))</f>
        <v>3047</v>
      </c>
      <c r="C3871" s="111" t="s">
        <v>127</v>
      </c>
      <c r="D3871" s="111" t="s">
        <v>127</v>
      </c>
      <c r="E3871" s="111" t="s">
        <v>123</v>
      </c>
      <c r="F3871" s="111" t="s">
        <v>185</v>
      </c>
      <c r="G3871" s="111" t="s">
        <v>167</v>
      </c>
      <c r="H3871" s="111" t="s">
        <v>185</v>
      </c>
      <c r="I3871" s="111" t="s">
        <v>167</v>
      </c>
      <c r="J3871" t="str">
        <f t="shared" si="120"/>
        <v>3047SkogOrganisk jordLauvskogImpediment</v>
      </c>
      <c r="K3871" s="111">
        <v>0.35000626494250675</v>
      </c>
      <c r="L3871" s="111">
        <v>0.92784825435236762</v>
      </c>
      <c r="M3871" s="111">
        <v>0.46510463492953991</v>
      </c>
      <c r="N3871" s="112">
        <f t="shared" si="121"/>
        <v>1.7429591542244141</v>
      </c>
    </row>
    <row r="3872" spans="1:14" x14ac:dyDescent="0.25">
      <c r="A3872" s="111" t="s">
        <v>694</v>
      </c>
      <c r="B3872" s="111">
        <f>INDEX(kommuner!C:C,MATCH(_xlfn.NUMBERVALUE(A3872),kommuner!B:B,0))</f>
        <v>3047</v>
      </c>
      <c r="C3872" s="111" t="s">
        <v>127</v>
      </c>
      <c r="D3872" s="111" t="s">
        <v>127</v>
      </c>
      <c r="E3872" s="111" t="s">
        <v>123</v>
      </c>
      <c r="F3872" s="111" t="s">
        <v>185</v>
      </c>
      <c r="G3872" s="111" t="s">
        <v>190</v>
      </c>
      <c r="H3872" s="111" t="s">
        <v>185</v>
      </c>
      <c r="I3872" s="111" t="s">
        <v>190</v>
      </c>
      <c r="J3872" t="str">
        <f t="shared" si="120"/>
        <v>3047SkogOrganisk jordLauvskogLav</v>
      </c>
      <c r="K3872" s="111">
        <v>1.1144075558526714</v>
      </c>
      <c r="L3872" s="111">
        <v>0.92784825435236762</v>
      </c>
      <c r="M3872" s="111">
        <v>0.46510463492953991</v>
      </c>
      <c r="N3872" s="112">
        <f t="shared" si="121"/>
        <v>2.5073604451345788</v>
      </c>
    </row>
    <row r="3873" spans="1:14" x14ac:dyDescent="0.25">
      <c r="A3873" s="111" t="s">
        <v>694</v>
      </c>
      <c r="B3873" s="111">
        <f>INDEX(kommuner!C:C,MATCH(_xlfn.NUMBERVALUE(A3873),kommuner!B:B,0))</f>
        <v>3047</v>
      </c>
      <c r="C3873" s="111" t="s">
        <v>127</v>
      </c>
      <c r="D3873" s="111" t="s">
        <v>127</v>
      </c>
      <c r="E3873" s="111" t="s">
        <v>123</v>
      </c>
      <c r="F3873" s="111" t="s">
        <v>185</v>
      </c>
      <c r="G3873" s="111" t="s">
        <v>173</v>
      </c>
      <c r="H3873" s="111" t="s">
        <v>185</v>
      </c>
      <c r="I3873" s="111" t="s">
        <v>173</v>
      </c>
      <c r="J3873" t="str">
        <f t="shared" si="120"/>
        <v>3047SkogOrganisk jordLauvskogMiddels</v>
      </c>
      <c r="K3873" s="111">
        <v>-0.62664468270982987</v>
      </c>
      <c r="L3873" s="111">
        <v>0.92784825435236762</v>
      </c>
      <c r="M3873" s="111">
        <v>0.46510463492953991</v>
      </c>
      <c r="N3873" s="112">
        <f t="shared" si="121"/>
        <v>0.76630820657207765</v>
      </c>
    </row>
    <row r="3874" spans="1:14" x14ac:dyDescent="0.25">
      <c r="A3874" s="111" t="s">
        <v>694</v>
      </c>
      <c r="B3874" s="111">
        <f>INDEX(kommuner!C:C,MATCH(_xlfn.NUMBERVALUE(A3874),kommuner!B:B,0))</f>
        <v>3047</v>
      </c>
      <c r="C3874" s="111" t="s">
        <v>127</v>
      </c>
      <c r="D3874" s="111" t="s">
        <v>127</v>
      </c>
      <c r="E3874" s="111" t="s">
        <v>123</v>
      </c>
      <c r="F3874" s="111" t="s">
        <v>185</v>
      </c>
      <c r="G3874" s="111" t="s">
        <v>186</v>
      </c>
      <c r="H3874" s="111" t="s">
        <v>185</v>
      </c>
      <c r="I3874" s="111" t="s">
        <v>186</v>
      </c>
      <c r="J3874" t="str">
        <f t="shared" si="120"/>
        <v>3047SkogOrganisk jordLauvskogSærs høy</v>
      </c>
      <c r="K3874" s="111">
        <v>-1.8997279926091779</v>
      </c>
      <c r="L3874" s="111">
        <v>0.92784825435236762</v>
      </c>
      <c r="M3874" s="111">
        <v>0.46510463492953991</v>
      </c>
      <c r="N3874" s="112">
        <f t="shared" si="121"/>
        <v>-0.50677510332727038</v>
      </c>
    </row>
    <row r="3875" spans="1:14" x14ac:dyDescent="0.25">
      <c r="A3875" s="111" t="s">
        <v>694</v>
      </c>
      <c r="B3875" s="111">
        <f>INDEX(kommuner!C:C,MATCH(_xlfn.NUMBERVALUE(A3875),kommuner!B:B,0))</f>
        <v>3047</v>
      </c>
      <c r="C3875" s="111" t="s">
        <v>83</v>
      </c>
      <c r="D3875" s="111" t="s">
        <v>83</v>
      </c>
      <c r="E3875" s="111" t="s">
        <v>126</v>
      </c>
      <c r="F3875" s="111" t="s">
        <v>139</v>
      </c>
      <c r="G3875" s="111" t="s">
        <v>139</v>
      </c>
      <c r="H3875" s="111" t="s">
        <v>139</v>
      </c>
      <c r="I3875" s="111" t="s">
        <v>139</v>
      </c>
      <c r="J3875" t="str">
        <f t="shared" si="120"/>
        <v>3047Utbygd arealMineraljord</v>
      </c>
      <c r="K3875" s="111">
        <v>0.42279414509845159</v>
      </c>
      <c r="L3875" s="111">
        <v>0</v>
      </c>
      <c r="M3875" s="111">
        <v>1.303047089454229E-2</v>
      </c>
      <c r="N3875" s="112">
        <f t="shared" si="121"/>
        <v>0.43582461599299388</v>
      </c>
    </row>
    <row r="3876" spans="1:14" x14ac:dyDescent="0.25">
      <c r="A3876" s="111" t="s">
        <v>694</v>
      </c>
      <c r="B3876" s="111">
        <f>INDEX(kommuner!C:C,MATCH(_xlfn.NUMBERVALUE(A3876),kommuner!B:B,0))</f>
        <v>3047</v>
      </c>
      <c r="C3876" s="111" t="s">
        <v>83</v>
      </c>
      <c r="D3876" s="111" t="s">
        <v>83</v>
      </c>
      <c r="E3876" s="111" t="s">
        <v>123</v>
      </c>
      <c r="F3876" s="111" t="s">
        <v>139</v>
      </c>
      <c r="G3876" s="111" t="s">
        <v>139</v>
      </c>
      <c r="H3876" s="111" t="s">
        <v>139</v>
      </c>
      <c r="I3876" s="111" t="s">
        <v>139</v>
      </c>
      <c r="J3876" t="str">
        <f t="shared" si="120"/>
        <v>3047Utbygd arealOrganisk jord</v>
      </c>
      <c r="K3876" s="111">
        <v>29.011421395201612</v>
      </c>
      <c r="L3876" s="111">
        <v>0</v>
      </c>
      <c r="M3876" s="111">
        <v>1.303047089454229E-2</v>
      </c>
      <c r="N3876" s="112">
        <f t="shared" si="121"/>
        <v>29.024451866096154</v>
      </c>
    </row>
    <row r="3877" spans="1:14" x14ac:dyDescent="0.25">
      <c r="A3877" s="111" t="s">
        <v>694</v>
      </c>
      <c r="B3877" s="111">
        <f>INDEX(kommuner!C:C,MATCH(_xlfn.NUMBERVALUE(A3877),kommuner!B:B,0))</f>
        <v>3047</v>
      </c>
      <c r="C3877" s="111" t="s">
        <v>181</v>
      </c>
      <c r="D3877" s="111" t="s">
        <v>181</v>
      </c>
      <c r="E3877" s="111" t="s">
        <v>123</v>
      </c>
      <c r="F3877" s="111" t="s">
        <v>139</v>
      </c>
      <c r="G3877" s="111" t="s">
        <v>139</v>
      </c>
      <c r="H3877" s="111" t="s">
        <v>139</v>
      </c>
      <c r="I3877" s="111" t="s">
        <v>139</v>
      </c>
      <c r="J3877" t="str">
        <f t="shared" si="120"/>
        <v>3047Vann og myrOrganisk jord</v>
      </c>
      <c r="K3877" s="111">
        <v>-0.31088998224577308</v>
      </c>
      <c r="L3877" s="111">
        <v>0</v>
      </c>
      <c r="M3877" s="111">
        <v>0</v>
      </c>
      <c r="N3877" s="112">
        <f t="shared" si="121"/>
        <v>-0.31088998224577308</v>
      </c>
    </row>
    <row r="3878" spans="1:14" x14ac:dyDescent="0.25">
      <c r="A3878" s="111" t="s">
        <v>695</v>
      </c>
      <c r="B3878" s="111">
        <f>INDEX(kommuner!C:C,MATCH(_xlfn.NUMBERVALUE(A3878),kommuner!B:B,0))</f>
        <v>3048</v>
      </c>
      <c r="C3878" s="111" t="s">
        <v>82</v>
      </c>
      <c r="D3878" s="111" t="s">
        <v>82</v>
      </c>
      <c r="E3878" s="111" t="s">
        <v>126</v>
      </c>
      <c r="F3878" s="111" t="s">
        <v>139</v>
      </c>
      <c r="G3878" s="111" t="s">
        <v>139</v>
      </c>
      <c r="H3878" s="111" t="s">
        <v>139</v>
      </c>
      <c r="I3878" s="111" t="s">
        <v>139</v>
      </c>
      <c r="J3878" t="str">
        <f t="shared" si="120"/>
        <v>3048Annen utmarkMineraljord</v>
      </c>
      <c r="K3878" s="111">
        <v>-0.16852781479621071</v>
      </c>
      <c r="L3878" s="111">
        <v>0</v>
      </c>
      <c r="M3878" s="111">
        <v>0</v>
      </c>
      <c r="N3878" s="112">
        <f t="shared" si="121"/>
        <v>-0.16852781479621071</v>
      </c>
    </row>
    <row r="3879" spans="1:14" x14ac:dyDescent="0.25">
      <c r="A3879" s="111" t="s">
        <v>695</v>
      </c>
      <c r="B3879" s="111">
        <f>INDEX(kommuner!C:C,MATCH(_xlfn.NUMBERVALUE(A3879),kommuner!B:B,0))</f>
        <v>3048</v>
      </c>
      <c r="C3879" s="111" t="s">
        <v>121</v>
      </c>
      <c r="D3879" s="111" t="s">
        <v>121</v>
      </c>
      <c r="E3879" s="111" t="s">
        <v>126</v>
      </c>
      <c r="F3879" s="111" t="s">
        <v>139</v>
      </c>
      <c r="G3879" s="111" t="s">
        <v>139</v>
      </c>
      <c r="H3879" s="111" t="s">
        <v>139</v>
      </c>
      <c r="I3879" s="111" t="s">
        <v>139</v>
      </c>
      <c r="J3879" t="str">
        <f t="shared" si="120"/>
        <v>3048BeiteMineraljord</v>
      </c>
      <c r="K3879" s="111">
        <v>-0.43305842942580308</v>
      </c>
      <c r="L3879" s="111">
        <v>0</v>
      </c>
      <c r="M3879" s="111">
        <v>1.2448711246839999E-7</v>
      </c>
      <c r="N3879" s="112">
        <f t="shared" si="121"/>
        <v>-0.43305830493869063</v>
      </c>
    </row>
    <row r="3880" spans="1:14" x14ac:dyDescent="0.25">
      <c r="A3880" s="111" t="s">
        <v>695</v>
      </c>
      <c r="B3880" s="111">
        <f>INDEX(kommuner!C:C,MATCH(_xlfn.NUMBERVALUE(A3880),kommuner!B:B,0))</f>
        <v>3048</v>
      </c>
      <c r="C3880" s="111" t="s">
        <v>121</v>
      </c>
      <c r="D3880" s="111" t="s">
        <v>121</v>
      </c>
      <c r="E3880" s="111" t="s">
        <v>123</v>
      </c>
      <c r="F3880" s="111" t="s">
        <v>139</v>
      </c>
      <c r="G3880" s="111" t="s">
        <v>139</v>
      </c>
      <c r="H3880" s="111" t="s">
        <v>139</v>
      </c>
      <c r="I3880" s="111" t="s">
        <v>139</v>
      </c>
      <c r="J3880" t="str">
        <f t="shared" si="120"/>
        <v>3048BeiteOrganisk jord</v>
      </c>
      <c r="K3880" s="111">
        <v>12.077525935985037</v>
      </c>
      <c r="L3880" s="111">
        <v>1.6412500000000001</v>
      </c>
      <c r="M3880" s="111">
        <v>0</v>
      </c>
      <c r="N3880" s="112">
        <f t="shared" si="121"/>
        <v>13.718775935985036</v>
      </c>
    </row>
    <row r="3881" spans="1:14" x14ac:dyDescent="0.25">
      <c r="A3881" s="111" t="s">
        <v>695</v>
      </c>
      <c r="B3881" s="111">
        <f>INDEX(kommuner!C:C,MATCH(_xlfn.NUMBERVALUE(A3881),kommuner!B:B,0))</f>
        <v>3048</v>
      </c>
      <c r="C3881" s="111" t="s">
        <v>84</v>
      </c>
      <c r="D3881" s="111" t="s">
        <v>84</v>
      </c>
      <c r="E3881" s="111" t="s">
        <v>126</v>
      </c>
      <c r="F3881" s="111" t="s">
        <v>139</v>
      </c>
      <c r="G3881" s="111" t="s">
        <v>139</v>
      </c>
      <c r="H3881" s="111" t="s">
        <v>139</v>
      </c>
      <c r="I3881" s="111" t="s">
        <v>139</v>
      </c>
      <c r="J3881" t="str">
        <f t="shared" si="120"/>
        <v>3048Dyrket markMineraljord</v>
      </c>
      <c r="K3881" s="111">
        <v>-0.34894984671512541</v>
      </c>
      <c r="L3881" s="111">
        <v>0</v>
      </c>
      <c r="M3881" s="111">
        <v>0</v>
      </c>
      <c r="N3881" s="112">
        <f t="shared" si="121"/>
        <v>-0.34894984671512541</v>
      </c>
    </row>
    <row r="3882" spans="1:14" x14ac:dyDescent="0.25">
      <c r="A3882" s="111" t="s">
        <v>695</v>
      </c>
      <c r="B3882" s="111">
        <f>INDEX(kommuner!C:C,MATCH(_xlfn.NUMBERVALUE(A3882),kommuner!B:B,0))</f>
        <v>3048</v>
      </c>
      <c r="C3882" s="111" t="s">
        <v>84</v>
      </c>
      <c r="D3882" s="111" t="s">
        <v>84</v>
      </c>
      <c r="E3882" s="111" t="s">
        <v>123</v>
      </c>
      <c r="F3882" s="111" t="s">
        <v>139</v>
      </c>
      <c r="G3882" s="111" t="s">
        <v>139</v>
      </c>
      <c r="H3882" s="111" t="s">
        <v>139</v>
      </c>
      <c r="I3882" s="111" t="s">
        <v>139</v>
      </c>
      <c r="J3882" t="str">
        <f t="shared" si="120"/>
        <v>3048Dyrket markOrganisk jord</v>
      </c>
      <c r="K3882" s="111">
        <v>28.726149366675592</v>
      </c>
      <c r="L3882" s="111">
        <v>1.45625</v>
      </c>
      <c r="M3882" s="111">
        <v>0</v>
      </c>
      <c r="N3882" s="112">
        <f t="shared" si="121"/>
        <v>30.182399366675593</v>
      </c>
    </row>
    <row r="3883" spans="1:14" x14ac:dyDescent="0.25">
      <c r="A3883" s="111" t="s">
        <v>695</v>
      </c>
      <c r="B3883" s="111">
        <f>INDEX(kommuner!C:C,MATCH(_xlfn.NUMBERVALUE(A3883),kommuner!B:B,0))</f>
        <v>3048</v>
      </c>
      <c r="C3883" s="111" t="s">
        <v>127</v>
      </c>
      <c r="D3883" s="111" t="s">
        <v>127</v>
      </c>
      <c r="E3883" s="111" t="s">
        <v>126</v>
      </c>
      <c r="F3883" s="111" t="s">
        <v>172</v>
      </c>
      <c r="G3883" s="111" t="s">
        <v>180</v>
      </c>
      <c r="H3883" s="111" t="s">
        <v>172</v>
      </c>
      <c r="I3883" s="111" t="s">
        <v>180</v>
      </c>
      <c r="J3883" t="str">
        <f t="shared" si="120"/>
        <v>3048SkogMineraljordBarskogHøy</v>
      </c>
      <c r="K3883" s="111">
        <v>-4.2610596243420318</v>
      </c>
      <c r="L3883" s="111">
        <v>0.85306406685236758</v>
      </c>
      <c r="M3883" s="111">
        <v>6.4056614999681585E-2</v>
      </c>
      <c r="N3883" s="112">
        <f t="shared" si="121"/>
        <v>-3.3439389424899826</v>
      </c>
    </row>
    <row r="3884" spans="1:14" x14ac:dyDescent="0.25">
      <c r="A3884" s="111" t="s">
        <v>695</v>
      </c>
      <c r="B3884" s="111">
        <f>INDEX(kommuner!C:C,MATCH(_xlfn.NUMBERVALUE(A3884),kommuner!B:B,0))</f>
        <v>3048</v>
      </c>
      <c r="C3884" s="111" t="s">
        <v>127</v>
      </c>
      <c r="D3884" s="111" t="s">
        <v>127</v>
      </c>
      <c r="E3884" s="111" t="s">
        <v>126</v>
      </c>
      <c r="F3884" s="111" t="s">
        <v>172</v>
      </c>
      <c r="G3884" s="111" t="s">
        <v>167</v>
      </c>
      <c r="H3884" s="111" t="s">
        <v>172</v>
      </c>
      <c r="I3884" s="111" t="s">
        <v>167</v>
      </c>
      <c r="J3884" t="str">
        <f t="shared" si="120"/>
        <v>3048SkogMineraljordBarskogImpediment</v>
      </c>
      <c r="K3884" s="111">
        <v>-1.5740166960016819</v>
      </c>
      <c r="L3884" s="111">
        <v>0.85306406685236758</v>
      </c>
      <c r="M3884" s="111">
        <v>6.3979989500968365E-2</v>
      </c>
      <c r="N3884" s="112">
        <f t="shared" si="121"/>
        <v>-0.65697263964834596</v>
      </c>
    </row>
    <row r="3885" spans="1:14" x14ac:dyDescent="0.25">
      <c r="A3885" s="111" t="s">
        <v>695</v>
      </c>
      <c r="B3885" s="111">
        <f>INDEX(kommuner!C:C,MATCH(_xlfn.NUMBERVALUE(A3885),kommuner!B:B,0))</f>
        <v>3048</v>
      </c>
      <c r="C3885" s="111" t="s">
        <v>127</v>
      </c>
      <c r="D3885" s="111" t="s">
        <v>127</v>
      </c>
      <c r="E3885" s="111" t="s">
        <v>126</v>
      </c>
      <c r="F3885" s="111" t="s">
        <v>172</v>
      </c>
      <c r="G3885" s="111" t="s">
        <v>190</v>
      </c>
      <c r="H3885" s="111" t="s">
        <v>172</v>
      </c>
      <c r="I3885" s="111" t="s">
        <v>190</v>
      </c>
      <c r="J3885" t="str">
        <f t="shared" si="120"/>
        <v>3048SkogMineraljordBarskogLav</v>
      </c>
      <c r="K3885" s="111">
        <v>-2.1094741240186856</v>
      </c>
      <c r="L3885" s="111">
        <v>0.85306406685236758</v>
      </c>
      <c r="M3885" s="111">
        <v>6.3979989500968365E-2</v>
      </c>
      <c r="N3885" s="112">
        <f t="shared" si="121"/>
        <v>-1.1924300676653499</v>
      </c>
    </row>
    <row r="3886" spans="1:14" x14ac:dyDescent="0.25">
      <c r="A3886" s="111" t="s">
        <v>695</v>
      </c>
      <c r="B3886" s="111">
        <f>INDEX(kommuner!C:C,MATCH(_xlfn.NUMBERVALUE(A3886),kommuner!B:B,0))</f>
        <v>3048</v>
      </c>
      <c r="C3886" s="111" t="s">
        <v>127</v>
      </c>
      <c r="D3886" s="111" t="s">
        <v>127</v>
      </c>
      <c r="E3886" s="111" t="s">
        <v>126</v>
      </c>
      <c r="F3886" s="111" t="s">
        <v>172</v>
      </c>
      <c r="G3886" s="111" t="s">
        <v>173</v>
      </c>
      <c r="H3886" s="111" t="s">
        <v>172</v>
      </c>
      <c r="I3886" s="111" t="s">
        <v>173</v>
      </c>
      <c r="J3886" t="str">
        <f t="shared" si="120"/>
        <v>3048SkogMineraljordBarskogMiddels</v>
      </c>
      <c r="K3886" s="111">
        <v>-2.8820985952554645</v>
      </c>
      <c r="L3886" s="111">
        <v>0.85306406685236758</v>
      </c>
      <c r="M3886" s="111">
        <v>6.4056614999681585E-2</v>
      </c>
      <c r="N3886" s="112">
        <f t="shared" si="121"/>
        <v>-1.9649779134034155</v>
      </c>
    </row>
    <row r="3887" spans="1:14" x14ac:dyDescent="0.25">
      <c r="A3887" s="111" t="s">
        <v>695</v>
      </c>
      <c r="B3887" s="111">
        <f>INDEX(kommuner!C:C,MATCH(_xlfn.NUMBERVALUE(A3887),kommuner!B:B,0))</f>
        <v>3048</v>
      </c>
      <c r="C3887" s="111" t="s">
        <v>127</v>
      </c>
      <c r="D3887" s="111" t="s">
        <v>127</v>
      </c>
      <c r="E3887" s="111" t="s">
        <v>126</v>
      </c>
      <c r="F3887" s="111" t="s">
        <v>172</v>
      </c>
      <c r="G3887" s="111" t="s">
        <v>186</v>
      </c>
      <c r="H3887" s="111" t="s">
        <v>172</v>
      </c>
      <c r="I3887" s="111" t="s">
        <v>186</v>
      </c>
      <c r="J3887" t="str">
        <f t="shared" si="120"/>
        <v>3048SkogMineraljordBarskogSærs høy</v>
      </c>
      <c r="K3887" s="111">
        <v>0.12072674540874306</v>
      </c>
      <c r="L3887" s="111">
        <v>0.85306406685236758</v>
      </c>
      <c r="M3887" s="111">
        <v>6.4056614999681585E-2</v>
      </c>
      <c r="N3887" s="112">
        <f t="shared" si="121"/>
        <v>1.0378474272607923</v>
      </c>
    </row>
    <row r="3888" spans="1:14" x14ac:dyDescent="0.25">
      <c r="A3888" s="111" t="s">
        <v>695</v>
      </c>
      <c r="B3888" s="111">
        <f>INDEX(kommuner!C:C,MATCH(_xlfn.NUMBERVALUE(A3888),kommuner!B:B,0))</f>
        <v>3048</v>
      </c>
      <c r="C3888" s="111" t="s">
        <v>127</v>
      </c>
      <c r="D3888" s="111" t="s">
        <v>127</v>
      </c>
      <c r="E3888" s="111" t="s">
        <v>126</v>
      </c>
      <c r="F3888" s="111" t="s">
        <v>179</v>
      </c>
      <c r="G3888" s="111" t="s">
        <v>180</v>
      </c>
      <c r="H3888" s="111" t="s">
        <v>179</v>
      </c>
      <c r="I3888" s="111" t="s">
        <v>180</v>
      </c>
      <c r="J3888" t="str">
        <f t="shared" si="120"/>
        <v>3048SkogMineraljordBlandingsskogHøy</v>
      </c>
      <c r="K3888" s="111">
        <v>-8.5703651807373102</v>
      </c>
      <c r="L3888" s="111">
        <v>0.85306406685236758</v>
      </c>
      <c r="M3888" s="111">
        <v>6.3979989500968365E-2</v>
      </c>
      <c r="N3888" s="112">
        <f t="shared" si="121"/>
        <v>-7.6533211243839743</v>
      </c>
    </row>
    <row r="3889" spans="1:14" x14ac:dyDescent="0.25">
      <c r="A3889" s="111" t="s">
        <v>695</v>
      </c>
      <c r="B3889" s="111">
        <f>INDEX(kommuner!C:C,MATCH(_xlfn.NUMBERVALUE(A3889),kommuner!B:B,0))</f>
        <v>3048</v>
      </c>
      <c r="C3889" s="111" t="s">
        <v>127</v>
      </c>
      <c r="D3889" s="111" t="s">
        <v>127</v>
      </c>
      <c r="E3889" s="111" t="s">
        <v>126</v>
      </c>
      <c r="F3889" s="111" t="s">
        <v>179</v>
      </c>
      <c r="G3889" s="111" t="s">
        <v>167</v>
      </c>
      <c r="H3889" s="111" t="s">
        <v>179</v>
      </c>
      <c r="I3889" s="111" t="s">
        <v>167</v>
      </c>
      <c r="J3889" t="str">
        <f t="shared" si="120"/>
        <v>3048SkogMineraljordBlandingsskogImpediment</v>
      </c>
      <c r="K3889" s="111">
        <v>-2.0950685747655116</v>
      </c>
      <c r="L3889" s="111">
        <v>0.85306406685236758</v>
      </c>
      <c r="M3889" s="111">
        <v>6.3979989500968365E-2</v>
      </c>
      <c r="N3889" s="112">
        <f t="shared" si="121"/>
        <v>-1.1780245184121758</v>
      </c>
    </row>
    <row r="3890" spans="1:14" x14ac:dyDescent="0.25">
      <c r="A3890" s="111" t="s">
        <v>695</v>
      </c>
      <c r="B3890" s="111">
        <f>INDEX(kommuner!C:C,MATCH(_xlfn.NUMBERVALUE(A3890),kommuner!B:B,0))</f>
        <v>3048</v>
      </c>
      <c r="C3890" s="111" t="s">
        <v>127</v>
      </c>
      <c r="D3890" s="111" t="s">
        <v>127</v>
      </c>
      <c r="E3890" s="111" t="s">
        <v>126</v>
      </c>
      <c r="F3890" s="111" t="s">
        <v>179</v>
      </c>
      <c r="G3890" s="111" t="s">
        <v>190</v>
      </c>
      <c r="H3890" s="111" t="s">
        <v>179</v>
      </c>
      <c r="I3890" s="111" t="s">
        <v>190</v>
      </c>
      <c r="J3890" t="str">
        <f t="shared" si="120"/>
        <v>3048SkogMineraljordBlandingsskogLav</v>
      </c>
      <c r="K3890" s="111">
        <v>-3.814060654162915</v>
      </c>
      <c r="L3890" s="111">
        <v>0.85306406685236758</v>
      </c>
      <c r="M3890" s="111">
        <v>6.3979989500968365E-2</v>
      </c>
      <c r="N3890" s="112">
        <f t="shared" si="121"/>
        <v>-2.897016597809579</v>
      </c>
    </row>
    <row r="3891" spans="1:14" x14ac:dyDescent="0.25">
      <c r="A3891" s="111" t="s">
        <v>695</v>
      </c>
      <c r="B3891" s="111">
        <f>INDEX(kommuner!C:C,MATCH(_xlfn.NUMBERVALUE(A3891),kommuner!B:B,0))</f>
        <v>3048</v>
      </c>
      <c r="C3891" s="111" t="s">
        <v>127</v>
      </c>
      <c r="D3891" s="111" t="s">
        <v>127</v>
      </c>
      <c r="E3891" s="111" t="s">
        <v>126</v>
      </c>
      <c r="F3891" s="111" t="s">
        <v>179</v>
      </c>
      <c r="G3891" s="111" t="s">
        <v>173</v>
      </c>
      <c r="H3891" s="111" t="s">
        <v>179</v>
      </c>
      <c r="I3891" s="111" t="s">
        <v>173</v>
      </c>
      <c r="J3891" t="str">
        <f t="shared" si="120"/>
        <v>3048SkogMineraljordBlandingsskogMiddels</v>
      </c>
      <c r="K3891" s="111">
        <v>-4.5623521854183373</v>
      </c>
      <c r="L3891" s="111">
        <v>0.85306406685236758</v>
      </c>
      <c r="M3891" s="111">
        <v>6.3979989500968365E-2</v>
      </c>
      <c r="N3891" s="112">
        <f t="shared" si="121"/>
        <v>-3.6453081290650013</v>
      </c>
    </row>
    <row r="3892" spans="1:14" x14ac:dyDescent="0.25">
      <c r="A3892" s="111" t="s">
        <v>695</v>
      </c>
      <c r="B3892" s="111">
        <f>INDEX(kommuner!C:C,MATCH(_xlfn.NUMBERVALUE(A3892),kommuner!B:B,0))</f>
        <v>3048</v>
      </c>
      <c r="C3892" s="111" t="s">
        <v>127</v>
      </c>
      <c r="D3892" s="111" t="s">
        <v>127</v>
      </c>
      <c r="E3892" s="111" t="s">
        <v>126</v>
      </c>
      <c r="F3892" s="111" t="s">
        <v>179</v>
      </c>
      <c r="G3892" s="111" t="s">
        <v>186</v>
      </c>
      <c r="H3892" s="111" t="s">
        <v>179</v>
      </c>
      <c r="I3892" s="111" t="s">
        <v>186</v>
      </c>
      <c r="J3892" t="str">
        <f t="shared" si="120"/>
        <v>3048SkogMineraljordBlandingsskogSærs høy</v>
      </c>
      <c r="K3892" s="111">
        <v>-2.9395925245326562</v>
      </c>
      <c r="L3892" s="111">
        <v>0.85306406685236758</v>
      </c>
      <c r="M3892" s="111">
        <v>6.3979989500968365E-2</v>
      </c>
      <c r="N3892" s="112">
        <f t="shared" si="121"/>
        <v>-2.0225484681793202</v>
      </c>
    </row>
    <row r="3893" spans="1:14" x14ac:dyDescent="0.25">
      <c r="A3893" s="111" t="s">
        <v>695</v>
      </c>
      <c r="B3893" s="111">
        <f>INDEX(kommuner!C:C,MATCH(_xlfn.NUMBERVALUE(A3893),kommuner!B:B,0))</f>
        <v>3048</v>
      </c>
      <c r="C3893" s="111" t="s">
        <v>127</v>
      </c>
      <c r="D3893" s="111" t="s">
        <v>127</v>
      </c>
      <c r="E3893" s="111" t="s">
        <v>126</v>
      </c>
      <c r="F3893" s="111" t="s">
        <v>185</v>
      </c>
      <c r="G3893" s="111" t="s">
        <v>180</v>
      </c>
      <c r="H3893" s="111" t="s">
        <v>185</v>
      </c>
      <c r="I3893" s="111" t="s">
        <v>180</v>
      </c>
      <c r="J3893" t="str">
        <f t="shared" si="120"/>
        <v>3048SkogMineraljordLauvskogHøy</v>
      </c>
      <c r="K3893" s="111">
        <v>-3.6072016095960531</v>
      </c>
      <c r="L3893" s="111">
        <v>0.85306406685236758</v>
      </c>
      <c r="M3893" s="111">
        <v>6.3979989500968365E-2</v>
      </c>
      <c r="N3893" s="112">
        <f t="shared" si="121"/>
        <v>-2.6901575532427171</v>
      </c>
    </row>
    <row r="3894" spans="1:14" x14ac:dyDescent="0.25">
      <c r="A3894" s="111" t="s">
        <v>695</v>
      </c>
      <c r="B3894" s="111">
        <f>INDEX(kommuner!C:C,MATCH(_xlfn.NUMBERVALUE(A3894),kommuner!B:B,0))</f>
        <v>3048</v>
      </c>
      <c r="C3894" s="111" t="s">
        <v>127</v>
      </c>
      <c r="D3894" s="111" t="s">
        <v>127</v>
      </c>
      <c r="E3894" s="111" t="s">
        <v>126</v>
      </c>
      <c r="F3894" s="111" t="s">
        <v>185</v>
      </c>
      <c r="G3894" s="111" t="s">
        <v>167</v>
      </c>
      <c r="H3894" s="111" t="s">
        <v>185</v>
      </c>
      <c r="I3894" s="111" t="s">
        <v>167</v>
      </c>
      <c r="J3894" t="str">
        <f t="shared" si="120"/>
        <v>3048SkogMineraljordLauvskogImpediment</v>
      </c>
      <c r="K3894" s="111">
        <v>-1.1043030228661443</v>
      </c>
      <c r="L3894" s="111">
        <v>0.85306406685236758</v>
      </c>
      <c r="M3894" s="111">
        <v>6.3979989500968365E-2</v>
      </c>
      <c r="N3894" s="112">
        <f t="shared" si="121"/>
        <v>-0.18725896651280841</v>
      </c>
    </row>
    <row r="3895" spans="1:14" x14ac:dyDescent="0.25">
      <c r="A3895" s="111" t="s">
        <v>695</v>
      </c>
      <c r="B3895" s="111">
        <f>INDEX(kommuner!C:C,MATCH(_xlfn.NUMBERVALUE(A3895),kommuner!B:B,0))</f>
        <v>3048</v>
      </c>
      <c r="C3895" s="111" t="s">
        <v>127</v>
      </c>
      <c r="D3895" s="111" t="s">
        <v>127</v>
      </c>
      <c r="E3895" s="111" t="s">
        <v>126</v>
      </c>
      <c r="F3895" s="111" t="s">
        <v>185</v>
      </c>
      <c r="G3895" s="111" t="s">
        <v>190</v>
      </c>
      <c r="H3895" s="111" t="s">
        <v>185</v>
      </c>
      <c r="I3895" s="111" t="s">
        <v>190</v>
      </c>
      <c r="J3895" t="str">
        <f t="shared" si="120"/>
        <v>3048SkogMineraljordLauvskogLav</v>
      </c>
      <c r="K3895" s="111">
        <v>-8.9748170935426599E-2</v>
      </c>
      <c r="L3895" s="111">
        <v>0.85306406685236758</v>
      </c>
      <c r="M3895" s="111">
        <v>6.3979989500968365E-2</v>
      </c>
      <c r="N3895" s="112">
        <f t="shared" si="121"/>
        <v>0.82729588541790933</v>
      </c>
    </row>
    <row r="3896" spans="1:14" x14ac:dyDescent="0.25">
      <c r="A3896" s="111" t="s">
        <v>695</v>
      </c>
      <c r="B3896" s="111">
        <f>INDEX(kommuner!C:C,MATCH(_xlfn.NUMBERVALUE(A3896),kommuner!B:B,0))</f>
        <v>3048</v>
      </c>
      <c r="C3896" s="111" t="s">
        <v>127</v>
      </c>
      <c r="D3896" s="111" t="s">
        <v>127</v>
      </c>
      <c r="E3896" s="111" t="s">
        <v>126</v>
      </c>
      <c r="F3896" s="111" t="s">
        <v>185</v>
      </c>
      <c r="G3896" s="111" t="s">
        <v>173</v>
      </c>
      <c r="H3896" s="111" t="s">
        <v>185</v>
      </c>
      <c r="I3896" s="111" t="s">
        <v>173</v>
      </c>
      <c r="J3896" t="str">
        <f t="shared" si="120"/>
        <v>3048SkogMineraljordLauvskogMiddels</v>
      </c>
      <c r="K3896" s="111">
        <v>-2.4151390344437029</v>
      </c>
      <c r="L3896" s="111">
        <v>0.85306406685236758</v>
      </c>
      <c r="M3896" s="111">
        <v>6.3979989500968365E-2</v>
      </c>
      <c r="N3896" s="112">
        <f t="shared" si="121"/>
        <v>-1.4980949780903672</v>
      </c>
    </row>
    <row r="3897" spans="1:14" x14ac:dyDescent="0.25">
      <c r="A3897" s="111" t="s">
        <v>695</v>
      </c>
      <c r="B3897" s="111">
        <f>INDEX(kommuner!C:C,MATCH(_xlfn.NUMBERVALUE(A3897),kommuner!B:B,0))</f>
        <v>3048</v>
      </c>
      <c r="C3897" s="111" t="s">
        <v>127</v>
      </c>
      <c r="D3897" s="111" t="s">
        <v>127</v>
      </c>
      <c r="E3897" s="111" t="s">
        <v>126</v>
      </c>
      <c r="F3897" s="111" t="s">
        <v>185</v>
      </c>
      <c r="G3897" s="111" t="s">
        <v>186</v>
      </c>
      <c r="H3897" s="111" t="s">
        <v>185</v>
      </c>
      <c r="I3897" s="111" t="s">
        <v>186</v>
      </c>
      <c r="J3897" t="str">
        <f t="shared" si="120"/>
        <v>3048SkogMineraljordLauvskogSærs høy</v>
      </c>
      <c r="K3897" s="111">
        <v>-3.6560473259425113</v>
      </c>
      <c r="L3897" s="111">
        <v>0.85306406685236758</v>
      </c>
      <c r="M3897" s="111">
        <v>6.3979989500968365E-2</v>
      </c>
      <c r="N3897" s="112">
        <f t="shared" si="121"/>
        <v>-2.7390032695891753</v>
      </c>
    </row>
    <row r="3898" spans="1:14" x14ac:dyDescent="0.25">
      <c r="A3898" s="111" t="s">
        <v>695</v>
      </c>
      <c r="B3898" s="111">
        <f>INDEX(kommuner!C:C,MATCH(_xlfn.NUMBERVALUE(A3898),kommuner!B:B,0))</f>
        <v>3048</v>
      </c>
      <c r="C3898" s="111" t="s">
        <v>127</v>
      </c>
      <c r="D3898" s="111" t="s">
        <v>127</v>
      </c>
      <c r="E3898" s="111" t="s">
        <v>123</v>
      </c>
      <c r="F3898" s="111" t="s">
        <v>172</v>
      </c>
      <c r="G3898" s="111" t="s">
        <v>180</v>
      </c>
      <c r="H3898" s="111" t="s">
        <v>172</v>
      </c>
      <c r="I3898" s="111" t="s">
        <v>180</v>
      </c>
      <c r="J3898" t="str">
        <f t="shared" si="120"/>
        <v>3048SkogOrganisk jordBarskogHøy</v>
      </c>
      <c r="K3898" s="111">
        <v>-2.5184559031994138</v>
      </c>
      <c r="L3898" s="111">
        <v>0.92784825435236762</v>
      </c>
      <c r="M3898" s="111">
        <v>0.46518126042825314</v>
      </c>
      <c r="N3898" s="112">
        <f t="shared" si="121"/>
        <v>-1.1254263884187932</v>
      </c>
    </row>
    <row r="3899" spans="1:14" x14ac:dyDescent="0.25">
      <c r="A3899" s="111" t="s">
        <v>695</v>
      </c>
      <c r="B3899" s="111">
        <f>INDEX(kommuner!C:C,MATCH(_xlfn.NUMBERVALUE(A3899),kommuner!B:B,0))</f>
        <v>3048</v>
      </c>
      <c r="C3899" s="111" t="s">
        <v>127</v>
      </c>
      <c r="D3899" s="111" t="s">
        <v>127</v>
      </c>
      <c r="E3899" s="111" t="s">
        <v>123</v>
      </c>
      <c r="F3899" s="111" t="s">
        <v>172</v>
      </c>
      <c r="G3899" s="111" t="s">
        <v>167</v>
      </c>
      <c r="H3899" s="111" t="s">
        <v>172</v>
      </c>
      <c r="I3899" s="111" t="s">
        <v>167</v>
      </c>
      <c r="J3899" t="str">
        <f t="shared" si="120"/>
        <v>3048SkogOrganisk jordBarskogImpediment</v>
      </c>
      <c r="K3899" s="111">
        <v>-0.13011741963904588</v>
      </c>
      <c r="L3899" s="111">
        <v>0.92784825435236762</v>
      </c>
      <c r="M3899" s="111">
        <v>0.46510463492953991</v>
      </c>
      <c r="N3899" s="112">
        <f t="shared" si="121"/>
        <v>1.2628354696428616</v>
      </c>
    </row>
    <row r="3900" spans="1:14" x14ac:dyDescent="0.25">
      <c r="A3900" s="111" t="s">
        <v>695</v>
      </c>
      <c r="B3900" s="111">
        <f>INDEX(kommuner!C:C,MATCH(_xlfn.NUMBERVALUE(A3900),kommuner!B:B,0))</f>
        <v>3048</v>
      </c>
      <c r="C3900" s="111" t="s">
        <v>127</v>
      </c>
      <c r="D3900" s="111" t="s">
        <v>127</v>
      </c>
      <c r="E3900" s="111" t="s">
        <v>123</v>
      </c>
      <c r="F3900" s="111" t="s">
        <v>172</v>
      </c>
      <c r="G3900" s="111" t="s">
        <v>190</v>
      </c>
      <c r="H3900" s="111" t="s">
        <v>172</v>
      </c>
      <c r="I3900" s="111" t="s">
        <v>190</v>
      </c>
      <c r="J3900" t="str">
        <f t="shared" si="120"/>
        <v>3048SkogOrganisk jordBarskogLav</v>
      </c>
      <c r="K3900" s="111">
        <v>-0.50666953101693391</v>
      </c>
      <c r="L3900" s="111">
        <v>0.92784825435236762</v>
      </c>
      <c r="M3900" s="111">
        <v>0.46510463492953991</v>
      </c>
      <c r="N3900" s="112">
        <f t="shared" si="121"/>
        <v>0.88628335826497362</v>
      </c>
    </row>
    <row r="3901" spans="1:14" x14ac:dyDescent="0.25">
      <c r="A3901" s="111" t="s">
        <v>695</v>
      </c>
      <c r="B3901" s="111">
        <f>INDEX(kommuner!C:C,MATCH(_xlfn.NUMBERVALUE(A3901),kommuner!B:B,0))</f>
        <v>3048</v>
      </c>
      <c r="C3901" s="111" t="s">
        <v>127</v>
      </c>
      <c r="D3901" s="111" t="s">
        <v>127</v>
      </c>
      <c r="E3901" s="111" t="s">
        <v>123</v>
      </c>
      <c r="F3901" s="111" t="s">
        <v>172</v>
      </c>
      <c r="G3901" s="111" t="s">
        <v>173</v>
      </c>
      <c r="H3901" s="111" t="s">
        <v>172</v>
      </c>
      <c r="I3901" s="111" t="s">
        <v>173</v>
      </c>
      <c r="J3901" t="str">
        <f t="shared" si="120"/>
        <v>3048SkogOrganisk jordBarskogMiddels</v>
      </c>
      <c r="K3901" s="111">
        <v>-1.5571490961494638</v>
      </c>
      <c r="L3901" s="111">
        <v>0.92784825435236762</v>
      </c>
      <c r="M3901" s="111">
        <v>0.46518126042825314</v>
      </c>
      <c r="N3901" s="112">
        <f t="shared" si="121"/>
        <v>-0.16411958136884308</v>
      </c>
    </row>
    <row r="3902" spans="1:14" x14ac:dyDescent="0.25">
      <c r="A3902" s="111" t="s">
        <v>695</v>
      </c>
      <c r="B3902" s="111">
        <f>INDEX(kommuner!C:C,MATCH(_xlfn.NUMBERVALUE(A3902),kommuner!B:B,0))</f>
        <v>3048</v>
      </c>
      <c r="C3902" s="111" t="s">
        <v>127</v>
      </c>
      <c r="D3902" s="111" t="s">
        <v>127</v>
      </c>
      <c r="E3902" s="111" t="s">
        <v>123</v>
      </c>
      <c r="F3902" s="111" t="s">
        <v>172</v>
      </c>
      <c r="G3902" s="111" t="s">
        <v>186</v>
      </c>
      <c r="H3902" s="111" t="s">
        <v>172</v>
      </c>
      <c r="I3902" s="111" t="s">
        <v>186</v>
      </c>
      <c r="J3902" t="str">
        <f t="shared" si="120"/>
        <v>3048SkogOrganisk jordBarskogSærs høy</v>
      </c>
      <c r="K3902" s="111">
        <v>2.5548655235722699</v>
      </c>
      <c r="L3902" s="111">
        <v>0.92784825435236762</v>
      </c>
      <c r="M3902" s="111">
        <v>0.46518126042825314</v>
      </c>
      <c r="N3902" s="112">
        <f t="shared" si="121"/>
        <v>3.9478950383528906</v>
      </c>
    </row>
    <row r="3903" spans="1:14" x14ac:dyDescent="0.25">
      <c r="A3903" s="111" t="s">
        <v>695</v>
      </c>
      <c r="B3903" s="111">
        <f>INDEX(kommuner!C:C,MATCH(_xlfn.NUMBERVALUE(A3903),kommuner!B:B,0))</f>
        <v>3048</v>
      </c>
      <c r="C3903" s="111" t="s">
        <v>127</v>
      </c>
      <c r="D3903" s="111" t="s">
        <v>127</v>
      </c>
      <c r="E3903" s="111" t="s">
        <v>123</v>
      </c>
      <c r="F3903" s="111" t="s">
        <v>179</v>
      </c>
      <c r="G3903" s="111" t="s">
        <v>180</v>
      </c>
      <c r="H3903" s="111" t="s">
        <v>179</v>
      </c>
      <c r="I3903" s="111" t="s">
        <v>180</v>
      </c>
      <c r="J3903" t="str">
        <f t="shared" si="120"/>
        <v>3048SkogOrganisk jordBlandingsskogHøy</v>
      </c>
      <c r="K3903" s="111">
        <v>-5.5554344456832343</v>
      </c>
      <c r="L3903" s="111">
        <v>0.92784825435236762</v>
      </c>
      <c r="M3903" s="111">
        <v>0.46510463492953991</v>
      </c>
      <c r="N3903" s="112">
        <f t="shared" si="121"/>
        <v>-4.1624815564013264</v>
      </c>
    </row>
    <row r="3904" spans="1:14" x14ac:dyDescent="0.25">
      <c r="A3904" s="111" t="s">
        <v>695</v>
      </c>
      <c r="B3904" s="111">
        <f>INDEX(kommuner!C:C,MATCH(_xlfn.NUMBERVALUE(A3904),kommuner!B:B,0))</f>
        <v>3048</v>
      </c>
      <c r="C3904" s="111" t="s">
        <v>127</v>
      </c>
      <c r="D3904" s="111" t="s">
        <v>127</v>
      </c>
      <c r="E3904" s="111" t="s">
        <v>123</v>
      </c>
      <c r="F3904" s="111" t="s">
        <v>179</v>
      </c>
      <c r="G3904" s="111" t="s">
        <v>167</v>
      </c>
      <c r="H3904" s="111" t="s">
        <v>179</v>
      </c>
      <c r="I3904" s="111" t="s">
        <v>167</v>
      </c>
      <c r="J3904" t="str">
        <f t="shared" si="120"/>
        <v>3048SkogOrganisk jordBlandingsskogImpediment</v>
      </c>
      <c r="K3904" s="111">
        <v>-0.28586344175800005</v>
      </c>
      <c r="L3904" s="111">
        <v>0.92784825435236762</v>
      </c>
      <c r="M3904" s="111">
        <v>0.46510463492953991</v>
      </c>
      <c r="N3904" s="112">
        <f t="shared" si="121"/>
        <v>1.1070894475239075</v>
      </c>
    </row>
    <row r="3905" spans="1:14" x14ac:dyDescent="0.25">
      <c r="A3905" s="111" t="s">
        <v>695</v>
      </c>
      <c r="B3905" s="111">
        <f>INDEX(kommuner!C:C,MATCH(_xlfn.NUMBERVALUE(A3905),kommuner!B:B,0))</f>
        <v>3048</v>
      </c>
      <c r="C3905" s="111" t="s">
        <v>127</v>
      </c>
      <c r="D3905" s="111" t="s">
        <v>127</v>
      </c>
      <c r="E3905" s="111" t="s">
        <v>123</v>
      </c>
      <c r="F3905" s="111" t="s">
        <v>179</v>
      </c>
      <c r="G3905" s="111" t="s">
        <v>190</v>
      </c>
      <c r="H3905" s="111" t="s">
        <v>179</v>
      </c>
      <c r="I3905" s="111" t="s">
        <v>190</v>
      </c>
      <c r="J3905" t="str">
        <f t="shared" si="120"/>
        <v>3048SkogOrganisk jordBlandingsskogLav</v>
      </c>
      <c r="K3905" s="111">
        <v>-1.2347339377887629</v>
      </c>
      <c r="L3905" s="111">
        <v>0.92784825435236762</v>
      </c>
      <c r="M3905" s="111">
        <v>0.46510463492953991</v>
      </c>
      <c r="N3905" s="112">
        <f t="shared" si="121"/>
        <v>0.15821895149314458</v>
      </c>
    </row>
    <row r="3906" spans="1:14" x14ac:dyDescent="0.25">
      <c r="A3906" s="111" t="s">
        <v>695</v>
      </c>
      <c r="B3906" s="111">
        <f>INDEX(kommuner!C:C,MATCH(_xlfn.NUMBERVALUE(A3906),kommuner!B:B,0))</f>
        <v>3048</v>
      </c>
      <c r="C3906" s="111" t="s">
        <v>127</v>
      </c>
      <c r="D3906" s="111" t="s">
        <v>127</v>
      </c>
      <c r="E3906" s="111" t="s">
        <v>123</v>
      </c>
      <c r="F3906" s="111" t="s">
        <v>179</v>
      </c>
      <c r="G3906" s="111" t="s">
        <v>173</v>
      </c>
      <c r="H3906" s="111" t="s">
        <v>179</v>
      </c>
      <c r="I3906" s="111" t="s">
        <v>173</v>
      </c>
      <c r="J3906" t="str">
        <f t="shared" si="120"/>
        <v>3048SkogOrganisk jordBlandingsskogMiddels</v>
      </c>
      <c r="K3906" s="111">
        <v>-2.4239591752717748</v>
      </c>
      <c r="L3906" s="111">
        <v>0.92784825435236762</v>
      </c>
      <c r="M3906" s="111">
        <v>0.46510463492953991</v>
      </c>
      <c r="N3906" s="112">
        <f t="shared" si="121"/>
        <v>-1.0310062859898674</v>
      </c>
    </row>
    <row r="3907" spans="1:14" x14ac:dyDescent="0.25">
      <c r="A3907" s="111" t="s">
        <v>695</v>
      </c>
      <c r="B3907" s="111">
        <f>INDEX(kommuner!C:C,MATCH(_xlfn.NUMBERVALUE(A3907),kommuner!B:B,0))</f>
        <v>3048</v>
      </c>
      <c r="C3907" s="111" t="s">
        <v>127</v>
      </c>
      <c r="D3907" s="111" t="s">
        <v>127</v>
      </c>
      <c r="E3907" s="111" t="s">
        <v>123</v>
      </c>
      <c r="F3907" s="111" t="s">
        <v>179</v>
      </c>
      <c r="G3907" s="111" t="s">
        <v>186</v>
      </c>
      <c r="H3907" s="111" t="s">
        <v>179</v>
      </c>
      <c r="I3907" s="111" t="s">
        <v>186</v>
      </c>
      <c r="J3907" t="str">
        <f t="shared" ref="J3907:J3970" si="122">B3907&amp;C3907&amp;E3907&amp;IF(C3907="Skog",F3907&amp;G3907,"")</f>
        <v>3048SkogOrganisk jordBlandingsskogSærs høy</v>
      </c>
      <c r="K3907" s="111">
        <v>-1.5726115302258048</v>
      </c>
      <c r="L3907" s="111">
        <v>0.92784825435236762</v>
      </c>
      <c r="M3907" s="111">
        <v>0.46510463492953991</v>
      </c>
      <c r="N3907" s="112">
        <f t="shared" ref="N3907:N3970" si="123">SUM(K3907:M3907)</f>
        <v>-0.17965864094389727</v>
      </c>
    </row>
    <row r="3908" spans="1:14" x14ac:dyDescent="0.25">
      <c r="A3908" s="111" t="s">
        <v>695</v>
      </c>
      <c r="B3908" s="111">
        <f>INDEX(kommuner!C:C,MATCH(_xlfn.NUMBERVALUE(A3908),kommuner!B:B,0))</f>
        <v>3048</v>
      </c>
      <c r="C3908" s="111" t="s">
        <v>127</v>
      </c>
      <c r="D3908" s="111" t="s">
        <v>127</v>
      </c>
      <c r="E3908" s="111" t="s">
        <v>123</v>
      </c>
      <c r="F3908" s="111" t="s">
        <v>185</v>
      </c>
      <c r="G3908" s="111" t="s">
        <v>180</v>
      </c>
      <c r="H3908" s="111" t="s">
        <v>185</v>
      </c>
      <c r="I3908" s="111" t="s">
        <v>180</v>
      </c>
      <c r="J3908" t="str">
        <f t="shared" si="122"/>
        <v>3048SkogOrganisk jordLauvskogHøy</v>
      </c>
      <c r="K3908" s="111">
        <v>-1.9913688882377358</v>
      </c>
      <c r="L3908" s="111">
        <v>0.92784825435236762</v>
      </c>
      <c r="M3908" s="111">
        <v>0.46510463492953991</v>
      </c>
      <c r="N3908" s="112">
        <f t="shared" si="123"/>
        <v>-0.59841599895582831</v>
      </c>
    </row>
    <row r="3909" spans="1:14" x14ac:dyDescent="0.25">
      <c r="A3909" s="111" t="s">
        <v>695</v>
      </c>
      <c r="B3909" s="111">
        <f>INDEX(kommuner!C:C,MATCH(_xlfn.NUMBERVALUE(A3909),kommuner!B:B,0))</f>
        <v>3048</v>
      </c>
      <c r="C3909" s="111" t="s">
        <v>127</v>
      </c>
      <c r="D3909" s="111" t="s">
        <v>127</v>
      </c>
      <c r="E3909" s="111" t="s">
        <v>123</v>
      </c>
      <c r="F3909" s="111" t="s">
        <v>185</v>
      </c>
      <c r="G3909" s="111" t="s">
        <v>167</v>
      </c>
      <c r="H3909" s="111" t="s">
        <v>185</v>
      </c>
      <c r="I3909" s="111" t="s">
        <v>167</v>
      </c>
      <c r="J3909" t="str">
        <f t="shared" si="122"/>
        <v>3048SkogOrganisk jordLauvskogImpediment</v>
      </c>
      <c r="K3909" s="111">
        <v>0.35000626494250675</v>
      </c>
      <c r="L3909" s="111">
        <v>0.92784825435236762</v>
      </c>
      <c r="M3909" s="111">
        <v>0.46510463492953991</v>
      </c>
      <c r="N3909" s="112">
        <f t="shared" si="123"/>
        <v>1.7429591542244141</v>
      </c>
    </row>
    <row r="3910" spans="1:14" x14ac:dyDescent="0.25">
      <c r="A3910" s="111" t="s">
        <v>695</v>
      </c>
      <c r="B3910" s="111">
        <f>INDEX(kommuner!C:C,MATCH(_xlfn.NUMBERVALUE(A3910),kommuner!B:B,0))</f>
        <v>3048</v>
      </c>
      <c r="C3910" s="111" t="s">
        <v>127</v>
      </c>
      <c r="D3910" s="111" t="s">
        <v>127</v>
      </c>
      <c r="E3910" s="111" t="s">
        <v>123</v>
      </c>
      <c r="F3910" s="111" t="s">
        <v>185</v>
      </c>
      <c r="G3910" s="111" t="s">
        <v>190</v>
      </c>
      <c r="H3910" s="111" t="s">
        <v>185</v>
      </c>
      <c r="I3910" s="111" t="s">
        <v>190</v>
      </c>
      <c r="J3910" t="str">
        <f t="shared" si="122"/>
        <v>3048SkogOrganisk jordLauvskogLav</v>
      </c>
      <c r="K3910" s="111">
        <v>1.1144075558526714</v>
      </c>
      <c r="L3910" s="111">
        <v>0.92784825435236762</v>
      </c>
      <c r="M3910" s="111">
        <v>0.46510463492953991</v>
      </c>
      <c r="N3910" s="112">
        <f t="shared" si="123"/>
        <v>2.5073604451345788</v>
      </c>
    </row>
    <row r="3911" spans="1:14" x14ac:dyDescent="0.25">
      <c r="A3911" s="111" t="s">
        <v>695</v>
      </c>
      <c r="B3911" s="111">
        <f>INDEX(kommuner!C:C,MATCH(_xlfn.NUMBERVALUE(A3911),kommuner!B:B,0))</f>
        <v>3048</v>
      </c>
      <c r="C3911" s="111" t="s">
        <v>127</v>
      </c>
      <c r="D3911" s="111" t="s">
        <v>127</v>
      </c>
      <c r="E3911" s="111" t="s">
        <v>123</v>
      </c>
      <c r="F3911" s="111" t="s">
        <v>185</v>
      </c>
      <c r="G3911" s="111" t="s">
        <v>173</v>
      </c>
      <c r="H3911" s="111" t="s">
        <v>185</v>
      </c>
      <c r="I3911" s="111" t="s">
        <v>173</v>
      </c>
      <c r="J3911" t="str">
        <f t="shared" si="122"/>
        <v>3048SkogOrganisk jordLauvskogMiddels</v>
      </c>
      <c r="K3911" s="111">
        <v>-0.62664468270982987</v>
      </c>
      <c r="L3911" s="111">
        <v>0.92784825435236762</v>
      </c>
      <c r="M3911" s="111">
        <v>0.46510463492953991</v>
      </c>
      <c r="N3911" s="112">
        <f t="shared" si="123"/>
        <v>0.76630820657207765</v>
      </c>
    </row>
    <row r="3912" spans="1:14" x14ac:dyDescent="0.25">
      <c r="A3912" s="111" t="s">
        <v>695</v>
      </c>
      <c r="B3912" s="111">
        <f>INDEX(kommuner!C:C,MATCH(_xlfn.NUMBERVALUE(A3912),kommuner!B:B,0))</f>
        <v>3048</v>
      </c>
      <c r="C3912" s="111" t="s">
        <v>127</v>
      </c>
      <c r="D3912" s="111" t="s">
        <v>127</v>
      </c>
      <c r="E3912" s="111" t="s">
        <v>123</v>
      </c>
      <c r="F3912" s="111" t="s">
        <v>185</v>
      </c>
      <c r="G3912" s="111" t="s">
        <v>186</v>
      </c>
      <c r="H3912" s="111" t="s">
        <v>185</v>
      </c>
      <c r="I3912" s="111" t="s">
        <v>186</v>
      </c>
      <c r="J3912" t="str">
        <f t="shared" si="122"/>
        <v>3048SkogOrganisk jordLauvskogSærs høy</v>
      </c>
      <c r="K3912" s="111">
        <v>-1.8997279926091779</v>
      </c>
      <c r="L3912" s="111">
        <v>0.92784825435236762</v>
      </c>
      <c r="M3912" s="111">
        <v>0.46510463492953991</v>
      </c>
      <c r="N3912" s="112">
        <f t="shared" si="123"/>
        <v>-0.50677510332727038</v>
      </c>
    </row>
    <row r="3913" spans="1:14" x14ac:dyDescent="0.25">
      <c r="A3913" s="111" t="s">
        <v>695</v>
      </c>
      <c r="B3913" s="111">
        <f>INDEX(kommuner!C:C,MATCH(_xlfn.NUMBERVALUE(A3913),kommuner!B:B,0))</f>
        <v>3048</v>
      </c>
      <c r="C3913" s="111" t="s">
        <v>83</v>
      </c>
      <c r="D3913" s="111" t="s">
        <v>83</v>
      </c>
      <c r="E3913" s="111" t="s">
        <v>126</v>
      </c>
      <c r="F3913" s="111" t="s">
        <v>139</v>
      </c>
      <c r="G3913" s="111" t="s">
        <v>139</v>
      </c>
      <c r="H3913" s="111" t="s">
        <v>139</v>
      </c>
      <c r="I3913" s="111" t="s">
        <v>139</v>
      </c>
      <c r="J3913" t="str">
        <f t="shared" si="122"/>
        <v>3048Utbygd arealMineraljord</v>
      </c>
      <c r="K3913" s="111">
        <v>0.42279414509845159</v>
      </c>
      <c r="L3913" s="111">
        <v>0</v>
      </c>
      <c r="M3913" s="111">
        <v>1.303047089454229E-2</v>
      </c>
      <c r="N3913" s="112">
        <f t="shared" si="123"/>
        <v>0.43582461599299388</v>
      </c>
    </row>
    <row r="3914" spans="1:14" x14ac:dyDescent="0.25">
      <c r="A3914" s="111" t="s">
        <v>695</v>
      </c>
      <c r="B3914" s="111">
        <f>INDEX(kommuner!C:C,MATCH(_xlfn.NUMBERVALUE(A3914),kommuner!B:B,0))</f>
        <v>3048</v>
      </c>
      <c r="C3914" s="111" t="s">
        <v>83</v>
      </c>
      <c r="D3914" s="111" t="s">
        <v>83</v>
      </c>
      <c r="E3914" s="111" t="s">
        <v>123</v>
      </c>
      <c r="F3914" s="111" t="s">
        <v>139</v>
      </c>
      <c r="G3914" s="111" t="s">
        <v>139</v>
      </c>
      <c r="H3914" s="111" t="s">
        <v>139</v>
      </c>
      <c r="I3914" s="111" t="s">
        <v>139</v>
      </c>
      <c r="J3914" t="str">
        <f t="shared" si="122"/>
        <v>3048Utbygd arealOrganisk jord</v>
      </c>
      <c r="K3914" s="111">
        <v>29.011421395201612</v>
      </c>
      <c r="L3914" s="111">
        <v>0</v>
      </c>
      <c r="M3914" s="111">
        <v>1.303047089454229E-2</v>
      </c>
      <c r="N3914" s="112">
        <f t="shared" si="123"/>
        <v>29.024451866096154</v>
      </c>
    </row>
    <row r="3915" spans="1:14" x14ac:dyDescent="0.25">
      <c r="A3915" s="111" t="s">
        <v>695</v>
      </c>
      <c r="B3915" s="111">
        <f>INDEX(kommuner!C:C,MATCH(_xlfn.NUMBERVALUE(A3915),kommuner!B:B,0))</f>
        <v>3048</v>
      </c>
      <c r="C3915" s="111" t="s">
        <v>181</v>
      </c>
      <c r="D3915" s="111" t="s">
        <v>181</v>
      </c>
      <c r="E3915" s="111" t="s">
        <v>123</v>
      </c>
      <c r="F3915" s="111" t="s">
        <v>139</v>
      </c>
      <c r="G3915" s="111" t="s">
        <v>139</v>
      </c>
      <c r="H3915" s="111" t="s">
        <v>139</v>
      </c>
      <c r="I3915" s="111" t="s">
        <v>139</v>
      </c>
      <c r="J3915" t="str">
        <f t="shared" si="122"/>
        <v>3048Vann og myrOrganisk jord</v>
      </c>
      <c r="K3915" s="111">
        <v>-0.31088998224577308</v>
      </c>
      <c r="L3915" s="111">
        <v>0</v>
      </c>
      <c r="M3915" s="111">
        <v>0</v>
      </c>
      <c r="N3915" s="112">
        <f t="shared" si="123"/>
        <v>-0.31088998224577308</v>
      </c>
    </row>
    <row r="3916" spans="1:14" x14ac:dyDescent="0.25">
      <c r="A3916" s="111" t="s">
        <v>696</v>
      </c>
      <c r="B3916" s="111">
        <f>INDEX(kommuner!C:C,MATCH(_xlfn.NUMBERVALUE(A3916),kommuner!B:B,0))</f>
        <v>3005</v>
      </c>
      <c r="C3916" s="111" t="s">
        <v>82</v>
      </c>
      <c r="D3916" s="111" t="s">
        <v>82</v>
      </c>
      <c r="E3916" s="111" t="s">
        <v>126</v>
      </c>
      <c r="F3916" s="111" t="s">
        <v>139</v>
      </c>
      <c r="G3916" s="111" t="s">
        <v>139</v>
      </c>
      <c r="H3916" s="111" t="s">
        <v>139</v>
      </c>
      <c r="I3916" s="111" t="s">
        <v>139</v>
      </c>
      <c r="J3916" t="str">
        <f t="shared" si="122"/>
        <v>3005Annen utmarkMineraljord</v>
      </c>
      <c r="K3916" s="111">
        <v>-0.16852781479621071</v>
      </c>
      <c r="L3916" s="111">
        <v>0</v>
      </c>
      <c r="M3916" s="111">
        <v>0</v>
      </c>
      <c r="N3916" s="112">
        <f t="shared" si="123"/>
        <v>-0.16852781479621071</v>
      </c>
    </row>
    <row r="3917" spans="1:14" x14ac:dyDescent="0.25">
      <c r="A3917" s="111" t="s">
        <v>696</v>
      </c>
      <c r="B3917" s="111">
        <f>INDEX(kommuner!C:C,MATCH(_xlfn.NUMBERVALUE(A3917),kommuner!B:B,0))</f>
        <v>3005</v>
      </c>
      <c r="C3917" s="111" t="s">
        <v>121</v>
      </c>
      <c r="D3917" s="111" t="s">
        <v>121</v>
      </c>
      <c r="E3917" s="111" t="s">
        <v>126</v>
      </c>
      <c r="F3917" s="111" t="s">
        <v>139</v>
      </c>
      <c r="G3917" s="111" t="s">
        <v>139</v>
      </c>
      <c r="H3917" s="111" t="s">
        <v>139</v>
      </c>
      <c r="I3917" s="111" t="s">
        <v>139</v>
      </c>
      <c r="J3917" t="str">
        <f t="shared" si="122"/>
        <v>3005BeiteMineraljord</v>
      </c>
      <c r="K3917" s="111">
        <v>-0.43305842942580308</v>
      </c>
      <c r="L3917" s="111">
        <v>0</v>
      </c>
      <c r="M3917" s="111">
        <v>1.2448711246839999E-7</v>
      </c>
      <c r="N3917" s="112">
        <f t="shared" si="123"/>
        <v>-0.43305830493869063</v>
      </c>
    </row>
    <row r="3918" spans="1:14" x14ac:dyDescent="0.25">
      <c r="A3918" s="111" t="s">
        <v>696</v>
      </c>
      <c r="B3918" s="111">
        <f>INDEX(kommuner!C:C,MATCH(_xlfn.NUMBERVALUE(A3918),kommuner!B:B,0))</f>
        <v>3005</v>
      </c>
      <c r="C3918" s="111" t="s">
        <v>121</v>
      </c>
      <c r="D3918" s="111" t="s">
        <v>121</v>
      </c>
      <c r="E3918" s="111" t="s">
        <v>123</v>
      </c>
      <c r="F3918" s="111" t="s">
        <v>139</v>
      </c>
      <c r="G3918" s="111" t="s">
        <v>139</v>
      </c>
      <c r="H3918" s="111" t="s">
        <v>139</v>
      </c>
      <c r="I3918" s="111" t="s">
        <v>139</v>
      </c>
      <c r="J3918" t="str">
        <f t="shared" si="122"/>
        <v>3005BeiteOrganisk jord</v>
      </c>
      <c r="K3918" s="111">
        <v>12.077525935985037</v>
      </c>
      <c r="L3918" s="111">
        <v>1.6412500000000001</v>
      </c>
      <c r="M3918" s="111">
        <v>0</v>
      </c>
      <c r="N3918" s="112">
        <f t="shared" si="123"/>
        <v>13.718775935985036</v>
      </c>
    </row>
    <row r="3919" spans="1:14" x14ac:dyDescent="0.25">
      <c r="A3919" s="111" t="s">
        <v>696</v>
      </c>
      <c r="B3919" s="111">
        <f>INDEX(kommuner!C:C,MATCH(_xlfn.NUMBERVALUE(A3919),kommuner!B:B,0))</f>
        <v>3005</v>
      </c>
      <c r="C3919" s="111" t="s">
        <v>84</v>
      </c>
      <c r="D3919" s="111" t="s">
        <v>84</v>
      </c>
      <c r="E3919" s="111" t="s">
        <v>126</v>
      </c>
      <c r="F3919" s="111" t="s">
        <v>139</v>
      </c>
      <c r="G3919" s="111" t="s">
        <v>139</v>
      </c>
      <c r="H3919" s="111" t="s">
        <v>139</v>
      </c>
      <c r="I3919" s="111" t="s">
        <v>139</v>
      </c>
      <c r="J3919" t="str">
        <f t="shared" si="122"/>
        <v>3005Dyrket markMineraljord</v>
      </c>
      <c r="K3919" s="111">
        <v>-0.34894984671512541</v>
      </c>
      <c r="L3919" s="111">
        <v>0</v>
      </c>
      <c r="M3919" s="111">
        <v>0</v>
      </c>
      <c r="N3919" s="112">
        <f t="shared" si="123"/>
        <v>-0.34894984671512541</v>
      </c>
    </row>
    <row r="3920" spans="1:14" x14ac:dyDescent="0.25">
      <c r="A3920" s="111" t="s">
        <v>696</v>
      </c>
      <c r="B3920" s="111">
        <f>INDEX(kommuner!C:C,MATCH(_xlfn.NUMBERVALUE(A3920),kommuner!B:B,0))</f>
        <v>3005</v>
      </c>
      <c r="C3920" s="111" t="s">
        <v>84</v>
      </c>
      <c r="D3920" s="111" t="s">
        <v>84</v>
      </c>
      <c r="E3920" s="111" t="s">
        <v>123</v>
      </c>
      <c r="F3920" s="111" t="s">
        <v>139</v>
      </c>
      <c r="G3920" s="111" t="s">
        <v>139</v>
      </c>
      <c r="H3920" s="111" t="s">
        <v>139</v>
      </c>
      <c r="I3920" s="111" t="s">
        <v>139</v>
      </c>
      <c r="J3920" t="str">
        <f t="shared" si="122"/>
        <v>3005Dyrket markOrganisk jord</v>
      </c>
      <c r="K3920" s="111">
        <v>28.726149366675592</v>
      </c>
      <c r="L3920" s="111">
        <v>1.45625</v>
      </c>
      <c r="M3920" s="111">
        <v>0</v>
      </c>
      <c r="N3920" s="112">
        <f t="shared" si="123"/>
        <v>30.182399366675593</v>
      </c>
    </row>
    <row r="3921" spans="1:14" x14ac:dyDescent="0.25">
      <c r="A3921" s="111" t="s">
        <v>696</v>
      </c>
      <c r="B3921" s="111">
        <f>INDEX(kommuner!C:C,MATCH(_xlfn.NUMBERVALUE(A3921),kommuner!B:B,0))</f>
        <v>3005</v>
      </c>
      <c r="C3921" s="111" t="s">
        <v>127</v>
      </c>
      <c r="D3921" s="111" t="s">
        <v>127</v>
      </c>
      <c r="E3921" s="111" t="s">
        <v>126</v>
      </c>
      <c r="F3921" s="111" t="s">
        <v>172</v>
      </c>
      <c r="G3921" s="111" t="s">
        <v>180</v>
      </c>
      <c r="H3921" s="111" t="s">
        <v>172</v>
      </c>
      <c r="I3921" s="111" t="s">
        <v>180</v>
      </c>
      <c r="J3921" t="str">
        <f t="shared" si="122"/>
        <v>3005SkogMineraljordBarskogHøy</v>
      </c>
      <c r="K3921" s="111">
        <v>-4.2610596243420318</v>
      </c>
      <c r="L3921" s="111">
        <v>0.85306406685236758</v>
      </c>
      <c r="M3921" s="111">
        <v>6.4056614999681585E-2</v>
      </c>
      <c r="N3921" s="112">
        <f t="shared" si="123"/>
        <v>-3.3439389424899826</v>
      </c>
    </row>
    <row r="3922" spans="1:14" x14ac:dyDescent="0.25">
      <c r="A3922" s="111" t="s">
        <v>696</v>
      </c>
      <c r="B3922" s="111">
        <f>INDEX(kommuner!C:C,MATCH(_xlfn.NUMBERVALUE(A3922),kommuner!B:B,0))</f>
        <v>3005</v>
      </c>
      <c r="C3922" s="111" t="s">
        <v>127</v>
      </c>
      <c r="D3922" s="111" t="s">
        <v>127</v>
      </c>
      <c r="E3922" s="111" t="s">
        <v>126</v>
      </c>
      <c r="F3922" s="111" t="s">
        <v>172</v>
      </c>
      <c r="G3922" s="111" t="s">
        <v>167</v>
      </c>
      <c r="H3922" s="111" t="s">
        <v>172</v>
      </c>
      <c r="I3922" s="111" t="s">
        <v>167</v>
      </c>
      <c r="J3922" t="str">
        <f t="shared" si="122"/>
        <v>3005SkogMineraljordBarskogImpediment</v>
      </c>
      <c r="K3922" s="111">
        <v>-1.5740166960016819</v>
      </c>
      <c r="L3922" s="111">
        <v>0.85306406685236758</v>
      </c>
      <c r="M3922" s="111">
        <v>6.3979989500968365E-2</v>
      </c>
      <c r="N3922" s="112">
        <f t="shared" si="123"/>
        <v>-0.65697263964834596</v>
      </c>
    </row>
    <row r="3923" spans="1:14" x14ac:dyDescent="0.25">
      <c r="A3923" s="111" t="s">
        <v>696</v>
      </c>
      <c r="B3923" s="111">
        <f>INDEX(kommuner!C:C,MATCH(_xlfn.NUMBERVALUE(A3923),kommuner!B:B,0))</f>
        <v>3005</v>
      </c>
      <c r="C3923" s="111" t="s">
        <v>127</v>
      </c>
      <c r="D3923" s="111" t="s">
        <v>127</v>
      </c>
      <c r="E3923" s="111" t="s">
        <v>126</v>
      </c>
      <c r="F3923" s="111" t="s">
        <v>172</v>
      </c>
      <c r="G3923" s="111" t="s">
        <v>190</v>
      </c>
      <c r="H3923" s="111" t="s">
        <v>172</v>
      </c>
      <c r="I3923" s="111" t="s">
        <v>190</v>
      </c>
      <c r="J3923" t="str">
        <f t="shared" si="122"/>
        <v>3005SkogMineraljordBarskogLav</v>
      </c>
      <c r="K3923" s="111">
        <v>-2.1094741240186856</v>
      </c>
      <c r="L3923" s="111">
        <v>0.85306406685236758</v>
      </c>
      <c r="M3923" s="111">
        <v>6.3979989500968365E-2</v>
      </c>
      <c r="N3923" s="112">
        <f t="shared" si="123"/>
        <v>-1.1924300676653499</v>
      </c>
    </row>
    <row r="3924" spans="1:14" x14ac:dyDescent="0.25">
      <c r="A3924" s="111" t="s">
        <v>696</v>
      </c>
      <c r="B3924" s="111">
        <f>INDEX(kommuner!C:C,MATCH(_xlfn.NUMBERVALUE(A3924),kommuner!B:B,0))</f>
        <v>3005</v>
      </c>
      <c r="C3924" s="111" t="s">
        <v>127</v>
      </c>
      <c r="D3924" s="111" t="s">
        <v>127</v>
      </c>
      <c r="E3924" s="111" t="s">
        <v>126</v>
      </c>
      <c r="F3924" s="111" t="s">
        <v>172</v>
      </c>
      <c r="G3924" s="111" t="s">
        <v>173</v>
      </c>
      <c r="H3924" s="111" t="s">
        <v>172</v>
      </c>
      <c r="I3924" s="111" t="s">
        <v>173</v>
      </c>
      <c r="J3924" t="str">
        <f t="shared" si="122"/>
        <v>3005SkogMineraljordBarskogMiddels</v>
      </c>
      <c r="K3924" s="111">
        <v>-2.8820985952554645</v>
      </c>
      <c r="L3924" s="111">
        <v>0.85306406685236758</v>
      </c>
      <c r="M3924" s="111">
        <v>6.4056614999681585E-2</v>
      </c>
      <c r="N3924" s="112">
        <f t="shared" si="123"/>
        <v>-1.9649779134034155</v>
      </c>
    </row>
    <row r="3925" spans="1:14" x14ac:dyDescent="0.25">
      <c r="A3925" s="111" t="s">
        <v>696</v>
      </c>
      <c r="B3925" s="111">
        <f>INDEX(kommuner!C:C,MATCH(_xlfn.NUMBERVALUE(A3925),kommuner!B:B,0))</f>
        <v>3005</v>
      </c>
      <c r="C3925" s="111" t="s">
        <v>127</v>
      </c>
      <c r="D3925" s="111" t="s">
        <v>127</v>
      </c>
      <c r="E3925" s="111" t="s">
        <v>126</v>
      </c>
      <c r="F3925" s="111" t="s">
        <v>172</v>
      </c>
      <c r="G3925" s="111" t="s">
        <v>186</v>
      </c>
      <c r="H3925" s="111" t="s">
        <v>172</v>
      </c>
      <c r="I3925" s="111" t="s">
        <v>186</v>
      </c>
      <c r="J3925" t="str">
        <f t="shared" si="122"/>
        <v>3005SkogMineraljordBarskogSærs høy</v>
      </c>
      <c r="K3925" s="111">
        <v>0.12072674540874306</v>
      </c>
      <c r="L3925" s="111">
        <v>0.85306406685236758</v>
      </c>
      <c r="M3925" s="111">
        <v>6.4056614999681585E-2</v>
      </c>
      <c r="N3925" s="112">
        <f t="shared" si="123"/>
        <v>1.0378474272607923</v>
      </c>
    </row>
    <row r="3926" spans="1:14" x14ac:dyDescent="0.25">
      <c r="A3926" s="111" t="s">
        <v>696</v>
      </c>
      <c r="B3926" s="111">
        <f>INDEX(kommuner!C:C,MATCH(_xlfn.NUMBERVALUE(A3926),kommuner!B:B,0))</f>
        <v>3005</v>
      </c>
      <c r="C3926" s="111" t="s">
        <v>127</v>
      </c>
      <c r="D3926" s="111" t="s">
        <v>127</v>
      </c>
      <c r="E3926" s="111" t="s">
        <v>126</v>
      </c>
      <c r="F3926" s="111" t="s">
        <v>179</v>
      </c>
      <c r="G3926" s="111" t="s">
        <v>180</v>
      </c>
      <c r="H3926" s="111" t="s">
        <v>179</v>
      </c>
      <c r="I3926" s="111" t="s">
        <v>180</v>
      </c>
      <c r="J3926" t="str">
        <f t="shared" si="122"/>
        <v>3005SkogMineraljordBlandingsskogHøy</v>
      </c>
      <c r="K3926" s="111">
        <v>-8.5703651807373102</v>
      </c>
      <c r="L3926" s="111">
        <v>0.85306406685236758</v>
      </c>
      <c r="M3926" s="111">
        <v>6.3979989500968365E-2</v>
      </c>
      <c r="N3926" s="112">
        <f t="shared" si="123"/>
        <v>-7.6533211243839743</v>
      </c>
    </row>
    <row r="3927" spans="1:14" x14ac:dyDescent="0.25">
      <c r="A3927" s="111" t="s">
        <v>696</v>
      </c>
      <c r="B3927" s="111">
        <f>INDEX(kommuner!C:C,MATCH(_xlfn.NUMBERVALUE(A3927),kommuner!B:B,0))</f>
        <v>3005</v>
      </c>
      <c r="C3927" s="111" t="s">
        <v>127</v>
      </c>
      <c r="D3927" s="111" t="s">
        <v>127</v>
      </c>
      <c r="E3927" s="111" t="s">
        <v>126</v>
      </c>
      <c r="F3927" s="111" t="s">
        <v>179</v>
      </c>
      <c r="G3927" s="111" t="s">
        <v>167</v>
      </c>
      <c r="H3927" s="111" t="s">
        <v>179</v>
      </c>
      <c r="I3927" s="111" t="s">
        <v>167</v>
      </c>
      <c r="J3927" t="str">
        <f t="shared" si="122"/>
        <v>3005SkogMineraljordBlandingsskogImpediment</v>
      </c>
      <c r="K3927" s="111">
        <v>-2.0950685747655116</v>
      </c>
      <c r="L3927" s="111">
        <v>0.85306406685236758</v>
      </c>
      <c r="M3927" s="111">
        <v>6.3979989500968365E-2</v>
      </c>
      <c r="N3927" s="112">
        <f t="shared" si="123"/>
        <v>-1.1780245184121758</v>
      </c>
    </row>
    <row r="3928" spans="1:14" x14ac:dyDescent="0.25">
      <c r="A3928" s="111" t="s">
        <v>696</v>
      </c>
      <c r="B3928" s="111">
        <f>INDEX(kommuner!C:C,MATCH(_xlfn.NUMBERVALUE(A3928),kommuner!B:B,0))</f>
        <v>3005</v>
      </c>
      <c r="C3928" s="111" t="s">
        <v>127</v>
      </c>
      <c r="D3928" s="111" t="s">
        <v>127</v>
      </c>
      <c r="E3928" s="111" t="s">
        <v>126</v>
      </c>
      <c r="F3928" s="111" t="s">
        <v>179</v>
      </c>
      <c r="G3928" s="111" t="s">
        <v>190</v>
      </c>
      <c r="H3928" s="111" t="s">
        <v>179</v>
      </c>
      <c r="I3928" s="111" t="s">
        <v>190</v>
      </c>
      <c r="J3928" t="str">
        <f t="shared" si="122"/>
        <v>3005SkogMineraljordBlandingsskogLav</v>
      </c>
      <c r="K3928" s="111">
        <v>-3.814060654162915</v>
      </c>
      <c r="L3928" s="111">
        <v>0.85306406685236758</v>
      </c>
      <c r="M3928" s="111">
        <v>6.3979989500968365E-2</v>
      </c>
      <c r="N3928" s="112">
        <f t="shared" si="123"/>
        <v>-2.897016597809579</v>
      </c>
    </row>
    <row r="3929" spans="1:14" x14ac:dyDescent="0.25">
      <c r="A3929" s="111" t="s">
        <v>696</v>
      </c>
      <c r="B3929" s="111">
        <f>INDEX(kommuner!C:C,MATCH(_xlfn.NUMBERVALUE(A3929),kommuner!B:B,0))</f>
        <v>3005</v>
      </c>
      <c r="C3929" s="111" t="s">
        <v>127</v>
      </c>
      <c r="D3929" s="111" t="s">
        <v>127</v>
      </c>
      <c r="E3929" s="111" t="s">
        <v>126</v>
      </c>
      <c r="F3929" s="111" t="s">
        <v>179</v>
      </c>
      <c r="G3929" s="111" t="s">
        <v>173</v>
      </c>
      <c r="H3929" s="111" t="s">
        <v>179</v>
      </c>
      <c r="I3929" s="111" t="s">
        <v>173</v>
      </c>
      <c r="J3929" t="str">
        <f t="shared" si="122"/>
        <v>3005SkogMineraljordBlandingsskogMiddels</v>
      </c>
      <c r="K3929" s="111">
        <v>-4.5623521854183373</v>
      </c>
      <c r="L3929" s="111">
        <v>0.85306406685236758</v>
      </c>
      <c r="M3929" s="111">
        <v>6.3979989500968365E-2</v>
      </c>
      <c r="N3929" s="112">
        <f t="shared" si="123"/>
        <v>-3.6453081290650013</v>
      </c>
    </row>
    <row r="3930" spans="1:14" x14ac:dyDescent="0.25">
      <c r="A3930" s="111" t="s">
        <v>696</v>
      </c>
      <c r="B3930" s="111">
        <f>INDEX(kommuner!C:C,MATCH(_xlfn.NUMBERVALUE(A3930),kommuner!B:B,0))</f>
        <v>3005</v>
      </c>
      <c r="C3930" s="111" t="s">
        <v>127</v>
      </c>
      <c r="D3930" s="111" t="s">
        <v>127</v>
      </c>
      <c r="E3930" s="111" t="s">
        <v>126</v>
      </c>
      <c r="F3930" s="111" t="s">
        <v>179</v>
      </c>
      <c r="G3930" s="111" t="s">
        <v>186</v>
      </c>
      <c r="H3930" s="111" t="s">
        <v>179</v>
      </c>
      <c r="I3930" s="111" t="s">
        <v>186</v>
      </c>
      <c r="J3930" t="str">
        <f t="shared" si="122"/>
        <v>3005SkogMineraljordBlandingsskogSærs høy</v>
      </c>
      <c r="K3930" s="111">
        <v>-2.9395925245326562</v>
      </c>
      <c r="L3930" s="111">
        <v>0.85306406685236758</v>
      </c>
      <c r="M3930" s="111">
        <v>6.3979989500968365E-2</v>
      </c>
      <c r="N3930" s="112">
        <f t="shared" si="123"/>
        <v>-2.0225484681793202</v>
      </c>
    </row>
    <row r="3931" spans="1:14" x14ac:dyDescent="0.25">
      <c r="A3931" s="111" t="s">
        <v>696</v>
      </c>
      <c r="B3931" s="111">
        <f>INDEX(kommuner!C:C,MATCH(_xlfn.NUMBERVALUE(A3931),kommuner!B:B,0))</f>
        <v>3005</v>
      </c>
      <c r="C3931" s="111" t="s">
        <v>127</v>
      </c>
      <c r="D3931" s="111" t="s">
        <v>127</v>
      </c>
      <c r="E3931" s="111" t="s">
        <v>126</v>
      </c>
      <c r="F3931" s="111" t="s">
        <v>185</v>
      </c>
      <c r="G3931" s="111" t="s">
        <v>180</v>
      </c>
      <c r="H3931" s="111" t="s">
        <v>185</v>
      </c>
      <c r="I3931" s="111" t="s">
        <v>180</v>
      </c>
      <c r="J3931" t="str">
        <f t="shared" si="122"/>
        <v>3005SkogMineraljordLauvskogHøy</v>
      </c>
      <c r="K3931" s="111">
        <v>-3.6072016095960531</v>
      </c>
      <c r="L3931" s="111">
        <v>0.85306406685236758</v>
      </c>
      <c r="M3931" s="111">
        <v>6.3979989500968365E-2</v>
      </c>
      <c r="N3931" s="112">
        <f t="shared" si="123"/>
        <v>-2.6901575532427171</v>
      </c>
    </row>
    <row r="3932" spans="1:14" x14ac:dyDescent="0.25">
      <c r="A3932" s="111" t="s">
        <v>696</v>
      </c>
      <c r="B3932" s="111">
        <f>INDEX(kommuner!C:C,MATCH(_xlfn.NUMBERVALUE(A3932),kommuner!B:B,0))</f>
        <v>3005</v>
      </c>
      <c r="C3932" s="111" t="s">
        <v>127</v>
      </c>
      <c r="D3932" s="111" t="s">
        <v>127</v>
      </c>
      <c r="E3932" s="111" t="s">
        <v>126</v>
      </c>
      <c r="F3932" s="111" t="s">
        <v>185</v>
      </c>
      <c r="G3932" s="111" t="s">
        <v>167</v>
      </c>
      <c r="H3932" s="111" t="s">
        <v>185</v>
      </c>
      <c r="I3932" s="111" t="s">
        <v>167</v>
      </c>
      <c r="J3932" t="str">
        <f t="shared" si="122"/>
        <v>3005SkogMineraljordLauvskogImpediment</v>
      </c>
      <c r="K3932" s="111">
        <v>-1.1043030228661443</v>
      </c>
      <c r="L3932" s="111">
        <v>0.85306406685236758</v>
      </c>
      <c r="M3932" s="111">
        <v>6.3979989500968365E-2</v>
      </c>
      <c r="N3932" s="112">
        <f t="shared" si="123"/>
        <v>-0.18725896651280841</v>
      </c>
    </row>
    <row r="3933" spans="1:14" x14ac:dyDescent="0.25">
      <c r="A3933" s="111" t="s">
        <v>696</v>
      </c>
      <c r="B3933" s="111">
        <f>INDEX(kommuner!C:C,MATCH(_xlfn.NUMBERVALUE(A3933),kommuner!B:B,0))</f>
        <v>3005</v>
      </c>
      <c r="C3933" s="111" t="s">
        <v>127</v>
      </c>
      <c r="D3933" s="111" t="s">
        <v>127</v>
      </c>
      <c r="E3933" s="111" t="s">
        <v>126</v>
      </c>
      <c r="F3933" s="111" t="s">
        <v>185</v>
      </c>
      <c r="G3933" s="111" t="s">
        <v>190</v>
      </c>
      <c r="H3933" s="111" t="s">
        <v>185</v>
      </c>
      <c r="I3933" s="111" t="s">
        <v>190</v>
      </c>
      <c r="J3933" t="str">
        <f t="shared" si="122"/>
        <v>3005SkogMineraljordLauvskogLav</v>
      </c>
      <c r="K3933" s="111">
        <v>-8.9748170935426599E-2</v>
      </c>
      <c r="L3933" s="111">
        <v>0.85306406685236758</v>
      </c>
      <c r="M3933" s="111">
        <v>6.3979989500968365E-2</v>
      </c>
      <c r="N3933" s="112">
        <f t="shared" si="123"/>
        <v>0.82729588541790933</v>
      </c>
    </row>
    <row r="3934" spans="1:14" x14ac:dyDescent="0.25">
      <c r="A3934" s="111" t="s">
        <v>696</v>
      </c>
      <c r="B3934" s="111">
        <f>INDEX(kommuner!C:C,MATCH(_xlfn.NUMBERVALUE(A3934),kommuner!B:B,0))</f>
        <v>3005</v>
      </c>
      <c r="C3934" s="111" t="s">
        <v>127</v>
      </c>
      <c r="D3934" s="111" t="s">
        <v>127</v>
      </c>
      <c r="E3934" s="111" t="s">
        <v>126</v>
      </c>
      <c r="F3934" s="111" t="s">
        <v>185</v>
      </c>
      <c r="G3934" s="111" t="s">
        <v>173</v>
      </c>
      <c r="H3934" s="111" t="s">
        <v>185</v>
      </c>
      <c r="I3934" s="111" t="s">
        <v>173</v>
      </c>
      <c r="J3934" t="str">
        <f t="shared" si="122"/>
        <v>3005SkogMineraljordLauvskogMiddels</v>
      </c>
      <c r="K3934" s="111">
        <v>-2.4151390344437029</v>
      </c>
      <c r="L3934" s="111">
        <v>0.85306406685236758</v>
      </c>
      <c r="M3934" s="111">
        <v>6.3979989500968365E-2</v>
      </c>
      <c r="N3934" s="112">
        <f t="shared" si="123"/>
        <v>-1.4980949780903672</v>
      </c>
    </row>
    <row r="3935" spans="1:14" x14ac:dyDescent="0.25">
      <c r="A3935" s="111" t="s">
        <v>696</v>
      </c>
      <c r="B3935" s="111">
        <f>INDEX(kommuner!C:C,MATCH(_xlfn.NUMBERVALUE(A3935),kommuner!B:B,0))</f>
        <v>3005</v>
      </c>
      <c r="C3935" s="111" t="s">
        <v>127</v>
      </c>
      <c r="D3935" s="111" t="s">
        <v>127</v>
      </c>
      <c r="E3935" s="111" t="s">
        <v>126</v>
      </c>
      <c r="F3935" s="111" t="s">
        <v>185</v>
      </c>
      <c r="G3935" s="111" t="s">
        <v>186</v>
      </c>
      <c r="H3935" s="111" t="s">
        <v>185</v>
      </c>
      <c r="I3935" s="111" t="s">
        <v>186</v>
      </c>
      <c r="J3935" t="str">
        <f t="shared" si="122"/>
        <v>3005SkogMineraljordLauvskogSærs høy</v>
      </c>
      <c r="K3935" s="111">
        <v>-3.6560473259425113</v>
      </c>
      <c r="L3935" s="111">
        <v>0.85306406685236758</v>
      </c>
      <c r="M3935" s="111">
        <v>6.3979989500968365E-2</v>
      </c>
      <c r="N3935" s="112">
        <f t="shared" si="123"/>
        <v>-2.7390032695891753</v>
      </c>
    </row>
    <row r="3936" spans="1:14" x14ac:dyDescent="0.25">
      <c r="A3936" s="111" t="s">
        <v>696</v>
      </c>
      <c r="B3936" s="111">
        <f>INDEX(kommuner!C:C,MATCH(_xlfn.NUMBERVALUE(A3936),kommuner!B:B,0))</f>
        <v>3005</v>
      </c>
      <c r="C3936" s="111" t="s">
        <v>127</v>
      </c>
      <c r="D3936" s="111" t="s">
        <v>127</v>
      </c>
      <c r="E3936" s="111" t="s">
        <v>123</v>
      </c>
      <c r="F3936" s="111" t="s">
        <v>172</v>
      </c>
      <c r="G3936" s="111" t="s">
        <v>180</v>
      </c>
      <c r="H3936" s="111" t="s">
        <v>172</v>
      </c>
      <c r="I3936" s="111" t="s">
        <v>180</v>
      </c>
      <c r="J3936" t="str">
        <f t="shared" si="122"/>
        <v>3005SkogOrganisk jordBarskogHøy</v>
      </c>
      <c r="K3936" s="111">
        <v>-2.5184559031994138</v>
      </c>
      <c r="L3936" s="111">
        <v>0.92784825435236762</v>
      </c>
      <c r="M3936" s="111">
        <v>0.46518126042825314</v>
      </c>
      <c r="N3936" s="112">
        <f t="shared" si="123"/>
        <v>-1.1254263884187932</v>
      </c>
    </row>
    <row r="3937" spans="1:14" x14ac:dyDescent="0.25">
      <c r="A3937" s="111" t="s">
        <v>696</v>
      </c>
      <c r="B3937" s="111">
        <f>INDEX(kommuner!C:C,MATCH(_xlfn.NUMBERVALUE(A3937),kommuner!B:B,0))</f>
        <v>3005</v>
      </c>
      <c r="C3937" s="111" t="s">
        <v>127</v>
      </c>
      <c r="D3937" s="111" t="s">
        <v>127</v>
      </c>
      <c r="E3937" s="111" t="s">
        <v>123</v>
      </c>
      <c r="F3937" s="111" t="s">
        <v>172</v>
      </c>
      <c r="G3937" s="111" t="s">
        <v>167</v>
      </c>
      <c r="H3937" s="111" t="s">
        <v>172</v>
      </c>
      <c r="I3937" s="111" t="s">
        <v>167</v>
      </c>
      <c r="J3937" t="str">
        <f t="shared" si="122"/>
        <v>3005SkogOrganisk jordBarskogImpediment</v>
      </c>
      <c r="K3937" s="111">
        <v>-0.13011741963904588</v>
      </c>
      <c r="L3937" s="111">
        <v>0.92784825435236762</v>
      </c>
      <c r="M3937" s="111">
        <v>0.46510463492953991</v>
      </c>
      <c r="N3937" s="112">
        <f t="shared" si="123"/>
        <v>1.2628354696428616</v>
      </c>
    </row>
    <row r="3938" spans="1:14" x14ac:dyDescent="0.25">
      <c r="A3938" s="111" t="s">
        <v>696</v>
      </c>
      <c r="B3938" s="111">
        <f>INDEX(kommuner!C:C,MATCH(_xlfn.NUMBERVALUE(A3938),kommuner!B:B,0))</f>
        <v>3005</v>
      </c>
      <c r="C3938" s="111" t="s">
        <v>127</v>
      </c>
      <c r="D3938" s="111" t="s">
        <v>127</v>
      </c>
      <c r="E3938" s="111" t="s">
        <v>123</v>
      </c>
      <c r="F3938" s="111" t="s">
        <v>172</v>
      </c>
      <c r="G3938" s="111" t="s">
        <v>190</v>
      </c>
      <c r="H3938" s="111" t="s">
        <v>172</v>
      </c>
      <c r="I3938" s="111" t="s">
        <v>190</v>
      </c>
      <c r="J3938" t="str">
        <f t="shared" si="122"/>
        <v>3005SkogOrganisk jordBarskogLav</v>
      </c>
      <c r="K3938" s="111">
        <v>-0.50666953101693391</v>
      </c>
      <c r="L3938" s="111">
        <v>0.92784825435236762</v>
      </c>
      <c r="M3938" s="111">
        <v>0.46510463492953991</v>
      </c>
      <c r="N3938" s="112">
        <f t="shared" si="123"/>
        <v>0.88628335826497362</v>
      </c>
    </row>
    <row r="3939" spans="1:14" x14ac:dyDescent="0.25">
      <c r="A3939" s="111" t="s">
        <v>696</v>
      </c>
      <c r="B3939" s="111">
        <f>INDEX(kommuner!C:C,MATCH(_xlfn.NUMBERVALUE(A3939),kommuner!B:B,0))</f>
        <v>3005</v>
      </c>
      <c r="C3939" s="111" t="s">
        <v>127</v>
      </c>
      <c r="D3939" s="111" t="s">
        <v>127</v>
      </c>
      <c r="E3939" s="111" t="s">
        <v>123</v>
      </c>
      <c r="F3939" s="111" t="s">
        <v>172</v>
      </c>
      <c r="G3939" s="111" t="s">
        <v>173</v>
      </c>
      <c r="H3939" s="111" t="s">
        <v>172</v>
      </c>
      <c r="I3939" s="111" t="s">
        <v>173</v>
      </c>
      <c r="J3939" t="str">
        <f t="shared" si="122"/>
        <v>3005SkogOrganisk jordBarskogMiddels</v>
      </c>
      <c r="K3939" s="111">
        <v>-1.5571490961494638</v>
      </c>
      <c r="L3939" s="111">
        <v>0.92784825435236762</v>
      </c>
      <c r="M3939" s="111">
        <v>0.46518126042825314</v>
      </c>
      <c r="N3939" s="112">
        <f t="shared" si="123"/>
        <v>-0.16411958136884308</v>
      </c>
    </row>
    <row r="3940" spans="1:14" x14ac:dyDescent="0.25">
      <c r="A3940" s="111" t="s">
        <v>696</v>
      </c>
      <c r="B3940" s="111">
        <f>INDEX(kommuner!C:C,MATCH(_xlfn.NUMBERVALUE(A3940),kommuner!B:B,0))</f>
        <v>3005</v>
      </c>
      <c r="C3940" s="111" t="s">
        <v>127</v>
      </c>
      <c r="D3940" s="111" t="s">
        <v>127</v>
      </c>
      <c r="E3940" s="111" t="s">
        <v>123</v>
      </c>
      <c r="F3940" s="111" t="s">
        <v>172</v>
      </c>
      <c r="G3940" s="111" t="s">
        <v>186</v>
      </c>
      <c r="H3940" s="111" t="s">
        <v>172</v>
      </c>
      <c r="I3940" s="111" t="s">
        <v>186</v>
      </c>
      <c r="J3940" t="str">
        <f t="shared" si="122"/>
        <v>3005SkogOrganisk jordBarskogSærs høy</v>
      </c>
      <c r="K3940" s="111">
        <v>2.5548655235722699</v>
      </c>
      <c r="L3940" s="111">
        <v>0.92784825435236762</v>
      </c>
      <c r="M3940" s="111">
        <v>0.46518126042825314</v>
      </c>
      <c r="N3940" s="112">
        <f t="shared" si="123"/>
        <v>3.9478950383528906</v>
      </c>
    </row>
    <row r="3941" spans="1:14" x14ac:dyDescent="0.25">
      <c r="A3941" s="111" t="s">
        <v>696</v>
      </c>
      <c r="B3941" s="111">
        <f>INDEX(kommuner!C:C,MATCH(_xlfn.NUMBERVALUE(A3941),kommuner!B:B,0))</f>
        <v>3005</v>
      </c>
      <c r="C3941" s="111" t="s">
        <v>127</v>
      </c>
      <c r="D3941" s="111" t="s">
        <v>127</v>
      </c>
      <c r="E3941" s="111" t="s">
        <v>123</v>
      </c>
      <c r="F3941" s="111" t="s">
        <v>179</v>
      </c>
      <c r="G3941" s="111" t="s">
        <v>180</v>
      </c>
      <c r="H3941" s="111" t="s">
        <v>179</v>
      </c>
      <c r="I3941" s="111" t="s">
        <v>180</v>
      </c>
      <c r="J3941" t="str">
        <f t="shared" si="122"/>
        <v>3005SkogOrganisk jordBlandingsskogHøy</v>
      </c>
      <c r="K3941" s="111">
        <v>-5.5554344456832343</v>
      </c>
      <c r="L3941" s="111">
        <v>0.92784825435236762</v>
      </c>
      <c r="M3941" s="111">
        <v>0.46510463492953991</v>
      </c>
      <c r="N3941" s="112">
        <f t="shared" si="123"/>
        <v>-4.1624815564013264</v>
      </c>
    </row>
    <row r="3942" spans="1:14" x14ac:dyDescent="0.25">
      <c r="A3942" s="111" t="s">
        <v>696</v>
      </c>
      <c r="B3942" s="111">
        <f>INDEX(kommuner!C:C,MATCH(_xlfn.NUMBERVALUE(A3942),kommuner!B:B,0))</f>
        <v>3005</v>
      </c>
      <c r="C3942" s="111" t="s">
        <v>127</v>
      </c>
      <c r="D3942" s="111" t="s">
        <v>127</v>
      </c>
      <c r="E3942" s="111" t="s">
        <v>123</v>
      </c>
      <c r="F3942" s="111" t="s">
        <v>179</v>
      </c>
      <c r="G3942" s="111" t="s">
        <v>167</v>
      </c>
      <c r="H3942" s="111" t="s">
        <v>179</v>
      </c>
      <c r="I3942" s="111" t="s">
        <v>167</v>
      </c>
      <c r="J3942" t="str">
        <f t="shared" si="122"/>
        <v>3005SkogOrganisk jordBlandingsskogImpediment</v>
      </c>
      <c r="K3942" s="111">
        <v>-0.28586344175800005</v>
      </c>
      <c r="L3942" s="111">
        <v>0.92784825435236762</v>
      </c>
      <c r="M3942" s="111">
        <v>0.46510463492953991</v>
      </c>
      <c r="N3942" s="112">
        <f t="shared" si="123"/>
        <v>1.1070894475239075</v>
      </c>
    </row>
    <row r="3943" spans="1:14" x14ac:dyDescent="0.25">
      <c r="A3943" s="111" t="s">
        <v>696</v>
      </c>
      <c r="B3943" s="111">
        <f>INDEX(kommuner!C:C,MATCH(_xlfn.NUMBERVALUE(A3943),kommuner!B:B,0))</f>
        <v>3005</v>
      </c>
      <c r="C3943" s="111" t="s">
        <v>127</v>
      </c>
      <c r="D3943" s="111" t="s">
        <v>127</v>
      </c>
      <c r="E3943" s="111" t="s">
        <v>123</v>
      </c>
      <c r="F3943" s="111" t="s">
        <v>179</v>
      </c>
      <c r="G3943" s="111" t="s">
        <v>190</v>
      </c>
      <c r="H3943" s="111" t="s">
        <v>179</v>
      </c>
      <c r="I3943" s="111" t="s">
        <v>190</v>
      </c>
      <c r="J3943" t="str">
        <f t="shared" si="122"/>
        <v>3005SkogOrganisk jordBlandingsskogLav</v>
      </c>
      <c r="K3943" s="111">
        <v>-1.2347339377887629</v>
      </c>
      <c r="L3943" s="111">
        <v>0.92784825435236762</v>
      </c>
      <c r="M3943" s="111">
        <v>0.46510463492953991</v>
      </c>
      <c r="N3943" s="112">
        <f t="shared" si="123"/>
        <v>0.15821895149314458</v>
      </c>
    </row>
    <row r="3944" spans="1:14" x14ac:dyDescent="0.25">
      <c r="A3944" s="111" t="s">
        <v>696</v>
      </c>
      <c r="B3944" s="111">
        <f>INDEX(kommuner!C:C,MATCH(_xlfn.NUMBERVALUE(A3944),kommuner!B:B,0))</f>
        <v>3005</v>
      </c>
      <c r="C3944" s="111" t="s">
        <v>127</v>
      </c>
      <c r="D3944" s="111" t="s">
        <v>127</v>
      </c>
      <c r="E3944" s="111" t="s">
        <v>123</v>
      </c>
      <c r="F3944" s="111" t="s">
        <v>179</v>
      </c>
      <c r="G3944" s="111" t="s">
        <v>173</v>
      </c>
      <c r="H3944" s="111" t="s">
        <v>179</v>
      </c>
      <c r="I3944" s="111" t="s">
        <v>173</v>
      </c>
      <c r="J3944" t="str">
        <f t="shared" si="122"/>
        <v>3005SkogOrganisk jordBlandingsskogMiddels</v>
      </c>
      <c r="K3944" s="111">
        <v>-2.4239591752717748</v>
      </c>
      <c r="L3944" s="111">
        <v>0.92784825435236762</v>
      </c>
      <c r="M3944" s="111">
        <v>0.46510463492953991</v>
      </c>
      <c r="N3944" s="112">
        <f t="shared" si="123"/>
        <v>-1.0310062859898674</v>
      </c>
    </row>
    <row r="3945" spans="1:14" x14ac:dyDescent="0.25">
      <c r="A3945" s="111" t="s">
        <v>696</v>
      </c>
      <c r="B3945" s="111">
        <f>INDEX(kommuner!C:C,MATCH(_xlfn.NUMBERVALUE(A3945),kommuner!B:B,0))</f>
        <v>3005</v>
      </c>
      <c r="C3945" s="111" t="s">
        <v>127</v>
      </c>
      <c r="D3945" s="111" t="s">
        <v>127</v>
      </c>
      <c r="E3945" s="111" t="s">
        <v>123</v>
      </c>
      <c r="F3945" s="111" t="s">
        <v>179</v>
      </c>
      <c r="G3945" s="111" t="s">
        <v>186</v>
      </c>
      <c r="H3945" s="111" t="s">
        <v>179</v>
      </c>
      <c r="I3945" s="111" t="s">
        <v>186</v>
      </c>
      <c r="J3945" t="str">
        <f t="shared" si="122"/>
        <v>3005SkogOrganisk jordBlandingsskogSærs høy</v>
      </c>
      <c r="K3945" s="111">
        <v>-1.5726115302258048</v>
      </c>
      <c r="L3945" s="111">
        <v>0.92784825435236762</v>
      </c>
      <c r="M3945" s="111">
        <v>0.46510463492953991</v>
      </c>
      <c r="N3945" s="112">
        <f t="shared" si="123"/>
        <v>-0.17965864094389727</v>
      </c>
    </row>
    <row r="3946" spans="1:14" x14ac:dyDescent="0.25">
      <c r="A3946" s="111" t="s">
        <v>696</v>
      </c>
      <c r="B3946" s="111">
        <f>INDEX(kommuner!C:C,MATCH(_xlfn.NUMBERVALUE(A3946),kommuner!B:B,0))</f>
        <v>3005</v>
      </c>
      <c r="C3946" s="111" t="s">
        <v>127</v>
      </c>
      <c r="D3946" s="111" t="s">
        <v>127</v>
      </c>
      <c r="E3946" s="111" t="s">
        <v>123</v>
      </c>
      <c r="F3946" s="111" t="s">
        <v>185</v>
      </c>
      <c r="G3946" s="111" t="s">
        <v>180</v>
      </c>
      <c r="H3946" s="111" t="s">
        <v>185</v>
      </c>
      <c r="I3946" s="111" t="s">
        <v>180</v>
      </c>
      <c r="J3946" t="str">
        <f t="shared" si="122"/>
        <v>3005SkogOrganisk jordLauvskogHøy</v>
      </c>
      <c r="K3946" s="111">
        <v>-1.9913688882377358</v>
      </c>
      <c r="L3946" s="111">
        <v>0.92784825435236762</v>
      </c>
      <c r="M3946" s="111">
        <v>0.46510463492953991</v>
      </c>
      <c r="N3946" s="112">
        <f t="shared" si="123"/>
        <v>-0.59841599895582831</v>
      </c>
    </row>
    <row r="3947" spans="1:14" x14ac:dyDescent="0.25">
      <c r="A3947" s="111" t="s">
        <v>696</v>
      </c>
      <c r="B3947" s="111">
        <f>INDEX(kommuner!C:C,MATCH(_xlfn.NUMBERVALUE(A3947),kommuner!B:B,0))</f>
        <v>3005</v>
      </c>
      <c r="C3947" s="111" t="s">
        <v>127</v>
      </c>
      <c r="D3947" s="111" t="s">
        <v>127</v>
      </c>
      <c r="E3947" s="111" t="s">
        <v>123</v>
      </c>
      <c r="F3947" s="111" t="s">
        <v>185</v>
      </c>
      <c r="G3947" s="111" t="s">
        <v>167</v>
      </c>
      <c r="H3947" s="111" t="s">
        <v>185</v>
      </c>
      <c r="I3947" s="111" t="s">
        <v>167</v>
      </c>
      <c r="J3947" t="str">
        <f t="shared" si="122"/>
        <v>3005SkogOrganisk jordLauvskogImpediment</v>
      </c>
      <c r="K3947" s="111">
        <v>0.35000626494250675</v>
      </c>
      <c r="L3947" s="111">
        <v>0.92784825435236762</v>
      </c>
      <c r="M3947" s="111">
        <v>0.46510463492953991</v>
      </c>
      <c r="N3947" s="112">
        <f t="shared" si="123"/>
        <v>1.7429591542244141</v>
      </c>
    </row>
    <row r="3948" spans="1:14" x14ac:dyDescent="0.25">
      <c r="A3948" s="111" t="s">
        <v>696</v>
      </c>
      <c r="B3948" s="111">
        <f>INDEX(kommuner!C:C,MATCH(_xlfn.NUMBERVALUE(A3948),kommuner!B:B,0))</f>
        <v>3005</v>
      </c>
      <c r="C3948" s="111" t="s">
        <v>127</v>
      </c>
      <c r="D3948" s="111" t="s">
        <v>127</v>
      </c>
      <c r="E3948" s="111" t="s">
        <v>123</v>
      </c>
      <c r="F3948" s="111" t="s">
        <v>185</v>
      </c>
      <c r="G3948" s="111" t="s">
        <v>190</v>
      </c>
      <c r="H3948" s="111" t="s">
        <v>185</v>
      </c>
      <c r="I3948" s="111" t="s">
        <v>190</v>
      </c>
      <c r="J3948" t="str">
        <f t="shared" si="122"/>
        <v>3005SkogOrganisk jordLauvskogLav</v>
      </c>
      <c r="K3948" s="111">
        <v>1.1144075558526714</v>
      </c>
      <c r="L3948" s="111">
        <v>0.92784825435236762</v>
      </c>
      <c r="M3948" s="111">
        <v>0.46510463492953991</v>
      </c>
      <c r="N3948" s="112">
        <f t="shared" si="123"/>
        <v>2.5073604451345788</v>
      </c>
    </row>
    <row r="3949" spans="1:14" x14ac:dyDescent="0.25">
      <c r="A3949" s="111" t="s">
        <v>696</v>
      </c>
      <c r="B3949" s="111">
        <f>INDEX(kommuner!C:C,MATCH(_xlfn.NUMBERVALUE(A3949),kommuner!B:B,0))</f>
        <v>3005</v>
      </c>
      <c r="C3949" s="111" t="s">
        <v>127</v>
      </c>
      <c r="D3949" s="111" t="s">
        <v>127</v>
      </c>
      <c r="E3949" s="111" t="s">
        <v>123</v>
      </c>
      <c r="F3949" s="111" t="s">
        <v>185</v>
      </c>
      <c r="G3949" s="111" t="s">
        <v>173</v>
      </c>
      <c r="H3949" s="111" t="s">
        <v>185</v>
      </c>
      <c r="I3949" s="111" t="s">
        <v>173</v>
      </c>
      <c r="J3949" t="str">
        <f t="shared" si="122"/>
        <v>3005SkogOrganisk jordLauvskogMiddels</v>
      </c>
      <c r="K3949" s="111">
        <v>-0.62664468270982987</v>
      </c>
      <c r="L3949" s="111">
        <v>0.92784825435236762</v>
      </c>
      <c r="M3949" s="111">
        <v>0.46510463492953991</v>
      </c>
      <c r="N3949" s="112">
        <f t="shared" si="123"/>
        <v>0.76630820657207765</v>
      </c>
    </row>
    <row r="3950" spans="1:14" x14ac:dyDescent="0.25">
      <c r="A3950" s="111" t="s">
        <v>696</v>
      </c>
      <c r="B3950" s="111">
        <f>INDEX(kommuner!C:C,MATCH(_xlfn.NUMBERVALUE(A3950),kommuner!B:B,0))</f>
        <v>3005</v>
      </c>
      <c r="C3950" s="111" t="s">
        <v>127</v>
      </c>
      <c r="D3950" s="111" t="s">
        <v>127</v>
      </c>
      <c r="E3950" s="111" t="s">
        <v>123</v>
      </c>
      <c r="F3950" s="111" t="s">
        <v>185</v>
      </c>
      <c r="G3950" s="111" t="s">
        <v>186</v>
      </c>
      <c r="H3950" s="111" t="s">
        <v>185</v>
      </c>
      <c r="I3950" s="111" t="s">
        <v>186</v>
      </c>
      <c r="J3950" t="str">
        <f t="shared" si="122"/>
        <v>3005SkogOrganisk jordLauvskogSærs høy</v>
      </c>
      <c r="K3950" s="111">
        <v>-1.8997279926091779</v>
      </c>
      <c r="L3950" s="111">
        <v>0.92784825435236762</v>
      </c>
      <c r="M3950" s="111">
        <v>0.46510463492953991</v>
      </c>
      <c r="N3950" s="112">
        <f t="shared" si="123"/>
        <v>-0.50677510332727038</v>
      </c>
    </row>
    <row r="3951" spans="1:14" x14ac:dyDescent="0.25">
      <c r="A3951" s="111" t="s">
        <v>696</v>
      </c>
      <c r="B3951" s="111">
        <f>INDEX(kommuner!C:C,MATCH(_xlfn.NUMBERVALUE(A3951),kommuner!B:B,0))</f>
        <v>3005</v>
      </c>
      <c r="C3951" s="111" t="s">
        <v>83</v>
      </c>
      <c r="D3951" s="111" t="s">
        <v>83</v>
      </c>
      <c r="E3951" s="111" t="s">
        <v>126</v>
      </c>
      <c r="F3951" s="111" t="s">
        <v>139</v>
      </c>
      <c r="G3951" s="111" t="s">
        <v>139</v>
      </c>
      <c r="H3951" s="111" t="s">
        <v>139</v>
      </c>
      <c r="I3951" s="111" t="s">
        <v>139</v>
      </c>
      <c r="J3951" t="str">
        <f t="shared" si="122"/>
        <v>3005Utbygd arealMineraljord</v>
      </c>
      <c r="K3951" s="111">
        <v>0.42279414509845159</v>
      </c>
      <c r="L3951" s="111">
        <v>0</v>
      </c>
      <c r="M3951" s="111">
        <v>1.303047089454229E-2</v>
      </c>
      <c r="N3951" s="112">
        <f t="shared" si="123"/>
        <v>0.43582461599299388</v>
      </c>
    </row>
    <row r="3952" spans="1:14" x14ac:dyDescent="0.25">
      <c r="A3952" s="111" t="s">
        <v>696</v>
      </c>
      <c r="B3952" s="111">
        <f>INDEX(kommuner!C:C,MATCH(_xlfn.NUMBERVALUE(A3952),kommuner!B:B,0))</f>
        <v>3005</v>
      </c>
      <c r="C3952" s="111" t="s">
        <v>83</v>
      </c>
      <c r="D3952" s="111" t="s">
        <v>83</v>
      </c>
      <c r="E3952" s="111" t="s">
        <v>123</v>
      </c>
      <c r="F3952" s="111" t="s">
        <v>139</v>
      </c>
      <c r="G3952" s="111" t="s">
        <v>139</v>
      </c>
      <c r="H3952" s="111" t="s">
        <v>139</v>
      </c>
      <c r="I3952" s="111" t="s">
        <v>139</v>
      </c>
      <c r="J3952" t="str">
        <f t="shared" si="122"/>
        <v>3005Utbygd arealOrganisk jord</v>
      </c>
      <c r="K3952" s="111">
        <v>29.011421395201612</v>
      </c>
      <c r="L3952" s="111">
        <v>0</v>
      </c>
      <c r="M3952" s="111">
        <v>1.303047089454229E-2</v>
      </c>
      <c r="N3952" s="112">
        <f t="shared" si="123"/>
        <v>29.024451866096154</v>
      </c>
    </row>
    <row r="3953" spans="1:14" x14ac:dyDescent="0.25">
      <c r="A3953" s="111" t="s">
        <v>696</v>
      </c>
      <c r="B3953" s="111">
        <f>INDEX(kommuner!C:C,MATCH(_xlfn.NUMBERVALUE(A3953),kommuner!B:B,0))</f>
        <v>3005</v>
      </c>
      <c r="C3953" s="111" t="s">
        <v>181</v>
      </c>
      <c r="D3953" s="111" t="s">
        <v>181</v>
      </c>
      <c r="E3953" s="111" t="s">
        <v>123</v>
      </c>
      <c r="F3953" s="111" t="s">
        <v>139</v>
      </c>
      <c r="G3953" s="111" t="s">
        <v>139</v>
      </c>
      <c r="H3953" s="111" t="s">
        <v>139</v>
      </c>
      <c r="I3953" s="111" t="s">
        <v>139</v>
      </c>
      <c r="J3953" t="str">
        <f t="shared" si="122"/>
        <v>3005Vann og myrOrganisk jord</v>
      </c>
      <c r="K3953" s="111">
        <v>-0.31088998224577308</v>
      </c>
      <c r="L3953" s="111">
        <v>0</v>
      </c>
      <c r="M3953" s="111">
        <v>0</v>
      </c>
      <c r="N3953" s="112">
        <f t="shared" si="123"/>
        <v>-0.31088998224577308</v>
      </c>
    </row>
    <row r="3954" spans="1:14" x14ac:dyDescent="0.25">
      <c r="A3954" s="111" t="s">
        <v>697</v>
      </c>
      <c r="B3954" s="111">
        <f>INDEX(kommuner!C:C,MATCH(_xlfn.NUMBERVALUE(A3954),kommuner!B:B,0))</f>
        <v>3049</v>
      </c>
      <c r="C3954" s="111" t="s">
        <v>82</v>
      </c>
      <c r="D3954" s="111" t="s">
        <v>82</v>
      </c>
      <c r="E3954" s="111" t="s">
        <v>126</v>
      </c>
      <c r="F3954" s="111" t="s">
        <v>139</v>
      </c>
      <c r="G3954" s="111" t="s">
        <v>139</v>
      </c>
      <c r="H3954" s="111" t="s">
        <v>139</v>
      </c>
      <c r="I3954" s="111" t="s">
        <v>139</v>
      </c>
      <c r="J3954" t="str">
        <f t="shared" si="122"/>
        <v>3049Annen utmarkMineraljord</v>
      </c>
      <c r="K3954" s="111">
        <v>-0.16852781479621071</v>
      </c>
      <c r="L3954" s="111">
        <v>0</v>
      </c>
      <c r="M3954" s="111">
        <v>0</v>
      </c>
      <c r="N3954" s="112">
        <f t="shared" si="123"/>
        <v>-0.16852781479621071</v>
      </c>
    </row>
    <row r="3955" spans="1:14" x14ac:dyDescent="0.25">
      <c r="A3955" s="111" t="s">
        <v>697</v>
      </c>
      <c r="B3955" s="111">
        <f>INDEX(kommuner!C:C,MATCH(_xlfn.NUMBERVALUE(A3955),kommuner!B:B,0))</f>
        <v>3049</v>
      </c>
      <c r="C3955" s="111" t="s">
        <v>121</v>
      </c>
      <c r="D3955" s="111" t="s">
        <v>121</v>
      </c>
      <c r="E3955" s="111" t="s">
        <v>126</v>
      </c>
      <c r="F3955" s="111" t="s">
        <v>139</v>
      </c>
      <c r="G3955" s="111" t="s">
        <v>139</v>
      </c>
      <c r="H3955" s="111" t="s">
        <v>139</v>
      </c>
      <c r="I3955" s="111" t="s">
        <v>139</v>
      </c>
      <c r="J3955" t="str">
        <f t="shared" si="122"/>
        <v>3049BeiteMineraljord</v>
      </c>
      <c r="K3955" s="111">
        <v>-0.43305842942580308</v>
      </c>
      <c r="L3955" s="111">
        <v>0</v>
      </c>
      <c r="M3955" s="111">
        <v>1.2448711246839999E-7</v>
      </c>
      <c r="N3955" s="112">
        <f t="shared" si="123"/>
        <v>-0.43305830493869063</v>
      </c>
    </row>
    <row r="3956" spans="1:14" x14ac:dyDescent="0.25">
      <c r="A3956" s="111" t="s">
        <v>697</v>
      </c>
      <c r="B3956" s="111">
        <f>INDEX(kommuner!C:C,MATCH(_xlfn.NUMBERVALUE(A3956),kommuner!B:B,0))</f>
        <v>3049</v>
      </c>
      <c r="C3956" s="111" t="s">
        <v>121</v>
      </c>
      <c r="D3956" s="111" t="s">
        <v>121</v>
      </c>
      <c r="E3956" s="111" t="s">
        <v>123</v>
      </c>
      <c r="F3956" s="111" t="s">
        <v>139</v>
      </c>
      <c r="G3956" s="111" t="s">
        <v>139</v>
      </c>
      <c r="H3956" s="111" t="s">
        <v>139</v>
      </c>
      <c r="I3956" s="111" t="s">
        <v>139</v>
      </c>
      <c r="J3956" t="str">
        <f t="shared" si="122"/>
        <v>3049BeiteOrganisk jord</v>
      </c>
      <c r="K3956" s="111">
        <v>12.077525935985037</v>
      </c>
      <c r="L3956" s="111">
        <v>1.6412500000000001</v>
      </c>
      <c r="M3956" s="111">
        <v>0</v>
      </c>
      <c r="N3956" s="112">
        <f t="shared" si="123"/>
        <v>13.718775935985036</v>
      </c>
    </row>
    <row r="3957" spans="1:14" x14ac:dyDescent="0.25">
      <c r="A3957" s="111" t="s">
        <v>697</v>
      </c>
      <c r="B3957" s="111">
        <f>INDEX(kommuner!C:C,MATCH(_xlfn.NUMBERVALUE(A3957),kommuner!B:B,0))</f>
        <v>3049</v>
      </c>
      <c r="C3957" s="111" t="s">
        <v>84</v>
      </c>
      <c r="D3957" s="111" t="s">
        <v>84</v>
      </c>
      <c r="E3957" s="111" t="s">
        <v>126</v>
      </c>
      <c r="F3957" s="111" t="s">
        <v>139</v>
      </c>
      <c r="G3957" s="111" t="s">
        <v>139</v>
      </c>
      <c r="H3957" s="111" t="s">
        <v>139</v>
      </c>
      <c r="I3957" s="111" t="s">
        <v>139</v>
      </c>
      <c r="J3957" t="str">
        <f t="shared" si="122"/>
        <v>3049Dyrket markMineraljord</v>
      </c>
      <c r="K3957" s="111">
        <v>-0.34894984671512541</v>
      </c>
      <c r="L3957" s="111">
        <v>0</v>
      </c>
      <c r="M3957" s="111">
        <v>0</v>
      </c>
      <c r="N3957" s="112">
        <f t="shared" si="123"/>
        <v>-0.34894984671512541</v>
      </c>
    </row>
    <row r="3958" spans="1:14" x14ac:dyDescent="0.25">
      <c r="A3958" s="111" t="s">
        <v>697</v>
      </c>
      <c r="B3958" s="111">
        <f>INDEX(kommuner!C:C,MATCH(_xlfn.NUMBERVALUE(A3958),kommuner!B:B,0))</f>
        <v>3049</v>
      </c>
      <c r="C3958" s="111" t="s">
        <v>84</v>
      </c>
      <c r="D3958" s="111" t="s">
        <v>84</v>
      </c>
      <c r="E3958" s="111" t="s">
        <v>123</v>
      </c>
      <c r="F3958" s="111" t="s">
        <v>139</v>
      </c>
      <c r="G3958" s="111" t="s">
        <v>139</v>
      </c>
      <c r="H3958" s="111" t="s">
        <v>139</v>
      </c>
      <c r="I3958" s="111" t="s">
        <v>139</v>
      </c>
      <c r="J3958" t="str">
        <f t="shared" si="122"/>
        <v>3049Dyrket markOrganisk jord</v>
      </c>
      <c r="K3958" s="111">
        <v>28.726149366675592</v>
      </c>
      <c r="L3958" s="111">
        <v>1.45625</v>
      </c>
      <c r="M3958" s="111">
        <v>0</v>
      </c>
      <c r="N3958" s="112">
        <f t="shared" si="123"/>
        <v>30.182399366675593</v>
      </c>
    </row>
    <row r="3959" spans="1:14" x14ac:dyDescent="0.25">
      <c r="A3959" s="111" t="s">
        <v>697</v>
      </c>
      <c r="B3959" s="111">
        <f>INDEX(kommuner!C:C,MATCH(_xlfn.NUMBERVALUE(A3959),kommuner!B:B,0))</f>
        <v>3049</v>
      </c>
      <c r="C3959" s="111" t="s">
        <v>127</v>
      </c>
      <c r="D3959" s="111" t="s">
        <v>127</v>
      </c>
      <c r="E3959" s="111" t="s">
        <v>126</v>
      </c>
      <c r="F3959" s="111" t="s">
        <v>172</v>
      </c>
      <c r="G3959" s="111" t="s">
        <v>180</v>
      </c>
      <c r="H3959" s="111" t="s">
        <v>172</v>
      </c>
      <c r="I3959" s="111" t="s">
        <v>180</v>
      </c>
      <c r="J3959" t="str">
        <f t="shared" si="122"/>
        <v>3049SkogMineraljordBarskogHøy</v>
      </c>
      <c r="K3959" s="111">
        <v>-4.2610596243420318</v>
      </c>
      <c r="L3959" s="111">
        <v>0.85306406685236758</v>
      </c>
      <c r="M3959" s="111">
        <v>6.4056614999681585E-2</v>
      </c>
      <c r="N3959" s="112">
        <f t="shared" si="123"/>
        <v>-3.3439389424899826</v>
      </c>
    </row>
    <row r="3960" spans="1:14" x14ac:dyDescent="0.25">
      <c r="A3960" s="111" t="s">
        <v>697</v>
      </c>
      <c r="B3960" s="111">
        <f>INDEX(kommuner!C:C,MATCH(_xlfn.NUMBERVALUE(A3960),kommuner!B:B,0))</f>
        <v>3049</v>
      </c>
      <c r="C3960" s="111" t="s">
        <v>127</v>
      </c>
      <c r="D3960" s="111" t="s">
        <v>127</v>
      </c>
      <c r="E3960" s="111" t="s">
        <v>126</v>
      </c>
      <c r="F3960" s="111" t="s">
        <v>172</v>
      </c>
      <c r="G3960" s="111" t="s">
        <v>167</v>
      </c>
      <c r="H3960" s="111" t="s">
        <v>172</v>
      </c>
      <c r="I3960" s="111" t="s">
        <v>167</v>
      </c>
      <c r="J3960" t="str">
        <f t="shared" si="122"/>
        <v>3049SkogMineraljordBarskogImpediment</v>
      </c>
      <c r="K3960" s="111">
        <v>-1.5740166960016819</v>
      </c>
      <c r="L3960" s="111">
        <v>0.85306406685236758</v>
      </c>
      <c r="M3960" s="111">
        <v>6.3979989500968365E-2</v>
      </c>
      <c r="N3960" s="112">
        <f t="shared" si="123"/>
        <v>-0.65697263964834596</v>
      </c>
    </row>
    <row r="3961" spans="1:14" x14ac:dyDescent="0.25">
      <c r="A3961" s="111" t="s">
        <v>697</v>
      </c>
      <c r="B3961" s="111">
        <f>INDEX(kommuner!C:C,MATCH(_xlfn.NUMBERVALUE(A3961),kommuner!B:B,0))</f>
        <v>3049</v>
      </c>
      <c r="C3961" s="111" t="s">
        <v>127</v>
      </c>
      <c r="D3961" s="111" t="s">
        <v>127</v>
      </c>
      <c r="E3961" s="111" t="s">
        <v>126</v>
      </c>
      <c r="F3961" s="111" t="s">
        <v>172</v>
      </c>
      <c r="G3961" s="111" t="s">
        <v>190</v>
      </c>
      <c r="H3961" s="111" t="s">
        <v>172</v>
      </c>
      <c r="I3961" s="111" t="s">
        <v>190</v>
      </c>
      <c r="J3961" t="str">
        <f t="shared" si="122"/>
        <v>3049SkogMineraljordBarskogLav</v>
      </c>
      <c r="K3961" s="111">
        <v>-2.1094741240186856</v>
      </c>
      <c r="L3961" s="111">
        <v>0.85306406685236758</v>
      </c>
      <c r="M3961" s="111">
        <v>6.3979989500968365E-2</v>
      </c>
      <c r="N3961" s="112">
        <f t="shared" si="123"/>
        <v>-1.1924300676653499</v>
      </c>
    </row>
    <row r="3962" spans="1:14" x14ac:dyDescent="0.25">
      <c r="A3962" s="111" t="s">
        <v>697</v>
      </c>
      <c r="B3962" s="111">
        <f>INDEX(kommuner!C:C,MATCH(_xlfn.NUMBERVALUE(A3962),kommuner!B:B,0))</f>
        <v>3049</v>
      </c>
      <c r="C3962" s="111" t="s">
        <v>127</v>
      </c>
      <c r="D3962" s="111" t="s">
        <v>127</v>
      </c>
      <c r="E3962" s="111" t="s">
        <v>126</v>
      </c>
      <c r="F3962" s="111" t="s">
        <v>172</v>
      </c>
      <c r="G3962" s="111" t="s">
        <v>173</v>
      </c>
      <c r="H3962" s="111" t="s">
        <v>172</v>
      </c>
      <c r="I3962" s="111" t="s">
        <v>173</v>
      </c>
      <c r="J3962" t="str">
        <f t="shared" si="122"/>
        <v>3049SkogMineraljordBarskogMiddels</v>
      </c>
      <c r="K3962" s="111">
        <v>-2.8820985952554645</v>
      </c>
      <c r="L3962" s="111">
        <v>0.85306406685236758</v>
      </c>
      <c r="M3962" s="111">
        <v>6.4056614999681585E-2</v>
      </c>
      <c r="N3962" s="112">
        <f t="shared" si="123"/>
        <v>-1.9649779134034155</v>
      </c>
    </row>
    <row r="3963" spans="1:14" x14ac:dyDescent="0.25">
      <c r="A3963" s="111" t="s">
        <v>697</v>
      </c>
      <c r="B3963" s="111">
        <f>INDEX(kommuner!C:C,MATCH(_xlfn.NUMBERVALUE(A3963),kommuner!B:B,0))</f>
        <v>3049</v>
      </c>
      <c r="C3963" s="111" t="s">
        <v>127</v>
      </c>
      <c r="D3963" s="111" t="s">
        <v>127</v>
      </c>
      <c r="E3963" s="111" t="s">
        <v>126</v>
      </c>
      <c r="F3963" s="111" t="s">
        <v>172</v>
      </c>
      <c r="G3963" s="111" t="s">
        <v>186</v>
      </c>
      <c r="H3963" s="111" t="s">
        <v>172</v>
      </c>
      <c r="I3963" s="111" t="s">
        <v>186</v>
      </c>
      <c r="J3963" t="str">
        <f t="shared" si="122"/>
        <v>3049SkogMineraljordBarskogSærs høy</v>
      </c>
      <c r="K3963" s="111">
        <v>0.12072674540874306</v>
      </c>
      <c r="L3963" s="111">
        <v>0.85306406685236758</v>
      </c>
      <c r="M3963" s="111">
        <v>6.4056614999681585E-2</v>
      </c>
      <c r="N3963" s="112">
        <f t="shared" si="123"/>
        <v>1.0378474272607923</v>
      </c>
    </row>
    <row r="3964" spans="1:14" x14ac:dyDescent="0.25">
      <c r="A3964" s="111" t="s">
        <v>697</v>
      </c>
      <c r="B3964" s="111">
        <f>INDEX(kommuner!C:C,MATCH(_xlfn.NUMBERVALUE(A3964),kommuner!B:B,0))</f>
        <v>3049</v>
      </c>
      <c r="C3964" s="111" t="s">
        <v>127</v>
      </c>
      <c r="D3964" s="111" t="s">
        <v>127</v>
      </c>
      <c r="E3964" s="111" t="s">
        <v>126</v>
      </c>
      <c r="F3964" s="111" t="s">
        <v>179</v>
      </c>
      <c r="G3964" s="111" t="s">
        <v>180</v>
      </c>
      <c r="H3964" s="111" t="s">
        <v>179</v>
      </c>
      <c r="I3964" s="111" t="s">
        <v>180</v>
      </c>
      <c r="J3964" t="str">
        <f t="shared" si="122"/>
        <v>3049SkogMineraljordBlandingsskogHøy</v>
      </c>
      <c r="K3964" s="111">
        <v>-8.5703651807373102</v>
      </c>
      <c r="L3964" s="111">
        <v>0.85306406685236758</v>
      </c>
      <c r="M3964" s="111">
        <v>6.3979989500968365E-2</v>
      </c>
      <c r="N3964" s="112">
        <f t="shared" si="123"/>
        <v>-7.6533211243839743</v>
      </c>
    </row>
    <row r="3965" spans="1:14" x14ac:dyDescent="0.25">
      <c r="A3965" s="111" t="s">
        <v>697</v>
      </c>
      <c r="B3965" s="111">
        <f>INDEX(kommuner!C:C,MATCH(_xlfn.NUMBERVALUE(A3965),kommuner!B:B,0))</f>
        <v>3049</v>
      </c>
      <c r="C3965" s="111" t="s">
        <v>127</v>
      </c>
      <c r="D3965" s="111" t="s">
        <v>127</v>
      </c>
      <c r="E3965" s="111" t="s">
        <v>126</v>
      </c>
      <c r="F3965" s="111" t="s">
        <v>179</v>
      </c>
      <c r="G3965" s="111" t="s">
        <v>167</v>
      </c>
      <c r="H3965" s="111" t="s">
        <v>179</v>
      </c>
      <c r="I3965" s="111" t="s">
        <v>167</v>
      </c>
      <c r="J3965" t="str">
        <f t="shared" si="122"/>
        <v>3049SkogMineraljordBlandingsskogImpediment</v>
      </c>
      <c r="K3965" s="111">
        <v>-2.0950685747655116</v>
      </c>
      <c r="L3965" s="111">
        <v>0.85306406685236758</v>
      </c>
      <c r="M3965" s="111">
        <v>6.3979989500968365E-2</v>
      </c>
      <c r="N3965" s="112">
        <f t="shared" si="123"/>
        <v>-1.1780245184121758</v>
      </c>
    </row>
    <row r="3966" spans="1:14" x14ac:dyDescent="0.25">
      <c r="A3966" s="111" t="s">
        <v>697</v>
      </c>
      <c r="B3966" s="111">
        <f>INDEX(kommuner!C:C,MATCH(_xlfn.NUMBERVALUE(A3966),kommuner!B:B,0))</f>
        <v>3049</v>
      </c>
      <c r="C3966" s="111" t="s">
        <v>127</v>
      </c>
      <c r="D3966" s="111" t="s">
        <v>127</v>
      </c>
      <c r="E3966" s="111" t="s">
        <v>126</v>
      </c>
      <c r="F3966" s="111" t="s">
        <v>179</v>
      </c>
      <c r="G3966" s="111" t="s">
        <v>190</v>
      </c>
      <c r="H3966" s="111" t="s">
        <v>179</v>
      </c>
      <c r="I3966" s="111" t="s">
        <v>190</v>
      </c>
      <c r="J3966" t="str">
        <f t="shared" si="122"/>
        <v>3049SkogMineraljordBlandingsskogLav</v>
      </c>
      <c r="K3966" s="111">
        <v>-3.814060654162915</v>
      </c>
      <c r="L3966" s="111">
        <v>0.85306406685236758</v>
      </c>
      <c r="M3966" s="111">
        <v>6.3979989500968365E-2</v>
      </c>
      <c r="N3966" s="112">
        <f t="shared" si="123"/>
        <v>-2.897016597809579</v>
      </c>
    </row>
    <row r="3967" spans="1:14" x14ac:dyDescent="0.25">
      <c r="A3967" s="111" t="s">
        <v>697</v>
      </c>
      <c r="B3967" s="111">
        <f>INDEX(kommuner!C:C,MATCH(_xlfn.NUMBERVALUE(A3967),kommuner!B:B,0))</f>
        <v>3049</v>
      </c>
      <c r="C3967" s="111" t="s">
        <v>127</v>
      </c>
      <c r="D3967" s="111" t="s">
        <v>127</v>
      </c>
      <c r="E3967" s="111" t="s">
        <v>126</v>
      </c>
      <c r="F3967" s="111" t="s">
        <v>179</v>
      </c>
      <c r="G3967" s="111" t="s">
        <v>173</v>
      </c>
      <c r="H3967" s="111" t="s">
        <v>179</v>
      </c>
      <c r="I3967" s="111" t="s">
        <v>173</v>
      </c>
      <c r="J3967" t="str">
        <f t="shared" si="122"/>
        <v>3049SkogMineraljordBlandingsskogMiddels</v>
      </c>
      <c r="K3967" s="111">
        <v>-4.5623521854183373</v>
      </c>
      <c r="L3967" s="111">
        <v>0.85306406685236758</v>
      </c>
      <c r="M3967" s="111">
        <v>6.3979989500968365E-2</v>
      </c>
      <c r="N3967" s="112">
        <f t="shared" si="123"/>
        <v>-3.6453081290650013</v>
      </c>
    </row>
    <row r="3968" spans="1:14" x14ac:dyDescent="0.25">
      <c r="A3968" s="111" t="s">
        <v>697</v>
      </c>
      <c r="B3968" s="111">
        <f>INDEX(kommuner!C:C,MATCH(_xlfn.NUMBERVALUE(A3968),kommuner!B:B,0))</f>
        <v>3049</v>
      </c>
      <c r="C3968" s="111" t="s">
        <v>127</v>
      </c>
      <c r="D3968" s="111" t="s">
        <v>127</v>
      </c>
      <c r="E3968" s="111" t="s">
        <v>126</v>
      </c>
      <c r="F3968" s="111" t="s">
        <v>179</v>
      </c>
      <c r="G3968" s="111" t="s">
        <v>186</v>
      </c>
      <c r="H3968" s="111" t="s">
        <v>179</v>
      </c>
      <c r="I3968" s="111" t="s">
        <v>186</v>
      </c>
      <c r="J3968" t="str">
        <f t="shared" si="122"/>
        <v>3049SkogMineraljordBlandingsskogSærs høy</v>
      </c>
      <c r="K3968" s="111">
        <v>-2.9395925245326562</v>
      </c>
      <c r="L3968" s="111">
        <v>0.85306406685236758</v>
      </c>
      <c r="M3968" s="111">
        <v>6.3979989500968365E-2</v>
      </c>
      <c r="N3968" s="112">
        <f t="shared" si="123"/>
        <v>-2.0225484681793202</v>
      </c>
    </row>
    <row r="3969" spans="1:14" x14ac:dyDescent="0.25">
      <c r="A3969" s="111" t="s">
        <v>697</v>
      </c>
      <c r="B3969" s="111">
        <f>INDEX(kommuner!C:C,MATCH(_xlfn.NUMBERVALUE(A3969),kommuner!B:B,0))</f>
        <v>3049</v>
      </c>
      <c r="C3969" s="111" t="s">
        <v>127</v>
      </c>
      <c r="D3969" s="111" t="s">
        <v>127</v>
      </c>
      <c r="E3969" s="111" t="s">
        <v>126</v>
      </c>
      <c r="F3969" s="111" t="s">
        <v>185</v>
      </c>
      <c r="G3969" s="111" t="s">
        <v>180</v>
      </c>
      <c r="H3969" s="111" t="s">
        <v>185</v>
      </c>
      <c r="I3969" s="111" t="s">
        <v>180</v>
      </c>
      <c r="J3969" t="str">
        <f t="shared" si="122"/>
        <v>3049SkogMineraljordLauvskogHøy</v>
      </c>
      <c r="K3969" s="111">
        <v>-3.6072016095960531</v>
      </c>
      <c r="L3969" s="111">
        <v>0.85306406685236758</v>
      </c>
      <c r="M3969" s="111">
        <v>6.3979989500968365E-2</v>
      </c>
      <c r="N3969" s="112">
        <f t="shared" si="123"/>
        <v>-2.6901575532427171</v>
      </c>
    </row>
    <row r="3970" spans="1:14" x14ac:dyDescent="0.25">
      <c r="A3970" s="111" t="s">
        <v>697</v>
      </c>
      <c r="B3970" s="111">
        <f>INDEX(kommuner!C:C,MATCH(_xlfn.NUMBERVALUE(A3970),kommuner!B:B,0))</f>
        <v>3049</v>
      </c>
      <c r="C3970" s="111" t="s">
        <v>127</v>
      </c>
      <c r="D3970" s="111" t="s">
        <v>127</v>
      </c>
      <c r="E3970" s="111" t="s">
        <v>126</v>
      </c>
      <c r="F3970" s="111" t="s">
        <v>185</v>
      </c>
      <c r="G3970" s="111" t="s">
        <v>167</v>
      </c>
      <c r="H3970" s="111" t="s">
        <v>185</v>
      </c>
      <c r="I3970" s="111" t="s">
        <v>167</v>
      </c>
      <c r="J3970" t="str">
        <f t="shared" si="122"/>
        <v>3049SkogMineraljordLauvskogImpediment</v>
      </c>
      <c r="K3970" s="111">
        <v>-1.1043030228661443</v>
      </c>
      <c r="L3970" s="111">
        <v>0.85306406685236758</v>
      </c>
      <c r="M3970" s="111">
        <v>6.3979989500968365E-2</v>
      </c>
      <c r="N3970" s="112">
        <f t="shared" si="123"/>
        <v>-0.18725896651280841</v>
      </c>
    </row>
    <row r="3971" spans="1:14" x14ac:dyDescent="0.25">
      <c r="A3971" s="111" t="s">
        <v>697</v>
      </c>
      <c r="B3971" s="111">
        <f>INDEX(kommuner!C:C,MATCH(_xlfn.NUMBERVALUE(A3971),kommuner!B:B,0))</f>
        <v>3049</v>
      </c>
      <c r="C3971" s="111" t="s">
        <v>127</v>
      </c>
      <c r="D3971" s="111" t="s">
        <v>127</v>
      </c>
      <c r="E3971" s="111" t="s">
        <v>126</v>
      </c>
      <c r="F3971" s="111" t="s">
        <v>185</v>
      </c>
      <c r="G3971" s="111" t="s">
        <v>190</v>
      </c>
      <c r="H3971" s="111" t="s">
        <v>185</v>
      </c>
      <c r="I3971" s="111" t="s">
        <v>190</v>
      </c>
      <c r="J3971" t="str">
        <f t="shared" ref="J3971:J4034" si="124">B3971&amp;C3971&amp;E3971&amp;IF(C3971="Skog",F3971&amp;G3971,"")</f>
        <v>3049SkogMineraljordLauvskogLav</v>
      </c>
      <c r="K3971" s="111">
        <v>-8.9748170935426599E-2</v>
      </c>
      <c r="L3971" s="111">
        <v>0.85306406685236758</v>
      </c>
      <c r="M3971" s="111">
        <v>6.3979989500968365E-2</v>
      </c>
      <c r="N3971" s="112">
        <f t="shared" ref="N3971:N4034" si="125">SUM(K3971:M3971)</f>
        <v>0.82729588541790933</v>
      </c>
    </row>
    <row r="3972" spans="1:14" x14ac:dyDescent="0.25">
      <c r="A3972" s="111" t="s">
        <v>697</v>
      </c>
      <c r="B3972" s="111">
        <f>INDEX(kommuner!C:C,MATCH(_xlfn.NUMBERVALUE(A3972),kommuner!B:B,0))</f>
        <v>3049</v>
      </c>
      <c r="C3972" s="111" t="s">
        <v>127</v>
      </c>
      <c r="D3972" s="111" t="s">
        <v>127</v>
      </c>
      <c r="E3972" s="111" t="s">
        <v>126</v>
      </c>
      <c r="F3972" s="111" t="s">
        <v>185</v>
      </c>
      <c r="G3972" s="111" t="s">
        <v>173</v>
      </c>
      <c r="H3972" s="111" t="s">
        <v>185</v>
      </c>
      <c r="I3972" s="111" t="s">
        <v>173</v>
      </c>
      <c r="J3972" t="str">
        <f t="shared" si="124"/>
        <v>3049SkogMineraljordLauvskogMiddels</v>
      </c>
      <c r="K3972" s="111">
        <v>-2.4151390344437029</v>
      </c>
      <c r="L3972" s="111">
        <v>0.85306406685236758</v>
      </c>
      <c r="M3972" s="111">
        <v>6.3979989500968365E-2</v>
      </c>
      <c r="N3972" s="112">
        <f t="shared" si="125"/>
        <v>-1.4980949780903672</v>
      </c>
    </row>
    <row r="3973" spans="1:14" x14ac:dyDescent="0.25">
      <c r="A3973" s="111" t="s">
        <v>697</v>
      </c>
      <c r="B3973" s="111">
        <f>INDEX(kommuner!C:C,MATCH(_xlfn.NUMBERVALUE(A3973),kommuner!B:B,0))</f>
        <v>3049</v>
      </c>
      <c r="C3973" s="111" t="s">
        <v>127</v>
      </c>
      <c r="D3973" s="111" t="s">
        <v>127</v>
      </c>
      <c r="E3973" s="111" t="s">
        <v>126</v>
      </c>
      <c r="F3973" s="111" t="s">
        <v>185</v>
      </c>
      <c r="G3973" s="111" t="s">
        <v>186</v>
      </c>
      <c r="H3973" s="111" t="s">
        <v>185</v>
      </c>
      <c r="I3973" s="111" t="s">
        <v>186</v>
      </c>
      <c r="J3973" t="str">
        <f t="shared" si="124"/>
        <v>3049SkogMineraljordLauvskogSærs høy</v>
      </c>
      <c r="K3973" s="111">
        <v>-3.6560473259425113</v>
      </c>
      <c r="L3973" s="111">
        <v>0.85306406685236758</v>
      </c>
      <c r="M3973" s="111">
        <v>6.3979989500968365E-2</v>
      </c>
      <c r="N3973" s="112">
        <f t="shared" si="125"/>
        <v>-2.7390032695891753</v>
      </c>
    </row>
    <row r="3974" spans="1:14" x14ac:dyDescent="0.25">
      <c r="A3974" s="111" t="s">
        <v>697</v>
      </c>
      <c r="B3974" s="111">
        <f>INDEX(kommuner!C:C,MATCH(_xlfn.NUMBERVALUE(A3974),kommuner!B:B,0))</f>
        <v>3049</v>
      </c>
      <c r="C3974" s="111" t="s">
        <v>127</v>
      </c>
      <c r="D3974" s="111" t="s">
        <v>127</v>
      </c>
      <c r="E3974" s="111" t="s">
        <v>123</v>
      </c>
      <c r="F3974" s="111" t="s">
        <v>172</v>
      </c>
      <c r="G3974" s="111" t="s">
        <v>180</v>
      </c>
      <c r="H3974" s="111" t="s">
        <v>172</v>
      </c>
      <c r="I3974" s="111" t="s">
        <v>180</v>
      </c>
      <c r="J3974" t="str">
        <f t="shared" si="124"/>
        <v>3049SkogOrganisk jordBarskogHøy</v>
      </c>
      <c r="K3974" s="111">
        <v>-2.5184559031994138</v>
      </c>
      <c r="L3974" s="111">
        <v>0.92784825435236762</v>
      </c>
      <c r="M3974" s="111">
        <v>0.46518126042825314</v>
      </c>
      <c r="N3974" s="112">
        <f t="shared" si="125"/>
        <v>-1.1254263884187932</v>
      </c>
    </row>
    <row r="3975" spans="1:14" x14ac:dyDescent="0.25">
      <c r="A3975" s="111" t="s">
        <v>697</v>
      </c>
      <c r="B3975" s="111">
        <f>INDEX(kommuner!C:C,MATCH(_xlfn.NUMBERVALUE(A3975),kommuner!B:B,0))</f>
        <v>3049</v>
      </c>
      <c r="C3975" s="111" t="s">
        <v>127</v>
      </c>
      <c r="D3975" s="111" t="s">
        <v>127</v>
      </c>
      <c r="E3975" s="111" t="s">
        <v>123</v>
      </c>
      <c r="F3975" s="111" t="s">
        <v>172</v>
      </c>
      <c r="G3975" s="111" t="s">
        <v>167</v>
      </c>
      <c r="H3975" s="111" t="s">
        <v>172</v>
      </c>
      <c r="I3975" s="111" t="s">
        <v>167</v>
      </c>
      <c r="J3975" t="str">
        <f t="shared" si="124"/>
        <v>3049SkogOrganisk jordBarskogImpediment</v>
      </c>
      <c r="K3975" s="111">
        <v>-0.13011741963904588</v>
      </c>
      <c r="L3975" s="111">
        <v>0.92784825435236762</v>
      </c>
      <c r="M3975" s="111">
        <v>0.46510463492953991</v>
      </c>
      <c r="N3975" s="112">
        <f t="shared" si="125"/>
        <v>1.2628354696428616</v>
      </c>
    </row>
    <row r="3976" spans="1:14" x14ac:dyDescent="0.25">
      <c r="A3976" s="111" t="s">
        <v>697</v>
      </c>
      <c r="B3976" s="111">
        <f>INDEX(kommuner!C:C,MATCH(_xlfn.NUMBERVALUE(A3976),kommuner!B:B,0))</f>
        <v>3049</v>
      </c>
      <c r="C3976" s="111" t="s">
        <v>127</v>
      </c>
      <c r="D3976" s="111" t="s">
        <v>127</v>
      </c>
      <c r="E3976" s="111" t="s">
        <v>123</v>
      </c>
      <c r="F3976" s="111" t="s">
        <v>172</v>
      </c>
      <c r="G3976" s="111" t="s">
        <v>190</v>
      </c>
      <c r="H3976" s="111" t="s">
        <v>172</v>
      </c>
      <c r="I3976" s="111" t="s">
        <v>190</v>
      </c>
      <c r="J3976" t="str">
        <f t="shared" si="124"/>
        <v>3049SkogOrganisk jordBarskogLav</v>
      </c>
      <c r="K3976" s="111">
        <v>-0.50666953101693391</v>
      </c>
      <c r="L3976" s="111">
        <v>0.92784825435236762</v>
      </c>
      <c r="M3976" s="111">
        <v>0.46510463492953991</v>
      </c>
      <c r="N3976" s="112">
        <f t="shared" si="125"/>
        <v>0.88628335826497362</v>
      </c>
    </row>
    <row r="3977" spans="1:14" x14ac:dyDescent="0.25">
      <c r="A3977" s="111" t="s">
        <v>697</v>
      </c>
      <c r="B3977" s="111">
        <f>INDEX(kommuner!C:C,MATCH(_xlfn.NUMBERVALUE(A3977),kommuner!B:B,0))</f>
        <v>3049</v>
      </c>
      <c r="C3977" s="111" t="s">
        <v>127</v>
      </c>
      <c r="D3977" s="111" t="s">
        <v>127</v>
      </c>
      <c r="E3977" s="111" t="s">
        <v>123</v>
      </c>
      <c r="F3977" s="111" t="s">
        <v>172</v>
      </c>
      <c r="G3977" s="111" t="s">
        <v>173</v>
      </c>
      <c r="H3977" s="111" t="s">
        <v>172</v>
      </c>
      <c r="I3977" s="111" t="s">
        <v>173</v>
      </c>
      <c r="J3977" t="str">
        <f t="shared" si="124"/>
        <v>3049SkogOrganisk jordBarskogMiddels</v>
      </c>
      <c r="K3977" s="111">
        <v>-1.5571490961494638</v>
      </c>
      <c r="L3977" s="111">
        <v>0.92784825435236762</v>
      </c>
      <c r="M3977" s="111">
        <v>0.46518126042825314</v>
      </c>
      <c r="N3977" s="112">
        <f t="shared" si="125"/>
        <v>-0.16411958136884308</v>
      </c>
    </row>
    <row r="3978" spans="1:14" x14ac:dyDescent="0.25">
      <c r="A3978" s="111" t="s">
        <v>697</v>
      </c>
      <c r="B3978" s="111">
        <f>INDEX(kommuner!C:C,MATCH(_xlfn.NUMBERVALUE(A3978),kommuner!B:B,0))</f>
        <v>3049</v>
      </c>
      <c r="C3978" s="111" t="s">
        <v>127</v>
      </c>
      <c r="D3978" s="111" t="s">
        <v>127</v>
      </c>
      <c r="E3978" s="111" t="s">
        <v>123</v>
      </c>
      <c r="F3978" s="111" t="s">
        <v>172</v>
      </c>
      <c r="G3978" s="111" t="s">
        <v>186</v>
      </c>
      <c r="H3978" s="111" t="s">
        <v>172</v>
      </c>
      <c r="I3978" s="111" t="s">
        <v>186</v>
      </c>
      <c r="J3978" t="str">
        <f t="shared" si="124"/>
        <v>3049SkogOrganisk jordBarskogSærs høy</v>
      </c>
      <c r="K3978" s="111">
        <v>2.5548655235722699</v>
      </c>
      <c r="L3978" s="111">
        <v>0.92784825435236762</v>
      </c>
      <c r="M3978" s="111">
        <v>0.46518126042825314</v>
      </c>
      <c r="N3978" s="112">
        <f t="shared" si="125"/>
        <v>3.9478950383528906</v>
      </c>
    </row>
    <row r="3979" spans="1:14" x14ac:dyDescent="0.25">
      <c r="A3979" s="111" t="s">
        <v>697</v>
      </c>
      <c r="B3979" s="111">
        <f>INDEX(kommuner!C:C,MATCH(_xlfn.NUMBERVALUE(A3979),kommuner!B:B,0))</f>
        <v>3049</v>
      </c>
      <c r="C3979" s="111" t="s">
        <v>127</v>
      </c>
      <c r="D3979" s="111" t="s">
        <v>127</v>
      </c>
      <c r="E3979" s="111" t="s">
        <v>123</v>
      </c>
      <c r="F3979" s="111" t="s">
        <v>179</v>
      </c>
      <c r="G3979" s="111" t="s">
        <v>180</v>
      </c>
      <c r="H3979" s="111" t="s">
        <v>179</v>
      </c>
      <c r="I3979" s="111" t="s">
        <v>180</v>
      </c>
      <c r="J3979" t="str">
        <f t="shared" si="124"/>
        <v>3049SkogOrganisk jordBlandingsskogHøy</v>
      </c>
      <c r="K3979" s="111">
        <v>-5.5554344456832343</v>
      </c>
      <c r="L3979" s="111">
        <v>0.92784825435236762</v>
      </c>
      <c r="M3979" s="111">
        <v>0.46510463492953991</v>
      </c>
      <c r="N3979" s="112">
        <f t="shared" si="125"/>
        <v>-4.1624815564013264</v>
      </c>
    </row>
    <row r="3980" spans="1:14" x14ac:dyDescent="0.25">
      <c r="A3980" s="111" t="s">
        <v>697</v>
      </c>
      <c r="B3980" s="111">
        <f>INDEX(kommuner!C:C,MATCH(_xlfn.NUMBERVALUE(A3980),kommuner!B:B,0))</f>
        <v>3049</v>
      </c>
      <c r="C3980" s="111" t="s">
        <v>127</v>
      </c>
      <c r="D3980" s="111" t="s">
        <v>127</v>
      </c>
      <c r="E3980" s="111" t="s">
        <v>123</v>
      </c>
      <c r="F3980" s="111" t="s">
        <v>179</v>
      </c>
      <c r="G3980" s="111" t="s">
        <v>167</v>
      </c>
      <c r="H3980" s="111" t="s">
        <v>179</v>
      </c>
      <c r="I3980" s="111" t="s">
        <v>167</v>
      </c>
      <c r="J3980" t="str">
        <f t="shared" si="124"/>
        <v>3049SkogOrganisk jordBlandingsskogImpediment</v>
      </c>
      <c r="K3980" s="111">
        <v>-0.28586344175800005</v>
      </c>
      <c r="L3980" s="111">
        <v>0.92784825435236762</v>
      </c>
      <c r="M3980" s="111">
        <v>0.46510463492953991</v>
      </c>
      <c r="N3980" s="112">
        <f t="shared" si="125"/>
        <v>1.1070894475239075</v>
      </c>
    </row>
    <row r="3981" spans="1:14" x14ac:dyDescent="0.25">
      <c r="A3981" s="111" t="s">
        <v>697</v>
      </c>
      <c r="B3981" s="111">
        <f>INDEX(kommuner!C:C,MATCH(_xlfn.NUMBERVALUE(A3981),kommuner!B:B,0))</f>
        <v>3049</v>
      </c>
      <c r="C3981" s="111" t="s">
        <v>127</v>
      </c>
      <c r="D3981" s="111" t="s">
        <v>127</v>
      </c>
      <c r="E3981" s="111" t="s">
        <v>123</v>
      </c>
      <c r="F3981" s="111" t="s">
        <v>179</v>
      </c>
      <c r="G3981" s="111" t="s">
        <v>190</v>
      </c>
      <c r="H3981" s="111" t="s">
        <v>179</v>
      </c>
      <c r="I3981" s="111" t="s">
        <v>190</v>
      </c>
      <c r="J3981" t="str">
        <f t="shared" si="124"/>
        <v>3049SkogOrganisk jordBlandingsskogLav</v>
      </c>
      <c r="K3981" s="111">
        <v>-1.2347339377887629</v>
      </c>
      <c r="L3981" s="111">
        <v>0.92784825435236762</v>
      </c>
      <c r="M3981" s="111">
        <v>0.46510463492953991</v>
      </c>
      <c r="N3981" s="112">
        <f t="shared" si="125"/>
        <v>0.15821895149314458</v>
      </c>
    </row>
    <row r="3982" spans="1:14" x14ac:dyDescent="0.25">
      <c r="A3982" s="111" t="s">
        <v>697</v>
      </c>
      <c r="B3982" s="111">
        <f>INDEX(kommuner!C:C,MATCH(_xlfn.NUMBERVALUE(A3982),kommuner!B:B,0))</f>
        <v>3049</v>
      </c>
      <c r="C3982" s="111" t="s">
        <v>127</v>
      </c>
      <c r="D3982" s="111" t="s">
        <v>127</v>
      </c>
      <c r="E3982" s="111" t="s">
        <v>123</v>
      </c>
      <c r="F3982" s="111" t="s">
        <v>179</v>
      </c>
      <c r="G3982" s="111" t="s">
        <v>173</v>
      </c>
      <c r="H3982" s="111" t="s">
        <v>179</v>
      </c>
      <c r="I3982" s="111" t="s">
        <v>173</v>
      </c>
      <c r="J3982" t="str">
        <f t="shared" si="124"/>
        <v>3049SkogOrganisk jordBlandingsskogMiddels</v>
      </c>
      <c r="K3982" s="111">
        <v>-2.4239591752717748</v>
      </c>
      <c r="L3982" s="111">
        <v>0.92784825435236762</v>
      </c>
      <c r="M3982" s="111">
        <v>0.46510463492953991</v>
      </c>
      <c r="N3982" s="112">
        <f t="shared" si="125"/>
        <v>-1.0310062859898674</v>
      </c>
    </row>
    <row r="3983" spans="1:14" x14ac:dyDescent="0.25">
      <c r="A3983" s="111" t="s">
        <v>697</v>
      </c>
      <c r="B3983" s="111">
        <f>INDEX(kommuner!C:C,MATCH(_xlfn.NUMBERVALUE(A3983),kommuner!B:B,0))</f>
        <v>3049</v>
      </c>
      <c r="C3983" s="111" t="s">
        <v>127</v>
      </c>
      <c r="D3983" s="111" t="s">
        <v>127</v>
      </c>
      <c r="E3983" s="111" t="s">
        <v>123</v>
      </c>
      <c r="F3983" s="111" t="s">
        <v>179</v>
      </c>
      <c r="G3983" s="111" t="s">
        <v>186</v>
      </c>
      <c r="H3983" s="111" t="s">
        <v>179</v>
      </c>
      <c r="I3983" s="111" t="s">
        <v>186</v>
      </c>
      <c r="J3983" t="str">
        <f t="shared" si="124"/>
        <v>3049SkogOrganisk jordBlandingsskogSærs høy</v>
      </c>
      <c r="K3983" s="111">
        <v>-1.5726115302258048</v>
      </c>
      <c r="L3983" s="111">
        <v>0.92784825435236762</v>
      </c>
      <c r="M3983" s="111">
        <v>0.46510463492953991</v>
      </c>
      <c r="N3983" s="112">
        <f t="shared" si="125"/>
        <v>-0.17965864094389727</v>
      </c>
    </row>
    <row r="3984" spans="1:14" x14ac:dyDescent="0.25">
      <c r="A3984" s="111" t="s">
        <v>697</v>
      </c>
      <c r="B3984" s="111">
        <f>INDEX(kommuner!C:C,MATCH(_xlfn.NUMBERVALUE(A3984),kommuner!B:B,0))</f>
        <v>3049</v>
      </c>
      <c r="C3984" s="111" t="s">
        <v>127</v>
      </c>
      <c r="D3984" s="111" t="s">
        <v>127</v>
      </c>
      <c r="E3984" s="111" t="s">
        <v>123</v>
      </c>
      <c r="F3984" s="111" t="s">
        <v>185</v>
      </c>
      <c r="G3984" s="111" t="s">
        <v>180</v>
      </c>
      <c r="H3984" s="111" t="s">
        <v>185</v>
      </c>
      <c r="I3984" s="111" t="s">
        <v>180</v>
      </c>
      <c r="J3984" t="str">
        <f t="shared" si="124"/>
        <v>3049SkogOrganisk jordLauvskogHøy</v>
      </c>
      <c r="K3984" s="111">
        <v>-1.9913688882377358</v>
      </c>
      <c r="L3984" s="111">
        <v>0.92784825435236762</v>
      </c>
      <c r="M3984" s="111">
        <v>0.46510463492953991</v>
      </c>
      <c r="N3984" s="112">
        <f t="shared" si="125"/>
        <v>-0.59841599895582831</v>
      </c>
    </row>
    <row r="3985" spans="1:14" x14ac:dyDescent="0.25">
      <c r="A3985" s="111" t="s">
        <v>697</v>
      </c>
      <c r="B3985" s="111">
        <f>INDEX(kommuner!C:C,MATCH(_xlfn.NUMBERVALUE(A3985),kommuner!B:B,0))</f>
        <v>3049</v>
      </c>
      <c r="C3985" s="111" t="s">
        <v>127</v>
      </c>
      <c r="D3985" s="111" t="s">
        <v>127</v>
      </c>
      <c r="E3985" s="111" t="s">
        <v>123</v>
      </c>
      <c r="F3985" s="111" t="s">
        <v>185</v>
      </c>
      <c r="G3985" s="111" t="s">
        <v>167</v>
      </c>
      <c r="H3985" s="111" t="s">
        <v>185</v>
      </c>
      <c r="I3985" s="111" t="s">
        <v>167</v>
      </c>
      <c r="J3985" t="str">
        <f t="shared" si="124"/>
        <v>3049SkogOrganisk jordLauvskogImpediment</v>
      </c>
      <c r="K3985" s="111">
        <v>0.35000626494250675</v>
      </c>
      <c r="L3985" s="111">
        <v>0.92784825435236762</v>
      </c>
      <c r="M3985" s="111">
        <v>0.46510463492953991</v>
      </c>
      <c r="N3985" s="112">
        <f t="shared" si="125"/>
        <v>1.7429591542244141</v>
      </c>
    </row>
    <row r="3986" spans="1:14" x14ac:dyDescent="0.25">
      <c r="A3986" s="111" t="s">
        <v>697</v>
      </c>
      <c r="B3986" s="111">
        <f>INDEX(kommuner!C:C,MATCH(_xlfn.NUMBERVALUE(A3986),kommuner!B:B,0))</f>
        <v>3049</v>
      </c>
      <c r="C3986" s="111" t="s">
        <v>127</v>
      </c>
      <c r="D3986" s="111" t="s">
        <v>127</v>
      </c>
      <c r="E3986" s="111" t="s">
        <v>123</v>
      </c>
      <c r="F3986" s="111" t="s">
        <v>185</v>
      </c>
      <c r="G3986" s="111" t="s">
        <v>190</v>
      </c>
      <c r="H3986" s="111" t="s">
        <v>185</v>
      </c>
      <c r="I3986" s="111" t="s">
        <v>190</v>
      </c>
      <c r="J3986" t="str">
        <f t="shared" si="124"/>
        <v>3049SkogOrganisk jordLauvskogLav</v>
      </c>
      <c r="K3986" s="111">
        <v>1.1144075558526714</v>
      </c>
      <c r="L3986" s="111">
        <v>0.92784825435236762</v>
      </c>
      <c r="M3986" s="111">
        <v>0.46510463492953991</v>
      </c>
      <c r="N3986" s="112">
        <f t="shared" si="125"/>
        <v>2.5073604451345788</v>
      </c>
    </row>
    <row r="3987" spans="1:14" x14ac:dyDescent="0.25">
      <c r="A3987" s="111" t="s">
        <v>697</v>
      </c>
      <c r="B3987" s="111">
        <f>INDEX(kommuner!C:C,MATCH(_xlfn.NUMBERVALUE(A3987),kommuner!B:B,0))</f>
        <v>3049</v>
      </c>
      <c r="C3987" s="111" t="s">
        <v>127</v>
      </c>
      <c r="D3987" s="111" t="s">
        <v>127</v>
      </c>
      <c r="E3987" s="111" t="s">
        <v>123</v>
      </c>
      <c r="F3987" s="111" t="s">
        <v>185</v>
      </c>
      <c r="G3987" s="111" t="s">
        <v>173</v>
      </c>
      <c r="H3987" s="111" t="s">
        <v>185</v>
      </c>
      <c r="I3987" s="111" t="s">
        <v>173</v>
      </c>
      <c r="J3987" t="str">
        <f t="shared" si="124"/>
        <v>3049SkogOrganisk jordLauvskogMiddels</v>
      </c>
      <c r="K3987" s="111">
        <v>-0.62664468270982987</v>
      </c>
      <c r="L3987" s="111">
        <v>0.92784825435236762</v>
      </c>
      <c r="M3987" s="111">
        <v>0.46510463492953991</v>
      </c>
      <c r="N3987" s="112">
        <f t="shared" si="125"/>
        <v>0.76630820657207765</v>
      </c>
    </row>
    <row r="3988" spans="1:14" x14ac:dyDescent="0.25">
      <c r="A3988" s="111" t="s">
        <v>697</v>
      </c>
      <c r="B3988" s="111">
        <f>INDEX(kommuner!C:C,MATCH(_xlfn.NUMBERVALUE(A3988),kommuner!B:B,0))</f>
        <v>3049</v>
      </c>
      <c r="C3988" s="111" t="s">
        <v>127</v>
      </c>
      <c r="D3988" s="111" t="s">
        <v>127</v>
      </c>
      <c r="E3988" s="111" t="s">
        <v>123</v>
      </c>
      <c r="F3988" s="111" t="s">
        <v>185</v>
      </c>
      <c r="G3988" s="111" t="s">
        <v>186</v>
      </c>
      <c r="H3988" s="111" t="s">
        <v>185</v>
      </c>
      <c r="I3988" s="111" t="s">
        <v>186</v>
      </c>
      <c r="J3988" t="str">
        <f t="shared" si="124"/>
        <v>3049SkogOrganisk jordLauvskogSærs høy</v>
      </c>
      <c r="K3988" s="111">
        <v>-1.8997279926091779</v>
      </c>
      <c r="L3988" s="111">
        <v>0.92784825435236762</v>
      </c>
      <c r="M3988" s="111">
        <v>0.46510463492953991</v>
      </c>
      <c r="N3988" s="112">
        <f t="shared" si="125"/>
        <v>-0.50677510332727038</v>
      </c>
    </row>
    <row r="3989" spans="1:14" x14ac:dyDescent="0.25">
      <c r="A3989" s="111" t="s">
        <v>697</v>
      </c>
      <c r="B3989" s="111">
        <f>INDEX(kommuner!C:C,MATCH(_xlfn.NUMBERVALUE(A3989),kommuner!B:B,0))</f>
        <v>3049</v>
      </c>
      <c r="C3989" s="111" t="s">
        <v>83</v>
      </c>
      <c r="D3989" s="111" t="s">
        <v>83</v>
      </c>
      <c r="E3989" s="111" t="s">
        <v>126</v>
      </c>
      <c r="F3989" s="111" t="s">
        <v>139</v>
      </c>
      <c r="G3989" s="111" t="s">
        <v>139</v>
      </c>
      <c r="H3989" s="111" t="s">
        <v>139</v>
      </c>
      <c r="I3989" s="111" t="s">
        <v>139</v>
      </c>
      <c r="J3989" t="str">
        <f t="shared" si="124"/>
        <v>3049Utbygd arealMineraljord</v>
      </c>
      <c r="K3989" s="111">
        <v>0.42279414509845159</v>
      </c>
      <c r="L3989" s="111">
        <v>0</v>
      </c>
      <c r="M3989" s="111">
        <v>1.303047089454229E-2</v>
      </c>
      <c r="N3989" s="112">
        <f t="shared" si="125"/>
        <v>0.43582461599299388</v>
      </c>
    </row>
    <row r="3990" spans="1:14" x14ac:dyDescent="0.25">
      <c r="A3990" s="111" t="s">
        <v>697</v>
      </c>
      <c r="B3990" s="111">
        <f>INDEX(kommuner!C:C,MATCH(_xlfn.NUMBERVALUE(A3990),kommuner!B:B,0))</f>
        <v>3049</v>
      </c>
      <c r="C3990" s="111" t="s">
        <v>83</v>
      </c>
      <c r="D3990" s="111" t="s">
        <v>83</v>
      </c>
      <c r="E3990" s="111" t="s">
        <v>123</v>
      </c>
      <c r="F3990" s="111" t="s">
        <v>139</v>
      </c>
      <c r="G3990" s="111" t="s">
        <v>139</v>
      </c>
      <c r="H3990" s="111" t="s">
        <v>139</v>
      </c>
      <c r="I3990" s="111" t="s">
        <v>139</v>
      </c>
      <c r="J3990" t="str">
        <f t="shared" si="124"/>
        <v>3049Utbygd arealOrganisk jord</v>
      </c>
      <c r="K3990" s="111">
        <v>29.011421395201612</v>
      </c>
      <c r="L3990" s="111">
        <v>0</v>
      </c>
      <c r="M3990" s="111">
        <v>1.303047089454229E-2</v>
      </c>
      <c r="N3990" s="112">
        <f t="shared" si="125"/>
        <v>29.024451866096154</v>
      </c>
    </row>
    <row r="3991" spans="1:14" x14ac:dyDescent="0.25">
      <c r="A3991" s="111" t="s">
        <v>697</v>
      </c>
      <c r="B3991" s="111">
        <f>INDEX(kommuner!C:C,MATCH(_xlfn.NUMBERVALUE(A3991),kommuner!B:B,0))</f>
        <v>3049</v>
      </c>
      <c r="C3991" s="111" t="s">
        <v>181</v>
      </c>
      <c r="D3991" s="111" t="s">
        <v>181</v>
      </c>
      <c r="E3991" s="111" t="s">
        <v>123</v>
      </c>
      <c r="F3991" s="111" t="s">
        <v>139</v>
      </c>
      <c r="G3991" s="111" t="s">
        <v>139</v>
      </c>
      <c r="H3991" s="111" t="s">
        <v>139</v>
      </c>
      <c r="I3991" s="111" t="s">
        <v>139</v>
      </c>
      <c r="J3991" t="str">
        <f t="shared" si="124"/>
        <v>3049Vann og myrOrganisk jord</v>
      </c>
      <c r="K3991" s="111">
        <v>-0.31088998224577308</v>
      </c>
      <c r="L3991" s="111">
        <v>0</v>
      </c>
      <c r="M3991" s="111">
        <v>0</v>
      </c>
      <c r="N3991" s="112">
        <f t="shared" si="125"/>
        <v>-0.31088998224577308</v>
      </c>
    </row>
    <row r="3992" spans="1:14" x14ac:dyDescent="0.25">
      <c r="A3992" s="111" t="s">
        <v>698</v>
      </c>
      <c r="B3992" s="111">
        <f>INDEX(kommuner!C:C,MATCH(_xlfn.NUMBERVALUE(A3992),kommuner!B:B,0))</f>
        <v>3025</v>
      </c>
      <c r="C3992" s="111" t="s">
        <v>82</v>
      </c>
      <c r="D3992" s="111" t="s">
        <v>82</v>
      </c>
      <c r="E3992" s="111" t="s">
        <v>126</v>
      </c>
      <c r="F3992" s="111" t="s">
        <v>139</v>
      </c>
      <c r="G3992" s="111" t="s">
        <v>139</v>
      </c>
      <c r="H3992" s="111" t="s">
        <v>139</v>
      </c>
      <c r="I3992" s="111" t="s">
        <v>139</v>
      </c>
      <c r="J3992" t="str">
        <f t="shared" si="124"/>
        <v>3025Annen utmarkMineraljord</v>
      </c>
      <c r="K3992" s="111">
        <v>-0.16852781479621071</v>
      </c>
      <c r="L3992" s="111">
        <v>0</v>
      </c>
      <c r="M3992" s="111">
        <v>0</v>
      </c>
      <c r="N3992" s="112">
        <f t="shared" si="125"/>
        <v>-0.16852781479621071</v>
      </c>
    </row>
    <row r="3993" spans="1:14" x14ac:dyDescent="0.25">
      <c r="A3993" s="111" t="s">
        <v>698</v>
      </c>
      <c r="B3993" s="111">
        <f>INDEX(kommuner!C:C,MATCH(_xlfn.NUMBERVALUE(A3993),kommuner!B:B,0))</f>
        <v>3025</v>
      </c>
      <c r="C3993" s="111" t="s">
        <v>121</v>
      </c>
      <c r="D3993" s="111" t="s">
        <v>121</v>
      </c>
      <c r="E3993" s="111" t="s">
        <v>126</v>
      </c>
      <c r="F3993" s="111" t="s">
        <v>139</v>
      </c>
      <c r="G3993" s="111" t="s">
        <v>139</v>
      </c>
      <c r="H3993" s="111" t="s">
        <v>139</v>
      </c>
      <c r="I3993" s="111" t="s">
        <v>139</v>
      </c>
      <c r="J3993" t="str">
        <f t="shared" si="124"/>
        <v>3025BeiteMineraljord</v>
      </c>
      <c r="K3993" s="111">
        <v>-0.43305842942580308</v>
      </c>
      <c r="L3993" s="111">
        <v>0</v>
      </c>
      <c r="M3993" s="111">
        <v>1.2448711246839999E-7</v>
      </c>
      <c r="N3993" s="112">
        <f t="shared" si="125"/>
        <v>-0.43305830493869063</v>
      </c>
    </row>
    <row r="3994" spans="1:14" x14ac:dyDescent="0.25">
      <c r="A3994" s="111" t="s">
        <v>698</v>
      </c>
      <c r="B3994" s="111">
        <f>INDEX(kommuner!C:C,MATCH(_xlfn.NUMBERVALUE(A3994),kommuner!B:B,0))</f>
        <v>3025</v>
      </c>
      <c r="C3994" s="111" t="s">
        <v>121</v>
      </c>
      <c r="D3994" s="111" t="s">
        <v>121</v>
      </c>
      <c r="E3994" s="111" t="s">
        <v>123</v>
      </c>
      <c r="F3994" s="111" t="s">
        <v>139</v>
      </c>
      <c r="G3994" s="111" t="s">
        <v>139</v>
      </c>
      <c r="H3994" s="111" t="s">
        <v>139</v>
      </c>
      <c r="I3994" s="111" t="s">
        <v>139</v>
      </c>
      <c r="J3994" t="str">
        <f t="shared" si="124"/>
        <v>3025BeiteOrganisk jord</v>
      </c>
      <c r="K3994" s="111">
        <v>12.077525935985037</v>
      </c>
      <c r="L3994" s="111">
        <v>1.6412500000000001</v>
      </c>
      <c r="M3994" s="111">
        <v>0</v>
      </c>
      <c r="N3994" s="112">
        <f t="shared" si="125"/>
        <v>13.718775935985036</v>
      </c>
    </row>
    <row r="3995" spans="1:14" x14ac:dyDescent="0.25">
      <c r="A3995" s="111" t="s">
        <v>698</v>
      </c>
      <c r="B3995" s="111">
        <f>INDEX(kommuner!C:C,MATCH(_xlfn.NUMBERVALUE(A3995),kommuner!B:B,0))</f>
        <v>3025</v>
      </c>
      <c r="C3995" s="111" t="s">
        <v>84</v>
      </c>
      <c r="D3995" s="111" t="s">
        <v>84</v>
      </c>
      <c r="E3995" s="111" t="s">
        <v>126</v>
      </c>
      <c r="F3995" s="111" t="s">
        <v>139</v>
      </c>
      <c r="G3995" s="111" t="s">
        <v>139</v>
      </c>
      <c r="H3995" s="111" t="s">
        <v>139</v>
      </c>
      <c r="I3995" s="111" t="s">
        <v>139</v>
      </c>
      <c r="J3995" t="str">
        <f t="shared" si="124"/>
        <v>3025Dyrket markMineraljord</v>
      </c>
      <c r="K3995" s="111">
        <v>-0.34894984671512541</v>
      </c>
      <c r="L3995" s="111">
        <v>0</v>
      </c>
      <c r="M3995" s="111">
        <v>0</v>
      </c>
      <c r="N3995" s="112">
        <f t="shared" si="125"/>
        <v>-0.34894984671512541</v>
      </c>
    </row>
    <row r="3996" spans="1:14" x14ac:dyDescent="0.25">
      <c r="A3996" s="111" t="s">
        <v>698</v>
      </c>
      <c r="B3996" s="111">
        <f>INDEX(kommuner!C:C,MATCH(_xlfn.NUMBERVALUE(A3996),kommuner!B:B,0))</f>
        <v>3025</v>
      </c>
      <c r="C3996" s="111" t="s">
        <v>84</v>
      </c>
      <c r="D3996" s="111" t="s">
        <v>84</v>
      </c>
      <c r="E3996" s="111" t="s">
        <v>123</v>
      </c>
      <c r="F3996" s="111" t="s">
        <v>139</v>
      </c>
      <c r="G3996" s="111" t="s">
        <v>139</v>
      </c>
      <c r="H3996" s="111" t="s">
        <v>139</v>
      </c>
      <c r="I3996" s="111" t="s">
        <v>139</v>
      </c>
      <c r="J3996" t="str">
        <f t="shared" si="124"/>
        <v>3025Dyrket markOrganisk jord</v>
      </c>
      <c r="K3996" s="111">
        <v>28.726149366675592</v>
      </c>
      <c r="L3996" s="111">
        <v>1.45625</v>
      </c>
      <c r="M3996" s="111">
        <v>0</v>
      </c>
      <c r="N3996" s="112">
        <f t="shared" si="125"/>
        <v>30.182399366675593</v>
      </c>
    </row>
    <row r="3997" spans="1:14" x14ac:dyDescent="0.25">
      <c r="A3997" s="111" t="s">
        <v>698</v>
      </c>
      <c r="B3997" s="111">
        <f>INDEX(kommuner!C:C,MATCH(_xlfn.NUMBERVALUE(A3997),kommuner!B:B,0))</f>
        <v>3025</v>
      </c>
      <c r="C3997" s="111" t="s">
        <v>127</v>
      </c>
      <c r="D3997" s="111" t="s">
        <v>127</v>
      </c>
      <c r="E3997" s="111" t="s">
        <v>126</v>
      </c>
      <c r="F3997" s="111" t="s">
        <v>172</v>
      </c>
      <c r="G3997" s="111" t="s">
        <v>180</v>
      </c>
      <c r="H3997" s="111" t="s">
        <v>172</v>
      </c>
      <c r="I3997" s="111" t="s">
        <v>180</v>
      </c>
      <c r="J3997" t="str">
        <f t="shared" si="124"/>
        <v>3025SkogMineraljordBarskogHøy</v>
      </c>
      <c r="K3997" s="111">
        <v>-4.2610596243420318</v>
      </c>
      <c r="L3997" s="111">
        <v>0.85306406685236758</v>
      </c>
      <c r="M3997" s="111">
        <v>6.4056614999681585E-2</v>
      </c>
      <c r="N3997" s="112">
        <f t="shared" si="125"/>
        <v>-3.3439389424899826</v>
      </c>
    </row>
    <row r="3998" spans="1:14" x14ac:dyDescent="0.25">
      <c r="A3998" s="111" t="s">
        <v>698</v>
      </c>
      <c r="B3998" s="111">
        <f>INDEX(kommuner!C:C,MATCH(_xlfn.NUMBERVALUE(A3998),kommuner!B:B,0))</f>
        <v>3025</v>
      </c>
      <c r="C3998" s="111" t="s">
        <v>127</v>
      </c>
      <c r="D3998" s="111" t="s">
        <v>127</v>
      </c>
      <c r="E3998" s="111" t="s">
        <v>126</v>
      </c>
      <c r="F3998" s="111" t="s">
        <v>172</v>
      </c>
      <c r="G3998" s="111" t="s">
        <v>167</v>
      </c>
      <c r="H3998" s="111" t="s">
        <v>172</v>
      </c>
      <c r="I3998" s="111" t="s">
        <v>167</v>
      </c>
      <c r="J3998" t="str">
        <f t="shared" si="124"/>
        <v>3025SkogMineraljordBarskogImpediment</v>
      </c>
      <c r="K3998" s="111">
        <v>-1.5740166960016819</v>
      </c>
      <c r="L3998" s="111">
        <v>0.85306406685236758</v>
      </c>
      <c r="M3998" s="111">
        <v>6.3979989500968365E-2</v>
      </c>
      <c r="N3998" s="112">
        <f t="shared" si="125"/>
        <v>-0.65697263964834596</v>
      </c>
    </row>
    <row r="3999" spans="1:14" x14ac:dyDescent="0.25">
      <c r="A3999" s="111" t="s">
        <v>698</v>
      </c>
      <c r="B3999" s="111">
        <f>INDEX(kommuner!C:C,MATCH(_xlfn.NUMBERVALUE(A3999),kommuner!B:B,0))</f>
        <v>3025</v>
      </c>
      <c r="C3999" s="111" t="s">
        <v>127</v>
      </c>
      <c r="D3999" s="111" t="s">
        <v>127</v>
      </c>
      <c r="E3999" s="111" t="s">
        <v>126</v>
      </c>
      <c r="F3999" s="111" t="s">
        <v>172</v>
      </c>
      <c r="G3999" s="111" t="s">
        <v>190</v>
      </c>
      <c r="H3999" s="111" t="s">
        <v>172</v>
      </c>
      <c r="I3999" s="111" t="s">
        <v>190</v>
      </c>
      <c r="J3999" t="str">
        <f t="shared" si="124"/>
        <v>3025SkogMineraljordBarskogLav</v>
      </c>
      <c r="K3999" s="111">
        <v>-2.1094741240186856</v>
      </c>
      <c r="L3999" s="111">
        <v>0.85306406685236758</v>
      </c>
      <c r="M3999" s="111">
        <v>6.3979989500968365E-2</v>
      </c>
      <c r="N3999" s="112">
        <f t="shared" si="125"/>
        <v>-1.1924300676653499</v>
      </c>
    </row>
    <row r="4000" spans="1:14" x14ac:dyDescent="0.25">
      <c r="A4000" s="111" t="s">
        <v>698</v>
      </c>
      <c r="B4000" s="111">
        <f>INDEX(kommuner!C:C,MATCH(_xlfn.NUMBERVALUE(A4000),kommuner!B:B,0))</f>
        <v>3025</v>
      </c>
      <c r="C4000" s="111" t="s">
        <v>127</v>
      </c>
      <c r="D4000" s="111" t="s">
        <v>127</v>
      </c>
      <c r="E4000" s="111" t="s">
        <v>126</v>
      </c>
      <c r="F4000" s="111" t="s">
        <v>172</v>
      </c>
      <c r="G4000" s="111" t="s">
        <v>173</v>
      </c>
      <c r="H4000" s="111" t="s">
        <v>172</v>
      </c>
      <c r="I4000" s="111" t="s">
        <v>173</v>
      </c>
      <c r="J4000" t="str">
        <f t="shared" si="124"/>
        <v>3025SkogMineraljordBarskogMiddels</v>
      </c>
      <c r="K4000" s="111">
        <v>-2.8820985952554645</v>
      </c>
      <c r="L4000" s="111">
        <v>0.85306406685236758</v>
      </c>
      <c r="M4000" s="111">
        <v>6.4056614999681585E-2</v>
      </c>
      <c r="N4000" s="112">
        <f t="shared" si="125"/>
        <v>-1.9649779134034155</v>
      </c>
    </row>
    <row r="4001" spans="1:14" x14ac:dyDescent="0.25">
      <c r="A4001" s="111" t="s">
        <v>698</v>
      </c>
      <c r="B4001" s="111">
        <f>INDEX(kommuner!C:C,MATCH(_xlfn.NUMBERVALUE(A4001),kommuner!B:B,0))</f>
        <v>3025</v>
      </c>
      <c r="C4001" s="111" t="s">
        <v>127</v>
      </c>
      <c r="D4001" s="111" t="s">
        <v>127</v>
      </c>
      <c r="E4001" s="111" t="s">
        <v>126</v>
      </c>
      <c r="F4001" s="111" t="s">
        <v>172</v>
      </c>
      <c r="G4001" s="111" t="s">
        <v>186</v>
      </c>
      <c r="H4001" s="111" t="s">
        <v>172</v>
      </c>
      <c r="I4001" s="111" t="s">
        <v>186</v>
      </c>
      <c r="J4001" t="str">
        <f t="shared" si="124"/>
        <v>3025SkogMineraljordBarskogSærs høy</v>
      </c>
      <c r="K4001" s="111">
        <v>0.12072674540874306</v>
      </c>
      <c r="L4001" s="111">
        <v>0.85306406685236758</v>
      </c>
      <c r="M4001" s="111">
        <v>6.4056614999681585E-2</v>
      </c>
      <c r="N4001" s="112">
        <f t="shared" si="125"/>
        <v>1.0378474272607923</v>
      </c>
    </row>
    <row r="4002" spans="1:14" x14ac:dyDescent="0.25">
      <c r="A4002" s="111" t="s">
        <v>698</v>
      </c>
      <c r="B4002" s="111">
        <f>INDEX(kommuner!C:C,MATCH(_xlfn.NUMBERVALUE(A4002),kommuner!B:B,0))</f>
        <v>3025</v>
      </c>
      <c r="C4002" s="111" t="s">
        <v>127</v>
      </c>
      <c r="D4002" s="111" t="s">
        <v>127</v>
      </c>
      <c r="E4002" s="111" t="s">
        <v>126</v>
      </c>
      <c r="F4002" s="111" t="s">
        <v>179</v>
      </c>
      <c r="G4002" s="111" t="s">
        <v>180</v>
      </c>
      <c r="H4002" s="111" t="s">
        <v>179</v>
      </c>
      <c r="I4002" s="111" t="s">
        <v>180</v>
      </c>
      <c r="J4002" t="str">
        <f t="shared" si="124"/>
        <v>3025SkogMineraljordBlandingsskogHøy</v>
      </c>
      <c r="K4002" s="111">
        <v>-8.5703651807373102</v>
      </c>
      <c r="L4002" s="111">
        <v>0.85306406685236758</v>
      </c>
      <c r="M4002" s="111">
        <v>6.3979989500968365E-2</v>
      </c>
      <c r="N4002" s="112">
        <f t="shared" si="125"/>
        <v>-7.6533211243839743</v>
      </c>
    </row>
    <row r="4003" spans="1:14" x14ac:dyDescent="0.25">
      <c r="A4003" s="111" t="s">
        <v>698</v>
      </c>
      <c r="B4003" s="111">
        <f>INDEX(kommuner!C:C,MATCH(_xlfn.NUMBERVALUE(A4003),kommuner!B:B,0))</f>
        <v>3025</v>
      </c>
      <c r="C4003" s="111" t="s">
        <v>127</v>
      </c>
      <c r="D4003" s="111" t="s">
        <v>127</v>
      </c>
      <c r="E4003" s="111" t="s">
        <v>126</v>
      </c>
      <c r="F4003" s="111" t="s">
        <v>179</v>
      </c>
      <c r="G4003" s="111" t="s">
        <v>167</v>
      </c>
      <c r="H4003" s="111" t="s">
        <v>179</v>
      </c>
      <c r="I4003" s="111" t="s">
        <v>167</v>
      </c>
      <c r="J4003" t="str">
        <f t="shared" si="124"/>
        <v>3025SkogMineraljordBlandingsskogImpediment</v>
      </c>
      <c r="K4003" s="111">
        <v>-2.0950685747655116</v>
      </c>
      <c r="L4003" s="111">
        <v>0.85306406685236758</v>
      </c>
      <c r="M4003" s="111">
        <v>6.3979989500968365E-2</v>
      </c>
      <c r="N4003" s="112">
        <f t="shared" si="125"/>
        <v>-1.1780245184121758</v>
      </c>
    </row>
    <row r="4004" spans="1:14" x14ac:dyDescent="0.25">
      <c r="A4004" s="111" t="s">
        <v>698</v>
      </c>
      <c r="B4004" s="111">
        <f>INDEX(kommuner!C:C,MATCH(_xlfn.NUMBERVALUE(A4004),kommuner!B:B,0))</f>
        <v>3025</v>
      </c>
      <c r="C4004" s="111" t="s">
        <v>127</v>
      </c>
      <c r="D4004" s="111" t="s">
        <v>127</v>
      </c>
      <c r="E4004" s="111" t="s">
        <v>126</v>
      </c>
      <c r="F4004" s="111" t="s">
        <v>179</v>
      </c>
      <c r="G4004" s="111" t="s">
        <v>190</v>
      </c>
      <c r="H4004" s="111" t="s">
        <v>179</v>
      </c>
      <c r="I4004" s="111" t="s">
        <v>190</v>
      </c>
      <c r="J4004" t="str">
        <f t="shared" si="124"/>
        <v>3025SkogMineraljordBlandingsskogLav</v>
      </c>
      <c r="K4004" s="111">
        <v>-3.814060654162915</v>
      </c>
      <c r="L4004" s="111">
        <v>0.85306406685236758</v>
      </c>
      <c r="M4004" s="111">
        <v>6.3979989500968365E-2</v>
      </c>
      <c r="N4004" s="112">
        <f t="shared" si="125"/>
        <v>-2.897016597809579</v>
      </c>
    </row>
    <row r="4005" spans="1:14" x14ac:dyDescent="0.25">
      <c r="A4005" s="111" t="s">
        <v>698</v>
      </c>
      <c r="B4005" s="111">
        <f>INDEX(kommuner!C:C,MATCH(_xlfn.NUMBERVALUE(A4005),kommuner!B:B,0))</f>
        <v>3025</v>
      </c>
      <c r="C4005" s="111" t="s">
        <v>127</v>
      </c>
      <c r="D4005" s="111" t="s">
        <v>127</v>
      </c>
      <c r="E4005" s="111" t="s">
        <v>126</v>
      </c>
      <c r="F4005" s="111" t="s">
        <v>179</v>
      </c>
      <c r="G4005" s="111" t="s">
        <v>173</v>
      </c>
      <c r="H4005" s="111" t="s">
        <v>179</v>
      </c>
      <c r="I4005" s="111" t="s">
        <v>173</v>
      </c>
      <c r="J4005" t="str">
        <f t="shared" si="124"/>
        <v>3025SkogMineraljordBlandingsskogMiddels</v>
      </c>
      <c r="K4005" s="111">
        <v>-4.5623521854183373</v>
      </c>
      <c r="L4005" s="111">
        <v>0.85306406685236758</v>
      </c>
      <c r="M4005" s="111">
        <v>6.3979989500968365E-2</v>
      </c>
      <c r="N4005" s="112">
        <f t="shared" si="125"/>
        <v>-3.6453081290650013</v>
      </c>
    </row>
    <row r="4006" spans="1:14" x14ac:dyDescent="0.25">
      <c r="A4006" s="111" t="s">
        <v>698</v>
      </c>
      <c r="B4006" s="111">
        <f>INDEX(kommuner!C:C,MATCH(_xlfn.NUMBERVALUE(A4006),kommuner!B:B,0))</f>
        <v>3025</v>
      </c>
      <c r="C4006" s="111" t="s">
        <v>127</v>
      </c>
      <c r="D4006" s="111" t="s">
        <v>127</v>
      </c>
      <c r="E4006" s="111" t="s">
        <v>126</v>
      </c>
      <c r="F4006" s="111" t="s">
        <v>179</v>
      </c>
      <c r="G4006" s="111" t="s">
        <v>186</v>
      </c>
      <c r="H4006" s="111" t="s">
        <v>179</v>
      </c>
      <c r="I4006" s="111" t="s">
        <v>186</v>
      </c>
      <c r="J4006" t="str">
        <f t="shared" si="124"/>
        <v>3025SkogMineraljordBlandingsskogSærs høy</v>
      </c>
      <c r="K4006" s="111">
        <v>-2.9395925245326562</v>
      </c>
      <c r="L4006" s="111">
        <v>0.85306406685236758</v>
      </c>
      <c r="M4006" s="111">
        <v>6.3979989500968365E-2</v>
      </c>
      <c r="N4006" s="112">
        <f t="shared" si="125"/>
        <v>-2.0225484681793202</v>
      </c>
    </row>
    <row r="4007" spans="1:14" x14ac:dyDescent="0.25">
      <c r="A4007" s="111" t="s">
        <v>698</v>
      </c>
      <c r="B4007" s="111">
        <f>INDEX(kommuner!C:C,MATCH(_xlfn.NUMBERVALUE(A4007),kommuner!B:B,0))</f>
        <v>3025</v>
      </c>
      <c r="C4007" s="111" t="s">
        <v>127</v>
      </c>
      <c r="D4007" s="111" t="s">
        <v>127</v>
      </c>
      <c r="E4007" s="111" t="s">
        <v>126</v>
      </c>
      <c r="F4007" s="111" t="s">
        <v>185</v>
      </c>
      <c r="G4007" s="111" t="s">
        <v>180</v>
      </c>
      <c r="H4007" s="111" t="s">
        <v>185</v>
      </c>
      <c r="I4007" s="111" t="s">
        <v>180</v>
      </c>
      <c r="J4007" t="str">
        <f t="shared" si="124"/>
        <v>3025SkogMineraljordLauvskogHøy</v>
      </c>
      <c r="K4007" s="111">
        <v>-3.6072016095960531</v>
      </c>
      <c r="L4007" s="111">
        <v>0.85306406685236758</v>
      </c>
      <c r="M4007" s="111">
        <v>6.3979989500968365E-2</v>
      </c>
      <c r="N4007" s="112">
        <f t="shared" si="125"/>
        <v>-2.6901575532427171</v>
      </c>
    </row>
    <row r="4008" spans="1:14" x14ac:dyDescent="0.25">
      <c r="A4008" s="111" t="s">
        <v>698</v>
      </c>
      <c r="B4008" s="111">
        <f>INDEX(kommuner!C:C,MATCH(_xlfn.NUMBERVALUE(A4008),kommuner!B:B,0))</f>
        <v>3025</v>
      </c>
      <c r="C4008" s="111" t="s">
        <v>127</v>
      </c>
      <c r="D4008" s="111" t="s">
        <v>127</v>
      </c>
      <c r="E4008" s="111" t="s">
        <v>126</v>
      </c>
      <c r="F4008" s="111" t="s">
        <v>185</v>
      </c>
      <c r="G4008" s="111" t="s">
        <v>167</v>
      </c>
      <c r="H4008" s="111" t="s">
        <v>185</v>
      </c>
      <c r="I4008" s="111" t="s">
        <v>167</v>
      </c>
      <c r="J4008" t="str">
        <f t="shared" si="124"/>
        <v>3025SkogMineraljordLauvskogImpediment</v>
      </c>
      <c r="K4008" s="111">
        <v>-1.1043030228661443</v>
      </c>
      <c r="L4008" s="111">
        <v>0.85306406685236758</v>
      </c>
      <c r="M4008" s="111">
        <v>6.3979989500968365E-2</v>
      </c>
      <c r="N4008" s="112">
        <f t="shared" si="125"/>
        <v>-0.18725896651280841</v>
      </c>
    </row>
    <row r="4009" spans="1:14" x14ac:dyDescent="0.25">
      <c r="A4009" s="111" t="s">
        <v>698</v>
      </c>
      <c r="B4009" s="111">
        <f>INDEX(kommuner!C:C,MATCH(_xlfn.NUMBERVALUE(A4009),kommuner!B:B,0))</f>
        <v>3025</v>
      </c>
      <c r="C4009" s="111" t="s">
        <v>127</v>
      </c>
      <c r="D4009" s="111" t="s">
        <v>127</v>
      </c>
      <c r="E4009" s="111" t="s">
        <v>126</v>
      </c>
      <c r="F4009" s="111" t="s">
        <v>185</v>
      </c>
      <c r="G4009" s="111" t="s">
        <v>190</v>
      </c>
      <c r="H4009" s="111" t="s">
        <v>185</v>
      </c>
      <c r="I4009" s="111" t="s">
        <v>190</v>
      </c>
      <c r="J4009" t="str">
        <f t="shared" si="124"/>
        <v>3025SkogMineraljordLauvskogLav</v>
      </c>
      <c r="K4009" s="111">
        <v>-8.9748170935426599E-2</v>
      </c>
      <c r="L4009" s="111">
        <v>0.85306406685236758</v>
      </c>
      <c r="M4009" s="111">
        <v>6.3979989500968365E-2</v>
      </c>
      <c r="N4009" s="112">
        <f t="shared" si="125"/>
        <v>0.82729588541790933</v>
      </c>
    </row>
    <row r="4010" spans="1:14" x14ac:dyDescent="0.25">
      <c r="A4010" s="111" t="s">
        <v>698</v>
      </c>
      <c r="B4010" s="111">
        <f>INDEX(kommuner!C:C,MATCH(_xlfn.NUMBERVALUE(A4010),kommuner!B:B,0))</f>
        <v>3025</v>
      </c>
      <c r="C4010" s="111" t="s">
        <v>127</v>
      </c>
      <c r="D4010" s="111" t="s">
        <v>127</v>
      </c>
      <c r="E4010" s="111" t="s">
        <v>126</v>
      </c>
      <c r="F4010" s="111" t="s">
        <v>185</v>
      </c>
      <c r="G4010" s="111" t="s">
        <v>173</v>
      </c>
      <c r="H4010" s="111" t="s">
        <v>185</v>
      </c>
      <c r="I4010" s="111" t="s">
        <v>173</v>
      </c>
      <c r="J4010" t="str">
        <f t="shared" si="124"/>
        <v>3025SkogMineraljordLauvskogMiddels</v>
      </c>
      <c r="K4010" s="111">
        <v>-2.4151390344437029</v>
      </c>
      <c r="L4010" s="111">
        <v>0.85306406685236758</v>
      </c>
      <c r="M4010" s="111">
        <v>6.3979989500968365E-2</v>
      </c>
      <c r="N4010" s="112">
        <f t="shared" si="125"/>
        <v>-1.4980949780903672</v>
      </c>
    </row>
    <row r="4011" spans="1:14" x14ac:dyDescent="0.25">
      <c r="A4011" s="111" t="s">
        <v>698</v>
      </c>
      <c r="B4011" s="111">
        <f>INDEX(kommuner!C:C,MATCH(_xlfn.NUMBERVALUE(A4011),kommuner!B:B,0))</f>
        <v>3025</v>
      </c>
      <c r="C4011" s="111" t="s">
        <v>127</v>
      </c>
      <c r="D4011" s="111" t="s">
        <v>127</v>
      </c>
      <c r="E4011" s="111" t="s">
        <v>126</v>
      </c>
      <c r="F4011" s="111" t="s">
        <v>185</v>
      </c>
      <c r="G4011" s="111" t="s">
        <v>186</v>
      </c>
      <c r="H4011" s="111" t="s">
        <v>185</v>
      </c>
      <c r="I4011" s="111" t="s">
        <v>186</v>
      </c>
      <c r="J4011" t="str">
        <f t="shared" si="124"/>
        <v>3025SkogMineraljordLauvskogSærs høy</v>
      </c>
      <c r="K4011" s="111">
        <v>-3.6560473259425113</v>
      </c>
      <c r="L4011" s="111">
        <v>0.85306406685236758</v>
      </c>
      <c r="M4011" s="111">
        <v>6.3979989500968365E-2</v>
      </c>
      <c r="N4011" s="112">
        <f t="shared" si="125"/>
        <v>-2.7390032695891753</v>
      </c>
    </row>
    <row r="4012" spans="1:14" x14ac:dyDescent="0.25">
      <c r="A4012" s="111" t="s">
        <v>698</v>
      </c>
      <c r="B4012" s="111">
        <f>INDEX(kommuner!C:C,MATCH(_xlfn.NUMBERVALUE(A4012),kommuner!B:B,0))</f>
        <v>3025</v>
      </c>
      <c r="C4012" s="111" t="s">
        <v>127</v>
      </c>
      <c r="D4012" s="111" t="s">
        <v>127</v>
      </c>
      <c r="E4012" s="111" t="s">
        <v>123</v>
      </c>
      <c r="F4012" s="111" t="s">
        <v>172</v>
      </c>
      <c r="G4012" s="111" t="s">
        <v>180</v>
      </c>
      <c r="H4012" s="111" t="s">
        <v>172</v>
      </c>
      <c r="I4012" s="111" t="s">
        <v>180</v>
      </c>
      <c r="J4012" t="str">
        <f t="shared" si="124"/>
        <v>3025SkogOrganisk jordBarskogHøy</v>
      </c>
      <c r="K4012" s="111">
        <v>-2.5184559031994138</v>
      </c>
      <c r="L4012" s="111">
        <v>0.92784825435236762</v>
      </c>
      <c r="M4012" s="111">
        <v>0.46518126042825314</v>
      </c>
      <c r="N4012" s="112">
        <f t="shared" si="125"/>
        <v>-1.1254263884187932</v>
      </c>
    </row>
    <row r="4013" spans="1:14" x14ac:dyDescent="0.25">
      <c r="A4013" s="111" t="s">
        <v>698</v>
      </c>
      <c r="B4013" s="111">
        <f>INDEX(kommuner!C:C,MATCH(_xlfn.NUMBERVALUE(A4013),kommuner!B:B,0))</f>
        <v>3025</v>
      </c>
      <c r="C4013" s="111" t="s">
        <v>127</v>
      </c>
      <c r="D4013" s="111" t="s">
        <v>127</v>
      </c>
      <c r="E4013" s="111" t="s">
        <v>123</v>
      </c>
      <c r="F4013" s="111" t="s">
        <v>172</v>
      </c>
      <c r="G4013" s="111" t="s">
        <v>167</v>
      </c>
      <c r="H4013" s="111" t="s">
        <v>172</v>
      </c>
      <c r="I4013" s="111" t="s">
        <v>167</v>
      </c>
      <c r="J4013" t="str">
        <f t="shared" si="124"/>
        <v>3025SkogOrganisk jordBarskogImpediment</v>
      </c>
      <c r="K4013" s="111">
        <v>-0.13011741963904588</v>
      </c>
      <c r="L4013" s="111">
        <v>0.92784825435236762</v>
      </c>
      <c r="M4013" s="111">
        <v>0.46510463492953991</v>
      </c>
      <c r="N4013" s="112">
        <f t="shared" si="125"/>
        <v>1.2628354696428616</v>
      </c>
    </row>
    <row r="4014" spans="1:14" x14ac:dyDescent="0.25">
      <c r="A4014" s="111" t="s">
        <v>698</v>
      </c>
      <c r="B4014" s="111">
        <f>INDEX(kommuner!C:C,MATCH(_xlfn.NUMBERVALUE(A4014),kommuner!B:B,0))</f>
        <v>3025</v>
      </c>
      <c r="C4014" s="111" t="s">
        <v>127</v>
      </c>
      <c r="D4014" s="111" t="s">
        <v>127</v>
      </c>
      <c r="E4014" s="111" t="s">
        <v>123</v>
      </c>
      <c r="F4014" s="111" t="s">
        <v>172</v>
      </c>
      <c r="G4014" s="111" t="s">
        <v>190</v>
      </c>
      <c r="H4014" s="111" t="s">
        <v>172</v>
      </c>
      <c r="I4014" s="111" t="s">
        <v>190</v>
      </c>
      <c r="J4014" t="str">
        <f t="shared" si="124"/>
        <v>3025SkogOrganisk jordBarskogLav</v>
      </c>
      <c r="K4014" s="111">
        <v>-0.50666953101693391</v>
      </c>
      <c r="L4014" s="111">
        <v>0.92784825435236762</v>
      </c>
      <c r="M4014" s="111">
        <v>0.46510463492953991</v>
      </c>
      <c r="N4014" s="112">
        <f t="shared" si="125"/>
        <v>0.88628335826497362</v>
      </c>
    </row>
    <row r="4015" spans="1:14" x14ac:dyDescent="0.25">
      <c r="A4015" s="111" t="s">
        <v>698</v>
      </c>
      <c r="B4015" s="111">
        <f>INDEX(kommuner!C:C,MATCH(_xlfn.NUMBERVALUE(A4015),kommuner!B:B,0))</f>
        <v>3025</v>
      </c>
      <c r="C4015" s="111" t="s">
        <v>127</v>
      </c>
      <c r="D4015" s="111" t="s">
        <v>127</v>
      </c>
      <c r="E4015" s="111" t="s">
        <v>123</v>
      </c>
      <c r="F4015" s="111" t="s">
        <v>172</v>
      </c>
      <c r="G4015" s="111" t="s">
        <v>173</v>
      </c>
      <c r="H4015" s="111" t="s">
        <v>172</v>
      </c>
      <c r="I4015" s="111" t="s">
        <v>173</v>
      </c>
      <c r="J4015" t="str">
        <f t="shared" si="124"/>
        <v>3025SkogOrganisk jordBarskogMiddels</v>
      </c>
      <c r="K4015" s="111">
        <v>-1.5571490961494638</v>
      </c>
      <c r="L4015" s="111">
        <v>0.92784825435236762</v>
      </c>
      <c r="M4015" s="111">
        <v>0.46518126042825314</v>
      </c>
      <c r="N4015" s="112">
        <f t="shared" si="125"/>
        <v>-0.16411958136884308</v>
      </c>
    </row>
    <row r="4016" spans="1:14" x14ac:dyDescent="0.25">
      <c r="A4016" s="111" t="s">
        <v>698</v>
      </c>
      <c r="B4016" s="111">
        <f>INDEX(kommuner!C:C,MATCH(_xlfn.NUMBERVALUE(A4016),kommuner!B:B,0))</f>
        <v>3025</v>
      </c>
      <c r="C4016" s="111" t="s">
        <v>127</v>
      </c>
      <c r="D4016" s="111" t="s">
        <v>127</v>
      </c>
      <c r="E4016" s="111" t="s">
        <v>123</v>
      </c>
      <c r="F4016" s="111" t="s">
        <v>172</v>
      </c>
      <c r="G4016" s="111" t="s">
        <v>186</v>
      </c>
      <c r="H4016" s="111" t="s">
        <v>172</v>
      </c>
      <c r="I4016" s="111" t="s">
        <v>186</v>
      </c>
      <c r="J4016" t="str">
        <f t="shared" si="124"/>
        <v>3025SkogOrganisk jordBarskogSærs høy</v>
      </c>
      <c r="K4016" s="111">
        <v>2.5548655235722699</v>
      </c>
      <c r="L4016" s="111">
        <v>0.92784825435236762</v>
      </c>
      <c r="M4016" s="111">
        <v>0.46518126042825314</v>
      </c>
      <c r="N4016" s="112">
        <f t="shared" si="125"/>
        <v>3.9478950383528906</v>
      </c>
    </row>
    <row r="4017" spans="1:14" x14ac:dyDescent="0.25">
      <c r="A4017" s="111" t="s">
        <v>698</v>
      </c>
      <c r="B4017" s="111">
        <f>INDEX(kommuner!C:C,MATCH(_xlfn.NUMBERVALUE(A4017),kommuner!B:B,0))</f>
        <v>3025</v>
      </c>
      <c r="C4017" s="111" t="s">
        <v>127</v>
      </c>
      <c r="D4017" s="111" t="s">
        <v>127</v>
      </c>
      <c r="E4017" s="111" t="s">
        <v>123</v>
      </c>
      <c r="F4017" s="111" t="s">
        <v>179</v>
      </c>
      <c r="G4017" s="111" t="s">
        <v>180</v>
      </c>
      <c r="H4017" s="111" t="s">
        <v>179</v>
      </c>
      <c r="I4017" s="111" t="s">
        <v>180</v>
      </c>
      <c r="J4017" t="str">
        <f t="shared" si="124"/>
        <v>3025SkogOrganisk jordBlandingsskogHøy</v>
      </c>
      <c r="K4017" s="111">
        <v>-5.5554344456832343</v>
      </c>
      <c r="L4017" s="111">
        <v>0.92784825435236762</v>
      </c>
      <c r="M4017" s="111">
        <v>0.46510463492953991</v>
      </c>
      <c r="N4017" s="112">
        <f t="shared" si="125"/>
        <v>-4.1624815564013264</v>
      </c>
    </row>
    <row r="4018" spans="1:14" x14ac:dyDescent="0.25">
      <c r="A4018" s="111" t="s">
        <v>698</v>
      </c>
      <c r="B4018" s="111">
        <f>INDEX(kommuner!C:C,MATCH(_xlfn.NUMBERVALUE(A4018),kommuner!B:B,0))</f>
        <v>3025</v>
      </c>
      <c r="C4018" s="111" t="s">
        <v>127</v>
      </c>
      <c r="D4018" s="111" t="s">
        <v>127</v>
      </c>
      <c r="E4018" s="111" t="s">
        <v>123</v>
      </c>
      <c r="F4018" s="111" t="s">
        <v>179</v>
      </c>
      <c r="G4018" s="111" t="s">
        <v>167</v>
      </c>
      <c r="H4018" s="111" t="s">
        <v>179</v>
      </c>
      <c r="I4018" s="111" t="s">
        <v>167</v>
      </c>
      <c r="J4018" t="str">
        <f t="shared" si="124"/>
        <v>3025SkogOrganisk jordBlandingsskogImpediment</v>
      </c>
      <c r="K4018" s="111">
        <v>-0.28586344175800005</v>
      </c>
      <c r="L4018" s="111">
        <v>0.92784825435236762</v>
      </c>
      <c r="M4018" s="111">
        <v>0.46510463492953991</v>
      </c>
      <c r="N4018" s="112">
        <f t="shared" si="125"/>
        <v>1.1070894475239075</v>
      </c>
    </row>
    <row r="4019" spans="1:14" x14ac:dyDescent="0.25">
      <c r="A4019" s="111" t="s">
        <v>698</v>
      </c>
      <c r="B4019" s="111">
        <f>INDEX(kommuner!C:C,MATCH(_xlfn.NUMBERVALUE(A4019),kommuner!B:B,0))</f>
        <v>3025</v>
      </c>
      <c r="C4019" s="111" t="s">
        <v>127</v>
      </c>
      <c r="D4019" s="111" t="s">
        <v>127</v>
      </c>
      <c r="E4019" s="111" t="s">
        <v>123</v>
      </c>
      <c r="F4019" s="111" t="s">
        <v>179</v>
      </c>
      <c r="G4019" s="111" t="s">
        <v>190</v>
      </c>
      <c r="H4019" s="111" t="s">
        <v>179</v>
      </c>
      <c r="I4019" s="111" t="s">
        <v>190</v>
      </c>
      <c r="J4019" t="str">
        <f t="shared" si="124"/>
        <v>3025SkogOrganisk jordBlandingsskogLav</v>
      </c>
      <c r="K4019" s="111">
        <v>-1.2347339377887629</v>
      </c>
      <c r="L4019" s="111">
        <v>0.92784825435236762</v>
      </c>
      <c r="M4019" s="111">
        <v>0.46510463492953991</v>
      </c>
      <c r="N4019" s="112">
        <f t="shared" si="125"/>
        <v>0.15821895149314458</v>
      </c>
    </row>
    <row r="4020" spans="1:14" x14ac:dyDescent="0.25">
      <c r="A4020" s="111" t="s">
        <v>698</v>
      </c>
      <c r="B4020" s="111">
        <f>INDEX(kommuner!C:C,MATCH(_xlfn.NUMBERVALUE(A4020),kommuner!B:B,0))</f>
        <v>3025</v>
      </c>
      <c r="C4020" s="111" t="s">
        <v>127</v>
      </c>
      <c r="D4020" s="111" t="s">
        <v>127</v>
      </c>
      <c r="E4020" s="111" t="s">
        <v>123</v>
      </c>
      <c r="F4020" s="111" t="s">
        <v>179</v>
      </c>
      <c r="G4020" s="111" t="s">
        <v>173</v>
      </c>
      <c r="H4020" s="111" t="s">
        <v>179</v>
      </c>
      <c r="I4020" s="111" t="s">
        <v>173</v>
      </c>
      <c r="J4020" t="str">
        <f t="shared" si="124"/>
        <v>3025SkogOrganisk jordBlandingsskogMiddels</v>
      </c>
      <c r="K4020" s="111">
        <v>-2.4239591752717748</v>
      </c>
      <c r="L4020" s="111">
        <v>0.92784825435236762</v>
      </c>
      <c r="M4020" s="111">
        <v>0.46510463492953991</v>
      </c>
      <c r="N4020" s="112">
        <f t="shared" si="125"/>
        <v>-1.0310062859898674</v>
      </c>
    </row>
    <row r="4021" spans="1:14" x14ac:dyDescent="0.25">
      <c r="A4021" s="111" t="s">
        <v>698</v>
      </c>
      <c r="B4021" s="111">
        <f>INDEX(kommuner!C:C,MATCH(_xlfn.NUMBERVALUE(A4021),kommuner!B:B,0))</f>
        <v>3025</v>
      </c>
      <c r="C4021" s="111" t="s">
        <v>127</v>
      </c>
      <c r="D4021" s="111" t="s">
        <v>127</v>
      </c>
      <c r="E4021" s="111" t="s">
        <v>123</v>
      </c>
      <c r="F4021" s="111" t="s">
        <v>179</v>
      </c>
      <c r="G4021" s="111" t="s">
        <v>186</v>
      </c>
      <c r="H4021" s="111" t="s">
        <v>179</v>
      </c>
      <c r="I4021" s="111" t="s">
        <v>186</v>
      </c>
      <c r="J4021" t="str">
        <f t="shared" si="124"/>
        <v>3025SkogOrganisk jordBlandingsskogSærs høy</v>
      </c>
      <c r="K4021" s="111">
        <v>-1.5726115302258048</v>
      </c>
      <c r="L4021" s="111">
        <v>0.92784825435236762</v>
      </c>
      <c r="M4021" s="111">
        <v>0.46510463492953991</v>
      </c>
      <c r="N4021" s="112">
        <f t="shared" si="125"/>
        <v>-0.17965864094389727</v>
      </c>
    </row>
    <row r="4022" spans="1:14" x14ac:dyDescent="0.25">
      <c r="A4022" s="111" t="s">
        <v>698</v>
      </c>
      <c r="B4022" s="111">
        <f>INDEX(kommuner!C:C,MATCH(_xlfn.NUMBERVALUE(A4022),kommuner!B:B,0))</f>
        <v>3025</v>
      </c>
      <c r="C4022" s="111" t="s">
        <v>127</v>
      </c>
      <c r="D4022" s="111" t="s">
        <v>127</v>
      </c>
      <c r="E4022" s="111" t="s">
        <v>123</v>
      </c>
      <c r="F4022" s="111" t="s">
        <v>185</v>
      </c>
      <c r="G4022" s="111" t="s">
        <v>180</v>
      </c>
      <c r="H4022" s="111" t="s">
        <v>185</v>
      </c>
      <c r="I4022" s="111" t="s">
        <v>180</v>
      </c>
      <c r="J4022" t="str">
        <f t="shared" si="124"/>
        <v>3025SkogOrganisk jordLauvskogHøy</v>
      </c>
      <c r="K4022" s="111">
        <v>-1.9913688882377358</v>
      </c>
      <c r="L4022" s="111">
        <v>0.92784825435236762</v>
      </c>
      <c r="M4022" s="111">
        <v>0.46510463492953991</v>
      </c>
      <c r="N4022" s="112">
        <f t="shared" si="125"/>
        <v>-0.59841599895582831</v>
      </c>
    </row>
    <row r="4023" spans="1:14" x14ac:dyDescent="0.25">
      <c r="A4023" s="111" t="s">
        <v>698</v>
      </c>
      <c r="B4023" s="111">
        <f>INDEX(kommuner!C:C,MATCH(_xlfn.NUMBERVALUE(A4023),kommuner!B:B,0))</f>
        <v>3025</v>
      </c>
      <c r="C4023" s="111" t="s">
        <v>127</v>
      </c>
      <c r="D4023" s="111" t="s">
        <v>127</v>
      </c>
      <c r="E4023" s="111" t="s">
        <v>123</v>
      </c>
      <c r="F4023" s="111" t="s">
        <v>185</v>
      </c>
      <c r="G4023" s="111" t="s">
        <v>167</v>
      </c>
      <c r="H4023" s="111" t="s">
        <v>185</v>
      </c>
      <c r="I4023" s="111" t="s">
        <v>167</v>
      </c>
      <c r="J4023" t="str">
        <f t="shared" si="124"/>
        <v>3025SkogOrganisk jordLauvskogImpediment</v>
      </c>
      <c r="K4023" s="111">
        <v>0.35000626494250675</v>
      </c>
      <c r="L4023" s="111">
        <v>0.92784825435236762</v>
      </c>
      <c r="M4023" s="111">
        <v>0.46510463492953991</v>
      </c>
      <c r="N4023" s="112">
        <f t="shared" si="125"/>
        <v>1.7429591542244141</v>
      </c>
    </row>
    <row r="4024" spans="1:14" x14ac:dyDescent="0.25">
      <c r="A4024" s="111" t="s">
        <v>698</v>
      </c>
      <c r="B4024" s="111">
        <f>INDEX(kommuner!C:C,MATCH(_xlfn.NUMBERVALUE(A4024),kommuner!B:B,0))</f>
        <v>3025</v>
      </c>
      <c r="C4024" s="111" t="s">
        <v>127</v>
      </c>
      <c r="D4024" s="111" t="s">
        <v>127</v>
      </c>
      <c r="E4024" s="111" t="s">
        <v>123</v>
      </c>
      <c r="F4024" s="111" t="s">
        <v>185</v>
      </c>
      <c r="G4024" s="111" t="s">
        <v>190</v>
      </c>
      <c r="H4024" s="111" t="s">
        <v>185</v>
      </c>
      <c r="I4024" s="111" t="s">
        <v>190</v>
      </c>
      <c r="J4024" t="str">
        <f t="shared" si="124"/>
        <v>3025SkogOrganisk jordLauvskogLav</v>
      </c>
      <c r="K4024" s="111">
        <v>1.1144075558526714</v>
      </c>
      <c r="L4024" s="111">
        <v>0.92784825435236762</v>
      </c>
      <c r="M4024" s="111">
        <v>0.46510463492953991</v>
      </c>
      <c r="N4024" s="112">
        <f t="shared" si="125"/>
        <v>2.5073604451345788</v>
      </c>
    </row>
    <row r="4025" spans="1:14" x14ac:dyDescent="0.25">
      <c r="A4025" s="111" t="s">
        <v>698</v>
      </c>
      <c r="B4025" s="111">
        <f>INDEX(kommuner!C:C,MATCH(_xlfn.NUMBERVALUE(A4025),kommuner!B:B,0))</f>
        <v>3025</v>
      </c>
      <c r="C4025" s="111" t="s">
        <v>127</v>
      </c>
      <c r="D4025" s="111" t="s">
        <v>127</v>
      </c>
      <c r="E4025" s="111" t="s">
        <v>123</v>
      </c>
      <c r="F4025" s="111" t="s">
        <v>185</v>
      </c>
      <c r="G4025" s="111" t="s">
        <v>173</v>
      </c>
      <c r="H4025" s="111" t="s">
        <v>185</v>
      </c>
      <c r="I4025" s="111" t="s">
        <v>173</v>
      </c>
      <c r="J4025" t="str">
        <f t="shared" si="124"/>
        <v>3025SkogOrganisk jordLauvskogMiddels</v>
      </c>
      <c r="K4025" s="111">
        <v>-0.62664468270982987</v>
      </c>
      <c r="L4025" s="111">
        <v>0.92784825435236762</v>
      </c>
      <c r="M4025" s="111">
        <v>0.46510463492953991</v>
      </c>
      <c r="N4025" s="112">
        <f t="shared" si="125"/>
        <v>0.76630820657207765</v>
      </c>
    </row>
    <row r="4026" spans="1:14" x14ac:dyDescent="0.25">
      <c r="A4026" s="111" t="s">
        <v>698</v>
      </c>
      <c r="B4026" s="111">
        <f>INDEX(kommuner!C:C,MATCH(_xlfn.NUMBERVALUE(A4026),kommuner!B:B,0))</f>
        <v>3025</v>
      </c>
      <c r="C4026" s="111" t="s">
        <v>127</v>
      </c>
      <c r="D4026" s="111" t="s">
        <v>127</v>
      </c>
      <c r="E4026" s="111" t="s">
        <v>123</v>
      </c>
      <c r="F4026" s="111" t="s">
        <v>185</v>
      </c>
      <c r="G4026" s="111" t="s">
        <v>186</v>
      </c>
      <c r="H4026" s="111" t="s">
        <v>185</v>
      </c>
      <c r="I4026" s="111" t="s">
        <v>186</v>
      </c>
      <c r="J4026" t="str">
        <f t="shared" si="124"/>
        <v>3025SkogOrganisk jordLauvskogSærs høy</v>
      </c>
      <c r="K4026" s="111">
        <v>-1.8997279926091779</v>
      </c>
      <c r="L4026" s="111">
        <v>0.92784825435236762</v>
      </c>
      <c r="M4026" s="111">
        <v>0.46510463492953991</v>
      </c>
      <c r="N4026" s="112">
        <f t="shared" si="125"/>
        <v>-0.50677510332727038</v>
      </c>
    </row>
    <row r="4027" spans="1:14" x14ac:dyDescent="0.25">
      <c r="A4027" s="111" t="s">
        <v>698</v>
      </c>
      <c r="B4027" s="111">
        <f>INDEX(kommuner!C:C,MATCH(_xlfn.NUMBERVALUE(A4027),kommuner!B:B,0))</f>
        <v>3025</v>
      </c>
      <c r="C4027" s="111" t="s">
        <v>83</v>
      </c>
      <c r="D4027" s="111" t="s">
        <v>83</v>
      </c>
      <c r="E4027" s="111" t="s">
        <v>126</v>
      </c>
      <c r="F4027" s="111" t="s">
        <v>139</v>
      </c>
      <c r="G4027" s="111" t="s">
        <v>139</v>
      </c>
      <c r="H4027" s="111" t="s">
        <v>139</v>
      </c>
      <c r="I4027" s="111" t="s">
        <v>139</v>
      </c>
      <c r="J4027" t="str">
        <f t="shared" si="124"/>
        <v>3025Utbygd arealMineraljord</v>
      </c>
      <c r="K4027" s="111">
        <v>0.42279414509845159</v>
      </c>
      <c r="L4027" s="111">
        <v>0</v>
      </c>
      <c r="M4027" s="111">
        <v>1.303047089454229E-2</v>
      </c>
      <c r="N4027" s="112">
        <f t="shared" si="125"/>
        <v>0.43582461599299388</v>
      </c>
    </row>
    <row r="4028" spans="1:14" x14ac:dyDescent="0.25">
      <c r="A4028" s="111" t="s">
        <v>698</v>
      </c>
      <c r="B4028" s="111">
        <f>INDEX(kommuner!C:C,MATCH(_xlfn.NUMBERVALUE(A4028),kommuner!B:B,0))</f>
        <v>3025</v>
      </c>
      <c r="C4028" s="111" t="s">
        <v>83</v>
      </c>
      <c r="D4028" s="111" t="s">
        <v>83</v>
      </c>
      <c r="E4028" s="111" t="s">
        <v>123</v>
      </c>
      <c r="F4028" s="111" t="s">
        <v>139</v>
      </c>
      <c r="G4028" s="111" t="s">
        <v>139</v>
      </c>
      <c r="H4028" s="111" t="s">
        <v>139</v>
      </c>
      <c r="I4028" s="111" t="s">
        <v>139</v>
      </c>
      <c r="J4028" t="str">
        <f t="shared" si="124"/>
        <v>3025Utbygd arealOrganisk jord</v>
      </c>
      <c r="K4028" s="111">
        <v>29.011421395201612</v>
      </c>
      <c r="L4028" s="111">
        <v>0</v>
      </c>
      <c r="M4028" s="111">
        <v>1.303047089454229E-2</v>
      </c>
      <c r="N4028" s="112">
        <f t="shared" si="125"/>
        <v>29.024451866096154</v>
      </c>
    </row>
    <row r="4029" spans="1:14" x14ac:dyDescent="0.25">
      <c r="A4029" s="111" t="s">
        <v>698</v>
      </c>
      <c r="B4029" s="111">
        <f>INDEX(kommuner!C:C,MATCH(_xlfn.NUMBERVALUE(A4029),kommuner!B:B,0))</f>
        <v>3025</v>
      </c>
      <c r="C4029" s="111" t="s">
        <v>181</v>
      </c>
      <c r="D4029" s="111" t="s">
        <v>181</v>
      </c>
      <c r="E4029" s="111" t="s">
        <v>123</v>
      </c>
      <c r="F4029" s="111" t="s">
        <v>139</v>
      </c>
      <c r="G4029" s="111" t="s">
        <v>139</v>
      </c>
      <c r="H4029" s="111" t="s">
        <v>139</v>
      </c>
      <c r="I4029" s="111" t="s">
        <v>139</v>
      </c>
      <c r="J4029" t="str">
        <f t="shared" si="124"/>
        <v>3025Vann og myrOrganisk jord</v>
      </c>
      <c r="K4029" s="111">
        <v>-0.31088998224577308</v>
      </c>
      <c r="L4029" s="111">
        <v>0</v>
      </c>
      <c r="M4029" s="111">
        <v>0</v>
      </c>
      <c r="N4029" s="112">
        <f t="shared" si="125"/>
        <v>-0.31088998224577308</v>
      </c>
    </row>
    <row r="4030" spans="1:14" x14ac:dyDescent="0.25">
      <c r="A4030" s="111" t="s">
        <v>699</v>
      </c>
      <c r="B4030" s="111">
        <f>INDEX(kommuner!C:C,MATCH(_xlfn.NUMBERVALUE(A4030),kommuner!B:B,0))</f>
        <v>3025</v>
      </c>
      <c r="C4030" s="111" t="s">
        <v>82</v>
      </c>
      <c r="D4030" s="111" t="s">
        <v>82</v>
      </c>
      <c r="E4030" s="111" t="s">
        <v>126</v>
      </c>
      <c r="F4030" s="111" t="s">
        <v>139</v>
      </c>
      <c r="G4030" s="111" t="s">
        <v>139</v>
      </c>
      <c r="H4030" s="111" t="s">
        <v>139</v>
      </c>
      <c r="I4030" s="111" t="s">
        <v>139</v>
      </c>
      <c r="J4030" t="str">
        <f t="shared" si="124"/>
        <v>3025Annen utmarkMineraljord</v>
      </c>
      <c r="K4030" s="111">
        <v>-0.16852781479621071</v>
      </c>
      <c r="L4030" s="111">
        <v>0</v>
      </c>
      <c r="M4030" s="111">
        <v>0</v>
      </c>
      <c r="N4030" s="112">
        <f t="shared" si="125"/>
        <v>-0.16852781479621071</v>
      </c>
    </row>
    <row r="4031" spans="1:14" x14ac:dyDescent="0.25">
      <c r="A4031" s="111" t="s">
        <v>699</v>
      </c>
      <c r="B4031" s="111">
        <f>INDEX(kommuner!C:C,MATCH(_xlfn.NUMBERVALUE(A4031),kommuner!B:B,0))</f>
        <v>3025</v>
      </c>
      <c r="C4031" s="111" t="s">
        <v>121</v>
      </c>
      <c r="D4031" s="111" t="s">
        <v>121</v>
      </c>
      <c r="E4031" s="111" t="s">
        <v>126</v>
      </c>
      <c r="F4031" s="111" t="s">
        <v>139</v>
      </c>
      <c r="G4031" s="111" t="s">
        <v>139</v>
      </c>
      <c r="H4031" s="111" t="s">
        <v>139</v>
      </c>
      <c r="I4031" s="111" t="s">
        <v>139</v>
      </c>
      <c r="J4031" t="str">
        <f t="shared" si="124"/>
        <v>3025BeiteMineraljord</v>
      </c>
      <c r="K4031" s="111">
        <v>-0.43305842942580308</v>
      </c>
      <c r="L4031" s="111">
        <v>0</v>
      </c>
      <c r="M4031" s="111">
        <v>1.2448711246839999E-7</v>
      </c>
      <c r="N4031" s="112">
        <f t="shared" si="125"/>
        <v>-0.43305830493869063</v>
      </c>
    </row>
    <row r="4032" spans="1:14" x14ac:dyDescent="0.25">
      <c r="A4032" s="111" t="s">
        <v>699</v>
      </c>
      <c r="B4032" s="111">
        <f>INDEX(kommuner!C:C,MATCH(_xlfn.NUMBERVALUE(A4032),kommuner!B:B,0))</f>
        <v>3025</v>
      </c>
      <c r="C4032" s="111" t="s">
        <v>121</v>
      </c>
      <c r="D4032" s="111" t="s">
        <v>121</v>
      </c>
      <c r="E4032" s="111" t="s">
        <v>123</v>
      </c>
      <c r="F4032" s="111" t="s">
        <v>139</v>
      </c>
      <c r="G4032" s="111" t="s">
        <v>139</v>
      </c>
      <c r="H4032" s="111" t="s">
        <v>139</v>
      </c>
      <c r="I4032" s="111" t="s">
        <v>139</v>
      </c>
      <c r="J4032" t="str">
        <f t="shared" si="124"/>
        <v>3025BeiteOrganisk jord</v>
      </c>
      <c r="K4032" s="111">
        <v>12.077525935985037</v>
      </c>
      <c r="L4032" s="111">
        <v>1.6412500000000001</v>
      </c>
      <c r="M4032" s="111">
        <v>0</v>
      </c>
      <c r="N4032" s="112">
        <f t="shared" si="125"/>
        <v>13.718775935985036</v>
      </c>
    </row>
    <row r="4033" spans="1:14" x14ac:dyDescent="0.25">
      <c r="A4033" s="111" t="s">
        <v>699</v>
      </c>
      <c r="B4033" s="111">
        <f>INDEX(kommuner!C:C,MATCH(_xlfn.NUMBERVALUE(A4033),kommuner!B:B,0))</f>
        <v>3025</v>
      </c>
      <c r="C4033" s="111" t="s">
        <v>84</v>
      </c>
      <c r="D4033" s="111" t="s">
        <v>84</v>
      </c>
      <c r="E4033" s="111" t="s">
        <v>126</v>
      </c>
      <c r="F4033" s="111" t="s">
        <v>139</v>
      </c>
      <c r="G4033" s="111" t="s">
        <v>139</v>
      </c>
      <c r="H4033" s="111" t="s">
        <v>139</v>
      </c>
      <c r="I4033" s="111" t="s">
        <v>139</v>
      </c>
      <c r="J4033" t="str">
        <f t="shared" si="124"/>
        <v>3025Dyrket markMineraljord</v>
      </c>
      <c r="K4033" s="111">
        <v>-0.34894984671512541</v>
      </c>
      <c r="L4033" s="111">
        <v>0</v>
      </c>
      <c r="M4033" s="111">
        <v>0</v>
      </c>
      <c r="N4033" s="112">
        <f t="shared" si="125"/>
        <v>-0.34894984671512541</v>
      </c>
    </row>
    <row r="4034" spans="1:14" x14ac:dyDescent="0.25">
      <c r="A4034" s="111" t="s">
        <v>699</v>
      </c>
      <c r="B4034" s="111">
        <f>INDEX(kommuner!C:C,MATCH(_xlfn.NUMBERVALUE(A4034),kommuner!B:B,0))</f>
        <v>3025</v>
      </c>
      <c r="C4034" s="111" t="s">
        <v>84</v>
      </c>
      <c r="D4034" s="111" t="s">
        <v>84</v>
      </c>
      <c r="E4034" s="111" t="s">
        <v>123</v>
      </c>
      <c r="F4034" s="111" t="s">
        <v>139</v>
      </c>
      <c r="G4034" s="111" t="s">
        <v>139</v>
      </c>
      <c r="H4034" s="111" t="s">
        <v>139</v>
      </c>
      <c r="I4034" s="111" t="s">
        <v>139</v>
      </c>
      <c r="J4034" t="str">
        <f t="shared" si="124"/>
        <v>3025Dyrket markOrganisk jord</v>
      </c>
      <c r="K4034" s="111">
        <v>28.726149366675592</v>
      </c>
      <c r="L4034" s="111">
        <v>1.45625</v>
      </c>
      <c r="M4034" s="111">
        <v>0</v>
      </c>
      <c r="N4034" s="112">
        <f t="shared" si="125"/>
        <v>30.182399366675593</v>
      </c>
    </row>
    <row r="4035" spans="1:14" x14ac:dyDescent="0.25">
      <c r="A4035" s="111" t="s">
        <v>699</v>
      </c>
      <c r="B4035" s="111">
        <f>INDEX(kommuner!C:C,MATCH(_xlfn.NUMBERVALUE(A4035),kommuner!B:B,0))</f>
        <v>3025</v>
      </c>
      <c r="C4035" s="111" t="s">
        <v>127</v>
      </c>
      <c r="D4035" s="111" t="s">
        <v>127</v>
      </c>
      <c r="E4035" s="111" t="s">
        <v>126</v>
      </c>
      <c r="F4035" s="111" t="s">
        <v>172</v>
      </c>
      <c r="G4035" s="111" t="s">
        <v>180</v>
      </c>
      <c r="H4035" s="111" t="s">
        <v>172</v>
      </c>
      <c r="I4035" s="111" t="s">
        <v>180</v>
      </c>
      <c r="J4035" t="str">
        <f t="shared" ref="J4035:J4098" si="126">B4035&amp;C4035&amp;E4035&amp;IF(C4035="Skog",F4035&amp;G4035,"")</f>
        <v>3025SkogMineraljordBarskogHøy</v>
      </c>
      <c r="K4035" s="111">
        <v>-4.2610596243420318</v>
      </c>
      <c r="L4035" s="111">
        <v>0.85306406685236758</v>
      </c>
      <c r="M4035" s="111">
        <v>6.4056614999681585E-2</v>
      </c>
      <c r="N4035" s="112">
        <f t="shared" ref="N4035:N4098" si="127">SUM(K4035:M4035)</f>
        <v>-3.3439389424899826</v>
      </c>
    </row>
    <row r="4036" spans="1:14" x14ac:dyDescent="0.25">
      <c r="A4036" s="111" t="s">
        <v>699</v>
      </c>
      <c r="B4036" s="111">
        <f>INDEX(kommuner!C:C,MATCH(_xlfn.NUMBERVALUE(A4036),kommuner!B:B,0))</f>
        <v>3025</v>
      </c>
      <c r="C4036" s="111" t="s">
        <v>127</v>
      </c>
      <c r="D4036" s="111" t="s">
        <v>127</v>
      </c>
      <c r="E4036" s="111" t="s">
        <v>126</v>
      </c>
      <c r="F4036" s="111" t="s">
        <v>172</v>
      </c>
      <c r="G4036" s="111" t="s">
        <v>167</v>
      </c>
      <c r="H4036" s="111" t="s">
        <v>172</v>
      </c>
      <c r="I4036" s="111" t="s">
        <v>167</v>
      </c>
      <c r="J4036" t="str">
        <f t="shared" si="126"/>
        <v>3025SkogMineraljordBarskogImpediment</v>
      </c>
      <c r="K4036" s="111">
        <v>-1.5740166960016819</v>
      </c>
      <c r="L4036" s="111">
        <v>0.85306406685236758</v>
      </c>
      <c r="M4036" s="111">
        <v>6.3979989500968365E-2</v>
      </c>
      <c r="N4036" s="112">
        <f t="shared" si="127"/>
        <v>-0.65697263964834596</v>
      </c>
    </row>
    <row r="4037" spans="1:14" x14ac:dyDescent="0.25">
      <c r="A4037" s="111" t="s">
        <v>699</v>
      </c>
      <c r="B4037" s="111">
        <f>INDEX(kommuner!C:C,MATCH(_xlfn.NUMBERVALUE(A4037),kommuner!B:B,0))</f>
        <v>3025</v>
      </c>
      <c r="C4037" s="111" t="s">
        <v>127</v>
      </c>
      <c r="D4037" s="111" t="s">
        <v>127</v>
      </c>
      <c r="E4037" s="111" t="s">
        <v>126</v>
      </c>
      <c r="F4037" s="111" t="s">
        <v>172</v>
      </c>
      <c r="G4037" s="111" t="s">
        <v>190</v>
      </c>
      <c r="H4037" s="111" t="s">
        <v>172</v>
      </c>
      <c r="I4037" s="111" t="s">
        <v>190</v>
      </c>
      <c r="J4037" t="str">
        <f t="shared" si="126"/>
        <v>3025SkogMineraljordBarskogLav</v>
      </c>
      <c r="K4037" s="111">
        <v>-2.1094741240186856</v>
      </c>
      <c r="L4037" s="111">
        <v>0.85306406685236758</v>
      </c>
      <c r="M4037" s="111">
        <v>6.3979989500968365E-2</v>
      </c>
      <c r="N4037" s="112">
        <f t="shared" si="127"/>
        <v>-1.1924300676653499</v>
      </c>
    </row>
    <row r="4038" spans="1:14" x14ac:dyDescent="0.25">
      <c r="A4038" s="111" t="s">
        <v>699</v>
      </c>
      <c r="B4038" s="111">
        <f>INDEX(kommuner!C:C,MATCH(_xlfn.NUMBERVALUE(A4038),kommuner!B:B,0))</f>
        <v>3025</v>
      </c>
      <c r="C4038" s="111" t="s">
        <v>127</v>
      </c>
      <c r="D4038" s="111" t="s">
        <v>127</v>
      </c>
      <c r="E4038" s="111" t="s">
        <v>126</v>
      </c>
      <c r="F4038" s="111" t="s">
        <v>172</v>
      </c>
      <c r="G4038" s="111" t="s">
        <v>173</v>
      </c>
      <c r="H4038" s="111" t="s">
        <v>172</v>
      </c>
      <c r="I4038" s="111" t="s">
        <v>173</v>
      </c>
      <c r="J4038" t="str">
        <f t="shared" si="126"/>
        <v>3025SkogMineraljordBarskogMiddels</v>
      </c>
      <c r="K4038" s="111">
        <v>-2.8820985952554645</v>
      </c>
      <c r="L4038" s="111">
        <v>0.85306406685236758</v>
      </c>
      <c r="M4038" s="111">
        <v>6.4056614999681585E-2</v>
      </c>
      <c r="N4038" s="112">
        <f t="shared" si="127"/>
        <v>-1.9649779134034155</v>
      </c>
    </row>
    <row r="4039" spans="1:14" x14ac:dyDescent="0.25">
      <c r="A4039" s="111" t="s">
        <v>699</v>
      </c>
      <c r="B4039" s="111">
        <f>INDEX(kommuner!C:C,MATCH(_xlfn.NUMBERVALUE(A4039),kommuner!B:B,0))</f>
        <v>3025</v>
      </c>
      <c r="C4039" s="111" t="s">
        <v>127</v>
      </c>
      <c r="D4039" s="111" t="s">
        <v>127</v>
      </c>
      <c r="E4039" s="111" t="s">
        <v>126</v>
      </c>
      <c r="F4039" s="111" t="s">
        <v>172</v>
      </c>
      <c r="G4039" s="111" t="s">
        <v>186</v>
      </c>
      <c r="H4039" s="111" t="s">
        <v>172</v>
      </c>
      <c r="I4039" s="111" t="s">
        <v>186</v>
      </c>
      <c r="J4039" t="str">
        <f t="shared" si="126"/>
        <v>3025SkogMineraljordBarskogSærs høy</v>
      </c>
      <c r="K4039" s="111">
        <v>0.12072674540874306</v>
      </c>
      <c r="L4039" s="111">
        <v>0.85306406685236758</v>
      </c>
      <c r="M4039" s="111">
        <v>6.4056614999681585E-2</v>
      </c>
      <c r="N4039" s="112">
        <f t="shared" si="127"/>
        <v>1.0378474272607923</v>
      </c>
    </row>
    <row r="4040" spans="1:14" x14ac:dyDescent="0.25">
      <c r="A4040" s="111" t="s">
        <v>699</v>
      </c>
      <c r="B4040" s="111">
        <f>INDEX(kommuner!C:C,MATCH(_xlfn.NUMBERVALUE(A4040),kommuner!B:B,0))</f>
        <v>3025</v>
      </c>
      <c r="C4040" s="111" t="s">
        <v>127</v>
      </c>
      <c r="D4040" s="111" t="s">
        <v>127</v>
      </c>
      <c r="E4040" s="111" t="s">
        <v>126</v>
      </c>
      <c r="F4040" s="111" t="s">
        <v>179</v>
      </c>
      <c r="G4040" s="111" t="s">
        <v>180</v>
      </c>
      <c r="H4040" s="111" t="s">
        <v>179</v>
      </c>
      <c r="I4040" s="111" t="s">
        <v>180</v>
      </c>
      <c r="J4040" t="str">
        <f t="shared" si="126"/>
        <v>3025SkogMineraljordBlandingsskogHøy</v>
      </c>
      <c r="K4040" s="111">
        <v>-8.5703651807373102</v>
      </c>
      <c r="L4040" s="111">
        <v>0.85306406685236758</v>
      </c>
      <c r="M4040" s="111">
        <v>6.3979989500968365E-2</v>
      </c>
      <c r="N4040" s="112">
        <f t="shared" si="127"/>
        <v>-7.6533211243839743</v>
      </c>
    </row>
    <row r="4041" spans="1:14" x14ac:dyDescent="0.25">
      <c r="A4041" s="111" t="s">
        <v>699</v>
      </c>
      <c r="B4041" s="111">
        <f>INDEX(kommuner!C:C,MATCH(_xlfn.NUMBERVALUE(A4041),kommuner!B:B,0))</f>
        <v>3025</v>
      </c>
      <c r="C4041" s="111" t="s">
        <v>127</v>
      </c>
      <c r="D4041" s="111" t="s">
        <v>127</v>
      </c>
      <c r="E4041" s="111" t="s">
        <v>126</v>
      </c>
      <c r="F4041" s="111" t="s">
        <v>179</v>
      </c>
      <c r="G4041" s="111" t="s">
        <v>167</v>
      </c>
      <c r="H4041" s="111" t="s">
        <v>179</v>
      </c>
      <c r="I4041" s="111" t="s">
        <v>167</v>
      </c>
      <c r="J4041" t="str">
        <f t="shared" si="126"/>
        <v>3025SkogMineraljordBlandingsskogImpediment</v>
      </c>
      <c r="K4041" s="111">
        <v>-2.0950685747655116</v>
      </c>
      <c r="L4041" s="111">
        <v>0.85306406685236758</v>
      </c>
      <c r="M4041" s="111">
        <v>6.3979989500968365E-2</v>
      </c>
      <c r="N4041" s="112">
        <f t="shared" si="127"/>
        <v>-1.1780245184121758</v>
      </c>
    </row>
    <row r="4042" spans="1:14" x14ac:dyDescent="0.25">
      <c r="A4042" s="111" t="s">
        <v>699</v>
      </c>
      <c r="B4042" s="111">
        <f>INDEX(kommuner!C:C,MATCH(_xlfn.NUMBERVALUE(A4042),kommuner!B:B,0))</f>
        <v>3025</v>
      </c>
      <c r="C4042" s="111" t="s">
        <v>127</v>
      </c>
      <c r="D4042" s="111" t="s">
        <v>127</v>
      </c>
      <c r="E4042" s="111" t="s">
        <v>126</v>
      </c>
      <c r="F4042" s="111" t="s">
        <v>179</v>
      </c>
      <c r="G4042" s="111" t="s">
        <v>190</v>
      </c>
      <c r="H4042" s="111" t="s">
        <v>179</v>
      </c>
      <c r="I4042" s="111" t="s">
        <v>190</v>
      </c>
      <c r="J4042" t="str">
        <f t="shared" si="126"/>
        <v>3025SkogMineraljordBlandingsskogLav</v>
      </c>
      <c r="K4042" s="111">
        <v>-3.814060654162915</v>
      </c>
      <c r="L4042" s="111">
        <v>0.85306406685236758</v>
      </c>
      <c r="M4042" s="111">
        <v>6.3979989500968365E-2</v>
      </c>
      <c r="N4042" s="112">
        <f t="shared" si="127"/>
        <v>-2.897016597809579</v>
      </c>
    </row>
    <row r="4043" spans="1:14" x14ac:dyDescent="0.25">
      <c r="A4043" s="111" t="s">
        <v>699</v>
      </c>
      <c r="B4043" s="111">
        <f>INDEX(kommuner!C:C,MATCH(_xlfn.NUMBERVALUE(A4043),kommuner!B:B,0))</f>
        <v>3025</v>
      </c>
      <c r="C4043" s="111" t="s">
        <v>127</v>
      </c>
      <c r="D4043" s="111" t="s">
        <v>127</v>
      </c>
      <c r="E4043" s="111" t="s">
        <v>126</v>
      </c>
      <c r="F4043" s="111" t="s">
        <v>179</v>
      </c>
      <c r="G4043" s="111" t="s">
        <v>173</v>
      </c>
      <c r="H4043" s="111" t="s">
        <v>179</v>
      </c>
      <c r="I4043" s="111" t="s">
        <v>173</v>
      </c>
      <c r="J4043" t="str">
        <f t="shared" si="126"/>
        <v>3025SkogMineraljordBlandingsskogMiddels</v>
      </c>
      <c r="K4043" s="111">
        <v>-4.5623521854183373</v>
      </c>
      <c r="L4043" s="111">
        <v>0.85306406685236758</v>
      </c>
      <c r="M4043" s="111">
        <v>6.3979989500968365E-2</v>
      </c>
      <c r="N4043" s="112">
        <f t="shared" si="127"/>
        <v>-3.6453081290650013</v>
      </c>
    </row>
    <row r="4044" spans="1:14" x14ac:dyDescent="0.25">
      <c r="A4044" s="111" t="s">
        <v>699</v>
      </c>
      <c r="B4044" s="111">
        <f>INDEX(kommuner!C:C,MATCH(_xlfn.NUMBERVALUE(A4044),kommuner!B:B,0))</f>
        <v>3025</v>
      </c>
      <c r="C4044" s="111" t="s">
        <v>127</v>
      </c>
      <c r="D4044" s="111" t="s">
        <v>127</v>
      </c>
      <c r="E4044" s="111" t="s">
        <v>126</v>
      </c>
      <c r="F4044" s="111" t="s">
        <v>179</v>
      </c>
      <c r="G4044" s="111" t="s">
        <v>186</v>
      </c>
      <c r="H4044" s="111" t="s">
        <v>179</v>
      </c>
      <c r="I4044" s="111" t="s">
        <v>186</v>
      </c>
      <c r="J4044" t="str">
        <f t="shared" si="126"/>
        <v>3025SkogMineraljordBlandingsskogSærs høy</v>
      </c>
      <c r="K4044" s="111">
        <v>-2.9395925245326562</v>
      </c>
      <c r="L4044" s="111">
        <v>0.85306406685236758</v>
      </c>
      <c r="M4044" s="111">
        <v>6.3979989500968365E-2</v>
      </c>
      <c r="N4044" s="112">
        <f t="shared" si="127"/>
        <v>-2.0225484681793202</v>
      </c>
    </row>
    <row r="4045" spans="1:14" x14ac:dyDescent="0.25">
      <c r="A4045" s="111" t="s">
        <v>699</v>
      </c>
      <c r="B4045" s="111">
        <f>INDEX(kommuner!C:C,MATCH(_xlfn.NUMBERVALUE(A4045),kommuner!B:B,0))</f>
        <v>3025</v>
      </c>
      <c r="C4045" s="111" t="s">
        <v>127</v>
      </c>
      <c r="D4045" s="111" t="s">
        <v>127</v>
      </c>
      <c r="E4045" s="111" t="s">
        <v>126</v>
      </c>
      <c r="F4045" s="111" t="s">
        <v>185</v>
      </c>
      <c r="G4045" s="111" t="s">
        <v>180</v>
      </c>
      <c r="H4045" s="111" t="s">
        <v>185</v>
      </c>
      <c r="I4045" s="111" t="s">
        <v>180</v>
      </c>
      <c r="J4045" t="str">
        <f t="shared" si="126"/>
        <v>3025SkogMineraljordLauvskogHøy</v>
      </c>
      <c r="K4045" s="111">
        <v>-3.6072016095960531</v>
      </c>
      <c r="L4045" s="111">
        <v>0.85306406685236758</v>
      </c>
      <c r="M4045" s="111">
        <v>6.3979989500968365E-2</v>
      </c>
      <c r="N4045" s="112">
        <f t="shared" si="127"/>
        <v>-2.6901575532427171</v>
      </c>
    </row>
    <row r="4046" spans="1:14" x14ac:dyDescent="0.25">
      <c r="A4046" s="111" t="s">
        <v>699</v>
      </c>
      <c r="B4046" s="111">
        <f>INDEX(kommuner!C:C,MATCH(_xlfn.NUMBERVALUE(A4046),kommuner!B:B,0))</f>
        <v>3025</v>
      </c>
      <c r="C4046" s="111" t="s">
        <v>127</v>
      </c>
      <c r="D4046" s="111" t="s">
        <v>127</v>
      </c>
      <c r="E4046" s="111" t="s">
        <v>126</v>
      </c>
      <c r="F4046" s="111" t="s">
        <v>185</v>
      </c>
      <c r="G4046" s="111" t="s">
        <v>167</v>
      </c>
      <c r="H4046" s="111" t="s">
        <v>185</v>
      </c>
      <c r="I4046" s="111" t="s">
        <v>167</v>
      </c>
      <c r="J4046" t="str">
        <f t="shared" si="126"/>
        <v>3025SkogMineraljordLauvskogImpediment</v>
      </c>
      <c r="K4046" s="111">
        <v>-1.1043030228661443</v>
      </c>
      <c r="L4046" s="111">
        <v>0.85306406685236758</v>
      </c>
      <c r="M4046" s="111">
        <v>6.3979989500968365E-2</v>
      </c>
      <c r="N4046" s="112">
        <f t="shared" si="127"/>
        <v>-0.18725896651280841</v>
      </c>
    </row>
    <row r="4047" spans="1:14" x14ac:dyDescent="0.25">
      <c r="A4047" s="111" t="s">
        <v>699</v>
      </c>
      <c r="B4047" s="111">
        <f>INDEX(kommuner!C:C,MATCH(_xlfn.NUMBERVALUE(A4047),kommuner!B:B,0))</f>
        <v>3025</v>
      </c>
      <c r="C4047" s="111" t="s">
        <v>127</v>
      </c>
      <c r="D4047" s="111" t="s">
        <v>127</v>
      </c>
      <c r="E4047" s="111" t="s">
        <v>126</v>
      </c>
      <c r="F4047" s="111" t="s">
        <v>185</v>
      </c>
      <c r="G4047" s="111" t="s">
        <v>190</v>
      </c>
      <c r="H4047" s="111" t="s">
        <v>185</v>
      </c>
      <c r="I4047" s="111" t="s">
        <v>190</v>
      </c>
      <c r="J4047" t="str">
        <f t="shared" si="126"/>
        <v>3025SkogMineraljordLauvskogLav</v>
      </c>
      <c r="K4047" s="111">
        <v>-8.9748170935426599E-2</v>
      </c>
      <c r="L4047" s="111">
        <v>0.85306406685236758</v>
      </c>
      <c r="M4047" s="111">
        <v>6.3979989500968365E-2</v>
      </c>
      <c r="N4047" s="112">
        <f t="shared" si="127"/>
        <v>0.82729588541790933</v>
      </c>
    </row>
    <row r="4048" spans="1:14" x14ac:dyDescent="0.25">
      <c r="A4048" s="111" t="s">
        <v>699</v>
      </c>
      <c r="B4048" s="111">
        <f>INDEX(kommuner!C:C,MATCH(_xlfn.NUMBERVALUE(A4048),kommuner!B:B,0))</f>
        <v>3025</v>
      </c>
      <c r="C4048" s="111" t="s">
        <v>127</v>
      </c>
      <c r="D4048" s="111" t="s">
        <v>127</v>
      </c>
      <c r="E4048" s="111" t="s">
        <v>126</v>
      </c>
      <c r="F4048" s="111" t="s">
        <v>185</v>
      </c>
      <c r="G4048" s="111" t="s">
        <v>173</v>
      </c>
      <c r="H4048" s="111" t="s">
        <v>185</v>
      </c>
      <c r="I4048" s="111" t="s">
        <v>173</v>
      </c>
      <c r="J4048" t="str">
        <f t="shared" si="126"/>
        <v>3025SkogMineraljordLauvskogMiddels</v>
      </c>
      <c r="K4048" s="111">
        <v>-2.4151390344437029</v>
      </c>
      <c r="L4048" s="111">
        <v>0.85306406685236758</v>
      </c>
      <c r="M4048" s="111">
        <v>6.3979989500968365E-2</v>
      </c>
      <c r="N4048" s="112">
        <f t="shared" si="127"/>
        <v>-1.4980949780903672</v>
      </c>
    </row>
    <row r="4049" spans="1:14" x14ac:dyDescent="0.25">
      <c r="A4049" s="111" t="s">
        <v>699</v>
      </c>
      <c r="B4049" s="111">
        <f>INDEX(kommuner!C:C,MATCH(_xlfn.NUMBERVALUE(A4049),kommuner!B:B,0))</f>
        <v>3025</v>
      </c>
      <c r="C4049" s="111" t="s">
        <v>127</v>
      </c>
      <c r="D4049" s="111" t="s">
        <v>127</v>
      </c>
      <c r="E4049" s="111" t="s">
        <v>126</v>
      </c>
      <c r="F4049" s="111" t="s">
        <v>185</v>
      </c>
      <c r="G4049" s="111" t="s">
        <v>186</v>
      </c>
      <c r="H4049" s="111" t="s">
        <v>185</v>
      </c>
      <c r="I4049" s="111" t="s">
        <v>186</v>
      </c>
      <c r="J4049" t="str">
        <f t="shared" si="126"/>
        <v>3025SkogMineraljordLauvskogSærs høy</v>
      </c>
      <c r="K4049" s="111">
        <v>-3.6560473259425113</v>
      </c>
      <c r="L4049" s="111">
        <v>0.85306406685236758</v>
      </c>
      <c r="M4049" s="111">
        <v>6.3979989500968365E-2</v>
      </c>
      <c r="N4049" s="112">
        <f t="shared" si="127"/>
        <v>-2.7390032695891753</v>
      </c>
    </row>
    <row r="4050" spans="1:14" x14ac:dyDescent="0.25">
      <c r="A4050" s="111" t="s">
        <v>699</v>
      </c>
      <c r="B4050" s="111">
        <f>INDEX(kommuner!C:C,MATCH(_xlfn.NUMBERVALUE(A4050),kommuner!B:B,0))</f>
        <v>3025</v>
      </c>
      <c r="C4050" s="111" t="s">
        <v>127</v>
      </c>
      <c r="D4050" s="111" t="s">
        <v>127</v>
      </c>
      <c r="E4050" s="111" t="s">
        <v>123</v>
      </c>
      <c r="F4050" s="111" t="s">
        <v>172</v>
      </c>
      <c r="G4050" s="111" t="s">
        <v>180</v>
      </c>
      <c r="H4050" s="111" t="s">
        <v>172</v>
      </c>
      <c r="I4050" s="111" t="s">
        <v>180</v>
      </c>
      <c r="J4050" t="str">
        <f t="shared" si="126"/>
        <v>3025SkogOrganisk jordBarskogHøy</v>
      </c>
      <c r="K4050" s="111">
        <v>-2.5184559031994138</v>
      </c>
      <c r="L4050" s="111">
        <v>0.92784825435236762</v>
      </c>
      <c r="M4050" s="111">
        <v>0.46518126042825314</v>
      </c>
      <c r="N4050" s="112">
        <f t="shared" si="127"/>
        <v>-1.1254263884187932</v>
      </c>
    </row>
    <row r="4051" spans="1:14" x14ac:dyDescent="0.25">
      <c r="A4051" s="111" t="s">
        <v>699</v>
      </c>
      <c r="B4051" s="111">
        <f>INDEX(kommuner!C:C,MATCH(_xlfn.NUMBERVALUE(A4051),kommuner!B:B,0))</f>
        <v>3025</v>
      </c>
      <c r="C4051" s="111" t="s">
        <v>127</v>
      </c>
      <c r="D4051" s="111" t="s">
        <v>127</v>
      </c>
      <c r="E4051" s="111" t="s">
        <v>123</v>
      </c>
      <c r="F4051" s="111" t="s">
        <v>172</v>
      </c>
      <c r="G4051" s="111" t="s">
        <v>167</v>
      </c>
      <c r="H4051" s="111" t="s">
        <v>172</v>
      </c>
      <c r="I4051" s="111" t="s">
        <v>167</v>
      </c>
      <c r="J4051" t="str">
        <f t="shared" si="126"/>
        <v>3025SkogOrganisk jordBarskogImpediment</v>
      </c>
      <c r="K4051" s="111">
        <v>-0.13011741963904588</v>
      </c>
      <c r="L4051" s="111">
        <v>0.92784825435236762</v>
      </c>
      <c r="M4051" s="111">
        <v>0.46510463492953991</v>
      </c>
      <c r="N4051" s="112">
        <f t="shared" si="127"/>
        <v>1.2628354696428616</v>
      </c>
    </row>
    <row r="4052" spans="1:14" x14ac:dyDescent="0.25">
      <c r="A4052" s="111" t="s">
        <v>699</v>
      </c>
      <c r="B4052" s="111">
        <f>INDEX(kommuner!C:C,MATCH(_xlfn.NUMBERVALUE(A4052),kommuner!B:B,0))</f>
        <v>3025</v>
      </c>
      <c r="C4052" s="111" t="s">
        <v>127</v>
      </c>
      <c r="D4052" s="111" t="s">
        <v>127</v>
      </c>
      <c r="E4052" s="111" t="s">
        <v>123</v>
      </c>
      <c r="F4052" s="111" t="s">
        <v>172</v>
      </c>
      <c r="G4052" s="111" t="s">
        <v>190</v>
      </c>
      <c r="H4052" s="111" t="s">
        <v>172</v>
      </c>
      <c r="I4052" s="111" t="s">
        <v>190</v>
      </c>
      <c r="J4052" t="str">
        <f t="shared" si="126"/>
        <v>3025SkogOrganisk jordBarskogLav</v>
      </c>
      <c r="K4052" s="111">
        <v>-0.50666953101693391</v>
      </c>
      <c r="L4052" s="111">
        <v>0.92784825435236762</v>
      </c>
      <c r="M4052" s="111">
        <v>0.46510463492953991</v>
      </c>
      <c r="N4052" s="112">
        <f t="shared" si="127"/>
        <v>0.88628335826497362</v>
      </c>
    </row>
    <row r="4053" spans="1:14" x14ac:dyDescent="0.25">
      <c r="A4053" s="111" t="s">
        <v>699</v>
      </c>
      <c r="B4053" s="111">
        <f>INDEX(kommuner!C:C,MATCH(_xlfn.NUMBERVALUE(A4053),kommuner!B:B,0))</f>
        <v>3025</v>
      </c>
      <c r="C4053" s="111" t="s">
        <v>127</v>
      </c>
      <c r="D4053" s="111" t="s">
        <v>127</v>
      </c>
      <c r="E4053" s="111" t="s">
        <v>123</v>
      </c>
      <c r="F4053" s="111" t="s">
        <v>172</v>
      </c>
      <c r="G4053" s="111" t="s">
        <v>173</v>
      </c>
      <c r="H4053" s="111" t="s">
        <v>172</v>
      </c>
      <c r="I4053" s="111" t="s">
        <v>173</v>
      </c>
      <c r="J4053" t="str">
        <f t="shared" si="126"/>
        <v>3025SkogOrganisk jordBarskogMiddels</v>
      </c>
      <c r="K4053" s="111">
        <v>-1.5571490961494638</v>
      </c>
      <c r="L4053" s="111">
        <v>0.92784825435236762</v>
      </c>
      <c r="M4053" s="111">
        <v>0.46518126042825314</v>
      </c>
      <c r="N4053" s="112">
        <f t="shared" si="127"/>
        <v>-0.16411958136884308</v>
      </c>
    </row>
    <row r="4054" spans="1:14" x14ac:dyDescent="0.25">
      <c r="A4054" s="111" t="s">
        <v>699</v>
      </c>
      <c r="B4054" s="111">
        <f>INDEX(kommuner!C:C,MATCH(_xlfn.NUMBERVALUE(A4054),kommuner!B:B,0))</f>
        <v>3025</v>
      </c>
      <c r="C4054" s="111" t="s">
        <v>127</v>
      </c>
      <c r="D4054" s="111" t="s">
        <v>127</v>
      </c>
      <c r="E4054" s="111" t="s">
        <v>123</v>
      </c>
      <c r="F4054" s="111" t="s">
        <v>172</v>
      </c>
      <c r="G4054" s="111" t="s">
        <v>186</v>
      </c>
      <c r="H4054" s="111" t="s">
        <v>172</v>
      </c>
      <c r="I4054" s="111" t="s">
        <v>186</v>
      </c>
      <c r="J4054" t="str">
        <f t="shared" si="126"/>
        <v>3025SkogOrganisk jordBarskogSærs høy</v>
      </c>
      <c r="K4054" s="111">
        <v>2.5548655235722699</v>
      </c>
      <c r="L4054" s="111">
        <v>0.92784825435236762</v>
      </c>
      <c r="M4054" s="111">
        <v>0.46518126042825314</v>
      </c>
      <c r="N4054" s="112">
        <f t="shared" si="127"/>
        <v>3.9478950383528906</v>
      </c>
    </row>
    <row r="4055" spans="1:14" x14ac:dyDescent="0.25">
      <c r="A4055" s="111" t="s">
        <v>699</v>
      </c>
      <c r="B4055" s="111">
        <f>INDEX(kommuner!C:C,MATCH(_xlfn.NUMBERVALUE(A4055),kommuner!B:B,0))</f>
        <v>3025</v>
      </c>
      <c r="C4055" s="111" t="s">
        <v>127</v>
      </c>
      <c r="D4055" s="111" t="s">
        <v>127</v>
      </c>
      <c r="E4055" s="111" t="s">
        <v>123</v>
      </c>
      <c r="F4055" s="111" t="s">
        <v>179</v>
      </c>
      <c r="G4055" s="111" t="s">
        <v>180</v>
      </c>
      <c r="H4055" s="111" t="s">
        <v>179</v>
      </c>
      <c r="I4055" s="111" t="s">
        <v>180</v>
      </c>
      <c r="J4055" t="str">
        <f t="shared" si="126"/>
        <v>3025SkogOrganisk jordBlandingsskogHøy</v>
      </c>
      <c r="K4055" s="111">
        <v>-5.5554344456832343</v>
      </c>
      <c r="L4055" s="111">
        <v>0.92784825435236762</v>
      </c>
      <c r="M4055" s="111">
        <v>0.46510463492953991</v>
      </c>
      <c r="N4055" s="112">
        <f t="shared" si="127"/>
        <v>-4.1624815564013264</v>
      </c>
    </row>
    <row r="4056" spans="1:14" x14ac:dyDescent="0.25">
      <c r="A4056" s="111" t="s">
        <v>699</v>
      </c>
      <c r="B4056" s="111">
        <f>INDEX(kommuner!C:C,MATCH(_xlfn.NUMBERVALUE(A4056),kommuner!B:B,0))</f>
        <v>3025</v>
      </c>
      <c r="C4056" s="111" t="s">
        <v>127</v>
      </c>
      <c r="D4056" s="111" t="s">
        <v>127</v>
      </c>
      <c r="E4056" s="111" t="s">
        <v>123</v>
      </c>
      <c r="F4056" s="111" t="s">
        <v>179</v>
      </c>
      <c r="G4056" s="111" t="s">
        <v>167</v>
      </c>
      <c r="H4056" s="111" t="s">
        <v>179</v>
      </c>
      <c r="I4056" s="111" t="s">
        <v>167</v>
      </c>
      <c r="J4056" t="str">
        <f t="shared" si="126"/>
        <v>3025SkogOrganisk jordBlandingsskogImpediment</v>
      </c>
      <c r="K4056" s="111">
        <v>-0.28586344175800005</v>
      </c>
      <c r="L4056" s="111">
        <v>0.92784825435236762</v>
      </c>
      <c r="M4056" s="111">
        <v>0.46510463492953991</v>
      </c>
      <c r="N4056" s="112">
        <f t="shared" si="127"/>
        <v>1.1070894475239075</v>
      </c>
    </row>
    <row r="4057" spans="1:14" x14ac:dyDescent="0.25">
      <c r="A4057" s="111" t="s">
        <v>699</v>
      </c>
      <c r="B4057" s="111">
        <f>INDEX(kommuner!C:C,MATCH(_xlfn.NUMBERVALUE(A4057),kommuner!B:B,0))</f>
        <v>3025</v>
      </c>
      <c r="C4057" s="111" t="s">
        <v>127</v>
      </c>
      <c r="D4057" s="111" t="s">
        <v>127</v>
      </c>
      <c r="E4057" s="111" t="s">
        <v>123</v>
      </c>
      <c r="F4057" s="111" t="s">
        <v>179</v>
      </c>
      <c r="G4057" s="111" t="s">
        <v>190</v>
      </c>
      <c r="H4057" s="111" t="s">
        <v>179</v>
      </c>
      <c r="I4057" s="111" t="s">
        <v>190</v>
      </c>
      <c r="J4057" t="str">
        <f t="shared" si="126"/>
        <v>3025SkogOrganisk jordBlandingsskogLav</v>
      </c>
      <c r="K4057" s="111">
        <v>-1.2347339377887629</v>
      </c>
      <c r="L4057" s="111">
        <v>0.92784825435236762</v>
      </c>
      <c r="M4057" s="111">
        <v>0.46510463492953991</v>
      </c>
      <c r="N4057" s="112">
        <f t="shared" si="127"/>
        <v>0.15821895149314458</v>
      </c>
    </row>
    <row r="4058" spans="1:14" x14ac:dyDescent="0.25">
      <c r="A4058" s="111" t="s">
        <v>699</v>
      </c>
      <c r="B4058" s="111">
        <f>INDEX(kommuner!C:C,MATCH(_xlfn.NUMBERVALUE(A4058),kommuner!B:B,0))</f>
        <v>3025</v>
      </c>
      <c r="C4058" s="111" t="s">
        <v>127</v>
      </c>
      <c r="D4058" s="111" t="s">
        <v>127</v>
      </c>
      <c r="E4058" s="111" t="s">
        <v>123</v>
      </c>
      <c r="F4058" s="111" t="s">
        <v>179</v>
      </c>
      <c r="G4058" s="111" t="s">
        <v>173</v>
      </c>
      <c r="H4058" s="111" t="s">
        <v>179</v>
      </c>
      <c r="I4058" s="111" t="s">
        <v>173</v>
      </c>
      <c r="J4058" t="str">
        <f t="shared" si="126"/>
        <v>3025SkogOrganisk jordBlandingsskogMiddels</v>
      </c>
      <c r="K4058" s="111">
        <v>-2.4239591752717748</v>
      </c>
      <c r="L4058" s="111">
        <v>0.92784825435236762</v>
      </c>
      <c r="M4058" s="111">
        <v>0.46510463492953991</v>
      </c>
      <c r="N4058" s="112">
        <f t="shared" si="127"/>
        <v>-1.0310062859898674</v>
      </c>
    </row>
    <row r="4059" spans="1:14" x14ac:dyDescent="0.25">
      <c r="A4059" s="111" t="s">
        <v>699</v>
      </c>
      <c r="B4059" s="111">
        <f>INDEX(kommuner!C:C,MATCH(_xlfn.NUMBERVALUE(A4059),kommuner!B:B,0))</f>
        <v>3025</v>
      </c>
      <c r="C4059" s="111" t="s">
        <v>127</v>
      </c>
      <c r="D4059" s="111" t="s">
        <v>127</v>
      </c>
      <c r="E4059" s="111" t="s">
        <v>123</v>
      </c>
      <c r="F4059" s="111" t="s">
        <v>179</v>
      </c>
      <c r="G4059" s="111" t="s">
        <v>186</v>
      </c>
      <c r="H4059" s="111" t="s">
        <v>179</v>
      </c>
      <c r="I4059" s="111" t="s">
        <v>186</v>
      </c>
      <c r="J4059" t="str">
        <f t="shared" si="126"/>
        <v>3025SkogOrganisk jordBlandingsskogSærs høy</v>
      </c>
      <c r="K4059" s="111">
        <v>-1.5726115302258048</v>
      </c>
      <c r="L4059" s="111">
        <v>0.92784825435236762</v>
      </c>
      <c r="M4059" s="111">
        <v>0.46510463492953991</v>
      </c>
      <c r="N4059" s="112">
        <f t="shared" si="127"/>
        <v>-0.17965864094389727</v>
      </c>
    </row>
    <row r="4060" spans="1:14" x14ac:dyDescent="0.25">
      <c r="A4060" s="111" t="s">
        <v>699</v>
      </c>
      <c r="B4060" s="111">
        <f>INDEX(kommuner!C:C,MATCH(_xlfn.NUMBERVALUE(A4060),kommuner!B:B,0))</f>
        <v>3025</v>
      </c>
      <c r="C4060" s="111" t="s">
        <v>127</v>
      </c>
      <c r="D4060" s="111" t="s">
        <v>127</v>
      </c>
      <c r="E4060" s="111" t="s">
        <v>123</v>
      </c>
      <c r="F4060" s="111" t="s">
        <v>185</v>
      </c>
      <c r="G4060" s="111" t="s">
        <v>180</v>
      </c>
      <c r="H4060" s="111" t="s">
        <v>185</v>
      </c>
      <c r="I4060" s="111" t="s">
        <v>180</v>
      </c>
      <c r="J4060" t="str">
        <f t="shared" si="126"/>
        <v>3025SkogOrganisk jordLauvskogHøy</v>
      </c>
      <c r="K4060" s="111">
        <v>-1.9913688882377358</v>
      </c>
      <c r="L4060" s="111">
        <v>0.92784825435236762</v>
      </c>
      <c r="M4060" s="111">
        <v>0.46510463492953991</v>
      </c>
      <c r="N4060" s="112">
        <f t="shared" si="127"/>
        <v>-0.59841599895582831</v>
      </c>
    </row>
    <row r="4061" spans="1:14" x14ac:dyDescent="0.25">
      <c r="A4061" s="111" t="s">
        <v>699</v>
      </c>
      <c r="B4061" s="111">
        <f>INDEX(kommuner!C:C,MATCH(_xlfn.NUMBERVALUE(A4061),kommuner!B:B,0))</f>
        <v>3025</v>
      </c>
      <c r="C4061" s="111" t="s">
        <v>127</v>
      </c>
      <c r="D4061" s="111" t="s">
        <v>127</v>
      </c>
      <c r="E4061" s="111" t="s">
        <v>123</v>
      </c>
      <c r="F4061" s="111" t="s">
        <v>185</v>
      </c>
      <c r="G4061" s="111" t="s">
        <v>167</v>
      </c>
      <c r="H4061" s="111" t="s">
        <v>185</v>
      </c>
      <c r="I4061" s="111" t="s">
        <v>167</v>
      </c>
      <c r="J4061" t="str">
        <f t="shared" si="126"/>
        <v>3025SkogOrganisk jordLauvskogImpediment</v>
      </c>
      <c r="K4061" s="111">
        <v>0.35000626494250675</v>
      </c>
      <c r="L4061" s="111">
        <v>0.92784825435236762</v>
      </c>
      <c r="M4061" s="111">
        <v>0.46510463492953991</v>
      </c>
      <c r="N4061" s="112">
        <f t="shared" si="127"/>
        <v>1.7429591542244141</v>
      </c>
    </row>
    <row r="4062" spans="1:14" x14ac:dyDescent="0.25">
      <c r="A4062" s="111" t="s">
        <v>699</v>
      </c>
      <c r="B4062" s="111">
        <f>INDEX(kommuner!C:C,MATCH(_xlfn.NUMBERVALUE(A4062),kommuner!B:B,0))</f>
        <v>3025</v>
      </c>
      <c r="C4062" s="111" t="s">
        <v>127</v>
      </c>
      <c r="D4062" s="111" t="s">
        <v>127</v>
      </c>
      <c r="E4062" s="111" t="s">
        <v>123</v>
      </c>
      <c r="F4062" s="111" t="s">
        <v>185</v>
      </c>
      <c r="G4062" s="111" t="s">
        <v>190</v>
      </c>
      <c r="H4062" s="111" t="s">
        <v>185</v>
      </c>
      <c r="I4062" s="111" t="s">
        <v>190</v>
      </c>
      <c r="J4062" t="str">
        <f t="shared" si="126"/>
        <v>3025SkogOrganisk jordLauvskogLav</v>
      </c>
      <c r="K4062" s="111">
        <v>1.1144075558526714</v>
      </c>
      <c r="L4062" s="111">
        <v>0.92784825435236762</v>
      </c>
      <c r="M4062" s="111">
        <v>0.46510463492953991</v>
      </c>
      <c r="N4062" s="112">
        <f t="shared" si="127"/>
        <v>2.5073604451345788</v>
      </c>
    </row>
    <row r="4063" spans="1:14" x14ac:dyDescent="0.25">
      <c r="A4063" s="111" t="s">
        <v>699</v>
      </c>
      <c r="B4063" s="111">
        <f>INDEX(kommuner!C:C,MATCH(_xlfn.NUMBERVALUE(A4063),kommuner!B:B,0))</f>
        <v>3025</v>
      </c>
      <c r="C4063" s="111" t="s">
        <v>127</v>
      </c>
      <c r="D4063" s="111" t="s">
        <v>127</v>
      </c>
      <c r="E4063" s="111" t="s">
        <v>123</v>
      </c>
      <c r="F4063" s="111" t="s">
        <v>185</v>
      </c>
      <c r="G4063" s="111" t="s">
        <v>173</v>
      </c>
      <c r="H4063" s="111" t="s">
        <v>185</v>
      </c>
      <c r="I4063" s="111" t="s">
        <v>173</v>
      </c>
      <c r="J4063" t="str">
        <f t="shared" si="126"/>
        <v>3025SkogOrganisk jordLauvskogMiddels</v>
      </c>
      <c r="K4063" s="111">
        <v>-0.62664468270982987</v>
      </c>
      <c r="L4063" s="111">
        <v>0.92784825435236762</v>
      </c>
      <c r="M4063" s="111">
        <v>0.46510463492953991</v>
      </c>
      <c r="N4063" s="112">
        <f t="shared" si="127"/>
        <v>0.76630820657207765</v>
      </c>
    </row>
    <row r="4064" spans="1:14" x14ac:dyDescent="0.25">
      <c r="A4064" s="111" t="s">
        <v>699</v>
      </c>
      <c r="B4064" s="111">
        <f>INDEX(kommuner!C:C,MATCH(_xlfn.NUMBERVALUE(A4064),kommuner!B:B,0))</f>
        <v>3025</v>
      </c>
      <c r="C4064" s="111" t="s">
        <v>127</v>
      </c>
      <c r="D4064" s="111" t="s">
        <v>127</v>
      </c>
      <c r="E4064" s="111" t="s">
        <v>123</v>
      </c>
      <c r="F4064" s="111" t="s">
        <v>185</v>
      </c>
      <c r="G4064" s="111" t="s">
        <v>186</v>
      </c>
      <c r="H4064" s="111" t="s">
        <v>185</v>
      </c>
      <c r="I4064" s="111" t="s">
        <v>186</v>
      </c>
      <c r="J4064" t="str">
        <f t="shared" si="126"/>
        <v>3025SkogOrganisk jordLauvskogSærs høy</v>
      </c>
      <c r="K4064" s="111">
        <v>-1.8997279926091779</v>
      </c>
      <c r="L4064" s="111">
        <v>0.92784825435236762</v>
      </c>
      <c r="M4064" s="111">
        <v>0.46510463492953991</v>
      </c>
      <c r="N4064" s="112">
        <f t="shared" si="127"/>
        <v>-0.50677510332727038</v>
      </c>
    </row>
    <row r="4065" spans="1:14" x14ac:dyDescent="0.25">
      <c r="A4065" s="111" t="s">
        <v>699</v>
      </c>
      <c r="B4065" s="111">
        <f>INDEX(kommuner!C:C,MATCH(_xlfn.NUMBERVALUE(A4065),kommuner!B:B,0))</f>
        <v>3025</v>
      </c>
      <c r="C4065" s="111" t="s">
        <v>83</v>
      </c>
      <c r="D4065" s="111" t="s">
        <v>83</v>
      </c>
      <c r="E4065" s="111" t="s">
        <v>126</v>
      </c>
      <c r="F4065" s="111" t="s">
        <v>139</v>
      </c>
      <c r="G4065" s="111" t="s">
        <v>139</v>
      </c>
      <c r="H4065" s="111" t="s">
        <v>139</v>
      </c>
      <c r="I4065" s="111" t="s">
        <v>139</v>
      </c>
      <c r="J4065" t="str">
        <f t="shared" si="126"/>
        <v>3025Utbygd arealMineraljord</v>
      </c>
      <c r="K4065" s="111">
        <v>0.42279414509845159</v>
      </c>
      <c r="L4065" s="111">
        <v>0</v>
      </c>
      <c r="M4065" s="111">
        <v>1.303047089454229E-2</v>
      </c>
      <c r="N4065" s="112">
        <f t="shared" si="127"/>
        <v>0.43582461599299388</v>
      </c>
    </row>
    <row r="4066" spans="1:14" x14ac:dyDescent="0.25">
      <c r="A4066" s="111" t="s">
        <v>699</v>
      </c>
      <c r="B4066" s="111">
        <f>INDEX(kommuner!C:C,MATCH(_xlfn.NUMBERVALUE(A4066),kommuner!B:B,0))</f>
        <v>3025</v>
      </c>
      <c r="C4066" s="111" t="s">
        <v>83</v>
      </c>
      <c r="D4066" s="111" t="s">
        <v>83</v>
      </c>
      <c r="E4066" s="111" t="s">
        <v>123</v>
      </c>
      <c r="F4066" s="111" t="s">
        <v>139</v>
      </c>
      <c r="G4066" s="111" t="s">
        <v>139</v>
      </c>
      <c r="H4066" s="111" t="s">
        <v>139</v>
      </c>
      <c r="I4066" s="111" t="s">
        <v>139</v>
      </c>
      <c r="J4066" t="str">
        <f t="shared" si="126"/>
        <v>3025Utbygd arealOrganisk jord</v>
      </c>
      <c r="K4066" s="111">
        <v>29.011421395201612</v>
      </c>
      <c r="L4066" s="111">
        <v>0</v>
      </c>
      <c r="M4066" s="111">
        <v>1.303047089454229E-2</v>
      </c>
      <c r="N4066" s="112">
        <f t="shared" si="127"/>
        <v>29.024451866096154</v>
      </c>
    </row>
    <row r="4067" spans="1:14" x14ac:dyDescent="0.25">
      <c r="A4067" s="111" t="s">
        <v>699</v>
      </c>
      <c r="B4067" s="111">
        <f>INDEX(kommuner!C:C,MATCH(_xlfn.NUMBERVALUE(A4067),kommuner!B:B,0))</f>
        <v>3025</v>
      </c>
      <c r="C4067" s="111" t="s">
        <v>181</v>
      </c>
      <c r="D4067" s="111" t="s">
        <v>181</v>
      </c>
      <c r="E4067" s="111" t="s">
        <v>123</v>
      </c>
      <c r="F4067" s="111" t="s">
        <v>139</v>
      </c>
      <c r="G4067" s="111" t="s">
        <v>139</v>
      </c>
      <c r="H4067" s="111" t="s">
        <v>139</v>
      </c>
      <c r="I4067" s="111" t="s">
        <v>139</v>
      </c>
      <c r="J4067" t="str">
        <f t="shared" si="126"/>
        <v>3025Vann og myrOrganisk jord</v>
      </c>
      <c r="K4067" s="111">
        <v>-0.31088998224577308</v>
      </c>
      <c r="L4067" s="111">
        <v>0</v>
      </c>
      <c r="M4067" s="111">
        <v>0</v>
      </c>
      <c r="N4067" s="112">
        <f t="shared" si="127"/>
        <v>-0.31088998224577308</v>
      </c>
    </row>
    <row r="4068" spans="1:14" x14ac:dyDescent="0.25">
      <c r="A4068" s="111" t="s">
        <v>700</v>
      </c>
      <c r="B4068" s="111">
        <f>INDEX(kommuner!C:C,MATCH(_xlfn.NUMBERVALUE(A4068),kommuner!B:B,0))</f>
        <v>3050</v>
      </c>
      <c r="C4068" s="111" t="s">
        <v>82</v>
      </c>
      <c r="D4068" s="111" t="s">
        <v>82</v>
      </c>
      <c r="E4068" s="111" t="s">
        <v>126</v>
      </c>
      <c r="F4068" s="111" t="s">
        <v>139</v>
      </c>
      <c r="G4068" s="111" t="s">
        <v>139</v>
      </c>
      <c r="H4068" s="111" t="s">
        <v>139</v>
      </c>
      <c r="I4068" s="111" t="s">
        <v>139</v>
      </c>
      <c r="J4068" t="str">
        <f t="shared" si="126"/>
        <v>3050Annen utmarkMineraljord</v>
      </c>
      <c r="K4068" s="111">
        <v>-0.16852781479621071</v>
      </c>
      <c r="L4068" s="111">
        <v>0</v>
      </c>
      <c r="M4068" s="111">
        <v>0</v>
      </c>
      <c r="N4068" s="112">
        <f t="shared" si="127"/>
        <v>-0.16852781479621071</v>
      </c>
    </row>
    <row r="4069" spans="1:14" x14ac:dyDescent="0.25">
      <c r="A4069" s="111" t="s">
        <v>700</v>
      </c>
      <c r="B4069" s="111">
        <f>INDEX(kommuner!C:C,MATCH(_xlfn.NUMBERVALUE(A4069),kommuner!B:B,0))</f>
        <v>3050</v>
      </c>
      <c r="C4069" s="111" t="s">
        <v>121</v>
      </c>
      <c r="D4069" s="111" t="s">
        <v>121</v>
      </c>
      <c r="E4069" s="111" t="s">
        <v>126</v>
      </c>
      <c r="F4069" s="111" t="s">
        <v>139</v>
      </c>
      <c r="G4069" s="111" t="s">
        <v>139</v>
      </c>
      <c r="H4069" s="111" t="s">
        <v>139</v>
      </c>
      <c r="I4069" s="111" t="s">
        <v>139</v>
      </c>
      <c r="J4069" t="str">
        <f t="shared" si="126"/>
        <v>3050BeiteMineraljord</v>
      </c>
      <c r="K4069" s="111">
        <v>-0.43305842942580308</v>
      </c>
      <c r="L4069" s="111">
        <v>0</v>
      </c>
      <c r="M4069" s="111">
        <v>1.2448711246839999E-7</v>
      </c>
      <c r="N4069" s="112">
        <f t="shared" si="127"/>
        <v>-0.43305830493869063</v>
      </c>
    </row>
    <row r="4070" spans="1:14" x14ac:dyDescent="0.25">
      <c r="A4070" s="111" t="s">
        <v>700</v>
      </c>
      <c r="B4070" s="111">
        <f>INDEX(kommuner!C:C,MATCH(_xlfn.NUMBERVALUE(A4070),kommuner!B:B,0))</f>
        <v>3050</v>
      </c>
      <c r="C4070" s="111" t="s">
        <v>121</v>
      </c>
      <c r="D4070" s="111" t="s">
        <v>121</v>
      </c>
      <c r="E4070" s="111" t="s">
        <v>123</v>
      </c>
      <c r="F4070" s="111" t="s">
        <v>139</v>
      </c>
      <c r="G4070" s="111" t="s">
        <v>139</v>
      </c>
      <c r="H4070" s="111" t="s">
        <v>139</v>
      </c>
      <c r="I4070" s="111" t="s">
        <v>139</v>
      </c>
      <c r="J4070" t="str">
        <f t="shared" si="126"/>
        <v>3050BeiteOrganisk jord</v>
      </c>
      <c r="K4070" s="111">
        <v>12.077525935985037</v>
      </c>
      <c r="L4070" s="111">
        <v>1.6412500000000001</v>
      </c>
      <c r="M4070" s="111">
        <v>0</v>
      </c>
      <c r="N4070" s="112">
        <f t="shared" si="127"/>
        <v>13.718775935985036</v>
      </c>
    </row>
    <row r="4071" spans="1:14" x14ac:dyDescent="0.25">
      <c r="A4071" s="111" t="s">
        <v>700</v>
      </c>
      <c r="B4071" s="111">
        <f>INDEX(kommuner!C:C,MATCH(_xlfn.NUMBERVALUE(A4071),kommuner!B:B,0))</f>
        <v>3050</v>
      </c>
      <c r="C4071" s="111" t="s">
        <v>84</v>
      </c>
      <c r="D4071" s="111" t="s">
        <v>84</v>
      </c>
      <c r="E4071" s="111" t="s">
        <v>126</v>
      </c>
      <c r="F4071" s="111" t="s">
        <v>139</v>
      </c>
      <c r="G4071" s="111" t="s">
        <v>139</v>
      </c>
      <c r="H4071" s="111" t="s">
        <v>139</v>
      </c>
      <c r="I4071" s="111" t="s">
        <v>139</v>
      </c>
      <c r="J4071" t="str">
        <f t="shared" si="126"/>
        <v>3050Dyrket markMineraljord</v>
      </c>
      <c r="K4071" s="111">
        <v>-9.3383180048458719E-2</v>
      </c>
      <c r="L4071" s="111">
        <v>0</v>
      </c>
      <c r="M4071" s="111">
        <v>0</v>
      </c>
      <c r="N4071" s="112">
        <f t="shared" si="127"/>
        <v>-9.3383180048458719E-2</v>
      </c>
    </row>
    <row r="4072" spans="1:14" x14ac:dyDescent="0.25">
      <c r="A4072" s="111" t="s">
        <v>700</v>
      </c>
      <c r="B4072" s="111">
        <f>INDEX(kommuner!C:C,MATCH(_xlfn.NUMBERVALUE(A4072),kommuner!B:B,0))</f>
        <v>3050</v>
      </c>
      <c r="C4072" s="111" t="s">
        <v>84</v>
      </c>
      <c r="D4072" s="111" t="s">
        <v>84</v>
      </c>
      <c r="E4072" s="111" t="s">
        <v>123</v>
      </c>
      <c r="F4072" s="111" t="s">
        <v>139</v>
      </c>
      <c r="G4072" s="111" t="s">
        <v>139</v>
      </c>
      <c r="H4072" s="111" t="s">
        <v>139</v>
      </c>
      <c r="I4072" s="111" t="s">
        <v>139</v>
      </c>
      <c r="J4072" t="str">
        <f t="shared" si="126"/>
        <v>3050Dyrket markOrganisk jord</v>
      </c>
      <c r="K4072" s="111">
        <v>28.726149366675592</v>
      </c>
      <c r="L4072" s="111">
        <v>1.45625</v>
      </c>
      <c r="M4072" s="111">
        <v>0</v>
      </c>
      <c r="N4072" s="112">
        <f t="shared" si="127"/>
        <v>30.182399366675593</v>
      </c>
    </row>
    <row r="4073" spans="1:14" x14ac:dyDescent="0.25">
      <c r="A4073" s="111" t="s">
        <v>700</v>
      </c>
      <c r="B4073" s="111">
        <f>INDEX(kommuner!C:C,MATCH(_xlfn.NUMBERVALUE(A4073),kommuner!B:B,0))</f>
        <v>3050</v>
      </c>
      <c r="C4073" s="111" t="s">
        <v>127</v>
      </c>
      <c r="D4073" s="111" t="s">
        <v>127</v>
      </c>
      <c r="E4073" s="111" t="s">
        <v>126</v>
      </c>
      <c r="F4073" s="111" t="s">
        <v>172</v>
      </c>
      <c r="G4073" s="111" t="s">
        <v>180</v>
      </c>
      <c r="H4073" s="111" t="s">
        <v>172</v>
      </c>
      <c r="I4073" s="111" t="s">
        <v>180</v>
      </c>
      <c r="J4073" t="str">
        <f t="shared" si="126"/>
        <v>3050SkogMineraljordBarskogHøy</v>
      </c>
      <c r="K4073" s="111">
        <v>-4.2610596243420318</v>
      </c>
      <c r="L4073" s="111">
        <v>0.85306406685236758</v>
      </c>
      <c r="M4073" s="111">
        <v>6.4056614999681585E-2</v>
      </c>
      <c r="N4073" s="112">
        <f t="shared" si="127"/>
        <v>-3.3439389424899826</v>
      </c>
    </row>
    <row r="4074" spans="1:14" x14ac:dyDescent="0.25">
      <c r="A4074" s="111" t="s">
        <v>700</v>
      </c>
      <c r="B4074" s="111">
        <f>INDEX(kommuner!C:C,MATCH(_xlfn.NUMBERVALUE(A4074),kommuner!B:B,0))</f>
        <v>3050</v>
      </c>
      <c r="C4074" s="111" t="s">
        <v>127</v>
      </c>
      <c r="D4074" s="111" t="s">
        <v>127</v>
      </c>
      <c r="E4074" s="111" t="s">
        <v>126</v>
      </c>
      <c r="F4074" s="111" t="s">
        <v>172</v>
      </c>
      <c r="G4074" s="111" t="s">
        <v>167</v>
      </c>
      <c r="H4074" s="111" t="s">
        <v>172</v>
      </c>
      <c r="I4074" s="111" t="s">
        <v>167</v>
      </c>
      <c r="J4074" t="str">
        <f t="shared" si="126"/>
        <v>3050SkogMineraljordBarskogImpediment</v>
      </c>
      <c r="K4074" s="111">
        <v>-1.5740166960016819</v>
      </c>
      <c r="L4074" s="111">
        <v>0.85306406685236758</v>
      </c>
      <c r="M4074" s="111">
        <v>6.3979989500968365E-2</v>
      </c>
      <c r="N4074" s="112">
        <f t="shared" si="127"/>
        <v>-0.65697263964834596</v>
      </c>
    </row>
    <row r="4075" spans="1:14" x14ac:dyDescent="0.25">
      <c r="A4075" s="111" t="s">
        <v>700</v>
      </c>
      <c r="B4075" s="111">
        <f>INDEX(kommuner!C:C,MATCH(_xlfn.NUMBERVALUE(A4075),kommuner!B:B,0))</f>
        <v>3050</v>
      </c>
      <c r="C4075" s="111" t="s">
        <v>127</v>
      </c>
      <c r="D4075" s="111" t="s">
        <v>127</v>
      </c>
      <c r="E4075" s="111" t="s">
        <v>126</v>
      </c>
      <c r="F4075" s="111" t="s">
        <v>172</v>
      </c>
      <c r="G4075" s="111" t="s">
        <v>190</v>
      </c>
      <c r="H4075" s="111" t="s">
        <v>172</v>
      </c>
      <c r="I4075" s="111" t="s">
        <v>190</v>
      </c>
      <c r="J4075" t="str">
        <f t="shared" si="126"/>
        <v>3050SkogMineraljordBarskogLav</v>
      </c>
      <c r="K4075" s="111">
        <v>-2.1094741240186856</v>
      </c>
      <c r="L4075" s="111">
        <v>0.85306406685236758</v>
      </c>
      <c r="M4075" s="111">
        <v>6.3979989500968365E-2</v>
      </c>
      <c r="N4075" s="112">
        <f t="shared" si="127"/>
        <v>-1.1924300676653499</v>
      </c>
    </row>
    <row r="4076" spans="1:14" x14ac:dyDescent="0.25">
      <c r="A4076" s="111" t="s">
        <v>700</v>
      </c>
      <c r="B4076" s="111">
        <f>INDEX(kommuner!C:C,MATCH(_xlfn.NUMBERVALUE(A4076),kommuner!B:B,0))</f>
        <v>3050</v>
      </c>
      <c r="C4076" s="111" t="s">
        <v>127</v>
      </c>
      <c r="D4076" s="111" t="s">
        <v>127</v>
      </c>
      <c r="E4076" s="111" t="s">
        <v>126</v>
      </c>
      <c r="F4076" s="111" t="s">
        <v>172</v>
      </c>
      <c r="G4076" s="111" t="s">
        <v>173</v>
      </c>
      <c r="H4076" s="111" t="s">
        <v>172</v>
      </c>
      <c r="I4076" s="111" t="s">
        <v>173</v>
      </c>
      <c r="J4076" t="str">
        <f t="shared" si="126"/>
        <v>3050SkogMineraljordBarskogMiddels</v>
      </c>
      <c r="K4076" s="111">
        <v>-2.8820985952554645</v>
      </c>
      <c r="L4076" s="111">
        <v>0.85306406685236758</v>
      </c>
      <c r="M4076" s="111">
        <v>6.4056614999681585E-2</v>
      </c>
      <c r="N4076" s="112">
        <f t="shared" si="127"/>
        <v>-1.9649779134034155</v>
      </c>
    </row>
    <row r="4077" spans="1:14" x14ac:dyDescent="0.25">
      <c r="A4077" s="111" t="s">
        <v>700</v>
      </c>
      <c r="B4077" s="111">
        <f>INDEX(kommuner!C:C,MATCH(_xlfn.NUMBERVALUE(A4077),kommuner!B:B,0))</f>
        <v>3050</v>
      </c>
      <c r="C4077" s="111" t="s">
        <v>127</v>
      </c>
      <c r="D4077" s="111" t="s">
        <v>127</v>
      </c>
      <c r="E4077" s="111" t="s">
        <v>126</v>
      </c>
      <c r="F4077" s="111" t="s">
        <v>172</v>
      </c>
      <c r="G4077" s="111" t="s">
        <v>186</v>
      </c>
      <c r="H4077" s="111" t="s">
        <v>172</v>
      </c>
      <c r="I4077" s="111" t="s">
        <v>186</v>
      </c>
      <c r="J4077" t="str">
        <f t="shared" si="126"/>
        <v>3050SkogMineraljordBarskogSærs høy</v>
      </c>
      <c r="K4077" s="111">
        <v>0.12072674540874306</v>
      </c>
      <c r="L4077" s="111">
        <v>0.85306406685236758</v>
      </c>
      <c r="M4077" s="111">
        <v>6.4056614999681585E-2</v>
      </c>
      <c r="N4077" s="112">
        <f t="shared" si="127"/>
        <v>1.0378474272607923</v>
      </c>
    </row>
    <row r="4078" spans="1:14" x14ac:dyDescent="0.25">
      <c r="A4078" s="111" t="s">
        <v>700</v>
      </c>
      <c r="B4078" s="111">
        <f>INDEX(kommuner!C:C,MATCH(_xlfn.NUMBERVALUE(A4078),kommuner!B:B,0))</f>
        <v>3050</v>
      </c>
      <c r="C4078" s="111" t="s">
        <v>127</v>
      </c>
      <c r="D4078" s="111" t="s">
        <v>127</v>
      </c>
      <c r="E4078" s="111" t="s">
        <v>126</v>
      </c>
      <c r="F4078" s="111" t="s">
        <v>179</v>
      </c>
      <c r="G4078" s="111" t="s">
        <v>180</v>
      </c>
      <c r="H4078" s="111" t="s">
        <v>179</v>
      </c>
      <c r="I4078" s="111" t="s">
        <v>180</v>
      </c>
      <c r="J4078" t="str">
        <f t="shared" si="126"/>
        <v>3050SkogMineraljordBlandingsskogHøy</v>
      </c>
      <c r="K4078" s="111">
        <v>-8.5703651807373102</v>
      </c>
      <c r="L4078" s="111">
        <v>0.85306406685236758</v>
      </c>
      <c r="M4078" s="111">
        <v>6.3979989500968365E-2</v>
      </c>
      <c r="N4078" s="112">
        <f t="shared" si="127"/>
        <v>-7.6533211243839743</v>
      </c>
    </row>
    <row r="4079" spans="1:14" x14ac:dyDescent="0.25">
      <c r="A4079" s="111" t="s">
        <v>700</v>
      </c>
      <c r="B4079" s="111">
        <f>INDEX(kommuner!C:C,MATCH(_xlfn.NUMBERVALUE(A4079),kommuner!B:B,0))</f>
        <v>3050</v>
      </c>
      <c r="C4079" s="111" t="s">
        <v>127</v>
      </c>
      <c r="D4079" s="111" t="s">
        <v>127</v>
      </c>
      <c r="E4079" s="111" t="s">
        <v>126</v>
      </c>
      <c r="F4079" s="111" t="s">
        <v>179</v>
      </c>
      <c r="G4079" s="111" t="s">
        <v>167</v>
      </c>
      <c r="H4079" s="111" t="s">
        <v>179</v>
      </c>
      <c r="I4079" s="111" t="s">
        <v>167</v>
      </c>
      <c r="J4079" t="str">
        <f t="shared" si="126"/>
        <v>3050SkogMineraljordBlandingsskogImpediment</v>
      </c>
      <c r="K4079" s="111">
        <v>-2.0950685747655116</v>
      </c>
      <c r="L4079" s="111">
        <v>0.85306406685236758</v>
      </c>
      <c r="M4079" s="111">
        <v>6.3979989500968365E-2</v>
      </c>
      <c r="N4079" s="112">
        <f t="shared" si="127"/>
        <v>-1.1780245184121758</v>
      </c>
    </row>
    <row r="4080" spans="1:14" x14ac:dyDescent="0.25">
      <c r="A4080" s="111" t="s">
        <v>700</v>
      </c>
      <c r="B4080" s="111">
        <f>INDEX(kommuner!C:C,MATCH(_xlfn.NUMBERVALUE(A4080),kommuner!B:B,0))</f>
        <v>3050</v>
      </c>
      <c r="C4080" s="111" t="s">
        <v>127</v>
      </c>
      <c r="D4080" s="111" t="s">
        <v>127</v>
      </c>
      <c r="E4080" s="111" t="s">
        <v>126</v>
      </c>
      <c r="F4080" s="111" t="s">
        <v>179</v>
      </c>
      <c r="G4080" s="111" t="s">
        <v>190</v>
      </c>
      <c r="H4080" s="111" t="s">
        <v>179</v>
      </c>
      <c r="I4080" s="111" t="s">
        <v>190</v>
      </c>
      <c r="J4080" t="str">
        <f t="shared" si="126"/>
        <v>3050SkogMineraljordBlandingsskogLav</v>
      </c>
      <c r="K4080" s="111">
        <v>-3.814060654162915</v>
      </c>
      <c r="L4080" s="111">
        <v>0.85306406685236758</v>
      </c>
      <c r="M4080" s="111">
        <v>6.3979989500968365E-2</v>
      </c>
      <c r="N4080" s="112">
        <f t="shared" si="127"/>
        <v>-2.897016597809579</v>
      </c>
    </row>
    <row r="4081" spans="1:14" x14ac:dyDescent="0.25">
      <c r="A4081" s="111" t="s">
        <v>700</v>
      </c>
      <c r="B4081" s="111">
        <f>INDEX(kommuner!C:C,MATCH(_xlfn.NUMBERVALUE(A4081),kommuner!B:B,0))</f>
        <v>3050</v>
      </c>
      <c r="C4081" s="111" t="s">
        <v>127</v>
      </c>
      <c r="D4081" s="111" t="s">
        <v>127</v>
      </c>
      <c r="E4081" s="111" t="s">
        <v>126</v>
      </c>
      <c r="F4081" s="111" t="s">
        <v>179</v>
      </c>
      <c r="G4081" s="111" t="s">
        <v>173</v>
      </c>
      <c r="H4081" s="111" t="s">
        <v>179</v>
      </c>
      <c r="I4081" s="111" t="s">
        <v>173</v>
      </c>
      <c r="J4081" t="str">
        <f t="shared" si="126"/>
        <v>3050SkogMineraljordBlandingsskogMiddels</v>
      </c>
      <c r="K4081" s="111">
        <v>-4.5623521854183373</v>
      </c>
      <c r="L4081" s="111">
        <v>0.85306406685236758</v>
      </c>
      <c r="M4081" s="111">
        <v>6.3979989500968365E-2</v>
      </c>
      <c r="N4081" s="112">
        <f t="shared" si="127"/>
        <v>-3.6453081290650013</v>
      </c>
    </row>
    <row r="4082" spans="1:14" x14ac:dyDescent="0.25">
      <c r="A4082" s="111" t="s">
        <v>700</v>
      </c>
      <c r="B4082" s="111">
        <f>INDEX(kommuner!C:C,MATCH(_xlfn.NUMBERVALUE(A4082),kommuner!B:B,0))</f>
        <v>3050</v>
      </c>
      <c r="C4082" s="111" t="s">
        <v>127</v>
      </c>
      <c r="D4082" s="111" t="s">
        <v>127</v>
      </c>
      <c r="E4082" s="111" t="s">
        <v>126</v>
      </c>
      <c r="F4082" s="111" t="s">
        <v>179</v>
      </c>
      <c r="G4082" s="111" t="s">
        <v>186</v>
      </c>
      <c r="H4082" s="111" t="s">
        <v>179</v>
      </c>
      <c r="I4082" s="111" t="s">
        <v>186</v>
      </c>
      <c r="J4082" t="str">
        <f t="shared" si="126"/>
        <v>3050SkogMineraljordBlandingsskogSærs høy</v>
      </c>
      <c r="K4082" s="111">
        <v>-2.9395925245326562</v>
      </c>
      <c r="L4082" s="111">
        <v>0.85306406685236758</v>
      </c>
      <c r="M4082" s="111">
        <v>6.3979989500968365E-2</v>
      </c>
      <c r="N4082" s="112">
        <f t="shared" si="127"/>
        <v>-2.0225484681793202</v>
      </c>
    </row>
    <row r="4083" spans="1:14" x14ac:dyDescent="0.25">
      <c r="A4083" s="111" t="s">
        <v>700</v>
      </c>
      <c r="B4083" s="111">
        <f>INDEX(kommuner!C:C,MATCH(_xlfn.NUMBERVALUE(A4083),kommuner!B:B,0))</f>
        <v>3050</v>
      </c>
      <c r="C4083" s="111" t="s">
        <v>127</v>
      </c>
      <c r="D4083" s="111" t="s">
        <v>127</v>
      </c>
      <c r="E4083" s="111" t="s">
        <v>126</v>
      </c>
      <c r="F4083" s="111" t="s">
        <v>185</v>
      </c>
      <c r="G4083" s="111" t="s">
        <v>180</v>
      </c>
      <c r="H4083" s="111" t="s">
        <v>185</v>
      </c>
      <c r="I4083" s="111" t="s">
        <v>180</v>
      </c>
      <c r="J4083" t="str">
        <f t="shared" si="126"/>
        <v>3050SkogMineraljordLauvskogHøy</v>
      </c>
      <c r="K4083" s="111">
        <v>-3.6072016095960531</v>
      </c>
      <c r="L4083" s="111">
        <v>0.85306406685236758</v>
      </c>
      <c r="M4083" s="111">
        <v>6.3979989500968365E-2</v>
      </c>
      <c r="N4083" s="112">
        <f t="shared" si="127"/>
        <v>-2.6901575532427171</v>
      </c>
    </row>
    <row r="4084" spans="1:14" x14ac:dyDescent="0.25">
      <c r="A4084" s="111" t="s">
        <v>700</v>
      </c>
      <c r="B4084" s="111">
        <f>INDEX(kommuner!C:C,MATCH(_xlfn.NUMBERVALUE(A4084),kommuner!B:B,0))</f>
        <v>3050</v>
      </c>
      <c r="C4084" s="111" t="s">
        <v>127</v>
      </c>
      <c r="D4084" s="111" t="s">
        <v>127</v>
      </c>
      <c r="E4084" s="111" t="s">
        <v>126</v>
      </c>
      <c r="F4084" s="111" t="s">
        <v>185</v>
      </c>
      <c r="G4084" s="111" t="s">
        <v>167</v>
      </c>
      <c r="H4084" s="111" t="s">
        <v>185</v>
      </c>
      <c r="I4084" s="111" t="s">
        <v>167</v>
      </c>
      <c r="J4084" t="str">
        <f t="shared" si="126"/>
        <v>3050SkogMineraljordLauvskogImpediment</v>
      </c>
      <c r="K4084" s="111">
        <v>-1.1043030228661443</v>
      </c>
      <c r="L4084" s="111">
        <v>0.85306406685236758</v>
      </c>
      <c r="M4084" s="111">
        <v>6.3979989500968365E-2</v>
      </c>
      <c r="N4084" s="112">
        <f t="shared" si="127"/>
        <v>-0.18725896651280841</v>
      </c>
    </row>
    <row r="4085" spans="1:14" x14ac:dyDescent="0.25">
      <c r="A4085" s="111" t="s">
        <v>700</v>
      </c>
      <c r="B4085" s="111">
        <f>INDEX(kommuner!C:C,MATCH(_xlfn.NUMBERVALUE(A4085),kommuner!B:B,0))</f>
        <v>3050</v>
      </c>
      <c r="C4085" s="111" t="s">
        <v>127</v>
      </c>
      <c r="D4085" s="111" t="s">
        <v>127</v>
      </c>
      <c r="E4085" s="111" t="s">
        <v>126</v>
      </c>
      <c r="F4085" s="111" t="s">
        <v>185</v>
      </c>
      <c r="G4085" s="111" t="s">
        <v>190</v>
      </c>
      <c r="H4085" s="111" t="s">
        <v>185</v>
      </c>
      <c r="I4085" s="111" t="s">
        <v>190</v>
      </c>
      <c r="J4085" t="str">
        <f t="shared" si="126"/>
        <v>3050SkogMineraljordLauvskogLav</v>
      </c>
      <c r="K4085" s="111">
        <v>-8.9748170935426599E-2</v>
      </c>
      <c r="L4085" s="111">
        <v>0.85306406685236758</v>
      </c>
      <c r="M4085" s="111">
        <v>6.3979989500968365E-2</v>
      </c>
      <c r="N4085" s="112">
        <f t="shared" si="127"/>
        <v>0.82729588541790933</v>
      </c>
    </row>
    <row r="4086" spans="1:14" x14ac:dyDescent="0.25">
      <c r="A4086" s="111" t="s">
        <v>700</v>
      </c>
      <c r="B4086" s="111">
        <f>INDEX(kommuner!C:C,MATCH(_xlfn.NUMBERVALUE(A4086),kommuner!B:B,0))</f>
        <v>3050</v>
      </c>
      <c r="C4086" s="111" t="s">
        <v>127</v>
      </c>
      <c r="D4086" s="111" t="s">
        <v>127</v>
      </c>
      <c r="E4086" s="111" t="s">
        <v>126</v>
      </c>
      <c r="F4086" s="111" t="s">
        <v>185</v>
      </c>
      <c r="G4086" s="111" t="s">
        <v>173</v>
      </c>
      <c r="H4086" s="111" t="s">
        <v>185</v>
      </c>
      <c r="I4086" s="111" t="s">
        <v>173</v>
      </c>
      <c r="J4086" t="str">
        <f t="shared" si="126"/>
        <v>3050SkogMineraljordLauvskogMiddels</v>
      </c>
      <c r="K4086" s="111">
        <v>-2.4151390344437029</v>
      </c>
      <c r="L4086" s="111">
        <v>0.85306406685236758</v>
      </c>
      <c r="M4086" s="111">
        <v>6.3979989500968365E-2</v>
      </c>
      <c r="N4086" s="112">
        <f t="shared" si="127"/>
        <v>-1.4980949780903672</v>
      </c>
    </row>
    <row r="4087" spans="1:14" x14ac:dyDescent="0.25">
      <c r="A4087" s="111" t="s">
        <v>700</v>
      </c>
      <c r="B4087" s="111">
        <f>INDEX(kommuner!C:C,MATCH(_xlfn.NUMBERVALUE(A4087),kommuner!B:B,0))</f>
        <v>3050</v>
      </c>
      <c r="C4087" s="111" t="s">
        <v>127</v>
      </c>
      <c r="D4087" s="111" t="s">
        <v>127</v>
      </c>
      <c r="E4087" s="111" t="s">
        <v>126</v>
      </c>
      <c r="F4087" s="111" t="s">
        <v>185</v>
      </c>
      <c r="G4087" s="111" t="s">
        <v>186</v>
      </c>
      <c r="H4087" s="111" t="s">
        <v>185</v>
      </c>
      <c r="I4087" s="111" t="s">
        <v>186</v>
      </c>
      <c r="J4087" t="str">
        <f t="shared" si="126"/>
        <v>3050SkogMineraljordLauvskogSærs høy</v>
      </c>
      <c r="K4087" s="111">
        <v>-3.6560473259425113</v>
      </c>
      <c r="L4087" s="111">
        <v>0.85306406685236758</v>
      </c>
      <c r="M4087" s="111">
        <v>6.3979989500968365E-2</v>
      </c>
      <c r="N4087" s="112">
        <f t="shared" si="127"/>
        <v>-2.7390032695891753</v>
      </c>
    </row>
    <row r="4088" spans="1:14" x14ac:dyDescent="0.25">
      <c r="A4088" s="111" t="s">
        <v>700</v>
      </c>
      <c r="B4088" s="111">
        <f>INDEX(kommuner!C:C,MATCH(_xlfn.NUMBERVALUE(A4088),kommuner!B:B,0))</f>
        <v>3050</v>
      </c>
      <c r="C4088" s="111" t="s">
        <v>127</v>
      </c>
      <c r="D4088" s="111" t="s">
        <v>127</v>
      </c>
      <c r="E4088" s="111" t="s">
        <v>123</v>
      </c>
      <c r="F4088" s="111" t="s">
        <v>172</v>
      </c>
      <c r="G4088" s="111" t="s">
        <v>180</v>
      </c>
      <c r="H4088" s="111" t="s">
        <v>172</v>
      </c>
      <c r="I4088" s="111" t="s">
        <v>180</v>
      </c>
      <c r="J4088" t="str">
        <f t="shared" si="126"/>
        <v>3050SkogOrganisk jordBarskogHøy</v>
      </c>
      <c r="K4088" s="111">
        <v>-2.5184559031994138</v>
      </c>
      <c r="L4088" s="111">
        <v>0.92784825435236762</v>
      </c>
      <c r="M4088" s="111">
        <v>0.46518126042825314</v>
      </c>
      <c r="N4088" s="112">
        <f t="shared" si="127"/>
        <v>-1.1254263884187932</v>
      </c>
    </row>
    <row r="4089" spans="1:14" x14ac:dyDescent="0.25">
      <c r="A4089" s="111" t="s">
        <v>700</v>
      </c>
      <c r="B4089" s="111">
        <f>INDEX(kommuner!C:C,MATCH(_xlfn.NUMBERVALUE(A4089),kommuner!B:B,0))</f>
        <v>3050</v>
      </c>
      <c r="C4089" s="111" t="s">
        <v>127</v>
      </c>
      <c r="D4089" s="111" t="s">
        <v>127</v>
      </c>
      <c r="E4089" s="111" t="s">
        <v>123</v>
      </c>
      <c r="F4089" s="111" t="s">
        <v>172</v>
      </c>
      <c r="G4089" s="111" t="s">
        <v>167</v>
      </c>
      <c r="H4089" s="111" t="s">
        <v>172</v>
      </c>
      <c r="I4089" s="111" t="s">
        <v>167</v>
      </c>
      <c r="J4089" t="str">
        <f t="shared" si="126"/>
        <v>3050SkogOrganisk jordBarskogImpediment</v>
      </c>
      <c r="K4089" s="111">
        <v>-0.13011741963904588</v>
      </c>
      <c r="L4089" s="111">
        <v>0.92784825435236762</v>
      </c>
      <c r="M4089" s="111">
        <v>0.46510463492953991</v>
      </c>
      <c r="N4089" s="112">
        <f t="shared" si="127"/>
        <v>1.2628354696428616</v>
      </c>
    </row>
    <row r="4090" spans="1:14" x14ac:dyDescent="0.25">
      <c r="A4090" s="111" t="s">
        <v>700</v>
      </c>
      <c r="B4090" s="111">
        <f>INDEX(kommuner!C:C,MATCH(_xlfn.NUMBERVALUE(A4090),kommuner!B:B,0))</f>
        <v>3050</v>
      </c>
      <c r="C4090" s="111" t="s">
        <v>127</v>
      </c>
      <c r="D4090" s="111" t="s">
        <v>127</v>
      </c>
      <c r="E4090" s="111" t="s">
        <v>123</v>
      </c>
      <c r="F4090" s="111" t="s">
        <v>172</v>
      </c>
      <c r="G4090" s="111" t="s">
        <v>190</v>
      </c>
      <c r="H4090" s="111" t="s">
        <v>172</v>
      </c>
      <c r="I4090" s="111" t="s">
        <v>190</v>
      </c>
      <c r="J4090" t="str">
        <f t="shared" si="126"/>
        <v>3050SkogOrganisk jordBarskogLav</v>
      </c>
      <c r="K4090" s="111">
        <v>-0.50666953101693391</v>
      </c>
      <c r="L4090" s="111">
        <v>0.92784825435236762</v>
      </c>
      <c r="M4090" s="111">
        <v>0.46510463492953991</v>
      </c>
      <c r="N4090" s="112">
        <f t="shared" si="127"/>
        <v>0.88628335826497362</v>
      </c>
    </row>
    <row r="4091" spans="1:14" x14ac:dyDescent="0.25">
      <c r="A4091" s="111" t="s">
        <v>700</v>
      </c>
      <c r="B4091" s="111">
        <f>INDEX(kommuner!C:C,MATCH(_xlfn.NUMBERVALUE(A4091),kommuner!B:B,0))</f>
        <v>3050</v>
      </c>
      <c r="C4091" s="111" t="s">
        <v>127</v>
      </c>
      <c r="D4091" s="111" t="s">
        <v>127</v>
      </c>
      <c r="E4091" s="111" t="s">
        <v>123</v>
      </c>
      <c r="F4091" s="111" t="s">
        <v>172</v>
      </c>
      <c r="G4091" s="111" t="s">
        <v>173</v>
      </c>
      <c r="H4091" s="111" t="s">
        <v>172</v>
      </c>
      <c r="I4091" s="111" t="s">
        <v>173</v>
      </c>
      <c r="J4091" t="str">
        <f t="shared" si="126"/>
        <v>3050SkogOrganisk jordBarskogMiddels</v>
      </c>
      <c r="K4091" s="111">
        <v>-1.5571490961494638</v>
      </c>
      <c r="L4091" s="111">
        <v>0.92784825435236762</v>
      </c>
      <c r="M4091" s="111">
        <v>0.46518126042825314</v>
      </c>
      <c r="N4091" s="112">
        <f t="shared" si="127"/>
        <v>-0.16411958136884308</v>
      </c>
    </row>
    <row r="4092" spans="1:14" x14ac:dyDescent="0.25">
      <c r="A4092" s="111" t="s">
        <v>700</v>
      </c>
      <c r="B4092" s="111">
        <f>INDEX(kommuner!C:C,MATCH(_xlfn.NUMBERVALUE(A4092),kommuner!B:B,0))</f>
        <v>3050</v>
      </c>
      <c r="C4092" s="111" t="s">
        <v>127</v>
      </c>
      <c r="D4092" s="111" t="s">
        <v>127</v>
      </c>
      <c r="E4092" s="111" t="s">
        <v>123</v>
      </c>
      <c r="F4092" s="111" t="s">
        <v>172</v>
      </c>
      <c r="G4092" s="111" t="s">
        <v>186</v>
      </c>
      <c r="H4092" s="111" t="s">
        <v>172</v>
      </c>
      <c r="I4092" s="111" t="s">
        <v>186</v>
      </c>
      <c r="J4092" t="str">
        <f t="shared" si="126"/>
        <v>3050SkogOrganisk jordBarskogSærs høy</v>
      </c>
      <c r="K4092" s="111">
        <v>2.5548655235722699</v>
      </c>
      <c r="L4092" s="111">
        <v>0.92784825435236762</v>
      </c>
      <c r="M4092" s="111">
        <v>0.46518126042825314</v>
      </c>
      <c r="N4092" s="112">
        <f t="shared" si="127"/>
        <v>3.9478950383528906</v>
      </c>
    </row>
    <row r="4093" spans="1:14" x14ac:dyDescent="0.25">
      <c r="A4093" s="111" t="s">
        <v>700</v>
      </c>
      <c r="B4093" s="111">
        <f>INDEX(kommuner!C:C,MATCH(_xlfn.NUMBERVALUE(A4093),kommuner!B:B,0))</f>
        <v>3050</v>
      </c>
      <c r="C4093" s="111" t="s">
        <v>127</v>
      </c>
      <c r="D4093" s="111" t="s">
        <v>127</v>
      </c>
      <c r="E4093" s="111" t="s">
        <v>123</v>
      </c>
      <c r="F4093" s="111" t="s">
        <v>179</v>
      </c>
      <c r="G4093" s="111" t="s">
        <v>180</v>
      </c>
      <c r="H4093" s="111" t="s">
        <v>179</v>
      </c>
      <c r="I4093" s="111" t="s">
        <v>180</v>
      </c>
      <c r="J4093" t="str">
        <f t="shared" si="126"/>
        <v>3050SkogOrganisk jordBlandingsskogHøy</v>
      </c>
      <c r="K4093" s="111">
        <v>-5.5554344456832343</v>
      </c>
      <c r="L4093" s="111">
        <v>0.92784825435236762</v>
      </c>
      <c r="M4093" s="111">
        <v>0.46510463492953991</v>
      </c>
      <c r="N4093" s="112">
        <f t="shared" si="127"/>
        <v>-4.1624815564013264</v>
      </c>
    </row>
    <row r="4094" spans="1:14" x14ac:dyDescent="0.25">
      <c r="A4094" s="111" t="s">
        <v>700</v>
      </c>
      <c r="B4094" s="111">
        <f>INDEX(kommuner!C:C,MATCH(_xlfn.NUMBERVALUE(A4094),kommuner!B:B,0))</f>
        <v>3050</v>
      </c>
      <c r="C4094" s="111" t="s">
        <v>127</v>
      </c>
      <c r="D4094" s="111" t="s">
        <v>127</v>
      </c>
      <c r="E4094" s="111" t="s">
        <v>123</v>
      </c>
      <c r="F4094" s="111" t="s">
        <v>179</v>
      </c>
      <c r="G4094" s="111" t="s">
        <v>167</v>
      </c>
      <c r="H4094" s="111" t="s">
        <v>179</v>
      </c>
      <c r="I4094" s="111" t="s">
        <v>167</v>
      </c>
      <c r="J4094" t="str">
        <f t="shared" si="126"/>
        <v>3050SkogOrganisk jordBlandingsskogImpediment</v>
      </c>
      <c r="K4094" s="111">
        <v>-0.28586344175800005</v>
      </c>
      <c r="L4094" s="111">
        <v>0.92784825435236762</v>
      </c>
      <c r="M4094" s="111">
        <v>0.46510463492953991</v>
      </c>
      <c r="N4094" s="112">
        <f t="shared" si="127"/>
        <v>1.1070894475239075</v>
      </c>
    </row>
    <row r="4095" spans="1:14" x14ac:dyDescent="0.25">
      <c r="A4095" s="111" t="s">
        <v>700</v>
      </c>
      <c r="B4095" s="111">
        <f>INDEX(kommuner!C:C,MATCH(_xlfn.NUMBERVALUE(A4095),kommuner!B:B,0))</f>
        <v>3050</v>
      </c>
      <c r="C4095" s="111" t="s">
        <v>127</v>
      </c>
      <c r="D4095" s="111" t="s">
        <v>127</v>
      </c>
      <c r="E4095" s="111" t="s">
        <v>123</v>
      </c>
      <c r="F4095" s="111" t="s">
        <v>179</v>
      </c>
      <c r="G4095" s="111" t="s">
        <v>190</v>
      </c>
      <c r="H4095" s="111" t="s">
        <v>179</v>
      </c>
      <c r="I4095" s="111" t="s">
        <v>190</v>
      </c>
      <c r="J4095" t="str">
        <f t="shared" si="126"/>
        <v>3050SkogOrganisk jordBlandingsskogLav</v>
      </c>
      <c r="K4095" s="111">
        <v>-1.2347339377887629</v>
      </c>
      <c r="L4095" s="111">
        <v>0.92784825435236762</v>
      </c>
      <c r="M4095" s="111">
        <v>0.46510463492953991</v>
      </c>
      <c r="N4095" s="112">
        <f t="shared" si="127"/>
        <v>0.15821895149314458</v>
      </c>
    </row>
    <row r="4096" spans="1:14" x14ac:dyDescent="0.25">
      <c r="A4096" s="111" t="s">
        <v>700</v>
      </c>
      <c r="B4096" s="111">
        <f>INDEX(kommuner!C:C,MATCH(_xlfn.NUMBERVALUE(A4096),kommuner!B:B,0))</f>
        <v>3050</v>
      </c>
      <c r="C4096" s="111" t="s">
        <v>127</v>
      </c>
      <c r="D4096" s="111" t="s">
        <v>127</v>
      </c>
      <c r="E4096" s="111" t="s">
        <v>123</v>
      </c>
      <c r="F4096" s="111" t="s">
        <v>179</v>
      </c>
      <c r="G4096" s="111" t="s">
        <v>173</v>
      </c>
      <c r="H4096" s="111" t="s">
        <v>179</v>
      </c>
      <c r="I4096" s="111" t="s">
        <v>173</v>
      </c>
      <c r="J4096" t="str">
        <f t="shared" si="126"/>
        <v>3050SkogOrganisk jordBlandingsskogMiddels</v>
      </c>
      <c r="K4096" s="111">
        <v>-2.4239591752717748</v>
      </c>
      <c r="L4096" s="111">
        <v>0.92784825435236762</v>
      </c>
      <c r="M4096" s="111">
        <v>0.46510463492953991</v>
      </c>
      <c r="N4096" s="112">
        <f t="shared" si="127"/>
        <v>-1.0310062859898674</v>
      </c>
    </row>
    <row r="4097" spans="1:14" x14ac:dyDescent="0.25">
      <c r="A4097" s="111" t="s">
        <v>700</v>
      </c>
      <c r="B4097" s="111">
        <f>INDEX(kommuner!C:C,MATCH(_xlfn.NUMBERVALUE(A4097),kommuner!B:B,0))</f>
        <v>3050</v>
      </c>
      <c r="C4097" s="111" t="s">
        <v>127</v>
      </c>
      <c r="D4097" s="111" t="s">
        <v>127</v>
      </c>
      <c r="E4097" s="111" t="s">
        <v>123</v>
      </c>
      <c r="F4097" s="111" t="s">
        <v>179</v>
      </c>
      <c r="G4097" s="111" t="s">
        <v>186</v>
      </c>
      <c r="H4097" s="111" t="s">
        <v>179</v>
      </c>
      <c r="I4097" s="111" t="s">
        <v>186</v>
      </c>
      <c r="J4097" t="str">
        <f t="shared" si="126"/>
        <v>3050SkogOrganisk jordBlandingsskogSærs høy</v>
      </c>
      <c r="K4097" s="111">
        <v>-1.5726115302258048</v>
      </c>
      <c r="L4097" s="111">
        <v>0.92784825435236762</v>
      </c>
      <c r="M4097" s="111">
        <v>0.46510463492953991</v>
      </c>
      <c r="N4097" s="112">
        <f t="shared" si="127"/>
        <v>-0.17965864094389727</v>
      </c>
    </row>
    <row r="4098" spans="1:14" x14ac:dyDescent="0.25">
      <c r="A4098" s="111" t="s">
        <v>700</v>
      </c>
      <c r="B4098" s="111">
        <f>INDEX(kommuner!C:C,MATCH(_xlfn.NUMBERVALUE(A4098),kommuner!B:B,0))</f>
        <v>3050</v>
      </c>
      <c r="C4098" s="111" t="s">
        <v>127</v>
      </c>
      <c r="D4098" s="111" t="s">
        <v>127</v>
      </c>
      <c r="E4098" s="111" t="s">
        <v>123</v>
      </c>
      <c r="F4098" s="111" t="s">
        <v>185</v>
      </c>
      <c r="G4098" s="111" t="s">
        <v>180</v>
      </c>
      <c r="H4098" s="111" t="s">
        <v>185</v>
      </c>
      <c r="I4098" s="111" t="s">
        <v>180</v>
      </c>
      <c r="J4098" t="str">
        <f t="shared" si="126"/>
        <v>3050SkogOrganisk jordLauvskogHøy</v>
      </c>
      <c r="K4098" s="111">
        <v>-1.9913688882377358</v>
      </c>
      <c r="L4098" s="111">
        <v>0.92784825435236762</v>
      </c>
      <c r="M4098" s="111">
        <v>0.46510463492953991</v>
      </c>
      <c r="N4098" s="112">
        <f t="shared" si="127"/>
        <v>-0.59841599895582831</v>
      </c>
    </row>
    <row r="4099" spans="1:14" x14ac:dyDescent="0.25">
      <c r="A4099" s="111" t="s">
        <v>700</v>
      </c>
      <c r="B4099" s="111">
        <f>INDEX(kommuner!C:C,MATCH(_xlfn.NUMBERVALUE(A4099),kommuner!B:B,0))</f>
        <v>3050</v>
      </c>
      <c r="C4099" s="111" t="s">
        <v>127</v>
      </c>
      <c r="D4099" s="111" t="s">
        <v>127</v>
      </c>
      <c r="E4099" s="111" t="s">
        <v>123</v>
      </c>
      <c r="F4099" s="111" t="s">
        <v>185</v>
      </c>
      <c r="G4099" s="111" t="s">
        <v>167</v>
      </c>
      <c r="H4099" s="111" t="s">
        <v>185</v>
      </c>
      <c r="I4099" s="111" t="s">
        <v>167</v>
      </c>
      <c r="J4099" t="str">
        <f t="shared" ref="J4099:J4162" si="128">B4099&amp;C4099&amp;E4099&amp;IF(C4099="Skog",F4099&amp;G4099,"")</f>
        <v>3050SkogOrganisk jordLauvskogImpediment</v>
      </c>
      <c r="K4099" s="111">
        <v>0.35000626494250675</v>
      </c>
      <c r="L4099" s="111">
        <v>0.92784825435236762</v>
      </c>
      <c r="M4099" s="111">
        <v>0.46510463492953991</v>
      </c>
      <c r="N4099" s="112">
        <f t="shared" ref="N4099:N4162" si="129">SUM(K4099:M4099)</f>
        <v>1.7429591542244141</v>
      </c>
    </row>
    <row r="4100" spans="1:14" x14ac:dyDescent="0.25">
      <c r="A4100" s="111" t="s">
        <v>700</v>
      </c>
      <c r="B4100" s="111">
        <f>INDEX(kommuner!C:C,MATCH(_xlfn.NUMBERVALUE(A4100),kommuner!B:B,0))</f>
        <v>3050</v>
      </c>
      <c r="C4100" s="111" t="s">
        <v>127</v>
      </c>
      <c r="D4100" s="111" t="s">
        <v>127</v>
      </c>
      <c r="E4100" s="111" t="s">
        <v>123</v>
      </c>
      <c r="F4100" s="111" t="s">
        <v>185</v>
      </c>
      <c r="G4100" s="111" t="s">
        <v>190</v>
      </c>
      <c r="H4100" s="111" t="s">
        <v>185</v>
      </c>
      <c r="I4100" s="111" t="s">
        <v>190</v>
      </c>
      <c r="J4100" t="str">
        <f t="shared" si="128"/>
        <v>3050SkogOrganisk jordLauvskogLav</v>
      </c>
      <c r="K4100" s="111">
        <v>1.1144075558526714</v>
      </c>
      <c r="L4100" s="111">
        <v>0.92784825435236762</v>
      </c>
      <c r="M4100" s="111">
        <v>0.46510463492953991</v>
      </c>
      <c r="N4100" s="112">
        <f t="shared" si="129"/>
        <v>2.5073604451345788</v>
      </c>
    </row>
    <row r="4101" spans="1:14" x14ac:dyDescent="0.25">
      <c r="A4101" s="111" t="s">
        <v>700</v>
      </c>
      <c r="B4101" s="111">
        <f>INDEX(kommuner!C:C,MATCH(_xlfn.NUMBERVALUE(A4101),kommuner!B:B,0))</f>
        <v>3050</v>
      </c>
      <c r="C4101" s="111" t="s">
        <v>127</v>
      </c>
      <c r="D4101" s="111" t="s">
        <v>127</v>
      </c>
      <c r="E4101" s="111" t="s">
        <v>123</v>
      </c>
      <c r="F4101" s="111" t="s">
        <v>185</v>
      </c>
      <c r="G4101" s="111" t="s">
        <v>173</v>
      </c>
      <c r="H4101" s="111" t="s">
        <v>185</v>
      </c>
      <c r="I4101" s="111" t="s">
        <v>173</v>
      </c>
      <c r="J4101" t="str">
        <f t="shared" si="128"/>
        <v>3050SkogOrganisk jordLauvskogMiddels</v>
      </c>
      <c r="K4101" s="111">
        <v>-0.62664468270982987</v>
      </c>
      <c r="L4101" s="111">
        <v>0.92784825435236762</v>
      </c>
      <c r="M4101" s="111">
        <v>0.46510463492953991</v>
      </c>
      <c r="N4101" s="112">
        <f t="shared" si="129"/>
        <v>0.76630820657207765</v>
      </c>
    </row>
    <row r="4102" spans="1:14" x14ac:dyDescent="0.25">
      <c r="A4102" s="111" t="s">
        <v>700</v>
      </c>
      <c r="B4102" s="111">
        <f>INDEX(kommuner!C:C,MATCH(_xlfn.NUMBERVALUE(A4102),kommuner!B:B,0))</f>
        <v>3050</v>
      </c>
      <c r="C4102" s="111" t="s">
        <v>127</v>
      </c>
      <c r="D4102" s="111" t="s">
        <v>127</v>
      </c>
      <c r="E4102" s="111" t="s">
        <v>123</v>
      </c>
      <c r="F4102" s="111" t="s">
        <v>185</v>
      </c>
      <c r="G4102" s="111" t="s">
        <v>186</v>
      </c>
      <c r="H4102" s="111" t="s">
        <v>185</v>
      </c>
      <c r="I4102" s="111" t="s">
        <v>186</v>
      </c>
      <c r="J4102" t="str">
        <f t="shared" si="128"/>
        <v>3050SkogOrganisk jordLauvskogSærs høy</v>
      </c>
      <c r="K4102" s="111">
        <v>-1.8997279926091779</v>
      </c>
      <c r="L4102" s="111">
        <v>0.92784825435236762</v>
      </c>
      <c r="M4102" s="111">
        <v>0.46510463492953991</v>
      </c>
      <c r="N4102" s="112">
        <f t="shared" si="129"/>
        <v>-0.50677510332727038</v>
      </c>
    </row>
    <row r="4103" spans="1:14" x14ac:dyDescent="0.25">
      <c r="A4103" s="111" t="s">
        <v>700</v>
      </c>
      <c r="B4103" s="111">
        <f>INDEX(kommuner!C:C,MATCH(_xlfn.NUMBERVALUE(A4103),kommuner!B:B,0))</f>
        <v>3050</v>
      </c>
      <c r="C4103" s="111" t="s">
        <v>83</v>
      </c>
      <c r="D4103" s="111" t="s">
        <v>83</v>
      </c>
      <c r="E4103" s="111" t="s">
        <v>126</v>
      </c>
      <c r="F4103" s="111" t="s">
        <v>139</v>
      </c>
      <c r="G4103" s="111" t="s">
        <v>139</v>
      </c>
      <c r="H4103" s="111" t="s">
        <v>139</v>
      </c>
      <c r="I4103" s="111" t="s">
        <v>139</v>
      </c>
      <c r="J4103" t="str">
        <f t="shared" si="128"/>
        <v>3050Utbygd arealMineraljord</v>
      </c>
      <c r="K4103" s="111">
        <v>0.42279414509845159</v>
      </c>
      <c r="L4103" s="111">
        <v>0</v>
      </c>
      <c r="M4103" s="111">
        <v>1.303047089454229E-2</v>
      </c>
      <c r="N4103" s="112">
        <f t="shared" si="129"/>
        <v>0.43582461599299388</v>
      </c>
    </row>
    <row r="4104" spans="1:14" x14ac:dyDescent="0.25">
      <c r="A4104" s="111" t="s">
        <v>700</v>
      </c>
      <c r="B4104" s="111">
        <f>INDEX(kommuner!C:C,MATCH(_xlfn.NUMBERVALUE(A4104),kommuner!B:B,0))</f>
        <v>3050</v>
      </c>
      <c r="C4104" s="111" t="s">
        <v>83</v>
      </c>
      <c r="D4104" s="111" t="s">
        <v>83</v>
      </c>
      <c r="E4104" s="111" t="s">
        <v>123</v>
      </c>
      <c r="F4104" s="111" t="s">
        <v>139</v>
      </c>
      <c r="G4104" s="111" t="s">
        <v>139</v>
      </c>
      <c r="H4104" s="111" t="s">
        <v>139</v>
      </c>
      <c r="I4104" s="111" t="s">
        <v>139</v>
      </c>
      <c r="J4104" t="str">
        <f t="shared" si="128"/>
        <v>3050Utbygd arealOrganisk jord</v>
      </c>
      <c r="K4104" s="111">
        <v>29.011421395201612</v>
      </c>
      <c r="L4104" s="111">
        <v>0</v>
      </c>
      <c r="M4104" s="111">
        <v>1.303047089454229E-2</v>
      </c>
      <c r="N4104" s="112">
        <f t="shared" si="129"/>
        <v>29.024451866096154</v>
      </c>
    </row>
    <row r="4105" spans="1:14" x14ac:dyDescent="0.25">
      <c r="A4105" s="111" t="s">
        <v>700</v>
      </c>
      <c r="B4105" s="111">
        <f>INDEX(kommuner!C:C,MATCH(_xlfn.NUMBERVALUE(A4105),kommuner!B:B,0))</f>
        <v>3050</v>
      </c>
      <c r="C4105" s="111" t="s">
        <v>181</v>
      </c>
      <c r="D4105" s="111" t="s">
        <v>181</v>
      </c>
      <c r="E4105" s="111" t="s">
        <v>123</v>
      </c>
      <c r="F4105" s="111" t="s">
        <v>139</v>
      </c>
      <c r="G4105" s="111" t="s">
        <v>139</v>
      </c>
      <c r="H4105" s="111" t="s">
        <v>139</v>
      </c>
      <c r="I4105" s="111" t="s">
        <v>139</v>
      </c>
      <c r="J4105" t="str">
        <f t="shared" si="128"/>
        <v>3050Vann og myrOrganisk jord</v>
      </c>
      <c r="K4105" s="111">
        <v>-0.31088998224577308</v>
      </c>
      <c r="L4105" s="111">
        <v>0</v>
      </c>
      <c r="M4105" s="111">
        <v>0</v>
      </c>
      <c r="N4105" s="112">
        <f t="shared" si="129"/>
        <v>-0.31088998224577308</v>
      </c>
    </row>
    <row r="4106" spans="1:14" x14ac:dyDescent="0.25">
      <c r="A4106" s="111" t="s">
        <v>701</v>
      </c>
      <c r="B4106" s="111">
        <f>INDEX(kommuner!C:C,MATCH(_xlfn.NUMBERVALUE(A4106),kommuner!B:B,0))</f>
        <v>3051</v>
      </c>
      <c r="C4106" s="111" t="s">
        <v>82</v>
      </c>
      <c r="D4106" s="111" t="s">
        <v>82</v>
      </c>
      <c r="E4106" s="111" t="s">
        <v>126</v>
      </c>
      <c r="F4106" s="111" t="s">
        <v>139</v>
      </c>
      <c r="G4106" s="111" t="s">
        <v>139</v>
      </c>
      <c r="H4106" s="111" t="s">
        <v>139</v>
      </c>
      <c r="I4106" s="111" t="s">
        <v>139</v>
      </c>
      <c r="J4106" t="str">
        <f t="shared" si="128"/>
        <v>3051Annen utmarkMineraljord</v>
      </c>
      <c r="K4106" s="111">
        <v>-0.16852781479621071</v>
      </c>
      <c r="L4106" s="111">
        <v>0</v>
      </c>
      <c r="M4106" s="111">
        <v>0</v>
      </c>
      <c r="N4106" s="112">
        <f t="shared" si="129"/>
        <v>-0.16852781479621071</v>
      </c>
    </row>
    <row r="4107" spans="1:14" x14ac:dyDescent="0.25">
      <c r="A4107" s="111" t="s">
        <v>701</v>
      </c>
      <c r="B4107" s="111">
        <f>INDEX(kommuner!C:C,MATCH(_xlfn.NUMBERVALUE(A4107),kommuner!B:B,0))</f>
        <v>3051</v>
      </c>
      <c r="C4107" s="111" t="s">
        <v>121</v>
      </c>
      <c r="D4107" s="111" t="s">
        <v>121</v>
      </c>
      <c r="E4107" s="111" t="s">
        <v>126</v>
      </c>
      <c r="F4107" s="111" t="s">
        <v>139</v>
      </c>
      <c r="G4107" s="111" t="s">
        <v>139</v>
      </c>
      <c r="H4107" s="111" t="s">
        <v>139</v>
      </c>
      <c r="I4107" s="111" t="s">
        <v>139</v>
      </c>
      <c r="J4107" t="str">
        <f t="shared" si="128"/>
        <v>3051BeiteMineraljord</v>
      </c>
      <c r="K4107" s="111">
        <v>-0.43305842942580308</v>
      </c>
      <c r="L4107" s="111">
        <v>0</v>
      </c>
      <c r="M4107" s="111">
        <v>1.2448711246839999E-7</v>
      </c>
      <c r="N4107" s="112">
        <f t="shared" si="129"/>
        <v>-0.43305830493869063</v>
      </c>
    </row>
    <row r="4108" spans="1:14" x14ac:dyDescent="0.25">
      <c r="A4108" s="111" t="s">
        <v>701</v>
      </c>
      <c r="B4108" s="111">
        <f>INDEX(kommuner!C:C,MATCH(_xlfn.NUMBERVALUE(A4108),kommuner!B:B,0))</f>
        <v>3051</v>
      </c>
      <c r="C4108" s="111" t="s">
        <v>121</v>
      </c>
      <c r="D4108" s="111" t="s">
        <v>121</v>
      </c>
      <c r="E4108" s="111" t="s">
        <v>123</v>
      </c>
      <c r="F4108" s="111" t="s">
        <v>139</v>
      </c>
      <c r="G4108" s="111" t="s">
        <v>139</v>
      </c>
      <c r="H4108" s="111" t="s">
        <v>139</v>
      </c>
      <c r="I4108" s="111" t="s">
        <v>139</v>
      </c>
      <c r="J4108" t="str">
        <f t="shared" si="128"/>
        <v>3051BeiteOrganisk jord</v>
      </c>
      <c r="K4108" s="111">
        <v>12.077525935985037</v>
      </c>
      <c r="L4108" s="111">
        <v>1.6412500000000001</v>
      </c>
      <c r="M4108" s="111">
        <v>0</v>
      </c>
      <c r="N4108" s="112">
        <f t="shared" si="129"/>
        <v>13.718775935985036</v>
      </c>
    </row>
    <row r="4109" spans="1:14" x14ac:dyDescent="0.25">
      <c r="A4109" s="111" t="s">
        <v>701</v>
      </c>
      <c r="B4109" s="111">
        <f>INDEX(kommuner!C:C,MATCH(_xlfn.NUMBERVALUE(A4109),kommuner!B:B,0))</f>
        <v>3051</v>
      </c>
      <c r="C4109" s="111" t="s">
        <v>84</v>
      </c>
      <c r="D4109" s="111" t="s">
        <v>84</v>
      </c>
      <c r="E4109" s="111" t="s">
        <v>126</v>
      </c>
      <c r="F4109" s="111" t="s">
        <v>139</v>
      </c>
      <c r="G4109" s="111" t="s">
        <v>139</v>
      </c>
      <c r="H4109" s="111" t="s">
        <v>139</v>
      </c>
      <c r="I4109" s="111" t="s">
        <v>139</v>
      </c>
      <c r="J4109" t="str">
        <f t="shared" si="128"/>
        <v>3051Dyrket markMineraljord</v>
      </c>
      <c r="K4109" s="111">
        <v>-9.3383180048458719E-2</v>
      </c>
      <c r="L4109" s="111">
        <v>0</v>
      </c>
      <c r="M4109" s="111">
        <v>0</v>
      </c>
      <c r="N4109" s="112">
        <f t="shared" si="129"/>
        <v>-9.3383180048458719E-2</v>
      </c>
    </row>
    <row r="4110" spans="1:14" x14ac:dyDescent="0.25">
      <c r="A4110" s="111" t="s">
        <v>701</v>
      </c>
      <c r="B4110" s="111">
        <f>INDEX(kommuner!C:C,MATCH(_xlfn.NUMBERVALUE(A4110),kommuner!B:B,0))</f>
        <v>3051</v>
      </c>
      <c r="C4110" s="111" t="s">
        <v>84</v>
      </c>
      <c r="D4110" s="111" t="s">
        <v>84</v>
      </c>
      <c r="E4110" s="111" t="s">
        <v>123</v>
      </c>
      <c r="F4110" s="111" t="s">
        <v>139</v>
      </c>
      <c r="G4110" s="111" t="s">
        <v>139</v>
      </c>
      <c r="H4110" s="111" t="s">
        <v>139</v>
      </c>
      <c r="I4110" s="111" t="s">
        <v>139</v>
      </c>
      <c r="J4110" t="str">
        <f t="shared" si="128"/>
        <v>3051Dyrket markOrganisk jord</v>
      </c>
      <c r="K4110" s="111">
        <v>28.726149366675592</v>
      </c>
      <c r="L4110" s="111">
        <v>1.45625</v>
      </c>
      <c r="M4110" s="111">
        <v>0</v>
      </c>
      <c r="N4110" s="112">
        <f t="shared" si="129"/>
        <v>30.182399366675593</v>
      </c>
    </row>
    <row r="4111" spans="1:14" x14ac:dyDescent="0.25">
      <c r="A4111" s="111" t="s">
        <v>701</v>
      </c>
      <c r="B4111" s="111">
        <f>INDEX(kommuner!C:C,MATCH(_xlfn.NUMBERVALUE(A4111),kommuner!B:B,0))</f>
        <v>3051</v>
      </c>
      <c r="C4111" s="111" t="s">
        <v>127</v>
      </c>
      <c r="D4111" s="111" t="s">
        <v>127</v>
      </c>
      <c r="E4111" s="111" t="s">
        <v>126</v>
      </c>
      <c r="F4111" s="111" t="s">
        <v>172</v>
      </c>
      <c r="G4111" s="111" t="s">
        <v>180</v>
      </c>
      <c r="H4111" s="111" t="s">
        <v>172</v>
      </c>
      <c r="I4111" s="111" t="s">
        <v>180</v>
      </c>
      <c r="J4111" t="str">
        <f t="shared" si="128"/>
        <v>3051SkogMineraljordBarskogHøy</v>
      </c>
      <c r="K4111" s="111">
        <v>-4.2610596243420318</v>
      </c>
      <c r="L4111" s="111">
        <v>0.85306406685236758</v>
      </c>
      <c r="M4111" s="111">
        <v>6.4056614999681585E-2</v>
      </c>
      <c r="N4111" s="112">
        <f t="shared" si="129"/>
        <v>-3.3439389424899826</v>
      </c>
    </row>
    <row r="4112" spans="1:14" x14ac:dyDescent="0.25">
      <c r="A4112" s="111" t="s">
        <v>701</v>
      </c>
      <c r="B4112" s="111">
        <f>INDEX(kommuner!C:C,MATCH(_xlfn.NUMBERVALUE(A4112),kommuner!B:B,0))</f>
        <v>3051</v>
      </c>
      <c r="C4112" s="111" t="s">
        <v>127</v>
      </c>
      <c r="D4112" s="111" t="s">
        <v>127</v>
      </c>
      <c r="E4112" s="111" t="s">
        <v>126</v>
      </c>
      <c r="F4112" s="111" t="s">
        <v>172</v>
      </c>
      <c r="G4112" s="111" t="s">
        <v>167</v>
      </c>
      <c r="H4112" s="111" t="s">
        <v>172</v>
      </c>
      <c r="I4112" s="111" t="s">
        <v>167</v>
      </c>
      <c r="J4112" t="str">
        <f t="shared" si="128"/>
        <v>3051SkogMineraljordBarskogImpediment</v>
      </c>
      <c r="K4112" s="111">
        <v>-1.5740166960016819</v>
      </c>
      <c r="L4112" s="111">
        <v>0.85306406685236758</v>
      </c>
      <c r="M4112" s="111">
        <v>6.3979989500968365E-2</v>
      </c>
      <c r="N4112" s="112">
        <f t="shared" si="129"/>
        <v>-0.65697263964834596</v>
      </c>
    </row>
    <row r="4113" spans="1:14" x14ac:dyDescent="0.25">
      <c r="A4113" s="111" t="s">
        <v>701</v>
      </c>
      <c r="B4113" s="111">
        <f>INDEX(kommuner!C:C,MATCH(_xlfn.NUMBERVALUE(A4113),kommuner!B:B,0))</f>
        <v>3051</v>
      </c>
      <c r="C4113" s="111" t="s">
        <v>127</v>
      </c>
      <c r="D4113" s="111" t="s">
        <v>127</v>
      </c>
      <c r="E4113" s="111" t="s">
        <v>126</v>
      </c>
      <c r="F4113" s="111" t="s">
        <v>172</v>
      </c>
      <c r="G4113" s="111" t="s">
        <v>190</v>
      </c>
      <c r="H4113" s="111" t="s">
        <v>172</v>
      </c>
      <c r="I4113" s="111" t="s">
        <v>190</v>
      </c>
      <c r="J4113" t="str">
        <f t="shared" si="128"/>
        <v>3051SkogMineraljordBarskogLav</v>
      </c>
      <c r="K4113" s="111">
        <v>-2.1094741240186856</v>
      </c>
      <c r="L4113" s="111">
        <v>0.85306406685236758</v>
      </c>
      <c r="M4113" s="111">
        <v>6.3979989500968365E-2</v>
      </c>
      <c r="N4113" s="112">
        <f t="shared" si="129"/>
        <v>-1.1924300676653499</v>
      </c>
    </row>
    <row r="4114" spans="1:14" x14ac:dyDescent="0.25">
      <c r="A4114" s="111" t="s">
        <v>701</v>
      </c>
      <c r="B4114" s="111">
        <f>INDEX(kommuner!C:C,MATCH(_xlfn.NUMBERVALUE(A4114),kommuner!B:B,0))</f>
        <v>3051</v>
      </c>
      <c r="C4114" s="111" t="s">
        <v>127</v>
      </c>
      <c r="D4114" s="111" t="s">
        <v>127</v>
      </c>
      <c r="E4114" s="111" t="s">
        <v>126</v>
      </c>
      <c r="F4114" s="111" t="s">
        <v>172</v>
      </c>
      <c r="G4114" s="111" t="s">
        <v>173</v>
      </c>
      <c r="H4114" s="111" t="s">
        <v>172</v>
      </c>
      <c r="I4114" s="111" t="s">
        <v>173</v>
      </c>
      <c r="J4114" t="str">
        <f t="shared" si="128"/>
        <v>3051SkogMineraljordBarskogMiddels</v>
      </c>
      <c r="K4114" s="111">
        <v>-2.8820985952554645</v>
      </c>
      <c r="L4114" s="111">
        <v>0.85306406685236758</v>
      </c>
      <c r="M4114" s="111">
        <v>6.4056614999681585E-2</v>
      </c>
      <c r="N4114" s="112">
        <f t="shared" si="129"/>
        <v>-1.9649779134034155</v>
      </c>
    </row>
    <row r="4115" spans="1:14" x14ac:dyDescent="0.25">
      <c r="A4115" s="111" t="s">
        <v>701</v>
      </c>
      <c r="B4115" s="111">
        <f>INDEX(kommuner!C:C,MATCH(_xlfn.NUMBERVALUE(A4115),kommuner!B:B,0))</f>
        <v>3051</v>
      </c>
      <c r="C4115" s="111" t="s">
        <v>127</v>
      </c>
      <c r="D4115" s="111" t="s">
        <v>127</v>
      </c>
      <c r="E4115" s="111" t="s">
        <v>126</v>
      </c>
      <c r="F4115" s="111" t="s">
        <v>172</v>
      </c>
      <c r="G4115" s="111" t="s">
        <v>186</v>
      </c>
      <c r="H4115" s="111" t="s">
        <v>172</v>
      </c>
      <c r="I4115" s="111" t="s">
        <v>186</v>
      </c>
      <c r="J4115" t="str">
        <f t="shared" si="128"/>
        <v>3051SkogMineraljordBarskogSærs høy</v>
      </c>
      <c r="K4115" s="111">
        <v>0.12072674540874306</v>
      </c>
      <c r="L4115" s="111">
        <v>0.85306406685236758</v>
      </c>
      <c r="M4115" s="111">
        <v>6.4056614999681585E-2</v>
      </c>
      <c r="N4115" s="112">
        <f t="shared" si="129"/>
        <v>1.0378474272607923</v>
      </c>
    </row>
    <row r="4116" spans="1:14" x14ac:dyDescent="0.25">
      <c r="A4116" s="111" t="s">
        <v>701</v>
      </c>
      <c r="B4116" s="111">
        <f>INDEX(kommuner!C:C,MATCH(_xlfn.NUMBERVALUE(A4116),kommuner!B:B,0))</f>
        <v>3051</v>
      </c>
      <c r="C4116" s="111" t="s">
        <v>127</v>
      </c>
      <c r="D4116" s="111" t="s">
        <v>127</v>
      </c>
      <c r="E4116" s="111" t="s">
        <v>126</v>
      </c>
      <c r="F4116" s="111" t="s">
        <v>179</v>
      </c>
      <c r="G4116" s="111" t="s">
        <v>180</v>
      </c>
      <c r="H4116" s="111" t="s">
        <v>179</v>
      </c>
      <c r="I4116" s="111" t="s">
        <v>180</v>
      </c>
      <c r="J4116" t="str">
        <f t="shared" si="128"/>
        <v>3051SkogMineraljordBlandingsskogHøy</v>
      </c>
      <c r="K4116" s="111">
        <v>-8.5703651807373102</v>
      </c>
      <c r="L4116" s="111">
        <v>0.85306406685236758</v>
      </c>
      <c r="M4116" s="111">
        <v>6.3979989500968365E-2</v>
      </c>
      <c r="N4116" s="112">
        <f t="shared" si="129"/>
        <v>-7.6533211243839743</v>
      </c>
    </row>
    <row r="4117" spans="1:14" x14ac:dyDescent="0.25">
      <c r="A4117" s="111" t="s">
        <v>701</v>
      </c>
      <c r="B4117" s="111">
        <f>INDEX(kommuner!C:C,MATCH(_xlfn.NUMBERVALUE(A4117),kommuner!B:B,0))</f>
        <v>3051</v>
      </c>
      <c r="C4117" s="111" t="s">
        <v>127</v>
      </c>
      <c r="D4117" s="111" t="s">
        <v>127</v>
      </c>
      <c r="E4117" s="111" t="s">
        <v>126</v>
      </c>
      <c r="F4117" s="111" t="s">
        <v>179</v>
      </c>
      <c r="G4117" s="111" t="s">
        <v>167</v>
      </c>
      <c r="H4117" s="111" t="s">
        <v>179</v>
      </c>
      <c r="I4117" s="111" t="s">
        <v>167</v>
      </c>
      <c r="J4117" t="str">
        <f t="shared" si="128"/>
        <v>3051SkogMineraljordBlandingsskogImpediment</v>
      </c>
      <c r="K4117" s="111">
        <v>-2.0950685747655116</v>
      </c>
      <c r="L4117" s="111">
        <v>0.85306406685236758</v>
      </c>
      <c r="M4117" s="111">
        <v>6.3979989500968365E-2</v>
      </c>
      <c r="N4117" s="112">
        <f t="shared" si="129"/>
        <v>-1.1780245184121758</v>
      </c>
    </row>
    <row r="4118" spans="1:14" x14ac:dyDescent="0.25">
      <c r="A4118" s="111" t="s">
        <v>701</v>
      </c>
      <c r="B4118" s="111">
        <f>INDEX(kommuner!C:C,MATCH(_xlfn.NUMBERVALUE(A4118),kommuner!B:B,0))</f>
        <v>3051</v>
      </c>
      <c r="C4118" s="111" t="s">
        <v>127</v>
      </c>
      <c r="D4118" s="111" t="s">
        <v>127</v>
      </c>
      <c r="E4118" s="111" t="s">
        <v>126</v>
      </c>
      <c r="F4118" s="111" t="s">
        <v>179</v>
      </c>
      <c r="G4118" s="111" t="s">
        <v>190</v>
      </c>
      <c r="H4118" s="111" t="s">
        <v>179</v>
      </c>
      <c r="I4118" s="111" t="s">
        <v>190</v>
      </c>
      <c r="J4118" t="str">
        <f t="shared" si="128"/>
        <v>3051SkogMineraljordBlandingsskogLav</v>
      </c>
      <c r="K4118" s="111">
        <v>-3.814060654162915</v>
      </c>
      <c r="L4118" s="111">
        <v>0.85306406685236758</v>
      </c>
      <c r="M4118" s="111">
        <v>6.3979989500968365E-2</v>
      </c>
      <c r="N4118" s="112">
        <f t="shared" si="129"/>
        <v>-2.897016597809579</v>
      </c>
    </row>
    <row r="4119" spans="1:14" x14ac:dyDescent="0.25">
      <c r="A4119" s="111" t="s">
        <v>701</v>
      </c>
      <c r="B4119" s="111">
        <f>INDEX(kommuner!C:C,MATCH(_xlfn.NUMBERVALUE(A4119),kommuner!B:B,0))</f>
        <v>3051</v>
      </c>
      <c r="C4119" s="111" t="s">
        <v>127</v>
      </c>
      <c r="D4119" s="111" t="s">
        <v>127</v>
      </c>
      <c r="E4119" s="111" t="s">
        <v>126</v>
      </c>
      <c r="F4119" s="111" t="s">
        <v>179</v>
      </c>
      <c r="G4119" s="111" t="s">
        <v>173</v>
      </c>
      <c r="H4119" s="111" t="s">
        <v>179</v>
      </c>
      <c r="I4119" s="111" t="s">
        <v>173</v>
      </c>
      <c r="J4119" t="str">
        <f t="shared" si="128"/>
        <v>3051SkogMineraljordBlandingsskogMiddels</v>
      </c>
      <c r="K4119" s="111">
        <v>-4.5623521854183373</v>
      </c>
      <c r="L4119" s="111">
        <v>0.85306406685236758</v>
      </c>
      <c r="M4119" s="111">
        <v>6.3979989500968365E-2</v>
      </c>
      <c r="N4119" s="112">
        <f t="shared" si="129"/>
        <v>-3.6453081290650013</v>
      </c>
    </row>
    <row r="4120" spans="1:14" x14ac:dyDescent="0.25">
      <c r="A4120" s="111" t="s">
        <v>701</v>
      </c>
      <c r="B4120" s="111">
        <f>INDEX(kommuner!C:C,MATCH(_xlfn.NUMBERVALUE(A4120),kommuner!B:B,0))</f>
        <v>3051</v>
      </c>
      <c r="C4120" s="111" t="s">
        <v>127</v>
      </c>
      <c r="D4120" s="111" t="s">
        <v>127</v>
      </c>
      <c r="E4120" s="111" t="s">
        <v>126</v>
      </c>
      <c r="F4120" s="111" t="s">
        <v>179</v>
      </c>
      <c r="G4120" s="111" t="s">
        <v>186</v>
      </c>
      <c r="H4120" s="111" t="s">
        <v>179</v>
      </c>
      <c r="I4120" s="111" t="s">
        <v>186</v>
      </c>
      <c r="J4120" t="str">
        <f t="shared" si="128"/>
        <v>3051SkogMineraljordBlandingsskogSærs høy</v>
      </c>
      <c r="K4120" s="111">
        <v>-2.9395925245326562</v>
      </c>
      <c r="L4120" s="111">
        <v>0.85306406685236758</v>
      </c>
      <c r="M4120" s="111">
        <v>6.3979989500968365E-2</v>
      </c>
      <c r="N4120" s="112">
        <f t="shared" si="129"/>
        <v>-2.0225484681793202</v>
      </c>
    </row>
    <row r="4121" spans="1:14" x14ac:dyDescent="0.25">
      <c r="A4121" s="111" t="s">
        <v>701</v>
      </c>
      <c r="B4121" s="111">
        <f>INDEX(kommuner!C:C,MATCH(_xlfn.NUMBERVALUE(A4121),kommuner!B:B,0))</f>
        <v>3051</v>
      </c>
      <c r="C4121" s="111" t="s">
        <v>127</v>
      </c>
      <c r="D4121" s="111" t="s">
        <v>127</v>
      </c>
      <c r="E4121" s="111" t="s">
        <v>126</v>
      </c>
      <c r="F4121" s="111" t="s">
        <v>185</v>
      </c>
      <c r="G4121" s="111" t="s">
        <v>180</v>
      </c>
      <c r="H4121" s="111" t="s">
        <v>185</v>
      </c>
      <c r="I4121" s="111" t="s">
        <v>180</v>
      </c>
      <c r="J4121" t="str">
        <f t="shared" si="128"/>
        <v>3051SkogMineraljordLauvskogHøy</v>
      </c>
      <c r="K4121" s="111">
        <v>-3.6072016095960531</v>
      </c>
      <c r="L4121" s="111">
        <v>0.85306406685236758</v>
      </c>
      <c r="M4121" s="111">
        <v>6.3979989500968365E-2</v>
      </c>
      <c r="N4121" s="112">
        <f t="shared" si="129"/>
        <v>-2.6901575532427171</v>
      </c>
    </row>
    <row r="4122" spans="1:14" x14ac:dyDescent="0.25">
      <c r="A4122" s="111" t="s">
        <v>701</v>
      </c>
      <c r="B4122" s="111">
        <f>INDEX(kommuner!C:C,MATCH(_xlfn.NUMBERVALUE(A4122),kommuner!B:B,0))</f>
        <v>3051</v>
      </c>
      <c r="C4122" s="111" t="s">
        <v>127</v>
      </c>
      <c r="D4122" s="111" t="s">
        <v>127</v>
      </c>
      <c r="E4122" s="111" t="s">
        <v>126</v>
      </c>
      <c r="F4122" s="111" t="s">
        <v>185</v>
      </c>
      <c r="G4122" s="111" t="s">
        <v>167</v>
      </c>
      <c r="H4122" s="111" t="s">
        <v>185</v>
      </c>
      <c r="I4122" s="111" t="s">
        <v>167</v>
      </c>
      <c r="J4122" t="str">
        <f t="shared" si="128"/>
        <v>3051SkogMineraljordLauvskogImpediment</v>
      </c>
      <c r="K4122" s="111">
        <v>-1.1043030228661443</v>
      </c>
      <c r="L4122" s="111">
        <v>0.85306406685236758</v>
      </c>
      <c r="M4122" s="111">
        <v>6.3979989500968365E-2</v>
      </c>
      <c r="N4122" s="112">
        <f t="shared" si="129"/>
        <v>-0.18725896651280841</v>
      </c>
    </row>
    <row r="4123" spans="1:14" x14ac:dyDescent="0.25">
      <c r="A4123" s="111" t="s">
        <v>701</v>
      </c>
      <c r="B4123" s="111">
        <f>INDEX(kommuner!C:C,MATCH(_xlfn.NUMBERVALUE(A4123),kommuner!B:B,0))</f>
        <v>3051</v>
      </c>
      <c r="C4123" s="111" t="s">
        <v>127</v>
      </c>
      <c r="D4123" s="111" t="s">
        <v>127</v>
      </c>
      <c r="E4123" s="111" t="s">
        <v>126</v>
      </c>
      <c r="F4123" s="111" t="s">
        <v>185</v>
      </c>
      <c r="G4123" s="111" t="s">
        <v>190</v>
      </c>
      <c r="H4123" s="111" t="s">
        <v>185</v>
      </c>
      <c r="I4123" s="111" t="s">
        <v>190</v>
      </c>
      <c r="J4123" t="str">
        <f t="shared" si="128"/>
        <v>3051SkogMineraljordLauvskogLav</v>
      </c>
      <c r="K4123" s="111">
        <v>-8.9748170935426599E-2</v>
      </c>
      <c r="L4123" s="111">
        <v>0.85306406685236758</v>
      </c>
      <c r="M4123" s="111">
        <v>6.3979989500968365E-2</v>
      </c>
      <c r="N4123" s="112">
        <f t="shared" si="129"/>
        <v>0.82729588541790933</v>
      </c>
    </row>
    <row r="4124" spans="1:14" x14ac:dyDescent="0.25">
      <c r="A4124" s="111" t="s">
        <v>701</v>
      </c>
      <c r="B4124" s="111">
        <f>INDEX(kommuner!C:C,MATCH(_xlfn.NUMBERVALUE(A4124),kommuner!B:B,0))</f>
        <v>3051</v>
      </c>
      <c r="C4124" s="111" t="s">
        <v>127</v>
      </c>
      <c r="D4124" s="111" t="s">
        <v>127</v>
      </c>
      <c r="E4124" s="111" t="s">
        <v>126</v>
      </c>
      <c r="F4124" s="111" t="s">
        <v>185</v>
      </c>
      <c r="G4124" s="111" t="s">
        <v>173</v>
      </c>
      <c r="H4124" s="111" t="s">
        <v>185</v>
      </c>
      <c r="I4124" s="111" t="s">
        <v>173</v>
      </c>
      <c r="J4124" t="str">
        <f t="shared" si="128"/>
        <v>3051SkogMineraljordLauvskogMiddels</v>
      </c>
      <c r="K4124" s="111">
        <v>-2.4151390344437029</v>
      </c>
      <c r="L4124" s="111">
        <v>0.85306406685236758</v>
      </c>
      <c r="M4124" s="111">
        <v>6.3979989500968365E-2</v>
      </c>
      <c r="N4124" s="112">
        <f t="shared" si="129"/>
        <v>-1.4980949780903672</v>
      </c>
    </row>
    <row r="4125" spans="1:14" x14ac:dyDescent="0.25">
      <c r="A4125" s="111" t="s">
        <v>701</v>
      </c>
      <c r="B4125" s="111">
        <f>INDEX(kommuner!C:C,MATCH(_xlfn.NUMBERVALUE(A4125),kommuner!B:B,0))</f>
        <v>3051</v>
      </c>
      <c r="C4125" s="111" t="s">
        <v>127</v>
      </c>
      <c r="D4125" s="111" t="s">
        <v>127</v>
      </c>
      <c r="E4125" s="111" t="s">
        <v>126</v>
      </c>
      <c r="F4125" s="111" t="s">
        <v>185</v>
      </c>
      <c r="G4125" s="111" t="s">
        <v>186</v>
      </c>
      <c r="H4125" s="111" t="s">
        <v>185</v>
      </c>
      <c r="I4125" s="111" t="s">
        <v>186</v>
      </c>
      <c r="J4125" t="str">
        <f t="shared" si="128"/>
        <v>3051SkogMineraljordLauvskogSærs høy</v>
      </c>
      <c r="K4125" s="111">
        <v>-3.6560473259425113</v>
      </c>
      <c r="L4125" s="111">
        <v>0.85306406685236758</v>
      </c>
      <c r="M4125" s="111">
        <v>6.3979989500968365E-2</v>
      </c>
      <c r="N4125" s="112">
        <f t="shared" si="129"/>
        <v>-2.7390032695891753</v>
      </c>
    </row>
    <row r="4126" spans="1:14" x14ac:dyDescent="0.25">
      <c r="A4126" s="111" t="s">
        <v>701</v>
      </c>
      <c r="B4126" s="111">
        <f>INDEX(kommuner!C:C,MATCH(_xlfn.NUMBERVALUE(A4126),kommuner!B:B,0))</f>
        <v>3051</v>
      </c>
      <c r="C4126" s="111" t="s">
        <v>127</v>
      </c>
      <c r="D4126" s="111" t="s">
        <v>127</v>
      </c>
      <c r="E4126" s="111" t="s">
        <v>123</v>
      </c>
      <c r="F4126" s="111" t="s">
        <v>172</v>
      </c>
      <c r="G4126" s="111" t="s">
        <v>180</v>
      </c>
      <c r="H4126" s="111" t="s">
        <v>172</v>
      </c>
      <c r="I4126" s="111" t="s">
        <v>180</v>
      </c>
      <c r="J4126" t="str">
        <f t="shared" si="128"/>
        <v>3051SkogOrganisk jordBarskogHøy</v>
      </c>
      <c r="K4126" s="111">
        <v>-2.5184559031994138</v>
      </c>
      <c r="L4126" s="111">
        <v>0.92784825435236762</v>
      </c>
      <c r="M4126" s="111">
        <v>0.46518126042825314</v>
      </c>
      <c r="N4126" s="112">
        <f t="shared" si="129"/>
        <v>-1.1254263884187932</v>
      </c>
    </row>
    <row r="4127" spans="1:14" x14ac:dyDescent="0.25">
      <c r="A4127" s="111" t="s">
        <v>701</v>
      </c>
      <c r="B4127" s="111">
        <f>INDEX(kommuner!C:C,MATCH(_xlfn.NUMBERVALUE(A4127),kommuner!B:B,0))</f>
        <v>3051</v>
      </c>
      <c r="C4127" s="111" t="s">
        <v>127</v>
      </c>
      <c r="D4127" s="111" t="s">
        <v>127</v>
      </c>
      <c r="E4127" s="111" t="s">
        <v>123</v>
      </c>
      <c r="F4127" s="111" t="s">
        <v>172</v>
      </c>
      <c r="G4127" s="111" t="s">
        <v>167</v>
      </c>
      <c r="H4127" s="111" t="s">
        <v>172</v>
      </c>
      <c r="I4127" s="111" t="s">
        <v>167</v>
      </c>
      <c r="J4127" t="str">
        <f t="shared" si="128"/>
        <v>3051SkogOrganisk jordBarskogImpediment</v>
      </c>
      <c r="K4127" s="111">
        <v>-0.13011741963904588</v>
      </c>
      <c r="L4127" s="111">
        <v>0.92784825435236762</v>
      </c>
      <c r="M4127" s="111">
        <v>0.46510463492953991</v>
      </c>
      <c r="N4127" s="112">
        <f t="shared" si="129"/>
        <v>1.2628354696428616</v>
      </c>
    </row>
    <row r="4128" spans="1:14" x14ac:dyDescent="0.25">
      <c r="A4128" s="111" t="s">
        <v>701</v>
      </c>
      <c r="B4128" s="111">
        <f>INDEX(kommuner!C:C,MATCH(_xlfn.NUMBERVALUE(A4128),kommuner!B:B,0))</f>
        <v>3051</v>
      </c>
      <c r="C4128" s="111" t="s">
        <v>127</v>
      </c>
      <c r="D4128" s="111" t="s">
        <v>127</v>
      </c>
      <c r="E4128" s="111" t="s">
        <v>123</v>
      </c>
      <c r="F4128" s="111" t="s">
        <v>172</v>
      </c>
      <c r="G4128" s="111" t="s">
        <v>190</v>
      </c>
      <c r="H4128" s="111" t="s">
        <v>172</v>
      </c>
      <c r="I4128" s="111" t="s">
        <v>190</v>
      </c>
      <c r="J4128" t="str">
        <f t="shared" si="128"/>
        <v>3051SkogOrganisk jordBarskogLav</v>
      </c>
      <c r="K4128" s="111">
        <v>-0.50666953101693391</v>
      </c>
      <c r="L4128" s="111">
        <v>0.92784825435236762</v>
      </c>
      <c r="M4128" s="111">
        <v>0.46510463492953991</v>
      </c>
      <c r="N4128" s="112">
        <f t="shared" si="129"/>
        <v>0.88628335826497362</v>
      </c>
    </row>
    <row r="4129" spans="1:14" x14ac:dyDescent="0.25">
      <c r="A4129" s="111" t="s">
        <v>701</v>
      </c>
      <c r="B4129" s="111">
        <f>INDEX(kommuner!C:C,MATCH(_xlfn.NUMBERVALUE(A4129),kommuner!B:B,0))</f>
        <v>3051</v>
      </c>
      <c r="C4129" s="111" t="s">
        <v>127</v>
      </c>
      <c r="D4129" s="111" t="s">
        <v>127</v>
      </c>
      <c r="E4129" s="111" t="s">
        <v>123</v>
      </c>
      <c r="F4129" s="111" t="s">
        <v>172</v>
      </c>
      <c r="G4129" s="111" t="s">
        <v>173</v>
      </c>
      <c r="H4129" s="111" t="s">
        <v>172</v>
      </c>
      <c r="I4129" s="111" t="s">
        <v>173</v>
      </c>
      <c r="J4129" t="str">
        <f t="shared" si="128"/>
        <v>3051SkogOrganisk jordBarskogMiddels</v>
      </c>
      <c r="K4129" s="111">
        <v>-1.5571490961494638</v>
      </c>
      <c r="L4129" s="111">
        <v>0.92784825435236762</v>
      </c>
      <c r="M4129" s="111">
        <v>0.46518126042825314</v>
      </c>
      <c r="N4129" s="112">
        <f t="shared" si="129"/>
        <v>-0.16411958136884308</v>
      </c>
    </row>
    <row r="4130" spans="1:14" x14ac:dyDescent="0.25">
      <c r="A4130" s="111" t="s">
        <v>701</v>
      </c>
      <c r="B4130" s="111">
        <f>INDEX(kommuner!C:C,MATCH(_xlfn.NUMBERVALUE(A4130),kommuner!B:B,0))</f>
        <v>3051</v>
      </c>
      <c r="C4130" s="111" t="s">
        <v>127</v>
      </c>
      <c r="D4130" s="111" t="s">
        <v>127</v>
      </c>
      <c r="E4130" s="111" t="s">
        <v>123</v>
      </c>
      <c r="F4130" s="111" t="s">
        <v>172</v>
      </c>
      <c r="G4130" s="111" t="s">
        <v>186</v>
      </c>
      <c r="H4130" s="111" t="s">
        <v>172</v>
      </c>
      <c r="I4130" s="111" t="s">
        <v>186</v>
      </c>
      <c r="J4130" t="str">
        <f t="shared" si="128"/>
        <v>3051SkogOrganisk jordBarskogSærs høy</v>
      </c>
      <c r="K4130" s="111">
        <v>2.5548655235722699</v>
      </c>
      <c r="L4130" s="111">
        <v>0.92784825435236762</v>
      </c>
      <c r="M4130" s="111">
        <v>0.46518126042825314</v>
      </c>
      <c r="N4130" s="112">
        <f t="shared" si="129"/>
        <v>3.9478950383528906</v>
      </c>
    </row>
    <row r="4131" spans="1:14" x14ac:dyDescent="0.25">
      <c r="A4131" s="111" t="s">
        <v>701</v>
      </c>
      <c r="B4131" s="111">
        <f>INDEX(kommuner!C:C,MATCH(_xlfn.NUMBERVALUE(A4131),kommuner!B:B,0))</f>
        <v>3051</v>
      </c>
      <c r="C4131" s="111" t="s">
        <v>127</v>
      </c>
      <c r="D4131" s="111" t="s">
        <v>127</v>
      </c>
      <c r="E4131" s="111" t="s">
        <v>123</v>
      </c>
      <c r="F4131" s="111" t="s">
        <v>179</v>
      </c>
      <c r="G4131" s="111" t="s">
        <v>180</v>
      </c>
      <c r="H4131" s="111" t="s">
        <v>179</v>
      </c>
      <c r="I4131" s="111" t="s">
        <v>180</v>
      </c>
      <c r="J4131" t="str">
        <f t="shared" si="128"/>
        <v>3051SkogOrganisk jordBlandingsskogHøy</v>
      </c>
      <c r="K4131" s="111">
        <v>-5.5554344456832343</v>
      </c>
      <c r="L4131" s="111">
        <v>0.92784825435236762</v>
      </c>
      <c r="M4131" s="111">
        <v>0.46510463492953991</v>
      </c>
      <c r="N4131" s="112">
        <f t="shared" si="129"/>
        <v>-4.1624815564013264</v>
      </c>
    </row>
    <row r="4132" spans="1:14" x14ac:dyDescent="0.25">
      <c r="A4132" s="111" t="s">
        <v>701</v>
      </c>
      <c r="B4132" s="111">
        <f>INDEX(kommuner!C:C,MATCH(_xlfn.NUMBERVALUE(A4132),kommuner!B:B,0))</f>
        <v>3051</v>
      </c>
      <c r="C4132" s="111" t="s">
        <v>127</v>
      </c>
      <c r="D4132" s="111" t="s">
        <v>127</v>
      </c>
      <c r="E4132" s="111" t="s">
        <v>123</v>
      </c>
      <c r="F4132" s="111" t="s">
        <v>179</v>
      </c>
      <c r="G4132" s="111" t="s">
        <v>167</v>
      </c>
      <c r="H4132" s="111" t="s">
        <v>179</v>
      </c>
      <c r="I4132" s="111" t="s">
        <v>167</v>
      </c>
      <c r="J4132" t="str">
        <f t="shared" si="128"/>
        <v>3051SkogOrganisk jordBlandingsskogImpediment</v>
      </c>
      <c r="K4132" s="111">
        <v>-0.28586344175800005</v>
      </c>
      <c r="L4132" s="111">
        <v>0.92784825435236762</v>
      </c>
      <c r="M4132" s="111">
        <v>0.46510463492953991</v>
      </c>
      <c r="N4132" s="112">
        <f t="shared" si="129"/>
        <v>1.1070894475239075</v>
      </c>
    </row>
    <row r="4133" spans="1:14" x14ac:dyDescent="0.25">
      <c r="A4133" s="111" t="s">
        <v>701</v>
      </c>
      <c r="B4133" s="111">
        <f>INDEX(kommuner!C:C,MATCH(_xlfn.NUMBERVALUE(A4133),kommuner!B:B,0))</f>
        <v>3051</v>
      </c>
      <c r="C4133" s="111" t="s">
        <v>127</v>
      </c>
      <c r="D4133" s="111" t="s">
        <v>127</v>
      </c>
      <c r="E4133" s="111" t="s">
        <v>123</v>
      </c>
      <c r="F4133" s="111" t="s">
        <v>179</v>
      </c>
      <c r="G4133" s="111" t="s">
        <v>190</v>
      </c>
      <c r="H4133" s="111" t="s">
        <v>179</v>
      </c>
      <c r="I4133" s="111" t="s">
        <v>190</v>
      </c>
      <c r="J4133" t="str">
        <f t="shared" si="128"/>
        <v>3051SkogOrganisk jordBlandingsskogLav</v>
      </c>
      <c r="K4133" s="111">
        <v>-1.2347339377887629</v>
      </c>
      <c r="L4133" s="111">
        <v>0.92784825435236762</v>
      </c>
      <c r="M4133" s="111">
        <v>0.46510463492953991</v>
      </c>
      <c r="N4133" s="112">
        <f t="shared" si="129"/>
        <v>0.15821895149314458</v>
      </c>
    </row>
    <row r="4134" spans="1:14" x14ac:dyDescent="0.25">
      <c r="A4134" s="111" t="s">
        <v>701</v>
      </c>
      <c r="B4134" s="111">
        <f>INDEX(kommuner!C:C,MATCH(_xlfn.NUMBERVALUE(A4134),kommuner!B:B,0))</f>
        <v>3051</v>
      </c>
      <c r="C4134" s="111" t="s">
        <v>127</v>
      </c>
      <c r="D4134" s="111" t="s">
        <v>127</v>
      </c>
      <c r="E4134" s="111" t="s">
        <v>123</v>
      </c>
      <c r="F4134" s="111" t="s">
        <v>179</v>
      </c>
      <c r="G4134" s="111" t="s">
        <v>173</v>
      </c>
      <c r="H4134" s="111" t="s">
        <v>179</v>
      </c>
      <c r="I4134" s="111" t="s">
        <v>173</v>
      </c>
      <c r="J4134" t="str">
        <f t="shared" si="128"/>
        <v>3051SkogOrganisk jordBlandingsskogMiddels</v>
      </c>
      <c r="K4134" s="111">
        <v>-2.4239591752717748</v>
      </c>
      <c r="L4134" s="111">
        <v>0.92784825435236762</v>
      </c>
      <c r="M4134" s="111">
        <v>0.46510463492953991</v>
      </c>
      <c r="N4134" s="112">
        <f t="shared" si="129"/>
        <v>-1.0310062859898674</v>
      </c>
    </row>
    <row r="4135" spans="1:14" x14ac:dyDescent="0.25">
      <c r="A4135" s="111" t="s">
        <v>701</v>
      </c>
      <c r="B4135" s="111">
        <f>INDEX(kommuner!C:C,MATCH(_xlfn.NUMBERVALUE(A4135),kommuner!B:B,0))</f>
        <v>3051</v>
      </c>
      <c r="C4135" s="111" t="s">
        <v>127</v>
      </c>
      <c r="D4135" s="111" t="s">
        <v>127</v>
      </c>
      <c r="E4135" s="111" t="s">
        <v>123</v>
      </c>
      <c r="F4135" s="111" t="s">
        <v>179</v>
      </c>
      <c r="G4135" s="111" t="s">
        <v>186</v>
      </c>
      <c r="H4135" s="111" t="s">
        <v>179</v>
      </c>
      <c r="I4135" s="111" t="s">
        <v>186</v>
      </c>
      <c r="J4135" t="str">
        <f t="shared" si="128"/>
        <v>3051SkogOrganisk jordBlandingsskogSærs høy</v>
      </c>
      <c r="K4135" s="111">
        <v>-1.5726115302258048</v>
      </c>
      <c r="L4135" s="111">
        <v>0.92784825435236762</v>
      </c>
      <c r="M4135" s="111">
        <v>0.46510463492953991</v>
      </c>
      <c r="N4135" s="112">
        <f t="shared" si="129"/>
        <v>-0.17965864094389727</v>
      </c>
    </row>
    <row r="4136" spans="1:14" x14ac:dyDescent="0.25">
      <c r="A4136" s="111" t="s">
        <v>701</v>
      </c>
      <c r="B4136" s="111">
        <f>INDEX(kommuner!C:C,MATCH(_xlfn.NUMBERVALUE(A4136),kommuner!B:B,0))</f>
        <v>3051</v>
      </c>
      <c r="C4136" s="111" t="s">
        <v>127</v>
      </c>
      <c r="D4136" s="111" t="s">
        <v>127</v>
      </c>
      <c r="E4136" s="111" t="s">
        <v>123</v>
      </c>
      <c r="F4136" s="111" t="s">
        <v>185</v>
      </c>
      <c r="G4136" s="111" t="s">
        <v>180</v>
      </c>
      <c r="H4136" s="111" t="s">
        <v>185</v>
      </c>
      <c r="I4136" s="111" t="s">
        <v>180</v>
      </c>
      <c r="J4136" t="str">
        <f t="shared" si="128"/>
        <v>3051SkogOrganisk jordLauvskogHøy</v>
      </c>
      <c r="K4136" s="111">
        <v>-1.9913688882377358</v>
      </c>
      <c r="L4136" s="111">
        <v>0.92784825435236762</v>
      </c>
      <c r="M4136" s="111">
        <v>0.46510463492953991</v>
      </c>
      <c r="N4136" s="112">
        <f t="shared" si="129"/>
        <v>-0.59841599895582831</v>
      </c>
    </row>
    <row r="4137" spans="1:14" x14ac:dyDescent="0.25">
      <c r="A4137" s="111" t="s">
        <v>701</v>
      </c>
      <c r="B4137" s="111">
        <f>INDEX(kommuner!C:C,MATCH(_xlfn.NUMBERVALUE(A4137),kommuner!B:B,0))</f>
        <v>3051</v>
      </c>
      <c r="C4137" s="111" t="s">
        <v>127</v>
      </c>
      <c r="D4137" s="111" t="s">
        <v>127</v>
      </c>
      <c r="E4137" s="111" t="s">
        <v>123</v>
      </c>
      <c r="F4137" s="111" t="s">
        <v>185</v>
      </c>
      <c r="G4137" s="111" t="s">
        <v>167</v>
      </c>
      <c r="H4137" s="111" t="s">
        <v>185</v>
      </c>
      <c r="I4137" s="111" t="s">
        <v>167</v>
      </c>
      <c r="J4137" t="str">
        <f t="shared" si="128"/>
        <v>3051SkogOrganisk jordLauvskogImpediment</v>
      </c>
      <c r="K4137" s="111">
        <v>0.35000626494250675</v>
      </c>
      <c r="L4137" s="111">
        <v>0.92784825435236762</v>
      </c>
      <c r="M4137" s="111">
        <v>0.46510463492953991</v>
      </c>
      <c r="N4137" s="112">
        <f t="shared" si="129"/>
        <v>1.7429591542244141</v>
      </c>
    </row>
    <row r="4138" spans="1:14" x14ac:dyDescent="0.25">
      <c r="A4138" s="111" t="s">
        <v>701</v>
      </c>
      <c r="B4138" s="111">
        <f>INDEX(kommuner!C:C,MATCH(_xlfn.NUMBERVALUE(A4138),kommuner!B:B,0))</f>
        <v>3051</v>
      </c>
      <c r="C4138" s="111" t="s">
        <v>127</v>
      </c>
      <c r="D4138" s="111" t="s">
        <v>127</v>
      </c>
      <c r="E4138" s="111" t="s">
        <v>123</v>
      </c>
      <c r="F4138" s="111" t="s">
        <v>185</v>
      </c>
      <c r="G4138" s="111" t="s">
        <v>190</v>
      </c>
      <c r="H4138" s="111" t="s">
        <v>185</v>
      </c>
      <c r="I4138" s="111" t="s">
        <v>190</v>
      </c>
      <c r="J4138" t="str">
        <f t="shared" si="128"/>
        <v>3051SkogOrganisk jordLauvskogLav</v>
      </c>
      <c r="K4138" s="111">
        <v>1.1144075558526714</v>
      </c>
      <c r="L4138" s="111">
        <v>0.92784825435236762</v>
      </c>
      <c r="M4138" s="111">
        <v>0.46510463492953991</v>
      </c>
      <c r="N4138" s="112">
        <f t="shared" si="129"/>
        <v>2.5073604451345788</v>
      </c>
    </row>
    <row r="4139" spans="1:14" x14ac:dyDescent="0.25">
      <c r="A4139" s="111" t="s">
        <v>701</v>
      </c>
      <c r="B4139" s="111">
        <f>INDEX(kommuner!C:C,MATCH(_xlfn.NUMBERVALUE(A4139),kommuner!B:B,0))</f>
        <v>3051</v>
      </c>
      <c r="C4139" s="111" t="s">
        <v>127</v>
      </c>
      <c r="D4139" s="111" t="s">
        <v>127</v>
      </c>
      <c r="E4139" s="111" t="s">
        <v>123</v>
      </c>
      <c r="F4139" s="111" t="s">
        <v>185</v>
      </c>
      <c r="G4139" s="111" t="s">
        <v>173</v>
      </c>
      <c r="H4139" s="111" t="s">
        <v>185</v>
      </c>
      <c r="I4139" s="111" t="s">
        <v>173</v>
      </c>
      <c r="J4139" t="str">
        <f t="shared" si="128"/>
        <v>3051SkogOrganisk jordLauvskogMiddels</v>
      </c>
      <c r="K4139" s="111">
        <v>-0.62664468270982987</v>
      </c>
      <c r="L4139" s="111">
        <v>0.92784825435236762</v>
      </c>
      <c r="M4139" s="111">
        <v>0.46510463492953991</v>
      </c>
      <c r="N4139" s="112">
        <f t="shared" si="129"/>
        <v>0.76630820657207765</v>
      </c>
    </row>
    <row r="4140" spans="1:14" x14ac:dyDescent="0.25">
      <c r="A4140" s="111" t="s">
        <v>701</v>
      </c>
      <c r="B4140" s="111">
        <f>INDEX(kommuner!C:C,MATCH(_xlfn.NUMBERVALUE(A4140),kommuner!B:B,0))</f>
        <v>3051</v>
      </c>
      <c r="C4140" s="111" t="s">
        <v>127</v>
      </c>
      <c r="D4140" s="111" t="s">
        <v>127</v>
      </c>
      <c r="E4140" s="111" t="s">
        <v>123</v>
      </c>
      <c r="F4140" s="111" t="s">
        <v>185</v>
      </c>
      <c r="G4140" s="111" t="s">
        <v>186</v>
      </c>
      <c r="H4140" s="111" t="s">
        <v>185</v>
      </c>
      <c r="I4140" s="111" t="s">
        <v>186</v>
      </c>
      <c r="J4140" t="str">
        <f t="shared" si="128"/>
        <v>3051SkogOrganisk jordLauvskogSærs høy</v>
      </c>
      <c r="K4140" s="111">
        <v>-1.8997279926091779</v>
      </c>
      <c r="L4140" s="111">
        <v>0.92784825435236762</v>
      </c>
      <c r="M4140" s="111">
        <v>0.46510463492953991</v>
      </c>
      <c r="N4140" s="112">
        <f t="shared" si="129"/>
        <v>-0.50677510332727038</v>
      </c>
    </row>
    <row r="4141" spans="1:14" x14ac:dyDescent="0.25">
      <c r="A4141" s="111" t="s">
        <v>701</v>
      </c>
      <c r="B4141" s="111">
        <f>INDEX(kommuner!C:C,MATCH(_xlfn.NUMBERVALUE(A4141),kommuner!B:B,0))</f>
        <v>3051</v>
      </c>
      <c r="C4141" s="111" t="s">
        <v>83</v>
      </c>
      <c r="D4141" s="111" t="s">
        <v>83</v>
      </c>
      <c r="E4141" s="111" t="s">
        <v>126</v>
      </c>
      <c r="F4141" s="111" t="s">
        <v>139</v>
      </c>
      <c r="G4141" s="111" t="s">
        <v>139</v>
      </c>
      <c r="H4141" s="111" t="s">
        <v>139</v>
      </c>
      <c r="I4141" s="111" t="s">
        <v>139</v>
      </c>
      <c r="J4141" t="str">
        <f t="shared" si="128"/>
        <v>3051Utbygd arealMineraljord</v>
      </c>
      <c r="K4141" s="111">
        <v>0.42279414509845159</v>
      </c>
      <c r="L4141" s="111">
        <v>0</v>
      </c>
      <c r="M4141" s="111">
        <v>1.303047089454229E-2</v>
      </c>
      <c r="N4141" s="112">
        <f t="shared" si="129"/>
        <v>0.43582461599299388</v>
      </c>
    </row>
    <row r="4142" spans="1:14" x14ac:dyDescent="0.25">
      <c r="A4142" s="111" t="s">
        <v>701</v>
      </c>
      <c r="B4142" s="111">
        <f>INDEX(kommuner!C:C,MATCH(_xlfn.NUMBERVALUE(A4142),kommuner!B:B,0))</f>
        <v>3051</v>
      </c>
      <c r="C4142" s="111" t="s">
        <v>83</v>
      </c>
      <c r="D4142" s="111" t="s">
        <v>83</v>
      </c>
      <c r="E4142" s="111" t="s">
        <v>123</v>
      </c>
      <c r="F4142" s="111" t="s">
        <v>139</v>
      </c>
      <c r="G4142" s="111" t="s">
        <v>139</v>
      </c>
      <c r="H4142" s="111" t="s">
        <v>139</v>
      </c>
      <c r="I4142" s="111" t="s">
        <v>139</v>
      </c>
      <c r="J4142" t="str">
        <f t="shared" si="128"/>
        <v>3051Utbygd arealOrganisk jord</v>
      </c>
      <c r="K4142" s="111">
        <v>29.011421395201612</v>
      </c>
      <c r="L4142" s="111">
        <v>0</v>
      </c>
      <c r="M4142" s="111">
        <v>1.303047089454229E-2</v>
      </c>
      <c r="N4142" s="112">
        <f t="shared" si="129"/>
        <v>29.024451866096154</v>
      </c>
    </row>
    <row r="4143" spans="1:14" x14ac:dyDescent="0.25">
      <c r="A4143" s="111" t="s">
        <v>701</v>
      </c>
      <c r="B4143" s="111">
        <f>INDEX(kommuner!C:C,MATCH(_xlfn.NUMBERVALUE(A4143),kommuner!B:B,0))</f>
        <v>3051</v>
      </c>
      <c r="C4143" s="111" t="s">
        <v>181</v>
      </c>
      <c r="D4143" s="111" t="s">
        <v>181</v>
      </c>
      <c r="E4143" s="111" t="s">
        <v>123</v>
      </c>
      <c r="F4143" s="111" t="s">
        <v>139</v>
      </c>
      <c r="G4143" s="111" t="s">
        <v>139</v>
      </c>
      <c r="H4143" s="111" t="s">
        <v>139</v>
      </c>
      <c r="I4143" s="111" t="s">
        <v>139</v>
      </c>
      <c r="J4143" t="str">
        <f t="shared" si="128"/>
        <v>3051Vann og myrOrganisk jord</v>
      </c>
      <c r="K4143" s="111">
        <v>-0.31088998224577308</v>
      </c>
      <c r="L4143" s="111">
        <v>0</v>
      </c>
      <c r="M4143" s="111">
        <v>0</v>
      </c>
      <c r="N4143" s="112">
        <f t="shared" si="129"/>
        <v>-0.31088998224577308</v>
      </c>
    </row>
    <row r="4144" spans="1:14" x14ac:dyDescent="0.25">
      <c r="A4144" s="111" t="s">
        <v>702</v>
      </c>
      <c r="B4144" s="111">
        <f>INDEX(kommuner!C:C,MATCH(_xlfn.NUMBERVALUE(A4144),kommuner!B:B,0))</f>
        <v>3052</v>
      </c>
      <c r="C4144" s="111" t="s">
        <v>82</v>
      </c>
      <c r="D4144" s="111" t="s">
        <v>82</v>
      </c>
      <c r="E4144" s="111" t="s">
        <v>126</v>
      </c>
      <c r="F4144" s="111" t="s">
        <v>139</v>
      </c>
      <c r="G4144" s="111" t="s">
        <v>139</v>
      </c>
      <c r="H4144" s="111" t="s">
        <v>139</v>
      </c>
      <c r="I4144" s="111" t="s">
        <v>139</v>
      </c>
      <c r="J4144" t="str">
        <f t="shared" si="128"/>
        <v>3052Annen utmarkMineraljord</v>
      </c>
      <c r="K4144" s="111">
        <v>-0.16852781479621071</v>
      </c>
      <c r="L4144" s="111">
        <v>0</v>
      </c>
      <c r="M4144" s="111">
        <v>0</v>
      </c>
      <c r="N4144" s="112">
        <f t="shared" si="129"/>
        <v>-0.16852781479621071</v>
      </c>
    </row>
    <row r="4145" spans="1:14" x14ac:dyDescent="0.25">
      <c r="A4145" s="111" t="s">
        <v>702</v>
      </c>
      <c r="B4145" s="111">
        <f>INDEX(kommuner!C:C,MATCH(_xlfn.NUMBERVALUE(A4145),kommuner!B:B,0))</f>
        <v>3052</v>
      </c>
      <c r="C4145" s="111" t="s">
        <v>121</v>
      </c>
      <c r="D4145" s="111" t="s">
        <v>121</v>
      </c>
      <c r="E4145" s="111" t="s">
        <v>126</v>
      </c>
      <c r="F4145" s="111" t="s">
        <v>139</v>
      </c>
      <c r="G4145" s="111" t="s">
        <v>139</v>
      </c>
      <c r="H4145" s="111" t="s">
        <v>139</v>
      </c>
      <c r="I4145" s="111" t="s">
        <v>139</v>
      </c>
      <c r="J4145" t="str">
        <f t="shared" si="128"/>
        <v>3052BeiteMineraljord</v>
      </c>
      <c r="K4145" s="111">
        <v>-0.43305842942580308</v>
      </c>
      <c r="L4145" s="111">
        <v>0</v>
      </c>
      <c r="M4145" s="111">
        <v>1.2448711246839999E-7</v>
      </c>
      <c r="N4145" s="112">
        <f t="shared" si="129"/>
        <v>-0.43305830493869063</v>
      </c>
    </row>
    <row r="4146" spans="1:14" x14ac:dyDescent="0.25">
      <c r="A4146" s="111" t="s">
        <v>702</v>
      </c>
      <c r="B4146" s="111">
        <f>INDEX(kommuner!C:C,MATCH(_xlfn.NUMBERVALUE(A4146),kommuner!B:B,0))</f>
        <v>3052</v>
      </c>
      <c r="C4146" s="111" t="s">
        <v>121</v>
      </c>
      <c r="D4146" s="111" t="s">
        <v>121</v>
      </c>
      <c r="E4146" s="111" t="s">
        <v>123</v>
      </c>
      <c r="F4146" s="111" t="s">
        <v>139</v>
      </c>
      <c r="G4146" s="111" t="s">
        <v>139</v>
      </c>
      <c r="H4146" s="111" t="s">
        <v>139</v>
      </c>
      <c r="I4146" s="111" t="s">
        <v>139</v>
      </c>
      <c r="J4146" t="str">
        <f t="shared" si="128"/>
        <v>3052BeiteOrganisk jord</v>
      </c>
      <c r="K4146" s="111">
        <v>12.077525935985037</v>
      </c>
      <c r="L4146" s="111">
        <v>1.6412500000000001</v>
      </c>
      <c r="M4146" s="111">
        <v>0</v>
      </c>
      <c r="N4146" s="112">
        <f t="shared" si="129"/>
        <v>13.718775935985036</v>
      </c>
    </row>
    <row r="4147" spans="1:14" x14ac:dyDescent="0.25">
      <c r="A4147" s="111" t="s">
        <v>702</v>
      </c>
      <c r="B4147" s="111">
        <f>INDEX(kommuner!C:C,MATCH(_xlfn.NUMBERVALUE(A4147),kommuner!B:B,0))</f>
        <v>3052</v>
      </c>
      <c r="C4147" s="111" t="s">
        <v>84</v>
      </c>
      <c r="D4147" s="111" t="s">
        <v>84</v>
      </c>
      <c r="E4147" s="111" t="s">
        <v>126</v>
      </c>
      <c r="F4147" s="111" t="s">
        <v>139</v>
      </c>
      <c r="G4147" s="111" t="s">
        <v>139</v>
      </c>
      <c r="H4147" s="111" t="s">
        <v>139</v>
      </c>
      <c r="I4147" s="111" t="s">
        <v>139</v>
      </c>
      <c r="J4147" t="str">
        <f t="shared" si="128"/>
        <v>3052Dyrket markMineraljord</v>
      </c>
      <c r="K4147" s="111">
        <v>-9.3383180048458719E-2</v>
      </c>
      <c r="L4147" s="111">
        <v>0</v>
      </c>
      <c r="M4147" s="111">
        <v>0</v>
      </c>
      <c r="N4147" s="112">
        <f t="shared" si="129"/>
        <v>-9.3383180048458719E-2</v>
      </c>
    </row>
    <row r="4148" spans="1:14" x14ac:dyDescent="0.25">
      <c r="A4148" s="111" t="s">
        <v>702</v>
      </c>
      <c r="B4148" s="111">
        <f>INDEX(kommuner!C:C,MATCH(_xlfn.NUMBERVALUE(A4148),kommuner!B:B,0))</f>
        <v>3052</v>
      </c>
      <c r="C4148" s="111" t="s">
        <v>84</v>
      </c>
      <c r="D4148" s="111" t="s">
        <v>84</v>
      </c>
      <c r="E4148" s="111" t="s">
        <v>123</v>
      </c>
      <c r="F4148" s="111" t="s">
        <v>139</v>
      </c>
      <c r="G4148" s="111" t="s">
        <v>139</v>
      </c>
      <c r="H4148" s="111" t="s">
        <v>139</v>
      </c>
      <c r="I4148" s="111" t="s">
        <v>139</v>
      </c>
      <c r="J4148" t="str">
        <f t="shared" si="128"/>
        <v>3052Dyrket markOrganisk jord</v>
      </c>
      <c r="K4148" s="111">
        <v>28.726149366675592</v>
      </c>
      <c r="L4148" s="111">
        <v>1.45625</v>
      </c>
      <c r="M4148" s="111">
        <v>0</v>
      </c>
      <c r="N4148" s="112">
        <f t="shared" si="129"/>
        <v>30.182399366675593</v>
      </c>
    </row>
    <row r="4149" spans="1:14" x14ac:dyDescent="0.25">
      <c r="A4149" s="111" t="s">
        <v>702</v>
      </c>
      <c r="B4149" s="111">
        <f>INDEX(kommuner!C:C,MATCH(_xlfn.NUMBERVALUE(A4149),kommuner!B:B,0))</f>
        <v>3052</v>
      </c>
      <c r="C4149" s="111" t="s">
        <v>127</v>
      </c>
      <c r="D4149" s="111" t="s">
        <v>127</v>
      </c>
      <c r="E4149" s="111" t="s">
        <v>126</v>
      </c>
      <c r="F4149" s="111" t="s">
        <v>172</v>
      </c>
      <c r="G4149" s="111" t="s">
        <v>180</v>
      </c>
      <c r="H4149" s="111" t="s">
        <v>172</v>
      </c>
      <c r="I4149" s="111" t="s">
        <v>180</v>
      </c>
      <c r="J4149" t="str">
        <f t="shared" si="128"/>
        <v>3052SkogMineraljordBarskogHøy</v>
      </c>
      <c r="K4149" s="111">
        <v>-4.2610596243420318</v>
      </c>
      <c r="L4149" s="111">
        <v>0.85306406685236758</v>
      </c>
      <c r="M4149" s="111">
        <v>6.4056614999681585E-2</v>
      </c>
      <c r="N4149" s="112">
        <f t="shared" si="129"/>
        <v>-3.3439389424899826</v>
      </c>
    </row>
    <row r="4150" spans="1:14" x14ac:dyDescent="0.25">
      <c r="A4150" s="111" t="s">
        <v>702</v>
      </c>
      <c r="B4150" s="111">
        <f>INDEX(kommuner!C:C,MATCH(_xlfn.NUMBERVALUE(A4150),kommuner!B:B,0))</f>
        <v>3052</v>
      </c>
      <c r="C4150" s="111" t="s">
        <v>127</v>
      </c>
      <c r="D4150" s="111" t="s">
        <v>127</v>
      </c>
      <c r="E4150" s="111" t="s">
        <v>126</v>
      </c>
      <c r="F4150" s="111" t="s">
        <v>172</v>
      </c>
      <c r="G4150" s="111" t="s">
        <v>167</v>
      </c>
      <c r="H4150" s="111" t="s">
        <v>172</v>
      </c>
      <c r="I4150" s="111" t="s">
        <v>167</v>
      </c>
      <c r="J4150" t="str">
        <f t="shared" si="128"/>
        <v>3052SkogMineraljordBarskogImpediment</v>
      </c>
      <c r="K4150" s="111">
        <v>-1.5740166960016819</v>
      </c>
      <c r="L4150" s="111">
        <v>0.85306406685236758</v>
      </c>
      <c r="M4150" s="111">
        <v>6.3979989500968365E-2</v>
      </c>
      <c r="N4150" s="112">
        <f t="shared" si="129"/>
        <v>-0.65697263964834596</v>
      </c>
    </row>
    <row r="4151" spans="1:14" x14ac:dyDescent="0.25">
      <c r="A4151" s="111" t="s">
        <v>702</v>
      </c>
      <c r="B4151" s="111">
        <f>INDEX(kommuner!C:C,MATCH(_xlfn.NUMBERVALUE(A4151),kommuner!B:B,0))</f>
        <v>3052</v>
      </c>
      <c r="C4151" s="111" t="s">
        <v>127</v>
      </c>
      <c r="D4151" s="111" t="s">
        <v>127</v>
      </c>
      <c r="E4151" s="111" t="s">
        <v>126</v>
      </c>
      <c r="F4151" s="111" t="s">
        <v>172</v>
      </c>
      <c r="G4151" s="111" t="s">
        <v>190</v>
      </c>
      <c r="H4151" s="111" t="s">
        <v>172</v>
      </c>
      <c r="I4151" s="111" t="s">
        <v>190</v>
      </c>
      <c r="J4151" t="str">
        <f t="shared" si="128"/>
        <v>3052SkogMineraljordBarskogLav</v>
      </c>
      <c r="K4151" s="111">
        <v>-2.1094741240186856</v>
      </c>
      <c r="L4151" s="111">
        <v>0.85306406685236758</v>
      </c>
      <c r="M4151" s="111">
        <v>6.3979989500968365E-2</v>
      </c>
      <c r="N4151" s="112">
        <f t="shared" si="129"/>
        <v>-1.1924300676653499</v>
      </c>
    </row>
    <row r="4152" spans="1:14" x14ac:dyDescent="0.25">
      <c r="A4152" s="111" t="s">
        <v>702</v>
      </c>
      <c r="B4152" s="111">
        <f>INDEX(kommuner!C:C,MATCH(_xlfn.NUMBERVALUE(A4152),kommuner!B:B,0))</f>
        <v>3052</v>
      </c>
      <c r="C4152" s="111" t="s">
        <v>127</v>
      </c>
      <c r="D4152" s="111" t="s">
        <v>127</v>
      </c>
      <c r="E4152" s="111" t="s">
        <v>126</v>
      </c>
      <c r="F4152" s="111" t="s">
        <v>172</v>
      </c>
      <c r="G4152" s="111" t="s">
        <v>173</v>
      </c>
      <c r="H4152" s="111" t="s">
        <v>172</v>
      </c>
      <c r="I4152" s="111" t="s">
        <v>173</v>
      </c>
      <c r="J4152" t="str">
        <f t="shared" si="128"/>
        <v>3052SkogMineraljordBarskogMiddels</v>
      </c>
      <c r="K4152" s="111">
        <v>-2.8820985952554645</v>
      </c>
      <c r="L4152" s="111">
        <v>0.85306406685236758</v>
      </c>
      <c r="M4152" s="111">
        <v>6.4056614999681585E-2</v>
      </c>
      <c r="N4152" s="112">
        <f t="shared" si="129"/>
        <v>-1.9649779134034155</v>
      </c>
    </row>
    <row r="4153" spans="1:14" x14ac:dyDescent="0.25">
      <c r="A4153" s="111" t="s">
        <v>702</v>
      </c>
      <c r="B4153" s="111">
        <f>INDEX(kommuner!C:C,MATCH(_xlfn.NUMBERVALUE(A4153),kommuner!B:B,0))</f>
        <v>3052</v>
      </c>
      <c r="C4153" s="111" t="s">
        <v>127</v>
      </c>
      <c r="D4153" s="111" t="s">
        <v>127</v>
      </c>
      <c r="E4153" s="111" t="s">
        <v>126</v>
      </c>
      <c r="F4153" s="111" t="s">
        <v>172</v>
      </c>
      <c r="G4153" s="111" t="s">
        <v>186</v>
      </c>
      <c r="H4153" s="111" t="s">
        <v>172</v>
      </c>
      <c r="I4153" s="111" t="s">
        <v>186</v>
      </c>
      <c r="J4153" t="str">
        <f t="shared" si="128"/>
        <v>3052SkogMineraljordBarskogSærs høy</v>
      </c>
      <c r="K4153" s="111">
        <v>0.12072674540874306</v>
      </c>
      <c r="L4153" s="111">
        <v>0.85306406685236758</v>
      </c>
      <c r="M4153" s="111">
        <v>6.4056614999681585E-2</v>
      </c>
      <c r="N4153" s="112">
        <f t="shared" si="129"/>
        <v>1.0378474272607923</v>
      </c>
    </row>
    <row r="4154" spans="1:14" x14ac:dyDescent="0.25">
      <c r="A4154" s="111" t="s">
        <v>702</v>
      </c>
      <c r="B4154" s="111">
        <f>INDEX(kommuner!C:C,MATCH(_xlfn.NUMBERVALUE(A4154),kommuner!B:B,0))</f>
        <v>3052</v>
      </c>
      <c r="C4154" s="111" t="s">
        <v>127</v>
      </c>
      <c r="D4154" s="111" t="s">
        <v>127</v>
      </c>
      <c r="E4154" s="111" t="s">
        <v>126</v>
      </c>
      <c r="F4154" s="111" t="s">
        <v>179</v>
      </c>
      <c r="G4154" s="111" t="s">
        <v>180</v>
      </c>
      <c r="H4154" s="111" t="s">
        <v>179</v>
      </c>
      <c r="I4154" s="111" t="s">
        <v>180</v>
      </c>
      <c r="J4154" t="str">
        <f t="shared" si="128"/>
        <v>3052SkogMineraljordBlandingsskogHøy</v>
      </c>
      <c r="K4154" s="111">
        <v>-8.5703651807373102</v>
      </c>
      <c r="L4154" s="111">
        <v>0.85306406685236758</v>
      </c>
      <c r="M4154" s="111">
        <v>6.3979989500968365E-2</v>
      </c>
      <c r="N4154" s="112">
        <f t="shared" si="129"/>
        <v>-7.6533211243839743</v>
      </c>
    </row>
    <row r="4155" spans="1:14" x14ac:dyDescent="0.25">
      <c r="A4155" s="111" t="s">
        <v>702</v>
      </c>
      <c r="B4155" s="111">
        <f>INDEX(kommuner!C:C,MATCH(_xlfn.NUMBERVALUE(A4155),kommuner!B:B,0))</f>
        <v>3052</v>
      </c>
      <c r="C4155" s="111" t="s">
        <v>127</v>
      </c>
      <c r="D4155" s="111" t="s">
        <v>127</v>
      </c>
      <c r="E4155" s="111" t="s">
        <v>126</v>
      </c>
      <c r="F4155" s="111" t="s">
        <v>179</v>
      </c>
      <c r="G4155" s="111" t="s">
        <v>167</v>
      </c>
      <c r="H4155" s="111" t="s">
        <v>179</v>
      </c>
      <c r="I4155" s="111" t="s">
        <v>167</v>
      </c>
      <c r="J4155" t="str">
        <f t="shared" si="128"/>
        <v>3052SkogMineraljordBlandingsskogImpediment</v>
      </c>
      <c r="K4155" s="111">
        <v>-2.0950685747655116</v>
      </c>
      <c r="L4155" s="111">
        <v>0.85306406685236758</v>
      </c>
      <c r="M4155" s="111">
        <v>6.3979989500968365E-2</v>
      </c>
      <c r="N4155" s="112">
        <f t="shared" si="129"/>
        <v>-1.1780245184121758</v>
      </c>
    </row>
    <row r="4156" spans="1:14" x14ac:dyDescent="0.25">
      <c r="A4156" s="111" t="s">
        <v>702</v>
      </c>
      <c r="B4156" s="111">
        <f>INDEX(kommuner!C:C,MATCH(_xlfn.NUMBERVALUE(A4156),kommuner!B:B,0))</f>
        <v>3052</v>
      </c>
      <c r="C4156" s="111" t="s">
        <v>127</v>
      </c>
      <c r="D4156" s="111" t="s">
        <v>127</v>
      </c>
      <c r="E4156" s="111" t="s">
        <v>126</v>
      </c>
      <c r="F4156" s="111" t="s">
        <v>179</v>
      </c>
      <c r="G4156" s="111" t="s">
        <v>190</v>
      </c>
      <c r="H4156" s="111" t="s">
        <v>179</v>
      </c>
      <c r="I4156" s="111" t="s">
        <v>190</v>
      </c>
      <c r="J4156" t="str">
        <f t="shared" si="128"/>
        <v>3052SkogMineraljordBlandingsskogLav</v>
      </c>
      <c r="K4156" s="111">
        <v>-3.814060654162915</v>
      </c>
      <c r="L4156" s="111">
        <v>0.85306406685236758</v>
      </c>
      <c r="M4156" s="111">
        <v>6.3979989500968365E-2</v>
      </c>
      <c r="N4156" s="112">
        <f t="shared" si="129"/>
        <v>-2.897016597809579</v>
      </c>
    </row>
    <row r="4157" spans="1:14" x14ac:dyDescent="0.25">
      <c r="A4157" s="111" t="s">
        <v>702</v>
      </c>
      <c r="B4157" s="111">
        <f>INDEX(kommuner!C:C,MATCH(_xlfn.NUMBERVALUE(A4157),kommuner!B:B,0))</f>
        <v>3052</v>
      </c>
      <c r="C4157" s="111" t="s">
        <v>127</v>
      </c>
      <c r="D4157" s="111" t="s">
        <v>127</v>
      </c>
      <c r="E4157" s="111" t="s">
        <v>126</v>
      </c>
      <c r="F4157" s="111" t="s">
        <v>179</v>
      </c>
      <c r="G4157" s="111" t="s">
        <v>173</v>
      </c>
      <c r="H4157" s="111" t="s">
        <v>179</v>
      </c>
      <c r="I4157" s="111" t="s">
        <v>173</v>
      </c>
      <c r="J4157" t="str">
        <f t="shared" si="128"/>
        <v>3052SkogMineraljordBlandingsskogMiddels</v>
      </c>
      <c r="K4157" s="111">
        <v>-4.5623521854183373</v>
      </c>
      <c r="L4157" s="111">
        <v>0.85306406685236758</v>
      </c>
      <c r="M4157" s="111">
        <v>6.3979989500968365E-2</v>
      </c>
      <c r="N4157" s="112">
        <f t="shared" si="129"/>
        <v>-3.6453081290650013</v>
      </c>
    </row>
    <row r="4158" spans="1:14" x14ac:dyDescent="0.25">
      <c r="A4158" s="111" t="s">
        <v>702</v>
      </c>
      <c r="B4158" s="111">
        <f>INDEX(kommuner!C:C,MATCH(_xlfn.NUMBERVALUE(A4158),kommuner!B:B,0))</f>
        <v>3052</v>
      </c>
      <c r="C4158" s="111" t="s">
        <v>127</v>
      </c>
      <c r="D4158" s="111" t="s">
        <v>127</v>
      </c>
      <c r="E4158" s="111" t="s">
        <v>126</v>
      </c>
      <c r="F4158" s="111" t="s">
        <v>179</v>
      </c>
      <c r="G4158" s="111" t="s">
        <v>186</v>
      </c>
      <c r="H4158" s="111" t="s">
        <v>179</v>
      </c>
      <c r="I4158" s="111" t="s">
        <v>186</v>
      </c>
      <c r="J4158" t="str">
        <f t="shared" si="128"/>
        <v>3052SkogMineraljordBlandingsskogSærs høy</v>
      </c>
      <c r="K4158" s="111">
        <v>-2.9395925245326562</v>
      </c>
      <c r="L4158" s="111">
        <v>0.85306406685236758</v>
      </c>
      <c r="M4158" s="111">
        <v>6.3979989500968365E-2</v>
      </c>
      <c r="N4158" s="112">
        <f t="shared" si="129"/>
        <v>-2.0225484681793202</v>
      </c>
    </row>
    <row r="4159" spans="1:14" x14ac:dyDescent="0.25">
      <c r="A4159" s="111" t="s">
        <v>702</v>
      </c>
      <c r="B4159" s="111">
        <f>INDEX(kommuner!C:C,MATCH(_xlfn.NUMBERVALUE(A4159),kommuner!B:B,0))</f>
        <v>3052</v>
      </c>
      <c r="C4159" s="111" t="s">
        <v>127</v>
      </c>
      <c r="D4159" s="111" t="s">
        <v>127</v>
      </c>
      <c r="E4159" s="111" t="s">
        <v>126</v>
      </c>
      <c r="F4159" s="111" t="s">
        <v>185</v>
      </c>
      <c r="G4159" s="111" t="s">
        <v>180</v>
      </c>
      <c r="H4159" s="111" t="s">
        <v>185</v>
      </c>
      <c r="I4159" s="111" t="s">
        <v>180</v>
      </c>
      <c r="J4159" t="str">
        <f t="shared" si="128"/>
        <v>3052SkogMineraljordLauvskogHøy</v>
      </c>
      <c r="K4159" s="111">
        <v>-3.6072016095960531</v>
      </c>
      <c r="L4159" s="111">
        <v>0.85306406685236758</v>
      </c>
      <c r="M4159" s="111">
        <v>6.3979989500968365E-2</v>
      </c>
      <c r="N4159" s="112">
        <f t="shared" si="129"/>
        <v>-2.6901575532427171</v>
      </c>
    </row>
    <row r="4160" spans="1:14" x14ac:dyDescent="0.25">
      <c r="A4160" s="111" t="s">
        <v>702</v>
      </c>
      <c r="B4160" s="111">
        <f>INDEX(kommuner!C:C,MATCH(_xlfn.NUMBERVALUE(A4160),kommuner!B:B,0))</f>
        <v>3052</v>
      </c>
      <c r="C4160" s="111" t="s">
        <v>127</v>
      </c>
      <c r="D4160" s="111" t="s">
        <v>127</v>
      </c>
      <c r="E4160" s="111" t="s">
        <v>126</v>
      </c>
      <c r="F4160" s="111" t="s">
        <v>185</v>
      </c>
      <c r="G4160" s="111" t="s">
        <v>167</v>
      </c>
      <c r="H4160" s="111" t="s">
        <v>185</v>
      </c>
      <c r="I4160" s="111" t="s">
        <v>167</v>
      </c>
      <c r="J4160" t="str">
        <f t="shared" si="128"/>
        <v>3052SkogMineraljordLauvskogImpediment</v>
      </c>
      <c r="K4160" s="111">
        <v>-1.1043030228661443</v>
      </c>
      <c r="L4160" s="111">
        <v>0.85306406685236758</v>
      </c>
      <c r="M4160" s="111">
        <v>6.3979989500968365E-2</v>
      </c>
      <c r="N4160" s="112">
        <f t="shared" si="129"/>
        <v>-0.18725896651280841</v>
      </c>
    </row>
    <row r="4161" spans="1:14" x14ac:dyDescent="0.25">
      <c r="A4161" s="111" t="s">
        <v>702</v>
      </c>
      <c r="B4161" s="111">
        <f>INDEX(kommuner!C:C,MATCH(_xlfn.NUMBERVALUE(A4161),kommuner!B:B,0))</f>
        <v>3052</v>
      </c>
      <c r="C4161" s="111" t="s">
        <v>127</v>
      </c>
      <c r="D4161" s="111" t="s">
        <v>127</v>
      </c>
      <c r="E4161" s="111" t="s">
        <v>126</v>
      </c>
      <c r="F4161" s="111" t="s">
        <v>185</v>
      </c>
      <c r="G4161" s="111" t="s">
        <v>190</v>
      </c>
      <c r="H4161" s="111" t="s">
        <v>185</v>
      </c>
      <c r="I4161" s="111" t="s">
        <v>190</v>
      </c>
      <c r="J4161" t="str">
        <f t="shared" si="128"/>
        <v>3052SkogMineraljordLauvskogLav</v>
      </c>
      <c r="K4161" s="111">
        <v>-8.9748170935426599E-2</v>
      </c>
      <c r="L4161" s="111">
        <v>0.85306406685236758</v>
      </c>
      <c r="M4161" s="111">
        <v>6.3979989500968365E-2</v>
      </c>
      <c r="N4161" s="112">
        <f t="shared" si="129"/>
        <v>0.82729588541790933</v>
      </c>
    </row>
    <row r="4162" spans="1:14" x14ac:dyDescent="0.25">
      <c r="A4162" s="111" t="s">
        <v>702</v>
      </c>
      <c r="B4162" s="111">
        <f>INDEX(kommuner!C:C,MATCH(_xlfn.NUMBERVALUE(A4162),kommuner!B:B,0))</f>
        <v>3052</v>
      </c>
      <c r="C4162" s="111" t="s">
        <v>127</v>
      </c>
      <c r="D4162" s="111" t="s">
        <v>127</v>
      </c>
      <c r="E4162" s="111" t="s">
        <v>126</v>
      </c>
      <c r="F4162" s="111" t="s">
        <v>185</v>
      </c>
      <c r="G4162" s="111" t="s">
        <v>173</v>
      </c>
      <c r="H4162" s="111" t="s">
        <v>185</v>
      </c>
      <c r="I4162" s="111" t="s">
        <v>173</v>
      </c>
      <c r="J4162" t="str">
        <f t="shared" si="128"/>
        <v>3052SkogMineraljordLauvskogMiddels</v>
      </c>
      <c r="K4162" s="111">
        <v>-2.4151390344437029</v>
      </c>
      <c r="L4162" s="111">
        <v>0.85306406685236758</v>
      </c>
      <c r="M4162" s="111">
        <v>6.3979989500968365E-2</v>
      </c>
      <c r="N4162" s="112">
        <f t="shared" si="129"/>
        <v>-1.4980949780903672</v>
      </c>
    </row>
    <row r="4163" spans="1:14" x14ac:dyDescent="0.25">
      <c r="A4163" s="111" t="s">
        <v>702</v>
      </c>
      <c r="B4163" s="111">
        <f>INDEX(kommuner!C:C,MATCH(_xlfn.NUMBERVALUE(A4163),kommuner!B:B,0))</f>
        <v>3052</v>
      </c>
      <c r="C4163" s="111" t="s">
        <v>127</v>
      </c>
      <c r="D4163" s="111" t="s">
        <v>127</v>
      </c>
      <c r="E4163" s="111" t="s">
        <v>126</v>
      </c>
      <c r="F4163" s="111" t="s">
        <v>185</v>
      </c>
      <c r="G4163" s="111" t="s">
        <v>186</v>
      </c>
      <c r="H4163" s="111" t="s">
        <v>185</v>
      </c>
      <c r="I4163" s="111" t="s">
        <v>186</v>
      </c>
      <c r="J4163" t="str">
        <f t="shared" ref="J4163:J4226" si="130">B4163&amp;C4163&amp;E4163&amp;IF(C4163="Skog",F4163&amp;G4163,"")</f>
        <v>3052SkogMineraljordLauvskogSærs høy</v>
      </c>
      <c r="K4163" s="111">
        <v>-3.6560473259425113</v>
      </c>
      <c r="L4163" s="111">
        <v>0.85306406685236758</v>
      </c>
      <c r="M4163" s="111">
        <v>6.3979989500968365E-2</v>
      </c>
      <c r="N4163" s="112">
        <f t="shared" ref="N4163:N4226" si="131">SUM(K4163:M4163)</f>
        <v>-2.7390032695891753</v>
      </c>
    </row>
    <row r="4164" spans="1:14" x14ac:dyDescent="0.25">
      <c r="A4164" s="111" t="s">
        <v>702</v>
      </c>
      <c r="B4164" s="111">
        <f>INDEX(kommuner!C:C,MATCH(_xlfn.NUMBERVALUE(A4164),kommuner!B:B,0))</f>
        <v>3052</v>
      </c>
      <c r="C4164" s="111" t="s">
        <v>127</v>
      </c>
      <c r="D4164" s="111" t="s">
        <v>127</v>
      </c>
      <c r="E4164" s="111" t="s">
        <v>123</v>
      </c>
      <c r="F4164" s="111" t="s">
        <v>172</v>
      </c>
      <c r="G4164" s="111" t="s">
        <v>180</v>
      </c>
      <c r="H4164" s="111" t="s">
        <v>172</v>
      </c>
      <c r="I4164" s="111" t="s">
        <v>180</v>
      </c>
      <c r="J4164" t="str">
        <f t="shared" si="130"/>
        <v>3052SkogOrganisk jordBarskogHøy</v>
      </c>
      <c r="K4164" s="111">
        <v>-2.5184559031994138</v>
      </c>
      <c r="L4164" s="111">
        <v>0.92784825435236762</v>
      </c>
      <c r="M4164" s="111">
        <v>0.46518126042825314</v>
      </c>
      <c r="N4164" s="112">
        <f t="shared" si="131"/>
        <v>-1.1254263884187932</v>
      </c>
    </row>
    <row r="4165" spans="1:14" x14ac:dyDescent="0.25">
      <c r="A4165" s="111" t="s">
        <v>702</v>
      </c>
      <c r="B4165" s="111">
        <f>INDEX(kommuner!C:C,MATCH(_xlfn.NUMBERVALUE(A4165),kommuner!B:B,0))</f>
        <v>3052</v>
      </c>
      <c r="C4165" s="111" t="s">
        <v>127</v>
      </c>
      <c r="D4165" s="111" t="s">
        <v>127</v>
      </c>
      <c r="E4165" s="111" t="s">
        <v>123</v>
      </c>
      <c r="F4165" s="111" t="s">
        <v>172</v>
      </c>
      <c r="G4165" s="111" t="s">
        <v>167</v>
      </c>
      <c r="H4165" s="111" t="s">
        <v>172</v>
      </c>
      <c r="I4165" s="111" t="s">
        <v>167</v>
      </c>
      <c r="J4165" t="str">
        <f t="shared" si="130"/>
        <v>3052SkogOrganisk jordBarskogImpediment</v>
      </c>
      <c r="K4165" s="111">
        <v>-0.13011741963904588</v>
      </c>
      <c r="L4165" s="111">
        <v>0.92784825435236762</v>
      </c>
      <c r="M4165" s="111">
        <v>0.46510463492953991</v>
      </c>
      <c r="N4165" s="112">
        <f t="shared" si="131"/>
        <v>1.2628354696428616</v>
      </c>
    </row>
    <row r="4166" spans="1:14" x14ac:dyDescent="0.25">
      <c r="A4166" s="111" t="s">
        <v>702</v>
      </c>
      <c r="B4166" s="111">
        <f>INDEX(kommuner!C:C,MATCH(_xlfn.NUMBERVALUE(A4166),kommuner!B:B,0))</f>
        <v>3052</v>
      </c>
      <c r="C4166" s="111" t="s">
        <v>127</v>
      </c>
      <c r="D4166" s="111" t="s">
        <v>127</v>
      </c>
      <c r="E4166" s="111" t="s">
        <v>123</v>
      </c>
      <c r="F4166" s="111" t="s">
        <v>172</v>
      </c>
      <c r="G4166" s="111" t="s">
        <v>190</v>
      </c>
      <c r="H4166" s="111" t="s">
        <v>172</v>
      </c>
      <c r="I4166" s="111" t="s">
        <v>190</v>
      </c>
      <c r="J4166" t="str">
        <f t="shared" si="130"/>
        <v>3052SkogOrganisk jordBarskogLav</v>
      </c>
      <c r="K4166" s="111">
        <v>-0.50666953101693391</v>
      </c>
      <c r="L4166" s="111">
        <v>0.92784825435236762</v>
      </c>
      <c r="M4166" s="111">
        <v>0.46510463492953991</v>
      </c>
      <c r="N4166" s="112">
        <f t="shared" si="131"/>
        <v>0.88628335826497362</v>
      </c>
    </row>
    <row r="4167" spans="1:14" x14ac:dyDescent="0.25">
      <c r="A4167" s="111" t="s">
        <v>702</v>
      </c>
      <c r="B4167" s="111">
        <f>INDEX(kommuner!C:C,MATCH(_xlfn.NUMBERVALUE(A4167),kommuner!B:B,0))</f>
        <v>3052</v>
      </c>
      <c r="C4167" s="111" t="s">
        <v>127</v>
      </c>
      <c r="D4167" s="111" t="s">
        <v>127</v>
      </c>
      <c r="E4167" s="111" t="s">
        <v>123</v>
      </c>
      <c r="F4167" s="111" t="s">
        <v>172</v>
      </c>
      <c r="G4167" s="111" t="s">
        <v>173</v>
      </c>
      <c r="H4167" s="111" t="s">
        <v>172</v>
      </c>
      <c r="I4167" s="111" t="s">
        <v>173</v>
      </c>
      <c r="J4167" t="str">
        <f t="shared" si="130"/>
        <v>3052SkogOrganisk jordBarskogMiddels</v>
      </c>
      <c r="K4167" s="111">
        <v>-1.5571490961494638</v>
      </c>
      <c r="L4167" s="111">
        <v>0.92784825435236762</v>
      </c>
      <c r="M4167" s="111">
        <v>0.46518126042825314</v>
      </c>
      <c r="N4167" s="112">
        <f t="shared" si="131"/>
        <v>-0.16411958136884308</v>
      </c>
    </row>
    <row r="4168" spans="1:14" x14ac:dyDescent="0.25">
      <c r="A4168" s="111" t="s">
        <v>702</v>
      </c>
      <c r="B4168" s="111">
        <f>INDEX(kommuner!C:C,MATCH(_xlfn.NUMBERVALUE(A4168),kommuner!B:B,0))</f>
        <v>3052</v>
      </c>
      <c r="C4168" s="111" t="s">
        <v>127</v>
      </c>
      <c r="D4168" s="111" t="s">
        <v>127</v>
      </c>
      <c r="E4168" s="111" t="s">
        <v>123</v>
      </c>
      <c r="F4168" s="111" t="s">
        <v>172</v>
      </c>
      <c r="G4168" s="111" t="s">
        <v>186</v>
      </c>
      <c r="H4168" s="111" t="s">
        <v>172</v>
      </c>
      <c r="I4168" s="111" t="s">
        <v>186</v>
      </c>
      <c r="J4168" t="str">
        <f t="shared" si="130"/>
        <v>3052SkogOrganisk jordBarskogSærs høy</v>
      </c>
      <c r="K4168" s="111">
        <v>2.5548655235722699</v>
      </c>
      <c r="L4168" s="111">
        <v>0.92784825435236762</v>
      </c>
      <c r="M4168" s="111">
        <v>0.46518126042825314</v>
      </c>
      <c r="N4168" s="112">
        <f t="shared" si="131"/>
        <v>3.9478950383528906</v>
      </c>
    </row>
    <row r="4169" spans="1:14" x14ac:dyDescent="0.25">
      <c r="A4169" s="111" t="s">
        <v>702</v>
      </c>
      <c r="B4169" s="111">
        <f>INDEX(kommuner!C:C,MATCH(_xlfn.NUMBERVALUE(A4169),kommuner!B:B,0))</f>
        <v>3052</v>
      </c>
      <c r="C4169" s="111" t="s">
        <v>127</v>
      </c>
      <c r="D4169" s="111" t="s">
        <v>127</v>
      </c>
      <c r="E4169" s="111" t="s">
        <v>123</v>
      </c>
      <c r="F4169" s="111" t="s">
        <v>179</v>
      </c>
      <c r="G4169" s="111" t="s">
        <v>180</v>
      </c>
      <c r="H4169" s="111" t="s">
        <v>179</v>
      </c>
      <c r="I4169" s="111" t="s">
        <v>180</v>
      </c>
      <c r="J4169" t="str">
        <f t="shared" si="130"/>
        <v>3052SkogOrganisk jordBlandingsskogHøy</v>
      </c>
      <c r="K4169" s="111">
        <v>-5.5554344456832343</v>
      </c>
      <c r="L4169" s="111">
        <v>0.92784825435236762</v>
      </c>
      <c r="M4169" s="111">
        <v>0.46510463492953991</v>
      </c>
      <c r="N4169" s="112">
        <f t="shared" si="131"/>
        <v>-4.1624815564013264</v>
      </c>
    </row>
    <row r="4170" spans="1:14" x14ac:dyDescent="0.25">
      <c r="A4170" s="111" t="s">
        <v>702</v>
      </c>
      <c r="B4170" s="111">
        <f>INDEX(kommuner!C:C,MATCH(_xlfn.NUMBERVALUE(A4170),kommuner!B:B,0))</f>
        <v>3052</v>
      </c>
      <c r="C4170" s="111" t="s">
        <v>127</v>
      </c>
      <c r="D4170" s="111" t="s">
        <v>127</v>
      </c>
      <c r="E4170" s="111" t="s">
        <v>123</v>
      </c>
      <c r="F4170" s="111" t="s">
        <v>179</v>
      </c>
      <c r="G4170" s="111" t="s">
        <v>167</v>
      </c>
      <c r="H4170" s="111" t="s">
        <v>179</v>
      </c>
      <c r="I4170" s="111" t="s">
        <v>167</v>
      </c>
      <c r="J4170" t="str">
        <f t="shared" si="130"/>
        <v>3052SkogOrganisk jordBlandingsskogImpediment</v>
      </c>
      <c r="K4170" s="111">
        <v>-0.28586344175800005</v>
      </c>
      <c r="L4170" s="111">
        <v>0.92784825435236762</v>
      </c>
      <c r="M4170" s="111">
        <v>0.46510463492953991</v>
      </c>
      <c r="N4170" s="112">
        <f t="shared" si="131"/>
        <v>1.1070894475239075</v>
      </c>
    </row>
    <row r="4171" spans="1:14" x14ac:dyDescent="0.25">
      <c r="A4171" s="111" t="s">
        <v>702</v>
      </c>
      <c r="B4171" s="111">
        <f>INDEX(kommuner!C:C,MATCH(_xlfn.NUMBERVALUE(A4171),kommuner!B:B,0))</f>
        <v>3052</v>
      </c>
      <c r="C4171" s="111" t="s">
        <v>127</v>
      </c>
      <c r="D4171" s="111" t="s">
        <v>127</v>
      </c>
      <c r="E4171" s="111" t="s">
        <v>123</v>
      </c>
      <c r="F4171" s="111" t="s">
        <v>179</v>
      </c>
      <c r="G4171" s="111" t="s">
        <v>190</v>
      </c>
      <c r="H4171" s="111" t="s">
        <v>179</v>
      </c>
      <c r="I4171" s="111" t="s">
        <v>190</v>
      </c>
      <c r="J4171" t="str">
        <f t="shared" si="130"/>
        <v>3052SkogOrganisk jordBlandingsskogLav</v>
      </c>
      <c r="K4171" s="111">
        <v>-1.2347339377887629</v>
      </c>
      <c r="L4171" s="111">
        <v>0.92784825435236762</v>
      </c>
      <c r="M4171" s="111">
        <v>0.46510463492953991</v>
      </c>
      <c r="N4171" s="112">
        <f t="shared" si="131"/>
        <v>0.15821895149314458</v>
      </c>
    </row>
    <row r="4172" spans="1:14" x14ac:dyDescent="0.25">
      <c r="A4172" s="111" t="s">
        <v>702</v>
      </c>
      <c r="B4172" s="111">
        <f>INDEX(kommuner!C:C,MATCH(_xlfn.NUMBERVALUE(A4172),kommuner!B:B,0))</f>
        <v>3052</v>
      </c>
      <c r="C4172" s="111" t="s">
        <v>127</v>
      </c>
      <c r="D4172" s="111" t="s">
        <v>127</v>
      </c>
      <c r="E4172" s="111" t="s">
        <v>123</v>
      </c>
      <c r="F4172" s="111" t="s">
        <v>179</v>
      </c>
      <c r="G4172" s="111" t="s">
        <v>173</v>
      </c>
      <c r="H4172" s="111" t="s">
        <v>179</v>
      </c>
      <c r="I4172" s="111" t="s">
        <v>173</v>
      </c>
      <c r="J4172" t="str">
        <f t="shared" si="130"/>
        <v>3052SkogOrganisk jordBlandingsskogMiddels</v>
      </c>
      <c r="K4172" s="111">
        <v>-2.4239591752717748</v>
      </c>
      <c r="L4172" s="111">
        <v>0.92784825435236762</v>
      </c>
      <c r="M4172" s="111">
        <v>0.46510463492953991</v>
      </c>
      <c r="N4172" s="112">
        <f t="shared" si="131"/>
        <v>-1.0310062859898674</v>
      </c>
    </row>
    <row r="4173" spans="1:14" x14ac:dyDescent="0.25">
      <c r="A4173" s="111" t="s">
        <v>702</v>
      </c>
      <c r="B4173" s="111">
        <f>INDEX(kommuner!C:C,MATCH(_xlfn.NUMBERVALUE(A4173),kommuner!B:B,0))</f>
        <v>3052</v>
      </c>
      <c r="C4173" s="111" t="s">
        <v>127</v>
      </c>
      <c r="D4173" s="111" t="s">
        <v>127</v>
      </c>
      <c r="E4173" s="111" t="s">
        <v>123</v>
      </c>
      <c r="F4173" s="111" t="s">
        <v>179</v>
      </c>
      <c r="G4173" s="111" t="s">
        <v>186</v>
      </c>
      <c r="H4173" s="111" t="s">
        <v>179</v>
      </c>
      <c r="I4173" s="111" t="s">
        <v>186</v>
      </c>
      <c r="J4173" t="str">
        <f t="shared" si="130"/>
        <v>3052SkogOrganisk jordBlandingsskogSærs høy</v>
      </c>
      <c r="K4173" s="111">
        <v>-1.5726115302258048</v>
      </c>
      <c r="L4173" s="111">
        <v>0.92784825435236762</v>
      </c>
      <c r="M4173" s="111">
        <v>0.46510463492953991</v>
      </c>
      <c r="N4173" s="112">
        <f t="shared" si="131"/>
        <v>-0.17965864094389727</v>
      </c>
    </row>
    <row r="4174" spans="1:14" x14ac:dyDescent="0.25">
      <c r="A4174" s="111" t="s">
        <v>702</v>
      </c>
      <c r="B4174" s="111">
        <f>INDEX(kommuner!C:C,MATCH(_xlfn.NUMBERVALUE(A4174),kommuner!B:B,0))</f>
        <v>3052</v>
      </c>
      <c r="C4174" s="111" t="s">
        <v>127</v>
      </c>
      <c r="D4174" s="111" t="s">
        <v>127</v>
      </c>
      <c r="E4174" s="111" t="s">
        <v>123</v>
      </c>
      <c r="F4174" s="111" t="s">
        <v>185</v>
      </c>
      <c r="G4174" s="111" t="s">
        <v>180</v>
      </c>
      <c r="H4174" s="111" t="s">
        <v>185</v>
      </c>
      <c r="I4174" s="111" t="s">
        <v>180</v>
      </c>
      <c r="J4174" t="str">
        <f t="shared" si="130"/>
        <v>3052SkogOrganisk jordLauvskogHøy</v>
      </c>
      <c r="K4174" s="111">
        <v>-1.9913688882377358</v>
      </c>
      <c r="L4174" s="111">
        <v>0.92784825435236762</v>
      </c>
      <c r="M4174" s="111">
        <v>0.46510463492953991</v>
      </c>
      <c r="N4174" s="112">
        <f t="shared" si="131"/>
        <v>-0.59841599895582831</v>
      </c>
    </row>
    <row r="4175" spans="1:14" x14ac:dyDescent="0.25">
      <c r="A4175" s="111" t="s">
        <v>702</v>
      </c>
      <c r="B4175" s="111">
        <f>INDEX(kommuner!C:C,MATCH(_xlfn.NUMBERVALUE(A4175),kommuner!B:B,0))</f>
        <v>3052</v>
      </c>
      <c r="C4175" s="111" t="s">
        <v>127</v>
      </c>
      <c r="D4175" s="111" t="s">
        <v>127</v>
      </c>
      <c r="E4175" s="111" t="s">
        <v>123</v>
      </c>
      <c r="F4175" s="111" t="s">
        <v>185</v>
      </c>
      <c r="G4175" s="111" t="s">
        <v>167</v>
      </c>
      <c r="H4175" s="111" t="s">
        <v>185</v>
      </c>
      <c r="I4175" s="111" t="s">
        <v>167</v>
      </c>
      <c r="J4175" t="str">
        <f t="shared" si="130"/>
        <v>3052SkogOrganisk jordLauvskogImpediment</v>
      </c>
      <c r="K4175" s="111">
        <v>0.35000626494250675</v>
      </c>
      <c r="L4175" s="111">
        <v>0.92784825435236762</v>
      </c>
      <c r="M4175" s="111">
        <v>0.46510463492953991</v>
      </c>
      <c r="N4175" s="112">
        <f t="shared" si="131"/>
        <v>1.7429591542244141</v>
      </c>
    </row>
    <row r="4176" spans="1:14" x14ac:dyDescent="0.25">
      <c r="A4176" s="111" t="s">
        <v>702</v>
      </c>
      <c r="B4176" s="111">
        <f>INDEX(kommuner!C:C,MATCH(_xlfn.NUMBERVALUE(A4176),kommuner!B:B,0))</f>
        <v>3052</v>
      </c>
      <c r="C4176" s="111" t="s">
        <v>127</v>
      </c>
      <c r="D4176" s="111" t="s">
        <v>127</v>
      </c>
      <c r="E4176" s="111" t="s">
        <v>123</v>
      </c>
      <c r="F4176" s="111" t="s">
        <v>185</v>
      </c>
      <c r="G4176" s="111" t="s">
        <v>190</v>
      </c>
      <c r="H4176" s="111" t="s">
        <v>185</v>
      </c>
      <c r="I4176" s="111" t="s">
        <v>190</v>
      </c>
      <c r="J4176" t="str">
        <f t="shared" si="130"/>
        <v>3052SkogOrganisk jordLauvskogLav</v>
      </c>
      <c r="K4176" s="111">
        <v>1.1144075558526714</v>
      </c>
      <c r="L4176" s="111">
        <v>0.92784825435236762</v>
      </c>
      <c r="M4176" s="111">
        <v>0.46510463492953991</v>
      </c>
      <c r="N4176" s="112">
        <f t="shared" si="131"/>
        <v>2.5073604451345788</v>
      </c>
    </row>
    <row r="4177" spans="1:14" x14ac:dyDescent="0.25">
      <c r="A4177" s="111" t="s">
        <v>702</v>
      </c>
      <c r="B4177" s="111">
        <f>INDEX(kommuner!C:C,MATCH(_xlfn.NUMBERVALUE(A4177),kommuner!B:B,0))</f>
        <v>3052</v>
      </c>
      <c r="C4177" s="111" t="s">
        <v>127</v>
      </c>
      <c r="D4177" s="111" t="s">
        <v>127</v>
      </c>
      <c r="E4177" s="111" t="s">
        <v>123</v>
      </c>
      <c r="F4177" s="111" t="s">
        <v>185</v>
      </c>
      <c r="G4177" s="111" t="s">
        <v>173</v>
      </c>
      <c r="H4177" s="111" t="s">
        <v>185</v>
      </c>
      <c r="I4177" s="111" t="s">
        <v>173</v>
      </c>
      <c r="J4177" t="str">
        <f t="shared" si="130"/>
        <v>3052SkogOrganisk jordLauvskogMiddels</v>
      </c>
      <c r="K4177" s="111">
        <v>-0.62664468270982987</v>
      </c>
      <c r="L4177" s="111">
        <v>0.92784825435236762</v>
      </c>
      <c r="M4177" s="111">
        <v>0.46510463492953991</v>
      </c>
      <c r="N4177" s="112">
        <f t="shared" si="131"/>
        <v>0.76630820657207765</v>
      </c>
    </row>
    <row r="4178" spans="1:14" x14ac:dyDescent="0.25">
      <c r="A4178" s="111" t="s">
        <v>702</v>
      </c>
      <c r="B4178" s="111">
        <f>INDEX(kommuner!C:C,MATCH(_xlfn.NUMBERVALUE(A4178),kommuner!B:B,0))</f>
        <v>3052</v>
      </c>
      <c r="C4178" s="111" t="s">
        <v>127</v>
      </c>
      <c r="D4178" s="111" t="s">
        <v>127</v>
      </c>
      <c r="E4178" s="111" t="s">
        <v>123</v>
      </c>
      <c r="F4178" s="111" t="s">
        <v>185</v>
      </c>
      <c r="G4178" s="111" t="s">
        <v>186</v>
      </c>
      <c r="H4178" s="111" t="s">
        <v>185</v>
      </c>
      <c r="I4178" s="111" t="s">
        <v>186</v>
      </c>
      <c r="J4178" t="str">
        <f t="shared" si="130"/>
        <v>3052SkogOrganisk jordLauvskogSærs høy</v>
      </c>
      <c r="K4178" s="111">
        <v>-1.8997279926091779</v>
      </c>
      <c r="L4178" s="111">
        <v>0.92784825435236762</v>
      </c>
      <c r="M4178" s="111">
        <v>0.46510463492953991</v>
      </c>
      <c r="N4178" s="112">
        <f t="shared" si="131"/>
        <v>-0.50677510332727038</v>
      </c>
    </row>
    <row r="4179" spans="1:14" x14ac:dyDescent="0.25">
      <c r="A4179" s="111" t="s">
        <v>702</v>
      </c>
      <c r="B4179" s="111">
        <f>INDEX(kommuner!C:C,MATCH(_xlfn.NUMBERVALUE(A4179),kommuner!B:B,0))</f>
        <v>3052</v>
      </c>
      <c r="C4179" s="111" t="s">
        <v>83</v>
      </c>
      <c r="D4179" s="111" t="s">
        <v>83</v>
      </c>
      <c r="E4179" s="111" t="s">
        <v>126</v>
      </c>
      <c r="F4179" s="111" t="s">
        <v>139</v>
      </c>
      <c r="G4179" s="111" t="s">
        <v>139</v>
      </c>
      <c r="H4179" s="111" t="s">
        <v>139</v>
      </c>
      <c r="I4179" s="111" t="s">
        <v>139</v>
      </c>
      <c r="J4179" t="str">
        <f t="shared" si="130"/>
        <v>3052Utbygd arealMineraljord</v>
      </c>
      <c r="K4179" s="111">
        <v>0.42279414509845159</v>
      </c>
      <c r="L4179" s="111">
        <v>0</v>
      </c>
      <c r="M4179" s="111">
        <v>1.303047089454229E-2</v>
      </c>
      <c r="N4179" s="112">
        <f t="shared" si="131"/>
        <v>0.43582461599299388</v>
      </c>
    </row>
    <row r="4180" spans="1:14" x14ac:dyDescent="0.25">
      <c r="A4180" s="111" t="s">
        <v>702</v>
      </c>
      <c r="B4180" s="111">
        <f>INDEX(kommuner!C:C,MATCH(_xlfn.NUMBERVALUE(A4180),kommuner!B:B,0))</f>
        <v>3052</v>
      </c>
      <c r="C4180" s="111" t="s">
        <v>83</v>
      </c>
      <c r="D4180" s="111" t="s">
        <v>83</v>
      </c>
      <c r="E4180" s="111" t="s">
        <v>123</v>
      </c>
      <c r="F4180" s="111" t="s">
        <v>139</v>
      </c>
      <c r="G4180" s="111" t="s">
        <v>139</v>
      </c>
      <c r="H4180" s="111" t="s">
        <v>139</v>
      </c>
      <c r="I4180" s="111" t="s">
        <v>139</v>
      </c>
      <c r="J4180" t="str">
        <f t="shared" si="130"/>
        <v>3052Utbygd arealOrganisk jord</v>
      </c>
      <c r="K4180" s="111">
        <v>29.011421395201612</v>
      </c>
      <c r="L4180" s="111">
        <v>0</v>
      </c>
      <c r="M4180" s="111">
        <v>1.303047089454229E-2</v>
      </c>
      <c r="N4180" s="112">
        <f t="shared" si="131"/>
        <v>29.024451866096154</v>
      </c>
    </row>
    <row r="4181" spans="1:14" x14ac:dyDescent="0.25">
      <c r="A4181" s="111" t="s">
        <v>702</v>
      </c>
      <c r="B4181" s="111">
        <f>INDEX(kommuner!C:C,MATCH(_xlfn.NUMBERVALUE(A4181),kommuner!B:B,0))</f>
        <v>3052</v>
      </c>
      <c r="C4181" s="111" t="s">
        <v>181</v>
      </c>
      <c r="D4181" s="111" t="s">
        <v>181</v>
      </c>
      <c r="E4181" s="111" t="s">
        <v>123</v>
      </c>
      <c r="F4181" s="111" t="s">
        <v>139</v>
      </c>
      <c r="G4181" s="111" t="s">
        <v>139</v>
      </c>
      <c r="H4181" s="111" t="s">
        <v>139</v>
      </c>
      <c r="I4181" s="111" t="s">
        <v>139</v>
      </c>
      <c r="J4181" t="str">
        <f t="shared" si="130"/>
        <v>3052Vann og myrOrganisk jord</v>
      </c>
      <c r="K4181" s="111">
        <v>-0.31088998224577308</v>
      </c>
      <c r="L4181" s="111">
        <v>0</v>
      </c>
      <c r="M4181" s="111">
        <v>0</v>
      </c>
      <c r="N4181" s="112">
        <f t="shared" si="131"/>
        <v>-0.31088998224577308</v>
      </c>
    </row>
    <row r="4182" spans="1:14" x14ac:dyDescent="0.25">
      <c r="A4182" s="111" t="s">
        <v>703</v>
      </c>
      <c r="B4182" s="111">
        <f>INDEX(kommuner!C:C,MATCH(_xlfn.NUMBERVALUE(A4182),kommuner!B:B,0))</f>
        <v>3801</v>
      </c>
      <c r="C4182" s="111" t="s">
        <v>82</v>
      </c>
      <c r="D4182" s="111" t="s">
        <v>82</v>
      </c>
      <c r="E4182" s="111" t="s">
        <v>126</v>
      </c>
      <c r="F4182" s="111" t="s">
        <v>139</v>
      </c>
      <c r="G4182" s="111" t="s">
        <v>139</v>
      </c>
      <c r="H4182" s="111" t="s">
        <v>139</v>
      </c>
      <c r="I4182" s="111" t="s">
        <v>139</v>
      </c>
      <c r="J4182" t="str">
        <f t="shared" si="130"/>
        <v>3801Annen utmarkMineraljord</v>
      </c>
      <c r="K4182" s="111">
        <v>-0.16852781479621071</v>
      </c>
      <c r="L4182" s="111">
        <v>0</v>
      </c>
      <c r="M4182" s="111">
        <v>0</v>
      </c>
      <c r="N4182" s="112">
        <f t="shared" si="131"/>
        <v>-0.16852781479621071</v>
      </c>
    </row>
    <row r="4183" spans="1:14" x14ac:dyDescent="0.25">
      <c r="A4183" s="111" t="s">
        <v>703</v>
      </c>
      <c r="B4183" s="111">
        <f>INDEX(kommuner!C:C,MATCH(_xlfn.NUMBERVALUE(A4183),kommuner!B:B,0))</f>
        <v>3801</v>
      </c>
      <c r="C4183" s="111" t="s">
        <v>121</v>
      </c>
      <c r="D4183" s="111" t="s">
        <v>121</v>
      </c>
      <c r="E4183" s="111" t="s">
        <v>126</v>
      </c>
      <c r="F4183" s="111" t="s">
        <v>139</v>
      </c>
      <c r="G4183" s="111" t="s">
        <v>139</v>
      </c>
      <c r="H4183" s="111" t="s">
        <v>139</v>
      </c>
      <c r="I4183" s="111" t="s">
        <v>139</v>
      </c>
      <c r="J4183" t="str">
        <f t="shared" si="130"/>
        <v>3801BeiteMineraljord</v>
      </c>
      <c r="K4183" s="111">
        <v>-0.43305842942580308</v>
      </c>
      <c r="L4183" s="111">
        <v>0</v>
      </c>
      <c r="M4183" s="111">
        <v>1.2448711246839999E-7</v>
      </c>
      <c r="N4183" s="112">
        <f t="shared" si="131"/>
        <v>-0.43305830493869063</v>
      </c>
    </row>
    <row r="4184" spans="1:14" x14ac:dyDescent="0.25">
      <c r="A4184" s="111" t="s">
        <v>703</v>
      </c>
      <c r="B4184" s="111">
        <f>INDEX(kommuner!C:C,MATCH(_xlfn.NUMBERVALUE(A4184),kommuner!B:B,0))</f>
        <v>3801</v>
      </c>
      <c r="C4184" s="111" t="s">
        <v>121</v>
      </c>
      <c r="D4184" s="111" t="s">
        <v>121</v>
      </c>
      <c r="E4184" s="111" t="s">
        <v>123</v>
      </c>
      <c r="F4184" s="111" t="s">
        <v>139</v>
      </c>
      <c r="G4184" s="111" t="s">
        <v>139</v>
      </c>
      <c r="H4184" s="111" t="s">
        <v>139</v>
      </c>
      <c r="I4184" s="111" t="s">
        <v>139</v>
      </c>
      <c r="J4184" t="str">
        <f t="shared" si="130"/>
        <v>3801BeiteOrganisk jord</v>
      </c>
      <c r="K4184" s="111">
        <v>12.077525935985037</v>
      </c>
      <c r="L4184" s="111">
        <v>1.6412500000000001</v>
      </c>
      <c r="M4184" s="111">
        <v>0</v>
      </c>
      <c r="N4184" s="112">
        <f t="shared" si="131"/>
        <v>13.718775935985036</v>
      </c>
    </row>
    <row r="4185" spans="1:14" x14ac:dyDescent="0.25">
      <c r="A4185" s="111" t="s">
        <v>703</v>
      </c>
      <c r="B4185" s="111">
        <f>INDEX(kommuner!C:C,MATCH(_xlfn.NUMBERVALUE(A4185),kommuner!B:B,0))</f>
        <v>3801</v>
      </c>
      <c r="C4185" s="111" t="s">
        <v>84</v>
      </c>
      <c r="D4185" s="111" t="s">
        <v>84</v>
      </c>
      <c r="E4185" s="111" t="s">
        <v>126</v>
      </c>
      <c r="F4185" s="111" t="s">
        <v>139</v>
      </c>
      <c r="G4185" s="111" t="s">
        <v>139</v>
      </c>
      <c r="H4185" s="111" t="s">
        <v>139</v>
      </c>
      <c r="I4185" s="111" t="s">
        <v>139</v>
      </c>
      <c r="J4185" t="str">
        <f t="shared" si="130"/>
        <v>3801Dyrket markMineraljord</v>
      </c>
      <c r="K4185" s="111">
        <v>-0.2187831800484587</v>
      </c>
      <c r="L4185" s="111">
        <v>0</v>
      </c>
      <c r="M4185" s="111">
        <v>0</v>
      </c>
      <c r="N4185" s="112">
        <f t="shared" si="131"/>
        <v>-0.2187831800484587</v>
      </c>
    </row>
    <row r="4186" spans="1:14" x14ac:dyDescent="0.25">
      <c r="A4186" s="111" t="s">
        <v>703</v>
      </c>
      <c r="B4186" s="111">
        <f>INDEX(kommuner!C:C,MATCH(_xlfn.NUMBERVALUE(A4186),kommuner!B:B,0))</f>
        <v>3801</v>
      </c>
      <c r="C4186" s="111" t="s">
        <v>84</v>
      </c>
      <c r="D4186" s="111" t="s">
        <v>84</v>
      </c>
      <c r="E4186" s="111" t="s">
        <v>123</v>
      </c>
      <c r="F4186" s="111" t="s">
        <v>139</v>
      </c>
      <c r="G4186" s="111" t="s">
        <v>139</v>
      </c>
      <c r="H4186" s="111" t="s">
        <v>139</v>
      </c>
      <c r="I4186" s="111" t="s">
        <v>139</v>
      </c>
      <c r="J4186" t="str">
        <f t="shared" si="130"/>
        <v>3801Dyrket markOrganisk jord</v>
      </c>
      <c r="K4186" s="111">
        <v>28.726149366675592</v>
      </c>
      <c r="L4186" s="111">
        <v>1.45625</v>
      </c>
      <c r="M4186" s="111">
        <v>0</v>
      </c>
      <c r="N4186" s="112">
        <f t="shared" si="131"/>
        <v>30.182399366675593</v>
      </c>
    </row>
    <row r="4187" spans="1:14" x14ac:dyDescent="0.25">
      <c r="A4187" s="111" t="s">
        <v>703</v>
      </c>
      <c r="B4187" s="111">
        <f>INDEX(kommuner!C:C,MATCH(_xlfn.NUMBERVALUE(A4187),kommuner!B:B,0))</f>
        <v>3801</v>
      </c>
      <c r="C4187" s="111" t="s">
        <v>127</v>
      </c>
      <c r="D4187" s="111" t="s">
        <v>127</v>
      </c>
      <c r="E4187" s="111" t="s">
        <v>126</v>
      </c>
      <c r="F4187" s="111" t="s">
        <v>172</v>
      </c>
      <c r="G4187" s="111" t="s">
        <v>180</v>
      </c>
      <c r="H4187" s="111" t="s">
        <v>172</v>
      </c>
      <c r="I4187" s="111" t="s">
        <v>180</v>
      </c>
      <c r="J4187" t="str">
        <f t="shared" si="130"/>
        <v>3801SkogMineraljordBarskogHøy</v>
      </c>
      <c r="K4187" s="111">
        <v>-4.2610596243420318</v>
      </c>
      <c r="L4187" s="111">
        <v>0.85306406685236758</v>
      </c>
      <c r="M4187" s="111">
        <v>6.4056614999681585E-2</v>
      </c>
      <c r="N4187" s="112">
        <f t="shared" si="131"/>
        <v>-3.3439389424899826</v>
      </c>
    </row>
    <row r="4188" spans="1:14" x14ac:dyDescent="0.25">
      <c r="A4188" s="111" t="s">
        <v>703</v>
      </c>
      <c r="B4188" s="111">
        <f>INDEX(kommuner!C:C,MATCH(_xlfn.NUMBERVALUE(A4188),kommuner!B:B,0))</f>
        <v>3801</v>
      </c>
      <c r="C4188" s="111" t="s">
        <v>127</v>
      </c>
      <c r="D4188" s="111" t="s">
        <v>127</v>
      </c>
      <c r="E4188" s="111" t="s">
        <v>126</v>
      </c>
      <c r="F4188" s="111" t="s">
        <v>172</v>
      </c>
      <c r="G4188" s="111" t="s">
        <v>167</v>
      </c>
      <c r="H4188" s="111" t="s">
        <v>172</v>
      </c>
      <c r="I4188" s="111" t="s">
        <v>167</v>
      </c>
      <c r="J4188" t="str">
        <f t="shared" si="130"/>
        <v>3801SkogMineraljordBarskogImpediment</v>
      </c>
      <c r="K4188" s="111">
        <v>-1.5740166960016819</v>
      </c>
      <c r="L4188" s="111">
        <v>0.85306406685236758</v>
      </c>
      <c r="M4188" s="111">
        <v>6.3979989500968365E-2</v>
      </c>
      <c r="N4188" s="112">
        <f t="shared" si="131"/>
        <v>-0.65697263964834596</v>
      </c>
    </row>
    <row r="4189" spans="1:14" x14ac:dyDescent="0.25">
      <c r="A4189" s="111" t="s">
        <v>703</v>
      </c>
      <c r="B4189" s="111">
        <f>INDEX(kommuner!C:C,MATCH(_xlfn.NUMBERVALUE(A4189),kommuner!B:B,0))</f>
        <v>3801</v>
      </c>
      <c r="C4189" s="111" t="s">
        <v>127</v>
      </c>
      <c r="D4189" s="111" t="s">
        <v>127</v>
      </c>
      <c r="E4189" s="111" t="s">
        <v>126</v>
      </c>
      <c r="F4189" s="111" t="s">
        <v>172</v>
      </c>
      <c r="G4189" s="111" t="s">
        <v>190</v>
      </c>
      <c r="H4189" s="111" t="s">
        <v>172</v>
      </c>
      <c r="I4189" s="111" t="s">
        <v>190</v>
      </c>
      <c r="J4189" t="str">
        <f t="shared" si="130"/>
        <v>3801SkogMineraljordBarskogLav</v>
      </c>
      <c r="K4189" s="111">
        <v>-2.1094741240186856</v>
      </c>
      <c r="L4189" s="111">
        <v>0.85306406685236758</v>
      </c>
      <c r="M4189" s="111">
        <v>6.3979989500968365E-2</v>
      </c>
      <c r="N4189" s="112">
        <f t="shared" si="131"/>
        <v>-1.1924300676653499</v>
      </c>
    </row>
    <row r="4190" spans="1:14" x14ac:dyDescent="0.25">
      <c r="A4190" s="111" t="s">
        <v>703</v>
      </c>
      <c r="B4190" s="111">
        <f>INDEX(kommuner!C:C,MATCH(_xlfn.NUMBERVALUE(A4190),kommuner!B:B,0))</f>
        <v>3801</v>
      </c>
      <c r="C4190" s="111" t="s">
        <v>127</v>
      </c>
      <c r="D4190" s="111" t="s">
        <v>127</v>
      </c>
      <c r="E4190" s="111" t="s">
        <v>126</v>
      </c>
      <c r="F4190" s="111" t="s">
        <v>172</v>
      </c>
      <c r="G4190" s="111" t="s">
        <v>173</v>
      </c>
      <c r="H4190" s="111" t="s">
        <v>172</v>
      </c>
      <c r="I4190" s="111" t="s">
        <v>173</v>
      </c>
      <c r="J4190" t="str">
        <f t="shared" si="130"/>
        <v>3801SkogMineraljordBarskogMiddels</v>
      </c>
      <c r="K4190" s="111">
        <v>-2.8820985952554645</v>
      </c>
      <c r="L4190" s="111">
        <v>0.85306406685236758</v>
      </c>
      <c r="M4190" s="111">
        <v>6.4056614999681585E-2</v>
      </c>
      <c r="N4190" s="112">
        <f t="shared" si="131"/>
        <v>-1.9649779134034155</v>
      </c>
    </row>
    <row r="4191" spans="1:14" x14ac:dyDescent="0.25">
      <c r="A4191" s="111" t="s">
        <v>703</v>
      </c>
      <c r="B4191" s="111">
        <f>INDEX(kommuner!C:C,MATCH(_xlfn.NUMBERVALUE(A4191),kommuner!B:B,0))</f>
        <v>3801</v>
      </c>
      <c r="C4191" s="111" t="s">
        <v>127</v>
      </c>
      <c r="D4191" s="111" t="s">
        <v>127</v>
      </c>
      <c r="E4191" s="111" t="s">
        <v>126</v>
      </c>
      <c r="F4191" s="111" t="s">
        <v>172</v>
      </c>
      <c r="G4191" s="111" t="s">
        <v>186</v>
      </c>
      <c r="H4191" s="111" t="s">
        <v>172</v>
      </c>
      <c r="I4191" s="111" t="s">
        <v>186</v>
      </c>
      <c r="J4191" t="str">
        <f t="shared" si="130"/>
        <v>3801SkogMineraljordBarskogSærs høy</v>
      </c>
      <c r="K4191" s="111">
        <v>0.12072674540874306</v>
      </c>
      <c r="L4191" s="111">
        <v>0.85306406685236758</v>
      </c>
      <c r="M4191" s="111">
        <v>6.4056614999681585E-2</v>
      </c>
      <c r="N4191" s="112">
        <f t="shared" si="131"/>
        <v>1.0378474272607923</v>
      </c>
    </row>
    <row r="4192" spans="1:14" x14ac:dyDescent="0.25">
      <c r="A4192" s="111" t="s">
        <v>703</v>
      </c>
      <c r="B4192" s="111">
        <f>INDEX(kommuner!C:C,MATCH(_xlfn.NUMBERVALUE(A4192),kommuner!B:B,0))</f>
        <v>3801</v>
      </c>
      <c r="C4192" s="111" t="s">
        <v>127</v>
      </c>
      <c r="D4192" s="111" t="s">
        <v>127</v>
      </c>
      <c r="E4192" s="111" t="s">
        <v>126</v>
      </c>
      <c r="F4192" s="111" t="s">
        <v>179</v>
      </c>
      <c r="G4192" s="111" t="s">
        <v>180</v>
      </c>
      <c r="H4192" s="111" t="s">
        <v>179</v>
      </c>
      <c r="I4192" s="111" t="s">
        <v>180</v>
      </c>
      <c r="J4192" t="str">
        <f t="shared" si="130"/>
        <v>3801SkogMineraljordBlandingsskogHøy</v>
      </c>
      <c r="K4192" s="111">
        <v>-8.5703651807373102</v>
      </c>
      <c r="L4192" s="111">
        <v>0.85306406685236758</v>
      </c>
      <c r="M4192" s="111">
        <v>6.3979989500968365E-2</v>
      </c>
      <c r="N4192" s="112">
        <f t="shared" si="131"/>
        <v>-7.6533211243839743</v>
      </c>
    </row>
    <row r="4193" spans="1:14" x14ac:dyDescent="0.25">
      <c r="A4193" s="111" t="s">
        <v>703</v>
      </c>
      <c r="B4193" s="111">
        <f>INDEX(kommuner!C:C,MATCH(_xlfn.NUMBERVALUE(A4193),kommuner!B:B,0))</f>
        <v>3801</v>
      </c>
      <c r="C4193" s="111" t="s">
        <v>127</v>
      </c>
      <c r="D4193" s="111" t="s">
        <v>127</v>
      </c>
      <c r="E4193" s="111" t="s">
        <v>126</v>
      </c>
      <c r="F4193" s="111" t="s">
        <v>179</v>
      </c>
      <c r="G4193" s="111" t="s">
        <v>167</v>
      </c>
      <c r="H4193" s="111" t="s">
        <v>179</v>
      </c>
      <c r="I4193" s="111" t="s">
        <v>167</v>
      </c>
      <c r="J4193" t="str">
        <f t="shared" si="130"/>
        <v>3801SkogMineraljordBlandingsskogImpediment</v>
      </c>
      <c r="K4193" s="111">
        <v>-2.0950685747655116</v>
      </c>
      <c r="L4193" s="111">
        <v>0.85306406685236758</v>
      </c>
      <c r="M4193" s="111">
        <v>6.3979989500968365E-2</v>
      </c>
      <c r="N4193" s="112">
        <f t="shared" si="131"/>
        <v>-1.1780245184121758</v>
      </c>
    </row>
    <row r="4194" spans="1:14" x14ac:dyDescent="0.25">
      <c r="A4194" s="111" t="s">
        <v>703</v>
      </c>
      <c r="B4194" s="111">
        <f>INDEX(kommuner!C:C,MATCH(_xlfn.NUMBERVALUE(A4194),kommuner!B:B,0))</f>
        <v>3801</v>
      </c>
      <c r="C4194" s="111" t="s">
        <v>127</v>
      </c>
      <c r="D4194" s="111" t="s">
        <v>127</v>
      </c>
      <c r="E4194" s="111" t="s">
        <v>126</v>
      </c>
      <c r="F4194" s="111" t="s">
        <v>179</v>
      </c>
      <c r="G4194" s="111" t="s">
        <v>190</v>
      </c>
      <c r="H4194" s="111" t="s">
        <v>179</v>
      </c>
      <c r="I4194" s="111" t="s">
        <v>190</v>
      </c>
      <c r="J4194" t="str">
        <f t="shared" si="130"/>
        <v>3801SkogMineraljordBlandingsskogLav</v>
      </c>
      <c r="K4194" s="111">
        <v>-3.814060654162915</v>
      </c>
      <c r="L4194" s="111">
        <v>0.85306406685236758</v>
      </c>
      <c r="M4194" s="111">
        <v>6.3979989500968365E-2</v>
      </c>
      <c r="N4194" s="112">
        <f t="shared" si="131"/>
        <v>-2.897016597809579</v>
      </c>
    </row>
    <row r="4195" spans="1:14" x14ac:dyDescent="0.25">
      <c r="A4195" s="111" t="s">
        <v>703</v>
      </c>
      <c r="B4195" s="111">
        <f>INDEX(kommuner!C:C,MATCH(_xlfn.NUMBERVALUE(A4195),kommuner!B:B,0))</f>
        <v>3801</v>
      </c>
      <c r="C4195" s="111" t="s">
        <v>127</v>
      </c>
      <c r="D4195" s="111" t="s">
        <v>127</v>
      </c>
      <c r="E4195" s="111" t="s">
        <v>126</v>
      </c>
      <c r="F4195" s="111" t="s">
        <v>179</v>
      </c>
      <c r="G4195" s="111" t="s">
        <v>173</v>
      </c>
      <c r="H4195" s="111" t="s">
        <v>179</v>
      </c>
      <c r="I4195" s="111" t="s">
        <v>173</v>
      </c>
      <c r="J4195" t="str">
        <f t="shared" si="130"/>
        <v>3801SkogMineraljordBlandingsskogMiddels</v>
      </c>
      <c r="K4195" s="111">
        <v>-4.5623521854183373</v>
      </c>
      <c r="L4195" s="111">
        <v>0.85306406685236758</v>
      </c>
      <c r="M4195" s="111">
        <v>6.3979989500968365E-2</v>
      </c>
      <c r="N4195" s="112">
        <f t="shared" si="131"/>
        <v>-3.6453081290650013</v>
      </c>
    </row>
    <row r="4196" spans="1:14" x14ac:dyDescent="0.25">
      <c r="A4196" s="111" t="s">
        <v>703</v>
      </c>
      <c r="B4196" s="111">
        <f>INDEX(kommuner!C:C,MATCH(_xlfn.NUMBERVALUE(A4196),kommuner!B:B,0))</f>
        <v>3801</v>
      </c>
      <c r="C4196" s="111" t="s">
        <v>127</v>
      </c>
      <c r="D4196" s="111" t="s">
        <v>127</v>
      </c>
      <c r="E4196" s="111" t="s">
        <v>126</v>
      </c>
      <c r="F4196" s="111" t="s">
        <v>179</v>
      </c>
      <c r="G4196" s="111" t="s">
        <v>186</v>
      </c>
      <c r="H4196" s="111" t="s">
        <v>179</v>
      </c>
      <c r="I4196" s="111" t="s">
        <v>186</v>
      </c>
      <c r="J4196" t="str">
        <f t="shared" si="130"/>
        <v>3801SkogMineraljordBlandingsskogSærs høy</v>
      </c>
      <c r="K4196" s="111">
        <v>-2.9395925245326562</v>
      </c>
      <c r="L4196" s="111">
        <v>0.85306406685236758</v>
      </c>
      <c r="M4196" s="111">
        <v>6.3979989500968365E-2</v>
      </c>
      <c r="N4196" s="112">
        <f t="shared" si="131"/>
        <v>-2.0225484681793202</v>
      </c>
    </row>
    <row r="4197" spans="1:14" x14ac:dyDescent="0.25">
      <c r="A4197" s="111" t="s">
        <v>703</v>
      </c>
      <c r="B4197" s="111">
        <f>INDEX(kommuner!C:C,MATCH(_xlfn.NUMBERVALUE(A4197),kommuner!B:B,0))</f>
        <v>3801</v>
      </c>
      <c r="C4197" s="111" t="s">
        <v>127</v>
      </c>
      <c r="D4197" s="111" t="s">
        <v>127</v>
      </c>
      <c r="E4197" s="111" t="s">
        <v>126</v>
      </c>
      <c r="F4197" s="111" t="s">
        <v>185</v>
      </c>
      <c r="G4197" s="111" t="s">
        <v>180</v>
      </c>
      <c r="H4197" s="111" t="s">
        <v>185</v>
      </c>
      <c r="I4197" s="111" t="s">
        <v>180</v>
      </c>
      <c r="J4197" t="str">
        <f t="shared" si="130"/>
        <v>3801SkogMineraljordLauvskogHøy</v>
      </c>
      <c r="K4197" s="111">
        <v>-3.6072016095960531</v>
      </c>
      <c r="L4197" s="111">
        <v>0.85306406685236758</v>
      </c>
      <c r="M4197" s="111">
        <v>6.3979989500968365E-2</v>
      </c>
      <c r="N4197" s="112">
        <f t="shared" si="131"/>
        <v>-2.6901575532427171</v>
      </c>
    </row>
    <row r="4198" spans="1:14" x14ac:dyDescent="0.25">
      <c r="A4198" s="111" t="s">
        <v>703</v>
      </c>
      <c r="B4198" s="111">
        <f>INDEX(kommuner!C:C,MATCH(_xlfn.NUMBERVALUE(A4198),kommuner!B:B,0))</f>
        <v>3801</v>
      </c>
      <c r="C4198" s="111" t="s">
        <v>127</v>
      </c>
      <c r="D4198" s="111" t="s">
        <v>127</v>
      </c>
      <c r="E4198" s="111" t="s">
        <v>126</v>
      </c>
      <c r="F4198" s="111" t="s">
        <v>185</v>
      </c>
      <c r="G4198" s="111" t="s">
        <v>167</v>
      </c>
      <c r="H4198" s="111" t="s">
        <v>185</v>
      </c>
      <c r="I4198" s="111" t="s">
        <v>167</v>
      </c>
      <c r="J4198" t="str">
        <f t="shared" si="130"/>
        <v>3801SkogMineraljordLauvskogImpediment</v>
      </c>
      <c r="K4198" s="111">
        <v>-1.1043030228661443</v>
      </c>
      <c r="L4198" s="111">
        <v>0.85306406685236758</v>
      </c>
      <c r="M4198" s="111">
        <v>6.3979989500968365E-2</v>
      </c>
      <c r="N4198" s="112">
        <f t="shared" si="131"/>
        <v>-0.18725896651280841</v>
      </c>
    </row>
    <row r="4199" spans="1:14" x14ac:dyDescent="0.25">
      <c r="A4199" s="111" t="s">
        <v>703</v>
      </c>
      <c r="B4199" s="111">
        <f>INDEX(kommuner!C:C,MATCH(_xlfn.NUMBERVALUE(A4199),kommuner!B:B,0))</f>
        <v>3801</v>
      </c>
      <c r="C4199" s="111" t="s">
        <v>127</v>
      </c>
      <c r="D4199" s="111" t="s">
        <v>127</v>
      </c>
      <c r="E4199" s="111" t="s">
        <v>126</v>
      </c>
      <c r="F4199" s="111" t="s">
        <v>185</v>
      </c>
      <c r="G4199" s="111" t="s">
        <v>190</v>
      </c>
      <c r="H4199" s="111" t="s">
        <v>185</v>
      </c>
      <c r="I4199" s="111" t="s">
        <v>190</v>
      </c>
      <c r="J4199" t="str">
        <f t="shared" si="130"/>
        <v>3801SkogMineraljordLauvskogLav</v>
      </c>
      <c r="K4199" s="111">
        <v>-8.9748170935426599E-2</v>
      </c>
      <c r="L4199" s="111">
        <v>0.85306406685236758</v>
      </c>
      <c r="M4199" s="111">
        <v>6.3979989500968365E-2</v>
      </c>
      <c r="N4199" s="112">
        <f t="shared" si="131"/>
        <v>0.82729588541790933</v>
      </c>
    </row>
    <row r="4200" spans="1:14" x14ac:dyDescent="0.25">
      <c r="A4200" s="111" t="s">
        <v>703</v>
      </c>
      <c r="B4200" s="111">
        <f>INDEX(kommuner!C:C,MATCH(_xlfn.NUMBERVALUE(A4200),kommuner!B:B,0))</f>
        <v>3801</v>
      </c>
      <c r="C4200" s="111" t="s">
        <v>127</v>
      </c>
      <c r="D4200" s="111" t="s">
        <v>127</v>
      </c>
      <c r="E4200" s="111" t="s">
        <v>126</v>
      </c>
      <c r="F4200" s="111" t="s">
        <v>185</v>
      </c>
      <c r="G4200" s="111" t="s">
        <v>173</v>
      </c>
      <c r="H4200" s="111" t="s">
        <v>185</v>
      </c>
      <c r="I4200" s="111" t="s">
        <v>173</v>
      </c>
      <c r="J4200" t="str">
        <f t="shared" si="130"/>
        <v>3801SkogMineraljordLauvskogMiddels</v>
      </c>
      <c r="K4200" s="111">
        <v>-2.4151390344437029</v>
      </c>
      <c r="L4200" s="111">
        <v>0.85306406685236758</v>
      </c>
      <c r="M4200" s="111">
        <v>6.3979989500968365E-2</v>
      </c>
      <c r="N4200" s="112">
        <f t="shared" si="131"/>
        <v>-1.4980949780903672</v>
      </c>
    </row>
    <row r="4201" spans="1:14" x14ac:dyDescent="0.25">
      <c r="A4201" s="111" t="s">
        <v>703</v>
      </c>
      <c r="B4201" s="111">
        <f>INDEX(kommuner!C:C,MATCH(_xlfn.NUMBERVALUE(A4201),kommuner!B:B,0))</f>
        <v>3801</v>
      </c>
      <c r="C4201" s="111" t="s">
        <v>127</v>
      </c>
      <c r="D4201" s="111" t="s">
        <v>127</v>
      </c>
      <c r="E4201" s="111" t="s">
        <v>126</v>
      </c>
      <c r="F4201" s="111" t="s">
        <v>185</v>
      </c>
      <c r="G4201" s="111" t="s">
        <v>186</v>
      </c>
      <c r="H4201" s="111" t="s">
        <v>185</v>
      </c>
      <c r="I4201" s="111" t="s">
        <v>186</v>
      </c>
      <c r="J4201" t="str">
        <f t="shared" si="130"/>
        <v>3801SkogMineraljordLauvskogSærs høy</v>
      </c>
      <c r="K4201" s="111">
        <v>-3.6560473259425113</v>
      </c>
      <c r="L4201" s="111">
        <v>0.85306406685236758</v>
      </c>
      <c r="M4201" s="111">
        <v>6.3979989500968365E-2</v>
      </c>
      <c r="N4201" s="112">
        <f t="shared" si="131"/>
        <v>-2.7390032695891753</v>
      </c>
    </row>
    <row r="4202" spans="1:14" x14ac:dyDescent="0.25">
      <c r="A4202" s="111" t="s">
        <v>703</v>
      </c>
      <c r="B4202" s="111">
        <f>INDEX(kommuner!C:C,MATCH(_xlfn.NUMBERVALUE(A4202),kommuner!B:B,0))</f>
        <v>3801</v>
      </c>
      <c r="C4202" s="111" t="s">
        <v>127</v>
      </c>
      <c r="D4202" s="111" t="s">
        <v>127</v>
      </c>
      <c r="E4202" s="111" t="s">
        <v>123</v>
      </c>
      <c r="F4202" s="111" t="s">
        <v>172</v>
      </c>
      <c r="G4202" s="111" t="s">
        <v>180</v>
      </c>
      <c r="H4202" s="111" t="s">
        <v>172</v>
      </c>
      <c r="I4202" s="111" t="s">
        <v>180</v>
      </c>
      <c r="J4202" t="str">
        <f t="shared" si="130"/>
        <v>3801SkogOrganisk jordBarskogHøy</v>
      </c>
      <c r="K4202" s="111">
        <v>-2.5184559031994138</v>
      </c>
      <c r="L4202" s="111">
        <v>0.92784825435236762</v>
      </c>
      <c r="M4202" s="111">
        <v>0.46518126042825314</v>
      </c>
      <c r="N4202" s="112">
        <f t="shared" si="131"/>
        <v>-1.1254263884187932</v>
      </c>
    </row>
    <row r="4203" spans="1:14" x14ac:dyDescent="0.25">
      <c r="A4203" s="111" t="s">
        <v>703</v>
      </c>
      <c r="B4203" s="111">
        <f>INDEX(kommuner!C:C,MATCH(_xlfn.NUMBERVALUE(A4203),kommuner!B:B,0))</f>
        <v>3801</v>
      </c>
      <c r="C4203" s="111" t="s">
        <v>127</v>
      </c>
      <c r="D4203" s="111" t="s">
        <v>127</v>
      </c>
      <c r="E4203" s="111" t="s">
        <v>123</v>
      </c>
      <c r="F4203" s="111" t="s">
        <v>172</v>
      </c>
      <c r="G4203" s="111" t="s">
        <v>167</v>
      </c>
      <c r="H4203" s="111" t="s">
        <v>172</v>
      </c>
      <c r="I4203" s="111" t="s">
        <v>167</v>
      </c>
      <c r="J4203" t="str">
        <f t="shared" si="130"/>
        <v>3801SkogOrganisk jordBarskogImpediment</v>
      </c>
      <c r="K4203" s="111">
        <v>-0.13011741963904588</v>
      </c>
      <c r="L4203" s="111">
        <v>0.92784825435236762</v>
      </c>
      <c r="M4203" s="111">
        <v>0.46510463492953991</v>
      </c>
      <c r="N4203" s="112">
        <f t="shared" si="131"/>
        <v>1.2628354696428616</v>
      </c>
    </row>
    <row r="4204" spans="1:14" x14ac:dyDescent="0.25">
      <c r="A4204" s="111" t="s">
        <v>703</v>
      </c>
      <c r="B4204" s="111">
        <f>INDEX(kommuner!C:C,MATCH(_xlfn.NUMBERVALUE(A4204),kommuner!B:B,0))</f>
        <v>3801</v>
      </c>
      <c r="C4204" s="111" t="s">
        <v>127</v>
      </c>
      <c r="D4204" s="111" t="s">
        <v>127</v>
      </c>
      <c r="E4204" s="111" t="s">
        <v>123</v>
      </c>
      <c r="F4204" s="111" t="s">
        <v>172</v>
      </c>
      <c r="G4204" s="111" t="s">
        <v>190</v>
      </c>
      <c r="H4204" s="111" t="s">
        <v>172</v>
      </c>
      <c r="I4204" s="111" t="s">
        <v>190</v>
      </c>
      <c r="J4204" t="str">
        <f t="shared" si="130"/>
        <v>3801SkogOrganisk jordBarskogLav</v>
      </c>
      <c r="K4204" s="111">
        <v>-0.50666953101693391</v>
      </c>
      <c r="L4204" s="111">
        <v>0.92784825435236762</v>
      </c>
      <c r="M4204" s="111">
        <v>0.46510463492953991</v>
      </c>
      <c r="N4204" s="112">
        <f t="shared" si="131"/>
        <v>0.88628335826497362</v>
      </c>
    </row>
    <row r="4205" spans="1:14" x14ac:dyDescent="0.25">
      <c r="A4205" s="111" t="s">
        <v>703</v>
      </c>
      <c r="B4205" s="111">
        <f>INDEX(kommuner!C:C,MATCH(_xlfn.NUMBERVALUE(A4205),kommuner!B:B,0))</f>
        <v>3801</v>
      </c>
      <c r="C4205" s="111" t="s">
        <v>127</v>
      </c>
      <c r="D4205" s="111" t="s">
        <v>127</v>
      </c>
      <c r="E4205" s="111" t="s">
        <v>123</v>
      </c>
      <c r="F4205" s="111" t="s">
        <v>172</v>
      </c>
      <c r="G4205" s="111" t="s">
        <v>173</v>
      </c>
      <c r="H4205" s="111" t="s">
        <v>172</v>
      </c>
      <c r="I4205" s="111" t="s">
        <v>173</v>
      </c>
      <c r="J4205" t="str">
        <f t="shared" si="130"/>
        <v>3801SkogOrganisk jordBarskogMiddels</v>
      </c>
      <c r="K4205" s="111">
        <v>-1.5571490961494638</v>
      </c>
      <c r="L4205" s="111">
        <v>0.92784825435236762</v>
      </c>
      <c r="M4205" s="111">
        <v>0.46518126042825314</v>
      </c>
      <c r="N4205" s="112">
        <f t="shared" si="131"/>
        <v>-0.16411958136884308</v>
      </c>
    </row>
    <row r="4206" spans="1:14" x14ac:dyDescent="0.25">
      <c r="A4206" s="111" t="s">
        <v>703</v>
      </c>
      <c r="B4206" s="111">
        <f>INDEX(kommuner!C:C,MATCH(_xlfn.NUMBERVALUE(A4206),kommuner!B:B,0))</f>
        <v>3801</v>
      </c>
      <c r="C4206" s="111" t="s">
        <v>127</v>
      </c>
      <c r="D4206" s="111" t="s">
        <v>127</v>
      </c>
      <c r="E4206" s="111" t="s">
        <v>123</v>
      </c>
      <c r="F4206" s="111" t="s">
        <v>172</v>
      </c>
      <c r="G4206" s="111" t="s">
        <v>186</v>
      </c>
      <c r="H4206" s="111" t="s">
        <v>172</v>
      </c>
      <c r="I4206" s="111" t="s">
        <v>186</v>
      </c>
      <c r="J4206" t="str">
        <f t="shared" si="130"/>
        <v>3801SkogOrganisk jordBarskogSærs høy</v>
      </c>
      <c r="K4206" s="111">
        <v>2.5548655235722699</v>
      </c>
      <c r="L4206" s="111">
        <v>0.92784825435236762</v>
      </c>
      <c r="M4206" s="111">
        <v>0.46518126042825314</v>
      </c>
      <c r="N4206" s="112">
        <f t="shared" si="131"/>
        <v>3.9478950383528906</v>
      </c>
    </row>
    <row r="4207" spans="1:14" x14ac:dyDescent="0.25">
      <c r="A4207" s="111" t="s">
        <v>703</v>
      </c>
      <c r="B4207" s="111">
        <f>INDEX(kommuner!C:C,MATCH(_xlfn.NUMBERVALUE(A4207),kommuner!B:B,0))</f>
        <v>3801</v>
      </c>
      <c r="C4207" s="111" t="s">
        <v>127</v>
      </c>
      <c r="D4207" s="111" t="s">
        <v>127</v>
      </c>
      <c r="E4207" s="111" t="s">
        <v>123</v>
      </c>
      <c r="F4207" s="111" t="s">
        <v>179</v>
      </c>
      <c r="G4207" s="111" t="s">
        <v>180</v>
      </c>
      <c r="H4207" s="111" t="s">
        <v>179</v>
      </c>
      <c r="I4207" s="111" t="s">
        <v>180</v>
      </c>
      <c r="J4207" t="str">
        <f t="shared" si="130"/>
        <v>3801SkogOrganisk jordBlandingsskogHøy</v>
      </c>
      <c r="K4207" s="111">
        <v>-5.5554344456832343</v>
      </c>
      <c r="L4207" s="111">
        <v>0.92784825435236762</v>
      </c>
      <c r="M4207" s="111">
        <v>0.46510463492953991</v>
      </c>
      <c r="N4207" s="112">
        <f t="shared" si="131"/>
        <v>-4.1624815564013264</v>
      </c>
    </row>
    <row r="4208" spans="1:14" x14ac:dyDescent="0.25">
      <c r="A4208" s="111" t="s">
        <v>703</v>
      </c>
      <c r="B4208" s="111">
        <f>INDEX(kommuner!C:C,MATCH(_xlfn.NUMBERVALUE(A4208),kommuner!B:B,0))</f>
        <v>3801</v>
      </c>
      <c r="C4208" s="111" t="s">
        <v>127</v>
      </c>
      <c r="D4208" s="111" t="s">
        <v>127</v>
      </c>
      <c r="E4208" s="111" t="s">
        <v>123</v>
      </c>
      <c r="F4208" s="111" t="s">
        <v>179</v>
      </c>
      <c r="G4208" s="111" t="s">
        <v>167</v>
      </c>
      <c r="H4208" s="111" t="s">
        <v>179</v>
      </c>
      <c r="I4208" s="111" t="s">
        <v>167</v>
      </c>
      <c r="J4208" t="str">
        <f t="shared" si="130"/>
        <v>3801SkogOrganisk jordBlandingsskogImpediment</v>
      </c>
      <c r="K4208" s="111">
        <v>-0.28586344175800005</v>
      </c>
      <c r="L4208" s="111">
        <v>0.92784825435236762</v>
      </c>
      <c r="M4208" s="111">
        <v>0.46510463492953991</v>
      </c>
      <c r="N4208" s="112">
        <f t="shared" si="131"/>
        <v>1.1070894475239075</v>
      </c>
    </row>
    <row r="4209" spans="1:14" x14ac:dyDescent="0.25">
      <c r="A4209" s="111" t="s">
        <v>703</v>
      </c>
      <c r="B4209" s="111">
        <f>INDEX(kommuner!C:C,MATCH(_xlfn.NUMBERVALUE(A4209),kommuner!B:B,0))</f>
        <v>3801</v>
      </c>
      <c r="C4209" s="111" t="s">
        <v>127</v>
      </c>
      <c r="D4209" s="111" t="s">
        <v>127</v>
      </c>
      <c r="E4209" s="111" t="s">
        <v>123</v>
      </c>
      <c r="F4209" s="111" t="s">
        <v>179</v>
      </c>
      <c r="G4209" s="111" t="s">
        <v>190</v>
      </c>
      <c r="H4209" s="111" t="s">
        <v>179</v>
      </c>
      <c r="I4209" s="111" t="s">
        <v>190</v>
      </c>
      <c r="J4209" t="str">
        <f t="shared" si="130"/>
        <v>3801SkogOrganisk jordBlandingsskogLav</v>
      </c>
      <c r="K4209" s="111">
        <v>-1.2347339377887629</v>
      </c>
      <c r="L4209" s="111">
        <v>0.92784825435236762</v>
      </c>
      <c r="M4209" s="111">
        <v>0.46510463492953991</v>
      </c>
      <c r="N4209" s="112">
        <f t="shared" si="131"/>
        <v>0.15821895149314458</v>
      </c>
    </row>
    <row r="4210" spans="1:14" x14ac:dyDescent="0.25">
      <c r="A4210" s="111" t="s">
        <v>703</v>
      </c>
      <c r="B4210" s="111">
        <f>INDEX(kommuner!C:C,MATCH(_xlfn.NUMBERVALUE(A4210),kommuner!B:B,0))</f>
        <v>3801</v>
      </c>
      <c r="C4210" s="111" t="s">
        <v>127</v>
      </c>
      <c r="D4210" s="111" t="s">
        <v>127</v>
      </c>
      <c r="E4210" s="111" t="s">
        <v>123</v>
      </c>
      <c r="F4210" s="111" t="s">
        <v>179</v>
      </c>
      <c r="G4210" s="111" t="s">
        <v>173</v>
      </c>
      <c r="H4210" s="111" t="s">
        <v>179</v>
      </c>
      <c r="I4210" s="111" t="s">
        <v>173</v>
      </c>
      <c r="J4210" t="str">
        <f t="shared" si="130"/>
        <v>3801SkogOrganisk jordBlandingsskogMiddels</v>
      </c>
      <c r="K4210" s="111">
        <v>-2.4239591752717748</v>
      </c>
      <c r="L4210" s="111">
        <v>0.92784825435236762</v>
      </c>
      <c r="M4210" s="111">
        <v>0.46510463492953991</v>
      </c>
      <c r="N4210" s="112">
        <f t="shared" si="131"/>
        <v>-1.0310062859898674</v>
      </c>
    </row>
    <row r="4211" spans="1:14" x14ac:dyDescent="0.25">
      <c r="A4211" s="111" t="s">
        <v>703</v>
      </c>
      <c r="B4211" s="111">
        <f>INDEX(kommuner!C:C,MATCH(_xlfn.NUMBERVALUE(A4211),kommuner!B:B,0))</f>
        <v>3801</v>
      </c>
      <c r="C4211" s="111" t="s">
        <v>127</v>
      </c>
      <c r="D4211" s="111" t="s">
        <v>127</v>
      </c>
      <c r="E4211" s="111" t="s">
        <v>123</v>
      </c>
      <c r="F4211" s="111" t="s">
        <v>179</v>
      </c>
      <c r="G4211" s="111" t="s">
        <v>186</v>
      </c>
      <c r="H4211" s="111" t="s">
        <v>179</v>
      </c>
      <c r="I4211" s="111" t="s">
        <v>186</v>
      </c>
      <c r="J4211" t="str">
        <f t="shared" si="130"/>
        <v>3801SkogOrganisk jordBlandingsskogSærs høy</v>
      </c>
      <c r="K4211" s="111">
        <v>-1.5726115302258048</v>
      </c>
      <c r="L4211" s="111">
        <v>0.92784825435236762</v>
      </c>
      <c r="M4211" s="111">
        <v>0.46510463492953991</v>
      </c>
      <c r="N4211" s="112">
        <f t="shared" si="131"/>
        <v>-0.17965864094389727</v>
      </c>
    </row>
    <row r="4212" spans="1:14" x14ac:dyDescent="0.25">
      <c r="A4212" s="111" t="s">
        <v>703</v>
      </c>
      <c r="B4212" s="111">
        <f>INDEX(kommuner!C:C,MATCH(_xlfn.NUMBERVALUE(A4212),kommuner!B:B,0))</f>
        <v>3801</v>
      </c>
      <c r="C4212" s="111" t="s">
        <v>127</v>
      </c>
      <c r="D4212" s="111" t="s">
        <v>127</v>
      </c>
      <c r="E4212" s="111" t="s">
        <v>123</v>
      </c>
      <c r="F4212" s="111" t="s">
        <v>185</v>
      </c>
      <c r="G4212" s="111" t="s">
        <v>180</v>
      </c>
      <c r="H4212" s="111" t="s">
        <v>185</v>
      </c>
      <c r="I4212" s="111" t="s">
        <v>180</v>
      </c>
      <c r="J4212" t="str">
        <f t="shared" si="130"/>
        <v>3801SkogOrganisk jordLauvskogHøy</v>
      </c>
      <c r="K4212" s="111">
        <v>-1.9913688882377358</v>
      </c>
      <c r="L4212" s="111">
        <v>0.92784825435236762</v>
      </c>
      <c r="M4212" s="111">
        <v>0.46510463492953991</v>
      </c>
      <c r="N4212" s="112">
        <f t="shared" si="131"/>
        <v>-0.59841599895582831</v>
      </c>
    </row>
    <row r="4213" spans="1:14" x14ac:dyDescent="0.25">
      <c r="A4213" s="111" t="s">
        <v>703</v>
      </c>
      <c r="B4213" s="111">
        <f>INDEX(kommuner!C:C,MATCH(_xlfn.NUMBERVALUE(A4213),kommuner!B:B,0))</f>
        <v>3801</v>
      </c>
      <c r="C4213" s="111" t="s">
        <v>127</v>
      </c>
      <c r="D4213" s="111" t="s">
        <v>127</v>
      </c>
      <c r="E4213" s="111" t="s">
        <v>123</v>
      </c>
      <c r="F4213" s="111" t="s">
        <v>185</v>
      </c>
      <c r="G4213" s="111" t="s">
        <v>167</v>
      </c>
      <c r="H4213" s="111" t="s">
        <v>185</v>
      </c>
      <c r="I4213" s="111" t="s">
        <v>167</v>
      </c>
      <c r="J4213" t="str">
        <f t="shared" si="130"/>
        <v>3801SkogOrganisk jordLauvskogImpediment</v>
      </c>
      <c r="K4213" s="111">
        <v>0.35000626494250675</v>
      </c>
      <c r="L4213" s="111">
        <v>0.92784825435236762</v>
      </c>
      <c r="M4213" s="111">
        <v>0.46510463492953991</v>
      </c>
      <c r="N4213" s="112">
        <f t="shared" si="131"/>
        <v>1.7429591542244141</v>
      </c>
    </row>
    <row r="4214" spans="1:14" x14ac:dyDescent="0.25">
      <c r="A4214" s="111" t="s">
        <v>703</v>
      </c>
      <c r="B4214" s="111">
        <f>INDEX(kommuner!C:C,MATCH(_xlfn.NUMBERVALUE(A4214),kommuner!B:B,0))</f>
        <v>3801</v>
      </c>
      <c r="C4214" s="111" t="s">
        <v>127</v>
      </c>
      <c r="D4214" s="111" t="s">
        <v>127</v>
      </c>
      <c r="E4214" s="111" t="s">
        <v>123</v>
      </c>
      <c r="F4214" s="111" t="s">
        <v>185</v>
      </c>
      <c r="G4214" s="111" t="s">
        <v>190</v>
      </c>
      <c r="H4214" s="111" t="s">
        <v>185</v>
      </c>
      <c r="I4214" s="111" t="s">
        <v>190</v>
      </c>
      <c r="J4214" t="str">
        <f t="shared" si="130"/>
        <v>3801SkogOrganisk jordLauvskogLav</v>
      </c>
      <c r="K4214" s="111">
        <v>1.1144075558526714</v>
      </c>
      <c r="L4214" s="111">
        <v>0.92784825435236762</v>
      </c>
      <c r="M4214" s="111">
        <v>0.46510463492953991</v>
      </c>
      <c r="N4214" s="112">
        <f t="shared" si="131"/>
        <v>2.5073604451345788</v>
      </c>
    </row>
    <row r="4215" spans="1:14" x14ac:dyDescent="0.25">
      <c r="A4215" s="111" t="s">
        <v>703</v>
      </c>
      <c r="B4215" s="111">
        <f>INDEX(kommuner!C:C,MATCH(_xlfn.NUMBERVALUE(A4215),kommuner!B:B,0))</f>
        <v>3801</v>
      </c>
      <c r="C4215" s="111" t="s">
        <v>127</v>
      </c>
      <c r="D4215" s="111" t="s">
        <v>127</v>
      </c>
      <c r="E4215" s="111" t="s">
        <v>123</v>
      </c>
      <c r="F4215" s="111" t="s">
        <v>185</v>
      </c>
      <c r="G4215" s="111" t="s">
        <v>173</v>
      </c>
      <c r="H4215" s="111" t="s">
        <v>185</v>
      </c>
      <c r="I4215" s="111" t="s">
        <v>173</v>
      </c>
      <c r="J4215" t="str">
        <f t="shared" si="130"/>
        <v>3801SkogOrganisk jordLauvskogMiddels</v>
      </c>
      <c r="K4215" s="111">
        <v>-0.62664468270982987</v>
      </c>
      <c r="L4215" s="111">
        <v>0.92784825435236762</v>
      </c>
      <c r="M4215" s="111">
        <v>0.46510463492953991</v>
      </c>
      <c r="N4215" s="112">
        <f t="shared" si="131"/>
        <v>0.76630820657207765</v>
      </c>
    </row>
    <row r="4216" spans="1:14" x14ac:dyDescent="0.25">
      <c r="A4216" s="111" t="s">
        <v>703</v>
      </c>
      <c r="B4216" s="111">
        <f>INDEX(kommuner!C:C,MATCH(_xlfn.NUMBERVALUE(A4216),kommuner!B:B,0))</f>
        <v>3801</v>
      </c>
      <c r="C4216" s="111" t="s">
        <v>127</v>
      </c>
      <c r="D4216" s="111" t="s">
        <v>127</v>
      </c>
      <c r="E4216" s="111" t="s">
        <v>123</v>
      </c>
      <c r="F4216" s="111" t="s">
        <v>185</v>
      </c>
      <c r="G4216" s="111" t="s">
        <v>186</v>
      </c>
      <c r="H4216" s="111" t="s">
        <v>185</v>
      </c>
      <c r="I4216" s="111" t="s">
        <v>186</v>
      </c>
      <c r="J4216" t="str">
        <f t="shared" si="130"/>
        <v>3801SkogOrganisk jordLauvskogSærs høy</v>
      </c>
      <c r="K4216" s="111">
        <v>-1.8997279926091779</v>
      </c>
      <c r="L4216" s="111">
        <v>0.92784825435236762</v>
      </c>
      <c r="M4216" s="111">
        <v>0.46510463492953991</v>
      </c>
      <c r="N4216" s="112">
        <f t="shared" si="131"/>
        <v>-0.50677510332727038</v>
      </c>
    </row>
    <row r="4217" spans="1:14" x14ac:dyDescent="0.25">
      <c r="A4217" s="111" t="s">
        <v>703</v>
      </c>
      <c r="B4217" s="111">
        <f>INDEX(kommuner!C:C,MATCH(_xlfn.NUMBERVALUE(A4217),kommuner!B:B,0))</f>
        <v>3801</v>
      </c>
      <c r="C4217" s="111" t="s">
        <v>83</v>
      </c>
      <c r="D4217" s="111" t="s">
        <v>83</v>
      </c>
      <c r="E4217" s="111" t="s">
        <v>126</v>
      </c>
      <c r="F4217" s="111" t="s">
        <v>139</v>
      </c>
      <c r="G4217" s="111" t="s">
        <v>139</v>
      </c>
      <c r="H4217" s="111" t="s">
        <v>139</v>
      </c>
      <c r="I4217" s="111" t="s">
        <v>139</v>
      </c>
      <c r="J4217" t="str">
        <f t="shared" si="130"/>
        <v>3801Utbygd arealMineraljord</v>
      </c>
      <c r="K4217" s="111">
        <v>0.42279414509845159</v>
      </c>
      <c r="L4217" s="111">
        <v>0</v>
      </c>
      <c r="M4217" s="111">
        <v>1.303047089454229E-2</v>
      </c>
      <c r="N4217" s="112">
        <f t="shared" si="131"/>
        <v>0.43582461599299388</v>
      </c>
    </row>
    <row r="4218" spans="1:14" x14ac:dyDescent="0.25">
      <c r="A4218" s="111" t="s">
        <v>703</v>
      </c>
      <c r="B4218" s="111">
        <f>INDEX(kommuner!C:C,MATCH(_xlfn.NUMBERVALUE(A4218),kommuner!B:B,0))</f>
        <v>3801</v>
      </c>
      <c r="C4218" s="111" t="s">
        <v>83</v>
      </c>
      <c r="D4218" s="111" t="s">
        <v>83</v>
      </c>
      <c r="E4218" s="111" t="s">
        <v>123</v>
      </c>
      <c r="F4218" s="111" t="s">
        <v>139</v>
      </c>
      <c r="G4218" s="111" t="s">
        <v>139</v>
      </c>
      <c r="H4218" s="111" t="s">
        <v>139</v>
      </c>
      <c r="I4218" s="111" t="s">
        <v>139</v>
      </c>
      <c r="J4218" t="str">
        <f t="shared" si="130"/>
        <v>3801Utbygd arealOrganisk jord</v>
      </c>
      <c r="K4218" s="111">
        <v>29.011421395201612</v>
      </c>
      <c r="L4218" s="111">
        <v>0</v>
      </c>
      <c r="M4218" s="111">
        <v>1.303047089454229E-2</v>
      </c>
      <c r="N4218" s="112">
        <f t="shared" si="131"/>
        <v>29.024451866096154</v>
      </c>
    </row>
    <row r="4219" spans="1:14" x14ac:dyDescent="0.25">
      <c r="A4219" s="111" t="s">
        <v>703</v>
      </c>
      <c r="B4219" s="111">
        <f>INDEX(kommuner!C:C,MATCH(_xlfn.NUMBERVALUE(A4219),kommuner!B:B,0))</f>
        <v>3801</v>
      </c>
      <c r="C4219" s="111" t="s">
        <v>181</v>
      </c>
      <c r="D4219" s="111" t="s">
        <v>181</v>
      </c>
      <c r="E4219" s="111" t="s">
        <v>123</v>
      </c>
      <c r="F4219" s="111" t="s">
        <v>139</v>
      </c>
      <c r="G4219" s="111" t="s">
        <v>139</v>
      </c>
      <c r="H4219" s="111" t="s">
        <v>139</v>
      </c>
      <c r="I4219" s="111" t="s">
        <v>139</v>
      </c>
      <c r="J4219" t="str">
        <f t="shared" si="130"/>
        <v>3801Vann og myrOrganisk jord</v>
      </c>
      <c r="K4219" s="111">
        <v>-0.31088998224577308</v>
      </c>
      <c r="L4219" s="111">
        <v>0</v>
      </c>
      <c r="M4219" s="111">
        <v>0</v>
      </c>
      <c r="N4219" s="112">
        <f t="shared" si="131"/>
        <v>-0.31088998224577308</v>
      </c>
    </row>
    <row r="4220" spans="1:14" x14ac:dyDescent="0.25">
      <c r="A4220" s="111" t="s">
        <v>704</v>
      </c>
      <c r="B4220" s="111">
        <f>INDEX(kommuner!C:C,MATCH(_xlfn.NUMBERVALUE(A4220),kommuner!B:B,0))</f>
        <v>3803</v>
      </c>
      <c r="C4220" s="111" t="s">
        <v>82</v>
      </c>
      <c r="D4220" s="111" t="s">
        <v>82</v>
      </c>
      <c r="E4220" s="111" t="s">
        <v>126</v>
      </c>
      <c r="F4220" s="111" t="s">
        <v>139</v>
      </c>
      <c r="G4220" s="111" t="s">
        <v>139</v>
      </c>
      <c r="H4220" s="111" t="s">
        <v>139</v>
      </c>
      <c r="I4220" s="111" t="s">
        <v>139</v>
      </c>
      <c r="J4220" t="str">
        <f t="shared" si="130"/>
        <v>3803Annen utmarkMineraljord</v>
      </c>
      <c r="K4220" s="111">
        <v>-0.16852781479621071</v>
      </c>
      <c r="L4220" s="111">
        <v>0</v>
      </c>
      <c r="M4220" s="111">
        <v>0</v>
      </c>
      <c r="N4220" s="112">
        <f t="shared" si="131"/>
        <v>-0.16852781479621071</v>
      </c>
    </row>
    <row r="4221" spans="1:14" x14ac:dyDescent="0.25">
      <c r="A4221" s="111" t="s">
        <v>704</v>
      </c>
      <c r="B4221" s="111">
        <f>INDEX(kommuner!C:C,MATCH(_xlfn.NUMBERVALUE(A4221),kommuner!B:B,0))</f>
        <v>3803</v>
      </c>
      <c r="C4221" s="111" t="s">
        <v>121</v>
      </c>
      <c r="D4221" s="111" t="s">
        <v>121</v>
      </c>
      <c r="E4221" s="111" t="s">
        <v>126</v>
      </c>
      <c r="F4221" s="111" t="s">
        <v>139</v>
      </c>
      <c r="G4221" s="111" t="s">
        <v>139</v>
      </c>
      <c r="H4221" s="111" t="s">
        <v>139</v>
      </c>
      <c r="I4221" s="111" t="s">
        <v>139</v>
      </c>
      <c r="J4221" t="str">
        <f t="shared" si="130"/>
        <v>3803BeiteMineraljord</v>
      </c>
      <c r="K4221" s="111">
        <v>-0.43305842942580308</v>
      </c>
      <c r="L4221" s="111">
        <v>0</v>
      </c>
      <c r="M4221" s="111">
        <v>1.2448711246839999E-7</v>
      </c>
      <c r="N4221" s="112">
        <f t="shared" si="131"/>
        <v>-0.43305830493869063</v>
      </c>
    </row>
    <row r="4222" spans="1:14" x14ac:dyDescent="0.25">
      <c r="A4222" s="111" t="s">
        <v>704</v>
      </c>
      <c r="B4222" s="111">
        <f>INDEX(kommuner!C:C,MATCH(_xlfn.NUMBERVALUE(A4222),kommuner!B:B,0))</f>
        <v>3803</v>
      </c>
      <c r="C4222" s="111" t="s">
        <v>121</v>
      </c>
      <c r="D4222" s="111" t="s">
        <v>121</v>
      </c>
      <c r="E4222" s="111" t="s">
        <v>123</v>
      </c>
      <c r="F4222" s="111" t="s">
        <v>139</v>
      </c>
      <c r="G4222" s="111" t="s">
        <v>139</v>
      </c>
      <c r="H4222" s="111" t="s">
        <v>139</v>
      </c>
      <c r="I4222" s="111" t="s">
        <v>139</v>
      </c>
      <c r="J4222" t="str">
        <f t="shared" si="130"/>
        <v>3803BeiteOrganisk jord</v>
      </c>
      <c r="K4222" s="111">
        <v>12.077525935985037</v>
      </c>
      <c r="L4222" s="111">
        <v>1.6412500000000001</v>
      </c>
      <c r="M4222" s="111">
        <v>0</v>
      </c>
      <c r="N4222" s="112">
        <f t="shared" si="131"/>
        <v>13.718775935985036</v>
      </c>
    </row>
    <row r="4223" spans="1:14" x14ac:dyDescent="0.25">
      <c r="A4223" s="111" t="s">
        <v>704</v>
      </c>
      <c r="B4223" s="111">
        <f>INDEX(kommuner!C:C,MATCH(_xlfn.NUMBERVALUE(A4223),kommuner!B:B,0))</f>
        <v>3803</v>
      </c>
      <c r="C4223" s="111" t="s">
        <v>84</v>
      </c>
      <c r="D4223" s="111" t="s">
        <v>84</v>
      </c>
      <c r="E4223" s="111" t="s">
        <v>126</v>
      </c>
      <c r="F4223" s="111" t="s">
        <v>139</v>
      </c>
      <c r="G4223" s="111" t="s">
        <v>139</v>
      </c>
      <c r="H4223" s="111" t="s">
        <v>139</v>
      </c>
      <c r="I4223" s="111" t="s">
        <v>139</v>
      </c>
      <c r="J4223" t="str">
        <f t="shared" si="130"/>
        <v>3803Dyrket markMineraljord</v>
      </c>
      <c r="K4223" s="111">
        <v>-0.2187831800484587</v>
      </c>
      <c r="L4223" s="111">
        <v>0</v>
      </c>
      <c r="M4223" s="111">
        <v>0</v>
      </c>
      <c r="N4223" s="112">
        <f t="shared" si="131"/>
        <v>-0.2187831800484587</v>
      </c>
    </row>
    <row r="4224" spans="1:14" x14ac:dyDescent="0.25">
      <c r="A4224" s="111" t="s">
        <v>704</v>
      </c>
      <c r="B4224" s="111">
        <f>INDEX(kommuner!C:C,MATCH(_xlfn.NUMBERVALUE(A4224),kommuner!B:B,0))</f>
        <v>3803</v>
      </c>
      <c r="C4224" s="111" t="s">
        <v>84</v>
      </c>
      <c r="D4224" s="111" t="s">
        <v>84</v>
      </c>
      <c r="E4224" s="111" t="s">
        <v>123</v>
      </c>
      <c r="F4224" s="111" t="s">
        <v>139</v>
      </c>
      <c r="G4224" s="111" t="s">
        <v>139</v>
      </c>
      <c r="H4224" s="111" t="s">
        <v>139</v>
      </c>
      <c r="I4224" s="111" t="s">
        <v>139</v>
      </c>
      <c r="J4224" t="str">
        <f t="shared" si="130"/>
        <v>3803Dyrket markOrganisk jord</v>
      </c>
      <c r="K4224" s="111">
        <v>28.726149366675592</v>
      </c>
      <c r="L4224" s="111">
        <v>1.45625</v>
      </c>
      <c r="M4224" s="111">
        <v>0</v>
      </c>
      <c r="N4224" s="112">
        <f t="shared" si="131"/>
        <v>30.182399366675593</v>
      </c>
    </row>
    <row r="4225" spans="1:14" x14ac:dyDescent="0.25">
      <c r="A4225" s="111" t="s">
        <v>704</v>
      </c>
      <c r="B4225" s="111">
        <f>INDEX(kommuner!C:C,MATCH(_xlfn.NUMBERVALUE(A4225),kommuner!B:B,0))</f>
        <v>3803</v>
      </c>
      <c r="C4225" s="111" t="s">
        <v>127</v>
      </c>
      <c r="D4225" s="111" t="s">
        <v>127</v>
      </c>
      <c r="E4225" s="111" t="s">
        <v>126</v>
      </c>
      <c r="F4225" s="111" t="s">
        <v>172</v>
      </c>
      <c r="G4225" s="111" t="s">
        <v>180</v>
      </c>
      <c r="H4225" s="111" t="s">
        <v>172</v>
      </c>
      <c r="I4225" s="111" t="s">
        <v>180</v>
      </c>
      <c r="J4225" t="str">
        <f t="shared" si="130"/>
        <v>3803SkogMineraljordBarskogHøy</v>
      </c>
      <c r="K4225" s="111">
        <v>-4.2610596243420318</v>
      </c>
      <c r="L4225" s="111">
        <v>0.85306406685236758</v>
      </c>
      <c r="M4225" s="111">
        <v>6.4056614999681585E-2</v>
      </c>
      <c r="N4225" s="112">
        <f t="shared" si="131"/>
        <v>-3.3439389424899826</v>
      </c>
    </row>
    <row r="4226" spans="1:14" x14ac:dyDescent="0.25">
      <c r="A4226" s="111" t="s">
        <v>704</v>
      </c>
      <c r="B4226" s="111">
        <f>INDEX(kommuner!C:C,MATCH(_xlfn.NUMBERVALUE(A4226),kommuner!B:B,0))</f>
        <v>3803</v>
      </c>
      <c r="C4226" s="111" t="s">
        <v>127</v>
      </c>
      <c r="D4226" s="111" t="s">
        <v>127</v>
      </c>
      <c r="E4226" s="111" t="s">
        <v>126</v>
      </c>
      <c r="F4226" s="111" t="s">
        <v>172</v>
      </c>
      <c r="G4226" s="111" t="s">
        <v>167</v>
      </c>
      <c r="H4226" s="111" t="s">
        <v>172</v>
      </c>
      <c r="I4226" s="111" t="s">
        <v>167</v>
      </c>
      <c r="J4226" t="str">
        <f t="shared" si="130"/>
        <v>3803SkogMineraljordBarskogImpediment</v>
      </c>
      <c r="K4226" s="111">
        <v>-1.5740166960016819</v>
      </c>
      <c r="L4226" s="111">
        <v>0.85306406685236758</v>
      </c>
      <c r="M4226" s="111">
        <v>6.3979989500968365E-2</v>
      </c>
      <c r="N4226" s="112">
        <f t="shared" si="131"/>
        <v>-0.65697263964834596</v>
      </c>
    </row>
    <row r="4227" spans="1:14" x14ac:dyDescent="0.25">
      <c r="A4227" s="111" t="s">
        <v>704</v>
      </c>
      <c r="B4227" s="111">
        <f>INDEX(kommuner!C:C,MATCH(_xlfn.NUMBERVALUE(A4227),kommuner!B:B,0))</f>
        <v>3803</v>
      </c>
      <c r="C4227" s="111" t="s">
        <v>127</v>
      </c>
      <c r="D4227" s="111" t="s">
        <v>127</v>
      </c>
      <c r="E4227" s="111" t="s">
        <v>126</v>
      </c>
      <c r="F4227" s="111" t="s">
        <v>172</v>
      </c>
      <c r="G4227" s="111" t="s">
        <v>190</v>
      </c>
      <c r="H4227" s="111" t="s">
        <v>172</v>
      </c>
      <c r="I4227" s="111" t="s">
        <v>190</v>
      </c>
      <c r="J4227" t="str">
        <f t="shared" ref="J4227:J4290" si="132">B4227&amp;C4227&amp;E4227&amp;IF(C4227="Skog",F4227&amp;G4227,"")</f>
        <v>3803SkogMineraljordBarskogLav</v>
      </c>
      <c r="K4227" s="111">
        <v>-2.1094741240186856</v>
      </c>
      <c r="L4227" s="111">
        <v>0.85306406685236758</v>
      </c>
      <c r="M4227" s="111">
        <v>6.3979989500968365E-2</v>
      </c>
      <c r="N4227" s="112">
        <f t="shared" ref="N4227:N4290" si="133">SUM(K4227:M4227)</f>
        <v>-1.1924300676653499</v>
      </c>
    </row>
    <row r="4228" spans="1:14" x14ac:dyDescent="0.25">
      <c r="A4228" s="111" t="s">
        <v>704</v>
      </c>
      <c r="B4228" s="111">
        <f>INDEX(kommuner!C:C,MATCH(_xlfn.NUMBERVALUE(A4228),kommuner!B:B,0))</f>
        <v>3803</v>
      </c>
      <c r="C4228" s="111" t="s">
        <v>127</v>
      </c>
      <c r="D4228" s="111" t="s">
        <v>127</v>
      </c>
      <c r="E4228" s="111" t="s">
        <v>126</v>
      </c>
      <c r="F4228" s="111" t="s">
        <v>172</v>
      </c>
      <c r="G4228" s="111" t="s">
        <v>173</v>
      </c>
      <c r="H4228" s="111" t="s">
        <v>172</v>
      </c>
      <c r="I4228" s="111" t="s">
        <v>173</v>
      </c>
      <c r="J4228" t="str">
        <f t="shared" si="132"/>
        <v>3803SkogMineraljordBarskogMiddels</v>
      </c>
      <c r="K4228" s="111">
        <v>-2.8820985952554645</v>
      </c>
      <c r="L4228" s="111">
        <v>0.85306406685236758</v>
      </c>
      <c r="M4228" s="111">
        <v>6.4056614999681585E-2</v>
      </c>
      <c r="N4228" s="112">
        <f t="shared" si="133"/>
        <v>-1.9649779134034155</v>
      </c>
    </row>
    <row r="4229" spans="1:14" x14ac:dyDescent="0.25">
      <c r="A4229" s="111" t="s">
        <v>704</v>
      </c>
      <c r="B4229" s="111">
        <f>INDEX(kommuner!C:C,MATCH(_xlfn.NUMBERVALUE(A4229),kommuner!B:B,0))</f>
        <v>3803</v>
      </c>
      <c r="C4229" s="111" t="s">
        <v>127</v>
      </c>
      <c r="D4229" s="111" t="s">
        <v>127</v>
      </c>
      <c r="E4229" s="111" t="s">
        <v>126</v>
      </c>
      <c r="F4229" s="111" t="s">
        <v>172</v>
      </c>
      <c r="G4229" s="111" t="s">
        <v>186</v>
      </c>
      <c r="H4229" s="111" t="s">
        <v>172</v>
      </c>
      <c r="I4229" s="111" t="s">
        <v>186</v>
      </c>
      <c r="J4229" t="str">
        <f t="shared" si="132"/>
        <v>3803SkogMineraljordBarskogSærs høy</v>
      </c>
      <c r="K4229" s="111">
        <v>0.12072674540874306</v>
      </c>
      <c r="L4229" s="111">
        <v>0.85306406685236758</v>
      </c>
      <c r="M4229" s="111">
        <v>6.4056614999681585E-2</v>
      </c>
      <c r="N4229" s="112">
        <f t="shared" si="133"/>
        <v>1.0378474272607923</v>
      </c>
    </row>
    <row r="4230" spans="1:14" x14ac:dyDescent="0.25">
      <c r="A4230" s="111" t="s">
        <v>704</v>
      </c>
      <c r="B4230" s="111">
        <f>INDEX(kommuner!C:C,MATCH(_xlfn.NUMBERVALUE(A4230),kommuner!B:B,0))</f>
        <v>3803</v>
      </c>
      <c r="C4230" s="111" t="s">
        <v>127</v>
      </c>
      <c r="D4230" s="111" t="s">
        <v>127</v>
      </c>
      <c r="E4230" s="111" t="s">
        <v>126</v>
      </c>
      <c r="F4230" s="111" t="s">
        <v>179</v>
      </c>
      <c r="G4230" s="111" t="s">
        <v>180</v>
      </c>
      <c r="H4230" s="111" t="s">
        <v>179</v>
      </c>
      <c r="I4230" s="111" t="s">
        <v>180</v>
      </c>
      <c r="J4230" t="str">
        <f t="shared" si="132"/>
        <v>3803SkogMineraljordBlandingsskogHøy</v>
      </c>
      <c r="K4230" s="111">
        <v>-8.5703651807373102</v>
      </c>
      <c r="L4230" s="111">
        <v>0.85306406685236758</v>
      </c>
      <c r="M4230" s="111">
        <v>6.3979989500968365E-2</v>
      </c>
      <c r="N4230" s="112">
        <f t="shared" si="133"/>
        <v>-7.6533211243839743</v>
      </c>
    </row>
    <row r="4231" spans="1:14" x14ac:dyDescent="0.25">
      <c r="A4231" s="111" t="s">
        <v>704</v>
      </c>
      <c r="B4231" s="111">
        <f>INDEX(kommuner!C:C,MATCH(_xlfn.NUMBERVALUE(A4231),kommuner!B:B,0))</f>
        <v>3803</v>
      </c>
      <c r="C4231" s="111" t="s">
        <v>127</v>
      </c>
      <c r="D4231" s="111" t="s">
        <v>127</v>
      </c>
      <c r="E4231" s="111" t="s">
        <v>126</v>
      </c>
      <c r="F4231" s="111" t="s">
        <v>179</v>
      </c>
      <c r="G4231" s="111" t="s">
        <v>167</v>
      </c>
      <c r="H4231" s="111" t="s">
        <v>179</v>
      </c>
      <c r="I4231" s="111" t="s">
        <v>167</v>
      </c>
      <c r="J4231" t="str">
        <f t="shared" si="132"/>
        <v>3803SkogMineraljordBlandingsskogImpediment</v>
      </c>
      <c r="K4231" s="111">
        <v>-2.0950685747655116</v>
      </c>
      <c r="L4231" s="111">
        <v>0.85306406685236758</v>
      </c>
      <c r="M4231" s="111">
        <v>6.3979989500968365E-2</v>
      </c>
      <c r="N4231" s="112">
        <f t="shared" si="133"/>
        <v>-1.1780245184121758</v>
      </c>
    </row>
    <row r="4232" spans="1:14" x14ac:dyDescent="0.25">
      <c r="A4232" s="111" t="s">
        <v>704</v>
      </c>
      <c r="B4232" s="111">
        <f>INDEX(kommuner!C:C,MATCH(_xlfn.NUMBERVALUE(A4232),kommuner!B:B,0))</f>
        <v>3803</v>
      </c>
      <c r="C4232" s="111" t="s">
        <v>127</v>
      </c>
      <c r="D4232" s="111" t="s">
        <v>127</v>
      </c>
      <c r="E4232" s="111" t="s">
        <v>126</v>
      </c>
      <c r="F4232" s="111" t="s">
        <v>179</v>
      </c>
      <c r="G4232" s="111" t="s">
        <v>190</v>
      </c>
      <c r="H4232" s="111" t="s">
        <v>179</v>
      </c>
      <c r="I4232" s="111" t="s">
        <v>190</v>
      </c>
      <c r="J4232" t="str">
        <f t="shared" si="132"/>
        <v>3803SkogMineraljordBlandingsskogLav</v>
      </c>
      <c r="K4232" s="111">
        <v>-3.814060654162915</v>
      </c>
      <c r="L4232" s="111">
        <v>0.85306406685236758</v>
      </c>
      <c r="M4232" s="111">
        <v>6.3979989500968365E-2</v>
      </c>
      <c r="N4232" s="112">
        <f t="shared" si="133"/>
        <v>-2.897016597809579</v>
      </c>
    </row>
    <row r="4233" spans="1:14" x14ac:dyDescent="0.25">
      <c r="A4233" s="111" t="s">
        <v>704</v>
      </c>
      <c r="B4233" s="111">
        <f>INDEX(kommuner!C:C,MATCH(_xlfn.NUMBERVALUE(A4233),kommuner!B:B,0))</f>
        <v>3803</v>
      </c>
      <c r="C4233" s="111" t="s">
        <v>127</v>
      </c>
      <c r="D4233" s="111" t="s">
        <v>127</v>
      </c>
      <c r="E4233" s="111" t="s">
        <v>126</v>
      </c>
      <c r="F4233" s="111" t="s">
        <v>179</v>
      </c>
      <c r="G4233" s="111" t="s">
        <v>173</v>
      </c>
      <c r="H4233" s="111" t="s">
        <v>179</v>
      </c>
      <c r="I4233" s="111" t="s">
        <v>173</v>
      </c>
      <c r="J4233" t="str">
        <f t="shared" si="132"/>
        <v>3803SkogMineraljordBlandingsskogMiddels</v>
      </c>
      <c r="K4233" s="111">
        <v>-4.5623521854183373</v>
      </c>
      <c r="L4233" s="111">
        <v>0.85306406685236758</v>
      </c>
      <c r="M4233" s="111">
        <v>6.3979989500968365E-2</v>
      </c>
      <c r="N4233" s="112">
        <f t="shared" si="133"/>
        <v>-3.6453081290650013</v>
      </c>
    </row>
    <row r="4234" spans="1:14" x14ac:dyDescent="0.25">
      <c r="A4234" s="111" t="s">
        <v>704</v>
      </c>
      <c r="B4234" s="111">
        <f>INDEX(kommuner!C:C,MATCH(_xlfn.NUMBERVALUE(A4234),kommuner!B:B,0))</f>
        <v>3803</v>
      </c>
      <c r="C4234" s="111" t="s">
        <v>127</v>
      </c>
      <c r="D4234" s="111" t="s">
        <v>127</v>
      </c>
      <c r="E4234" s="111" t="s">
        <v>126</v>
      </c>
      <c r="F4234" s="111" t="s">
        <v>179</v>
      </c>
      <c r="G4234" s="111" t="s">
        <v>186</v>
      </c>
      <c r="H4234" s="111" t="s">
        <v>179</v>
      </c>
      <c r="I4234" s="111" t="s">
        <v>186</v>
      </c>
      <c r="J4234" t="str">
        <f t="shared" si="132"/>
        <v>3803SkogMineraljordBlandingsskogSærs høy</v>
      </c>
      <c r="K4234" s="111">
        <v>-2.9395925245326562</v>
      </c>
      <c r="L4234" s="111">
        <v>0.85306406685236758</v>
      </c>
      <c r="M4234" s="111">
        <v>6.3979989500968365E-2</v>
      </c>
      <c r="N4234" s="112">
        <f t="shared" si="133"/>
        <v>-2.0225484681793202</v>
      </c>
    </row>
    <row r="4235" spans="1:14" x14ac:dyDescent="0.25">
      <c r="A4235" s="111" t="s">
        <v>704</v>
      </c>
      <c r="B4235" s="111">
        <f>INDEX(kommuner!C:C,MATCH(_xlfn.NUMBERVALUE(A4235),kommuner!B:B,0))</f>
        <v>3803</v>
      </c>
      <c r="C4235" s="111" t="s">
        <v>127</v>
      </c>
      <c r="D4235" s="111" t="s">
        <v>127</v>
      </c>
      <c r="E4235" s="111" t="s">
        <v>126</v>
      </c>
      <c r="F4235" s="111" t="s">
        <v>185</v>
      </c>
      <c r="G4235" s="111" t="s">
        <v>180</v>
      </c>
      <c r="H4235" s="111" t="s">
        <v>185</v>
      </c>
      <c r="I4235" s="111" t="s">
        <v>180</v>
      </c>
      <c r="J4235" t="str">
        <f t="shared" si="132"/>
        <v>3803SkogMineraljordLauvskogHøy</v>
      </c>
      <c r="K4235" s="111">
        <v>-3.6072016095960531</v>
      </c>
      <c r="L4235" s="111">
        <v>0.85306406685236758</v>
      </c>
      <c r="M4235" s="111">
        <v>6.3979989500968365E-2</v>
      </c>
      <c r="N4235" s="112">
        <f t="shared" si="133"/>
        <v>-2.6901575532427171</v>
      </c>
    </row>
    <row r="4236" spans="1:14" x14ac:dyDescent="0.25">
      <c r="A4236" s="111" t="s">
        <v>704</v>
      </c>
      <c r="B4236" s="111">
        <f>INDEX(kommuner!C:C,MATCH(_xlfn.NUMBERVALUE(A4236),kommuner!B:B,0))</f>
        <v>3803</v>
      </c>
      <c r="C4236" s="111" t="s">
        <v>127</v>
      </c>
      <c r="D4236" s="111" t="s">
        <v>127</v>
      </c>
      <c r="E4236" s="111" t="s">
        <v>126</v>
      </c>
      <c r="F4236" s="111" t="s">
        <v>185</v>
      </c>
      <c r="G4236" s="111" t="s">
        <v>167</v>
      </c>
      <c r="H4236" s="111" t="s">
        <v>185</v>
      </c>
      <c r="I4236" s="111" t="s">
        <v>167</v>
      </c>
      <c r="J4236" t="str">
        <f t="shared" si="132"/>
        <v>3803SkogMineraljordLauvskogImpediment</v>
      </c>
      <c r="K4236" s="111">
        <v>-1.1043030228661443</v>
      </c>
      <c r="L4236" s="111">
        <v>0.85306406685236758</v>
      </c>
      <c r="M4236" s="111">
        <v>6.3979989500968365E-2</v>
      </c>
      <c r="N4236" s="112">
        <f t="shared" si="133"/>
        <v>-0.18725896651280841</v>
      </c>
    </row>
    <row r="4237" spans="1:14" x14ac:dyDescent="0.25">
      <c r="A4237" s="111" t="s">
        <v>704</v>
      </c>
      <c r="B4237" s="111">
        <f>INDEX(kommuner!C:C,MATCH(_xlfn.NUMBERVALUE(A4237),kommuner!B:B,0))</f>
        <v>3803</v>
      </c>
      <c r="C4237" s="111" t="s">
        <v>127</v>
      </c>
      <c r="D4237" s="111" t="s">
        <v>127</v>
      </c>
      <c r="E4237" s="111" t="s">
        <v>126</v>
      </c>
      <c r="F4237" s="111" t="s">
        <v>185</v>
      </c>
      <c r="G4237" s="111" t="s">
        <v>190</v>
      </c>
      <c r="H4237" s="111" t="s">
        <v>185</v>
      </c>
      <c r="I4237" s="111" t="s">
        <v>190</v>
      </c>
      <c r="J4237" t="str">
        <f t="shared" si="132"/>
        <v>3803SkogMineraljordLauvskogLav</v>
      </c>
      <c r="K4237" s="111">
        <v>-8.9748170935426599E-2</v>
      </c>
      <c r="L4237" s="111">
        <v>0.85306406685236758</v>
      </c>
      <c r="M4237" s="111">
        <v>6.3979989500968365E-2</v>
      </c>
      <c r="N4237" s="112">
        <f t="shared" si="133"/>
        <v>0.82729588541790933</v>
      </c>
    </row>
    <row r="4238" spans="1:14" x14ac:dyDescent="0.25">
      <c r="A4238" s="111" t="s">
        <v>704</v>
      </c>
      <c r="B4238" s="111">
        <f>INDEX(kommuner!C:C,MATCH(_xlfn.NUMBERVALUE(A4238),kommuner!B:B,0))</f>
        <v>3803</v>
      </c>
      <c r="C4238" s="111" t="s">
        <v>127</v>
      </c>
      <c r="D4238" s="111" t="s">
        <v>127</v>
      </c>
      <c r="E4238" s="111" t="s">
        <v>126</v>
      </c>
      <c r="F4238" s="111" t="s">
        <v>185</v>
      </c>
      <c r="G4238" s="111" t="s">
        <v>173</v>
      </c>
      <c r="H4238" s="111" t="s">
        <v>185</v>
      </c>
      <c r="I4238" s="111" t="s">
        <v>173</v>
      </c>
      <c r="J4238" t="str">
        <f t="shared" si="132"/>
        <v>3803SkogMineraljordLauvskogMiddels</v>
      </c>
      <c r="K4238" s="111">
        <v>-2.4151390344437029</v>
      </c>
      <c r="L4238" s="111">
        <v>0.85306406685236758</v>
      </c>
      <c r="M4238" s="111">
        <v>6.3979989500968365E-2</v>
      </c>
      <c r="N4238" s="112">
        <f t="shared" si="133"/>
        <v>-1.4980949780903672</v>
      </c>
    </row>
    <row r="4239" spans="1:14" x14ac:dyDescent="0.25">
      <c r="A4239" s="111" t="s">
        <v>704</v>
      </c>
      <c r="B4239" s="111">
        <f>INDEX(kommuner!C:C,MATCH(_xlfn.NUMBERVALUE(A4239),kommuner!B:B,0))</f>
        <v>3803</v>
      </c>
      <c r="C4239" s="111" t="s">
        <v>127</v>
      </c>
      <c r="D4239" s="111" t="s">
        <v>127</v>
      </c>
      <c r="E4239" s="111" t="s">
        <v>126</v>
      </c>
      <c r="F4239" s="111" t="s">
        <v>185</v>
      </c>
      <c r="G4239" s="111" t="s">
        <v>186</v>
      </c>
      <c r="H4239" s="111" t="s">
        <v>185</v>
      </c>
      <c r="I4239" s="111" t="s">
        <v>186</v>
      </c>
      <c r="J4239" t="str">
        <f t="shared" si="132"/>
        <v>3803SkogMineraljordLauvskogSærs høy</v>
      </c>
      <c r="K4239" s="111">
        <v>-3.6560473259425113</v>
      </c>
      <c r="L4239" s="111">
        <v>0.85306406685236758</v>
      </c>
      <c r="M4239" s="111">
        <v>6.3979989500968365E-2</v>
      </c>
      <c r="N4239" s="112">
        <f t="shared" si="133"/>
        <v>-2.7390032695891753</v>
      </c>
    </row>
    <row r="4240" spans="1:14" x14ac:dyDescent="0.25">
      <c r="A4240" s="111" t="s">
        <v>704</v>
      </c>
      <c r="B4240" s="111">
        <f>INDEX(kommuner!C:C,MATCH(_xlfn.NUMBERVALUE(A4240),kommuner!B:B,0))</f>
        <v>3803</v>
      </c>
      <c r="C4240" s="111" t="s">
        <v>127</v>
      </c>
      <c r="D4240" s="111" t="s">
        <v>127</v>
      </c>
      <c r="E4240" s="111" t="s">
        <v>123</v>
      </c>
      <c r="F4240" s="111" t="s">
        <v>172</v>
      </c>
      <c r="G4240" s="111" t="s">
        <v>180</v>
      </c>
      <c r="H4240" s="111" t="s">
        <v>172</v>
      </c>
      <c r="I4240" s="111" t="s">
        <v>180</v>
      </c>
      <c r="J4240" t="str">
        <f t="shared" si="132"/>
        <v>3803SkogOrganisk jordBarskogHøy</v>
      </c>
      <c r="K4240" s="111">
        <v>-2.5184559031994138</v>
      </c>
      <c r="L4240" s="111">
        <v>0.92784825435236762</v>
      </c>
      <c r="M4240" s="111">
        <v>0.46518126042825314</v>
      </c>
      <c r="N4240" s="112">
        <f t="shared" si="133"/>
        <v>-1.1254263884187932</v>
      </c>
    </row>
    <row r="4241" spans="1:14" x14ac:dyDescent="0.25">
      <c r="A4241" s="111" t="s">
        <v>704</v>
      </c>
      <c r="B4241" s="111">
        <f>INDEX(kommuner!C:C,MATCH(_xlfn.NUMBERVALUE(A4241),kommuner!B:B,0))</f>
        <v>3803</v>
      </c>
      <c r="C4241" s="111" t="s">
        <v>127</v>
      </c>
      <c r="D4241" s="111" t="s">
        <v>127</v>
      </c>
      <c r="E4241" s="111" t="s">
        <v>123</v>
      </c>
      <c r="F4241" s="111" t="s">
        <v>172</v>
      </c>
      <c r="G4241" s="111" t="s">
        <v>167</v>
      </c>
      <c r="H4241" s="111" t="s">
        <v>172</v>
      </c>
      <c r="I4241" s="111" t="s">
        <v>167</v>
      </c>
      <c r="J4241" t="str">
        <f t="shared" si="132"/>
        <v>3803SkogOrganisk jordBarskogImpediment</v>
      </c>
      <c r="K4241" s="111">
        <v>-0.13011741963904588</v>
      </c>
      <c r="L4241" s="111">
        <v>0.92784825435236762</v>
      </c>
      <c r="M4241" s="111">
        <v>0.46510463492953991</v>
      </c>
      <c r="N4241" s="112">
        <f t="shared" si="133"/>
        <v>1.2628354696428616</v>
      </c>
    </row>
    <row r="4242" spans="1:14" x14ac:dyDescent="0.25">
      <c r="A4242" s="111" t="s">
        <v>704</v>
      </c>
      <c r="B4242" s="111">
        <f>INDEX(kommuner!C:C,MATCH(_xlfn.NUMBERVALUE(A4242),kommuner!B:B,0))</f>
        <v>3803</v>
      </c>
      <c r="C4242" s="111" t="s">
        <v>127</v>
      </c>
      <c r="D4242" s="111" t="s">
        <v>127</v>
      </c>
      <c r="E4242" s="111" t="s">
        <v>123</v>
      </c>
      <c r="F4242" s="111" t="s">
        <v>172</v>
      </c>
      <c r="G4242" s="111" t="s">
        <v>190</v>
      </c>
      <c r="H4242" s="111" t="s">
        <v>172</v>
      </c>
      <c r="I4242" s="111" t="s">
        <v>190</v>
      </c>
      <c r="J4242" t="str">
        <f t="shared" si="132"/>
        <v>3803SkogOrganisk jordBarskogLav</v>
      </c>
      <c r="K4242" s="111">
        <v>-0.50666953101693391</v>
      </c>
      <c r="L4242" s="111">
        <v>0.92784825435236762</v>
      </c>
      <c r="M4242" s="111">
        <v>0.46510463492953991</v>
      </c>
      <c r="N4242" s="112">
        <f t="shared" si="133"/>
        <v>0.88628335826497362</v>
      </c>
    </row>
    <row r="4243" spans="1:14" x14ac:dyDescent="0.25">
      <c r="A4243" s="111" t="s">
        <v>704</v>
      </c>
      <c r="B4243" s="111">
        <f>INDEX(kommuner!C:C,MATCH(_xlfn.NUMBERVALUE(A4243),kommuner!B:B,0))</f>
        <v>3803</v>
      </c>
      <c r="C4243" s="111" t="s">
        <v>127</v>
      </c>
      <c r="D4243" s="111" t="s">
        <v>127</v>
      </c>
      <c r="E4243" s="111" t="s">
        <v>123</v>
      </c>
      <c r="F4243" s="111" t="s">
        <v>172</v>
      </c>
      <c r="G4243" s="111" t="s">
        <v>173</v>
      </c>
      <c r="H4243" s="111" t="s">
        <v>172</v>
      </c>
      <c r="I4243" s="111" t="s">
        <v>173</v>
      </c>
      <c r="J4243" t="str">
        <f t="shared" si="132"/>
        <v>3803SkogOrganisk jordBarskogMiddels</v>
      </c>
      <c r="K4243" s="111">
        <v>-1.5571490961494638</v>
      </c>
      <c r="L4243" s="111">
        <v>0.92784825435236762</v>
      </c>
      <c r="M4243" s="111">
        <v>0.46518126042825314</v>
      </c>
      <c r="N4243" s="112">
        <f t="shared" si="133"/>
        <v>-0.16411958136884308</v>
      </c>
    </row>
    <row r="4244" spans="1:14" x14ac:dyDescent="0.25">
      <c r="A4244" s="111" t="s">
        <v>704</v>
      </c>
      <c r="B4244" s="111">
        <f>INDEX(kommuner!C:C,MATCH(_xlfn.NUMBERVALUE(A4244),kommuner!B:B,0))</f>
        <v>3803</v>
      </c>
      <c r="C4244" s="111" t="s">
        <v>127</v>
      </c>
      <c r="D4244" s="111" t="s">
        <v>127</v>
      </c>
      <c r="E4244" s="111" t="s">
        <v>123</v>
      </c>
      <c r="F4244" s="111" t="s">
        <v>172</v>
      </c>
      <c r="G4244" s="111" t="s">
        <v>186</v>
      </c>
      <c r="H4244" s="111" t="s">
        <v>172</v>
      </c>
      <c r="I4244" s="111" t="s">
        <v>186</v>
      </c>
      <c r="J4244" t="str">
        <f t="shared" si="132"/>
        <v>3803SkogOrganisk jordBarskogSærs høy</v>
      </c>
      <c r="K4244" s="111">
        <v>2.5548655235722699</v>
      </c>
      <c r="L4244" s="111">
        <v>0.92784825435236762</v>
      </c>
      <c r="M4244" s="111">
        <v>0.46518126042825314</v>
      </c>
      <c r="N4244" s="112">
        <f t="shared" si="133"/>
        <v>3.9478950383528906</v>
      </c>
    </row>
    <row r="4245" spans="1:14" x14ac:dyDescent="0.25">
      <c r="A4245" s="111" t="s">
        <v>704</v>
      </c>
      <c r="B4245" s="111">
        <f>INDEX(kommuner!C:C,MATCH(_xlfn.NUMBERVALUE(A4245),kommuner!B:B,0))</f>
        <v>3803</v>
      </c>
      <c r="C4245" s="111" t="s">
        <v>127</v>
      </c>
      <c r="D4245" s="111" t="s">
        <v>127</v>
      </c>
      <c r="E4245" s="111" t="s">
        <v>123</v>
      </c>
      <c r="F4245" s="111" t="s">
        <v>179</v>
      </c>
      <c r="G4245" s="111" t="s">
        <v>180</v>
      </c>
      <c r="H4245" s="111" t="s">
        <v>179</v>
      </c>
      <c r="I4245" s="111" t="s">
        <v>180</v>
      </c>
      <c r="J4245" t="str">
        <f t="shared" si="132"/>
        <v>3803SkogOrganisk jordBlandingsskogHøy</v>
      </c>
      <c r="K4245" s="111">
        <v>-5.5554344456832343</v>
      </c>
      <c r="L4245" s="111">
        <v>0.92784825435236762</v>
      </c>
      <c r="M4245" s="111">
        <v>0.46510463492953991</v>
      </c>
      <c r="N4245" s="112">
        <f t="shared" si="133"/>
        <v>-4.1624815564013264</v>
      </c>
    </row>
    <row r="4246" spans="1:14" x14ac:dyDescent="0.25">
      <c r="A4246" s="111" t="s">
        <v>704</v>
      </c>
      <c r="B4246" s="111">
        <f>INDEX(kommuner!C:C,MATCH(_xlfn.NUMBERVALUE(A4246),kommuner!B:B,0))</f>
        <v>3803</v>
      </c>
      <c r="C4246" s="111" t="s">
        <v>127</v>
      </c>
      <c r="D4246" s="111" t="s">
        <v>127</v>
      </c>
      <c r="E4246" s="111" t="s">
        <v>123</v>
      </c>
      <c r="F4246" s="111" t="s">
        <v>179</v>
      </c>
      <c r="G4246" s="111" t="s">
        <v>167</v>
      </c>
      <c r="H4246" s="111" t="s">
        <v>179</v>
      </c>
      <c r="I4246" s="111" t="s">
        <v>167</v>
      </c>
      <c r="J4246" t="str">
        <f t="shared" si="132"/>
        <v>3803SkogOrganisk jordBlandingsskogImpediment</v>
      </c>
      <c r="K4246" s="111">
        <v>-0.28586344175800005</v>
      </c>
      <c r="L4246" s="111">
        <v>0.92784825435236762</v>
      </c>
      <c r="M4246" s="111">
        <v>0.46510463492953991</v>
      </c>
      <c r="N4246" s="112">
        <f t="shared" si="133"/>
        <v>1.1070894475239075</v>
      </c>
    </row>
    <row r="4247" spans="1:14" x14ac:dyDescent="0.25">
      <c r="A4247" s="111" t="s">
        <v>704</v>
      </c>
      <c r="B4247" s="111">
        <f>INDEX(kommuner!C:C,MATCH(_xlfn.NUMBERVALUE(A4247),kommuner!B:B,0))</f>
        <v>3803</v>
      </c>
      <c r="C4247" s="111" t="s">
        <v>127</v>
      </c>
      <c r="D4247" s="111" t="s">
        <v>127</v>
      </c>
      <c r="E4247" s="111" t="s">
        <v>123</v>
      </c>
      <c r="F4247" s="111" t="s">
        <v>179</v>
      </c>
      <c r="G4247" s="111" t="s">
        <v>190</v>
      </c>
      <c r="H4247" s="111" t="s">
        <v>179</v>
      </c>
      <c r="I4247" s="111" t="s">
        <v>190</v>
      </c>
      <c r="J4247" t="str">
        <f t="shared" si="132"/>
        <v>3803SkogOrganisk jordBlandingsskogLav</v>
      </c>
      <c r="K4247" s="111">
        <v>-1.2347339377887629</v>
      </c>
      <c r="L4247" s="111">
        <v>0.92784825435236762</v>
      </c>
      <c r="M4247" s="111">
        <v>0.46510463492953991</v>
      </c>
      <c r="N4247" s="112">
        <f t="shared" si="133"/>
        <v>0.15821895149314458</v>
      </c>
    </row>
    <row r="4248" spans="1:14" x14ac:dyDescent="0.25">
      <c r="A4248" s="111" t="s">
        <v>704</v>
      </c>
      <c r="B4248" s="111">
        <f>INDEX(kommuner!C:C,MATCH(_xlfn.NUMBERVALUE(A4248),kommuner!B:B,0))</f>
        <v>3803</v>
      </c>
      <c r="C4248" s="111" t="s">
        <v>127</v>
      </c>
      <c r="D4248" s="111" t="s">
        <v>127</v>
      </c>
      <c r="E4248" s="111" t="s">
        <v>123</v>
      </c>
      <c r="F4248" s="111" t="s">
        <v>179</v>
      </c>
      <c r="G4248" s="111" t="s">
        <v>173</v>
      </c>
      <c r="H4248" s="111" t="s">
        <v>179</v>
      </c>
      <c r="I4248" s="111" t="s">
        <v>173</v>
      </c>
      <c r="J4248" t="str">
        <f t="shared" si="132"/>
        <v>3803SkogOrganisk jordBlandingsskogMiddels</v>
      </c>
      <c r="K4248" s="111">
        <v>-2.4239591752717748</v>
      </c>
      <c r="L4248" s="111">
        <v>0.92784825435236762</v>
      </c>
      <c r="M4248" s="111">
        <v>0.46510463492953991</v>
      </c>
      <c r="N4248" s="112">
        <f t="shared" si="133"/>
        <v>-1.0310062859898674</v>
      </c>
    </row>
    <row r="4249" spans="1:14" x14ac:dyDescent="0.25">
      <c r="A4249" s="111" t="s">
        <v>704</v>
      </c>
      <c r="B4249" s="111">
        <f>INDEX(kommuner!C:C,MATCH(_xlfn.NUMBERVALUE(A4249),kommuner!B:B,0))</f>
        <v>3803</v>
      </c>
      <c r="C4249" s="111" t="s">
        <v>127</v>
      </c>
      <c r="D4249" s="111" t="s">
        <v>127</v>
      </c>
      <c r="E4249" s="111" t="s">
        <v>123</v>
      </c>
      <c r="F4249" s="111" t="s">
        <v>179</v>
      </c>
      <c r="G4249" s="111" t="s">
        <v>186</v>
      </c>
      <c r="H4249" s="111" t="s">
        <v>179</v>
      </c>
      <c r="I4249" s="111" t="s">
        <v>186</v>
      </c>
      <c r="J4249" t="str">
        <f t="shared" si="132"/>
        <v>3803SkogOrganisk jordBlandingsskogSærs høy</v>
      </c>
      <c r="K4249" s="111">
        <v>-1.5726115302258048</v>
      </c>
      <c r="L4249" s="111">
        <v>0.92784825435236762</v>
      </c>
      <c r="M4249" s="111">
        <v>0.46510463492953991</v>
      </c>
      <c r="N4249" s="112">
        <f t="shared" si="133"/>
        <v>-0.17965864094389727</v>
      </c>
    </row>
    <row r="4250" spans="1:14" x14ac:dyDescent="0.25">
      <c r="A4250" s="111" t="s">
        <v>704</v>
      </c>
      <c r="B4250" s="111">
        <f>INDEX(kommuner!C:C,MATCH(_xlfn.NUMBERVALUE(A4250),kommuner!B:B,0))</f>
        <v>3803</v>
      </c>
      <c r="C4250" s="111" t="s">
        <v>127</v>
      </c>
      <c r="D4250" s="111" t="s">
        <v>127</v>
      </c>
      <c r="E4250" s="111" t="s">
        <v>123</v>
      </c>
      <c r="F4250" s="111" t="s">
        <v>185</v>
      </c>
      <c r="G4250" s="111" t="s">
        <v>180</v>
      </c>
      <c r="H4250" s="111" t="s">
        <v>185</v>
      </c>
      <c r="I4250" s="111" t="s">
        <v>180</v>
      </c>
      <c r="J4250" t="str">
        <f t="shared" si="132"/>
        <v>3803SkogOrganisk jordLauvskogHøy</v>
      </c>
      <c r="K4250" s="111">
        <v>-1.9913688882377358</v>
      </c>
      <c r="L4250" s="111">
        <v>0.92784825435236762</v>
      </c>
      <c r="M4250" s="111">
        <v>0.46510463492953991</v>
      </c>
      <c r="N4250" s="112">
        <f t="shared" si="133"/>
        <v>-0.59841599895582831</v>
      </c>
    </row>
    <row r="4251" spans="1:14" x14ac:dyDescent="0.25">
      <c r="A4251" s="111" t="s">
        <v>704</v>
      </c>
      <c r="B4251" s="111">
        <f>INDEX(kommuner!C:C,MATCH(_xlfn.NUMBERVALUE(A4251),kommuner!B:B,0))</f>
        <v>3803</v>
      </c>
      <c r="C4251" s="111" t="s">
        <v>127</v>
      </c>
      <c r="D4251" s="111" t="s">
        <v>127</v>
      </c>
      <c r="E4251" s="111" t="s">
        <v>123</v>
      </c>
      <c r="F4251" s="111" t="s">
        <v>185</v>
      </c>
      <c r="G4251" s="111" t="s">
        <v>167</v>
      </c>
      <c r="H4251" s="111" t="s">
        <v>185</v>
      </c>
      <c r="I4251" s="111" t="s">
        <v>167</v>
      </c>
      <c r="J4251" t="str">
        <f t="shared" si="132"/>
        <v>3803SkogOrganisk jordLauvskogImpediment</v>
      </c>
      <c r="K4251" s="111">
        <v>0.35000626494250675</v>
      </c>
      <c r="L4251" s="111">
        <v>0.92784825435236762</v>
      </c>
      <c r="M4251" s="111">
        <v>0.46510463492953991</v>
      </c>
      <c r="N4251" s="112">
        <f t="shared" si="133"/>
        <v>1.7429591542244141</v>
      </c>
    </row>
    <row r="4252" spans="1:14" x14ac:dyDescent="0.25">
      <c r="A4252" s="111" t="s">
        <v>704</v>
      </c>
      <c r="B4252" s="111">
        <f>INDEX(kommuner!C:C,MATCH(_xlfn.NUMBERVALUE(A4252),kommuner!B:B,0))</f>
        <v>3803</v>
      </c>
      <c r="C4252" s="111" t="s">
        <v>127</v>
      </c>
      <c r="D4252" s="111" t="s">
        <v>127</v>
      </c>
      <c r="E4252" s="111" t="s">
        <v>123</v>
      </c>
      <c r="F4252" s="111" t="s">
        <v>185</v>
      </c>
      <c r="G4252" s="111" t="s">
        <v>190</v>
      </c>
      <c r="H4252" s="111" t="s">
        <v>185</v>
      </c>
      <c r="I4252" s="111" t="s">
        <v>190</v>
      </c>
      <c r="J4252" t="str">
        <f t="shared" si="132"/>
        <v>3803SkogOrganisk jordLauvskogLav</v>
      </c>
      <c r="K4252" s="111">
        <v>1.1144075558526714</v>
      </c>
      <c r="L4252" s="111">
        <v>0.92784825435236762</v>
      </c>
      <c r="M4252" s="111">
        <v>0.46510463492953991</v>
      </c>
      <c r="N4252" s="112">
        <f t="shared" si="133"/>
        <v>2.5073604451345788</v>
      </c>
    </row>
    <row r="4253" spans="1:14" x14ac:dyDescent="0.25">
      <c r="A4253" s="111" t="s">
        <v>704</v>
      </c>
      <c r="B4253" s="111">
        <f>INDEX(kommuner!C:C,MATCH(_xlfn.NUMBERVALUE(A4253),kommuner!B:B,0))</f>
        <v>3803</v>
      </c>
      <c r="C4253" s="111" t="s">
        <v>127</v>
      </c>
      <c r="D4253" s="111" t="s">
        <v>127</v>
      </c>
      <c r="E4253" s="111" t="s">
        <v>123</v>
      </c>
      <c r="F4253" s="111" t="s">
        <v>185</v>
      </c>
      <c r="G4253" s="111" t="s">
        <v>173</v>
      </c>
      <c r="H4253" s="111" t="s">
        <v>185</v>
      </c>
      <c r="I4253" s="111" t="s">
        <v>173</v>
      </c>
      <c r="J4253" t="str">
        <f t="shared" si="132"/>
        <v>3803SkogOrganisk jordLauvskogMiddels</v>
      </c>
      <c r="K4253" s="111">
        <v>-0.62664468270982987</v>
      </c>
      <c r="L4253" s="111">
        <v>0.92784825435236762</v>
      </c>
      <c r="M4253" s="111">
        <v>0.46510463492953991</v>
      </c>
      <c r="N4253" s="112">
        <f t="shared" si="133"/>
        <v>0.76630820657207765</v>
      </c>
    </row>
    <row r="4254" spans="1:14" x14ac:dyDescent="0.25">
      <c r="A4254" s="111" t="s">
        <v>704</v>
      </c>
      <c r="B4254" s="111">
        <f>INDEX(kommuner!C:C,MATCH(_xlfn.NUMBERVALUE(A4254),kommuner!B:B,0))</f>
        <v>3803</v>
      </c>
      <c r="C4254" s="111" t="s">
        <v>127</v>
      </c>
      <c r="D4254" s="111" t="s">
        <v>127</v>
      </c>
      <c r="E4254" s="111" t="s">
        <v>123</v>
      </c>
      <c r="F4254" s="111" t="s">
        <v>185</v>
      </c>
      <c r="G4254" s="111" t="s">
        <v>186</v>
      </c>
      <c r="H4254" s="111" t="s">
        <v>185</v>
      </c>
      <c r="I4254" s="111" t="s">
        <v>186</v>
      </c>
      <c r="J4254" t="str">
        <f t="shared" si="132"/>
        <v>3803SkogOrganisk jordLauvskogSærs høy</v>
      </c>
      <c r="K4254" s="111">
        <v>-1.8997279926091779</v>
      </c>
      <c r="L4254" s="111">
        <v>0.92784825435236762</v>
      </c>
      <c r="M4254" s="111">
        <v>0.46510463492953991</v>
      </c>
      <c r="N4254" s="112">
        <f t="shared" si="133"/>
        <v>-0.50677510332727038</v>
      </c>
    </row>
    <row r="4255" spans="1:14" x14ac:dyDescent="0.25">
      <c r="A4255" s="111" t="s">
        <v>704</v>
      </c>
      <c r="B4255" s="111">
        <f>INDEX(kommuner!C:C,MATCH(_xlfn.NUMBERVALUE(A4255),kommuner!B:B,0))</f>
        <v>3803</v>
      </c>
      <c r="C4255" s="111" t="s">
        <v>83</v>
      </c>
      <c r="D4255" s="111" t="s">
        <v>83</v>
      </c>
      <c r="E4255" s="111" t="s">
        <v>126</v>
      </c>
      <c r="F4255" s="111" t="s">
        <v>139</v>
      </c>
      <c r="G4255" s="111" t="s">
        <v>139</v>
      </c>
      <c r="H4255" s="111" t="s">
        <v>139</v>
      </c>
      <c r="I4255" s="111" t="s">
        <v>139</v>
      </c>
      <c r="J4255" t="str">
        <f t="shared" si="132"/>
        <v>3803Utbygd arealMineraljord</v>
      </c>
      <c r="K4255" s="111">
        <v>0.42279414509845159</v>
      </c>
      <c r="L4255" s="111">
        <v>0</v>
      </c>
      <c r="M4255" s="111">
        <v>1.303047089454229E-2</v>
      </c>
      <c r="N4255" s="112">
        <f t="shared" si="133"/>
        <v>0.43582461599299388</v>
      </c>
    </row>
    <row r="4256" spans="1:14" x14ac:dyDescent="0.25">
      <c r="A4256" s="111" t="s">
        <v>704</v>
      </c>
      <c r="B4256" s="111">
        <f>INDEX(kommuner!C:C,MATCH(_xlfn.NUMBERVALUE(A4256),kommuner!B:B,0))</f>
        <v>3803</v>
      </c>
      <c r="C4256" s="111" t="s">
        <v>83</v>
      </c>
      <c r="D4256" s="111" t="s">
        <v>83</v>
      </c>
      <c r="E4256" s="111" t="s">
        <v>123</v>
      </c>
      <c r="F4256" s="111" t="s">
        <v>139</v>
      </c>
      <c r="G4256" s="111" t="s">
        <v>139</v>
      </c>
      <c r="H4256" s="111" t="s">
        <v>139</v>
      </c>
      <c r="I4256" s="111" t="s">
        <v>139</v>
      </c>
      <c r="J4256" t="str">
        <f t="shared" si="132"/>
        <v>3803Utbygd arealOrganisk jord</v>
      </c>
      <c r="K4256" s="111">
        <v>29.011421395201612</v>
      </c>
      <c r="L4256" s="111">
        <v>0</v>
      </c>
      <c r="M4256" s="111">
        <v>1.303047089454229E-2</v>
      </c>
      <c r="N4256" s="112">
        <f t="shared" si="133"/>
        <v>29.024451866096154</v>
      </c>
    </row>
    <row r="4257" spans="1:14" x14ac:dyDescent="0.25">
      <c r="A4257" s="111" t="s">
        <v>704</v>
      </c>
      <c r="B4257" s="111">
        <f>INDEX(kommuner!C:C,MATCH(_xlfn.NUMBERVALUE(A4257),kommuner!B:B,0))</f>
        <v>3803</v>
      </c>
      <c r="C4257" s="111" t="s">
        <v>181</v>
      </c>
      <c r="D4257" s="111" t="s">
        <v>181</v>
      </c>
      <c r="E4257" s="111" t="s">
        <v>123</v>
      </c>
      <c r="F4257" s="111" t="s">
        <v>139</v>
      </c>
      <c r="G4257" s="111" t="s">
        <v>139</v>
      </c>
      <c r="H4257" s="111" t="s">
        <v>139</v>
      </c>
      <c r="I4257" s="111" t="s">
        <v>139</v>
      </c>
      <c r="J4257" t="str">
        <f t="shared" si="132"/>
        <v>3803Vann og myrOrganisk jord</v>
      </c>
      <c r="K4257" s="111">
        <v>-0.31088998224577308</v>
      </c>
      <c r="L4257" s="111">
        <v>0</v>
      </c>
      <c r="M4257" s="111">
        <v>0</v>
      </c>
      <c r="N4257" s="112">
        <f t="shared" si="133"/>
        <v>-0.31088998224577308</v>
      </c>
    </row>
    <row r="4258" spans="1:14" x14ac:dyDescent="0.25">
      <c r="A4258" s="111" t="s">
        <v>705</v>
      </c>
      <c r="B4258" s="111">
        <f>INDEX(kommuner!C:C,MATCH(_xlfn.NUMBERVALUE(A4258),kommuner!B:B,0))</f>
        <v>3804</v>
      </c>
      <c r="C4258" s="111" t="s">
        <v>82</v>
      </c>
      <c r="D4258" s="111" t="s">
        <v>82</v>
      </c>
      <c r="E4258" s="111" t="s">
        <v>126</v>
      </c>
      <c r="F4258" s="111" t="s">
        <v>139</v>
      </c>
      <c r="G4258" s="111" t="s">
        <v>139</v>
      </c>
      <c r="H4258" s="111" t="s">
        <v>139</v>
      </c>
      <c r="I4258" s="111" t="s">
        <v>139</v>
      </c>
      <c r="J4258" t="str">
        <f t="shared" si="132"/>
        <v>3804Annen utmarkMineraljord</v>
      </c>
      <c r="K4258" s="111">
        <v>-0.16852781479621071</v>
      </c>
      <c r="L4258" s="111">
        <v>0</v>
      </c>
      <c r="M4258" s="111">
        <v>0</v>
      </c>
      <c r="N4258" s="112">
        <f t="shared" si="133"/>
        <v>-0.16852781479621071</v>
      </c>
    </row>
    <row r="4259" spans="1:14" x14ac:dyDescent="0.25">
      <c r="A4259" s="111" t="s">
        <v>705</v>
      </c>
      <c r="B4259" s="111">
        <f>INDEX(kommuner!C:C,MATCH(_xlfn.NUMBERVALUE(A4259),kommuner!B:B,0))</f>
        <v>3804</v>
      </c>
      <c r="C4259" s="111" t="s">
        <v>121</v>
      </c>
      <c r="D4259" s="111" t="s">
        <v>121</v>
      </c>
      <c r="E4259" s="111" t="s">
        <v>126</v>
      </c>
      <c r="F4259" s="111" t="s">
        <v>139</v>
      </c>
      <c r="G4259" s="111" t="s">
        <v>139</v>
      </c>
      <c r="H4259" s="111" t="s">
        <v>139</v>
      </c>
      <c r="I4259" s="111" t="s">
        <v>139</v>
      </c>
      <c r="J4259" t="str">
        <f t="shared" si="132"/>
        <v>3804BeiteMineraljord</v>
      </c>
      <c r="K4259" s="111">
        <v>-0.43305842942580308</v>
      </c>
      <c r="L4259" s="111">
        <v>0</v>
      </c>
      <c r="M4259" s="111">
        <v>1.2448711246839999E-7</v>
      </c>
      <c r="N4259" s="112">
        <f t="shared" si="133"/>
        <v>-0.43305830493869063</v>
      </c>
    </row>
    <row r="4260" spans="1:14" x14ac:dyDescent="0.25">
      <c r="A4260" s="111" t="s">
        <v>705</v>
      </c>
      <c r="B4260" s="111">
        <f>INDEX(kommuner!C:C,MATCH(_xlfn.NUMBERVALUE(A4260),kommuner!B:B,0))</f>
        <v>3804</v>
      </c>
      <c r="C4260" s="111" t="s">
        <v>121</v>
      </c>
      <c r="D4260" s="111" t="s">
        <v>121</v>
      </c>
      <c r="E4260" s="111" t="s">
        <v>123</v>
      </c>
      <c r="F4260" s="111" t="s">
        <v>139</v>
      </c>
      <c r="G4260" s="111" t="s">
        <v>139</v>
      </c>
      <c r="H4260" s="111" t="s">
        <v>139</v>
      </c>
      <c r="I4260" s="111" t="s">
        <v>139</v>
      </c>
      <c r="J4260" t="str">
        <f t="shared" si="132"/>
        <v>3804BeiteOrganisk jord</v>
      </c>
      <c r="K4260" s="111">
        <v>12.077525935985037</v>
      </c>
      <c r="L4260" s="111">
        <v>1.6412500000000001</v>
      </c>
      <c r="M4260" s="111">
        <v>0</v>
      </c>
      <c r="N4260" s="112">
        <f t="shared" si="133"/>
        <v>13.718775935985036</v>
      </c>
    </row>
    <row r="4261" spans="1:14" x14ac:dyDescent="0.25">
      <c r="A4261" s="111" t="s">
        <v>705</v>
      </c>
      <c r="B4261" s="111">
        <f>INDEX(kommuner!C:C,MATCH(_xlfn.NUMBERVALUE(A4261),kommuner!B:B,0))</f>
        <v>3804</v>
      </c>
      <c r="C4261" s="111" t="s">
        <v>84</v>
      </c>
      <c r="D4261" s="111" t="s">
        <v>84</v>
      </c>
      <c r="E4261" s="111" t="s">
        <v>126</v>
      </c>
      <c r="F4261" s="111" t="s">
        <v>139</v>
      </c>
      <c r="G4261" s="111" t="s">
        <v>139</v>
      </c>
      <c r="H4261" s="111" t="s">
        <v>139</v>
      </c>
      <c r="I4261" s="111" t="s">
        <v>139</v>
      </c>
      <c r="J4261" t="str">
        <f t="shared" si="132"/>
        <v>3804Dyrket markMineraljord</v>
      </c>
      <c r="K4261" s="111">
        <v>-0.2187831800484587</v>
      </c>
      <c r="L4261" s="111">
        <v>0</v>
      </c>
      <c r="M4261" s="111">
        <v>0</v>
      </c>
      <c r="N4261" s="112">
        <f t="shared" si="133"/>
        <v>-0.2187831800484587</v>
      </c>
    </row>
    <row r="4262" spans="1:14" x14ac:dyDescent="0.25">
      <c r="A4262" s="111" t="s">
        <v>705</v>
      </c>
      <c r="B4262" s="111">
        <f>INDEX(kommuner!C:C,MATCH(_xlfn.NUMBERVALUE(A4262),kommuner!B:B,0))</f>
        <v>3804</v>
      </c>
      <c r="C4262" s="111" t="s">
        <v>84</v>
      </c>
      <c r="D4262" s="111" t="s">
        <v>84</v>
      </c>
      <c r="E4262" s="111" t="s">
        <v>123</v>
      </c>
      <c r="F4262" s="111" t="s">
        <v>139</v>
      </c>
      <c r="G4262" s="111" t="s">
        <v>139</v>
      </c>
      <c r="H4262" s="111" t="s">
        <v>139</v>
      </c>
      <c r="I4262" s="111" t="s">
        <v>139</v>
      </c>
      <c r="J4262" t="str">
        <f t="shared" si="132"/>
        <v>3804Dyrket markOrganisk jord</v>
      </c>
      <c r="K4262" s="111">
        <v>28.726149366675592</v>
      </c>
      <c r="L4262" s="111">
        <v>1.45625</v>
      </c>
      <c r="M4262" s="111">
        <v>0</v>
      </c>
      <c r="N4262" s="112">
        <f t="shared" si="133"/>
        <v>30.182399366675593</v>
      </c>
    </row>
    <row r="4263" spans="1:14" x14ac:dyDescent="0.25">
      <c r="A4263" s="111" t="s">
        <v>705</v>
      </c>
      <c r="B4263" s="111">
        <f>INDEX(kommuner!C:C,MATCH(_xlfn.NUMBERVALUE(A4263),kommuner!B:B,0))</f>
        <v>3804</v>
      </c>
      <c r="C4263" s="111" t="s">
        <v>127</v>
      </c>
      <c r="D4263" s="111" t="s">
        <v>127</v>
      </c>
      <c r="E4263" s="111" t="s">
        <v>126</v>
      </c>
      <c r="F4263" s="111" t="s">
        <v>172</v>
      </c>
      <c r="G4263" s="111" t="s">
        <v>180</v>
      </c>
      <c r="H4263" s="111" t="s">
        <v>172</v>
      </c>
      <c r="I4263" s="111" t="s">
        <v>180</v>
      </c>
      <c r="J4263" t="str">
        <f t="shared" si="132"/>
        <v>3804SkogMineraljordBarskogHøy</v>
      </c>
      <c r="K4263" s="111">
        <v>-4.2610596243420318</v>
      </c>
      <c r="L4263" s="111">
        <v>0.85306406685236758</v>
      </c>
      <c r="M4263" s="111">
        <v>6.4056614999681585E-2</v>
      </c>
      <c r="N4263" s="112">
        <f t="shared" si="133"/>
        <v>-3.3439389424899826</v>
      </c>
    </row>
    <row r="4264" spans="1:14" x14ac:dyDescent="0.25">
      <c r="A4264" s="111" t="s">
        <v>705</v>
      </c>
      <c r="B4264" s="111">
        <f>INDEX(kommuner!C:C,MATCH(_xlfn.NUMBERVALUE(A4264),kommuner!B:B,0))</f>
        <v>3804</v>
      </c>
      <c r="C4264" s="111" t="s">
        <v>127</v>
      </c>
      <c r="D4264" s="111" t="s">
        <v>127</v>
      </c>
      <c r="E4264" s="111" t="s">
        <v>126</v>
      </c>
      <c r="F4264" s="111" t="s">
        <v>172</v>
      </c>
      <c r="G4264" s="111" t="s">
        <v>167</v>
      </c>
      <c r="H4264" s="111" t="s">
        <v>172</v>
      </c>
      <c r="I4264" s="111" t="s">
        <v>167</v>
      </c>
      <c r="J4264" t="str">
        <f t="shared" si="132"/>
        <v>3804SkogMineraljordBarskogImpediment</v>
      </c>
      <c r="K4264" s="111">
        <v>-1.5740166960016819</v>
      </c>
      <c r="L4264" s="111">
        <v>0.85306406685236758</v>
      </c>
      <c r="M4264" s="111">
        <v>6.3979989500968365E-2</v>
      </c>
      <c r="N4264" s="112">
        <f t="shared" si="133"/>
        <v>-0.65697263964834596</v>
      </c>
    </row>
    <row r="4265" spans="1:14" x14ac:dyDescent="0.25">
      <c r="A4265" s="111" t="s">
        <v>705</v>
      </c>
      <c r="B4265" s="111">
        <f>INDEX(kommuner!C:C,MATCH(_xlfn.NUMBERVALUE(A4265),kommuner!B:B,0))</f>
        <v>3804</v>
      </c>
      <c r="C4265" s="111" t="s">
        <v>127</v>
      </c>
      <c r="D4265" s="111" t="s">
        <v>127</v>
      </c>
      <c r="E4265" s="111" t="s">
        <v>126</v>
      </c>
      <c r="F4265" s="111" t="s">
        <v>172</v>
      </c>
      <c r="G4265" s="111" t="s">
        <v>190</v>
      </c>
      <c r="H4265" s="111" t="s">
        <v>172</v>
      </c>
      <c r="I4265" s="111" t="s">
        <v>190</v>
      </c>
      <c r="J4265" t="str">
        <f t="shared" si="132"/>
        <v>3804SkogMineraljordBarskogLav</v>
      </c>
      <c r="K4265" s="111">
        <v>-2.1094741240186856</v>
      </c>
      <c r="L4265" s="111">
        <v>0.85306406685236758</v>
      </c>
      <c r="M4265" s="111">
        <v>6.3979989500968365E-2</v>
      </c>
      <c r="N4265" s="112">
        <f t="shared" si="133"/>
        <v>-1.1924300676653499</v>
      </c>
    </row>
    <row r="4266" spans="1:14" x14ac:dyDescent="0.25">
      <c r="A4266" s="111" t="s">
        <v>705</v>
      </c>
      <c r="B4266" s="111">
        <f>INDEX(kommuner!C:C,MATCH(_xlfn.NUMBERVALUE(A4266),kommuner!B:B,0))</f>
        <v>3804</v>
      </c>
      <c r="C4266" s="111" t="s">
        <v>127</v>
      </c>
      <c r="D4266" s="111" t="s">
        <v>127</v>
      </c>
      <c r="E4266" s="111" t="s">
        <v>126</v>
      </c>
      <c r="F4266" s="111" t="s">
        <v>172</v>
      </c>
      <c r="G4266" s="111" t="s">
        <v>173</v>
      </c>
      <c r="H4266" s="111" t="s">
        <v>172</v>
      </c>
      <c r="I4266" s="111" t="s">
        <v>173</v>
      </c>
      <c r="J4266" t="str">
        <f t="shared" si="132"/>
        <v>3804SkogMineraljordBarskogMiddels</v>
      </c>
      <c r="K4266" s="111">
        <v>-2.8820985952554645</v>
      </c>
      <c r="L4266" s="111">
        <v>0.85306406685236758</v>
      </c>
      <c r="M4266" s="111">
        <v>6.4056614999681585E-2</v>
      </c>
      <c r="N4266" s="112">
        <f t="shared" si="133"/>
        <v>-1.9649779134034155</v>
      </c>
    </row>
    <row r="4267" spans="1:14" x14ac:dyDescent="0.25">
      <c r="A4267" s="111" t="s">
        <v>705</v>
      </c>
      <c r="B4267" s="111">
        <f>INDEX(kommuner!C:C,MATCH(_xlfn.NUMBERVALUE(A4267),kommuner!B:B,0))</f>
        <v>3804</v>
      </c>
      <c r="C4267" s="111" t="s">
        <v>127</v>
      </c>
      <c r="D4267" s="111" t="s">
        <v>127</v>
      </c>
      <c r="E4267" s="111" t="s">
        <v>126</v>
      </c>
      <c r="F4267" s="111" t="s">
        <v>172</v>
      </c>
      <c r="G4267" s="111" t="s">
        <v>186</v>
      </c>
      <c r="H4267" s="111" t="s">
        <v>172</v>
      </c>
      <c r="I4267" s="111" t="s">
        <v>186</v>
      </c>
      <c r="J4267" t="str">
        <f t="shared" si="132"/>
        <v>3804SkogMineraljordBarskogSærs høy</v>
      </c>
      <c r="K4267" s="111">
        <v>0.12072674540874306</v>
      </c>
      <c r="L4267" s="111">
        <v>0.85306406685236758</v>
      </c>
      <c r="M4267" s="111">
        <v>6.4056614999681585E-2</v>
      </c>
      <c r="N4267" s="112">
        <f t="shared" si="133"/>
        <v>1.0378474272607923</v>
      </c>
    </row>
    <row r="4268" spans="1:14" x14ac:dyDescent="0.25">
      <c r="A4268" s="111" t="s">
        <v>705</v>
      </c>
      <c r="B4268" s="111">
        <f>INDEX(kommuner!C:C,MATCH(_xlfn.NUMBERVALUE(A4268),kommuner!B:B,0))</f>
        <v>3804</v>
      </c>
      <c r="C4268" s="111" t="s">
        <v>127</v>
      </c>
      <c r="D4268" s="111" t="s">
        <v>127</v>
      </c>
      <c r="E4268" s="111" t="s">
        <v>126</v>
      </c>
      <c r="F4268" s="111" t="s">
        <v>179</v>
      </c>
      <c r="G4268" s="111" t="s">
        <v>180</v>
      </c>
      <c r="H4268" s="111" t="s">
        <v>179</v>
      </c>
      <c r="I4268" s="111" t="s">
        <v>180</v>
      </c>
      <c r="J4268" t="str">
        <f t="shared" si="132"/>
        <v>3804SkogMineraljordBlandingsskogHøy</v>
      </c>
      <c r="K4268" s="111">
        <v>-8.5703651807373102</v>
      </c>
      <c r="L4268" s="111">
        <v>0.85306406685236758</v>
      </c>
      <c r="M4268" s="111">
        <v>6.3979989500968365E-2</v>
      </c>
      <c r="N4268" s="112">
        <f t="shared" si="133"/>
        <v>-7.6533211243839743</v>
      </c>
    </row>
    <row r="4269" spans="1:14" x14ac:dyDescent="0.25">
      <c r="A4269" s="111" t="s">
        <v>705</v>
      </c>
      <c r="B4269" s="111">
        <f>INDEX(kommuner!C:C,MATCH(_xlfn.NUMBERVALUE(A4269),kommuner!B:B,0))</f>
        <v>3804</v>
      </c>
      <c r="C4269" s="111" t="s">
        <v>127</v>
      </c>
      <c r="D4269" s="111" t="s">
        <v>127</v>
      </c>
      <c r="E4269" s="111" t="s">
        <v>126</v>
      </c>
      <c r="F4269" s="111" t="s">
        <v>179</v>
      </c>
      <c r="G4269" s="111" t="s">
        <v>167</v>
      </c>
      <c r="H4269" s="111" t="s">
        <v>179</v>
      </c>
      <c r="I4269" s="111" t="s">
        <v>167</v>
      </c>
      <c r="J4269" t="str">
        <f t="shared" si="132"/>
        <v>3804SkogMineraljordBlandingsskogImpediment</v>
      </c>
      <c r="K4269" s="111">
        <v>-2.0950685747655116</v>
      </c>
      <c r="L4269" s="111">
        <v>0.85306406685236758</v>
      </c>
      <c r="M4269" s="111">
        <v>6.3979989500968365E-2</v>
      </c>
      <c r="N4269" s="112">
        <f t="shared" si="133"/>
        <v>-1.1780245184121758</v>
      </c>
    </row>
    <row r="4270" spans="1:14" x14ac:dyDescent="0.25">
      <c r="A4270" s="111" t="s">
        <v>705</v>
      </c>
      <c r="B4270" s="111">
        <f>INDEX(kommuner!C:C,MATCH(_xlfn.NUMBERVALUE(A4270),kommuner!B:B,0))</f>
        <v>3804</v>
      </c>
      <c r="C4270" s="111" t="s">
        <v>127</v>
      </c>
      <c r="D4270" s="111" t="s">
        <v>127</v>
      </c>
      <c r="E4270" s="111" t="s">
        <v>126</v>
      </c>
      <c r="F4270" s="111" t="s">
        <v>179</v>
      </c>
      <c r="G4270" s="111" t="s">
        <v>190</v>
      </c>
      <c r="H4270" s="111" t="s">
        <v>179</v>
      </c>
      <c r="I4270" s="111" t="s">
        <v>190</v>
      </c>
      <c r="J4270" t="str">
        <f t="shared" si="132"/>
        <v>3804SkogMineraljordBlandingsskogLav</v>
      </c>
      <c r="K4270" s="111">
        <v>-3.814060654162915</v>
      </c>
      <c r="L4270" s="111">
        <v>0.85306406685236758</v>
      </c>
      <c r="M4270" s="111">
        <v>6.3979989500968365E-2</v>
      </c>
      <c r="N4270" s="112">
        <f t="shared" si="133"/>
        <v>-2.897016597809579</v>
      </c>
    </row>
    <row r="4271" spans="1:14" x14ac:dyDescent="0.25">
      <c r="A4271" s="111" t="s">
        <v>705</v>
      </c>
      <c r="B4271" s="111">
        <f>INDEX(kommuner!C:C,MATCH(_xlfn.NUMBERVALUE(A4271),kommuner!B:B,0))</f>
        <v>3804</v>
      </c>
      <c r="C4271" s="111" t="s">
        <v>127</v>
      </c>
      <c r="D4271" s="111" t="s">
        <v>127</v>
      </c>
      <c r="E4271" s="111" t="s">
        <v>126</v>
      </c>
      <c r="F4271" s="111" t="s">
        <v>179</v>
      </c>
      <c r="G4271" s="111" t="s">
        <v>173</v>
      </c>
      <c r="H4271" s="111" t="s">
        <v>179</v>
      </c>
      <c r="I4271" s="111" t="s">
        <v>173</v>
      </c>
      <c r="J4271" t="str">
        <f t="shared" si="132"/>
        <v>3804SkogMineraljordBlandingsskogMiddels</v>
      </c>
      <c r="K4271" s="111">
        <v>-4.5623521854183373</v>
      </c>
      <c r="L4271" s="111">
        <v>0.85306406685236758</v>
      </c>
      <c r="M4271" s="111">
        <v>6.3979989500968365E-2</v>
      </c>
      <c r="N4271" s="112">
        <f t="shared" si="133"/>
        <v>-3.6453081290650013</v>
      </c>
    </row>
    <row r="4272" spans="1:14" x14ac:dyDescent="0.25">
      <c r="A4272" s="111" t="s">
        <v>705</v>
      </c>
      <c r="B4272" s="111">
        <f>INDEX(kommuner!C:C,MATCH(_xlfn.NUMBERVALUE(A4272),kommuner!B:B,0))</f>
        <v>3804</v>
      </c>
      <c r="C4272" s="111" t="s">
        <v>127</v>
      </c>
      <c r="D4272" s="111" t="s">
        <v>127</v>
      </c>
      <c r="E4272" s="111" t="s">
        <v>126</v>
      </c>
      <c r="F4272" s="111" t="s">
        <v>179</v>
      </c>
      <c r="G4272" s="111" t="s">
        <v>186</v>
      </c>
      <c r="H4272" s="111" t="s">
        <v>179</v>
      </c>
      <c r="I4272" s="111" t="s">
        <v>186</v>
      </c>
      <c r="J4272" t="str">
        <f t="shared" si="132"/>
        <v>3804SkogMineraljordBlandingsskogSærs høy</v>
      </c>
      <c r="K4272" s="111">
        <v>-2.9395925245326562</v>
      </c>
      <c r="L4272" s="111">
        <v>0.85306406685236758</v>
      </c>
      <c r="M4272" s="111">
        <v>6.3979989500968365E-2</v>
      </c>
      <c r="N4272" s="112">
        <f t="shared" si="133"/>
        <v>-2.0225484681793202</v>
      </c>
    </row>
    <row r="4273" spans="1:14" x14ac:dyDescent="0.25">
      <c r="A4273" s="111" t="s">
        <v>705</v>
      </c>
      <c r="B4273" s="111">
        <f>INDEX(kommuner!C:C,MATCH(_xlfn.NUMBERVALUE(A4273),kommuner!B:B,0))</f>
        <v>3804</v>
      </c>
      <c r="C4273" s="111" t="s">
        <v>127</v>
      </c>
      <c r="D4273" s="111" t="s">
        <v>127</v>
      </c>
      <c r="E4273" s="111" t="s">
        <v>126</v>
      </c>
      <c r="F4273" s="111" t="s">
        <v>185</v>
      </c>
      <c r="G4273" s="111" t="s">
        <v>180</v>
      </c>
      <c r="H4273" s="111" t="s">
        <v>185</v>
      </c>
      <c r="I4273" s="111" t="s">
        <v>180</v>
      </c>
      <c r="J4273" t="str">
        <f t="shared" si="132"/>
        <v>3804SkogMineraljordLauvskogHøy</v>
      </c>
      <c r="K4273" s="111">
        <v>-3.6072016095960531</v>
      </c>
      <c r="L4273" s="111">
        <v>0.85306406685236758</v>
      </c>
      <c r="M4273" s="111">
        <v>6.3979989500968365E-2</v>
      </c>
      <c r="N4273" s="112">
        <f t="shared" si="133"/>
        <v>-2.6901575532427171</v>
      </c>
    </row>
    <row r="4274" spans="1:14" x14ac:dyDescent="0.25">
      <c r="A4274" s="111" t="s">
        <v>705</v>
      </c>
      <c r="B4274" s="111">
        <f>INDEX(kommuner!C:C,MATCH(_xlfn.NUMBERVALUE(A4274),kommuner!B:B,0))</f>
        <v>3804</v>
      </c>
      <c r="C4274" s="111" t="s">
        <v>127</v>
      </c>
      <c r="D4274" s="111" t="s">
        <v>127</v>
      </c>
      <c r="E4274" s="111" t="s">
        <v>126</v>
      </c>
      <c r="F4274" s="111" t="s">
        <v>185</v>
      </c>
      <c r="G4274" s="111" t="s">
        <v>167</v>
      </c>
      <c r="H4274" s="111" t="s">
        <v>185</v>
      </c>
      <c r="I4274" s="111" t="s">
        <v>167</v>
      </c>
      <c r="J4274" t="str">
        <f t="shared" si="132"/>
        <v>3804SkogMineraljordLauvskogImpediment</v>
      </c>
      <c r="K4274" s="111">
        <v>-1.1043030228661443</v>
      </c>
      <c r="L4274" s="111">
        <v>0.85306406685236758</v>
      </c>
      <c r="M4274" s="111">
        <v>6.3979989500968365E-2</v>
      </c>
      <c r="N4274" s="112">
        <f t="shared" si="133"/>
        <v>-0.18725896651280841</v>
      </c>
    </row>
    <row r="4275" spans="1:14" x14ac:dyDescent="0.25">
      <c r="A4275" s="111" t="s">
        <v>705</v>
      </c>
      <c r="B4275" s="111">
        <f>INDEX(kommuner!C:C,MATCH(_xlfn.NUMBERVALUE(A4275),kommuner!B:B,0))</f>
        <v>3804</v>
      </c>
      <c r="C4275" s="111" t="s">
        <v>127</v>
      </c>
      <c r="D4275" s="111" t="s">
        <v>127</v>
      </c>
      <c r="E4275" s="111" t="s">
        <v>126</v>
      </c>
      <c r="F4275" s="111" t="s">
        <v>185</v>
      </c>
      <c r="G4275" s="111" t="s">
        <v>190</v>
      </c>
      <c r="H4275" s="111" t="s">
        <v>185</v>
      </c>
      <c r="I4275" s="111" t="s">
        <v>190</v>
      </c>
      <c r="J4275" t="str">
        <f t="shared" si="132"/>
        <v>3804SkogMineraljordLauvskogLav</v>
      </c>
      <c r="K4275" s="111">
        <v>-8.9748170935426599E-2</v>
      </c>
      <c r="L4275" s="111">
        <v>0.85306406685236758</v>
      </c>
      <c r="M4275" s="111">
        <v>6.3979989500968365E-2</v>
      </c>
      <c r="N4275" s="112">
        <f t="shared" si="133"/>
        <v>0.82729588541790933</v>
      </c>
    </row>
    <row r="4276" spans="1:14" x14ac:dyDescent="0.25">
      <c r="A4276" s="111" t="s">
        <v>705</v>
      </c>
      <c r="B4276" s="111">
        <f>INDEX(kommuner!C:C,MATCH(_xlfn.NUMBERVALUE(A4276),kommuner!B:B,0))</f>
        <v>3804</v>
      </c>
      <c r="C4276" s="111" t="s">
        <v>127</v>
      </c>
      <c r="D4276" s="111" t="s">
        <v>127</v>
      </c>
      <c r="E4276" s="111" t="s">
        <v>126</v>
      </c>
      <c r="F4276" s="111" t="s">
        <v>185</v>
      </c>
      <c r="G4276" s="111" t="s">
        <v>173</v>
      </c>
      <c r="H4276" s="111" t="s">
        <v>185</v>
      </c>
      <c r="I4276" s="111" t="s">
        <v>173</v>
      </c>
      <c r="J4276" t="str">
        <f t="shared" si="132"/>
        <v>3804SkogMineraljordLauvskogMiddels</v>
      </c>
      <c r="K4276" s="111">
        <v>-2.4151390344437029</v>
      </c>
      <c r="L4276" s="111">
        <v>0.85306406685236758</v>
      </c>
      <c r="M4276" s="111">
        <v>6.3979989500968365E-2</v>
      </c>
      <c r="N4276" s="112">
        <f t="shared" si="133"/>
        <v>-1.4980949780903672</v>
      </c>
    </row>
    <row r="4277" spans="1:14" x14ac:dyDescent="0.25">
      <c r="A4277" s="111" t="s">
        <v>705</v>
      </c>
      <c r="B4277" s="111">
        <f>INDEX(kommuner!C:C,MATCH(_xlfn.NUMBERVALUE(A4277),kommuner!B:B,0))</f>
        <v>3804</v>
      </c>
      <c r="C4277" s="111" t="s">
        <v>127</v>
      </c>
      <c r="D4277" s="111" t="s">
        <v>127</v>
      </c>
      <c r="E4277" s="111" t="s">
        <v>126</v>
      </c>
      <c r="F4277" s="111" t="s">
        <v>185</v>
      </c>
      <c r="G4277" s="111" t="s">
        <v>186</v>
      </c>
      <c r="H4277" s="111" t="s">
        <v>185</v>
      </c>
      <c r="I4277" s="111" t="s">
        <v>186</v>
      </c>
      <c r="J4277" t="str">
        <f t="shared" si="132"/>
        <v>3804SkogMineraljordLauvskogSærs høy</v>
      </c>
      <c r="K4277" s="111">
        <v>-3.6560473259425113</v>
      </c>
      <c r="L4277" s="111">
        <v>0.85306406685236758</v>
      </c>
      <c r="M4277" s="111">
        <v>6.3979989500968365E-2</v>
      </c>
      <c r="N4277" s="112">
        <f t="shared" si="133"/>
        <v>-2.7390032695891753</v>
      </c>
    </row>
    <row r="4278" spans="1:14" x14ac:dyDescent="0.25">
      <c r="A4278" s="111" t="s">
        <v>705</v>
      </c>
      <c r="B4278" s="111">
        <f>INDEX(kommuner!C:C,MATCH(_xlfn.NUMBERVALUE(A4278),kommuner!B:B,0))</f>
        <v>3804</v>
      </c>
      <c r="C4278" s="111" t="s">
        <v>127</v>
      </c>
      <c r="D4278" s="111" t="s">
        <v>127</v>
      </c>
      <c r="E4278" s="111" t="s">
        <v>123</v>
      </c>
      <c r="F4278" s="111" t="s">
        <v>172</v>
      </c>
      <c r="G4278" s="111" t="s">
        <v>180</v>
      </c>
      <c r="H4278" s="111" t="s">
        <v>172</v>
      </c>
      <c r="I4278" s="111" t="s">
        <v>180</v>
      </c>
      <c r="J4278" t="str">
        <f t="shared" si="132"/>
        <v>3804SkogOrganisk jordBarskogHøy</v>
      </c>
      <c r="K4278" s="111">
        <v>-2.5184559031994138</v>
      </c>
      <c r="L4278" s="111">
        <v>0.92784825435236762</v>
      </c>
      <c r="M4278" s="111">
        <v>0.46518126042825314</v>
      </c>
      <c r="N4278" s="112">
        <f t="shared" si="133"/>
        <v>-1.1254263884187932</v>
      </c>
    </row>
    <row r="4279" spans="1:14" x14ac:dyDescent="0.25">
      <c r="A4279" s="111" t="s">
        <v>705</v>
      </c>
      <c r="B4279" s="111">
        <f>INDEX(kommuner!C:C,MATCH(_xlfn.NUMBERVALUE(A4279),kommuner!B:B,0))</f>
        <v>3804</v>
      </c>
      <c r="C4279" s="111" t="s">
        <v>127</v>
      </c>
      <c r="D4279" s="111" t="s">
        <v>127</v>
      </c>
      <c r="E4279" s="111" t="s">
        <v>123</v>
      </c>
      <c r="F4279" s="111" t="s">
        <v>172</v>
      </c>
      <c r="G4279" s="111" t="s">
        <v>167</v>
      </c>
      <c r="H4279" s="111" t="s">
        <v>172</v>
      </c>
      <c r="I4279" s="111" t="s">
        <v>167</v>
      </c>
      <c r="J4279" t="str">
        <f t="shared" si="132"/>
        <v>3804SkogOrganisk jordBarskogImpediment</v>
      </c>
      <c r="K4279" s="111">
        <v>-0.13011741963904588</v>
      </c>
      <c r="L4279" s="111">
        <v>0.92784825435236762</v>
      </c>
      <c r="M4279" s="111">
        <v>0.46510463492953991</v>
      </c>
      <c r="N4279" s="112">
        <f t="shared" si="133"/>
        <v>1.2628354696428616</v>
      </c>
    </row>
    <row r="4280" spans="1:14" x14ac:dyDescent="0.25">
      <c r="A4280" s="111" t="s">
        <v>705</v>
      </c>
      <c r="B4280" s="111">
        <f>INDEX(kommuner!C:C,MATCH(_xlfn.NUMBERVALUE(A4280),kommuner!B:B,0))</f>
        <v>3804</v>
      </c>
      <c r="C4280" s="111" t="s">
        <v>127</v>
      </c>
      <c r="D4280" s="111" t="s">
        <v>127</v>
      </c>
      <c r="E4280" s="111" t="s">
        <v>123</v>
      </c>
      <c r="F4280" s="111" t="s">
        <v>172</v>
      </c>
      <c r="G4280" s="111" t="s">
        <v>190</v>
      </c>
      <c r="H4280" s="111" t="s">
        <v>172</v>
      </c>
      <c r="I4280" s="111" t="s">
        <v>190</v>
      </c>
      <c r="J4280" t="str">
        <f t="shared" si="132"/>
        <v>3804SkogOrganisk jordBarskogLav</v>
      </c>
      <c r="K4280" s="111">
        <v>-0.50666953101693391</v>
      </c>
      <c r="L4280" s="111">
        <v>0.92784825435236762</v>
      </c>
      <c r="M4280" s="111">
        <v>0.46510463492953991</v>
      </c>
      <c r="N4280" s="112">
        <f t="shared" si="133"/>
        <v>0.88628335826497362</v>
      </c>
    </row>
    <row r="4281" spans="1:14" x14ac:dyDescent="0.25">
      <c r="A4281" s="111" t="s">
        <v>705</v>
      </c>
      <c r="B4281" s="111">
        <f>INDEX(kommuner!C:C,MATCH(_xlfn.NUMBERVALUE(A4281),kommuner!B:B,0))</f>
        <v>3804</v>
      </c>
      <c r="C4281" s="111" t="s">
        <v>127</v>
      </c>
      <c r="D4281" s="111" t="s">
        <v>127</v>
      </c>
      <c r="E4281" s="111" t="s">
        <v>123</v>
      </c>
      <c r="F4281" s="111" t="s">
        <v>172</v>
      </c>
      <c r="G4281" s="111" t="s">
        <v>173</v>
      </c>
      <c r="H4281" s="111" t="s">
        <v>172</v>
      </c>
      <c r="I4281" s="111" t="s">
        <v>173</v>
      </c>
      <c r="J4281" t="str">
        <f t="shared" si="132"/>
        <v>3804SkogOrganisk jordBarskogMiddels</v>
      </c>
      <c r="K4281" s="111">
        <v>-1.5571490961494638</v>
      </c>
      <c r="L4281" s="111">
        <v>0.92784825435236762</v>
      </c>
      <c r="M4281" s="111">
        <v>0.46518126042825314</v>
      </c>
      <c r="N4281" s="112">
        <f t="shared" si="133"/>
        <v>-0.16411958136884308</v>
      </c>
    </row>
    <row r="4282" spans="1:14" x14ac:dyDescent="0.25">
      <c r="A4282" s="111" t="s">
        <v>705</v>
      </c>
      <c r="B4282" s="111">
        <f>INDEX(kommuner!C:C,MATCH(_xlfn.NUMBERVALUE(A4282),kommuner!B:B,0))</f>
        <v>3804</v>
      </c>
      <c r="C4282" s="111" t="s">
        <v>127</v>
      </c>
      <c r="D4282" s="111" t="s">
        <v>127</v>
      </c>
      <c r="E4282" s="111" t="s">
        <v>123</v>
      </c>
      <c r="F4282" s="111" t="s">
        <v>172</v>
      </c>
      <c r="G4282" s="111" t="s">
        <v>186</v>
      </c>
      <c r="H4282" s="111" t="s">
        <v>172</v>
      </c>
      <c r="I4282" s="111" t="s">
        <v>186</v>
      </c>
      <c r="J4282" t="str">
        <f t="shared" si="132"/>
        <v>3804SkogOrganisk jordBarskogSærs høy</v>
      </c>
      <c r="K4282" s="111">
        <v>2.5548655235722699</v>
      </c>
      <c r="L4282" s="111">
        <v>0.92784825435236762</v>
      </c>
      <c r="M4282" s="111">
        <v>0.46518126042825314</v>
      </c>
      <c r="N4282" s="112">
        <f t="shared" si="133"/>
        <v>3.9478950383528906</v>
      </c>
    </row>
    <row r="4283" spans="1:14" x14ac:dyDescent="0.25">
      <c r="A4283" s="111" t="s">
        <v>705</v>
      </c>
      <c r="B4283" s="111">
        <f>INDEX(kommuner!C:C,MATCH(_xlfn.NUMBERVALUE(A4283),kommuner!B:B,0))</f>
        <v>3804</v>
      </c>
      <c r="C4283" s="111" t="s">
        <v>127</v>
      </c>
      <c r="D4283" s="111" t="s">
        <v>127</v>
      </c>
      <c r="E4283" s="111" t="s">
        <v>123</v>
      </c>
      <c r="F4283" s="111" t="s">
        <v>179</v>
      </c>
      <c r="G4283" s="111" t="s">
        <v>180</v>
      </c>
      <c r="H4283" s="111" t="s">
        <v>179</v>
      </c>
      <c r="I4283" s="111" t="s">
        <v>180</v>
      </c>
      <c r="J4283" t="str">
        <f t="shared" si="132"/>
        <v>3804SkogOrganisk jordBlandingsskogHøy</v>
      </c>
      <c r="K4283" s="111">
        <v>-5.5554344456832343</v>
      </c>
      <c r="L4283" s="111">
        <v>0.92784825435236762</v>
      </c>
      <c r="M4283" s="111">
        <v>0.46510463492953991</v>
      </c>
      <c r="N4283" s="112">
        <f t="shared" si="133"/>
        <v>-4.1624815564013264</v>
      </c>
    </row>
    <row r="4284" spans="1:14" x14ac:dyDescent="0.25">
      <c r="A4284" s="111" t="s">
        <v>705</v>
      </c>
      <c r="B4284" s="111">
        <f>INDEX(kommuner!C:C,MATCH(_xlfn.NUMBERVALUE(A4284),kommuner!B:B,0))</f>
        <v>3804</v>
      </c>
      <c r="C4284" s="111" t="s">
        <v>127</v>
      </c>
      <c r="D4284" s="111" t="s">
        <v>127</v>
      </c>
      <c r="E4284" s="111" t="s">
        <v>123</v>
      </c>
      <c r="F4284" s="111" t="s">
        <v>179</v>
      </c>
      <c r="G4284" s="111" t="s">
        <v>167</v>
      </c>
      <c r="H4284" s="111" t="s">
        <v>179</v>
      </c>
      <c r="I4284" s="111" t="s">
        <v>167</v>
      </c>
      <c r="J4284" t="str">
        <f t="shared" si="132"/>
        <v>3804SkogOrganisk jordBlandingsskogImpediment</v>
      </c>
      <c r="K4284" s="111">
        <v>-0.28586344175800005</v>
      </c>
      <c r="L4284" s="111">
        <v>0.92784825435236762</v>
      </c>
      <c r="M4284" s="111">
        <v>0.46510463492953991</v>
      </c>
      <c r="N4284" s="112">
        <f t="shared" si="133"/>
        <v>1.1070894475239075</v>
      </c>
    </row>
    <row r="4285" spans="1:14" x14ac:dyDescent="0.25">
      <c r="A4285" s="111" t="s">
        <v>705</v>
      </c>
      <c r="B4285" s="111">
        <f>INDEX(kommuner!C:C,MATCH(_xlfn.NUMBERVALUE(A4285),kommuner!B:B,0))</f>
        <v>3804</v>
      </c>
      <c r="C4285" s="111" t="s">
        <v>127</v>
      </c>
      <c r="D4285" s="111" t="s">
        <v>127</v>
      </c>
      <c r="E4285" s="111" t="s">
        <v>123</v>
      </c>
      <c r="F4285" s="111" t="s">
        <v>179</v>
      </c>
      <c r="G4285" s="111" t="s">
        <v>190</v>
      </c>
      <c r="H4285" s="111" t="s">
        <v>179</v>
      </c>
      <c r="I4285" s="111" t="s">
        <v>190</v>
      </c>
      <c r="J4285" t="str">
        <f t="shared" si="132"/>
        <v>3804SkogOrganisk jordBlandingsskogLav</v>
      </c>
      <c r="K4285" s="111">
        <v>-1.2347339377887629</v>
      </c>
      <c r="L4285" s="111">
        <v>0.92784825435236762</v>
      </c>
      <c r="M4285" s="111">
        <v>0.46510463492953991</v>
      </c>
      <c r="N4285" s="112">
        <f t="shared" si="133"/>
        <v>0.15821895149314458</v>
      </c>
    </row>
    <row r="4286" spans="1:14" x14ac:dyDescent="0.25">
      <c r="A4286" s="111" t="s">
        <v>705</v>
      </c>
      <c r="B4286" s="111">
        <f>INDEX(kommuner!C:C,MATCH(_xlfn.NUMBERVALUE(A4286),kommuner!B:B,0))</f>
        <v>3804</v>
      </c>
      <c r="C4286" s="111" t="s">
        <v>127</v>
      </c>
      <c r="D4286" s="111" t="s">
        <v>127</v>
      </c>
      <c r="E4286" s="111" t="s">
        <v>123</v>
      </c>
      <c r="F4286" s="111" t="s">
        <v>179</v>
      </c>
      <c r="G4286" s="111" t="s">
        <v>173</v>
      </c>
      <c r="H4286" s="111" t="s">
        <v>179</v>
      </c>
      <c r="I4286" s="111" t="s">
        <v>173</v>
      </c>
      <c r="J4286" t="str">
        <f t="shared" si="132"/>
        <v>3804SkogOrganisk jordBlandingsskogMiddels</v>
      </c>
      <c r="K4286" s="111">
        <v>-2.4239591752717748</v>
      </c>
      <c r="L4286" s="111">
        <v>0.92784825435236762</v>
      </c>
      <c r="M4286" s="111">
        <v>0.46510463492953991</v>
      </c>
      <c r="N4286" s="112">
        <f t="shared" si="133"/>
        <v>-1.0310062859898674</v>
      </c>
    </row>
    <row r="4287" spans="1:14" x14ac:dyDescent="0.25">
      <c r="A4287" s="111" t="s">
        <v>705</v>
      </c>
      <c r="B4287" s="111">
        <f>INDEX(kommuner!C:C,MATCH(_xlfn.NUMBERVALUE(A4287),kommuner!B:B,0))</f>
        <v>3804</v>
      </c>
      <c r="C4287" s="111" t="s">
        <v>127</v>
      </c>
      <c r="D4287" s="111" t="s">
        <v>127</v>
      </c>
      <c r="E4287" s="111" t="s">
        <v>123</v>
      </c>
      <c r="F4287" s="111" t="s">
        <v>179</v>
      </c>
      <c r="G4287" s="111" t="s">
        <v>186</v>
      </c>
      <c r="H4287" s="111" t="s">
        <v>179</v>
      </c>
      <c r="I4287" s="111" t="s">
        <v>186</v>
      </c>
      <c r="J4287" t="str">
        <f t="shared" si="132"/>
        <v>3804SkogOrganisk jordBlandingsskogSærs høy</v>
      </c>
      <c r="K4287" s="111">
        <v>-1.5726115302258048</v>
      </c>
      <c r="L4287" s="111">
        <v>0.92784825435236762</v>
      </c>
      <c r="M4287" s="111">
        <v>0.46510463492953991</v>
      </c>
      <c r="N4287" s="112">
        <f t="shared" si="133"/>
        <v>-0.17965864094389727</v>
      </c>
    </row>
    <row r="4288" spans="1:14" x14ac:dyDescent="0.25">
      <c r="A4288" s="111" t="s">
        <v>705</v>
      </c>
      <c r="B4288" s="111">
        <f>INDEX(kommuner!C:C,MATCH(_xlfn.NUMBERVALUE(A4288),kommuner!B:B,0))</f>
        <v>3804</v>
      </c>
      <c r="C4288" s="111" t="s">
        <v>127</v>
      </c>
      <c r="D4288" s="111" t="s">
        <v>127</v>
      </c>
      <c r="E4288" s="111" t="s">
        <v>123</v>
      </c>
      <c r="F4288" s="111" t="s">
        <v>185</v>
      </c>
      <c r="G4288" s="111" t="s">
        <v>180</v>
      </c>
      <c r="H4288" s="111" t="s">
        <v>185</v>
      </c>
      <c r="I4288" s="111" t="s">
        <v>180</v>
      </c>
      <c r="J4288" t="str">
        <f t="shared" si="132"/>
        <v>3804SkogOrganisk jordLauvskogHøy</v>
      </c>
      <c r="K4288" s="111">
        <v>-1.9913688882377358</v>
      </c>
      <c r="L4288" s="111">
        <v>0.92784825435236762</v>
      </c>
      <c r="M4288" s="111">
        <v>0.46510463492953991</v>
      </c>
      <c r="N4288" s="112">
        <f t="shared" si="133"/>
        <v>-0.59841599895582831</v>
      </c>
    </row>
    <row r="4289" spans="1:14" x14ac:dyDescent="0.25">
      <c r="A4289" s="111" t="s">
        <v>705</v>
      </c>
      <c r="B4289" s="111">
        <f>INDEX(kommuner!C:C,MATCH(_xlfn.NUMBERVALUE(A4289),kommuner!B:B,0))</f>
        <v>3804</v>
      </c>
      <c r="C4289" s="111" t="s">
        <v>127</v>
      </c>
      <c r="D4289" s="111" t="s">
        <v>127</v>
      </c>
      <c r="E4289" s="111" t="s">
        <v>123</v>
      </c>
      <c r="F4289" s="111" t="s">
        <v>185</v>
      </c>
      <c r="G4289" s="111" t="s">
        <v>167</v>
      </c>
      <c r="H4289" s="111" t="s">
        <v>185</v>
      </c>
      <c r="I4289" s="111" t="s">
        <v>167</v>
      </c>
      <c r="J4289" t="str">
        <f t="shared" si="132"/>
        <v>3804SkogOrganisk jordLauvskogImpediment</v>
      </c>
      <c r="K4289" s="111">
        <v>0.35000626494250675</v>
      </c>
      <c r="L4289" s="111">
        <v>0.92784825435236762</v>
      </c>
      <c r="M4289" s="111">
        <v>0.46510463492953991</v>
      </c>
      <c r="N4289" s="112">
        <f t="shared" si="133"/>
        <v>1.7429591542244141</v>
      </c>
    </row>
    <row r="4290" spans="1:14" x14ac:dyDescent="0.25">
      <c r="A4290" s="111" t="s">
        <v>705</v>
      </c>
      <c r="B4290" s="111">
        <f>INDEX(kommuner!C:C,MATCH(_xlfn.NUMBERVALUE(A4290),kommuner!B:B,0))</f>
        <v>3804</v>
      </c>
      <c r="C4290" s="111" t="s">
        <v>127</v>
      </c>
      <c r="D4290" s="111" t="s">
        <v>127</v>
      </c>
      <c r="E4290" s="111" t="s">
        <v>123</v>
      </c>
      <c r="F4290" s="111" t="s">
        <v>185</v>
      </c>
      <c r="G4290" s="111" t="s">
        <v>190</v>
      </c>
      <c r="H4290" s="111" t="s">
        <v>185</v>
      </c>
      <c r="I4290" s="111" t="s">
        <v>190</v>
      </c>
      <c r="J4290" t="str">
        <f t="shared" si="132"/>
        <v>3804SkogOrganisk jordLauvskogLav</v>
      </c>
      <c r="K4290" s="111">
        <v>1.1144075558526714</v>
      </c>
      <c r="L4290" s="111">
        <v>0.92784825435236762</v>
      </c>
      <c r="M4290" s="111">
        <v>0.46510463492953991</v>
      </c>
      <c r="N4290" s="112">
        <f t="shared" si="133"/>
        <v>2.5073604451345788</v>
      </c>
    </row>
    <row r="4291" spans="1:14" x14ac:dyDescent="0.25">
      <c r="A4291" s="111" t="s">
        <v>705</v>
      </c>
      <c r="B4291" s="111">
        <f>INDEX(kommuner!C:C,MATCH(_xlfn.NUMBERVALUE(A4291),kommuner!B:B,0))</f>
        <v>3804</v>
      </c>
      <c r="C4291" s="111" t="s">
        <v>127</v>
      </c>
      <c r="D4291" s="111" t="s">
        <v>127</v>
      </c>
      <c r="E4291" s="111" t="s">
        <v>123</v>
      </c>
      <c r="F4291" s="111" t="s">
        <v>185</v>
      </c>
      <c r="G4291" s="111" t="s">
        <v>173</v>
      </c>
      <c r="H4291" s="111" t="s">
        <v>185</v>
      </c>
      <c r="I4291" s="111" t="s">
        <v>173</v>
      </c>
      <c r="J4291" t="str">
        <f t="shared" ref="J4291:J4354" si="134">B4291&amp;C4291&amp;E4291&amp;IF(C4291="Skog",F4291&amp;G4291,"")</f>
        <v>3804SkogOrganisk jordLauvskogMiddels</v>
      </c>
      <c r="K4291" s="111">
        <v>-0.62664468270982987</v>
      </c>
      <c r="L4291" s="111">
        <v>0.92784825435236762</v>
      </c>
      <c r="M4291" s="111">
        <v>0.46510463492953991</v>
      </c>
      <c r="N4291" s="112">
        <f t="shared" ref="N4291:N4354" si="135">SUM(K4291:M4291)</f>
        <v>0.76630820657207765</v>
      </c>
    </row>
    <row r="4292" spans="1:14" x14ac:dyDescent="0.25">
      <c r="A4292" s="111" t="s">
        <v>705</v>
      </c>
      <c r="B4292" s="111">
        <f>INDEX(kommuner!C:C,MATCH(_xlfn.NUMBERVALUE(A4292),kommuner!B:B,0))</f>
        <v>3804</v>
      </c>
      <c r="C4292" s="111" t="s">
        <v>127</v>
      </c>
      <c r="D4292" s="111" t="s">
        <v>127</v>
      </c>
      <c r="E4292" s="111" t="s">
        <v>123</v>
      </c>
      <c r="F4292" s="111" t="s">
        <v>185</v>
      </c>
      <c r="G4292" s="111" t="s">
        <v>186</v>
      </c>
      <c r="H4292" s="111" t="s">
        <v>185</v>
      </c>
      <c r="I4292" s="111" t="s">
        <v>186</v>
      </c>
      <c r="J4292" t="str">
        <f t="shared" si="134"/>
        <v>3804SkogOrganisk jordLauvskogSærs høy</v>
      </c>
      <c r="K4292" s="111">
        <v>-1.8997279926091779</v>
      </c>
      <c r="L4292" s="111">
        <v>0.92784825435236762</v>
      </c>
      <c r="M4292" s="111">
        <v>0.46510463492953991</v>
      </c>
      <c r="N4292" s="112">
        <f t="shared" si="135"/>
        <v>-0.50677510332727038</v>
      </c>
    </row>
    <row r="4293" spans="1:14" x14ac:dyDescent="0.25">
      <c r="A4293" s="111" t="s">
        <v>705</v>
      </c>
      <c r="B4293" s="111">
        <f>INDEX(kommuner!C:C,MATCH(_xlfn.NUMBERVALUE(A4293),kommuner!B:B,0))</f>
        <v>3804</v>
      </c>
      <c r="C4293" s="111" t="s">
        <v>83</v>
      </c>
      <c r="D4293" s="111" t="s">
        <v>83</v>
      </c>
      <c r="E4293" s="111" t="s">
        <v>126</v>
      </c>
      <c r="F4293" s="111" t="s">
        <v>139</v>
      </c>
      <c r="G4293" s="111" t="s">
        <v>139</v>
      </c>
      <c r="H4293" s="111" t="s">
        <v>139</v>
      </c>
      <c r="I4293" s="111" t="s">
        <v>139</v>
      </c>
      <c r="J4293" t="str">
        <f t="shared" si="134"/>
        <v>3804Utbygd arealMineraljord</v>
      </c>
      <c r="K4293" s="111">
        <v>0.42279414509845159</v>
      </c>
      <c r="L4293" s="111">
        <v>0</v>
      </c>
      <c r="M4293" s="111">
        <v>1.303047089454229E-2</v>
      </c>
      <c r="N4293" s="112">
        <f t="shared" si="135"/>
        <v>0.43582461599299388</v>
      </c>
    </row>
    <row r="4294" spans="1:14" x14ac:dyDescent="0.25">
      <c r="A4294" s="111" t="s">
        <v>705</v>
      </c>
      <c r="B4294" s="111">
        <f>INDEX(kommuner!C:C,MATCH(_xlfn.NUMBERVALUE(A4294),kommuner!B:B,0))</f>
        <v>3804</v>
      </c>
      <c r="C4294" s="111" t="s">
        <v>83</v>
      </c>
      <c r="D4294" s="111" t="s">
        <v>83</v>
      </c>
      <c r="E4294" s="111" t="s">
        <v>123</v>
      </c>
      <c r="F4294" s="111" t="s">
        <v>139</v>
      </c>
      <c r="G4294" s="111" t="s">
        <v>139</v>
      </c>
      <c r="H4294" s="111" t="s">
        <v>139</v>
      </c>
      <c r="I4294" s="111" t="s">
        <v>139</v>
      </c>
      <c r="J4294" t="str">
        <f t="shared" si="134"/>
        <v>3804Utbygd arealOrganisk jord</v>
      </c>
      <c r="K4294" s="111">
        <v>29.011421395201612</v>
      </c>
      <c r="L4294" s="111">
        <v>0</v>
      </c>
      <c r="M4294" s="111">
        <v>1.303047089454229E-2</v>
      </c>
      <c r="N4294" s="112">
        <f t="shared" si="135"/>
        <v>29.024451866096154</v>
      </c>
    </row>
    <row r="4295" spans="1:14" x14ac:dyDescent="0.25">
      <c r="A4295" s="111" t="s">
        <v>705</v>
      </c>
      <c r="B4295" s="111">
        <f>INDEX(kommuner!C:C,MATCH(_xlfn.NUMBERVALUE(A4295),kommuner!B:B,0))</f>
        <v>3804</v>
      </c>
      <c r="C4295" s="111" t="s">
        <v>181</v>
      </c>
      <c r="D4295" s="111" t="s">
        <v>181</v>
      </c>
      <c r="E4295" s="111" t="s">
        <v>123</v>
      </c>
      <c r="F4295" s="111" t="s">
        <v>139</v>
      </c>
      <c r="G4295" s="111" t="s">
        <v>139</v>
      </c>
      <c r="H4295" s="111" t="s">
        <v>139</v>
      </c>
      <c r="I4295" s="111" t="s">
        <v>139</v>
      </c>
      <c r="J4295" t="str">
        <f t="shared" si="134"/>
        <v>3804Vann og myrOrganisk jord</v>
      </c>
      <c r="K4295" s="111">
        <v>-0.31088998224577308</v>
      </c>
      <c r="L4295" s="111">
        <v>0</v>
      </c>
      <c r="M4295" s="111">
        <v>0</v>
      </c>
      <c r="N4295" s="112">
        <f t="shared" si="135"/>
        <v>-0.31088998224577308</v>
      </c>
    </row>
    <row r="4296" spans="1:14" x14ac:dyDescent="0.25">
      <c r="A4296" s="111" t="s">
        <v>706</v>
      </c>
      <c r="B4296" s="111">
        <f>INDEX(kommuner!C:C,MATCH(_xlfn.NUMBERVALUE(A4296),kommuner!B:B,0))</f>
        <v>3005</v>
      </c>
      <c r="C4296" s="111" t="s">
        <v>82</v>
      </c>
      <c r="D4296" s="111" t="s">
        <v>82</v>
      </c>
      <c r="E4296" s="111" t="s">
        <v>126</v>
      </c>
      <c r="F4296" s="111" t="s">
        <v>139</v>
      </c>
      <c r="G4296" s="111" t="s">
        <v>139</v>
      </c>
      <c r="H4296" s="111" t="s">
        <v>139</v>
      </c>
      <c r="I4296" s="111" t="s">
        <v>139</v>
      </c>
      <c r="J4296" t="str">
        <f t="shared" si="134"/>
        <v>3005Annen utmarkMineraljord</v>
      </c>
      <c r="K4296" s="111">
        <v>-0.16852781479621071</v>
      </c>
      <c r="L4296" s="111">
        <v>0</v>
      </c>
      <c r="M4296" s="111">
        <v>0</v>
      </c>
      <c r="N4296" s="112">
        <f t="shared" si="135"/>
        <v>-0.16852781479621071</v>
      </c>
    </row>
    <row r="4297" spans="1:14" x14ac:dyDescent="0.25">
      <c r="A4297" s="111" t="s">
        <v>706</v>
      </c>
      <c r="B4297" s="111">
        <f>INDEX(kommuner!C:C,MATCH(_xlfn.NUMBERVALUE(A4297),kommuner!B:B,0))</f>
        <v>3005</v>
      </c>
      <c r="C4297" s="111" t="s">
        <v>121</v>
      </c>
      <c r="D4297" s="111" t="s">
        <v>121</v>
      </c>
      <c r="E4297" s="111" t="s">
        <v>126</v>
      </c>
      <c r="F4297" s="111" t="s">
        <v>139</v>
      </c>
      <c r="G4297" s="111" t="s">
        <v>139</v>
      </c>
      <c r="H4297" s="111" t="s">
        <v>139</v>
      </c>
      <c r="I4297" s="111" t="s">
        <v>139</v>
      </c>
      <c r="J4297" t="str">
        <f t="shared" si="134"/>
        <v>3005BeiteMineraljord</v>
      </c>
      <c r="K4297" s="111">
        <v>-0.43305842942580308</v>
      </c>
      <c r="L4297" s="111">
        <v>0</v>
      </c>
      <c r="M4297" s="111">
        <v>1.2448711246839999E-7</v>
      </c>
      <c r="N4297" s="112">
        <f t="shared" si="135"/>
        <v>-0.43305830493869063</v>
      </c>
    </row>
    <row r="4298" spans="1:14" x14ac:dyDescent="0.25">
      <c r="A4298" s="111" t="s">
        <v>706</v>
      </c>
      <c r="B4298" s="111">
        <f>INDEX(kommuner!C:C,MATCH(_xlfn.NUMBERVALUE(A4298),kommuner!B:B,0))</f>
        <v>3005</v>
      </c>
      <c r="C4298" s="111" t="s">
        <v>121</v>
      </c>
      <c r="D4298" s="111" t="s">
        <v>121</v>
      </c>
      <c r="E4298" s="111" t="s">
        <v>123</v>
      </c>
      <c r="F4298" s="111" t="s">
        <v>139</v>
      </c>
      <c r="G4298" s="111" t="s">
        <v>139</v>
      </c>
      <c r="H4298" s="111" t="s">
        <v>139</v>
      </c>
      <c r="I4298" s="111" t="s">
        <v>139</v>
      </c>
      <c r="J4298" t="str">
        <f t="shared" si="134"/>
        <v>3005BeiteOrganisk jord</v>
      </c>
      <c r="K4298" s="111">
        <v>12.077525935985037</v>
      </c>
      <c r="L4298" s="111">
        <v>1.6412500000000001</v>
      </c>
      <c r="M4298" s="111">
        <v>0</v>
      </c>
      <c r="N4298" s="112">
        <f t="shared" si="135"/>
        <v>13.718775935985036</v>
      </c>
    </row>
    <row r="4299" spans="1:14" x14ac:dyDescent="0.25">
      <c r="A4299" s="111" t="s">
        <v>706</v>
      </c>
      <c r="B4299" s="111">
        <f>INDEX(kommuner!C:C,MATCH(_xlfn.NUMBERVALUE(A4299),kommuner!B:B,0))</f>
        <v>3005</v>
      </c>
      <c r="C4299" s="111" t="s">
        <v>84</v>
      </c>
      <c r="D4299" s="111" t="s">
        <v>84</v>
      </c>
      <c r="E4299" s="111" t="s">
        <v>126</v>
      </c>
      <c r="F4299" s="111" t="s">
        <v>139</v>
      </c>
      <c r="G4299" s="111" t="s">
        <v>139</v>
      </c>
      <c r="H4299" s="111" t="s">
        <v>139</v>
      </c>
      <c r="I4299" s="111" t="s">
        <v>139</v>
      </c>
      <c r="J4299" t="str">
        <f t="shared" si="134"/>
        <v>3005Dyrket markMineraljord</v>
      </c>
      <c r="K4299" s="111">
        <v>-0.2187831800484587</v>
      </c>
      <c r="L4299" s="111">
        <v>0</v>
      </c>
      <c r="M4299" s="111">
        <v>0</v>
      </c>
      <c r="N4299" s="112">
        <f t="shared" si="135"/>
        <v>-0.2187831800484587</v>
      </c>
    </row>
    <row r="4300" spans="1:14" x14ac:dyDescent="0.25">
      <c r="A4300" s="111" t="s">
        <v>706</v>
      </c>
      <c r="B4300" s="111">
        <f>INDEX(kommuner!C:C,MATCH(_xlfn.NUMBERVALUE(A4300),kommuner!B:B,0))</f>
        <v>3005</v>
      </c>
      <c r="C4300" s="111" t="s">
        <v>84</v>
      </c>
      <c r="D4300" s="111" t="s">
        <v>84</v>
      </c>
      <c r="E4300" s="111" t="s">
        <v>123</v>
      </c>
      <c r="F4300" s="111" t="s">
        <v>139</v>
      </c>
      <c r="G4300" s="111" t="s">
        <v>139</v>
      </c>
      <c r="H4300" s="111" t="s">
        <v>139</v>
      </c>
      <c r="I4300" s="111" t="s">
        <v>139</v>
      </c>
      <c r="J4300" t="str">
        <f t="shared" si="134"/>
        <v>3005Dyrket markOrganisk jord</v>
      </c>
      <c r="K4300" s="111">
        <v>28.726149366675592</v>
      </c>
      <c r="L4300" s="111">
        <v>1.45625</v>
      </c>
      <c r="M4300" s="111">
        <v>0</v>
      </c>
      <c r="N4300" s="112">
        <f t="shared" si="135"/>
        <v>30.182399366675593</v>
      </c>
    </row>
    <row r="4301" spans="1:14" x14ac:dyDescent="0.25">
      <c r="A4301" s="111" t="s">
        <v>706</v>
      </c>
      <c r="B4301" s="111">
        <f>INDEX(kommuner!C:C,MATCH(_xlfn.NUMBERVALUE(A4301),kommuner!B:B,0))</f>
        <v>3005</v>
      </c>
      <c r="C4301" s="111" t="s">
        <v>127</v>
      </c>
      <c r="D4301" s="111" t="s">
        <v>127</v>
      </c>
      <c r="E4301" s="111" t="s">
        <v>126</v>
      </c>
      <c r="F4301" s="111" t="s">
        <v>172</v>
      </c>
      <c r="G4301" s="111" t="s">
        <v>180</v>
      </c>
      <c r="H4301" s="111" t="s">
        <v>172</v>
      </c>
      <c r="I4301" s="111" t="s">
        <v>180</v>
      </c>
      <c r="J4301" t="str">
        <f t="shared" si="134"/>
        <v>3005SkogMineraljordBarskogHøy</v>
      </c>
      <c r="K4301" s="111">
        <v>-4.2610596243420318</v>
      </c>
      <c r="L4301" s="111">
        <v>0.85306406685236758</v>
      </c>
      <c r="M4301" s="111">
        <v>6.4056614999681585E-2</v>
      </c>
      <c r="N4301" s="112">
        <f t="shared" si="135"/>
        <v>-3.3439389424899826</v>
      </c>
    </row>
    <row r="4302" spans="1:14" x14ac:dyDescent="0.25">
      <c r="A4302" s="111" t="s">
        <v>706</v>
      </c>
      <c r="B4302" s="111">
        <f>INDEX(kommuner!C:C,MATCH(_xlfn.NUMBERVALUE(A4302),kommuner!B:B,0))</f>
        <v>3005</v>
      </c>
      <c r="C4302" s="111" t="s">
        <v>127</v>
      </c>
      <c r="D4302" s="111" t="s">
        <v>127</v>
      </c>
      <c r="E4302" s="111" t="s">
        <v>126</v>
      </c>
      <c r="F4302" s="111" t="s">
        <v>172</v>
      </c>
      <c r="G4302" s="111" t="s">
        <v>167</v>
      </c>
      <c r="H4302" s="111" t="s">
        <v>172</v>
      </c>
      <c r="I4302" s="111" t="s">
        <v>167</v>
      </c>
      <c r="J4302" t="str">
        <f t="shared" si="134"/>
        <v>3005SkogMineraljordBarskogImpediment</v>
      </c>
      <c r="K4302" s="111">
        <v>-1.5740166960016819</v>
      </c>
      <c r="L4302" s="111">
        <v>0.85306406685236758</v>
      </c>
      <c r="M4302" s="111">
        <v>6.3979989500968365E-2</v>
      </c>
      <c r="N4302" s="112">
        <f t="shared" si="135"/>
        <v>-0.65697263964834596</v>
      </c>
    </row>
    <row r="4303" spans="1:14" x14ac:dyDescent="0.25">
      <c r="A4303" s="111" t="s">
        <v>706</v>
      </c>
      <c r="B4303" s="111">
        <f>INDEX(kommuner!C:C,MATCH(_xlfn.NUMBERVALUE(A4303),kommuner!B:B,0))</f>
        <v>3005</v>
      </c>
      <c r="C4303" s="111" t="s">
        <v>127</v>
      </c>
      <c r="D4303" s="111" t="s">
        <v>127</v>
      </c>
      <c r="E4303" s="111" t="s">
        <v>126</v>
      </c>
      <c r="F4303" s="111" t="s">
        <v>172</v>
      </c>
      <c r="G4303" s="111" t="s">
        <v>190</v>
      </c>
      <c r="H4303" s="111" t="s">
        <v>172</v>
      </c>
      <c r="I4303" s="111" t="s">
        <v>190</v>
      </c>
      <c r="J4303" t="str">
        <f t="shared" si="134"/>
        <v>3005SkogMineraljordBarskogLav</v>
      </c>
      <c r="K4303" s="111">
        <v>-2.1094741240186856</v>
      </c>
      <c r="L4303" s="111">
        <v>0.85306406685236758</v>
      </c>
      <c r="M4303" s="111">
        <v>6.3979989500968365E-2</v>
      </c>
      <c r="N4303" s="112">
        <f t="shared" si="135"/>
        <v>-1.1924300676653499</v>
      </c>
    </row>
    <row r="4304" spans="1:14" x14ac:dyDescent="0.25">
      <c r="A4304" s="111" t="s">
        <v>706</v>
      </c>
      <c r="B4304" s="111">
        <f>INDEX(kommuner!C:C,MATCH(_xlfn.NUMBERVALUE(A4304),kommuner!B:B,0))</f>
        <v>3005</v>
      </c>
      <c r="C4304" s="111" t="s">
        <v>127</v>
      </c>
      <c r="D4304" s="111" t="s">
        <v>127</v>
      </c>
      <c r="E4304" s="111" t="s">
        <v>126</v>
      </c>
      <c r="F4304" s="111" t="s">
        <v>172</v>
      </c>
      <c r="G4304" s="111" t="s">
        <v>173</v>
      </c>
      <c r="H4304" s="111" t="s">
        <v>172</v>
      </c>
      <c r="I4304" s="111" t="s">
        <v>173</v>
      </c>
      <c r="J4304" t="str">
        <f t="shared" si="134"/>
        <v>3005SkogMineraljordBarskogMiddels</v>
      </c>
      <c r="K4304" s="111">
        <v>-2.8820985952554645</v>
      </c>
      <c r="L4304" s="111">
        <v>0.85306406685236758</v>
      </c>
      <c r="M4304" s="111">
        <v>6.4056614999681585E-2</v>
      </c>
      <c r="N4304" s="112">
        <f t="shared" si="135"/>
        <v>-1.9649779134034155</v>
      </c>
    </row>
    <row r="4305" spans="1:14" x14ac:dyDescent="0.25">
      <c r="A4305" s="111" t="s">
        <v>706</v>
      </c>
      <c r="B4305" s="111">
        <f>INDEX(kommuner!C:C,MATCH(_xlfn.NUMBERVALUE(A4305),kommuner!B:B,0))</f>
        <v>3005</v>
      </c>
      <c r="C4305" s="111" t="s">
        <v>127</v>
      </c>
      <c r="D4305" s="111" t="s">
        <v>127</v>
      </c>
      <c r="E4305" s="111" t="s">
        <v>126</v>
      </c>
      <c r="F4305" s="111" t="s">
        <v>172</v>
      </c>
      <c r="G4305" s="111" t="s">
        <v>186</v>
      </c>
      <c r="H4305" s="111" t="s">
        <v>172</v>
      </c>
      <c r="I4305" s="111" t="s">
        <v>186</v>
      </c>
      <c r="J4305" t="str">
        <f t="shared" si="134"/>
        <v>3005SkogMineraljordBarskogSærs høy</v>
      </c>
      <c r="K4305" s="111">
        <v>0.12072674540874306</v>
      </c>
      <c r="L4305" s="111">
        <v>0.85306406685236758</v>
      </c>
      <c r="M4305" s="111">
        <v>6.4056614999681585E-2</v>
      </c>
      <c r="N4305" s="112">
        <f t="shared" si="135"/>
        <v>1.0378474272607923</v>
      </c>
    </row>
    <row r="4306" spans="1:14" x14ac:dyDescent="0.25">
      <c r="A4306" s="111" t="s">
        <v>706</v>
      </c>
      <c r="B4306" s="111">
        <f>INDEX(kommuner!C:C,MATCH(_xlfn.NUMBERVALUE(A4306),kommuner!B:B,0))</f>
        <v>3005</v>
      </c>
      <c r="C4306" s="111" t="s">
        <v>127</v>
      </c>
      <c r="D4306" s="111" t="s">
        <v>127</v>
      </c>
      <c r="E4306" s="111" t="s">
        <v>126</v>
      </c>
      <c r="F4306" s="111" t="s">
        <v>179</v>
      </c>
      <c r="G4306" s="111" t="s">
        <v>180</v>
      </c>
      <c r="H4306" s="111" t="s">
        <v>179</v>
      </c>
      <c r="I4306" s="111" t="s">
        <v>180</v>
      </c>
      <c r="J4306" t="str">
        <f t="shared" si="134"/>
        <v>3005SkogMineraljordBlandingsskogHøy</v>
      </c>
      <c r="K4306" s="111">
        <v>-8.5703651807373102</v>
      </c>
      <c r="L4306" s="111">
        <v>0.85306406685236758</v>
      </c>
      <c r="M4306" s="111">
        <v>6.3979989500968365E-2</v>
      </c>
      <c r="N4306" s="112">
        <f t="shared" si="135"/>
        <v>-7.6533211243839743</v>
      </c>
    </row>
    <row r="4307" spans="1:14" x14ac:dyDescent="0.25">
      <c r="A4307" s="111" t="s">
        <v>706</v>
      </c>
      <c r="B4307" s="111">
        <f>INDEX(kommuner!C:C,MATCH(_xlfn.NUMBERVALUE(A4307),kommuner!B:B,0))</f>
        <v>3005</v>
      </c>
      <c r="C4307" s="111" t="s">
        <v>127</v>
      </c>
      <c r="D4307" s="111" t="s">
        <v>127</v>
      </c>
      <c r="E4307" s="111" t="s">
        <v>126</v>
      </c>
      <c r="F4307" s="111" t="s">
        <v>179</v>
      </c>
      <c r="G4307" s="111" t="s">
        <v>167</v>
      </c>
      <c r="H4307" s="111" t="s">
        <v>179</v>
      </c>
      <c r="I4307" s="111" t="s">
        <v>167</v>
      </c>
      <c r="J4307" t="str">
        <f t="shared" si="134"/>
        <v>3005SkogMineraljordBlandingsskogImpediment</v>
      </c>
      <c r="K4307" s="111">
        <v>-2.0950685747655116</v>
      </c>
      <c r="L4307" s="111">
        <v>0.85306406685236758</v>
      </c>
      <c r="M4307" s="111">
        <v>6.3979989500968365E-2</v>
      </c>
      <c r="N4307" s="112">
        <f t="shared" si="135"/>
        <v>-1.1780245184121758</v>
      </c>
    </row>
    <row r="4308" spans="1:14" x14ac:dyDescent="0.25">
      <c r="A4308" s="111" t="s">
        <v>706</v>
      </c>
      <c r="B4308" s="111">
        <f>INDEX(kommuner!C:C,MATCH(_xlfn.NUMBERVALUE(A4308),kommuner!B:B,0))</f>
        <v>3005</v>
      </c>
      <c r="C4308" s="111" t="s">
        <v>127</v>
      </c>
      <c r="D4308" s="111" t="s">
        <v>127</v>
      </c>
      <c r="E4308" s="111" t="s">
        <v>126</v>
      </c>
      <c r="F4308" s="111" t="s">
        <v>179</v>
      </c>
      <c r="G4308" s="111" t="s">
        <v>190</v>
      </c>
      <c r="H4308" s="111" t="s">
        <v>179</v>
      </c>
      <c r="I4308" s="111" t="s">
        <v>190</v>
      </c>
      <c r="J4308" t="str">
        <f t="shared" si="134"/>
        <v>3005SkogMineraljordBlandingsskogLav</v>
      </c>
      <c r="K4308" s="111">
        <v>-3.814060654162915</v>
      </c>
      <c r="L4308" s="111">
        <v>0.85306406685236758</v>
      </c>
      <c r="M4308" s="111">
        <v>6.3979989500968365E-2</v>
      </c>
      <c r="N4308" s="112">
        <f t="shared" si="135"/>
        <v>-2.897016597809579</v>
      </c>
    </row>
    <row r="4309" spans="1:14" x14ac:dyDescent="0.25">
      <c r="A4309" s="111" t="s">
        <v>706</v>
      </c>
      <c r="B4309" s="111">
        <f>INDEX(kommuner!C:C,MATCH(_xlfn.NUMBERVALUE(A4309),kommuner!B:B,0))</f>
        <v>3005</v>
      </c>
      <c r="C4309" s="111" t="s">
        <v>127</v>
      </c>
      <c r="D4309" s="111" t="s">
        <v>127</v>
      </c>
      <c r="E4309" s="111" t="s">
        <v>126</v>
      </c>
      <c r="F4309" s="111" t="s">
        <v>179</v>
      </c>
      <c r="G4309" s="111" t="s">
        <v>173</v>
      </c>
      <c r="H4309" s="111" t="s">
        <v>179</v>
      </c>
      <c r="I4309" s="111" t="s">
        <v>173</v>
      </c>
      <c r="J4309" t="str">
        <f t="shared" si="134"/>
        <v>3005SkogMineraljordBlandingsskogMiddels</v>
      </c>
      <c r="K4309" s="111">
        <v>-4.5623521854183373</v>
      </c>
      <c r="L4309" s="111">
        <v>0.85306406685236758</v>
      </c>
      <c r="M4309" s="111">
        <v>6.3979989500968365E-2</v>
      </c>
      <c r="N4309" s="112">
        <f t="shared" si="135"/>
        <v>-3.6453081290650013</v>
      </c>
    </row>
    <row r="4310" spans="1:14" x14ac:dyDescent="0.25">
      <c r="A4310" s="111" t="s">
        <v>706</v>
      </c>
      <c r="B4310" s="111">
        <f>INDEX(kommuner!C:C,MATCH(_xlfn.NUMBERVALUE(A4310),kommuner!B:B,0))</f>
        <v>3005</v>
      </c>
      <c r="C4310" s="111" t="s">
        <v>127</v>
      </c>
      <c r="D4310" s="111" t="s">
        <v>127</v>
      </c>
      <c r="E4310" s="111" t="s">
        <v>126</v>
      </c>
      <c r="F4310" s="111" t="s">
        <v>179</v>
      </c>
      <c r="G4310" s="111" t="s">
        <v>186</v>
      </c>
      <c r="H4310" s="111" t="s">
        <v>179</v>
      </c>
      <c r="I4310" s="111" t="s">
        <v>186</v>
      </c>
      <c r="J4310" t="str">
        <f t="shared" si="134"/>
        <v>3005SkogMineraljordBlandingsskogSærs høy</v>
      </c>
      <c r="K4310" s="111">
        <v>-2.9395925245326562</v>
      </c>
      <c r="L4310" s="111">
        <v>0.85306406685236758</v>
      </c>
      <c r="M4310" s="111">
        <v>6.3979989500968365E-2</v>
      </c>
      <c r="N4310" s="112">
        <f t="shared" si="135"/>
        <v>-2.0225484681793202</v>
      </c>
    </row>
    <row r="4311" spans="1:14" x14ac:dyDescent="0.25">
      <c r="A4311" s="111" t="s">
        <v>706</v>
      </c>
      <c r="B4311" s="111">
        <f>INDEX(kommuner!C:C,MATCH(_xlfn.NUMBERVALUE(A4311),kommuner!B:B,0))</f>
        <v>3005</v>
      </c>
      <c r="C4311" s="111" t="s">
        <v>127</v>
      </c>
      <c r="D4311" s="111" t="s">
        <v>127</v>
      </c>
      <c r="E4311" s="111" t="s">
        <v>126</v>
      </c>
      <c r="F4311" s="111" t="s">
        <v>185</v>
      </c>
      <c r="G4311" s="111" t="s">
        <v>180</v>
      </c>
      <c r="H4311" s="111" t="s">
        <v>185</v>
      </c>
      <c r="I4311" s="111" t="s">
        <v>180</v>
      </c>
      <c r="J4311" t="str">
        <f t="shared" si="134"/>
        <v>3005SkogMineraljordLauvskogHøy</v>
      </c>
      <c r="K4311" s="111">
        <v>-3.6072016095960531</v>
      </c>
      <c r="L4311" s="111">
        <v>0.85306406685236758</v>
      </c>
      <c r="M4311" s="111">
        <v>6.3979989500968365E-2</v>
      </c>
      <c r="N4311" s="112">
        <f t="shared" si="135"/>
        <v>-2.6901575532427171</v>
      </c>
    </row>
    <row r="4312" spans="1:14" x14ac:dyDescent="0.25">
      <c r="A4312" s="111" t="s">
        <v>706</v>
      </c>
      <c r="B4312" s="111">
        <f>INDEX(kommuner!C:C,MATCH(_xlfn.NUMBERVALUE(A4312),kommuner!B:B,0))</f>
        <v>3005</v>
      </c>
      <c r="C4312" s="111" t="s">
        <v>127</v>
      </c>
      <c r="D4312" s="111" t="s">
        <v>127</v>
      </c>
      <c r="E4312" s="111" t="s">
        <v>126</v>
      </c>
      <c r="F4312" s="111" t="s">
        <v>185</v>
      </c>
      <c r="G4312" s="111" t="s">
        <v>167</v>
      </c>
      <c r="H4312" s="111" t="s">
        <v>185</v>
      </c>
      <c r="I4312" s="111" t="s">
        <v>167</v>
      </c>
      <c r="J4312" t="str">
        <f t="shared" si="134"/>
        <v>3005SkogMineraljordLauvskogImpediment</v>
      </c>
      <c r="K4312" s="111">
        <v>-1.1043030228661443</v>
      </c>
      <c r="L4312" s="111">
        <v>0.85306406685236758</v>
      </c>
      <c r="M4312" s="111">
        <v>6.3979989500968365E-2</v>
      </c>
      <c r="N4312" s="112">
        <f t="shared" si="135"/>
        <v>-0.18725896651280841</v>
      </c>
    </row>
    <row r="4313" spans="1:14" x14ac:dyDescent="0.25">
      <c r="A4313" s="111" t="s">
        <v>706</v>
      </c>
      <c r="B4313" s="111">
        <f>INDEX(kommuner!C:C,MATCH(_xlfn.NUMBERVALUE(A4313),kommuner!B:B,0))</f>
        <v>3005</v>
      </c>
      <c r="C4313" s="111" t="s">
        <v>127</v>
      </c>
      <c r="D4313" s="111" t="s">
        <v>127</v>
      </c>
      <c r="E4313" s="111" t="s">
        <v>126</v>
      </c>
      <c r="F4313" s="111" t="s">
        <v>185</v>
      </c>
      <c r="G4313" s="111" t="s">
        <v>190</v>
      </c>
      <c r="H4313" s="111" t="s">
        <v>185</v>
      </c>
      <c r="I4313" s="111" t="s">
        <v>190</v>
      </c>
      <c r="J4313" t="str">
        <f t="shared" si="134"/>
        <v>3005SkogMineraljordLauvskogLav</v>
      </c>
      <c r="K4313" s="111">
        <v>-8.9748170935426599E-2</v>
      </c>
      <c r="L4313" s="111">
        <v>0.85306406685236758</v>
      </c>
      <c r="M4313" s="111">
        <v>6.3979989500968365E-2</v>
      </c>
      <c r="N4313" s="112">
        <f t="shared" si="135"/>
        <v>0.82729588541790933</v>
      </c>
    </row>
    <row r="4314" spans="1:14" x14ac:dyDescent="0.25">
      <c r="A4314" s="111" t="s">
        <v>706</v>
      </c>
      <c r="B4314" s="111">
        <f>INDEX(kommuner!C:C,MATCH(_xlfn.NUMBERVALUE(A4314),kommuner!B:B,0))</f>
        <v>3005</v>
      </c>
      <c r="C4314" s="111" t="s">
        <v>127</v>
      </c>
      <c r="D4314" s="111" t="s">
        <v>127</v>
      </c>
      <c r="E4314" s="111" t="s">
        <v>126</v>
      </c>
      <c r="F4314" s="111" t="s">
        <v>185</v>
      </c>
      <c r="G4314" s="111" t="s">
        <v>173</v>
      </c>
      <c r="H4314" s="111" t="s">
        <v>185</v>
      </c>
      <c r="I4314" s="111" t="s">
        <v>173</v>
      </c>
      <c r="J4314" t="str">
        <f t="shared" si="134"/>
        <v>3005SkogMineraljordLauvskogMiddels</v>
      </c>
      <c r="K4314" s="111">
        <v>-2.4151390344437029</v>
      </c>
      <c r="L4314" s="111">
        <v>0.85306406685236758</v>
      </c>
      <c r="M4314" s="111">
        <v>6.3979989500968365E-2</v>
      </c>
      <c r="N4314" s="112">
        <f t="shared" si="135"/>
        <v>-1.4980949780903672</v>
      </c>
    </row>
    <row r="4315" spans="1:14" x14ac:dyDescent="0.25">
      <c r="A4315" s="111" t="s">
        <v>706</v>
      </c>
      <c r="B4315" s="111">
        <f>INDEX(kommuner!C:C,MATCH(_xlfn.NUMBERVALUE(A4315),kommuner!B:B,0))</f>
        <v>3005</v>
      </c>
      <c r="C4315" s="111" t="s">
        <v>127</v>
      </c>
      <c r="D4315" s="111" t="s">
        <v>127</v>
      </c>
      <c r="E4315" s="111" t="s">
        <v>126</v>
      </c>
      <c r="F4315" s="111" t="s">
        <v>185</v>
      </c>
      <c r="G4315" s="111" t="s">
        <v>186</v>
      </c>
      <c r="H4315" s="111" t="s">
        <v>185</v>
      </c>
      <c r="I4315" s="111" t="s">
        <v>186</v>
      </c>
      <c r="J4315" t="str">
        <f t="shared" si="134"/>
        <v>3005SkogMineraljordLauvskogSærs høy</v>
      </c>
      <c r="K4315" s="111">
        <v>-3.6560473259425113</v>
      </c>
      <c r="L4315" s="111">
        <v>0.85306406685236758</v>
      </c>
      <c r="M4315" s="111">
        <v>6.3979989500968365E-2</v>
      </c>
      <c r="N4315" s="112">
        <f t="shared" si="135"/>
        <v>-2.7390032695891753</v>
      </c>
    </row>
    <row r="4316" spans="1:14" x14ac:dyDescent="0.25">
      <c r="A4316" s="111" t="s">
        <v>706</v>
      </c>
      <c r="B4316" s="111">
        <f>INDEX(kommuner!C:C,MATCH(_xlfn.NUMBERVALUE(A4316),kommuner!B:B,0))</f>
        <v>3005</v>
      </c>
      <c r="C4316" s="111" t="s">
        <v>127</v>
      </c>
      <c r="D4316" s="111" t="s">
        <v>127</v>
      </c>
      <c r="E4316" s="111" t="s">
        <v>123</v>
      </c>
      <c r="F4316" s="111" t="s">
        <v>172</v>
      </c>
      <c r="G4316" s="111" t="s">
        <v>180</v>
      </c>
      <c r="H4316" s="111" t="s">
        <v>172</v>
      </c>
      <c r="I4316" s="111" t="s">
        <v>180</v>
      </c>
      <c r="J4316" t="str">
        <f t="shared" si="134"/>
        <v>3005SkogOrganisk jordBarskogHøy</v>
      </c>
      <c r="K4316" s="111">
        <v>-2.5184559031994138</v>
      </c>
      <c r="L4316" s="111">
        <v>0.92784825435236762</v>
      </c>
      <c r="M4316" s="111">
        <v>0.46518126042825314</v>
      </c>
      <c r="N4316" s="112">
        <f t="shared" si="135"/>
        <v>-1.1254263884187932</v>
      </c>
    </row>
    <row r="4317" spans="1:14" x14ac:dyDescent="0.25">
      <c r="A4317" s="111" t="s">
        <v>706</v>
      </c>
      <c r="B4317" s="111">
        <f>INDEX(kommuner!C:C,MATCH(_xlfn.NUMBERVALUE(A4317),kommuner!B:B,0))</f>
        <v>3005</v>
      </c>
      <c r="C4317" s="111" t="s">
        <v>127</v>
      </c>
      <c r="D4317" s="111" t="s">
        <v>127</v>
      </c>
      <c r="E4317" s="111" t="s">
        <v>123</v>
      </c>
      <c r="F4317" s="111" t="s">
        <v>172</v>
      </c>
      <c r="G4317" s="111" t="s">
        <v>167</v>
      </c>
      <c r="H4317" s="111" t="s">
        <v>172</v>
      </c>
      <c r="I4317" s="111" t="s">
        <v>167</v>
      </c>
      <c r="J4317" t="str">
        <f t="shared" si="134"/>
        <v>3005SkogOrganisk jordBarskogImpediment</v>
      </c>
      <c r="K4317" s="111">
        <v>-0.13011741963904588</v>
      </c>
      <c r="L4317" s="111">
        <v>0.92784825435236762</v>
      </c>
      <c r="M4317" s="111">
        <v>0.46510463492953991</v>
      </c>
      <c r="N4317" s="112">
        <f t="shared" si="135"/>
        <v>1.2628354696428616</v>
      </c>
    </row>
    <row r="4318" spans="1:14" x14ac:dyDescent="0.25">
      <c r="A4318" s="111" t="s">
        <v>706</v>
      </c>
      <c r="B4318" s="111">
        <f>INDEX(kommuner!C:C,MATCH(_xlfn.NUMBERVALUE(A4318),kommuner!B:B,0))</f>
        <v>3005</v>
      </c>
      <c r="C4318" s="111" t="s">
        <v>127</v>
      </c>
      <c r="D4318" s="111" t="s">
        <v>127</v>
      </c>
      <c r="E4318" s="111" t="s">
        <v>123</v>
      </c>
      <c r="F4318" s="111" t="s">
        <v>172</v>
      </c>
      <c r="G4318" s="111" t="s">
        <v>190</v>
      </c>
      <c r="H4318" s="111" t="s">
        <v>172</v>
      </c>
      <c r="I4318" s="111" t="s">
        <v>190</v>
      </c>
      <c r="J4318" t="str">
        <f t="shared" si="134"/>
        <v>3005SkogOrganisk jordBarskogLav</v>
      </c>
      <c r="K4318" s="111">
        <v>-0.50666953101693391</v>
      </c>
      <c r="L4318" s="111">
        <v>0.92784825435236762</v>
      </c>
      <c r="M4318" s="111">
        <v>0.46510463492953991</v>
      </c>
      <c r="N4318" s="112">
        <f t="shared" si="135"/>
        <v>0.88628335826497362</v>
      </c>
    </row>
    <row r="4319" spans="1:14" x14ac:dyDescent="0.25">
      <c r="A4319" s="111" t="s">
        <v>706</v>
      </c>
      <c r="B4319" s="111">
        <f>INDEX(kommuner!C:C,MATCH(_xlfn.NUMBERVALUE(A4319),kommuner!B:B,0))</f>
        <v>3005</v>
      </c>
      <c r="C4319" s="111" t="s">
        <v>127</v>
      </c>
      <c r="D4319" s="111" t="s">
        <v>127</v>
      </c>
      <c r="E4319" s="111" t="s">
        <v>123</v>
      </c>
      <c r="F4319" s="111" t="s">
        <v>172</v>
      </c>
      <c r="G4319" s="111" t="s">
        <v>173</v>
      </c>
      <c r="H4319" s="111" t="s">
        <v>172</v>
      </c>
      <c r="I4319" s="111" t="s">
        <v>173</v>
      </c>
      <c r="J4319" t="str">
        <f t="shared" si="134"/>
        <v>3005SkogOrganisk jordBarskogMiddels</v>
      </c>
      <c r="K4319" s="111">
        <v>-1.5571490961494638</v>
      </c>
      <c r="L4319" s="111">
        <v>0.92784825435236762</v>
      </c>
      <c r="M4319" s="111">
        <v>0.46518126042825314</v>
      </c>
      <c r="N4319" s="112">
        <f t="shared" si="135"/>
        <v>-0.16411958136884308</v>
      </c>
    </row>
    <row r="4320" spans="1:14" x14ac:dyDescent="0.25">
      <c r="A4320" s="111" t="s">
        <v>706</v>
      </c>
      <c r="B4320" s="111">
        <f>INDEX(kommuner!C:C,MATCH(_xlfn.NUMBERVALUE(A4320),kommuner!B:B,0))</f>
        <v>3005</v>
      </c>
      <c r="C4320" s="111" t="s">
        <v>127</v>
      </c>
      <c r="D4320" s="111" t="s">
        <v>127</v>
      </c>
      <c r="E4320" s="111" t="s">
        <v>123</v>
      </c>
      <c r="F4320" s="111" t="s">
        <v>172</v>
      </c>
      <c r="G4320" s="111" t="s">
        <v>186</v>
      </c>
      <c r="H4320" s="111" t="s">
        <v>172</v>
      </c>
      <c r="I4320" s="111" t="s">
        <v>186</v>
      </c>
      <c r="J4320" t="str">
        <f t="shared" si="134"/>
        <v>3005SkogOrganisk jordBarskogSærs høy</v>
      </c>
      <c r="K4320" s="111">
        <v>2.5548655235722699</v>
      </c>
      <c r="L4320" s="111">
        <v>0.92784825435236762</v>
      </c>
      <c r="M4320" s="111">
        <v>0.46518126042825314</v>
      </c>
      <c r="N4320" s="112">
        <f t="shared" si="135"/>
        <v>3.9478950383528906</v>
      </c>
    </row>
    <row r="4321" spans="1:14" x14ac:dyDescent="0.25">
      <c r="A4321" s="111" t="s">
        <v>706</v>
      </c>
      <c r="B4321" s="111">
        <f>INDEX(kommuner!C:C,MATCH(_xlfn.NUMBERVALUE(A4321),kommuner!B:B,0))</f>
        <v>3005</v>
      </c>
      <c r="C4321" s="111" t="s">
        <v>127</v>
      </c>
      <c r="D4321" s="111" t="s">
        <v>127</v>
      </c>
      <c r="E4321" s="111" t="s">
        <v>123</v>
      </c>
      <c r="F4321" s="111" t="s">
        <v>179</v>
      </c>
      <c r="G4321" s="111" t="s">
        <v>180</v>
      </c>
      <c r="H4321" s="111" t="s">
        <v>179</v>
      </c>
      <c r="I4321" s="111" t="s">
        <v>180</v>
      </c>
      <c r="J4321" t="str">
        <f t="shared" si="134"/>
        <v>3005SkogOrganisk jordBlandingsskogHøy</v>
      </c>
      <c r="K4321" s="111">
        <v>-5.5554344456832343</v>
      </c>
      <c r="L4321" s="111">
        <v>0.92784825435236762</v>
      </c>
      <c r="M4321" s="111">
        <v>0.46510463492953991</v>
      </c>
      <c r="N4321" s="112">
        <f t="shared" si="135"/>
        <v>-4.1624815564013264</v>
      </c>
    </row>
    <row r="4322" spans="1:14" x14ac:dyDescent="0.25">
      <c r="A4322" s="111" t="s">
        <v>706</v>
      </c>
      <c r="B4322" s="111">
        <f>INDEX(kommuner!C:C,MATCH(_xlfn.NUMBERVALUE(A4322),kommuner!B:B,0))</f>
        <v>3005</v>
      </c>
      <c r="C4322" s="111" t="s">
        <v>127</v>
      </c>
      <c r="D4322" s="111" t="s">
        <v>127</v>
      </c>
      <c r="E4322" s="111" t="s">
        <v>123</v>
      </c>
      <c r="F4322" s="111" t="s">
        <v>179</v>
      </c>
      <c r="G4322" s="111" t="s">
        <v>167</v>
      </c>
      <c r="H4322" s="111" t="s">
        <v>179</v>
      </c>
      <c r="I4322" s="111" t="s">
        <v>167</v>
      </c>
      <c r="J4322" t="str">
        <f t="shared" si="134"/>
        <v>3005SkogOrganisk jordBlandingsskogImpediment</v>
      </c>
      <c r="K4322" s="111">
        <v>-0.28586344175800005</v>
      </c>
      <c r="L4322" s="111">
        <v>0.92784825435236762</v>
      </c>
      <c r="M4322" s="111">
        <v>0.46510463492953991</v>
      </c>
      <c r="N4322" s="112">
        <f t="shared" si="135"/>
        <v>1.1070894475239075</v>
      </c>
    </row>
    <row r="4323" spans="1:14" x14ac:dyDescent="0.25">
      <c r="A4323" s="111" t="s">
        <v>706</v>
      </c>
      <c r="B4323" s="111">
        <f>INDEX(kommuner!C:C,MATCH(_xlfn.NUMBERVALUE(A4323),kommuner!B:B,0))</f>
        <v>3005</v>
      </c>
      <c r="C4323" s="111" t="s">
        <v>127</v>
      </c>
      <c r="D4323" s="111" t="s">
        <v>127</v>
      </c>
      <c r="E4323" s="111" t="s">
        <v>123</v>
      </c>
      <c r="F4323" s="111" t="s">
        <v>179</v>
      </c>
      <c r="G4323" s="111" t="s">
        <v>190</v>
      </c>
      <c r="H4323" s="111" t="s">
        <v>179</v>
      </c>
      <c r="I4323" s="111" t="s">
        <v>190</v>
      </c>
      <c r="J4323" t="str">
        <f t="shared" si="134"/>
        <v>3005SkogOrganisk jordBlandingsskogLav</v>
      </c>
      <c r="K4323" s="111">
        <v>-1.2347339377887629</v>
      </c>
      <c r="L4323" s="111">
        <v>0.92784825435236762</v>
      </c>
      <c r="M4323" s="111">
        <v>0.46510463492953991</v>
      </c>
      <c r="N4323" s="112">
        <f t="shared" si="135"/>
        <v>0.15821895149314458</v>
      </c>
    </row>
    <row r="4324" spans="1:14" x14ac:dyDescent="0.25">
      <c r="A4324" s="111" t="s">
        <v>706</v>
      </c>
      <c r="B4324" s="111">
        <f>INDEX(kommuner!C:C,MATCH(_xlfn.NUMBERVALUE(A4324),kommuner!B:B,0))</f>
        <v>3005</v>
      </c>
      <c r="C4324" s="111" t="s">
        <v>127</v>
      </c>
      <c r="D4324" s="111" t="s">
        <v>127</v>
      </c>
      <c r="E4324" s="111" t="s">
        <v>123</v>
      </c>
      <c r="F4324" s="111" t="s">
        <v>179</v>
      </c>
      <c r="G4324" s="111" t="s">
        <v>173</v>
      </c>
      <c r="H4324" s="111" t="s">
        <v>179</v>
      </c>
      <c r="I4324" s="111" t="s">
        <v>173</v>
      </c>
      <c r="J4324" t="str">
        <f t="shared" si="134"/>
        <v>3005SkogOrganisk jordBlandingsskogMiddels</v>
      </c>
      <c r="K4324" s="111">
        <v>-2.4239591752717748</v>
      </c>
      <c r="L4324" s="111">
        <v>0.92784825435236762</v>
      </c>
      <c r="M4324" s="111">
        <v>0.46510463492953991</v>
      </c>
      <c r="N4324" s="112">
        <f t="shared" si="135"/>
        <v>-1.0310062859898674</v>
      </c>
    </row>
    <row r="4325" spans="1:14" x14ac:dyDescent="0.25">
      <c r="A4325" s="111" t="s">
        <v>706</v>
      </c>
      <c r="B4325" s="111">
        <f>INDEX(kommuner!C:C,MATCH(_xlfn.NUMBERVALUE(A4325),kommuner!B:B,0))</f>
        <v>3005</v>
      </c>
      <c r="C4325" s="111" t="s">
        <v>127</v>
      </c>
      <c r="D4325" s="111" t="s">
        <v>127</v>
      </c>
      <c r="E4325" s="111" t="s">
        <v>123</v>
      </c>
      <c r="F4325" s="111" t="s">
        <v>179</v>
      </c>
      <c r="G4325" s="111" t="s">
        <v>186</v>
      </c>
      <c r="H4325" s="111" t="s">
        <v>179</v>
      </c>
      <c r="I4325" s="111" t="s">
        <v>186</v>
      </c>
      <c r="J4325" t="str">
        <f t="shared" si="134"/>
        <v>3005SkogOrganisk jordBlandingsskogSærs høy</v>
      </c>
      <c r="K4325" s="111">
        <v>-1.5726115302258048</v>
      </c>
      <c r="L4325" s="111">
        <v>0.92784825435236762</v>
      </c>
      <c r="M4325" s="111">
        <v>0.46510463492953991</v>
      </c>
      <c r="N4325" s="112">
        <f t="shared" si="135"/>
        <v>-0.17965864094389727</v>
      </c>
    </row>
    <row r="4326" spans="1:14" x14ac:dyDescent="0.25">
      <c r="A4326" s="111" t="s">
        <v>706</v>
      </c>
      <c r="B4326" s="111">
        <f>INDEX(kommuner!C:C,MATCH(_xlfn.NUMBERVALUE(A4326),kommuner!B:B,0))</f>
        <v>3005</v>
      </c>
      <c r="C4326" s="111" t="s">
        <v>127</v>
      </c>
      <c r="D4326" s="111" t="s">
        <v>127</v>
      </c>
      <c r="E4326" s="111" t="s">
        <v>123</v>
      </c>
      <c r="F4326" s="111" t="s">
        <v>185</v>
      </c>
      <c r="G4326" s="111" t="s">
        <v>180</v>
      </c>
      <c r="H4326" s="111" t="s">
        <v>185</v>
      </c>
      <c r="I4326" s="111" t="s">
        <v>180</v>
      </c>
      <c r="J4326" t="str">
        <f t="shared" si="134"/>
        <v>3005SkogOrganisk jordLauvskogHøy</v>
      </c>
      <c r="K4326" s="111">
        <v>-1.9913688882377358</v>
      </c>
      <c r="L4326" s="111">
        <v>0.92784825435236762</v>
      </c>
      <c r="M4326" s="111">
        <v>0.46510463492953991</v>
      </c>
      <c r="N4326" s="112">
        <f t="shared" si="135"/>
        <v>-0.59841599895582831</v>
      </c>
    </row>
    <row r="4327" spans="1:14" x14ac:dyDescent="0.25">
      <c r="A4327" s="111" t="s">
        <v>706</v>
      </c>
      <c r="B4327" s="111">
        <f>INDEX(kommuner!C:C,MATCH(_xlfn.NUMBERVALUE(A4327),kommuner!B:B,0))</f>
        <v>3005</v>
      </c>
      <c r="C4327" s="111" t="s">
        <v>127</v>
      </c>
      <c r="D4327" s="111" t="s">
        <v>127</v>
      </c>
      <c r="E4327" s="111" t="s">
        <v>123</v>
      </c>
      <c r="F4327" s="111" t="s">
        <v>185</v>
      </c>
      <c r="G4327" s="111" t="s">
        <v>167</v>
      </c>
      <c r="H4327" s="111" t="s">
        <v>185</v>
      </c>
      <c r="I4327" s="111" t="s">
        <v>167</v>
      </c>
      <c r="J4327" t="str">
        <f t="shared" si="134"/>
        <v>3005SkogOrganisk jordLauvskogImpediment</v>
      </c>
      <c r="K4327" s="111">
        <v>0.35000626494250675</v>
      </c>
      <c r="L4327" s="111">
        <v>0.92784825435236762</v>
      </c>
      <c r="M4327" s="111">
        <v>0.46510463492953991</v>
      </c>
      <c r="N4327" s="112">
        <f t="shared" si="135"/>
        <v>1.7429591542244141</v>
      </c>
    </row>
    <row r="4328" spans="1:14" x14ac:dyDescent="0.25">
      <c r="A4328" s="111" t="s">
        <v>706</v>
      </c>
      <c r="B4328" s="111">
        <f>INDEX(kommuner!C:C,MATCH(_xlfn.NUMBERVALUE(A4328),kommuner!B:B,0))</f>
        <v>3005</v>
      </c>
      <c r="C4328" s="111" t="s">
        <v>127</v>
      </c>
      <c r="D4328" s="111" t="s">
        <v>127</v>
      </c>
      <c r="E4328" s="111" t="s">
        <v>123</v>
      </c>
      <c r="F4328" s="111" t="s">
        <v>185</v>
      </c>
      <c r="G4328" s="111" t="s">
        <v>190</v>
      </c>
      <c r="H4328" s="111" t="s">
        <v>185</v>
      </c>
      <c r="I4328" s="111" t="s">
        <v>190</v>
      </c>
      <c r="J4328" t="str">
        <f t="shared" si="134"/>
        <v>3005SkogOrganisk jordLauvskogLav</v>
      </c>
      <c r="K4328" s="111">
        <v>1.1144075558526714</v>
      </c>
      <c r="L4328" s="111">
        <v>0.92784825435236762</v>
      </c>
      <c r="M4328" s="111">
        <v>0.46510463492953991</v>
      </c>
      <c r="N4328" s="112">
        <f t="shared" si="135"/>
        <v>2.5073604451345788</v>
      </c>
    </row>
    <row r="4329" spans="1:14" x14ac:dyDescent="0.25">
      <c r="A4329" s="111" t="s">
        <v>706</v>
      </c>
      <c r="B4329" s="111">
        <f>INDEX(kommuner!C:C,MATCH(_xlfn.NUMBERVALUE(A4329),kommuner!B:B,0))</f>
        <v>3005</v>
      </c>
      <c r="C4329" s="111" t="s">
        <v>127</v>
      </c>
      <c r="D4329" s="111" t="s">
        <v>127</v>
      </c>
      <c r="E4329" s="111" t="s">
        <v>123</v>
      </c>
      <c r="F4329" s="111" t="s">
        <v>185</v>
      </c>
      <c r="G4329" s="111" t="s">
        <v>173</v>
      </c>
      <c r="H4329" s="111" t="s">
        <v>185</v>
      </c>
      <c r="I4329" s="111" t="s">
        <v>173</v>
      </c>
      <c r="J4329" t="str">
        <f t="shared" si="134"/>
        <v>3005SkogOrganisk jordLauvskogMiddels</v>
      </c>
      <c r="K4329" s="111">
        <v>-0.62664468270982987</v>
      </c>
      <c r="L4329" s="111">
        <v>0.92784825435236762</v>
      </c>
      <c r="M4329" s="111">
        <v>0.46510463492953991</v>
      </c>
      <c r="N4329" s="112">
        <f t="shared" si="135"/>
        <v>0.76630820657207765</v>
      </c>
    </row>
    <row r="4330" spans="1:14" x14ac:dyDescent="0.25">
      <c r="A4330" s="111" t="s">
        <v>706</v>
      </c>
      <c r="B4330" s="111">
        <f>INDEX(kommuner!C:C,MATCH(_xlfn.NUMBERVALUE(A4330),kommuner!B:B,0))</f>
        <v>3005</v>
      </c>
      <c r="C4330" s="111" t="s">
        <v>127</v>
      </c>
      <c r="D4330" s="111" t="s">
        <v>127</v>
      </c>
      <c r="E4330" s="111" t="s">
        <v>123</v>
      </c>
      <c r="F4330" s="111" t="s">
        <v>185</v>
      </c>
      <c r="G4330" s="111" t="s">
        <v>186</v>
      </c>
      <c r="H4330" s="111" t="s">
        <v>185</v>
      </c>
      <c r="I4330" s="111" t="s">
        <v>186</v>
      </c>
      <c r="J4330" t="str">
        <f t="shared" si="134"/>
        <v>3005SkogOrganisk jordLauvskogSærs høy</v>
      </c>
      <c r="K4330" s="111">
        <v>-1.8997279926091779</v>
      </c>
      <c r="L4330" s="111">
        <v>0.92784825435236762</v>
      </c>
      <c r="M4330" s="111">
        <v>0.46510463492953991</v>
      </c>
      <c r="N4330" s="112">
        <f t="shared" si="135"/>
        <v>-0.50677510332727038</v>
      </c>
    </row>
    <row r="4331" spans="1:14" x14ac:dyDescent="0.25">
      <c r="A4331" s="111" t="s">
        <v>706</v>
      </c>
      <c r="B4331" s="111">
        <f>INDEX(kommuner!C:C,MATCH(_xlfn.NUMBERVALUE(A4331),kommuner!B:B,0))</f>
        <v>3005</v>
      </c>
      <c r="C4331" s="111" t="s">
        <v>83</v>
      </c>
      <c r="D4331" s="111" t="s">
        <v>83</v>
      </c>
      <c r="E4331" s="111" t="s">
        <v>126</v>
      </c>
      <c r="F4331" s="111" t="s">
        <v>139</v>
      </c>
      <c r="G4331" s="111" t="s">
        <v>139</v>
      </c>
      <c r="H4331" s="111" t="s">
        <v>139</v>
      </c>
      <c r="I4331" s="111" t="s">
        <v>139</v>
      </c>
      <c r="J4331" t="str">
        <f t="shared" si="134"/>
        <v>3005Utbygd arealMineraljord</v>
      </c>
      <c r="K4331" s="111">
        <v>0.42279414509845159</v>
      </c>
      <c r="L4331" s="111">
        <v>0</v>
      </c>
      <c r="M4331" s="111">
        <v>1.303047089454229E-2</v>
      </c>
      <c r="N4331" s="112">
        <f t="shared" si="135"/>
        <v>0.43582461599299388</v>
      </c>
    </row>
    <row r="4332" spans="1:14" x14ac:dyDescent="0.25">
      <c r="A4332" s="111" t="s">
        <v>706</v>
      </c>
      <c r="B4332" s="111">
        <f>INDEX(kommuner!C:C,MATCH(_xlfn.NUMBERVALUE(A4332),kommuner!B:B,0))</f>
        <v>3005</v>
      </c>
      <c r="C4332" s="111" t="s">
        <v>83</v>
      </c>
      <c r="D4332" s="111" t="s">
        <v>83</v>
      </c>
      <c r="E4332" s="111" t="s">
        <v>123</v>
      </c>
      <c r="F4332" s="111" t="s">
        <v>139</v>
      </c>
      <c r="G4332" s="111" t="s">
        <v>139</v>
      </c>
      <c r="H4332" s="111" t="s">
        <v>139</v>
      </c>
      <c r="I4332" s="111" t="s">
        <v>139</v>
      </c>
      <c r="J4332" t="str">
        <f t="shared" si="134"/>
        <v>3005Utbygd arealOrganisk jord</v>
      </c>
      <c r="K4332" s="111">
        <v>29.011421395201612</v>
      </c>
      <c r="L4332" s="111">
        <v>0</v>
      </c>
      <c r="M4332" s="111">
        <v>1.303047089454229E-2</v>
      </c>
      <c r="N4332" s="112">
        <f t="shared" si="135"/>
        <v>29.024451866096154</v>
      </c>
    </row>
    <row r="4333" spans="1:14" x14ac:dyDescent="0.25">
      <c r="A4333" s="111" t="s">
        <v>706</v>
      </c>
      <c r="B4333" s="111">
        <f>INDEX(kommuner!C:C,MATCH(_xlfn.NUMBERVALUE(A4333),kommuner!B:B,0))</f>
        <v>3005</v>
      </c>
      <c r="C4333" s="111" t="s">
        <v>181</v>
      </c>
      <c r="D4333" s="111" t="s">
        <v>181</v>
      </c>
      <c r="E4333" s="111" t="s">
        <v>123</v>
      </c>
      <c r="F4333" s="111" t="s">
        <v>139</v>
      </c>
      <c r="G4333" s="111" t="s">
        <v>139</v>
      </c>
      <c r="H4333" s="111" t="s">
        <v>139</v>
      </c>
      <c r="I4333" s="111" t="s">
        <v>139</v>
      </c>
      <c r="J4333" t="str">
        <f t="shared" si="134"/>
        <v>3005Vann og myrOrganisk jord</v>
      </c>
      <c r="K4333" s="111">
        <v>-0.31088998224577308</v>
      </c>
      <c r="L4333" s="111">
        <v>0</v>
      </c>
      <c r="M4333" s="111">
        <v>0</v>
      </c>
      <c r="N4333" s="112">
        <f t="shared" si="135"/>
        <v>-0.31088998224577308</v>
      </c>
    </row>
    <row r="4334" spans="1:14" x14ac:dyDescent="0.25">
      <c r="A4334" s="111" t="s">
        <v>707</v>
      </c>
      <c r="B4334" s="111">
        <f>INDEX(kommuner!C:C,MATCH(_xlfn.NUMBERVALUE(A4334),kommuner!B:B,0))</f>
        <v>3805</v>
      </c>
      <c r="C4334" s="111" t="s">
        <v>82</v>
      </c>
      <c r="D4334" s="111" t="s">
        <v>82</v>
      </c>
      <c r="E4334" s="111" t="s">
        <v>126</v>
      </c>
      <c r="F4334" s="111" t="s">
        <v>139</v>
      </c>
      <c r="G4334" s="111" t="s">
        <v>139</v>
      </c>
      <c r="H4334" s="111" t="s">
        <v>139</v>
      </c>
      <c r="I4334" s="111" t="s">
        <v>139</v>
      </c>
      <c r="J4334" t="str">
        <f t="shared" si="134"/>
        <v>3805Annen utmarkMineraljord</v>
      </c>
      <c r="K4334" s="111">
        <v>-0.16852781479621071</v>
      </c>
      <c r="L4334" s="111">
        <v>0</v>
      </c>
      <c r="M4334" s="111">
        <v>0</v>
      </c>
      <c r="N4334" s="112">
        <f t="shared" si="135"/>
        <v>-0.16852781479621071</v>
      </c>
    </row>
    <row r="4335" spans="1:14" x14ac:dyDescent="0.25">
      <c r="A4335" s="111" t="s">
        <v>707</v>
      </c>
      <c r="B4335" s="111">
        <f>INDEX(kommuner!C:C,MATCH(_xlfn.NUMBERVALUE(A4335),kommuner!B:B,0))</f>
        <v>3805</v>
      </c>
      <c r="C4335" s="111" t="s">
        <v>121</v>
      </c>
      <c r="D4335" s="111" t="s">
        <v>121</v>
      </c>
      <c r="E4335" s="111" t="s">
        <v>126</v>
      </c>
      <c r="F4335" s="111" t="s">
        <v>139</v>
      </c>
      <c r="G4335" s="111" t="s">
        <v>139</v>
      </c>
      <c r="H4335" s="111" t="s">
        <v>139</v>
      </c>
      <c r="I4335" s="111" t="s">
        <v>139</v>
      </c>
      <c r="J4335" t="str">
        <f t="shared" si="134"/>
        <v>3805BeiteMineraljord</v>
      </c>
      <c r="K4335" s="111">
        <v>-0.43305842942580308</v>
      </c>
      <c r="L4335" s="111">
        <v>0</v>
      </c>
      <c r="M4335" s="111">
        <v>1.2448711246839999E-7</v>
      </c>
      <c r="N4335" s="112">
        <f t="shared" si="135"/>
        <v>-0.43305830493869063</v>
      </c>
    </row>
    <row r="4336" spans="1:14" x14ac:dyDescent="0.25">
      <c r="A4336" s="111" t="s">
        <v>707</v>
      </c>
      <c r="B4336" s="111">
        <f>INDEX(kommuner!C:C,MATCH(_xlfn.NUMBERVALUE(A4336),kommuner!B:B,0))</f>
        <v>3805</v>
      </c>
      <c r="C4336" s="111" t="s">
        <v>121</v>
      </c>
      <c r="D4336" s="111" t="s">
        <v>121</v>
      </c>
      <c r="E4336" s="111" t="s">
        <v>123</v>
      </c>
      <c r="F4336" s="111" t="s">
        <v>139</v>
      </c>
      <c r="G4336" s="111" t="s">
        <v>139</v>
      </c>
      <c r="H4336" s="111" t="s">
        <v>139</v>
      </c>
      <c r="I4336" s="111" t="s">
        <v>139</v>
      </c>
      <c r="J4336" t="str">
        <f t="shared" si="134"/>
        <v>3805BeiteOrganisk jord</v>
      </c>
      <c r="K4336" s="111">
        <v>12.077525935985037</v>
      </c>
      <c r="L4336" s="111">
        <v>1.6412500000000001</v>
      </c>
      <c r="M4336" s="111">
        <v>0</v>
      </c>
      <c r="N4336" s="112">
        <f t="shared" si="135"/>
        <v>13.718775935985036</v>
      </c>
    </row>
    <row r="4337" spans="1:14" x14ac:dyDescent="0.25">
      <c r="A4337" s="111" t="s">
        <v>707</v>
      </c>
      <c r="B4337" s="111">
        <f>INDEX(kommuner!C:C,MATCH(_xlfn.NUMBERVALUE(A4337),kommuner!B:B,0))</f>
        <v>3805</v>
      </c>
      <c r="C4337" s="111" t="s">
        <v>84</v>
      </c>
      <c r="D4337" s="111" t="s">
        <v>84</v>
      </c>
      <c r="E4337" s="111" t="s">
        <v>126</v>
      </c>
      <c r="F4337" s="111" t="s">
        <v>139</v>
      </c>
      <c r="G4337" s="111" t="s">
        <v>139</v>
      </c>
      <c r="H4337" s="111" t="s">
        <v>139</v>
      </c>
      <c r="I4337" s="111" t="s">
        <v>139</v>
      </c>
      <c r="J4337" t="str">
        <f t="shared" si="134"/>
        <v>3805Dyrket markMineraljord</v>
      </c>
      <c r="K4337" s="111">
        <v>-0.2187831800484587</v>
      </c>
      <c r="L4337" s="111">
        <v>0</v>
      </c>
      <c r="M4337" s="111">
        <v>0</v>
      </c>
      <c r="N4337" s="112">
        <f t="shared" si="135"/>
        <v>-0.2187831800484587</v>
      </c>
    </row>
    <row r="4338" spans="1:14" x14ac:dyDescent="0.25">
      <c r="A4338" s="111" t="s">
        <v>707</v>
      </c>
      <c r="B4338" s="111">
        <f>INDEX(kommuner!C:C,MATCH(_xlfn.NUMBERVALUE(A4338),kommuner!B:B,0))</f>
        <v>3805</v>
      </c>
      <c r="C4338" s="111" t="s">
        <v>84</v>
      </c>
      <c r="D4338" s="111" t="s">
        <v>84</v>
      </c>
      <c r="E4338" s="111" t="s">
        <v>123</v>
      </c>
      <c r="F4338" s="111" t="s">
        <v>139</v>
      </c>
      <c r="G4338" s="111" t="s">
        <v>139</v>
      </c>
      <c r="H4338" s="111" t="s">
        <v>139</v>
      </c>
      <c r="I4338" s="111" t="s">
        <v>139</v>
      </c>
      <c r="J4338" t="str">
        <f t="shared" si="134"/>
        <v>3805Dyrket markOrganisk jord</v>
      </c>
      <c r="K4338" s="111">
        <v>28.726149366675592</v>
      </c>
      <c r="L4338" s="111">
        <v>1.45625</v>
      </c>
      <c r="M4338" s="111">
        <v>0</v>
      </c>
      <c r="N4338" s="112">
        <f t="shared" si="135"/>
        <v>30.182399366675593</v>
      </c>
    </row>
    <row r="4339" spans="1:14" x14ac:dyDescent="0.25">
      <c r="A4339" s="111" t="s">
        <v>707</v>
      </c>
      <c r="B4339" s="111">
        <f>INDEX(kommuner!C:C,MATCH(_xlfn.NUMBERVALUE(A4339),kommuner!B:B,0))</f>
        <v>3805</v>
      </c>
      <c r="C4339" s="111" t="s">
        <v>127</v>
      </c>
      <c r="D4339" s="111" t="s">
        <v>127</v>
      </c>
      <c r="E4339" s="111" t="s">
        <v>126</v>
      </c>
      <c r="F4339" s="111" t="s">
        <v>172</v>
      </c>
      <c r="G4339" s="111" t="s">
        <v>180</v>
      </c>
      <c r="H4339" s="111" t="s">
        <v>172</v>
      </c>
      <c r="I4339" s="111" t="s">
        <v>180</v>
      </c>
      <c r="J4339" t="str">
        <f t="shared" si="134"/>
        <v>3805SkogMineraljordBarskogHøy</v>
      </c>
      <c r="K4339" s="111">
        <v>-4.2610596243420318</v>
      </c>
      <c r="L4339" s="111">
        <v>0.85306406685236758</v>
      </c>
      <c r="M4339" s="111">
        <v>6.4056614999681585E-2</v>
      </c>
      <c r="N4339" s="112">
        <f t="shared" si="135"/>
        <v>-3.3439389424899826</v>
      </c>
    </row>
    <row r="4340" spans="1:14" x14ac:dyDescent="0.25">
      <c r="A4340" s="111" t="s">
        <v>707</v>
      </c>
      <c r="B4340" s="111">
        <f>INDEX(kommuner!C:C,MATCH(_xlfn.NUMBERVALUE(A4340),kommuner!B:B,0))</f>
        <v>3805</v>
      </c>
      <c r="C4340" s="111" t="s">
        <v>127</v>
      </c>
      <c r="D4340" s="111" t="s">
        <v>127</v>
      </c>
      <c r="E4340" s="111" t="s">
        <v>126</v>
      </c>
      <c r="F4340" s="111" t="s">
        <v>172</v>
      </c>
      <c r="G4340" s="111" t="s">
        <v>167</v>
      </c>
      <c r="H4340" s="111" t="s">
        <v>172</v>
      </c>
      <c r="I4340" s="111" t="s">
        <v>167</v>
      </c>
      <c r="J4340" t="str">
        <f t="shared" si="134"/>
        <v>3805SkogMineraljordBarskogImpediment</v>
      </c>
      <c r="K4340" s="111">
        <v>-1.5740166960016819</v>
      </c>
      <c r="L4340" s="111">
        <v>0.85306406685236758</v>
      </c>
      <c r="M4340" s="111">
        <v>6.3979989500968365E-2</v>
      </c>
      <c r="N4340" s="112">
        <f t="shared" si="135"/>
        <v>-0.65697263964834596</v>
      </c>
    </row>
    <row r="4341" spans="1:14" x14ac:dyDescent="0.25">
      <c r="A4341" s="111" t="s">
        <v>707</v>
      </c>
      <c r="B4341" s="111">
        <f>INDEX(kommuner!C:C,MATCH(_xlfn.NUMBERVALUE(A4341),kommuner!B:B,0))</f>
        <v>3805</v>
      </c>
      <c r="C4341" s="111" t="s">
        <v>127</v>
      </c>
      <c r="D4341" s="111" t="s">
        <v>127</v>
      </c>
      <c r="E4341" s="111" t="s">
        <v>126</v>
      </c>
      <c r="F4341" s="111" t="s">
        <v>172</v>
      </c>
      <c r="G4341" s="111" t="s">
        <v>190</v>
      </c>
      <c r="H4341" s="111" t="s">
        <v>172</v>
      </c>
      <c r="I4341" s="111" t="s">
        <v>190</v>
      </c>
      <c r="J4341" t="str">
        <f t="shared" si="134"/>
        <v>3805SkogMineraljordBarskogLav</v>
      </c>
      <c r="K4341" s="111">
        <v>-2.1094741240186856</v>
      </c>
      <c r="L4341" s="111">
        <v>0.85306406685236758</v>
      </c>
      <c r="M4341" s="111">
        <v>6.3979989500968365E-2</v>
      </c>
      <c r="N4341" s="112">
        <f t="shared" si="135"/>
        <v>-1.1924300676653499</v>
      </c>
    </row>
    <row r="4342" spans="1:14" x14ac:dyDescent="0.25">
      <c r="A4342" s="111" t="s">
        <v>707</v>
      </c>
      <c r="B4342" s="111">
        <f>INDEX(kommuner!C:C,MATCH(_xlfn.NUMBERVALUE(A4342),kommuner!B:B,0))</f>
        <v>3805</v>
      </c>
      <c r="C4342" s="111" t="s">
        <v>127</v>
      </c>
      <c r="D4342" s="111" t="s">
        <v>127</v>
      </c>
      <c r="E4342" s="111" t="s">
        <v>126</v>
      </c>
      <c r="F4342" s="111" t="s">
        <v>172</v>
      </c>
      <c r="G4342" s="111" t="s">
        <v>173</v>
      </c>
      <c r="H4342" s="111" t="s">
        <v>172</v>
      </c>
      <c r="I4342" s="111" t="s">
        <v>173</v>
      </c>
      <c r="J4342" t="str">
        <f t="shared" si="134"/>
        <v>3805SkogMineraljordBarskogMiddels</v>
      </c>
      <c r="K4342" s="111">
        <v>-2.8820985952554645</v>
      </c>
      <c r="L4342" s="111">
        <v>0.85306406685236758</v>
      </c>
      <c r="M4342" s="111">
        <v>6.4056614999681585E-2</v>
      </c>
      <c r="N4342" s="112">
        <f t="shared" si="135"/>
        <v>-1.9649779134034155</v>
      </c>
    </row>
    <row r="4343" spans="1:14" x14ac:dyDescent="0.25">
      <c r="A4343" s="111" t="s">
        <v>707</v>
      </c>
      <c r="B4343" s="111">
        <f>INDEX(kommuner!C:C,MATCH(_xlfn.NUMBERVALUE(A4343),kommuner!B:B,0))</f>
        <v>3805</v>
      </c>
      <c r="C4343" s="111" t="s">
        <v>127</v>
      </c>
      <c r="D4343" s="111" t="s">
        <v>127</v>
      </c>
      <c r="E4343" s="111" t="s">
        <v>126</v>
      </c>
      <c r="F4343" s="111" t="s">
        <v>172</v>
      </c>
      <c r="G4343" s="111" t="s">
        <v>186</v>
      </c>
      <c r="H4343" s="111" t="s">
        <v>172</v>
      </c>
      <c r="I4343" s="111" t="s">
        <v>186</v>
      </c>
      <c r="J4343" t="str">
        <f t="shared" si="134"/>
        <v>3805SkogMineraljordBarskogSærs høy</v>
      </c>
      <c r="K4343" s="111">
        <v>0.12072674540874306</v>
      </c>
      <c r="L4343" s="111">
        <v>0.85306406685236758</v>
      </c>
      <c r="M4343" s="111">
        <v>6.4056614999681585E-2</v>
      </c>
      <c r="N4343" s="112">
        <f t="shared" si="135"/>
        <v>1.0378474272607923</v>
      </c>
    </row>
    <row r="4344" spans="1:14" x14ac:dyDescent="0.25">
      <c r="A4344" s="111" t="s">
        <v>707</v>
      </c>
      <c r="B4344" s="111">
        <f>INDEX(kommuner!C:C,MATCH(_xlfn.NUMBERVALUE(A4344),kommuner!B:B,0))</f>
        <v>3805</v>
      </c>
      <c r="C4344" s="111" t="s">
        <v>127</v>
      </c>
      <c r="D4344" s="111" t="s">
        <v>127</v>
      </c>
      <c r="E4344" s="111" t="s">
        <v>126</v>
      </c>
      <c r="F4344" s="111" t="s">
        <v>179</v>
      </c>
      <c r="G4344" s="111" t="s">
        <v>180</v>
      </c>
      <c r="H4344" s="111" t="s">
        <v>179</v>
      </c>
      <c r="I4344" s="111" t="s">
        <v>180</v>
      </c>
      <c r="J4344" t="str">
        <f t="shared" si="134"/>
        <v>3805SkogMineraljordBlandingsskogHøy</v>
      </c>
      <c r="K4344" s="111">
        <v>-8.5703651807373102</v>
      </c>
      <c r="L4344" s="111">
        <v>0.85306406685236758</v>
      </c>
      <c r="M4344" s="111">
        <v>6.3979989500968365E-2</v>
      </c>
      <c r="N4344" s="112">
        <f t="shared" si="135"/>
        <v>-7.6533211243839743</v>
      </c>
    </row>
    <row r="4345" spans="1:14" x14ac:dyDescent="0.25">
      <c r="A4345" s="111" t="s">
        <v>707</v>
      </c>
      <c r="B4345" s="111">
        <f>INDEX(kommuner!C:C,MATCH(_xlfn.NUMBERVALUE(A4345),kommuner!B:B,0))</f>
        <v>3805</v>
      </c>
      <c r="C4345" s="111" t="s">
        <v>127</v>
      </c>
      <c r="D4345" s="111" t="s">
        <v>127</v>
      </c>
      <c r="E4345" s="111" t="s">
        <v>126</v>
      </c>
      <c r="F4345" s="111" t="s">
        <v>179</v>
      </c>
      <c r="G4345" s="111" t="s">
        <v>167</v>
      </c>
      <c r="H4345" s="111" t="s">
        <v>179</v>
      </c>
      <c r="I4345" s="111" t="s">
        <v>167</v>
      </c>
      <c r="J4345" t="str">
        <f t="shared" si="134"/>
        <v>3805SkogMineraljordBlandingsskogImpediment</v>
      </c>
      <c r="K4345" s="111">
        <v>-2.0950685747655116</v>
      </c>
      <c r="L4345" s="111">
        <v>0.85306406685236758</v>
      </c>
      <c r="M4345" s="111">
        <v>6.3979989500968365E-2</v>
      </c>
      <c r="N4345" s="112">
        <f t="shared" si="135"/>
        <v>-1.1780245184121758</v>
      </c>
    </row>
    <row r="4346" spans="1:14" x14ac:dyDescent="0.25">
      <c r="A4346" s="111" t="s">
        <v>707</v>
      </c>
      <c r="B4346" s="111">
        <f>INDEX(kommuner!C:C,MATCH(_xlfn.NUMBERVALUE(A4346),kommuner!B:B,0))</f>
        <v>3805</v>
      </c>
      <c r="C4346" s="111" t="s">
        <v>127</v>
      </c>
      <c r="D4346" s="111" t="s">
        <v>127</v>
      </c>
      <c r="E4346" s="111" t="s">
        <v>126</v>
      </c>
      <c r="F4346" s="111" t="s">
        <v>179</v>
      </c>
      <c r="G4346" s="111" t="s">
        <v>190</v>
      </c>
      <c r="H4346" s="111" t="s">
        <v>179</v>
      </c>
      <c r="I4346" s="111" t="s">
        <v>190</v>
      </c>
      <c r="J4346" t="str">
        <f t="shared" si="134"/>
        <v>3805SkogMineraljordBlandingsskogLav</v>
      </c>
      <c r="K4346" s="111">
        <v>-3.814060654162915</v>
      </c>
      <c r="L4346" s="111">
        <v>0.85306406685236758</v>
      </c>
      <c r="M4346" s="111">
        <v>6.3979989500968365E-2</v>
      </c>
      <c r="N4346" s="112">
        <f t="shared" si="135"/>
        <v>-2.897016597809579</v>
      </c>
    </row>
    <row r="4347" spans="1:14" x14ac:dyDescent="0.25">
      <c r="A4347" s="111" t="s">
        <v>707</v>
      </c>
      <c r="B4347" s="111">
        <f>INDEX(kommuner!C:C,MATCH(_xlfn.NUMBERVALUE(A4347),kommuner!B:B,0))</f>
        <v>3805</v>
      </c>
      <c r="C4347" s="111" t="s">
        <v>127</v>
      </c>
      <c r="D4347" s="111" t="s">
        <v>127</v>
      </c>
      <c r="E4347" s="111" t="s">
        <v>126</v>
      </c>
      <c r="F4347" s="111" t="s">
        <v>179</v>
      </c>
      <c r="G4347" s="111" t="s">
        <v>173</v>
      </c>
      <c r="H4347" s="111" t="s">
        <v>179</v>
      </c>
      <c r="I4347" s="111" t="s">
        <v>173</v>
      </c>
      <c r="J4347" t="str">
        <f t="shared" si="134"/>
        <v>3805SkogMineraljordBlandingsskogMiddels</v>
      </c>
      <c r="K4347" s="111">
        <v>-4.5623521854183373</v>
      </c>
      <c r="L4347" s="111">
        <v>0.85306406685236758</v>
      </c>
      <c r="M4347" s="111">
        <v>6.3979989500968365E-2</v>
      </c>
      <c r="N4347" s="112">
        <f t="shared" si="135"/>
        <v>-3.6453081290650013</v>
      </c>
    </row>
    <row r="4348" spans="1:14" x14ac:dyDescent="0.25">
      <c r="A4348" s="111" t="s">
        <v>707</v>
      </c>
      <c r="B4348" s="111">
        <f>INDEX(kommuner!C:C,MATCH(_xlfn.NUMBERVALUE(A4348),kommuner!B:B,0))</f>
        <v>3805</v>
      </c>
      <c r="C4348" s="111" t="s">
        <v>127</v>
      </c>
      <c r="D4348" s="111" t="s">
        <v>127</v>
      </c>
      <c r="E4348" s="111" t="s">
        <v>126</v>
      </c>
      <c r="F4348" s="111" t="s">
        <v>179</v>
      </c>
      <c r="G4348" s="111" t="s">
        <v>186</v>
      </c>
      <c r="H4348" s="111" t="s">
        <v>179</v>
      </c>
      <c r="I4348" s="111" t="s">
        <v>186</v>
      </c>
      <c r="J4348" t="str">
        <f t="shared" si="134"/>
        <v>3805SkogMineraljordBlandingsskogSærs høy</v>
      </c>
      <c r="K4348" s="111">
        <v>-2.9395925245326562</v>
      </c>
      <c r="L4348" s="111">
        <v>0.85306406685236758</v>
      </c>
      <c r="M4348" s="111">
        <v>6.3979989500968365E-2</v>
      </c>
      <c r="N4348" s="112">
        <f t="shared" si="135"/>
        <v>-2.0225484681793202</v>
      </c>
    </row>
    <row r="4349" spans="1:14" x14ac:dyDescent="0.25">
      <c r="A4349" s="111" t="s">
        <v>707</v>
      </c>
      <c r="B4349" s="111">
        <f>INDEX(kommuner!C:C,MATCH(_xlfn.NUMBERVALUE(A4349),kommuner!B:B,0))</f>
        <v>3805</v>
      </c>
      <c r="C4349" s="111" t="s">
        <v>127</v>
      </c>
      <c r="D4349" s="111" t="s">
        <v>127</v>
      </c>
      <c r="E4349" s="111" t="s">
        <v>126</v>
      </c>
      <c r="F4349" s="111" t="s">
        <v>185</v>
      </c>
      <c r="G4349" s="111" t="s">
        <v>180</v>
      </c>
      <c r="H4349" s="111" t="s">
        <v>185</v>
      </c>
      <c r="I4349" s="111" t="s">
        <v>180</v>
      </c>
      <c r="J4349" t="str">
        <f t="shared" si="134"/>
        <v>3805SkogMineraljordLauvskogHøy</v>
      </c>
      <c r="K4349" s="111">
        <v>-3.6072016095960531</v>
      </c>
      <c r="L4349" s="111">
        <v>0.85306406685236758</v>
      </c>
      <c r="M4349" s="111">
        <v>6.3979989500968365E-2</v>
      </c>
      <c r="N4349" s="112">
        <f t="shared" si="135"/>
        <v>-2.6901575532427171</v>
      </c>
    </row>
    <row r="4350" spans="1:14" x14ac:dyDescent="0.25">
      <c r="A4350" s="111" t="s">
        <v>707</v>
      </c>
      <c r="B4350" s="111">
        <f>INDEX(kommuner!C:C,MATCH(_xlfn.NUMBERVALUE(A4350),kommuner!B:B,0))</f>
        <v>3805</v>
      </c>
      <c r="C4350" s="111" t="s">
        <v>127</v>
      </c>
      <c r="D4350" s="111" t="s">
        <v>127</v>
      </c>
      <c r="E4350" s="111" t="s">
        <v>126</v>
      </c>
      <c r="F4350" s="111" t="s">
        <v>185</v>
      </c>
      <c r="G4350" s="111" t="s">
        <v>167</v>
      </c>
      <c r="H4350" s="111" t="s">
        <v>185</v>
      </c>
      <c r="I4350" s="111" t="s">
        <v>167</v>
      </c>
      <c r="J4350" t="str">
        <f t="shared" si="134"/>
        <v>3805SkogMineraljordLauvskogImpediment</v>
      </c>
      <c r="K4350" s="111">
        <v>-1.1043030228661443</v>
      </c>
      <c r="L4350" s="111">
        <v>0.85306406685236758</v>
      </c>
      <c r="M4350" s="111">
        <v>6.3979989500968365E-2</v>
      </c>
      <c r="N4350" s="112">
        <f t="shared" si="135"/>
        <v>-0.18725896651280841</v>
      </c>
    </row>
    <row r="4351" spans="1:14" x14ac:dyDescent="0.25">
      <c r="A4351" s="111" t="s">
        <v>707</v>
      </c>
      <c r="B4351" s="111">
        <f>INDEX(kommuner!C:C,MATCH(_xlfn.NUMBERVALUE(A4351),kommuner!B:B,0))</f>
        <v>3805</v>
      </c>
      <c r="C4351" s="111" t="s">
        <v>127</v>
      </c>
      <c r="D4351" s="111" t="s">
        <v>127</v>
      </c>
      <c r="E4351" s="111" t="s">
        <v>126</v>
      </c>
      <c r="F4351" s="111" t="s">
        <v>185</v>
      </c>
      <c r="G4351" s="111" t="s">
        <v>190</v>
      </c>
      <c r="H4351" s="111" t="s">
        <v>185</v>
      </c>
      <c r="I4351" s="111" t="s">
        <v>190</v>
      </c>
      <c r="J4351" t="str">
        <f t="shared" si="134"/>
        <v>3805SkogMineraljordLauvskogLav</v>
      </c>
      <c r="K4351" s="111">
        <v>-8.9748170935426599E-2</v>
      </c>
      <c r="L4351" s="111">
        <v>0.85306406685236758</v>
      </c>
      <c r="M4351" s="111">
        <v>6.3979989500968365E-2</v>
      </c>
      <c r="N4351" s="112">
        <f t="shared" si="135"/>
        <v>0.82729588541790933</v>
      </c>
    </row>
    <row r="4352" spans="1:14" x14ac:dyDescent="0.25">
      <c r="A4352" s="111" t="s">
        <v>707</v>
      </c>
      <c r="B4352" s="111">
        <f>INDEX(kommuner!C:C,MATCH(_xlfn.NUMBERVALUE(A4352),kommuner!B:B,0))</f>
        <v>3805</v>
      </c>
      <c r="C4352" s="111" t="s">
        <v>127</v>
      </c>
      <c r="D4352" s="111" t="s">
        <v>127</v>
      </c>
      <c r="E4352" s="111" t="s">
        <v>126</v>
      </c>
      <c r="F4352" s="111" t="s">
        <v>185</v>
      </c>
      <c r="G4352" s="111" t="s">
        <v>173</v>
      </c>
      <c r="H4352" s="111" t="s">
        <v>185</v>
      </c>
      <c r="I4352" s="111" t="s">
        <v>173</v>
      </c>
      <c r="J4352" t="str">
        <f t="shared" si="134"/>
        <v>3805SkogMineraljordLauvskogMiddels</v>
      </c>
      <c r="K4352" s="111">
        <v>-2.4151390344437029</v>
      </c>
      <c r="L4352" s="111">
        <v>0.85306406685236758</v>
      </c>
      <c r="M4352" s="111">
        <v>6.3979989500968365E-2</v>
      </c>
      <c r="N4352" s="112">
        <f t="shared" si="135"/>
        <v>-1.4980949780903672</v>
      </c>
    </row>
    <row r="4353" spans="1:14" x14ac:dyDescent="0.25">
      <c r="A4353" s="111" t="s">
        <v>707</v>
      </c>
      <c r="B4353" s="111">
        <f>INDEX(kommuner!C:C,MATCH(_xlfn.NUMBERVALUE(A4353),kommuner!B:B,0))</f>
        <v>3805</v>
      </c>
      <c r="C4353" s="111" t="s">
        <v>127</v>
      </c>
      <c r="D4353" s="111" t="s">
        <v>127</v>
      </c>
      <c r="E4353" s="111" t="s">
        <v>126</v>
      </c>
      <c r="F4353" s="111" t="s">
        <v>185</v>
      </c>
      <c r="G4353" s="111" t="s">
        <v>186</v>
      </c>
      <c r="H4353" s="111" t="s">
        <v>185</v>
      </c>
      <c r="I4353" s="111" t="s">
        <v>186</v>
      </c>
      <c r="J4353" t="str">
        <f t="shared" si="134"/>
        <v>3805SkogMineraljordLauvskogSærs høy</v>
      </c>
      <c r="K4353" s="111">
        <v>-3.6560473259425113</v>
      </c>
      <c r="L4353" s="111">
        <v>0.85306406685236758</v>
      </c>
      <c r="M4353" s="111">
        <v>6.3979989500968365E-2</v>
      </c>
      <c r="N4353" s="112">
        <f t="shared" si="135"/>
        <v>-2.7390032695891753</v>
      </c>
    </row>
    <row r="4354" spans="1:14" x14ac:dyDescent="0.25">
      <c r="A4354" s="111" t="s">
        <v>707</v>
      </c>
      <c r="B4354" s="111">
        <f>INDEX(kommuner!C:C,MATCH(_xlfn.NUMBERVALUE(A4354),kommuner!B:B,0))</f>
        <v>3805</v>
      </c>
      <c r="C4354" s="111" t="s">
        <v>127</v>
      </c>
      <c r="D4354" s="111" t="s">
        <v>127</v>
      </c>
      <c r="E4354" s="111" t="s">
        <v>123</v>
      </c>
      <c r="F4354" s="111" t="s">
        <v>172</v>
      </c>
      <c r="G4354" s="111" t="s">
        <v>180</v>
      </c>
      <c r="H4354" s="111" t="s">
        <v>172</v>
      </c>
      <c r="I4354" s="111" t="s">
        <v>180</v>
      </c>
      <c r="J4354" t="str">
        <f t="shared" si="134"/>
        <v>3805SkogOrganisk jordBarskogHøy</v>
      </c>
      <c r="K4354" s="111">
        <v>-2.5184559031994138</v>
      </c>
      <c r="L4354" s="111">
        <v>0.92784825435236762</v>
      </c>
      <c r="M4354" s="111">
        <v>0.46518126042825314</v>
      </c>
      <c r="N4354" s="112">
        <f t="shared" si="135"/>
        <v>-1.1254263884187932</v>
      </c>
    </row>
    <row r="4355" spans="1:14" x14ac:dyDescent="0.25">
      <c r="A4355" s="111" t="s">
        <v>707</v>
      </c>
      <c r="B4355" s="111">
        <f>INDEX(kommuner!C:C,MATCH(_xlfn.NUMBERVALUE(A4355),kommuner!B:B,0))</f>
        <v>3805</v>
      </c>
      <c r="C4355" s="111" t="s">
        <v>127</v>
      </c>
      <c r="D4355" s="111" t="s">
        <v>127</v>
      </c>
      <c r="E4355" s="111" t="s">
        <v>123</v>
      </c>
      <c r="F4355" s="111" t="s">
        <v>172</v>
      </c>
      <c r="G4355" s="111" t="s">
        <v>167</v>
      </c>
      <c r="H4355" s="111" t="s">
        <v>172</v>
      </c>
      <c r="I4355" s="111" t="s">
        <v>167</v>
      </c>
      <c r="J4355" t="str">
        <f t="shared" ref="J4355:J4418" si="136">B4355&amp;C4355&amp;E4355&amp;IF(C4355="Skog",F4355&amp;G4355,"")</f>
        <v>3805SkogOrganisk jordBarskogImpediment</v>
      </c>
      <c r="K4355" s="111">
        <v>-0.13011741963904588</v>
      </c>
      <c r="L4355" s="111">
        <v>0.92784825435236762</v>
      </c>
      <c r="M4355" s="111">
        <v>0.46510463492953991</v>
      </c>
      <c r="N4355" s="112">
        <f t="shared" ref="N4355:N4418" si="137">SUM(K4355:M4355)</f>
        <v>1.2628354696428616</v>
      </c>
    </row>
    <row r="4356" spans="1:14" x14ac:dyDescent="0.25">
      <c r="A4356" s="111" t="s">
        <v>707</v>
      </c>
      <c r="B4356" s="111">
        <f>INDEX(kommuner!C:C,MATCH(_xlfn.NUMBERVALUE(A4356),kommuner!B:B,0))</f>
        <v>3805</v>
      </c>
      <c r="C4356" s="111" t="s">
        <v>127</v>
      </c>
      <c r="D4356" s="111" t="s">
        <v>127</v>
      </c>
      <c r="E4356" s="111" t="s">
        <v>123</v>
      </c>
      <c r="F4356" s="111" t="s">
        <v>172</v>
      </c>
      <c r="G4356" s="111" t="s">
        <v>190</v>
      </c>
      <c r="H4356" s="111" t="s">
        <v>172</v>
      </c>
      <c r="I4356" s="111" t="s">
        <v>190</v>
      </c>
      <c r="J4356" t="str">
        <f t="shared" si="136"/>
        <v>3805SkogOrganisk jordBarskogLav</v>
      </c>
      <c r="K4356" s="111">
        <v>-0.50666953101693391</v>
      </c>
      <c r="L4356" s="111">
        <v>0.92784825435236762</v>
      </c>
      <c r="M4356" s="111">
        <v>0.46510463492953991</v>
      </c>
      <c r="N4356" s="112">
        <f t="shared" si="137"/>
        <v>0.88628335826497362</v>
      </c>
    </row>
    <row r="4357" spans="1:14" x14ac:dyDescent="0.25">
      <c r="A4357" s="111" t="s">
        <v>707</v>
      </c>
      <c r="B4357" s="111">
        <f>INDEX(kommuner!C:C,MATCH(_xlfn.NUMBERVALUE(A4357),kommuner!B:B,0))</f>
        <v>3805</v>
      </c>
      <c r="C4357" s="111" t="s">
        <v>127</v>
      </c>
      <c r="D4357" s="111" t="s">
        <v>127</v>
      </c>
      <c r="E4357" s="111" t="s">
        <v>123</v>
      </c>
      <c r="F4357" s="111" t="s">
        <v>172</v>
      </c>
      <c r="G4357" s="111" t="s">
        <v>173</v>
      </c>
      <c r="H4357" s="111" t="s">
        <v>172</v>
      </c>
      <c r="I4357" s="111" t="s">
        <v>173</v>
      </c>
      <c r="J4357" t="str">
        <f t="shared" si="136"/>
        <v>3805SkogOrganisk jordBarskogMiddels</v>
      </c>
      <c r="K4357" s="111">
        <v>-1.5571490961494638</v>
      </c>
      <c r="L4357" s="111">
        <v>0.92784825435236762</v>
      </c>
      <c r="M4357" s="111">
        <v>0.46518126042825314</v>
      </c>
      <c r="N4357" s="112">
        <f t="shared" si="137"/>
        <v>-0.16411958136884308</v>
      </c>
    </row>
    <row r="4358" spans="1:14" x14ac:dyDescent="0.25">
      <c r="A4358" s="111" t="s">
        <v>707</v>
      </c>
      <c r="B4358" s="111">
        <f>INDEX(kommuner!C:C,MATCH(_xlfn.NUMBERVALUE(A4358),kommuner!B:B,0))</f>
        <v>3805</v>
      </c>
      <c r="C4358" s="111" t="s">
        <v>127</v>
      </c>
      <c r="D4358" s="111" t="s">
        <v>127</v>
      </c>
      <c r="E4358" s="111" t="s">
        <v>123</v>
      </c>
      <c r="F4358" s="111" t="s">
        <v>172</v>
      </c>
      <c r="G4358" s="111" t="s">
        <v>186</v>
      </c>
      <c r="H4358" s="111" t="s">
        <v>172</v>
      </c>
      <c r="I4358" s="111" t="s">
        <v>186</v>
      </c>
      <c r="J4358" t="str">
        <f t="shared" si="136"/>
        <v>3805SkogOrganisk jordBarskogSærs høy</v>
      </c>
      <c r="K4358" s="111">
        <v>2.5548655235722699</v>
      </c>
      <c r="L4358" s="111">
        <v>0.92784825435236762</v>
      </c>
      <c r="M4358" s="111">
        <v>0.46518126042825314</v>
      </c>
      <c r="N4358" s="112">
        <f t="shared" si="137"/>
        <v>3.9478950383528906</v>
      </c>
    </row>
    <row r="4359" spans="1:14" x14ac:dyDescent="0.25">
      <c r="A4359" s="111" t="s">
        <v>707</v>
      </c>
      <c r="B4359" s="111">
        <f>INDEX(kommuner!C:C,MATCH(_xlfn.NUMBERVALUE(A4359),kommuner!B:B,0))</f>
        <v>3805</v>
      </c>
      <c r="C4359" s="111" t="s">
        <v>127</v>
      </c>
      <c r="D4359" s="111" t="s">
        <v>127</v>
      </c>
      <c r="E4359" s="111" t="s">
        <v>123</v>
      </c>
      <c r="F4359" s="111" t="s">
        <v>179</v>
      </c>
      <c r="G4359" s="111" t="s">
        <v>180</v>
      </c>
      <c r="H4359" s="111" t="s">
        <v>179</v>
      </c>
      <c r="I4359" s="111" t="s">
        <v>180</v>
      </c>
      <c r="J4359" t="str">
        <f t="shared" si="136"/>
        <v>3805SkogOrganisk jordBlandingsskogHøy</v>
      </c>
      <c r="K4359" s="111">
        <v>-5.5554344456832343</v>
      </c>
      <c r="L4359" s="111">
        <v>0.92784825435236762</v>
      </c>
      <c r="M4359" s="111">
        <v>0.46510463492953991</v>
      </c>
      <c r="N4359" s="112">
        <f t="shared" si="137"/>
        <v>-4.1624815564013264</v>
      </c>
    </row>
    <row r="4360" spans="1:14" x14ac:dyDescent="0.25">
      <c r="A4360" s="111" t="s">
        <v>707</v>
      </c>
      <c r="B4360" s="111">
        <f>INDEX(kommuner!C:C,MATCH(_xlfn.NUMBERVALUE(A4360),kommuner!B:B,0))</f>
        <v>3805</v>
      </c>
      <c r="C4360" s="111" t="s">
        <v>127</v>
      </c>
      <c r="D4360" s="111" t="s">
        <v>127</v>
      </c>
      <c r="E4360" s="111" t="s">
        <v>123</v>
      </c>
      <c r="F4360" s="111" t="s">
        <v>179</v>
      </c>
      <c r="G4360" s="111" t="s">
        <v>167</v>
      </c>
      <c r="H4360" s="111" t="s">
        <v>179</v>
      </c>
      <c r="I4360" s="111" t="s">
        <v>167</v>
      </c>
      <c r="J4360" t="str">
        <f t="shared" si="136"/>
        <v>3805SkogOrganisk jordBlandingsskogImpediment</v>
      </c>
      <c r="K4360" s="111">
        <v>-0.28586344175800005</v>
      </c>
      <c r="L4360" s="111">
        <v>0.92784825435236762</v>
      </c>
      <c r="M4360" s="111">
        <v>0.46510463492953991</v>
      </c>
      <c r="N4360" s="112">
        <f t="shared" si="137"/>
        <v>1.1070894475239075</v>
      </c>
    </row>
    <row r="4361" spans="1:14" x14ac:dyDescent="0.25">
      <c r="A4361" s="111" t="s">
        <v>707</v>
      </c>
      <c r="B4361" s="111">
        <f>INDEX(kommuner!C:C,MATCH(_xlfn.NUMBERVALUE(A4361),kommuner!B:B,0))</f>
        <v>3805</v>
      </c>
      <c r="C4361" s="111" t="s">
        <v>127</v>
      </c>
      <c r="D4361" s="111" t="s">
        <v>127</v>
      </c>
      <c r="E4361" s="111" t="s">
        <v>123</v>
      </c>
      <c r="F4361" s="111" t="s">
        <v>179</v>
      </c>
      <c r="G4361" s="111" t="s">
        <v>190</v>
      </c>
      <c r="H4361" s="111" t="s">
        <v>179</v>
      </c>
      <c r="I4361" s="111" t="s">
        <v>190</v>
      </c>
      <c r="J4361" t="str">
        <f t="shared" si="136"/>
        <v>3805SkogOrganisk jordBlandingsskogLav</v>
      </c>
      <c r="K4361" s="111">
        <v>-1.2347339377887629</v>
      </c>
      <c r="L4361" s="111">
        <v>0.92784825435236762</v>
      </c>
      <c r="M4361" s="111">
        <v>0.46510463492953991</v>
      </c>
      <c r="N4361" s="112">
        <f t="shared" si="137"/>
        <v>0.15821895149314458</v>
      </c>
    </row>
    <row r="4362" spans="1:14" x14ac:dyDescent="0.25">
      <c r="A4362" s="111" t="s">
        <v>707</v>
      </c>
      <c r="B4362" s="111">
        <f>INDEX(kommuner!C:C,MATCH(_xlfn.NUMBERVALUE(A4362),kommuner!B:B,0))</f>
        <v>3805</v>
      </c>
      <c r="C4362" s="111" t="s">
        <v>127</v>
      </c>
      <c r="D4362" s="111" t="s">
        <v>127</v>
      </c>
      <c r="E4362" s="111" t="s">
        <v>123</v>
      </c>
      <c r="F4362" s="111" t="s">
        <v>179</v>
      </c>
      <c r="G4362" s="111" t="s">
        <v>173</v>
      </c>
      <c r="H4362" s="111" t="s">
        <v>179</v>
      </c>
      <c r="I4362" s="111" t="s">
        <v>173</v>
      </c>
      <c r="J4362" t="str">
        <f t="shared" si="136"/>
        <v>3805SkogOrganisk jordBlandingsskogMiddels</v>
      </c>
      <c r="K4362" s="111">
        <v>-2.4239591752717748</v>
      </c>
      <c r="L4362" s="111">
        <v>0.92784825435236762</v>
      </c>
      <c r="M4362" s="111">
        <v>0.46510463492953991</v>
      </c>
      <c r="N4362" s="112">
        <f t="shared" si="137"/>
        <v>-1.0310062859898674</v>
      </c>
    </row>
    <row r="4363" spans="1:14" x14ac:dyDescent="0.25">
      <c r="A4363" s="111" t="s">
        <v>707</v>
      </c>
      <c r="B4363" s="111">
        <f>INDEX(kommuner!C:C,MATCH(_xlfn.NUMBERVALUE(A4363),kommuner!B:B,0))</f>
        <v>3805</v>
      </c>
      <c r="C4363" s="111" t="s">
        <v>127</v>
      </c>
      <c r="D4363" s="111" t="s">
        <v>127</v>
      </c>
      <c r="E4363" s="111" t="s">
        <v>123</v>
      </c>
      <c r="F4363" s="111" t="s">
        <v>179</v>
      </c>
      <c r="G4363" s="111" t="s">
        <v>186</v>
      </c>
      <c r="H4363" s="111" t="s">
        <v>179</v>
      </c>
      <c r="I4363" s="111" t="s">
        <v>186</v>
      </c>
      <c r="J4363" t="str">
        <f t="shared" si="136"/>
        <v>3805SkogOrganisk jordBlandingsskogSærs høy</v>
      </c>
      <c r="K4363" s="111">
        <v>-1.5726115302258048</v>
      </c>
      <c r="L4363" s="111">
        <v>0.92784825435236762</v>
      </c>
      <c r="M4363" s="111">
        <v>0.46510463492953991</v>
      </c>
      <c r="N4363" s="112">
        <f t="shared" si="137"/>
        <v>-0.17965864094389727</v>
      </c>
    </row>
    <row r="4364" spans="1:14" x14ac:dyDescent="0.25">
      <c r="A4364" s="111" t="s">
        <v>707</v>
      </c>
      <c r="B4364" s="111">
        <f>INDEX(kommuner!C:C,MATCH(_xlfn.NUMBERVALUE(A4364),kommuner!B:B,0))</f>
        <v>3805</v>
      </c>
      <c r="C4364" s="111" t="s">
        <v>127</v>
      </c>
      <c r="D4364" s="111" t="s">
        <v>127</v>
      </c>
      <c r="E4364" s="111" t="s">
        <v>123</v>
      </c>
      <c r="F4364" s="111" t="s">
        <v>185</v>
      </c>
      <c r="G4364" s="111" t="s">
        <v>180</v>
      </c>
      <c r="H4364" s="111" t="s">
        <v>185</v>
      </c>
      <c r="I4364" s="111" t="s">
        <v>180</v>
      </c>
      <c r="J4364" t="str">
        <f t="shared" si="136"/>
        <v>3805SkogOrganisk jordLauvskogHøy</v>
      </c>
      <c r="K4364" s="111">
        <v>-1.9913688882377358</v>
      </c>
      <c r="L4364" s="111">
        <v>0.92784825435236762</v>
      </c>
      <c r="M4364" s="111">
        <v>0.46510463492953991</v>
      </c>
      <c r="N4364" s="112">
        <f t="shared" si="137"/>
        <v>-0.59841599895582831</v>
      </c>
    </row>
    <row r="4365" spans="1:14" x14ac:dyDescent="0.25">
      <c r="A4365" s="111" t="s">
        <v>707</v>
      </c>
      <c r="B4365" s="111">
        <f>INDEX(kommuner!C:C,MATCH(_xlfn.NUMBERVALUE(A4365),kommuner!B:B,0))</f>
        <v>3805</v>
      </c>
      <c r="C4365" s="111" t="s">
        <v>127</v>
      </c>
      <c r="D4365" s="111" t="s">
        <v>127</v>
      </c>
      <c r="E4365" s="111" t="s">
        <v>123</v>
      </c>
      <c r="F4365" s="111" t="s">
        <v>185</v>
      </c>
      <c r="G4365" s="111" t="s">
        <v>167</v>
      </c>
      <c r="H4365" s="111" t="s">
        <v>185</v>
      </c>
      <c r="I4365" s="111" t="s">
        <v>167</v>
      </c>
      <c r="J4365" t="str">
        <f t="shared" si="136"/>
        <v>3805SkogOrganisk jordLauvskogImpediment</v>
      </c>
      <c r="K4365" s="111">
        <v>0.35000626494250675</v>
      </c>
      <c r="L4365" s="111">
        <v>0.92784825435236762</v>
      </c>
      <c r="M4365" s="111">
        <v>0.46510463492953991</v>
      </c>
      <c r="N4365" s="112">
        <f t="shared" si="137"/>
        <v>1.7429591542244141</v>
      </c>
    </row>
    <row r="4366" spans="1:14" x14ac:dyDescent="0.25">
      <c r="A4366" s="111" t="s">
        <v>707</v>
      </c>
      <c r="B4366" s="111">
        <f>INDEX(kommuner!C:C,MATCH(_xlfn.NUMBERVALUE(A4366),kommuner!B:B,0))</f>
        <v>3805</v>
      </c>
      <c r="C4366" s="111" t="s">
        <v>127</v>
      </c>
      <c r="D4366" s="111" t="s">
        <v>127</v>
      </c>
      <c r="E4366" s="111" t="s">
        <v>123</v>
      </c>
      <c r="F4366" s="111" t="s">
        <v>185</v>
      </c>
      <c r="G4366" s="111" t="s">
        <v>190</v>
      </c>
      <c r="H4366" s="111" t="s">
        <v>185</v>
      </c>
      <c r="I4366" s="111" t="s">
        <v>190</v>
      </c>
      <c r="J4366" t="str">
        <f t="shared" si="136"/>
        <v>3805SkogOrganisk jordLauvskogLav</v>
      </c>
      <c r="K4366" s="111">
        <v>1.1144075558526714</v>
      </c>
      <c r="L4366" s="111">
        <v>0.92784825435236762</v>
      </c>
      <c r="M4366" s="111">
        <v>0.46510463492953991</v>
      </c>
      <c r="N4366" s="112">
        <f t="shared" si="137"/>
        <v>2.5073604451345788</v>
      </c>
    </row>
    <row r="4367" spans="1:14" x14ac:dyDescent="0.25">
      <c r="A4367" s="111" t="s">
        <v>707</v>
      </c>
      <c r="B4367" s="111">
        <f>INDEX(kommuner!C:C,MATCH(_xlfn.NUMBERVALUE(A4367),kommuner!B:B,0))</f>
        <v>3805</v>
      </c>
      <c r="C4367" s="111" t="s">
        <v>127</v>
      </c>
      <c r="D4367" s="111" t="s">
        <v>127</v>
      </c>
      <c r="E4367" s="111" t="s">
        <v>123</v>
      </c>
      <c r="F4367" s="111" t="s">
        <v>185</v>
      </c>
      <c r="G4367" s="111" t="s">
        <v>173</v>
      </c>
      <c r="H4367" s="111" t="s">
        <v>185</v>
      </c>
      <c r="I4367" s="111" t="s">
        <v>173</v>
      </c>
      <c r="J4367" t="str">
        <f t="shared" si="136"/>
        <v>3805SkogOrganisk jordLauvskogMiddels</v>
      </c>
      <c r="K4367" s="111">
        <v>-0.62664468270982987</v>
      </c>
      <c r="L4367" s="111">
        <v>0.92784825435236762</v>
      </c>
      <c r="M4367" s="111">
        <v>0.46510463492953991</v>
      </c>
      <c r="N4367" s="112">
        <f t="shared" si="137"/>
        <v>0.76630820657207765</v>
      </c>
    </row>
    <row r="4368" spans="1:14" x14ac:dyDescent="0.25">
      <c r="A4368" s="111" t="s">
        <v>707</v>
      </c>
      <c r="B4368" s="111">
        <f>INDEX(kommuner!C:C,MATCH(_xlfn.NUMBERVALUE(A4368),kommuner!B:B,0))</f>
        <v>3805</v>
      </c>
      <c r="C4368" s="111" t="s">
        <v>127</v>
      </c>
      <c r="D4368" s="111" t="s">
        <v>127</v>
      </c>
      <c r="E4368" s="111" t="s">
        <v>123</v>
      </c>
      <c r="F4368" s="111" t="s">
        <v>185</v>
      </c>
      <c r="G4368" s="111" t="s">
        <v>186</v>
      </c>
      <c r="H4368" s="111" t="s">
        <v>185</v>
      </c>
      <c r="I4368" s="111" t="s">
        <v>186</v>
      </c>
      <c r="J4368" t="str">
        <f t="shared" si="136"/>
        <v>3805SkogOrganisk jordLauvskogSærs høy</v>
      </c>
      <c r="K4368" s="111">
        <v>-1.8997279926091779</v>
      </c>
      <c r="L4368" s="111">
        <v>0.92784825435236762</v>
      </c>
      <c r="M4368" s="111">
        <v>0.46510463492953991</v>
      </c>
      <c r="N4368" s="112">
        <f t="shared" si="137"/>
        <v>-0.50677510332727038</v>
      </c>
    </row>
    <row r="4369" spans="1:14" x14ac:dyDescent="0.25">
      <c r="A4369" s="111" t="s">
        <v>707</v>
      </c>
      <c r="B4369" s="111">
        <f>INDEX(kommuner!C:C,MATCH(_xlfn.NUMBERVALUE(A4369),kommuner!B:B,0))</f>
        <v>3805</v>
      </c>
      <c r="C4369" s="111" t="s">
        <v>83</v>
      </c>
      <c r="D4369" s="111" t="s">
        <v>83</v>
      </c>
      <c r="E4369" s="111" t="s">
        <v>126</v>
      </c>
      <c r="F4369" s="111" t="s">
        <v>139</v>
      </c>
      <c r="G4369" s="111" t="s">
        <v>139</v>
      </c>
      <c r="H4369" s="111" t="s">
        <v>139</v>
      </c>
      <c r="I4369" s="111" t="s">
        <v>139</v>
      </c>
      <c r="J4369" t="str">
        <f t="shared" si="136"/>
        <v>3805Utbygd arealMineraljord</v>
      </c>
      <c r="K4369" s="111">
        <v>0.42279414509845159</v>
      </c>
      <c r="L4369" s="111">
        <v>0</v>
      </c>
      <c r="M4369" s="111">
        <v>1.303047089454229E-2</v>
      </c>
      <c r="N4369" s="112">
        <f t="shared" si="137"/>
        <v>0.43582461599299388</v>
      </c>
    </row>
    <row r="4370" spans="1:14" x14ac:dyDescent="0.25">
      <c r="A4370" s="111" t="s">
        <v>707</v>
      </c>
      <c r="B4370" s="111">
        <f>INDEX(kommuner!C:C,MATCH(_xlfn.NUMBERVALUE(A4370),kommuner!B:B,0))</f>
        <v>3805</v>
      </c>
      <c r="C4370" s="111" t="s">
        <v>83</v>
      </c>
      <c r="D4370" s="111" t="s">
        <v>83</v>
      </c>
      <c r="E4370" s="111" t="s">
        <v>123</v>
      </c>
      <c r="F4370" s="111" t="s">
        <v>139</v>
      </c>
      <c r="G4370" s="111" t="s">
        <v>139</v>
      </c>
      <c r="H4370" s="111" t="s">
        <v>139</v>
      </c>
      <c r="I4370" s="111" t="s">
        <v>139</v>
      </c>
      <c r="J4370" t="str">
        <f t="shared" si="136"/>
        <v>3805Utbygd arealOrganisk jord</v>
      </c>
      <c r="K4370" s="111">
        <v>29.011421395201612</v>
      </c>
      <c r="L4370" s="111">
        <v>0</v>
      </c>
      <c r="M4370" s="111">
        <v>1.303047089454229E-2</v>
      </c>
      <c r="N4370" s="112">
        <f t="shared" si="137"/>
        <v>29.024451866096154</v>
      </c>
    </row>
    <row r="4371" spans="1:14" x14ac:dyDescent="0.25">
      <c r="A4371" s="111" t="s">
        <v>707</v>
      </c>
      <c r="B4371" s="111">
        <f>INDEX(kommuner!C:C,MATCH(_xlfn.NUMBERVALUE(A4371),kommuner!B:B,0))</f>
        <v>3805</v>
      </c>
      <c r="C4371" s="111" t="s">
        <v>181</v>
      </c>
      <c r="D4371" s="111" t="s">
        <v>181</v>
      </c>
      <c r="E4371" s="111" t="s">
        <v>123</v>
      </c>
      <c r="F4371" s="111" t="s">
        <v>139</v>
      </c>
      <c r="G4371" s="111" t="s">
        <v>139</v>
      </c>
      <c r="H4371" s="111" t="s">
        <v>139</v>
      </c>
      <c r="I4371" s="111" t="s">
        <v>139</v>
      </c>
      <c r="J4371" t="str">
        <f t="shared" si="136"/>
        <v>3805Vann og myrOrganisk jord</v>
      </c>
      <c r="K4371" s="111">
        <v>-0.31088998224577308</v>
      </c>
      <c r="L4371" s="111">
        <v>0</v>
      </c>
      <c r="M4371" s="111">
        <v>0</v>
      </c>
      <c r="N4371" s="112">
        <f t="shared" si="137"/>
        <v>-0.31088998224577308</v>
      </c>
    </row>
    <row r="4372" spans="1:14" x14ac:dyDescent="0.25">
      <c r="A4372" s="111" t="s">
        <v>708</v>
      </c>
      <c r="B4372" s="111">
        <f>INDEX(kommuner!C:C,MATCH(_xlfn.NUMBERVALUE(A4372),kommuner!B:B,0))</f>
        <v>3802</v>
      </c>
      <c r="C4372" s="111" t="s">
        <v>82</v>
      </c>
      <c r="D4372" s="111" t="s">
        <v>82</v>
      </c>
      <c r="E4372" s="111" t="s">
        <v>126</v>
      </c>
      <c r="F4372" s="111" t="s">
        <v>139</v>
      </c>
      <c r="G4372" s="111" t="s">
        <v>139</v>
      </c>
      <c r="H4372" s="111" t="s">
        <v>139</v>
      </c>
      <c r="I4372" s="111" t="s">
        <v>139</v>
      </c>
      <c r="J4372" t="str">
        <f t="shared" si="136"/>
        <v>3802Annen utmarkMineraljord</v>
      </c>
      <c r="K4372" s="111">
        <v>-0.16852781479621071</v>
      </c>
      <c r="L4372" s="111">
        <v>0</v>
      </c>
      <c r="M4372" s="111">
        <v>0</v>
      </c>
      <c r="N4372" s="112">
        <f t="shared" si="137"/>
        <v>-0.16852781479621071</v>
      </c>
    </row>
    <row r="4373" spans="1:14" x14ac:dyDescent="0.25">
      <c r="A4373" s="111" t="s">
        <v>708</v>
      </c>
      <c r="B4373" s="111">
        <f>INDEX(kommuner!C:C,MATCH(_xlfn.NUMBERVALUE(A4373),kommuner!B:B,0))</f>
        <v>3802</v>
      </c>
      <c r="C4373" s="111" t="s">
        <v>121</v>
      </c>
      <c r="D4373" s="111" t="s">
        <v>121</v>
      </c>
      <c r="E4373" s="111" t="s">
        <v>126</v>
      </c>
      <c r="F4373" s="111" t="s">
        <v>139</v>
      </c>
      <c r="G4373" s="111" t="s">
        <v>139</v>
      </c>
      <c r="H4373" s="111" t="s">
        <v>139</v>
      </c>
      <c r="I4373" s="111" t="s">
        <v>139</v>
      </c>
      <c r="J4373" t="str">
        <f t="shared" si="136"/>
        <v>3802BeiteMineraljord</v>
      </c>
      <c r="K4373" s="111">
        <v>-0.43305842942580308</v>
      </c>
      <c r="L4373" s="111">
        <v>0</v>
      </c>
      <c r="M4373" s="111">
        <v>1.2448711246839999E-7</v>
      </c>
      <c r="N4373" s="112">
        <f t="shared" si="137"/>
        <v>-0.43305830493869063</v>
      </c>
    </row>
    <row r="4374" spans="1:14" x14ac:dyDescent="0.25">
      <c r="A4374" s="111" t="s">
        <v>708</v>
      </c>
      <c r="B4374" s="111">
        <f>INDEX(kommuner!C:C,MATCH(_xlfn.NUMBERVALUE(A4374),kommuner!B:B,0))</f>
        <v>3802</v>
      </c>
      <c r="C4374" s="111" t="s">
        <v>121</v>
      </c>
      <c r="D4374" s="111" t="s">
        <v>121</v>
      </c>
      <c r="E4374" s="111" t="s">
        <v>123</v>
      </c>
      <c r="F4374" s="111" t="s">
        <v>139</v>
      </c>
      <c r="G4374" s="111" t="s">
        <v>139</v>
      </c>
      <c r="H4374" s="111" t="s">
        <v>139</v>
      </c>
      <c r="I4374" s="111" t="s">
        <v>139</v>
      </c>
      <c r="J4374" t="str">
        <f t="shared" si="136"/>
        <v>3802BeiteOrganisk jord</v>
      </c>
      <c r="K4374" s="111">
        <v>12.077525935985037</v>
      </c>
      <c r="L4374" s="111">
        <v>1.6412500000000001</v>
      </c>
      <c r="M4374" s="111">
        <v>0</v>
      </c>
      <c r="N4374" s="112">
        <f t="shared" si="137"/>
        <v>13.718775935985036</v>
      </c>
    </row>
    <row r="4375" spans="1:14" x14ac:dyDescent="0.25">
      <c r="A4375" s="111" t="s">
        <v>708</v>
      </c>
      <c r="B4375" s="111">
        <f>INDEX(kommuner!C:C,MATCH(_xlfn.NUMBERVALUE(A4375),kommuner!B:B,0))</f>
        <v>3802</v>
      </c>
      <c r="C4375" s="111" t="s">
        <v>84</v>
      </c>
      <c r="D4375" s="111" t="s">
        <v>84</v>
      </c>
      <c r="E4375" s="111" t="s">
        <v>126</v>
      </c>
      <c r="F4375" s="111" t="s">
        <v>139</v>
      </c>
      <c r="G4375" s="111" t="s">
        <v>139</v>
      </c>
      <c r="H4375" s="111" t="s">
        <v>139</v>
      </c>
      <c r="I4375" s="111" t="s">
        <v>139</v>
      </c>
      <c r="J4375" t="str">
        <f t="shared" si="136"/>
        <v>3802Dyrket markMineraljord</v>
      </c>
      <c r="K4375" s="111">
        <v>-0.2187831800484587</v>
      </c>
      <c r="L4375" s="111">
        <v>0</v>
      </c>
      <c r="M4375" s="111">
        <v>0</v>
      </c>
      <c r="N4375" s="112">
        <f t="shared" si="137"/>
        <v>-0.2187831800484587</v>
      </c>
    </row>
    <row r="4376" spans="1:14" x14ac:dyDescent="0.25">
      <c r="A4376" s="111" t="s">
        <v>708</v>
      </c>
      <c r="B4376" s="111">
        <f>INDEX(kommuner!C:C,MATCH(_xlfn.NUMBERVALUE(A4376),kommuner!B:B,0))</f>
        <v>3802</v>
      </c>
      <c r="C4376" s="111" t="s">
        <v>84</v>
      </c>
      <c r="D4376" s="111" t="s">
        <v>84</v>
      </c>
      <c r="E4376" s="111" t="s">
        <v>123</v>
      </c>
      <c r="F4376" s="111" t="s">
        <v>139</v>
      </c>
      <c r="G4376" s="111" t="s">
        <v>139</v>
      </c>
      <c r="H4376" s="111" t="s">
        <v>139</v>
      </c>
      <c r="I4376" s="111" t="s">
        <v>139</v>
      </c>
      <c r="J4376" t="str">
        <f t="shared" si="136"/>
        <v>3802Dyrket markOrganisk jord</v>
      </c>
      <c r="K4376" s="111">
        <v>28.726149366675592</v>
      </c>
      <c r="L4376" s="111">
        <v>1.45625</v>
      </c>
      <c r="M4376" s="111">
        <v>0</v>
      </c>
      <c r="N4376" s="112">
        <f t="shared" si="137"/>
        <v>30.182399366675593</v>
      </c>
    </row>
    <row r="4377" spans="1:14" x14ac:dyDescent="0.25">
      <c r="A4377" s="111" t="s">
        <v>708</v>
      </c>
      <c r="B4377" s="111">
        <f>INDEX(kommuner!C:C,MATCH(_xlfn.NUMBERVALUE(A4377),kommuner!B:B,0))</f>
        <v>3802</v>
      </c>
      <c r="C4377" s="111" t="s">
        <v>127</v>
      </c>
      <c r="D4377" s="111" t="s">
        <v>127</v>
      </c>
      <c r="E4377" s="111" t="s">
        <v>126</v>
      </c>
      <c r="F4377" s="111" t="s">
        <v>172</v>
      </c>
      <c r="G4377" s="111" t="s">
        <v>180</v>
      </c>
      <c r="H4377" s="111" t="s">
        <v>172</v>
      </c>
      <c r="I4377" s="111" t="s">
        <v>180</v>
      </c>
      <c r="J4377" t="str">
        <f t="shared" si="136"/>
        <v>3802SkogMineraljordBarskogHøy</v>
      </c>
      <c r="K4377" s="111">
        <v>-4.2610596243420318</v>
      </c>
      <c r="L4377" s="111">
        <v>0.85306406685236758</v>
      </c>
      <c r="M4377" s="111">
        <v>6.4056614999681585E-2</v>
      </c>
      <c r="N4377" s="112">
        <f t="shared" si="137"/>
        <v>-3.3439389424899826</v>
      </c>
    </row>
    <row r="4378" spans="1:14" x14ac:dyDescent="0.25">
      <c r="A4378" s="111" t="s">
        <v>708</v>
      </c>
      <c r="B4378" s="111">
        <f>INDEX(kommuner!C:C,MATCH(_xlfn.NUMBERVALUE(A4378),kommuner!B:B,0))</f>
        <v>3802</v>
      </c>
      <c r="C4378" s="111" t="s">
        <v>127</v>
      </c>
      <c r="D4378" s="111" t="s">
        <v>127</v>
      </c>
      <c r="E4378" s="111" t="s">
        <v>126</v>
      </c>
      <c r="F4378" s="111" t="s">
        <v>172</v>
      </c>
      <c r="G4378" s="111" t="s">
        <v>167</v>
      </c>
      <c r="H4378" s="111" t="s">
        <v>172</v>
      </c>
      <c r="I4378" s="111" t="s">
        <v>167</v>
      </c>
      <c r="J4378" t="str">
        <f t="shared" si="136"/>
        <v>3802SkogMineraljordBarskogImpediment</v>
      </c>
      <c r="K4378" s="111">
        <v>-1.5740166960016819</v>
      </c>
      <c r="L4378" s="111">
        <v>0.85306406685236758</v>
      </c>
      <c r="M4378" s="111">
        <v>6.3979989500968365E-2</v>
      </c>
      <c r="N4378" s="112">
        <f t="shared" si="137"/>
        <v>-0.65697263964834596</v>
      </c>
    </row>
    <row r="4379" spans="1:14" x14ac:dyDescent="0.25">
      <c r="A4379" s="111" t="s">
        <v>708</v>
      </c>
      <c r="B4379" s="111">
        <f>INDEX(kommuner!C:C,MATCH(_xlfn.NUMBERVALUE(A4379),kommuner!B:B,0))</f>
        <v>3802</v>
      </c>
      <c r="C4379" s="111" t="s">
        <v>127</v>
      </c>
      <c r="D4379" s="111" t="s">
        <v>127</v>
      </c>
      <c r="E4379" s="111" t="s">
        <v>126</v>
      </c>
      <c r="F4379" s="111" t="s">
        <v>172</v>
      </c>
      <c r="G4379" s="111" t="s">
        <v>190</v>
      </c>
      <c r="H4379" s="111" t="s">
        <v>172</v>
      </c>
      <c r="I4379" s="111" t="s">
        <v>190</v>
      </c>
      <c r="J4379" t="str">
        <f t="shared" si="136"/>
        <v>3802SkogMineraljordBarskogLav</v>
      </c>
      <c r="K4379" s="111">
        <v>-2.1094741240186856</v>
      </c>
      <c r="L4379" s="111">
        <v>0.85306406685236758</v>
      </c>
      <c r="M4379" s="111">
        <v>6.3979989500968365E-2</v>
      </c>
      <c r="N4379" s="112">
        <f t="shared" si="137"/>
        <v>-1.1924300676653499</v>
      </c>
    </row>
    <row r="4380" spans="1:14" x14ac:dyDescent="0.25">
      <c r="A4380" s="111" t="s">
        <v>708</v>
      </c>
      <c r="B4380" s="111">
        <f>INDEX(kommuner!C:C,MATCH(_xlfn.NUMBERVALUE(A4380),kommuner!B:B,0))</f>
        <v>3802</v>
      </c>
      <c r="C4380" s="111" t="s">
        <v>127</v>
      </c>
      <c r="D4380" s="111" t="s">
        <v>127</v>
      </c>
      <c r="E4380" s="111" t="s">
        <v>126</v>
      </c>
      <c r="F4380" s="111" t="s">
        <v>172</v>
      </c>
      <c r="G4380" s="111" t="s">
        <v>173</v>
      </c>
      <c r="H4380" s="111" t="s">
        <v>172</v>
      </c>
      <c r="I4380" s="111" t="s">
        <v>173</v>
      </c>
      <c r="J4380" t="str">
        <f t="shared" si="136"/>
        <v>3802SkogMineraljordBarskogMiddels</v>
      </c>
      <c r="K4380" s="111">
        <v>-2.8820985952554645</v>
      </c>
      <c r="L4380" s="111">
        <v>0.85306406685236758</v>
      </c>
      <c r="M4380" s="111">
        <v>6.4056614999681585E-2</v>
      </c>
      <c r="N4380" s="112">
        <f t="shared" si="137"/>
        <v>-1.9649779134034155</v>
      </c>
    </row>
    <row r="4381" spans="1:14" x14ac:dyDescent="0.25">
      <c r="A4381" s="111" t="s">
        <v>708</v>
      </c>
      <c r="B4381" s="111">
        <f>INDEX(kommuner!C:C,MATCH(_xlfn.NUMBERVALUE(A4381),kommuner!B:B,0))</f>
        <v>3802</v>
      </c>
      <c r="C4381" s="111" t="s">
        <v>127</v>
      </c>
      <c r="D4381" s="111" t="s">
        <v>127</v>
      </c>
      <c r="E4381" s="111" t="s">
        <v>126</v>
      </c>
      <c r="F4381" s="111" t="s">
        <v>172</v>
      </c>
      <c r="G4381" s="111" t="s">
        <v>186</v>
      </c>
      <c r="H4381" s="111" t="s">
        <v>172</v>
      </c>
      <c r="I4381" s="111" t="s">
        <v>186</v>
      </c>
      <c r="J4381" t="str">
        <f t="shared" si="136"/>
        <v>3802SkogMineraljordBarskogSærs høy</v>
      </c>
      <c r="K4381" s="111">
        <v>0.12072674540874306</v>
      </c>
      <c r="L4381" s="111">
        <v>0.85306406685236758</v>
      </c>
      <c r="M4381" s="111">
        <v>6.4056614999681585E-2</v>
      </c>
      <c r="N4381" s="112">
        <f t="shared" si="137"/>
        <v>1.0378474272607923</v>
      </c>
    </row>
    <row r="4382" spans="1:14" x14ac:dyDescent="0.25">
      <c r="A4382" s="111" t="s">
        <v>708</v>
      </c>
      <c r="B4382" s="111">
        <f>INDEX(kommuner!C:C,MATCH(_xlfn.NUMBERVALUE(A4382),kommuner!B:B,0))</f>
        <v>3802</v>
      </c>
      <c r="C4382" s="111" t="s">
        <v>127</v>
      </c>
      <c r="D4382" s="111" t="s">
        <v>127</v>
      </c>
      <c r="E4382" s="111" t="s">
        <v>126</v>
      </c>
      <c r="F4382" s="111" t="s">
        <v>179</v>
      </c>
      <c r="G4382" s="111" t="s">
        <v>180</v>
      </c>
      <c r="H4382" s="111" t="s">
        <v>179</v>
      </c>
      <c r="I4382" s="111" t="s">
        <v>180</v>
      </c>
      <c r="J4382" t="str">
        <f t="shared" si="136"/>
        <v>3802SkogMineraljordBlandingsskogHøy</v>
      </c>
      <c r="K4382" s="111">
        <v>-8.5703651807373102</v>
      </c>
      <c r="L4382" s="111">
        <v>0.85306406685236758</v>
      </c>
      <c r="M4382" s="111">
        <v>6.3979989500968365E-2</v>
      </c>
      <c r="N4382" s="112">
        <f t="shared" si="137"/>
        <v>-7.6533211243839743</v>
      </c>
    </row>
    <row r="4383" spans="1:14" x14ac:dyDescent="0.25">
      <c r="A4383" s="111" t="s">
        <v>708</v>
      </c>
      <c r="B4383" s="111">
        <f>INDEX(kommuner!C:C,MATCH(_xlfn.NUMBERVALUE(A4383),kommuner!B:B,0))</f>
        <v>3802</v>
      </c>
      <c r="C4383" s="111" t="s">
        <v>127</v>
      </c>
      <c r="D4383" s="111" t="s">
        <v>127</v>
      </c>
      <c r="E4383" s="111" t="s">
        <v>126</v>
      </c>
      <c r="F4383" s="111" t="s">
        <v>179</v>
      </c>
      <c r="G4383" s="111" t="s">
        <v>167</v>
      </c>
      <c r="H4383" s="111" t="s">
        <v>179</v>
      </c>
      <c r="I4383" s="111" t="s">
        <v>167</v>
      </c>
      <c r="J4383" t="str">
        <f t="shared" si="136"/>
        <v>3802SkogMineraljordBlandingsskogImpediment</v>
      </c>
      <c r="K4383" s="111">
        <v>-2.0950685747655116</v>
      </c>
      <c r="L4383" s="111">
        <v>0.85306406685236758</v>
      </c>
      <c r="M4383" s="111">
        <v>6.3979989500968365E-2</v>
      </c>
      <c r="N4383" s="112">
        <f t="shared" si="137"/>
        <v>-1.1780245184121758</v>
      </c>
    </row>
    <row r="4384" spans="1:14" x14ac:dyDescent="0.25">
      <c r="A4384" s="111" t="s">
        <v>708</v>
      </c>
      <c r="B4384" s="111">
        <f>INDEX(kommuner!C:C,MATCH(_xlfn.NUMBERVALUE(A4384),kommuner!B:B,0))</f>
        <v>3802</v>
      </c>
      <c r="C4384" s="111" t="s">
        <v>127</v>
      </c>
      <c r="D4384" s="111" t="s">
        <v>127</v>
      </c>
      <c r="E4384" s="111" t="s">
        <v>126</v>
      </c>
      <c r="F4384" s="111" t="s">
        <v>179</v>
      </c>
      <c r="G4384" s="111" t="s">
        <v>190</v>
      </c>
      <c r="H4384" s="111" t="s">
        <v>179</v>
      </c>
      <c r="I4384" s="111" t="s">
        <v>190</v>
      </c>
      <c r="J4384" t="str">
        <f t="shared" si="136"/>
        <v>3802SkogMineraljordBlandingsskogLav</v>
      </c>
      <c r="K4384" s="111">
        <v>-3.814060654162915</v>
      </c>
      <c r="L4384" s="111">
        <v>0.85306406685236758</v>
      </c>
      <c r="M4384" s="111">
        <v>6.3979989500968365E-2</v>
      </c>
      <c r="N4384" s="112">
        <f t="shared" si="137"/>
        <v>-2.897016597809579</v>
      </c>
    </row>
    <row r="4385" spans="1:14" x14ac:dyDescent="0.25">
      <c r="A4385" s="111" t="s">
        <v>708</v>
      </c>
      <c r="B4385" s="111">
        <f>INDEX(kommuner!C:C,MATCH(_xlfn.NUMBERVALUE(A4385),kommuner!B:B,0))</f>
        <v>3802</v>
      </c>
      <c r="C4385" s="111" t="s">
        <v>127</v>
      </c>
      <c r="D4385" s="111" t="s">
        <v>127</v>
      </c>
      <c r="E4385" s="111" t="s">
        <v>126</v>
      </c>
      <c r="F4385" s="111" t="s">
        <v>179</v>
      </c>
      <c r="G4385" s="111" t="s">
        <v>173</v>
      </c>
      <c r="H4385" s="111" t="s">
        <v>179</v>
      </c>
      <c r="I4385" s="111" t="s">
        <v>173</v>
      </c>
      <c r="J4385" t="str">
        <f t="shared" si="136"/>
        <v>3802SkogMineraljordBlandingsskogMiddels</v>
      </c>
      <c r="K4385" s="111">
        <v>-4.5623521854183373</v>
      </c>
      <c r="L4385" s="111">
        <v>0.85306406685236758</v>
      </c>
      <c r="M4385" s="111">
        <v>6.3979989500968365E-2</v>
      </c>
      <c r="N4385" s="112">
        <f t="shared" si="137"/>
        <v>-3.6453081290650013</v>
      </c>
    </row>
    <row r="4386" spans="1:14" x14ac:dyDescent="0.25">
      <c r="A4386" s="111" t="s">
        <v>708</v>
      </c>
      <c r="B4386" s="111">
        <f>INDEX(kommuner!C:C,MATCH(_xlfn.NUMBERVALUE(A4386),kommuner!B:B,0))</f>
        <v>3802</v>
      </c>
      <c r="C4386" s="111" t="s">
        <v>127</v>
      </c>
      <c r="D4386" s="111" t="s">
        <v>127</v>
      </c>
      <c r="E4386" s="111" t="s">
        <v>126</v>
      </c>
      <c r="F4386" s="111" t="s">
        <v>179</v>
      </c>
      <c r="G4386" s="111" t="s">
        <v>186</v>
      </c>
      <c r="H4386" s="111" t="s">
        <v>179</v>
      </c>
      <c r="I4386" s="111" t="s">
        <v>186</v>
      </c>
      <c r="J4386" t="str">
        <f t="shared" si="136"/>
        <v>3802SkogMineraljordBlandingsskogSærs høy</v>
      </c>
      <c r="K4386" s="111">
        <v>-2.9395925245326562</v>
      </c>
      <c r="L4386" s="111">
        <v>0.85306406685236758</v>
      </c>
      <c r="M4386" s="111">
        <v>6.3979989500968365E-2</v>
      </c>
      <c r="N4386" s="112">
        <f t="shared" si="137"/>
        <v>-2.0225484681793202</v>
      </c>
    </row>
    <row r="4387" spans="1:14" x14ac:dyDescent="0.25">
      <c r="A4387" s="111" t="s">
        <v>708</v>
      </c>
      <c r="B4387" s="111">
        <f>INDEX(kommuner!C:C,MATCH(_xlfn.NUMBERVALUE(A4387),kommuner!B:B,0))</f>
        <v>3802</v>
      </c>
      <c r="C4387" s="111" t="s">
        <v>127</v>
      </c>
      <c r="D4387" s="111" t="s">
        <v>127</v>
      </c>
      <c r="E4387" s="111" t="s">
        <v>126</v>
      </c>
      <c r="F4387" s="111" t="s">
        <v>185</v>
      </c>
      <c r="G4387" s="111" t="s">
        <v>180</v>
      </c>
      <c r="H4387" s="111" t="s">
        <v>185</v>
      </c>
      <c r="I4387" s="111" t="s">
        <v>180</v>
      </c>
      <c r="J4387" t="str">
        <f t="shared" si="136"/>
        <v>3802SkogMineraljordLauvskogHøy</v>
      </c>
      <c r="K4387" s="111">
        <v>-3.6072016095960531</v>
      </c>
      <c r="L4387" s="111">
        <v>0.85306406685236758</v>
      </c>
      <c r="M4387" s="111">
        <v>6.3979989500968365E-2</v>
      </c>
      <c r="N4387" s="112">
        <f t="shared" si="137"/>
        <v>-2.6901575532427171</v>
      </c>
    </row>
    <row r="4388" spans="1:14" x14ac:dyDescent="0.25">
      <c r="A4388" s="111" t="s">
        <v>708</v>
      </c>
      <c r="B4388" s="111">
        <f>INDEX(kommuner!C:C,MATCH(_xlfn.NUMBERVALUE(A4388),kommuner!B:B,0))</f>
        <v>3802</v>
      </c>
      <c r="C4388" s="111" t="s">
        <v>127</v>
      </c>
      <c r="D4388" s="111" t="s">
        <v>127</v>
      </c>
      <c r="E4388" s="111" t="s">
        <v>126</v>
      </c>
      <c r="F4388" s="111" t="s">
        <v>185</v>
      </c>
      <c r="G4388" s="111" t="s">
        <v>167</v>
      </c>
      <c r="H4388" s="111" t="s">
        <v>185</v>
      </c>
      <c r="I4388" s="111" t="s">
        <v>167</v>
      </c>
      <c r="J4388" t="str">
        <f t="shared" si="136"/>
        <v>3802SkogMineraljordLauvskogImpediment</v>
      </c>
      <c r="K4388" s="111">
        <v>-1.1043030228661443</v>
      </c>
      <c r="L4388" s="111">
        <v>0.85306406685236758</v>
      </c>
      <c r="M4388" s="111">
        <v>6.3979989500968365E-2</v>
      </c>
      <c r="N4388" s="112">
        <f t="shared" si="137"/>
        <v>-0.18725896651280841</v>
      </c>
    </row>
    <row r="4389" spans="1:14" x14ac:dyDescent="0.25">
      <c r="A4389" s="111" t="s">
        <v>708</v>
      </c>
      <c r="B4389" s="111">
        <f>INDEX(kommuner!C:C,MATCH(_xlfn.NUMBERVALUE(A4389),kommuner!B:B,0))</f>
        <v>3802</v>
      </c>
      <c r="C4389" s="111" t="s">
        <v>127</v>
      </c>
      <c r="D4389" s="111" t="s">
        <v>127</v>
      </c>
      <c r="E4389" s="111" t="s">
        <v>126</v>
      </c>
      <c r="F4389" s="111" t="s">
        <v>185</v>
      </c>
      <c r="G4389" s="111" t="s">
        <v>190</v>
      </c>
      <c r="H4389" s="111" t="s">
        <v>185</v>
      </c>
      <c r="I4389" s="111" t="s">
        <v>190</v>
      </c>
      <c r="J4389" t="str">
        <f t="shared" si="136"/>
        <v>3802SkogMineraljordLauvskogLav</v>
      </c>
      <c r="K4389" s="111">
        <v>-8.9748170935426599E-2</v>
      </c>
      <c r="L4389" s="111">
        <v>0.85306406685236758</v>
      </c>
      <c r="M4389" s="111">
        <v>6.3979989500968365E-2</v>
      </c>
      <c r="N4389" s="112">
        <f t="shared" si="137"/>
        <v>0.82729588541790933</v>
      </c>
    </row>
    <row r="4390" spans="1:14" x14ac:dyDescent="0.25">
      <c r="A4390" s="111" t="s">
        <v>708</v>
      </c>
      <c r="B4390" s="111">
        <f>INDEX(kommuner!C:C,MATCH(_xlfn.NUMBERVALUE(A4390),kommuner!B:B,0))</f>
        <v>3802</v>
      </c>
      <c r="C4390" s="111" t="s">
        <v>127</v>
      </c>
      <c r="D4390" s="111" t="s">
        <v>127</v>
      </c>
      <c r="E4390" s="111" t="s">
        <v>126</v>
      </c>
      <c r="F4390" s="111" t="s">
        <v>185</v>
      </c>
      <c r="G4390" s="111" t="s">
        <v>173</v>
      </c>
      <c r="H4390" s="111" t="s">
        <v>185</v>
      </c>
      <c r="I4390" s="111" t="s">
        <v>173</v>
      </c>
      <c r="J4390" t="str">
        <f t="shared" si="136"/>
        <v>3802SkogMineraljordLauvskogMiddels</v>
      </c>
      <c r="K4390" s="111">
        <v>-2.4151390344437029</v>
      </c>
      <c r="L4390" s="111">
        <v>0.85306406685236758</v>
      </c>
      <c r="M4390" s="111">
        <v>6.3979989500968365E-2</v>
      </c>
      <c r="N4390" s="112">
        <f t="shared" si="137"/>
        <v>-1.4980949780903672</v>
      </c>
    </row>
    <row r="4391" spans="1:14" x14ac:dyDescent="0.25">
      <c r="A4391" s="111" t="s">
        <v>708</v>
      </c>
      <c r="B4391" s="111">
        <f>INDEX(kommuner!C:C,MATCH(_xlfn.NUMBERVALUE(A4391),kommuner!B:B,0))</f>
        <v>3802</v>
      </c>
      <c r="C4391" s="111" t="s">
        <v>127</v>
      </c>
      <c r="D4391" s="111" t="s">
        <v>127</v>
      </c>
      <c r="E4391" s="111" t="s">
        <v>126</v>
      </c>
      <c r="F4391" s="111" t="s">
        <v>185</v>
      </c>
      <c r="G4391" s="111" t="s">
        <v>186</v>
      </c>
      <c r="H4391" s="111" t="s">
        <v>185</v>
      </c>
      <c r="I4391" s="111" t="s">
        <v>186</v>
      </c>
      <c r="J4391" t="str">
        <f t="shared" si="136"/>
        <v>3802SkogMineraljordLauvskogSærs høy</v>
      </c>
      <c r="K4391" s="111">
        <v>-3.6560473259425113</v>
      </c>
      <c r="L4391" s="111">
        <v>0.85306406685236758</v>
      </c>
      <c r="M4391" s="111">
        <v>6.3979989500968365E-2</v>
      </c>
      <c r="N4391" s="112">
        <f t="shared" si="137"/>
        <v>-2.7390032695891753</v>
      </c>
    </row>
    <row r="4392" spans="1:14" x14ac:dyDescent="0.25">
      <c r="A4392" s="111" t="s">
        <v>708</v>
      </c>
      <c r="B4392" s="111">
        <f>INDEX(kommuner!C:C,MATCH(_xlfn.NUMBERVALUE(A4392),kommuner!B:B,0))</f>
        <v>3802</v>
      </c>
      <c r="C4392" s="111" t="s">
        <v>127</v>
      </c>
      <c r="D4392" s="111" t="s">
        <v>127</v>
      </c>
      <c r="E4392" s="111" t="s">
        <v>123</v>
      </c>
      <c r="F4392" s="111" t="s">
        <v>172</v>
      </c>
      <c r="G4392" s="111" t="s">
        <v>180</v>
      </c>
      <c r="H4392" s="111" t="s">
        <v>172</v>
      </c>
      <c r="I4392" s="111" t="s">
        <v>180</v>
      </c>
      <c r="J4392" t="str">
        <f t="shared" si="136"/>
        <v>3802SkogOrganisk jordBarskogHøy</v>
      </c>
      <c r="K4392" s="111">
        <v>-2.5184559031994138</v>
      </c>
      <c r="L4392" s="111">
        <v>0.92784825435236762</v>
      </c>
      <c r="M4392" s="111">
        <v>0.46518126042825314</v>
      </c>
      <c r="N4392" s="112">
        <f t="shared" si="137"/>
        <v>-1.1254263884187932</v>
      </c>
    </row>
    <row r="4393" spans="1:14" x14ac:dyDescent="0.25">
      <c r="A4393" s="111" t="s">
        <v>708</v>
      </c>
      <c r="B4393" s="111">
        <f>INDEX(kommuner!C:C,MATCH(_xlfn.NUMBERVALUE(A4393),kommuner!B:B,0))</f>
        <v>3802</v>
      </c>
      <c r="C4393" s="111" t="s">
        <v>127</v>
      </c>
      <c r="D4393" s="111" t="s">
        <v>127</v>
      </c>
      <c r="E4393" s="111" t="s">
        <v>123</v>
      </c>
      <c r="F4393" s="111" t="s">
        <v>172</v>
      </c>
      <c r="G4393" s="111" t="s">
        <v>167</v>
      </c>
      <c r="H4393" s="111" t="s">
        <v>172</v>
      </c>
      <c r="I4393" s="111" t="s">
        <v>167</v>
      </c>
      <c r="J4393" t="str">
        <f t="shared" si="136"/>
        <v>3802SkogOrganisk jordBarskogImpediment</v>
      </c>
      <c r="K4393" s="111">
        <v>-0.13011741963904588</v>
      </c>
      <c r="L4393" s="111">
        <v>0.92784825435236762</v>
      </c>
      <c r="M4393" s="111">
        <v>0.46510463492953991</v>
      </c>
      <c r="N4393" s="112">
        <f t="shared" si="137"/>
        <v>1.2628354696428616</v>
      </c>
    </row>
    <row r="4394" spans="1:14" x14ac:dyDescent="0.25">
      <c r="A4394" s="111" t="s">
        <v>708</v>
      </c>
      <c r="B4394" s="111">
        <f>INDEX(kommuner!C:C,MATCH(_xlfn.NUMBERVALUE(A4394),kommuner!B:B,0))</f>
        <v>3802</v>
      </c>
      <c r="C4394" s="111" t="s">
        <v>127</v>
      </c>
      <c r="D4394" s="111" t="s">
        <v>127</v>
      </c>
      <c r="E4394" s="111" t="s">
        <v>123</v>
      </c>
      <c r="F4394" s="111" t="s">
        <v>172</v>
      </c>
      <c r="G4394" s="111" t="s">
        <v>190</v>
      </c>
      <c r="H4394" s="111" t="s">
        <v>172</v>
      </c>
      <c r="I4394" s="111" t="s">
        <v>190</v>
      </c>
      <c r="J4394" t="str">
        <f t="shared" si="136"/>
        <v>3802SkogOrganisk jordBarskogLav</v>
      </c>
      <c r="K4394" s="111">
        <v>-0.50666953101693391</v>
      </c>
      <c r="L4394" s="111">
        <v>0.92784825435236762</v>
      </c>
      <c r="M4394" s="111">
        <v>0.46510463492953991</v>
      </c>
      <c r="N4394" s="112">
        <f t="shared" si="137"/>
        <v>0.88628335826497362</v>
      </c>
    </row>
    <row r="4395" spans="1:14" x14ac:dyDescent="0.25">
      <c r="A4395" s="111" t="s">
        <v>708</v>
      </c>
      <c r="B4395" s="111">
        <f>INDEX(kommuner!C:C,MATCH(_xlfn.NUMBERVALUE(A4395),kommuner!B:B,0))</f>
        <v>3802</v>
      </c>
      <c r="C4395" s="111" t="s">
        <v>127</v>
      </c>
      <c r="D4395" s="111" t="s">
        <v>127</v>
      </c>
      <c r="E4395" s="111" t="s">
        <v>123</v>
      </c>
      <c r="F4395" s="111" t="s">
        <v>172</v>
      </c>
      <c r="G4395" s="111" t="s">
        <v>173</v>
      </c>
      <c r="H4395" s="111" t="s">
        <v>172</v>
      </c>
      <c r="I4395" s="111" t="s">
        <v>173</v>
      </c>
      <c r="J4395" t="str">
        <f t="shared" si="136"/>
        <v>3802SkogOrganisk jordBarskogMiddels</v>
      </c>
      <c r="K4395" s="111">
        <v>-1.5571490961494638</v>
      </c>
      <c r="L4395" s="111">
        <v>0.92784825435236762</v>
      </c>
      <c r="M4395" s="111">
        <v>0.46518126042825314</v>
      </c>
      <c r="N4395" s="112">
        <f t="shared" si="137"/>
        <v>-0.16411958136884308</v>
      </c>
    </row>
    <row r="4396" spans="1:14" x14ac:dyDescent="0.25">
      <c r="A4396" s="111" t="s">
        <v>708</v>
      </c>
      <c r="B4396" s="111">
        <f>INDEX(kommuner!C:C,MATCH(_xlfn.NUMBERVALUE(A4396),kommuner!B:B,0))</f>
        <v>3802</v>
      </c>
      <c r="C4396" s="111" t="s">
        <v>127</v>
      </c>
      <c r="D4396" s="111" t="s">
        <v>127</v>
      </c>
      <c r="E4396" s="111" t="s">
        <v>123</v>
      </c>
      <c r="F4396" s="111" t="s">
        <v>172</v>
      </c>
      <c r="G4396" s="111" t="s">
        <v>186</v>
      </c>
      <c r="H4396" s="111" t="s">
        <v>172</v>
      </c>
      <c r="I4396" s="111" t="s">
        <v>186</v>
      </c>
      <c r="J4396" t="str">
        <f t="shared" si="136"/>
        <v>3802SkogOrganisk jordBarskogSærs høy</v>
      </c>
      <c r="K4396" s="111">
        <v>2.5548655235722699</v>
      </c>
      <c r="L4396" s="111">
        <v>0.92784825435236762</v>
      </c>
      <c r="M4396" s="111">
        <v>0.46518126042825314</v>
      </c>
      <c r="N4396" s="112">
        <f t="shared" si="137"/>
        <v>3.9478950383528906</v>
      </c>
    </row>
    <row r="4397" spans="1:14" x14ac:dyDescent="0.25">
      <c r="A4397" s="111" t="s">
        <v>708</v>
      </c>
      <c r="B4397" s="111">
        <f>INDEX(kommuner!C:C,MATCH(_xlfn.NUMBERVALUE(A4397),kommuner!B:B,0))</f>
        <v>3802</v>
      </c>
      <c r="C4397" s="111" t="s">
        <v>127</v>
      </c>
      <c r="D4397" s="111" t="s">
        <v>127</v>
      </c>
      <c r="E4397" s="111" t="s">
        <v>123</v>
      </c>
      <c r="F4397" s="111" t="s">
        <v>179</v>
      </c>
      <c r="G4397" s="111" t="s">
        <v>180</v>
      </c>
      <c r="H4397" s="111" t="s">
        <v>179</v>
      </c>
      <c r="I4397" s="111" t="s">
        <v>180</v>
      </c>
      <c r="J4397" t="str">
        <f t="shared" si="136"/>
        <v>3802SkogOrganisk jordBlandingsskogHøy</v>
      </c>
      <c r="K4397" s="111">
        <v>-5.5554344456832343</v>
      </c>
      <c r="L4397" s="111">
        <v>0.92784825435236762</v>
      </c>
      <c r="M4397" s="111">
        <v>0.46510463492953991</v>
      </c>
      <c r="N4397" s="112">
        <f t="shared" si="137"/>
        <v>-4.1624815564013264</v>
      </c>
    </row>
    <row r="4398" spans="1:14" x14ac:dyDescent="0.25">
      <c r="A4398" s="111" t="s">
        <v>708</v>
      </c>
      <c r="B4398" s="111">
        <f>INDEX(kommuner!C:C,MATCH(_xlfn.NUMBERVALUE(A4398),kommuner!B:B,0))</f>
        <v>3802</v>
      </c>
      <c r="C4398" s="111" t="s">
        <v>127</v>
      </c>
      <c r="D4398" s="111" t="s">
        <v>127</v>
      </c>
      <c r="E4398" s="111" t="s">
        <v>123</v>
      </c>
      <c r="F4398" s="111" t="s">
        <v>179</v>
      </c>
      <c r="G4398" s="111" t="s">
        <v>167</v>
      </c>
      <c r="H4398" s="111" t="s">
        <v>179</v>
      </c>
      <c r="I4398" s="111" t="s">
        <v>167</v>
      </c>
      <c r="J4398" t="str">
        <f t="shared" si="136"/>
        <v>3802SkogOrganisk jordBlandingsskogImpediment</v>
      </c>
      <c r="K4398" s="111">
        <v>-0.28586344175800005</v>
      </c>
      <c r="L4398" s="111">
        <v>0.92784825435236762</v>
      </c>
      <c r="M4398" s="111">
        <v>0.46510463492953991</v>
      </c>
      <c r="N4398" s="112">
        <f t="shared" si="137"/>
        <v>1.1070894475239075</v>
      </c>
    </row>
    <row r="4399" spans="1:14" x14ac:dyDescent="0.25">
      <c r="A4399" s="111" t="s">
        <v>708</v>
      </c>
      <c r="B4399" s="111">
        <f>INDEX(kommuner!C:C,MATCH(_xlfn.NUMBERVALUE(A4399),kommuner!B:B,0))</f>
        <v>3802</v>
      </c>
      <c r="C4399" s="111" t="s">
        <v>127</v>
      </c>
      <c r="D4399" s="111" t="s">
        <v>127</v>
      </c>
      <c r="E4399" s="111" t="s">
        <v>123</v>
      </c>
      <c r="F4399" s="111" t="s">
        <v>179</v>
      </c>
      <c r="G4399" s="111" t="s">
        <v>190</v>
      </c>
      <c r="H4399" s="111" t="s">
        <v>179</v>
      </c>
      <c r="I4399" s="111" t="s">
        <v>190</v>
      </c>
      <c r="J4399" t="str">
        <f t="shared" si="136"/>
        <v>3802SkogOrganisk jordBlandingsskogLav</v>
      </c>
      <c r="K4399" s="111">
        <v>-1.2347339377887629</v>
      </c>
      <c r="L4399" s="111">
        <v>0.92784825435236762</v>
      </c>
      <c r="M4399" s="111">
        <v>0.46510463492953991</v>
      </c>
      <c r="N4399" s="112">
        <f t="shared" si="137"/>
        <v>0.15821895149314458</v>
      </c>
    </row>
    <row r="4400" spans="1:14" x14ac:dyDescent="0.25">
      <c r="A4400" s="111" t="s">
        <v>708</v>
      </c>
      <c r="B4400" s="111">
        <f>INDEX(kommuner!C:C,MATCH(_xlfn.NUMBERVALUE(A4400),kommuner!B:B,0))</f>
        <v>3802</v>
      </c>
      <c r="C4400" s="111" t="s">
        <v>127</v>
      </c>
      <c r="D4400" s="111" t="s">
        <v>127</v>
      </c>
      <c r="E4400" s="111" t="s">
        <v>123</v>
      </c>
      <c r="F4400" s="111" t="s">
        <v>179</v>
      </c>
      <c r="G4400" s="111" t="s">
        <v>173</v>
      </c>
      <c r="H4400" s="111" t="s">
        <v>179</v>
      </c>
      <c r="I4400" s="111" t="s">
        <v>173</v>
      </c>
      <c r="J4400" t="str">
        <f t="shared" si="136"/>
        <v>3802SkogOrganisk jordBlandingsskogMiddels</v>
      </c>
      <c r="K4400" s="111">
        <v>-2.4239591752717748</v>
      </c>
      <c r="L4400" s="111">
        <v>0.92784825435236762</v>
      </c>
      <c r="M4400" s="111">
        <v>0.46510463492953991</v>
      </c>
      <c r="N4400" s="112">
        <f t="shared" si="137"/>
        <v>-1.0310062859898674</v>
      </c>
    </row>
    <row r="4401" spans="1:14" x14ac:dyDescent="0.25">
      <c r="A4401" s="111" t="s">
        <v>708</v>
      </c>
      <c r="B4401" s="111">
        <f>INDEX(kommuner!C:C,MATCH(_xlfn.NUMBERVALUE(A4401),kommuner!B:B,0))</f>
        <v>3802</v>
      </c>
      <c r="C4401" s="111" t="s">
        <v>127</v>
      </c>
      <c r="D4401" s="111" t="s">
        <v>127</v>
      </c>
      <c r="E4401" s="111" t="s">
        <v>123</v>
      </c>
      <c r="F4401" s="111" t="s">
        <v>179</v>
      </c>
      <c r="G4401" s="111" t="s">
        <v>186</v>
      </c>
      <c r="H4401" s="111" t="s">
        <v>179</v>
      </c>
      <c r="I4401" s="111" t="s">
        <v>186</v>
      </c>
      <c r="J4401" t="str">
        <f t="shared" si="136"/>
        <v>3802SkogOrganisk jordBlandingsskogSærs høy</v>
      </c>
      <c r="K4401" s="111">
        <v>-1.5726115302258048</v>
      </c>
      <c r="L4401" s="111">
        <v>0.92784825435236762</v>
      </c>
      <c r="M4401" s="111">
        <v>0.46510463492953991</v>
      </c>
      <c r="N4401" s="112">
        <f t="shared" si="137"/>
        <v>-0.17965864094389727</v>
      </c>
    </row>
    <row r="4402" spans="1:14" x14ac:dyDescent="0.25">
      <c r="A4402" s="111" t="s">
        <v>708</v>
      </c>
      <c r="B4402" s="111">
        <f>INDEX(kommuner!C:C,MATCH(_xlfn.NUMBERVALUE(A4402),kommuner!B:B,0))</f>
        <v>3802</v>
      </c>
      <c r="C4402" s="111" t="s">
        <v>127</v>
      </c>
      <c r="D4402" s="111" t="s">
        <v>127</v>
      </c>
      <c r="E4402" s="111" t="s">
        <v>123</v>
      </c>
      <c r="F4402" s="111" t="s">
        <v>185</v>
      </c>
      <c r="G4402" s="111" t="s">
        <v>180</v>
      </c>
      <c r="H4402" s="111" t="s">
        <v>185</v>
      </c>
      <c r="I4402" s="111" t="s">
        <v>180</v>
      </c>
      <c r="J4402" t="str">
        <f t="shared" si="136"/>
        <v>3802SkogOrganisk jordLauvskogHøy</v>
      </c>
      <c r="K4402" s="111">
        <v>-1.9913688882377358</v>
      </c>
      <c r="L4402" s="111">
        <v>0.92784825435236762</v>
      </c>
      <c r="M4402" s="111">
        <v>0.46510463492953991</v>
      </c>
      <c r="N4402" s="112">
        <f t="shared" si="137"/>
        <v>-0.59841599895582831</v>
      </c>
    </row>
    <row r="4403" spans="1:14" x14ac:dyDescent="0.25">
      <c r="A4403" s="111" t="s">
        <v>708</v>
      </c>
      <c r="B4403" s="111">
        <f>INDEX(kommuner!C:C,MATCH(_xlfn.NUMBERVALUE(A4403),kommuner!B:B,0))</f>
        <v>3802</v>
      </c>
      <c r="C4403" s="111" t="s">
        <v>127</v>
      </c>
      <c r="D4403" s="111" t="s">
        <v>127</v>
      </c>
      <c r="E4403" s="111" t="s">
        <v>123</v>
      </c>
      <c r="F4403" s="111" t="s">
        <v>185</v>
      </c>
      <c r="G4403" s="111" t="s">
        <v>167</v>
      </c>
      <c r="H4403" s="111" t="s">
        <v>185</v>
      </c>
      <c r="I4403" s="111" t="s">
        <v>167</v>
      </c>
      <c r="J4403" t="str">
        <f t="shared" si="136"/>
        <v>3802SkogOrganisk jordLauvskogImpediment</v>
      </c>
      <c r="K4403" s="111">
        <v>0.35000626494250675</v>
      </c>
      <c r="L4403" s="111">
        <v>0.92784825435236762</v>
      </c>
      <c r="M4403" s="111">
        <v>0.46510463492953991</v>
      </c>
      <c r="N4403" s="112">
        <f t="shared" si="137"/>
        <v>1.7429591542244141</v>
      </c>
    </row>
    <row r="4404" spans="1:14" x14ac:dyDescent="0.25">
      <c r="A4404" s="111" t="s">
        <v>708</v>
      </c>
      <c r="B4404" s="111">
        <f>INDEX(kommuner!C:C,MATCH(_xlfn.NUMBERVALUE(A4404),kommuner!B:B,0))</f>
        <v>3802</v>
      </c>
      <c r="C4404" s="111" t="s">
        <v>127</v>
      </c>
      <c r="D4404" s="111" t="s">
        <v>127</v>
      </c>
      <c r="E4404" s="111" t="s">
        <v>123</v>
      </c>
      <c r="F4404" s="111" t="s">
        <v>185</v>
      </c>
      <c r="G4404" s="111" t="s">
        <v>190</v>
      </c>
      <c r="H4404" s="111" t="s">
        <v>185</v>
      </c>
      <c r="I4404" s="111" t="s">
        <v>190</v>
      </c>
      <c r="J4404" t="str">
        <f t="shared" si="136"/>
        <v>3802SkogOrganisk jordLauvskogLav</v>
      </c>
      <c r="K4404" s="111">
        <v>1.1144075558526714</v>
      </c>
      <c r="L4404" s="111">
        <v>0.92784825435236762</v>
      </c>
      <c r="M4404" s="111">
        <v>0.46510463492953991</v>
      </c>
      <c r="N4404" s="112">
        <f t="shared" si="137"/>
        <v>2.5073604451345788</v>
      </c>
    </row>
    <row r="4405" spans="1:14" x14ac:dyDescent="0.25">
      <c r="A4405" s="111" t="s">
        <v>708</v>
      </c>
      <c r="B4405" s="111">
        <f>INDEX(kommuner!C:C,MATCH(_xlfn.NUMBERVALUE(A4405),kommuner!B:B,0))</f>
        <v>3802</v>
      </c>
      <c r="C4405" s="111" t="s">
        <v>127</v>
      </c>
      <c r="D4405" s="111" t="s">
        <v>127</v>
      </c>
      <c r="E4405" s="111" t="s">
        <v>123</v>
      </c>
      <c r="F4405" s="111" t="s">
        <v>185</v>
      </c>
      <c r="G4405" s="111" t="s">
        <v>173</v>
      </c>
      <c r="H4405" s="111" t="s">
        <v>185</v>
      </c>
      <c r="I4405" s="111" t="s">
        <v>173</v>
      </c>
      <c r="J4405" t="str">
        <f t="shared" si="136"/>
        <v>3802SkogOrganisk jordLauvskogMiddels</v>
      </c>
      <c r="K4405" s="111">
        <v>-0.62664468270982987</v>
      </c>
      <c r="L4405" s="111">
        <v>0.92784825435236762</v>
      </c>
      <c r="M4405" s="111">
        <v>0.46510463492953991</v>
      </c>
      <c r="N4405" s="112">
        <f t="shared" si="137"/>
        <v>0.76630820657207765</v>
      </c>
    </row>
    <row r="4406" spans="1:14" x14ac:dyDescent="0.25">
      <c r="A4406" s="111" t="s">
        <v>708</v>
      </c>
      <c r="B4406" s="111">
        <f>INDEX(kommuner!C:C,MATCH(_xlfn.NUMBERVALUE(A4406),kommuner!B:B,0))</f>
        <v>3802</v>
      </c>
      <c r="C4406" s="111" t="s">
        <v>127</v>
      </c>
      <c r="D4406" s="111" t="s">
        <v>127</v>
      </c>
      <c r="E4406" s="111" t="s">
        <v>123</v>
      </c>
      <c r="F4406" s="111" t="s">
        <v>185</v>
      </c>
      <c r="G4406" s="111" t="s">
        <v>186</v>
      </c>
      <c r="H4406" s="111" t="s">
        <v>185</v>
      </c>
      <c r="I4406" s="111" t="s">
        <v>186</v>
      </c>
      <c r="J4406" t="str">
        <f t="shared" si="136"/>
        <v>3802SkogOrganisk jordLauvskogSærs høy</v>
      </c>
      <c r="K4406" s="111">
        <v>-1.8997279926091779</v>
      </c>
      <c r="L4406" s="111">
        <v>0.92784825435236762</v>
      </c>
      <c r="M4406" s="111">
        <v>0.46510463492953991</v>
      </c>
      <c r="N4406" s="112">
        <f t="shared" si="137"/>
        <v>-0.50677510332727038</v>
      </c>
    </row>
    <row r="4407" spans="1:14" x14ac:dyDescent="0.25">
      <c r="A4407" s="111" t="s">
        <v>708</v>
      </c>
      <c r="B4407" s="111">
        <f>INDEX(kommuner!C:C,MATCH(_xlfn.NUMBERVALUE(A4407),kommuner!B:B,0))</f>
        <v>3802</v>
      </c>
      <c r="C4407" s="111" t="s">
        <v>83</v>
      </c>
      <c r="D4407" s="111" t="s">
        <v>83</v>
      </c>
      <c r="E4407" s="111" t="s">
        <v>126</v>
      </c>
      <c r="F4407" s="111" t="s">
        <v>139</v>
      </c>
      <c r="G4407" s="111" t="s">
        <v>139</v>
      </c>
      <c r="H4407" s="111" t="s">
        <v>139</v>
      </c>
      <c r="I4407" s="111" t="s">
        <v>139</v>
      </c>
      <c r="J4407" t="str">
        <f t="shared" si="136"/>
        <v>3802Utbygd arealMineraljord</v>
      </c>
      <c r="K4407" s="111">
        <v>0.42279414509845159</v>
      </c>
      <c r="L4407" s="111">
        <v>0</v>
      </c>
      <c r="M4407" s="111">
        <v>1.303047089454229E-2</v>
      </c>
      <c r="N4407" s="112">
        <f t="shared" si="137"/>
        <v>0.43582461599299388</v>
      </c>
    </row>
    <row r="4408" spans="1:14" x14ac:dyDescent="0.25">
      <c r="A4408" s="111" t="s">
        <v>708</v>
      </c>
      <c r="B4408" s="111">
        <f>INDEX(kommuner!C:C,MATCH(_xlfn.NUMBERVALUE(A4408),kommuner!B:B,0))</f>
        <v>3802</v>
      </c>
      <c r="C4408" s="111" t="s">
        <v>83</v>
      </c>
      <c r="D4408" s="111" t="s">
        <v>83</v>
      </c>
      <c r="E4408" s="111" t="s">
        <v>123</v>
      </c>
      <c r="F4408" s="111" t="s">
        <v>139</v>
      </c>
      <c r="G4408" s="111" t="s">
        <v>139</v>
      </c>
      <c r="H4408" s="111" t="s">
        <v>139</v>
      </c>
      <c r="I4408" s="111" t="s">
        <v>139</v>
      </c>
      <c r="J4408" t="str">
        <f t="shared" si="136"/>
        <v>3802Utbygd arealOrganisk jord</v>
      </c>
      <c r="K4408" s="111">
        <v>29.011421395201612</v>
      </c>
      <c r="L4408" s="111">
        <v>0</v>
      </c>
      <c r="M4408" s="111">
        <v>1.303047089454229E-2</v>
      </c>
      <c r="N4408" s="112">
        <f t="shared" si="137"/>
        <v>29.024451866096154</v>
      </c>
    </row>
    <row r="4409" spans="1:14" x14ac:dyDescent="0.25">
      <c r="A4409" s="111" t="s">
        <v>708</v>
      </c>
      <c r="B4409" s="111">
        <f>INDEX(kommuner!C:C,MATCH(_xlfn.NUMBERVALUE(A4409),kommuner!B:B,0))</f>
        <v>3802</v>
      </c>
      <c r="C4409" s="111" t="s">
        <v>181</v>
      </c>
      <c r="D4409" s="111" t="s">
        <v>181</v>
      </c>
      <c r="E4409" s="111" t="s">
        <v>123</v>
      </c>
      <c r="F4409" s="111" t="s">
        <v>139</v>
      </c>
      <c r="G4409" s="111" t="s">
        <v>139</v>
      </c>
      <c r="H4409" s="111" t="s">
        <v>139</v>
      </c>
      <c r="I4409" s="111" t="s">
        <v>139</v>
      </c>
      <c r="J4409" t="str">
        <f t="shared" si="136"/>
        <v>3802Vann og myrOrganisk jord</v>
      </c>
      <c r="K4409" s="111">
        <v>-0.31088998224577308</v>
      </c>
      <c r="L4409" s="111">
        <v>0</v>
      </c>
      <c r="M4409" s="111">
        <v>0</v>
      </c>
      <c r="N4409" s="112">
        <f t="shared" si="137"/>
        <v>-0.31088998224577308</v>
      </c>
    </row>
    <row r="4410" spans="1:14" x14ac:dyDescent="0.25">
      <c r="A4410" s="111" t="s">
        <v>709</v>
      </c>
      <c r="B4410" s="111">
        <f>INDEX(kommuner!C:C,MATCH(_xlfn.NUMBERVALUE(A4410),kommuner!B:B,0))</f>
        <v>3802</v>
      </c>
      <c r="C4410" s="111" t="s">
        <v>82</v>
      </c>
      <c r="D4410" s="111" t="s">
        <v>82</v>
      </c>
      <c r="E4410" s="111" t="s">
        <v>126</v>
      </c>
      <c r="F4410" s="111" t="s">
        <v>139</v>
      </c>
      <c r="G4410" s="111" t="s">
        <v>139</v>
      </c>
      <c r="H4410" s="111" t="s">
        <v>139</v>
      </c>
      <c r="I4410" s="111" t="s">
        <v>139</v>
      </c>
      <c r="J4410" t="str">
        <f t="shared" si="136"/>
        <v>3802Annen utmarkMineraljord</v>
      </c>
      <c r="K4410" s="111">
        <v>-0.16852781479621071</v>
      </c>
      <c r="L4410" s="111">
        <v>0</v>
      </c>
      <c r="M4410" s="111">
        <v>0</v>
      </c>
      <c r="N4410" s="112">
        <f t="shared" si="137"/>
        <v>-0.16852781479621071</v>
      </c>
    </row>
    <row r="4411" spans="1:14" x14ac:dyDescent="0.25">
      <c r="A4411" s="111" t="s">
        <v>709</v>
      </c>
      <c r="B4411" s="111">
        <f>INDEX(kommuner!C:C,MATCH(_xlfn.NUMBERVALUE(A4411),kommuner!B:B,0))</f>
        <v>3802</v>
      </c>
      <c r="C4411" s="111" t="s">
        <v>121</v>
      </c>
      <c r="D4411" s="111" t="s">
        <v>121</v>
      </c>
      <c r="E4411" s="111" t="s">
        <v>126</v>
      </c>
      <c r="F4411" s="111" t="s">
        <v>139</v>
      </c>
      <c r="G4411" s="111" t="s">
        <v>139</v>
      </c>
      <c r="H4411" s="111" t="s">
        <v>139</v>
      </c>
      <c r="I4411" s="111" t="s">
        <v>139</v>
      </c>
      <c r="J4411" t="str">
        <f t="shared" si="136"/>
        <v>3802BeiteMineraljord</v>
      </c>
      <c r="K4411" s="111">
        <v>-0.43305842942580308</v>
      </c>
      <c r="L4411" s="111">
        <v>0</v>
      </c>
      <c r="M4411" s="111">
        <v>1.2448711246839999E-7</v>
      </c>
      <c r="N4411" s="112">
        <f t="shared" si="137"/>
        <v>-0.43305830493869063</v>
      </c>
    </row>
    <row r="4412" spans="1:14" x14ac:dyDescent="0.25">
      <c r="A4412" s="111" t="s">
        <v>709</v>
      </c>
      <c r="B4412" s="111">
        <f>INDEX(kommuner!C:C,MATCH(_xlfn.NUMBERVALUE(A4412),kommuner!B:B,0))</f>
        <v>3802</v>
      </c>
      <c r="C4412" s="111" t="s">
        <v>121</v>
      </c>
      <c r="D4412" s="111" t="s">
        <v>121</v>
      </c>
      <c r="E4412" s="111" t="s">
        <v>123</v>
      </c>
      <c r="F4412" s="111" t="s">
        <v>139</v>
      </c>
      <c r="G4412" s="111" t="s">
        <v>139</v>
      </c>
      <c r="H4412" s="111" t="s">
        <v>139</v>
      </c>
      <c r="I4412" s="111" t="s">
        <v>139</v>
      </c>
      <c r="J4412" t="str">
        <f t="shared" si="136"/>
        <v>3802BeiteOrganisk jord</v>
      </c>
      <c r="K4412" s="111">
        <v>12.077525935985037</v>
      </c>
      <c r="L4412" s="111">
        <v>1.6412500000000001</v>
      </c>
      <c r="M4412" s="111">
        <v>0</v>
      </c>
      <c r="N4412" s="112">
        <f t="shared" si="137"/>
        <v>13.718775935985036</v>
      </c>
    </row>
    <row r="4413" spans="1:14" x14ac:dyDescent="0.25">
      <c r="A4413" s="111" t="s">
        <v>709</v>
      </c>
      <c r="B4413" s="111">
        <f>INDEX(kommuner!C:C,MATCH(_xlfn.NUMBERVALUE(A4413),kommuner!B:B,0))</f>
        <v>3802</v>
      </c>
      <c r="C4413" s="111" t="s">
        <v>84</v>
      </c>
      <c r="D4413" s="111" t="s">
        <v>84</v>
      </c>
      <c r="E4413" s="111" t="s">
        <v>126</v>
      </c>
      <c r="F4413" s="111" t="s">
        <v>139</v>
      </c>
      <c r="G4413" s="111" t="s">
        <v>139</v>
      </c>
      <c r="H4413" s="111" t="s">
        <v>139</v>
      </c>
      <c r="I4413" s="111" t="s">
        <v>139</v>
      </c>
      <c r="J4413" t="str">
        <f t="shared" si="136"/>
        <v>3802Dyrket markMineraljord</v>
      </c>
      <c r="K4413" s="111">
        <v>-0.2187831800484587</v>
      </c>
      <c r="L4413" s="111">
        <v>0</v>
      </c>
      <c r="M4413" s="111">
        <v>0</v>
      </c>
      <c r="N4413" s="112">
        <f t="shared" si="137"/>
        <v>-0.2187831800484587</v>
      </c>
    </row>
    <row r="4414" spans="1:14" x14ac:dyDescent="0.25">
      <c r="A4414" s="111" t="s">
        <v>709</v>
      </c>
      <c r="B4414" s="111">
        <f>INDEX(kommuner!C:C,MATCH(_xlfn.NUMBERVALUE(A4414),kommuner!B:B,0))</f>
        <v>3802</v>
      </c>
      <c r="C4414" s="111" t="s">
        <v>84</v>
      </c>
      <c r="D4414" s="111" t="s">
        <v>84</v>
      </c>
      <c r="E4414" s="111" t="s">
        <v>123</v>
      </c>
      <c r="F4414" s="111" t="s">
        <v>139</v>
      </c>
      <c r="G4414" s="111" t="s">
        <v>139</v>
      </c>
      <c r="H4414" s="111" t="s">
        <v>139</v>
      </c>
      <c r="I4414" s="111" t="s">
        <v>139</v>
      </c>
      <c r="J4414" t="str">
        <f t="shared" si="136"/>
        <v>3802Dyrket markOrganisk jord</v>
      </c>
      <c r="K4414" s="111">
        <v>28.726149366675592</v>
      </c>
      <c r="L4414" s="111">
        <v>1.45625</v>
      </c>
      <c r="M4414" s="111">
        <v>0</v>
      </c>
      <c r="N4414" s="112">
        <f t="shared" si="137"/>
        <v>30.182399366675593</v>
      </c>
    </row>
    <row r="4415" spans="1:14" x14ac:dyDescent="0.25">
      <c r="A4415" s="111" t="s">
        <v>709</v>
      </c>
      <c r="B4415" s="111">
        <f>INDEX(kommuner!C:C,MATCH(_xlfn.NUMBERVALUE(A4415),kommuner!B:B,0))</f>
        <v>3802</v>
      </c>
      <c r="C4415" s="111" t="s">
        <v>127</v>
      </c>
      <c r="D4415" s="111" t="s">
        <v>127</v>
      </c>
      <c r="E4415" s="111" t="s">
        <v>126</v>
      </c>
      <c r="F4415" s="111" t="s">
        <v>172</v>
      </c>
      <c r="G4415" s="111" t="s">
        <v>180</v>
      </c>
      <c r="H4415" s="111" t="s">
        <v>172</v>
      </c>
      <c r="I4415" s="111" t="s">
        <v>180</v>
      </c>
      <c r="J4415" t="str">
        <f t="shared" si="136"/>
        <v>3802SkogMineraljordBarskogHøy</v>
      </c>
      <c r="K4415" s="111">
        <v>-4.2610596243420318</v>
      </c>
      <c r="L4415" s="111">
        <v>0.85306406685236758</v>
      </c>
      <c r="M4415" s="111">
        <v>6.4056614999681585E-2</v>
      </c>
      <c r="N4415" s="112">
        <f t="shared" si="137"/>
        <v>-3.3439389424899826</v>
      </c>
    </row>
    <row r="4416" spans="1:14" x14ac:dyDescent="0.25">
      <c r="A4416" s="111" t="s">
        <v>709</v>
      </c>
      <c r="B4416" s="111">
        <f>INDEX(kommuner!C:C,MATCH(_xlfn.NUMBERVALUE(A4416),kommuner!B:B,0))</f>
        <v>3802</v>
      </c>
      <c r="C4416" s="111" t="s">
        <v>127</v>
      </c>
      <c r="D4416" s="111" t="s">
        <v>127</v>
      </c>
      <c r="E4416" s="111" t="s">
        <v>126</v>
      </c>
      <c r="F4416" s="111" t="s">
        <v>172</v>
      </c>
      <c r="G4416" s="111" t="s">
        <v>167</v>
      </c>
      <c r="H4416" s="111" t="s">
        <v>172</v>
      </c>
      <c r="I4416" s="111" t="s">
        <v>167</v>
      </c>
      <c r="J4416" t="str">
        <f t="shared" si="136"/>
        <v>3802SkogMineraljordBarskogImpediment</v>
      </c>
      <c r="K4416" s="111">
        <v>-1.5740166960016819</v>
      </c>
      <c r="L4416" s="111">
        <v>0.85306406685236758</v>
      </c>
      <c r="M4416" s="111">
        <v>6.3979989500968365E-2</v>
      </c>
      <c r="N4416" s="112">
        <f t="shared" si="137"/>
        <v>-0.65697263964834596</v>
      </c>
    </row>
    <row r="4417" spans="1:14" x14ac:dyDescent="0.25">
      <c r="A4417" s="111" t="s">
        <v>709</v>
      </c>
      <c r="B4417" s="111">
        <f>INDEX(kommuner!C:C,MATCH(_xlfn.NUMBERVALUE(A4417),kommuner!B:B,0))</f>
        <v>3802</v>
      </c>
      <c r="C4417" s="111" t="s">
        <v>127</v>
      </c>
      <c r="D4417" s="111" t="s">
        <v>127</v>
      </c>
      <c r="E4417" s="111" t="s">
        <v>126</v>
      </c>
      <c r="F4417" s="111" t="s">
        <v>172</v>
      </c>
      <c r="G4417" s="111" t="s">
        <v>190</v>
      </c>
      <c r="H4417" s="111" t="s">
        <v>172</v>
      </c>
      <c r="I4417" s="111" t="s">
        <v>190</v>
      </c>
      <c r="J4417" t="str">
        <f t="shared" si="136"/>
        <v>3802SkogMineraljordBarskogLav</v>
      </c>
      <c r="K4417" s="111">
        <v>-2.1094741240186856</v>
      </c>
      <c r="L4417" s="111">
        <v>0.85306406685236758</v>
      </c>
      <c r="M4417" s="111">
        <v>6.3979989500968365E-2</v>
      </c>
      <c r="N4417" s="112">
        <f t="shared" si="137"/>
        <v>-1.1924300676653499</v>
      </c>
    </row>
    <row r="4418" spans="1:14" x14ac:dyDescent="0.25">
      <c r="A4418" s="111" t="s">
        <v>709</v>
      </c>
      <c r="B4418" s="111">
        <f>INDEX(kommuner!C:C,MATCH(_xlfn.NUMBERVALUE(A4418),kommuner!B:B,0))</f>
        <v>3802</v>
      </c>
      <c r="C4418" s="111" t="s">
        <v>127</v>
      </c>
      <c r="D4418" s="111" t="s">
        <v>127</v>
      </c>
      <c r="E4418" s="111" t="s">
        <v>126</v>
      </c>
      <c r="F4418" s="111" t="s">
        <v>172</v>
      </c>
      <c r="G4418" s="111" t="s">
        <v>173</v>
      </c>
      <c r="H4418" s="111" t="s">
        <v>172</v>
      </c>
      <c r="I4418" s="111" t="s">
        <v>173</v>
      </c>
      <c r="J4418" t="str">
        <f t="shared" si="136"/>
        <v>3802SkogMineraljordBarskogMiddels</v>
      </c>
      <c r="K4418" s="111">
        <v>-2.8820985952554645</v>
      </c>
      <c r="L4418" s="111">
        <v>0.85306406685236758</v>
      </c>
      <c r="M4418" s="111">
        <v>6.4056614999681585E-2</v>
      </c>
      <c r="N4418" s="112">
        <f t="shared" si="137"/>
        <v>-1.9649779134034155</v>
      </c>
    </row>
    <row r="4419" spans="1:14" x14ac:dyDescent="0.25">
      <c r="A4419" s="111" t="s">
        <v>709</v>
      </c>
      <c r="B4419" s="111">
        <f>INDEX(kommuner!C:C,MATCH(_xlfn.NUMBERVALUE(A4419),kommuner!B:B,0))</f>
        <v>3802</v>
      </c>
      <c r="C4419" s="111" t="s">
        <v>127</v>
      </c>
      <c r="D4419" s="111" t="s">
        <v>127</v>
      </c>
      <c r="E4419" s="111" t="s">
        <v>126</v>
      </c>
      <c r="F4419" s="111" t="s">
        <v>172</v>
      </c>
      <c r="G4419" s="111" t="s">
        <v>186</v>
      </c>
      <c r="H4419" s="111" t="s">
        <v>172</v>
      </c>
      <c r="I4419" s="111" t="s">
        <v>186</v>
      </c>
      <c r="J4419" t="str">
        <f t="shared" ref="J4419:J4482" si="138">B4419&amp;C4419&amp;E4419&amp;IF(C4419="Skog",F4419&amp;G4419,"")</f>
        <v>3802SkogMineraljordBarskogSærs høy</v>
      </c>
      <c r="K4419" s="111">
        <v>0.12072674540874306</v>
      </c>
      <c r="L4419" s="111">
        <v>0.85306406685236758</v>
      </c>
      <c r="M4419" s="111">
        <v>6.4056614999681585E-2</v>
      </c>
      <c r="N4419" s="112">
        <f t="shared" ref="N4419:N4482" si="139">SUM(K4419:M4419)</f>
        <v>1.0378474272607923</v>
      </c>
    </row>
    <row r="4420" spans="1:14" x14ac:dyDescent="0.25">
      <c r="A4420" s="111" t="s">
        <v>709</v>
      </c>
      <c r="B4420" s="111">
        <f>INDEX(kommuner!C:C,MATCH(_xlfn.NUMBERVALUE(A4420),kommuner!B:B,0))</f>
        <v>3802</v>
      </c>
      <c r="C4420" s="111" t="s">
        <v>127</v>
      </c>
      <c r="D4420" s="111" t="s">
        <v>127</v>
      </c>
      <c r="E4420" s="111" t="s">
        <v>126</v>
      </c>
      <c r="F4420" s="111" t="s">
        <v>179</v>
      </c>
      <c r="G4420" s="111" t="s">
        <v>180</v>
      </c>
      <c r="H4420" s="111" t="s">
        <v>179</v>
      </c>
      <c r="I4420" s="111" t="s">
        <v>180</v>
      </c>
      <c r="J4420" t="str">
        <f t="shared" si="138"/>
        <v>3802SkogMineraljordBlandingsskogHøy</v>
      </c>
      <c r="K4420" s="111">
        <v>-8.5703651807373102</v>
      </c>
      <c r="L4420" s="111">
        <v>0.85306406685236758</v>
      </c>
      <c r="M4420" s="111">
        <v>6.3979989500968365E-2</v>
      </c>
      <c r="N4420" s="112">
        <f t="shared" si="139"/>
        <v>-7.6533211243839743</v>
      </c>
    </row>
    <row r="4421" spans="1:14" x14ac:dyDescent="0.25">
      <c r="A4421" s="111" t="s">
        <v>709</v>
      </c>
      <c r="B4421" s="111">
        <f>INDEX(kommuner!C:C,MATCH(_xlfn.NUMBERVALUE(A4421),kommuner!B:B,0))</f>
        <v>3802</v>
      </c>
      <c r="C4421" s="111" t="s">
        <v>127</v>
      </c>
      <c r="D4421" s="111" t="s">
        <v>127</v>
      </c>
      <c r="E4421" s="111" t="s">
        <v>126</v>
      </c>
      <c r="F4421" s="111" t="s">
        <v>179</v>
      </c>
      <c r="G4421" s="111" t="s">
        <v>167</v>
      </c>
      <c r="H4421" s="111" t="s">
        <v>179</v>
      </c>
      <c r="I4421" s="111" t="s">
        <v>167</v>
      </c>
      <c r="J4421" t="str">
        <f t="shared" si="138"/>
        <v>3802SkogMineraljordBlandingsskogImpediment</v>
      </c>
      <c r="K4421" s="111">
        <v>-2.0950685747655116</v>
      </c>
      <c r="L4421" s="111">
        <v>0.85306406685236758</v>
      </c>
      <c r="M4421" s="111">
        <v>6.3979989500968365E-2</v>
      </c>
      <c r="N4421" s="112">
        <f t="shared" si="139"/>
        <v>-1.1780245184121758</v>
      </c>
    </row>
    <row r="4422" spans="1:14" x14ac:dyDescent="0.25">
      <c r="A4422" s="111" t="s">
        <v>709</v>
      </c>
      <c r="B4422" s="111">
        <f>INDEX(kommuner!C:C,MATCH(_xlfn.NUMBERVALUE(A4422),kommuner!B:B,0))</f>
        <v>3802</v>
      </c>
      <c r="C4422" s="111" t="s">
        <v>127</v>
      </c>
      <c r="D4422" s="111" t="s">
        <v>127</v>
      </c>
      <c r="E4422" s="111" t="s">
        <v>126</v>
      </c>
      <c r="F4422" s="111" t="s">
        <v>179</v>
      </c>
      <c r="G4422" s="111" t="s">
        <v>190</v>
      </c>
      <c r="H4422" s="111" t="s">
        <v>179</v>
      </c>
      <c r="I4422" s="111" t="s">
        <v>190</v>
      </c>
      <c r="J4422" t="str">
        <f t="shared" si="138"/>
        <v>3802SkogMineraljordBlandingsskogLav</v>
      </c>
      <c r="K4422" s="111">
        <v>-3.814060654162915</v>
      </c>
      <c r="L4422" s="111">
        <v>0.85306406685236758</v>
      </c>
      <c r="M4422" s="111">
        <v>6.3979989500968365E-2</v>
      </c>
      <c r="N4422" s="112">
        <f t="shared" si="139"/>
        <v>-2.897016597809579</v>
      </c>
    </row>
    <row r="4423" spans="1:14" x14ac:dyDescent="0.25">
      <c r="A4423" s="111" t="s">
        <v>709</v>
      </c>
      <c r="B4423" s="111">
        <f>INDEX(kommuner!C:C,MATCH(_xlfn.NUMBERVALUE(A4423),kommuner!B:B,0))</f>
        <v>3802</v>
      </c>
      <c r="C4423" s="111" t="s">
        <v>127</v>
      </c>
      <c r="D4423" s="111" t="s">
        <v>127</v>
      </c>
      <c r="E4423" s="111" t="s">
        <v>126</v>
      </c>
      <c r="F4423" s="111" t="s">
        <v>179</v>
      </c>
      <c r="G4423" s="111" t="s">
        <v>173</v>
      </c>
      <c r="H4423" s="111" t="s">
        <v>179</v>
      </c>
      <c r="I4423" s="111" t="s">
        <v>173</v>
      </c>
      <c r="J4423" t="str">
        <f t="shared" si="138"/>
        <v>3802SkogMineraljordBlandingsskogMiddels</v>
      </c>
      <c r="K4423" s="111">
        <v>-4.5623521854183373</v>
      </c>
      <c r="L4423" s="111">
        <v>0.85306406685236758</v>
      </c>
      <c r="M4423" s="111">
        <v>6.3979989500968365E-2</v>
      </c>
      <c r="N4423" s="112">
        <f t="shared" si="139"/>
        <v>-3.6453081290650013</v>
      </c>
    </row>
    <row r="4424" spans="1:14" x14ac:dyDescent="0.25">
      <c r="A4424" s="111" t="s">
        <v>709</v>
      </c>
      <c r="B4424" s="111">
        <f>INDEX(kommuner!C:C,MATCH(_xlfn.NUMBERVALUE(A4424),kommuner!B:B,0))</f>
        <v>3802</v>
      </c>
      <c r="C4424" s="111" t="s">
        <v>127</v>
      </c>
      <c r="D4424" s="111" t="s">
        <v>127</v>
      </c>
      <c r="E4424" s="111" t="s">
        <v>126</v>
      </c>
      <c r="F4424" s="111" t="s">
        <v>179</v>
      </c>
      <c r="G4424" s="111" t="s">
        <v>186</v>
      </c>
      <c r="H4424" s="111" t="s">
        <v>179</v>
      </c>
      <c r="I4424" s="111" t="s">
        <v>186</v>
      </c>
      <c r="J4424" t="str">
        <f t="shared" si="138"/>
        <v>3802SkogMineraljordBlandingsskogSærs høy</v>
      </c>
      <c r="K4424" s="111">
        <v>-2.9395925245326562</v>
      </c>
      <c r="L4424" s="111">
        <v>0.85306406685236758</v>
      </c>
      <c r="M4424" s="111">
        <v>6.3979989500968365E-2</v>
      </c>
      <c r="N4424" s="112">
        <f t="shared" si="139"/>
        <v>-2.0225484681793202</v>
      </c>
    </row>
    <row r="4425" spans="1:14" x14ac:dyDescent="0.25">
      <c r="A4425" s="111" t="s">
        <v>709</v>
      </c>
      <c r="B4425" s="111">
        <f>INDEX(kommuner!C:C,MATCH(_xlfn.NUMBERVALUE(A4425),kommuner!B:B,0))</f>
        <v>3802</v>
      </c>
      <c r="C4425" s="111" t="s">
        <v>127</v>
      </c>
      <c r="D4425" s="111" t="s">
        <v>127</v>
      </c>
      <c r="E4425" s="111" t="s">
        <v>126</v>
      </c>
      <c r="F4425" s="111" t="s">
        <v>185</v>
      </c>
      <c r="G4425" s="111" t="s">
        <v>180</v>
      </c>
      <c r="H4425" s="111" t="s">
        <v>185</v>
      </c>
      <c r="I4425" s="111" t="s">
        <v>180</v>
      </c>
      <c r="J4425" t="str">
        <f t="shared" si="138"/>
        <v>3802SkogMineraljordLauvskogHøy</v>
      </c>
      <c r="K4425" s="111">
        <v>-3.6072016095960531</v>
      </c>
      <c r="L4425" s="111">
        <v>0.85306406685236758</v>
      </c>
      <c r="M4425" s="111">
        <v>6.3979989500968365E-2</v>
      </c>
      <c r="N4425" s="112">
        <f t="shared" si="139"/>
        <v>-2.6901575532427171</v>
      </c>
    </row>
    <row r="4426" spans="1:14" x14ac:dyDescent="0.25">
      <c r="A4426" s="111" t="s">
        <v>709</v>
      </c>
      <c r="B4426" s="111">
        <f>INDEX(kommuner!C:C,MATCH(_xlfn.NUMBERVALUE(A4426),kommuner!B:B,0))</f>
        <v>3802</v>
      </c>
      <c r="C4426" s="111" t="s">
        <v>127</v>
      </c>
      <c r="D4426" s="111" t="s">
        <v>127</v>
      </c>
      <c r="E4426" s="111" t="s">
        <v>126</v>
      </c>
      <c r="F4426" s="111" t="s">
        <v>185</v>
      </c>
      <c r="G4426" s="111" t="s">
        <v>167</v>
      </c>
      <c r="H4426" s="111" t="s">
        <v>185</v>
      </c>
      <c r="I4426" s="111" t="s">
        <v>167</v>
      </c>
      <c r="J4426" t="str">
        <f t="shared" si="138"/>
        <v>3802SkogMineraljordLauvskogImpediment</v>
      </c>
      <c r="K4426" s="111">
        <v>-1.1043030228661443</v>
      </c>
      <c r="L4426" s="111">
        <v>0.85306406685236758</v>
      </c>
      <c r="M4426" s="111">
        <v>6.3979989500968365E-2</v>
      </c>
      <c r="N4426" s="112">
        <f t="shared" si="139"/>
        <v>-0.18725896651280841</v>
      </c>
    </row>
    <row r="4427" spans="1:14" x14ac:dyDescent="0.25">
      <c r="A4427" s="111" t="s">
        <v>709</v>
      </c>
      <c r="B4427" s="111">
        <f>INDEX(kommuner!C:C,MATCH(_xlfn.NUMBERVALUE(A4427),kommuner!B:B,0))</f>
        <v>3802</v>
      </c>
      <c r="C4427" s="111" t="s">
        <v>127</v>
      </c>
      <c r="D4427" s="111" t="s">
        <v>127</v>
      </c>
      <c r="E4427" s="111" t="s">
        <v>126</v>
      </c>
      <c r="F4427" s="111" t="s">
        <v>185</v>
      </c>
      <c r="G4427" s="111" t="s">
        <v>190</v>
      </c>
      <c r="H4427" s="111" t="s">
        <v>185</v>
      </c>
      <c r="I4427" s="111" t="s">
        <v>190</v>
      </c>
      <c r="J4427" t="str">
        <f t="shared" si="138"/>
        <v>3802SkogMineraljordLauvskogLav</v>
      </c>
      <c r="K4427" s="111">
        <v>-8.9748170935426599E-2</v>
      </c>
      <c r="L4427" s="111">
        <v>0.85306406685236758</v>
      </c>
      <c r="M4427" s="111">
        <v>6.3979989500968365E-2</v>
      </c>
      <c r="N4427" s="112">
        <f t="shared" si="139"/>
        <v>0.82729588541790933</v>
      </c>
    </row>
    <row r="4428" spans="1:14" x14ac:dyDescent="0.25">
      <c r="A4428" s="111" t="s">
        <v>709</v>
      </c>
      <c r="B4428" s="111">
        <f>INDEX(kommuner!C:C,MATCH(_xlfn.NUMBERVALUE(A4428),kommuner!B:B,0))</f>
        <v>3802</v>
      </c>
      <c r="C4428" s="111" t="s">
        <v>127</v>
      </c>
      <c r="D4428" s="111" t="s">
        <v>127</v>
      </c>
      <c r="E4428" s="111" t="s">
        <v>126</v>
      </c>
      <c r="F4428" s="111" t="s">
        <v>185</v>
      </c>
      <c r="G4428" s="111" t="s">
        <v>173</v>
      </c>
      <c r="H4428" s="111" t="s">
        <v>185</v>
      </c>
      <c r="I4428" s="111" t="s">
        <v>173</v>
      </c>
      <c r="J4428" t="str">
        <f t="shared" si="138"/>
        <v>3802SkogMineraljordLauvskogMiddels</v>
      </c>
      <c r="K4428" s="111">
        <v>-2.4151390344437029</v>
      </c>
      <c r="L4428" s="111">
        <v>0.85306406685236758</v>
      </c>
      <c r="M4428" s="111">
        <v>6.3979989500968365E-2</v>
      </c>
      <c r="N4428" s="112">
        <f t="shared" si="139"/>
        <v>-1.4980949780903672</v>
      </c>
    </row>
    <row r="4429" spans="1:14" x14ac:dyDescent="0.25">
      <c r="A4429" s="111" t="s">
        <v>709</v>
      </c>
      <c r="B4429" s="111">
        <f>INDEX(kommuner!C:C,MATCH(_xlfn.NUMBERVALUE(A4429),kommuner!B:B,0))</f>
        <v>3802</v>
      </c>
      <c r="C4429" s="111" t="s">
        <v>127</v>
      </c>
      <c r="D4429" s="111" t="s">
        <v>127</v>
      </c>
      <c r="E4429" s="111" t="s">
        <v>126</v>
      </c>
      <c r="F4429" s="111" t="s">
        <v>185</v>
      </c>
      <c r="G4429" s="111" t="s">
        <v>186</v>
      </c>
      <c r="H4429" s="111" t="s">
        <v>185</v>
      </c>
      <c r="I4429" s="111" t="s">
        <v>186</v>
      </c>
      <c r="J4429" t="str">
        <f t="shared" si="138"/>
        <v>3802SkogMineraljordLauvskogSærs høy</v>
      </c>
      <c r="K4429" s="111">
        <v>-3.6560473259425113</v>
      </c>
      <c r="L4429" s="111">
        <v>0.85306406685236758</v>
      </c>
      <c r="M4429" s="111">
        <v>6.3979989500968365E-2</v>
      </c>
      <c r="N4429" s="112">
        <f t="shared" si="139"/>
        <v>-2.7390032695891753</v>
      </c>
    </row>
    <row r="4430" spans="1:14" x14ac:dyDescent="0.25">
      <c r="A4430" s="111" t="s">
        <v>709</v>
      </c>
      <c r="B4430" s="111">
        <f>INDEX(kommuner!C:C,MATCH(_xlfn.NUMBERVALUE(A4430),kommuner!B:B,0))</f>
        <v>3802</v>
      </c>
      <c r="C4430" s="111" t="s">
        <v>127</v>
      </c>
      <c r="D4430" s="111" t="s">
        <v>127</v>
      </c>
      <c r="E4430" s="111" t="s">
        <v>123</v>
      </c>
      <c r="F4430" s="111" t="s">
        <v>172</v>
      </c>
      <c r="G4430" s="111" t="s">
        <v>180</v>
      </c>
      <c r="H4430" s="111" t="s">
        <v>172</v>
      </c>
      <c r="I4430" s="111" t="s">
        <v>180</v>
      </c>
      <c r="J4430" t="str">
        <f t="shared" si="138"/>
        <v>3802SkogOrganisk jordBarskogHøy</v>
      </c>
      <c r="K4430" s="111">
        <v>-2.5184559031994138</v>
      </c>
      <c r="L4430" s="111">
        <v>0.92784825435236762</v>
      </c>
      <c r="M4430" s="111">
        <v>0.46518126042825314</v>
      </c>
      <c r="N4430" s="112">
        <f t="shared" si="139"/>
        <v>-1.1254263884187932</v>
      </c>
    </row>
    <row r="4431" spans="1:14" x14ac:dyDescent="0.25">
      <c r="A4431" s="111" t="s">
        <v>709</v>
      </c>
      <c r="B4431" s="111">
        <f>INDEX(kommuner!C:C,MATCH(_xlfn.NUMBERVALUE(A4431),kommuner!B:B,0))</f>
        <v>3802</v>
      </c>
      <c r="C4431" s="111" t="s">
        <v>127</v>
      </c>
      <c r="D4431" s="111" t="s">
        <v>127</v>
      </c>
      <c r="E4431" s="111" t="s">
        <v>123</v>
      </c>
      <c r="F4431" s="111" t="s">
        <v>172</v>
      </c>
      <c r="G4431" s="111" t="s">
        <v>167</v>
      </c>
      <c r="H4431" s="111" t="s">
        <v>172</v>
      </c>
      <c r="I4431" s="111" t="s">
        <v>167</v>
      </c>
      <c r="J4431" t="str">
        <f t="shared" si="138"/>
        <v>3802SkogOrganisk jordBarskogImpediment</v>
      </c>
      <c r="K4431" s="111">
        <v>-0.13011741963904588</v>
      </c>
      <c r="L4431" s="111">
        <v>0.92784825435236762</v>
      </c>
      <c r="M4431" s="111">
        <v>0.46510463492953991</v>
      </c>
      <c r="N4431" s="112">
        <f t="shared" si="139"/>
        <v>1.2628354696428616</v>
      </c>
    </row>
    <row r="4432" spans="1:14" x14ac:dyDescent="0.25">
      <c r="A4432" s="111" t="s">
        <v>709</v>
      </c>
      <c r="B4432" s="111">
        <f>INDEX(kommuner!C:C,MATCH(_xlfn.NUMBERVALUE(A4432),kommuner!B:B,0))</f>
        <v>3802</v>
      </c>
      <c r="C4432" s="111" t="s">
        <v>127</v>
      </c>
      <c r="D4432" s="111" t="s">
        <v>127</v>
      </c>
      <c r="E4432" s="111" t="s">
        <v>123</v>
      </c>
      <c r="F4432" s="111" t="s">
        <v>172</v>
      </c>
      <c r="G4432" s="111" t="s">
        <v>190</v>
      </c>
      <c r="H4432" s="111" t="s">
        <v>172</v>
      </c>
      <c r="I4432" s="111" t="s">
        <v>190</v>
      </c>
      <c r="J4432" t="str">
        <f t="shared" si="138"/>
        <v>3802SkogOrganisk jordBarskogLav</v>
      </c>
      <c r="K4432" s="111">
        <v>-0.50666953101693391</v>
      </c>
      <c r="L4432" s="111">
        <v>0.92784825435236762</v>
      </c>
      <c r="M4432" s="111">
        <v>0.46510463492953991</v>
      </c>
      <c r="N4432" s="112">
        <f t="shared" si="139"/>
        <v>0.88628335826497362</v>
      </c>
    </row>
    <row r="4433" spans="1:14" x14ac:dyDescent="0.25">
      <c r="A4433" s="111" t="s">
        <v>709</v>
      </c>
      <c r="B4433" s="111">
        <f>INDEX(kommuner!C:C,MATCH(_xlfn.NUMBERVALUE(A4433),kommuner!B:B,0))</f>
        <v>3802</v>
      </c>
      <c r="C4433" s="111" t="s">
        <v>127</v>
      </c>
      <c r="D4433" s="111" t="s">
        <v>127</v>
      </c>
      <c r="E4433" s="111" t="s">
        <v>123</v>
      </c>
      <c r="F4433" s="111" t="s">
        <v>172</v>
      </c>
      <c r="G4433" s="111" t="s">
        <v>173</v>
      </c>
      <c r="H4433" s="111" t="s">
        <v>172</v>
      </c>
      <c r="I4433" s="111" t="s">
        <v>173</v>
      </c>
      <c r="J4433" t="str">
        <f t="shared" si="138"/>
        <v>3802SkogOrganisk jordBarskogMiddels</v>
      </c>
      <c r="K4433" s="111">
        <v>-1.5571490961494638</v>
      </c>
      <c r="L4433" s="111">
        <v>0.92784825435236762</v>
      </c>
      <c r="M4433" s="111">
        <v>0.46518126042825314</v>
      </c>
      <c r="N4433" s="112">
        <f t="shared" si="139"/>
        <v>-0.16411958136884308</v>
      </c>
    </row>
    <row r="4434" spans="1:14" x14ac:dyDescent="0.25">
      <c r="A4434" s="111" t="s">
        <v>709</v>
      </c>
      <c r="B4434" s="111">
        <f>INDEX(kommuner!C:C,MATCH(_xlfn.NUMBERVALUE(A4434),kommuner!B:B,0))</f>
        <v>3802</v>
      </c>
      <c r="C4434" s="111" t="s">
        <v>127</v>
      </c>
      <c r="D4434" s="111" t="s">
        <v>127</v>
      </c>
      <c r="E4434" s="111" t="s">
        <v>123</v>
      </c>
      <c r="F4434" s="111" t="s">
        <v>172</v>
      </c>
      <c r="G4434" s="111" t="s">
        <v>186</v>
      </c>
      <c r="H4434" s="111" t="s">
        <v>172</v>
      </c>
      <c r="I4434" s="111" t="s">
        <v>186</v>
      </c>
      <c r="J4434" t="str">
        <f t="shared" si="138"/>
        <v>3802SkogOrganisk jordBarskogSærs høy</v>
      </c>
      <c r="K4434" s="111">
        <v>2.5548655235722699</v>
      </c>
      <c r="L4434" s="111">
        <v>0.92784825435236762</v>
      </c>
      <c r="M4434" s="111">
        <v>0.46518126042825314</v>
      </c>
      <c r="N4434" s="112">
        <f t="shared" si="139"/>
        <v>3.9478950383528906</v>
      </c>
    </row>
    <row r="4435" spans="1:14" x14ac:dyDescent="0.25">
      <c r="A4435" s="111" t="s">
        <v>709</v>
      </c>
      <c r="B4435" s="111">
        <f>INDEX(kommuner!C:C,MATCH(_xlfn.NUMBERVALUE(A4435),kommuner!B:B,0))</f>
        <v>3802</v>
      </c>
      <c r="C4435" s="111" t="s">
        <v>127</v>
      </c>
      <c r="D4435" s="111" t="s">
        <v>127</v>
      </c>
      <c r="E4435" s="111" t="s">
        <v>123</v>
      </c>
      <c r="F4435" s="111" t="s">
        <v>179</v>
      </c>
      <c r="G4435" s="111" t="s">
        <v>180</v>
      </c>
      <c r="H4435" s="111" t="s">
        <v>179</v>
      </c>
      <c r="I4435" s="111" t="s">
        <v>180</v>
      </c>
      <c r="J4435" t="str">
        <f t="shared" si="138"/>
        <v>3802SkogOrganisk jordBlandingsskogHøy</v>
      </c>
      <c r="K4435" s="111">
        <v>-5.5554344456832343</v>
      </c>
      <c r="L4435" s="111">
        <v>0.92784825435236762</v>
      </c>
      <c r="M4435" s="111">
        <v>0.46510463492953991</v>
      </c>
      <c r="N4435" s="112">
        <f t="shared" si="139"/>
        <v>-4.1624815564013264</v>
      </c>
    </row>
    <row r="4436" spans="1:14" x14ac:dyDescent="0.25">
      <c r="A4436" s="111" t="s">
        <v>709</v>
      </c>
      <c r="B4436" s="111">
        <f>INDEX(kommuner!C:C,MATCH(_xlfn.NUMBERVALUE(A4436),kommuner!B:B,0))</f>
        <v>3802</v>
      </c>
      <c r="C4436" s="111" t="s">
        <v>127</v>
      </c>
      <c r="D4436" s="111" t="s">
        <v>127</v>
      </c>
      <c r="E4436" s="111" t="s">
        <v>123</v>
      </c>
      <c r="F4436" s="111" t="s">
        <v>179</v>
      </c>
      <c r="G4436" s="111" t="s">
        <v>167</v>
      </c>
      <c r="H4436" s="111" t="s">
        <v>179</v>
      </c>
      <c r="I4436" s="111" t="s">
        <v>167</v>
      </c>
      <c r="J4436" t="str">
        <f t="shared" si="138"/>
        <v>3802SkogOrganisk jordBlandingsskogImpediment</v>
      </c>
      <c r="K4436" s="111">
        <v>-0.28586344175800005</v>
      </c>
      <c r="L4436" s="111">
        <v>0.92784825435236762</v>
      </c>
      <c r="M4436" s="111">
        <v>0.46510463492953991</v>
      </c>
      <c r="N4436" s="112">
        <f t="shared" si="139"/>
        <v>1.1070894475239075</v>
      </c>
    </row>
    <row r="4437" spans="1:14" x14ac:dyDescent="0.25">
      <c r="A4437" s="111" t="s">
        <v>709</v>
      </c>
      <c r="B4437" s="111">
        <f>INDEX(kommuner!C:C,MATCH(_xlfn.NUMBERVALUE(A4437),kommuner!B:B,0))</f>
        <v>3802</v>
      </c>
      <c r="C4437" s="111" t="s">
        <v>127</v>
      </c>
      <c r="D4437" s="111" t="s">
        <v>127</v>
      </c>
      <c r="E4437" s="111" t="s">
        <v>123</v>
      </c>
      <c r="F4437" s="111" t="s">
        <v>179</v>
      </c>
      <c r="G4437" s="111" t="s">
        <v>190</v>
      </c>
      <c r="H4437" s="111" t="s">
        <v>179</v>
      </c>
      <c r="I4437" s="111" t="s">
        <v>190</v>
      </c>
      <c r="J4437" t="str">
        <f t="shared" si="138"/>
        <v>3802SkogOrganisk jordBlandingsskogLav</v>
      </c>
      <c r="K4437" s="111">
        <v>-1.2347339377887629</v>
      </c>
      <c r="L4437" s="111">
        <v>0.92784825435236762</v>
      </c>
      <c r="M4437" s="111">
        <v>0.46510463492953991</v>
      </c>
      <c r="N4437" s="112">
        <f t="shared" si="139"/>
        <v>0.15821895149314458</v>
      </c>
    </row>
    <row r="4438" spans="1:14" x14ac:dyDescent="0.25">
      <c r="A4438" s="111" t="s">
        <v>709</v>
      </c>
      <c r="B4438" s="111">
        <f>INDEX(kommuner!C:C,MATCH(_xlfn.NUMBERVALUE(A4438),kommuner!B:B,0))</f>
        <v>3802</v>
      </c>
      <c r="C4438" s="111" t="s">
        <v>127</v>
      </c>
      <c r="D4438" s="111" t="s">
        <v>127</v>
      </c>
      <c r="E4438" s="111" t="s">
        <v>123</v>
      </c>
      <c r="F4438" s="111" t="s">
        <v>179</v>
      </c>
      <c r="G4438" s="111" t="s">
        <v>173</v>
      </c>
      <c r="H4438" s="111" t="s">
        <v>179</v>
      </c>
      <c r="I4438" s="111" t="s">
        <v>173</v>
      </c>
      <c r="J4438" t="str">
        <f t="shared" si="138"/>
        <v>3802SkogOrganisk jordBlandingsskogMiddels</v>
      </c>
      <c r="K4438" s="111">
        <v>-2.4239591752717748</v>
      </c>
      <c r="L4438" s="111">
        <v>0.92784825435236762</v>
      </c>
      <c r="M4438" s="111">
        <v>0.46510463492953991</v>
      </c>
      <c r="N4438" s="112">
        <f t="shared" si="139"/>
        <v>-1.0310062859898674</v>
      </c>
    </row>
    <row r="4439" spans="1:14" x14ac:dyDescent="0.25">
      <c r="A4439" s="111" t="s">
        <v>709</v>
      </c>
      <c r="B4439" s="111">
        <f>INDEX(kommuner!C:C,MATCH(_xlfn.NUMBERVALUE(A4439),kommuner!B:B,0))</f>
        <v>3802</v>
      </c>
      <c r="C4439" s="111" t="s">
        <v>127</v>
      </c>
      <c r="D4439" s="111" t="s">
        <v>127</v>
      </c>
      <c r="E4439" s="111" t="s">
        <v>123</v>
      </c>
      <c r="F4439" s="111" t="s">
        <v>179</v>
      </c>
      <c r="G4439" s="111" t="s">
        <v>186</v>
      </c>
      <c r="H4439" s="111" t="s">
        <v>179</v>
      </c>
      <c r="I4439" s="111" t="s">
        <v>186</v>
      </c>
      <c r="J4439" t="str">
        <f t="shared" si="138"/>
        <v>3802SkogOrganisk jordBlandingsskogSærs høy</v>
      </c>
      <c r="K4439" s="111">
        <v>-1.5726115302258048</v>
      </c>
      <c r="L4439" s="111">
        <v>0.92784825435236762</v>
      </c>
      <c r="M4439" s="111">
        <v>0.46510463492953991</v>
      </c>
      <c r="N4439" s="112">
        <f t="shared" si="139"/>
        <v>-0.17965864094389727</v>
      </c>
    </row>
    <row r="4440" spans="1:14" x14ac:dyDescent="0.25">
      <c r="A4440" s="111" t="s">
        <v>709</v>
      </c>
      <c r="B4440" s="111">
        <f>INDEX(kommuner!C:C,MATCH(_xlfn.NUMBERVALUE(A4440),kommuner!B:B,0))</f>
        <v>3802</v>
      </c>
      <c r="C4440" s="111" t="s">
        <v>127</v>
      </c>
      <c r="D4440" s="111" t="s">
        <v>127</v>
      </c>
      <c r="E4440" s="111" t="s">
        <v>123</v>
      </c>
      <c r="F4440" s="111" t="s">
        <v>185</v>
      </c>
      <c r="G4440" s="111" t="s">
        <v>180</v>
      </c>
      <c r="H4440" s="111" t="s">
        <v>185</v>
      </c>
      <c r="I4440" s="111" t="s">
        <v>180</v>
      </c>
      <c r="J4440" t="str">
        <f t="shared" si="138"/>
        <v>3802SkogOrganisk jordLauvskogHøy</v>
      </c>
      <c r="K4440" s="111">
        <v>-1.9913688882377358</v>
      </c>
      <c r="L4440" s="111">
        <v>0.92784825435236762</v>
      </c>
      <c r="M4440" s="111">
        <v>0.46510463492953991</v>
      </c>
      <c r="N4440" s="112">
        <f t="shared" si="139"/>
        <v>-0.59841599895582831</v>
      </c>
    </row>
    <row r="4441" spans="1:14" x14ac:dyDescent="0.25">
      <c r="A4441" s="111" t="s">
        <v>709</v>
      </c>
      <c r="B4441" s="111">
        <f>INDEX(kommuner!C:C,MATCH(_xlfn.NUMBERVALUE(A4441),kommuner!B:B,0))</f>
        <v>3802</v>
      </c>
      <c r="C4441" s="111" t="s">
        <v>127</v>
      </c>
      <c r="D4441" s="111" t="s">
        <v>127</v>
      </c>
      <c r="E4441" s="111" t="s">
        <v>123</v>
      </c>
      <c r="F4441" s="111" t="s">
        <v>185</v>
      </c>
      <c r="G4441" s="111" t="s">
        <v>167</v>
      </c>
      <c r="H4441" s="111" t="s">
        <v>185</v>
      </c>
      <c r="I4441" s="111" t="s">
        <v>167</v>
      </c>
      <c r="J4441" t="str">
        <f t="shared" si="138"/>
        <v>3802SkogOrganisk jordLauvskogImpediment</v>
      </c>
      <c r="K4441" s="111">
        <v>0.35000626494250675</v>
      </c>
      <c r="L4441" s="111">
        <v>0.92784825435236762</v>
      </c>
      <c r="M4441" s="111">
        <v>0.46510463492953991</v>
      </c>
      <c r="N4441" s="112">
        <f t="shared" si="139"/>
        <v>1.7429591542244141</v>
      </c>
    </row>
    <row r="4442" spans="1:14" x14ac:dyDescent="0.25">
      <c r="A4442" s="111" t="s">
        <v>709</v>
      </c>
      <c r="B4442" s="111">
        <f>INDEX(kommuner!C:C,MATCH(_xlfn.NUMBERVALUE(A4442),kommuner!B:B,0))</f>
        <v>3802</v>
      </c>
      <c r="C4442" s="111" t="s">
        <v>127</v>
      </c>
      <c r="D4442" s="111" t="s">
        <v>127</v>
      </c>
      <c r="E4442" s="111" t="s">
        <v>123</v>
      </c>
      <c r="F4442" s="111" t="s">
        <v>185</v>
      </c>
      <c r="G4442" s="111" t="s">
        <v>190</v>
      </c>
      <c r="H4442" s="111" t="s">
        <v>185</v>
      </c>
      <c r="I4442" s="111" t="s">
        <v>190</v>
      </c>
      <c r="J4442" t="str">
        <f t="shared" si="138"/>
        <v>3802SkogOrganisk jordLauvskogLav</v>
      </c>
      <c r="K4442" s="111">
        <v>1.1144075558526714</v>
      </c>
      <c r="L4442" s="111">
        <v>0.92784825435236762</v>
      </c>
      <c r="M4442" s="111">
        <v>0.46510463492953991</v>
      </c>
      <c r="N4442" s="112">
        <f t="shared" si="139"/>
        <v>2.5073604451345788</v>
      </c>
    </row>
    <row r="4443" spans="1:14" x14ac:dyDescent="0.25">
      <c r="A4443" s="111" t="s">
        <v>709</v>
      </c>
      <c r="B4443" s="111">
        <f>INDEX(kommuner!C:C,MATCH(_xlfn.NUMBERVALUE(A4443),kommuner!B:B,0))</f>
        <v>3802</v>
      </c>
      <c r="C4443" s="111" t="s">
        <v>127</v>
      </c>
      <c r="D4443" s="111" t="s">
        <v>127</v>
      </c>
      <c r="E4443" s="111" t="s">
        <v>123</v>
      </c>
      <c r="F4443" s="111" t="s">
        <v>185</v>
      </c>
      <c r="G4443" s="111" t="s">
        <v>173</v>
      </c>
      <c r="H4443" s="111" t="s">
        <v>185</v>
      </c>
      <c r="I4443" s="111" t="s">
        <v>173</v>
      </c>
      <c r="J4443" t="str">
        <f t="shared" si="138"/>
        <v>3802SkogOrganisk jordLauvskogMiddels</v>
      </c>
      <c r="K4443" s="111">
        <v>-0.62664468270982987</v>
      </c>
      <c r="L4443" s="111">
        <v>0.92784825435236762</v>
      </c>
      <c r="M4443" s="111">
        <v>0.46510463492953991</v>
      </c>
      <c r="N4443" s="112">
        <f t="shared" si="139"/>
        <v>0.76630820657207765</v>
      </c>
    </row>
    <row r="4444" spans="1:14" x14ac:dyDescent="0.25">
      <c r="A4444" s="111" t="s">
        <v>709</v>
      </c>
      <c r="B4444" s="111">
        <f>INDEX(kommuner!C:C,MATCH(_xlfn.NUMBERVALUE(A4444),kommuner!B:B,0))</f>
        <v>3802</v>
      </c>
      <c r="C4444" s="111" t="s">
        <v>127</v>
      </c>
      <c r="D4444" s="111" t="s">
        <v>127</v>
      </c>
      <c r="E4444" s="111" t="s">
        <v>123</v>
      </c>
      <c r="F4444" s="111" t="s">
        <v>185</v>
      </c>
      <c r="G4444" s="111" t="s">
        <v>186</v>
      </c>
      <c r="H4444" s="111" t="s">
        <v>185</v>
      </c>
      <c r="I4444" s="111" t="s">
        <v>186</v>
      </c>
      <c r="J4444" t="str">
        <f t="shared" si="138"/>
        <v>3802SkogOrganisk jordLauvskogSærs høy</v>
      </c>
      <c r="K4444" s="111">
        <v>-1.8997279926091779</v>
      </c>
      <c r="L4444" s="111">
        <v>0.92784825435236762</v>
      </c>
      <c r="M4444" s="111">
        <v>0.46510463492953991</v>
      </c>
      <c r="N4444" s="112">
        <f t="shared" si="139"/>
        <v>-0.50677510332727038</v>
      </c>
    </row>
    <row r="4445" spans="1:14" x14ac:dyDescent="0.25">
      <c r="A4445" s="111" t="s">
        <v>709</v>
      </c>
      <c r="B4445" s="111">
        <f>INDEX(kommuner!C:C,MATCH(_xlfn.NUMBERVALUE(A4445),kommuner!B:B,0))</f>
        <v>3802</v>
      </c>
      <c r="C4445" s="111" t="s">
        <v>83</v>
      </c>
      <c r="D4445" s="111" t="s">
        <v>83</v>
      </c>
      <c r="E4445" s="111" t="s">
        <v>126</v>
      </c>
      <c r="F4445" s="111" t="s">
        <v>139</v>
      </c>
      <c r="G4445" s="111" t="s">
        <v>139</v>
      </c>
      <c r="H4445" s="111" t="s">
        <v>139</v>
      </c>
      <c r="I4445" s="111" t="s">
        <v>139</v>
      </c>
      <c r="J4445" t="str">
        <f t="shared" si="138"/>
        <v>3802Utbygd arealMineraljord</v>
      </c>
      <c r="K4445" s="111">
        <v>0.42279414509845159</v>
      </c>
      <c r="L4445" s="111">
        <v>0</v>
      </c>
      <c r="M4445" s="111">
        <v>1.303047089454229E-2</v>
      </c>
      <c r="N4445" s="112">
        <f t="shared" si="139"/>
        <v>0.43582461599299388</v>
      </c>
    </row>
    <row r="4446" spans="1:14" x14ac:dyDescent="0.25">
      <c r="A4446" s="111" t="s">
        <v>709</v>
      </c>
      <c r="B4446" s="111">
        <f>INDEX(kommuner!C:C,MATCH(_xlfn.NUMBERVALUE(A4446),kommuner!B:B,0))</f>
        <v>3802</v>
      </c>
      <c r="C4446" s="111" t="s">
        <v>83</v>
      </c>
      <c r="D4446" s="111" t="s">
        <v>83</v>
      </c>
      <c r="E4446" s="111" t="s">
        <v>123</v>
      </c>
      <c r="F4446" s="111" t="s">
        <v>139</v>
      </c>
      <c r="G4446" s="111" t="s">
        <v>139</v>
      </c>
      <c r="H4446" s="111" t="s">
        <v>139</v>
      </c>
      <c r="I4446" s="111" t="s">
        <v>139</v>
      </c>
      <c r="J4446" t="str">
        <f t="shared" si="138"/>
        <v>3802Utbygd arealOrganisk jord</v>
      </c>
      <c r="K4446" s="111">
        <v>29.011421395201612</v>
      </c>
      <c r="L4446" s="111">
        <v>0</v>
      </c>
      <c r="M4446" s="111">
        <v>1.303047089454229E-2</v>
      </c>
      <c r="N4446" s="112">
        <f t="shared" si="139"/>
        <v>29.024451866096154</v>
      </c>
    </row>
    <row r="4447" spans="1:14" x14ac:dyDescent="0.25">
      <c r="A4447" s="111" t="s">
        <v>709</v>
      </c>
      <c r="B4447" s="111">
        <f>INDEX(kommuner!C:C,MATCH(_xlfn.NUMBERVALUE(A4447),kommuner!B:B,0))</f>
        <v>3802</v>
      </c>
      <c r="C4447" s="111" t="s">
        <v>181</v>
      </c>
      <c r="D4447" s="111" t="s">
        <v>181</v>
      </c>
      <c r="E4447" s="111" t="s">
        <v>123</v>
      </c>
      <c r="F4447" s="111" t="s">
        <v>139</v>
      </c>
      <c r="G4447" s="111" t="s">
        <v>139</v>
      </c>
      <c r="H4447" s="111" t="s">
        <v>139</v>
      </c>
      <c r="I4447" s="111" t="s">
        <v>139</v>
      </c>
      <c r="J4447" t="str">
        <f t="shared" si="138"/>
        <v>3802Vann og myrOrganisk jord</v>
      </c>
      <c r="K4447" s="111">
        <v>-0.31088998224577308</v>
      </c>
      <c r="L4447" s="111">
        <v>0</v>
      </c>
      <c r="M4447" s="111">
        <v>0</v>
      </c>
      <c r="N4447" s="112">
        <f t="shared" si="139"/>
        <v>-0.31088998224577308</v>
      </c>
    </row>
    <row r="4448" spans="1:14" x14ac:dyDescent="0.25">
      <c r="A4448" s="111" t="s">
        <v>710</v>
      </c>
      <c r="B4448" s="111">
        <f>INDEX(kommuner!C:C,MATCH(_xlfn.NUMBERVALUE(A4448),kommuner!B:B,0))</f>
        <v>3803</v>
      </c>
      <c r="C4448" s="111" t="s">
        <v>82</v>
      </c>
      <c r="D4448" s="111" t="s">
        <v>82</v>
      </c>
      <c r="E4448" s="111" t="s">
        <v>126</v>
      </c>
      <c r="F4448" s="111" t="s">
        <v>139</v>
      </c>
      <c r="G4448" s="111" t="s">
        <v>139</v>
      </c>
      <c r="H4448" s="111" t="s">
        <v>139</v>
      </c>
      <c r="I4448" s="111" t="s">
        <v>139</v>
      </c>
      <c r="J4448" t="str">
        <f t="shared" si="138"/>
        <v>3803Annen utmarkMineraljord</v>
      </c>
      <c r="K4448" s="111">
        <v>-0.16852781479621071</v>
      </c>
      <c r="L4448" s="111">
        <v>0</v>
      </c>
      <c r="M4448" s="111">
        <v>0</v>
      </c>
      <c r="N4448" s="112">
        <f t="shared" si="139"/>
        <v>-0.16852781479621071</v>
      </c>
    </row>
    <row r="4449" spans="1:14" x14ac:dyDescent="0.25">
      <c r="A4449" s="111" t="s">
        <v>710</v>
      </c>
      <c r="B4449" s="111">
        <f>INDEX(kommuner!C:C,MATCH(_xlfn.NUMBERVALUE(A4449),kommuner!B:B,0))</f>
        <v>3803</v>
      </c>
      <c r="C4449" s="111" t="s">
        <v>121</v>
      </c>
      <c r="D4449" s="111" t="s">
        <v>121</v>
      </c>
      <c r="E4449" s="111" t="s">
        <v>126</v>
      </c>
      <c r="F4449" s="111" t="s">
        <v>139</v>
      </c>
      <c r="G4449" s="111" t="s">
        <v>139</v>
      </c>
      <c r="H4449" s="111" t="s">
        <v>139</v>
      </c>
      <c r="I4449" s="111" t="s">
        <v>139</v>
      </c>
      <c r="J4449" t="str">
        <f t="shared" si="138"/>
        <v>3803BeiteMineraljord</v>
      </c>
      <c r="K4449" s="111">
        <v>-0.43305842942580308</v>
      </c>
      <c r="L4449" s="111">
        <v>0</v>
      </c>
      <c r="M4449" s="111">
        <v>1.2448711246839999E-7</v>
      </c>
      <c r="N4449" s="112">
        <f t="shared" si="139"/>
        <v>-0.43305830493869063</v>
      </c>
    </row>
    <row r="4450" spans="1:14" x14ac:dyDescent="0.25">
      <c r="A4450" s="111" t="s">
        <v>710</v>
      </c>
      <c r="B4450" s="111">
        <f>INDEX(kommuner!C:C,MATCH(_xlfn.NUMBERVALUE(A4450),kommuner!B:B,0))</f>
        <v>3803</v>
      </c>
      <c r="C4450" s="111" t="s">
        <v>121</v>
      </c>
      <c r="D4450" s="111" t="s">
        <v>121</v>
      </c>
      <c r="E4450" s="111" t="s">
        <v>123</v>
      </c>
      <c r="F4450" s="111" t="s">
        <v>139</v>
      </c>
      <c r="G4450" s="111" t="s">
        <v>139</v>
      </c>
      <c r="H4450" s="111" t="s">
        <v>139</v>
      </c>
      <c r="I4450" s="111" t="s">
        <v>139</v>
      </c>
      <c r="J4450" t="str">
        <f t="shared" si="138"/>
        <v>3803BeiteOrganisk jord</v>
      </c>
      <c r="K4450" s="111">
        <v>12.077525935985037</v>
      </c>
      <c r="L4450" s="111">
        <v>1.6412500000000001</v>
      </c>
      <c r="M4450" s="111">
        <v>0</v>
      </c>
      <c r="N4450" s="112">
        <f t="shared" si="139"/>
        <v>13.718775935985036</v>
      </c>
    </row>
    <row r="4451" spans="1:14" x14ac:dyDescent="0.25">
      <c r="A4451" s="111" t="s">
        <v>710</v>
      </c>
      <c r="B4451" s="111">
        <f>INDEX(kommuner!C:C,MATCH(_xlfn.NUMBERVALUE(A4451),kommuner!B:B,0))</f>
        <v>3803</v>
      </c>
      <c r="C4451" s="111" t="s">
        <v>84</v>
      </c>
      <c r="D4451" s="111" t="s">
        <v>84</v>
      </c>
      <c r="E4451" s="111" t="s">
        <v>126</v>
      </c>
      <c r="F4451" s="111" t="s">
        <v>139</v>
      </c>
      <c r="G4451" s="111" t="s">
        <v>139</v>
      </c>
      <c r="H4451" s="111" t="s">
        <v>139</v>
      </c>
      <c r="I4451" s="111" t="s">
        <v>139</v>
      </c>
      <c r="J4451" t="str">
        <f t="shared" si="138"/>
        <v>3803Dyrket markMineraljord</v>
      </c>
      <c r="K4451" s="111">
        <v>-0.2187831800484587</v>
      </c>
      <c r="L4451" s="111">
        <v>0</v>
      </c>
      <c r="M4451" s="111">
        <v>0</v>
      </c>
      <c r="N4451" s="112">
        <f t="shared" si="139"/>
        <v>-0.2187831800484587</v>
      </c>
    </row>
    <row r="4452" spans="1:14" x14ac:dyDescent="0.25">
      <c r="A4452" s="111" t="s">
        <v>710</v>
      </c>
      <c r="B4452" s="111">
        <f>INDEX(kommuner!C:C,MATCH(_xlfn.NUMBERVALUE(A4452),kommuner!B:B,0))</f>
        <v>3803</v>
      </c>
      <c r="C4452" s="111" t="s">
        <v>84</v>
      </c>
      <c r="D4452" s="111" t="s">
        <v>84</v>
      </c>
      <c r="E4452" s="111" t="s">
        <v>123</v>
      </c>
      <c r="F4452" s="111" t="s">
        <v>139</v>
      </c>
      <c r="G4452" s="111" t="s">
        <v>139</v>
      </c>
      <c r="H4452" s="111" t="s">
        <v>139</v>
      </c>
      <c r="I4452" s="111" t="s">
        <v>139</v>
      </c>
      <c r="J4452" t="str">
        <f t="shared" si="138"/>
        <v>3803Dyrket markOrganisk jord</v>
      </c>
      <c r="K4452" s="111">
        <v>28.726149366675592</v>
      </c>
      <c r="L4452" s="111">
        <v>1.45625</v>
      </c>
      <c r="M4452" s="111">
        <v>0</v>
      </c>
      <c r="N4452" s="112">
        <f t="shared" si="139"/>
        <v>30.182399366675593</v>
      </c>
    </row>
    <row r="4453" spans="1:14" x14ac:dyDescent="0.25">
      <c r="A4453" s="111" t="s">
        <v>710</v>
      </c>
      <c r="B4453" s="111">
        <f>INDEX(kommuner!C:C,MATCH(_xlfn.NUMBERVALUE(A4453),kommuner!B:B,0))</f>
        <v>3803</v>
      </c>
      <c r="C4453" s="111" t="s">
        <v>127</v>
      </c>
      <c r="D4453" s="111" t="s">
        <v>127</v>
      </c>
      <c r="E4453" s="111" t="s">
        <v>126</v>
      </c>
      <c r="F4453" s="111" t="s">
        <v>172</v>
      </c>
      <c r="G4453" s="111" t="s">
        <v>180</v>
      </c>
      <c r="H4453" s="111" t="s">
        <v>172</v>
      </c>
      <c r="I4453" s="111" t="s">
        <v>180</v>
      </c>
      <c r="J4453" t="str">
        <f t="shared" si="138"/>
        <v>3803SkogMineraljordBarskogHøy</v>
      </c>
      <c r="K4453" s="111">
        <v>-4.2610596243420318</v>
      </c>
      <c r="L4453" s="111">
        <v>0.85306406685236758</v>
      </c>
      <c r="M4453" s="111">
        <v>6.4056614999681585E-2</v>
      </c>
      <c r="N4453" s="112">
        <f t="shared" si="139"/>
        <v>-3.3439389424899826</v>
      </c>
    </row>
    <row r="4454" spans="1:14" x14ac:dyDescent="0.25">
      <c r="A4454" s="111" t="s">
        <v>710</v>
      </c>
      <c r="B4454" s="111">
        <f>INDEX(kommuner!C:C,MATCH(_xlfn.NUMBERVALUE(A4454),kommuner!B:B,0))</f>
        <v>3803</v>
      </c>
      <c r="C4454" s="111" t="s">
        <v>127</v>
      </c>
      <c r="D4454" s="111" t="s">
        <v>127</v>
      </c>
      <c r="E4454" s="111" t="s">
        <v>126</v>
      </c>
      <c r="F4454" s="111" t="s">
        <v>172</v>
      </c>
      <c r="G4454" s="111" t="s">
        <v>167</v>
      </c>
      <c r="H4454" s="111" t="s">
        <v>172</v>
      </c>
      <c r="I4454" s="111" t="s">
        <v>167</v>
      </c>
      <c r="J4454" t="str">
        <f t="shared" si="138"/>
        <v>3803SkogMineraljordBarskogImpediment</v>
      </c>
      <c r="K4454" s="111">
        <v>-1.5740166960016819</v>
      </c>
      <c r="L4454" s="111">
        <v>0.85306406685236758</v>
      </c>
      <c r="M4454" s="111">
        <v>6.3979989500968365E-2</v>
      </c>
      <c r="N4454" s="112">
        <f t="shared" si="139"/>
        <v>-0.65697263964834596</v>
      </c>
    </row>
    <row r="4455" spans="1:14" x14ac:dyDescent="0.25">
      <c r="A4455" s="111" t="s">
        <v>710</v>
      </c>
      <c r="B4455" s="111">
        <f>INDEX(kommuner!C:C,MATCH(_xlfn.NUMBERVALUE(A4455),kommuner!B:B,0))</f>
        <v>3803</v>
      </c>
      <c r="C4455" s="111" t="s">
        <v>127</v>
      </c>
      <c r="D4455" s="111" t="s">
        <v>127</v>
      </c>
      <c r="E4455" s="111" t="s">
        <v>126</v>
      </c>
      <c r="F4455" s="111" t="s">
        <v>172</v>
      </c>
      <c r="G4455" s="111" t="s">
        <v>190</v>
      </c>
      <c r="H4455" s="111" t="s">
        <v>172</v>
      </c>
      <c r="I4455" s="111" t="s">
        <v>190</v>
      </c>
      <c r="J4455" t="str">
        <f t="shared" si="138"/>
        <v>3803SkogMineraljordBarskogLav</v>
      </c>
      <c r="K4455" s="111">
        <v>-2.1094741240186856</v>
      </c>
      <c r="L4455" s="111">
        <v>0.85306406685236758</v>
      </c>
      <c r="M4455" s="111">
        <v>6.3979989500968365E-2</v>
      </c>
      <c r="N4455" s="112">
        <f t="shared" si="139"/>
        <v>-1.1924300676653499</v>
      </c>
    </row>
    <row r="4456" spans="1:14" x14ac:dyDescent="0.25">
      <c r="A4456" s="111" t="s">
        <v>710</v>
      </c>
      <c r="B4456" s="111">
        <f>INDEX(kommuner!C:C,MATCH(_xlfn.NUMBERVALUE(A4456),kommuner!B:B,0))</f>
        <v>3803</v>
      </c>
      <c r="C4456" s="111" t="s">
        <v>127</v>
      </c>
      <c r="D4456" s="111" t="s">
        <v>127</v>
      </c>
      <c r="E4456" s="111" t="s">
        <v>126</v>
      </c>
      <c r="F4456" s="111" t="s">
        <v>172</v>
      </c>
      <c r="G4456" s="111" t="s">
        <v>173</v>
      </c>
      <c r="H4456" s="111" t="s">
        <v>172</v>
      </c>
      <c r="I4456" s="111" t="s">
        <v>173</v>
      </c>
      <c r="J4456" t="str">
        <f t="shared" si="138"/>
        <v>3803SkogMineraljordBarskogMiddels</v>
      </c>
      <c r="K4456" s="111">
        <v>-2.8820985952554645</v>
      </c>
      <c r="L4456" s="111">
        <v>0.85306406685236758</v>
      </c>
      <c r="M4456" s="111">
        <v>6.4056614999681585E-2</v>
      </c>
      <c r="N4456" s="112">
        <f t="shared" si="139"/>
        <v>-1.9649779134034155</v>
      </c>
    </row>
    <row r="4457" spans="1:14" x14ac:dyDescent="0.25">
      <c r="A4457" s="111" t="s">
        <v>710</v>
      </c>
      <c r="B4457" s="111">
        <f>INDEX(kommuner!C:C,MATCH(_xlfn.NUMBERVALUE(A4457),kommuner!B:B,0))</f>
        <v>3803</v>
      </c>
      <c r="C4457" s="111" t="s">
        <v>127</v>
      </c>
      <c r="D4457" s="111" t="s">
        <v>127</v>
      </c>
      <c r="E4457" s="111" t="s">
        <v>126</v>
      </c>
      <c r="F4457" s="111" t="s">
        <v>172</v>
      </c>
      <c r="G4457" s="111" t="s">
        <v>186</v>
      </c>
      <c r="H4457" s="111" t="s">
        <v>172</v>
      </c>
      <c r="I4457" s="111" t="s">
        <v>186</v>
      </c>
      <c r="J4457" t="str">
        <f t="shared" si="138"/>
        <v>3803SkogMineraljordBarskogSærs høy</v>
      </c>
      <c r="K4457" s="111">
        <v>0.12072674540874306</v>
      </c>
      <c r="L4457" s="111">
        <v>0.85306406685236758</v>
      </c>
      <c r="M4457" s="111">
        <v>6.4056614999681585E-2</v>
      </c>
      <c r="N4457" s="112">
        <f t="shared" si="139"/>
        <v>1.0378474272607923</v>
      </c>
    </row>
    <row r="4458" spans="1:14" x14ac:dyDescent="0.25">
      <c r="A4458" s="111" t="s">
        <v>710</v>
      </c>
      <c r="B4458" s="111">
        <f>INDEX(kommuner!C:C,MATCH(_xlfn.NUMBERVALUE(A4458),kommuner!B:B,0))</f>
        <v>3803</v>
      </c>
      <c r="C4458" s="111" t="s">
        <v>127</v>
      </c>
      <c r="D4458" s="111" t="s">
        <v>127</v>
      </c>
      <c r="E4458" s="111" t="s">
        <v>126</v>
      </c>
      <c r="F4458" s="111" t="s">
        <v>179</v>
      </c>
      <c r="G4458" s="111" t="s">
        <v>180</v>
      </c>
      <c r="H4458" s="111" t="s">
        <v>179</v>
      </c>
      <c r="I4458" s="111" t="s">
        <v>180</v>
      </c>
      <c r="J4458" t="str">
        <f t="shared" si="138"/>
        <v>3803SkogMineraljordBlandingsskogHøy</v>
      </c>
      <c r="K4458" s="111">
        <v>-8.5703651807373102</v>
      </c>
      <c r="L4458" s="111">
        <v>0.85306406685236758</v>
      </c>
      <c r="M4458" s="111">
        <v>6.3979989500968365E-2</v>
      </c>
      <c r="N4458" s="112">
        <f t="shared" si="139"/>
        <v>-7.6533211243839743</v>
      </c>
    </row>
    <row r="4459" spans="1:14" x14ac:dyDescent="0.25">
      <c r="A4459" s="111" t="s">
        <v>710</v>
      </c>
      <c r="B4459" s="111">
        <f>INDEX(kommuner!C:C,MATCH(_xlfn.NUMBERVALUE(A4459),kommuner!B:B,0))</f>
        <v>3803</v>
      </c>
      <c r="C4459" s="111" t="s">
        <v>127</v>
      </c>
      <c r="D4459" s="111" t="s">
        <v>127</v>
      </c>
      <c r="E4459" s="111" t="s">
        <v>126</v>
      </c>
      <c r="F4459" s="111" t="s">
        <v>179</v>
      </c>
      <c r="G4459" s="111" t="s">
        <v>167</v>
      </c>
      <c r="H4459" s="111" t="s">
        <v>179</v>
      </c>
      <c r="I4459" s="111" t="s">
        <v>167</v>
      </c>
      <c r="J4459" t="str">
        <f t="shared" si="138"/>
        <v>3803SkogMineraljordBlandingsskogImpediment</v>
      </c>
      <c r="K4459" s="111">
        <v>-2.0950685747655116</v>
      </c>
      <c r="L4459" s="111">
        <v>0.85306406685236758</v>
      </c>
      <c r="M4459" s="111">
        <v>6.3979989500968365E-2</v>
      </c>
      <c r="N4459" s="112">
        <f t="shared" si="139"/>
        <v>-1.1780245184121758</v>
      </c>
    </row>
    <row r="4460" spans="1:14" x14ac:dyDescent="0.25">
      <c r="A4460" s="111" t="s">
        <v>710</v>
      </c>
      <c r="B4460" s="111">
        <f>INDEX(kommuner!C:C,MATCH(_xlfn.NUMBERVALUE(A4460),kommuner!B:B,0))</f>
        <v>3803</v>
      </c>
      <c r="C4460" s="111" t="s">
        <v>127</v>
      </c>
      <c r="D4460" s="111" t="s">
        <v>127</v>
      </c>
      <c r="E4460" s="111" t="s">
        <v>126</v>
      </c>
      <c r="F4460" s="111" t="s">
        <v>179</v>
      </c>
      <c r="G4460" s="111" t="s">
        <v>190</v>
      </c>
      <c r="H4460" s="111" t="s">
        <v>179</v>
      </c>
      <c r="I4460" s="111" t="s">
        <v>190</v>
      </c>
      <c r="J4460" t="str">
        <f t="shared" si="138"/>
        <v>3803SkogMineraljordBlandingsskogLav</v>
      </c>
      <c r="K4460" s="111">
        <v>-3.814060654162915</v>
      </c>
      <c r="L4460" s="111">
        <v>0.85306406685236758</v>
      </c>
      <c r="M4460" s="111">
        <v>6.3979989500968365E-2</v>
      </c>
      <c r="N4460" s="112">
        <f t="shared" si="139"/>
        <v>-2.897016597809579</v>
      </c>
    </row>
    <row r="4461" spans="1:14" x14ac:dyDescent="0.25">
      <c r="A4461" s="111" t="s">
        <v>710</v>
      </c>
      <c r="B4461" s="111">
        <f>INDEX(kommuner!C:C,MATCH(_xlfn.NUMBERVALUE(A4461),kommuner!B:B,0))</f>
        <v>3803</v>
      </c>
      <c r="C4461" s="111" t="s">
        <v>127</v>
      </c>
      <c r="D4461" s="111" t="s">
        <v>127</v>
      </c>
      <c r="E4461" s="111" t="s">
        <v>126</v>
      </c>
      <c r="F4461" s="111" t="s">
        <v>179</v>
      </c>
      <c r="G4461" s="111" t="s">
        <v>173</v>
      </c>
      <c r="H4461" s="111" t="s">
        <v>179</v>
      </c>
      <c r="I4461" s="111" t="s">
        <v>173</v>
      </c>
      <c r="J4461" t="str">
        <f t="shared" si="138"/>
        <v>3803SkogMineraljordBlandingsskogMiddels</v>
      </c>
      <c r="K4461" s="111">
        <v>-4.5623521854183373</v>
      </c>
      <c r="L4461" s="111">
        <v>0.85306406685236758</v>
      </c>
      <c r="M4461" s="111">
        <v>6.3979989500968365E-2</v>
      </c>
      <c r="N4461" s="112">
        <f t="shared" si="139"/>
        <v>-3.6453081290650013</v>
      </c>
    </row>
    <row r="4462" spans="1:14" x14ac:dyDescent="0.25">
      <c r="A4462" s="111" t="s">
        <v>710</v>
      </c>
      <c r="B4462" s="111">
        <f>INDEX(kommuner!C:C,MATCH(_xlfn.NUMBERVALUE(A4462),kommuner!B:B,0))</f>
        <v>3803</v>
      </c>
      <c r="C4462" s="111" t="s">
        <v>127</v>
      </c>
      <c r="D4462" s="111" t="s">
        <v>127</v>
      </c>
      <c r="E4462" s="111" t="s">
        <v>126</v>
      </c>
      <c r="F4462" s="111" t="s">
        <v>179</v>
      </c>
      <c r="G4462" s="111" t="s">
        <v>186</v>
      </c>
      <c r="H4462" s="111" t="s">
        <v>179</v>
      </c>
      <c r="I4462" s="111" t="s">
        <v>186</v>
      </c>
      <c r="J4462" t="str">
        <f t="shared" si="138"/>
        <v>3803SkogMineraljordBlandingsskogSærs høy</v>
      </c>
      <c r="K4462" s="111">
        <v>-2.9395925245326562</v>
      </c>
      <c r="L4462" s="111">
        <v>0.85306406685236758</v>
      </c>
      <c r="M4462" s="111">
        <v>6.3979989500968365E-2</v>
      </c>
      <c r="N4462" s="112">
        <f t="shared" si="139"/>
        <v>-2.0225484681793202</v>
      </c>
    </row>
    <row r="4463" spans="1:14" x14ac:dyDescent="0.25">
      <c r="A4463" s="111" t="s">
        <v>710</v>
      </c>
      <c r="B4463" s="111">
        <f>INDEX(kommuner!C:C,MATCH(_xlfn.NUMBERVALUE(A4463),kommuner!B:B,0))</f>
        <v>3803</v>
      </c>
      <c r="C4463" s="111" t="s">
        <v>127</v>
      </c>
      <c r="D4463" s="111" t="s">
        <v>127</v>
      </c>
      <c r="E4463" s="111" t="s">
        <v>126</v>
      </c>
      <c r="F4463" s="111" t="s">
        <v>185</v>
      </c>
      <c r="G4463" s="111" t="s">
        <v>180</v>
      </c>
      <c r="H4463" s="111" t="s">
        <v>185</v>
      </c>
      <c r="I4463" s="111" t="s">
        <v>180</v>
      </c>
      <c r="J4463" t="str">
        <f t="shared" si="138"/>
        <v>3803SkogMineraljordLauvskogHøy</v>
      </c>
      <c r="K4463" s="111">
        <v>-3.6072016095960531</v>
      </c>
      <c r="L4463" s="111">
        <v>0.85306406685236758</v>
      </c>
      <c r="M4463" s="111">
        <v>6.3979989500968365E-2</v>
      </c>
      <c r="N4463" s="112">
        <f t="shared" si="139"/>
        <v>-2.6901575532427171</v>
      </c>
    </row>
    <row r="4464" spans="1:14" x14ac:dyDescent="0.25">
      <c r="A4464" s="111" t="s">
        <v>710</v>
      </c>
      <c r="B4464" s="111">
        <f>INDEX(kommuner!C:C,MATCH(_xlfn.NUMBERVALUE(A4464),kommuner!B:B,0))</f>
        <v>3803</v>
      </c>
      <c r="C4464" s="111" t="s">
        <v>127</v>
      </c>
      <c r="D4464" s="111" t="s">
        <v>127</v>
      </c>
      <c r="E4464" s="111" t="s">
        <v>126</v>
      </c>
      <c r="F4464" s="111" t="s">
        <v>185</v>
      </c>
      <c r="G4464" s="111" t="s">
        <v>167</v>
      </c>
      <c r="H4464" s="111" t="s">
        <v>185</v>
      </c>
      <c r="I4464" s="111" t="s">
        <v>167</v>
      </c>
      <c r="J4464" t="str">
        <f t="shared" si="138"/>
        <v>3803SkogMineraljordLauvskogImpediment</v>
      </c>
      <c r="K4464" s="111">
        <v>-1.1043030228661443</v>
      </c>
      <c r="L4464" s="111">
        <v>0.85306406685236758</v>
      </c>
      <c r="M4464" s="111">
        <v>6.3979989500968365E-2</v>
      </c>
      <c r="N4464" s="112">
        <f t="shared" si="139"/>
        <v>-0.18725896651280841</v>
      </c>
    </row>
    <row r="4465" spans="1:14" x14ac:dyDescent="0.25">
      <c r="A4465" s="111" t="s">
        <v>710</v>
      </c>
      <c r="B4465" s="111">
        <f>INDEX(kommuner!C:C,MATCH(_xlfn.NUMBERVALUE(A4465),kommuner!B:B,0))</f>
        <v>3803</v>
      </c>
      <c r="C4465" s="111" t="s">
        <v>127</v>
      </c>
      <c r="D4465" s="111" t="s">
        <v>127</v>
      </c>
      <c r="E4465" s="111" t="s">
        <v>126</v>
      </c>
      <c r="F4465" s="111" t="s">
        <v>185</v>
      </c>
      <c r="G4465" s="111" t="s">
        <v>190</v>
      </c>
      <c r="H4465" s="111" t="s">
        <v>185</v>
      </c>
      <c r="I4465" s="111" t="s">
        <v>190</v>
      </c>
      <c r="J4465" t="str">
        <f t="shared" si="138"/>
        <v>3803SkogMineraljordLauvskogLav</v>
      </c>
      <c r="K4465" s="111">
        <v>-8.9748170935426599E-2</v>
      </c>
      <c r="L4465" s="111">
        <v>0.85306406685236758</v>
      </c>
      <c r="M4465" s="111">
        <v>6.3979989500968365E-2</v>
      </c>
      <c r="N4465" s="112">
        <f t="shared" si="139"/>
        <v>0.82729588541790933</v>
      </c>
    </row>
    <row r="4466" spans="1:14" x14ac:dyDescent="0.25">
      <c r="A4466" s="111" t="s">
        <v>710</v>
      </c>
      <c r="B4466" s="111">
        <f>INDEX(kommuner!C:C,MATCH(_xlfn.NUMBERVALUE(A4466),kommuner!B:B,0))</f>
        <v>3803</v>
      </c>
      <c r="C4466" s="111" t="s">
        <v>127</v>
      </c>
      <c r="D4466" s="111" t="s">
        <v>127</v>
      </c>
      <c r="E4466" s="111" t="s">
        <v>126</v>
      </c>
      <c r="F4466" s="111" t="s">
        <v>185</v>
      </c>
      <c r="G4466" s="111" t="s">
        <v>173</v>
      </c>
      <c r="H4466" s="111" t="s">
        <v>185</v>
      </c>
      <c r="I4466" s="111" t="s">
        <v>173</v>
      </c>
      <c r="J4466" t="str">
        <f t="shared" si="138"/>
        <v>3803SkogMineraljordLauvskogMiddels</v>
      </c>
      <c r="K4466" s="111">
        <v>-2.4151390344437029</v>
      </c>
      <c r="L4466" s="111">
        <v>0.85306406685236758</v>
      </c>
      <c r="M4466" s="111">
        <v>6.3979989500968365E-2</v>
      </c>
      <c r="N4466" s="112">
        <f t="shared" si="139"/>
        <v>-1.4980949780903672</v>
      </c>
    </row>
    <row r="4467" spans="1:14" x14ac:dyDescent="0.25">
      <c r="A4467" s="111" t="s">
        <v>710</v>
      </c>
      <c r="B4467" s="111">
        <f>INDEX(kommuner!C:C,MATCH(_xlfn.NUMBERVALUE(A4467),kommuner!B:B,0))</f>
        <v>3803</v>
      </c>
      <c r="C4467" s="111" t="s">
        <v>127</v>
      </c>
      <c r="D4467" s="111" t="s">
        <v>127</v>
      </c>
      <c r="E4467" s="111" t="s">
        <v>126</v>
      </c>
      <c r="F4467" s="111" t="s">
        <v>185</v>
      </c>
      <c r="G4467" s="111" t="s">
        <v>186</v>
      </c>
      <c r="H4467" s="111" t="s">
        <v>185</v>
      </c>
      <c r="I4467" s="111" t="s">
        <v>186</v>
      </c>
      <c r="J4467" t="str">
        <f t="shared" si="138"/>
        <v>3803SkogMineraljordLauvskogSærs høy</v>
      </c>
      <c r="K4467" s="111">
        <v>-3.6560473259425113</v>
      </c>
      <c r="L4467" s="111">
        <v>0.85306406685236758</v>
      </c>
      <c r="M4467" s="111">
        <v>6.3979989500968365E-2</v>
      </c>
      <c r="N4467" s="112">
        <f t="shared" si="139"/>
        <v>-2.7390032695891753</v>
      </c>
    </row>
    <row r="4468" spans="1:14" x14ac:dyDescent="0.25">
      <c r="A4468" s="111" t="s">
        <v>710</v>
      </c>
      <c r="B4468" s="111">
        <f>INDEX(kommuner!C:C,MATCH(_xlfn.NUMBERVALUE(A4468),kommuner!B:B,0))</f>
        <v>3803</v>
      </c>
      <c r="C4468" s="111" t="s">
        <v>127</v>
      </c>
      <c r="D4468" s="111" t="s">
        <v>127</v>
      </c>
      <c r="E4468" s="111" t="s">
        <v>123</v>
      </c>
      <c r="F4468" s="111" t="s">
        <v>172</v>
      </c>
      <c r="G4468" s="111" t="s">
        <v>180</v>
      </c>
      <c r="H4468" s="111" t="s">
        <v>172</v>
      </c>
      <c r="I4468" s="111" t="s">
        <v>180</v>
      </c>
      <c r="J4468" t="str">
        <f t="shared" si="138"/>
        <v>3803SkogOrganisk jordBarskogHøy</v>
      </c>
      <c r="K4468" s="111">
        <v>-2.5184559031994138</v>
      </c>
      <c r="L4468" s="111">
        <v>0.92784825435236762</v>
      </c>
      <c r="M4468" s="111">
        <v>0.46518126042825314</v>
      </c>
      <c r="N4468" s="112">
        <f t="shared" si="139"/>
        <v>-1.1254263884187932</v>
      </c>
    </row>
    <row r="4469" spans="1:14" x14ac:dyDescent="0.25">
      <c r="A4469" s="111" t="s">
        <v>710</v>
      </c>
      <c r="B4469" s="111">
        <f>INDEX(kommuner!C:C,MATCH(_xlfn.NUMBERVALUE(A4469),kommuner!B:B,0))</f>
        <v>3803</v>
      </c>
      <c r="C4469" s="111" t="s">
        <v>127</v>
      </c>
      <c r="D4469" s="111" t="s">
        <v>127</v>
      </c>
      <c r="E4469" s="111" t="s">
        <v>123</v>
      </c>
      <c r="F4469" s="111" t="s">
        <v>172</v>
      </c>
      <c r="G4469" s="111" t="s">
        <v>167</v>
      </c>
      <c r="H4469" s="111" t="s">
        <v>172</v>
      </c>
      <c r="I4469" s="111" t="s">
        <v>167</v>
      </c>
      <c r="J4469" t="str">
        <f t="shared" si="138"/>
        <v>3803SkogOrganisk jordBarskogImpediment</v>
      </c>
      <c r="K4469" s="111">
        <v>-0.13011741963904588</v>
      </c>
      <c r="L4469" s="111">
        <v>0.92784825435236762</v>
      </c>
      <c r="M4469" s="111">
        <v>0.46510463492953991</v>
      </c>
      <c r="N4469" s="112">
        <f t="shared" si="139"/>
        <v>1.2628354696428616</v>
      </c>
    </row>
    <row r="4470" spans="1:14" x14ac:dyDescent="0.25">
      <c r="A4470" s="111" t="s">
        <v>710</v>
      </c>
      <c r="B4470" s="111">
        <f>INDEX(kommuner!C:C,MATCH(_xlfn.NUMBERVALUE(A4470),kommuner!B:B,0))</f>
        <v>3803</v>
      </c>
      <c r="C4470" s="111" t="s">
        <v>127</v>
      </c>
      <c r="D4470" s="111" t="s">
        <v>127</v>
      </c>
      <c r="E4470" s="111" t="s">
        <v>123</v>
      </c>
      <c r="F4470" s="111" t="s">
        <v>172</v>
      </c>
      <c r="G4470" s="111" t="s">
        <v>190</v>
      </c>
      <c r="H4470" s="111" t="s">
        <v>172</v>
      </c>
      <c r="I4470" s="111" t="s">
        <v>190</v>
      </c>
      <c r="J4470" t="str">
        <f t="shared" si="138"/>
        <v>3803SkogOrganisk jordBarskogLav</v>
      </c>
      <c r="K4470" s="111">
        <v>-0.50666953101693391</v>
      </c>
      <c r="L4470" s="111">
        <v>0.92784825435236762</v>
      </c>
      <c r="M4470" s="111">
        <v>0.46510463492953991</v>
      </c>
      <c r="N4470" s="112">
        <f t="shared" si="139"/>
        <v>0.88628335826497362</v>
      </c>
    </row>
    <row r="4471" spans="1:14" x14ac:dyDescent="0.25">
      <c r="A4471" s="111" t="s">
        <v>710</v>
      </c>
      <c r="B4471" s="111">
        <f>INDEX(kommuner!C:C,MATCH(_xlfn.NUMBERVALUE(A4471),kommuner!B:B,0))</f>
        <v>3803</v>
      </c>
      <c r="C4471" s="111" t="s">
        <v>127</v>
      </c>
      <c r="D4471" s="111" t="s">
        <v>127</v>
      </c>
      <c r="E4471" s="111" t="s">
        <v>123</v>
      </c>
      <c r="F4471" s="111" t="s">
        <v>172</v>
      </c>
      <c r="G4471" s="111" t="s">
        <v>173</v>
      </c>
      <c r="H4471" s="111" t="s">
        <v>172</v>
      </c>
      <c r="I4471" s="111" t="s">
        <v>173</v>
      </c>
      <c r="J4471" t="str">
        <f t="shared" si="138"/>
        <v>3803SkogOrganisk jordBarskogMiddels</v>
      </c>
      <c r="K4471" s="111">
        <v>-1.5571490961494638</v>
      </c>
      <c r="L4471" s="111">
        <v>0.92784825435236762</v>
      </c>
      <c r="M4471" s="111">
        <v>0.46518126042825314</v>
      </c>
      <c r="N4471" s="112">
        <f t="shared" si="139"/>
        <v>-0.16411958136884308</v>
      </c>
    </row>
    <row r="4472" spans="1:14" x14ac:dyDescent="0.25">
      <c r="A4472" s="111" t="s">
        <v>710</v>
      </c>
      <c r="B4472" s="111">
        <f>INDEX(kommuner!C:C,MATCH(_xlfn.NUMBERVALUE(A4472),kommuner!B:B,0))</f>
        <v>3803</v>
      </c>
      <c r="C4472" s="111" t="s">
        <v>127</v>
      </c>
      <c r="D4472" s="111" t="s">
        <v>127</v>
      </c>
      <c r="E4472" s="111" t="s">
        <v>123</v>
      </c>
      <c r="F4472" s="111" t="s">
        <v>172</v>
      </c>
      <c r="G4472" s="111" t="s">
        <v>186</v>
      </c>
      <c r="H4472" s="111" t="s">
        <v>172</v>
      </c>
      <c r="I4472" s="111" t="s">
        <v>186</v>
      </c>
      <c r="J4472" t="str">
        <f t="shared" si="138"/>
        <v>3803SkogOrganisk jordBarskogSærs høy</v>
      </c>
      <c r="K4472" s="111">
        <v>2.5548655235722699</v>
      </c>
      <c r="L4472" s="111">
        <v>0.92784825435236762</v>
      </c>
      <c r="M4472" s="111">
        <v>0.46518126042825314</v>
      </c>
      <c r="N4472" s="112">
        <f t="shared" si="139"/>
        <v>3.9478950383528906</v>
      </c>
    </row>
    <row r="4473" spans="1:14" x14ac:dyDescent="0.25">
      <c r="A4473" s="111" t="s">
        <v>710</v>
      </c>
      <c r="B4473" s="111">
        <f>INDEX(kommuner!C:C,MATCH(_xlfn.NUMBERVALUE(A4473),kommuner!B:B,0))</f>
        <v>3803</v>
      </c>
      <c r="C4473" s="111" t="s">
        <v>127</v>
      </c>
      <c r="D4473" s="111" t="s">
        <v>127</v>
      </c>
      <c r="E4473" s="111" t="s">
        <v>123</v>
      </c>
      <c r="F4473" s="111" t="s">
        <v>179</v>
      </c>
      <c r="G4473" s="111" t="s">
        <v>180</v>
      </c>
      <c r="H4473" s="111" t="s">
        <v>179</v>
      </c>
      <c r="I4473" s="111" t="s">
        <v>180</v>
      </c>
      <c r="J4473" t="str">
        <f t="shared" si="138"/>
        <v>3803SkogOrganisk jordBlandingsskogHøy</v>
      </c>
      <c r="K4473" s="111">
        <v>-5.5554344456832343</v>
      </c>
      <c r="L4473" s="111">
        <v>0.92784825435236762</v>
      </c>
      <c r="M4473" s="111">
        <v>0.46510463492953991</v>
      </c>
      <c r="N4473" s="112">
        <f t="shared" si="139"/>
        <v>-4.1624815564013264</v>
      </c>
    </row>
    <row r="4474" spans="1:14" x14ac:dyDescent="0.25">
      <c r="A4474" s="111" t="s">
        <v>710</v>
      </c>
      <c r="B4474" s="111">
        <f>INDEX(kommuner!C:C,MATCH(_xlfn.NUMBERVALUE(A4474),kommuner!B:B,0))</f>
        <v>3803</v>
      </c>
      <c r="C4474" s="111" t="s">
        <v>127</v>
      </c>
      <c r="D4474" s="111" t="s">
        <v>127</v>
      </c>
      <c r="E4474" s="111" t="s">
        <v>123</v>
      </c>
      <c r="F4474" s="111" t="s">
        <v>179</v>
      </c>
      <c r="G4474" s="111" t="s">
        <v>167</v>
      </c>
      <c r="H4474" s="111" t="s">
        <v>179</v>
      </c>
      <c r="I4474" s="111" t="s">
        <v>167</v>
      </c>
      <c r="J4474" t="str">
        <f t="shared" si="138"/>
        <v>3803SkogOrganisk jordBlandingsskogImpediment</v>
      </c>
      <c r="K4474" s="111">
        <v>-0.28586344175800005</v>
      </c>
      <c r="L4474" s="111">
        <v>0.92784825435236762</v>
      </c>
      <c r="M4474" s="111">
        <v>0.46510463492953991</v>
      </c>
      <c r="N4474" s="112">
        <f t="shared" si="139"/>
        <v>1.1070894475239075</v>
      </c>
    </row>
    <row r="4475" spans="1:14" x14ac:dyDescent="0.25">
      <c r="A4475" s="111" t="s">
        <v>710</v>
      </c>
      <c r="B4475" s="111">
        <f>INDEX(kommuner!C:C,MATCH(_xlfn.NUMBERVALUE(A4475),kommuner!B:B,0))</f>
        <v>3803</v>
      </c>
      <c r="C4475" s="111" t="s">
        <v>127</v>
      </c>
      <c r="D4475" s="111" t="s">
        <v>127</v>
      </c>
      <c r="E4475" s="111" t="s">
        <v>123</v>
      </c>
      <c r="F4475" s="111" t="s">
        <v>179</v>
      </c>
      <c r="G4475" s="111" t="s">
        <v>190</v>
      </c>
      <c r="H4475" s="111" t="s">
        <v>179</v>
      </c>
      <c r="I4475" s="111" t="s">
        <v>190</v>
      </c>
      <c r="J4475" t="str">
        <f t="shared" si="138"/>
        <v>3803SkogOrganisk jordBlandingsskogLav</v>
      </c>
      <c r="K4475" s="111">
        <v>-1.2347339377887629</v>
      </c>
      <c r="L4475" s="111">
        <v>0.92784825435236762</v>
      </c>
      <c r="M4475" s="111">
        <v>0.46510463492953991</v>
      </c>
      <c r="N4475" s="112">
        <f t="shared" si="139"/>
        <v>0.15821895149314458</v>
      </c>
    </row>
    <row r="4476" spans="1:14" x14ac:dyDescent="0.25">
      <c r="A4476" s="111" t="s">
        <v>710</v>
      </c>
      <c r="B4476" s="111">
        <f>INDEX(kommuner!C:C,MATCH(_xlfn.NUMBERVALUE(A4476),kommuner!B:B,0))</f>
        <v>3803</v>
      </c>
      <c r="C4476" s="111" t="s">
        <v>127</v>
      </c>
      <c r="D4476" s="111" t="s">
        <v>127</v>
      </c>
      <c r="E4476" s="111" t="s">
        <v>123</v>
      </c>
      <c r="F4476" s="111" t="s">
        <v>179</v>
      </c>
      <c r="G4476" s="111" t="s">
        <v>173</v>
      </c>
      <c r="H4476" s="111" t="s">
        <v>179</v>
      </c>
      <c r="I4476" s="111" t="s">
        <v>173</v>
      </c>
      <c r="J4476" t="str">
        <f t="shared" si="138"/>
        <v>3803SkogOrganisk jordBlandingsskogMiddels</v>
      </c>
      <c r="K4476" s="111">
        <v>-2.4239591752717748</v>
      </c>
      <c r="L4476" s="111">
        <v>0.92784825435236762</v>
      </c>
      <c r="M4476" s="111">
        <v>0.46510463492953991</v>
      </c>
      <c r="N4476" s="112">
        <f t="shared" si="139"/>
        <v>-1.0310062859898674</v>
      </c>
    </row>
    <row r="4477" spans="1:14" x14ac:dyDescent="0.25">
      <c r="A4477" s="111" t="s">
        <v>710</v>
      </c>
      <c r="B4477" s="111">
        <f>INDEX(kommuner!C:C,MATCH(_xlfn.NUMBERVALUE(A4477),kommuner!B:B,0))</f>
        <v>3803</v>
      </c>
      <c r="C4477" s="111" t="s">
        <v>127</v>
      </c>
      <c r="D4477" s="111" t="s">
        <v>127</v>
      </c>
      <c r="E4477" s="111" t="s">
        <v>123</v>
      </c>
      <c r="F4477" s="111" t="s">
        <v>179</v>
      </c>
      <c r="G4477" s="111" t="s">
        <v>186</v>
      </c>
      <c r="H4477" s="111" t="s">
        <v>179</v>
      </c>
      <c r="I4477" s="111" t="s">
        <v>186</v>
      </c>
      <c r="J4477" t="str">
        <f t="shared" si="138"/>
        <v>3803SkogOrganisk jordBlandingsskogSærs høy</v>
      </c>
      <c r="K4477" s="111">
        <v>-1.5726115302258048</v>
      </c>
      <c r="L4477" s="111">
        <v>0.92784825435236762</v>
      </c>
      <c r="M4477" s="111">
        <v>0.46510463492953991</v>
      </c>
      <c r="N4477" s="112">
        <f t="shared" si="139"/>
        <v>-0.17965864094389727</v>
      </c>
    </row>
    <row r="4478" spans="1:14" x14ac:dyDescent="0.25">
      <c r="A4478" s="111" t="s">
        <v>710</v>
      </c>
      <c r="B4478" s="111">
        <f>INDEX(kommuner!C:C,MATCH(_xlfn.NUMBERVALUE(A4478),kommuner!B:B,0))</f>
        <v>3803</v>
      </c>
      <c r="C4478" s="111" t="s">
        <v>127</v>
      </c>
      <c r="D4478" s="111" t="s">
        <v>127</v>
      </c>
      <c r="E4478" s="111" t="s">
        <v>123</v>
      </c>
      <c r="F4478" s="111" t="s">
        <v>185</v>
      </c>
      <c r="G4478" s="111" t="s">
        <v>180</v>
      </c>
      <c r="H4478" s="111" t="s">
        <v>185</v>
      </c>
      <c r="I4478" s="111" t="s">
        <v>180</v>
      </c>
      <c r="J4478" t="str">
        <f t="shared" si="138"/>
        <v>3803SkogOrganisk jordLauvskogHøy</v>
      </c>
      <c r="K4478" s="111">
        <v>-1.9913688882377358</v>
      </c>
      <c r="L4478" s="111">
        <v>0.92784825435236762</v>
      </c>
      <c r="M4478" s="111">
        <v>0.46510463492953991</v>
      </c>
      <c r="N4478" s="112">
        <f t="shared" si="139"/>
        <v>-0.59841599895582831</v>
      </c>
    </row>
    <row r="4479" spans="1:14" x14ac:dyDescent="0.25">
      <c r="A4479" s="111" t="s">
        <v>710</v>
      </c>
      <c r="B4479" s="111">
        <f>INDEX(kommuner!C:C,MATCH(_xlfn.NUMBERVALUE(A4479),kommuner!B:B,0))</f>
        <v>3803</v>
      </c>
      <c r="C4479" s="111" t="s">
        <v>127</v>
      </c>
      <c r="D4479" s="111" t="s">
        <v>127</v>
      </c>
      <c r="E4479" s="111" t="s">
        <v>123</v>
      </c>
      <c r="F4479" s="111" t="s">
        <v>185</v>
      </c>
      <c r="G4479" s="111" t="s">
        <v>167</v>
      </c>
      <c r="H4479" s="111" t="s">
        <v>185</v>
      </c>
      <c r="I4479" s="111" t="s">
        <v>167</v>
      </c>
      <c r="J4479" t="str">
        <f t="shared" si="138"/>
        <v>3803SkogOrganisk jordLauvskogImpediment</v>
      </c>
      <c r="K4479" s="111">
        <v>0.35000626494250675</v>
      </c>
      <c r="L4479" s="111">
        <v>0.92784825435236762</v>
      </c>
      <c r="M4479" s="111">
        <v>0.46510463492953991</v>
      </c>
      <c r="N4479" s="112">
        <f t="shared" si="139"/>
        <v>1.7429591542244141</v>
      </c>
    </row>
    <row r="4480" spans="1:14" x14ac:dyDescent="0.25">
      <c r="A4480" s="111" t="s">
        <v>710</v>
      </c>
      <c r="B4480" s="111">
        <f>INDEX(kommuner!C:C,MATCH(_xlfn.NUMBERVALUE(A4480),kommuner!B:B,0))</f>
        <v>3803</v>
      </c>
      <c r="C4480" s="111" t="s">
        <v>127</v>
      </c>
      <c r="D4480" s="111" t="s">
        <v>127</v>
      </c>
      <c r="E4480" s="111" t="s">
        <v>123</v>
      </c>
      <c r="F4480" s="111" t="s">
        <v>185</v>
      </c>
      <c r="G4480" s="111" t="s">
        <v>190</v>
      </c>
      <c r="H4480" s="111" t="s">
        <v>185</v>
      </c>
      <c r="I4480" s="111" t="s">
        <v>190</v>
      </c>
      <c r="J4480" t="str">
        <f t="shared" si="138"/>
        <v>3803SkogOrganisk jordLauvskogLav</v>
      </c>
      <c r="K4480" s="111">
        <v>1.1144075558526714</v>
      </c>
      <c r="L4480" s="111">
        <v>0.92784825435236762</v>
      </c>
      <c r="M4480" s="111">
        <v>0.46510463492953991</v>
      </c>
      <c r="N4480" s="112">
        <f t="shared" si="139"/>
        <v>2.5073604451345788</v>
      </c>
    </row>
    <row r="4481" spans="1:14" x14ac:dyDescent="0.25">
      <c r="A4481" s="111" t="s">
        <v>710</v>
      </c>
      <c r="B4481" s="111">
        <f>INDEX(kommuner!C:C,MATCH(_xlfn.NUMBERVALUE(A4481),kommuner!B:B,0))</f>
        <v>3803</v>
      </c>
      <c r="C4481" s="111" t="s">
        <v>127</v>
      </c>
      <c r="D4481" s="111" t="s">
        <v>127</v>
      </c>
      <c r="E4481" s="111" t="s">
        <v>123</v>
      </c>
      <c r="F4481" s="111" t="s">
        <v>185</v>
      </c>
      <c r="G4481" s="111" t="s">
        <v>173</v>
      </c>
      <c r="H4481" s="111" t="s">
        <v>185</v>
      </c>
      <c r="I4481" s="111" t="s">
        <v>173</v>
      </c>
      <c r="J4481" t="str">
        <f t="shared" si="138"/>
        <v>3803SkogOrganisk jordLauvskogMiddels</v>
      </c>
      <c r="K4481" s="111">
        <v>-0.62664468270982987</v>
      </c>
      <c r="L4481" s="111">
        <v>0.92784825435236762</v>
      </c>
      <c r="M4481" s="111">
        <v>0.46510463492953991</v>
      </c>
      <c r="N4481" s="112">
        <f t="shared" si="139"/>
        <v>0.76630820657207765</v>
      </c>
    </row>
    <row r="4482" spans="1:14" x14ac:dyDescent="0.25">
      <c r="A4482" s="111" t="s">
        <v>710</v>
      </c>
      <c r="B4482" s="111">
        <f>INDEX(kommuner!C:C,MATCH(_xlfn.NUMBERVALUE(A4482),kommuner!B:B,0))</f>
        <v>3803</v>
      </c>
      <c r="C4482" s="111" t="s">
        <v>127</v>
      </c>
      <c r="D4482" s="111" t="s">
        <v>127</v>
      </c>
      <c r="E4482" s="111" t="s">
        <v>123</v>
      </c>
      <c r="F4482" s="111" t="s">
        <v>185</v>
      </c>
      <c r="G4482" s="111" t="s">
        <v>186</v>
      </c>
      <c r="H4482" s="111" t="s">
        <v>185</v>
      </c>
      <c r="I4482" s="111" t="s">
        <v>186</v>
      </c>
      <c r="J4482" t="str">
        <f t="shared" si="138"/>
        <v>3803SkogOrganisk jordLauvskogSærs høy</v>
      </c>
      <c r="K4482" s="111">
        <v>-1.8997279926091779</v>
      </c>
      <c r="L4482" s="111">
        <v>0.92784825435236762</v>
      </c>
      <c r="M4482" s="111">
        <v>0.46510463492953991</v>
      </c>
      <c r="N4482" s="112">
        <f t="shared" si="139"/>
        <v>-0.50677510332727038</v>
      </c>
    </row>
    <row r="4483" spans="1:14" x14ac:dyDescent="0.25">
      <c r="A4483" s="111" t="s">
        <v>710</v>
      </c>
      <c r="B4483" s="111">
        <f>INDEX(kommuner!C:C,MATCH(_xlfn.NUMBERVALUE(A4483),kommuner!B:B,0))</f>
        <v>3803</v>
      </c>
      <c r="C4483" s="111" t="s">
        <v>83</v>
      </c>
      <c r="D4483" s="111" t="s">
        <v>83</v>
      </c>
      <c r="E4483" s="111" t="s">
        <v>126</v>
      </c>
      <c r="F4483" s="111" t="s">
        <v>139</v>
      </c>
      <c r="G4483" s="111" t="s">
        <v>139</v>
      </c>
      <c r="H4483" s="111" t="s">
        <v>139</v>
      </c>
      <c r="I4483" s="111" t="s">
        <v>139</v>
      </c>
      <c r="J4483" t="str">
        <f t="shared" ref="J4483:J4546" si="140">B4483&amp;C4483&amp;E4483&amp;IF(C4483="Skog",F4483&amp;G4483,"")</f>
        <v>3803Utbygd arealMineraljord</v>
      </c>
      <c r="K4483" s="111">
        <v>0.42279414509845159</v>
      </c>
      <c r="L4483" s="111">
        <v>0</v>
      </c>
      <c r="M4483" s="111">
        <v>1.303047089454229E-2</v>
      </c>
      <c r="N4483" s="112">
        <f t="shared" ref="N4483:N4546" si="141">SUM(K4483:M4483)</f>
        <v>0.43582461599299388</v>
      </c>
    </row>
    <row r="4484" spans="1:14" x14ac:dyDescent="0.25">
      <c r="A4484" s="111" t="s">
        <v>710</v>
      </c>
      <c r="B4484" s="111">
        <f>INDEX(kommuner!C:C,MATCH(_xlfn.NUMBERVALUE(A4484),kommuner!B:B,0))</f>
        <v>3803</v>
      </c>
      <c r="C4484" s="111" t="s">
        <v>83</v>
      </c>
      <c r="D4484" s="111" t="s">
        <v>83</v>
      </c>
      <c r="E4484" s="111" t="s">
        <v>123</v>
      </c>
      <c r="F4484" s="111" t="s">
        <v>139</v>
      </c>
      <c r="G4484" s="111" t="s">
        <v>139</v>
      </c>
      <c r="H4484" s="111" t="s">
        <v>139</v>
      </c>
      <c r="I4484" s="111" t="s">
        <v>139</v>
      </c>
      <c r="J4484" t="str">
        <f t="shared" si="140"/>
        <v>3803Utbygd arealOrganisk jord</v>
      </c>
      <c r="K4484" s="111">
        <v>29.011421395201612</v>
      </c>
      <c r="L4484" s="111">
        <v>0</v>
      </c>
      <c r="M4484" s="111">
        <v>1.303047089454229E-2</v>
      </c>
      <c r="N4484" s="112">
        <f t="shared" si="141"/>
        <v>29.024451866096154</v>
      </c>
    </row>
    <row r="4485" spans="1:14" x14ac:dyDescent="0.25">
      <c r="A4485" s="111" t="s">
        <v>710</v>
      </c>
      <c r="B4485" s="111">
        <f>INDEX(kommuner!C:C,MATCH(_xlfn.NUMBERVALUE(A4485),kommuner!B:B,0))</f>
        <v>3803</v>
      </c>
      <c r="C4485" s="111" t="s">
        <v>181</v>
      </c>
      <c r="D4485" s="111" t="s">
        <v>181</v>
      </c>
      <c r="E4485" s="111" t="s">
        <v>123</v>
      </c>
      <c r="F4485" s="111" t="s">
        <v>139</v>
      </c>
      <c r="G4485" s="111" t="s">
        <v>139</v>
      </c>
      <c r="H4485" s="111" t="s">
        <v>139</v>
      </c>
      <c r="I4485" s="111" t="s">
        <v>139</v>
      </c>
      <c r="J4485" t="str">
        <f t="shared" si="140"/>
        <v>3803Vann og myrOrganisk jord</v>
      </c>
      <c r="K4485" s="111">
        <v>-0.31088998224577308</v>
      </c>
      <c r="L4485" s="111">
        <v>0</v>
      </c>
      <c r="M4485" s="111">
        <v>0</v>
      </c>
      <c r="N4485" s="112">
        <f t="shared" si="141"/>
        <v>-0.31088998224577308</v>
      </c>
    </row>
    <row r="4486" spans="1:14" x14ac:dyDescent="0.25">
      <c r="A4486" s="111" t="s">
        <v>711</v>
      </c>
      <c r="B4486" s="111">
        <f>INDEX(kommuner!C:C,MATCH(_xlfn.NUMBERVALUE(A4486),kommuner!B:B,0))</f>
        <v>3811</v>
      </c>
      <c r="C4486" s="111" t="s">
        <v>82</v>
      </c>
      <c r="D4486" s="111" t="s">
        <v>82</v>
      </c>
      <c r="E4486" s="111" t="s">
        <v>126</v>
      </c>
      <c r="F4486" s="111" t="s">
        <v>139</v>
      </c>
      <c r="G4486" s="111" t="s">
        <v>139</v>
      </c>
      <c r="H4486" s="111" t="s">
        <v>139</v>
      </c>
      <c r="I4486" s="111" t="s">
        <v>139</v>
      </c>
      <c r="J4486" t="str">
        <f t="shared" si="140"/>
        <v>3811Annen utmarkMineraljord</v>
      </c>
      <c r="K4486" s="111">
        <v>-0.16852781479621071</v>
      </c>
      <c r="L4486" s="111">
        <v>0</v>
      </c>
      <c r="M4486" s="111">
        <v>0</v>
      </c>
      <c r="N4486" s="112">
        <f t="shared" si="141"/>
        <v>-0.16852781479621071</v>
      </c>
    </row>
    <row r="4487" spans="1:14" x14ac:dyDescent="0.25">
      <c r="A4487" s="111" t="s">
        <v>711</v>
      </c>
      <c r="B4487" s="111">
        <f>INDEX(kommuner!C:C,MATCH(_xlfn.NUMBERVALUE(A4487),kommuner!B:B,0))</f>
        <v>3811</v>
      </c>
      <c r="C4487" s="111" t="s">
        <v>121</v>
      </c>
      <c r="D4487" s="111" t="s">
        <v>121</v>
      </c>
      <c r="E4487" s="111" t="s">
        <v>126</v>
      </c>
      <c r="F4487" s="111" t="s">
        <v>139</v>
      </c>
      <c r="G4487" s="111" t="s">
        <v>139</v>
      </c>
      <c r="H4487" s="111" t="s">
        <v>139</v>
      </c>
      <c r="I4487" s="111" t="s">
        <v>139</v>
      </c>
      <c r="J4487" t="str">
        <f t="shared" si="140"/>
        <v>3811BeiteMineraljord</v>
      </c>
      <c r="K4487" s="111">
        <v>-0.43305842942580308</v>
      </c>
      <c r="L4487" s="111">
        <v>0</v>
      </c>
      <c r="M4487" s="111">
        <v>1.2448711246839999E-7</v>
      </c>
      <c r="N4487" s="112">
        <f t="shared" si="141"/>
        <v>-0.43305830493869063</v>
      </c>
    </row>
    <row r="4488" spans="1:14" x14ac:dyDescent="0.25">
      <c r="A4488" s="111" t="s">
        <v>711</v>
      </c>
      <c r="B4488" s="111">
        <f>INDEX(kommuner!C:C,MATCH(_xlfn.NUMBERVALUE(A4488),kommuner!B:B,0))</f>
        <v>3811</v>
      </c>
      <c r="C4488" s="111" t="s">
        <v>121</v>
      </c>
      <c r="D4488" s="111" t="s">
        <v>121</v>
      </c>
      <c r="E4488" s="111" t="s">
        <v>123</v>
      </c>
      <c r="F4488" s="111" t="s">
        <v>139</v>
      </c>
      <c r="G4488" s="111" t="s">
        <v>139</v>
      </c>
      <c r="H4488" s="111" t="s">
        <v>139</v>
      </c>
      <c r="I4488" s="111" t="s">
        <v>139</v>
      </c>
      <c r="J4488" t="str">
        <f t="shared" si="140"/>
        <v>3811BeiteOrganisk jord</v>
      </c>
      <c r="K4488" s="111">
        <v>12.077525935985037</v>
      </c>
      <c r="L4488" s="111">
        <v>1.6412500000000001</v>
      </c>
      <c r="M4488" s="111">
        <v>0</v>
      </c>
      <c r="N4488" s="112">
        <f t="shared" si="141"/>
        <v>13.718775935985036</v>
      </c>
    </row>
    <row r="4489" spans="1:14" x14ac:dyDescent="0.25">
      <c r="A4489" s="111" t="s">
        <v>711</v>
      </c>
      <c r="B4489" s="111">
        <f>INDEX(kommuner!C:C,MATCH(_xlfn.NUMBERVALUE(A4489),kommuner!B:B,0))</f>
        <v>3811</v>
      </c>
      <c r="C4489" s="111" t="s">
        <v>84</v>
      </c>
      <c r="D4489" s="111" t="s">
        <v>84</v>
      </c>
      <c r="E4489" s="111" t="s">
        <v>126</v>
      </c>
      <c r="F4489" s="111" t="s">
        <v>139</v>
      </c>
      <c r="G4489" s="111" t="s">
        <v>139</v>
      </c>
      <c r="H4489" s="111" t="s">
        <v>139</v>
      </c>
      <c r="I4489" s="111" t="s">
        <v>139</v>
      </c>
      <c r="J4489" t="str">
        <f t="shared" si="140"/>
        <v>3811Dyrket markMineraljord</v>
      </c>
      <c r="K4489" s="111">
        <v>-0.2187831800484587</v>
      </c>
      <c r="L4489" s="111">
        <v>0</v>
      </c>
      <c r="M4489" s="111">
        <v>0</v>
      </c>
      <c r="N4489" s="112">
        <f t="shared" si="141"/>
        <v>-0.2187831800484587</v>
      </c>
    </row>
    <row r="4490" spans="1:14" x14ac:dyDescent="0.25">
      <c r="A4490" s="111" t="s">
        <v>711</v>
      </c>
      <c r="B4490" s="111">
        <f>INDEX(kommuner!C:C,MATCH(_xlfn.NUMBERVALUE(A4490),kommuner!B:B,0))</f>
        <v>3811</v>
      </c>
      <c r="C4490" s="111" t="s">
        <v>84</v>
      </c>
      <c r="D4490" s="111" t="s">
        <v>84</v>
      </c>
      <c r="E4490" s="111" t="s">
        <v>123</v>
      </c>
      <c r="F4490" s="111" t="s">
        <v>139</v>
      </c>
      <c r="G4490" s="111" t="s">
        <v>139</v>
      </c>
      <c r="H4490" s="111" t="s">
        <v>139</v>
      </c>
      <c r="I4490" s="111" t="s">
        <v>139</v>
      </c>
      <c r="J4490" t="str">
        <f t="shared" si="140"/>
        <v>3811Dyrket markOrganisk jord</v>
      </c>
      <c r="K4490" s="111">
        <v>28.726149366675592</v>
      </c>
      <c r="L4490" s="111">
        <v>1.45625</v>
      </c>
      <c r="M4490" s="111">
        <v>0</v>
      </c>
      <c r="N4490" s="112">
        <f t="shared" si="141"/>
        <v>30.182399366675593</v>
      </c>
    </row>
    <row r="4491" spans="1:14" x14ac:dyDescent="0.25">
      <c r="A4491" s="111" t="s">
        <v>711</v>
      </c>
      <c r="B4491" s="111">
        <f>INDEX(kommuner!C:C,MATCH(_xlfn.NUMBERVALUE(A4491),kommuner!B:B,0))</f>
        <v>3811</v>
      </c>
      <c r="C4491" s="111" t="s">
        <v>127</v>
      </c>
      <c r="D4491" s="111" t="s">
        <v>127</v>
      </c>
      <c r="E4491" s="111" t="s">
        <v>126</v>
      </c>
      <c r="F4491" s="111" t="s">
        <v>172</v>
      </c>
      <c r="G4491" s="111" t="s">
        <v>180</v>
      </c>
      <c r="H4491" s="111" t="s">
        <v>172</v>
      </c>
      <c r="I4491" s="111" t="s">
        <v>180</v>
      </c>
      <c r="J4491" t="str">
        <f t="shared" si="140"/>
        <v>3811SkogMineraljordBarskogHøy</v>
      </c>
      <c r="K4491" s="111">
        <v>-4.2610596243420318</v>
      </c>
      <c r="L4491" s="111">
        <v>0.85306406685236758</v>
      </c>
      <c r="M4491" s="111">
        <v>6.4056614999681585E-2</v>
      </c>
      <c r="N4491" s="112">
        <f t="shared" si="141"/>
        <v>-3.3439389424899826</v>
      </c>
    </row>
    <row r="4492" spans="1:14" x14ac:dyDescent="0.25">
      <c r="A4492" s="111" t="s">
        <v>711</v>
      </c>
      <c r="B4492" s="111">
        <f>INDEX(kommuner!C:C,MATCH(_xlfn.NUMBERVALUE(A4492),kommuner!B:B,0))</f>
        <v>3811</v>
      </c>
      <c r="C4492" s="111" t="s">
        <v>127</v>
      </c>
      <c r="D4492" s="111" t="s">
        <v>127</v>
      </c>
      <c r="E4492" s="111" t="s">
        <v>126</v>
      </c>
      <c r="F4492" s="111" t="s">
        <v>172</v>
      </c>
      <c r="G4492" s="111" t="s">
        <v>167</v>
      </c>
      <c r="H4492" s="111" t="s">
        <v>172</v>
      </c>
      <c r="I4492" s="111" t="s">
        <v>167</v>
      </c>
      <c r="J4492" t="str">
        <f t="shared" si="140"/>
        <v>3811SkogMineraljordBarskogImpediment</v>
      </c>
      <c r="K4492" s="111">
        <v>-1.5740166960016819</v>
      </c>
      <c r="L4492" s="111">
        <v>0.85306406685236758</v>
      </c>
      <c r="M4492" s="111">
        <v>6.3979989500968365E-2</v>
      </c>
      <c r="N4492" s="112">
        <f t="shared" si="141"/>
        <v>-0.65697263964834596</v>
      </c>
    </row>
    <row r="4493" spans="1:14" x14ac:dyDescent="0.25">
      <c r="A4493" s="111" t="s">
        <v>711</v>
      </c>
      <c r="B4493" s="111">
        <f>INDEX(kommuner!C:C,MATCH(_xlfn.NUMBERVALUE(A4493),kommuner!B:B,0))</f>
        <v>3811</v>
      </c>
      <c r="C4493" s="111" t="s">
        <v>127</v>
      </c>
      <c r="D4493" s="111" t="s">
        <v>127</v>
      </c>
      <c r="E4493" s="111" t="s">
        <v>126</v>
      </c>
      <c r="F4493" s="111" t="s">
        <v>172</v>
      </c>
      <c r="G4493" s="111" t="s">
        <v>190</v>
      </c>
      <c r="H4493" s="111" t="s">
        <v>172</v>
      </c>
      <c r="I4493" s="111" t="s">
        <v>190</v>
      </c>
      <c r="J4493" t="str">
        <f t="shared" si="140"/>
        <v>3811SkogMineraljordBarskogLav</v>
      </c>
      <c r="K4493" s="111">
        <v>-2.1094741240186856</v>
      </c>
      <c r="L4493" s="111">
        <v>0.85306406685236758</v>
      </c>
      <c r="M4493" s="111">
        <v>6.3979989500968365E-2</v>
      </c>
      <c r="N4493" s="112">
        <f t="shared" si="141"/>
        <v>-1.1924300676653499</v>
      </c>
    </row>
    <row r="4494" spans="1:14" x14ac:dyDescent="0.25">
      <c r="A4494" s="111" t="s">
        <v>711</v>
      </c>
      <c r="B4494" s="111">
        <f>INDEX(kommuner!C:C,MATCH(_xlfn.NUMBERVALUE(A4494),kommuner!B:B,0))</f>
        <v>3811</v>
      </c>
      <c r="C4494" s="111" t="s">
        <v>127</v>
      </c>
      <c r="D4494" s="111" t="s">
        <v>127</v>
      </c>
      <c r="E4494" s="111" t="s">
        <v>126</v>
      </c>
      <c r="F4494" s="111" t="s">
        <v>172</v>
      </c>
      <c r="G4494" s="111" t="s">
        <v>173</v>
      </c>
      <c r="H4494" s="111" t="s">
        <v>172</v>
      </c>
      <c r="I4494" s="111" t="s">
        <v>173</v>
      </c>
      <c r="J4494" t="str">
        <f t="shared" si="140"/>
        <v>3811SkogMineraljordBarskogMiddels</v>
      </c>
      <c r="K4494" s="111">
        <v>-2.8820985952554645</v>
      </c>
      <c r="L4494" s="111">
        <v>0.85306406685236758</v>
      </c>
      <c r="M4494" s="111">
        <v>6.4056614999681585E-2</v>
      </c>
      <c r="N4494" s="112">
        <f t="shared" si="141"/>
        <v>-1.9649779134034155</v>
      </c>
    </row>
    <row r="4495" spans="1:14" x14ac:dyDescent="0.25">
      <c r="A4495" s="111" t="s">
        <v>711</v>
      </c>
      <c r="B4495" s="111">
        <f>INDEX(kommuner!C:C,MATCH(_xlfn.NUMBERVALUE(A4495),kommuner!B:B,0))</f>
        <v>3811</v>
      </c>
      <c r="C4495" s="111" t="s">
        <v>127</v>
      </c>
      <c r="D4495" s="111" t="s">
        <v>127</v>
      </c>
      <c r="E4495" s="111" t="s">
        <v>126</v>
      </c>
      <c r="F4495" s="111" t="s">
        <v>172</v>
      </c>
      <c r="G4495" s="111" t="s">
        <v>186</v>
      </c>
      <c r="H4495" s="111" t="s">
        <v>172</v>
      </c>
      <c r="I4495" s="111" t="s">
        <v>186</v>
      </c>
      <c r="J4495" t="str">
        <f t="shared" si="140"/>
        <v>3811SkogMineraljordBarskogSærs høy</v>
      </c>
      <c r="K4495" s="111">
        <v>0.12072674540874306</v>
      </c>
      <c r="L4495" s="111">
        <v>0.85306406685236758</v>
      </c>
      <c r="M4495" s="111">
        <v>6.4056614999681585E-2</v>
      </c>
      <c r="N4495" s="112">
        <f t="shared" si="141"/>
        <v>1.0378474272607923</v>
      </c>
    </row>
    <row r="4496" spans="1:14" x14ac:dyDescent="0.25">
      <c r="A4496" s="111" t="s">
        <v>711</v>
      </c>
      <c r="B4496" s="111">
        <f>INDEX(kommuner!C:C,MATCH(_xlfn.NUMBERVALUE(A4496),kommuner!B:B,0))</f>
        <v>3811</v>
      </c>
      <c r="C4496" s="111" t="s">
        <v>127</v>
      </c>
      <c r="D4496" s="111" t="s">
        <v>127</v>
      </c>
      <c r="E4496" s="111" t="s">
        <v>126</v>
      </c>
      <c r="F4496" s="111" t="s">
        <v>179</v>
      </c>
      <c r="G4496" s="111" t="s">
        <v>180</v>
      </c>
      <c r="H4496" s="111" t="s">
        <v>179</v>
      </c>
      <c r="I4496" s="111" t="s">
        <v>180</v>
      </c>
      <c r="J4496" t="str">
        <f t="shared" si="140"/>
        <v>3811SkogMineraljordBlandingsskogHøy</v>
      </c>
      <c r="K4496" s="111">
        <v>-8.5703651807373102</v>
      </c>
      <c r="L4496" s="111">
        <v>0.85306406685236758</v>
      </c>
      <c r="M4496" s="111">
        <v>6.3979989500968365E-2</v>
      </c>
      <c r="N4496" s="112">
        <f t="shared" si="141"/>
        <v>-7.6533211243839743</v>
      </c>
    </row>
    <row r="4497" spans="1:14" x14ac:dyDescent="0.25">
      <c r="A4497" s="111" t="s">
        <v>711</v>
      </c>
      <c r="B4497" s="111">
        <f>INDEX(kommuner!C:C,MATCH(_xlfn.NUMBERVALUE(A4497),kommuner!B:B,0))</f>
        <v>3811</v>
      </c>
      <c r="C4497" s="111" t="s">
        <v>127</v>
      </c>
      <c r="D4497" s="111" t="s">
        <v>127</v>
      </c>
      <c r="E4497" s="111" t="s">
        <v>126</v>
      </c>
      <c r="F4497" s="111" t="s">
        <v>179</v>
      </c>
      <c r="G4497" s="111" t="s">
        <v>167</v>
      </c>
      <c r="H4497" s="111" t="s">
        <v>179</v>
      </c>
      <c r="I4497" s="111" t="s">
        <v>167</v>
      </c>
      <c r="J4497" t="str">
        <f t="shared" si="140"/>
        <v>3811SkogMineraljordBlandingsskogImpediment</v>
      </c>
      <c r="K4497" s="111">
        <v>-2.0950685747655116</v>
      </c>
      <c r="L4497" s="111">
        <v>0.85306406685236758</v>
      </c>
      <c r="M4497" s="111">
        <v>6.3979989500968365E-2</v>
      </c>
      <c r="N4497" s="112">
        <f t="shared" si="141"/>
        <v>-1.1780245184121758</v>
      </c>
    </row>
    <row r="4498" spans="1:14" x14ac:dyDescent="0.25">
      <c r="A4498" s="111" t="s">
        <v>711</v>
      </c>
      <c r="B4498" s="111">
        <f>INDEX(kommuner!C:C,MATCH(_xlfn.NUMBERVALUE(A4498),kommuner!B:B,0))</f>
        <v>3811</v>
      </c>
      <c r="C4498" s="111" t="s">
        <v>127</v>
      </c>
      <c r="D4498" s="111" t="s">
        <v>127</v>
      </c>
      <c r="E4498" s="111" t="s">
        <v>126</v>
      </c>
      <c r="F4498" s="111" t="s">
        <v>179</v>
      </c>
      <c r="G4498" s="111" t="s">
        <v>190</v>
      </c>
      <c r="H4498" s="111" t="s">
        <v>179</v>
      </c>
      <c r="I4498" s="111" t="s">
        <v>190</v>
      </c>
      <c r="J4498" t="str">
        <f t="shared" si="140"/>
        <v>3811SkogMineraljordBlandingsskogLav</v>
      </c>
      <c r="K4498" s="111">
        <v>-3.814060654162915</v>
      </c>
      <c r="L4498" s="111">
        <v>0.85306406685236758</v>
      </c>
      <c r="M4498" s="111">
        <v>6.3979989500968365E-2</v>
      </c>
      <c r="N4498" s="112">
        <f t="shared" si="141"/>
        <v>-2.897016597809579</v>
      </c>
    </row>
    <row r="4499" spans="1:14" x14ac:dyDescent="0.25">
      <c r="A4499" s="111" t="s">
        <v>711</v>
      </c>
      <c r="B4499" s="111">
        <f>INDEX(kommuner!C:C,MATCH(_xlfn.NUMBERVALUE(A4499),kommuner!B:B,0))</f>
        <v>3811</v>
      </c>
      <c r="C4499" s="111" t="s">
        <v>127</v>
      </c>
      <c r="D4499" s="111" t="s">
        <v>127</v>
      </c>
      <c r="E4499" s="111" t="s">
        <v>126</v>
      </c>
      <c r="F4499" s="111" t="s">
        <v>179</v>
      </c>
      <c r="G4499" s="111" t="s">
        <v>173</v>
      </c>
      <c r="H4499" s="111" t="s">
        <v>179</v>
      </c>
      <c r="I4499" s="111" t="s">
        <v>173</v>
      </c>
      <c r="J4499" t="str">
        <f t="shared" si="140"/>
        <v>3811SkogMineraljordBlandingsskogMiddels</v>
      </c>
      <c r="K4499" s="111">
        <v>-4.5623521854183373</v>
      </c>
      <c r="L4499" s="111">
        <v>0.85306406685236758</v>
      </c>
      <c r="M4499" s="111">
        <v>6.3979989500968365E-2</v>
      </c>
      <c r="N4499" s="112">
        <f t="shared" si="141"/>
        <v>-3.6453081290650013</v>
      </c>
    </row>
    <row r="4500" spans="1:14" x14ac:dyDescent="0.25">
      <c r="A4500" s="111" t="s">
        <v>711</v>
      </c>
      <c r="B4500" s="111">
        <f>INDEX(kommuner!C:C,MATCH(_xlfn.NUMBERVALUE(A4500),kommuner!B:B,0))</f>
        <v>3811</v>
      </c>
      <c r="C4500" s="111" t="s">
        <v>127</v>
      </c>
      <c r="D4500" s="111" t="s">
        <v>127</v>
      </c>
      <c r="E4500" s="111" t="s">
        <v>126</v>
      </c>
      <c r="F4500" s="111" t="s">
        <v>179</v>
      </c>
      <c r="G4500" s="111" t="s">
        <v>186</v>
      </c>
      <c r="H4500" s="111" t="s">
        <v>179</v>
      </c>
      <c r="I4500" s="111" t="s">
        <v>186</v>
      </c>
      <c r="J4500" t="str">
        <f t="shared" si="140"/>
        <v>3811SkogMineraljordBlandingsskogSærs høy</v>
      </c>
      <c r="K4500" s="111">
        <v>-2.9395925245326562</v>
      </c>
      <c r="L4500" s="111">
        <v>0.85306406685236758</v>
      </c>
      <c r="M4500" s="111">
        <v>6.3979989500968365E-2</v>
      </c>
      <c r="N4500" s="112">
        <f t="shared" si="141"/>
        <v>-2.0225484681793202</v>
      </c>
    </row>
    <row r="4501" spans="1:14" x14ac:dyDescent="0.25">
      <c r="A4501" s="111" t="s">
        <v>711</v>
      </c>
      <c r="B4501" s="111">
        <f>INDEX(kommuner!C:C,MATCH(_xlfn.NUMBERVALUE(A4501),kommuner!B:B,0))</f>
        <v>3811</v>
      </c>
      <c r="C4501" s="111" t="s">
        <v>127</v>
      </c>
      <c r="D4501" s="111" t="s">
        <v>127</v>
      </c>
      <c r="E4501" s="111" t="s">
        <v>126</v>
      </c>
      <c r="F4501" s="111" t="s">
        <v>185</v>
      </c>
      <c r="G4501" s="111" t="s">
        <v>180</v>
      </c>
      <c r="H4501" s="111" t="s">
        <v>185</v>
      </c>
      <c r="I4501" s="111" t="s">
        <v>180</v>
      </c>
      <c r="J4501" t="str">
        <f t="shared" si="140"/>
        <v>3811SkogMineraljordLauvskogHøy</v>
      </c>
      <c r="K4501" s="111">
        <v>-3.6072016095960531</v>
      </c>
      <c r="L4501" s="111">
        <v>0.85306406685236758</v>
      </c>
      <c r="M4501" s="111">
        <v>6.3979989500968365E-2</v>
      </c>
      <c r="N4501" s="112">
        <f t="shared" si="141"/>
        <v>-2.6901575532427171</v>
      </c>
    </row>
    <row r="4502" spans="1:14" x14ac:dyDescent="0.25">
      <c r="A4502" s="111" t="s">
        <v>711</v>
      </c>
      <c r="B4502" s="111">
        <f>INDEX(kommuner!C:C,MATCH(_xlfn.NUMBERVALUE(A4502),kommuner!B:B,0))</f>
        <v>3811</v>
      </c>
      <c r="C4502" s="111" t="s">
        <v>127</v>
      </c>
      <c r="D4502" s="111" t="s">
        <v>127</v>
      </c>
      <c r="E4502" s="111" t="s">
        <v>126</v>
      </c>
      <c r="F4502" s="111" t="s">
        <v>185</v>
      </c>
      <c r="G4502" s="111" t="s">
        <v>167</v>
      </c>
      <c r="H4502" s="111" t="s">
        <v>185</v>
      </c>
      <c r="I4502" s="111" t="s">
        <v>167</v>
      </c>
      <c r="J4502" t="str">
        <f t="shared" si="140"/>
        <v>3811SkogMineraljordLauvskogImpediment</v>
      </c>
      <c r="K4502" s="111">
        <v>-1.1043030228661443</v>
      </c>
      <c r="L4502" s="111">
        <v>0.85306406685236758</v>
      </c>
      <c r="M4502" s="111">
        <v>6.3979989500968365E-2</v>
      </c>
      <c r="N4502" s="112">
        <f t="shared" si="141"/>
        <v>-0.18725896651280841</v>
      </c>
    </row>
    <row r="4503" spans="1:14" x14ac:dyDescent="0.25">
      <c r="A4503" s="111" t="s">
        <v>711</v>
      </c>
      <c r="B4503" s="111">
        <f>INDEX(kommuner!C:C,MATCH(_xlfn.NUMBERVALUE(A4503),kommuner!B:B,0))</f>
        <v>3811</v>
      </c>
      <c r="C4503" s="111" t="s">
        <v>127</v>
      </c>
      <c r="D4503" s="111" t="s">
        <v>127</v>
      </c>
      <c r="E4503" s="111" t="s">
        <v>126</v>
      </c>
      <c r="F4503" s="111" t="s">
        <v>185</v>
      </c>
      <c r="G4503" s="111" t="s">
        <v>190</v>
      </c>
      <c r="H4503" s="111" t="s">
        <v>185</v>
      </c>
      <c r="I4503" s="111" t="s">
        <v>190</v>
      </c>
      <c r="J4503" t="str">
        <f t="shared" si="140"/>
        <v>3811SkogMineraljordLauvskogLav</v>
      </c>
      <c r="K4503" s="111">
        <v>-8.9748170935426599E-2</v>
      </c>
      <c r="L4503" s="111">
        <v>0.85306406685236758</v>
      </c>
      <c r="M4503" s="111">
        <v>6.3979989500968365E-2</v>
      </c>
      <c r="N4503" s="112">
        <f t="shared" si="141"/>
        <v>0.82729588541790933</v>
      </c>
    </row>
    <row r="4504" spans="1:14" x14ac:dyDescent="0.25">
      <c r="A4504" s="111" t="s">
        <v>711</v>
      </c>
      <c r="B4504" s="111">
        <f>INDEX(kommuner!C:C,MATCH(_xlfn.NUMBERVALUE(A4504),kommuner!B:B,0))</f>
        <v>3811</v>
      </c>
      <c r="C4504" s="111" t="s">
        <v>127</v>
      </c>
      <c r="D4504" s="111" t="s">
        <v>127</v>
      </c>
      <c r="E4504" s="111" t="s">
        <v>126</v>
      </c>
      <c r="F4504" s="111" t="s">
        <v>185</v>
      </c>
      <c r="G4504" s="111" t="s">
        <v>173</v>
      </c>
      <c r="H4504" s="111" t="s">
        <v>185</v>
      </c>
      <c r="I4504" s="111" t="s">
        <v>173</v>
      </c>
      <c r="J4504" t="str">
        <f t="shared" si="140"/>
        <v>3811SkogMineraljordLauvskogMiddels</v>
      </c>
      <c r="K4504" s="111">
        <v>-2.4151390344437029</v>
      </c>
      <c r="L4504" s="111">
        <v>0.85306406685236758</v>
      </c>
      <c r="M4504" s="111">
        <v>6.3979989500968365E-2</v>
      </c>
      <c r="N4504" s="112">
        <f t="shared" si="141"/>
        <v>-1.4980949780903672</v>
      </c>
    </row>
    <row r="4505" spans="1:14" x14ac:dyDescent="0.25">
      <c r="A4505" s="111" t="s">
        <v>711</v>
      </c>
      <c r="B4505" s="111">
        <f>INDEX(kommuner!C:C,MATCH(_xlfn.NUMBERVALUE(A4505),kommuner!B:B,0))</f>
        <v>3811</v>
      </c>
      <c r="C4505" s="111" t="s">
        <v>127</v>
      </c>
      <c r="D4505" s="111" t="s">
        <v>127</v>
      </c>
      <c r="E4505" s="111" t="s">
        <v>126</v>
      </c>
      <c r="F4505" s="111" t="s">
        <v>185</v>
      </c>
      <c r="G4505" s="111" t="s">
        <v>186</v>
      </c>
      <c r="H4505" s="111" t="s">
        <v>185</v>
      </c>
      <c r="I4505" s="111" t="s">
        <v>186</v>
      </c>
      <c r="J4505" t="str">
        <f t="shared" si="140"/>
        <v>3811SkogMineraljordLauvskogSærs høy</v>
      </c>
      <c r="K4505" s="111">
        <v>-3.6560473259425113</v>
      </c>
      <c r="L4505" s="111">
        <v>0.85306406685236758</v>
      </c>
      <c r="M4505" s="111">
        <v>6.3979989500968365E-2</v>
      </c>
      <c r="N4505" s="112">
        <f t="shared" si="141"/>
        <v>-2.7390032695891753</v>
      </c>
    </row>
    <row r="4506" spans="1:14" x14ac:dyDescent="0.25">
      <c r="A4506" s="111" t="s">
        <v>711</v>
      </c>
      <c r="B4506" s="111">
        <f>INDEX(kommuner!C:C,MATCH(_xlfn.NUMBERVALUE(A4506),kommuner!B:B,0))</f>
        <v>3811</v>
      </c>
      <c r="C4506" s="111" t="s">
        <v>127</v>
      </c>
      <c r="D4506" s="111" t="s">
        <v>127</v>
      </c>
      <c r="E4506" s="111" t="s">
        <v>123</v>
      </c>
      <c r="F4506" s="111" t="s">
        <v>172</v>
      </c>
      <c r="G4506" s="111" t="s">
        <v>180</v>
      </c>
      <c r="H4506" s="111" t="s">
        <v>172</v>
      </c>
      <c r="I4506" s="111" t="s">
        <v>180</v>
      </c>
      <c r="J4506" t="str">
        <f t="shared" si="140"/>
        <v>3811SkogOrganisk jordBarskogHøy</v>
      </c>
      <c r="K4506" s="111">
        <v>-2.5184559031994138</v>
      </c>
      <c r="L4506" s="111">
        <v>0.92784825435236762</v>
      </c>
      <c r="M4506" s="111">
        <v>0.46518126042825314</v>
      </c>
      <c r="N4506" s="112">
        <f t="shared" si="141"/>
        <v>-1.1254263884187932</v>
      </c>
    </row>
    <row r="4507" spans="1:14" x14ac:dyDescent="0.25">
      <c r="A4507" s="111" t="s">
        <v>711</v>
      </c>
      <c r="B4507" s="111">
        <f>INDEX(kommuner!C:C,MATCH(_xlfn.NUMBERVALUE(A4507),kommuner!B:B,0))</f>
        <v>3811</v>
      </c>
      <c r="C4507" s="111" t="s">
        <v>127</v>
      </c>
      <c r="D4507" s="111" t="s">
        <v>127</v>
      </c>
      <c r="E4507" s="111" t="s">
        <v>123</v>
      </c>
      <c r="F4507" s="111" t="s">
        <v>172</v>
      </c>
      <c r="G4507" s="111" t="s">
        <v>167</v>
      </c>
      <c r="H4507" s="111" t="s">
        <v>172</v>
      </c>
      <c r="I4507" s="111" t="s">
        <v>167</v>
      </c>
      <c r="J4507" t="str">
        <f t="shared" si="140"/>
        <v>3811SkogOrganisk jordBarskogImpediment</v>
      </c>
      <c r="K4507" s="111">
        <v>-0.13011741963904588</v>
      </c>
      <c r="L4507" s="111">
        <v>0.92784825435236762</v>
      </c>
      <c r="M4507" s="111">
        <v>0.46510463492953991</v>
      </c>
      <c r="N4507" s="112">
        <f t="shared" si="141"/>
        <v>1.2628354696428616</v>
      </c>
    </row>
    <row r="4508" spans="1:14" x14ac:dyDescent="0.25">
      <c r="A4508" s="111" t="s">
        <v>711</v>
      </c>
      <c r="B4508" s="111">
        <f>INDEX(kommuner!C:C,MATCH(_xlfn.NUMBERVALUE(A4508),kommuner!B:B,0))</f>
        <v>3811</v>
      </c>
      <c r="C4508" s="111" t="s">
        <v>127</v>
      </c>
      <c r="D4508" s="111" t="s">
        <v>127</v>
      </c>
      <c r="E4508" s="111" t="s">
        <v>123</v>
      </c>
      <c r="F4508" s="111" t="s">
        <v>172</v>
      </c>
      <c r="G4508" s="111" t="s">
        <v>190</v>
      </c>
      <c r="H4508" s="111" t="s">
        <v>172</v>
      </c>
      <c r="I4508" s="111" t="s">
        <v>190</v>
      </c>
      <c r="J4508" t="str">
        <f t="shared" si="140"/>
        <v>3811SkogOrganisk jordBarskogLav</v>
      </c>
      <c r="K4508" s="111">
        <v>-0.50666953101693391</v>
      </c>
      <c r="L4508" s="111">
        <v>0.92784825435236762</v>
      </c>
      <c r="M4508" s="111">
        <v>0.46510463492953991</v>
      </c>
      <c r="N4508" s="112">
        <f t="shared" si="141"/>
        <v>0.88628335826497362</v>
      </c>
    </row>
    <row r="4509" spans="1:14" x14ac:dyDescent="0.25">
      <c r="A4509" s="111" t="s">
        <v>711</v>
      </c>
      <c r="B4509" s="111">
        <f>INDEX(kommuner!C:C,MATCH(_xlfn.NUMBERVALUE(A4509),kommuner!B:B,0))</f>
        <v>3811</v>
      </c>
      <c r="C4509" s="111" t="s">
        <v>127</v>
      </c>
      <c r="D4509" s="111" t="s">
        <v>127</v>
      </c>
      <c r="E4509" s="111" t="s">
        <v>123</v>
      </c>
      <c r="F4509" s="111" t="s">
        <v>172</v>
      </c>
      <c r="G4509" s="111" t="s">
        <v>173</v>
      </c>
      <c r="H4509" s="111" t="s">
        <v>172</v>
      </c>
      <c r="I4509" s="111" t="s">
        <v>173</v>
      </c>
      <c r="J4509" t="str">
        <f t="shared" si="140"/>
        <v>3811SkogOrganisk jordBarskogMiddels</v>
      </c>
      <c r="K4509" s="111">
        <v>-1.5571490961494638</v>
      </c>
      <c r="L4509" s="111">
        <v>0.92784825435236762</v>
      </c>
      <c r="M4509" s="111">
        <v>0.46518126042825314</v>
      </c>
      <c r="N4509" s="112">
        <f t="shared" si="141"/>
        <v>-0.16411958136884308</v>
      </c>
    </row>
    <row r="4510" spans="1:14" x14ac:dyDescent="0.25">
      <c r="A4510" s="111" t="s">
        <v>711</v>
      </c>
      <c r="B4510" s="111">
        <f>INDEX(kommuner!C:C,MATCH(_xlfn.NUMBERVALUE(A4510),kommuner!B:B,0))</f>
        <v>3811</v>
      </c>
      <c r="C4510" s="111" t="s">
        <v>127</v>
      </c>
      <c r="D4510" s="111" t="s">
        <v>127</v>
      </c>
      <c r="E4510" s="111" t="s">
        <v>123</v>
      </c>
      <c r="F4510" s="111" t="s">
        <v>172</v>
      </c>
      <c r="G4510" s="111" t="s">
        <v>186</v>
      </c>
      <c r="H4510" s="111" t="s">
        <v>172</v>
      </c>
      <c r="I4510" s="111" t="s">
        <v>186</v>
      </c>
      <c r="J4510" t="str">
        <f t="shared" si="140"/>
        <v>3811SkogOrganisk jordBarskogSærs høy</v>
      </c>
      <c r="K4510" s="111">
        <v>2.5548655235722699</v>
      </c>
      <c r="L4510" s="111">
        <v>0.92784825435236762</v>
      </c>
      <c r="M4510" s="111">
        <v>0.46518126042825314</v>
      </c>
      <c r="N4510" s="112">
        <f t="shared" si="141"/>
        <v>3.9478950383528906</v>
      </c>
    </row>
    <row r="4511" spans="1:14" x14ac:dyDescent="0.25">
      <c r="A4511" s="111" t="s">
        <v>711</v>
      </c>
      <c r="B4511" s="111">
        <f>INDEX(kommuner!C:C,MATCH(_xlfn.NUMBERVALUE(A4511),kommuner!B:B,0))</f>
        <v>3811</v>
      </c>
      <c r="C4511" s="111" t="s">
        <v>127</v>
      </c>
      <c r="D4511" s="111" t="s">
        <v>127</v>
      </c>
      <c r="E4511" s="111" t="s">
        <v>123</v>
      </c>
      <c r="F4511" s="111" t="s">
        <v>179</v>
      </c>
      <c r="G4511" s="111" t="s">
        <v>180</v>
      </c>
      <c r="H4511" s="111" t="s">
        <v>179</v>
      </c>
      <c r="I4511" s="111" t="s">
        <v>180</v>
      </c>
      <c r="J4511" t="str">
        <f t="shared" si="140"/>
        <v>3811SkogOrganisk jordBlandingsskogHøy</v>
      </c>
      <c r="K4511" s="111">
        <v>-5.5554344456832343</v>
      </c>
      <c r="L4511" s="111">
        <v>0.92784825435236762</v>
      </c>
      <c r="M4511" s="111">
        <v>0.46510463492953991</v>
      </c>
      <c r="N4511" s="112">
        <f t="shared" si="141"/>
        <v>-4.1624815564013264</v>
      </c>
    </row>
    <row r="4512" spans="1:14" x14ac:dyDescent="0.25">
      <c r="A4512" s="111" t="s">
        <v>711</v>
      </c>
      <c r="B4512" s="111">
        <f>INDEX(kommuner!C:C,MATCH(_xlfn.NUMBERVALUE(A4512),kommuner!B:B,0))</f>
        <v>3811</v>
      </c>
      <c r="C4512" s="111" t="s">
        <v>127</v>
      </c>
      <c r="D4512" s="111" t="s">
        <v>127</v>
      </c>
      <c r="E4512" s="111" t="s">
        <v>123</v>
      </c>
      <c r="F4512" s="111" t="s">
        <v>179</v>
      </c>
      <c r="G4512" s="111" t="s">
        <v>167</v>
      </c>
      <c r="H4512" s="111" t="s">
        <v>179</v>
      </c>
      <c r="I4512" s="111" t="s">
        <v>167</v>
      </c>
      <c r="J4512" t="str">
        <f t="shared" si="140"/>
        <v>3811SkogOrganisk jordBlandingsskogImpediment</v>
      </c>
      <c r="K4512" s="111">
        <v>-0.28586344175800005</v>
      </c>
      <c r="L4512" s="111">
        <v>0.92784825435236762</v>
      </c>
      <c r="M4512" s="111">
        <v>0.46510463492953991</v>
      </c>
      <c r="N4512" s="112">
        <f t="shared" si="141"/>
        <v>1.1070894475239075</v>
      </c>
    </row>
    <row r="4513" spans="1:14" x14ac:dyDescent="0.25">
      <c r="A4513" s="111" t="s">
        <v>711</v>
      </c>
      <c r="B4513" s="111">
        <f>INDEX(kommuner!C:C,MATCH(_xlfn.NUMBERVALUE(A4513),kommuner!B:B,0))</f>
        <v>3811</v>
      </c>
      <c r="C4513" s="111" t="s">
        <v>127</v>
      </c>
      <c r="D4513" s="111" t="s">
        <v>127</v>
      </c>
      <c r="E4513" s="111" t="s">
        <v>123</v>
      </c>
      <c r="F4513" s="111" t="s">
        <v>179</v>
      </c>
      <c r="G4513" s="111" t="s">
        <v>190</v>
      </c>
      <c r="H4513" s="111" t="s">
        <v>179</v>
      </c>
      <c r="I4513" s="111" t="s">
        <v>190</v>
      </c>
      <c r="J4513" t="str">
        <f t="shared" si="140"/>
        <v>3811SkogOrganisk jordBlandingsskogLav</v>
      </c>
      <c r="K4513" s="111">
        <v>-1.2347339377887629</v>
      </c>
      <c r="L4513" s="111">
        <v>0.92784825435236762</v>
      </c>
      <c r="M4513" s="111">
        <v>0.46510463492953991</v>
      </c>
      <c r="N4513" s="112">
        <f t="shared" si="141"/>
        <v>0.15821895149314458</v>
      </c>
    </row>
    <row r="4514" spans="1:14" x14ac:dyDescent="0.25">
      <c r="A4514" s="111" t="s">
        <v>711</v>
      </c>
      <c r="B4514" s="111">
        <f>INDEX(kommuner!C:C,MATCH(_xlfn.NUMBERVALUE(A4514),kommuner!B:B,0))</f>
        <v>3811</v>
      </c>
      <c r="C4514" s="111" t="s">
        <v>127</v>
      </c>
      <c r="D4514" s="111" t="s">
        <v>127</v>
      </c>
      <c r="E4514" s="111" t="s">
        <v>123</v>
      </c>
      <c r="F4514" s="111" t="s">
        <v>179</v>
      </c>
      <c r="G4514" s="111" t="s">
        <v>173</v>
      </c>
      <c r="H4514" s="111" t="s">
        <v>179</v>
      </c>
      <c r="I4514" s="111" t="s">
        <v>173</v>
      </c>
      <c r="J4514" t="str">
        <f t="shared" si="140"/>
        <v>3811SkogOrganisk jordBlandingsskogMiddels</v>
      </c>
      <c r="K4514" s="111">
        <v>-2.4239591752717748</v>
      </c>
      <c r="L4514" s="111">
        <v>0.92784825435236762</v>
      </c>
      <c r="M4514" s="111">
        <v>0.46510463492953991</v>
      </c>
      <c r="N4514" s="112">
        <f t="shared" si="141"/>
        <v>-1.0310062859898674</v>
      </c>
    </row>
    <row r="4515" spans="1:14" x14ac:dyDescent="0.25">
      <c r="A4515" s="111" t="s">
        <v>711</v>
      </c>
      <c r="B4515" s="111">
        <f>INDEX(kommuner!C:C,MATCH(_xlfn.NUMBERVALUE(A4515),kommuner!B:B,0))</f>
        <v>3811</v>
      </c>
      <c r="C4515" s="111" t="s">
        <v>127</v>
      </c>
      <c r="D4515" s="111" t="s">
        <v>127</v>
      </c>
      <c r="E4515" s="111" t="s">
        <v>123</v>
      </c>
      <c r="F4515" s="111" t="s">
        <v>179</v>
      </c>
      <c r="G4515" s="111" t="s">
        <v>186</v>
      </c>
      <c r="H4515" s="111" t="s">
        <v>179</v>
      </c>
      <c r="I4515" s="111" t="s">
        <v>186</v>
      </c>
      <c r="J4515" t="str">
        <f t="shared" si="140"/>
        <v>3811SkogOrganisk jordBlandingsskogSærs høy</v>
      </c>
      <c r="K4515" s="111">
        <v>-1.5726115302258048</v>
      </c>
      <c r="L4515" s="111">
        <v>0.92784825435236762</v>
      </c>
      <c r="M4515" s="111">
        <v>0.46510463492953991</v>
      </c>
      <c r="N4515" s="112">
        <f t="shared" si="141"/>
        <v>-0.17965864094389727</v>
      </c>
    </row>
    <row r="4516" spans="1:14" x14ac:dyDescent="0.25">
      <c r="A4516" s="111" t="s">
        <v>711</v>
      </c>
      <c r="B4516" s="111">
        <f>INDEX(kommuner!C:C,MATCH(_xlfn.NUMBERVALUE(A4516),kommuner!B:B,0))</f>
        <v>3811</v>
      </c>
      <c r="C4516" s="111" t="s">
        <v>127</v>
      </c>
      <c r="D4516" s="111" t="s">
        <v>127</v>
      </c>
      <c r="E4516" s="111" t="s">
        <v>123</v>
      </c>
      <c r="F4516" s="111" t="s">
        <v>185</v>
      </c>
      <c r="G4516" s="111" t="s">
        <v>180</v>
      </c>
      <c r="H4516" s="111" t="s">
        <v>185</v>
      </c>
      <c r="I4516" s="111" t="s">
        <v>180</v>
      </c>
      <c r="J4516" t="str">
        <f t="shared" si="140"/>
        <v>3811SkogOrganisk jordLauvskogHøy</v>
      </c>
      <c r="K4516" s="111">
        <v>-1.9913688882377358</v>
      </c>
      <c r="L4516" s="111">
        <v>0.92784825435236762</v>
      </c>
      <c r="M4516" s="111">
        <v>0.46510463492953991</v>
      </c>
      <c r="N4516" s="112">
        <f t="shared" si="141"/>
        <v>-0.59841599895582831</v>
      </c>
    </row>
    <row r="4517" spans="1:14" x14ac:dyDescent="0.25">
      <c r="A4517" s="111" t="s">
        <v>711</v>
      </c>
      <c r="B4517" s="111">
        <f>INDEX(kommuner!C:C,MATCH(_xlfn.NUMBERVALUE(A4517),kommuner!B:B,0))</f>
        <v>3811</v>
      </c>
      <c r="C4517" s="111" t="s">
        <v>127</v>
      </c>
      <c r="D4517" s="111" t="s">
        <v>127</v>
      </c>
      <c r="E4517" s="111" t="s">
        <v>123</v>
      </c>
      <c r="F4517" s="111" t="s">
        <v>185</v>
      </c>
      <c r="G4517" s="111" t="s">
        <v>167</v>
      </c>
      <c r="H4517" s="111" t="s">
        <v>185</v>
      </c>
      <c r="I4517" s="111" t="s">
        <v>167</v>
      </c>
      <c r="J4517" t="str">
        <f t="shared" si="140"/>
        <v>3811SkogOrganisk jordLauvskogImpediment</v>
      </c>
      <c r="K4517" s="111">
        <v>0.35000626494250675</v>
      </c>
      <c r="L4517" s="111">
        <v>0.92784825435236762</v>
      </c>
      <c r="M4517" s="111">
        <v>0.46510463492953991</v>
      </c>
      <c r="N4517" s="112">
        <f t="shared" si="141"/>
        <v>1.7429591542244141</v>
      </c>
    </row>
    <row r="4518" spans="1:14" x14ac:dyDescent="0.25">
      <c r="A4518" s="111" t="s">
        <v>711</v>
      </c>
      <c r="B4518" s="111">
        <f>INDEX(kommuner!C:C,MATCH(_xlfn.NUMBERVALUE(A4518),kommuner!B:B,0))</f>
        <v>3811</v>
      </c>
      <c r="C4518" s="111" t="s">
        <v>127</v>
      </c>
      <c r="D4518" s="111" t="s">
        <v>127</v>
      </c>
      <c r="E4518" s="111" t="s">
        <v>123</v>
      </c>
      <c r="F4518" s="111" t="s">
        <v>185</v>
      </c>
      <c r="G4518" s="111" t="s">
        <v>190</v>
      </c>
      <c r="H4518" s="111" t="s">
        <v>185</v>
      </c>
      <c r="I4518" s="111" t="s">
        <v>190</v>
      </c>
      <c r="J4518" t="str">
        <f t="shared" si="140"/>
        <v>3811SkogOrganisk jordLauvskogLav</v>
      </c>
      <c r="K4518" s="111">
        <v>1.1144075558526714</v>
      </c>
      <c r="L4518" s="111">
        <v>0.92784825435236762</v>
      </c>
      <c r="M4518" s="111">
        <v>0.46510463492953991</v>
      </c>
      <c r="N4518" s="112">
        <f t="shared" si="141"/>
        <v>2.5073604451345788</v>
      </c>
    </row>
    <row r="4519" spans="1:14" x14ac:dyDescent="0.25">
      <c r="A4519" s="111" t="s">
        <v>711</v>
      </c>
      <c r="B4519" s="111">
        <f>INDEX(kommuner!C:C,MATCH(_xlfn.NUMBERVALUE(A4519),kommuner!B:B,0))</f>
        <v>3811</v>
      </c>
      <c r="C4519" s="111" t="s">
        <v>127</v>
      </c>
      <c r="D4519" s="111" t="s">
        <v>127</v>
      </c>
      <c r="E4519" s="111" t="s">
        <v>123</v>
      </c>
      <c r="F4519" s="111" t="s">
        <v>185</v>
      </c>
      <c r="G4519" s="111" t="s">
        <v>173</v>
      </c>
      <c r="H4519" s="111" t="s">
        <v>185</v>
      </c>
      <c r="I4519" s="111" t="s">
        <v>173</v>
      </c>
      <c r="J4519" t="str">
        <f t="shared" si="140"/>
        <v>3811SkogOrganisk jordLauvskogMiddels</v>
      </c>
      <c r="K4519" s="111">
        <v>-0.62664468270982987</v>
      </c>
      <c r="L4519" s="111">
        <v>0.92784825435236762</v>
      </c>
      <c r="M4519" s="111">
        <v>0.46510463492953991</v>
      </c>
      <c r="N4519" s="112">
        <f t="shared" si="141"/>
        <v>0.76630820657207765</v>
      </c>
    </row>
    <row r="4520" spans="1:14" x14ac:dyDescent="0.25">
      <c r="A4520" s="111" t="s">
        <v>711</v>
      </c>
      <c r="B4520" s="111">
        <f>INDEX(kommuner!C:C,MATCH(_xlfn.NUMBERVALUE(A4520),kommuner!B:B,0))</f>
        <v>3811</v>
      </c>
      <c r="C4520" s="111" t="s">
        <v>127</v>
      </c>
      <c r="D4520" s="111" t="s">
        <v>127</v>
      </c>
      <c r="E4520" s="111" t="s">
        <v>123</v>
      </c>
      <c r="F4520" s="111" t="s">
        <v>185</v>
      </c>
      <c r="G4520" s="111" t="s">
        <v>186</v>
      </c>
      <c r="H4520" s="111" t="s">
        <v>185</v>
      </c>
      <c r="I4520" s="111" t="s">
        <v>186</v>
      </c>
      <c r="J4520" t="str">
        <f t="shared" si="140"/>
        <v>3811SkogOrganisk jordLauvskogSærs høy</v>
      </c>
      <c r="K4520" s="111">
        <v>-1.8997279926091779</v>
      </c>
      <c r="L4520" s="111">
        <v>0.92784825435236762</v>
      </c>
      <c r="M4520" s="111">
        <v>0.46510463492953991</v>
      </c>
      <c r="N4520" s="112">
        <f t="shared" si="141"/>
        <v>-0.50677510332727038</v>
      </c>
    </row>
    <row r="4521" spans="1:14" x14ac:dyDescent="0.25">
      <c r="A4521" s="111" t="s">
        <v>711</v>
      </c>
      <c r="B4521" s="111">
        <f>INDEX(kommuner!C:C,MATCH(_xlfn.NUMBERVALUE(A4521),kommuner!B:B,0))</f>
        <v>3811</v>
      </c>
      <c r="C4521" s="111" t="s">
        <v>83</v>
      </c>
      <c r="D4521" s="111" t="s">
        <v>83</v>
      </c>
      <c r="E4521" s="111" t="s">
        <v>126</v>
      </c>
      <c r="F4521" s="111" t="s">
        <v>139</v>
      </c>
      <c r="G4521" s="111" t="s">
        <v>139</v>
      </c>
      <c r="H4521" s="111" t="s">
        <v>139</v>
      </c>
      <c r="I4521" s="111" t="s">
        <v>139</v>
      </c>
      <c r="J4521" t="str">
        <f t="shared" si="140"/>
        <v>3811Utbygd arealMineraljord</v>
      </c>
      <c r="K4521" s="111">
        <v>0.42279414509845159</v>
      </c>
      <c r="L4521" s="111">
        <v>0</v>
      </c>
      <c r="M4521" s="111">
        <v>1.303047089454229E-2</v>
      </c>
      <c r="N4521" s="112">
        <f t="shared" si="141"/>
        <v>0.43582461599299388</v>
      </c>
    </row>
    <row r="4522" spans="1:14" x14ac:dyDescent="0.25">
      <c r="A4522" s="111" t="s">
        <v>711</v>
      </c>
      <c r="B4522" s="111">
        <f>INDEX(kommuner!C:C,MATCH(_xlfn.NUMBERVALUE(A4522),kommuner!B:B,0))</f>
        <v>3811</v>
      </c>
      <c r="C4522" s="111" t="s">
        <v>83</v>
      </c>
      <c r="D4522" s="111" t="s">
        <v>83</v>
      </c>
      <c r="E4522" s="111" t="s">
        <v>123</v>
      </c>
      <c r="F4522" s="111" t="s">
        <v>139</v>
      </c>
      <c r="G4522" s="111" t="s">
        <v>139</v>
      </c>
      <c r="H4522" s="111" t="s">
        <v>139</v>
      </c>
      <c r="I4522" s="111" t="s">
        <v>139</v>
      </c>
      <c r="J4522" t="str">
        <f t="shared" si="140"/>
        <v>3811Utbygd arealOrganisk jord</v>
      </c>
      <c r="K4522" s="111">
        <v>29.011421395201612</v>
      </c>
      <c r="L4522" s="111">
        <v>0</v>
      </c>
      <c r="M4522" s="111">
        <v>1.303047089454229E-2</v>
      </c>
      <c r="N4522" s="112">
        <f t="shared" si="141"/>
        <v>29.024451866096154</v>
      </c>
    </row>
    <row r="4523" spans="1:14" x14ac:dyDescent="0.25">
      <c r="A4523" s="111" t="s">
        <v>711</v>
      </c>
      <c r="B4523" s="111">
        <f>INDEX(kommuner!C:C,MATCH(_xlfn.NUMBERVALUE(A4523),kommuner!B:B,0))</f>
        <v>3811</v>
      </c>
      <c r="C4523" s="111" t="s">
        <v>181</v>
      </c>
      <c r="D4523" s="111" t="s">
        <v>181</v>
      </c>
      <c r="E4523" s="111" t="s">
        <v>123</v>
      </c>
      <c r="F4523" s="111" t="s">
        <v>139</v>
      </c>
      <c r="G4523" s="111" t="s">
        <v>139</v>
      </c>
      <c r="H4523" s="111" t="s">
        <v>139</v>
      </c>
      <c r="I4523" s="111" t="s">
        <v>139</v>
      </c>
      <c r="J4523" t="str">
        <f t="shared" si="140"/>
        <v>3811Vann og myrOrganisk jord</v>
      </c>
      <c r="K4523" s="111">
        <v>-0.31088998224577308</v>
      </c>
      <c r="L4523" s="111">
        <v>0</v>
      </c>
      <c r="M4523" s="111">
        <v>0</v>
      </c>
      <c r="N4523" s="112">
        <f t="shared" si="141"/>
        <v>-0.31088998224577308</v>
      </c>
    </row>
    <row r="4524" spans="1:14" x14ac:dyDescent="0.25">
      <c r="A4524" s="111" t="s">
        <v>712</v>
      </c>
      <c r="B4524" s="111">
        <f>INDEX(kommuner!C:C,MATCH(_xlfn.NUMBERVALUE(A4524),kommuner!B:B,0))</f>
        <v>3806</v>
      </c>
      <c r="C4524" s="111" t="s">
        <v>82</v>
      </c>
      <c r="D4524" s="111" t="s">
        <v>82</v>
      </c>
      <c r="E4524" s="111" t="s">
        <v>126</v>
      </c>
      <c r="F4524" s="111" t="s">
        <v>139</v>
      </c>
      <c r="G4524" s="111" t="s">
        <v>139</v>
      </c>
      <c r="H4524" s="111" t="s">
        <v>139</v>
      </c>
      <c r="I4524" s="111" t="s">
        <v>139</v>
      </c>
      <c r="J4524" t="str">
        <f t="shared" si="140"/>
        <v>3806Annen utmarkMineraljord</v>
      </c>
      <c r="K4524" s="111">
        <v>-0.16852781479621071</v>
      </c>
      <c r="L4524" s="111">
        <v>0</v>
      </c>
      <c r="M4524" s="111">
        <v>0</v>
      </c>
      <c r="N4524" s="112">
        <f t="shared" si="141"/>
        <v>-0.16852781479621071</v>
      </c>
    </row>
    <row r="4525" spans="1:14" x14ac:dyDescent="0.25">
      <c r="A4525" s="111" t="s">
        <v>712</v>
      </c>
      <c r="B4525" s="111">
        <f>INDEX(kommuner!C:C,MATCH(_xlfn.NUMBERVALUE(A4525),kommuner!B:B,0))</f>
        <v>3806</v>
      </c>
      <c r="C4525" s="111" t="s">
        <v>121</v>
      </c>
      <c r="D4525" s="111" t="s">
        <v>121</v>
      </c>
      <c r="E4525" s="111" t="s">
        <v>126</v>
      </c>
      <c r="F4525" s="111" t="s">
        <v>139</v>
      </c>
      <c r="G4525" s="111" t="s">
        <v>139</v>
      </c>
      <c r="H4525" s="111" t="s">
        <v>139</v>
      </c>
      <c r="I4525" s="111" t="s">
        <v>139</v>
      </c>
      <c r="J4525" t="str">
        <f t="shared" si="140"/>
        <v>3806BeiteMineraljord</v>
      </c>
      <c r="K4525" s="111">
        <v>-0.43305842942580308</v>
      </c>
      <c r="L4525" s="111">
        <v>0</v>
      </c>
      <c r="M4525" s="111">
        <v>1.2448711246839999E-7</v>
      </c>
      <c r="N4525" s="112">
        <f t="shared" si="141"/>
        <v>-0.43305830493869063</v>
      </c>
    </row>
    <row r="4526" spans="1:14" x14ac:dyDescent="0.25">
      <c r="A4526" s="111" t="s">
        <v>712</v>
      </c>
      <c r="B4526" s="111">
        <f>INDEX(kommuner!C:C,MATCH(_xlfn.NUMBERVALUE(A4526),kommuner!B:B,0))</f>
        <v>3806</v>
      </c>
      <c r="C4526" s="111" t="s">
        <v>121</v>
      </c>
      <c r="D4526" s="111" t="s">
        <v>121</v>
      </c>
      <c r="E4526" s="111" t="s">
        <v>123</v>
      </c>
      <c r="F4526" s="111" t="s">
        <v>139</v>
      </c>
      <c r="G4526" s="111" t="s">
        <v>139</v>
      </c>
      <c r="H4526" s="111" t="s">
        <v>139</v>
      </c>
      <c r="I4526" s="111" t="s">
        <v>139</v>
      </c>
      <c r="J4526" t="str">
        <f t="shared" si="140"/>
        <v>3806BeiteOrganisk jord</v>
      </c>
      <c r="K4526" s="111">
        <v>12.077525935985037</v>
      </c>
      <c r="L4526" s="111">
        <v>1.6412500000000001</v>
      </c>
      <c r="M4526" s="111">
        <v>0</v>
      </c>
      <c r="N4526" s="112">
        <f t="shared" si="141"/>
        <v>13.718775935985036</v>
      </c>
    </row>
    <row r="4527" spans="1:14" x14ac:dyDescent="0.25">
      <c r="A4527" s="111" t="s">
        <v>712</v>
      </c>
      <c r="B4527" s="111">
        <f>INDEX(kommuner!C:C,MATCH(_xlfn.NUMBERVALUE(A4527),kommuner!B:B,0))</f>
        <v>3806</v>
      </c>
      <c r="C4527" s="111" t="s">
        <v>84</v>
      </c>
      <c r="D4527" s="111" t="s">
        <v>84</v>
      </c>
      <c r="E4527" s="111" t="s">
        <v>126</v>
      </c>
      <c r="F4527" s="111" t="s">
        <v>139</v>
      </c>
      <c r="G4527" s="111" t="s">
        <v>139</v>
      </c>
      <c r="H4527" s="111" t="s">
        <v>139</v>
      </c>
      <c r="I4527" s="111" t="s">
        <v>139</v>
      </c>
      <c r="J4527" t="str">
        <f t="shared" si="140"/>
        <v>3806Dyrket markMineraljord</v>
      </c>
      <c r="K4527" s="111">
        <v>-0.16231651338179201</v>
      </c>
      <c r="L4527" s="111">
        <v>0</v>
      </c>
      <c r="M4527" s="111">
        <v>0</v>
      </c>
      <c r="N4527" s="112">
        <f t="shared" si="141"/>
        <v>-0.16231651338179201</v>
      </c>
    </row>
    <row r="4528" spans="1:14" x14ac:dyDescent="0.25">
      <c r="A4528" s="111" t="s">
        <v>712</v>
      </c>
      <c r="B4528" s="111">
        <f>INDEX(kommuner!C:C,MATCH(_xlfn.NUMBERVALUE(A4528),kommuner!B:B,0))</f>
        <v>3806</v>
      </c>
      <c r="C4528" s="111" t="s">
        <v>84</v>
      </c>
      <c r="D4528" s="111" t="s">
        <v>84</v>
      </c>
      <c r="E4528" s="111" t="s">
        <v>123</v>
      </c>
      <c r="F4528" s="111" t="s">
        <v>139</v>
      </c>
      <c r="G4528" s="111" t="s">
        <v>139</v>
      </c>
      <c r="H4528" s="111" t="s">
        <v>139</v>
      </c>
      <c r="I4528" s="111" t="s">
        <v>139</v>
      </c>
      <c r="J4528" t="str">
        <f t="shared" si="140"/>
        <v>3806Dyrket markOrganisk jord</v>
      </c>
      <c r="K4528" s="111">
        <v>28.726149366675592</v>
      </c>
      <c r="L4528" s="111">
        <v>1.45625</v>
      </c>
      <c r="M4528" s="111">
        <v>0</v>
      </c>
      <c r="N4528" s="112">
        <f t="shared" si="141"/>
        <v>30.182399366675593</v>
      </c>
    </row>
    <row r="4529" spans="1:14" x14ac:dyDescent="0.25">
      <c r="A4529" s="111" t="s">
        <v>712</v>
      </c>
      <c r="B4529" s="111">
        <f>INDEX(kommuner!C:C,MATCH(_xlfn.NUMBERVALUE(A4529),kommuner!B:B,0))</f>
        <v>3806</v>
      </c>
      <c r="C4529" s="111" t="s">
        <v>127</v>
      </c>
      <c r="D4529" s="111" t="s">
        <v>127</v>
      </c>
      <c r="E4529" s="111" t="s">
        <v>126</v>
      </c>
      <c r="F4529" s="111" t="s">
        <v>172</v>
      </c>
      <c r="G4529" s="111" t="s">
        <v>180</v>
      </c>
      <c r="H4529" s="111" t="s">
        <v>172</v>
      </c>
      <c r="I4529" s="111" t="s">
        <v>180</v>
      </c>
      <c r="J4529" t="str">
        <f t="shared" si="140"/>
        <v>3806SkogMineraljordBarskogHøy</v>
      </c>
      <c r="K4529" s="111">
        <v>-4.2610596243420318</v>
      </c>
      <c r="L4529" s="111">
        <v>0.85306406685236758</v>
      </c>
      <c r="M4529" s="111">
        <v>6.4056614999681585E-2</v>
      </c>
      <c r="N4529" s="112">
        <f t="shared" si="141"/>
        <v>-3.3439389424899826</v>
      </c>
    </row>
    <row r="4530" spans="1:14" x14ac:dyDescent="0.25">
      <c r="A4530" s="111" t="s">
        <v>712</v>
      </c>
      <c r="B4530" s="111">
        <f>INDEX(kommuner!C:C,MATCH(_xlfn.NUMBERVALUE(A4530),kommuner!B:B,0))</f>
        <v>3806</v>
      </c>
      <c r="C4530" s="111" t="s">
        <v>127</v>
      </c>
      <c r="D4530" s="111" t="s">
        <v>127</v>
      </c>
      <c r="E4530" s="111" t="s">
        <v>126</v>
      </c>
      <c r="F4530" s="111" t="s">
        <v>172</v>
      </c>
      <c r="G4530" s="111" t="s">
        <v>167</v>
      </c>
      <c r="H4530" s="111" t="s">
        <v>172</v>
      </c>
      <c r="I4530" s="111" t="s">
        <v>167</v>
      </c>
      <c r="J4530" t="str">
        <f t="shared" si="140"/>
        <v>3806SkogMineraljordBarskogImpediment</v>
      </c>
      <c r="K4530" s="111">
        <v>-1.5740166960016819</v>
      </c>
      <c r="L4530" s="111">
        <v>0.85306406685236758</v>
      </c>
      <c r="M4530" s="111">
        <v>6.3979989500968365E-2</v>
      </c>
      <c r="N4530" s="112">
        <f t="shared" si="141"/>
        <v>-0.65697263964834596</v>
      </c>
    </row>
    <row r="4531" spans="1:14" x14ac:dyDescent="0.25">
      <c r="A4531" s="111" t="s">
        <v>712</v>
      </c>
      <c r="B4531" s="111">
        <f>INDEX(kommuner!C:C,MATCH(_xlfn.NUMBERVALUE(A4531),kommuner!B:B,0))</f>
        <v>3806</v>
      </c>
      <c r="C4531" s="111" t="s">
        <v>127</v>
      </c>
      <c r="D4531" s="111" t="s">
        <v>127</v>
      </c>
      <c r="E4531" s="111" t="s">
        <v>126</v>
      </c>
      <c r="F4531" s="111" t="s">
        <v>172</v>
      </c>
      <c r="G4531" s="111" t="s">
        <v>190</v>
      </c>
      <c r="H4531" s="111" t="s">
        <v>172</v>
      </c>
      <c r="I4531" s="111" t="s">
        <v>190</v>
      </c>
      <c r="J4531" t="str">
        <f t="shared" si="140"/>
        <v>3806SkogMineraljordBarskogLav</v>
      </c>
      <c r="K4531" s="111">
        <v>-2.1094741240186856</v>
      </c>
      <c r="L4531" s="111">
        <v>0.85306406685236758</v>
      </c>
      <c r="M4531" s="111">
        <v>6.3979989500968365E-2</v>
      </c>
      <c r="N4531" s="112">
        <f t="shared" si="141"/>
        <v>-1.1924300676653499</v>
      </c>
    </row>
    <row r="4532" spans="1:14" x14ac:dyDescent="0.25">
      <c r="A4532" s="111" t="s">
        <v>712</v>
      </c>
      <c r="B4532" s="111">
        <f>INDEX(kommuner!C:C,MATCH(_xlfn.NUMBERVALUE(A4532),kommuner!B:B,0))</f>
        <v>3806</v>
      </c>
      <c r="C4532" s="111" t="s">
        <v>127</v>
      </c>
      <c r="D4532" s="111" t="s">
        <v>127</v>
      </c>
      <c r="E4532" s="111" t="s">
        <v>126</v>
      </c>
      <c r="F4532" s="111" t="s">
        <v>172</v>
      </c>
      <c r="G4532" s="111" t="s">
        <v>173</v>
      </c>
      <c r="H4532" s="111" t="s">
        <v>172</v>
      </c>
      <c r="I4532" s="111" t="s">
        <v>173</v>
      </c>
      <c r="J4532" t="str">
        <f t="shared" si="140"/>
        <v>3806SkogMineraljordBarskogMiddels</v>
      </c>
      <c r="K4532" s="111">
        <v>-2.8820985952554645</v>
      </c>
      <c r="L4532" s="111">
        <v>0.85306406685236758</v>
      </c>
      <c r="M4532" s="111">
        <v>6.4056614999681585E-2</v>
      </c>
      <c r="N4532" s="112">
        <f t="shared" si="141"/>
        <v>-1.9649779134034155</v>
      </c>
    </row>
    <row r="4533" spans="1:14" x14ac:dyDescent="0.25">
      <c r="A4533" s="111" t="s">
        <v>712</v>
      </c>
      <c r="B4533" s="111">
        <f>INDEX(kommuner!C:C,MATCH(_xlfn.NUMBERVALUE(A4533),kommuner!B:B,0))</f>
        <v>3806</v>
      </c>
      <c r="C4533" s="111" t="s">
        <v>127</v>
      </c>
      <c r="D4533" s="111" t="s">
        <v>127</v>
      </c>
      <c r="E4533" s="111" t="s">
        <v>126</v>
      </c>
      <c r="F4533" s="111" t="s">
        <v>172</v>
      </c>
      <c r="G4533" s="111" t="s">
        <v>186</v>
      </c>
      <c r="H4533" s="111" t="s">
        <v>172</v>
      </c>
      <c r="I4533" s="111" t="s">
        <v>186</v>
      </c>
      <c r="J4533" t="str">
        <f t="shared" si="140"/>
        <v>3806SkogMineraljordBarskogSærs høy</v>
      </c>
      <c r="K4533" s="111">
        <v>0.12072674540874306</v>
      </c>
      <c r="L4533" s="111">
        <v>0.85306406685236758</v>
      </c>
      <c r="M4533" s="111">
        <v>6.4056614999681585E-2</v>
      </c>
      <c r="N4533" s="112">
        <f t="shared" si="141"/>
        <v>1.0378474272607923</v>
      </c>
    </row>
    <row r="4534" spans="1:14" x14ac:dyDescent="0.25">
      <c r="A4534" s="111" t="s">
        <v>712</v>
      </c>
      <c r="B4534" s="111">
        <f>INDEX(kommuner!C:C,MATCH(_xlfn.NUMBERVALUE(A4534),kommuner!B:B,0))</f>
        <v>3806</v>
      </c>
      <c r="C4534" s="111" t="s">
        <v>127</v>
      </c>
      <c r="D4534" s="111" t="s">
        <v>127</v>
      </c>
      <c r="E4534" s="111" t="s">
        <v>126</v>
      </c>
      <c r="F4534" s="111" t="s">
        <v>179</v>
      </c>
      <c r="G4534" s="111" t="s">
        <v>180</v>
      </c>
      <c r="H4534" s="111" t="s">
        <v>179</v>
      </c>
      <c r="I4534" s="111" t="s">
        <v>180</v>
      </c>
      <c r="J4534" t="str">
        <f t="shared" si="140"/>
        <v>3806SkogMineraljordBlandingsskogHøy</v>
      </c>
      <c r="K4534" s="111">
        <v>-8.5703651807373102</v>
      </c>
      <c r="L4534" s="111">
        <v>0.85306406685236758</v>
      </c>
      <c r="M4534" s="111">
        <v>6.3979989500968365E-2</v>
      </c>
      <c r="N4534" s="112">
        <f t="shared" si="141"/>
        <v>-7.6533211243839743</v>
      </c>
    </row>
    <row r="4535" spans="1:14" x14ac:dyDescent="0.25">
      <c r="A4535" s="111" t="s">
        <v>712</v>
      </c>
      <c r="B4535" s="111">
        <f>INDEX(kommuner!C:C,MATCH(_xlfn.NUMBERVALUE(A4535),kommuner!B:B,0))</f>
        <v>3806</v>
      </c>
      <c r="C4535" s="111" t="s">
        <v>127</v>
      </c>
      <c r="D4535" s="111" t="s">
        <v>127</v>
      </c>
      <c r="E4535" s="111" t="s">
        <v>126</v>
      </c>
      <c r="F4535" s="111" t="s">
        <v>179</v>
      </c>
      <c r="G4535" s="111" t="s">
        <v>167</v>
      </c>
      <c r="H4535" s="111" t="s">
        <v>179</v>
      </c>
      <c r="I4535" s="111" t="s">
        <v>167</v>
      </c>
      <c r="J4535" t="str">
        <f t="shared" si="140"/>
        <v>3806SkogMineraljordBlandingsskogImpediment</v>
      </c>
      <c r="K4535" s="111">
        <v>-2.0950685747655116</v>
      </c>
      <c r="L4535" s="111">
        <v>0.85306406685236758</v>
      </c>
      <c r="M4535" s="111">
        <v>6.3979989500968365E-2</v>
      </c>
      <c r="N4535" s="112">
        <f t="shared" si="141"/>
        <v>-1.1780245184121758</v>
      </c>
    </row>
    <row r="4536" spans="1:14" x14ac:dyDescent="0.25">
      <c r="A4536" s="111" t="s">
        <v>712</v>
      </c>
      <c r="B4536" s="111">
        <f>INDEX(kommuner!C:C,MATCH(_xlfn.NUMBERVALUE(A4536),kommuner!B:B,0))</f>
        <v>3806</v>
      </c>
      <c r="C4536" s="111" t="s">
        <v>127</v>
      </c>
      <c r="D4536" s="111" t="s">
        <v>127</v>
      </c>
      <c r="E4536" s="111" t="s">
        <v>126</v>
      </c>
      <c r="F4536" s="111" t="s">
        <v>179</v>
      </c>
      <c r="G4536" s="111" t="s">
        <v>190</v>
      </c>
      <c r="H4536" s="111" t="s">
        <v>179</v>
      </c>
      <c r="I4536" s="111" t="s">
        <v>190</v>
      </c>
      <c r="J4536" t="str">
        <f t="shared" si="140"/>
        <v>3806SkogMineraljordBlandingsskogLav</v>
      </c>
      <c r="K4536" s="111">
        <v>-3.814060654162915</v>
      </c>
      <c r="L4536" s="111">
        <v>0.85306406685236758</v>
      </c>
      <c r="M4536" s="111">
        <v>6.3979989500968365E-2</v>
      </c>
      <c r="N4536" s="112">
        <f t="shared" si="141"/>
        <v>-2.897016597809579</v>
      </c>
    </row>
    <row r="4537" spans="1:14" x14ac:dyDescent="0.25">
      <c r="A4537" s="111" t="s">
        <v>712</v>
      </c>
      <c r="B4537" s="111">
        <f>INDEX(kommuner!C:C,MATCH(_xlfn.NUMBERVALUE(A4537),kommuner!B:B,0))</f>
        <v>3806</v>
      </c>
      <c r="C4537" s="111" t="s">
        <v>127</v>
      </c>
      <c r="D4537" s="111" t="s">
        <v>127</v>
      </c>
      <c r="E4537" s="111" t="s">
        <v>126</v>
      </c>
      <c r="F4537" s="111" t="s">
        <v>179</v>
      </c>
      <c r="G4537" s="111" t="s">
        <v>173</v>
      </c>
      <c r="H4537" s="111" t="s">
        <v>179</v>
      </c>
      <c r="I4537" s="111" t="s">
        <v>173</v>
      </c>
      <c r="J4537" t="str">
        <f t="shared" si="140"/>
        <v>3806SkogMineraljordBlandingsskogMiddels</v>
      </c>
      <c r="K4537" s="111">
        <v>-4.5623521854183373</v>
      </c>
      <c r="L4537" s="111">
        <v>0.85306406685236758</v>
      </c>
      <c r="M4537" s="111">
        <v>6.3979989500968365E-2</v>
      </c>
      <c r="N4537" s="112">
        <f t="shared" si="141"/>
        <v>-3.6453081290650013</v>
      </c>
    </row>
    <row r="4538" spans="1:14" x14ac:dyDescent="0.25">
      <c r="A4538" s="111" t="s">
        <v>712</v>
      </c>
      <c r="B4538" s="111">
        <f>INDEX(kommuner!C:C,MATCH(_xlfn.NUMBERVALUE(A4538),kommuner!B:B,0))</f>
        <v>3806</v>
      </c>
      <c r="C4538" s="111" t="s">
        <v>127</v>
      </c>
      <c r="D4538" s="111" t="s">
        <v>127</v>
      </c>
      <c r="E4538" s="111" t="s">
        <v>126</v>
      </c>
      <c r="F4538" s="111" t="s">
        <v>179</v>
      </c>
      <c r="G4538" s="111" t="s">
        <v>186</v>
      </c>
      <c r="H4538" s="111" t="s">
        <v>179</v>
      </c>
      <c r="I4538" s="111" t="s">
        <v>186</v>
      </c>
      <c r="J4538" t="str">
        <f t="shared" si="140"/>
        <v>3806SkogMineraljordBlandingsskogSærs høy</v>
      </c>
      <c r="K4538" s="111">
        <v>-2.9395925245326562</v>
      </c>
      <c r="L4538" s="111">
        <v>0.85306406685236758</v>
      </c>
      <c r="M4538" s="111">
        <v>6.3979989500968365E-2</v>
      </c>
      <c r="N4538" s="112">
        <f t="shared" si="141"/>
        <v>-2.0225484681793202</v>
      </c>
    </row>
    <row r="4539" spans="1:14" x14ac:dyDescent="0.25">
      <c r="A4539" s="111" t="s">
        <v>712</v>
      </c>
      <c r="B4539" s="111">
        <f>INDEX(kommuner!C:C,MATCH(_xlfn.NUMBERVALUE(A4539),kommuner!B:B,0))</f>
        <v>3806</v>
      </c>
      <c r="C4539" s="111" t="s">
        <v>127</v>
      </c>
      <c r="D4539" s="111" t="s">
        <v>127</v>
      </c>
      <c r="E4539" s="111" t="s">
        <v>126</v>
      </c>
      <c r="F4539" s="111" t="s">
        <v>185</v>
      </c>
      <c r="G4539" s="111" t="s">
        <v>180</v>
      </c>
      <c r="H4539" s="111" t="s">
        <v>185</v>
      </c>
      <c r="I4539" s="111" t="s">
        <v>180</v>
      </c>
      <c r="J4539" t="str">
        <f t="shared" si="140"/>
        <v>3806SkogMineraljordLauvskogHøy</v>
      </c>
      <c r="K4539" s="111">
        <v>-3.6072016095960531</v>
      </c>
      <c r="L4539" s="111">
        <v>0.85306406685236758</v>
      </c>
      <c r="M4539" s="111">
        <v>6.3979989500968365E-2</v>
      </c>
      <c r="N4539" s="112">
        <f t="shared" si="141"/>
        <v>-2.6901575532427171</v>
      </c>
    </row>
    <row r="4540" spans="1:14" x14ac:dyDescent="0.25">
      <c r="A4540" s="111" t="s">
        <v>712</v>
      </c>
      <c r="B4540" s="111">
        <f>INDEX(kommuner!C:C,MATCH(_xlfn.NUMBERVALUE(A4540),kommuner!B:B,0))</f>
        <v>3806</v>
      </c>
      <c r="C4540" s="111" t="s">
        <v>127</v>
      </c>
      <c r="D4540" s="111" t="s">
        <v>127</v>
      </c>
      <c r="E4540" s="111" t="s">
        <v>126</v>
      </c>
      <c r="F4540" s="111" t="s">
        <v>185</v>
      </c>
      <c r="G4540" s="111" t="s">
        <v>167</v>
      </c>
      <c r="H4540" s="111" t="s">
        <v>185</v>
      </c>
      <c r="I4540" s="111" t="s">
        <v>167</v>
      </c>
      <c r="J4540" t="str">
        <f t="shared" si="140"/>
        <v>3806SkogMineraljordLauvskogImpediment</v>
      </c>
      <c r="K4540" s="111">
        <v>-1.1043030228661443</v>
      </c>
      <c r="L4540" s="111">
        <v>0.85306406685236758</v>
      </c>
      <c r="M4540" s="111">
        <v>6.3979989500968365E-2</v>
      </c>
      <c r="N4540" s="112">
        <f t="shared" si="141"/>
        <v>-0.18725896651280841</v>
      </c>
    </row>
    <row r="4541" spans="1:14" x14ac:dyDescent="0.25">
      <c r="A4541" s="111" t="s">
        <v>712</v>
      </c>
      <c r="B4541" s="111">
        <f>INDEX(kommuner!C:C,MATCH(_xlfn.NUMBERVALUE(A4541),kommuner!B:B,0))</f>
        <v>3806</v>
      </c>
      <c r="C4541" s="111" t="s">
        <v>127</v>
      </c>
      <c r="D4541" s="111" t="s">
        <v>127</v>
      </c>
      <c r="E4541" s="111" t="s">
        <v>126</v>
      </c>
      <c r="F4541" s="111" t="s">
        <v>185</v>
      </c>
      <c r="G4541" s="111" t="s">
        <v>190</v>
      </c>
      <c r="H4541" s="111" t="s">
        <v>185</v>
      </c>
      <c r="I4541" s="111" t="s">
        <v>190</v>
      </c>
      <c r="J4541" t="str">
        <f t="shared" si="140"/>
        <v>3806SkogMineraljordLauvskogLav</v>
      </c>
      <c r="K4541" s="111">
        <v>-8.9748170935426599E-2</v>
      </c>
      <c r="L4541" s="111">
        <v>0.85306406685236758</v>
      </c>
      <c r="M4541" s="111">
        <v>6.3979989500968365E-2</v>
      </c>
      <c r="N4541" s="112">
        <f t="shared" si="141"/>
        <v>0.82729588541790933</v>
      </c>
    </row>
    <row r="4542" spans="1:14" x14ac:dyDescent="0.25">
      <c r="A4542" s="111" t="s">
        <v>712</v>
      </c>
      <c r="B4542" s="111">
        <f>INDEX(kommuner!C:C,MATCH(_xlfn.NUMBERVALUE(A4542),kommuner!B:B,0))</f>
        <v>3806</v>
      </c>
      <c r="C4542" s="111" t="s">
        <v>127</v>
      </c>
      <c r="D4542" s="111" t="s">
        <v>127</v>
      </c>
      <c r="E4542" s="111" t="s">
        <v>126</v>
      </c>
      <c r="F4542" s="111" t="s">
        <v>185</v>
      </c>
      <c r="G4542" s="111" t="s">
        <v>173</v>
      </c>
      <c r="H4542" s="111" t="s">
        <v>185</v>
      </c>
      <c r="I4542" s="111" t="s">
        <v>173</v>
      </c>
      <c r="J4542" t="str">
        <f t="shared" si="140"/>
        <v>3806SkogMineraljordLauvskogMiddels</v>
      </c>
      <c r="K4542" s="111">
        <v>-2.4151390344437029</v>
      </c>
      <c r="L4542" s="111">
        <v>0.85306406685236758</v>
      </c>
      <c r="M4542" s="111">
        <v>6.3979989500968365E-2</v>
      </c>
      <c r="N4542" s="112">
        <f t="shared" si="141"/>
        <v>-1.4980949780903672</v>
      </c>
    </row>
    <row r="4543" spans="1:14" x14ac:dyDescent="0.25">
      <c r="A4543" s="111" t="s">
        <v>712</v>
      </c>
      <c r="B4543" s="111">
        <f>INDEX(kommuner!C:C,MATCH(_xlfn.NUMBERVALUE(A4543),kommuner!B:B,0))</f>
        <v>3806</v>
      </c>
      <c r="C4543" s="111" t="s">
        <v>127</v>
      </c>
      <c r="D4543" s="111" t="s">
        <v>127</v>
      </c>
      <c r="E4543" s="111" t="s">
        <v>126</v>
      </c>
      <c r="F4543" s="111" t="s">
        <v>185</v>
      </c>
      <c r="G4543" s="111" t="s">
        <v>186</v>
      </c>
      <c r="H4543" s="111" t="s">
        <v>185</v>
      </c>
      <c r="I4543" s="111" t="s">
        <v>186</v>
      </c>
      <c r="J4543" t="str">
        <f t="shared" si="140"/>
        <v>3806SkogMineraljordLauvskogSærs høy</v>
      </c>
      <c r="K4543" s="111">
        <v>-3.6560473259425113</v>
      </c>
      <c r="L4543" s="111">
        <v>0.85306406685236758</v>
      </c>
      <c r="M4543" s="111">
        <v>6.3979989500968365E-2</v>
      </c>
      <c r="N4543" s="112">
        <f t="shared" si="141"/>
        <v>-2.7390032695891753</v>
      </c>
    </row>
    <row r="4544" spans="1:14" x14ac:dyDescent="0.25">
      <c r="A4544" s="111" t="s">
        <v>712</v>
      </c>
      <c r="B4544" s="111">
        <f>INDEX(kommuner!C:C,MATCH(_xlfn.NUMBERVALUE(A4544),kommuner!B:B,0))</f>
        <v>3806</v>
      </c>
      <c r="C4544" s="111" t="s">
        <v>127</v>
      </c>
      <c r="D4544" s="111" t="s">
        <v>127</v>
      </c>
      <c r="E4544" s="111" t="s">
        <v>123</v>
      </c>
      <c r="F4544" s="111" t="s">
        <v>172</v>
      </c>
      <c r="G4544" s="111" t="s">
        <v>180</v>
      </c>
      <c r="H4544" s="111" t="s">
        <v>172</v>
      </c>
      <c r="I4544" s="111" t="s">
        <v>180</v>
      </c>
      <c r="J4544" t="str">
        <f t="shared" si="140"/>
        <v>3806SkogOrganisk jordBarskogHøy</v>
      </c>
      <c r="K4544" s="111">
        <v>-2.5184559031994138</v>
      </c>
      <c r="L4544" s="111">
        <v>0.92784825435236762</v>
      </c>
      <c r="M4544" s="111">
        <v>0.46518126042825314</v>
      </c>
      <c r="N4544" s="112">
        <f t="shared" si="141"/>
        <v>-1.1254263884187932</v>
      </c>
    </row>
    <row r="4545" spans="1:14" x14ac:dyDescent="0.25">
      <c r="A4545" s="111" t="s">
        <v>712</v>
      </c>
      <c r="B4545" s="111">
        <f>INDEX(kommuner!C:C,MATCH(_xlfn.NUMBERVALUE(A4545),kommuner!B:B,0))</f>
        <v>3806</v>
      </c>
      <c r="C4545" s="111" t="s">
        <v>127</v>
      </c>
      <c r="D4545" s="111" t="s">
        <v>127</v>
      </c>
      <c r="E4545" s="111" t="s">
        <v>123</v>
      </c>
      <c r="F4545" s="111" t="s">
        <v>172</v>
      </c>
      <c r="G4545" s="111" t="s">
        <v>167</v>
      </c>
      <c r="H4545" s="111" t="s">
        <v>172</v>
      </c>
      <c r="I4545" s="111" t="s">
        <v>167</v>
      </c>
      <c r="J4545" t="str">
        <f t="shared" si="140"/>
        <v>3806SkogOrganisk jordBarskogImpediment</v>
      </c>
      <c r="K4545" s="111">
        <v>-0.13011741963904588</v>
      </c>
      <c r="L4545" s="111">
        <v>0.92784825435236762</v>
      </c>
      <c r="M4545" s="111">
        <v>0.46510463492953991</v>
      </c>
      <c r="N4545" s="112">
        <f t="shared" si="141"/>
        <v>1.2628354696428616</v>
      </c>
    </row>
    <row r="4546" spans="1:14" x14ac:dyDescent="0.25">
      <c r="A4546" s="111" t="s">
        <v>712</v>
      </c>
      <c r="B4546" s="111">
        <f>INDEX(kommuner!C:C,MATCH(_xlfn.NUMBERVALUE(A4546),kommuner!B:B,0))</f>
        <v>3806</v>
      </c>
      <c r="C4546" s="111" t="s">
        <v>127</v>
      </c>
      <c r="D4546" s="111" t="s">
        <v>127</v>
      </c>
      <c r="E4546" s="111" t="s">
        <v>123</v>
      </c>
      <c r="F4546" s="111" t="s">
        <v>172</v>
      </c>
      <c r="G4546" s="111" t="s">
        <v>190</v>
      </c>
      <c r="H4546" s="111" t="s">
        <v>172</v>
      </c>
      <c r="I4546" s="111" t="s">
        <v>190</v>
      </c>
      <c r="J4546" t="str">
        <f t="shared" si="140"/>
        <v>3806SkogOrganisk jordBarskogLav</v>
      </c>
      <c r="K4546" s="111">
        <v>-0.50666953101693391</v>
      </c>
      <c r="L4546" s="111">
        <v>0.92784825435236762</v>
      </c>
      <c r="M4546" s="111">
        <v>0.46510463492953991</v>
      </c>
      <c r="N4546" s="112">
        <f t="shared" si="141"/>
        <v>0.88628335826497362</v>
      </c>
    </row>
    <row r="4547" spans="1:14" x14ac:dyDescent="0.25">
      <c r="A4547" s="111" t="s">
        <v>712</v>
      </c>
      <c r="B4547" s="111">
        <f>INDEX(kommuner!C:C,MATCH(_xlfn.NUMBERVALUE(A4547),kommuner!B:B,0))</f>
        <v>3806</v>
      </c>
      <c r="C4547" s="111" t="s">
        <v>127</v>
      </c>
      <c r="D4547" s="111" t="s">
        <v>127</v>
      </c>
      <c r="E4547" s="111" t="s">
        <v>123</v>
      </c>
      <c r="F4547" s="111" t="s">
        <v>172</v>
      </c>
      <c r="G4547" s="111" t="s">
        <v>173</v>
      </c>
      <c r="H4547" s="111" t="s">
        <v>172</v>
      </c>
      <c r="I4547" s="111" t="s">
        <v>173</v>
      </c>
      <c r="J4547" t="str">
        <f t="shared" ref="J4547:J4610" si="142">B4547&amp;C4547&amp;E4547&amp;IF(C4547="Skog",F4547&amp;G4547,"")</f>
        <v>3806SkogOrganisk jordBarskogMiddels</v>
      </c>
      <c r="K4547" s="111">
        <v>-1.5571490961494638</v>
      </c>
      <c r="L4547" s="111">
        <v>0.92784825435236762</v>
      </c>
      <c r="M4547" s="111">
        <v>0.46518126042825314</v>
      </c>
      <c r="N4547" s="112">
        <f t="shared" ref="N4547:N4610" si="143">SUM(K4547:M4547)</f>
        <v>-0.16411958136884308</v>
      </c>
    </row>
    <row r="4548" spans="1:14" x14ac:dyDescent="0.25">
      <c r="A4548" s="111" t="s">
        <v>712</v>
      </c>
      <c r="B4548" s="111">
        <f>INDEX(kommuner!C:C,MATCH(_xlfn.NUMBERVALUE(A4548),kommuner!B:B,0))</f>
        <v>3806</v>
      </c>
      <c r="C4548" s="111" t="s">
        <v>127</v>
      </c>
      <c r="D4548" s="111" t="s">
        <v>127</v>
      </c>
      <c r="E4548" s="111" t="s">
        <v>123</v>
      </c>
      <c r="F4548" s="111" t="s">
        <v>172</v>
      </c>
      <c r="G4548" s="111" t="s">
        <v>186</v>
      </c>
      <c r="H4548" s="111" t="s">
        <v>172</v>
      </c>
      <c r="I4548" s="111" t="s">
        <v>186</v>
      </c>
      <c r="J4548" t="str">
        <f t="shared" si="142"/>
        <v>3806SkogOrganisk jordBarskogSærs høy</v>
      </c>
      <c r="K4548" s="111">
        <v>2.5548655235722699</v>
      </c>
      <c r="L4548" s="111">
        <v>0.92784825435236762</v>
      </c>
      <c r="M4548" s="111">
        <v>0.46518126042825314</v>
      </c>
      <c r="N4548" s="112">
        <f t="shared" si="143"/>
        <v>3.9478950383528906</v>
      </c>
    </row>
    <row r="4549" spans="1:14" x14ac:dyDescent="0.25">
      <c r="A4549" s="111" t="s">
        <v>712</v>
      </c>
      <c r="B4549" s="111">
        <f>INDEX(kommuner!C:C,MATCH(_xlfn.NUMBERVALUE(A4549),kommuner!B:B,0))</f>
        <v>3806</v>
      </c>
      <c r="C4549" s="111" t="s">
        <v>127</v>
      </c>
      <c r="D4549" s="111" t="s">
        <v>127</v>
      </c>
      <c r="E4549" s="111" t="s">
        <v>123</v>
      </c>
      <c r="F4549" s="111" t="s">
        <v>179</v>
      </c>
      <c r="G4549" s="111" t="s">
        <v>180</v>
      </c>
      <c r="H4549" s="111" t="s">
        <v>179</v>
      </c>
      <c r="I4549" s="111" t="s">
        <v>180</v>
      </c>
      <c r="J4549" t="str">
        <f t="shared" si="142"/>
        <v>3806SkogOrganisk jordBlandingsskogHøy</v>
      </c>
      <c r="K4549" s="111">
        <v>-5.5554344456832343</v>
      </c>
      <c r="L4549" s="111">
        <v>0.92784825435236762</v>
      </c>
      <c r="M4549" s="111">
        <v>0.46510463492953991</v>
      </c>
      <c r="N4549" s="112">
        <f t="shared" si="143"/>
        <v>-4.1624815564013264</v>
      </c>
    </row>
    <row r="4550" spans="1:14" x14ac:dyDescent="0.25">
      <c r="A4550" s="111" t="s">
        <v>712</v>
      </c>
      <c r="B4550" s="111">
        <f>INDEX(kommuner!C:C,MATCH(_xlfn.NUMBERVALUE(A4550),kommuner!B:B,0))</f>
        <v>3806</v>
      </c>
      <c r="C4550" s="111" t="s">
        <v>127</v>
      </c>
      <c r="D4550" s="111" t="s">
        <v>127</v>
      </c>
      <c r="E4550" s="111" t="s">
        <v>123</v>
      </c>
      <c r="F4550" s="111" t="s">
        <v>179</v>
      </c>
      <c r="G4550" s="111" t="s">
        <v>167</v>
      </c>
      <c r="H4550" s="111" t="s">
        <v>179</v>
      </c>
      <c r="I4550" s="111" t="s">
        <v>167</v>
      </c>
      <c r="J4550" t="str">
        <f t="shared" si="142"/>
        <v>3806SkogOrganisk jordBlandingsskogImpediment</v>
      </c>
      <c r="K4550" s="111">
        <v>-0.28586344175800005</v>
      </c>
      <c r="L4550" s="111">
        <v>0.92784825435236762</v>
      </c>
      <c r="M4550" s="111">
        <v>0.46510463492953991</v>
      </c>
      <c r="N4550" s="112">
        <f t="shared" si="143"/>
        <v>1.1070894475239075</v>
      </c>
    </row>
    <row r="4551" spans="1:14" x14ac:dyDescent="0.25">
      <c r="A4551" s="111" t="s">
        <v>712</v>
      </c>
      <c r="B4551" s="111">
        <f>INDEX(kommuner!C:C,MATCH(_xlfn.NUMBERVALUE(A4551),kommuner!B:B,0))</f>
        <v>3806</v>
      </c>
      <c r="C4551" s="111" t="s">
        <v>127</v>
      </c>
      <c r="D4551" s="111" t="s">
        <v>127</v>
      </c>
      <c r="E4551" s="111" t="s">
        <v>123</v>
      </c>
      <c r="F4551" s="111" t="s">
        <v>179</v>
      </c>
      <c r="G4551" s="111" t="s">
        <v>190</v>
      </c>
      <c r="H4551" s="111" t="s">
        <v>179</v>
      </c>
      <c r="I4551" s="111" t="s">
        <v>190</v>
      </c>
      <c r="J4551" t="str">
        <f t="shared" si="142"/>
        <v>3806SkogOrganisk jordBlandingsskogLav</v>
      </c>
      <c r="K4551" s="111">
        <v>-1.2347339377887629</v>
      </c>
      <c r="L4551" s="111">
        <v>0.92784825435236762</v>
      </c>
      <c r="M4551" s="111">
        <v>0.46510463492953991</v>
      </c>
      <c r="N4551" s="112">
        <f t="shared" si="143"/>
        <v>0.15821895149314458</v>
      </c>
    </row>
    <row r="4552" spans="1:14" x14ac:dyDescent="0.25">
      <c r="A4552" s="111" t="s">
        <v>712</v>
      </c>
      <c r="B4552" s="111">
        <f>INDEX(kommuner!C:C,MATCH(_xlfn.NUMBERVALUE(A4552),kommuner!B:B,0))</f>
        <v>3806</v>
      </c>
      <c r="C4552" s="111" t="s">
        <v>127</v>
      </c>
      <c r="D4552" s="111" t="s">
        <v>127</v>
      </c>
      <c r="E4552" s="111" t="s">
        <v>123</v>
      </c>
      <c r="F4552" s="111" t="s">
        <v>179</v>
      </c>
      <c r="G4552" s="111" t="s">
        <v>173</v>
      </c>
      <c r="H4552" s="111" t="s">
        <v>179</v>
      </c>
      <c r="I4552" s="111" t="s">
        <v>173</v>
      </c>
      <c r="J4552" t="str">
        <f t="shared" si="142"/>
        <v>3806SkogOrganisk jordBlandingsskogMiddels</v>
      </c>
      <c r="K4552" s="111">
        <v>-2.4239591752717748</v>
      </c>
      <c r="L4552" s="111">
        <v>0.92784825435236762</v>
      </c>
      <c r="M4552" s="111">
        <v>0.46510463492953991</v>
      </c>
      <c r="N4552" s="112">
        <f t="shared" si="143"/>
        <v>-1.0310062859898674</v>
      </c>
    </row>
    <row r="4553" spans="1:14" x14ac:dyDescent="0.25">
      <c r="A4553" s="111" t="s">
        <v>712</v>
      </c>
      <c r="B4553" s="111">
        <f>INDEX(kommuner!C:C,MATCH(_xlfn.NUMBERVALUE(A4553),kommuner!B:B,0))</f>
        <v>3806</v>
      </c>
      <c r="C4553" s="111" t="s">
        <v>127</v>
      </c>
      <c r="D4553" s="111" t="s">
        <v>127</v>
      </c>
      <c r="E4553" s="111" t="s">
        <v>123</v>
      </c>
      <c r="F4553" s="111" t="s">
        <v>179</v>
      </c>
      <c r="G4553" s="111" t="s">
        <v>186</v>
      </c>
      <c r="H4553" s="111" t="s">
        <v>179</v>
      </c>
      <c r="I4553" s="111" t="s">
        <v>186</v>
      </c>
      <c r="J4553" t="str">
        <f t="shared" si="142"/>
        <v>3806SkogOrganisk jordBlandingsskogSærs høy</v>
      </c>
      <c r="K4553" s="111">
        <v>-1.5726115302258048</v>
      </c>
      <c r="L4553" s="111">
        <v>0.92784825435236762</v>
      </c>
      <c r="M4553" s="111">
        <v>0.46510463492953991</v>
      </c>
      <c r="N4553" s="112">
        <f t="shared" si="143"/>
        <v>-0.17965864094389727</v>
      </c>
    </row>
    <row r="4554" spans="1:14" x14ac:dyDescent="0.25">
      <c r="A4554" s="111" t="s">
        <v>712</v>
      </c>
      <c r="B4554" s="111">
        <f>INDEX(kommuner!C:C,MATCH(_xlfn.NUMBERVALUE(A4554),kommuner!B:B,0))</f>
        <v>3806</v>
      </c>
      <c r="C4554" s="111" t="s">
        <v>127</v>
      </c>
      <c r="D4554" s="111" t="s">
        <v>127</v>
      </c>
      <c r="E4554" s="111" t="s">
        <v>123</v>
      </c>
      <c r="F4554" s="111" t="s">
        <v>185</v>
      </c>
      <c r="G4554" s="111" t="s">
        <v>180</v>
      </c>
      <c r="H4554" s="111" t="s">
        <v>185</v>
      </c>
      <c r="I4554" s="111" t="s">
        <v>180</v>
      </c>
      <c r="J4554" t="str">
        <f t="shared" si="142"/>
        <v>3806SkogOrganisk jordLauvskogHøy</v>
      </c>
      <c r="K4554" s="111">
        <v>-1.9913688882377358</v>
      </c>
      <c r="L4554" s="111">
        <v>0.92784825435236762</v>
      </c>
      <c r="M4554" s="111">
        <v>0.46510463492953991</v>
      </c>
      <c r="N4554" s="112">
        <f t="shared" si="143"/>
        <v>-0.59841599895582831</v>
      </c>
    </row>
    <row r="4555" spans="1:14" x14ac:dyDescent="0.25">
      <c r="A4555" s="111" t="s">
        <v>712</v>
      </c>
      <c r="B4555" s="111">
        <f>INDEX(kommuner!C:C,MATCH(_xlfn.NUMBERVALUE(A4555),kommuner!B:B,0))</f>
        <v>3806</v>
      </c>
      <c r="C4555" s="111" t="s">
        <v>127</v>
      </c>
      <c r="D4555" s="111" t="s">
        <v>127</v>
      </c>
      <c r="E4555" s="111" t="s">
        <v>123</v>
      </c>
      <c r="F4555" s="111" t="s">
        <v>185</v>
      </c>
      <c r="G4555" s="111" t="s">
        <v>167</v>
      </c>
      <c r="H4555" s="111" t="s">
        <v>185</v>
      </c>
      <c r="I4555" s="111" t="s">
        <v>167</v>
      </c>
      <c r="J4555" t="str">
        <f t="shared" si="142"/>
        <v>3806SkogOrganisk jordLauvskogImpediment</v>
      </c>
      <c r="K4555" s="111">
        <v>0.35000626494250675</v>
      </c>
      <c r="L4555" s="111">
        <v>0.92784825435236762</v>
      </c>
      <c r="M4555" s="111">
        <v>0.46510463492953991</v>
      </c>
      <c r="N4555" s="112">
        <f t="shared" si="143"/>
        <v>1.7429591542244141</v>
      </c>
    </row>
    <row r="4556" spans="1:14" x14ac:dyDescent="0.25">
      <c r="A4556" s="111" t="s">
        <v>712</v>
      </c>
      <c r="B4556" s="111">
        <f>INDEX(kommuner!C:C,MATCH(_xlfn.NUMBERVALUE(A4556),kommuner!B:B,0))</f>
        <v>3806</v>
      </c>
      <c r="C4556" s="111" t="s">
        <v>127</v>
      </c>
      <c r="D4556" s="111" t="s">
        <v>127</v>
      </c>
      <c r="E4556" s="111" t="s">
        <v>123</v>
      </c>
      <c r="F4556" s="111" t="s">
        <v>185</v>
      </c>
      <c r="G4556" s="111" t="s">
        <v>190</v>
      </c>
      <c r="H4556" s="111" t="s">
        <v>185</v>
      </c>
      <c r="I4556" s="111" t="s">
        <v>190</v>
      </c>
      <c r="J4556" t="str">
        <f t="shared" si="142"/>
        <v>3806SkogOrganisk jordLauvskogLav</v>
      </c>
      <c r="K4556" s="111">
        <v>1.1144075558526714</v>
      </c>
      <c r="L4556" s="111">
        <v>0.92784825435236762</v>
      </c>
      <c r="M4556" s="111">
        <v>0.46510463492953991</v>
      </c>
      <c r="N4556" s="112">
        <f t="shared" si="143"/>
        <v>2.5073604451345788</v>
      </c>
    </row>
    <row r="4557" spans="1:14" x14ac:dyDescent="0.25">
      <c r="A4557" s="111" t="s">
        <v>712</v>
      </c>
      <c r="B4557" s="111">
        <f>INDEX(kommuner!C:C,MATCH(_xlfn.NUMBERVALUE(A4557),kommuner!B:B,0))</f>
        <v>3806</v>
      </c>
      <c r="C4557" s="111" t="s">
        <v>127</v>
      </c>
      <c r="D4557" s="111" t="s">
        <v>127</v>
      </c>
      <c r="E4557" s="111" t="s">
        <v>123</v>
      </c>
      <c r="F4557" s="111" t="s">
        <v>185</v>
      </c>
      <c r="G4557" s="111" t="s">
        <v>173</v>
      </c>
      <c r="H4557" s="111" t="s">
        <v>185</v>
      </c>
      <c r="I4557" s="111" t="s">
        <v>173</v>
      </c>
      <c r="J4557" t="str">
        <f t="shared" si="142"/>
        <v>3806SkogOrganisk jordLauvskogMiddels</v>
      </c>
      <c r="K4557" s="111">
        <v>-0.62664468270982987</v>
      </c>
      <c r="L4557" s="111">
        <v>0.92784825435236762</v>
      </c>
      <c r="M4557" s="111">
        <v>0.46510463492953991</v>
      </c>
      <c r="N4557" s="112">
        <f t="shared" si="143"/>
        <v>0.76630820657207765</v>
      </c>
    </row>
    <row r="4558" spans="1:14" x14ac:dyDescent="0.25">
      <c r="A4558" s="111" t="s">
        <v>712</v>
      </c>
      <c r="B4558" s="111">
        <f>INDEX(kommuner!C:C,MATCH(_xlfn.NUMBERVALUE(A4558),kommuner!B:B,0))</f>
        <v>3806</v>
      </c>
      <c r="C4558" s="111" t="s">
        <v>127</v>
      </c>
      <c r="D4558" s="111" t="s">
        <v>127</v>
      </c>
      <c r="E4558" s="111" t="s">
        <v>123</v>
      </c>
      <c r="F4558" s="111" t="s">
        <v>185</v>
      </c>
      <c r="G4558" s="111" t="s">
        <v>186</v>
      </c>
      <c r="H4558" s="111" t="s">
        <v>185</v>
      </c>
      <c r="I4558" s="111" t="s">
        <v>186</v>
      </c>
      <c r="J4558" t="str">
        <f t="shared" si="142"/>
        <v>3806SkogOrganisk jordLauvskogSærs høy</v>
      </c>
      <c r="K4558" s="111">
        <v>-1.8997279926091779</v>
      </c>
      <c r="L4558" s="111">
        <v>0.92784825435236762</v>
      </c>
      <c r="M4558" s="111">
        <v>0.46510463492953991</v>
      </c>
      <c r="N4558" s="112">
        <f t="shared" si="143"/>
        <v>-0.50677510332727038</v>
      </c>
    </row>
    <row r="4559" spans="1:14" x14ac:dyDescent="0.25">
      <c r="A4559" s="111" t="s">
        <v>712</v>
      </c>
      <c r="B4559" s="111">
        <f>INDEX(kommuner!C:C,MATCH(_xlfn.NUMBERVALUE(A4559),kommuner!B:B,0))</f>
        <v>3806</v>
      </c>
      <c r="C4559" s="111" t="s">
        <v>83</v>
      </c>
      <c r="D4559" s="111" t="s">
        <v>83</v>
      </c>
      <c r="E4559" s="111" t="s">
        <v>126</v>
      </c>
      <c r="F4559" s="111" t="s">
        <v>139</v>
      </c>
      <c r="G4559" s="111" t="s">
        <v>139</v>
      </c>
      <c r="H4559" s="111" t="s">
        <v>139</v>
      </c>
      <c r="I4559" s="111" t="s">
        <v>139</v>
      </c>
      <c r="J4559" t="str">
        <f t="shared" si="142"/>
        <v>3806Utbygd arealMineraljord</v>
      </c>
      <c r="K4559" s="111">
        <v>0.42279414509845159</v>
      </c>
      <c r="L4559" s="111">
        <v>0</v>
      </c>
      <c r="M4559" s="111">
        <v>1.303047089454229E-2</v>
      </c>
      <c r="N4559" s="112">
        <f t="shared" si="143"/>
        <v>0.43582461599299388</v>
      </c>
    </row>
    <row r="4560" spans="1:14" x14ac:dyDescent="0.25">
      <c r="A4560" s="111" t="s">
        <v>712</v>
      </c>
      <c r="B4560" s="111">
        <f>INDEX(kommuner!C:C,MATCH(_xlfn.NUMBERVALUE(A4560),kommuner!B:B,0))</f>
        <v>3806</v>
      </c>
      <c r="C4560" s="111" t="s">
        <v>83</v>
      </c>
      <c r="D4560" s="111" t="s">
        <v>83</v>
      </c>
      <c r="E4560" s="111" t="s">
        <v>123</v>
      </c>
      <c r="F4560" s="111" t="s">
        <v>139</v>
      </c>
      <c r="G4560" s="111" t="s">
        <v>139</v>
      </c>
      <c r="H4560" s="111" t="s">
        <v>139</v>
      </c>
      <c r="I4560" s="111" t="s">
        <v>139</v>
      </c>
      <c r="J4560" t="str">
        <f t="shared" si="142"/>
        <v>3806Utbygd arealOrganisk jord</v>
      </c>
      <c r="K4560" s="111">
        <v>29.011421395201612</v>
      </c>
      <c r="L4560" s="111">
        <v>0</v>
      </c>
      <c r="M4560" s="111">
        <v>1.303047089454229E-2</v>
      </c>
      <c r="N4560" s="112">
        <f t="shared" si="143"/>
        <v>29.024451866096154</v>
      </c>
    </row>
    <row r="4561" spans="1:14" x14ac:dyDescent="0.25">
      <c r="A4561" s="111" t="s">
        <v>712</v>
      </c>
      <c r="B4561" s="111">
        <f>INDEX(kommuner!C:C,MATCH(_xlfn.NUMBERVALUE(A4561),kommuner!B:B,0))</f>
        <v>3806</v>
      </c>
      <c r="C4561" s="111" t="s">
        <v>181</v>
      </c>
      <c r="D4561" s="111" t="s">
        <v>181</v>
      </c>
      <c r="E4561" s="111" t="s">
        <v>123</v>
      </c>
      <c r="F4561" s="111" t="s">
        <v>139</v>
      </c>
      <c r="G4561" s="111" t="s">
        <v>139</v>
      </c>
      <c r="H4561" s="111" t="s">
        <v>139</v>
      </c>
      <c r="I4561" s="111" t="s">
        <v>139</v>
      </c>
      <c r="J4561" t="str">
        <f t="shared" si="142"/>
        <v>3806Vann og myrOrganisk jord</v>
      </c>
      <c r="K4561" s="111">
        <v>-0.31088998224577308</v>
      </c>
      <c r="L4561" s="111">
        <v>0</v>
      </c>
      <c r="M4561" s="111">
        <v>0</v>
      </c>
      <c r="N4561" s="112">
        <f t="shared" si="143"/>
        <v>-0.31088998224577308</v>
      </c>
    </row>
    <row r="4562" spans="1:14" x14ac:dyDescent="0.25">
      <c r="A4562" s="111" t="s">
        <v>713</v>
      </c>
      <c r="B4562" s="111">
        <f>INDEX(kommuner!C:C,MATCH(_xlfn.NUMBERVALUE(A4562),kommuner!B:B,0))</f>
        <v>3807</v>
      </c>
      <c r="C4562" s="111" t="s">
        <v>82</v>
      </c>
      <c r="D4562" s="111" t="s">
        <v>82</v>
      </c>
      <c r="E4562" s="111" t="s">
        <v>126</v>
      </c>
      <c r="F4562" s="111" t="s">
        <v>139</v>
      </c>
      <c r="G4562" s="111" t="s">
        <v>139</v>
      </c>
      <c r="H4562" s="111" t="s">
        <v>139</v>
      </c>
      <c r="I4562" s="111" t="s">
        <v>139</v>
      </c>
      <c r="J4562" t="str">
        <f t="shared" si="142"/>
        <v>3807Annen utmarkMineraljord</v>
      </c>
      <c r="K4562" s="111">
        <v>-0.16852781479621071</v>
      </c>
      <c r="L4562" s="111">
        <v>0</v>
      </c>
      <c r="M4562" s="111">
        <v>0</v>
      </c>
      <c r="N4562" s="112">
        <f t="shared" si="143"/>
        <v>-0.16852781479621071</v>
      </c>
    </row>
    <row r="4563" spans="1:14" x14ac:dyDescent="0.25">
      <c r="A4563" s="111" t="s">
        <v>713</v>
      </c>
      <c r="B4563" s="111">
        <f>INDEX(kommuner!C:C,MATCH(_xlfn.NUMBERVALUE(A4563),kommuner!B:B,0))</f>
        <v>3807</v>
      </c>
      <c r="C4563" s="111" t="s">
        <v>121</v>
      </c>
      <c r="D4563" s="111" t="s">
        <v>121</v>
      </c>
      <c r="E4563" s="111" t="s">
        <v>126</v>
      </c>
      <c r="F4563" s="111" t="s">
        <v>139</v>
      </c>
      <c r="G4563" s="111" t="s">
        <v>139</v>
      </c>
      <c r="H4563" s="111" t="s">
        <v>139</v>
      </c>
      <c r="I4563" s="111" t="s">
        <v>139</v>
      </c>
      <c r="J4563" t="str">
        <f t="shared" si="142"/>
        <v>3807BeiteMineraljord</v>
      </c>
      <c r="K4563" s="111">
        <v>-0.43305842942580308</v>
      </c>
      <c r="L4563" s="111">
        <v>0</v>
      </c>
      <c r="M4563" s="111">
        <v>1.2448711246839999E-7</v>
      </c>
      <c r="N4563" s="112">
        <f t="shared" si="143"/>
        <v>-0.43305830493869063</v>
      </c>
    </row>
    <row r="4564" spans="1:14" x14ac:dyDescent="0.25">
      <c r="A4564" s="111" t="s">
        <v>713</v>
      </c>
      <c r="B4564" s="111">
        <f>INDEX(kommuner!C:C,MATCH(_xlfn.NUMBERVALUE(A4564),kommuner!B:B,0))</f>
        <v>3807</v>
      </c>
      <c r="C4564" s="111" t="s">
        <v>121</v>
      </c>
      <c r="D4564" s="111" t="s">
        <v>121</v>
      </c>
      <c r="E4564" s="111" t="s">
        <v>123</v>
      </c>
      <c r="F4564" s="111" t="s">
        <v>139</v>
      </c>
      <c r="G4564" s="111" t="s">
        <v>139</v>
      </c>
      <c r="H4564" s="111" t="s">
        <v>139</v>
      </c>
      <c r="I4564" s="111" t="s">
        <v>139</v>
      </c>
      <c r="J4564" t="str">
        <f t="shared" si="142"/>
        <v>3807BeiteOrganisk jord</v>
      </c>
      <c r="K4564" s="111">
        <v>12.077525935985037</v>
      </c>
      <c r="L4564" s="111">
        <v>1.6412500000000001</v>
      </c>
      <c r="M4564" s="111">
        <v>0</v>
      </c>
      <c r="N4564" s="112">
        <f t="shared" si="143"/>
        <v>13.718775935985036</v>
      </c>
    </row>
    <row r="4565" spans="1:14" x14ac:dyDescent="0.25">
      <c r="A4565" s="111" t="s">
        <v>713</v>
      </c>
      <c r="B4565" s="111">
        <f>INDEX(kommuner!C:C,MATCH(_xlfn.NUMBERVALUE(A4565),kommuner!B:B,0))</f>
        <v>3807</v>
      </c>
      <c r="C4565" s="111" t="s">
        <v>84</v>
      </c>
      <c r="D4565" s="111" t="s">
        <v>84</v>
      </c>
      <c r="E4565" s="111" t="s">
        <v>126</v>
      </c>
      <c r="F4565" s="111" t="s">
        <v>139</v>
      </c>
      <c r="G4565" s="111" t="s">
        <v>139</v>
      </c>
      <c r="H4565" s="111" t="s">
        <v>139</v>
      </c>
      <c r="I4565" s="111" t="s">
        <v>139</v>
      </c>
      <c r="J4565" t="str">
        <f t="shared" si="142"/>
        <v>3807Dyrket markMineraljord</v>
      </c>
      <c r="K4565" s="111">
        <v>-0.16231651338179201</v>
      </c>
      <c r="L4565" s="111">
        <v>0</v>
      </c>
      <c r="M4565" s="111">
        <v>0</v>
      </c>
      <c r="N4565" s="112">
        <f t="shared" si="143"/>
        <v>-0.16231651338179201</v>
      </c>
    </row>
    <row r="4566" spans="1:14" x14ac:dyDescent="0.25">
      <c r="A4566" s="111" t="s">
        <v>713</v>
      </c>
      <c r="B4566" s="111">
        <f>INDEX(kommuner!C:C,MATCH(_xlfn.NUMBERVALUE(A4566),kommuner!B:B,0))</f>
        <v>3807</v>
      </c>
      <c r="C4566" s="111" t="s">
        <v>84</v>
      </c>
      <c r="D4566" s="111" t="s">
        <v>84</v>
      </c>
      <c r="E4566" s="111" t="s">
        <v>123</v>
      </c>
      <c r="F4566" s="111" t="s">
        <v>139</v>
      </c>
      <c r="G4566" s="111" t="s">
        <v>139</v>
      </c>
      <c r="H4566" s="111" t="s">
        <v>139</v>
      </c>
      <c r="I4566" s="111" t="s">
        <v>139</v>
      </c>
      <c r="J4566" t="str">
        <f t="shared" si="142"/>
        <v>3807Dyrket markOrganisk jord</v>
      </c>
      <c r="K4566" s="111">
        <v>28.726149366675592</v>
      </c>
      <c r="L4566" s="111">
        <v>1.45625</v>
      </c>
      <c r="M4566" s="111">
        <v>0</v>
      </c>
      <c r="N4566" s="112">
        <f t="shared" si="143"/>
        <v>30.182399366675593</v>
      </c>
    </row>
    <row r="4567" spans="1:14" x14ac:dyDescent="0.25">
      <c r="A4567" s="111" t="s">
        <v>713</v>
      </c>
      <c r="B4567" s="111">
        <f>INDEX(kommuner!C:C,MATCH(_xlfn.NUMBERVALUE(A4567),kommuner!B:B,0))</f>
        <v>3807</v>
      </c>
      <c r="C4567" s="111" t="s">
        <v>127</v>
      </c>
      <c r="D4567" s="111" t="s">
        <v>127</v>
      </c>
      <c r="E4567" s="111" t="s">
        <v>126</v>
      </c>
      <c r="F4567" s="111" t="s">
        <v>172</v>
      </c>
      <c r="G4567" s="111" t="s">
        <v>180</v>
      </c>
      <c r="H4567" s="111" t="s">
        <v>172</v>
      </c>
      <c r="I4567" s="111" t="s">
        <v>180</v>
      </c>
      <c r="J4567" t="str">
        <f t="shared" si="142"/>
        <v>3807SkogMineraljordBarskogHøy</v>
      </c>
      <c r="K4567" s="111">
        <v>-4.2610596243420318</v>
      </c>
      <c r="L4567" s="111">
        <v>0.85306406685236758</v>
      </c>
      <c r="M4567" s="111">
        <v>6.4056614999681585E-2</v>
      </c>
      <c r="N4567" s="112">
        <f t="shared" si="143"/>
        <v>-3.3439389424899826</v>
      </c>
    </row>
    <row r="4568" spans="1:14" x14ac:dyDescent="0.25">
      <c r="A4568" s="111" t="s">
        <v>713</v>
      </c>
      <c r="B4568" s="111">
        <f>INDEX(kommuner!C:C,MATCH(_xlfn.NUMBERVALUE(A4568),kommuner!B:B,0))</f>
        <v>3807</v>
      </c>
      <c r="C4568" s="111" t="s">
        <v>127</v>
      </c>
      <c r="D4568" s="111" t="s">
        <v>127</v>
      </c>
      <c r="E4568" s="111" t="s">
        <v>126</v>
      </c>
      <c r="F4568" s="111" t="s">
        <v>172</v>
      </c>
      <c r="G4568" s="111" t="s">
        <v>167</v>
      </c>
      <c r="H4568" s="111" t="s">
        <v>172</v>
      </c>
      <c r="I4568" s="111" t="s">
        <v>167</v>
      </c>
      <c r="J4568" t="str">
        <f t="shared" si="142"/>
        <v>3807SkogMineraljordBarskogImpediment</v>
      </c>
      <c r="K4568" s="111">
        <v>-1.5740166960016819</v>
      </c>
      <c r="L4568" s="111">
        <v>0.85306406685236758</v>
      </c>
      <c r="M4568" s="111">
        <v>6.3979989500968365E-2</v>
      </c>
      <c r="N4568" s="112">
        <f t="shared" si="143"/>
        <v>-0.65697263964834596</v>
      </c>
    </row>
    <row r="4569" spans="1:14" x14ac:dyDescent="0.25">
      <c r="A4569" s="111" t="s">
        <v>713</v>
      </c>
      <c r="B4569" s="111">
        <f>INDEX(kommuner!C:C,MATCH(_xlfn.NUMBERVALUE(A4569),kommuner!B:B,0))</f>
        <v>3807</v>
      </c>
      <c r="C4569" s="111" t="s">
        <v>127</v>
      </c>
      <c r="D4569" s="111" t="s">
        <v>127</v>
      </c>
      <c r="E4569" s="111" t="s">
        <v>126</v>
      </c>
      <c r="F4569" s="111" t="s">
        <v>172</v>
      </c>
      <c r="G4569" s="111" t="s">
        <v>190</v>
      </c>
      <c r="H4569" s="111" t="s">
        <v>172</v>
      </c>
      <c r="I4569" s="111" t="s">
        <v>190</v>
      </c>
      <c r="J4569" t="str">
        <f t="shared" si="142"/>
        <v>3807SkogMineraljordBarskogLav</v>
      </c>
      <c r="K4569" s="111">
        <v>-2.1094741240186856</v>
      </c>
      <c r="L4569" s="111">
        <v>0.85306406685236758</v>
      </c>
      <c r="M4569" s="111">
        <v>6.3979989500968365E-2</v>
      </c>
      <c r="N4569" s="112">
        <f t="shared" si="143"/>
        <v>-1.1924300676653499</v>
      </c>
    </row>
    <row r="4570" spans="1:14" x14ac:dyDescent="0.25">
      <c r="A4570" s="111" t="s">
        <v>713</v>
      </c>
      <c r="B4570" s="111">
        <f>INDEX(kommuner!C:C,MATCH(_xlfn.NUMBERVALUE(A4570),kommuner!B:B,0))</f>
        <v>3807</v>
      </c>
      <c r="C4570" s="111" t="s">
        <v>127</v>
      </c>
      <c r="D4570" s="111" t="s">
        <v>127</v>
      </c>
      <c r="E4570" s="111" t="s">
        <v>126</v>
      </c>
      <c r="F4570" s="111" t="s">
        <v>172</v>
      </c>
      <c r="G4570" s="111" t="s">
        <v>173</v>
      </c>
      <c r="H4570" s="111" t="s">
        <v>172</v>
      </c>
      <c r="I4570" s="111" t="s">
        <v>173</v>
      </c>
      <c r="J4570" t="str">
        <f t="shared" si="142"/>
        <v>3807SkogMineraljordBarskogMiddels</v>
      </c>
      <c r="K4570" s="111">
        <v>-2.8820985952554645</v>
      </c>
      <c r="L4570" s="111">
        <v>0.85306406685236758</v>
      </c>
      <c r="M4570" s="111">
        <v>6.4056614999681585E-2</v>
      </c>
      <c r="N4570" s="112">
        <f t="shared" si="143"/>
        <v>-1.9649779134034155</v>
      </c>
    </row>
    <row r="4571" spans="1:14" x14ac:dyDescent="0.25">
      <c r="A4571" s="111" t="s">
        <v>713</v>
      </c>
      <c r="B4571" s="111">
        <f>INDEX(kommuner!C:C,MATCH(_xlfn.NUMBERVALUE(A4571),kommuner!B:B,0))</f>
        <v>3807</v>
      </c>
      <c r="C4571" s="111" t="s">
        <v>127</v>
      </c>
      <c r="D4571" s="111" t="s">
        <v>127</v>
      </c>
      <c r="E4571" s="111" t="s">
        <v>126</v>
      </c>
      <c r="F4571" s="111" t="s">
        <v>172</v>
      </c>
      <c r="G4571" s="111" t="s">
        <v>186</v>
      </c>
      <c r="H4571" s="111" t="s">
        <v>172</v>
      </c>
      <c r="I4571" s="111" t="s">
        <v>186</v>
      </c>
      <c r="J4571" t="str">
        <f t="shared" si="142"/>
        <v>3807SkogMineraljordBarskogSærs høy</v>
      </c>
      <c r="K4571" s="111">
        <v>0.12072674540874306</v>
      </c>
      <c r="L4571" s="111">
        <v>0.85306406685236758</v>
      </c>
      <c r="M4571" s="111">
        <v>6.4056614999681585E-2</v>
      </c>
      <c r="N4571" s="112">
        <f t="shared" si="143"/>
        <v>1.0378474272607923</v>
      </c>
    </row>
    <row r="4572" spans="1:14" x14ac:dyDescent="0.25">
      <c r="A4572" s="111" t="s">
        <v>713</v>
      </c>
      <c r="B4572" s="111">
        <f>INDEX(kommuner!C:C,MATCH(_xlfn.NUMBERVALUE(A4572),kommuner!B:B,0))</f>
        <v>3807</v>
      </c>
      <c r="C4572" s="111" t="s">
        <v>127</v>
      </c>
      <c r="D4572" s="111" t="s">
        <v>127</v>
      </c>
      <c r="E4572" s="111" t="s">
        <v>126</v>
      </c>
      <c r="F4572" s="111" t="s">
        <v>179</v>
      </c>
      <c r="G4572" s="111" t="s">
        <v>180</v>
      </c>
      <c r="H4572" s="111" t="s">
        <v>179</v>
      </c>
      <c r="I4572" s="111" t="s">
        <v>180</v>
      </c>
      <c r="J4572" t="str">
        <f t="shared" si="142"/>
        <v>3807SkogMineraljordBlandingsskogHøy</v>
      </c>
      <c r="K4572" s="111">
        <v>-8.5703651807373102</v>
      </c>
      <c r="L4572" s="111">
        <v>0.85306406685236758</v>
      </c>
      <c r="M4572" s="111">
        <v>6.3979989500968365E-2</v>
      </c>
      <c r="N4572" s="112">
        <f t="shared" si="143"/>
        <v>-7.6533211243839743</v>
      </c>
    </row>
    <row r="4573" spans="1:14" x14ac:dyDescent="0.25">
      <c r="A4573" s="111" t="s">
        <v>713</v>
      </c>
      <c r="B4573" s="111">
        <f>INDEX(kommuner!C:C,MATCH(_xlfn.NUMBERVALUE(A4573),kommuner!B:B,0))</f>
        <v>3807</v>
      </c>
      <c r="C4573" s="111" t="s">
        <v>127</v>
      </c>
      <c r="D4573" s="111" t="s">
        <v>127</v>
      </c>
      <c r="E4573" s="111" t="s">
        <v>126</v>
      </c>
      <c r="F4573" s="111" t="s">
        <v>179</v>
      </c>
      <c r="G4573" s="111" t="s">
        <v>167</v>
      </c>
      <c r="H4573" s="111" t="s">
        <v>179</v>
      </c>
      <c r="I4573" s="111" t="s">
        <v>167</v>
      </c>
      <c r="J4573" t="str">
        <f t="shared" si="142"/>
        <v>3807SkogMineraljordBlandingsskogImpediment</v>
      </c>
      <c r="K4573" s="111">
        <v>-2.0950685747655116</v>
      </c>
      <c r="L4573" s="111">
        <v>0.85306406685236758</v>
      </c>
      <c r="M4573" s="111">
        <v>6.3979989500968365E-2</v>
      </c>
      <c r="N4573" s="112">
        <f t="shared" si="143"/>
        <v>-1.1780245184121758</v>
      </c>
    </row>
    <row r="4574" spans="1:14" x14ac:dyDescent="0.25">
      <c r="A4574" s="111" t="s">
        <v>713</v>
      </c>
      <c r="B4574" s="111">
        <f>INDEX(kommuner!C:C,MATCH(_xlfn.NUMBERVALUE(A4574),kommuner!B:B,0))</f>
        <v>3807</v>
      </c>
      <c r="C4574" s="111" t="s">
        <v>127</v>
      </c>
      <c r="D4574" s="111" t="s">
        <v>127</v>
      </c>
      <c r="E4574" s="111" t="s">
        <v>126</v>
      </c>
      <c r="F4574" s="111" t="s">
        <v>179</v>
      </c>
      <c r="G4574" s="111" t="s">
        <v>190</v>
      </c>
      <c r="H4574" s="111" t="s">
        <v>179</v>
      </c>
      <c r="I4574" s="111" t="s">
        <v>190</v>
      </c>
      <c r="J4574" t="str">
        <f t="shared" si="142"/>
        <v>3807SkogMineraljordBlandingsskogLav</v>
      </c>
      <c r="K4574" s="111">
        <v>-3.814060654162915</v>
      </c>
      <c r="L4574" s="111">
        <v>0.85306406685236758</v>
      </c>
      <c r="M4574" s="111">
        <v>6.3979989500968365E-2</v>
      </c>
      <c r="N4574" s="112">
        <f t="shared" si="143"/>
        <v>-2.897016597809579</v>
      </c>
    </row>
    <row r="4575" spans="1:14" x14ac:dyDescent="0.25">
      <c r="A4575" s="111" t="s">
        <v>713</v>
      </c>
      <c r="B4575" s="111">
        <f>INDEX(kommuner!C:C,MATCH(_xlfn.NUMBERVALUE(A4575),kommuner!B:B,0))</f>
        <v>3807</v>
      </c>
      <c r="C4575" s="111" t="s">
        <v>127</v>
      </c>
      <c r="D4575" s="111" t="s">
        <v>127</v>
      </c>
      <c r="E4575" s="111" t="s">
        <v>126</v>
      </c>
      <c r="F4575" s="111" t="s">
        <v>179</v>
      </c>
      <c r="G4575" s="111" t="s">
        <v>173</v>
      </c>
      <c r="H4575" s="111" t="s">
        <v>179</v>
      </c>
      <c r="I4575" s="111" t="s">
        <v>173</v>
      </c>
      <c r="J4575" t="str">
        <f t="shared" si="142"/>
        <v>3807SkogMineraljordBlandingsskogMiddels</v>
      </c>
      <c r="K4575" s="111">
        <v>-4.5623521854183373</v>
      </c>
      <c r="L4575" s="111">
        <v>0.85306406685236758</v>
      </c>
      <c r="M4575" s="111">
        <v>6.3979989500968365E-2</v>
      </c>
      <c r="N4575" s="112">
        <f t="shared" si="143"/>
        <v>-3.6453081290650013</v>
      </c>
    </row>
    <row r="4576" spans="1:14" x14ac:dyDescent="0.25">
      <c r="A4576" s="111" t="s">
        <v>713</v>
      </c>
      <c r="B4576" s="111">
        <f>INDEX(kommuner!C:C,MATCH(_xlfn.NUMBERVALUE(A4576),kommuner!B:B,0))</f>
        <v>3807</v>
      </c>
      <c r="C4576" s="111" t="s">
        <v>127</v>
      </c>
      <c r="D4576" s="111" t="s">
        <v>127</v>
      </c>
      <c r="E4576" s="111" t="s">
        <v>126</v>
      </c>
      <c r="F4576" s="111" t="s">
        <v>179</v>
      </c>
      <c r="G4576" s="111" t="s">
        <v>186</v>
      </c>
      <c r="H4576" s="111" t="s">
        <v>179</v>
      </c>
      <c r="I4576" s="111" t="s">
        <v>186</v>
      </c>
      <c r="J4576" t="str">
        <f t="shared" si="142"/>
        <v>3807SkogMineraljordBlandingsskogSærs høy</v>
      </c>
      <c r="K4576" s="111">
        <v>-2.9395925245326562</v>
      </c>
      <c r="L4576" s="111">
        <v>0.85306406685236758</v>
      </c>
      <c r="M4576" s="111">
        <v>6.3979989500968365E-2</v>
      </c>
      <c r="N4576" s="112">
        <f t="shared" si="143"/>
        <v>-2.0225484681793202</v>
      </c>
    </row>
    <row r="4577" spans="1:14" x14ac:dyDescent="0.25">
      <c r="A4577" s="111" t="s">
        <v>713</v>
      </c>
      <c r="B4577" s="111">
        <f>INDEX(kommuner!C:C,MATCH(_xlfn.NUMBERVALUE(A4577),kommuner!B:B,0))</f>
        <v>3807</v>
      </c>
      <c r="C4577" s="111" t="s">
        <v>127</v>
      </c>
      <c r="D4577" s="111" t="s">
        <v>127</v>
      </c>
      <c r="E4577" s="111" t="s">
        <v>126</v>
      </c>
      <c r="F4577" s="111" t="s">
        <v>185</v>
      </c>
      <c r="G4577" s="111" t="s">
        <v>180</v>
      </c>
      <c r="H4577" s="111" t="s">
        <v>185</v>
      </c>
      <c r="I4577" s="111" t="s">
        <v>180</v>
      </c>
      <c r="J4577" t="str">
        <f t="shared" si="142"/>
        <v>3807SkogMineraljordLauvskogHøy</v>
      </c>
      <c r="K4577" s="111">
        <v>-3.6072016095960531</v>
      </c>
      <c r="L4577" s="111">
        <v>0.85306406685236758</v>
      </c>
      <c r="M4577" s="111">
        <v>6.3979989500968365E-2</v>
      </c>
      <c r="N4577" s="112">
        <f t="shared" si="143"/>
        <v>-2.6901575532427171</v>
      </c>
    </row>
    <row r="4578" spans="1:14" x14ac:dyDescent="0.25">
      <c r="A4578" s="111" t="s">
        <v>713</v>
      </c>
      <c r="B4578" s="111">
        <f>INDEX(kommuner!C:C,MATCH(_xlfn.NUMBERVALUE(A4578),kommuner!B:B,0))</f>
        <v>3807</v>
      </c>
      <c r="C4578" s="111" t="s">
        <v>127</v>
      </c>
      <c r="D4578" s="111" t="s">
        <v>127</v>
      </c>
      <c r="E4578" s="111" t="s">
        <v>126</v>
      </c>
      <c r="F4578" s="111" t="s">
        <v>185</v>
      </c>
      <c r="G4578" s="111" t="s">
        <v>167</v>
      </c>
      <c r="H4578" s="111" t="s">
        <v>185</v>
      </c>
      <c r="I4578" s="111" t="s">
        <v>167</v>
      </c>
      <c r="J4578" t="str">
        <f t="shared" si="142"/>
        <v>3807SkogMineraljordLauvskogImpediment</v>
      </c>
      <c r="K4578" s="111">
        <v>-1.1043030228661443</v>
      </c>
      <c r="L4578" s="111">
        <v>0.85306406685236758</v>
      </c>
      <c r="M4578" s="111">
        <v>6.3979989500968365E-2</v>
      </c>
      <c r="N4578" s="112">
        <f t="shared" si="143"/>
        <v>-0.18725896651280841</v>
      </c>
    </row>
    <row r="4579" spans="1:14" x14ac:dyDescent="0.25">
      <c r="A4579" s="111" t="s">
        <v>713</v>
      </c>
      <c r="B4579" s="111">
        <f>INDEX(kommuner!C:C,MATCH(_xlfn.NUMBERVALUE(A4579),kommuner!B:B,0))</f>
        <v>3807</v>
      </c>
      <c r="C4579" s="111" t="s">
        <v>127</v>
      </c>
      <c r="D4579" s="111" t="s">
        <v>127</v>
      </c>
      <c r="E4579" s="111" t="s">
        <v>126</v>
      </c>
      <c r="F4579" s="111" t="s">
        <v>185</v>
      </c>
      <c r="G4579" s="111" t="s">
        <v>190</v>
      </c>
      <c r="H4579" s="111" t="s">
        <v>185</v>
      </c>
      <c r="I4579" s="111" t="s">
        <v>190</v>
      </c>
      <c r="J4579" t="str">
        <f t="shared" si="142"/>
        <v>3807SkogMineraljordLauvskogLav</v>
      </c>
      <c r="K4579" s="111">
        <v>-8.9748170935426599E-2</v>
      </c>
      <c r="L4579" s="111">
        <v>0.85306406685236758</v>
      </c>
      <c r="M4579" s="111">
        <v>6.3979989500968365E-2</v>
      </c>
      <c r="N4579" s="112">
        <f t="shared" si="143"/>
        <v>0.82729588541790933</v>
      </c>
    </row>
    <row r="4580" spans="1:14" x14ac:dyDescent="0.25">
      <c r="A4580" s="111" t="s">
        <v>713</v>
      </c>
      <c r="B4580" s="111">
        <f>INDEX(kommuner!C:C,MATCH(_xlfn.NUMBERVALUE(A4580),kommuner!B:B,0))</f>
        <v>3807</v>
      </c>
      <c r="C4580" s="111" t="s">
        <v>127</v>
      </c>
      <c r="D4580" s="111" t="s">
        <v>127</v>
      </c>
      <c r="E4580" s="111" t="s">
        <v>126</v>
      </c>
      <c r="F4580" s="111" t="s">
        <v>185</v>
      </c>
      <c r="G4580" s="111" t="s">
        <v>173</v>
      </c>
      <c r="H4580" s="111" t="s">
        <v>185</v>
      </c>
      <c r="I4580" s="111" t="s">
        <v>173</v>
      </c>
      <c r="J4580" t="str">
        <f t="shared" si="142"/>
        <v>3807SkogMineraljordLauvskogMiddels</v>
      </c>
      <c r="K4580" s="111">
        <v>-2.4151390344437029</v>
      </c>
      <c r="L4580" s="111">
        <v>0.85306406685236758</v>
      </c>
      <c r="M4580" s="111">
        <v>6.3979989500968365E-2</v>
      </c>
      <c r="N4580" s="112">
        <f t="shared" si="143"/>
        <v>-1.4980949780903672</v>
      </c>
    </row>
    <row r="4581" spans="1:14" x14ac:dyDescent="0.25">
      <c r="A4581" s="111" t="s">
        <v>713</v>
      </c>
      <c r="B4581" s="111">
        <f>INDEX(kommuner!C:C,MATCH(_xlfn.NUMBERVALUE(A4581),kommuner!B:B,0))</f>
        <v>3807</v>
      </c>
      <c r="C4581" s="111" t="s">
        <v>127</v>
      </c>
      <c r="D4581" s="111" t="s">
        <v>127</v>
      </c>
      <c r="E4581" s="111" t="s">
        <v>126</v>
      </c>
      <c r="F4581" s="111" t="s">
        <v>185</v>
      </c>
      <c r="G4581" s="111" t="s">
        <v>186</v>
      </c>
      <c r="H4581" s="111" t="s">
        <v>185</v>
      </c>
      <c r="I4581" s="111" t="s">
        <v>186</v>
      </c>
      <c r="J4581" t="str">
        <f t="shared" si="142"/>
        <v>3807SkogMineraljordLauvskogSærs høy</v>
      </c>
      <c r="K4581" s="111">
        <v>-3.6560473259425113</v>
      </c>
      <c r="L4581" s="111">
        <v>0.85306406685236758</v>
      </c>
      <c r="M4581" s="111">
        <v>6.3979989500968365E-2</v>
      </c>
      <c r="N4581" s="112">
        <f t="shared" si="143"/>
        <v>-2.7390032695891753</v>
      </c>
    </row>
    <row r="4582" spans="1:14" x14ac:dyDescent="0.25">
      <c r="A4582" s="111" t="s">
        <v>713</v>
      </c>
      <c r="B4582" s="111">
        <f>INDEX(kommuner!C:C,MATCH(_xlfn.NUMBERVALUE(A4582),kommuner!B:B,0))</f>
        <v>3807</v>
      </c>
      <c r="C4582" s="111" t="s">
        <v>127</v>
      </c>
      <c r="D4582" s="111" t="s">
        <v>127</v>
      </c>
      <c r="E4582" s="111" t="s">
        <v>123</v>
      </c>
      <c r="F4582" s="111" t="s">
        <v>172</v>
      </c>
      <c r="G4582" s="111" t="s">
        <v>180</v>
      </c>
      <c r="H4582" s="111" t="s">
        <v>172</v>
      </c>
      <c r="I4582" s="111" t="s">
        <v>180</v>
      </c>
      <c r="J4582" t="str">
        <f t="shared" si="142"/>
        <v>3807SkogOrganisk jordBarskogHøy</v>
      </c>
      <c r="K4582" s="111">
        <v>-2.5184559031994138</v>
      </c>
      <c r="L4582" s="111">
        <v>0.92784825435236762</v>
      </c>
      <c r="M4582" s="111">
        <v>0.46518126042825314</v>
      </c>
      <c r="N4582" s="112">
        <f t="shared" si="143"/>
        <v>-1.1254263884187932</v>
      </c>
    </row>
    <row r="4583" spans="1:14" x14ac:dyDescent="0.25">
      <c r="A4583" s="111" t="s">
        <v>713</v>
      </c>
      <c r="B4583" s="111">
        <f>INDEX(kommuner!C:C,MATCH(_xlfn.NUMBERVALUE(A4583),kommuner!B:B,0))</f>
        <v>3807</v>
      </c>
      <c r="C4583" s="111" t="s">
        <v>127</v>
      </c>
      <c r="D4583" s="111" t="s">
        <v>127</v>
      </c>
      <c r="E4583" s="111" t="s">
        <v>123</v>
      </c>
      <c r="F4583" s="111" t="s">
        <v>172</v>
      </c>
      <c r="G4583" s="111" t="s">
        <v>167</v>
      </c>
      <c r="H4583" s="111" t="s">
        <v>172</v>
      </c>
      <c r="I4583" s="111" t="s">
        <v>167</v>
      </c>
      <c r="J4583" t="str">
        <f t="shared" si="142"/>
        <v>3807SkogOrganisk jordBarskogImpediment</v>
      </c>
      <c r="K4583" s="111">
        <v>-0.13011741963904588</v>
      </c>
      <c r="L4583" s="111">
        <v>0.92784825435236762</v>
      </c>
      <c r="M4583" s="111">
        <v>0.46510463492953991</v>
      </c>
      <c r="N4583" s="112">
        <f t="shared" si="143"/>
        <v>1.2628354696428616</v>
      </c>
    </row>
    <row r="4584" spans="1:14" x14ac:dyDescent="0.25">
      <c r="A4584" s="111" t="s">
        <v>713</v>
      </c>
      <c r="B4584" s="111">
        <f>INDEX(kommuner!C:C,MATCH(_xlfn.NUMBERVALUE(A4584),kommuner!B:B,0))</f>
        <v>3807</v>
      </c>
      <c r="C4584" s="111" t="s">
        <v>127</v>
      </c>
      <c r="D4584" s="111" t="s">
        <v>127</v>
      </c>
      <c r="E4584" s="111" t="s">
        <v>123</v>
      </c>
      <c r="F4584" s="111" t="s">
        <v>172</v>
      </c>
      <c r="G4584" s="111" t="s">
        <v>190</v>
      </c>
      <c r="H4584" s="111" t="s">
        <v>172</v>
      </c>
      <c r="I4584" s="111" t="s">
        <v>190</v>
      </c>
      <c r="J4584" t="str">
        <f t="shared" si="142"/>
        <v>3807SkogOrganisk jordBarskogLav</v>
      </c>
      <c r="K4584" s="111">
        <v>-0.50666953101693391</v>
      </c>
      <c r="L4584" s="111">
        <v>0.92784825435236762</v>
      </c>
      <c r="M4584" s="111">
        <v>0.46510463492953991</v>
      </c>
      <c r="N4584" s="112">
        <f t="shared" si="143"/>
        <v>0.88628335826497362</v>
      </c>
    </row>
    <row r="4585" spans="1:14" x14ac:dyDescent="0.25">
      <c r="A4585" s="111" t="s">
        <v>713</v>
      </c>
      <c r="B4585" s="111">
        <f>INDEX(kommuner!C:C,MATCH(_xlfn.NUMBERVALUE(A4585),kommuner!B:B,0))</f>
        <v>3807</v>
      </c>
      <c r="C4585" s="111" t="s">
        <v>127</v>
      </c>
      <c r="D4585" s="111" t="s">
        <v>127</v>
      </c>
      <c r="E4585" s="111" t="s">
        <v>123</v>
      </c>
      <c r="F4585" s="111" t="s">
        <v>172</v>
      </c>
      <c r="G4585" s="111" t="s">
        <v>173</v>
      </c>
      <c r="H4585" s="111" t="s">
        <v>172</v>
      </c>
      <c r="I4585" s="111" t="s">
        <v>173</v>
      </c>
      <c r="J4585" t="str">
        <f t="shared" si="142"/>
        <v>3807SkogOrganisk jordBarskogMiddels</v>
      </c>
      <c r="K4585" s="111">
        <v>-1.5571490961494638</v>
      </c>
      <c r="L4585" s="111">
        <v>0.92784825435236762</v>
      </c>
      <c r="M4585" s="111">
        <v>0.46518126042825314</v>
      </c>
      <c r="N4585" s="112">
        <f t="shared" si="143"/>
        <v>-0.16411958136884308</v>
      </c>
    </row>
    <row r="4586" spans="1:14" x14ac:dyDescent="0.25">
      <c r="A4586" s="111" t="s">
        <v>713</v>
      </c>
      <c r="B4586" s="111">
        <f>INDEX(kommuner!C:C,MATCH(_xlfn.NUMBERVALUE(A4586),kommuner!B:B,0))</f>
        <v>3807</v>
      </c>
      <c r="C4586" s="111" t="s">
        <v>127</v>
      </c>
      <c r="D4586" s="111" t="s">
        <v>127</v>
      </c>
      <c r="E4586" s="111" t="s">
        <v>123</v>
      </c>
      <c r="F4586" s="111" t="s">
        <v>172</v>
      </c>
      <c r="G4586" s="111" t="s">
        <v>186</v>
      </c>
      <c r="H4586" s="111" t="s">
        <v>172</v>
      </c>
      <c r="I4586" s="111" t="s">
        <v>186</v>
      </c>
      <c r="J4586" t="str">
        <f t="shared" si="142"/>
        <v>3807SkogOrganisk jordBarskogSærs høy</v>
      </c>
      <c r="K4586" s="111">
        <v>2.5548655235722699</v>
      </c>
      <c r="L4586" s="111">
        <v>0.92784825435236762</v>
      </c>
      <c r="M4586" s="111">
        <v>0.46518126042825314</v>
      </c>
      <c r="N4586" s="112">
        <f t="shared" si="143"/>
        <v>3.9478950383528906</v>
      </c>
    </row>
    <row r="4587" spans="1:14" x14ac:dyDescent="0.25">
      <c r="A4587" s="111" t="s">
        <v>713</v>
      </c>
      <c r="B4587" s="111">
        <f>INDEX(kommuner!C:C,MATCH(_xlfn.NUMBERVALUE(A4587),kommuner!B:B,0))</f>
        <v>3807</v>
      </c>
      <c r="C4587" s="111" t="s">
        <v>127</v>
      </c>
      <c r="D4587" s="111" t="s">
        <v>127</v>
      </c>
      <c r="E4587" s="111" t="s">
        <v>123</v>
      </c>
      <c r="F4587" s="111" t="s">
        <v>179</v>
      </c>
      <c r="G4587" s="111" t="s">
        <v>180</v>
      </c>
      <c r="H4587" s="111" t="s">
        <v>179</v>
      </c>
      <c r="I4587" s="111" t="s">
        <v>180</v>
      </c>
      <c r="J4587" t="str">
        <f t="shared" si="142"/>
        <v>3807SkogOrganisk jordBlandingsskogHøy</v>
      </c>
      <c r="K4587" s="111">
        <v>-5.5554344456832343</v>
      </c>
      <c r="L4587" s="111">
        <v>0.92784825435236762</v>
      </c>
      <c r="M4587" s="111">
        <v>0.46510463492953991</v>
      </c>
      <c r="N4587" s="112">
        <f t="shared" si="143"/>
        <v>-4.1624815564013264</v>
      </c>
    </row>
    <row r="4588" spans="1:14" x14ac:dyDescent="0.25">
      <c r="A4588" s="111" t="s">
        <v>713</v>
      </c>
      <c r="B4588" s="111">
        <f>INDEX(kommuner!C:C,MATCH(_xlfn.NUMBERVALUE(A4588),kommuner!B:B,0))</f>
        <v>3807</v>
      </c>
      <c r="C4588" s="111" t="s">
        <v>127</v>
      </c>
      <c r="D4588" s="111" t="s">
        <v>127</v>
      </c>
      <c r="E4588" s="111" t="s">
        <v>123</v>
      </c>
      <c r="F4588" s="111" t="s">
        <v>179</v>
      </c>
      <c r="G4588" s="111" t="s">
        <v>167</v>
      </c>
      <c r="H4588" s="111" t="s">
        <v>179</v>
      </c>
      <c r="I4588" s="111" t="s">
        <v>167</v>
      </c>
      <c r="J4588" t="str">
        <f t="shared" si="142"/>
        <v>3807SkogOrganisk jordBlandingsskogImpediment</v>
      </c>
      <c r="K4588" s="111">
        <v>-0.28586344175800005</v>
      </c>
      <c r="L4588" s="111">
        <v>0.92784825435236762</v>
      </c>
      <c r="M4588" s="111">
        <v>0.46510463492953991</v>
      </c>
      <c r="N4588" s="112">
        <f t="shared" si="143"/>
        <v>1.1070894475239075</v>
      </c>
    </row>
    <row r="4589" spans="1:14" x14ac:dyDescent="0.25">
      <c r="A4589" s="111" t="s">
        <v>713</v>
      </c>
      <c r="B4589" s="111">
        <f>INDEX(kommuner!C:C,MATCH(_xlfn.NUMBERVALUE(A4589),kommuner!B:B,0))</f>
        <v>3807</v>
      </c>
      <c r="C4589" s="111" t="s">
        <v>127</v>
      </c>
      <c r="D4589" s="111" t="s">
        <v>127</v>
      </c>
      <c r="E4589" s="111" t="s">
        <v>123</v>
      </c>
      <c r="F4589" s="111" t="s">
        <v>179</v>
      </c>
      <c r="G4589" s="111" t="s">
        <v>190</v>
      </c>
      <c r="H4589" s="111" t="s">
        <v>179</v>
      </c>
      <c r="I4589" s="111" t="s">
        <v>190</v>
      </c>
      <c r="J4589" t="str">
        <f t="shared" si="142"/>
        <v>3807SkogOrganisk jordBlandingsskogLav</v>
      </c>
      <c r="K4589" s="111">
        <v>-1.2347339377887629</v>
      </c>
      <c r="L4589" s="111">
        <v>0.92784825435236762</v>
      </c>
      <c r="M4589" s="111">
        <v>0.46510463492953991</v>
      </c>
      <c r="N4589" s="112">
        <f t="shared" si="143"/>
        <v>0.15821895149314458</v>
      </c>
    </row>
    <row r="4590" spans="1:14" x14ac:dyDescent="0.25">
      <c r="A4590" s="111" t="s">
        <v>713</v>
      </c>
      <c r="B4590" s="111">
        <f>INDEX(kommuner!C:C,MATCH(_xlfn.NUMBERVALUE(A4590),kommuner!B:B,0))</f>
        <v>3807</v>
      </c>
      <c r="C4590" s="111" t="s">
        <v>127</v>
      </c>
      <c r="D4590" s="111" t="s">
        <v>127</v>
      </c>
      <c r="E4590" s="111" t="s">
        <v>123</v>
      </c>
      <c r="F4590" s="111" t="s">
        <v>179</v>
      </c>
      <c r="G4590" s="111" t="s">
        <v>173</v>
      </c>
      <c r="H4590" s="111" t="s">
        <v>179</v>
      </c>
      <c r="I4590" s="111" t="s">
        <v>173</v>
      </c>
      <c r="J4590" t="str">
        <f t="shared" si="142"/>
        <v>3807SkogOrganisk jordBlandingsskogMiddels</v>
      </c>
      <c r="K4590" s="111">
        <v>-2.4239591752717748</v>
      </c>
      <c r="L4590" s="111">
        <v>0.92784825435236762</v>
      </c>
      <c r="M4590" s="111">
        <v>0.46510463492953991</v>
      </c>
      <c r="N4590" s="112">
        <f t="shared" si="143"/>
        <v>-1.0310062859898674</v>
      </c>
    </row>
    <row r="4591" spans="1:14" x14ac:dyDescent="0.25">
      <c r="A4591" s="111" t="s">
        <v>713</v>
      </c>
      <c r="B4591" s="111">
        <f>INDEX(kommuner!C:C,MATCH(_xlfn.NUMBERVALUE(A4591),kommuner!B:B,0))</f>
        <v>3807</v>
      </c>
      <c r="C4591" s="111" t="s">
        <v>127</v>
      </c>
      <c r="D4591" s="111" t="s">
        <v>127</v>
      </c>
      <c r="E4591" s="111" t="s">
        <v>123</v>
      </c>
      <c r="F4591" s="111" t="s">
        <v>179</v>
      </c>
      <c r="G4591" s="111" t="s">
        <v>186</v>
      </c>
      <c r="H4591" s="111" t="s">
        <v>179</v>
      </c>
      <c r="I4591" s="111" t="s">
        <v>186</v>
      </c>
      <c r="J4591" t="str">
        <f t="shared" si="142"/>
        <v>3807SkogOrganisk jordBlandingsskogSærs høy</v>
      </c>
      <c r="K4591" s="111">
        <v>-1.5726115302258048</v>
      </c>
      <c r="L4591" s="111">
        <v>0.92784825435236762</v>
      </c>
      <c r="M4591" s="111">
        <v>0.46510463492953991</v>
      </c>
      <c r="N4591" s="112">
        <f t="shared" si="143"/>
        <v>-0.17965864094389727</v>
      </c>
    </row>
    <row r="4592" spans="1:14" x14ac:dyDescent="0.25">
      <c r="A4592" s="111" t="s">
        <v>713</v>
      </c>
      <c r="B4592" s="111">
        <f>INDEX(kommuner!C:C,MATCH(_xlfn.NUMBERVALUE(A4592),kommuner!B:B,0))</f>
        <v>3807</v>
      </c>
      <c r="C4592" s="111" t="s">
        <v>127</v>
      </c>
      <c r="D4592" s="111" t="s">
        <v>127</v>
      </c>
      <c r="E4592" s="111" t="s">
        <v>123</v>
      </c>
      <c r="F4592" s="111" t="s">
        <v>185</v>
      </c>
      <c r="G4592" s="111" t="s">
        <v>180</v>
      </c>
      <c r="H4592" s="111" t="s">
        <v>185</v>
      </c>
      <c r="I4592" s="111" t="s">
        <v>180</v>
      </c>
      <c r="J4592" t="str">
        <f t="shared" si="142"/>
        <v>3807SkogOrganisk jordLauvskogHøy</v>
      </c>
      <c r="K4592" s="111">
        <v>-1.9913688882377358</v>
      </c>
      <c r="L4592" s="111">
        <v>0.92784825435236762</v>
      </c>
      <c r="M4592" s="111">
        <v>0.46510463492953991</v>
      </c>
      <c r="N4592" s="112">
        <f t="shared" si="143"/>
        <v>-0.59841599895582831</v>
      </c>
    </row>
    <row r="4593" spans="1:14" x14ac:dyDescent="0.25">
      <c r="A4593" s="111" t="s">
        <v>713</v>
      </c>
      <c r="B4593" s="111">
        <f>INDEX(kommuner!C:C,MATCH(_xlfn.NUMBERVALUE(A4593),kommuner!B:B,0))</f>
        <v>3807</v>
      </c>
      <c r="C4593" s="111" t="s">
        <v>127</v>
      </c>
      <c r="D4593" s="111" t="s">
        <v>127</v>
      </c>
      <c r="E4593" s="111" t="s">
        <v>123</v>
      </c>
      <c r="F4593" s="111" t="s">
        <v>185</v>
      </c>
      <c r="G4593" s="111" t="s">
        <v>167</v>
      </c>
      <c r="H4593" s="111" t="s">
        <v>185</v>
      </c>
      <c r="I4593" s="111" t="s">
        <v>167</v>
      </c>
      <c r="J4593" t="str">
        <f t="shared" si="142"/>
        <v>3807SkogOrganisk jordLauvskogImpediment</v>
      </c>
      <c r="K4593" s="111">
        <v>0.35000626494250675</v>
      </c>
      <c r="L4593" s="111">
        <v>0.92784825435236762</v>
      </c>
      <c r="M4593" s="111">
        <v>0.46510463492953991</v>
      </c>
      <c r="N4593" s="112">
        <f t="shared" si="143"/>
        <v>1.7429591542244141</v>
      </c>
    </row>
    <row r="4594" spans="1:14" x14ac:dyDescent="0.25">
      <c r="A4594" s="111" t="s">
        <v>713</v>
      </c>
      <c r="B4594" s="111">
        <f>INDEX(kommuner!C:C,MATCH(_xlfn.NUMBERVALUE(A4594),kommuner!B:B,0))</f>
        <v>3807</v>
      </c>
      <c r="C4594" s="111" t="s">
        <v>127</v>
      </c>
      <c r="D4594" s="111" t="s">
        <v>127</v>
      </c>
      <c r="E4594" s="111" t="s">
        <v>123</v>
      </c>
      <c r="F4594" s="111" t="s">
        <v>185</v>
      </c>
      <c r="G4594" s="111" t="s">
        <v>190</v>
      </c>
      <c r="H4594" s="111" t="s">
        <v>185</v>
      </c>
      <c r="I4594" s="111" t="s">
        <v>190</v>
      </c>
      <c r="J4594" t="str">
        <f t="shared" si="142"/>
        <v>3807SkogOrganisk jordLauvskogLav</v>
      </c>
      <c r="K4594" s="111">
        <v>1.1144075558526714</v>
      </c>
      <c r="L4594" s="111">
        <v>0.92784825435236762</v>
      </c>
      <c r="M4594" s="111">
        <v>0.46510463492953991</v>
      </c>
      <c r="N4594" s="112">
        <f t="shared" si="143"/>
        <v>2.5073604451345788</v>
      </c>
    </row>
    <row r="4595" spans="1:14" x14ac:dyDescent="0.25">
      <c r="A4595" s="111" t="s">
        <v>713</v>
      </c>
      <c r="B4595" s="111">
        <f>INDEX(kommuner!C:C,MATCH(_xlfn.NUMBERVALUE(A4595),kommuner!B:B,0))</f>
        <v>3807</v>
      </c>
      <c r="C4595" s="111" t="s">
        <v>127</v>
      </c>
      <c r="D4595" s="111" t="s">
        <v>127</v>
      </c>
      <c r="E4595" s="111" t="s">
        <v>123</v>
      </c>
      <c r="F4595" s="111" t="s">
        <v>185</v>
      </c>
      <c r="G4595" s="111" t="s">
        <v>173</v>
      </c>
      <c r="H4595" s="111" t="s">
        <v>185</v>
      </c>
      <c r="I4595" s="111" t="s">
        <v>173</v>
      </c>
      <c r="J4595" t="str">
        <f t="shared" si="142"/>
        <v>3807SkogOrganisk jordLauvskogMiddels</v>
      </c>
      <c r="K4595" s="111">
        <v>-0.62664468270982987</v>
      </c>
      <c r="L4595" s="111">
        <v>0.92784825435236762</v>
      </c>
      <c r="M4595" s="111">
        <v>0.46510463492953991</v>
      </c>
      <c r="N4595" s="112">
        <f t="shared" si="143"/>
        <v>0.76630820657207765</v>
      </c>
    </row>
    <row r="4596" spans="1:14" x14ac:dyDescent="0.25">
      <c r="A4596" s="111" t="s">
        <v>713</v>
      </c>
      <c r="B4596" s="111">
        <f>INDEX(kommuner!C:C,MATCH(_xlfn.NUMBERVALUE(A4596),kommuner!B:B,0))</f>
        <v>3807</v>
      </c>
      <c r="C4596" s="111" t="s">
        <v>127</v>
      </c>
      <c r="D4596" s="111" t="s">
        <v>127</v>
      </c>
      <c r="E4596" s="111" t="s">
        <v>123</v>
      </c>
      <c r="F4596" s="111" t="s">
        <v>185</v>
      </c>
      <c r="G4596" s="111" t="s">
        <v>186</v>
      </c>
      <c r="H4596" s="111" t="s">
        <v>185</v>
      </c>
      <c r="I4596" s="111" t="s">
        <v>186</v>
      </c>
      <c r="J4596" t="str">
        <f t="shared" si="142"/>
        <v>3807SkogOrganisk jordLauvskogSærs høy</v>
      </c>
      <c r="K4596" s="111">
        <v>-1.8997279926091779</v>
      </c>
      <c r="L4596" s="111">
        <v>0.92784825435236762</v>
      </c>
      <c r="M4596" s="111">
        <v>0.46510463492953991</v>
      </c>
      <c r="N4596" s="112">
        <f t="shared" si="143"/>
        <v>-0.50677510332727038</v>
      </c>
    </row>
    <row r="4597" spans="1:14" x14ac:dyDescent="0.25">
      <c r="A4597" s="111" t="s">
        <v>713</v>
      </c>
      <c r="B4597" s="111">
        <f>INDEX(kommuner!C:C,MATCH(_xlfn.NUMBERVALUE(A4597),kommuner!B:B,0))</f>
        <v>3807</v>
      </c>
      <c r="C4597" s="111" t="s">
        <v>83</v>
      </c>
      <c r="D4597" s="111" t="s">
        <v>83</v>
      </c>
      <c r="E4597" s="111" t="s">
        <v>126</v>
      </c>
      <c r="F4597" s="111" t="s">
        <v>139</v>
      </c>
      <c r="G4597" s="111" t="s">
        <v>139</v>
      </c>
      <c r="H4597" s="111" t="s">
        <v>139</v>
      </c>
      <c r="I4597" s="111" t="s">
        <v>139</v>
      </c>
      <c r="J4597" t="str">
        <f t="shared" si="142"/>
        <v>3807Utbygd arealMineraljord</v>
      </c>
      <c r="K4597" s="111">
        <v>0.42279414509845159</v>
      </c>
      <c r="L4597" s="111">
        <v>0</v>
      </c>
      <c r="M4597" s="111">
        <v>1.303047089454229E-2</v>
      </c>
      <c r="N4597" s="112">
        <f t="shared" si="143"/>
        <v>0.43582461599299388</v>
      </c>
    </row>
    <row r="4598" spans="1:14" x14ac:dyDescent="0.25">
      <c r="A4598" s="111" t="s">
        <v>713</v>
      </c>
      <c r="B4598" s="111">
        <f>INDEX(kommuner!C:C,MATCH(_xlfn.NUMBERVALUE(A4598),kommuner!B:B,0))</f>
        <v>3807</v>
      </c>
      <c r="C4598" s="111" t="s">
        <v>83</v>
      </c>
      <c r="D4598" s="111" t="s">
        <v>83</v>
      </c>
      <c r="E4598" s="111" t="s">
        <v>123</v>
      </c>
      <c r="F4598" s="111" t="s">
        <v>139</v>
      </c>
      <c r="G4598" s="111" t="s">
        <v>139</v>
      </c>
      <c r="H4598" s="111" t="s">
        <v>139</v>
      </c>
      <c r="I4598" s="111" t="s">
        <v>139</v>
      </c>
      <c r="J4598" t="str">
        <f t="shared" si="142"/>
        <v>3807Utbygd arealOrganisk jord</v>
      </c>
      <c r="K4598" s="111">
        <v>29.011421395201612</v>
      </c>
      <c r="L4598" s="111">
        <v>0</v>
      </c>
      <c r="M4598" s="111">
        <v>1.303047089454229E-2</v>
      </c>
      <c r="N4598" s="112">
        <f t="shared" si="143"/>
        <v>29.024451866096154</v>
      </c>
    </row>
    <row r="4599" spans="1:14" x14ac:dyDescent="0.25">
      <c r="A4599" s="111" t="s">
        <v>713</v>
      </c>
      <c r="B4599" s="111">
        <f>INDEX(kommuner!C:C,MATCH(_xlfn.NUMBERVALUE(A4599),kommuner!B:B,0))</f>
        <v>3807</v>
      </c>
      <c r="C4599" s="111" t="s">
        <v>181</v>
      </c>
      <c r="D4599" s="111" t="s">
        <v>181</v>
      </c>
      <c r="E4599" s="111" t="s">
        <v>123</v>
      </c>
      <c r="F4599" s="111" t="s">
        <v>139</v>
      </c>
      <c r="G4599" s="111" t="s">
        <v>139</v>
      </c>
      <c r="H4599" s="111" t="s">
        <v>139</v>
      </c>
      <c r="I4599" s="111" t="s">
        <v>139</v>
      </c>
      <c r="J4599" t="str">
        <f t="shared" si="142"/>
        <v>3807Vann og myrOrganisk jord</v>
      </c>
      <c r="K4599" s="111">
        <v>-0.31088998224577308</v>
      </c>
      <c r="L4599" s="111">
        <v>0</v>
      </c>
      <c r="M4599" s="111">
        <v>0</v>
      </c>
      <c r="N4599" s="112">
        <f t="shared" si="143"/>
        <v>-0.31088998224577308</v>
      </c>
    </row>
    <row r="4600" spans="1:14" x14ac:dyDescent="0.25">
      <c r="A4600" s="111" t="s">
        <v>714</v>
      </c>
      <c r="B4600" s="111">
        <f>INDEX(kommuner!C:C,MATCH(_xlfn.NUMBERVALUE(A4600),kommuner!B:B,0))</f>
        <v>3808</v>
      </c>
      <c r="C4600" s="111" t="s">
        <v>82</v>
      </c>
      <c r="D4600" s="111" t="s">
        <v>82</v>
      </c>
      <c r="E4600" s="111" t="s">
        <v>126</v>
      </c>
      <c r="F4600" s="111" t="s">
        <v>139</v>
      </c>
      <c r="G4600" s="111" t="s">
        <v>139</v>
      </c>
      <c r="H4600" s="111" t="s">
        <v>139</v>
      </c>
      <c r="I4600" s="111" t="s">
        <v>139</v>
      </c>
      <c r="J4600" t="str">
        <f t="shared" si="142"/>
        <v>3808Annen utmarkMineraljord</v>
      </c>
      <c r="K4600" s="111">
        <v>-0.16852781479621071</v>
      </c>
      <c r="L4600" s="111">
        <v>0</v>
      </c>
      <c r="M4600" s="111">
        <v>0</v>
      </c>
      <c r="N4600" s="112">
        <f t="shared" si="143"/>
        <v>-0.16852781479621071</v>
      </c>
    </row>
    <row r="4601" spans="1:14" x14ac:dyDescent="0.25">
      <c r="A4601" s="111" t="s">
        <v>714</v>
      </c>
      <c r="B4601" s="111">
        <f>INDEX(kommuner!C:C,MATCH(_xlfn.NUMBERVALUE(A4601),kommuner!B:B,0))</f>
        <v>3808</v>
      </c>
      <c r="C4601" s="111" t="s">
        <v>121</v>
      </c>
      <c r="D4601" s="111" t="s">
        <v>121</v>
      </c>
      <c r="E4601" s="111" t="s">
        <v>126</v>
      </c>
      <c r="F4601" s="111" t="s">
        <v>139</v>
      </c>
      <c r="G4601" s="111" t="s">
        <v>139</v>
      </c>
      <c r="H4601" s="111" t="s">
        <v>139</v>
      </c>
      <c r="I4601" s="111" t="s">
        <v>139</v>
      </c>
      <c r="J4601" t="str">
        <f t="shared" si="142"/>
        <v>3808BeiteMineraljord</v>
      </c>
      <c r="K4601" s="111">
        <v>-0.43305842942580308</v>
      </c>
      <c r="L4601" s="111">
        <v>0</v>
      </c>
      <c r="M4601" s="111">
        <v>1.2448711246839999E-7</v>
      </c>
      <c r="N4601" s="112">
        <f t="shared" si="143"/>
        <v>-0.43305830493869063</v>
      </c>
    </row>
    <row r="4602" spans="1:14" x14ac:dyDescent="0.25">
      <c r="A4602" s="111" t="s">
        <v>714</v>
      </c>
      <c r="B4602" s="111">
        <f>INDEX(kommuner!C:C,MATCH(_xlfn.NUMBERVALUE(A4602),kommuner!B:B,0))</f>
        <v>3808</v>
      </c>
      <c r="C4602" s="111" t="s">
        <v>121</v>
      </c>
      <c r="D4602" s="111" t="s">
        <v>121</v>
      </c>
      <c r="E4602" s="111" t="s">
        <v>123</v>
      </c>
      <c r="F4602" s="111" t="s">
        <v>139</v>
      </c>
      <c r="G4602" s="111" t="s">
        <v>139</v>
      </c>
      <c r="H4602" s="111" t="s">
        <v>139</v>
      </c>
      <c r="I4602" s="111" t="s">
        <v>139</v>
      </c>
      <c r="J4602" t="str">
        <f t="shared" si="142"/>
        <v>3808BeiteOrganisk jord</v>
      </c>
      <c r="K4602" s="111">
        <v>12.077525935985037</v>
      </c>
      <c r="L4602" s="111">
        <v>1.6412500000000001</v>
      </c>
      <c r="M4602" s="111">
        <v>0</v>
      </c>
      <c r="N4602" s="112">
        <f t="shared" si="143"/>
        <v>13.718775935985036</v>
      </c>
    </row>
    <row r="4603" spans="1:14" x14ac:dyDescent="0.25">
      <c r="A4603" s="111" t="s">
        <v>714</v>
      </c>
      <c r="B4603" s="111">
        <f>INDEX(kommuner!C:C,MATCH(_xlfn.NUMBERVALUE(A4603),kommuner!B:B,0))</f>
        <v>3808</v>
      </c>
      <c r="C4603" s="111" t="s">
        <v>84</v>
      </c>
      <c r="D4603" s="111" t="s">
        <v>84</v>
      </c>
      <c r="E4603" s="111" t="s">
        <v>126</v>
      </c>
      <c r="F4603" s="111" t="s">
        <v>139</v>
      </c>
      <c r="G4603" s="111" t="s">
        <v>139</v>
      </c>
      <c r="H4603" s="111" t="s">
        <v>139</v>
      </c>
      <c r="I4603" s="111" t="s">
        <v>139</v>
      </c>
      <c r="J4603" t="str">
        <f t="shared" si="142"/>
        <v>3808Dyrket markMineraljord</v>
      </c>
      <c r="K4603" s="111">
        <v>-7.6883180048458705E-2</v>
      </c>
      <c r="L4603" s="111">
        <v>0</v>
      </c>
      <c r="M4603" s="111">
        <v>0</v>
      </c>
      <c r="N4603" s="112">
        <f t="shared" si="143"/>
        <v>-7.6883180048458705E-2</v>
      </c>
    </row>
    <row r="4604" spans="1:14" x14ac:dyDescent="0.25">
      <c r="A4604" s="111" t="s">
        <v>714</v>
      </c>
      <c r="B4604" s="111">
        <f>INDEX(kommuner!C:C,MATCH(_xlfn.NUMBERVALUE(A4604),kommuner!B:B,0))</f>
        <v>3808</v>
      </c>
      <c r="C4604" s="111" t="s">
        <v>84</v>
      </c>
      <c r="D4604" s="111" t="s">
        <v>84</v>
      </c>
      <c r="E4604" s="111" t="s">
        <v>123</v>
      </c>
      <c r="F4604" s="111" t="s">
        <v>139</v>
      </c>
      <c r="G4604" s="111" t="s">
        <v>139</v>
      </c>
      <c r="H4604" s="111" t="s">
        <v>139</v>
      </c>
      <c r="I4604" s="111" t="s">
        <v>139</v>
      </c>
      <c r="J4604" t="str">
        <f t="shared" si="142"/>
        <v>3808Dyrket markOrganisk jord</v>
      </c>
      <c r="K4604" s="111">
        <v>28.726149366675592</v>
      </c>
      <c r="L4604" s="111">
        <v>1.45625</v>
      </c>
      <c r="M4604" s="111">
        <v>0</v>
      </c>
      <c r="N4604" s="112">
        <f t="shared" si="143"/>
        <v>30.182399366675593</v>
      </c>
    </row>
    <row r="4605" spans="1:14" x14ac:dyDescent="0.25">
      <c r="A4605" s="111" t="s">
        <v>714</v>
      </c>
      <c r="B4605" s="111">
        <f>INDEX(kommuner!C:C,MATCH(_xlfn.NUMBERVALUE(A4605),kommuner!B:B,0))</f>
        <v>3808</v>
      </c>
      <c r="C4605" s="111" t="s">
        <v>127</v>
      </c>
      <c r="D4605" s="111" t="s">
        <v>127</v>
      </c>
      <c r="E4605" s="111" t="s">
        <v>126</v>
      </c>
      <c r="F4605" s="111" t="s">
        <v>172</v>
      </c>
      <c r="G4605" s="111" t="s">
        <v>180</v>
      </c>
      <c r="H4605" s="111" t="s">
        <v>172</v>
      </c>
      <c r="I4605" s="111" t="s">
        <v>180</v>
      </c>
      <c r="J4605" t="str">
        <f t="shared" si="142"/>
        <v>3808SkogMineraljordBarskogHøy</v>
      </c>
      <c r="K4605" s="111">
        <v>-4.2610596243420318</v>
      </c>
      <c r="L4605" s="111">
        <v>0.85306406685236758</v>
      </c>
      <c r="M4605" s="111">
        <v>6.4056614999681585E-2</v>
      </c>
      <c r="N4605" s="112">
        <f t="shared" si="143"/>
        <v>-3.3439389424899826</v>
      </c>
    </row>
    <row r="4606" spans="1:14" x14ac:dyDescent="0.25">
      <c r="A4606" s="111" t="s">
        <v>714</v>
      </c>
      <c r="B4606" s="111">
        <f>INDEX(kommuner!C:C,MATCH(_xlfn.NUMBERVALUE(A4606),kommuner!B:B,0))</f>
        <v>3808</v>
      </c>
      <c r="C4606" s="111" t="s">
        <v>127</v>
      </c>
      <c r="D4606" s="111" t="s">
        <v>127</v>
      </c>
      <c r="E4606" s="111" t="s">
        <v>126</v>
      </c>
      <c r="F4606" s="111" t="s">
        <v>172</v>
      </c>
      <c r="G4606" s="111" t="s">
        <v>167</v>
      </c>
      <c r="H4606" s="111" t="s">
        <v>172</v>
      </c>
      <c r="I4606" s="111" t="s">
        <v>167</v>
      </c>
      <c r="J4606" t="str">
        <f t="shared" si="142"/>
        <v>3808SkogMineraljordBarskogImpediment</v>
      </c>
      <c r="K4606" s="111">
        <v>-1.5740166960016819</v>
      </c>
      <c r="L4606" s="111">
        <v>0.85306406685236758</v>
      </c>
      <c r="M4606" s="111">
        <v>6.3979989500968365E-2</v>
      </c>
      <c r="N4606" s="112">
        <f t="shared" si="143"/>
        <v>-0.65697263964834596</v>
      </c>
    </row>
    <row r="4607" spans="1:14" x14ac:dyDescent="0.25">
      <c r="A4607" s="111" t="s">
        <v>714</v>
      </c>
      <c r="B4607" s="111">
        <f>INDEX(kommuner!C:C,MATCH(_xlfn.NUMBERVALUE(A4607),kommuner!B:B,0))</f>
        <v>3808</v>
      </c>
      <c r="C4607" s="111" t="s">
        <v>127</v>
      </c>
      <c r="D4607" s="111" t="s">
        <v>127</v>
      </c>
      <c r="E4607" s="111" t="s">
        <v>126</v>
      </c>
      <c r="F4607" s="111" t="s">
        <v>172</v>
      </c>
      <c r="G4607" s="111" t="s">
        <v>190</v>
      </c>
      <c r="H4607" s="111" t="s">
        <v>172</v>
      </c>
      <c r="I4607" s="111" t="s">
        <v>190</v>
      </c>
      <c r="J4607" t="str">
        <f t="shared" si="142"/>
        <v>3808SkogMineraljordBarskogLav</v>
      </c>
      <c r="K4607" s="111">
        <v>-2.1094741240186856</v>
      </c>
      <c r="L4607" s="111">
        <v>0.85306406685236758</v>
      </c>
      <c r="M4607" s="111">
        <v>6.3979989500968365E-2</v>
      </c>
      <c r="N4607" s="112">
        <f t="shared" si="143"/>
        <v>-1.1924300676653499</v>
      </c>
    </row>
    <row r="4608" spans="1:14" x14ac:dyDescent="0.25">
      <c r="A4608" s="111" t="s">
        <v>714</v>
      </c>
      <c r="B4608" s="111">
        <f>INDEX(kommuner!C:C,MATCH(_xlfn.NUMBERVALUE(A4608),kommuner!B:B,0))</f>
        <v>3808</v>
      </c>
      <c r="C4608" s="111" t="s">
        <v>127</v>
      </c>
      <c r="D4608" s="111" t="s">
        <v>127</v>
      </c>
      <c r="E4608" s="111" t="s">
        <v>126</v>
      </c>
      <c r="F4608" s="111" t="s">
        <v>172</v>
      </c>
      <c r="G4608" s="111" t="s">
        <v>173</v>
      </c>
      <c r="H4608" s="111" t="s">
        <v>172</v>
      </c>
      <c r="I4608" s="111" t="s">
        <v>173</v>
      </c>
      <c r="J4608" t="str">
        <f t="shared" si="142"/>
        <v>3808SkogMineraljordBarskogMiddels</v>
      </c>
      <c r="K4608" s="111">
        <v>-2.8820985952554645</v>
      </c>
      <c r="L4608" s="111">
        <v>0.85306406685236758</v>
      </c>
      <c r="M4608" s="111">
        <v>6.4056614999681585E-2</v>
      </c>
      <c r="N4608" s="112">
        <f t="shared" si="143"/>
        <v>-1.9649779134034155</v>
      </c>
    </row>
    <row r="4609" spans="1:14" x14ac:dyDescent="0.25">
      <c r="A4609" s="111" t="s">
        <v>714</v>
      </c>
      <c r="B4609" s="111">
        <f>INDEX(kommuner!C:C,MATCH(_xlfn.NUMBERVALUE(A4609),kommuner!B:B,0))</f>
        <v>3808</v>
      </c>
      <c r="C4609" s="111" t="s">
        <v>127</v>
      </c>
      <c r="D4609" s="111" t="s">
        <v>127</v>
      </c>
      <c r="E4609" s="111" t="s">
        <v>126</v>
      </c>
      <c r="F4609" s="111" t="s">
        <v>172</v>
      </c>
      <c r="G4609" s="111" t="s">
        <v>186</v>
      </c>
      <c r="H4609" s="111" t="s">
        <v>172</v>
      </c>
      <c r="I4609" s="111" t="s">
        <v>186</v>
      </c>
      <c r="J4609" t="str">
        <f t="shared" si="142"/>
        <v>3808SkogMineraljordBarskogSærs høy</v>
      </c>
      <c r="K4609" s="111">
        <v>0.12072674540874306</v>
      </c>
      <c r="L4609" s="111">
        <v>0.85306406685236758</v>
      </c>
      <c r="M4609" s="111">
        <v>6.4056614999681585E-2</v>
      </c>
      <c r="N4609" s="112">
        <f t="shared" si="143"/>
        <v>1.0378474272607923</v>
      </c>
    </row>
    <row r="4610" spans="1:14" x14ac:dyDescent="0.25">
      <c r="A4610" s="111" t="s">
        <v>714</v>
      </c>
      <c r="B4610" s="111">
        <f>INDEX(kommuner!C:C,MATCH(_xlfn.NUMBERVALUE(A4610),kommuner!B:B,0))</f>
        <v>3808</v>
      </c>
      <c r="C4610" s="111" t="s">
        <v>127</v>
      </c>
      <c r="D4610" s="111" t="s">
        <v>127</v>
      </c>
      <c r="E4610" s="111" t="s">
        <v>126</v>
      </c>
      <c r="F4610" s="111" t="s">
        <v>179</v>
      </c>
      <c r="G4610" s="111" t="s">
        <v>180</v>
      </c>
      <c r="H4610" s="111" t="s">
        <v>179</v>
      </c>
      <c r="I4610" s="111" t="s">
        <v>180</v>
      </c>
      <c r="J4610" t="str">
        <f t="shared" si="142"/>
        <v>3808SkogMineraljordBlandingsskogHøy</v>
      </c>
      <c r="K4610" s="111">
        <v>-8.5703651807373102</v>
      </c>
      <c r="L4610" s="111">
        <v>0.85306406685236758</v>
      </c>
      <c r="M4610" s="111">
        <v>6.3979989500968365E-2</v>
      </c>
      <c r="N4610" s="112">
        <f t="shared" si="143"/>
        <v>-7.6533211243839743</v>
      </c>
    </row>
    <row r="4611" spans="1:14" x14ac:dyDescent="0.25">
      <c r="A4611" s="111" t="s">
        <v>714</v>
      </c>
      <c r="B4611" s="111">
        <f>INDEX(kommuner!C:C,MATCH(_xlfn.NUMBERVALUE(A4611),kommuner!B:B,0))</f>
        <v>3808</v>
      </c>
      <c r="C4611" s="111" t="s">
        <v>127</v>
      </c>
      <c r="D4611" s="111" t="s">
        <v>127</v>
      </c>
      <c r="E4611" s="111" t="s">
        <v>126</v>
      </c>
      <c r="F4611" s="111" t="s">
        <v>179</v>
      </c>
      <c r="G4611" s="111" t="s">
        <v>167</v>
      </c>
      <c r="H4611" s="111" t="s">
        <v>179</v>
      </c>
      <c r="I4611" s="111" t="s">
        <v>167</v>
      </c>
      <c r="J4611" t="str">
        <f t="shared" ref="J4611:J4674" si="144">B4611&amp;C4611&amp;E4611&amp;IF(C4611="Skog",F4611&amp;G4611,"")</f>
        <v>3808SkogMineraljordBlandingsskogImpediment</v>
      </c>
      <c r="K4611" s="111">
        <v>-2.0950685747655116</v>
      </c>
      <c r="L4611" s="111">
        <v>0.85306406685236758</v>
      </c>
      <c r="M4611" s="111">
        <v>6.3979989500968365E-2</v>
      </c>
      <c r="N4611" s="112">
        <f t="shared" ref="N4611:N4674" si="145">SUM(K4611:M4611)</f>
        <v>-1.1780245184121758</v>
      </c>
    </row>
    <row r="4612" spans="1:14" x14ac:dyDescent="0.25">
      <c r="A4612" s="111" t="s">
        <v>714</v>
      </c>
      <c r="B4612" s="111">
        <f>INDEX(kommuner!C:C,MATCH(_xlfn.NUMBERVALUE(A4612),kommuner!B:B,0))</f>
        <v>3808</v>
      </c>
      <c r="C4612" s="111" t="s">
        <v>127</v>
      </c>
      <c r="D4612" s="111" t="s">
        <v>127</v>
      </c>
      <c r="E4612" s="111" t="s">
        <v>126</v>
      </c>
      <c r="F4612" s="111" t="s">
        <v>179</v>
      </c>
      <c r="G4612" s="111" t="s">
        <v>190</v>
      </c>
      <c r="H4612" s="111" t="s">
        <v>179</v>
      </c>
      <c r="I4612" s="111" t="s">
        <v>190</v>
      </c>
      <c r="J4612" t="str">
        <f t="shared" si="144"/>
        <v>3808SkogMineraljordBlandingsskogLav</v>
      </c>
      <c r="K4612" s="111">
        <v>-3.814060654162915</v>
      </c>
      <c r="L4612" s="111">
        <v>0.85306406685236758</v>
      </c>
      <c r="M4612" s="111">
        <v>6.3979989500968365E-2</v>
      </c>
      <c r="N4612" s="112">
        <f t="shared" si="145"/>
        <v>-2.897016597809579</v>
      </c>
    </row>
    <row r="4613" spans="1:14" x14ac:dyDescent="0.25">
      <c r="A4613" s="111" t="s">
        <v>714</v>
      </c>
      <c r="B4613" s="111">
        <f>INDEX(kommuner!C:C,MATCH(_xlfn.NUMBERVALUE(A4613),kommuner!B:B,0))</f>
        <v>3808</v>
      </c>
      <c r="C4613" s="111" t="s">
        <v>127</v>
      </c>
      <c r="D4613" s="111" t="s">
        <v>127</v>
      </c>
      <c r="E4613" s="111" t="s">
        <v>126</v>
      </c>
      <c r="F4613" s="111" t="s">
        <v>179</v>
      </c>
      <c r="G4613" s="111" t="s">
        <v>173</v>
      </c>
      <c r="H4613" s="111" t="s">
        <v>179</v>
      </c>
      <c r="I4613" s="111" t="s">
        <v>173</v>
      </c>
      <c r="J4613" t="str">
        <f t="shared" si="144"/>
        <v>3808SkogMineraljordBlandingsskogMiddels</v>
      </c>
      <c r="K4613" s="111">
        <v>-4.5623521854183373</v>
      </c>
      <c r="L4613" s="111">
        <v>0.85306406685236758</v>
      </c>
      <c r="M4613" s="111">
        <v>6.3979989500968365E-2</v>
      </c>
      <c r="N4613" s="112">
        <f t="shared" si="145"/>
        <v>-3.6453081290650013</v>
      </c>
    </row>
    <row r="4614" spans="1:14" x14ac:dyDescent="0.25">
      <c r="A4614" s="111" t="s">
        <v>714</v>
      </c>
      <c r="B4614" s="111">
        <f>INDEX(kommuner!C:C,MATCH(_xlfn.NUMBERVALUE(A4614),kommuner!B:B,0))</f>
        <v>3808</v>
      </c>
      <c r="C4614" s="111" t="s">
        <v>127</v>
      </c>
      <c r="D4614" s="111" t="s">
        <v>127</v>
      </c>
      <c r="E4614" s="111" t="s">
        <v>126</v>
      </c>
      <c r="F4614" s="111" t="s">
        <v>179</v>
      </c>
      <c r="G4614" s="111" t="s">
        <v>186</v>
      </c>
      <c r="H4614" s="111" t="s">
        <v>179</v>
      </c>
      <c r="I4614" s="111" t="s">
        <v>186</v>
      </c>
      <c r="J4614" t="str">
        <f t="shared" si="144"/>
        <v>3808SkogMineraljordBlandingsskogSærs høy</v>
      </c>
      <c r="K4614" s="111">
        <v>-2.9395925245326562</v>
      </c>
      <c r="L4614" s="111">
        <v>0.85306406685236758</v>
      </c>
      <c r="M4614" s="111">
        <v>6.3979989500968365E-2</v>
      </c>
      <c r="N4614" s="112">
        <f t="shared" si="145"/>
        <v>-2.0225484681793202</v>
      </c>
    </row>
    <row r="4615" spans="1:14" x14ac:dyDescent="0.25">
      <c r="A4615" s="111" t="s">
        <v>714</v>
      </c>
      <c r="B4615" s="111">
        <f>INDEX(kommuner!C:C,MATCH(_xlfn.NUMBERVALUE(A4615),kommuner!B:B,0))</f>
        <v>3808</v>
      </c>
      <c r="C4615" s="111" t="s">
        <v>127</v>
      </c>
      <c r="D4615" s="111" t="s">
        <v>127</v>
      </c>
      <c r="E4615" s="111" t="s">
        <v>126</v>
      </c>
      <c r="F4615" s="111" t="s">
        <v>185</v>
      </c>
      <c r="G4615" s="111" t="s">
        <v>180</v>
      </c>
      <c r="H4615" s="111" t="s">
        <v>185</v>
      </c>
      <c r="I4615" s="111" t="s">
        <v>180</v>
      </c>
      <c r="J4615" t="str">
        <f t="shared" si="144"/>
        <v>3808SkogMineraljordLauvskogHøy</v>
      </c>
      <c r="K4615" s="111">
        <v>-3.6072016095960531</v>
      </c>
      <c r="L4615" s="111">
        <v>0.85306406685236758</v>
      </c>
      <c r="M4615" s="111">
        <v>6.3979989500968365E-2</v>
      </c>
      <c r="N4615" s="112">
        <f t="shared" si="145"/>
        <v>-2.6901575532427171</v>
      </c>
    </row>
    <row r="4616" spans="1:14" x14ac:dyDescent="0.25">
      <c r="A4616" s="111" t="s">
        <v>714</v>
      </c>
      <c r="B4616" s="111">
        <f>INDEX(kommuner!C:C,MATCH(_xlfn.NUMBERVALUE(A4616),kommuner!B:B,0))</f>
        <v>3808</v>
      </c>
      <c r="C4616" s="111" t="s">
        <v>127</v>
      </c>
      <c r="D4616" s="111" t="s">
        <v>127</v>
      </c>
      <c r="E4616" s="111" t="s">
        <v>126</v>
      </c>
      <c r="F4616" s="111" t="s">
        <v>185</v>
      </c>
      <c r="G4616" s="111" t="s">
        <v>167</v>
      </c>
      <c r="H4616" s="111" t="s">
        <v>185</v>
      </c>
      <c r="I4616" s="111" t="s">
        <v>167</v>
      </c>
      <c r="J4616" t="str">
        <f t="shared" si="144"/>
        <v>3808SkogMineraljordLauvskogImpediment</v>
      </c>
      <c r="K4616" s="111">
        <v>-1.1043030228661443</v>
      </c>
      <c r="L4616" s="111">
        <v>0.85306406685236758</v>
      </c>
      <c r="M4616" s="111">
        <v>6.3979989500968365E-2</v>
      </c>
      <c r="N4616" s="112">
        <f t="shared" si="145"/>
        <v>-0.18725896651280841</v>
      </c>
    </row>
    <row r="4617" spans="1:14" x14ac:dyDescent="0.25">
      <c r="A4617" s="111" t="s">
        <v>714</v>
      </c>
      <c r="B4617" s="111">
        <f>INDEX(kommuner!C:C,MATCH(_xlfn.NUMBERVALUE(A4617),kommuner!B:B,0))</f>
        <v>3808</v>
      </c>
      <c r="C4617" s="111" t="s">
        <v>127</v>
      </c>
      <c r="D4617" s="111" t="s">
        <v>127</v>
      </c>
      <c r="E4617" s="111" t="s">
        <v>126</v>
      </c>
      <c r="F4617" s="111" t="s">
        <v>185</v>
      </c>
      <c r="G4617" s="111" t="s">
        <v>190</v>
      </c>
      <c r="H4617" s="111" t="s">
        <v>185</v>
      </c>
      <c r="I4617" s="111" t="s">
        <v>190</v>
      </c>
      <c r="J4617" t="str">
        <f t="shared" si="144"/>
        <v>3808SkogMineraljordLauvskogLav</v>
      </c>
      <c r="K4617" s="111">
        <v>-8.9748170935426599E-2</v>
      </c>
      <c r="L4617" s="111">
        <v>0.85306406685236758</v>
      </c>
      <c r="M4617" s="111">
        <v>6.3979989500968365E-2</v>
      </c>
      <c r="N4617" s="112">
        <f t="shared" si="145"/>
        <v>0.82729588541790933</v>
      </c>
    </row>
    <row r="4618" spans="1:14" x14ac:dyDescent="0.25">
      <c r="A4618" s="111" t="s">
        <v>714</v>
      </c>
      <c r="B4618" s="111">
        <f>INDEX(kommuner!C:C,MATCH(_xlfn.NUMBERVALUE(A4618),kommuner!B:B,0))</f>
        <v>3808</v>
      </c>
      <c r="C4618" s="111" t="s">
        <v>127</v>
      </c>
      <c r="D4618" s="111" t="s">
        <v>127</v>
      </c>
      <c r="E4618" s="111" t="s">
        <v>126</v>
      </c>
      <c r="F4618" s="111" t="s">
        <v>185</v>
      </c>
      <c r="G4618" s="111" t="s">
        <v>173</v>
      </c>
      <c r="H4618" s="111" t="s">
        <v>185</v>
      </c>
      <c r="I4618" s="111" t="s">
        <v>173</v>
      </c>
      <c r="J4618" t="str">
        <f t="shared" si="144"/>
        <v>3808SkogMineraljordLauvskogMiddels</v>
      </c>
      <c r="K4618" s="111">
        <v>-2.4151390344437029</v>
      </c>
      <c r="L4618" s="111">
        <v>0.85306406685236758</v>
      </c>
      <c r="M4618" s="111">
        <v>6.3979989500968365E-2</v>
      </c>
      <c r="N4618" s="112">
        <f t="shared" si="145"/>
        <v>-1.4980949780903672</v>
      </c>
    </row>
    <row r="4619" spans="1:14" x14ac:dyDescent="0.25">
      <c r="A4619" s="111" t="s">
        <v>714</v>
      </c>
      <c r="B4619" s="111">
        <f>INDEX(kommuner!C:C,MATCH(_xlfn.NUMBERVALUE(A4619),kommuner!B:B,0))</f>
        <v>3808</v>
      </c>
      <c r="C4619" s="111" t="s">
        <v>127</v>
      </c>
      <c r="D4619" s="111" t="s">
        <v>127</v>
      </c>
      <c r="E4619" s="111" t="s">
        <v>126</v>
      </c>
      <c r="F4619" s="111" t="s">
        <v>185</v>
      </c>
      <c r="G4619" s="111" t="s">
        <v>186</v>
      </c>
      <c r="H4619" s="111" t="s">
        <v>185</v>
      </c>
      <c r="I4619" s="111" t="s">
        <v>186</v>
      </c>
      <c r="J4619" t="str">
        <f t="shared" si="144"/>
        <v>3808SkogMineraljordLauvskogSærs høy</v>
      </c>
      <c r="K4619" s="111">
        <v>-3.6560473259425113</v>
      </c>
      <c r="L4619" s="111">
        <v>0.85306406685236758</v>
      </c>
      <c r="M4619" s="111">
        <v>6.3979989500968365E-2</v>
      </c>
      <c r="N4619" s="112">
        <f t="shared" si="145"/>
        <v>-2.7390032695891753</v>
      </c>
    </row>
    <row r="4620" spans="1:14" x14ac:dyDescent="0.25">
      <c r="A4620" s="111" t="s">
        <v>714</v>
      </c>
      <c r="B4620" s="111">
        <f>INDEX(kommuner!C:C,MATCH(_xlfn.NUMBERVALUE(A4620),kommuner!B:B,0))</f>
        <v>3808</v>
      </c>
      <c r="C4620" s="111" t="s">
        <v>127</v>
      </c>
      <c r="D4620" s="111" t="s">
        <v>127</v>
      </c>
      <c r="E4620" s="111" t="s">
        <v>123</v>
      </c>
      <c r="F4620" s="111" t="s">
        <v>172</v>
      </c>
      <c r="G4620" s="111" t="s">
        <v>180</v>
      </c>
      <c r="H4620" s="111" t="s">
        <v>172</v>
      </c>
      <c r="I4620" s="111" t="s">
        <v>180</v>
      </c>
      <c r="J4620" t="str">
        <f t="shared" si="144"/>
        <v>3808SkogOrganisk jordBarskogHøy</v>
      </c>
      <c r="K4620" s="111">
        <v>-2.5184559031994138</v>
      </c>
      <c r="L4620" s="111">
        <v>0.92784825435236762</v>
      </c>
      <c r="M4620" s="111">
        <v>0.46518126042825314</v>
      </c>
      <c r="N4620" s="112">
        <f t="shared" si="145"/>
        <v>-1.1254263884187932</v>
      </c>
    </row>
    <row r="4621" spans="1:14" x14ac:dyDescent="0.25">
      <c r="A4621" s="111" t="s">
        <v>714</v>
      </c>
      <c r="B4621" s="111">
        <f>INDEX(kommuner!C:C,MATCH(_xlfn.NUMBERVALUE(A4621),kommuner!B:B,0))</f>
        <v>3808</v>
      </c>
      <c r="C4621" s="111" t="s">
        <v>127</v>
      </c>
      <c r="D4621" s="111" t="s">
        <v>127</v>
      </c>
      <c r="E4621" s="111" t="s">
        <v>123</v>
      </c>
      <c r="F4621" s="111" t="s">
        <v>172</v>
      </c>
      <c r="G4621" s="111" t="s">
        <v>167</v>
      </c>
      <c r="H4621" s="111" t="s">
        <v>172</v>
      </c>
      <c r="I4621" s="111" t="s">
        <v>167</v>
      </c>
      <c r="J4621" t="str">
        <f t="shared" si="144"/>
        <v>3808SkogOrganisk jordBarskogImpediment</v>
      </c>
      <c r="K4621" s="111">
        <v>-0.13011741963904588</v>
      </c>
      <c r="L4621" s="111">
        <v>0.92784825435236762</v>
      </c>
      <c r="M4621" s="111">
        <v>0.46510463492953991</v>
      </c>
      <c r="N4621" s="112">
        <f t="shared" si="145"/>
        <v>1.2628354696428616</v>
      </c>
    </row>
    <row r="4622" spans="1:14" x14ac:dyDescent="0.25">
      <c r="A4622" s="111" t="s">
        <v>714</v>
      </c>
      <c r="B4622" s="111">
        <f>INDEX(kommuner!C:C,MATCH(_xlfn.NUMBERVALUE(A4622),kommuner!B:B,0))</f>
        <v>3808</v>
      </c>
      <c r="C4622" s="111" t="s">
        <v>127</v>
      </c>
      <c r="D4622" s="111" t="s">
        <v>127</v>
      </c>
      <c r="E4622" s="111" t="s">
        <v>123</v>
      </c>
      <c r="F4622" s="111" t="s">
        <v>172</v>
      </c>
      <c r="G4622" s="111" t="s">
        <v>190</v>
      </c>
      <c r="H4622" s="111" t="s">
        <v>172</v>
      </c>
      <c r="I4622" s="111" t="s">
        <v>190</v>
      </c>
      <c r="J4622" t="str">
        <f t="shared" si="144"/>
        <v>3808SkogOrganisk jordBarskogLav</v>
      </c>
      <c r="K4622" s="111">
        <v>-0.50666953101693391</v>
      </c>
      <c r="L4622" s="111">
        <v>0.92784825435236762</v>
      </c>
      <c r="M4622" s="111">
        <v>0.46510463492953991</v>
      </c>
      <c r="N4622" s="112">
        <f t="shared" si="145"/>
        <v>0.88628335826497362</v>
      </c>
    </row>
    <row r="4623" spans="1:14" x14ac:dyDescent="0.25">
      <c r="A4623" s="111" t="s">
        <v>714</v>
      </c>
      <c r="B4623" s="111">
        <f>INDEX(kommuner!C:C,MATCH(_xlfn.NUMBERVALUE(A4623),kommuner!B:B,0))</f>
        <v>3808</v>
      </c>
      <c r="C4623" s="111" t="s">
        <v>127</v>
      </c>
      <c r="D4623" s="111" t="s">
        <v>127</v>
      </c>
      <c r="E4623" s="111" t="s">
        <v>123</v>
      </c>
      <c r="F4623" s="111" t="s">
        <v>172</v>
      </c>
      <c r="G4623" s="111" t="s">
        <v>173</v>
      </c>
      <c r="H4623" s="111" t="s">
        <v>172</v>
      </c>
      <c r="I4623" s="111" t="s">
        <v>173</v>
      </c>
      <c r="J4623" t="str">
        <f t="shared" si="144"/>
        <v>3808SkogOrganisk jordBarskogMiddels</v>
      </c>
      <c r="K4623" s="111">
        <v>-1.5571490961494638</v>
      </c>
      <c r="L4623" s="111">
        <v>0.92784825435236762</v>
      </c>
      <c r="M4623" s="111">
        <v>0.46518126042825314</v>
      </c>
      <c r="N4623" s="112">
        <f t="shared" si="145"/>
        <v>-0.16411958136884308</v>
      </c>
    </row>
    <row r="4624" spans="1:14" x14ac:dyDescent="0.25">
      <c r="A4624" s="111" t="s">
        <v>714</v>
      </c>
      <c r="B4624" s="111">
        <f>INDEX(kommuner!C:C,MATCH(_xlfn.NUMBERVALUE(A4624),kommuner!B:B,0))</f>
        <v>3808</v>
      </c>
      <c r="C4624" s="111" t="s">
        <v>127</v>
      </c>
      <c r="D4624" s="111" t="s">
        <v>127</v>
      </c>
      <c r="E4624" s="111" t="s">
        <v>123</v>
      </c>
      <c r="F4624" s="111" t="s">
        <v>172</v>
      </c>
      <c r="G4624" s="111" t="s">
        <v>186</v>
      </c>
      <c r="H4624" s="111" t="s">
        <v>172</v>
      </c>
      <c r="I4624" s="111" t="s">
        <v>186</v>
      </c>
      <c r="J4624" t="str">
        <f t="shared" si="144"/>
        <v>3808SkogOrganisk jordBarskogSærs høy</v>
      </c>
      <c r="K4624" s="111">
        <v>2.5548655235722699</v>
      </c>
      <c r="L4624" s="111">
        <v>0.92784825435236762</v>
      </c>
      <c r="M4624" s="111">
        <v>0.46518126042825314</v>
      </c>
      <c r="N4624" s="112">
        <f t="shared" si="145"/>
        <v>3.9478950383528906</v>
      </c>
    </row>
    <row r="4625" spans="1:14" x14ac:dyDescent="0.25">
      <c r="A4625" s="111" t="s">
        <v>714</v>
      </c>
      <c r="B4625" s="111">
        <f>INDEX(kommuner!C:C,MATCH(_xlfn.NUMBERVALUE(A4625),kommuner!B:B,0))</f>
        <v>3808</v>
      </c>
      <c r="C4625" s="111" t="s">
        <v>127</v>
      </c>
      <c r="D4625" s="111" t="s">
        <v>127</v>
      </c>
      <c r="E4625" s="111" t="s">
        <v>123</v>
      </c>
      <c r="F4625" s="111" t="s">
        <v>179</v>
      </c>
      <c r="G4625" s="111" t="s">
        <v>180</v>
      </c>
      <c r="H4625" s="111" t="s">
        <v>179</v>
      </c>
      <c r="I4625" s="111" t="s">
        <v>180</v>
      </c>
      <c r="J4625" t="str">
        <f t="shared" si="144"/>
        <v>3808SkogOrganisk jordBlandingsskogHøy</v>
      </c>
      <c r="K4625" s="111">
        <v>-5.5554344456832343</v>
      </c>
      <c r="L4625" s="111">
        <v>0.92784825435236762</v>
      </c>
      <c r="M4625" s="111">
        <v>0.46510463492953991</v>
      </c>
      <c r="N4625" s="112">
        <f t="shared" si="145"/>
        <v>-4.1624815564013264</v>
      </c>
    </row>
    <row r="4626" spans="1:14" x14ac:dyDescent="0.25">
      <c r="A4626" s="111" t="s">
        <v>714</v>
      </c>
      <c r="B4626" s="111">
        <f>INDEX(kommuner!C:C,MATCH(_xlfn.NUMBERVALUE(A4626),kommuner!B:B,0))</f>
        <v>3808</v>
      </c>
      <c r="C4626" s="111" t="s">
        <v>127</v>
      </c>
      <c r="D4626" s="111" t="s">
        <v>127</v>
      </c>
      <c r="E4626" s="111" t="s">
        <v>123</v>
      </c>
      <c r="F4626" s="111" t="s">
        <v>179</v>
      </c>
      <c r="G4626" s="111" t="s">
        <v>167</v>
      </c>
      <c r="H4626" s="111" t="s">
        <v>179</v>
      </c>
      <c r="I4626" s="111" t="s">
        <v>167</v>
      </c>
      <c r="J4626" t="str">
        <f t="shared" si="144"/>
        <v>3808SkogOrganisk jordBlandingsskogImpediment</v>
      </c>
      <c r="K4626" s="111">
        <v>-0.28586344175800005</v>
      </c>
      <c r="L4626" s="111">
        <v>0.92784825435236762</v>
      </c>
      <c r="M4626" s="111">
        <v>0.46510463492953991</v>
      </c>
      <c r="N4626" s="112">
        <f t="shared" si="145"/>
        <v>1.1070894475239075</v>
      </c>
    </row>
    <row r="4627" spans="1:14" x14ac:dyDescent="0.25">
      <c r="A4627" s="111" t="s">
        <v>714</v>
      </c>
      <c r="B4627" s="111">
        <f>INDEX(kommuner!C:C,MATCH(_xlfn.NUMBERVALUE(A4627),kommuner!B:B,0))</f>
        <v>3808</v>
      </c>
      <c r="C4627" s="111" t="s">
        <v>127</v>
      </c>
      <c r="D4627" s="111" t="s">
        <v>127</v>
      </c>
      <c r="E4627" s="111" t="s">
        <v>123</v>
      </c>
      <c r="F4627" s="111" t="s">
        <v>179</v>
      </c>
      <c r="G4627" s="111" t="s">
        <v>190</v>
      </c>
      <c r="H4627" s="111" t="s">
        <v>179</v>
      </c>
      <c r="I4627" s="111" t="s">
        <v>190</v>
      </c>
      <c r="J4627" t="str">
        <f t="shared" si="144"/>
        <v>3808SkogOrganisk jordBlandingsskogLav</v>
      </c>
      <c r="K4627" s="111">
        <v>-1.2347339377887629</v>
      </c>
      <c r="L4627" s="111">
        <v>0.92784825435236762</v>
      </c>
      <c r="M4627" s="111">
        <v>0.46510463492953991</v>
      </c>
      <c r="N4627" s="112">
        <f t="shared" si="145"/>
        <v>0.15821895149314458</v>
      </c>
    </row>
    <row r="4628" spans="1:14" x14ac:dyDescent="0.25">
      <c r="A4628" s="111" t="s">
        <v>714</v>
      </c>
      <c r="B4628" s="111">
        <f>INDEX(kommuner!C:C,MATCH(_xlfn.NUMBERVALUE(A4628),kommuner!B:B,0))</f>
        <v>3808</v>
      </c>
      <c r="C4628" s="111" t="s">
        <v>127</v>
      </c>
      <c r="D4628" s="111" t="s">
        <v>127</v>
      </c>
      <c r="E4628" s="111" t="s">
        <v>123</v>
      </c>
      <c r="F4628" s="111" t="s">
        <v>179</v>
      </c>
      <c r="G4628" s="111" t="s">
        <v>173</v>
      </c>
      <c r="H4628" s="111" t="s">
        <v>179</v>
      </c>
      <c r="I4628" s="111" t="s">
        <v>173</v>
      </c>
      <c r="J4628" t="str">
        <f t="shared" si="144"/>
        <v>3808SkogOrganisk jordBlandingsskogMiddels</v>
      </c>
      <c r="K4628" s="111">
        <v>-2.4239591752717748</v>
      </c>
      <c r="L4628" s="111">
        <v>0.92784825435236762</v>
      </c>
      <c r="M4628" s="111">
        <v>0.46510463492953991</v>
      </c>
      <c r="N4628" s="112">
        <f t="shared" si="145"/>
        <v>-1.0310062859898674</v>
      </c>
    </row>
    <row r="4629" spans="1:14" x14ac:dyDescent="0.25">
      <c r="A4629" s="111" t="s">
        <v>714</v>
      </c>
      <c r="B4629" s="111">
        <f>INDEX(kommuner!C:C,MATCH(_xlfn.NUMBERVALUE(A4629),kommuner!B:B,0))</f>
        <v>3808</v>
      </c>
      <c r="C4629" s="111" t="s">
        <v>127</v>
      </c>
      <c r="D4629" s="111" t="s">
        <v>127</v>
      </c>
      <c r="E4629" s="111" t="s">
        <v>123</v>
      </c>
      <c r="F4629" s="111" t="s">
        <v>179</v>
      </c>
      <c r="G4629" s="111" t="s">
        <v>186</v>
      </c>
      <c r="H4629" s="111" t="s">
        <v>179</v>
      </c>
      <c r="I4629" s="111" t="s">
        <v>186</v>
      </c>
      <c r="J4629" t="str">
        <f t="shared" si="144"/>
        <v>3808SkogOrganisk jordBlandingsskogSærs høy</v>
      </c>
      <c r="K4629" s="111">
        <v>-1.5726115302258048</v>
      </c>
      <c r="L4629" s="111">
        <v>0.92784825435236762</v>
      </c>
      <c r="M4629" s="111">
        <v>0.46510463492953991</v>
      </c>
      <c r="N4629" s="112">
        <f t="shared" si="145"/>
        <v>-0.17965864094389727</v>
      </c>
    </row>
    <row r="4630" spans="1:14" x14ac:dyDescent="0.25">
      <c r="A4630" s="111" t="s">
        <v>714</v>
      </c>
      <c r="B4630" s="111">
        <f>INDEX(kommuner!C:C,MATCH(_xlfn.NUMBERVALUE(A4630),kommuner!B:B,0))</f>
        <v>3808</v>
      </c>
      <c r="C4630" s="111" t="s">
        <v>127</v>
      </c>
      <c r="D4630" s="111" t="s">
        <v>127</v>
      </c>
      <c r="E4630" s="111" t="s">
        <v>123</v>
      </c>
      <c r="F4630" s="111" t="s">
        <v>185</v>
      </c>
      <c r="G4630" s="111" t="s">
        <v>180</v>
      </c>
      <c r="H4630" s="111" t="s">
        <v>185</v>
      </c>
      <c r="I4630" s="111" t="s">
        <v>180</v>
      </c>
      <c r="J4630" t="str">
        <f t="shared" si="144"/>
        <v>3808SkogOrganisk jordLauvskogHøy</v>
      </c>
      <c r="K4630" s="111">
        <v>-1.9913688882377358</v>
      </c>
      <c r="L4630" s="111">
        <v>0.92784825435236762</v>
      </c>
      <c r="M4630" s="111">
        <v>0.46510463492953991</v>
      </c>
      <c r="N4630" s="112">
        <f t="shared" si="145"/>
        <v>-0.59841599895582831</v>
      </c>
    </row>
    <row r="4631" spans="1:14" x14ac:dyDescent="0.25">
      <c r="A4631" s="111" t="s">
        <v>714</v>
      </c>
      <c r="B4631" s="111">
        <f>INDEX(kommuner!C:C,MATCH(_xlfn.NUMBERVALUE(A4631),kommuner!B:B,0))</f>
        <v>3808</v>
      </c>
      <c r="C4631" s="111" t="s">
        <v>127</v>
      </c>
      <c r="D4631" s="111" t="s">
        <v>127</v>
      </c>
      <c r="E4631" s="111" t="s">
        <v>123</v>
      </c>
      <c r="F4631" s="111" t="s">
        <v>185</v>
      </c>
      <c r="G4631" s="111" t="s">
        <v>167</v>
      </c>
      <c r="H4631" s="111" t="s">
        <v>185</v>
      </c>
      <c r="I4631" s="111" t="s">
        <v>167</v>
      </c>
      <c r="J4631" t="str">
        <f t="shared" si="144"/>
        <v>3808SkogOrganisk jordLauvskogImpediment</v>
      </c>
      <c r="K4631" s="111">
        <v>0.35000626494250675</v>
      </c>
      <c r="L4631" s="111">
        <v>0.92784825435236762</v>
      </c>
      <c r="M4631" s="111">
        <v>0.46510463492953991</v>
      </c>
      <c r="N4631" s="112">
        <f t="shared" si="145"/>
        <v>1.7429591542244141</v>
      </c>
    </row>
    <row r="4632" spans="1:14" x14ac:dyDescent="0.25">
      <c r="A4632" s="111" t="s">
        <v>714</v>
      </c>
      <c r="B4632" s="111">
        <f>INDEX(kommuner!C:C,MATCH(_xlfn.NUMBERVALUE(A4632),kommuner!B:B,0))</f>
        <v>3808</v>
      </c>
      <c r="C4632" s="111" t="s">
        <v>127</v>
      </c>
      <c r="D4632" s="111" t="s">
        <v>127</v>
      </c>
      <c r="E4632" s="111" t="s">
        <v>123</v>
      </c>
      <c r="F4632" s="111" t="s">
        <v>185</v>
      </c>
      <c r="G4632" s="111" t="s">
        <v>190</v>
      </c>
      <c r="H4632" s="111" t="s">
        <v>185</v>
      </c>
      <c r="I4632" s="111" t="s">
        <v>190</v>
      </c>
      <c r="J4632" t="str">
        <f t="shared" si="144"/>
        <v>3808SkogOrganisk jordLauvskogLav</v>
      </c>
      <c r="K4632" s="111">
        <v>1.1144075558526714</v>
      </c>
      <c r="L4632" s="111">
        <v>0.92784825435236762</v>
      </c>
      <c r="M4632" s="111">
        <v>0.46510463492953991</v>
      </c>
      <c r="N4632" s="112">
        <f t="shared" si="145"/>
        <v>2.5073604451345788</v>
      </c>
    </row>
    <row r="4633" spans="1:14" x14ac:dyDescent="0.25">
      <c r="A4633" s="111" t="s">
        <v>714</v>
      </c>
      <c r="B4633" s="111">
        <f>INDEX(kommuner!C:C,MATCH(_xlfn.NUMBERVALUE(A4633),kommuner!B:B,0))</f>
        <v>3808</v>
      </c>
      <c r="C4633" s="111" t="s">
        <v>127</v>
      </c>
      <c r="D4633" s="111" t="s">
        <v>127</v>
      </c>
      <c r="E4633" s="111" t="s">
        <v>123</v>
      </c>
      <c r="F4633" s="111" t="s">
        <v>185</v>
      </c>
      <c r="G4633" s="111" t="s">
        <v>173</v>
      </c>
      <c r="H4633" s="111" t="s">
        <v>185</v>
      </c>
      <c r="I4633" s="111" t="s">
        <v>173</v>
      </c>
      <c r="J4633" t="str">
        <f t="shared" si="144"/>
        <v>3808SkogOrganisk jordLauvskogMiddels</v>
      </c>
      <c r="K4633" s="111">
        <v>-0.62664468270982987</v>
      </c>
      <c r="L4633" s="111">
        <v>0.92784825435236762</v>
      </c>
      <c r="M4633" s="111">
        <v>0.46510463492953991</v>
      </c>
      <c r="N4633" s="112">
        <f t="shared" si="145"/>
        <v>0.76630820657207765</v>
      </c>
    </row>
    <row r="4634" spans="1:14" x14ac:dyDescent="0.25">
      <c r="A4634" s="111" t="s">
        <v>714</v>
      </c>
      <c r="B4634" s="111">
        <f>INDEX(kommuner!C:C,MATCH(_xlfn.NUMBERVALUE(A4634),kommuner!B:B,0))</f>
        <v>3808</v>
      </c>
      <c r="C4634" s="111" t="s">
        <v>127</v>
      </c>
      <c r="D4634" s="111" t="s">
        <v>127</v>
      </c>
      <c r="E4634" s="111" t="s">
        <v>123</v>
      </c>
      <c r="F4634" s="111" t="s">
        <v>185</v>
      </c>
      <c r="G4634" s="111" t="s">
        <v>186</v>
      </c>
      <c r="H4634" s="111" t="s">
        <v>185</v>
      </c>
      <c r="I4634" s="111" t="s">
        <v>186</v>
      </c>
      <c r="J4634" t="str">
        <f t="shared" si="144"/>
        <v>3808SkogOrganisk jordLauvskogSærs høy</v>
      </c>
      <c r="K4634" s="111">
        <v>-1.8997279926091779</v>
      </c>
      <c r="L4634" s="111">
        <v>0.92784825435236762</v>
      </c>
      <c r="M4634" s="111">
        <v>0.46510463492953991</v>
      </c>
      <c r="N4634" s="112">
        <f t="shared" si="145"/>
        <v>-0.50677510332727038</v>
      </c>
    </row>
    <row r="4635" spans="1:14" x14ac:dyDescent="0.25">
      <c r="A4635" s="111" t="s">
        <v>714</v>
      </c>
      <c r="B4635" s="111">
        <f>INDEX(kommuner!C:C,MATCH(_xlfn.NUMBERVALUE(A4635),kommuner!B:B,0))</f>
        <v>3808</v>
      </c>
      <c r="C4635" s="111" t="s">
        <v>83</v>
      </c>
      <c r="D4635" s="111" t="s">
        <v>83</v>
      </c>
      <c r="E4635" s="111" t="s">
        <v>126</v>
      </c>
      <c r="F4635" s="111" t="s">
        <v>139</v>
      </c>
      <c r="G4635" s="111" t="s">
        <v>139</v>
      </c>
      <c r="H4635" s="111" t="s">
        <v>139</v>
      </c>
      <c r="I4635" s="111" t="s">
        <v>139</v>
      </c>
      <c r="J4635" t="str">
        <f t="shared" si="144"/>
        <v>3808Utbygd arealMineraljord</v>
      </c>
      <c r="K4635" s="111">
        <v>0.42279414509845159</v>
      </c>
      <c r="L4635" s="111">
        <v>0</v>
      </c>
      <c r="M4635" s="111">
        <v>1.303047089454229E-2</v>
      </c>
      <c r="N4635" s="112">
        <f t="shared" si="145"/>
        <v>0.43582461599299388</v>
      </c>
    </row>
    <row r="4636" spans="1:14" x14ac:dyDescent="0.25">
      <c r="A4636" s="111" t="s">
        <v>714</v>
      </c>
      <c r="B4636" s="111">
        <f>INDEX(kommuner!C:C,MATCH(_xlfn.NUMBERVALUE(A4636),kommuner!B:B,0))</f>
        <v>3808</v>
      </c>
      <c r="C4636" s="111" t="s">
        <v>83</v>
      </c>
      <c r="D4636" s="111" t="s">
        <v>83</v>
      </c>
      <c r="E4636" s="111" t="s">
        <v>123</v>
      </c>
      <c r="F4636" s="111" t="s">
        <v>139</v>
      </c>
      <c r="G4636" s="111" t="s">
        <v>139</v>
      </c>
      <c r="H4636" s="111" t="s">
        <v>139</v>
      </c>
      <c r="I4636" s="111" t="s">
        <v>139</v>
      </c>
      <c r="J4636" t="str">
        <f t="shared" si="144"/>
        <v>3808Utbygd arealOrganisk jord</v>
      </c>
      <c r="K4636" s="111">
        <v>29.011421395201612</v>
      </c>
      <c r="L4636" s="111">
        <v>0</v>
      </c>
      <c r="M4636" s="111">
        <v>1.303047089454229E-2</v>
      </c>
      <c r="N4636" s="112">
        <f t="shared" si="145"/>
        <v>29.024451866096154</v>
      </c>
    </row>
    <row r="4637" spans="1:14" x14ac:dyDescent="0.25">
      <c r="A4637" s="111" t="s">
        <v>714</v>
      </c>
      <c r="B4637" s="111">
        <f>INDEX(kommuner!C:C,MATCH(_xlfn.NUMBERVALUE(A4637),kommuner!B:B,0))</f>
        <v>3808</v>
      </c>
      <c r="C4637" s="111" t="s">
        <v>181</v>
      </c>
      <c r="D4637" s="111" t="s">
        <v>181</v>
      </c>
      <c r="E4637" s="111" t="s">
        <v>123</v>
      </c>
      <c r="F4637" s="111" t="s">
        <v>139</v>
      </c>
      <c r="G4637" s="111" t="s">
        <v>139</v>
      </c>
      <c r="H4637" s="111" t="s">
        <v>139</v>
      </c>
      <c r="I4637" s="111" t="s">
        <v>139</v>
      </c>
      <c r="J4637" t="str">
        <f t="shared" si="144"/>
        <v>3808Vann og myrOrganisk jord</v>
      </c>
      <c r="K4637" s="111">
        <v>-0.31088998224577308</v>
      </c>
      <c r="L4637" s="111">
        <v>0</v>
      </c>
      <c r="M4637" s="111">
        <v>0</v>
      </c>
      <c r="N4637" s="112">
        <f t="shared" si="145"/>
        <v>-0.31088998224577308</v>
      </c>
    </row>
    <row r="4638" spans="1:14" x14ac:dyDescent="0.25">
      <c r="A4638" s="111" t="s">
        <v>715</v>
      </c>
      <c r="B4638" s="111">
        <f>INDEX(kommuner!C:C,MATCH(_xlfn.NUMBERVALUE(A4638),kommuner!B:B,0))</f>
        <v>3812</v>
      </c>
      <c r="C4638" s="111" t="s">
        <v>82</v>
      </c>
      <c r="D4638" s="111" t="s">
        <v>82</v>
      </c>
      <c r="E4638" s="111" t="s">
        <v>126</v>
      </c>
      <c r="F4638" s="111" t="s">
        <v>139</v>
      </c>
      <c r="G4638" s="111" t="s">
        <v>139</v>
      </c>
      <c r="H4638" s="111" t="s">
        <v>139</v>
      </c>
      <c r="I4638" s="111" t="s">
        <v>139</v>
      </c>
      <c r="J4638" t="str">
        <f t="shared" si="144"/>
        <v>3812Annen utmarkMineraljord</v>
      </c>
      <c r="K4638" s="111">
        <v>-0.16852781479621071</v>
      </c>
      <c r="L4638" s="111">
        <v>0</v>
      </c>
      <c r="M4638" s="111">
        <v>0</v>
      </c>
      <c r="N4638" s="112">
        <f t="shared" si="145"/>
        <v>-0.16852781479621071</v>
      </c>
    </row>
    <row r="4639" spans="1:14" x14ac:dyDescent="0.25">
      <c r="A4639" s="111" t="s">
        <v>715</v>
      </c>
      <c r="B4639" s="111">
        <f>INDEX(kommuner!C:C,MATCH(_xlfn.NUMBERVALUE(A4639),kommuner!B:B,0))</f>
        <v>3812</v>
      </c>
      <c r="C4639" s="111" t="s">
        <v>121</v>
      </c>
      <c r="D4639" s="111" t="s">
        <v>121</v>
      </c>
      <c r="E4639" s="111" t="s">
        <v>126</v>
      </c>
      <c r="F4639" s="111" t="s">
        <v>139</v>
      </c>
      <c r="G4639" s="111" t="s">
        <v>139</v>
      </c>
      <c r="H4639" s="111" t="s">
        <v>139</v>
      </c>
      <c r="I4639" s="111" t="s">
        <v>139</v>
      </c>
      <c r="J4639" t="str">
        <f t="shared" si="144"/>
        <v>3812BeiteMineraljord</v>
      </c>
      <c r="K4639" s="111">
        <v>-0.43305842942580308</v>
      </c>
      <c r="L4639" s="111">
        <v>0</v>
      </c>
      <c r="M4639" s="111">
        <v>1.2448711246839999E-7</v>
      </c>
      <c r="N4639" s="112">
        <f t="shared" si="145"/>
        <v>-0.43305830493869063</v>
      </c>
    </row>
    <row r="4640" spans="1:14" x14ac:dyDescent="0.25">
      <c r="A4640" s="111" t="s">
        <v>715</v>
      </c>
      <c r="B4640" s="111">
        <f>INDEX(kommuner!C:C,MATCH(_xlfn.NUMBERVALUE(A4640),kommuner!B:B,0))</f>
        <v>3812</v>
      </c>
      <c r="C4640" s="111" t="s">
        <v>121</v>
      </c>
      <c r="D4640" s="111" t="s">
        <v>121</v>
      </c>
      <c r="E4640" s="111" t="s">
        <v>123</v>
      </c>
      <c r="F4640" s="111" t="s">
        <v>139</v>
      </c>
      <c r="G4640" s="111" t="s">
        <v>139</v>
      </c>
      <c r="H4640" s="111" t="s">
        <v>139</v>
      </c>
      <c r="I4640" s="111" t="s">
        <v>139</v>
      </c>
      <c r="J4640" t="str">
        <f t="shared" si="144"/>
        <v>3812BeiteOrganisk jord</v>
      </c>
      <c r="K4640" s="111">
        <v>12.077525935985037</v>
      </c>
      <c r="L4640" s="111">
        <v>1.6412500000000001</v>
      </c>
      <c r="M4640" s="111">
        <v>0</v>
      </c>
      <c r="N4640" s="112">
        <f t="shared" si="145"/>
        <v>13.718775935985036</v>
      </c>
    </row>
    <row r="4641" spans="1:14" x14ac:dyDescent="0.25">
      <c r="A4641" s="111" t="s">
        <v>715</v>
      </c>
      <c r="B4641" s="111">
        <f>INDEX(kommuner!C:C,MATCH(_xlfn.NUMBERVALUE(A4641),kommuner!B:B,0))</f>
        <v>3812</v>
      </c>
      <c r="C4641" s="111" t="s">
        <v>84</v>
      </c>
      <c r="D4641" s="111" t="s">
        <v>84</v>
      </c>
      <c r="E4641" s="111" t="s">
        <v>126</v>
      </c>
      <c r="F4641" s="111" t="s">
        <v>139</v>
      </c>
      <c r="G4641" s="111" t="s">
        <v>139</v>
      </c>
      <c r="H4641" s="111" t="s">
        <v>139</v>
      </c>
      <c r="I4641" s="111" t="s">
        <v>139</v>
      </c>
      <c r="J4641" t="str">
        <f t="shared" si="144"/>
        <v>3812Dyrket markMineraljord</v>
      </c>
      <c r="K4641" s="111">
        <v>-0.16231651338179201</v>
      </c>
      <c r="L4641" s="111">
        <v>0</v>
      </c>
      <c r="M4641" s="111">
        <v>0</v>
      </c>
      <c r="N4641" s="112">
        <f t="shared" si="145"/>
        <v>-0.16231651338179201</v>
      </c>
    </row>
    <row r="4642" spans="1:14" x14ac:dyDescent="0.25">
      <c r="A4642" s="111" t="s">
        <v>715</v>
      </c>
      <c r="B4642" s="111">
        <f>INDEX(kommuner!C:C,MATCH(_xlfn.NUMBERVALUE(A4642),kommuner!B:B,0))</f>
        <v>3812</v>
      </c>
      <c r="C4642" s="111" t="s">
        <v>84</v>
      </c>
      <c r="D4642" s="111" t="s">
        <v>84</v>
      </c>
      <c r="E4642" s="111" t="s">
        <v>123</v>
      </c>
      <c r="F4642" s="111" t="s">
        <v>139</v>
      </c>
      <c r="G4642" s="111" t="s">
        <v>139</v>
      </c>
      <c r="H4642" s="111" t="s">
        <v>139</v>
      </c>
      <c r="I4642" s="111" t="s">
        <v>139</v>
      </c>
      <c r="J4642" t="str">
        <f t="shared" si="144"/>
        <v>3812Dyrket markOrganisk jord</v>
      </c>
      <c r="K4642" s="111">
        <v>28.726149366675592</v>
      </c>
      <c r="L4642" s="111">
        <v>1.45625</v>
      </c>
      <c r="M4642" s="111">
        <v>0</v>
      </c>
      <c r="N4642" s="112">
        <f t="shared" si="145"/>
        <v>30.182399366675593</v>
      </c>
    </row>
    <row r="4643" spans="1:14" x14ac:dyDescent="0.25">
      <c r="A4643" s="111" t="s">
        <v>715</v>
      </c>
      <c r="B4643" s="111">
        <f>INDEX(kommuner!C:C,MATCH(_xlfn.NUMBERVALUE(A4643),kommuner!B:B,0))</f>
        <v>3812</v>
      </c>
      <c r="C4643" s="111" t="s">
        <v>127</v>
      </c>
      <c r="D4643" s="111" t="s">
        <v>127</v>
      </c>
      <c r="E4643" s="111" t="s">
        <v>126</v>
      </c>
      <c r="F4643" s="111" t="s">
        <v>172</v>
      </c>
      <c r="G4643" s="111" t="s">
        <v>180</v>
      </c>
      <c r="H4643" s="111" t="s">
        <v>172</v>
      </c>
      <c r="I4643" s="111" t="s">
        <v>180</v>
      </c>
      <c r="J4643" t="str">
        <f t="shared" si="144"/>
        <v>3812SkogMineraljordBarskogHøy</v>
      </c>
      <c r="K4643" s="111">
        <v>-4.2610596243420318</v>
      </c>
      <c r="L4643" s="111">
        <v>0.85306406685236758</v>
      </c>
      <c r="M4643" s="111">
        <v>6.4056614999681585E-2</v>
      </c>
      <c r="N4643" s="112">
        <f t="shared" si="145"/>
        <v>-3.3439389424899826</v>
      </c>
    </row>
    <row r="4644" spans="1:14" x14ac:dyDescent="0.25">
      <c r="A4644" s="111" t="s">
        <v>715</v>
      </c>
      <c r="B4644" s="111">
        <f>INDEX(kommuner!C:C,MATCH(_xlfn.NUMBERVALUE(A4644),kommuner!B:B,0))</f>
        <v>3812</v>
      </c>
      <c r="C4644" s="111" t="s">
        <v>127</v>
      </c>
      <c r="D4644" s="111" t="s">
        <v>127</v>
      </c>
      <c r="E4644" s="111" t="s">
        <v>126</v>
      </c>
      <c r="F4644" s="111" t="s">
        <v>172</v>
      </c>
      <c r="G4644" s="111" t="s">
        <v>167</v>
      </c>
      <c r="H4644" s="111" t="s">
        <v>172</v>
      </c>
      <c r="I4644" s="111" t="s">
        <v>167</v>
      </c>
      <c r="J4644" t="str">
        <f t="shared" si="144"/>
        <v>3812SkogMineraljordBarskogImpediment</v>
      </c>
      <c r="K4644" s="111">
        <v>-1.5740166960016819</v>
      </c>
      <c r="L4644" s="111">
        <v>0.85306406685236758</v>
      </c>
      <c r="M4644" s="111">
        <v>6.3979989500968365E-2</v>
      </c>
      <c r="N4644" s="112">
        <f t="shared" si="145"/>
        <v>-0.65697263964834596</v>
      </c>
    </row>
    <row r="4645" spans="1:14" x14ac:dyDescent="0.25">
      <c r="A4645" s="111" t="s">
        <v>715</v>
      </c>
      <c r="B4645" s="111">
        <f>INDEX(kommuner!C:C,MATCH(_xlfn.NUMBERVALUE(A4645),kommuner!B:B,0))</f>
        <v>3812</v>
      </c>
      <c r="C4645" s="111" t="s">
        <v>127</v>
      </c>
      <c r="D4645" s="111" t="s">
        <v>127</v>
      </c>
      <c r="E4645" s="111" t="s">
        <v>126</v>
      </c>
      <c r="F4645" s="111" t="s">
        <v>172</v>
      </c>
      <c r="G4645" s="111" t="s">
        <v>190</v>
      </c>
      <c r="H4645" s="111" t="s">
        <v>172</v>
      </c>
      <c r="I4645" s="111" t="s">
        <v>190</v>
      </c>
      <c r="J4645" t="str">
        <f t="shared" si="144"/>
        <v>3812SkogMineraljordBarskogLav</v>
      </c>
      <c r="K4645" s="111">
        <v>-2.1094741240186856</v>
      </c>
      <c r="L4645" s="111">
        <v>0.85306406685236758</v>
      </c>
      <c r="M4645" s="111">
        <v>6.3979989500968365E-2</v>
      </c>
      <c r="N4645" s="112">
        <f t="shared" si="145"/>
        <v>-1.1924300676653499</v>
      </c>
    </row>
    <row r="4646" spans="1:14" x14ac:dyDescent="0.25">
      <c r="A4646" s="111" t="s">
        <v>715</v>
      </c>
      <c r="B4646" s="111">
        <f>INDEX(kommuner!C:C,MATCH(_xlfn.NUMBERVALUE(A4646),kommuner!B:B,0))</f>
        <v>3812</v>
      </c>
      <c r="C4646" s="111" t="s">
        <v>127</v>
      </c>
      <c r="D4646" s="111" t="s">
        <v>127</v>
      </c>
      <c r="E4646" s="111" t="s">
        <v>126</v>
      </c>
      <c r="F4646" s="111" t="s">
        <v>172</v>
      </c>
      <c r="G4646" s="111" t="s">
        <v>173</v>
      </c>
      <c r="H4646" s="111" t="s">
        <v>172</v>
      </c>
      <c r="I4646" s="111" t="s">
        <v>173</v>
      </c>
      <c r="J4646" t="str">
        <f t="shared" si="144"/>
        <v>3812SkogMineraljordBarskogMiddels</v>
      </c>
      <c r="K4646" s="111">
        <v>-2.8820985952554645</v>
      </c>
      <c r="L4646" s="111">
        <v>0.85306406685236758</v>
      </c>
      <c r="M4646" s="111">
        <v>6.4056614999681585E-2</v>
      </c>
      <c r="N4646" s="112">
        <f t="shared" si="145"/>
        <v>-1.9649779134034155</v>
      </c>
    </row>
    <row r="4647" spans="1:14" x14ac:dyDescent="0.25">
      <c r="A4647" s="111" t="s">
        <v>715</v>
      </c>
      <c r="B4647" s="111">
        <f>INDEX(kommuner!C:C,MATCH(_xlfn.NUMBERVALUE(A4647),kommuner!B:B,0))</f>
        <v>3812</v>
      </c>
      <c r="C4647" s="111" t="s">
        <v>127</v>
      </c>
      <c r="D4647" s="111" t="s">
        <v>127</v>
      </c>
      <c r="E4647" s="111" t="s">
        <v>126</v>
      </c>
      <c r="F4647" s="111" t="s">
        <v>172</v>
      </c>
      <c r="G4647" s="111" t="s">
        <v>186</v>
      </c>
      <c r="H4647" s="111" t="s">
        <v>172</v>
      </c>
      <c r="I4647" s="111" t="s">
        <v>186</v>
      </c>
      <c r="J4647" t="str">
        <f t="shared" si="144"/>
        <v>3812SkogMineraljordBarskogSærs høy</v>
      </c>
      <c r="K4647" s="111">
        <v>0.12072674540874306</v>
      </c>
      <c r="L4647" s="111">
        <v>0.85306406685236758</v>
      </c>
      <c r="M4647" s="111">
        <v>6.4056614999681585E-2</v>
      </c>
      <c r="N4647" s="112">
        <f t="shared" si="145"/>
        <v>1.0378474272607923</v>
      </c>
    </row>
    <row r="4648" spans="1:14" x14ac:dyDescent="0.25">
      <c r="A4648" s="111" t="s">
        <v>715</v>
      </c>
      <c r="B4648" s="111">
        <f>INDEX(kommuner!C:C,MATCH(_xlfn.NUMBERVALUE(A4648),kommuner!B:B,0))</f>
        <v>3812</v>
      </c>
      <c r="C4648" s="111" t="s">
        <v>127</v>
      </c>
      <c r="D4648" s="111" t="s">
        <v>127</v>
      </c>
      <c r="E4648" s="111" t="s">
        <v>126</v>
      </c>
      <c r="F4648" s="111" t="s">
        <v>179</v>
      </c>
      <c r="G4648" s="111" t="s">
        <v>180</v>
      </c>
      <c r="H4648" s="111" t="s">
        <v>179</v>
      </c>
      <c r="I4648" s="111" t="s">
        <v>180</v>
      </c>
      <c r="J4648" t="str">
        <f t="shared" si="144"/>
        <v>3812SkogMineraljordBlandingsskogHøy</v>
      </c>
      <c r="K4648" s="111">
        <v>-8.5703651807373102</v>
      </c>
      <c r="L4648" s="111">
        <v>0.85306406685236758</v>
      </c>
      <c r="M4648" s="111">
        <v>6.3979989500968365E-2</v>
      </c>
      <c r="N4648" s="112">
        <f t="shared" si="145"/>
        <v>-7.6533211243839743</v>
      </c>
    </row>
    <row r="4649" spans="1:14" x14ac:dyDescent="0.25">
      <c r="A4649" s="111" t="s">
        <v>715</v>
      </c>
      <c r="B4649" s="111">
        <f>INDEX(kommuner!C:C,MATCH(_xlfn.NUMBERVALUE(A4649),kommuner!B:B,0))</f>
        <v>3812</v>
      </c>
      <c r="C4649" s="111" t="s">
        <v>127</v>
      </c>
      <c r="D4649" s="111" t="s">
        <v>127</v>
      </c>
      <c r="E4649" s="111" t="s">
        <v>126</v>
      </c>
      <c r="F4649" s="111" t="s">
        <v>179</v>
      </c>
      <c r="G4649" s="111" t="s">
        <v>167</v>
      </c>
      <c r="H4649" s="111" t="s">
        <v>179</v>
      </c>
      <c r="I4649" s="111" t="s">
        <v>167</v>
      </c>
      <c r="J4649" t="str">
        <f t="shared" si="144"/>
        <v>3812SkogMineraljordBlandingsskogImpediment</v>
      </c>
      <c r="K4649" s="111">
        <v>-2.0950685747655116</v>
      </c>
      <c r="L4649" s="111">
        <v>0.85306406685236758</v>
      </c>
      <c r="M4649" s="111">
        <v>6.3979989500968365E-2</v>
      </c>
      <c r="N4649" s="112">
        <f t="shared" si="145"/>
        <v>-1.1780245184121758</v>
      </c>
    </row>
    <row r="4650" spans="1:14" x14ac:dyDescent="0.25">
      <c r="A4650" s="111" t="s">
        <v>715</v>
      </c>
      <c r="B4650" s="111">
        <f>INDEX(kommuner!C:C,MATCH(_xlfn.NUMBERVALUE(A4650),kommuner!B:B,0))</f>
        <v>3812</v>
      </c>
      <c r="C4650" s="111" t="s">
        <v>127</v>
      </c>
      <c r="D4650" s="111" t="s">
        <v>127</v>
      </c>
      <c r="E4650" s="111" t="s">
        <v>126</v>
      </c>
      <c r="F4650" s="111" t="s">
        <v>179</v>
      </c>
      <c r="G4650" s="111" t="s">
        <v>190</v>
      </c>
      <c r="H4650" s="111" t="s">
        <v>179</v>
      </c>
      <c r="I4650" s="111" t="s">
        <v>190</v>
      </c>
      <c r="J4650" t="str">
        <f t="shared" si="144"/>
        <v>3812SkogMineraljordBlandingsskogLav</v>
      </c>
      <c r="K4650" s="111">
        <v>-3.814060654162915</v>
      </c>
      <c r="L4650" s="111">
        <v>0.85306406685236758</v>
      </c>
      <c r="M4650" s="111">
        <v>6.3979989500968365E-2</v>
      </c>
      <c r="N4650" s="112">
        <f t="shared" si="145"/>
        <v>-2.897016597809579</v>
      </c>
    </row>
    <row r="4651" spans="1:14" x14ac:dyDescent="0.25">
      <c r="A4651" s="111" t="s">
        <v>715</v>
      </c>
      <c r="B4651" s="111">
        <f>INDEX(kommuner!C:C,MATCH(_xlfn.NUMBERVALUE(A4651),kommuner!B:B,0))</f>
        <v>3812</v>
      </c>
      <c r="C4651" s="111" t="s">
        <v>127</v>
      </c>
      <c r="D4651" s="111" t="s">
        <v>127</v>
      </c>
      <c r="E4651" s="111" t="s">
        <v>126</v>
      </c>
      <c r="F4651" s="111" t="s">
        <v>179</v>
      </c>
      <c r="G4651" s="111" t="s">
        <v>173</v>
      </c>
      <c r="H4651" s="111" t="s">
        <v>179</v>
      </c>
      <c r="I4651" s="111" t="s">
        <v>173</v>
      </c>
      <c r="J4651" t="str">
        <f t="shared" si="144"/>
        <v>3812SkogMineraljordBlandingsskogMiddels</v>
      </c>
      <c r="K4651" s="111">
        <v>-4.5623521854183373</v>
      </c>
      <c r="L4651" s="111">
        <v>0.85306406685236758</v>
      </c>
      <c r="M4651" s="111">
        <v>6.3979989500968365E-2</v>
      </c>
      <c r="N4651" s="112">
        <f t="shared" si="145"/>
        <v>-3.6453081290650013</v>
      </c>
    </row>
    <row r="4652" spans="1:14" x14ac:dyDescent="0.25">
      <c r="A4652" s="111" t="s">
        <v>715</v>
      </c>
      <c r="B4652" s="111">
        <f>INDEX(kommuner!C:C,MATCH(_xlfn.NUMBERVALUE(A4652),kommuner!B:B,0))</f>
        <v>3812</v>
      </c>
      <c r="C4652" s="111" t="s">
        <v>127</v>
      </c>
      <c r="D4652" s="111" t="s">
        <v>127</v>
      </c>
      <c r="E4652" s="111" t="s">
        <v>126</v>
      </c>
      <c r="F4652" s="111" t="s">
        <v>179</v>
      </c>
      <c r="G4652" s="111" t="s">
        <v>186</v>
      </c>
      <c r="H4652" s="111" t="s">
        <v>179</v>
      </c>
      <c r="I4652" s="111" t="s">
        <v>186</v>
      </c>
      <c r="J4652" t="str">
        <f t="shared" si="144"/>
        <v>3812SkogMineraljordBlandingsskogSærs høy</v>
      </c>
      <c r="K4652" s="111">
        <v>-2.9395925245326562</v>
      </c>
      <c r="L4652" s="111">
        <v>0.85306406685236758</v>
      </c>
      <c r="M4652" s="111">
        <v>6.3979989500968365E-2</v>
      </c>
      <c r="N4652" s="112">
        <f t="shared" si="145"/>
        <v>-2.0225484681793202</v>
      </c>
    </row>
    <row r="4653" spans="1:14" x14ac:dyDescent="0.25">
      <c r="A4653" s="111" t="s">
        <v>715</v>
      </c>
      <c r="B4653" s="111">
        <f>INDEX(kommuner!C:C,MATCH(_xlfn.NUMBERVALUE(A4653),kommuner!B:B,0))</f>
        <v>3812</v>
      </c>
      <c r="C4653" s="111" t="s">
        <v>127</v>
      </c>
      <c r="D4653" s="111" t="s">
        <v>127</v>
      </c>
      <c r="E4653" s="111" t="s">
        <v>126</v>
      </c>
      <c r="F4653" s="111" t="s">
        <v>185</v>
      </c>
      <c r="G4653" s="111" t="s">
        <v>180</v>
      </c>
      <c r="H4653" s="111" t="s">
        <v>185</v>
      </c>
      <c r="I4653" s="111" t="s">
        <v>180</v>
      </c>
      <c r="J4653" t="str">
        <f t="shared" si="144"/>
        <v>3812SkogMineraljordLauvskogHøy</v>
      </c>
      <c r="K4653" s="111">
        <v>-3.6072016095960531</v>
      </c>
      <c r="L4653" s="111">
        <v>0.85306406685236758</v>
      </c>
      <c r="M4653" s="111">
        <v>6.3979989500968365E-2</v>
      </c>
      <c r="N4653" s="112">
        <f t="shared" si="145"/>
        <v>-2.6901575532427171</v>
      </c>
    </row>
    <row r="4654" spans="1:14" x14ac:dyDescent="0.25">
      <c r="A4654" s="111" t="s">
        <v>715</v>
      </c>
      <c r="B4654" s="111">
        <f>INDEX(kommuner!C:C,MATCH(_xlfn.NUMBERVALUE(A4654),kommuner!B:B,0))</f>
        <v>3812</v>
      </c>
      <c r="C4654" s="111" t="s">
        <v>127</v>
      </c>
      <c r="D4654" s="111" t="s">
        <v>127</v>
      </c>
      <c r="E4654" s="111" t="s">
        <v>126</v>
      </c>
      <c r="F4654" s="111" t="s">
        <v>185</v>
      </c>
      <c r="G4654" s="111" t="s">
        <v>167</v>
      </c>
      <c r="H4654" s="111" t="s">
        <v>185</v>
      </c>
      <c r="I4654" s="111" t="s">
        <v>167</v>
      </c>
      <c r="J4654" t="str">
        <f t="shared" si="144"/>
        <v>3812SkogMineraljordLauvskogImpediment</v>
      </c>
      <c r="K4654" s="111">
        <v>-1.1043030228661443</v>
      </c>
      <c r="L4654" s="111">
        <v>0.85306406685236758</v>
      </c>
      <c r="M4654" s="111">
        <v>6.3979989500968365E-2</v>
      </c>
      <c r="N4654" s="112">
        <f t="shared" si="145"/>
        <v>-0.18725896651280841</v>
      </c>
    </row>
    <row r="4655" spans="1:14" x14ac:dyDescent="0.25">
      <c r="A4655" s="111" t="s">
        <v>715</v>
      </c>
      <c r="B4655" s="111">
        <f>INDEX(kommuner!C:C,MATCH(_xlfn.NUMBERVALUE(A4655),kommuner!B:B,0))</f>
        <v>3812</v>
      </c>
      <c r="C4655" s="111" t="s">
        <v>127</v>
      </c>
      <c r="D4655" s="111" t="s">
        <v>127</v>
      </c>
      <c r="E4655" s="111" t="s">
        <v>126</v>
      </c>
      <c r="F4655" s="111" t="s">
        <v>185</v>
      </c>
      <c r="G4655" s="111" t="s">
        <v>190</v>
      </c>
      <c r="H4655" s="111" t="s">
        <v>185</v>
      </c>
      <c r="I4655" s="111" t="s">
        <v>190</v>
      </c>
      <c r="J4655" t="str">
        <f t="shared" si="144"/>
        <v>3812SkogMineraljordLauvskogLav</v>
      </c>
      <c r="K4655" s="111">
        <v>-8.9748170935426599E-2</v>
      </c>
      <c r="L4655" s="111">
        <v>0.85306406685236758</v>
      </c>
      <c r="M4655" s="111">
        <v>6.3979989500968365E-2</v>
      </c>
      <c r="N4655" s="112">
        <f t="shared" si="145"/>
        <v>0.82729588541790933</v>
      </c>
    </row>
    <row r="4656" spans="1:14" x14ac:dyDescent="0.25">
      <c r="A4656" s="111" t="s">
        <v>715</v>
      </c>
      <c r="B4656" s="111">
        <f>INDEX(kommuner!C:C,MATCH(_xlfn.NUMBERVALUE(A4656),kommuner!B:B,0))</f>
        <v>3812</v>
      </c>
      <c r="C4656" s="111" t="s">
        <v>127</v>
      </c>
      <c r="D4656" s="111" t="s">
        <v>127</v>
      </c>
      <c r="E4656" s="111" t="s">
        <v>126</v>
      </c>
      <c r="F4656" s="111" t="s">
        <v>185</v>
      </c>
      <c r="G4656" s="111" t="s">
        <v>173</v>
      </c>
      <c r="H4656" s="111" t="s">
        <v>185</v>
      </c>
      <c r="I4656" s="111" t="s">
        <v>173</v>
      </c>
      <c r="J4656" t="str">
        <f t="shared" si="144"/>
        <v>3812SkogMineraljordLauvskogMiddels</v>
      </c>
      <c r="K4656" s="111">
        <v>-2.4151390344437029</v>
      </c>
      <c r="L4656" s="111">
        <v>0.85306406685236758</v>
      </c>
      <c r="M4656" s="111">
        <v>6.3979989500968365E-2</v>
      </c>
      <c r="N4656" s="112">
        <f t="shared" si="145"/>
        <v>-1.4980949780903672</v>
      </c>
    </row>
    <row r="4657" spans="1:14" x14ac:dyDescent="0.25">
      <c r="A4657" s="111" t="s">
        <v>715</v>
      </c>
      <c r="B4657" s="111">
        <f>INDEX(kommuner!C:C,MATCH(_xlfn.NUMBERVALUE(A4657),kommuner!B:B,0))</f>
        <v>3812</v>
      </c>
      <c r="C4657" s="111" t="s">
        <v>127</v>
      </c>
      <c r="D4657" s="111" t="s">
        <v>127</v>
      </c>
      <c r="E4657" s="111" t="s">
        <v>126</v>
      </c>
      <c r="F4657" s="111" t="s">
        <v>185</v>
      </c>
      <c r="G4657" s="111" t="s">
        <v>186</v>
      </c>
      <c r="H4657" s="111" t="s">
        <v>185</v>
      </c>
      <c r="I4657" s="111" t="s">
        <v>186</v>
      </c>
      <c r="J4657" t="str">
        <f t="shared" si="144"/>
        <v>3812SkogMineraljordLauvskogSærs høy</v>
      </c>
      <c r="K4657" s="111">
        <v>-3.6560473259425113</v>
      </c>
      <c r="L4657" s="111">
        <v>0.85306406685236758</v>
      </c>
      <c r="M4657" s="111">
        <v>6.3979989500968365E-2</v>
      </c>
      <c r="N4657" s="112">
        <f t="shared" si="145"/>
        <v>-2.7390032695891753</v>
      </c>
    </row>
    <row r="4658" spans="1:14" x14ac:dyDescent="0.25">
      <c r="A4658" s="111" t="s">
        <v>715</v>
      </c>
      <c r="B4658" s="111">
        <f>INDEX(kommuner!C:C,MATCH(_xlfn.NUMBERVALUE(A4658),kommuner!B:B,0))</f>
        <v>3812</v>
      </c>
      <c r="C4658" s="111" t="s">
        <v>127</v>
      </c>
      <c r="D4658" s="111" t="s">
        <v>127</v>
      </c>
      <c r="E4658" s="111" t="s">
        <v>123</v>
      </c>
      <c r="F4658" s="111" t="s">
        <v>172</v>
      </c>
      <c r="G4658" s="111" t="s">
        <v>180</v>
      </c>
      <c r="H4658" s="111" t="s">
        <v>172</v>
      </c>
      <c r="I4658" s="111" t="s">
        <v>180</v>
      </c>
      <c r="J4658" t="str">
        <f t="shared" si="144"/>
        <v>3812SkogOrganisk jordBarskogHøy</v>
      </c>
      <c r="K4658" s="111">
        <v>-2.5184559031994138</v>
      </c>
      <c r="L4658" s="111">
        <v>0.92784825435236762</v>
      </c>
      <c r="M4658" s="111">
        <v>0.46518126042825314</v>
      </c>
      <c r="N4658" s="112">
        <f t="shared" si="145"/>
        <v>-1.1254263884187932</v>
      </c>
    </row>
    <row r="4659" spans="1:14" x14ac:dyDescent="0.25">
      <c r="A4659" s="111" t="s">
        <v>715</v>
      </c>
      <c r="B4659" s="111">
        <f>INDEX(kommuner!C:C,MATCH(_xlfn.NUMBERVALUE(A4659),kommuner!B:B,0))</f>
        <v>3812</v>
      </c>
      <c r="C4659" s="111" t="s">
        <v>127</v>
      </c>
      <c r="D4659" s="111" t="s">
        <v>127</v>
      </c>
      <c r="E4659" s="111" t="s">
        <v>123</v>
      </c>
      <c r="F4659" s="111" t="s">
        <v>172</v>
      </c>
      <c r="G4659" s="111" t="s">
        <v>167</v>
      </c>
      <c r="H4659" s="111" t="s">
        <v>172</v>
      </c>
      <c r="I4659" s="111" t="s">
        <v>167</v>
      </c>
      <c r="J4659" t="str">
        <f t="shared" si="144"/>
        <v>3812SkogOrganisk jordBarskogImpediment</v>
      </c>
      <c r="K4659" s="111">
        <v>-0.13011741963904588</v>
      </c>
      <c r="L4659" s="111">
        <v>0.92784825435236762</v>
      </c>
      <c r="M4659" s="111">
        <v>0.46510463492953991</v>
      </c>
      <c r="N4659" s="112">
        <f t="shared" si="145"/>
        <v>1.2628354696428616</v>
      </c>
    </row>
    <row r="4660" spans="1:14" x14ac:dyDescent="0.25">
      <c r="A4660" s="111" t="s">
        <v>715</v>
      </c>
      <c r="B4660" s="111">
        <f>INDEX(kommuner!C:C,MATCH(_xlfn.NUMBERVALUE(A4660),kommuner!B:B,0))</f>
        <v>3812</v>
      </c>
      <c r="C4660" s="111" t="s">
        <v>127</v>
      </c>
      <c r="D4660" s="111" t="s">
        <v>127</v>
      </c>
      <c r="E4660" s="111" t="s">
        <v>123</v>
      </c>
      <c r="F4660" s="111" t="s">
        <v>172</v>
      </c>
      <c r="G4660" s="111" t="s">
        <v>190</v>
      </c>
      <c r="H4660" s="111" t="s">
        <v>172</v>
      </c>
      <c r="I4660" s="111" t="s">
        <v>190</v>
      </c>
      <c r="J4660" t="str">
        <f t="shared" si="144"/>
        <v>3812SkogOrganisk jordBarskogLav</v>
      </c>
      <c r="K4660" s="111">
        <v>-0.50666953101693391</v>
      </c>
      <c r="L4660" s="111">
        <v>0.92784825435236762</v>
      </c>
      <c r="M4660" s="111">
        <v>0.46510463492953991</v>
      </c>
      <c r="N4660" s="112">
        <f t="shared" si="145"/>
        <v>0.88628335826497362</v>
      </c>
    </row>
    <row r="4661" spans="1:14" x14ac:dyDescent="0.25">
      <c r="A4661" s="111" t="s">
        <v>715</v>
      </c>
      <c r="B4661" s="111">
        <f>INDEX(kommuner!C:C,MATCH(_xlfn.NUMBERVALUE(A4661),kommuner!B:B,0))</f>
        <v>3812</v>
      </c>
      <c r="C4661" s="111" t="s">
        <v>127</v>
      </c>
      <c r="D4661" s="111" t="s">
        <v>127</v>
      </c>
      <c r="E4661" s="111" t="s">
        <v>123</v>
      </c>
      <c r="F4661" s="111" t="s">
        <v>172</v>
      </c>
      <c r="G4661" s="111" t="s">
        <v>173</v>
      </c>
      <c r="H4661" s="111" t="s">
        <v>172</v>
      </c>
      <c r="I4661" s="111" t="s">
        <v>173</v>
      </c>
      <c r="J4661" t="str">
        <f t="shared" si="144"/>
        <v>3812SkogOrganisk jordBarskogMiddels</v>
      </c>
      <c r="K4661" s="111">
        <v>-1.5571490961494638</v>
      </c>
      <c r="L4661" s="111">
        <v>0.92784825435236762</v>
      </c>
      <c r="M4661" s="111">
        <v>0.46518126042825314</v>
      </c>
      <c r="N4661" s="112">
        <f t="shared" si="145"/>
        <v>-0.16411958136884308</v>
      </c>
    </row>
    <row r="4662" spans="1:14" x14ac:dyDescent="0.25">
      <c r="A4662" s="111" t="s">
        <v>715</v>
      </c>
      <c r="B4662" s="111">
        <f>INDEX(kommuner!C:C,MATCH(_xlfn.NUMBERVALUE(A4662),kommuner!B:B,0))</f>
        <v>3812</v>
      </c>
      <c r="C4662" s="111" t="s">
        <v>127</v>
      </c>
      <c r="D4662" s="111" t="s">
        <v>127</v>
      </c>
      <c r="E4662" s="111" t="s">
        <v>123</v>
      </c>
      <c r="F4662" s="111" t="s">
        <v>172</v>
      </c>
      <c r="G4662" s="111" t="s">
        <v>186</v>
      </c>
      <c r="H4662" s="111" t="s">
        <v>172</v>
      </c>
      <c r="I4662" s="111" t="s">
        <v>186</v>
      </c>
      <c r="J4662" t="str">
        <f t="shared" si="144"/>
        <v>3812SkogOrganisk jordBarskogSærs høy</v>
      </c>
      <c r="K4662" s="111">
        <v>2.5548655235722699</v>
      </c>
      <c r="L4662" s="111">
        <v>0.92784825435236762</v>
      </c>
      <c r="M4662" s="111">
        <v>0.46518126042825314</v>
      </c>
      <c r="N4662" s="112">
        <f t="shared" si="145"/>
        <v>3.9478950383528906</v>
      </c>
    </row>
    <row r="4663" spans="1:14" x14ac:dyDescent="0.25">
      <c r="A4663" s="111" t="s">
        <v>715</v>
      </c>
      <c r="B4663" s="111">
        <f>INDEX(kommuner!C:C,MATCH(_xlfn.NUMBERVALUE(A4663),kommuner!B:B,0))</f>
        <v>3812</v>
      </c>
      <c r="C4663" s="111" t="s">
        <v>127</v>
      </c>
      <c r="D4663" s="111" t="s">
        <v>127</v>
      </c>
      <c r="E4663" s="111" t="s">
        <v>123</v>
      </c>
      <c r="F4663" s="111" t="s">
        <v>179</v>
      </c>
      <c r="G4663" s="111" t="s">
        <v>180</v>
      </c>
      <c r="H4663" s="111" t="s">
        <v>179</v>
      </c>
      <c r="I4663" s="111" t="s">
        <v>180</v>
      </c>
      <c r="J4663" t="str">
        <f t="shared" si="144"/>
        <v>3812SkogOrganisk jordBlandingsskogHøy</v>
      </c>
      <c r="K4663" s="111">
        <v>-5.5554344456832343</v>
      </c>
      <c r="L4663" s="111">
        <v>0.92784825435236762</v>
      </c>
      <c r="M4663" s="111">
        <v>0.46510463492953991</v>
      </c>
      <c r="N4663" s="112">
        <f t="shared" si="145"/>
        <v>-4.1624815564013264</v>
      </c>
    </row>
    <row r="4664" spans="1:14" x14ac:dyDescent="0.25">
      <c r="A4664" s="111" t="s">
        <v>715</v>
      </c>
      <c r="B4664" s="111">
        <f>INDEX(kommuner!C:C,MATCH(_xlfn.NUMBERVALUE(A4664),kommuner!B:B,0))</f>
        <v>3812</v>
      </c>
      <c r="C4664" s="111" t="s">
        <v>127</v>
      </c>
      <c r="D4664" s="111" t="s">
        <v>127</v>
      </c>
      <c r="E4664" s="111" t="s">
        <v>123</v>
      </c>
      <c r="F4664" s="111" t="s">
        <v>179</v>
      </c>
      <c r="G4664" s="111" t="s">
        <v>167</v>
      </c>
      <c r="H4664" s="111" t="s">
        <v>179</v>
      </c>
      <c r="I4664" s="111" t="s">
        <v>167</v>
      </c>
      <c r="J4664" t="str">
        <f t="shared" si="144"/>
        <v>3812SkogOrganisk jordBlandingsskogImpediment</v>
      </c>
      <c r="K4664" s="111">
        <v>-0.28586344175800005</v>
      </c>
      <c r="L4664" s="111">
        <v>0.92784825435236762</v>
      </c>
      <c r="M4664" s="111">
        <v>0.46510463492953991</v>
      </c>
      <c r="N4664" s="112">
        <f t="shared" si="145"/>
        <v>1.1070894475239075</v>
      </c>
    </row>
    <row r="4665" spans="1:14" x14ac:dyDescent="0.25">
      <c r="A4665" s="111" t="s">
        <v>715</v>
      </c>
      <c r="B4665" s="111">
        <f>INDEX(kommuner!C:C,MATCH(_xlfn.NUMBERVALUE(A4665),kommuner!B:B,0))</f>
        <v>3812</v>
      </c>
      <c r="C4665" s="111" t="s">
        <v>127</v>
      </c>
      <c r="D4665" s="111" t="s">
        <v>127</v>
      </c>
      <c r="E4665" s="111" t="s">
        <v>123</v>
      </c>
      <c r="F4665" s="111" t="s">
        <v>179</v>
      </c>
      <c r="G4665" s="111" t="s">
        <v>190</v>
      </c>
      <c r="H4665" s="111" t="s">
        <v>179</v>
      </c>
      <c r="I4665" s="111" t="s">
        <v>190</v>
      </c>
      <c r="J4665" t="str">
        <f t="shared" si="144"/>
        <v>3812SkogOrganisk jordBlandingsskogLav</v>
      </c>
      <c r="K4665" s="111">
        <v>-1.2347339377887629</v>
      </c>
      <c r="L4665" s="111">
        <v>0.92784825435236762</v>
      </c>
      <c r="M4665" s="111">
        <v>0.46510463492953991</v>
      </c>
      <c r="N4665" s="112">
        <f t="shared" si="145"/>
        <v>0.15821895149314458</v>
      </c>
    </row>
    <row r="4666" spans="1:14" x14ac:dyDescent="0.25">
      <c r="A4666" s="111" t="s">
        <v>715</v>
      </c>
      <c r="B4666" s="111">
        <f>INDEX(kommuner!C:C,MATCH(_xlfn.NUMBERVALUE(A4666),kommuner!B:B,0))</f>
        <v>3812</v>
      </c>
      <c r="C4666" s="111" t="s">
        <v>127</v>
      </c>
      <c r="D4666" s="111" t="s">
        <v>127</v>
      </c>
      <c r="E4666" s="111" t="s">
        <v>123</v>
      </c>
      <c r="F4666" s="111" t="s">
        <v>179</v>
      </c>
      <c r="G4666" s="111" t="s">
        <v>173</v>
      </c>
      <c r="H4666" s="111" t="s">
        <v>179</v>
      </c>
      <c r="I4666" s="111" t="s">
        <v>173</v>
      </c>
      <c r="J4666" t="str">
        <f t="shared" si="144"/>
        <v>3812SkogOrganisk jordBlandingsskogMiddels</v>
      </c>
      <c r="K4666" s="111">
        <v>-2.4239591752717748</v>
      </c>
      <c r="L4666" s="111">
        <v>0.92784825435236762</v>
      </c>
      <c r="M4666" s="111">
        <v>0.46510463492953991</v>
      </c>
      <c r="N4666" s="112">
        <f t="shared" si="145"/>
        <v>-1.0310062859898674</v>
      </c>
    </row>
    <row r="4667" spans="1:14" x14ac:dyDescent="0.25">
      <c r="A4667" s="111" t="s">
        <v>715</v>
      </c>
      <c r="B4667" s="111">
        <f>INDEX(kommuner!C:C,MATCH(_xlfn.NUMBERVALUE(A4667),kommuner!B:B,0))</f>
        <v>3812</v>
      </c>
      <c r="C4667" s="111" t="s">
        <v>127</v>
      </c>
      <c r="D4667" s="111" t="s">
        <v>127</v>
      </c>
      <c r="E4667" s="111" t="s">
        <v>123</v>
      </c>
      <c r="F4667" s="111" t="s">
        <v>179</v>
      </c>
      <c r="G4667" s="111" t="s">
        <v>186</v>
      </c>
      <c r="H4667" s="111" t="s">
        <v>179</v>
      </c>
      <c r="I4667" s="111" t="s">
        <v>186</v>
      </c>
      <c r="J4667" t="str">
        <f t="shared" si="144"/>
        <v>3812SkogOrganisk jordBlandingsskogSærs høy</v>
      </c>
      <c r="K4667" s="111">
        <v>-1.5726115302258048</v>
      </c>
      <c r="L4667" s="111">
        <v>0.92784825435236762</v>
      </c>
      <c r="M4667" s="111">
        <v>0.46510463492953991</v>
      </c>
      <c r="N4667" s="112">
        <f t="shared" si="145"/>
        <v>-0.17965864094389727</v>
      </c>
    </row>
    <row r="4668" spans="1:14" x14ac:dyDescent="0.25">
      <c r="A4668" s="111" t="s">
        <v>715</v>
      </c>
      <c r="B4668" s="111">
        <f>INDEX(kommuner!C:C,MATCH(_xlfn.NUMBERVALUE(A4668),kommuner!B:B,0))</f>
        <v>3812</v>
      </c>
      <c r="C4668" s="111" t="s">
        <v>127</v>
      </c>
      <c r="D4668" s="111" t="s">
        <v>127</v>
      </c>
      <c r="E4668" s="111" t="s">
        <v>123</v>
      </c>
      <c r="F4668" s="111" t="s">
        <v>185</v>
      </c>
      <c r="G4668" s="111" t="s">
        <v>180</v>
      </c>
      <c r="H4668" s="111" t="s">
        <v>185</v>
      </c>
      <c r="I4668" s="111" t="s">
        <v>180</v>
      </c>
      <c r="J4668" t="str">
        <f t="shared" si="144"/>
        <v>3812SkogOrganisk jordLauvskogHøy</v>
      </c>
      <c r="K4668" s="111">
        <v>-1.9913688882377358</v>
      </c>
      <c r="L4668" s="111">
        <v>0.92784825435236762</v>
      </c>
      <c r="M4668" s="111">
        <v>0.46510463492953991</v>
      </c>
      <c r="N4668" s="112">
        <f t="shared" si="145"/>
        <v>-0.59841599895582831</v>
      </c>
    </row>
    <row r="4669" spans="1:14" x14ac:dyDescent="0.25">
      <c r="A4669" s="111" t="s">
        <v>715</v>
      </c>
      <c r="B4669" s="111">
        <f>INDEX(kommuner!C:C,MATCH(_xlfn.NUMBERVALUE(A4669),kommuner!B:B,0))</f>
        <v>3812</v>
      </c>
      <c r="C4669" s="111" t="s">
        <v>127</v>
      </c>
      <c r="D4669" s="111" t="s">
        <v>127</v>
      </c>
      <c r="E4669" s="111" t="s">
        <v>123</v>
      </c>
      <c r="F4669" s="111" t="s">
        <v>185</v>
      </c>
      <c r="G4669" s="111" t="s">
        <v>167</v>
      </c>
      <c r="H4669" s="111" t="s">
        <v>185</v>
      </c>
      <c r="I4669" s="111" t="s">
        <v>167</v>
      </c>
      <c r="J4669" t="str">
        <f t="shared" si="144"/>
        <v>3812SkogOrganisk jordLauvskogImpediment</v>
      </c>
      <c r="K4669" s="111">
        <v>0.35000626494250675</v>
      </c>
      <c r="L4669" s="111">
        <v>0.92784825435236762</v>
      </c>
      <c r="M4669" s="111">
        <v>0.46510463492953991</v>
      </c>
      <c r="N4669" s="112">
        <f t="shared" si="145"/>
        <v>1.7429591542244141</v>
      </c>
    </row>
    <row r="4670" spans="1:14" x14ac:dyDescent="0.25">
      <c r="A4670" s="111" t="s">
        <v>715</v>
      </c>
      <c r="B4670" s="111">
        <f>INDEX(kommuner!C:C,MATCH(_xlfn.NUMBERVALUE(A4670),kommuner!B:B,0))</f>
        <v>3812</v>
      </c>
      <c r="C4670" s="111" t="s">
        <v>127</v>
      </c>
      <c r="D4670" s="111" t="s">
        <v>127</v>
      </c>
      <c r="E4670" s="111" t="s">
        <v>123</v>
      </c>
      <c r="F4670" s="111" t="s">
        <v>185</v>
      </c>
      <c r="G4670" s="111" t="s">
        <v>190</v>
      </c>
      <c r="H4670" s="111" t="s">
        <v>185</v>
      </c>
      <c r="I4670" s="111" t="s">
        <v>190</v>
      </c>
      <c r="J4670" t="str">
        <f t="shared" si="144"/>
        <v>3812SkogOrganisk jordLauvskogLav</v>
      </c>
      <c r="K4670" s="111">
        <v>1.1144075558526714</v>
      </c>
      <c r="L4670" s="111">
        <v>0.92784825435236762</v>
      </c>
      <c r="M4670" s="111">
        <v>0.46510463492953991</v>
      </c>
      <c r="N4670" s="112">
        <f t="shared" si="145"/>
        <v>2.5073604451345788</v>
      </c>
    </row>
    <row r="4671" spans="1:14" x14ac:dyDescent="0.25">
      <c r="A4671" s="111" t="s">
        <v>715</v>
      </c>
      <c r="B4671" s="111">
        <f>INDEX(kommuner!C:C,MATCH(_xlfn.NUMBERVALUE(A4671),kommuner!B:B,0))</f>
        <v>3812</v>
      </c>
      <c r="C4671" s="111" t="s">
        <v>127</v>
      </c>
      <c r="D4671" s="111" t="s">
        <v>127</v>
      </c>
      <c r="E4671" s="111" t="s">
        <v>123</v>
      </c>
      <c r="F4671" s="111" t="s">
        <v>185</v>
      </c>
      <c r="G4671" s="111" t="s">
        <v>173</v>
      </c>
      <c r="H4671" s="111" t="s">
        <v>185</v>
      </c>
      <c r="I4671" s="111" t="s">
        <v>173</v>
      </c>
      <c r="J4671" t="str">
        <f t="shared" si="144"/>
        <v>3812SkogOrganisk jordLauvskogMiddels</v>
      </c>
      <c r="K4671" s="111">
        <v>-0.62664468270982987</v>
      </c>
      <c r="L4671" s="111">
        <v>0.92784825435236762</v>
      </c>
      <c r="M4671" s="111">
        <v>0.46510463492953991</v>
      </c>
      <c r="N4671" s="112">
        <f t="shared" si="145"/>
        <v>0.76630820657207765</v>
      </c>
    </row>
    <row r="4672" spans="1:14" x14ac:dyDescent="0.25">
      <c r="A4672" s="111" t="s">
        <v>715</v>
      </c>
      <c r="B4672" s="111">
        <f>INDEX(kommuner!C:C,MATCH(_xlfn.NUMBERVALUE(A4672),kommuner!B:B,0))</f>
        <v>3812</v>
      </c>
      <c r="C4672" s="111" t="s">
        <v>127</v>
      </c>
      <c r="D4672" s="111" t="s">
        <v>127</v>
      </c>
      <c r="E4672" s="111" t="s">
        <v>123</v>
      </c>
      <c r="F4672" s="111" t="s">
        <v>185</v>
      </c>
      <c r="G4672" s="111" t="s">
        <v>186</v>
      </c>
      <c r="H4672" s="111" t="s">
        <v>185</v>
      </c>
      <c r="I4672" s="111" t="s">
        <v>186</v>
      </c>
      <c r="J4672" t="str">
        <f t="shared" si="144"/>
        <v>3812SkogOrganisk jordLauvskogSærs høy</v>
      </c>
      <c r="K4672" s="111">
        <v>-1.8997279926091779</v>
      </c>
      <c r="L4672" s="111">
        <v>0.92784825435236762</v>
      </c>
      <c r="M4672" s="111">
        <v>0.46510463492953991</v>
      </c>
      <c r="N4672" s="112">
        <f t="shared" si="145"/>
        <v>-0.50677510332727038</v>
      </c>
    </row>
    <row r="4673" spans="1:14" x14ac:dyDescent="0.25">
      <c r="A4673" s="111" t="s">
        <v>715</v>
      </c>
      <c r="B4673" s="111">
        <f>INDEX(kommuner!C:C,MATCH(_xlfn.NUMBERVALUE(A4673),kommuner!B:B,0))</f>
        <v>3812</v>
      </c>
      <c r="C4673" s="111" t="s">
        <v>83</v>
      </c>
      <c r="D4673" s="111" t="s">
        <v>83</v>
      </c>
      <c r="E4673" s="111" t="s">
        <v>126</v>
      </c>
      <c r="F4673" s="111" t="s">
        <v>139</v>
      </c>
      <c r="G4673" s="111" t="s">
        <v>139</v>
      </c>
      <c r="H4673" s="111" t="s">
        <v>139</v>
      </c>
      <c r="I4673" s="111" t="s">
        <v>139</v>
      </c>
      <c r="J4673" t="str">
        <f t="shared" si="144"/>
        <v>3812Utbygd arealMineraljord</v>
      </c>
      <c r="K4673" s="111">
        <v>0.42279414509845159</v>
      </c>
      <c r="L4673" s="111">
        <v>0</v>
      </c>
      <c r="M4673" s="111">
        <v>1.303047089454229E-2</v>
      </c>
      <c r="N4673" s="112">
        <f t="shared" si="145"/>
        <v>0.43582461599299388</v>
      </c>
    </row>
    <row r="4674" spans="1:14" x14ac:dyDescent="0.25">
      <c r="A4674" s="111" t="s">
        <v>715</v>
      </c>
      <c r="B4674" s="111">
        <f>INDEX(kommuner!C:C,MATCH(_xlfn.NUMBERVALUE(A4674),kommuner!B:B,0))</f>
        <v>3812</v>
      </c>
      <c r="C4674" s="111" t="s">
        <v>83</v>
      </c>
      <c r="D4674" s="111" t="s">
        <v>83</v>
      </c>
      <c r="E4674" s="111" t="s">
        <v>123</v>
      </c>
      <c r="F4674" s="111" t="s">
        <v>139</v>
      </c>
      <c r="G4674" s="111" t="s">
        <v>139</v>
      </c>
      <c r="H4674" s="111" t="s">
        <v>139</v>
      </c>
      <c r="I4674" s="111" t="s">
        <v>139</v>
      </c>
      <c r="J4674" t="str">
        <f t="shared" si="144"/>
        <v>3812Utbygd arealOrganisk jord</v>
      </c>
      <c r="K4674" s="111">
        <v>29.011421395201612</v>
      </c>
      <c r="L4674" s="111">
        <v>0</v>
      </c>
      <c r="M4674" s="111">
        <v>1.303047089454229E-2</v>
      </c>
      <c r="N4674" s="112">
        <f t="shared" si="145"/>
        <v>29.024451866096154</v>
      </c>
    </row>
    <row r="4675" spans="1:14" x14ac:dyDescent="0.25">
      <c r="A4675" s="111" t="s">
        <v>715</v>
      </c>
      <c r="B4675" s="111">
        <f>INDEX(kommuner!C:C,MATCH(_xlfn.NUMBERVALUE(A4675),kommuner!B:B,0))</f>
        <v>3812</v>
      </c>
      <c r="C4675" s="111" t="s">
        <v>181</v>
      </c>
      <c r="D4675" s="111" t="s">
        <v>181</v>
      </c>
      <c r="E4675" s="111" t="s">
        <v>123</v>
      </c>
      <c r="F4675" s="111" t="s">
        <v>139</v>
      </c>
      <c r="G4675" s="111" t="s">
        <v>139</v>
      </c>
      <c r="H4675" s="111" t="s">
        <v>139</v>
      </c>
      <c r="I4675" s="111" t="s">
        <v>139</v>
      </c>
      <c r="J4675" t="str">
        <f t="shared" ref="J4675:J4738" si="146">B4675&amp;C4675&amp;E4675&amp;IF(C4675="Skog",F4675&amp;G4675,"")</f>
        <v>3812Vann og myrOrganisk jord</v>
      </c>
      <c r="K4675" s="111">
        <v>-0.31088998224577308</v>
      </c>
      <c r="L4675" s="111">
        <v>0</v>
      </c>
      <c r="M4675" s="111">
        <v>0</v>
      </c>
      <c r="N4675" s="112">
        <f t="shared" ref="N4675:N4738" si="147">SUM(K4675:M4675)</f>
        <v>-0.31088998224577308</v>
      </c>
    </row>
    <row r="4676" spans="1:14" x14ac:dyDescent="0.25">
      <c r="A4676" s="111" t="s">
        <v>716</v>
      </c>
      <c r="B4676" s="111">
        <f>INDEX(kommuner!C:C,MATCH(_xlfn.NUMBERVALUE(A4676),kommuner!B:B,0))</f>
        <v>3813</v>
      </c>
      <c r="C4676" s="111" t="s">
        <v>82</v>
      </c>
      <c r="D4676" s="111" t="s">
        <v>82</v>
      </c>
      <c r="E4676" s="111" t="s">
        <v>126</v>
      </c>
      <c r="F4676" s="111" t="s">
        <v>139</v>
      </c>
      <c r="G4676" s="111" t="s">
        <v>139</v>
      </c>
      <c r="H4676" s="111" t="s">
        <v>139</v>
      </c>
      <c r="I4676" s="111" t="s">
        <v>139</v>
      </c>
      <c r="J4676" t="str">
        <f t="shared" si="146"/>
        <v>3813Annen utmarkMineraljord</v>
      </c>
      <c r="K4676" s="111">
        <v>-0.16852781479621071</v>
      </c>
      <c r="L4676" s="111">
        <v>0</v>
      </c>
      <c r="M4676" s="111">
        <v>0</v>
      </c>
      <c r="N4676" s="112">
        <f t="shared" si="147"/>
        <v>-0.16852781479621071</v>
      </c>
    </row>
    <row r="4677" spans="1:14" x14ac:dyDescent="0.25">
      <c r="A4677" s="111" t="s">
        <v>716</v>
      </c>
      <c r="B4677" s="111">
        <f>INDEX(kommuner!C:C,MATCH(_xlfn.NUMBERVALUE(A4677),kommuner!B:B,0))</f>
        <v>3813</v>
      </c>
      <c r="C4677" s="111" t="s">
        <v>121</v>
      </c>
      <c r="D4677" s="111" t="s">
        <v>121</v>
      </c>
      <c r="E4677" s="111" t="s">
        <v>126</v>
      </c>
      <c r="F4677" s="111" t="s">
        <v>139</v>
      </c>
      <c r="G4677" s="111" t="s">
        <v>139</v>
      </c>
      <c r="H4677" s="111" t="s">
        <v>139</v>
      </c>
      <c r="I4677" s="111" t="s">
        <v>139</v>
      </c>
      <c r="J4677" t="str">
        <f t="shared" si="146"/>
        <v>3813BeiteMineraljord</v>
      </c>
      <c r="K4677" s="111">
        <v>-0.43305842942580308</v>
      </c>
      <c r="L4677" s="111">
        <v>0</v>
      </c>
      <c r="M4677" s="111">
        <v>1.2448711246839999E-7</v>
      </c>
      <c r="N4677" s="112">
        <f t="shared" si="147"/>
        <v>-0.43305830493869063</v>
      </c>
    </row>
    <row r="4678" spans="1:14" x14ac:dyDescent="0.25">
      <c r="A4678" s="111" t="s">
        <v>716</v>
      </c>
      <c r="B4678" s="111">
        <f>INDEX(kommuner!C:C,MATCH(_xlfn.NUMBERVALUE(A4678),kommuner!B:B,0))</f>
        <v>3813</v>
      </c>
      <c r="C4678" s="111" t="s">
        <v>121</v>
      </c>
      <c r="D4678" s="111" t="s">
        <v>121</v>
      </c>
      <c r="E4678" s="111" t="s">
        <v>123</v>
      </c>
      <c r="F4678" s="111" t="s">
        <v>139</v>
      </c>
      <c r="G4678" s="111" t="s">
        <v>139</v>
      </c>
      <c r="H4678" s="111" t="s">
        <v>139</v>
      </c>
      <c r="I4678" s="111" t="s">
        <v>139</v>
      </c>
      <c r="J4678" t="str">
        <f t="shared" si="146"/>
        <v>3813BeiteOrganisk jord</v>
      </c>
      <c r="K4678" s="111">
        <v>12.077525935985037</v>
      </c>
      <c r="L4678" s="111">
        <v>1.6412500000000001</v>
      </c>
      <c r="M4678" s="111">
        <v>0</v>
      </c>
      <c r="N4678" s="112">
        <f t="shared" si="147"/>
        <v>13.718775935985036</v>
      </c>
    </row>
    <row r="4679" spans="1:14" x14ac:dyDescent="0.25">
      <c r="A4679" s="111" t="s">
        <v>716</v>
      </c>
      <c r="B4679" s="111">
        <f>INDEX(kommuner!C:C,MATCH(_xlfn.NUMBERVALUE(A4679),kommuner!B:B,0))</f>
        <v>3813</v>
      </c>
      <c r="C4679" s="111" t="s">
        <v>84</v>
      </c>
      <c r="D4679" s="111" t="s">
        <v>84</v>
      </c>
      <c r="E4679" s="111" t="s">
        <v>126</v>
      </c>
      <c r="F4679" s="111" t="s">
        <v>139</v>
      </c>
      <c r="G4679" s="111" t="s">
        <v>139</v>
      </c>
      <c r="H4679" s="111" t="s">
        <v>139</v>
      </c>
      <c r="I4679" s="111" t="s">
        <v>139</v>
      </c>
      <c r="J4679" t="str">
        <f t="shared" si="146"/>
        <v>3813Dyrket markMineraljord</v>
      </c>
      <c r="K4679" s="111">
        <v>-0.16231651338179201</v>
      </c>
      <c r="L4679" s="111">
        <v>0</v>
      </c>
      <c r="M4679" s="111">
        <v>0</v>
      </c>
      <c r="N4679" s="112">
        <f t="shared" si="147"/>
        <v>-0.16231651338179201</v>
      </c>
    </row>
    <row r="4680" spans="1:14" x14ac:dyDescent="0.25">
      <c r="A4680" s="111" t="s">
        <v>716</v>
      </c>
      <c r="B4680" s="111">
        <f>INDEX(kommuner!C:C,MATCH(_xlfn.NUMBERVALUE(A4680),kommuner!B:B,0))</f>
        <v>3813</v>
      </c>
      <c r="C4680" s="111" t="s">
        <v>84</v>
      </c>
      <c r="D4680" s="111" t="s">
        <v>84</v>
      </c>
      <c r="E4680" s="111" t="s">
        <v>123</v>
      </c>
      <c r="F4680" s="111" t="s">
        <v>139</v>
      </c>
      <c r="G4680" s="111" t="s">
        <v>139</v>
      </c>
      <c r="H4680" s="111" t="s">
        <v>139</v>
      </c>
      <c r="I4680" s="111" t="s">
        <v>139</v>
      </c>
      <c r="J4680" t="str">
        <f t="shared" si="146"/>
        <v>3813Dyrket markOrganisk jord</v>
      </c>
      <c r="K4680" s="111">
        <v>28.726149366675592</v>
      </c>
      <c r="L4680" s="111">
        <v>1.45625</v>
      </c>
      <c r="M4680" s="111">
        <v>0</v>
      </c>
      <c r="N4680" s="112">
        <f t="shared" si="147"/>
        <v>30.182399366675593</v>
      </c>
    </row>
    <row r="4681" spans="1:14" x14ac:dyDescent="0.25">
      <c r="A4681" s="111" t="s">
        <v>716</v>
      </c>
      <c r="B4681" s="111">
        <f>INDEX(kommuner!C:C,MATCH(_xlfn.NUMBERVALUE(A4681),kommuner!B:B,0))</f>
        <v>3813</v>
      </c>
      <c r="C4681" s="111" t="s">
        <v>127</v>
      </c>
      <c r="D4681" s="111" t="s">
        <v>127</v>
      </c>
      <c r="E4681" s="111" t="s">
        <v>126</v>
      </c>
      <c r="F4681" s="111" t="s">
        <v>172</v>
      </c>
      <c r="G4681" s="111" t="s">
        <v>180</v>
      </c>
      <c r="H4681" s="111" t="s">
        <v>172</v>
      </c>
      <c r="I4681" s="111" t="s">
        <v>180</v>
      </c>
      <c r="J4681" t="str">
        <f t="shared" si="146"/>
        <v>3813SkogMineraljordBarskogHøy</v>
      </c>
      <c r="K4681" s="111">
        <v>-4.2610596243420318</v>
      </c>
      <c r="L4681" s="111">
        <v>0.85306406685236758</v>
      </c>
      <c r="M4681" s="111">
        <v>6.4056614999681585E-2</v>
      </c>
      <c r="N4681" s="112">
        <f t="shared" si="147"/>
        <v>-3.3439389424899826</v>
      </c>
    </row>
    <row r="4682" spans="1:14" x14ac:dyDescent="0.25">
      <c r="A4682" s="111" t="s">
        <v>716</v>
      </c>
      <c r="B4682" s="111">
        <f>INDEX(kommuner!C:C,MATCH(_xlfn.NUMBERVALUE(A4682),kommuner!B:B,0))</f>
        <v>3813</v>
      </c>
      <c r="C4682" s="111" t="s">
        <v>127</v>
      </c>
      <c r="D4682" s="111" t="s">
        <v>127</v>
      </c>
      <c r="E4682" s="111" t="s">
        <v>126</v>
      </c>
      <c r="F4682" s="111" t="s">
        <v>172</v>
      </c>
      <c r="G4682" s="111" t="s">
        <v>167</v>
      </c>
      <c r="H4682" s="111" t="s">
        <v>172</v>
      </c>
      <c r="I4682" s="111" t="s">
        <v>167</v>
      </c>
      <c r="J4682" t="str">
        <f t="shared" si="146"/>
        <v>3813SkogMineraljordBarskogImpediment</v>
      </c>
      <c r="K4682" s="111">
        <v>-1.5740166960016819</v>
      </c>
      <c r="L4682" s="111">
        <v>0.85306406685236758</v>
      </c>
      <c r="M4682" s="111">
        <v>6.3979989500968365E-2</v>
      </c>
      <c r="N4682" s="112">
        <f t="shared" si="147"/>
        <v>-0.65697263964834596</v>
      </c>
    </row>
    <row r="4683" spans="1:14" x14ac:dyDescent="0.25">
      <c r="A4683" s="111" t="s">
        <v>716</v>
      </c>
      <c r="B4683" s="111">
        <f>INDEX(kommuner!C:C,MATCH(_xlfn.NUMBERVALUE(A4683),kommuner!B:B,0))</f>
        <v>3813</v>
      </c>
      <c r="C4683" s="111" t="s">
        <v>127</v>
      </c>
      <c r="D4683" s="111" t="s">
        <v>127</v>
      </c>
      <c r="E4683" s="111" t="s">
        <v>126</v>
      </c>
      <c r="F4683" s="111" t="s">
        <v>172</v>
      </c>
      <c r="G4683" s="111" t="s">
        <v>190</v>
      </c>
      <c r="H4683" s="111" t="s">
        <v>172</v>
      </c>
      <c r="I4683" s="111" t="s">
        <v>190</v>
      </c>
      <c r="J4683" t="str">
        <f t="shared" si="146"/>
        <v>3813SkogMineraljordBarskogLav</v>
      </c>
      <c r="K4683" s="111">
        <v>-2.1094741240186856</v>
      </c>
      <c r="L4683" s="111">
        <v>0.85306406685236758</v>
      </c>
      <c r="M4683" s="111">
        <v>6.3979989500968365E-2</v>
      </c>
      <c r="N4683" s="112">
        <f t="shared" si="147"/>
        <v>-1.1924300676653499</v>
      </c>
    </row>
    <row r="4684" spans="1:14" x14ac:dyDescent="0.25">
      <c r="A4684" s="111" t="s">
        <v>716</v>
      </c>
      <c r="B4684" s="111">
        <f>INDEX(kommuner!C:C,MATCH(_xlfn.NUMBERVALUE(A4684),kommuner!B:B,0))</f>
        <v>3813</v>
      </c>
      <c r="C4684" s="111" t="s">
        <v>127</v>
      </c>
      <c r="D4684" s="111" t="s">
        <v>127</v>
      </c>
      <c r="E4684" s="111" t="s">
        <v>126</v>
      </c>
      <c r="F4684" s="111" t="s">
        <v>172</v>
      </c>
      <c r="G4684" s="111" t="s">
        <v>173</v>
      </c>
      <c r="H4684" s="111" t="s">
        <v>172</v>
      </c>
      <c r="I4684" s="111" t="s">
        <v>173</v>
      </c>
      <c r="J4684" t="str">
        <f t="shared" si="146"/>
        <v>3813SkogMineraljordBarskogMiddels</v>
      </c>
      <c r="K4684" s="111">
        <v>-2.8820985952554645</v>
      </c>
      <c r="L4684" s="111">
        <v>0.85306406685236758</v>
      </c>
      <c r="M4684" s="111">
        <v>6.4056614999681585E-2</v>
      </c>
      <c r="N4684" s="112">
        <f t="shared" si="147"/>
        <v>-1.9649779134034155</v>
      </c>
    </row>
    <row r="4685" spans="1:14" x14ac:dyDescent="0.25">
      <c r="A4685" s="111" t="s">
        <v>716</v>
      </c>
      <c r="B4685" s="111">
        <f>INDEX(kommuner!C:C,MATCH(_xlfn.NUMBERVALUE(A4685),kommuner!B:B,0))</f>
        <v>3813</v>
      </c>
      <c r="C4685" s="111" t="s">
        <v>127</v>
      </c>
      <c r="D4685" s="111" t="s">
        <v>127</v>
      </c>
      <c r="E4685" s="111" t="s">
        <v>126</v>
      </c>
      <c r="F4685" s="111" t="s">
        <v>172</v>
      </c>
      <c r="G4685" s="111" t="s">
        <v>186</v>
      </c>
      <c r="H4685" s="111" t="s">
        <v>172</v>
      </c>
      <c r="I4685" s="111" t="s">
        <v>186</v>
      </c>
      <c r="J4685" t="str">
        <f t="shared" si="146"/>
        <v>3813SkogMineraljordBarskogSærs høy</v>
      </c>
      <c r="K4685" s="111">
        <v>0.12072674540874306</v>
      </c>
      <c r="L4685" s="111">
        <v>0.85306406685236758</v>
      </c>
      <c r="M4685" s="111">
        <v>6.4056614999681585E-2</v>
      </c>
      <c r="N4685" s="112">
        <f t="shared" si="147"/>
        <v>1.0378474272607923</v>
      </c>
    </row>
    <row r="4686" spans="1:14" x14ac:dyDescent="0.25">
      <c r="A4686" s="111" t="s">
        <v>716</v>
      </c>
      <c r="B4686" s="111">
        <f>INDEX(kommuner!C:C,MATCH(_xlfn.NUMBERVALUE(A4686),kommuner!B:B,0))</f>
        <v>3813</v>
      </c>
      <c r="C4686" s="111" t="s">
        <v>127</v>
      </c>
      <c r="D4686" s="111" t="s">
        <v>127</v>
      </c>
      <c r="E4686" s="111" t="s">
        <v>126</v>
      </c>
      <c r="F4686" s="111" t="s">
        <v>179</v>
      </c>
      <c r="G4686" s="111" t="s">
        <v>180</v>
      </c>
      <c r="H4686" s="111" t="s">
        <v>179</v>
      </c>
      <c r="I4686" s="111" t="s">
        <v>180</v>
      </c>
      <c r="J4686" t="str">
        <f t="shared" si="146"/>
        <v>3813SkogMineraljordBlandingsskogHøy</v>
      </c>
      <c r="K4686" s="111">
        <v>-8.5703651807373102</v>
      </c>
      <c r="L4686" s="111">
        <v>0.85306406685236758</v>
      </c>
      <c r="M4686" s="111">
        <v>6.3979989500968365E-2</v>
      </c>
      <c r="N4686" s="112">
        <f t="shared" si="147"/>
        <v>-7.6533211243839743</v>
      </c>
    </row>
    <row r="4687" spans="1:14" x14ac:dyDescent="0.25">
      <c r="A4687" s="111" t="s">
        <v>716</v>
      </c>
      <c r="B4687" s="111">
        <f>INDEX(kommuner!C:C,MATCH(_xlfn.NUMBERVALUE(A4687),kommuner!B:B,0))</f>
        <v>3813</v>
      </c>
      <c r="C4687" s="111" t="s">
        <v>127</v>
      </c>
      <c r="D4687" s="111" t="s">
        <v>127</v>
      </c>
      <c r="E4687" s="111" t="s">
        <v>126</v>
      </c>
      <c r="F4687" s="111" t="s">
        <v>179</v>
      </c>
      <c r="G4687" s="111" t="s">
        <v>167</v>
      </c>
      <c r="H4687" s="111" t="s">
        <v>179</v>
      </c>
      <c r="I4687" s="111" t="s">
        <v>167</v>
      </c>
      <c r="J4687" t="str">
        <f t="shared" si="146"/>
        <v>3813SkogMineraljordBlandingsskogImpediment</v>
      </c>
      <c r="K4687" s="111">
        <v>-2.0950685747655116</v>
      </c>
      <c r="L4687" s="111">
        <v>0.85306406685236758</v>
      </c>
      <c r="M4687" s="111">
        <v>6.3979989500968365E-2</v>
      </c>
      <c r="N4687" s="112">
        <f t="shared" si="147"/>
        <v>-1.1780245184121758</v>
      </c>
    </row>
    <row r="4688" spans="1:14" x14ac:dyDescent="0.25">
      <c r="A4688" s="111" t="s">
        <v>716</v>
      </c>
      <c r="B4688" s="111">
        <f>INDEX(kommuner!C:C,MATCH(_xlfn.NUMBERVALUE(A4688),kommuner!B:B,0))</f>
        <v>3813</v>
      </c>
      <c r="C4688" s="111" t="s">
        <v>127</v>
      </c>
      <c r="D4688" s="111" t="s">
        <v>127</v>
      </c>
      <c r="E4688" s="111" t="s">
        <v>126</v>
      </c>
      <c r="F4688" s="111" t="s">
        <v>179</v>
      </c>
      <c r="G4688" s="111" t="s">
        <v>190</v>
      </c>
      <c r="H4688" s="111" t="s">
        <v>179</v>
      </c>
      <c r="I4688" s="111" t="s">
        <v>190</v>
      </c>
      <c r="J4688" t="str">
        <f t="shared" si="146"/>
        <v>3813SkogMineraljordBlandingsskogLav</v>
      </c>
      <c r="K4688" s="111">
        <v>-3.814060654162915</v>
      </c>
      <c r="L4688" s="111">
        <v>0.85306406685236758</v>
      </c>
      <c r="M4688" s="111">
        <v>6.3979989500968365E-2</v>
      </c>
      <c r="N4688" s="112">
        <f t="shared" si="147"/>
        <v>-2.897016597809579</v>
      </c>
    </row>
    <row r="4689" spans="1:14" x14ac:dyDescent="0.25">
      <c r="A4689" s="111" t="s">
        <v>716</v>
      </c>
      <c r="B4689" s="111">
        <f>INDEX(kommuner!C:C,MATCH(_xlfn.NUMBERVALUE(A4689),kommuner!B:B,0))</f>
        <v>3813</v>
      </c>
      <c r="C4689" s="111" t="s">
        <v>127</v>
      </c>
      <c r="D4689" s="111" t="s">
        <v>127</v>
      </c>
      <c r="E4689" s="111" t="s">
        <v>126</v>
      </c>
      <c r="F4689" s="111" t="s">
        <v>179</v>
      </c>
      <c r="G4689" s="111" t="s">
        <v>173</v>
      </c>
      <c r="H4689" s="111" t="s">
        <v>179</v>
      </c>
      <c r="I4689" s="111" t="s">
        <v>173</v>
      </c>
      <c r="J4689" t="str">
        <f t="shared" si="146"/>
        <v>3813SkogMineraljordBlandingsskogMiddels</v>
      </c>
      <c r="K4689" s="111">
        <v>-4.5623521854183373</v>
      </c>
      <c r="L4689" s="111">
        <v>0.85306406685236758</v>
      </c>
      <c r="M4689" s="111">
        <v>6.3979989500968365E-2</v>
      </c>
      <c r="N4689" s="112">
        <f t="shared" si="147"/>
        <v>-3.6453081290650013</v>
      </c>
    </row>
    <row r="4690" spans="1:14" x14ac:dyDescent="0.25">
      <c r="A4690" s="111" t="s">
        <v>716</v>
      </c>
      <c r="B4690" s="111">
        <f>INDEX(kommuner!C:C,MATCH(_xlfn.NUMBERVALUE(A4690),kommuner!B:B,0))</f>
        <v>3813</v>
      </c>
      <c r="C4690" s="111" t="s">
        <v>127</v>
      </c>
      <c r="D4690" s="111" t="s">
        <v>127</v>
      </c>
      <c r="E4690" s="111" t="s">
        <v>126</v>
      </c>
      <c r="F4690" s="111" t="s">
        <v>179</v>
      </c>
      <c r="G4690" s="111" t="s">
        <v>186</v>
      </c>
      <c r="H4690" s="111" t="s">
        <v>179</v>
      </c>
      <c r="I4690" s="111" t="s">
        <v>186</v>
      </c>
      <c r="J4690" t="str">
        <f t="shared" si="146"/>
        <v>3813SkogMineraljordBlandingsskogSærs høy</v>
      </c>
      <c r="K4690" s="111">
        <v>-2.9395925245326562</v>
      </c>
      <c r="L4690" s="111">
        <v>0.85306406685236758</v>
      </c>
      <c r="M4690" s="111">
        <v>6.3979989500968365E-2</v>
      </c>
      <c r="N4690" s="112">
        <f t="shared" si="147"/>
        <v>-2.0225484681793202</v>
      </c>
    </row>
    <row r="4691" spans="1:14" x14ac:dyDescent="0.25">
      <c r="A4691" s="111" t="s">
        <v>716</v>
      </c>
      <c r="B4691" s="111">
        <f>INDEX(kommuner!C:C,MATCH(_xlfn.NUMBERVALUE(A4691),kommuner!B:B,0))</f>
        <v>3813</v>
      </c>
      <c r="C4691" s="111" t="s">
        <v>127</v>
      </c>
      <c r="D4691" s="111" t="s">
        <v>127</v>
      </c>
      <c r="E4691" s="111" t="s">
        <v>126</v>
      </c>
      <c r="F4691" s="111" t="s">
        <v>185</v>
      </c>
      <c r="G4691" s="111" t="s">
        <v>180</v>
      </c>
      <c r="H4691" s="111" t="s">
        <v>185</v>
      </c>
      <c r="I4691" s="111" t="s">
        <v>180</v>
      </c>
      <c r="J4691" t="str">
        <f t="shared" si="146"/>
        <v>3813SkogMineraljordLauvskogHøy</v>
      </c>
      <c r="K4691" s="111">
        <v>-3.6072016095960531</v>
      </c>
      <c r="L4691" s="111">
        <v>0.85306406685236758</v>
      </c>
      <c r="M4691" s="111">
        <v>6.3979989500968365E-2</v>
      </c>
      <c r="N4691" s="112">
        <f t="shared" si="147"/>
        <v>-2.6901575532427171</v>
      </c>
    </row>
    <row r="4692" spans="1:14" x14ac:dyDescent="0.25">
      <c r="A4692" s="111" t="s">
        <v>716</v>
      </c>
      <c r="B4692" s="111">
        <f>INDEX(kommuner!C:C,MATCH(_xlfn.NUMBERVALUE(A4692),kommuner!B:B,0))</f>
        <v>3813</v>
      </c>
      <c r="C4692" s="111" t="s">
        <v>127</v>
      </c>
      <c r="D4692" s="111" t="s">
        <v>127</v>
      </c>
      <c r="E4692" s="111" t="s">
        <v>126</v>
      </c>
      <c r="F4692" s="111" t="s">
        <v>185</v>
      </c>
      <c r="G4692" s="111" t="s">
        <v>167</v>
      </c>
      <c r="H4692" s="111" t="s">
        <v>185</v>
      </c>
      <c r="I4692" s="111" t="s">
        <v>167</v>
      </c>
      <c r="J4692" t="str">
        <f t="shared" si="146"/>
        <v>3813SkogMineraljordLauvskogImpediment</v>
      </c>
      <c r="K4692" s="111">
        <v>-1.1043030228661443</v>
      </c>
      <c r="L4692" s="111">
        <v>0.85306406685236758</v>
      </c>
      <c r="M4692" s="111">
        <v>6.3979989500968365E-2</v>
      </c>
      <c r="N4692" s="112">
        <f t="shared" si="147"/>
        <v>-0.18725896651280841</v>
      </c>
    </row>
    <row r="4693" spans="1:14" x14ac:dyDescent="0.25">
      <c r="A4693" s="111" t="s">
        <v>716</v>
      </c>
      <c r="B4693" s="111">
        <f>INDEX(kommuner!C:C,MATCH(_xlfn.NUMBERVALUE(A4693),kommuner!B:B,0))</f>
        <v>3813</v>
      </c>
      <c r="C4693" s="111" t="s">
        <v>127</v>
      </c>
      <c r="D4693" s="111" t="s">
        <v>127</v>
      </c>
      <c r="E4693" s="111" t="s">
        <v>126</v>
      </c>
      <c r="F4693" s="111" t="s">
        <v>185</v>
      </c>
      <c r="G4693" s="111" t="s">
        <v>190</v>
      </c>
      <c r="H4693" s="111" t="s">
        <v>185</v>
      </c>
      <c r="I4693" s="111" t="s">
        <v>190</v>
      </c>
      <c r="J4693" t="str">
        <f t="shared" si="146"/>
        <v>3813SkogMineraljordLauvskogLav</v>
      </c>
      <c r="K4693" s="111">
        <v>-8.9748170935426599E-2</v>
      </c>
      <c r="L4693" s="111">
        <v>0.85306406685236758</v>
      </c>
      <c r="M4693" s="111">
        <v>6.3979989500968365E-2</v>
      </c>
      <c r="N4693" s="112">
        <f t="shared" si="147"/>
        <v>0.82729588541790933</v>
      </c>
    </row>
    <row r="4694" spans="1:14" x14ac:dyDescent="0.25">
      <c r="A4694" s="111" t="s">
        <v>716</v>
      </c>
      <c r="B4694" s="111">
        <f>INDEX(kommuner!C:C,MATCH(_xlfn.NUMBERVALUE(A4694),kommuner!B:B,0))</f>
        <v>3813</v>
      </c>
      <c r="C4694" s="111" t="s">
        <v>127</v>
      </c>
      <c r="D4694" s="111" t="s">
        <v>127</v>
      </c>
      <c r="E4694" s="111" t="s">
        <v>126</v>
      </c>
      <c r="F4694" s="111" t="s">
        <v>185</v>
      </c>
      <c r="G4694" s="111" t="s">
        <v>173</v>
      </c>
      <c r="H4694" s="111" t="s">
        <v>185</v>
      </c>
      <c r="I4694" s="111" t="s">
        <v>173</v>
      </c>
      <c r="J4694" t="str">
        <f t="shared" si="146"/>
        <v>3813SkogMineraljordLauvskogMiddels</v>
      </c>
      <c r="K4694" s="111">
        <v>-2.4151390344437029</v>
      </c>
      <c r="L4694" s="111">
        <v>0.85306406685236758</v>
      </c>
      <c r="M4694" s="111">
        <v>6.3979989500968365E-2</v>
      </c>
      <c r="N4694" s="112">
        <f t="shared" si="147"/>
        <v>-1.4980949780903672</v>
      </c>
    </row>
    <row r="4695" spans="1:14" x14ac:dyDescent="0.25">
      <c r="A4695" s="111" t="s">
        <v>716</v>
      </c>
      <c r="B4695" s="111">
        <f>INDEX(kommuner!C:C,MATCH(_xlfn.NUMBERVALUE(A4695),kommuner!B:B,0))</f>
        <v>3813</v>
      </c>
      <c r="C4695" s="111" t="s">
        <v>127</v>
      </c>
      <c r="D4695" s="111" t="s">
        <v>127</v>
      </c>
      <c r="E4695" s="111" t="s">
        <v>126</v>
      </c>
      <c r="F4695" s="111" t="s">
        <v>185</v>
      </c>
      <c r="G4695" s="111" t="s">
        <v>186</v>
      </c>
      <c r="H4695" s="111" t="s">
        <v>185</v>
      </c>
      <c r="I4695" s="111" t="s">
        <v>186</v>
      </c>
      <c r="J4695" t="str">
        <f t="shared" si="146"/>
        <v>3813SkogMineraljordLauvskogSærs høy</v>
      </c>
      <c r="K4695" s="111">
        <v>-3.6560473259425113</v>
      </c>
      <c r="L4695" s="111">
        <v>0.85306406685236758</v>
      </c>
      <c r="M4695" s="111">
        <v>6.3979989500968365E-2</v>
      </c>
      <c r="N4695" s="112">
        <f t="shared" si="147"/>
        <v>-2.7390032695891753</v>
      </c>
    </row>
    <row r="4696" spans="1:14" x14ac:dyDescent="0.25">
      <c r="A4696" s="111" t="s">
        <v>716</v>
      </c>
      <c r="B4696" s="111">
        <f>INDEX(kommuner!C:C,MATCH(_xlfn.NUMBERVALUE(A4696),kommuner!B:B,0))</f>
        <v>3813</v>
      </c>
      <c r="C4696" s="111" t="s">
        <v>127</v>
      </c>
      <c r="D4696" s="111" t="s">
        <v>127</v>
      </c>
      <c r="E4696" s="111" t="s">
        <v>123</v>
      </c>
      <c r="F4696" s="111" t="s">
        <v>172</v>
      </c>
      <c r="G4696" s="111" t="s">
        <v>180</v>
      </c>
      <c r="H4696" s="111" t="s">
        <v>172</v>
      </c>
      <c r="I4696" s="111" t="s">
        <v>180</v>
      </c>
      <c r="J4696" t="str">
        <f t="shared" si="146"/>
        <v>3813SkogOrganisk jordBarskogHøy</v>
      </c>
      <c r="K4696" s="111">
        <v>-2.5184559031994138</v>
      </c>
      <c r="L4696" s="111">
        <v>0.92784825435236762</v>
      </c>
      <c r="M4696" s="111">
        <v>0.46518126042825314</v>
      </c>
      <c r="N4696" s="112">
        <f t="shared" si="147"/>
        <v>-1.1254263884187932</v>
      </c>
    </row>
    <row r="4697" spans="1:14" x14ac:dyDescent="0.25">
      <c r="A4697" s="111" t="s">
        <v>716</v>
      </c>
      <c r="B4697" s="111">
        <f>INDEX(kommuner!C:C,MATCH(_xlfn.NUMBERVALUE(A4697),kommuner!B:B,0))</f>
        <v>3813</v>
      </c>
      <c r="C4697" s="111" t="s">
        <v>127</v>
      </c>
      <c r="D4697" s="111" t="s">
        <v>127</v>
      </c>
      <c r="E4697" s="111" t="s">
        <v>123</v>
      </c>
      <c r="F4697" s="111" t="s">
        <v>172</v>
      </c>
      <c r="G4697" s="111" t="s">
        <v>167</v>
      </c>
      <c r="H4697" s="111" t="s">
        <v>172</v>
      </c>
      <c r="I4697" s="111" t="s">
        <v>167</v>
      </c>
      <c r="J4697" t="str">
        <f t="shared" si="146"/>
        <v>3813SkogOrganisk jordBarskogImpediment</v>
      </c>
      <c r="K4697" s="111">
        <v>-0.13011741963904588</v>
      </c>
      <c r="L4697" s="111">
        <v>0.92784825435236762</v>
      </c>
      <c r="M4697" s="111">
        <v>0.46510463492953991</v>
      </c>
      <c r="N4697" s="112">
        <f t="shared" si="147"/>
        <v>1.2628354696428616</v>
      </c>
    </row>
    <row r="4698" spans="1:14" x14ac:dyDescent="0.25">
      <c r="A4698" s="111" t="s">
        <v>716</v>
      </c>
      <c r="B4698" s="111">
        <f>INDEX(kommuner!C:C,MATCH(_xlfn.NUMBERVALUE(A4698),kommuner!B:B,0))</f>
        <v>3813</v>
      </c>
      <c r="C4698" s="111" t="s">
        <v>127</v>
      </c>
      <c r="D4698" s="111" t="s">
        <v>127</v>
      </c>
      <c r="E4698" s="111" t="s">
        <v>123</v>
      </c>
      <c r="F4698" s="111" t="s">
        <v>172</v>
      </c>
      <c r="G4698" s="111" t="s">
        <v>190</v>
      </c>
      <c r="H4698" s="111" t="s">
        <v>172</v>
      </c>
      <c r="I4698" s="111" t="s">
        <v>190</v>
      </c>
      <c r="J4698" t="str">
        <f t="shared" si="146"/>
        <v>3813SkogOrganisk jordBarskogLav</v>
      </c>
      <c r="K4698" s="111">
        <v>-0.50666953101693391</v>
      </c>
      <c r="L4698" s="111">
        <v>0.92784825435236762</v>
      </c>
      <c r="M4698" s="111">
        <v>0.46510463492953991</v>
      </c>
      <c r="N4698" s="112">
        <f t="shared" si="147"/>
        <v>0.88628335826497362</v>
      </c>
    </row>
    <row r="4699" spans="1:14" x14ac:dyDescent="0.25">
      <c r="A4699" s="111" t="s">
        <v>716</v>
      </c>
      <c r="B4699" s="111">
        <f>INDEX(kommuner!C:C,MATCH(_xlfn.NUMBERVALUE(A4699),kommuner!B:B,0))</f>
        <v>3813</v>
      </c>
      <c r="C4699" s="111" t="s">
        <v>127</v>
      </c>
      <c r="D4699" s="111" t="s">
        <v>127</v>
      </c>
      <c r="E4699" s="111" t="s">
        <v>123</v>
      </c>
      <c r="F4699" s="111" t="s">
        <v>172</v>
      </c>
      <c r="G4699" s="111" t="s">
        <v>173</v>
      </c>
      <c r="H4699" s="111" t="s">
        <v>172</v>
      </c>
      <c r="I4699" s="111" t="s">
        <v>173</v>
      </c>
      <c r="J4699" t="str">
        <f t="shared" si="146"/>
        <v>3813SkogOrganisk jordBarskogMiddels</v>
      </c>
      <c r="K4699" s="111">
        <v>-1.5571490961494638</v>
      </c>
      <c r="L4699" s="111">
        <v>0.92784825435236762</v>
      </c>
      <c r="M4699" s="111">
        <v>0.46518126042825314</v>
      </c>
      <c r="N4699" s="112">
        <f t="shared" si="147"/>
        <v>-0.16411958136884308</v>
      </c>
    </row>
    <row r="4700" spans="1:14" x14ac:dyDescent="0.25">
      <c r="A4700" s="111" t="s">
        <v>716</v>
      </c>
      <c r="B4700" s="111">
        <f>INDEX(kommuner!C:C,MATCH(_xlfn.NUMBERVALUE(A4700),kommuner!B:B,0))</f>
        <v>3813</v>
      </c>
      <c r="C4700" s="111" t="s">
        <v>127</v>
      </c>
      <c r="D4700" s="111" t="s">
        <v>127</v>
      </c>
      <c r="E4700" s="111" t="s">
        <v>123</v>
      </c>
      <c r="F4700" s="111" t="s">
        <v>172</v>
      </c>
      <c r="G4700" s="111" t="s">
        <v>186</v>
      </c>
      <c r="H4700" s="111" t="s">
        <v>172</v>
      </c>
      <c r="I4700" s="111" t="s">
        <v>186</v>
      </c>
      <c r="J4700" t="str">
        <f t="shared" si="146"/>
        <v>3813SkogOrganisk jordBarskogSærs høy</v>
      </c>
      <c r="K4700" s="111">
        <v>2.5548655235722699</v>
      </c>
      <c r="L4700" s="111">
        <v>0.92784825435236762</v>
      </c>
      <c r="M4700" s="111">
        <v>0.46518126042825314</v>
      </c>
      <c r="N4700" s="112">
        <f t="shared" si="147"/>
        <v>3.9478950383528906</v>
      </c>
    </row>
    <row r="4701" spans="1:14" x14ac:dyDescent="0.25">
      <c r="A4701" s="111" t="s">
        <v>716</v>
      </c>
      <c r="B4701" s="111">
        <f>INDEX(kommuner!C:C,MATCH(_xlfn.NUMBERVALUE(A4701),kommuner!B:B,0))</f>
        <v>3813</v>
      </c>
      <c r="C4701" s="111" t="s">
        <v>127</v>
      </c>
      <c r="D4701" s="111" t="s">
        <v>127</v>
      </c>
      <c r="E4701" s="111" t="s">
        <v>123</v>
      </c>
      <c r="F4701" s="111" t="s">
        <v>179</v>
      </c>
      <c r="G4701" s="111" t="s">
        <v>180</v>
      </c>
      <c r="H4701" s="111" t="s">
        <v>179</v>
      </c>
      <c r="I4701" s="111" t="s">
        <v>180</v>
      </c>
      <c r="J4701" t="str">
        <f t="shared" si="146"/>
        <v>3813SkogOrganisk jordBlandingsskogHøy</v>
      </c>
      <c r="K4701" s="111">
        <v>-5.5554344456832343</v>
      </c>
      <c r="L4701" s="111">
        <v>0.92784825435236762</v>
      </c>
      <c r="M4701" s="111">
        <v>0.46510463492953991</v>
      </c>
      <c r="N4701" s="112">
        <f t="shared" si="147"/>
        <v>-4.1624815564013264</v>
      </c>
    </row>
    <row r="4702" spans="1:14" x14ac:dyDescent="0.25">
      <c r="A4702" s="111" t="s">
        <v>716</v>
      </c>
      <c r="B4702" s="111">
        <f>INDEX(kommuner!C:C,MATCH(_xlfn.NUMBERVALUE(A4702),kommuner!B:B,0))</f>
        <v>3813</v>
      </c>
      <c r="C4702" s="111" t="s">
        <v>127</v>
      </c>
      <c r="D4702" s="111" t="s">
        <v>127</v>
      </c>
      <c r="E4702" s="111" t="s">
        <v>123</v>
      </c>
      <c r="F4702" s="111" t="s">
        <v>179</v>
      </c>
      <c r="G4702" s="111" t="s">
        <v>167</v>
      </c>
      <c r="H4702" s="111" t="s">
        <v>179</v>
      </c>
      <c r="I4702" s="111" t="s">
        <v>167</v>
      </c>
      <c r="J4702" t="str">
        <f t="shared" si="146"/>
        <v>3813SkogOrganisk jordBlandingsskogImpediment</v>
      </c>
      <c r="K4702" s="111">
        <v>-0.28586344175800005</v>
      </c>
      <c r="L4702" s="111">
        <v>0.92784825435236762</v>
      </c>
      <c r="M4702" s="111">
        <v>0.46510463492953991</v>
      </c>
      <c r="N4702" s="112">
        <f t="shared" si="147"/>
        <v>1.1070894475239075</v>
      </c>
    </row>
    <row r="4703" spans="1:14" x14ac:dyDescent="0.25">
      <c r="A4703" s="111" t="s">
        <v>716</v>
      </c>
      <c r="B4703" s="111">
        <f>INDEX(kommuner!C:C,MATCH(_xlfn.NUMBERVALUE(A4703),kommuner!B:B,0))</f>
        <v>3813</v>
      </c>
      <c r="C4703" s="111" t="s">
        <v>127</v>
      </c>
      <c r="D4703" s="111" t="s">
        <v>127</v>
      </c>
      <c r="E4703" s="111" t="s">
        <v>123</v>
      </c>
      <c r="F4703" s="111" t="s">
        <v>179</v>
      </c>
      <c r="G4703" s="111" t="s">
        <v>190</v>
      </c>
      <c r="H4703" s="111" t="s">
        <v>179</v>
      </c>
      <c r="I4703" s="111" t="s">
        <v>190</v>
      </c>
      <c r="J4703" t="str">
        <f t="shared" si="146"/>
        <v>3813SkogOrganisk jordBlandingsskogLav</v>
      </c>
      <c r="K4703" s="111">
        <v>-1.2347339377887629</v>
      </c>
      <c r="L4703" s="111">
        <v>0.92784825435236762</v>
      </c>
      <c r="M4703" s="111">
        <v>0.46510463492953991</v>
      </c>
      <c r="N4703" s="112">
        <f t="shared" si="147"/>
        <v>0.15821895149314458</v>
      </c>
    </row>
    <row r="4704" spans="1:14" x14ac:dyDescent="0.25">
      <c r="A4704" s="111" t="s">
        <v>716</v>
      </c>
      <c r="B4704" s="111">
        <f>INDEX(kommuner!C:C,MATCH(_xlfn.NUMBERVALUE(A4704),kommuner!B:B,0))</f>
        <v>3813</v>
      </c>
      <c r="C4704" s="111" t="s">
        <v>127</v>
      </c>
      <c r="D4704" s="111" t="s">
        <v>127</v>
      </c>
      <c r="E4704" s="111" t="s">
        <v>123</v>
      </c>
      <c r="F4704" s="111" t="s">
        <v>179</v>
      </c>
      <c r="G4704" s="111" t="s">
        <v>173</v>
      </c>
      <c r="H4704" s="111" t="s">
        <v>179</v>
      </c>
      <c r="I4704" s="111" t="s">
        <v>173</v>
      </c>
      <c r="J4704" t="str">
        <f t="shared" si="146"/>
        <v>3813SkogOrganisk jordBlandingsskogMiddels</v>
      </c>
      <c r="K4704" s="111">
        <v>-2.4239591752717748</v>
      </c>
      <c r="L4704" s="111">
        <v>0.92784825435236762</v>
      </c>
      <c r="M4704" s="111">
        <v>0.46510463492953991</v>
      </c>
      <c r="N4704" s="112">
        <f t="shared" si="147"/>
        <v>-1.0310062859898674</v>
      </c>
    </row>
    <row r="4705" spans="1:14" x14ac:dyDescent="0.25">
      <c r="A4705" s="111" t="s">
        <v>716</v>
      </c>
      <c r="B4705" s="111">
        <f>INDEX(kommuner!C:C,MATCH(_xlfn.NUMBERVALUE(A4705),kommuner!B:B,0))</f>
        <v>3813</v>
      </c>
      <c r="C4705" s="111" t="s">
        <v>127</v>
      </c>
      <c r="D4705" s="111" t="s">
        <v>127</v>
      </c>
      <c r="E4705" s="111" t="s">
        <v>123</v>
      </c>
      <c r="F4705" s="111" t="s">
        <v>179</v>
      </c>
      <c r="G4705" s="111" t="s">
        <v>186</v>
      </c>
      <c r="H4705" s="111" t="s">
        <v>179</v>
      </c>
      <c r="I4705" s="111" t="s">
        <v>186</v>
      </c>
      <c r="J4705" t="str">
        <f t="shared" si="146"/>
        <v>3813SkogOrganisk jordBlandingsskogSærs høy</v>
      </c>
      <c r="K4705" s="111">
        <v>-1.5726115302258048</v>
      </c>
      <c r="L4705" s="111">
        <v>0.92784825435236762</v>
      </c>
      <c r="M4705" s="111">
        <v>0.46510463492953991</v>
      </c>
      <c r="N4705" s="112">
        <f t="shared" si="147"/>
        <v>-0.17965864094389727</v>
      </c>
    </row>
    <row r="4706" spans="1:14" x14ac:dyDescent="0.25">
      <c r="A4706" s="111" t="s">
        <v>716</v>
      </c>
      <c r="B4706" s="111">
        <f>INDEX(kommuner!C:C,MATCH(_xlfn.NUMBERVALUE(A4706),kommuner!B:B,0))</f>
        <v>3813</v>
      </c>
      <c r="C4706" s="111" t="s">
        <v>127</v>
      </c>
      <c r="D4706" s="111" t="s">
        <v>127</v>
      </c>
      <c r="E4706" s="111" t="s">
        <v>123</v>
      </c>
      <c r="F4706" s="111" t="s">
        <v>185</v>
      </c>
      <c r="G4706" s="111" t="s">
        <v>180</v>
      </c>
      <c r="H4706" s="111" t="s">
        <v>185</v>
      </c>
      <c r="I4706" s="111" t="s">
        <v>180</v>
      </c>
      <c r="J4706" t="str">
        <f t="shared" si="146"/>
        <v>3813SkogOrganisk jordLauvskogHøy</v>
      </c>
      <c r="K4706" s="111">
        <v>-1.9913688882377358</v>
      </c>
      <c r="L4706" s="111">
        <v>0.92784825435236762</v>
      </c>
      <c r="M4706" s="111">
        <v>0.46510463492953991</v>
      </c>
      <c r="N4706" s="112">
        <f t="shared" si="147"/>
        <v>-0.59841599895582831</v>
      </c>
    </row>
    <row r="4707" spans="1:14" x14ac:dyDescent="0.25">
      <c r="A4707" s="111" t="s">
        <v>716</v>
      </c>
      <c r="B4707" s="111">
        <f>INDEX(kommuner!C:C,MATCH(_xlfn.NUMBERVALUE(A4707),kommuner!B:B,0))</f>
        <v>3813</v>
      </c>
      <c r="C4707" s="111" t="s">
        <v>127</v>
      </c>
      <c r="D4707" s="111" t="s">
        <v>127</v>
      </c>
      <c r="E4707" s="111" t="s">
        <v>123</v>
      </c>
      <c r="F4707" s="111" t="s">
        <v>185</v>
      </c>
      <c r="G4707" s="111" t="s">
        <v>167</v>
      </c>
      <c r="H4707" s="111" t="s">
        <v>185</v>
      </c>
      <c r="I4707" s="111" t="s">
        <v>167</v>
      </c>
      <c r="J4707" t="str">
        <f t="shared" si="146"/>
        <v>3813SkogOrganisk jordLauvskogImpediment</v>
      </c>
      <c r="K4707" s="111">
        <v>0.35000626494250675</v>
      </c>
      <c r="L4707" s="111">
        <v>0.92784825435236762</v>
      </c>
      <c r="M4707" s="111">
        <v>0.46510463492953991</v>
      </c>
      <c r="N4707" s="112">
        <f t="shared" si="147"/>
        <v>1.7429591542244141</v>
      </c>
    </row>
    <row r="4708" spans="1:14" x14ac:dyDescent="0.25">
      <c r="A4708" s="111" t="s">
        <v>716</v>
      </c>
      <c r="B4708" s="111">
        <f>INDEX(kommuner!C:C,MATCH(_xlfn.NUMBERVALUE(A4708),kommuner!B:B,0))</f>
        <v>3813</v>
      </c>
      <c r="C4708" s="111" t="s">
        <v>127</v>
      </c>
      <c r="D4708" s="111" t="s">
        <v>127</v>
      </c>
      <c r="E4708" s="111" t="s">
        <v>123</v>
      </c>
      <c r="F4708" s="111" t="s">
        <v>185</v>
      </c>
      <c r="G4708" s="111" t="s">
        <v>190</v>
      </c>
      <c r="H4708" s="111" t="s">
        <v>185</v>
      </c>
      <c r="I4708" s="111" t="s">
        <v>190</v>
      </c>
      <c r="J4708" t="str">
        <f t="shared" si="146"/>
        <v>3813SkogOrganisk jordLauvskogLav</v>
      </c>
      <c r="K4708" s="111">
        <v>1.1144075558526714</v>
      </c>
      <c r="L4708" s="111">
        <v>0.92784825435236762</v>
      </c>
      <c r="M4708" s="111">
        <v>0.46510463492953991</v>
      </c>
      <c r="N4708" s="112">
        <f t="shared" si="147"/>
        <v>2.5073604451345788</v>
      </c>
    </row>
    <row r="4709" spans="1:14" x14ac:dyDescent="0.25">
      <c r="A4709" s="111" t="s">
        <v>716</v>
      </c>
      <c r="B4709" s="111">
        <f>INDEX(kommuner!C:C,MATCH(_xlfn.NUMBERVALUE(A4709),kommuner!B:B,0))</f>
        <v>3813</v>
      </c>
      <c r="C4709" s="111" t="s">
        <v>127</v>
      </c>
      <c r="D4709" s="111" t="s">
        <v>127</v>
      </c>
      <c r="E4709" s="111" t="s">
        <v>123</v>
      </c>
      <c r="F4709" s="111" t="s">
        <v>185</v>
      </c>
      <c r="G4709" s="111" t="s">
        <v>173</v>
      </c>
      <c r="H4709" s="111" t="s">
        <v>185</v>
      </c>
      <c r="I4709" s="111" t="s">
        <v>173</v>
      </c>
      <c r="J4709" t="str">
        <f t="shared" si="146"/>
        <v>3813SkogOrganisk jordLauvskogMiddels</v>
      </c>
      <c r="K4709" s="111">
        <v>-0.62664468270982987</v>
      </c>
      <c r="L4709" s="111">
        <v>0.92784825435236762</v>
      </c>
      <c r="M4709" s="111">
        <v>0.46510463492953991</v>
      </c>
      <c r="N4709" s="112">
        <f t="shared" si="147"/>
        <v>0.76630820657207765</v>
      </c>
    </row>
    <row r="4710" spans="1:14" x14ac:dyDescent="0.25">
      <c r="A4710" s="111" t="s">
        <v>716</v>
      </c>
      <c r="B4710" s="111">
        <f>INDEX(kommuner!C:C,MATCH(_xlfn.NUMBERVALUE(A4710),kommuner!B:B,0))</f>
        <v>3813</v>
      </c>
      <c r="C4710" s="111" t="s">
        <v>127</v>
      </c>
      <c r="D4710" s="111" t="s">
        <v>127</v>
      </c>
      <c r="E4710" s="111" t="s">
        <v>123</v>
      </c>
      <c r="F4710" s="111" t="s">
        <v>185</v>
      </c>
      <c r="G4710" s="111" t="s">
        <v>186</v>
      </c>
      <c r="H4710" s="111" t="s">
        <v>185</v>
      </c>
      <c r="I4710" s="111" t="s">
        <v>186</v>
      </c>
      <c r="J4710" t="str">
        <f t="shared" si="146"/>
        <v>3813SkogOrganisk jordLauvskogSærs høy</v>
      </c>
      <c r="K4710" s="111">
        <v>-1.8997279926091779</v>
      </c>
      <c r="L4710" s="111">
        <v>0.92784825435236762</v>
      </c>
      <c r="M4710" s="111">
        <v>0.46510463492953991</v>
      </c>
      <c r="N4710" s="112">
        <f t="shared" si="147"/>
        <v>-0.50677510332727038</v>
      </c>
    </row>
    <row r="4711" spans="1:14" x14ac:dyDescent="0.25">
      <c r="A4711" s="111" t="s">
        <v>716</v>
      </c>
      <c r="B4711" s="111">
        <f>INDEX(kommuner!C:C,MATCH(_xlfn.NUMBERVALUE(A4711),kommuner!B:B,0))</f>
        <v>3813</v>
      </c>
      <c r="C4711" s="111" t="s">
        <v>83</v>
      </c>
      <c r="D4711" s="111" t="s">
        <v>83</v>
      </c>
      <c r="E4711" s="111" t="s">
        <v>126</v>
      </c>
      <c r="F4711" s="111" t="s">
        <v>139</v>
      </c>
      <c r="G4711" s="111" t="s">
        <v>139</v>
      </c>
      <c r="H4711" s="111" t="s">
        <v>139</v>
      </c>
      <c r="I4711" s="111" t="s">
        <v>139</v>
      </c>
      <c r="J4711" t="str">
        <f t="shared" si="146"/>
        <v>3813Utbygd arealMineraljord</v>
      </c>
      <c r="K4711" s="111">
        <v>0.42279414509845159</v>
      </c>
      <c r="L4711" s="111">
        <v>0</v>
      </c>
      <c r="M4711" s="111">
        <v>1.303047089454229E-2</v>
      </c>
      <c r="N4711" s="112">
        <f t="shared" si="147"/>
        <v>0.43582461599299388</v>
      </c>
    </row>
    <row r="4712" spans="1:14" x14ac:dyDescent="0.25">
      <c r="A4712" s="111" t="s">
        <v>716</v>
      </c>
      <c r="B4712" s="111">
        <f>INDEX(kommuner!C:C,MATCH(_xlfn.NUMBERVALUE(A4712),kommuner!B:B,0))</f>
        <v>3813</v>
      </c>
      <c r="C4712" s="111" t="s">
        <v>83</v>
      </c>
      <c r="D4712" s="111" t="s">
        <v>83</v>
      </c>
      <c r="E4712" s="111" t="s">
        <v>123</v>
      </c>
      <c r="F4712" s="111" t="s">
        <v>139</v>
      </c>
      <c r="G4712" s="111" t="s">
        <v>139</v>
      </c>
      <c r="H4712" s="111" t="s">
        <v>139</v>
      </c>
      <c r="I4712" s="111" t="s">
        <v>139</v>
      </c>
      <c r="J4712" t="str">
        <f t="shared" si="146"/>
        <v>3813Utbygd arealOrganisk jord</v>
      </c>
      <c r="K4712" s="111">
        <v>29.011421395201612</v>
      </c>
      <c r="L4712" s="111">
        <v>0</v>
      </c>
      <c r="M4712" s="111">
        <v>1.303047089454229E-2</v>
      </c>
      <c r="N4712" s="112">
        <f t="shared" si="147"/>
        <v>29.024451866096154</v>
      </c>
    </row>
    <row r="4713" spans="1:14" x14ac:dyDescent="0.25">
      <c r="A4713" s="111" t="s">
        <v>716</v>
      </c>
      <c r="B4713" s="111">
        <f>INDEX(kommuner!C:C,MATCH(_xlfn.NUMBERVALUE(A4713),kommuner!B:B,0))</f>
        <v>3813</v>
      </c>
      <c r="C4713" s="111" t="s">
        <v>181</v>
      </c>
      <c r="D4713" s="111" t="s">
        <v>181</v>
      </c>
      <c r="E4713" s="111" t="s">
        <v>123</v>
      </c>
      <c r="F4713" s="111" t="s">
        <v>139</v>
      </c>
      <c r="G4713" s="111" t="s">
        <v>139</v>
      </c>
      <c r="H4713" s="111" t="s">
        <v>139</v>
      </c>
      <c r="I4713" s="111" t="s">
        <v>139</v>
      </c>
      <c r="J4713" t="str">
        <f t="shared" si="146"/>
        <v>3813Vann og myrOrganisk jord</v>
      </c>
      <c r="K4713" s="111">
        <v>-0.31088998224577308</v>
      </c>
      <c r="L4713" s="111">
        <v>0</v>
      </c>
      <c r="M4713" s="111">
        <v>0</v>
      </c>
      <c r="N4713" s="112">
        <f t="shared" si="147"/>
        <v>-0.31088998224577308</v>
      </c>
    </row>
    <row r="4714" spans="1:14" x14ac:dyDescent="0.25">
      <c r="A4714" s="111" t="s">
        <v>717</v>
      </c>
      <c r="B4714" s="111">
        <f>INDEX(kommuner!C:C,MATCH(_xlfn.NUMBERVALUE(A4714),kommuner!B:B,0))</f>
        <v>3814</v>
      </c>
      <c r="C4714" s="111" t="s">
        <v>82</v>
      </c>
      <c r="D4714" s="111" t="s">
        <v>82</v>
      </c>
      <c r="E4714" s="111" t="s">
        <v>126</v>
      </c>
      <c r="F4714" s="111" t="s">
        <v>139</v>
      </c>
      <c r="G4714" s="111" t="s">
        <v>139</v>
      </c>
      <c r="H4714" s="111" t="s">
        <v>139</v>
      </c>
      <c r="I4714" s="111" t="s">
        <v>139</v>
      </c>
      <c r="J4714" t="str">
        <f t="shared" si="146"/>
        <v>3814Annen utmarkMineraljord</v>
      </c>
      <c r="K4714" s="111">
        <v>-0.16852781479621071</v>
      </c>
      <c r="L4714" s="111">
        <v>0</v>
      </c>
      <c r="M4714" s="111">
        <v>0</v>
      </c>
      <c r="N4714" s="112">
        <f t="shared" si="147"/>
        <v>-0.16852781479621071</v>
      </c>
    </row>
    <row r="4715" spans="1:14" x14ac:dyDescent="0.25">
      <c r="A4715" s="111" t="s">
        <v>717</v>
      </c>
      <c r="B4715" s="111">
        <f>INDEX(kommuner!C:C,MATCH(_xlfn.NUMBERVALUE(A4715),kommuner!B:B,0))</f>
        <v>3814</v>
      </c>
      <c r="C4715" s="111" t="s">
        <v>121</v>
      </c>
      <c r="D4715" s="111" t="s">
        <v>121</v>
      </c>
      <c r="E4715" s="111" t="s">
        <v>126</v>
      </c>
      <c r="F4715" s="111" t="s">
        <v>139</v>
      </c>
      <c r="G4715" s="111" t="s">
        <v>139</v>
      </c>
      <c r="H4715" s="111" t="s">
        <v>139</v>
      </c>
      <c r="I4715" s="111" t="s">
        <v>139</v>
      </c>
      <c r="J4715" t="str">
        <f t="shared" si="146"/>
        <v>3814BeiteMineraljord</v>
      </c>
      <c r="K4715" s="111">
        <v>-0.43305842942580308</v>
      </c>
      <c r="L4715" s="111">
        <v>0</v>
      </c>
      <c r="M4715" s="111">
        <v>1.2448711246839999E-7</v>
      </c>
      <c r="N4715" s="112">
        <f t="shared" si="147"/>
        <v>-0.43305830493869063</v>
      </c>
    </row>
    <row r="4716" spans="1:14" x14ac:dyDescent="0.25">
      <c r="A4716" s="111" t="s">
        <v>717</v>
      </c>
      <c r="B4716" s="111">
        <f>INDEX(kommuner!C:C,MATCH(_xlfn.NUMBERVALUE(A4716),kommuner!B:B,0))</f>
        <v>3814</v>
      </c>
      <c r="C4716" s="111" t="s">
        <v>121</v>
      </c>
      <c r="D4716" s="111" t="s">
        <v>121</v>
      </c>
      <c r="E4716" s="111" t="s">
        <v>123</v>
      </c>
      <c r="F4716" s="111" t="s">
        <v>139</v>
      </c>
      <c r="G4716" s="111" t="s">
        <v>139</v>
      </c>
      <c r="H4716" s="111" t="s">
        <v>139</v>
      </c>
      <c r="I4716" s="111" t="s">
        <v>139</v>
      </c>
      <c r="J4716" t="str">
        <f t="shared" si="146"/>
        <v>3814BeiteOrganisk jord</v>
      </c>
      <c r="K4716" s="111">
        <v>12.077525935985037</v>
      </c>
      <c r="L4716" s="111">
        <v>1.6412500000000001</v>
      </c>
      <c r="M4716" s="111">
        <v>0</v>
      </c>
      <c r="N4716" s="112">
        <f t="shared" si="147"/>
        <v>13.718775935985036</v>
      </c>
    </row>
    <row r="4717" spans="1:14" x14ac:dyDescent="0.25">
      <c r="A4717" s="111" t="s">
        <v>717</v>
      </c>
      <c r="B4717" s="111">
        <f>INDEX(kommuner!C:C,MATCH(_xlfn.NUMBERVALUE(A4717),kommuner!B:B,0))</f>
        <v>3814</v>
      </c>
      <c r="C4717" s="111" t="s">
        <v>84</v>
      </c>
      <c r="D4717" s="111" t="s">
        <v>84</v>
      </c>
      <c r="E4717" s="111" t="s">
        <v>126</v>
      </c>
      <c r="F4717" s="111" t="s">
        <v>139</v>
      </c>
      <c r="G4717" s="111" t="s">
        <v>139</v>
      </c>
      <c r="H4717" s="111" t="s">
        <v>139</v>
      </c>
      <c r="I4717" s="111" t="s">
        <v>139</v>
      </c>
      <c r="J4717" t="str">
        <f t="shared" si="146"/>
        <v>3814Dyrket markMineraljord</v>
      </c>
      <c r="K4717" s="111">
        <v>-7.6883180048458705E-2</v>
      </c>
      <c r="L4717" s="111">
        <v>0</v>
      </c>
      <c r="M4717" s="111">
        <v>0</v>
      </c>
      <c r="N4717" s="112">
        <f t="shared" si="147"/>
        <v>-7.6883180048458705E-2</v>
      </c>
    </row>
    <row r="4718" spans="1:14" x14ac:dyDescent="0.25">
      <c r="A4718" s="111" t="s">
        <v>717</v>
      </c>
      <c r="B4718" s="111">
        <f>INDEX(kommuner!C:C,MATCH(_xlfn.NUMBERVALUE(A4718),kommuner!B:B,0))</f>
        <v>3814</v>
      </c>
      <c r="C4718" s="111" t="s">
        <v>84</v>
      </c>
      <c r="D4718" s="111" t="s">
        <v>84</v>
      </c>
      <c r="E4718" s="111" t="s">
        <v>123</v>
      </c>
      <c r="F4718" s="111" t="s">
        <v>139</v>
      </c>
      <c r="G4718" s="111" t="s">
        <v>139</v>
      </c>
      <c r="H4718" s="111" t="s">
        <v>139</v>
      </c>
      <c r="I4718" s="111" t="s">
        <v>139</v>
      </c>
      <c r="J4718" t="str">
        <f t="shared" si="146"/>
        <v>3814Dyrket markOrganisk jord</v>
      </c>
      <c r="K4718" s="111">
        <v>28.726149366675592</v>
      </c>
      <c r="L4718" s="111">
        <v>1.45625</v>
      </c>
      <c r="M4718" s="111">
        <v>0</v>
      </c>
      <c r="N4718" s="112">
        <f t="shared" si="147"/>
        <v>30.182399366675593</v>
      </c>
    </row>
    <row r="4719" spans="1:14" x14ac:dyDescent="0.25">
      <c r="A4719" s="111" t="s">
        <v>717</v>
      </c>
      <c r="B4719" s="111">
        <f>INDEX(kommuner!C:C,MATCH(_xlfn.NUMBERVALUE(A4719),kommuner!B:B,0))</f>
        <v>3814</v>
      </c>
      <c r="C4719" s="111" t="s">
        <v>127</v>
      </c>
      <c r="D4719" s="111" t="s">
        <v>127</v>
      </c>
      <c r="E4719" s="111" t="s">
        <v>126</v>
      </c>
      <c r="F4719" s="111" t="s">
        <v>172</v>
      </c>
      <c r="G4719" s="111" t="s">
        <v>180</v>
      </c>
      <c r="H4719" s="111" t="s">
        <v>172</v>
      </c>
      <c r="I4719" s="111" t="s">
        <v>180</v>
      </c>
      <c r="J4719" t="str">
        <f t="shared" si="146"/>
        <v>3814SkogMineraljordBarskogHøy</v>
      </c>
      <c r="K4719" s="111">
        <v>-4.2610596243420318</v>
      </c>
      <c r="L4719" s="111">
        <v>0.85306406685236758</v>
      </c>
      <c r="M4719" s="111">
        <v>6.4056614999681585E-2</v>
      </c>
      <c r="N4719" s="112">
        <f t="shared" si="147"/>
        <v>-3.3439389424899826</v>
      </c>
    </row>
    <row r="4720" spans="1:14" x14ac:dyDescent="0.25">
      <c r="A4720" s="111" t="s">
        <v>717</v>
      </c>
      <c r="B4720" s="111">
        <f>INDEX(kommuner!C:C,MATCH(_xlfn.NUMBERVALUE(A4720),kommuner!B:B,0))</f>
        <v>3814</v>
      </c>
      <c r="C4720" s="111" t="s">
        <v>127</v>
      </c>
      <c r="D4720" s="111" t="s">
        <v>127</v>
      </c>
      <c r="E4720" s="111" t="s">
        <v>126</v>
      </c>
      <c r="F4720" s="111" t="s">
        <v>172</v>
      </c>
      <c r="G4720" s="111" t="s">
        <v>167</v>
      </c>
      <c r="H4720" s="111" t="s">
        <v>172</v>
      </c>
      <c r="I4720" s="111" t="s">
        <v>167</v>
      </c>
      <c r="J4720" t="str">
        <f t="shared" si="146"/>
        <v>3814SkogMineraljordBarskogImpediment</v>
      </c>
      <c r="K4720" s="111">
        <v>-1.5740166960016819</v>
      </c>
      <c r="L4720" s="111">
        <v>0.85306406685236758</v>
      </c>
      <c r="M4720" s="111">
        <v>6.3979989500968365E-2</v>
      </c>
      <c r="N4720" s="112">
        <f t="shared" si="147"/>
        <v>-0.65697263964834596</v>
      </c>
    </row>
    <row r="4721" spans="1:14" x14ac:dyDescent="0.25">
      <c r="A4721" s="111" t="s">
        <v>717</v>
      </c>
      <c r="B4721" s="111">
        <f>INDEX(kommuner!C:C,MATCH(_xlfn.NUMBERVALUE(A4721),kommuner!B:B,0))</f>
        <v>3814</v>
      </c>
      <c r="C4721" s="111" t="s">
        <v>127</v>
      </c>
      <c r="D4721" s="111" t="s">
        <v>127</v>
      </c>
      <c r="E4721" s="111" t="s">
        <v>126</v>
      </c>
      <c r="F4721" s="111" t="s">
        <v>172</v>
      </c>
      <c r="G4721" s="111" t="s">
        <v>190</v>
      </c>
      <c r="H4721" s="111" t="s">
        <v>172</v>
      </c>
      <c r="I4721" s="111" t="s">
        <v>190</v>
      </c>
      <c r="J4721" t="str">
        <f t="shared" si="146"/>
        <v>3814SkogMineraljordBarskogLav</v>
      </c>
      <c r="K4721" s="111">
        <v>-2.1094741240186856</v>
      </c>
      <c r="L4721" s="111">
        <v>0.85306406685236758</v>
      </c>
      <c r="M4721" s="111">
        <v>6.3979989500968365E-2</v>
      </c>
      <c r="N4721" s="112">
        <f t="shared" si="147"/>
        <v>-1.1924300676653499</v>
      </c>
    </row>
    <row r="4722" spans="1:14" x14ac:dyDescent="0.25">
      <c r="A4722" s="111" t="s">
        <v>717</v>
      </c>
      <c r="B4722" s="111">
        <f>INDEX(kommuner!C:C,MATCH(_xlfn.NUMBERVALUE(A4722),kommuner!B:B,0))</f>
        <v>3814</v>
      </c>
      <c r="C4722" s="111" t="s">
        <v>127</v>
      </c>
      <c r="D4722" s="111" t="s">
        <v>127</v>
      </c>
      <c r="E4722" s="111" t="s">
        <v>126</v>
      </c>
      <c r="F4722" s="111" t="s">
        <v>172</v>
      </c>
      <c r="G4722" s="111" t="s">
        <v>173</v>
      </c>
      <c r="H4722" s="111" t="s">
        <v>172</v>
      </c>
      <c r="I4722" s="111" t="s">
        <v>173</v>
      </c>
      <c r="J4722" t="str">
        <f t="shared" si="146"/>
        <v>3814SkogMineraljordBarskogMiddels</v>
      </c>
      <c r="K4722" s="111">
        <v>-2.8820985952554645</v>
      </c>
      <c r="L4722" s="111">
        <v>0.85306406685236758</v>
      </c>
      <c r="M4722" s="111">
        <v>6.4056614999681585E-2</v>
      </c>
      <c r="N4722" s="112">
        <f t="shared" si="147"/>
        <v>-1.9649779134034155</v>
      </c>
    </row>
    <row r="4723" spans="1:14" x14ac:dyDescent="0.25">
      <c r="A4723" s="111" t="s">
        <v>717</v>
      </c>
      <c r="B4723" s="111">
        <f>INDEX(kommuner!C:C,MATCH(_xlfn.NUMBERVALUE(A4723),kommuner!B:B,0))</f>
        <v>3814</v>
      </c>
      <c r="C4723" s="111" t="s">
        <v>127</v>
      </c>
      <c r="D4723" s="111" t="s">
        <v>127</v>
      </c>
      <c r="E4723" s="111" t="s">
        <v>126</v>
      </c>
      <c r="F4723" s="111" t="s">
        <v>172</v>
      </c>
      <c r="G4723" s="111" t="s">
        <v>186</v>
      </c>
      <c r="H4723" s="111" t="s">
        <v>172</v>
      </c>
      <c r="I4723" s="111" t="s">
        <v>186</v>
      </c>
      <c r="J4723" t="str">
        <f t="shared" si="146"/>
        <v>3814SkogMineraljordBarskogSærs høy</v>
      </c>
      <c r="K4723" s="111">
        <v>0.12072674540874306</v>
      </c>
      <c r="L4723" s="111">
        <v>0.85306406685236758</v>
      </c>
      <c r="M4723" s="111">
        <v>6.4056614999681585E-2</v>
      </c>
      <c r="N4723" s="112">
        <f t="shared" si="147"/>
        <v>1.0378474272607923</v>
      </c>
    </row>
    <row r="4724" spans="1:14" x14ac:dyDescent="0.25">
      <c r="A4724" s="111" t="s">
        <v>717</v>
      </c>
      <c r="B4724" s="111">
        <f>INDEX(kommuner!C:C,MATCH(_xlfn.NUMBERVALUE(A4724),kommuner!B:B,0))</f>
        <v>3814</v>
      </c>
      <c r="C4724" s="111" t="s">
        <v>127</v>
      </c>
      <c r="D4724" s="111" t="s">
        <v>127</v>
      </c>
      <c r="E4724" s="111" t="s">
        <v>126</v>
      </c>
      <c r="F4724" s="111" t="s">
        <v>179</v>
      </c>
      <c r="G4724" s="111" t="s">
        <v>180</v>
      </c>
      <c r="H4724" s="111" t="s">
        <v>179</v>
      </c>
      <c r="I4724" s="111" t="s">
        <v>180</v>
      </c>
      <c r="J4724" t="str">
        <f t="shared" si="146"/>
        <v>3814SkogMineraljordBlandingsskogHøy</v>
      </c>
      <c r="K4724" s="111">
        <v>-8.5703651807373102</v>
      </c>
      <c r="L4724" s="111">
        <v>0.85306406685236758</v>
      </c>
      <c r="M4724" s="111">
        <v>6.3979989500968365E-2</v>
      </c>
      <c r="N4724" s="112">
        <f t="shared" si="147"/>
        <v>-7.6533211243839743</v>
      </c>
    </row>
    <row r="4725" spans="1:14" x14ac:dyDescent="0.25">
      <c r="A4725" s="111" t="s">
        <v>717</v>
      </c>
      <c r="B4725" s="111">
        <f>INDEX(kommuner!C:C,MATCH(_xlfn.NUMBERVALUE(A4725),kommuner!B:B,0))</f>
        <v>3814</v>
      </c>
      <c r="C4725" s="111" t="s">
        <v>127</v>
      </c>
      <c r="D4725" s="111" t="s">
        <v>127</v>
      </c>
      <c r="E4725" s="111" t="s">
        <v>126</v>
      </c>
      <c r="F4725" s="111" t="s">
        <v>179</v>
      </c>
      <c r="G4725" s="111" t="s">
        <v>167</v>
      </c>
      <c r="H4725" s="111" t="s">
        <v>179</v>
      </c>
      <c r="I4725" s="111" t="s">
        <v>167</v>
      </c>
      <c r="J4725" t="str">
        <f t="shared" si="146"/>
        <v>3814SkogMineraljordBlandingsskogImpediment</v>
      </c>
      <c r="K4725" s="111">
        <v>-2.0950685747655116</v>
      </c>
      <c r="L4725" s="111">
        <v>0.85306406685236758</v>
      </c>
      <c r="M4725" s="111">
        <v>6.3979989500968365E-2</v>
      </c>
      <c r="N4725" s="112">
        <f t="shared" si="147"/>
        <v>-1.1780245184121758</v>
      </c>
    </row>
    <row r="4726" spans="1:14" x14ac:dyDescent="0.25">
      <c r="A4726" s="111" t="s">
        <v>717</v>
      </c>
      <c r="B4726" s="111">
        <f>INDEX(kommuner!C:C,MATCH(_xlfn.NUMBERVALUE(A4726),kommuner!B:B,0))</f>
        <v>3814</v>
      </c>
      <c r="C4726" s="111" t="s">
        <v>127</v>
      </c>
      <c r="D4726" s="111" t="s">
        <v>127</v>
      </c>
      <c r="E4726" s="111" t="s">
        <v>126</v>
      </c>
      <c r="F4726" s="111" t="s">
        <v>179</v>
      </c>
      <c r="G4726" s="111" t="s">
        <v>190</v>
      </c>
      <c r="H4726" s="111" t="s">
        <v>179</v>
      </c>
      <c r="I4726" s="111" t="s">
        <v>190</v>
      </c>
      <c r="J4726" t="str">
        <f t="shared" si="146"/>
        <v>3814SkogMineraljordBlandingsskogLav</v>
      </c>
      <c r="K4726" s="111">
        <v>-3.814060654162915</v>
      </c>
      <c r="L4726" s="111">
        <v>0.85306406685236758</v>
      </c>
      <c r="M4726" s="111">
        <v>6.3979989500968365E-2</v>
      </c>
      <c r="N4726" s="112">
        <f t="shared" si="147"/>
        <v>-2.897016597809579</v>
      </c>
    </row>
    <row r="4727" spans="1:14" x14ac:dyDescent="0.25">
      <c r="A4727" s="111" t="s">
        <v>717</v>
      </c>
      <c r="B4727" s="111">
        <f>INDEX(kommuner!C:C,MATCH(_xlfn.NUMBERVALUE(A4727),kommuner!B:B,0))</f>
        <v>3814</v>
      </c>
      <c r="C4727" s="111" t="s">
        <v>127</v>
      </c>
      <c r="D4727" s="111" t="s">
        <v>127</v>
      </c>
      <c r="E4727" s="111" t="s">
        <v>126</v>
      </c>
      <c r="F4727" s="111" t="s">
        <v>179</v>
      </c>
      <c r="G4727" s="111" t="s">
        <v>173</v>
      </c>
      <c r="H4727" s="111" t="s">
        <v>179</v>
      </c>
      <c r="I4727" s="111" t="s">
        <v>173</v>
      </c>
      <c r="J4727" t="str">
        <f t="shared" si="146"/>
        <v>3814SkogMineraljordBlandingsskogMiddels</v>
      </c>
      <c r="K4727" s="111">
        <v>-4.5623521854183373</v>
      </c>
      <c r="L4727" s="111">
        <v>0.85306406685236758</v>
      </c>
      <c r="M4727" s="111">
        <v>6.3979989500968365E-2</v>
      </c>
      <c r="N4727" s="112">
        <f t="shared" si="147"/>
        <v>-3.6453081290650013</v>
      </c>
    </row>
    <row r="4728" spans="1:14" x14ac:dyDescent="0.25">
      <c r="A4728" s="111" t="s">
        <v>717</v>
      </c>
      <c r="B4728" s="111">
        <f>INDEX(kommuner!C:C,MATCH(_xlfn.NUMBERVALUE(A4728),kommuner!B:B,0))</f>
        <v>3814</v>
      </c>
      <c r="C4728" s="111" t="s">
        <v>127</v>
      </c>
      <c r="D4728" s="111" t="s">
        <v>127</v>
      </c>
      <c r="E4728" s="111" t="s">
        <v>126</v>
      </c>
      <c r="F4728" s="111" t="s">
        <v>179</v>
      </c>
      <c r="G4728" s="111" t="s">
        <v>186</v>
      </c>
      <c r="H4728" s="111" t="s">
        <v>179</v>
      </c>
      <c r="I4728" s="111" t="s">
        <v>186</v>
      </c>
      <c r="J4728" t="str">
        <f t="shared" si="146"/>
        <v>3814SkogMineraljordBlandingsskogSærs høy</v>
      </c>
      <c r="K4728" s="111">
        <v>-2.9395925245326562</v>
      </c>
      <c r="L4728" s="111">
        <v>0.85306406685236758</v>
      </c>
      <c r="M4728" s="111">
        <v>6.3979989500968365E-2</v>
      </c>
      <c r="N4728" s="112">
        <f t="shared" si="147"/>
        <v>-2.0225484681793202</v>
      </c>
    </row>
    <row r="4729" spans="1:14" x14ac:dyDescent="0.25">
      <c r="A4729" s="111" t="s">
        <v>717</v>
      </c>
      <c r="B4729" s="111">
        <f>INDEX(kommuner!C:C,MATCH(_xlfn.NUMBERVALUE(A4729),kommuner!B:B,0))</f>
        <v>3814</v>
      </c>
      <c r="C4729" s="111" t="s">
        <v>127</v>
      </c>
      <c r="D4729" s="111" t="s">
        <v>127</v>
      </c>
      <c r="E4729" s="111" t="s">
        <v>126</v>
      </c>
      <c r="F4729" s="111" t="s">
        <v>185</v>
      </c>
      <c r="G4729" s="111" t="s">
        <v>180</v>
      </c>
      <c r="H4729" s="111" t="s">
        <v>185</v>
      </c>
      <c r="I4729" s="111" t="s">
        <v>180</v>
      </c>
      <c r="J4729" t="str">
        <f t="shared" si="146"/>
        <v>3814SkogMineraljordLauvskogHøy</v>
      </c>
      <c r="K4729" s="111">
        <v>-3.6072016095960531</v>
      </c>
      <c r="L4729" s="111">
        <v>0.85306406685236758</v>
      </c>
      <c r="M4729" s="111">
        <v>6.3979989500968365E-2</v>
      </c>
      <c r="N4729" s="112">
        <f t="shared" si="147"/>
        <v>-2.6901575532427171</v>
      </c>
    </row>
    <row r="4730" spans="1:14" x14ac:dyDescent="0.25">
      <c r="A4730" s="111" t="s">
        <v>717</v>
      </c>
      <c r="B4730" s="111">
        <f>INDEX(kommuner!C:C,MATCH(_xlfn.NUMBERVALUE(A4730),kommuner!B:B,0))</f>
        <v>3814</v>
      </c>
      <c r="C4730" s="111" t="s">
        <v>127</v>
      </c>
      <c r="D4730" s="111" t="s">
        <v>127</v>
      </c>
      <c r="E4730" s="111" t="s">
        <v>126</v>
      </c>
      <c r="F4730" s="111" t="s">
        <v>185</v>
      </c>
      <c r="G4730" s="111" t="s">
        <v>167</v>
      </c>
      <c r="H4730" s="111" t="s">
        <v>185</v>
      </c>
      <c r="I4730" s="111" t="s">
        <v>167</v>
      </c>
      <c r="J4730" t="str">
        <f t="shared" si="146"/>
        <v>3814SkogMineraljordLauvskogImpediment</v>
      </c>
      <c r="K4730" s="111">
        <v>-1.1043030228661443</v>
      </c>
      <c r="L4730" s="111">
        <v>0.85306406685236758</v>
      </c>
      <c r="M4730" s="111">
        <v>6.3979989500968365E-2</v>
      </c>
      <c r="N4730" s="112">
        <f t="shared" si="147"/>
        <v>-0.18725896651280841</v>
      </c>
    </row>
    <row r="4731" spans="1:14" x14ac:dyDescent="0.25">
      <c r="A4731" s="111" t="s">
        <v>717</v>
      </c>
      <c r="B4731" s="111">
        <f>INDEX(kommuner!C:C,MATCH(_xlfn.NUMBERVALUE(A4731),kommuner!B:B,0))</f>
        <v>3814</v>
      </c>
      <c r="C4731" s="111" t="s">
        <v>127</v>
      </c>
      <c r="D4731" s="111" t="s">
        <v>127</v>
      </c>
      <c r="E4731" s="111" t="s">
        <v>126</v>
      </c>
      <c r="F4731" s="111" t="s">
        <v>185</v>
      </c>
      <c r="G4731" s="111" t="s">
        <v>190</v>
      </c>
      <c r="H4731" s="111" t="s">
        <v>185</v>
      </c>
      <c r="I4731" s="111" t="s">
        <v>190</v>
      </c>
      <c r="J4731" t="str">
        <f t="shared" si="146"/>
        <v>3814SkogMineraljordLauvskogLav</v>
      </c>
      <c r="K4731" s="111">
        <v>-8.9748170935426599E-2</v>
      </c>
      <c r="L4731" s="111">
        <v>0.85306406685236758</v>
      </c>
      <c r="M4731" s="111">
        <v>6.3979989500968365E-2</v>
      </c>
      <c r="N4731" s="112">
        <f t="shared" si="147"/>
        <v>0.82729588541790933</v>
      </c>
    </row>
    <row r="4732" spans="1:14" x14ac:dyDescent="0.25">
      <c r="A4732" s="111" t="s">
        <v>717</v>
      </c>
      <c r="B4732" s="111">
        <f>INDEX(kommuner!C:C,MATCH(_xlfn.NUMBERVALUE(A4732),kommuner!B:B,0))</f>
        <v>3814</v>
      </c>
      <c r="C4732" s="111" t="s">
        <v>127</v>
      </c>
      <c r="D4732" s="111" t="s">
        <v>127</v>
      </c>
      <c r="E4732" s="111" t="s">
        <v>126</v>
      </c>
      <c r="F4732" s="111" t="s">
        <v>185</v>
      </c>
      <c r="G4732" s="111" t="s">
        <v>173</v>
      </c>
      <c r="H4732" s="111" t="s">
        <v>185</v>
      </c>
      <c r="I4732" s="111" t="s">
        <v>173</v>
      </c>
      <c r="J4732" t="str">
        <f t="shared" si="146"/>
        <v>3814SkogMineraljordLauvskogMiddels</v>
      </c>
      <c r="K4732" s="111">
        <v>-2.4151390344437029</v>
      </c>
      <c r="L4732" s="111">
        <v>0.85306406685236758</v>
      </c>
      <c r="M4732" s="111">
        <v>6.3979989500968365E-2</v>
      </c>
      <c r="N4732" s="112">
        <f t="shared" si="147"/>
        <v>-1.4980949780903672</v>
      </c>
    </row>
    <row r="4733" spans="1:14" x14ac:dyDescent="0.25">
      <c r="A4733" s="111" t="s">
        <v>717</v>
      </c>
      <c r="B4733" s="111">
        <f>INDEX(kommuner!C:C,MATCH(_xlfn.NUMBERVALUE(A4733),kommuner!B:B,0))</f>
        <v>3814</v>
      </c>
      <c r="C4733" s="111" t="s">
        <v>127</v>
      </c>
      <c r="D4733" s="111" t="s">
        <v>127</v>
      </c>
      <c r="E4733" s="111" t="s">
        <v>126</v>
      </c>
      <c r="F4733" s="111" t="s">
        <v>185</v>
      </c>
      <c r="G4733" s="111" t="s">
        <v>186</v>
      </c>
      <c r="H4733" s="111" t="s">
        <v>185</v>
      </c>
      <c r="I4733" s="111" t="s">
        <v>186</v>
      </c>
      <c r="J4733" t="str">
        <f t="shared" si="146"/>
        <v>3814SkogMineraljordLauvskogSærs høy</v>
      </c>
      <c r="K4733" s="111">
        <v>-3.6560473259425113</v>
      </c>
      <c r="L4733" s="111">
        <v>0.85306406685236758</v>
      </c>
      <c r="M4733" s="111">
        <v>6.3979989500968365E-2</v>
      </c>
      <c r="N4733" s="112">
        <f t="shared" si="147"/>
        <v>-2.7390032695891753</v>
      </c>
    </row>
    <row r="4734" spans="1:14" x14ac:dyDescent="0.25">
      <c r="A4734" s="111" t="s">
        <v>717</v>
      </c>
      <c r="B4734" s="111">
        <f>INDEX(kommuner!C:C,MATCH(_xlfn.NUMBERVALUE(A4734),kommuner!B:B,0))</f>
        <v>3814</v>
      </c>
      <c r="C4734" s="111" t="s">
        <v>127</v>
      </c>
      <c r="D4734" s="111" t="s">
        <v>127</v>
      </c>
      <c r="E4734" s="111" t="s">
        <v>123</v>
      </c>
      <c r="F4734" s="111" t="s">
        <v>172</v>
      </c>
      <c r="G4734" s="111" t="s">
        <v>180</v>
      </c>
      <c r="H4734" s="111" t="s">
        <v>172</v>
      </c>
      <c r="I4734" s="111" t="s">
        <v>180</v>
      </c>
      <c r="J4734" t="str">
        <f t="shared" si="146"/>
        <v>3814SkogOrganisk jordBarskogHøy</v>
      </c>
      <c r="K4734" s="111">
        <v>-2.5184559031994138</v>
      </c>
      <c r="L4734" s="111">
        <v>0.92784825435236762</v>
      </c>
      <c r="M4734" s="111">
        <v>0.46518126042825314</v>
      </c>
      <c r="N4734" s="112">
        <f t="shared" si="147"/>
        <v>-1.1254263884187932</v>
      </c>
    </row>
    <row r="4735" spans="1:14" x14ac:dyDescent="0.25">
      <c r="A4735" s="111" t="s">
        <v>717</v>
      </c>
      <c r="B4735" s="111">
        <f>INDEX(kommuner!C:C,MATCH(_xlfn.NUMBERVALUE(A4735),kommuner!B:B,0))</f>
        <v>3814</v>
      </c>
      <c r="C4735" s="111" t="s">
        <v>127</v>
      </c>
      <c r="D4735" s="111" t="s">
        <v>127</v>
      </c>
      <c r="E4735" s="111" t="s">
        <v>123</v>
      </c>
      <c r="F4735" s="111" t="s">
        <v>172</v>
      </c>
      <c r="G4735" s="111" t="s">
        <v>167</v>
      </c>
      <c r="H4735" s="111" t="s">
        <v>172</v>
      </c>
      <c r="I4735" s="111" t="s">
        <v>167</v>
      </c>
      <c r="J4735" t="str">
        <f t="shared" si="146"/>
        <v>3814SkogOrganisk jordBarskogImpediment</v>
      </c>
      <c r="K4735" s="111">
        <v>-0.13011741963904588</v>
      </c>
      <c r="L4735" s="111">
        <v>0.92784825435236762</v>
      </c>
      <c r="M4735" s="111">
        <v>0.46510463492953991</v>
      </c>
      <c r="N4735" s="112">
        <f t="shared" si="147"/>
        <v>1.2628354696428616</v>
      </c>
    </row>
    <row r="4736" spans="1:14" x14ac:dyDescent="0.25">
      <c r="A4736" s="111" t="s">
        <v>717</v>
      </c>
      <c r="B4736" s="111">
        <f>INDEX(kommuner!C:C,MATCH(_xlfn.NUMBERVALUE(A4736),kommuner!B:B,0))</f>
        <v>3814</v>
      </c>
      <c r="C4736" s="111" t="s">
        <v>127</v>
      </c>
      <c r="D4736" s="111" t="s">
        <v>127</v>
      </c>
      <c r="E4736" s="111" t="s">
        <v>123</v>
      </c>
      <c r="F4736" s="111" t="s">
        <v>172</v>
      </c>
      <c r="G4736" s="111" t="s">
        <v>190</v>
      </c>
      <c r="H4736" s="111" t="s">
        <v>172</v>
      </c>
      <c r="I4736" s="111" t="s">
        <v>190</v>
      </c>
      <c r="J4736" t="str">
        <f t="shared" si="146"/>
        <v>3814SkogOrganisk jordBarskogLav</v>
      </c>
      <c r="K4736" s="111">
        <v>-0.50666953101693391</v>
      </c>
      <c r="L4736" s="111">
        <v>0.92784825435236762</v>
      </c>
      <c r="M4736" s="111">
        <v>0.46510463492953991</v>
      </c>
      <c r="N4736" s="112">
        <f t="shared" si="147"/>
        <v>0.88628335826497362</v>
      </c>
    </row>
    <row r="4737" spans="1:14" x14ac:dyDescent="0.25">
      <c r="A4737" s="111" t="s">
        <v>717</v>
      </c>
      <c r="B4737" s="111">
        <f>INDEX(kommuner!C:C,MATCH(_xlfn.NUMBERVALUE(A4737),kommuner!B:B,0))</f>
        <v>3814</v>
      </c>
      <c r="C4737" s="111" t="s">
        <v>127</v>
      </c>
      <c r="D4737" s="111" t="s">
        <v>127</v>
      </c>
      <c r="E4737" s="111" t="s">
        <v>123</v>
      </c>
      <c r="F4737" s="111" t="s">
        <v>172</v>
      </c>
      <c r="G4737" s="111" t="s">
        <v>173</v>
      </c>
      <c r="H4737" s="111" t="s">
        <v>172</v>
      </c>
      <c r="I4737" s="111" t="s">
        <v>173</v>
      </c>
      <c r="J4737" t="str">
        <f t="shared" si="146"/>
        <v>3814SkogOrganisk jordBarskogMiddels</v>
      </c>
      <c r="K4737" s="111">
        <v>-1.5571490961494638</v>
      </c>
      <c r="L4737" s="111">
        <v>0.92784825435236762</v>
      </c>
      <c r="M4737" s="111">
        <v>0.46518126042825314</v>
      </c>
      <c r="N4737" s="112">
        <f t="shared" si="147"/>
        <v>-0.16411958136884308</v>
      </c>
    </row>
    <row r="4738" spans="1:14" x14ac:dyDescent="0.25">
      <c r="A4738" s="111" t="s">
        <v>717</v>
      </c>
      <c r="B4738" s="111">
        <f>INDEX(kommuner!C:C,MATCH(_xlfn.NUMBERVALUE(A4738),kommuner!B:B,0))</f>
        <v>3814</v>
      </c>
      <c r="C4738" s="111" t="s">
        <v>127</v>
      </c>
      <c r="D4738" s="111" t="s">
        <v>127</v>
      </c>
      <c r="E4738" s="111" t="s">
        <v>123</v>
      </c>
      <c r="F4738" s="111" t="s">
        <v>172</v>
      </c>
      <c r="G4738" s="111" t="s">
        <v>186</v>
      </c>
      <c r="H4738" s="111" t="s">
        <v>172</v>
      </c>
      <c r="I4738" s="111" t="s">
        <v>186</v>
      </c>
      <c r="J4738" t="str">
        <f t="shared" si="146"/>
        <v>3814SkogOrganisk jordBarskogSærs høy</v>
      </c>
      <c r="K4738" s="111">
        <v>2.5548655235722699</v>
      </c>
      <c r="L4738" s="111">
        <v>0.92784825435236762</v>
      </c>
      <c r="M4738" s="111">
        <v>0.46518126042825314</v>
      </c>
      <c r="N4738" s="112">
        <f t="shared" si="147"/>
        <v>3.9478950383528906</v>
      </c>
    </row>
    <row r="4739" spans="1:14" x14ac:dyDescent="0.25">
      <c r="A4739" s="111" t="s">
        <v>717</v>
      </c>
      <c r="B4739" s="111">
        <f>INDEX(kommuner!C:C,MATCH(_xlfn.NUMBERVALUE(A4739),kommuner!B:B,0))</f>
        <v>3814</v>
      </c>
      <c r="C4739" s="111" t="s">
        <v>127</v>
      </c>
      <c r="D4739" s="111" t="s">
        <v>127</v>
      </c>
      <c r="E4739" s="111" t="s">
        <v>123</v>
      </c>
      <c r="F4739" s="111" t="s">
        <v>179</v>
      </c>
      <c r="G4739" s="111" t="s">
        <v>180</v>
      </c>
      <c r="H4739" s="111" t="s">
        <v>179</v>
      </c>
      <c r="I4739" s="111" t="s">
        <v>180</v>
      </c>
      <c r="J4739" t="str">
        <f t="shared" ref="J4739:J4802" si="148">B4739&amp;C4739&amp;E4739&amp;IF(C4739="Skog",F4739&amp;G4739,"")</f>
        <v>3814SkogOrganisk jordBlandingsskogHøy</v>
      </c>
      <c r="K4739" s="111">
        <v>-5.5554344456832343</v>
      </c>
      <c r="L4739" s="111">
        <v>0.92784825435236762</v>
      </c>
      <c r="M4739" s="111">
        <v>0.46510463492953991</v>
      </c>
      <c r="N4739" s="112">
        <f t="shared" ref="N4739:N4802" si="149">SUM(K4739:M4739)</f>
        <v>-4.1624815564013264</v>
      </c>
    </row>
    <row r="4740" spans="1:14" x14ac:dyDescent="0.25">
      <c r="A4740" s="111" t="s">
        <v>717</v>
      </c>
      <c r="B4740" s="111">
        <f>INDEX(kommuner!C:C,MATCH(_xlfn.NUMBERVALUE(A4740),kommuner!B:B,0))</f>
        <v>3814</v>
      </c>
      <c r="C4740" s="111" t="s">
        <v>127</v>
      </c>
      <c r="D4740" s="111" t="s">
        <v>127</v>
      </c>
      <c r="E4740" s="111" t="s">
        <v>123</v>
      </c>
      <c r="F4740" s="111" t="s">
        <v>179</v>
      </c>
      <c r="G4740" s="111" t="s">
        <v>167</v>
      </c>
      <c r="H4740" s="111" t="s">
        <v>179</v>
      </c>
      <c r="I4740" s="111" t="s">
        <v>167</v>
      </c>
      <c r="J4740" t="str">
        <f t="shared" si="148"/>
        <v>3814SkogOrganisk jordBlandingsskogImpediment</v>
      </c>
      <c r="K4740" s="111">
        <v>-0.28586344175800005</v>
      </c>
      <c r="L4740" s="111">
        <v>0.92784825435236762</v>
      </c>
      <c r="M4740" s="111">
        <v>0.46510463492953991</v>
      </c>
      <c r="N4740" s="112">
        <f t="shared" si="149"/>
        <v>1.1070894475239075</v>
      </c>
    </row>
    <row r="4741" spans="1:14" x14ac:dyDescent="0.25">
      <c r="A4741" s="111" t="s">
        <v>717</v>
      </c>
      <c r="B4741" s="111">
        <f>INDEX(kommuner!C:C,MATCH(_xlfn.NUMBERVALUE(A4741),kommuner!B:B,0))</f>
        <v>3814</v>
      </c>
      <c r="C4741" s="111" t="s">
        <v>127</v>
      </c>
      <c r="D4741" s="111" t="s">
        <v>127</v>
      </c>
      <c r="E4741" s="111" t="s">
        <v>123</v>
      </c>
      <c r="F4741" s="111" t="s">
        <v>179</v>
      </c>
      <c r="G4741" s="111" t="s">
        <v>190</v>
      </c>
      <c r="H4741" s="111" t="s">
        <v>179</v>
      </c>
      <c r="I4741" s="111" t="s">
        <v>190</v>
      </c>
      <c r="J4741" t="str">
        <f t="shared" si="148"/>
        <v>3814SkogOrganisk jordBlandingsskogLav</v>
      </c>
      <c r="K4741" s="111">
        <v>-1.2347339377887629</v>
      </c>
      <c r="L4741" s="111">
        <v>0.92784825435236762</v>
      </c>
      <c r="M4741" s="111">
        <v>0.46510463492953991</v>
      </c>
      <c r="N4741" s="112">
        <f t="shared" si="149"/>
        <v>0.15821895149314458</v>
      </c>
    </row>
    <row r="4742" spans="1:14" x14ac:dyDescent="0.25">
      <c r="A4742" s="111" t="s">
        <v>717</v>
      </c>
      <c r="B4742" s="111">
        <f>INDEX(kommuner!C:C,MATCH(_xlfn.NUMBERVALUE(A4742),kommuner!B:B,0))</f>
        <v>3814</v>
      </c>
      <c r="C4742" s="111" t="s">
        <v>127</v>
      </c>
      <c r="D4742" s="111" t="s">
        <v>127</v>
      </c>
      <c r="E4742" s="111" t="s">
        <v>123</v>
      </c>
      <c r="F4742" s="111" t="s">
        <v>179</v>
      </c>
      <c r="G4742" s="111" t="s">
        <v>173</v>
      </c>
      <c r="H4742" s="111" t="s">
        <v>179</v>
      </c>
      <c r="I4742" s="111" t="s">
        <v>173</v>
      </c>
      <c r="J4742" t="str">
        <f t="shared" si="148"/>
        <v>3814SkogOrganisk jordBlandingsskogMiddels</v>
      </c>
      <c r="K4742" s="111">
        <v>-2.4239591752717748</v>
      </c>
      <c r="L4742" s="111">
        <v>0.92784825435236762</v>
      </c>
      <c r="M4742" s="111">
        <v>0.46510463492953991</v>
      </c>
      <c r="N4742" s="112">
        <f t="shared" si="149"/>
        <v>-1.0310062859898674</v>
      </c>
    </row>
    <row r="4743" spans="1:14" x14ac:dyDescent="0.25">
      <c r="A4743" s="111" t="s">
        <v>717</v>
      </c>
      <c r="B4743" s="111">
        <f>INDEX(kommuner!C:C,MATCH(_xlfn.NUMBERVALUE(A4743),kommuner!B:B,0))</f>
        <v>3814</v>
      </c>
      <c r="C4743" s="111" t="s">
        <v>127</v>
      </c>
      <c r="D4743" s="111" t="s">
        <v>127</v>
      </c>
      <c r="E4743" s="111" t="s">
        <v>123</v>
      </c>
      <c r="F4743" s="111" t="s">
        <v>179</v>
      </c>
      <c r="G4743" s="111" t="s">
        <v>186</v>
      </c>
      <c r="H4743" s="111" t="s">
        <v>179</v>
      </c>
      <c r="I4743" s="111" t="s">
        <v>186</v>
      </c>
      <c r="J4743" t="str">
        <f t="shared" si="148"/>
        <v>3814SkogOrganisk jordBlandingsskogSærs høy</v>
      </c>
      <c r="K4743" s="111">
        <v>-1.5726115302258048</v>
      </c>
      <c r="L4743" s="111">
        <v>0.92784825435236762</v>
      </c>
      <c r="M4743" s="111">
        <v>0.46510463492953991</v>
      </c>
      <c r="N4743" s="112">
        <f t="shared" si="149"/>
        <v>-0.17965864094389727</v>
      </c>
    </row>
    <row r="4744" spans="1:14" x14ac:dyDescent="0.25">
      <c r="A4744" s="111" t="s">
        <v>717</v>
      </c>
      <c r="B4744" s="111">
        <f>INDEX(kommuner!C:C,MATCH(_xlfn.NUMBERVALUE(A4744),kommuner!B:B,0))</f>
        <v>3814</v>
      </c>
      <c r="C4744" s="111" t="s">
        <v>127</v>
      </c>
      <c r="D4744" s="111" t="s">
        <v>127</v>
      </c>
      <c r="E4744" s="111" t="s">
        <v>123</v>
      </c>
      <c r="F4744" s="111" t="s">
        <v>185</v>
      </c>
      <c r="G4744" s="111" t="s">
        <v>180</v>
      </c>
      <c r="H4744" s="111" t="s">
        <v>185</v>
      </c>
      <c r="I4744" s="111" t="s">
        <v>180</v>
      </c>
      <c r="J4744" t="str">
        <f t="shared" si="148"/>
        <v>3814SkogOrganisk jordLauvskogHøy</v>
      </c>
      <c r="K4744" s="111">
        <v>-1.9913688882377358</v>
      </c>
      <c r="L4744" s="111">
        <v>0.92784825435236762</v>
      </c>
      <c r="M4744" s="111">
        <v>0.46510463492953991</v>
      </c>
      <c r="N4744" s="112">
        <f t="shared" si="149"/>
        <v>-0.59841599895582831</v>
      </c>
    </row>
    <row r="4745" spans="1:14" x14ac:dyDescent="0.25">
      <c r="A4745" s="111" t="s">
        <v>717</v>
      </c>
      <c r="B4745" s="111">
        <f>INDEX(kommuner!C:C,MATCH(_xlfn.NUMBERVALUE(A4745),kommuner!B:B,0))</f>
        <v>3814</v>
      </c>
      <c r="C4745" s="111" t="s">
        <v>127</v>
      </c>
      <c r="D4745" s="111" t="s">
        <v>127</v>
      </c>
      <c r="E4745" s="111" t="s">
        <v>123</v>
      </c>
      <c r="F4745" s="111" t="s">
        <v>185</v>
      </c>
      <c r="G4745" s="111" t="s">
        <v>167</v>
      </c>
      <c r="H4745" s="111" t="s">
        <v>185</v>
      </c>
      <c r="I4745" s="111" t="s">
        <v>167</v>
      </c>
      <c r="J4745" t="str">
        <f t="shared" si="148"/>
        <v>3814SkogOrganisk jordLauvskogImpediment</v>
      </c>
      <c r="K4745" s="111">
        <v>0.35000626494250675</v>
      </c>
      <c r="L4745" s="111">
        <v>0.92784825435236762</v>
      </c>
      <c r="M4745" s="111">
        <v>0.46510463492953991</v>
      </c>
      <c r="N4745" s="112">
        <f t="shared" si="149"/>
        <v>1.7429591542244141</v>
      </c>
    </row>
    <row r="4746" spans="1:14" x14ac:dyDescent="0.25">
      <c r="A4746" s="111" t="s">
        <v>717</v>
      </c>
      <c r="B4746" s="111">
        <f>INDEX(kommuner!C:C,MATCH(_xlfn.NUMBERVALUE(A4746),kommuner!B:B,0))</f>
        <v>3814</v>
      </c>
      <c r="C4746" s="111" t="s">
        <v>127</v>
      </c>
      <c r="D4746" s="111" t="s">
        <v>127</v>
      </c>
      <c r="E4746" s="111" t="s">
        <v>123</v>
      </c>
      <c r="F4746" s="111" t="s">
        <v>185</v>
      </c>
      <c r="G4746" s="111" t="s">
        <v>190</v>
      </c>
      <c r="H4746" s="111" t="s">
        <v>185</v>
      </c>
      <c r="I4746" s="111" t="s">
        <v>190</v>
      </c>
      <c r="J4746" t="str">
        <f t="shared" si="148"/>
        <v>3814SkogOrganisk jordLauvskogLav</v>
      </c>
      <c r="K4746" s="111">
        <v>1.1144075558526714</v>
      </c>
      <c r="L4746" s="111">
        <v>0.92784825435236762</v>
      </c>
      <c r="M4746" s="111">
        <v>0.46510463492953991</v>
      </c>
      <c r="N4746" s="112">
        <f t="shared" si="149"/>
        <v>2.5073604451345788</v>
      </c>
    </row>
    <row r="4747" spans="1:14" x14ac:dyDescent="0.25">
      <c r="A4747" s="111" t="s">
        <v>717</v>
      </c>
      <c r="B4747" s="111">
        <f>INDEX(kommuner!C:C,MATCH(_xlfn.NUMBERVALUE(A4747),kommuner!B:B,0))</f>
        <v>3814</v>
      </c>
      <c r="C4747" s="111" t="s">
        <v>127</v>
      </c>
      <c r="D4747" s="111" t="s">
        <v>127</v>
      </c>
      <c r="E4747" s="111" t="s">
        <v>123</v>
      </c>
      <c r="F4747" s="111" t="s">
        <v>185</v>
      </c>
      <c r="G4747" s="111" t="s">
        <v>173</v>
      </c>
      <c r="H4747" s="111" t="s">
        <v>185</v>
      </c>
      <c r="I4747" s="111" t="s">
        <v>173</v>
      </c>
      <c r="J4747" t="str">
        <f t="shared" si="148"/>
        <v>3814SkogOrganisk jordLauvskogMiddels</v>
      </c>
      <c r="K4747" s="111">
        <v>-0.62664468270982987</v>
      </c>
      <c r="L4747" s="111">
        <v>0.92784825435236762</v>
      </c>
      <c r="M4747" s="111">
        <v>0.46510463492953991</v>
      </c>
      <c r="N4747" s="112">
        <f t="shared" si="149"/>
        <v>0.76630820657207765</v>
      </c>
    </row>
    <row r="4748" spans="1:14" x14ac:dyDescent="0.25">
      <c r="A4748" s="111" t="s">
        <v>717</v>
      </c>
      <c r="B4748" s="111">
        <f>INDEX(kommuner!C:C,MATCH(_xlfn.NUMBERVALUE(A4748),kommuner!B:B,0))</f>
        <v>3814</v>
      </c>
      <c r="C4748" s="111" t="s">
        <v>127</v>
      </c>
      <c r="D4748" s="111" t="s">
        <v>127</v>
      </c>
      <c r="E4748" s="111" t="s">
        <v>123</v>
      </c>
      <c r="F4748" s="111" t="s">
        <v>185</v>
      </c>
      <c r="G4748" s="111" t="s">
        <v>186</v>
      </c>
      <c r="H4748" s="111" t="s">
        <v>185</v>
      </c>
      <c r="I4748" s="111" t="s">
        <v>186</v>
      </c>
      <c r="J4748" t="str">
        <f t="shared" si="148"/>
        <v>3814SkogOrganisk jordLauvskogSærs høy</v>
      </c>
      <c r="K4748" s="111">
        <v>-1.8997279926091779</v>
      </c>
      <c r="L4748" s="111">
        <v>0.92784825435236762</v>
      </c>
      <c r="M4748" s="111">
        <v>0.46510463492953991</v>
      </c>
      <c r="N4748" s="112">
        <f t="shared" si="149"/>
        <v>-0.50677510332727038</v>
      </c>
    </row>
    <row r="4749" spans="1:14" x14ac:dyDescent="0.25">
      <c r="A4749" s="111" t="s">
        <v>717</v>
      </c>
      <c r="B4749" s="111">
        <f>INDEX(kommuner!C:C,MATCH(_xlfn.NUMBERVALUE(A4749),kommuner!B:B,0))</f>
        <v>3814</v>
      </c>
      <c r="C4749" s="111" t="s">
        <v>83</v>
      </c>
      <c r="D4749" s="111" t="s">
        <v>83</v>
      </c>
      <c r="E4749" s="111" t="s">
        <v>126</v>
      </c>
      <c r="F4749" s="111" t="s">
        <v>139</v>
      </c>
      <c r="G4749" s="111" t="s">
        <v>139</v>
      </c>
      <c r="H4749" s="111" t="s">
        <v>139</v>
      </c>
      <c r="I4749" s="111" t="s">
        <v>139</v>
      </c>
      <c r="J4749" t="str">
        <f t="shared" si="148"/>
        <v>3814Utbygd arealMineraljord</v>
      </c>
      <c r="K4749" s="111">
        <v>0.42279414509845159</v>
      </c>
      <c r="L4749" s="111">
        <v>0</v>
      </c>
      <c r="M4749" s="111">
        <v>1.303047089454229E-2</v>
      </c>
      <c r="N4749" s="112">
        <f t="shared" si="149"/>
        <v>0.43582461599299388</v>
      </c>
    </row>
    <row r="4750" spans="1:14" x14ac:dyDescent="0.25">
      <c r="A4750" s="111" t="s">
        <v>717</v>
      </c>
      <c r="B4750" s="111">
        <f>INDEX(kommuner!C:C,MATCH(_xlfn.NUMBERVALUE(A4750),kommuner!B:B,0))</f>
        <v>3814</v>
      </c>
      <c r="C4750" s="111" t="s">
        <v>83</v>
      </c>
      <c r="D4750" s="111" t="s">
        <v>83</v>
      </c>
      <c r="E4750" s="111" t="s">
        <v>123</v>
      </c>
      <c r="F4750" s="111" t="s">
        <v>139</v>
      </c>
      <c r="G4750" s="111" t="s">
        <v>139</v>
      </c>
      <c r="H4750" s="111" t="s">
        <v>139</v>
      </c>
      <c r="I4750" s="111" t="s">
        <v>139</v>
      </c>
      <c r="J4750" t="str">
        <f t="shared" si="148"/>
        <v>3814Utbygd arealOrganisk jord</v>
      </c>
      <c r="K4750" s="111">
        <v>29.011421395201612</v>
      </c>
      <c r="L4750" s="111">
        <v>0</v>
      </c>
      <c r="M4750" s="111">
        <v>1.303047089454229E-2</v>
      </c>
      <c r="N4750" s="112">
        <f t="shared" si="149"/>
        <v>29.024451866096154</v>
      </c>
    </row>
    <row r="4751" spans="1:14" x14ac:dyDescent="0.25">
      <c r="A4751" s="111" t="s">
        <v>717</v>
      </c>
      <c r="B4751" s="111">
        <f>INDEX(kommuner!C:C,MATCH(_xlfn.NUMBERVALUE(A4751),kommuner!B:B,0))</f>
        <v>3814</v>
      </c>
      <c r="C4751" s="111" t="s">
        <v>181</v>
      </c>
      <c r="D4751" s="111" t="s">
        <v>181</v>
      </c>
      <c r="E4751" s="111" t="s">
        <v>123</v>
      </c>
      <c r="F4751" s="111" t="s">
        <v>139</v>
      </c>
      <c r="G4751" s="111" t="s">
        <v>139</v>
      </c>
      <c r="H4751" s="111" t="s">
        <v>139</v>
      </c>
      <c r="I4751" s="111" t="s">
        <v>139</v>
      </c>
      <c r="J4751" t="str">
        <f t="shared" si="148"/>
        <v>3814Vann og myrOrganisk jord</v>
      </c>
      <c r="K4751" s="111">
        <v>-0.31088998224577308</v>
      </c>
      <c r="L4751" s="111">
        <v>0</v>
      </c>
      <c r="M4751" s="111">
        <v>0</v>
      </c>
      <c r="N4751" s="112">
        <f t="shared" si="149"/>
        <v>-0.31088998224577308</v>
      </c>
    </row>
    <row r="4752" spans="1:14" x14ac:dyDescent="0.25">
      <c r="A4752" s="111" t="s">
        <v>718</v>
      </c>
      <c r="B4752" s="111">
        <f>INDEX(kommuner!C:C,MATCH(_xlfn.NUMBERVALUE(A4752),kommuner!B:B,0))</f>
        <v>3815</v>
      </c>
      <c r="C4752" s="111" t="s">
        <v>82</v>
      </c>
      <c r="D4752" s="111" t="s">
        <v>82</v>
      </c>
      <c r="E4752" s="111" t="s">
        <v>126</v>
      </c>
      <c r="F4752" s="111" t="s">
        <v>139</v>
      </c>
      <c r="G4752" s="111" t="s">
        <v>139</v>
      </c>
      <c r="H4752" s="111" t="s">
        <v>139</v>
      </c>
      <c r="I4752" s="111" t="s">
        <v>139</v>
      </c>
      <c r="J4752" t="str">
        <f t="shared" si="148"/>
        <v>3815Annen utmarkMineraljord</v>
      </c>
      <c r="K4752" s="111">
        <v>-0.16852781479621071</v>
      </c>
      <c r="L4752" s="111">
        <v>0</v>
      </c>
      <c r="M4752" s="111">
        <v>0</v>
      </c>
      <c r="N4752" s="112">
        <f t="shared" si="149"/>
        <v>-0.16852781479621071</v>
      </c>
    </row>
    <row r="4753" spans="1:14" x14ac:dyDescent="0.25">
      <c r="A4753" s="111" t="s">
        <v>718</v>
      </c>
      <c r="B4753" s="111">
        <f>INDEX(kommuner!C:C,MATCH(_xlfn.NUMBERVALUE(A4753),kommuner!B:B,0))</f>
        <v>3815</v>
      </c>
      <c r="C4753" s="111" t="s">
        <v>121</v>
      </c>
      <c r="D4753" s="111" t="s">
        <v>121</v>
      </c>
      <c r="E4753" s="111" t="s">
        <v>126</v>
      </c>
      <c r="F4753" s="111" t="s">
        <v>139</v>
      </c>
      <c r="G4753" s="111" t="s">
        <v>139</v>
      </c>
      <c r="H4753" s="111" t="s">
        <v>139</v>
      </c>
      <c r="I4753" s="111" t="s">
        <v>139</v>
      </c>
      <c r="J4753" t="str">
        <f t="shared" si="148"/>
        <v>3815BeiteMineraljord</v>
      </c>
      <c r="K4753" s="111">
        <v>-0.43305842942580308</v>
      </c>
      <c r="L4753" s="111">
        <v>0</v>
      </c>
      <c r="M4753" s="111">
        <v>1.2448711246839999E-7</v>
      </c>
      <c r="N4753" s="112">
        <f t="shared" si="149"/>
        <v>-0.43305830493869063</v>
      </c>
    </row>
    <row r="4754" spans="1:14" x14ac:dyDescent="0.25">
      <c r="A4754" s="111" t="s">
        <v>718</v>
      </c>
      <c r="B4754" s="111">
        <f>INDEX(kommuner!C:C,MATCH(_xlfn.NUMBERVALUE(A4754),kommuner!B:B,0))</f>
        <v>3815</v>
      </c>
      <c r="C4754" s="111" t="s">
        <v>121</v>
      </c>
      <c r="D4754" s="111" t="s">
        <v>121</v>
      </c>
      <c r="E4754" s="111" t="s">
        <v>123</v>
      </c>
      <c r="F4754" s="111" t="s">
        <v>139</v>
      </c>
      <c r="G4754" s="111" t="s">
        <v>139</v>
      </c>
      <c r="H4754" s="111" t="s">
        <v>139</v>
      </c>
      <c r="I4754" s="111" t="s">
        <v>139</v>
      </c>
      <c r="J4754" t="str">
        <f t="shared" si="148"/>
        <v>3815BeiteOrganisk jord</v>
      </c>
      <c r="K4754" s="111">
        <v>12.077525935985037</v>
      </c>
      <c r="L4754" s="111">
        <v>1.6412500000000001</v>
      </c>
      <c r="M4754" s="111">
        <v>0</v>
      </c>
      <c r="N4754" s="112">
        <f t="shared" si="149"/>
        <v>13.718775935985036</v>
      </c>
    </row>
    <row r="4755" spans="1:14" x14ac:dyDescent="0.25">
      <c r="A4755" s="111" t="s">
        <v>718</v>
      </c>
      <c r="B4755" s="111">
        <f>INDEX(kommuner!C:C,MATCH(_xlfn.NUMBERVALUE(A4755),kommuner!B:B,0))</f>
        <v>3815</v>
      </c>
      <c r="C4755" s="111" t="s">
        <v>84</v>
      </c>
      <c r="D4755" s="111" t="s">
        <v>84</v>
      </c>
      <c r="E4755" s="111" t="s">
        <v>126</v>
      </c>
      <c r="F4755" s="111" t="s">
        <v>139</v>
      </c>
      <c r="G4755" s="111" t="s">
        <v>139</v>
      </c>
      <c r="H4755" s="111" t="s">
        <v>139</v>
      </c>
      <c r="I4755" s="111" t="s">
        <v>139</v>
      </c>
      <c r="J4755" t="str">
        <f t="shared" si="148"/>
        <v>3815Dyrket markMineraljord</v>
      </c>
      <c r="K4755" s="111">
        <v>-7.6883180048458705E-2</v>
      </c>
      <c r="L4755" s="111">
        <v>0</v>
      </c>
      <c r="M4755" s="111">
        <v>0</v>
      </c>
      <c r="N4755" s="112">
        <f t="shared" si="149"/>
        <v>-7.6883180048458705E-2</v>
      </c>
    </row>
    <row r="4756" spans="1:14" x14ac:dyDescent="0.25">
      <c r="A4756" s="111" t="s">
        <v>718</v>
      </c>
      <c r="B4756" s="111">
        <f>INDEX(kommuner!C:C,MATCH(_xlfn.NUMBERVALUE(A4756),kommuner!B:B,0))</f>
        <v>3815</v>
      </c>
      <c r="C4756" s="111" t="s">
        <v>84</v>
      </c>
      <c r="D4756" s="111" t="s">
        <v>84</v>
      </c>
      <c r="E4756" s="111" t="s">
        <v>123</v>
      </c>
      <c r="F4756" s="111" t="s">
        <v>139</v>
      </c>
      <c r="G4756" s="111" t="s">
        <v>139</v>
      </c>
      <c r="H4756" s="111" t="s">
        <v>139</v>
      </c>
      <c r="I4756" s="111" t="s">
        <v>139</v>
      </c>
      <c r="J4756" t="str">
        <f t="shared" si="148"/>
        <v>3815Dyrket markOrganisk jord</v>
      </c>
      <c r="K4756" s="111">
        <v>28.726149366675592</v>
      </c>
      <c r="L4756" s="111">
        <v>1.45625</v>
      </c>
      <c r="M4756" s="111">
        <v>0</v>
      </c>
      <c r="N4756" s="112">
        <f t="shared" si="149"/>
        <v>30.182399366675593</v>
      </c>
    </row>
    <row r="4757" spans="1:14" x14ac:dyDescent="0.25">
      <c r="A4757" s="111" t="s">
        <v>718</v>
      </c>
      <c r="B4757" s="111">
        <f>INDEX(kommuner!C:C,MATCH(_xlfn.NUMBERVALUE(A4757),kommuner!B:B,0))</f>
        <v>3815</v>
      </c>
      <c r="C4757" s="111" t="s">
        <v>127</v>
      </c>
      <c r="D4757" s="111" t="s">
        <v>127</v>
      </c>
      <c r="E4757" s="111" t="s">
        <v>126</v>
      </c>
      <c r="F4757" s="111" t="s">
        <v>172</v>
      </c>
      <c r="G4757" s="111" t="s">
        <v>180</v>
      </c>
      <c r="H4757" s="111" t="s">
        <v>172</v>
      </c>
      <c r="I4757" s="111" t="s">
        <v>180</v>
      </c>
      <c r="J4757" t="str">
        <f t="shared" si="148"/>
        <v>3815SkogMineraljordBarskogHøy</v>
      </c>
      <c r="K4757" s="111">
        <v>-4.2610596243420318</v>
      </c>
      <c r="L4757" s="111">
        <v>0.85306406685236758</v>
      </c>
      <c r="M4757" s="111">
        <v>6.4056614999681585E-2</v>
      </c>
      <c r="N4757" s="112">
        <f t="shared" si="149"/>
        <v>-3.3439389424899826</v>
      </c>
    </row>
    <row r="4758" spans="1:14" x14ac:dyDescent="0.25">
      <c r="A4758" s="111" t="s">
        <v>718</v>
      </c>
      <c r="B4758" s="111">
        <f>INDEX(kommuner!C:C,MATCH(_xlfn.NUMBERVALUE(A4758),kommuner!B:B,0))</f>
        <v>3815</v>
      </c>
      <c r="C4758" s="111" t="s">
        <v>127</v>
      </c>
      <c r="D4758" s="111" t="s">
        <v>127</v>
      </c>
      <c r="E4758" s="111" t="s">
        <v>126</v>
      </c>
      <c r="F4758" s="111" t="s">
        <v>172</v>
      </c>
      <c r="G4758" s="111" t="s">
        <v>167</v>
      </c>
      <c r="H4758" s="111" t="s">
        <v>172</v>
      </c>
      <c r="I4758" s="111" t="s">
        <v>167</v>
      </c>
      <c r="J4758" t="str">
        <f t="shared" si="148"/>
        <v>3815SkogMineraljordBarskogImpediment</v>
      </c>
      <c r="K4758" s="111">
        <v>-1.5740166960016819</v>
      </c>
      <c r="L4758" s="111">
        <v>0.85306406685236758</v>
      </c>
      <c r="M4758" s="111">
        <v>6.3979989500968365E-2</v>
      </c>
      <c r="N4758" s="112">
        <f t="shared" si="149"/>
        <v>-0.65697263964834596</v>
      </c>
    </row>
    <row r="4759" spans="1:14" x14ac:dyDescent="0.25">
      <c r="A4759" s="111" t="s">
        <v>718</v>
      </c>
      <c r="B4759" s="111">
        <f>INDEX(kommuner!C:C,MATCH(_xlfn.NUMBERVALUE(A4759),kommuner!B:B,0))</f>
        <v>3815</v>
      </c>
      <c r="C4759" s="111" t="s">
        <v>127</v>
      </c>
      <c r="D4759" s="111" t="s">
        <v>127</v>
      </c>
      <c r="E4759" s="111" t="s">
        <v>126</v>
      </c>
      <c r="F4759" s="111" t="s">
        <v>172</v>
      </c>
      <c r="G4759" s="111" t="s">
        <v>190</v>
      </c>
      <c r="H4759" s="111" t="s">
        <v>172</v>
      </c>
      <c r="I4759" s="111" t="s">
        <v>190</v>
      </c>
      <c r="J4759" t="str">
        <f t="shared" si="148"/>
        <v>3815SkogMineraljordBarskogLav</v>
      </c>
      <c r="K4759" s="111">
        <v>-2.1094741240186856</v>
      </c>
      <c r="L4759" s="111">
        <v>0.85306406685236758</v>
      </c>
      <c r="M4759" s="111">
        <v>6.3979989500968365E-2</v>
      </c>
      <c r="N4759" s="112">
        <f t="shared" si="149"/>
        <v>-1.1924300676653499</v>
      </c>
    </row>
    <row r="4760" spans="1:14" x14ac:dyDescent="0.25">
      <c r="A4760" s="111" t="s">
        <v>718</v>
      </c>
      <c r="B4760" s="111">
        <f>INDEX(kommuner!C:C,MATCH(_xlfn.NUMBERVALUE(A4760),kommuner!B:B,0))</f>
        <v>3815</v>
      </c>
      <c r="C4760" s="111" t="s">
        <v>127</v>
      </c>
      <c r="D4760" s="111" t="s">
        <v>127</v>
      </c>
      <c r="E4760" s="111" t="s">
        <v>126</v>
      </c>
      <c r="F4760" s="111" t="s">
        <v>172</v>
      </c>
      <c r="G4760" s="111" t="s">
        <v>173</v>
      </c>
      <c r="H4760" s="111" t="s">
        <v>172</v>
      </c>
      <c r="I4760" s="111" t="s">
        <v>173</v>
      </c>
      <c r="J4760" t="str">
        <f t="shared" si="148"/>
        <v>3815SkogMineraljordBarskogMiddels</v>
      </c>
      <c r="K4760" s="111">
        <v>-2.8820985952554645</v>
      </c>
      <c r="L4760" s="111">
        <v>0.85306406685236758</v>
      </c>
      <c r="M4760" s="111">
        <v>6.4056614999681585E-2</v>
      </c>
      <c r="N4760" s="112">
        <f t="shared" si="149"/>
        <v>-1.9649779134034155</v>
      </c>
    </row>
    <row r="4761" spans="1:14" x14ac:dyDescent="0.25">
      <c r="A4761" s="111" t="s">
        <v>718</v>
      </c>
      <c r="B4761" s="111">
        <f>INDEX(kommuner!C:C,MATCH(_xlfn.NUMBERVALUE(A4761),kommuner!B:B,0))</f>
        <v>3815</v>
      </c>
      <c r="C4761" s="111" t="s">
        <v>127</v>
      </c>
      <c r="D4761" s="111" t="s">
        <v>127</v>
      </c>
      <c r="E4761" s="111" t="s">
        <v>126</v>
      </c>
      <c r="F4761" s="111" t="s">
        <v>172</v>
      </c>
      <c r="G4761" s="111" t="s">
        <v>186</v>
      </c>
      <c r="H4761" s="111" t="s">
        <v>172</v>
      </c>
      <c r="I4761" s="111" t="s">
        <v>186</v>
      </c>
      <c r="J4761" t="str">
        <f t="shared" si="148"/>
        <v>3815SkogMineraljordBarskogSærs høy</v>
      </c>
      <c r="K4761" s="111">
        <v>0.12072674540874306</v>
      </c>
      <c r="L4761" s="111">
        <v>0.85306406685236758</v>
      </c>
      <c r="M4761" s="111">
        <v>6.4056614999681585E-2</v>
      </c>
      <c r="N4761" s="112">
        <f t="shared" si="149"/>
        <v>1.0378474272607923</v>
      </c>
    </row>
    <row r="4762" spans="1:14" x14ac:dyDescent="0.25">
      <c r="A4762" s="111" t="s">
        <v>718</v>
      </c>
      <c r="B4762" s="111">
        <f>INDEX(kommuner!C:C,MATCH(_xlfn.NUMBERVALUE(A4762),kommuner!B:B,0))</f>
        <v>3815</v>
      </c>
      <c r="C4762" s="111" t="s">
        <v>127</v>
      </c>
      <c r="D4762" s="111" t="s">
        <v>127</v>
      </c>
      <c r="E4762" s="111" t="s">
        <v>126</v>
      </c>
      <c r="F4762" s="111" t="s">
        <v>179</v>
      </c>
      <c r="G4762" s="111" t="s">
        <v>180</v>
      </c>
      <c r="H4762" s="111" t="s">
        <v>179</v>
      </c>
      <c r="I4762" s="111" t="s">
        <v>180</v>
      </c>
      <c r="J4762" t="str">
        <f t="shared" si="148"/>
        <v>3815SkogMineraljordBlandingsskogHøy</v>
      </c>
      <c r="K4762" s="111">
        <v>-8.5703651807373102</v>
      </c>
      <c r="L4762" s="111">
        <v>0.85306406685236758</v>
      </c>
      <c r="M4762" s="111">
        <v>6.3979989500968365E-2</v>
      </c>
      <c r="N4762" s="112">
        <f t="shared" si="149"/>
        <v>-7.6533211243839743</v>
      </c>
    </row>
    <row r="4763" spans="1:14" x14ac:dyDescent="0.25">
      <c r="A4763" s="111" t="s">
        <v>718</v>
      </c>
      <c r="B4763" s="111">
        <f>INDEX(kommuner!C:C,MATCH(_xlfn.NUMBERVALUE(A4763),kommuner!B:B,0))</f>
        <v>3815</v>
      </c>
      <c r="C4763" s="111" t="s">
        <v>127</v>
      </c>
      <c r="D4763" s="111" t="s">
        <v>127</v>
      </c>
      <c r="E4763" s="111" t="s">
        <v>126</v>
      </c>
      <c r="F4763" s="111" t="s">
        <v>179</v>
      </c>
      <c r="G4763" s="111" t="s">
        <v>167</v>
      </c>
      <c r="H4763" s="111" t="s">
        <v>179</v>
      </c>
      <c r="I4763" s="111" t="s">
        <v>167</v>
      </c>
      <c r="J4763" t="str">
        <f t="shared" si="148"/>
        <v>3815SkogMineraljordBlandingsskogImpediment</v>
      </c>
      <c r="K4763" s="111">
        <v>-2.0950685747655116</v>
      </c>
      <c r="L4763" s="111">
        <v>0.85306406685236758</v>
      </c>
      <c r="M4763" s="111">
        <v>6.3979989500968365E-2</v>
      </c>
      <c r="N4763" s="112">
        <f t="shared" si="149"/>
        <v>-1.1780245184121758</v>
      </c>
    </row>
    <row r="4764" spans="1:14" x14ac:dyDescent="0.25">
      <c r="A4764" s="111" t="s">
        <v>718</v>
      </c>
      <c r="B4764" s="111">
        <f>INDEX(kommuner!C:C,MATCH(_xlfn.NUMBERVALUE(A4764),kommuner!B:B,0))</f>
        <v>3815</v>
      </c>
      <c r="C4764" s="111" t="s">
        <v>127</v>
      </c>
      <c r="D4764" s="111" t="s">
        <v>127</v>
      </c>
      <c r="E4764" s="111" t="s">
        <v>126</v>
      </c>
      <c r="F4764" s="111" t="s">
        <v>179</v>
      </c>
      <c r="G4764" s="111" t="s">
        <v>190</v>
      </c>
      <c r="H4764" s="111" t="s">
        <v>179</v>
      </c>
      <c r="I4764" s="111" t="s">
        <v>190</v>
      </c>
      <c r="J4764" t="str">
        <f t="shared" si="148"/>
        <v>3815SkogMineraljordBlandingsskogLav</v>
      </c>
      <c r="K4764" s="111">
        <v>-3.814060654162915</v>
      </c>
      <c r="L4764" s="111">
        <v>0.85306406685236758</v>
      </c>
      <c r="M4764" s="111">
        <v>6.3979989500968365E-2</v>
      </c>
      <c r="N4764" s="112">
        <f t="shared" si="149"/>
        <v>-2.897016597809579</v>
      </c>
    </row>
    <row r="4765" spans="1:14" x14ac:dyDescent="0.25">
      <c r="A4765" s="111" t="s">
        <v>718</v>
      </c>
      <c r="B4765" s="111">
        <f>INDEX(kommuner!C:C,MATCH(_xlfn.NUMBERVALUE(A4765),kommuner!B:B,0))</f>
        <v>3815</v>
      </c>
      <c r="C4765" s="111" t="s">
        <v>127</v>
      </c>
      <c r="D4765" s="111" t="s">
        <v>127</v>
      </c>
      <c r="E4765" s="111" t="s">
        <v>126</v>
      </c>
      <c r="F4765" s="111" t="s">
        <v>179</v>
      </c>
      <c r="G4765" s="111" t="s">
        <v>173</v>
      </c>
      <c r="H4765" s="111" t="s">
        <v>179</v>
      </c>
      <c r="I4765" s="111" t="s">
        <v>173</v>
      </c>
      <c r="J4765" t="str">
        <f t="shared" si="148"/>
        <v>3815SkogMineraljordBlandingsskogMiddels</v>
      </c>
      <c r="K4765" s="111">
        <v>-4.5623521854183373</v>
      </c>
      <c r="L4765" s="111">
        <v>0.85306406685236758</v>
      </c>
      <c r="M4765" s="111">
        <v>6.3979989500968365E-2</v>
      </c>
      <c r="N4765" s="112">
        <f t="shared" si="149"/>
        <v>-3.6453081290650013</v>
      </c>
    </row>
    <row r="4766" spans="1:14" x14ac:dyDescent="0.25">
      <c r="A4766" s="111" t="s">
        <v>718</v>
      </c>
      <c r="B4766" s="111">
        <f>INDEX(kommuner!C:C,MATCH(_xlfn.NUMBERVALUE(A4766),kommuner!B:B,0))</f>
        <v>3815</v>
      </c>
      <c r="C4766" s="111" t="s">
        <v>127</v>
      </c>
      <c r="D4766" s="111" t="s">
        <v>127</v>
      </c>
      <c r="E4766" s="111" t="s">
        <v>126</v>
      </c>
      <c r="F4766" s="111" t="s">
        <v>179</v>
      </c>
      <c r="G4766" s="111" t="s">
        <v>186</v>
      </c>
      <c r="H4766" s="111" t="s">
        <v>179</v>
      </c>
      <c r="I4766" s="111" t="s">
        <v>186</v>
      </c>
      <c r="J4766" t="str">
        <f t="shared" si="148"/>
        <v>3815SkogMineraljordBlandingsskogSærs høy</v>
      </c>
      <c r="K4766" s="111">
        <v>-2.9395925245326562</v>
      </c>
      <c r="L4766" s="111">
        <v>0.85306406685236758</v>
      </c>
      <c r="M4766" s="111">
        <v>6.3979989500968365E-2</v>
      </c>
      <c r="N4766" s="112">
        <f t="shared" si="149"/>
        <v>-2.0225484681793202</v>
      </c>
    </row>
    <row r="4767" spans="1:14" x14ac:dyDescent="0.25">
      <c r="A4767" s="111" t="s">
        <v>718</v>
      </c>
      <c r="B4767" s="111">
        <f>INDEX(kommuner!C:C,MATCH(_xlfn.NUMBERVALUE(A4767),kommuner!B:B,0))</f>
        <v>3815</v>
      </c>
      <c r="C4767" s="111" t="s">
        <v>127</v>
      </c>
      <c r="D4767" s="111" t="s">
        <v>127</v>
      </c>
      <c r="E4767" s="111" t="s">
        <v>126</v>
      </c>
      <c r="F4767" s="111" t="s">
        <v>185</v>
      </c>
      <c r="G4767" s="111" t="s">
        <v>180</v>
      </c>
      <c r="H4767" s="111" t="s">
        <v>185</v>
      </c>
      <c r="I4767" s="111" t="s">
        <v>180</v>
      </c>
      <c r="J4767" t="str">
        <f t="shared" si="148"/>
        <v>3815SkogMineraljordLauvskogHøy</v>
      </c>
      <c r="K4767" s="111">
        <v>-3.6072016095960531</v>
      </c>
      <c r="L4767" s="111">
        <v>0.85306406685236758</v>
      </c>
      <c r="M4767" s="111">
        <v>6.3979989500968365E-2</v>
      </c>
      <c r="N4767" s="112">
        <f t="shared" si="149"/>
        <v>-2.6901575532427171</v>
      </c>
    </row>
    <row r="4768" spans="1:14" x14ac:dyDescent="0.25">
      <c r="A4768" s="111" t="s">
        <v>718</v>
      </c>
      <c r="B4768" s="111">
        <f>INDEX(kommuner!C:C,MATCH(_xlfn.NUMBERVALUE(A4768),kommuner!B:B,0))</f>
        <v>3815</v>
      </c>
      <c r="C4768" s="111" t="s">
        <v>127</v>
      </c>
      <c r="D4768" s="111" t="s">
        <v>127</v>
      </c>
      <c r="E4768" s="111" t="s">
        <v>126</v>
      </c>
      <c r="F4768" s="111" t="s">
        <v>185</v>
      </c>
      <c r="G4768" s="111" t="s">
        <v>167</v>
      </c>
      <c r="H4768" s="111" t="s">
        <v>185</v>
      </c>
      <c r="I4768" s="111" t="s">
        <v>167</v>
      </c>
      <c r="J4768" t="str">
        <f t="shared" si="148"/>
        <v>3815SkogMineraljordLauvskogImpediment</v>
      </c>
      <c r="K4768" s="111">
        <v>-1.1043030228661443</v>
      </c>
      <c r="L4768" s="111">
        <v>0.85306406685236758</v>
      </c>
      <c r="M4768" s="111">
        <v>6.3979989500968365E-2</v>
      </c>
      <c r="N4768" s="112">
        <f t="shared" si="149"/>
        <v>-0.18725896651280841</v>
      </c>
    </row>
    <row r="4769" spans="1:14" x14ac:dyDescent="0.25">
      <c r="A4769" s="111" t="s">
        <v>718</v>
      </c>
      <c r="B4769" s="111">
        <f>INDEX(kommuner!C:C,MATCH(_xlfn.NUMBERVALUE(A4769),kommuner!B:B,0))</f>
        <v>3815</v>
      </c>
      <c r="C4769" s="111" t="s">
        <v>127</v>
      </c>
      <c r="D4769" s="111" t="s">
        <v>127</v>
      </c>
      <c r="E4769" s="111" t="s">
        <v>126</v>
      </c>
      <c r="F4769" s="111" t="s">
        <v>185</v>
      </c>
      <c r="G4769" s="111" t="s">
        <v>190</v>
      </c>
      <c r="H4769" s="111" t="s">
        <v>185</v>
      </c>
      <c r="I4769" s="111" t="s">
        <v>190</v>
      </c>
      <c r="J4769" t="str">
        <f t="shared" si="148"/>
        <v>3815SkogMineraljordLauvskogLav</v>
      </c>
      <c r="K4769" s="111">
        <v>-8.9748170935426599E-2</v>
      </c>
      <c r="L4769" s="111">
        <v>0.85306406685236758</v>
      </c>
      <c r="M4769" s="111">
        <v>6.3979989500968365E-2</v>
      </c>
      <c r="N4769" s="112">
        <f t="shared" si="149"/>
        <v>0.82729588541790933</v>
      </c>
    </row>
    <row r="4770" spans="1:14" x14ac:dyDescent="0.25">
      <c r="A4770" s="111" t="s">
        <v>718</v>
      </c>
      <c r="B4770" s="111">
        <f>INDEX(kommuner!C:C,MATCH(_xlfn.NUMBERVALUE(A4770),kommuner!B:B,0))</f>
        <v>3815</v>
      </c>
      <c r="C4770" s="111" t="s">
        <v>127</v>
      </c>
      <c r="D4770" s="111" t="s">
        <v>127</v>
      </c>
      <c r="E4770" s="111" t="s">
        <v>126</v>
      </c>
      <c r="F4770" s="111" t="s">
        <v>185</v>
      </c>
      <c r="G4770" s="111" t="s">
        <v>173</v>
      </c>
      <c r="H4770" s="111" t="s">
        <v>185</v>
      </c>
      <c r="I4770" s="111" t="s">
        <v>173</v>
      </c>
      <c r="J4770" t="str">
        <f t="shared" si="148"/>
        <v>3815SkogMineraljordLauvskogMiddels</v>
      </c>
      <c r="K4770" s="111">
        <v>-2.4151390344437029</v>
      </c>
      <c r="L4770" s="111">
        <v>0.85306406685236758</v>
      </c>
      <c r="M4770" s="111">
        <v>6.3979989500968365E-2</v>
      </c>
      <c r="N4770" s="112">
        <f t="shared" si="149"/>
        <v>-1.4980949780903672</v>
      </c>
    </row>
    <row r="4771" spans="1:14" x14ac:dyDescent="0.25">
      <c r="A4771" s="111" t="s">
        <v>718</v>
      </c>
      <c r="B4771" s="111">
        <f>INDEX(kommuner!C:C,MATCH(_xlfn.NUMBERVALUE(A4771),kommuner!B:B,0))</f>
        <v>3815</v>
      </c>
      <c r="C4771" s="111" t="s">
        <v>127</v>
      </c>
      <c r="D4771" s="111" t="s">
        <v>127</v>
      </c>
      <c r="E4771" s="111" t="s">
        <v>126</v>
      </c>
      <c r="F4771" s="111" t="s">
        <v>185</v>
      </c>
      <c r="G4771" s="111" t="s">
        <v>186</v>
      </c>
      <c r="H4771" s="111" t="s">
        <v>185</v>
      </c>
      <c r="I4771" s="111" t="s">
        <v>186</v>
      </c>
      <c r="J4771" t="str">
        <f t="shared" si="148"/>
        <v>3815SkogMineraljordLauvskogSærs høy</v>
      </c>
      <c r="K4771" s="111">
        <v>-3.6560473259425113</v>
      </c>
      <c r="L4771" s="111">
        <v>0.85306406685236758</v>
      </c>
      <c r="M4771" s="111">
        <v>6.3979989500968365E-2</v>
      </c>
      <c r="N4771" s="112">
        <f t="shared" si="149"/>
        <v>-2.7390032695891753</v>
      </c>
    </row>
    <row r="4772" spans="1:14" x14ac:dyDescent="0.25">
      <c r="A4772" s="111" t="s">
        <v>718</v>
      </c>
      <c r="B4772" s="111">
        <f>INDEX(kommuner!C:C,MATCH(_xlfn.NUMBERVALUE(A4772),kommuner!B:B,0))</f>
        <v>3815</v>
      </c>
      <c r="C4772" s="111" t="s">
        <v>127</v>
      </c>
      <c r="D4772" s="111" t="s">
        <v>127</v>
      </c>
      <c r="E4772" s="111" t="s">
        <v>123</v>
      </c>
      <c r="F4772" s="111" t="s">
        <v>172</v>
      </c>
      <c r="G4772" s="111" t="s">
        <v>180</v>
      </c>
      <c r="H4772" s="111" t="s">
        <v>172</v>
      </c>
      <c r="I4772" s="111" t="s">
        <v>180</v>
      </c>
      <c r="J4772" t="str">
        <f t="shared" si="148"/>
        <v>3815SkogOrganisk jordBarskogHøy</v>
      </c>
      <c r="K4772" s="111">
        <v>-2.5184559031994138</v>
      </c>
      <c r="L4772" s="111">
        <v>0.92784825435236762</v>
      </c>
      <c r="M4772" s="111">
        <v>0.46518126042825314</v>
      </c>
      <c r="N4772" s="112">
        <f t="shared" si="149"/>
        <v>-1.1254263884187932</v>
      </c>
    </row>
    <row r="4773" spans="1:14" x14ac:dyDescent="0.25">
      <c r="A4773" s="111" t="s">
        <v>718</v>
      </c>
      <c r="B4773" s="111">
        <f>INDEX(kommuner!C:C,MATCH(_xlfn.NUMBERVALUE(A4773),kommuner!B:B,0))</f>
        <v>3815</v>
      </c>
      <c r="C4773" s="111" t="s">
        <v>127</v>
      </c>
      <c r="D4773" s="111" t="s">
        <v>127</v>
      </c>
      <c r="E4773" s="111" t="s">
        <v>123</v>
      </c>
      <c r="F4773" s="111" t="s">
        <v>172</v>
      </c>
      <c r="G4773" s="111" t="s">
        <v>167</v>
      </c>
      <c r="H4773" s="111" t="s">
        <v>172</v>
      </c>
      <c r="I4773" s="111" t="s">
        <v>167</v>
      </c>
      <c r="J4773" t="str">
        <f t="shared" si="148"/>
        <v>3815SkogOrganisk jordBarskogImpediment</v>
      </c>
      <c r="K4773" s="111">
        <v>-0.13011741963904588</v>
      </c>
      <c r="L4773" s="111">
        <v>0.92784825435236762</v>
      </c>
      <c r="M4773" s="111">
        <v>0.46510463492953991</v>
      </c>
      <c r="N4773" s="112">
        <f t="shared" si="149"/>
        <v>1.2628354696428616</v>
      </c>
    </row>
    <row r="4774" spans="1:14" x14ac:dyDescent="0.25">
      <c r="A4774" s="111" t="s">
        <v>718</v>
      </c>
      <c r="B4774" s="111">
        <f>INDEX(kommuner!C:C,MATCH(_xlfn.NUMBERVALUE(A4774),kommuner!B:B,0))</f>
        <v>3815</v>
      </c>
      <c r="C4774" s="111" t="s">
        <v>127</v>
      </c>
      <c r="D4774" s="111" t="s">
        <v>127</v>
      </c>
      <c r="E4774" s="111" t="s">
        <v>123</v>
      </c>
      <c r="F4774" s="111" t="s">
        <v>172</v>
      </c>
      <c r="G4774" s="111" t="s">
        <v>190</v>
      </c>
      <c r="H4774" s="111" t="s">
        <v>172</v>
      </c>
      <c r="I4774" s="111" t="s">
        <v>190</v>
      </c>
      <c r="J4774" t="str">
        <f t="shared" si="148"/>
        <v>3815SkogOrganisk jordBarskogLav</v>
      </c>
      <c r="K4774" s="111">
        <v>-0.50666953101693391</v>
      </c>
      <c r="L4774" s="111">
        <v>0.92784825435236762</v>
      </c>
      <c r="M4774" s="111">
        <v>0.46510463492953991</v>
      </c>
      <c r="N4774" s="112">
        <f t="shared" si="149"/>
        <v>0.88628335826497362</v>
      </c>
    </row>
    <row r="4775" spans="1:14" x14ac:dyDescent="0.25">
      <c r="A4775" s="111" t="s">
        <v>718</v>
      </c>
      <c r="B4775" s="111">
        <f>INDEX(kommuner!C:C,MATCH(_xlfn.NUMBERVALUE(A4775),kommuner!B:B,0))</f>
        <v>3815</v>
      </c>
      <c r="C4775" s="111" t="s">
        <v>127</v>
      </c>
      <c r="D4775" s="111" t="s">
        <v>127</v>
      </c>
      <c r="E4775" s="111" t="s">
        <v>123</v>
      </c>
      <c r="F4775" s="111" t="s">
        <v>172</v>
      </c>
      <c r="G4775" s="111" t="s">
        <v>173</v>
      </c>
      <c r="H4775" s="111" t="s">
        <v>172</v>
      </c>
      <c r="I4775" s="111" t="s">
        <v>173</v>
      </c>
      <c r="J4775" t="str">
        <f t="shared" si="148"/>
        <v>3815SkogOrganisk jordBarskogMiddels</v>
      </c>
      <c r="K4775" s="111">
        <v>-1.5571490961494638</v>
      </c>
      <c r="L4775" s="111">
        <v>0.92784825435236762</v>
      </c>
      <c r="M4775" s="111">
        <v>0.46518126042825314</v>
      </c>
      <c r="N4775" s="112">
        <f t="shared" si="149"/>
        <v>-0.16411958136884308</v>
      </c>
    </row>
    <row r="4776" spans="1:14" x14ac:dyDescent="0.25">
      <c r="A4776" s="111" t="s">
        <v>718</v>
      </c>
      <c r="B4776" s="111">
        <f>INDEX(kommuner!C:C,MATCH(_xlfn.NUMBERVALUE(A4776),kommuner!B:B,0))</f>
        <v>3815</v>
      </c>
      <c r="C4776" s="111" t="s">
        <v>127</v>
      </c>
      <c r="D4776" s="111" t="s">
        <v>127</v>
      </c>
      <c r="E4776" s="111" t="s">
        <v>123</v>
      </c>
      <c r="F4776" s="111" t="s">
        <v>172</v>
      </c>
      <c r="G4776" s="111" t="s">
        <v>186</v>
      </c>
      <c r="H4776" s="111" t="s">
        <v>172</v>
      </c>
      <c r="I4776" s="111" t="s">
        <v>186</v>
      </c>
      <c r="J4776" t="str">
        <f t="shared" si="148"/>
        <v>3815SkogOrganisk jordBarskogSærs høy</v>
      </c>
      <c r="K4776" s="111">
        <v>2.5548655235722699</v>
      </c>
      <c r="L4776" s="111">
        <v>0.92784825435236762</v>
      </c>
      <c r="M4776" s="111">
        <v>0.46518126042825314</v>
      </c>
      <c r="N4776" s="112">
        <f t="shared" si="149"/>
        <v>3.9478950383528906</v>
      </c>
    </row>
    <row r="4777" spans="1:14" x14ac:dyDescent="0.25">
      <c r="A4777" s="111" t="s">
        <v>718</v>
      </c>
      <c r="B4777" s="111">
        <f>INDEX(kommuner!C:C,MATCH(_xlfn.NUMBERVALUE(A4777),kommuner!B:B,0))</f>
        <v>3815</v>
      </c>
      <c r="C4777" s="111" t="s">
        <v>127</v>
      </c>
      <c r="D4777" s="111" t="s">
        <v>127</v>
      </c>
      <c r="E4777" s="111" t="s">
        <v>123</v>
      </c>
      <c r="F4777" s="111" t="s">
        <v>179</v>
      </c>
      <c r="G4777" s="111" t="s">
        <v>180</v>
      </c>
      <c r="H4777" s="111" t="s">
        <v>179</v>
      </c>
      <c r="I4777" s="111" t="s">
        <v>180</v>
      </c>
      <c r="J4777" t="str">
        <f t="shared" si="148"/>
        <v>3815SkogOrganisk jordBlandingsskogHøy</v>
      </c>
      <c r="K4777" s="111">
        <v>-5.5554344456832343</v>
      </c>
      <c r="L4777" s="111">
        <v>0.92784825435236762</v>
      </c>
      <c r="M4777" s="111">
        <v>0.46510463492953991</v>
      </c>
      <c r="N4777" s="112">
        <f t="shared" si="149"/>
        <v>-4.1624815564013264</v>
      </c>
    </row>
    <row r="4778" spans="1:14" x14ac:dyDescent="0.25">
      <c r="A4778" s="111" t="s">
        <v>718</v>
      </c>
      <c r="B4778" s="111">
        <f>INDEX(kommuner!C:C,MATCH(_xlfn.NUMBERVALUE(A4778),kommuner!B:B,0))</f>
        <v>3815</v>
      </c>
      <c r="C4778" s="111" t="s">
        <v>127</v>
      </c>
      <c r="D4778" s="111" t="s">
        <v>127</v>
      </c>
      <c r="E4778" s="111" t="s">
        <v>123</v>
      </c>
      <c r="F4778" s="111" t="s">
        <v>179</v>
      </c>
      <c r="G4778" s="111" t="s">
        <v>167</v>
      </c>
      <c r="H4778" s="111" t="s">
        <v>179</v>
      </c>
      <c r="I4778" s="111" t="s">
        <v>167</v>
      </c>
      <c r="J4778" t="str">
        <f t="shared" si="148"/>
        <v>3815SkogOrganisk jordBlandingsskogImpediment</v>
      </c>
      <c r="K4778" s="111">
        <v>-0.28586344175800005</v>
      </c>
      <c r="L4778" s="111">
        <v>0.92784825435236762</v>
      </c>
      <c r="M4778" s="111">
        <v>0.46510463492953991</v>
      </c>
      <c r="N4778" s="112">
        <f t="shared" si="149"/>
        <v>1.1070894475239075</v>
      </c>
    </row>
    <row r="4779" spans="1:14" x14ac:dyDescent="0.25">
      <c r="A4779" s="111" t="s">
        <v>718</v>
      </c>
      <c r="B4779" s="111">
        <f>INDEX(kommuner!C:C,MATCH(_xlfn.NUMBERVALUE(A4779),kommuner!B:B,0))</f>
        <v>3815</v>
      </c>
      <c r="C4779" s="111" t="s">
        <v>127</v>
      </c>
      <c r="D4779" s="111" t="s">
        <v>127</v>
      </c>
      <c r="E4779" s="111" t="s">
        <v>123</v>
      </c>
      <c r="F4779" s="111" t="s">
        <v>179</v>
      </c>
      <c r="G4779" s="111" t="s">
        <v>190</v>
      </c>
      <c r="H4779" s="111" t="s">
        <v>179</v>
      </c>
      <c r="I4779" s="111" t="s">
        <v>190</v>
      </c>
      <c r="J4779" t="str">
        <f t="shared" si="148"/>
        <v>3815SkogOrganisk jordBlandingsskogLav</v>
      </c>
      <c r="K4779" s="111">
        <v>-1.2347339377887629</v>
      </c>
      <c r="L4779" s="111">
        <v>0.92784825435236762</v>
      </c>
      <c r="M4779" s="111">
        <v>0.46510463492953991</v>
      </c>
      <c r="N4779" s="112">
        <f t="shared" si="149"/>
        <v>0.15821895149314458</v>
      </c>
    </row>
    <row r="4780" spans="1:14" x14ac:dyDescent="0.25">
      <c r="A4780" s="111" t="s">
        <v>718</v>
      </c>
      <c r="B4780" s="111">
        <f>INDEX(kommuner!C:C,MATCH(_xlfn.NUMBERVALUE(A4780),kommuner!B:B,0))</f>
        <v>3815</v>
      </c>
      <c r="C4780" s="111" t="s">
        <v>127</v>
      </c>
      <c r="D4780" s="111" t="s">
        <v>127</v>
      </c>
      <c r="E4780" s="111" t="s">
        <v>123</v>
      </c>
      <c r="F4780" s="111" t="s">
        <v>179</v>
      </c>
      <c r="G4780" s="111" t="s">
        <v>173</v>
      </c>
      <c r="H4780" s="111" t="s">
        <v>179</v>
      </c>
      <c r="I4780" s="111" t="s">
        <v>173</v>
      </c>
      <c r="J4780" t="str">
        <f t="shared" si="148"/>
        <v>3815SkogOrganisk jordBlandingsskogMiddels</v>
      </c>
      <c r="K4780" s="111">
        <v>-2.4239591752717748</v>
      </c>
      <c r="L4780" s="111">
        <v>0.92784825435236762</v>
      </c>
      <c r="M4780" s="111">
        <v>0.46510463492953991</v>
      </c>
      <c r="N4780" s="112">
        <f t="shared" si="149"/>
        <v>-1.0310062859898674</v>
      </c>
    </row>
    <row r="4781" spans="1:14" x14ac:dyDescent="0.25">
      <c r="A4781" s="111" t="s">
        <v>718</v>
      </c>
      <c r="B4781" s="111">
        <f>INDEX(kommuner!C:C,MATCH(_xlfn.NUMBERVALUE(A4781),kommuner!B:B,0))</f>
        <v>3815</v>
      </c>
      <c r="C4781" s="111" t="s">
        <v>127</v>
      </c>
      <c r="D4781" s="111" t="s">
        <v>127</v>
      </c>
      <c r="E4781" s="111" t="s">
        <v>123</v>
      </c>
      <c r="F4781" s="111" t="s">
        <v>179</v>
      </c>
      <c r="G4781" s="111" t="s">
        <v>186</v>
      </c>
      <c r="H4781" s="111" t="s">
        <v>179</v>
      </c>
      <c r="I4781" s="111" t="s">
        <v>186</v>
      </c>
      <c r="J4781" t="str">
        <f t="shared" si="148"/>
        <v>3815SkogOrganisk jordBlandingsskogSærs høy</v>
      </c>
      <c r="K4781" s="111">
        <v>-1.5726115302258048</v>
      </c>
      <c r="L4781" s="111">
        <v>0.92784825435236762</v>
      </c>
      <c r="M4781" s="111">
        <v>0.46510463492953991</v>
      </c>
      <c r="N4781" s="112">
        <f t="shared" si="149"/>
        <v>-0.17965864094389727</v>
      </c>
    </row>
    <row r="4782" spans="1:14" x14ac:dyDescent="0.25">
      <c r="A4782" s="111" t="s">
        <v>718</v>
      </c>
      <c r="B4782" s="111">
        <f>INDEX(kommuner!C:C,MATCH(_xlfn.NUMBERVALUE(A4782),kommuner!B:B,0))</f>
        <v>3815</v>
      </c>
      <c r="C4782" s="111" t="s">
        <v>127</v>
      </c>
      <c r="D4782" s="111" t="s">
        <v>127</v>
      </c>
      <c r="E4782" s="111" t="s">
        <v>123</v>
      </c>
      <c r="F4782" s="111" t="s">
        <v>185</v>
      </c>
      <c r="G4782" s="111" t="s">
        <v>180</v>
      </c>
      <c r="H4782" s="111" t="s">
        <v>185</v>
      </c>
      <c r="I4782" s="111" t="s">
        <v>180</v>
      </c>
      <c r="J4782" t="str">
        <f t="shared" si="148"/>
        <v>3815SkogOrganisk jordLauvskogHøy</v>
      </c>
      <c r="K4782" s="111">
        <v>-1.9913688882377358</v>
      </c>
      <c r="L4782" s="111">
        <v>0.92784825435236762</v>
      </c>
      <c r="M4782" s="111">
        <v>0.46510463492953991</v>
      </c>
      <c r="N4782" s="112">
        <f t="shared" si="149"/>
        <v>-0.59841599895582831</v>
      </c>
    </row>
    <row r="4783" spans="1:14" x14ac:dyDescent="0.25">
      <c r="A4783" s="111" t="s">
        <v>718</v>
      </c>
      <c r="B4783" s="111">
        <f>INDEX(kommuner!C:C,MATCH(_xlfn.NUMBERVALUE(A4783),kommuner!B:B,0))</f>
        <v>3815</v>
      </c>
      <c r="C4783" s="111" t="s">
        <v>127</v>
      </c>
      <c r="D4783" s="111" t="s">
        <v>127</v>
      </c>
      <c r="E4783" s="111" t="s">
        <v>123</v>
      </c>
      <c r="F4783" s="111" t="s">
        <v>185</v>
      </c>
      <c r="G4783" s="111" t="s">
        <v>167</v>
      </c>
      <c r="H4783" s="111" t="s">
        <v>185</v>
      </c>
      <c r="I4783" s="111" t="s">
        <v>167</v>
      </c>
      <c r="J4783" t="str">
        <f t="shared" si="148"/>
        <v>3815SkogOrganisk jordLauvskogImpediment</v>
      </c>
      <c r="K4783" s="111">
        <v>0.35000626494250675</v>
      </c>
      <c r="L4783" s="111">
        <v>0.92784825435236762</v>
      </c>
      <c r="M4783" s="111">
        <v>0.46510463492953991</v>
      </c>
      <c r="N4783" s="112">
        <f t="shared" si="149"/>
        <v>1.7429591542244141</v>
      </c>
    </row>
    <row r="4784" spans="1:14" x14ac:dyDescent="0.25">
      <c r="A4784" s="111" t="s">
        <v>718</v>
      </c>
      <c r="B4784" s="111">
        <f>INDEX(kommuner!C:C,MATCH(_xlfn.NUMBERVALUE(A4784),kommuner!B:B,0))</f>
        <v>3815</v>
      </c>
      <c r="C4784" s="111" t="s">
        <v>127</v>
      </c>
      <c r="D4784" s="111" t="s">
        <v>127</v>
      </c>
      <c r="E4784" s="111" t="s">
        <v>123</v>
      </c>
      <c r="F4784" s="111" t="s">
        <v>185</v>
      </c>
      <c r="G4784" s="111" t="s">
        <v>190</v>
      </c>
      <c r="H4784" s="111" t="s">
        <v>185</v>
      </c>
      <c r="I4784" s="111" t="s">
        <v>190</v>
      </c>
      <c r="J4784" t="str">
        <f t="shared" si="148"/>
        <v>3815SkogOrganisk jordLauvskogLav</v>
      </c>
      <c r="K4784" s="111">
        <v>1.1144075558526714</v>
      </c>
      <c r="L4784" s="111">
        <v>0.92784825435236762</v>
      </c>
      <c r="M4784" s="111">
        <v>0.46510463492953991</v>
      </c>
      <c r="N4784" s="112">
        <f t="shared" si="149"/>
        <v>2.5073604451345788</v>
      </c>
    </row>
    <row r="4785" spans="1:14" x14ac:dyDescent="0.25">
      <c r="A4785" s="111" t="s">
        <v>718</v>
      </c>
      <c r="B4785" s="111">
        <f>INDEX(kommuner!C:C,MATCH(_xlfn.NUMBERVALUE(A4785),kommuner!B:B,0))</f>
        <v>3815</v>
      </c>
      <c r="C4785" s="111" t="s">
        <v>127</v>
      </c>
      <c r="D4785" s="111" t="s">
        <v>127</v>
      </c>
      <c r="E4785" s="111" t="s">
        <v>123</v>
      </c>
      <c r="F4785" s="111" t="s">
        <v>185</v>
      </c>
      <c r="G4785" s="111" t="s">
        <v>173</v>
      </c>
      <c r="H4785" s="111" t="s">
        <v>185</v>
      </c>
      <c r="I4785" s="111" t="s">
        <v>173</v>
      </c>
      <c r="J4785" t="str">
        <f t="shared" si="148"/>
        <v>3815SkogOrganisk jordLauvskogMiddels</v>
      </c>
      <c r="K4785" s="111">
        <v>-0.62664468270982987</v>
      </c>
      <c r="L4785" s="111">
        <v>0.92784825435236762</v>
      </c>
      <c r="M4785" s="111">
        <v>0.46510463492953991</v>
      </c>
      <c r="N4785" s="112">
        <f t="shared" si="149"/>
        <v>0.76630820657207765</v>
      </c>
    </row>
    <row r="4786" spans="1:14" x14ac:dyDescent="0.25">
      <c r="A4786" s="111" t="s">
        <v>718</v>
      </c>
      <c r="B4786" s="111">
        <f>INDEX(kommuner!C:C,MATCH(_xlfn.NUMBERVALUE(A4786),kommuner!B:B,0))</f>
        <v>3815</v>
      </c>
      <c r="C4786" s="111" t="s">
        <v>127</v>
      </c>
      <c r="D4786" s="111" t="s">
        <v>127</v>
      </c>
      <c r="E4786" s="111" t="s">
        <v>123</v>
      </c>
      <c r="F4786" s="111" t="s">
        <v>185</v>
      </c>
      <c r="G4786" s="111" t="s">
        <v>186</v>
      </c>
      <c r="H4786" s="111" t="s">
        <v>185</v>
      </c>
      <c r="I4786" s="111" t="s">
        <v>186</v>
      </c>
      <c r="J4786" t="str">
        <f t="shared" si="148"/>
        <v>3815SkogOrganisk jordLauvskogSærs høy</v>
      </c>
      <c r="K4786" s="111">
        <v>-1.8997279926091779</v>
      </c>
      <c r="L4786" s="111">
        <v>0.92784825435236762</v>
      </c>
      <c r="M4786" s="111">
        <v>0.46510463492953991</v>
      </c>
      <c r="N4786" s="112">
        <f t="shared" si="149"/>
        <v>-0.50677510332727038</v>
      </c>
    </row>
    <row r="4787" spans="1:14" x14ac:dyDescent="0.25">
      <c r="A4787" s="111" t="s">
        <v>718</v>
      </c>
      <c r="B4787" s="111">
        <f>INDEX(kommuner!C:C,MATCH(_xlfn.NUMBERVALUE(A4787),kommuner!B:B,0))</f>
        <v>3815</v>
      </c>
      <c r="C4787" s="111" t="s">
        <v>83</v>
      </c>
      <c r="D4787" s="111" t="s">
        <v>83</v>
      </c>
      <c r="E4787" s="111" t="s">
        <v>126</v>
      </c>
      <c r="F4787" s="111" t="s">
        <v>139</v>
      </c>
      <c r="G4787" s="111" t="s">
        <v>139</v>
      </c>
      <c r="H4787" s="111" t="s">
        <v>139</v>
      </c>
      <c r="I4787" s="111" t="s">
        <v>139</v>
      </c>
      <c r="J4787" t="str">
        <f t="shared" si="148"/>
        <v>3815Utbygd arealMineraljord</v>
      </c>
      <c r="K4787" s="111">
        <v>0.42279414509845159</v>
      </c>
      <c r="L4787" s="111">
        <v>0</v>
      </c>
      <c r="M4787" s="111">
        <v>1.303047089454229E-2</v>
      </c>
      <c r="N4787" s="112">
        <f t="shared" si="149"/>
        <v>0.43582461599299388</v>
      </c>
    </row>
    <row r="4788" spans="1:14" x14ac:dyDescent="0.25">
      <c r="A4788" s="111" t="s">
        <v>718</v>
      </c>
      <c r="B4788" s="111">
        <f>INDEX(kommuner!C:C,MATCH(_xlfn.NUMBERVALUE(A4788),kommuner!B:B,0))</f>
        <v>3815</v>
      </c>
      <c r="C4788" s="111" t="s">
        <v>83</v>
      </c>
      <c r="D4788" s="111" t="s">
        <v>83</v>
      </c>
      <c r="E4788" s="111" t="s">
        <v>123</v>
      </c>
      <c r="F4788" s="111" t="s">
        <v>139</v>
      </c>
      <c r="G4788" s="111" t="s">
        <v>139</v>
      </c>
      <c r="H4788" s="111" t="s">
        <v>139</v>
      </c>
      <c r="I4788" s="111" t="s">
        <v>139</v>
      </c>
      <c r="J4788" t="str">
        <f t="shared" si="148"/>
        <v>3815Utbygd arealOrganisk jord</v>
      </c>
      <c r="K4788" s="111">
        <v>29.011421395201612</v>
      </c>
      <c r="L4788" s="111">
        <v>0</v>
      </c>
      <c r="M4788" s="111">
        <v>1.303047089454229E-2</v>
      </c>
      <c r="N4788" s="112">
        <f t="shared" si="149"/>
        <v>29.024451866096154</v>
      </c>
    </row>
    <row r="4789" spans="1:14" x14ac:dyDescent="0.25">
      <c r="A4789" s="111" t="s">
        <v>718</v>
      </c>
      <c r="B4789" s="111">
        <f>INDEX(kommuner!C:C,MATCH(_xlfn.NUMBERVALUE(A4789),kommuner!B:B,0))</f>
        <v>3815</v>
      </c>
      <c r="C4789" s="111" t="s">
        <v>181</v>
      </c>
      <c r="D4789" s="111" t="s">
        <v>181</v>
      </c>
      <c r="E4789" s="111" t="s">
        <v>123</v>
      </c>
      <c r="F4789" s="111" t="s">
        <v>139</v>
      </c>
      <c r="G4789" s="111" t="s">
        <v>139</v>
      </c>
      <c r="H4789" s="111" t="s">
        <v>139</v>
      </c>
      <c r="I4789" s="111" t="s">
        <v>139</v>
      </c>
      <c r="J4789" t="str">
        <f t="shared" si="148"/>
        <v>3815Vann og myrOrganisk jord</v>
      </c>
      <c r="K4789" s="111">
        <v>-0.31088998224577308</v>
      </c>
      <c r="L4789" s="111">
        <v>0</v>
      </c>
      <c r="M4789" s="111">
        <v>0</v>
      </c>
      <c r="N4789" s="112">
        <f t="shared" si="149"/>
        <v>-0.31088998224577308</v>
      </c>
    </row>
    <row r="4790" spans="1:14" x14ac:dyDescent="0.25">
      <c r="A4790" s="111" t="s">
        <v>719</v>
      </c>
      <c r="B4790" s="111">
        <f>INDEX(kommuner!C:C,MATCH(_xlfn.NUMBERVALUE(A4790),kommuner!B:B,0))</f>
        <v>3816</v>
      </c>
      <c r="C4790" s="111" t="s">
        <v>82</v>
      </c>
      <c r="D4790" s="111" t="s">
        <v>82</v>
      </c>
      <c r="E4790" s="111" t="s">
        <v>126</v>
      </c>
      <c r="F4790" s="111" t="s">
        <v>139</v>
      </c>
      <c r="G4790" s="111" t="s">
        <v>139</v>
      </c>
      <c r="H4790" s="111" t="s">
        <v>139</v>
      </c>
      <c r="I4790" s="111" t="s">
        <v>139</v>
      </c>
      <c r="J4790" t="str">
        <f t="shared" si="148"/>
        <v>3816Annen utmarkMineraljord</v>
      </c>
      <c r="K4790" s="111">
        <v>-0.16852781479621071</v>
      </c>
      <c r="L4790" s="111">
        <v>0</v>
      </c>
      <c r="M4790" s="111">
        <v>0</v>
      </c>
      <c r="N4790" s="112">
        <f t="shared" si="149"/>
        <v>-0.16852781479621071</v>
      </c>
    </row>
    <row r="4791" spans="1:14" x14ac:dyDescent="0.25">
      <c r="A4791" s="111" t="s">
        <v>719</v>
      </c>
      <c r="B4791" s="111">
        <f>INDEX(kommuner!C:C,MATCH(_xlfn.NUMBERVALUE(A4791),kommuner!B:B,0))</f>
        <v>3816</v>
      </c>
      <c r="C4791" s="111" t="s">
        <v>121</v>
      </c>
      <c r="D4791" s="111" t="s">
        <v>121</v>
      </c>
      <c r="E4791" s="111" t="s">
        <v>126</v>
      </c>
      <c r="F4791" s="111" t="s">
        <v>139</v>
      </c>
      <c r="G4791" s="111" t="s">
        <v>139</v>
      </c>
      <c r="H4791" s="111" t="s">
        <v>139</v>
      </c>
      <c r="I4791" s="111" t="s">
        <v>139</v>
      </c>
      <c r="J4791" t="str">
        <f t="shared" si="148"/>
        <v>3816BeiteMineraljord</v>
      </c>
      <c r="K4791" s="111">
        <v>-0.43305842942580308</v>
      </c>
      <c r="L4791" s="111">
        <v>0</v>
      </c>
      <c r="M4791" s="111">
        <v>1.2448711246839999E-7</v>
      </c>
      <c r="N4791" s="112">
        <f t="shared" si="149"/>
        <v>-0.43305830493869063</v>
      </c>
    </row>
    <row r="4792" spans="1:14" x14ac:dyDescent="0.25">
      <c r="A4792" s="111" t="s">
        <v>719</v>
      </c>
      <c r="B4792" s="111">
        <f>INDEX(kommuner!C:C,MATCH(_xlfn.NUMBERVALUE(A4792),kommuner!B:B,0))</f>
        <v>3816</v>
      </c>
      <c r="C4792" s="111" t="s">
        <v>121</v>
      </c>
      <c r="D4792" s="111" t="s">
        <v>121</v>
      </c>
      <c r="E4792" s="111" t="s">
        <v>123</v>
      </c>
      <c r="F4792" s="111" t="s">
        <v>139</v>
      </c>
      <c r="G4792" s="111" t="s">
        <v>139</v>
      </c>
      <c r="H4792" s="111" t="s">
        <v>139</v>
      </c>
      <c r="I4792" s="111" t="s">
        <v>139</v>
      </c>
      <c r="J4792" t="str">
        <f t="shared" si="148"/>
        <v>3816BeiteOrganisk jord</v>
      </c>
      <c r="K4792" s="111">
        <v>12.077525935985037</v>
      </c>
      <c r="L4792" s="111">
        <v>1.6412500000000001</v>
      </c>
      <c r="M4792" s="111">
        <v>0</v>
      </c>
      <c r="N4792" s="112">
        <f t="shared" si="149"/>
        <v>13.718775935985036</v>
      </c>
    </row>
    <row r="4793" spans="1:14" x14ac:dyDescent="0.25">
      <c r="A4793" s="111" t="s">
        <v>719</v>
      </c>
      <c r="B4793" s="111">
        <f>INDEX(kommuner!C:C,MATCH(_xlfn.NUMBERVALUE(A4793),kommuner!B:B,0))</f>
        <v>3816</v>
      </c>
      <c r="C4793" s="111" t="s">
        <v>84</v>
      </c>
      <c r="D4793" s="111" t="s">
        <v>84</v>
      </c>
      <c r="E4793" s="111" t="s">
        <v>126</v>
      </c>
      <c r="F4793" s="111" t="s">
        <v>139</v>
      </c>
      <c r="G4793" s="111" t="s">
        <v>139</v>
      </c>
      <c r="H4793" s="111" t="s">
        <v>139</v>
      </c>
      <c r="I4793" s="111" t="s">
        <v>139</v>
      </c>
      <c r="J4793" t="str">
        <f t="shared" si="148"/>
        <v>3816Dyrket markMineraljord</v>
      </c>
      <c r="K4793" s="111">
        <v>-0.16231651338179201</v>
      </c>
      <c r="L4793" s="111">
        <v>0</v>
      </c>
      <c r="M4793" s="111">
        <v>0</v>
      </c>
      <c r="N4793" s="112">
        <f t="shared" si="149"/>
        <v>-0.16231651338179201</v>
      </c>
    </row>
    <row r="4794" spans="1:14" x14ac:dyDescent="0.25">
      <c r="A4794" s="111" t="s">
        <v>719</v>
      </c>
      <c r="B4794" s="111">
        <f>INDEX(kommuner!C:C,MATCH(_xlfn.NUMBERVALUE(A4794),kommuner!B:B,0))</f>
        <v>3816</v>
      </c>
      <c r="C4794" s="111" t="s">
        <v>84</v>
      </c>
      <c r="D4794" s="111" t="s">
        <v>84</v>
      </c>
      <c r="E4794" s="111" t="s">
        <v>123</v>
      </c>
      <c r="F4794" s="111" t="s">
        <v>139</v>
      </c>
      <c r="G4794" s="111" t="s">
        <v>139</v>
      </c>
      <c r="H4794" s="111" t="s">
        <v>139</v>
      </c>
      <c r="I4794" s="111" t="s">
        <v>139</v>
      </c>
      <c r="J4794" t="str">
        <f t="shared" si="148"/>
        <v>3816Dyrket markOrganisk jord</v>
      </c>
      <c r="K4794" s="111">
        <v>28.726149366675592</v>
      </c>
      <c r="L4794" s="111">
        <v>1.45625</v>
      </c>
      <c r="M4794" s="111">
        <v>0</v>
      </c>
      <c r="N4794" s="112">
        <f t="shared" si="149"/>
        <v>30.182399366675593</v>
      </c>
    </row>
    <row r="4795" spans="1:14" x14ac:dyDescent="0.25">
      <c r="A4795" s="111" t="s">
        <v>719</v>
      </c>
      <c r="B4795" s="111">
        <f>INDEX(kommuner!C:C,MATCH(_xlfn.NUMBERVALUE(A4795),kommuner!B:B,0))</f>
        <v>3816</v>
      </c>
      <c r="C4795" s="111" t="s">
        <v>127</v>
      </c>
      <c r="D4795" s="111" t="s">
        <v>127</v>
      </c>
      <c r="E4795" s="111" t="s">
        <v>126</v>
      </c>
      <c r="F4795" s="111" t="s">
        <v>172</v>
      </c>
      <c r="G4795" s="111" t="s">
        <v>180</v>
      </c>
      <c r="H4795" s="111" t="s">
        <v>172</v>
      </c>
      <c r="I4795" s="111" t="s">
        <v>180</v>
      </c>
      <c r="J4795" t="str">
        <f t="shared" si="148"/>
        <v>3816SkogMineraljordBarskogHøy</v>
      </c>
      <c r="K4795" s="111">
        <v>-4.2610596243420318</v>
      </c>
      <c r="L4795" s="111">
        <v>0.85306406685236758</v>
      </c>
      <c r="M4795" s="111">
        <v>6.4056614999681585E-2</v>
      </c>
      <c r="N4795" s="112">
        <f t="shared" si="149"/>
        <v>-3.3439389424899826</v>
      </c>
    </row>
    <row r="4796" spans="1:14" x14ac:dyDescent="0.25">
      <c r="A4796" s="111" t="s">
        <v>719</v>
      </c>
      <c r="B4796" s="111">
        <f>INDEX(kommuner!C:C,MATCH(_xlfn.NUMBERVALUE(A4796),kommuner!B:B,0))</f>
        <v>3816</v>
      </c>
      <c r="C4796" s="111" t="s">
        <v>127</v>
      </c>
      <c r="D4796" s="111" t="s">
        <v>127</v>
      </c>
      <c r="E4796" s="111" t="s">
        <v>126</v>
      </c>
      <c r="F4796" s="111" t="s">
        <v>172</v>
      </c>
      <c r="G4796" s="111" t="s">
        <v>167</v>
      </c>
      <c r="H4796" s="111" t="s">
        <v>172</v>
      </c>
      <c r="I4796" s="111" t="s">
        <v>167</v>
      </c>
      <c r="J4796" t="str">
        <f t="shared" si="148"/>
        <v>3816SkogMineraljordBarskogImpediment</v>
      </c>
      <c r="K4796" s="111">
        <v>-1.5740166960016819</v>
      </c>
      <c r="L4796" s="111">
        <v>0.85306406685236758</v>
      </c>
      <c r="M4796" s="111">
        <v>6.3979989500968365E-2</v>
      </c>
      <c r="N4796" s="112">
        <f t="shared" si="149"/>
        <v>-0.65697263964834596</v>
      </c>
    </row>
    <row r="4797" spans="1:14" x14ac:dyDescent="0.25">
      <c r="A4797" s="111" t="s">
        <v>719</v>
      </c>
      <c r="B4797" s="111">
        <f>INDEX(kommuner!C:C,MATCH(_xlfn.NUMBERVALUE(A4797),kommuner!B:B,0))</f>
        <v>3816</v>
      </c>
      <c r="C4797" s="111" t="s">
        <v>127</v>
      </c>
      <c r="D4797" s="111" t="s">
        <v>127</v>
      </c>
      <c r="E4797" s="111" t="s">
        <v>126</v>
      </c>
      <c r="F4797" s="111" t="s">
        <v>172</v>
      </c>
      <c r="G4797" s="111" t="s">
        <v>190</v>
      </c>
      <c r="H4797" s="111" t="s">
        <v>172</v>
      </c>
      <c r="I4797" s="111" t="s">
        <v>190</v>
      </c>
      <c r="J4797" t="str">
        <f t="shared" si="148"/>
        <v>3816SkogMineraljordBarskogLav</v>
      </c>
      <c r="K4797" s="111">
        <v>-2.1094741240186856</v>
      </c>
      <c r="L4797" s="111">
        <v>0.85306406685236758</v>
      </c>
      <c r="M4797" s="111">
        <v>6.3979989500968365E-2</v>
      </c>
      <c r="N4797" s="112">
        <f t="shared" si="149"/>
        <v>-1.1924300676653499</v>
      </c>
    </row>
    <row r="4798" spans="1:14" x14ac:dyDescent="0.25">
      <c r="A4798" s="111" t="s">
        <v>719</v>
      </c>
      <c r="B4798" s="111">
        <f>INDEX(kommuner!C:C,MATCH(_xlfn.NUMBERVALUE(A4798),kommuner!B:B,0))</f>
        <v>3816</v>
      </c>
      <c r="C4798" s="111" t="s">
        <v>127</v>
      </c>
      <c r="D4798" s="111" t="s">
        <v>127</v>
      </c>
      <c r="E4798" s="111" t="s">
        <v>126</v>
      </c>
      <c r="F4798" s="111" t="s">
        <v>172</v>
      </c>
      <c r="G4798" s="111" t="s">
        <v>173</v>
      </c>
      <c r="H4798" s="111" t="s">
        <v>172</v>
      </c>
      <c r="I4798" s="111" t="s">
        <v>173</v>
      </c>
      <c r="J4798" t="str">
        <f t="shared" si="148"/>
        <v>3816SkogMineraljordBarskogMiddels</v>
      </c>
      <c r="K4798" s="111">
        <v>-2.8820985952554645</v>
      </c>
      <c r="L4798" s="111">
        <v>0.85306406685236758</v>
      </c>
      <c r="M4798" s="111">
        <v>6.4056614999681585E-2</v>
      </c>
      <c r="N4798" s="112">
        <f t="shared" si="149"/>
        <v>-1.9649779134034155</v>
      </c>
    </row>
    <row r="4799" spans="1:14" x14ac:dyDescent="0.25">
      <c r="A4799" s="111" t="s">
        <v>719</v>
      </c>
      <c r="B4799" s="111">
        <f>INDEX(kommuner!C:C,MATCH(_xlfn.NUMBERVALUE(A4799),kommuner!B:B,0))</f>
        <v>3816</v>
      </c>
      <c r="C4799" s="111" t="s">
        <v>127</v>
      </c>
      <c r="D4799" s="111" t="s">
        <v>127</v>
      </c>
      <c r="E4799" s="111" t="s">
        <v>126</v>
      </c>
      <c r="F4799" s="111" t="s">
        <v>172</v>
      </c>
      <c r="G4799" s="111" t="s">
        <v>186</v>
      </c>
      <c r="H4799" s="111" t="s">
        <v>172</v>
      </c>
      <c r="I4799" s="111" t="s">
        <v>186</v>
      </c>
      <c r="J4799" t="str">
        <f t="shared" si="148"/>
        <v>3816SkogMineraljordBarskogSærs høy</v>
      </c>
      <c r="K4799" s="111">
        <v>0.12072674540874306</v>
      </c>
      <c r="L4799" s="111">
        <v>0.85306406685236758</v>
      </c>
      <c r="M4799" s="111">
        <v>6.4056614999681585E-2</v>
      </c>
      <c r="N4799" s="112">
        <f t="shared" si="149"/>
        <v>1.0378474272607923</v>
      </c>
    </row>
    <row r="4800" spans="1:14" x14ac:dyDescent="0.25">
      <c r="A4800" s="111" t="s">
        <v>719</v>
      </c>
      <c r="B4800" s="111">
        <f>INDEX(kommuner!C:C,MATCH(_xlfn.NUMBERVALUE(A4800),kommuner!B:B,0))</f>
        <v>3816</v>
      </c>
      <c r="C4800" s="111" t="s">
        <v>127</v>
      </c>
      <c r="D4800" s="111" t="s">
        <v>127</v>
      </c>
      <c r="E4800" s="111" t="s">
        <v>126</v>
      </c>
      <c r="F4800" s="111" t="s">
        <v>179</v>
      </c>
      <c r="G4800" s="111" t="s">
        <v>180</v>
      </c>
      <c r="H4800" s="111" t="s">
        <v>179</v>
      </c>
      <c r="I4800" s="111" t="s">
        <v>180</v>
      </c>
      <c r="J4800" t="str">
        <f t="shared" si="148"/>
        <v>3816SkogMineraljordBlandingsskogHøy</v>
      </c>
      <c r="K4800" s="111">
        <v>-8.5703651807373102</v>
      </c>
      <c r="L4800" s="111">
        <v>0.85306406685236758</v>
      </c>
      <c r="M4800" s="111">
        <v>6.3979989500968365E-2</v>
      </c>
      <c r="N4800" s="112">
        <f t="shared" si="149"/>
        <v>-7.6533211243839743</v>
      </c>
    </row>
    <row r="4801" spans="1:14" x14ac:dyDescent="0.25">
      <c r="A4801" s="111" t="s">
        <v>719</v>
      </c>
      <c r="B4801" s="111">
        <f>INDEX(kommuner!C:C,MATCH(_xlfn.NUMBERVALUE(A4801),kommuner!B:B,0))</f>
        <v>3816</v>
      </c>
      <c r="C4801" s="111" t="s">
        <v>127</v>
      </c>
      <c r="D4801" s="111" t="s">
        <v>127</v>
      </c>
      <c r="E4801" s="111" t="s">
        <v>126</v>
      </c>
      <c r="F4801" s="111" t="s">
        <v>179</v>
      </c>
      <c r="G4801" s="111" t="s">
        <v>167</v>
      </c>
      <c r="H4801" s="111" t="s">
        <v>179</v>
      </c>
      <c r="I4801" s="111" t="s">
        <v>167</v>
      </c>
      <c r="J4801" t="str">
        <f t="shared" si="148"/>
        <v>3816SkogMineraljordBlandingsskogImpediment</v>
      </c>
      <c r="K4801" s="111">
        <v>-2.0950685747655116</v>
      </c>
      <c r="L4801" s="111">
        <v>0.85306406685236758</v>
      </c>
      <c r="M4801" s="111">
        <v>6.3979989500968365E-2</v>
      </c>
      <c r="N4801" s="112">
        <f t="shared" si="149"/>
        <v>-1.1780245184121758</v>
      </c>
    </row>
    <row r="4802" spans="1:14" x14ac:dyDescent="0.25">
      <c r="A4802" s="111" t="s">
        <v>719</v>
      </c>
      <c r="B4802" s="111">
        <f>INDEX(kommuner!C:C,MATCH(_xlfn.NUMBERVALUE(A4802),kommuner!B:B,0))</f>
        <v>3816</v>
      </c>
      <c r="C4802" s="111" t="s">
        <v>127</v>
      </c>
      <c r="D4802" s="111" t="s">
        <v>127</v>
      </c>
      <c r="E4802" s="111" t="s">
        <v>126</v>
      </c>
      <c r="F4802" s="111" t="s">
        <v>179</v>
      </c>
      <c r="G4802" s="111" t="s">
        <v>190</v>
      </c>
      <c r="H4802" s="111" t="s">
        <v>179</v>
      </c>
      <c r="I4802" s="111" t="s">
        <v>190</v>
      </c>
      <c r="J4802" t="str">
        <f t="shared" si="148"/>
        <v>3816SkogMineraljordBlandingsskogLav</v>
      </c>
      <c r="K4802" s="111">
        <v>-3.814060654162915</v>
      </c>
      <c r="L4802" s="111">
        <v>0.85306406685236758</v>
      </c>
      <c r="M4802" s="111">
        <v>6.3979989500968365E-2</v>
      </c>
      <c r="N4802" s="112">
        <f t="shared" si="149"/>
        <v>-2.897016597809579</v>
      </c>
    </row>
    <row r="4803" spans="1:14" x14ac:dyDescent="0.25">
      <c r="A4803" s="111" t="s">
        <v>719</v>
      </c>
      <c r="B4803" s="111">
        <f>INDEX(kommuner!C:C,MATCH(_xlfn.NUMBERVALUE(A4803),kommuner!B:B,0))</f>
        <v>3816</v>
      </c>
      <c r="C4803" s="111" t="s">
        <v>127</v>
      </c>
      <c r="D4803" s="111" t="s">
        <v>127</v>
      </c>
      <c r="E4803" s="111" t="s">
        <v>126</v>
      </c>
      <c r="F4803" s="111" t="s">
        <v>179</v>
      </c>
      <c r="G4803" s="111" t="s">
        <v>173</v>
      </c>
      <c r="H4803" s="111" t="s">
        <v>179</v>
      </c>
      <c r="I4803" s="111" t="s">
        <v>173</v>
      </c>
      <c r="J4803" t="str">
        <f t="shared" ref="J4803:J4866" si="150">B4803&amp;C4803&amp;E4803&amp;IF(C4803="Skog",F4803&amp;G4803,"")</f>
        <v>3816SkogMineraljordBlandingsskogMiddels</v>
      </c>
      <c r="K4803" s="111">
        <v>-4.5623521854183373</v>
      </c>
      <c r="L4803" s="111">
        <v>0.85306406685236758</v>
      </c>
      <c r="M4803" s="111">
        <v>6.3979989500968365E-2</v>
      </c>
      <c r="N4803" s="112">
        <f t="shared" ref="N4803:N4866" si="151">SUM(K4803:M4803)</f>
        <v>-3.6453081290650013</v>
      </c>
    </row>
    <row r="4804" spans="1:14" x14ac:dyDescent="0.25">
      <c r="A4804" s="111" t="s">
        <v>719</v>
      </c>
      <c r="B4804" s="111">
        <f>INDEX(kommuner!C:C,MATCH(_xlfn.NUMBERVALUE(A4804),kommuner!B:B,0))</f>
        <v>3816</v>
      </c>
      <c r="C4804" s="111" t="s">
        <v>127</v>
      </c>
      <c r="D4804" s="111" t="s">
        <v>127</v>
      </c>
      <c r="E4804" s="111" t="s">
        <v>126</v>
      </c>
      <c r="F4804" s="111" t="s">
        <v>179</v>
      </c>
      <c r="G4804" s="111" t="s">
        <v>186</v>
      </c>
      <c r="H4804" s="111" t="s">
        <v>179</v>
      </c>
      <c r="I4804" s="111" t="s">
        <v>186</v>
      </c>
      <c r="J4804" t="str">
        <f t="shared" si="150"/>
        <v>3816SkogMineraljordBlandingsskogSærs høy</v>
      </c>
      <c r="K4804" s="111">
        <v>-2.9395925245326562</v>
      </c>
      <c r="L4804" s="111">
        <v>0.85306406685236758</v>
      </c>
      <c r="M4804" s="111">
        <v>6.3979989500968365E-2</v>
      </c>
      <c r="N4804" s="112">
        <f t="shared" si="151"/>
        <v>-2.0225484681793202</v>
      </c>
    </row>
    <row r="4805" spans="1:14" x14ac:dyDescent="0.25">
      <c r="A4805" s="111" t="s">
        <v>719</v>
      </c>
      <c r="B4805" s="111">
        <f>INDEX(kommuner!C:C,MATCH(_xlfn.NUMBERVALUE(A4805),kommuner!B:B,0))</f>
        <v>3816</v>
      </c>
      <c r="C4805" s="111" t="s">
        <v>127</v>
      </c>
      <c r="D4805" s="111" t="s">
        <v>127</v>
      </c>
      <c r="E4805" s="111" t="s">
        <v>126</v>
      </c>
      <c r="F4805" s="111" t="s">
        <v>185</v>
      </c>
      <c r="G4805" s="111" t="s">
        <v>180</v>
      </c>
      <c r="H4805" s="111" t="s">
        <v>185</v>
      </c>
      <c r="I4805" s="111" t="s">
        <v>180</v>
      </c>
      <c r="J4805" t="str">
        <f t="shared" si="150"/>
        <v>3816SkogMineraljordLauvskogHøy</v>
      </c>
      <c r="K4805" s="111">
        <v>-3.6072016095960531</v>
      </c>
      <c r="L4805" s="111">
        <v>0.85306406685236758</v>
      </c>
      <c r="M4805" s="111">
        <v>6.3979989500968365E-2</v>
      </c>
      <c r="N4805" s="112">
        <f t="shared" si="151"/>
        <v>-2.6901575532427171</v>
      </c>
    </row>
    <row r="4806" spans="1:14" x14ac:dyDescent="0.25">
      <c r="A4806" s="111" t="s">
        <v>719</v>
      </c>
      <c r="B4806" s="111">
        <f>INDEX(kommuner!C:C,MATCH(_xlfn.NUMBERVALUE(A4806),kommuner!B:B,0))</f>
        <v>3816</v>
      </c>
      <c r="C4806" s="111" t="s">
        <v>127</v>
      </c>
      <c r="D4806" s="111" t="s">
        <v>127</v>
      </c>
      <c r="E4806" s="111" t="s">
        <v>126</v>
      </c>
      <c r="F4806" s="111" t="s">
        <v>185</v>
      </c>
      <c r="G4806" s="111" t="s">
        <v>167</v>
      </c>
      <c r="H4806" s="111" t="s">
        <v>185</v>
      </c>
      <c r="I4806" s="111" t="s">
        <v>167</v>
      </c>
      <c r="J4806" t="str">
        <f t="shared" si="150"/>
        <v>3816SkogMineraljordLauvskogImpediment</v>
      </c>
      <c r="K4806" s="111">
        <v>-1.1043030228661443</v>
      </c>
      <c r="L4806" s="111">
        <v>0.85306406685236758</v>
      </c>
      <c r="M4806" s="111">
        <v>6.3979989500968365E-2</v>
      </c>
      <c r="N4806" s="112">
        <f t="shared" si="151"/>
        <v>-0.18725896651280841</v>
      </c>
    </row>
    <row r="4807" spans="1:14" x14ac:dyDescent="0.25">
      <c r="A4807" s="111" t="s">
        <v>719</v>
      </c>
      <c r="B4807" s="111">
        <f>INDEX(kommuner!C:C,MATCH(_xlfn.NUMBERVALUE(A4807),kommuner!B:B,0))</f>
        <v>3816</v>
      </c>
      <c r="C4807" s="111" t="s">
        <v>127</v>
      </c>
      <c r="D4807" s="111" t="s">
        <v>127</v>
      </c>
      <c r="E4807" s="111" t="s">
        <v>126</v>
      </c>
      <c r="F4807" s="111" t="s">
        <v>185</v>
      </c>
      <c r="G4807" s="111" t="s">
        <v>190</v>
      </c>
      <c r="H4807" s="111" t="s">
        <v>185</v>
      </c>
      <c r="I4807" s="111" t="s">
        <v>190</v>
      </c>
      <c r="J4807" t="str">
        <f t="shared" si="150"/>
        <v>3816SkogMineraljordLauvskogLav</v>
      </c>
      <c r="K4807" s="111">
        <v>-8.9748170935426599E-2</v>
      </c>
      <c r="L4807" s="111">
        <v>0.85306406685236758</v>
      </c>
      <c r="M4807" s="111">
        <v>6.3979989500968365E-2</v>
      </c>
      <c r="N4807" s="112">
        <f t="shared" si="151"/>
        <v>0.82729588541790933</v>
      </c>
    </row>
    <row r="4808" spans="1:14" x14ac:dyDescent="0.25">
      <c r="A4808" s="111" t="s">
        <v>719</v>
      </c>
      <c r="B4808" s="111">
        <f>INDEX(kommuner!C:C,MATCH(_xlfn.NUMBERVALUE(A4808),kommuner!B:B,0))</f>
        <v>3816</v>
      </c>
      <c r="C4808" s="111" t="s">
        <v>127</v>
      </c>
      <c r="D4808" s="111" t="s">
        <v>127</v>
      </c>
      <c r="E4808" s="111" t="s">
        <v>126</v>
      </c>
      <c r="F4808" s="111" t="s">
        <v>185</v>
      </c>
      <c r="G4808" s="111" t="s">
        <v>173</v>
      </c>
      <c r="H4808" s="111" t="s">
        <v>185</v>
      </c>
      <c r="I4808" s="111" t="s">
        <v>173</v>
      </c>
      <c r="J4808" t="str">
        <f t="shared" si="150"/>
        <v>3816SkogMineraljordLauvskogMiddels</v>
      </c>
      <c r="K4808" s="111">
        <v>-2.4151390344437029</v>
      </c>
      <c r="L4808" s="111">
        <v>0.85306406685236758</v>
      </c>
      <c r="M4808" s="111">
        <v>6.3979989500968365E-2</v>
      </c>
      <c r="N4808" s="112">
        <f t="shared" si="151"/>
        <v>-1.4980949780903672</v>
      </c>
    </row>
    <row r="4809" spans="1:14" x14ac:dyDescent="0.25">
      <c r="A4809" s="111" t="s">
        <v>719</v>
      </c>
      <c r="B4809" s="111">
        <f>INDEX(kommuner!C:C,MATCH(_xlfn.NUMBERVALUE(A4809),kommuner!B:B,0))</f>
        <v>3816</v>
      </c>
      <c r="C4809" s="111" t="s">
        <v>127</v>
      </c>
      <c r="D4809" s="111" t="s">
        <v>127</v>
      </c>
      <c r="E4809" s="111" t="s">
        <v>126</v>
      </c>
      <c r="F4809" s="111" t="s">
        <v>185</v>
      </c>
      <c r="G4809" s="111" t="s">
        <v>186</v>
      </c>
      <c r="H4809" s="111" t="s">
        <v>185</v>
      </c>
      <c r="I4809" s="111" t="s">
        <v>186</v>
      </c>
      <c r="J4809" t="str">
        <f t="shared" si="150"/>
        <v>3816SkogMineraljordLauvskogSærs høy</v>
      </c>
      <c r="K4809" s="111">
        <v>-3.6560473259425113</v>
      </c>
      <c r="L4809" s="111">
        <v>0.85306406685236758</v>
      </c>
      <c r="M4809" s="111">
        <v>6.3979989500968365E-2</v>
      </c>
      <c r="N4809" s="112">
        <f t="shared" si="151"/>
        <v>-2.7390032695891753</v>
      </c>
    </row>
    <row r="4810" spans="1:14" x14ac:dyDescent="0.25">
      <c r="A4810" s="111" t="s">
        <v>719</v>
      </c>
      <c r="B4810" s="111">
        <f>INDEX(kommuner!C:C,MATCH(_xlfn.NUMBERVALUE(A4810),kommuner!B:B,0))</f>
        <v>3816</v>
      </c>
      <c r="C4810" s="111" t="s">
        <v>127</v>
      </c>
      <c r="D4810" s="111" t="s">
        <v>127</v>
      </c>
      <c r="E4810" s="111" t="s">
        <v>123</v>
      </c>
      <c r="F4810" s="111" t="s">
        <v>172</v>
      </c>
      <c r="G4810" s="111" t="s">
        <v>180</v>
      </c>
      <c r="H4810" s="111" t="s">
        <v>172</v>
      </c>
      <c r="I4810" s="111" t="s">
        <v>180</v>
      </c>
      <c r="J4810" t="str">
        <f t="shared" si="150"/>
        <v>3816SkogOrganisk jordBarskogHøy</v>
      </c>
      <c r="K4810" s="111">
        <v>-2.5184559031994138</v>
      </c>
      <c r="L4810" s="111">
        <v>0.92784825435236762</v>
      </c>
      <c r="M4810" s="111">
        <v>0.46518126042825314</v>
      </c>
      <c r="N4810" s="112">
        <f t="shared" si="151"/>
        <v>-1.1254263884187932</v>
      </c>
    </row>
    <row r="4811" spans="1:14" x14ac:dyDescent="0.25">
      <c r="A4811" s="111" t="s">
        <v>719</v>
      </c>
      <c r="B4811" s="111">
        <f>INDEX(kommuner!C:C,MATCH(_xlfn.NUMBERVALUE(A4811),kommuner!B:B,0))</f>
        <v>3816</v>
      </c>
      <c r="C4811" s="111" t="s">
        <v>127</v>
      </c>
      <c r="D4811" s="111" t="s">
        <v>127</v>
      </c>
      <c r="E4811" s="111" t="s">
        <v>123</v>
      </c>
      <c r="F4811" s="111" t="s">
        <v>172</v>
      </c>
      <c r="G4811" s="111" t="s">
        <v>167</v>
      </c>
      <c r="H4811" s="111" t="s">
        <v>172</v>
      </c>
      <c r="I4811" s="111" t="s">
        <v>167</v>
      </c>
      <c r="J4811" t="str">
        <f t="shared" si="150"/>
        <v>3816SkogOrganisk jordBarskogImpediment</v>
      </c>
      <c r="K4811" s="111">
        <v>-0.13011741963904588</v>
      </c>
      <c r="L4811" s="111">
        <v>0.92784825435236762</v>
      </c>
      <c r="M4811" s="111">
        <v>0.46510463492953991</v>
      </c>
      <c r="N4811" s="112">
        <f t="shared" si="151"/>
        <v>1.2628354696428616</v>
      </c>
    </row>
    <row r="4812" spans="1:14" x14ac:dyDescent="0.25">
      <c r="A4812" s="111" t="s">
        <v>719</v>
      </c>
      <c r="B4812" s="111">
        <f>INDEX(kommuner!C:C,MATCH(_xlfn.NUMBERVALUE(A4812),kommuner!B:B,0))</f>
        <v>3816</v>
      </c>
      <c r="C4812" s="111" t="s">
        <v>127</v>
      </c>
      <c r="D4812" s="111" t="s">
        <v>127</v>
      </c>
      <c r="E4812" s="111" t="s">
        <v>123</v>
      </c>
      <c r="F4812" s="111" t="s">
        <v>172</v>
      </c>
      <c r="G4812" s="111" t="s">
        <v>190</v>
      </c>
      <c r="H4812" s="111" t="s">
        <v>172</v>
      </c>
      <c r="I4812" s="111" t="s">
        <v>190</v>
      </c>
      <c r="J4812" t="str">
        <f t="shared" si="150"/>
        <v>3816SkogOrganisk jordBarskogLav</v>
      </c>
      <c r="K4812" s="111">
        <v>-0.50666953101693391</v>
      </c>
      <c r="L4812" s="111">
        <v>0.92784825435236762</v>
      </c>
      <c r="M4812" s="111">
        <v>0.46510463492953991</v>
      </c>
      <c r="N4812" s="112">
        <f t="shared" si="151"/>
        <v>0.88628335826497362</v>
      </c>
    </row>
    <row r="4813" spans="1:14" x14ac:dyDescent="0.25">
      <c r="A4813" s="111" t="s">
        <v>719</v>
      </c>
      <c r="B4813" s="111">
        <f>INDEX(kommuner!C:C,MATCH(_xlfn.NUMBERVALUE(A4813),kommuner!B:B,0))</f>
        <v>3816</v>
      </c>
      <c r="C4813" s="111" t="s">
        <v>127</v>
      </c>
      <c r="D4813" s="111" t="s">
        <v>127</v>
      </c>
      <c r="E4813" s="111" t="s">
        <v>123</v>
      </c>
      <c r="F4813" s="111" t="s">
        <v>172</v>
      </c>
      <c r="G4813" s="111" t="s">
        <v>173</v>
      </c>
      <c r="H4813" s="111" t="s">
        <v>172</v>
      </c>
      <c r="I4813" s="111" t="s">
        <v>173</v>
      </c>
      <c r="J4813" t="str">
        <f t="shared" si="150"/>
        <v>3816SkogOrganisk jordBarskogMiddels</v>
      </c>
      <c r="K4813" s="111">
        <v>-1.5571490961494638</v>
      </c>
      <c r="L4813" s="111">
        <v>0.92784825435236762</v>
      </c>
      <c r="M4813" s="111">
        <v>0.46518126042825314</v>
      </c>
      <c r="N4813" s="112">
        <f t="shared" si="151"/>
        <v>-0.16411958136884308</v>
      </c>
    </row>
    <row r="4814" spans="1:14" x14ac:dyDescent="0.25">
      <c r="A4814" s="111" t="s">
        <v>719</v>
      </c>
      <c r="B4814" s="111">
        <f>INDEX(kommuner!C:C,MATCH(_xlfn.NUMBERVALUE(A4814),kommuner!B:B,0))</f>
        <v>3816</v>
      </c>
      <c r="C4814" s="111" t="s">
        <v>127</v>
      </c>
      <c r="D4814" s="111" t="s">
        <v>127</v>
      </c>
      <c r="E4814" s="111" t="s">
        <v>123</v>
      </c>
      <c r="F4814" s="111" t="s">
        <v>172</v>
      </c>
      <c r="G4814" s="111" t="s">
        <v>186</v>
      </c>
      <c r="H4814" s="111" t="s">
        <v>172</v>
      </c>
      <c r="I4814" s="111" t="s">
        <v>186</v>
      </c>
      <c r="J4814" t="str">
        <f t="shared" si="150"/>
        <v>3816SkogOrganisk jordBarskogSærs høy</v>
      </c>
      <c r="K4814" s="111">
        <v>2.5548655235722699</v>
      </c>
      <c r="L4814" s="111">
        <v>0.92784825435236762</v>
      </c>
      <c r="M4814" s="111">
        <v>0.46518126042825314</v>
      </c>
      <c r="N4814" s="112">
        <f t="shared" si="151"/>
        <v>3.9478950383528906</v>
      </c>
    </row>
    <row r="4815" spans="1:14" x14ac:dyDescent="0.25">
      <c r="A4815" s="111" t="s">
        <v>719</v>
      </c>
      <c r="B4815" s="111">
        <f>INDEX(kommuner!C:C,MATCH(_xlfn.NUMBERVALUE(A4815),kommuner!B:B,0))</f>
        <v>3816</v>
      </c>
      <c r="C4815" s="111" t="s">
        <v>127</v>
      </c>
      <c r="D4815" s="111" t="s">
        <v>127</v>
      </c>
      <c r="E4815" s="111" t="s">
        <v>123</v>
      </c>
      <c r="F4815" s="111" t="s">
        <v>179</v>
      </c>
      <c r="G4815" s="111" t="s">
        <v>180</v>
      </c>
      <c r="H4815" s="111" t="s">
        <v>179</v>
      </c>
      <c r="I4815" s="111" t="s">
        <v>180</v>
      </c>
      <c r="J4815" t="str">
        <f t="shared" si="150"/>
        <v>3816SkogOrganisk jordBlandingsskogHøy</v>
      </c>
      <c r="K4815" s="111">
        <v>-5.5554344456832343</v>
      </c>
      <c r="L4815" s="111">
        <v>0.92784825435236762</v>
      </c>
      <c r="M4815" s="111">
        <v>0.46510463492953991</v>
      </c>
      <c r="N4815" s="112">
        <f t="shared" si="151"/>
        <v>-4.1624815564013264</v>
      </c>
    </row>
    <row r="4816" spans="1:14" x14ac:dyDescent="0.25">
      <c r="A4816" s="111" t="s">
        <v>719</v>
      </c>
      <c r="B4816" s="111">
        <f>INDEX(kommuner!C:C,MATCH(_xlfn.NUMBERVALUE(A4816),kommuner!B:B,0))</f>
        <v>3816</v>
      </c>
      <c r="C4816" s="111" t="s">
        <v>127</v>
      </c>
      <c r="D4816" s="111" t="s">
        <v>127</v>
      </c>
      <c r="E4816" s="111" t="s">
        <v>123</v>
      </c>
      <c r="F4816" s="111" t="s">
        <v>179</v>
      </c>
      <c r="G4816" s="111" t="s">
        <v>167</v>
      </c>
      <c r="H4816" s="111" t="s">
        <v>179</v>
      </c>
      <c r="I4816" s="111" t="s">
        <v>167</v>
      </c>
      <c r="J4816" t="str">
        <f t="shared" si="150"/>
        <v>3816SkogOrganisk jordBlandingsskogImpediment</v>
      </c>
      <c r="K4816" s="111">
        <v>-0.28586344175800005</v>
      </c>
      <c r="L4816" s="111">
        <v>0.92784825435236762</v>
      </c>
      <c r="M4816" s="111">
        <v>0.46510463492953991</v>
      </c>
      <c r="N4816" s="112">
        <f t="shared" si="151"/>
        <v>1.1070894475239075</v>
      </c>
    </row>
    <row r="4817" spans="1:14" x14ac:dyDescent="0.25">
      <c r="A4817" s="111" t="s">
        <v>719</v>
      </c>
      <c r="B4817" s="111">
        <f>INDEX(kommuner!C:C,MATCH(_xlfn.NUMBERVALUE(A4817),kommuner!B:B,0))</f>
        <v>3816</v>
      </c>
      <c r="C4817" s="111" t="s">
        <v>127</v>
      </c>
      <c r="D4817" s="111" t="s">
        <v>127</v>
      </c>
      <c r="E4817" s="111" t="s">
        <v>123</v>
      </c>
      <c r="F4817" s="111" t="s">
        <v>179</v>
      </c>
      <c r="G4817" s="111" t="s">
        <v>190</v>
      </c>
      <c r="H4817" s="111" t="s">
        <v>179</v>
      </c>
      <c r="I4817" s="111" t="s">
        <v>190</v>
      </c>
      <c r="J4817" t="str">
        <f t="shared" si="150"/>
        <v>3816SkogOrganisk jordBlandingsskogLav</v>
      </c>
      <c r="K4817" s="111">
        <v>-1.2347339377887629</v>
      </c>
      <c r="L4817" s="111">
        <v>0.92784825435236762</v>
      </c>
      <c r="M4817" s="111">
        <v>0.46510463492953991</v>
      </c>
      <c r="N4817" s="112">
        <f t="shared" si="151"/>
        <v>0.15821895149314458</v>
      </c>
    </row>
    <row r="4818" spans="1:14" x14ac:dyDescent="0.25">
      <c r="A4818" s="111" t="s">
        <v>719</v>
      </c>
      <c r="B4818" s="111">
        <f>INDEX(kommuner!C:C,MATCH(_xlfn.NUMBERVALUE(A4818),kommuner!B:B,0))</f>
        <v>3816</v>
      </c>
      <c r="C4818" s="111" t="s">
        <v>127</v>
      </c>
      <c r="D4818" s="111" t="s">
        <v>127</v>
      </c>
      <c r="E4818" s="111" t="s">
        <v>123</v>
      </c>
      <c r="F4818" s="111" t="s">
        <v>179</v>
      </c>
      <c r="G4818" s="111" t="s">
        <v>173</v>
      </c>
      <c r="H4818" s="111" t="s">
        <v>179</v>
      </c>
      <c r="I4818" s="111" t="s">
        <v>173</v>
      </c>
      <c r="J4818" t="str">
        <f t="shared" si="150"/>
        <v>3816SkogOrganisk jordBlandingsskogMiddels</v>
      </c>
      <c r="K4818" s="111">
        <v>-2.4239591752717748</v>
      </c>
      <c r="L4818" s="111">
        <v>0.92784825435236762</v>
      </c>
      <c r="M4818" s="111">
        <v>0.46510463492953991</v>
      </c>
      <c r="N4818" s="112">
        <f t="shared" si="151"/>
        <v>-1.0310062859898674</v>
      </c>
    </row>
    <row r="4819" spans="1:14" x14ac:dyDescent="0.25">
      <c r="A4819" s="111" t="s">
        <v>719</v>
      </c>
      <c r="B4819" s="111">
        <f>INDEX(kommuner!C:C,MATCH(_xlfn.NUMBERVALUE(A4819),kommuner!B:B,0))</f>
        <v>3816</v>
      </c>
      <c r="C4819" s="111" t="s">
        <v>127</v>
      </c>
      <c r="D4819" s="111" t="s">
        <v>127</v>
      </c>
      <c r="E4819" s="111" t="s">
        <v>123</v>
      </c>
      <c r="F4819" s="111" t="s">
        <v>179</v>
      </c>
      <c r="G4819" s="111" t="s">
        <v>186</v>
      </c>
      <c r="H4819" s="111" t="s">
        <v>179</v>
      </c>
      <c r="I4819" s="111" t="s">
        <v>186</v>
      </c>
      <c r="J4819" t="str">
        <f t="shared" si="150"/>
        <v>3816SkogOrganisk jordBlandingsskogSærs høy</v>
      </c>
      <c r="K4819" s="111">
        <v>-1.5726115302258048</v>
      </c>
      <c r="L4819" s="111">
        <v>0.92784825435236762</v>
      </c>
      <c r="M4819" s="111">
        <v>0.46510463492953991</v>
      </c>
      <c r="N4819" s="112">
        <f t="shared" si="151"/>
        <v>-0.17965864094389727</v>
      </c>
    </row>
    <row r="4820" spans="1:14" x14ac:dyDescent="0.25">
      <c r="A4820" s="111" t="s">
        <v>719</v>
      </c>
      <c r="B4820" s="111">
        <f>INDEX(kommuner!C:C,MATCH(_xlfn.NUMBERVALUE(A4820),kommuner!B:B,0))</f>
        <v>3816</v>
      </c>
      <c r="C4820" s="111" t="s">
        <v>127</v>
      </c>
      <c r="D4820" s="111" t="s">
        <v>127</v>
      </c>
      <c r="E4820" s="111" t="s">
        <v>123</v>
      </c>
      <c r="F4820" s="111" t="s">
        <v>185</v>
      </c>
      <c r="G4820" s="111" t="s">
        <v>180</v>
      </c>
      <c r="H4820" s="111" t="s">
        <v>185</v>
      </c>
      <c r="I4820" s="111" t="s">
        <v>180</v>
      </c>
      <c r="J4820" t="str">
        <f t="shared" si="150"/>
        <v>3816SkogOrganisk jordLauvskogHøy</v>
      </c>
      <c r="K4820" s="111">
        <v>-1.9913688882377358</v>
      </c>
      <c r="L4820" s="111">
        <v>0.92784825435236762</v>
      </c>
      <c r="M4820" s="111">
        <v>0.46510463492953991</v>
      </c>
      <c r="N4820" s="112">
        <f t="shared" si="151"/>
        <v>-0.59841599895582831</v>
      </c>
    </row>
    <row r="4821" spans="1:14" x14ac:dyDescent="0.25">
      <c r="A4821" s="111" t="s">
        <v>719</v>
      </c>
      <c r="B4821" s="111">
        <f>INDEX(kommuner!C:C,MATCH(_xlfn.NUMBERVALUE(A4821),kommuner!B:B,0))</f>
        <v>3816</v>
      </c>
      <c r="C4821" s="111" t="s">
        <v>127</v>
      </c>
      <c r="D4821" s="111" t="s">
        <v>127</v>
      </c>
      <c r="E4821" s="111" t="s">
        <v>123</v>
      </c>
      <c r="F4821" s="111" t="s">
        <v>185</v>
      </c>
      <c r="G4821" s="111" t="s">
        <v>167</v>
      </c>
      <c r="H4821" s="111" t="s">
        <v>185</v>
      </c>
      <c r="I4821" s="111" t="s">
        <v>167</v>
      </c>
      <c r="J4821" t="str">
        <f t="shared" si="150"/>
        <v>3816SkogOrganisk jordLauvskogImpediment</v>
      </c>
      <c r="K4821" s="111">
        <v>0.35000626494250675</v>
      </c>
      <c r="L4821" s="111">
        <v>0.92784825435236762</v>
      </c>
      <c r="M4821" s="111">
        <v>0.46510463492953991</v>
      </c>
      <c r="N4821" s="112">
        <f t="shared" si="151"/>
        <v>1.7429591542244141</v>
      </c>
    </row>
    <row r="4822" spans="1:14" x14ac:dyDescent="0.25">
      <c r="A4822" s="111" t="s">
        <v>719</v>
      </c>
      <c r="B4822" s="111">
        <f>INDEX(kommuner!C:C,MATCH(_xlfn.NUMBERVALUE(A4822),kommuner!B:B,0))</f>
        <v>3816</v>
      </c>
      <c r="C4822" s="111" t="s">
        <v>127</v>
      </c>
      <c r="D4822" s="111" t="s">
        <v>127</v>
      </c>
      <c r="E4822" s="111" t="s">
        <v>123</v>
      </c>
      <c r="F4822" s="111" t="s">
        <v>185</v>
      </c>
      <c r="G4822" s="111" t="s">
        <v>190</v>
      </c>
      <c r="H4822" s="111" t="s">
        <v>185</v>
      </c>
      <c r="I4822" s="111" t="s">
        <v>190</v>
      </c>
      <c r="J4822" t="str">
        <f t="shared" si="150"/>
        <v>3816SkogOrganisk jordLauvskogLav</v>
      </c>
      <c r="K4822" s="111">
        <v>1.1144075558526714</v>
      </c>
      <c r="L4822" s="111">
        <v>0.92784825435236762</v>
      </c>
      <c r="M4822" s="111">
        <v>0.46510463492953991</v>
      </c>
      <c r="N4822" s="112">
        <f t="shared" si="151"/>
        <v>2.5073604451345788</v>
      </c>
    </row>
    <row r="4823" spans="1:14" x14ac:dyDescent="0.25">
      <c r="A4823" s="111" t="s">
        <v>719</v>
      </c>
      <c r="B4823" s="111">
        <f>INDEX(kommuner!C:C,MATCH(_xlfn.NUMBERVALUE(A4823),kommuner!B:B,0))</f>
        <v>3816</v>
      </c>
      <c r="C4823" s="111" t="s">
        <v>127</v>
      </c>
      <c r="D4823" s="111" t="s">
        <v>127</v>
      </c>
      <c r="E4823" s="111" t="s">
        <v>123</v>
      </c>
      <c r="F4823" s="111" t="s">
        <v>185</v>
      </c>
      <c r="G4823" s="111" t="s">
        <v>173</v>
      </c>
      <c r="H4823" s="111" t="s">
        <v>185</v>
      </c>
      <c r="I4823" s="111" t="s">
        <v>173</v>
      </c>
      <c r="J4823" t="str">
        <f t="shared" si="150"/>
        <v>3816SkogOrganisk jordLauvskogMiddels</v>
      </c>
      <c r="K4823" s="111">
        <v>-0.62664468270982987</v>
      </c>
      <c r="L4823" s="111">
        <v>0.92784825435236762</v>
      </c>
      <c r="M4823" s="111">
        <v>0.46510463492953991</v>
      </c>
      <c r="N4823" s="112">
        <f t="shared" si="151"/>
        <v>0.76630820657207765</v>
      </c>
    </row>
    <row r="4824" spans="1:14" x14ac:dyDescent="0.25">
      <c r="A4824" s="111" t="s">
        <v>719</v>
      </c>
      <c r="B4824" s="111">
        <f>INDEX(kommuner!C:C,MATCH(_xlfn.NUMBERVALUE(A4824),kommuner!B:B,0))</f>
        <v>3816</v>
      </c>
      <c r="C4824" s="111" t="s">
        <v>127</v>
      </c>
      <c r="D4824" s="111" t="s">
        <v>127</v>
      </c>
      <c r="E4824" s="111" t="s">
        <v>123</v>
      </c>
      <c r="F4824" s="111" t="s">
        <v>185</v>
      </c>
      <c r="G4824" s="111" t="s">
        <v>186</v>
      </c>
      <c r="H4824" s="111" t="s">
        <v>185</v>
      </c>
      <c r="I4824" s="111" t="s">
        <v>186</v>
      </c>
      <c r="J4824" t="str">
        <f t="shared" si="150"/>
        <v>3816SkogOrganisk jordLauvskogSærs høy</v>
      </c>
      <c r="K4824" s="111">
        <v>-1.8997279926091779</v>
      </c>
      <c r="L4824" s="111">
        <v>0.92784825435236762</v>
      </c>
      <c r="M4824" s="111">
        <v>0.46510463492953991</v>
      </c>
      <c r="N4824" s="112">
        <f t="shared" si="151"/>
        <v>-0.50677510332727038</v>
      </c>
    </row>
    <row r="4825" spans="1:14" x14ac:dyDescent="0.25">
      <c r="A4825" s="111" t="s">
        <v>719</v>
      </c>
      <c r="B4825" s="111">
        <f>INDEX(kommuner!C:C,MATCH(_xlfn.NUMBERVALUE(A4825),kommuner!B:B,0))</f>
        <v>3816</v>
      </c>
      <c r="C4825" s="111" t="s">
        <v>83</v>
      </c>
      <c r="D4825" s="111" t="s">
        <v>83</v>
      </c>
      <c r="E4825" s="111" t="s">
        <v>126</v>
      </c>
      <c r="F4825" s="111" t="s">
        <v>139</v>
      </c>
      <c r="G4825" s="111" t="s">
        <v>139</v>
      </c>
      <c r="H4825" s="111" t="s">
        <v>139</v>
      </c>
      <c r="I4825" s="111" t="s">
        <v>139</v>
      </c>
      <c r="J4825" t="str">
        <f t="shared" si="150"/>
        <v>3816Utbygd arealMineraljord</v>
      </c>
      <c r="K4825" s="111">
        <v>0.42279414509845159</v>
      </c>
      <c r="L4825" s="111">
        <v>0</v>
      </c>
      <c r="M4825" s="111">
        <v>1.303047089454229E-2</v>
      </c>
      <c r="N4825" s="112">
        <f t="shared" si="151"/>
        <v>0.43582461599299388</v>
      </c>
    </row>
    <row r="4826" spans="1:14" x14ac:dyDescent="0.25">
      <c r="A4826" s="111" t="s">
        <v>719</v>
      </c>
      <c r="B4826" s="111">
        <f>INDEX(kommuner!C:C,MATCH(_xlfn.NUMBERVALUE(A4826),kommuner!B:B,0))</f>
        <v>3816</v>
      </c>
      <c r="C4826" s="111" t="s">
        <v>83</v>
      </c>
      <c r="D4826" s="111" t="s">
        <v>83</v>
      </c>
      <c r="E4826" s="111" t="s">
        <v>123</v>
      </c>
      <c r="F4826" s="111" t="s">
        <v>139</v>
      </c>
      <c r="G4826" s="111" t="s">
        <v>139</v>
      </c>
      <c r="H4826" s="111" t="s">
        <v>139</v>
      </c>
      <c r="I4826" s="111" t="s">
        <v>139</v>
      </c>
      <c r="J4826" t="str">
        <f t="shared" si="150"/>
        <v>3816Utbygd arealOrganisk jord</v>
      </c>
      <c r="K4826" s="111">
        <v>29.011421395201612</v>
      </c>
      <c r="L4826" s="111">
        <v>0</v>
      </c>
      <c r="M4826" s="111">
        <v>1.303047089454229E-2</v>
      </c>
      <c r="N4826" s="112">
        <f t="shared" si="151"/>
        <v>29.024451866096154</v>
      </c>
    </row>
    <row r="4827" spans="1:14" x14ac:dyDescent="0.25">
      <c r="A4827" s="111" t="s">
        <v>719</v>
      </c>
      <c r="B4827" s="111">
        <f>INDEX(kommuner!C:C,MATCH(_xlfn.NUMBERVALUE(A4827),kommuner!B:B,0))</f>
        <v>3816</v>
      </c>
      <c r="C4827" s="111" t="s">
        <v>181</v>
      </c>
      <c r="D4827" s="111" t="s">
        <v>181</v>
      </c>
      <c r="E4827" s="111" t="s">
        <v>123</v>
      </c>
      <c r="F4827" s="111" t="s">
        <v>139</v>
      </c>
      <c r="G4827" s="111" t="s">
        <v>139</v>
      </c>
      <c r="H4827" s="111" t="s">
        <v>139</v>
      </c>
      <c r="I4827" s="111" t="s">
        <v>139</v>
      </c>
      <c r="J4827" t="str">
        <f t="shared" si="150"/>
        <v>3816Vann og myrOrganisk jord</v>
      </c>
      <c r="K4827" s="111">
        <v>-0.31088998224577308</v>
      </c>
      <c r="L4827" s="111">
        <v>0</v>
      </c>
      <c r="M4827" s="111">
        <v>0</v>
      </c>
      <c r="N4827" s="112">
        <f t="shared" si="151"/>
        <v>-0.31088998224577308</v>
      </c>
    </row>
    <row r="4828" spans="1:14" x14ac:dyDescent="0.25">
      <c r="A4828" s="111" t="s">
        <v>720</v>
      </c>
      <c r="B4828" s="111">
        <f>INDEX(kommuner!C:C,MATCH(_xlfn.NUMBERVALUE(A4828),kommuner!B:B,0))</f>
        <v>3817</v>
      </c>
      <c r="C4828" s="111" t="s">
        <v>82</v>
      </c>
      <c r="D4828" s="111" t="s">
        <v>82</v>
      </c>
      <c r="E4828" s="111" t="s">
        <v>126</v>
      </c>
      <c r="F4828" s="111" t="s">
        <v>139</v>
      </c>
      <c r="G4828" s="111" t="s">
        <v>139</v>
      </c>
      <c r="H4828" s="111" t="s">
        <v>139</v>
      </c>
      <c r="I4828" s="111" t="s">
        <v>139</v>
      </c>
      <c r="J4828" t="str">
        <f t="shared" si="150"/>
        <v>3817Annen utmarkMineraljord</v>
      </c>
      <c r="K4828" s="111">
        <v>-0.16852781479621071</v>
      </c>
      <c r="L4828" s="111">
        <v>0</v>
      </c>
      <c r="M4828" s="111">
        <v>0</v>
      </c>
      <c r="N4828" s="112">
        <f t="shared" si="151"/>
        <v>-0.16852781479621071</v>
      </c>
    </row>
    <row r="4829" spans="1:14" x14ac:dyDescent="0.25">
      <c r="A4829" s="111" t="s">
        <v>720</v>
      </c>
      <c r="B4829" s="111">
        <f>INDEX(kommuner!C:C,MATCH(_xlfn.NUMBERVALUE(A4829),kommuner!B:B,0))</f>
        <v>3817</v>
      </c>
      <c r="C4829" s="111" t="s">
        <v>121</v>
      </c>
      <c r="D4829" s="111" t="s">
        <v>121</v>
      </c>
      <c r="E4829" s="111" t="s">
        <v>126</v>
      </c>
      <c r="F4829" s="111" t="s">
        <v>139</v>
      </c>
      <c r="G4829" s="111" t="s">
        <v>139</v>
      </c>
      <c r="H4829" s="111" t="s">
        <v>139</v>
      </c>
      <c r="I4829" s="111" t="s">
        <v>139</v>
      </c>
      <c r="J4829" t="str">
        <f t="shared" si="150"/>
        <v>3817BeiteMineraljord</v>
      </c>
      <c r="K4829" s="111">
        <v>-0.43305842942580308</v>
      </c>
      <c r="L4829" s="111">
        <v>0</v>
      </c>
      <c r="M4829" s="111">
        <v>1.2448711246839999E-7</v>
      </c>
      <c r="N4829" s="112">
        <f t="shared" si="151"/>
        <v>-0.43305830493869063</v>
      </c>
    </row>
    <row r="4830" spans="1:14" x14ac:dyDescent="0.25">
      <c r="A4830" s="111" t="s">
        <v>720</v>
      </c>
      <c r="B4830" s="111">
        <f>INDEX(kommuner!C:C,MATCH(_xlfn.NUMBERVALUE(A4830),kommuner!B:B,0))</f>
        <v>3817</v>
      </c>
      <c r="C4830" s="111" t="s">
        <v>121</v>
      </c>
      <c r="D4830" s="111" t="s">
        <v>121</v>
      </c>
      <c r="E4830" s="111" t="s">
        <v>123</v>
      </c>
      <c r="F4830" s="111" t="s">
        <v>139</v>
      </c>
      <c r="G4830" s="111" t="s">
        <v>139</v>
      </c>
      <c r="H4830" s="111" t="s">
        <v>139</v>
      </c>
      <c r="I4830" s="111" t="s">
        <v>139</v>
      </c>
      <c r="J4830" t="str">
        <f t="shared" si="150"/>
        <v>3817BeiteOrganisk jord</v>
      </c>
      <c r="K4830" s="111">
        <v>12.077525935985037</v>
      </c>
      <c r="L4830" s="111">
        <v>1.6412500000000001</v>
      </c>
      <c r="M4830" s="111">
        <v>0</v>
      </c>
      <c r="N4830" s="112">
        <f t="shared" si="151"/>
        <v>13.718775935985036</v>
      </c>
    </row>
    <row r="4831" spans="1:14" x14ac:dyDescent="0.25">
      <c r="A4831" s="111" t="s">
        <v>720</v>
      </c>
      <c r="B4831" s="111">
        <f>INDEX(kommuner!C:C,MATCH(_xlfn.NUMBERVALUE(A4831),kommuner!B:B,0))</f>
        <v>3817</v>
      </c>
      <c r="C4831" s="111" t="s">
        <v>84</v>
      </c>
      <c r="D4831" s="111" t="s">
        <v>84</v>
      </c>
      <c r="E4831" s="111" t="s">
        <v>126</v>
      </c>
      <c r="F4831" s="111" t="s">
        <v>139</v>
      </c>
      <c r="G4831" s="111" t="s">
        <v>139</v>
      </c>
      <c r="H4831" s="111" t="s">
        <v>139</v>
      </c>
      <c r="I4831" s="111" t="s">
        <v>139</v>
      </c>
      <c r="J4831" t="str">
        <f t="shared" si="150"/>
        <v>3817Dyrket markMineraljord</v>
      </c>
      <c r="K4831" s="111">
        <v>-0.16231651338179201</v>
      </c>
      <c r="L4831" s="111">
        <v>0</v>
      </c>
      <c r="M4831" s="111">
        <v>0</v>
      </c>
      <c r="N4831" s="112">
        <f t="shared" si="151"/>
        <v>-0.16231651338179201</v>
      </c>
    </row>
    <row r="4832" spans="1:14" x14ac:dyDescent="0.25">
      <c r="A4832" s="111" t="s">
        <v>720</v>
      </c>
      <c r="B4832" s="111">
        <f>INDEX(kommuner!C:C,MATCH(_xlfn.NUMBERVALUE(A4832),kommuner!B:B,0))</f>
        <v>3817</v>
      </c>
      <c r="C4832" s="111" t="s">
        <v>84</v>
      </c>
      <c r="D4832" s="111" t="s">
        <v>84</v>
      </c>
      <c r="E4832" s="111" t="s">
        <v>123</v>
      </c>
      <c r="F4832" s="111" t="s">
        <v>139</v>
      </c>
      <c r="G4832" s="111" t="s">
        <v>139</v>
      </c>
      <c r="H4832" s="111" t="s">
        <v>139</v>
      </c>
      <c r="I4832" s="111" t="s">
        <v>139</v>
      </c>
      <c r="J4832" t="str">
        <f t="shared" si="150"/>
        <v>3817Dyrket markOrganisk jord</v>
      </c>
      <c r="K4832" s="111">
        <v>28.726149366675592</v>
      </c>
      <c r="L4832" s="111">
        <v>1.45625</v>
      </c>
      <c r="M4832" s="111">
        <v>0</v>
      </c>
      <c r="N4832" s="112">
        <f t="shared" si="151"/>
        <v>30.182399366675593</v>
      </c>
    </row>
    <row r="4833" spans="1:14" x14ac:dyDescent="0.25">
      <c r="A4833" s="111" t="s">
        <v>720</v>
      </c>
      <c r="B4833" s="111">
        <f>INDEX(kommuner!C:C,MATCH(_xlfn.NUMBERVALUE(A4833),kommuner!B:B,0))</f>
        <v>3817</v>
      </c>
      <c r="C4833" s="111" t="s">
        <v>127</v>
      </c>
      <c r="D4833" s="111" t="s">
        <v>127</v>
      </c>
      <c r="E4833" s="111" t="s">
        <v>126</v>
      </c>
      <c r="F4833" s="111" t="s">
        <v>172</v>
      </c>
      <c r="G4833" s="111" t="s">
        <v>180</v>
      </c>
      <c r="H4833" s="111" t="s">
        <v>172</v>
      </c>
      <c r="I4833" s="111" t="s">
        <v>180</v>
      </c>
      <c r="J4833" t="str">
        <f t="shared" si="150"/>
        <v>3817SkogMineraljordBarskogHøy</v>
      </c>
      <c r="K4833" s="111">
        <v>-4.2610596243420318</v>
      </c>
      <c r="L4833" s="111">
        <v>0.85306406685236758</v>
      </c>
      <c r="M4833" s="111">
        <v>6.4056614999681585E-2</v>
      </c>
      <c r="N4833" s="112">
        <f t="shared" si="151"/>
        <v>-3.3439389424899826</v>
      </c>
    </row>
    <row r="4834" spans="1:14" x14ac:dyDescent="0.25">
      <c r="A4834" s="111" t="s">
        <v>720</v>
      </c>
      <c r="B4834" s="111">
        <f>INDEX(kommuner!C:C,MATCH(_xlfn.NUMBERVALUE(A4834),kommuner!B:B,0))</f>
        <v>3817</v>
      </c>
      <c r="C4834" s="111" t="s">
        <v>127</v>
      </c>
      <c r="D4834" s="111" t="s">
        <v>127</v>
      </c>
      <c r="E4834" s="111" t="s">
        <v>126</v>
      </c>
      <c r="F4834" s="111" t="s">
        <v>172</v>
      </c>
      <c r="G4834" s="111" t="s">
        <v>167</v>
      </c>
      <c r="H4834" s="111" t="s">
        <v>172</v>
      </c>
      <c r="I4834" s="111" t="s">
        <v>167</v>
      </c>
      <c r="J4834" t="str">
        <f t="shared" si="150"/>
        <v>3817SkogMineraljordBarskogImpediment</v>
      </c>
      <c r="K4834" s="111">
        <v>-1.5740166960016819</v>
      </c>
      <c r="L4834" s="111">
        <v>0.85306406685236758</v>
      </c>
      <c r="M4834" s="111">
        <v>6.3979989500968365E-2</v>
      </c>
      <c r="N4834" s="112">
        <f t="shared" si="151"/>
        <v>-0.65697263964834596</v>
      </c>
    </row>
    <row r="4835" spans="1:14" x14ac:dyDescent="0.25">
      <c r="A4835" s="111" t="s">
        <v>720</v>
      </c>
      <c r="B4835" s="111">
        <f>INDEX(kommuner!C:C,MATCH(_xlfn.NUMBERVALUE(A4835),kommuner!B:B,0))</f>
        <v>3817</v>
      </c>
      <c r="C4835" s="111" t="s">
        <v>127</v>
      </c>
      <c r="D4835" s="111" t="s">
        <v>127</v>
      </c>
      <c r="E4835" s="111" t="s">
        <v>126</v>
      </c>
      <c r="F4835" s="111" t="s">
        <v>172</v>
      </c>
      <c r="G4835" s="111" t="s">
        <v>190</v>
      </c>
      <c r="H4835" s="111" t="s">
        <v>172</v>
      </c>
      <c r="I4835" s="111" t="s">
        <v>190</v>
      </c>
      <c r="J4835" t="str">
        <f t="shared" si="150"/>
        <v>3817SkogMineraljordBarskogLav</v>
      </c>
      <c r="K4835" s="111">
        <v>-2.1094741240186856</v>
      </c>
      <c r="L4835" s="111">
        <v>0.85306406685236758</v>
      </c>
      <c r="M4835" s="111">
        <v>6.3979989500968365E-2</v>
      </c>
      <c r="N4835" s="112">
        <f t="shared" si="151"/>
        <v>-1.1924300676653499</v>
      </c>
    </row>
    <row r="4836" spans="1:14" x14ac:dyDescent="0.25">
      <c r="A4836" s="111" t="s">
        <v>720</v>
      </c>
      <c r="B4836" s="111">
        <f>INDEX(kommuner!C:C,MATCH(_xlfn.NUMBERVALUE(A4836),kommuner!B:B,0))</f>
        <v>3817</v>
      </c>
      <c r="C4836" s="111" t="s">
        <v>127</v>
      </c>
      <c r="D4836" s="111" t="s">
        <v>127</v>
      </c>
      <c r="E4836" s="111" t="s">
        <v>126</v>
      </c>
      <c r="F4836" s="111" t="s">
        <v>172</v>
      </c>
      <c r="G4836" s="111" t="s">
        <v>173</v>
      </c>
      <c r="H4836" s="111" t="s">
        <v>172</v>
      </c>
      <c r="I4836" s="111" t="s">
        <v>173</v>
      </c>
      <c r="J4836" t="str">
        <f t="shared" si="150"/>
        <v>3817SkogMineraljordBarskogMiddels</v>
      </c>
      <c r="K4836" s="111">
        <v>-2.8820985952554645</v>
      </c>
      <c r="L4836" s="111">
        <v>0.85306406685236758</v>
      </c>
      <c r="M4836" s="111">
        <v>6.4056614999681585E-2</v>
      </c>
      <c r="N4836" s="112">
        <f t="shared" si="151"/>
        <v>-1.9649779134034155</v>
      </c>
    </row>
    <row r="4837" spans="1:14" x14ac:dyDescent="0.25">
      <c r="A4837" s="111" t="s">
        <v>720</v>
      </c>
      <c r="B4837" s="111">
        <f>INDEX(kommuner!C:C,MATCH(_xlfn.NUMBERVALUE(A4837),kommuner!B:B,0))</f>
        <v>3817</v>
      </c>
      <c r="C4837" s="111" t="s">
        <v>127</v>
      </c>
      <c r="D4837" s="111" t="s">
        <v>127</v>
      </c>
      <c r="E4837" s="111" t="s">
        <v>126</v>
      </c>
      <c r="F4837" s="111" t="s">
        <v>172</v>
      </c>
      <c r="G4837" s="111" t="s">
        <v>186</v>
      </c>
      <c r="H4837" s="111" t="s">
        <v>172</v>
      </c>
      <c r="I4837" s="111" t="s">
        <v>186</v>
      </c>
      <c r="J4837" t="str">
        <f t="shared" si="150"/>
        <v>3817SkogMineraljordBarskogSærs høy</v>
      </c>
      <c r="K4837" s="111">
        <v>0.12072674540874306</v>
      </c>
      <c r="L4837" s="111">
        <v>0.85306406685236758</v>
      </c>
      <c r="M4837" s="111">
        <v>6.4056614999681585E-2</v>
      </c>
      <c r="N4837" s="112">
        <f t="shared" si="151"/>
        <v>1.0378474272607923</v>
      </c>
    </row>
    <row r="4838" spans="1:14" x14ac:dyDescent="0.25">
      <c r="A4838" s="111" t="s">
        <v>720</v>
      </c>
      <c r="B4838" s="111">
        <f>INDEX(kommuner!C:C,MATCH(_xlfn.NUMBERVALUE(A4838),kommuner!B:B,0))</f>
        <v>3817</v>
      </c>
      <c r="C4838" s="111" t="s">
        <v>127</v>
      </c>
      <c r="D4838" s="111" t="s">
        <v>127</v>
      </c>
      <c r="E4838" s="111" t="s">
        <v>126</v>
      </c>
      <c r="F4838" s="111" t="s">
        <v>179</v>
      </c>
      <c r="G4838" s="111" t="s">
        <v>180</v>
      </c>
      <c r="H4838" s="111" t="s">
        <v>179</v>
      </c>
      <c r="I4838" s="111" t="s">
        <v>180</v>
      </c>
      <c r="J4838" t="str">
        <f t="shared" si="150"/>
        <v>3817SkogMineraljordBlandingsskogHøy</v>
      </c>
      <c r="K4838" s="111">
        <v>-8.5703651807373102</v>
      </c>
      <c r="L4838" s="111">
        <v>0.85306406685236758</v>
      </c>
      <c r="M4838" s="111">
        <v>6.3979989500968365E-2</v>
      </c>
      <c r="N4838" s="112">
        <f t="shared" si="151"/>
        <v>-7.6533211243839743</v>
      </c>
    </row>
    <row r="4839" spans="1:14" x14ac:dyDescent="0.25">
      <c r="A4839" s="111" t="s">
        <v>720</v>
      </c>
      <c r="B4839" s="111">
        <f>INDEX(kommuner!C:C,MATCH(_xlfn.NUMBERVALUE(A4839),kommuner!B:B,0))</f>
        <v>3817</v>
      </c>
      <c r="C4839" s="111" t="s">
        <v>127</v>
      </c>
      <c r="D4839" s="111" t="s">
        <v>127</v>
      </c>
      <c r="E4839" s="111" t="s">
        <v>126</v>
      </c>
      <c r="F4839" s="111" t="s">
        <v>179</v>
      </c>
      <c r="G4839" s="111" t="s">
        <v>167</v>
      </c>
      <c r="H4839" s="111" t="s">
        <v>179</v>
      </c>
      <c r="I4839" s="111" t="s">
        <v>167</v>
      </c>
      <c r="J4839" t="str">
        <f t="shared" si="150"/>
        <v>3817SkogMineraljordBlandingsskogImpediment</v>
      </c>
      <c r="K4839" s="111">
        <v>-2.0950685747655116</v>
      </c>
      <c r="L4839" s="111">
        <v>0.85306406685236758</v>
      </c>
      <c r="M4839" s="111">
        <v>6.3979989500968365E-2</v>
      </c>
      <c r="N4839" s="112">
        <f t="shared" si="151"/>
        <v>-1.1780245184121758</v>
      </c>
    </row>
    <row r="4840" spans="1:14" x14ac:dyDescent="0.25">
      <c r="A4840" s="111" t="s">
        <v>720</v>
      </c>
      <c r="B4840" s="111">
        <f>INDEX(kommuner!C:C,MATCH(_xlfn.NUMBERVALUE(A4840),kommuner!B:B,0))</f>
        <v>3817</v>
      </c>
      <c r="C4840" s="111" t="s">
        <v>127</v>
      </c>
      <c r="D4840" s="111" t="s">
        <v>127</v>
      </c>
      <c r="E4840" s="111" t="s">
        <v>126</v>
      </c>
      <c r="F4840" s="111" t="s">
        <v>179</v>
      </c>
      <c r="G4840" s="111" t="s">
        <v>190</v>
      </c>
      <c r="H4840" s="111" t="s">
        <v>179</v>
      </c>
      <c r="I4840" s="111" t="s">
        <v>190</v>
      </c>
      <c r="J4840" t="str">
        <f t="shared" si="150"/>
        <v>3817SkogMineraljordBlandingsskogLav</v>
      </c>
      <c r="K4840" s="111">
        <v>-3.814060654162915</v>
      </c>
      <c r="L4840" s="111">
        <v>0.85306406685236758</v>
      </c>
      <c r="M4840" s="111">
        <v>6.3979989500968365E-2</v>
      </c>
      <c r="N4840" s="112">
        <f t="shared" si="151"/>
        <v>-2.897016597809579</v>
      </c>
    </row>
    <row r="4841" spans="1:14" x14ac:dyDescent="0.25">
      <c r="A4841" s="111" t="s">
        <v>720</v>
      </c>
      <c r="B4841" s="111">
        <f>INDEX(kommuner!C:C,MATCH(_xlfn.NUMBERVALUE(A4841),kommuner!B:B,0))</f>
        <v>3817</v>
      </c>
      <c r="C4841" s="111" t="s">
        <v>127</v>
      </c>
      <c r="D4841" s="111" t="s">
        <v>127</v>
      </c>
      <c r="E4841" s="111" t="s">
        <v>126</v>
      </c>
      <c r="F4841" s="111" t="s">
        <v>179</v>
      </c>
      <c r="G4841" s="111" t="s">
        <v>173</v>
      </c>
      <c r="H4841" s="111" t="s">
        <v>179</v>
      </c>
      <c r="I4841" s="111" t="s">
        <v>173</v>
      </c>
      <c r="J4841" t="str">
        <f t="shared" si="150"/>
        <v>3817SkogMineraljordBlandingsskogMiddels</v>
      </c>
      <c r="K4841" s="111">
        <v>-4.5623521854183373</v>
      </c>
      <c r="L4841" s="111">
        <v>0.85306406685236758</v>
      </c>
      <c r="M4841" s="111">
        <v>6.3979989500968365E-2</v>
      </c>
      <c r="N4841" s="112">
        <f t="shared" si="151"/>
        <v>-3.6453081290650013</v>
      </c>
    </row>
    <row r="4842" spans="1:14" x14ac:dyDescent="0.25">
      <c r="A4842" s="111" t="s">
        <v>720</v>
      </c>
      <c r="B4842" s="111">
        <f>INDEX(kommuner!C:C,MATCH(_xlfn.NUMBERVALUE(A4842),kommuner!B:B,0))</f>
        <v>3817</v>
      </c>
      <c r="C4842" s="111" t="s">
        <v>127</v>
      </c>
      <c r="D4842" s="111" t="s">
        <v>127</v>
      </c>
      <c r="E4842" s="111" t="s">
        <v>126</v>
      </c>
      <c r="F4842" s="111" t="s">
        <v>179</v>
      </c>
      <c r="G4842" s="111" t="s">
        <v>186</v>
      </c>
      <c r="H4842" s="111" t="s">
        <v>179</v>
      </c>
      <c r="I4842" s="111" t="s">
        <v>186</v>
      </c>
      <c r="J4842" t="str">
        <f t="shared" si="150"/>
        <v>3817SkogMineraljordBlandingsskogSærs høy</v>
      </c>
      <c r="K4842" s="111">
        <v>-2.9395925245326562</v>
      </c>
      <c r="L4842" s="111">
        <v>0.85306406685236758</v>
      </c>
      <c r="M4842" s="111">
        <v>6.3979989500968365E-2</v>
      </c>
      <c r="N4842" s="112">
        <f t="shared" si="151"/>
        <v>-2.0225484681793202</v>
      </c>
    </row>
    <row r="4843" spans="1:14" x14ac:dyDescent="0.25">
      <c r="A4843" s="111" t="s">
        <v>720</v>
      </c>
      <c r="B4843" s="111">
        <f>INDEX(kommuner!C:C,MATCH(_xlfn.NUMBERVALUE(A4843),kommuner!B:B,0))</f>
        <v>3817</v>
      </c>
      <c r="C4843" s="111" t="s">
        <v>127</v>
      </c>
      <c r="D4843" s="111" t="s">
        <v>127</v>
      </c>
      <c r="E4843" s="111" t="s">
        <v>126</v>
      </c>
      <c r="F4843" s="111" t="s">
        <v>185</v>
      </c>
      <c r="G4843" s="111" t="s">
        <v>180</v>
      </c>
      <c r="H4843" s="111" t="s">
        <v>185</v>
      </c>
      <c r="I4843" s="111" t="s">
        <v>180</v>
      </c>
      <c r="J4843" t="str">
        <f t="shared" si="150"/>
        <v>3817SkogMineraljordLauvskogHøy</v>
      </c>
      <c r="K4843" s="111">
        <v>-3.6072016095960531</v>
      </c>
      <c r="L4843" s="111">
        <v>0.85306406685236758</v>
      </c>
      <c r="M4843" s="111">
        <v>6.3979989500968365E-2</v>
      </c>
      <c r="N4843" s="112">
        <f t="shared" si="151"/>
        <v>-2.6901575532427171</v>
      </c>
    </row>
    <row r="4844" spans="1:14" x14ac:dyDescent="0.25">
      <c r="A4844" s="111" t="s">
        <v>720</v>
      </c>
      <c r="B4844" s="111">
        <f>INDEX(kommuner!C:C,MATCH(_xlfn.NUMBERVALUE(A4844),kommuner!B:B,0))</f>
        <v>3817</v>
      </c>
      <c r="C4844" s="111" t="s">
        <v>127</v>
      </c>
      <c r="D4844" s="111" t="s">
        <v>127</v>
      </c>
      <c r="E4844" s="111" t="s">
        <v>126</v>
      </c>
      <c r="F4844" s="111" t="s">
        <v>185</v>
      </c>
      <c r="G4844" s="111" t="s">
        <v>167</v>
      </c>
      <c r="H4844" s="111" t="s">
        <v>185</v>
      </c>
      <c r="I4844" s="111" t="s">
        <v>167</v>
      </c>
      <c r="J4844" t="str">
        <f t="shared" si="150"/>
        <v>3817SkogMineraljordLauvskogImpediment</v>
      </c>
      <c r="K4844" s="111">
        <v>-1.1043030228661443</v>
      </c>
      <c r="L4844" s="111">
        <v>0.85306406685236758</v>
      </c>
      <c r="M4844" s="111">
        <v>6.3979989500968365E-2</v>
      </c>
      <c r="N4844" s="112">
        <f t="shared" si="151"/>
        <v>-0.18725896651280841</v>
      </c>
    </row>
    <row r="4845" spans="1:14" x14ac:dyDescent="0.25">
      <c r="A4845" s="111" t="s">
        <v>720</v>
      </c>
      <c r="B4845" s="111">
        <f>INDEX(kommuner!C:C,MATCH(_xlfn.NUMBERVALUE(A4845),kommuner!B:B,0))</f>
        <v>3817</v>
      </c>
      <c r="C4845" s="111" t="s">
        <v>127</v>
      </c>
      <c r="D4845" s="111" t="s">
        <v>127</v>
      </c>
      <c r="E4845" s="111" t="s">
        <v>126</v>
      </c>
      <c r="F4845" s="111" t="s">
        <v>185</v>
      </c>
      <c r="G4845" s="111" t="s">
        <v>190</v>
      </c>
      <c r="H4845" s="111" t="s">
        <v>185</v>
      </c>
      <c r="I4845" s="111" t="s">
        <v>190</v>
      </c>
      <c r="J4845" t="str">
        <f t="shared" si="150"/>
        <v>3817SkogMineraljordLauvskogLav</v>
      </c>
      <c r="K4845" s="111">
        <v>-8.9748170935426599E-2</v>
      </c>
      <c r="L4845" s="111">
        <v>0.85306406685236758</v>
      </c>
      <c r="M4845" s="111">
        <v>6.3979989500968365E-2</v>
      </c>
      <c r="N4845" s="112">
        <f t="shared" si="151"/>
        <v>0.82729588541790933</v>
      </c>
    </row>
    <row r="4846" spans="1:14" x14ac:dyDescent="0.25">
      <c r="A4846" s="111" t="s">
        <v>720</v>
      </c>
      <c r="B4846" s="111">
        <f>INDEX(kommuner!C:C,MATCH(_xlfn.NUMBERVALUE(A4846),kommuner!B:B,0))</f>
        <v>3817</v>
      </c>
      <c r="C4846" s="111" t="s">
        <v>127</v>
      </c>
      <c r="D4846" s="111" t="s">
        <v>127</v>
      </c>
      <c r="E4846" s="111" t="s">
        <v>126</v>
      </c>
      <c r="F4846" s="111" t="s">
        <v>185</v>
      </c>
      <c r="G4846" s="111" t="s">
        <v>173</v>
      </c>
      <c r="H4846" s="111" t="s">
        <v>185</v>
      </c>
      <c r="I4846" s="111" t="s">
        <v>173</v>
      </c>
      <c r="J4846" t="str">
        <f t="shared" si="150"/>
        <v>3817SkogMineraljordLauvskogMiddels</v>
      </c>
      <c r="K4846" s="111">
        <v>-2.4151390344437029</v>
      </c>
      <c r="L4846" s="111">
        <v>0.85306406685236758</v>
      </c>
      <c r="M4846" s="111">
        <v>6.3979989500968365E-2</v>
      </c>
      <c r="N4846" s="112">
        <f t="shared" si="151"/>
        <v>-1.4980949780903672</v>
      </c>
    </row>
    <row r="4847" spans="1:14" x14ac:dyDescent="0.25">
      <c r="A4847" s="111" t="s">
        <v>720</v>
      </c>
      <c r="B4847" s="111">
        <f>INDEX(kommuner!C:C,MATCH(_xlfn.NUMBERVALUE(A4847),kommuner!B:B,0))</f>
        <v>3817</v>
      </c>
      <c r="C4847" s="111" t="s">
        <v>127</v>
      </c>
      <c r="D4847" s="111" t="s">
        <v>127</v>
      </c>
      <c r="E4847" s="111" t="s">
        <v>126</v>
      </c>
      <c r="F4847" s="111" t="s">
        <v>185</v>
      </c>
      <c r="G4847" s="111" t="s">
        <v>186</v>
      </c>
      <c r="H4847" s="111" t="s">
        <v>185</v>
      </c>
      <c r="I4847" s="111" t="s">
        <v>186</v>
      </c>
      <c r="J4847" t="str">
        <f t="shared" si="150"/>
        <v>3817SkogMineraljordLauvskogSærs høy</v>
      </c>
      <c r="K4847" s="111">
        <v>-3.6560473259425113</v>
      </c>
      <c r="L4847" s="111">
        <v>0.85306406685236758</v>
      </c>
      <c r="M4847" s="111">
        <v>6.3979989500968365E-2</v>
      </c>
      <c r="N4847" s="112">
        <f t="shared" si="151"/>
        <v>-2.7390032695891753</v>
      </c>
    </row>
    <row r="4848" spans="1:14" x14ac:dyDescent="0.25">
      <c r="A4848" s="111" t="s">
        <v>720</v>
      </c>
      <c r="B4848" s="111">
        <f>INDEX(kommuner!C:C,MATCH(_xlfn.NUMBERVALUE(A4848),kommuner!B:B,0))</f>
        <v>3817</v>
      </c>
      <c r="C4848" s="111" t="s">
        <v>127</v>
      </c>
      <c r="D4848" s="111" t="s">
        <v>127</v>
      </c>
      <c r="E4848" s="111" t="s">
        <v>123</v>
      </c>
      <c r="F4848" s="111" t="s">
        <v>172</v>
      </c>
      <c r="G4848" s="111" t="s">
        <v>180</v>
      </c>
      <c r="H4848" s="111" t="s">
        <v>172</v>
      </c>
      <c r="I4848" s="111" t="s">
        <v>180</v>
      </c>
      <c r="J4848" t="str">
        <f t="shared" si="150"/>
        <v>3817SkogOrganisk jordBarskogHøy</v>
      </c>
      <c r="K4848" s="111">
        <v>-2.5184559031994138</v>
      </c>
      <c r="L4848" s="111">
        <v>0.92784825435236762</v>
      </c>
      <c r="M4848" s="111">
        <v>0.46518126042825314</v>
      </c>
      <c r="N4848" s="112">
        <f t="shared" si="151"/>
        <v>-1.1254263884187932</v>
      </c>
    </row>
    <row r="4849" spans="1:14" x14ac:dyDescent="0.25">
      <c r="A4849" s="111" t="s">
        <v>720</v>
      </c>
      <c r="B4849" s="111">
        <f>INDEX(kommuner!C:C,MATCH(_xlfn.NUMBERVALUE(A4849),kommuner!B:B,0))</f>
        <v>3817</v>
      </c>
      <c r="C4849" s="111" t="s">
        <v>127</v>
      </c>
      <c r="D4849" s="111" t="s">
        <v>127</v>
      </c>
      <c r="E4849" s="111" t="s">
        <v>123</v>
      </c>
      <c r="F4849" s="111" t="s">
        <v>172</v>
      </c>
      <c r="G4849" s="111" t="s">
        <v>167</v>
      </c>
      <c r="H4849" s="111" t="s">
        <v>172</v>
      </c>
      <c r="I4849" s="111" t="s">
        <v>167</v>
      </c>
      <c r="J4849" t="str">
        <f t="shared" si="150"/>
        <v>3817SkogOrganisk jordBarskogImpediment</v>
      </c>
      <c r="K4849" s="111">
        <v>-0.13011741963904588</v>
      </c>
      <c r="L4849" s="111">
        <v>0.92784825435236762</v>
      </c>
      <c r="M4849" s="111">
        <v>0.46510463492953991</v>
      </c>
      <c r="N4849" s="112">
        <f t="shared" si="151"/>
        <v>1.2628354696428616</v>
      </c>
    </row>
    <row r="4850" spans="1:14" x14ac:dyDescent="0.25">
      <c r="A4850" s="111" t="s">
        <v>720</v>
      </c>
      <c r="B4850" s="111">
        <f>INDEX(kommuner!C:C,MATCH(_xlfn.NUMBERVALUE(A4850),kommuner!B:B,0))</f>
        <v>3817</v>
      </c>
      <c r="C4850" s="111" t="s">
        <v>127</v>
      </c>
      <c r="D4850" s="111" t="s">
        <v>127</v>
      </c>
      <c r="E4850" s="111" t="s">
        <v>123</v>
      </c>
      <c r="F4850" s="111" t="s">
        <v>172</v>
      </c>
      <c r="G4850" s="111" t="s">
        <v>190</v>
      </c>
      <c r="H4850" s="111" t="s">
        <v>172</v>
      </c>
      <c r="I4850" s="111" t="s">
        <v>190</v>
      </c>
      <c r="J4850" t="str">
        <f t="shared" si="150"/>
        <v>3817SkogOrganisk jordBarskogLav</v>
      </c>
      <c r="K4850" s="111">
        <v>-0.50666953101693391</v>
      </c>
      <c r="L4850" s="111">
        <v>0.92784825435236762</v>
      </c>
      <c r="M4850" s="111">
        <v>0.46510463492953991</v>
      </c>
      <c r="N4850" s="112">
        <f t="shared" si="151"/>
        <v>0.88628335826497362</v>
      </c>
    </row>
    <row r="4851" spans="1:14" x14ac:dyDescent="0.25">
      <c r="A4851" s="111" t="s">
        <v>720</v>
      </c>
      <c r="B4851" s="111">
        <f>INDEX(kommuner!C:C,MATCH(_xlfn.NUMBERVALUE(A4851),kommuner!B:B,0))</f>
        <v>3817</v>
      </c>
      <c r="C4851" s="111" t="s">
        <v>127</v>
      </c>
      <c r="D4851" s="111" t="s">
        <v>127</v>
      </c>
      <c r="E4851" s="111" t="s">
        <v>123</v>
      </c>
      <c r="F4851" s="111" t="s">
        <v>172</v>
      </c>
      <c r="G4851" s="111" t="s">
        <v>173</v>
      </c>
      <c r="H4851" s="111" t="s">
        <v>172</v>
      </c>
      <c r="I4851" s="111" t="s">
        <v>173</v>
      </c>
      <c r="J4851" t="str">
        <f t="shared" si="150"/>
        <v>3817SkogOrganisk jordBarskogMiddels</v>
      </c>
      <c r="K4851" s="111">
        <v>-1.5571490961494638</v>
      </c>
      <c r="L4851" s="111">
        <v>0.92784825435236762</v>
      </c>
      <c r="M4851" s="111">
        <v>0.46518126042825314</v>
      </c>
      <c r="N4851" s="112">
        <f t="shared" si="151"/>
        <v>-0.16411958136884308</v>
      </c>
    </row>
    <row r="4852" spans="1:14" x14ac:dyDescent="0.25">
      <c r="A4852" s="111" t="s">
        <v>720</v>
      </c>
      <c r="B4852" s="111">
        <f>INDEX(kommuner!C:C,MATCH(_xlfn.NUMBERVALUE(A4852),kommuner!B:B,0))</f>
        <v>3817</v>
      </c>
      <c r="C4852" s="111" t="s">
        <v>127</v>
      </c>
      <c r="D4852" s="111" t="s">
        <v>127</v>
      </c>
      <c r="E4852" s="111" t="s">
        <v>123</v>
      </c>
      <c r="F4852" s="111" t="s">
        <v>172</v>
      </c>
      <c r="G4852" s="111" t="s">
        <v>186</v>
      </c>
      <c r="H4852" s="111" t="s">
        <v>172</v>
      </c>
      <c r="I4852" s="111" t="s">
        <v>186</v>
      </c>
      <c r="J4852" t="str">
        <f t="shared" si="150"/>
        <v>3817SkogOrganisk jordBarskogSærs høy</v>
      </c>
      <c r="K4852" s="111">
        <v>2.5548655235722699</v>
      </c>
      <c r="L4852" s="111">
        <v>0.92784825435236762</v>
      </c>
      <c r="M4852" s="111">
        <v>0.46518126042825314</v>
      </c>
      <c r="N4852" s="112">
        <f t="shared" si="151"/>
        <v>3.9478950383528906</v>
      </c>
    </row>
    <row r="4853" spans="1:14" x14ac:dyDescent="0.25">
      <c r="A4853" s="111" t="s">
        <v>720</v>
      </c>
      <c r="B4853" s="111">
        <f>INDEX(kommuner!C:C,MATCH(_xlfn.NUMBERVALUE(A4853),kommuner!B:B,0))</f>
        <v>3817</v>
      </c>
      <c r="C4853" s="111" t="s">
        <v>127</v>
      </c>
      <c r="D4853" s="111" t="s">
        <v>127</v>
      </c>
      <c r="E4853" s="111" t="s">
        <v>123</v>
      </c>
      <c r="F4853" s="111" t="s">
        <v>179</v>
      </c>
      <c r="G4853" s="111" t="s">
        <v>180</v>
      </c>
      <c r="H4853" s="111" t="s">
        <v>179</v>
      </c>
      <c r="I4853" s="111" t="s">
        <v>180</v>
      </c>
      <c r="J4853" t="str">
        <f t="shared" si="150"/>
        <v>3817SkogOrganisk jordBlandingsskogHøy</v>
      </c>
      <c r="K4853" s="111">
        <v>-5.5554344456832343</v>
      </c>
      <c r="L4853" s="111">
        <v>0.92784825435236762</v>
      </c>
      <c r="M4853" s="111">
        <v>0.46510463492953991</v>
      </c>
      <c r="N4853" s="112">
        <f t="shared" si="151"/>
        <v>-4.1624815564013264</v>
      </c>
    </row>
    <row r="4854" spans="1:14" x14ac:dyDescent="0.25">
      <c r="A4854" s="111" t="s">
        <v>720</v>
      </c>
      <c r="B4854" s="111">
        <f>INDEX(kommuner!C:C,MATCH(_xlfn.NUMBERVALUE(A4854),kommuner!B:B,0))</f>
        <v>3817</v>
      </c>
      <c r="C4854" s="111" t="s">
        <v>127</v>
      </c>
      <c r="D4854" s="111" t="s">
        <v>127</v>
      </c>
      <c r="E4854" s="111" t="s">
        <v>123</v>
      </c>
      <c r="F4854" s="111" t="s">
        <v>179</v>
      </c>
      <c r="G4854" s="111" t="s">
        <v>167</v>
      </c>
      <c r="H4854" s="111" t="s">
        <v>179</v>
      </c>
      <c r="I4854" s="111" t="s">
        <v>167</v>
      </c>
      <c r="J4854" t="str">
        <f t="shared" si="150"/>
        <v>3817SkogOrganisk jordBlandingsskogImpediment</v>
      </c>
      <c r="K4854" s="111">
        <v>-0.28586344175800005</v>
      </c>
      <c r="L4854" s="111">
        <v>0.92784825435236762</v>
      </c>
      <c r="M4854" s="111">
        <v>0.46510463492953991</v>
      </c>
      <c r="N4854" s="112">
        <f t="shared" si="151"/>
        <v>1.1070894475239075</v>
      </c>
    </row>
    <row r="4855" spans="1:14" x14ac:dyDescent="0.25">
      <c r="A4855" s="111" t="s">
        <v>720</v>
      </c>
      <c r="B4855" s="111">
        <f>INDEX(kommuner!C:C,MATCH(_xlfn.NUMBERVALUE(A4855),kommuner!B:B,0))</f>
        <v>3817</v>
      </c>
      <c r="C4855" s="111" t="s">
        <v>127</v>
      </c>
      <c r="D4855" s="111" t="s">
        <v>127</v>
      </c>
      <c r="E4855" s="111" t="s">
        <v>123</v>
      </c>
      <c r="F4855" s="111" t="s">
        <v>179</v>
      </c>
      <c r="G4855" s="111" t="s">
        <v>190</v>
      </c>
      <c r="H4855" s="111" t="s">
        <v>179</v>
      </c>
      <c r="I4855" s="111" t="s">
        <v>190</v>
      </c>
      <c r="J4855" t="str">
        <f t="shared" si="150"/>
        <v>3817SkogOrganisk jordBlandingsskogLav</v>
      </c>
      <c r="K4855" s="111">
        <v>-1.2347339377887629</v>
      </c>
      <c r="L4855" s="111">
        <v>0.92784825435236762</v>
      </c>
      <c r="M4855" s="111">
        <v>0.46510463492953991</v>
      </c>
      <c r="N4855" s="112">
        <f t="shared" si="151"/>
        <v>0.15821895149314458</v>
      </c>
    </row>
    <row r="4856" spans="1:14" x14ac:dyDescent="0.25">
      <c r="A4856" s="111" t="s">
        <v>720</v>
      </c>
      <c r="B4856" s="111">
        <f>INDEX(kommuner!C:C,MATCH(_xlfn.NUMBERVALUE(A4856),kommuner!B:B,0))</f>
        <v>3817</v>
      </c>
      <c r="C4856" s="111" t="s">
        <v>127</v>
      </c>
      <c r="D4856" s="111" t="s">
        <v>127</v>
      </c>
      <c r="E4856" s="111" t="s">
        <v>123</v>
      </c>
      <c r="F4856" s="111" t="s">
        <v>179</v>
      </c>
      <c r="G4856" s="111" t="s">
        <v>173</v>
      </c>
      <c r="H4856" s="111" t="s">
        <v>179</v>
      </c>
      <c r="I4856" s="111" t="s">
        <v>173</v>
      </c>
      <c r="J4856" t="str">
        <f t="shared" si="150"/>
        <v>3817SkogOrganisk jordBlandingsskogMiddels</v>
      </c>
      <c r="K4856" s="111">
        <v>-2.4239591752717748</v>
      </c>
      <c r="L4856" s="111">
        <v>0.92784825435236762</v>
      </c>
      <c r="M4856" s="111">
        <v>0.46510463492953991</v>
      </c>
      <c r="N4856" s="112">
        <f t="shared" si="151"/>
        <v>-1.0310062859898674</v>
      </c>
    </row>
    <row r="4857" spans="1:14" x14ac:dyDescent="0.25">
      <c r="A4857" s="111" t="s">
        <v>720</v>
      </c>
      <c r="B4857" s="111">
        <f>INDEX(kommuner!C:C,MATCH(_xlfn.NUMBERVALUE(A4857),kommuner!B:B,0))</f>
        <v>3817</v>
      </c>
      <c r="C4857" s="111" t="s">
        <v>127</v>
      </c>
      <c r="D4857" s="111" t="s">
        <v>127</v>
      </c>
      <c r="E4857" s="111" t="s">
        <v>123</v>
      </c>
      <c r="F4857" s="111" t="s">
        <v>179</v>
      </c>
      <c r="G4857" s="111" t="s">
        <v>186</v>
      </c>
      <c r="H4857" s="111" t="s">
        <v>179</v>
      </c>
      <c r="I4857" s="111" t="s">
        <v>186</v>
      </c>
      <c r="J4857" t="str">
        <f t="shared" si="150"/>
        <v>3817SkogOrganisk jordBlandingsskogSærs høy</v>
      </c>
      <c r="K4857" s="111">
        <v>-1.5726115302258048</v>
      </c>
      <c r="L4857" s="111">
        <v>0.92784825435236762</v>
      </c>
      <c r="M4857" s="111">
        <v>0.46510463492953991</v>
      </c>
      <c r="N4857" s="112">
        <f t="shared" si="151"/>
        <v>-0.17965864094389727</v>
      </c>
    </row>
    <row r="4858" spans="1:14" x14ac:dyDescent="0.25">
      <c r="A4858" s="111" t="s">
        <v>720</v>
      </c>
      <c r="B4858" s="111">
        <f>INDEX(kommuner!C:C,MATCH(_xlfn.NUMBERVALUE(A4858),kommuner!B:B,0))</f>
        <v>3817</v>
      </c>
      <c r="C4858" s="111" t="s">
        <v>127</v>
      </c>
      <c r="D4858" s="111" t="s">
        <v>127</v>
      </c>
      <c r="E4858" s="111" t="s">
        <v>123</v>
      </c>
      <c r="F4858" s="111" t="s">
        <v>185</v>
      </c>
      <c r="G4858" s="111" t="s">
        <v>180</v>
      </c>
      <c r="H4858" s="111" t="s">
        <v>185</v>
      </c>
      <c r="I4858" s="111" t="s">
        <v>180</v>
      </c>
      <c r="J4858" t="str">
        <f t="shared" si="150"/>
        <v>3817SkogOrganisk jordLauvskogHøy</v>
      </c>
      <c r="K4858" s="111">
        <v>-1.9913688882377358</v>
      </c>
      <c r="L4858" s="111">
        <v>0.92784825435236762</v>
      </c>
      <c r="M4858" s="111">
        <v>0.46510463492953991</v>
      </c>
      <c r="N4858" s="112">
        <f t="shared" si="151"/>
        <v>-0.59841599895582831</v>
      </c>
    </row>
    <row r="4859" spans="1:14" x14ac:dyDescent="0.25">
      <c r="A4859" s="111" t="s">
        <v>720</v>
      </c>
      <c r="B4859" s="111">
        <f>INDEX(kommuner!C:C,MATCH(_xlfn.NUMBERVALUE(A4859),kommuner!B:B,0))</f>
        <v>3817</v>
      </c>
      <c r="C4859" s="111" t="s">
        <v>127</v>
      </c>
      <c r="D4859" s="111" t="s">
        <v>127</v>
      </c>
      <c r="E4859" s="111" t="s">
        <v>123</v>
      </c>
      <c r="F4859" s="111" t="s">
        <v>185</v>
      </c>
      <c r="G4859" s="111" t="s">
        <v>167</v>
      </c>
      <c r="H4859" s="111" t="s">
        <v>185</v>
      </c>
      <c r="I4859" s="111" t="s">
        <v>167</v>
      </c>
      <c r="J4859" t="str">
        <f t="shared" si="150"/>
        <v>3817SkogOrganisk jordLauvskogImpediment</v>
      </c>
      <c r="K4859" s="111">
        <v>0.35000626494250675</v>
      </c>
      <c r="L4859" s="111">
        <v>0.92784825435236762</v>
      </c>
      <c r="M4859" s="111">
        <v>0.46510463492953991</v>
      </c>
      <c r="N4859" s="112">
        <f t="shared" si="151"/>
        <v>1.7429591542244141</v>
      </c>
    </row>
    <row r="4860" spans="1:14" x14ac:dyDescent="0.25">
      <c r="A4860" s="111" t="s">
        <v>720</v>
      </c>
      <c r="B4860" s="111">
        <f>INDEX(kommuner!C:C,MATCH(_xlfn.NUMBERVALUE(A4860),kommuner!B:B,0))</f>
        <v>3817</v>
      </c>
      <c r="C4860" s="111" t="s">
        <v>127</v>
      </c>
      <c r="D4860" s="111" t="s">
        <v>127</v>
      </c>
      <c r="E4860" s="111" t="s">
        <v>123</v>
      </c>
      <c r="F4860" s="111" t="s">
        <v>185</v>
      </c>
      <c r="G4860" s="111" t="s">
        <v>190</v>
      </c>
      <c r="H4860" s="111" t="s">
        <v>185</v>
      </c>
      <c r="I4860" s="111" t="s">
        <v>190</v>
      </c>
      <c r="J4860" t="str">
        <f t="shared" si="150"/>
        <v>3817SkogOrganisk jordLauvskogLav</v>
      </c>
      <c r="K4860" s="111">
        <v>1.1144075558526714</v>
      </c>
      <c r="L4860" s="111">
        <v>0.92784825435236762</v>
      </c>
      <c r="M4860" s="111">
        <v>0.46510463492953991</v>
      </c>
      <c r="N4860" s="112">
        <f t="shared" si="151"/>
        <v>2.5073604451345788</v>
      </c>
    </row>
    <row r="4861" spans="1:14" x14ac:dyDescent="0.25">
      <c r="A4861" s="111" t="s">
        <v>720</v>
      </c>
      <c r="B4861" s="111">
        <f>INDEX(kommuner!C:C,MATCH(_xlfn.NUMBERVALUE(A4861),kommuner!B:B,0))</f>
        <v>3817</v>
      </c>
      <c r="C4861" s="111" t="s">
        <v>127</v>
      </c>
      <c r="D4861" s="111" t="s">
        <v>127</v>
      </c>
      <c r="E4861" s="111" t="s">
        <v>123</v>
      </c>
      <c r="F4861" s="111" t="s">
        <v>185</v>
      </c>
      <c r="G4861" s="111" t="s">
        <v>173</v>
      </c>
      <c r="H4861" s="111" t="s">
        <v>185</v>
      </c>
      <c r="I4861" s="111" t="s">
        <v>173</v>
      </c>
      <c r="J4861" t="str">
        <f t="shared" si="150"/>
        <v>3817SkogOrganisk jordLauvskogMiddels</v>
      </c>
      <c r="K4861" s="111">
        <v>-0.62664468270982987</v>
      </c>
      <c r="L4861" s="111">
        <v>0.92784825435236762</v>
      </c>
      <c r="M4861" s="111">
        <v>0.46510463492953991</v>
      </c>
      <c r="N4861" s="112">
        <f t="shared" si="151"/>
        <v>0.76630820657207765</v>
      </c>
    </row>
    <row r="4862" spans="1:14" x14ac:dyDescent="0.25">
      <c r="A4862" s="111" t="s">
        <v>720</v>
      </c>
      <c r="B4862" s="111">
        <f>INDEX(kommuner!C:C,MATCH(_xlfn.NUMBERVALUE(A4862),kommuner!B:B,0))</f>
        <v>3817</v>
      </c>
      <c r="C4862" s="111" t="s">
        <v>127</v>
      </c>
      <c r="D4862" s="111" t="s">
        <v>127</v>
      </c>
      <c r="E4862" s="111" t="s">
        <v>123</v>
      </c>
      <c r="F4862" s="111" t="s">
        <v>185</v>
      </c>
      <c r="G4862" s="111" t="s">
        <v>186</v>
      </c>
      <c r="H4862" s="111" t="s">
        <v>185</v>
      </c>
      <c r="I4862" s="111" t="s">
        <v>186</v>
      </c>
      <c r="J4862" t="str">
        <f t="shared" si="150"/>
        <v>3817SkogOrganisk jordLauvskogSærs høy</v>
      </c>
      <c r="K4862" s="111">
        <v>-1.8997279926091779</v>
      </c>
      <c r="L4862" s="111">
        <v>0.92784825435236762</v>
      </c>
      <c r="M4862" s="111">
        <v>0.46510463492953991</v>
      </c>
      <c r="N4862" s="112">
        <f t="shared" si="151"/>
        <v>-0.50677510332727038</v>
      </c>
    </row>
    <row r="4863" spans="1:14" x14ac:dyDescent="0.25">
      <c r="A4863" s="111" t="s">
        <v>720</v>
      </c>
      <c r="B4863" s="111">
        <f>INDEX(kommuner!C:C,MATCH(_xlfn.NUMBERVALUE(A4863),kommuner!B:B,0))</f>
        <v>3817</v>
      </c>
      <c r="C4863" s="111" t="s">
        <v>83</v>
      </c>
      <c r="D4863" s="111" t="s">
        <v>83</v>
      </c>
      <c r="E4863" s="111" t="s">
        <v>126</v>
      </c>
      <c r="F4863" s="111" t="s">
        <v>139</v>
      </c>
      <c r="G4863" s="111" t="s">
        <v>139</v>
      </c>
      <c r="H4863" s="111" t="s">
        <v>139</v>
      </c>
      <c r="I4863" s="111" t="s">
        <v>139</v>
      </c>
      <c r="J4863" t="str">
        <f t="shared" si="150"/>
        <v>3817Utbygd arealMineraljord</v>
      </c>
      <c r="K4863" s="111">
        <v>0.42279414509845159</v>
      </c>
      <c r="L4863" s="111">
        <v>0</v>
      </c>
      <c r="M4863" s="111">
        <v>1.303047089454229E-2</v>
      </c>
      <c r="N4863" s="112">
        <f t="shared" si="151"/>
        <v>0.43582461599299388</v>
      </c>
    </row>
    <row r="4864" spans="1:14" x14ac:dyDescent="0.25">
      <c r="A4864" s="111" t="s">
        <v>720</v>
      </c>
      <c r="B4864" s="111">
        <f>INDEX(kommuner!C:C,MATCH(_xlfn.NUMBERVALUE(A4864),kommuner!B:B,0))</f>
        <v>3817</v>
      </c>
      <c r="C4864" s="111" t="s">
        <v>83</v>
      </c>
      <c r="D4864" s="111" t="s">
        <v>83</v>
      </c>
      <c r="E4864" s="111" t="s">
        <v>123</v>
      </c>
      <c r="F4864" s="111" t="s">
        <v>139</v>
      </c>
      <c r="G4864" s="111" t="s">
        <v>139</v>
      </c>
      <c r="H4864" s="111" t="s">
        <v>139</v>
      </c>
      <c r="I4864" s="111" t="s">
        <v>139</v>
      </c>
      <c r="J4864" t="str">
        <f t="shared" si="150"/>
        <v>3817Utbygd arealOrganisk jord</v>
      </c>
      <c r="K4864" s="111">
        <v>29.011421395201612</v>
      </c>
      <c r="L4864" s="111">
        <v>0</v>
      </c>
      <c r="M4864" s="111">
        <v>1.303047089454229E-2</v>
      </c>
      <c r="N4864" s="112">
        <f t="shared" si="151"/>
        <v>29.024451866096154</v>
      </c>
    </row>
    <row r="4865" spans="1:14" x14ac:dyDescent="0.25">
      <c r="A4865" s="111" t="s">
        <v>720</v>
      </c>
      <c r="B4865" s="111">
        <f>INDEX(kommuner!C:C,MATCH(_xlfn.NUMBERVALUE(A4865),kommuner!B:B,0))</f>
        <v>3817</v>
      </c>
      <c r="C4865" s="111" t="s">
        <v>181</v>
      </c>
      <c r="D4865" s="111" t="s">
        <v>181</v>
      </c>
      <c r="E4865" s="111" t="s">
        <v>123</v>
      </c>
      <c r="F4865" s="111" t="s">
        <v>139</v>
      </c>
      <c r="G4865" s="111" t="s">
        <v>139</v>
      </c>
      <c r="H4865" s="111" t="s">
        <v>139</v>
      </c>
      <c r="I4865" s="111" t="s">
        <v>139</v>
      </c>
      <c r="J4865" t="str">
        <f t="shared" si="150"/>
        <v>3817Vann og myrOrganisk jord</v>
      </c>
      <c r="K4865" s="111">
        <v>-0.31088998224577308</v>
      </c>
      <c r="L4865" s="111">
        <v>0</v>
      </c>
      <c r="M4865" s="111">
        <v>0</v>
      </c>
      <c r="N4865" s="112">
        <f t="shared" si="151"/>
        <v>-0.31088998224577308</v>
      </c>
    </row>
    <row r="4866" spans="1:14" x14ac:dyDescent="0.25">
      <c r="A4866" s="111" t="s">
        <v>721</v>
      </c>
      <c r="B4866" s="111">
        <f>INDEX(kommuner!C:C,MATCH(_xlfn.NUMBERVALUE(A4866),kommuner!B:B,0))</f>
        <v>3817</v>
      </c>
      <c r="C4866" s="111" t="s">
        <v>82</v>
      </c>
      <c r="D4866" s="111" t="s">
        <v>82</v>
      </c>
      <c r="E4866" s="111" t="s">
        <v>126</v>
      </c>
      <c r="F4866" s="111" t="s">
        <v>139</v>
      </c>
      <c r="G4866" s="111" t="s">
        <v>139</v>
      </c>
      <c r="H4866" s="111" t="s">
        <v>139</v>
      </c>
      <c r="I4866" s="111" t="s">
        <v>139</v>
      </c>
      <c r="J4866" t="str">
        <f t="shared" si="150"/>
        <v>3817Annen utmarkMineraljord</v>
      </c>
      <c r="K4866" s="111">
        <v>-0.16852781479621071</v>
      </c>
      <c r="L4866" s="111">
        <v>0</v>
      </c>
      <c r="M4866" s="111">
        <v>0</v>
      </c>
      <c r="N4866" s="112">
        <f t="shared" si="151"/>
        <v>-0.16852781479621071</v>
      </c>
    </row>
    <row r="4867" spans="1:14" x14ac:dyDescent="0.25">
      <c r="A4867" s="111" t="s">
        <v>721</v>
      </c>
      <c r="B4867" s="111">
        <f>INDEX(kommuner!C:C,MATCH(_xlfn.NUMBERVALUE(A4867),kommuner!B:B,0))</f>
        <v>3817</v>
      </c>
      <c r="C4867" s="111" t="s">
        <v>121</v>
      </c>
      <c r="D4867" s="111" t="s">
        <v>121</v>
      </c>
      <c r="E4867" s="111" t="s">
        <v>126</v>
      </c>
      <c r="F4867" s="111" t="s">
        <v>139</v>
      </c>
      <c r="G4867" s="111" t="s">
        <v>139</v>
      </c>
      <c r="H4867" s="111" t="s">
        <v>139</v>
      </c>
      <c r="I4867" s="111" t="s">
        <v>139</v>
      </c>
      <c r="J4867" t="str">
        <f t="shared" ref="J4867:J4930" si="152">B4867&amp;C4867&amp;E4867&amp;IF(C4867="Skog",F4867&amp;G4867,"")</f>
        <v>3817BeiteMineraljord</v>
      </c>
      <c r="K4867" s="111">
        <v>-0.43305842942580308</v>
      </c>
      <c r="L4867" s="111">
        <v>0</v>
      </c>
      <c r="M4867" s="111">
        <v>1.2448711246839999E-7</v>
      </c>
      <c r="N4867" s="112">
        <f t="shared" ref="N4867:N4930" si="153">SUM(K4867:M4867)</f>
        <v>-0.43305830493869063</v>
      </c>
    </row>
    <row r="4868" spans="1:14" x14ac:dyDescent="0.25">
      <c r="A4868" s="111" t="s">
        <v>721</v>
      </c>
      <c r="B4868" s="111">
        <f>INDEX(kommuner!C:C,MATCH(_xlfn.NUMBERVALUE(A4868),kommuner!B:B,0))</f>
        <v>3817</v>
      </c>
      <c r="C4868" s="111" t="s">
        <v>121</v>
      </c>
      <c r="D4868" s="111" t="s">
        <v>121</v>
      </c>
      <c r="E4868" s="111" t="s">
        <v>123</v>
      </c>
      <c r="F4868" s="111" t="s">
        <v>139</v>
      </c>
      <c r="G4868" s="111" t="s">
        <v>139</v>
      </c>
      <c r="H4868" s="111" t="s">
        <v>139</v>
      </c>
      <c r="I4868" s="111" t="s">
        <v>139</v>
      </c>
      <c r="J4868" t="str">
        <f t="shared" si="152"/>
        <v>3817BeiteOrganisk jord</v>
      </c>
      <c r="K4868" s="111">
        <v>12.077525935985037</v>
      </c>
      <c r="L4868" s="111">
        <v>1.6412500000000001</v>
      </c>
      <c r="M4868" s="111">
        <v>0</v>
      </c>
      <c r="N4868" s="112">
        <f t="shared" si="153"/>
        <v>13.718775935985036</v>
      </c>
    </row>
    <row r="4869" spans="1:14" x14ac:dyDescent="0.25">
      <c r="A4869" s="111" t="s">
        <v>721</v>
      </c>
      <c r="B4869" s="111">
        <f>INDEX(kommuner!C:C,MATCH(_xlfn.NUMBERVALUE(A4869),kommuner!B:B,0))</f>
        <v>3817</v>
      </c>
      <c r="C4869" s="111" t="s">
        <v>84</v>
      </c>
      <c r="D4869" s="111" t="s">
        <v>84</v>
      </c>
      <c r="E4869" s="111" t="s">
        <v>126</v>
      </c>
      <c r="F4869" s="111" t="s">
        <v>139</v>
      </c>
      <c r="G4869" s="111" t="s">
        <v>139</v>
      </c>
      <c r="H4869" s="111" t="s">
        <v>139</v>
      </c>
      <c r="I4869" s="111" t="s">
        <v>139</v>
      </c>
      <c r="J4869" t="str">
        <f t="shared" si="152"/>
        <v>3817Dyrket markMineraljord</v>
      </c>
      <c r="K4869" s="111">
        <v>-0.16231651338179201</v>
      </c>
      <c r="L4869" s="111">
        <v>0</v>
      </c>
      <c r="M4869" s="111">
        <v>0</v>
      </c>
      <c r="N4869" s="112">
        <f t="shared" si="153"/>
        <v>-0.16231651338179201</v>
      </c>
    </row>
    <row r="4870" spans="1:14" x14ac:dyDescent="0.25">
      <c r="A4870" s="111" t="s">
        <v>721</v>
      </c>
      <c r="B4870" s="111">
        <f>INDEX(kommuner!C:C,MATCH(_xlfn.NUMBERVALUE(A4870),kommuner!B:B,0))</f>
        <v>3817</v>
      </c>
      <c r="C4870" s="111" t="s">
        <v>84</v>
      </c>
      <c r="D4870" s="111" t="s">
        <v>84</v>
      </c>
      <c r="E4870" s="111" t="s">
        <v>123</v>
      </c>
      <c r="F4870" s="111" t="s">
        <v>139</v>
      </c>
      <c r="G4870" s="111" t="s">
        <v>139</v>
      </c>
      <c r="H4870" s="111" t="s">
        <v>139</v>
      </c>
      <c r="I4870" s="111" t="s">
        <v>139</v>
      </c>
      <c r="J4870" t="str">
        <f t="shared" si="152"/>
        <v>3817Dyrket markOrganisk jord</v>
      </c>
      <c r="K4870" s="111">
        <v>28.726149366675592</v>
      </c>
      <c r="L4870" s="111">
        <v>1.45625</v>
      </c>
      <c r="M4870" s="111">
        <v>0</v>
      </c>
      <c r="N4870" s="112">
        <f t="shared" si="153"/>
        <v>30.182399366675593</v>
      </c>
    </row>
    <row r="4871" spans="1:14" x14ac:dyDescent="0.25">
      <c r="A4871" s="111" t="s">
        <v>721</v>
      </c>
      <c r="B4871" s="111">
        <f>INDEX(kommuner!C:C,MATCH(_xlfn.NUMBERVALUE(A4871),kommuner!B:B,0))</f>
        <v>3817</v>
      </c>
      <c r="C4871" s="111" t="s">
        <v>127</v>
      </c>
      <c r="D4871" s="111" t="s">
        <v>127</v>
      </c>
      <c r="E4871" s="111" t="s">
        <v>126</v>
      </c>
      <c r="F4871" s="111" t="s">
        <v>172</v>
      </c>
      <c r="G4871" s="111" t="s">
        <v>180</v>
      </c>
      <c r="H4871" s="111" t="s">
        <v>172</v>
      </c>
      <c r="I4871" s="111" t="s">
        <v>180</v>
      </c>
      <c r="J4871" t="str">
        <f t="shared" si="152"/>
        <v>3817SkogMineraljordBarskogHøy</v>
      </c>
      <c r="K4871" s="111">
        <v>-4.2610596243420318</v>
      </c>
      <c r="L4871" s="111">
        <v>0.85306406685236758</v>
      </c>
      <c r="M4871" s="111">
        <v>6.4056614999681585E-2</v>
      </c>
      <c r="N4871" s="112">
        <f t="shared" si="153"/>
        <v>-3.3439389424899826</v>
      </c>
    </row>
    <row r="4872" spans="1:14" x14ac:dyDescent="0.25">
      <c r="A4872" s="111" t="s">
        <v>721</v>
      </c>
      <c r="B4872" s="111">
        <f>INDEX(kommuner!C:C,MATCH(_xlfn.NUMBERVALUE(A4872),kommuner!B:B,0))</f>
        <v>3817</v>
      </c>
      <c r="C4872" s="111" t="s">
        <v>127</v>
      </c>
      <c r="D4872" s="111" t="s">
        <v>127</v>
      </c>
      <c r="E4872" s="111" t="s">
        <v>126</v>
      </c>
      <c r="F4872" s="111" t="s">
        <v>172</v>
      </c>
      <c r="G4872" s="111" t="s">
        <v>167</v>
      </c>
      <c r="H4872" s="111" t="s">
        <v>172</v>
      </c>
      <c r="I4872" s="111" t="s">
        <v>167</v>
      </c>
      <c r="J4872" t="str">
        <f t="shared" si="152"/>
        <v>3817SkogMineraljordBarskogImpediment</v>
      </c>
      <c r="K4872" s="111">
        <v>-1.5740166960016819</v>
      </c>
      <c r="L4872" s="111">
        <v>0.85306406685236758</v>
      </c>
      <c r="M4872" s="111">
        <v>6.3979989500968365E-2</v>
      </c>
      <c r="N4872" s="112">
        <f t="shared" si="153"/>
        <v>-0.65697263964834596</v>
      </c>
    </row>
    <row r="4873" spans="1:14" x14ac:dyDescent="0.25">
      <c r="A4873" s="111" t="s">
        <v>721</v>
      </c>
      <c r="B4873" s="111">
        <f>INDEX(kommuner!C:C,MATCH(_xlfn.NUMBERVALUE(A4873),kommuner!B:B,0))</f>
        <v>3817</v>
      </c>
      <c r="C4873" s="111" t="s">
        <v>127</v>
      </c>
      <c r="D4873" s="111" t="s">
        <v>127</v>
      </c>
      <c r="E4873" s="111" t="s">
        <v>126</v>
      </c>
      <c r="F4873" s="111" t="s">
        <v>172</v>
      </c>
      <c r="G4873" s="111" t="s">
        <v>190</v>
      </c>
      <c r="H4873" s="111" t="s">
        <v>172</v>
      </c>
      <c r="I4873" s="111" t="s">
        <v>190</v>
      </c>
      <c r="J4873" t="str">
        <f t="shared" si="152"/>
        <v>3817SkogMineraljordBarskogLav</v>
      </c>
      <c r="K4873" s="111">
        <v>-2.1094741240186856</v>
      </c>
      <c r="L4873" s="111">
        <v>0.85306406685236758</v>
      </c>
      <c r="M4873" s="111">
        <v>6.3979989500968365E-2</v>
      </c>
      <c r="N4873" s="112">
        <f t="shared" si="153"/>
        <v>-1.1924300676653499</v>
      </c>
    </row>
    <row r="4874" spans="1:14" x14ac:dyDescent="0.25">
      <c r="A4874" s="111" t="s">
        <v>721</v>
      </c>
      <c r="B4874" s="111">
        <f>INDEX(kommuner!C:C,MATCH(_xlfn.NUMBERVALUE(A4874),kommuner!B:B,0))</f>
        <v>3817</v>
      </c>
      <c r="C4874" s="111" t="s">
        <v>127</v>
      </c>
      <c r="D4874" s="111" t="s">
        <v>127</v>
      </c>
      <c r="E4874" s="111" t="s">
        <v>126</v>
      </c>
      <c r="F4874" s="111" t="s">
        <v>172</v>
      </c>
      <c r="G4874" s="111" t="s">
        <v>173</v>
      </c>
      <c r="H4874" s="111" t="s">
        <v>172</v>
      </c>
      <c r="I4874" s="111" t="s">
        <v>173</v>
      </c>
      <c r="J4874" t="str">
        <f t="shared" si="152"/>
        <v>3817SkogMineraljordBarskogMiddels</v>
      </c>
      <c r="K4874" s="111">
        <v>-2.8820985952554645</v>
      </c>
      <c r="L4874" s="111">
        <v>0.85306406685236758</v>
      </c>
      <c r="M4874" s="111">
        <v>6.4056614999681585E-2</v>
      </c>
      <c r="N4874" s="112">
        <f t="shared" si="153"/>
        <v>-1.9649779134034155</v>
      </c>
    </row>
    <row r="4875" spans="1:14" x14ac:dyDescent="0.25">
      <c r="A4875" s="111" t="s">
        <v>721</v>
      </c>
      <c r="B4875" s="111">
        <f>INDEX(kommuner!C:C,MATCH(_xlfn.NUMBERVALUE(A4875),kommuner!B:B,0))</f>
        <v>3817</v>
      </c>
      <c r="C4875" s="111" t="s">
        <v>127</v>
      </c>
      <c r="D4875" s="111" t="s">
        <v>127</v>
      </c>
      <c r="E4875" s="111" t="s">
        <v>126</v>
      </c>
      <c r="F4875" s="111" t="s">
        <v>172</v>
      </c>
      <c r="G4875" s="111" t="s">
        <v>186</v>
      </c>
      <c r="H4875" s="111" t="s">
        <v>172</v>
      </c>
      <c r="I4875" s="111" t="s">
        <v>186</v>
      </c>
      <c r="J4875" t="str">
        <f t="shared" si="152"/>
        <v>3817SkogMineraljordBarskogSærs høy</v>
      </c>
      <c r="K4875" s="111">
        <v>0.12072674540874306</v>
      </c>
      <c r="L4875" s="111">
        <v>0.85306406685236758</v>
      </c>
      <c r="M4875" s="111">
        <v>6.4056614999681585E-2</v>
      </c>
      <c r="N4875" s="112">
        <f t="shared" si="153"/>
        <v>1.0378474272607923</v>
      </c>
    </row>
    <row r="4876" spans="1:14" x14ac:dyDescent="0.25">
      <c r="A4876" s="111" t="s">
        <v>721</v>
      </c>
      <c r="B4876" s="111">
        <f>INDEX(kommuner!C:C,MATCH(_xlfn.NUMBERVALUE(A4876),kommuner!B:B,0))</f>
        <v>3817</v>
      </c>
      <c r="C4876" s="111" t="s">
        <v>127</v>
      </c>
      <c r="D4876" s="111" t="s">
        <v>127</v>
      </c>
      <c r="E4876" s="111" t="s">
        <v>126</v>
      </c>
      <c r="F4876" s="111" t="s">
        <v>179</v>
      </c>
      <c r="G4876" s="111" t="s">
        <v>180</v>
      </c>
      <c r="H4876" s="111" t="s">
        <v>179</v>
      </c>
      <c r="I4876" s="111" t="s">
        <v>180</v>
      </c>
      <c r="J4876" t="str">
        <f t="shared" si="152"/>
        <v>3817SkogMineraljordBlandingsskogHøy</v>
      </c>
      <c r="K4876" s="111">
        <v>-8.5703651807373102</v>
      </c>
      <c r="L4876" s="111">
        <v>0.85306406685236758</v>
      </c>
      <c r="M4876" s="111">
        <v>6.3979989500968365E-2</v>
      </c>
      <c r="N4876" s="112">
        <f t="shared" si="153"/>
        <v>-7.6533211243839743</v>
      </c>
    </row>
    <row r="4877" spans="1:14" x14ac:dyDescent="0.25">
      <c r="A4877" s="111" t="s">
        <v>721</v>
      </c>
      <c r="B4877" s="111">
        <f>INDEX(kommuner!C:C,MATCH(_xlfn.NUMBERVALUE(A4877),kommuner!B:B,0))</f>
        <v>3817</v>
      </c>
      <c r="C4877" s="111" t="s">
        <v>127</v>
      </c>
      <c r="D4877" s="111" t="s">
        <v>127</v>
      </c>
      <c r="E4877" s="111" t="s">
        <v>126</v>
      </c>
      <c r="F4877" s="111" t="s">
        <v>179</v>
      </c>
      <c r="G4877" s="111" t="s">
        <v>167</v>
      </c>
      <c r="H4877" s="111" t="s">
        <v>179</v>
      </c>
      <c r="I4877" s="111" t="s">
        <v>167</v>
      </c>
      <c r="J4877" t="str">
        <f t="shared" si="152"/>
        <v>3817SkogMineraljordBlandingsskogImpediment</v>
      </c>
      <c r="K4877" s="111">
        <v>-2.0950685747655116</v>
      </c>
      <c r="L4877" s="111">
        <v>0.85306406685236758</v>
      </c>
      <c r="M4877" s="111">
        <v>6.3979989500968365E-2</v>
      </c>
      <c r="N4877" s="112">
        <f t="shared" si="153"/>
        <v>-1.1780245184121758</v>
      </c>
    </row>
    <row r="4878" spans="1:14" x14ac:dyDescent="0.25">
      <c r="A4878" s="111" t="s">
        <v>721</v>
      </c>
      <c r="B4878" s="111">
        <f>INDEX(kommuner!C:C,MATCH(_xlfn.NUMBERVALUE(A4878),kommuner!B:B,0))</f>
        <v>3817</v>
      </c>
      <c r="C4878" s="111" t="s">
        <v>127</v>
      </c>
      <c r="D4878" s="111" t="s">
        <v>127</v>
      </c>
      <c r="E4878" s="111" t="s">
        <v>126</v>
      </c>
      <c r="F4878" s="111" t="s">
        <v>179</v>
      </c>
      <c r="G4878" s="111" t="s">
        <v>190</v>
      </c>
      <c r="H4878" s="111" t="s">
        <v>179</v>
      </c>
      <c r="I4878" s="111" t="s">
        <v>190</v>
      </c>
      <c r="J4878" t="str">
        <f t="shared" si="152"/>
        <v>3817SkogMineraljordBlandingsskogLav</v>
      </c>
      <c r="K4878" s="111">
        <v>-3.814060654162915</v>
      </c>
      <c r="L4878" s="111">
        <v>0.85306406685236758</v>
      </c>
      <c r="M4878" s="111">
        <v>6.3979989500968365E-2</v>
      </c>
      <c r="N4878" s="112">
        <f t="shared" si="153"/>
        <v>-2.897016597809579</v>
      </c>
    </row>
    <row r="4879" spans="1:14" x14ac:dyDescent="0.25">
      <c r="A4879" s="111" t="s">
        <v>721</v>
      </c>
      <c r="B4879" s="111">
        <f>INDEX(kommuner!C:C,MATCH(_xlfn.NUMBERVALUE(A4879),kommuner!B:B,0))</f>
        <v>3817</v>
      </c>
      <c r="C4879" s="111" t="s">
        <v>127</v>
      </c>
      <c r="D4879" s="111" t="s">
        <v>127</v>
      </c>
      <c r="E4879" s="111" t="s">
        <v>126</v>
      </c>
      <c r="F4879" s="111" t="s">
        <v>179</v>
      </c>
      <c r="G4879" s="111" t="s">
        <v>173</v>
      </c>
      <c r="H4879" s="111" t="s">
        <v>179</v>
      </c>
      <c r="I4879" s="111" t="s">
        <v>173</v>
      </c>
      <c r="J4879" t="str">
        <f t="shared" si="152"/>
        <v>3817SkogMineraljordBlandingsskogMiddels</v>
      </c>
      <c r="K4879" s="111">
        <v>-4.5623521854183373</v>
      </c>
      <c r="L4879" s="111">
        <v>0.85306406685236758</v>
      </c>
      <c r="M4879" s="111">
        <v>6.3979989500968365E-2</v>
      </c>
      <c r="N4879" s="112">
        <f t="shared" si="153"/>
        <v>-3.6453081290650013</v>
      </c>
    </row>
    <row r="4880" spans="1:14" x14ac:dyDescent="0.25">
      <c r="A4880" s="111" t="s">
        <v>721</v>
      </c>
      <c r="B4880" s="111">
        <f>INDEX(kommuner!C:C,MATCH(_xlfn.NUMBERVALUE(A4880),kommuner!B:B,0))</f>
        <v>3817</v>
      </c>
      <c r="C4880" s="111" t="s">
        <v>127</v>
      </c>
      <c r="D4880" s="111" t="s">
        <v>127</v>
      </c>
      <c r="E4880" s="111" t="s">
        <v>126</v>
      </c>
      <c r="F4880" s="111" t="s">
        <v>179</v>
      </c>
      <c r="G4880" s="111" t="s">
        <v>186</v>
      </c>
      <c r="H4880" s="111" t="s">
        <v>179</v>
      </c>
      <c r="I4880" s="111" t="s">
        <v>186</v>
      </c>
      <c r="J4880" t="str">
        <f t="shared" si="152"/>
        <v>3817SkogMineraljordBlandingsskogSærs høy</v>
      </c>
      <c r="K4880" s="111">
        <v>-2.9395925245326562</v>
      </c>
      <c r="L4880" s="111">
        <v>0.85306406685236758</v>
      </c>
      <c r="M4880" s="111">
        <v>6.3979989500968365E-2</v>
      </c>
      <c r="N4880" s="112">
        <f t="shared" si="153"/>
        <v>-2.0225484681793202</v>
      </c>
    </row>
    <row r="4881" spans="1:14" x14ac:dyDescent="0.25">
      <c r="A4881" s="111" t="s">
        <v>721</v>
      </c>
      <c r="B4881" s="111">
        <f>INDEX(kommuner!C:C,MATCH(_xlfn.NUMBERVALUE(A4881),kommuner!B:B,0))</f>
        <v>3817</v>
      </c>
      <c r="C4881" s="111" t="s">
        <v>127</v>
      </c>
      <c r="D4881" s="111" t="s">
        <v>127</v>
      </c>
      <c r="E4881" s="111" t="s">
        <v>126</v>
      </c>
      <c r="F4881" s="111" t="s">
        <v>185</v>
      </c>
      <c r="G4881" s="111" t="s">
        <v>180</v>
      </c>
      <c r="H4881" s="111" t="s">
        <v>185</v>
      </c>
      <c r="I4881" s="111" t="s">
        <v>180</v>
      </c>
      <c r="J4881" t="str">
        <f t="shared" si="152"/>
        <v>3817SkogMineraljordLauvskogHøy</v>
      </c>
      <c r="K4881" s="111">
        <v>-3.6072016095960531</v>
      </c>
      <c r="L4881" s="111">
        <v>0.85306406685236758</v>
      </c>
      <c r="M4881" s="111">
        <v>6.3979989500968365E-2</v>
      </c>
      <c r="N4881" s="112">
        <f t="shared" si="153"/>
        <v>-2.6901575532427171</v>
      </c>
    </row>
    <row r="4882" spans="1:14" x14ac:dyDescent="0.25">
      <c r="A4882" s="111" t="s">
        <v>721</v>
      </c>
      <c r="B4882" s="111">
        <f>INDEX(kommuner!C:C,MATCH(_xlfn.NUMBERVALUE(A4882),kommuner!B:B,0))</f>
        <v>3817</v>
      </c>
      <c r="C4882" s="111" t="s">
        <v>127</v>
      </c>
      <c r="D4882" s="111" t="s">
        <v>127</v>
      </c>
      <c r="E4882" s="111" t="s">
        <v>126</v>
      </c>
      <c r="F4882" s="111" t="s">
        <v>185</v>
      </c>
      <c r="G4882" s="111" t="s">
        <v>167</v>
      </c>
      <c r="H4882" s="111" t="s">
        <v>185</v>
      </c>
      <c r="I4882" s="111" t="s">
        <v>167</v>
      </c>
      <c r="J4882" t="str">
        <f t="shared" si="152"/>
        <v>3817SkogMineraljordLauvskogImpediment</v>
      </c>
      <c r="K4882" s="111">
        <v>-1.1043030228661443</v>
      </c>
      <c r="L4882" s="111">
        <v>0.85306406685236758</v>
      </c>
      <c r="M4882" s="111">
        <v>6.3979989500968365E-2</v>
      </c>
      <c r="N4882" s="112">
        <f t="shared" si="153"/>
        <v>-0.18725896651280841</v>
      </c>
    </row>
    <row r="4883" spans="1:14" x14ac:dyDescent="0.25">
      <c r="A4883" s="111" t="s">
        <v>721</v>
      </c>
      <c r="B4883" s="111">
        <f>INDEX(kommuner!C:C,MATCH(_xlfn.NUMBERVALUE(A4883),kommuner!B:B,0))</f>
        <v>3817</v>
      </c>
      <c r="C4883" s="111" t="s">
        <v>127</v>
      </c>
      <c r="D4883" s="111" t="s">
        <v>127</v>
      </c>
      <c r="E4883" s="111" t="s">
        <v>126</v>
      </c>
      <c r="F4883" s="111" t="s">
        <v>185</v>
      </c>
      <c r="G4883" s="111" t="s">
        <v>190</v>
      </c>
      <c r="H4883" s="111" t="s">
        <v>185</v>
      </c>
      <c r="I4883" s="111" t="s">
        <v>190</v>
      </c>
      <c r="J4883" t="str">
        <f t="shared" si="152"/>
        <v>3817SkogMineraljordLauvskogLav</v>
      </c>
      <c r="K4883" s="111">
        <v>-8.9748170935426599E-2</v>
      </c>
      <c r="L4883" s="111">
        <v>0.85306406685236758</v>
      </c>
      <c r="M4883" s="111">
        <v>6.3979989500968365E-2</v>
      </c>
      <c r="N4883" s="112">
        <f t="shared" si="153"/>
        <v>0.82729588541790933</v>
      </c>
    </row>
    <row r="4884" spans="1:14" x14ac:dyDescent="0.25">
      <c r="A4884" s="111" t="s">
        <v>721</v>
      </c>
      <c r="B4884" s="111">
        <f>INDEX(kommuner!C:C,MATCH(_xlfn.NUMBERVALUE(A4884),kommuner!B:B,0))</f>
        <v>3817</v>
      </c>
      <c r="C4884" s="111" t="s">
        <v>127</v>
      </c>
      <c r="D4884" s="111" t="s">
        <v>127</v>
      </c>
      <c r="E4884" s="111" t="s">
        <v>126</v>
      </c>
      <c r="F4884" s="111" t="s">
        <v>185</v>
      </c>
      <c r="G4884" s="111" t="s">
        <v>173</v>
      </c>
      <c r="H4884" s="111" t="s">
        <v>185</v>
      </c>
      <c r="I4884" s="111" t="s">
        <v>173</v>
      </c>
      <c r="J4884" t="str">
        <f t="shared" si="152"/>
        <v>3817SkogMineraljordLauvskogMiddels</v>
      </c>
      <c r="K4884" s="111">
        <v>-2.4151390344437029</v>
      </c>
      <c r="L4884" s="111">
        <v>0.85306406685236758</v>
      </c>
      <c r="M4884" s="111">
        <v>6.3979989500968365E-2</v>
      </c>
      <c r="N4884" s="112">
        <f t="shared" si="153"/>
        <v>-1.4980949780903672</v>
      </c>
    </row>
    <row r="4885" spans="1:14" x14ac:dyDescent="0.25">
      <c r="A4885" s="111" t="s">
        <v>721</v>
      </c>
      <c r="B4885" s="111">
        <f>INDEX(kommuner!C:C,MATCH(_xlfn.NUMBERVALUE(A4885),kommuner!B:B,0))</f>
        <v>3817</v>
      </c>
      <c r="C4885" s="111" t="s">
        <v>127</v>
      </c>
      <c r="D4885" s="111" t="s">
        <v>127</v>
      </c>
      <c r="E4885" s="111" t="s">
        <v>126</v>
      </c>
      <c r="F4885" s="111" t="s">
        <v>185</v>
      </c>
      <c r="G4885" s="111" t="s">
        <v>186</v>
      </c>
      <c r="H4885" s="111" t="s">
        <v>185</v>
      </c>
      <c r="I4885" s="111" t="s">
        <v>186</v>
      </c>
      <c r="J4885" t="str">
        <f t="shared" si="152"/>
        <v>3817SkogMineraljordLauvskogSærs høy</v>
      </c>
      <c r="K4885" s="111">
        <v>-3.6560473259425113</v>
      </c>
      <c r="L4885" s="111">
        <v>0.85306406685236758</v>
      </c>
      <c r="M4885" s="111">
        <v>6.3979989500968365E-2</v>
      </c>
      <c r="N4885" s="112">
        <f t="shared" si="153"/>
        <v>-2.7390032695891753</v>
      </c>
    </row>
    <row r="4886" spans="1:14" x14ac:dyDescent="0.25">
      <c r="A4886" s="111" t="s">
        <v>721</v>
      </c>
      <c r="B4886" s="111">
        <f>INDEX(kommuner!C:C,MATCH(_xlfn.NUMBERVALUE(A4886),kommuner!B:B,0))</f>
        <v>3817</v>
      </c>
      <c r="C4886" s="111" t="s">
        <v>127</v>
      </c>
      <c r="D4886" s="111" t="s">
        <v>127</v>
      </c>
      <c r="E4886" s="111" t="s">
        <v>123</v>
      </c>
      <c r="F4886" s="111" t="s">
        <v>172</v>
      </c>
      <c r="G4886" s="111" t="s">
        <v>180</v>
      </c>
      <c r="H4886" s="111" t="s">
        <v>172</v>
      </c>
      <c r="I4886" s="111" t="s">
        <v>180</v>
      </c>
      <c r="J4886" t="str">
        <f t="shared" si="152"/>
        <v>3817SkogOrganisk jordBarskogHøy</v>
      </c>
      <c r="K4886" s="111">
        <v>-2.5184559031994138</v>
      </c>
      <c r="L4886" s="111">
        <v>0.92784825435236762</v>
      </c>
      <c r="M4886" s="111">
        <v>0.46518126042825314</v>
      </c>
      <c r="N4886" s="112">
        <f t="shared" si="153"/>
        <v>-1.1254263884187932</v>
      </c>
    </row>
    <row r="4887" spans="1:14" x14ac:dyDescent="0.25">
      <c r="A4887" s="111" t="s">
        <v>721</v>
      </c>
      <c r="B4887" s="111">
        <f>INDEX(kommuner!C:C,MATCH(_xlfn.NUMBERVALUE(A4887),kommuner!B:B,0))</f>
        <v>3817</v>
      </c>
      <c r="C4887" s="111" t="s">
        <v>127</v>
      </c>
      <c r="D4887" s="111" t="s">
        <v>127</v>
      </c>
      <c r="E4887" s="111" t="s">
        <v>123</v>
      </c>
      <c r="F4887" s="111" t="s">
        <v>172</v>
      </c>
      <c r="G4887" s="111" t="s">
        <v>167</v>
      </c>
      <c r="H4887" s="111" t="s">
        <v>172</v>
      </c>
      <c r="I4887" s="111" t="s">
        <v>167</v>
      </c>
      <c r="J4887" t="str">
        <f t="shared" si="152"/>
        <v>3817SkogOrganisk jordBarskogImpediment</v>
      </c>
      <c r="K4887" s="111">
        <v>-0.13011741963904588</v>
      </c>
      <c r="L4887" s="111">
        <v>0.92784825435236762</v>
      </c>
      <c r="M4887" s="111">
        <v>0.46510463492953991</v>
      </c>
      <c r="N4887" s="112">
        <f t="shared" si="153"/>
        <v>1.2628354696428616</v>
      </c>
    </row>
    <row r="4888" spans="1:14" x14ac:dyDescent="0.25">
      <c r="A4888" s="111" t="s">
        <v>721</v>
      </c>
      <c r="B4888" s="111">
        <f>INDEX(kommuner!C:C,MATCH(_xlfn.NUMBERVALUE(A4888),kommuner!B:B,0))</f>
        <v>3817</v>
      </c>
      <c r="C4888" s="111" t="s">
        <v>127</v>
      </c>
      <c r="D4888" s="111" t="s">
        <v>127</v>
      </c>
      <c r="E4888" s="111" t="s">
        <v>123</v>
      </c>
      <c r="F4888" s="111" t="s">
        <v>172</v>
      </c>
      <c r="G4888" s="111" t="s">
        <v>190</v>
      </c>
      <c r="H4888" s="111" t="s">
        <v>172</v>
      </c>
      <c r="I4888" s="111" t="s">
        <v>190</v>
      </c>
      <c r="J4888" t="str">
        <f t="shared" si="152"/>
        <v>3817SkogOrganisk jordBarskogLav</v>
      </c>
      <c r="K4888" s="111">
        <v>-0.50666953101693391</v>
      </c>
      <c r="L4888" s="111">
        <v>0.92784825435236762</v>
      </c>
      <c r="M4888" s="111">
        <v>0.46510463492953991</v>
      </c>
      <c r="N4888" s="112">
        <f t="shared" si="153"/>
        <v>0.88628335826497362</v>
      </c>
    </row>
    <row r="4889" spans="1:14" x14ac:dyDescent="0.25">
      <c r="A4889" s="111" t="s">
        <v>721</v>
      </c>
      <c r="B4889" s="111">
        <f>INDEX(kommuner!C:C,MATCH(_xlfn.NUMBERVALUE(A4889),kommuner!B:B,0))</f>
        <v>3817</v>
      </c>
      <c r="C4889" s="111" t="s">
        <v>127</v>
      </c>
      <c r="D4889" s="111" t="s">
        <v>127</v>
      </c>
      <c r="E4889" s="111" t="s">
        <v>123</v>
      </c>
      <c r="F4889" s="111" t="s">
        <v>172</v>
      </c>
      <c r="G4889" s="111" t="s">
        <v>173</v>
      </c>
      <c r="H4889" s="111" t="s">
        <v>172</v>
      </c>
      <c r="I4889" s="111" t="s">
        <v>173</v>
      </c>
      <c r="J4889" t="str">
        <f t="shared" si="152"/>
        <v>3817SkogOrganisk jordBarskogMiddels</v>
      </c>
      <c r="K4889" s="111">
        <v>-1.5571490961494638</v>
      </c>
      <c r="L4889" s="111">
        <v>0.92784825435236762</v>
      </c>
      <c r="M4889" s="111">
        <v>0.46518126042825314</v>
      </c>
      <c r="N4889" s="112">
        <f t="shared" si="153"/>
        <v>-0.16411958136884308</v>
      </c>
    </row>
    <row r="4890" spans="1:14" x14ac:dyDescent="0.25">
      <c r="A4890" s="111" t="s">
        <v>721</v>
      </c>
      <c r="B4890" s="111">
        <f>INDEX(kommuner!C:C,MATCH(_xlfn.NUMBERVALUE(A4890),kommuner!B:B,0))</f>
        <v>3817</v>
      </c>
      <c r="C4890" s="111" t="s">
        <v>127</v>
      </c>
      <c r="D4890" s="111" t="s">
        <v>127</v>
      </c>
      <c r="E4890" s="111" t="s">
        <v>123</v>
      </c>
      <c r="F4890" s="111" t="s">
        <v>172</v>
      </c>
      <c r="G4890" s="111" t="s">
        <v>186</v>
      </c>
      <c r="H4890" s="111" t="s">
        <v>172</v>
      </c>
      <c r="I4890" s="111" t="s">
        <v>186</v>
      </c>
      <c r="J4890" t="str">
        <f t="shared" si="152"/>
        <v>3817SkogOrganisk jordBarskogSærs høy</v>
      </c>
      <c r="K4890" s="111">
        <v>2.5548655235722699</v>
      </c>
      <c r="L4890" s="111">
        <v>0.92784825435236762</v>
      </c>
      <c r="M4890" s="111">
        <v>0.46518126042825314</v>
      </c>
      <c r="N4890" s="112">
        <f t="shared" si="153"/>
        <v>3.9478950383528906</v>
      </c>
    </row>
    <row r="4891" spans="1:14" x14ac:dyDescent="0.25">
      <c r="A4891" s="111" t="s">
        <v>721</v>
      </c>
      <c r="B4891" s="111">
        <f>INDEX(kommuner!C:C,MATCH(_xlfn.NUMBERVALUE(A4891),kommuner!B:B,0))</f>
        <v>3817</v>
      </c>
      <c r="C4891" s="111" t="s">
        <v>127</v>
      </c>
      <c r="D4891" s="111" t="s">
        <v>127</v>
      </c>
      <c r="E4891" s="111" t="s">
        <v>123</v>
      </c>
      <c r="F4891" s="111" t="s">
        <v>179</v>
      </c>
      <c r="G4891" s="111" t="s">
        <v>180</v>
      </c>
      <c r="H4891" s="111" t="s">
        <v>179</v>
      </c>
      <c r="I4891" s="111" t="s">
        <v>180</v>
      </c>
      <c r="J4891" t="str">
        <f t="shared" si="152"/>
        <v>3817SkogOrganisk jordBlandingsskogHøy</v>
      </c>
      <c r="K4891" s="111">
        <v>-5.5554344456832343</v>
      </c>
      <c r="L4891" s="111">
        <v>0.92784825435236762</v>
      </c>
      <c r="M4891" s="111">
        <v>0.46510463492953991</v>
      </c>
      <c r="N4891" s="112">
        <f t="shared" si="153"/>
        <v>-4.1624815564013264</v>
      </c>
    </row>
    <row r="4892" spans="1:14" x14ac:dyDescent="0.25">
      <c r="A4892" s="111" t="s">
        <v>721</v>
      </c>
      <c r="B4892" s="111">
        <f>INDEX(kommuner!C:C,MATCH(_xlfn.NUMBERVALUE(A4892),kommuner!B:B,0))</f>
        <v>3817</v>
      </c>
      <c r="C4892" s="111" t="s">
        <v>127</v>
      </c>
      <c r="D4892" s="111" t="s">
        <v>127</v>
      </c>
      <c r="E4892" s="111" t="s">
        <v>123</v>
      </c>
      <c r="F4892" s="111" t="s">
        <v>179</v>
      </c>
      <c r="G4892" s="111" t="s">
        <v>167</v>
      </c>
      <c r="H4892" s="111" t="s">
        <v>179</v>
      </c>
      <c r="I4892" s="111" t="s">
        <v>167</v>
      </c>
      <c r="J4892" t="str">
        <f t="shared" si="152"/>
        <v>3817SkogOrganisk jordBlandingsskogImpediment</v>
      </c>
      <c r="K4892" s="111">
        <v>-0.28586344175800005</v>
      </c>
      <c r="L4892" s="111">
        <v>0.92784825435236762</v>
      </c>
      <c r="M4892" s="111">
        <v>0.46510463492953991</v>
      </c>
      <c r="N4892" s="112">
        <f t="shared" si="153"/>
        <v>1.1070894475239075</v>
      </c>
    </row>
    <row r="4893" spans="1:14" x14ac:dyDescent="0.25">
      <c r="A4893" s="111" t="s">
        <v>721</v>
      </c>
      <c r="B4893" s="111">
        <f>INDEX(kommuner!C:C,MATCH(_xlfn.NUMBERVALUE(A4893),kommuner!B:B,0))</f>
        <v>3817</v>
      </c>
      <c r="C4893" s="111" t="s">
        <v>127</v>
      </c>
      <c r="D4893" s="111" t="s">
        <v>127</v>
      </c>
      <c r="E4893" s="111" t="s">
        <v>123</v>
      </c>
      <c r="F4893" s="111" t="s">
        <v>179</v>
      </c>
      <c r="G4893" s="111" t="s">
        <v>190</v>
      </c>
      <c r="H4893" s="111" t="s">
        <v>179</v>
      </c>
      <c r="I4893" s="111" t="s">
        <v>190</v>
      </c>
      <c r="J4893" t="str">
        <f t="shared" si="152"/>
        <v>3817SkogOrganisk jordBlandingsskogLav</v>
      </c>
      <c r="K4893" s="111">
        <v>-1.2347339377887629</v>
      </c>
      <c r="L4893" s="111">
        <v>0.92784825435236762</v>
      </c>
      <c r="M4893" s="111">
        <v>0.46510463492953991</v>
      </c>
      <c r="N4893" s="112">
        <f t="shared" si="153"/>
        <v>0.15821895149314458</v>
      </c>
    </row>
    <row r="4894" spans="1:14" x14ac:dyDescent="0.25">
      <c r="A4894" s="111" t="s">
        <v>721</v>
      </c>
      <c r="B4894" s="111">
        <f>INDEX(kommuner!C:C,MATCH(_xlfn.NUMBERVALUE(A4894),kommuner!B:B,0))</f>
        <v>3817</v>
      </c>
      <c r="C4894" s="111" t="s">
        <v>127</v>
      </c>
      <c r="D4894" s="111" t="s">
        <v>127</v>
      </c>
      <c r="E4894" s="111" t="s">
        <v>123</v>
      </c>
      <c r="F4894" s="111" t="s">
        <v>179</v>
      </c>
      <c r="G4894" s="111" t="s">
        <v>173</v>
      </c>
      <c r="H4894" s="111" t="s">
        <v>179</v>
      </c>
      <c r="I4894" s="111" t="s">
        <v>173</v>
      </c>
      <c r="J4894" t="str">
        <f t="shared" si="152"/>
        <v>3817SkogOrganisk jordBlandingsskogMiddels</v>
      </c>
      <c r="K4894" s="111">
        <v>-2.4239591752717748</v>
      </c>
      <c r="L4894" s="111">
        <v>0.92784825435236762</v>
      </c>
      <c r="M4894" s="111">
        <v>0.46510463492953991</v>
      </c>
      <c r="N4894" s="112">
        <f t="shared" si="153"/>
        <v>-1.0310062859898674</v>
      </c>
    </row>
    <row r="4895" spans="1:14" x14ac:dyDescent="0.25">
      <c r="A4895" s="111" t="s">
        <v>721</v>
      </c>
      <c r="B4895" s="111">
        <f>INDEX(kommuner!C:C,MATCH(_xlfn.NUMBERVALUE(A4895),kommuner!B:B,0))</f>
        <v>3817</v>
      </c>
      <c r="C4895" s="111" t="s">
        <v>127</v>
      </c>
      <c r="D4895" s="111" t="s">
        <v>127</v>
      </c>
      <c r="E4895" s="111" t="s">
        <v>123</v>
      </c>
      <c r="F4895" s="111" t="s">
        <v>179</v>
      </c>
      <c r="G4895" s="111" t="s">
        <v>186</v>
      </c>
      <c r="H4895" s="111" t="s">
        <v>179</v>
      </c>
      <c r="I4895" s="111" t="s">
        <v>186</v>
      </c>
      <c r="J4895" t="str">
        <f t="shared" si="152"/>
        <v>3817SkogOrganisk jordBlandingsskogSærs høy</v>
      </c>
      <c r="K4895" s="111">
        <v>-1.5726115302258048</v>
      </c>
      <c r="L4895" s="111">
        <v>0.92784825435236762</v>
      </c>
      <c r="M4895" s="111">
        <v>0.46510463492953991</v>
      </c>
      <c r="N4895" s="112">
        <f t="shared" si="153"/>
        <v>-0.17965864094389727</v>
      </c>
    </row>
    <row r="4896" spans="1:14" x14ac:dyDescent="0.25">
      <c r="A4896" s="111" t="s">
        <v>721</v>
      </c>
      <c r="B4896" s="111">
        <f>INDEX(kommuner!C:C,MATCH(_xlfn.NUMBERVALUE(A4896),kommuner!B:B,0))</f>
        <v>3817</v>
      </c>
      <c r="C4896" s="111" t="s">
        <v>127</v>
      </c>
      <c r="D4896" s="111" t="s">
        <v>127</v>
      </c>
      <c r="E4896" s="111" t="s">
        <v>123</v>
      </c>
      <c r="F4896" s="111" t="s">
        <v>185</v>
      </c>
      <c r="G4896" s="111" t="s">
        <v>180</v>
      </c>
      <c r="H4896" s="111" t="s">
        <v>185</v>
      </c>
      <c r="I4896" s="111" t="s">
        <v>180</v>
      </c>
      <c r="J4896" t="str">
        <f t="shared" si="152"/>
        <v>3817SkogOrganisk jordLauvskogHøy</v>
      </c>
      <c r="K4896" s="111">
        <v>-1.9913688882377358</v>
      </c>
      <c r="L4896" s="111">
        <v>0.92784825435236762</v>
      </c>
      <c r="M4896" s="111">
        <v>0.46510463492953991</v>
      </c>
      <c r="N4896" s="112">
        <f t="shared" si="153"/>
        <v>-0.59841599895582831</v>
      </c>
    </row>
    <row r="4897" spans="1:14" x14ac:dyDescent="0.25">
      <c r="A4897" s="111" t="s">
        <v>721</v>
      </c>
      <c r="B4897" s="111">
        <f>INDEX(kommuner!C:C,MATCH(_xlfn.NUMBERVALUE(A4897),kommuner!B:B,0))</f>
        <v>3817</v>
      </c>
      <c r="C4897" s="111" t="s">
        <v>127</v>
      </c>
      <c r="D4897" s="111" t="s">
        <v>127</v>
      </c>
      <c r="E4897" s="111" t="s">
        <v>123</v>
      </c>
      <c r="F4897" s="111" t="s">
        <v>185</v>
      </c>
      <c r="G4897" s="111" t="s">
        <v>167</v>
      </c>
      <c r="H4897" s="111" t="s">
        <v>185</v>
      </c>
      <c r="I4897" s="111" t="s">
        <v>167</v>
      </c>
      <c r="J4897" t="str">
        <f t="shared" si="152"/>
        <v>3817SkogOrganisk jordLauvskogImpediment</v>
      </c>
      <c r="K4897" s="111">
        <v>0.35000626494250675</v>
      </c>
      <c r="L4897" s="111">
        <v>0.92784825435236762</v>
      </c>
      <c r="M4897" s="111">
        <v>0.46510463492953991</v>
      </c>
      <c r="N4897" s="112">
        <f t="shared" si="153"/>
        <v>1.7429591542244141</v>
      </c>
    </row>
    <row r="4898" spans="1:14" x14ac:dyDescent="0.25">
      <c r="A4898" s="111" t="s">
        <v>721</v>
      </c>
      <c r="B4898" s="111">
        <f>INDEX(kommuner!C:C,MATCH(_xlfn.NUMBERVALUE(A4898),kommuner!B:B,0))</f>
        <v>3817</v>
      </c>
      <c r="C4898" s="111" t="s">
        <v>127</v>
      </c>
      <c r="D4898" s="111" t="s">
        <v>127</v>
      </c>
      <c r="E4898" s="111" t="s">
        <v>123</v>
      </c>
      <c r="F4898" s="111" t="s">
        <v>185</v>
      </c>
      <c r="G4898" s="111" t="s">
        <v>190</v>
      </c>
      <c r="H4898" s="111" t="s">
        <v>185</v>
      </c>
      <c r="I4898" s="111" t="s">
        <v>190</v>
      </c>
      <c r="J4898" t="str">
        <f t="shared" si="152"/>
        <v>3817SkogOrganisk jordLauvskogLav</v>
      </c>
      <c r="K4898" s="111">
        <v>1.1144075558526714</v>
      </c>
      <c r="L4898" s="111">
        <v>0.92784825435236762</v>
      </c>
      <c r="M4898" s="111">
        <v>0.46510463492953991</v>
      </c>
      <c r="N4898" s="112">
        <f t="shared" si="153"/>
        <v>2.5073604451345788</v>
      </c>
    </row>
    <row r="4899" spans="1:14" x14ac:dyDescent="0.25">
      <c r="A4899" s="111" t="s">
        <v>721</v>
      </c>
      <c r="B4899" s="111">
        <f>INDEX(kommuner!C:C,MATCH(_xlfn.NUMBERVALUE(A4899),kommuner!B:B,0))</f>
        <v>3817</v>
      </c>
      <c r="C4899" s="111" t="s">
        <v>127</v>
      </c>
      <c r="D4899" s="111" t="s">
        <v>127</v>
      </c>
      <c r="E4899" s="111" t="s">
        <v>123</v>
      </c>
      <c r="F4899" s="111" t="s">
        <v>185</v>
      </c>
      <c r="G4899" s="111" t="s">
        <v>173</v>
      </c>
      <c r="H4899" s="111" t="s">
        <v>185</v>
      </c>
      <c r="I4899" s="111" t="s">
        <v>173</v>
      </c>
      <c r="J4899" t="str">
        <f t="shared" si="152"/>
        <v>3817SkogOrganisk jordLauvskogMiddels</v>
      </c>
      <c r="K4899" s="111">
        <v>-0.62664468270982987</v>
      </c>
      <c r="L4899" s="111">
        <v>0.92784825435236762</v>
      </c>
      <c r="M4899" s="111">
        <v>0.46510463492953991</v>
      </c>
      <c r="N4899" s="112">
        <f t="shared" si="153"/>
        <v>0.76630820657207765</v>
      </c>
    </row>
    <row r="4900" spans="1:14" x14ac:dyDescent="0.25">
      <c r="A4900" s="111" t="s">
        <v>721</v>
      </c>
      <c r="B4900" s="111">
        <f>INDEX(kommuner!C:C,MATCH(_xlfn.NUMBERVALUE(A4900),kommuner!B:B,0))</f>
        <v>3817</v>
      </c>
      <c r="C4900" s="111" t="s">
        <v>127</v>
      </c>
      <c r="D4900" s="111" t="s">
        <v>127</v>
      </c>
      <c r="E4900" s="111" t="s">
        <v>123</v>
      </c>
      <c r="F4900" s="111" t="s">
        <v>185</v>
      </c>
      <c r="G4900" s="111" t="s">
        <v>186</v>
      </c>
      <c r="H4900" s="111" t="s">
        <v>185</v>
      </c>
      <c r="I4900" s="111" t="s">
        <v>186</v>
      </c>
      <c r="J4900" t="str">
        <f t="shared" si="152"/>
        <v>3817SkogOrganisk jordLauvskogSærs høy</v>
      </c>
      <c r="K4900" s="111">
        <v>-1.8997279926091779</v>
      </c>
      <c r="L4900" s="111">
        <v>0.92784825435236762</v>
      </c>
      <c r="M4900" s="111">
        <v>0.46510463492953991</v>
      </c>
      <c r="N4900" s="112">
        <f t="shared" si="153"/>
        <v>-0.50677510332727038</v>
      </c>
    </row>
    <row r="4901" spans="1:14" x14ac:dyDescent="0.25">
      <c r="A4901" s="111" t="s">
        <v>721</v>
      </c>
      <c r="B4901" s="111">
        <f>INDEX(kommuner!C:C,MATCH(_xlfn.NUMBERVALUE(A4901),kommuner!B:B,0))</f>
        <v>3817</v>
      </c>
      <c r="C4901" s="111" t="s">
        <v>83</v>
      </c>
      <c r="D4901" s="111" t="s">
        <v>83</v>
      </c>
      <c r="E4901" s="111" t="s">
        <v>126</v>
      </c>
      <c r="F4901" s="111" t="s">
        <v>139</v>
      </c>
      <c r="G4901" s="111" t="s">
        <v>139</v>
      </c>
      <c r="H4901" s="111" t="s">
        <v>139</v>
      </c>
      <c r="I4901" s="111" t="s">
        <v>139</v>
      </c>
      <c r="J4901" t="str">
        <f t="shared" si="152"/>
        <v>3817Utbygd arealMineraljord</v>
      </c>
      <c r="K4901" s="111">
        <v>0.42279414509845159</v>
      </c>
      <c r="L4901" s="111">
        <v>0</v>
      </c>
      <c r="M4901" s="111">
        <v>1.303047089454229E-2</v>
      </c>
      <c r="N4901" s="112">
        <f t="shared" si="153"/>
        <v>0.43582461599299388</v>
      </c>
    </row>
    <row r="4902" spans="1:14" x14ac:dyDescent="0.25">
      <c r="A4902" s="111" t="s">
        <v>721</v>
      </c>
      <c r="B4902" s="111">
        <f>INDEX(kommuner!C:C,MATCH(_xlfn.NUMBERVALUE(A4902),kommuner!B:B,0))</f>
        <v>3817</v>
      </c>
      <c r="C4902" s="111" t="s">
        <v>83</v>
      </c>
      <c r="D4902" s="111" t="s">
        <v>83</v>
      </c>
      <c r="E4902" s="111" t="s">
        <v>123</v>
      </c>
      <c r="F4902" s="111" t="s">
        <v>139</v>
      </c>
      <c r="G4902" s="111" t="s">
        <v>139</v>
      </c>
      <c r="H4902" s="111" t="s">
        <v>139</v>
      </c>
      <c r="I4902" s="111" t="s">
        <v>139</v>
      </c>
      <c r="J4902" t="str">
        <f t="shared" si="152"/>
        <v>3817Utbygd arealOrganisk jord</v>
      </c>
      <c r="K4902" s="111">
        <v>29.011421395201612</v>
      </c>
      <c r="L4902" s="111">
        <v>0</v>
      </c>
      <c r="M4902" s="111">
        <v>1.303047089454229E-2</v>
      </c>
      <c r="N4902" s="112">
        <f t="shared" si="153"/>
        <v>29.024451866096154</v>
      </c>
    </row>
    <row r="4903" spans="1:14" x14ac:dyDescent="0.25">
      <c r="A4903" s="111" t="s">
        <v>721</v>
      </c>
      <c r="B4903" s="111">
        <f>INDEX(kommuner!C:C,MATCH(_xlfn.NUMBERVALUE(A4903),kommuner!B:B,0))</f>
        <v>3817</v>
      </c>
      <c r="C4903" s="111" t="s">
        <v>181</v>
      </c>
      <c r="D4903" s="111" t="s">
        <v>181</v>
      </c>
      <c r="E4903" s="111" t="s">
        <v>123</v>
      </c>
      <c r="F4903" s="111" t="s">
        <v>139</v>
      </c>
      <c r="G4903" s="111" t="s">
        <v>139</v>
      </c>
      <c r="H4903" s="111" t="s">
        <v>139</v>
      </c>
      <c r="I4903" s="111" t="s">
        <v>139</v>
      </c>
      <c r="J4903" t="str">
        <f t="shared" si="152"/>
        <v>3817Vann og myrOrganisk jord</v>
      </c>
      <c r="K4903" s="111">
        <v>-0.31088998224577308</v>
      </c>
      <c r="L4903" s="111">
        <v>0</v>
      </c>
      <c r="M4903" s="111">
        <v>0</v>
      </c>
      <c r="N4903" s="112">
        <f t="shared" si="153"/>
        <v>-0.31088998224577308</v>
      </c>
    </row>
    <row r="4904" spans="1:14" x14ac:dyDescent="0.25">
      <c r="A4904" s="111" t="s">
        <v>722</v>
      </c>
      <c r="B4904" s="111">
        <f>INDEX(kommuner!C:C,MATCH(_xlfn.NUMBERVALUE(A4904),kommuner!B:B,0))</f>
        <v>3818</v>
      </c>
      <c r="C4904" s="111" t="s">
        <v>82</v>
      </c>
      <c r="D4904" s="111" t="s">
        <v>82</v>
      </c>
      <c r="E4904" s="111" t="s">
        <v>126</v>
      </c>
      <c r="F4904" s="111" t="s">
        <v>139</v>
      </c>
      <c r="G4904" s="111" t="s">
        <v>139</v>
      </c>
      <c r="H4904" s="111" t="s">
        <v>139</v>
      </c>
      <c r="I4904" s="111" t="s">
        <v>139</v>
      </c>
      <c r="J4904" t="str">
        <f t="shared" si="152"/>
        <v>3818Annen utmarkMineraljord</v>
      </c>
      <c r="K4904" s="111">
        <v>-0.16852781479621071</v>
      </c>
      <c r="L4904" s="111">
        <v>0</v>
      </c>
      <c r="M4904" s="111">
        <v>0</v>
      </c>
      <c r="N4904" s="112">
        <f t="shared" si="153"/>
        <v>-0.16852781479621071</v>
      </c>
    </row>
    <row r="4905" spans="1:14" x14ac:dyDescent="0.25">
      <c r="A4905" s="111" t="s">
        <v>722</v>
      </c>
      <c r="B4905" s="111">
        <f>INDEX(kommuner!C:C,MATCH(_xlfn.NUMBERVALUE(A4905),kommuner!B:B,0))</f>
        <v>3818</v>
      </c>
      <c r="C4905" s="111" t="s">
        <v>121</v>
      </c>
      <c r="D4905" s="111" t="s">
        <v>121</v>
      </c>
      <c r="E4905" s="111" t="s">
        <v>126</v>
      </c>
      <c r="F4905" s="111" t="s">
        <v>139</v>
      </c>
      <c r="G4905" s="111" t="s">
        <v>139</v>
      </c>
      <c r="H4905" s="111" t="s">
        <v>139</v>
      </c>
      <c r="I4905" s="111" t="s">
        <v>139</v>
      </c>
      <c r="J4905" t="str">
        <f t="shared" si="152"/>
        <v>3818BeiteMineraljord</v>
      </c>
      <c r="K4905" s="111">
        <v>-0.43305842942580308</v>
      </c>
      <c r="L4905" s="111">
        <v>0</v>
      </c>
      <c r="M4905" s="111">
        <v>1.2448711246839999E-7</v>
      </c>
      <c r="N4905" s="112">
        <f t="shared" si="153"/>
        <v>-0.43305830493869063</v>
      </c>
    </row>
    <row r="4906" spans="1:14" x14ac:dyDescent="0.25">
      <c r="A4906" s="111" t="s">
        <v>722</v>
      </c>
      <c r="B4906" s="111">
        <f>INDEX(kommuner!C:C,MATCH(_xlfn.NUMBERVALUE(A4906),kommuner!B:B,0))</f>
        <v>3818</v>
      </c>
      <c r="C4906" s="111" t="s">
        <v>121</v>
      </c>
      <c r="D4906" s="111" t="s">
        <v>121</v>
      </c>
      <c r="E4906" s="111" t="s">
        <v>123</v>
      </c>
      <c r="F4906" s="111" t="s">
        <v>139</v>
      </c>
      <c r="G4906" s="111" t="s">
        <v>139</v>
      </c>
      <c r="H4906" s="111" t="s">
        <v>139</v>
      </c>
      <c r="I4906" s="111" t="s">
        <v>139</v>
      </c>
      <c r="J4906" t="str">
        <f t="shared" si="152"/>
        <v>3818BeiteOrganisk jord</v>
      </c>
      <c r="K4906" s="111">
        <v>12.077525935985037</v>
      </c>
      <c r="L4906" s="111">
        <v>1.6412500000000001</v>
      </c>
      <c r="M4906" s="111">
        <v>0</v>
      </c>
      <c r="N4906" s="112">
        <f t="shared" si="153"/>
        <v>13.718775935985036</v>
      </c>
    </row>
    <row r="4907" spans="1:14" x14ac:dyDescent="0.25">
      <c r="A4907" s="111" t="s">
        <v>722</v>
      </c>
      <c r="B4907" s="111">
        <f>INDEX(kommuner!C:C,MATCH(_xlfn.NUMBERVALUE(A4907),kommuner!B:B,0))</f>
        <v>3818</v>
      </c>
      <c r="C4907" s="111" t="s">
        <v>84</v>
      </c>
      <c r="D4907" s="111" t="s">
        <v>84</v>
      </c>
      <c r="E4907" s="111" t="s">
        <v>126</v>
      </c>
      <c r="F4907" s="111" t="s">
        <v>139</v>
      </c>
      <c r="G4907" s="111" t="s">
        <v>139</v>
      </c>
      <c r="H4907" s="111" t="s">
        <v>139</v>
      </c>
      <c r="I4907" s="111" t="s">
        <v>139</v>
      </c>
      <c r="J4907" t="str">
        <f t="shared" si="152"/>
        <v>3818Dyrket markMineraljord</v>
      </c>
      <c r="K4907" s="111">
        <v>-7.6883180048458705E-2</v>
      </c>
      <c r="L4907" s="111">
        <v>0</v>
      </c>
      <c r="M4907" s="111">
        <v>0</v>
      </c>
      <c r="N4907" s="112">
        <f t="shared" si="153"/>
        <v>-7.6883180048458705E-2</v>
      </c>
    </row>
    <row r="4908" spans="1:14" x14ac:dyDescent="0.25">
      <c r="A4908" s="111" t="s">
        <v>722</v>
      </c>
      <c r="B4908" s="111">
        <f>INDEX(kommuner!C:C,MATCH(_xlfn.NUMBERVALUE(A4908),kommuner!B:B,0))</f>
        <v>3818</v>
      </c>
      <c r="C4908" s="111" t="s">
        <v>84</v>
      </c>
      <c r="D4908" s="111" t="s">
        <v>84</v>
      </c>
      <c r="E4908" s="111" t="s">
        <v>123</v>
      </c>
      <c r="F4908" s="111" t="s">
        <v>139</v>
      </c>
      <c r="G4908" s="111" t="s">
        <v>139</v>
      </c>
      <c r="H4908" s="111" t="s">
        <v>139</v>
      </c>
      <c r="I4908" s="111" t="s">
        <v>139</v>
      </c>
      <c r="J4908" t="str">
        <f t="shared" si="152"/>
        <v>3818Dyrket markOrganisk jord</v>
      </c>
      <c r="K4908" s="111">
        <v>28.726149366675592</v>
      </c>
      <c r="L4908" s="111">
        <v>1.45625</v>
      </c>
      <c r="M4908" s="111">
        <v>0</v>
      </c>
      <c r="N4908" s="112">
        <f t="shared" si="153"/>
        <v>30.182399366675593</v>
      </c>
    </row>
    <row r="4909" spans="1:14" x14ac:dyDescent="0.25">
      <c r="A4909" s="111" t="s">
        <v>722</v>
      </c>
      <c r="B4909" s="111">
        <f>INDEX(kommuner!C:C,MATCH(_xlfn.NUMBERVALUE(A4909),kommuner!B:B,0))</f>
        <v>3818</v>
      </c>
      <c r="C4909" s="111" t="s">
        <v>127</v>
      </c>
      <c r="D4909" s="111" t="s">
        <v>127</v>
      </c>
      <c r="E4909" s="111" t="s">
        <v>126</v>
      </c>
      <c r="F4909" s="111" t="s">
        <v>172</v>
      </c>
      <c r="G4909" s="111" t="s">
        <v>180</v>
      </c>
      <c r="H4909" s="111" t="s">
        <v>172</v>
      </c>
      <c r="I4909" s="111" t="s">
        <v>180</v>
      </c>
      <c r="J4909" t="str">
        <f t="shared" si="152"/>
        <v>3818SkogMineraljordBarskogHøy</v>
      </c>
      <c r="K4909" s="111">
        <v>-4.2610596243420318</v>
      </c>
      <c r="L4909" s="111">
        <v>0.85306406685236758</v>
      </c>
      <c r="M4909" s="111">
        <v>6.4056614999681585E-2</v>
      </c>
      <c r="N4909" s="112">
        <f t="shared" si="153"/>
        <v>-3.3439389424899826</v>
      </c>
    </row>
    <row r="4910" spans="1:14" x14ac:dyDescent="0.25">
      <c r="A4910" s="111" t="s">
        <v>722</v>
      </c>
      <c r="B4910" s="111">
        <f>INDEX(kommuner!C:C,MATCH(_xlfn.NUMBERVALUE(A4910),kommuner!B:B,0))</f>
        <v>3818</v>
      </c>
      <c r="C4910" s="111" t="s">
        <v>127</v>
      </c>
      <c r="D4910" s="111" t="s">
        <v>127</v>
      </c>
      <c r="E4910" s="111" t="s">
        <v>126</v>
      </c>
      <c r="F4910" s="111" t="s">
        <v>172</v>
      </c>
      <c r="G4910" s="111" t="s">
        <v>167</v>
      </c>
      <c r="H4910" s="111" t="s">
        <v>172</v>
      </c>
      <c r="I4910" s="111" t="s">
        <v>167</v>
      </c>
      <c r="J4910" t="str">
        <f t="shared" si="152"/>
        <v>3818SkogMineraljordBarskogImpediment</v>
      </c>
      <c r="K4910" s="111">
        <v>-1.5740166960016819</v>
      </c>
      <c r="L4910" s="111">
        <v>0.85306406685236758</v>
      </c>
      <c r="M4910" s="111">
        <v>6.3979989500968365E-2</v>
      </c>
      <c r="N4910" s="112">
        <f t="shared" si="153"/>
        <v>-0.65697263964834596</v>
      </c>
    </row>
    <row r="4911" spans="1:14" x14ac:dyDescent="0.25">
      <c r="A4911" s="111" t="s">
        <v>722</v>
      </c>
      <c r="B4911" s="111">
        <f>INDEX(kommuner!C:C,MATCH(_xlfn.NUMBERVALUE(A4911),kommuner!B:B,0))</f>
        <v>3818</v>
      </c>
      <c r="C4911" s="111" t="s">
        <v>127</v>
      </c>
      <c r="D4911" s="111" t="s">
        <v>127</v>
      </c>
      <c r="E4911" s="111" t="s">
        <v>126</v>
      </c>
      <c r="F4911" s="111" t="s">
        <v>172</v>
      </c>
      <c r="G4911" s="111" t="s">
        <v>190</v>
      </c>
      <c r="H4911" s="111" t="s">
        <v>172</v>
      </c>
      <c r="I4911" s="111" t="s">
        <v>190</v>
      </c>
      <c r="J4911" t="str">
        <f t="shared" si="152"/>
        <v>3818SkogMineraljordBarskogLav</v>
      </c>
      <c r="K4911" s="111">
        <v>-2.1094741240186856</v>
      </c>
      <c r="L4911" s="111">
        <v>0.85306406685236758</v>
      </c>
      <c r="M4911" s="111">
        <v>6.3979989500968365E-2</v>
      </c>
      <c r="N4911" s="112">
        <f t="shared" si="153"/>
        <v>-1.1924300676653499</v>
      </c>
    </row>
    <row r="4912" spans="1:14" x14ac:dyDescent="0.25">
      <c r="A4912" s="111" t="s">
        <v>722</v>
      </c>
      <c r="B4912" s="111">
        <f>INDEX(kommuner!C:C,MATCH(_xlfn.NUMBERVALUE(A4912),kommuner!B:B,0))</f>
        <v>3818</v>
      </c>
      <c r="C4912" s="111" t="s">
        <v>127</v>
      </c>
      <c r="D4912" s="111" t="s">
        <v>127</v>
      </c>
      <c r="E4912" s="111" t="s">
        <v>126</v>
      </c>
      <c r="F4912" s="111" t="s">
        <v>172</v>
      </c>
      <c r="G4912" s="111" t="s">
        <v>173</v>
      </c>
      <c r="H4912" s="111" t="s">
        <v>172</v>
      </c>
      <c r="I4912" s="111" t="s">
        <v>173</v>
      </c>
      <c r="J4912" t="str">
        <f t="shared" si="152"/>
        <v>3818SkogMineraljordBarskogMiddels</v>
      </c>
      <c r="K4912" s="111">
        <v>-2.8820985952554645</v>
      </c>
      <c r="L4912" s="111">
        <v>0.85306406685236758</v>
      </c>
      <c r="M4912" s="111">
        <v>6.4056614999681585E-2</v>
      </c>
      <c r="N4912" s="112">
        <f t="shared" si="153"/>
        <v>-1.9649779134034155</v>
      </c>
    </row>
    <row r="4913" spans="1:14" x14ac:dyDescent="0.25">
      <c r="A4913" s="111" t="s">
        <v>722</v>
      </c>
      <c r="B4913" s="111">
        <f>INDEX(kommuner!C:C,MATCH(_xlfn.NUMBERVALUE(A4913),kommuner!B:B,0))</f>
        <v>3818</v>
      </c>
      <c r="C4913" s="111" t="s">
        <v>127</v>
      </c>
      <c r="D4913" s="111" t="s">
        <v>127</v>
      </c>
      <c r="E4913" s="111" t="s">
        <v>126</v>
      </c>
      <c r="F4913" s="111" t="s">
        <v>172</v>
      </c>
      <c r="G4913" s="111" t="s">
        <v>186</v>
      </c>
      <c r="H4913" s="111" t="s">
        <v>172</v>
      </c>
      <c r="I4913" s="111" t="s">
        <v>186</v>
      </c>
      <c r="J4913" t="str">
        <f t="shared" si="152"/>
        <v>3818SkogMineraljordBarskogSærs høy</v>
      </c>
      <c r="K4913" s="111">
        <v>0.12072674540874306</v>
      </c>
      <c r="L4913" s="111">
        <v>0.85306406685236758</v>
      </c>
      <c r="M4913" s="111">
        <v>6.4056614999681585E-2</v>
      </c>
      <c r="N4913" s="112">
        <f t="shared" si="153"/>
        <v>1.0378474272607923</v>
      </c>
    </row>
    <row r="4914" spans="1:14" x14ac:dyDescent="0.25">
      <c r="A4914" s="111" t="s">
        <v>722</v>
      </c>
      <c r="B4914" s="111">
        <f>INDEX(kommuner!C:C,MATCH(_xlfn.NUMBERVALUE(A4914),kommuner!B:B,0))</f>
        <v>3818</v>
      </c>
      <c r="C4914" s="111" t="s">
        <v>127</v>
      </c>
      <c r="D4914" s="111" t="s">
        <v>127</v>
      </c>
      <c r="E4914" s="111" t="s">
        <v>126</v>
      </c>
      <c r="F4914" s="111" t="s">
        <v>179</v>
      </c>
      <c r="G4914" s="111" t="s">
        <v>180</v>
      </c>
      <c r="H4914" s="111" t="s">
        <v>179</v>
      </c>
      <c r="I4914" s="111" t="s">
        <v>180</v>
      </c>
      <c r="J4914" t="str">
        <f t="shared" si="152"/>
        <v>3818SkogMineraljordBlandingsskogHøy</v>
      </c>
      <c r="K4914" s="111">
        <v>-8.5703651807373102</v>
      </c>
      <c r="L4914" s="111">
        <v>0.85306406685236758</v>
      </c>
      <c r="M4914" s="111">
        <v>6.3979989500968365E-2</v>
      </c>
      <c r="N4914" s="112">
        <f t="shared" si="153"/>
        <v>-7.6533211243839743</v>
      </c>
    </row>
    <row r="4915" spans="1:14" x14ac:dyDescent="0.25">
      <c r="A4915" s="111" t="s">
        <v>722</v>
      </c>
      <c r="B4915" s="111">
        <f>INDEX(kommuner!C:C,MATCH(_xlfn.NUMBERVALUE(A4915),kommuner!B:B,0))</f>
        <v>3818</v>
      </c>
      <c r="C4915" s="111" t="s">
        <v>127</v>
      </c>
      <c r="D4915" s="111" t="s">
        <v>127</v>
      </c>
      <c r="E4915" s="111" t="s">
        <v>126</v>
      </c>
      <c r="F4915" s="111" t="s">
        <v>179</v>
      </c>
      <c r="G4915" s="111" t="s">
        <v>167</v>
      </c>
      <c r="H4915" s="111" t="s">
        <v>179</v>
      </c>
      <c r="I4915" s="111" t="s">
        <v>167</v>
      </c>
      <c r="J4915" t="str">
        <f t="shared" si="152"/>
        <v>3818SkogMineraljordBlandingsskogImpediment</v>
      </c>
      <c r="K4915" s="111">
        <v>-2.0950685747655116</v>
      </c>
      <c r="L4915" s="111">
        <v>0.85306406685236758</v>
      </c>
      <c r="M4915" s="111">
        <v>6.3979989500968365E-2</v>
      </c>
      <c r="N4915" s="112">
        <f t="shared" si="153"/>
        <v>-1.1780245184121758</v>
      </c>
    </row>
    <row r="4916" spans="1:14" x14ac:dyDescent="0.25">
      <c r="A4916" s="111" t="s">
        <v>722</v>
      </c>
      <c r="B4916" s="111">
        <f>INDEX(kommuner!C:C,MATCH(_xlfn.NUMBERVALUE(A4916),kommuner!B:B,0))</f>
        <v>3818</v>
      </c>
      <c r="C4916" s="111" t="s">
        <v>127</v>
      </c>
      <c r="D4916" s="111" t="s">
        <v>127</v>
      </c>
      <c r="E4916" s="111" t="s">
        <v>126</v>
      </c>
      <c r="F4916" s="111" t="s">
        <v>179</v>
      </c>
      <c r="G4916" s="111" t="s">
        <v>190</v>
      </c>
      <c r="H4916" s="111" t="s">
        <v>179</v>
      </c>
      <c r="I4916" s="111" t="s">
        <v>190</v>
      </c>
      <c r="J4916" t="str">
        <f t="shared" si="152"/>
        <v>3818SkogMineraljordBlandingsskogLav</v>
      </c>
      <c r="K4916" s="111">
        <v>-3.814060654162915</v>
      </c>
      <c r="L4916" s="111">
        <v>0.85306406685236758</v>
      </c>
      <c r="M4916" s="111">
        <v>6.3979989500968365E-2</v>
      </c>
      <c r="N4916" s="112">
        <f t="shared" si="153"/>
        <v>-2.897016597809579</v>
      </c>
    </row>
    <row r="4917" spans="1:14" x14ac:dyDescent="0.25">
      <c r="A4917" s="111" t="s">
        <v>722</v>
      </c>
      <c r="B4917" s="111">
        <f>INDEX(kommuner!C:C,MATCH(_xlfn.NUMBERVALUE(A4917),kommuner!B:B,0))</f>
        <v>3818</v>
      </c>
      <c r="C4917" s="111" t="s">
        <v>127</v>
      </c>
      <c r="D4917" s="111" t="s">
        <v>127</v>
      </c>
      <c r="E4917" s="111" t="s">
        <v>126</v>
      </c>
      <c r="F4917" s="111" t="s">
        <v>179</v>
      </c>
      <c r="G4917" s="111" t="s">
        <v>173</v>
      </c>
      <c r="H4917" s="111" t="s">
        <v>179</v>
      </c>
      <c r="I4917" s="111" t="s">
        <v>173</v>
      </c>
      <c r="J4917" t="str">
        <f t="shared" si="152"/>
        <v>3818SkogMineraljordBlandingsskogMiddels</v>
      </c>
      <c r="K4917" s="111">
        <v>-4.5623521854183373</v>
      </c>
      <c r="L4917" s="111">
        <v>0.85306406685236758</v>
      </c>
      <c r="M4917" s="111">
        <v>6.3979989500968365E-2</v>
      </c>
      <c r="N4917" s="112">
        <f t="shared" si="153"/>
        <v>-3.6453081290650013</v>
      </c>
    </row>
    <row r="4918" spans="1:14" x14ac:dyDescent="0.25">
      <c r="A4918" s="111" t="s">
        <v>722</v>
      </c>
      <c r="B4918" s="111">
        <f>INDEX(kommuner!C:C,MATCH(_xlfn.NUMBERVALUE(A4918),kommuner!B:B,0))</f>
        <v>3818</v>
      </c>
      <c r="C4918" s="111" t="s">
        <v>127</v>
      </c>
      <c r="D4918" s="111" t="s">
        <v>127</v>
      </c>
      <c r="E4918" s="111" t="s">
        <v>126</v>
      </c>
      <c r="F4918" s="111" t="s">
        <v>179</v>
      </c>
      <c r="G4918" s="111" t="s">
        <v>186</v>
      </c>
      <c r="H4918" s="111" t="s">
        <v>179</v>
      </c>
      <c r="I4918" s="111" t="s">
        <v>186</v>
      </c>
      <c r="J4918" t="str">
        <f t="shared" si="152"/>
        <v>3818SkogMineraljordBlandingsskogSærs høy</v>
      </c>
      <c r="K4918" s="111">
        <v>-2.9395925245326562</v>
      </c>
      <c r="L4918" s="111">
        <v>0.85306406685236758</v>
      </c>
      <c r="M4918" s="111">
        <v>6.3979989500968365E-2</v>
      </c>
      <c r="N4918" s="112">
        <f t="shared" si="153"/>
        <v>-2.0225484681793202</v>
      </c>
    </row>
    <row r="4919" spans="1:14" x14ac:dyDescent="0.25">
      <c r="A4919" s="111" t="s">
        <v>722</v>
      </c>
      <c r="B4919" s="111">
        <f>INDEX(kommuner!C:C,MATCH(_xlfn.NUMBERVALUE(A4919),kommuner!B:B,0))</f>
        <v>3818</v>
      </c>
      <c r="C4919" s="111" t="s">
        <v>127</v>
      </c>
      <c r="D4919" s="111" t="s">
        <v>127</v>
      </c>
      <c r="E4919" s="111" t="s">
        <v>126</v>
      </c>
      <c r="F4919" s="111" t="s">
        <v>185</v>
      </c>
      <c r="G4919" s="111" t="s">
        <v>180</v>
      </c>
      <c r="H4919" s="111" t="s">
        <v>185</v>
      </c>
      <c r="I4919" s="111" t="s">
        <v>180</v>
      </c>
      <c r="J4919" t="str">
        <f t="shared" si="152"/>
        <v>3818SkogMineraljordLauvskogHøy</v>
      </c>
      <c r="K4919" s="111">
        <v>-3.6072016095960531</v>
      </c>
      <c r="L4919" s="111">
        <v>0.85306406685236758</v>
      </c>
      <c r="M4919" s="111">
        <v>6.3979989500968365E-2</v>
      </c>
      <c r="N4919" s="112">
        <f t="shared" si="153"/>
        <v>-2.6901575532427171</v>
      </c>
    </row>
    <row r="4920" spans="1:14" x14ac:dyDescent="0.25">
      <c r="A4920" s="111" t="s">
        <v>722</v>
      </c>
      <c r="B4920" s="111">
        <f>INDEX(kommuner!C:C,MATCH(_xlfn.NUMBERVALUE(A4920),kommuner!B:B,0))</f>
        <v>3818</v>
      </c>
      <c r="C4920" s="111" t="s">
        <v>127</v>
      </c>
      <c r="D4920" s="111" t="s">
        <v>127</v>
      </c>
      <c r="E4920" s="111" t="s">
        <v>126</v>
      </c>
      <c r="F4920" s="111" t="s">
        <v>185</v>
      </c>
      <c r="G4920" s="111" t="s">
        <v>167</v>
      </c>
      <c r="H4920" s="111" t="s">
        <v>185</v>
      </c>
      <c r="I4920" s="111" t="s">
        <v>167</v>
      </c>
      <c r="J4920" t="str">
        <f t="shared" si="152"/>
        <v>3818SkogMineraljordLauvskogImpediment</v>
      </c>
      <c r="K4920" s="111">
        <v>-1.1043030228661443</v>
      </c>
      <c r="L4920" s="111">
        <v>0.85306406685236758</v>
      </c>
      <c r="M4920" s="111">
        <v>6.3979989500968365E-2</v>
      </c>
      <c r="N4920" s="112">
        <f t="shared" si="153"/>
        <v>-0.18725896651280841</v>
      </c>
    </row>
    <row r="4921" spans="1:14" x14ac:dyDescent="0.25">
      <c r="A4921" s="111" t="s">
        <v>722</v>
      </c>
      <c r="B4921" s="111">
        <f>INDEX(kommuner!C:C,MATCH(_xlfn.NUMBERVALUE(A4921),kommuner!B:B,0))</f>
        <v>3818</v>
      </c>
      <c r="C4921" s="111" t="s">
        <v>127</v>
      </c>
      <c r="D4921" s="111" t="s">
        <v>127</v>
      </c>
      <c r="E4921" s="111" t="s">
        <v>126</v>
      </c>
      <c r="F4921" s="111" t="s">
        <v>185</v>
      </c>
      <c r="G4921" s="111" t="s">
        <v>190</v>
      </c>
      <c r="H4921" s="111" t="s">
        <v>185</v>
      </c>
      <c r="I4921" s="111" t="s">
        <v>190</v>
      </c>
      <c r="J4921" t="str">
        <f t="shared" si="152"/>
        <v>3818SkogMineraljordLauvskogLav</v>
      </c>
      <c r="K4921" s="111">
        <v>-8.9748170935426599E-2</v>
      </c>
      <c r="L4921" s="111">
        <v>0.85306406685236758</v>
      </c>
      <c r="M4921" s="111">
        <v>6.3979989500968365E-2</v>
      </c>
      <c r="N4921" s="112">
        <f t="shared" si="153"/>
        <v>0.82729588541790933</v>
      </c>
    </row>
    <row r="4922" spans="1:14" x14ac:dyDescent="0.25">
      <c r="A4922" s="111" t="s">
        <v>722</v>
      </c>
      <c r="B4922" s="111">
        <f>INDEX(kommuner!C:C,MATCH(_xlfn.NUMBERVALUE(A4922),kommuner!B:B,0))</f>
        <v>3818</v>
      </c>
      <c r="C4922" s="111" t="s">
        <v>127</v>
      </c>
      <c r="D4922" s="111" t="s">
        <v>127</v>
      </c>
      <c r="E4922" s="111" t="s">
        <v>126</v>
      </c>
      <c r="F4922" s="111" t="s">
        <v>185</v>
      </c>
      <c r="G4922" s="111" t="s">
        <v>173</v>
      </c>
      <c r="H4922" s="111" t="s">
        <v>185</v>
      </c>
      <c r="I4922" s="111" t="s">
        <v>173</v>
      </c>
      <c r="J4922" t="str">
        <f t="shared" si="152"/>
        <v>3818SkogMineraljordLauvskogMiddels</v>
      </c>
      <c r="K4922" s="111">
        <v>-2.4151390344437029</v>
      </c>
      <c r="L4922" s="111">
        <v>0.85306406685236758</v>
      </c>
      <c r="M4922" s="111">
        <v>6.3979989500968365E-2</v>
      </c>
      <c r="N4922" s="112">
        <f t="shared" si="153"/>
        <v>-1.4980949780903672</v>
      </c>
    </row>
    <row r="4923" spans="1:14" x14ac:dyDescent="0.25">
      <c r="A4923" s="111" t="s">
        <v>722</v>
      </c>
      <c r="B4923" s="111">
        <f>INDEX(kommuner!C:C,MATCH(_xlfn.NUMBERVALUE(A4923),kommuner!B:B,0))</f>
        <v>3818</v>
      </c>
      <c r="C4923" s="111" t="s">
        <v>127</v>
      </c>
      <c r="D4923" s="111" t="s">
        <v>127</v>
      </c>
      <c r="E4923" s="111" t="s">
        <v>126</v>
      </c>
      <c r="F4923" s="111" t="s">
        <v>185</v>
      </c>
      <c r="G4923" s="111" t="s">
        <v>186</v>
      </c>
      <c r="H4923" s="111" t="s">
        <v>185</v>
      </c>
      <c r="I4923" s="111" t="s">
        <v>186</v>
      </c>
      <c r="J4923" t="str">
        <f t="shared" si="152"/>
        <v>3818SkogMineraljordLauvskogSærs høy</v>
      </c>
      <c r="K4923" s="111">
        <v>-3.6560473259425113</v>
      </c>
      <c r="L4923" s="111">
        <v>0.85306406685236758</v>
      </c>
      <c r="M4923" s="111">
        <v>6.3979989500968365E-2</v>
      </c>
      <c r="N4923" s="112">
        <f t="shared" si="153"/>
        <v>-2.7390032695891753</v>
      </c>
    </row>
    <row r="4924" spans="1:14" x14ac:dyDescent="0.25">
      <c r="A4924" s="111" t="s">
        <v>722</v>
      </c>
      <c r="B4924" s="111">
        <f>INDEX(kommuner!C:C,MATCH(_xlfn.NUMBERVALUE(A4924),kommuner!B:B,0))</f>
        <v>3818</v>
      </c>
      <c r="C4924" s="111" t="s">
        <v>127</v>
      </c>
      <c r="D4924" s="111" t="s">
        <v>127</v>
      </c>
      <c r="E4924" s="111" t="s">
        <v>123</v>
      </c>
      <c r="F4924" s="111" t="s">
        <v>172</v>
      </c>
      <c r="G4924" s="111" t="s">
        <v>180</v>
      </c>
      <c r="H4924" s="111" t="s">
        <v>172</v>
      </c>
      <c r="I4924" s="111" t="s">
        <v>180</v>
      </c>
      <c r="J4924" t="str">
        <f t="shared" si="152"/>
        <v>3818SkogOrganisk jordBarskogHøy</v>
      </c>
      <c r="K4924" s="111">
        <v>-2.5184559031994138</v>
      </c>
      <c r="L4924" s="111">
        <v>0.92784825435236762</v>
      </c>
      <c r="M4924" s="111">
        <v>0.46518126042825314</v>
      </c>
      <c r="N4924" s="112">
        <f t="shared" si="153"/>
        <v>-1.1254263884187932</v>
      </c>
    </row>
    <row r="4925" spans="1:14" x14ac:dyDescent="0.25">
      <c r="A4925" s="111" t="s">
        <v>722</v>
      </c>
      <c r="B4925" s="111">
        <f>INDEX(kommuner!C:C,MATCH(_xlfn.NUMBERVALUE(A4925),kommuner!B:B,0))</f>
        <v>3818</v>
      </c>
      <c r="C4925" s="111" t="s">
        <v>127</v>
      </c>
      <c r="D4925" s="111" t="s">
        <v>127</v>
      </c>
      <c r="E4925" s="111" t="s">
        <v>123</v>
      </c>
      <c r="F4925" s="111" t="s">
        <v>172</v>
      </c>
      <c r="G4925" s="111" t="s">
        <v>167</v>
      </c>
      <c r="H4925" s="111" t="s">
        <v>172</v>
      </c>
      <c r="I4925" s="111" t="s">
        <v>167</v>
      </c>
      <c r="J4925" t="str">
        <f t="shared" si="152"/>
        <v>3818SkogOrganisk jordBarskogImpediment</v>
      </c>
      <c r="K4925" s="111">
        <v>-0.13011741963904588</v>
      </c>
      <c r="L4925" s="111">
        <v>0.92784825435236762</v>
      </c>
      <c r="M4925" s="111">
        <v>0.46510463492953991</v>
      </c>
      <c r="N4925" s="112">
        <f t="shared" si="153"/>
        <v>1.2628354696428616</v>
      </c>
    </row>
    <row r="4926" spans="1:14" x14ac:dyDescent="0.25">
      <c r="A4926" s="111" t="s">
        <v>722</v>
      </c>
      <c r="B4926" s="111">
        <f>INDEX(kommuner!C:C,MATCH(_xlfn.NUMBERVALUE(A4926),kommuner!B:B,0))</f>
        <v>3818</v>
      </c>
      <c r="C4926" s="111" t="s">
        <v>127</v>
      </c>
      <c r="D4926" s="111" t="s">
        <v>127</v>
      </c>
      <c r="E4926" s="111" t="s">
        <v>123</v>
      </c>
      <c r="F4926" s="111" t="s">
        <v>172</v>
      </c>
      <c r="G4926" s="111" t="s">
        <v>190</v>
      </c>
      <c r="H4926" s="111" t="s">
        <v>172</v>
      </c>
      <c r="I4926" s="111" t="s">
        <v>190</v>
      </c>
      <c r="J4926" t="str">
        <f t="shared" si="152"/>
        <v>3818SkogOrganisk jordBarskogLav</v>
      </c>
      <c r="K4926" s="111">
        <v>-0.50666953101693391</v>
      </c>
      <c r="L4926" s="111">
        <v>0.92784825435236762</v>
      </c>
      <c r="M4926" s="111">
        <v>0.46510463492953991</v>
      </c>
      <c r="N4926" s="112">
        <f t="shared" si="153"/>
        <v>0.88628335826497362</v>
      </c>
    </row>
    <row r="4927" spans="1:14" x14ac:dyDescent="0.25">
      <c r="A4927" s="111" t="s">
        <v>722</v>
      </c>
      <c r="B4927" s="111">
        <f>INDEX(kommuner!C:C,MATCH(_xlfn.NUMBERVALUE(A4927),kommuner!B:B,0))</f>
        <v>3818</v>
      </c>
      <c r="C4927" s="111" t="s">
        <v>127</v>
      </c>
      <c r="D4927" s="111" t="s">
        <v>127</v>
      </c>
      <c r="E4927" s="111" t="s">
        <v>123</v>
      </c>
      <c r="F4927" s="111" t="s">
        <v>172</v>
      </c>
      <c r="G4927" s="111" t="s">
        <v>173</v>
      </c>
      <c r="H4927" s="111" t="s">
        <v>172</v>
      </c>
      <c r="I4927" s="111" t="s">
        <v>173</v>
      </c>
      <c r="J4927" t="str">
        <f t="shared" si="152"/>
        <v>3818SkogOrganisk jordBarskogMiddels</v>
      </c>
      <c r="K4927" s="111">
        <v>-1.5571490961494638</v>
      </c>
      <c r="L4927" s="111">
        <v>0.92784825435236762</v>
      </c>
      <c r="M4927" s="111">
        <v>0.46518126042825314</v>
      </c>
      <c r="N4927" s="112">
        <f t="shared" si="153"/>
        <v>-0.16411958136884308</v>
      </c>
    </row>
    <row r="4928" spans="1:14" x14ac:dyDescent="0.25">
      <c r="A4928" s="111" t="s">
        <v>722</v>
      </c>
      <c r="B4928" s="111">
        <f>INDEX(kommuner!C:C,MATCH(_xlfn.NUMBERVALUE(A4928),kommuner!B:B,0))</f>
        <v>3818</v>
      </c>
      <c r="C4928" s="111" t="s">
        <v>127</v>
      </c>
      <c r="D4928" s="111" t="s">
        <v>127</v>
      </c>
      <c r="E4928" s="111" t="s">
        <v>123</v>
      </c>
      <c r="F4928" s="111" t="s">
        <v>172</v>
      </c>
      <c r="G4928" s="111" t="s">
        <v>186</v>
      </c>
      <c r="H4928" s="111" t="s">
        <v>172</v>
      </c>
      <c r="I4928" s="111" t="s">
        <v>186</v>
      </c>
      <c r="J4928" t="str">
        <f t="shared" si="152"/>
        <v>3818SkogOrganisk jordBarskogSærs høy</v>
      </c>
      <c r="K4928" s="111">
        <v>2.5548655235722699</v>
      </c>
      <c r="L4928" s="111">
        <v>0.92784825435236762</v>
      </c>
      <c r="M4928" s="111">
        <v>0.46518126042825314</v>
      </c>
      <c r="N4928" s="112">
        <f t="shared" si="153"/>
        <v>3.9478950383528906</v>
      </c>
    </row>
    <row r="4929" spans="1:14" x14ac:dyDescent="0.25">
      <c r="A4929" s="111" t="s">
        <v>722</v>
      </c>
      <c r="B4929" s="111">
        <f>INDEX(kommuner!C:C,MATCH(_xlfn.NUMBERVALUE(A4929),kommuner!B:B,0))</f>
        <v>3818</v>
      </c>
      <c r="C4929" s="111" t="s">
        <v>127</v>
      </c>
      <c r="D4929" s="111" t="s">
        <v>127</v>
      </c>
      <c r="E4929" s="111" t="s">
        <v>123</v>
      </c>
      <c r="F4929" s="111" t="s">
        <v>179</v>
      </c>
      <c r="G4929" s="111" t="s">
        <v>180</v>
      </c>
      <c r="H4929" s="111" t="s">
        <v>179</v>
      </c>
      <c r="I4929" s="111" t="s">
        <v>180</v>
      </c>
      <c r="J4929" t="str">
        <f t="shared" si="152"/>
        <v>3818SkogOrganisk jordBlandingsskogHøy</v>
      </c>
      <c r="K4929" s="111">
        <v>-5.5554344456832343</v>
      </c>
      <c r="L4929" s="111">
        <v>0.92784825435236762</v>
      </c>
      <c r="M4929" s="111">
        <v>0.46510463492953991</v>
      </c>
      <c r="N4929" s="112">
        <f t="shared" si="153"/>
        <v>-4.1624815564013264</v>
      </c>
    </row>
    <row r="4930" spans="1:14" x14ac:dyDescent="0.25">
      <c r="A4930" s="111" t="s">
        <v>722</v>
      </c>
      <c r="B4930" s="111">
        <f>INDEX(kommuner!C:C,MATCH(_xlfn.NUMBERVALUE(A4930),kommuner!B:B,0))</f>
        <v>3818</v>
      </c>
      <c r="C4930" s="111" t="s">
        <v>127</v>
      </c>
      <c r="D4930" s="111" t="s">
        <v>127</v>
      </c>
      <c r="E4930" s="111" t="s">
        <v>123</v>
      </c>
      <c r="F4930" s="111" t="s">
        <v>179</v>
      </c>
      <c r="G4930" s="111" t="s">
        <v>167</v>
      </c>
      <c r="H4930" s="111" t="s">
        <v>179</v>
      </c>
      <c r="I4930" s="111" t="s">
        <v>167</v>
      </c>
      <c r="J4930" t="str">
        <f t="shared" si="152"/>
        <v>3818SkogOrganisk jordBlandingsskogImpediment</v>
      </c>
      <c r="K4930" s="111">
        <v>-0.28586344175800005</v>
      </c>
      <c r="L4930" s="111">
        <v>0.92784825435236762</v>
      </c>
      <c r="M4930" s="111">
        <v>0.46510463492953991</v>
      </c>
      <c r="N4930" s="112">
        <f t="shared" si="153"/>
        <v>1.1070894475239075</v>
      </c>
    </row>
    <row r="4931" spans="1:14" x14ac:dyDescent="0.25">
      <c r="A4931" s="111" t="s">
        <v>722</v>
      </c>
      <c r="B4931" s="111">
        <f>INDEX(kommuner!C:C,MATCH(_xlfn.NUMBERVALUE(A4931),kommuner!B:B,0))</f>
        <v>3818</v>
      </c>
      <c r="C4931" s="111" t="s">
        <v>127</v>
      </c>
      <c r="D4931" s="111" t="s">
        <v>127</v>
      </c>
      <c r="E4931" s="111" t="s">
        <v>123</v>
      </c>
      <c r="F4931" s="111" t="s">
        <v>179</v>
      </c>
      <c r="G4931" s="111" t="s">
        <v>190</v>
      </c>
      <c r="H4931" s="111" t="s">
        <v>179</v>
      </c>
      <c r="I4931" s="111" t="s">
        <v>190</v>
      </c>
      <c r="J4931" t="str">
        <f t="shared" ref="J4931:J4994" si="154">B4931&amp;C4931&amp;E4931&amp;IF(C4931="Skog",F4931&amp;G4931,"")</f>
        <v>3818SkogOrganisk jordBlandingsskogLav</v>
      </c>
      <c r="K4931" s="111">
        <v>-1.2347339377887629</v>
      </c>
      <c r="L4931" s="111">
        <v>0.92784825435236762</v>
      </c>
      <c r="M4931" s="111">
        <v>0.46510463492953991</v>
      </c>
      <c r="N4931" s="112">
        <f t="shared" ref="N4931:N4994" si="155">SUM(K4931:M4931)</f>
        <v>0.15821895149314458</v>
      </c>
    </row>
    <row r="4932" spans="1:14" x14ac:dyDescent="0.25">
      <c r="A4932" s="111" t="s">
        <v>722</v>
      </c>
      <c r="B4932" s="111">
        <f>INDEX(kommuner!C:C,MATCH(_xlfn.NUMBERVALUE(A4932),kommuner!B:B,0))</f>
        <v>3818</v>
      </c>
      <c r="C4932" s="111" t="s">
        <v>127</v>
      </c>
      <c r="D4932" s="111" t="s">
        <v>127</v>
      </c>
      <c r="E4932" s="111" t="s">
        <v>123</v>
      </c>
      <c r="F4932" s="111" t="s">
        <v>179</v>
      </c>
      <c r="G4932" s="111" t="s">
        <v>173</v>
      </c>
      <c r="H4932" s="111" t="s">
        <v>179</v>
      </c>
      <c r="I4932" s="111" t="s">
        <v>173</v>
      </c>
      <c r="J4932" t="str">
        <f t="shared" si="154"/>
        <v>3818SkogOrganisk jordBlandingsskogMiddels</v>
      </c>
      <c r="K4932" s="111">
        <v>-2.4239591752717748</v>
      </c>
      <c r="L4932" s="111">
        <v>0.92784825435236762</v>
      </c>
      <c r="M4932" s="111">
        <v>0.46510463492953991</v>
      </c>
      <c r="N4932" s="112">
        <f t="shared" si="155"/>
        <v>-1.0310062859898674</v>
      </c>
    </row>
    <row r="4933" spans="1:14" x14ac:dyDescent="0.25">
      <c r="A4933" s="111" t="s">
        <v>722</v>
      </c>
      <c r="B4933" s="111">
        <f>INDEX(kommuner!C:C,MATCH(_xlfn.NUMBERVALUE(A4933),kommuner!B:B,0))</f>
        <v>3818</v>
      </c>
      <c r="C4933" s="111" t="s">
        <v>127</v>
      </c>
      <c r="D4933" s="111" t="s">
        <v>127</v>
      </c>
      <c r="E4933" s="111" t="s">
        <v>123</v>
      </c>
      <c r="F4933" s="111" t="s">
        <v>179</v>
      </c>
      <c r="G4933" s="111" t="s">
        <v>186</v>
      </c>
      <c r="H4933" s="111" t="s">
        <v>179</v>
      </c>
      <c r="I4933" s="111" t="s">
        <v>186</v>
      </c>
      <c r="J4933" t="str">
        <f t="shared" si="154"/>
        <v>3818SkogOrganisk jordBlandingsskogSærs høy</v>
      </c>
      <c r="K4933" s="111">
        <v>-1.5726115302258048</v>
      </c>
      <c r="L4933" s="111">
        <v>0.92784825435236762</v>
      </c>
      <c r="M4933" s="111">
        <v>0.46510463492953991</v>
      </c>
      <c r="N4933" s="112">
        <f t="shared" si="155"/>
        <v>-0.17965864094389727</v>
      </c>
    </row>
    <row r="4934" spans="1:14" x14ac:dyDescent="0.25">
      <c r="A4934" s="111" t="s">
        <v>722</v>
      </c>
      <c r="B4934" s="111">
        <f>INDEX(kommuner!C:C,MATCH(_xlfn.NUMBERVALUE(A4934),kommuner!B:B,0))</f>
        <v>3818</v>
      </c>
      <c r="C4934" s="111" t="s">
        <v>127</v>
      </c>
      <c r="D4934" s="111" t="s">
        <v>127</v>
      </c>
      <c r="E4934" s="111" t="s">
        <v>123</v>
      </c>
      <c r="F4934" s="111" t="s">
        <v>185</v>
      </c>
      <c r="G4934" s="111" t="s">
        <v>180</v>
      </c>
      <c r="H4934" s="111" t="s">
        <v>185</v>
      </c>
      <c r="I4934" s="111" t="s">
        <v>180</v>
      </c>
      <c r="J4934" t="str">
        <f t="shared" si="154"/>
        <v>3818SkogOrganisk jordLauvskogHøy</v>
      </c>
      <c r="K4934" s="111">
        <v>-1.9913688882377358</v>
      </c>
      <c r="L4934" s="111">
        <v>0.92784825435236762</v>
      </c>
      <c r="M4934" s="111">
        <v>0.46510463492953991</v>
      </c>
      <c r="N4934" s="112">
        <f t="shared" si="155"/>
        <v>-0.59841599895582831</v>
      </c>
    </row>
    <row r="4935" spans="1:14" x14ac:dyDescent="0.25">
      <c r="A4935" s="111" t="s">
        <v>722</v>
      </c>
      <c r="B4935" s="111">
        <f>INDEX(kommuner!C:C,MATCH(_xlfn.NUMBERVALUE(A4935),kommuner!B:B,0))</f>
        <v>3818</v>
      </c>
      <c r="C4935" s="111" t="s">
        <v>127</v>
      </c>
      <c r="D4935" s="111" t="s">
        <v>127</v>
      </c>
      <c r="E4935" s="111" t="s">
        <v>123</v>
      </c>
      <c r="F4935" s="111" t="s">
        <v>185</v>
      </c>
      <c r="G4935" s="111" t="s">
        <v>167</v>
      </c>
      <c r="H4935" s="111" t="s">
        <v>185</v>
      </c>
      <c r="I4935" s="111" t="s">
        <v>167</v>
      </c>
      <c r="J4935" t="str">
        <f t="shared" si="154"/>
        <v>3818SkogOrganisk jordLauvskogImpediment</v>
      </c>
      <c r="K4935" s="111">
        <v>0.35000626494250675</v>
      </c>
      <c r="L4935" s="111">
        <v>0.92784825435236762</v>
      </c>
      <c r="M4935" s="111">
        <v>0.46510463492953991</v>
      </c>
      <c r="N4935" s="112">
        <f t="shared" si="155"/>
        <v>1.7429591542244141</v>
      </c>
    </row>
    <row r="4936" spans="1:14" x14ac:dyDescent="0.25">
      <c r="A4936" s="111" t="s">
        <v>722</v>
      </c>
      <c r="B4936" s="111">
        <f>INDEX(kommuner!C:C,MATCH(_xlfn.NUMBERVALUE(A4936),kommuner!B:B,0))</f>
        <v>3818</v>
      </c>
      <c r="C4936" s="111" t="s">
        <v>127</v>
      </c>
      <c r="D4936" s="111" t="s">
        <v>127</v>
      </c>
      <c r="E4936" s="111" t="s">
        <v>123</v>
      </c>
      <c r="F4936" s="111" t="s">
        <v>185</v>
      </c>
      <c r="G4936" s="111" t="s">
        <v>190</v>
      </c>
      <c r="H4936" s="111" t="s">
        <v>185</v>
      </c>
      <c r="I4936" s="111" t="s">
        <v>190</v>
      </c>
      <c r="J4936" t="str">
        <f t="shared" si="154"/>
        <v>3818SkogOrganisk jordLauvskogLav</v>
      </c>
      <c r="K4936" s="111">
        <v>1.1144075558526714</v>
      </c>
      <c r="L4936" s="111">
        <v>0.92784825435236762</v>
      </c>
      <c r="M4936" s="111">
        <v>0.46510463492953991</v>
      </c>
      <c r="N4936" s="112">
        <f t="shared" si="155"/>
        <v>2.5073604451345788</v>
      </c>
    </row>
    <row r="4937" spans="1:14" x14ac:dyDescent="0.25">
      <c r="A4937" s="111" t="s">
        <v>722</v>
      </c>
      <c r="B4937" s="111">
        <f>INDEX(kommuner!C:C,MATCH(_xlfn.NUMBERVALUE(A4937),kommuner!B:B,0))</f>
        <v>3818</v>
      </c>
      <c r="C4937" s="111" t="s">
        <v>127</v>
      </c>
      <c r="D4937" s="111" t="s">
        <v>127</v>
      </c>
      <c r="E4937" s="111" t="s">
        <v>123</v>
      </c>
      <c r="F4937" s="111" t="s">
        <v>185</v>
      </c>
      <c r="G4937" s="111" t="s">
        <v>173</v>
      </c>
      <c r="H4937" s="111" t="s">
        <v>185</v>
      </c>
      <c r="I4937" s="111" t="s">
        <v>173</v>
      </c>
      <c r="J4937" t="str">
        <f t="shared" si="154"/>
        <v>3818SkogOrganisk jordLauvskogMiddels</v>
      </c>
      <c r="K4937" s="111">
        <v>-0.62664468270982987</v>
      </c>
      <c r="L4937" s="111">
        <v>0.92784825435236762</v>
      </c>
      <c r="M4937" s="111">
        <v>0.46510463492953991</v>
      </c>
      <c r="N4937" s="112">
        <f t="shared" si="155"/>
        <v>0.76630820657207765</v>
      </c>
    </row>
    <row r="4938" spans="1:14" x14ac:dyDescent="0.25">
      <c r="A4938" s="111" t="s">
        <v>722</v>
      </c>
      <c r="B4938" s="111">
        <f>INDEX(kommuner!C:C,MATCH(_xlfn.NUMBERVALUE(A4938),kommuner!B:B,0))</f>
        <v>3818</v>
      </c>
      <c r="C4938" s="111" t="s">
        <v>127</v>
      </c>
      <c r="D4938" s="111" t="s">
        <v>127</v>
      </c>
      <c r="E4938" s="111" t="s">
        <v>123</v>
      </c>
      <c r="F4938" s="111" t="s">
        <v>185</v>
      </c>
      <c r="G4938" s="111" t="s">
        <v>186</v>
      </c>
      <c r="H4938" s="111" t="s">
        <v>185</v>
      </c>
      <c r="I4938" s="111" t="s">
        <v>186</v>
      </c>
      <c r="J4938" t="str">
        <f t="shared" si="154"/>
        <v>3818SkogOrganisk jordLauvskogSærs høy</v>
      </c>
      <c r="K4938" s="111">
        <v>-1.8997279926091779</v>
      </c>
      <c r="L4938" s="111">
        <v>0.92784825435236762</v>
      </c>
      <c r="M4938" s="111">
        <v>0.46510463492953991</v>
      </c>
      <c r="N4938" s="112">
        <f t="shared" si="155"/>
        <v>-0.50677510332727038</v>
      </c>
    </row>
    <row r="4939" spans="1:14" x14ac:dyDescent="0.25">
      <c r="A4939" s="111" t="s">
        <v>722</v>
      </c>
      <c r="B4939" s="111">
        <f>INDEX(kommuner!C:C,MATCH(_xlfn.NUMBERVALUE(A4939),kommuner!B:B,0))</f>
        <v>3818</v>
      </c>
      <c r="C4939" s="111" t="s">
        <v>83</v>
      </c>
      <c r="D4939" s="111" t="s">
        <v>83</v>
      </c>
      <c r="E4939" s="111" t="s">
        <v>126</v>
      </c>
      <c r="F4939" s="111" t="s">
        <v>139</v>
      </c>
      <c r="G4939" s="111" t="s">
        <v>139</v>
      </c>
      <c r="H4939" s="111" t="s">
        <v>139</v>
      </c>
      <c r="I4939" s="111" t="s">
        <v>139</v>
      </c>
      <c r="J4939" t="str">
        <f t="shared" si="154"/>
        <v>3818Utbygd arealMineraljord</v>
      </c>
      <c r="K4939" s="111">
        <v>0.42279414509845159</v>
      </c>
      <c r="L4939" s="111">
        <v>0</v>
      </c>
      <c r="M4939" s="111">
        <v>1.303047089454229E-2</v>
      </c>
      <c r="N4939" s="112">
        <f t="shared" si="155"/>
        <v>0.43582461599299388</v>
      </c>
    </row>
    <row r="4940" spans="1:14" x14ac:dyDescent="0.25">
      <c r="A4940" s="111" t="s">
        <v>722</v>
      </c>
      <c r="B4940" s="111">
        <f>INDEX(kommuner!C:C,MATCH(_xlfn.NUMBERVALUE(A4940),kommuner!B:B,0))</f>
        <v>3818</v>
      </c>
      <c r="C4940" s="111" t="s">
        <v>83</v>
      </c>
      <c r="D4940" s="111" t="s">
        <v>83</v>
      </c>
      <c r="E4940" s="111" t="s">
        <v>123</v>
      </c>
      <c r="F4940" s="111" t="s">
        <v>139</v>
      </c>
      <c r="G4940" s="111" t="s">
        <v>139</v>
      </c>
      <c r="H4940" s="111" t="s">
        <v>139</v>
      </c>
      <c r="I4940" s="111" t="s">
        <v>139</v>
      </c>
      <c r="J4940" t="str">
        <f t="shared" si="154"/>
        <v>3818Utbygd arealOrganisk jord</v>
      </c>
      <c r="K4940" s="111">
        <v>29.011421395201612</v>
      </c>
      <c r="L4940" s="111">
        <v>0</v>
      </c>
      <c r="M4940" s="111">
        <v>1.303047089454229E-2</v>
      </c>
      <c r="N4940" s="112">
        <f t="shared" si="155"/>
        <v>29.024451866096154</v>
      </c>
    </row>
    <row r="4941" spans="1:14" x14ac:dyDescent="0.25">
      <c r="A4941" s="111" t="s">
        <v>722</v>
      </c>
      <c r="B4941" s="111">
        <f>INDEX(kommuner!C:C,MATCH(_xlfn.NUMBERVALUE(A4941),kommuner!B:B,0))</f>
        <v>3818</v>
      </c>
      <c r="C4941" s="111" t="s">
        <v>181</v>
      </c>
      <c r="D4941" s="111" t="s">
        <v>181</v>
      </c>
      <c r="E4941" s="111" t="s">
        <v>123</v>
      </c>
      <c r="F4941" s="111" t="s">
        <v>139</v>
      </c>
      <c r="G4941" s="111" t="s">
        <v>139</v>
      </c>
      <c r="H4941" s="111" t="s">
        <v>139</v>
      </c>
      <c r="I4941" s="111" t="s">
        <v>139</v>
      </c>
      <c r="J4941" t="str">
        <f t="shared" si="154"/>
        <v>3818Vann og myrOrganisk jord</v>
      </c>
      <c r="K4941" s="111">
        <v>-0.31088998224577308</v>
      </c>
      <c r="L4941" s="111">
        <v>0</v>
      </c>
      <c r="M4941" s="111">
        <v>0</v>
      </c>
      <c r="N4941" s="112">
        <f t="shared" si="155"/>
        <v>-0.31088998224577308</v>
      </c>
    </row>
    <row r="4942" spans="1:14" x14ac:dyDescent="0.25">
      <c r="A4942" s="111" t="s">
        <v>723</v>
      </c>
      <c r="B4942" s="111">
        <f>INDEX(kommuner!C:C,MATCH(_xlfn.NUMBERVALUE(A4942),kommuner!B:B,0))</f>
        <v>3819</v>
      </c>
      <c r="C4942" s="111" t="s">
        <v>82</v>
      </c>
      <c r="D4942" s="111" t="s">
        <v>82</v>
      </c>
      <c r="E4942" s="111" t="s">
        <v>126</v>
      </c>
      <c r="F4942" s="111" t="s">
        <v>139</v>
      </c>
      <c r="G4942" s="111" t="s">
        <v>139</v>
      </c>
      <c r="H4942" s="111" t="s">
        <v>139</v>
      </c>
      <c r="I4942" s="111" t="s">
        <v>139</v>
      </c>
      <c r="J4942" t="str">
        <f t="shared" si="154"/>
        <v>3819Annen utmarkMineraljord</v>
      </c>
      <c r="K4942" s="111">
        <v>-0.16852781479621071</v>
      </c>
      <c r="L4942" s="111">
        <v>0</v>
      </c>
      <c r="M4942" s="111">
        <v>0</v>
      </c>
      <c r="N4942" s="112">
        <f t="shared" si="155"/>
        <v>-0.16852781479621071</v>
      </c>
    </row>
    <row r="4943" spans="1:14" x14ac:dyDescent="0.25">
      <c r="A4943" s="111" t="s">
        <v>723</v>
      </c>
      <c r="B4943" s="111">
        <f>INDEX(kommuner!C:C,MATCH(_xlfn.NUMBERVALUE(A4943),kommuner!B:B,0))</f>
        <v>3819</v>
      </c>
      <c r="C4943" s="111" t="s">
        <v>121</v>
      </c>
      <c r="D4943" s="111" t="s">
        <v>121</v>
      </c>
      <c r="E4943" s="111" t="s">
        <v>126</v>
      </c>
      <c r="F4943" s="111" t="s">
        <v>139</v>
      </c>
      <c r="G4943" s="111" t="s">
        <v>139</v>
      </c>
      <c r="H4943" s="111" t="s">
        <v>139</v>
      </c>
      <c r="I4943" s="111" t="s">
        <v>139</v>
      </c>
      <c r="J4943" t="str">
        <f t="shared" si="154"/>
        <v>3819BeiteMineraljord</v>
      </c>
      <c r="K4943" s="111">
        <v>-0.43305842942580308</v>
      </c>
      <c r="L4943" s="111">
        <v>0</v>
      </c>
      <c r="M4943" s="111">
        <v>1.2448711246839999E-7</v>
      </c>
      <c r="N4943" s="112">
        <f t="shared" si="155"/>
        <v>-0.43305830493869063</v>
      </c>
    </row>
    <row r="4944" spans="1:14" x14ac:dyDescent="0.25">
      <c r="A4944" s="111" t="s">
        <v>723</v>
      </c>
      <c r="B4944" s="111">
        <f>INDEX(kommuner!C:C,MATCH(_xlfn.NUMBERVALUE(A4944),kommuner!B:B,0))</f>
        <v>3819</v>
      </c>
      <c r="C4944" s="111" t="s">
        <v>121</v>
      </c>
      <c r="D4944" s="111" t="s">
        <v>121</v>
      </c>
      <c r="E4944" s="111" t="s">
        <v>123</v>
      </c>
      <c r="F4944" s="111" t="s">
        <v>139</v>
      </c>
      <c r="G4944" s="111" t="s">
        <v>139</v>
      </c>
      <c r="H4944" s="111" t="s">
        <v>139</v>
      </c>
      <c r="I4944" s="111" t="s">
        <v>139</v>
      </c>
      <c r="J4944" t="str">
        <f t="shared" si="154"/>
        <v>3819BeiteOrganisk jord</v>
      </c>
      <c r="K4944" s="111">
        <v>12.077525935985037</v>
      </c>
      <c r="L4944" s="111">
        <v>1.6412500000000001</v>
      </c>
      <c r="M4944" s="111">
        <v>0</v>
      </c>
      <c r="N4944" s="112">
        <f t="shared" si="155"/>
        <v>13.718775935985036</v>
      </c>
    </row>
    <row r="4945" spans="1:14" x14ac:dyDescent="0.25">
      <c r="A4945" s="111" t="s">
        <v>723</v>
      </c>
      <c r="B4945" s="111">
        <f>INDEX(kommuner!C:C,MATCH(_xlfn.NUMBERVALUE(A4945),kommuner!B:B,0))</f>
        <v>3819</v>
      </c>
      <c r="C4945" s="111" t="s">
        <v>84</v>
      </c>
      <c r="D4945" s="111" t="s">
        <v>84</v>
      </c>
      <c r="E4945" s="111" t="s">
        <v>126</v>
      </c>
      <c r="F4945" s="111" t="s">
        <v>139</v>
      </c>
      <c r="G4945" s="111" t="s">
        <v>139</v>
      </c>
      <c r="H4945" s="111" t="s">
        <v>139</v>
      </c>
      <c r="I4945" s="111" t="s">
        <v>139</v>
      </c>
      <c r="J4945" t="str">
        <f t="shared" si="154"/>
        <v>3819Dyrket markMineraljord</v>
      </c>
      <c r="K4945" s="111">
        <v>-7.6883180048458705E-2</v>
      </c>
      <c r="L4945" s="111">
        <v>0</v>
      </c>
      <c r="M4945" s="111">
        <v>0</v>
      </c>
      <c r="N4945" s="112">
        <f t="shared" si="155"/>
        <v>-7.6883180048458705E-2</v>
      </c>
    </row>
    <row r="4946" spans="1:14" x14ac:dyDescent="0.25">
      <c r="A4946" s="111" t="s">
        <v>723</v>
      </c>
      <c r="B4946" s="111">
        <f>INDEX(kommuner!C:C,MATCH(_xlfn.NUMBERVALUE(A4946),kommuner!B:B,0))</f>
        <v>3819</v>
      </c>
      <c r="C4946" s="111" t="s">
        <v>84</v>
      </c>
      <c r="D4946" s="111" t="s">
        <v>84</v>
      </c>
      <c r="E4946" s="111" t="s">
        <v>123</v>
      </c>
      <c r="F4946" s="111" t="s">
        <v>139</v>
      </c>
      <c r="G4946" s="111" t="s">
        <v>139</v>
      </c>
      <c r="H4946" s="111" t="s">
        <v>139</v>
      </c>
      <c r="I4946" s="111" t="s">
        <v>139</v>
      </c>
      <c r="J4946" t="str">
        <f t="shared" si="154"/>
        <v>3819Dyrket markOrganisk jord</v>
      </c>
      <c r="K4946" s="111">
        <v>28.726149366675592</v>
      </c>
      <c r="L4946" s="111">
        <v>1.45625</v>
      </c>
      <c r="M4946" s="111">
        <v>0</v>
      </c>
      <c r="N4946" s="112">
        <f t="shared" si="155"/>
        <v>30.182399366675593</v>
      </c>
    </row>
    <row r="4947" spans="1:14" x14ac:dyDescent="0.25">
      <c r="A4947" s="111" t="s">
        <v>723</v>
      </c>
      <c r="B4947" s="111">
        <f>INDEX(kommuner!C:C,MATCH(_xlfn.NUMBERVALUE(A4947),kommuner!B:B,0))</f>
        <v>3819</v>
      </c>
      <c r="C4947" s="111" t="s">
        <v>127</v>
      </c>
      <c r="D4947" s="111" t="s">
        <v>127</v>
      </c>
      <c r="E4947" s="111" t="s">
        <v>126</v>
      </c>
      <c r="F4947" s="111" t="s">
        <v>172</v>
      </c>
      <c r="G4947" s="111" t="s">
        <v>180</v>
      </c>
      <c r="H4947" s="111" t="s">
        <v>172</v>
      </c>
      <c r="I4947" s="111" t="s">
        <v>180</v>
      </c>
      <c r="J4947" t="str">
        <f t="shared" si="154"/>
        <v>3819SkogMineraljordBarskogHøy</v>
      </c>
      <c r="K4947" s="111">
        <v>-4.2610596243420318</v>
      </c>
      <c r="L4947" s="111">
        <v>0.85306406685236758</v>
      </c>
      <c r="M4947" s="111">
        <v>6.4056614999681585E-2</v>
      </c>
      <c r="N4947" s="112">
        <f t="shared" si="155"/>
        <v>-3.3439389424899826</v>
      </c>
    </row>
    <row r="4948" spans="1:14" x14ac:dyDescent="0.25">
      <c r="A4948" s="111" t="s">
        <v>723</v>
      </c>
      <c r="B4948" s="111">
        <f>INDEX(kommuner!C:C,MATCH(_xlfn.NUMBERVALUE(A4948),kommuner!B:B,0))</f>
        <v>3819</v>
      </c>
      <c r="C4948" s="111" t="s">
        <v>127</v>
      </c>
      <c r="D4948" s="111" t="s">
        <v>127</v>
      </c>
      <c r="E4948" s="111" t="s">
        <v>126</v>
      </c>
      <c r="F4948" s="111" t="s">
        <v>172</v>
      </c>
      <c r="G4948" s="111" t="s">
        <v>167</v>
      </c>
      <c r="H4948" s="111" t="s">
        <v>172</v>
      </c>
      <c r="I4948" s="111" t="s">
        <v>167</v>
      </c>
      <c r="J4948" t="str">
        <f t="shared" si="154"/>
        <v>3819SkogMineraljordBarskogImpediment</v>
      </c>
      <c r="K4948" s="111">
        <v>-1.5740166960016819</v>
      </c>
      <c r="L4948" s="111">
        <v>0.85306406685236758</v>
      </c>
      <c r="M4948" s="111">
        <v>6.3979989500968365E-2</v>
      </c>
      <c r="N4948" s="112">
        <f t="shared" si="155"/>
        <v>-0.65697263964834596</v>
      </c>
    </row>
    <row r="4949" spans="1:14" x14ac:dyDescent="0.25">
      <c r="A4949" s="111" t="s">
        <v>723</v>
      </c>
      <c r="B4949" s="111">
        <f>INDEX(kommuner!C:C,MATCH(_xlfn.NUMBERVALUE(A4949),kommuner!B:B,0))</f>
        <v>3819</v>
      </c>
      <c r="C4949" s="111" t="s">
        <v>127</v>
      </c>
      <c r="D4949" s="111" t="s">
        <v>127</v>
      </c>
      <c r="E4949" s="111" t="s">
        <v>126</v>
      </c>
      <c r="F4949" s="111" t="s">
        <v>172</v>
      </c>
      <c r="G4949" s="111" t="s">
        <v>190</v>
      </c>
      <c r="H4949" s="111" t="s">
        <v>172</v>
      </c>
      <c r="I4949" s="111" t="s">
        <v>190</v>
      </c>
      <c r="J4949" t="str">
        <f t="shared" si="154"/>
        <v>3819SkogMineraljordBarskogLav</v>
      </c>
      <c r="K4949" s="111">
        <v>-2.1094741240186856</v>
      </c>
      <c r="L4949" s="111">
        <v>0.85306406685236758</v>
      </c>
      <c r="M4949" s="111">
        <v>6.3979989500968365E-2</v>
      </c>
      <c r="N4949" s="112">
        <f t="shared" si="155"/>
        <v>-1.1924300676653499</v>
      </c>
    </row>
    <row r="4950" spans="1:14" x14ac:dyDescent="0.25">
      <c r="A4950" s="111" t="s">
        <v>723</v>
      </c>
      <c r="B4950" s="111">
        <f>INDEX(kommuner!C:C,MATCH(_xlfn.NUMBERVALUE(A4950),kommuner!B:B,0))</f>
        <v>3819</v>
      </c>
      <c r="C4950" s="111" t="s">
        <v>127</v>
      </c>
      <c r="D4950" s="111" t="s">
        <v>127</v>
      </c>
      <c r="E4950" s="111" t="s">
        <v>126</v>
      </c>
      <c r="F4950" s="111" t="s">
        <v>172</v>
      </c>
      <c r="G4950" s="111" t="s">
        <v>173</v>
      </c>
      <c r="H4950" s="111" t="s">
        <v>172</v>
      </c>
      <c r="I4950" s="111" t="s">
        <v>173</v>
      </c>
      <c r="J4950" t="str">
        <f t="shared" si="154"/>
        <v>3819SkogMineraljordBarskogMiddels</v>
      </c>
      <c r="K4950" s="111">
        <v>-2.8820985952554645</v>
      </c>
      <c r="L4950" s="111">
        <v>0.85306406685236758</v>
      </c>
      <c r="M4950" s="111">
        <v>6.4056614999681585E-2</v>
      </c>
      <c r="N4950" s="112">
        <f t="shared" si="155"/>
        <v>-1.9649779134034155</v>
      </c>
    </row>
    <row r="4951" spans="1:14" x14ac:dyDescent="0.25">
      <c r="A4951" s="111" t="s">
        <v>723</v>
      </c>
      <c r="B4951" s="111">
        <f>INDEX(kommuner!C:C,MATCH(_xlfn.NUMBERVALUE(A4951),kommuner!B:B,0))</f>
        <v>3819</v>
      </c>
      <c r="C4951" s="111" t="s">
        <v>127</v>
      </c>
      <c r="D4951" s="111" t="s">
        <v>127</v>
      </c>
      <c r="E4951" s="111" t="s">
        <v>126</v>
      </c>
      <c r="F4951" s="111" t="s">
        <v>172</v>
      </c>
      <c r="G4951" s="111" t="s">
        <v>186</v>
      </c>
      <c r="H4951" s="111" t="s">
        <v>172</v>
      </c>
      <c r="I4951" s="111" t="s">
        <v>186</v>
      </c>
      <c r="J4951" t="str">
        <f t="shared" si="154"/>
        <v>3819SkogMineraljordBarskogSærs høy</v>
      </c>
      <c r="K4951" s="111">
        <v>0.12072674540874306</v>
      </c>
      <c r="L4951" s="111">
        <v>0.85306406685236758</v>
      </c>
      <c r="M4951" s="111">
        <v>6.4056614999681585E-2</v>
      </c>
      <c r="N4951" s="112">
        <f t="shared" si="155"/>
        <v>1.0378474272607923</v>
      </c>
    </row>
    <row r="4952" spans="1:14" x14ac:dyDescent="0.25">
      <c r="A4952" s="111" t="s">
        <v>723</v>
      </c>
      <c r="B4952" s="111">
        <f>INDEX(kommuner!C:C,MATCH(_xlfn.NUMBERVALUE(A4952),kommuner!B:B,0))</f>
        <v>3819</v>
      </c>
      <c r="C4952" s="111" t="s">
        <v>127</v>
      </c>
      <c r="D4952" s="111" t="s">
        <v>127</v>
      </c>
      <c r="E4952" s="111" t="s">
        <v>126</v>
      </c>
      <c r="F4952" s="111" t="s">
        <v>179</v>
      </c>
      <c r="G4952" s="111" t="s">
        <v>180</v>
      </c>
      <c r="H4952" s="111" t="s">
        <v>179</v>
      </c>
      <c r="I4952" s="111" t="s">
        <v>180</v>
      </c>
      <c r="J4952" t="str">
        <f t="shared" si="154"/>
        <v>3819SkogMineraljordBlandingsskogHøy</v>
      </c>
      <c r="K4952" s="111">
        <v>-8.5703651807373102</v>
      </c>
      <c r="L4952" s="111">
        <v>0.85306406685236758</v>
      </c>
      <c r="M4952" s="111">
        <v>6.3979989500968365E-2</v>
      </c>
      <c r="N4952" s="112">
        <f t="shared" si="155"/>
        <v>-7.6533211243839743</v>
      </c>
    </row>
    <row r="4953" spans="1:14" x14ac:dyDescent="0.25">
      <c r="A4953" s="111" t="s">
        <v>723</v>
      </c>
      <c r="B4953" s="111">
        <f>INDEX(kommuner!C:C,MATCH(_xlfn.NUMBERVALUE(A4953),kommuner!B:B,0))</f>
        <v>3819</v>
      </c>
      <c r="C4953" s="111" t="s">
        <v>127</v>
      </c>
      <c r="D4953" s="111" t="s">
        <v>127</v>
      </c>
      <c r="E4953" s="111" t="s">
        <v>126</v>
      </c>
      <c r="F4953" s="111" t="s">
        <v>179</v>
      </c>
      <c r="G4953" s="111" t="s">
        <v>167</v>
      </c>
      <c r="H4953" s="111" t="s">
        <v>179</v>
      </c>
      <c r="I4953" s="111" t="s">
        <v>167</v>
      </c>
      <c r="J4953" t="str">
        <f t="shared" si="154"/>
        <v>3819SkogMineraljordBlandingsskogImpediment</v>
      </c>
      <c r="K4953" s="111">
        <v>-2.0950685747655116</v>
      </c>
      <c r="L4953" s="111">
        <v>0.85306406685236758</v>
      </c>
      <c r="M4953" s="111">
        <v>6.3979989500968365E-2</v>
      </c>
      <c r="N4953" s="112">
        <f t="shared" si="155"/>
        <v>-1.1780245184121758</v>
      </c>
    </row>
    <row r="4954" spans="1:14" x14ac:dyDescent="0.25">
      <c r="A4954" s="111" t="s">
        <v>723</v>
      </c>
      <c r="B4954" s="111">
        <f>INDEX(kommuner!C:C,MATCH(_xlfn.NUMBERVALUE(A4954),kommuner!B:B,0))</f>
        <v>3819</v>
      </c>
      <c r="C4954" s="111" t="s">
        <v>127</v>
      </c>
      <c r="D4954" s="111" t="s">
        <v>127</v>
      </c>
      <c r="E4954" s="111" t="s">
        <v>126</v>
      </c>
      <c r="F4954" s="111" t="s">
        <v>179</v>
      </c>
      <c r="G4954" s="111" t="s">
        <v>190</v>
      </c>
      <c r="H4954" s="111" t="s">
        <v>179</v>
      </c>
      <c r="I4954" s="111" t="s">
        <v>190</v>
      </c>
      <c r="J4954" t="str">
        <f t="shared" si="154"/>
        <v>3819SkogMineraljordBlandingsskogLav</v>
      </c>
      <c r="K4954" s="111">
        <v>-3.814060654162915</v>
      </c>
      <c r="L4954" s="111">
        <v>0.85306406685236758</v>
      </c>
      <c r="M4954" s="111">
        <v>6.3979989500968365E-2</v>
      </c>
      <c r="N4954" s="112">
        <f t="shared" si="155"/>
        <v>-2.897016597809579</v>
      </c>
    </row>
    <row r="4955" spans="1:14" x14ac:dyDescent="0.25">
      <c r="A4955" s="111" t="s">
        <v>723</v>
      </c>
      <c r="B4955" s="111">
        <f>INDEX(kommuner!C:C,MATCH(_xlfn.NUMBERVALUE(A4955),kommuner!B:B,0))</f>
        <v>3819</v>
      </c>
      <c r="C4955" s="111" t="s">
        <v>127</v>
      </c>
      <c r="D4955" s="111" t="s">
        <v>127</v>
      </c>
      <c r="E4955" s="111" t="s">
        <v>126</v>
      </c>
      <c r="F4955" s="111" t="s">
        <v>179</v>
      </c>
      <c r="G4955" s="111" t="s">
        <v>173</v>
      </c>
      <c r="H4955" s="111" t="s">
        <v>179</v>
      </c>
      <c r="I4955" s="111" t="s">
        <v>173</v>
      </c>
      <c r="J4955" t="str">
        <f t="shared" si="154"/>
        <v>3819SkogMineraljordBlandingsskogMiddels</v>
      </c>
      <c r="K4955" s="111">
        <v>-4.5623521854183373</v>
      </c>
      <c r="L4955" s="111">
        <v>0.85306406685236758</v>
      </c>
      <c r="M4955" s="111">
        <v>6.3979989500968365E-2</v>
      </c>
      <c r="N4955" s="112">
        <f t="shared" si="155"/>
        <v>-3.6453081290650013</v>
      </c>
    </row>
    <row r="4956" spans="1:14" x14ac:dyDescent="0.25">
      <c r="A4956" s="111" t="s">
        <v>723</v>
      </c>
      <c r="B4956" s="111">
        <f>INDEX(kommuner!C:C,MATCH(_xlfn.NUMBERVALUE(A4956),kommuner!B:B,0))</f>
        <v>3819</v>
      </c>
      <c r="C4956" s="111" t="s">
        <v>127</v>
      </c>
      <c r="D4956" s="111" t="s">
        <v>127</v>
      </c>
      <c r="E4956" s="111" t="s">
        <v>126</v>
      </c>
      <c r="F4956" s="111" t="s">
        <v>179</v>
      </c>
      <c r="G4956" s="111" t="s">
        <v>186</v>
      </c>
      <c r="H4956" s="111" t="s">
        <v>179</v>
      </c>
      <c r="I4956" s="111" t="s">
        <v>186</v>
      </c>
      <c r="J4956" t="str">
        <f t="shared" si="154"/>
        <v>3819SkogMineraljordBlandingsskogSærs høy</v>
      </c>
      <c r="K4956" s="111">
        <v>-2.9395925245326562</v>
      </c>
      <c r="L4956" s="111">
        <v>0.85306406685236758</v>
      </c>
      <c r="M4956" s="111">
        <v>6.3979989500968365E-2</v>
      </c>
      <c r="N4956" s="112">
        <f t="shared" si="155"/>
        <v>-2.0225484681793202</v>
      </c>
    </row>
    <row r="4957" spans="1:14" x14ac:dyDescent="0.25">
      <c r="A4957" s="111" t="s">
        <v>723</v>
      </c>
      <c r="B4957" s="111">
        <f>INDEX(kommuner!C:C,MATCH(_xlfn.NUMBERVALUE(A4957),kommuner!B:B,0))</f>
        <v>3819</v>
      </c>
      <c r="C4957" s="111" t="s">
        <v>127</v>
      </c>
      <c r="D4957" s="111" t="s">
        <v>127</v>
      </c>
      <c r="E4957" s="111" t="s">
        <v>126</v>
      </c>
      <c r="F4957" s="111" t="s">
        <v>185</v>
      </c>
      <c r="G4957" s="111" t="s">
        <v>180</v>
      </c>
      <c r="H4957" s="111" t="s">
        <v>185</v>
      </c>
      <c r="I4957" s="111" t="s">
        <v>180</v>
      </c>
      <c r="J4957" t="str">
        <f t="shared" si="154"/>
        <v>3819SkogMineraljordLauvskogHøy</v>
      </c>
      <c r="K4957" s="111">
        <v>-3.6072016095960531</v>
      </c>
      <c r="L4957" s="111">
        <v>0.85306406685236758</v>
      </c>
      <c r="M4957" s="111">
        <v>6.3979989500968365E-2</v>
      </c>
      <c r="N4957" s="112">
        <f t="shared" si="155"/>
        <v>-2.6901575532427171</v>
      </c>
    </row>
    <row r="4958" spans="1:14" x14ac:dyDescent="0.25">
      <c r="A4958" s="111" t="s">
        <v>723</v>
      </c>
      <c r="B4958" s="111">
        <f>INDEX(kommuner!C:C,MATCH(_xlfn.NUMBERVALUE(A4958),kommuner!B:B,0))</f>
        <v>3819</v>
      </c>
      <c r="C4958" s="111" t="s">
        <v>127</v>
      </c>
      <c r="D4958" s="111" t="s">
        <v>127</v>
      </c>
      <c r="E4958" s="111" t="s">
        <v>126</v>
      </c>
      <c r="F4958" s="111" t="s">
        <v>185</v>
      </c>
      <c r="G4958" s="111" t="s">
        <v>167</v>
      </c>
      <c r="H4958" s="111" t="s">
        <v>185</v>
      </c>
      <c r="I4958" s="111" t="s">
        <v>167</v>
      </c>
      <c r="J4958" t="str">
        <f t="shared" si="154"/>
        <v>3819SkogMineraljordLauvskogImpediment</v>
      </c>
      <c r="K4958" s="111">
        <v>-1.1043030228661443</v>
      </c>
      <c r="L4958" s="111">
        <v>0.85306406685236758</v>
      </c>
      <c r="M4958" s="111">
        <v>6.3979989500968365E-2</v>
      </c>
      <c r="N4958" s="112">
        <f t="shared" si="155"/>
        <v>-0.18725896651280841</v>
      </c>
    </row>
    <row r="4959" spans="1:14" x14ac:dyDescent="0.25">
      <c r="A4959" s="111" t="s">
        <v>723</v>
      </c>
      <c r="B4959" s="111">
        <f>INDEX(kommuner!C:C,MATCH(_xlfn.NUMBERVALUE(A4959),kommuner!B:B,0))</f>
        <v>3819</v>
      </c>
      <c r="C4959" s="111" t="s">
        <v>127</v>
      </c>
      <c r="D4959" s="111" t="s">
        <v>127</v>
      </c>
      <c r="E4959" s="111" t="s">
        <v>126</v>
      </c>
      <c r="F4959" s="111" t="s">
        <v>185</v>
      </c>
      <c r="G4959" s="111" t="s">
        <v>190</v>
      </c>
      <c r="H4959" s="111" t="s">
        <v>185</v>
      </c>
      <c r="I4959" s="111" t="s">
        <v>190</v>
      </c>
      <c r="J4959" t="str">
        <f t="shared" si="154"/>
        <v>3819SkogMineraljordLauvskogLav</v>
      </c>
      <c r="K4959" s="111">
        <v>-8.9748170935426599E-2</v>
      </c>
      <c r="L4959" s="111">
        <v>0.85306406685236758</v>
      </c>
      <c r="M4959" s="111">
        <v>6.3979989500968365E-2</v>
      </c>
      <c r="N4959" s="112">
        <f t="shared" si="155"/>
        <v>0.82729588541790933</v>
      </c>
    </row>
    <row r="4960" spans="1:14" x14ac:dyDescent="0.25">
      <c r="A4960" s="111" t="s">
        <v>723</v>
      </c>
      <c r="B4960" s="111">
        <f>INDEX(kommuner!C:C,MATCH(_xlfn.NUMBERVALUE(A4960),kommuner!B:B,0))</f>
        <v>3819</v>
      </c>
      <c r="C4960" s="111" t="s">
        <v>127</v>
      </c>
      <c r="D4960" s="111" t="s">
        <v>127</v>
      </c>
      <c r="E4960" s="111" t="s">
        <v>126</v>
      </c>
      <c r="F4960" s="111" t="s">
        <v>185</v>
      </c>
      <c r="G4960" s="111" t="s">
        <v>173</v>
      </c>
      <c r="H4960" s="111" t="s">
        <v>185</v>
      </c>
      <c r="I4960" s="111" t="s">
        <v>173</v>
      </c>
      <c r="J4960" t="str">
        <f t="shared" si="154"/>
        <v>3819SkogMineraljordLauvskogMiddels</v>
      </c>
      <c r="K4960" s="111">
        <v>-2.4151390344437029</v>
      </c>
      <c r="L4960" s="111">
        <v>0.85306406685236758</v>
      </c>
      <c r="M4960" s="111">
        <v>6.3979989500968365E-2</v>
      </c>
      <c r="N4960" s="112">
        <f t="shared" si="155"/>
        <v>-1.4980949780903672</v>
      </c>
    </row>
    <row r="4961" spans="1:14" x14ac:dyDescent="0.25">
      <c r="A4961" s="111" t="s">
        <v>723</v>
      </c>
      <c r="B4961" s="111">
        <f>INDEX(kommuner!C:C,MATCH(_xlfn.NUMBERVALUE(A4961),kommuner!B:B,0))</f>
        <v>3819</v>
      </c>
      <c r="C4961" s="111" t="s">
        <v>127</v>
      </c>
      <c r="D4961" s="111" t="s">
        <v>127</v>
      </c>
      <c r="E4961" s="111" t="s">
        <v>126</v>
      </c>
      <c r="F4961" s="111" t="s">
        <v>185</v>
      </c>
      <c r="G4961" s="111" t="s">
        <v>186</v>
      </c>
      <c r="H4961" s="111" t="s">
        <v>185</v>
      </c>
      <c r="I4961" s="111" t="s">
        <v>186</v>
      </c>
      <c r="J4961" t="str">
        <f t="shared" si="154"/>
        <v>3819SkogMineraljordLauvskogSærs høy</v>
      </c>
      <c r="K4961" s="111">
        <v>-3.6560473259425113</v>
      </c>
      <c r="L4961" s="111">
        <v>0.85306406685236758</v>
      </c>
      <c r="M4961" s="111">
        <v>6.3979989500968365E-2</v>
      </c>
      <c r="N4961" s="112">
        <f t="shared" si="155"/>
        <v>-2.7390032695891753</v>
      </c>
    </row>
    <row r="4962" spans="1:14" x14ac:dyDescent="0.25">
      <c r="A4962" s="111" t="s">
        <v>723</v>
      </c>
      <c r="B4962" s="111">
        <f>INDEX(kommuner!C:C,MATCH(_xlfn.NUMBERVALUE(A4962),kommuner!B:B,0))</f>
        <v>3819</v>
      </c>
      <c r="C4962" s="111" t="s">
        <v>127</v>
      </c>
      <c r="D4962" s="111" t="s">
        <v>127</v>
      </c>
      <c r="E4962" s="111" t="s">
        <v>123</v>
      </c>
      <c r="F4962" s="111" t="s">
        <v>172</v>
      </c>
      <c r="G4962" s="111" t="s">
        <v>180</v>
      </c>
      <c r="H4962" s="111" t="s">
        <v>172</v>
      </c>
      <c r="I4962" s="111" t="s">
        <v>180</v>
      </c>
      <c r="J4962" t="str">
        <f t="shared" si="154"/>
        <v>3819SkogOrganisk jordBarskogHøy</v>
      </c>
      <c r="K4962" s="111">
        <v>-2.5184559031994138</v>
      </c>
      <c r="L4962" s="111">
        <v>0.92784825435236762</v>
      </c>
      <c r="M4962" s="111">
        <v>0.46518126042825314</v>
      </c>
      <c r="N4962" s="112">
        <f t="shared" si="155"/>
        <v>-1.1254263884187932</v>
      </c>
    </row>
    <row r="4963" spans="1:14" x14ac:dyDescent="0.25">
      <c r="A4963" s="111" t="s">
        <v>723</v>
      </c>
      <c r="B4963" s="111">
        <f>INDEX(kommuner!C:C,MATCH(_xlfn.NUMBERVALUE(A4963),kommuner!B:B,0))</f>
        <v>3819</v>
      </c>
      <c r="C4963" s="111" t="s">
        <v>127</v>
      </c>
      <c r="D4963" s="111" t="s">
        <v>127</v>
      </c>
      <c r="E4963" s="111" t="s">
        <v>123</v>
      </c>
      <c r="F4963" s="111" t="s">
        <v>172</v>
      </c>
      <c r="G4963" s="111" t="s">
        <v>167</v>
      </c>
      <c r="H4963" s="111" t="s">
        <v>172</v>
      </c>
      <c r="I4963" s="111" t="s">
        <v>167</v>
      </c>
      <c r="J4963" t="str">
        <f t="shared" si="154"/>
        <v>3819SkogOrganisk jordBarskogImpediment</v>
      </c>
      <c r="K4963" s="111">
        <v>-0.13011741963904588</v>
      </c>
      <c r="L4963" s="111">
        <v>0.92784825435236762</v>
      </c>
      <c r="M4963" s="111">
        <v>0.46510463492953991</v>
      </c>
      <c r="N4963" s="112">
        <f t="shared" si="155"/>
        <v>1.2628354696428616</v>
      </c>
    </row>
    <row r="4964" spans="1:14" x14ac:dyDescent="0.25">
      <c r="A4964" s="111" t="s">
        <v>723</v>
      </c>
      <c r="B4964" s="111">
        <f>INDEX(kommuner!C:C,MATCH(_xlfn.NUMBERVALUE(A4964),kommuner!B:B,0))</f>
        <v>3819</v>
      </c>
      <c r="C4964" s="111" t="s">
        <v>127</v>
      </c>
      <c r="D4964" s="111" t="s">
        <v>127</v>
      </c>
      <c r="E4964" s="111" t="s">
        <v>123</v>
      </c>
      <c r="F4964" s="111" t="s">
        <v>172</v>
      </c>
      <c r="G4964" s="111" t="s">
        <v>190</v>
      </c>
      <c r="H4964" s="111" t="s">
        <v>172</v>
      </c>
      <c r="I4964" s="111" t="s">
        <v>190</v>
      </c>
      <c r="J4964" t="str">
        <f t="shared" si="154"/>
        <v>3819SkogOrganisk jordBarskogLav</v>
      </c>
      <c r="K4964" s="111">
        <v>-0.50666953101693391</v>
      </c>
      <c r="L4964" s="111">
        <v>0.92784825435236762</v>
      </c>
      <c r="M4964" s="111">
        <v>0.46510463492953991</v>
      </c>
      <c r="N4964" s="112">
        <f t="shared" si="155"/>
        <v>0.88628335826497362</v>
      </c>
    </row>
    <row r="4965" spans="1:14" x14ac:dyDescent="0.25">
      <c r="A4965" s="111" t="s">
        <v>723</v>
      </c>
      <c r="B4965" s="111">
        <f>INDEX(kommuner!C:C,MATCH(_xlfn.NUMBERVALUE(A4965),kommuner!B:B,0))</f>
        <v>3819</v>
      </c>
      <c r="C4965" s="111" t="s">
        <v>127</v>
      </c>
      <c r="D4965" s="111" t="s">
        <v>127</v>
      </c>
      <c r="E4965" s="111" t="s">
        <v>123</v>
      </c>
      <c r="F4965" s="111" t="s">
        <v>172</v>
      </c>
      <c r="G4965" s="111" t="s">
        <v>173</v>
      </c>
      <c r="H4965" s="111" t="s">
        <v>172</v>
      </c>
      <c r="I4965" s="111" t="s">
        <v>173</v>
      </c>
      <c r="J4965" t="str">
        <f t="shared" si="154"/>
        <v>3819SkogOrganisk jordBarskogMiddels</v>
      </c>
      <c r="K4965" s="111">
        <v>-1.5571490961494638</v>
      </c>
      <c r="L4965" s="111">
        <v>0.92784825435236762</v>
      </c>
      <c r="M4965" s="111">
        <v>0.46518126042825314</v>
      </c>
      <c r="N4965" s="112">
        <f t="shared" si="155"/>
        <v>-0.16411958136884308</v>
      </c>
    </row>
    <row r="4966" spans="1:14" x14ac:dyDescent="0.25">
      <c r="A4966" s="111" t="s">
        <v>723</v>
      </c>
      <c r="B4966" s="111">
        <f>INDEX(kommuner!C:C,MATCH(_xlfn.NUMBERVALUE(A4966),kommuner!B:B,0))</f>
        <v>3819</v>
      </c>
      <c r="C4966" s="111" t="s">
        <v>127</v>
      </c>
      <c r="D4966" s="111" t="s">
        <v>127</v>
      </c>
      <c r="E4966" s="111" t="s">
        <v>123</v>
      </c>
      <c r="F4966" s="111" t="s">
        <v>172</v>
      </c>
      <c r="G4966" s="111" t="s">
        <v>186</v>
      </c>
      <c r="H4966" s="111" t="s">
        <v>172</v>
      </c>
      <c r="I4966" s="111" t="s">
        <v>186</v>
      </c>
      <c r="J4966" t="str">
        <f t="shared" si="154"/>
        <v>3819SkogOrganisk jordBarskogSærs høy</v>
      </c>
      <c r="K4966" s="111">
        <v>2.5548655235722699</v>
      </c>
      <c r="L4966" s="111">
        <v>0.92784825435236762</v>
      </c>
      <c r="M4966" s="111">
        <v>0.46518126042825314</v>
      </c>
      <c r="N4966" s="112">
        <f t="shared" si="155"/>
        <v>3.9478950383528906</v>
      </c>
    </row>
    <row r="4967" spans="1:14" x14ac:dyDescent="0.25">
      <c r="A4967" s="111" t="s">
        <v>723</v>
      </c>
      <c r="B4967" s="111">
        <f>INDEX(kommuner!C:C,MATCH(_xlfn.NUMBERVALUE(A4967),kommuner!B:B,0))</f>
        <v>3819</v>
      </c>
      <c r="C4967" s="111" t="s">
        <v>127</v>
      </c>
      <c r="D4967" s="111" t="s">
        <v>127</v>
      </c>
      <c r="E4967" s="111" t="s">
        <v>123</v>
      </c>
      <c r="F4967" s="111" t="s">
        <v>179</v>
      </c>
      <c r="G4967" s="111" t="s">
        <v>180</v>
      </c>
      <c r="H4967" s="111" t="s">
        <v>179</v>
      </c>
      <c r="I4967" s="111" t="s">
        <v>180</v>
      </c>
      <c r="J4967" t="str">
        <f t="shared" si="154"/>
        <v>3819SkogOrganisk jordBlandingsskogHøy</v>
      </c>
      <c r="K4967" s="111">
        <v>-5.5554344456832343</v>
      </c>
      <c r="L4967" s="111">
        <v>0.92784825435236762</v>
      </c>
      <c r="M4967" s="111">
        <v>0.46510463492953991</v>
      </c>
      <c r="N4967" s="112">
        <f t="shared" si="155"/>
        <v>-4.1624815564013264</v>
      </c>
    </row>
    <row r="4968" spans="1:14" x14ac:dyDescent="0.25">
      <c r="A4968" s="111" t="s">
        <v>723</v>
      </c>
      <c r="B4968" s="111">
        <f>INDEX(kommuner!C:C,MATCH(_xlfn.NUMBERVALUE(A4968),kommuner!B:B,0))</f>
        <v>3819</v>
      </c>
      <c r="C4968" s="111" t="s">
        <v>127</v>
      </c>
      <c r="D4968" s="111" t="s">
        <v>127</v>
      </c>
      <c r="E4968" s="111" t="s">
        <v>123</v>
      </c>
      <c r="F4968" s="111" t="s">
        <v>179</v>
      </c>
      <c r="G4968" s="111" t="s">
        <v>167</v>
      </c>
      <c r="H4968" s="111" t="s">
        <v>179</v>
      </c>
      <c r="I4968" s="111" t="s">
        <v>167</v>
      </c>
      <c r="J4968" t="str">
        <f t="shared" si="154"/>
        <v>3819SkogOrganisk jordBlandingsskogImpediment</v>
      </c>
      <c r="K4968" s="111">
        <v>-0.28586344175800005</v>
      </c>
      <c r="L4968" s="111">
        <v>0.92784825435236762</v>
      </c>
      <c r="M4968" s="111">
        <v>0.46510463492953991</v>
      </c>
      <c r="N4968" s="112">
        <f t="shared" si="155"/>
        <v>1.1070894475239075</v>
      </c>
    </row>
    <row r="4969" spans="1:14" x14ac:dyDescent="0.25">
      <c r="A4969" s="111" t="s">
        <v>723</v>
      </c>
      <c r="B4969" s="111">
        <f>INDEX(kommuner!C:C,MATCH(_xlfn.NUMBERVALUE(A4969),kommuner!B:B,0))</f>
        <v>3819</v>
      </c>
      <c r="C4969" s="111" t="s">
        <v>127</v>
      </c>
      <c r="D4969" s="111" t="s">
        <v>127</v>
      </c>
      <c r="E4969" s="111" t="s">
        <v>123</v>
      </c>
      <c r="F4969" s="111" t="s">
        <v>179</v>
      </c>
      <c r="G4969" s="111" t="s">
        <v>190</v>
      </c>
      <c r="H4969" s="111" t="s">
        <v>179</v>
      </c>
      <c r="I4969" s="111" t="s">
        <v>190</v>
      </c>
      <c r="J4969" t="str">
        <f t="shared" si="154"/>
        <v>3819SkogOrganisk jordBlandingsskogLav</v>
      </c>
      <c r="K4969" s="111">
        <v>-1.2347339377887629</v>
      </c>
      <c r="L4969" s="111">
        <v>0.92784825435236762</v>
      </c>
      <c r="M4969" s="111">
        <v>0.46510463492953991</v>
      </c>
      <c r="N4969" s="112">
        <f t="shared" si="155"/>
        <v>0.15821895149314458</v>
      </c>
    </row>
    <row r="4970" spans="1:14" x14ac:dyDescent="0.25">
      <c r="A4970" s="111" t="s">
        <v>723</v>
      </c>
      <c r="B4970" s="111">
        <f>INDEX(kommuner!C:C,MATCH(_xlfn.NUMBERVALUE(A4970),kommuner!B:B,0))</f>
        <v>3819</v>
      </c>
      <c r="C4970" s="111" t="s">
        <v>127</v>
      </c>
      <c r="D4970" s="111" t="s">
        <v>127</v>
      </c>
      <c r="E4970" s="111" t="s">
        <v>123</v>
      </c>
      <c r="F4970" s="111" t="s">
        <v>179</v>
      </c>
      <c r="G4970" s="111" t="s">
        <v>173</v>
      </c>
      <c r="H4970" s="111" t="s">
        <v>179</v>
      </c>
      <c r="I4970" s="111" t="s">
        <v>173</v>
      </c>
      <c r="J4970" t="str">
        <f t="shared" si="154"/>
        <v>3819SkogOrganisk jordBlandingsskogMiddels</v>
      </c>
      <c r="K4970" s="111">
        <v>-2.4239591752717748</v>
      </c>
      <c r="L4970" s="111">
        <v>0.92784825435236762</v>
      </c>
      <c r="M4970" s="111">
        <v>0.46510463492953991</v>
      </c>
      <c r="N4970" s="112">
        <f t="shared" si="155"/>
        <v>-1.0310062859898674</v>
      </c>
    </row>
    <row r="4971" spans="1:14" x14ac:dyDescent="0.25">
      <c r="A4971" s="111" t="s">
        <v>723</v>
      </c>
      <c r="B4971" s="111">
        <f>INDEX(kommuner!C:C,MATCH(_xlfn.NUMBERVALUE(A4971),kommuner!B:B,0))</f>
        <v>3819</v>
      </c>
      <c r="C4971" s="111" t="s">
        <v>127</v>
      </c>
      <c r="D4971" s="111" t="s">
        <v>127</v>
      </c>
      <c r="E4971" s="111" t="s">
        <v>123</v>
      </c>
      <c r="F4971" s="111" t="s">
        <v>179</v>
      </c>
      <c r="G4971" s="111" t="s">
        <v>186</v>
      </c>
      <c r="H4971" s="111" t="s">
        <v>179</v>
      </c>
      <c r="I4971" s="111" t="s">
        <v>186</v>
      </c>
      <c r="J4971" t="str">
        <f t="shared" si="154"/>
        <v>3819SkogOrganisk jordBlandingsskogSærs høy</v>
      </c>
      <c r="K4971" s="111">
        <v>-1.5726115302258048</v>
      </c>
      <c r="L4971" s="111">
        <v>0.92784825435236762</v>
      </c>
      <c r="M4971" s="111">
        <v>0.46510463492953991</v>
      </c>
      <c r="N4971" s="112">
        <f t="shared" si="155"/>
        <v>-0.17965864094389727</v>
      </c>
    </row>
    <row r="4972" spans="1:14" x14ac:dyDescent="0.25">
      <c r="A4972" s="111" t="s">
        <v>723</v>
      </c>
      <c r="B4972" s="111">
        <f>INDEX(kommuner!C:C,MATCH(_xlfn.NUMBERVALUE(A4972),kommuner!B:B,0))</f>
        <v>3819</v>
      </c>
      <c r="C4972" s="111" t="s">
        <v>127</v>
      </c>
      <c r="D4972" s="111" t="s">
        <v>127</v>
      </c>
      <c r="E4972" s="111" t="s">
        <v>123</v>
      </c>
      <c r="F4972" s="111" t="s">
        <v>185</v>
      </c>
      <c r="G4972" s="111" t="s">
        <v>180</v>
      </c>
      <c r="H4972" s="111" t="s">
        <v>185</v>
      </c>
      <c r="I4972" s="111" t="s">
        <v>180</v>
      </c>
      <c r="J4972" t="str">
        <f t="shared" si="154"/>
        <v>3819SkogOrganisk jordLauvskogHøy</v>
      </c>
      <c r="K4972" s="111">
        <v>-1.9913688882377358</v>
      </c>
      <c r="L4972" s="111">
        <v>0.92784825435236762</v>
      </c>
      <c r="M4972" s="111">
        <v>0.46510463492953991</v>
      </c>
      <c r="N4972" s="112">
        <f t="shared" si="155"/>
        <v>-0.59841599895582831</v>
      </c>
    </row>
    <row r="4973" spans="1:14" x14ac:dyDescent="0.25">
      <c r="A4973" s="111" t="s">
        <v>723</v>
      </c>
      <c r="B4973" s="111">
        <f>INDEX(kommuner!C:C,MATCH(_xlfn.NUMBERVALUE(A4973),kommuner!B:B,0))</f>
        <v>3819</v>
      </c>
      <c r="C4973" s="111" t="s">
        <v>127</v>
      </c>
      <c r="D4973" s="111" t="s">
        <v>127</v>
      </c>
      <c r="E4973" s="111" t="s">
        <v>123</v>
      </c>
      <c r="F4973" s="111" t="s">
        <v>185</v>
      </c>
      <c r="G4973" s="111" t="s">
        <v>167</v>
      </c>
      <c r="H4973" s="111" t="s">
        <v>185</v>
      </c>
      <c r="I4973" s="111" t="s">
        <v>167</v>
      </c>
      <c r="J4973" t="str">
        <f t="shared" si="154"/>
        <v>3819SkogOrganisk jordLauvskogImpediment</v>
      </c>
      <c r="K4973" s="111">
        <v>0.35000626494250675</v>
      </c>
      <c r="L4973" s="111">
        <v>0.92784825435236762</v>
      </c>
      <c r="M4973" s="111">
        <v>0.46510463492953991</v>
      </c>
      <c r="N4973" s="112">
        <f t="shared" si="155"/>
        <v>1.7429591542244141</v>
      </c>
    </row>
    <row r="4974" spans="1:14" x14ac:dyDescent="0.25">
      <c r="A4974" s="111" t="s">
        <v>723</v>
      </c>
      <c r="B4974" s="111">
        <f>INDEX(kommuner!C:C,MATCH(_xlfn.NUMBERVALUE(A4974),kommuner!B:B,0))</f>
        <v>3819</v>
      </c>
      <c r="C4974" s="111" t="s">
        <v>127</v>
      </c>
      <c r="D4974" s="111" t="s">
        <v>127</v>
      </c>
      <c r="E4974" s="111" t="s">
        <v>123</v>
      </c>
      <c r="F4974" s="111" t="s">
        <v>185</v>
      </c>
      <c r="G4974" s="111" t="s">
        <v>190</v>
      </c>
      <c r="H4974" s="111" t="s">
        <v>185</v>
      </c>
      <c r="I4974" s="111" t="s">
        <v>190</v>
      </c>
      <c r="J4974" t="str">
        <f t="shared" si="154"/>
        <v>3819SkogOrganisk jordLauvskogLav</v>
      </c>
      <c r="K4974" s="111">
        <v>1.1144075558526714</v>
      </c>
      <c r="L4974" s="111">
        <v>0.92784825435236762</v>
      </c>
      <c r="M4974" s="111">
        <v>0.46510463492953991</v>
      </c>
      <c r="N4974" s="112">
        <f t="shared" si="155"/>
        <v>2.5073604451345788</v>
      </c>
    </row>
    <row r="4975" spans="1:14" x14ac:dyDescent="0.25">
      <c r="A4975" s="111" t="s">
        <v>723</v>
      </c>
      <c r="B4975" s="111">
        <f>INDEX(kommuner!C:C,MATCH(_xlfn.NUMBERVALUE(A4975),kommuner!B:B,0))</f>
        <v>3819</v>
      </c>
      <c r="C4975" s="111" t="s">
        <v>127</v>
      </c>
      <c r="D4975" s="111" t="s">
        <v>127</v>
      </c>
      <c r="E4975" s="111" t="s">
        <v>123</v>
      </c>
      <c r="F4975" s="111" t="s">
        <v>185</v>
      </c>
      <c r="G4975" s="111" t="s">
        <v>173</v>
      </c>
      <c r="H4975" s="111" t="s">
        <v>185</v>
      </c>
      <c r="I4975" s="111" t="s">
        <v>173</v>
      </c>
      <c r="J4975" t="str">
        <f t="shared" si="154"/>
        <v>3819SkogOrganisk jordLauvskogMiddels</v>
      </c>
      <c r="K4975" s="111">
        <v>-0.62664468270982987</v>
      </c>
      <c r="L4975" s="111">
        <v>0.92784825435236762</v>
      </c>
      <c r="M4975" s="111">
        <v>0.46510463492953991</v>
      </c>
      <c r="N4975" s="112">
        <f t="shared" si="155"/>
        <v>0.76630820657207765</v>
      </c>
    </row>
    <row r="4976" spans="1:14" x14ac:dyDescent="0.25">
      <c r="A4976" s="111" t="s">
        <v>723</v>
      </c>
      <c r="B4976" s="111">
        <f>INDEX(kommuner!C:C,MATCH(_xlfn.NUMBERVALUE(A4976),kommuner!B:B,0))</f>
        <v>3819</v>
      </c>
      <c r="C4976" s="111" t="s">
        <v>127</v>
      </c>
      <c r="D4976" s="111" t="s">
        <v>127</v>
      </c>
      <c r="E4976" s="111" t="s">
        <v>123</v>
      </c>
      <c r="F4976" s="111" t="s">
        <v>185</v>
      </c>
      <c r="G4976" s="111" t="s">
        <v>186</v>
      </c>
      <c r="H4976" s="111" t="s">
        <v>185</v>
      </c>
      <c r="I4976" s="111" t="s">
        <v>186</v>
      </c>
      <c r="J4976" t="str">
        <f t="shared" si="154"/>
        <v>3819SkogOrganisk jordLauvskogSærs høy</v>
      </c>
      <c r="K4976" s="111">
        <v>-1.8997279926091779</v>
      </c>
      <c r="L4976" s="111">
        <v>0.92784825435236762</v>
      </c>
      <c r="M4976" s="111">
        <v>0.46510463492953991</v>
      </c>
      <c r="N4976" s="112">
        <f t="shared" si="155"/>
        <v>-0.50677510332727038</v>
      </c>
    </row>
    <row r="4977" spans="1:14" x14ac:dyDescent="0.25">
      <c r="A4977" s="111" t="s">
        <v>723</v>
      </c>
      <c r="B4977" s="111">
        <f>INDEX(kommuner!C:C,MATCH(_xlfn.NUMBERVALUE(A4977),kommuner!B:B,0))</f>
        <v>3819</v>
      </c>
      <c r="C4977" s="111" t="s">
        <v>83</v>
      </c>
      <c r="D4977" s="111" t="s">
        <v>83</v>
      </c>
      <c r="E4977" s="111" t="s">
        <v>126</v>
      </c>
      <c r="F4977" s="111" t="s">
        <v>139</v>
      </c>
      <c r="G4977" s="111" t="s">
        <v>139</v>
      </c>
      <c r="H4977" s="111" t="s">
        <v>139</v>
      </c>
      <c r="I4977" s="111" t="s">
        <v>139</v>
      </c>
      <c r="J4977" t="str">
        <f t="shared" si="154"/>
        <v>3819Utbygd arealMineraljord</v>
      </c>
      <c r="K4977" s="111">
        <v>0.42279414509845159</v>
      </c>
      <c r="L4977" s="111">
        <v>0</v>
      </c>
      <c r="M4977" s="111">
        <v>1.303047089454229E-2</v>
      </c>
      <c r="N4977" s="112">
        <f t="shared" si="155"/>
        <v>0.43582461599299388</v>
      </c>
    </row>
    <row r="4978" spans="1:14" x14ac:dyDescent="0.25">
      <c r="A4978" s="111" t="s">
        <v>723</v>
      </c>
      <c r="B4978" s="111">
        <f>INDEX(kommuner!C:C,MATCH(_xlfn.NUMBERVALUE(A4978),kommuner!B:B,0))</f>
        <v>3819</v>
      </c>
      <c r="C4978" s="111" t="s">
        <v>83</v>
      </c>
      <c r="D4978" s="111" t="s">
        <v>83</v>
      </c>
      <c r="E4978" s="111" t="s">
        <v>123</v>
      </c>
      <c r="F4978" s="111" t="s">
        <v>139</v>
      </c>
      <c r="G4978" s="111" t="s">
        <v>139</v>
      </c>
      <c r="H4978" s="111" t="s">
        <v>139</v>
      </c>
      <c r="I4978" s="111" t="s">
        <v>139</v>
      </c>
      <c r="J4978" t="str">
        <f t="shared" si="154"/>
        <v>3819Utbygd arealOrganisk jord</v>
      </c>
      <c r="K4978" s="111">
        <v>29.011421395201612</v>
      </c>
      <c r="L4978" s="111">
        <v>0</v>
      </c>
      <c r="M4978" s="111">
        <v>1.303047089454229E-2</v>
      </c>
      <c r="N4978" s="112">
        <f t="shared" si="155"/>
        <v>29.024451866096154</v>
      </c>
    </row>
    <row r="4979" spans="1:14" x14ac:dyDescent="0.25">
      <c r="A4979" s="111" t="s">
        <v>723</v>
      </c>
      <c r="B4979" s="111">
        <f>INDEX(kommuner!C:C,MATCH(_xlfn.NUMBERVALUE(A4979),kommuner!B:B,0))</f>
        <v>3819</v>
      </c>
      <c r="C4979" s="111" t="s">
        <v>181</v>
      </c>
      <c r="D4979" s="111" t="s">
        <v>181</v>
      </c>
      <c r="E4979" s="111" t="s">
        <v>123</v>
      </c>
      <c r="F4979" s="111" t="s">
        <v>139</v>
      </c>
      <c r="G4979" s="111" t="s">
        <v>139</v>
      </c>
      <c r="H4979" s="111" t="s">
        <v>139</v>
      </c>
      <c r="I4979" s="111" t="s">
        <v>139</v>
      </c>
      <c r="J4979" t="str">
        <f t="shared" si="154"/>
        <v>3819Vann og myrOrganisk jord</v>
      </c>
      <c r="K4979" s="111">
        <v>-0.31088998224577308</v>
      </c>
      <c r="L4979" s="111">
        <v>0</v>
      </c>
      <c r="M4979" s="111">
        <v>0</v>
      </c>
      <c r="N4979" s="112">
        <f t="shared" si="155"/>
        <v>-0.31088998224577308</v>
      </c>
    </row>
    <row r="4980" spans="1:14" x14ac:dyDescent="0.25">
      <c r="A4980" s="111" t="s">
        <v>724</v>
      </c>
      <c r="B4980" s="111">
        <f>INDEX(kommuner!C:C,MATCH(_xlfn.NUMBERVALUE(A4980),kommuner!B:B,0))</f>
        <v>3820</v>
      </c>
      <c r="C4980" s="111" t="s">
        <v>82</v>
      </c>
      <c r="D4980" s="111" t="s">
        <v>82</v>
      </c>
      <c r="E4980" s="111" t="s">
        <v>126</v>
      </c>
      <c r="F4980" s="111" t="s">
        <v>139</v>
      </c>
      <c r="G4980" s="111" t="s">
        <v>139</v>
      </c>
      <c r="H4980" s="111" t="s">
        <v>139</v>
      </c>
      <c r="I4980" s="111" t="s">
        <v>139</v>
      </c>
      <c r="J4980" t="str">
        <f t="shared" si="154"/>
        <v>3820Annen utmarkMineraljord</v>
      </c>
      <c r="K4980" s="111">
        <v>-0.16852781479621071</v>
      </c>
      <c r="L4980" s="111">
        <v>0</v>
      </c>
      <c r="M4980" s="111">
        <v>0</v>
      </c>
      <c r="N4980" s="112">
        <f t="shared" si="155"/>
        <v>-0.16852781479621071</v>
      </c>
    </row>
    <row r="4981" spans="1:14" x14ac:dyDescent="0.25">
      <c r="A4981" s="111" t="s">
        <v>724</v>
      </c>
      <c r="B4981" s="111">
        <f>INDEX(kommuner!C:C,MATCH(_xlfn.NUMBERVALUE(A4981),kommuner!B:B,0))</f>
        <v>3820</v>
      </c>
      <c r="C4981" s="111" t="s">
        <v>121</v>
      </c>
      <c r="D4981" s="111" t="s">
        <v>121</v>
      </c>
      <c r="E4981" s="111" t="s">
        <v>126</v>
      </c>
      <c r="F4981" s="111" t="s">
        <v>139</v>
      </c>
      <c r="G4981" s="111" t="s">
        <v>139</v>
      </c>
      <c r="H4981" s="111" t="s">
        <v>139</v>
      </c>
      <c r="I4981" s="111" t="s">
        <v>139</v>
      </c>
      <c r="J4981" t="str">
        <f t="shared" si="154"/>
        <v>3820BeiteMineraljord</v>
      </c>
      <c r="K4981" s="111">
        <v>-0.43305842942580308</v>
      </c>
      <c r="L4981" s="111">
        <v>0</v>
      </c>
      <c r="M4981" s="111">
        <v>1.2448711246839999E-7</v>
      </c>
      <c r="N4981" s="112">
        <f t="shared" si="155"/>
        <v>-0.43305830493869063</v>
      </c>
    </row>
    <row r="4982" spans="1:14" x14ac:dyDescent="0.25">
      <c r="A4982" s="111" t="s">
        <v>724</v>
      </c>
      <c r="B4982" s="111">
        <f>INDEX(kommuner!C:C,MATCH(_xlfn.NUMBERVALUE(A4982),kommuner!B:B,0))</f>
        <v>3820</v>
      </c>
      <c r="C4982" s="111" t="s">
        <v>121</v>
      </c>
      <c r="D4982" s="111" t="s">
        <v>121</v>
      </c>
      <c r="E4982" s="111" t="s">
        <v>123</v>
      </c>
      <c r="F4982" s="111" t="s">
        <v>139</v>
      </c>
      <c r="G4982" s="111" t="s">
        <v>139</v>
      </c>
      <c r="H4982" s="111" t="s">
        <v>139</v>
      </c>
      <c r="I4982" s="111" t="s">
        <v>139</v>
      </c>
      <c r="J4982" t="str">
        <f t="shared" si="154"/>
        <v>3820BeiteOrganisk jord</v>
      </c>
      <c r="K4982" s="111">
        <v>12.077525935985037</v>
      </c>
      <c r="L4982" s="111">
        <v>1.6412500000000001</v>
      </c>
      <c r="M4982" s="111">
        <v>0</v>
      </c>
      <c r="N4982" s="112">
        <f t="shared" si="155"/>
        <v>13.718775935985036</v>
      </c>
    </row>
    <row r="4983" spans="1:14" x14ac:dyDescent="0.25">
      <c r="A4983" s="111" t="s">
        <v>724</v>
      </c>
      <c r="B4983" s="111">
        <f>INDEX(kommuner!C:C,MATCH(_xlfn.NUMBERVALUE(A4983),kommuner!B:B,0))</f>
        <v>3820</v>
      </c>
      <c r="C4983" s="111" t="s">
        <v>84</v>
      </c>
      <c r="D4983" s="111" t="s">
        <v>84</v>
      </c>
      <c r="E4983" s="111" t="s">
        <v>126</v>
      </c>
      <c r="F4983" s="111" t="s">
        <v>139</v>
      </c>
      <c r="G4983" s="111" t="s">
        <v>139</v>
      </c>
      <c r="H4983" s="111" t="s">
        <v>139</v>
      </c>
      <c r="I4983" s="111" t="s">
        <v>139</v>
      </c>
      <c r="J4983" t="str">
        <f t="shared" si="154"/>
        <v>3820Dyrket markMineraljord</v>
      </c>
      <c r="K4983" s="111">
        <v>-7.6883180048458705E-2</v>
      </c>
      <c r="L4983" s="111">
        <v>0</v>
      </c>
      <c r="M4983" s="111">
        <v>0</v>
      </c>
      <c r="N4983" s="112">
        <f t="shared" si="155"/>
        <v>-7.6883180048458705E-2</v>
      </c>
    </row>
    <row r="4984" spans="1:14" x14ac:dyDescent="0.25">
      <c r="A4984" s="111" t="s">
        <v>724</v>
      </c>
      <c r="B4984" s="111">
        <f>INDEX(kommuner!C:C,MATCH(_xlfn.NUMBERVALUE(A4984),kommuner!B:B,0))</f>
        <v>3820</v>
      </c>
      <c r="C4984" s="111" t="s">
        <v>84</v>
      </c>
      <c r="D4984" s="111" t="s">
        <v>84</v>
      </c>
      <c r="E4984" s="111" t="s">
        <v>123</v>
      </c>
      <c r="F4984" s="111" t="s">
        <v>139</v>
      </c>
      <c r="G4984" s="111" t="s">
        <v>139</v>
      </c>
      <c r="H4984" s="111" t="s">
        <v>139</v>
      </c>
      <c r="I4984" s="111" t="s">
        <v>139</v>
      </c>
      <c r="J4984" t="str">
        <f t="shared" si="154"/>
        <v>3820Dyrket markOrganisk jord</v>
      </c>
      <c r="K4984" s="111">
        <v>28.726149366675592</v>
      </c>
      <c r="L4984" s="111">
        <v>1.45625</v>
      </c>
      <c r="M4984" s="111">
        <v>0</v>
      </c>
      <c r="N4984" s="112">
        <f t="shared" si="155"/>
        <v>30.182399366675593</v>
      </c>
    </row>
    <row r="4985" spans="1:14" x14ac:dyDescent="0.25">
      <c r="A4985" s="111" t="s">
        <v>724</v>
      </c>
      <c r="B4985" s="111">
        <f>INDEX(kommuner!C:C,MATCH(_xlfn.NUMBERVALUE(A4985),kommuner!B:B,0))</f>
        <v>3820</v>
      </c>
      <c r="C4985" s="111" t="s">
        <v>127</v>
      </c>
      <c r="D4985" s="111" t="s">
        <v>127</v>
      </c>
      <c r="E4985" s="111" t="s">
        <v>126</v>
      </c>
      <c r="F4985" s="111" t="s">
        <v>172</v>
      </c>
      <c r="G4985" s="111" t="s">
        <v>180</v>
      </c>
      <c r="H4985" s="111" t="s">
        <v>172</v>
      </c>
      <c r="I4985" s="111" t="s">
        <v>180</v>
      </c>
      <c r="J4985" t="str">
        <f t="shared" si="154"/>
        <v>3820SkogMineraljordBarskogHøy</v>
      </c>
      <c r="K4985" s="111">
        <v>-4.2610596243420318</v>
      </c>
      <c r="L4985" s="111">
        <v>0.85306406685236758</v>
      </c>
      <c r="M4985" s="111">
        <v>6.4056614999681585E-2</v>
      </c>
      <c r="N4985" s="112">
        <f t="shared" si="155"/>
        <v>-3.3439389424899826</v>
      </c>
    </row>
    <row r="4986" spans="1:14" x14ac:dyDescent="0.25">
      <c r="A4986" s="111" t="s">
        <v>724</v>
      </c>
      <c r="B4986" s="111">
        <f>INDEX(kommuner!C:C,MATCH(_xlfn.NUMBERVALUE(A4986),kommuner!B:B,0))</f>
        <v>3820</v>
      </c>
      <c r="C4986" s="111" t="s">
        <v>127</v>
      </c>
      <c r="D4986" s="111" t="s">
        <v>127</v>
      </c>
      <c r="E4986" s="111" t="s">
        <v>126</v>
      </c>
      <c r="F4986" s="111" t="s">
        <v>172</v>
      </c>
      <c r="G4986" s="111" t="s">
        <v>167</v>
      </c>
      <c r="H4986" s="111" t="s">
        <v>172</v>
      </c>
      <c r="I4986" s="111" t="s">
        <v>167</v>
      </c>
      <c r="J4986" t="str">
        <f t="shared" si="154"/>
        <v>3820SkogMineraljordBarskogImpediment</v>
      </c>
      <c r="K4986" s="111">
        <v>-1.5740166960016819</v>
      </c>
      <c r="L4986" s="111">
        <v>0.85306406685236758</v>
      </c>
      <c r="M4986" s="111">
        <v>6.3979989500968365E-2</v>
      </c>
      <c r="N4986" s="112">
        <f t="shared" si="155"/>
        <v>-0.65697263964834596</v>
      </c>
    </row>
    <row r="4987" spans="1:14" x14ac:dyDescent="0.25">
      <c r="A4987" s="111" t="s">
        <v>724</v>
      </c>
      <c r="B4987" s="111">
        <f>INDEX(kommuner!C:C,MATCH(_xlfn.NUMBERVALUE(A4987),kommuner!B:B,0))</f>
        <v>3820</v>
      </c>
      <c r="C4987" s="111" t="s">
        <v>127</v>
      </c>
      <c r="D4987" s="111" t="s">
        <v>127</v>
      </c>
      <c r="E4987" s="111" t="s">
        <v>126</v>
      </c>
      <c r="F4987" s="111" t="s">
        <v>172</v>
      </c>
      <c r="G4987" s="111" t="s">
        <v>190</v>
      </c>
      <c r="H4987" s="111" t="s">
        <v>172</v>
      </c>
      <c r="I4987" s="111" t="s">
        <v>190</v>
      </c>
      <c r="J4987" t="str">
        <f t="shared" si="154"/>
        <v>3820SkogMineraljordBarskogLav</v>
      </c>
      <c r="K4987" s="111">
        <v>-2.1094741240186856</v>
      </c>
      <c r="L4987" s="111">
        <v>0.85306406685236758</v>
      </c>
      <c r="M4987" s="111">
        <v>6.3979989500968365E-2</v>
      </c>
      <c r="N4987" s="112">
        <f t="shared" si="155"/>
        <v>-1.1924300676653499</v>
      </c>
    </row>
    <row r="4988" spans="1:14" x14ac:dyDescent="0.25">
      <c r="A4988" s="111" t="s">
        <v>724</v>
      </c>
      <c r="B4988" s="111">
        <f>INDEX(kommuner!C:C,MATCH(_xlfn.NUMBERVALUE(A4988),kommuner!B:B,0))</f>
        <v>3820</v>
      </c>
      <c r="C4988" s="111" t="s">
        <v>127</v>
      </c>
      <c r="D4988" s="111" t="s">
        <v>127</v>
      </c>
      <c r="E4988" s="111" t="s">
        <v>126</v>
      </c>
      <c r="F4988" s="111" t="s">
        <v>172</v>
      </c>
      <c r="G4988" s="111" t="s">
        <v>173</v>
      </c>
      <c r="H4988" s="111" t="s">
        <v>172</v>
      </c>
      <c r="I4988" s="111" t="s">
        <v>173</v>
      </c>
      <c r="J4988" t="str">
        <f t="shared" si="154"/>
        <v>3820SkogMineraljordBarskogMiddels</v>
      </c>
      <c r="K4988" s="111">
        <v>-2.8820985952554645</v>
      </c>
      <c r="L4988" s="111">
        <v>0.85306406685236758</v>
      </c>
      <c r="M4988" s="111">
        <v>6.4056614999681585E-2</v>
      </c>
      <c r="N4988" s="112">
        <f t="shared" si="155"/>
        <v>-1.9649779134034155</v>
      </c>
    </row>
    <row r="4989" spans="1:14" x14ac:dyDescent="0.25">
      <c r="A4989" s="111" t="s">
        <v>724</v>
      </c>
      <c r="B4989" s="111">
        <f>INDEX(kommuner!C:C,MATCH(_xlfn.NUMBERVALUE(A4989),kommuner!B:B,0))</f>
        <v>3820</v>
      </c>
      <c r="C4989" s="111" t="s">
        <v>127</v>
      </c>
      <c r="D4989" s="111" t="s">
        <v>127</v>
      </c>
      <c r="E4989" s="111" t="s">
        <v>126</v>
      </c>
      <c r="F4989" s="111" t="s">
        <v>172</v>
      </c>
      <c r="G4989" s="111" t="s">
        <v>186</v>
      </c>
      <c r="H4989" s="111" t="s">
        <v>172</v>
      </c>
      <c r="I4989" s="111" t="s">
        <v>186</v>
      </c>
      <c r="J4989" t="str">
        <f t="shared" si="154"/>
        <v>3820SkogMineraljordBarskogSærs høy</v>
      </c>
      <c r="K4989" s="111">
        <v>0.12072674540874306</v>
      </c>
      <c r="L4989" s="111">
        <v>0.85306406685236758</v>
      </c>
      <c r="M4989" s="111">
        <v>6.4056614999681585E-2</v>
      </c>
      <c r="N4989" s="112">
        <f t="shared" si="155"/>
        <v>1.0378474272607923</v>
      </c>
    </row>
    <row r="4990" spans="1:14" x14ac:dyDescent="0.25">
      <c r="A4990" s="111" t="s">
        <v>724</v>
      </c>
      <c r="B4990" s="111">
        <f>INDEX(kommuner!C:C,MATCH(_xlfn.NUMBERVALUE(A4990),kommuner!B:B,0))</f>
        <v>3820</v>
      </c>
      <c r="C4990" s="111" t="s">
        <v>127</v>
      </c>
      <c r="D4990" s="111" t="s">
        <v>127</v>
      </c>
      <c r="E4990" s="111" t="s">
        <v>126</v>
      </c>
      <c r="F4990" s="111" t="s">
        <v>179</v>
      </c>
      <c r="G4990" s="111" t="s">
        <v>180</v>
      </c>
      <c r="H4990" s="111" t="s">
        <v>179</v>
      </c>
      <c r="I4990" s="111" t="s">
        <v>180</v>
      </c>
      <c r="J4990" t="str">
        <f t="shared" si="154"/>
        <v>3820SkogMineraljordBlandingsskogHøy</v>
      </c>
      <c r="K4990" s="111">
        <v>-8.5703651807373102</v>
      </c>
      <c r="L4990" s="111">
        <v>0.85306406685236758</v>
      </c>
      <c r="M4990" s="111">
        <v>6.3979989500968365E-2</v>
      </c>
      <c r="N4990" s="112">
        <f t="shared" si="155"/>
        <v>-7.6533211243839743</v>
      </c>
    </row>
    <row r="4991" spans="1:14" x14ac:dyDescent="0.25">
      <c r="A4991" s="111" t="s">
        <v>724</v>
      </c>
      <c r="B4991" s="111">
        <f>INDEX(kommuner!C:C,MATCH(_xlfn.NUMBERVALUE(A4991),kommuner!B:B,0))</f>
        <v>3820</v>
      </c>
      <c r="C4991" s="111" t="s">
        <v>127</v>
      </c>
      <c r="D4991" s="111" t="s">
        <v>127</v>
      </c>
      <c r="E4991" s="111" t="s">
        <v>126</v>
      </c>
      <c r="F4991" s="111" t="s">
        <v>179</v>
      </c>
      <c r="G4991" s="111" t="s">
        <v>167</v>
      </c>
      <c r="H4991" s="111" t="s">
        <v>179</v>
      </c>
      <c r="I4991" s="111" t="s">
        <v>167</v>
      </c>
      <c r="J4991" t="str">
        <f t="shared" si="154"/>
        <v>3820SkogMineraljordBlandingsskogImpediment</v>
      </c>
      <c r="K4991" s="111">
        <v>-2.0950685747655116</v>
      </c>
      <c r="L4991" s="111">
        <v>0.85306406685236758</v>
      </c>
      <c r="M4991" s="111">
        <v>6.3979989500968365E-2</v>
      </c>
      <c r="N4991" s="112">
        <f t="shared" si="155"/>
        <v>-1.1780245184121758</v>
      </c>
    </row>
    <row r="4992" spans="1:14" x14ac:dyDescent="0.25">
      <c r="A4992" s="111" t="s">
        <v>724</v>
      </c>
      <c r="B4992" s="111">
        <f>INDEX(kommuner!C:C,MATCH(_xlfn.NUMBERVALUE(A4992),kommuner!B:B,0))</f>
        <v>3820</v>
      </c>
      <c r="C4992" s="111" t="s">
        <v>127</v>
      </c>
      <c r="D4992" s="111" t="s">
        <v>127</v>
      </c>
      <c r="E4992" s="111" t="s">
        <v>126</v>
      </c>
      <c r="F4992" s="111" t="s">
        <v>179</v>
      </c>
      <c r="G4992" s="111" t="s">
        <v>190</v>
      </c>
      <c r="H4992" s="111" t="s">
        <v>179</v>
      </c>
      <c r="I4992" s="111" t="s">
        <v>190</v>
      </c>
      <c r="J4992" t="str">
        <f t="shared" si="154"/>
        <v>3820SkogMineraljordBlandingsskogLav</v>
      </c>
      <c r="K4992" s="111">
        <v>-3.814060654162915</v>
      </c>
      <c r="L4992" s="111">
        <v>0.85306406685236758</v>
      </c>
      <c r="M4992" s="111">
        <v>6.3979989500968365E-2</v>
      </c>
      <c r="N4992" s="112">
        <f t="shared" si="155"/>
        <v>-2.897016597809579</v>
      </c>
    </row>
    <row r="4993" spans="1:14" x14ac:dyDescent="0.25">
      <c r="A4993" s="111" t="s">
        <v>724</v>
      </c>
      <c r="B4993" s="111">
        <f>INDEX(kommuner!C:C,MATCH(_xlfn.NUMBERVALUE(A4993),kommuner!B:B,0))</f>
        <v>3820</v>
      </c>
      <c r="C4993" s="111" t="s">
        <v>127</v>
      </c>
      <c r="D4993" s="111" t="s">
        <v>127</v>
      </c>
      <c r="E4993" s="111" t="s">
        <v>126</v>
      </c>
      <c r="F4993" s="111" t="s">
        <v>179</v>
      </c>
      <c r="G4993" s="111" t="s">
        <v>173</v>
      </c>
      <c r="H4993" s="111" t="s">
        <v>179</v>
      </c>
      <c r="I4993" s="111" t="s">
        <v>173</v>
      </c>
      <c r="J4993" t="str">
        <f t="shared" si="154"/>
        <v>3820SkogMineraljordBlandingsskogMiddels</v>
      </c>
      <c r="K4993" s="111">
        <v>-4.5623521854183373</v>
      </c>
      <c r="L4993" s="111">
        <v>0.85306406685236758</v>
      </c>
      <c r="M4993" s="111">
        <v>6.3979989500968365E-2</v>
      </c>
      <c r="N4993" s="112">
        <f t="shared" si="155"/>
        <v>-3.6453081290650013</v>
      </c>
    </row>
    <row r="4994" spans="1:14" x14ac:dyDescent="0.25">
      <c r="A4994" s="111" t="s">
        <v>724</v>
      </c>
      <c r="B4994" s="111">
        <f>INDEX(kommuner!C:C,MATCH(_xlfn.NUMBERVALUE(A4994),kommuner!B:B,0))</f>
        <v>3820</v>
      </c>
      <c r="C4994" s="111" t="s">
        <v>127</v>
      </c>
      <c r="D4994" s="111" t="s">
        <v>127</v>
      </c>
      <c r="E4994" s="111" t="s">
        <v>126</v>
      </c>
      <c r="F4994" s="111" t="s">
        <v>179</v>
      </c>
      <c r="G4994" s="111" t="s">
        <v>186</v>
      </c>
      <c r="H4994" s="111" t="s">
        <v>179</v>
      </c>
      <c r="I4994" s="111" t="s">
        <v>186</v>
      </c>
      <c r="J4994" t="str">
        <f t="shared" si="154"/>
        <v>3820SkogMineraljordBlandingsskogSærs høy</v>
      </c>
      <c r="K4994" s="111">
        <v>-2.9395925245326562</v>
      </c>
      <c r="L4994" s="111">
        <v>0.85306406685236758</v>
      </c>
      <c r="M4994" s="111">
        <v>6.3979989500968365E-2</v>
      </c>
      <c r="N4994" s="112">
        <f t="shared" si="155"/>
        <v>-2.0225484681793202</v>
      </c>
    </row>
    <row r="4995" spans="1:14" x14ac:dyDescent="0.25">
      <c r="A4995" s="111" t="s">
        <v>724</v>
      </c>
      <c r="B4995" s="111">
        <f>INDEX(kommuner!C:C,MATCH(_xlfn.NUMBERVALUE(A4995),kommuner!B:B,0))</f>
        <v>3820</v>
      </c>
      <c r="C4995" s="111" t="s">
        <v>127</v>
      </c>
      <c r="D4995" s="111" t="s">
        <v>127</v>
      </c>
      <c r="E4995" s="111" t="s">
        <v>126</v>
      </c>
      <c r="F4995" s="111" t="s">
        <v>185</v>
      </c>
      <c r="G4995" s="111" t="s">
        <v>180</v>
      </c>
      <c r="H4995" s="111" t="s">
        <v>185</v>
      </c>
      <c r="I4995" s="111" t="s">
        <v>180</v>
      </c>
      <c r="J4995" t="str">
        <f t="shared" ref="J4995:J5058" si="156">B4995&amp;C4995&amp;E4995&amp;IF(C4995="Skog",F4995&amp;G4995,"")</f>
        <v>3820SkogMineraljordLauvskogHøy</v>
      </c>
      <c r="K4995" s="111">
        <v>-3.6072016095960531</v>
      </c>
      <c r="L4995" s="111">
        <v>0.85306406685236758</v>
      </c>
      <c r="M4995" s="111">
        <v>6.3979989500968365E-2</v>
      </c>
      <c r="N4995" s="112">
        <f t="shared" ref="N4995:N5058" si="157">SUM(K4995:M4995)</f>
        <v>-2.6901575532427171</v>
      </c>
    </row>
    <row r="4996" spans="1:14" x14ac:dyDescent="0.25">
      <c r="A4996" s="111" t="s">
        <v>724</v>
      </c>
      <c r="B4996" s="111">
        <f>INDEX(kommuner!C:C,MATCH(_xlfn.NUMBERVALUE(A4996),kommuner!B:B,0))</f>
        <v>3820</v>
      </c>
      <c r="C4996" s="111" t="s">
        <v>127</v>
      </c>
      <c r="D4996" s="111" t="s">
        <v>127</v>
      </c>
      <c r="E4996" s="111" t="s">
        <v>126</v>
      </c>
      <c r="F4996" s="111" t="s">
        <v>185</v>
      </c>
      <c r="G4996" s="111" t="s">
        <v>167</v>
      </c>
      <c r="H4996" s="111" t="s">
        <v>185</v>
      </c>
      <c r="I4996" s="111" t="s">
        <v>167</v>
      </c>
      <c r="J4996" t="str">
        <f t="shared" si="156"/>
        <v>3820SkogMineraljordLauvskogImpediment</v>
      </c>
      <c r="K4996" s="111">
        <v>-1.1043030228661443</v>
      </c>
      <c r="L4996" s="111">
        <v>0.85306406685236758</v>
      </c>
      <c r="M4996" s="111">
        <v>6.3979989500968365E-2</v>
      </c>
      <c r="N4996" s="112">
        <f t="shared" si="157"/>
        <v>-0.18725896651280841</v>
      </c>
    </row>
    <row r="4997" spans="1:14" x14ac:dyDescent="0.25">
      <c r="A4997" s="111" t="s">
        <v>724</v>
      </c>
      <c r="B4997" s="111">
        <f>INDEX(kommuner!C:C,MATCH(_xlfn.NUMBERVALUE(A4997),kommuner!B:B,0))</f>
        <v>3820</v>
      </c>
      <c r="C4997" s="111" t="s">
        <v>127</v>
      </c>
      <c r="D4997" s="111" t="s">
        <v>127</v>
      </c>
      <c r="E4997" s="111" t="s">
        <v>126</v>
      </c>
      <c r="F4997" s="111" t="s">
        <v>185</v>
      </c>
      <c r="G4997" s="111" t="s">
        <v>190</v>
      </c>
      <c r="H4997" s="111" t="s">
        <v>185</v>
      </c>
      <c r="I4997" s="111" t="s">
        <v>190</v>
      </c>
      <c r="J4997" t="str">
        <f t="shared" si="156"/>
        <v>3820SkogMineraljordLauvskogLav</v>
      </c>
      <c r="K4997" s="111">
        <v>-8.9748170935426599E-2</v>
      </c>
      <c r="L4997" s="111">
        <v>0.85306406685236758</v>
      </c>
      <c r="M4997" s="111">
        <v>6.3979989500968365E-2</v>
      </c>
      <c r="N4997" s="112">
        <f t="shared" si="157"/>
        <v>0.82729588541790933</v>
      </c>
    </row>
    <row r="4998" spans="1:14" x14ac:dyDescent="0.25">
      <c r="A4998" s="111" t="s">
        <v>724</v>
      </c>
      <c r="B4998" s="111">
        <f>INDEX(kommuner!C:C,MATCH(_xlfn.NUMBERVALUE(A4998),kommuner!B:B,0))</f>
        <v>3820</v>
      </c>
      <c r="C4998" s="111" t="s">
        <v>127</v>
      </c>
      <c r="D4998" s="111" t="s">
        <v>127</v>
      </c>
      <c r="E4998" s="111" t="s">
        <v>126</v>
      </c>
      <c r="F4998" s="111" t="s">
        <v>185</v>
      </c>
      <c r="G4998" s="111" t="s">
        <v>173</v>
      </c>
      <c r="H4998" s="111" t="s">
        <v>185</v>
      </c>
      <c r="I4998" s="111" t="s">
        <v>173</v>
      </c>
      <c r="J4998" t="str">
        <f t="shared" si="156"/>
        <v>3820SkogMineraljordLauvskogMiddels</v>
      </c>
      <c r="K4998" s="111">
        <v>-2.4151390344437029</v>
      </c>
      <c r="L4998" s="111">
        <v>0.85306406685236758</v>
      </c>
      <c r="M4998" s="111">
        <v>6.3979989500968365E-2</v>
      </c>
      <c r="N4998" s="112">
        <f t="shared" si="157"/>
        <v>-1.4980949780903672</v>
      </c>
    </row>
    <row r="4999" spans="1:14" x14ac:dyDescent="0.25">
      <c r="A4999" s="111" t="s">
        <v>724</v>
      </c>
      <c r="B4999" s="111">
        <f>INDEX(kommuner!C:C,MATCH(_xlfn.NUMBERVALUE(A4999),kommuner!B:B,0))</f>
        <v>3820</v>
      </c>
      <c r="C4999" s="111" t="s">
        <v>127</v>
      </c>
      <c r="D4999" s="111" t="s">
        <v>127</v>
      </c>
      <c r="E4999" s="111" t="s">
        <v>126</v>
      </c>
      <c r="F4999" s="111" t="s">
        <v>185</v>
      </c>
      <c r="G4999" s="111" t="s">
        <v>186</v>
      </c>
      <c r="H4999" s="111" t="s">
        <v>185</v>
      </c>
      <c r="I4999" s="111" t="s">
        <v>186</v>
      </c>
      <c r="J4999" t="str">
        <f t="shared" si="156"/>
        <v>3820SkogMineraljordLauvskogSærs høy</v>
      </c>
      <c r="K4999" s="111">
        <v>-3.6560473259425113</v>
      </c>
      <c r="L4999" s="111">
        <v>0.85306406685236758</v>
      </c>
      <c r="M4999" s="111">
        <v>6.3979989500968365E-2</v>
      </c>
      <c r="N4999" s="112">
        <f t="shared" si="157"/>
        <v>-2.7390032695891753</v>
      </c>
    </row>
    <row r="5000" spans="1:14" x14ac:dyDescent="0.25">
      <c r="A5000" s="111" t="s">
        <v>724</v>
      </c>
      <c r="B5000" s="111">
        <f>INDEX(kommuner!C:C,MATCH(_xlfn.NUMBERVALUE(A5000),kommuner!B:B,0))</f>
        <v>3820</v>
      </c>
      <c r="C5000" s="111" t="s">
        <v>127</v>
      </c>
      <c r="D5000" s="111" t="s">
        <v>127</v>
      </c>
      <c r="E5000" s="111" t="s">
        <v>123</v>
      </c>
      <c r="F5000" s="111" t="s">
        <v>172</v>
      </c>
      <c r="G5000" s="111" t="s">
        <v>180</v>
      </c>
      <c r="H5000" s="111" t="s">
        <v>172</v>
      </c>
      <c r="I5000" s="111" t="s">
        <v>180</v>
      </c>
      <c r="J5000" t="str">
        <f t="shared" si="156"/>
        <v>3820SkogOrganisk jordBarskogHøy</v>
      </c>
      <c r="K5000" s="111">
        <v>-2.5184559031994138</v>
      </c>
      <c r="L5000" s="111">
        <v>0.92784825435236762</v>
      </c>
      <c r="M5000" s="111">
        <v>0.46518126042825314</v>
      </c>
      <c r="N5000" s="112">
        <f t="shared" si="157"/>
        <v>-1.1254263884187932</v>
      </c>
    </row>
    <row r="5001" spans="1:14" x14ac:dyDescent="0.25">
      <c r="A5001" s="111" t="s">
        <v>724</v>
      </c>
      <c r="B5001" s="111">
        <f>INDEX(kommuner!C:C,MATCH(_xlfn.NUMBERVALUE(A5001),kommuner!B:B,0))</f>
        <v>3820</v>
      </c>
      <c r="C5001" s="111" t="s">
        <v>127</v>
      </c>
      <c r="D5001" s="111" t="s">
        <v>127</v>
      </c>
      <c r="E5001" s="111" t="s">
        <v>123</v>
      </c>
      <c r="F5001" s="111" t="s">
        <v>172</v>
      </c>
      <c r="G5001" s="111" t="s">
        <v>167</v>
      </c>
      <c r="H5001" s="111" t="s">
        <v>172</v>
      </c>
      <c r="I5001" s="111" t="s">
        <v>167</v>
      </c>
      <c r="J5001" t="str">
        <f t="shared" si="156"/>
        <v>3820SkogOrganisk jordBarskogImpediment</v>
      </c>
      <c r="K5001" s="111">
        <v>-0.13011741963904588</v>
      </c>
      <c r="L5001" s="111">
        <v>0.92784825435236762</v>
      </c>
      <c r="M5001" s="111">
        <v>0.46510463492953991</v>
      </c>
      <c r="N5001" s="112">
        <f t="shared" si="157"/>
        <v>1.2628354696428616</v>
      </c>
    </row>
    <row r="5002" spans="1:14" x14ac:dyDescent="0.25">
      <c r="A5002" s="111" t="s">
        <v>724</v>
      </c>
      <c r="B5002" s="111">
        <f>INDEX(kommuner!C:C,MATCH(_xlfn.NUMBERVALUE(A5002),kommuner!B:B,0))</f>
        <v>3820</v>
      </c>
      <c r="C5002" s="111" t="s">
        <v>127</v>
      </c>
      <c r="D5002" s="111" t="s">
        <v>127</v>
      </c>
      <c r="E5002" s="111" t="s">
        <v>123</v>
      </c>
      <c r="F5002" s="111" t="s">
        <v>172</v>
      </c>
      <c r="G5002" s="111" t="s">
        <v>190</v>
      </c>
      <c r="H5002" s="111" t="s">
        <v>172</v>
      </c>
      <c r="I5002" s="111" t="s">
        <v>190</v>
      </c>
      <c r="J5002" t="str">
        <f t="shared" si="156"/>
        <v>3820SkogOrganisk jordBarskogLav</v>
      </c>
      <c r="K5002" s="111">
        <v>-0.50666953101693391</v>
      </c>
      <c r="L5002" s="111">
        <v>0.92784825435236762</v>
      </c>
      <c r="M5002" s="111">
        <v>0.46510463492953991</v>
      </c>
      <c r="N5002" s="112">
        <f t="shared" si="157"/>
        <v>0.88628335826497362</v>
      </c>
    </row>
    <row r="5003" spans="1:14" x14ac:dyDescent="0.25">
      <c r="A5003" s="111" t="s">
        <v>724</v>
      </c>
      <c r="B5003" s="111">
        <f>INDEX(kommuner!C:C,MATCH(_xlfn.NUMBERVALUE(A5003),kommuner!B:B,0))</f>
        <v>3820</v>
      </c>
      <c r="C5003" s="111" t="s">
        <v>127</v>
      </c>
      <c r="D5003" s="111" t="s">
        <v>127</v>
      </c>
      <c r="E5003" s="111" t="s">
        <v>123</v>
      </c>
      <c r="F5003" s="111" t="s">
        <v>172</v>
      </c>
      <c r="G5003" s="111" t="s">
        <v>173</v>
      </c>
      <c r="H5003" s="111" t="s">
        <v>172</v>
      </c>
      <c r="I5003" s="111" t="s">
        <v>173</v>
      </c>
      <c r="J5003" t="str">
        <f t="shared" si="156"/>
        <v>3820SkogOrganisk jordBarskogMiddels</v>
      </c>
      <c r="K5003" s="111">
        <v>-1.5571490961494638</v>
      </c>
      <c r="L5003" s="111">
        <v>0.92784825435236762</v>
      </c>
      <c r="M5003" s="111">
        <v>0.46518126042825314</v>
      </c>
      <c r="N5003" s="112">
        <f t="shared" si="157"/>
        <v>-0.16411958136884308</v>
      </c>
    </row>
    <row r="5004" spans="1:14" x14ac:dyDescent="0.25">
      <c r="A5004" s="111" t="s">
        <v>724</v>
      </c>
      <c r="B5004" s="111">
        <f>INDEX(kommuner!C:C,MATCH(_xlfn.NUMBERVALUE(A5004),kommuner!B:B,0))</f>
        <v>3820</v>
      </c>
      <c r="C5004" s="111" t="s">
        <v>127</v>
      </c>
      <c r="D5004" s="111" t="s">
        <v>127</v>
      </c>
      <c r="E5004" s="111" t="s">
        <v>123</v>
      </c>
      <c r="F5004" s="111" t="s">
        <v>172</v>
      </c>
      <c r="G5004" s="111" t="s">
        <v>186</v>
      </c>
      <c r="H5004" s="111" t="s">
        <v>172</v>
      </c>
      <c r="I5004" s="111" t="s">
        <v>186</v>
      </c>
      <c r="J5004" t="str">
        <f t="shared" si="156"/>
        <v>3820SkogOrganisk jordBarskogSærs høy</v>
      </c>
      <c r="K5004" s="111">
        <v>2.5548655235722699</v>
      </c>
      <c r="L5004" s="111">
        <v>0.92784825435236762</v>
      </c>
      <c r="M5004" s="111">
        <v>0.46518126042825314</v>
      </c>
      <c r="N5004" s="112">
        <f t="shared" si="157"/>
        <v>3.9478950383528906</v>
      </c>
    </row>
    <row r="5005" spans="1:14" x14ac:dyDescent="0.25">
      <c r="A5005" s="111" t="s">
        <v>724</v>
      </c>
      <c r="B5005" s="111">
        <f>INDEX(kommuner!C:C,MATCH(_xlfn.NUMBERVALUE(A5005),kommuner!B:B,0))</f>
        <v>3820</v>
      </c>
      <c r="C5005" s="111" t="s">
        <v>127</v>
      </c>
      <c r="D5005" s="111" t="s">
        <v>127</v>
      </c>
      <c r="E5005" s="111" t="s">
        <v>123</v>
      </c>
      <c r="F5005" s="111" t="s">
        <v>179</v>
      </c>
      <c r="G5005" s="111" t="s">
        <v>180</v>
      </c>
      <c r="H5005" s="111" t="s">
        <v>179</v>
      </c>
      <c r="I5005" s="111" t="s">
        <v>180</v>
      </c>
      <c r="J5005" t="str">
        <f t="shared" si="156"/>
        <v>3820SkogOrganisk jordBlandingsskogHøy</v>
      </c>
      <c r="K5005" s="111">
        <v>-5.5554344456832343</v>
      </c>
      <c r="L5005" s="111">
        <v>0.92784825435236762</v>
      </c>
      <c r="M5005" s="111">
        <v>0.46510463492953991</v>
      </c>
      <c r="N5005" s="112">
        <f t="shared" si="157"/>
        <v>-4.1624815564013264</v>
      </c>
    </row>
    <row r="5006" spans="1:14" x14ac:dyDescent="0.25">
      <c r="A5006" s="111" t="s">
        <v>724</v>
      </c>
      <c r="B5006" s="111">
        <f>INDEX(kommuner!C:C,MATCH(_xlfn.NUMBERVALUE(A5006),kommuner!B:B,0))</f>
        <v>3820</v>
      </c>
      <c r="C5006" s="111" t="s">
        <v>127</v>
      </c>
      <c r="D5006" s="111" t="s">
        <v>127</v>
      </c>
      <c r="E5006" s="111" t="s">
        <v>123</v>
      </c>
      <c r="F5006" s="111" t="s">
        <v>179</v>
      </c>
      <c r="G5006" s="111" t="s">
        <v>167</v>
      </c>
      <c r="H5006" s="111" t="s">
        <v>179</v>
      </c>
      <c r="I5006" s="111" t="s">
        <v>167</v>
      </c>
      <c r="J5006" t="str">
        <f t="shared" si="156"/>
        <v>3820SkogOrganisk jordBlandingsskogImpediment</v>
      </c>
      <c r="K5006" s="111">
        <v>-0.28586344175800005</v>
      </c>
      <c r="L5006" s="111">
        <v>0.92784825435236762</v>
      </c>
      <c r="M5006" s="111">
        <v>0.46510463492953991</v>
      </c>
      <c r="N5006" s="112">
        <f t="shared" si="157"/>
        <v>1.1070894475239075</v>
      </c>
    </row>
    <row r="5007" spans="1:14" x14ac:dyDescent="0.25">
      <c r="A5007" s="111" t="s">
        <v>724</v>
      </c>
      <c r="B5007" s="111">
        <f>INDEX(kommuner!C:C,MATCH(_xlfn.NUMBERVALUE(A5007),kommuner!B:B,0))</f>
        <v>3820</v>
      </c>
      <c r="C5007" s="111" t="s">
        <v>127</v>
      </c>
      <c r="D5007" s="111" t="s">
        <v>127</v>
      </c>
      <c r="E5007" s="111" t="s">
        <v>123</v>
      </c>
      <c r="F5007" s="111" t="s">
        <v>179</v>
      </c>
      <c r="G5007" s="111" t="s">
        <v>190</v>
      </c>
      <c r="H5007" s="111" t="s">
        <v>179</v>
      </c>
      <c r="I5007" s="111" t="s">
        <v>190</v>
      </c>
      <c r="J5007" t="str">
        <f t="shared" si="156"/>
        <v>3820SkogOrganisk jordBlandingsskogLav</v>
      </c>
      <c r="K5007" s="111">
        <v>-1.2347339377887629</v>
      </c>
      <c r="L5007" s="111">
        <v>0.92784825435236762</v>
      </c>
      <c r="M5007" s="111">
        <v>0.46510463492953991</v>
      </c>
      <c r="N5007" s="112">
        <f t="shared" si="157"/>
        <v>0.15821895149314458</v>
      </c>
    </row>
    <row r="5008" spans="1:14" x14ac:dyDescent="0.25">
      <c r="A5008" s="111" t="s">
        <v>724</v>
      </c>
      <c r="B5008" s="111">
        <f>INDEX(kommuner!C:C,MATCH(_xlfn.NUMBERVALUE(A5008),kommuner!B:B,0))</f>
        <v>3820</v>
      </c>
      <c r="C5008" s="111" t="s">
        <v>127</v>
      </c>
      <c r="D5008" s="111" t="s">
        <v>127</v>
      </c>
      <c r="E5008" s="111" t="s">
        <v>123</v>
      </c>
      <c r="F5008" s="111" t="s">
        <v>179</v>
      </c>
      <c r="G5008" s="111" t="s">
        <v>173</v>
      </c>
      <c r="H5008" s="111" t="s">
        <v>179</v>
      </c>
      <c r="I5008" s="111" t="s">
        <v>173</v>
      </c>
      <c r="J5008" t="str">
        <f t="shared" si="156"/>
        <v>3820SkogOrganisk jordBlandingsskogMiddels</v>
      </c>
      <c r="K5008" s="111">
        <v>-2.4239591752717748</v>
      </c>
      <c r="L5008" s="111">
        <v>0.92784825435236762</v>
      </c>
      <c r="M5008" s="111">
        <v>0.46510463492953991</v>
      </c>
      <c r="N5008" s="112">
        <f t="shared" si="157"/>
        <v>-1.0310062859898674</v>
      </c>
    </row>
    <row r="5009" spans="1:14" x14ac:dyDescent="0.25">
      <c r="A5009" s="111" t="s">
        <v>724</v>
      </c>
      <c r="B5009" s="111">
        <f>INDEX(kommuner!C:C,MATCH(_xlfn.NUMBERVALUE(A5009),kommuner!B:B,0))</f>
        <v>3820</v>
      </c>
      <c r="C5009" s="111" t="s">
        <v>127</v>
      </c>
      <c r="D5009" s="111" t="s">
        <v>127</v>
      </c>
      <c r="E5009" s="111" t="s">
        <v>123</v>
      </c>
      <c r="F5009" s="111" t="s">
        <v>179</v>
      </c>
      <c r="G5009" s="111" t="s">
        <v>186</v>
      </c>
      <c r="H5009" s="111" t="s">
        <v>179</v>
      </c>
      <c r="I5009" s="111" t="s">
        <v>186</v>
      </c>
      <c r="J5009" t="str">
        <f t="shared" si="156"/>
        <v>3820SkogOrganisk jordBlandingsskogSærs høy</v>
      </c>
      <c r="K5009" s="111">
        <v>-1.5726115302258048</v>
      </c>
      <c r="L5009" s="111">
        <v>0.92784825435236762</v>
      </c>
      <c r="M5009" s="111">
        <v>0.46510463492953991</v>
      </c>
      <c r="N5009" s="112">
        <f t="shared" si="157"/>
        <v>-0.17965864094389727</v>
      </c>
    </row>
    <row r="5010" spans="1:14" x14ac:dyDescent="0.25">
      <c r="A5010" s="111" t="s">
        <v>724</v>
      </c>
      <c r="B5010" s="111">
        <f>INDEX(kommuner!C:C,MATCH(_xlfn.NUMBERVALUE(A5010),kommuner!B:B,0))</f>
        <v>3820</v>
      </c>
      <c r="C5010" s="111" t="s">
        <v>127</v>
      </c>
      <c r="D5010" s="111" t="s">
        <v>127</v>
      </c>
      <c r="E5010" s="111" t="s">
        <v>123</v>
      </c>
      <c r="F5010" s="111" t="s">
        <v>185</v>
      </c>
      <c r="G5010" s="111" t="s">
        <v>180</v>
      </c>
      <c r="H5010" s="111" t="s">
        <v>185</v>
      </c>
      <c r="I5010" s="111" t="s">
        <v>180</v>
      </c>
      <c r="J5010" t="str">
        <f t="shared" si="156"/>
        <v>3820SkogOrganisk jordLauvskogHøy</v>
      </c>
      <c r="K5010" s="111">
        <v>-1.9913688882377358</v>
      </c>
      <c r="L5010" s="111">
        <v>0.92784825435236762</v>
      </c>
      <c r="M5010" s="111">
        <v>0.46510463492953991</v>
      </c>
      <c r="N5010" s="112">
        <f t="shared" si="157"/>
        <v>-0.59841599895582831</v>
      </c>
    </row>
    <row r="5011" spans="1:14" x14ac:dyDescent="0.25">
      <c r="A5011" s="111" t="s">
        <v>724</v>
      </c>
      <c r="B5011" s="111">
        <f>INDEX(kommuner!C:C,MATCH(_xlfn.NUMBERVALUE(A5011),kommuner!B:B,0))</f>
        <v>3820</v>
      </c>
      <c r="C5011" s="111" t="s">
        <v>127</v>
      </c>
      <c r="D5011" s="111" t="s">
        <v>127</v>
      </c>
      <c r="E5011" s="111" t="s">
        <v>123</v>
      </c>
      <c r="F5011" s="111" t="s">
        <v>185</v>
      </c>
      <c r="G5011" s="111" t="s">
        <v>167</v>
      </c>
      <c r="H5011" s="111" t="s">
        <v>185</v>
      </c>
      <c r="I5011" s="111" t="s">
        <v>167</v>
      </c>
      <c r="J5011" t="str">
        <f t="shared" si="156"/>
        <v>3820SkogOrganisk jordLauvskogImpediment</v>
      </c>
      <c r="K5011" s="111">
        <v>0.35000626494250675</v>
      </c>
      <c r="L5011" s="111">
        <v>0.92784825435236762</v>
      </c>
      <c r="M5011" s="111">
        <v>0.46510463492953991</v>
      </c>
      <c r="N5011" s="112">
        <f t="shared" si="157"/>
        <v>1.7429591542244141</v>
      </c>
    </row>
    <row r="5012" spans="1:14" x14ac:dyDescent="0.25">
      <c r="A5012" s="111" t="s">
        <v>724</v>
      </c>
      <c r="B5012" s="111">
        <f>INDEX(kommuner!C:C,MATCH(_xlfn.NUMBERVALUE(A5012),kommuner!B:B,0))</f>
        <v>3820</v>
      </c>
      <c r="C5012" s="111" t="s">
        <v>127</v>
      </c>
      <c r="D5012" s="111" t="s">
        <v>127</v>
      </c>
      <c r="E5012" s="111" t="s">
        <v>123</v>
      </c>
      <c r="F5012" s="111" t="s">
        <v>185</v>
      </c>
      <c r="G5012" s="111" t="s">
        <v>190</v>
      </c>
      <c r="H5012" s="111" t="s">
        <v>185</v>
      </c>
      <c r="I5012" s="111" t="s">
        <v>190</v>
      </c>
      <c r="J5012" t="str">
        <f t="shared" si="156"/>
        <v>3820SkogOrganisk jordLauvskogLav</v>
      </c>
      <c r="K5012" s="111">
        <v>1.1144075558526714</v>
      </c>
      <c r="L5012" s="111">
        <v>0.92784825435236762</v>
      </c>
      <c r="M5012" s="111">
        <v>0.46510463492953991</v>
      </c>
      <c r="N5012" s="112">
        <f t="shared" si="157"/>
        <v>2.5073604451345788</v>
      </c>
    </row>
    <row r="5013" spans="1:14" x14ac:dyDescent="0.25">
      <c r="A5013" s="111" t="s">
        <v>724</v>
      </c>
      <c r="B5013" s="111">
        <f>INDEX(kommuner!C:C,MATCH(_xlfn.NUMBERVALUE(A5013),kommuner!B:B,0))</f>
        <v>3820</v>
      </c>
      <c r="C5013" s="111" t="s">
        <v>127</v>
      </c>
      <c r="D5013" s="111" t="s">
        <v>127</v>
      </c>
      <c r="E5013" s="111" t="s">
        <v>123</v>
      </c>
      <c r="F5013" s="111" t="s">
        <v>185</v>
      </c>
      <c r="G5013" s="111" t="s">
        <v>173</v>
      </c>
      <c r="H5013" s="111" t="s">
        <v>185</v>
      </c>
      <c r="I5013" s="111" t="s">
        <v>173</v>
      </c>
      <c r="J5013" t="str">
        <f t="shared" si="156"/>
        <v>3820SkogOrganisk jordLauvskogMiddels</v>
      </c>
      <c r="K5013" s="111">
        <v>-0.62664468270982987</v>
      </c>
      <c r="L5013" s="111">
        <v>0.92784825435236762</v>
      </c>
      <c r="M5013" s="111">
        <v>0.46510463492953991</v>
      </c>
      <c r="N5013" s="112">
        <f t="shared" si="157"/>
        <v>0.76630820657207765</v>
      </c>
    </row>
    <row r="5014" spans="1:14" x14ac:dyDescent="0.25">
      <c r="A5014" s="111" t="s">
        <v>724</v>
      </c>
      <c r="B5014" s="111">
        <f>INDEX(kommuner!C:C,MATCH(_xlfn.NUMBERVALUE(A5014),kommuner!B:B,0))</f>
        <v>3820</v>
      </c>
      <c r="C5014" s="111" t="s">
        <v>127</v>
      </c>
      <c r="D5014" s="111" t="s">
        <v>127</v>
      </c>
      <c r="E5014" s="111" t="s">
        <v>123</v>
      </c>
      <c r="F5014" s="111" t="s">
        <v>185</v>
      </c>
      <c r="G5014" s="111" t="s">
        <v>186</v>
      </c>
      <c r="H5014" s="111" t="s">
        <v>185</v>
      </c>
      <c r="I5014" s="111" t="s">
        <v>186</v>
      </c>
      <c r="J5014" t="str">
        <f t="shared" si="156"/>
        <v>3820SkogOrganisk jordLauvskogSærs høy</v>
      </c>
      <c r="K5014" s="111">
        <v>-1.8997279926091779</v>
      </c>
      <c r="L5014" s="111">
        <v>0.92784825435236762</v>
      </c>
      <c r="M5014" s="111">
        <v>0.46510463492953991</v>
      </c>
      <c r="N5014" s="112">
        <f t="shared" si="157"/>
        <v>-0.50677510332727038</v>
      </c>
    </row>
    <row r="5015" spans="1:14" x14ac:dyDescent="0.25">
      <c r="A5015" s="111" t="s">
        <v>724</v>
      </c>
      <c r="B5015" s="111">
        <f>INDEX(kommuner!C:C,MATCH(_xlfn.NUMBERVALUE(A5015),kommuner!B:B,0))</f>
        <v>3820</v>
      </c>
      <c r="C5015" s="111" t="s">
        <v>83</v>
      </c>
      <c r="D5015" s="111" t="s">
        <v>83</v>
      </c>
      <c r="E5015" s="111" t="s">
        <v>126</v>
      </c>
      <c r="F5015" s="111" t="s">
        <v>139</v>
      </c>
      <c r="G5015" s="111" t="s">
        <v>139</v>
      </c>
      <c r="H5015" s="111" t="s">
        <v>139</v>
      </c>
      <c r="I5015" s="111" t="s">
        <v>139</v>
      </c>
      <c r="J5015" t="str">
        <f t="shared" si="156"/>
        <v>3820Utbygd arealMineraljord</v>
      </c>
      <c r="K5015" s="111">
        <v>0.42279414509845159</v>
      </c>
      <c r="L5015" s="111">
        <v>0</v>
      </c>
      <c r="M5015" s="111">
        <v>1.303047089454229E-2</v>
      </c>
      <c r="N5015" s="112">
        <f t="shared" si="157"/>
        <v>0.43582461599299388</v>
      </c>
    </row>
    <row r="5016" spans="1:14" x14ac:dyDescent="0.25">
      <c r="A5016" s="111" t="s">
        <v>724</v>
      </c>
      <c r="B5016" s="111">
        <f>INDEX(kommuner!C:C,MATCH(_xlfn.NUMBERVALUE(A5016),kommuner!B:B,0))</f>
        <v>3820</v>
      </c>
      <c r="C5016" s="111" t="s">
        <v>83</v>
      </c>
      <c r="D5016" s="111" t="s">
        <v>83</v>
      </c>
      <c r="E5016" s="111" t="s">
        <v>123</v>
      </c>
      <c r="F5016" s="111" t="s">
        <v>139</v>
      </c>
      <c r="G5016" s="111" t="s">
        <v>139</v>
      </c>
      <c r="H5016" s="111" t="s">
        <v>139</v>
      </c>
      <c r="I5016" s="111" t="s">
        <v>139</v>
      </c>
      <c r="J5016" t="str">
        <f t="shared" si="156"/>
        <v>3820Utbygd arealOrganisk jord</v>
      </c>
      <c r="K5016" s="111">
        <v>29.011421395201612</v>
      </c>
      <c r="L5016" s="111">
        <v>0</v>
      </c>
      <c r="M5016" s="111">
        <v>1.303047089454229E-2</v>
      </c>
      <c r="N5016" s="112">
        <f t="shared" si="157"/>
        <v>29.024451866096154</v>
      </c>
    </row>
    <row r="5017" spans="1:14" x14ac:dyDescent="0.25">
      <c r="A5017" s="111" t="s">
        <v>724</v>
      </c>
      <c r="B5017" s="111">
        <f>INDEX(kommuner!C:C,MATCH(_xlfn.NUMBERVALUE(A5017),kommuner!B:B,0))</f>
        <v>3820</v>
      </c>
      <c r="C5017" s="111" t="s">
        <v>181</v>
      </c>
      <c r="D5017" s="111" t="s">
        <v>181</v>
      </c>
      <c r="E5017" s="111" t="s">
        <v>123</v>
      </c>
      <c r="F5017" s="111" t="s">
        <v>139</v>
      </c>
      <c r="G5017" s="111" t="s">
        <v>139</v>
      </c>
      <c r="H5017" s="111" t="s">
        <v>139</v>
      </c>
      <c r="I5017" s="111" t="s">
        <v>139</v>
      </c>
      <c r="J5017" t="str">
        <f t="shared" si="156"/>
        <v>3820Vann og myrOrganisk jord</v>
      </c>
      <c r="K5017" s="111">
        <v>-0.31088998224577308</v>
      </c>
      <c r="L5017" s="111">
        <v>0</v>
      </c>
      <c r="M5017" s="111">
        <v>0</v>
      </c>
      <c r="N5017" s="112">
        <f t="shared" si="157"/>
        <v>-0.31088998224577308</v>
      </c>
    </row>
    <row r="5018" spans="1:14" x14ac:dyDescent="0.25">
      <c r="A5018" s="111" t="s">
        <v>725</v>
      </c>
      <c r="B5018" s="111">
        <f>INDEX(kommuner!C:C,MATCH(_xlfn.NUMBERVALUE(A5018),kommuner!B:B,0))</f>
        <v>3821</v>
      </c>
      <c r="C5018" s="111" t="s">
        <v>82</v>
      </c>
      <c r="D5018" s="111" t="s">
        <v>82</v>
      </c>
      <c r="E5018" s="111" t="s">
        <v>126</v>
      </c>
      <c r="F5018" s="111" t="s">
        <v>139</v>
      </c>
      <c r="G5018" s="111" t="s">
        <v>139</v>
      </c>
      <c r="H5018" s="111" t="s">
        <v>139</v>
      </c>
      <c r="I5018" s="111" t="s">
        <v>139</v>
      </c>
      <c r="J5018" t="str">
        <f t="shared" si="156"/>
        <v>3821Annen utmarkMineraljord</v>
      </c>
      <c r="K5018" s="111">
        <v>-0.16852781479621071</v>
      </c>
      <c r="L5018" s="111">
        <v>0</v>
      </c>
      <c r="M5018" s="111">
        <v>0</v>
      </c>
      <c r="N5018" s="112">
        <f t="shared" si="157"/>
        <v>-0.16852781479621071</v>
      </c>
    </row>
    <row r="5019" spans="1:14" x14ac:dyDescent="0.25">
      <c r="A5019" s="111" t="s">
        <v>725</v>
      </c>
      <c r="B5019" s="111">
        <f>INDEX(kommuner!C:C,MATCH(_xlfn.NUMBERVALUE(A5019),kommuner!B:B,0))</f>
        <v>3821</v>
      </c>
      <c r="C5019" s="111" t="s">
        <v>121</v>
      </c>
      <c r="D5019" s="111" t="s">
        <v>121</v>
      </c>
      <c r="E5019" s="111" t="s">
        <v>126</v>
      </c>
      <c r="F5019" s="111" t="s">
        <v>139</v>
      </c>
      <c r="G5019" s="111" t="s">
        <v>139</v>
      </c>
      <c r="H5019" s="111" t="s">
        <v>139</v>
      </c>
      <c r="I5019" s="111" t="s">
        <v>139</v>
      </c>
      <c r="J5019" t="str">
        <f t="shared" si="156"/>
        <v>3821BeiteMineraljord</v>
      </c>
      <c r="K5019" s="111">
        <v>-0.43305842942580308</v>
      </c>
      <c r="L5019" s="111">
        <v>0</v>
      </c>
      <c r="M5019" s="111">
        <v>1.2448711246839999E-7</v>
      </c>
      <c r="N5019" s="112">
        <f t="shared" si="157"/>
        <v>-0.43305830493869063</v>
      </c>
    </row>
    <row r="5020" spans="1:14" x14ac:dyDescent="0.25">
      <c r="A5020" s="111" t="s">
        <v>725</v>
      </c>
      <c r="B5020" s="111">
        <f>INDEX(kommuner!C:C,MATCH(_xlfn.NUMBERVALUE(A5020),kommuner!B:B,0))</f>
        <v>3821</v>
      </c>
      <c r="C5020" s="111" t="s">
        <v>121</v>
      </c>
      <c r="D5020" s="111" t="s">
        <v>121</v>
      </c>
      <c r="E5020" s="111" t="s">
        <v>123</v>
      </c>
      <c r="F5020" s="111" t="s">
        <v>139</v>
      </c>
      <c r="G5020" s="111" t="s">
        <v>139</v>
      </c>
      <c r="H5020" s="111" t="s">
        <v>139</v>
      </c>
      <c r="I5020" s="111" t="s">
        <v>139</v>
      </c>
      <c r="J5020" t="str">
        <f t="shared" si="156"/>
        <v>3821BeiteOrganisk jord</v>
      </c>
      <c r="K5020" s="111">
        <v>12.077525935985037</v>
      </c>
      <c r="L5020" s="111">
        <v>1.6412500000000001</v>
      </c>
      <c r="M5020" s="111">
        <v>0</v>
      </c>
      <c r="N5020" s="112">
        <f t="shared" si="157"/>
        <v>13.718775935985036</v>
      </c>
    </row>
    <row r="5021" spans="1:14" x14ac:dyDescent="0.25">
      <c r="A5021" s="111" t="s">
        <v>725</v>
      </c>
      <c r="B5021" s="111">
        <f>INDEX(kommuner!C:C,MATCH(_xlfn.NUMBERVALUE(A5021),kommuner!B:B,0))</f>
        <v>3821</v>
      </c>
      <c r="C5021" s="111" t="s">
        <v>84</v>
      </c>
      <c r="D5021" s="111" t="s">
        <v>84</v>
      </c>
      <c r="E5021" s="111" t="s">
        <v>126</v>
      </c>
      <c r="F5021" s="111" t="s">
        <v>139</v>
      </c>
      <c r="G5021" s="111" t="s">
        <v>139</v>
      </c>
      <c r="H5021" s="111" t="s">
        <v>139</v>
      </c>
      <c r="I5021" s="111" t="s">
        <v>139</v>
      </c>
      <c r="J5021" t="str">
        <f t="shared" si="156"/>
        <v>3821Dyrket markMineraljord</v>
      </c>
      <c r="K5021" s="111">
        <v>-7.6883180048458705E-2</v>
      </c>
      <c r="L5021" s="111">
        <v>0</v>
      </c>
      <c r="M5021" s="111">
        <v>0</v>
      </c>
      <c r="N5021" s="112">
        <f t="shared" si="157"/>
        <v>-7.6883180048458705E-2</v>
      </c>
    </row>
    <row r="5022" spans="1:14" x14ac:dyDescent="0.25">
      <c r="A5022" s="111" t="s">
        <v>725</v>
      </c>
      <c r="B5022" s="111">
        <f>INDEX(kommuner!C:C,MATCH(_xlfn.NUMBERVALUE(A5022),kommuner!B:B,0))</f>
        <v>3821</v>
      </c>
      <c r="C5022" s="111" t="s">
        <v>84</v>
      </c>
      <c r="D5022" s="111" t="s">
        <v>84</v>
      </c>
      <c r="E5022" s="111" t="s">
        <v>123</v>
      </c>
      <c r="F5022" s="111" t="s">
        <v>139</v>
      </c>
      <c r="G5022" s="111" t="s">
        <v>139</v>
      </c>
      <c r="H5022" s="111" t="s">
        <v>139</v>
      </c>
      <c r="I5022" s="111" t="s">
        <v>139</v>
      </c>
      <c r="J5022" t="str">
        <f t="shared" si="156"/>
        <v>3821Dyrket markOrganisk jord</v>
      </c>
      <c r="K5022" s="111">
        <v>28.726149366675592</v>
      </c>
      <c r="L5022" s="111">
        <v>1.45625</v>
      </c>
      <c r="M5022" s="111">
        <v>0</v>
      </c>
      <c r="N5022" s="112">
        <f t="shared" si="157"/>
        <v>30.182399366675593</v>
      </c>
    </row>
    <row r="5023" spans="1:14" x14ac:dyDescent="0.25">
      <c r="A5023" s="111" t="s">
        <v>725</v>
      </c>
      <c r="B5023" s="111">
        <f>INDEX(kommuner!C:C,MATCH(_xlfn.NUMBERVALUE(A5023),kommuner!B:B,0))</f>
        <v>3821</v>
      </c>
      <c r="C5023" s="111" t="s">
        <v>127</v>
      </c>
      <c r="D5023" s="111" t="s">
        <v>127</v>
      </c>
      <c r="E5023" s="111" t="s">
        <v>126</v>
      </c>
      <c r="F5023" s="111" t="s">
        <v>172</v>
      </c>
      <c r="G5023" s="111" t="s">
        <v>180</v>
      </c>
      <c r="H5023" s="111" t="s">
        <v>172</v>
      </c>
      <c r="I5023" s="111" t="s">
        <v>180</v>
      </c>
      <c r="J5023" t="str">
        <f t="shared" si="156"/>
        <v>3821SkogMineraljordBarskogHøy</v>
      </c>
      <c r="K5023" s="111">
        <v>-4.2610596243420318</v>
      </c>
      <c r="L5023" s="111">
        <v>0.85306406685236758</v>
      </c>
      <c r="M5023" s="111">
        <v>6.4056614999681585E-2</v>
      </c>
      <c r="N5023" s="112">
        <f t="shared" si="157"/>
        <v>-3.3439389424899826</v>
      </c>
    </row>
    <row r="5024" spans="1:14" x14ac:dyDescent="0.25">
      <c r="A5024" s="111" t="s">
        <v>725</v>
      </c>
      <c r="B5024" s="111">
        <f>INDEX(kommuner!C:C,MATCH(_xlfn.NUMBERVALUE(A5024),kommuner!B:B,0))</f>
        <v>3821</v>
      </c>
      <c r="C5024" s="111" t="s">
        <v>127</v>
      </c>
      <c r="D5024" s="111" t="s">
        <v>127</v>
      </c>
      <c r="E5024" s="111" t="s">
        <v>126</v>
      </c>
      <c r="F5024" s="111" t="s">
        <v>172</v>
      </c>
      <c r="G5024" s="111" t="s">
        <v>167</v>
      </c>
      <c r="H5024" s="111" t="s">
        <v>172</v>
      </c>
      <c r="I5024" s="111" t="s">
        <v>167</v>
      </c>
      <c r="J5024" t="str">
        <f t="shared" si="156"/>
        <v>3821SkogMineraljordBarskogImpediment</v>
      </c>
      <c r="K5024" s="111">
        <v>-1.5740166960016819</v>
      </c>
      <c r="L5024" s="111">
        <v>0.85306406685236758</v>
      </c>
      <c r="M5024" s="111">
        <v>6.3979989500968365E-2</v>
      </c>
      <c r="N5024" s="112">
        <f t="shared" si="157"/>
        <v>-0.65697263964834596</v>
      </c>
    </row>
    <row r="5025" spans="1:14" x14ac:dyDescent="0.25">
      <c r="A5025" s="111" t="s">
        <v>725</v>
      </c>
      <c r="B5025" s="111">
        <f>INDEX(kommuner!C:C,MATCH(_xlfn.NUMBERVALUE(A5025),kommuner!B:B,0))</f>
        <v>3821</v>
      </c>
      <c r="C5025" s="111" t="s">
        <v>127</v>
      </c>
      <c r="D5025" s="111" t="s">
        <v>127</v>
      </c>
      <c r="E5025" s="111" t="s">
        <v>126</v>
      </c>
      <c r="F5025" s="111" t="s">
        <v>172</v>
      </c>
      <c r="G5025" s="111" t="s">
        <v>190</v>
      </c>
      <c r="H5025" s="111" t="s">
        <v>172</v>
      </c>
      <c r="I5025" s="111" t="s">
        <v>190</v>
      </c>
      <c r="J5025" t="str">
        <f t="shared" si="156"/>
        <v>3821SkogMineraljordBarskogLav</v>
      </c>
      <c r="K5025" s="111">
        <v>-2.1094741240186856</v>
      </c>
      <c r="L5025" s="111">
        <v>0.85306406685236758</v>
      </c>
      <c r="M5025" s="111">
        <v>6.3979989500968365E-2</v>
      </c>
      <c r="N5025" s="112">
        <f t="shared" si="157"/>
        <v>-1.1924300676653499</v>
      </c>
    </row>
    <row r="5026" spans="1:14" x14ac:dyDescent="0.25">
      <c r="A5026" s="111" t="s">
        <v>725</v>
      </c>
      <c r="B5026" s="111">
        <f>INDEX(kommuner!C:C,MATCH(_xlfn.NUMBERVALUE(A5026),kommuner!B:B,0))</f>
        <v>3821</v>
      </c>
      <c r="C5026" s="111" t="s">
        <v>127</v>
      </c>
      <c r="D5026" s="111" t="s">
        <v>127</v>
      </c>
      <c r="E5026" s="111" t="s">
        <v>126</v>
      </c>
      <c r="F5026" s="111" t="s">
        <v>172</v>
      </c>
      <c r="G5026" s="111" t="s">
        <v>173</v>
      </c>
      <c r="H5026" s="111" t="s">
        <v>172</v>
      </c>
      <c r="I5026" s="111" t="s">
        <v>173</v>
      </c>
      <c r="J5026" t="str">
        <f t="shared" si="156"/>
        <v>3821SkogMineraljordBarskogMiddels</v>
      </c>
      <c r="K5026" s="111">
        <v>-2.8820985952554645</v>
      </c>
      <c r="L5026" s="111">
        <v>0.85306406685236758</v>
      </c>
      <c r="M5026" s="111">
        <v>6.4056614999681585E-2</v>
      </c>
      <c r="N5026" s="112">
        <f t="shared" si="157"/>
        <v>-1.9649779134034155</v>
      </c>
    </row>
    <row r="5027" spans="1:14" x14ac:dyDescent="0.25">
      <c r="A5027" s="111" t="s">
        <v>725</v>
      </c>
      <c r="B5027" s="111">
        <f>INDEX(kommuner!C:C,MATCH(_xlfn.NUMBERVALUE(A5027),kommuner!B:B,0))</f>
        <v>3821</v>
      </c>
      <c r="C5027" s="111" t="s">
        <v>127</v>
      </c>
      <c r="D5027" s="111" t="s">
        <v>127</v>
      </c>
      <c r="E5027" s="111" t="s">
        <v>126</v>
      </c>
      <c r="F5027" s="111" t="s">
        <v>172</v>
      </c>
      <c r="G5027" s="111" t="s">
        <v>186</v>
      </c>
      <c r="H5027" s="111" t="s">
        <v>172</v>
      </c>
      <c r="I5027" s="111" t="s">
        <v>186</v>
      </c>
      <c r="J5027" t="str">
        <f t="shared" si="156"/>
        <v>3821SkogMineraljordBarskogSærs høy</v>
      </c>
      <c r="K5027" s="111">
        <v>0.12072674540874306</v>
      </c>
      <c r="L5027" s="111">
        <v>0.85306406685236758</v>
      </c>
      <c r="M5027" s="111">
        <v>6.4056614999681585E-2</v>
      </c>
      <c r="N5027" s="112">
        <f t="shared" si="157"/>
        <v>1.0378474272607923</v>
      </c>
    </row>
    <row r="5028" spans="1:14" x14ac:dyDescent="0.25">
      <c r="A5028" s="111" t="s">
        <v>725</v>
      </c>
      <c r="B5028" s="111">
        <f>INDEX(kommuner!C:C,MATCH(_xlfn.NUMBERVALUE(A5028),kommuner!B:B,0))</f>
        <v>3821</v>
      </c>
      <c r="C5028" s="111" t="s">
        <v>127</v>
      </c>
      <c r="D5028" s="111" t="s">
        <v>127</v>
      </c>
      <c r="E5028" s="111" t="s">
        <v>126</v>
      </c>
      <c r="F5028" s="111" t="s">
        <v>179</v>
      </c>
      <c r="G5028" s="111" t="s">
        <v>180</v>
      </c>
      <c r="H5028" s="111" t="s">
        <v>179</v>
      </c>
      <c r="I5028" s="111" t="s">
        <v>180</v>
      </c>
      <c r="J5028" t="str">
        <f t="shared" si="156"/>
        <v>3821SkogMineraljordBlandingsskogHøy</v>
      </c>
      <c r="K5028" s="111">
        <v>-8.5703651807373102</v>
      </c>
      <c r="L5028" s="111">
        <v>0.85306406685236758</v>
      </c>
      <c r="M5028" s="111">
        <v>6.3979989500968365E-2</v>
      </c>
      <c r="N5028" s="112">
        <f t="shared" si="157"/>
        <v>-7.6533211243839743</v>
      </c>
    </row>
    <row r="5029" spans="1:14" x14ac:dyDescent="0.25">
      <c r="A5029" s="111" t="s">
        <v>725</v>
      </c>
      <c r="B5029" s="111">
        <f>INDEX(kommuner!C:C,MATCH(_xlfn.NUMBERVALUE(A5029),kommuner!B:B,0))</f>
        <v>3821</v>
      </c>
      <c r="C5029" s="111" t="s">
        <v>127</v>
      </c>
      <c r="D5029" s="111" t="s">
        <v>127</v>
      </c>
      <c r="E5029" s="111" t="s">
        <v>126</v>
      </c>
      <c r="F5029" s="111" t="s">
        <v>179</v>
      </c>
      <c r="G5029" s="111" t="s">
        <v>167</v>
      </c>
      <c r="H5029" s="111" t="s">
        <v>179</v>
      </c>
      <c r="I5029" s="111" t="s">
        <v>167</v>
      </c>
      <c r="J5029" t="str">
        <f t="shared" si="156"/>
        <v>3821SkogMineraljordBlandingsskogImpediment</v>
      </c>
      <c r="K5029" s="111">
        <v>-2.0950685747655116</v>
      </c>
      <c r="L5029" s="111">
        <v>0.85306406685236758</v>
      </c>
      <c r="M5029" s="111">
        <v>6.3979989500968365E-2</v>
      </c>
      <c r="N5029" s="112">
        <f t="shared" si="157"/>
        <v>-1.1780245184121758</v>
      </c>
    </row>
    <row r="5030" spans="1:14" x14ac:dyDescent="0.25">
      <c r="A5030" s="111" t="s">
        <v>725</v>
      </c>
      <c r="B5030" s="111">
        <f>INDEX(kommuner!C:C,MATCH(_xlfn.NUMBERVALUE(A5030),kommuner!B:B,0))</f>
        <v>3821</v>
      </c>
      <c r="C5030" s="111" t="s">
        <v>127</v>
      </c>
      <c r="D5030" s="111" t="s">
        <v>127</v>
      </c>
      <c r="E5030" s="111" t="s">
        <v>126</v>
      </c>
      <c r="F5030" s="111" t="s">
        <v>179</v>
      </c>
      <c r="G5030" s="111" t="s">
        <v>190</v>
      </c>
      <c r="H5030" s="111" t="s">
        <v>179</v>
      </c>
      <c r="I5030" s="111" t="s">
        <v>190</v>
      </c>
      <c r="J5030" t="str">
        <f t="shared" si="156"/>
        <v>3821SkogMineraljordBlandingsskogLav</v>
      </c>
      <c r="K5030" s="111">
        <v>-3.814060654162915</v>
      </c>
      <c r="L5030" s="111">
        <v>0.85306406685236758</v>
      </c>
      <c r="M5030" s="111">
        <v>6.3979989500968365E-2</v>
      </c>
      <c r="N5030" s="112">
        <f t="shared" si="157"/>
        <v>-2.897016597809579</v>
      </c>
    </row>
    <row r="5031" spans="1:14" x14ac:dyDescent="0.25">
      <c r="A5031" s="111" t="s">
        <v>725</v>
      </c>
      <c r="B5031" s="111">
        <f>INDEX(kommuner!C:C,MATCH(_xlfn.NUMBERVALUE(A5031),kommuner!B:B,0))</f>
        <v>3821</v>
      </c>
      <c r="C5031" s="111" t="s">
        <v>127</v>
      </c>
      <c r="D5031" s="111" t="s">
        <v>127</v>
      </c>
      <c r="E5031" s="111" t="s">
        <v>126</v>
      </c>
      <c r="F5031" s="111" t="s">
        <v>179</v>
      </c>
      <c r="G5031" s="111" t="s">
        <v>173</v>
      </c>
      <c r="H5031" s="111" t="s">
        <v>179</v>
      </c>
      <c r="I5031" s="111" t="s">
        <v>173</v>
      </c>
      <c r="J5031" t="str">
        <f t="shared" si="156"/>
        <v>3821SkogMineraljordBlandingsskogMiddels</v>
      </c>
      <c r="K5031" s="111">
        <v>-4.5623521854183373</v>
      </c>
      <c r="L5031" s="111">
        <v>0.85306406685236758</v>
      </c>
      <c r="M5031" s="111">
        <v>6.3979989500968365E-2</v>
      </c>
      <c r="N5031" s="112">
        <f t="shared" si="157"/>
        <v>-3.6453081290650013</v>
      </c>
    </row>
    <row r="5032" spans="1:14" x14ac:dyDescent="0.25">
      <c r="A5032" s="111" t="s">
        <v>725</v>
      </c>
      <c r="B5032" s="111">
        <f>INDEX(kommuner!C:C,MATCH(_xlfn.NUMBERVALUE(A5032),kommuner!B:B,0))</f>
        <v>3821</v>
      </c>
      <c r="C5032" s="111" t="s">
        <v>127</v>
      </c>
      <c r="D5032" s="111" t="s">
        <v>127</v>
      </c>
      <c r="E5032" s="111" t="s">
        <v>126</v>
      </c>
      <c r="F5032" s="111" t="s">
        <v>179</v>
      </c>
      <c r="G5032" s="111" t="s">
        <v>186</v>
      </c>
      <c r="H5032" s="111" t="s">
        <v>179</v>
      </c>
      <c r="I5032" s="111" t="s">
        <v>186</v>
      </c>
      <c r="J5032" t="str">
        <f t="shared" si="156"/>
        <v>3821SkogMineraljordBlandingsskogSærs høy</v>
      </c>
      <c r="K5032" s="111">
        <v>-2.9395925245326562</v>
      </c>
      <c r="L5032" s="111">
        <v>0.85306406685236758</v>
      </c>
      <c r="M5032" s="111">
        <v>6.3979989500968365E-2</v>
      </c>
      <c r="N5032" s="112">
        <f t="shared" si="157"/>
        <v>-2.0225484681793202</v>
      </c>
    </row>
    <row r="5033" spans="1:14" x14ac:dyDescent="0.25">
      <c r="A5033" s="111" t="s">
        <v>725</v>
      </c>
      <c r="B5033" s="111">
        <f>INDEX(kommuner!C:C,MATCH(_xlfn.NUMBERVALUE(A5033),kommuner!B:B,0))</f>
        <v>3821</v>
      </c>
      <c r="C5033" s="111" t="s">
        <v>127</v>
      </c>
      <c r="D5033" s="111" t="s">
        <v>127</v>
      </c>
      <c r="E5033" s="111" t="s">
        <v>126</v>
      </c>
      <c r="F5033" s="111" t="s">
        <v>185</v>
      </c>
      <c r="G5033" s="111" t="s">
        <v>180</v>
      </c>
      <c r="H5033" s="111" t="s">
        <v>185</v>
      </c>
      <c r="I5033" s="111" t="s">
        <v>180</v>
      </c>
      <c r="J5033" t="str">
        <f t="shared" si="156"/>
        <v>3821SkogMineraljordLauvskogHøy</v>
      </c>
      <c r="K5033" s="111">
        <v>-3.6072016095960531</v>
      </c>
      <c r="L5033" s="111">
        <v>0.85306406685236758</v>
      </c>
      <c r="M5033" s="111">
        <v>6.3979989500968365E-2</v>
      </c>
      <c r="N5033" s="112">
        <f t="shared" si="157"/>
        <v>-2.6901575532427171</v>
      </c>
    </row>
    <row r="5034" spans="1:14" x14ac:dyDescent="0.25">
      <c r="A5034" s="111" t="s">
        <v>725</v>
      </c>
      <c r="B5034" s="111">
        <f>INDEX(kommuner!C:C,MATCH(_xlfn.NUMBERVALUE(A5034),kommuner!B:B,0))</f>
        <v>3821</v>
      </c>
      <c r="C5034" s="111" t="s">
        <v>127</v>
      </c>
      <c r="D5034" s="111" t="s">
        <v>127</v>
      </c>
      <c r="E5034" s="111" t="s">
        <v>126</v>
      </c>
      <c r="F5034" s="111" t="s">
        <v>185</v>
      </c>
      <c r="G5034" s="111" t="s">
        <v>167</v>
      </c>
      <c r="H5034" s="111" t="s">
        <v>185</v>
      </c>
      <c r="I5034" s="111" t="s">
        <v>167</v>
      </c>
      <c r="J5034" t="str">
        <f t="shared" si="156"/>
        <v>3821SkogMineraljordLauvskogImpediment</v>
      </c>
      <c r="K5034" s="111">
        <v>-1.1043030228661443</v>
      </c>
      <c r="L5034" s="111">
        <v>0.85306406685236758</v>
      </c>
      <c r="M5034" s="111">
        <v>6.3979989500968365E-2</v>
      </c>
      <c r="N5034" s="112">
        <f t="shared" si="157"/>
        <v>-0.18725896651280841</v>
      </c>
    </row>
    <row r="5035" spans="1:14" x14ac:dyDescent="0.25">
      <c r="A5035" s="111" t="s">
        <v>725</v>
      </c>
      <c r="B5035" s="111">
        <f>INDEX(kommuner!C:C,MATCH(_xlfn.NUMBERVALUE(A5035),kommuner!B:B,0))</f>
        <v>3821</v>
      </c>
      <c r="C5035" s="111" t="s">
        <v>127</v>
      </c>
      <c r="D5035" s="111" t="s">
        <v>127</v>
      </c>
      <c r="E5035" s="111" t="s">
        <v>126</v>
      </c>
      <c r="F5035" s="111" t="s">
        <v>185</v>
      </c>
      <c r="G5035" s="111" t="s">
        <v>190</v>
      </c>
      <c r="H5035" s="111" t="s">
        <v>185</v>
      </c>
      <c r="I5035" s="111" t="s">
        <v>190</v>
      </c>
      <c r="J5035" t="str">
        <f t="shared" si="156"/>
        <v>3821SkogMineraljordLauvskogLav</v>
      </c>
      <c r="K5035" s="111">
        <v>-8.9748170935426599E-2</v>
      </c>
      <c r="L5035" s="111">
        <v>0.85306406685236758</v>
      </c>
      <c r="M5035" s="111">
        <v>6.3979989500968365E-2</v>
      </c>
      <c r="N5035" s="112">
        <f t="shared" si="157"/>
        <v>0.82729588541790933</v>
      </c>
    </row>
    <row r="5036" spans="1:14" x14ac:dyDescent="0.25">
      <c r="A5036" s="111" t="s">
        <v>725</v>
      </c>
      <c r="B5036" s="111">
        <f>INDEX(kommuner!C:C,MATCH(_xlfn.NUMBERVALUE(A5036),kommuner!B:B,0))</f>
        <v>3821</v>
      </c>
      <c r="C5036" s="111" t="s">
        <v>127</v>
      </c>
      <c r="D5036" s="111" t="s">
        <v>127</v>
      </c>
      <c r="E5036" s="111" t="s">
        <v>126</v>
      </c>
      <c r="F5036" s="111" t="s">
        <v>185</v>
      </c>
      <c r="G5036" s="111" t="s">
        <v>173</v>
      </c>
      <c r="H5036" s="111" t="s">
        <v>185</v>
      </c>
      <c r="I5036" s="111" t="s">
        <v>173</v>
      </c>
      <c r="J5036" t="str">
        <f t="shared" si="156"/>
        <v>3821SkogMineraljordLauvskogMiddels</v>
      </c>
      <c r="K5036" s="111">
        <v>-2.4151390344437029</v>
      </c>
      <c r="L5036" s="111">
        <v>0.85306406685236758</v>
      </c>
      <c r="M5036" s="111">
        <v>6.3979989500968365E-2</v>
      </c>
      <c r="N5036" s="112">
        <f t="shared" si="157"/>
        <v>-1.4980949780903672</v>
      </c>
    </row>
    <row r="5037" spans="1:14" x14ac:dyDescent="0.25">
      <c r="A5037" s="111" t="s">
        <v>725</v>
      </c>
      <c r="B5037" s="111">
        <f>INDEX(kommuner!C:C,MATCH(_xlfn.NUMBERVALUE(A5037),kommuner!B:B,0))</f>
        <v>3821</v>
      </c>
      <c r="C5037" s="111" t="s">
        <v>127</v>
      </c>
      <c r="D5037" s="111" t="s">
        <v>127</v>
      </c>
      <c r="E5037" s="111" t="s">
        <v>126</v>
      </c>
      <c r="F5037" s="111" t="s">
        <v>185</v>
      </c>
      <c r="G5037" s="111" t="s">
        <v>186</v>
      </c>
      <c r="H5037" s="111" t="s">
        <v>185</v>
      </c>
      <c r="I5037" s="111" t="s">
        <v>186</v>
      </c>
      <c r="J5037" t="str">
        <f t="shared" si="156"/>
        <v>3821SkogMineraljordLauvskogSærs høy</v>
      </c>
      <c r="K5037" s="111">
        <v>-3.6560473259425113</v>
      </c>
      <c r="L5037" s="111">
        <v>0.85306406685236758</v>
      </c>
      <c r="M5037" s="111">
        <v>6.3979989500968365E-2</v>
      </c>
      <c r="N5037" s="112">
        <f t="shared" si="157"/>
        <v>-2.7390032695891753</v>
      </c>
    </row>
    <row r="5038" spans="1:14" x14ac:dyDescent="0.25">
      <c r="A5038" s="111" t="s">
        <v>725</v>
      </c>
      <c r="B5038" s="111">
        <f>INDEX(kommuner!C:C,MATCH(_xlfn.NUMBERVALUE(A5038),kommuner!B:B,0))</f>
        <v>3821</v>
      </c>
      <c r="C5038" s="111" t="s">
        <v>127</v>
      </c>
      <c r="D5038" s="111" t="s">
        <v>127</v>
      </c>
      <c r="E5038" s="111" t="s">
        <v>123</v>
      </c>
      <c r="F5038" s="111" t="s">
        <v>172</v>
      </c>
      <c r="G5038" s="111" t="s">
        <v>180</v>
      </c>
      <c r="H5038" s="111" t="s">
        <v>172</v>
      </c>
      <c r="I5038" s="111" t="s">
        <v>180</v>
      </c>
      <c r="J5038" t="str">
        <f t="shared" si="156"/>
        <v>3821SkogOrganisk jordBarskogHøy</v>
      </c>
      <c r="K5038" s="111">
        <v>-2.5184559031994138</v>
      </c>
      <c r="L5038" s="111">
        <v>0.92784825435236762</v>
      </c>
      <c r="M5038" s="111">
        <v>0.46518126042825314</v>
      </c>
      <c r="N5038" s="112">
        <f t="shared" si="157"/>
        <v>-1.1254263884187932</v>
      </c>
    </row>
    <row r="5039" spans="1:14" x14ac:dyDescent="0.25">
      <c r="A5039" s="111" t="s">
        <v>725</v>
      </c>
      <c r="B5039" s="111">
        <f>INDEX(kommuner!C:C,MATCH(_xlfn.NUMBERVALUE(A5039),kommuner!B:B,0))</f>
        <v>3821</v>
      </c>
      <c r="C5039" s="111" t="s">
        <v>127</v>
      </c>
      <c r="D5039" s="111" t="s">
        <v>127</v>
      </c>
      <c r="E5039" s="111" t="s">
        <v>123</v>
      </c>
      <c r="F5039" s="111" t="s">
        <v>172</v>
      </c>
      <c r="G5039" s="111" t="s">
        <v>167</v>
      </c>
      <c r="H5039" s="111" t="s">
        <v>172</v>
      </c>
      <c r="I5039" s="111" t="s">
        <v>167</v>
      </c>
      <c r="J5039" t="str">
        <f t="shared" si="156"/>
        <v>3821SkogOrganisk jordBarskogImpediment</v>
      </c>
      <c r="K5039" s="111">
        <v>-0.13011741963904588</v>
      </c>
      <c r="L5039" s="111">
        <v>0.92784825435236762</v>
      </c>
      <c r="M5039" s="111">
        <v>0.46510463492953991</v>
      </c>
      <c r="N5039" s="112">
        <f t="shared" si="157"/>
        <v>1.2628354696428616</v>
      </c>
    </row>
    <row r="5040" spans="1:14" x14ac:dyDescent="0.25">
      <c r="A5040" s="111" t="s">
        <v>725</v>
      </c>
      <c r="B5040" s="111">
        <f>INDEX(kommuner!C:C,MATCH(_xlfn.NUMBERVALUE(A5040),kommuner!B:B,0))</f>
        <v>3821</v>
      </c>
      <c r="C5040" s="111" t="s">
        <v>127</v>
      </c>
      <c r="D5040" s="111" t="s">
        <v>127</v>
      </c>
      <c r="E5040" s="111" t="s">
        <v>123</v>
      </c>
      <c r="F5040" s="111" t="s">
        <v>172</v>
      </c>
      <c r="G5040" s="111" t="s">
        <v>190</v>
      </c>
      <c r="H5040" s="111" t="s">
        <v>172</v>
      </c>
      <c r="I5040" s="111" t="s">
        <v>190</v>
      </c>
      <c r="J5040" t="str">
        <f t="shared" si="156"/>
        <v>3821SkogOrganisk jordBarskogLav</v>
      </c>
      <c r="K5040" s="111">
        <v>-0.50666953101693391</v>
      </c>
      <c r="L5040" s="111">
        <v>0.92784825435236762</v>
      </c>
      <c r="M5040" s="111">
        <v>0.46510463492953991</v>
      </c>
      <c r="N5040" s="112">
        <f t="shared" si="157"/>
        <v>0.88628335826497362</v>
      </c>
    </row>
    <row r="5041" spans="1:14" x14ac:dyDescent="0.25">
      <c r="A5041" s="111" t="s">
        <v>725</v>
      </c>
      <c r="B5041" s="111">
        <f>INDEX(kommuner!C:C,MATCH(_xlfn.NUMBERVALUE(A5041),kommuner!B:B,0))</f>
        <v>3821</v>
      </c>
      <c r="C5041" s="111" t="s">
        <v>127</v>
      </c>
      <c r="D5041" s="111" t="s">
        <v>127</v>
      </c>
      <c r="E5041" s="111" t="s">
        <v>123</v>
      </c>
      <c r="F5041" s="111" t="s">
        <v>172</v>
      </c>
      <c r="G5041" s="111" t="s">
        <v>173</v>
      </c>
      <c r="H5041" s="111" t="s">
        <v>172</v>
      </c>
      <c r="I5041" s="111" t="s">
        <v>173</v>
      </c>
      <c r="J5041" t="str">
        <f t="shared" si="156"/>
        <v>3821SkogOrganisk jordBarskogMiddels</v>
      </c>
      <c r="K5041" s="111">
        <v>-1.5571490961494638</v>
      </c>
      <c r="L5041" s="111">
        <v>0.92784825435236762</v>
      </c>
      <c r="M5041" s="111">
        <v>0.46518126042825314</v>
      </c>
      <c r="N5041" s="112">
        <f t="shared" si="157"/>
        <v>-0.16411958136884308</v>
      </c>
    </row>
    <row r="5042" spans="1:14" x14ac:dyDescent="0.25">
      <c r="A5042" s="111" t="s">
        <v>725</v>
      </c>
      <c r="B5042" s="111">
        <f>INDEX(kommuner!C:C,MATCH(_xlfn.NUMBERVALUE(A5042),kommuner!B:B,0))</f>
        <v>3821</v>
      </c>
      <c r="C5042" s="111" t="s">
        <v>127</v>
      </c>
      <c r="D5042" s="111" t="s">
        <v>127</v>
      </c>
      <c r="E5042" s="111" t="s">
        <v>123</v>
      </c>
      <c r="F5042" s="111" t="s">
        <v>172</v>
      </c>
      <c r="G5042" s="111" t="s">
        <v>186</v>
      </c>
      <c r="H5042" s="111" t="s">
        <v>172</v>
      </c>
      <c r="I5042" s="111" t="s">
        <v>186</v>
      </c>
      <c r="J5042" t="str">
        <f t="shared" si="156"/>
        <v>3821SkogOrganisk jordBarskogSærs høy</v>
      </c>
      <c r="K5042" s="111">
        <v>2.5548655235722699</v>
      </c>
      <c r="L5042" s="111">
        <v>0.92784825435236762</v>
      </c>
      <c r="M5042" s="111">
        <v>0.46518126042825314</v>
      </c>
      <c r="N5042" s="112">
        <f t="shared" si="157"/>
        <v>3.9478950383528906</v>
      </c>
    </row>
    <row r="5043" spans="1:14" x14ac:dyDescent="0.25">
      <c r="A5043" s="111" t="s">
        <v>725</v>
      </c>
      <c r="B5043" s="111">
        <f>INDEX(kommuner!C:C,MATCH(_xlfn.NUMBERVALUE(A5043),kommuner!B:B,0))</f>
        <v>3821</v>
      </c>
      <c r="C5043" s="111" t="s">
        <v>127</v>
      </c>
      <c r="D5043" s="111" t="s">
        <v>127</v>
      </c>
      <c r="E5043" s="111" t="s">
        <v>123</v>
      </c>
      <c r="F5043" s="111" t="s">
        <v>179</v>
      </c>
      <c r="G5043" s="111" t="s">
        <v>180</v>
      </c>
      <c r="H5043" s="111" t="s">
        <v>179</v>
      </c>
      <c r="I5043" s="111" t="s">
        <v>180</v>
      </c>
      <c r="J5043" t="str">
        <f t="shared" si="156"/>
        <v>3821SkogOrganisk jordBlandingsskogHøy</v>
      </c>
      <c r="K5043" s="111">
        <v>-5.5554344456832343</v>
      </c>
      <c r="L5043" s="111">
        <v>0.92784825435236762</v>
      </c>
      <c r="M5043" s="111">
        <v>0.46510463492953991</v>
      </c>
      <c r="N5043" s="112">
        <f t="shared" si="157"/>
        <v>-4.1624815564013264</v>
      </c>
    </row>
    <row r="5044" spans="1:14" x14ac:dyDescent="0.25">
      <c r="A5044" s="111" t="s">
        <v>725</v>
      </c>
      <c r="B5044" s="111">
        <f>INDEX(kommuner!C:C,MATCH(_xlfn.NUMBERVALUE(A5044),kommuner!B:B,0))</f>
        <v>3821</v>
      </c>
      <c r="C5044" s="111" t="s">
        <v>127</v>
      </c>
      <c r="D5044" s="111" t="s">
        <v>127</v>
      </c>
      <c r="E5044" s="111" t="s">
        <v>123</v>
      </c>
      <c r="F5044" s="111" t="s">
        <v>179</v>
      </c>
      <c r="G5044" s="111" t="s">
        <v>167</v>
      </c>
      <c r="H5044" s="111" t="s">
        <v>179</v>
      </c>
      <c r="I5044" s="111" t="s">
        <v>167</v>
      </c>
      <c r="J5044" t="str">
        <f t="shared" si="156"/>
        <v>3821SkogOrganisk jordBlandingsskogImpediment</v>
      </c>
      <c r="K5044" s="111">
        <v>-0.28586344175800005</v>
      </c>
      <c r="L5044" s="111">
        <v>0.92784825435236762</v>
      </c>
      <c r="M5044" s="111">
        <v>0.46510463492953991</v>
      </c>
      <c r="N5044" s="112">
        <f t="shared" si="157"/>
        <v>1.1070894475239075</v>
      </c>
    </row>
    <row r="5045" spans="1:14" x14ac:dyDescent="0.25">
      <c r="A5045" s="111" t="s">
        <v>725</v>
      </c>
      <c r="B5045" s="111">
        <f>INDEX(kommuner!C:C,MATCH(_xlfn.NUMBERVALUE(A5045),kommuner!B:B,0))</f>
        <v>3821</v>
      </c>
      <c r="C5045" s="111" t="s">
        <v>127</v>
      </c>
      <c r="D5045" s="111" t="s">
        <v>127</v>
      </c>
      <c r="E5045" s="111" t="s">
        <v>123</v>
      </c>
      <c r="F5045" s="111" t="s">
        <v>179</v>
      </c>
      <c r="G5045" s="111" t="s">
        <v>190</v>
      </c>
      <c r="H5045" s="111" t="s">
        <v>179</v>
      </c>
      <c r="I5045" s="111" t="s">
        <v>190</v>
      </c>
      <c r="J5045" t="str">
        <f t="shared" si="156"/>
        <v>3821SkogOrganisk jordBlandingsskogLav</v>
      </c>
      <c r="K5045" s="111">
        <v>-1.2347339377887629</v>
      </c>
      <c r="L5045" s="111">
        <v>0.92784825435236762</v>
      </c>
      <c r="M5045" s="111">
        <v>0.46510463492953991</v>
      </c>
      <c r="N5045" s="112">
        <f t="shared" si="157"/>
        <v>0.15821895149314458</v>
      </c>
    </row>
    <row r="5046" spans="1:14" x14ac:dyDescent="0.25">
      <c r="A5046" s="111" t="s">
        <v>725</v>
      </c>
      <c r="B5046" s="111">
        <f>INDEX(kommuner!C:C,MATCH(_xlfn.NUMBERVALUE(A5046),kommuner!B:B,0))</f>
        <v>3821</v>
      </c>
      <c r="C5046" s="111" t="s">
        <v>127</v>
      </c>
      <c r="D5046" s="111" t="s">
        <v>127</v>
      </c>
      <c r="E5046" s="111" t="s">
        <v>123</v>
      </c>
      <c r="F5046" s="111" t="s">
        <v>179</v>
      </c>
      <c r="G5046" s="111" t="s">
        <v>173</v>
      </c>
      <c r="H5046" s="111" t="s">
        <v>179</v>
      </c>
      <c r="I5046" s="111" t="s">
        <v>173</v>
      </c>
      <c r="J5046" t="str">
        <f t="shared" si="156"/>
        <v>3821SkogOrganisk jordBlandingsskogMiddels</v>
      </c>
      <c r="K5046" s="111">
        <v>-2.4239591752717748</v>
      </c>
      <c r="L5046" s="111">
        <v>0.92784825435236762</v>
      </c>
      <c r="M5046" s="111">
        <v>0.46510463492953991</v>
      </c>
      <c r="N5046" s="112">
        <f t="shared" si="157"/>
        <v>-1.0310062859898674</v>
      </c>
    </row>
    <row r="5047" spans="1:14" x14ac:dyDescent="0.25">
      <c r="A5047" s="111" t="s">
        <v>725</v>
      </c>
      <c r="B5047" s="111">
        <f>INDEX(kommuner!C:C,MATCH(_xlfn.NUMBERVALUE(A5047),kommuner!B:B,0))</f>
        <v>3821</v>
      </c>
      <c r="C5047" s="111" t="s">
        <v>127</v>
      </c>
      <c r="D5047" s="111" t="s">
        <v>127</v>
      </c>
      <c r="E5047" s="111" t="s">
        <v>123</v>
      </c>
      <c r="F5047" s="111" t="s">
        <v>179</v>
      </c>
      <c r="G5047" s="111" t="s">
        <v>186</v>
      </c>
      <c r="H5047" s="111" t="s">
        <v>179</v>
      </c>
      <c r="I5047" s="111" t="s">
        <v>186</v>
      </c>
      <c r="J5047" t="str">
        <f t="shared" si="156"/>
        <v>3821SkogOrganisk jordBlandingsskogSærs høy</v>
      </c>
      <c r="K5047" s="111">
        <v>-1.5726115302258048</v>
      </c>
      <c r="L5047" s="111">
        <v>0.92784825435236762</v>
      </c>
      <c r="M5047" s="111">
        <v>0.46510463492953991</v>
      </c>
      <c r="N5047" s="112">
        <f t="shared" si="157"/>
        <v>-0.17965864094389727</v>
      </c>
    </row>
    <row r="5048" spans="1:14" x14ac:dyDescent="0.25">
      <c r="A5048" s="111" t="s">
        <v>725</v>
      </c>
      <c r="B5048" s="111">
        <f>INDEX(kommuner!C:C,MATCH(_xlfn.NUMBERVALUE(A5048),kommuner!B:B,0))</f>
        <v>3821</v>
      </c>
      <c r="C5048" s="111" t="s">
        <v>127</v>
      </c>
      <c r="D5048" s="111" t="s">
        <v>127</v>
      </c>
      <c r="E5048" s="111" t="s">
        <v>123</v>
      </c>
      <c r="F5048" s="111" t="s">
        <v>185</v>
      </c>
      <c r="G5048" s="111" t="s">
        <v>180</v>
      </c>
      <c r="H5048" s="111" t="s">
        <v>185</v>
      </c>
      <c r="I5048" s="111" t="s">
        <v>180</v>
      </c>
      <c r="J5048" t="str">
        <f t="shared" si="156"/>
        <v>3821SkogOrganisk jordLauvskogHøy</v>
      </c>
      <c r="K5048" s="111">
        <v>-1.9913688882377358</v>
      </c>
      <c r="L5048" s="111">
        <v>0.92784825435236762</v>
      </c>
      <c r="M5048" s="111">
        <v>0.46510463492953991</v>
      </c>
      <c r="N5048" s="112">
        <f t="shared" si="157"/>
        <v>-0.59841599895582831</v>
      </c>
    </row>
    <row r="5049" spans="1:14" x14ac:dyDescent="0.25">
      <c r="A5049" s="111" t="s">
        <v>725</v>
      </c>
      <c r="B5049" s="111">
        <f>INDEX(kommuner!C:C,MATCH(_xlfn.NUMBERVALUE(A5049),kommuner!B:B,0))</f>
        <v>3821</v>
      </c>
      <c r="C5049" s="111" t="s">
        <v>127</v>
      </c>
      <c r="D5049" s="111" t="s">
        <v>127</v>
      </c>
      <c r="E5049" s="111" t="s">
        <v>123</v>
      </c>
      <c r="F5049" s="111" t="s">
        <v>185</v>
      </c>
      <c r="G5049" s="111" t="s">
        <v>167</v>
      </c>
      <c r="H5049" s="111" t="s">
        <v>185</v>
      </c>
      <c r="I5049" s="111" t="s">
        <v>167</v>
      </c>
      <c r="J5049" t="str">
        <f t="shared" si="156"/>
        <v>3821SkogOrganisk jordLauvskogImpediment</v>
      </c>
      <c r="K5049" s="111">
        <v>0.35000626494250675</v>
      </c>
      <c r="L5049" s="111">
        <v>0.92784825435236762</v>
      </c>
      <c r="M5049" s="111">
        <v>0.46510463492953991</v>
      </c>
      <c r="N5049" s="112">
        <f t="shared" si="157"/>
        <v>1.7429591542244141</v>
      </c>
    </row>
    <row r="5050" spans="1:14" x14ac:dyDescent="0.25">
      <c r="A5050" s="111" t="s">
        <v>725</v>
      </c>
      <c r="B5050" s="111">
        <f>INDEX(kommuner!C:C,MATCH(_xlfn.NUMBERVALUE(A5050),kommuner!B:B,0))</f>
        <v>3821</v>
      </c>
      <c r="C5050" s="111" t="s">
        <v>127</v>
      </c>
      <c r="D5050" s="111" t="s">
        <v>127</v>
      </c>
      <c r="E5050" s="111" t="s">
        <v>123</v>
      </c>
      <c r="F5050" s="111" t="s">
        <v>185</v>
      </c>
      <c r="G5050" s="111" t="s">
        <v>190</v>
      </c>
      <c r="H5050" s="111" t="s">
        <v>185</v>
      </c>
      <c r="I5050" s="111" t="s">
        <v>190</v>
      </c>
      <c r="J5050" t="str">
        <f t="shared" si="156"/>
        <v>3821SkogOrganisk jordLauvskogLav</v>
      </c>
      <c r="K5050" s="111">
        <v>1.1144075558526714</v>
      </c>
      <c r="L5050" s="111">
        <v>0.92784825435236762</v>
      </c>
      <c r="M5050" s="111">
        <v>0.46510463492953991</v>
      </c>
      <c r="N5050" s="112">
        <f t="shared" si="157"/>
        <v>2.5073604451345788</v>
      </c>
    </row>
    <row r="5051" spans="1:14" x14ac:dyDescent="0.25">
      <c r="A5051" s="111" t="s">
        <v>725</v>
      </c>
      <c r="B5051" s="111">
        <f>INDEX(kommuner!C:C,MATCH(_xlfn.NUMBERVALUE(A5051),kommuner!B:B,0))</f>
        <v>3821</v>
      </c>
      <c r="C5051" s="111" t="s">
        <v>127</v>
      </c>
      <c r="D5051" s="111" t="s">
        <v>127</v>
      </c>
      <c r="E5051" s="111" t="s">
        <v>123</v>
      </c>
      <c r="F5051" s="111" t="s">
        <v>185</v>
      </c>
      <c r="G5051" s="111" t="s">
        <v>173</v>
      </c>
      <c r="H5051" s="111" t="s">
        <v>185</v>
      </c>
      <c r="I5051" s="111" t="s">
        <v>173</v>
      </c>
      <c r="J5051" t="str">
        <f t="shared" si="156"/>
        <v>3821SkogOrganisk jordLauvskogMiddels</v>
      </c>
      <c r="K5051" s="111">
        <v>-0.62664468270982987</v>
      </c>
      <c r="L5051" s="111">
        <v>0.92784825435236762</v>
      </c>
      <c r="M5051" s="111">
        <v>0.46510463492953991</v>
      </c>
      <c r="N5051" s="112">
        <f t="shared" si="157"/>
        <v>0.76630820657207765</v>
      </c>
    </row>
    <row r="5052" spans="1:14" x14ac:dyDescent="0.25">
      <c r="A5052" s="111" t="s">
        <v>725</v>
      </c>
      <c r="B5052" s="111">
        <f>INDEX(kommuner!C:C,MATCH(_xlfn.NUMBERVALUE(A5052),kommuner!B:B,0))</f>
        <v>3821</v>
      </c>
      <c r="C5052" s="111" t="s">
        <v>127</v>
      </c>
      <c r="D5052" s="111" t="s">
        <v>127</v>
      </c>
      <c r="E5052" s="111" t="s">
        <v>123</v>
      </c>
      <c r="F5052" s="111" t="s">
        <v>185</v>
      </c>
      <c r="G5052" s="111" t="s">
        <v>186</v>
      </c>
      <c r="H5052" s="111" t="s">
        <v>185</v>
      </c>
      <c r="I5052" s="111" t="s">
        <v>186</v>
      </c>
      <c r="J5052" t="str">
        <f t="shared" si="156"/>
        <v>3821SkogOrganisk jordLauvskogSærs høy</v>
      </c>
      <c r="K5052" s="111">
        <v>-1.8997279926091779</v>
      </c>
      <c r="L5052" s="111">
        <v>0.92784825435236762</v>
      </c>
      <c r="M5052" s="111">
        <v>0.46510463492953991</v>
      </c>
      <c r="N5052" s="112">
        <f t="shared" si="157"/>
        <v>-0.50677510332727038</v>
      </c>
    </row>
    <row r="5053" spans="1:14" x14ac:dyDescent="0.25">
      <c r="A5053" s="111" t="s">
        <v>725</v>
      </c>
      <c r="B5053" s="111">
        <f>INDEX(kommuner!C:C,MATCH(_xlfn.NUMBERVALUE(A5053),kommuner!B:B,0))</f>
        <v>3821</v>
      </c>
      <c r="C5053" s="111" t="s">
        <v>83</v>
      </c>
      <c r="D5053" s="111" t="s">
        <v>83</v>
      </c>
      <c r="E5053" s="111" t="s">
        <v>126</v>
      </c>
      <c r="F5053" s="111" t="s">
        <v>139</v>
      </c>
      <c r="G5053" s="111" t="s">
        <v>139</v>
      </c>
      <c r="H5053" s="111" t="s">
        <v>139</v>
      </c>
      <c r="I5053" s="111" t="s">
        <v>139</v>
      </c>
      <c r="J5053" t="str">
        <f t="shared" si="156"/>
        <v>3821Utbygd arealMineraljord</v>
      </c>
      <c r="K5053" s="111">
        <v>0.42279414509845159</v>
      </c>
      <c r="L5053" s="111">
        <v>0</v>
      </c>
      <c r="M5053" s="111">
        <v>1.303047089454229E-2</v>
      </c>
      <c r="N5053" s="112">
        <f t="shared" si="157"/>
        <v>0.43582461599299388</v>
      </c>
    </row>
    <row r="5054" spans="1:14" x14ac:dyDescent="0.25">
      <c r="A5054" s="111" t="s">
        <v>725</v>
      </c>
      <c r="B5054" s="111">
        <f>INDEX(kommuner!C:C,MATCH(_xlfn.NUMBERVALUE(A5054),kommuner!B:B,0))</f>
        <v>3821</v>
      </c>
      <c r="C5054" s="111" t="s">
        <v>83</v>
      </c>
      <c r="D5054" s="111" t="s">
        <v>83</v>
      </c>
      <c r="E5054" s="111" t="s">
        <v>123</v>
      </c>
      <c r="F5054" s="111" t="s">
        <v>139</v>
      </c>
      <c r="G5054" s="111" t="s">
        <v>139</v>
      </c>
      <c r="H5054" s="111" t="s">
        <v>139</v>
      </c>
      <c r="I5054" s="111" t="s">
        <v>139</v>
      </c>
      <c r="J5054" t="str">
        <f t="shared" si="156"/>
        <v>3821Utbygd arealOrganisk jord</v>
      </c>
      <c r="K5054" s="111">
        <v>29.011421395201612</v>
      </c>
      <c r="L5054" s="111">
        <v>0</v>
      </c>
      <c r="M5054" s="111">
        <v>1.303047089454229E-2</v>
      </c>
      <c r="N5054" s="112">
        <f t="shared" si="157"/>
        <v>29.024451866096154</v>
      </c>
    </row>
    <row r="5055" spans="1:14" x14ac:dyDescent="0.25">
      <c r="A5055" s="111" t="s">
        <v>725</v>
      </c>
      <c r="B5055" s="111">
        <f>INDEX(kommuner!C:C,MATCH(_xlfn.NUMBERVALUE(A5055),kommuner!B:B,0))</f>
        <v>3821</v>
      </c>
      <c r="C5055" s="111" t="s">
        <v>181</v>
      </c>
      <c r="D5055" s="111" t="s">
        <v>181</v>
      </c>
      <c r="E5055" s="111" t="s">
        <v>123</v>
      </c>
      <c r="F5055" s="111" t="s">
        <v>139</v>
      </c>
      <c r="G5055" s="111" t="s">
        <v>139</v>
      </c>
      <c r="H5055" s="111" t="s">
        <v>139</v>
      </c>
      <c r="I5055" s="111" t="s">
        <v>139</v>
      </c>
      <c r="J5055" t="str">
        <f t="shared" si="156"/>
        <v>3821Vann og myrOrganisk jord</v>
      </c>
      <c r="K5055" s="111">
        <v>-0.31088998224577308</v>
      </c>
      <c r="L5055" s="111">
        <v>0</v>
      </c>
      <c r="M5055" s="111">
        <v>0</v>
      </c>
      <c r="N5055" s="112">
        <f t="shared" si="157"/>
        <v>-0.31088998224577308</v>
      </c>
    </row>
    <row r="5056" spans="1:14" x14ac:dyDescent="0.25">
      <c r="A5056" s="111" t="s">
        <v>726</v>
      </c>
      <c r="B5056" s="111">
        <f>INDEX(kommuner!C:C,MATCH(_xlfn.NUMBERVALUE(A5056),kommuner!B:B,0))</f>
        <v>3822</v>
      </c>
      <c r="C5056" s="111" t="s">
        <v>82</v>
      </c>
      <c r="D5056" s="111" t="s">
        <v>82</v>
      </c>
      <c r="E5056" s="111" t="s">
        <v>126</v>
      </c>
      <c r="F5056" s="111" t="s">
        <v>139</v>
      </c>
      <c r="G5056" s="111" t="s">
        <v>139</v>
      </c>
      <c r="H5056" s="111" t="s">
        <v>139</v>
      </c>
      <c r="I5056" s="111" t="s">
        <v>139</v>
      </c>
      <c r="J5056" t="str">
        <f t="shared" si="156"/>
        <v>3822Annen utmarkMineraljord</v>
      </c>
      <c r="K5056" s="111">
        <v>-0.16852781479621071</v>
      </c>
      <c r="L5056" s="111">
        <v>0</v>
      </c>
      <c r="M5056" s="111">
        <v>0</v>
      </c>
      <c r="N5056" s="112">
        <f t="shared" si="157"/>
        <v>-0.16852781479621071</v>
      </c>
    </row>
    <row r="5057" spans="1:14" x14ac:dyDescent="0.25">
      <c r="A5057" s="111" t="s">
        <v>726</v>
      </c>
      <c r="B5057" s="111">
        <f>INDEX(kommuner!C:C,MATCH(_xlfn.NUMBERVALUE(A5057),kommuner!B:B,0))</f>
        <v>3822</v>
      </c>
      <c r="C5057" s="111" t="s">
        <v>121</v>
      </c>
      <c r="D5057" s="111" t="s">
        <v>121</v>
      </c>
      <c r="E5057" s="111" t="s">
        <v>126</v>
      </c>
      <c r="F5057" s="111" t="s">
        <v>139</v>
      </c>
      <c r="G5057" s="111" t="s">
        <v>139</v>
      </c>
      <c r="H5057" s="111" t="s">
        <v>139</v>
      </c>
      <c r="I5057" s="111" t="s">
        <v>139</v>
      </c>
      <c r="J5057" t="str">
        <f t="shared" si="156"/>
        <v>3822BeiteMineraljord</v>
      </c>
      <c r="K5057" s="111">
        <v>-0.43305842942580308</v>
      </c>
      <c r="L5057" s="111">
        <v>0</v>
      </c>
      <c r="M5057" s="111">
        <v>1.2448711246839999E-7</v>
      </c>
      <c r="N5057" s="112">
        <f t="shared" si="157"/>
        <v>-0.43305830493869063</v>
      </c>
    </row>
    <row r="5058" spans="1:14" x14ac:dyDescent="0.25">
      <c r="A5058" s="111" t="s">
        <v>726</v>
      </c>
      <c r="B5058" s="111">
        <f>INDEX(kommuner!C:C,MATCH(_xlfn.NUMBERVALUE(A5058),kommuner!B:B,0))</f>
        <v>3822</v>
      </c>
      <c r="C5058" s="111" t="s">
        <v>121</v>
      </c>
      <c r="D5058" s="111" t="s">
        <v>121</v>
      </c>
      <c r="E5058" s="111" t="s">
        <v>123</v>
      </c>
      <c r="F5058" s="111" t="s">
        <v>139</v>
      </c>
      <c r="G5058" s="111" t="s">
        <v>139</v>
      </c>
      <c r="H5058" s="111" t="s">
        <v>139</v>
      </c>
      <c r="I5058" s="111" t="s">
        <v>139</v>
      </c>
      <c r="J5058" t="str">
        <f t="shared" si="156"/>
        <v>3822BeiteOrganisk jord</v>
      </c>
      <c r="K5058" s="111">
        <v>12.077525935985037</v>
      </c>
      <c r="L5058" s="111">
        <v>1.6412500000000001</v>
      </c>
      <c r="M5058" s="111">
        <v>0</v>
      </c>
      <c r="N5058" s="112">
        <f t="shared" si="157"/>
        <v>13.718775935985036</v>
      </c>
    </row>
    <row r="5059" spans="1:14" x14ac:dyDescent="0.25">
      <c r="A5059" s="111" t="s">
        <v>726</v>
      </c>
      <c r="B5059" s="111">
        <f>INDEX(kommuner!C:C,MATCH(_xlfn.NUMBERVALUE(A5059),kommuner!B:B,0))</f>
        <v>3822</v>
      </c>
      <c r="C5059" s="111" t="s">
        <v>84</v>
      </c>
      <c r="D5059" s="111" t="s">
        <v>84</v>
      </c>
      <c r="E5059" s="111" t="s">
        <v>126</v>
      </c>
      <c r="F5059" s="111" t="s">
        <v>139</v>
      </c>
      <c r="G5059" s="111" t="s">
        <v>139</v>
      </c>
      <c r="H5059" s="111" t="s">
        <v>139</v>
      </c>
      <c r="I5059" s="111" t="s">
        <v>139</v>
      </c>
      <c r="J5059" t="str">
        <f t="shared" ref="J5059:J5122" si="158">B5059&amp;C5059&amp;E5059&amp;IF(C5059="Skog",F5059&amp;G5059,"")</f>
        <v>3822Dyrket markMineraljord</v>
      </c>
      <c r="K5059" s="111">
        <v>-7.6883180048458705E-2</v>
      </c>
      <c r="L5059" s="111">
        <v>0</v>
      </c>
      <c r="M5059" s="111">
        <v>0</v>
      </c>
      <c r="N5059" s="112">
        <f t="shared" ref="N5059:N5122" si="159">SUM(K5059:M5059)</f>
        <v>-7.6883180048458705E-2</v>
      </c>
    </row>
    <row r="5060" spans="1:14" x14ac:dyDescent="0.25">
      <c r="A5060" s="111" t="s">
        <v>726</v>
      </c>
      <c r="B5060" s="111">
        <f>INDEX(kommuner!C:C,MATCH(_xlfn.NUMBERVALUE(A5060),kommuner!B:B,0))</f>
        <v>3822</v>
      </c>
      <c r="C5060" s="111" t="s">
        <v>84</v>
      </c>
      <c r="D5060" s="111" t="s">
        <v>84</v>
      </c>
      <c r="E5060" s="111" t="s">
        <v>123</v>
      </c>
      <c r="F5060" s="111" t="s">
        <v>139</v>
      </c>
      <c r="G5060" s="111" t="s">
        <v>139</v>
      </c>
      <c r="H5060" s="111" t="s">
        <v>139</v>
      </c>
      <c r="I5060" s="111" t="s">
        <v>139</v>
      </c>
      <c r="J5060" t="str">
        <f t="shared" si="158"/>
        <v>3822Dyrket markOrganisk jord</v>
      </c>
      <c r="K5060" s="111">
        <v>28.726149366675592</v>
      </c>
      <c r="L5060" s="111">
        <v>1.45625</v>
      </c>
      <c r="M5060" s="111">
        <v>0</v>
      </c>
      <c r="N5060" s="112">
        <f t="shared" si="159"/>
        <v>30.182399366675593</v>
      </c>
    </row>
    <row r="5061" spans="1:14" x14ac:dyDescent="0.25">
      <c r="A5061" s="111" t="s">
        <v>726</v>
      </c>
      <c r="B5061" s="111">
        <f>INDEX(kommuner!C:C,MATCH(_xlfn.NUMBERVALUE(A5061),kommuner!B:B,0))</f>
        <v>3822</v>
      </c>
      <c r="C5061" s="111" t="s">
        <v>127</v>
      </c>
      <c r="D5061" s="111" t="s">
        <v>127</v>
      </c>
      <c r="E5061" s="111" t="s">
        <v>126</v>
      </c>
      <c r="F5061" s="111" t="s">
        <v>172</v>
      </c>
      <c r="G5061" s="111" t="s">
        <v>180</v>
      </c>
      <c r="H5061" s="111" t="s">
        <v>172</v>
      </c>
      <c r="I5061" s="111" t="s">
        <v>180</v>
      </c>
      <c r="J5061" t="str">
        <f t="shared" si="158"/>
        <v>3822SkogMineraljordBarskogHøy</v>
      </c>
      <c r="K5061" s="111">
        <v>-4.2610596243420318</v>
      </c>
      <c r="L5061" s="111">
        <v>0.85306406685236758</v>
      </c>
      <c r="M5061" s="111">
        <v>6.4056614999681585E-2</v>
      </c>
      <c r="N5061" s="112">
        <f t="shared" si="159"/>
        <v>-3.3439389424899826</v>
      </c>
    </row>
    <row r="5062" spans="1:14" x14ac:dyDescent="0.25">
      <c r="A5062" s="111" t="s">
        <v>726</v>
      </c>
      <c r="B5062" s="111">
        <f>INDEX(kommuner!C:C,MATCH(_xlfn.NUMBERVALUE(A5062),kommuner!B:B,0))</f>
        <v>3822</v>
      </c>
      <c r="C5062" s="111" t="s">
        <v>127</v>
      </c>
      <c r="D5062" s="111" t="s">
        <v>127</v>
      </c>
      <c r="E5062" s="111" t="s">
        <v>126</v>
      </c>
      <c r="F5062" s="111" t="s">
        <v>172</v>
      </c>
      <c r="G5062" s="111" t="s">
        <v>167</v>
      </c>
      <c r="H5062" s="111" t="s">
        <v>172</v>
      </c>
      <c r="I5062" s="111" t="s">
        <v>167</v>
      </c>
      <c r="J5062" t="str">
        <f t="shared" si="158"/>
        <v>3822SkogMineraljordBarskogImpediment</v>
      </c>
      <c r="K5062" s="111">
        <v>-1.5740166960016819</v>
      </c>
      <c r="L5062" s="111">
        <v>0.85306406685236758</v>
      </c>
      <c r="M5062" s="111">
        <v>6.3979989500968365E-2</v>
      </c>
      <c r="N5062" s="112">
        <f t="shared" si="159"/>
        <v>-0.65697263964834596</v>
      </c>
    </row>
    <row r="5063" spans="1:14" x14ac:dyDescent="0.25">
      <c r="A5063" s="111" t="s">
        <v>726</v>
      </c>
      <c r="B5063" s="111">
        <f>INDEX(kommuner!C:C,MATCH(_xlfn.NUMBERVALUE(A5063),kommuner!B:B,0))</f>
        <v>3822</v>
      </c>
      <c r="C5063" s="111" t="s">
        <v>127</v>
      </c>
      <c r="D5063" s="111" t="s">
        <v>127</v>
      </c>
      <c r="E5063" s="111" t="s">
        <v>126</v>
      </c>
      <c r="F5063" s="111" t="s">
        <v>172</v>
      </c>
      <c r="G5063" s="111" t="s">
        <v>190</v>
      </c>
      <c r="H5063" s="111" t="s">
        <v>172</v>
      </c>
      <c r="I5063" s="111" t="s">
        <v>190</v>
      </c>
      <c r="J5063" t="str">
        <f t="shared" si="158"/>
        <v>3822SkogMineraljordBarskogLav</v>
      </c>
      <c r="K5063" s="111">
        <v>-2.1094741240186856</v>
      </c>
      <c r="L5063" s="111">
        <v>0.85306406685236758</v>
      </c>
      <c r="M5063" s="111">
        <v>6.3979989500968365E-2</v>
      </c>
      <c r="N5063" s="112">
        <f t="shared" si="159"/>
        <v>-1.1924300676653499</v>
      </c>
    </row>
    <row r="5064" spans="1:14" x14ac:dyDescent="0.25">
      <c r="A5064" s="111" t="s">
        <v>726</v>
      </c>
      <c r="B5064" s="111">
        <f>INDEX(kommuner!C:C,MATCH(_xlfn.NUMBERVALUE(A5064),kommuner!B:B,0))</f>
        <v>3822</v>
      </c>
      <c r="C5064" s="111" t="s">
        <v>127</v>
      </c>
      <c r="D5064" s="111" t="s">
        <v>127</v>
      </c>
      <c r="E5064" s="111" t="s">
        <v>126</v>
      </c>
      <c r="F5064" s="111" t="s">
        <v>172</v>
      </c>
      <c r="G5064" s="111" t="s">
        <v>173</v>
      </c>
      <c r="H5064" s="111" t="s">
        <v>172</v>
      </c>
      <c r="I5064" s="111" t="s">
        <v>173</v>
      </c>
      <c r="J5064" t="str">
        <f t="shared" si="158"/>
        <v>3822SkogMineraljordBarskogMiddels</v>
      </c>
      <c r="K5064" s="111">
        <v>-2.8820985952554645</v>
      </c>
      <c r="L5064" s="111">
        <v>0.85306406685236758</v>
      </c>
      <c r="M5064" s="111">
        <v>6.4056614999681585E-2</v>
      </c>
      <c r="N5064" s="112">
        <f t="shared" si="159"/>
        <v>-1.9649779134034155</v>
      </c>
    </row>
    <row r="5065" spans="1:14" x14ac:dyDescent="0.25">
      <c r="A5065" s="111" t="s">
        <v>726</v>
      </c>
      <c r="B5065" s="111">
        <f>INDEX(kommuner!C:C,MATCH(_xlfn.NUMBERVALUE(A5065),kommuner!B:B,0))</f>
        <v>3822</v>
      </c>
      <c r="C5065" s="111" t="s">
        <v>127</v>
      </c>
      <c r="D5065" s="111" t="s">
        <v>127</v>
      </c>
      <c r="E5065" s="111" t="s">
        <v>126</v>
      </c>
      <c r="F5065" s="111" t="s">
        <v>172</v>
      </c>
      <c r="G5065" s="111" t="s">
        <v>186</v>
      </c>
      <c r="H5065" s="111" t="s">
        <v>172</v>
      </c>
      <c r="I5065" s="111" t="s">
        <v>186</v>
      </c>
      <c r="J5065" t="str">
        <f t="shared" si="158"/>
        <v>3822SkogMineraljordBarskogSærs høy</v>
      </c>
      <c r="K5065" s="111">
        <v>0.12072674540874306</v>
      </c>
      <c r="L5065" s="111">
        <v>0.85306406685236758</v>
      </c>
      <c r="M5065" s="111">
        <v>6.4056614999681585E-2</v>
      </c>
      <c r="N5065" s="112">
        <f t="shared" si="159"/>
        <v>1.0378474272607923</v>
      </c>
    </row>
    <row r="5066" spans="1:14" x14ac:dyDescent="0.25">
      <c r="A5066" s="111" t="s">
        <v>726</v>
      </c>
      <c r="B5066" s="111">
        <f>INDEX(kommuner!C:C,MATCH(_xlfn.NUMBERVALUE(A5066),kommuner!B:B,0))</f>
        <v>3822</v>
      </c>
      <c r="C5066" s="111" t="s">
        <v>127</v>
      </c>
      <c r="D5066" s="111" t="s">
        <v>127</v>
      </c>
      <c r="E5066" s="111" t="s">
        <v>126</v>
      </c>
      <c r="F5066" s="111" t="s">
        <v>179</v>
      </c>
      <c r="G5066" s="111" t="s">
        <v>180</v>
      </c>
      <c r="H5066" s="111" t="s">
        <v>179</v>
      </c>
      <c r="I5066" s="111" t="s">
        <v>180</v>
      </c>
      <c r="J5066" t="str">
        <f t="shared" si="158"/>
        <v>3822SkogMineraljordBlandingsskogHøy</v>
      </c>
      <c r="K5066" s="111">
        <v>-8.5703651807373102</v>
      </c>
      <c r="L5066" s="111">
        <v>0.85306406685236758</v>
      </c>
      <c r="M5066" s="111">
        <v>6.3979989500968365E-2</v>
      </c>
      <c r="N5066" s="112">
        <f t="shared" si="159"/>
        <v>-7.6533211243839743</v>
      </c>
    </row>
    <row r="5067" spans="1:14" x14ac:dyDescent="0.25">
      <c r="A5067" s="111" t="s">
        <v>726</v>
      </c>
      <c r="B5067" s="111">
        <f>INDEX(kommuner!C:C,MATCH(_xlfn.NUMBERVALUE(A5067),kommuner!B:B,0))</f>
        <v>3822</v>
      </c>
      <c r="C5067" s="111" t="s">
        <v>127</v>
      </c>
      <c r="D5067" s="111" t="s">
        <v>127</v>
      </c>
      <c r="E5067" s="111" t="s">
        <v>126</v>
      </c>
      <c r="F5067" s="111" t="s">
        <v>179</v>
      </c>
      <c r="G5067" s="111" t="s">
        <v>167</v>
      </c>
      <c r="H5067" s="111" t="s">
        <v>179</v>
      </c>
      <c r="I5067" s="111" t="s">
        <v>167</v>
      </c>
      <c r="J5067" t="str">
        <f t="shared" si="158"/>
        <v>3822SkogMineraljordBlandingsskogImpediment</v>
      </c>
      <c r="K5067" s="111">
        <v>-2.0950685747655116</v>
      </c>
      <c r="L5067" s="111">
        <v>0.85306406685236758</v>
      </c>
      <c r="M5067" s="111">
        <v>6.3979989500968365E-2</v>
      </c>
      <c r="N5067" s="112">
        <f t="shared" si="159"/>
        <v>-1.1780245184121758</v>
      </c>
    </row>
    <row r="5068" spans="1:14" x14ac:dyDescent="0.25">
      <c r="A5068" s="111" t="s">
        <v>726</v>
      </c>
      <c r="B5068" s="111">
        <f>INDEX(kommuner!C:C,MATCH(_xlfn.NUMBERVALUE(A5068),kommuner!B:B,0))</f>
        <v>3822</v>
      </c>
      <c r="C5068" s="111" t="s">
        <v>127</v>
      </c>
      <c r="D5068" s="111" t="s">
        <v>127</v>
      </c>
      <c r="E5068" s="111" t="s">
        <v>126</v>
      </c>
      <c r="F5068" s="111" t="s">
        <v>179</v>
      </c>
      <c r="G5068" s="111" t="s">
        <v>190</v>
      </c>
      <c r="H5068" s="111" t="s">
        <v>179</v>
      </c>
      <c r="I5068" s="111" t="s">
        <v>190</v>
      </c>
      <c r="J5068" t="str">
        <f t="shared" si="158"/>
        <v>3822SkogMineraljordBlandingsskogLav</v>
      </c>
      <c r="K5068" s="111">
        <v>-3.814060654162915</v>
      </c>
      <c r="L5068" s="111">
        <v>0.85306406685236758</v>
      </c>
      <c r="M5068" s="111">
        <v>6.3979989500968365E-2</v>
      </c>
      <c r="N5068" s="112">
        <f t="shared" si="159"/>
        <v>-2.897016597809579</v>
      </c>
    </row>
    <row r="5069" spans="1:14" x14ac:dyDescent="0.25">
      <c r="A5069" s="111" t="s">
        <v>726</v>
      </c>
      <c r="B5069" s="111">
        <f>INDEX(kommuner!C:C,MATCH(_xlfn.NUMBERVALUE(A5069),kommuner!B:B,0))</f>
        <v>3822</v>
      </c>
      <c r="C5069" s="111" t="s">
        <v>127</v>
      </c>
      <c r="D5069" s="111" t="s">
        <v>127</v>
      </c>
      <c r="E5069" s="111" t="s">
        <v>126</v>
      </c>
      <c r="F5069" s="111" t="s">
        <v>179</v>
      </c>
      <c r="G5069" s="111" t="s">
        <v>173</v>
      </c>
      <c r="H5069" s="111" t="s">
        <v>179</v>
      </c>
      <c r="I5069" s="111" t="s">
        <v>173</v>
      </c>
      <c r="J5069" t="str">
        <f t="shared" si="158"/>
        <v>3822SkogMineraljordBlandingsskogMiddels</v>
      </c>
      <c r="K5069" s="111">
        <v>-4.5623521854183373</v>
      </c>
      <c r="L5069" s="111">
        <v>0.85306406685236758</v>
      </c>
      <c r="M5069" s="111">
        <v>6.3979989500968365E-2</v>
      </c>
      <c r="N5069" s="112">
        <f t="shared" si="159"/>
        <v>-3.6453081290650013</v>
      </c>
    </row>
    <row r="5070" spans="1:14" x14ac:dyDescent="0.25">
      <c r="A5070" s="111" t="s">
        <v>726</v>
      </c>
      <c r="B5070" s="111">
        <f>INDEX(kommuner!C:C,MATCH(_xlfn.NUMBERVALUE(A5070),kommuner!B:B,0))</f>
        <v>3822</v>
      </c>
      <c r="C5070" s="111" t="s">
        <v>127</v>
      </c>
      <c r="D5070" s="111" t="s">
        <v>127</v>
      </c>
      <c r="E5070" s="111" t="s">
        <v>126</v>
      </c>
      <c r="F5070" s="111" t="s">
        <v>179</v>
      </c>
      <c r="G5070" s="111" t="s">
        <v>186</v>
      </c>
      <c r="H5070" s="111" t="s">
        <v>179</v>
      </c>
      <c r="I5070" s="111" t="s">
        <v>186</v>
      </c>
      <c r="J5070" t="str">
        <f t="shared" si="158"/>
        <v>3822SkogMineraljordBlandingsskogSærs høy</v>
      </c>
      <c r="K5070" s="111">
        <v>-2.9395925245326562</v>
      </c>
      <c r="L5070" s="111">
        <v>0.85306406685236758</v>
      </c>
      <c r="M5070" s="111">
        <v>6.3979989500968365E-2</v>
      </c>
      <c r="N5070" s="112">
        <f t="shared" si="159"/>
        <v>-2.0225484681793202</v>
      </c>
    </row>
    <row r="5071" spans="1:14" x14ac:dyDescent="0.25">
      <c r="A5071" s="111" t="s">
        <v>726</v>
      </c>
      <c r="B5071" s="111">
        <f>INDEX(kommuner!C:C,MATCH(_xlfn.NUMBERVALUE(A5071),kommuner!B:B,0))</f>
        <v>3822</v>
      </c>
      <c r="C5071" s="111" t="s">
        <v>127</v>
      </c>
      <c r="D5071" s="111" t="s">
        <v>127</v>
      </c>
      <c r="E5071" s="111" t="s">
        <v>126</v>
      </c>
      <c r="F5071" s="111" t="s">
        <v>185</v>
      </c>
      <c r="G5071" s="111" t="s">
        <v>180</v>
      </c>
      <c r="H5071" s="111" t="s">
        <v>185</v>
      </c>
      <c r="I5071" s="111" t="s">
        <v>180</v>
      </c>
      <c r="J5071" t="str">
        <f t="shared" si="158"/>
        <v>3822SkogMineraljordLauvskogHøy</v>
      </c>
      <c r="K5071" s="111">
        <v>-3.6072016095960531</v>
      </c>
      <c r="L5071" s="111">
        <v>0.85306406685236758</v>
      </c>
      <c r="M5071" s="111">
        <v>6.3979989500968365E-2</v>
      </c>
      <c r="N5071" s="112">
        <f t="shared" si="159"/>
        <v>-2.6901575532427171</v>
      </c>
    </row>
    <row r="5072" spans="1:14" x14ac:dyDescent="0.25">
      <c r="A5072" s="111" t="s">
        <v>726</v>
      </c>
      <c r="B5072" s="111">
        <f>INDEX(kommuner!C:C,MATCH(_xlfn.NUMBERVALUE(A5072),kommuner!B:B,0))</f>
        <v>3822</v>
      </c>
      <c r="C5072" s="111" t="s">
        <v>127</v>
      </c>
      <c r="D5072" s="111" t="s">
        <v>127</v>
      </c>
      <c r="E5072" s="111" t="s">
        <v>126</v>
      </c>
      <c r="F5072" s="111" t="s">
        <v>185</v>
      </c>
      <c r="G5072" s="111" t="s">
        <v>167</v>
      </c>
      <c r="H5072" s="111" t="s">
        <v>185</v>
      </c>
      <c r="I5072" s="111" t="s">
        <v>167</v>
      </c>
      <c r="J5072" t="str">
        <f t="shared" si="158"/>
        <v>3822SkogMineraljordLauvskogImpediment</v>
      </c>
      <c r="K5072" s="111">
        <v>-1.1043030228661443</v>
      </c>
      <c r="L5072" s="111">
        <v>0.85306406685236758</v>
      </c>
      <c r="M5072" s="111">
        <v>6.3979989500968365E-2</v>
      </c>
      <c r="N5072" s="112">
        <f t="shared" si="159"/>
        <v>-0.18725896651280841</v>
      </c>
    </row>
    <row r="5073" spans="1:14" x14ac:dyDescent="0.25">
      <c r="A5073" s="111" t="s">
        <v>726</v>
      </c>
      <c r="B5073" s="111">
        <f>INDEX(kommuner!C:C,MATCH(_xlfn.NUMBERVALUE(A5073),kommuner!B:B,0))</f>
        <v>3822</v>
      </c>
      <c r="C5073" s="111" t="s">
        <v>127</v>
      </c>
      <c r="D5073" s="111" t="s">
        <v>127</v>
      </c>
      <c r="E5073" s="111" t="s">
        <v>126</v>
      </c>
      <c r="F5073" s="111" t="s">
        <v>185</v>
      </c>
      <c r="G5073" s="111" t="s">
        <v>190</v>
      </c>
      <c r="H5073" s="111" t="s">
        <v>185</v>
      </c>
      <c r="I5073" s="111" t="s">
        <v>190</v>
      </c>
      <c r="J5073" t="str">
        <f t="shared" si="158"/>
        <v>3822SkogMineraljordLauvskogLav</v>
      </c>
      <c r="K5073" s="111">
        <v>-8.9748170935426599E-2</v>
      </c>
      <c r="L5073" s="111">
        <v>0.85306406685236758</v>
      </c>
      <c r="M5073" s="111">
        <v>6.3979989500968365E-2</v>
      </c>
      <c r="N5073" s="112">
        <f t="shared" si="159"/>
        <v>0.82729588541790933</v>
      </c>
    </row>
    <row r="5074" spans="1:14" x14ac:dyDescent="0.25">
      <c r="A5074" s="111" t="s">
        <v>726</v>
      </c>
      <c r="B5074" s="111">
        <f>INDEX(kommuner!C:C,MATCH(_xlfn.NUMBERVALUE(A5074),kommuner!B:B,0))</f>
        <v>3822</v>
      </c>
      <c r="C5074" s="111" t="s">
        <v>127</v>
      </c>
      <c r="D5074" s="111" t="s">
        <v>127</v>
      </c>
      <c r="E5074" s="111" t="s">
        <v>126</v>
      </c>
      <c r="F5074" s="111" t="s">
        <v>185</v>
      </c>
      <c r="G5074" s="111" t="s">
        <v>173</v>
      </c>
      <c r="H5074" s="111" t="s">
        <v>185</v>
      </c>
      <c r="I5074" s="111" t="s">
        <v>173</v>
      </c>
      <c r="J5074" t="str">
        <f t="shared" si="158"/>
        <v>3822SkogMineraljordLauvskogMiddels</v>
      </c>
      <c r="K5074" s="111">
        <v>-2.4151390344437029</v>
      </c>
      <c r="L5074" s="111">
        <v>0.85306406685236758</v>
      </c>
      <c r="M5074" s="111">
        <v>6.3979989500968365E-2</v>
      </c>
      <c r="N5074" s="112">
        <f t="shared" si="159"/>
        <v>-1.4980949780903672</v>
      </c>
    </row>
    <row r="5075" spans="1:14" x14ac:dyDescent="0.25">
      <c r="A5075" s="111" t="s">
        <v>726</v>
      </c>
      <c r="B5075" s="111">
        <f>INDEX(kommuner!C:C,MATCH(_xlfn.NUMBERVALUE(A5075),kommuner!B:B,0))</f>
        <v>3822</v>
      </c>
      <c r="C5075" s="111" t="s">
        <v>127</v>
      </c>
      <c r="D5075" s="111" t="s">
        <v>127</v>
      </c>
      <c r="E5075" s="111" t="s">
        <v>126</v>
      </c>
      <c r="F5075" s="111" t="s">
        <v>185</v>
      </c>
      <c r="G5075" s="111" t="s">
        <v>186</v>
      </c>
      <c r="H5075" s="111" t="s">
        <v>185</v>
      </c>
      <c r="I5075" s="111" t="s">
        <v>186</v>
      </c>
      <c r="J5075" t="str">
        <f t="shared" si="158"/>
        <v>3822SkogMineraljordLauvskogSærs høy</v>
      </c>
      <c r="K5075" s="111">
        <v>-3.6560473259425113</v>
      </c>
      <c r="L5075" s="111">
        <v>0.85306406685236758</v>
      </c>
      <c r="M5075" s="111">
        <v>6.3979989500968365E-2</v>
      </c>
      <c r="N5075" s="112">
        <f t="shared" si="159"/>
        <v>-2.7390032695891753</v>
      </c>
    </row>
    <row r="5076" spans="1:14" x14ac:dyDescent="0.25">
      <c r="A5076" s="111" t="s">
        <v>726</v>
      </c>
      <c r="B5076" s="111">
        <f>INDEX(kommuner!C:C,MATCH(_xlfn.NUMBERVALUE(A5076),kommuner!B:B,0))</f>
        <v>3822</v>
      </c>
      <c r="C5076" s="111" t="s">
        <v>127</v>
      </c>
      <c r="D5076" s="111" t="s">
        <v>127</v>
      </c>
      <c r="E5076" s="111" t="s">
        <v>123</v>
      </c>
      <c r="F5076" s="111" t="s">
        <v>172</v>
      </c>
      <c r="G5076" s="111" t="s">
        <v>180</v>
      </c>
      <c r="H5076" s="111" t="s">
        <v>172</v>
      </c>
      <c r="I5076" s="111" t="s">
        <v>180</v>
      </c>
      <c r="J5076" t="str">
        <f t="shared" si="158"/>
        <v>3822SkogOrganisk jordBarskogHøy</v>
      </c>
      <c r="K5076" s="111">
        <v>-2.5184559031994138</v>
      </c>
      <c r="L5076" s="111">
        <v>0.92784825435236762</v>
      </c>
      <c r="M5076" s="111">
        <v>0.46518126042825314</v>
      </c>
      <c r="N5076" s="112">
        <f t="shared" si="159"/>
        <v>-1.1254263884187932</v>
      </c>
    </row>
    <row r="5077" spans="1:14" x14ac:dyDescent="0.25">
      <c r="A5077" s="111" t="s">
        <v>726</v>
      </c>
      <c r="B5077" s="111">
        <f>INDEX(kommuner!C:C,MATCH(_xlfn.NUMBERVALUE(A5077),kommuner!B:B,0))</f>
        <v>3822</v>
      </c>
      <c r="C5077" s="111" t="s">
        <v>127</v>
      </c>
      <c r="D5077" s="111" t="s">
        <v>127</v>
      </c>
      <c r="E5077" s="111" t="s">
        <v>123</v>
      </c>
      <c r="F5077" s="111" t="s">
        <v>172</v>
      </c>
      <c r="G5077" s="111" t="s">
        <v>167</v>
      </c>
      <c r="H5077" s="111" t="s">
        <v>172</v>
      </c>
      <c r="I5077" s="111" t="s">
        <v>167</v>
      </c>
      <c r="J5077" t="str">
        <f t="shared" si="158"/>
        <v>3822SkogOrganisk jordBarskogImpediment</v>
      </c>
      <c r="K5077" s="111">
        <v>-0.13011741963904588</v>
      </c>
      <c r="L5077" s="111">
        <v>0.92784825435236762</v>
      </c>
      <c r="M5077" s="111">
        <v>0.46510463492953991</v>
      </c>
      <c r="N5077" s="112">
        <f t="shared" si="159"/>
        <v>1.2628354696428616</v>
      </c>
    </row>
    <row r="5078" spans="1:14" x14ac:dyDescent="0.25">
      <c r="A5078" s="111" t="s">
        <v>726</v>
      </c>
      <c r="B5078" s="111">
        <f>INDEX(kommuner!C:C,MATCH(_xlfn.NUMBERVALUE(A5078),kommuner!B:B,0))</f>
        <v>3822</v>
      </c>
      <c r="C5078" s="111" t="s">
        <v>127</v>
      </c>
      <c r="D5078" s="111" t="s">
        <v>127</v>
      </c>
      <c r="E5078" s="111" t="s">
        <v>123</v>
      </c>
      <c r="F5078" s="111" t="s">
        <v>172</v>
      </c>
      <c r="G5078" s="111" t="s">
        <v>190</v>
      </c>
      <c r="H5078" s="111" t="s">
        <v>172</v>
      </c>
      <c r="I5078" s="111" t="s">
        <v>190</v>
      </c>
      <c r="J5078" t="str">
        <f t="shared" si="158"/>
        <v>3822SkogOrganisk jordBarskogLav</v>
      </c>
      <c r="K5078" s="111">
        <v>-0.50666953101693391</v>
      </c>
      <c r="L5078" s="111">
        <v>0.92784825435236762</v>
      </c>
      <c r="M5078" s="111">
        <v>0.46510463492953991</v>
      </c>
      <c r="N5078" s="112">
        <f t="shared" si="159"/>
        <v>0.88628335826497362</v>
      </c>
    </row>
    <row r="5079" spans="1:14" x14ac:dyDescent="0.25">
      <c r="A5079" s="111" t="s">
        <v>726</v>
      </c>
      <c r="B5079" s="111">
        <f>INDEX(kommuner!C:C,MATCH(_xlfn.NUMBERVALUE(A5079),kommuner!B:B,0))</f>
        <v>3822</v>
      </c>
      <c r="C5079" s="111" t="s">
        <v>127</v>
      </c>
      <c r="D5079" s="111" t="s">
        <v>127</v>
      </c>
      <c r="E5079" s="111" t="s">
        <v>123</v>
      </c>
      <c r="F5079" s="111" t="s">
        <v>172</v>
      </c>
      <c r="G5079" s="111" t="s">
        <v>173</v>
      </c>
      <c r="H5079" s="111" t="s">
        <v>172</v>
      </c>
      <c r="I5079" s="111" t="s">
        <v>173</v>
      </c>
      <c r="J5079" t="str">
        <f t="shared" si="158"/>
        <v>3822SkogOrganisk jordBarskogMiddels</v>
      </c>
      <c r="K5079" s="111">
        <v>-1.5571490961494638</v>
      </c>
      <c r="L5079" s="111">
        <v>0.92784825435236762</v>
      </c>
      <c r="M5079" s="111">
        <v>0.46518126042825314</v>
      </c>
      <c r="N5079" s="112">
        <f t="shared" si="159"/>
        <v>-0.16411958136884308</v>
      </c>
    </row>
    <row r="5080" spans="1:14" x14ac:dyDescent="0.25">
      <c r="A5080" s="111" t="s">
        <v>726</v>
      </c>
      <c r="B5080" s="111">
        <f>INDEX(kommuner!C:C,MATCH(_xlfn.NUMBERVALUE(A5080),kommuner!B:B,0))</f>
        <v>3822</v>
      </c>
      <c r="C5080" s="111" t="s">
        <v>127</v>
      </c>
      <c r="D5080" s="111" t="s">
        <v>127</v>
      </c>
      <c r="E5080" s="111" t="s">
        <v>123</v>
      </c>
      <c r="F5080" s="111" t="s">
        <v>172</v>
      </c>
      <c r="G5080" s="111" t="s">
        <v>186</v>
      </c>
      <c r="H5080" s="111" t="s">
        <v>172</v>
      </c>
      <c r="I5080" s="111" t="s">
        <v>186</v>
      </c>
      <c r="J5080" t="str">
        <f t="shared" si="158"/>
        <v>3822SkogOrganisk jordBarskogSærs høy</v>
      </c>
      <c r="K5080" s="111">
        <v>2.5548655235722699</v>
      </c>
      <c r="L5080" s="111">
        <v>0.92784825435236762</v>
      </c>
      <c r="M5080" s="111">
        <v>0.46518126042825314</v>
      </c>
      <c r="N5080" s="112">
        <f t="shared" si="159"/>
        <v>3.9478950383528906</v>
      </c>
    </row>
    <row r="5081" spans="1:14" x14ac:dyDescent="0.25">
      <c r="A5081" s="111" t="s">
        <v>726</v>
      </c>
      <c r="B5081" s="111">
        <f>INDEX(kommuner!C:C,MATCH(_xlfn.NUMBERVALUE(A5081),kommuner!B:B,0))</f>
        <v>3822</v>
      </c>
      <c r="C5081" s="111" t="s">
        <v>127</v>
      </c>
      <c r="D5081" s="111" t="s">
        <v>127</v>
      </c>
      <c r="E5081" s="111" t="s">
        <v>123</v>
      </c>
      <c r="F5081" s="111" t="s">
        <v>179</v>
      </c>
      <c r="G5081" s="111" t="s">
        <v>180</v>
      </c>
      <c r="H5081" s="111" t="s">
        <v>179</v>
      </c>
      <c r="I5081" s="111" t="s">
        <v>180</v>
      </c>
      <c r="J5081" t="str">
        <f t="shared" si="158"/>
        <v>3822SkogOrganisk jordBlandingsskogHøy</v>
      </c>
      <c r="K5081" s="111">
        <v>-5.5554344456832343</v>
      </c>
      <c r="L5081" s="111">
        <v>0.92784825435236762</v>
      </c>
      <c r="M5081" s="111">
        <v>0.46510463492953991</v>
      </c>
      <c r="N5081" s="112">
        <f t="shared" si="159"/>
        <v>-4.1624815564013264</v>
      </c>
    </row>
    <row r="5082" spans="1:14" x14ac:dyDescent="0.25">
      <c r="A5082" s="111" t="s">
        <v>726</v>
      </c>
      <c r="B5082" s="111">
        <f>INDEX(kommuner!C:C,MATCH(_xlfn.NUMBERVALUE(A5082),kommuner!B:B,0))</f>
        <v>3822</v>
      </c>
      <c r="C5082" s="111" t="s">
        <v>127</v>
      </c>
      <c r="D5082" s="111" t="s">
        <v>127</v>
      </c>
      <c r="E5082" s="111" t="s">
        <v>123</v>
      </c>
      <c r="F5082" s="111" t="s">
        <v>179</v>
      </c>
      <c r="G5082" s="111" t="s">
        <v>167</v>
      </c>
      <c r="H5082" s="111" t="s">
        <v>179</v>
      </c>
      <c r="I5082" s="111" t="s">
        <v>167</v>
      </c>
      <c r="J5082" t="str">
        <f t="shared" si="158"/>
        <v>3822SkogOrganisk jordBlandingsskogImpediment</v>
      </c>
      <c r="K5082" s="111">
        <v>-0.28586344175800005</v>
      </c>
      <c r="L5082" s="111">
        <v>0.92784825435236762</v>
      </c>
      <c r="M5082" s="111">
        <v>0.46510463492953991</v>
      </c>
      <c r="N5082" s="112">
        <f t="shared" si="159"/>
        <v>1.1070894475239075</v>
      </c>
    </row>
    <row r="5083" spans="1:14" x14ac:dyDescent="0.25">
      <c r="A5083" s="111" t="s">
        <v>726</v>
      </c>
      <c r="B5083" s="111">
        <f>INDEX(kommuner!C:C,MATCH(_xlfn.NUMBERVALUE(A5083),kommuner!B:B,0))</f>
        <v>3822</v>
      </c>
      <c r="C5083" s="111" t="s">
        <v>127</v>
      </c>
      <c r="D5083" s="111" t="s">
        <v>127</v>
      </c>
      <c r="E5083" s="111" t="s">
        <v>123</v>
      </c>
      <c r="F5083" s="111" t="s">
        <v>179</v>
      </c>
      <c r="G5083" s="111" t="s">
        <v>190</v>
      </c>
      <c r="H5083" s="111" t="s">
        <v>179</v>
      </c>
      <c r="I5083" s="111" t="s">
        <v>190</v>
      </c>
      <c r="J5083" t="str">
        <f t="shared" si="158"/>
        <v>3822SkogOrganisk jordBlandingsskogLav</v>
      </c>
      <c r="K5083" s="111">
        <v>-1.2347339377887629</v>
      </c>
      <c r="L5083" s="111">
        <v>0.92784825435236762</v>
      </c>
      <c r="M5083" s="111">
        <v>0.46510463492953991</v>
      </c>
      <c r="N5083" s="112">
        <f t="shared" si="159"/>
        <v>0.15821895149314458</v>
      </c>
    </row>
    <row r="5084" spans="1:14" x14ac:dyDescent="0.25">
      <c r="A5084" s="111" t="s">
        <v>726</v>
      </c>
      <c r="B5084" s="111">
        <f>INDEX(kommuner!C:C,MATCH(_xlfn.NUMBERVALUE(A5084),kommuner!B:B,0))</f>
        <v>3822</v>
      </c>
      <c r="C5084" s="111" t="s">
        <v>127</v>
      </c>
      <c r="D5084" s="111" t="s">
        <v>127</v>
      </c>
      <c r="E5084" s="111" t="s">
        <v>123</v>
      </c>
      <c r="F5084" s="111" t="s">
        <v>179</v>
      </c>
      <c r="G5084" s="111" t="s">
        <v>173</v>
      </c>
      <c r="H5084" s="111" t="s">
        <v>179</v>
      </c>
      <c r="I5084" s="111" t="s">
        <v>173</v>
      </c>
      <c r="J5084" t="str">
        <f t="shared" si="158"/>
        <v>3822SkogOrganisk jordBlandingsskogMiddels</v>
      </c>
      <c r="K5084" s="111">
        <v>-2.4239591752717748</v>
      </c>
      <c r="L5084" s="111">
        <v>0.92784825435236762</v>
      </c>
      <c r="M5084" s="111">
        <v>0.46510463492953991</v>
      </c>
      <c r="N5084" s="112">
        <f t="shared" si="159"/>
        <v>-1.0310062859898674</v>
      </c>
    </row>
    <row r="5085" spans="1:14" x14ac:dyDescent="0.25">
      <c r="A5085" s="111" t="s">
        <v>726</v>
      </c>
      <c r="B5085" s="111">
        <f>INDEX(kommuner!C:C,MATCH(_xlfn.NUMBERVALUE(A5085),kommuner!B:B,0))</f>
        <v>3822</v>
      </c>
      <c r="C5085" s="111" t="s">
        <v>127</v>
      </c>
      <c r="D5085" s="111" t="s">
        <v>127</v>
      </c>
      <c r="E5085" s="111" t="s">
        <v>123</v>
      </c>
      <c r="F5085" s="111" t="s">
        <v>179</v>
      </c>
      <c r="G5085" s="111" t="s">
        <v>186</v>
      </c>
      <c r="H5085" s="111" t="s">
        <v>179</v>
      </c>
      <c r="I5085" s="111" t="s">
        <v>186</v>
      </c>
      <c r="J5085" t="str">
        <f t="shared" si="158"/>
        <v>3822SkogOrganisk jordBlandingsskogSærs høy</v>
      </c>
      <c r="K5085" s="111">
        <v>-1.5726115302258048</v>
      </c>
      <c r="L5085" s="111">
        <v>0.92784825435236762</v>
      </c>
      <c r="M5085" s="111">
        <v>0.46510463492953991</v>
      </c>
      <c r="N5085" s="112">
        <f t="shared" si="159"/>
        <v>-0.17965864094389727</v>
      </c>
    </row>
    <row r="5086" spans="1:14" x14ac:dyDescent="0.25">
      <c r="A5086" s="111" t="s">
        <v>726</v>
      </c>
      <c r="B5086" s="111">
        <f>INDEX(kommuner!C:C,MATCH(_xlfn.NUMBERVALUE(A5086),kommuner!B:B,0))</f>
        <v>3822</v>
      </c>
      <c r="C5086" s="111" t="s">
        <v>127</v>
      </c>
      <c r="D5086" s="111" t="s">
        <v>127</v>
      </c>
      <c r="E5086" s="111" t="s">
        <v>123</v>
      </c>
      <c r="F5086" s="111" t="s">
        <v>185</v>
      </c>
      <c r="G5086" s="111" t="s">
        <v>180</v>
      </c>
      <c r="H5086" s="111" t="s">
        <v>185</v>
      </c>
      <c r="I5086" s="111" t="s">
        <v>180</v>
      </c>
      <c r="J5086" t="str">
        <f t="shared" si="158"/>
        <v>3822SkogOrganisk jordLauvskogHøy</v>
      </c>
      <c r="K5086" s="111">
        <v>-1.9913688882377358</v>
      </c>
      <c r="L5086" s="111">
        <v>0.92784825435236762</v>
      </c>
      <c r="M5086" s="111">
        <v>0.46510463492953991</v>
      </c>
      <c r="N5086" s="112">
        <f t="shared" si="159"/>
        <v>-0.59841599895582831</v>
      </c>
    </row>
    <row r="5087" spans="1:14" x14ac:dyDescent="0.25">
      <c r="A5087" s="111" t="s">
        <v>726</v>
      </c>
      <c r="B5087" s="111">
        <f>INDEX(kommuner!C:C,MATCH(_xlfn.NUMBERVALUE(A5087),kommuner!B:B,0))</f>
        <v>3822</v>
      </c>
      <c r="C5087" s="111" t="s">
        <v>127</v>
      </c>
      <c r="D5087" s="111" t="s">
        <v>127</v>
      </c>
      <c r="E5087" s="111" t="s">
        <v>123</v>
      </c>
      <c r="F5087" s="111" t="s">
        <v>185</v>
      </c>
      <c r="G5087" s="111" t="s">
        <v>167</v>
      </c>
      <c r="H5087" s="111" t="s">
        <v>185</v>
      </c>
      <c r="I5087" s="111" t="s">
        <v>167</v>
      </c>
      <c r="J5087" t="str">
        <f t="shared" si="158"/>
        <v>3822SkogOrganisk jordLauvskogImpediment</v>
      </c>
      <c r="K5087" s="111">
        <v>0.35000626494250675</v>
      </c>
      <c r="L5087" s="111">
        <v>0.92784825435236762</v>
      </c>
      <c r="M5087" s="111">
        <v>0.46510463492953991</v>
      </c>
      <c r="N5087" s="112">
        <f t="shared" si="159"/>
        <v>1.7429591542244141</v>
      </c>
    </row>
    <row r="5088" spans="1:14" x14ac:dyDescent="0.25">
      <c r="A5088" s="111" t="s">
        <v>726</v>
      </c>
      <c r="B5088" s="111">
        <f>INDEX(kommuner!C:C,MATCH(_xlfn.NUMBERVALUE(A5088),kommuner!B:B,0))</f>
        <v>3822</v>
      </c>
      <c r="C5088" s="111" t="s">
        <v>127</v>
      </c>
      <c r="D5088" s="111" t="s">
        <v>127</v>
      </c>
      <c r="E5088" s="111" t="s">
        <v>123</v>
      </c>
      <c r="F5088" s="111" t="s">
        <v>185</v>
      </c>
      <c r="G5088" s="111" t="s">
        <v>190</v>
      </c>
      <c r="H5088" s="111" t="s">
        <v>185</v>
      </c>
      <c r="I5088" s="111" t="s">
        <v>190</v>
      </c>
      <c r="J5088" t="str">
        <f t="shared" si="158"/>
        <v>3822SkogOrganisk jordLauvskogLav</v>
      </c>
      <c r="K5088" s="111">
        <v>1.1144075558526714</v>
      </c>
      <c r="L5088" s="111">
        <v>0.92784825435236762</v>
      </c>
      <c r="M5088" s="111">
        <v>0.46510463492953991</v>
      </c>
      <c r="N5088" s="112">
        <f t="shared" si="159"/>
        <v>2.5073604451345788</v>
      </c>
    </row>
    <row r="5089" spans="1:14" x14ac:dyDescent="0.25">
      <c r="A5089" s="111" t="s">
        <v>726</v>
      </c>
      <c r="B5089" s="111">
        <f>INDEX(kommuner!C:C,MATCH(_xlfn.NUMBERVALUE(A5089),kommuner!B:B,0))</f>
        <v>3822</v>
      </c>
      <c r="C5089" s="111" t="s">
        <v>127</v>
      </c>
      <c r="D5089" s="111" t="s">
        <v>127</v>
      </c>
      <c r="E5089" s="111" t="s">
        <v>123</v>
      </c>
      <c r="F5089" s="111" t="s">
        <v>185</v>
      </c>
      <c r="G5089" s="111" t="s">
        <v>173</v>
      </c>
      <c r="H5089" s="111" t="s">
        <v>185</v>
      </c>
      <c r="I5089" s="111" t="s">
        <v>173</v>
      </c>
      <c r="J5089" t="str">
        <f t="shared" si="158"/>
        <v>3822SkogOrganisk jordLauvskogMiddels</v>
      </c>
      <c r="K5089" s="111">
        <v>-0.62664468270982987</v>
      </c>
      <c r="L5089" s="111">
        <v>0.92784825435236762</v>
      </c>
      <c r="M5089" s="111">
        <v>0.46510463492953991</v>
      </c>
      <c r="N5089" s="112">
        <f t="shared" si="159"/>
        <v>0.76630820657207765</v>
      </c>
    </row>
    <row r="5090" spans="1:14" x14ac:dyDescent="0.25">
      <c r="A5090" s="111" t="s">
        <v>726</v>
      </c>
      <c r="B5090" s="111">
        <f>INDEX(kommuner!C:C,MATCH(_xlfn.NUMBERVALUE(A5090),kommuner!B:B,0))</f>
        <v>3822</v>
      </c>
      <c r="C5090" s="111" t="s">
        <v>127</v>
      </c>
      <c r="D5090" s="111" t="s">
        <v>127</v>
      </c>
      <c r="E5090" s="111" t="s">
        <v>123</v>
      </c>
      <c r="F5090" s="111" t="s">
        <v>185</v>
      </c>
      <c r="G5090" s="111" t="s">
        <v>186</v>
      </c>
      <c r="H5090" s="111" t="s">
        <v>185</v>
      </c>
      <c r="I5090" s="111" t="s">
        <v>186</v>
      </c>
      <c r="J5090" t="str">
        <f t="shared" si="158"/>
        <v>3822SkogOrganisk jordLauvskogSærs høy</v>
      </c>
      <c r="K5090" s="111">
        <v>-1.8997279926091779</v>
      </c>
      <c r="L5090" s="111">
        <v>0.92784825435236762</v>
      </c>
      <c r="M5090" s="111">
        <v>0.46510463492953991</v>
      </c>
      <c r="N5090" s="112">
        <f t="shared" si="159"/>
        <v>-0.50677510332727038</v>
      </c>
    </row>
    <row r="5091" spans="1:14" x14ac:dyDescent="0.25">
      <c r="A5091" s="111" t="s">
        <v>726</v>
      </c>
      <c r="B5091" s="111">
        <f>INDEX(kommuner!C:C,MATCH(_xlfn.NUMBERVALUE(A5091),kommuner!B:B,0))</f>
        <v>3822</v>
      </c>
      <c r="C5091" s="111" t="s">
        <v>83</v>
      </c>
      <c r="D5091" s="111" t="s">
        <v>83</v>
      </c>
      <c r="E5091" s="111" t="s">
        <v>126</v>
      </c>
      <c r="F5091" s="111" t="s">
        <v>139</v>
      </c>
      <c r="G5091" s="111" t="s">
        <v>139</v>
      </c>
      <c r="H5091" s="111" t="s">
        <v>139</v>
      </c>
      <c r="I5091" s="111" t="s">
        <v>139</v>
      </c>
      <c r="J5091" t="str">
        <f t="shared" si="158"/>
        <v>3822Utbygd arealMineraljord</v>
      </c>
      <c r="K5091" s="111">
        <v>0.42279414509845159</v>
      </c>
      <c r="L5091" s="111">
        <v>0</v>
      </c>
      <c r="M5091" s="111">
        <v>1.303047089454229E-2</v>
      </c>
      <c r="N5091" s="112">
        <f t="shared" si="159"/>
        <v>0.43582461599299388</v>
      </c>
    </row>
    <row r="5092" spans="1:14" x14ac:dyDescent="0.25">
      <c r="A5092" s="111" t="s">
        <v>726</v>
      </c>
      <c r="B5092" s="111">
        <f>INDEX(kommuner!C:C,MATCH(_xlfn.NUMBERVALUE(A5092),kommuner!B:B,0))</f>
        <v>3822</v>
      </c>
      <c r="C5092" s="111" t="s">
        <v>83</v>
      </c>
      <c r="D5092" s="111" t="s">
        <v>83</v>
      </c>
      <c r="E5092" s="111" t="s">
        <v>123</v>
      </c>
      <c r="F5092" s="111" t="s">
        <v>139</v>
      </c>
      <c r="G5092" s="111" t="s">
        <v>139</v>
      </c>
      <c r="H5092" s="111" t="s">
        <v>139</v>
      </c>
      <c r="I5092" s="111" t="s">
        <v>139</v>
      </c>
      <c r="J5092" t="str">
        <f t="shared" si="158"/>
        <v>3822Utbygd arealOrganisk jord</v>
      </c>
      <c r="K5092" s="111">
        <v>29.011421395201612</v>
      </c>
      <c r="L5092" s="111">
        <v>0</v>
      </c>
      <c r="M5092" s="111">
        <v>1.303047089454229E-2</v>
      </c>
      <c r="N5092" s="112">
        <f t="shared" si="159"/>
        <v>29.024451866096154</v>
      </c>
    </row>
    <row r="5093" spans="1:14" x14ac:dyDescent="0.25">
      <c r="A5093" s="111" t="s">
        <v>726</v>
      </c>
      <c r="B5093" s="111">
        <f>INDEX(kommuner!C:C,MATCH(_xlfn.NUMBERVALUE(A5093),kommuner!B:B,0))</f>
        <v>3822</v>
      </c>
      <c r="C5093" s="111" t="s">
        <v>181</v>
      </c>
      <c r="D5093" s="111" t="s">
        <v>181</v>
      </c>
      <c r="E5093" s="111" t="s">
        <v>123</v>
      </c>
      <c r="F5093" s="111" t="s">
        <v>139</v>
      </c>
      <c r="G5093" s="111" t="s">
        <v>139</v>
      </c>
      <c r="H5093" s="111" t="s">
        <v>139</v>
      </c>
      <c r="I5093" s="111" t="s">
        <v>139</v>
      </c>
      <c r="J5093" t="str">
        <f t="shared" si="158"/>
        <v>3822Vann og myrOrganisk jord</v>
      </c>
      <c r="K5093" s="111">
        <v>-0.31088998224577308</v>
      </c>
      <c r="L5093" s="111">
        <v>0</v>
      </c>
      <c r="M5093" s="111">
        <v>0</v>
      </c>
      <c r="N5093" s="112">
        <f t="shared" si="159"/>
        <v>-0.31088998224577308</v>
      </c>
    </row>
    <row r="5094" spans="1:14" x14ac:dyDescent="0.25">
      <c r="A5094" s="111" t="s">
        <v>727</v>
      </c>
      <c r="B5094" s="111">
        <f>INDEX(kommuner!C:C,MATCH(_xlfn.NUMBERVALUE(A5094),kommuner!B:B,0))</f>
        <v>3823</v>
      </c>
      <c r="C5094" s="111" t="s">
        <v>82</v>
      </c>
      <c r="D5094" s="111" t="s">
        <v>82</v>
      </c>
      <c r="E5094" s="111" t="s">
        <v>126</v>
      </c>
      <c r="F5094" s="111" t="s">
        <v>139</v>
      </c>
      <c r="G5094" s="111" t="s">
        <v>139</v>
      </c>
      <c r="H5094" s="111" t="s">
        <v>139</v>
      </c>
      <c r="I5094" s="111" t="s">
        <v>139</v>
      </c>
      <c r="J5094" t="str">
        <f t="shared" si="158"/>
        <v>3823Annen utmarkMineraljord</v>
      </c>
      <c r="K5094" s="111">
        <v>-0.16852781479621071</v>
      </c>
      <c r="L5094" s="111">
        <v>0</v>
      </c>
      <c r="M5094" s="111">
        <v>0</v>
      </c>
      <c r="N5094" s="112">
        <f t="shared" si="159"/>
        <v>-0.16852781479621071</v>
      </c>
    </row>
    <row r="5095" spans="1:14" x14ac:dyDescent="0.25">
      <c r="A5095" s="111" t="s">
        <v>727</v>
      </c>
      <c r="B5095" s="111">
        <f>INDEX(kommuner!C:C,MATCH(_xlfn.NUMBERVALUE(A5095),kommuner!B:B,0))</f>
        <v>3823</v>
      </c>
      <c r="C5095" s="111" t="s">
        <v>121</v>
      </c>
      <c r="D5095" s="111" t="s">
        <v>121</v>
      </c>
      <c r="E5095" s="111" t="s">
        <v>126</v>
      </c>
      <c r="F5095" s="111" t="s">
        <v>139</v>
      </c>
      <c r="G5095" s="111" t="s">
        <v>139</v>
      </c>
      <c r="H5095" s="111" t="s">
        <v>139</v>
      </c>
      <c r="I5095" s="111" t="s">
        <v>139</v>
      </c>
      <c r="J5095" t="str">
        <f t="shared" si="158"/>
        <v>3823BeiteMineraljord</v>
      </c>
      <c r="K5095" s="111">
        <v>-0.43305842942580308</v>
      </c>
      <c r="L5095" s="111">
        <v>0</v>
      </c>
      <c r="M5095" s="111">
        <v>1.2448711246839999E-7</v>
      </c>
      <c r="N5095" s="112">
        <f t="shared" si="159"/>
        <v>-0.43305830493869063</v>
      </c>
    </row>
    <row r="5096" spans="1:14" x14ac:dyDescent="0.25">
      <c r="A5096" s="111" t="s">
        <v>727</v>
      </c>
      <c r="B5096" s="111">
        <f>INDEX(kommuner!C:C,MATCH(_xlfn.NUMBERVALUE(A5096),kommuner!B:B,0))</f>
        <v>3823</v>
      </c>
      <c r="C5096" s="111" t="s">
        <v>121</v>
      </c>
      <c r="D5096" s="111" t="s">
        <v>121</v>
      </c>
      <c r="E5096" s="111" t="s">
        <v>123</v>
      </c>
      <c r="F5096" s="111" t="s">
        <v>139</v>
      </c>
      <c r="G5096" s="111" t="s">
        <v>139</v>
      </c>
      <c r="H5096" s="111" t="s">
        <v>139</v>
      </c>
      <c r="I5096" s="111" t="s">
        <v>139</v>
      </c>
      <c r="J5096" t="str">
        <f t="shared" si="158"/>
        <v>3823BeiteOrganisk jord</v>
      </c>
      <c r="K5096" s="111">
        <v>12.077525935985037</v>
      </c>
      <c r="L5096" s="111">
        <v>1.6412500000000001</v>
      </c>
      <c r="M5096" s="111">
        <v>0</v>
      </c>
      <c r="N5096" s="112">
        <f t="shared" si="159"/>
        <v>13.718775935985036</v>
      </c>
    </row>
    <row r="5097" spans="1:14" x14ac:dyDescent="0.25">
      <c r="A5097" s="111" t="s">
        <v>727</v>
      </c>
      <c r="B5097" s="111">
        <f>INDEX(kommuner!C:C,MATCH(_xlfn.NUMBERVALUE(A5097),kommuner!B:B,0))</f>
        <v>3823</v>
      </c>
      <c r="C5097" s="111" t="s">
        <v>84</v>
      </c>
      <c r="D5097" s="111" t="s">
        <v>84</v>
      </c>
      <c r="E5097" s="111" t="s">
        <v>126</v>
      </c>
      <c r="F5097" s="111" t="s">
        <v>139</v>
      </c>
      <c r="G5097" s="111" t="s">
        <v>139</v>
      </c>
      <c r="H5097" s="111" t="s">
        <v>139</v>
      </c>
      <c r="I5097" s="111" t="s">
        <v>139</v>
      </c>
      <c r="J5097" t="str">
        <f t="shared" si="158"/>
        <v>3823Dyrket markMineraljord</v>
      </c>
      <c r="K5097" s="111">
        <v>-7.6883180048458705E-2</v>
      </c>
      <c r="L5097" s="111">
        <v>0</v>
      </c>
      <c r="M5097" s="111">
        <v>0</v>
      </c>
      <c r="N5097" s="112">
        <f t="shared" si="159"/>
        <v>-7.6883180048458705E-2</v>
      </c>
    </row>
    <row r="5098" spans="1:14" x14ac:dyDescent="0.25">
      <c r="A5098" s="111" t="s">
        <v>727</v>
      </c>
      <c r="B5098" s="111">
        <f>INDEX(kommuner!C:C,MATCH(_xlfn.NUMBERVALUE(A5098),kommuner!B:B,0))</f>
        <v>3823</v>
      </c>
      <c r="C5098" s="111" t="s">
        <v>84</v>
      </c>
      <c r="D5098" s="111" t="s">
        <v>84</v>
      </c>
      <c r="E5098" s="111" t="s">
        <v>123</v>
      </c>
      <c r="F5098" s="111" t="s">
        <v>139</v>
      </c>
      <c r="G5098" s="111" t="s">
        <v>139</v>
      </c>
      <c r="H5098" s="111" t="s">
        <v>139</v>
      </c>
      <c r="I5098" s="111" t="s">
        <v>139</v>
      </c>
      <c r="J5098" t="str">
        <f t="shared" si="158"/>
        <v>3823Dyrket markOrganisk jord</v>
      </c>
      <c r="K5098" s="111">
        <v>28.726149366675592</v>
      </c>
      <c r="L5098" s="111">
        <v>1.45625</v>
      </c>
      <c r="M5098" s="111">
        <v>0</v>
      </c>
      <c r="N5098" s="112">
        <f t="shared" si="159"/>
        <v>30.182399366675593</v>
      </c>
    </row>
    <row r="5099" spans="1:14" x14ac:dyDescent="0.25">
      <c r="A5099" s="111" t="s">
        <v>727</v>
      </c>
      <c r="B5099" s="111">
        <f>INDEX(kommuner!C:C,MATCH(_xlfn.NUMBERVALUE(A5099),kommuner!B:B,0))</f>
        <v>3823</v>
      </c>
      <c r="C5099" s="111" t="s">
        <v>127</v>
      </c>
      <c r="D5099" s="111" t="s">
        <v>127</v>
      </c>
      <c r="E5099" s="111" t="s">
        <v>126</v>
      </c>
      <c r="F5099" s="111" t="s">
        <v>172</v>
      </c>
      <c r="G5099" s="111" t="s">
        <v>180</v>
      </c>
      <c r="H5099" s="111" t="s">
        <v>172</v>
      </c>
      <c r="I5099" s="111" t="s">
        <v>180</v>
      </c>
      <c r="J5099" t="str">
        <f t="shared" si="158"/>
        <v>3823SkogMineraljordBarskogHøy</v>
      </c>
      <c r="K5099" s="111">
        <v>-4.2610596243420318</v>
      </c>
      <c r="L5099" s="111">
        <v>0.85306406685236758</v>
      </c>
      <c r="M5099" s="111">
        <v>6.4056614999681585E-2</v>
      </c>
      <c r="N5099" s="112">
        <f t="shared" si="159"/>
        <v>-3.3439389424899826</v>
      </c>
    </row>
    <row r="5100" spans="1:14" x14ac:dyDescent="0.25">
      <c r="A5100" s="111" t="s">
        <v>727</v>
      </c>
      <c r="B5100" s="111">
        <f>INDEX(kommuner!C:C,MATCH(_xlfn.NUMBERVALUE(A5100),kommuner!B:B,0))</f>
        <v>3823</v>
      </c>
      <c r="C5100" s="111" t="s">
        <v>127</v>
      </c>
      <c r="D5100" s="111" t="s">
        <v>127</v>
      </c>
      <c r="E5100" s="111" t="s">
        <v>126</v>
      </c>
      <c r="F5100" s="111" t="s">
        <v>172</v>
      </c>
      <c r="G5100" s="111" t="s">
        <v>167</v>
      </c>
      <c r="H5100" s="111" t="s">
        <v>172</v>
      </c>
      <c r="I5100" s="111" t="s">
        <v>167</v>
      </c>
      <c r="J5100" t="str">
        <f t="shared" si="158"/>
        <v>3823SkogMineraljordBarskogImpediment</v>
      </c>
      <c r="K5100" s="111">
        <v>-1.5740166960016819</v>
      </c>
      <c r="L5100" s="111">
        <v>0.85306406685236758</v>
      </c>
      <c r="M5100" s="111">
        <v>6.3979989500968365E-2</v>
      </c>
      <c r="N5100" s="112">
        <f t="shared" si="159"/>
        <v>-0.65697263964834596</v>
      </c>
    </row>
    <row r="5101" spans="1:14" x14ac:dyDescent="0.25">
      <c r="A5101" s="111" t="s">
        <v>727</v>
      </c>
      <c r="B5101" s="111">
        <f>INDEX(kommuner!C:C,MATCH(_xlfn.NUMBERVALUE(A5101),kommuner!B:B,0))</f>
        <v>3823</v>
      </c>
      <c r="C5101" s="111" t="s">
        <v>127</v>
      </c>
      <c r="D5101" s="111" t="s">
        <v>127</v>
      </c>
      <c r="E5101" s="111" t="s">
        <v>126</v>
      </c>
      <c r="F5101" s="111" t="s">
        <v>172</v>
      </c>
      <c r="G5101" s="111" t="s">
        <v>190</v>
      </c>
      <c r="H5101" s="111" t="s">
        <v>172</v>
      </c>
      <c r="I5101" s="111" t="s">
        <v>190</v>
      </c>
      <c r="J5101" t="str">
        <f t="shared" si="158"/>
        <v>3823SkogMineraljordBarskogLav</v>
      </c>
      <c r="K5101" s="111">
        <v>-2.1094741240186856</v>
      </c>
      <c r="L5101" s="111">
        <v>0.85306406685236758</v>
      </c>
      <c r="M5101" s="111">
        <v>6.3979989500968365E-2</v>
      </c>
      <c r="N5101" s="112">
        <f t="shared" si="159"/>
        <v>-1.1924300676653499</v>
      </c>
    </row>
    <row r="5102" spans="1:14" x14ac:dyDescent="0.25">
      <c r="A5102" s="111" t="s">
        <v>727</v>
      </c>
      <c r="B5102" s="111">
        <f>INDEX(kommuner!C:C,MATCH(_xlfn.NUMBERVALUE(A5102),kommuner!B:B,0))</f>
        <v>3823</v>
      </c>
      <c r="C5102" s="111" t="s">
        <v>127</v>
      </c>
      <c r="D5102" s="111" t="s">
        <v>127</v>
      </c>
      <c r="E5102" s="111" t="s">
        <v>126</v>
      </c>
      <c r="F5102" s="111" t="s">
        <v>172</v>
      </c>
      <c r="G5102" s="111" t="s">
        <v>173</v>
      </c>
      <c r="H5102" s="111" t="s">
        <v>172</v>
      </c>
      <c r="I5102" s="111" t="s">
        <v>173</v>
      </c>
      <c r="J5102" t="str">
        <f t="shared" si="158"/>
        <v>3823SkogMineraljordBarskogMiddels</v>
      </c>
      <c r="K5102" s="111">
        <v>-2.8820985952554645</v>
      </c>
      <c r="L5102" s="111">
        <v>0.85306406685236758</v>
      </c>
      <c r="M5102" s="111">
        <v>6.4056614999681585E-2</v>
      </c>
      <c r="N5102" s="112">
        <f t="shared" si="159"/>
        <v>-1.9649779134034155</v>
      </c>
    </row>
    <row r="5103" spans="1:14" x14ac:dyDescent="0.25">
      <c r="A5103" s="111" t="s">
        <v>727</v>
      </c>
      <c r="B5103" s="111">
        <f>INDEX(kommuner!C:C,MATCH(_xlfn.NUMBERVALUE(A5103),kommuner!B:B,0))</f>
        <v>3823</v>
      </c>
      <c r="C5103" s="111" t="s">
        <v>127</v>
      </c>
      <c r="D5103" s="111" t="s">
        <v>127</v>
      </c>
      <c r="E5103" s="111" t="s">
        <v>126</v>
      </c>
      <c r="F5103" s="111" t="s">
        <v>172</v>
      </c>
      <c r="G5103" s="111" t="s">
        <v>186</v>
      </c>
      <c r="H5103" s="111" t="s">
        <v>172</v>
      </c>
      <c r="I5103" s="111" t="s">
        <v>186</v>
      </c>
      <c r="J5103" t="str">
        <f t="shared" si="158"/>
        <v>3823SkogMineraljordBarskogSærs høy</v>
      </c>
      <c r="K5103" s="111">
        <v>0.12072674540874306</v>
      </c>
      <c r="L5103" s="111">
        <v>0.85306406685236758</v>
      </c>
      <c r="M5103" s="111">
        <v>6.4056614999681585E-2</v>
      </c>
      <c r="N5103" s="112">
        <f t="shared" si="159"/>
        <v>1.0378474272607923</v>
      </c>
    </row>
    <row r="5104" spans="1:14" x14ac:dyDescent="0.25">
      <c r="A5104" s="111" t="s">
        <v>727</v>
      </c>
      <c r="B5104" s="111">
        <f>INDEX(kommuner!C:C,MATCH(_xlfn.NUMBERVALUE(A5104),kommuner!B:B,0))</f>
        <v>3823</v>
      </c>
      <c r="C5104" s="111" t="s">
        <v>127</v>
      </c>
      <c r="D5104" s="111" t="s">
        <v>127</v>
      </c>
      <c r="E5104" s="111" t="s">
        <v>126</v>
      </c>
      <c r="F5104" s="111" t="s">
        <v>179</v>
      </c>
      <c r="G5104" s="111" t="s">
        <v>180</v>
      </c>
      <c r="H5104" s="111" t="s">
        <v>179</v>
      </c>
      <c r="I5104" s="111" t="s">
        <v>180</v>
      </c>
      <c r="J5104" t="str">
        <f t="shared" si="158"/>
        <v>3823SkogMineraljordBlandingsskogHøy</v>
      </c>
      <c r="K5104" s="111">
        <v>-8.5703651807373102</v>
      </c>
      <c r="L5104" s="111">
        <v>0.85306406685236758</v>
      </c>
      <c r="M5104" s="111">
        <v>6.3979989500968365E-2</v>
      </c>
      <c r="N5104" s="112">
        <f t="shared" si="159"/>
        <v>-7.6533211243839743</v>
      </c>
    </row>
    <row r="5105" spans="1:14" x14ac:dyDescent="0.25">
      <c r="A5105" s="111" t="s">
        <v>727</v>
      </c>
      <c r="B5105" s="111">
        <f>INDEX(kommuner!C:C,MATCH(_xlfn.NUMBERVALUE(A5105),kommuner!B:B,0))</f>
        <v>3823</v>
      </c>
      <c r="C5105" s="111" t="s">
        <v>127</v>
      </c>
      <c r="D5105" s="111" t="s">
        <v>127</v>
      </c>
      <c r="E5105" s="111" t="s">
        <v>126</v>
      </c>
      <c r="F5105" s="111" t="s">
        <v>179</v>
      </c>
      <c r="G5105" s="111" t="s">
        <v>167</v>
      </c>
      <c r="H5105" s="111" t="s">
        <v>179</v>
      </c>
      <c r="I5105" s="111" t="s">
        <v>167</v>
      </c>
      <c r="J5105" t="str">
        <f t="shared" si="158"/>
        <v>3823SkogMineraljordBlandingsskogImpediment</v>
      </c>
      <c r="K5105" s="111">
        <v>-2.0950685747655116</v>
      </c>
      <c r="L5105" s="111">
        <v>0.85306406685236758</v>
      </c>
      <c r="M5105" s="111">
        <v>6.3979989500968365E-2</v>
      </c>
      <c r="N5105" s="112">
        <f t="shared" si="159"/>
        <v>-1.1780245184121758</v>
      </c>
    </row>
    <row r="5106" spans="1:14" x14ac:dyDescent="0.25">
      <c r="A5106" s="111" t="s">
        <v>727</v>
      </c>
      <c r="B5106" s="111">
        <f>INDEX(kommuner!C:C,MATCH(_xlfn.NUMBERVALUE(A5106),kommuner!B:B,0))</f>
        <v>3823</v>
      </c>
      <c r="C5106" s="111" t="s">
        <v>127</v>
      </c>
      <c r="D5106" s="111" t="s">
        <v>127</v>
      </c>
      <c r="E5106" s="111" t="s">
        <v>126</v>
      </c>
      <c r="F5106" s="111" t="s">
        <v>179</v>
      </c>
      <c r="G5106" s="111" t="s">
        <v>190</v>
      </c>
      <c r="H5106" s="111" t="s">
        <v>179</v>
      </c>
      <c r="I5106" s="111" t="s">
        <v>190</v>
      </c>
      <c r="J5106" t="str">
        <f t="shared" si="158"/>
        <v>3823SkogMineraljordBlandingsskogLav</v>
      </c>
      <c r="K5106" s="111">
        <v>-3.814060654162915</v>
      </c>
      <c r="L5106" s="111">
        <v>0.85306406685236758</v>
      </c>
      <c r="M5106" s="111">
        <v>6.3979989500968365E-2</v>
      </c>
      <c r="N5106" s="112">
        <f t="shared" si="159"/>
        <v>-2.897016597809579</v>
      </c>
    </row>
    <row r="5107" spans="1:14" x14ac:dyDescent="0.25">
      <c r="A5107" s="111" t="s">
        <v>727</v>
      </c>
      <c r="B5107" s="111">
        <f>INDEX(kommuner!C:C,MATCH(_xlfn.NUMBERVALUE(A5107),kommuner!B:B,0))</f>
        <v>3823</v>
      </c>
      <c r="C5107" s="111" t="s">
        <v>127</v>
      </c>
      <c r="D5107" s="111" t="s">
        <v>127</v>
      </c>
      <c r="E5107" s="111" t="s">
        <v>126</v>
      </c>
      <c r="F5107" s="111" t="s">
        <v>179</v>
      </c>
      <c r="G5107" s="111" t="s">
        <v>173</v>
      </c>
      <c r="H5107" s="111" t="s">
        <v>179</v>
      </c>
      <c r="I5107" s="111" t="s">
        <v>173</v>
      </c>
      <c r="J5107" t="str">
        <f t="shared" si="158"/>
        <v>3823SkogMineraljordBlandingsskogMiddels</v>
      </c>
      <c r="K5107" s="111">
        <v>-4.5623521854183373</v>
      </c>
      <c r="L5107" s="111">
        <v>0.85306406685236758</v>
      </c>
      <c r="M5107" s="111">
        <v>6.3979989500968365E-2</v>
      </c>
      <c r="N5107" s="112">
        <f t="shared" si="159"/>
        <v>-3.6453081290650013</v>
      </c>
    </row>
    <row r="5108" spans="1:14" x14ac:dyDescent="0.25">
      <c r="A5108" s="111" t="s">
        <v>727</v>
      </c>
      <c r="B5108" s="111">
        <f>INDEX(kommuner!C:C,MATCH(_xlfn.NUMBERVALUE(A5108),kommuner!B:B,0))</f>
        <v>3823</v>
      </c>
      <c r="C5108" s="111" t="s">
        <v>127</v>
      </c>
      <c r="D5108" s="111" t="s">
        <v>127</v>
      </c>
      <c r="E5108" s="111" t="s">
        <v>126</v>
      </c>
      <c r="F5108" s="111" t="s">
        <v>179</v>
      </c>
      <c r="G5108" s="111" t="s">
        <v>186</v>
      </c>
      <c r="H5108" s="111" t="s">
        <v>179</v>
      </c>
      <c r="I5108" s="111" t="s">
        <v>186</v>
      </c>
      <c r="J5108" t="str">
        <f t="shared" si="158"/>
        <v>3823SkogMineraljordBlandingsskogSærs høy</v>
      </c>
      <c r="K5108" s="111">
        <v>-2.9395925245326562</v>
      </c>
      <c r="L5108" s="111">
        <v>0.85306406685236758</v>
      </c>
      <c r="M5108" s="111">
        <v>6.3979989500968365E-2</v>
      </c>
      <c r="N5108" s="112">
        <f t="shared" si="159"/>
        <v>-2.0225484681793202</v>
      </c>
    </row>
    <row r="5109" spans="1:14" x14ac:dyDescent="0.25">
      <c r="A5109" s="111" t="s">
        <v>727</v>
      </c>
      <c r="B5109" s="111">
        <f>INDEX(kommuner!C:C,MATCH(_xlfn.NUMBERVALUE(A5109),kommuner!B:B,0))</f>
        <v>3823</v>
      </c>
      <c r="C5109" s="111" t="s">
        <v>127</v>
      </c>
      <c r="D5109" s="111" t="s">
        <v>127</v>
      </c>
      <c r="E5109" s="111" t="s">
        <v>126</v>
      </c>
      <c r="F5109" s="111" t="s">
        <v>185</v>
      </c>
      <c r="G5109" s="111" t="s">
        <v>180</v>
      </c>
      <c r="H5109" s="111" t="s">
        <v>185</v>
      </c>
      <c r="I5109" s="111" t="s">
        <v>180</v>
      </c>
      <c r="J5109" t="str">
        <f t="shared" si="158"/>
        <v>3823SkogMineraljordLauvskogHøy</v>
      </c>
      <c r="K5109" s="111">
        <v>-3.6072016095960531</v>
      </c>
      <c r="L5109" s="111">
        <v>0.85306406685236758</v>
      </c>
      <c r="M5109" s="111">
        <v>6.3979989500968365E-2</v>
      </c>
      <c r="N5109" s="112">
        <f t="shared" si="159"/>
        <v>-2.6901575532427171</v>
      </c>
    </row>
    <row r="5110" spans="1:14" x14ac:dyDescent="0.25">
      <c r="A5110" s="111" t="s">
        <v>727</v>
      </c>
      <c r="B5110" s="111">
        <f>INDEX(kommuner!C:C,MATCH(_xlfn.NUMBERVALUE(A5110),kommuner!B:B,0))</f>
        <v>3823</v>
      </c>
      <c r="C5110" s="111" t="s">
        <v>127</v>
      </c>
      <c r="D5110" s="111" t="s">
        <v>127</v>
      </c>
      <c r="E5110" s="111" t="s">
        <v>126</v>
      </c>
      <c r="F5110" s="111" t="s">
        <v>185</v>
      </c>
      <c r="G5110" s="111" t="s">
        <v>167</v>
      </c>
      <c r="H5110" s="111" t="s">
        <v>185</v>
      </c>
      <c r="I5110" s="111" t="s">
        <v>167</v>
      </c>
      <c r="J5110" t="str">
        <f t="shared" si="158"/>
        <v>3823SkogMineraljordLauvskogImpediment</v>
      </c>
      <c r="K5110" s="111">
        <v>-1.1043030228661443</v>
      </c>
      <c r="L5110" s="111">
        <v>0.85306406685236758</v>
      </c>
      <c r="M5110" s="111">
        <v>6.3979989500968365E-2</v>
      </c>
      <c r="N5110" s="112">
        <f t="shared" si="159"/>
        <v>-0.18725896651280841</v>
      </c>
    </row>
    <row r="5111" spans="1:14" x14ac:dyDescent="0.25">
      <c r="A5111" s="111" t="s">
        <v>727</v>
      </c>
      <c r="B5111" s="111">
        <f>INDEX(kommuner!C:C,MATCH(_xlfn.NUMBERVALUE(A5111),kommuner!B:B,0))</f>
        <v>3823</v>
      </c>
      <c r="C5111" s="111" t="s">
        <v>127</v>
      </c>
      <c r="D5111" s="111" t="s">
        <v>127</v>
      </c>
      <c r="E5111" s="111" t="s">
        <v>126</v>
      </c>
      <c r="F5111" s="111" t="s">
        <v>185</v>
      </c>
      <c r="G5111" s="111" t="s">
        <v>190</v>
      </c>
      <c r="H5111" s="111" t="s">
        <v>185</v>
      </c>
      <c r="I5111" s="111" t="s">
        <v>190</v>
      </c>
      <c r="J5111" t="str">
        <f t="shared" si="158"/>
        <v>3823SkogMineraljordLauvskogLav</v>
      </c>
      <c r="K5111" s="111">
        <v>-8.9748170935426599E-2</v>
      </c>
      <c r="L5111" s="111">
        <v>0.85306406685236758</v>
      </c>
      <c r="M5111" s="111">
        <v>6.3979989500968365E-2</v>
      </c>
      <c r="N5111" s="112">
        <f t="shared" si="159"/>
        <v>0.82729588541790933</v>
      </c>
    </row>
    <row r="5112" spans="1:14" x14ac:dyDescent="0.25">
      <c r="A5112" s="111" t="s">
        <v>727</v>
      </c>
      <c r="B5112" s="111">
        <f>INDEX(kommuner!C:C,MATCH(_xlfn.NUMBERVALUE(A5112),kommuner!B:B,0))</f>
        <v>3823</v>
      </c>
      <c r="C5112" s="111" t="s">
        <v>127</v>
      </c>
      <c r="D5112" s="111" t="s">
        <v>127</v>
      </c>
      <c r="E5112" s="111" t="s">
        <v>126</v>
      </c>
      <c r="F5112" s="111" t="s">
        <v>185</v>
      </c>
      <c r="G5112" s="111" t="s">
        <v>173</v>
      </c>
      <c r="H5112" s="111" t="s">
        <v>185</v>
      </c>
      <c r="I5112" s="111" t="s">
        <v>173</v>
      </c>
      <c r="J5112" t="str">
        <f t="shared" si="158"/>
        <v>3823SkogMineraljordLauvskogMiddels</v>
      </c>
      <c r="K5112" s="111">
        <v>-2.4151390344437029</v>
      </c>
      <c r="L5112" s="111">
        <v>0.85306406685236758</v>
      </c>
      <c r="M5112" s="111">
        <v>6.3979989500968365E-2</v>
      </c>
      <c r="N5112" s="112">
        <f t="shared" si="159"/>
        <v>-1.4980949780903672</v>
      </c>
    </row>
    <row r="5113" spans="1:14" x14ac:dyDescent="0.25">
      <c r="A5113" s="111" t="s">
        <v>727</v>
      </c>
      <c r="B5113" s="111">
        <f>INDEX(kommuner!C:C,MATCH(_xlfn.NUMBERVALUE(A5113),kommuner!B:B,0))</f>
        <v>3823</v>
      </c>
      <c r="C5113" s="111" t="s">
        <v>127</v>
      </c>
      <c r="D5113" s="111" t="s">
        <v>127</v>
      </c>
      <c r="E5113" s="111" t="s">
        <v>126</v>
      </c>
      <c r="F5113" s="111" t="s">
        <v>185</v>
      </c>
      <c r="G5113" s="111" t="s">
        <v>186</v>
      </c>
      <c r="H5113" s="111" t="s">
        <v>185</v>
      </c>
      <c r="I5113" s="111" t="s">
        <v>186</v>
      </c>
      <c r="J5113" t="str">
        <f t="shared" si="158"/>
        <v>3823SkogMineraljordLauvskogSærs høy</v>
      </c>
      <c r="K5113" s="111">
        <v>-3.6560473259425113</v>
      </c>
      <c r="L5113" s="111">
        <v>0.85306406685236758</v>
      </c>
      <c r="M5113" s="111">
        <v>6.3979989500968365E-2</v>
      </c>
      <c r="N5113" s="112">
        <f t="shared" si="159"/>
        <v>-2.7390032695891753</v>
      </c>
    </row>
    <row r="5114" spans="1:14" x14ac:dyDescent="0.25">
      <c r="A5114" s="111" t="s">
        <v>727</v>
      </c>
      <c r="B5114" s="111">
        <f>INDEX(kommuner!C:C,MATCH(_xlfn.NUMBERVALUE(A5114),kommuner!B:B,0))</f>
        <v>3823</v>
      </c>
      <c r="C5114" s="111" t="s">
        <v>127</v>
      </c>
      <c r="D5114" s="111" t="s">
        <v>127</v>
      </c>
      <c r="E5114" s="111" t="s">
        <v>123</v>
      </c>
      <c r="F5114" s="111" t="s">
        <v>172</v>
      </c>
      <c r="G5114" s="111" t="s">
        <v>180</v>
      </c>
      <c r="H5114" s="111" t="s">
        <v>172</v>
      </c>
      <c r="I5114" s="111" t="s">
        <v>180</v>
      </c>
      <c r="J5114" t="str">
        <f t="shared" si="158"/>
        <v>3823SkogOrganisk jordBarskogHøy</v>
      </c>
      <c r="K5114" s="111">
        <v>-2.5184559031994138</v>
      </c>
      <c r="L5114" s="111">
        <v>0.92784825435236762</v>
      </c>
      <c r="M5114" s="111">
        <v>0.46518126042825314</v>
      </c>
      <c r="N5114" s="112">
        <f t="shared" si="159"/>
        <v>-1.1254263884187932</v>
      </c>
    </row>
    <row r="5115" spans="1:14" x14ac:dyDescent="0.25">
      <c r="A5115" s="111" t="s">
        <v>727</v>
      </c>
      <c r="B5115" s="111">
        <f>INDEX(kommuner!C:C,MATCH(_xlfn.NUMBERVALUE(A5115),kommuner!B:B,0))</f>
        <v>3823</v>
      </c>
      <c r="C5115" s="111" t="s">
        <v>127</v>
      </c>
      <c r="D5115" s="111" t="s">
        <v>127</v>
      </c>
      <c r="E5115" s="111" t="s">
        <v>123</v>
      </c>
      <c r="F5115" s="111" t="s">
        <v>172</v>
      </c>
      <c r="G5115" s="111" t="s">
        <v>167</v>
      </c>
      <c r="H5115" s="111" t="s">
        <v>172</v>
      </c>
      <c r="I5115" s="111" t="s">
        <v>167</v>
      </c>
      <c r="J5115" t="str">
        <f t="shared" si="158"/>
        <v>3823SkogOrganisk jordBarskogImpediment</v>
      </c>
      <c r="K5115" s="111">
        <v>-0.13011741963904588</v>
      </c>
      <c r="L5115" s="111">
        <v>0.92784825435236762</v>
      </c>
      <c r="M5115" s="111">
        <v>0.46510463492953991</v>
      </c>
      <c r="N5115" s="112">
        <f t="shared" si="159"/>
        <v>1.2628354696428616</v>
      </c>
    </row>
    <row r="5116" spans="1:14" x14ac:dyDescent="0.25">
      <c r="A5116" s="111" t="s">
        <v>727</v>
      </c>
      <c r="B5116" s="111">
        <f>INDEX(kommuner!C:C,MATCH(_xlfn.NUMBERVALUE(A5116),kommuner!B:B,0))</f>
        <v>3823</v>
      </c>
      <c r="C5116" s="111" t="s">
        <v>127</v>
      </c>
      <c r="D5116" s="111" t="s">
        <v>127</v>
      </c>
      <c r="E5116" s="111" t="s">
        <v>123</v>
      </c>
      <c r="F5116" s="111" t="s">
        <v>172</v>
      </c>
      <c r="G5116" s="111" t="s">
        <v>190</v>
      </c>
      <c r="H5116" s="111" t="s">
        <v>172</v>
      </c>
      <c r="I5116" s="111" t="s">
        <v>190</v>
      </c>
      <c r="J5116" t="str">
        <f t="shared" si="158"/>
        <v>3823SkogOrganisk jordBarskogLav</v>
      </c>
      <c r="K5116" s="111">
        <v>-0.50666953101693391</v>
      </c>
      <c r="L5116" s="111">
        <v>0.92784825435236762</v>
      </c>
      <c r="M5116" s="111">
        <v>0.46510463492953991</v>
      </c>
      <c r="N5116" s="112">
        <f t="shared" si="159"/>
        <v>0.88628335826497362</v>
      </c>
    </row>
    <row r="5117" spans="1:14" x14ac:dyDescent="0.25">
      <c r="A5117" s="111" t="s">
        <v>727</v>
      </c>
      <c r="B5117" s="111">
        <f>INDEX(kommuner!C:C,MATCH(_xlfn.NUMBERVALUE(A5117),kommuner!B:B,0))</f>
        <v>3823</v>
      </c>
      <c r="C5117" s="111" t="s">
        <v>127</v>
      </c>
      <c r="D5117" s="111" t="s">
        <v>127</v>
      </c>
      <c r="E5117" s="111" t="s">
        <v>123</v>
      </c>
      <c r="F5117" s="111" t="s">
        <v>172</v>
      </c>
      <c r="G5117" s="111" t="s">
        <v>173</v>
      </c>
      <c r="H5117" s="111" t="s">
        <v>172</v>
      </c>
      <c r="I5117" s="111" t="s">
        <v>173</v>
      </c>
      <c r="J5117" t="str">
        <f t="shared" si="158"/>
        <v>3823SkogOrganisk jordBarskogMiddels</v>
      </c>
      <c r="K5117" s="111">
        <v>-1.5571490961494638</v>
      </c>
      <c r="L5117" s="111">
        <v>0.92784825435236762</v>
      </c>
      <c r="M5117" s="111">
        <v>0.46518126042825314</v>
      </c>
      <c r="N5117" s="112">
        <f t="shared" si="159"/>
        <v>-0.16411958136884308</v>
      </c>
    </row>
    <row r="5118" spans="1:14" x14ac:dyDescent="0.25">
      <c r="A5118" s="111" t="s">
        <v>727</v>
      </c>
      <c r="B5118" s="111">
        <f>INDEX(kommuner!C:C,MATCH(_xlfn.NUMBERVALUE(A5118),kommuner!B:B,0))</f>
        <v>3823</v>
      </c>
      <c r="C5118" s="111" t="s">
        <v>127</v>
      </c>
      <c r="D5118" s="111" t="s">
        <v>127</v>
      </c>
      <c r="E5118" s="111" t="s">
        <v>123</v>
      </c>
      <c r="F5118" s="111" t="s">
        <v>172</v>
      </c>
      <c r="G5118" s="111" t="s">
        <v>186</v>
      </c>
      <c r="H5118" s="111" t="s">
        <v>172</v>
      </c>
      <c r="I5118" s="111" t="s">
        <v>186</v>
      </c>
      <c r="J5118" t="str">
        <f t="shared" si="158"/>
        <v>3823SkogOrganisk jordBarskogSærs høy</v>
      </c>
      <c r="K5118" s="111">
        <v>2.5548655235722699</v>
      </c>
      <c r="L5118" s="111">
        <v>0.92784825435236762</v>
      </c>
      <c r="M5118" s="111">
        <v>0.46518126042825314</v>
      </c>
      <c r="N5118" s="112">
        <f t="shared" si="159"/>
        <v>3.9478950383528906</v>
      </c>
    </row>
    <row r="5119" spans="1:14" x14ac:dyDescent="0.25">
      <c r="A5119" s="111" t="s">
        <v>727</v>
      </c>
      <c r="B5119" s="111">
        <f>INDEX(kommuner!C:C,MATCH(_xlfn.NUMBERVALUE(A5119),kommuner!B:B,0))</f>
        <v>3823</v>
      </c>
      <c r="C5119" s="111" t="s">
        <v>127</v>
      </c>
      <c r="D5119" s="111" t="s">
        <v>127</v>
      </c>
      <c r="E5119" s="111" t="s">
        <v>123</v>
      </c>
      <c r="F5119" s="111" t="s">
        <v>179</v>
      </c>
      <c r="G5119" s="111" t="s">
        <v>180</v>
      </c>
      <c r="H5119" s="111" t="s">
        <v>179</v>
      </c>
      <c r="I5119" s="111" t="s">
        <v>180</v>
      </c>
      <c r="J5119" t="str">
        <f t="shared" si="158"/>
        <v>3823SkogOrganisk jordBlandingsskogHøy</v>
      </c>
      <c r="K5119" s="111">
        <v>-5.5554344456832343</v>
      </c>
      <c r="L5119" s="111">
        <v>0.92784825435236762</v>
      </c>
      <c r="M5119" s="111">
        <v>0.46510463492953991</v>
      </c>
      <c r="N5119" s="112">
        <f t="shared" si="159"/>
        <v>-4.1624815564013264</v>
      </c>
    </row>
    <row r="5120" spans="1:14" x14ac:dyDescent="0.25">
      <c r="A5120" s="111" t="s">
        <v>727</v>
      </c>
      <c r="B5120" s="111">
        <f>INDEX(kommuner!C:C,MATCH(_xlfn.NUMBERVALUE(A5120),kommuner!B:B,0))</f>
        <v>3823</v>
      </c>
      <c r="C5120" s="111" t="s">
        <v>127</v>
      </c>
      <c r="D5120" s="111" t="s">
        <v>127</v>
      </c>
      <c r="E5120" s="111" t="s">
        <v>123</v>
      </c>
      <c r="F5120" s="111" t="s">
        <v>179</v>
      </c>
      <c r="G5120" s="111" t="s">
        <v>167</v>
      </c>
      <c r="H5120" s="111" t="s">
        <v>179</v>
      </c>
      <c r="I5120" s="111" t="s">
        <v>167</v>
      </c>
      <c r="J5120" t="str">
        <f t="shared" si="158"/>
        <v>3823SkogOrganisk jordBlandingsskogImpediment</v>
      </c>
      <c r="K5120" s="111">
        <v>-0.28586344175800005</v>
      </c>
      <c r="L5120" s="111">
        <v>0.92784825435236762</v>
      </c>
      <c r="M5120" s="111">
        <v>0.46510463492953991</v>
      </c>
      <c r="N5120" s="112">
        <f t="shared" si="159"/>
        <v>1.1070894475239075</v>
      </c>
    </row>
    <row r="5121" spans="1:14" x14ac:dyDescent="0.25">
      <c r="A5121" s="111" t="s">
        <v>727</v>
      </c>
      <c r="B5121" s="111">
        <f>INDEX(kommuner!C:C,MATCH(_xlfn.NUMBERVALUE(A5121),kommuner!B:B,0))</f>
        <v>3823</v>
      </c>
      <c r="C5121" s="111" t="s">
        <v>127</v>
      </c>
      <c r="D5121" s="111" t="s">
        <v>127</v>
      </c>
      <c r="E5121" s="111" t="s">
        <v>123</v>
      </c>
      <c r="F5121" s="111" t="s">
        <v>179</v>
      </c>
      <c r="G5121" s="111" t="s">
        <v>190</v>
      </c>
      <c r="H5121" s="111" t="s">
        <v>179</v>
      </c>
      <c r="I5121" s="111" t="s">
        <v>190</v>
      </c>
      <c r="J5121" t="str">
        <f t="shared" si="158"/>
        <v>3823SkogOrganisk jordBlandingsskogLav</v>
      </c>
      <c r="K5121" s="111">
        <v>-1.2347339377887629</v>
      </c>
      <c r="L5121" s="111">
        <v>0.92784825435236762</v>
      </c>
      <c r="M5121" s="111">
        <v>0.46510463492953991</v>
      </c>
      <c r="N5121" s="112">
        <f t="shared" si="159"/>
        <v>0.15821895149314458</v>
      </c>
    </row>
    <row r="5122" spans="1:14" x14ac:dyDescent="0.25">
      <c r="A5122" s="111" t="s">
        <v>727</v>
      </c>
      <c r="B5122" s="111">
        <f>INDEX(kommuner!C:C,MATCH(_xlfn.NUMBERVALUE(A5122),kommuner!B:B,0))</f>
        <v>3823</v>
      </c>
      <c r="C5122" s="111" t="s">
        <v>127</v>
      </c>
      <c r="D5122" s="111" t="s">
        <v>127</v>
      </c>
      <c r="E5122" s="111" t="s">
        <v>123</v>
      </c>
      <c r="F5122" s="111" t="s">
        <v>179</v>
      </c>
      <c r="G5122" s="111" t="s">
        <v>173</v>
      </c>
      <c r="H5122" s="111" t="s">
        <v>179</v>
      </c>
      <c r="I5122" s="111" t="s">
        <v>173</v>
      </c>
      <c r="J5122" t="str">
        <f t="shared" si="158"/>
        <v>3823SkogOrganisk jordBlandingsskogMiddels</v>
      </c>
      <c r="K5122" s="111">
        <v>-2.4239591752717748</v>
      </c>
      <c r="L5122" s="111">
        <v>0.92784825435236762</v>
      </c>
      <c r="M5122" s="111">
        <v>0.46510463492953991</v>
      </c>
      <c r="N5122" s="112">
        <f t="shared" si="159"/>
        <v>-1.0310062859898674</v>
      </c>
    </row>
    <row r="5123" spans="1:14" x14ac:dyDescent="0.25">
      <c r="A5123" s="111" t="s">
        <v>727</v>
      </c>
      <c r="B5123" s="111">
        <f>INDEX(kommuner!C:C,MATCH(_xlfn.NUMBERVALUE(A5123),kommuner!B:B,0))</f>
        <v>3823</v>
      </c>
      <c r="C5123" s="111" t="s">
        <v>127</v>
      </c>
      <c r="D5123" s="111" t="s">
        <v>127</v>
      </c>
      <c r="E5123" s="111" t="s">
        <v>123</v>
      </c>
      <c r="F5123" s="111" t="s">
        <v>179</v>
      </c>
      <c r="G5123" s="111" t="s">
        <v>186</v>
      </c>
      <c r="H5123" s="111" t="s">
        <v>179</v>
      </c>
      <c r="I5123" s="111" t="s">
        <v>186</v>
      </c>
      <c r="J5123" t="str">
        <f t="shared" ref="J5123:J5186" si="160">B5123&amp;C5123&amp;E5123&amp;IF(C5123="Skog",F5123&amp;G5123,"")</f>
        <v>3823SkogOrganisk jordBlandingsskogSærs høy</v>
      </c>
      <c r="K5123" s="111">
        <v>-1.5726115302258048</v>
      </c>
      <c r="L5123" s="111">
        <v>0.92784825435236762</v>
      </c>
      <c r="M5123" s="111">
        <v>0.46510463492953991</v>
      </c>
      <c r="N5123" s="112">
        <f t="shared" ref="N5123:N5186" si="161">SUM(K5123:M5123)</f>
        <v>-0.17965864094389727</v>
      </c>
    </row>
    <row r="5124" spans="1:14" x14ac:dyDescent="0.25">
      <c r="A5124" s="111" t="s">
        <v>727</v>
      </c>
      <c r="B5124" s="111">
        <f>INDEX(kommuner!C:C,MATCH(_xlfn.NUMBERVALUE(A5124),kommuner!B:B,0))</f>
        <v>3823</v>
      </c>
      <c r="C5124" s="111" t="s">
        <v>127</v>
      </c>
      <c r="D5124" s="111" t="s">
        <v>127</v>
      </c>
      <c r="E5124" s="111" t="s">
        <v>123</v>
      </c>
      <c r="F5124" s="111" t="s">
        <v>185</v>
      </c>
      <c r="G5124" s="111" t="s">
        <v>180</v>
      </c>
      <c r="H5124" s="111" t="s">
        <v>185</v>
      </c>
      <c r="I5124" s="111" t="s">
        <v>180</v>
      </c>
      <c r="J5124" t="str">
        <f t="shared" si="160"/>
        <v>3823SkogOrganisk jordLauvskogHøy</v>
      </c>
      <c r="K5124" s="111">
        <v>-1.9913688882377358</v>
      </c>
      <c r="L5124" s="111">
        <v>0.92784825435236762</v>
      </c>
      <c r="M5124" s="111">
        <v>0.46510463492953991</v>
      </c>
      <c r="N5124" s="112">
        <f t="shared" si="161"/>
        <v>-0.59841599895582831</v>
      </c>
    </row>
    <row r="5125" spans="1:14" x14ac:dyDescent="0.25">
      <c r="A5125" s="111" t="s">
        <v>727</v>
      </c>
      <c r="B5125" s="111">
        <f>INDEX(kommuner!C:C,MATCH(_xlfn.NUMBERVALUE(A5125),kommuner!B:B,0))</f>
        <v>3823</v>
      </c>
      <c r="C5125" s="111" t="s">
        <v>127</v>
      </c>
      <c r="D5125" s="111" t="s">
        <v>127</v>
      </c>
      <c r="E5125" s="111" t="s">
        <v>123</v>
      </c>
      <c r="F5125" s="111" t="s">
        <v>185</v>
      </c>
      <c r="G5125" s="111" t="s">
        <v>167</v>
      </c>
      <c r="H5125" s="111" t="s">
        <v>185</v>
      </c>
      <c r="I5125" s="111" t="s">
        <v>167</v>
      </c>
      <c r="J5125" t="str">
        <f t="shared" si="160"/>
        <v>3823SkogOrganisk jordLauvskogImpediment</v>
      </c>
      <c r="K5125" s="111">
        <v>0.35000626494250675</v>
      </c>
      <c r="L5125" s="111">
        <v>0.92784825435236762</v>
      </c>
      <c r="M5125" s="111">
        <v>0.46510463492953991</v>
      </c>
      <c r="N5125" s="112">
        <f t="shared" si="161"/>
        <v>1.7429591542244141</v>
      </c>
    </row>
    <row r="5126" spans="1:14" x14ac:dyDescent="0.25">
      <c r="A5126" s="111" t="s">
        <v>727</v>
      </c>
      <c r="B5126" s="111">
        <f>INDEX(kommuner!C:C,MATCH(_xlfn.NUMBERVALUE(A5126),kommuner!B:B,0))</f>
        <v>3823</v>
      </c>
      <c r="C5126" s="111" t="s">
        <v>127</v>
      </c>
      <c r="D5126" s="111" t="s">
        <v>127</v>
      </c>
      <c r="E5126" s="111" t="s">
        <v>123</v>
      </c>
      <c r="F5126" s="111" t="s">
        <v>185</v>
      </c>
      <c r="G5126" s="111" t="s">
        <v>190</v>
      </c>
      <c r="H5126" s="111" t="s">
        <v>185</v>
      </c>
      <c r="I5126" s="111" t="s">
        <v>190</v>
      </c>
      <c r="J5126" t="str">
        <f t="shared" si="160"/>
        <v>3823SkogOrganisk jordLauvskogLav</v>
      </c>
      <c r="K5126" s="111">
        <v>1.1144075558526714</v>
      </c>
      <c r="L5126" s="111">
        <v>0.92784825435236762</v>
      </c>
      <c r="M5126" s="111">
        <v>0.46510463492953991</v>
      </c>
      <c r="N5126" s="112">
        <f t="shared" si="161"/>
        <v>2.5073604451345788</v>
      </c>
    </row>
    <row r="5127" spans="1:14" x14ac:dyDescent="0.25">
      <c r="A5127" s="111" t="s">
        <v>727</v>
      </c>
      <c r="B5127" s="111">
        <f>INDEX(kommuner!C:C,MATCH(_xlfn.NUMBERVALUE(A5127),kommuner!B:B,0))</f>
        <v>3823</v>
      </c>
      <c r="C5127" s="111" t="s">
        <v>127</v>
      </c>
      <c r="D5127" s="111" t="s">
        <v>127</v>
      </c>
      <c r="E5127" s="111" t="s">
        <v>123</v>
      </c>
      <c r="F5127" s="111" t="s">
        <v>185</v>
      </c>
      <c r="G5127" s="111" t="s">
        <v>173</v>
      </c>
      <c r="H5127" s="111" t="s">
        <v>185</v>
      </c>
      <c r="I5127" s="111" t="s">
        <v>173</v>
      </c>
      <c r="J5127" t="str">
        <f t="shared" si="160"/>
        <v>3823SkogOrganisk jordLauvskogMiddels</v>
      </c>
      <c r="K5127" s="111">
        <v>-0.62664468270982987</v>
      </c>
      <c r="L5127" s="111">
        <v>0.92784825435236762</v>
      </c>
      <c r="M5127" s="111">
        <v>0.46510463492953991</v>
      </c>
      <c r="N5127" s="112">
        <f t="shared" si="161"/>
        <v>0.76630820657207765</v>
      </c>
    </row>
    <row r="5128" spans="1:14" x14ac:dyDescent="0.25">
      <c r="A5128" s="111" t="s">
        <v>727</v>
      </c>
      <c r="B5128" s="111">
        <f>INDEX(kommuner!C:C,MATCH(_xlfn.NUMBERVALUE(A5128),kommuner!B:B,0))</f>
        <v>3823</v>
      </c>
      <c r="C5128" s="111" t="s">
        <v>127</v>
      </c>
      <c r="D5128" s="111" t="s">
        <v>127</v>
      </c>
      <c r="E5128" s="111" t="s">
        <v>123</v>
      </c>
      <c r="F5128" s="111" t="s">
        <v>185</v>
      </c>
      <c r="G5128" s="111" t="s">
        <v>186</v>
      </c>
      <c r="H5128" s="111" t="s">
        <v>185</v>
      </c>
      <c r="I5128" s="111" t="s">
        <v>186</v>
      </c>
      <c r="J5128" t="str">
        <f t="shared" si="160"/>
        <v>3823SkogOrganisk jordLauvskogSærs høy</v>
      </c>
      <c r="K5128" s="111">
        <v>-1.8997279926091779</v>
      </c>
      <c r="L5128" s="111">
        <v>0.92784825435236762</v>
      </c>
      <c r="M5128" s="111">
        <v>0.46510463492953991</v>
      </c>
      <c r="N5128" s="112">
        <f t="shared" si="161"/>
        <v>-0.50677510332727038</v>
      </c>
    </row>
    <row r="5129" spans="1:14" x14ac:dyDescent="0.25">
      <c r="A5129" s="111" t="s">
        <v>727</v>
      </c>
      <c r="B5129" s="111">
        <f>INDEX(kommuner!C:C,MATCH(_xlfn.NUMBERVALUE(A5129),kommuner!B:B,0))</f>
        <v>3823</v>
      </c>
      <c r="C5129" s="111" t="s">
        <v>83</v>
      </c>
      <c r="D5129" s="111" t="s">
        <v>83</v>
      </c>
      <c r="E5129" s="111" t="s">
        <v>126</v>
      </c>
      <c r="F5129" s="111" t="s">
        <v>139</v>
      </c>
      <c r="G5129" s="111" t="s">
        <v>139</v>
      </c>
      <c r="H5129" s="111" t="s">
        <v>139</v>
      </c>
      <c r="I5129" s="111" t="s">
        <v>139</v>
      </c>
      <c r="J5129" t="str">
        <f t="shared" si="160"/>
        <v>3823Utbygd arealMineraljord</v>
      </c>
      <c r="K5129" s="111">
        <v>0.42279414509845159</v>
      </c>
      <c r="L5129" s="111">
        <v>0</v>
      </c>
      <c r="M5129" s="111">
        <v>1.303047089454229E-2</v>
      </c>
      <c r="N5129" s="112">
        <f t="shared" si="161"/>
        <v>0.43582461599299388</v>
      </c>
    </row>
    <row r="5130" spans="1:14" x14ac:dyDescent="0.25">
      <c r="A5130" s="111" t="s">
        <v>727</v>
      </c>
      <c r="B5130" s="111">
        <f>INDEX(kommuner!C:C,MATCH(_xlfn.NUMBERVALUE(A5130),kommuner!B:B,0))</f>
        <v>3823</v>
      </c>
      <c r="C5130" s="111" t="s">
        <v>83</v>
      </c>
      <c r="D5130" s="111" t="s">
        <v>83</v>
      </c>
      <c r="E5130" s="111" t="s">
        <v>123</v>
      </c>
      <c r="F5130" s="111" t="s">
        <v>139</v>
      </c>
      <c r="G5130" s="111" t="s">
        <v>139</v>
      </c>
      <c r="H5130" s="111" t="s">
        <v>139</v>
      </c>
      <c r="I5130" s="111" t="s">
        <v>139</v>
      </c>
      <c r="J5130" t="str">
        <f t="shared" si="160"/>
        <v>3823Utbygd arealOrganisk jord</v>
      </c>
      <c r="K5130" s="111">
        <v>29.011421395201612</v>
      </c>
      <c r="L5130" s="111">
        <v>0</v>
      </c>
      <c r="M5130" s="111">
        <v>1.303047089454229E-2</v>
      </c>
      <c r="N5130" s="112">
        <f t="shared" si="161"/>
        <v>29.024451866096154</v>
      </c>
    </row>
    <row r="5131" spans="1:14" x14ac:dyDescent="0.25">
      <c r="A5131" s="111" t="s">
        <v>727</v>
      </c>
      <c r="B5131" s="111">
        <f>INDEX(kommuner!C:C,MATCH(_xlfn.NUMBERVALUE(A5131),kommuner!B:B,0))</f>
        <v>3823</v>
      </c>
      <c r="C5131" s="111" t="s">
        <v>181</v>
      </c>
      <c r="D5131" s="111" t="s">
        <v>181</v>
      </c>
      <c r="E5131" s="111" t="s">
        <v>123</v>
      </c>
      <c r="F5131" s="111" t="s">
        <v>139</v>
      </c>
      <c r="G5131" s="111" t="s">
        <v>139</v>
      </c>
      <c r="H5131" s="111" t="s">
        <v>139</v>
      </c>
      <c r="I5131" s="111" t="s">
        <v>139</v>
      </c>
      <c r="J5131" t="str">
        <f t="shared" si="160"/>
        <v>3823Vann og myrOrganisk jord</v>
      </c>
      <c r="K5131" s="111">
        <v>-0.31088998224577308</v>
      </c>
      <c r="L5131" s="111">
        <v>0</v>
      </c>
      <c r="M5131" s="111">
        <v>0</v>
      </c>
      <c r="N5131" s="112">
        <f t="shared" si="161"/>
        <v>-0.31088998224577308</v>
      </c>
    </row>
    <row r="5132" spans="1:14" x14ac:dyDescent="0.25">
      <c r="A5132" s="111" t="s">
        <v>728</v>
      </c>
      <c r="B5132" s="111">
        <f>INDEX(kommuner!C:C,MATCH(_xlfn.NUMBERVALUE(A5132),kommuner!B:B,0))</f>
        <v>3824</v>
      </c>
      <c r="C5132" s="111" t="s">
        <v>82</v>
      </c>
      <c r="D5132" s="111" t="s">
        <v>82</v>
      </c>
      <c r="E5132" s="111" t="s">
        <v>126</v>
      </c>
      <c r="F5132" s="111" t="s">
        <v>139</v>
      </c>
      <c r="G5132" s="111" t="s">
        <v>139</v>
      </c>
      <c r="H5132" s="111" t="s">
        <v>139</v>
      </c>
      <c r="I5132" s="111" t="s">
        <v>139</v>
      </c>
      <c r="J5132" t="str">
        <f t="shared" si="160"/>
        <v>3824Annen utmarkMineraljord</v>
      </c>
      <c r="K5132" s="111">
        <v>-0.16852781479621071</v>
      </c>
      <c r="L5132" s="111">
        <v>0</v>
      </c>
      <c r="M5132" s="111">
        <v>0</v>
      </c>
      <c r="N5132" s="112">
        <f t="shared" si="161"/>
        <v>-0.16852781479621071</v>
      </c>
    </row>
    <row r="5133" spans="1:14" x14ac:dyDescent="0.25">
      <c r="A5133" s="111" t="s">
        <v>728</v>
      </c>
      <c r="B5133" s="111">
        <f>INDEX(kommuner!C:C,MATCH(_xlfn.NUMBERVALUE(A5133),kommuner!B:B,0))</f>
        <v>3824</v>
      </c>
      <c r="C5133" s="111" t="s">
        <v>121</v>
      </c>
      <c r="D5133" s="111" t="s">
        <v>121</v>
      </c>
      <c r="E5133" s="111" t="s">
        <v>126</v>
      </c>
      <c r="F5133" s="111" t="s">
        <v>139</v>
      </c>
      <c r="G5133" s="111" t="s">
        <v>139</v>
      </c>
      <c r="H5133" s="111" t="s">
        <v>139</v>
      </c>
      <c r="I5133" s="111" t="s">
        <v>139</v>
      </c>
      <c r="J5133" t="str">
        <f t="shared" si="160"/>
        <v>3824BeiteMineraljord</v>
      </c>
      <c r="K5133" s="111">
        <v>-0.43305842942580308</v>
      </c>
      <c r="L5133" s="111">
        <v>0</v>
      </c>
      <c r="M5133" s="111">
        <v>1.2448711246839999E-7</v>
      </c>
      <c r="N5133" s="112">
        <f t="shared" si="161"/>
        <v>-0.43305830493869063</v>
      </c>
    </row>
    <row r="5134" spans="1:14" x14ac:dyDescent="0.25">
      <c r="A5134" s="111" t="s">
        <v>728</v>
      </c>
      <c r="B5134" s="111">
        <f>INDEX(kommuner!C:C,MATCH(_xlfn.NUMBERVALUE(A5134),kommuner!B:B,0))</f>
        <v>3824</v>
      </c>
      <c r="C5134" s="111" t="s">
        <v>121</v>
      </c>
      <c r="D5134" s="111" t="s">
        <v>121</v>
      </c>
      <c r="E5134" s="111" t="s">
        <v>123</v>
      </c>
      <c r="F5134" s="111" t="s">
        <v>139</v>
      </c>
      <c r="G5134" s="111" t="s">
        <v>139</v>
      </c>
      <c r="H5134" s="111" t="s">
        <v>139</v>
      </c>
      <c r="I5134" s="111" t="s">
        <v>139</v>
      </c>
      <c r="J5134" t="str">
        <f t="shared" si="160"/>
        <v>3824BeiteOrganisk jord</v>
      </c>
      <c r="K5134" s="111">
        <v>12.077525935985037</v>
      </c>
      <c r="L5134" s="111">
        <v>1.6412500000000001</v>
      </c>
      <c r="M5134" s="111">
        <v>0</v>
      </c>
      <c r="N5134" s="112">
        <f t="shared" si="161"/>
        <v>13.718775935985036</v>
      </c>
    </row>
    <row r="5135" spans="1:14" x14ac:dyDescent="0.25">
      <c r="A5135" s="111" t="s">
        <v>728</v>
      </c>
      <c r="B5135" s="111">
        <f>INDEX(kommuner!C:C,MATCH(_xlfn.NUMBERVALUE(A5135),kommuner!B:B,0))</f>
        <v>3824</v>
      </c>
      <c r="C5135" s="111" t="s">
        <v>84</v>
      </c>
      <c r="D5135" s="111" t="s">
        <v>84</v>
      </c>
      <c r="E5135" s="111" t="s">
        <v>126</v>
      </c>
      <c r="F5135" s="111" t="s">
        <v>139</v>
      </c>
      <c r="G5135" s="111" t="s">
        <v>139</v>
      </c>
      <c r="H5135" s="111" t="s">
        <v>139</v>
      </c>
      <c r="I5135" s="111" t="s">
        <v>139</v>
      </c>
      <c r="J5135" t="str">
        <f t="shared" si="160"/>
        <v>3824Dyrket markMineraljord</v>
      </c>
      <c r="K5135" s="111">
        <v>-7.6883180048458705E-2</v>
      </c>
      <c r="L5135" s="111">
        <v>0</v>
      </c>
      <c r="M5135" s="111">
        <v>0</v>
      </c>
      <c r="N5135" s="112">
        <f t="shared" si="161"/>
        <v>-7.6883180048458705E-2</v>
      </c>
    </row>
    <row r="5136" spans="1:14" x14ac:dyDescent="0.25">
      <c r="A5136" s="111" t="s">
        <v>728</v>
      </c>
      <c r="B5136" s="111">
        <f>INDEX(kommuner!C:C,MATCH(_xlfn.NUMBERVALUE(A5136),kommuner!B:B,0))</f>
        <v>3824</v>
      </c>
      <c r="C5136" s="111" t="s">
        <v>84</v>
      </c>
      <c r="D5136" s="111" t="s">
        <v>84</v>
      </c>
      <c r="E5136" s="111" t="s">
        <v>123</v>
      </c>
      <c r="F5136" s="111" t="s">
        <v>139</v>
      </c>
      <c r="G5136" s="111" t="s">
        <v>139</v>
      </c>
      <c r="H5136" s="111" t="s">
        <v>139</v>
      </c>
      <c r="I5136" s="111" t="s">
        <v>139</v>
      </c>
      <c r="J5136" t="str">
        <f t="shared" si="160"/>
        <v>3824Dyrket markOrganisk jord</v>
      </c>
      <c r="K5136" s="111">
        <v>28.726149366675592</v>
      </c>
      <c r="L5136" s="111">
        <v>1.45625</v>
      </c>
      <c r="M5136" s="111">
        <v>0</v>
      </c>
      <c r="N5136" s="112">
        <f t="shared" si="161"/>
        <v>30.182399366675593</v>
      </c>
    </row>
    <row r="5137" spans="1:14" x14ac:dyDescent="0.25">
      <c r="A5137" s="111" t="s">
        <v>728</v>
      </c>
      <c r="B5137" s="111">
        <f>INDEX(kommuner!C:C,MATCH(_xlfn.NUMBERVALUE(A5137),kommuner!B:B,0))</f>
        <v>3824</v>
      </c>
      <c r="C5137" s="111" t="s">
        <v>127</v>
      </c>
      <c r="D5137" s="111" t="s">
        <v>127</v>
      </c>
      <c r="E5137" s="111" t="s">
        <v>126</v>
      </c>
      <c r="F5137" s="111" t="s">
        <v>172</v>
      </c>
      <c r="G5137" s="111" t="s">
        <v>180</v>
      </c>
      <c r="H5137" s="111" t="s">
        <v>172</v>
      </c>
      <c r="I5137" s="111" t="s">
        <v>180</v>
      </c>
      <c r="J5137" t="str">
        <f t="shared" si="160"/>
        <v>3824SkogMineraljordBarskogHøy</v>
      </c>
      <c r="K5137" s="111">
        <v>-4.2610596243420318</v>
      </c>
      <c r="L5137" s="111">
        <v>0.85306406685236758</v>
      </c>
      <c r="M5137" s="111">
        <v>6.4056614999681585E-2</v>
      </c>
      <c r="N5137" s="112">
        <f t="shared" si="161"/>
        <v>-3.3439389424899826</v>
      </c>
    </row>
    <row r="5138" spans="1:14" x14ac:dyDescent="0.25">
      <c r="A5138" s="111" t="s">
        <v>728</v>
      </c>
      <c r="B5138" s="111">
        <f>INDEX(kommuner!C:C,MATCH(_xlfn.NUMBERVALUE(A5138),kommuner!B:B,0))</f>
        <v>3824</v>
      </c>
      <c r="C5138" s="111" t="s">
        <v>127</v>
      </c>
      <c r="D5138" s="111" t="s">
        <v>127</v>
      </c>
      <c r="E5138" s="111" t="s">
        <v>126</v>
      </c>
      <c r="F5138" s="111" t="s">
        <v>172</v>
      </c>
      <c r="G5138" s="111" t="s">
        <v>167</v>
      </c>
      <c r="H5138" s="111" t="s">
        <v>172</v>
      </c>
      <c r="I5138" s="111" t="s">
        <v>167</v>
      </c>
      <c r="J5138" t="str">
        <f t="shared" si="160"/>
        <v>3824SkogMineraljordBarskogImpediment</v>
      </c>
      <c r="K5138" s="111">
        <v>-1.5740166960016819</v>
      </c>
      <c r="L5138" s="111">
        <v>0.85306406685236758</v>
      </c>
      <c r="M5138" s="111">
        <v>6.3979989500968365E-2</v>
      </c>
      <c r="N5138" s="112">
        <f t="shared" si="161"/>
        <v>-0.65697263964834596</v>
      </c>
    </row>
    <row r="5139" spans="1:14" x14ac:dyDescent="0.25">
      <c r="A5139" s="111" t="s">
        <v>728</v>
      </c>
      <c r="B5139" s="111">
        <f>INDEX(kommuner!C:C,MATCH(_xlfn.NUMBERVALUE(A5139),kommuner!B:B,0))</f>
        <v>3824</v>
      </c>
      <c r="C5139" s="111" t="s">
        <v>127</v>
      </c>
      <c r="D5139" s="111" t="s">
        <v>127</v>
      </c>
      <c r="E5139" s="111" t="s">
        <v>126</v>
      </c>
      <c r="F5139" s="111" t="s">
        <v>172</v>
      </c>
      <c r="G5139" s="111" t="s">
        <v>190</v>
      </c>
      <c r="H5139" s="111" t="s">
        <v>172</v>
      </c>
      <c r="I5139" s="111" t="s">
        <v>190</v>
      </c>
      <c r="J5139" t="str">
        <f t="shared" si="160"/>
        <v>3824SkogMineraljordBarskogLav</v>
      </c>
      <c r="K5139" s="111">
        <v>-2.1094741240186856</v>
      </c>
      <c r="L5139" s="111">
        <v>0.85306406685236758</v>
      </c>
      <c r="M5139" s="111">
        <v>6.3979989500968365E-2</v>
      </c>
      <c r="N5139" s="112">
        <f t="shared" si="161"/>
        <v>-1.1924300676653499</v>
      </c>
    </row>
    <row r="5140" spans="1:14" x14ac:dyDescent="0.25">
      <c r="A5140" s="111" t="s">
        <v>728</v>
      </c>
      <c r="B5140" s="111">
        <f>INDEX(kommuner!C:C,MATCH(_xlfn.NUMBERVALUE(A5140),kommuner!B:B,0))</f>
        <v>3824</v>
      </c>
      <c r="C5140" s="111" t="s">
        <v>127</v>
      </c>
      <c r="D5140" s="111" t="s">
        <v>127</v>
      </c>
      <c r="E5140" s="111" t="s">
        <v>126</v>
      </c>
      <c r="F5140" s="111" t="s">
        <v>172</v>
      </c>
      <c r="G5140" s="111" t="s">
        <v>173</v>
      </c>
      <c r="H5140" s="111" t="s">
        <v>172</v>
      </c>
      <c r="I5140" s="111" t="s">
        <v>173</v>
      </c>
      <c r="J5140" t="str">
        <f t="shared" si="160"/>
        <v>3824SkogMineraljordBarskogMiddels</v>
      </c>
      <c r="K5140" s="111">
        <v>-2.8820985952554645</v>
      </c>
      <c r="L5140" s="111">
        <v>0.85306406685236758</v>
      </c>
      <c r="M5140" s="111">
        <v>6.4056614999681585E-2</v>
      </c>
      <c r="N5140" s="112">
        <f t="shared" si="161"/>
        <v>-1.9649779134034155</v>
      </c>
    </row>
    <row r="5141" spans="1:14" x14ac:dyDescent="0.25">
      <c r="A5141" s="111" t="s">
        <v>728</v>
      </c>
      <c r="B5141" s="111">
        <f>INDEX(kommuner!C:C,MATCH(_xlfn.NUMBERVALUE(A5141),kommuner!B:B,0))</f>
        <v>3824</v>
      </c>
      <c r="C5141" s="111" t="s">
        <v>127</v>
      </c>
      <c r="D5141" s="111" t="s">
        <v>127</v>
      </c>
      <c r="E5141" s="111" t="s">
        <v>126</v>
      </c>
      <c r="F5141" s="111" t="s">
        <v>172</v>
      </c>
      <c r="G5141" s="111" t="s">
        <v>186</v>
      </c>
      <c r="H5141" s="111" t="s">
        <v>172</v>
      </c>
      <c r="I5141" s="111" t="s">
        <v>186</v>
      </c>
      <c r="J5141" t="str">
        <f t="shared" si="160"/>
        <v>3824SkogMineraljordBarskogSærs høy</v>
      </c>
      <c r="K5141" s="111">
        <v>0.12072674540874306</v>
      </c>
      <c r="L5141" s="111">
        <v>0.85306406685236758</v>
      </c>
      <c r="M5141" s="111">
        <v>6.4056614999681585E-2</v>
      </c>
      <c r="N5141" s="112">
        <f t="shared" si="161"/>
        <v>1.0378474272607923</v>
      </c>
    </row>
    <row r="5142" spans="1:14" x14ac:dyDescent="0.25">
      <c r="A5142" s="111" t="s">
        <v>728</v>
      </c>
      <c r="B5142" s="111">
        <f>INDEX(kommuner!C:C,MATCH(_xlfn.NUMBERVALUE(A5142),kommuner!B:B,0))</f>
        <v>3824</v>
      </c>
      <c r="C5142" s="111" t="s">
        <v>127</v>
      </c>
      <c r="D5142" s="111" t="s">
        <v>127</v>
      </c>
      <c r="E5142" s="111" t="s">
        <v>126</v>
      </c>
      <c r="F5142" s="111" t="s">
        <v>179</v>
      </c>
      <c r="G5142" s="111" t="s">
        <v>180</v>
      </c>
      <c r="H5142" s="111" t="s">
        <v>179</v>
      </c>
      <c r="I5142" s="111" t="s">
        <v>180</v>
      </c>
      <c r="J5142" t="str">
        <f t="shared" si="160"/>
        <v>3824SkogMineraljordBlandingsskogHøy</v>
      </c>
      <c r="K5142" s="111">
        <v>-8.5703651807373102</v>
      </c>
      <c r="L5142" s="111">
        <v>0.85306406685236758</v>
      </c>
      <c r="M5142" s="111">
        <v>6.3979989500968365E-2</v>
      </c>
      <c r="N5142" s="112">
        <f t="shared" si="161"/>
        <v>-7.6533211243839743</v>
      </c>
    </row>
    <row r="5143" spans="1:14" x14ac:dyDescent="0.25">
      <c r="A5143" s="111" t="s">
        <v>728</v>
      </c>
      <c r="B5143" s="111">
        <f>INDEX(kommuner!C:C,MATCH(_xlfn.NUMBERVALUE(A5143),kommuner!B:B,0))</f>
        <v>3824</v>
      </c>
      <c r="C5143" s="111" t="s">
        <v>127</v>
      </c>
      <c r="D5143" s="111" t="s">
        <v>127</v>
      </c>
      <c r="E5143" s="111" t="s">
        <v>126</v>
      </c>
      <c r="F5143" s="111" t="s">
        <v>179</v>
      </c>
      <c r="G5143" s="111" t="s">
        <v>167</v>
      </c>
      <c r="H5143" s="111" t="s">
        <v>179</v>
      </c>
      <c r="I5143" s="111" t="s">
        <v>167</v>
      </c>
      <c r="J5143" t="str">
        <f t="shared" si="160"/>
        <v>3824SkogMineraljordBlandingsskogImpediment</v>
      </c>
      <c r="K5143" s="111">
        <v>-2.0950685747655116</v>
      </c>
      <c r="L5143" s="111">
        <v>0.85306406685236758</v>
      </c>
      <c r="M5143" s="111">
        <v>6.3979989500968365E-2</v>
      </c>
      <c r="N5143" s="112">
        <f t="shared" si="161"/>
        <v>-1.1780245184121758</v>
      </c>
    </row>
    <row r="5144" spans="1:14" x14ac:dyDescent="0.25">
      <c r="A5144" s="111" t="s">
        <v>728</v>
      </c>
      <c r="B5144" s="111">
        <f>INDEX(kommuner!C:C,MATCH(_xlfn.NUMBERVALUE(A5144),kommuner!B:B,0))</f>
        <v>3824</v>
      </c>
      <c r="C5144" s="111" t="s">
        <v>127</v>
      </c>
      <c r="D5144" s="111" t="s">
        <v>127</v>
      </c>
      <c r="E5144" s="111" t="s">
        <v>126</v>
      </c>
      <c r="F5144" s="111" t="s">
        <v>179</v>
      </c>
      <c r="G5144" s="111" t="s">
        <v>190</v>
      </c>
      <c r="H5144" s="111" t="s">
        <v>179</v>
      </c>
      <c r="I5144" s="111" t="s">
        <v>190</v>
      </c>
      <c r="J5144" t="str">
        <f t="shared" si="160"/>
        <v>3824SkogMineraljordBlandingsskogLav</v>
      </c>
      <c r="K5144" s="111">
        <v>-3.814060654162915</v>
      </c>
      <c r="L5144" s="111">
        <v>0.85306406685236758</v>
      </c>
      <c r="M5144" s="111">
        <v>6.3979989500968365E-2</v>
      </c>
      <c r="N5144" s="112">
        <f t="shared" si="161"/>
        <v>-2.897016597809579</v>
      </c>
    </row>
    <row r="5145" spans="1:14" x14ac:dyDescent="0.25">
      <c r="A5145" s="111" t="s">
        <v>728</v>
      </c>
      <c r="B5145" s="111">
        <f>INDEX(kommuner!C:C,MATCH(_xlfn.NUMBERVALUE(A5145),kommuner!B:B,0))</f>
        <v>3824</v>
      </c>
      <c r="C5145" s="111" t="s">
        <v>127</v>
      </c>
      <c r="D5145" s="111" t="s">
        <v>127</v>
      </c>
      <c r="E5145" s="111" t="s">
        <v>126</v>
      </c>
      <c r="F5145" s="111" t="s">
        <v>179</v>
      </c>
      <c r="G5145" s="111" t="s">
        <v>173</v>
      </c>
      <c r="H5145" s="111" t="s">
        <v>179</v>
      </c>
      <c r="I5145" s="111" t="s">
        <v>173</v>
      </c>
      <c r="J5145" t="str">
        <f t="shared" si="160"/>
        <v>3824SkogMineraljordBlandingsskogMiddels</v>
      </c>
      <c r="K5145" s="111">
        <v>-4.5623521854183373</v>
      </c>
      <c r="L5145" s="111">
        <v>0.85306406685236758</v>
      </c>
      <c r="M5145" s="111">
        <v>6.3979989500968365E-2</v>
      </c>
      <c r="N5145" s="112">
        <f t="shared" si="161"/>
        <v>-3.6453081290650013</v>
      </c>
    </row>
    <row r="5146" spans="1:14" x14ac:dyDescent="0.25">
      <c r="A5146" s="111" t="s">
        <v>728</v>
      </c>
      <c r="B5146" s="111">
        <f>INDEX(kommuner!C:C,MATCH(_xlfn.NUMBERVALUE(A5146),kommuner!B:B,0))</f>
        <v>3824</v>
      </c>
      <c r="C5146" s="111" t="s">
        <v>127</v>
      </c>
      <c r="D5146" s="111" t="s">
        <v>127</v>
      </c>
      <c r="E5146" s="111" t="s">
        <v>126</v>
      </c>
      <c r="F5146" s="111" t="s">
        <v>179</v>
      </c>
      <c r="G5146" s="111" t="s">
        <v>186</v>
      </c>
      <c r="H5146" s="111" t="s">
        <v>179</v>
      </c>
      <c r="I5146" s="111" t="s">
        <v>186</v>
      </c>
      <c r="J5146" t="str">
        <f t="shared" si="160"/>
        <v>3824SkogMineraljordBlandingsskogSærs høy</v>
      </c>
      <c r="K5146" s="111">
        <v>-2.9395925245326562</v>
      </c>
      <c r="L5146" s="111">
        <v>0.85306406685236758</v>
      </c>
      <c r="M5146" s="111">
        <v>6.3979989500968365E-2</v>
      </c>
      <c r="N5146" s="112">
        <f t="shared" si="161"/>
        <v>-2.0225484681793202</v>
      </c>
    </row>
    <row r="5147" spans="1:14" x14ac:dyDescent="0.25">
      <c r="A5147" s="111" t="s">
        <v>728</v>
      </c>
      <c r="B5147" s="111">
        <f>INDEX(kommuner!C:C,MATCH(_xlfn.NUMBERVALUE(A5147),kommuner!B:B,0))</f>
        <v>3824</v>
      </c>
      <c r="C5147" s="111" t="s">
        <v>127</v>
      </c>
      <c r="D5147" s="111" t="s">
        <v>127</v>
      </c>
      <c r="E5147" s="111" t="s">
        <v>126</v>
      </c>
      <c r="F5147" s="111" t="s">
        <v>185</v>
      </c>
      <c r="G5147" s="111" t="s">
        <v>180</v>
      </c>
      <c r="H5147" s="111" t="s">
        <v>185</v>
      </c>
      <c r="I5147" s="111" t="s">
        <v>180</v>
      </c>
      <c r="J5147" t="str">
        <f t="shared" si="160"/>
        <v>3824SkogMineraljordLauvskogHøy</v>
      </c>
      <c r="K5147" s="111">
        <v>-3.6072016095960531</v>
      </c>
      <c r="L5147" s="111">
        <v>0.85306406685236758</v>
      </c>
      <c r="M5147" s="111">
        <v>6.3979989500968365E-2</v>
      </c>
      <c r="N5147" s="112">
        <f t="shared" si="161"/>
        <v>-2.6901575532427171</v>
      </c>
    </row>
    <row r="5148" spans="1:14" x14ac:dyDescent="0.25">
      <c r="A5148" s="111" t="s">
        <v>728</v>
      </c>
      <c r="B5148" s="111">
        <f>INDEX(kommuner!C:C,MATCH(_xlfn.NUMBERVALUE(A5148),kommuner!B:B,0))</f>
        <v>3824</v>
      </c>
      <c r="C5148" s="111" t="s">
        <v>127</v>
      </c>
      <c r="D5148" s="111" t="s">
        <v>127</v>
      </c>
      <c r="E5148" s="111" t="s">
        <v>126</v>
      </c>
      <c r="F5148" s="111" t="s">
        <v>185</v>
      </c>
      <c r="G5148" s="111" t="s">
        <v>167</v>
      </c>
      <c r="H5148" s="111" t="s">
        <v>185</v>
      </c>
      <c r="I5148" s="111" t="s">
        <v>167</v>
      </c>
      <c r="J5148" t="str">
        <f t="shared" si="160"/>
        <v>3824SkogMineraljordLauvskogImpediment</v>
      </c>
      <c r="K5148" s="111">
        <v>-1.1043030228661443</v>
      </c>
      <c r="L5148" s="111">
        <v>0.85306406685236758</v>
      </c>
      <c r="M5148" s="111">
        <v>6.3979989500968365E-2</v>
      </c>
      <c r="N5148" s="112">
        <f t="shared" si="161"/>
        <v>-0.18725896651280841</v>
      </c>
    </row>
    <row r="5149" spans="1:14" x14ac:dyDescent="0.25">
      <c r="A5149" s="111" t="s">
        <v>728</v>
      </c>
      <c r="B5149" s="111">
        <f>INDEX(kommuner!C:C,MATCH(_xlfn.NUMBERVALUE(A5149),kommuner!B:B,0))</f>
        <v>3824</v>
      </c>
      <c r="C5149" s="111" t="s">
        <v>127</v>
      </c>
      <c r="D5149" s="111" t="s">
        <v>127</v>
      </c>
      <c r="E5149" s="111" t="s">
        <v>126</v>
      </c>
      <c r="F5149" s="111" t="s">
        <v>185</v>
      </c>
      <c r="G5149" s="111" t="s">
        <v>190</v>
      </c>
      <c r="H5149" s="111" t="s">
        <v>185</v>
      </c>
      <c r="I5149" s="111" t="s">
        <v>190</v>
      </c>
      <c r="J5149" t="str">
        <f t="shared" si="160"/>
        <v>3824SkogMineraljordLauvskogLav</v>
      </c>
      <c r="K5149" s="111">
        <v>-8.9748170935426599E-2</v>
      </c>
      <c r="L5149" s="111">
        <v>0.85306406685236758</v>
      </c>
      <c r="M5149" s="111">
        <v>6.3979989500968365E-2</v>
      </c>
      <c r="N5149" s="112">
        <f t="shared" si="161"/>
        <v>0.82729588541790933</v>
      </c>
    </row>
    <row r="5150" spans="1:14" x14ac:dyDescent="0.25">
      <c r="A5150" s="111" t="s">
        <v>728</v>
      </c>
      <c r="B5150" s="111">
        <f>INDEX(kommuner!C:C,MATCH(_xlfn.NUMBERVALUE(A5150),kommuner!B:B,0))</f>
        <v>3824</v>
      </c>
      <c r="C5150" s="111" t="s">
        <v>127</v>
      </c>
      <c r="D5150" s="111" t="s">
        <v>127</v>
      </c>
      <c r="E5150" s="111" t="s">
        <v>126</v>
      </c>
      <c r="F5150" s="111" t="s">
        <v>185</v>
      </c>
      <c r="G5150" s="111" t="s">
        <v>173</v>
      </c>
      <c r="H5150" s="111" t="s">
        <v>185</v>
      </c>
      <c r="I5150" s="111" t="s">
        <v>173</v>
      </c>
      <c r="J5150" t="str">
        <f t="shared" si="160"/>
        <v>3824SkogMineraljordLauvskogMiddels</v>
      </c>
      <c r="K5150" s="111">
        <v>-2.4151390344437029</v>
      </c>
      <c r="L5150" s="111">
        <v>0.85306406685236758</v>
      </c>
      <c r="M5150" s="111">
        <v>6.3979989500968365E-2</v>
      </c>
      <c r="N5150" s="112">
        <f t="shared" si="161"/>
        <v>-1.4980949780903672</v>
      </c>
    </row>
    <row r="5151" spans="1:14" x14ac:dyDescent="0.25">
      <c r="A5151" s="111" t="s">
        <v>728</v>
      </c>
      <c r="B5151" s="111">
        <f>INDEX(kommuner!C:C,MATCH(_xlfn.NUMBERVALUE(A5151),kommuner!B:B,0))</f>
        <v>3824</v>
      </c>
      <c r="C5151" s="111" t="s">
        <v>127</v>
      </c>
      <c r="D5151" s="111" t="s">
        <v>127</v>
      </c>
      <c r="E5151" s="111" t="s">
        <v>126</v>
      </c>
      <c r="F5151" s="111" t="s">
        <v>185</v>
      </c>
      <c r="G5151" s="111" t="s">
        <v>186</v>
      </c>
      <c r="H5151" s="111" t="s">
        <v>185</v>
      </c>
      <c r="I5151" s="111" t="s">
        <v>186</v>
      </c>
      <c r="J5151" t="str">
        <f t="shared" si="160"/>
        <v>3824SkogMineraljordLauvskogSærs høy</v>
      </c>
      <c r="K5151" s="111">
        <v>-3.6560473259425113</v>
      </c>
      <c r="L5151" s="111">
        <v>0.85306406685236758</v>
      </c>
      <c r="M5151" s="111">
        <v>6.3979989500968365E-2</v>
      </c>
      <c r="N5151" s="112">
        <f t="shared" si="161"/>
        <v>-2.7390032695891753</v>
      </c>
    </row>
    <row r="5152" spans="1:14" x14ac:dyDescent="0.25">
      <c r="A5152" s="111" t="s">
        <v>728</v>
      </c>
      <c r="B5152" s="111">
        <f>INDEX(kommuner!C:C,MATCH(_xlfn.NUMBERVALUE(A5152),kommuner!B:B,0))</f>
        <v>3824</v>
      </c>
      <c r="C5152" s="111" t="s">
        <v>127</v>
      </c>
      <c r="D5152" s="111" t="s">
        <v>127</v>
      </c>
      <c r="E5152" s="111" t="s">
        <v>123</v>
      </c>
      <c r="F5152" s="111" t="s">
        <v>172</v>
      </c>
      <c r="G5152" s="111" t="s">
        <v>180</v>
      </c>
      <c r="H5152" s="111" t="s">
        <v>172</v>
      </c>
      <c r="I5152" s="111" t="s">
        <v>180</v>
      </c>
      <c r="J5152" t="str">
        <f t="shared" si="160"/>
        <v>3824SkogOrganisk jordBarskogHøy</v>
      </c>
      <c r="K5152" s="111">
        <v>-2.5184559031994138</v>
      </c>
      <c r="L5152" s="111">
        <v>0.92784825435236762</v>
      </c>
      <c r="M5152" s="111">
        <v>0.46518126042825314</v>
      </c>
      <c r="N5152" s="112">
        <f t="shared" si="161"/>
        <v>-1.1254263884187932</v>
      </c>
    </row>
    <row r="5153" spans="1:14" x14ac:dyDescent="0.25">
      <c r="A5153" s="111" t="s">
        <v>728</v>
      </c>
      <c r="B5153" s="111">
        <f>INDEX(kommuner!C:C,MATCH(_xlfn.NUMBERVALUE(A5153),kommuner!B:B,0))</f>
        <v>3824</v>
      </c>
      <c r="C5153" s="111" t="s">
        <v>127</v>
      </c>
      <c r="D5153" s="111" t="s">
        <v>127</v>
      </c>
      <c r="E5153" s="111" t="s">
        <v>123</v>
      </c>
      <c r="F5153" s="111" t="s">
        <v>172</v>
      </c>
      <c r="G5153" s="111" t="s">
        <v>167</v>
      </c>
      <c r="H5153" s="111" t="s">
        <v>172</v>
      </c>
      <c r="I5153" s="111" t="s">
        <v>167</v>
      </c>
      <c r="J5153" t="str">
        <f t="shared" si="160"/>
        <v>3824SkogOrganisk jordBarskogImpediment</v>
      </c>
      <c r="K5153" s="111">
        <v>-0.13011741963904588</v>
      </c>
      <c r="L5153" s="111">
        <v>0.92784825435236762</v>
      </c>
      <c r="M5153" s="111">
        <v>0.46510463492953991</v>
      </c>
      <c r="N5153" s="112">
        <f t="shared" si="161"/>
        <v>1.2628354696428616</v>
      </c>
    </row>
    <row r="5154" spans="1:14" x14ac:dyDescent="0.25">
      <c r="A5154" s="111" t="s">
        <v>728</v>
      </c>
      <c r="B5154" s="111">
        <f>INDEX(kommuner!C:C,MATCH(_xlfn.NUMBERVALUE(A5154),kommuner!B:B,0))</f>
        <v>3824</v>
      </c>
      <c r="C5154" s="111" t="s">
        <v>127</v>
      </c>
      <c r="D5154" s="111" t="s">
        <v>127</v>
      </c>
      <c r="E5154" s="111" t="s">
        <v>123</v>
      </c>
      <c r="F5154" s="111" t="s">
        <v>172</v>
      </c>
      <c r="G5154" s="111" t="s">
        <v>190</v>
      </c>
      <c r="H5154" s="111" t="s">
        <v>172</v>
      </c>
      <c r="I5154" s="111" t="s">
        <v>190</v>
      </c>
      <c r="J5154" t="str">
        <f t="shared" si="160"/>
        <v>3824SkogOrganisk jordBarskogLav</v>
      </c>
      <c r="K5154" s="111">
        <v>-0.50666953101693391</v>
      </c>
      <c r="L5154" s="111">
        <v>0.92784825435236762</v>
      </c>
      <c r="M5154" s="111">
        <v>0.46510463492953991</v>
      </c>
      <c r="N5154" s="112">
        <f t="shared" si="161"/>
        <v>0.88628335826497362</v>
      </c>
    </row>
    <row r="5155" spans="1:14" x14ac:dyDescent="0.25">
      <c r="A5155" s="111" t="s">
        <v>728</v>
      </c>
      <c r="B5155" s="111">
        <f>INDEX(kommuner!C:C,MATCH(_xlfn.NUMBERVALUE(A5155),kommuner!B:B,0))</f>
        <v>3824</v>
      </c>
      <c r="C5155" s="111" t="s">
        <v>127</v>
      </c>
      <c r="D5155" s="111" t="s">
        <v>127</v>
      </c>
      <c r="E5155" s="111" t="s">
        <v>123</v>
      </c>
      <c r="F5155" s="111" t="s">
        <v>172</v>
      </c>
      <c r="G5155" s="111" t="s">
        <v>173</v>
      </c>
      <c r="H5155" s="111" t="s">
        <v>172</v>
      </c>
      <c r="I5155" s="111" t="s">
        <v>173</v>
      </c>
      <c r="J5155" t="str">
        <f t="shared" si="160"/>
        <v>3824SkogOrganisk jordBarskogMiddels</v>
      </c>
      <c r="K5155" s="111">
        <v>-1.5571490961494638</v>
      </c>
      <c r="L5155" s="111">
        <v>0.92784825435236762</v>
      </c>
      <c r="M5155" s="111">
        <v>0.46518126042825314</v>
      </c>
      <c r="N5155" s="112">
        <f t="shared" si="161"/>
        <v>-0.16411958136884308</v>
      </c>
    </row>
    <row r="5156" spans="1:14" x14ac:dyDescent="0.25">
      <c r="A5156" s="111" t="s">
        <v>728</v>
      </c>
      <c r="B5156" s="111">
        <f>INDEX(kommuner!C:C,MATCH(_xlfn.NUMBERVALUE(A5156),kommuner!B:B,0))</f>
        <v>3824</v>
      </c>
      <c r="C5156" s="111" t="s">
        <v>127</v>
      </c>
      <c r="D5156" s="111" t="s">
        <v>127</v>
      </c>
      <c r="E5156" s="111" t="s">
        <v>123</v>
      </c>
      <c r="F5156" s="111" t="s">
        <v>172</v>
      </c>
      <c r="G5156" s="111" t="s">
        <v>186</v>
      </c>
      <c r="H5156" s="111" t="s">
        <v>172</v>
      </c>
      <c r="I5156" s="111" t="s">
        <v>186</v>
      </c>
      <c r="J5156" t="str">
        <f t="shared" si="160"/>
        <v>3824SkogOrganisk jordBarskogSærs høy</v>
      </c>
      <c r="K5156" s="111">
        <v>2.5548655235722699</v>
      </c>
      <c r="L5156" s="111">
        <v>0.92784825435236762</v>
      </c>
      <c r="M5156" s="111">
        <v>0.46518126042825314</v>
      </c>
      <c r="N5156" s="112">
        <f t="shared" si="161"/>
        <v>3.9478950383528906</v>
      </c>
    </row>
    <row r="5157" spans="1:14" x14ac:dyDescent="0.25">
      <c r="A5157" s="111" t="s">
        <v>728</v>
      </c>
      <c r="B5157" s="111">
        <f>INDEX(kommuner!C:C,MATCH(_xlfn.NUMBERVALUE(A5157),kommuner!B:B,0))</f>
        <v>3824</v>
      </c>
      <c r="C5157" s="111" t="s">
        <v>127</v>
      </c>
      <c r="D5157" s="111" t="s">
        <v>127</v>
      </c>
      <c r="E5157" s="111" t="s">
        <v>123</v>
      </c>
      <c r="F5157" s="111" t="s">
        <v>179</v>
      </c>
      <c r="G5157" s="111" t="s">
        <v>180</v>
      </c>
      <c r="H5157" s="111" t="s">
        <v>179</v>
      </c>
      <c r="I5157" s="111" t="s">
        <v>180</v>
      </c>
      <c r="J5157" t="str">
        <f t="shared" si="160"/>
        <v>3824SkogOrganisk jordBlandingsskogHøy</v>
      </c>
      <c r="K5157" s="111">
        <v>-5.5554344456832343</v>
      </c>
      <c r="L5157" s="111">
        <v>0.92784825435236762</v>
      </c>
      <c r="M5157" s="111">
        <v>0.46510463492953991</v>
      </c>
      <c r="N5157" s="112">
        <f t="shared" si="161"/>
        <v>-4.1624815564013264</v>
      </c>
    </row>
    <row r="5158" spans="1:14" x14ac:dyDescent="0.25">
      <c r="A5158" s="111" t="s">
        <v>728</v>
      </c>
      <c r="B5158" s="111">
        <f>INDEX(kommuner!C:C,MATCH(_xlfn.NUMBERVALUE(A5158),kommuner!B:B,0))</f>
        <v>3824</v>
      </c>
      <c r="C5158" s="111" t="s">
        <v>127</v>
      </c>
      <c r="D5158" s="111" t="s">
        <v>127</v>
      </c>
      <c r="E5158" s="111" t="s">
        <v>123</v>
      </c>
      <c r="F5158" s="111" t="s">
        <v>179</v>
      </c>
      <c r="G5158" s="111" t="s">
        <v>167</v>
      </c>
      <c r="H5158" s="111" t="s">
        <v>179</v>
      </c>
      <c r="I5158" s="111" t="s">
        <v>167</v>
      </c>
      <c r="J5158" t="str">
        <f t="shared" si="160"/>
        <v>3824SkogOrganisk jordBlandingsskogImpediment</v>
      </c>
      <c r="K5158" s="111">
        <v>-0.28586344175800005</v>
      </c>
      <c r="L5158" s="111">
        <v>0.92784825435236762</v>
      </c>
      <c r="M5158" s="111">
        <v>0.46510463492953991</v>
      </c>
      <c r="N5158" s="112">
        <f t="shared" si="161"/>
        <v>1.1070894475239075</v>
      </c>
    </row>
    <row r="5159" spans="1:14" x14ac:dyDescent="0.25">
      <c r="A5159" s="111" t="s">
        <v>728</v>
      </c>
      <c r="B5159" s="111">
        <f>INDEX(kommuner!C:C,MATCH(_xlfn.NUMBERVALUE(A5159),kommuner!B:B,0))</f>
        <v>3824</v>
      </c>
      <c r="C5159" s="111" t="s">
        <v>127</v>
      </c>
      <c r="D5159" s="111" t="s">
        <v>127</v>
      </c>
      <c r="E5159" s="111" t="s">
        <v>123</v>
      </c>
      <c r="F5159" s="111" t="s">
        <v>179</v>
      </c>
      <c r="G5159" s="111" t="s">
        <v>190</v>
      </c>
      <c r="H5159" s="111" t="s">
        <v>179</v>
      </c>
      <c r="I5159" s="111" t="s">
        <v>190</v>
      </c>
      <c r="J5159" t="str">
        <f t="shared" si="160"/>
        <v>3824SkogOrganisk jordBlandingsskogLav</v>
      </c>
      <c r="K5159" s="111">
        <v>-1.2347339377887629</v>
      </c>
      <c r="L5159" s="111">
        <v>0.92784825435236762</v>
      </c>
      <c r="M5159" s="111">
        <v>0.46510463492953991</v>
      </c>
      <c r="N5159" s="112">
        <f t="shared" si="161"/>
        <v>0.15821895149314458</v>
      </c>
    </row>
    <row r="5160" spans="1:14" x14ac:dyDescent="0.25">
      <c r="A5160" s="111" t="s">
        <v>728</v>
      </c>
      <c r="B5160" s="111">
        <f>INDEX(kommuner!C:C,MATCH(_xlfn.NUMBERVALUE(A5160),kommuner!B:B,0))</f>
        <v>3824</v>
      </c>
      <c r="C5160" s="111" t="s">
        <v>127</v>
      </c>
      <c r="D5160" s="111" t="s">
        <v>127</v>
      </c>
      <c r="E5160" s="111" t="s">
        <v>123</v>
      </c>
      <c r="F5160" s="111" t="s">
        <v>179</v>
      </c>
      <c r="G5160" s="111" t="s">
        <v>173</v>
      </c>
      <c r="H5160" s="111" t="s">
        <v>179</v>
      </c>
      <c r="I5160" s="111" t="s">
        <v>173</v>
      </c>
      <c r="J5160" t="str">
        <f t="shared" si="160"/>
        <v>3824SkogOrganisk jordBlandingsskogMiddels</v>
      </c>
      <c r="K5160" s="111">
        <v>-2.4239591752717748</v>
      </c>
      <c r="L5160" s="111">
        <v>0.92784825435236762</v>
      </c>
      <c r="M5160" s="111">
        <v>0.46510463492953991</v>
      </c>
      <c r="N5160" s="112">
        <f t="shared" si="161"/>
        <v>-1.0310062859898674</v>
      </c>
    </row>
    <row r="5161" spans="1:14" x14ac:dyDescent="0.25">
      <c r="A5161" s="111" t="s">
        <v>728</v>
      </c>
      <c r="B5161" s="111">
        <f>INDEX(kommuner!C:C,MATCH(_xlfn.NUMBERVALUE(A5161),kommuner!B:B,0))</f>
        <v>3824</v>
      </c>
      <c r="C5161" s="111" t="s">
        <v>127</v>
      </c>
      <c r="D5161" s="111" t="s">
        <v>127</v>
      </c>
      <c r="E5161" s="111" t="s">
        <v>123</v>
      </c>
      <c r="F5161" s="111" t="s">
        <v>179</v>
      </c>
      <c r="G5161" s="111" t="s">
        <v>186</v>
      </c>
      <c r="H5161" s="111" t="s">
        <v>179</v>
      </c>
      <c r="I5161" s="111" t="s">
        <v>186</v>
      </c>
      <c r="J5161" t="str">
        <f t="shared" si="160"/>
        <v>3824SkogOrganisk jordBlandingsskogSærs høy</v>
      </c>
      <c r="K5161" s="111">
        <v>-1.5726115302258048</v>
      </c>
      <c r="L5161" s="111">
        <v>0.92784825435236762</v>
      </c>
      <c r="M5161" s="111">
        <v>0.46510463492953991</v>
      </c>
      <c r="N5161" s="112">
        <f t="shared" si="161"/>
        <v>-0.17965864094389727</v>
      </c>
    </row>
    <row r="5162" spans="1:14" x14ac:dyDescent="0.25">
      <c r="A5162" s="111" t="s">
        <v>728</v>
      </c>
      <c r="B5162" s="111">
        <f>INDEX(kommuner!C:C,MATCH(_xlfn.NUMBERVALUE(A5162),kommuner!B:B,0))</f>
        <v>3824</v>
      </c>
      <c r="C5162" s="111" t="s">
        <v>127</v>
      </c>
      <c r="D5162" s="111" t="s">
        <v>127</v>
      </c>
      <c r="E5162" s="111" t="s">
        <v>123</v>
      </c>
      <c r="F5162" s="111" t="s">
        <v>185</v>
      </c>
      <c r="G5162" s="111" t="s">
        <v>180</v>
      </c>
      <c r="H5162" s="111" t="s">
        <v>185</v>
      </c>
      <c r="I5162" s="111" t="s">
        <v>180</v>
      </c>
      <c r="J5162" t="str">
        <f t="shared" si="160"/>
        <v>3824SkogOrganisk jordLauvskogHøy</v>
      </c>
      <c r="K5162" s="111">
        <v>-1.9913688882377358</v>
      </c>
      <c r="L5162" s="111">
        <v>0.92784825435236762</v>
      </c>
      <c r="M5162" s="111">
        <v>0.46510463492953991</v>
      </c>
      <c r="N5162" s="112">
        <f t="shared" si="161"/>
        <v>-0.59841599895582831</v>
      </c>
    </row>
    <row r="5163" spans="1:14" x14ac:dyDescent="0.25">
      <c r="A5163" s="111" t="s">
        <v>728</v>
      </c>
      <c r="B5163" s="111">
        <f>INDEX(kommuner!C:C,MATCH(_xlfn.NUMBERVALUE(A5163),kommuner!B:B,0))</f>
        <v>3824</v>
      </c>
      <c r="C5163" s="111" t="s">
        <v>127</v>
      </c>
      <c r="D5163" s="111" t="s">
        <v>127</v>
      </c>
      <c r="E5163" s="111" t="s">
        <v>123</v>
      </c>
      <c r="F5163" s="111" t="s">
        <v>185</v>
      </c>
      <c r="G5163" s="111" t="s">
        <v>167</v>
      </c>
      <c r="H5163" s="111" t="s">
        <v>185</v>
      </c>
      <c r="I5163" s="111" t="s">
        <v>167</v>
      </c>
      <c r="J5163" t="str">
        <f t="shared" si="160"/>
        <v>3824SkogOrganisk jordLauvskogImpediment</v>
      </c>
      <c r="K5163" s="111">
        <v>0.35000626494250675</v>
      </c>
      <c r="L5163" s="111">
        <v>0.92784825435236762</v>
      </c>
      <c r="M5163" s="111">
        <v>0.46510463492953991</v>
      </c>
      <c r="N5163" s="112">
        <f t="shared" si="161"/>
        <v>1.7429591542244141</v>
      </c>
    </row>
    <row r="5164" spans="1:14" x14ac:dyDescent="0.25">
      <c r="A5164" s="111" t="s">
        <v>728</v>
      </c>
      <c r="B5164" s="111">
        <f>INDEX(kommuner!C:C,MATCH(_xlfn.NUMBERVALUE(A5164),kommuner!B:B,0))</f>
        <v>3824</v>
      </c>
      <c r="C5164" s="111" t="s">
        <v>127</v>
      </c>
      <c r="D5164" s="111" t="s">
        <v>127</v>
      </c>
      <c r="E5164" s="111" t="s">
        <v>123</v>
      </c>
      <c r="F5164" s="111" t="s">
        <v>185</v>
      </c>
      <c r="G5164" s="111" t="s">
        <v>190</v>
      </c>
      <c r="H5164" s="111" t="s">
        <v>185</v>
      </c>
      <c r="I5164" s="111" t="s">
        <v>190</v>
      </c>
      <c r="J5164" t="str">
        <f t="shared" si="160"/>
        <v>3824SkogOrganisk jordLauvskogLav</v>
      </c>
      <c r="K5164" s="111">
        <v>1.1144075558526714</v>
      </c>
      <c r="L5164" s="111">
        <v>0.92784825435236762</v>
      </c>
      <c r="M5164" s="111">
        <v>0.46510463492953991</v>
      </c>
      <c r="N5164" s="112">
        <f t="shared" si="161"/>
        <v>2.5073604451345788</v>
      </c>
    </row>
    <row r="5165" spans="1:14" x14ac:dyDescent="0.25">
      <c r="A5165" s="111" t="s">
        <v>728</v>
      </c>
      <c r="B5165" s="111">
        <f>INDEX(kommuner!C:C,MATCH(_xlfn.NUMBERVALUE(A5165),kommuner!B:B,0))</f>
        <v>3824</v>
      </c>
      <c r="C5165" s="111" t="s">
        <v>127</v>
      </c>
      <c r="D5165" s="111" t="s">
        <v>127</v>
      </c>
      <c r="E5165" s="111" t="s">
        <v>123</v>
      </c>
      <c r="F5165" s="111" t="s">
        <v>185</v>
      </c>
      <c r="G5165" s="111" t="s">
        <v>173</v>
      </c>
      <c r="H5165" s="111" t="s">
        <v>185</v>
      </c>
      <c r="I5165" s="111" t="s">
        <v>173</v>
      </c>
      <c r="J5165" t="str">
        <f t="shared" si="160"/>
        <v>3824SkogOrganisk jordLauvskogMiddels</v>
      </c>
      <c r="K5165" s="111">
        <v>-0.62664468270982987</v>
      </c>
      <c r="L5165" s="111">
        <v>0.92784825435236762</v>
      </c>
      <c r="M5165" s="111">
        <v>0.46510463492953991</v>
      </c>
      <c r="N5165" s="112">
        <f t="shared" si="161"/>
        <v>0.76630820657207765</v>
      </c>
    </row>
    <row r="5166" spans="1:14" x14ac:dyDescent="0.25">
      <c r="A5166" s="111" t="s">
        <v>728</v>
      </c>
      <c r="B5166" s="111">
        <f>INDEX(kommuner!C:C,MATCH(_xlfn.NUMBERVALUE(A5166),kommuner!B:B,0))</f>
        <v>3824</v>
      </c>
      <c r="C5166" s="111" t="s">
        <v>127</v>
      </c>
      <c r="D5166" s="111" t="s">
        <v>127</v>
      </c>
      <c r="E5166" s="111" t="s">
        <v>123</v>
      </c>
      <c r="F5166" s="111" t="s">
        <v>185</v>
      </c>
      <c r="G5166" s="111" t="s">
        <v>186</v>
      </c>
      <c r="H5166" s="111" t="s">
        <v>185</v>
      </c>
      <c r="I5166" s="111" t="s">
        <v>186</v>
      </c>
      <c r="J5166" t="str">
        <f t="shared" si="160"/>
        <v>3824SkogOrganisk jordLauvskogSærs høy</v>
      </c>
      <c r="K5166" s="111">
        <v>-1.8997279926091779</v>
      </c>
      <c r="L5166" s="111">
        <v>0.92784825435236762</v>
      </c>
      <c r="M5166" s="111">
        <v>0.46510463492953991</v>
      </c>
      <c r="N5166" s="112">
        <f t="shared" si="161"/>
        <v>-0.50677510332727038</v>
      </c>
    </row>
    <row r="5167" spans="1:14" x14ac:dyDescent="0.25">
      <c r="A5167" s="111" t="s">
        <v>728</v>
      </c>
      <c r="B5167" s="111">
        <f>INDEX(kommuner!C:C,MATCH(_xlfn.NUMBERVALUE(A5167),kommuner!B:B,0))</f>
        <v>3824</v>
      </c>
      <c r="C5167" s="111" t="s">
        <v>83</v>
      </c>
      <c r="D5167" s="111" t="s">
        <v>83</v>
      </c>
      <c r="E5167" s="111" t="s">
        <v>126</v>
      </c>
      <c r="F5167" s="111" t="s">
        <v>139</v>
      </c>
      <c r="G5167" s="111" t="s">
        <v>139</v>
      </c>
      <c r="H5167" s="111" t="s">
        <v>139</v>
      </c>
      <c r="I5167" s="111" t="s">
        <v>139</v>
      </c>
      <c r="J5167" t="str">
        <f t="shared" si="160"/>
        <v>3824Utbygd arealMineraljord</v>
      </c>
      <c r="K5167" s="111">
        <v>0.42279414509845159</v>
      </c>
      <c r="L5167" s="111">
        <v>0</v>
      </c>
      <c r="M5167" s="111">
        <v>1.303047089454229E-2</v>
      </c>
      <c r="N5167" s="112">
        <f t="shared" si="161"/>
        <v>0.43582461599299388</v>
      </c>
    </row>
    <row r="5168" spans="1:14" x14ac:dyDescent="0.25">
      <c r="A5168" s="111" t="s">
        <v>728</v>
      </c>
      <c r="B5168" s="111">
        <f>INDEX(kommuner!C:C,MATCH(_xlfn.NUMBERVALUE(A5168),kommuner!B:B,0))</f>
        <v>3824</v>
      </c>
      <c r="C5168" s="111" t="s">
        <v>83</v>
      </c>
      <c r="D5168" s="111" t="s">
        <v>83</v>
      </c>
      <c r="E5168" s="111" t="s">
        <v>123</v>
      </c>
      <c r="F5168" s="111" t="s">
        <v>139</v>
      </c>
      <c r="G5168" s="111" t="s">
        <v>139</v>
      </c>
      <c r="H5168" s="111" t="s">
        <v>139</v>
      </c>
      <c r="I5168" s="111" t="s">
        <v>139</v>
      </c>
      <c r="J5168" t="str">
        <f t="shared" si="160"/>
        <v>3824Utbygd arealOrganisk jord</v>
      </c>
      <c r="K5168" s="111">
        <v>29.011421395201612</v>
      </c>
      <c r="L5168" s="111">
        <v>0</v>
      </c>
      <c r="M5168" s="111">
        <v>1.303047089454229E-2</v>
      </c>
      <c r="N5168" s="112">
        <f t="shared" si="161"/>
        <v>29.024451866096154</v>
      </c>
    </row>
    <row r="5169" spans="1:14" x14ac:dyDescent="0.25">
      <c r="A5169" s="111" t="s">
        <v>728</v>
      </c>
      <c r="B5169" s="111">
        <f>INDEX(kommuner!C:C,MATCH(_xlfn.NUMBERVALUE(A5169),kommuner!B:B,0))</f>
        <v>3824</v>
      </c>
      <c r="C5169" s="111" t="s">
        <v>181</v>
      </c>
      <c r="D5169" s="111" t="s">
        <v>181</v>
      </c>
      <c r="E5169" s="111" t="s">
        <v>123</v>
      </c>
      <c r="F5169" s="111" t="s">
        <v>139</v>
      </c>
      <c r="G5169" s="111" t="s">
        <v>139</v>
      </c>
      <c r="H5169" s="111" t="s">
        <v>139</v>
      </c>
      <c r="I5169" s="111" t="s">
        <v>139</v>
      </c>
      <c r="J5169" t="str">
        <f t="shared" si="160"/>
        <v>3824Vann og myrOrganisk jord</v>
      </c>
      <c r="K5169" s="111">
        <v>-0.31088998224577308</v>
      </c>
      <c r="L5169" s="111">
        <v>0</v>
      </c>
      <c r="M5169" s="111">
        <v>0</v>
      </c>
      <c r="N5169" s="112">
        <f t="shared" si="161"/>
        <v>-0.31088998224577308</v>
      </c>
    </row>
    <row r="5170" spans="1:14" x14ac:dyDescent="0.25">
      <c r="A5170" s="111" t="s">
        <v>729</v>
      </c>
      <c r="B5170" s="111">
        <f>INDEX(kommuner!C:C,MATCH(_xlfn.NUMBERVALUE(A5170),kommuner!B:B,0))</f>
        <v>3825</v>
      </c>
      <c r="C5170" s="111" t="s">
        <v>82</v>
      </c>
      <c r="D5170" s="111" t="s">
        <v>82</v>
      </c>
      <c r="E5170" s="111" t="s">
        <v>126</v>
      </c>
      <c r="F5170" s="111" t="s">
        <v>139</v>
      </c>
      <c r="G5170" s="111" t="s">
        <v>139</v>
      </c>
      <c r="H5170" s="111" t="s">
        <v>139</v>
      </c>
      <c r="I5170" s="111" t="s">
        <v>139</v>
      </c>
      <c r="J5170" t="str">
        <f t="shared" si="160"/>
        <v>3825Annen utmarkMineraljord</v>
      </c>
      <c r="K5170" s="111">
        <v>-0.16852781479621071</v>
      </c>
      <c r="L5170" s="111">
        <v>0</v>
      </c>
      <c r="M5170" s="111">
        <v>0</v>
      </c>
      <c r="N5170" s="112">
        <f t="shared" si="161"/>
        <v>-0.16852781479621071</v>
      </c>
    </row>
    <row r="5171" spans="1:14" x14ac:dyDescent="0.25">
      <c r="A5171" s="111" t="s">
        <v>729</v>
      </c>
      <c r="B5171" s="111">
        <f>INDEX(kommuner!C:C,MATCH(_xlfn.NUMBERVALUE(A5171),kommuner!B:B,0))</f>
        <v>3825</v>
      </c>
      <c r="C5171" s="111" t="s">
        <v>121</v>
      </c>
      <c r="D5171" s="111" t="s">
        <v>121</v>
      </c>
      <c r="E5171" s="111" t="s">
        <v>126</v>
      </c>
      <c r="F5171" s="111" t="s">
        <v>139</v>
      </c>
      <c r="G5171" s="111" t="s">
        <v>139</v>
      </c>
      <c r="H5171" s="111" t="s">
        <v>139</v>
      </c>
      <c r="I5171" s="111" t="s">
        <v>139</v>
      </c>
      <c r="J5171" t="str">
        <f t="shared" si="160"/>
        <v>3825BeiteMineraljord</v>
      </c>
      <c r="K5171" s="111">
        <v>-0.43305842942580308</v>
      </c>
      <c r="L5171" s="111">
        <v>0</v>
      </c>
      <c r="M5171" s="111">
        <v>1.2448711246839999E-7</v>
      </c>
      <c r="N5171" s="112">
        <f t="shared" si="161"/>
        <v>-0.43305830493869063</v>
      </c>
    </row>
    <row r="5172" spans="1:14" x14ac:dyDescent="0.25">
      <c r="A5172" s="111" t="s">
        <v>729</v>
      </c>
      <c r="B5172" s="111">
        <f>INDEX(kommuner!C:C,MATCH(_xlfn.NUMBERVALUE(A5172),kommuner!B:B,0))</f>
        <v>3825</v>
      </c>
      <c r="C5172" s="111" t="s">
        <v>121</v>
      </c>
      <c r="D5172" s="111" t="s">
        <v>121</v>
      </c>
      <c r="E5172" s="111" t="s">
        <v>123</v>
      </c>
      <c r="F5172" s="111" t="s">
        <v>139</v>
      </c>
      <c r="G5172" s="111" t="s">
        <v>139</v>
      </c>
      <c r="H5172" s="111" t="s">
        <v>139</v>
      </c>
      <c r="I5172" s="111" t="s">
        <v>139</v>
      </c>
      <c r="J5172" t="str">
        <f t="shared" si="160"/>
        <v>3825BeiteOrganisk jord</v>
      </c>
      <c r="K5172" s="111">
        <v>12.077525935985037</v>
      </c>
      <c r="L5172" s="111">
        <v>1.6412500000000001</v>
      </c>
      <c r="M5172" s="111">
        <v>0</v>
      </c>
      <c r="N5172" s="112">
        <f t="shared" si="161"/>
        <v>13.718775935985036</v>
      </c>
    </row>
    <row r="5173" spans="1:14" x14ac:dyDescent="0.25">
      <c r="A5173" s="111" t="s">
        <v>729</v>
      </c>
      <c r="B5173" s="111">
        <f>INDEX(kommuner!C:C,MATCH(_xlfn.NUMBERVALUE(A5173),kommuner!B:B,0))</f>
        <v>3825</v>
      </c>
      <c r="C5173" s="111" t="s">
        <v>84</v>
      </c>
      <c r="D5173" s="111" t="s">
        <v>84</v>
      </c>
      <c r="E5173" s="111" t="s">
        <v>126</v>
      </c>
      <c r="F5173" s="111" t="s">
        <v>139</v>
      </c>
      <c r="G5173" s="111" t="s">
        <v>139</v>
      </c>
      <c r="H5173" s="111" t="s">
        <v>139</v>
      </c>
      <c r="I5173" s="111" t="s">
        <v>139</v>
      </c>
      <c r="J5173" t="str">
        <f t="shared" si="160"/>
        <v>3825Dyrket markMineraljord</v>
      </c>
      <c r="K5173" s="111">
        <v>-7.6883180048458705E-2</v>
      </c>
      <c r="L5173" s="111">
        <v>0</v>
      </c>
      <c r="M5173" s="111">
        <v>0</v>
      </c>
      <c r="N5173" s="112">
        <f t="shared" si="161"/>
        <v>-7.6883180048458705E-2</v>
      </c>
    </row>
    <row r="5174" spans="1:14" x14ac:dyDescent="0.25">
      <c r="A5174" s="111" t="s">
        <v>729</v>
      </c>
      <c r="B5174" s="111">
        <f>INDEX(kommuner!C:C,MATCH(_xlfn.NUMBERVALUE(A5174),kommuner!B:B,0))</f>
        <v>3825</v>
      </c>
      <c r="C5174" s="111" t="s">
        <v>84</v>
      </c>
      <c r="D5174" s="111" t="s">
        <v>84</v>
      </c>
      <c r="E5174" s="111" t="s">
        <v>123</v>
      </c>
      <c r="F5174" s="111" t="s">
        <v>139</v>
      </c>
      <c r="G5174" s="111" t="s">
        <v>139</v>
      </c>
      <c r="H5174" s="111" t="s">
        <v>139</v>
      </c>
      <c r="I5174" s="111" t="s">
        <v>139</v>
      </c>
      <c r="J5174" t="str">
        <f t="shared" si="160"/>
        <v>3825Dyrket markOrganisk jord</v>
      </c>
      <c r="K5174" s="111">
        <v>28.726149366675592</v>
      </c>
      <c r="L5174" s="111">
        <v>1.45625</v>
      </c>
      <c r="M5174" s="111">
        <v>0</v>
      </c>
      <c r="N5174" s="112">
        <f t="shared" si="161"/>
        <v>30.182399366675593</v>
      </c>
    </row>
    <row r="5175" spans="1:14" x14ac:dyDescent="0.25">
      <c r="A5175" s="111" t="s">
        <v>729</v>
      </c>
      <c r="B5175" s="111">
        <f>INDEX(kommuner!C:C,MATCH(_xlfn.NUMBERVALUE(A5175),kommuner!B:B,0))</f>
        <v>3825</v>
      </c>
      <c r="C5175" s="111" t="s">
        <v>127</v>
      </c>
      <c r="D5175" s="111" t="s">
        <v>127</v>
      </c>
      <c r="E5175" s="111" t="s">
        <v>126</v>
      </c>
      <c r="F5175" s="111" t="s">
        <v>172</v>
      </c>
      <c r="G5175" s="111" t="s">
        <v>180</v>
      </c>
      <c r="H5175" s="111" t="s">
        <v>172</v>
      </c>
      <c r="I5175" s="111" t="s">
        <v>180</v>
      </c>
      <c r="J5175" t="str">
        <f t="shared" si="160"/>
        <v>3825SkogMineraljordBarskogHøy</v>
      </c>
      <c r="K5175" s="111">
        <v>-4.2610596243420318</v>
      </c>
      <c r="L5175" s="111">
        <v>0.85306406685236758</v>
      </c>
      <c r="M5175" s="111">
        <v>6.4056614999681585E-2</v>
      </c>
      <c r="N5175" s="112">
        <f t="shared" si="161"/>
        <v>-3.3439389424899826</v>
      </c>
    </row>
    <row r="5176" spans="1:14" x14ac:dyDescent="0.25">
      <c r="A5176" s="111" t="s">
        <v>729</v>
      </c>
      <c r="B5176" s="111">
        <f>INDEX(kommuner!C:C,MATCH(_xlfn.NUMBERVALUE(A5176),kommuner!B:B,0))</f>
        <v>3825</v>
      </c>
      <c r="C5176" s="111" t="s">
        <v>127</v>
      </c>
      <c r="D5176" s="111" t="s">
        <v>127</v>
      </c>
      <c r="E5176" s="111" t="s">
        <v>126</v>
      </c>
      <c r="F5176" s="111" t="s">
        <v>172</v>
      </c>
      <c r="G5176" s="111" t="s">
        <v>167</v>
      </c>
      <c r="H5176" s="111" t="s">
        <v>172</v>
      </c>
      <c r="I5176" s="111" t="s">
        <v>167</v>
      </c>
      <c r="J5176" t="str">
        <f t="shared" si="160"/>
        <v>3825SkogMineraljordBarskogImpediment</v>
      </c>
      <c r="K5176" s="111">
        <v>-1.5740166960016819</v>
      </c>
      <c r="L5176" s="111">
        <v>0.85306406685236758</v>
      </c>
      <c r="M5176" s="111">
        <v>6.3979989500968365E-2</v>
      </c>
      <c r="N5176" s="112">
        <f t="shared" si="161"/>
        <v>-0.65697263964834596</v>
      </c>
    </row>
    <row r="5177" spans="1:14" x14ac:dyDescent="0.25">
      <c r="A5177" s="111" t="s">
        <v>729</v>
      </c>
      <c r="B5177" s="111">
        <f>INDEX(kommuner!C:C,MATCH(_xlfn.NUMBERVALUE(A5177),kommuner!B:B,0))</f>
        <v>3825</v>
      </c>
      <c r="C5177" s="111" t="s">
        <v>127</v>
      </c>
      <c r="D5177" s="111" t="s">
        <v>127</v>
      </c>
      <c r="E5177" s="111" t="s">
        <v>126</v>
      </c>
      <c r="F5177" s="111" t="s">
        <v>172</v>
      </c>
      <c r="G5177" s="111" t="s">
        <v>190</v>
      </c>
      <c r="H5177" s="111" t="s">
        <v>172</v>
      </c>
      <c r="I5177" s="111" t="s">
        <v>190</v>
      </c>
      <c r="J5177" t="str">
        <f t="shared" si="160"/>
        <v>3825SkogMineraljordBarskogLav</v>
      </c>
      <c r="K5177" s="111">
        <v>-2.1094741240186856</v>
      </c>
      <c r="L5177" s="111">
        <v>0.85306406685236758</v>
      </c>
      <c r="M5177" s="111">
        <v>6.3979989500968365E-2</v>
      </c>
      <c r="N5177" s="112">
        <f t="shared" si="161"/>
        <v>-1.1924300676653499</v>
      </c>
    </row>
    <row r="5178" spans="1:14" x14ac:dyDescent="0.25">
      <c r="A5178" s="111" t="s">
        <v>729</v>
      </c>
      <c r="B5178" s="111">
        <f>INDEX(kommuner!C:C,MATCH(_xlfn.NUMBERVALUE(A5178),kommuner!B:B,0))</f>
        <v>3825</v>
      </c>
      <c r="C5178" s="111" t="s">
        <v>127</v>
      </c>
      <c r="D5178" s="111" t="s">
        <v>127</v>
      </c>
      <c r="E5178" s="111" t="s">
        <v>126</v>
      </c>
      <c r="F5178" s="111" t="s">
        <v>172</v>
      </c>
      <c r="G5178" s="111" t="s">
        <v>173</v>
      </c>
      <c r="H5178" s="111" t="s">
        <v>172</v>
      </c>
      <c r="I5178" s="111" t="s">
        <v>173</v>
      </c>
      <c r="J5178" t="str">
        <f t="shared" si="160"/>
        <v>3825SkogMineraljordBarskogMiddels</v>
      </c>
      <c r="K5178" s="111">
        <v>-2.8820985952554645</v>
      </c>
      <c r="L5178" s="111">
        <v>0.85306406685236758</v>
      </c>
      <c r="M5178" s="111">
        <v>6.4056614999681585E-2</v>
      </c>
      <c r="N5178" s="112">
        <f t="shared" si="161"/>
        <v>-1.9649779134034155</v>
      </c>
    </row>
    <row r="5179" spans="1:14" x14ac:dyDescent="0.25">
      <c r="A5179" s="111" t="s">
        <v>729</v>
      </c>
      <c r="B5179" s="111">
        <f>INDEX(kommuner!C:C,MATCH(_xlfn.NUMBERVALUE(A5179),kommuner!B:B,0))</f>
        <v>3825</v>
      </c>
      <c r="C5179" s="111" t="s">
        <v>127</v>
      </c>
      <c r="D5179" s="111" t="s">
        <v>127</v>
      </c>
      <c r="E5179" s="111" t="s">
        <v>126</v>
      </c>
      <c r="F5179" s="111" t="s">
        <v>172</v>
      </c>
      <c r="G5179" s="111" t="s">
        <v>186</v>
      </c>
      <c r="H5179" s="111" t="s">
        <v>172</v>
      </c>
      <c r="I5179" s="111" t="s">
        <v>186</v>
      </c>
      <c r="J5179" t="str">
        <f t="shared" si="160"/>
        <v>3825SkogMineraljordBarskogSærs høy</v>
      </c>
      <c r="K5179" s="111">
        <v>0.12072674540874306</v>
      </c>
      <c r="L5179" s="111">
        <v>0.85306406685236758</v>
      </c>
      <c r="M5179" s="111">
        <v>6.4056614999681585E-2</v>
      </c>
      <c r="N5179" s="112">
        <f t="shared" si="161"/>
        <v>1.0378474272607923</v>
      </c>
    </row>
    <row r="5180" spans="1:14" x14ac:dyDescent="0.25">
      <c r="A5180" s="111" t="s">
        <v>729</v>
      </c>
      <c r="B5180" s="111">
        <f>INDEX(kommuner!C:C,MATCH(_xlfn.NUMBERVALUE(A5180),kommuner!B:B,0))</f>
        <v>3825</v>
      </c>
      <c r="C5180" s="111" t="s">
        <v>127</v>
      </c>
      <c r="D5180" s="111" t="s">
        <v>127</v>
      </c>
      <c r="E5180" s="111" t="s">
        <v>126</v>
      </c>
      <c r="F5180" s="111" t="s">
        <v>179</v>
      </c>
      <c r="G5180" s="111" t="s">
        <v>180</v>
      </c>
      <c r="H5180" s="111" t="s">
        <v>179</v>
      </c>
      <c r="I5180" s="111" t="s">
        <v>180</v>
      </c>
      <c r="J5180" t="str">
        <f t="shared" si="160"/>
        <v>3825SkogMineraljordBlandingsskogHøy</v>
      </c>
      <c r="K5180" s="111">
        <v>-8.5703651807373102</v>
      </c>
      <c r="L5180" s="111">
        <v>0.85306406685236758</v>
      </c>
      <c r="M5180" s="111">
        <v>6.3979989500968365E-2</v>
      </c>
      <c r="N5180" s="112">
        <f t="shared" si="161"/>
        <v>-7.6533211243839743</v>
      </c>
    </row>
    <row r="5181" spans="1:14" x14ac:dyDescent="0.25">
      <c r="A5181" s="111" t="s">
        <v>729</v>
      </c>
      <c r="B5181" s="111">
        <f>INDEX(kommuner!C:C,MATCH(_xlfn.NUMBERVALUE(A5181),kommuner!B:B,0))</f>
        <v>3825</v>
      </c>
      <c r="C5181" s="111" t="s">
        <v>127</v>
      </c>
      <c r="D5181" s="111" t="s">
        <v>127</v>
      </c>
      <c r="E5181" s="111" t="s">
        <v>126</v>
      </c>
      <c r="F5181" s="111" t="s">
        <v>179</v>
      </c>
      <c r="G5181" s="111" t="s">
        <v>167</v>
      </c>
      <c r="H5181" s="111" t="s">
        <v>179</v>
      </c>
      <c r="I5181" s="111" t="s">
        <v>167</v>
      </c>
      <c r="J5181" t="str">
        <f t="shared" si="160"/>
        <v>3825SkogMineraljordBlandingsskogImpediment</v>
      </c>
      <c r="K5181" s="111">
        <v>-2.0950685747655116</v>
      </c>
      <c r="L5181" s="111">
        <v>0.85306406685236758</v>
      </c>
      <c r="M5181" s="111">
        <v>6.3979989500968365E-2</v>
      </c>
      <c r="N5181" s="112">
        <f t="shared" si="161"/>
        <v>-1.1780245184121758</v>
      </c>
    </row>
    <row r="5182" spans="1:14" x14ac:dyDescent="0.25">
      <c r="A5182" s="111" t="s">
        <v>729</v>
      </c>
      <c r="B5182" s="111">
        <f>INDEX(kommuner!C:C,MATCH(_xlfn.NUMBERVALUE(A5182),kommuner!B:B,0))</f>
        <v>3825</v>
      </c>
      <c r="C5182" s="111" t="s">
        <v>127</v>
      </c>
      <c r="D5182" s="111" t="s">
        <v>127</v>
      </c>
      <c r="E5182" s="111" t="s">
        <v>126</v>
      </c>
      <c r="F5182" s="111" t="s">
        <v>179</v>
      </c>
      <c r="G5182" s="111" t="s">
        <v>190</v>
      </c>
      <c r="H5182" s="111" t="s">
        <v>179</v>
      </c>
      <c r="I5182" s="111" t="s">
        <v>190</v>
      </c>
      <c r="J5182" t="str">
        <f t="shared" si="160"/>
        <v>3825SkogMineraljordBlandingsskogLav</v>
      </c>
      <c r="K5182" s="111">
        <v>-3.814060654162915</v>
      </c>
      <c r="L5182" s="111">
        <v>0.85306406685236758</v>
      </c>
      <c r="M5182" s="111">
        <v>6.3979989500968365E-2</v>
      </c>
      <c r="N5182" s="112">
        <f t="shared" si="161"/>
        <v>-2.897016597809579</v>
      </c>
    </row>
    <row r="5183" spans="1:14" x14ac:dyDescent="0.25">
      <c r="A5183" s="111" t="s">
        <v>729</v>
      </c>
      <c r="B5183" s="111">
        <f>INDEX(kommuner!C:C,MATCH(_xlfn.NUMBERVALUE(A5183),kommuner!B:B,0))</f>
        <v>3825</v>
      </c>
      <c r="C5183" s="111" t="s">
        <v>127</v>
      </c>
      <c r="D5183" s="111" t="s">
        <v>127</v>
      </c>
      <c r="E5183" s="111" t="s">
        <v>126</v>
      </c>
      <c r="F5183" s="111" t="s">
        <v>179</v>
      </c>
      <c r="G5183" s="111" t="s">
        <v>173</v>
      </c>
      <c r="H5183" s="111" t="s">
        <v>179</v>
      </c>
      <c r="I5183" s="111" t="s">
        <v>173</v>
      </c>
      <c r="J5183" t="str">
        <f t="shared" si="160"/>
        <v>3825SkogMineraljordBlandingsskogMiddels</v>
      </c>
      <c r="K5183" s="111">
        <v>-4.5623521854183373</v>
      </c>
      <c r="L5183" s="111">
        <v>0.85306406685236758</v>
      </c>
      <c r="M5183" s="111">
        <v>6.3979989500968365E-2</v>
      </c>
      <c r="N5183" s="112">
        <f t="shared" si="161"/>
        <v>-3.6453081290650013</v>
      </c>
    </row>
    <row r="5184" spans="1:14" x14ac:dyDescent="0.25">
      <c r="A5184" s="111" t="s">
        <v>729</v>
      </c>
      <c r="B5184" s="111">
        <f>INDEX(kommuner!C:C,MATCH(_xlfn.NUMBERVALUE(A5184),kommuner!B:B,0))</f>
        <v>3825</v>
      </c>
      <c r="C5184" s="111" t="s">
        <v>127</v>
      </c>
      <c r="D5184" s="111" t="s">
        <v>127</v>
      </c>
      <c r="E5184" s="111" t="s">
        <v>126</v>
      </c>
      <c r="F5184" s="111" t="s">
        <v>179</v>
      </c>
      <c r="G5184" s="111" t="s">
        <v>186</v>
      </c>
      <c r="H5184" s="111" t="s">
        <v>179</v>
      </c>
      <c r="I5184" s="111" t="s">
        <v>186</v>
      </c>
      <c r="J5184" t="str">
        <f t="shared" si="160"/>
        <v>3825SkogMineraljordBlandingsskogSærs høy</v>
      </c>
      <c r="K5184" s="111">
        <v>-2.9395925245326562</v>
      </c>
      <c r="L5184" s="111">
        <v>0.85306406685236758</v>
      </c>
      <c r="M5184" s="111">
        <v>6.3979989500968365E-2</v>
      </c>
      <c r="N5184" s="112">
        <f t="shared" si="161"/>
        <v>-2.0225484681793202</v>
      </c>
    </row>
    <row r="5185" spans="1:14" x14ac:dyDescent="0.25">
      <c r="A5185" s="111" t="s">
        <v>729</v>
      </c>
      <c r="B5185" s="111">
        <f>INDEX(kommuner!C:C,MATCH(_xlfn.NUMBERVALUE(A5185),kommuner!B:B,0))</f>
        <v>3825</v>
      </c>
      <c r="C5185" s="111" t="s">
        <v>127</v>
      </c>
      <c r="D5185" s="111" t="s">
        <v>127</v>
      </c>
      <c r="E5185" s="111" t="s">
        <v>126</v>
      </c>
      <c r="F5185" s="111" t="s">
        <v>185</v>
      </c>
      <c r="G5185" s="111" t="s">
        <v>180</v>
      </c>
      <c r="H5185" s="111" t="s">
        <v>185</v>
      </c>
      <c r="I5185" s="111" t="s">
        <v>180</v>
      </c>
      <c r="J5185" t="str">
        <f t="shared" si="160"/>
        <v>3825SkogMineraljordLauvskogHøy</v>
      </c>
      <c r="K5185" s="111">
        <v>-3.6072016095960531</v>
      </c>
      <c r="L5185" s="111">
        <v>0.85306406685236758</v>
      </c>
      <c r="M5185" s="111">
        <v>6.3979989500968365E-2</v>
      </c>
      <c r="N5185" s="112">
        <f t="shared" si="161"/>
        <v>-2.6901575532427171</v>
      </c>
    </row>
    <row r="5186" spans="1:14" x14ac:dyDescent="0.25">
      <c r="A5186" s="111" t="s">
        <v>729</v>
      </c>
      <c r="B5186" s="111">
        <f>INDEX(kommuner!C:C,MATCH(_xlfn.NUMBERVALUE(A5186),kommuner!B:B,0))</f>
        <v>3825</v>
      </c>
      <c r="C5186" s="111" t="s">
        <v>127</v>
      </c>
      <c r="D5186" s="111" t="s">
        <v>127</v>
      </c>
      <c r="E5186" s="111" t="s">
        <v>126</v>
      </c>
      <c r="F5186" s="111" t="s">
        <v>185</v>
      </c>
      <c r="G5186" s="111" t="s">
        <v>167</v>
      </c>
      <c r="H5186" s="111" t="s">
        <v>185</v>
      </c>
      <c r="I5186" s="111" t="s">
        <v>167</v>
      </c>
      <c r="J5186" t="str">
        <f t="shared" si="160"/>
        <v>3825SkogMineraljordLauvskogImpediment</v>
      </c>
      <c r="K5186" s="111">
        <v>-1.1043030228661443</v>
      </c>
      <c r="L5186" s="111">
        <v>0.85306406685236758</v>
      </c>
      <c r="M5186" s="111">
        <v>6.3979989500968365E-2</v>
      </c>
      <c r="N5186" s="112">
        <f t="shared" si="161"/>
        <v>-0.18725896651280841</v>
      </c>
    </row>
    <row r="5187" spans="1:14" x14ac:dyDescent="0.25">
      <c r="A5187" s="111" t="s">
        <v>729</v>
      </c>
      <c r="B5187" s="111">
        <f>INDEX(kommuner!C:C,MATCH(_xlfn.NUMBERVALUE(A5187),kommuner!B:B,0))</f>
        <v>3825</v>
      </c>
      <c r="C5187" s="111" t="s">
        <v>127</v>
      </c>
      <c r="D5187" s="111" t="s">
        <v>127</v>
      </c>
      <c r="E5187" s="111" t="s">
        <v>126</v>
      </c>
      <c r="F5187" s="111" t="s">
        <v>185</v>
      </c>
      <c r="G5187" s="111" t="s">
        <v>190</v>
      </c>
      <c r="H5187" s="111" t="s">
        <v>185</v>
      </c>
      <c r="I5187" s="111" t="s">
        <v>190</v>
      </c>
      <c r="J5187" t="str">
        <f t="shared" ref="J5187:J5250" si="162">B5187&amp;C5187&amp;E5187&amp;IF(C5187="Skog",F5187&amp;G5187,"")</f>
        <v>3825SkogMineraljordLauvskogLav</v>
      </c>
      <c r="K5187" s="111">
        <v>-8.9748170935426599E-2</v>
      </c>
      <c r="L5187" s="111">
        <v>0.85306406685236758</v>
      </c>
      <c r="M5187" s="111">
        <v>6.3979989500968365E-2</v>
      </c>
      <c r="N5187" s="112">
        <f t="shared" ref="N5187:N5250" si="163">SUM(K5187:M5187)</f>
        <v>0.82729588541790933</v>
      </c>
    </row>
    <row r="5188" spans="1:14" x14ac:dyDescent="0.25">
      <c r="A5188" s="111" t="s">
        <v>729</v>
      </c>
      <c r="B5188" s="111">
        <f>INDEX(kommuner!C:C,MATCH(_xlfn.NUMBERVALUE(A5188),kommuner!B:B,0))</f>
        <v>3825</v>
      </c>
      <c r="C5188" s="111" t="s">
        <v>127</v>
      </c>
      <c r="D5188" s="111" t="s">
        <v>127</v>
      </c>
      <c r="E5188" s="111" t="s">
        <v>126</v>
      </c>
      <c r="F5188" s="111" t="s">
        <v>185</v>
      </c>
      <c r="G5188" s="111" t="s">
        <v>173</v>
      </c>
      <c r="H5188" s="111" t="s">
        <v>185</v>
      </c>
      <c r="I5188" s="111" t="s">
        <v>173</v>
      </c>
      <c r="J5188" t="str">
        <f t="shared" si="162"/>
        <v>3825SkogMineraljordLauvskogMiddels</v>
      </c>
      <c r="K5188" s="111">
        <v>-2.4151390344437029</v>
      </c>
      <c r="L5188" s="111">
        <v>0.85306406685236758</v>
      </c>
      <c r="M5188" s="111">
        <v>6.3979989500968365E-2</v>
      </c>
      <c r="N5188" s="112">
        <f t="shared" si="163"/>
        <v>-1.4980949780903672</v>
      </c>
    </row>
    <row r="5189" spans="1:14" x14ac:dyDescent="0.25">
      <c r="A5189" s="111" t="s">
        <v>729</v>
      </c>
      <c r="B5189" s="111">
        <f>INDEX(kommuner!C:C,MATCH(_xlfn.NUMBERVALUE(A5189),kommuner!B:B,0))</f>
        <v>3825</v>
      </c>
      <c r="C5189" s="111" t="s">
        <v>127</v>
      </c>
      <c r="D5189" s="111" t="s">
        <v>127</v>
      </c>
      <c r="E5189" s="111" t="s">
        <v>126</v>
      </c>
      <c r="F5189" s="111" t="s">
        <v>185</v>
      </c>
      <c r="G5189" s="111" t="s">
        <v>186</v>
      </c>
      <c r="H5189" s="111" t="s">
        <v>185</v>
      </c>
      <c r="I5189" s="111" t="s">
        <v>186</v>
      </c>
      <c r="J5189" t="str">
        <f t="shared" si="162"/>
        <v>3825SkogMineraljordLauvskogSærs høy</v>
      </c>
      <c r="K5189" s="111">
        <v>-3.6560473259425113</v>
      </c>
      <c r="L5189" s="111">
        <v>0.85306406685236758</v>
      </c>
      <c r="M5189" s="111">
        <v>6.3979989500968365E-2</v>
      </c>
      <c r="N5189" s="112">
        <f t="shared" si="163"/>
        <v>-2.7390032695891753</v>
      </c>
    </row>
    <row r="5190" spans="1:14" x14ac:dyDescent="0.25">
      <c r="A5190" s="111" t="s">
        <v>729</v>
      </c>
      <c r="B5190" s="111">
        <f>INDEX(kommuner!C:C,MATCH(_xlfn.NUMBERVALUE(A5190),kommuner!B:B,0))</f>
        <v>3825</v>
      </c>
      <c r="C5190" s="111" t="s">
        <v>127</v>
      </c>
      <c r="D5190" s="111" t="s">
        <v>127</v>
      </c>
      <c r="E5190" s="111" t="s">
        <v>123</v>
      </c>
      <c r="F5190" s="111" t="s">
        <v>172</v>
      </c>
      <c r="G5190" s="111" t="s">
        <v>180</v>
      </c>
      <c r="H5190" s="111" t="s">
        <v>172</v>
      </c>
      <c r="I5190" s="111" t="s">
        <v>180</v>
      </c>
      <c r="J5190" t="str">
        <f t="shared" si="162"/>
        <v>3825SkogOrganisk jordBarskogHøy</v>
      </c>
      <c r="K5190" s="111">
        <v>-2.5184559031994138</v>
      </c>
      <c r="L5190" s="111">
        <v>0.92784825435236762</v>
      </c>
      <c r="M5190" s="111">
        <v>0.46518126042825314</v>
      </c>
      <c r="N5190" s="112">
        <f t="shared" si="163"/>
        <v>-1.1254263884187932</v>
      </c>
    </row>
    <row r="5191" spans="1:14" x14ac:dyDescent="0.25">
      <c r="A5191" s="111" t="s">
        <v>729</v>
      </c>
      <c r="B5191" s="111">
        <f>INDEX(kommuner!C:C,MATCH(_xlfn.NUMBERVALUE(A5191),kommuner!B:B,0))</f>
        <v>3825</v>
      </c>
      <c r="C5191" s="111" t="s">
        <v>127</v>
      </c>
      <c r="D5191" s="111" t="s">
        <v>127</v>
      </c>
      <c r="E5191" s="111" t="s">
        <v>123</v>
      </c>
      <c r="F5191" s="111" t="s">
        <v>172</v>
      </c>
      <c r="G5191" s="111" t="s">
        <v>167</v>
      </c>
      <c r="H5191" s="111" t="s">
        <v>172</v>
      </c>
      <c r="I5191" s="111" t="s">
        <v>167</v>
      </c>
      <c r="J5191" t="str">
        <f t="shared" si="162"/>
        <v>3825SkogOrganisk jordBarskogImpediment</v>
      </c>
      <c r="K5191" s="111">
        <v>-0.13011741963904588</v>
      </c>
      <c r="L5191" s="111">
        <v>0.92784825435236762</v>
      </c>
      <c r="M5191" s="111">
        <v>0.46510463492953991</v>
      </c>
      <c r="N5191" s="112">
        <f t="shared" si="163"/>
        <v>1.2628354696428616</v>
      </c>
    </row>
    <row r="5192" spans="1:14" x14ac:dyDescent="0.25">
      <c r="A5192" s="111" t="s">
        <v>729</v>
      </c>
      <c r="B5192" s="111">
        <f>INDEX(kommuner!C:C,MATCH(_xlfn.NUMBERVALUE(A5192),kommuner!B:B,0))</f>
        <v>3825</v>
      </c>
      <c r="C5192" s="111" t="s">
        <v>127</v>
      </c>
      <c r="D5192" s="111" t="s">
        <v>127</v>
      </c>
      <c r="E5192" s="111" t="s">
        <v>123</v>
      </c>
      <c r="F5192" s="111" t="s">
        <v>172</v>
      </c>
      <c r="G5192" s="111" t="s">
        <v>190</v>
      </c>
      <c r="H5192" s="111" t="s">
        <v>172</v>
      </c>
      <c r="I5192" s="111" t="s">
        <v>190</v>
      </c>
      <c r="J5192" t="str">
        <f t="shared" si="162"/>
        <v>3825SkogOrganisk jordBarskogLav</v>
      </c>
      <c r="K5192" s="111">
        <v>-0.50666953101693391</v>
      </c>
      <c r="L5192" s="111">
        <v>0.92784825435236762</v>
      </c>
      <c r="M5192" s="111">
        <v>0.46510463492953991</v>
      </c>
      <c r="N5192" s="112">
        <f t="shared" si="163"/>
        <v>0.88628335826497362</v>
      </c>
    </row>
    <row r="5193" spans="1:14" x14ac:dyDescent="0.25">
      <c r="A5193" s="111" t="s">
        <v>729</v>
      </c>
      <c r="B5193" s="111">
        <f>INDEX(kommuner!C:C,MATCH(_xlfn.NUMBERVALUE(A5193),kommuner!B:B,0))</f>
        <v>3825</v>
      </c>
      <c r="C5193" s="111" t="s">
        <v>127</v>
      </c>
      <c r="D5193" s="111" t="s">
        <v>127</v>
      </c>
      <c r="E5193" s="111" t="s">
        <v>123</v>
      </c>
      <c r="F5193" s="111" t="s">
        <v>172</v>
      </c>
      <c r="G5193" s="111" t="s">
        <v>173</v>
      </c>
      <c r="H5193" s="111" t="s">
        <v>172</v>
      </c>
      <c r="I5193" s="111" t="s">
        <v>173</v>
      </c>
      <c r="J5193" t="str">
        <f t="shared" si="162"/>
        <v>3825SkogOrganisk jordBarskogMiddels</v>
      </c>
      <c r="K5193" s="111">
        <v>-1.5571490961494638</v>
      </c>
      <c r="L5193" s="111">
        <v>0.92784825435236762</v>
      </c>
      <c r="M5193" s="111">
        <v>0.46518126042825314</v>
      </c>
      <c r="N5193" s="112">
        <f t="shared" si="163"/>
        <v>-0.16411958136884308</v>
      </c>
    </row>
    <row r="5194" spans="1:14" x14ac:dyDescent="0.25">
      <c r="A5194" s="111" t="s">
        <v>729</v>
      </c>
      <c r="B5194" s="111">
        <f>INDEX(kommuner!C:C,MATCH(_xlfn.NUMBERVALUE(A5194),kommuner!B:B,0))</f>
        <v>3825</v>
      </c>
      <c r="C5194" s="111" t="s">
        <v>127</v>
      </c>
      <c r="D5194" s="111" t="s">
        <v>127</v>
      </c>
      <c r="E5194" s="111" t="s">
        <v>123</v>
      </c>
      <c r="F5194" s="111" t="s">
        <v>172</v>
      </c>
      <c r="G5194" s="111" t="s">
        <v>186</v>
      </c>
      <c r="H5194" s="111" t="s">
        <v>172</v>
      </c>
      <c r="I5194" s="111" t="s">
        <v>186</v>
      </c>
      <c r="J5194" t="str">
        <f t="shared" si="162"/>
        <v>3825SkogOrganisk jordBarskogSærs høy</v>
      </c>
      <c r="K5194" s="111">
        <v>2.5548655235722699</v>
      </c>
      <c r="L5194" s="111">
        <v>0.92784825435236762</v>
      </c>
      <c r="M5194" s="111">
        <v>0.46518126042825314</v>
      </c>
      <c r="N5194" s="112">
        <f t="shared" si="163"/>
        <v>3.9478950383528906</v>
      </c>
    </row>
    <row r="5195" spans="1:14" x14ac:dyDescent="0.25">
      <c r="A5195" s="111" t="s">
        <v>729</v>
      </c>
      <c r="B5195" s="111">
        <f>INDEX(kommuner!C:C,MATCH(_xlfn.NUMBERVALUE(A5195),kommuner!B:B,0))</f>
        <v>3825</v>
      </c>
      <c r="C5195" s="111" t="s">
        <v>127</v>
      </c>
      <c r="D5195" s="111" t="s">
        <v>127</v>
      </c>
      <c r="E5195" s="111" t="s">
        <v>123</v>
      </c>
      <c r="F5195" s="111" t="s">
        <v>179</v>
      </c>
      <c r="G5195" s="111" t="s">
        <v>180</v>
      </c>
      <c r="H5195" s="111" t="s">
        <v>179</v>
      </c>
      <c r="I5195" s="111" t="s">
        <v>180</v>
      </c>
      <c r="J5195" t="str">
        <f t="shared" si="162"/>
        <v>3825SkogOrganisk jordBlandingsskogHøy</v>
      </c>
      <c r="K5195" s="111">
        <v>-5.5554344456832343</v>
      </c>
      <c r="L5195" s="111">
        <v>0.92784825435236762</v>
      </c>
      <c r="M5195" s="111">
        <v>0.46510463492953991</v>
      </c>
      <c r="N5195" s="112">
        <f t="shared" si="163"/>
        <v>-4.1624815564013264</v>
      </c>
    </row>
    <row r="5196" spans="1:14" x14ac:dyDescent="0.25">
      <c r="A5196" s="111" t="s">
        <v>729</v>
      </c>
      <c r="B5196" s="111">
        <f>INDEX(kommuner!C:C,MATCH(_xlfn.NUMBERVALUE(A5196),kommuner!B:B,0))</f>
        <v>3825</v>
      </c>
      <c r="C5196" s="111" t="s">
        <v>127</v>
      </c>
      <c r="D5196" s="111" t="s">
        <v>127</v>
      </c>
      <c r="E5196" s="111" t="s">
        <v>123</v>
      </c>
      <c r="F5196" s="111" t="s">
        <v>179</v>
      </c>
      <c r="G5196" s="111" t="s">
        <v>167</v>
      </c>
      <c r="H5196" s="111" t="s">
        <v>179</v>
      </c>
      <c r="I5196" s="111" t="s">
        <v>167</v>
      </c>
      <c r="J5196" t="str">
        <f t="shared" si="162"/>
        <v>3825SkogOrganisk jordBlandingsskogImpediment</v>
      </c>
      <c r="K5196" s="111">
        <v>-0.28586344175800005</v>
      </c>
      <c r="L5196" s="111">
        <v>0.92784825435236762</v>
      </c>
      <c r="M5196" s="111">
        <v>0.46510463492953991</v>
      </c>
      <c r="N5196" s="112">
        <f t="shared" si="163"/>
        <v>1.1070894475239075</v>
      </c>
    </row>
    <row r="5197" spans="1:14" x14ac:dyDescent="0.25">
      <c r="A5197" s="111" t="s">
        <v>729</v>
      </c>
      <c r="B5197" s="111">
        <f>INDEX(kommuner!C:C,MATCH(_xlfn.NUMBERVALUE(A5197),kommuner!B:B,0))</f>
        <v>3825</v>
      </c>
      <c r="C5197" s="111" t="s">
        <v>127</v>
      </c>
      <c r="D5197" s="111" t="s">
        <v>127</v>
      </c>
      <c r="E5197" s="111" t="s">
        <v>123</v>
      </c>
      <c r="F5197" s="111" t="s">
        <v>179</v>
      </c>
      <c r="G5197" s="111" t="s">
        <v>190</v>
      </c>
      <c r="H5197" s="111" t="s">
        <v>179</v>
      </c>
      <c r="I5197" s="111" t="s">
        <v>190</v>
      </c>
      <c r="J5197" t="str">
        <f t="shared" si="162"/>
        <v>3825SkogOrganisk jordBlandingsskogLav</v>
      </c>
      <c r="K5197" s="111">
        <v>-1.2347339377887629</v>
      </c>
      <c r="L5197" s="111">
        <v>0.92784825435236762</v>
      </c>
      <c r="M5197" s="111">
        <v>0.46510463492953991</v>
      </c>
      <c r="N5197" s="112">
        <f t="shared" si="163"/>
        <v>0.15821895149314458</v>
      </c>
    </row>
    <row r="5198" spans="1:14" x14ac:dyDescent="0.25">
      <c r="A5198" s="111" t="s">
        <v>729</v>
      </c>
      <c r="B5198" s="111">
        <f>INDEX(kommuner!C:C,MATCH(_xlfn.NUMBERVALUE(A5198),kommuner!B:B,0))</f>
        <v>3825</v>
      </c>
      <c r="C5198" s="111" t="s">
        <v>127</v>
      </c>
      <c r="D5198" s="111" t="s">
        <v>127</v>
      </c>
      <c r="E5198" s="111" t="s">
        <v>123</v>
      </c>
      <c r="F5198" s="111" t="s">
        <v>179</v>
      </c>
      <c r="G5198" s="111" t="s">
        <v>173</v>
      </c>
      <c r="H5198" s="111" t="s">
        <v>179</v>
      </c>
      <c r="I5198" s="111" t="s">
        <v>173</v>
      </c>
      <c r="J5198" t="str">
        <f t="shared" si="162"/>
        <v>3825SkogOrganisk jordBlandingsskogMiddels</v>
      </c>
      <c r="K5198" s="111">
        <v>-2.4239591752717748</v>
      </c>
      <c r="L5198" s="111">
        <v>0.92784825435236762</v>
      </c>
      <c r="M5198" s="111">
        <v>0.46510463492953991</v>
      </c>
      <c r="N5198" s="112">
        <f t="shared" si="163"/>
        <v>-1.0310062859898674</v>
      </c>
    </row>
    <row r="5199" spans="1:14" x14ac:dyDescent="0.25">
      <c r="A5199" s="111" t="s">
        <v>729</v>
      </c>
      <c r="B5199" s="111">
        <f>INDEX(kommuner!C:C,MATCH(_xlfn.NUMBERVALUE(A5199),kommuner!B:B,0))</f>
        <v>3825</v>
      </c>
      <c r="C5199" s="111" t="s">
        <v>127</v>
      </c>
      <c r="D5199" s="111" t="s">
        <v>127</v>
      </c>
      <c r="E5199" s="111" t="s">
        <v>123</v>
      </c>
      <c r="F5199" s="111" t="s">
        <v>179</v>
      </c>
      <c r="G5199" s="111" t="s">
        <v>186</v>
      </c>
      <c r="H5199" s="111" t="s">
        <v>179</v>
      </c>
      <c r="I5199" s="111" t="s">
        <v>186</v>
      </c>
      <c r="J5199" t="str">
        <f t="shared" si="162"/>
        <v>3825SkogOrganisk jordBlandingsskogSærs høy</v>
      </c>
      <c r="K5199" s="111">
        <v>-1.5726115302258048</v>
      </c>
      <c r="L5199" s="111">
        <v>0.92784825435236762</v>
      </c>
      <c r="M5199" s="111">
        <v>0.46510463492953991</v>
      </c>
      <c r="N5199" s="112">
        <f t="shared" si="163"/>
        <v>-0.17965864094389727</v>
      </c>
    </row>
    <row r="5200" spans="1:14" x14ac:dyDescent="0.25">
      <c r="A5200" s="111" t="s">
        <v>729</v>
      </c>
      <c r="B5200" s="111">
        <f>INDEX(kommuner!C:C,MATCH(_xlfn.NUMBERVALUE(A5200),kommuner!B:B,0))</f>
        <v>3825</v>
      </c>
      <c r="C5200" s="111" t="s">
        <v>127</v>
      </c>
      <c r="D5200" s="111" t="s">
        <v>127</v>
      </c>
      <c r="E5200" s="111" t="s">
        <v>123</v>
      </c>
      <c r="F5200" s="111" t="s">
        <v>185</v>
      </c>
      <c r="G5200" s="111" t="s">
        <v>180</v>
      </c>
      <c r="H5200" s="111" t="s">
        <v>185</v>
      </c>
      <c r="I5200" s="111" t="s">
        <v>180</v>
      </c>
      <c r="J5200" t="str">
        <f t="shared" si="162"/>
        <v>3825SkogOrganisk jordLauvskogHøy</v>
      </c>
      <c r="K5200" s="111">
        <v>-1.9913688882377358</v>
      </c>
      <c r="L5200" s="111">
        <v>0.92784825435236762</v>
      </c>
      <c r="M5200" s="111">
        <v>0.46510463492953991</v>
      </c>
      <c r="N5200" s="112">
        <f t="shared" si="163"/>
        <v>-0.59841599895582831</v>
      </c>
    </row>
    <row r="5201" spans="1:14" x14ac:dyDescent="0.25">
      <c r="A5201" s="111" t="s">
        <v>729</v>
      </c>
      <c r="B5201" s="111">
        <f>INDEX(kommuner!C:C,MATCH(_xlfn.NUMBERVALUE(A5201),kommuner!B:B,0))</f>
        <v>3825</v>
      </c>
      <c r="C5201" s="111" t="s">
        <v>127</v>
      </c>
      <c r="D5201" s="111" t="s">
        <v>127</v>
      </c>
      <c r="E5201" s="111" t="s">
        <v>123</v>
      </c>
      <c r="F5201" s="111" t="s">
        <v>185</v>
      </c>
      <c r="G5201" s="111" t="s">
        <v>167</v>
      </c>
      <c r="H5201" s="111" t="s">
        <v>185</v>
      </c>
      <c r="I5201" s="111" t="s">
        <v>167</v>
      </c>
      <c r="J5201" t="str">
        <f t="shared" si="162"/>
        <v>3825SkogOrganisk jordLauvskogImpediment</v>
      </c>
      <c r="K5201" s="111">
        <v>0.35000626494250675</v>
      </c>
      <c r="L5201" s="111">
        <v>0.92784825435236762</v>
      </c>
      <c r="M5201" s="111">
        <v>0.46510463492953991</v>
      </c>
      <c r="N5201" s="112">
        <f t="shared" si="163"/>
        <v>1.7429591542244141</v>
      </c>
    </row>
    <row r="5202" spans="1:14" x14ac:dyDescent="0.25">
      <c r="A5202" s="111" t="s">
        <v>729</v>
      </c>
      <c r="B5202" s="111">
        <f>INDEX(kommuner!C:C,MATCH(_xlfn.NUMBERVALUE(A5202),kommuner!B:B,0))</f>
        <v>3825</v>
      </c>
      <c r="C5202" s="111" t="s">
        <v>127</v>
      </c>
      <c r="D5202" s="111" t="s">
        <v>127</v>
      </c>
      <c r="E5202" s="111" t="s">
        <v>123</v>
      </c>
      <c r="F5202" s="111" t="s">
        <v>185</v>
      </c>
      <c r="G5202" s="111" t="s">
        <v>190</v>
      </c>
      <c r="H5202" s="111" t="s">
        <v>185</v>
      </c>
      <c r="I5202" s="111" t="s">
        <v>190</v>
      </c>
      <c r="J5202" t="str">
        <f t="shared" si="162"/>
        <v>3825SkogOrganisk jordLauvskogLav</v>
      </c>
      <c r="K5202" s="111">
        <v>1.1144075558526714</v>
      </c>
      <c r="L5202" s="111">
        <v>0.92784825435236762</v>
      </c>
      <c r="M5202" s="111">
        <v>0.46510463492953991</v>
      </c>
      <c r="N5202" s="112">
        <f t="shared" si="163"/>
        <v>2.5073604451345788</v>
      </c>
    </row>
    <row r="5203" spans="1:14" x14ac:dyDescent="0.25">
      <c r="A5203" s="111" t="s">
        <v>729</v>
      </c>
      <c r="B5203" s="111">
        <f>INDEX(kommuner!C:C,MATCH(_xlfn.NUMBERVALUE(A5203),kommuner!B:B,0))</f>
        <v>3825</v>
      </c>
      <c r="C5203" s="111" t="s">
        <v>127</v>
      </c>
      <c r="D5203" s="111" t="s">
        <v>127</v>
      </c>
      <c r="E5203" s="111" t="s">
        <v>123</v>
      </c>
      <c r="F5203" s="111" t="s">
        <v>185</v>
      </c>
      <c r="G5203" s="111" t="s">
        <v>173</v>
      </c>
      <c r="H5203" s="111" t="s">
        <v>185</v>
      </c>
      <c r="I5203" s="111" t="s">
        <v>173</v>
      </c>
      <c r="J5203" t="str">
        <f t="shared" si="162"/>
        <v>3825SkogOrganisk jordLauvskogMiddels</v>
      </c>
      <c r="K5203" s="111">
        <v>-0.62664468270982987</v>
      </c>
      <c r="L5203" s="111">
        <v>0.92784825435236762</v>
      </c>
      <c r="M5203" s="111">
        <v>0.46510463492953991</v>
      </c>
      <c r="N5203" s="112">
        <f t="shared" si="163"/>
        <v>0.76630820657207765</v>
      </c>
    </row>
    <row r="5204" spans="1:14" x14ac:dyDescent="0.25">
      <c r="A5204" s="111" t="s">
        <v>729</v>
      </c>
      <c r="B5204" s="111">
        <f>INDEX(kommuner!C:C,MATCH(_xlfn.NUMBERVALUE(A5204),kommuner!B:B,0))</f>
        <v>3825</v>
      </c>
      <c r="C5204" s="111" t="s">
        <v>127</v>
      </c>
      <c r="D5204" s="111" t="s">
        <v>127</v>
      </c>
      <c r="E5204" s="111" t="s">
        <v>123</v>
      </c>
      <c r="F5204" s="111" t="s">
        <v>185</v>
      </c>
      <c r="G5204" s="111" t="s">
        <v>186</v>
      </c>
      <c r="H5204" s="111" t="s">
        <v>185</v>
      </c>
      <c r="I5204" s="111" t="s">
        <v>186</v>
      </c>
      <c r="J5204" t="str">
        <f t="shared" si="162"/>
        <v>3825SkogOrganisk jordLauvskogSærs høy</v>
      </c>
      <c r="K5204" s="111">
        <v>-1.8997279926091779</v>
      </c>
      <c r="L5204" s="111">
        <v>0.92784825435236762</v>
      </c>
      <c r="M5204" s="111">
        <v>0.46510463492953991</v>
      </c>
      <c r="N5204" s="112">
        <f t="shared" si="163"/>
        <v>-0.50677510332727038</v>
      </c>
    </row>
    <row r="5205" spans="1:14" x14ac:dyDescent="0.25">
      <c r="A5205" s="111" t="s">
        <v>729</v>
      </c>
      <c r="B5205" s="111">
        <f>INDEX(kommuner!C:C,MATCH(_xlfn.NUMBERVALUE(A5205),kommuner!B:B,0))</f>
        <v>3825</v>
      </c>
      <c r="C5205" s="111" t="s">
        <v>83</v>
      </c>
      <c r="D5205" s="111" t="s">
        <v>83</v>
      </c>
      <c r="E5205" s="111" t="s">
        <v>126</v>
      </c>
      <c r="F5205" s="111" t="s">
        <v>139</v>
      </c>
      <c r="G5205" s="111" t="s">
        <v>139</v>
      </c>
      <c r="H5205" s="111" t="s">
        <v>139</v>
      </c>
      <c r="I5205" s="111" t="s">
        <v>139</v>
      </c>
      <c r="J5205" t="str">
        <f t="shared" si="162"/>
        <v>3825Utbygd arealMineraljord</v>
      </c>
      <c r="K5205" s="111">
        <v>0.42279414509845159</v>
      </c>
      <c r="L5205" s="111">
        <v>0</v>
      </c>
      <c r="M5205" s="111">
        <v>1.303047089454229E-2</v>
      </c>
      <c r="N5205" s="112">
        <f t="shared" si="163"/>
        <v>0.43582461599299388</v>
      </c>
    </row>
    <row r="5206" spans="1:14" x14ac:dyDescent="0.25">
      <c r="A5206" s="111" t="s">
        <v>729</v>
      </c>
      <c r="B5206" s="111">
        <f>INDEX(kommuner!C:C,MATCH(_xlfn.NUMBERVALUE(A5206),kommuner!B:B,0))</f>
        <v>3825</v>
      </c>
      <c r="C5206" s="111" t="s">
        <v>83</v>
      </c>
      <c r="D5206" s="111" t="s">
        <v>83</v>
      </c>
      <c r="E5206" s="111" t="s">
        <v>123</v>
      </c>
      <c r="F5206" s="111" t="s">
        <v>139</v>
      </c>
      <c r="G5206" s="111" t="s">
        <v>139</v>
      </c>
      <c r="H5206" s="111" t="s">
        <v>139</v>
      </c>
      <c r="I5206" s="111" t="s">
        <v>139</v>
      </c>
      <c r="J5206" t="str">
        <f t="shared" si="162"/>
        <v>3825Utbygd arealOrganisk jord</v>
      </c>
      <c r="K5206" s="111">
        <v>29.011421395201612</v>
      </c>
      <c r="L5206" s="111">
        <v>0</v>
      </c>
      <c r="M5206" s="111">
        <v>1.303047089454229E-2</v>
      </c>
      <c r="N5206" s="112">
        <f t="shared" si="163"/>
        <v>29.024451866096154</v>
      </c>
    </row>
    <row r="5207" spans="1:14" x14ac:dyDescent="0.25">
      <c r="A5207" s="111" t="s">
        <v>729</v>
      </c>
      <c r="B5207" s="111">
        <f>INDEX(kommuner!C:C,MATCH(_xlfn.NUMBERVALUE(A5207),kommuner!B:B,0))</f>
        <v>3825</v>
      </c>
      <c r="C5207" s="111" t="s">
        <v>181</v>
      </c>
      <c r="D5207" s="111" t="s">
        <v>181</v>
      </c>
      <c r="E5207" s="111" t="s">
        <v>123</v>
      </c>
      <c r="F5207" s="111" t="s">
        <v>139</v>
      </c>
      <c r="G5207" s="111" t="s">
        <v>139</v>
      </c>
      <c r="H5207" s="111" t="s">
        <v>139</v>
      </c>
      <c r="I5207" s="111" t="s">
        <v>139</v>
      </c>
      <c r="J5207" t="str">
        <f t="shared" si="162"/>
        <v>3825Vann og myrOrganisk jord</v>
      </c>
      <c r="K5207" s="111">
        <v>-0.31088998224577308</v>
      </c>
      <c r="L5207" s="111">
        <v>0</v>
      </c>
      <c r="M5207" s="111">
        <v>0</v>
      </c>
      <c r="N5207" s="112">
        <f t="shared" si="163"/>
        <v>-0.31088998224577308</v>
      </c>
    </row>
    <row r="5208" spans="1:14" x14ac:dyDescent="0.25">
      <c r="A5208" s="111" t="s">
        <v>730</v>
      </c>
      <c r="B5208" s="111">
        <f>INDEX(kommuner!C:C,MATCH(_xlfn.NUMBERVALUE(A5208),kommuner!B:B,0))</f>
        <v>4201</v>
      </c>
      <c r="C5208" s="111" t="s">
        <v>82</v>
      </c>
      <c r="D5208" s="111" t="s">
        <v>82</v>
      </c>
      <c r="E5208" s="111" t="s">
        <v>126</v>
      </c>
      <c r="F5208" s="111" t="s">
        <v>139</v>
      </c>
      <c r="G5208" s="111" t="s">
        <v>139</v>
      </c>
      <c r="H5208" s="111" t="s">
        <v>139</v>
      </c>
      <c r="I5208" s="111" t="s">
        <v>139</v>
      </c>
      <c r="J5208" t="str">
        <f t="shared" si="162"/>
        <v>4201Annen utmarkMineraljord</v>
      </c>
      <c r="K5208" s="111">
        <v>-0.16852781479621071</v>
      </c>
      <c r="L5208" s="111">
        <v>0</v>
      </c>
      <c r="M5208" s="111">
        <v>0</v>
      </c>
      <c r="N5208" s="112">
        <f t="shared" si="163"/>
        <v>-0.16852781479621071</v>
      </c>
    </row>
    <row r="5209" spans="1:14" x14ac:dyDescent="0.25">
      <c r="A5209" s="111" t="s">
        <v>730</v>
      </c>
      <c r="B5209" s="111">
        <f>INDEX(kommuner!C:C,MATCH(_xlfn.NUMBERVALUE(A5209),kommuner!B:B,0))</f>
        <v>4201</v>
      </c>
      <c r="C5209" s="111" t="s">
        <v>121</v>
      </c>
      <c r="D5209" s="111" t="s">
        <v>121</v>
      </c>
      <c r="E5209" s="111" t="s">
        <v>126</v>
      </c>
      <c r="F5209" s="111" t="s">
        <v>139</v>
      </c>
      <c r="G5209" s="111" t="s">
        <v>139</v>
      </c>
      <c r="H5209" s="111" t="s">
        <v>139</v>
      </c>
      <c r="I5209" s="111" t="s">
        <v>139</v>
      </c>
      <c r="J5209" t="str">
        <f t="shared" si="162"/>
        <v>4201BeiteMineraljord</v>
      </c>
      <c r="K5209" s="111">
        <v>-0.43305842942580308</v>
      </c>
      <c r="L5209" s="111">
        <v>0</v>
      </c>
      <c r="M5209" s="111">
        <v>1.2448711246839999E-7</v>
      </c>
      <c r="N5209" s="112">
        <f t="shared" si="163"/>
        <v>-0.43305830493869063</v>
      </c>
    </row>
    <row r="5210" spans="1:14" x14ac:dyDescent="0.25">
      <c r="A5210" s="111" t="s">
        <v>730</v>
      </c>
      <c r="B5210" s="111">
        <f>INDEX(kommuner!C:C,MATCH(_xlfn.NUMBERVALUE(A5210),kommuner!B:B,0))</f>
        <v>4201</v>
      </c>
      <c r="C5210" s="111" t="s">
        <v>121</v>
      </c>
      <c r="D5210" s="111" t="s">
        <v>121</v>
      </c>
      <c r="E5210" s="111" t="s">
        <v>123</v>
      </c>
      <c r="F5210" s="111" t="s">
        <v>139</v>
      </c>
      <c r="G5210" s="111" t="s">
        <v>139</v>
      </c>
      <c r="H5210" s="111" t="s">
        <v>139</v>
      </c>
      <c r="I5210" s="111" t="s">
        <v>139</v>
      </c>
      <c r="J5210" t="str">
        <f t="shared" si="162"/>
        <v>4201BeiteOrganisk jord</v>
      </c>
      <c r="K5210" s="111">
        <v>12.077525935985037</v>
      </c>
      <c r="L5210" s="111">
        <v>1.6412500000000001</v>
      </c>
      <c r="M5210" s="111">
        <v>0</v>
      </c>
      <c r="N5210" s="112">
        <f t="shared" si="163"/>
        <v>13.718775935985036</v>
      </c>
    </row>
    <row r="5211" spans="1:14" x14ac:dyDescent="0.25">
      <c r="A5211" s="111" t="s">
        <v>730</v>
      </c>
      <c r="B5211" s="111">
        <f>INDEX(kommuner!C:C,MATCH(_xlfn.NUMBERVALUE(A5211),kommuner!B:B,0))</f>
        <v>4201</v>
      </c>
      <c r="C5211" s="111" t="s">
        <v>84</v>
      </c>
      <c r="D5211" s="111" t="s">
        <v>84</v>
      </c>
      <c r="E5211" s="111" t="s">
        <v>126</v>
      </c>
      <c r="F5211" s="111" t="s">
        <v>139</v>
      </c>
      <c r="G5211" s="111" t="s">
        <v>139</v>
      </c>
      <c r="H5211" s="111" t="s">
        <v>139</v>
      </c>
      <c r="I5211" s="111" t="s">
        <v>139</v>
      </c>
      <c r="J5211" t="str">
        <f t="shared" si="162"/>
        <v>4201Dyrket markMineraljord</v>
      </c>
      <c r="K5211" s="111">
        <v>-0.25068318004845869</v>
      </c>
      <c r="L5211" s="111">
        <v>0</v>
      </c>
      <c r="M5211" s="111">
        <v>0</v>
      </c>
      <c r="N5211" s="112">
        <f t="shared" si="163"/>
        <v>-0.25068318004845869</v>
      </c>
    </row>
    <row r="5212" spans="1:14" x14ac:dyDescent="0.25">
      <c r="A5212" s="111" t="s">
        <v>730</v>
      </c>
      <c r="B5212" s="111">
        <f>INDEX(kommuner!C:C,MATCH(_xlfn.NUMBERVALUE(A5212),kommuner!B:B,0))</f>
        <v>4201</v>
      </c>
      <c r="C5212" s="111" t="s">
        <v>84</v>
      </c>
      <c r="D5212" s="111" t="s">
        <v>84</v>
      </c>
      <c r="E5212" s="111" t="s">
        <v>123</v>
      </c>
      <c r="F5212" s="111" t="s">
        <v>139</v>
      </c>
      <c r="G5212" s="111" t="s">
        <v>139</v>
      </c>
      <c r="H5212" s="111" t="s">
        <v>139</v>
      </c>
      <c r="I5212" s="111" t="s">
        <v>139</v>
      </c>
      <c r="J5212" t="str">
        <f t="shared" si="162"/>
        <v>4201Dyrket markOrganisk jord</v>
      </c>
      <c r="K5212" s="111">
        <v>28.726149366675592</v>
      </c>
      <c r="L5212" s="111">
        <v>1.45625</v>
      </c>
      <c r="M5212" s="111">
        <v>0</v>
      </c>
      <c r="N5212" s="112">
        <f t="shared" si="163"/>
        <v>30.182399366675593</v>
      </c>
    </row>
    <row r="5213" spans="1:14" x14ac:dyDescent="0.25">
      <c r="A5213" s="111" t="s">
        <v>730</v>
      </c>
      <c r="B5213" s="111">
        <f>INDEX(kommuner!C:C,MATCH(_xlfn.NUMBERVALUE(A5213),kommuner!B:B,0))</f>
        <v>4201</v>
      </c>
      <c r="C5213" s="111" t="s">
        <v>127</v>
      </c>
      <c r="D5213" s="111" t="s">
        <v>127</v>
      </c>
      <c r="E5213" s="111" t="s">
        <v>126</v>
      </c>
      <c r="F5213" s="111" t="s">
        <v>172</v>
      </c>
      <c r="G5213" s="111" t="s">
        <v>180</v>
      </c>
      <c r="H5213" s="111" t="s">
        <v>172</v>
      </c>
      <c r="I5213" s="111" t="s">
        <v>180</v>
      </c>
      <c r="J5213" t="str">
        <f t="shared" si="162"/>
        <v>4201SkogMineraljordBarskogHøy</v>
      </c>
      <c r="K5213" s="111">
        <v>-4.2610596243420318</v>
      </c>
      <c r="L5213" s="111">
        <v>0.85306406685236758</v>
      </c>
      <c r="M5213" s="111">
        <v>6.4056614999681585E-2</v>
      </c>
      <c r="N5213" s="112">
        <f t="shared" si="163"/>
        <v>-3.3439389424899826</v>
      </c>
    </row>
    <row r="5214" spans="1:14" x14ac:dyDescent="0.25">
      <c r="A5214" s="111" t="s">
        <v>730</v>
      </c>
      <c r="B5214" s="111">
        <f>INDEX(kommuner!C:C,MATCH(_xlfn.NUMBERVALUE(A5214),kommuner!B:B,0))</f>
        <v>4201</v>
      </c>
      <c r="C5214" s="111" t="s">
        <v>127</v>
      </c>
      <c r="D5214" s="111" t="s">
        <v>127</v>
      </c>
      <c r="E5214" s="111" t="s">
        <v>126</v>
      </c>
      <c r="F5214" s="111" t="s">
        <v>172</v>
      </c>
      <c r="G5214" s="111" t="s">
        <v>167</v>
      </c>
      <c r="H5214" s="111" t="s">
        <v>172</v>
      </c>
      <c r="I5214" s="111" t="s">
        <v>167</v>
      </c>
      <c r="J5214" t="str">
        <f t="shared" si="162"/>
        <v>4201SkogMineraljordBarskogImpediment</v>
      </c>
      <c r="K5214" s="111">
        <v>-1.5740166960016819</v>
      </c>
      <c r="L5214" s="111">
        <v>0.85306406685236758</v>
      </c>
      <c r="M5214" s="111">
        <v>6.3979989500968365E-2</v>
      </c>
      <c r="N5214" s="112">
        <f t="shared" si="163"/>
        <v>-0.65697263964834596</v>
      </c>
    </row>
    <row r="5215" spans="1:14" x14ac:dyDescent="0.25">
      <c r="A5215" s="111" t="s">
        <v>730</v>
      </c>
      <c r="B5215" s="111">
        <f>INDEX(kommuner!C:C,MATCH(_xlfn.NUMBERVALUE(A5215),kommuner!B:B,0))</f>
        <v>4201</v>
      </c>
      <c r="C5215" s="111" t="s">
        <v>127</v>
      </c>
      <c r="D5215" s="111" t="s">
        <v>127</v>
      </c>
      <c r="E5215" s="111" t="s">
        <v>126</v>
      </c>
      <c r="F5215" s="111" t="s">
        <v>172</v>
      </c>
      <c r="G5215" s="111" t="s">
        <v>190</v>
      </c>
      <c r="H5215" s="111" t="s">
        <v>172</v>
      </c>
      <c r="I5215" s="111" t="s">
        <v>190</v>
      </c>
      <c r="J5215" t="str">
        <f t="shared" si="162"/>
        <v>4201SkogMineraljordBarskogLav</v>
      </c>
      <c r="K5215" s="111">
        <v>-2.1094741240186856</v>
      </c>
      <c r="L5215" s="111">
        <v>0.85306406685236758</v>
      </c>
      <c r="M5215" s="111">
        <v>6.3979989500968365E-2</v>
      </c>
      <c r="N5215" s="112">
        <f t="shared" si="163"/>
        <v>-1.1924300676653499</v>
      </c>
    </row>
    <row r="5216" spans="1:14" x14ac:dyDescent="0.25">
      <c r="A5216" s="111" t="s">
        <v>730</v>
      </c>
      <c r="B5216" s="111">
        <f>INDEX(kommuner!C:C,MATCH(_xlfn.NUMBERVALUE(A5216),kommuner!B:B,0))</f>
        <v>4201</v>
      </c>
      <c r="C5216" s="111" t="s">
        <v>127</v>
      </c>
      <c r="D5216" s="111" t="s">
        <v>127</v>
      </c>
      <c r="E5216" s="111" t="s">
        <v>126</v>
      </c>
      <c r="F5216" s="111" t="s">
        <v>172</v>
      </c>
      <c r="G5216" s="111" t="s">
        <v>173</v>
      </c>
      <c r="H5216" s="111" t="s">
        <v>172</v>
      </c>
      <c r="I5216" s="111" t="s">
        <v>173</v>
      </c>
      <c r="J5216" t="str">
        <f t="shared" si="162"/>
        <v>4201SkogMineraljordBarskogMiddels</v>
      </c>
      <c r="K5216" s="111">
        <v>-2.8820985952554645</v>
      </c>
      <c r="L5216" s="111">
        <v>0.85306406685236758</v>
      </c>
      <c r="M5216" s="111">
        <v>6.4056614999681585E-2</v>
      </c>
      <c r="N5216" s="112">
        <f t="shared" si="163"/>
        <v>-1.9649779134034155</v>
      </c>
    </row>
    <row r="5217" spans="1:14" x14ac:dyDescent="0.25">
      <c r="A5217" s="111" t="s">
        <v>730</v>
      </c>
      <c r="B5217" s="111">
        <f>INDEX(kommuner!C:C,MATCH(_xlfn.NUMBERVALUE(A5217),kommuner!B:B,0))</f>
        <v>4201</v>
      </c>
      <c r="C5217" s="111" t="s">
        <v>127</v>
      </c>
      <c r="D5217" s="111" t="s">
        <v>127</v>
      </c>
      <c r="E5217" s="111" t="s">
        <v>126</v>
      </c>
      <c r="F5217" s="111" t="s">
        <v>172</v>
      </c>
      <c r="G5217" s="111" t="s">
        <v>186</v>
      </c>
      <c r="H5217" s="111" t="s">
        <v>172</v>
      </c>
      <c r="I5217" s="111" t="s">
        <v>186</v>
      </c>
      <c r="J5217" t="str">
        <f t="shared" si="162"/>
        <v>4201SkogMineraljordBarskogSærs høy</v>
      </c>
      <c r="K5217" s="111">
        <v>0.12072674540874306</v>
      </c>
      <c r="L5217" s="111">
        <v>0.85306406685236758</v>
      </c>
      <c r="M5217" s="111">
        <v>6.4056614999681585E-2</v>
      </c>
      <c r="N5217" s="112">
        <f t="shared" si="163"/>
        <v>1.0378474272607923</v>
      </c>
    </row>
    <row r="5218" spans="1:14" x14ac:dyDescent="0.25">
      <c r="A5218" s="111" t="s">
        <v>730</v>
      </c>
      <c r="B5218" s="111">
        <f>INDEX(kommuner!C:C,MATCH(_xlfn.NUMBERVALUE(A5218),kommuner!B:B,0))</f>
        <v>4201</v>
      </c>
      <c r="C5218" s="111" t="s">
        <v>127</v>
      </c>
      <c r="D5218" s="111" t="s">
        <v>127</v>
      </c>
      <c r="E5218" s="111" t="s">
        <v>126</v>
      </c>
      <c r="F5218" s="111" t="s">
        <v>179</v>
      </c>
      <c r="G5218" s="111" t="s">
        <v>180</v>
      </c>
      <c r="H5218" s="111" t="s">
        <v>179</v>
      </c>
      <c r="I5218" s="111" t="s">
        <v>180</v>
      </c>
      <c r="J5218" t="str">
        <f t="shared" si="162"/>
        <v>4201SkogMineraljordBlandingsskogHøy</v>
      </c>
      <c r="K5218" s="111">
        <v>-8.5703651807373102</v>
      </c>
      <c r="L5218" s="111">
        <v>0.85306406685236758</v>
      </c>
      <c r="M5218" s="111">
        <v>6.3979989500968365E-2</v>
      </c>
      <c r="N5218" s="112">
        <f t="shared" si="163"/>
        <v>-7.6533211243839743</v>
      </c>
    </row>
    <row r="5219" spans="1:14" x14ac:dyDescent="0.25">
      <c r="A5219" s="111" t="s">
        <v>730</v>
      </c>
      <c r="B5219" s="111">
        <f>INDEX(kommuner!C:C,MATCH(_xlfn.NUMBERVALUE(A5219),kommuner!B:B,0))</f>
        <v>4201</v>
      </c>
      <c r="C5219" s="111" t="s">
        <v>127</v>
      </c>
      <c r="D5219" s="111" t="s">
        <v>127</v>
      </c>
      <c r="E5219" s="111" t="s">
        <v>126</v>
      </c>
      <c r="F5219" s="111" t="s">
        <v>179</v>
      </c>
      <c r="G5219" s="111" t="s">
        <v>167</v>
      </c>
      <c r="H5219" s="111" t="s">
        <v>179</v>
      </c>
      <c r="I5219" s="111" t="s">
        <v>167</v>
      </c>
      <c r="J5219" t="str">
        <f t="shared" si="162"/>
        <v>4201SkogMineraljordBlandingsskogImpediment</v>
      </c>
      <c r="K5219" s="111">
        <v>-2.0950685747655116</v>
      </c>
      <c r="L5219" s="111">
        <v>0.85306406685236758</v>
      </c>
      <c r="M5219" s="111">
        <v>6.3979989500968365E-2</v>
      </c>
      <c r="N5219" s="112">
        <f t="shared" si="163"/>
        <v>-1.1780245184121758</v>
      </c>
    </row>
    <row r="5220" spans="1:14" x14ac:dyDescent="0.25">
      <c r="A5220" s="111" t="s">
        <v>730</v>
      </c>
      <c r="B5220" s="111">
        <f>INDEX(kommuner!C:C,MATCH(_xlfn.NUMBERVALUE(A5220),kommuner!B:B,0))</f>
        <v>4201</v>
      </c>
      <c r="C5220" s="111" t="s">
        <v>127</v>
      </c>
      <c r="D5220" s="111" t="s">
        <v>127</v>
      </c>
      <c r="E5220" s="111" t="s">
        <v>126</v>
      </c>
      <c r="F5220" s="111" t="s">
        <v>179</v>
      </c>
      <c r="G5220" s="111" t="s">
        <v>190</v>
      </c>
      <c r="H5220" s="111" t="s">
        <v>179</v>
      </c>
      <c r="I5220" s="111" t="s">
        <v>190</v>
      </c>
      <c r="J5220" t="str">
        <f t="shared" si="162"/>
        <v>4201SkogMineraljordBlandingsskogLav</v>
      </c>
      <c r="K5220" s="111">
        <v>-3.814060654162915</v>
      </c>
      <c r="L5220" s="111">
        <v>0.85306406685236758</v>
      </c>
      <c r="M5220" s="111">
        <v>6.3979989500968365E-2</v>
      </c>
      <c r="N5220" s="112">
        <f t="shared" si="163"/>
        <v>-2.897016597809579</v>
      </c>
    </row>
    <row r="5221" spans="1:14" x14ac:dyDescent="0.25">
      <c r="A5221" s="111" t="s">
        <v>730</v>
      </c>
      <c r="B5221" s="111">
        <f>INDEX(kommuner!C:C,MATCH(_xlfn.NUMBERVALUE(A5221),kommuner!B:B,0))</f>
        <v>4201</v>
      </c>
      <c r="C5221" s="111" t="s">
        <v>127</v>
      </c>
      <c r="D5221" s="111" t="s">
        <v>127</v>
      </c>
      <c r="E5221" s="111" t="s">
        <v>126</v>
      </c>
      <c r="F5221" s="111" t="s">
        <v>179</v>
      </c>
      <c r="G5221" s="111" t="s">
        <v>173</v>
      </c>
      <c r="H5221" s="111" t="s">
        <v>179</v>
      </c>
      <c r="I5221" s="111" t="s">
        <v>173</v>
      </c>
      <c r="J5221" t="str">
        <f t="shared" si="162"/>
        <v>4201SkogMineraljordBlandingsskogMiddels</v>
      </c>
      <c r="K5221" s="111">
        <v>-4.5623521854183373</v>
      </c>
      <c r="L5221" s="111">
        <v>0.85306406685236758</v>
      </c>
      <c r="M5221" s="111">
        <v>6.3979989500968365E-2</v>
      </c>
      <c r="N5221" s="112">
        <f t="shared" si="163"/>
        <v>-3.6453081290650013</v>
      </c>
    </row>
    <row r="5222" spans="1:14" x14ac:dyDescent="0.25">
      <c r="A5222" s="111" t="s">
        <v>730</v>
      </c>
      <c r="B5222" s="111">
        <f>INDEX(kommuner!C:C,MATCH(_xlfn.NUMBERVALUE(A5222),kommuner!B:B,0))</f>
        <v>4201</v>
      </c>
      <c r="C5222" s="111" t="s">
        <v>127</v>
      </c>
      <c r="D5222" s="111" t="s">
        <v>127</v>
      </c>
      <c r="E5222" s="111" t="s">
        <v>126</v>
      </c>
      <c r="F5222" s="111" t="s">
        <v>179</v>
      </c>
      <c r="G5222" s="111" t="s">
        <v>186</v>
      </c>
      <c r="H5222" s="111" t="s">
        <v>179</v>
      </c>
      <c r="I5222" s="111" t="s">
        <v>186</v>
      </c>
      <c r="J5222" t="str">
        <f t="shared" si="162"/>
        <v>4201SkogMineraljordBlandingsskogSærs høy</v>
      </c>
      <c r="K5222" s="111">
        <v>-2.9395925245326562</v>
      </c>
      <c r="L5222" s="111">
        <v>0.85306406685236758</v>
      </c>
      <c r="M5222" s="111">
        <v>6.3979989500968365E-2</v>
      </c>
      <c r="N5222" s="112">
        <f t="shared" si="163"/>
        <v>-2.0225484681793202</v>
      </c>
    </row>
    <row r="5223" spans="1:14" x14ac:dyDescent="0.25">
      <c r="A5223" s="111" t="s">
        <v>730</v>
      </c>
      <c r="B5223" s="111">
        <f>INDEX(kommuner!C:C,MATCH(_xlfn.NUMBERVALUE(A5223),kommuner!B:B,0))</f>
        <v>4201</v>
      </c>
      <c r="C5223" s="111" t="s">
        <v>127</v>
      </c>
      <c r="D5223" s="111" t="s">
        <v>127</v>
      </c>
      <c r="E5223" s="111" t="s">
        <v>126</v>
      </c>
      <c r="F5223" s="111" t="s">
        <v>185</v>
      </c>
      <c r="G5223" s="111" t="s">
        <v>180</v>
      </c>
      <c r="H5223" s="111" t="s">
        <v>185</v>
      </c>
      <c r="I5223" s="111" t="s">
        <v>180</v>
      </c>
      <c r="J5223" t="str">
        <f t="shared" si="162"/>
        <v>4201SkogMineraljordLauvskogHøy</v>
      </c>
      <c r="K5223" s="111">
        <v>-3.6072016095960531</v>
      </c>
      <c r="L5223" s="111">
        <v>0.85306406685236758</v>
      </c>
      <c r="M5223" s="111">
        <v>6.3979989500968365E-2</v>
      </c>
      <c r="N5223" s="112">
        <f t="shared" si="163"/>
        <v>-2.6901575532427171</v>
      </c>
    </row>
    <row r="5224" spans="1:14" x14ac:dyDescent="0.25">
      <c r="A5224" s="111" t="s">
        <v>730</v>
      </c>
      <c r="B5224" s="111">
        <f>INDEX(kommuner!C:C,MATCH(_xlfn.NUMBERVALUE(A5224),kommuner!B:B,0))</f>
        <v>4201</v>
      </c>
      <c r="C5224" s="111" t="s">
        <v>127</v>
      </c>
      <c r="D5224" s="111" t="s">
        <v>127</v>
      </c>
      <c r="E5224" s="111" t="s">
        <v>126</v>
      </c>
      <c r="F5224" s="111" t="s">
        <v>185</v>
      </c>
      <c r="G5224" s="111" t="s">
        <v>167</v>
      </c>
      <c r="H5224" s="111" t="s">
        <v>185</v>
      </c>
      <c r="I5224" s="111" t="s">
        <v>167</v>
      </c>
      <c r="J5224" t="str">
        <f t="shared" si="162"/>
        <v>4201SkogMineraljordLauvskogImpediment</v>
      </c>
      <c r="K5224" s="111">
        <v>-1.1043030228661443</v>
      </c>
      <c r="L5224" s="111">
        <v>0.85306406685236758</v>
      </c>
      <c r="M5224" s="111">
        <v>6.3979989500968365E-2</v>
      </c>
      <c r="N5224" s="112">
        <f t="shared" si="163"/>
        <v>-0.18725896651280841</v>
      </c>
    </row>
    <row r="5225" spans="1:14" x14ac:dyDescent="0.25">
      <c r="A5225" s="111" t="s">
        <v>730</v>
      </c>
      <c r="B5225" s="111">
        <f>INDEX(kommuner!C:C,MATCH(_xlfn.NUMBERVALUE(A5225),kommuner!B:B,0))</f>
        <v>4201</v>
      </c>
      <c r="C5225" s="111" t="s">
        <v>127</v>
      </c>
      <c r="D5225" s="111" t="s">
        <v>127</v>
      </c>
      <c r="E5225" s="111" t="s">
        <v>126</v>
      </c>
      <c r="F5225" s="111" t="s">
        <v>185</v>
      </c>
      <c r="G5225" s="111" t="s">
        <v>190</v>
      </c>
      <c r="H5225" s="111" t="s">
        <v>185</v>
      </c>
      <c r="I5225" s="111" t="s">
        <v>190</v>
      </c>
      <c r="J5225" t="str">
        <f t="shared" si="162"/>
        <v>4201SkogMineraljordLauvskogLav</v>
      </c>
      <c r="K5225" s="111">
        <v>-8.9748170935426599E-2</v>
      </c>
      <c r="L5225" s="111">
        <v>0.85306406685236758</v>
      </c>
      <c r="M5225" s="111">
        <v>6.3979989500968365E-2</v>
      </c>
      <c r="N5225" s="112">
        <f t="shared" si="163"/>
        <v>0.82729588541790933</v>
      </c>
    </row>
    <row r="5226" spans="1:14" x14ac:dyDescent="0.25">
      <c r="A5226" s="111" t="s">
        <v>730</v>
      </c>
      <c r="B5226" s="111">
        <f>INDEX(kommuner!C:C,MATCH(_xlfn.NUMBERVALUE(A5226),kommuner!B:B,0))</f>
        <v>4201</v>
      </c>
      <c r="C5226" s="111" t="s">
        <v>127</v>
      </c>
      <c r="D5226" s="111" t="s">
        <v>127</v>
      </c>
      <c r="E5226" s="111" t="s">
        <v>126</v>
      </c>
      <c r="F5226" s="111" t="s">
        <v>185</v>
      </c>
      <c r="G5226" s="111" t="s">
        <v>173</v>
      </c>
      <c r="H5226" s="111" t="s">
        <v>185</v>
      </c>
      <c r="I5226" s="111" t="s">
        <v>173</v>
      </c>
      <c r="J5226" t="str">
        <f t="shared" si="162"/>
        <v>4201SkogMineraljordLauvskogMiddels</v>
      </c>
      <c r="K5226" s="111">
        <v>-2.4151390344437029</v>
      </c>
      <c r="L5226" s="111">
        <v>0.85306406685236758</v>
      </c>
      <c r="M5226" s="111">
        <v>6.3979989500968365E-2</v>
      </c>
      <c r="N5226" s="112">
        <f t="shared" si="163"/>
        <v>-1.4980949780903672</v>
      </c>
    </row>
    <row r="5227" spans="1:14" x14ac:dyDescent="0.25">
      <c r="A5227" s="111" t="s">
        <v>730</v>
      </c>
      <c r="B5227" s="111">
        <f>INDEX(kommuner!C:C,MATCH(_xlfn.NUMBERVALUE(A5227),kommuner!B:B,0))</f>
        <v>4201</v>
      </c>
      <c r="C5227" s="111" t="s">
        <v>127</v>
      </c>
      <c r="D5227" s="111" t="s">
        <v>127</v>
      </c>
      <c r="E5227" s="111" t="s">
        <v>126</v>
      </c>
      <c r="F5227" s="111" t="s">
        <v>185</v>
      </c>
      <c r="G5227" s="111" t="s">
        <v>186</v>
      </c>
      <c r="H5227" s="111" t="s">
        <v>185</v>
      </c>
      <c r="I5227" s="111" t="s">
        <v>186</v>
      </c>
      <c r="J5227" t="str">
        <f t="shared" si="162"/>
        <v>4201SkogMineraljordLauvskogSærs høy</v>
      </c>
      <c r="K5227" s="111">
        <v>-3.6560473259425113</v>
      </c>
      <c r="L5227" s="111">
        <v>0.85306406685236758</v>
      </c>
      <c r="M5227" s="111">
        <v>6.3979989500968365E-2</v>
      </c>
      <c r="N5227" s="112">
        <f t="shared" si="163"/>
        <v>-2.7390032695891753</v>
      </c>
    </row>
    <row r="5228" spans="1:14" x14ac:dyDescent="0.25">
      <c r="A5228" s="111" t="s">
        <v>730</v>
      </c>
      <c r="B5228" s="111">
        <f>INDEX(kommuner!C:C,MATCH(_xlfn.NUMBERVALUE(A5228),kommuner!B:B,0))</f>
        <v>4201</v>
      </c>
      <c r="C5228" s="111" t="s">
        <v>127</v>
      </c>
      <c r="D5228" s="111" t="s">
        <v>127</v>
      </c>
      <c r="E5228" s="111" t="s">
        <v>123</v>
      </c>
      <c r="F5228" s="111" t="s">
        <v>172</v>
      </c>
      <c r="G5228" s="111" t="s">
        <v>180</v>
      </c>
      <c r="H5228" s="111" t="s">
        <v>172</v>
      </c>
      <c r="I5228" s="111" t="s">
        <v>180</v>
      </c>
      <c r="J5228" t="str">
        <f t="shared" si="162"/>
        <v>4201SkogOrganisk jordBarskogHøy</v>
      </c>
      <c r="K5228" s="111">
        <v>-2.5184559031994138</v>
      </c>
      <c r="L5228" s="111">
        <v>0.92784825435236762</v>
      </c>
      <c r="M5228" s="111">
        <v>0.46518126042825314</v>
      </c>
      <c r="N5228" s="112">
        <f t="shared" si="163"/>
        <v>-1.1254263884187932</v>
      </c>
    </row>
    <row r="5229" spans="1:14" x14ac:dyDescent="0.25">
      <c r="A5229" s="111" t="s">
        <v>730</v>
      </c>
      <c r="B5229" s="111">
        <f>INDEX(kommuner!C:C,MATCH(_xlfn.NUMBERVALUE(A5229),kommuner!B:B,0))</f>
        <v>4201</v>
      </c>
      <c r="C5229" s="111" t="s">
        <v>127</v>
      </c>
      <c r="D5229" s="111" t="s">
        <v>127</v>
      </c>
      <c r="E5229" s="111" t="s">
        <v>123</v>
      </c>
      <c r="F5229" s="111" t="s">
        <v>172</v>
      </c>
      <c r="G5229" s="111" t="s">
        <v>167</v>
      </c>
      <c r="H5229" s="111" t="s">
        <v>172</v>
      </c>
      <c r="I5229" s="111" t="s">
        <v>167</v>
      </c>
      <c r="J5229" t="str">
        <f t="shared" si="162"/>
        <v>4201SkogOrganisk jordBarskogImpediment</v>
      </c>
      <c r="K5229" s="111">
        <v>-0.13011741963904588</v>
      </c>
      <c r="L5229" s="111">
        <v>0.92784825435236762</v>
      </c>
      <c r="M5229" s="111">
        <v>0.46510463492953991</v>
      </c>
      <c r="N5229" s="112">
        <f t="shared" si="163"/>
        <v>1.2628354696428616</v>
      </c>
    </row>
    <row r="5230" spans="1:14" x14ac:dyDescent="0.25">
      <c r="A5230" s="111" t="s">
        <v>730</v>
      </c>
      <c r="B5230" s="111">
        <f>INDEX(kommuner!C:C,MATCH(_xlfn.NUMBERVALUE(A5230),kommuner!B:B,0))</f>
        <v>4201</v>
      </c>
      <c r="C5230" s="111" t="s">
        <v>127</v>
      </c>
      <c r="D5230" s="111" t="s">
        <v>127</v>
      </c>
      <c r="E5230" s="111" t="s">
        <v>123</v>
      </c>
      <c r="F5230" s="111" t="s">
        <v>172</v>
      </c>
      <c r="G5230" s="111" t="s">
        <v>190</v>
      </c>
      <c r="H5230" s="111" t="s">
        <v>172</v>
      </c>
      <c r="I5230" s="111" t="s">
        <v>190</v>
      </c>
      <c r="J5230" t="str">
        <f t="shared" si="162"/>
        <v>4201SkogOrganisk jordBarskogLav</v>
      </c>
      <c r="K5230" s="111">
        <v>-0.50666953101693391</v>
      </c>
      <c r="L5230" s="111">
        <v>0.92784825435236762</v>
      </c>
      <c r="M5230" s="111">
        <v>0.46510463492953991</v>
      </c>
      <c r="N5230" s="112">
        <f t="shared" si="163"/>
        <v>0.88628335826497362</v>
      </c>
    </row>
    <row r="5231" spans="1:14" x14ac:dyDescent="0.25">
      <c r="A5231" s="111" t="s">
        <v>730</v>
      </c>
      <c r="B5231" s="111">
        <f>INDEX(kommuner!C:C,MATCH(_xlfn.NUMBERVALUE(A5231),kommuner!B:B,0))</f>
        <v>4201</v>
      </c>
      <c r="C5231" s="111" t="s">
        <v>127</v>
      </c>
      <c r="D5231" s="111" t="s">
        <v>127</v>
      </c>
      <c r="E5231" s="111" t="s">
        <v>123</v>
      </c>
      <c r="F5231" s="111" t="s">
        <v>172</v>
      </c>
      <c r="G5231" s="111" t="s">
        <v>173</v>
      </c>
      <c r="H5231" s="111" t="s">
        <v>172</v>
      </c>
      <c r="I5231" s="111" t="s">
        <v>173</v>
      </c>
      <c r="J5231" t="str">
        <f t="shared" si="162"/>
        <v>4201SkogOrganisk jordBarskogMiddels</v>
      </c>
      <c r="K5231" s="111">
        <v>-1.5571490961494638</v>
      </c>
      <c r="L5231" s="111">
        <v>0.92784825435236762</v>
      </c>
      <c r="M5231" s="111">
        <v>0.46518126042825314</v>
      </c>
      <c r="N5231" s="112">
        <f t="shared" si="163"/>
        <v>-0.16411958136884308</v>
      </c>
    </row>
    <row r="5232" spans="1:14" x14ac:dyDescent="0.25">
      <c r="A5232" s="111" t="s">
        <v>730</v>
      </c>
      <c r="B5232" s="111">
        <f>INDEX(kommuner!C:C,MATCH(_xlfn.NUMBERVALUE(A5232),kommuner!B:B,0))</f>
        <v>4201</v>
      </c>
      <c r="C5232" s="111" t="s">
        <v>127</v>
      </c>
      <c r="D5232" s="111" t="s">
        <v>127</v>
      </c>
      <c r="E5232" s="111" t="s">
        <v>123</v>
      </c>
      <c r="F5232" s="111" t="s">
        <v>172</v>
      </c>
      <c r="G5232" s="111" t="s">
        <v>186</v>
      </c>
      <c r="H5232" s="111" t="s">
        <v>172</v>
      </c>
      <c r="I5232" s="111" t="s">
        <v>186</v>
      </c>
      <c r="J5232" t="str">
        <f t="shared" si="162"/>
        <v>4201SkogOrganisk jordBarskogSærs høy</v>
      </c>
      <c r="K5232" s="111">
        <v>2.5548655235722699</v>
      </c>
      <c r="L5232" s="111">
        <v>0.92784825435236762</v>
      </c>
      <c r="M5232" s="111">
        <v>0.46518126042825314</v>
      </c>
      <c r="N5232" s="112">
        <f t="shared" si="163"/>
        <v>3.9478950383528906</v>
      </c>
    </row>
    <row r="5233" spans="1:14" x14ac:dyDescent="0.25">
      <c r="A5233" s="111" t="s">
        <v>730</v>
      </c>
      <c r="B5233" s="111">
        <f>INDEX(kommuner!C:C,MATCH(_xlfn.NUMBERVALUE(A5233),kommuner!B:B,0))</f>
        <v>4201</v>
      </c>
      <c r="C5233" s="111" t="s">
        <v>127</v>
      </c>
      <c r="D5233" s="111" t="s">
        <v>127</v>
      </c>
      <c r="E5233" s="111" t="s">
        <v>123</v>
      </c>
      <c r="F5233" s="111" t="s">
        <v>179</v>
      </c>
      <c r="G5233" s="111" t="s">
        <v>180</v>
      </c>
      <c r="H5233" s="111" t="s">
        <v>179</v>
      </c>
      <c r="I5233" s="111" t="s">
        <v>180</v>
      </c>
      <c r="J5233" t="str">
        <f t="shared" si="162"/>
        <v>4201SkogOrganisk jordBlandingsskogHøy</v>
      </c>
      <c r="K5233" s="111">
        <v>-5.5554344456832343</v>
      </c>
      <c r="L5233" s="111">
        <v>0.92784825435236762</v>
      </c>
      <c r="M5233" s="111">
        <v>0.46510463492953991</v>
      </c>
      <c r="N5233" s="112">
        <f t="shared" si="163"/>
        <v>-4.1624815564013264</v>
      </c>
    </row>
    <row r="5234" spans="1:14" x14ac:dyDescent="0.25">
      <c r="A5234" s="111" t="s">
        <v>730</v>
      </c>
      <c r="B5234" s="111">
        <f>INDEX(kommuner!C:C,MATCH(_xlfn.NUMBERVALUE(A5234),kommuner!B:B,0))</f>
        <v>4201</v>
      </c>
      <c r="C5234" s="111" t="s">
        <v>127</v>
      </c>
      <c r="D5234" s="111" t="s">
        <v>127</v>
      </c>
      <c r="E5234" s="111" t="s">
        <v>123</v>
      </c>
      <c r="F5234" s="111" t="s">
        <v>179</v>
      </c>
      <c r="G5234" s="111" t="s">
        <v>167</v>
      </c>
      <c r="H5234" s="111" t="s">
        <v>179</v>
      </c>
      <c r="I5234" s="111" t="s">
        <v>167</v>
      </c>
      <c r="J5234" t="str">
        <f t="shared" si="162"/>
        <v>4201SkogOrganisk jordBlandingsskogImpediment</v>
      </c>
      <c r="K5234" s="111">
        <v>-0.28586344175800005</v>
      </c>
      <c r="L5234" s="111">
        <v>0.92784825435236762</v>
      </c>
      <c r="M5234" s="111">
        <v>0.46510463492953991</v>
      </c>
      <c r="N5234" s="112">
        <f t="shared" si="163"/>
        <v>1.1070894475239075</v>
      </c>
    </row>
    <row r="5235" spans="1:14" x14ac:dyDescent="0.25">
      <c r="A5235" s="111" t="s">
        <v>730</v>
      </c>
      <c r="B5235" s="111">
        <f>INDEX(kommuner!C:C,MATCH(_xlfn.NUMBERVALUE(A5235),kommuner!B:B,0))</f>
        <v>4201</v>
      </c>
      <c r="C5235" s="111" t="s">
        <v>127</v>
      </c>
      <c r="D5235" s="111" t="s">
        <v>127</v>
      </c>
      <c r="E5235" s="111" t="s">
        <v>123</v>
      </c>
      <c r="F5235" s="111" t="s">
        <v>179</v>
      </c>
      <c r="G5235" s="111" t="s">
        <v>190</v>
      </c>
      <c r="H5235" s="111" t="s">
        <v>179</v>
      </c>
      <c r="I5235" s="111" t="s">
        <v>190</v>
      </c>
      <c r="J5235" t="str">
        <f t="shared" si="162"/>
        <v>4201SkogOrganisk jordBlandingsskogLav</v>
      </c>
      <c r="K5235" s="111">
        <v>-1.2347339377887629</v>
      </c>
      <c r="L5235" s="111">
        <v>0.92784825435236762</v>
      </c>
      <c r="M5235" s="111">
        <v>0.46510463492953991</v>
      </c>
      <c r="N5235" s="112">
        <f t="shared" si="163"/>
        <v>0.15821895149314458</v>
      </c>
    </row>
    <row r="5236" spans="1:14" x14ac:dyDescent="0.25">
      <c r="A5236" s="111" t="s">
        <v>730</v>
      </c>
      <c r="B5236" s="111">
        <f>INDEX(kommuner!C:C,MATCH(_xlfn.NUMBERVALUE(A5236),kommuner!B:B,0))</f>
        <v>4201</v>
      </c>
      <c r="C5236" s="111" t="s">
        <v>127</v>
      </c>
      <c r="D5236" s="111" t="s">
        <v>127</v>
      </c>
      <c r="E5236" s="111" t="s">
        <v>123</v>
      </c>
      <c r="F5236" s="111" t="s">
        <v>179</v>
      </c>
      <c r="G5236" s="111" t="s">
        <v>173</v>
      </c>
      <c r="H5236" s="111" t="s">
        <v>179</v>
      </c>
      <c r="I5236" s="111" t="s">
        <v>173</v>
      </c>
      <c r="J5236" t="str">
        <f t="shared" si="162"/>
        <v>4201SkogOrganisk jordBlandingsskogMiddels</v>
      </c>
      <c r="K5236" s="111">
        <v>-2.4239591752717748</v>
      </c>
      <c r="L5236" s="111">
        <v>0.92784825435236762</v>
      </c>
      <c r="M5236" s="111">
        <v>0.46510463492953991</v>
      </c>
      <c r="N5236" s="112">
        <f t="shared" si="163"/>
        <v>-1.0310062859898674</v>
      </c>
    </row>
    <row r="5237" spans="1:14" x14ac:dyDescent="0.25">
      <c r="A5237" s="111" t="s">
        <v>730</v>
      </c>
      <c r="B5237" s="111">
        <f>INDEX(kommuner!C:C,MATCH(_xlfn.NUMBERVALUE(A5237),kommuner!B:B,0))</f>
        <v>4201</v>
      </c>
      <c r="C5237" s="111" t="s">
        <v>127</v>
      </c>
      <c r="D5237" s="111" t="s">
        <v>127</v>
      </c>
      <c r="E5237" s="111" t="s">
        <v>123</v>
      </c>
      <c r="F5237" s="111" t="s">
        <v>179</v>
      </c>
      <c r="G5237" s="111" t="s">
        <v>186</v>
      </c>
      <c r="H5237" s="111" t="s">
        <v>179</v>
      </c>
      <c r="I5237" s="111" t="s">
        <v>186</v>
      </c>
      <c r="J5237" t="str">
        <f t="shared" si="162"/>
        <v>4201SkogOrganisk jordBlandingsskogSærs høy</v>
      </c>
      <c r="K5237" s="111">
        <v>-1.5726115302258048</v>
      </c>
      <c r="L5237" s="111">
        <v>0.92784825435236762</v>
      </c>
      <c r="M5237" s="111">
        <v>0.46510463492953991</v>
      </c>
      <c r="N5237" s="112">
        <f t="shared" si="163"/>
        <v>-0.17965864094389727</v>
      </c>
    </row>
    <row r="5238" spans="1:14" x14ac:dyDescent="0.25">
      <c r="A5238" s="111" t="s">
        <v>730</v>
      </c>
      <c r="B5238" s="111">
        <f>INDEX(kommuner!C:C,MATCH(_xlfn.NUMBERVALUE(A5238),kommuner!B:B,0))</f>
        <v>4201</v>
      </c>
      <c r="C5238" s="111" t="s">
        <v>127</v>
      </c>
      <c r="D5238" s="111" t="s">
        <v>127</v>
      </c>
      <c r="E5238" s="111" t="s">
        <v>123</v>
      </c>
      <c r="F5238" s="111" t="s">
        <v>185</v>
      </c>
      <c r="G5238" s="111" t="s">
        <v>180</v>
      </c>
      <c r="H5238" s="111" t="s">
        <v>185</v>
      </c>
      <c r="I5238" s="111" t="s">
        <v>180</v>
      </c>
      <c r="J5238" t="str">
        <f t="shared" si="162"/>
        <v>4201SkogOrganisk jordLauvskogHøy</v>
      </c>
      <c r="K5238" s="111">
        <v>-1.9913688882377358</v>
      </c>
      <c r="L5238" s="111">
        <v>0.92784825435236762</v>
      </c>
      <c r="M5238" s="111">
        <v>0.46510463492953991</v>
      </c>
      <c r="N5238" s="112">
        <f t="shared" si="163"/>
        <v>-0.59841599895582831</v>
      </c>
    </row>
    <row r="5239" spans="1:14" x14ac:dyDescent="0.25">
      <c r="A5239" s="111" t="s">
        <v>730</v>
      </c>
      <c r="B5239" s="111">
        <f>INDEX(kommuner!C:C,MATCH(_xlfn.NUMBERVALUE(A5239),kommuner!B:B,0))</f>
        <v>4201</v>
      </c>
      <c r="C5239" s="111" t="s">
        <v>127</v>
      </c>
      <c r="D5239" s="111" t="s">
        <v>127</v>
      </c>
      <c r="E5239" s="111" t="s">
        <v>123</v>
      </c>
      <c r="F5239" s="111" t="s">
        <v>185</v>
      </c>
      <c r="G5239" s="111" t="s">
        <v>167</v>
      </c>
      <c r="H5239" s="111" t="s">
        <v>185</v>
      </c>
      <c r="I5239" s="111" t="s">
        <v>167</v>
      </c>
      <c r="J5239" t="str">
        <f t="shared" si="162"/>
        <v>4201SkogOrganisk jordLauvskogImpediment</v>
      </c>
      <c r="K5239" s="111">
        <v>0.35000626494250675</v>
      </c>
      <c r="L5239" s="111">
        <v>0.92784825435236762</v>
      </c>
      <c r="M5239" s="111">
        <v>0.46510463492953991</v>
      </c>
      <c r="N5239" s="112">
        <f t="shared" si="163"/>
        <v>1.7429591542244141</v>
      </c>
    </row>
    <row r="5240" spans="1:14" x14ac:dyDescent="0.25">
      <c r="A5240" s="111" t="s">
        <v>730</v>
      </c>
      <c r="B5240" s="111">
        <f>INDEX(kommuner!C:C,MATCH(_xlfn.NUMBERVALUE(A5240),kommuner!B:B,0))</f>
        <v>4201</v>
      </c>
      <c r="C5240" s="111" t="s">
        <v>127</v>
      </c>
      <c r="D5240" s="111" t="s">
        <v>127</v>
      </c>
      <c r="E5240" s="111" t="s">
        <v>123</v>
      </c>
      <c r="F5240" s="111" t="s">
        <v>185</v>
      </c>
      <c r="G5240" s="111" t="s">
        <v>190</v>
      </c>
      <c r="H5240" s="111" t="s">
        <v>185</v>
      </c>
      <c r="I5240" s="111" t="s">
        <v>190</v>
      </c>
      <c r="J5240" t="str">
        <f t="shared" si="162"/>
        <v>4201SkogOrganisk jordLauvskogLav</v>
      </c>
      <c r="K5240" s="111">
        <v>1.1144075558526714</v>
      </c>
      <c r="L5240" s="111">
        <v>0.92784825435236762</v>
      </c>
      <c r="M5240" s="111">
        <v>0.46510463492953991</v>
      </c>
      <c r="N5240" s="112">
        <f t="shared" si="163"/>
        <v>2.5073604451345788</v>
      </c>
    </row>
    <row r="5241" spans="1:14" x14ac:dyDescent="0.25">
      <c r="A5241" s="111" t="s">
        <v>730</v>
      </c>
      <c r="B5241" s="111">
        <f>INDEX(kommuner!C:C,MATCH(_xlfn.NUMBERVALUE(A5241),kommuner!B:B,0))</f>
        <v>4201</v>
      </c>
      <c r="C5241" s="111" t="s">
        <v>127</v>
      </c>
      <c r="D5241" s="111" t="s">
        <v>127</v>
      </c>
      <c r="E5241" s="111" t="s">
        <v>123</v>
      </c>
      <c r="F5241" s="111" t="s">
        <v>185</v>
      </c>
      <c r="G5241" s="111" t="s">
        <v>173</v>
      </c>
      <c r="H5241" s="111" t="s">
        <v>185</v>
      </c>
      <c r="I5241" s="111" t="s">
        <v>173</v>
      </c>
      <c r="J5241" t="str">
        <f t="shared" si="162"/>
        <v>4201SkogOrganisk jordLauvskogMiddels</v>
      </c>
      <c r="K5241" s="111">
        <v>-0.62664468270982987</v>
      </c>
      <c r="L5241" s="111">
        <v>0.92784825435236762</v>
      </c>
      <c r="M5241" s="111">
        <v>0.46510463492953991</v>
      </c>
      <c r="N5241" s="112">
        <f t="shared" si="163"/>
        <v>0.76630820657207765</v>
      </c>
    </row>
    <row r="5242" spans="1:14" x14ac:dyDescent="0.25">
      <c r="A5242" s="111" t="s">
        <v>730</v>
      </c>
      <c r="B5242" s="111">
        <f>INDEX(kommuner!C:C,MATCH(_xlfn.NUMBERVALUE(A5242),kommuner!B:B,0))</f>
        <v>4201</v>
      </c>
      <c r="C5242" s="111" t="s">
        <v>127</v>
      </c>
      <c r="D5242" s="111" t="s">
        <v>127</v>
      </c>
      <c r="E5242" s="111" t="s">
        <v>123</v>
      </c>
      <c r="F5242" s="111" t="s">
        <v>185</v>
      </c>
      <c r="G5242" s="111" t="s">
        <v>186</v>
      </c>
      <c r="H5242" s="111" t="s">
        <v>185</v>
      </c>
      <c r="I5242" s="111" t="s">
        <v>186</v>
      </c>
      <c r="J5242" t="str">
        <f t="shared" si="162"/>
        <v>4201SkogOrganisk jordLauvskogSærs høy</v>
      </c>
      <c r="K5242" s="111">
        <v>-1.8997279926091779</v>
      </c>
      <c r="L5242" s="111">
        <v>0.92784825435236762</v>
      </c>
      <c r="M5242" s="111">
        <v>0.46510463492953991</v>
      </c>
      <c r="N5242" s="112">
        <f t="shared" si="163"/>
        <v>-0.50677510332727038</v>
      </c>
    </row>
    <row r="5243" spans="1:14" x14ac:dyDescent="0.25">
      <c r="A5243" s="111" t="s">
        <v>730</v>
      </c>
      <c r="B5243" s="111">
        <f>INDEX(kommuner!C:C,MATCH(_xlfn.NUMBERVALUE(A5243),kommuner!B:B,0))</f>
        <v>4201</v>
      </c>
      <c r="C5243" s="111" t="s">
        <v>83</v>
      </c>
      <c r="D5243" s="111" t="s">
        <v>83</v>
      </c>
      <c r="E5243" s="111" t="s">
        <v>126</v>
      </c>
      <c r="F5243" s="111" t="s">
        <v>139</v>
      </c>
      <c r="G5243" s="111" t="s">
        <v>139</v>
      </c>
      <c r="H5243" s="111" t="s">
        <v>139</v>
      </c>
      <c r="I5243" s="111" t="s">
        <v>139</v>
      </c>
      <c r="J5243" t="str">
        <f t="shared" si="162"/>
        <v>4201Utbygd arealMineraljord</v>
      </c>
      <c r="K5243" s="111">
        <v>0.42279414509845159</v>
      </c>
      <c r="L5243" s="111">
        <v>0</v>
      </c>
      <c r="M5243" s="111">
        <v>1.303047089454229E-2</v>
      </c>
      <c r="N5243" s="112">
        <f t="shared" si="163"/>
        <v>0.43582461599299388</v>
      </c>
    </row>
    <row r="5244" spans="1:14" x14ac:dyDescent="0.25">
      <c r="A5244" s="111" t="s">
        <v>730</v>
      </c>
      <c r="B5244" s="111">
        <f>INDEX(kommuner!C:C,MATCH(_xlfn.NUMBERVALUE(A5244),kommuner!B:B,0))</f>
        <v>4201</v>
      </c>
      <c r="C5244" s="111" t="s">
        <v>83</v>
      </c>
      <c r="D5244" s="111" t="s">
        <v>83</v>
      </c>
      <c r="E5244" s="111" t="s">
        <v>123</v>
      </c>
      <c r="F5244" s="111" t="s">
        <v>139</v>
      </c>
      <c r="G5244" s="111" t="s">
        <v>139</v>
      </c>
      <c r="H5244" s="111" t="s">
        <v>139</v>
      </c>
      <c r="I5244" s="111" t="s">
        <v>139</v>
      </c>
      <c r="J5244" t="str">
        <f t="shared" si="162"/>
        <v>4201Utbygd arealOrganisk jord</v>
      </c>
      <c r="K5244" s="111">
        <v>29.011421395201612</v>
      </c>
      <c r="L5244" s="111">
        <v>0</v>
      </c>
      <c r="M5244" s="111">
        <v>1.303047089454229E-2</v>
      </c>
      <c r="N5244" s="112">
        <f t="shared" si="163"/>
        <v>29.024451866096154</v>
      </c>
    </row>
    <row r="5245" spans="1:14" x14ac:dyDescent="0.25">
      <c r="A5245" s="111" t="s">
        <v>730</v>
      </c>
      <c r="B5245" s="111">
        <f>INDEX(kommuner!C:C,MATCH(_xlfn.NUMBERVALUE(A5245),kommuner!B:B,0))</f>
        <v>4201</v>
      </c>
      <c r="C5245" s="111" t="s">
        <v>181</v>
      </c>
      <c r="D5245" s="111" t="s">
        <v>181</v>
      </c>
      <c r="E5245" s="111" t="s">
        <v>123</v>
      </c>
      <c r="F5245" s="111" t="s">
        <v>139</v>
      </c>
      <c r="G5245" s="111" t="s">
        <v>139</v>
      </c>
      <c r="H5245" s="111" t="s">
        <v>139</v>
      </c>
      <c r="I5245" s="111" t="s">
        <v>139</v>
      </c>
      <c r="J5245" t="str">
        <f t="shared" si="162"/>
        <v>4201Vann og myrOrganisk jord</v>
      </c>
      <c r="K5245" s="111">
        <v>-0.31088998224577308</v>
      </c>
      <c r="L5245" s="111">
        <v>0</v>
      </c>
      <c r="M5245" s="111">
        <v>0</v>
      </c>
      <c r="N5245" s="112">
        <f t="shared" si="163"/>
        <v>-0.31088998224577308</v>
      </c>
    </row>
    <row r="5246" spans="1:14" x14ac:dyDescent="0.25">
      <c r="A5246" s="111" t="s">
        <v>731</v>
      </c>
      <c r="B5246" s="111">
        <f>INDEX(kommuner!C:C,MATCH(_xlfn.NUMBERVALUE(A5246),kommuner!B:B,0))</f>
        <v>4202</v>
      </c>
      <c r="C5246" s="111" t="s">
        <v>82</v>
      </c>
      <c r="D5246" s="111" t="s">
        <v>82</v>
      </c>
      <c r="E5246" s="111" t="s">
        <v>126</v>
      </c>
      <c r="F5246" s="111" t="s">
        <v>139</v>
      </c>
      <c r="G5246" s="111" t="s">
        <v>139</v>
      </c>
      <c r="H5246" s="111" t="s">
        <v>139</v>
      </c>
      <c r="I5246" s="111" t="s">
        <v>139</v>
      </c>
      <c r="J5246" t="str">
        <f t="shared" si="162"/>
        <v>4202Annen utmarkMineraljord</v>
      </c>
      <c r="K5246" s="111">
        <v>-0.16852781479621071</v>
      </c>
      <c r="L5246" s="111">
        <v>0</v>
      </c>
      <c r="M5246" s="111">
        <v>0</v>
      </c>
      <c r="N5246" s="112">
        <f t="shared" si="163"/>
        <v>-0.16852781479621071</v>
      </c>
    </row>
    <row r="5247" spans="1:14" x14ac:dyDescent="0.25">
      <c r="A5247" s="111" t="s">
        <v>731</v>
      </c>
      <c r="B5247" s="111">
        <f>INDEX(kommuner!C:C,MATCH(_xlfn.NUMBERVALUE(A5247),kommuner!B:B,0))</f>
        <v>4202</v>
      </c>
      <c r="C5247" s="111" t="s">
        <v>121</v>
      </c>
      <c r="D5247" s="111" t="s">
        <v>121</v>
      </c>
      <c r="E5247" s="111" t="s">
        <v>126</v>
      </c>
      <c r="F5247" s="111" t="s">
        <v>139</v>
      </c>
      <c r="G5247" s="111" t="s">
        <v>139</v>
      </c>
      <c r="H5247" s="111" t="s">
        <v>139</v>
      </c>
      <c r="I5247" s="111" t="s">
        <v>139</v>
      </c>
      <c r="J5247" t="str">
        <f t="shared" si="162"/>
        <v>4202BeiteMineraljord</v>
      </c>
      <c r="K5247" s="111">
        <v>-0.43305842942580308</v>
      </c>
      <c r="L5247" s="111">
        <v>0</v>
      </c>
      <c r="M5247" s="111">
        <v>1.2448711246839999E-7</v>
      </c>
      <c r="N5247" s="112">
        <f t="shared" si="163"/>
        <v>-0.43305830493869063</v>
      </c>
    </row>
    <row r="5248" spans="1:14" x14ac:dyDescent="0.25">
      <c r="A5248" s="111" t="s">
        <v>731</v>
      </c>
      <c r="B5248" s="111">
        <f>INDEX(kommuner!C:C,MATCH(_xlfn.NUMBERVALUE(A5248),kommuner!B:B,0))</f>
        <v>4202</v>
      </c>
      <c r="C5248" s="111" t="s">
        <v>121</v>
      </c>
      <c r="D5248" s="111" t="s">
        <v>121</v>
      </c>
      <c r="E5248" s="111" t="s">
        <v>123</v>
      </c>
      <c r="F5248" s="111" t="s">
        <v>139</v>
      </c>
      <c r="G5248" s="111" t="s">
        <v>139</v>
      </c>
      <c r="H5248" s="111" t="s">
        <v>139</v>
      </c>
      <c r="I5248" s="111" t="s">
        <v>139</v>
      </c>
      <c r="J5248" t="str">
        <f t="shared" si="162"/>
        <v>4202BeiteOrganisk jord</v>
      </c>
      <c r="K5248" s="111">
        <v>12.077525935985037</v>
      </c>
      <c r="L5248" s="111">
        <v>1.6412500000000001</v>
      </c>
      <c r="M5248" s="111">
        <v>0</v>
      </c>
      <c r="N5248" s="112">
        <f t="shared" si="163"/>
        <v>13.718775935985036</v>
      </c>
    </row>
    <row r="5249" spans="1:14" x14ac:dyDescent="0.25">
      <c r="A5249" s="111" t="s">
        <v>731</v>
      </c>
      <c r="B5249" s="111">
        <f>INDEX(kommuner!C:C,MATCH(_xlfn.NUMBERVALUE(A5249),kommuner!B:B,0))</f>
        <v>4202</v>
      </c>
      <c r="C5249" s="111" t="s">
        <v>84</v>
      </c>
      <c r="D5249" s="111" t="s">
        <v>84</v>
      </c>
      <c r="E5249" s="111" t="s">
        <v>126</v>
      </c>
      <c r="F5249" s="111" t="s">
        <v>139</v>
      </c>
      <c r="G5249" s="111" t="s">
        <v>139</v>
      </c>
      <c r="H5249" s="111" t="s">
        <v>139</v>
      </c>
      <c r="I5249" s="111" t="s">
        <v>139</v>
      </c>
      <c r="J5249" t="str">
        <f t="shared" si="162"/>
        <v>4202Dyrket markMineraljord</v>
      </c>
      <c r="K5249" s="111">
        <v>-0.25068318004845869</v>
      </c>
      <c r="L5249" s="111">
        <v>0</v>
      </c>
      <c r="M5249" s="111">
        <v>0</v>
      </c>
      <c r="N5249" s="112">
        <f t="shared" si="163"/>
        <v>-0.25068318004845869</v>
      </c>
    </row>
    <row r="5250" spans="1:14" x14ac:dyDescent="0.25">
      <c r="A5250" s="111" t="s">
        <v>731</v>
      </c>
      <c r="B5250" s="111">
        <f>INDEX(kommuner!C:C,MATCH(_xlfn.NUMBERVALUE(A5250),kommuner!B:B,0))</f>
        <v>4202</v>
      </c>
      <c r="C5250" s="111" t="s">
        <v>84</v>
      </c>
      <c r="D5250" s="111" t="s">
        <v>84</v>
      </c>
      <c r="E5250" s="111" t="s">
        <v>123</v>
      </c>
      <c r="F5250" s="111" t="s">
        <v>139</v>
      </c>
      <c r="G5250" s="111" t="s">
        <v>139</v>
      </c>
      <c r="H5250" s="111" t="s">
        <v>139</v>
      </c>
      <c r="I5250" s="111" t="s">
        <v>139</v>
      </c>
      <c r="J5250" t="str">
        <f t="shared" si="162"/>
        <v>4202Dyrket markOrganisk jord</v>
      </c>
      <c r="K5250" s="111">
        <v>28.726149366675592</v>
      </c>
      <c r="L5250" s="111">
        <v>1.45625</v>
      </c>
      <c r="M5250" s="111">
        <v>0</v>
      </c>
      <c r="N5250" s="112">
        <f t="shared" si="163"/>
        <v>30.182399366675593</v>
      </c>
    </row>
    <row r="5251" spans="1:14" x14ac:dyDescent="0.25">
      <c r="A5251" s="111" t="s">
        <v>731</v>
      </c>
      <c r="B5251" s="111">
        <f>INDEX(kommuner!C:C,MATCH(_xlfn.NUMBERVALUE(A5251),kommuner!B:B,0))</f>
        <v>4202</v>
      </c>
      <c r="C5251" s="111" t="s">
        <v>127</v>
      </c>
      <c r="D5251" s="111" t="s">
        <v>127</v>
      </c>
      <c r="E5251" s="111" t="s">
        <v>126</v>
      </c>
      <c r="F5251" s="111" t="s">
        <v>172</v>
      </c>
      <c r="G5251" s="111" t="s">
        <v>180</v>
      </c>
      <c r="H5251" s="111" t="s">
        <v>172</v>
      </c>
      <c r="I5251" s="111" t="s">
        <v>180</v>
      </c>
      <c r="J5251" t="str">
        <f t="shared" ref="J5251:J5314" si="164">B5251&amp;C5251&amp;E5251&amp;IF(C5251="Skog",F5251&amp;G5251,"")</f>
        <v>4202SkogMineraljordBarskogHøy</v>
      </c>
      <c r="K5251" s="111">
        <v>-4.2610596243420318</v>
      </c>
      <c r="L5251" s="111">
        <v>0.85306406685236758</v>
      </c>
      <c r="M5251" s="111">
        <v>6.4056614999681585E-2</v>
      </c>
      <c r="N5251" s="112">
        <f t="shared" ref="N5251:N5314" si="165">SUM(K5251:M5251)</f>
        <v>-3.3439389424899826</v>
      </c>
    </row>
    <row r="5252" spans="1:14" x14ac:dyDescent="0.25">
      <c r="A5252" s="111" t="s">
        <v>731</v>
      </c>
      <c r="B5252" s="111">
        <f>INDEX(kommuner!C:C,MATCH(_xlfn.NUMBERVALUE(A5252),kommuner!B:B,0))</f>
        <v>4202</v>
      </c>
      <c r="C5252" s="111" t="s">
        <v>127</v>
      </c>
      <c r="D5252" s="111" t="s">
        <v>127</v>
      </c>
      <c r="E5252" s="111" t="s">
        <v>126</v>
      </c>
      <c r="F5252" s="111" t="s">
        <v>172</v>
      </c>
      <c r="G5252" s="111" t="s">
        <v>167</v>
      </c>
      <c r="H5252" s="111" t="s">
        <v>172</v>
      </c>
      <c r="I5252" s="111" t="s">
        <v>167</v>
      </c>
      <c r="J5252" t="str">
        <f t="shared" si="164"/>
        <v>4202SkogMineraljordBarskogImpediment</v>
      </c>
      <c r="K5252" s="111">
        <v>-1.5740166960016819</v>
      </c>
      <c r="L5252" s="111">
        <v>0.85306406685236758</v>
      </c>
      <c r="M5252" s="111">
        <v>6.3979989500968365E-2</v>
      </c>
      <c r="N5252" s="112">
        <f t="shared" si="165"/>
        <v>-0.65697263964834596</v>
      </c>
    </row>
    <row r="5253" spans="1:14" x14ac:dyDescent="0.25">
      <c r="A5253" s="111" t="s">
        <v>731</v>
      </c>
      <c r="B5253" s="111">
        <f>INDEX(kommuner!C:C,MATCH(_xlfn.NUMBERVALUE(A5253),kommuner!B:B,0))</f>
        <v>4202</v>
      </c>
      <c r="C5253" s="111" t="s">
        <v>127</v>
      </c>
      <c r="D5253" s="111" t="s">
        <v>127</v>
      </c>
      <c r="E5253" s="111" t="s">
        <v>126</v>
      </c>
      <c r="F5253" s="111" t="s">
        <v>172</v>
      </c>
      <c r="G5253" s="111" t="s">
        <v>190</v>
      </c>
      <c r="H5253" s="111" t="s">
        <v>172</v>
      </c>
      <c r="I5253" s="111" t="s">
        <v>190</v>
      </c>
      <c r="J5253" t="str">
        <f t="shared" si="164"/>
        <v>4202SkogMineraljordBarskogLav</v>
      </c>
      <c r="K5253" s="111">
        <v>-2.1094741240186856</v>
      </c>
      <c r="L5253" s="111">
        <v>0.85306406685236758</v>
      </c>
      <c r="M5253" s="111">
        <v>6.3979989500968365E-2</v>
      </c>
      <c r="N5253" s="112">
        <f t="shared" si="165"/>
        <v>-1.1924300676653499</v>
      </c>
    </row>
    <row r="5254" spans="1:14" x14ac:dyDescent="0.25">
      <c r="A5254" s="111" t="s">
        <v>731</v>
      </c>
      <c r="B5254" s="111">
        <f>INDEX(kommuner!C:C,MATCH(_xlfn.NUMBERVALUE(A5254),kommuner!B:B,0))</f>
        <v>4202</v>
      </c>
      <c r="C5254" s="111" t="s">
        <v>127</v>
      </c>
      <c r="D5254" s="111" t="s">
        <v>127</v>
      </c>
      <c r="E5254" s="111" t="s">
        <v>126</v>
      </c>
      <c r="F5254" s="111" t="s">
        <v>172</v>
      </c>
      <c r="G5254" s="111" t="s">
        <v>173</v>
      </c>
      <c r="H5254" s="111" t="s">
        <v>172</v>
      </c>
      <c r="I5254" s="111" t="s">
        <v>173</v>
      </c>
      <c r="J5254" t="str">
        <f t="shared" si="164"/>
        <v>4202SkogMineraljordBarskogMiddels</v>
      </c>
      <c r="K5254" s="111">
        <v>-2.8820985952554645</v>
      </c>
      <c r="L5254" s="111">
        <v>0.85306406685236758</v>
      </c>
      <c r="M5254" s="111">
        <v>6.4056614999681585E-2</v>
      </c>
      <c r="N5254" s="112">
        <f t="shared" si="165"/>
        <v>-1.9649779134034155</v>
      </c>
    </row>
    <row r="5255" spans="1:14" x14ac:dyDescent="0.25">
      <c r="A5255" s="111" t="s">
        <v>731</v>
      </c>
      <c r="B5255" s="111">
        <f>INDEX(kommuner!C:C,MATCH(_xlfn.NUMBERVALUE(A5255),kommuner!B:B,0))</f>
        <v>4202</v>
      </c>
      <c r="C5255" s="111" t="s">
        <v>127</v>
      </c>
      <c r="D5255" s="111" t="s">
        <v>127</v>
      </c>
      <c r="E5255" s="111" t="s">
        <v>126</v>
      </c>
      <c r="F5255" s="111" t="s">
        <v>172</v>
      </c>
      <c r="G5255" s="111" t="s">
        <v>186</v>
      </c>
      <c r="H5255" s="111" t="s">
        <v>172</v>
      </c>
      <c r="I5255" s="111" t="s">
        <v>186</v>
      </c>
      <c r="J5255" t="str">
        <f t="shared" si="164"/>
        <v>4202SkogMineraljordBarskogSærs høy</v>
      </c>
      <c r="K5255" s="111">
        <v>0.12072674540874306</v>
      </c>
      <c r="L5255" s="111">
        <v>0.85306406685236758</v>
      </c>
      <c r="M5255" s="111">
        <v>6.4056614999681585E-2</v>
      </c>
      <c r="N5255" s="112">
        <f t="shared" si="165"/>
        <v>1.0378474272607923</v>
      </c>
    </row>
    <row r="5256" spans="1:14" x14ac:dyDescent="0.25">
      <c r="A5256" s="111" t="s">
        <v>731</v>
      </c>
      <c r="B5256" s="111">
        <f>INDEX(kommuner!C:C,MATCH(_xlfn.NUMBERVALUE(A5256),kommuner!B:B,0))</f>
        <v>4202</v>
      </c>
      <c r="C5256" s="111" t="s">
        <v>127</v>
      </c>
      <c r="D5256" s="111" t="s">
        <v>127</v>
      </c>
      <c r="E5256" s="111" t="s">
        <v>126</v>
      </c>
      <c r="F5256" s="111" t="s">
        <v>179</v>
      </c>
      <c r="G5256" s="111" t="s">
        <v>180</v>
      </c>
      <c r="H5256" s="111" t="s">
        <v>179</v>
      </c>
      <c r="I5256" s="111" t="s">
        <v>180</v>
      </c>
      <c r="J5256" t="str">
        <f t="shared" si="164"/>
        <v>4202SkogMineraljordBlandingsskogHøy</v>
      </c>
      <c r="K5256" s="111">
        <v>-8.5703651807373102</v>
      </c>
      <c r="L5256" s="111">
        <v>0.85306406685236758</v>
      </c>
      <c r="M5256" s="111">
        <v>6.3979989500968365E-2</v>
      </c>
      <c r="N5256" s="112">
        <f t="shared" si="165"/>
        <v>-7.6533211243839743</v>
      </c>
    </row>
    <row r="5257" spans="1:14" x14ac:dyDescent="0.25">
      <c r="A5257" s="111" t="s">
        <v>731</v>
      </c>
      <c r="B5257" s="111">
        <f>INDEX(kommuner!C:C,MATCH(_xlfn.NUMBERVALUE(A5257),kommuner!B:B,0))</f>
        <v>4202</v>
      </c>
      <c r="C5257" s="111" t="s">
        <v>127</v>
      </c>
      <c r="D5257" s="111" t="s">
        <v>127</v>
      </c>
      <c r="E5257" s="111" t="s">
        <v>126</v>
      </c>
      <c r="F5257" s="111" t="s">
        <v>179</v>
      </c>
      <c r="G5257" s="111" t="s">
        <v>167</v>
      </c>
      <c r="H5257" s="111" t="s">
        <v>179</v>
      </c>
      <c r="I5257" s="111" t="s">
        <v>167</v>
      </c>
      <c r="J5257" t="str">
        <f t="shared" si="164"/>
        <v>4202SkogMineraljordBlandingsskogImpediment</v>
      </c>
      <c r="K5257" s="111">
        <v>-2.0950685747655116</v>
      </c>
      <c r="L5257" s="111">
        <v>0.85306406685236758</v>
      </c>
      <c r="M5257" s="111">
        <v>6.3979989500968365E-2</v>
      </c>
      <c r="N5257" s="112">
        <f t="shared" si="165"/>
        <v>-1.1780245184121758</v>
      </c>
    </row>
    <row r="5258" spans="1:14" x14ac:dyDescent="0.25">
      <c r="A5258" s="111" t="s">
        <v>731</v>
      </c>
      <c r="B5258" s="111">
        <f>INDEX(kommuner!C:C,MATCH(_xlfn.NUMBERVALUE(A5258),kommuner!B:B,0))</f>
        <v>4202</v>
      </c>
      <c r="C5258" s="111" t="s">
        <v>127</v>
      </c>
      <c r="D5258" s="111" t="s">
        <v>127</v>
      </c>
      <c r="E5258" s="111" t="s">
        <v>126</v>
      </c>
      <c r="F5258" s="111" t="s">
        <v>179</v>
      </c>
      <c r="G5258" s="111" t="s">
        <v>190</v>
      </c>
      <c r="H5258" s="111" t="s">
        <v>179</v>
      </c>
      <c r="I5258" s="111" t="s">
        <v>190</v>
      </c>
      <c r="J5258" t="str">
        <f t="shared" si="164"/>
        <v>4202SkogMineraljordBlandingsskogLav</v>
      </c>
      <c r="K5258" s="111">
        <v>-3.814060654162915</v>
      </c>
      <c r="L5258" s="111">
        <v>0.85306406685236758</v>
      </c>
      <c r="M5258" s="111">
        <v>6.3979989500968365E-2</v>
      </c>
      <c r="N5258" s="112">
        <f t="shared" si="165"/>
        <v>-2.897016597809579</v>
      </c>
    </row>
    <row r="5259" spans="1:14" x14ac:dyDescent="0.25">
      <c r="A5259" s="111" t="s">
        <v>731</v>
      </c>
      <c r="B5259" s="111">
        <f>INDEX(kommuner!C:C,MATCH(_xlfn.NUMBERVALUE(A5259),kommuner!B:B,0))</f>
        <v>4202</v>
      </c>
      <c r="C5259" s="111" t="s">
        <v>127</v>
      </c>
      <c r="D5259" s="111" t="s">
        <v>127</v>
      </c>
      <c r="E5259" s="111" t="s">
        <v>126</v>
      </c>
      <c r="F5259" s="111" t="s">
        <v>179</v>
      </c>
      <c r="G5259" s="111" t="s">
        <v>173</v>
      </c>
      <c r="H5259" s="111" t="s">
        <v>179</v>
      </c>
      <c r="I5259" s="111" t="s">
        <v>173</v>
      </c>
      <c r="J5259" t="str">
        <f t="shared" si="164"/>
        <v>4202SkogMineraljordBlandingsskogMiddels</v>
      </c>
      <c r="K5259" s="111">
        <v>-4.5623521854183373</v>
      </c>
      <c r="L5259" s="111">
        <v>0.85306406685236758</v>
      </c>
      <c r="M5259" s="111">
        <v>6.3979989500968365E-2</v>
      </c>
      <c r="N5259" s="112">
        <f t="shared" si="165"/>
        <v>-3.6453081290650013</v>
      </c>
    </row>
    <row r="5260" spans="1:14" x14ac:dyDescent="0.25">
      <c r="A5260" s="111" t="s">
        <v>731</v>
      </c>
      <c r="B5260" s="111">
        <f>INDEX(kommuner!C:C,MATCH(_xlfn.NUMBERVALUE(A5260),kommuner!B:B,0))</f>
        <v>4202</v>
      </c>
      <c r="C5260" s="111" t="s">
        <v>127</v>
      </c>
      <c r="D5260" s="111" t="s">
        <v>127</v>
      </c>
      <c r="E5260" s="111" t="s">
        <v>126</v>
      </c>
      <c r="F5260" s="111" t="s">
        <v>179</v>
      </c>
      <c r="G5260" s="111" t="s">
        <v>186</v>
      </c>
      <c r="H5260" s="111" t="s">
        <v>179</v>
      </c>
      <c r="I5260" s="111" t="s">
        <v>186</v>
      </c>
      <c r="J5260" t="str">
        <f t="shared" si="164"/>
        <v>4202SkogMineraljordBlandingsskogSærs høy</v>
      </c>
      <c r="K5260" s="111">
        <v>-2.9395925245326562</v>
      </c>
      <c r="L5260" s="111">
        <v>0.85306406685236758</v>
      </c>
      <c r="M5260" s="111">
        <v>6.3979989500968365E-2</v>
      </c>
      <c r="N5260" s="112">
        <f t="shared" si="165"/>
        <v>-2.0225484681793202</v>
      </c>
    </row>
    <row r="5261" spans="1:14" x14ac:dyDescent="0.25">
      <c r="A5261" s="111" t="s">
        <v>731</v>
      </c>
      <c r="B5261" s="111">
        <f>INDEX(kommuner!C:C,MATCH(_xlfn.NUMBERVALUE(A5261),kommuner!B:B,0))</f>
        <v>4202</v>
      </c>
      <c r="C5261" s="111" t="s">
        <v>127</v>
      </c>
      <c r="D5261" s="111" t="s">
        <v>127</v>
      </c>
      <c r="E5261" s="111" t="s">
        <v>126</v>
      </c>
      <c r="F5261" s="111" t="s">
        <v>185</v>
      </c>
      <c r="G5261" s="111" t="s">
        <v>180</v>
      </c>
      <c r="H5261" s="111" t="s">
        <v>185</v>
      </c>
      <c r="I5261" s="111" t="s">
        <v>180</v>
      </c>
      <c r="J5261" t="str">
        <f t="shared" si="164"/>
        <v>4202SkogMineraljordLauvskogHøy</v>
      </c>
      <c r="K5261" s="111">
        <v>-3.6072016095960531</v>
      </c>
      <c r="L5261" s="111">
        <v>0.85306406685236758</v>
      </c>
      <c r="M5261" s="111">
        <v>6.3979989500968365E-2</v>
      </c>
      <c r="N5261" s="112">
        <f t="shared" si="165"/>
        <v>-2.6901575532427171</v>
      </c>
    </row>
    <row r="5262" spans="1:14" x14ac:dyDescent="0.25">
      <c r="A5262" s="111" t="s">
        <v>731</v>
      </c>
      <c r="B5262" s="111">
        <f>INDEX(kommuner!C:C,MATCH(_xlfn.NUMBERVALUE(A5262),kommuner!B:B,0))</f>
        <v>4202</v>
      </c>
      <c r="C5262" s="111" t="s">
        <v>127</v>
      </c>
      <c r="D5262" s="111" t="s">
        <v>127</v>
      </c>
      <c r="E5262" s="111" t="s">
        <v>126</v>
      </c>
      <c r="F5262" s="111" t="s">
        <v>185</v>
      </c>
      <c r="G5262" s="111" t="s">
        <v>167</v>
      </c>
      <c r="H5262" s="111" t="s">
        <v>185</v>
      </c>
      <c r="I5262" s="111" t="s">
        <v>167</v>
      </c>
      <c r="J5262" t="str">
        <f t="shared" si="164"/>
        <v>4202SkogMineraljordLauvskogImpediment</v>
      </c>
      <c r="K5262" s="111">
        <v>-1.1043030228661443</v>
      </c>
      <c r="L5262" s="111">
        <v>0.85306406685236758</v>
      </c>
      <c r="M5262" s="111">
        <v>6.3979989500968365E-2</v>
      </c>
      <c r="N5262" s="112">
        <f t="shared" si="165"/>
        <v>-0.18725896651280841</v>
      </c>
    </row>
    <row r="5263" spans="1:14" x14ac:dyDescent="0.25">
      <c r="A5263" s="111" t="s">
        <v>731</v>
      </c>
      <c r="B5263" s="111">
        <f>INDEX(kommuner!C:C,MATCH(_xlfn.NUMBERVALUE(A5263),kommuner!B:B,0))</f>
        <v>4202</v>
      </c>
      <c r="C5263" s="111" t="s">
        <v>127</v>
      </c>
      <c r="D5263" s="111" t="s">
        <v>127</v>
      </c>
      <c r="E5263" s="111" t="s">
        <v>126</v>
      </c>
      <c r="F5263" s="111" t="s">
        <v>185</v>
      </c>
      <c r="G5263" s="111" t="s">
        <v>190</v>
      </c>
      <c r="H5263" s="111" t="s">
        <v>185</v>
      </c>
      <c r="I5263" s="111" t="s">
        <v>190</v>
      </c>
      <c r="J5263" t="str">
        <f t="shared" si="164"/>
        <v>4202SkogMineraljordLauvskogLav</v>
      </c>
      <c r="K5263" s="111">
        <v>-8.9748170935426599E-2</v>
      </c>
      <c r="L5263" s="111">
        <v>0.85306406685236758</v>
      </c>
      <c r="M5263" s="111">
        <v>6.3979989500968365E-2</v>
      </c>
      <c r="N5263" s="112">
        <f t="shared" si="165"/>
        <v>0.82729588541790933</v>
      </c>
    </row>
    <row r="5264" spans="1:14" x14ac:dyDescent="0.25">
      <c r="A5264" s="111" t="s">
        <v>731</v>
      </c>
      <c r="B5264" s="111">
        <f>INDEX(kommuner!C:C,MATCH(_xlfn.NUMBERVALUE(A5264),kommuner!B:B,0))</f>
        <v>4202</v>
      </c>
      <c r="C5264" s="111" t="s">
        <v>127</v>
      </c>
      <c r="D5264" s="111" t="s">
        <v>127</v>
      </c>
      <c r="E5264" s="111" t="s">
        <v>126</v>
      </c>
      <c r="F5264" s="111" t="s">
        <v>185</v>
      </c>
      <c r="G5264" s="111" t="s">
        <v>173</v>
      </c>
      <c r="H5264" s="111" t="s">
        <v>185</v>
      </c>
      <c r="I5264" s="111" t="s">
        <v>173</v>
      </c>
      <c r="J5264" t="str">
        <f t="shared" si="164"/>
        <v>4202SkogMineraljordLauvskogMiddels</v>
      </c>
      <c r="K5264" s="111">
        <v>-2.4151390344437029</v>
      </c>
      <c r="L5264" s="111">
        <v>0.85306406685236758</v>
      </c>
      <c r="M5264" s="111">
        <v>6.3979989500968365E-2</v>
      </c>
      <c r="N5264" s="112">
        <f t="shared" si="165"/>
        <v>-1.4980949780903672</v>
      </c>
    </row>
    <row r="5265" spans="1:14" x14ac:dyDescent="0.25">
      <c r="A5265" s="111" t="s">
        <v>731</v>
      </c>
      <c r="B5265" s="111">
        <f>INDEX(kommuner!C:C,MATCH(_xlfn.NUMBERVALUE(A5265),kommuner!B:B,0))</f>
        <v>4202</v>
      </c>
      <c r="C5265" s="111" t="s">
        <v>127</v>
      </c>
      <c r="D5265" s="111" t="s">
        <v>127</v>
      </c>
      <c r="E5265" s="111" t="s">
        <v>126</v>
      </c>
      <c r="F5265" s="111" t="s">
        <v>185</v>
      </c>
      <c r="G5265" s="111" t="s">
        <v>186</v>
      </c>
      <c r="H5265" s="111" t="s">
        <v>185</v>
      </c>
      <c r="I5265" s="111" t="s">
        <v>186</v>
      </c>
      <c r="J5265" t="str">
        <f t="shared" si="164"/>
        <v>4202SkogMineraljordLauvskogSærs høy</v>
      </c>
      <c r="K5265" s="111">
        <v>-3.6560473259425113</v>
      </c>
      <c r="L5265" s="111">
        <v>0.85306406685236758</v>
      </c>
      <c r="M5265" s="111">
        <v>6.3979989500968365E-2</v>
      </c>
      <c r="N5265" s="112">
        <f t="shared" si="165"/>
        <v>-2.7390032695891753</v>
      </c>
    </row>
    <row r="5266" spans="1:14" x14ac:dyDescent="0.25">
      <c r="A5266" s="111" t="s">
        <v>731</v>
      </c>
      <c r="B5266" s="111">
        <f>INDEX(kommuner!C:C,MATCH(_xlfn.NUMBERVALUE(A5266),kommuner!B:B,0))</f>
        <v>4202</v>
      </c>
      <c r="C5266" s="111" t="s">
        <v>127</v>
      </c>
      <c r="D5266" s="111" t="s">
        <v>127</v>
      </c>
      <c r="E5266" s="111" t="s">
        <v>123</v>
      </c>
      <c r="F5266" s="111" t="s">
        <v>172</v>
      </c>
      <c r="G5266" s="111" t="s">
        <v>180</v>
      </c>
      <c r="H5266" s="111" t="s">
        <v>172</v>
      </c>
      <c r="I5266" s="111" t="s">
        <v>180</v>
      </c>
      <c r="J5266" t="str">
        <f t="shared" si="164"/>
        <v>4202SkogOrganisk jordBarskogHøy</v>
      </c>
      <c r="K5266" s="111">
        <v>-2.5184559031994138</v>
      </c>
      <c r="L5266" s="111">
        <v>0.92784825435236762</v>
      </c>
      <c r="M5266" s="111">
        <v>0.46518126042825314</v>
      </c>
      <c r="N5266" s="112">
        <f t="shared" si="165"/>
        <v>-1.1254263884187932</v>
      </c>
    </row>
    <row r="5267" spans="1:14" x14ac:dyDescent="0.25">
      <c r="A5267" s="111" t="s">
        <v>731</v>
      </c>
      <c r="B5267" s="111">
        <f>INDEX(kommuner!C:C,MATCH(_xlfn.NUMBERVALUE(A5267),kommuner!B:B,0))</f>
        <v>4202</v>
      </c>
      <c r="C5267" s="111" t="s">
        <v>127</v>
      </c>
      <c r="D5267" s="111" t="s">
        <v>127</v>
      </c>
      <c r="E5267" s="111" t="s">
        <v>123</v>
      </c>
      <c r="F5267" s="111" t="s">
        <v>172</v>
      </c>
      <c r="G5267" s="111" t="s">
        <v>167</v>
      </c>
      <c r="H5267" s="111" t="s">
        <v>172</v>
      </c>
      <c r="I5267" s="111" t="s">
        <v>167</v>
      </c>
      <c r="J5267" t="str">
        <f t="shared" si="164"/>
        <v>4202SkogOrganisk jordBarskogImpediment</v>
      </c>
      <c r="K5267" s="111">
        <v>-0.13011741963904588</v>
      </c>
      <c r="L5267" s="111">
        <v>0.92784825435236762</v>
      </c>
      <c r="M5267" s="111">
        <v>0.46510463492953991</v>
      </c>
      <c r="N5267" s="112">
        <f t="shared" si="165"/>
        <v>1.2628354696428616</v>
      </c>
    </row>
    <row r="5268" spans="1:14" x14ac:dyDescent="0.25">
      <c r="A5268" s="111" t="s">
        <v>731</v>
      </c>
      <c r="B5268" s="111">
        <f>INDEX(kommuner!C:C,MATCH(_xlfn.NUMBERVALUE(A5268),kommuner!B:B,0))</f>
        <v>4202</v>
      </c>
      <c r="C5268" s="111" t="s">
        <v>127</v>
      </c>
      <c r="D5268" s="111" t="s">
        <v>127</v>
      </c>
      <c r="E5268" s="111" t="s">
        <v>123</v>
      </c>
      <c r="F5268" s="111" t="s">
        <v>172</v>
      </c>
      <c r="G5268" s="111" t="s">
        <v>190</v>
      </c>
      <c r="H5268" s="111" t="s">
        <v>172</v>
      </c>
      <c r="I5268" s="111" t="s">
        <v>190</v>
      </c>
      <c r="J5268" t="str">
        <f t="shared" si="164"/>
        <v>4202SkogOrganisk jordBarskogLav</v>
      </c>
      <c r="K5268" s="111">
        <v>-0.50666953101693391</v>
      </c>
      <c r="L5268" s="111">
        <v>0.92784825435236762</v>
      </c>
      <c r="M5268" s="111">
        <v>0.46510463492953991</v>
      </c>
      <c r="N5268" s="112">
        <f t="shared" si="165"/>
        <v>0.88628335826497362</v>
      </c>
    </row>
    <row r="5269" spans="1:14" x14ac:dyDescent="0.25">
      <c r="A5269" s="111" t="s">
        <v>731</v>
      </c>
      <c r="B5269" s="111">
        <f>INDEX(kommuner!C:C,MATCH(_xlfn.NUMBERVALUE(A5269),kommuner!B:B,0))</f>
        <v>4202</v>
      </c>
      <c r="C5269" s="111" t="s">
        <v>127</v>
      </c>
      <c r="D5269" s="111" t="s">
        <v>127</v>
      </c>
      <c r="E5269" s="111" t="s">
        <v>123</v>
      </c>
      <c r="F5269" s="111" t="s">
        <v>172</v>
      </c>
      <c r="G5269" s="111" t="s">
        <v>173</v>
      </c>
      <c r="H5269" s="111" t="s">
        <v>172</v>
      </c>
      <c r="I5269" s="111" t="s">
        <v>173</v>
      </c>
      <c r="J5269" t="str">
        <f t="shared" si="164"/>
        <v>4202SkogOrganisk jordBarskogMiddels</v>
      </c>
      <c r="K5269" s="111">
        <v>-1.5571490961494638</v>
      </c>
      <c r="L5269" s="111">
        <v>0.92784825435236762</v>
      </c>
      <c r="M5269" s="111">
        <v>0.46518126042825314</v>
      </c>
      <c r="N5269" s="112">
        <f t="shared" si="165"/>
        <v>-0.16411958136884308</v>
      </c>
    </row>
    <row r="5270" spans="1:14" x14ac:dyDescent="0.25">
      <c r="A5270" s="111" t="s">
        <v>731</v>
      </c>
      <c r="B5270" s="111">
        <f>INDEX(kommuner!C:C,MATCH(_xlfn.NUMBERVALUE(A5270),kommuner!B:B,0))</f>
        <v>4202</v>
      </c>
      <c r="C5270" s="111" t="s">
        <v>127</v>
      </c>
      <c r="D5270" s="111" t="s">
        <v>127</v>
      </c>
      <c r="E5270" s="111" t="s">
        <v>123</v>
      </c>
      <c r="F5270" s="111" t="s">
        <v>172</v>
      </c>
      <c r="G5270" s="111" t="s">
        <v>186</v>
      </c>
      <c r="H5270" s="111" t="s">
        <v>172</v>
      </c>
      <c r="I5270" s="111" t="s">
        <v>186</v>
      </c>
      <c r="J5270" t="str">
        <f t="shared" si="164"/>
        <v>4202SkogOrganisk jordBarskogSærs høy</v>
      </c>
      <c r="K5270" s="111">
        <v>2.5548655235722699</v>
      </c>
      <c r="L5270" s="111">
        <v>0.92784825435236762</v>
      </c>
      <c r="M5270" s="111">
        <v>0.46518126042825314</v>
      </c>
      <c r="N5270" s="112">
        <f t="shared" si="165"/>
        <v>3.9478950383528906</v>
      </c>
    </row>
    <row r="5271" spans="1:14" x14ac:dyDescent="0.25">
      <c r="A5271" s="111" t="s">
        <v>731</v>
      </c>
      <c r="B5271" s="111">
        <f>INDEX(kommuner!C:C,MATCH(_xlfn.NUMBERVALUE(A5271),kommuner!B:B,0))</f>
        <v>4202</v>
      </c>
      <c r="C5271" s="111" t="s">
        <v>127</v>
      </c>
      <c r="D5271" s="111" t="s">
        <v>127</v>
      </c>
      <c r="E5271" s="111" t="s">
        <v>123</v>
      </c>
      <c r="F5271" s="111" t="s">
        <v>179</v>
      </c>
      <c r="G5271" s="111" t="s">
        <v>180</v>
      </c>
      <c r="H5271" s="111" t="s">
        <v>179</v>
      </c>
      <c r="I5271" s="111" t="s">
        <v>180</v>
      </c>
      <c r="J5271" t="str">
        <f t="shared" si="164"/>
        <v>4202SkogOrganisk jordBlandingsskogHøy</v>
      </c>
      <c r="K5271" s="111">
        <v>-5.5554344456832343</v>
      </c>
      <c r="L5271" s="111">
        <v>0.92784825435236762</v>
      </c>
      <c r="M5271" s="111">
        <v>0.46510463492953991</v>
      </c>
      <c r="N5271" s="112">
        <f t="shared" si="165"/>
        <v>-4.1624815564013264</v>
      </c>
    </row>
    <row r="5272" spans="1:14" x14ac:dyDescent="0.25">
      <c r="A5272" s="111" t="s">
        <v>731</v>
      </c>
      <c r="B5272" s="111">
        <f>INDEX(kommuner!C:C,MATCH(_xlfn.NUMBERVALUE(A5272),kommuner!B:B,0))</f>
        <v>4202</v>
      </c>
      <c r="C5272" s="111" t="s">
        <v>127</v>
      </c>
      <c r="D5272" s="111" t="s">
        <v>127</v>
      </c>
      <c r="E5272" s="111" t="s">
        <v>123</v>
      </c>
      <c r="F5272" s="111" t="s">
        <v>179</v>
      </c>
      <c r="G5272" s="111" t="s">
        <v>167</v>
      </c>
      <c r="H5272" s="111" t="s">
        <v>179</v>
      </c>
      <c r="I5272" s="111" t="s">
        <v>167</v>
      </c>
      <c r="J5272" t="str">
        <f t="shared" si="164"/>
        <v>4202SkogOrganisk jordBlandingsskogImpediment</v>
      </c>
      <c r="K5272" s="111">
        <v>-0.28586344175800005</v>
      </c>
      <c r="L5272" s="111">
        <v>0.92784825435236762</v>
      </c>
      <c r="M5272" s="111">
        <v>0.46510463492953991</v>
      </c>
      <c r="N5272" s="112">
        <f t="shared" si="165"/>
        <v>1.1070894475239075</v>
      </c>
    </row>
    <row r="5273" spans="1:14" x14ac:dyDescent="0.25">
      <c r="A5273" s="111" t="s">
        <v>731</v>
      </c>
      <c r="B5273" s="111">
        <f>INDEX(kommuner!C:C,MATCH(_xlfn.NUMBERVALUE(A5273),kommuner!B:B,0))</f>
        <v>4202</v>
      </c>
      <c r="C5273" s="111" t="s">
        <v>127</v>
      </c>
      <c r="D5273" s="111" t="s">
        <v>127</v>
      </c>
      <c r="E5273" s="111" t="s">
        <v>123</v>
      </c>
      <c r="F5273" s="111" t="s">
        <v>179</v>
      </c>
      <c r="G5273" s="111" t="s">
        <v>190</v>
      </c>
      <c r="H5273" s="111" t="s">
        <v>179</v>
      </c>
      <c r="I5273" s="111" t="s">
        <v>190</v>
      </c>
      <c r="J5273" t="str">
        <f t="shared" si="164"/>
        <v>4202SkogOrganisk jordBlandingsskogLav</v>
      </c>
      <c r="K5273" s="111">
        <v>-1.2347339377887629</v>
      </c>
      <c r="L5273" s="111">
        <v>0.92784825435236762</v>
      </c>
      <c r="M5273" s="111">
        <v>0.46510463492953991</v>
      </c>
      <c r="N5273" s="112">
        <f t="shared" si="165"/>
        <v>0.15821895149314458</v>
      </c>
    </row>
    <row r="5274" spans="1:14" x14ac:dyDescent="0.25">
      <c r="A5274" s="111" t="s">
        <v>731</v>
      </c>
      <c r="B5274" s="111">
        <f>INDEX(kommuner!C:C,MATCH(_xlfn.NUMBERVALUE(A5274),kommuner!B:B,0))</f>
        <v>4202</v>
      </c>
      <c r="C5274" s="111" t="s">
        <v>127</v>
      </c>
      <c r="D5274" s="111" t="s">
        <v>127</v>
      </c>
      <c r="E5274" s="111" t="s">
        <v>123</v>
      </c>
      <c r="F5274" s="111" t="s">
        <v>179</v>
      </c>
      <c r="G5274" s="111" t="s">
        <v>173</v>
      </c>
      <c r="H5274" s="111" t="s">
        <v>179</v>
      </c>
      <c r="I5274" s="111" t="s">
        <v>173</v>
      </c>
      <c r="J5274" t="str">
        <f t="shared" si="164"/>
        <v>4202SkogOrganisk jordBlandingsskogMiddels</v>
      </c>
      <c r="K5274" s="111">
        <v>-2.4239591752717748</v>
      </c>
      <c r="L5274" s="111">
        <v>0.92784825435236762</v>
      </c>
      <c r="M5274" s="111">
        <v>0.46510463492953991</v>
      </c>
      <c r="N5274" s="112">
        <f t="shared" si="165"/>
        <v>-1.0310062859898674</v>
      </c>
    </row>
    <row r="5275" spans="1:14" x14ac:dyDescent="0.25">
      <c r="A5275" s="111" t="s">
        <v>731</v>
      </c>
      <c r="B5275" s="111">
        <f>INDEX(kommuner!C:C,MATCH(_xlfn.NUMBERVALUE(A5275),kommuner!B:B,0))</f>
        <v>4202</v>
      </c>
      <c r="C5275" s="111" t="s">
        <v>127</v>
      </c>
      <c r="D5275" s="111" t="s">
        <v>127</v>
      </c>
      <c r="E5275" s="111" t="s">
        <v>123</v>
      </c>
      <c r="F5275" s="111" t="s">
        <v>179</v>
      </c>
      <c r="G5275" s="111" t="s">
        <v>186</v>
      </c>
      <c r="H5275" s="111" t="s">
        <v>179</v>
      </c>
      <c r="I5275" s="111" t="s">
        <v>186</v>
      </c>
      <c r="J5275" t="str">
        <f t="shared" si="164"/>
        <v>4202SkogOrganisk jordBlandingsskogSærs høy</v>
      </c>
      <c r="K5275" s="111">
        <v>-1.5726115302258048</v>
      </c>
      <c r="L5275" s="111">
        <v>0.92784825435236762</v>
      </c>
      <c r="M5275" s="111">
        <v>0.46510463492953991</v>
      </c>
      <c r="N5275" s="112">
        <f t="shared" si="165"/>
        <v>-0.17965864094389727</v>
      </c>
    </row>
    <row r="5276" spans="1:14" x14ac:dyDescent="0.25">
      <c r="A5276" s="111" t="s">
        <v>731</v>
      </c>
      <c r="B5276" s="111">
        <f>INDEX(kommuner!C:C,MATCH(_xlfn.NUMBERVALUE(A5276),kommuner!B:B,0))</f>
        <v>4202</v>
      </c>
      <c r="C5276" s="111" t="s">
        <v>127</v>
      </c>
      <c r="D5276" s="111" t="s">
        <v>127</v>
      </c>
      <c r="E5276" s="111" t="s">
        <v>123</v>
      </c>
      <c r="F5276" s="111" t="s">
        <v>185</v>
      </c>
      <c r="G5276" s="111" t="s">
        <v>180</v>
      </c>
      <c r="H5276" s="111" t="s">
        <v>185</v>
      </c>
      <c r="I5276" s="111" t="s">
        <v>180</v>
      </c>
      <c r="J5276" t="str">
        <f t="shared" si="164"/>
        <v>4202SkogOrganisk jordLauvskogHøy</v>
      </c>
      <c r="K5276" s="111">
        <v>-1.9913688882377358</v>
      </c>
      <c r="L5276" s="111">
        <v>0.92784825435236762</v>
      </c>
      <c r="M5276" s="111">
        <v>0.46510463492953991</v>
      </c>
      <c r="N5276" s="112">
        <f t="shared" si="165"/>
        <v>-0.59841599895582831</v>
      </c>
    </row>
    <row r="5277" spans="1:14" x14ac:dyDescent="0.25">
      <c r="A5277" s="111" t="s">
        <v>731</v>
      </c>
      <c r="B5277" s="111">
        <f>INDEX(kommuner!C:C,MATCH(_xlfn.NUMBERVALUE(A5277),kommuner!B:B,0))</f>
        <v>4202</v>
      </c>
      <c r="C5277" s="111" t="s">
        <v>127</v>
      </c>
      <c r="D5277" s="111" t="s">
        <v>127</v>
      </c>
      <c r="E5277" s="111" t="s">
        <v>123</v>
      </c>
      <c r="F5277" s="111" t="s">
        <v>185</v>
      </c>
      <c r="G5277" s="111" t="s">
        <v>167</v>
      </c>
      <c r="H5277" s="111" t="s">
        <v>185</v>
      </c>
      <c r="I5277" s="111" t="s">
        <v>167</v>
      </c>
      <c r="J5277" t="str">
        <f t="shared" si="164"/>
        <v>4202SkogOrganisk jordLauvskogImpediment</v>
      </c>
      <c r="K5277" s="111">
        <v>0.35000626494250675</v>
      </c>
      <c r="L5277" s="111">
        <v>0.92784825435236762</v>
      </c>
      <c r="M5277" s="111">
        <v>0.46510463492953991</v>
      </c>
      <c r="N5277" s="112">
        <f t="shared" si="165"/>
        <v>1.7429591542244141</v>
      </c>
    </row>
    <row r="5278" spans="1:14" x14ac:dyDescent="0.25">
      <c r="A5278" s="111" t="s">
        <v>731</v>
      </c>
      <c r="B5278" s="111">
        <f>INDEX(kommuner!C:C,MATCH(_xlfn.NUMBERVALUE(A5278),kommuner!B:B,0))</f>
        <v>4202</v>
      </c>
      <c r="C5278" s="111" t="s">
        <v>127</v>
      </c>
      <c r="D5278" s="111" t="s">
        <v>127</v>
      </c>
      <c r="E5278" s="111" t="s">
        <v>123</v>
      </c>
      <c r="F5278" s="111" t="s">
        <v>185</v>
      </c>
      <c r="G5278" s="111" t="s">
        <v>190</v>
      </c>
      <c r="H5278" s="111" t="s">
        <v>185</v>
      </c>
      <c r="I5278" s="111" t="s">
        <v>190</v>
      </c>
      <c r="J5278" t="str">
        <f t="shared" si="164"/>
        <v>4202SkogOrganisk jordLauvskogLav</v>
      </c>
      <c r="K5278" s="111">
        <v>1.1144075558526714</v>
      </c>
      <c r="L5278" s="111">
        <v>0.92784825435236762</v>
      </c>
      <c r="M5278" s="111">
        <v>0.46510463492953991</v>
      </c>
      <c r="N5278" s="112">
        <f t="shared" si="165"/>
        <v>2.5073604451345788</v>
      </c>
    </row>
    <row r="5279" spans="1:14" x14ac:dyDescent="0.25">
      <c r="A5279" s="111" t="s">
        <v>731</v>
      </c>
      <c r="B5279" s="111">
        <f>INDEX(kommuner!C:C,MATCH(_xlfn.NUMBERVALUE(A5279),kommuner!B:B,0))</f>
        <v>4202</v>
      </c>
      <c r="C5279" s="111" t="s">
        <v>127</v>
      </c>
      <c r="D5279" s="111" t="s">
        <v>127</v>
      </c>
      <c r="E5279" s="111" t="s">
        <v>123</v>
      </c>
      <c r="F5279" s="111" t="s">
        <v>185</v>
      </c>
      <c r="G5279" s="111" t="s">
        <v>173</v>
      </c>
      <c r="H5279" s="111" t="s">
        <v>185</v>
      </c>
      <c r="I5279" s="111" t="s">
        <v>173</v>
      </c>
      <c r="J5279" t="str">
        <f t="shared" si="164"/>
        <v>4202SkogOrganisk jordLauvskogMiddels</v>
      </c>
      <c r="K5279" s="111">
        <v>-0.62664468270982987</v>
      </c>
      <c r="L5279" s="111">
        <v>0.92784825435236762</v>
      </c>
      <c r="M5279" s="111">
        <v>0.46510463492953991</v>
      </c>
      <c r="N5279" s="112">
        <f t="shared" si="165"/>
        <v>0.76630820657207765</v>
      </c>
    </row>
    <row r="5280" spans="1:14" x14ac:dyDescent="0.25">
      <c r="A5280" s="111" t="s">
        <v>731</v>
      </c>
      <c r="B5280" s="111">
        <f>INDEX(kommuner!C:C,MATCH(_xlfn.NUMBERVALUE(A5280),kommuner!B:B,0))</f>
        <v>4202</v>
      </c>
      <c r="C5280" s="111" t="s">
        <v>127</v>
      </c>
      <c r="D5280" s="111" t="s">
        <v>127</v>
      </c>
      <c r="E5280" s="111" t="s">
        <v>123</v>
      </c>
      <c r="F5280" s="111" t="s">
        <v>185</v>
      </c>
      <c r="G5280" s="111" t="s">
        <v>186</v>
      </c>
      <c r="H5280" s="111" t="s">
        <v>185</v>
      </c>
      <c r="I5280" s="111" t="s">
        <v>186</v>
      </c>
      <c r="J5280" t="str">
        <f t="shared" si="164"/>
        <v>4202SkogOrganisk jordLauvskogSærs høy</v>
      </c>
      <c r="K5280" s="111">
        <v>-1.8997279926091779</v>
      </c>
      <c r="L5280" s="111">
        <v>0.92784825435236762</v>
      </c>
      <c r="M5280" s="111">
        <v>0.46510463492953991</v>
      </c>
      <c r="N5280" s="112">
        <f t="shared" si="165"/>
        <v>-0.50677510332727038</v>
      </c>
    </row>
    <row r="5281" spans="1:14" x14ac:dyDescent="0.25">
      <c r="A5281" s="111" t="s">
        <v>731</v>
      </c>
      <c r="B5281" s="111">
        <f>INDEX(kommuner!C:C,MATCH(_xlfn.NUMBERVALUE(A5281),kommuner!B:B,0))</f>
        <v>4202</v>
      </c>
      <c r="C5281" s="111" t="s">
        <v>83</v>
      </c>
      <c r="D5281" s="111" t="s">
        <v>83</v>
      </c>
      <c r="E5281" s="111" t="s">
        <v>126</v>
      </c>
      <c r="F5281" s="111" t="s">
        <v>139</v>
      </c>
      <c r="G5281" s="111" t="s">
        <v>139</v>
      </c>
      <c r="H5281" s="111" t="s">
        <v>139</v>
      </c>
      <c r="I5281" s="111" t="s">
        <v>139</v>
      </c>
      <c r="J5281" t="str">
        <f t="shared" si="164"/>
        <v>4202Utbygd arealMineraljord</v>
      </c>
      <c r="K5281" s="111">
        <v>0.42279414509845159</v>
      </c>
      <c r="L5281" s="111">
        <v>0</v>
      </c>
      <c r="M5281" s="111">
        <v>1.303047089454229E-2</v>
      </c>
      <c r="N5281" s="112">
        <f t="shared" si="165"/>
        <v>0.43582461599299388</v>
      </c>
    </row>
    <row r="5282" spans="1:14" x14ac:dyDescent="0.25">
      <c r="A5282" s="111" t="s">
        <v>731</v>
      </c>
      <c r="B5282" s="111">
        <f>INDEX(kommuner!C:C,MATCH(_xlfn.NUMBERVALUE(A5282),kommuner!B:B,0))</f>
        <v>4202</v>
      </c>
      <c r="C5282" s="111" t="s">
        <v>83</v>
      </c>
      <c r="D5282" s="111" t="s">
        <v>83</v>
      </c>
      <c r="E5282" s="111" t="s">
        <v>123</v>
      </c>
      <c r="F5282" s="111" t="s">
        <v>139</v>
      </c>
      <c r="G5282" s="111" t="s">
        <v>139</v>
      </c>
      <c r="H5282" s="111" t="s">
        <v>139</v>
      </c>
      <c r="I5282" s="111" t="s">
        <v>139</v>
      </c>
      <c r="J5282" t="str">
        <f t="shared" si="164"/>
        <v>4202Utbygd arealOrganisk jord</v>
      </c>
      <c r="K5282" s="111">
        <v>29.011421395201612</v>
      </c>
      <c r="L5282" s="111">
        <v>0</v>
      </c>
      <c r="M5282" s="111">
        <v>1.303047089454229E-2</v>
      </c>
      <c r="N5282" s="112">
        <f t="shared" si="165"/>
        <v>29.024451866096154</v>
      </c>
    </row>
    <row r="5283" spans="1:14" x14ac:dyDescent="0.25">
      <c r="A5283" s="111" t="s">
        <v>731</v>
      </c>
      <c r="B5283" s="111">
        <f>INDEX(kommuner!C:C,MATCH(_xlfn.NUMBERVALUE(A5283),kommuner!B:B,0))</f>
        <v>4202</v>
      </c>
      <c r="C5283" s="111" t="s">
        <v>181</v>
      </c>
      <c r="D5283" s="111" t="s">
        <v>181</v>
      </c>
      <c r="E5283" s="111" t="s">
        <v>123</v>
      </c>
      <c r="F5283" s="111" t="s">
        <v>139</v>
      </c>
      <c r="G5283" s="111" t="s">
        <v>139</v>
      </c>
      <c r="H5283" s="111" t="s">
        <v>139</v>
      </c>
      <c r="I5283" s="111" t="s">
        <v>139</v>
      </c>
      <c r="J5283" t="str">
        <f t="shared" si="164"/>
        <v>4202Vann og myrOrganisk jord</v>
      </c>
      <c r="K5283" s="111">
        <v>-0.31088998224577308</v>
      </c>
      <c r="L5283" s="111">
        <v>0</v>
      </c>
      <c r="M5283" s="111">
        <v>0</v>
      </c>
      <c r="N5283" s="112">
        <f t="shared" si="165"/>
        <v>-0.31088998224577308</v>
      </c>
    </row>
    <row r="5284" spans="1:14" x14ac:dyDescent="0.25">
      <c r="A5284" s="111" t="s">
        <v>732</v>
      </c>
      <c r="B5284" s="111">
        <f>INDEX(kommuner!C:C,MATCH(_xlfn.NUMBERVALUE(A5284),kommuner!B:B,0))</f>
        <v>4203</v>
      </c>
      <c r="C5284" s="111" t="s">
        <v>82</v>
      </c>
      <c r="D5284" s="111" t="s">
        <v>82</v>
      </c>
      <c r="E5284" s="111" t="s">
        <v>126</v>
      </c>
      <c r="F5284" s="111" t="s">
        <v>139</v>
      </c>
      <c r="G5284" s="111" t="s">
        <v>139</v>
      </c>
      <c r="H5284" s="111" t="s">
        <v>139</v>
      </c>
      <c r="I5284" s="111" t="s">
        <v>139</v>
      </c>
      <c r="J5284" t="str">
        <f t="shared" si="164"/>
        <v>4203Annen utmarkMineraljord</v>
      </c>
      <c r="K5284" s="111">
        <v>-0.16852781479621071</v>
      </c>
      <c r="L5284" s="111">
        <v>0</v>
      </c>
      <c r="M5284" s="111">
        <v>0</v>
      </c>
      <c r="N5284" s="112">
        <f t="shared" si="165"/>
        <v>-0.16852781479621071</v>
      </c>
    </row>
    <row r="5285" spans="1:14" x14ac:dyDescent="0.25">
      <c r="A5285" s="111" t="s">
        <v>732</v>
      </c>
      <c r="B5285" s="111">
        <f>INDEX(kommuner!C:C,MATCH(_xlfn.NUMBERVALUE(A5285),kommuner!B:B,0))</f>
        <v>4203</v>
      </c>
      <c r="C5285" s="111" t="s">
        <v>121</v>
      </c>
      <c r="D5285" s="111" t="s">
        <v>121</v>
      </c>
      <c r="E5285" s="111" t="s">
        <v>126</v>
      </c>
      <c r="F5285" s="111" t="s">
        <v>139</v>
      </c>
      <c r="G5285" s="111" t="s">
        <v>139</v>
      </c>
      <c r="H5285" s="111" t="s">
        <v>139</v>
      </c>
      <c r="I5285" s="111" t="s">
        <v>139</v>
      </c>
      <c r="J5285" t="str">
        <f t="shared" si="164"/>
        <v>4203BeiteMineraljord</v>
      </c>
      <c r="K5285" s="111">
        <v>-0.43305842942580308</v>
      </c>
      <c r="L5285" s="111">
        <v>0</v>
      </c>
      <c r="M5285" s="111">
        <v>1.2448711246839999E-7</v>
      </c>
      <c r="N5285" s="112">
        <f t="shared" si="165"/>
        <v>-0.43305830493869063</v>
      </c>
    </row>
    <row r="5286" spans="1:14" x14ac:dyDescent="0.25">
      <c r="A5286" s="111" t="s">
        <v>732</v>
      </c>
      <c r="B5286" s="111">
        <f>INDEX(kommuner!C:C,MATCH(_xlfn.NUMBERVALUE(A5286),kommuner!B:B,0))</f>
        <v>4203</v>
      </c>
      <c r="C5286" s="111" t="s">
        <v>121</v>
      </c>
      <c r="D5286" s="111" t="s">
        <v>121</v>
      </c>
      <c r="E5286" s="111" t="s">
        <v>123</v>
      </c>
      <c r="F5286" s="111" t="s">
        <v>139</v>
      </c>
      <c r="G5286" s="111" t="s">
        <v>139</v>
      </c>
      <c r="H5286" s="111" t="s">
        <v>139</v>
      </c>
      <c r="I5286" s="111" t="s">
        <v>139</v>
      </c>
      <c r="J5286" t="str">
        <f t="shared" si="164"/>
        <v>4203BeiteOrganisk jord</v>
      </c>
      <c r="K5286" s="111">
        <v>12.077525935985037</v>
      </c>
      <c r="L5286" s="111">
        <v>1.6412500000000001</v>
      </c>
      <c r="M5286" s="111">
        <v>0</v>
      </c>
      <c r="N5286" s="112">
        <f t="shared" si="165"/>
        <v>13.718775935985036</v>
      </c>
    </row>
    <row r="5287" spans="1:14" x14ac:dyDescent="0.25">
      <c r="A5287" s="111" t="s">
        <v>732</v>
      </c>
      <c r="B5287" s="111">
        <f>INDEX(kommuner!C:C,MATCH(_xlfn.NUMBERVALUE(A5287),kommuner!B:B,0))</f>
        <v>4203</v>
      </c>
      <c r="C5287" s="111" t="s">
        <v>84</v>
      </c>
      <c r="D5287" s="111" t="s">
        <v>84</v>
      </c>
      <c r="E5287" s="111" t="s">
        <v>126</v>
      </c>
      <c r="F5287" s="111" t="s">
        <v>139</v>
      </c>
      <c r="G5287" s="111" t="s">
        <v>139</v>
      </c>
      <c r="H5287" s="111" t="s">
        <v>139</v>
      </c>
      <c r="I5287" s="111" t="s">
        <v>139</v>
      </c>
      <c r="J5287" t="str">
        <f t="shared" si="164"/>
        <v>4203Dyrket markMineraljord</v>
      </c>
      <c r="K5287" s="111">
        <v>-0.25068318004845869</v>
      </c>
      <c r="L5287" s="111">
        <v>0</v>
      </c>
      <c r="M5287" s="111">
        <v>0</v>
      </c>
      <c r="N5287" s="112">
        <f t="shared" si="165"/>
        <v>-0.25068318004845869</v>
      </c>
    </row>
    <row r="5288" spans="1:14" x14ac:dyDescent="0.25">
      <c r="A5288" s="111" t="s">
        <v>732</v>
      </c>
      <c r="B5288" s="111">
        <f>INDEX(kommuner!C:C,MATCH(_xlfn.NUMBERVALUE(A5288),kommuner!B:B,0))</f>
        <v>4203</v>
      </c>
      <c r="C5288" s="111" t="s">
        <v>84</v>
      </c>
      <c r="D5288" s="111" t="s">
        <v>84</v>
      </c>
      <c r="E5288" s="111" t="s">
        <v>123</v>
      </c>
      <c r="F5288" s="111" t="s">
        <v>139</v>
      </c>
      <c r="G5288" s="111" t="s">
        <v>139</v>
      </c>
      <c r="H5288" s="111" t="s">
        <v>139</v>
      </c>
      <c r="I5288" s="111" t="s">
        <v>139</v>
      </c>
      <c r="J5288" t="str">
        <f t="shared" si="164"/>
        <v>4203Dyrket markOrganisk jord</v>
      </c>
      <c r="K5288" s="111">
        <v>28.726149366675592</v>
      </c>
      <c r="L5288" s="111">
        <v>1.45625</v>
      </c>
      <c r="M5288" s="111">
        <v>0</v>
      </c>
      <c r="N5288" s="112">
        <f t="shared" si="165"/>
        <v>30.182399366675593</v>
      </c>
    </row>
    <row r="5289" spans="1:14" x14ac:dyDescent="0.25">
      <c r="A5289" s="111" t="s">
        <v>732</v>
      </c>
      <c r="B5289" s="111">
        <f>INDEX(kommuner!C:C,MATCH(_xlfn.NUMBERVALUE(A5289),kommuner!B:B,0))</f>
        <v>4203</v>
      </c>
      <c r="C5289" s="111" t="s">
        <v>127</v>
      </c>
      <c r="D5289" s="111" t="s">
        <v>127</v>
      </c>
      <c r="E5289" s="111" t="s">
        <v>126</v>
      </c>
      <c r="F5289" s="111" t="s">
        <v>172</v>
      </c>
      <c r="G5289" s="111" t="s">
        <v>180</v>
      </c>
      <c r="H5289" s="111" t="s">
        <v>172</v>
      </c>
      <c r="I5289" s="111" t="s">
        <v>180</v>
      </c>
      <c r="J5289" t="str">
        <f t="shared" si="164"/>
        <v>4203SkogMineraljordBarskogHøy</v>
      </c>
      <c r="K5289" s="111">
        <v>-4.2610596243420318</v>
      </c>
      <c r="L5289" s="111">
        <v>0.85306406685236758</v>
      </c>
      <c r="M5289" s="111">
        <v>6.4056614999681585E-2</v>
      </c>
      <c r="N5289" s="112">
        <f t="shared" si="165"/>
        <v>-3.3439389424899826</v>
      </c>
    </row>
    <row r="5290" spans="1:14" x14ac:dyDescent="0.25">
      <c r="A5290" s="111" t="s">
        <v>732</v>
      </c>
      <c r="B5290" s="111">
        <f>INDEX(kommuner!C:C,MATCH(_xlfn.NUMBERVALUE(A5290),kommuner!B:B,0))</f>
        <v>4203</v>
      </c>
      <c r="C5290" s="111" t="s">
        <v>127</v>
      </c>
      <c r="D5290" s="111" t="s">
        <v>127</v>
      </c>
      <c r="E5290" s="111" t="s">
        <v>126</v>
      </c>
      <c r="F5290" s="111" t="s">
        <v>172</v>
      </c>
      <c r="G5290" s="111" t="s">
        <v>167</v>
      </c>
      <c r="H5290" s="111" t="s">
        <v>172</v>
      </c>
      <c r="I5290" s="111" t="s">
        <v>167</v>
      </c>
      <c r="J5290" t="str">
        <f t="shared" si="164"/>
        <v>4203SkogMineraljordBarskogImpediment</v>
      </c>
      <c r="K5290" s="111">
        <v>-1.5740166960016819</v>
      </c>
      <c r="L5290" s="111">
        <v>0.85306406685236758</v>
      </c>
      <c r="M5290" s="111">
        <v>6.3979989500968365E-2</v>
      </c>
      <c r="N5290" s="112">
        <f t="shared" si="165"/>
        <v>-0.65697263964834596</v>
      </c>
    </row>
    <row r="5291" spans="1:14" x14ac:dyDescent="0.25">
      <c r="A5291" s="111" t="s">
        <v>732</v>
      </c>
      <c r="B5291" s="111">
        <f>INDEX(kommuner!C:C,MATCH(_xlfn.NUMBERVALUE(A5291),kommuner!B:B,0))</f>
        <v>4203</v>
      </c>
      <c r="C5291" s="111" t="s">
        <v>127</v>
      </c>
      <c r="D5291" s="111" t="s">
        <v>127</v>
      </c>
      <c r="E5291" s="111" t="s">
        <v>126</v>
      </c>
      <c r="F5291" s="111" t="s">
        <v>172</v>
      </c>
      <c r="G5291" s="111" t="s">
        <v>190</v>
      </c>
      <c r="H5291" s="111" t="s">
        <v>172</v>
      </c>
      <c r="I5291" s="111" t="s">
        <v>190</v>
      </c>
      <c r="J5291" t="str">
        <f t="shared" si="164"/>
        <v>4203SkogMineraljordBarskogLav</v>
      </c>
      <c r="K5291" s="111">
        <v>-2.1094741240186856</v>
      </c>
      <c r="L5291" s="111">
        <v>0.85306406685236758</v>
      </c>
      <c r="M5291" s="111">
        <v>6.3979989500968365E-2</v>
      </c>
      <c r="N5291" s="112">
        <f t="shared" si="165"/>
        <v>-1.1924300676653499</v>
      </c>
    </row>
    <row r="5292" spans="1:14" x14ac:dyDescent="0.25">
      <c r="A5292" s="111" t="s">
        <v>732</v>
      </c>
      <c r="B5292" s="111">
        <f>INDEX(kommuner!C:C,MATCH(_xlfn.NUMBERVALUE(A5292),kommuner!B:B,0))</f>
        <v>4203</v>
      </c>
      <c r="C5292" s="111" t="s">
        <v>127</v>
      </c>
      <c r="D5292" s="111" t="s">
        <v>127</v>
      </c>
      <c r="E5292" s="111" t="s">
        <v>126</v>
      </c>
      <c r="F5292" s="111" t="s">
        <v>172</v>
      </c>
      <c r="G5292" s="111" t="s">
        <v>173</v>
      </c>
      <c r="H5292" s="111" t="s">
        <v>172</v>
      </c>
      <c r="I5292" s="111" t="s">
        <v>173</v>
      </c>
      <c r="J5292" t="str">
        <f t="shared" si="164"/>
        <v>4203SkogMineraljordBarskogMiddels</v>
      </c>
      <c r="K5292" s="111">
        <v>-2.8820985952554645</v>
      </c>
      <c r="L5292" s="111">
        <v>0.85306406685236758</v>
      </c>
      <c r="M5292" s="111">
        <v>6.4056614999681585E-2</v>
      </c>
      <c r="N5292" s="112">
        <f t="shared" si="165"/>
        <v>-1.9649779134034155</v>
      </c>
    </row>
    <row r="5293" spans="1:14" x14ac:dyDescent="0.25">
      <c r="A5293" s="111" t="s">
        <v>732</v>
      </c>
      <c r="B5293" s="111">
        <f>INDEX(kommuner!C:C,MATCH(_xlfn.NUMBERVALUE(A5293),kommuner!B:B,0))</f>
        <v>4203</v>
      </c>
      <c r="C5293" s="111" t="s">
        <v>127</v>
      </c>
      <c r="D5293" s="111" t="s">
        <v>127</v>
      </c>
      <c r="E5293" s="111" t="s">
        <v>126</v>
      </c>
      <c r="F5293" s="111" t="s">
        <v>172</v>
      </c>
      <c r="G5293" s="111" t="s">
        <v>186</v>
      </c>
      <c r="H5293" s="111" t="s">
        <v>172</v>
      </c>
      <c r="I5293" s="111" t="s">
        <v>186</v>
      </c>
      <c r="J5293" t="str">
        <f t="shared" si="164"/>
        <v>4203SkogMineraljordBarskogSærs høy</v>
      </c>
      <c r="K5293" s="111">
        <v>0.12072674540874306</v>
      </c>
      <c r="L5293" s="111">
        <v>0.85306406685236758</v>
      </c>
      <c r="M5293" s="111">
        <v>6.4056614999681585E-2</v>
      </c>
      <c r="N5293" s="112">
        <f t="shared" si="165"/>
        <v>1.0378474272607923</v>
      </c>
    </row>
    <row r="5294" spans="1:14" x14ac:dyDescent="0.25">
      <c r="A5294" s="111" t="s">
        <v>732</v>
      </c>
      <c r="B5294" s="111">
        <f>INDEX(kommuner!C:C,MATCH(_xlfn.NUMBERVALUE(A5294),kommuner!B:B,0))</f>
        <v>4203</v>
      </c>
      <c r="C5294" s="111" t="s">
        <v>127</v>
      </c>
      <c r="D5294" s="111" t="s">
        <v>127</v>
      </c>
      <c r="E5294" s="111" t="s">
        <v>126</v>
      </c>
      <c r="F5294" s="111" t="s">
        <v>179</v>
      </c>
      <c r="G5294" s="111" t="s">
        <v>180</v>
      </c>
      <c r="H5294" s="111" t="s">
        <v>179</v>
      </c>
      <c r="I5294" s="111" t="s">
        <v>180</v>
      </c>
      <c r="J5294" t="str">
        <f t="shared" si="164"/>
        <v>4203SkogMineraljordBlandingsskogHøy</v>
      </c>
      <c r="K5294" s="111">
        <v>-8.5703651807373102</v>
      </c>
      <c r="L5294" s="111">
        <v>0.85306406685236758</v>
      </c>
      <c r="M5294" s="111">
        <v>6.3979989500968365E-2</v>
      </c>
      <c r="N5294" s="112">
        <f t="shared" si="165"/>
        <v>-7.6533211243839743</v>
      </c>
    </row>
    <row r="5295" spans="1:14" x14ac:dyDescent="0.25">
      <c r="A5295" s="111" t="s">
        <v>732</v>
      </c>
      <c r="B5295" s="111">
        <f>INDEX(kommuner!C:C,MATCH(_xlfn.NUMBERVALUE(A5295),kommuner!B:B,0))</f>
        <v>4203</v>
      </c>
      <c r="C5295" s="111" t="s">
        <v>127</v>
      </c>
      <c r="D5295" s="111" t="s">
        <v>127</v>
      </c>
      <c r="E5295" s="111" t="s">
        <v>126</v>
      </c>
      <c r="F5295" s="111" t="s">
        <v>179</v>
      </c>
      <c r="G5295" s="111" t="s">
        <v>167</v>
      </c>
      <c r="H5295" s="111" t="s">
        <v>179</v>
      </c>
      <c r="I5295" s="111" t="s">
        <v>167</v>
      </c>
      <c r="J5295" t="str">
        <f t="shared" si="164"/>
        <v>4203SkogMineraljordBlandingsskogImpediment</v>
      </c>
      <c r="K5295" s="111">
        <v>-2.0950685747655116</v>
      </c>
      <c r="L5295" s="111">
        <v>0.85306406685236758</v>
      </c>
      <c r="M5295" s="111">
        <v>6.3979989500968365E-2</v>
      </c>
      <c r="N5295" s="112">
        <f t="shared" si="165"/>
        <v>-1.1780245184121758</v>
      </c>
    </row>
    <row r="5296" spans="1:14" x14ac:dyDescent="0.25">
      <c r="A5296" s="111" t="s">
        <v>732</v>
      </c>
      <c r="B5296" s="111">
        <f>INDEX(kommuner!C:C,MATCH(_xlfn.NUMBERVALUE(A5296),kommuner!B:B,0))</f>
        <v>4203</v>
      </c>
      <c r="C5296" s="111" t="s">
        <v>127</v>
      </c>
      <c r="D5296" s="111" t="s">
        <v>127</v>
      </c>
      <c r="E5296" s="111" t="s">
        <v>126</v>
      </c>
      <c r="F5296" s="111" t="s">
        <v>179</v>
      </c>
      <c r="G5296" s="111" t="s">
        <v>190</v>
      </c>
      <c r="H5296" s="111" t="s">
        <v>179</v>
      </c>
      <c r="I5296" s="111" t="s">
        <v>190</v>
      </c>
      <c r="J5296" t="str">
        <f t="shared" si="164"/>
        <v>4203SkogMineraljordBlandingsskogLav</v>
      </c>
      <c r="K5296" s="111">
        <v>-3.814060654162915</v>
      </c>
      <c r="L5296" s="111">
        <v>0.85306406685236758</v>
      </c>
      <c r="M5296" s="111">
        <v>6.3979989500968365E-2</v>
      </c>
      <c r="N5296" s="112">
        <f t="shared" si="165"/>
        <v>-2.897016597809579</v>
      </c>
    </row>
    <row r="5297" spans="1:14" x14ac:dyDescent="0.25">
      <c r="A5297" s="111" t="s">
        <v>732</v>
      </c>
      <c r="B5297" s="111">
        <f>INDEX(kommuner!C:C,MATCH(_xlfn.NUMBERVALUE(A5297),kommuner!B:B,0))</f>
        <v>4203</v>
      </c>
      <c r="C5297" s="111" t="s">
        <v>127</v>
      </c>
      <c r="D5297" s="111" t="s">
        <v>127</v>
      </c>
      <c r="E5297" s="111" t="s">
        <v>126</v>
      </c>
      <c r="F5297" s="111" t="s">
        <v>179</v>
      </c>
      <c r="G5297" s="111" t="s">
        <v>173</v>
      </c>
      <c r="H5297" s="111" t="s">
        <v>179</v>
      </c>
      <c r="I5297" s="111" t="s">
        <v>173</v>
      </c>
      <c r="J5297" t="str">
        <f t="shared" si="164"/>
        <v>4203SkogMineraljordBlandingsskogMiddels</v>
      </c>
      <c r="K5297" s="111">
        <v>-4.5623521854183373</v>
      </c>
      <c r="L5297" s="111">
        <v>0.85306406685236758</v>
      </c>
      <c r="M5297" s="111">
        <v>6.3979989500968365E-2</v>
      </c>
      <c r="N5297" s="112">
        <f t="shared" si="165"/>
        <v>-3.6453081290650013</v>
      </c>
    </row>
    <row r="5298" spans="1:14" x14ac:dyDescent="0.25">
      <c r="A5298" s="111" t="s">
        <v>732</v>
      </c>
      <c r="B5298" s="111">
        <f>INDEX(kommuner!C:C,MATCH(_xlfn.NUMBERVALUE(A5298),kommuner!B:B,0))</f>
        <v>4203</v>
      </c>
      <c r="C5298" s="111" t="s">
        <v>127</v>
      </c>
      <c r="D5298" s="111" t="s">
        <v>127</v>
      </c>
      <c r="E5298" s="111" t="s">
        <v>126</v>
      </c>
      <c r="F5298" s="111" t="s">
        <v>179</v>
      </c>
      <c r="G5298" s="111" t="s">
        <v>186</v>
      </c>
      <c r="H5298" s="111" t="s">
        <v>179</v>
      </c>
      <c r="I5298" s="111" t="s">
        <v>186</v>
      </c>
      <c r="J5298" t="str">
        <f t="shared" si="164"/>
        <v>4203SkogMineraljordBlandingsskogSærs høy</v>
      </c>
      <c r="K5298" s="111">
        <v>-2.9395925245326562</v>
      </c>
      <c r="L5298" s="111">
        <v>0.85306406685236758</v>
      </c>
      <c r="M5298" s="111">
        <v>6.3979989500968365E-2</v>
      </c>
      <c r="N5298" s="112">
        <f t="shared" si="165"/>
        <v>-2.0225484681793202</v>
      </c>
    </row>
    <row r="5299" spans="1:14" x14ac:dyDescent="0.25">
      <c r="A5299" s="111" t="s">
        <v>732</v>
      </c>
      <c r="B5299" s="111">
        <f>INDEX(kommuner!C:C,MATCH(_xlfn.NUMBERVALUE(A5299),kommuner!B:B,0))</f>
        <v>4203</v>
      </c>
      <c r="C5299" s="111" t="s">
        <v>127</v>
      </c>
      <c r="D5299" s="111" t="s">
        <v>127</v>
      </c>
      <c r="E5299" s="111" t="s">
        <v>126</v>
      </c>
      <c r="F5299" s="111" t="s">
        <v>185</v>
      </c>
      <c r="G5299" s="111" t="s">
        <v>180</v>
      </c>
      <c r="H5299" s="111" t="s">
        <v>185</v>
      </c>
      <c r="I5299" s="111" t="s">
        <v>180</v>
      </c>
      <c r="J5299" t="str">
        <f t="shared" si="164"/>
        <v>4203SkogMineraljordLauvskogHøy</v>
      </c>
      <c r="K5299" s="111">
        <v>-3.6072016095960531</v>
      </c>
      <c r="L5299" s="111">
        <v>0.85306406685236758</v>
      </c>
      <c r="M5299" s="111">
        <v>6.3979989500968365E-2</v>
      </c>
      <c r="N5299" s="112">
        <f t="shared" si="165"/>
        <v>-2.6901575532427171</v>
      </c>
    </row>
    <row r="5300" spans="1:14" x14ac:dyDescent="0.25">
      <c r="A5300" s="111" t="s">
        <v>732</v>
      </c>
      <c r="B5300" s="111">
        <f>INDEX(kommuner!C:C,MATCH(_xlfn.NUMBERVALUE(A5300),kommuner!B:B,0))</f>
        <v>4203</v>
      </c>
      <c r="C5300" s="111" t="s">
        <v>127</v>
      </c>
      <c r="D5300" s="111" t="s">
        <v>127</v>
      </c>
      <c r="E5300" s="111" t="s">
        <v>126</v>
      </c>
      <c r="F5300" s="111" t="s">
        <v>185</v>
      </c>
      <c r="G5300" s="111" t="s">
        <v>167</v>
      </c>
      <c r="H5300" s="111" t="s">
        <v>185</v>
      </c>
      <c r="I5300" s="111" t="s">
        <v>167</v>
      </c>
      <c r="J5300" t="str">
        <f t="shared" si="164"/>
        <v>4203SkogMineraljordLauvskogImpediment</v>
      </c>
      <c r="K5300" s="111">
        <v>-1.1043030228661443</v>
      </c>
      <c r="L5300" s="111">
        <v>0.85306406685236758</v>
      </c>
      <c r="M5300" s="111">
        <v>6.3979989500968365E-2</v>
      </c>
      <c r="N5300" s="112">
        <f t="shared" si="165"/>
        <v>-0.18725896651280841</v>
      </c>
    </row>
    <row r="5301" spans="1:14" x14ac:dyDescent="0.25">
      <c r="A5301" s="111" t="s">
        <v>732</v>
      </c>
      <c r="B5301" s="111">
        <f>INDEX(kommuner!C:C,MATCH(_xlfn.NUMBERVALUE(A5301),kommuner!B:B,0))</f>
        <v>4203</v>
      </c>
      <c r="C5301" s="111" t="s">
        <v>127</v>
      </c>
      <c r="D5301" s="111" t="s">
        <v>127</v>
      </c>
      <c r="E5301" s="111" t="s">
        <v>126</v>
      </c>
      <c r="F5301" s="111" t="s">
        <v>185</v>
      </c>
      <c r="G5301" s="111" t="s">
        <v>190</v>
      </c>
      <c r="H5301" s="111" t="s">
        <v>185</v>
      </c>
      <c r="I5301" s="111" t="s">
        <v>190</v>
      </c>
      <c r="J5301" t="str">
        <f t="shared" si="164"/>
        <v>4203SkogMineraljordLauvskogLav</v>
      </c>
      <c r="K5301" s="111">
        <v>-8.9748170935426599E-2</v>
      </c>
      <c r="L5301" s="111">
        <v>0.85306406685236758</v>
      </c>
      <c r="M5301" s="111">
        <v>6.3979989500968365E-2</v>
      </c>
      <c r="N5301" s="112">
        <f t="shared" si="165"/>
        <v>0.82729588541790933</v>
      </c>
    </row>
    <row r="5302" spans="1:14" x14ac:dyDescent="0.25">
      <c r="A5302" s="111" t="s">
        <v>732</v>
      </c>
      <c r="B5302" s="111">
        <f>INDEX(kommuner!C:C,MATCH(_xlfn.NUMBERVALUE(A5302),kommuner!B:B,0))</f>
        <v>4203</v>
      </c>
      <c r="C5302" s="111" t="s">
        <v>127</v>
      </c>
      <c r="D5302" s="111" t="s">
        <v>127</v>
      </c>
      <c r="E5302" s="111" t="s">
        <v>126</v>
      </c>
      <c r="F5302" s="111" t="s">
        <v>185</v>
      </c>
      <c r="G5302" s="111" t="s">
        <v>173</v>
      </c>
      <c r="H5302" s="111" t="s">
        <v>185</v>
      </c>
      <c r="I5302" s="111" t="s">
        <v>173</v>
      </c>
      <c r="J5302" t="str">
        <f t="shared" si="164"/>
        <v>4203SkogMineraljordLauvskogMiddels</v>
      </c>
      <c r="K5302" s="111">
        <v>-2.4151390344437029</v>
      </c>
      <c r="L5302" s="111">
        <v>0.85306406685236758</v>
      </c>
      <c r="M5302" s="111">
        <v>6.3979989500968365E-2</v>
      </c>
      <c r="N5302" s="112">
        <f t="shared" si="165"/>
        <v>-1.4980949780903672</v>
      </c>
    </row>
    <row r="5303" spans="1:14" x14ac:dyDescent="0.25">
      <c r="A5303" s="111" t="s">
        <v>732</v>
      </c>
      <c r="B5303" s="111">
        <f>INDEX(kommuner!C:C,MATCH(_xlfn.NUMBERVALUE(A5303),kommuner!B:B,0))</f>
        <v>4203</v>
      </c>
      <c r="C5303" s="111" t="s">
        <v>127</v>
      </c>
      <c r="D5303" s="111" t="s">
        <v>127</v>
      </c>
      <c r="E5303" s="111" t="s">
        <v>126</v>
      </c>
      <c r="F5303" s="111" t="s">
        <v>185</v>
      </c>
      <c r="G5303" s="111" t="s">
        <v>186</v>
      </c>
      <c r="H5303" s="111" t="s">
        <v>185</v>
      </c>
      <c r="I5303" s="111" t="s">
        <v>186</v>
      </c>
      <c r="J5303" t="str">
        <f t="shared" si="164"/>
        <v>4203SkogMineraljordLauvskogSærs høy</v>
      </c>
      <c r="K5303" s="111">
        <v>-3.6560473259425113</v>
      </c>
      <c r="L5303" s="111">
        <v>0.85306406685236758</v>
      </c>
      <c r="M5303" s="111">
        <v>6.3979989500968365E-2</v>
      </c>
      <c r="N5303" s="112">
        <f t="shared" si="165"/>
        <v>-2.7390032695891753</v>
      </c>
    </row>
    <row r="5304" spans="1:14" x14ac:dyDescent="0.25">
      <c r="A5304" s="111" t="s">
        <v>732</v>
      </c>
      <c r="B5304" s="111">
        <f>INDEX(kommuner!C:C,MATCH(_xlfn.NUMBERVALUE(A5304),kommuner!B:B,0))</f>
        <v>4203</v>
      </c>
      <c r="C5304" s="111" t="s">
        <v>127</v>
      </c>
      <c r="D5304" s="111" t="s">
        <v>127</v>
      </c>
      <c r="E5304" s="111" t="s">
        <v>123</v>
      </c>
      <c r="F5304" s="111" t="s">
        <v>172</v>
      </c>
      <c r="G5304" s="111" t="s">
        <v>180</v>
      </c>
      <c r="H5304" s="111" t="s">
        <v>172</v>
      </c>
      <c r="I5304" s="111" t="s">
        <v>180</v>
      </c>
      <c r="J5304" t="str">
        <f t="shared" si="164"/>
        <v>4203SkogOrganisk jordBarskogHøy</v>
      </c>
      <c r="K5304" s="111">
        <v>-2.5184559031994138</v>
      </c>
      <c r="L5304" s="111">
        <v>0.92784825435236762</v>
      </c>
      <c r="M5304" s="111">
        <v>0.46518126042825314</v>
      </c>
      <c r="N5304" s="112">
        <f t="shared" si="165"/>
        <v>-1.1254263884187932</v>
      </c>
    </row>
    <row r="5305" spans="1:14" x14ac:dyDescent="0.25">
      <c r="A5305" s="111" t="s">
        <v>732</v>
      </c>
      <c r="B5305" s="111">
        <f>INDEX(kommuner!C:C,MATCH(_xlfn.NUMBERVALUE(A5305),kommuner!B:B,0))</f>
        <v>4203</v>
      </c>
      <c r="C5305" s="111" t="s">
        <v>127</v>
      </c>
      <c r="D5305" s="111" t="s">
        <v>127</v>
      </c>
      <c r="E5305" s="111" t="s">
        <v>123</v>
      </c>
      <c r="F5305" s="111" t="s">
        <v>172</v>
      </c>
      <c r="G5305" s="111" t="s">
        <v>167</v>
      </c>
      <c r="H5305" s="111" t="s">
        <v>172</v>
      </c>
      <c r="I5305" s="111" t="s">
        <v>167</v>
      </c>
      <c r="J5305" t="str">
        <f t="shared" si="164"/>
        <v>4203SkogOrganisk jordBarskogImpediment</v>
      </c>
      <c r="K5305" s="111">
        <v>-0.13011741963904588</v>
      </c>
      <c r="L5305" s="111">
        <v>0.92784825435236762</v>
      </c>
      <c r="M5305" s="111">
        <v>0.46510463492953991</v>
      </c>
      <c r="N5305" s="112">
        <f t="shared" si="165"/>
        <v>1.2628354696428616</v>
      </c>
    </row>
    <row r="5306" spans="1:14" x14ac:dyDescent="0.25">
      <c r="A5306" s="111" t="s">
        <v>732</v>
      </c>
      <c r="B5306" s="111">
        <f>INDEX(kommuner!C:C,MATCH(_xlfn.NUMBERVALUE(A5306),kommuner!B:B,0))</f>
        <v>4203</v>
      </c>
      <c r="C5306" s="111" t="s">
        <v>127</v>
      </c>
      <c r="D5306" s="111" t="s">
        <v>127</v>
      </c>
      <c r="E5306" s="111" t="s">
        <v>123</v>
      </c>
      <c r="F5306" s="111" t="s">
        <v>172</v>
      </c>
      <c r="G5306" s="111" t="s">
        <v>190</v>
      </c>
      <c r="H5306" s="111" t="s">
        <v>172</v>
      </c>
      <c r="I5306" s="111" t="s">
        <v>190</v>
      </c>
      <c r="J5306" t="str">
        <f t="shared" si="164"/>
        <v>4203SkogOrganisk jordBarskogLav</v>
      </c>
      <c r="K5306" s="111">
        <v>-0.50666953101693391</v>
      </c>
      <c r="L5306" s="111">
        <v>0.92784825435236762</v>
      </c>
      <c r="M5306" s="111">
        <v>0.46510463492953991</v>
      </c>
      <c r="N5306" s="112">
        <f t="shared" si="165"/>
        <v>0.88628335826497362</v>
      </c>
    </row>
    <row r="5307" spans="1:14" x14ac:dyDescent="0.25">
      <c r="A5307" s="111" t="s">
        <v>732</v>
      </c>
      <c r="B5307" s="111">
        <f>INDEX(kommuner!C:C,MATCH(_xlfn.NUMBERVALUE(A5307),kommuner!B:B,0))</f>
        <v>4203</v>
      </c>
      <c r="C5307" s="111" t="s">
        <v>127</v>
      </c>
      <c r="D5307" s="111" t="s">
        <v>127</v>
      </c>
      <c r="E5307" s="111" t="s">
        <v>123</v>
      </c>
      <c r="F5307" s="111" t="s">
        <v>172</v>
      </c>
      <c r="G5307" s="111" t="s">
        <v>173</v>
      </c>
      <c r="H5307" s="111" t="s">
        <v>172</v>
      </c>
      <c r="I5307" s="111" t="s">
        <v>173</v>
      </c>
      <c r="J5307" t="str">
        <f t="shared" si="164"/>
        <v>4203SkogOrganisk jordBarskogMiddels</v>
      </c>
      <c r="K5307" s="111">
        <v>-1.5571490961494638</v>
      </c>
      <c r="L5307" s="111">
        <v>0.92784825435236762</v>
      </c>
      <c r="M5307" s="111">
        <v>0.46518126042825314</v>
      </c>
      <c r="N5307" s="112">
        <f t="shared" si="165"/>
        <v>-0.16411958136884308</v>
      </c>
    </row>
    <row r="5308" spans="1:14" x14ac:dyDescent="0.25">
      <c r="A5308" s="111" t="s">
        <v>732</v>
      </c>
      <c r="B5308" s="111">
        <f>INDEX(kommuner!C:C,MATCH(_xlfn.NUMBERVALUE(A5308),kommuner!B:B,0))</f>
        <v>4203</v>
      </c>
      <c r="C5308" s="111" t="s">
        <v>127</v>
      </c>
      <c r="D5308" s="111" t="s">
        <v>127</v>
      </c>
      <c r="E5308" s="111" t="s">
        <v>123</v>
      </c>
      <c r="F5308" s="111" t="s">
        <v>172</v>
      </c>
      <c r="G5308" s="111" t="s">
        <v>186</v>
      </c>
      <c r="H5308" s="111" t="s">
        <v>172</v>
      </c>
      <c r="I5308" s="111" t="s">
        <v>186</v>
      </c>
      <c r="J5308" t="str">
        <f t="shared" si="164"/>
        <v>4203SkogOrganisk jordBarskogSærs høy</v>
      </c>
      <c r="K5308" s="111">
        <v>2.5548655235722699</v>
      </c>
      <c r="L5308" s="111">
        <v>0.92784825435236762</v>
      </c>
      <c r="M5308" s="111">
        <v>0.46518126042825314</v>
      </c>
      <c r="N5308" s="112">
        <f t="shared" si="165"/>
        <v>3.9478950383528906</v>
      </c>
    </row>
    <row r="5309" spans="1:14" x14ac:dyDescent="0.25">
      <c r="A5309" s="111" t="s">
        <v>732</v>
      </c>
      <c r="B5309" s="111">
        <f>INDEX(kommuner!C:C,MATCH(_xlfn.NUMBERVALUE(A5309),kommuner!B:B,0))</f>
        <v>4203</v>
      </c>
      <c r="C5309" s="111" t="s">
        <v>127</v>
      </c>
      <c r="D5309" s="111" t="s">
        <v>127</v>
      </c>
      <c r="E5309" s="111" t="s">
        <v>123</v>
      </c>
      <c r="F5309" s="111" t="s">
        <v>179</v>
      </c>
      <c r="G5309" s="111" t="s">
        <v>180</v>
      </c>
      <c r="H5309" s="111" t="s">
        <v>179</v>
      </c>
      <c r="I5309" s="111" t="s">
        <v>180</v>
      </c>
      <c r="J5309" t="str">
        <f t="shared" si="164"/>
        <v>4203SkogOrganisk jordBlandingsskogHøy</v>
      </c>
      <c r="K5309" s="111">
        <v>-5.5554344456832343</v>
      </c>
      <c r="L5309" s="111">
        <v>0.92784825435236762</v>
      </c>
      <c r="M5309" s="111">
        <v>0.46510463492953991</v>
      </c>
      <c r="N5309" s="112">
        <f t="shared" si="165"/>
        <v>-4.1624815564013264</v>
      </c>
    </row>
    <row r="5310" spans="1:14" x14ac:dyDescent="0.25">
      <c r="A5310" s="111" t="s">
        <v>732</v>
      </c>
      <c r="B5310" s="111">
        <f>INDEX(kommuner!C:C,MATCH(_xlfn.NUMBERVALUE(A5310),kommuner!B:B,0))</f>
        <v>4203</v>
      </c>
      <c r="C5310" s="111" t="s">
        <v>127</v>
      </c>
      <c r="D5310" s="111" t="s">
        <v>127</v>
      </c>
      <c r="E5310" s="111" t="s">
        <v>123</v>
      </c>
      <c r="F5310" s="111" t="s">
        <v>179</v>
      </c>
      <c r="G5310" s="111" t="s">
        <v>167</v>
      </c>
      <c r="H5310" s="111" t="s">
        <v>179</v>
      </c>
      <c r="I5310" s="111" t="s">
        <v>167</v>
      </c>
      <c r="J5310" t="str">
        <f t="shared" si="164"/>
        <v>4203SkogOrganisk jordBlandingsskogImpediment</v>
      </c>
      <c r="K5310" s="111">
        <v>-0.28586344175800005</v>
      </c>
      <c r="L5310" s="111">
        <v>0.92784825435236762</v>
      </c>
      <c r="M5310" s="111">
        <v>0.46510463492953991</v>
      </c>
      <c r="N5310" s="112">
        <f t="shared" si="165"/>
        <v>1.1070894475239075</v>
      </c>
    </row>
    <row r="5311" spans="1:14" x14ac:dyDescent="0.25">
      <c r="A5311" s="111" t="s">
        <v>732</v>
      </c>
      <c r="B5311" s="111">
        <f>INDEX(kommuner!C:C,MATCH(_xlfn.NUMBERVALUE(A5311),kommuner!B:B,0))</f>
        <v>4203</v>
      </c>
      <c r="C5311" s="111" t="s">
        <v>127</v>
      </c>
      <c r="D5311" s="111" t="s">
        <v>127</v>
      </c>
      <c r="E5311" s="111" t="s">
        <v>123</v>
      </c>
      <c r="F5311" s="111" t="s">
        <v>179</v>
      </c>
      <c r="G5311" s="111" t="s">
        <v>190</v>
      </c>
      <c r="H5311" s="111" t="s">
        <v>179</v>
      </c>
      <c r="I5311" s="111" t="s">
        <v>190</v>
      </c>
      <c r="J5311" t="str">
        <f t="shared" si="164"/>
        <v>4203SkogOrganisk jordBlandingsskogLav</v>
      </c>
      <c r="K5311" s="111">
        <v>-1.2347339377887629</v>
      </c>
      <c r="L5311" s="111">
        <v>0.92784825435236762</v>
      </c>
      <c r="M5311" s="111">
        <v>0.46510463492953991</v>
      </c>
      <c r="N5311" s="112">
        <f t="shared" si="165"/>
        <v>0.15821895149314458</v>
      </c>
    </row>
    <row r="5312" spans="1:14" x14ac:dyDescent="0.25">
      <c r="A5312" s="111" t="s">
        <v>732</v>
      </c>
      <c r="B5312" s="111">
        <f>INDEX(kommuner!C:C,MATCH(_xlfn.NUMBERVALUE(A5312),kommuner!B:B,0))</f>
        <v>4203</v>
      </c>
      <c r="C5312" s="111" t="s">
        <v>127</v>
      </c>
      <c r="D5312" s="111" t="s">
        <v>127</v>
      </c>
      <c r="E5312" s="111" t="s">
        <v>123</v>
      </c>
      <c r="F5312" s="111" t="s">
        <v>179</v>
      </c>
      <c r="G5312" s="111" t="s">
        <v>173</v>
      </c>
      <c r="H5312" s="111" t="s">
        <v>179</v>
      </c>
      <c r="I5312" s="111" t="s">
        <v>173</v>
      </c>
      <c r="J5312" t="str">
        <f t="shared" si="164"/>
        <v>4203SkogOrganisk jordBlandingsskogMiddels</v>
      </c>
      <c r="K5312" s="111">
        <v>-2.4239591752717748</v>
      </c>
      <c r="L5312" s="111">
        <v>0.92784825435236762</v>
      </c>
      <c r="M5312" s="111">
        <v>0.46510463492953991</v>
      </c>
      <c r="N5312" s="112">
        <f t="shared" si="165"/>
        <v>-1.0310062859898674</v>
      </c>
    </row>
    <row r="5313" spans="1:14" x14ac:dyDescent="0.25">
      <c r="A5313" s="111" t="s">
        <v>732</v>
      </c>
      <c r="B5313" s="111">
        <f>INDEX(kommuner!C:C,MATCH(_xlfn.NUMBERVALUE(A5313),kommuner!B:B,0))</f>
        <v>4203</v>
      </c>
      <c r="C5313" s="111" t="s">
        <v>127</v>
      </c>
      <c r="D5313" s="111" t="s">
        <v>127</v>
      </c>
      <c r="E5313" s="111" t="s">
        <v>123</v>
      </c>
      <c r="F5313" s="111" t="s">
        <v>179</v>
      </c>
      <c r="G5313" s="111" t="s">
        <v>186</v>
      </c>
      <c r="H5313" s="111" t="s">
        <v>179</v>
      </c>
      <c r="I5313" s="111" t="s">
        <v>186</v>
      </c>
      <c r="J5313" t="str">
        <f t="shared" si="164"/>
        <v>4203SkogOrganisk jordBlandingsskogSærs høy</v>
      </c>
      <c r="K5313" s="111">
        <v>-1.5726115302258048</v>
      </c>
      <c r="L5313" s="111">
        <v>0.92784825435236762</v>
      </c>
      <c r="M5313" s="111">
        <v>0.46510463492953991</v>
      </c>
      <c r="N5313" s="112">
        <f t="shared" si="165"/>
        <v>-0.17965864094389727</v>
      </c>
    </row>
    <row r="5314" spans="1:14" x14ac:dyDescent="0.25">
      <c r="A5314" s="111" t="s">
        <v>732</v>
      </c>
      <c r="B5314" s="111">
        <f>INDEX(kommuner!C:C,MATCH(_xlfn.NUMBERVALUE(A5314),kommuner!B:B,0))</f>
        <v>4203</v>
      </c>
      <c r="C5314" s="111" t="s">
        <v>127</v>
      </c>
      <c r="D5314" s="111" t="s">
        <v>127</v>
      </c>
      <c r="E5314" s="111" t="s">
        <v>123</v>
      </c>
      <c r="F5314" s="111" t="s">
        <v>185</v>
      </c>
      <c r="G5314" s="111" t="s">
        <v>180</v>
      </c>
      <c r="H5314" s="111" t="s">
        <v>185</v>
      </c>
      <c r="I5314" s="111" t="s">
        <v>180</v>
      </c>
      <c r="J5314" t="str">
        <f t="shared" si="164"/>
        <v>4203SkogOrganisk jordLauvskogHøy</v>
      </c>
      <c r="K5314" s="111">
        <v>-1.9913688882377358</v>
      </c>
      <c r="L5314" s="111">
        <v>0.92784825435236762</v>
      </c>
      <c r="M5314" s="111">
        <v>0.46510463492953991</v>
      </c>
      <c r="N5314" s="112">
        <f t="shared" si="165"/>
        <v>-0.59841599895582831</v>
      </c>
    </row>
    <row r="5315" spans="1:14" x14ac:dyDescent="0.25">
      <c r="A5315" s="111" t="s">
        <v>732</v>
      </c>
      <c r="B5315" s="111">
        <f>INDEX(kommuner!C:C,MATCH(_xlfn.NUMBERVALUE(A5315),kommuner!B:B,0))</f>
        <v>4203</v>
      </c>
      <c r="C5315" s="111" t="s">
        <v>127</v>
      </c>
      <c r="D5315" s="111" t="s">
        <v>127</v>
      </c>
      <c r="E5315" s="111" t="s">
        <v>123</v>
      </c>
      <c r="F5315" s="111" t="s">
        <v>185</v>
      </c>
      <c r="G5315" s="111" t="s">
        <v>167</v>
      </c>
      <c r="H5315" s="111" t="s">
        <v>185</v>
      </c>
      <c r="I5315" s="111" t="s">
        <v>167</v>
      </c>
      <c r="J5315" t="str">
        <f t="shared" ref="J5315:J5378" si="166">B5315&amp;C5315&amp;E5315&amp;IF(C5315="Skog",F5315&amp;G5315,"")</f>
        <v>4203SkogOrganisk jordLauvskogImpediment</v>
      </c>
      <c r="K5315" s="111">
        <v>0.35000626494250675</v>
      </c>
      <c r="L5315" s="111">
        <v>0.92784825435236762</v>
      </c>
      <c r="M5315" s="111">
        <v>0.46510463492953991</v>
      </c>
      <c r="N5315" s="112">
        <f t="shared" ref="N5315:N5378" si="167">SUM(K5315:M5315)</f>
        <v>1.7429591542244141</v>
      </c>
    </row>
    <row r="5316" spans="1:14" x14ac:dyDescent="0.25">
      <c r="A5316" s="111" t="s">
        <v>732</v>
      </c>
      <c r="B5316" s="111">
        <f>INDEX(kommuner!C:C,MATCH(_xlfn.NUMBERVALUE(A5316),kommuner!B:B,0))</f>
        <v>4203</v>
      </c>
      <c r="C5316" s="111" t="s">
        <v>127</v>
      </c>
      <c r="D5316" s="111" t="s">
        <v>127</v>
      </c>
      <c r="E5316" s="111" t="s">
        <v>123</v>
      </c>
      <c r="F5316" s="111" t="s">
        <v>185</v>
      </c>
      <c r="G5316" s="111" t="s">
        <v>190</v>
      </c>
      <c r="H5316" s="111" t="s">
        <v>185</v>
      </c>
      <c r="I5316" s="111" t="s">
        <v>190</v>
      </c>
      <c r="J5316" t="str">
        <f t="shared" si="166"/>
        <v>4203SkogOrganisk jordLauvskogLav</v>
      </c>
      <c r="K5316" s="111">
        <v>1.1144075558526714</v>
      </c>
      <c r="L5316" s="111">
        <v>0.92784825435236762</v>
      </c>
      <c r="M5316" s="111">
        <v>0.46510463492953991</v>
      </c>
      <c r="N5316" s="112">
        <f t="shared" si="167"/>
        <v>2.5073604451345788</v>
      </c>
    </row>
    <row r="5317" spans="1:14" x14ac:dyDescent="0.25">
      <c r="A5317" s="111" t="s">
        <v>732</v>
      </c>
      <c r="B5317" s="111">
        <f>INDEX(kommuner!C:C,MATCH(_xlfn.NUMBERVALUE(A5317),kommuner!B:B,0))</f>
        <v>4203</v>
      </c>
      <c r="C5317" s="111" t="s">
        <v>127</v>
      </c>
      <c r="D5317" s="111" t="s">
        <v>127</v>
      </c>
      <c r="E5317" s="111" t="s">
        <v>123</v>
      </c>
      <c r="F5317" s="111" t="s">
        <v>185</v>
      </c>
      <c r="G5317" s="111" t="s">
        <v>173</v>
      </c>
      <c r="H5317" s="111" t="s">
        <v>185</v>
      </c>
      <c r="I5317" s="111" t="s">
        <v>173</v>
      </c>
      <c r="J5317" t="str">
        <f t="shared" si="166"/>
        <v>4203SkogOrganisk jordLauvskogMiddels</v>
      </c>
      <c r="K5317" s="111">
        <v>-0.62664468270982987</v>
      </c>
      <c r="L5317" s="111">
        <v>0.92784825435236762</v>
      </c>
      <c r="M5317" s="111">
        <v>0.46510463492953991</v>
      </c>
      <c r="N5317" s="112">
        <f t="shared" si="167"/>
        <v>0.76630820657207765</v>
      </c>
    </row>
    <row r="5318" spans="1:14" x14ac:dyDescent="0.25">
      <c r="A5318" s="111" t="s">
        <v>732</v>
      </c>
      <c r="B5318" s="111">
        <f>INDEX(kommuner!C:C,MATCH(_xlfn.NUMBERVALUE(A5318),kommuner!B:B,0))</f>
        <v>4203</v>
      </c>
      <c r="C5318" s="111" t="s">
        <v>127</v>
      </c>
      <c r="D5318" s="111" t="s">
        <v>127</v>
      </c>
      <c r="E5318" s="111" t="s">
        <v>123</v>
      </c>
      <c r="F5318" s="111" t="s">
        <v>185</v>
      </c>
      <c r="G5318" s="111" t="s">
        <v>186</v>
      </c>
      <c r="H5318" s="111" t="s">
        <v>185</v>
      </c>
      <c r="I5318" s="111" t="s">
        <v>186</v>
      </c>
      <c r="J5318" t="str">
        <f t="shared" si="166"/>
        <v>4203SkogOrganisk jordLauvskogSærs høy</v>
      </c>
      <c r="K5318" s="111">
        <v>-1.8997279926091779</v>
      </c>
      <c r="L5318" s="111">
        <v>0.92784825435236762</v>
      </c>
      <c r="M5318" s="111">
        <v>0.46510463492953991</v>
      </c>
      <c r="N5318" s="112">
        <f t="shared" si="167"/>
        <v>-0.50677510332727038</v>
      </c>
    </row>
    <row r="5319" spans="1:14" x14ac:dyDescent="0.25">
      <c r="A5319" s="111" t="s">
        <v>732</v>
      </c>
      <c r="B5319" s="111">
        <f>INDEX(kommuner!C:C,MATCH(_xlfn.NUMBERVALUE(A5319),kommuner!B:B,0))</f>
        <v>4203</v>
      </c>
      <c r="C5319" s="111" t="s">
        <v>83</v>
      </c>
      <c r="D5319" s="111" t="s">
        <v>83</v>
      </c>
      <c r="E5319" s="111" t="s">
        <v>126</v>
      </c>
      <c r="F5319" s="111" t="s">
        <v>139</v>
      </c>
      <c r="G5319" s="111" t="s">
        <v>139</v>
      </c>
      <c r="H5319" s="111" t="s">
        <v>139</v>
      </c>
      <c r="I5319" s="111" t="s">
        <v>139</v>
      </c>
      <c r="J5319" t="str">
        <f t="shared" si="166"/>
        <v>4203Utbygd arealMineraljord</v>
      </c>
      <c r="K5319" s="111">
        <v>0.42279414509845159</v>
      </c>
      <c r="L5319" s="111">
        <v>0</v>
      </c>
      <c r="M5319" s="111">
        <v>1.303047089454229E-2</v>
      </c>
      <c r="N5319" s="112">
        <f t="shared" si="167"/>
        <v>0.43582461599299388</v>
      </c>
    </row>
    <row r="5320" spans="1:14" x14ac:dyDescent="0.25">
      <c r="A5320" s="111" t="s">
        <v>732</v>
      </c>
      <c r="B5320" s="111">
        <f>INDEX(kommuner!C:C,MATCH(_xlfn.NUMBERVALUE(A5320),kommuner!B:B,0))</f>
        <v>4203</v>
      </c>
      <c r="C5320" s="111" t="s">
        <v>83</v>
      </c>
      <c r="D5320" s="111" t="s">
        <v>83</v>
      </c>
      <c r="E5320" s="111" t="s">
        <v>123</v>
      </c>
      <c r="F5320" s="111" t="s">
        <v>139</v>
      </c>
      <c r="G5320" s="111" t="s">
        <v>139</v>
      </c>
      <c r="H5320" s="111" t="s">
        <v>139</v>
      </c>
      <c r="I5320" s="111" t="s">
        <v>139</v>
      </c>
      <c r="J5320" t="str">
        <f t="shared" si="166"/>
        <v>4203Utbygd arealOrganisk jord</v>
      </c>
      <c r="K5320" s="111">
        <v>29.011421395201612</v>
      </c>
      <c r="L5320" s="111">
        <v>0</v>
      </c>
      <c r="M5320" s="111">
        <v>1.303047089454229E-2</v>
      </c>
      <c r="N5320" s="112">
        <f t="shared" si="167"/>
        <v>29.024451866096154</v>
      </c>
    </row>
    <row r="5321" spans="1:14" x14ac:dyDescent="0.25">
      <c r="A5321" s="111" t="s">
        <v>732</v>
      </c>
      <c r="B5321" s="111">
        <f>INDEX(kommuner!C:C,MATCH(_xlfn.NUMBERVALUE(A5321),kommuner!B:B,0))</f>
        <v>4203</v>
      </c>
      <c r="C5321" s="111" t="s">
        <v>181</v>
      </c>
      <c r="D5321" s="111" t="s">
        <v>181</v>
      </c>
      <c r="E5321" s="111" t="s">
        <v>123</v>
      </c>
      <c r="F5321" s="111" t="s">
        <v>139</v>
      </c>
      <c r="G5321" s="111" t="s">
        <v>139</v>
      </c>
      <c r="H5321" s="111" t="s">
        <v>139</v>
      </c>
      <c r="I5321" s="111" t="s">
        <v>139</v>
      </c>
      <c r="J5321" t="str">
        <f t="shared" si="166"/>
        <v>4203Vann og myrOrganisk jord</v>
      </c>
      <c r="K5321" s="111">
        <v>-0.31088998224577308</v>
      </c>
      <c r="L5321" s="111">
        <v>0</v>
      </c>
      <c r="M5321" s="111">
        <v>0</v>
      </c>
      <c r="N5321" s="112">
        <f t="shared" si="167"/>
        <v>-0.31088998224577308</v>
      </c>
    </row>
    <row r="5322" spans="1:14" x14ac:dyDescent="0.25">
      <c r="A5322" s="111" t="s">
        <v>733</v>
      </c>
      <c r="B5322" s="111">
        <f>INDEX(kommuner!C:C,MATCH(_xlfn.NUMBERVALUE(A5322),kommuner!B:B,0))</f>
        <v>4211</v>
      </c>
      <c r="C5322" s="111" t="s">
        <v>82</v>
      </c>
      <c r="D5322" s="111" t="s">
        <v>82</v>
      </c>
      <c r="E5322" s="111" t="s">
        <v>126</v>
      </c>
      <c r="F5322" s="111" t="s">
        <v>139</v>
      </c>
      <c r="G5322" s="111" t="s">
        <v>139</v>
      </c>
      <c r="H5322" s="111" t="s">
        <v>139</v>
      </c>
      <c r="I5322" s="111" t="s">
        <v>139</v>
      </c>
      <c r="J5322" t="str">
        <f t="shared" si="166"/>
        <v>4211Annen utmarkMineraljord</v>
      </c>
      <c r="K5322" s="111">
        <v>-0.16852781479621071</v>
      </c>
      <c r="L5322" s="111">
        <v>0</v>
      </c>
      <c r="M5322" s="111">
        <v>0</v>
      </c>
      <c r="N5322" s="112">
        <f t="shared" si="167"/>
        <v>-0.16852781479621071</v>
      </c>
    </row>
    <row r="5323" spans="1:14" x14ac:dyDescent="0.25">
      <c r="A5323" s="111" t="s">
        <v>733</v>
      </c>
      <c r="B5323" s="111">
        <f>INDEX(kommuner!C:C,MATCH(_xlfn.NUMBERVALUE(A5323),kommuner!B:B,0))</f>
        <v>4211</v>
      </c>
      <c r="C5323" s="111" t="s">
        <v>121</v>
      </c>
      <c r="D5323" s="111" t="s">
        <v>121</v>
      </c>
      <c r="E5323" s="111" t="s">
        <v>126</v>
      </c>
      <c r="F5323" s="111" t="s">
        <v>139</v>
      </c>
      <c r="G5323" s="111" t="s">
        <v>139</v>
      </c>
      <c r="H5323" s="111" t="s">
        <v>139</v>
      </c>
      <c r="I5323" s="111" t="s">
        <v>139</v>
      </c>
      <c r="J5323" t="str">
        <f t="shared" si="166"/>
        <v>4211BeiteMineraljord</v>
      </c>
      <c r="K5323" s="111">
        <v>-0.43305842942580308</v>
      </c>
      <c r="L5323" s="111">
        <v>0</v>
      </c>
      <c r="M5323" s="111">
        <v>1.2448711246839999E-7</v>
      </c>
      <c r="N5323" s="112">
        <f t="shared" si="167"/>
        <v>-0.43305830493869063</v>
      </c>
    </row>
    <row r="5324" spans="1:14" x14ac:dyDescent="0.25">
      <c r="A5324" s="111" t="s">
        <v>733</v>
      </c>
      <c r="B5324" s="111">
        <f>INDEX(kommuner!C:C,MATCH(_xlfn.NUMBERVALUE(A5324),kommuner!B:B,0))</f>
        <v>4211</v>
      </c>
      <c r="C5324" s="111" t="s">
        <v>121</v>
      </c>
      <c r="D5324" s="111" t="s">
        <v>121</v>
      </c>
      <c r="E5324" s="111" t="s">
        <v>123</v>
      </c>
      <c r="F5324" s="111" t="s">
        <v>139</v>
      </c>
      <c r="G5324" s="111" t="s">
        <v>139</v>
      </c>
      <c r="H5324" s="111" t="s">
        <v>139</v>
      </c>
      <c r="I5324" s="111" t="s">
        <v>139</v>
      </c>
      <c r="J5324" t="str">
        <f t="shared" si="166"/>
        <v>4211BeiteOrganisk jord</v>
      </c>
      <c r="K5324" s="111">
        <v>12.077525935985037</v>
      </c>
      <c r="L5324" s="111">
        <v>1.6412500000000001</v>
      </c>
      <c r="M5324" s="111">
        <v>0</v>
      </c>
      <c r="N5324" s="112">
        <f t="shared" si="167"/>
        <v>13.718775935985036</v>
      </c>
    </row>
    <row r="5325" spans="1:14" x14ac:dyDescent="0.25">
      <c r="A5325" s="111" t="s">
        <v>733</v>
      </c>
      <c r="B5325" s="111">
        <f>INDEX(kommuner!C:C,MATCH(_xlfn.NUMBERVALUE(A5325),kommuner!B:B,0))</f>
        <v>4211</v>
      </c>
      <c r="C5325" s="111" t="s">
        <v>84</v>
      </c>
      <c r="D5325" s="111" t="s">
        <v>84</v>
      </c>
      <c r="E5325" s="111" t="s">
        <v>126</v>
      </c>
      <c r="F5325" s="111" t="s">
        <v>139</v>
      </c>
      <c r="G5325" s="111" t="s">
        <v>139</v>
      </c>
      <c r="H5325" s="111" t="s">
        <v>139</v>
      </c>
      <c r="I5325" s="111" t="s">
        <v>139</v>
      </c>
      <c r="J5325" t="str">
        <f t="shared" si="166"/>
        <v>4211Dyrket markMineraljord</v>
      </c>
      <c r="K5325" s="111">
        <v>-0.25068318004845869</v>
      </c>
      <c r="L5325" s="111">
        <v>0</v>
      </c>
      <c r="M5325" s="111">
        <v>0</v>
      </c>
      <c r="N5325" s="112">
        <f t="shared" si="167"/>
        <v>-0.25068318004845869</v>
      </c>
    </row>
    <row r="5326" spans="1:14" x14ac:dyDescent="0.25">
      <c r="A5326" s="111" t="s">
        <v>733</v>
      </c>
      <c r="B5326" s="111">
        <f>INDEX(kommuner!C:C,MATCH(_xlfn.NUMBERVALUE(A5326),kommuner!B:B,0))</f>
        <v>4211</v>
      </c>
      <c r="C5326" s="111" t="s">
        <v>84</v>
      </c>
      <c r="D5326" s="111" t="s">
        <v>84</v>
      </c>
      <c r="E5326" s="111" t="s">
        <v>123</v>
      </c>
      <c r="F5326" s="111" t="s">
        <v>139</v>
      </c>
      <c r="G5326" s="111" t="s">
        <v>139</v>
      </c>
      <c r="H5326" s="111" t="s">
        <v>139</v>
      </c>
      <c r="I5326" s="111" t="s">
        <v>139</v>
      </c>
      <c r="J5326" t="str">
        <f t="shared" si="166"/>
        <v>4211Dyrket markOrganisk jord</v>
      </c>
      <c r="K5326" s="111">
        <v>28.726149366675592</v>
      </c>
      <c r="L5326" s="111">
        <v>1.45625</v>
      </c>
      <c r="M5326" s="111">
        <v>0</v>
      </c>
      <c r="N5326" s="112">
        <f t="shared" si="167"/>
        <v>30.182399366675593</v>
      </c>
    </row>
    <row r="5327" spans="1:14" x14ac:dyDescent="0.25">
      <c r="A5327" s="111" t="s">
        <v>733</v>
      </c>
      <c r="B5327" s="111">
        <f>INDEX(kommuner!C:C,MATCH(_xlfn.NUMBERVALUE(A5327),kommuner!B:B,0))</f>
        <v>4211</v>
      </c>
      <c r="C5327" s="111" t="s">
        <v>127</v>
      </c>
      <c r="D5327" s="111" t="s">
        <v>127</v>
      </c>
      <c r="E5327" s="111" t="s">
        <v>126</v>
      </c>
      <c r="F5327" s="111" t="s">
        <v>172</v>
      </c>
      <c r="G5327" s="111" t="s">
        <v>180</v>
      </c>
      <c r="H5327" s="111" t="s">
        <v>172</v>
      </c>
      <c r="I5327" s="111" t="s">
        <v>180</v>
      </c>
      <c r="J5327" t="str">
        <f t="shared" si="166"/>
        <v>4211SkogMineraljordBarskogHøy</v>
      </c>
      <c r="K5327" s="111">
        <v>-4.2610596243420318</v>
      </c>
      <c r="L5327" s="111">
        <v>0.85306406685236758</v>
      </c>
      <c r="M5327" s="111">
        <v>6.4056614999681585E-2</v>
      </c>
      <c r="N5327" s="112">
        <f t="shared" si="167"/>
        <v>-3.3439389424899826</v>
      </c>
    </row>
    <row r="5328" spans="1:14" x14ac:dyDescent="0.25">
      <c r="A5328" s="111" t="s">
        <v>733</v>
      </c>
      <c r="B5328" s="111">
        <f>INDEX(kommuner!C:C,MATCH(_xlfn.NUMBERVALUE(A5328),kommuner!B:B,0))</f>
        <v>4211</v>
      </c>
      <c r="C5328" s="111" t="s">
        <v>127</v>
      </c>
      <c r="D5328" s="111" t="s">
        <v>127</v>
      </c>
      <c r="E5328" s="111" t="s">
        <v>126</v>
      </c>
      <c r="F5328" s="111" t="s">
        <v>172</v>
      </c>
      <c r="G5328" s="111" t="s">
        <v>167</v>
      </c>
      <c r="H5328" s="111" t="s">
        <v>172</v>
      </c>
      <c r="I5328" s="111" t="s">
        <v>167</v>
      </c>
      <c r="J5328" t="str">
        <f t="shared" si="166"/>
        <v>4211SkogMineraljordBarskogImpediment</v>
      </c>
      <c r="K5328" s="111">
        <v>-1.5740166960016819</v>
      </c>
      <c r="L5328" s="111">
        <v>0.85306406685236758</v>
      </c>
      <c r="M5328" s="111">
        <v>6.3979989500968365E-2</v>
      </c>
      <c r="N5328" s="112">
        <f t="shared" si="167"/>
        <v>-0.65697263964834596</v>
      </c>
    </row>
    <row r="5329" spans="1:14" x14ac:dyDescent="0.25">
      <c r="A5329" s="111" t="s">
        <v>733</v>
      </c>
      <c r="B5329" s="111">
        <f>INDEX(kommuner!C:C,MATCH(_xlfn.NUMBERVALUE(A5329),kommuner!B:B,0))</f>
        <v>4211</v>
      </c>
      <c r="C5329" s="111" t="s">
        <v>127</v>
      </c>
      <c r="D5329" s="111" t="s">
        <v>127</v>
      </c>
      <c r="E5329" s="111" t="s">
        <v>126</v>
      </c>
      <c r="F5329" s="111" t="s">
        <v>172</v>
      </c>
      <c r="G5329" s="111" t="s">
        <v>190</v>
      </c>
      <c r="H5329" s="111" t="s">
        <v>172</v>
      </c>
      <c r="I5329" s="111" t="s">
        <v>190</v>
      </c>
      <c r="J5329" t="str">
        <f t="shared" si="166"/>
        <v>4211SkogMineraljordBarskogLav</v>
      </c>
      <c r="K5329" s="111">
        <v>-2.1094741240186856</v>
      </c>
      <c r="L5329" s="111">
        <v>0.85306406685236758</v>
      </c>
      <c r="M5329" s="111">
        <v>6.3979989500968365E-2</v>
      </c>
      <c r="N5329" s="112">
        <f t="shared" si="167"/>
        <v>-1.1924300676653499</v>
      </c>
    </row>
    <row r="5330" spans="1:14" x14ac:dyDescent="0.25">
      <c r="A5330" s="111" t="s">
        <v>733</v>
      </c>
      <c r="B5330" s="111">
        <f>INDEX(kommuner!C:C,MATCH(_xlfn.NUMBERVALUE(A5330),kommuner!B:B,0))</f>
        <v>4211</v>
      </c>
      <c r="C5330" s="111" t="s">
        <v>127</v>
      </c>
      <c r="D5330" s="111" t="s">
        <v>127</v>
      </c>
      <c r="E5330" s="111" t="s">
        <v>126</v>
      </c>
      <c r="F5330" s="111" t="s">
        <v>172</v>
      </c>
      <c r="G5330" s="111" t="s">
        <v>173</v>
      </c>
      <c r="H5330" s="111" t="s">
        <v>172</v>
      </c>
      <c r="I5330" s="111" t="s">
        <v>173</v>
      </c>
      <c r="J5330" t="str">
        <f t="shared" si="166"/>
        <v>4211SkogMineraljordBarskogMiddels</v>
      </c>
      <c r="K5330" s="111">
        <v>-2.8820985952554645</v>
      </c>
      <c r="L5330" s="111">
        <v>0.85306406685236758</v>
      </c>
      <c r="M5330" s="111">
        <v>6.4056614999681585E-2</v>
      </c>
      <c r="N5330" s="112">
        <f t="shared" si="167"/>
        <v>-1.9649779134034155</v>
      </c>
    </row>
    <row r="5331" spans="1:14" x14ac:dyDescent="0.25">
      <c r="A5331" s="111" t="s">
        <v>733</v>
      </c>
      <c r="B5331" s="111">
        <f>INDEX(kommuner!C:C,MATCH(_xlfn.NUMBERVALUE(A5331),kommuner!B:B,0))</f>
        <v>4211</v>
      </c>
      <c r="C5331" s="111" t="s">
        <v>127</v>
      </c>
      <c r="D5331" s="111" t="s">
        <v>127</v>
      </c>
      <c r="E5331" s="111" t="s">
        <v>126</v>
      </c>
      <c r="F5331" s="111" t="s">
        <v>172</v>
      </c>
      <c r="G5331" s="111" t="s">
        <v>186</v>
      </c>
      <c r="H5331" s="111" t="s">
        <v>172</v>
      </c>
      <c r="I5331" s="111" t="s">
        <v>186</v>
      </c>
      <c r="J5331" t="str">
        <f t="shared" si="166"/>
        <v>4211SkogMineraljordBarskogSærs høy</v>
      </c>
      <c r="K5331" s="111">
        <v>0.12072674540874306</v>
      </c>
      <c r="L5331" s="111">
        <v>0.85306406685236758</v>
      </c>
      <c r="M5331" s="111">
        <v>6.4056614999681585E-2</v>
      </c>
      <c r="N5331" s="112">
        <f t="shared" si="167"/>
        <v>1.0378474272607923</v>
      </c>
    </row>
    <row r="5332" spans="1:14" x14ac:dyDescent="0.25">
      <c r="A5332" s="111" t="s">
        <v>733</v>
      </c>
      <c r="B5332" s="111">
        <f>INDEX(kommuner!C:C,MATCH(_xlfn.NUMBERVALUE(A5332),kommuner!B:B,0))</f>
        <v>4211</v>
      </c>
      <c r="C5332" s="111" t="s">
        <v>127</v>
      </c>
      <c r="D5332" s="111" t="s">
        <v>127</v>
      </c>
      <c r="E5332" s="111" t="s">
        <v>126</v>
      </c>
      <c r="F5332" s="111" t="s">
        <v>179</v>
      </c>
      <c r="G5332" s="111" t="s">
        <v>180</v>
      </c>
      <c r="H5332" s="111" t="s">
        <v>179</v>
      </c>
      <c r="I5332" s="111" t="s">
        <v>180</v>
      </c>
      <c r="J5332" t="str">
        <f t="shared" si="166"/>
        <v>4211SkogMineraljordBlandingsskogHøy</v>
      </c>
      <c r="K5332" s="111">
        <v>-8.5703651807373102</v>
      </c>
      <c r="L5332" s="111">
        <v>0.85306406685236758</v>
      </c>
      <c r="M5332" s="111">
        <v>6.3979989500968365E-2</v>
      </c>
      <c r="N5332" s="112">
        <f t="shared" si="167"/>
        <v>-7.6533211243839743</v>
      </c>
    </row>
    <row r="5333" spans="1:14" x14ac:dyDescent="0.25">
      <c r="A5333" s="111" t="s">
        <v>733</v>
      </c>
      <c r="B5333" s="111">
        <f>INDEX(kommuner!C:C,MATCH(_xlfn.NUMBERVALUE(A5333),kommuner!B:B,0))</f>
        <v>4211</v>
      </c>
      <c r="C5333" s="111" t="s">
        <v>127</v>
      </c>
      <c r="D5333" s="111" t="s">
        <v>127</v>
      </c>
      <c r="E5333" s="111" t="s">
        <v>126</v>
      </c>
      <c r="F5333" s="111" t="s">
        <v>179</v>
      </c>
      <c r="G5333" s="111" t="s">
        <v>167</v>
      </c>
      <c r="H5333" s="111" t="s">
        <v>179</v>
      </c>
      <c r="I5333" s="111" t="s">
        <v>167</v>
      </c>
      <c r="J5333" t="str">
        <f t="shared" si="166"/>
        <v>4211SkogMineraljordBlandingsskogImpediment</v>
      </c>
      <c r="K5333" s="111">
        <v>-2.0950685747655116</v>
      </c>
      <c r="L5333" s="111">
        <v>0.85306406685236758</v>
      </c>
      <c r="M5333" s="111">
        <v>6.3979989500968365E-2</v>
      </c>
      <c r="N5333" s="112">
        <f t="shared" si="167"/>
        <v>-1.1780245184121758</v>
      </c>
    </row>
    <row r="5334" spans="1:14" x14ac:dyDescent="0.25">
      <c r="A5334" s="111" t="s">
        <v>733</v>
      </c>
      <c r="B5334" s="111">
        <f>INDEX(kommuner!C:C,MATCH(_xlfn.NUMBERVALUE(A5334),kommuner!B:B,0))</f>
        <v>4211</v>
      </c>
      <c r="C5334" s="111" t="s">
        <v>127</v>
      </c>
      <c r="D5334" s="111" t="s">
        <v>127</v>
      </c>
      <c r="E5334" s="111" t="s">
        <v>126</v>
      </c>
      <c r="F5334" s="111" t="s">
        <v>179</v>
      </c>
      <c r="G5334" s="111" t="s">
        <v>190</v>
      </c>
      <c r="H5334" s="111" t="s">
        <v>179</v>
      </c>
      <c r="I5334" s="111" t="s">
        <v>190</v>
      </c>
      <c r="J5334" t="str">
        <f t="shared" si="166"/>
        <v>4211SkogMineraljordBlandingsskogLav</v>
      </c>
      <c r="K5334" s="111">
        <v>-3.814060654162915</v>
      </c>
      <c r="L5334" s="111">
        <v>0.85306406685236758</v>
      </c>
      <c r="M5334" s="111">
        <v>6.3979989500968365E-2</v>
      </c>
      <c r="N5334" s="112">
        <f t="shared" si="167"/>
        <v>-2.897016597809579</v>
      </c>
    </row>
    <row r="5335" spans="1:14" x14ac:dyDescent="0.25">
      <c r="A5335" s="111" t="s">
        <v>733</v>
      </c>
      <c r="B5335" s="111">
        <f>INDEX(kommuner!C:C,MATCH(_xlfn.NUMBERVALUE(A5335),kommuner!B:B,0))</f>
        <v>4211</v>
      </c>
      <c r="C5335" s="111" t="s">
        <v>127</v>
      </c>
      <c r="D5335" s="111" t="s">
        <v>127</v>
      </c>
      <c r="E5335" s="111" t="s">
        <v>126</v>
      </c>
      <c r="F5335" s="111" t="s">
        <v>179</v>
      </c>
      <c r="G5335" s="111" t="s">
        <v>173</v>
      </c>
      <c r="H5335" s="111" t="s">
        <v>179</v>
      </c>
      <c r="I5335" s="111" t="s">
        <v>173</v>
      </c>
      <c r="J5335" t="str">
        <f t="shared" si="166"/>
        <v>4211SkogMineraljordBlandingsskogMiddels</v>
      </c>
      <c r="K5335" s="111">
        <v>-4.5623521854183373</v>
      </c>
      <c r="L5335" s="111">
        <v>0.85306406685236758</v>
      </c>
      <c r="M5335" s="111">
        <v>6.3979989500968365E-2</v>
      </c>
      <c r="N5335" s="112">
        <f t="shared" si="167"/>
        <v>-3.6453081290650013</v>
      </c>
    </row>
    <row r="5336" spans="1:14" x14ac:dyDescent="0.25">
      <c r="A5336" s="111" t="s">
        <v>733</v>
      </c>
      <c r="B5336" s="111">
        <f>INDEX(kommuner!C:C,MATCH(_xlfn.NUMBERVALUE(A5336),kommuner!B:B,0))</f>
        <v>4211</v>
      </c>
      <c r="C5336" s="111" t="s">
        <v>127</v>
      </c>
      <c r="D5336" s="111" t="s">
        <v>127</v>
      </c>
      <c r="E5336" s="111" t="s">
        <v>126</v>
      </c>
      <c r="F5336" s="111" t="s">
        <v>179</v>
      </c>
      <c r="G5336" s="111" t="s">
        <v>186</v>
      </c>
      <c r="H5336" s="111" t="s">
        <v>179</v>
      </c>
      <c r="I5336" s="111" t="s">
        <v>186</v>
      </c>
      <c r="J5336" t="str">
        <f t="shared" si="166"/>
        <v>4211SkogMineraljordBlandingsskogSærs høy</v>
      </c>
      <c r="K5336" s="111">
        <v>-2.9395925245326562</v>
      </c>
      <c r="L5336" s="111">
        <v>0.85306406685236758</v>
      </c>
      <c r="M5336" s="111">
        <v>6.3979989500968365E-2</v>
      </c>
      <c r="N5336" s="112">
        <f t="shared" si="167"/>
        <v>-2.0225484681793202</v>
      </c>
    </row>
    <row r="5337" spans="1:14" x14ac:dyDescent="0.25">
      <c r="A5337" s="111" t="s">
        <v>733</v>
      </c>
      <c r="B5337" s="111">
        <f>INDEX(kommuner!C:C,MATCH(_xlfn.NUMBERVALUE(A5337),kommuner!B:B,0))</f>
        <v>4211</v>
      </c>
      <c r="C5337" s="111" t="s">
        <v>127</v>
      </c>
      <c r="D5337" s="111" t="s">
        <v>127</v>
      </c>
      <c r="E5337" s="111" t="s">
        <v>126</v>
      </c>
      <c r="F5337" s="111" t="s">
        <v>185</v>
      </c>
      <c r="G5337" s="111" t="s">
        <v>180</v>
      </c>
      <c r="H5337" s="111" t="s">
        <v>185</v>
      </c>
      <c r="I5337" s="111" t="s">
        <v>180</v>
      </c>
      <c r="J5337" t="str">
        <f t="shared" si="166"/>
        <v>4211SkogMineraljordLauvskogHøy</v>
      </c>
      <c r="K5337" s="111">
        <v>-3.6072016095960531</v>
      </c>
      <c r="L5337" s="111">
        <v>0.85306406685236758</v>
      </c>
      <c r="M5337" s="111">
        <v>6.3979989500968365E-2</v>
      </c>
      <c r="N5337" s="112">
        <f t="shared" si="167"/>
        <v>-2.6901575532427171</v>
      </c>
    </row>
    <row r="5338" spans="1:14" x14ac:dyDescent="0.25">
      <c r="A5338" s="111" t="s">
        <v>733</v>
      </c>
      <c r="B5338" s="111">
        <f>INDEX(kommuner!C:C,MATCH(_xlfn.NUMBERVALUE(A5338),kommuner!B:B,0))</f>
        <v>4211</v>
      </c>
      <c r="C5338" s="111" t="s">
        <v>127</v>
      </c>
      <c r="D5338" s="111" t="s">
        <v>127</v>
      </c>
      <c r="E5338" s="111" t="s">
        <v>126</v>
      </c>
      <c r="F5338" s="111" t="s">
        <v>185</v>
      </c>
      <c r="G5338" s="111" t="s">
        <v>167</v>
      </c>
      <c r="H5338" s="111" t="s">
        <v>185</v>
      </c>
      <c r="I5338" s="111" t="s">
        <v>167</v>
      </c>
      <c r="J5338" t="str">
        <f t="shared" si="166"/>
        <v>4211SkogMineraljordLauvskogImpediment</v>
      </c>
      <c r="K5338" s="111">
        <v>-1.1043030228661443</v>
      </c>
      <c r="L5338" s="111">
        <v>0.85306406685236758</v>
      </c>
      <c r="M5338" s="111">
        <v>6.3979989500968365E-2</v>
      </c>
      <c r="N5338" s="112">
        <f t="shared" si="167"/>
        <v>-0.18725896651280841</v>
      </c>
    </row>
    <row r="5339" spans="1:14" x14ac:dyDescent="0.25">
      <c r="A5339" s="111" t="s">
        <v>733</v>
      </c>
      <c r="B5339" s="111">
        <f>INDEX(kommuner!C:C,MATCH(_xlfn.NUMBERVALUE(A5339),kommuner!B:B,0))</f>
        <v>4211</v>
      </c>
      <c r="C5339" s="111" t="s">
        <v>127</v>
      </c>
      <c r="D5339" s="111" t="s">
        <v>127</v>
      </c>
      <c r="E5339" s="111" t="s">
        <v>126</v>
      </c>
      <c r="F5339" s="111" t="s">
        <v>185</v>
      </c>
      <c r="G5339" s="111" t="s">
        <v>190</v>
      </c>
      <c r="H5339" s="111" t="s">
        <v>185</v>
      </c>
      <c r="I5339" s="111" t="s">
        <v>190</v>
      </c>
      <c r="J5339" t="str">
        <f t="shared" si="166"/>
        <v>4211SkogMineraljordLauvskogLav</v>
      </c>
      <c r="K5339" s="111">
        <v>-8.9748170935426599E-2</v>
      </c>
      <c r="L5339" s="111">
        <v>0.85306406685236758</v>
      </c>
      <c r="M5339" s="111">
        <v>6.3979989500968365E-2</v>
      </c>
      <c r="N5339" s="112">
        <f t="shared" si="167"/>
        <v>0.82729588541790933</v>
      </c>
    </row>
    <row r="5340" spans="1:14" x14ac:dyDescent="0.25">
      <c r="A5340" s="111" t="s">
        <v>733</v>
      </c>
      <c r="B5340" s="111">
        <f>INDEX(kommuner!C:C,MATCH(_xlfn.NUMBERVALUE(A5340),kommuner!B:B,0))</f>
        <v>4211</v>
      </c>
      <c r="C5340" s="111" t="s">
        <v>127</v>
      </c>
      <c r="D5340" s="111" t="s">
        <v>127</v>
      </c>
      <c r="E5340" s="111" t="s">
        <v>126</v>
      </c>
      <c r="F5340" s="111" t="s">
        <v>185</v>
      </c>
      <c r="G5340" s="111" t="s">
        <v>173</v>
      </c>
      <c r="H5340" s="111" t="s">
        <v>185</v>
      </c>
      <c r="I5340" s="111" t="s">
        <v>173</v>
      </c>
      <c r="J5340" t="str">
        <f t="shared" si="166"/>
        <v>4211SkogMineraljordLauvskogMiddels</v>
      </c>
      <c r="K5340" s="111">
        <v>-2.4151390344437029</v>
      </c>
      <c r="L5340" s="111">
        <v>0.85306406685236758</v>
      </c>
      <c r="M5340" s="111">
        <v>6.3979989500968365E-2</v>
      </c>
      <c r="N5340" s="112">
        <f t="shared" si="167"/>
        <v>-1.4980949780903672</v>
      </c>
    </row>
    <row r="5341" spans="1:14" x14ac:dyDescent="0.25">
      <c r="A5341" s="111" t="s">
        <v>733</v>
      </c>
      <c r="B5341" s="111">
        <f>INDEX(kommuner!C:C,MATCH(_xlfn.NUMBERVALUE(A5341),kommuner!B:B,0))</f>
        <v>4211</v>
      </c>
      <c r="C5341" s="111" t="s">
        <v>127</v>
      </c>
      <c r="D5341" s="111" t="s">
        <v>127</v>
      </c>
      <c r="E5341" s="111" t="s">
        <v>126</v>
      </c>
      <c r="F5341" s="111" t="s">
        <v>185</v>
      </c>
      <c r="G5341" s="111" t="s">
        <v>186</v>
      </c>
      <c r="H5341" s="111" t="s">
        <v>185</v>
      </c>
      <c r="I5341" s="111" t="s">
        <v>186</v>
      </c>
      <c r="J5341" t="str">
        <f t="shared" si="166"/>
        <v>4211SkogMineraljordLauvskogSærs høy</v>
      </c>
      <c r="K5341" s="111">
        <v>-3.6560473259425113</v>
      </c>
      <c r="L5341" s="111">
        <v>0.85306406685236758</v>
      </c>
      <c r="M5341" s="111">
        <v>6.3979989500968365E-2</v>
      </c>
      <c r="N5341" s="112">
        <f t="shared" si="167"/>
        <v>-2.7390032695891753</v>
      </c>
    </row>
    <row r="5342" spans="1:14" x14ac:dyDescent="0.25">
      <c r="A5342" s="111" t="s">
        <v>733</v>
      </c>
      <c r="B5342" s="111">
        <f>INDEX(kommuner!C:C,MATCH(_xlfn.NUMBERVALUE(A5342),kommuner!B:B,0))</f>
        <v>4211</v>
      </c>
      <c r="C5342" s="111" t="s">
        <v>127</v>
      </c>
      <c r="D5342" s="111" t="s">
        <v>127</v>
      </c>
      <c r="E5342" s="111" t="s">
        <v>123</v>
      </c>
      <c r="F5342" s="111" t="s">
        <v>172</v>
      </c>
      <c r="G5342" s="111" t="s">
        <v>180</v>
      </c>
      <c r="H5342" s="111" t="s">
        <v>172</v>
      </c>
      <c r="I5342" s="111" t="s">
        <v>180</v>
      </c>
      <c r="J5342" t="str">
        <f t="shared" si="166"/>
        <v>4211SkogOrganisk jordBarskogHøy</v>
      </c>
      <c r="K5342" s="111">
        <v>-2.5184559031994138</v>
      </c>
      <c r="L5342" s="111">
        <v>0.92784825435236762</v>
      </c>
      <c r="M5342" s="111">
        <v>0.46518126042825314</v>
      </c>
      <c r="N5342" s="112">
        <f t="shared" si="167"/>
        <v>-1.1254263884187932</v>
      </c>
    </row>
    <row r="5343" spans="1:14" x14ac:dyDescent="0.25">
      <c r="A5343" s="111" t="s">
        <v>733</v>
      </c>
      <c r="B5343" s="111">
        <f>INDEX(kommuner!C:C,MATCH(_xlfn.NUMBERVALUE(A5343),kommuner!B:B,0))</f>
        <v>4211</v>
      </c>
      <c r="C5343" s="111" t="s">
        <v>127</v>
      </c>
      <c r="D5343" s="111" t="s">
        <v>127</v>
      </c>
      <c r="E5343" s="111" t="s">
        <v>123</v>
      </c>
      <c r="F5343" s="111" t="s">
        <v>172</v>
      </c>
      <c r="G5343" s="111" t="s">
        <v>167</v>
      </c>
      <c r="H5343" s="111" t="s">
        <v>172</v>
      </c>
      <c r="I5343" s="111" t="s">
        <v>167</v>
      </c>
      <c r="J5343" t="str">
        <f t="shared" si="166"/>
        <v>4211SkogOrganisk jordBarskogImpediment</v>
      </c>
      <c r="K5343" s="111">
        <v>-0.13011741963904588</v>
      </c>
      <c r="L5343" s="111">
        <v>0.92784825435236762</v>
      </c>
      <c r="M5343" s="111">
        <v>0.46510463492953991</v>
      </c>
      <c r="N5343" s="112">
        <f t="shared" si="167"/>
        <v>1.2628354696428616</v>
      </c>
    </row>
    <row r="5344" spans="1:14" x14ac:dyDescent="0.25">
      <c r="A5344" s="111" t="s">
        <v>733</v>
      </c>
      <c r="B5344" s="111">
        <f>INDEX(kommuner!C:C,MATCH(_xlfn.NUMBERVALUE(A5344),kommuner!B:B,0))</f>
        <v>4211</v>
      </c>
      <c r="C5344" s="111" t="s">
        <v>127</v>
      </c>
      <c r="D5344" s="111" t="s">
        <v>127</v>
      </c>
      <c r="E5344" s="111" t="s">
        <v>123</v>
      </c>
      <c r="F5344" s="111" t="s">
        <v>172</v>
      </c>
      <c r="G5344" s="111" t="s">
        <v>190</v>
      </c>
      <c r="H5344" s="111" t="s">
        <v>172</v>
      </c>
      <c r="I5344" s="111" t="s">
        <v>190</v>
      </c>
      <c r="J5344" t="str">
        <f t="shared" si="166"/>
        <v>4211SkogOrganisk jordBarskogLav</v>
      </c>
      <c r="K5344" s="111">
        <v>-0.50666953101693391</v>
      </c>
      <c r="L5344" s="111">
        <v>0.92784825435236762</v>
      </c>
      <c r="M5344" s="111">
        <v>0.46510463492953991</v>
      </c>
      <c r="N5344" s="112">
        <f t="shared" si="167"/>
        <v>0.88628335826497362</v>
      </c>
    </row>
    <row r="5345" spans="1:14" x14ac:dyDescent="0.25">
      <c r="A5345" s="111" t="s">
        <v>733</v>
      </c>
      <c r="B5345" s="111">
        <f>INDEX(kommuner!C:C,MATCH(_xlfn.NUMBERVALUE(A5345),kommuner!B:B,0))</f>
        <v>4211</v>
      </c>
      <c r="C5345" s="111" t="s">
        <v>127</v>
      </c>
      <c r="D5345" s="111" t="s">
        <v>127</v>
      </c>
      <c r="E5345" s="111" t="s">
        <v>123</v>
      </c>
      <c r="F5345" s="111" t="s">
        <v>172</v>
      </c>
      <c r="G5345" s="111" t="s">
        <v>173</v>
      </c>
      <c r="H5345" s="111" t="s">
        <v>172</v>
      </c>
      <c r="I5345" s="111" t="s">
        <v>173</v>
      </c>
      <c r="J5345" t="str">
        <f t="shared" si="166"/>
        <v>4211SkogOrganisk jordBarskogMiddels</v>
      </c>
      <c r="K5345" s="111">
        <v>-1.5571490961494638</v>
      </c>
      <c r="L5345" s="111">
        <v>0.92784825435236762</v>
      </c>
      <c r="M5345" s="111">
        <v>0.46518126042825314</v>
      </c>
      <c r="N5345" s="112">
        <f t="shared" si="167"/>
        <v>-0.16411958136884308</v>
      </c>
    </row>
    <row r="5346" spans="1:14" x14ac:dyDescent="0.25">
      <c r="A5346" s="111" t="s">
        <v>733</v>
      </c>
      <c r="B5346" s="111">
        <f>INDEX(kommuner!C:C,MATCH(_xlfn.NUMBERVALUE(A5346),kommuner!B:B,0))</f>
        <v>4211</v>
      </c>
      <c r="C5346" s="111" t="s">
        <v>127</v>
      </c>
      <c r="D5346" s="111" t="s">
        <v>127</v>
      </c>
      <c r="E5346" s="111" t="s">
        <v>123</v>
      </c>
      <c r="F5346" s="111" t="s">
        <v>172</v>
      </c>
      <c r="G5346" s="111" t="s">
        <v>186</v>
      </c>
      <c r="H5346" s="111" t="s">
        <v>172</v>
      </c>
      <c r="I5346" s="111" t="s">
        <v>186</v>
      </c>
      <c r="J5346" t="str">
        <f t="shared" si="166"/>
        <v>4211SkogOrganisk jordBarskogSærs høy</v>
      </c>
      <c r="K5346" s="111">
        <v>2.5548655235722699</v>
      </c>
      <c r="L5346" s="111">
        <v>0.92784825435236762</v>
      </c>
      <c r="M5346" s="111">
        <v>0.46518126042825314</v>
      </c>
      <c r="N5346" s="112">
        <f t="shared" si="167"/>
        <v>3.9478950383528906</v>
      </c>
    </row>
    <row r="5347" spans="1:14" x14ac:dyDescent="0.25">
      <c r="A5347" s="111" t="s">
        <v>733</v>
      </c>
      <c r="B5347" s="111">
        <f>INDEX(kommuner!C:C,MATCH(_xlfn.NUMBERVALUE(A5347),kommuner!B:B,0))</f>
        <v>4211</v>
      </c>
      <c r="C5347" s="111" t="s">
        <v>127</v>
      </c>
      <c r="D5347" s="111" t="s">
        <v>127</v>
      </c>
      <c r="E5347" s="111" t="s">
        <v>123</v>
      </c>
      <c r="F5347" s="111" t="s">
        <v>179</v>
      </c>
      <c r="G5347" s="111" t="s">
        <v>180</v>
      </c>
      <c r="H5347" s="111" t="s">
        <v>179</v>
      </c>
      <c r="I5347" s="111" t="s">
        <v>180</v>
      </c>
      <c r="J5347" t="str">
        <f t="shared" si="166"/>
        <v>4211SkogOrganisk jordBlandingsskogHøy</v>
      </c>
      <c r="K5347" s="111">
        <v>-5.5554344456832343</v>
      </c>
      <c r="L5347" s="111">
        <v>0.92784825435236762</v>
      </c>
      <c r="M5347" s="111">
        <v>0.46510463492953991</v>
      </c>
      <c r="N5347" s="112">
        <f t="shared" si="167"/>
        <v>-4.1624815564013264</v>
      </c>
    </row>
    <row r="5348" spans="1:14" x14ac:dyDescent="0.25">
      <c r="A5348" s="111" t="s">
        <v>733</v>
      </c>
      <c r="B5348" s="111">
        <f>INDEX(kommuner!C:C,MATCH(_xlfn.NUMBERVALUE(A5348),kommuner!B:B,0))</f>
        <v>4211</v>
      </c>
      <c r="C5348" s="111" t="s">
        <v>127</v>
      </c>
      <c r="D5348" s="111" t="s">
        <v>127</v>
      </c>
      <c r="E5348" s="111" t="s">
        <v>123</v>
      </c>
      <c r="F5348" s="111" t="s">
        <v>179</v>
      </c>
      <c r="G5348" s="111" t="s">
        <v>167</v>
      </c>
      <c r="H5348" s="111" t="s">
        <v>179</v>
      </c>
      <c r="I5348" s="111" t="s">
        <v>167</v>
      </c>
      <c r="J5348" t="str">
        <f t="shared" si="166"/>
        <v>4211SkogOrganisk jordBlandingsskogImpediment</v>
      </c>
      <c r="K5348" s="111">
        <v>-0.28586344175800005</v>
      </c>
      <c r="L5348" s="111">
        <v>0.92784825435236762</v>
      </c>
      <c r="M5348" s="111">
        <v>0.46510463492953991</v>
      </c>
      <c r="N5348" s="112">
        <f t="shared" si="167"/>
        <v>1.1070894475239075</v>
      </c>
    </row>
    <row r="5349" spans="1:14" x14ac:dyDescent="0.25">
      <c r="A5349" s="111" t="s">
        <v>733</v>
      </c>
      <c r="B5349" s="111">
        <f>INDEX(kommuner!C:C,MATCH(_xlfn.NUMBERVALUE(A5349),kommuner!B:B,0))</f>
        <v>4211</v>
      </c>
      <c r="C5349" s="111" t="s">
        <v>127</v>
      </c>
      <c r="D5349" s="111" t="s">
        <v>127</v>
      </c>
      <c r="E5349" s="111" t="s">
        <v>123</v>
      </c>
      <c r="F5349" s="111" t="s">
        <v>179</v>
      </c>
      <c r="G5349" s="111" t="s">
        <v>190</v>
      </c>
      <c r="H5349" s="111" t="s">
        <v>179</v>
      </c>
      <c r="I5349" s="111" t="s">
        <v>190</v>
      </c>
      <c r="J5349" t="str">
        <f t="shared" si="166"/>
        <v>4211SkogOrganisk jordBlandingsskogLav</v>
      </c>
      <c r="K5349" s="111">
        <v>-1.2347339377887629</v>
      </c>
      <c r="L5349" s="111">
        <v>0.92784825435236762</v>
      </c>
      <c r="M5349" s="111">
        <v>0.46510463492953991</v>
      </c>
      <c r="N5349" s="112">
        <f t="shared" si="167"/>
        <v>0.15821895149314458</v>
      </c>
    </row>
    <row r="5350" spans="1:14" x14ac:dyDescent="0.25">
      <c r="A5350" s="111" t="s">
        <v>733</v>
      </c>
      <c r="B5350" s="111">
        <f>INDEX(kommuner!C:C,MATCH(_xlfn.NUMBERVALUE(A5350),kommuner!B:B,0))</f>
        <v>4211</v>
      </c>
      <c r="C5350" s="111" t="s">
        <v>127</v>
      </c>
      <c r="D5350" s="111" t="s">
        <v>127</v>
      </c>
      <c r="E5350" s="111" t="s">
        <v>123</v>
      </c>
      <c r="F5350" s="111" t="s">
        <v>179</v>
      </c>
      <c r="G5350" s="111" t="s">
        <v>173</v>
      </c>
      <c r="H5350" s="111" t="s">
        <v>179</v>
      </c>
      <c r="I5350" s="111" t="s">
        <v>173</v>
      </c>
      <c r="J5350" t="str">
        <f t="shared" si="166"/>
        <v>4211SkogOrganisk jordBlandingsskogMiddels</v>
      </c>
      <c r="K5350" s="111">
        <v>-2.4239591752717748</v>
      </c>
      <c r="L5350" s="111">
        <v>0.92784825435236762</v>
      </c>
      <c r="M5350" s="111">
        <v>0.46510463492953991</v>
      </c>
      <c r="N5350" s="112">
        <f t="shared" si="167"/>
        <v>-1.0310062859898674</v>
      </c>
    </row>
    <row r="5351" spans="1:14" x14ac:dyDescent="0.25">
      <c r="A5351" s="111" t="s">
        <v>733</v>
      </c>
      <c r="B5351" s="111">
        <f>INDEX(kommuner!C:C,MATCH(_xlfn.NUMBERVALUE(A5351),kommuner!B:B,0))</f>
        <v>4211</v>
      </c>
      <c r="C5351" s="111" t="s">
        <v>127</v>
      </c>
      <c r="D5351" s="111" t="s">
        <v>127</v>
      </c>
      <c r="E5351" s="111" t="s">
        <v>123</v>
      </c>
      <c r="F5351" s="111" t="s">
        <v>179</v>
      </c>
      <c r="G5351" s="111" t="s">
        <v>186</v>
      </c>
      <c r="H5351" s="111" t="s">
        <v>179</v>
      </c>
      <c r="I5351" s="111" t="s">
        <v>186</v>
      </c>
      <c r="J5351" t="str">
        <f t="shared" si="166"/>
        <v>4211SkogOrganisk jordBlandingsskogSærs høy</v>
      </c>
      <c r="K5351" s="111">
        <v>-1.5726115302258048</v>
      </c>
      <c r="L5351" s="111">
        <v>0.92784825435236762</v>
      </c>
      <c r="M5351" s="111">
        <v>0.46510463492953991</v>
      </c>
      <c r="N5351" s="112">
        <f t="shared" si="167"/>
        <v>-0.17965864094389727</v>
      </c>
    </row>
    <row r="5352" spans="1:14" x14ac:dyDescent="0.25">
      <c r="A5352" s="111" t="s">
        <v>733</v>
      </c>
      <c r="B5352" s="111">
        <f>INDEX(kommuner!C:C,MATCH(_xlfn.NUMBERVALUE(A5352),kommuner!B:B,0))</f>
        <v>4211</v>
      </c>
      <c r="C5352" s="111" t="s">
        <v>127</v>
      </c>
      <c r="D5352" s="111" t="s">
        <v>127</v>
      </c>
      <c r="E5352" s="111" t="s">
        <v>123</v>
      </c>
      <c r="F5352" s="111" t="s">
        <v>185</v>
      </c>
      <c r="G5352" s="111" t="s">
        <v>180</v>
      </c>
      <c r="H5352" s="111" t="s">
        <v>185</v>
      </c>
      <c r="I5352" s="111" t="s">
        <v>180</v>
      </c>
      <c r="J5352" t="str">
        <f t="shared" si="166"/>
        <v>4211SkogOrganisk jordLauvskogHøy</v>
      </c>
      <c r="K5352" s="111">
        <v>-1.9913688882377358</v>
      </c>
      <c r="L5352" s="111">
        <v>0.92784825435236762</v>
      </c>
      <c r="M5352" s="111">
        <v>0.46510463492953991</v>
      </c>
      <c r="N5352" s="112">
        <f t="shared" si="167"/>
        <v>-0.59841599895582831</v>
      </c>
    </row>
    <row r="5353" spans="1:14" x14ac:dyDescent="0.25">
      <c r="A5353" s="111" t="s">
        <v>733</v>
      </c>
      <c r="B5353" s="111">
        <f>INDEX(kommuner!C:C,MATCH(_xlfn.NUMBERVALUE(A5353),kommuner!B:B,0))</f>
        <v>4211</v>
      </c>
      <c r="C5353" s="111" t="s">
        <v>127</v>
      </c>
      <c r="D5353" s="111" t="s">
        <v>127</v>
      </c>
      <c r="E5353" s="111" t="s">
        <v>123</v>
      </c>
      <c r="F5353" s="111" t="s">
        <v>185</v>
      </c>
      <c r="G5353" s="111" t="s">
        <v>167</v>
      </c>
      <c r="H5353" s="111" t="s">
        <v>185</v>
      </c>
      <c r="I5353" s="111" t="s">
        <v>167</v>
      </c>
      <c r="J5353" t="str">
        <f t="shared" si="166"/>
        <v>4211SkogOrganisk jordLauvskogImpediment</v>
      </c>
      <c r="K5353" s="111">
        <v>0.35000626494250675</v>
      </c>
      <c r="L5353" s="111">
        <v>0.92784825435236762</v>
      </c>
      <c r="M5353" s="111">
        <v>0.46510463492953991</v>
      </c>
      <c r="N5353" s="112">
        <f t="shared" si="167"/>
        <v>1.7429591542244141</v>
      </c>
    </row>
    <row r="5354" spans="1:14" x14ac:dyDescent="0.25">
      <c r="A5354" s="111" t="s">
        <v>733</v>
      </c>
      <c r="B5354" s="111">
        <f>INDEX(kommuner!C:C,MATCH(_xlfn.NUMBERVALUE(A5354),kommuner!B:B,0))</f>
        <v>4211</v>
      </c>
      <c r="C5354" s="111" t="s">
        <v>127</v>
      </c>
      <c r="D5354" s="111" t="s">
        <v>127</v>
      </c>
      <c r="E5354" s="111" t="s">
        <v>123</v>
      </c>
      <c r="F5354" s="111" t="s">
        <v>185</v>
      </c>
      <c r="G5354" s="111" t="s">
        <v>190</v>
      </c>
      <c r="H5354" s="111" t="s">
        <v>185</v>
      </c>
      <c r="I5354" s="111" t="s">
        <v>190</v>
      </c>
      <c r="J5354" t="str">
        <f t="shared" si="166"/>
        <v>4211SkogOrganisk jordLauvskogLav</v>
      </c>
      <c r="K5354" s="111">
        <v>1.1144075558526714</v>
      </c>
      <c r="L5354" s="111">
        <v>0.92784825435236762</v>
      </c>
      <c r="M5354" s="111">
        <v>0.46510463492953991</v>
      </c>
      <c r="N5354" s="112">
        <f t="shared" si="167"/>
        <v>2.5073604451345788</v>
      </c>
    </row>
    <row r="5355" spans="1:14" x14ac:dyDescent="0.25">
      <c r="A5355" s="111" t="s">
        <v>733</v>
      </c>
      <c r="B5355" s="111">
        <f>INDEX(kommuner!C:C,MATCH(_xlfn.NUMBERVALUE(A5355),kommuner!B:B,0))</f>
        <v>4211</v>
      </c>
      <c r="C5355" s="111" t="s">
        <v>127</v>
      </c>
      <c r="D5355" s="111" t="s">
        <v>127</v>
      </c>
      <c r="E5355" s="111" t="s">
        <v>123</v>
      </c>
      <c r="F5355" s="111" t="s">
        <v>185</v>
      </c>
      <c r="G5355" s="111" t="s">
        <v>173</v>
      </c>
      <c r="H5355" s="111" t="s">
        <v>185</v>
      </c>
      <c r="I5355" s="111" t="s">
        <v>173</v>
      </c>
      <c r="J5355" t="str">
        <f t="shared" si="166"/>
        <v>4211SkogOrganisk jordLauvskogMiddels</v>
      </c>
      <c r="K5355" s="111">
        <v>-0.62664468270982987</v>
      </c>
      <c r="L5355" s="111">
        <v>0.92784825435236762</v>
      </c>
      <c r="M5355" s="111">
        <v>0.46510463492953991</v>
      </c>
      <c r="N5355" s="112">
        <f t="shared" si="167"/>
        <v>0.76630820657207765</v>
      </c>
    </row>
    <row r="5356" spans="1:14" x14ac:dyDescent="0.25">
      <c r="A5356" s="111" t="s">
        <v>733</v>
      </c>
      <c r="B5356" s="111">
        <f>INDEX(kommuner!C:C,MATCH(_xlfn.NUMBERVALUE(A5356),kommuner!B:B,0))</f>
        <v>4211</v>
      </c>
      <c r="C5356" s="111" t="s">
        <v>127</v>
      </c>
      <c r="D5356" s="111" t="s">
        <v>127</v>
      </c>
      <c r="E5356" s="111" t="s">
        <v>123</v>
      </c>
      <c r="F5356" s="111" t="s">
        <v>185</v>
      </c>
      <c r="G5356" s="111" t="s">
        <v>186</v>
      </c>
      <c r="H5356" s="111" t="s">
        <v>185</v>
      </c>
      <c r="I5356" s="111" t="s">
        <v>186</v>
      </c>
      <c r="J5356" t="str">
        <f t="shared" si="166"/>
        <v>4211SkogOrganisk jordLauvskogSærs høy</v>
      </c>
      <c r="K5356" s="111">
        <v>-1.8997279926091779</v>
      </c>
      <c r="L5356" s="111">
        <v>0.92784825435236762</v>
      </c>
      <c r="M5356" s="111">
        <v>0.46510463492953991</v>
      </c>
      <c r="N5356" s="112">
        <f t="shared" si="167"/>
        <v>-0.50677510332727038</v>
      </c>
    </row>
    <row r="5357" spans="1:14" x14ac:dyDescent="0.25">
      <c r="A5357" s="111" t="s">
        <v>733</v>
      </c>
      <c r="B5357" s="111">
        <f>INDEX(kommuner!C:C,MATCH(_xlfn.NUMBERVALUE(A5357),kommuner!B:B,0))</f>
        <v>4211</v>
      </c>
      <c r="C5357" s="111" t="s">
        <v>83</v>
      </c>
      <c r="D5357" s="111" t="s">
        <v>83</v>
      </c>
      <c r="E5357" s="111" t="s">
        <v>126</v>
      </c>
      <c r="F5357" s="111" t="s">
        <v>139</v>
      </c>
      <c r="G5357" s="111" t="s">
        <v>139</v>
      </c>
      <c r="H5357" s="111" t="s">
        <v>139</v>
      </c>
      <c r="I5357" s="111" t="s">
        <v>139</v>
      </c>
      <c r="J5357" t="str">
        <f t="shared" si="166"/>
        <v>4211Utbygd arealMineraljord</v>
      </c>
      <c r="K5357" s="111">
        <v>0.42279414509845159</v>
      </c>
      <c r="L5357" s="111">
        <v>0</v>
      </c>
      <c r="M5357" s="111">
        <v>1.303047089454229E-2</v>
      </c>
      <c r="N5357" s="112">
        <f t="shared" si="167"/>
        <v>0.43582461599299388</v>
      </c>
    </row>
    <row r="5358" spans="1:14" x14ac:dyDescent="0.25">
      <c r="A5358" s="111" t="s">
        <v>733</v>
      </c>
      <c r="B5358" s="111">
        <f>INDEX(kommuner!C:C,MATCH(_xlfn.NUMBERVALUE(A5358),kommuner!B:B,0))</f>
        <v>4211</v>
      </c>
      <c r="C5358" s="111" t="s">
        <v>83</v>
      </c>
      <c r="D5358" s="111" t="s">
        <v>83</v>
      </c>
      <c r="E5358" s="111" t="s">
        <v>123</v>
      </c>
      <c r="F5358" s="111" t="s">
        <v>139</v>
      </c>
      <c r="G5358" s="111" t="s">
        <v>139</v>
      </c>
      <c r="H5358" s="111" t="s">
        <v>139</v>
      </c>
      <c r="I5358" s="111" t="s">
        <v>139</v>
      </c>
      <c r="J5358" t="str">
        <f t="shared" si="166"/>
        <v>4211Utbygd arealOrganisk jord</v>
      </c>
      <c r="K5358" s="111">
        <v>29.011421395201612</v>
      </c>
      <c r="L5358" s="111">
        <v>0</v>
      </c>
      <c r="M5358" s="111">
        <v>1.303047089454229E-2</v>
      </c>
      <c r="N5358" s="112">
        <f t="shared" si="167"/>
        <v>29.024451866096154</v>
      </c>
    </row>
    <row r="5359" spans="1:14" x14ac:dyDescent="0.25">
      <c r="A5359" s="111" t="s">
        <v>733</v>
      </c>
      <c r="B5359" s="111">
        <f>INDEX(kommuner!C:C,MATCH(_xlfn.NUMBERVALUE(A5359),kommuner!B:B,0))</f>
        <v>4211</v>
      </c>
      <c r="C5359" s="111" t="s">
        <v>181</v>
      </c>
      <c r="D5359" s="111" t="s">
        <v>181</v>
      </c>
      <c r="E5359" s="111" t="s">
        <v>123</v>
      </c>
      <c r="F5359" s="111" t="s">
        <v>139</v>
      </c>
      <c r="G5359" s="111" t="s">
        <v>139</v>
      </c>
      <c r="H5359" s="111" t="s">
        <v>139</v>
      </c>
      <c r="I5359" s="111" t="s">
        <v>139</v>
      </c>
      <c r="J5359" t="str">
        <f t="shared" si="166"/>
        <v>4211Vann og myrOrganisk jord</v>
      </c>
      <c r="K5359" s="111">
        <v>-0.31088998224577308</v>
      </c>
      <c r="L5359" s="111">
        <v>0</v>
      </c>
      <c r="M5359" s="111">
        <v>0</v>
      </c>
      <c r="N5359" s="112">
        <f t="shared" si="167"/>
        <v>-0.31088998224577308</v>
      </c>
    </row>
    <row r="5360" spans="1:14" x14ac:dyDescent="0.25">
      <c r="A5360" s="111" t="s">
        <v>734</v>
      </c>
      <c r="B5360" s="111">
        <f>INDEX(kommuner!C:C,MATCH(_xlfn.NUMBERVALUE(A5360),kommuner!B:B,0))</f>
        <v>4212</v>
      </c>
      <c r="C5360" s="111" t="s">
        <v>82</v>
      </c>
      <c r="D5360" s="111" t="s">
        <v>82</v>
      </c>
      <c r="E5360" s="111" t="s">
        <v>126</v>
      </c>
      <c r="F5360" s="111" t="s">
        <v>139</v>
      </c>
      <c r="G5360" s="111" t="s">
        <v>139</v>
      </c>
      <c r="H5360" s="111" t="s">
        <v>139</v>
      </c>
      <c r="I5360" s="111" t="s">
        <v>139</v>
      </c>
      <c r="J5360" t="str">
        <f t="shared" si="166"/>
        <v>4212Annen utmarkMineraljord</v>
      </c>
      <c r="K5360" s="111">
        <v>-0.16852781479621071</v>
      </c>
      <c r="L5360" s="111">
        <v>0</v>
      </c>
      <c r="M5360" s="111">
        <v>0</v>
      </c>
      <c r="N5360" s="112">
        <f t="shared" si="167"/>
        <v>-0.16852781479621071</v>
      </c>
    </row>
    <row r="5361" spans="1:14" x14ac:dyDescent="0.25">
      <c r="A5361" s="111" t="s">
        <v>734</v>
      </c>
      <c r="B5361" s="111">
        <f>INDEX(kommuner!C:C,MATCH(_xlfn.NUMBERVALUE(A5361),kommuner!B:B,0))</f>
        <v>4212</v>
      </c>
      <c r="C5361" s="111" t="s">
        <v>121</v>
      </c>
      <c r="D5361" s="111" t="s">
        <v>121</v>
      </c>
      <c r="E5361" s="111" t="s">
        <v>126</v>
      </c>
      <c r="F5361" s="111" t="s">
        <v>139</v>
      </c>
      <c r="G5361" s="111" t="s">
        <v>139</v>
      </c>
      <c r="H5361" s="111" t="s">
        <v>139</v>
      </c>
      <c r="I5361" s="111" t="s">
        <v>139</v>
      </c>
      <c r="J5361" t="str">
        <f t="shared" si="166"/>
        <v>4212BeiteMineraljord</v>
      </c>
      <c r="K5361" s="111">
        <v>-0.43305842942580308</v>
      </c>
      <c r="L5361" s="111">
        <v>0</v>
      </c>
      <c r="M5361" s="111">
        <v>1.2448711246839999E-7</v>
      </c>
      <c r="N5361" s="112">
        <f t="shared" si="167"/>
        <v>-0.43305830493869063</v>
      </c>
    </row>
    <row r="5362" spans="1:14" x14ac:dyDescent="0.25">
      <c r="A5362" s="111" t="s">
        <v>734</v>
      </c>
      <c r="B5362" s="111">
        <f>INDEX(kommuner!C:C,MATCH(_xlfn.NUMBERVALUE(A5362),kommuner!B:B,0))</f>
        <v>4212</v>
      </c>
      <c r="C5362" s="111" t="s">
        <v>121</v>
      </c>
      <c r="D5362" s="111" t="s">
        <v>121</v>
      </c>
      <c r="E5362" s="111" t="s">
        <v>123</v>
      </c>
      <c r="F5362" s="111" t="s">
        <v>139</v>
      </c>
      <c r="G5362" s="111" t="s">
        <v>139</v>
      </c>
      <c r="H5362" s="111" t="s">
        <v>139</v>
      </c>
      <c r="I5362" s="111" t="s">
        <v>139</v>
      </c>
      <c r="J5362" t="str">
        <f t="shared" si="166"/>
        <v>4212BeiteOrganisk jord</v>
      </c>
      <c r="K5362" s="111">
        <v>12.077525935985037</v>
      </c>
      <c r="L5362" s="111">
        <v>1.6412500000000001</v>
      </c>
      <c r="M5362" s="111">
        <v>0</v>
      </c>
      <c r="N5362" s="112">
        <f t="shared" si="167"/>
        <v>13.718775935985036</v>
      </c>
    </row>
    <row r="5363" spans="1:14" x14ac:dyDescent="0.25">
      <c r="A5363" s="111" t="s">
        <v>734</v>
      </c>
      <c r="B5363" s="111">
        <f>INDEX(kommuner!C:C,MATCH(_xlfn.NUMBERVALUE(A5363),kommuner!B:B,0))</f>
        <v>4212</v>
      </c>
      <c r="C5363" s="111" t="s">
        <v>84</v>
      </c>
      <c r="D5363" s="111" t="s">
        <v>84</v>
      </c>
      <c r="E5363" s="111" t="s">
        <v>126</v>
      </c>
      <c r="F5363" s="111" t="s">
        <v>139</v>
      </c>
      <c r="G5363" s="111" t="s">
        <v>139</v>
      </c>
      <c r="H5363" s="111" t="s">
        <v>139</v>
      </c>
      <c r="I5363" s="111" t="s">
        <v>139</v>
      </c>
      <c r="J5363" t="str">
        <f t="shared" si="166"/>
        <v>4212Dyrket markMineraljord</v>
      </c>
      <c r="K5363" s="111">
        <v>-0.25068318004845869</v>
      </c>
      <c r="L5363" s="111">
        <v>0</v>
      </c>
      <c r="M5363" s="111">
        <v>0</v>
      </c>
      <c r="N5363" s="112">
        <f t="shared" si="167"/>
        <v>-0.25068318004845869</v>
      </c>
    </row>
    <row r="5364" spans="1:14" x14ac:dyDescent="0.25">
      <c r="A5364" s="111" t="s">
        <v>734</v>
      </c>
      <c r="B5364" s="111">
        <f>INDEX(kommuner!C:C,MATCH(_xlfn.NUMBERVALUE(A5364),kommuner!B:B,0))</f>
        <v>4212</v>
      </c>
      <c r="C5364" s="111" t="s">
        <v>84</v>
      </c>
      <c r="D5364" s="111" t="s">
        <v>84</v>
      </c>
      <c r="E5364" s="111" t="s">
        <v>123</v>
      </c>
      <c r="F5364" s="111" t="s">
        <v>139</v>
      </c>
      <c r="G5364" s="111" t="s">
        <v>139</v>
      </c>
      <c r="H5364" s="111" t="s">
        <v>139</v>
      </c>
      <c r="I5364" s="111" t="s">
        <v>139</v>
      </c>
      <c r="J5364" t="str">
        <f t="shared" si="166"/>
        <v>4212Dyrket markOrganisk jord</v>
      </c>
      <c r="K5364" s="111">
        <v>28.726149366675592</v>
      </c>
      <c r="L5364" s="111">
        <v>1.45625</v>
      </c>
      <c r="M5364" s="111">
        <v>0</v>
      </c>
      <c r="N5364" s="112">
        <f t="shared" si="167"/>
        <v>30.182399366675593</v>
      </c>
    </row>
    <row r="5365" spans="1:14" x14ac:dyDescent="0.25">
      <c r="A5365" s="111" t="s">
        <v>734</v>
      </c>
      <c r="B5365" s="111">
        <f>INDEX(kommuner!C:C,MATCH(_xlfn.NUMBERVALUE(A5365),kommuner!B:B,0))</f>
        <v>4212</v>
      </c>
      <c r="C5365" s="111" t="s">
        <v>127</v>
      </c>
      <c r="D5365" s="111" t="s">
        <v>127</v>
      </c>
      <c r="E5365" s="111" t="s">
        <v>126</v>
      </c>
      <c r="F5365" s="111" t="s">
        <v>172</v>
      </c>
      <c r="G5365" s="111" t="s">
        <v>180</v>
      </c>
      <c r="H5365" s="111" t="s">
        <v>172</v>
      </c>
      <c r="I5365" s="111" t="s">
        <v>180</v>
      </c>
      <c r="J5365" t="str">
        <f t="shared" si="166"/>
        <v>4212SkogMineraljordBarskogHøy</v>
      </c>
      <c r="K5365" s="111">
        <v>-4.2610596243420318</v>
      </c>
      <c r="L5365" s="111">
        <v>0.85306406685236758</v>
      </c>
      <c r="M5365" s="111">
        <v>6.4056614999681585E-2</v>
      </c>
      <c r="N5365" s="112">
        <f t="shared" si="167"/>
        <v>-3.3439389424899826</v>
      </c>
    </row>
    <row r="5366" spans="1:14" x14ac:dyDescent="0.25">
      <c r="A5366" s="111" t="s">
        <v>734</v>
      </c>
      <c r="B5366" s="111">
        <f>INDEX(kommuner!C:C,MATCH(_xlfn.NUMBERVALUE(A5366),kommuner!B:B,0))</f>
        <v>4212</v>
      </c>
      <c r="C5366" s="111" t="s">
        <v>127</v>
      </c>
      <c r="D5366" s="111" t="s">
        <v>127</v>
      </c>
      <c r="E5366" s="111" t="s">
        <v>126</v>
      </c>
      <c r="F5366" s="111" t="s">
        <v>172</v>
      </c>
      <c r="G5366" s="111" t="s">
        <v>167</v>
      </c>
      <c r="H5366" s="111" t="s">
        <v>172</v>
      </c>
      <c r="I5366" s="111" t="s">
        <v>167</v>
      </c>
      <c r="J5366" t="str">
        <f t="shared" si="166"/>
        <v>4212SkogMineraljordBarskogImpediment</v>
      </c>
      <c r="K5366" s="111">
        <v>-1.5740166960016819</v>
      </c>
      <c r="L5366" s="111">
        <v>0.85306406685236758</v>
      </c>
      <c r="M5366" s="111">
        <v>6.3979989500968365E-2</v>
      </c>
      <c r="N5366" s="112">
        <f t="shared" si="167"/>
        <v>-0.65697263964834596</v>
      </c>
    </row>
    <row r="5367" spans="1:14" x14ac:dyDescent="0.25">
      <c r="A5367" s="111" t="s">
        <v>734</v>
      </c>
      <c r="B5367" s="111">
        <f>INDEX(kommuner!C:C,MATCH(_xlfn.NUMBERVALUE(A5367),kommuner!B:B,0))</f>
        <v>4212</v>
      </c>
      <c r="C5367" s="111" t="s">
        <v>127</v>
      </c>
      <c r="D5367" s="111" t="s">
        <v>127</v>
      </c>
      <c r="E5367" s="111" t="s">
        <v>126</v>
      </c>
      <c r="F5367" s="111" t="s">
        <v>172</v>
      </c>
      <c r="G5367" s="111" t="s">
        <v>190</v>
      </c>
      <c r="H5367" s="111" t="s">
        <v>172</v>
      </c>
      <c r="I5367" s="111" t="s">
        <v>190</v>
      </c>
      <c r="J5367" t="str">
        <f t="shared" si="166"/>
        <v>4212SkogMineraljordBarskogLav</v>
      </c>
      <c r="K5367" s="111">
        <v>-2.1094741240186856</v>
      </c>
      <c r="L5367" s="111">
        <v>0.85306406685236758</v>
      </c>
      <c r="M5367" s="111">
        <v>6.3979989500968365E-2</v>
      </c>
      <c r="N5367" s="112">
        <f t="shared" si="167"/>
        <v>-1.1924300676653499</v>
      </c>
    </row>
    <row r="5368" spans="1:14" x14ac:dyDescent="0.25">
      <c r="A5368" s="111" t="s">
        <v>734</v>
      </c>
      <c r="B5368" s="111">
        <f>INDEX(kommuner!C:C,MATCH(_xlfn.NUMBERVALUE(A5368),kommuner!B:B,0))</f>
        <v>4212</v>
      </c>
      <c r="C5368" s="111" t="s">
        <v>127</v>
      </c>
      <c r="D5368" s="111" t="s">
        <v>127</v>
      </c>
      <c r="E5368" s="111" t="s">
        <v>126</v>
      </c>
      <c r="F5368" s="111" t="s">
        <v>172</v>
      </c>
      <c r="G5368" s="111" t="s">
        <v>173</v>
      </c>
      <c r="H5368" s="111" t="s">
        <v>172</v>
      </c>
      <c r="I5368" s="111" t="s">
        <v>173</v>
      </c>
      <c r="J5368" t="str">
        <f t="shared" si="166"/>
        <v>4212SkogMineraljordBarskogMiddels</v>
      </c>
      <c r="K5368" s="111">
        <v>-2.8820985952554645</v>
      </c>
      <c r="L5368" s="111">
        <v>0.85306406685236758</v>
      </c>
      <c r="M5368" s="111">
        <v>6.4056614999681585E-2</v>
      </c>
      <c r="N5368" s="112">
        <f t="shared" si="167"/>
        <v>-1.9649779134034155</v>
      </c>
    </row>
    <row r="5369" spans="1:14" x14ac:dyDescent="0.25">
      <c r="A5369" s="111" t="s">
        <v>734</v>
      </c>
      <c r="B5369" s="111">
        <f>INDEX(kommuner!C:C,MATCH(_xlfn.NUMBERVALUE(A5369),kommuner!B:B,0))</f>
        <v>4212</v>
      </c>
      <c r="C5369" s="111" t="s">
        <v>127</v>
      </c>
      <c r="D5369" s="111" t="s">
        <v>127</v>
      </c>
      <c r="E5369" s="111" t="s">
        <v>126</v>
      </c>
      <c r="F5369" s="111" t="s">
        <v>172</v>
      </c>
      <c r="G5369" s="111" t="s">
        <v>186</v>
      </c>
      <c r="H5369" s="111" t="s">
        <v>172</v>
      </c>
      <c r="I5369" s="111" t="s">
        <v>186</v>
      </c>
      <c r="J5369" t="str">
        <f t="shared" si="166"/>
        <v>4212SkogMineraljordBarskogSærs høy</v>
      </c>
      <c r="K5369" s="111">
        <v>0.12072674540874306</v>
      </c>
      <c r="L5369" s="111">
        <v>0.85306406685236758</v>
      </c>
      <c r="M5369" s="111">
        <v>6.4056614999681585E-2</v>
      </c>
      <c r="N5369" s="112">
        <f t="shared" si="167"/>
        <v>1.0378474272607923</v>
      </c>
    </row>
    <row r="5370" spans="1:14" x14ac:dyDescent="0.25">
      <c r="A5370" s="111" t="s">
        <v>734</v>
      </c>
      <c r="B5370" s="111">
        <f>INDEX(kommuner!C:C,MATCH(_xlfn.NUMBERVALUE(A5370),kommuner!B:B,0))</f>
        <v>4212</v>
      </c>
      <c r="C5370" s="111" t="s">
        <v>127</v>
      </c>
      <c r="D5370" s="111" t="s">
        <v>127</v>
      </c>
      <c r="E5370" s="111" t="s">
        <v>126</v>
      </c>
      <c r="F5370" s="111" t="s">
        <v>179</v>
      </c>
      <c r="G5370" s="111" t="s">
        <v>180</v>
      </c>
      <c r="H5370" s="111" t="s">
        <v>179</v>
      </c>
      <c r="I5370" s="111" t="s">
        <v>180</v>
      </c>
      <c r="J5370" t="str">
        <f t="shared" si="166"/>
        <v>4212SkogMineraljordBlandingsskogHøy</v>
      </c>
      <c r="K5370" s="111">
        <v>-8.5703651807373102</v>
      </c>
      <c r="L5370" s="111">
        <v>0.85306406685236758</v>
      </c>
      <c r="M5370" s="111">
        <v>6.3979989500968365E-2</v>
      </c>
      <c r="N5370" s="112">
        <f t="shared" si="167"/>
        <v>-7.6533211243839743</v>
      </c>
    </row>
    <row r="5371" spans="1:14" x14ac:dyDescent="0.25">
      <c r="A5371" s="111" t="s">
        <v>734</v>
      </c>
      <c r="B5371" s="111">
        <f>INDEX(kommuner!C:C,MATCH(_xlfn.NUMBERVALUE(A5371),kommuner!B:B,0))</f>
        <v>4212</v>
      </c>
      <c r="C5371" s="111" t="s">
        <v>127</v>
      </c>
      <c r="D5371" s="111" t="s">
        <v>127</v>
      </c>
      <c r="E5371" s="111" t="s">
        <v>126</v>
      </c>
      <c r="F5371" s="111" t="s">
        <v>179</v>
      </c>
      <c r="G5371" s="111" t="s">
        <v>167</v>
      </c>
      <c r="H5371" s="111" t="s">
        <v>179</v>
      </c>
      <c r="I5371" s="111" t="s">
        <v>167</v>
      </c>
      <c r="J5371" t="str">
        <f t="shared" si="166"/>
        <v>4212SkogMineraljordBlandingsskogImpediment</v>
      </c>
      <c r="K5371" s="111">
        <v>-2.0950685747655116</v>
      </c>
      <c r="L5371" s="111">
        <v>0.85306406685236758</v>
      </c>
      <c r="M5371" s="111">
        <v>6.3979989500968365E-2</v>
      </c>
      <c r="N5371" s="112">
        <f t="shared" si="167"/>
        <v>-1.1780245184121758</v>
      </c>
    </row>
    <row r="5372" spans="1:14" x14ac:dyDescent="0.25">
      <c r="A5372" s="111" t="s">
        <v>734</v>
      </c>
      <c r="B5372" s="111">
        <f>INDEX(kommuner!C:C,MATCH(_xlfn.NUMBERVALUE(A5372),kommuner!B:B,0))</f>
        <v>4212</v>
      </c>
      <c r="C5372" s="111" t="s">
        <v>127</v>
      </c>
      <c r="D5372" s="111" t="s">
        <v>127</v>
      </c>
      <c r="E5372" s="111" t="s">
        <v>126</v>
      </c>
      <c r="F5372" s="111" t="s">
        <v>179</v>
      </c>
      <c r="G5372" s="111" t="s">
        <v>190</v>
      </c>
      <c r="H5372" s="111" t="s">
        <v>179</v>
      </c>
      <c r="I5372" s="111" t="s">
        <v>190</v>
      </c>
      <c r="J5372" t="str">
        <f t="shared" si="166"/>
        <v>4212SkogMineraljordBlandingsskogLav</v>
      </c>
      <c r="K5372" s="111">
        <v>-3.814060654162915</v>
      </c>
      <c r="L5372" s="111">
        <v>0.85306406685236758</v>
      </c>
      <c r="M5372" s="111">
        <v>6.3979989500968365E-2</v>
      </c>
      <c r="N5372" s="112">
        <f t="shared" si="167"/>
        <v>-2.897016597809579</v>
      </c>
    </row>
    <row r="5373" spans="1:14" x14ac:dyDescent="0.25">
      <c r="A5373" s="111" t="s">
        <v>734</v>
      </c>
      <c r="B5373" s="111">
        <f>INDEX(kommuner!C:C,MATCH(_xlfn.NUMBERVALUE(A5373),kommuner!B:B,0))</f>
        <v>4212</v>
      </c>
      <c r="C5373" s="111" t="s">
        <v>127</v>
      </c>
      <c r="D5373" s="111" t="s">
        <v>127</v>
      </c>
      <c r="E5373" s="111" t="s">
        <v>126</v>
      </c>
      <c r="F5373" s="111" t="s">
        <v>179</v>
      </c>
      <c r="G5373" s="111" t="s">
        <v>173</v>
      </c>
      <c r="H5373" s="111" t="s">
        <v>179</v>
      </c>
      <c r="I5373" s="111" t="s">
        <v>173</v>
      </c>
      <c r="J5373" t="str">
        <f t="shared" si="166"/>
        <v>4212SkogMineraljordBlandingsskogMiddels</v>
      </c>
      <c r="K5373" s="111">
        <v>-4.5623521854183373</v>
      </c>
      <c r="L5373" s="111">
        <v>0.85306406685236758</v>
      </c>
      <c r="M5373" s="111">
        <v>6.3979989500968365E-2</v>
      </c>
      <c r="N5373" s="112">
        <f t="shared" si="167"/>
        <v>-3.6453081290650013</v>
      </c>
    </row>
    <row r="5374" spans="1:14" x14ac:dyDescent="0.25">
      <c r="A5374" s="111" t="s">
        <v>734</v>
      </c>
      <c r="B5374" s="111">
        <f>INDEX(kommuner!C:C,MATCH(_xlfn.NUMBERVALUE(A5374),kommuner!B:B,0))</f>
        <v>4212</v>
      </c>
      <c r="C5374" s="111" t="s">
        <v>127</v>
      </c>
      <c r="D5374" s="111" t="s">
        <v>127</v>
      </c>
      <c r="E5374" s="111" t="s">
        <v>126</v>
      </c>
      <c r="F5374" s="111" t="s">
        <v>179</v>
      </c>
      <c r="G5374" s="111" t="s">
        <v>186</v>
      </c>
      <c r="H5374" s="111" t="s">
        <v>179</v>
      </c>
      <c r="I5374" s="111" t="s">
        <v>186</v>
      </c>
      <c r="J5374" t="str">
        <f t="shared" si="166"/>
        <v>4212SkogMineraljordBlandingsskogSærs høy</v>
      </c>
      <c r="K5374" s="111">
        <v>-2.9395925245326562</v>
      </c>
      <c r="L5374" s="111">
        <v>0.85306406685236758</v>
      </c>
      <c r="M5374" s="111">
        <v>6.3979989500968365E-2</v>
      </c>
      <c r="N5374" s="112">
        <f t="shared" si="167"/>
        <v>-2.0225484681793202</v>
      </c>
    </row>
    <row r="5375" spans="1:14" x14ac:dyDescent="0.25">
      <c r="A5375" s="111" t="s">
        <v>734</v>
      </c>
      <c r="B5375" s="111">
        <f>INDEX(kommuner!C:C,MATCH(_xlfn.NUMBERVALUE(A5375),kommuner!B:B,0))</f>
        <v>4212</v>
      </c>
      <c r="C5375" s="111" t="s">
        <v>127</v>
      </c>
      <c r="D5375" s="111" t="s">
        <v>127</v>
      </c>
      <c r="E5375" s="111" t="s">
        <v>126</v>
      </c>
      <c r="F5375" s="111" t="s">
        <v>185</v>
      </c>
      <c r="G5375" s="111" t="s">
        <v>180</v>
      </c>
      <c r="H5375" s="111" t="s">
        <v>185</v>
      </c>
      <c r="I5375" s="111" t="s">
        <v>180</v>
      </c>
      <c r="J5375" t="str">
        <f t="shared" si="166"/>
        <v>4212SkogMineraljordLauvskogHøy</v>
      </c>
      <c r="K5375" s="111">
        <v>-3.6072016095960531</v>
      </c>
      <c r="L5375" s="111">
        <v>0.85306406685236758</v>
      </c>
      <c r="M5375" s="111">
        <v>6.3979989500968365E-2</v>
      </c>
      <c r="N5375" s="112">
        <f t="shared" si="167"/>
        <v>-2.6901575532427171</v>
      </c>
    </row>
    <row r="5376" spans="1:14" x14ac:dyDescent="0.25">
      <c r="A5376" s="111" t="s">
        <v>734</v>
      </c>
      <c r="B5376" s="111">
        <f>INDEX(kommuner!C:C,MATCH(_xlfn.NUMBERVALUE(A5376),kommuner!B:B,0))</f>
        <v>4212</v>
      </c>
      <c r="C5376" s="111" t="s">
        <v>127</v>
      </c>
      <c r="D5376" s="111" t="s">
        <v>127</v>
      </c>
      <c r="E5376" s="111" t="s">
        <v>126</v>
      </c>
      <c r="F5376" s="111" t="s">
        <v>185</v>
      </c>
      <c r="G5376" s="111" t="s">
        <v>167</v>
      </c>
      <c r="H5376" s="111" t="s">
        <v>185</v>
      </c>
      <c r="I5376" s="111" t="s">
        <v>167</v>
      </c>
      <c r="J5376" t="str">
        <f t="shared" si="166"/>
        <v>4212SkogMineraljordLauvskogImpediment</v>
      </c>
      <c r="K5376" s="111">
        <v>-1.1043030228661443</v>
      </c>
      <c r="L5376" s="111">
        <v>0.85306406685236758</v>
      </c>
      <c r="M5376" s="111">
        <v>6.3979989500968365E-2</v>
      </c>
      <c r="N5376" s="112">
        <f t="shared" si="167"/>
        <v>-0.18725896651280841</v>
      </c>
    </row>
    <row r="5377" spans="1:14" x14ac:dyDescent="0.25">
      <c r="A5377" s="111" t="s">
        <v>734</v>
      </c>
      <c r="B5377" s="111">
        <f>INDEX(kommuner!C:C,MATCH(_xlfn.NUMBERVALUE(A5377),kommuner!B:B,0))</f>
        <v>4212</v>
      </c>
      <c r="C5377" s="111" t="s">
        <v>127</v>
      </c>
      <c r="D5377" s="111" t="s">
        <v>127</v>
      </c>
      <c r="E5377" s="111" t="s">
        <v>126</v>
      </c>
      <c r="F5377" s="111" t="s">
        <v>185</v>
      </c>
      <c r="G5377" s="111" t="s">
        <v>190</v>
      </c>
      <c r="H5377" s="111" t="s">
        <v>185</v>
      </c>
      <c r="I5377" s="111" t="s">
        <v>190</v>
      </c>
      <c r="J5377" t="str">
        <f t="shared" si="166"/>
        <v>4212SkogMineraljordLauvskogLav</v>
      </c>
      <c r="K5377" s="111">
        <v>-8.9748170935426599E-2</v>
      </c>
      <c r="L5377" s="111">
        <v>0.85306406685236758</v>
      </c>
      <c r="M5377" s="111">
        <v>6.3979989500968365E-2</v>
      </c>
      <c r="N5377" s="112">
        <f t="shared" si="167"/>
        <v>0.82729588541790933</v>
      </c>
    </row>
    <row r="5378" spans="1:14" x14ac:dyDescent="0.25">
      <c r="A5378" s="111" t="s">
        <v>734</v>
      </c>
      <c r="B5378" s="111">
        <f>INDEX(kommuner!C:C,MATCH(_xlfn.NUMBERVALUE(A5378),kommuner!B:B,0))</f>
        <v>4212</v>
      </c>
      <c r="C5378" s="111" t="s">
        <v>127</v>
      </c>
      <c r="D5378" s="111" t="s">
        <v>127</v>
      </c>
      <c r="E5378" s="111" t="s">
        <v>126</v>
      </c>
      <c r="F5378" s="111" t="s">
        <v>185</v>
      </c>
      <c r="G5378" s="111" t="s">
        <v>173</v>
      </c>
      <c r="H5378" s="111" t="s">
        <v>185</v>
      </c>
      <c r="I5378" s="111" t="s">
        <v>173</v>
      </c>
      <c r="J5378" t="str">
        <f t="shared" si="166"/>
        <v>4212SkogMineraljordLauvskogMiddels</v>
      </c>
      <c r="K5378" s="111">
        <v>-2.4151390344437029</v>
      </c>
      <c r="L5378" s="111">
        <v>0.85306406685236758</v>
      </c>
      <c r="M5378" s="111">
        <v>6.3979989500968365E-2</v>
      </c>
      <c r="N5378" s="112">
        <f t="shared" si="167"/>
        <v>-1.4980949780903672</v>
      </c>
    </row>
    <row r="5379" spans="1:14" x14ac:dyDescent="0.25">
      <c r="A5379" s="111" t="s">
        <v>734</v>
      </c>
      <c r="B5379" s="111">
        <f>INDEX(kommuner!C:C,MATCH(_xlfn.NUMBERVALUE(A5379),kommuner!B:B,0))</f>
        <v>4212</v>
      </c>
      <c r="C5379" s="111" t="s">
        <v>127</v>
      </c>
      <c r="D5379" s="111" t="s">
        <v>127</v>
      </c>
      <c r="E5379" s="111" t="s">
        <v>126</v>
      </c>
      <c r="F5379" s="111" t="s">
        <v>185</v>
      </c>
      <c r="G5379" s="111" t="s">
        <v>186</v>
      </c>
      <c r="H5379" s="111" t="s">
        <v>185</v>
      </c>
      <c r="I5379" s="111" t="s">
        <v>186</v>
      </c>
      <c r="J5379" t="str">
        <f t="shared" ref="J5379:J5442" si="168">B5379&amp;C5379&amp;E5379&amp;IF(C5379="Skog",F5379&amp;G5379,"")</f>
        <v>4212SkogMineraljordLauvskogSærs høy</v>
      </c>
      <c r="K5379" s="111">
        <v>-3.6560473259425113</v>
      </c>
      <c r="L5379" s="111">
        <v>0.85306406685236758</v>
      </c>
      <c r="M5379" s="111">
        <v>6.3979989500968365E-2</v>
      </c>
      <c r="N5379" s="112">
        <f t="shared" ref="N5379:N5442" si="169">SUM(K5379:M5379)</f>
        <v>-2.7390032695891753</v>
      </c>
    </row>
    <row r="5380" spans="1:14" x14ac:dyDescent="0.25">
      <c r="A5380" s="111" t="s">
        <v>734</v>
      </c>
      <c r="B5380" s="111">
        <f>INDEX(kommuner!C:C,MATCH(_xlfn.NUMBERVALUE(A5380),kommuner!B:B,0))</f>
        <v>4212</v>
      </c>
      <c r="C5380" s="111" t="s">
        <v>127</v>
      </c>
      <c r="D5380" s="111" t="s">
        <v>127</v>
      </c>
      <c r="E5380" s="111" t="s">
        <v>123</v>
      </c>
      <c r="F5380" s="111" t="s">
        <v>172</v>
      </c>
      <c r="G5380" s="111" t="s">
        <v>180</v>
      </c>
      <c r="H5380" s="111" t="s">
        <v>172</v>
      </c>
      <c r="I5380" s="111" t="s">
        <v>180</v>
      </c>
      <c r="J5380" t="str">
        <f t="shared" si="168"/>
        <v>4212SkogOrganisk jordBarskogHøy</v>
      </c>
      <c r="K5380" s="111">
        <v>-2.5184559031994138</v>
      </c>
      <c r="L5380" s="111">
        <v>0.92784825435236762</v>
      </c>
      <c r="M5380" s="111">
        <v>0.46518126042825314</v>
      </c>
      <c r="N5380" s="112">
        <f t="shared" si="169"/>
        <v>-1.1254263884187932</v>
      </c>
    </row>
    <row r="5381" spans="1:14" x14ac:dyDescent="0.25">
      <c r="A5381" s="111" t="s">
        <v>734</v>
      </c>
      <c r="B5381" s="111">
        <f>INDEX(kommuner!C:C,MATCH(_xlfn.NUMBERVALUE(A5381),kommuner!B:B,0))</f>
        <v>4212</v>
      </c>
      <c r="C5381" s="111" t="s">
        <v>127</v>
      </c>
      <c r="D5381" s="111" t="s">
        <v>127</v>
      </c>
      <c r="E5381" s="111" t="s">
        <v>123</v>
      </c>
      <c r="F5381" s="111" t="s">
        <v>172</v>
      </c>
      <c r="G5381" s="111" t="s">
        <v>167</v>
      </c>
      <c r="H5381" s="111" t="s">
        <v>172</v>
      </c>
      <c r="I5381" s="111" t="s">
        <v>167</v>
      </c>
      <c r="J5381" t="str">
        <f t="shared" si="168"/>
        <v>4212SkogOrganisk jordBarskogImpediment</v>
      </c>
      <c r="K5381" s="111">
        <v>-0.13011741963904588</v>
      </c>
      <c r="L5381" s="111">
        <v>0.92784825435236762</v>
      </c>
      <c r="M5381" s="111">
        <v>0.46510463492953991</v>
      </c>
      <c r="N5381" s="112">
        <f t="shared" si="169"/>
        <v>1.2628354696428616</v>
      </c>
    </row>
    <row r="5382" spans="1:14" x14ac:dyDescent="0.25">
      <c r="A5382" s="111" t="s">
        <v>734</v>
      </c>
      <c r="B5382" s="111">
        <f>INDEX(kommuner!C:C,MATCH(_xlfn.NUMBERVALUE(A5382),kommuner!B:B,0))</f>
        <v>4212</v>
      </c>
      <c r="C5382" s="111" t="s">
        <v>127</v>
      </c>
      <c r="D5382" s="111" t="s">
        <v>127</v>
      </c>
      <c r="E5382" s="111" t="s">
        <v>123</v>
      </c>
      <c r="F5382" s="111" t="s">
        <v>172</v>
      </c>
      <c r="G5382" s="111" t="s">
        <v>190</v>
      </c>
      <c r="H5382" s="111" t="s">
        <v>172</v>
      </c>
      <c r="I5382" s="111" t="s">
        <v>190</v>
      </c>
      <c r="J5382" t="str">
        <f t="shared" si="168"/>
        <v>4212SkogOrganisk jordBarskogLav</v>
      </c>
      <c r="K5382" s="111">
        <v>-0.50666953101693391</v>
      </c>
      <c r="L5382" s="111">
        <v>0.92784825435236762</v>
      </c>
      <c r="M5382" s="111">
        <v>0.46510463492953991</v>
      </c>
      <c r="N5382" s="112">
        <f t="shared" si="169"/>
        <v>0.88628335826497362</v>
      </c>
    </row>
    <row r="5383" spans="1:14" x14ac:dyDescent="0.25">
      <c r="A5383" s="111" t="s">
        <v>734</v>
      </c>
      <c r="B5383" s="111">
        <f>INDEX(kommuner!C:C,MATCH(_xlfn.NUMBERVALUE(A5383),kommuner!B:B,0))</f>
        <v>4212</v>
      </c>
      <c r="C5383" s="111" t="s">
        <v>127</v>
      </c>
      <c r="D5383" s="111" t="s">
        <v>127</v>
      </c>
      <c r="E5383" s="111" t="s">
        <v>123</v>
      </c>
      <c r="F5383" s="111" t="s">
        <v>172</v>
      </c>
      <c r="G5383" s="111" t="s">
        <v>173</v>
      </c>
      <c r="H5383" s="111" t="s">
        <v>172</v>
      </c>
      <c r="I5383" s="111" t="s">
        <v>173</v>
      </c>
      <c r="J5383" t="str">
        <f t="shared" si="168"/>
        <v>4212SkogOrganisk jordBarskogMiddels</v>
      </c>
      <c r="K5383" s="111">
        <v>-1.5571490961494638</v>
      </c>
      <c r="L5383" s="111">
        <v>0.92784825435236762</v>
      </c>
      <c r="M5383" s="111">
        <v>0.46518126042825314</v>
      </c>
      <c r="N5383" s="112">
        <f t="shared" si="169"/>
        <v>-0.16411958136884308</v>
      </c>
    </row>
    <row r="5384" spans="1:14" x14ac:dyDescent="0.25">
      <c r="A5384" s="111" t="s">
        <v>734</v>
      </c>
      <c r="B5384" s="111">
        <f>INDEX(kommuner!C:C,MATCH(_xlfn.NUMBERVALUE(A5384),kommuner!B:B,0))</f>
        <v>4212</v>
      </c>
      <c r="C5384" s="111" t="s">
        <v>127</v>
      </c>
      <c r="D5384" s="111" t="s">
        <v>127</v>
      </c>
      <c r="E5384" s="111" t="s">
        <v>123</v>
      </c>
      <c r="F5384" s="111" t="s">
        <v>172</v>
      </c>
      <c r="G5384" s="111" t="s">
        <v>186</v>
      </c>
      <c r="H5384" s="111" t="s">
        <v>172</v>
      </c>
      <c r="I5384" s="111" t="s">
        <v>186</v>
      </c>
      <c r="J5384" t="str">
        <f t="shared" si="168"/>
        <v>4212SkogOrganisk jordBarskogSærs høy</v>
      </c>
      <c r="K5384" s="111">
        <v>2.5548655235722699</v>
      </c>
      <c r="L5384" s="111">
        <v>0.92784825435236762</v>
      </c>
      <c r="M5384" s="111">
        <v>0.46518126042825314</v>
      </c>
      <c r="N5384" s="112">
        <f t="shared" si="169"/>
        <v>3.9478950383528906</v>
      </c>
    </row>
    <row r="5385" spans="1:14" x14ac:dyDescent="0.25">
      <c r="A5385" s="111" t="s">
        <v>734</v>
      </c>
      <c r="B5385" s="111">
        <f>INDEX(kommuner!C:C,MATCH(_xlfn.NUMBERVALUE(A5385),kommuner!B:B,0))</f>
        <v>4212</v>
      </c>
      <c r="C5385" s="111" t="s">
        <v>127</v>
      </c>
      <c r="D5385" s="111" t="s">
        <v>127</v>
      </c>
      <c r="E5385" s="111" t="s">
        <v>123</v>
      </c>
      <c r="F5385" s="111" t="s">
        <v>179</v>
      </c>
      <c r="G5385" s="111" t="s">
        <v>180</v>
      </c>
      <c r="H5385" s="111" t="s">
        <v>179</v>
      </c>
      <c r="I5385" s="111" t="s">
        <v>180</v>
      </c>
      <c r="J5385" t="str">
        <f t="shared" si="168"/>
        <v>4212SkogOrganisk jordBlandingsskogHøy</v>
      </c>
      <c r="K5385" s="111">
        <v>-5.5554344456832343</v>
      </c>
      <c r="L5385" s="111">
        <v>0.92784825435236762</v>
      </c>
      <c r="M5385" s="111">
        <v>0.46510463492953991</v>
      </c>
      <c r="N5385" s="112">
        <f t="shared" si="169"/>
        <v>-4.1624815564013264</v>
      </c>
    </row>
    <row r="5386" spans="1:14" x14ac:dyDescent="0.25">
      <c r="A5386" s="111" t="s">
        <v>734</v>
      </c>
      <c r="B5386" s="111">
        <f>INDEX(kommuner!C:C,MATCH(_xlfn.NUMBERVALUE(A5386),kommuner!B:B,0))</f>
        <v>4212</v>
      </c>
      <c r="C5386" s="111" t="s">
        <v>127</v>
      </c>
      <c r="D5386" s="111" t="s">
        <v>127</v>
      </c>
      <c r="E5386" s="111" t="s">
        <v>123</v>
      </c>
      <c r="F5386" s="111" t="s">
        <v>179</v>
      </c>
      <c r="G5386" s="111" t="s">
        <v>167</v>
      </c>
      <c r="H5386" s="111" t="s">
        <v>179</v>
      </c>
      <c r="I5386" s="111" t="s">
        <v>167</v>
      </c>
      <c r="J5386" t="str">
        <f t="shared" si="168"/>
        <v>4212SkogOrganisk jordBlandingsskogImpediment</v>
      </c>
      <c r="K5386" s="111">
        <v>-0.28586344175800005</v>
      </c>
      <c r="L5386" s="111">
        <v>0.92784825435236762</v>
      </c>
      <c r="M5386" s="111">
        <v>0.46510463492953991</v>
      </c>
      <c r="N5386" s="112">
        <f t="shared" si="169"/>
        <v>1.1070894475239075</v>
      </c>
    </row>
    <row r="5387" spans="1:14" x14ac:dyDescent="0.25">
      <c r="A5387" s="111" t="s">
        <v>734</v>
      </c>
      <c r="B5387" s="111">
        <f>INDEX(kommuner!C:C,MATCH(_xlfn.NUMBERVALUE(A5387),kommuner!B:B,0))</f>
        <v>4212</v>
      </c>
      <c r="C5387" s="111" t="s">
        <v>127</v>
      </c>
      <c r="D5387" s="111" t="s">
        <v>127</v>
      </c>
      <c r="E5387" s="111" t="s">
        <v>123</v>
      </c>
      <c r="F5387" s="111" t="s">
        <v>179</v>
      </c>
      <c r="G5387" s="111" t="s">
        <v>190</v>
      </c>
      <c r="H5387" s="111" t="s">
        <v>179</v>
      </c>
      <c r="I5387" s="111" t="s">
        <v>190</v>
      </c>
      <c r="J5387" t="str">
        <f t="shared" si="168"/>
        <v>4212SkogOrganisk jordBlandingsskogLav</v>
      </c>
      <c r="K5387" s="111">
        <v>-1.2347339377887629</v>
      </c>
      <c r="L5387" s="111">
        <v>0.92784825435236762</v>
      </c>
      <c r="M5387" s="111">
        <v>0.46510463492953991</v>
      </c>
      <c r="N5387" s="112">
        <f t="shared" si="169"/>
        <v>0.15821895149314458</v>
      </c>
    </row>
    <row r="5388" spans="1:14" x14ac:dyDescent="0.25">
      <c r="A5388" s="111" t="s">
        <v>734</v>
      </c>
      <c r="B5388" s="111">
        <f>INDEX(kommuner!C:C,MATCH(_xlfn.NUMBERVALUE(A5388),kommuner!B:B,0))</f>
        <v>4212</v>
      </c>
      <c r="C5388" s="111" t="s">
        <v>127</v>
      </c>
      <c r="D5388" s="111" t="s">
        <v>127</v>
      </c>
      <c r="E5388" s="111" t="s">
        <v>123</v>
      </c>
      <c r="F5388" s="111" t="s">
        <v>179</v>
      </c>
      <c r="G5388" s="111" t="s">
        <v>173</v>
      </c>
      <c r="H5388" s="111" t="s">
        <v>179</v>
      </c>
      <c r="I5388" s="111" t="s">
        <v>173</v>
      </c>
      <c r="J5388" t="str">
        <f t="shared" si="168"/>
        <v>4212SkogOrganisk jordBlandingsskogMiddels</v>
      </c>
      <c r="K5388" s="111">
        <v>-2.4239591752717748</v>
      </c>
      <c r="L5388" s="111">
        <v>0.92784825435236762</v>
      </c>
      <c r="M5388" s="111">
        <v>0.46510463492953991</v>
      </c>
      <c r="N5388" s="112">
        <f t="shared" si="169"/>
        <v>-1.0310062859898674</v>
      </c>
    </row>
    <row r="5389" spans="1:14" x14ac:dyDescent="0.25">
      <c r="A5389" s="111" t="s">
        <v>734</v>
      </c>
      <c r="B5389" s="111">
        <f>INDEX(kommuner!C:C,MATCH(_xlfn.NUMBERVALUE(A5389),kommuner!B:B,0))</f>
        <v>4212</v>
      </c>
      <c r="C5389" s="111" t="s">
        <v>127</v>
      </c>
      <c r="D5389" s="111" t="s">
        <v>127</v>
      </c>
      <c r="E5389" s="111" t="s">
        <v>123</v>
      </c>
      <c r="F5389" s="111" t="s">
        <v>179</v>
      </c>
      <c r="G5389" s="111" t="s">
        <v>186</v>
      </c>
      <c r="H5389" s="111" t="s">
        <v>179</v>
      </c>
      <c r="I5389" s="111" t="s">
        <v>186</v>
      </c>
      <c r="J5389" t="str">
        <f t="shared" si="168"/>
        <v>4212SkogOrganisk jordBlandingsskogSærs høy</v>
      </c>
      <c r="K5389" s="111">
        <v>-1.5726115302258048</v>
      </c>
      <c r="L5389" s="111">
        <v>0.92784825435236762</v>
      </c>
      <c r="M5389" s="111">
        <v>0.46510463492953991</v>
      </c>
      <c r="N5389" s="112">
        <f t="shared" si="169"/>
        <v>-0.17965864094389727</v>
      </c>
    </row>
    <row r="5390" spans="1:14" x14ac:dyDescent="0.25">
      <c r="A5390" s="111" t="s">
        <v>734</v>
      </c>
      <c r="B5390" s="111">
        <f>INDEX(kommuner!C:C,MATCH(_xlfn.NUMBERVALUE(A5390),kommuner!B:B,0))</f>
        <v>4212</v>
      </c>
      <c r="C5390" s="111" t="s">
        <v>127</v>
      </c>
      <c r="D5390" s="111" t="s">
        <v>127</v>
      </c>
      <c r="E5390" s="111" t="s">
        <v>123</v>
      </c>
      <c r="F5390" s="111" t="s">
        <v>185</v>
      </c>
      <c r="G5390" s="111" t="s">
        <v>180</v>
      </c>
      <c r="H5390" s="111" t="s">
        <v>185</v>
      </c>
      <c r="I5390" s="111" t="s">
        <v>180</v>
      </c>
      <c r="J5390" t="str">
        <f t="shared" si="168"/>
        <v>4212SkogOrganisk jordLauvskogHøy</v>
      </c>
      <c r="K5390" s="111">
        <v>-1.9913688882377358</v>
      </c>
      <c r="L5390" s="111">
        <v>0.92784825435236762</v>
      </c>
      <c r="M5390" s="111">
        <v>0.46510463492953991</v>
      </c>
      <c r="N5390" s="112">
        <f t="shared" si="169"/>
        <v>-0.59841599895582831</v>
      </c>
    </row>
    <row r="5391" spans="1:14" x14ac:dyDescent="0.25">
      <c r="A5391" s="111" t="s">
        <v>734</v>
      </c>
      <c r="B5391" s="111">
        <f>INDEX(kommuner!C:C,MATCH(_xlfn.NUMBERVALUE(A5391),kommuner!B:B,0))</f>
        <v>4212</v>
      </c>
      <c r="C5391" s="111" t="s">
        <v>127</v>
      </c>
      <c r="D5391" s="111" t="s">
        <v>127</v>
      </c>
      <c r="E5391" s="111" t="s">
        <v>123</v>
      </c>
      <c r="F5391" s="111" t="s">
        <v>185</v>
      </c>
      <c r="G5391" s="111" t="s">
        <v>167</v>
      </c>
      <c r="H5391" s="111" t="s">
        <v>185</v>
      </c>
      <c r="I5391" s="111" t="s">
        <v>167</v>
      </c>
      <c r="J5391" t="str">
        <f t="shared" si="168"/>
        <v>4212SkogOrganisk jordLauvskogImpediment</v>
      </c>
      <c r="K5391" s="111">
        <v>0.35000626494250675</v>
      </c>
      <c r="L5391" s="111">
        <v>0.92784825435236762</v>
      </c>
      <c r="M5391" s="111">
        <v>0.46510463492953991</v>
      </c>
      <c r="N5391" s="112">
        <f t="shared" si="169"/>
        <v>1.7429591542244141</v>
      </c>
    </row>
    <row r="5392" spans="1:14" x14ac:dyDescent="0.25">
      <c r="A5392" s="111" t="s">
        <v>734</v>
      </c>
      <c r="B5392" s="111">
        <f>INDEX(kommuner!C:C,MATCH(_xlfn.NUMBERVALUE(A5392),kommuner!B:B,0))</f>
        <v>4212</v>
      </c>
      <c r="C5392" s="111" t="s">
        <v>127</v>
      </c>
      <c r="D5392" s="111" t="s">
        <v>127</v>
      </c>
      <c r="E5392" s="111" t="s">
        <v>123</v>
      </c>
      <c r="F5392" s="111" t="s">
        <v>185</v>
      </c>
      <c r="G5392" s="111" t="s">
        <v>190</v>
      </c>
      <c r="H5392" s="111" t="s">
        <v>185</v>
      </c>
      <c r="I5392" s="111" t="s">
        <v>190</v>
      </c>
      <c r="J5392" t="str">
        <f t="shared" si="168"/>
        <v>4212SkogOrganisk jordLauvskogLav</v>
      </c>
      <c r="K5392" s="111">
        <v>1.1144075558526714</v>
      </c>
      <c r="L5392" s="111">
        <v>0.92784825435236762</v>
      </c>
      <c r="M5392" s="111">
        <v>0.46510463492953991</v>
      </c>
      <c r="N5392" s="112">
        <f t="shared" si="169"/>
        <v>2.5073604451345788</v>
      </c>
    </row>
    <row r="5393" spans="1:14" x14ac:dyDescent="0.25">
      <c r="A5393" s="111" t="s">
        <v>734</v>
      </c>
      <c r="B5393" s="111">
        <f>INDEX(kommuner!C:C,MATCH(_xlfn.NUMBERVALUE(A5393),kommuner!B:B,0))</f>
        <v>4212</v>
      </c>
      <c r="C5393" s="111" t="s">
        <v>127</v>
      </c>
      <c r="D5393" s="111" t="s">
        <v>127</v>
      </c>
      <c r="E5393" s="111" t="s">
        <v>123</v>
      </c>
      <c r="F5393" s="111" t="s">
        <v>185</v>
      </c>
      <c r="G5393" s="111" t="s">
        <v>173</v>
      </c>
      <c r="H5393" s="111" t="s">
        <v>185</v>
      </c>
      <c r="I5393" s="111" t="s">
        <v>173</v>
      </c>
      <c r="J5393" t="str">
        <f t="shared" si="168"/>
        <v>4212SkogOrganisk jordLauvskogMiddels</v>
      </c>
      <c r="K5393" s="111">
        <v>-0.62664468270982987</v>
      </c>
      <c r="L5393" s="111">
        <v>0.92784825435236762</v>
      </c>
      <c r="M5393" s="111">
        <v>0.46510463492953991</v>
      </c>
      <c r="N5393" s="112">
        <f t="shared" si="169"/>
        <v>0.76630820657207765</v>
      </c>
    </row>
    <row r="5394" spans="1:14" x14ac:dyDescent="0.25">
      <c r="A5394" s="111" t="s">
        <v>734</v>
      </c>
      <c r="B5394" s="111">
        <f>INDEX(kommuner!C:C,MATCH(_xlfn.NUMBERVALUE(A5394),kommuner!B:B,0))</f>
        <v>4212</v>
      </c>
      <c r="C5394" s="111" t="s">
        <v>127</v>
      </c>
      <c r="D5394" s="111" t="s">
        <v>127</v>
      </c>
      <c r="E5394" s="111" t="s">
        <v>123</v>
      </c>
      <c r="F5394" s="111" t="s">
        <v>185</v>
      </c>
      <c r="G5394" s="111" t="s">
        <v>186</v>
      </c>
      <c r="H5394" s="111" t="s">
        <v>185</v>
      </c>
      <c r="I5394" s="111" t="s">
        <v>186</v>
      </c>
      <c r="J5394" t="str">
        <f t="shared" si="168"/>
        <v>4212SkogOrganisk jordLauvskogSærs høy</v>
      </c>
      <c r="K5394" s="111">
        <v>-1.8997279926091779</v>
      </c>
      <c r="L5394" s="111">
        <v>0.92784825435236762</v>
      </c>
      <c r="M5394" s="111">
        <v>0.46510463492953991</v>
      </c>
      <c r="N5394" s="112">
        <f t="shared" si="169"/>
        <v>-0.50677510332727038</v>
      </c>
    </row>
    <row r="5395" spans="1:14" x14ac:dyDescent="0.25">
      <c r="A5395" s="111" t="s">
        <v>734</v>
      </c>
      <c r="B5395" s="111">
        <f>INDEX(kommuner!C:C,MATCH(_xlfn.NUMBERVALUE(A5395),kommuner!B:B,0))</f>
        <v>4212</v>
      </c>
      <c r="C5395" s="111" t="s">
        <v>83</v>
      </c>
      <c r="D5395" s="111" t="s">
        <v>83</v>
      </c>
      <c r="E5395" s="111" t="s">
        <v>126</v>
      </c>
      <c r="F5395" s="111" t="s">
        <v>139</v>
      </c>
      <c r="G5395" s="111" t="s">
        <v>139</v>
      </c>
      <c r="H5395" s="111" t="s">
        <v>139</v>
      </c>
      <c r="I5395" s="111" t="s">
        <v>139</v>
      </c>
      <c r="J5395" t="str">
        <f t="shared" si="168"/>
        <v>4212Utbygd arealMineraljord</v>
      </c>
      <c r="K5395" s="111">
        <v>0.42279414509845159</v>
      </c>
      <c r="L5395" s="111">
        <v>0</v>
      </c>
      <c r="M5395" s="111">
        <v>1.303047089454229E-2</v>
      </c>
      <c r="N5395" s="112">
        <f t="shared" si="169"/>
        <v>0.43582461599299388</v>
      </c>
    </row>
    <row r="5396" spans="1:14" x14ac:dyDescent="0.25">
      <c r="A5396" s="111" t="s">
        <v>734</v>
      </c>
      <c r="B5396" s="111">
        <f>INDEX(kommuner!C:C,MATCH(_xlfn.NUMBERVALUE(A5396),kommuner!B:B,0))</f>
        <v>4212</v>
      </c>
      <c r="C5396" s="111" t="s">
        <v>83</v>
      </c>
      <c r="D5396" s="111" t="s">
        <v>83</v>
      </c>
      <c r="E5396" s="111" t="s">
        <v>123</v>
      </c>
      <c r="F5396" s="111" t="s">
        <v>139</v>
      </c>
      <c r="G5396" s="111" t="s">
        <v>139</v>
      </c>
      <c r="H5396" s="111" t="s">
        <v>139</v>
      </c>
      <c r="I5396" s="111" t="s">
        <v>139</v>
      </c>
      <c r="J5396" t="str">
        <f t="shared" si="168"/>
        <v>4212Utbygd arealOrganisk jord</v>
      </c>
      <c r="K5396" s="111">
        <v>29.011421395201612</v>
      </c>
      <c r="L5396" s="111">
        <v>0</v>
      </c>
      <c r="M5396" s="111">
        <v>1.303047089454229E-2</v>
      </c>
      <c r="N5396" s="112">
        <f t="shared" si="169"/>
        <v>29.024451866096154</v>
      </c>
    </row>
    <row r="5397" spans="1:14" x14ac:dyDescent="0.25">
      <c r="A5397" s="111" t="s">
        <v>734</v>
      </c>
      <c r="B5397" s="111">
        <f>INDEX(kommuner!C:C,MATCH(_xlfn.NUMBERVALUE(A5397),kommuner!B:B,0))</f>
        <v>4212</v>
      </c>
      <c r="C5397" s="111" t="s">
        <v>181</v>
      </c>
      <c r="D5397" s="111" t="s">
        <v>181</v>
      </c>
      <c r="E5397" s="111" t="s">
        <v>123</v>
      </c>
      <c r="F5397" s="111" t="s">
        <v>139</v>
      </c>
      <c r="G5397" s="111" t="s">
        <v>139</v>
      </c>
      <c r="H5397" s="111" t="s">
        <v>139</v>
      </c>
      <c r="I5397" s="111" t="s">
        <v>139</v>
      </c>
      <c r="J5397" t="str">
        <f t="shared" si="168"/>
        <v>4212Vann og myrOrganisk jord</v>
      </c>
      <c r="K5397" s="111">
        <v>-0.31088998224577308</v>
      </c>
      <c r="L5397" s="111">
        <v>0</v>
      </c>
      <c r="M5397" s="111">
        <v>0</v>
      </c>
      <c r="N5397" s="112">
        <f t="shared" si="169"/>
        <v>-0.31088998224577308</v>
      </c>
    </row>
    <row r="5398" spans="1:14" x14ac:dyDescent="0.25">
      <c r="A5398" s="111" t="s">
        <v>735</v>
      </c>
      <c r="B5398" s="111">
        <f>INDEX(kommuner!C:C,MATCH(_xlfn.NUMBERVALUE(A5398),kommuner!B:B,0))</f>
        <v>4213</v>
      </c>
      <c r="C5398" s="111" t="s">
        <v>82</v>
      </c>
      <c r="D5398" s="111" t="s">
        <v>82</v>
      </c>
      <c r="E5398" s="111" t="s">
        <v>126</v>
      </c>
      <c r="F5398" s="111" t="s">
        <v>139</v>
      </c>
      <c r="G5398" s="111" t="s">
        <v>139</v>
      </c>
      <c r="H5398" s="111" t="s">
        <v>139</v>
      </c>
      <c r="I5398" s="111" t="s">
        <v>139</v>
      </c>
      <c r="J5398" t="str">
        <f t="shared" si="168"/>
        <v>4213Annen utmarkMineraljord</v>
      </c>
      <c r="K5398" s="111">
        <v>-0.16852781479621071</v>
      </c>
      <c r="L5398" s="111">
        <v>0</v>
      </c>
      <c r="M5398" s="111">
        <v>0</v>
      </c>
      <c r="N5398" s="112">
        <f t="shared" si="169"/>
        <v>-0.16852781479621071</v>
      </c>
    </row>
    <row r="5399" spans="1:14" x14ac:dyDescent="0.25">
      <c r="A5399" s="111" t="s">
        <v>735</v>
      </c>
      <c r="B5399" s="111">
        <f>INDEX(kommuner!C:C,MATCH(_xlfn.NUMBERVALUE(A5399),kommuner!B:B,0))</f>
        <v>4213</v>
      </c>
      <c r="C5399" s="111" t="s">
        <v>121</v>
      </c>
      <c r="D5399" s="111" t="s">
        <v>121</v>
      </c>
      <c r="E5399" s="111" t="s">
        <v>126</v>
      </c>
      <c r="F5399" s="111" t="s">
        <v>139</v>
      </c>
      <c r="G5399" s="111" t="s">
        <v>139</v>
      </c>
      <c r="H5399" s="111" t="s">
        <v>139</v>
      </c>
      <c r="I5399" s="111" t="s">
        <v>139</v>
      </c>
      <c r="J5399" t="str">
        <f t="shared" si="168"/>
        <v>4213BeiteMineraljord</v>
      </c>
      <c r="K5399" s="111">
        <v>-0.43305842942580308</v>
      </c>
      <c r="L5399" s="111">
        <v>0</v>
      </c>
      <c r="M5399" s="111">
        <v>1.2448711246839999E-7</v>
      </c>
      <c r="N5399" s="112">
        <f t="shared" si="169"/>
        <v>-0.43305830493869063</v>
      </c>
    </row>
    <row r="5400" spans="1:14" x14ac:dyDescent="0.25">
      <c r="A5400" s="111" t="s">
        <v>735</v>
      </c>
      <c r="B5400" s="111">
        <f>INDEX(kommuner!C:C,MATCH(_xlfn.NUMBERVALUE(A5400),kommuner!B:B,0))</f>
        <v>4213</v>
      </c>
      <c r="C5400" s="111" t="s">
        <v>121</v>
      </c>
      <c r="D5400" s="111" t="s">
        <v>121</v>
      </c>
      <c r="E5400" s="111" t="s">
        <v>123</v>
      </c>
      <c r="F5400" s="111" t="s">
        <v>139</v>
      </c>
      <c r="G5400" s="111" t="s">
        <v>139</v>
      </c>
      <c r="H5400" s="111" t="s">
        <v>139</v>
      </c>
      <c r="I5400" s="111" t="s">
        <v>139</v>
      </c>
      <c r="J5400" t="str">
        <f t="shared" si="168"/>
        <v>4213BeiteOrganisk jord</v>
      </c>
      <c r="K5400" s="111">
        <v>12.077525935985037</v>
      </c>
      <c r="L5400" s="111">
        <v>1.6412500000000001</v>
      </c>
      <c r="M5400" s="111">
        <v>0</v>
      </c>
      <c r="N5400" s="112">
        <f t="shared" si="169"/>
        <v>13.718775935985036</v>
      </c>
    </row>
    <row r="5401" spans="1:14" x14ac:dyDescent="0.25">
      <c r="A5401" s="111" t="s">
        <v>735</v>
      </c>
      <c r="B5401" s="111">
        <f>INDEX(kommuner!C:C,MATCH(_xlfn.NUMBERVALUE(A5401),kommuner!B:B,0))</f>
        <v>4213</v>
      </c>
      <c r="C5401" s="111" t="s">
        <v>84</v>
      </c>
      <c r="D5401" s="111" t="s">
        <v>84</v>
      </c>
      <c r="E5401" s="111" t="s">
        <v>126</v>
      </c>
      <c r="F5401" s="111" t="s">
        <v>139</v>
      </c>
      <c r="G5401" s="111" t="s">
        <v>139</v>
      </c>
      <c r="H5401" s="111" t="s">
        <v>139</v>
      </c>
      <c r="I5401" s="111" t="s">
        <v>139</v>
      </c>
      <c r="J5401" t="str">
        <f t="shared" si="168"/>
        <v>4213Dyrket markMineraljord</v>
      </c>
      <c r="K5401" s="111">
        <v>-0.25068318004845869</v>
      </c>
      <c r="L5401" s="111">
        <v>0</v>
      </c>
      <c r="M5401" s="111">
        <v>0</v>
      </c>
      <c r="N5401" s="112">
        <f t="shared" si="169"/>
        <v>-0.25068318004845869</v>
      </c>
    </row>
    <row r="5402" spans="1:14" x14ac:dyDescent="0.25">
      <c r="A5402" s="111" t="s">
        <v>735</v>
      </c>
      <c r="B5402" s="111">
        <f>INDEX(kommuner!C:C,MATCH(_xlfn.NUMBERVALUE(A5402),kommuner!B:B,0))</f>
        <v>4213</v>
      </c>
      <c r="C5402" s="111" t="s">
        <v>84</v>
      </c>
      <c r="D5402" s="111" t="s">
        <v>84</v>
      </c>
      <c r="E5402" s="111" t="s">
        <v>123</v>
      </c>
      <c r="F5402" s="111" t="s">
        <v>139</v>
      </c>
      <c r="G5402" s="111" t="s">
        <v>139</v>
      </c>
      <c r="H5402" s="111" t="s">
        <v>139</v>
      </c>
      <c r="I5402" s="111" t="s">
        <v>139</v>
      </c>
      <c r="J5402" t="str">
        <f t="shared" si="168"/>
        <v>4213Dyrket markOrganisk jord</v>
      </c>
      <c r="K5402" s="111">
        <v>28.726149366675592</v>
      </c>
      <c r="L5402" s="111">
        <v>1.45625</v>
      </c>
      <c r="M5402" s="111">
        <v>0</v>
      </c>
      <c r="N5402" s="112">
        <f t="shared" si="169"/>
        <v>30.182399366675593</v>
      </c>
    </row>
    <row r="5403" spans="1:14" x14ac:dyDescent="0.25">
      <c r="A5403" s="111" t="s">
        <v>735</v>
      </c>
      <c r="B5403" s="111">
        <f>INDEX(kommuner!C:C,MATCH(_xlfn.NUMBERVALUE(A5403),kommuner!B:B,0))</f>
        <v>4213</v>
      </c>
      <c r="C5403" s="111" t="s">
        <v>127</v>
      </c>
      <c r="D5403" s="111" t="s">
        <v>127</v>
      </c>
      <c r="E5403" s="111" t="s">
        <v>126</v>
      </c>
      <c r="F5403" s="111" t="s">
        <v>172</v>
      </c>
      <c r="G5403" s="111" t="s">
        <v>180</v>
      </c>
      <c r="H5403" s="111" t="s">
        <v>172</v>
      </c>
      <c r="I5403" s="111" t="s">
        <v>180</v>
      </c>
      <c r="J5403" t="str">
        <f t="shared" si="168"/>
        <v>4213SkogMineraljordBarskogHøy</v>
      </c>
      <c r="K5403" s="111">
        <v>-4.2610596243420318</v>
      </c>
      <c r="L5403" s="111">
        <v>0.85306406685236758</v>
      </c>
      <c r="M5403" s="111">
        <v>6.4056614999681585E-2</v>
      </c>
      <c r="N5403" s="112">
        <f t="shared" si="169"/>
        <v>-3.3439389424899826</v>
      </c>
    </row>
    <row r="5404" spans="1:14" x14ac:dyDescent="0.25">
      <c r="A5404" s="111" t="s">
        <v>735</v>
      </c>
      <c r="B5404" s="111">
        <f>INDEX(kommuner!C:C,MATCH(_xlfn.NUMBERVALUE(A5404),kommuner!B:B,0))</f>
        <v>4213</v>
      </c>
      <c r="C5404" s="111" t="s">
        <v>127</v>
      </c>
      <c r="D5404" s="111" t="s">
        <v>127</v>
      </c>
      <c r="E5404" s="111" t="s">
        <v>126</v>
      </c>
      <c r="F5404" s="111" t="s">
        <v>172</v>
      </c>
      <c r="G5404" s="111" t="s">
        <v>167</v>
      </c>
      <c r="H5404" s="111" t="s">
        <v>172</v>
      </c>
      <c r="I5404" s="111" t="s">
        <v>167</v>
      </c>
      <c r="J5404" t="str">
        <f t="shared" si="168"/>
        <v>4213SkogMineraljordBarskogImpediment</v>
      </c>
      <c r="K5404" s="111">
        <v>-1.5740166960016819</v>
      </c>
      <c r="L5404" s="111">
        <v>0.85306406685236758</v>
      </c>
      <c r="M5404" s="111">
        <v>6.3979989500968365E-2</v>
      </c>
      <c r="N5404" s="112">
        <f t="shared" si="169"/>
        <v>-0.65697263964834596</v>
      </c>
    </row>
    <row r="5405" spans="1:14" x14ac:dyDescent="0.25">
      <c r="A5405" s="111" t="s">
        <v>735</v>
      </c>
      <c r="B5405" s="111">
        <f>INDEX(kommuner!C:C,MATCH(_xlfn.NUMBERVALUE(A5405),kommuner!B:B,0))</f>
        <v>4213</v>
      </c>
      <c r="C5405" s="111" t="s">
        <v>127</v>
      </c>
      <c r="D5405" s="111" t="s">
        <v>127</v>
      </c>
      <c r="E5405" s="111" t="s">
        <v>126</v>
      </c>
      <c r="F5405" s="111" t="s">
        <v>172</v>
      </c>
      <c r="G5405" s="111" t="s">
        <v>190</v>
      </c>
      <c r="H5405" s="111" t="s">
        <v>172</v>
      </c>
      <c r="I5405" s="111" t="s">
        <v>190</v>
      </c>
      <c r="J5405" t="str">
        <f t="shared" si="168"/>
        <v>4213SkogMineraljordBarskogLav</v>
      </c>
      <c r="K5405" s="111">
        <v>-2.1094741240186856</v>
      </c>
      <c r="L5405" s="111">
        <v>0.85306406685236758</v>
      </c>
      <c r="M5405" s="111">
        <v>6.3979989500968365E-2</v>
      </c>
      <c r="N5405" s="112">
        <f t="shared" si="169"/>
        <v>-1.1924300676653499</v>
      </c>
    </row>
    <row r="5406" spans="1:14" x14ac:dyDescent="0.25">
      <c r="A5406" s="111" t="s">
        <v>735</v>
      </c>
      <c r="B5406" s="111">
        <f>INDEX(kommuner!C:C,MATCH(_xlfn.NUMBERVALUE(A5406),kommuner!B:B,0))</f>
        <v>4213</v>
      </c>
      <c r="C5406" s="111" t="s">
        <v>127</v>
      </c>
      <c r="D5406" s="111" t="s">
        <v>127</v>
      </c>
      <c r="E5406" s="111" t="s">
        <v>126</v>
      </c>
      <c r="F5406" s="111" t="s">
        <v>172</v>
      </c>
      <c r="G5406" s="111" t="s">
        <v>173</v>
      </c>
      <c r="H5406" s="111" t="s">
        <v>172</v>
      </c>
      <c r="I5406" s="111" t="s">
        <v>173</v>
      </c>
      <c r="J5406" t="str">
        <f t="shared" si="168"/>
        <v>4213SkogMineraljordBarskogMiddels</v>
      </c>
      <c r="K5406" s="111">
        <v>-2.8820985952554645</v>
      </c>
      <c r="L5406" s="111">
        <v>0.85306406685236758</v>
      </c>
      <c r="M5406" s="111">
        <v>6.4056614999681585E-2</v>
      </c>
      <c r="N5406" s="112">
        <f t="shared" si="169"/>
        <v>-1.9649779134034155</v>
      </c>
    </row>
    <row r="5407" spans="1:14" x14ac:dyDescent="0.25">
      <c r="A5407" s="111" t="s">
        <v>735</v>
      </c>
      <c r="B5407" s="111">
        <f>INDEX(kommuner!C:C,MATCH(_xlfn.NUMBERVALUE(A5407),kommuner!B:B,0))</f>
        <v>4213</v>
      </c>
      <c r="C5407" s="111" t="s">
        <v>127</v>
      </c>
      <c r="D5407" s="111" t="s">
        <v>127</v>
      </c>
      <c r="E5407" s="111" t="s">
        <v>126</v>
      </c>
      <c r="F5407" s="111" t="s">
        <v>172</v>
      </c>
      <c r="G5407" s="111" t="s">
        <v>186</v>
      </c>
      <c r="H5407" s="111" t="s">
        <v>172</v>
      </c>
      <c r="I5407" s="111" t="s">
        <v>186</v>
      </c>
      <c r="J5407" t="str">
        <f t="shared" si="168"/>
        <v>4213SkogMineraljordBarskogSærs høy</v>
      </c>
      <c r="K5407" s="111">
        <v>0.12072674540874306</v>
      </c>
      <c r="L5407" s="111">
        <v>0.85306406685236758</v>
      </c>
      <c r="M5407" s="111">
        <v>6.4056614999681585E-2</v>
      </c>
      <c r="N5407" s="112">
        <f t="shared" si="169"/>
        <v>1.0378474272607923</v>
      </c>
    </row>
    <row r="5408" spans="1:14" x14ac:dyDescent="0.25">
      <c r="A5408" s="111" t="s">
        <v>735</v>
      </c>
      <c r="B5408" s="111">
        <f>INDEX(kommuner!C:C,MATCH(_xlfn.NUMBERVALUE(A5408),kommuner!B:B,0))</f>
        <v>4213</v>
      </c>
      <c r="C5408" s="111" t="s">
        <v>127</v>
      </c>
      <c r="D5408" s="111" t="s">
        <v>127</v>
      </c>
      <c r="E5408" s="111" t="s">
        <v>126</v>
      </c>
      <c r="F5408" s="111" t="s">
        <v>179</v>
      </c>
      <c r="G5408" s="111" t="s">
        <v>180</v>
      </c>
      <c r="H5408" s="111" t="s">
        <v>179</v>
      </c>
      <c r="I5408" s="111" t="s">
        <v>180</v>
      </c>
      <c r="J5408" t="str">
        <f t="shared" si="168"/>
        <v>4213SkogMineraljordBlandingsskogHøy</v>
      </c>
      <c r="K5408" s="111">
        <v>-8.5703651807373102</v>
      </c>
      <c r="L5408" s="111">
        <v>0.85306406685236758</v>
      </c>
      <c r="M5408" s="111">
        <v>6.3979989500968365E-2</v>
      </c>
      <c r="N5408" s="112">
        <f t="shared" si="169"/>
        <v>-7.6533211243839743</v>
      </c>
    </row>
    <row r="5409" spans="1:14" x14ac:dyDescent="0.25">
      <c r="A5409" s="111" t="s">
        <v>735</v>
      </c>
      <c r="B5409" s="111">
        <f>INDEX(kommuner!C:C,MATCH(_xlfn.NUMBERVALUE(A5409),kommuner!B:B,0))</f>
        <v>4213</v>
      </c>
      <c r="C5409" s="111" t="s">
        <v>127</v>
      </c>
      <c r="D5409" s="111" t="s">
        <v>127</v>
      </c>
      <c r="E5409" s="111" t="s">
        <v>126</v>
      </c>
      <c r="F5409" s="111" t="s">
        <v>179</v>
      </c>
      <c r="G5409" s="111" t="s">
        <v>167</v>
      </c>
      <c r="H5409" s="111" t="s">
        <v>179</v>
      </c>
      <c r="I5409" s="111" t="s">
        <v>167</v>
      </c>
      <c r="J5409" t="str">
        <f t="shared" si="168"/>
        <v>4213SkogMineraljordBlandingsskogImpediment</v>
      </c>
      <c r="K5409" s="111">
        <v>-2.0950685747655116</v>
      </c>
      <c r="L5409" s="111">
        <v>0.85306406685236758</v>
      </c>
      <c r="M5409" s="111">
        <v>6.3979989500968365E-2</v>
      </c>
      <c r="N5409" s="112">
        <f t="shared" si="169"/>
        <v>-1.1780245184121758</v>
      </c>
    </row>
    <row r="5410" spans="1:14" x14ac:dyDescent="0.25">
      <c r="A5410" s="111" t="s">
        <v>735</v>
      </c>
      <c r="B5410" s="111">
        <f>INDEX(kommuner!C:C,MATCH(_xlfn.NUMBERVALUE(A5410),kommuner!B:B,0))</f>
        <v>4213</v>
      </c>
      <c r="C5410" s="111" t="s">
        <v>127</v>
      </c>
      <c r="D5410" s="111" t="s">
        <v>127</v>
      </c>
      <c r="E5410" s="111" t="s">
        <v>126</v>
      </c>
      <c r="F5410" s="111" t="s">
        <v>179</v>
      </c>
      <c r="G5410" s="111" t="s">
        <v>190</v>
      </c>
      <c r="H5410" s="111" t="s">
        <v>179</v>
      </c>
      <c r="I5410" s="111" t="s">
        <v>190</v>
      </c>
      <c r="J5410" t="str">
        <f t="shared" si="168"/>
        <v>4213SkogMineraljordBlandingsskogLav</v>
      </c>
      <c r="K5410" s="111">
        <v>-3.814060654162915</v>
      </c>
      <c r="L5410" s="111">
        <v>0.85306406685236758</v>
      </c>
      <c r="M5410" s="111">
        <v>6.3979989500968365E-2</v>
      </c>
      <c r="N5410" s="112">
        <f t="shared" si="169"/>
        <v>-2.897016597809579</v>
      </c>
    </row>
    <row r="5411" spans="1:14" x14ac:dyDescent="0.25">
      <c r="A5411" s="111" t="s">
        <v>735</v>
      </c>
      <c r="B5411" s="111">
        <f>INDEX(kommuner!C:C,MATCH(_xlfn.NUMBERVALUE(A5411),kommuner!B:B,0))</f>
        <v>4213</v>
      </c>
      <c r="C5411" s="111" t="s">
        <v>127</v>
      </c>
      <c r="D5411" s="111" t="s">
        <v>127</v>
      </c>
      <c r="E5411" s="111" t="s">
        <v>126</v>
      </c>
      <c r="F5411" s="111" t="s">
        <v>179</v>
      </c>
      <c r="G5411" s="111" t="s">
        <v>173</v>
      </c>
      <c r="H5411" s="111" t="s">
        <v>179</v>
      </c>
      <c r="I5411" s="111" t="s">
        <v>173</v>
      </c>
      <c r="J5411" t="str">
        <f t="shared" si="168"/>
        <v>4213SkogMineraljordBlandingsskogMiddels</v>
      </c>
      <c r="K5411" s="111">
        <v>-4.5623521854183373</v>
      </c>
      <c r="L5411" s="111">
        <v>0.85306406685236758</v>
      </c>
      <c r="M5411" s="111">
        <v>6.3979989500968365E-2</v>
      </c>
      <c r="N5411" s="112">
        <f t="shared" si="169"/>
        <v>-3.6453081290650013</v>
      </c>
    </row>
    <row r="5412" spans="1:14" x14ac:dyDescent="0.25">
      <c r="A5412" s="111" t="s">
        <v>735</v>
      </c>
      <c r="B5412" s="111">
        <f>INDEX(kommuner!C:C,MATCH(_xlfn.NUMBERVALUE(A5412),kommuner!B:B,0))</f>
        <v>4213</v>
      </c>
      <c r="C5412" s="111" t="s">
        <v>127</v>
      </c>
      <c r="D5412" s="111" t="s">
        <v>127</v>
      </c>
      <c r="E5412" s="111" t="s">
        <v>126</v>
      </c>
      <c r="F5412" s="111" t="s">
        <v>179</v>
      </c>
      <c r="G5412" s="111" t="s">
        <v>186</v>
      </c>
      <c r="H5412" s="111" t="s">
        <v>179</v>
      </c>
      <c r="I5412" s="111" t="s">
        <v>186</v>
      </c>
      <c r="J5412" t="str">
        <f t="shared" si="168"/>
        <v>4213SkogMineraljordBlandingsskogSærs høy</v>
      </c>
      <c r="K5412" s="111">
        <v>-2.9395925245326562</v>
      </c>
      <c r="L5412" s="111">
        <v>0.85306406685236758</v>
      </c>
      <c r="M5412" s="111">
        <v>6.3979989500968365E-2</v>
      </c>
      <c r="N5412" s="112">
        <f t="shared" si="169"/>
        <v>-2.0225484681793202</v>
      </c>
    </row>
    <row r="5413" spans="1:14" x14ac:dyDescent="0.25">
      <c r="A5413" s="111" t="s">
        <v>735</v>
      </c>
      <c r="B5413" s="111">
        <f>INDEX(kommuner!C:C,MATCH(_xlfn.NUMBERVALUE(A5413),kommuner!B:B,0))</f>
        <v>4213</v>
      </c>
      <c r="C5413" s="111" t="s">
        <v>127</v>
      </c>
      <c r="D5413" s="111" t="s">
        <v>127</v>
      </c>
      <c r="E5413" s="111" t="s">
        <v>126</v>
      </c>
      <c r="F5413" s="111" t="s">
        <v>185</v>
      </c>
      <c r="G5413" s="111" t="s">
        <v>180</v>
      </c>
      <c r="H5413" s="111" t="s">
        <v>185</v>
      </c>
      <c r="I5413" s="111" t="s">
        <v>180</v>
      </c>
      <c r="J5413" t="str">
        <f t="shared" si="168"/>
        <v>4213SkogMineraljordLauvskogHøy</v>
      </c>
      <c r="K5413" s="111">
        <v>-3.6072016095960531</v>
      </c>
      <c r="L5413" s="111">
        <v>0.85306406685236758</v>
      </c>
      <c r="M5413" s="111">
        <v>6.3979989500968365E-2</v>
      </c>
      <c r="N5413" s="112">
        <f t="shared" si="169"/>
        <v>-2.6901575532427171</v>
      </c>
    </row>
    <row r="5414" spans="1:14" x14ac:dyDescent="0.25">
      <c r="A5414" s="111" t="s">
        <v>735</v>
      </c>
      <c r="B5414" s="111">
        <f>INDEX(kommuner!C:C,MATCH(_xlfn.NUMBERVALUE(A5414),kommuner!B:B,0))</f>
        <v>4213</v>
      </c>
      <c r="C5414" s="111" t="s">
        <v>127</v>
      </c>
      <c r="D5414" s="111" t="s">
        <v>127</v>
      </c>
      <c r="E5414" s="111" t="s">
        <v>126</v>
      </c>
      <c r="F5414" s="111" t="s">
        <v>185</v>
      </c>
      <c r="G5414" s="111" t="s">
        <v>167</v>
      </c>
      <c r="H5414" s="111" t="s">
        <v>185</v>
      </c>
      <c r="I5414" s="111" t="s">
        <v>167</v>
      </c>
      <c r="J5414" t="str">
        <f t="shared" si="168"/>
        <v>4213SkogMineraljordLauvskogImpediment</v>
      </c>
      <c r="K5414" s="111">
        <v>-1.1043030228661443</v>
      </c>
      <c r="L5414" s="111">
        <v>0.85306406685236758</v>
      </c>
      <c r="M5414" s="111">
        <v>6.3979989500968365E-2</v>
      </c>
      <c r="N5414" s="112">
        <f t="shared" si="169"/>
        <v>-0.18725896651280841</v>
      </c>
    </row>
    <row r="5415" spans="1:14" x14ac:dyDescent="0.25">
      <c r="A5415" s="111" t="s">
        <v>735</v>
      </c>
      <c r="B5415" s="111">
        <f>INDEX(kommuner!C:C,MATCH(_xlfn.NUMBERVALUE(A5415),kommuner!B:B,0))</f>
        <v>4213</v>
      </c>
      <c r="C5415" s="111" t="s">
        <v>127</v>
      </c>
      <c r="D5415" s="111" t="s">
        <v>127</v>
      </c>
      <c r="E5415" s="111" t="s">
        <v>126</v>
      </c>
      <c r="F5415" s="111" t="s">
        <v>185</v>
      </c>
      <c r="G5415" s="111" t="s">
        <v>190</v>
      </c>
      <c r="H5415" s="111" t="s">
        <v>185</v>
      </c>
      <c r="I5415" s="111" t="s">
        <v>190</v>
      </c>
      <c r="J5415" t="str">
        <f t="shared" si="168"/>
        <v>4213SkogMineraljordLauvskogLav</v>
      </c>
      <c r="K5415" s="111">
        <v>-8.9748170935426599E-2</v>
      </c>
      <c r="L5415" s="111">
        <v>0.85306406685236758</v>
      </c>
      <c r="M5415" s="111">
        <v>6.3979989500968365E-2</v>
      </c>
      <c r="N5415" s="112">
        <f t="shared" si="169"/>
        <v>0.82729588541790933</v>
      </c>
    </row>
    <row r="5416" spans="1:14" x14ac:dyDescent="0.25">
      <c r="A5416" s="111" t="s">
        <v>735</v>
      </c>
      <c r="B5416" s="111">
        <f>INDEX(kommuner!C:C,MATCH(_xlfn.NUMBERVALUE(A5416),kommuner!B:B,0))</f>
        <v>4213</v>
      </c>
      <c r="C5416" s="111" t="s">
        <v>127</v>
      </c>
      <c r="D5416" s="111" t="s">
        <v>127</v>
      </c>
      <c r="E5416" s="111" t="s">
        <v>126</v>
      </c>
      <c r="F5416" s="111" t="s">
        <v>185</v>
      </c>
      <c r="G5416" s="111" t="s">
        <v>173</v>
      </c>
      <c r="H5416" s="111" t="s">
        <v>185</v>
      </c>
      <c r="I5416" s="111" t="s">
        <v>173</v>
      </c>
      <c r="J5416" t="str">
        <f t="shared" si="168"/>
        <v>4213SkogMineraljordLauvskogMiddels</v>
      </c>
      <c r="K5416" s="111">
        <v>-2.4151390344437029</v>
      </c>
      <c r="L5416" s="111">
        <v>0.85306406685236758</v>
      </c>
      <c r="M5416" s="111">
        <v>6.3979989500968365E-2</v>
      </c>
      <c r="N5416" s="112">
        <f t="shared" si="169"/>
        <v>-1.4980949780903672</v>
      </c>
    </row>
    <row r="5417" spans="1:14" x14ac:dyDescent="0.25">
      <c r="A5417" s="111" t="s">
        <v>735</v>
      </c>
      <c r="B5417" s="111">
        <f>INDEX(kommuner!C:C,MATCH(_xlfn.NUMBERVALUE(A5417),kommuner!B:B,0))</f>
        <v>4213</v>
      </c>
      <c r="C5417" s="111" t="s">
        <v>127</v>
      </c>
      <c r="D5417" s="111" t="s">
        <v>127</v>
      </c>
      <c r="E5417" s="111" t="s">
        <v>126</v>
      </c>
      <c r="F5417" s="111" t="s">
        <v>185</v>
      </c>
      <c r="G5417" s="111" t="s">
        <v>186</v>
      </c>
      <c r="H5417" s="111" t="s">
        <v>185</v>
      </c>
      <c r="I5417" s="111" t="s">
        <v>186</v>
      </c>
      <c r="J5417" t="str">
        <f t="shared" si="168"/>
        <v>4213SkogMineraljordLauvskogSærs høy</v>
      </c>
      <c r="K5417" s="111">
        <v>-3.6560473259425113</v>
      </c>
      <c r="L5417" s="111">
        <v>0.85306406685236758</v>
      </c>
      <c r="M5417" s="111">
        <v>6.3979989500968365E-2</v>
      </c>
      <c r="N5417" s="112">
        <f t="shared" si="169"/>
        <v>-2.7390032695891753</v>
      </c>
    </row>
    <row r="5418" spans="1:14" x14ac:dyDescent="0.25">
      <c r="A5418" s="111" t="s">
        <v>735</v>
      </c>
      <c r="B5418" s="111">
        <f>INDEX(kommuner!C:C,MATCH(_xlfn.NUMBERVALUE(A5418),kommuner!B:B,0))</f>
        <v>4213</v>
      </c>
      <c r="C5418" s="111" t="s">
        <v>127</v>
      </c>
      <c r="D5418" s="111" t="s">
        <v>127</v>
      </c>
      <c r="E5418" s="111" t="s">
        <v>123</v>
      </c>
      <c r="F5418" s="111" t="s">
        <v>172</v>
      </c>
      <c r="G5418" s="111" t="s">
        <v>180</v>
      </c>
      <c r="H5418" s="111" t="s">
        <v>172</v>
      </c>
      <c r="I5418" s="111" t="s">
        <v>180</v>
      </c>
      <c r="J5418" t="str">
        <f t="shared" si="168"/>
        <v>4213SkogOrganisk jordBarskogHøy</v>
      </c>
      <c r="K5418" s="111">
        <v>-2.5184559031994138</v>
      </c>
      <c r="L5418" s="111">
        <v>0.92784825435236762</v>
      </c>
      <c r="M5418" s="111">
        <v>0.46518126042825314</v>
      </c>
      <c r="N5418" s="112">
        <f t="shared" si="169"/>
        <v>-1.1254263884187932</v>
      </c>
    </row>
    <row r="5419" spans="1:14" x14ac:dyDescent="0.25">
      <c r="A5419" s="111" t="s">
        <v>735</v>
      </c>
      <c r="B5419" s="111">
        <f>INDEX(kommuner!C:C,MATCH(_xlfn.NUMBERVALUE(A5419),kommuner!B:B,0))</f>
        <v>4213</v>
      </c>
      <c r="C5419" s="111" t="s">
        <v>127</v>
      </c>
      <c r="D5419" s="111" t="s">
        <v>127</v>
      </c>
      <c r="E5419" s="111" t="s">
        <v>123</v>
      </c>
      <c r="F5419" s="111" t="s">
        <v>172</v>
      </c>
      <c r="G5419" s="111" t="s">
        <v>167</v>
      </c>
      <c r="H5419" s="111" t="s">
        <v>172</v>
      </c>
      <c r="I5419" s="111" t="s">
        <v>167</v>
      </c>
      <c r="J5419" t="str">
        <f t="shared" si="168"/>
        <v>4213SkogOrganisk jordBarskogImpediment</v>
      </c>
      <c r="K5419" s="111">
        <v>-0.13011741963904588</v>
      </c>
      <c r="L5419" s="111">
        <v>0.92784825435236762</v>
      </c>
      <c r="M5419" s="111">
        <v>0.46510463492953991</v>
      </c>
      <c r="N5419" s="112">
        <f t="shared" si="169"/>
        <v>1.2628354696428616</v>
      </c>
    </row>
    <row r="5420" spans="1:14" x14ac:dyDescent="0.25">
      <c r="A5420" s="111" t="s">
        <v>735</v>
      </c>
      <c r="B5420" s="111">
        <f>INDEX(kommuner!C:C,MATCH(_xlfn.NUMBERVALUE(A5420),kommuner!B:B,0))</f>
        <v>4213</v>
      </c>
      <c r="C5420" s="111" t="s">
        <v>127</v>
      </c>
      <c r="D5420" s="111" t="s">
        <v>127</v>
      </c>
      <c r="E5420" s="111" t="s">
        <v>123</v>
      </c>
      <c r="F5420" s="111" t="s">
        <v>172</v>
      </c>
      <c r="G5420" s="111" t="s">
        <v>190</v>
      </c>
      <c r="H5420" s="111" t="s">
        <v>172</v>
      </c>
      <c r="I5420" s="111" t="s">
        <v>190</v>
      </c>
      <c r="J5420" t="str">
        <f t="shared" si="168"/>
        <v>4213SkogOrganisk jordBarskogLav</v>
      </c>
      <c r="K5420" s="111">
        <v>-0.50666953101693391</v>
      </c>
      <c r="L5420" s="111">
        <v>0.92784825435236762</v>
      </c>
      <c r="M5420" s="111">
        <v>0.46510463492953991</v>
      </c>
      <c r="N5420" s="112">
        <f t="shared" si="169"/>
        <v>0.88628335826497362</v>
      </c>
    </row>
    <row r="5421" spans="1:14" x14ac:dyDescent="0.25">
      <c r="A5421" s="111" t="s">
        <v>735</v>
      </c>
      <c r="B5421" s="111">
        <f>INDEX(kommuner!C:C,MATCH(_xlfn.NUMBERVALUE(A5421),kommuner!B:B,0))</f>
        <v>4213</v>
      </c>
      <c r="C5421" s="111" t="s">
        <v>127</v>
      </c>
      <c r="D5421" s="111" t="s">
        <v>127</v>
      </c>
      <c r="E5421" s="111" t="s">
        <v>123</v>
      </c>
      <c r="F5421" s="111" t="s">
        <v>172</v>
      </c>
      <c r="G5421" s="111" t="s">
        <v>173</v>
      </c>
      <c r="H5421" s="111" t="s">
        <v>172</v>
      </c>
      <c r="I5421" s="111" t="s">
        <v>173</v>
      </c>
      <c r="J5421" t="str">
        <f t="shared" si="168"/>
        <v>4213SkogOrganisk jordBarskogMiddels</v>
      </c>
      <c r="K5421" s="111">
        <v>-1.5571490961494638</v>
      </c>
      <c r="L5421" s="111">
        <v>0.92784825435236762</v>
      </c>
      <c r="M5421" s="111">
        <v>0.46518126042825314</v>
      </c>
      <c r="N5421" s="112">
        <f t="shared" si="169"/>
        <v>-0.16411958136884308</v>
      </c>
    </row>
    <row r="5422" spans="1:14" x14ac:dyDescent="0.25">
      <c r="A5422" s="111" t="s">
        <v>735</v>
      </c>
      <c r="B5422" s="111">
        <f>INDEX(kommuner!C:C,MATCH(_xlfn.NUMBERVALUE(A5422),kommuner!B:B,0))</f>
        <v>4213</v>
      </c>
      <c r="C5422" s="111" t="s">
        <v>127</v>
      </c>
      <c r="D5422" s="111" t="s">
        <v>127</v>
      </c>
      <c r="E5422" s="111" t="s">
        <v>123</v>
      </c>
      <c r="F5422" s="111" t="s">
        <v>172</v>
      </c>
      <c r="G5422" s="111" t="s">
        <v>186</v>
      </c>
      <c r="H5422" s="111" t="s">
        <v>172</v>
      </c>
      <c r="I5422" s="111" t="s">
        <v>186</v>
      </c>
      <c r="J5422" t="str">
        <f t="shared" si="168"/>
        <v>4213SkogOrganisk jordBarskogSærs høy</v>
      </c>
      <c r="K5422" s="111">
        <v>2.5548655235722699</v>
      </c>
      <c r="L5422" s="111">
        <v>0.92784825435236762</v>
      </c>
      <c r="M5422" s="111">
        <v>0.46518126042825314</v>
      </c>
      <c r="N5422" s="112">
        <f t="shared" si="169"/>
        <v>3.9478950383528906</v>
      </c>
    </row>
    <row r="5423" spans="1:14" x14ac:dyDescent="0.25">
      <c r="A5423" s="111" t="s">
        <v>735</v>
      </c>
      <c r="B5423" s="111">
        <f>INDEX(kommuner!C:C,MATCH(_xlfn.NUMBERVALUE(A5423),kommuner!B:B,0))</f>
        <v>4213</v>
      </c>
      <c r="C5423" s="111" t="s">
        <v>127</v>
      </c>
      <c r="D5423" s="111" t="s">
        <v>127</v>
      </c>
      <c r="E5423" s="111" t="s">
        <v>123</v>
      </c>
      <c r="F5423" s="111" t="s">
        <v>179</v>
      </c>
      <c r="G5423" s="111" t="s">
        <v>180</v>
      </c>
      <c r="H5423" s="111" t="s">
        <v>179</v>
      </c>
      <c r="I5423" s="111" t="s">
        <v>180</v>
      </c>
      <c r="J5423" t="str">
        <f t="shared" si="168"/>
        <v>4213SkogOrganisk jordBlandingsskogHøy</v>
      </c>
      <c r="K5423" s="111">
        <v>-5.5554344456832343</v>
      </c>
      <c r="L5423" s="111">
        <v>0.92784825435236762</v>
      </c>
      <c r="M5423" s="111">
        <v>0.46510463492953991</v>
      </c>
      <c r="N5423" s="112">
        <f t="shared" si="169"/>
        <v>-4.1624815564013264</v>
      </c>
    </row>
    <row r="5424" spans="1:14" x14ac:dyDescent="0.25">
      <c r="A5424" s="111" t="s">
        <v>735</v>
      </c>
      <c r="B5424" s="111">
        <f>INDEX(kommuner!C:C,MATCH(_xlfn.NUMBERVALUE(A5424),kommuner!B:B,0))</f>
        <v>4213</v>
      </c>
      <c r="C5424" s="111" t="s">
        <v>127</v>
      </c>
      <c r="D5424" s="111" t="s">
        <v>127</v>
      </c>
      <c r="E5424" s="111" t="s">
        <v>123</v>
      </c>
      <c r="F5424" s="111" t="s">
        <v>179</v>
      </c>
      <c r="G5424" s="111" t="s">
        <v>167</v>
      </c>
      <c r="H5424" s="111" t="s">
        <v>179</v>
      </c>
      <c r="I5424" s="111" t="s">
        <v>167</v>
      </c>
      <c r="J5424" t="str">
        <f t="shared" si="168"/>
        <v>4213SkogOrganisk jordBlandingsskogImpediment</v>
      </c>
      <c r="K5424" s="111">
        <v>-0.28586344175800005</v>
      </c>
      <c r="L5424" s="111">
        <v>0.92784825435236762</v>
      </c>
      <c r="M5424" s="111">
        <v>0.46510463492953991</v>
      </c>
      <c r="N5424" s="112">
        <f t="shared" si="169"/>
        <v>1.1070894475239075</v>
      </c>
    </row>
    <row r="5425" spans="1:14" x14ac:dyDescent="0.25">
      <c r="A5425" s="111" t="s">
        <v>735</v>
      </c>
      <c r="B5425" s="111">
        <f>INDEX(kommuner!C:C,MATCH(_xlfn.NUMBERVALUE(A5425),kommuner!B:B,0))</f>
        <v>4213</v>
      </c>
      <c r="C5425" s="111" t="s">
        <v>127</v>
      </c>
      <c r="D5425" s="111" t="s">
        <v>127</v>
      </c>
      <c r="E5425" s="111" t="s">
        <v>123</v>
      </c>
      <c r="F5425" s="111" t="s">
        <v>179</v>
      </c>
      <c r="G5425" s="111" t="s">
        <v>190</v>
      </c>
      <c r="H5425" s="111" t="s">
        <v>179</v>
      </c>
      <c r="I5425" s="111" t="s">
        <v>190</v>
      </c>
      <c r="J5425" t="str">
        <f t="shared" si="168"/>
        <v>4213SkogOrganisk jordBlandingsskogLav</v>
      </c>
      <c r="K5425" s="111">
        <v>-1.2347339377887629</v>
      </c>
      <c r="L5425" s="111">
        <v>0.92784825435236762</v>
      </c>
      <c r="M5425" s="111">
        <v>0.46510463492953991</v>
      </c>
      <c r="N5425" s="112">
        <f t="shared" si="169"/>
        <v>0.15821895149314458</v>
      </c>
    </row>
    <row r="5426" spans="1:14" x14ac:dyDescent="0.25">
      <c r="A5426" s="111" t="s">
        <v>735</v>
      </c>
      <c r="B5426" s="111">
        <f>INDEX(kommuner!C:C,MATCH(_xlfn.NUMBERVALUE(A5426),kommuner!B:B,0))</f>
        <v>4213</v>
      </c>
      <c r="C5426" s="111" t="s">
        <v>127</v>
      </c>
      <c r="D5426" s="111" t="s">
        <v>127</v>
      </c>
      <c r="E5426" s="111" t="s">
        <v>123</v>
      </c>
      <c r="F5426" s="111" t="s">
        <v>179</v>
      </c>
      <c r="G5426" s="111" t="s">
        <v>173</v>
      </c>
      <c r="H5426" s="111" t="s">
        <v>179</v>
      </c>
      <c r="I5426" s="111" t="s">
        <v>173</v>
      </c>
      <c r="J5426" t="str">
        <f t="shared" si="168"/>
        <v>4213SkogOrganisk jordBlandingsskogMiddels</v>
      </c>
      <c r="K5426" s="111">
        <v>-2.4239591752717748</v>
      </c>
      <c r="L5426" s="111">
        <v>0.92784825435236762</v>
      </c>
      <c r="M5426" s="111">
        <v>0.46510463492953991</v>
      </c>
      <c r="N5426" s="112">
        <f t="shared" si="169"/>
        <v>-1.0310062859898674</v>
      </c>
    </row>
    <row r="5427" spans="1:14" x14ac:dyDescent="0.25">
      <c r="A5427" s="111" t="s">
        <v>735</v>
      </c>
      <c r="B5427" s="111">
        <f>INDEX(kommuner!C:C,MATCH(_xlfn.NUMBERVALUE(A5427),kommuner!B:B,0))</f>
        <v>4213</v>
      </c>
      <c r="C5427" s="111" t="s">
        <v>127</v>
      </c>
      <c r="D5427" s="111" t="s">
        <v>127</v>
      </c>
      <c r="E5427" s="111" t="s">
        <v>123</v>
      </c>
      <c r="F5427" s="111" t="s">
        <v>179</v>
      </c>
      <c r="G5427" s="111" t="s">
        <v>186</v>
      </c>
      <c r="H5427" s="111" t="s">
        <v>179</v>
      </c>
      <c r="I5427" s="111" t="s">
        <v>186</v>
      </c>
      <c r="J5427" t="str">
        <f t="shared" si="168"/>
        <v>4213SkogOrganisk jordBlandingsskogSærs høy</v>
      </c>
      <c r="K5427" s="111">
        <v>-1.5726115302258048</v>
      </c>
      <c r="L5427" s="111">
        <v>0.92784825435236762</v>
      </c>
      <c r="M5427" s="111">
        <v>0.46510463492953991</v>
      </c>
      <c r="N5427" s="112">
        <f t="shared" si="169"/>
        <v>-0.17965864094389727</v>
      </c>
    </row>
    <row r="5428" spans="1:14" x14ac:dyDescent="0.25">
      <c r="A5428" s="111" t="s">
        <v>735</v>
      </c>
      <c r="B5428" s="111">
        <f>INDEX(kommuner!C:C,MATCH(_xlfn.NUMBERVALUE(A5428),kommuner!B:B,0))</f>
        <v>4213</v>
      </c>
      <c r="C5428" s="111" t="s">
        <v>127</v>
      </c>
      <c r="D5428" s="111" t="s">
        <v>127</v>
      </c>
      <c r="E5428" s="111" t="s">
        <v>123</v>
      </c>
      <c r="F5428" s="111" t="s">
        <v>185</v>
      </c>
      <c r="G5428" s="111" t="s">
        <v>180</v>
      </c>
      <c r="H5428" s="111" t="s">
        <v>185</v>
      </c>
      <c r="I5428" s="111" t="s">
        <v>180</v>
      </c>
      <c r="J5428" t="str">
        <f t="shared" si="168"/>
        <v>4213SkogOrganisk jordLauvskogHøy</v>
      </c>
      <c r="K5428" s="111">
        <v>-1.9913688882377358</v>
      </c>
      <c r="L5428" s="111">
        <v>0.92784825435236762</v>
      </c>
      <c r="M5428" s="111">
        <v>0.46510463492953991</v>
      </c>
      <c r="N5428" s="112">
        <f t="shared" si="169"/>
        <v>-0.59841599895582831</v>
      </c>
    </row>
    <row r="5429" spans="1:14" x14ac:dyDescent="0.25">
      <c r="A5429" s="111" t="s">
        <v>735</v>
      </c>
      <c r="B5429" s="111">
        <f>INDEX(kommuner!C:C,MATCH(_xlfn.NUMBERVALUE(A5429),kommuner!B:B,0))</f>
        <v>4213</v>
      </c>
      <c r="C5429" s="111" t="s">
        <v>127</v>
      </c>
      <c r="D5429" s="111" t="s">
        <v>127</v>
      </c>
      <c r="E5429" s="111" t="s">
        <v>123</v>
      </c>
      <c r="F5429" s="111" t="s">
        <v>185</v>
      </c>
      <c r="G5429" s="111" t="s">
        <v>167</v>
      </c>
      <c r="H5429" s="111" t="s">
        <v>185</v>
      </c>
      <c r="I5429" s="111" t="s">
        <v>167</v>
      </c>
      <c r="J5429" t="str">
        <f t="shared" si="168"/>
        <v>4213SkogOrganisk jordLauvskogImpediment</v>
      </c>
      <c r="K5429" s="111">
        <v>0.35000626494250675</v>
      </c>
      <c r="L5429" s="111">
        <v>0.92784825435236762</v>
      </c>
      <c r="M5429" s="111">
        <v>0.46510463492953991</v>
      </c>
      <c r="N5429" s="112">
        <f t="shared" si="169"/>
        <v>1.7429591542244141</v>
      </c>
    </row>
    <row r="5430" spans="1:14" x14ac:dyDescent="0.25">
      <c r="A5430" s="111" t="s">
        <v>735</v>
      </c>
      <c r="B5430" s="111">
        <f>INDEX(kommuner!C:C,MATCH(_xlfn.NUMBERVALUE(A5430),kommuner!B:B,0))</f>
        <v>4213</v>
      </c>
      <c r="C5430" s="111" t="s">
        <v>127</v>
      </c>
      <c r="D5430" s="111" t="s">
        <v>127</v>
      </c>
      <c r="E5430" s="111" t="s">
        <v>123</v>
      </c>
      <c r="F5430" s="111" t="s">
        <v>185</v>
      </c>
      <c r="G5430" s="111" t="s">
        <v>190</v>
      </c>
      <c r="H5430" s="111" t="s">
        <v>185</v>
      </c>
      <c r="I5430" s="111" t="s">
        <v>190</v>
      </c>
      <c r="J5430" t="str">
        <f t="shared" si="168"/>
        <v>4213SkogOrganisk jordLauvskogLav</v>
      </c>
      <c r="K5430" s="111">
        <v>1.1144075558526714</v>
      </c>
      <c r="L5430" s="111">
        <v>0.92784825435236762</v>
      </c>
      <c r="M5430" s="111">
        <v>0.46510463492953991</v>
      </c>
      <c r="N5430" s="112">
        <f t="shared" si="169"/>
        <v>2.5073604451345788</v>
      </c>
    </row>
    <row r="5431" spans="1:14" x14ac:dyDescent="0.25">
      <c r="A5431" s="111" t="s">
        <v>735</v>
      </c>
      <c r="B5431" s="111">
        <f>INDEX(kommuner!C:C,MATCH(_xlfn.NUMBERVALUE(A5431),kommuner!B:B,0))</f>
        <v>4213</v>
      </c>
      <c r="C5431" s="111" t="s">
        <v>127</v>
      </c>
      <c r="D5431" s="111" t="s">
        <v>127</v>
      </c>
      <c r="E5431" s="111" t="s">
        <v>123</v>
      </c>
      <c r="F5431" s="111" t="s">
        <v>185</v>
      </c>
      <c r="G5431" s="111" t="s">
        <v>173</v>
      </c>
      <c r="H5431" s="111" t="s">
        <v>185</v>
      </c>
      <c r="I5431" s="111" t="s">
        <v>173</v>
      </c>
      <c r="J5431" t="str">
        <f t="shared" si="168"/>
        <v>4213SkogOrganisk jordLauvskogMiddels</v>
      </c>
      <c r="K5431" s="111">
        <v>-0.62664468270982987</v>
      </c>
      <c r="L5431" s="111">
        <v>0.92784825435236762</v>
      </c>
      <c r="M5431" s="111">
        <v>0.46510463492953991</v>
      </c>
      <c r="N5431" s="112">
        <f t="shared" si="169"/>
        <v>0.76630820657207765</v>
      </c>
    </row>
    <row r="5432" spans="1:14" x14ac:dyDescent="0.25">
      <c r="A5432" s="111" t="s">
        <v>735</v>
      </c>
      <c r="B5432" s="111">
        <f>INDEX(kommuner!C:C,MATCH(_xlfn.NUMBERVALUE(A5432),kommuner!B:B,0))</f>
        <v>4213</v>
      </c>
      <c r="C5432" s="111" t="s">
        <v>127</v>
      </c>
      <c r="D5432" s="111" t="s">
        <v>127</v>
      </c>
      <c r="E5432" s="111" t="s">
        <v>123</v>
      </c>
      <c r="F5432" s="111" t="s">
        <v>185</v>
      </c>
      <c r="G5432" s="111" t="s">
        <v>186</v>
      </c>
      <c r="H5432" s="111" t="s">
        <v>185</v>
      </c>
      <c r="I5432" s="111" t="s">
        <v>186</v>
      </c>
      <c r="J5432" t="str">
        <f t="shared" si="168"/>
        <v>4213SkogOrganisk jordLauvskogSærs høy</v>
      </c>
      <c r="K5432" s="111">
        <v>-1.8997279926091779</v>
      </c>
      <c r="L5432" s="111">
        <v>0.92784825435236762</v>
      </c>
      <c r="M5432" s="111">
        <v>0.46510463492953991</v>
      </c>
      <c r="N5432" s="112">
        <f t="shared" si="169"/>
        <v>-0.50677510332727038</v>
      </c>
    </row>
    <row r="5433" spans="1:14" x14ac:dyDescent="0.25">
      <c r="A5433" s="111" t="s">
        <v>735</v>
      </c>
      <c r="B5433" s="111">
        <f>INDEX(kommuner!C:C,MATCH(_xlfn.NUMBERVALUE(A5433),kommuner!B:B,0))</f>
        <v>4213</v>
      </c>
      <c r="C5433" s="111" t="s">
        <v>83</v>
      </c>
      <c r="D5433" s="111" t="s">
        <v>83</v>
      </c>
      <c r="E5433" s="111" t="s">
        <v>126</v>
      </c>
      <c r="F5433" s="111" t="s">
        <v>139</v>
      </c>
      <c r="G5433" s="111" t="s">
        <v>139</v>
      </c>
      <c r="H5433" s="111" t="s">
        <v>139</v>
      </c>
      <c r="I5433" s="111" t="s">
        <v>139</v>
      </c>
      <c r="J5433" t="str">
        <f t="shared" si="168"/>
        <v>4213Utbygd arealMineraljord</v>
      </c>
      <c r="K5433" s="111">
        <v>0.42279414509845159</v>
      </c>
      <c r="L5433" s="111">
        <v>0</v>
      </c>
      <c r="M5433" s="111">
        <v>1.303047089454229E-2</v>
      </c>
      <c r="N5433" s="112">
        <f t="shared" si="169"/>
        <v>0.43582461599299388</v>
      </c>
    </row>
    <row r="5434" spans="1:14" x14ac:dyDescent="0.25">
      <c r="A5434" s="111" t="s">
        <v>735</v>
      </c>
      <c r="B5434" s="111">
        <f>INDEX(kommuner!C:C,MATCH(_xlfn.NUMBERVALUE(A5434),kommuner!B:B,0))</f>
        <v>4213</v>
      </c>
      <c r="C5434" s="111" t="s">
        <v>83</v>
      </c>
      <c r="D5434" s="111" t="s">
        <v>83</v>
      </c>
      <c r="E5434" s="111" t="s">
        <v>123</v>
      </c>
      <c r="F5434" s="111" t="s">
        <v>139</v>
      </c>
      <c r="G5434" s="111" t="s">
        <v>139</v>
      </c>
      <c r="H5434" s="111" t="s">
        <v>139</v>
      </c>
      <c r="I5434" s="111" t="s">
        <v>139</v>
      </c>
      <c r="J5434" t="str">
        <f t="shared" si="168"/>
        <v>4213Utbygd arealOrganisk jord</v>
      </c>
      <c r="K5434" s="111">
        <v>29.011421395201612</v>
      </c>
      <c r="L5434" s="111">
        <v>0</v>
      </c>
      <c r="M5434" s="111">
        <v>1.303047089454229E-2</v>
      </c>
      <c r="N5434" s="112">
        <f t="shared" si="169"/>
        <v>29.024451866096154</v>
      </c>
    </row>
    <row r="5435" spans="1:14" x14ac:dyDescent="0.25">
      <c r="A5435" s="111" t="s">
        <v>735</v>
      </c>
      <c r="B5435" s="111">
        <f>INDEX(kommuner!C:C,MATCH(_xlfn.NUMBERVALUE(A5435),kommuner!B:B,0))</f>
        <v>4213</v>
      </c>
      <c r="C5435" s="111" t="s">
        <v>181</v>
      </c>
      <c r="D5435" s="111" t="s">
        <v>181</v>
      </c>
      <c r="E5435" s="111" t="s">
        <v>123</v>
      </c>
      <c r="F5435" s="111" t="s">
        <v>139</v>
      </c>
      <c r="G5435" s="111" t="s">
        <v>139</v>
      </c>
      <c r="H5435" s="111" t="s">
        <v>139</v>
      </c>
      <c r="I5435" s="111" t="s">
        <v>139</v>
      </c>
      <c r="J5435" t="str">
        <f t="shared" si="168"/>
        <v>4213Vann og myrOrganisk jord</v>
      </c>
      <c r="K5435" s="111">
        <v>-0.31088998224577308</v>
      </c>
      <c r="L5435" s="111">
        <v>0</v>
      </c>
      <c r="M5435" s="111">
        <v>0</v>
      </c>
      <c r="N5435" s="112">
        <f t="shared" si="169"/>
        <v>-0.31088998224577308</v>
      </c>
    </row>
    <row r="5436" spans="1:14" x14ac:dyDescent="0.25">
      <c r="A5436" s="111" t="s">
        <v>736</v>
      </c>
      <c r="B5436" s="111">
        <f>INDEX(kommuner!C:C,MATCH(_xlfn.NUMBERVALUE(A5436),kommuner!B:B,0))</f>
        <v>4214</v>
      </c>
      <c r="C5436" s="111" t="s">
        <v>82</v>
      </c>
      <c r="D5436" s="111" t="s">
        <v>82</v>
      </c>
      <c r="E5436" s="111" t="s">
        <v>126</v>
      </c>
      <c r="F5436" s="111" t="s">
        <v>139</v>
      </c>
      <c r="G5436" s="111" t="s">
        <v>139</v>
      </c>
      <c r="H5436" s="111" t="s">
        <v>139</v>
      </c>
      <c r="I5436" s="111" t="s">
        <v>139</v>
      </c>
      <c r="J5436" t="str">
        <f t="shared" si="168"/>
        <v>4214Annen utmarkMineraljord</v>
      </c>
      <c r="K5436" s="111">
        <v>-0.16852781479621071</v>
      </c>
      <c r="L5436" s="111">
        <v>0</v>
      </c>
      <c r="M5436" s="111">
        <v>0</v>
      </c>
      <c r="N5436" s="112">
        <f t="shared" si="169"/>
        <v>-0.16852781479621071</v>
      </c>
    </row>
    <row r="5437" spans="1:14" x14ac:dyDescent="0.25">
      <c r="A5437" s="111" t="s">
        <v>736</v>
      </c>
      <c r="B5437" s="111">
        <f>INDEX(kommuner!C:C,MATCH(_xlfn.NUMBERVALUE(A5437),kommuner!B:B,0))</f>
        <v>4214</v>
      </c>
      <c r="C5437" s="111" t="s">
        <v>121</v>
      </c>
      <c r="D5437" s="111" t="s">
        <v>121</v>
      </c>
      <c r="E5437" s="111" t="s">
        <v>126</v>
      </c>
      <c r="F5437" s="111" t="s">
        <v>139</v>
      </c>
      <c r="G5437" s="111" t="s">
        <v>139</v>
      </c>
      <c r="H5437" s="111" t="s">
        <v>139</v>
      </c>
      <c r="I5437" s="111" t="s">
        <v>139</v>
      </c>
      <c r="J5437" t="str">
        <f t="shared" si="168"/>
        <v>4214BeiteMineraljord</v>
      </c>
      <c r="K5437" s="111">
        <v>-0.43305842942580308</v>
      </c>
      <c r="L5437" s="111">
        <v>0</v>
      </c>
      <c r="M5437" s="111">
        <v>1.2448711246839999E-7</v>
      </c>
      <c r="N5437" s="112">
        <f t="shared" si="169"/>
        <v>-0.43305830493869063</v>
      </c>
    </row>
    <row r="5438" spans="1:14" x14ac:dyDescent="0.25">
      <c r="A5438" s="111" t="s">
        <v>736</v>
      </c>
      <c r="B5438" s="111">
        <f>INDEX(kommuner!C:C,MATCH(_xlfn.NUMBERVALUE(A5438),kommuner!B:B,0))</f>
        <v>4214</v>
      </c>
      <c r="C5438" s="111" t="s">
        <v>121</v>
      </c>
      <c r="D5438" s="111" t="s">
        <v>121</v>
      </c>
      <c r="E5438" s="111" t="s">
        <v>123</v>
      </c>
      <c r="F5438" s="111" t="s">
        <v>139</v>
      </c>
      <c r="G5438" s="111" t="s">
        <v>139</v>
      </c>
      <c r="H5438" s="111" t="s">
        <v>139</v>
      </c>
      <c r="I5438" s="111" t="s">
        <v>139</v>
      </c>
      <c r="J5438" t="str">
        <f t="shared" si="168"/>
        <v>4214BeiteOrganisk jord</v>
      </c>
      <c r="K5438" s="111">
        <v>12.077525935985037</v>
      </c>
      <c r="L5438" s="111">
        <v>1.6412500000000001</v>
      </c>
      <c r="M5438" s="111">
        <v>0</v>
      </c>
      <c r="N5438" s="112">
        <f t="shared" si="169"/>
        <v>13.718775935985036</v>
      </c>
    </row>
    <row r="5439" spans="1:14" x14ac:dyDescent="0.25">
      <c r="A5439" s="111" t="s">
        <v>736</v>
      </c>
      <c r="B5439" s="111">
        <f>INDEX(kommuner!C:C,MATCH(_xlfn.NUMBERVALUE(A5439),kommuner!B:B,0))</f>
        <v>4214</v>
      </c>
      <c r="C5439" s="111" t="s">
        <v>84</v>
      </c>
      <c r="D5439" s="111" t="s">
        <v>84</v>
      </c>
      <c r="E5439" s="111" t="s">
        <v>126</v>
      </c>
      <c r="F5439" s="111" t="s">
        <v>139</v>
      </c>
      <c r="G5439" s="111" t="s">
        <v>139</v>
      </c>
      <c r="H5439" s="111" t="s">
        <v>139</v>
      </c>
      <c r="I5439" s="111" t="s">
        <v>139</v>
      </c>
      <c r="J5439" t="str">
        <f t="shared" si="168"/>
        <v>4214Dyrket markMineraljord</v>
      </c>
      <c r="K5439" s="111">
        <v>-0.25068318004845869</v>
      </c>
      <c r="L5439" s="111">
        <v>0</v>
      </c>
      <c r="M5439" s="111">
        <v>0</v>
      </c>
      <c r="N5439" s="112">
        <f t="shared" si="169"/>
        <v>-0.25068318004845869</v>
      </c>
    </row>
    <row r="5440" spans="1:14" x14ac:dyDescent="0.25">
      <c r="A5440" s="111" t="s">
        <v>736</v>
      </c>
      <c r="B5440" s="111">
        <f>INDEX(kommuner!C:C,MATCH(_xlfn.NUMBERVALUE(A5440),kommuner!B:B,0))</f>
        <v>4214</v>
      </c>
      <c r="C5440" s="111" t="s">
        <v>84</v>
      </c>
      <c r="D5440" s="111" t="s">
        <v>84</v>
      </c>
      <c r="E5440" s="111" t="s">
        <v>123</v>
      </c>
      <c r="F5440" s="111" t="s">
        <v>139</v>
      </c>
      <c r="G5440" s="111" t="s">
        <v>139</v>
      </c>
      <c r="H5440" s="111" t="s">
        <v>139</v>
      </c>
      <c r="I5440" s="111" t="s">
        <v>139</v>
      </c>
      <c r="J5440" t="str">
        <f t="shared" si="168"/>
        <v>4214Dyrket markOrganisk jord</v>
      </c>
      <c r="K5440" s="111">
        <v>28.726149366675592</v>
      </c>
      <c r="L5440" s="111">
        <v>1.45625</v>
      </c>
      <c r="M5440" s="111">
        <v>0</v>
      </c>
      <c r="N5440" s="112">
        <f t="shared" si="169"/>
        <v>30.182399366675593</v>
      </c>
    </row>
    <row r="5441" spans="1:14" x14ac:dyDescent="0.25">
      <c r="A5441" s="111" t="s">
        <v>736</v>
      </c>
      <c r="B5441" s="111">
        <f>INDEX(kommuner!C:C,MATCH(_xlfn.NUMBERVALUE(A5441),kommuner!B:B,0))</f>
        <v>4214</v>
      </c>
      <c r="C5441" s="111" t="s">
        <v>127</v>
      </c>
      <c r="D5441" s="111" t="s">
        <v>127</v>
      </c>
      <c r="E5441" s="111" t="s">
        <v>126</v>
      </c>
      <c r="F5441" s="111" t="s">
        <v>172</v>
      </c>
      <c r="G5441" s="111" t="s">
        <v>180</v>
      </c>
      <c r="H5441" s="111" t="s">
        <v>172</v>
      </c>
      <c r="I5441" s="111" t="s">
        <v>180</v>
      </c>
      <c r="J5441" t="str">
        <f t="shared" si="168"/>
        <v>4214SkogMineraljordBarskogHøy</v>
      </c>
      <c r="K5441" s="111">
        <v>-4.2610596243420318</v>
      </c>
      <c r="L5441" s="111">
        <v>0.85306406685236758</v>
      </c>
      <c r="M5441" s="111">
        <v>6.4056614999681585E-2</v>
      </c>
      <c r="N5441" s="112">
        <f t="shared" si="169"/>
        <v>-3.3439389424899826</v>
      </c>
    </row>
    <row r="5442" spans="1:14" x14ac:dyDescent="0.25">
      <c r="A5442" s="111" t="s">
        <v>736</v>
      </c>
      <c r="B5442" s="111">
        <f>INDEX(kommuner!C:C,MATCH(_xlfn.NUMBERVALUE(A5442),kommuner!B:B,0))</f>
        <v>4214</v>
      </c>
      <c r="C5442" s="111" t="s">
        <v>127</v>
      </c>
      <c r="D5442" s="111" t="s">
        <v>127</v>
      </c>
      <c r="E5442" s="111" t="s">
        <v>126</v>
      </c>
      <c r="F5442" s="111" t="s">
        <v>172</v>
      </c>
      <c r="G5442" s="111" t="s">
        <v>167</v>
      </c>
      <c r="H5442" s="111" t="s">
        <v>172</v>
      </c>
      <c r="I5442" s="111" t="s">
        <v>167</v>
      </c>
      <c r="J5442" t="str">
        <f t="shared" si="168"/>
        <v>4214SkogMineraljordBarskogImpediment</v>
      </c>
      <c r="K5442" s="111">
        <v>-1.5740166960016819</v>
      </c>
      <c r="L5442" s="111">
        <v>0.85306406685236758</v>
      </c>
      <c r="M5442" s="111">
        <v>6.3979989500968365E-2</v>
      </c>
      <c r="N5442" s="112">
        <f t="shared" si="169"/>
        <v>-0.65697263964834596</v>
      </c>
    </row>
    <row r="5443" spans="1:14" x14ac:dyDescent="0.25">
      <c r="A5443" s="111" t="s">
        <v>736</v>
      </c>
      <c r="B5443" s="111">
        <f>INDEX(kommuner!C:C,MATCH(_xlfn.NUMBERVALUE(A5443),kommuner!B:B,0))</f>
        <v>4214</v>
      </c>
      <c r="C5443" s="111" t="s">
        <v>127</v>
      </c>
      <c r="D5443" s="111" t="s">
        <v>127</v>
      </c>
      <c r="E5443" s="111" t="s">
        <v>126</v>
      </c>
      <c r="F5443" s="111" t="s">
        <v>172</v>
      </c>
      <c r="G5443" s="111" t="s">
        <v>190</v>
      </c>
      <c r="H5443" s="111" t="s">
        <v>172</v>
      </c>
      <c r="I5443" s="111" t="s">
        <v>190</v>
      </c>
      <c r="J5443" t="str">
        <f t="shared" ref="J5443:J5506" si="170">B5443&amp;C5443&amp;E5443&amp;IF(C5443="Skog",F5443&amp;G5443,"")</f>
        <v>4214SkogMineraljordBarskogLav</v>
      </c>
      <c r="K5443" s="111">
        <v>-2.1094741240186856</v>
      </c>
      <c r="L5443" s="111">
        <v>0.85306406685236758</v>
      </c>
      <c r="M5443" s="111">
        <v>6.3979989500968365E-2</v>
      </c>
      <c r="N5443" s="112">
        <f t="shared" ref="N5443:N5506" si="171">SUM(K5443:M5443)</f>
        <v>-1.1924300676653499</v>
      </c>
    </row>
    <row r="5444" spans="1:14" x14ac:dyDescent="0.25">
      <c r="A5444" s="111" t="s">
        <v>736</v>
      </c>
      <c r="B5444" s="111">
        <f>INDEX(kommuner!C:C,MATCH(_xlfn.NUMBERVALUE(A5444),kommuner!B:B,0))</f>
        <v>4214</v>
      </c>
      <c r="C5444" s="111" t="s">
        <v>127</v>
      </c>
      <c r="D5444" s="111" t="s">
        <v>127</v>
      </c>
      <c r="E5444" s="111" t="s">
        <v>126</v>
      </c>
      <c r="F5444" s="111" t="s">
        <v>172</v>
      </c>
      <c r="G5444" s="111" t="s">
        <v>173</v>
      </c>
      <c r="H5444" s="111" t="s">
        <v>172</v>
      </c>
      <c r="I5444" s="111" t="s">
        <v>173</v>
      </c>
      <c r="J5444" t="str">
        <f t="shared" si="170"/>
        <v>4214SkogMineraljordBarskogMiddels</v>
      </c>
      <c r="K5444" s="111">
        <v>-2.8820985952554645</v>
      </c>
      <c r="L5444" s="111">
        <v>0.85306406685236758</v>
      </c>
      <c r="M5444" s="111">
        <v>6.4056614999681585E-2</v>
      </c>
      <c r="N5444" s="112">
        <f t="shared" si="171"/>
        <v>-1.9649779134034155</v>
      </c>
    </row>
    <row r="5445" spans="1:14" x14ac:dyDescent="0.25">
      <c r="A5445" s="111" t="s">
        <v>736</v>
      </c>
      <c r="B5445" s="111">
        <f>INDEX(kommuner!C:C,MATCH(_xlfn.NUMBERVALUE(A5445),kommuner!B:B,0))</f>
        <v>4214</v>
      </c>
      <c r="C5445" s="111" t="s">
        <v>127</v>
      </c>
      <c r="D5445" s="111" t="s">
        <v>127</v>
      </c>
      <c r="E5445" s="111" t="s">
        <v>126</v>
      </c>
      <c r="F5445" s="111" t="s">
        <v>172</v>
      </c>
      <c r="G5445" s="111" t="s">
        <v>186</v>
      </c>
      <c r="H5445" s="111" t="s">
        <v>172</v>
      </c>
      <c r="I5445" s="111" t="s">
        <v>186</v>
      </c>
      <c r="J5445" t="str">
        <f t="shared" si="170"/>
        <v>4214SkogMineraljordBarskogSærs høy</v>
      </c>
      <c r="K5445" s="111">
        <v>0.12072674540874306</v>
      </c>
      <c r="L5445" s="111">
        <v>0.85306406685236758</v>
      </c>
      <c r="M5445" s="111">
        <v>6.4056614999681585E-2</v>
      </c>
      <c r="N5445" s="112">
        <f t="shared" si="171"/>
        <v>1.0378474272607923</v>
      </c>
    </row>
    <row r="5446" spans="1:14" x14ac:dyDescent="0.25">
      <c r="A5446" s="111" t="s">
        <v>736</v>
      </c>
      <c r="B5446" s="111">
        <f>INDEX(kommuner!C:C,MATCH(_xlfn.NUMBERVALUE(A5446),kommuner!B:B,0))</f>
        <v>4214</v>
      </c>
      <c r="C5446" s="111" t="s">
        <v>127</v>
      </c>
      <c r="D5446" s="111" t="s">
        <v>127</v>
      </c>
      <c r="E5446" s="111" t="s">
        <v>126</v>
      </c>
      <c r="F5446" s="111" t="s">
        <v>179</v>
      </c>
      <c r="G5446" s="111" t="s">
        <v>180</v>
      </c>
      <c r="H5446" s="111" t="s">
        <v>179</v>
      </c>
      <c r="I5446" s="111" t="s">
        <v>180</v>
      </c>
      <c r="J5446" t="str">
        <f t="shared" si="170"/>
        <v>4214SkogMineraljordBlandingsskogHøy</v>
      </c>
      <c r="K5446" s="111">
        <v>-8.5703651807373102</v>
      </c>
      <c r="L5446" s="111">
        <v>0.85306406685236758</v>
      </c>
      <c r="M5446" s="111">
        <v>6.3979989500968365E-2</v>
      </c>
      <c r="N5446" s="112">
        <f t="shared" si="171"/>
        <v>-7.6533211243839743</v>
      </c>
    </row>
    <row r="5447" spans="1:14" x14ac:dyDescent="0.25">
      <c r="A5447" s="111" t="s">
        <v>736</v>
      </c>
      <c r="B5447" s="111">
        <f>INDEX(kommuner!C:C,MATCH(_xlfn.NUMBERVALUE(A5447),kommuner!B:B,0))</f>
        <v>4214</v>
      </c>
      <c r="C5447" s="111" t="s">
        <v>127</v>
      </c>
      <c r="D5447" s="111" t="s">
        <v>127</v>
      </c>
      <c r="E5447" s="111" t="s">
        <v>126</v>
      </c>
      <c r="F5447" s="111" t="s">
        <v>179</v>
      </c>
      <c r="G5447" s="111" t="s">
        <v>167</v>
      </c>
      <c r="H5447" s="111" t="s">
        <v>179</v>
      </c>
      <c r="I5447" s="111" t="s">
        <v>167</v>
      </c>
      <c r="J5447" t="str">
        <f t="shared" si="170"/>
        <v>4214SkogMineraljordBlandingsskogImpediment</v>
      </c>
      <c r="K5447" s="111">
        <v>-2.0950685747655116</v>
      </c>
      <c r="L5447" s="111">
        <v>0.85306406685236758</v>
      </c>
      <c r="M5447" s="111">
        <v>6.3979989500968365E-2</v>
      </c>
      <c r="N5447" s="112">
        <f t="shared" si="171"/>
        <v>-1.1780245184121758</v>
      </c>
    </row>
    <row r="5448" spans="1:14" x14ac:dyDescent="0.25">
      <c r="A5448" s="111" t="s">
        <v>736</v>
      </c>
      <c r="B5448" s="111">
        <f>INDEX(kommuner!C:C,MATCH(_xlfn.NUMBERVALUE(A5448),kommuner!B:B,0))</f>
        <v>4214</v>
      </c>
      <c r="C5448" s="111" t="s">
        <v>127</v>
      </c>
      <c r="D5448" s="111" t="s">
        <v>127</v>
      </c>
      <c r="E5448" s="111" t="s">
        <v>126</v>
      </c>
      <c r="F5448" s="111" t="s">
        <v>179</v>
      </c>
      <c r="G5448" s="111" t="s">
        <v>190</v>
      </c>
      <c r="H5448" s="111" t="s">
        <v>179</v>
      </c>
      <c r="I5448" s="111" t="s">
        <v>190</v>
      </c>
      <c r="J5448" t="str">
        <f t="shared" si="170"/>
        <v>4214SkogMineraljordBlandingsskogLav</v>
      </c>
      <c r="K5448" s="111">
        <v>-3.814060654162915</v>
      </c>
      <c r="L5448" s="111">
        <v>0.85306406685236758</v>
      </c>
      <c r="M5448" s="111">
        <v>6.3979989500968365E-2</v>
      </c>
      <c r="N5448" s="112">
        <f t="shared" si="171"/>
        <v>-2.897016597809579</v>
      </c>
    </row>
    <row r="5449" spans="1:14" x14ac:dyDescent="0.25">
      <c r="A5449" s="111" t="s">
        <v>736</v>
      </c>
      <c r="B5449" s="111">
        <f>INDEX(kommuner!C:C,MATCH(_xlfn.NUMBERVALUE(A5449),kommuner!B:B,0))</f>
        <v>4214</v>
      </c>
      <c r="C5449" s="111" t="s">
        <v>127</v>
      </c>
      <c r="D5449" s="111" t="s">
        <v>127</v>
      </c>
      <c r="E5449" s="111" t="s">
        <v>126</v>
      </c>
      <c r="F5449" s="111" t="s">
        <v>179</v>
      </c>
      <c r="G5449" s="111" t="s">
        <v>173</v>
      </c>
      <c r="H5449" s="111" t="s">
        <v>179</v>
      </c>
      <c r="I5449" s="111" t="s">
        <v>173</v>
      </c>
      <c r="J5449" t="str">
        <f t="shared" si="170"/>
        <v>4214SkogMineraljordBlandingsskogMiddels</v>
      </c>
      <c r="K5449" s="111">
        <v>-4.5623521854183373</v>
      </c>
      <c r="L5449" s="111">
        <v>0.85306406685236758</v>
      </c>
      <c r="M5449" s="111">
        <v>6.3979989500968365E-2</v>
      </c>
      <c r="N5449" s="112">
        <f t="shared" si="171"/>
        <v>-3.6453081290650013</v>
      </c>
    </row>
    <row r="5450" spans="1:14" x14ac:dyDescent="0.25">
      <c r="A5450" s="111" t="s">
        <v>736</v>
      </c>
      <c r="B5450" s="111">
        <f>INDEX(kommuner!C:C,MATCH(_xlfn.NUMBERVALUE(A5450),kommuner!B:B,0))</f>
        <v>4214</v>
      </c>
      <c r="C5450" s="111" t="s">
        <v>127</v>
      </c>
      <c r="D5450" s="111" t="s">
        <v>127</v>
      </c>
      <c r="E5450" s="111" t="s">
        <v>126</v>
      </c>
      <c r="F5450" s="111" t="s">
        <v>179</v>
      </c>
      <c r="G5450" s="111" t="s">
        <v>186</v>
      </c>
      <c r="H5450" s="111" t="s">
        <v>179</v>
      </c>
      <c r="I5450" s="111" t="s">
        <v>186</v>
      </c>
      <c r="J5450" t="str">
        <f t="shared" si="170"/>
        <v>4214SkogMineraljordBlandingsskogSærs høy</v>
      </c>
      <c r="K5450" s="111">
        <v>-2.9395925245326562</v>
      </c>
      <c r="L5450" s="111">
        <v>0.85306406685236758</v>
      </c>
      <c r="M5450" s="111">
        <v>6.3979989500968365E-2</v>
      </c>
      <c r="N5450" s="112">
        <f t="shared" si="171"/>
        <v>-2.0225484681793202</v>
      </c>
    </row>
    <row r="5451" spans="1:14" x14ac:dyDescent="0.25">
      <c r="A5451" s="111" t="s">
        <v>736</v>
      </c>
      <c r="B5451" s="111">
        <f>INDEX(kommuner!C:C,MATCH(_xlfn.NUMBERVALUE(A5451),kommuner!B:B,0))</f>
        <v>4214</v>
      </c>
      <c r="C5451" s="111" t="s">
        <v>127</v>
      </c>
      <c r="D5451" s="111" t="s">
        <v>127</v>
      </c>
      <c r="E5451" s="111" t="s">
        <v>126</v>
      </c>
      <c r="F5451" s="111" t="s">
        <v>185</v>
      </c>
      <c r="G5451" s="111" t="s">
        <v>180</v>
      </c>
      <c r="H5451" s="111" t="s">
        <v>185</v>
      </c>
      <c r="I5451" s="111" t="s">
        <v>180</v>
      </c>
      <c r="J5451" t="str">
        <f t="shared" si="170"/>
        <v>4214SkogMineraljordLauvskogHøy</v>
      </c>
      <c r="K5451" s="111">
        <v>-3.6072016095960531</v>
      </c>
      <c r="L5451" s="111">
        <v>0.85306406685236758</v>
      </c>
      <c r="M5451" s="111">
        <v>6.3979989500968365E-2</v>
      </c>
      <c r="N5451" s="112">
        <f t="shared" si="171"/>
        <v>-2.6901575532427171</v>
      </c>
    </row>
    <row r="5452" spans="1:14" x14ac:dyDescent="0.25">
      <c r="A5452" s="111" t="s">
        <v>736</v>
      </c>
      <c r="B5452" s="111">
        <f>INDEX(kommuner!C:C,MATCH(_xlfn.NUMBERVALUE(A5452),kommuner!B:B,0))</f>
        <v>4214</v>
      </c>
      <c r="C5452" s="111" t="s">
        <v>127</v>
      </c>
      <c r="D5452" s="111" t="s">
        <v>127</v>
      </c>
      <c r="E5452" s="111" t="s">
        <v>126</v>
      </c>
      <c r="F5452" s="111" t="s">
        <v>185</v>
      </c>
      <c r="G5452" s="111" t="s">
        <v>167</v>
      </c>
      <c r="H5452" s="111" t="s">
        <v>185</v>
      </c>
      <c r="I5452" s="111" t="s">
        <v>167</v>
      </c>
      <c r="J5452" t="str">
        <f t="shared" si="170"/>
        <v>4214SkogMineraljordLauvskogImpediment</v>
      </c>
      <c r="K5452" s="111">
        <v>-1.1043030228661443</v>
      </c>
      <c r="L5452" s="111">
        <v>0.85306406685236758</v>
      </c>
      <c r="M5452" s="111">
        <v>6.3979989500968365E-2</v>
      </c>
      <c r="N5452" s="112">
        <f t="shared" si="171"/>
        <v>-0.18725896651280841</v>
      </c>
    </row>
    <row r="5453" spans="1:14" x14ac:dyDescent="0.25">
      <c r="A5453" s="111" t="s">
        <v>736</v>
      </c>
      <c r="B5453" s="111">
        <f>INDEX(kommuner!C:C,MATCH(_xlfn.NUMBERVALUE(A5453),kommuner!B:B,0))</f>
        <v>4214</v>
      </c>
      <c r="C5453" s="111" t="s">
        <v>127</v>
      </c>
      <c r="D5453" s="111" t="s">
        <v>127</v>
      </c>
      <c r="E5453" s="111" t="s">
        <v>126</v>
      </c>
      <c r="F5453" s="111" t="s">
        <v>185</v>
      </c>
      <c r="G5453" s="111" t="s">
        <v>190</v>
      </c>
      <c r="H5453" s="111" t="s">
        <v>185</v>
      </c>
      <c r="I5453" s="111" t="s">
        <v>190</v>
      </c>
      <c r="J5453" t="str">
        <f t="shared" si="170"/>
        <v>4214SkogMineraljordLauvskogLav</v>
      </c>
      <c r="K5453" s="111">
        <v>-8.9748170935426599E-2</v>
      </c>
      <c r="L5453" s="111">
        <v>0.85306406685236758</v>
      </c>
      <c r="M5453" s="111">
        <v>6.3979989500968365E-2</v>
      </c>
      <c r="N5453" s="112">
        <f t="shared" si="171"/>
        <v>0.82729588541790933</v>
      </c>
    </row>
    <row r="5454" spans="1:14" x14ac:dyDescent="0.25">
      <c r="A5454" s="111" t="s">
        <v>736</v>
      </c>
      <c r="B5454" s="111">
        <f>INDEX(kommuner!C:C,MATCH(_xlfn.NUMBERVALUE(A5454),kommuner!B:B,0))</f>
        <v>4214</v>
      </c>
      <c r="C5454" s="111" t="s">
        <v>127</v>
      </c>
      <c r="D5454" s="111" t="s">
        <v>127</v>
      </c>
      <c r="E5454" s="111" t="s">
        <v>126</v>
      </c>
      <c r="F5454" s="111" t="s">
        <v>185</v>
      </c>
      <c r="G5454" s="111" t="s">
        <v>173</v>
      </c>
      <c r="H5454" s="111" t="s">
        <v>185</v>
      </c>
      <c r="I5454" s="111" t="s">
        <v>173</v>
      </c>
      <c r="J5454" t="str">
        <f t="shared" si="170"/>
        <v>4214SkogMineraljordLauvskogMiddels</v>
      </c>
      <c r="K5454" s="111">
        <v>-2.4151390344437029</v>
      </c>
      <c r="L5454" s="111">
        <v>0.85306406685236758</v>
      </c>
      <c r="M5454" s="111">
        <v>6.3979989500968365E-2</v>
      </c>
      <c r="N5454" s="112">
        <f t="shared" si="171"/>
        <v>-1.4980949780903672</v>
      </c>
    </row>
    <row r="5455" spans="1:14" x14ac:dyDescent="0.25">
      <c r="A5455" s="111" t="s">
        <v>736</v>
      </c>
      <c r="B5455" s="111">
        <f>INDEX(kommuner!C:C,MATCH(_xlfn.NUMBERVALUE(A5455),kommuner!B:B,0))</f>
        <v>4214</v>
      </c>
      <c r="C5455" s="111" t="s">
        <v>127</v>
      </c>
      <c r="D5455" s="111" t="s">
        <v>127</v>
      </c>
      <c r="E5455" s="111" t="s">
        <v>126</v>
      </c>
      <c r="F5455" s="111" t="s">
        <v>185</v>
      </c>
      <c r="G5455" s="111" t="s">
        <v>186</v>
      </c>
      <c r="H5455" s="111" t="s">
        <v>185</v>
      </c>
      <c r="I5455" s="111" t="s">
        <v>186</v>
      </c>
      <c r="J5455" t="str">
        <f t="shared" si="170"/>
        <v>4214SkogMineraljordLauvskogSærs høy</v>
      </c>
      <c r="K5455" s="111">
        <v>-3.6560473259425113</v>
      </c>
      <c r="L5455" s="111">
        <v>0.85306406685236758</v>
      </c>
      <c r="M5455" s="111">
        <v>6.3979989500968365E-2</v>
      </c>
      <c r="N5455" s="112">
        <f t="shared" si="171"/>
        <v>-2.7390032695891753</v>
      </c>
    </row>
    <row r="5456" spans="1:14" x14ac:dyDescent="0.25">
      <c r="A5456" s="111" t="s">
        <v>736</v>
      </c>
      <c r="B5456" s="111">
        <f>INDEX(kommuner!C:C,MATCH(_xlfn.NUMBERVALUE(A5456),kommuner!B:B,0))</f>
        <v>4214</v>
      </c>
      <c r="C5456" s="111" t="s">
        <v>127</v>
      </c>
      <c r="D5456" s="111" t="s">
        <v>127</v>
      </c>
      <c r="E5456" s="111" t="s">
        <v>123</v>
      </c>
      <c r="F5456" s="111" t="s">
        <v>172</v>
      </c>
      <c r="G5456" s="111" t="s">
        <v>180</v>
      </c>
      <c r="H5456" s="111" t="s">
        <v>172</v>
      </c>
      <c r="I5456" s="111" t="s">
        <v>180</v>
      </c>
      <c r="J5456" t="str">
        <f t="shared" si="170"/>
        <v>4214SkogOrganisk jordBarskogHøy</v>
      </c>
      <c r="K5456" s="111">
        <v>-2.5184559031994138</v>
      </c>
      <c r="L5456" s="111">
        <v>0.92784825435236762</v>
      </c>
      <c r="M5456" s="111">
        <v>0.46518126042825314</v>
      </c>
      <c r="N5456" s="112">
        <f t="shared" si="171"/>
        <v>-1.1254263884187932</v>
      </c>
    </row>
    <row r="5457" spans="1:14" x14ac:dyDescent="0.25">
      <c r="A5457" s="111" t="s">
        <v>736</v>
      </c>
      <c r="B5457" s="111">
        <f>INDEX(kommuner!C:C,MATCH(_xlfn.NUMBERVALUE(A5457),kommuner!B:B,0))</f>
        <v>4214</v>
      </c>
      <c r="C5457" s="111" t="s">
        <v>127</v>
      </c>
      <c r="D5457" s="111" t="s">
        <v>127</v>
      </c>
      <c r="E5457" s="111" t="s">
        <v>123</v>
      </c>
      <c r="F5457" s="111" t="s">
        <v>172</v>
      </c>
      <c r="G5457" s="111" t="s">
        <v>167</v>
      </c>
      <c r="H5457" s="111" t="s">
        <v>172</v>
      </c>
      <c r="I5457" s="111" t="s">
        <v>167</v>
      </c>
      <c r="J5457" t="str">
        <f t="shared" si="170"/>
        <v>4214SkogOrganisk jordBarskogImpediment</v>
      </c>
      <c r="K5457" s="111">
        <v>-0.13011741963904588</v>
      </c>
      <c r="L5457" s="111">
        <v>0.92784825435236762</v>
      </c>
      <c r="M5457" s="111">
        <v>0.46510463492953991</v>
      </c>
      <c r="N5457" s="112">
        <f t="shared" si="171"/>
        <v>1.2628354696428616</v>
      </c>
    </row>
    <row r="5458" spans="1:14" x14ac:dyDescent="0.25">
      <c r="A5458" s="111" t="s">
        <v>736</v>
      </c>
      <c r="B5458" s="111">
        <f>INDEX(kommuner!C:C,MATCH(_xlfn.NUMBERVALUE(A5458),kommuner!B:B,0))</f>
        <v>4214</v>
      </c>
      <c r="C5458" s="111" t="s">
        <v>127</v>
      </c>
      <c r="D5458" s="111" t="s">
        <v>127</v>
      </c>
      <c r="E5458" s="111" t="s">
        <v>123</v>
      </c>
      <c r="F5458" s="111" t="s">
        <v>172</v>
      </c>
      <c r="G5458" s="111" t="s">
        <v>190</v>
      </c>
      <c r="H5458" s="111" t="s">
        <v>172</v>
      </c>
      <c r="I5458" s="111" t="s">
        <v>190</v>
      </c>
      <c r="J5458" t="str">
        <f t="shared" si="170"/>
        <v>4214SkogOrganisk jordBarskogLav</v>
      </c>
      <c r="K5458" s="111">
        <v>-0.50666953101693391</v>
      </c>
      <c r="L5458" s="111">
        <v>0.92784825435236762</v>
      </c>
      <c r="M5458" s="111">
        <v>0.46510463492953991</v>
      </c>
      <c r="N5458" s="112">
        <f t="shared" si="171"/>
        <v>0.88628335826497362</v>
      </c>
    </row>
    <row r="5459" spans="1:14" x14ac:dyDescent="0.25">
      <c r="A5459" s="111" t="s">
        <v>736</v>
      </c>
      <c r="B5459" s="111">
        <f>INDEX(kommuner!C:C,MATCH(_xlfn.NUMBERVALUE(A5459),kommuner!B:B,0))</f>
        <v>4214</v>
      </c>
      <c r="C5459" s="111" t="s">
        <v>127</v>
      </c>
      <c r="D5459" s="111" t="s">
        <v>127</v>
      </c>
      <c r="E5459" s="111" t="s">
        <v>123</v>
      </c>
      <c r="F5459" s="111" t="s">
        <v>172</v>
      </c>
      <c r="G5459" s="111" t="s">
        <v>173</v>
      </c>
      <c r="H5459" s="111" t="s">
        <v>172</v>
      </c>
      <c r="I5459" s="111" t="s">
        <v>173</v>
      </c>
      <c r="J5459" t="str">
        <f t="shared" si="170"/>
        <v>4214SkogOrganisk jordBarskogMiddels</v>
      </c>
      <c r="K5459" s="111">
        <v>-1.5571490961494638</v>
      </c>
      <c r="L5459" s="111">
        <v>0.92784825435236762</v>
      </c>
      <c r="M5459" s="111">
        <v>0.46518126042825314</v>
      </c>
      <c r="N5459" s="112">
        <f t="shared" si="171"/>
        <v>-0.16411958136884308</v>
      </c>
    </row>
    <row r="5460" spans="1:14" x14ac:dyDescent="0.25">
      <c r="A5460" s="111" t="s">
        <v>736</v>
      </c>
      <c r="B5460" s="111">
        <f>INDEX(kommuner!C:C,MATCH(_xlfn.NUMBERVALUE(A5460),kommuner!B:B,0))</f>
        <v>4214</v>
      </c>
      <c r="C5460" s="111" t="s">
        <v>127</v>
      </c>
      <c r="D5460" s="111" t="s">
        <v>127</v>
      </c>
      <c r="E5460" s="111" t="s">
        <v>123</v>
      </c>
      <c r="F5460" s="111" t="s">
        <v>172</v>
      </c>
      <c r="G5460" s="111" t="s">
        <v>186</v>
      </c>
      <c r="H5460" s="111" t="s">
        <v>172</v>
      </c>
      <c r="I5460" s="111" t="s">
        <v>186</v>
      </c>
      <c r="J5460" t="str">
        <f t="shared" si="170"/>
        <v>4214SkogOrganisk jordBarskogSærs høy</v>
      </c>
      <c r="K5460" s="111">
        <v>2.5548655235722699</v>
      </c>
      <c r="L5460" s="111">
        <v>0.92784825435236762</v>
      </c>
      <c r="M5460" s="111">
        <v>0.46518126042825314</v>
      </c>
      <c r="N5460" s="112">
        <f t="shared" si="171"/>
        <v>3.9478950383528906</v>
      </c>
    </row>
    <row r="5461" spans="1:14" x14ac:dyDescent="0.25">
      <c r="A5461" s="111" t="s">
        <v>736</v>
      </c>
      <c r="B5461" s="111">
        <f>INDEX(kommuner!C:C,MATCH(_xlfn.NUMBERVALUE(A5461),kommuner!B:B,0))</f>
        <v>4214</v>
      </c>
      <c r="C5461" s="111" t="s">
        <v>127</v>
      </c>
      <c r="D5461" s="111" t="s">
        <v>127</v>
      </c>
      <c r="E5461" s="111" t="s">
        <v>123</v>
      </c>
      <c r="F5461" s="111" t="s">
        <v>179</v>
      </c>
      <c r="G5461" s="111" t="s">
        <v>180</v>
      </c>
      <c r="H5461" s="111" t="s">
        <v>179</v>
      </c>
      <c r="I5461" s="111" t="s">
        <v>180</v>
      </c>
      <c r="J5461" t="str">
        <f t="shared" si="170"/>
        <v>4214SkogOrganisk jordBlandingsskogHøy</v>
      </c>
      <c r="K5461" s="111">
        <v>-5.5554344456832343</v>
      </c>
      <c r="L5461" s="111">
        <v>0.92784825435236762</v>
      </c>
      <c r="M5461" s="111">
        <v>0.46510463492953991</v>
      </c>
      <c r="N5461" s="112">
        <f t="shared" si="171"/>
        <v>-4.1624815564013264</v>
      </c>
    </row>
    <row r="5462" spans="1:14" x14ac:dyDescent="0.25">
      <c r="A5462" s="111" t="s">
        <v>736</v>
      </c>
      <c r="B5462" s="111">
        <f>INDEX(kommuner!C:C,MATCH(_xlfn.NUMBERVALUE(A5462),kommuner!B:B,0))</f>
        <v>4214</v>
      </c>
      <c r="C5462" s="111" t="s">
        <v>127</v>
      </c>
      <c r="D5462" s="111" t="s">
        <v>127</v>
      </c>
      <c r="E5462" s="111" t="s">
        <v>123</v>
      </c>
      <c r="F5462" s="111" t="s">
        <v>179</v>
      </c>
      <c r="G5462" s="111" t="s">
        <v>167</v>
      </c>
      <c r="H5462" s="111" t="s">
        <v>179</v>
      </c>
      <c r="I5462" s="111" t="s">
        <v>167</v>
      </c>
      <c r="J5462" t="str">
        <f t="shared" si="170"/>
        <v>4214SkogOrganisk jordBlandingsskogImpediment</v>
      </c>
      <c r="K5462" s="111">
        <v>-0.28586344175800005</v>
      </c>
      <c r="L5462" s="111">
        <v>0.92784825435236762</v>
      </c>
      <c r="M5462" s="111">
        <v>0.46510463492953991</v>
      </c>
      <c r="N5462" s="112">
        <f t="shared" si="171"/>
        <v>1.1070894475239075</v>
      </c>
    </row>
    <row r="5463" spans="1:14" x14ac:dyDescent="0.25">
      <c r="A5463" s="111" t="s">
        <v>736</v>
      </c>
      <c r="B5463" s="111">
        <f>INDEX(kommuner!C:C,MATCH(_xlfn.NUMBERVALUE(A5463),kommuner!B:B,0))</f>
        <v>4214</v>
      </c>
      <c r="C5463" s="111" t="s">
        <v>127</v>
      </c>
      <c r="D5463" s="111" t="s">
        <v>127</v>
      </c>
      <c r="E5463" s="111" t="s">
        <v>123</v>
      </c>
      <c r="F5463" s="111" t="s">
        <v>179</v>
      </c>
      <c r="G5463" s="111" t="s">
        <v>190</v>
      </c>
      <c r="H5463" s="111" t="s">
        <v>179</v>
      </c>
      <c r="I5463" s="111" t="s">
        <v>190</v>
      </c>
      <c r="J5463" t="str">
        <f t="shared" si="170"/>
        <v>4214SkogOrganisk jordBlandingsskogLav</v>
      </c>
      <c r="K5463" s="111">
        <v>-1.2347339377887629</v>
      </c>
      <c r="L5463" s="111">
        <v>0.92784825435236762</v>
      </c>
      <c r="M5463" s="111">
        <v>0.46510463492953991</v>
      </c>
      <c r="N5463" s="112">
        <f t="shared" si="171"/>
        <v>0.15821895149314458</v>
      </c>
    </row>
    <row r="5464" spans="1:14" x14ac:dyDescent="0.25">
      <c r="A5464" s="111" t="s">
        <v>736</v>
      </c>
      <c r="B5464" s="111">
        <f>INDEX(kommuner!C:C,MATCH(_xlfn.NUMBERVALUE(A5464),kommuner!B:B,0))</f>
        <v>4214</v>
      </c>
      <c r="C5464" s="111" t="s">
        <v>127</v>
      </c>
      <c r="D5464" s="111" t="s">
        <v>127</v>
      </c>
      <c r="E5464" s="111" t="s">
        <v>123</v>
      </c>
      <c r="F5464" s="111" t="s">
        <v>179</v>
      </c>
      <c r="G5464" s="111" t="s">
        <v>173</v>
      </c>
      <c r="H5464" s="111" t="s">
        <v>179</v>
      </c>
      <c r="I5464" s="111" t="s">
        <v>173</v>
      </c>
      <c r="J5464" t="str">
        <f t="shared" si="170"/>
        <v>4214SkogOrganisk jordBlandingsskogMiddels</v>
      </c>
      <c r="K5464" s="111">
        <v>-2.4239591752717748</v>
      </c>
      <c r="L5464" s="111">
        <v>0.92784825435236762</v>
      </c>
      <c r="M5464" s="111">
        <v>0.46510463492953991</v>
      </c>
      <c r="N5464" s="112">
        <f t="shared" si="171"/>
        <v>-1.0310062859898674</v>
      </c>
    </row>
    <row r="5465" spans="1:14" x14ac:dyDescent="0.25">
      <c r="A5465" s="111" t="s">
        <v>736</v>
      </c>
      <c r="B5465" s="111">
        <f>INDEX(kommuner!C:C,MATCH(_xlfn.NUMBERVALUE(A5465),kommuner!B:B,0))</f>
        <v>4214</v>
      </c>
      <c r="C5465" s="111" t="s">
        <v>127</v>
      </c>
      <c r="D5465" s="111" t="s">
        <v>127</v>
      </c>
      <c r="E5465" s="111" t="s">
        <v>123</v>
      </c>
      <c r="F5465" s="111" t="s">
        <v>179</v>
      </c>
      <c r="G5465" s="111" t="s">
        <v>186</v>
      </c>
      <c r="H5465" s="111" t="s">
        <v>179</v>
      </c>
      <c r="I5465" s="111" t="s">
        <v>186</v>
      </c>
      <c r="J5465" t="str">
        <f t="shared" si="170"/>
        <v>4214SkogOrganisk jordBlandingsskogSærs høy</v>
      </c>
      <c r="K5465" s="111">
        <v>-1.5726115302258048</v>
      </c>
      <c r="L5465" s="111">
        <v>0.92784825435236762</v>
      </c>
      <c r="M5465" s="111">
        <v>0.46510463492953991</v>
      </c>
      <c r="N5465" s="112">
        <f t="shared" si="171"/>
        <v>-0.17965864094389727</v>
      </c>
    </row>
    <row r="5466" spans="1:14" x14ac:dyDescent="0.25">
      <c r="A5466" s="111" t="s">
        <v>736</v>
      </c>
      <c r="B5466" s="111">
        <f>INDEX(kommuner!C:C,MATCH(_xlfn.NUMBERVALUE(A5466),kommuner!B:B,0))</f>
        <v>4214</v>
      </c>
      <c r="C5466" s="111" t="s">
        <v>127</v>
      </c>
      <c r="D5466" s="111" t="s">
        <v>127</v>
      </c>
      <c r="E5466" s="111" t="s">
        <v>123</v>
      </c>
      <c r="F5466" s="111" t="s">
        <v>185</v>
      </c>
      <c r="G5466" s="111" t="s">
        <v>180</v>
      </c>
      <c r="H5466" s="111" t="s">
        <v>185</v>
      </c>
      <c r="I5466" s="111" t="s">
        <v>180</v>
      </c>
      <c r="J5466" t="str">
        <f t="shared" si="170"/>
        <v>4214SkogOrganisk jordLauvskogHøy</v>
      </c>
      <c r="K5466" s="111">
        <v>-1.9913688882377358</v>
      </c>
      <c r="L5466" s="111">
        <v>0.92784825435236762</v>
      </c>
      <c r="M5466" s="111">
        <v>0.46510463492953991</v>
      </c>
      <c r="N5466" s="112">
        <f t="shared" si="171"/>
        <v>-0.59841599895582831</v>
      </c>
    </row>
    <row r="5467" spans="1:14" x14ac:dyDescent="0.25">
      <c r="A5467" s="111" t="s">
        <v>736</v>
      </c>
      <c r="B5467" s="111">
        <f>INDEX(kommuner!C:C,MATCH(_xlfn.NUMBERVALUE(A5467),kommuner!B:B,0))</f>
        <v>4214</v>
      </c>
      <c r="C5467" s="111" t="s">
        <v>127</v>
      </c>
      <c r="D5467" s="111" t="s">
        <v>127</v>
      </c>
      <c r="E5467" s="111" t="s">
        <v>123</v>
      </c>
      <c r="F5467" s="111" t="s">
        <v>185</v>
      </c>
      <c r="G5467" s="111" t="s">
        <v>167</v>
      </c>
      <c r="H5467" s="111" t="s">
        <v>185</v>
      </c>
      <c r="I5467" s="111" t="s">
        <v>167</v>
      </c>
      <c r="J5467" t="str">
        <f t="shared" si="170"/>
        <v>4214SkogOrganisk jordLauvskogImpediment</v>
      </c>
      <c r="K5467" s="111">
        <v>0.35000626494250675</v>
      </c>
      <c r="L5467" s="111">
        <v>0.92784825435236762</v>
      </c>
      <c r="M5467" s="111">
        <v>0.46510463492953991</v>
      </c>
      <c r="N5467" s="112">
        <f t="shared" si="171"/>
        <v>1.7429591542244141</v>
      </c>
    </row>
    <row r="5468" spans="1:14" x14ac:dyDescent="0.25">
      <c r="A5468" s="111" t="s">
        <v>736</v>
      </c>
      <c r="B5468" s="111">
        <f>INDEX(kommuner!C:C,MATCH(_xlfn.NUMBERVALUE(A5468),kommuner!B:B,0))</f>
        <v>4214</v>
      </c>
      <c r="C5468" s="111" t="s">
        <v>127</v>
      </c>
      <c r="D5468" s="111" t="s">
        <v>127</v>
      </c>
      <c r="E5468" s="111" t="s">
        <v>123</v>
      </c>
      <c r="F5468" s="111" t="s">
        <v>185</v>
      </c>
      <c r="G5468" s="111" t="s">
        <v>190</v>
      </c>
      <c r="H5468" s="111" t="s">
        <v>185</v>
      </c>
      <c r="I5468" s="111" t="s">
        <v>190</v>
      </c>
      <c r="J5468" t="str">
        <f t="shared" si="170"/>
        <v>4214SkogOrganisk jordLauvskogLav</v>
      </c>
      <c r="K5468" s="111">
        <v>1.1144075558526714</v>
      </c>
      <c r="L5468" s="111">
        <v>0.92784825435236762</v>
      </c>
      <c r="M5468" s="111">
        <v>0.46510463492953991</v>
      </c>
      <c r="N5468" s="112">
        <f t="shared" si="171"/>
        <v>2.5073604451345788</v>
      </c>
    </row>
    <row r="5469" spans="1:14" x14ac:dyDescent="0.25">
      <c r="A5469" s="111" t="s">
        <v>736</v>
      </c>
      <c r="B5469" s="111">
        <f>INDEX(kommuner!C:C,MATCH(_xlfn.NUMBERVALUE(A5469),kommuner!B:B,0))</f>
        <v>4214</v>
      </c>
      <c r="C5469" s="111" t="s">
        <v>127</v>
      </c>
      <c r="D5469" s="111" t="s">
        <v>127</v>
      </c>
      <c r="E5469" s="111" t="s">
        <v>123</v>
      </c>
      <c r="F5469" s="111" t="s">
        <v>185</v>
      </c>
      <c r="G5469" s="111" t="s">
        <v>173</v>
      </c>
      <c r="H5469" s="111" t="s">
        <v>185</v>
      </c>
      <c r="I5469" s="111" t="s">
        <v>173</v>
      </c>
      <c r="J5469" t="str">
        <f t="shared" si="170"/>
        <v>4214SkogOrganisk jordLauvskogMiddels</v>
      </c>
      <c r="K5469" s="111">
        <v>-0.62664468270982987</v>
      </c>
      <c r="L5469" s="111">
        <v>0.92784825435236762</v>
      </c>
      <c r="M5469" s="111">
        <v>0.46510463492953991</v>
      </c>
      <c r="N5469" s="112">
        <f t="shared" si="171"/>
        <v>0.76630820657207765</v>
      </c>
    </row>
    <row r="5470" spans="1:14" x14ac:dyDescent="0.25">
      <c r="A5470" s="111" t="s">
        <v>736</v>
      </c>
      <c r="B5470" s="111">
        <f>INDEX(kommuner!C:C,MATCH(_xlfn.NUMBERVALUE(A5470),kommuner!B:B,0))</f>
        <v>4214</v>
      </c>
      <c r="C5470" s="111" t="s">
        <v>127</v>
      </c>
      <c r="D5470" s="111" t="s">
        <v>127</v>
      </c>
      <c r="E5470" s="111" t="s">
        <v>123</v>
      </c>
      <c r="F5470" s="111" t="s">
        <v>185</v>
      </c>
      <c r="G5470" s="111" t="s">
        <v>186</v>
      </c>
      <c r="H5470" s="111" t="s">
        <v>185</v>
      </c>
      <c r="I5470" s="111" t="s">
        <v>186</v>
      </c>
      <c r="J5470" t="str">
        <f t="shared" si="170"/>
        <v>4214SkogOrganisk jordLauvskogSærs høy</v>
      </c>
      <c r="K5470" s="111">
        <v>-1.8997279926091779</v>
      </c>
      <c r="L5470" s="111">
        <v>0.92784825435236762</v>
      </c>
      <c r="M5470" s="111">
        <v>0.46510463492953991</v>
      </c>
      <c r="N5470" s="112">
        <f t="shared" si="171"/>
        <v>-0.50677510332727038</v>
      </c>
    </row>
    <row r="5471" spans="1:14" x14ac:dyDescent="0.25">
      <c r="A5471" s="111" t="s">
        <v>736</v>
      </c>
      <c r="B5471" s="111">
        <f>INDEX(kommuner!C:C,MATCH(_xlfn.NUMBERVALUE(A5471),kommuner!B:B,0))</f>
        <v>4214</v>
      </c>
      <c r="C5471" s="111" t="s">
        <v>83</v>
      </c>
      <c r="D5471" s="111" t="s">
        <v>83</v>
      </c>
      <c r="E5471" s="111" t="s">
        <v>126</v>
      </c>
      <c r="F5471" s="111" t="s">
        <v>139</v>
      </c>
      <c r="G5471" s="111" t="s">
        <v>139</v>
      </c>
      <c r="H5471" s="111" t="s">
        <v>139</v>
      </c>
      <c r="I5471" s="111" t="s">
        <v>139</v>
      </c>
      <c r="J5471" t="str">
        <f t="shared" si="170"/>
        <v>4214Utbygd arealMineraljord</v>
      </c>
      <c r="K5471" s="111">
        <v>0.42279414509845159</v>
      </c>
      <c r="L5471" s="111">
        <v>0</v>
      </c>
      <c r="M5471" s="111">
        <v>1.303047089454229E-2</v>
      </c>
      <c r="N5471" s="112">
        <f t="shared" si="171"/>
        <v>0.43582461599299388</v>
      </c>
    </row>
    <row r="5472" spans="1:14" x14ac:dyDescent="0.25">
      <c r="A5472" s="111" t="s">
        <v>736</v>
      </c>
      <c r="B5472" s="111">
        <f>INDEX(kommuner!C:C,MATCH(_xlfn.NUMBERVALUE(A5472),kommuner!B:B,0))</f>
        <v>4214</v>
      </c>
      <c r="C5472" s="111" t="s">
        <v>83</v>
      </c>
      <c r="D5472" s="111" t="s">
        <v>83</v>
      </c>
      <c r="E5472" s="111" t="s">
        <v>123</v>
      </c>
      <c r="F5472" s="111" t="s">
        <v>139</v>
      </c>
      <c r="G5472" s="111" t="s">
        <v>139</v>
      </c>
      <c r="H5472" s="111" t="s">
        <v>139</v>
      </c>
      <c r="I5472" s="111" t="s">
        <v>139</v>
      </c>
      <c r="J5472" t="str">
        <f t="shared" si="170"/>
        <v>4214Utbygd arealOrganisk jord</v>
      </c>
      <c r="K5472" s="111">
        <v>29.011421395201612</v>
      </c>
      <c r="L5472" s="111">
        <v>0</v>
      </c>
      <c r="M5472" s="111">
        <v>1.303047089454229E-2</v>
      </c>
      <c r="N5472" s="112">
        <f t="shared" si="171"/>
        <v>29.024451866096154</v>
      </c>
    </row>
    <row r="5473" spans="1:14" x14ac:dyDescent="0.25">
      <c r="A5473" s="111" t="s">
        <v>736</v>
      </c>
      <c r="B5473" s="111">
        <f>INDEX(kommuner!C:C,MATCH(_xlfn.NUMBERVALUE(A5473),kommuner!B:B,0))</f>
        <v>4214</v>
      </c>
      <c r="C5473" s="111" t="s">
        <v>181</v>
      </c>
      <c r="D5473" s="111" t="s">
        <v>181</v>
      </c>
      <c r="E5473" s="111" t="s">
        <v>123</v>
      </c>
      <c r="F5473" s="111" t="s">
        <v>139</v>
      </c>
      <c r="G5473" s="111" t="s">
        <v>139</v>
      </c>
      <c r="H5473" s="111" t="s">
        <v>139</v>
      </c>
      <c r="I5473" s="111" t="s">
        <v>139</v>
      </c>
      <c r="J5473" t="str">
        <f t="shared" si="170"/>
        <v>4214Vann og myrOrganisk jord</v>
      </c>
      <c r="K5473" s="111">
        <v>-0.31088998224577308</v>
      </c>
      <c r="L5473" s="111">
        <v>0</v>
      </c>
      <c r="M5473" s="111">
        <v>0</v>
      </c>
      <c r="N5473" s="112">
        <f t="shared" si="171"/>
        <v>-0.31088998224577308</v>
      </c>
    </row>
    <row r="5474" spans="1:14" x14ac:dyDescent="0.25">
      <c r="A5474" s="111" t="s">
        <v>737</v>
      </c>
      <c r="B5474" s="111">
        <f>INDEX(kommuner!C:C,MATCH(_xlfn.NUMBERVALUE(A5474),kommuner!B:B,0))</f>
        <v>4215</v>
      </c>
      <c r="C5474" s="111" t="s">
        <v>82</v>
      </c>
      <c r="D5474" s="111" t="s">
        <v>82</v>
      </c>
      <c r="E5474" s="111" t="s">
        <v>126</v>
      </c>
      <c r="F5474" s="111" t="s">
        <v>139</v>
      </c>
      <c r="G5474" s="111" t="s">
        <v>139</v>
      </c>
      <c r="H5474" s="111" t="s">
        <v>139</v>
      </c>
      <c r="I5474" s="111" t="s">
        <v>139</v>
      </c>
      <c r="J5474" t="str">
        <f t="shared" si="170"/>
        <v>4215Annen utmarkMineraljord</v>
      </c>
      <c r="K5474" s="111">
        <v>-0.16852781479621071</v>
      </c>
      <c r="L5474" s="111">
        <v>0</v>
      </c>
      <c r="M5474" s="111">
        <v>0</v>
      </c>
      <c r="N5474" s="112">
        <f t="shared" si="171"/>
        <v>-0.16852781479621071</v>
      </c>
    </row>
    <row r="5475" spans="1:14" x14ac:dyDescent="0.25">
      <c r="A5475" s="111" t="s">
        <v>737</v>
      </c>
      <c r="B5475" s="111">
        <f>INDEX(kommuner!C:C,MATCH(_xlfn.NUMBERVALUE(A5475),kommuner!B:B,0))</f>
        <v>4215</v>
      </c>
      <c r="C5475" s="111" t="s">
        <v>121</v>
      </c>
      <c r="D5475" s="111" t="s">
        <v>121</v>
      </c>
      <c r="E5475" s="111" t="s">
        <v>126</v>
      </c>
      <c r="F5475" s="111" t="s">
        <v>139</v>
      </c>
      <c r="G5475" s="111" t="s">
        <v>139</v>
      </c>
      <c r="H5475" s="111" t="s">
        <v>139</v>
      </c>
      <c r="I5475" s="111" t="s">
        <v>139</v>
      </c>
      <c r="J5475" t="str">
        <f t="shared" si="170"/>
        <v>4215BeiteMineraljord</v>
      </c>
      <c r="K5475" s="111">
        <v>-0.43305842942580308</v>
      </c>
      <c r="L5475" s="111">
        <v>0</v>
      </c>
      <c r="M5475" s="111">
        <v>1.2448711246839999E-7</v>
      </c>
      <c r="N5475" s="112">
        <f t="shared" si="171"/>
        <v>-0.43305830493869063</v>
      </c>
    </row>
    <row r="5476" spans="1:14" x14ac:dyDescent="0.25">
      <c r="A5476" s="111" t="s">
        <v>737</v>
      </c>
      <c r="B5476" s="111">
        <f>INDEX(kommuner!C:C,MATCH(_xlfn.NUMBERVALUE(A5476),kommuner!B:B,0))</f>
        <v>4215</v>
      </c>
      <c r="C5476" s="111" t="s">
        <v>121</v>
      </c>
      <c r="D5476" s="111" t="s">
        <v>121</v>
      </c>
      <c r="E5476" s="111" t="s">
        <v>123</v>
      </c>
      <c r="F5476" s="111" t="s">
        <v>139</v>
      </c>
      <c r="G5476" s="111" t="s">
        <v>139</v>
      </c>
      <c r="H5476" s="111" t="s">
        <v>139</v>
      </c>
      <c r="I5476" s="111" t="s">
        <v>139</v>
      </c>
      <c r="J5476" t="str">
        <f t="shared" si="170"/>
        <v>4215BeiteOrganisk jord</v>
      </c>
      <c r="K5476" s="111">
        <v>12.077525935985037</v>
      </c>
      <c r="L5476" s="111">
        <v>1.6412500000000001</v>
      </c>
      <c r="M5476" s="111">
        <v>0</v>
      </c>
      <c r="N5476" s="112">
        <f t="shared" si="171"/>
        <v>13.718775935985036</v>
      </c>
    </row>
    <row r="5477" spans="1:14" x14ac:dyDescent="0.25">
      <c r="A5477" s="111" t="s">
        <v>737</v>
      </c>
      <c r="B5477" s="111">
        <f>INDEX(kommuner!C:C,MATCH(_xlfn.NUMBERVALUE(A5477),kommuner!B:B,0))</f>
        <v>4215</v>
      </c>
      <c r="C5477" s="111" t="s">
        <v>84</v>
      </c>
      <c r="D5477" s="111" t="s">
        <v>84</v>
      </c>
      <c r="E5477" s="111" t="s">
        <v>126</v>
      </c>
      <c r="F5477" s="111" t="s">
        <v>139</v>
      </c>
      <c r="G5477" s="111" t="s">
        <v>139</v>
      </c>
      <c r="H5477" s="111" t="s">
        <v>139</v>
      </c>
      <c r="I5477" s="111" t="s">
        <v>139</v>
      </c>
      <c r="J5477" t="str">
        <f t="shared" si="170"/>
        <v>4215Dyrket markMineraljord</v>
      </c>
      <c r="K5477" s="111">
        <v>-0.25068318004845869</v>
      </c>
      <c r="L5477" s="111">
        <v>0</v>
      </c>
      <c r="M5477" s="111">
        <v>0</v>
      </c>
      <c r="N5477" s="112">
        <f t="shared" si="171"/>
        <v>-0.25068318004845869</v>
      </c>
    </row>
    <row r="5478" spans="1:14" x14ac:dyDescent="0.25">
      <c r="A5478" s="111" t="s">
        <v>737</v>
      </c>
      <c r="B5478" s="111">
        <f>INDEX(kommuner!C:C,MATCH(_xlfn.NUMBERVALUE(A5478),kommuner!B:B,0))</f>
        <v>4215</v>
      </c>
      <c r="C5478" s="111" t="s">
        <v>84</v>
      </c>
      <c r="D5478" s="111" t="s">
        <v>84</v>
      </c>
      <c r="E5478" s="111" t="s">
        <v>123</v>
      </c>
      <c r="F5478" s="111" t="s">
        <v>139</v>
      </c>
      <c r="G5478" s="111" t="s">
        <v>139</v>
      </c>
      <c r="H5478" s="111" t="s">
        <v>139</v>
      </c>
      <c r="I5478" s="111" t="s">
        <v>139</v>
      </c>
      <c r="J5478" t="str">
        <f t="shared" si="170"/>
        <v>4215Dyrket markOrganisk jord</v>
      </c>
      <c r="K5478" s="111">
        <v>28.726149366675592</v>
      </c>
      <c r="L5478" s="111">
        <v>1.45625</v>
      </c>
      <c r="M5478" s="111">
        <v>0</v>
      </c>
      <c r="N5478" s="112">
        <f t="shared" si="171"/>
        <v>30.182399366675593</v>
      </c>
    </row>
    <row r="5479" spans="1:14" x14ac:dyDescent="0.25">
      <c r="A5479" s="111" t="s">
        <v>737</v>
      </c>
      <c r="B5479" s="111">
        <f>INDEX(kommuner!C:C,MATCH(_xlfn.NUMBERVALUE(A5479),kommuner!B:B,0))</f>
        <v>4215</v>
      </c>
      <c r="C5479" s="111" t="s">
        <v>127</v>
      </c>
      <c r="D5479" s="111" t="s">
        <v>127</v>
      </c>
      <c r="E5479" s="111" t="s">
        <v>126</v>
      </c>
      <c r="F5479" s="111" t="s">
        <v>172</v>
      </c>
      <c r="G5479" s="111" t="s">
        <v>180</v>
      </c>
      <c r="H5479" s="111" t="s">
        <v>172</v>
      </c>
      <c r="I5479" s="111" t="s">
        <v>180</v>
      </c>
      <c r="J5479" t="str">
        <f t="shared" si="170"/>
        <v>4215SkogMineraljordBarskogHøy</v>
      </c>
      <c r="K5479" s="111">
        <v>-4.2610596243420318</v>
      </c>
      <c r="L5479" s="111">
        <v>0.85306406685236758</v>
      </c>
      <c r="M5479" s="111">
        <v>6.4056614999681585E-2</v>
      </c>
      <c r="N5479" s="112">
        <f t="shared" si="171"/>
        <v>-3.3439389424899826</v>
      </c>
    </row>
    <row r="5480" spans="1:14" x14ac:dyDescent="0.25">
      <c r="A5480" s="111" t="s">
        <v>737</v>
      </c>
      <c r="B5480" s="111">
        <f>INDEX(kommuner!C:C,MATCH(_xlfn.NUMBERVALUE(A5480),kommuner!B:B,0))</f>
        <v>4215</v>
      </c>
      <c r="C5480" s="111" t="s">
        <v>127</v>
      </c>
      <c r="D5480" s="111" t="s">
        <v>127</v>
      </c>
      <c r="E5480" s="111" t="s">
        <v>126</v>
      </c>
      <c r="F5480" s="111" t="s">
        <v>172</v>
      </c>
      <c r="G5480" s="111" t="s">
        <v>167</v>
      </c>
      <c r="H5480" s="111" t="s">
        <v>172</v>
      </c>
      <c r="I5480" s="111" t="s">
        <v>167</v>
      </c>
      <c r="J5480" t="str">
        <f t="shared" si="170"/>
        <v>4215SkogMineraljordBarskogImpediment</v>
      </c>
      <c r="K5480" s="111">
        <v>-1.5740166960016819</v>
      </c>
      <c r="L5480" s="111">
        <v>0.85306406685236758</v>
      </c>
      <c r="M5480" s="111">
        <v>6.3979989500968365E-2</v>
      </c>
      <c r="N5480" s="112">
        <f t="shared" si="171"/>
        <v>-0.65697263964834596</v>
      </c>
    </row>
    <row r="5481" spans="1:14" x14ac:dyDescent="0.25">
      <c r="A5481" s="111" t="s">
        <v>737</v>
      </c>
      <c r="B5481" s="111">
        <f>INDEX(kommuner!C:C,MATCH(_xlfn.NUMBERVALUE(A5481),kommuner!B:B,0))</f>
        <v>4215</v>
      </c>
      <c r="C5481" s="111" t="s">
        <v>127</v>
      </c>
      <c r="D5481" s="111" t="s">
        <v>127</v>
      </c>
      <c r="E5481" s="111" t="s">
        <v>126</v>
      </c>
      <c r="F5481" s="111" t="s">
        <v>172</v>
      </c>
      <c r="G5481" s="111" t="s">
        <v>190</v>
      </c>
      <c r="H5481" s="111" t="s">
        <v>172</v>
      </c>
      <c r="I5481" s="111" t="s">
        <v>190</v>
      </c>
      <c r="J5481" t="str">
        <f t="shared" si="170"/>
        <v>4215SkogMineraljordBarskogLav</v>
      </c>
      <c r="K5481" s="111">
        <v>-2.1094741240186856</v>
      </c>
      <c r="L5481" s="111">
        <v>0.85306406685236758</v>
      </c>
      <c r="M5481" s="111">
        <v>6.3979989500968365E-2</v>
      </c>
      <c r="N5481" s="112">
        <f t="shared" si="171"/>
        <v>-1.1924300676653499</v>
      </c>
    </row>
    <row r="5482" spans="1:14" x14ac:dyDescent="0.25">
      <c r="A5482" s="111" t="s">
        <v>737</v>
      </c>
      <c r="B5482" s="111">
        <f>INDEX(kommuner!C:C,MATCH(_xlfn.NUMBERVALUE(A5482),kommuner!B:B,0))</f>
        <v>4215</v>
      </c>
      <c r="C5482" s="111" t="s">
        <v>127</v>
      </c>
      <c r="D5482" s="111" t="s">
        <v>127</v>
      </c>
      <c r="E5482" s="111" t="s">
        <v>126</v>
      </c>
      <c r="F5482" s="111" t="s">
        <v>172</v>
      </c>
      <c r="G5482" s="111" t="s">
        <v>173</v>
      </c>
      <c r="H5482" s="111" t="s">
        <v>172</v>
      </c>
      <c r="I5482" s="111" t="s">
        <v>173</v>
      </c>
      <c r="J5482" t="str">
        <f t="shared" si="170"/>
        <v>4215SkogMineraljordBarskogMiddels</v>
      </c>
      <c r="K5482" s="111">
        <v>-2.8820985952554645</v>
      </c>
      <c r="L5482" s="111">
        <v>0.85306406685236758</v>
      </c>
      <c r="M5482" s="111">
        <v>6.4056614999681585E-2</v>
      </c>
      <c r="N5482" s="112">
        <f t="shared" si="171"/>
        <v>-1.9649779134034155</v>
      </c>
    </row>
    <row r="5483" spans="1:14" x14ac:dyDescent="0.25">
      <c r="A5483" s="111" t="s">
        <v>737</v>
      </c>
      <c r="B5483" s="111">
        <f>INDEX(kommuner!C:C,MATCH(_xlfn.NUMBERVALUE(A5483),kommuner!B:B,0))</f>
        <v>4215</v>
      </c>
      <c r="C5483" s="111" t="s">
        <v>127</v>
      </c>
      <c r="D5483" s="111" t="s">
        <v>127</v>
      </c>
      <c r="E5483" s="111" t="s">
        <v>126</v>
      </c>
      <c r="F5483" s="111" t="s">
        <v>172</v>
      </c>
      <c r="G5483" s="111" t="s">
        <v>186</v>
      </c>
      <c r="H5483" s="111" t="s">
        <v>172</v>
      </c>
      <c r="I5483" s="111" t="s">
        <v>186</v>
      </c>
      <c r="J5483" t="str">
        <f t="shared" si="170"/>
        <v>4215SkogMineraljordBarskogSærs høy</v>
      </c>
      <c r="K5483" s="111">
        <v>0.12072674540874306</v>
      </c>
      <c r="L5483" s="111">
        <v>0.85306406685236758</v>
      </c>
      <c r="M5483" s="111">
        <v>6.4056614999681585E-2</v>
      </c>
      <c r="N5483" s="112">
        <f t="shared" si="171"/>
        <v>1.0378474272607923</v>
      </c>
    </row>
    <row r="5484" spans="1:14" x14ac:dyDescent="0.25">
      <c r="A5484" s="111" t="s">
        <v>737</v>
      </c>
      <c r="B5484" s="111">
        <f>INDEX(kommuner!C:C,MATCH(_xlfn.NUMBERVALUE(A5484),kommuner!B:B,0))</f>
        <v>4215</v>
      </c>
      <c r="C5484" s="111" t="s">
        <v>127</v>
      </c>
      <c r="D5484" s="111" t="s">
        <v>127</v>
      </c>
      <c r="E5484" s="111" t="s">
        <v>126</v>
      </c>
      <c r="F5484" s="111" t="s">
        <v>179</v>
      </c>
      <c r="G5484" s="111" t="s">
        <v>180</v>
      </c>
      <c r="H5484" s="111" t="s">
        <v>179</v>
      </c>
      <c r="I5484" s="111" t="s">
        <v>180</v>
      </c>
      <c r="J5484" t="str">
        <f t="shared" si="170"/>
        <v>4215SkogMineraljordBlandingsskogHøy</v>
      </c>
      <c r="K5484" s="111">
        <v>-8.5703651807373102</v>
      </c>
      <c r="L5484" s="111">
        <v>0.85306406685236758</v>
      </c>
      <c r="M5484" s="111">
        <v>6.3979989500968365E-2</v>
      </c>
      <c r="N5484" s="112">
        <f t="shared" si="171"/>
        <v>-7.6533211243839743</v>
      </c>
    </row>
    <row r="5485" spans="1:14" x14ac:dyDescent="0.25">
      <c r="A5485" s="111" t="s">
        <v>737</v>
      </c>
      <c r="B5485" s="111">
        <f>INDEX(kommuner!C:C,MATCH(_xlfn.NUMBERVALUE(A5485),kommuner!B:B,0))</f>
        <v>4215</v>
      </c>
      <c r="C5485" s="111" t="s">
        <v>127</v>
      </c>
      <c r="D5485" s="111" t="s">
        <v>127</v>
      </c>
      <c r="E5485" s="111" t="s">
        <v>126</v>
      </c>
      <c r="F5485" s="111" t="s">
        <v>179</v>
      </c>
      <c r="G5485" s="111" t="s">
        <v>167</v>
      </c>
      <c r="H5485" s="111" t="s">
        <v>179</v>
      </c>
      <c r="I5485" s="111" t="s">
        <v>167</v>
      </c>
      <c r="J5485" t="str">
        <f t="shared" si="170"/>
        <v>4215SkogMineraljordBlandingsskogImpediment</v>
      </c>
      <c r="K5485" s="111">
        <v>-2.0950685747655116</v>
      </c>
      <c r="L5485" s="111">
        <v>0.85306406685236758</v>
      </c>
      <c r="M5485" s="111">
        <v>6.3979989500968365E-2</v>
      </c>
      <c r="N5485" s="112">
        <f t="shared" si="171"/>
        <v>-1.1780245184121758</v>
      </c>
    </row>
    <row r="5486" spans="1:14" x14ac:dyDescent="0.25">
      <c r="A5486" s="111" t="s">
        <v>737</v>
      </c>
      <c r="B5486" s="111">
        <f>INDEX(kommuner!C:C,MATCH(_xlfn.NUMBERVALUE(A5486),kommuner!B:B,0))</f>
        <v>4215</v>
      </c>
      <c r="C5486" s="111" t="s">
        <v>127</v>
      </c>
      <c r="D5486" s="111" t="s">
        <v>127</v>
      </c>
      <c r="E5486" s="111" t="s">
        <v>126</v>
      </c>
      <c r="F5486" s="111" t="s">
        <v>179</v>
      </c>
      <c r="G5486" s="111" t="s">
        <v>190</v>
      </c>
      <c r="H5486" s="111" t="s">
        <v>179</v>
      </c>
      <c r="I5486" s="111" t="s">
        <v>190</v>
      </c>
      <c r="J5486" t="str">
        <f t="shared" si="170"/>
        <v>4215SkogMineraljordBlandingsskogLav</v>
      </c>
      <c r="K5486" s="111">
        <v>-3.814060654162915</v>
      </c>
      <c r="L5486" s="111">
        <v>0.85306406685236758</v>
      </c>
      <c r="M5486" s="111">
        <v>6.3979989500968365E-2</v>
      </c>
      <c r="N5486" s="112">
        <f t="shared" si="171"/>
        <v>-2.897016597809579</v>
      </c>
    </row>
    <row r="5487" spans="1:14" x14ac:dyDescent="0.25">
      <c r="A5487" s="111" t="s">
        <v>737</v>
      </c>
      <c r="B5487" s="111">
        <f>INDEX(kommuner!C:C,MATCH(_xlfn.NUMBERVALUE(A5487),kommuner!B:B,0))</f>
        <v>4215</v>
      </c>
      <c r="C5487" s="111" t="s">
        <v>127</v>
      </c>
      <c r="D5487" s="111" t="s">
        <v>127</v>
      </c>
      <c r="E5487" s="111" t="s">
        <v>126</v>
      </c>
      <c r="F5487" s="111" t="s">
        <v>179</v>
      </c>
      <c r="G5487" s="111" t="s">
        <v>173</v>
      </c>
      <c r="H5487" s="111" t="s">
        <v>179</v>
      </c>
      <c r="I5487" s="111" t="s">
        <v>173</v>
      </c>
      <c r="J5487" t="str">
        <f t="shared" si="170"/>
        <v>4215SkogMineraljordBlandingsskogMiddels</v>
      </c>
      <c r="K5487" s="111">
        <v>-4.5623521854183373</v>
      </c>
      <c r="L5487" s="111">
        <v>0.85306406685236758</v>
      </c>
      <c r="M5487" s="111">
        <v>6.3979989500968365E-2</v>
      </c>
      <c r="N5487" s="112">
        <f t="shared" si="171"/>
        <v>-3.6453081290650013</v>
      </c>
    </row>
    <row r="5488" spans="1:14" x14ac:dyDescent="0.25">
      <c r="A5488" s="111" t="s">
        <v>737</v>
      </c>
      <c r="B5488" s="111">
        <f>INDEX(kommuner!C:C,MATCH(_xlfn.NUMBERVALUE(A5488),kommuner!B:B,0))</f>
        <v>4215</v>
      </c>
      <c r="C5488" s="111" t="s">
        <v>127</v>
      </c>
      <c r="D5488" s="111" t="s">
        <v>127</v>
      </c>
      <c r="E5488" s="111" t="s">
        <v>126</v>
      </c>
      <c r="F5488" s="111" t="s">
        <v>179</v>
      </c>
      <c r="G5488" s="111" t="s">
        <v>186</v>
      </c>
      <c r="H5488" s="111" t="s">
        <v>179</v>
      </c>
      <c r="I5488" s="111" t="s">
        <v>186</v>
      </c>
      <c r="J5488" t="str">
        <f t="shared" si="170"/>
        <v>4215SkogMineraljordBlandingsskogSærs høy</v>
      </c>
      <c r="K5488" s="111">
        <v>-2.9395925245326562</v>
      </c>
      <c r="L5488" s="111">
        <v>0.85306406685236758</v>
      </c>
      <c r="M5488" s="111">
        <v>6.3979989500968365E-2</v>
      </c>
      <c r="N5488" s="112">
        <f t="shared" si="171"/>
        <v>-2.0225484681793202</v>
      </c>
    </row>
    <row r="5489" spans="1:14" x14ac:dyDescent="0.25">
      <c r="A5489" s="111" t="s">
        <v>737</v>
      </c>
      <c r="B5489" s="111">
        <f>INDEX(kommuner!C:C,MATCH(_xlfn.NUMBERVALUE(A5489),kommuner!B:B,0))</f>
        <v>4215</v>
      </c>
      <c r="C5489" s="111" t="s">
        <v>127</v>
      </c>
      <c r="D5489" s="111" t="s">
        <v>127</v>
      </c>
      <c r="E5489" s="111" t="s">
        <v>126</v>
      </c>
      <c r="F5489" s="111" t="s">
        <v>185</v>
      </c>
      <c r="G5489" s="111" t="s">
        <v>180</v>
      </c>
      <c r="H5489" s="111" t="s">
        <v>185</v>
      </c>
      <c r="I5489" s="111" t="s">
        <v>180</v>
      </c>
      <c r="J5489" t="str">
        <f t="shared" si="170"/>
        <v>4215SkogMineraljordLauvskogHøy</v>
      </c>
      <c r="K5489" s="111">
        <v>-3.6072016095960531</v>
      </c>
      <c r="L5489" s="111">
        <v>0.85306406685236758</v>
      </c>
      <c r="M5489" s="111">
        <v>6.3979989500968365E-2</v>
      </c>
      <c r="N5489" s="112">
        <f t="shared" si="171"/>
        <v>-2.6901575532427171</v>
      </c>
    </row>
    <row r="5490" spans="1:14" x14ac:dyDescent="0.25">
      <c r="A5490" s="111" t="s">
        <v>737</v>
      </c>
      <c r="B5490" s="111">
        <f>INDEX(kommuner!C:C,MATCH(_xlfn.NUMBERVALUE(A5490),kommuner!B:B,0))</f>
        <v>4215</v>
      </c>
      <c r="C5490" s="111" t="s">
        <v>127</v>
      </c>
      <c r="D5490" s="111" t="s">
        <v>127</v>
      </c>
      <c r="E5490" s="111" t="s">
        <v>126</v>
      </c>
      <c r="F5490" s="111" t="s">
        <v>185</v>
      </c>
      <c r="G5490" s="111" t="s">
        <v>167</v>
      </c>
      <c r="H5490" s="111" t="s">
        <v>185</v>
      </c>
      <c r="I5490" s="111" t="s">
        <v>167</v>
      </c>
      <c r="J5490" t="str">
        <f t="shared" si="170"/>
        <v>4215SkogMineraljordLauvskogImpediment</v>
      </c>
      <c r="K5490" s="111">
        <v>-1.1043030228661443</v>
      </c>
      <c r="L5490" s="111">
        <v>0.85306406685236758</v>
      </c>
      <c r="M5490" s="111">
        <v>6.3979989500968365E-2</v>
      </c>
      <c r="N5490" s="112">
        <f t="shared" si="171"/>
        <v>-0.18725896651280841</v>
      </c>
    </row>
    <row r="5491" spans="1:14" x14ac:dyDescent="0.25">
      <c r="A5491" s="111" t="s">
        <v>737</v>
      </c>
      <c r="B5491" s="111">
        <f>INDEX(kommuner!C:C,MATCH(_xlfn.NUMBERVALUE(A5491),kommuner!B:B,0))</f>
        <v>4215</v>
      </c>
      <c r="C5491" s="111" t="s">
        <v>127</v>
      </c>
      <c r="D5491" s="111" t="s">
        <v>127</v>
      </c>
      <c r="E5491" s="111" t="s">
        <v>126</v>
      </c>
      <c r="F5491" s="111" t="s">
        <v>185</v>
      </c>
      <c r="G5491" s="111" t="s">
        <v>190</v>
      </c>
      <c r="H5491" s="111" t="s">
        <v>185</v>
      </c>
      <c r="I5491" s="111" t="s">
        <v>190</v>
      </c>
      <c r="J5491" t="str">
        <f t="shared" si="170"/>
        <v>4215SkogMineraljordLauvskogLav</v>
      </c>
      <c r="K5491" s="111">
        <v>-8.9748170935426599E-2</v>
      </c>
      <c r="L5491" s="111">
        <v>0.85306406685236758</v>
      </c>
      <c r="M5491" s="111">
        <v>6.3979989500968365E-2</v>
      </c>
      <c r="N5491" s="112">
        <f t="shared" si="171"/>
        <v>0.82729588541790933</v>
      </c>
    </row>
    <row r="5492" spans="1:14" x14ac:dyDescent="0.25">
      <c r="A5492" s="111" t="s">
        <v>737</v>
      </c>
      <c r="B5492" s="111">
        <f>INDEX(kommuner!C:C,MATCH(_xlfn.NUMBERVALUE(A5492),kommuner!B:B,0))</f>
        <v>4215</v>
      </c>
      <c r="C5492" s="111" t="s">
        <v>127</v>
      </c>
      <c r="D5492" s="111" t="s">
        <v>127</v>
      </c>
      <c r="E5492" s="111" t="s">
        <v>126</v>
      </c>
      <c r="F5492" s="111" t="s">
        <v>185</v>
      </c>
      <c r="G5492" s="111" t="s">
        <v>173</v>
      </c>
      <c r="H5492" s="111" t="s">
        <v>185</v>
      </c>
      <c r="I5492" s="111" t="s">
        <v>173</v>
      </c>
      <c r="J5492" t="str">
        <f t="shared" si="170"/>
        <v>4215SkogMineraljordLauvskogMiddels</v>
      </c>
      <c r="K5492" s="111">
        <v>-2.4151390344437029</v>
      </c>
      <c r="L5492" s="111">
        <v>0.85306406685236758</v>
      </c>
      <c r="M5492" s="111">
        <v>6.3979989500968365E-2</v>
      </c>
      <c r="N5492" s="112">
        <f t="shared" si="171"/>
        <v>-1.4980949780903672</v>
      </c>
    </row>
    <row r="5493" spans="1:14" x14ac:dyDescent="0.25">
      <c r="A5493" s="111" t="s">
        <v>737</v>
      </c>
      <c r="B5493" s="111">
        <f>INDEX(kommuner!C:C,MATCH(_xlfn.NUMBERVALUE(A5493),kommuner!B:B,0))</f>
        <v>4215</v>
      </c>
      <c r="C5493" s="111" t="s">
        <v>127</v>
      </c>
      <c r="D5493" s="111" t="s">
        <v>127</v>
      </c>
      <c r="E5493" s="111" t="s">
        <v>126</v>
      </c>
      <c r="F5493" s="111" t="s">
        <v>185</v>
      </c>
      <c r="G5493" s="111" t="s">
        <v>186</v>
      </c>
      <c r="H5493" s="111" t="s">
        <v>185</v>
      </c>
      <c r="I5493" s="111" t="s">
        <v>186</v>
      </c>
      <c r="J5493" t="str">
        <f t="shared" si="170"/>
        <v>4215SkogMineraljordLauvskogSærs høy</v>
      </c>
      <c r="K5493" s="111">
        <v>-3.6560473259425113</v>
      </c>
      <c r="L5493" s="111">
        <v>0.85306406685236758</v>
      </c>
      <c r="M5493" s="111">
        <v>6.3979989500968365E-2</v>
      </c>
      <c r="N5493" s="112">
        <f t="shared" si="171"/>
        <v>-2.7390032695891753</v>
      </c>
    </row>
    <row r="5494" spans="1:14" x14ac:dyDescent="0.25">
      <c r="A5494" s="111" t="s">
        <v>737</v>
      </c>
      <c r="B5494" s="111">
        <f>INDEX(kommuner!C:C,MATCH(_xlfn.NUMBERVALUE(A5494),kommuner!B:B,0))</f>
        <v>4215</v>
      </c>
      <c r="C5494" s="111" t="s">
        <v>127</v>
      </c>
      <c r="D5494" s="111" t="s">
        <v>127</v>
      </c>
      <c r="E5494" s="111" t="s">
        <v>123</v>
      </c>
      <c r="F5494" s="111" t="s">
        <v>172</v>
      </c>
      <c r="G5494" s="111" t="s">
        <v>180</v>
      </c>
      <c r="H5494" s="111" t="s">
        <v>172</v>
      </c>
      <c r="I5494" s="111" t="s">
        <v>180</v>
      </c>
      <c r="J5494" t="str">
        <f t="shared" si="170"/>
        <v>4215SkogOrganisk jordBarskogHøy</v>
      </c>
      <c r="K5494" s="111">
        <v>-2.5184559031994138</v>
      </c>
      <c r="L5494" s="111">
        <v>0.92784825435236762</v>
      </c>
      <c r="M5494" s="111">
        <v>0.46518126042825314</v>
      </c>
      <c r="N5494" s="112">
        <f t="shared" si="171"/>
        <v>-1.1254263884187932</v>
      </c>
    </row>
    <row r="5495" spans="1:14" x14ac:dyDescent="0.25">
      <c r="A5495" s="111" t="s">
        <v>737</v>
      </c>
      <c r="B5495" s="111">
        <f>INDEX(kommuner!C:C,MATCH(_xlfn.NUMBERVALUE(A5495),kommuner!B:B,0))</f>
        <v>4215</v>
      </c>
      <c r="C5495" s="111" t="s">
        <v>127</v>
      </c>
      <c r="D5495" s="111" t="s">
        <v>127</v>
      </c>
      <c r="E5495" s="111" t="s">
        <v>123</v>
      </c>
      <c r="F5495" s="111" t="s">
        <v>172</v>
      </c>
      <c r="G5495" s="111" t="s">
        <v>167</v>
      </c>
      <c r="H5495" s="111" t="s">
        <v>172</v>
      </c>
      <c r="I5495" s="111" t="s">
        <v>167</v>
      </c>
      <c r="J5495" t="str">
        <f t="shared" si="170"/>
        <v>4215SkogOrganisk jordBarskogImpediment</v>
      </c>
      <c r="K5495" s="111">
        <v>-0.13011741963904588</v>
      </c>
      <c r="L5495" s="111">
        <v>0.92784825435236762</v>
      </c>
      <c r="M5495" s="111">
        <v>0.46510463492953991</v>
      </c>
      <c r="N5495" s="112">
        <f t="shared" si="171"/>
        <v>1.2628354696428616</v>
      </c>
    </row>
    <row r="5496" spans="1:14" x14ac:dyDescent="0.25">
      <c r="A5496" s="111" t="s">
        <v>737</v>
      </c>
      <c r="B5496" s="111">
        <f>INDEX(kommuner!C:C,MATCH(_xlfn.NUMBERVALUE(A5496),kommuner!B:B,0))</f>
        <v>4215</v>
      </c>
      <c r="C5496" s="111" t="s">
        <v>127</v>
      </c>
      <c r="D5496" s="111" t="s">
        <v>127</v>
      </c>
      <c r="E5496" s="111" t="s">
        <v>123</v>
      </c>
      <c r="F5496" s="111" t="s">
        <v>172</v>
      </c>
      <c r="G5496" s="111" t="s">
        <v>190</v>
      </c>
      <c r="H5496" s="111" t="s">
        <v>172</v>
      </c>
      <c r="I5496" s="111" t="s">
        <v>190</v>
      </c>
      <c r="J5496" t="str">
        <f t="shared" si="170"/>
        <v>4215SkogOrganisk jordBarskogLav</v>
      </c>
      <c r="K5496" s="111">
        <v>-0.50666953101693391</v>
      </c>
      <c r="L5496" s="111">
        <v>0.92784825435236762</v>
      </c>
      <c r="M5496" s="111">
        <v>0.46510463492953991</v>
      </c>
      <c r="N5496" s="112">
        <f t="shared" si="171"/>
        <v>0.88628335826497362</v>
      </c>
    </row>
    <row r="5497" spans="1:14" x14ac:dyDescent="0.25">
      <c r="A5497" s="111" t="s">
        <v>737</v>
      </c>
      <c r="B5497" s="111">
        <f>INDEX(kommuner!C:C,MATCH(_xlfn.NUMBERVALUE(A5497),kommuner!B:B,0))</f>
        <v>4215</v>
      </c>
      <c r="C5497" s="111" t="s">
        <v>127</v>
      </c>
      <c r="D5497" s="111" t="s">
        <v>127</v>
      </c>
      <c r="E5497" s="111" t="s">
        <v>123</v>
      </c>
      <c r="F5497" s="111" t="s">
        <v>172</v>
      </c>
      <c r="G5497" s="111" t="s">
        <v>173</v>
      </c>
      <c r="H5497" s="111" t="s">
        <v>172</v>
      </c>
      <c r="I5497" s="111" t="s">
        <v>173</v>
      </c>
      <c r="J5497" t="str">
        <f t="shared" si="170"/>
        <v>4215SkogOrganisk jordBarskogMiddels</v>
      </c>
      <c r="K5497" s="111">
        <v>-1.5571490961494638</v>
      </c>
      <c r="L5497" s="111">
        <v>0.92784825435236762</v>
      </c>
      <c r="M5497" s="111">
        <v>0.46518126042825314</v>
      </c>
      <c r="N5497" s="112">
        <f t="shared" si="171"/>
        <v>-0.16411958136884308</v>
      </c>
    </row>
    <row r="5498" spans="1:14" x14ac:dyDescent="0.25">
      <c r="A5498" s="111" t="s">
        <v>737</v>
      </c>
      <c r="B5498" s="111">
        <f>INDEX(kommuner!C:C,MATCH(_xlfn.NUMBERVALUE(A5498),kommuner!B:B,0))</f>
        <v>4215</v>
      </c>
      <c r="C5498" s="111" t="s">
        <v>127</v>
      </c>
      <c r="D5498" s="111" t="s">
        <v>127</v>
      </c>
      <c r="E5498" s="111" t="s">
        <v>123</v>
      </c>
      <c r="F5498" s="111" t="s">
        <v>172</v>
      </c>
      <c r="G5498" s="111" t="s">
        <v>186</v>
      </c>
      <c r="H5498" s="111" t="s">
        <v>172</v>
      </c>
      <c r="I5498" s="111" t="s">
        <v>186</v>
      </c>
      <c r="J5498" t="str">
        <f t="shared" si="170"/>
        <v>4215SkogOrganisk jordBarskogSærs høy</v>
      </c>
      <c r="K5498" s="111">
        <v>2.5548655235722699</v>
      </c>
      <c r="L5498" s="111">
        <v>0.92784825435236762</v>
      </c>
      <c r="M5498" s="111">
        <v>0.46518126042825314</v>
      </c>
      <c r="N5498" s="112">
        <f t="shared" si="171"/>
        <v>3.9478950383528906</v>
      </c>
    </row>
    <row r="5499" spans="1:14" x14ac:dyDescent="0.25">
      <c r="A5499" s="111" t="s">
        <v>737</v>
      </c>
      <c r="B5499" s="111">
        <f>INDEX(kommuner!C:C,MATCH(_xlfn.NUMBERVALUE(A5499),kommuner!B:B,0))</f>
        <v>4215</v>
      </c>
      <c r="C5499" s="111" t="s">
        <v>127</v>
      </c>
      <c r="D5499" s="111" t="s">
        <v>127</v>
      </c>
      <c r="E5499" s="111" t="s">
        <v>123</v>
      </c>
      <c r="F5499" s="111" t="s">
        <v>179</v>
      </c>
      <c r="G5499" s="111" t="s">
        <v>180</v>
      </c>
      <c r="H5499" s="111" t="s">
        <v>179</v>
      </c>
      <c r="I5499" s="111" t="s">
        <v>180</v>
      </c>
      <c r="J5499" t="str">
        <f t="shared" si="170"/>
        <v>4215SkogOrganisk jordBlandingsskogHøy</v>
      </c>
      <c r="K5499" s="111">
        <v>-5.5554344456832343</v>
      </c>
      <c r="L5499" s="111">
        <v>0.92784825435236762</v>
      </c>
      <c r="M5499" s="111">
        <v>0.46510463492953991</v>
      </c>
      <c r="N5499" s="112">
        <f t="shared" si="171"/>
        <v>-4.1624815564013264</v>
      </c>
    </row>
    <row r="5500" spans="1:14" x14ac:dyDescent="0.25">
      <c r="A5500" s="111" t="s">
        <v>737</v>
      </c>
      <c r="B5500" s="111">
        <f>INDEX(kommuner!C:C,MATCH(_xlfn.NUMBERVALUE(A5500),kommuner!B:B,0))</f>
        <v>4215</v>
      </c>
      <c r="C5500" s="111" t="s">
        <v>127</v>
      </c>
      <c r="D5500" s="111" t="s">
        <v>127</v>
      </c>
      <c r="E5500" s="111" t="s">
        <v>123</v>
      </c>
      <c r="F5500" s="111" t="s">
        <v>179</v>
      </c>
      <c r="G5500" s="111" t="s">
        <v>167</v>
      </c>
      <c r="H5500" s="111" t="s">
        <v>179</v>
      </c>
      <c r="I5500" s="111" t="s">
        <v>167</v>
      </c>
      <c r="J5500" t="str">
        <f t="shared" si="170"/>
        <v>4215SkogOrganisk jordBlandingsskogImpediment</v>
      </c>
      <c r="K5500" s="111">
        <v>-0.28586344175800005</v>
      </c>
      <c r="L5500" s="111">
        <v>0.92784825435236762</v>
      </c>
      <c r="M5500" s="111">
        <v>0.46510463492953991</v>
      </c>
      <c r="N5500" s="112">
        <f t="shared" si="171"/>
        <v>1.1070894475239075</v>
      </c>
    </row>
    <row r="5501" spans="1:14" x14ac:dyDescent="0.25">
      <c r="A5501" s="111" t="s">
        <v>737</v>
      </c>
      <c r="B5501" s="111">
        <f>INDEX(kommuner!C:C,MATCH(_xlfn.NUMBERVALUE(A5501),kommuner!B:B,0))</f>
        <v>4215</v>
      </c>
      <c r="C5501" s="111" t="s">
        <v>127</v>
      </c>
      <c r="D5501" s="111" t="s">
        <v>127</v>
      </c>
      <c r="E5501" s="111" t="s">
        <v>123</v>
      </c>
      <c r="F5501" s="111" t="s">
        <v>179</v>
      </c>
      <c r="G5501" s="111" t="s">
        <v>190</v>
      </c>
      <c r="H5501" s="111" t="s">
        <v>179</v>
      </c>
      <c r="I5501" s="111" t="s">
        <v>190</v>
      </c>
      <c r="J5501" t="str">
        <f t="shared" si="170"/>
        <v>4215SkogOrganisk jordBlandingsskogLav</v>
      </c>
      <c r="K5501" s="111">
        <v>-1.2347339377887629</v>
      </c>
      <c r="L5501" s="111">
        <v>0.92784825435236762</v>
      </c>
      <c r="M5501" s="111">
        <v>0.46510463492953991</v>
      </c>
      <c r="N5501" s="112">
        <f t="shared" si="171"/>
        <v>0.15821895149314458</v>
      </c>
    </row>
    <row r="5502" spans="1:14" x14ac:dyDescent="0.25">
      <c r="A5502" s="111" t="s">
        <v>737</v>
      </c>
      <c r="B5502" s="111">
        <f>INDEX(kommuner!C:C,MATCH(_xlfn.NUMBERVALUE(A5502),kommuner!B:B,0))</f>
        <v>4215</v>
      </c>
      <c r="C5502" s="111" t="s">
        <v>127</v>
      </c>
      <c r="D5502" s="111" t="s">
        <v>127</v>
      </c>
      <c r="E5502" s="111" t="s">
        <v>123</v>
      </c>
      <c r="F5502" s="111" t="s">
        <v>179</v>
      </c>
      <c r="G5502" s="111" t="s">
        <v>173</v>
      </c>
      <c r="H5502" s="111" t="s">
        <v>179</v>
      </c>
      <c r="I5502" s="111" t="s">
        <v>173</v>
      </c>
      <c r="J5502" t="str">
        <f t="shared" si="170"/>
        <v>4215SkogOrganisk jordBlandingsskogMiddels</v>
      </c>
      <c r="K5502" s="111">
        <v>-2.4239591752717748</v>
      </c>
      <c r="L5502" s="111">
        <v>0.92784825435236762</v>
      </c>
      <c r="M5502" s="111">
        <v>0.46510463492953991</v>
      </c>
      <c r="N5502" s="112">
        <f t="shared" si="171"/>
        <v>-1.0310062859898674</v>
      </c>
    </row>
    <row r="5503" spans="1:14" x14ac:dyDescent="0.25">
      <c r="A5503" s="111" t="s">
        <v>737</v>
      </c>
      <c r="B5503" s="111">
        <f>INDEX(kommuner!C:C,MATCH(_xlfn.NUMBERVALUE(A5503),kommuner!B:B,0))</f>
        <v>4215</v>
      </c>
      <c r="C5503" s="111" t="s">
        <v>127</v>
      </c>
      <c r="D5503" s="111" t="s">
        <v>127</v>
      </c>
      <c r="E5503" s="111" t="s">
        <v>123</v>
      </c>
      <c r="F5503" s="111" t="s">
        <v>179</v>
      </c>
      <c r="G5503" s="111" t="s">
        <v>186</v>
      </c>
      <c r="H5503" s="111" t="s">
        <v>179</v>
      </c>
      <c r="I5503" s="111" t="s">
        <v>186</v>
      </c>
      <c r="J5503" t="str">
        <f t="shared" si="170"/>
        <v>4215SkogOrganisk jordBlandingsskogSærs høy</v>
      </c>
      <c r="K5503" s="111">
        <v>-1.5726115302258048</v>
      </c>
      <c r="L5503" s="111">
        <v>0.92784825435236762</v>
      </c>
      <c r="M5503" s="111">
        <v>0.46510463492953991</v>
      </c>
      <c r="N5503" s="112">
        <f t="shared" si="171"/>
        <v>-0.17965864094389727</v>
      </c>
    </row>
    <row r="5504" spans="1:14" x14ac:dyDescent="0.25">
      <c r="A5504" s="111" t="s">
        <v>737</v>
      </c>
      <c r="B5504" s="111">
        <f>INDEX(kommuner!C:C,MATCH(_xlfn.NUMBERVALUE(A5504),kommuner!B:B,0))</f>
        <v>4215</v>
      </c>
      <c r="C5504" s="111" t="s">
        <v>127</v>
      </c>
      <c r="D5504" s="111" t="s">
        <v>127</v>
      </c>
      <c r="E5504" s="111" t="s">
        <v>123</v>
      </c>
      <c r="F5504" s="111" t="s">
        <v>185</v>
      </c>
      <c r="G5504" s="111" t="s">
        <v>180</v>
      </c>
      <c r="H5504" s="111" t="s">
        <v>185</v>
      </c>
      <c r="I5504" s="111" t="s">
        <v>180</v>
      </c>
      <c r="J5504" t="str">
        <f t="shared" si="170"/>
        <v>4215SkogOrganisk jordLauvskogHøy</v>
      </c>
      <c r="K5504" s="111">
        <v>-1.9913688882377358</v>
      </c>
      <c r="L5504" s="111">
        <v>0.92784825435236762</v>
      </c>
      <c r="M5504" s="111">
        <v>0.46510463492953991</v>
      </c>
      <c r="N5504" s="112">
        <f t="shared" si="171"/>
        <v>-0.59841599895582831</v>
      </c>
    </row>
    <row r="5505" spans="1:14" x14ac:dyDescent="0.25">
      <c r="A5505" s="111" t="s">
        <v>737</v>
      </c>
      <c r="B5505" s="111">
        <f>INDEX(kommuner!C:C,MATCH(_xlfn.NUMBERVALUE(A5505),kommuner!B:B,0))</f>
        <v>4215</v>
      </c>
      <c r="C5505" s="111" t="s">
        <v>127</v>
      </c>
      <c r="D5505" s="111" t="s">
        <v>127</v>
      </c>
      <c r="E5505" s="111" t="s">
        <v>123</v>
      </c>
      <c r="F5505" s="111" t="s">
        <v>185</v>
      </c>
      <c r="G5505" s="111" t="s">
        <v>167</v>
      </c>
      <c r="H5505" s="111" t="s">
        <v>185</v>
      </c>
      <c r="I5505" s="111" t="s">
        <v>167</v>
      </c>
      <c r="J5505" t="str">
        <f t="shared" si="170"/>
        <v>4215SkogOrganisk jordLauvskogImpediment</v>
      </c>
      <c r="K5505" s="111">
        <v>0.35000626494250675</v>
      </c>
      <c r="L5505" s="111">
        <v>0.92784825435236762</v>
      </c>
      <c r="M5505" s="111">
        <v>0.46510463492953991</v>
      </c>
      <c r="N5505" s="112">
        <f t="shared" si="171"/>
        <v>1.7429591542244141</v>
      </c>
    </row>
    <row r="5506" spans="1:14" x14ac:dyDescent="0.25">
      <c r="A5506" s="111" t="s">
        <v>737</v>
      </c>
      <c r="B5506" s="111">
        <f>INDEX(kommuner!C:C,MATCH(_xlfn.NUMBERVALUE(A5506),kommuner!B:B,0))</f>
        <v>4215</v>
      </c>
      <c r="C5506" s="111" t="s">
        <v>127</v>
      </c>
      <c r="D5506" s="111" t="s">
        <v>127</v>
      </c>
      <c r="E5506" s="111" t="s">
        <v>123</v>
      </c>
      <c r="F5506" s="111" t="s">
        <v>185</v>
      </c>
      <c r="G5506" s="111" t="s">
        <v>190</v>
      </c>
      <c r="H5506" s="111" t="s">
        <v>185</v>
      </c>
      <c r="I5506" s="111" t="s">
        <v>190</v>
      </c>
      <c r="J5506" t="str">
        <f t="shared" si="170"/>
        <v>4215SkogOrganisk jordLauvskogLav</v>
      </c>
      <c r="K5506" s="111">
        <v>1.1144075558526714</v>
      </c>
      <c r="L5506" s="111">
        <v>0.92784825435236762</v>
      </c>
      <c r="M5506" s="111">
        <v>0.46510463492953991</v>
      </c>
      <c r="N5506" s="112">
        <f t="shared" si="171"/>
        <v>2.5073604451345788</v>
      </c>
    </row>
    <row r="5507" spans="1:14" x14ac:dyDescent="0.25">
      <c r="A5507" s="111" t="s">
        <v>737</v>
      </c>
      <c r="B5507" s="111">
        <f>INDEX(kommuner!C:C,MATCH(_xlfn.NUMBERVALUE(A5507),kommuner!B:B,0))</f>
        <v>4215</v>
      </c>
      <c r="C5507" s="111" t="s">
        <v>127</v>
      </c>
      <c r="D5507" s="111" t="s">
        <v>127</v>
      </c>
      <c r="E5507" s="111" t="s">
        <v>123</v>
      </c>
      <c r="F5507" s="111" t="s">
        <v>185</v>
      </c>
      <c r="G5507" s="111" t="s">
        <v>173</v>
      </c>
      <c r="H5507" s="111" t="s">
        <v>185</v>
      </c>
      <c r="I5507" s="111" t="s">
        <v>173</v>
      </c>
      <c r="J5507" t="str">
        <f t="shared" ref="J5507:J5570" si="172">B5507&amp;C5507&amp;E5507&amp;IF(C5507="Skog",F5507&amp;G5507,"")</f>
        <v>4215SkogOrganisk jordLauvskogMiddels</v>
      </c>
      <c r="K5507" s="111">
        <v>-0.62664468270982987</v>
      </c>
      <c r="L5507" s="111">
        <v>0.92784825435236762</v>
      </c>
      <c r="M5507" s="111">
        <v>0.46510463492953991</v>
      </c>
      <c r="N5507" s="112">
        <f t="shared" ref="N5507:N5570" si="173">SUM(K5507:M5507)</f>
        <v>0.76630820657207765</v>
      </c>
    </row>
    <row r="5508" spans="1:14" x14ac:dyDescent="0.25">
      <c r="A5508" s="111" t="s">
        <v>737</v>
      </c>
      <c r="B5508" s="111">
        <f>INDEX(kommuner!C:C,MATCH(_xlfn.NUMBERVALUE(A5508),kommuner!B:B,0))</f>
        <v>4215</v>
      </c>
      <c r="C5508" s="111" t="s">
        <v>127</v>
      </c>
      <c r="D5508" s="111" t="s">
        <v>127</v>
      </c>
      <c r="E5508" s="111" t="s">
        <v>123</v>
      </c>
      <c r="F5508" s="111" t="s">
        <v>185</v>
      </c>
      <c r="G5508" s="111" t="s">
        <v>186</v>
      </c>
      <c r="H5508" s="111" t="s">
        <v>185</v>
      </c>
      <c r="I5508" s="111" t="s">
        <v>186</v>
      </c>
      <c r="J5508" t="str">
        <f t="shared" si="172"/>
        <v>4215SkogOrganisk jordLauvskogSærs høy</v>
      </c>
      <c r="K5508" s="111">
        <v>-1.8997279926091779</v>
      </c>
      <c r="L5508" s="111">
        <v>0.92784825435236762</v>
      </c>
      <c r="M5508" s="111">
        <v>0.46510463492953991</v>
      </c>
      <c r="N5508" s="112">
        <f t="shared" si="173"/>
        <v>-0.50677510332727038</v>
      </c>
    </row>
    <row r="5509" spans="1:14" x14ac:dyDescent="0.25">
      <c r="A5509" s="111" t="s">
        <v>737</v>
      </c>
      <c r="B5509" s="111">
        <f>INDEX(kommuner!C:C,MATCH(_xlfn.NUMBERVALUE(A5509),kommuner!B:B,0))</f>
        <v>4215</v>
      </c>
      <c r="C5509" s="111" t="s">
        <v>83</v>
      </c>
      <c r="D5509" s="111" t="s">
        <v>83</v>
      </c>
      <c r="E5509" s="111" t="s">
        <v>126</v>
      </c>
      <c r="F5509" s="111" t="s">
        <v>139</v>
      </c>
      <c r="G5509" s="111" t="s">
        <v>139</v>
      </c>
      <c r="H5509" s="111" t="s">
        <v>139</v>
      </c>
      <c r="I5509" s="111" t="s">
        <v>139</v>
      </c>
      <c r="J5509" t="str">
        <f t="shared" si="172"/>
        <v>4215Utbygd arealMineraljord</v>
      </c>
      <c r="K5509" s="111">
        <v>0.42279414509845159</v>
      </c>
      <c r="L5509" s="111">
        <v>0</v>
      </c>
      <c r="M5509" s="111">
        <v>1.303047089454229E-2</v>
      </c>
      <c r="N5509" s="112">
        <f t="shared" si="173"/>
        <v>0.43582461599299388</v>
      </c>
    </row>
    <row r="5510" spans="1:14" x14ac:dyDescent="0.25">
      <c r="A5510" s="111" t="s">
        <v>737</v>
      </c>
      <c r="B5510" s="111">
        <f>INDEX(kommuner!C:C,MATCH(_xlfn.NUMBERVALUE(A5510),kommuner!B:B,0))</f>
        <v>4215</v>
      </c>
      <c r="C5510" s="111" t="s">
        <v>83</v>
      </c>
      <c r="D5510" s="111" t="s">
        <v>83</v>
      </c>
      <c r="E5510" s="111" t="s">
        <v>123</v>
      </c>
      <c r="F5510" s="111" t="s">
        <v>139</v>
      </c>
      <c r="G5510" s="111" t="s">
        <v>139</v>
      </c>
      <c r="H5510" s="111" t="s">
        <v>139</v>
      </c>
      <c r="I5510" s="111" t="s">
        <v>139</v>
      </c>
      <c r="J5510" t="str">
        <f t="shared" si="172"/>
        <v>4215Utbygd arealOrganisk jord</v>
      </c>
      <c r="K5510" s="111">
        <v>29.011421395201612</v>
      </c>
      <c r="L5510" s="111">
        <v>0</v>
      </c>
      <c r="M5510" s="111">
        <v>1.303047089454229E-2</v>
      </c>
      <c r="N5510" s="112">
        <f t="shared" si="173"/>
        <v>29.024451866096154</v>
      </c>
    </row>
    <row r="5511" spans="1:14" x14ac:dyDescent="0.25">
      <c r="A5511" s="111" t="s">
        <v>737</v>
      </c>
      <c r="B5511" s="111">
        <f>INDEX(kommuner!C:C,MATCH(_xlfn.NUMBERVALUE(A5511),kommuner!B:B,0))</f>
        <v>4215</v>
      </c>
      <c r="C5511" s="111" t="s">
        <v>181</v>
      </c>
      <c r="D5511" s="111" t="s">
        <v>181</v>
      </c>
      <c r="E5511" s="111" t="s">
        <v>123</v>
      </c>
      <c r="F5511" s="111" t="s">
        <v>139</v>
      </c>
      <c r="G5511" s="111" t="s">
        <v>139</v>
      </c>
      <c r="H5511" s="111" t="s">
        <v>139</v>
      </c>
      <c r="I5511" s="111" t="s">
        <v>139</v>
      </c>
      <c r="J5511" t="str">
        <f t="shared" si="172"/>
        <v>4215Vann og myrOrganisk jord</v>
      </c>
      <c r="K5511" s="111">
        <v>-0.31088998224577308</v>
      </c>
      <c r="L5511" s="111">
        <v>0</v>
      </c>
      <c r="M5511" s="111">
        <v>0</v>
      </c>
      <c r="N5511" s="112">
        <f t="shared" si="173"/>
        <v>-0.31088998224577308</v>
      </c>
    </row>
    <row r="5512" spans="1:14" x14ac:dyDescent="0.25">
      <c r="A5512" s="111" t="s">
        <v>738</v>
      </c>
      <c r="B5512" s="111">
        <f>INDEX(kommuner!C:C,MATCH(_xlfn.NUMBERVALUE(A5512),kommuner!B:B,0))</f>
        <v>4216</v>
      </c>
      <c r="C5512" s="111" t="s">
        <v>82</v>
      </c>
      <c r="D5512" s="111" t="s">
        <v>82</v>
      </c>
      <c r="E5512" s="111" t="s">
        <v>126</v>
      </c>
      <c r="F5512" s="111" t="s">
        <v>139</v>
      </c>
      <c r="G5512" s="111" t="s">
        <v>139</v>
      </c>
      <c r="H5512" s="111" t="s">
        <v>139</v>
      </c>
      <c r="I5512" s="111" t="s">
        <v>139</v>
      </c>
      <c r="J5512" t="str">
        <f t="shared" si="172"/>
        <v>4216Annen utmarkMineraljord</v>
      </c>
      <c r="K5512" s="111">
        <v>-0.16852781479621071</v>
      </c>
      <c r="L5512" s="111">
        <v>0</v>
      </c>
      <c r="M5512" s="111">
        <v>0</v>
      </c>
      <c r="N5512" s="112">
        <f t="shared" si="173"/>
        <v>-0.16852781479621071</v>
      </c>
    </row>
    <row r="5513" spans="1:14" x14ac:dyDescent="0.25">
      <c r="A5513" s="111" t="s">
        <v>738</v>
      </c>
      <c r="B5513" s="111">
        <f>INDEX(kommuner!C:C,MATCH(_xlfn.NUMBERVALUE(A5513),kommuner!B:B,0))</f>
        <v>4216</v>
      </c>
      <c r="C5513" s="111" t="s">
        <v>121</v>
      </c>
      <c r="D5513" s="111" t="s">
        <v>121</v>
      </c>
      <c r="E5513" s="111" t="s">
        <v>126</v>
      </c>
      <c r="F5513" s="111" t="s">
        <v>139</v>
      </c>
      <c r="G5513" s="111" t="s">
        <v>139</v>
      </c>
      <c r="H5513" s="111" t="s">
        <v>139</v>
      </c>
      <c r="I5513" s="111" t="s">
        <v>139</v>
      </c>
      <c r="J5513" t="str">
        <f t="shared" si="172"/>
        <v>4216BeiteMineraljord</v>
      </c>
      <c r="K5513" s="111">
        <v>-0.43305842942580308</v>
      </c>
      <c r="L5513" s="111">
        <v>0</v>
      </c>
      <c r="M5513" s="111">
        <v>1.2448711246839999E-7</v>
      </c>
      <c r="N5513" s="112">
        <f t="shared" si="173"/>
        <v>-0.43305830493869063</v>
      </c>
    </row>
    <row r="5514" spans="1:14" x14ac:dyDescent="0.25">
      <c r="A5514" s="111" t="s">
        <v>738</v>
      </c>
      <c r="B5514" s="111">
        <f>INDEX(kommuner!C:C,MATCH(_xlfn.NUMBERVALUE(A5514),kommuner!B:B,0))</f>
        <v>4216</v>
      </c>
      <c r="C5514" s="111" t="s">
        <v>121</v>
      </c>
      <c r="D5514" s="111" t="s">
        <v>121</v>
      </c>
      <c r="E5514" s="111" t="s">
        <v>123</v>
      </c>
      <c r="F5514" s="111" t="s">
        <v>139</v>
      </c>
      <c r="G5514" s="111" t="s">
        <v>139</v>
      </c>
      <c r="H5514" s="111" t="s">
        <v>139</v>
      </c>
      <c r="I5514" s="111" t="s">
        <v>139</v>
      </c>
      <c r="J5514" t="str">
        <f t="shared" si="172"/>
        <v>4216BeiteOrganisk jord</v>
      </c>
      <c r="K5514" s="111">
        <v>12.077525935985037</v>
      </c>
      <c r="L5514" s="111">
        <v>1.6412500000000001</v>
      </c>
      <c r="M5514" s="111">
        <v>0</v>
      </c>
      <c r="N5514" s="112">
        <f t="shared" si="173"/>
        <v>13.718775935985036</v>
      </c>
    </row>
    <row r="5515" spans="1:14" x14ac:dyDescent="0.25">
      <c r="A5515" s="111" t="s">
        <v>738</v>
      </c>
      <c r="B5515" s="111">
        <f>INDEX(kommuner!C:C,MATCH(_xlfn.NUMBERVALUE(A5515),kommuner!B:B,0))</f>
        <v>4216</v>
      </c>
      <c r="C5515" s="111" t="s">
        <v>84</v>
      </c>
      <c r="D5515" s="111" t="s">
        <v>84</v>
      </c>
      <c r="E5515" s="111" t="s">
        <v>126</v>
      </c>
      <c r="F5515" s="111" t="s">
        <v>139</v>
      </c>
      <c r="G5515" s="111" t="s">
        <v>139</v>
      </c>
      <c r="H5515" s="111" t="s">
        <v>139</v>
      </c>
      <c r="I5515" s="111" t="s">
        <v>139</v>
      </c>
      <c r="J5515" t="str">
        <f t="shared" si="172"/>
        <v>4216Dyrket markMineraljord</v>
      </c>
      <c r="K5515" s="111">
        <v>-0.25068318004845869</v>
      </c>
      <c r="L5515" s="111">
        <v>0</v>
      </c>
      <c r="M5515" s="111">
        <v>0</v>
      </c>
      <c r="N5515" s="112">
        <f t="shared" si="173"/>
        <v>-0.25068318004845869</v>
      </c>
    </row>
    <row r="5516" spans="1:14" x14ac:dyDescent="0.25">
      <c r="A5516" s="111" t="s">
        <v>738</v>
      </c>
      <c r="B5516" s="111">
        <f>INDEX(kommuner!C:C,MATCH(_xlfn.NUMBERVALUE(A5516),kommuner!B:B,0))</f>
        <v>4216</v>
      </c>
      <c r="C5516" s="111" t="s">
        <v>84</v>
      </c>
      <c r="D5516" s="111" t="s">
        <v>84</v>
      </c>
      <c r="E5516" s="111" t="s">
        <v>123</v>
      </c>
      <c r="F5516" s="111" t="s">
        <v>139</v>
      </c>
      <c r="G5516" s="111" t="s">
        <v>139</v>
      </c>
      <c r="H5516" s="111" t="s">
        <v>139</v>
      </c>
      <c r="I5516" s="111" t="s">
        <v>139</v>
      </c>
      <c r="J5516" t="str">
        <f t="shared" si="172"/>
        <v>4216Dyrket markOrganisk jord</v>
      </c>
      <c r="K5516" s="111">
        <v>28.726149366675592</v>
      </c>
      <c r="L5516" s="111">
        <v>1.45625</v>
      </c>
      <c r="M5516" s="111">
        <v>0</v>
      </c>
      <c r="N5516" s="112">
        <f t="shared" si="173"/>
        <v>30.182399366675593</v>
      </c>
    </row>
    <row r="5517" spans="1:14" x14ac:dyDescent="0.25">
      <c r="A5517" s="111" t="s">
        <v>738</v>
      </c>
      <c r="B5517" s="111">
        <f>INDEX(kommuner!C:C,MATCH(_xlfn.NUMBERVALUE(A5517),kommuner!B:B,0))</f>
        <v>4216</v>
      </c>
      <c r="C5517" s="111" t="s">
        <v>127</v>
      </c>
      <c r="D5517" s="111" t="s">
        <v>127</v>
      </c>
      <c r="E5517" s="111" t="s">
        <v>126</v>
      </c>
      <c r="F5517" s="111" t="s">
        <v>172</v>
      </c>
      <c r="G5517" s="111" t="s">
        <v>180</v>
      </c>
      <c r="H5517" s="111" t="s">
        <v>172</v>
      </c>
      <c r="I5517" s="111" t="s">
        <v>180</v>
      </c>
      <c r="J5517" t="str">
        <f t="shared" si="172"/>
        <v>4216SkogMineraljordBarskogHøy</v>
      </c>
      <c r="K5517" s="111">
        <v>-4.2610596243420318</v>
      </c>
      <c r="L5517" s="111">
        <v>0.85306406685236758</v>
      </c>
      <c r="M5517" s="111">
        <v>6.4056614999681585E-2</v>
      </c>
      <c r="N5517" s="112">
        <f t="shared" si="173"/>
        <v>-3.3439389424899826</v>
      </c>
    </row>
    <row r="5518" spans="1:14" x14ac:dyDescent="0.25">
      <c r="A5518" s="111" t="s">
        <v>738</v>
      </c>
      <c r="B5518" s="111">
        <f>INDEX(kommuner!C:C,MATCH(_xlfn.NUMBERVALUE(A5518),kommuner!B:B,0))</f>
        <v>4216</v>
      </c>
      <c r="C5518" s="111" t="s">
        <v>127</v>
      </c>
      <c r="D5518" s="111" t="s">
        <v>127</v>
      </c>
      <c r="E5518" s="111" t="s">
        <v>126</v>
      </c>
      <c r="F5518" s="111" t="s">
        <v>172</v>
      </c>
      <c r="G5518" s="111" t="s">
        <v>167</v>
      </c>
      <c r="H5518" s="111" t="s">
        <v>172</v>
      </c>
      <c r="I5518" s="111" t="s">
        <v>167</v>
      </c>
      <c r="J5518" t="str">
        <f t="shared" si="172"/>
        <v>4216SkogMineraljordBarskogImpediment</v>
      </c>
      <c r="K5518" s="111">
        <v>-1.5740166960016819</v>
      </c>
      <c r="L5518" s="111">
        <v>0.85306406685236758</v>
      </c>
      <c r="M5518" s="111">
        <v>6.3979989500968365E-2</v>
      </c>
      <c r="N5518" s="112">
        <f t="shared" si="173"/>
        <v>-0.65697263964834596</v>
      </c>
    </row>
    <row r="5519" spans="1:14" x14ac:dyDescent="0.25">
      <c r="A5519" s="111" t="s">
        <v>738</v>
      </c>
      <c r="B5519" s="111">
        <f>INDEX(kommuner!C:C,MATCH(_xlfn.NUMBERVALUE(A5519),kommuner!B:B,0))</f>
        <v>4216</v>
      </c>
      <c r="C5519" s="111" t="s">
        <v>127</v>
      </c>
      <c r="D5519" s="111" t="s">
        <v>127</v>
      </c>
      <c r="E5519" s="111" t="s">
        <v>126</v>
      </c>
      <c r="F5519" s="111" t="s">
        <v>172</v>
      </c>
      <c r="G5519" s="111" t="s">
        <v>190</v>
      </c>
      <c r="H5519" s="111" t="s">
        <v>172</v>
      </c>
      <c r="I5519" s="111" t="s">
        <v>190</v>
      </c>
      <c r="J5519" t="str">
        <f t="shared" si="172"/>
        <v>4216SkogMineraljordBarskogLav</v>
      </c>
      <c r="K5519" s="111">
        <v>-2.1094741240186856</v>
      </c>
      <c r="L5519" s="111">
        <v>0.85306406685236758</v>
      </c>
      <c r="M5519" s="111">
        <v>6.3979989500968365E-2</v>
      </c>
      <c r="N5519" s="112">
        <f t="shared" si="173"/>
        <v>-1.1924300676653499</v>
      </c>
    </row>
    <row r="5520" spans="1:14" x14ac:dyDescent="0.25">
      <c r="A5520" s="111" t="s">
        <v>738</v>
      </c>
      <c r="B5520" s="111">
        <f>INDEX(kommuner!C:C,MATCH(_xlfn.NUMBERVALUE(A5520),kommuner!B:B,0))</f>
        <v>4216</v>
      </c>
      <c r="C5520" s="111" t="s">
        <v>127</v>
      </c>
      <c r="D5520" s="111" t="s">
        <v>127</v>
      </c>
      <c r="E5520" s="111" t="s">
        <v>126</v>
      </c>
      <c r="F5520" s="111" t="s">
        <v>172</v>
      </c>
      <c r="G5520" s="111" t="s">
        <v>173</v>
      </c>
      <c r="H5520" s="111" t="s">
        <v>172</v>
      </c>
      <c r="I5520" s="111" t="s">
        <v>173</v>
      </c>
      <c r="J5520" t="str">
        <f t="shared" si="172"/>
        <v>4216SkogMineraljordBarskogMiddels</v>
      </c>
      <c r="K5520" s="111">
        <v>-2.8820985952554645</v>
      </c>
      <c r="L5520" s="111">
        <v>0.85306406685236758</v>
      </c>
      <c r="M5520" s="111">
        <v>6.4056614999681585E-2</v>
      </c>
      <c r="N5520" s="112">
        <f t="shared" si="173"/>
        <v>-1.9649779134034155</v>
      </c>
    </row>
    <row r="5521" spans="1:14" x14ac:dyDescent="0.25">
      <c r="A5521" s="111" t="s">
        <v>738</v>
      </c>
      <c r="B5521" s="111">
        <f>INDEX(kommuner!C:C,MATCH(_xlfn.NUMBERVALUE(A5521),kommuner!B:B,0))</f>
        <v>4216</v>
      </c>
      <c r="C5521" s="111" t="s">
        <v>127</v>
      </c>
      <c r="D5521" s="111" t="s">
        <v>127</v>
      </c>
      <c r="E5521" s="111" t="s">
        <v>126</v>
      </c>
      <c r="F5521" s="111" t="s">
        <v>172</v>
      </c>
      <c r="G5521" s="111" t="s">
        <v>186</v>
      </c>
      <c r="H5521" s="111" t="s">
        <v>172</v>
      </c>
      <c r="I5521" s="111" t="s">
        <v>186</v>
      </c>
      <c r="J5521" t="str">
        <f t="shared" si="172"/>
        <v>4216SkogMineraljordBarskogSærs høy</v>
      </c>
      <c r="K5521" s="111">
        <v>0.12072674540874306</v>
      </c>
      <c r="L5521" s="111">
        <v>0.85306406685236758</v>
      </c>
      <c r="M5521" s="111">
        <v>6.4056614999681585E-2</v>
      </c>
      <c r="N5521" s="112">
        <f t="shared" si="173"/>
        <v>1.0378474272607923</v>
      </c>
    </row>
    <row r="5522" spans="1:14" x14ac:dyDescent="0.25">
      <c r="A5522" s="111" t="s">
        <v>738</v>
      </c>
      <c r="B5522" s="111">
        <f>INDEX(kommuner!C:C,MATCH(_xlfn.NUMBERVALUE(A5522),kommuner!B:B,0))</f>
        <v>4216</v>
      </c>
      <c r="C5522" s="111" t="s">
        <v>127</v>
      </c>
      <c r="D5522" s="111" t="s">
        <v>127</v>
      </c>
      <c r="E5522" s="111" t="s">
        <v>126</v>
      </c>
      <c r="F5522" s="111" t="s">
        <v>179</v>
      </c>
      <c r="G5522" s="111" t="s">
        <v>180</v>
      </c>
      <c r="H5522" s="111" t="s">
        <v>179</v>
      </c>
      <c r="I5522" s="111" t="s">
        <v>180</v>
      </c>
      <c r="J5522" t="str">
        <f t="shared" si="172"/>
        <v>4216SkogMineraljordBlandingsskogHøy</v>
      </c>
      <c r="K5522" s="111">
        <v>-8.5703651807373102</v>
      </c>
      <c r="L5522" s="111">
        <v>0.85306406685236758</v>
      </c>
      <c r="M5522" s="111">
        <v>6.3979989500968365E-2</v>
      </c>
      <c r="N5522" s="112">
        <f t="shared" si="173"/>
        <v>-7.6533211243839743</v>
      </c>
    </row>
    <row r="5523" spans="1:14" x14ac:dyDescent="0.25">
      <c r="A5523" s="111" t="s">
        <v>738</v>
      </c>
      <c r="B5523" s="111">
        <f>INDEX(kommuner!C:C,MATCH(_xlfn.NUMBERVALUE(A5523),kommuner!B:B,0))</f>
        <v>4216</v>
      </c>
      <c r="C5523" s="111" t="s">
        <v>127</v>
      </c>
      <c r="D5523" s="111" t="s">
        <v>127</v>
      </c>
      <c r="E5523" s="111" t="s">
        <v>126</v>
      </c>
      <c r="F5523" s="111" t="s">
        <v>179</v>
      </c>
      <c r="G5523" s="111" t="s">
        <v>167</v>
      </c>
      <c r="H5523" s="111" t="s">
        <v>179</v>
      </c>
      <c r="I5523" s="111" t="s">
        <v>167</v>
      </c>
      <c r="J5523" t="str">
        <f t="shared" si="172"/>
        <v>4216SkogMineraljordBlandingsskogImpediment</v>
      </c>
      <c r="K5523" s="111">
        <v>-2.0950685747655116</v>
      </c>
      <c r="L5523" s="111">
        <v>0.85306406685236758</v>
      </c>
      <c r="M5523" s="111">
        <v>6.3979989500968365E-2</v>
      </c>
      <c r="N5523" s="112">
        <f t="shared" si="173"/>
        <v>-1.1780245184121758</v>
      </c>
    </row>
    <row r="5524" spans="1:14" x14ac:dyDescent="0.25">
      <c r="A5524" s="111" t="s">
        <v>738</v>
      </c>
      <c r="B5524" s="111">
        <f>INDEX(kommuner!C:C,MATCH(_xlfn.NUMBERVALUE(A5524),kommuner!B:B,0))</f>
        <v>4216</v>
      </c>
      <c r="C5524" s="111" t="s">
        <v>127</v>
      </c>
      <c r="D5524" s="111" t="s">
        <v>127</v>
      </c>
      <c r="E5524" s="111" t="s">
        <v>126</v>
      </c>
      <c r="F5524" s="111" t="s">
        <v>179</v>
      </c>
      <c r="G5524" s="111" t="s">
        <v>190</v>
      </c>
      <c r="H5524" s="111" t="s">
        <v>179</v>
      </c>
      <c r="I5524" s="111" t="s">
        <v>190</v>
      </c>
      <c r="J5524" t="str">
        <f t="shared" si="172"/>
        <v>4216SkogMineraljordBlandingsskogLav</v>
      </c>
      <c r="K5524" s="111">
        <v>-3.814060654162915</v>
      </c>
      <c r="L5524" s="111">
        <v>0.85306406685236758</v>
      </c>
      <c r="M5524" s="111">
        <v>6.3979989500968365E-2</v>
      </c>
      <c r="N5524" s="112">
        <f t="shared" si="173"/>
        <v>-2.897016597809579</v>
      </c>
    </row>
    <row r="5525" spans="1:14" x14ac:dyDescent="0.25">
      <c r="A5525" s="111" t="s">
        <v>738</v>
      </c>
      <c r="B5525" s="111">
        <f>INDEX(kommuner!C:C,MATCH(_xlfn.NUMBERVALUE(A5525),kommuner!B:B,0))</f>
        <v>4216</v>
      </c>
      <c r="C5525" s="111" t="s">
        <v>127</v>
      </c>
      <c r="D5525" s="111" t="s">
        <v>127</v>
      </c>
      <c r="E5525" s="111" t="s">
        <v>126</v>
      </c>
      <c r="F5525" s="111" t="s">
        <v>179</v>
      </c>
      <c r="G5525" s="111" t="s">
        <v>173</v>
      </c>
      <c r="H5525" s="111" t="s">
        <v>179</v>
      </c>
      <c r="I5525" s="111" t="s">
        <v>173</v>
      </c>
      <c r="J5525" t="str">
        <f t="shared" si="172"/>
        <v>4216SkogMineraljordBlandingsskogMiddels</v>
      </c>
      <c r="K5525" s="111">
        <v>-4.5623521854183373</v>
      </c>
      <c r="L5525" s="111">
        <v>0.85306406685236758</v>
      </c>
      <c r="M5525" s="111">
        <v>6.3979989500968365E-2</v>
      </c>
      <c r="N5525" s="112">
        <f t="shared" si="173"/>
        <v>-3.6453081290650013</v>
      </c>
    </row>
    <row r="5526" spans="1:14" x14ac:dyDescent="0.25">
      <c r="A5526" s="111" t="s">
        <v>738</v>
      </c>
      <c r="B5526" s="111">
        <f>INDEX(kommuner!C:C,MATCH(_xlfn.NUMBERVALUE(A5526),kommuner!B:B,0))</f>
        <v>4216</v>
      </c>
      <c r="C5526" s="111" t="s">
        <v>127</v>
      </c>
      <c r="D5526" s="111" t="s">
        <v>127</v>
      </c>
      <c r="E5526" s="111" t="s">
        <v>126</v>
      </c>
      <c r="F5526" s="111" t="s">
        <v>179</v>
      </c>
      <c r="G5526" s="111" t="s">
        <v>186</v>
      </c>
      <c r="H5526" s="111" t="s">
        <v>179</v>
      </c>
      <c r="I5526" s="111" t="s">
        <v>186</v>
      </c>
      <c r="J5526" t="str">
        <f t="shared" si="172"/>
        <v>4216SkogMineraljordBlandingsskogSærs høy</v>
      </c>
      <c r="K5526" s="111">
        <v>-2.9395925245326562</v>
      </c>
      <c r="L5526" s="111">
        <v>0.85306406685236758</v>
      </c>
      <c r="M5526" s="111">
        <v>6.3979989500968365E-2</v>
      </c>
      <c r="N5526" s="112">
        <f t="shared" si="173"/>
        <v>-2.0225484681793202</v>
      </c>
    </row>
    <row r="5527" spans="1:14" x14ac:dyDescent="0.25">
      <c r="A5527" s="111" t="s">
        <v>738</v>
      </c>
      <c r="B5527" s="111">
        <f>INDEX(kommuner!C:C,MATCH(_xlfn.NUMBERVALUE(A5527),kommuner!B:B,0))</f>
        <v>4216</v>
      </c>
      <c r="C5527" s="111" t="s">
        <v>127</v>
      </c>
      <c r="D5527" s="111" t="s">
        <v>127</v>
      </c>
      <c r="E5527" s="111" t="s">
        <v>126</v>
      </c>
      <c r="F5527" s="111" t="s">
        <v>185</v>
      </c>
      <c r="G5527" s="111" t="s">
        <v>180</v>
      </c>
      <c r="H5527" s="111" t="s">
        <v>185</v>
      </c>
      <c r="I5527" s="111" t="s">
        <v>180</v>
      </c>
      <c r="J5527" t="str">
        <f t="shared" si="172"/>
        <v>4216SkogMineraljordLauvskogHøy</v>
      </c>
      <c r="K5527" s="111">
        <v>-3.6072016095960531</v>
      </c>
      <c r="L5527" s="111">
        <v>0.85306406685236758</v>
      </c>
      <c r="M5527" s="111">
        <v>6.3979989500968365E-2</v>
      </c>
      <c r="N5527" s="112">
        <f t="shared" si="173"/>
        <v>-2.6901575532427171</v>
      </c>
    </row>
    <row r="5528" spans="1:14" x14ac:dyDescent="0.25">
      <c r="A5528" s="111" t="s">
        <v>738</v>
      </c>
      <c r="B5528" s="111">
        <f>INDEX(kommuner!C:C,MATCH(_xlfn.NUMBERVALUE(A5528),kommuner!B:B,0))</f>
        <v>4216</v>
      </c>
      <c r="C5528" s="111" t="s">
        <v>127</v>
      </c>
      <c r="D5528" s="111" t="s">
        <v>127</v>
      </c>
      <c r="E5528" s="111" t="s">
        <v>126</v>
      </c>
      <c r="F5528" s="111" t="s">
        <v>185</v>
      </c>
      <c r="G5528" s="111" t="s">
        <v>167</v>
      </c>
      <c r="H5528" s="111" t="s">
        <v>185</v>
      </c>
      <c r="I5528" s="111" t="s">
        <v>167</v>
      </c>
      <c r="J5528" t="str">
        <f t="shared" si="172"/>
        <v>4216SkogMineraljordLauvskogImpediment</v>
      </c>
      <c r="K5528" s="111">
        <v>-1.1043030228661443</v>
      </c>
      <c r="L5528" s="111">
        <v>0.85306406685236758</v>
      </c>
      <c r="M5528" s="111">
        <v>6.3979989500968365E-2</v>
      </c>
      <c r="N5528" s="112">
        <f t="shared" si="173"/>
        <v>-0.18725896651280841</v>
      </c>
    </row>
    <row r="5529" spans="1:14" x14ac:dyDescent="0.25">
      <c r="A5529" s="111" t="s">
        <v>738</v>
      </c>
      <c r="B5529" s="111">
        <f>INDEX(kommuner!C:C,MATCH(_xlfn.NUMBERVALUE(A5529),kommuner!B:B,0))</f>
        <v>4216</v>
      </c>
      <c r="C5529" s="111" t="s">
        <v>127</v>
      </c>
      <c r="D5529" s="111" t="s">
        <v>127</v>
      </c>
      <c r="E5529" s="111" t="s">
        <v>126</v>
      </c>
      <c r="F5529" s="111" t="s">
        <v>185</v>
      </c>
      <c r="G5529" s="111" t="s">
        <v>190</v>
      </c>
      <c r="H5529" s="111" t="s">
        <v>185</v>
      </c>
      <c r="I5529" s="111" t="s">
        <v>190</v>
      </c>
      <c r="J5529" t="str">
        <f t="shared" si="172"/>
        <v>4216SkogMineraljordLauvskogLav</v>
      </c>
      <c r="K5529" s="111">
        <v>-8.9748170935426599E-2</v>
      </c>
      <c r="L5529" s="111">
        <v>0.85306406685236758</v>
      </c>
      <c r="M5529" s="111">
        <v>6.3979989500968365E-2</v>
      </c>
      <c r="N5529" s="112">
        <f t="shared" si="173"/>
        <v>0.82729588541790933</v>
      </c>
    </row>
    <row r="5530" spans="1:14" x14ac:dyDescent="0.25">
      <c r="A5530" s="111" t="s">
        <v>738</v>
      </c>
      <c r="B5530" s="111">
        <f>INDEX(kommuner!C:C,MATCH(_xlfn.NUMBERVALUE(A5530),kommuner!B:B,0))</f>
        <v>4216</v>
      </c>
      <c r="C5530" s="111" t="s">
        <v>127</v>
      </c>
      <c r="D5530" s="111" t="s">
        <v>127</v>
      </c>
      <c r="E5530" s="111" t="s">
        <v>126</v>
      </c>
      <c r="F5530" s="111" t="s">
        <v>185</v>
      </c>
      <c r="G5530" s="111" t="s">
        <v>173</v>
      </c>
      <c r="H5530" s="111" t="s">
        <v>185</v>
      </c>
      <c r="I5530" s="111" t="s">
        <v>173</v>
      </c>
      <c r="J5530" t="str">
        <f t="shared" si="172"/>
        <v>4216SkogMineraljordLauvskogMiddels</v>
      </c>
      <c r="K5530" s="111">
        <v>-2.4151390344437029</v>
      </c>
      <c r="L5530" s="111">
        <v>0.85306406685236758</v>
      </c>
      <c r="M5530" s="111">
        <v>6.3979989500968365E-2</v>
      </c>
      <c r="N5530" s="112">
        <f t="shared" si="173"/>
        <v>-1.4980949780903672</v>
      </c>
    </row>
    <row r="5531" spans="1:14" x14ac:dyDescent="0.25">
      <c r="A5531" s="111" t="s">
        <v>738</v>
      </c>
      <c r="B5531" s="111">
        <f>INDEX(kommuner!C:C,MATCH(_xlfn.NUMBERVALUE(A5531),kommuner!B:B,0))</f>
        <v>4216</v>
      </c>
      <c r="C5531" s="111" t="s">
        <v>127</v>
      </c>
      <c r="D5531" s="111" t="s">
        <v>127</v>
      </c>
      <c r="E5531" s="111" t="s">
        <v>126</v>
      </c>
      <c r="F5531" s="111" t="s">
        <v>185</v>
      </c>
      <c r="G5531" s="111" t="s">
        <v>186</v>
      </c>
      <c r="H5531" s="111" t="s">
        <v>185</v>
      </c>
      <c r="I5531" s="111" t="s">
        <v>186</v>
      </c>
      <c r="J5531" t="str">
        <f t="shared" si="172"/>
        <v>4216SkogMineraljordLauvskogSærs høy</v>
      </c>
      <c r="K5531" s="111">
        <v>-3.6560473259425113</v>
      </c>
      <c r="L5531" s="111">
        <v>0.85306406685236758</v>
      </c>
      <c r="M5531" s="111">
        <v>6.3979989500968365E-2</v>
      </c>
      <c r="N5531" s="112">
        <f t="shared" si="173"/>
        <v>-2.7390032695891753</v>
      </c>
    </row>
    <row r="5532" spans="1:14" x14ac:dyDescent="0.25">
      <c r="A5532" s="111" t="s">
        <v>738</v>
      </c>
      <c r="B5532" s="111">
        <f>INDEX(kommuner!C:C,MATCH(_xlfn.NUMBERVALUE(A5532),kommuner!B:B,0))</f>
        <v>4216</v>
      </c>
      <c r="C5532" s="111" t="s">
        <v>127</v>
      </c>
      <c r="D5532" s="111" t="s">
        <v>127</v>
      </c>
      <c r="E5532" s="111" t="s">
        <v>123</v>
      </c>
      <c r="F5532" s="111" t="s">
        <v>172</v>
      </c>
      <c r="G5532" s="111" t="s">
        <v>180</v>
      </c>
      <c r="H5532" s="111" t="s">
        <v>172</v>
      </c>
      <c r="I5532" s="111" t="s">
        <v>180</v>
      </c>
      <c r="J5532" t="str">
        <f t="shared" si="172"/>
        <v>4216SkogOrganisk jordBarskogHøy</v>
      </c>
      <c r="K5532" s="111">
        <v>-2.5184559031994138</v>
      </c>
      <c r="L5532" s="111">
        <v>0.92784825435236762</v>
      </c>
      <c r="M5532" s="111">
        <v>0.46518126042825314</v>
      </c>
      <c r="N5532" s="112">
        <f t="shared" si="173"/>
        <v>-1.1254263884187932</v>
      </c>
    </row>
    <row r="5533" spans="1:14" x14ac:dyDescent="0.25">
      <c r="A5533" s="111" t="s">
        <v>738</v>
      </c>
      <c r="B5533" s="111">
        <f>INDEX(kommuner!C:C,MATCH(_xlfn.NUMBERVALUE(A5533),kommuner!B:B,0))</f>
        <v>4216</v>
      </c>
      <c r="C5533" s="111" t="s">
        <v>127</v>
      </c>
      <c r="D5533" s="111" t="s">
        <v>127</v>
      </c>
      <c r="E5533" s="111" t="s">
        <v>123</v>
      </c>
      <c r="F5533" s="111" t="s">
        <v>172</v>
      </c>
      <c r="G5533" s="111" t="s">
        <v>167</v>
      </c>
      <c r="H5533" s="111" t="s">
        <v>172</v>
      </c>
      <c r="I5533" s="111" t="s">
        <v>167</v>
      </c>
      <c r="J5533" t="str">
        <f t="shared" si="172"/>
        <v>4216SkogOrganisk jordBarskogImpediment</v>
      </c>
      <c r="K5533" s="111">
        <v>-0.13011741963904588</v>
      </c>
      <c r="L5533" s="111">
        <v>0.92784825435236762</v>
      </c>
      <c r="M5533" s="111">
        <v>0.46510463492953991</v>
      </c>
      <c r="N5533" s="112">
        <f t="shared" si="173"/>
        <v>1.2628354696428616</v>
      </c>
    </row>
    <row r="5534" spans="1:14" x14ac:dyDescent="0.25">
      <c r="A5534" s="111" t="s">
        <v>738</v>
      </c>
      <c r="B5534" s="111">
        <f>INDEX(kommuner!C:C,MATCH(_xlfn.NUMBERVALUE(A5534),kommuner!B:B,0))</f>
        <v>4216</v>
      </c>
      <c r="C5534" s="111" t="s">
        <v>127</v>
      </c>
      <c r="D5534" s="111" t="s">
        <v>127</v>
      </c>
      <c r="E5534" s="111" t="s">
        <v>123</v>
      </c>
      <c r="F5534" s="111" t="s">
        <v>172</v>
      </c>
      <c r="G5534" s="111" t="s">
        <v>190</v>
      </c>
      <c r="H5534" s="111" t="s">
        <v>172</v>
      </c>
      <c r="I5534" s="111" t="s">
        <v>190</v>
      </c>
      <c r="J5534" t="str">
        <f t="shared" si="172"/>
        <v>4216SkogOrganisk jordBarskogLav</v>
      </c>
      <c r="K5534" s="111">
        <v>-0.50666953101693391</v>
      </c>
      <c r="L5534" s="111">
        <v>0.92784825435236762</v>
      </c>
      <c r="M5534" s="111">
        <v>0.46510463492953991</v>
      </c>
      <c r="N5534" s="112">
        <f t="shared" si="173"/>
        <v>0.88628335826497362</v>
      </c>
    </row>
    <row r="5535" spans="1:14" x14ac:dyDescent="0.25">
      <c r="A5535" s="111" t="s">
        <v>738</v>
      </c>
      <c r="B5535" s="111">
        <f>INDEX(kommuner!C:C,MATCH(_xlfn.NUMBERVALUE(A5535),kommuner!B:B,0))</f>
        <v>4216</v>
      </c>
      <c r="C5535" s="111" t="s">
        <v>127</v>
      </c>
      <c r="D5535" s="111" t="s">
        <v>127</v>
      </c>
      <c r="E5535" s="111" t="s">
        <v>123</v>
      </c>
      <c r="F5535" s="111" t="s">
        <v>172</v>
      </c>
      <c r="G5535" s="111" t="s">
        <v>173</v>
      </c>
      <c r="H5535" s="111" t="s">
        <v>172</v>
      </c>
      <c r="I5535" s="111" t="s">
        <v>173</v>
      </c>
      <c r="J5535" t="str">
        <f t="shared" si="172"/>
        <v>4216SkogOrganisk jordBarskogMiddels</v>
      </c>
      <c r="K5535" s="111">
        <v>-1.5571490961494638</v>
      </c>
      <c r="L5535" s="111">
        <v>0.92784825435236762</v>
      </c>
      <c r="M5535" s="111">
        <v>0.46518126042825314</v>
      </c>
      <c r="N5535" s="112">
        <f t="shared" si="173"/>
        <v>-0.16411958136884308</v>
      </c>
    </row>
    <row r="5536" spans="1:14" x14ac:dyDescent="0.25">
      <c r="A5536" s="111" t="s">
        <v>738</v>
      </c>
      <c r="B5536" s="111">
        <f>INDEX(kommuner!C:C,MATCH(_xlfn.NUMBERVALUE(A5536),kommuner!B:B,0))</f>
        <v>4216</v>
      </c>
      <c r="C5536" s="111" t="s">
        <v>127</v>
      </c>
      <c r="D5536" s="111" t="s">
        <v>127</v>
      </c>
      <c r="E5536" s="111" t="s">
        <v>123</v>
      </c>
      <c r="F5536" s="111" t="s">
        <v>172</v>
      </c>
      <c r="G5536" s="111" t="s">
        <v>186</v>
      </c>
      <c r="H5536" s="111" t="s">
        <v>172</v>
      </c>
      <c r="I5536" s="111" t="s">
        <v>186</v>
      </c>
      <c r="J5536" t="str">
        <f t="shared" si="172"/>
        <v>4216SkogOrganisk jordBarskogSærs høy</v>
      </c>
      <c r="K5536" s="111">
        <v>2.5548655235722699</v>
      </c>
      <c r="L5536" s="111">
        <v>0.92784825435236762</v>
      </c>
      <c r="M5536" s="111">
        <v>0.46518126042825314</v>
      </c>
      <c r="N5536" s="112">
        <f t="shared" si="173"/>
        <v>3.9478950383528906</v>
      </c>
    </row>
    <row r="5537" spans="1:14" x14ac:dyDescent="0.25">
      <c r="A5537" s="111" t="s">
        <v>738</v>
      </c>
      <c r="B5537" s="111">
        <f>INDEX(kommuner!C:C,MATCH(_xlfn.NUMBERVALUE(A5537),kommuner!B:B,0))</f>
        <v>4216</v>
      </c>
      <c r="C5537" s="111" t="s">
        <v>127</v>
      </c>
      <c r="D5537" s="111" t="s">
        <v>127</v>
      </c>
      <c r="E5537" s="111" t="s">
        <v>123</v>
      </c>
      <c r="F5537" s="111" t="s">
        <v>179</v>
      </c>
      <c r="G5537" s="111" t="s">
        <v>180</v>
      </c>
      <c r="H5537" s="111" t="s">
        <v>179</v>
      </c>
      <c r="I5537" s="111" t="s">
        <v>180</v>
      </c>
      <c r="J5537" t="str">
        <f t="shared" si="172"/>
        <v>4216SkogOrganisk jordBlandingsskogHøy</v>
      </c>
      <c r="K5537" s="111">
        <v>-5.5554344456832343</v>
      </c>
      <c r="L5537" s="111">
        <v>0.92784825435236762</v>
      </c>
      <c r="M5537" s="111">
        <v>0.46510463492953991</v>
      </c>
      <c r="N5537" s="112">
        <f t="shared" si="173"/>
        <v>-4.1624815564013264</v>
      </c>
    </row>
    <row r="5538" spans="1:14" x14ac:dyDescent="0.25">
      <c r="A5538" s="111" t="s">
        <v>738</v>
      </c>
      <c r="B5538" s="111">
        <f>INDEX(kommuner!C:C,MATCH(_xlfn.NUMBERVALUE(A5538),kommuner!B:B,0))</f>
        <v>4216</v>
      </c>
      <c r="C5538" s="111" t="s">
        <v>127</v>
      </c>
      <c r="D5538" s="111" t="s">
        <v>127</v>
      </c>
      <c r="E5538" s="111" t="s">
        <v>123</v>
      </c>
      <c r="F5538" s="111" t="s">
        <v>179</v>
      </c>
      <c r="G5538" s="111" t="s">
        <v>167</v>
      </c>
      <c r="H5538" s="111" t="s">
        <v>179</v>
      </c>
      <c r="I5538" s="111" t="s">
        <v>167</v>
      </c>
      <c r="J5538" t="str">
        <f t="shared" si="172"/>
        <v>4216SkogOrganisk jordBlandingsskogImpediment</v>
      </c>
      <c r="K5538" s="111">
        <v>-0.28586344175800005</v>
      </c>
      <c r="L5538" s="111">
        <v>0.92784825435236762</v>
      </c>
      <c r="M5538" s="111">
        <v>0.46510463492953991</v>
      </c>
      <c r="N5538" s="112">
        <f t="shared" si="173"/>
        <v>1.1070894475239075</v>
      </c>
    </row>
    <row r="5539" spans="1:14" x14ac:dyDescent="0.25">
      <c r="A5539" s="111" t="s">
        <v>738</v>
      </c>
      <c r="B5539" s="111">
        <f>INDEX(kommuner!C:C,MATCH(_xlfn.NUMBERVALUE(A5539),kommuner!B:B,0))</f>
        <v>4216</v>
      </c>
      <c r="C5539" s="111" t="s">
        <v>127</v>
      </c>
      <c r="D5539" s="111" t="s">
        <v>127</v>
      </c>
      <c r="E5539" s="111" t="s">
        <v>123</v>
      </c>
      <c r="F5539" s="111" t="s">
        <v>179</v>
      </c>
      <c r="G5539" s="111" t="s">
        <v>190</v>
      </c>
      <c r="H5539" s="111" t="s">
        <v>179</v>
      </c>
      <c r="I5539" s="111" t="s">
        <v>190</v>
      </c>
      <c r="J5539" t="str">
        <f t="shared" si="172"/>
        <v>4216SkogOrganisk jordBlandingsskogLav</v>
      </c>
      <c r="K5539" s="111">
        <v>-1.2347339377887629</v>
      </c>
      <c r="L5539" s="111">
        <v>0.92784825435236762</v>
      </c>
      <c r="M5539" s="111">
        <v>0.46510463492953991</v>
      </c>
      <c r="N5539" s="112">
        <f t="shared" si="173"/>
        <v>0.15821895149314458</v>
      </c>
    </row>
    <row r="5540" spans="1:14" x14ac:dyDescent="0.25">
      <c r="A5540" s="111" t="s">
        <v>738</v>
      </c>
      <c r="B5540" s="111">
        <f>INDEX(kommuner!C:C,MATCH(_xlfn.NUMBERVALUE(A5540),kommuner!B:B,0))</f>
        <v>4216</v>
      </c>
      <c r="C5540" s="111" t="s">
        <v>127</v>
      </c>
      <c r="D5540" s="111" t="s">
        <v>127</v>
      </c>
      <c r="E5540" s="111" t="s">
        <v>123</v>
      </c>
      <c r="F5540" s="111" t="s">
        <v>179</v>
      </c>
      <c r="G5540" s="111" t="s">
        <v>173</v>
      </c>
      <c r="H5540" s="111" t="s">
        <v>179</v>
      </c>
      <c r="I5540" s="111" t="s">
        <v>173</v>
      </c>
      <c r="J5540" t="str">
        <f t="shared" si="172"/>
        <v>4216SkogOrganisk jordBlandingsskogMiddels</v>
      </c>
      <c r="K5540" s="111">
        <v>-2.4239591752717748</v>
      </c>
      <c r="L5540" s="111">
        <v>0.92784825435236762</v>
      </c>
      <c r="M5540" s="111">
        <v>0.46510463492953991</v>
      </c>
      <c r="N5540" s="112">
        <f t="shared" si="173"/>
        <v>-1.0310062859898674</v>
      </c>
    </row>
    <row r="5541" spans="1:14" x14ac:dyDescent="0.25">
      <c r="A5541" s="111" t="s">
        <v>738</v>
      </c>
      <c r="B5541" s="111">
        <f>INDEX(kommuner!C:C,MATCH(_xlfn.NUMBERVALUE(A5541),kommuner!B:B,0))</f>
        <v>4216</v>
      </c>
      <c r="C5541" s="111" t="s">
        <v>127</v>
      </c>
      <c r="D5541" s="111" t="s">
        <v>127</v>
      </c>
      <c r="E5541" s="111" t="s">
        <v>123</v>
      </c>
      <c r="F5541" s="111" t="s">
        <v>179</v>
      </c>
      <c r="G5541" s="111" t="s">
        <v>186</v>
      </c>
      <c r="H5541" s="111" t="s">
        <v>179</v>
      </c>
      <c r="I5541" s="111" t="s">
        <v>186</v>
      </c>
      <c r="J5541" t="str">
        <f t="shared" si="172"/>
        <v>4216SkogOrganisk jordBlandingsskogSærs høy</v>
      </c>
      <c r="K5541" s="111">
        <v>-1.5726115302258048</v>
      </c>
      <c r="L5541" s="111">
        <v>0.92784825435236762</v>
      </c>
      <c r="M5541" s="111">
        <v>0.46510463492953991</v>
      </c>
      <c r="N5541" s="112">
        <f t="shared" si="173"/>
        <v>-0.17965864094389727</v>
      </c>
    </row>
    <row r="5542" spans="1:14" x14ac:dyDescent="0.25">
      <c r="A5542" s="111" t="s">
        <v>738</v>
      </c>
      <c r="B5542" s="111">
        <f>INDEX(kommuner!C:C,MATCH(_xlfn.NUMBERVALUE(A5542),kommuner!B:B,0))</f>
        <v>4216</v>
      </c>
      <c r="C5542" s="111" t="s">
        <v>127</v>
      </c>
      <c r="D5542" s="111" t="s">
        <v>127</v>
      </c>
      <c r="E5542" s="111" t="s">
        <v>123</v>
      </c>
      <c r="F5542" s="111" t="s">
        <v>185</v>
      </c>
      <c r="G5542" s="111" t="s">
        <v>180</v>
      </c>
      <c r="H5542" s="111" t="s">
        <v>185</v>
      </c>
      <c r="I5542" s="111" t="s">
        <v>180</v>
      </c>
      <c r="J5542" t="str">
        <f t="shared" si="172"/>
        <v>4216SkogOrganisk jordLauvskogHøy</v>
      </c>
      <c r="K5542" s="111">
        <v>-1.9913688882377358</v>
      </c>
      <c r="L5542" s="111">
        <v>0.92784825435236762</v>
      </c>
      <c r="M5542" s="111">
        <v>0.46510463492953991</v>
      </c>
      <c r="N5542" s="112">
        <f t="shared" si="173"/>
        <v>-0.59841599895582831</v>
      </c>
    </row>
    <row r="5543" spans="1:14" x14ac:dyDescent="0.25">
      <c r="A5543" s="111" t="s">
        <v>738</v>
      </c>
      <c r="B5543" s="111">
        <f>INDEX(kommuner!C:C,MATCH(_xlfn.NUMBERVALUE(A5543),kommuner!B:B,0))</f>
        <v>4216</v>
      </c>
      <c r="C5543" s="111" t="s">
        <v>127</v>
      </c>
      <c r="D5543" s="111" t="s">
        <v>127</v>
      </c>
      <c r="E5543" s="111" t="s">
        <v>123</v>
      </c>
      <c r="F5543" s="111" t="s">
        <v>185</v>
      </c>
      <c r="G5543" s="111" t="s">
        <v>167</v>
      </c>
      <c r="H5543" s="111" t="s">
        <v>185</v>
      </c>
      <c r="I5543" s="111" t="s">
        <v>167</v>
      </c>
      <c r="J5543" t="str">
        <f t="shared" si="172"/>
        <v>4216SkogOrganisk jordLauvskogImpediment</v>
      </c>
      <c r="K5543" s="111">
        <v>0.35000626494250675</v>
      </c>
      <c r="L5543" s="111">
        <v>0.92784825435236762</v>
      </c>
      <c r="M5543" s="111">
        <v>0.46510463492953991</v>
      </c>
      <c r="N5543" s="112">
        <f t="shared" si="173"/>
        <v>1.7429591542244141</v>
      </c>
    </row>
    <row r="5544" spans="1:14" x14ac:dyDescent="0.25">
      <c r="A5544" s="111" t="s">
        <v>738</v>
      </c>
      <c r="B5544" s="111">
        <f>INDEX(kommuner!C:C,MATCH(_xlfn.NUMBERVALUE(A5544),kommuner!B:B,0))</f>
        <v>4216</v>
      </c>
      <c r="C5544" s="111" t="s">
        <v>127</v>
      </c>
      <c r="D5544" s="111" t="s">
        <v>127</v>
      </c>
      <c r="E5544" s="111" t="s">
        <v>123</v>
      </c>
      <c r="F5544" s="111" t="s">
        <v>185</v>
      </c>
      <c r="G5544" s="111" t="s">
        <v>190</v>
      </c>
      <c r="H5544" s="111" t="s">
        <v>185</v>
      </c>
      <c r="I5544" s="111" t="s">
        <v>190</v>
      </c>
      <c r="J5544" t="str">
        <f t="shared" si="172"/>
        <v>4216SkogOrganisk jordLauvskogLav</v>
      </c>
      <c r="K5544" s="111">
        <v>1.1144075558526714</v>
      </c>
      <c r="L5544" s="111">
        <v>0.92784825435236762</v>
      </c>
      <c r="M5544" s="111">
        <v>0.46510463492953991</v>
      </c>
      <c r="N5544" s="112">
        <f t="shared" si="173"/>
        <v>2.5073604451345788</v>
      </c>
    </row>
    <row r="5545" spans="1:14" x14ac:dyDescent="0.25">
      <c r="A5545" s="111" t="s">
        <v>738</v>
      </c>
      <c r="B5545" s="111">
        <f>INDEX(kommuner!C:C,MATCH(_xlfn.NUMBERVALUE(A5545),kommuner!B:B,0))</f>
        <v>4216</v>
      </c>
      <c r="C5545" s="111" t="s">
        <v>127</v>
      </c>
      <c r="D5545" s="111" t="s">
        <v>127</v>
      </c>
      <c r="E5545" s="111" t="s">
        <v>123</v>
      </c>
      <c r="F5545" s="111" t="s">
        <v>185</v>
      </c>
      <c r="G5545" s="111" t="s">
        <v>173</v>
      </c>
      <c r="H5545" s="111" t="s">
        <v>185</v>
      </c>
      <c r="I5545" s="111" t="s">
        <v>173</v>
      </c>
      <c r="J5545" t="str">
        <f t="shared" si="172"/>
        <v>4216SkogOrganisk jordLauvskogMiddels</v>
      </c>
      <c r="K5545" s="111">
        <v>-0.62664468270982987</v>
      </c>
      <c r="L5545" s="111">
        <v>0.92784825435236762</v>
      </c>
      <c r="M5545" s="111">
        <v>0.46510463492953991</v>
      </c>
      <c r="N5545" s="112">
        <f t="shared" si="173"/>
        <v>0.76630820657207765</v>
      </c>
    </row>
    <row r="5546" spans="1:14" x14ac:dyDescent="0.25">
      <c r="A5546" s="111" t="s">
        <v>738</v>
      </c>
      <c r="B5546" s="111">
        <f>INDEX(kommuner!C:C,MATCH(_xlfn.NUMBERVALUE(A5546),kommuner!B:B,0))</f>
        <v>4216</v>
      </c>
      <c r="C5546" s="111" t="s">
        <v>127</v>
      </c>
      <c r="D5546" s="111" t="s">
        <v>127</v>
      </c>
      <c r="E5546" s="111" t="s">
        <v>123</v>
      </c>
      <c r="F5546" s="111" t="s">
        <v>185</v>
      </c>
      <c r="G5546" s="111" t="s">
        <v>186</v>
      </c>
      <c r="H5546" s="111" t="s">
        <v>185</v>
      </c>
      <c r="I5546" s="111" t="s">
        <v>186</v>
      </c>
      <c r="J5546" t="str">
        <f t="shared" si="172"/>
        <v>4216SkogOrganisk jordLauvskogSærs høy</v>
      </c>
      <c r="K5546" s="111">
        <v>-1.8997279926091779</v>
      </c>
      <c r="L5546" s="111">
        <v>0.92784825435236762</v>
      </c>
      <c r="M5546" s="111">
        <v>0.46510463492953991</v>
      </c>
      <c r="N5546" s="112">
        <f t="shared" si="173"/>
        <v>-0.50677510332727038</v>
      </c>
    </row>
    <row r="5547" spans="1:14" x14ac:dyDescent="0.25">
      <c r="A5547" s="111" t="s">
        <v>738</v>
      </c>
      <c r="B5547" s="111">
        <f>INDEX(kommuner!C:C,MATCH(_xlfn.NUMBERVALUE(A5547),kommuner!B:B,0))</f>
        <v>4216</v>
      </c>
      <c r="C5547" s="111" t="s">
        <v>83</v>
      </c>
      <c r="D5547" s="111" t="s">
        <v>83</v>
      </c>
      <c r="E5547" s="111" t="s">
        <v>126</v>
      </c>
      <c r="F5547" s="111" t="s">
        <v>139</v>
      </c>
      <c r="G5547" s="111" t="s">
        <v>139</v>
      </c>
      <c r="H5547" s="111" t="s">
        <v>139</v>
      </c>
      <c r="I5547" s="111" t="s">
        <v>139</v>
      </c>
      <c r="J5547" t="str">
        <f t="shared" si="172"/>
        <v>4216Utbygd arealMineraljord</v>
      </c>
      <c r="K5547" s="111">
        <v>0.42279414509845159</v>
      </c>
      <c r="L5547" s="111">
        <v>0</v>
      </c>
      <c r="M5547" s="111">
        <v>1.303047089454229E-2</v>
      </c>
      <c r="N5547" s="112">
        <f t="shared" si="173"/>
        <v>0.43582461599299388</v>
      </c>
    </row>
    <row r="5548" spans="1:14" x14ac:dyDescent="0.25">
      <c r="A5548" s="111" t="s">
        <v>738</v>
      </c>
      <c r="B5548" s="111">
        <f>INDEX(kommuner!C:C,MATCH(_xlfn.NUMBERVALUE(A5548),kommuner!B:B,0))</f>
        <v>4216</v>
      </c>
      <c r="C5548" s="111" t="s">
        <v>83</v>
      </c>
      <c r="D5548" s="111" t="s">
        <v>83</v>
      </c>
      <c r="E5548" s="111" t="s">
        <v>123</v>
      </c>
      <c r="F5548" s="111" t="s">
        <v>139</v>
      </c>
      <c r="G5548" s="111" t="s">
        <v>139</v>
      </c>
      <c r="H5548" s="111" t="s">
        <v>139</v>
      </c>
      <c r="I5548" s="111" t="s">
        <v>139</v>
      </c>
      <c r="J5548" t="str">
        <f t="shared" si="172"/>
        <v>4216Utbygd arealOrganisk jord</v>
      </c>
      <c r="K5548" s="111">
        <v>29.011421395201612</v>
      </c>
      <c r="L5548" s="111">
        <v>0</v>
      </c>
      <c r="M5548" s="111">
        <v>1.303047089454229E-2</v>
      </c>
      <c r="N5548" s="112">
        <f t="shared" si="173"/>
        <v>29.024451866096154</v>
      </c>
    </row>
    <row r="5549" spans="1:14" x14ac:dyDescent="0.25">
      <c r="A5549" s="111" t="s">
        <v>738</v>
      </c>
      <c r="B5549" s="111">
        <f>INDEX(kommuner!C:C,MATCH(_xlfn.NUMBERVALUE(A5549),kommuner!B:B,0))</f>
        <v>4216</v>
      </c>
      <c r="C5549" s="111" t="s">
        <v>181</v>
      </c>
      <c r="D5549" s="111" t="s">
        <v>181</v>
      </c>
      <c r="E5549" s="111" t="s">
        <v>123</v>
      </c>
      <c r="F5549" s="111" t="s">
        <v>139</v>
      </c>
      <c r="G5549" s="111" t="s">
        <v>139</v>
      </c>
      <c r="H5549" s="111" t="s">
        <v>139</v>
      </c>
      <c r="I5549" s="111" t="s">
        <v>139</v>
      </c>
      <c r="J5549" t="str">
        <f t="shared" si="172"/>
        <v>4216Vann og myrOrganisk jord</v>
      </c>
      <c r="K5549" s="111">
        <v>-0.31088998224577308</v>
      </c>
      <c r="L5549" s="111">
        <v>0</v>
      </c>
      <c r="M5549" s="111">
        <v>0</v>
      </c>
      <c r="N5549" s="112">
        <f t="shared" si="173"/>
        <v>-0.31088998224577308</v>
      </c>
    </row>
    <row r="5550" spans="1:14" x14ac:dyDescent="0.25">
      <c r="A5550" s="111" t="s">
        <v>739</v>
      </c>
      <c r="B5550" s="111">
        <f>INDEX(kommuner!C:C,MATCH(_xlfn.NUMBERVALUE(A5550),kommuner!B:B,0))</f>
        <v>4217</v>
      </c>
      <c r="C5550" s="111" t="s">
        <v>82</v>
      </c>
      <c r="D5550" s="111" t="s">
        <v>82</v>
      </c>
      <c r="E5550" s="111" t="s">
        <v>126</v>
      </c>
      <c r="F5550" s="111" t="s">
        <v>139</v>
      </c>
      <c r="G5550" s="111" t="s">
        <v>139</v>
      </c>
      <c r="H5550" s="111" t="s">
        <v>139</v>
      </c>
      <c r="I5550" s="111" t="s">
        <v>139</v>
      </c>
      <c r="J5550" t="str">
        <f t="shared" si="172"/>
        <v>4217Annen utmarkMineraljord</v>
      </c>
      <c r="K5550" s="111">
        <v>-0.16852781479621071</v>
      </c>
      <c r="L5550" s="111">
        <v>0</v>
      </c>
      <c r="M5550" s="111">
        <v>0</v>
      </c>
      <c r="N5550" s="112">
        <f t="shared" si="173"/>
        <v>-0.16852781479621071</v>
      </c>
    </row>
    <row r="5551" spans="1:14" x14ac:dyDescent="0.25">
      <c r="A5551" s="111" t="s">
        <v>739</v>
      </c>
      <c r="B5551" s="111">
        <f>INDEX(kommuner!C:C,MATCH(_xlfn.NUMBERVALUE(A5551),kommuner!B:B,0))</f>
        <v>4217</v>
      </c>
      <c r="C5551" s="111" t="s">
        <v>121</v>
      </c>
      <c r="D5551" s="111" t="s">
        <v>121</v>
      </c>
      <c r="E5551" s="111" t="s">
        <v>126</v>
      </c>
      <c r="F5551" s="111" t="s">
        <v>139</v>
      </c>
      <c r="G5551" s="111" t="s">
        <v>139</v>
      </c>
      <c r="H5551" s="111" t="s">
        <v>139</v>
      </c>
      <c r="I5551" s="111" t="s">
        <v>139</v>
      </c>
      <c r="J5551" t="str">
        <f t="shared" si="172"/>
        <v>4217BeiteMineraljord</v>
      </c>
      <c r="K5551" s="111">
        <v>-0.43305842942580308</v>
      </c>
      <c r="L5551" s="111">
        <v>0</v>
      </c>
      <c r="M5551" s="111">
        <v>1.2448711246839999E-7</v>
      </c>
      <c r="N5551" s="112">
        <f t="shared" si="173"/>
        <v>-0.43305830493869063</v>
      </c>
    </row>
    <row r="5552" spans="1:14" x14ac:dyDescent="0.25">
      <c r="A5552" s="111" t="s">
        <v>739</v>
      </c>
      <c r="B5552" s="111">
        <f>INDEX(kommuner!C:C,MATCH(_xlfn.NUMBERVALUE(A5552),kommuner!B:B,0))</f>
        <v>4217</v>
      </c>
      <c r="C5552" s="111" t="s">
        <v>121</v>
      </c>
      <c r="D5552" s="111" t="s">
        <v>121</v>
      </c>
      <c r="E5552" s="111" t="s">
        <v>123</v>
      </c>
      <c r="F5552" s="111" t="s">
        <v>139</v>
      </c>
      <c r="G5552" s="111" t="s">
        <v>139</v>
      </c>
      <c r="H5552" s="111" t="s">
        <v>139</v>
      </c>
      <c r="I5552" s="111" t="s">
        <v>139</v>
      </c>
      <c r="J5552" t="str">
        <f t="shared" si="172"/>
        <v>4217BeiteOrganisk jord</v>
      </c>
      <c r="K5552" s="111">
        <v>12.077525935985037</v>
      </c>
      <c r="L5552" s="111">
        <v>1.6412500000000001</v>
      </c>
      <c r="M5552" s="111">
        <v>0</v>
      </c>
      <c r="N5552" s="112">
        <f t="shared" si="173"/>
        <v>13.718775935985036</v>
      </c>
    </row>
    <row r="5553" spans="1:14" x14ac:dyDescent="0.25">
      <c r="A5553" s="111" t="s">
        <v>739</v>
      </c>
      <c r="B5553" s="111">
        <f>INDEX(kommuner!C:C,MATCH(_xlfn.NUMBERVALUE(A5553),kommuner!B:B,0))</f>
        <v>4217</v>
      </c>
      <c r="C5553" s="111" t="s">
        <v>84</v>
      </c>
      <c r="D5553" s="111" t="s">
        <v>84</v>
      </c>
      <c r="E5553" s="111" t="s">
        <v>126</v>
      </c>
      <c r="F5553" s="111" t="s">
        <v>139</v>
      </c>
      <c r="G5553" s="111" t="s">
        <v>139</v>
      </c>
      <c r="H5553" s="111" t="s">
        <v>139</v>
      </c>
      <c r="I5553" s="111" t="s">
        <v>139</v>
      </c>
      <c r="J5553" t="str">
        <f t="shared" si="172"/>
        <v>4217Dyrket markMineraljord</v>
      </c>
      <c r="K5553" s="111">
        <v>-0.25068318004845869</v>
      </c>
      <c r="L5553" s="111">
        <v>0</v>
      </c>
      <c r="M5553" s="111">
        <v>0</v>
      </c>
      <c r="N5553" s="112">
        <f t="shared" si="173"/>
        <v>-0.25068318004845869</v>
      </c>
    </row>
    <row r="5554" spans="1:14" x14ac:dyDescent="0.25">
      <c r="A5554" s="111" t="s">
        <v>739</v>
      </c>
      <c r="B5554" s="111">
        <f>INDEX(kommuner!C:C,MATCH(_xlfn.NUMBERVALUE(A5554),kommuner!B:B,0))</f>
        <v>4217</v>
      </c>
      <c r="C5554" s="111" t="s">
        <v>84</v>
      </c>
      <c r="D5554" s="111" t="s">
        <v>84</v>
      </c>
      <c r="E5554" s="111" t="s">
        <v>123</v>
      </c>
      <c r="F5554" s="111" t="s">
        <v>139</v>
      </c>
      <c r="G5554" s="111" t="s">
        <v>139</v>
      </c>
      <c r="H5554" s="111" t="s">
        <v>139</v>
      </c>
      <c r="I5554" s="111" t="s">
        <v>139</v>
      </c>
      <c r="J5554" t="str">
        <f t="shared" si="172"/>
        <v>4217Dyrket markOrganisk jord</v>
      </c>
      <c r="K5554" s="111">
        <v>28.726149366675592</v>
      </c>
      <c r="L5554" s="111">
        <v>1.45625</v>
      </c>
      <c r="M5554" s="111">
        <v>0</v>
      </c>
      <c r="N5554" s="112">
        <f t="shared" si="173"/>
        <v>30.182399366675593</v>
      </c>
    </row>
    <row r="5555" spans="1:14" x14ac:dyDescent="0.25">
      <c r="A5555" s="111" t="s">
        <v>739</v>
      </c>
      <c r="B5555" s="111">
        <f>INDEX(kommuner!C:C,MATCH(_xlfn.NUMBERVALUE(A5555),kommuner!B:B,0))</f>
        <v>4217</v>
      </c>
      <c r="C5555" s="111" t="s">
        <v>127</v>
      </c>
      <c r="D5555" s="111" t="s">
        <v>127</v>
      </c>
      <c r="E5555" s="111" t="s">
        <v>126</v>
      </c>
      <c r="F5555" s="111" t="s">
        <v>172</v>
      </c>
      <c r="G5555" s="111" t="s">
        <v>180</v>
      </c>
      <c r="H5555" s="111" t="s">
        <v>172</v>
      </c>
      <c r="I5555" s="111" t="s">
        <v>180</v>
      </c>
      <c r="J5555" t="str">
        <f t="shared" si="172"/>
        <v>4217SkogMineraljordBarskogHøy</v>
      </c>
      <c r="K5555" s="111">
        <v>-4.2610596243420318</v>
      </c>
      <c r="L5555" s="111">
        <v>0.85306406685236758</v>
      </c>
      <c r="M5555" s="111">
        <v>6.4056614999681585E-2</v>
      </c>
      <c r="N5555" s="112">
        <f t="shared" si="173"/>
        <v>-3.3439389424899826</v>
      </c>
    </row>
    <row r="5556" spans="1:14" x14ac:dyDescent="0.25">
      <c r="A5556" s="111" t="s">
        <v>739</v>
      </c>
      <c r="B5556" s="111">
        <f>INDEX(kommuner!C:C,MATCH(_xlfn.NUMBERVALUE(A5556),kommuner!B:B,0))</f>
        <v>4217</v>
      </c>
      <c r="C5556" s="111" t="s">
        <v>127</v>
      </c>
      <c r="D5556" s="111" t="s">
        <v>127</v>
      </c>
      <c r="E5556" s="111" t="s">
        <v>126</v>
      </c>
      <c r="F5556" s="111" t="s">
        <v>172</v>
      </c>
      <c r="G5556" s="111" t="s">
        <v>167</v>
      </c>
      <c r="H5556" s="111" t="s">
        <v>172</v>
      </c>
      <c r="I5556" s="111" t="s">
        <v>167</v>
      </c>
      <c r="J5556" t="str">
        <f t="shared" si="172"/>
        <v>4217SkogMineraljordBarskogImpediment</v>
      </c>
      <c r="K5556" s="111">
        <v>-1.5740166960016819</v>
      </c>
      <c r="L5556" s="111">
        <v>0.85306406685236758</v>
      </c>
      <c r="M5556" s="111">
        <v>6.3979989500968365E-2</v>
      </c>
      <c r="N5556" s="112">
        <f t="shared" si="173"/>
        <v>-0.65697263964834596</v>
      </c>
    </row>
    <row r="5557" spans="1:14" x14ac:dyDescent="0.25">
      <c r="A5557" s="111" t="s">
        <v>739</v>
      </c>
      <c r="B5557" s="111">
        <f>INDEX(kommuner!C:C,MATCH(_xlfn.NUMBERVALUE(A5557),kommuner!B:B,0))</f>
        <v>4217</v>
      </c>
      <c r="C5557" s="111" t="s">
        <v>127</v>
      </c>
      <c r="D5557" s="111" t="s">
        <v>127</v>
      </c>
      <c r="E5557" s="111" t="s">
        <v>126</v>
      </c>
      <c r="F5557" s="111" t="s">
        <v>172</v>
      </c>
      <c r="G5557" s="111" t="s">
        <v>190</v>
      </c>
      <c r="H5557" s="111" t="s">
        <v>172</v>
      </c>
      <c r="I5557" s="111" t="s">
        <v>190</v>
      </c>
      <c r="J5557" t="str">
        <f t="shared" si="172"/>
        <v>4217SkogMineraljordBarskogLav</v>
      </c>
      <c r="K5557" s="111">
        <v>-2.1094741240186856</v>
      </c>
      <c r="L5557" s="111">
        <v>0.85306406685236758</v>
      </c>
      <c r="M5557" s="111">
        <v>6.3979989500968365E-2</v>
      </c>
      <c r="N5557" s="112">
        <f t="shared" si="173"/>
        <v>-1.1924300676653499</v>
      </c>
    </row>
    <row r="5558" spans="1:14" x14ac:dyDescent="0.25">
      <c r="A5558" s="111" t="s">
        <v>739</v>
      </c>
      <c r="B5558" s="111">
        <f>INDEX(kommuner!C:C,MATCH(_xlfn.NUMBERVALUE(A5558),kommuner!B:B,0))</f>
        <v>4217</v>
      </c>
      <c r="C5558" s="111" t="s">
        <v>127</v>
      </c>
      <c r="D5558" s="111" t="s">
        <v>127</v>
      </c>
      <c r="E5558" s="111" t="s">
        <v>126</v>
      </c>
      <c r="F5558" s="111" t="s">
        <v>172</v>
      </c>
      <c r="G5558" s="111" t="s">
        <v>173</v>
      </c>
      <c r="H5558" s="111" t="s">
        <v>172</v>
      </c>
      <c r="I5558" s="111" t="s">
        <v>173</v>
      </c>
      <c r="J5558" t="str">
        <f t="shared" si="172"/>
        <v>4217SkogMineraljordBarskogMiddels</v>
      </c>
      <c r="K5558" s="111">
        <v>-2.8820985952554645</v>
      </c>
      <c r="L5558" s="111">
        <v>0.85306406685236758</v>
      </c>
      <c r="M5558" s="111">
        <v>6.4056614999681585E-2</v>
      </c>
      <c r="N5558" s="112">
        <f t="shared" si="173"/>
        <v>-1.9649779134034155</v>
      </c>
    </row>
    <row r="5559" spans="1:14" x14ac:dyDescent="0.25">
      <c r="A5559" s="111" t="s">
        <v>739</v>
      </c>
      <c r="B5559" s="111">
        <f>INDEX(kommuner!C:C,MATCH(_xlfn.NUMBERVALUE(A5559),kommuner!B:B,0))</f>
        <v>4217</v>
      </c>
      <c r="C5559" s="111" t="s">
        <v>127</v>
      </c>
      <c r="D5559" s="111" t="s">
        <v>127</v>
      </c>
      <c r="E5559" s="111" t="s">
        <v>126</v>
      </c>
      <c r="F5559" s="111" t="s">
        <v>172</v>
      </c>
      <c r="G5559" s="111" t="s">
        <v>186</v>
      </c>
      <c r="H5559" s="111" t="s">
        <v>172</v>
      </c>
      <c r="I5559" s="111" t="s">
        <v>186</v>
      </c>
      <c r="J5559" t="str">
        <f t="shared" si="172"/>
        <v>4217SkogMineraljordBarskogSærs høy</v>
      </c>
      <c r="K5559" s="111">
        <v>0.12072674540874306</v>
      </c>
      <c r="L5559" s="111">
        <v>0.85306406685236758</v>
      </c>
      <c r="M5559" s="111">
        <v>6.4056614999681585E-2</v>
      </c>
      <c r="N5559" s="112">
        <f t="shared" si="173"/>
        <v>1.0378474272607923</v>
      </c>
    </row>
    <row r="5560" spans="1:14" x14ac:dyDescent="0.25">
      <c r="A5560" s="111" t="s">
        <v>739</v>
      </c>
      <c r="B5560" s="111">
        <f>INDEX(kommuner!C:C,MATCH(_xlfn.NUMBERVALUE(A5560),kommuner!B:B,0))</f>
        <v>4217</v>
      </c>
      <c r="C5560" s="111" t="s">
        <v>127</v>
      </c>
      <c r="D5560" s="111" t="s">
        <v>127</v>
      </c>
      <c r="E5560" s="111" t="s">
        <v>126</v>
      </c>
      <c r="F5560" s="111" t="s">
        <v>179</v>
      </c>
      <c r="G5560" s="111" t="s">
        <v>180</v>
      </c>
      <c r="H5560" s="111" t="s">
        <v>179</v>
      </c>
      <c r="I5560" s="111" t="s">
        <v>180</v>
      </c>
      <c r="J5560" t="str">
        <f t="shared" si="172"/>
        <v>4217SkogMineraljordBlandingsskogHøy</v>
      </c>
      <c r="K5560" s="111">
        <v>-8.5703651807373102</v>
      </c>
      <c r="L5560" s="111">
        <v>0.85306406685236758</v>
      </c>
      <c r="M5560" s="111">
        <v>6.3979989500968365E-2</v>
      </c>
      <c r="N5560" s="112">
        <f t="shared" si="173"/>
        <v>-7.6533211243839743</v>
      </c>
    </row>
    <row r="5561" spans="1:14" x14ac:dyDescent="0.25">
      <c r="A5561" s="111" t="s">
        <v>739</v>
      </c>
      <c r="B5561" s="111">
        <f>INDEX(kommuner!C:C,MATCH(_xlfn.NUMBERVALUE(A5561),kommuner!B:B,0))</f>
        <v>4217</v>
      </c>
      <c r="C5561" s="111" t="s">
        <v>127</v>
      </c>
      <c r="D5561" s="111" t="s">
        <v>127</v>
      </c>
      <c r="E5561" s="111" t="s">
        <v>126</v>
      </c>
      <c r="F5561" s="111" t="s">
        <v>179</v>
      </c>
      <c r="G5561" s="111" t="s">
        <v>167</v>
      </c>
      <c r="H5561" s="111" t="s">
        <v>179</v>
      </c>
      <c r="I5561" s="111" t="s">
        <v>167</v>
      </c>
      <c r="J5561" t="str">
        <f t="shared" si="172"/>
        <v>4217SkogMineraljordBlandingsskogImpediment</v>
      </c>
      <c r="K5561" s="111">
        <v>-2.0950685747655116</v>
      </c>
      <c r="L5561" s="111">
        <v>0.85306406685236758</v>
      </c>
      <c r="M5561" s="111">
        <v>6.3979989500968365E-2</v>
      </c>
      <c r="N5561" s="112">
        <f t="shared" si="173"/>
        <v>-1.1780245184121758</v>
      </c>
    </row>
    <row r="5562" spans="1:14" x14ac:dyDescent="0.25">
      <c r="A5562" s="111" t="s">
        <v>739</v>
      </c>
      <c r="B5562" s="111">
        <f>INDEX(kommuner!C:C,MATCH(_xlfn.NUMBERVALUE(A5562),kommuner!B:B,0))</f>
        <v>4217</v>
      </c>
      <c r="C5562" s="111" t="s">
        <v>127</v>
      </c>
      <c r="D5562" s="111" t="s">
        <v>127</v>
      </c>
      <c r="E5562" s="111" t="s">
        <v>126</v>
      </c>
      <c r="F5562" s="111" t="s">
        <v>179</v>
      </c>
      <c r="G5562" s="111" t="s">
        <v>190</v>
      </c>
      <c r="H5562" s="111" t="s">
        <v>179</v>
      </c>
      <c r="I5562" s="111" t="s">
        <v>190</v>
      </c>
      <c r="J5562" t="str">
        <f t="shared" si="172"/>
        <v>4217SkogMineraljordBlandingsskogLav</v>
      </c>
      <c r="K5562" s="111">
        <v>-3.814060654162915</v>
      </c>
      <c r="L5562" s="111">
        <v>0.85306406685236758</v>
      </c>
      <c r="M5562" s="111">
        <v>6.3979989500968365E-2</v>
      </c>
      <c r="N5562" s="112">
        <f t="shared" si="173"/>
        <v>-2.897016597809579</v>
      </c>
    </row>
    <row r="5563" spans="1:14" x14ac:dyDescent="0.25">
      <c r="A5563" s="111" t="s">
        <v>739</v>
      </c>
      <c r="B5563" s="111">
        <f>INDEX(kommuner!C:C,MATCH(_xlfn.NUMBERVALUE(A5563),kommuner!B:B,0))</f>
        <v>4217</v>
      </c>
      <c r="C5563" s="111" t="s">
        <v>127</v>
      </c>
      <c r="D5563" s="111" t="s">
        <v>127</v>
      </c>
      <c r="E5563" s="111" t="s">
        <v>126</v>
      </c>
      <c r="F5563" s="111" t="s">
        <v>179</v>
      </c>
      <c r="G5563" s="111" t="s">
        <v>173</v>
      </c>
      <c r="H5563" s="111" t="s">
        <v>179</v>
      </c>
      <c r="I5563" s="111" t="s">
        <v>173</v>
      </c>
      <c r="J5563" t="str">
        <f t="shared" si="172"/>
        <v>4217SkogMineraljordBlandingsskogMiddels</v>
      </c>
      <c r="K5563" s="111">
        <v>-4.5623521854183373</v>
      </c>
      <c r="L5563" s="111">
        <v>0.85306406685236758</v>
      </c>
      <c r="M5563" s="111">
        <v>6.3979989500968365E-2</v>
      </c>
      <c r="N5563" s="112">
        <f t="shared" si="173"/>
        <v>-3.6453081290650013</v>
      </c>
    </row>
    <row r="5564" spans="1:14" x14ac:dyDescent="0.25">
      <c r="A5564" s="111" t="s">
        <v>739</v>
      </c>
      <c r="B5564" s="111">
        <f>INDEX(kommuner!C:C,MATCH(_xlfn.NUMBERVALUE(A5564),kommuner!B:B,0))</f>
        <v>4217</v>
      </c>
      <c r="C5564" s="111" t="s">
        <v>127</v>
      </c>
      <c r="D5564" s="111" t="s">
        <v>127</v>
      </c>
      <c r="E5564" s="111" t="s">
        <v>126</v>
      </c>
      <c r="F5564" s="111" t="s">
        <v>179</v>
      </c>
      <c r="G5564" s="111" t="s">
        <v>186</v>
      </c>
      <c r="H5564" s="111" t="s">
        <v>179</v>
      </c>
      <c r="I5564" s="111" t="s">
        <v>186</v>
      </c>
      <c r="J5564" t="str">
        <f t="shared" si="172"/>
        <v>4217SkogMineraljordBlandingsskogSærs høy</v>
      </c>
      <c r="K5564" s="111">
        <v>-2.9395925245326562</v>
      </c>
      <c r="L5564" s="111">
        <v>0.85306406685236758</v>
      </c>
      <c r="M5564" s="111">
        <v>6.3979989500968365E-2</v>
      </c>
      <c r="N5564" s="112">
        <f t="shared" si="173"/>
        <v>-2.0225484681793202</v>
      </c>
    </row>
    <row r="5565" spans="1:14" x14ac:dyDescent="0.25">
      <c r="A5565" s="111" t="s">
        <v>739</v>
      </c>
      <c r="B5565" s="111">
        <f>INDEX(kommuner!C:C,MATCH(_xlfn.NUMBERVALUE(A5565),kommuner!B:B,0))</f>
        <v>4217</v>
      </c>
      <c r="C5565" s="111" t="s">
        <v>127</v>
      </c>
      <c r="D5565" s="111" t="s">
        <v>127</v>
      </c>
      <c r="E5565" s="111" t="s">
        <v>126</v>
      </c>
      <c r="F5565" s="111" t="s">
        <v>185</v>
      </c>
      <c r="G5565" s="111" t="s">
        <v>180</v>
      </c>
      <c r="H5565" s="111" t="s">
        <v>185</v>
      </c>
      <c r="I5565" s="111" t="s">
        <v>180</v>
      </c>
      <c r="J5565" t="str">
        <f t="shared" si="172"/>
        <v>4217SkogMineraljordLauvskogHøy</v>
      </c>
      <c r="K5565" s="111">
        <v>-3.6072016095960531</v>
      </c>
      <c r="L5565" s="111">
        <v>0.85306406685236758</v>
      </c>
      <c r="M5565" s="111">
        <v>6.3979989500968365E-2</v>
      </c>
      <c r="N5565" s="112">
        <f t="shared" si="173"/>
        <v>-2.6901575532427171</v>
      </c>
    </row>
    <row r="5566" spans="1:14" x14ac:dyDescent="0.25">
      <c r="A5566" s="111" t="s">
        <v>739</v>
      </c>
      <c r="B5566" s="111">
        <f>INDEX(kommuner!C:C,MATCH(_xlfn.NUMBERVALUE(A5566),kommuner!B:B,0))</f>
        <v>4217</v>
      </c>
      <c r="C5566" s="111" t="s">
        <v>127</v>
      </c>
      <c r="D5566" s="111" t="s">
        <v>127</v>
      </c>
      <c r="E5566" s="111" t="s">
        <v>126</v>
      </c>
      <c r="F5566" s="111" t="s">
        <v>185</v>
      </c>
      <c r="G5566" s="111" t="s">
        <v>167</v>
      </c>
      <c r="H5566" s="111" t="s">
        <v>185</v>
      </c>
      <c r="I5566" s="111" t="s">
        <v>167</v>
      </c>
      <c r="J5566" t="str">
        <f t="shared" si="172"/>
        <v>4217SkogMineraljordLauvskogImpediment</v>
      </c>
      <c r="K5566" s="111">
        <v>-1.1043030228661443</v>
      </c>
      <c r="L5566" s="111">
        <v>0.85306406685236758</v>
      </c>
      <c r="M5566" s="111">
        <v>6.3979989500968365E-2</v>
      </c>
      <c r="N5566" s="112">
        <f t="shared" si="173"/>
        <v>-0.18725896651280841</v>
      </c>
    </row>
    <row r="5567" spans="1:14" x14ac:dyDescent="0.25">
      <c r="A5567" s="111" t="s">
        <v>739</v>
      </c>
      <c r="B5567" s="111">
        <f>INDEX(kommuner!C:C,MATCH(_xlfn.NUMBERVALUE(A5567),kommuner!B:B,0))</f>
        <v>4217</v>
      </c>
      <c r="C5567" s="111" t="s">
        <v>127</v>
      </c>
      <c r="D5567" s="111" t="s">
        <v>127</v>
      </c>
      <c r="E5567" s="111" t="s">
        <v>126</v>
      </c>
      <c r="F5567" s="111" t="s">
        <v>185</v>
      </c>
      <c r="G5567" s="111" t="s">
        <v>190</v>
      </c>
      <c r="H5567" s="111" t="s">
        <v>185</v>
      </c>
      <c r="I5567" s="111" t="s">
        <v>190</v>
      </c>
      <c r="J5567" t="str">
        <f t="shared" si="172"/>
        <v>4217SkogMineraljordLauvskogLav</v>
      </c>
      <c r="K5567" s="111">
        <v>-8.9748170935426599E-2</v>
      </c>
      <c r="L5567" s="111">
        <v>0.85306406685236758</v>
      </c>
      <c r="M5567" s="111">
        <v>6.3979989500968365E-2</v>
      </c>
      <c r="N5567" s="112">
        <f t="shared" si="173"/>
        <v>0.82729588541790933</v>
      </c>
    </row>
    <row r="5568" spans="1:14" x14ac:dyDescent="0.25">
      <c r="A5568" s="111" t="s">
        <v>739</v>
      </c>
      <c r="B5568" s="111">
        <f>INDEX(kommuner!C:C,MATCH(_xlfn.NUMBERVALUE(A5568),kommuner!B:B,0))</f>
        <v>4217</v>
      </c>
      <c r="C5568" s="111" t="s">
        <v>127</v>
      </c>
      <c r="D5568" s="111" t="s">
        <v>127</v>
      </c>
      <c r="E5568" s="111" t="s">
        <v>126</v>
      </c>
      <c r="F5568" s="111" t="s">
        <v>185</v>
      </c>
      <c r="G5568" s="111" t="s">
        <v>173</v>
      </c>
      <c r="H5568" s="111" t="s">
        <v>185</v>
      </c>
      <c r="I5568" s="111" t="s">
        <v>173</v>
      </c>
      <c r="J5568" t="str">
        <f t="shared" si="172"/>
        <v>4217SkogMineraljordLauvskogMiddels</v>
      </c>
      <c r="K5568" s="111">
        <v>-2.4151390344437029</v>
      </c>
      <c r="L5568" s="111">
        <v>0.85306406685236758</v>
      </c>
      <c r="M5568" s="111">
        <v>6.3979989500968365E-2</v>
      </c>
      <c r="N5568" s="112">
        <f t="shared" si="173"/>
        <v>-1.4980949780903672</v>
      </c>
    </row>
    <row r="5569" spans="1:14" x14ac:dyDescent="0.25">
      <c r="A5569" s="111" t="s">
        <v>739</v>
      </c>
      <c r="B5569" s="111">
        <f>INDEX(kommuner!C:C,MATCH(_xlfn.NUMBERVALUE(A5569),kommuner!B:B,0))</f>
        <v>4217</v>
      </c>
      <c r="C5569" s="111" t="s">
        <v>127</v>
      </c>
      <c r="D5569" s="111" t="s">
        <v>127</v>
      </c>
      <c r="E5569" s="111" t="s">
        <v>126</v>
      </c>
      <c r="F5569" s="111" t="s">
        <v>185</v>
      </c>
      <c r="G5569" s="111" t="s">
        <v>186</v>
      </c>
      <c r="H5569" s="111" t="s">
        <v>185</v>
      </c>
      <c r="I5569" s="111" t="s">
        <v>186</v>
      </c>
      <c r="J5569" t="str">
        <f t="shared" si="172"/>
        <v>4217SkogMineraljordLauvskogSærs høy</v>
      </c>
      <c r="K5569" s="111">
        <v>-3.6560473259425113</v>
      </c>
      <c r="L5569" s="111">
        <v>0.85306406685236758</v>
      </c>
      <c r="M5569" s="111">
        <v>6.3979989500968365E-2</v>
      </c>
      <c r="N5569" s="112">
        <f t="shared" si="173"/>
        <v>-2.7390032695891753</v>
      </c>
    </row>
    <row r="5570" spans="1:14" x14ac:dyDescent="0.25">
      <c r="A5570" s="111" t="s">
        <v>739</v>
      </c>
      <c r="B5570" s="111">
        <f>INDEX(kommuner!C:C,MATCH(_xlfn.NUMBERVALUE(A5570),kommuner!B:B,0))</f>
        <v>4217</v>
      </c>
      <c r="C5570" s="111" t="s">
        <v>127</v>
      </c>
      <c r="D5570" s="111" t="s">
        <v>127</v>
      </c>
      <c r="E5570" s="111" t="s">
        <v>123</v>
      </c>
      <c r="F5570" s="111" t="s">
        <v>172</v>
      </c>
      <c r="G5570" s="111" t="s">
        <v>180</v>
      </c>
      <c r="H5570" s="111" t="s">
        <v>172</v>
      </c>
      <c r="I5570" s="111" t="s">
        <v>180</v>
      </c>
      <c r="J5570" t="str">
        <f t="shared" si="172"/>
        <v>4217SkogOrganisk jordBarskogHøy</v>
      </c>
      <c r="K5570" s="111">
        <v>-2.5184559031994138</v>
      </c>
      <c r="L5570" s="111">
        <v>0.92784825435236762</v>
      </c>
      <c r="M5570" s="111">
        <v>0.46518126042825314</v>
      </c>
      <c r="N5570" s="112">
        <f t="shared" si="173"/>
        <v>-1.1254263884187932</v>
      </c>
    </row>
    <row r="5571" spans="1:14" x14ac:dyDescent="0.25">
      <c r="A5571" s="111" t="s">
        <v>739</v>
      </c>
      <c r="B5571" s="111">
        <f>INDEX(kommuner!C:C,MATCH(_xlfn.NUMBERVALUE(A5571),kommuner!B:B,0))</f>
        <v>4217</v>
      </c>
      <c r="C5571" s="111" t="s">
        <v>127</v>
      </c>
      <c r="D5571" s="111" t="s">
        <v>127</v>
      </c>
      <c r="E5571" s="111" t="s">
        <v>123</v>
      </c>
      <c r="F5571" s="111" t="s">
        <v>172</v>
      </c>
      <c r="G5571" s="111" t="s">
        <v>167</v>
      </c>
      <c r="H5571" s="111" t="s">
        <v>172</v>
      </c>
      <c r="I5571" s="111" t="s">
        <v>167</v>
      </c>
      <c r="J5571" t="str">
        <f t="shared" ref="J5571:J5634" si="174">B5571&amp;C5571&amp;E5571&amp;IF(C5571="Skog",F5571&amp;G5571,"")</f>
        <v>4217SkogOrganisk jordBarskogImpediment</v>
      </c>
      <c r="K5571" s="111">
        <v>-0.13011741963904588</v>
      </c>
      <c r="L5571" s="111">
        <v>0.92784825435236762</v>
      </c>
      <c r="M5571" s="111">
        <v>0.46510463492953991</v>
      </c>
      <c r="N5571" s="112">
        <f t="shared" ref="N5571:N5634" si="175">SUM(K5571:M5571)</f>
        <v>1.2628354696428616</v>
      </c>
    </row>
    <row r="5572" spans="1:14" x14ac:dyDescent="0.25">
      <c r="A5572" s="111" t="s">
        <v>739</v>
      </c>
      <c r="B5572" s="111">
        <f>INDEX(kommuner!C:C,MATCH(_xlfn.NUMBERVALUE(A5572),kommuner!B:B,0))</f>
        <v>4217</v>
      </c>
      <c r="C5572" s="111" t="s">
        <v>127</v>
      </c>
      <c r="D5572" s="111" t="s">
        <v>127</v>
      </c>
      <c r="E5572" s="111" t="s">
        <v>123</v>
      </c>
      <c r="F5572" s="111" t="s">
        <v>172</v>
      </c>
      <c r="G5572" s="111" t="s">
        <v>190</v>
      </c>
      <c r="H5572" s="111" t="s">
        <v>172</v>
      </c>
      <c r="I5572" s="111" t="s">
        <v>190</v>
      </c>
      <c r="J5572" t="str">
        <f t="shared" si="174"/>
        <v>4217SkogOrganisk jordBarskogLav</v>
      </c>
      <c r="K5572" s="111">
        <v>-0.50666953101693391</v>
      </c>
      <c r="L5572" s="111">
        <v>0.92784825435236762</v>
      </c>
      <c r="M5572" s="111">
        <v>0.46510463492953991</v>
      </c>
      <c r="N5572" s="112">
        <f t="shared" si="175"/>
        <v>0.88628335826497362</v>
      </c>
    </row>
    <row r="5573" spans="1:14" x14ac:dyDescent="0.25">
      <c r="A5573" s="111" t="s">
        <v>739</v>
      </c>
      <c r="B5573" s="111">
        <f>INDEX(kommuner!C:C,MATCH(_xlfn.NUMBERVALUE(A5573),kommuner!B:B,0))</f>
        <v>4217</v>
      </c>
      <c r="C5573" s="111" t="s">
        <v>127</v>
      </c>
      <c r="D5573" s="111" t="s">
        <v>127</v>
      </c>
      <c r="E5573" s="111" t="s">
        <v>123</v>
      </c>
      <c r="F5573" s="111" t="s">
        <v>172</v>
      </c>
      <c r="G5573" s="111" t="s">
        <v>173</v>
      </c>
      <c r="H5573" s="111" t="s">
        <v>172</v>
      </c>
      <c r="I5573" s="111" t="s">
        <v>173</v>
      </c>
      <c r="J5573" t="str">
        <f t="shared" si="174"/>
        <v>4217SkogOrganisk jordBarskogMiddels</v>
      </c>
      <c r="K5573" s="111">
        <v>-1.5571490961494638</v>
      </c>
      <c r="L5573" s="111">
        <v>0.92784825435236762</v>
      </c>
      <c r="M5573" s="111">
        <v>0.46518126042825314</v>
      </c>
      <c r="N5573" s="112">
        <f t="shared" si="175"/>
        <v>-0.16411958136884308</v>
      </c>
    </row>
    <row r="5574" spans="1:14" x14ac:dyDescent="0.25">
      <c r="A5574" s="111" t="s">
        <v>739</v>
      </c>
      <c r="B5574" s="111">
        <f>INDEX(kommuner!C:C,MATCH(_xlfn.NUMBERVALUE(A5574),kommuner!B:B,0))</f>
        <v>4217</v>
      </c>
      <c r="C5574" s="111" t="s">
        <v>127</v>
      </c>
      <c r="D5574" s="111" t="s">
        <v>127</v>
      </c>
      <c r="E5574" s="111" t="s">
        <v>123</v>
      </c>
      <c r="F5574" s="111" t="s">
        <v>172</v>
      </c>
      <c r="G5574" s="111" t="s">
        <v>186</v>
      </c>
      <c r="H5574" s="111" t="s">
        <v>172</v>
      </c>
      <c r="I5574" s="111" t="s">
        <v>186</v>
      </c>
      <c r="J5574" t="str">
        <f t="shared" si="174"/>
        <v>4217SkogOrganisk jordBarskogSærs høy</v>
      </c>
      <c r="K5574" s="111">
        <v>2.5548655235722699</v>
      </c>
      <c r="L5574" s="111">
        <v>0.92784825435236762</v>
      </c>
      <c r="M5574" s="111">
        <v>0.46518126042825314</v>
      </c>
      <c r="N5574" s="112">
        <f t="shared" si="175"/>
        <v>3.9478950383528906</v>
      </c>
    </row>
    <row r="5575" spans="1:14" x14ac:dyDescent="0.25">
      <c r="A5575" s="111" t="s">
        <v>739</v>
      </c>
      <c r="B5575" s="111">
        <f>INDEX(kommuner!C:C,MATCH(_xlfn.NUMBERVALUE(A5575),kommuner!B:B,0))</f>
        <v>4217</v>
      </c>
      <c r="C5575" s="111" t="s">
        <v>127</v>
      </c>
      <c r="D5575" s="111" t="s">
        <v>127</v>
      </c>
      <c r="E5575" s="111" t="s">
        <v>123</v>
      </c>
      <c r="F5575" s="111" t="s">
        <v>179</v>
      </c>
      <c r="G5575" s="111" t="s">
        <v>180</v>
      </c>
      <c r="H5575" s="111" t="s">
        <v>179</v>
      </c>
      <c r="I5575" s="111" t="s">
        <v>180</v>
      </c>
      <c r="J5575" t="str">
        <f t="shared" si="174"/>
        <v>4217SkogOrganisk jordBlandingsskogHøy</v>
      </c>
      <c r="K5575" s="111">
        <v>-5.5554344456832343</v>
      </c>
      <c r="L5575" s="111">
        <v>0.92784825435236762</v>
      </c>
      <c r="M5575" s="111">
        <v>0.46510463492953991</v>
      </c>
      <c r="N5575" s="112">
        <f t="shared" si="175"/>
        <v>-4.1624815564013264</v>
      </c>
    </row>
    <row r="5576" spans="1:14" x14ac:dyDescent="0.25">
      <c r="A5576" s="111" t="s">
        <v>739</v>
      </c>
      <c r="B5576" s="111">
        <f>INDEX(kommuner!C:C,MATCH(_xlfn.NUMBERVALUE(A5576),kommuner!B:B,0))</f>
        <v>4217</v>
      </c>
      <c r="C5576" s="111" t="s">
        <v>127</v>
      </c>
      <c r="D5576" s="111" t="s">
        <v>127</v>
      </c>
      <c r="E5576" s="111" t="s">
        <v>123</v>
      </c>
      <c r="F5576" s="111" t="s">
        <v>179</v>
      </c>
      <c r="G5576" s="111" t="s">
        <v>167</v>
      </c>
      <c r="H5576" s="111" t="s">
        <v>179</v>
      </c>
      <c r="I5576" s="111" t="s">
        <v>167</v>
      </c>
      <c r="J5576" t="str">
        <f t="shared" si="174"/>
        <v>4217SkogOrganisk jordBlandingsskogImpediment</v>
      </c>
      <c r="K5576" s="111">
        <v>-0.28586344175800005</v>
      </c>
      <c r="L5576" s="111">
        <v>0.92784825435236762</v>
      </c>
      <c r="M5576" s="111">
        <v>0.46510463492953991</v>
      </c>
      <c r="N5576" s="112">
        <f t="shared" si="175"/>
        <v>1.1070894475239075</v>
      </c>
    </row>
    <row r="5577" spans="1:14" x14ac:dyDescent="0.25">
      <c r="A5577" s="111" t="s">
        <v>739</v>
      </c>
      <c r="B5577" s="111">
        <f>INDEX(kommuner!C:C,MATCH(_xlfn.NUMBERVALUE(A5577),kommuner!B:B,0))</f>
        <v>4217</v>
      </c>
      <c r="C5577" s="111" t="s">
        <v>127</v>
      </c>
      <c r="D5577" s="111" t="s">
        <v>127</v>
      </c>
      <c r="E5577" s="111" t="s">
        <v>123</v>
      </c>
      <c r="F5577" s="111" t="s">
        <v>179</v>
      </c>
      <c r="G5577" s="111" t="s">
        <v>190</v>
      </c>
      <c r="H5577" s="111" t="s">
        <v>179</v>
      </c>
      <c r="I5577" s="111" t="s">
        <v>190</v>
      </c>
      <c r="J5577" t="str">
        <f t="shared" si="174"/>
        <v>4217SkogOrganisk jordBlandingsskogLav</v>
      </c>
      <c r="K5577" s="111">
        <v>-1.2347339377887629</v>
      </c>
      <c r="L5577" s="111">
        <v>0.92784825435236762</v>
      </c>
      <c r="M5577" s="111">
        <v>0.46510463492953991</v>
      </c>
      <c r="N5577" s="112">
        <f t="shared" si="175"/>
        <v>0.15821895149314458</v>
      </c>
    </row>
    <row r="5578" spans="1:14" x14ac:dyDescent="0.25">
      <c r="A5578" s="111" t="s">
        <v>739</v>
      </c>
      <c r="B5578" s="111">
        <f>INDEX(kommuner!C:C,MATCH(_xlfn.NUMBERVALUE(A5578),kommuner!B:B,0))</f>
        <v>4217</v>
      </c>
      <c r="C5578" s="111" t="s">
        <v>127</v>
      </c>
      <c r="D5578" s="111" t="s">
        <v>127</v>
      </c>
      <c r="E5578" s="111" t="s">
        <v>123</v>
      </c>
      <c r="F5578" s="111" t="s">
        <v>179</v>
      </c>
      <c r="G5578" s="111" t="s">
        <v>173</v>
      </c>
      <c r="H5578" s="111" t="s">
        <v>179</v>
      </c>
      <c r="I5578" s="111" t="s">
        <v>173</v>
      </c>
      <c r="J5578" t="str">
        <f t="shared" si="174"/>
        <v>4217SkogOrganisk jordBlandingsskogMiddels</v>
      </c>
      <c r="K5578" s="111">
        <v>-2.4239591752717748</v>
      </c>
      <c r="L5578" s="111">
        <v>0.92784825435236762</v>
      </c>
      <c r="M5578" s="111">
        <v>0.46510463492953991</v>
      </c>
      <c r="N5578" s="112">
        <f t="shared" si="175"/>
        <v>-1.0310062859898674</v>
      </c>
    </row>
    <row r="5579" spans="1:14" x14ac:dyDescent="0.25">
      <c r="A5579" s="111" t="s">
        <v>739</v>
      </c>
      <c r="B5579" s="111">
        <f>INDEX(kommuner!C:C,MATCH(_xlfn.NUMBERVALUE(A5579),kommuner!B:B,0))</f>
        <v>4217</v>
      </c>
      <c r="C5579" s="111" t="s">
        <v>127</v>
      </c>
      <c r="D5579" s="111" t="s">
        <v>127</v>
      </c>
      <c r="E5579" s="111" t="s">
        <v>123</v>
      </c>
      <c r="F5579" s="111" t="s">
        <v>179</v>
      </c>
      <c r="G5579" s="111" t="s">
        <v>186</v>
      </c>
      <c r="H5579" s="111" t="s">
        <v>179</v>
      </c>
      <c r="I5579" s="111" t="s">
        <v>186</v>
      </c>
      <c r="J5579" t="str">
        <f t="shared" si="174"/>
        <v>4217SkogOrganisk jordBlandingsskogSærs høy</v>
      </c>
      <c r="K5579" s="111">
        <v>-1.5726115302258048</v>
      </c>
      <c r="L5579" s="111">
        <v>0.92784825435236762</v>
      </c>
      <c r="M5579" s="111">
        <v>0.46510463492953991</v>
      </c>
      <c r="N5579" s="112">
        <f t="shared" si="175"/>
        <v>-0.17965864094389727</v>
      </c>
    </row>
    <row r="5580" spans="1:14" x14ac:dyDescent="0.25">
      <c r="A5580" s="111" t="s">
        <v>739</v>
      </c>
      <c r="B5580" s="111">
        <f>INDEX(kommuner!C:C,MATCH(_xlfn.NUMBERVALUE(A5580),kommuner!B:B,0))</f>
        <v>4217</v>
      </c>
      <c r="C5580" s="111" t="s">
        <v>127</v>
      </c>
      <c r="D5580" s="111" t="s">
        <v>127</v>
      </c>
      <c r="E5580" s="111" t="s">
        <v>123</v>
      </c>
      <c r="F5580" s="111" t="s">
        <v>185</v>
      </c>
      <c r="G5580" s="111" t="s">
        <v>180</v>
      </c>
      <c r="H5580" s="111" t="s">
        <v>185</v>
      </c>
      <c r="I5580" s="111" t="s">
        <v>180</v>
      </c>
      <c r="J5580" t="str">
        <f t="shared" si="174"/>
        <v>4217SkogOrganisk jordLauvskogHøy</v>
      </c>
      <c r="K5580" s="111">
        <v>-1.9913688882377358</v>
      </c>
      <c r="L5580" s="111">
        <v>0.92784825435236762</v>
      </c>
      <c r="M5580" s="111">
        <v>0.46510463492953991</v>
      </c>
      <c r="N5580" s="112">
        <f t="shared" si="175"/>
        <v>-0.59841599895582831</v>
      </c>
    </row>
    <row r="5581" spans="1:14" x14ac:dyDescent="0.25">
      <c r="A5581" s="111" t="s">
        <v>739</v>
      </c>
      <c r="B5581" s="111">
        <f>INDEX(kommuner!C:C,MATCH(_xlfn.NUMBERVALUE(A5581),kommuner!B:B,0))</f>
        <v>4217</v>
      </c>
      <c r="C5581" s="111" t="s">
        <v>127</v>
      </c>
      <c r="D5581" s="111" t="s">
        <v>127</v>
      </c>
      <c r="E5581" s="111" t="s">
        <v>123</v>
      </c>
      <c r="F5581" s="111" t="s">
        <v>185</v>
      </c>
      <c r="G5581" s="111" t="s">
        <v>167</v>
      </c>
      <c r="H5581" s="111" t="s">
        <v>185</v>
      </c>
      <c r="I5581" s="111" t="s">
        <v>167</v>
      </c>
      <c r="J5581" t="str">
        <f t="shared" si="174"/>
        <v>4217SkogOrganisk jordLauvskogImpediment</v>
      </c>
      <c r="K5581" s="111">
        <v>0.35000626494250675</v>
      </c>
      <c r="L5581" s="111">
        <v>0.92784825435236762</v>
      </c>
      <c r="M5581" s="111">
        <v>0.46510463492953991</v>
      </c>
      <c r="N5581" s="112">
        <f t="shared" si="175"/>
        <v>1.7429591542244141</v>
      </c>
    </row>
    <row r="5582" spans="1:14" x14ac:dyDescent="0.25">
      <c r="A5582" s="111" t="s">
        <v>739</v>
      </c>
      <c r="B5582" s="111">
        <f>INDEX(kommuner!C:C,MATCH(_xlfn.NUMBERVALUE(A5582),kommuner!B:B,0))</f>
        <v>4217</v>
      </c>
      <c r="C5582" s="111" t="s">
        <v>127</v>
      </c>
      <c r="D5582" s="111" t="s">
        <v>127</v>
      </c>
      <c r="E5582" s="111" t="s">
        <v>123</v>
      </c>
      <c r="F5582" s="111" t="s">
        <v>185</v>
      </c>
      <c r="G5582" s="111" t="s">
        <v>190</v>
      </c>
      <c r="H5582" s="111" t="s">
        <v>185</v>
      </c>
      <c r="I5582" s="111" t="s">
        <v>190</v>
      </c>
      <c r="J5582" t="str">
        <f t="shared" si="174"/>
        <v>4217SkogOrganisk jordLauvskogLav</v>
      </c>
      <c r="K5582" s="111">
        <v>1.1144075558526714</v>
      </c>
      <c r="L5582" s="111">
        <v>0.92784825435236762</v>
      </c>
      <c r="M5582" s="111">
        <v>0.46510463492953991</v>
      </c>
      <c r="N5582" s="112">
        <f t="shared" si="175"/>
        <v>2.5073604451345788</v>
      </c>
    </row>
    <row r="5583" spans="1:14" x14ac:dyDescent="0.25">
      <c r="A5583" s="111" t="s">
        <v>739</v>
      </c>
      <c r="B5583" s="111">
        <f>INDEX(kommuner!C:C,MATCH(_xlfn.NUMBERVALUE(A5583),kommuner!B:B,0))</f>
        <v>4217</v>
      </c>
      <c r="C5583" s="111" t="s">
        <v>127</v>
      </c>
      <c r="D5583" s="111" t="s">
        <v>127</v>
      </c>
      <c r="E5583" s="111" t="s">
        <v>123</v>
      </c>
      <c r="F5583" s="111" t="s">
        <v>185</v>
      </c>
      <c r="G5583" s="111" t="s">
        <v>173</v>
      </c>
      <c r="H5583" s="111" t="s">
        <v>185</v>
      </c>
      <c r="I5583" s="111" t="s">
        <v>173</v>
      </c>
      <c r="J5583" t="str">
        <f t="shared" si="174"/>
        <v>4217SkogOrganisk jordLauvskogMiddels</v>
      </c>
      <c r="K5583" s="111">
        <v>-0.62664468270982987</v>
      </c>
      <c r="L5583" s="111">
        <v>0.92784825435236762</v>
      </c>
      <c r="M5583" s="111">
        <v>0.46510463492953991</v>
      </c>
      <c r="N5583" s="112">
        <f t="shared" si="175"/>
        <v>0.76630820657207765</v>
      </c>
    </row>
    <row r="5584" spans="1:14" x14ac:dyDescent="0.25">
      <c r="A5584" s="111" t="s">
        <v>739</v>
      </c>
      <c r="B5584" s="111">
        <f>INDEX(kommuner!C:C,MATCH(_xlfn.NUMBERVALUE(A5584),kommuner!B:B,0))</f>
        <v>4217</v>
      </c>
      <c r="C5584" s="111" t="s">
        <v>127</v>
      </c>
      <c r="D5584" s="111" t="s">
        <v>127</v>
      </c>
      <c r="E5584" s="111" t="s">
        <v>123</v>
      </c>
      <c r="F5584" s="111" t="s">
        <v>185</v>
      </c>
      <c r="G5584" s="111" t="s">
        <v>186</v>
      </c>
      <c r="H5584" s="111" t="s">
        <v>185</v>
      </c>
      <c r="I5584" s="111" t="s">
        <v>186</v>
      </c>
      <c r="J5584" t="str">
        <f t="shared" si="174"/>
        <v>4217SkogOrganisk jordLauvskogSærs høy</v>
      </c>
      <c r="K5584" s="111">
        <v>-1.8997279926091779</v>
      </c>
      <c r="L5584" s="111">
        <v>0.92784825435236762</v>
      </c>
      <c r="M5584" s="111">
        <v>0.46510463492953991</v>
      </c>
      <c r="N5584" s="112">
        <f t="shared" si="175"/>
        <v>-0.50677510332727038</v>
      </c>
    </row>
    <row r="5585" spans="1:14" x14ac:dyDescent="0.25">
      <c r="A5585" s="111" t="s">
        <v>739</v>
      </c>
      <c r="B5585" s="111">
        <f>INDEX(kommuner!C:C,MATCH(_xlfn.NUMBERVALUE(A5585),kommuner!B:B,0))</f>
        <v>4217</v>
      </c>
      <c r="C5585" s="111" t="s">
        <v>83</v>
      </c>
      <c r="D5585" s="111" t="s">
        <v>83</v>
      </c>
      <c r="E5585" s="111" t="s">
        <v>126</v>
      </c>
      <c r="F5585" s="111" t="s">
        <v>139</v>
      </c>
      <c r="G5585" s="111" t="s">
        <v>139</v>
      </c>
      <c r="H5585" s="111" t="s">
        <v>139</v>
      </c>
      <c r="I5585" s="111" t="s">
        <v>139</v>
      </c>
      <c r="J5585" t="str">
        <f t="shared" si="174"/>
        <v>4217Utbygd arealMineraljord</v>
      </c>
      <c r="K5585" s="111">
        <v>0.42279414509845159</v>
      </c>
      <c r="L5585" s="111">
        <v>0</v>
      </c>
      <c r="M5585" s="111">
        <v>1.303047089454229E-2</v>
      </c>
      <c r="N5585" s="112">
        <f t="shared" si="175"/>
        <v>0.43582461599299388</v>
      </c>
    </row>
    <row r="5586" spans="1:14" x14ac:dyDescent="0.25">
      <c r="A5586" s="111" t="s">
        <v>739</v>
      </c>
      <c r="B5586" s="111">
        <f>INDEX(kommuner!C:C,MATCH(_xlfn.NUMBERVALUE(A5586),kommuner!B:B,0))</f>
        <v>4217</v>
      </c>
      <c r="C5586" s="111" t="s">
        <v>83</v>
      </c>
      <c r="D5586" s="111" t="s">
        <v>83</v>
      </c>
      <c r="E5586" s="111" t="s">
        <v>123</v>
      </c>
      <c r="F5586" s="111" t="s">
        <v>139</v>
      </c>
      <c r="G5586" s="111" t="s">
        <v>139</v>
      </c>
      <c r="H5586" s="111" t="s">
        <v>139</v>
      </c>
      <c r="I5586" s="111" t="s">
        <v>139</v>
      </c>
      <c r="J5586" t="str">
        <f t="shared" si="174"/>
        <v>4217Utbygd arealOrganisk jord</v>
      </c>
      <c r="K5586" s="111">
        <v>29.011421395201612</v>
      </c>
      <c r="L5586" s="111">
        <v>0</v>
      </c>
      <c r="M5586" s="111">
        <v>1.303047089454229E-2</v>
      </c>
      <c r="N5586" s="112">
        <f t="shared" si="175"/>
        <v>29.024451866096154</v>
      </c>
    </row>
    <row r="5587" spans="1:14" x14ac:dyDescent="0.25">
      <c r="A5587" s="111" t="s">
        <v>739</v>
      </c>
      <c r="B5587" s="111">
        <f>INDEX(kommuner!C:C,MATCH(_xlfn.NUMBERVALUE(A5587),kommuner!B:B,0))</f>
        <v>4217</v>
      </c>
      <c r="C5587" s="111" t="s">
        <v>181</v>
      </c>
      <c r="D5587" s="111" t="s">
        <v>181</v>
      </c>
      <c r="E5587" s="111" t="s">
        <v>123</v>
      </c>
      <c r="F5587" s="111" t="s">
        <v>139</v>
      </c>
      <c r="G5587" s="111" t="s">
        <v>139</v>
      </c>
      <c r="H5587" s="111" t="s">
        <v>139</v>
      </c>
      <c r="I5587" s="111" t="s">
        <v>139</v>
      </c>
      <c r="J5587" t="str">
        <f t="shared" si="174"/>
        <v>4217Vann og myrOrganisk jord</v>
      </c>
      <c r="K5587" s="111">
        <v>-0.31088998224577308</v>
      </c>
      <c r="L5587" s="111">
        <v>0</v>
      </c>
      <c r="M5587" s="111">
        <v>0</v>
      </c>
      <c r="N5587" s="112">
        <f t="shared" si="175"/>
        <v>-0.31088998224577308</v>
      </c>
    </row>
    <row r="5588" spans="1:14" x14ac:dyDescent="0.25">
      <c r="A5588" s="111" t="s">
        <v>740</v>
      </c>
      <c r="B5588" s="111">
        <f>INDEX(kommuner!C:C,MATCH(_xlfn.NUMBERVALUE(A5588),kommuner!B:B,0))</f>
        <v>4218</v>
      </c>
      <c r="C5588" s="111" t="s">
        <v>82</v>
      </c>
      <c r="D5588" s="111" t="s">
        <v>82</v>
      </c>
      <c r="E5588" s="111" t="s">
        <v>126</v>
      </c>
      <c r="F5588" s="111" t="s">
        <v>139</v>
      </c>
      <c r="G5588" s="111" t="s">
        <v>139</v>
      </c>
      <c r="H5588" s="111" t="s">
        <v>139</v>
      </c>
      <c r="I5588" s="111" t="s">
        <v>139</v>
      </c>
      <c r="J5588" t="str">
        <f t="shared" si="174"/>
        <v>4218Annen utmarkMineraljord</v>
      </c>
      <c r="K5588" s="111">
        <v>-0.16852781479621071</v>
      </c>
      <c r="L5588" s="111">
        <v>0</v>
      </c>
      <c r="M5588" s="111">
        <v>0</v>
      </c>
      <c r="N5588" s="112">
        <f t="shared" si="175"/>
        <v>-0.16852781479621071</v>
      </c>
    </row>
    <row r="5589" spans="1:14" x14ac:dyDescent="0.25">
      <c r="A5589" s="111" t="s">
        <v>740</v>
      </c>
      <c r="B5589" s="111">
        <f>INDEX(kommuner!C:C,MATCH(_xlfn.NUMBERVALUE(A5589),kommuner!B:B,0))</f>
        <v>4218</v>
      </c>
      <c r="C5589" s="111" t="s">
        <v>121</v>
      </c>
      <c r="D5589" s="111" t="s">
        <v>121</v>
      </c>
      <c r="E5589" s="111" t="s">
        <v>126</v>
      </c>
      <c r="F5589" s="111" t="s">
        <v>139</v>
      </c>
      <c r="G5589" s="111" t="s">
        <v>139</v>
      </c>
      <c r="H5589" s="111" t="s">
        <v>139</v>
      </c>
      <c r="I5589" s="111" t="s">
        <v>139</v>
      </c>
      <c r="J5589" t="str">
        <f t="shared" si="174"/>
        <v>4218BeiteMineraljord</v>
      </c>
      <c r="K5589" s="111">
        <v>-0.43305842942580308</v>
      </c>
      <c r="L5589" s="111">
        <v>0</v>
      </c>
      <c r="M5589" s="111">
        <v>1.2448711246839999E-7</v>
      </c>
      <c r="N5589" s="112">
        <f t="shared" si="175"/>
        <v>-0.43305830493869063</v>
      </c>
    </row>
    <row r="5590" spans="1:14" x14ac:dyDescent="0.25">
      <c r="A5590" s="111" t="s">
        <v>740</v>
      </c>
      <c r="B5590" s="111">
        <f>INDEX(kommuner!C:C,MATCH(_xlfn.NUMBERVALUE(A5590),kommuner!B:B,0))</f>
        <v>4218</v>
      </c>
      <c r="C5590" s="111" t="s">
        <v>121</v>
      </c>
      <c r="D5590" s="111" t="s">
        <v>121</v>
      </c>
      <c r="E5590" s="111" t="s">
        <v>123</v>
      </c>
      <c r="F5590" s="111" t="s">
        <v>139</v>
      </c>
      <c r="G5590" s="111" t="s">
        <v>139</v>
      </c>
      <c r="H5590" s="111" t="s">
        <v>139</v>
      </c>
      <c r="I5590" s="111" t="s">
        <v>139</v>
      </c>
      <c r="J5590" t="str">
        <f t="shared" si="174"/>
        <v>4218BeiteOrganisk jord</v>
      </c>
      <c r="K5590" s="111">
        <v>12.077525935985037</v>
      </c>
      <c r="L5590" s="111">
        <v>1.6412500000000001</v>
      </c>
      <c r="M5590" s="111">
        <v>0</v>
      </c>
      <c r="N5590" s="112">
        <f t="shared" si="175"/>
        <v>13.718775935985036</v>
      </c>
    </row>
    <row r="5591" spans="1:14" x14ac:dyDescent="0.25">
      <c r="A5591" s="111" t="s">
        <v>740</v>
      </c>
      <c r="B5591" s="111">
        <f>INDEX(kommuner!C:C,MATCH(_xlfn.NUMBERVALUE(A5591),kommuner!B:B,0))</f>
        <v>4218</v>
      </c>
      <c r="C5591" s="111" t="s">
        <v>84</v>
      </c>
      <c r="D5591" s="111" t="s">
        <v>84</v>
      </c>
      <c r="E5591" s="111" t="s">
        <v>126</v>
      </c>
      <c r="F5591" s="111" t="s">
        <v>139</v>
      </c>
      <c r="G5591" s="111" t="s">
        <v>139</v>
      </c>
      <c r="H5591" s="111" t="s">
        <v>139</v>
      </c>
      <c r="I5591" s="111" t="s">
        <v>139</v>
      </c>
      <c r="J5591" t="str">
        <f t="shared" si="174"/>
        <v>4218Dyrket markMineraljord</v>
      </c>
      <c r="K5591" s="111">
        <v>-0.25068318004845869</v>
      </c>
      <c r="L5591" s="111">
        <v>0</v>
      </c>
      <c r="M5591" s="111">
        <v>0</v>
      </c>
      <c r="N5591" s="112">
        <f t="shared" si="175"/>
        <v>-0.25068318004845869</v>
      </c>
    </row>
    <row r="5592" spans="1:14" x14ac:dyDescent="0.25">
      <c r="A5592" s="111" t="s">
        <v>740</v>
      </c>
      <c r="B5592" s="111">
        <f>INDEX(kommuner!C:C,MATCH(_xlfn.NUMBERVALUE(A5592),kommuner!B:B,0))</f>
        <v>4218</v>
      </c>
      <c r="C5592" s="111" t="s">
        <v>84</v>
      </c>
      <c r="D5592" s="111" t="s">
        <v>84</v>
      </c>
      <c r="E5592" s="111" t="s">
        <v>123</v>
      </c>
      <c r="F5592" s="111" t="s">
        <v>139</v>
      </c>
      <c r="G5592" s="111" t="s">
        <v>139</v>
      </c>
      <c r="H5592" s="111" t="s">
        <v>139</v>
      </c>
      <c r="I5592" s="111" t="s">
        <v>139</v>
      </c>
      <c r="J5592" t="str">
        <f t="shared" si="174"/>
        <v>4218Dyrket markOrganisk jord</v>
      </c>
      <c r="K5592" s="111">
        <v>28.726149366675592</v>
      </c>
      <c r="L5592" s="111">
        <v>1.45625</v>
      </c>
      <c r="M5592" s="111">
        <v>0</v>
      </c>
      <c r="N5592" s="112">
        <f t="shared" si="175"/>
        <v>30.182399366675593</v>
      </c>
    </row>
    <row r="5593" spans="1:14" x14ac:dyDescent="0.25">
      <c r="A5593" s="111" t="s">
        <v>740</v>
      </c>
      <c r="B5593" s="111">
        <f>INDEX(kommuner!C:C,MATCH(_xlfn.NUMBERVALUE(A5593),kommuner!B:B,0))</f>
        <v>4218</v>
      </c>
      <c r="C5593" s="111" t="s">
        <v>127</v>
      </c>
      <c r="D5593" s="111" t="s">
        <v>127</v>
      </c>
      <c r="E5593" s="111" t="s">
        <v>126</v>
      </c>
      <c r="F5593" s="111" t="s">
        <v>172</v>
      </c>
      <c r="G5593" s="111" t="s">
        <v>180</v>
      </c>
      <c r="H5593" s="111" t="s">
        <v>172</v>
      </c>
      <c r="I5593" s="111" t="s">
        <v>180</v>
      </c>
      <c r="J5593" t="str">
        <f t="shared" si="174"/>
        <v>4218SkogMineraljordBarskogHøy</v>
      </c>
      <c r="K5593" s="111">
        <v>-4.2610596243420318</v>
      </c>
      <c r="L5593" s="111">
        <v>0.85306406685236758</v>
      </c>
      <c r="M5593" s="111">
        <v>6.4056614999681585E-2</v>
      </c>
      <c r="N5593" s="112">
        <f t="shared" si="175"/>
        <v>-3.3439389424899826</v>
      </c>
    </row>
    <row r="5594" spans="1:14" x14ac:dyDescent="0.25">
      <c r="A5594" s="111" t="s">
        <v>740</v>
      </c>
      <c r="B5594" s="111">
        <f>INDEX(kommuner!C:C,MATCH(_xlfn.NUMBERVALUE(A5594),kommuner!B:B,0))</f>
        <v>4218</v>
      </c>
      <c r="C5594" s="111" t="s">
        <v>127</v>
      </c>
      <c r="D5594" s="111" t="s">
        <v>127</v>
      </c>
      <c r="E5594" s="111" t="s">
        <v>126</v>
      </c>
      <c r="F5594" s="111" t="s">
        <v>172</v>
      </c>
      <c r="G5594" s="111" t="s">
        <v>167</v>
      </c>
      <c r="H5594" s="111" t="s">
        <v>172</v>
      </c>
      <c r="I5594" s="111" t="s">
        <v>167</v>
      </c>
      <c r="J5594" t="str">
        <f t="shared" si="174"/>
        <v>4218SkogMineraljordBarskogImpediment</v>
      </c>
      <c r="K5594" s="111">
        <v>-1.5740166960016819</v>
      </c>
      <c r="L5594" s="111">
        <v>0.85306406685236758</v>
      </c>
      <c r="M5594" s="111">
        <v>6.3979989500968365E-2</v>
      </c>
      <c r="N5594" s="112">
        <f t="shared" si="175"/>
        <v>-0.65697263964834596</v>
      </c>
    </row>
    <row r="5595" spans="1:14" x14ac:dyDescent="0.25">
      <c r="A5595" s="111" t="s">
        <v>740</v>
      </c>
      <c r="B5595" s="111">
        <f>INDEX(kommuner!C:C,MATCH(_xlfn.NUMBERVALUE(A5595),kommuner!B:B,0))</f>
        <v>4218</v>
      </c>
      <c r="C5595" s="111" t="s">
        <v>127</v>
      </c>
      <c r="D5595" s="111" t="s">
        <v>127</v>
      </c>
      <c r="E5595" s="111" t="s">
        <v>126</v>
      </c>
      <c r="F5595" s="111" t="s">
        <v>172</v>
      </c>
      <c r="G5595" s="111" t="s">
        <v>190</v>
      </c>
      <c r="H5595" s="111" t="s">
        <v>172</v>
      </c>
      <c r="I5595" s="111" t="s">
        <v>190</v>
      </c>
      <c r="J5595" t="str">
        <f t="shared" si="174"/>
        <v>4218SkogMineraljordBarskogLav</v>
      </c>
      <c r="K5595" s="111">
        <v>-2.1094741240186856</v>
      </c>
      <c r="L5595" s="111">
        <v>0.85306406685236758</v>
      </c>
      <c r="M5595" s="111">
        <v>6.3979989500968365E-2</v>
      </c>
      <c r="N5595" s="112">
        <f t="shared" si="175"/>
        <v>-1.1924300676653499</v>
      </c>
    </row>
    <row r="5596" spans="1:14" x14ac:dyDescent="0.25">
      <c r="A5596" s="111" t="s">
        <v>740</v>
      </c>
      <c r="B5596" s="111">
        <f>INDEX(kommuner!C:C,MATCH(_xlfn.NUMBERVALUE(A5596),kommuner!B:B,0))</f>
        <v>4218</v>
      </c>
      <c r="C5596" s="111" t="s">
        <v>127</v>
      </c>
      <c r="D5596" s="111" t="s">
        <v>127</v>
      </c>
      <c r="E5596" s="111" t="s">
        <v>126</v>
      </c>
      <c r="F5596" s="111" t="s">
        <v>172</v>
      </c>
      <c r="G5596" s="111" t="s">
        <v>173</v>
      </c>
      <c r="H5596" s="111" t="s">
        <v>172</v>
      </c>
      <c r="I5596" s="111" t="s">
        <v>173</v>
      </c>
      <c r="J5596" t="str">
        <f t="shared" si="174"/>
        <v>4218SkogMineraljordBarskogMiddels</v>
      </c>
      <c r="K5596" s="111">
        <v>-2.8820985952554645</v>
      </c>
      <c r="L5596" s="111">
        <v>0.85306406685236758</v>
      </c>
      <c r="M5596" s="111">
        <v>6.4056614999681585E-2</v>
      </c>
      <c r="N5596" s="112">
        <f t="shared" si="175"/>
        <v>-1.9649779134034155</v>
      </c>
    </row>
    <row r="5597" spans="1:14" x14ac:dyDescent="0.25">
      <c r="A5597" s="111" t="s">
        <v>740</v>
      </c>
      <c r="B5597" s="111">
        <f>INDEX(kommuner!C:C,MATCH(_xlfn.NUMBERVALUE(A5597),kommuner!B:B,0))</f>
        <v>4218</v>
      </c>
      <c r="C5597" s="111" t="s">
        <v>127</v>
      </c>
      <c r="D5597" s="111" t="s">
        <v>127</v>
      </c>
      <c r="E5597" s="111" t="s">
        <v>126</v>
      </c>
      <c r="F5597" s="111" t="s">
        <v>172</v>
      </c>
      <c r="G5597" s="111" t="s">
        <v>186</v>
      </c>
      <c r="H5597" s="111" t="s">
        <v>172</v>
      </c>
      <c r="I5597" s="111" t="s">
        <v>186</v>
      </c>
      <c r="J5597" t="str">
        <f t="shared" si="174"/>
        <v>4218SkogMineraljordBarskogSærs høy</v>
      </c>
      <c r="K5597" s="111">
        <v>0.12072674540874306</v>
      </c>
      <c r="L5597" s="111">
        <v>0.85306406685236758</v>
      </c>
      <c r="M5597" s="111">
        <v>6.4056614999681585E-2</v>
      </c>
      <c r="N5597" s="112">
        <f t="shared" si="175"/>
        <v>1.0378474272607923</v>
      </c>
    </row>
    <row r="5598" spans="1:14" x14ac:dyDescent="0.25">
      <c r="A5598" s="111" t="s">
        <v>740</v>
      </c>
      <c r="B5598" s="111">
        <f>INDEX(kommuner!C:C,MATCH(_xlfn.NUMBERVALUE(A5598),kommuner!B:B,0))</f>
        <v>4218</v>
      </c>
      <c r="C5598" s="111" t="s">
        <v>127</v>
      </c>
      <c r="D5598" s="111" t="s">
        <v>127</v>
      </c>
      <c r="E5598" s="111" t="s">
        <v>126</v>
      </c>
      <c r="F5598" s="111" t="s">
        <v>179</v>
      </c>
      <c r="G5598" s="111" t="s">
        <v>180</v>
      </c>
      <c r="H5598" s="111" t="s">
        <v>179</v>
      </c>
      <c r="I5598" s="111" t="s">
        <v>180</v>
      </c>
      <c r="J5598" t="str">
        <f t="shared" si="174"/>
        <v>4218SkogMineraljordBlandingsskogHøy</v>
      </c>
      <c r="K5598" s="111">
        <v>-8.5703651807373102</v>
      </c>
      <c r="L5598" s="111">
        <v>0.85306406685236758</v>
      </c>
      <c r="M5598" s="111">
        <v>6.3979989500968365E-2</v>
      </c>
      <c r="N5598" s="112">
        <f t="shared" si="175"/>
        <v>-7.6533211243839743</v>
      </c>
    </row>
    <row r="5599" spans="1:14" x14ac:dyDescent="0.25">
      <c r="A5599" s="111" t="s">
        <v>740</v>
      </c>
      <c r="B5599" s="111">
        <f>INDEX(kommuner!C:C,MATCH(_xlfn.NUMBERVALUE(A5599),kommuner!B:B,0))</f>
        <v>4218</v>
      </c>
      <c r="C5599" s="111" t="s">
        <v>127</v>
      </c>
      <c r="D5599" s="111" t="s">
        <v>127</v>
      </c>
      <c r="E5599" s="111" t="s">
        <v>126</v>
      </c>
      <c r="F5599" s="111" t="s">
        <v>179</v>
      </c>
      <c r="G5599" s="111" t="s">
        <v>167</v>
      </c>
      <c r="H5599" s="111" t="s">
        <v>179</v>
      </c>
      <c r="I5599" s="111" t="s">
        <v>167</v>
      </c>
      <c r="J5599" t="str">
        <f t="shared" si="174"/>
        <v>4218SkogMineraljordBlandingsskogImpediment</v>
      </c>
      <c r="K5599" s="111">
        <v>-2.0950685747655116</v>
      </c>
      <c r="L5599" s="111">
        <v>0.85306406685236758</v>
      </c>
      <c r="M5599" s="111">
        <v>6.3979989500968365E-2</v>
      </c>
      <c r="N5599" s="112">
        <f t="shared" si="175"/>
        <v>-1.1780245184121758</v>
      </c>
    </row>
    <row r="5600" spans="1:14" x14ac:dyDescent="0.25">
      <c r="A5600" s="111" t="s">
        <v>740</v>
      </c>
      <c r="B5600" s="111">
        <f>INDEX(kommuner!C:C,MATCH(_xlfn.NUMBERVALUE(A5600),kommuner!B:B,0))</f>
        <v>4218</v>
      </c>
      <c r="C5600" s="111" t="s">
        <v>127</v>
      </c>
      <c r="D5600" s="111" t="s">
        <v>127</v>
      </c>
      <c r="E5600" s="111" t="s">
        <v>126</v>
      </c>
      <c r="F5600" s="111" t="s">
        <v>179</v>
      </c>
      <c r="G5600" s="111" t="s">
        <v>190</v>
      </c>
      <c r="H5600" s="111" t="s">
        <v>179</v>
      </c>
      <c r="I5600" s="111" t="s">
        <v>190</v>
      </c>
      <c r="J5600" t="str">
        <f t="shared" si="174"/>
        <v>4218SkogMineraljordBlandingsskogLav</v>
      </c>
      <c r="K5600" s="111">
        <v>-3.814060654162915</v>
      </c>
      <c r="L5600" s="111">
        <v>0.85306406685236758</v>
      </c>
      <c r="M5600" s="111">
        <v>6.3979989500968365E-2</v>
      </c>
      <c r="N5600" s="112">
        <f t="shared" si="175"/>
        <v>-2.897016597809579</v>
      </c>
    </row>
    <row r="5601" spans="1:14" x14ac:dyDescent="0.25">
      <c r="A5601" s="111" t="s">
        <v>740</v>
      </c>
      <c r="B5601" s="111">
        <f>INDEX(kommuner!C:C,MATCH(_xlfn.NUMBERVALUE(A5601),kommuner!B:B,0))</f>
        <v>4218</v>
      </c>
      <c r="C5601" s="111" t="s">
        <v>127</v>
      </c>
      <c r="D5601" s="111" t="s">
        <v>127</v>
      </c>
      <c r="E5601" s="111" t="s">
        <v>126</v>
      </c>
      <c r="F5601" s="111" t="s">
        <v>179</v>
      </c>
      <c r="G5601" s="111" t="s">
        <v>173</v>
      </c>
      <c r="H5601" s="111" t="s">
        <v>179</v>
      </c>
      <c r="I5601" s="111" t="s">
        <v>173</v>
      </c>
      <c r="J5601" t="str">
        <f t="shared" si="174"/>
        <v>4218SkogMineraljordBlandingsskogMiddels</v>
      </c>
      <c r="K5601" s="111">
        <v>-4.5623521854183373</v>
      </c>
      <c r="L5601" s="111">
        <v>0.85306406685236758</v>
      </c>
      <c r="M5601" s="111">
        <v>6.3979989500968365E-2</v>
      </c>
      <c r="N5601" s="112">
        <f t="shared" si="175"/>
        <v>-3.6453081290650013</v>
      </c>
    </row>
    <row r="5602" spans="1:14" x14ac:dyDescent="0.25">
      <c r="A5602" s="111" t="s">
        <v>740</v>
      </c>
      <c r="B5602" s="111">
        <f>INDEX(kommuner!C:C,MATCH(_xlfn.NUMBERVALUE(A5602),kommuner!B:B,0))</f>
        <v>4218</v>
      </c>
      <c r="C5602" s="111" t="s">
        <v>127</v>
      </c>
      <c r="D5602" s="111" t="s">
        <v>127</v>
      </c>
      <c r="E5602" s="111" t="s">
        <v>126</v>
      </c>
      <c r="F5602" s="111" t="s">
        <v>179</v>
      </c>
      <c r="G5602" s="111" t="s">
        <v>186</v>
      </c>
      <c r="H5602" s="111" t="s">
        <v>179</v>
      </c>
      <c r="I5602" s="111" t="s">
        <v>186</v>
      </c>
      <c r="J5602" t="str">
        <f t="shared" si="174"/>
        <v>4218SkogMineraljordBlandingsskogSærs høy</v>
      </c>
      <c r="K5602" s="111">
        <v>-2.9395925245326562</v>
      </c>
      <c r="L5602" s="111">
        <v>0.85306406685236758</v>
      </c>
      <c r="M5602" s="111">
        <v>6.3979989500968365E-2</v>
      </c>
      <c r="N5602" s="112">
        <f t="shared" si="175"/>
        <v>-2.0225484681793202</v>
      </c>
    </row>
    <row r="5603" spans="1:14" x14ac:dyDescent="0.25">
      <c r="A5603" s="111" t="s">
        <v>740</v>
      </c>
      <c r="B5603" s="111">
        <f>INDEX(kommuner!C:C,MATCH(_xlfn.NUMBERVALUE(A5603),kommuner!B:B,0))</f>
        <v>4218</v>
      </c>
      <c r="C5603" s="111" t="s">
        <v>127</v>
      </c>
      <c r="D5603" s="111" t="s">
        <v>127</v>
      </c>
      <c r="E5603" s="111" t="s">
        <v>126</v>
      </c>
      <c r="F5603" s="111" t="s">
        <v>185</v>
      </c>
      <c r="G5603" s="111" t="s">
        <v>180</v>
      </c>
      <c r="H5603" s="111" t="s">
        <v>185</v>
      </c>
      <c r="I5603" s="111" t="s">
        <v>180</v>
      </c>
      <c r="J5603" t="str">
        <f t="shared" si="174"/>
        <v>4218SkogMineraljordLauvskogHøy</v>
      </c>
      <c r="K5603" s="111">
        <v>-3.6072016095960531</v>
      </c>
      <c r="L5603" s="111">
        <v>0.85306406685236758</v>
      </c>
      <c r="M5603" s="111">
        <v>6.3979989500968365E-2</v>
      </c>
      <c r="N5603" s="112">
        <f t="shared" si="175"/>
        <v>-2.6901575532427171</v>
      </c>
    </row>
    <row r="5604" spans="1:14" x14ac:dyDescent="0.25">
      <c r="A5604" s="111" t="s">
        <v>740</v>
      </c>
      <c r="B5604" s="111">
        <f>INDEX(kommuner!C:C,MATCH(_xlfn.NUMBERVALUE(A5604),kommuner!B:B,0))</f>
        <v>4218</v>
      </c>
      <c r="C5604" s="111" t="s">
        <v>127</v>
      </c>
      <c r="D5604" s="111" t="s">
        <v>127</v>
      </c>
      <c r="E5604" s="111" t="s">
        <v>126</v>
      </c>
      <c r="F5604" s="111" t="s">
        <v>185</v>
      </c>
      <c r="G5604" s="111" t="s">
        <v>167</v>
      </c>
      <c r="H5604" s="111" t="s">
        <v>185</v>
      </c>
      <c r="I5604" s="111" t="s">
        <v>167</v>
      </c>
      <c r="J5604" t="str">
        <f t="shared" si="174"/>
        <v>4218SkogMineraljordLauvskogImpediment</v>
      </c>
      <c r="K5604" s="111">
        <v>-1.1043030228661443</v>
      </c>
      <c r="L5604" s="111">
        <v>0.85306406685236758</v>
      </c>
      <c r="M5604" s="111">
        <v>6.3979989500968365E-2</v>
      </c>
      <c r="N5604" s="112">
        <f t="shared" si="175"/>
        <v>-0.18725896651280841</v>
      </c>
    </row>
    <row r="5605" spans="1:14" x14ac:dyDescent="0.25">
      <c r="A5605" s="111" t="s">
        <v>740</v>
      </c>
      <c r="B5605" s="111">
        <f>INDEX(kommuner!C:C,MATCH(_xlfn.NUMBERVALUE(A5605),kommuner!B:B,0))</f>
        <v>4218</v>
      </c>
      <c r="C5605" s="111" t="s">
        <v>127</v>
      </c>
      <c r="D5605" s="111" t="s">
        <v>127</v>
      </c>
      <c r="E5605" s="111" t="s">
        <v>126</v>
      </c>
      <c r="F5605" s="111" t="s">
        <v>185</v>
      </c>
      <c r="G5605" s="111" t="s">
        <v>190</v>
      </c>
      <c r="H5605" s="111" t="s">
        <v>185</v>
      </c>
      <c r="I5605" s="111" t="s">
        <v>190</v>
      </c>
      <c r="J5605" t="str">
        <f t="shared" si="174"/>
        <v>4218SkogMineraljordLauvskogLav</v>
      </c>
      <c r="K5605" s="111">
        <v>-8.9748170935426599E-2</v>
      </c>
      <c r="L5605" s="111">
        <v>0.85306406685236758</v>
      </c>
      <c r="M5605" s="111">
        <v>6.3979989500968365E-2</v>
      </c>
      <c r="N5605" s="112">
        <f t="shared" si="175"/>
        <v>0.82729588541790933</v>
      </c>
    </row>
    <row r="5606" spans="1:14" x14ac:dyDescent="0.25">
      <c r="A5606" s="111" t="s">
        <v>740</v>
      </c>
      <c r="B5606" s="111">
        <f>INDEX(kommuner!C:C,MATCH(_xlfn.NUMBERVALUE(A5606),kommuner!B:B,0))</f>
        <v>4218</v>
      </c>
      <c r="C5606" s="111" t="s">
        <v>127</v>
      </c>
      <c r="D5606" s="111" t="s">
        <v>127</v>
      </c>
      <c r="E5606" s="111" t="s">
        <v>126</v>
      </c>
      <c r="F5606" s="111" t="s">
        <v>185</v>
      </c>
      <c r="G5606" s="111" t="s">
        <v>173</v>
      </c>
      <c r="H5606" s="111" t="s">
        <v>185</v>
      </c>
      <c r="I5606" s="111" t="s">
        <v>173</v>
      </c>
      <c r="J5606" t="str">
        <f t="shared" si="174"/>
        <v>4218SkogMineraljordLauvskogMiddels</v>
      </c>
      <c r="K5606" s="111">
        <v>-2.4151390344437029</v>
      </c>
      <c r="L5606" s="111">
        <v>0.85306406685236758</v>
      </c>
      <c r="M5606" s="111">
        <v>6.3979989500968365E-2</v>
      </c>
      <c r="N5606" s="112">
        <f t="shared" si="175"/>
        <v>-1.4980949780903672</v>
      </c>
    </row>
    <row r="5607" spans="1:14" x14ac:dyDescent="0.25">
      <c r="A5607" s="111" t="s">
        <v>740</v>
      </c>
      <c r="B5607" s="111">
        <f>INDEX(kommuner!C:C,MATCH(_xlfn.NUMBERVALUE(A5607),kommuner!B:B,0))</f>
        <v>4218</v>
      </c>
      <c r="C5607" s="111" t="s">
        <v>127</v>
      </c>
      <c r="D5607" s="111" t="s">
        <v>127</v>
      </c>
      <c r="E5607" s="111" t="s">
        <v>126</v>
      </c>
      <c r="F5607" s="111" t="s">
        <v>185</v>
      </c>
      <c r="G5607" s="111" t="s">
        <v>186</v>
      </c>
      <c r="H5607" s="111" t="s">
        <v>185</v>
      </c>
      <c r="I5607" s="111" t="s">
        <v>186</v>
      </c>
      <c r="J5607" t="str">
        <f t="shared" si="174"/>
        <v>4218SkogMineraljordLauvskogSærs høy</v>
      </c>
      <c r="K5607" s="111">
        <v>-3.6560473259425113</v>
      </c>
      <c r="L5607" s="111">
        <v>0.85306406685236758</v>
      </c>
      <c r="M5607" s="111">
        <v>6.3979989500968365E-2</v>
      </c>
      <c r="N5607" s="112">
        <f t="shared" si="175"/>
        <v>-2.7390032695891753</v>
      </c>
    </row>
    <row r="5608" spans="1:14" x14ac:dyDescent="0.25">
      <c r="A5608" s="111" t="s">
        <v>740</v>
      </c>
      <c r="B5608" s="111">
        <f>INDEX(kommuner!C:C,MATCH(_xlfn.NUMBERVALUE(A5608),kommuner!B:B,0))</f>
        <v>4218</v>
      </c>
      <c r="C5608" s="111" t="s">
        <v>127</v>
      </c>
      <c r="D5608" s="111" t="s">
        <v>127</v>
      </c>
      <c r="E5608" s="111" t="s">
        <v>123</v>
      </c>
      <c r="F5608" s="111" t="s">
        <v>172</v>
      </c>
      <c r="G5608" s="111" t="s">
        <v>180</v>
      </c>
      <c r="H5608" s="111" t="s">
        <v>172</v>
      </c>
      <c r="I5608" s="111" t="s">
        <v>180</v>
      </c>
      <c r="J5608" t="str">
        <f t="shared" si="174"/>
        <v>4218SkogOrganisk jordBarskogHøy</v>
      </c>
      <c r="K5608" s="111">
        <v>-2.5184559031994138</v>
      </c>
      <c r="L5608" s="111">
        <v>0.92784825435236762</v>
      </c>
      <c r="M5608" s="111">
        <v>0.46518126042825314</v>
      </c>
      <c r="N5608" s="112">
        <f t="shared" si="175"/>
        <v>-1.1254263884187932</v>
      </c>
    </row>
    <row r="5609" spans="1:14" x14ac:dyDescent="0.25">
      <c r="A5609" s="111" t="s">
        <v>740</v>
      </c>
      <c r="B5609" s="111">
        <f>INDEX(kommuner!C:C,MATCH(_xlfn.NUMBERVALUE(A5609),kommuner!B:B,0))</f>
        <v>4218</v>
      </c>
      <c r="C5609" s="111" t="s">
        <v>127</v>
      </c>
      <c r="D5609" s="111" t="s">
        <v>127</v>
      </c>
      <c r="E5609" s="111" t="s">
        <v>123</v>
      </c>
      <c r="F5609" s="111" t="s">
        <v>172</v>
      </c>
      <c r="G5609" s="111" t="s">
        <v>167</v>
      </c>
      <c r="H5609" s="111" t="s">
        <v>172</v>
      </c>
      <c r="I5609" s="111" t="s">
        <v>167</v>
      </c>
      <c r="J5609" t="str">
        <f t="shared" si="174"/>
        <v>4218SkogOrganisk jordBarskogImpediment</v>
      </c>
      <c r="K5609" s="111">
        <v>-0.13011741963904588</v>
      </c>
      <c r="L5609" s="111">
        <v>0.92784825435236762</v>
      </c>
      <c r="M5609" s="111">
        <v>0.46510463492953991</v>
      </c>
      <c r="N5609" s="112">
        <f t="shared" si="175"/>
        <v>1.2628354696428616</v>
      </c>
    </row>
    <row r="5610" spans="1:14" x14ac:dyDescent="0.25">
      <c r="A5610" s="111" t="s">
        <v>740</v>
      </c>
      <c r="B5610" s="111">
        <f>INDEX(kommuner!C:C,MATCH(_xlfn.NUMBERVALUE(A5610),kommuner!B:B,0))</f>
        <v>4218</v>
      </c>
      <c r="C5610" s="111" t="s">
        <v>127</v>
      </c>
      <c r="D5610" s="111" t="s">
        <v>127</v>
      </c>
      <c r="E5610" s="111" t="s">
        <v>123</v>
      </c>
      <c r="F5610" s="111" t="s">
        <v>172</v>
      </c>
      <c r="G5610" s="111" t="s">
        <v>190</v>
      </c>
      <c r="H5610" s="111" t="s">
        <v>172</v>
      </c>
      <c r="I5610" s="111" t="s">
        <v>190</v>
      </c>
      <c r="J5610" t="str">
        <f t="shared" si="174"/>
        <v>4218SkogOrganisk jordBarskogLav</v>
      </c>
      <c r="K5610" s="111">
        <v>-0.50666953101693391</v>
      </c>
      <c r="L5610" s="111">
        <v>0.92784825435236762</v>
      </c>
      <c r="M5610" s="111">
        <v>0.46510463492953991</v>
      </c>
      <c r="N5610" s="112">
        <f t="shared" si="175"/>
        <v>0.88628335826497362</v>
      </c>
    </row>
    <row r="5611" spans="1:14" x14ac:dyDescent="0.25">
      <c r="A5611" s="111" t="s">
        <v>740</v>
      </c>
      <c r="B5611" s="111">
        <f>INDEX(kommuner!C:C,MATCH(_xlfn.NUMBERVALUE(A5611),kommuner!B:B,0))</f>
        <v>4218</v>
      </c>
      <c r="C5611" s="111" t="s">
        <v>127</v>
      </c>
      <c r="D5611" s="111" t="s">
        <v>127</v>
      </c>
      <c r="E5611" s="111" t="s">
        <v>123</v>
      </c>
      <c r="F5611" s="111" t="s">
        <v>172</v>
      </c>
      <c r="G5611" s="111" t="s">
        <v>173</v>
      </c>
      <c r="H5611" s="111" t="s">
        <v>172</v>
      </c>
      <c r="I5611" s="111" t="s">
        <v>173</v>
      </c>
      <c r="J5611" t="str">
        <f t="shared" si="174"/>
        <v>4218SkogOrganisk jordBarskogMiddels</v>
      </c>
      <c r="K5611" s="111">
        <v>-1.5571490961494638</v>
      </c>
      <c r="L5611" s="111">
        <v>0.92784825435236762</v>
      </c>
      <c r="M5611" s="111">
        <v>0.46518126042825314</v>
      </c>
      <c r="N5611" s="112">
        <f t="shared" si="175"/>
        <v>-0.16411958136884308</v>
      </c>
    </row>
    <row r="5612" spans="1:14" x14ac:dyDescent="0.25">
      <c r="A5612" s="111" t="s">
        <v>740</v>
      </c>
      <c r="B5612" s="111">
        <f>INDEX(kommuner!C:C,MATCH(_xlfn.NUMBERVALUE(A5612),kommuner!B:B,0))</f>
        <v>4218</v>
      </c>
      <c r="C5612" s="111" t="s">
        <v>127</v>
      </c>
      <c r="D5612" s="111" t="s">
        <v>127</v>
      </c>
      <c r="E5612" s="111" t="s">
        <v>123</v>
      </c>
      <c r="F5612" s="111" t="s">
        <v>172</v>
      </c>
      <c r="G5612" s="111" t="s">
        <v>186</v>
      </c>
      <c r="H5612" s="111" t="s">
        <v>172</v>
      </c>
      <c r="I5612" s="111" t="s">
        <v>186</v>
      </c>
      <c r="J5612" t="str">
        <f t="shared" si="174"/>
        <v>4218SkogOrganisk jordBarskogSærs høy</v>
      </c>
      <c r="K5612" s="111">
        <v>2.5548655235722699</v>
      </c>
      <c r="L5612" s="111">
        <v>0.92784825435236762</v>
      </c>
      <c r="M5612" s="111">
        <v>0.46518126042825314</v>
      </c>
      <c r="N5612" s="112">
        <f t="shared" si="175"/>
        <v>3.9478950383528906</v>
      </c>
    </row>
    <row r="5613" spans="1:14" x14ac:dyDescent="0.25">
      <c r="A5613" s="111" t="s">
        <v>740</v>
      </c>
      <c r="B5613" s="111">
        <f>INDEX(kommuner!C:C,MATCH(_xlfn.NUMBERVALUE(A5613),kommuner!B:B,0))</f>
        <v>4218</v>
      </c>
      <c r="C5613" s="111" t="s">
        <v>127</v>
      </c>
      <c r="D5613" s="111" t="s">
        <v>127</v>
      </c>
      <c r="E5613" s="111" t="s">
        <v>123</v>
      </c>
      <c r="F5613" s="111" t="s">
        <v>179</v>
      </c>
      <c r="G5613" s="111" t="s">
        <v>180</v>
      </c>
      <c r="H5613" s="111" t="s">
        <v>179</v>
      </c>
      <c r="I5613" s="111" t="s">
        <v>180</v>
      </c>
      <c r="J5613" t="str">
        <f t="shared" si="174"/>
        <v>4218SkogOrganisk jordBlandingsskogHøy</v>
      </c>
      <c r="K5613" s="111">
        <v>-5.5554344456832343</v>
      </c>
      <c r="L5613" s="111">
        <v>0.92784825435236762</v>
      </c>
      <c r="M5613" s="111">
        <v>0.46510463492953991</v>
      </c>
      <c r="N5613" s="112">
        <f t="shared" si="175"/>
        <v>-4.1624815564013264</v>
      </c>
    </row>
    <row r="5614" spans="1:14" x14ac:dyDescent="0.25">
      <c r="A5614" s="111" t="s">
        <v>740</v>
      </c>
      <c r="B5614" s="111">
        <f>INDEX(kommuner!C:C,MATCH(_xlfn.NUMBERVALUE(A5614),kommuner!B:B,0))</f>
        <v>4218</v>
      </c>
      <c r="C5614" s="111" t="s">
        <v>127</v>
      </c>
      <c r="D5614" s="111" t="s">
        <v>127</v>
      </c>
      <c r="E5614" s="111" t="s">
        <v>123</v>
      </c>
      <c r="F5614" s="111" t="s">
        <v>179</v>
      </c>
      <c r="G5614" s="111" t="s">
        <v>167</v>
      </c>
      <c r="H5614" s="111" t="s">
        <v>179</v>
      </c>
      <c r="I5614" s="111" t="s">
        <v>167</v>
      </c>
      <c r="J5614" t="str">
        <f t="shared" si="174"/>
        <v>4218SkogOrganisk jordBlandingsskogImpediment</v>
      </c>
      <c r="K5614" s="111">
        <v>-0.28586344175800005</v>
      </c>
      <c r="L5614" s="111">
        <v>0.92784825435236762</v>
      </c>
      <c r="M5614" s="111">
        <v>0.46510463492953991</v>
      </c>
      <c r="N5614" s="112">
        <f t="shared" si="175"/>
        <v>1.1070894475239075</v>
      </c>
    </row>
    <row r="5615" spans="1:14" x14ac:dyDescent="0.25">
      <c r="A5615" s="111" t="s">
        <v>740</v>
      </c>
      <c r="B5615" s="111">
        <f>INDEX(kommuner!C:C,MATCH(_xlfn.NUMBERVALUE(A5615),kommuner!B:B,0))</f>
        <v>4218</v>
      </c>
      <c r="C5615" s="111" t="s">
        <v>127</v>
      </c>
      <c r="D5615" s="111" t="s">
        <v>127</v>
      </c>
      <c r="E5615" s="111" t="s">
        <v>123</v>
      </c>
      <c r="F5615" s="111" t="s">
        <v>179</v>
      </c>
      <c r="G5615" s="111" t="s">
        <v>190</v>
      </c>
      <c r="H5615" s="111" t="s">
        <v>179</v>
      </c>
      <c r="I5615" s="111" t="s">
        <v>190</v>
      </c>
      <c r="J5615" t="str">
        <f t="shared" si="174"/>
        <v>4218SkogOrganisk jordBlandingsskogLav</v>
      </c>
      <c r="K5615" s="111">
        <v>-1.2347339377887629</v>
      </c>
      <c r="L5615" s="111">
        <v>0.92784825435236762</v>
      </c>
      <c r="M5615" s="111">
        <v>0.46510463492953991</v>
      </c>
      <c r="N5615" s="112">
        <f t="shared" si="175"/>
        <v>0.15821895149314458</v>
      </c>
    </row>
    <row r="5616" spans="1:14" x14ac:dyDescent="0.25">
      <c r="A5616" s="111" t="s">
        <v>740</v>
      </c>
      <c r="B5616" s="111">
        <f>INDEX(kommuner!C:C,MATCH(_xlfn.NUMBERVALUE(A5616),kommuner!B:B,0))</f>
        <v>4218</v>
      </c>
      <c r="C5616" s="111" t="s">
        <v>127</v>
      </c>
      <c r="D5616" s="111" t="s">
        <v>127</v>
      </c>
      <c r="E5616" s="111" t="s">
        <v>123</v>
      </c>
      <c r="F5616" s="111" t="s">
        <v>179</v>
      </c>
      <c r="G5616" s="111" t="s">
        <v>173</v>
      </c>
      <c r="H5616" s="111" t="s">
        <v>179</v>
      </c>
      <c r="I5616" s="111" t="s">
        <v>173</v>
      </c>
      <c r="J5616" t="str">
        <f t="shared" si="174"/>
        <v>4218SkogOrganisk jordBlandingsskogMiddels</v>
      </c>
      <c r="K5616" s="111">
        <v>-2.4239591752717748</v>
      </c>
      <c r="L5616" s="111">
        <v>0.92784825435236762</v>
      </c>
      <c r="M5616" s="111">
        <v>0.46510463492953991</v>
      </c>
      <c r="N5616" s="112">
        <f t="shared" si="175"/>
        <v>-1.0310062859898674</v>
      </c>
    </row>
    <row r="5617" spans="1:14" x14ac:dyDescent="0.25">
      <c r="A5617" s="111" t="s">
        <v>740</v>
      </c>
      <c r="B5617" s="111">
        <f>INDEX(kommuner!C:C,MATCH(_xlfn.NUMBERVALUE(A5617),kommuner!B:B,0))</f>
        <v>4218</v>
      </c>
      <c r="C5617" s="111" t="s">
        <v>127</v>
      </c>
      <c r="D5617" s="111" t="s">
        <v>127</v>
      </c>
      <c r="E5617" s="111" t="s">
        <v>123</v>
      </c>
      <c r="F5617" s="111" t="s">
        <v>179</v>
      </c>
      <c r="G5617" s="111" t="s">
        <v>186</v>
      </c>
      <c r="H5617" s="111" t="s">
        <v>179</v>
      </c>
      <c r="I5617" s="111" t="s">
        <v>186</v>
      </c>
      <c r="J5617" t="str">
        <f t="shared" si="174"/>
        <v>4218SkogOrganisk jordBlandingsskogSærs høy</v>
      </c>
      <c r="K5617" s="111">
        <v>-1.5726115302258048</v>
      </c>
      <c r="L5617" s="111">
        <v>0.92784825435236762</v>
      </c>
      <c r="M5617" s="111">
        <v>0.46510463492953991</v>
      </c>
      <c r="N5617" s="112">
        <f t="shared" si="175"/>
        <v>-0.17965864094389727</v>
      </c>
    </row>
    <row r="5618" spans="1:14" x14ac:dyDescent="0.25">
      <c r="A5618" s="111" t="s">
        <v>740</v>
      </c>
      <c r="B5618" s="111">
        <f>INDEX(kommuner!C:C,MATCH(_xlfn.NUMBERVALUE(A5618),kommuner!B:B,0))</f>
        <v>4218</v>
      </c>
      <c r="C5618" s="111" t="s">
        <v>127</v>
      </c>
      <c r="D5618" s="111" t="s">
        <v>127</v>
      </c>
      <c r="E5618" s="111" t="s">
        <v>123</v>
      </c>
      <c r="F5618" s="111" t="s">
        <v>185</v>
      </c>
      <c r="G5618" s="111" t="s">
        <v>180</v>
      </c>
      <c r="H5618" s="111" t="s">
        <v>185</v>
      </c>
      <c r="I5618" s="111" t="s">
        <v>180</v>
      </c>
      <c r="J5618" t="str">
        <f t="shared" si="174"/>
        <v>4218SkogOrganisk jordLauvskogHøy</v>
      </c>
      <c r="K5618" s="111">
        <v>-1.9913688882377358</v>
      </c>
      <c r="L5618" s="111">
        <v>0.92784825435236762</v>
      </c>
      <c r="M5618" s="111">
        <v>0.46510463492953991</v>
      </c>
      <c r="N5618" s="112">
        <f t="shared" si="175"/>
        <v>-0.59841599895582831</v>
      </c>
    </row>
    <row r="5619" spans="1:14" x14ac:dyDescent="0.25">
      <c r="A5619" s="111" t="s">
        <v>740</v>
      </c>
      <c r="B5619" s="111">
        <f>INDEX(kommuner!C:C,MATCH(_xlfn.NUMBERVALUE(A5619),kommuner!B:B,0))</f>
        <v>4218</v>
      </c>
      <c r="C5619" s="111" t="s">
        <v>127</v>
      </c>
      <c r="D5619" s="111" t="s">
        <v>127</v>
      </c>
      <c r="E5619" s="111" t="s">
        <v>123</v>
      </c>
      <c r="F5619" s="111" t="s">
        <v>185</v>
      </c>
      <c r="G5619" s="111" t="s">
        <v>167</v>
      </c>
      <c r="H5619" s="111" t="s">
        <v>185</v>
      </c>
      <c r="I5619" s="111" t="s">
        <v>167</v>
      </c>
      <c r="J5619" t="str">
        <f t="shared" si="174"/>
        <v>4218SkogOrganisk jordLauvskogImpediment</v>
      </c>
      <c r="K5619" s="111">
        <v>0.35000626494250675</v>
      </c>
      <c r="L5619" s="111">
        <v>0.92784825435236762</v>
      </c>
      <c r="M5619" s="111">
        <v>0.46510463492953991</v>
      </c>
      <c r="N5619" s="112">
        <f t="shared" si="175"/>
        <v>1.7429591542244141</v>
      </c>
    </row>
    <row r="5620" spans="1:14" x14ac:dyDescent="0.25">
      <c r="A5620" s="111" t="s">
        <v>740</v>
      </c>
      <c r="B5620" s="111">
        <f>INDEX(kommuner!C:C,MATCH(_xlfn.NUMBERVALUE(A5620),kommuner!B:B,0))</f>
        <v>4218</v>
      </c>
      <c r="C5620" s="111" t="s">
        <v>127</v>
      </c>
      <c r="D5620" s="111" t="s">
        <v>127</v>
      </c>
      <c r="E5620" s="111" t="s">
        <v>123</v>
      </c>
      <c r="F5620" s="111" t="s">
        <v>185</v>
      </c>
      <c r="G5620" s="111" t="s">
        <v>190</v>
      </c>
      <c r="H5620" s="111" t="s">
        <v>185</v>
      </c>
      <c r="I5620" s="111" t="s">
        <v>190</v>
      </c>
      <c r="J5620" t="str">
        <f t="shared" si="174"/>
        <v>4218SkogOrganisk jordLauvskogLav</v>
      </c>
      <c r="K5620" s="111">
        <v>1.1144075558526714</v>
      </c>
      <c r="L5620" s="111">
        <v>0.92784825435236762</v>
      </c>
      <c r="M5620" s="111">
        <v>0.46510463492953991</v>
      </c>
      <c r="N5620" s="112">
        <f t="shared" si="175"/>
        <v>2.5073604451345788</v>
      </c>
    </row>
    <row r="5621" spans="1:14" x14ac:dyDescent="0.25">
      <c r="A5621" s="111" t="s">
        <v>740</v>
      </c>
      <c r="B5621" s="111">
        <f>INDEX(kommuner!C:C,MATCH(_xlfn.NUMBERVALUE(A5621),kommuner!B:B,0))</f>
        <v>4218</v>
      </c>
      <c r="C5621" s="111" t="s">
        <v>127</v>
      </c>
      <c r="D5621" s="111" t="s">
        <v>127</v>
      </c>
      <c r="E5621" s="111" t="s">
        <v>123</v>
      </c>
      <c r="F5621" s="111" t="s">
        <v>185</v>
      </c>
      <c r="G5621" s="111" t="s">
        <v>173</v>
      </c>
      <c r="H5621" s="111" t="s">
        <v>185</v>
      </c>
      <c r="I5621" s="111" t="s">
        <v>173</v>
      </c>
      <c r="J5621" t="str">
        <f t="shared" si="174"/>
        <v>4218SkogOrganisk jordLauvskogMiddels</v>
      </c>
      <c r="K5621" s="111">
        <v>-0.62664468270982987</v>
      </c>
      <c r="L5621" s="111">
        <v>0.92784825435236762</v>
      </c>
      <c r="M5621" s="111">
        <v>0.46510463492953991</v>
      </c>
      <c r="N5621" s="112">
        <f t="shared" si="175"/>
        <v>0.76630820657207765</v>
      </c>
    </row>
    <row r="5622" spans="1:14" x14ac:dyDescent="0.25">
      <c r="A5622" s="111" t="s">
        <v>740</v>
      </c>
      <c r="B5622" s="111">
        <f>INDEX(kommuner!C:C,MATCH(_xlfn.NUMBERVALUE(A5622),kommuner!B:B,0))</f>
        <v>4218</v>
      </c>
      <c r="C5622" s="111" t="s">
        <v>127</v>
      </c>
      <c r="D5622" s="111" t="s">
        <v>127</v>
      </c>
      <c r="E5622" s="111" t="s">
        <v>123</v>
      </c>
      <c r="F5622" s="111" t="s">
        <v>185</v>
      </c>
      <c r="G5622" s="111" t="s">
        <v>186</v>
      </c>
      <c r="H5622" s="111" t="s">
        <v>185</v>
      </c>
      <c r="I5622" s="111" t="s">
        <v>186</v>
      </c>
      <c r="J5622" t="str">
        <f t="shared" si="174"/>
        <v>4218SkogOrganisk jordLauvskogSærs høy</v>
      </c>
      <c r="K5622" s="111">
        <v>-1.8997279926091779</v>
      </c>
      <c r="L5622" s="111">
        <v>0.92784825435236762</v>
      </c>
      <c r="M5622" s="111">
        <v>0.46510463492953991</v>
      </c>
      <c r="N5622" s="112">
        <f t="shared" si="175"/>
        <v>-0.50677510332727038</v>
      </c>
    </row>
    <row r="5623" spans="1:14" x14ac:dyDescent="0.25">
      <c r="A5623" s="111" t="s">
        <v>740</v>
      </c>
      <c r="B5623" s="111">
        <f>INDEX(kommuner!C:C,MATCH(_xlfn.NUMBERVALUE(A5623),kommuner!B:B,0))</f>
        <v>4218</v>
      </c>
      <c r="C5623" s="111" t="s">
        <v>83</v>
      </c>
      <c r="D5623" s="111" t="s">
        <v>83</v>
      </c>
      <c r="E5623" s="111" t="s">
        <v>126</v>
      </c>
      <c r="F5623" s="111" t="s">
        <v>139</v>
      </c>
      <c r="G5623" s="111" t="s">
        <v>139</v>
      </c>
      <c r="H5623" s="111" t="s">
        <v>139</v>
      </c>
      <c r="I5623" s="111" t="s">
        <v>139</v>
      </c>
      <c r="J5623" t="str">
        <f t="shared" si="174"/>
        <v>4218Utbygd arealMineraljord</v>
      </c>
      <c r="K5623" s="111">
        <v>0.42279414509845159</v>
      </c>
      <c r="L5623" s="111">
        <v>0</v>
      </c>
      <c r="M5623" s="111">
        <v>1.303047089454229E-2</v>
      </c>
      <c r="N5623" s="112">
        <f t="shared" si="175"/>
        <v>0.43582461599299388</v>
      </c>
    </row>
    <row r="5624" spans="1:14" x14ac:dyDescent="0.25">
      <c r="A5624" s="111" t="s">
        <v>740</v>
      </c>
      <c r="B5624" s="111">
        <f>INDEX(kommuner!C:C,MATCH(_xlfn.NUMBERVALUE(A5624),kommuner!B:B,0))</f>
        <v>4218</v>
      </c>
      <c r="C5624" s="111" t="s">
        <v>83</v>
      </c>
      <c r="D5624" s="111" t="s">
        <v>83</v>
      </c>
      <c r="E5624" s="111" t="s">
        <v>123</v>
      </c>
      <c r="F5624" s="111" t="s">
        <v>139</v>
      </c>
      <c r="G5624" s="111" t="s">
        <v>139</v>
      </c>
      <c r="H5624" s="111" t="s">
        <v>139</v>
      </c>
      <c r="I5624" s="111" t="s">
        <v>139</v>
      </c>
      <c r="J5624" t="str">
        <f t="shared" si="174"/>
        <v>4218Utbygd arealOrganisk jord</v>
      </c>
      <c r="K5624" s="111">
        <v>29.011421395201612</v>
      </c>
      <c r="L5624" s="111">
        <v>0</v>
      </c>
      <c r="M5624" s="111">
        <v>1.303047089454229E-2</v>
      </c>
      <c r="N5624" s="112">
        <f t="shared" si="175"/>
        <v>29.024451866096154</v>
      </c>
    </row>
    <row r="5625" spans="1:14" x14ac:dyDescent="0.25">
      <c r="A5625" s="111" t="s">
        <v>740</v>
      </c>
      <c r="B5625" s="111">
        <f>INDEX(kommuner!C:C,MATCH(_xlfn.NUMBERVALUE(A5625),kommuner!B:B,0))</f>
        <v>4218</v>
      </c>
      <c r="C5625" s="111" t="s">
        <v>181</v>
      </c>
      <c r="D5625" s="111" t="s">
        <v>181</v>
      </c>
      <c r="E5625" s="111" t="s">
        <v>123</v>
      </c>
      <c r="F5625" s="111" t="s">
        <v>139</v>
      </c>
      <c r="G5625" s="111" t="s">
        <v>139</v>
      </c>
      <c r="H5625" s="111" t="s">
        <v>139</v>
      </c>
      <c r="I5625" s="111" t="s">
        <v>139</v>
      </c>
      <c r="J5625" t="str">
        <f t="shared" si="174"/>
        <v>4218Vann og myrOrganisk jord</v>
      </c>
      <c r="K5625" s="111">
        <v>-0.31088998224577308</v>
      </c>
      <c r="L5625" s="111">
        <v>0</v>
      </c>
      <c r="M5625" s="111">
        <v>0</v>
      </c>
      <c r="N5625" s="112">
        <f t="shared" si="175"/>
        <v>-0.31088998224577308</v>
      </c>
    </row>
    <row r="5626" spans="1:14" x14ac:dyDescent="0.25">
      <c r="A5626" s="111" t="s">
        <v>741</v>
      </c>
      <c r="B5626" s="111">
        <f>INDEX(kommuner!C:C,MATCH(_xlfn.NUMBERVALUE(A5626),kommuner!B:B,0))</f>
        <v>4219</v>
      </c>
      <c r="C5626" s="111" t="s">
        <v>82</v>
      </c>
      <c r="D5626" s="111" t="s">
        <v>82</v>
      </c>
      <c r="E5626" s="111" t="s">
        <v>126</v>
      </c>
      <c r="F5626" s="111" t="s">
        <v>139</v>
      </c>
      <c r="G5626" s="111" t="s">
        <v>139</v>
      </c>
      <c r="H5626" s="111" t="s">
        <v>139</v>
      </c>
      <c r="I5626" s="111" t="s">
        <v>139</v>
      </c>
      <c r="J5626" t="str">
        <f t="shared" si="174"/>
        <v>4219Annen utmarkMineraljord</v>
      </c>
      <c r="K5626" s="111">
        <v>-0.16852781479621071</v>
      </c>
      <c r="L5626" s="111">
        <v>0</v>
      </c>
      <c r="M5626" s="111">
        <v>0</v>
      </c>
      <c r="N5626" s="112">
        <f t="shared" si="175"/>
        <v>-0.16852781479621071</v>
      </c>
    </row>
    <row r="5627" spans="1:14" x14ac:dyDescent="0.25">
      <c r="A5627" s="111" t="s">
        <v>741</v>
      </c>
      <c r="B5627" s="111">
        <f>INDEX(kommuner!C:C,MATCH(_xlfn.NUMBERVALUE(A5627),kommuner!B:B,0))</f>
        <v>4219</v>
      </c>
      <c r="C5627" s="111" t="s">
        <v>121</v>
      </c>
      <c r="D5627" s="111" t="s">
        <v>121</v>
      </c>
      <c r="E5627" s="111" t="s">
        <v>126</v>
      </c>
      <c r="F5627" s="111" t="s">
        <v>139</v>
      </c>
      <c r="G5627" s="111" t="s">
        <v>139</v>
      </c>
      <c r="H5627" s="111" t="s">
        <v>139</v>
      </c>
      <c r="I5627" s="111" t="s">
        <v>139</v>
      </c>
      <c r="J5627" t="str">
        <f t="shared" si="174"/>
        <v>4219BeiteMineraljord</v>
      </c>
      <c r="K5627" s="111">
        <v>-0.43305842942580308</v>
      </c>
      <c r="L5627" s="111">
        <v>0</v>
      </c>
      <c r="M5627" s="111">
        <v>1.2448711246839999E-7</v>
      </c>
      <c r="N5627" s="112">
        <f t="shared" si="175"/>
        <v>-0.43305830493869063</v>
      </c>
    </row>
    <row r="5628" spans="1:14" x14ac:dyDescent="0.25">
      <c r="A5628" s="111" t="s">
        <v>741</v>
      </c>
      <c r="B5628" s="111">
        <f>INDEX(kommuner!C:C,MATCH(_xlfn.NUMBERVALUE(A5628),kommuner!B:B,0))</f>
        <v>4219</v>
      </c>
      <c r="C5628" s="111" t="s">
        <v>121</v>
      </c>
      <c r="D5628" s="111" t="s">
        <v>121</v>
      </c>
      <c r="E5628" s="111" t="s">
        <v>123</v>
      </c>
      <c r="F5628" s="111" t="s">
        <v>139</v>
      </c>
      <c r="G5628" s="111" t="s">
        <v>139</v>
      </c>
      <c r="H5628" s="111" t="s">
        <v>139</v>
      </c>
      <c r="I5628" s="111" t="s">
        <v>139</v>
      </c>
      <c r="J5628" t="str">
        <f t="shared" si="174"/>
        <v>4219BeiteOrganisk jord</v>
      </c>
      <c r="K5628" s="111">
        <v>12.077525935985037</v>
      </c>
      <c r="L5628" s="111">
        <v>1.6412500000000001</v>
      </c>
      <c r="M5628" s="111">
        <v>0</v>
      </c>
      <c r="N5628" s="112">
        <f t="shared" si="175"/>
        <v>13.718775935985036</v>
      </c>
    </row>
    <row r="5629" spans="1:14" x14ac:dyDescent="0.25">
      <c r="A5629" s="111" t="s">
        <v>741</v>
      </c>
      <c r="B5629" s="111">
        <f>INDEX(kommuner!C:C,MATCH(_xlfn.NUMBERVALUE(A5629),kommuner!B:B,0))</f>
        <v>4219</v>
      </c>
      <c r="C5629" s="111" t="s">
        <v>84</v>
      </c>
      <c r="D5629" s="111" t="s">
        <v>84</v>
      </c>
      <c r="E5629" s="111" t="s">
        <v>126</v>
      </c>
      <c r="F5629" s="111" t="s">
        <v>139</v>
      </c>
      <c r="G5629" s="111" t="s">
        <v>139</v>
      </c>
      <c r="H5629" s="111" t="s">
        <v>139</v>
      </c>
      <c r="I5629" s="111" t="s">
        <v>139</v>
      </c>
      <c r="J5629" t="str">
        <f t="shared" si="174"/>
        <v>4219Dyrket markMineraljord</v>
      </c>
      <c r="K5629" s="111">
        <v>-0.25068318004845869</v>
      </c>
      <c r="L5629" s="111">
        <v>0</v>
      </c>
      <c r="M5629" s="111">
        <v>0</v>
      </c>
      <c r="N5629" s="112">
        <f t="shared" si="175"/>
        <v>-0.25068318004845869</v>
      </c>
    </row>
    <row r="5630" spans="1:14" x14ac:dyDescent="0.25">
      <c r="A5630" s="111" t="s">
        <v>741</v>
      </c>
      <c r="B5630" s="111">
        <f>INDEX(kommuner!C:C,MATCH(_xlfn.NUMBERVALUE(A5630),kommuner!B:B,0))</f>
        <v>4219</v>
      </c>
      <c r="C5630" s="111" t="s">
        <v>84</v>
      </c>
      <c r="D5630" s="111" t="s">
        <v>84</v>
      </c>
      <c r="E5630" s="111" t="s">
        <v>123</v>
      </c>
      <c r="F5630" s="111" t="s">
        <v>139</v>
      </c>
      <c r="G5630" s="111" t="s">
        <v>139</v>
      </c>
      <c r="H5630" s="111" t="s">
        <v>139</v>
      </c>
      <c r="I5630" s="111" t="s">
        <v>139</v>
      </c>
      <c r="J5630" t="str">
        <f t="shared" si="174"/>
        <v>4219Dyrket markOrganisk jord</v>
      </c>
      <c r="K5630" s="111">
        <v>28.726149366675592</v>
      </c>
      <c r="L5630" s="111">
        <v>1.45625</v>
      </c>
      <c r="M5630" s="111">
        <v>0</v>
      </c>
      <c r="N5630" s="112">
        <f t="shared" si="175"/>
        <v>30.182399366675593</v>
      </c>
    </row>
    <row r="5631" spans="1:14" x14ac:dyDescent="0.25">
      <c r="A5631" s="111" t="s">
        <v>741</v>
      </c>
      <c r="B5631" s="111">
        <f>INDEX(kommuner!C:C,MATCH(_xlfn.NUMBERVALUE(A5631),kommuner!B:B,0))</f>
        <v>4219</v>
      </c>
      <c r="C5631" s="111" t="s">
        <v>127</v>
      </c>
      <c r="D5631" s="111" t="s">
        <v>127</v>
      </c>
      <c r="E5631" s="111" t="s">
        <v>126</v>
      </c>
      <c r="F5631" s="111" t="s">
        <v>172</v>
      </c>
      <c r="G5631" s="111" t="s">
        <v>180</v>
      </c>
      <c r="H5631" s="111" t="s">
        <v>172</v>
      </c>
      <c r="I5631" s="111" t="s">
        <v>180</v>
      </c>
      <c r="J5631" t="str">
        <f t="shared" si="174"/>
        <v>4219SkogMineraljordBarskogHøy</v>
      </c>
      <c r="K5631" s="111">
        <v>-4.2610596243420318</v>
      </c>
      <c r="L5631" s="111">
        <v>0.85306406685236758</v>
      </c>
      <c r="M5631" s="111">
        <v>6.4056614999681585E-2</v>
      </c>
      <c r="N5631" s="112">
        <f t="shared" si="175"/>
        <v>-3.3439389424899826</v>
      </c>
    </row>
    <row r="5632" spans="1:14" x14ac:dyDescent="0.25">
      <c r="A5632" s="111" t="s">
        <v>741</v>
      </c>
      <c r="B5632" s="111">
        <f>INDEX(kommuner!C:C,MATCH(_xlfn.NUMBERVALUE(A5632),kommuner!B:B,0))</f>
        <v>4219</v>
      </c>
      <c r="C5632" s="111" t="s">
        <v>127</v>
      </c>
      <c r="D5632" s="111" t="s">
        <v>127</v>
      </c>
      <c r="E5632" s="111" t="s">
        <v>126</v>
      </c>
      <c r="F5632" s="111" t="s">
        <v>172</v>
      </c>
      <c r="G5632" s="111" t="s">
        <v>167</v>
      </c>
      <c r="H5632" s="111" t="s">
        <v>172</v>
      </c>
      <c r="I5632" s="111" t="s">
        <v>167</v>
      </c>
      <c r="J5632" t="str">
        <f t="shared" si="174"/>
        <v>4219SkogMineraljordBarskogImpediment</v>
      </c>
      <c r="K5632" s="111">
        <v>-1.5740166960016819</v>
      </c>
      <c r="L5632" s="111">
        <v>0.85306406685236758</v>
      </c>
      <c r="M5632" s="111">
        <v>6.3979989500968365E-2</v>
      </c>
      <c r="N5632" s="112">
        <f t="shared" si="175"/>
        <v>-0.65697263964834596</v>
      </c>
    </row>
    <row r="5633" spans="1:14" x14ac:dyDescent="0.25">
      <c r="A5633" s="111" t="s">
        <v>741</v>
      </c>
      <c r="B5633" s="111">
        <f>INDEX(kommuner!C:C,MATCH(_xlfn.NUMBERVALUE(A5633),kommuner!B:B,0))</f>
        <v>4219</v>
      </c>
      <c r="C5633" s="111" t="s">
        <v>127</v>
      </c>
      <c r="D5633" s="111" t="s">
        <v>127</v>
      </c>
      <c r="E5633" s="111" t="s">
        <v>126</v>
      </c>
      <c r="F5633" s="111" t="s">
        <v>172</v>
      </c>
      <c r="G5633" s="111" t="s">
        <v>190</v>
      </c>
      <c r="H5633" s="111" t="s">
        <v>172</v>
      </c>
      <c r="I5633" s="111" t="s">
        <v>190</v>
      </c>
      <c r="J5633" t="str">
        <f t="shared" si="174"/>
        <v>4219SkogMineraljordBarskogLav</v>
      </c>
      <c r="K5633" s="111">
        <v>-2.1094741240186856</v>
      </c>
      <c r="L5633" s="111">
        <v>0.85306406685236758</v>
      </c>
      <c r="M5633" s="111">
        <v>6.3979989500968365E-2</v>
      </c>
      <c r="N5633" s="112">
        <f t="shared" si="175"/>
        <v>-1.1924300676653499</v>
      </c>
    </row>
    <row r="5634" spans="1:14" x14ac:dyDescent="0.25">
      <c r="A5634" s="111" t="s">
        <v>741</v>
      </c>
      <c r="B5634" s="111">
        <f>INDEX(kommuner!C:C,MATCH(_xlfn.NUMBERVALUE(A5634),kommuner!B:B,0))</f>
        <v>4219</v>
      </c>
      <c r="C5634" s="111" t="s">
        <v>127</v>
      </c>
      <c r="D5634" s="111" t="s">
        <v>127</v>
      </c>
      <c r="E5634" s="111" t="s">
        <v>126</v>
      </c>
      <c r="F5634" s="111" t="s">
        <v>172</v>
      </c>
      <c r="G5634" s="111" t="s">
        <v>173</v>
      </c>
      <c r="H5634" s="111" t="s">
        <v>172</v>
      </c>
      <c r="I5634" s="111" t="s">
        <v>173</v>
      </c>
      <c r="J5634" t="str">
        <f t="shared" si="174"/>
        <v>4219SkogMineraljordBarskogMiddels</v>
      </c>
      <c r="K5634" s="111">
        <v>-2.8820985952554645</v>
      </c>
      <c r="L5634" s="111">
        <v>0.85306406685236758</v>
      </c>
      <c r="M5634" s="111">
        <v>6.4056614999681585E-2</v>
      </c>
      <c r="N5634" s="112">
        <f t="shared" si="175"/>
        <v>-1.9649779134034155</v>
      </c>
    </row>
    <row r="5635" spans="1:14" x14ac:dyDescent="0.25">
      <c r="A5635" s="111" t="s">
        <v>741</v>
      </c>
      <c r="B5635" s="111">
        <f>INDEX(kommuner!C:C,MATCH(_xlfn.NUMBERVALUE(A5635),kommuner!B:B,0))</f>
        <v>4219</v>
      </c>
      <c r="C5635" s="111" t="s">
        <v>127</v>
      </c>
      <c r="D5635" s="111" t="s">
        <v>127</v>
      </c>
      <c r="E5635" s="111" t="s">
        <v>126</v>
      </c>
      <c r="F5635" s="111" t="s">
        <v>172</v>
      </c>
      <c r="G5635" s="111" t="s">
        <v>186</v>
      </c>
      <c r="H5635" s="111" t="s">
        <v>172</v>
      </c>
      <c r="I5635" s="111" t="s">
        <v>186</v>
      </c>
      <c r="J5635" t="str">
        <f t="shared" ref="J5635:J5698" si="176">B5635&amp;C5635&amp;E5635&amp;IF(C5635="Skog",F5635&amp;G5635,"")</f>
        <v>4219SkogMineraljordBarskogSærs høy</v>
      </c>
      <c r="K5635" s="111">
        <v>0.12072674540874306</v>
      </c>
      <c r="L5635" s="111">
        <v>0.85306406685236758</v>
      </c>
      <c r="M5635" s="111">
        <v>6.4056614999681585E-2</v>
      </c>
      <c r="N5635" s="112">
        <f t="shared" ref="N5635:N5698" si="177">SUM(K5635:M5635)</f>
        <v>1.0378474272607923</v>
      </c>
    </row>
    <row r="5636" spans="1:14" x14ac:dyDescent="0.25">
      <c r="A5636" s="111" t="s">
        <v>741</v>
      </c>
      <c r="B5636" s="111">
        <f>INDEX(kommuner!C:C,MATCH(_xlfn.NUMBERVALUE(A5636),kommuner!B:B,0))</f>
        <v>4219</v>
      </c>
      <c r="C5636" s="111" t="s">
        <v>127</v>
      </c>
      <c r="D5636" s="111" t="s">
        <v>127</v>
      </c>
      <c r="E5636" s="111" t="s">
        <v>126</v>
      </c>
      <c r="F5636" s="111" t="s">
        <v>179</v>
      </c>
      <c r="G5636" s="111" t="s">
        <v>180</v>
      </c>
      <c r="H5636" s="111" t="s">
        <v>179</v>
      </c>
      <c r="I5636" s="111" t="s">
        <v>180</v>
      </c>
      <c r="J5636" t="str">
        <f t="shared" si="176"/>
        <v>4219SkogMineraljordBlandingsskogHøy</v>
      </c>
      <c r="K5636" s="111">
        <v>-8.5703651807373102</v>
      </c>
      <c r="L5636" s="111">
        <v>0.85306406685236758</v>
      </c>
      <c r="M5636" s="111">
        <v>6.3979989500968365E-2</v>
      </c>
      <c r="N5636" s="112">
        <f t="shared" si="177"/>
        <v>-7.6533211243839743</v>
      </c>
    </row>
    <row r="5637" spans="1:14" x14ac:dyDescent="0.25">
      <c r="A5637" s="111" t="s">
        <v>741</v>
      </c>
      <c r="B5637" s="111">
        <f>INDEX(kommuner!C:C,MATCH(_xlfn.NUMBERVALUE(A5637),kommuner!B:B,0))</f>
        <v>4219</v>
      </c>
      <c r="C5637" s="111" t="s">
        <v>127</v>
      </c>
      <c r="D5637" s="111" t="s">
        <v>127</v>
      </c>
      <c r="E5637" s="111" t="s">
        <v>126</v>
      </c>
      <c r="F5637" s="111" t="s">
        <v>179</v>
      </c>
      <c r="G5637" s="111" t="s">
        <v>167</v>
      </c>
      <c r="H5637" s="111" t="s">
        <v>179</v>
      </c>
      <c r="I5637" s="111" t="s">
        <v>167</v>
      </c>
      <c r="J5637" t="str">
        <f t="shared" si="176"/>
        <v>4219SkogMineraljordBlandingsskogImpediment</v>
      </c>
      <c r="K5637" s="111">
        <v>-2.0950685747655116</v>
      </c>
      <c r="L5637" s="111">
        <v>0.85306406685236758</v>
      </c>
      <c r="M5637" s="111">
        <v>6.3979989500968365E-2</v>
      </c>
      <c r="N5637" s="112">
        <f t="shared" si="177"/>
        <v>-1.1780245184121758</v>
      </c>
    </row>
    <row r="5638" spans="1:14" x14ac:dyDescent="0.25">
      <c r="A5638" s="111" t="s">
        <v>741</v>
      </c>
      <c r="B5638" s="111">
        <f>INDEX(kommuner!C:C,MATCH(_xlfn.NUMBERVALUE(A5638),kommuner!B:B,0))</f>
        <v>4219</v>
      </c>
      <c r="C5638" s="111" t="s">
        <v>127</v>
      </c>
      <c r="D5638" s="111" t="s">
        <v>127</v>
      </c>
      <c r="E5638" s="111" t="s">
        <v>126</v>
      </c>
      <c r="F5638" s="111" t="s">
        <v>179</v>
      </c>
      <c r="G5638" s="111" t="s">
        <v>190</v>
      </c>
      <c r="H5638" s="111" t="s">
        <v>179</v>
      </c>
      <c r="I5638" s="111" t="s">
        <v>190</v>
      </c>
      <c r="J5638" t="str">
        <f t="shared" si="176"/>
        <v>4219SkogMineraljordBlandingsskogLav</v>
      </c>
      <c r="K5638" s="111">
        <v>-3.814060654162915</v>
      </c>
      <c r="L5638" s="111">
        <v>0.85306406685236758</v>
      </c>
      <c r="M5638" s="111">
        <v>6.3979989500968365E-2</v>
      </c>
      <c r="N5638" s="112">
        <f t="shared" si="177"/>
        <v>-2.897016597809579</v>
      </c>
    </row>
    <row r="5639" spans="1:14" x14ac:dyDescent="0.25">
      <c r="A5639" s="111" t="s">
        <v>741</v>
      </c>
      <c r="B5639" s="111">
        <f>INDEX(kommuner!C:C,MATCH(_xlfn.NUMBERVALUE(A5639),kommuner!B:B,0))</f>
        <v>4219</v>
      </c>
      <c r="C5639" s="111" t="s">
        <v>127</v>
      </c>
      <c r="D5639" s="111" t="s">
        <v>127</v>
      </c>
      <c r="E5639" s="111" t="s">
        <v>126</v>
      </c>
      <c r="F5639" s="111" t="s">
        <v>179</v>
      </c>
      <c r="G5639" s="111" t="s">
        <v>173</v>
      </c>
      <c r="H5639" s="111" t="s">
        <v>179</v>
      </c>
      <c r="I5639" s="111" t="s">
        <v>173</v>
      </c>
      <c r="J5639" t="str">
        <f t="shared" si="176"/>
        <v>4219SkogMineraljordBlandingsskogMiddels</v>
      </c>
      <c r="K5639" s="111">
        <v>-4.5623521854183373</v>
      </c>
      <c r="L5639" s="111">
        <v>0.85306406685236758</v>
      </c>
      <c r="M5639" s="111">
        <v>6.3979989500968365E-2</v>
      </c>
      <c r="N5639" s="112">
        <f t="shared" si="177"/>
        <v>-3.6453081290650013</v>
      </c>
    </row>
    <row r="5640" spans="1:14" x14ac:dyDescent="0.25">
      <c r="A5640" s="111" t="s">
        <v>741</v>
      </c>
      <c r="B5640" s="111">
        <f>INDEX(kommuner!C:C,MATCH(_xlfn.NUMBERVALUE(A5640),kommuner!B:B,0))</f>
        <v>4219</v>
      </c>
      <c r="C5640" s="111" t="s">
        <v>127</v>
      </c>
      <c r="D5640" s="111" t="s">
        <v>127</v>
      </c>
      <c r="E5640" s="111" t="s">
        <v>126</v>
      </c>
      <c r="F5640" s="111" t="s">
        <v>179</v>
      </c>
      <c r="G5640" s="111" t="s">
        <v>186</v>
      </c>
      <c r="H5640" s="111" t="s">
        <v>179</v>
      </c>
      <c r="I5640" s="111" t="s">
        <v>186</v>
      </c>
      <c r="J5640" t="str">
        <f t="shared" si="176"/>
        <v>4219SkogMineraljordBlandingsskogSærs høy</v>
      </c>
      <c r="K5640" s="111">
        <v>-2.9395925245326562</v>
      </c>
      <c r="L5640" s="111">
        <v>0.85306406685236758</v>
      </c>
      <c r="M5640" s="111">
        <v>6.3979989500968365E-2</v>
      </c>
      <c r="N5640" s="112">
        <f t="shared" si="177"/>
        <v>-2.0225484681793202</v>
      </c>
    </row>
    <row r="5641" spans="1:14" x14ac:dyDescent="0.25">
      <c r="A5641" s="111" t="s">
        <v>741</v>
      </c>
      <c r="B5641" s="111">
        <f>INDEX(kommuner!C:C,MATCH(_xlfn.NUMBERVALUE(A5641),kommuner!B:B,0))</f>
        <v>4219</v>
      </c>
      <c r="C5641" s="111" t="s">
        <v>127</v>
      </c>
      <c r="D5641" s="111" t="s">
        <v>127</v>
      </c>
      <c r="E5641" s="111" t="s">
        <v>126</v>
      </c>
      <c r="F5641" s="111" t="s">
        <v>185</v>
      </c>
      <c r="G5641" s="111" t="s">
        <v>180</v>
      </c>
      <c r="H5641" s="111" t="s">
        <v>185</v>
      </c>
      <c r="I5641" s="111" t="s">
        <v>180</v>
      </c>
      <c r="J5641" t="str">
        <f t="shared" si="176"/>
        <v>4219SkogMineraljordLauvskogHøy</v>
      </c>
      <c r="K5641" s="111">
        <v>-3.6072016095960531</v>
      </c>
      <c r="L5641" s="111">
        <v>0.85306406685236758</v>
      </c>
      <c r="M5641" s="111">
        <v>6.3979989500968365E-2</v>
      </c>
      <c r="N5641" s="112">
        <f t="shared" si="177"/>
        <v>-2.6901575532427171</v>
      </c>
    </row>
    <row r="5642" spans="1:14" x14ac:dyDescent="0.25">
      <c r="A5642" s="111" t="s">
        <v>741</v>
      </c>
      <c r="B5642" s="111">
        <f>INDEX(kommuner!C:C,MATCH(_xlfn.NUMBERVALUE(A5642),kommuner!B:B,0))</f>
        <v>4219</v>
      </c>
      <c r="C5642" s="111" t="s">
        <v>127</v>
      </c>
      <c r="D5642" s="111" t="s">
        <v>127</v>
      </c>
      <c r="E5642" s="111" t="s">
        <v>126</v>
      </c>
      <c r="F5642" s="111" t="s">
        <v>185</v>
      </c>
      <c r="G5642" s="111" t="s">
        <v>167</v>
      </c>
      <c r="H5642" s="111" t="s">
        <v>185</v>
      </c>
      <c r="I5642" s="111" t="s">
        <v>167</v>
      </c>
      <c r="J5642" t="str">
        <f t="shared" si="176"/>
        <v>4219SkogMineraljordLauvskogImpediment</v>
      </c>
      <c r="K5642" s="111">
        <v>-1.1043030228661443</v>
      </c>
      <c r="L5642" s="111">
        <v>0.85306406685236758</v>
      </c>
      <c r="M5642" s="111">
        <v>6.3979989500968365E-2</v>
      </c>
      <c r="N5642" s="112">
        <f t="shared" si="177"/>
        <v>-0.18725896651280841</v>
      </c>
    </row>
    <row r="5643" spans="1:14" x14ac:dyDescent="0.25">
      <c r="A5643" s="111" t="s">
        <v>741</v>
      </c>
      <c r="B5643" s="111">
        <f>INDEX(kommuner!C:C,MATCH(_xlfn.NUMBERVALUE(A5643),kommuner!B:B,0))</f>
        <v>4219</v>
      </c>
      <c r="C5643" s="111" t="s">
        <v>127</v>
      </c>
      <c r="D5643" s="111" t="s">
        <v>127</v>
      </c>
      <c r="E5643" s="111" t="s">
        <v>126</v>
      </c>
      <c r="F5643" s="111" t="s">
        <v>185</v>
      </c>
      <c r="G5643" s="111" t="s">
        <v>190</v>
      </c>
      <c r="H5643" s="111" t="s">
        <v>185</v>
      </c>
      <c r="I5643" s="111" t="s">
        <v>190</v>
      </c>
      <c r="J5643" t="str">
        <f t="shared" si="176"/>
        <v>4219SkogMineraljordLauvskogLav</v>
      </c>
      <c r="K5643" s="111">
        <v>-8.9748170935426599E-2</v>
      </c>
      <c r="L5643" s="111">
        <v>0.85306406685236758</v>
      </c>
      <c r="M5643" s="111">
        <v>6.3979989500968365E-2</v>
      </c>
      <c r="N5643" s="112">
        <f t="shared" si="177"/>
        <v>0.82729588541790933</v>
      </c>
    </row>
    <row r="5644" spans="1:14" x14ac:dyDescent="0.25">
      <c r="A5644" s="111" t="s">
        <v>741</v>
      </c>
      <c r="B5644" s="111">
        <f>INDEX(kommuner!C:C,MATCH(_xlfn.NUMBERVALUE(A5644),kommuner!B:B,0))</f>
        <v>4219</v>
      </c>
      <c r="C5644" s="111" t="s">
        <v>127</v>
      </c>
      <c r="D5644" s="111" t="s">
        <v>127</v>
      </c>
      <c r="E5644" s="111" t="s">
        <v>126</v>
      </c>
      <c r="F5644" s="111" t="s">
        <v>185</v>
      </c>
      <c r="G5644" s="111" t="s">
        <v>173</v>
      </c>
      <c r="H5644" s="111" t="s">
        <v>185</v>
      </c>
      <c r="I5644" s="111" t="s">
        <v>173</v>
      </c>
      <c r="J5644" t="str">
        <f t="shared" si="176"/>
        <v>4219SkogMineraljordLauvskogMiddels</v>
      </c>
      <c r="K5644" s="111">
        <v>-2.4151390344437029</v>
      </c>
      <c r="L5644" s="111">
        <v>0.85306406685236758</v>
      </c>
      <c r="M5644" s="111">
        <v>6.3979989500968365E-2</v>
      </c>
      <c r="N5644" s="112">
        <f t="shared" si="177"/>
        <v>-1.4980949780903672</v>
      </c>
    </row>
    <row r="5645" spans="1:14" x14ac:dyDescent="0.25">
      <c r="A5645" s="111" t="s">
        <v>741</v>
      </c>
      <c r="B5645" s="111">
        <f>INDEX(kommuner!C:C,MATCH(_xlfn.NUMBERVALUE(A5645),kommuner!B:B,0))</f>
        <v>4219</v>
      </c>
      <c r="C5645" s="111" t="s">
        <v>127</v>
      </c>
      <c r="D5645" s="111" t="s">
        <v>127</v>
      </c>
      <c r="E5645" s="111" t="s">
        <v>126</v>
      </c>
      <c r="F5645" s="111" t="s">
        <v>185</v>
      </c>
      <c r="G5645" s="111" t="s">
        <v>186</v>
      </c>
      <c r="H5645" s="111" t="s">
        <v>185</v>
      </c>
      <c r="I5645" s="111" t="s">
        <v>186</v>
      </c>
      <c r="J5645" t="str">
        <f t="shared" si="176"/>
        <v>4219SkogMineraljordLauvskogSærs høy</v>
      </c>
      <c r="K5645" s="111">
        <v>-3.6560473259425113</v>
      </c>
      <c r="L5645" s="111">
        <v>0.85306406685236758</v>
      </c>
      <c r="M5645" s="111">
        <v>6.3979989500968365E-2</v>
      </c>
      <c r="N5645" s="112">
        <f t="shared" si="177"/>
        <v>-2.7390032695891753</v>
      </c>
    </row>
    <row r="5646" spans="1:14" x14ac:dyDescent="0.25">
      <c r="A5646" s="111" t="s">
        <v>741</v>
      </c>
      <c r="B5646" s="111">
        <f>INDEX(kommuner!C:C,MATCH(_xlfn.NUMBERVALUE(A5646),kommuner!B:B,0))</f>
        <v>4219</v>
      </c>
      <c r="C5646" s="111" t="s">
        <v>127</v>
      </c>
      <c r="D5646" s="111" t="s">
        <v>127</v>
      </c>
      <c r="E5646" s="111" t="s">
        <v>123</v>
      </c>
      <c r="F5646" s="111" t="s">
        <v>172</v>
      </c>
      <c r="G5646" s="111" t="s">
        <v>180</v>
      </c>
      <c r="H5646" s="111" t="s">
        <v>172</v>
      </c>
      <c r="I5646" s="111" t="s">
        <v>180</v>
      </c>
      <c r="J5646" t="str">
        <f t="shared" si="176"/>
        <v>4219SkogOrganisk jordBarskogHøy</v>
      </c>
      <c r="K5646" s="111">
        <v>-2.5184559031994138</v>
      </c>
      <c r="L5646" s="111">
        <v>0.92784825435236762</v>
      </c>
      <c r="M5646" s="111">
        <v>0.46518126042825314</v>
      </c>
      <c r="N5646" s="112">
        <f t="shared" si="177"/>
        <v>-1.1254263884187932</v>
      </c>
    </row>
    <row r="5647" spans="1:14" x14ac:dyDescent="0.25">
      <c r="A5647" s="111" t="s">
        <v>741</v>
      </c>
      <c r="B5647" s="111">
        <f>INDEX(kommuner!C:C,MATCH(_xlfn.NUMBERVALUE(A5647),kommuner!B:B,0))</f>
        <v>4219</v>
      </c>
      <c r="C5647" s="111" t="s">
        <v>127</v>
      </c>
      <c r="D5647" s="111" t="s">
        <v>127</v>
      </c>
      <c r="E5647" s="111" t="s">
        <v>123</v>
      </c>
      <c r="F5647" s="111" t="s">
        <v>172</v>
      </c>
      <c r="G5647" s="111" t="s">
        <v>167</v>
      </c>
      <c r="H5647" s="111" t="s">
        <v>172</v>
      </c>
      <c r="I5647" s="111" t="s">
        <v>167</v>
      </c>
      <c r="J5647" t="str">
        <f t="shared" si="176"/>
        <v>4219SkogOrganisk jordBarskogImpediment</v>
      </c>
      <c r="K5647" s="111">
        <v>-0.13011741963904588</v>
      </c>
      <c r="L5647" s="111">
        <v>0.92784825435236762</v>
      </c>
      <c r="M5647" s="111">
        <v>0.46510463492953991</v>
      </c>
      <c r="N5647" s="112">
        <f t="shared" si="177"/>
        <v>1.2628354696428616</v>
      </c>
    </row>
    <row r="5648" spans="1:14" x14ac:dyDescent="0.25">
      <c r="A5648" s="111" t="s">
        <v>741</v>
      </c>
      <c r="B5648" s="111">
        <f>INDEX(kommuner!C:C,MATCH(_xlfn.NUMBERVALUE(A5648),kommuner!B:B,0))</f>
        <v>4219</v>
      </c>
      <c r="C5648" s="111" t="s">
        <v>127</v>
      </c>
      <c r="D5648" s="111" t="s">
        <v>127</v>
      </c>
      <c r="E5648" s="111" t="s">
        <v>123</v>
      </c>
      <c r="F5648" s="111" t="s">
        <v>172</v>
      </c>
      <c r="G5648" s="111" t="s">
        <v>190</v>
      </c>
      <c r="H5648" s="111" t="s">
        <v>172</v>
      </c>
      <c r="I5648" s="111" t="s">
        <v>190</v>
      </c>
      <c r="J5648" t="str">
        <f t="shared" si="176"/>
        <v>4219SkogOrganisk jordBarskogLav</v>
      </c>
      <c r="K5648" s="111">
        <v>-0.50666953101693391</v>
      </c>
      <c r="L5648" s="111">
        <v>0.92784825435236762</v>
      </c>
      <c r="M5648" s="111">
        <v>0.46510463492953991</v>
      </c>
      <c r="N5648" s="112">
        <f t="shared" si="177"/>
        <v>0.88628335826497362</v>
      </c>
    </row>
    <row r="5649" spans="1:14" x14ac:dyDescent="0.25">
      <c r="A5649" s="111" t="s">
        <v>741</v>
      </c>
      <c r="B5649" s="111">
        <f>INDEX(kommuner!C:C,MATCH(_xlfn.NUMBERVALUE(A5649),kommuner!B:B,0))</f>
        <v>4219</v>
      </c>
      <c r="C5649" s="111" t="s">
        <v>127</v>
      </c>
      <c r="D5649" s="111" t="s">
        <v>127</v>
      </c>
      <c r="E5649" s="111" t="s">
        <v>123</v>
      </c>
      <c r="F5649" s="111" t="s">
        <v>172</v>
      </c>
      <c r="G5649" s="111" t="s">
        <v>173</v>
      </c>
      <c r="H5649" s="111" t="s">
        <v>172</v>
      </c>
      <c r="I5649" s="111" t="s">
        <v>173</v>
      </c>
      <c r="J5649" t="str">
        <f t="shared" si="176"/>
        <v>4219SkogOrganisk jordBarskogMiddels</v>
      </c>
      <c r="K5649" s="111">
        <v>-1.5571490961494638</v>
      </c>
      <c r="L5649" s="111">
        <v>0.92784825435236762</v>
      </c>
      <c r="M5649" s="111">
        <v>0.46518126042825314</v>
      </c>
      <c r="N5649" s="112">
        <f t="shared" si="177"/>
        <v>-0.16411958136884308</v>
      </c>
    </row>
    <row r="5650" spans="1:14" x14ac:dyDescent="0.25">
      <c r="A5650" s="111" t="s">
        <v>741</v>
      </c>
      <c r="B5650" s="111">
        <f>INDEX(kommuner!C:C,MATCH(_xlfn.NUMBERVALUE(A5650),kommuner!B:B,0))</f>
        <v>4219</v>
      </c>
      <c r="C5650" s="111" t="s">
        <v>127</v>
      </c>
      <c r="D5650" s="111" t="s">
        <v>127</v>
      </c>
      <c r="E5650" s="111" t="s">
        <v>123</v>
      </c>
      <c r="F5650" s="111" t="s">
        <v>172</v>
      </c>
      <c r="G5650" s="111" t="s">
        <v>186</v>
      </c>
      <c r="H5650" s="111" t="s">
        <v>172</v>
      </c>
      <c r="I5650" s="111" t="s">
        <v>186</v>
      </c>
      <c r="J5650" t="str">
        <f t="shared" si="176"/>
        <v>4219SkogOrganisk jordBarskogSærs høy</v>
      </c>
      <c r="K5650" s="111">
        <v>2.5548655235722699</v>
      </c>
      <c r="L5650" s="111">
        <v>0.92784825435236762</v>
      </c>
      <c r="M5650" s="111">
        <v>0.46518126042825314</v>
      </c>
      <c r="N5650" s="112">
        <f t="shared" si="177"/>
        <v>3.9478950383528906</v>
      </c>
    </row>
    <row r="5651" spans="1:14" x14ac:dyDescent="0.25">
      <c r="A5651" s="111" t="s">
        <v>741</v>
      </c>
      <c r="B5651" s="111">
        <f>INDEX(kommuner!C:C,MATCH(_xlfn.NUMBERVALUE(A5651),kommuner!B:B,0))</f>
        <v>4219</v>
      </c>
      <c r="C5651" s="111" t="s">
        <v>127</v>
      </c>
      <c r="D5651" s="111" t="s">
        <v>127</v>
      </c>
      <c r="E5651" s="111" t="s">
        <v>123</v>
      </c>
      <c r="F5651" s="111" t="s">
        <v>179</v>
      </c>
      <c r="G5651" s="111" t="s">
        <v>180</v>
      </c>
      <c r="H5651" s="111" t="s">
        <v>179</v>
      </c>
      <c r="I5651" s="111" t="s">
        <v>180</v>
      </c>
      <c r="J5651" t="str">
        <f t="shared" si="176"/>
        <v>4219SkogOrganisk jordBlandingsskogHøy</v>
      </c>
      <c r="K5651" s="111">
        <v>-5.5554344456832343</v>
      </c>
      <c r="L5651" s="111">
        <v>0.92784825435236762</v>
      </c>
      <c r="M5651" s="111">
        <v>0.46510463492953991</v>
      </c>
      <c r="N5651" s="112">
        <f t="shared" si="177"/>
        <v>-4.1624815564013264</v>
      </c>
    </row>
    <row r="5652" spans="1:14" x14ac:dyDescent="0.25">
      <c r="A5652" s="111" t="s">
        <v>741</v>
      </c>
      <c r="B5652" s="111">
        <f>INDEX(kommuner!C:C,MATCH(_xlfn.NUMBERVALUE(A5652),kommuner!B:B,0))</f>
        <v>4219</v>
      </c>
      <c r="C5652" s="111" t="s">
        <v>127</v>
      </c>
      <c r="D5652" s="111" t="s">
        <v>127</v>
      </c>
      <c r="E5652" s="111" t="s">
        <v>123</v>
      </c>
      <c r="F5652" s="111" t="s">
        <v>179</v>
      </c>
      <c r="G5652" s="111" t="s">
        <v>167</v>
      </c>
      <c r="H5652" s="111" t="s">
        <v>179</v>
      </c>
      <c r="I5652" s="111" t="s">
        <v>167</v>
      </c>
      <c r="J5652" t="str">
        <f t="shared" si="176"/>
        <v>4219SkogOrganisk jordBlandingsskogImpediment</v>
      </c>
      <c r="K5652" s="111">
        <v>-0.28586344175800005</v>
      </c>
      <c r="L5652" s="111">
        <v>0.92784825435236762</v>
      </c>
      <c r="M5652" s="111">
        <v>0.46510463492953991</v>
      </c>
      <c r="N5652" s="112">
        <f t="shared" si="177"/>
        <v>1.1070894475239075</v>
      </c>
    </row>
    <row r="5653" spans="1:14" x14ac:dyDescent="0.25">
      <c r="A5653" s="111" t="s">
        <v>741</v>
      </c>
      <c r="B5653" s="111">
        <f>INDEX(kommuner!C:C,MATCH(_xlfn.NUMBERVALUE(A5653),kommuner!B:B,0))</f>
        <v>4219</v>
      </c>
      <c r="C5653" s="111" t="s">
        <v>127</v>
      </c>
      <c r="D5653" s="111" t="s">
        <v>127</v>
      </c>
      <c r="E5653" s="111" t="s">
        <v>123</v>
      </c>
      <c r="F5653" s="111" t="s">
        <v>179</v>
      </c>
      <c r="G5653" s="111" t="s">
        <v>190</v>
      </c>
      <c r="H5653" s="111" t="s">
        <v>179</v>
      </c>
      <c r="I5653" s="111" t="s">
        <v>190</v>
      </c>
      <c r="J5653" t="str">
        <f t="shared" si="176"/>
        <v>4219SkogOrganisk jordBlandingsskogLav</v>
      </c>
      <c r="K5653" s="111">
        <v>-1.2347339377887629</v>
      </c>
      <c r="L5653" s="111">
        <v>0.92784825435236762</v>
      </c>
      <c r="M5653" s="111">
        <v>0.46510463492953991</v>
      </c>
      <c r="N5653" s="112">
        <f t="shared" si="177"/>
        <v>0.15821895149314458</v>
      </c>
    </row>
    <row r="5654" spans="1:14" x14ac:dyDescent="0.25">
      <c r="A5654" s="111" t="s">
        <v>741</v>
      </c>
      <c r="B5654" s="111">
        <f>INDEX(kommuner!C:C,MATCH(_xlfn.NUMBERVALUE(A5654),kommuner!B:B,0))</f>
        <v>4219</v>
      </c>
      <c r="C5654" s="111" t="s">
        <v>127</v>
      </c>
      <c r="D5654" s="111" t="s">
        <v>127</v>
      </c>
      <c r="E5654" s="111" t="s">
        <v>123</v>
      </c>
      <c r="F5654" s="111" t="s">
        <v>179</v>
      </c>
      <c r="G5654" s="111" t="s">
        <v>173</v>
      </c>
      <c r="H5654" s="111" t="s">
        <v>179</v>
      </c>
      <c r="I5654" s="111" t="s">
        <v>173</v>
      </c>
      <c r="J5654" t="str">
        <f t="shared" si="176"/>
        <v>4219SkogOrganisk jordBlandingsskogMiddels</v>
      </c>
      <c r="K5654" s="111">
        <v>-2.4239591752717748</v>
      </c>
      <c r="L5654" s="111">
        <v>0.92784825435236762</v>
      </c>
      <c r="M5654" s="111">
        <v>0.46510463492953991</v>
      </c>
      <c r="N5654" s="112">
        <f t="shared" si="177"/>
        <v>-1.0310062859898674</v>
      </c>
    </row>
    <row r="5655" spans="1:14" x14ac:dyDescent="0.25">
      <c r="A5655" s="111" t="s">
        <v>741</v>
      </c>
      <c r="B5655" s="111">
        <f>INDEX(kommuner!C:C,MATCH(_xlfn.NUMBERVALUE(A5655),kommuner!B:B,0))</f>
        <v>4219</v>
      </c>
      <c r="C5655" s="111" t="s">
        <v>127</v>
      </c>
      <c r="D5655" s="111" t="s">
        <v>127</v>
      </c>
      <c r="E5655" s="111" t="s">
        <v>123</v>
      </c>
      <c r="F5655" s="111" t="s">
        <v>179</v>
      </c>
      <c r="G5655" s="111" t="s">
        <v>186</v>
      </c>
      <c r="H5655" s="111" t="s">
        <v>179</v>
      </c>
      <c r="I5655" s="111" t="s">
        <v>186</v>
      </c>
      <c r="J5655" t="str">
        <f t="shared" si="176"/>
        <v>4219SkogOrganisk jordBlandingsskogSærs høy</v>
      </c>
      <c r="K5655" s="111">
        <v>-1.5726115302258048</v>
      </c>
      <c r="L5655" s="111">
        <v>0.92784825435236762</v>
      </c>
      <c r="M5655" s="111">
        <v>0.46510463492953991</v>
      </c>
      <c r="N5655" s="112">
        <f t="shared" si="177"/>
        <v>-0.17965864094389727</v>
      </c>
    </row>
    <row r="5656" spans="1:14" x14ac:dyDescent="0.25">
      <c r="A5656" s="111" t="s">
        <v>741</v>
      </c>
      <c r="B5656" s="111">
        <f>INDEX(kommuner!C:C,MATCH(_xlfn.NUMBERVALUE(A5656),kommuner!B:B,0))</f>
        <v>4219</v>
      </c>
      <c r="C5656" s="111" t="s">
        <v>127</v>
      </c>
      <c r="D5656" s="111" t="s">
        <v>127</v>
      </c>
      <c r="E5656" s="111" t="s">
        <v>123</v>
      </c>
      <c r="F5656" s="111" t="s">
        <v>185</v>
      </c>
      <c r="G5656" s="111" t="s">
        <v>180</v>
      </c>
      <c r="H5656" s="111" t="s">
        <v>185</v>
      </c>
      <c r="I5656" s="111" t="s">
        <v>180</v>
      </c>
      <c r="J5656" t="str">
        <f t="shared" si="176"/>
        <v>4219SkogOrganisk jordLauvskogHøy</v>
      </c>
      <c r="K5656" s="111">
        <v>-1.9913688882377358</v>
      </c>
      <c r="L5656" s="111">
        <v>0.92784825435236762</v>
      </c>
      <c r="M5656" s="111">
        <v>0.46510463492953991</v>
      </c>
      <c r="N5656" s="112">
        <f t="shared" si="177"/>
        <v>-0.59841599895582831</v>
      </c>
    </row>
    <row r="5657" spans="1:14" x14ac:dyDescent="0.25">
      <c r="A5657" s="111" t="s">
        <v>741</v>
      </c>
      <c r="B5657" s="111">
        <f>INDEX(kommuner!C:C,MATCH(_xlfn.NUMBERVALUE(A5657),kommuner!B:B,0))</f>
        <v>4219</v>
      </c>
      <c r="C5657" s="111" t="s">
        <v>127</v>
      </c>
      <c r="D5657" s="111" t="s">
        <v>127</v>
      </c>
      <c r="E5657" s="111" t="s">
        <v>123</v>
      </c>
      <c r="F5657" s="111" t="s">
        <v>185</v>
      </c>
      <c r="G5657" s="111" t="s">
        <v>167</v>
      </c>
      <c r="H5657" s="111" t="s">
        <v>185</v>
      </c>
      <c r="I5657" s="111" t="s">
        <v>167</v>
      </c>
      <c r="J5657" t="str">
        <f t="shared" si="176"/>
        <v>4219SkogOrganisk jordLauvskogImpediment</v>
      </c>
      <c r="K5657" s="111">
        <v>0.35000626494250675</v>
      </c>
      <c r="L5657" s="111">
        <v>0.92784825435236762</v>
      </c>
      <c r="M5657" s="111">
        <v>0.46510463492953991</v>
      </c>
      <c r="N5657" s="112">
        <f t="shared" si="177"/>
        <v>1.7429591542244141</v>
      </c>
    </row>
    <row r="5658" spans="1:14" x14ac:dyDescent="0.25">
      <c r="A5658" s="111" t="s">
        <v>741</v>
      </c>
      <c r="B5658" s="111">
        <f>INDEX(kommuner!C:C,MATCH(_xlfn.NUMBERVALUE(A5658),kommuner!B:B,0))</f>
        <v>4219</v>
      </c>
      <c r="C5658" s="111" t="s">
        <v>127</v>
      </c>
      <c r="D5658" s="111" t="s">
        <v>127</v>
      </c>
      <c r="E5658" s="111" t="s">
        <v>123</v>
      </c>
      <c r="F5658" s="111" t="s">
        <v>185</v>
      </c>
      <c r="G5658" s="111" t="s">
        <v>190</v>
      </c>
      <c r="H5658" s="111" t="s">
        <v>185</v>
      </c>
      <c r="I5658" s="111" t="s">
        <v>190</v>
      </c>
      <c r="J5658" t="str">
        <f t="shared" si="176"/>
        <v>4219SkogOrganisk jordLauvskogLav</v>
      </c>
      <c r="K5658" s="111">
        <v>1.1144075558526714</v>
      </c>
      <c r="L5658" s="111">
        <v>0.92784825435236762</v>
      </c>
      <c r="M5658" s="111">
        <v>0.46510463492953991</v>
      </c>
      <c r="N5658" s="112">
        <f t="shared" si="177"/>
        <v>2.5073604451345788</v>
      </c>
    </row>
    <row r="5659" spans="1:14" x14ac:dyDescent="0.25">
      <c r="A5659" s="111" t="s">
        <v>741</v>
      </c>
      <c r="B5659" s="111">
        <f>INDEX(kommuner!C:C,MATCH(_xlfn.NUMBERVALUE(A5659),kommuner!B:B,0))</f>
        <v>4219</v>
      </c>
      <c r="C5659" s="111" t="s">
        <v>127</v>
      </c>
      <c r="D5659" s="111" t="s">
        <v>127</v>
      </c>
      <c r="E5659" s="111" t="s">
        <v>123</v>
      </c>
      <c r="F5659" s="111" t="s">
        <v>185</v>
      </c>
      <c r="G5659" s="111" t="s">
        <v>173</v>
      </c>
      <c r="H5659" s="111" t="s">
        <v>185</v>
      </c>
      <c r="I5659" s="111" t="s">
        <v>173</v>
      </c>
      <c r="J5659" t="str">
        <f t="shared" si="176"/>
        <v>4219SkogOrganisk jordLauvskogMiddels</v>
      </c>
      <c r="K5659" s="111">
        <v>-0.62664468270982987</v>
      </c>
      <c r="L5659" s="111">
        <v>0.92784825435236762</v>
      </c>
      <c r="M5659" s="111">
        <v>0.46510463492953991</v>
      </c>
      <c r="N5659" s="112">
        <f t="shared" si="177"/>
        <v>0.76630820657207765</v>
      </c>
    </row>
    <row r="5660" spans="1:14" x14ac:dyDescent="0.25">
      <c r="A5660" s="111" t="s">
        <v>741</v>
      </c>
      <c r="B5660" s="111">
        <f>INDEX(kommuner!C:C,MATCH(_xlfn.NUMBERVALUE(A5660),kommuner!B:B,0))</f>
        <v>4219</v>
      </c>
      <c r="C5660" s="111" t="s">
        <v>127</v>
      </c>
      <c r="D5660" s="111" t="s">
        <v>127</v>
      </c>
      <c r="E5660" s="111" t="s">
        <v>123</v>
      </c>
      <c r="F5660" s="111" t="s">
        <v>185</v>
      </c>
      <c r="G5660" s="111" t="s">
        <v>186</v>
      </c>
      <c r="H5660" s="111" t="s">
        <v>185</v>
      </c>
      <c r="I5660" s="111" t="s">
        <v>186</v>
      </c>
      <c r="J5660" t="str">
        <f t="shared" si="176"/>
        <v>4219SkogOrganisk jordLauvskogSærs høy</v>
      </c>
      <c r="K5660" s="111">
        <v>-1.8997279926091779</v>
      </c>
      <c r="L5660" s="111">
        <v>0.92784825435236762</v>
      </c>
      <c r="M5660" s="111">
        <v>0.46510463492953991</v>
      </c>
      <c r="N5660" s="112">
        <f t="shared" si="177"/>
        <v>-0.50677510332727038</v>
      </c>
    </row>
    <row r="5661" spans="1:14" x14ac:dyDescent="0.25">
      <c r="A5661" s="111" t="s">
        <v>741</v>
      </c>
      <c r="B5661" s="111">
        <f>INDEX(kommuner!C:C,MATCH(_xlfn.NUMBERVALUE(A5661),kommuner!B:B,0))</f>
        <v>4219</v>
      </c>
      <c r="C5661" s="111" t="s">
        <v>83</v>
      </c>
      <c r="D5661" s="111" t="s">
        <v>83</v>
      </c>
      <c r="E5661" s="111" t="s">
        <v>126</v>
      </c>
      <c r="F5661" s="111" t="s">
        <v>139</v>
      </c>
      <c r="G5661" s="111" t="s">
        <v>139</v>
      </c>
      <c r="H5661" s="111" t="s">
        <v>139</v>
      </c>
      <c r="I5661" s="111" t="s">
        <v>139</v>
      </c>
      <c r="J5661" t="str">
        <f t="shared" si="176"/>
        <v>4219Utbygd arealMineraljord</v>
      </c>
      <c r="K5661" s="111">
        <v>0.42279414509845159</v>
      </c>
      <c r="L5661" s="111">
        <v>0</v>
      </c>
      <c r="M5661" s="111">
        <v>1.303047089454229E-2</v>
      </c>
      <c r="N5661" s="112">
        <f t="shared" si="177"/>
        <v>0.43582461599299388</v>
      </c>
    </row>
    <row r="5662" spans="1:14" x14ac:dyDescent="0.25">
      <c r="A5662" s="111" t="s">
        <v>741</v>
      </c>
      <c r="B5662" s="111">
        <f>INDEX(kommuner!C:C,MATCH(_xlfn.NUMBERVALUE(A5662),kommuner!B:B,0))</f>
        <v>4219</v>
      </c>
      <c r="C5662" s="111" t="s">
        <v>83</v>
      </c>
      <c r="D5662" s="111" t="s">
        <v>83</v>
      </c>
      <c r="E5662" s="111" t="s">
        <v>123</v>
      </c>
      <c r="F5662" s="111" t="s">
        <v>139</v>
      </c>
      <c r="G5662" s="111" t="s">
        <v>139</v>
      </c>
      <c r="H5662" s="111" t="s">
        <v>139</v>
      </c>
      <c r="I5662" s="111" t="s">
        <v>139</v>
      </c>
      <c r="J5662" t="str">
        <f t="shared" si="176"/>
        <v>4219Utbygd arealOrganisk jord</v>
      </c>
      <c r="K5662" s="111">
        <v>29.011421395201612</v>
      </c>
      <c r="L5662" s="111">
        <v>0</v>
      </c>
      <c r="M5662" s="111">
        <v>1.303047089454229E-2</v>
      </c>
      <c r="N5662" s="112">
        <f t="shared" si="177"/>
        <v>29.024451866096154</v>
      </c>
    </row>
    <row r="5663" spans="1:14" x14ac:dyDescent="0.25">
      <c r="A5663" s="111" t="s">
        <v>741</v>
      </c>
      <c r="B5663" s="111">
        <f>INDEX(kommuner!C:C,MATCH(_xlfn.NUMBERVALUE(A5663),kommuner!B:B,0))</f>
        <v>4219</v>
      </c>
      <c r="C5663" s="111" t="s">
        <v>181</v>
      </c>
      <c r="D5663" s="111" t="s">
        <v>181</v>
      </c>
      <c r="E5663" s="111" t="s">
        <v>123</v>
      </c>
      <c r="F5663" s="111" t="s">
        <v>139</v>
      </c>
      <c r="G5663" s="111" t="s">
        <v>139</v>
      </c>
      <c r="H5663" s="111" t="s">
        <v>139</v>
      </c>
      <c r="I5663" s="111" t="s">
        <v>139</v>
      </c>
      <c r="J5663" t="str">
        <f t="shared" si="176"/>
        <v>4219Vann og myrOrganisk jord</v>
      </c>
      <c r="K5663" s="111">
        <v>-0.31088998224577308</v>
      </c>
      <c r="L5663" s="111">
        <v>0</v>
      </c>
      <c r="M5663" s="111">
        <v>0</v>
      </c>
      <c r="N5663" s="112">
        <f t="shared" si="177"/>
        <v>-0.31088998224577308</v>
      </c>
    </row>
    <row r="5664" spans="1:14" x14ac:dyDescent="0.25">
      <c r="A5664" s="111" t="s">
        <v>742</v>
      </c>
      <c r="B5664" s="111">
        <f>INDEX(kommuner!C:C,MATCH(_xlfn.NUMBERVALUE(A5664),kommuner!B:B,0))</f>
        <v>4220</v>
      </c>
      <c r="C5664" s="111" t="s">
        <v>82</v>
      </c>
      <c r="D5664" s="111" t="s">
        <v>82</v>
      </c>
      <c r="E5664" s="111" t="s">
        <v>126</v>
      </c>
      <c r="F5664" s="111" t="s">
        <v>139</v>
      </c>
      <c r="G5664" s="111" t="s">
        <v>139</v>
      </c>
      <c r="H5664" s="111" t="s">
        <v>139</v>
      </c>
      <c r="I5664" s="111" t="s">
        <v>139</v>
      </c>
      <c r="J5664" t="str">
        <f t="shared" si="176"/>
        <v>4220Annen utmarkMineraljord</v>
      </c>
      <c r="K5664" s="111">
        <v>-0.16852781479621071</v>
      </c>
      <c r="L5664" s="111">
        <v>0</v>
      </c>
      <c r="M5664" s="111">
        <v>0</v>
      </c>
      <c r="N5664" s="112">
        <f t="shared" si="177"/>
        <v>-0.16852781479621071</v>
      </c>
    </row>
    <row r="5665" spans="1:14" x14ac:dyDescent="0.25">
      <c r="A5665" s="111" t="s">
        <v>742</v>
      </c>
      <c r="B5665" s="111">
        <f>INDEX(kommuner!C:C,MATCH(_xlfn.NUMBERVALUE(A5665),kommuner!B:B,0))</f>
        <v>4220</v>
      </c>
      <c r="C5665" s="111" t="s">
        <v>121</v>
      </c>
      <c r="D5665" s="111" t="s">
        <v>121</v>
      </c>
      <c r="E5665" s="111" t="s">
        <v>126</v>
      </c>
      <c r="F5665" s="111" t="s">
        <v>139</v>
      </c>
      <c r="G5665" s="111" t="s">
        <v>139</v>
      </c>
      <c r="H5665" s="111" t="s">
        <v>139</v>
      </c>
      <c r="I5665" s="111" t="s">
        <v>139</v>
      </c>
      <c r="J5665" t="str">
        <f t="shared" si="176"/>
        <v>4220BeiteMineraljord</v>
      </c>
      <c r="K5665" s="111">
        <v>-0.43305842942580308</v>
      </c>
      <c r="L5665" s="111">
        <v>0</v>
      </c>
      <c r="M5665" s="111">
        <v>1.2448711246839999E-7</v>
      </c>
      <c r="N5665" s="112">
        <f t="shared" si="177"/>
        <v>-0.43305830493869063</v>
      </c>
    </row>
    <row r="5666" spans="1:14" x14ac:dyDescent="0.25">
      <c r="A5666" s="111" t="s">
        <v>742</v>
      </c>
      <c r="B5666" s="111">
        <f>INDEX(kommuner!C:C,MATCH(_xlfn.NUMBERVALUE(A5666),kommuner!B:B,0))</f>
        <v>4220</v>
      </c>
      <c r="C5666" s="111" t="s">
        <v>121</v>
      </c>
      <c r="D5666" s="111" t="s">
        <v>121</v>
      </c>
      <c r="E5666" s="111" t="s">
        <v>123</v>
      </c>
      <c r="F5666" s="111" t="s">
        <v>139</v>
      </c>
      <c r="G5666" s="111" t="s">
        <v>139</v>
      </c>
      <c r="H5666" s="111" t="s">
        <v>139</v>
      </c>
      <c r="I5666" s="111" t="s">
        <v>139</v>
      </c>
      <c r="J5666" t="str">
        <f t="shared" si="176"/>
        <v>4220BeiteOrganisk jord</v>
      </c>
      <c r="K5666" s="111">
        <v>12.077525935985037</v>
      </c>
      <c r="L5666" s="111">
        <v>1.6412500000000001</v>
      </c>
      <c r="M5666" s="111">
        <v>0</v>
      </c>
      <c r="N5666" s="112">
        <f t="shared" si="177"/>
        <v>13.718775935985036</v>
      </c>
    </row>
    <row r="5667" spans="1:14" x14ac:dyDescent="0.25">
      <c r="A5667" s="111" t="s">
        <v>742</v>
      </c>
      <c r="B5667" s="111">
        <f>INDEX(kommuner!C:C,MATCH(_xlfn.NUMBERVALUE(A5667),kommuner!B:B,0))</f>
        <v>4220</v>
      </c>
      <c r="C5667" s="111" t="s">
        <v>84</v>
      </c>
      <c r="D5667" s="111" t="s">
        <v>84</v>
      </c>
      <c r="E5667" s="111" t="s">
        <v>126</v>
      </c>
      <c r="F5667" s="111" t="s">
        <v>139</v>
      </c>
      <c r="G5667" s="111" t="s">
        <v>139</v>
      </c>
      <c r="H5667" s="111" t="s">
        <v>139</v>
      </c>
      <c r="I5667" s="111" t="s">
        <v>139</v>
      </c>
      <c r="J5667" t="str">
        <f t="shared" si="176"/>
        <v>4220Dyrket markMineraljord</v>
      </c>
      <c r="K5667" s="111">
        <v>-0.25068318004845869</v>
      </c>
      <c r="L5667" s="111">
        <v>0</v>
      </c>
      <c r="M5667" s="111">
        <v>0</v>
      </c>
      <c r="N5667" s="112">
        <f t="shared" si="177"/>
        <v>-0.25068318004845869</v>
      </c>
    </row>
    <row r="5668" spans="1:14" x14ac:dyDescent="0.25">
      <c r="A5668" s="111" t="s">
        <v>742</v>
      </c>
      <c r="B5668" s="111">
        <f>INDEX(kommuner!C:C,MATCH(_xlfn.NUMBERVALUE(A5668),kommuner!B:B,0))</f>
        <v>4220</v>
      </c>
      <c r="C5668" s="111" t="s">
        <v>84</v>
      </c>
      <c r="D5668" s="111" t="s">
        <v>84</v>
      </c>
      <c r="E5668" s="111" t="s">
        <v>123</v>
      </c>
      <c r="F5668" s="111" t="s">
        <v>139</v>
      </c>
      <c r="G5668" s="111" t="s">
        <v>139</v>
      </c>
      <c r="H5668" s="111" t="s">
        <v>139</v>
      </c>
      <c r="I5668" s="111" t="s">
        <v>139</v>
      </c>
      <c r="J5668" t="str">
        <f t="shared" si="176"/>
        <v>4220Dyrket markOrganisk jord</v>
      </c>
      <c r="K5668" s="111">
        <v>28.726149366675592</v>
      </c>
      <c r="L5668" s="111">
        <v>1.45625</v>
      </c>
      <c r="M5668" s="111">
        <v>0</v>
      </c>
      <c r="N5668" s="112">
        <f t="shared" si="177"/>
        <v>30.182399366675593</v>
      </c>
    </row>
    <row r="5669" spans="1:14" x14ac:dyDescent="0.25">
      <c r="A5669" s="111" t="s">
        <v>742</v>
      </c>
      <c r="B5669" s="111">
        <f>INDEX(kommuner!C:C,MATCH(_xlfn.NUMBERVALUE(A5669),kommuner!B:B,0))</f>
        <v>4220</v>
      </c>
      <c r="C5669" s="111" t="s">
        <v>127</v>
      </c>
      <c r="D5669" s="111" t="s">
        <v>127</v>
      </c>
      <c r="E5669" s="111" t="s">
        <v>126</v>
      </c>
      <c r="F5669" s="111" t="s">
        <v>172</v>
      </c>
      <c r="G5669" s="111" t="s">
        <v>180</v>
      </c>
      <c r="H5669" s="111" t="s">
        <v>172</v>
      </c>
      <c r="I5669" s="111" t="s">
        <v>180</v>
      </c>
      <c r="J5669" t="str">
        <f t="shared" si="176"/>
        <v>4220SkogMineraljordBarskogHøy</v>
      </c>
      <c r="K5669" s="111">
        <v>-4.2610596243420318</v>
      </c>
      <c r="L5669" s="111">
        <v>0.85306406685236758</v>
      </c>
      <c r="M5669" s="111">
        <v>6.4056614999681585E-2</v>
      </c>
      <c r="N5669" s="112">
        <f t="shared" si="177"/>
        <v>-3.3439389424899826</v>
      </c>
    </row>
    <row r="5670" spans="1:14" x14ac:dyDescent="0.25">
      <c r="A5670" s="111" t="s">
        <v>742</v>
      </c>
      <c r="B5670" s="111">
        <f>INDEX(kommuner!C:C,MATCH(_xlfn.NUMBERVALUE(A5670),kommuner!B:B,0))</f>
        <v>4220</v>
      </c>
      <c r="C5670" s="111" t="s">
        <v>127</v>
      </c>
      <c r="D5670" s="111" t="s">
        <v>127</v>
      </c>
      <c r="E5670" s="111" t="s">
        <v>126</v>
      </c>
      <c r="F5670" s="111" t="s">
        <v>172</v>
      </c>
      <c r="G5670" s="111" t="s">
        <v>167</v>
      </c>
      <c r="H5670" s="111" t="s">
        <v>172</v>
      </c>
      <c r="I5670" s="111" t="s">
        <v>167</v>
      </c>
      <c r="J5670" t="str">
        <f t="shared" si="176"/>
        <v>4220SkogMineraljordBarskogImpediment</v>
      </c>
      <c r="K5670" s="111">
        <v>-1.5740166960016819</v>
      </c>
      <c r="L5670" s="111">
        <v>0.85306406685236758</v>
      </c>
      <c r="M5670" s="111">
        <v>6.3979989500968365E-2</v>
      </c>
      <c r="N5670" s="112">
        <f t="shared" si="177"/>
        <v>-0.65697263964834596</v>
      </c>
    </row>
    <row r="5671" spans="1:14" x14ac:dyDescent="0.25">
      <c r="A5671" s="111" t="s">
        <v>742</v>
      </c>
      <c r="B5671" s="111">
        <f>INDEX(kommuner!C:C,MATCH(_xlfn.NUMBERVALUE(A5671),kommuner!B:B,0))</f>
        <v>4220</v>
      </c>
      <c r="C5671" s="111" t="s">
        <v>127</v>
      </c>
      <c r="D5671" s="111" t="s">
        <v>127</v>
      </c>
      <c r="E5671" s="111" t="s">
        <v>126</v>
      </c>
      <c r="F5671" s="111" t="s">
        <v>172</v>
      </c>
      <c r="G5671" s="111" t="s">
        <v>190</v>
      </c>
      <c r="H5671" s="111" t="s">
        <v>172</v>
      </c>
      <c r="I5671" s="111" t="s">
        <v>190</v>
      </c>
      <c r="J5671" t="str">
        <f t="shared" si="176"/>
        <v>4220SkogMineraljordBarskogLav</v>
      </c>
      <c r="K5671" s="111">
        <v>-2.1094741240186856</v>
      </c>
      <c r="L5671" s="111">
        <v>0.85306406685236758</v>
      </c>
      <c r="M5671" s="111">
        <v>6.3979989500968365E-2</v>
      </c>
      <c r="N5671" s="112">
        <f t="shared" si="177"/>
        <v>-1.1924300676653499</v>
      </c>
    </row>
    <row r="5672" spans="1:14" x14ac:dyDescent="0.25">
      <c r="A5672" s="111" t="s">
        <v>742</v>
      </c>
      <c r="B5672" s="111">
        <f>INDEX(kommuner!C:C,MATCH(_xlfn.NUMBERVALUE(A5672),kommuner!B:B,0))</f>
        <v>4220</v>
      </c>
      <c r="C5672" s="111" t="s">
        <v>127</v>
      </c>
      <c r="D5672" s="111" t="s">
        <v>127</v>
      </c>
      <c r="E5672" s="111" t="s">
        <v>126</v>
      </c>
      <c r="F5672" s="111" t="s">
        <v>172</v>
      </c>
      <c r="G5672" s="111" t="s">
        <v>173</v>
      </c>
      <c r="H5672" s="111" t="s">
        <v>172</v>
      </c>
      <c r="I5672" s="111" t="s">
        <v>173</v>
      </c>
      <c r="J5672" t="str">
        <f t="shared" si="176"/>
        <v>4220SkogMineraljordBarskogMiddels</v>
      </c>
      <c r="K5672" s="111">
        <v>-2.8820985952554645</v>
      </c>
      <c r="L5672" s="111">
        <v>0.85306406685236758</v>
      </c>
      <c r="M5672" s="111">
        <v>6.4056614999681585E-2</v>
      </c>
      <c r="N5672" s="112">
        <f t="shared" si="177"/>
        <v>-1.9649779134034155</v>
      </c>
    </row>
    <row r="5673" spans="1:14" x14ac:dyDescent="0.25">
      <c r="A5673" s="111" t="s">
        <v>742</v>
      </c>
      <c r="B5673" s="111">
        <f>INDEX(kommuner!C:C,MATCH(_xlfn.NUMBERVALUE(A5673),kommuner!B:B,0))</f>
        <v>4220</v>
      </c>
      <c r="C5673" s="111" t="s">
        <v>127</v>
      </c>
      <c r="D5673" s="111" t="s">
        <v>127</v>
      </c>
      <c r="E5673" s="111" t="s">
        <v>126</v>
      </c>
      <c r="F5673" s="111" t="s">
        <v>172</v>
      </c>
      <c r="G5673" s="111" t="s">
        <v>186</v>
      </c>
      <c r="H5673" s="111" t="s">
        <v>172</v>
      </c>
      <c r="I5673" s="111" t="s">
        <v>186</v>
      </c>
      <c r="J5673" t="str">
        <f t="shared" si="176"/>
        <v>4220SkogMineraljordBarskogSærs høy</v>
      </c>
      <c r="K5673" s="111">
        <v>0.12072674540874306</v>
      </c>
      <c r="L5673" s="111">
        <v>0.85306406685236758</v>
      </c>
      <c r="M5673" s="111">
        <v>6.4056614999681585E-2</v>
      </c>
      <c r="N5673" s="112">
        <f t="shared" si="177"/>
        <v>1.0378474272607923</v>
      </c>
    </row>
    <row r="5674" spans="1:14" x14ac:dyDescent="0.25">
      <c r="A5674" s="111" t="s">
        <v>742</v>
      </c>
      <c r="B5674" s="111">
        <f>INDEX(kommuner!C:C,MATCH(_xlfn.NUMBERVALUE(A5674),kommuner!B:B,0))</f>
        <v>4220</v>
      </c>
      <c r="C5674" s="111" t="s">
        <v>127</v>
      </c>
      <c r="D5674" s="111" t="s">
        <v>127</v>
      </c>
      <c r="E5674" s="111" t="s">
        <v>126</v>
      </c>
      <c r="F5674" s="111" t="s">
        <v>179</v>
      </c>
      <c r="G5674" s="111" t="s">
        <v>180</v>
      </c>
      <c r="H5674" s="111" t="s">
        <v>179</v>
      </c>
      <c r="I5674" s="111" t="s">
        <v>180</v>
      </c>
      <c r="J5674" t="str">
        <f t="shared" si="176"/>
        <v>4220SkogMineraljordBlandingsskogHøy</v>
      </c>
      <c r="K5674" s="111">
        <v>-8.5703651807373102</v>
      </c>
      <c r="L5674" s="111">
        <v>0.85306406685236758</v>
      </c>
      <c r="M5674" s="111">
        <v>6.3979989500968365E-2</v>
      </c>
      <c r="N5674" s="112">
        <f t="shared" si="177"/>
        <v>-7.6533211243839743</v>
      </c>
    </row>
    <row r="5675" spans="1:14" x14ac:dyDescent="0.25">
      <c r="A5675" s="111" t="s">
        <v>742</v>
      </c>
      <c r="B5675" s="111">
        <f>INDEX(kommuner!C:C,MATCH(_xlfn.NUMBERVALUE(A5675),kommuner!B:B,0))</f>
        <v>4220</v>
      </c>
      <c r="C5675" s="111" t="s">
        <v>127</v>
      </c>
      <c r="D5675" s="111" t="s">
        <v>127</v>
      </c>
      <c r="E5675" s="111" t="s">
        <v>126</v>
      </c>
      <c r="F5675" s="111" t="s">
        <v>179</v>
      </c>
      <c r="G5675" s="111" t="s">
        <v>167</v>
      </c>
      <c r="H5675" s="111" t="s">
        <v>179</v>
      </c>
      <c r="I5675" s="111" t="s">
        <v>167</v>
      </c>
      <c r="J5675" t="str">
        <f t="shared" si="176"/>
        <v>4220SkogMineraljordBlandingsskogImpediment</v>
      </c>
      <c r="K5675" s="111">
        <v>-2.0950685747655116</v>
      </c>
      <c r="L5675" s="111">
        <v>0.85306406685236758</v>
      </c>
      <c r="M5675" s="111">
        <v>6.3979989500968365E-2</v>
      </c>
      <c r="N5675" s="112">
        <f t="shared" si="177"/>
        <v>-1.1780245184121758</v>
      </c>
    </row>
    <row r="5676" spans="1:14" x14ac:dyDescent="0.25">
      <c r="A5676" s="111" t="s">
        <v>742</v>
      </c>
      <c r="B5676" s="111">
        <f>INDEX(kommuner!C:C,MATCH(_xlfn.NUMBERVALUE(A5676),kommuner!B:B,0))</f>
        <v>4220</v>
      </c>
      <c r="C5676" s="111" t="s">
        <v>127</v>
      </c>
      <c r="D5676" s="111" t="s">
        <v>127</v>
      </c>
      <c r="E5676" s="111" t="s">
        <v>126</v>
      </c>
      <c r="F5676" s="111" t="s">
        <v>179</v>
      </c>
      <c r="G5676" s="111" t="s">
        <v>190</v>
      </c>
      <c r="H5676" s="111" t="s">
        <v>179</v>
      </c>
      <c r="I5676" s="111" t="s">
        <v>190</v>
      </c>
      <c r="J5676" t="str">
        <f t="shared" si="176"/>
        <v>4220SkogMineraljordBlandingsskogLav</v>
      </c>
      <c r="K5676" s="111">
        <v>-3.814060654162915</v>
      </c>
      <c r="L5676" s="111">
        <v>0.85306406685236758</v>
      </c>
      <c r="M5676" s="111">
        <v>6.3979989500968365E-2</v>
      </c>
      <c r="N5676" s="112">
        <f t="shared" si="177"/>
        <v>-2.897016597809579</v>
      </c>
    </row>
    <row r="5677" spans="1:14" x14ac:dyDescent="0.25">
      <c r="A5677" s="111" t="s">
        <v>742</v>
      </c>
      <c r="B5677" s="111">
        <f>INDEX(kommuner!C:C,MATCH(_xlfn.NUMBERVALUE(A5677),kommuner!B:B,0))</f>
        <v>4220</v>
      </c>
      <c r="C5677" s="111" t="s">
        <v>127</v>
      </c>
      <c r="D5677" s="111" t="s">
        <v>127</v>
      </c>
      <c r="E5677" s="111" t="s">
        <v>126</v>
      </c>
      <c r="F5677" s="111" t="s">
        <v>179</v>
      </c>
      <c r="G5677" s="111" t="s">
        <v>173</v>
      </c>
      <c r="H5677" s="111" t="s">
        <v>179</v>
      </c>
      <c r="I5677" s="111" t="s">
        <v>173</v>
      </c>
      <c r="J5677" t="str">
        <f t="shared" si="176"/>
        <v>4220SkogMineraljordBlandingsskogMiddels</v>
      </c>
      <c r="K5677" s="111">
        <v>-4.5623521854183373</v>
      </c>
      <c r="L5677" s="111">
        <v>0.85306406685236758</v>
      </c>
      <c r="M5677" s="111">
        <v>6.3979989500968365E-2</v>
      </c>
      <c r="N5677" s="112">
        <f t="shared" si="177"/>
        <v>-3.6453081290650013</v>
      </c>
    </row>
    <row r="5678" spans="1:14" x14ac:dyDescent="0.25">
      <c r="A5678" s="111" t="s">
        <v>742</v>
      </c>
      <c r="B5678" s="111">
        <f>INDEX(kommuner!C:C,MATCH(_xlfn.NUMBERVALUE(A5678),kommuner!B:B,0))</f>
        <v>4220</v>
      </c>
      <c r="C5678" s="111" t="s">
        <v>127</v>
      </c>
      <c r="D5678" s="111" t="s">
        <v>127</v>
      </c>
      <c r="E5678" s="111" t="s">
        <v>126</v>
      </c>
      <c r="F5678" s="111" t="s">
        <v>179</v>
      </c>
      <c r="G5678" s="111" t="s">
        <v>186</v>
      </c>
      <c r="H5678" s="111" t="s">
        <v>179</v>
      </c>
      <c r="I5678" s="111" t="s">
        <v>186</v>
      </c>
      <c r="J5678" t="str">
        <f t="shared" si="176"/>
        <v>4220SkogMineraljordBlandingsskogSærs høy</v>
      </c>
      <c r="K5678" s="111">
        <v>-2.9395925245326562</v>
      </c>
      <c r="L5678" s="111">
        <v>0.85306406685236758</v>
      </c>
      <c r="M5678" s="111">
        <v>6.3979989500968365E-2</v>
      </c>
      <c r="N5678" s="112">
        <f t="shared" si="177"/>
        <v>-2.0225484681793202</v>
      </c>
    </row>
    <row r="5679" spans="1:14" x14ac:dyDescent="0.25">
      <c r="A5679" s="111" t="s">
        <v>742</v>
      </c>
      <c r="B5679" s="111">
        <f>INDEX(kommuner!C:C,MATCH(_xlfn.NUMBERVALUE(A5679),kommuner!B:B,0))</f>
        <v>4220</v>
      </c>
      <c r="C5679" s="111" t="s">
        <v>127</v>
      </c>
      <c r="D5679" s="111" t="s">
        <v>127</v>
      </c>
      <c r="E5679" s="111" t="s">
        <v>126</v>
      </c>
      <c r="F5679" s="111" t="s">
        <v>185</v>
      </c>
      <c r="G5679" s="111" t="s">
        <v>180</v>
      </c>
      <c r="H5679" s="111" t="s">
        <v>185</v>
      </c>
      <c r="I5679" s="111" t="s">
        <v>180</v>
      </c>
      <c r="J5679" t="str">
        <f t="shared" si="176"/>
        <v>4220SkogMineraljordLauvskogHøy</v>
      </c>
      <c r="K5679" s="111">
        <v>-3.6072016095960531</v>
      </c>
      <c r="L5679" s="111">
        <v>0.85306406685236758</v>
      </c>
      <c r="M5679" s="111">
        <v>6.3979989500968365E-2</v>
      </c>
      <c r="N5679" s="112">
        <f t="shared" si="177"/>
        <v>-2.6901575532427171</v>
      </c>
    </row>
    <row r="5680" spans="1:14" x14ac:dyDescent="0.25">
      <c r="A5680" s="111" t="s">
        <v>742</v>
      </c>
      <c r="B5680" s="111">
        <f>INDEX(kommuner!C:C,MATCH(_xlfn.NUMBERVALUE(A5680),kommuner!B:B,0))</f>
        <v>4220</v>
      </c>
      <c r="C5680" s="111" t="s">
        <v>127</v>
      </c>
      <c r="D5680" s="111" t="s">
        <v>127</v>
      </c>
      <c r="E5680" s="111" t="s">
        <v>126</v>
      </c>
      <c r="F5680" s="111" t="s">
        <v>185</v>
      </c>
      <c r="G5680" s="111" t="s">
        <v>167</v>
      </c>
      <c r="H5680" s="111" t="s">
        <v>185</v>
      </c>
      <c r="I5680" s="111" t="s">
        <v>167</v>
      </c>
      <c r="J5680" t="str">
        <f t="shared" si="176"/>
        <v>4220SkogMineraljordLauvskogImpediment</v>
      </c>
      <c r="K5680" s="111">
        <v>-1.1043030228661443</v>
      </c>
      <c r="L5680" s="111">
        <v>0.85306406685236758</v>
      </c>
      <c r="M5680" s="111">
        <v>6.3979989500968365E-2</v>
      </c>
      <c r="N5680" s="112">
        <f t="shared" si="177"/>
        <v>-0.18725896651280841</v>
      </c>
    </row>
    <row r="5681" spans="1:14" x14ac:dyDescent="0.25">
      <c r="A5681" s="111" t="s">
        <v>742</v>
      </c>
      <c r="B5681" s="111">
        <f>INDEX(kommuner!C:C,MATCH(_xlfn.NUMBERVALUE(A5681),kommuner!B:B,0))</f>
        <v>4220</v>
      </c>
      <c r="C5681" s="111" t="s">
        <v>127</v>
      </c>
      <c r="D5681" s="111" t="s">
        <v>127</v>
      </c>
      <c r="E5681" s="111" t="s">
        <v>126</v>
      </c>
      <c r="F5681" s="111" t="s">
        <v>185</v>
      </c>
      <c r="G5681" s="111" t="s">
        <v>190</v>
      </c>
      <c r="H5681" s="111" t="s">
        <v>185</v>
      </c>
      <c r="I5681" s="111" t="s">
        <v>190</v>
      </c>
      <c r="J5681" t="str">
        <f t="shared" si="176"/>
        <v>4220SkogMineraljordLauvskogLav</v>
      </c>
      <c r="K5681" s="111">
        <v>-8.9748170935426599E-2</v>
      </c>
      <c r="L5681" s="111">
        <v>0.85306406685236758</v>
      </c>
      <c r="M5681" s="111">
        <v>6.3979989500968365E-2</v>
      </c>
      <c r="N5681" s="112">
        <f t="shared" si="177"/>
        <v>0.82729588541790933</v>
      </c>
    </row>
    <row r="5682" spans="1:14" x14ac:dyDescent="0.25">
      <c r="A5682" s="111" t="s">
        <v>742</v>
      </c>
      <c r="B5682" s="111">
        <f>INDEX(kommuner!C:C,MATCH(_xlfn.NUMBERVALUE(A5682),kommuner!B:B,0))</f>
        <v>4220</v>
      </c>
      <c r="C5682" s="111" t="s">
        <v>127</v>
      </c>
      <c r="D5682" s="111" t="s">
        <v>127</v>
      </c>
      <c r="E5682" s="111" t="s">
        <v>126</v>
      </c>
      <c r="F5682" s="111" t="s">
        <v>185</v>
      </c>
      <c r="G5682" s="111" t="s">
        <v>173</v>
      </c>
      <c r="H5682" s="111" t="s">
        <v>185</v>
      </c>
      <c r="I5682" s="111" t="s">
        <v>173</v>
      </c>
      <c r="J5682" t="str">
        <f t="shared" si="176"/>
        <v>4220SkogMineraljordLauvskogMiddels</v>
      </c>
      <c r="K5682" s="111">
        <v>-2.4151390344437029</v>
      </c>
      <c r="L5682" s="111">
        <v>0.85306406685236758</v>
      </c>
      <c r="M5682" s="111">
        <v>6.3979989500968365E-2</v>
      </c>
      <c r="N5682" s="112">
        <f t="shared" si="177"/>
        <v>-1.4980949780903672</v>
      </c>
    </row>
    <row r="5683" spans="1:14" x14ac:dyDescent="0.25">
      <c r="A5683" s="111" t="s">
        <v>742</v>
      </c>
      <c r="B5683" s="111">
        <f>INDEX(kommuner!C:C,MATCH(_xlfn.NUMBERVALUE(A5683),kommuner!B:B,0))</f>
        <v>4220</v>
      </c>
      <c r="C5683" s="111" t="s">
        <v>127</v>
      </c>
      <c r="D5683" s="111" t="s">
        <v>127</v>
      </c>
      <c r="E5683" s="111" t="s">
        <v>126</v>
      </c>
      <c r="F5683" s="111" t="s">
        <v>185</v>
      </c>
      <c r="G5683" s="111" t="s">
        <v>186</v>
      </c>
      <c r="H5683" s="111" t="s">
        <v>185</v>
      </c>
      <c r="I5683" s="111" t="s">
        <v>186</v>
      </c>
      <c r="J5683" t="str">
        <f t="shared" si="176"/>
        <v>4220SkogMineraljordLauvskogSærs høy</v>
      </c>
      <c r="K5683" s="111">
        <v>-3.6560473259425113</v>
      </c>
      <c r="L5683" s="111">
        <v>0.85306406685236758</v>
      </c>
      <c r="M5683" s="111">
        <v>6.3979989500968365E-2</v>
      </c>
      <c r="N5683" s="112">
        <f t="shared" si="177"/>
        <v>-2.7390032695891753</v>
      </c>
    </row>
    <row r="5684" spans="1:14" x14ac:dyDescent="0.25">
      <c r="A5684" s="111" t="s">
        <v>742</v>
      </c>
      <c r="B5684" s="111">
        <f>INDEX(kommuner!C:C,MATCH(_xlfn.NUMBERVALUE(A5684),kommuner!B:B,0))</f>
        <v>4220</v>
      </c>
      <c r="C5684" s="111" t="s">
        <v>127</v>
      </c>
      <c r="D5684" s="111" t="s">
        <v>127</v>
      </c>
      <c r="E5684" s="111" t="s">
        <v>123</v>
      </c>
      <c r="F5684" s="111" t="s">
        <v>172</v>
      </c>
      <c r="G5684" s="111" t="s">
        <v>180</v>
      </c>
      <c r="H5684" s="111" t="s">
        <v>172</v>
      </c>
      <c r="I5684" s="111" t="s">
        <v>180</v>
      </c>
      <c r="J5684" t="str">
        <f t="shared" si="176"/>
        <v>4220SkogOrganisk jordBarskogHøy</v>
      </c>
      <c r="K5684" s="111">
        <v>-2.5184559031994138</v>
      </c>
      <c r="L5684" s="111">
        <v>0.92784825435236762</v>
      </c>
      <c r="M5684" s="111">
        <v>0.46518126042825314</v>
      </c>
      <c r="N5684" s="112">
        <f t="shared" si="177"/>
        <v>-1.1254263884187932</v>
      </c>
    </row>
    <row r="5685" spans="1:14" x14ac:dyDescent="0.25">
      <c r="A5685" s="111" t="s">
        <v>742</v>
      </c>
      <c r="B5685" s="111">
        <f>INDEX(kommuner!C:C,MATCH(_xlfn.NUMBERVALUE(A5685),kommuner!B:B,0))</f>
        <v>4220</v>
      </c>
      <c r="C5685" s="111" t="s">
        <v>127</v>
      </c>
      <c r="D5685" s="111" t="s">
        <v>127</v>
      </c>
      <c r="E5685" s="111" t="s">
        <v>123</v>
      </c>
      <c r="F5685" s="111" t="s">
        <v>172</v>
      </c>
      <c r="G5685" s="111" t="s">
        <v>167</v>
      </c>
      <c r="H5685" s="111" t="s">
        <v>172</v>
      </c>
      <c r="I5685" s="111" t="s">
        <v>167</v>
      </c>
      <c r="J5685" t="str">
        <f t="shared" si="176"/>
        <v>4220SkogOrganisk jordBarskogImpediment</v>
      </c>
      <c r="K5685" s="111">
        <v>-0.13011741963904588</v>
      </c>
      <c r="L5685" s="111">
        <v>0.92784825435236762</v>
      </c>
      <c r="M5685" s="111">
        <v>0.46510463492953991</v>
      </c>
      <c r="N5685" s="112">
        <f t="shared" si="177"/>
        <v>1.2628354696428616</v>
      </c>
    </row>
    <row r="5686" spans="1:14" x14ac:dyDescent="0.25">
      <c r="A5686" s="111" t="s">
        <v>742</v>
      </c>
      <c r="B5686" s="111">
        <f>INDEX(kommuner!C:C,MATCH(_xlfn.NUMBERVALUE(A5686),kommuner!B:B,0))</f>
        <v>4220</v>
      </c>
      <c r="C5686" s="111" t="s">
        <v>127</v>
      </c>
      <c r="D5686" s="111" t="s">
        <v>127</v>
      </c>
      <c r="E5686" s="111" t="s">
        <v>123</v>
      </c>
      <c r="F5686" s="111" t="s">
        <v>172</v>
      </c>
      <c r="G5686" s="111" t="s">
        <v>190</v>
      </c>
      <c r="H5686" s="111" t="s">
        <v>172</v>
      </c>
      <c r="I5686" s="111" t="s">
        <v>190</v>
      </c>
      <c r="J5686" t="str">
        <f t="shared" si="176"/>
        <v>4220SkogOrganisk jordBarskogLav</v>
      </c>
      <c r="K5686" s="111">
        <v>-0.50666953101693391</v>
      </c>
      <c r="L5686" s="111">
        <v>0.92784825435236762</v>
      </c>
      <c r="M5686" s="111">
        <v>0.46510463492953991</v>
      </c>
      <c r="N5686" s="112">
        <f t="shared" si="177"/>
        <v>0.88628335826497362</v>
      </c>
    </row>
    <row r="5687" spans="1:14" x14ac:dyDescent="0.25">
      <c r="A5687" s="111" t="s">
        <v>742</v>
      </c>
      <c r="B5687" s="111">
        <f>INDEX(kommuner!C:C,MATCH(_xlfn.NUMBERVALUE(A5687),kommuner!B:B,0))</f>
        <v>4220</v>
      </c>
      <c r="C5687" s="111" t="s">
        <v>127</v>
      </c>
      <c r="D5687" s="111" t="s">
        <v>127</v>
      </c>
      <c r="E5687" s="111" t="s">
        <v>123</v>
      </c>
      <c r="F5687" s="111" t="s">
        <v>172</v>
      </c>
      <c r="G5687" s="111" t="s">
        <v>173</v>
      </c>
      <c r="H5687" s="111" t="s">
        <v>172</v>
      </c>
      <c r="I5687" s="111" t="s">
        <v>173</v>
      </c>
      <c r="J5687" t="str">
        <f t="shared" si="176"/>
        <v>4220SkogOrganisk jordBarskogMiddels</v>
      </c>
      <c r="K5687" s="111">
        <v>-1.5571490961494638</v>
      </c>
      <c r="L5687" s="111">
        <v>0.92784825435236762</v>
      </c>
      <c r="M5687" s="111">
        <v>0.46518126042825314</v>
      </c>
      <c r="N5687" s="112">
        <f t="shared" si="177"/>
        <v>-0.16411958136884308</v>
      </c>
    </row>
    <row r="5688" spans="1:14" x14ac:dyDescent="0.25">
      <c r="A5688" s="111" t="s">
        <v>742</v>
      </c>
      <c r="B5688" s="111">
        <f>INDEX(kommuner!C:C,MATCH(_xlfn.NUMBERVALUE(A5688),kommuner!B:B,0))</f>
        <v>4220</v>
      </c>
      <c r="C5688" s="111" t="s">
        <v>127</v>
      </c>
      <c r="D5688" s="111" t="s">
        <v>127</v>
      </c>
      <c r="E5688" s="111" t="s">
        <v>123</v>
      </c>
      <c r="F5688" s="111" t="s">
        <v>172</v>
      </c>
      <c r="G5688" s="111" t="s">
        <v>186</v>
      </c>
      <c r="H5688" s="111" t="s">
        <v>172</v>
      </c>
      <c r="I5688" s="111" t="s">
        <v>186</v>
      </c>
      <c r="J5688" t="str">
        <f t="shared" si="176"/>
        <v>4220SkogOrganisk jordBarskogSærs høy</v>
      </c>
      <c r="K5688" s="111">
        <v>2.5548655235722699</v>
      </c>
      <c r="L5688" s="111">
        <v>0.92784825435236762</v>
      </c>
      <c r="M5688" s="111">
        <v>0.46518126042825314</v>
      </c>
      <c r="N5688" s="112">
        <f t="shared" si="177"/>
        <v>3.9478950383528906</v>
      </c>
    </row>
    <row r="5689" spans="1:14" x14ac:dyDescent="0.25">
      <c r="A5689" s="111" t="s">
        <v>742</v>
      </c>
      <c r="B5689" s="111">
        <f>INDEX(kommuner!C:C,MATCH(_xlfn.NUMBERVALUE(A5689),kommuner!B:B,0))</f>
        <v>4220</v>
      </c>
      <c r="C5689" s="111" t="s">
        <v>127</v>
      </c>
      <c r="D5689" s="111" t="s">
        <v>127</v>
      </c>
      <c r="E5689" s="111" t="s">
        <v>123</v>
      </c>
      <c r="F5689" s="111" t="s">
        <v>179</v>
      </c>
      <c r="G5689" s="111" t="s">
        <v>180</v>
      </c>
      <c r="H5689" s="111" t="s">
        <v>179</v>
      </c>
      <c r="I5689" s="111" t="s">
        <v>180</v>
      </c>
      <c r="J5689" t="str">
        <f t="shared" si="176"/>
        <v>4220SkogOrganisk jordBlandingsskogHøy</v>
      </c>
      <c r="K5689" s="111">
        <v>-5.5554344456832343</v>
      </c>
      <c r="L5689" s="111">
        <v>0.92784825435236762</v>
      </c>
      <c r="M5689" s="111">
        <v>0.46510463492953991</v>
      </c>
      <c r="N5689" s="112">
        <f t="shared" si="177"/>
        <v>-4.1624815564013264</v>
      </c>
    </row>
    <row r="5690" spans="1:14" x14ac:dyDescent="0.25">
      <c r="A5690" s="111" t="s">
        <v>742</v>
      </c>
      <c r="B5690" s="111">
        <f>INDEX(kommuner!C:C,MATCH(_xlfn.NUMBERVALUE(A5690),kommuner!B:B,0))</f>
        <v>4220</v>
      </c>
      <c r="C5690" s="111" t="s">
        <v>127</v>
      </c>
      <c r="D5690" s="111" t="s">
        <v>127</v>
      </c>
      <c r="E5690" s="111" t="s">
        <v>123</v>
      </c>
      <c r="F5690" s="111" t="s">
        <v>179</v>
      </c>
      <c r="G5690" s="111" t="s">
        <v>167</v>
      </c>
      <c r="H5690" s="111" t="s">
        <v>179</v>
      </c>
      <c r="I5690" s="111" t="s">
        <v>167</v>
      </c>
      <c r="J5690" t="str">
        <f t="shared" si="176"/>
        <v>4220SkogOrganisk jordBlandingsskogImpediment</v>
      </c>
      <c r="K5690" s="111">
        <v>-0.28586344175800005</v>
      </c>
      <c r="L5690" s="111">
        <v>0.92784825435236762</v>
      </c>
      <c r="M5690" s="111">
        <v>0.46510463492953991</v>
      </c>
      <c r="N5690" s="112">
        <f t="shared" si="177"/>
        <v>1.1070894475239075</v>
      </c>
    </row>
    <row r="5691" spans="1:14" x14ac:dyDescent="0.25">
      <c r="A5691" s="111" t="s">
        <v>742</v>
      </c>
      <c r="B5691" s="111">
        <f>INDEX(kommuner!C:C,MATCH(_xlfn.NUMBERVALUE(A5691),kommuner!B:B,0))</f>
        <v>4220</v>
      </c>
      <c r="C5691" s="111" t="s">
        <v>127</v>
      </c>
      <c r="D5691" s="111" t="s">
        <v>127</v>
      </c>
      <c r="E5691" s="111" t="s">
        <v>123</v>
      </c>
      <c r="F5691" s="111" t="s">
        <v>179</v>
      </c>
      <c r="G5691" s="111" t="s">
        <v>190</v>
      </c>
      <c r="H5691" s="111" t="s">
        <v>179</v>
      </c>
      <c r="I5691" s="111" t="s">
        <v>190</v>
      </c>
      <c r="J5691" t="str">
        <f t="shared" si="176"/>
        <v>4220SkogOrganisk jordBlandingsskogLav</v>
      </c>
      <c r="K5691" s="111">
        <v>-1.2347339377887629</v>
      </c>
      <c r="L5691" s="111">
        <v>0.92784825435236762</v>
      </c>
      <c r="M5691" s="111">
        <v>0.46510463492953991</v>
      </c>
      <c r="N5691" s="112">
        <f t="shared" si="177"/>
        <v>0.15821895149314458</v>
      </c>
    </row>
    <row r="5692" spans="1:14" x14ac:dyDescent="0.25">
      <c r="A5692" s="111" t="s">
        <v>742</v>
      </c>
      <c r="B5692" s="111">
        <f>INDEX(kommuner!C:C,MATCH(_xlfn.NUMBERVALUE(A5692),kommuner!B:B,0))</f>
        <v>4220</v>
      </c>
      <c r="C5692" s="111" t="s">
        <v>127</v>
      </c>
      <c r="D5692" s="111" t="s">
        <v>127</v>
      </c>
      <c r="E5692" s="111" t="s">
        <v>123</v>
      </c>
      <c r="F5692" s="111" t="s">
        <v>179</v>
      </c>
      <c r="G5692" s="111" t="s">
        <v>173</v>
      </c>
      <c r="H5692" s="111" t="s">
        <v>179</v>
      </c>
      <c r="I5692" s="111" t="s">
        <v>173</v>
      </c>
      <c r="J5692" t="str">
        <f t="shared" si="176"/>
        <v>4220SkogOrganisk jordBlandingsskogMiddels</v>
      </c>
      <c r="K5692" s="111">
        <v>-2.4239591752717748</v>
      </c>
      <c r="L5692" s="111">
        <v>0.92784825435236762</v>
      </c>
      <c r="M5692" s="111">
        <v>0.46510463492953991</v>
      </c>
      <c r="N5692" s="112">
        <f t="shared" si="177"/>
        <v>-1.0310062859898674</v>
      </c>
    </row>
    <row r="5693" spans="1:14" x14ac:dyDescent="0.25">
      <c r="A5693" s="111" t="s">
        <v>742</v>
      </c>
      <c r="B5693" s="111">
        <f>INDEX(kommuner!C:C,MATCH(_xlfn.NUMBERVALUE(A5693),kommuner!B:B,0))</f>
        <v>4220</v>
      </c>
      <c r="C5693" s="111" t="s">
        <v>127</v>
      </c>
      <c r="D5693" s="111" t="s">
        <v>127</v>
      </c>
      <c r="E5693" s="111" t="s">
        <v>123</v>
      </c>
      <c r="F5693" s="111" t="s">
        <v>179</v>
      </c>
      <c r="G5693" s="111" t="s">
        <v>186</v>
      </c>
      <c r="H5693" s="111" t="s">
        <v>179</v>
      </c>
      <c r="I5693" s="111" t="s">
        <v>186</v>
      </c>
      <c r="J5693" t="str">
        <f t="shared" si="176"/>
        <v>4220SkogOrganisk jordBlandingsskogSærs høy</v>
      </c>
      <c r="K5693" s="111">
        <v>-1.5726115302258048</v>
      </c>
      <c r="L5693" s="111">
        <v>0.92784825435236762</v>
      </c>
      <c r="M5693" s="111">
        <v>0.46510463492953991</v>
      </c>
      <c r="N5693" s="112">
        <f t="shared" si="177"/>
        <v>-0.17965864094389727</v>
      </c>
    </row>
    <row r="5694" spans="1:14" x14ac:dyDescent="0.25">
      <c r="A5694" s="111" t="s">
        <v>742</v>
      </c>
      <c r="B5694" s="111">
        <f>INDEX(kommuner!C:C,MATCH(_xlfn.NUMBERVALUE(A5694),kommuner!B:B,0))</f>
        <v>4220</v>
      </c>
      <c r="C5694" s="111" t="s">
        <v>127</v>
      </c>
      <c r="D5694" s="111" t="s">
        <v>127</v>
      </c>
      <c r="E5694" s="111" t="s">
        <v>123</v>
      </c>
      <c r="F5694" s="111" t="s">
        <v>185</v>
      </c>
      <c r="G5694" s="111" t="s">
        <v>180</v>
      </c>
      <c r="H5694" s="111" t="s">
        <v>185</v>
      </c>
      <c r="I5694" s="111" t="s">
        <v>180</v>
      </c>
      <c r="J5694" t="str">
        <f t="shared" si="176"/>
        <v>4220SkogOrganisk jordLauvskogHøy</v>
      </c>
      <c r="K5694" s="111">
        <v>-1.9913688882377358</v>
      </c>
      <c r="L5694" s="111">
        <v>0.92784825435236762</v>
      </c>
      <c r="M5694" s="111">
        <v>0.46510463492953991</v>
      </c>
      <c r="N5694" s="112">
        <f t="shared" si="177"/>
        <v>-0.59841599895582831</v>
      </c>
    </row>
    <row r="5695" spans="1:14" x14ac:dyDescent="0.25">
      <c r="A5695" s="111" t="s">
        <v>742</v>
      </c>
      <c r="B5695" s="111">
        <f>INDEX(kommuner!C:C,MATCH(_xlfn.NUMBERVALUE(A5695),kommuner!B:B,0))</f>
        <v>4220</v>
      </c>
      <c r="C5695" s="111" t="s">
        <v>127</v>
      </c>
      <c r="D5695" s="111" t="s">
        <v>127</v>
      </c>
      <c r="E5695" s="111" t="s">
        <v>123</v>
      </c>
      <c r="F5695" s="111" t="s">
        <v>185</v>
      </c>
      <c r="G5695" s="111" t="s">
        <v>167</v>
      </c>
      <c r="H5695" s="111" t="s">
        <v>185</v>
      </c>
      <c r="I5695" s="111" t="s">
        <v>167</v>
      </c>
      <c r="J5695" t="str">
        <f t="shared" si="176"/>
        <v>4220SkogOrganisk jordLauvskogImpediment</v>
      </c>
      <c r="K5695" s="111">
        <v>0.35000626494250675</v>
      </c>
      <c r="L5695" s="111">
        <v>0.92784825435236762</v>
      </c>
      <c r="M5695" s="111">
        <v>0.46510463492953991</v>
      </c>
      <c r="N5695" s="112">
        <f t="shared" si="177"/>
        <v>1.7429591542244141</v>
      </c>
    </row>
    <row r="5696" spans="1:14" x14ac:dyDescent="0.25">
      <c r="A5696" s="111" t="s">
        <v>742</v>
      </c>
      <c r="B5696" s="111">
        <f>INDEX(kommuner!C:C,MATCH(_xlfn.NUMBERVALUE(A5696),kommuner!B:B,0))</f>
        <v>4220</v>
      </c>
      <c r="C5696" s="111" t="s">
        <v>127</v>
      </c>
      <c r="D5696" s="111" t="s">
        <v>127</v>
      </c>
      <c r="E5696" s="111" t="s">
        <v>123</v>
      </c>
      <c r="F5696" s="111" t="s">
        <v>185</v>
      </c>
      <c r="G5696" s="111" t="s">
        <v>190</v>
      </c>
      <c r="H5696" s="111" t="s">
        <v>185</v>
      </c>
      <c r="I5696" s="111" t="s">
        <v>190</v>
      </c>
      <c r="J5696" t="str">
        <f t="shared" si="176"/>
        <v>4220SkogOrganisk jordLauvskogLav</v>
      </c>
      <c r="K5696" s="111">
        <v>1.1144075558526714</v>
      </c>
      <c r="L5696" s="111">
        <v>0.92784825435236762</v>
      </c>
      <c r="M5696" s="111">
        <v>0.46510463492953991</v>
      </c>
      <c r="N5696" s="112">
        <f t="shared" si="177"/>
        <v>2.5073604451345788</v>
      </c>
    </row>
    <row r="5697" spans="1:14" x14ac:dyDescent="0.25">
      <c r="A5697" s="111" t="s">
        <v>742</v>
      </c>
      <c r="B5697" s="111">
        <f>INDEX(kommuner!C:C,MATCH(_xlfn.NUMBERVALUE(A5697),kommuner!B:B,0))</f>
        <v>4220</v>
      </c>
      <c r="C5697" s="111" t="s">
        <v>127</v>
      </c>
      <c r="D5697" s="111" t="s">
        <v>127</v>
      </c>
      <c r="E5697" s="111" t="s">
        <v>123</v>
      </c>
      <c r="F5697" s="111" t="s">
        <v>185</v>
      </c>
      <c r="G5697" s="111" t="s">
        <v>173</v>
      </c>
      <c r="H5697" s="111" t="s">
        <v>185</v>
      </c>
      <c r="I5697" s="111" t="s">
        <v>173</v>
      </c>
      <c r="J5697" t="str">
        <f t="shared" si="176"/>
        <v>4220SkogOrganisk jordLauvskogMiddels</v>
      </c>
      <c r="K5697" s="111">
        <v>-0.62664468270982987</v>
      </c>
      <c r="L5697" s="111">
        <v>0.92784825435236762</v>
      </c>
      <c r="M5697" s="111">
        <v>0.46510463492953991</v>
      </c>
      <c r="N5697" s="112">
        <f t="shared" si="177"/>
        <v>0.76630820657207765</v>
      </c>
    </row>
    <row r="5698" spans="1:14" x14ac:dyDescent="0.25">
      <c r="A5698" s="111" t="s">
        <v>742</v>
      </c>
      <c r="B5698" s="111">
        <f>INDEX(kommuner!C:C,MATCH(_xlfn.NUMBERVALUE(A5698),kommuner!B:B,0))</f>
        <v>4220</v>
      </c>
      <c r="C5698" s="111" t="s">
        <v>127</v>
      </c>
      <c r="D5698" s="111" t="s">
        <v>127</v>
      </c>
      <c r="E5698" s="111" t="s">
        <v>123</v>
      </c>
      <c r="F5698" s="111" t="s">
        <v>185</v>
      </c>
      <c r="G5698" s="111" t="s">
        <v>186</v>
      </c>
      <c r="H5698" s="111" t="s">
        <v>185</v>
      </c>
      <c r="I5698" s="111" t="s">
        <v>186</v>
      </c>
      <c r="J5698" t="str">
        <f t="shared" si="176"/>
        <v>4220SkogOrganisk jordLauvskogSærs høy</v>
      </c>
      <c r="K5698" s="111">
        <v>-1.8997279926091779</v>
      </c>
      <c r="L5698" s="111">
        <v>0.92784825435236762</v>
      </c>
      <c r="M5698" s="111">
        <v>0.46510463492953991</v>
      </c>
      <c r="N5698" s="112">
        <f t="shared" si="177"/>
        <v>-0.50677510332727038</v>
      </c>
    </row>
    <row r="5699" spans="1:14" x14ac:dyDescent="0.25">
      <c r="A5699" s="111" t="s">
        <v>742</v>
      </c>
      <c r="B5699" s="111">
        <f>INDEX(kommuner!C:C,MATCH(_xlfn.NUMBERVALUE(A5699),kommuner!B:B,0))</f>
        <v>4220</v>
      </c>
      <c r="C5699" s="111" t="s">
        <v>83</v>
      </c>
      <c r="D5699" s="111" t="s">
        <v>83</v>
      </c>
      <c r="E5699" s="111" t="s">
        <v>126</v>
      </c>
      <c r="F5699" s="111" t="s">
        <v>139</v>
      </c>
      <c r="G5699" s="111" t="s">
        <v>139</v>
      </c>
      <c r="H5699" s="111" t="s">
        <v>139</v>
      </c>
      <c r="I5699" s="111" t="s">
        <v>139</v>
      </c>
      <c r="J5699" t="str">
        <f t="shared" ref="J5699:J5762" si="178">B5699&amp;C5699&amp;E5699&amp;IF(C5699="Skog",F5699&amp;G5699,"")</f>
        <v>4220Utbygd arealMineraljord</v>
      </c>
      <c r="K5699" s="111">
        <v>0.42279414509845159</v>
      </c>
      <c r="L5699" s="111">
        <v>0</v>
      </c>
      <c r="M5699" s="111">
        <v>1.303047089454229E-2</v>
      </c>
      <c r="N5699" s="112">
        <f t="shared" ref="N5699:N5762" si="179">SUM(K5699:M5699)</f>
        <v>0.43582461599299388</v>
      </c>
    </row>
    <row r="5700" spans="1:14" x14ac:dyDescent="0.25">
      <c r="A5700" s="111" t="s">
        <v>742</v>
      </c>
      <c r="B5700" s="111">
        <f>INDEX(kommuner!C:C,MATCH(_xlfn.NUMBERVALUE(A5700),kommuner!B:B,0))</f>
        <v>4220</v>
      </c>
      <c r="C5700" s="111" t="s">
        <v>83</v>
      </c>
      <c r="D5700" s="111" t="s">
        <v>83</v>
      </c>
      <c r="E5700" s="111" t="s">
        <v>123</v>
      </c>
      <c r="F5700" s="111" t="s">
        <v>139</v>
      </c>
      <c r="G5700" s="111" t="s">
        <v>139</v>
      </c>
      <c r="H5700" s="111" t="s">
        <v>139</v>
      </c>
      <c r="I5700" s="111" t="s">
        <v>139</v>
      </c>
      <c r="J5700" t="str">
        <f t="shared" si="178"/>
        <v>4220Utbygd arealOrganisk jord</v>
      </c>
      <c r="K5700" s="111">
        <v>29.011421395201612</v>
      </c>
      <c r="L5700" s="111">
        <v>0</v>
      </c>
      <c r="M5700" s="111">
        <v>1.303047089454229E-2</v>
      </c>
      <c r="N5700" s="112">
        <f t="shared" si="179"/>
        <v>29.024451866096154</v>
      </c>
    </row>
    <row r="5701" spans="1:14" x14ac:dyDescent="0.25">
      <c r="A5701" s="111" t="s">
        <v>742</v>
      </c>
      <c r="B5701" s="111">
        <f>INDEX(kommuner!C:C,MATCH(_xlfn.NUMBERVALUE(A5701),kommuner!B:B,0))</f>
        <v>4220</v>
      </c>
      <c r="C5701" s="111" t="s">
        <v>181</v>
      </c>
      <c r="D5701" s="111" t="s">
        <v>181</v>
      </c>
      <c r="E5701" s="111" t="s">
        <v>123</v>
      </c>
      <c r="F5701" s="111" t="s">
        <v>139</v>
      </c>
      <c r="G5701" s="111" t="s">
        <v>139</v>
      </c>
      <c r="H5701" s="111" t="s">
        <v>139</v>
      </c>
      <c r="I5701" s="111" t="s">
        <v>139</v>
      </c>
      <c r="J5701" t="str">
        <f t="shared" si="178"/>
        <v>4220Vann og myrOrganisk jord</v>
      </c>
      <c r="K5701" s="111">
        <v>-0.31088998224577308</v>
      </c>
      <c r="L5701" s="111">
        <v>0</v>
      </c>
      <c r="M5701" s="111">
        <v>0</v>
      </c>
      <c r="N5701" s="112">
        <f t="shared" si="179"/>
        <v>-0.31088998224577308</v>
      </c>
    </row>
    <row r="5702" spans="1:14" x14ac:dyDescent="0.25">
      <c r="A5702" s="111" t="s">
        <v>743</v>
      </c>
      <c r="B5702" s="111">
        <f>INDEX(kommuner!C:C,MATCH(_xlfn.NUMBERVALUE(A5702),kommuner!B:B,0))</f>
        <v>4221</v>
      </c>
      <c r="C5702" s="111" t="s">
        <v>82</v>
      </c>
      <c r="D5702" s="111" t="s">
        <v>82</v>
      </c>
      <c r="E5702" s="111" t="s">
        <v>126</v>
      </c>
      <c r="F5702" s="111" t="s">
        <v>139</v>
      </c>
      <c r="G5702" s="111" t="s">
        <v>139</v>
      </c>
      <c r="H5702" s="111" t="s">
        <v>139</v>
      </c>
      <c r="I5702" s="111" t="s">
        <v>139</v>
      </c>
      <c r="J5702" t="str">
        <f t="shared" si="178"/>
        <v>4221Annen utmarkMineraljord</v>
      </c>
      <c r="K5702" s="111">
        <v>-0.16852781479621071</v>
      </c>
      <c r="L5702" s="111">
        <v>0</v>
      </c>
      <c r="M5702" s="111">
        <v>0</v>
      </c>
      <c r="N5702" s="112">
        <f t="shared" si="179"/>
        <v>-0.16852781479621071</v>
      </c>
    </row>
    <row r="5703" spans="1:14" x14ac:dyDescent="0.25">
      <c r="A5703" s="111" t="s">
        <v>743</v>
      </c>
      <c r="B5703" s="111">
        <f>INDEX(kommuner!C:C,MATCH(_xlfn.NUMBERVALUE(A5703),kommuner!B:B,0))</f>
        <v>4221</v>
      </c>
      <c r="C5703" s="111" t="s">
        <v>121</v>
      </c>
      <c r="D5703" s="111" t="s">
        <v>121</v>
      </c>
      <c r="E5703" s="111" t="s">
        <v>126</v>
      </c>
      <c r="F5703" s="111" t="s">
        <v>139</v>
      </c>
      <c r="G5703" s="111" t="s">
        <v>139</v>
      </c>
      <c r="H5703" s="111" t="s">
        <v>139</v>
      </c>
      <c r="I5703" s="111" t="s">
        <v>139</v>
      </c>
      <c r="J5703" t="str">
        <f t="shared" si="178"/>
        <v>4221BeiteMineraljord</v>
      </c>
      <c r="K5703" s="111">
        <v>-0.43305842942580308</v>
      </c>
      <c r="L5703" s="111">
        <v>0</v>
      </c>
      <c r="M5703" s="111">
        <v>1.2448711246839999E-7</v>
      </c>
      <c r="N5703" s="112">
        <f t="shared" si="179"/>
        <v>-0.43305830493869063</v>
      </c>
    </row>
    <row r="5704" spans="1:14" x14ac:dyDescent="0.25">
      <c r="A5704" s="111" t="s">
        <v>743</v>
      </c>
      <c r="B5704" s="111">
        <f>INDEX(kommuner!C:C,MATCH(_xlfn.NUMBERVALUE(A5704),kommuner!B:B,0))</f>
        <v>4221</v>
      </c>
      <c r="C5704" s="111" t="s">
        <v>121</v>
      </c>
      <c r="D5704" s="111" t="s">
        <v>121</v>
      </c>
      <c r="E5704" s="111" t="s">
        <v>123</v>
      </c>
      <c r="F5704" s="111" t="s">
        <v>139</v>
      </c>
      <c r="G5704" s="111" t="s">
        <v>139</v>
      </c>
      <c r="H5704" s="111" t="s">
        <v>139</v>
      </c>
      <c r="I5704" s="111" t="s">
        <v>139</v>
      </c>
      <c r="J5704" t="str">
        <f t="shared" si="178"/>
        <v>4221BeiteOrganisk jord</v>
      </c>
      <c r="K5704" s="111">
        <v>12.077525935985037</v>
      </c>
      <c r="L5704" s="111">
        <v>1.6412500000000001</v>
      </c>
      <c r="M5704" s="111">
        <v>0</v>
      </c>
      <c r="N5704" s="112">
        <f t="shared" si="179"/>
        <v>13.718775935985036</v>
      </c>
    </row>
    <row r="5705" spans="1:14" x14ac:dyDescent="0.25">
      <c r="A5705" s="111" t="s">
        <v>743</v>
      </c>
      <c r="B5705" s="111">
        <f>INDEX(kommuner!C:C,MATCH(_xlfn.NUMBERVALUE(A5705),kommuner!B:B,0))</f>
        <v>4221</v>
      </c>
      <c r="C5705" s="111" t="s">
        <v>84</v>
      </c>
      <c r="D5705" s="111" t="s">
        <v>84</v>
      </c>
      <c r="E5705" s="111" t="s">
        <v>126</v>
      </c>
      <c r="F5705" s="111" t="s">
        <v>139</v>
      </c>
      <c r="G5705" s="111" t="s">
        <v>139</v>
      </c>
      <c r="H5705" s="111" t="s">
        <v>139</v>
      </c>
      <c r="I5705" s="111" t="s">
        <v>139</v>
      </c>
      <c r="J5705" t="str">
        <f t="shared" si="178"/>
        <v>4221Dyrket markMineraljord</v>
      </c>
      <c r="K5705" s="111">
        <v>-0.25068318004845869</v>
      </c>
      <c r="L5705" s="111">
        <v>0</v>
      </c>
      <c r="M5705" s="111">
        <v>0</v>
      </c>
      <c r="N5705" s="112">
        <f t="shared" si="179"/>
        <v>-0.25068318004845869</v>
      </c>
    </row>
    <row r="5706" spans="1:14" x14ac:dyDescent="0.25">
      <c r="A5706" s="111" t="s">
        <v>743</v>
      </c>
      <c r="B5706" s="111">
        <f>INDEX(kommuner!C:C,MATCH(_xlfn.NUMBERVALUE(A5706),kommuner!B:B,0))</f>
        <v>4221</v>
      </c>
      <c r="C5706" s="111" t="s">
        <v>84</v>
      </c>
      <c r="D5706" s="111" t="s">
        <v>84</v>
      </c>
      <c r="E5706" s="111" t="s">
        <v>123</v>
      </c>
      <c r="F5706" s="111" t="s">
        <v>139</v>
      </c>
      <c r="G5706" s="111" t="s">
        <v>139</v>
      </c>
      <c r="H5706" s="111" t="s">
        <v>139</v>
      </c>
      <c r="I5706" s="111" t="s">
        <v>139</v>
      </c>
      <c r="J5706" t="str">
        <f t="shared" si="178"/>
        <v>4221Dyrket markOrganisk jord</v>
      </c>
      <c r="K5706" s="111">
        <v>28.726149366675592</v>
      </c>
      <c r="L5706" s="111">
        <v>1.45625</v>
      </c>
      <c r="M5706" s="111">
        <v>0</v>
      </c>
      <c r="N5706" s="112">
        <f t="shared" si="179"/>
        <v>30.182399366675593</v>
      </c>
    </row>
    <row r="5707" spans="1:14" x14ac:dyDescent="0.25">
      <c r="A5707" s="111" t="s">
        <v>743</v>
      </c>
      <c r="B5707" s="111">
        <f>INDEX(kommuner!C:C,MATCH(_xlfn.NUMBERVALUE(A5707),kommuner!B:B,0))</f>
        <v>4221</v>
      </c>
      <c r="C5707" s="111" t="s">
        <v>127</v>
      </c>
      <c r="D5707" s="111" t="s">
        <v>127</v>
      </c>
      <c r="E5707" s="111" t="s">
        <v>126</v>
      </c>
      <c r="F5707" s="111" t="s">
        <v>172</v>
      </c>
      <c r="G5707" s="111" t="s">
        <v>180</v>
      </c>
      <c r="H5707" s="111" t="s">
        <v>172</v>
      </c>
      <c r="I5707" s="111" t="s">
        <v>180</v>
      </c>
      <c r="J5707" t="str">
        <f t="shared" si="178"/>
        <v>4221SkogMineraljordBarskogHøy</v>
      </c>
      <c r="K5707" s="111">
        <v>-4.2610596243420318</v>
      </c>
      <c r="L5707" s="111">
        <v>0.85306406685236758</v>
      </c>
      <c r="M5707" s="111">
        <v>6.4056614999681585E-2</v>
      </c>
      <c r="N5707" s="112">
        <f t="shared" si="179"/>
        <v>-3.3439389424899826</v>
      </c>
    </row>
    <row r="5708" spans="1:14" x14ac:dyDescent="0.25">
      <c r="A5708" s="111" t="s">
        <v>743</v>
      </c>
      <c r="B5708" s="111">
        <f>INDEX(kommuner!C:C,MATCH(_xlfn.NUMBERVALUE(A5708),kommuner!B:B,0))</f>
        <v>4221</v>
      </c>
      <c r="C5708" s="111" t="s">
        <v>127</v>
      </c>
      <c r="D5708" s="111" t="s">
        <v>127</v>
      </c>
      <c r="E5708" s="111" t="s">
        <v>126</v>
      </c>
      <c r="F5708" s="111" t="s">
        <v>172</v>
      </c>
      <c r="G5708" s="111" t="s">
        <v>167</v>
      </c>
      <c r="H5708" s="111" t="s">
        <v>172</v>
      </c>
      <c r="I5708" s="111" t="s">
        <v>167</v>
      </c>
      <c r="J5708" t="str">
        <f t="shared" si="178"/>
        <v>4221SkogMineraljordBarskogImpediment</v>
      </c>
      <c r="K5708" s="111">
        <v>-1.5740166960016819</v>
      </c>
      <c r="L5708" s="111">
        <v>0.85306406685236758</v>
      </c>
      <c r="M5708" s="111">
        <v>6.3979989500968365E-2</v>
      </c>
      <c r="N5708" s="112">
        <f t="shared" si="179"/>
        <v>-0.65697263964834596</v>
      </c>
    </row>
    <row r="5709" spans="1:14" x14ac:dyDescent="0.25">
      <c r="A5709" s="111" t="s">
        <v>743</v>
      </c>
      <c r="B5709" s="111">
        <f>INDEX(kommuner!C:C,MATCH(_xlfn.NUMBERVALUE(A5709),kommuner!B:B,0))</f>
        <v>4221</v>
      </c>
      <c r="C5709" s="111" t="s">
        <v>127</v>
      </c>
      <c r="D5709" s="111" t="s">
        <v>127</v>
      </c>
      <c r="E5709" s="111" t="s">
        <v>126</v>
      </c>
      <c r="F5709" s="111" t="s">
        <v>172</v>
      </c>
      <c r="G5709" s="111" t="s">
        <v>190</v>
      </c>
      <c r="H5709" s="111" t="s">
        <v>172</v>
      </c>
      <c r="I5709" s="111" t="s">
        <v>190</v>
      </c>
      <c r="J5709" t="str">
        <f t="shared" si="178"/>
        <v>4221SkogMineraljordBarskogLav</v>
      </c>
      <c r="K5709" s="111">
        <v>-2.1094741240186856</v>
      </c>
      <c r="L5709" s="111">
        <v>0.85306406685236758</v>
      </c>
      <c r="M5709" s="111">
        <v>6.3979989500968365E-2</v>
      </c>
      <c r="N5709" s="112">
        <f t="shared" si="179"/>
        <v>-1.1924300676653499</v>
      </c>
    </row>
    <row r="5710" spans="1:14" x14ac:dyDescent="0.25">
      <c r="A5710" s="111" t="s">
        <v>743</v>
      </c>
      <c r="B5710" s="111">
        <f>INDEX(kommuner!C:C,MATCH(_xlfn.NUMBERVALUE(A5710),kommuner!B:B,0))</f>
        <v>4221</v>
      </c>
      <c r="C5710" s="111" t="s">
        <v>127</v>
      </c>
      <c r="D5710" s="111" t="s">
        <v>127</v>
      </c>
      <c r="E5710" s="111" t="s">
        <v>126</v>
      </c>
      <c r="F5710" s="111" t="s">
        <v>172</v>
      </c>
      <c r="G5710" s="111" t="s">
        <v>173</v>
      </c>
      <c r="H5710" s="111" t="s">
        <v>172</v>
      </c>
      <c r="I5710" s="111" t="s">
        <v>173</v>
      </c>
      <c r="J5710" t="str">
        <f t="shared" si="178"/>
        <v>4221SkogMineraljordBarskogMiddels</v>
      </c>
      <c r="K5710" s="111">
        <v>-2.8820985952554645</v>
      </c>
      <c r="L5710" s="111">
        <v>0.85306406685236758</v>
      </c>
      <c r="M5710" s="111">
        <v>6.4056614999681585E-2</v>
      </c>
      <c r="N5710" s="112">
        <f t="shared" si="179"/>
        <v>-1.9649779134034155</v>
      </c>
    </row>
    <row r="5711" spans="1:14" x14ac:dyDescent="0.25">
      <c r="A5711" s="111" t="s">
        <v>743</v>
      </c>
      <c r="B5711" s="111">
        <f>INDEX(kommuner!C:C,MATCH(_xlfn.NUMBERVALUE(A5711),kommuner!B:B,0))</f>
        <v>4221</v>
      </c>
      <c r="C5711" s="111" t="s">
        <v>127</v>
      </c>
      <c r="D5711" s="111" t="s">
        <v>127</v>
      </c>
      <c r="E5711" s="111" t="s">
        <v>126</v>
      </c>
      <c r="F5711" s="111" t="s">
        <v>172</v>
      </c>
      <c r="G5711" s="111" t="s">
        <v>186</v>
      </c>
      <c r="H5711" s="111" t="s">
        <v>172</v>
      </c>
      <c r="I5711" s="111" t="s">
        <v>186</v>
      </c>
      <c r="J5711" t="str">
        <f t="shared" si="178"/>
        <v>4221SkogMineraljordBarskogSærs høy</v>
      </c>
      <c r="K5711" s="111">
        <v>0.12072674540874306</v>
      </c>
      <c r="L5711" s="111">
        <v>0.85306406685236758</v>
      </c>
      <c r="M5711" s="111">
        <v>6.4056614999681585E-2</v>
      </c>
      <c r="N5711" s="112">
        <f t="shared" si="179"/>
        <v>1.0378474272607923</v>
      </c>
    </row>
    <row r="5712" spans="1:14" x14ac:dyDescent="0.25">
      <c r="A5712" s="111" t="s">
        <v>743</v>
      </c>
      <c r="B5712" s="111">
        <f>INDEX(kommuner!C:C,MATCH(_xlfn.NUMBERVALUE(A5712),kommuner!B:B,0))</f>
        <v>4221</v>
      </c>
      <c r="C5712" s="111" t="s">
        <v>127</v>
      </c>
      <c r="D5712" s="111" t="s">
        <v>127</v>
      </c>
      <c r="E5712" s="111" t="s">
        <v>126</v>
      </c>
      <c r="F5712" s="111" t="s">
        <v>179</v>
      </c>
      <c r="G5712" s="111" t="s">
        <v>180</v>
      </c>
      <c r="H5712" s="111" t="s">
        <v>179</v>
      </c>
      <c r="I5712" s="111" t="s">
        <v>180</v>
      </c>
      <c r="J5712" t="str">
        <f t="shared" si="178"/>
        <v>4221SkogMineraljordBlandingsskogHøy</v>
      </c>
      <c r="K5712" s="111">
        <v>-8.5703651807373102</v>
      </c>
      <c r="L5712" s="111">
        <v>0.85306406685236758</v>
      </c>
      <c r="M5712" s="111">
        <v>6.3979989500968365E-2</v>
      </c>
      <c r="N5712" s="112">
        <f t="shared" si="179"/>
        <v>-7.6533211243839743</v>
      </c>
    </row>
    <row r="5713" spans="1:14" x14ac:dyDescent="0.25">
      <c r="A5713" s="111" t="s">
        <v>743</v>
      </c>
      <c r="B5713" s="111">
        <f>INDEX(kommuner!C:C,MATCH(_xlfn.NUMBERVALUE(A5713),kommuner!B:B,0))</f>
        <v>4221</v>
      </c>
      <c r="C5713" s="111" t="s">
        <v>127</v>
      </c>
      <c r="D5713" s="111" t="s">
        <v>127</v>
      </c>
      <c r="E5713" s="111" t="s">
        <v>126</v>
      </c>
      <c r="F5713" s="111" t="s">
        <v>179</v>
      </c>
      <c r="G5713" s="111" t="s">
        <v>167</v>
      </c>
      <c r="H5713" s="111" t="s">
        <v>179</v>
      </c>
      <c r="I5713" s="111" t="s">
        <v>167</v>
      </c>
      <c r="J5713" t="str">
        <f t="shared" si="178"/>
        <v>4221SkogMineraljordBlandingsskogImpediment</v>
      </c>
      <c r="K5713" s="111">
        <v>-2.0950685747655116</v>
      </c>
      <c r="L5713" s="111">
        <v>0.85306406685236758</v>
      </c>
      <c r="M5713" s="111">
        <v>6.3979989500968365E-2</v>
      </c>
      <c r="N5713" s="112">
        <f t="shared" si="179"/>
        <v>-1.1780245184121758</v>
      </c>
    </row>
    <row r="5714" spans="1:14" x14ac:dyDescent="0.25">
      <c r="A5714" s="111" t="s">
        <v>743</v>
      </c>
      <c r="B5714" s="111">
        <f>INDEX(kommuner!C:C,MATCH(_xlfn.NUMBERVALUE(A5714),kommuner!B:B,0))</f>
        <v>4221</v>
      </c>
      <c r="C5714" s="111" t="s">
        <v>127</v>
      </c>
      <c r="D5714" s="111" t="s">
        <v>127</v>
      </c>
      <c r="E5714" s="111" t="s">
        <v>126</v>
      </c>
      <c r="F5714" s="111" t="s">
        <v>179</v>
      </c>
      <c r="G5714" s="111" t="s">
        <v>190</v>
      </c>
      <c r="H5714" s="111" t="s">
        <v>179</v>
      </c>
      <c r="I5714" s="111" t="s">
        <v>190</v>
      </c>
      <c r="J5714" t="str">
        <f t="shared" si="178"/>
        <v>4221SkogMineraljordBlandingsskogLav</v>
      </c>
      <c r="K5714" s="111">
        <v>-3.814060654162915</v>
      </c>
      <c r="L5714" s="111">
        <v>0.85306406685236758</v>
      </c>
      <c r="M5714" s="111">
        <v>6.3979989500968365E-2</v>
      </c>
      <c r="N5714" s="112">
        <f t="shared" si="179"/>
        <v>-2.897016597809579</v>
      </c>
    </row>
    <row r="5715" spans="1:14" x14ac:dyDescent="0.25">
      <c r="A5715" s="111" t="s">
        <v>743</v>
      </c>
      <c r="B5715" s="111">
        <f>INDEX(kommuner!C:C,MATCH(_xlfn.NUMBERVALUE(A5715),kommuner!B:B,0))</f>
        <v>4221</v>
      </c>
      <c r="C5715" s="111" t="s">
        <v>127</v>
      </c>
      <c r="D5715" s="111" t="s">
        <v>127</v>
      </c>
      <c r="E5715" s="111" t="s">
        <v>126</v>
      </c>
      <c r="F5715" s="111" t="s">
        <v>179</v>
      </c>
      <c r="G5715" s="111" t="s">
        <v>173</v>
      </c>
      <c r="H5715" s="111" t="s">
        <v>179</v>
      </c>
      <c r="I5715" s="111" t="s">
        <v>173</v>
      </c>
      <c r="J5715" t="str">
        <f t="shared" si="178"/>
        <v>4221SkogMineraljordBlandingsskogMiddels</v>
      </c>
      <c r="K5715" s="111">
        <v>-4.5623521854183373</v>
      </c>
      <c r="L5715" s="111">
        <v>0.85306406685236758</v>
      </c>
      <c r="M5715" s="111">
        <v>6.3979989500968365E-2</v>
      </c>
      <c r="N5715" s="112">
        <f t="shared" si="179"/>
        <v>-3.6453081290650013</v>
      </c>
    </row>
    <row r="5716" spans="1:14" x14ac:dyDescent="0.25">
      <c r="A5716" s="111" t="s">
        <v>743</v>
      </c>
      <c r="B5716" s="111">
        <f>INDEX(kommuner!C:C,MATCH(_xlfn.NUMBERVALUE(A5716),kommuner!B:B,0))</f>
        <v>4221</v>
      </c>
      <c r="C5716" s="111" t="s">
        <v>127</v>
      </c>
      <c r="D5716" s="111" t="s">
        <v>127</v>
      </c>
      <c r="E5716" s="111" t="s">
        <v>126</v>
      </c>
      <c r="F5716" s="111" t="s">
        <v>179</v>
      </c>
      <c r="G5716" s="111" t="s">
        <v>186</v>
      </c>
      <c r="H5716" s="111" t="s">
        <v>179</v>
      </c>
      <c r="I5716" s="111" t="s">
        <v>186</v>
      </c>
      <c r="J5716" t="str">
        <f t="shared" si="178"/>
        <v>4221SkogMineraljordBlandingsskogSærs høy</v>
      </c>
      <c r="K5716" s="111">
        <v>-2.9395925245326562</v>
      </c>
      <c r="L5716" s="111">
        <v>0.85306406685236758</v>
      </c>
      <c r="M5716" s="111">
        <v>6.3979989500968365E-2</v>
      </c>
      <c r="N5716" s="112">
        <f t="shared" si="179"/>
        <v>-2.0225484681793202</v>
      </c>
    </row>
    <row r="5717" spans="1:14" x14ac:dyDescent="0.25">
      <c r="A5717" s="111" t="s">
        <v>743</v>
      </c>
      <c r="B5717" s="111">
        <f>INDEX(kommuner!C:C,MATCH(_xlfn.NUMBERVALUE(A5717),kommuner!B:B,0))</f>
        <v>4221</v>
      </c>
      <c r="C5717" s="111" t="s">
        <v>127</v>
      </c>
      <c r="D5717" s="111" t="s">
        <v>127</v>
      </c>
      <c r="E5717" s="111" t="s">
        <v>126</v>
      </c>
      <c r="F5717" s="111" t="s">
        <v>185</v>
      </c>
      <c r="G5717" s="111" t="s">
        <v>180</v>
      </c>
      <c r="H5717" s="111" t="s">
        <v>185</v>
      </c>
      <c r="I5717" s="111" t="s">
        <v>180</v>
      </c>
      <c r="J5717" t="str">
        <f t="shared" si="178"/>
        <v>4221SkogMineraljordLauvskogHøy</v>
      </c>
      <c r="K5717" s="111">
        <v>-3.6072016095960531</v>
      </c>
      <c r="L5717" s="111">
        <v>0.85306406685236758</v>
      </c>
      <c r="M5717" s="111">
        <v>6.3979989500968365E-2</v>
      </c>
      <c r="N5717" s="112">
        <f t="shared" si="179"/>
        <v>-2.6901575532427171</v>
      </c>
    </row>
    <row r="5718" spans="1:14" x14ac:dyDescent="0.25">
      <c r="A5718" s="111" t="s">
        <v>743</v>
      </c>
      <c r="B5718" s="111">
        <f>INDEX(kommuner!C:C,MATCH(_xlfn.NUMBERVALUE(A5718),kommuner!B:B,0))</f>
        <v>4221</v>
      </c>
      <c r="C5718" s="111" t="s">
        <v>127</v>
      </c>
      <c r="D5718" s="111" t="s">
        <v>127</v>
      </c>
      <c r="E5718" s="111" t="s">
        <v>126</v>
      </c>
      <c r="F5718" s="111" t="s">
        <v>185</v>
      </c>
      <c r="G5718" s="111" t="s">
        <v>167</v>
      </c>
      <c r="H5718" s="111" t="s">
        <v>185</v>
      </c>
      <c r="I5718" s="111" t="s">
        <v>167</v>
      </c>
      <c r="J5718" t="str">
        <f t="shared" si="178"/>
        <v>4221SkogMineraljordLauvskogImpediment</v>
      </c>
      <c r="K5718" s="111">
        <v>-1.1043030228661443</v>
      </c>
      <c r="L5718" s="111">
        <v>0.85306406685236758</v>
      </c>
      <c r="M5718" s="111">
        <v>6.3979989500968365E-2</v>
      </c>
      <c r="N5718" s="112">
        <f t="shared" si="179"/>
        <v>-0.18725896651280841</v>
      </c>
    </row>
    <row r="5719" spans="1:14" x14ac:dyDescent="0.25">
      <c r="A5719" s="111" t="s">
        <v>743</v>
      </c>
      <c r="B5719" s="111">
        <f>INDEX(kommuner!C:C,MATCH(_xlfn.NUMBERVALUE(A5719),kommuner!B:B,0))</f>
        <v>4221</v>
      </c>
      <c r="C5719" s="111" t="s">
        <v>127</v>
      </c>
      <c r="D5719" s="111" t="s">
        <v>127</v>
      </c>
      <c r="E5719" s="111" t="s">
        <v>126</v>
      </c>
      <c r="F5719" s="111" t="s">
        <v>185</v>
      </c>
      <c r="G5719" s="111" t="s">
        <v>190</v>
      </c>
      <c r="H5719" s="111" t="s">
        <v>185</v>
      </c>
      <c r="I5719" s="111" t="s">
        <v>190</v>
      </c>
      <c r="J5719" t="str">
        <f t="shared" si="178"/>
        <v>4221SkogMineraljordLauvskogLav</v>
      </c>
      <c r="K5719" s="111">
        <v>-8.9748170935426599E-2</v>
      </c>
      <c r="L5719" s="111">
        <v>0.85306406685236758</v>
      </c>
      <c r="M5719" s="111">
        <v>6.3979989500968365E-2</v>
      </c>
      <c r="N5719" s="112">
        <f t="shared" si="179"/>
        <v>0.82729588541790933</v>
      </c>
    </row>
    <row r="5720" spans="1:14" x14ac:dyDescent="0.25">
      <c r="A5720" s="111" t="s">
        <v>743</v>
      </c>
      <c r="B5720" s="111">
        <f>INDEX(kommuner!C:C,MATCH(_xlfn.NUMBERVALUE(A5720),kommuner!B:B,0))</f>
        <v>4221</v>
      </c>
      <c r="C5720" s="111" t="s">
        <v>127</v>
      </c>
      <c r="D5720" s="111" t="s">
        <v>127</v>
      </c>
      <c r="E5720" s="111" t="s">
        <v>126</v>
      </c>
      <c r="F5720" s="111" t="s">
        <v>185</v>
      </c>
      <c r="G5720" s="111" t="s">
        <v>173</v>
      </c>
      <c r="H5720" s="111" t="s">
        <v>185</v>
      </c>
      <c r="I5720" s="111" t="s">
        <v>173</v>
      </c>
      <c r="J5720" t="str">
        <f t="shared" si="178"/>
        <v>4221SkogMineraljordLauvskogMiddels</v>
      </c>
      <c r="K5720" s="111">
        <v>-2.4151390344437029</v>
      </c>
      <c r="L5720" s="111">
        <v>0.85306406685236758</v>
      </c>
      <c r="M5720" s="111">
        <v>6.3979989500968365E-2</v>
      </c>
      <c r="N5720" s="112">
        <f t="shared" si="179"/>
        <v>-1.4980949780903672</v>
      </c>
    </row>
    <row r="5721" spans="1:14" x14ac:dyDescent="0.25">
      <c r="A5721" s="111" t="s">
        <v>743</v>
      </c>
      <c r="B5721" s="111">
        <f>INDEX(kommuner!C:C,MATCH(_xlfn.NUMBERVALUE(A5721),kommuner!B:B,0))</f>
        <v>4221</v>
      </c>
      <c r="C5721" s="111" t="s">
        <v>127</v>
      </c>
      <c r="D5721" s="111" t="s">
        <v>127</v>
      </c>
      <c r="E5721" s="111" t="s">
        <v>126</v>
      </c>
      <c r="F5721" s="111" t="s">
        <v>185</v>
      </c>
      <c r="G5721" s="111" t="s">
        <v>186</v>
      </c>
      <c r="H5721" s="111" t="s">
        <v>185</v>
      </c>
      <c r="I5721" s="111" t="s">
        <v>186</v>
      </c>
      <c r="J5721" t="str">
        <f t="shared" si="178"/>
        <v>4221SkogMineraljordLauvskogSærs høy</v>
      </c>
      <c r="K5721" s="111">
        <v>-3.6560473259425113</v>
      </c>
      <c r="L5721" s="111">
        <v>0.85306406685236758</v>
      </c>
      <c r="M5721" s="111">
        <v>6.3979989500968365E-2</v>
      </c>
      <c r="N5721" s="112">
        <f t="shared" si="179"/>
        <v>-2.7390032695891753</v>
      </c>
    </row>
    <row r="5722" spans="1:14" x14ac:dyDescent="0.25">
      <c r="A5722" s="111" t="s">
        <v>743</v>
      </c>
      <c r="B5722" s="111">
        <f>INDEX(kommuner!C:C,MATCH(_xlfn.NUMBERVALUE(A5722),kommuner!B:B,0))</f>
        <v>4221</v>
      </c>
      <c r="C5722" s="111" t="s">
        <v>127</v>
      </c>
      <c r="D5722" s="111" t="s">
        <v>127</v>
      </c>
      <c r="E5722" s="111" t="s">
        <v>123</v>
      </c>
      <c r="F5722" s="111" t="s">
        <v>172</v>
      </c>
      <c r="G5722" s="111" t="s">
        <v>180</v>
      </c>
      <c r="H5722" s="111" t="s">
        <v>172</v>
      </c>
      <c r="I5722" s="111" t="s">
        <v>180</v>
      </c>
      <c r="J5722" t="str">
        <f t="shared" si="178"/>
        <v>4221SkogOrganisk jordBarskogHøy</v>
      </c>
      <c r="K5722" s="111">
        <v>-2.5184559031994138</v>
      </c>
      <c r="L5722" s="111">
        <v>0.92784825435236762</v>
      </c>
      <c r="M5722" s="111">
        <v>0.46518126042825314</v>
      </c>
      <c r="N5722" s="112">
        <f t="shared" si="179"/>
        <v>-1.1254263884187932</v>
      </c>
    </row>
    <row r="5723" spans="1:14" x14ac:dyDescent="0.25">
      <c r="A5723" s="111" t="s">
        <v>743</v>
      </c>
      <c r="B5723" s="111">
        <f>INDEX(kommuner!C:C,MATCH(_xlfn.NUMBERVALUE(A5723),kommuner!B:B,0))</f>
        <v>4221</v>
      </c>
      <c r="C5723" s="111" t="s">
        <v>127</v>
      </c>
      <c r="D5723" s="111" t="s">
        <v>127</v>
      </c>
      <c r="E5723" s="111" t="s">
        <v>123</v>
      </c>
      <c r="F5723" s="111" t="s">
        <v>172</v>
      </c>
      <c r="G5723" s="111" t="s">
        <v>167</v>
      </c>
      <c r="H5723" s="111" t="s">
        <v>172</v>
      </c>
      <c r="I5723" s="111" t="s">
        <v>167</v>
      </c>
      <c r="J5723" t="str">
        <f t="shared" si="178"/>
        <v>4221SkogOrganisk jordBarskogImpediment</v>
      </c>
      <c r="K5723" s="111">
        <v>-0.13011741963904588</v>
      </c>
      <c r="L5723" s="111">
        <v>0.92784825435236762</v>
      </c>
      <c r="M5723" s="111">
        <v>0.46510463492953991</v>
      </c>
      <c r="N5723" s="112">
        <f t="shared" si="179"/>
        <v>1.2628354696428616</v>
      </c>
    </row>
    <row r="5724" spans="1:14" x14ac:dyDescent="0.25">
      <c r="A5724" s="111" t="s">
        <v>743</v>
      </c>
      <c r="B5724" s="111">
        <f>INDEX(kommuner!C:C,MATCH(_xlfn.NUMBERVALUE(A5724),kommuner!B:B,0))</f>
        <v>4221</v>
      </c>
      <c r="C5724" s="111" t="s">
        <v>127</v>
      </c>
      <c r="D5724" s="111" t="s">
        <v>127</v>
      </c>
      <c r="E5724" s="111" t="s">
        <v>123</v>
      </c>
      <c r="F5724" s="111" t="s">
        <v>172</v>
      </c>
      <c r="G5724" s="111" t="s">
        <v>190</v>
      </c>
      <c r="H5724" s="111" t="s">
        <v>172</v>
      </c>
      <c r="I5724" s="111" t="s">
        <v>190</v>
      </c>
      <c r="J5724" t="str">
        <f t="shared" si="178"/>
        <v>4221SkogOrganisk jordBarskogLav</v>
      </c>
      <c r="K5724" s="111">
        <v>-0.50666953101693391</v>
      </c>
      <c r="L5724" s="111">
        <v>0.92784825435236762</v>
      </c>
      <c r="M5724" s="111">
        <v>0.46510463492953991</v>
      </c>
      <c r="N5724" s="112">
        <f t="shared" si="179"/>
        <v>0.88628335826497362</v>
      </c>
    </row>
    <row r="5725" spans="1:14" x14ac:dyDescent="0.25">
      <c r="A5725" s="111" t="s">
        <v>743</v>
      </c>
      <c r="B5725" s="111">
        <f>INDEX(kommuner!C:C,MATCH(_xlfn.NUMBERVALUE(A5725),kommuner!B:B,0))</f>
        <v>4221</v>
      </c>
      <c r="C5725" s="111" t="s">
        <v>127</v>
      </c>
      <c r="D5725" s="111" t="s">
        <v>127</v>
      </c>
      <c r="E5725" s="111" t="s">
        <v>123</v>
      </c>
      <c r="F5725" s="111" t="s">
        <v>172</v>
      </c>
      <c r="G5725" s="111" t="s">
        <v>173</v>
      </c>
      <c r="H5725" s="111" t="s">
        <v>172</v>
      </c>
      <c r="I5725" s="111" t="s">
        <v>173</v>
      </c>
      <c r="J5725" t="str">
        <f t="shared" si="178"/>
        <v>4221SkogOrganisk jordBarskogMiddels</v>
      </c>
      <c r="K5725" s="111">
        <v>-1.5571490961494638</v>
      </c>
      <c r="L5725" s="111">
        <v>0.92784825435236762</v>
      </c>
      <c r="M5725" s="111">
        <v>0.46518126042825314</v>
      </c>
      <c r="N5725" s="112">
        <f t="shared" si="179"/>
        <v>-0.16411958136884308</v>
      </c>
    </row>
    <row r="5726" spans="1:14" x14ac:dyDescent="0.25">
      <c r="A5726" s="111" t="s">
        <v>743</v>
      </c>
      <c r="B5726" s="111">
        <f>INDEX(kommuner!C:C,MATCH(_xlfn.NUMBERVALUE(A5726),kommuner!B:B,0))</f>
        <v>4221</v>
      </c>
      <c r="C5726" s="111" t="s">
        <v>127</v>
      </c>
      <c r="D5726" s="111" t="s">
        <v>127</v>
      </c>
      <c r="E5726" s="111" t="s">
        <v>123</v>
      </c>
      <c r="F5726" s="111" t="s">
        <v>172</v>
      </c>
      <c r="G5726" s="111" t="s">
        <v>186</v>
      </c>
      <c r="H5726" s="111" t="s">
        <v>172</v>
      </c>
      <c r="I5726" s="111" t="s">
        <v>186</v>
      </c>
      <c r="J5726" t="str">
        <f t="shared" si="178"/>
        <v>4221SkogOrganisk jordBarskogSærs høy</v>
      </c>
      <c r="K5726" s="111">
        <v>2.5548655235722699</v>
      </c>
      <c r="L5726" s="111">
        <v>0.92784825435236762</v>
      </c>
      <c r="M5726" s="111">
        <v>0.46518126042825314</v>
      </c>
      <c r="N5726" s="112">
        <f t="shared" si="179"/>
        <v>3.9478950383528906</v>
      </c>
    </row>
    <row r="5727" spans="1:14" x14ac:dyDescent="0.25">
      <c r="A5727" s="111" t="s">
        <v>743</v>
      </c>
      <c r="B5727" s="111">
        <f>INDEX(kommuner!C:C,MATCH(_xlfn.NUMBERVALUE(A5727),kommuner!B:B,0))</f>
        <v>4221</v>
      </c>
      <c r="C5727" s="111" t="s">
        <v>127</v>
      </c>
      <c r="D5727" s="111" t="s">
        <v>127</v>
      </c>
      <c r="E5727" s="111" t="s">
        <v>123</v>
      </c>
      <c r="F5727" s="111" t="s">
        <v>179</v>
      </c>
      <c r="G5727" s="111" t="s">
        <v>180</v>
      </c>
      <c r="H5727" s="111" t="s">
        <v>179</v>
      </c>
      <c r="I5727" s="111" t="s">
        <v>180</v>
      </c>
      <c r="J5727" t="str">
        <f t="shared" si="178"/>
        <v>4221SkogOrganisk jordBlandingsskogHøy</v>
      </c>
      <c r="K5727" s="111">
        <v>-5.5554344456832343</v>
      </c>
      <c r="L5727" s="111">
        <v>0.92784825435236762</v>
      </c>
      <c r="M5727" s="111">
        <v>0.46510463492953991</v>
      </c>
      <c r="N5727" s="112">
        <f t="shared" si="179"/>
        <v>-4.1624815564013264</v>
      </c>
    </row>
    <row r="5728" spans="1:14" x14ac:dyDescent="0.25">
      <c r="A5728" s="111" t="s">
        <v>743</v>
      </c>
      <c r="B5728" s="111">
        <f>INDEX(kommuner!C:C,MATCH(_xlfn.NUMBERVALUE(A5728),kommuner!B:B,0))</f>
        <v>4221</v>
      </c>
      <c r="C5728" s="111" t="s">
        <v>127</v>
      </c>
      <c r="D5728" s="111" t="s">
        <v>127</v>
      </c>
      <c r="E5728" s="111" t="s">
        <v>123</v>
      </c>
      <c r="F5728" s="111" t="s">
        <v>179</v>
      </c>
      <c r="G5728" s="111" t="s">
        <v>167</v>
      </c>
      <c r="H5728" s="111" t="s">
        <v>179</v>
      </c>
      <c r="I5728" s="111" t="s">
        <v>167</v>
      </c>
      <c r="J5728" t="str">
        <f t="shared" si="178"/>
        <v>4221SkogOrganisk jordBlandingsskogImpediment</v>
      </c>
      <c r="K5728" s="111">
        <v>-0.28586344175800005</v>
      </c>
      <c r="L5728" s="111">
        <v>0.92784825435236762</v>
      </c>
      <c r="M5728" s="111">
        <v>0.46510463492953991</v>
      </c>
      <c r="N5728" s="112">
        <f t="shared" si="179"/>
        <v>1.1070894475239075</v>
      </c>
    </row>
    <row r="5729" spans="1:14" x14ac:dyDescent="0.25">
      <c r="A5729" s="111" t="s">
        <v>743</v>
      </c>
      <c r="B5729" s="111">
        <f>INDEX(kommuner!C:C,MATCH(_xlfn.NUMBERVALUE(A5729),kommuner!B:B,0))</f>
        <v>4221</v>
      </c>
      <c r="C5729" s="111" t="s">
        <v>127</v>
      </c>
      <c r="D5729" s="111" t="s">
        <v>127</v>
      </c>
      <c r="E5729" s="111" t="s">
        <v>123</v>
      </c>
      <c r="F5729" s="111" t="s">
        <v>179</v>
      </c>
      <c r="G5729" s="111" t="s">
        <v>190</v>
      </c>
      <c r="H5729" s="111" t="s">
        <v>179</v>
      </c>
      <c r="I5729" s="111" t="s">
        <v>190</v>
      </c>
      <c r="J5729" t="str">
        <f t="shared" si="178"/>
        <v>4221SkogOrganisk jordBlandingsskogLav</v>
      </c>
      <c r="K5729" s="111">
        <v>-1.2347339377887629</v>
      </c>
      <c r="L5729" s="111">
        <v>0.92784825435236762</v>
      </c>
      <c r="M5729" s="111">
        <v>0.46510463492953991</v>
      </c>
      <c r="N5729" s="112">
        <f t="shared" si="179"/>
        <v>0.15821895149314458</v>
      </c>
    </row>
    <row r="5730" spans="1:14" x14ac:dyDescent="0.25">
      <c r="A5730" s="111" t="s">
        <v>743</v>
      </c>
      <c r="B5730" s="111">
        <f>INDEX(kommuner!C:C,MATCH(_xlfn.NUMBERVALUE(A5730),kommuner!B:B,0))</f>
        <v>4221</v>
      </c>
      <c r="C5730" s="111" t="s">
        <v>127</v>
      </c>
      <c r="D5730" s="111" t="s">
        <v>127</v>
      </c>
      <c r="E5730" s="111" t="s">
        <v>123</v>
      </c>
      <c r="F5730" s="111" t="s">
        <v>179</v>
      </c>
      <c r="G5730" s="111" t="s">
        <v>173</v>
      </c>
      <c r="H5730" s="111" t="s">
        <v>179</v>
      </c>
      <c r="I5730" s="111" t="s">
        <v>173</v>
      </c>
      <c r="J5730" t="str">
        <f t="shared" si="178"/>
        <v>4221SkogOrganisk jordBlandingsskogMiddels</v>
      </c>
      <c r="K5730" s="111">
        <v>-2.4239591752717748</v>
      </c>
      <c r="L5730" s="111">
        <v>0.92784825435236762</v>
      </c>
      <c r="M5730" s="111">
        <v>0.46510463492953991</v>
      </c>
      <c r="N5730" s="112">
        <f t="shared" si="179"/>
        <v>-1.0310062859898674</v>
      </c>
    </row>
    <row r="5731" spans="1:14" x14ac:dyDescent="0.25">
      <c r="A5731" s="111" t="s">
        <v>743</v>
      </c>
      <c r="B5731" s="111">
        <f>INDEX(kommuner!C:C,MATCH(_xlfn.NUMBERVALUE(A5731),kommuner!B:B,0))</f>
        <v>4221</v>
      </c>
      <c r="C5731" s="111" t="s">
        <v>127</v>
      </c>
      <c r="D5731" s="111" t="s">
        <v>127</v>
      </c>
      <c r="E5731" s="111" t="s">
        <v>123</v>
      </c>
      <c r="F5731" s="111" t="s">
        <v>179</v>
      </c>
      <c r="G5731" s="111" t="s">
        <v>186</v>
      </c>
      <c r="H5731" s="111" t="s">
        <v>179</v>
      </c>
      <c r="I5731" s="111" t="s">
        <v>186</v>
      </c>
      <c r="J5731" t="str">
        <f t="shared" si="178"/>
        <v>4221SkogOrganisk jordBlandingsskogSærs høy</v>
      </c>
      <c r="K5731" s="111">
        <v>-1.5726115302258048</v>
      </c>
      <c r="L5731" s="111">
        <v>0.92784825435236762</v>
      </c>
      <c r="M5731" s="111">
        <v>0.46510463492953991</v>
      </c>
      <c r="N5731" s="112">
        <f t="shared" si="179"/>
        <v>-0.17965864094389727</v>
      </c>
    </row>
    <row r="5732" spans="1:14" x14ac:dyDescent="0.25">
      <c r="A5732" s="111" t="s">
        <v>743</v>
      </c>
      <c r="B5732" s="111">
        <f>INDEX(kommuner!C:C,MATCH(_xlfn.NUMBERVALUE(A5732),kommuner!B:B,0))</f>
        <v>4221</v>
      </c>
      <c r="C5732" s="111" t="s">
        <v>127</v>
      </c>
      <c r="D5732" s="111" t="s">
        <v>127</v>
      </c>
      <c r="E5732" s="111" t="s">
        <v>123</v>
      </c>
      <c r="F5732" s="111" t="s">
        <v>185</v>
      </c>
      <c r="G5732" s="111" t="s">
        <v>180</v>
      </c>
      <c r="H5732" s="111" t="s">
        <v>185</v>
      </c>
      <c r="I5732" s="111" t="s">
        <v>180</v>
      </c>
      <c r="J5732" t="str">
        <f t="shared" si="178"/>
        <v>4221SkogOrganisk jordLauvskogHøy</v>
      </c>
      <c r="K5732" s="111">
        <v>-1.9913688882377358</v>
      </c>
      <c r="L5732" s="111">
        <v>0.92784825435236762</v>
      </c>
      <c r="M5732" s="111">
        <v>0.46510463492953991</v>
      </c>
      <c r="N5732" s="112">
        <f t="shared" si="179"/>
        <v>-0.59841599895582831</v>
      </c>
    </row>
    <row r="5733" spans="1:14" x14ac:dyDescent="0.25">
      <c r="A5733" s="111" t="s">
        <v>743</v>
      </c>
      <c r="B5733" s="111">
        <f>INDEX(kommuner!C:C,MATCH(_xlfn.NUMBERVALUE(A5733),kommuner!B:B,0))</f>
        <v>4221</v>
      </c>
      <c r="C5733" s="111" t="s">
        <v>127</v>
      </c>
      <c r="D5733" s="111" t="s">
        <v>127</v>
      </c>
      <c r="E5733" s="111" t="s">
        <v>123</v>
      </c>
      <c r="F5733" s="111" t="s">
        <v>185</v>
      </c>
      <c r="G5733" s="111" t="s">
        <v>167</v>
      </c>
      <c r="H5733" s="111" t="s">
        <v>185</v>
      </c>
      <c r="I5733" s="111" t="s">
        <v>167</v>
      </c>
      <c r="J5733" t="str">
        <f t="shared" si="178"/>
        <v>4221SkogOrganisk jordLauvskogImpediment</v>
      </c>
      <c r="K5733" s="111">
        <v>0.35000626494250675</v>
      </c>
      <c r="L5733" s="111">
        <v>0.92784825435236762</v>
      </c>
      <c r="M5733" s="111">
        <v>0.46510463492953991</v>
      </c>
      <c r="N5733" s="112">
        <f t="shared" si="179"/>
        <v>1.7429591542244141</v>
      </c>
    </row>
    <row r="5734" spans="1:14" x14ac:dyDescent="0.25">
      <c r="A5734" s="111" t="s">
        <v>743</v>
      </c>
      <c r="B5734" s="111">
        <f>INDEX(kommuner!C:C,MATCH(_xlfn.NUMBERVALUE(A5734),kommuner!B:B,0))</f>
        <v>4221</v>
      </c>
      <c r="C5734" s="111" t="s">
        <v>127</v>
      </c>
      <c r="D5734" s="111" t="s">
        <v>127</v>
      </c>
      <c r="E5734" s="111" t="s">
        <v>123</v>
      </c>
      <c r="F5734" s="111" t="s">
        <v>185</v>
      </c>
      <c r="G5734" s="111" t="s">
        <v>190</v>
      </c>
      <c r="H5734" s="111" t="s">
        <v>185</v>
      </c>
      <c r="I5734" s="111" t="s">
        <v>190</v>
      </c>
      <c r="J5734" t="str">
        <f t="shared" si="178"/>
        <v>4221SkogOrganisk jordLauvskogLav</v>
      </c>
      <c r="K5734" s="111">
        <v>1.1144075558526714</v>
      </c>
      <c r="L5734" s="111">
        <v>0.92784825435236762</v>
      </c>
      <c r="M5734" s="111">
        <v>0.46510463492953991</v>
      </c>
      <c r="N5734" s="112">
        <f t="shared" si="179"/>
        <v>2.5073604451345788</v>
      </c>
    </row>
    <row r="5735" spans="1:14" x14ac:dyDescent="0.25">
      <c r="A5735" s="111" t="s">
        <v>743</v>
      </c>
      <c r="B5735" s="111">
        <f>INDEX(kommuner!C:C,MATCH(_xlfn.NUMBERVALUE(A5735),kommuner!B:B,0))</f>
        <v>4221</v>
      </c>
      <c r="C5735" s="111" t="s">
        <v>127</v>
      </c>
      <c r="D5735" s="111" t="s">
        <v>127</v>
      </c>
      <c r="E5735" s="111" t="s">
        <v>123</v>
      </c>
      <c r="F5735" s="111" t="s">
        <v>185</v>
      </c>
      <c r="G5735" s="111" t="s">
        <v>173</v>
      </c>
      <c r="H5735" s="111" t="s">
        <v>185</v>
      </c>
      <c r="I5735" s="111" t="s">
        <v>173</v>
      </c>
      <c r="J5735" t="str">
        <f t="shared" si="178"/>
        <v>4221SkogOrganisk jordLauvskogMiddels</v>
      </c>
      <c r="K5735" s="111">
        <v>-0.62664468270982987</v>
      </c>
      <c r="L5735" s="111">
        <v>0.92784825435236762</v>
      </c>
      <c r="M5735" s="111">
        <v>0.46510463492953991</v>
      </c>
      <c r="N5735" s="112">
        <f t="shared" si="179"/>
        <v>0.76630820657207765</v>
      </c>
    </row>
    <row r="5736" spans="1:14" x14ac:dyDescent="0.25">
      <c r="A5736" s="111" t="s">
        <v>743</v>
      </c>
      <c r="B5736" s="111">
        <f>INDEX(kommuner!C:C,MATCH(_xlfn.NUMBERVALUE(A5736),kommuner!B:B,0))</f>
        <v>4221</v>
      </c>
      <c r="C5736" s="111" t="s">
        <v>127</v>
      </c>
      <c r="D5736" s="111" t="s">
        <v>127</v>
      </c>
      <c r="E5736" s="111" t="s">
        <v>123</v>
      </c>
      <c r="F5736" s="111" t="s">
        <v>185</v>
      </c>
      <c r="G5736" s="111" t="s">
        <v>186</v>
      </c>
      <c r="H5736" s="111" t="s">
        <v>185</v>
      </c>
      <c r="I5736" s="111" t="s">
        <v>186</v>
      </c>
      <c r="J5736" t="str">
        <f t="shared" si="178"/>
        <v>4221SkogOrganisk jordLauvskogSærs høy</v>
      </c>
      <c r="K5736" s="111">
        <v>-1.8997279926091779</v>
      </c>
      <c r="L5736" s="111">
        <v>0.92784825435236762</v>
      </c>
      <c r="M5736" s="111">
        <v>0.46510463492953991</v>
      </c>
      <c r="N5736" s="112">
        <f t="shared" si="179"/>
        <v>-0.50677510332727038</v>
      </c>
    </row>
    <row r="5737" spans="1:14" x14ac:dyDescent="0.25">
      <c r="A5737" s="111" t="s">
        <v>743</v>
      </c>
      <c r="B5737" s="111">
        <f>INDEX(kommuner!C:C,MATCH(_xlfn.NUMBERVALUE(A5737),kommuner!B:B,0))</f>
        <v>4221</v>
      </c>
      <c r="C5737" s="111" t="s">
        <v>83</v>
      </c>
      <c r="D5737" s="111" t="s">
        <v>83</v>
      </c>
      <c r="E5737" s="111" t="s">
        <v>126</v>
      </c>
      <c r="F5737" s="111" t="s">
        <v>139</v>
      </c>
      <c r="G5737" s="111" t="s">
        <v>139</v>
      </c>
      <c r="H5737" s="111" t="s">
        <v>139</v>
      </c>
      <c r="I5737" s="111" t="s">
        <v>139</v>
      </c>
      <c r="J5737" t="str">
        <f t="shared" si="178"/>
        <v>4221Utbygd arealMineraljord</v>
      </c>
      <c r="K5737" s="111">
        <v>0.42279414509845159</v>
      </c>
      <c r="L5737" s="111">
        <v>0</v>
      </c>
      <c r="M5737" s="111">
        <v>1.303047089454229E-2</v>
      </c>
      <c r="N5737" s="112">
        <f t="shared" si="179"/>
        <v>0.43582461599299388</v>
      </c>
    </row>
    <row r="5738" spans="1:14" x14ac:dyDescent="0.25">
      <c r="A5738" s="111" t="s">
        <v>743</v>
      </c>
      <c r="B5738" s="111">
        <f>INDEX(kommuner!C:C,MATCH(_xlfn.NUMBERVALUE(A5738),kommuner!B:B,0))</f>
        <v>4221</v>
      </c>
      <c r="C5738" s="111" t="s">
        <v>83</v>
      </c>
      <c r="D5738" s="111" t="s">
        <v>83</v>
      </c>
      <c r="E5738" s="111" t="s">
        <v>123</v>
      </c>
      <c r="F5738" s="111" t="s">
        <v>139</v>
      </c>
      <c r="G5738" s="111" t="s">
        <v>139</v>
      </c>
      <c r="H5738" s="111" t="s">
        <v>139</v>
      </c>
      <c r="I5738" s="111" t="s">
        <v>139</v>
      </c>
      <c r="J5738" t="str">
        <f t="shared" si="178"/>
        <v>4221Utbygd arealOrganisk jord</v>
      </c>
      <c r="K5738" s="111">
        <v>29.011421395201612</v>
      </c>
      <c r="L5738" s="111">
        <v>0</v>
      </c>
      <c r="M5738" s="111">
        <v>1.303047089454229E-2</v>
      </c>
      <c r="N5738" s="112">
        <f t="shared" si="179"/>
        <v>29.024451866096154</v>
      </c>
    </row>
    <row r="5739" spans="1:14" x14ac:dyDescent="0.25">
      <c r="A5739" s="111" t="s">
        <v>743</v>
      </c>
      <c r="B5739" s="111">
        <f>INDEX(kommuner!C:C,MATCH(_xlfn.NUMBERVALUE(A5739),kommuner!B:B,0))</f>
        <v>4221</v>
      </c>
      <c r="C5739" s="111" t="s">
        <v>181</v>
      </c>
      <c r="D5739" s="111" t="s">
        <v>181</v>
      </c>
      <c r="E5739" s="111" t="s">
        <v>123</v>
      </c>
      <c r="F5739" s="111" t="s">
        <v>139</v>
      </c>
      <c r="G5739" s="111" t="s">
        <v>139</v>
      </c>
      <c r="H5739" s="111" t="s">
        <v>139</v>
      </c>
      <c r="I5739" s="111" t="s">
        <v>139</v>
      </c>
      <c r="J5739" t="str">
        <f t="shared" si="178"/>
        <v>4221Vann og myrOrganisk jord</v>
      </c>
      <c r="K5739" s="111">
        <v>-0.31088998224577308</v>
      </c>
      <c r="L5739" s="111">
        <v>0</v>
      </c>
      <c r="M5739" s="111">
        <v>0</v>
      </c>
      <c r="N5739" s="112">
        <f t="shared" si="179"/>
        <v>-0.31088998224577308</v>
      </c>
    </row>
    <row r="5740" spans="1:14" x14ac:dyDescent="0.25">
      <c r="A5740" s="111" t="s">
        <v>744</v>
      </c>
      <c r="B5740" s="111">
        <f>INDEX(kommuner!C:C,MATCH(_xlfn.NUMBERVALUE(A5740),kommuner!B:B,0))</f>
        <v>4222</v>
      </c>
      <c r="C5740" s="111" t="s">
        <v>82</v>
      </c>
      <c r="D5740" s="111" t="s">
        <v>82</v>
      </c>
      <c r="E5740" s="111" t="s">
        <v>126</v>
      </c>
      <c r="F5740" s="111" t="s">
        <v>139</v>
      </c>
      <c r="G5740" s="111" t="s">
        <v>139</v>
      </c>
      <c r="H5740" s="111" t="s">
        <v>139</v>
      </c>
      <c r="I5740" s="111" t="s">
        <v>139</v>
      </c>
      <c r="J5740" t="str">
        <f t="shared" si="178"/>
        <v>4222Annen utmarkMineraljord</v>
      </c>
      <c r="K5740" s="111">
        <v>-0.16852781479621071</v>
      </c>
      <c r="L5740" s="111">
        <v>0</v>
      </c>
      <c r="M5740" s="111">
        <v>0</v>
      </c>
      <c r="N5740" s="112">
        <f t="shared" si="179"/>
        <v>-0.16852781479621071</v>
      </c>
    </row>
    <row r="5741" spans="1:14" x14ac:dyDescent="0.25">
      <c r="A5741" s="111" t="s">
        <v>744</v>
      </c>
      <c r="B5741" s="111">
        <f>INDEX(kommuner!C:C,MATCH(_xlfn.NUMBERVALUE(A5741),kommuner!B:B,0))</f>
        <v>4222</v>
      </c>
      <c r="C5741" s="111" t="s">
        <v>121</v>
      </c>
      <c r="D5741" s="111" t="s">
        <v>121</v>
      </c>
      <c r="E5741" s="111" t="s">
        <v>126</v>
      </c>
      <c r="F5741" s="111" t="s">
        <v>139</v>
      </c>
      <c r="G5741" s="111" t="s">
        <v>139</v>
      </c>
      <c r="H5741" s="111" t="s">
        <v>139</v>
      </c>
      <c r="I5741" s="111" t="s">
        <v>139</v>
      </c>
      <c r="J5741" t="str">
        <f t="shared" si="178"/>
        <v>4222BeiteMineraljord</v>
      </c>
      <c r="K5741" s="111">
        <v>-0.43305842942580308</v>
      </c>
      <c r="L5741" s="111">
        <v>0</v>
      </c>
      <c r="M5741" s="111">
        <v>1.2448711246839999E-7</v>
      </c>
      <c r="N5741" s="112">
        <f t="shared" si="179"/>
        <v>-0.43305830493869063</v>
      </c>
    </row>
    <row r="5742" spans="1:14" x14ac:dyDescent="0.25">
      <c r="A5742" s="111" t="s">
        <v>744</v>
      </c>
      <c r="B5742" s="111">
        <f>INDEX(kommuner!C:C,MATCH(_xlfn.NUMBERVALUE(A5742),kommuner!B:B,0))</f>
        <v>4222</v>
      </c>
      <c r="C5742" s="111" t="s">
        <v>121</v>
      </c>
      <c r="D5742" s="111" t="s">
        <v>121</v>
      </c>
      <c r="E5742" s="111" t="s">
        <v>123</v>
      </c>
      <c r="F5742" s="111" t="s">
        <v>139</v>
      </c>
      <c r="G5742" s="111" t="s">
        <v>139</v>
      </c>
      <c r="H5742" s="111" t="s">
        <v>139</v>
      </c>
      <c r="I5742" s="111" t="s">
        <v>139</v>
      </c>
      <c r="J5742" t="str">
        <f t="shared" si="178"/>
        <v>4222BeiteOrganisk jord</v>
      </c>
      <c r="K5742" s="111">
        <v>12.077525935985037</v>
      </c>
      <c r="L5742" s="111">
        <v>1.6412500000000001</v>
      </c>
      <c r="M5742" s="111">
        <v>0</v>
      </c>
      <c r="N5742" s="112">
        <f t="shared" si="179"/>
        <v>13.718775935985036</v>
      </c>
    </row>
    <row r="5743" spans="1:14" x14ac:dyDescent="0.25">
      <c r="A5743" s="111" t="s">
        <v>744</v>
      </c>
      <c r="B5743" s="111">
        <f>INDEX(kommuner!C:C,MATCH(_xlfn.NUMBERVALUE(A5743),kommuner!B:B,0))</f>
        <v>4222</v>
      </c>
      <c r="C5743" s="111" t="s">
        <v>84</v>
      </c>
      <c r="D5743" s="111" t="s">
        <v>84</v>
      </c>
      <c r="E5743" s="111" t="s">
        <v>126</v>
      </c>
      <c r="F5743" s="111" t="s">
        <v>139</v>
      </c>
      <c r="G5743" s="111" t="s">
        <v>139</v>
      </c>
      <c r="H5743" s="111" t="s">
        <v>139</v>
      </c>
      <c r="I5743" s="111" t="s">
        <v>139</v>
      </c>
      <c r="J5743" t="str">
        <f t="shared" si="178"/>
        <v>4222Dyrket markMineraljord</v>
      </c>
      <c r="K5743" s="111">
        <v>-0.25068318004845869</v>
      </c>
      <c r="L5743" s="111">
        <v>0</v>
      </c>
      <c r="M5743" s="111">
        <v>0</v>
      </c>
      <c r="N5743" s="112">
        <f t="shared" si="179"/>
        <v>-0.25068318004845869</v>
      </c>
    </row>
    <row r="5744" spans="1:14" x14ac:dyDescent="0.25">
      <c r="A5744" s="111" t="s">
        <v>744</v>
      </c>
      <c r="B5744" s="111">
        <f>INDEX(kommuner!C:C,MATCH(_xlfn.NUMBERVALUE(A5744),kommuner!B:B,0))</f>
        <v>4222</v>
      </c>
      <c r="C5744" s="111" t="s">
        <v>84</v>
      </c>
      <c r="D5744" s="111" t="s">
        <v>84</v>
      </c>
      <c r="E5744" s="111" t="s">
        <v>123</v>
      </c>
      <c r="F5744" s="111" t="s">
        <v>139</v>
      </c>
      <c r="G5744" s="111" t="s">
        <v>139</v>
      </c>
      <c r="H5744" s="111" t="s">
        <v>139</v>
      </c>
      <c r="I5744" s="111" t="s">
        <v>139</v>
      </c>
      <c r="J5744" t="str">
        <f t="shared" si="178"/>
        <v>4222Dyrket markOrganisk jord</v>
      </c>
      <c r="K5744" s="111">
        <v>28.726149366675592</v>
      </c>
      <c r="L5744" s="111">
        <v>1.45625</v>
      </c>
      <c r="M5744" s="111">
        <v>0</v>
      </c>
      <c r="N5744" s="112">
        <f t="shared" si="179"/>
        <v>30.182399366675593</v>
      </c>
    </row>
    <row r="5745" spans="1:14" x14ac:dyDescent="0.25">
      <c r="A5745" s="111" t="s">
        <v>744</v>
      </c>
      <c r="B5745" s="111">
        <f>INDEX(kommuner!C:C,MATCH(_xlfn.NUMBERVALUE(A5745),kommuner!B:B,0))</f>
        <v>4222</v>
      </c>
      <c r="C5745" s="111" t="s">
        <v>127</v>
      </c>
      <c r="D5745" s="111" t="s">
        <v>127</v>
      </c>
      <c r="E5745" s="111" t="s">
        <v>126</v>
      </c>
      <c r="F5745" s="111" t="s">
        <v>172</v>
      </c>
      <c r="G5745" s="111" t="s">
        <v>180</v>
      </c>
      <c r="H5745" s="111" t="s">
        <v>172</v>
      </c>
      <c r="I5745" s="111" t="s">
        <v>180</v>
      </c>
      <c r="J5745" t="str">
        <f t="shared" si="178"/>
        <v>4222SkogMineraljordBarskogHøy</v>
      </c>
      <c r="K5745" s="111">
        <v>-4.2610596243420318</v>
      </c>
      <c r="L5745" s="111">
        <v>0.85306406685236758</v>
      </c>
      <c r="M5745" s="111">
        <v>6.4056614999681585E-2</v>
      </c>
      <c r="N5745" s="112">
        <f t="shared" si="179"/>
        <v>-3.3439389424899826</v>
      </c>
    </row>
    <row r="5746" spans="1:14" x14ac:dyDescent="0.25">
      <c r="A5746" s="111" t="s">
        <v>744</v>
      </c>
      <c r="B5746" s="111">
        <f>INDEX(kommuner!C:C,MATCH(_xlfn.NUMBERVALUE(A5746),kommuner!B:B,0))</f>
        <v>4222</v>
      </c>
      <c r="C5746" s="111" t="s">
        <v>127</v>
      </c>
      <c r="D5746" s="111" t="s">
        <v>127</v>
      </c>
      <c r="E5746" s="111" t="s">
        <v>126</v>
      </c>
      <c r="F5746" s="111" t="s">
        <v>172</v>
      </c>
      <c r="G5746" s="111" t="s">
        <v>167</v>
      </c>
      <c r="H5746" s="111" t="s">
        <v>172</v>
      </c>
      <c r="I5746" s="111" t="s">
        <v>167</v>
      </c>
      <c r="J5746" t="str">
        <f t="shared" si="178"/>
        <v>4222SkogMineraljordBarskogImpediment</v>
      </c>
      <c r="K5746" s="111">
        <v>-1.5740166960016819</v>
      </c>
      <c r="L5746" s="111">
        <v>0.85306406685236758</v>
      </c>
      <c r="M5746" s="111">
        <v>6.3979989500968365E-2</v>
      </c>
      <c r="N5746" s="112">
        <f t="shared" si="179"/>
        <v>-0.65697263964834596</v>
      </c>
    </row>
    <row r="5747" spans="1:14" x14ac:dyDescent="0.25">
      <c r="A5747" s="111" t="s">
        <v>744</v>
      </c>
      <c r="B5747" s="111">
        <f>INDEX(kommuner!C:C,MATCH(_xlfn.NUMBERVALUE(A5747),kommuner!B:B,0))</f>
        <v>4222</v>
      </c>
      <c r="C5747" s="111" t="s">
        <v>127</v>
      </c>
      <c r="D5747" s="111" t="s">
        <v>127</v>
      </c>
      <c r="E5747" s="111" t="s">
        <v>126</v>
      </c>
      <c r="F5747" s="111" t="s">
        <v>172</v>
      </c>
      <c r="G5747" s="111" t="s">
        <v>190</v>
      </c>
      <c r="H5747" s="111" t="s">
        <v>172</v>
      </c>
      <c r="I5747" s="111" t="s">
        <v>190</v>
      </c>
      <c r="J5747" t="str">
        <f t="shared" si="178"/>
        <v>4222SkogMineraljordBarskogLav</v>
      </c>
      <c r="K5747" s="111">
        <v>-2.1094741240186856</v>
      </c>
      <c r="L5747" s="111">
        <v>0.85306406685236758</v>
      </c>
      <c r="M5747" s="111">
        <v>6.3979989500968365E-2</v>
      </c>
      <c r="N5747" s="112">
        <f t="shared" si="179"/>
        <v>-1.1924300676653499</v>
      </c>
    </row>
    <row r="5748" spans="1:14" x14ac:dyDescent="0.25">
      <c r="A5748" s="111" t="s">
        <v>744</v>
      </c>
      <c r="B5748" s="111">
        <f>INDEX(kommuner!C:C,MATCH(_xlfn.NUMBERVALUE(A5748),kommuner!B:B,0))</f>
        <v>4222</v>
      </c>
      <c r="C5748" s="111" t="s">
        <v>127</v>
      </c>
      <c r="D5748" s="111" t="s">
        <v>127</v>
      </c>
      <c r="E5748" s="111" t="s">
        <v>126</v>
      </c>
      <c r="F5748" s="111" t="s">
        <v>172</v>
      </c>
      <c r="G5748" s="111" t="s">
        <v>173</v>
      </c>
      <c r="H5748" s="111" t="s">
        <v>172</v>
      </c>
      <c r="I5748" s="111" t="s">
        <v>173</v>
      </c>
      <c r="J5748" t="str">
        <f t="shared" si="178"/>
        <v>4222SkogMineraljordBarskogMiddels</v>
      </c>
      <c r="K5748" s="111">
        <v>-2.8820985952554645</v>
      </c>
      <c r="L5748" s="111">
        <v>0.85306406685236758</v>
      </c>
      <c r="M5748" s="111">
        <v>6.4056614999681585E-2</v>
      </c>
      <c r="N5748" s="112">
        <f t="shared" si="179"/>
        <v>-1.9649779134034155</v>
      </c>
    </row>
    <row r="5749" spans="1:14" x14ac:dyDescent="0.25">
      <c r="A5749" s="111" t="s">
        <v>744</v>
      </c>
      <c r="B5749" s="111">
        <f>INDEX(kommuner!C:C,MATCH(_xlfn.NUMBERVALUE(A5749),kommuner!B:B,0))</f>
        <v>4222</v>
      </c>
      <c r="C5749" s="111" t="s">
        <v>127</v>
      </c>
      <c r="D5749" s="111" t="s">
        <v>127</v>
      </c>
      <c r="E5749" s="111" t="s">
        <v>126</v>
      </c>
      <c r="F5749" s="111" t="s">
        <v>172</v>
      </c>
      <c r="G5749" s="111" t="s">
        <v>186</v>
      </c>
      <c r="H5749" s="111" t="s">
        <v>172</v>
      </c>
      <c r="I5749" s="111" t="s">
        <v>186</v>
      </c>
      <c r="J5749" t="str">
        <f t="shared" si="178"/>
        <v>4222SkogMineraljordBarskogSærs høy</v>
      </c>
      <c r="K5749" s="111">
        <v>0.12072674540874306</v>
      </c>
      <c r="L5749" s="111">
        <v>0.85306406685236758</v>
      </c>
      <c r="M5749" s="111">
        <v>6.4056614999681585E-2</v>
      </c>
      <c r="N5749" s="112">
        <f t="shared" si="179"/>
        <v>1.0378474272607923</v>
      </c>
    </row>
    <row r="5750" spans="1:14" x14ac:dyDescent="0.25">
      <c r="A5750" s="111" t="s">
        <v>744</v>
      </c>
      <c r="B5750" s="111">
        <f>INDEX(kommuner!C:C,MATCH(_xlfn.NUMBERVALUE(A5750),kommuner!B:B,0))</f>
        <v>4222</v>
      </c>
      <c r="C5750" s="111" t="s">
        <v>127</v>
      </c>
      <c r="D5750" s="111" t="s">
        <v>127</v>
      </c>
      <c r="E5750" s="111" t="s">
        <v>126</v>
      </c>
      <c r="F5750" s="111" t="s">
        <v>179</v>
      </c>
      <c r="G5750" s="111" t="s">
        <v>180</v>
      </c>
      <c r="H5750" s="111" t="s">
        <v>179</v>
      </c>
      <c r="I5750" s="111" t="s">
        <v>180</v>
      </c>
      <c r="J5750" t="str">
        <f t="shared" si="178"/>
        <v>4222SkogMineraljordBlandingsskogHøy</v>
      </c>
      <c r="K5750" s="111">
        <v>-8.5703651807373102</v>
      </c>
      <c r="L5750" s="111">
        <v>0.85306406685236758</v>
      </c>
      <c r="M5750" s="111">
        <v>6.3979989500968365E-2</v>
      </c>
      <c r="N5750" s="112">
        <f t="shared" si="179"/>
        <v>-7.6533211243839743</v>
      </c>
    </row>
    <row r="5751" spans="1:14" x14ac:dyDescent="0.25">
      <c r="A5751" s="111" t="s">
        <v>744</v>
      </c>
      <c r="B5751" s="111">
        <f>INDEX(kommuner!C:C,MATCH(_xlfn.NUMBERVALUE(A5751),kommuner!B:B,0))</f>
        <v>4222</v>
      </c>
      <c r="C5751" s="111" t="s">
        <v>127</v>
      </c>
      <c r="D5751" s="111" t="s">
        <v>127</v>
      </c>
      <c r="E5751" s="111" t="s">
        <v>126</v>
      </c>
      <c r="F5751" s="111" t="s">
        <v>179</v>
      </c>
      <c r="G5751" s="111" t="s">
        <v>167</v>
      </c>
      <c r="H5751" s="111" t="s">
        <v>179</v>
      </c>
      <c r="I5751" s="111" t="s">
        <v>167</v>
      </c>
      <c r="J5751" t="str">
        <f t="shared" si="178"/>
        <v>4222SkogMineraljordBlandingsskogImpediment</v>
      </c>
      <c r="K5751" s="111">
        <v>-2.0950685747655116</v>
      </c>
      <c r="L5751" s="111">
        <v>0.85306406685236758</v>
      </c>
      <c r="M5751" s="111">
        <v>6.3979989500968365E-2</v>
      </c>
      <c r="N5751" s="112">
        <f t="shared" si="179"/>
        <v>-1.1780245184121758</v>
      </c>
    </row>
    <row r="5752" spans="1:14" x14ac:dyDescent="0.25">
      <c r="A5752" s="111" t="s">
        <v>744</v>
      </c>
      <c r="B5752" s="111">
        <f>INDEX(kommuner!C:C,MATCH(_xlfn.NUMBERVALUE(A5752),kommuner!B:B,0))</f>
        <v>4222</v>
      </c>
      <c r="C5752" s="111" t="s">
        <v>127</v>
      </c>
      <c r="D5752" s="111" t="s">
        <v>127</v>
      </c>
      <c r="E5752" s="111" t="s">
        <v>126</v>
      </c>
      <c r="F5752" s="111" t="s">
        <v>179</v>
      </c>
      <c r="G5752" s="111" t="s">
        <v>190</v>
      </c>
      <c r="H5752" s="111" t="s">
        <v>179</v>
      </c>
      <c r="I5752" s="111" t="s">
        <v>190</v>
      </c>
      <c r="J5752" t="str">
        <f t="shared" si="178"/>
        <v>4222SkogMineraljordBlandingsskogLav</v>
      </c>
      <c r="K5752" s="111">
        <v>-3.814060654162915</v>
      </c>
      <c r="L5752" s="111">
        <v>0.85306406685236758</v>
      </c>
      <c r="M5752" s="111">
        <v>6.3979989500968365E-2</v>
      </c>
      <c r="N5752" s="112">
        <f t="shared" si="179"/>
        <v>-2.897016597809579</v>
      </c>
    </row>
    <row r="5753" spans="1:14" x14ac:dyDescent="0.25">
      <c r="A5753" s="111" t="s">
        <v>744</v>
      </c>
      <c r="B5753" s="111">
        <f>INDEX(kommuner!C:C,MATCH(_xlfn.NUMBERVALUE(A5753),kommuner!B:B,0))</f>
        <v>4222</v>
      </c>
      <c r="C5753" s="111" t="s">
        <v>127</v>
      </c>
      <c r="D5753" s="111" t="s">
        <v>127</v>
      </c>
      <c r="E5753" s="111" t="s">
        <v>126</v>
      </c>
      <c r="F5753" s="111" t="s">
        <v>179</v>
      </c>
      <c r="G5753" s="111" t="s">
        <v>173</v>
      </c>
      <c r="H5753" s="111" t="s">
        <v>179</v>
      </c>
      <c r="I5753" s="111" t="s">
        <v>173</v>
      </c>
      <c r="J5753" t="str">
        <f t="shared" si="178"/>
        <v>4222SkogMineraljordBlandingsskogMiddels</v>
      </c>
      <c r="K5753" s="111">
        <v>-4.5623521854183373</v>
      </c>
      <c r="L5753" s="111">
        <v>0.85306406685236758</v>
      </c>
      <c r="M5753" s="111">
        <v>6.3979989500968365E-2</v>
      </c>
      <c r="N5753" s="112">
        <f t="shared" si="179"/>
        <v>-3.6453081290650013</v>
      </c>
    </row>
    <row r="5754" spans="1:14" x14ac:dyDescent="0.25">
      <c r="A5754" s="111" t="s">
        <v>744</v>
      </c>
      <c r="B5754" s="111">
        <f>INDEX(kommuner!C:C,MATCH(_xlfn.NUMBERVALUE(A5754),kommuner!B:B,0))</f>
        <v>4222</v>
      </c>
      <c r="C5754" s="111" t="s">
        <v>127</v>
      </c>
      <c r="D5754" s="111" t="s">
        <v>127</v>
      </c>
      <c r="E5754" s="111" t="s">
        <v>126</v>
      </c>
      <c r="F5754" s="111" t="s">
        <v>179</v>
      </c>
      <c r="G5754" s="111" t="s">
        <v>186</v>
      </c>
      <c r="H5754" s="111" t="s">
        <v>179</v>
      </c>
      <c r="I5754" s="111" t="s">
        <v>186</v>
      </c>
      <c r="J5754" t="str">
        <f t="shared" si="178"/>
        <v>4222SkogMineraljordBlandingsskogSærs høy</v>
      </c>
      <c r="K5754" s="111">
        <v>-2.9395925245326562</v>
      </c>
      <c r="L5754" s="111">
        <v>0.85306406685236758</v>
      </c>
      <c r="M5754" s="111">
        <v>6.3979989500968365E-2</v>
      </c>
      <c r="N5754" s="112">
        <f t="shared" si="179"/>
        <v>-2.0225484681793202</v>
      </c>
    </row>
    <row r="5755" spans="1:14" x14ac:dyDescent="0.25">
      <c r="A5755" s="111" t="s">
        <v>744</v>
      </c>
      <c r="B5755" s="111">
        <f>INDEX(kommuner!C:C,MATCH(_xlfn.NUMBERVALUE(A5755),kommuner!B:B,0))</f>
        <v>4222</v>
      </c>
      <c r="C5755" s="111" t="s">
        <v>127</v>
      </c>
      <c r="D5755" s="111" t="s">
        <v>127</v>
      </c>
      <c r="E5755" s="111" t="s">
        <v>126</v>
      </c>
      <c r="F5755" s="111" t="s">
        <v>185</v>
      </c>
      <c r="G5755" s="111" t="s">
        <v>180</v>
      </c>
      <c r="H5755" s="111" t="s">
        <v>185</v>
      </c>
      <c r="I5755" s="111" t="s">
        <v>180</v>
      </c>
      <c r="J5755" t="str">
        <f t="shared" si="178"/>
        <v>4222SkogMineraljordLauvskogHøy</v>
      </c>
      <c r="K5755" s="111">
        <v>-3.6072016095960531</v>
      </c>
      <c r="L5755" s="111">
        <v>0.85306406685236758</v>
      </c>
      <c r="M5755" s="111">
        <v>6.3979989500968365E-2</v>
      </c>
      <c r="N5755" s="112">
        <f t="shared" si="179"/>
        <v>-2.6901575532427171</v>
      </c>
    </row>
    <row r="5756" spans="1:14" x14ac:dyDescent="0.25">
      <c r="A5756" s="111" t="s">
        <v>744</v>
      </c>
      <c r="B5756" s="111">
        <f>INDEX(kommuner!C:C,MATCH(_xlfn.NUMBERVALUE(A5756),kommuner!B:B,0))</f>
        <v>4222</v>
      </c>
      <c r="C5756" s="111" t="s">
        <v>127</v>
      </c>
      <c r="D5756" s="111" t="s">
        <v>127</v>
      </c>
      <c r="E5756" s="111" t="s">
        <v>126</v>
      </c>
      <c r="F5756" s="111" t="s">
        <v>185</v>
      </c>
      <c r="G5756" s="111" t="s">
        <v>167</v>
      </c>
      <c r="H5756" s="111" t="s">
        <v>185</v>
      </c>
      <c r="I5756" s="111" t="s">
        <v>167</v>
      </c>
      <c r="J5756" t="str">
        <f t="shared" si="178"/>
        <v>4222SkogMineraljordLauvskogImpediment</v>
      </c>
      <c r="K5756" s="111">
        <v>-1.1043030228661443</v>
      </c>
      <c r="L5756" s="111">
        <v>0.85306406685236758</v>
      </c>
      <c r="M5756" s="111">
        <v>6.3979989500968365E-2</v>
      </c>
      <c r="N5756" s="112">
        <f t="shared" si="179"/>
        <v>-0.18725896651280841</v>
      </c>
    </row>
    <row r="5757" spans="1:14" x14ac:dyDescent="0.25">
      <c r="A5757" s="111" t="s">
        <v>744</v>
      </c>
      <c r="B5757" s="111">
        <f>INDEX(kommuner!C:C,MATCH(_xlfn.NUMBERVALUE(A5757),kommuner!B:B,0))</f>
        <v>4222</v>
      </c>
      <c r="C5757" s="111" t="s">
        <v>127</v>
      </c>
      <c r="D5757" s="111" t="s">
        <v>127</v>
      </c>
      <c r="E5757" s="111" t="s">
        <v>126</v>
      </c>
      <c r="F5757" s="111" t="s">
        <v>185</v>
      </c>
      <c r="G5757" s="111" t="s">
        <v>190</v>
      </c>
      <c r="H5757" s="111" t="s">
        <v>185</v>
      </c>
      <c r="I5757" s="111" t="s">
        <v>190</v>
      </c>
      <c r="J5757" t="str">
        <f t="shared" si="178"/>
        <v>4222SkogMineraljordLauvskogLav</v>
      </c>
      <c r="K5757" s="111">
        <v>-8.9748170935426599E-2</v>
      </c>
      <c r="L5757" s="111">
        <v>0.85306406685236758</v>
      </c>
      <c r="M5757" s="111">
        <v>6.3979989500968365E-2</v>
      </c>
      <c r="N5757" s="112">
        <f t="shared" si="179"/>
        <v>0.82729588541790933</v>
      </c>
    </row>
    <row r="5758" spans="1:14" x14ac:dyDescent="0.25">
      <c r="A5758" s="111" t="s">
        <v>744</v>
      </c>
      <c r="B5758" s="111">
        <f>INDEX(kommuner!C:C,MATCH(_xlfn.NUMBERVALUE(A5758),kommuner!B:B,0))</f>
        <v>4222</v>
      </c>
      <c r="C5758" s="111" t="s">
        <v>127</v>
      </c>
      <c r="D5758" s="111" t="s">
        <v>127</v>
      </c>
      <c r="E5758" s="111" t="s">
        <v>126</v>
      </c>
      <c r="F5758" s="111" t="s">
        <v>185</v>
      </c>
      <c r="G5758" s="111" t="s">
        <v>173</v>
      </c>
      <c r="H5758" s="111" t="s">
        <v>185</v>
      </c>
      <c r="I5758" s="111" t="s">
        <v>173</v>
      </c>
      <c r="J5758" t="str">
        <f t="shared" si="178"/>
        <v>4222SkogMineraljordLauvskogMiddels</v>
      </c>
      <c r="K5758" s="111">
        <v>-2.4151390344437029</v>
      </c>
      <c r="L5758" s="111">
        <v>0.85306406685236758</v>
      </c>
      <c r="M5758" s="111">
        <v>6.3979989500968365E-2</v>
      </c>
      <c r="N5758" s="112">
        <f t="shared" si="179"/>
        <v>-1.4980949780903672</v>
      </c>
    </row>
    <row r="5759" spans="1:14" x14ac:dyDescent="0.25">
      <c r="A5759" s="111" t="s">
        <v>744</v>
      </c>
      <c r="B5759" s="111">
        <f>INDEX(kommuner!C:C,MATCH(_xlfn.NUMBERVALUE(A5759),kommuner!B:B,0))</f>
        <v>4222</v>
      </c>
      <c r="C5759" s="111" t="s">
        <v>127</v>
      </c>
      <c r="D5759" s="111" t="s">
        <v>127</v>
      </c>
      <c r="E5759" s="111" t="s">
        <v>126</v>
      </c>
      <c r="F5759" s="111" t="s">
        <v>185</v>
      </c>
      <c r="G5759" s="111" t="s">
        <v>186</v>
      </c>
      <c r="H5759" s="111" t="s">
        <v>185</v>
      </c>
      <c r="I5759" s="111" t="s">
        <v>186</v>
      </c>
      <c r="J5759" t="str">
        <f t="shared" si="178"/>
        <v>4222SkogMineraljordLauvskogSærs høy</v>
      </c>
      <c r="K5759" s="111">
        <v>-3.6560473259425113</v>
      </c>
      <c r="L5759" s="111">
        <v>0.85306406685236758</v>
      </c>
      <c r="M5759" s="111">
        <v>6.3979989500968365E-2</v>
      </c>
      <c r="N5759" s="112">
        <f t="shared" si="179"/>
        <v>-2.7390032695891753</v>
      </c>
    </row>
    <row r="5760" spans="1:14" x14ac:dyDescent="0.25">
      <c r="A5760" s="111" t="s">
        <v>744</v>
      </c>
      <c r="B5760" s="111">
        <f>INDEX(kommuner!C:C,MATCH(_xlfn.NUMBERVALUE(A5760),kommuner!B:B,0))</f>
        <v>4222</v>
      </c>
      <c r="C5760" s="111" t="s">
        <v>127</v>
      </c>
      <c r="D5760" s="111" t="s">
        <v>127</v>
      </c>
      <c r="E5760" s="111" t="s">
        <v>123</v>
      </c>
      <c r="F5760" s="111" t="s">
        <v>172</v>
      </c>
      <c r="G5760" s="111" t="s">
        <v>180</v>
      </c>
      <c r="H5760" s="111" t="s">
        <v>172</v>
      </c>
      <c r="I5760" s="111" t="s">
        <v>180</v>
      </c>
      <c r="J5760" t="str">
        <f t="shared" si="178"/>
        <v>4222SkogOrganisk jordBarskogHøy</v>
      </c>
      <c r="K5760" s="111">
        <v>-2.5184559031994138</v>
      </c>
      <c r="L5760" s="111">
        <v>0.92784825435236762</v>
      </c>
      <c r="M5760" s="111">
        <v>0.46518126042825314</v>
      </c>
      <c r="N5760" s="112">
        <f t="shared" si="179"/>
        <v>-1.1254263884187932</v>
      </c>
    </row>
    <row r="5761" spans="1:14" x14ac:dyDescent="0.25">
      <c r="A5761" s="111" t="s">
        <v>744</v>
      </c>
      <c r="B5761" s="111">
        <f>INDEX(kommuner!C:C,MATCH(_xlfn.NUMBERVALUE(A5761),kommuner!B:B,0))</f>
        <v>4222</v>
      </c>
      <c r="C5761" s="111" t="s">
        <v>127</v>
      </c>
      <c r="D5761" s="111" t="s">
        <v>127</v>
      </c>
      <c r="E5761" s="111" t="s">
        <v>123</v>
      </c>
      <c r="F5761" s="111" t="s">
        <v>172</v>
      </c>
      <c r="G5761" s="111" t="s">
        <v>167</v>
      </c>
      <c r="H5761" s="111" t="s">
        <v>172</v>
      </c>
      <c r="I5761" s="111" t="s">
        <v>167</v>
      </c>
      <c r="J5761" t="str">
        <f t="shared" si="178"/>
        <v>4222SkogOrganisk jordBarskogImpediment</v>
      </c>
      <c r="K5761" s="111">
        <v>-0.13011741963904588</v>
      </c>
      <c r="L5761" s="111">
        <v>0.92784825435236762</v>
      </c>
      <c r="M5761" s="111">
        <v>0.46510463492953991</v>
      </c>
      <c r="N5761" s="112">
        <f t="shared" si="179"/>
        <v>1.2628354696428616</v>
      </c>
    </row>
    <row r="5762" spans="1:14" x14ac:dyDescent="0.25">
      <c r="A5762" s="111" t="s">
        <v>744</v>
      </c>
      <c r="B5762" s="111">
        <f>INDEX(kommuner!C:C,MATCH(_xlfn.NUMBERVALUE(A5762),kommuner!B:B,0))</f>
        <v>4222</v>
      </c>
      <c r="C5762" s="111" t="s">
        <v>127</v>
      </c>
      <c r="D5762" s="111" t="s">
        <v>127</v>
      </c>
      <c r="E5762" s="111" t="s">
        <v>123</v>
      </c>
      <c r="F5762" s="111" t="s">
        <v>172</v>
      </c>
      <c r="G5762" s="111" t="s">
        <v>190</v>
      </c>
      <c r="H5762" s="111" t="s">
        <v>172</v>
      </c>
      <c r="I5762" s="111" t="s">
        <v>190</v>
      </c>
      <c r="J5762" t="str">
        <f t="shared" si="178"/>
        <v>4222SkogOrganisk jordBarskogLav</v>
      </c>
      <c r="K5762" s="111">
        <v>-0.50666953101693391</v>
      </c>
      <c r="L5762" s="111">
        <v>0.92784825435236762</v>
      </c>
      <c r="M5762" s="111">
        <v>0.46510463492953991</v>
      </c>
      <c r="N5762" s="112">
        <f t="shared" si="179"/>
        <v>0.88628335826497362</v>
      </c>
    </row>
    <row r="5763" spans="1:14" x14ac:dyDescent="0.25">
      <c r="A5763" s="111" t="s">
        <v>744</v>
      </c>
      <c r="B5763" s="111">
        <f>INDEX(kommuner!C:C,MATCH(_xlfn.NUMBERVALUE(A5763),kommuner!B:B,0))</f>
        <v>4222</v>
      </c>
      <c r="C5763" s="111" t="s">
        <v>127</v>
      </c>
      <c r="D5763" s="111" t="s">
        <v>127</v>
      </c>
      <c r="E5763" s="111" t="s">
        <v>123</v>
      </c>
      <c r="F5763" s="111" t="s">
        <v>172</v>
      </c>
      <c r="G5763" s="111" t="s">
        <v>173</v>
      </c>
      <c r="H5763" s="111" t="s">
        <v>172</v>
      </c>
      <c r="I5763" s="111" t="s">
        <v>173</v>
      </c>
      <c r="J5763" t="str">
        <f t="shared" ref="J5763:J5826" si="180">B5763&amp;C5763&amp;E5763&amp;IF(C5763="Skog",F5763&amp;G5763,"")</f>
        <v>4222SkogOrganisk jordBarskogMiddels</v>
      </c>
      <c r="K5763" s="111">
        <v>-1.5571490961494638</v>
      </c>
      <c r="L5763" s="111">
        <v>0.92784825435236762</v>
      </c>
      <c r="M5763" s="111">
        <v>0.46518126042825314</v>
      </c>
      <c r="N5763" s="112">
        <f t="shared" ref="N5763:N5826" si="181">SUM(K5763:M5763)</f>
        <v>-0.16411958136884308</v>
      </c>
    </row>
    <row r="5764" spans="1:14" x14ac:dyDescent="0.25">
      <c r="A5764" s="111" t="s">
        <v>744</v>
      </c>
      <c r="B5764" s="111">
        <f>INDEX(kommuner!C:C,MATCH(_xlfn.NUMBERVALUE(A5764),kommuner!B:B,0))</f>
        <v>4222</v>
      </c>
      <c r="C5764" s="111" t="s">
        <v>127</v>
      </c>
      <c r="D5764" s="111" t="s">
        <v>127</v>
      </c>
      <c r="E5764" s="111" t="s">
        <v>123</v>
      </c>
      <c r="F5764" s="111" t="s">
        <v>172</v>
      </c>
      <c r="G5764" s="111" t="s">
        <v>186</v>
      </c>
      <c r="H5764" s="111" t="s">
        <v>172</v>
      </c>
      <c r="I5764" s="111" t="s">
        <v>186</v>
      </c>
      <c r="J5764" t="str">
        <f t="shared" si="180"/>
        <v>4222SkogOrganisk jordBarskogSærs høy</v>
      </c>
      <c r="K5764" s="111">
        <v>2.5548655235722699</v>
      </c>
      <c r="L5764" s="111">
        <v>0.92784825435236762</v>
      </c>
      <c r="M5764" s="111">
        <v>0.46518126042825314</v>
      </c>
      <c r="N5764" s="112">
        <f t="shared" si="181"/>
        <v>3.9478950383528906</v>
      </c>
    </row>
    <row r="5765" spans="1:14" x14ac:dyDescent="0.25">
      <c r="A5765" s="111" t="s">
        <v>744</v>
      </c>
      <c r="B5765" s="111">
        <f>INDEX(kommuner!C:C,MATCH(_xlfn.NUMBERVALUE(A5765),kommuner!B:B,0))</f>
        <v>4222</v>
      </c>
      <c r="C5765" s="111" t="s">
        <v>127</v>
      </c>
      <c r="D5765" s="111" t="s">
        <v>127</v>
      </c>
      <c r="E5765" s="111" t="s">
        <v>123</v>
      </c>
      <c r="F5765" s="111" t="s">
        <v>179</v>
      </c>
      <c r="G5765" s="111" t="s">
        <v>180</v>
      </c>
      <c r="H5765" s="111" t="s">
        <v>179</v>
      </c>
      <c r="I5765" s="111" t="s">
        <v>180</v>
      </c>
      <c r="J5765" t="str">
        <f t="shared" si="180"/>
        <v>4222SkogOrganisk jordBlandingsskogHøy</v>
      </c>
      <c r="K5765" s="111">
        <v>-5.5554344456832343</v>
      </c>
      <c r="L5765" s="111">
        <v>0.92784825435236762</v>
      </c>
      <c r="M5765" s="111">
        <v>0.46510463492953991</v>
      </c>
      <c r="N5765" s="112">
        <f t="shared" si="181"/>
        <v>-4.1624815564013264</v>
      </c>
    </row>
    <row r="5766" spans="1:14" x14ac:dyDescent="0.25">
      <c r="A5766" s="111" t="s">
        <v>744</v>
      </c>
      <c r="B5766" s="111">
        <f>INDEX(kommuner!C:C,MATCH(_xlfn.NUMBERVALUE(A5766),kommuner!B:B,0))</f>
        <v>4222</v>
      </c>
      <c r="C5766" s="111" t="s">
        <v>127</v>
      </c>
      <c r="D5766" s="111" t="s">
        <v>127</v>
      </c>
      <c r="E5766" s="111" t="s">
        <v>123</v>
      </c>
      <c r="F5766" s="111" t="s">
        <v>179</v>
      </c>
      <c r="G5766" s="111" t="s">
        <v>167</v>
      </c>
      <c r="H5766" s="111" t="s">
        <v>179</v>
      </c>
      <c r="I5766" s="111" t="s">
        <v>167</v>
      </c>
      <c r="J5766" t="str">
        <f t="shared" si="180"/>
        <v>4222SkogOrganisk jordBlandingsskogImpediment</v>
      </c>
      <c r="K5766" s="111">
        <v>-0.28586344175800005</v>
      </c>
      <c r="L5766" s="111">
        <v>0.92784825435236762</v>
      </c>
      <c r="M5766" s="111">
        <v>0.46510463492953991</v>
      </c>
      <c r="N5766" s="112">
        <f t="shared" si="181"/>
        <v>1.1070894475239075</v>
      </c>
    </row>
    <row r="5767" spans="1:14" x14ac:dyDescent="0.25">
      <c r="A5767" s="111" t="s">
        <v>744</v>
      </c>
      <c r="B5767" s="111">
        <f>INDEX(kommuner!C:C,MATCH(_xlfn.NUMBERVALUE(A5767),kommuner!B:B,0))</f>
        <v>4222</v>
      </c>
      <c r="C5767" s="111" t="s">
        <v>127</v>
      </c>
      <c r="D5767" s="111" t="s">
        <v>127</v>
      </c>
      <c r="E5767" s="111" t="s">
        <v>123</v>
      </c>
      <c r="F5767" s="111" t="s">
        <v>179</v>
      </c>
      <c r="G5767" s="111" t="s">
        <v>190</v>
      </c>
      <c r="H5767" s="111" t="s">
        <v>179</v>
      </c>
      <c r="I5767" s="111" t="s">
        <v>190</v>
      </c>
      <c r="J5767" t="str">
        <f t="shared" si="180"/>
        <v>4222SkogOrganisk jordBlandingsskogLav</v>
      </c>
      <c r="K5767" s="111">
        <v>-1.2347339377887629</v>
      </c>
      <c r="L5767" s="111">
        <v>0.92784825435236762</v>
      </c>
      <c r="M5767" s="111">
        <v>0.46510463492953991</v>
      </c>
      <c r="N5767" s="112">
        <f t="shared" si="181"/>
        <v>0.15821895149314458</v>
      </c>
    </row>
    <row r="5768" spans="1:14" x14ac:dyDescent="0.25">
      <c r="A5768" s="111" t="s">
        <v>744</v>
      </c>
      <c r="B5768" s="111">
        <f>INDEX(kommuner!C:C,MATCH(_xlfn.NUMBERVALUE(A5768),kommuner!B:B,0))</f>
        <v>4222</v>
      </c>
      <c r="C5768" s="111" t="s">
        <v>127</v>
      </c>
      <c r="D5768" s="111" t="s">
        <v>127</v>
      </c>
      <c r="E5768" s="111" t="s">
        <v>123</v>
      </c>
      <c r="F5768" s="111" t="s">
        <v>179</v>
      </c>
      <c r="G5768" s="111" t="s">
        <v>173</v>
      </c>
      <c r="H5768" s="111" t="s">
        <v>179</v>
      </c>
      <c r="I5768" s="111" t="s">
        <v>173</v>
      </c>
      <c r="J5768" t="str">
        <f t="shared" si="180"/>
        <v>4222SkogOrganisk jordBlandingsskogMiddels</v>
      </c>
      <c r="K5768" s="111">
        <v>-2.4239591752717748</v>
      </c>
      <c r="L5768" s="111">
        <v>0.92784825435236762</v>
      </c>
      <c r="M5768" s="111">
        <v>0.46510463492953991</v>
      </c>
      <c r="N5768" s="112">
        <f t="shared" si="181"/>
        <v>-1.0310062859898674</v>
      </c>
    </row>
    <row r="5769" spans="1:14" x14ac:dyDescent="0.25">
      <c r="A5769" s="111" t="s">
        <v>744</v>
      </c>
      <c r="B5769" s="111">
        <f>INDEX(kommuner!C:C,MATCH(_xlfn.NUMBERVALUE(A5769),kommuner!B:B,0))</f>
        <v>4222</v>
      </c>
      <c r="C5769" s="111" t="s">
        <v>127</v>
      </c>
      <c r="D5769" s="111" t="s">
        <v>127</v>
      </c>
      <c r="E5769" s="111" t="s">
        <v>123</v>
      </c>
      <c r="F5769" s="111" t="s">
        <v>179</v>
      </c>
      <c r="G5769" s="111" t="s">
        <v>186</v>
      </c>
      <c r="H5769" s="111" t="s">
        <v>179</v>
      </c>
      <c r="I5769" s="111" t="s">
        <v>186</v>
      </c>
      <c r="J5769" t="str">
        <f t="shared" si="180"/>
        <v>4222SkogOrganisk jordBlandingsskogSærs høy</v>
      </c>
      <c r="K5769" s="111">
        <v>-1.5726115302258048</v>
      </c>
      <c r="L5769" s="111">
        <v>0.92784825435236762</v>
      </c>
      <c r="M5769" s="111">
        <v>0.46510463492953991</v>
      </c>
      <c r="N5769" s="112">
        <f t="shared" si="181"/>
        <v>-0.17965864094389727</v>
      </c>
    </row>
    <row r="5770" spans="1:14" x14ac:dyDescent="0.25">
      <c r="A5770" s="111" t="s">
        <v>744</v>
      </c>
      <c r="B5770" s="111">
        <f>INDEX(kommuner!C:C,MATCH(_xlfn.NUMBERVALUE(A5770),kommuner!B:B,0))</f>
        <v>4222</v>
      </c>
      <c r="C5770" s="111" t="s">
        <v>127</v>
      </c>
      <c r="D5770" s="111" t="s">
        <v>127</v>
      </c>
      <c r="E5770" s="111" t="s">
        <v>123</v>
      </c>
      <c r="F5770" s="111" t="s">
        <v>185</v>
      </c>
      <c r="G5770" s="111" t="s">
        <v>180</v>
      </c>
      <c r="H5770" s="111" t="s">
        <v>185</v>
      </c>
      <c r="I5770" s="111" t="s">
        <v>180</v>
      </c>
      <c r="J5770" t="str">
        <f t="shared" si="180"/>
        <v>4222SkogOrganisk jordLauvskogHøy</v>
      </c>
      <c r="K5770" s="111">
        <v>-1.9913688882377358</v>
      </c>
      <c r="L5770" s="111">
        <v>0.92784825435236762</v>
      </c>
      <c r="M5770" s="111">
        <v>0.46510463492953991</v>
      </c>
      <c r="N5770" s="112">
        <f t="shared" si="181"/>
        <v>-0.59841599895582831</v>
      </c>
    </row>
    <row r="5771" spans="1:14" x14ac:dyDescent="0.25">
      <c r="A5771" s="111" t="s">
        <v>744</v>
      </c>
      <c r="B5771" s="111">
        <f>INDEX(kommuner!C:C,MATCH(_xlfn.NUMBERVALUE(A5771),kommuner!B:B,0))</f>
        <v>4222</v>
      </c>
      <c r="C5771" s="111" t="s">
        <v>127</v>
      </c>
      <c r="D5771" s="111" t="s">
        <v>127</v>
      </c>
      <c r="E5771" s="111" t="s">
        <v>123</v>
      </c>
      <c r="F5771" s="111" t="s">
        <v>185</v>
      </c>
      <c r="G5771" s="111" t="s">
        <v>167</v>
      </c>
      <c r="H5771" s="111" t="s">
        <v>185</v>
      </c>
      <c r="I5771" s="111" t="s">
        <v>167</v>
      </c>
      <c r="J5771" t="str">
        <f t="shared" si="180"/>
        <v>4222SkogOrganisk jordLauvskogImpediment</v>
      </c>
      <c r="K5771" s="111">
        <v>0.35000626494250675</v>
      </c>
      <c r="L5771" s="111">
        <v>0.92784825435236762</v>
      </c>
      <c r="M5771" s="111">
        <v>0.46510463492953991</v>
      </c>
      <c r="N5771" s="112">
        <f t="shared" si="181"/>
        <v>1.7429591542244141</v>
      </c>
    </row>
    <row r="5772" spans="1:14" x14ac:dyDescent="0.25">
      <c r="A5772" s="111" t="s">
        <v>744</v>
      </c>
      <c r="B5772" s="111">
        <f>INDEX(kommuner!C:C,MATCH(_xlfn.NUMBERVALUE(A5772),kommuner!B:B,0))</f>
        <v>4222</v>
      </c>
      <c r="C5772" s="111" t="s">
        <v>127</v>
      </c>
      <c r="D5772" s="111" t="s">
        <v>127</v>
      </c>
      <c r="E5772" s="111" t="s">
        <v>123</v>
      </c>
      <c r="F5772" s="111" t="s">
        <v>185</v>
      </c>
      <c r="G5772" s="111" t="s">
        <v>190</v>
      </c>
      <c r="H5772" s="111" t="s">
        <v>185</v>
      </c>
      <c r="I5772" s="111" t="s">
        <v>190</v>
      </c>
      <c r="J5772" t="str">
        <f t="shared" si="180"/>
        <v>4222SkogOrganisk jordLauvskogLav</v>
      </c>
      <c r="K5772" s="111">
        <v>1.1144075558526714</v>
      </c>
      <c r="L5772" s="111">
        <v>0.92784825435236762</v>
      </c>
      <c r="M5772" s="111">
        <v>0.46510463492953991</v>
      </c>
      <c r="N5772" s="112">
        <f t="shared" si="181"/>
        <v>2.5073604451345788</v>
      </c>
    </row>
    <row r="5773" spans="1:14" x14ac:dyDescent="0.25">
      <c r="A5773" s="111" t="s">
        <v>744</v>
      </c>
      <c r="B5773" s="111">
        <f>INDEX(kommuner!C:C,MATCH(_xlfn.NUMBERVALUE(A5773),kommuner!B:B,0))</f>
        <v>4222</v>
      </c>
      <c r="C5773" s="111" t="s">
        <v>127</v>
      </c>
      <c r="D5773" s="111" t="s">
        <v>127</v>
      </c>
      <c r="E5773" s="111" t="s">
        <v>123</v>
      </c>
      <c r="F5773" s="111" t="s">
        <v>185</v>
      </c>
      <c r="G5773" s="111" t="s">
        <v>173</v>
      </c>
      <c r="H5773" s="111" t="s">
        <v>185</v>
      </c>
      <c r="I5773" s="111" t="s">
        <v>173</v>
      </c>
      <c r="J5773" t="str">
        <f t="shared" si="180"/>
        <v>4222SkogOrganisk jordLauvskogMiddels</v>
      </c>
      <c r="K5773" s="111">
        <v>-0.62664468270982987</v>
      </c>
      <c r="L5773" s="111">
        <v>0.92784825435236762</v>
      </c>
      <c r="M5773" s="111">
        <v>0.46510463492953991</v>
      </c>
      <c r="N5773" s="112">
        <f t="shared" si="181"/>
        <v>0.76630820657207765</v>
      </c>
    </row>
    <row r="5774" spans="1:14" x14ac:dyDescent="0.25">
      <c r="A5774" s="111" t="s">
        <v>744</v>
      </c>
      <c r="B5774" s="111">
        <f>INDEX(kommuner!C:C,MATCH(_xlfn.NUMBERVALUE(A5774),kommuner!B:B,0))</f>
        <v>4222</v>
      </c>
      <c r="C5774" s="111" t="s">
        <v>127</v>
      </c>
      <c r="D5774" s="111" t="s">
        <v>127</v>
      </c>
      <c r="E5774" s="111" t="s">
        <v>123</v>
      </c>
      <c r="F5774" s="111" t="s">
        <v>185</v>
      </c>
      <c r="G5774" s="111" t="s">
        <v>186</v>
      </c>
      <c r="H5774" s="111" t="s">
        <v>185</v>
      </c>
      <c r="I5774" s="111" t="s">
        <v>186</v>
      </c>
      <c r="J5774" t="str">
        <f t="shared" si="180"/>
        <v>4222SkogOrganisk jordLauvskogSærs høy</v>
      </c>
      <c r="K5774" s="111">
        <v>-1.8997279926091779</v>
      </c>
      <c r="L5774" s="111">
        <v>0.92784825435236762</v>
      </c>
      <c r="M5774" s="111">
        <v>0.46510463492953991</v>
      </c>
      <c r="N5774" s="112">
        <f t="shared" si="181"/>
        <v>-0.50677510332727038</v>
      </c>
    </row>
    <row r="5775" spans="1:14" x14ac:dyDescent="0.25">
      <c r="A5775" s="111" t="s">
        <v>744</v>
      </c>
      <c r="B5775" s="111">
        <f>INDEX(kommuner!C:C,MATCH(_xlfn.NUMBERVALUE(A5775),kommuner!B:B,0))</f>
        <v>4222</v>
      </c>
      <c r="C5775" s="111" t="s">
        <v>83</v>
      </c>
      <c r="D5775" s="111" t="s">
        <v>83</v>
      </c>
      <c r="E5775" s="111" t="s">
        <v>126</v>
      </c>
      <c r="F5775" s="111" t="s">
        <v>139</v>
      </c>
      <c r="G5775" s="111" t="s">
        <v>139</v>
      </c>
      <c r="H5775" s="111" t="s">
        <v>139</v>
      </c>
      <c r="I5775" s="111" t="s">
        <v>139</v>
      </c>
      <c r="J5775" t="str">
        <f t="shared" si="180"/>
        <v>4222Utbygd arealMineraljord</v>
      </c>
      <c r="K5775" s="111">
        <v>0.42279414509845159</v>
      </c>
      <c r="L5775" s="111">
        <v>0</v>
      </c>
      <c r="M5775" s="111">
        <v>1.303047089454229E-2</v>
      </c>
      <c r="N5775" s="112">
        <f t="shared" si="181"/>
        <v>0.43582461599299388</v>
      </c>
    </row>
    <row r="5776" spans="1:14" x14ac:dyDescent="0.25">
      <c r="A5776" s="111" t="s">
        <v>744</v>
      </c>
      <c r="B5776" s="111">
        <f>INDEX(kommuner!C:C,MATCH(_xlfn.NUMBERVALUE(A5776),kommuner!B:B,0))</f>
        <v>4222</v>
      </c>
      <c r="C5776" s="111" t="s">
        <v>83</v>
      </c>
      <c r="D5776" s="111" t="s">
        <v>83</v>
      </c>
      <c r="E5776" s="111" t="s">
        <v>123</v>
      </c>
      <c r="F5776" s="111" t="s">
        <v>139</v>
      </c>
      <c r="G5776" s="111" t="s">
        <v>139</v>
      </c>
      <c r="H5776" s="111" t="s">
        <v>139</v>
      </c>
      <c r="I5776" s="111" t="s">
        <v>139</v>
      </c>
      <c r="J5776" t="str">
        <f t="shared" si="180"/>
        <v>4222Utbygd arealOrganisk jord</v>
      </c>
      <c r="K5776" s="111">
        <v>29.011421395201612</v>
      </c>
      <c r="L5776" s="111">
        <v>0</v>
      </c>
      <c r="M5776" s="111">
        <v>1.303047089454229E-2</v>
      </c>
      <c r="N5776" s="112">
        <f t="shared" si="181"/>
        <v>29.024451866096154</v>
      </c>
    </row>
    <row r="5777" spans="1:14" x14ac:dyDescent="0.25">
      <c r="A5777" s="111" t="s">
        <v>744</v>
      </c>
      <c r="B5777" s="111">
        <f>INDEX(kommuner!C:C,MATCH(_xlfn.NUMBERVALUE(A5777),kommuner!B:B,0))</f>
        <v>4222</v>
      </c>
      <c r="C5777" s="111" t="s">
        <v>181</v>
      </c>
      <c r="D5777" s="111" t="s">
        <v>181</v>
      </c>
      <c r="E5777" s="111" t="s">
        <v>123</v>
      </c>
      <c r="F5777" s="111" t="s">
        <v>139</v>
      </c>
      <c r="G5777" s="111" t="s">
        <v>139</v>
      </c>
      <c r="H5777" s="111" t="s">
        <v>139</v>
      </c>
      <c r="I5777" s="111" t="s">
        <v>139</v>
      </c>
      <c r="J5777" t="str">
        <f t="shared" si="180"/>
        <v>4222Vann og myrOrganisk jord</v>
      </c>
      <c r="K5777" s="111">
        <v>-0.31088998224577308</v>
      </c>
      <c r="L5777" s="111">
        <v>0</v>
      </c>
      <c r="M5777" s="111">
        <v>0</v>
      </c>
      <c r="N5777" s="112">
        <f t="shared" si="181"/>
        <v>-0.31088998224577308</v>
      </c>
    </row>
    <row r="5778" spans="1:14" x14ac:dyDescent="0.25">
      <c r="A5778" s="111" t="s">
        <v>745</v>
      </c>
      <c r="B5778" s="111">
        <f>INDEX(kommuner!C:C,MATCH(_xlfn.NUMBERVALUE(A5778),kommuner!B:B,0))</f>
        <v>4204</v>
      </c>
      <c r="C5778" s="111" t="s">
        <v>82</v>
      </c>
      <c r="D5778" s="111" t="s">
        <v>82</v>
      </c>
      <c r="E5778" s="111" t="s">
        <v>126</v>
      </c>
      <c r="F5778" s="111" t="s">
        <v>139</v>
      </c>
      <c r="G5778" s="111" t="s">
        <v>139</v>
      </c>
      <c r="H5778" s="111" t="s">
        <v>139</v>
      </c>
      <c r="I5778" s="111" t="s">
        <v>139</v>
      </c>
      <c r="J5778" t="str">
        <f t="shared" si="180"/>
        <v>4204Annen utmarkMineraljord</v>
      </c>
      <c r="K5778" s="111">
        <v>-0.16852781479621071</v>
      </c>
      <c r="L5778" s="111">
        <v>0</v>
      </c>
      <c r="M5778" s="111">
        <v>0</v>
      </c>
      <c r="N5778" s="112">
        <f t="shared" si="181"/>
        <v>-0.16852781479621071</v>
      </c>
    </row>
    <row r="5779" spans="1:14" x14ac:dyDescent="0.25">
      <c r="A5779" s="111" t="s">
        <v>745</v>
      </c>
      <c r="B5779" s="111">
        <f>INDEX(kommuner!C:C,MATCH(_xlfn.NUMBERVALUE(A5779),kommuner!B:B,0))</f>
        <v>4204</v>
      </c>
      <c r="C5779" s="111" t="s">
        <v>121</v>
      </c>
      <c r="D5779" s="111" t="s">
        <v>121</v>
      </c>
      <c r="E5779" s="111" t="s">
        <v>126</v>
      </c>
      <c r="F5779" s="111" t="s">
        <v>139</v>
      </c>
      <c r="G5779" s="111" t="s">
        <v>139</v>
      </c>
      <c r="H5779" s="111" t="s">
        <v>139</v>
      </c>
      <c r="I5779" s="111" t="s">
        <v>139</v>
      </c>
      <c r="J5779" t="str">
        <f t="shared" si="180"/>
        <v>4204BeiteMineraljord</v>
      </c>
      <c r="K5779" s="111">
        <v>-0.43305842942580308</v>
      </c>
      <c r="L5779" s="111">
        <v>0</v>
      </c>
      <c r="M5779" s="111">
        <v>1.2448711246839999E-7</v>
      </c>
      <c r="N5779" s="112">
        <f t="shared" si="181"/>
        <v>-0.43305830493869063</v>
      </c>
    </row>
    <row r="5780" spans="1:14" x14ac:dyDescent="0.25">
      <c r="A5780" s="111" t="s">
        <v>745</v>
      </c>
      <c r="B5780" s="111">
        <f>INDEX(kommuner!C:C,MATCH(_xlfn.NUMBERVALUE(A5780),kommuner!B:B,0))</f>
        <v>4204</v>
      </c>
      <c r="C5780" s="111" t="s">
        <v>121</v>
      </c>
      <c r="D5780" s="111" t="s">
        <v>121</v>
      </c>
      <c r="E5780" s="111" t="s">
        <v>123</v>
      </c>
      <c r="F5780" s="111" t="s">
        <v>139</v>
      </c>
      <c r="G5780" s="111" t="s">
        <v>139</v>
      </c>
      <c r="H5780" s="111" t="s">
        <v>139</v>
      </c>
      <c r="I5780" s="111" t="s">
        <v>139</v>
      </c>
      <c r="J5780" t="str">
        <f t="shared" si="180"/>
        <v>4204BeiteOrganisk jord</v>
      </c>
      <c r="K5780" s="111">
        <v>12.077525935985037</v>
      </c>
      <c r="L5780" s="111">
        <v>1.6412500000000001</v>
      </c>
      <c r="M5780" s="111">
        <v>0</v>
      </c>
      <c r="N5780" s="112">
        <f t="shared" si="181"/>
        <v>13.718775935985036</v>
      </c>
    </row>
    <row r="5781" spans="1:14" x14ac:dyDescent="0.25">
      <c r="A5781" s="111" t="s">
        <v>745</v>
      </c>
      <c r="B5781" s="111">
        <f>INDEX(kommuner!C:C,MATCH(_xlfn.NUMBERVALUE(A5781),kommuner!B:B,0))</f>
        <v>4204</v>
      </c>
      <c r="C5781" s="111" t="s">
        <v>84</v>
      </c>
      <c r="D5781" s="111" t="s">
        <v>84</v>
      </c>
      <c r="E5781" s="111" t="s">
        <v>126</v>
      </c>
      <c r="F5781" s="111" t="s">
        <v>139</v>
      </c>
      <c r="G5781" s="111" t="s">
        <v>139</v>
      </c>
      <c r="H5781" s="111" t="s">
        <v>139</v>
      </c>
      <c r="I5781" s="111" t="s">
        <v>139</v>
      </c>
      <c r="J5781" t="str">
        <f t="shared" si="180"/>
        <v>4204Dyrket markMineraljord</v>
      </c>
      <c r="K5781" s="111">
        <v>0.27365015328487463</v>
      </c>
      <c r="L5781" s="111">
        <v>0</v>
      </c>
      <c r="M5781" s="111">
        <v>0</v>
      </c>
      <c r="N5781" s="112">
        <f t="shared" si="181"/>
        <v>0.27365015328487463</v>
      </c>
    </row>
    <row r="5782" spans="1:14" x14ac:dyDescent="0.25">
      <c r="A5782" s="111" t="s">
        <v>745</v>
      </c>
      <c r="B5782" s="111">
        <f>INDEX(kommuner!C:C,MATCH(_xlfn.NUMBERVALUE(A5782),kommuner!B:B,0))</f>
        <v>4204</v>
      </c>
      <c r="C5782" s="111" t="s">
        <v>84</v>
      </c>
      <c r="D5782" s="111" t="s">
        <v>84</v>
      </c>
      <c r="E5782" s="111" t="s">
        <v>123</v>
      </c>
      <c r="F5782" s="111" t="s">
        <v>139</v>
      </c>
      <c r="G5782" s="111" t="s">
        <v>139</v>
      </c>
      <c r="H5782" s="111" t="s">
        <v>139</v>
      </c>
      <c r="I5782" s="111" t="s">
        <v>139</v>
      </c>
      <c r="J5782" t="str">
        <f t="shared" si="180"/>
        <v>4204Dyrket markOrganisk jord</v>
      </c>
      <c r="K5782" s="111">
        <v>28.726149366675592</v>
      </c>
      <c r="L5782" s="111">
        <v>1.45625</v>
      </c>
      <c r="M5782" s="111">
        <v>0</v>
      </c>
      <c r="N5782" s="112">
        <f t="shared" si="181"/>
        <v>30.182399366675593</v>
      </c>
    </row>
    <row r="5783" spans="1:14" x14ac:dyDescent="0.25">
      <c r="A5783" s="111" t="s">
        <v>745</v>
      </c>
      <c r="B5783" s="111">
        <f>INDEX(kommuner!C:C,MATCH(_xlfn.NUMBERVALUE(A5783),kommuner!B:B,0))</f>
        <v>4204</v>
      </c>
      <c r="C5783" s="111" t="s">
        <v>127</v>
      </c>
      <c r="D5783" s="111" t="s">
        <v>127</v>
      </c>
      <c r="E5783" s="111" t="s">
        <v>126</v>
      </c>
      <c r="F5783" s="111" t="s">
        <v>172</v>
      </c>
      <c r="G5783" s="111" t="s">
        <v>180</v>
      </c>
      <c r="H5783" s="111" t="s">
        <v>172</v>
      </c>
      <c r="I5783" s="111" t="s">
        <v>180</v>
      </c>
      <c r="J5783" t="str">
        <f t="shared" si="180"/>
        <v>4204SkogMineraljordBarskogHøy</v>
      </c>
      <c r="K5783" s="111">
        <v>-4.2610596243420318</v>
      </c>
      <c r="L5783" s="111">
        <v>0.85306406685236758</v>
      </c>
      <c r="M5783" s="111">
        <v>6.4056614999681585E-2</v>
      </c>
      <c r="N5783" s="112">
        <f t="shared" si="181"/>
        <v>-3.3439389424899826</v>
      </c>
    </row>
    <row r="5784" spans="1:14" x14ac:dyDescent="0.25">
      <c r="A5784" s="111" t="s">
        <v>745</v>
      </c>
      <c r="B5784" s="111">
        <f>INDEX(kommuner!C:C,MATCH(_xlfn.NUMBERVALUE(A5784),kommuner!B:B,0))</f>
        <v>4204</v>
      </c>
      <c r="C5784" s="111" t="s">
        <v>127</v>
      </c>
      <c r="D5784" s="111" t="s">
        <v>127</v>
      </c>
      <c r="E5784" s="111" t="s">
        <v>126</v>
      </c>
      <c r="F5784" s="111" t="s">
        <v>172</v>
      </c>
      <c r="G5784" s="111" t="s">
        <v>167</v>
      </c>
      <c r="H5784" s="111" t="s">
        <v>172</v>
      </c>
      <c r="I5784" s="111" t="s">
        <v>167</v>
      </c>
      <c r="J5784" t="str">
        <f t="shared" si="180"/>
        <v>4204SkogMineraljordBarskogImpediment</v>
      </c>
      <c r="K5784" s="111">
        <v>-1.5740166960016819</v>
      </c>
      <c r="L5784" s="111">
        <v>0.85306406685236758</v>
      </c>
      <c r="M5784" s="111">
        <v>6.3979989500968365E-2</v>
      </c>
      <c r="N5784" s="112">
        <f t="shared" si="181"/>
        <v>-0.65697263964834596</v>
      </c>
    </row>
    <row r="5785" spans="1:14" x14ac:dyDescent="0.25">
      <c r="A5785" s="111" t="s">
        <v>745</v>
      </c>
      <c r="B5785" s="111">
        <f>INDEX(kommuner!C:C,MATCH(_xlfn.NUMBERVALUE(A5785),kommuner!B:B,0))</f>
        <v>4204</v>
      </c>
      <c r="C5785" s="111" t="s">
        <v>127</v>
      </c>
      <c r="D5785" s="111" t="s">
        <v>127</v>
      </c>
      <c r="E5785" s="111" t="s">
        <v>126</v>
      </c>
      <c r="F5785" s="111" t="s">
        <v>172</v>
      </c>
      <c r="G5785" s="111" t="s">
        <v>190</v>
      </c>
      <c r="H5785" s="111" t="s">
        <v>172</v>
      </c>
      <c r="I5785" s="111" t="s">
        <v>190</v>
      </c>
      <c r="J5785" t="str">
        <f t="shared" si="180"/>
        <v>4204SkogMineraljordBarskogLav</v>
      </c>
      <c r="K5785" s="111">
        <v>-2.1094741240186856</v>
      </c>
      <c r="L5785" s="111">
        <v>0.85306406685236758</v>
      </c>
      <c r="M5785" s="111">
        <v>6.3979989500968365E-2</v>
      </c>
      <c r="N5785" s="112">
        <f t="shared" si="181"/>
        <v>-1.1924300676653499</v>
      </c>
    </row>
    <row r="5786" spans="1:14" x14ac:dyDescent="0.25">
      <c r="A5786" s="111" t="s">
        <v>745</v>
      </c>
      <c r="B5786" s="111">
        <f>INDEX(kommuner!C:C,MATCH(_xlfn.NUMBERVALUE(A5786),kommuner!B:B,0))</f>
        <v>4204</v>
      </c>
      <c r="C5786" s="111" t="s">
        <v>127</v>
      </c>
      <c r="D5786" s="111" t="s">
        <v>127</v>
      </c>
      <c r="E5786" s="111" t="s">
        <v>126</v>
      </c>
      <c r="F5786" s="111" t="s">
        <v>172</v>
      </c>
      <c r="G5786" s="111" t="s">
        <v>173</v>
      </c>
      <c r="H5786" s="111" t="s">
        <v>172</v>
      </c>
      <c r="I5786" s="111" t="s">
        <v>173</v>
      </c>
      <c r="J5786" t="str">
        <f t="shared" si="180"/>
        <v>4204SkogMineraljordBarskogMiddels</v>
      </c>
      <c r="K5786" s="111">
        <v>-2.8820985952554645</v>
      </c>
      <c r="L5786" s="111">
        <v>0.85306406685236758</v>
      </c>
      <c r="M5786" s="111">
        <v>6.4056614999681585E-2</v>
      </c>
      <c r="N5786" s="112">
        <f t="shared" si="181"/>
        <v>-1.9649779134034155</v>
      </c>
    </row>
    <row r="5787" spans="1:14" x14ac:dyDescent="0.25">
      <c r="A5787" s="111" t="s">
        <v>745</v>
      </c>
      <c r="B5787" s="111">
        <f>INDEX(kommuner!C:C,MATCH(_xlfn.NUMBERVALUE(A5787),kommuner!B:B,0))</f>
        <v>4204</v>
      </c>
      <c r="C5787" s="111" t="s">
        <v>127</v>
      </c>
      <c r="D5787" s="111" t="s">
        <v>127</v>
      </c>
      <c r="E5787" s="111" t="s">
        <v>126</v>
      </c>
      <c r="F5787" s="111" t="s">
        <v>172</v>
      </c>
      <c r="G5787" s="111" t="s">
        <v>186</v>
      </c>
      <c r="H5787" s="111" t="s">
        <v>172</v>
      </c>
      <c r="I5787" s="111" t="s">
        <v>186</v>
      </c>
      <c r="J5787" t="str">
        <f t="shared" si="180"/>
        <v>4204SkogMineraljordBarskogSærs høy</v>
      </c>
      <c r="K5787" s="111">
        <v>0.12072674540874306</v>
      </c>
      <c r="L5787" s="111">
        <v>0.85306406685236758</v>
      </c>
      <c r="M5787" s="111">
        <v>6.4056614999681585E-2</v>
      </c>
      <c r="N5787" s="112">
        <f t="shared" si="181"/>
        <v>1.0378474272607923</v>
      </c>
    </row>
    <row r="5788" spans="1:14" x14ac:dyDescent="0.25">
      <c r="A5788" s="111" t="s">
        <v>745</v>
      </c>
      <c r="B5788" s="111">
        <f>INDEX(kommuner!C:C,MATCH(_xlfn.NUMBERVALUE(A5788),kommuner!B:B,0))</f>
        <v>4204</v>
      </c>
      <c r="C5788" s="111" t="s">
        <v>127</v>
      </c>
      <c r="D5788" s="111" t="s">
        <v>127</v>
      </c>
      <c r="E5788" s="111" t="s">
        <v>126</v>
      </c>
      <c r="F5788" s="111" t="s">
        <v>179</v>
      </c>
      <c r="G5788" s="111" t="s">
        <v>180</v>
      </c>
      <c r="H5788" s="111" t="s">
        <v>179</v>
      </c>
      <c r="I5788" s="111" t="s">
        <v>180</v>
      </c>
      <c r="J5788" t="str">
        <f t="shared" si="180"/>
        <v>4204SkogMineraljordBlandingsskogHøy</v>
      </c>
      <c r="K5788" s="111">
        <v>-8.5703651807373102</v>
      </c>
      <c r="L5788" s="111">
        <v>0.85306406685236758</v>
      </c>
      <c r="M5788" s="111">
        <v>6.3979989500968365E-2</v>
      </c>
      <c r="N5788" s="112">
        <f t="shared" si="181"/>
        <v>-7.6533211243839743</v>
      </c>
    </row>
    <row r="5789" spans="1:14" x14ac:dyDescent="0.25">
      <c r="A5789" s="111" t="s">
        <v>745</v>
      </c>
      <c r="B5789" s="111">
        <f>INDEX(kommuner!C:C,MATCH(_xlfn.NUMBERVALUE(A5789),kommuner!B:B,0))</f>
        <v>4204</v>
      </c>
      <c r="C5789" s="111" t="s">
        <v>127</v>
      </c>
      <c r="D5789" s="111" t="s">
        <v>127</v>
      </c>
      <c r="E5789" s="111" t="s">
        <v>126</v>
      </c>
      <c r="F5789" s="111" t="s">
        <v>179</v>
      </c>
      <c r="G5789" s="111" t="s">
        <v>167</v>
      </c>
      <c r="H5789" s="111" t="s">
        <v>179</v>
      </c>
      <c r="I5789" s="111" t="s">
        <v>167</v>
      </c>
      <c r="J5789" t="str">
        <f t="shared" si="180"/>
        <v>4204SkogMineraljordBlandingsskogImpediment</v>
      </c>
      <c r="K5789" s="111">
        <v>-2.0950685747655116</v>
      </c>
      <c r="L5789" s="111">
        <v>0.85306406685236758</v>
      </c>
      <c r="M5789" s="111">
        <v>6.3979989500968365E-2</v>
      </c>
      <c r="N5789" s="112">
        <f t="shared" si="181"/>
        <v>-1.1780245184121758</v>
      </c>
    </row>
    <row r="5790" spans="1:14" x14ac:dyDescent="0.25">
      <c r="A5790" s="111" t="s">
        <v>745</v>
      </c>
      <c r="B5790" s="111">
        <f>INDEX(kommuner!C:C,MATCH(_xlfn.NUMBERVALUE(A5790),kommuner!B:B,0))</f>
        <v>4204</v>
      </c>
      <c r="C5790" s="111" t="s">
        <v>127</v>
      </c>
      <c r="D5790" s="111" t="s">
        <v>127</v>
      </c>
      <c r="E5790" s="111" t="s">
        <v>126</v>
      </c>
      <c r="F5790" s="111" t="s">
        <v>179</v>
      </c>
      <c r="G5790" s="111" t="s">
        <v>190</v>
      </c>
      <c r="H5790" s="111" t="s">
        <v>179</v>
      </c>
      <c r="I5790" s="111" t="s">
        <v>190</v>
      </c>
      <c r="J5790" t="str">
        <f t="shared" si="180"/>
        <v>4204SkogMineraljordBlandingsskogLav</v>
      </c>
      <c r="K5790" s="111">
        <v>-3.814060654162915</v>
      </c>
      <c r="L5790" s="111">
        <v>0.85306406685236758</v>
      </c>
      <c r="M5790" s="111">
        <v>6.3979989500968365E-2</v>
      </c>
      <c r="N5790" s="112">
        <f t="shared" si="181"/>
        <v>-2.897016597809579</v>
      </c>
    </row>
    <row r="5791" spans="1:14" x14ac:dyDescent="0.25">
      <c r="A5791" s="111" t="s">
        <v>745</v>
      </c>
      <c r="B5791" s="111">
        <f>INDEX(kommuner!C:C,MATCH(_xlfn.NUMBERVALUE(A5791),kommuner!B:B,0))</f>
        <v>4204</v>
      </c>
      <c r="C5791" s="111" t="s">
        <v>127</v>
      </c>
      <c r="D5791" s="111" t="s">
        <v>127</v>
      </c>
      <c r="E5791" s="111" t="s">
        <v>126</v>
      </c>
      <c r="F5791" s="111" t="s">
        <v>179</v>
      </c>
      <c r="G5791" s="111" t="s">
        <v>173</v>
      </c>
      <c r="H5791" s="111" t="s">
        <v>179</v>
      </c>
      <c r="I5791" s="111" t="s">
        <v>173</v>
      </c>
      <c r="J5791" t="str">
        <f t="shared" si="180"/>
        <v>4204SkogMineraljordBlandingsskogMiddels</v>
      </c>
      <c r="K5791" s="111">
        <v>-4.5623521854183373</v>
      </c>
      <c r="L5791" s="111">
        <v>0.85306406685236758</v>
      </c>
      <c r="M5791" s="111">
        <v>6.3979989500968365E-2</v>
      </c>
      <c r="N5791" s="112">
        <f t="shared" si="181"/>
        <v>-3.6453081290650013</v>
      </c>
    </row>
    <row r="5792" spans="1:14" x14ac:dyDescent="0.25">
      <c r="A5792" s="111" t="s">
        <v>745</v>
      </c>
      <c r="B5792" s="111">
        <f>INDEX(kommuner!C:C,MATCH(_xlfn.NUMBERVALUE(A5792),kommuner!B:B,0))</f>
        <v>4204</v>
      </c>
      <c r="C5792" s="111" t="s">
        <v>127</v>
      </c>
      <c r="D5792" s="111" t="s">
        <v>127</v>
      </c>
      <c r="E5792" s="111" t="s">
        <v>126</v>
      </c>
      <c r="F5792" s="111" t="s">
        <v>179</v>
      </c>
      <c r="G5792" s="111" t="s">
        <v>186</v>
      </c>
      <c r="H5792" s="111" t="s">
        <v>179</v>
      </c>
      <c r="I5792" s="111" t="s">
        <v>186</v>
      </c>
      <c r="J5792" t="str">
        <f t="shared" si="180"/>
        <v>4204SkogMineraljordBlandingsskogSærs høy</v>
      </c>
      <c r="K5792" s="111">
        <v>-2.9395925245326562</v>
      </c>
      <c r="L5792" s="111">
        <v>0.85306406685236758</v>
      </c>
      <c r="M5792" s="111">
        <v>6.3979989500968365E-2</v>
      </c>
      <c r="N5792" s="112">
        <f t="shared" si="181"/>
        <v>-2.0225484681793202</v>
      </c>
    </row>
    <row r="5793" spans="1:14" x14ac:dyDescent="0.25">
      <c r="A5793" s="111" t="s">
        <v>745</v>
      </c>
      <c r="B5793" s="111">
        <f>INDEX(kommuner!C:C,MATCH(_xlfn.NUMBERVALUE(A5793),kommuner!B:B,0))</f>
        <v>4204</v>
      </c>
      <c r="C5793" s="111" t="s">
        <v>127</v>
      </c>
      <c r="D5793" s="111" t="s">
        <v>127</v>
      </c>
      <c r="E5793" s="111" t="s">
        <v>126</v>
      </c>
      <c r="F5793" s="111" t="s">
        <v>185</v>
      </c>
      <c r="G5793" s="111" t="s">
        <v>180</v>
      </c>
      <c r="H5793" s="111" t="s">
        <v>185</v>
      </c>
      <c r="I5793" s="111" t="s">
        <v>180</v>
      </c>
      <c r="J5793" t="str">
        <f t="shared" si="180"/>
        <v>4204SkogMineraljordLauvskogHøy</v>
      </c>
      <c r="K5793" s="111">
        <v>-3.6072016095960531</v>
      </c>
      <c r="L5793" s="111">
        <v>0.85306406685236758</v>
      </c>
      <c r="M5793" s="111">
        <v>6.3979989500968365E-2</v>
      </c>
      <c r="N5793" s="112">
        <f t="shared" si="181"/>
        <v>-2.6901575532427171</v>
      </c>
    </row>
    <row r="5794" spans="1:14" x14ac:dyDescent="0.25">
      <c r="A5794" s="111" t="s">
        <v>745</v>
      </c>
      <c r="B5794" s="111">
        <f>INDEX(kommuner!C:C,MATCH(_xlfn.NUMBERVALUE(A5794),kommuner!B:B,0))</f>
        <v>4204</v>
      </c>
      <c r="C5794" s="111" t="s">
        <v>127</v>
      </c>
      <c r="D5794" s="111" t="s">
        <v>127</v>
      </c>
      <c r="E5794" s="111" t="s">
        <v>126</v>
      </c>
      <c r="F5794" s="111" t="s">
        <v>185</v>
      </c>
      <c r="G5794" s="111" t="s">
        <v>167</v>
      </c>
      <c r="H5794" s="111" t="s">
        <v>185</v>
      </c>
      <c r="I5794" s="111" t="s">
        <v>167</v>
      </c>
      <c r="J5794" t="str">
        <f t="shared" si="180"/>
        <v>4204SkogMineraljordLauvskogImpediment</v>
      </c>
      <c r="K5794" s="111">
        <v>-1.1043030228661443</v>
      </c>
      <c r="L5794" s="111">
        <v>0.85306406685236758</v>
      </c>
      <c r="M5794" s="111">
        <v>6.3979989500968365E-2</v>
      </c>
      <c r="N5794" s="112">
        <f t="shared" si="181"/>
        <v>-0.18725896651280841</v>
      </c>
    </row>
    <row r="5795" spans="1:14" x14ac:dyDescent="0.25">
      <c r="A5795" s="111" t="s">
        <v>745</v>
      </c>
      <c r="B5795" s="111">
        <f>INDEX(kommuner!C:C,MATCH(_xlfn.NUMBERVALUE(A5795),kommuner!B:B,0))</f>
        <v>4204</v>
      </c>
      <c r="C5795" s="111" t="s">
        <v>127</v>
      </c>
      <c r="D5795" s="111" t="s">
        <v>127</v>
      </c>
      <c r="E5795" s="111" t="s">
        <v>126</v>
      </c>
      <c r="F5795" s="111" t="s">
        <v>185</v>
      </c>
      <c r="G5795" s="111" t="s">
        <v>190</v>
      </c>
      <c r="H5795" s="111" t="s">
        <v>185</v>
      </c>
      <c r="I5795" s="111" t="s">
        <v>190</v>
      </c>
      <c r="J5795" t="str">
        <f t="shared" si="180"/>
        <v>4204SkogMineraljordLauvskogLav</v>
      </c>
      <c r="K5795" s="111">
        <v>-8.9748170935426599E-2</v>
      </c>
      <c r="L5795" s="111">
        <v>0.85306406685236758</v>
      </c>
      <c r="M5795" s="111">
        <v>6.3979989500968365E-2</v>
      </c>
      <c r="N5795" s="112">
        <f t="shared" si="181"/>
        <v>0.82729588541790933</v>
      </c>
    </row>
    <row r="5796" spans="1:14" x14ac:dyDescent="0.25">
      <c r="A5796" s="111" t="s">
        <v>745</v>
      </c>
      <c r="B5796" s="111">
        <f>INDEX(kommuner!C:C,MATCH(_xlfn.NUMBERVALUE(A5796),kommuner!B:B,0))</f>
        <v>4204</v>
      </c>
      <c r="C5796" s="111" t="s">
        <v>127</v>
      </c>
      <c r="D5796" s="111" t="s">
        <v>127</v>
      </c>
      <c r="E5796" s="111" t="s">
        <v>126</v>
      </c>
      <c r="F5796" s="111" t="s">
        <v>185</v>
      </c>
      <c r="G5796" s="111" t="s">
        <v>173</v>
      </c>
      <c r="H5796" s="111" t="s">
        <v>185</v>
      </c>
      <c r="I5796" s="111" t="s">
        <v>173</v>
      </c>
      <c r="J5796" t="str">
        <f t="shared" si="180"/>
        <v>4204SkogMineraljordLauvskogMiddels</v>
      </c>
      <c r="K5796" s="111">
        <v>-2.4151390344437029</v>
      </c>
      <c r="L5796" s="111">
        <v>0.85306406685236758</v>
      </c>
      <c r="M5796" s="111">
        <v>6.3979989500968365E-2</v>
      </c>
      <c r="N5796" s="112">
        <f t="shared" si="181"/>
        <v>-1.4980949780903672</v>
      </c>
    </row>
    <row r="5797" spans="1:14" x14ac:dyDescent="0.25">
      <c r="A5797" s="111" t="s">
        <v>745</v>
      </c>
      <c r="B5797" s="111">
        <f>INDEX(kommuner!C:C,MATCH(_xlfn.NUMBERVALUE(A5797),kommuner!B:B,0))</f>
        <v>4204</v>
      </c>
      <c r="C5797" s="111" t="s">
        <v>127</v>
      </c>
      <c r="D5797" s="111" t="s">
        <v>127</v>
      </c>
      <c r="E5797" s="111" t="s">
        <v>126</v>
      </c>
      <c r="F5797" s="111" t="s">
        <v>185</v>
      </c>
      <c r="G5797" s="111" t="s">
        <v>186</v>
      </c>
      <c r="H5797" s="111" t="s">
        <v>185</v>
      </c>
      <c r="I5797" s="111" t="s">
        <v>186</v>
      </c>
      <c r="J5797" t="str">
        <f t="shared" si="180"/>
        <v>4204SkogMineraljordLauvskogSærs høy</v>
      </c>
      <c r="K5797" s="111">
        <v>-3.6560473259425113</v>
      </c>
      <c r="L5797" s="111">
        <v>0.85306406685236758</v>
      </c>
      <c r="M5797" s="111">
        <v>6.3979989500968365E-2</v>
      </c>
      <c r="N5797" s="112">
        <f t="shared" si="181"/>
        <v>-2.7390032695891753</v>
      </c>
    </row>
    <row r="5798" spans="1:14" x14ac:dyDescent="0.25">
      <c r="A5798" s="111" t="s">
        <v>745</v>
      </c>
      <c r="B5798" s="111">
        <f>INDEX(kommuner!C:C,MATCH(_xlfn.NUMBERVALUE(A5798),kommuner!B:B,0))</f>
        <v>4204</v>
      </c>
      <c r="C5798" s="111" t="s">
        <v>127</v>
      </c>
      <c r="D5798" s="111" t="s">
        <v>127</v>
      </c>
      <c r="E5798" s="111" t="s">
        <v>123</v>
      </c>
      <c r="F5798" s="111" t="s">
        <v>172</v>
      </c>
      <c r="G5798" s="111" t="s">
        <v>180</v>
      </c>
      <c r="H5798" s="111" t="s">
        <v>172</v>
      </c>
      <c r="I5798" s="111" t="s">
        <v>180</v>
      </c>
      <c r="J5798" t="str">
        <f t="shared" si="180"/>
        <v>4204SkogOrganisk jordBarskogHøy</v>
      </c>
      <c r="K5798" s="111">
        <v>-2.5184559031994138</v>
      </c>
      <c r="L5798" s="111">
        <v>0.92784825435236762</v>
      </c>
      <c r="M5798" s="111">
        <v>0.46518126042825314</v>
      </c>
      <c r="N5798" s="112">
        <f t="shared" si="181"/>
        <v>-1.1254263884187932</v>
      </c>
    </row>
    <row r="5799" spans="1:14" x14ac:dyDescent="0.25">
      <c r="A5799" s="111" t="s">
        <v>745</v>
      </c>
      <c r="B5799" s="111">
        <f>INDEX(kommuner!C:C,MATCH(_xlfn.NUMBERVALUE(A5799),kommuner!B:B,0))</f>
        <v>4204</v>
      </c>
      <c r="C5799" s="111" t="s">
        <v>127</v>
      </c>
      <c r="D5799" s="111" t="s">
        <v>127</v>
      </c>
      <c r="E5799" s="111" t="s">
        <v>123</v>
      </c>
      <c r="F5799" s="111" t="s">
        <v>172</v>
      </c>
      <c r="G5799" s="111" t="s">
        <v>167</v>
      </c>
      <c r="H5799" s="111" t="s">
        <v>172</v>
      </c>
      <c r="I5799" s="111" t="s">
        <v>167</v>
      </c>
      <c r="J5799" t="str">
        <f t="shared" si="180"/>
        <v>4204SkogOrganisk jordBarskogImpediment</v>
      </c>
      <c r="K5799" s="111">
        <v>-0.13011741963904588</v>
      </c>
      <c r="L5799" s="111">
        <v>0.92784825435236762</v>
      </c>
      <c r="M5799" s="111">
        <v>0.46510463492953991</v>
      </c>
      <c r="N5799" s="112">
        <f t="shared" si="181"/>
        <v>1.2628354696428616</v>
      </c>
    </row>
    <row r="5800" spans="1:14" x14ac:dyDescent="0.25">
      <c r="A5800" s="111" t="s">
        <v>745</v>
      </c>
      <c r="B5800" s="111">
        <f>INDEX(kommuner!C:C,MATCH(_xlfn.NUMBERVALUE(A5800),kommuner!B:B,0))</f>
        <v>4204</v>
      </c>
      <c r="C5800" s="111" t="s">
        <v>127</v>
      </c>
      <c r="D5800" s="111" t="s">
        <v>127</v>
      </c>
      <c r="E5800" s="111" t="s">
        <v>123</v>
      </c>
      <c r="F5800" s="111" t="s">
        <v>172</v>
      </c>
      <c r="G5800" s="111" t="s">
        <v>190</v>
      </c>
      <c r="H5800" s="111" t="s">
        <v>172</v>
      </c>
      <c r="I5800" s="111" t="s">
        <v>190</v>
      </c>
      <c r="J5800" t="str">
        <f t="shared" si="180"/>
        <v>4204SkogOrganisk jordBarskogLav</v>
      </c>
      <c r="K5800" s="111">
        <v>-0.50666953101693391</v>
      </c>
      <c r="L5800" s="111">
        <v>0.92784825435236762</v>
      </c>
      <c r="M5800" s="111">
        <v>0.46510463492953991</v>
      </c>
      <c r="N5800" s="112">
        <f t="shared" si="181"/>
        <v>0.88628335826497362</v>
      </c>
    </row>
    <row r="5801" spans="1:14" x14ac:dyDescent="0.25">
      <c r="A5801" s="111" t="s">
        <v>745</v>
      </c>
      <c r="B5801" s="111">
        <f>INDEX(kommuner!C:C,MATCH(_xlfn.NUMBERVALUE(A5801),kommuner!B:B,0))</f>
        <v>4204</v>
      </c>
      <c r="C5801" s="111" t="s">
        <v>127</v>
      </c>
      <c r="D5801" s="111" t="s">
        <v>127</v>
      </c>
      <c r="E5801" s="111" t="s">
        <v>123</v>
      </c>
      <c r="F5801" s="111" t="s">
        <v>172</v>
      </c>
      <c r="G5801" s="111" t="s">
        <v>173</v>
      </c>
      <c r="H5801" s="111" t="s">
        <v>172</v>
      </c>
      <c r="I5801" s="111" t="s">
        <v>173</v>
      </c>
      <c r="J5801" t="str">
        <f t="shared" si="180"/>
        <v>4204SkogOrganisk jordBarskogMiddels</v>
      </c>
      <c r="K5801" s="111">
        <v>-1.5571490961494638</v>
      </c>
      <c r="L5801" s="111">
        <v>0.92784825435236762</v>
      </c>
      <c r="M5801" s="111">
        <v>0.46518126042825314</v>
      </c>
      <c r="N5801" s="112">
        <f t="shared" si="181"/>
        <v>-0.16411958136884308</v>
      </c>
    </row>
    <row r="5802" spans="1:14" x14ac:dyDescent="0.25">
      <c r="A5802" s="111" t="s">
        <v>745</v>
      </c>
      <c r="B5802" s="111">
        <f>INDEX(kommuner!C:C,MATCH(_xlfn.NUMBERVALUE(A5802),kommuner!B:B,0))</f>
        <v>4204</v>
      </c>
      <c r="C5802" s="111" t="s">
        <v>127</v>
      </c>
      <c r="D5802" s="111" t="s">
        <v>127</v>
      </c>
      <c r="E5802" s="111" t="s">
        <v>123</v>
      </c>
      <c r="F5802" s="111" t="s">
        <v>172</v>
      </c>
      <c r="G5802" s="111" t="s">
        <v>186</v>
      </c>
      <c r="H5802" s="111" t="s">
        <v>172</v>
      </c>
      <c r="I5802" s="111" t="s">
        <v>186</v>
      </c>
      <c r="J5802" t="str">
        <f t="shared" si="180"/>
        <v>4204SkogOrganisk jordBarskogSærs høy</v>
      </c>
      <c r="K5802" s="111">
        <v>2.5548655235722699</v>
      </c>
      <c r="L5802" s="111">
        <v>0.92784825435236762</v>
      </c>
      <c r="M5802" s="111">
        <v>0.46518126042825314</v>
      </c>
      <c r="N5802" s="112">
        <f t="shared" si="181"/>
        <v>3.9478950383528906</v>
      </c>
    </row>
    <row r="5803" spans="1:14" x14ac:dyDescent="0.25">
      <c r="A5803" s="111" t="s">
        <v>745</v>
      </c>
      <c r="B5803" s="111">
        <f>INDEX(kommuner!C:C,MATCH(_xlfn.NUMBERVALUE(A5803),kommuner!B:B,0))</f>
        <v>4204</v>
      </c>
      <c r="C5803" s="111" t="s">
        <v>127</v>
      </c>
      <c r="D5803" s="111" t="s">
        <v>127</v>
      </c>
      <c r="E5803" s="111" t="s">
        <v>123</v>
      </c>
      <c r="F5803" s="111" t="s">
        <v>179</v>
      </c>
      <c r="G5803" s="111" t="s">
        <v>180</v>
      </c>
      <c r="H5803" s="111" t="s">
        <v>179</v>
      </c>
      <c r="I5803" s="111" t="s">
        <v>180</v>
      </c>
      <c r="J5803" t="str">
        <f t="shared" si="180"/>
        <v>4204SkogOrganisk jordBlandingsskogHøy</v>
      </c>
      <c r="K5803" s="111">
        <v>-5.5554344456832343</v>
      </c>
      <c r="L5803" s="111">
        <v>0.92784825435236762</v>
      </c>
      <c r="M5803" s="111">
        <v>0.46510463492953991</v>
      </c>
      <c r="N5803" s="112">
        <f t="shared" si="181"/>
        <v>-4.1624815564013264</v>
      </c>
    </row>
    <row r="5804" spans="1:14" x14ac:dyDescent="0.25">
      <c r="A5804" s="111" t="s">
        <v>745</v>
      </c>
      <c r="B5804" s="111">
        <f>INDEX(kommuner!C:C,MATCH(_xlfn.NUMBERVALUE(A5804),kommuner!B:B,0))</f>
        <v>4204</v>
      </c>
      <c r="C5804" s="111" t="s">
        <v>127</v>
      </c>
      <c r="D5804" s="111" t="s">
        <v>127</v>
      </c>
      <c r="E5804" s="111" t="s">
        <v>123</v>
      </c>
      <c r="F5804" s="111" t="s">
        <v>179</v>
      </c>
      <c r="G5804" s="111" t="s">
        <v>167</v>
      </c>
      <c r="H5804" s="111" t="s">
        <v>179</v>
      </c>
      <c r="I5804" s="111" t="s">
        <v>167</v>
      </c>
      <c r="J5804" t="str">
        <f t="shared" si="180"/>
        <v>4204SkogOrganisk jordBlandingsskogImpediment</v>
      </c>
      <c r="K5804" s="111">
        <v>-0.28586344175800005</v>
      </c>
      <c r="L5804" s="111">
        <v>0.92784825435236762</v>
      </c>
      <c r="M5804" s="111">
        <v>0.46510463492953991</v>
      </c>
      <c r="N5804" s="112">
        <f t="shared" si="181"/>
        <v>1.1070894475239075</v>
      </c>
    </row>
    <row r="5805" spans="1:14" x14ac:dyDescent="0.25">
      <c r="A5805" s="111" t="s">
        <v>745</v>
      </c>
      <c r="B5805" s="111">
        <f>INDEX(kommuner!C:C,MATCH(_xlfn.NUMBERVALUE(A5805),kommuner!B:B,0))</f>
        <v>4204</v>
      </c>
      <c r="C5805" s="111" t="s">
        <v>127</v>
      </c>
      <c r="D5805" s="111" t="s">
        <v>127</v>
      </c>
      <c r="E5805" s="111" t="s">
        <v>123</v>
      </c>
      <c r="F5805" s="111" t="s">
        <v>179</v>
      </c>
      <c r="G5805" s="111" t="s">
        <v>190</v>
      </c>
      <c r="H5805" s="111" t="s">
        <v>179</v>
      </c>
      <c r="I5805" s="111" t="s">
        <v>190</v>
      </c>
      <c r="J5805" t="str">
        <f t="shared" si="180"/>
        <v>4204SkogOrganisk jordBlandingsskogLav</v>
      </c>
      <c r="K5805" s="111">
        <v>-1.2347339377887629</v>
      </c>
      <c r="L5805" s="111">
        <v>0.92784825435236762</v>
      </c>
      <c r="M5805" s="111">
        <v>0.46510463492953991</v>
      </c>
      <c r="N5805" s="112">
        <f t="shared" si="181"/>
        <v>0.15821895149314458</v>
      </c>
    </row>
    <row r="5806" spans="1:14" x14ac:dyDescent="0.25">
      <c r="A5806" s="111" t="s">
        <v>745</v>
      </c>
      <c r="B5806" s="111">
        <f>INDEX(kommuner!C:C,MATCH(_xlfn.NUMBERVALUE(A5806),kommuner!B:B,0))</f>
        <v>4204</v>
      </c>
      <c r="C5806" s="111" t="s">
        <v>127</v>
      </c>
      <c r="D5806" s="111" t="s">
        <v>127</v>
      </c>
      <c r="E5806" s="111" t="s">
        <v>123</v>
      </c>
      <c r="F5806" s="111" t="s">
        <v>179</v>
      </c>
      <c r="G5806" s="111" t="s">
        <v>173</v>
      </c>
      <c r="H5806" s="111" t="s">
        <v>179</v>
      </c>
      <c r="I5806" s="111" t="s">
        <v>173</v>
      </c>
      <c r="J5806" t="str">
        <f t="shared" si="180"/>
        <v>4204SkogOrganisk jordBlandingsskogMiddels</v>
      </c>
      <c r="K5806" s="111">
        <v>-2.4239591752717748</v>
      </c>
      <c r="L5806" s="111">
        <v>0.92784825435236762</v>
      </c>
      <c r="M5806" s="111">
        <v>0.46510463492953991</v>
      </c>
      <c r="N5806" s="112">
        <f t="shared" si="181"/>
        <v>-1.0310062859898674</v>
      </c>
    </row>
    <row r="5807" spans="1:14" x14ac:dyDescent="0.25">
      <c r="A5807" s="111" t="s">
        <v>745</v>
      </c>
      <c r="B5807" s="111">
        <f>INDEX(kommuner!C:C,MATCH(_xlfn.NUMBERVALUE(A5807),kommuner!B:B,0))</f>
        <v>4204</v>
      </c>
      <c r="C5807" s="111" t="s">
        <v>127</v>
      </c>
      <c r="D5807" s="111" t="s">
        <v>127</v>
      </c>
      <c r="E5807" s="111" t="s">
        <v>123</v>
      </c>
      <c r="F5807" s="111" t="s">
        <v>179</v>
      </c>
      <c r="G5807" s="111" t="s">
        <v>186</v>
      </c>
      <c r="H5807" s="111" t="s">
        <v>179</v>
      </c>
      <c r="I5807" s="111" t="s">
        <v>186</v>
      </c>
      <c r="J5807" t="str">
        <f t="shared" si="180"/>
        <v>4204SkogOrganisk jordBlandingsskogSærs høy</v>
      </c>
      <c r="K5807" s="111">
        <v>-1.5726115302258048</v>
      </c>
      <c r="L5807" s="111">
        <v>0.92784825435236762</v>
      </c>
      <c r="M5807" s="111">
        <v>0.46510463492953991</v>
      </c>
      <c r="N5807" s="112">
        <f t="shared" si="181"/>
        <v>-0.17965864094389727</v>
      </c>
    </row>
    <row r="5808" spans="1:14" x14ac:dyDescent="0.25">
      <c r="A5808" s="111" t="s">
        <v>745</v>
      </c>
      <c r="B5808" s="111">
        <f>INDEX(kommuner!C:C,MATCH(_xlfn.NUMBERVALUE(A5808),kommuner!B:B,0))</f>
        <v>4204</v>
      </c>
      <c r="C5808" s="111" t="s">
        <v>127</v>
      </c>
      <c r="D5808" s="111" t="s">
        <v>127</v>
      </c>
      <c r="E5808" s="111" t="s">
        <v>123</v>
      </c>
      <c r="F5808" s="111" t="s">
        <v>185</v>
      </c>
      <c r="G5808" s="111" t="s">
        <v>180</v>
      </c>
      <c r="H5808" s="111" t="s">
        <v>185</v>
      </c>
      <c r="I5808" s="111" t="s">
        <v>180</v>
      </c>
      <c r="J5808" t="str">
        <f t="shared" si="180"/>
        <v>4204SkogOrganisk jordLauvskogHøy</v>
      </c>
      <c r="K5808" s="111">
        <v>-1.9913688882377358</v>
      </c>
      <c r="L5808" s="111">
        <v>0.92784825435236762</v>
      </c>
      <c r="M5808" s="111">
        <v>0.46510463492953991</v>
      </c>
      <c r="N5808" s="112">
        <f t="shared" si="181"/>
        <v>-0.59841599895582831</v>
      </c>
    </row>
    <row r="5809" spans="1:14" x14ac:dyDescent="0.25">
      <c r="A5809" s="111" t="s">
        <v>745</v>
      </c>
      <c r="B5809" s="111">
        <f>INDEX(kommuner!C:C,MATCH(_xlfn.NUMBERVALUE(A5809),kommuner!B:B,0))</f>
        <v>4204</v>
      </c>
      <c r="C5809" s="111" t="s">
        <v>127</v>
      </c>
      <c r="D5809" s="111" t="s">
        <v>127</v>
      </c>
      <c r="E5809" s="111" t="s">
        <v>123</v>
      </c>
      <c r="F5809" s="111" t="s">
        <v>185</v>
      </c>
      <c r="G5809" s="111" t="s">
        <v>167</v>
      </c>
      <c r="H5809" s="111" t="s">
        <v>185</v>
      </c>
      <c r="I5809" s="111" t="s">
        <v>167</v>
      </c>
      <c r="J5809" t="str">
        <f t="shared" si="180"/>
        <v>4204SkogOrganisk jordLauvskogImpediment</v>
      </c>
      <c r="K5809" s="111">
        <v>0.35000626494250675</v>
      </c>
      <c r="L5809" s="111">
        <v>0.92784825435236762</v>
      </c>
      <c r="M5809" s="111">
        <v>0.46510463492953991</v>
      </c>
      <c r="N5809" s="112">
        <f t="shared" si="181"/>
        <v>1.7429591542244141</v>
      </c>
    </row>
    <row r="5810" spans="1:14" x14ac:dyDescent="0.25">
      <c r="A5810" s="111" t="s">
        <v>745</v>
      </c>
      <c r="B5810" s="111">
        <f>INDEX(kommuner!C:C,MATCH(_xlfn.NUMBERVALUE(A5810),kommuner!B:B,0))</f>
        <v>4204</v>
      </c>
      <c r="C5810" s="111" t="s">
        <v>127</v>
      </c>
      <c r="D5810" s="111" t="s">
        <v>127</v>
      </c>
      <c r="E5810" s="111" t="s">
        <v>123</v>
      </c>
      <c r="F5810" s="111" t="s">
        <v>185</v>
      </c>
      <c r="G5810" s="111" t="s">
        <v>190</v>
      </c>
      <c r="H5810" s="111" t="s">
        <v>185</v>
      </c>
      <c r="I5810" s="111" t="s">
        <v>190</v>
      </c>
      <c r="J5810" t="str">
        <f t="shared" si="180"/>
        <v>4204SkogOrganisk jordLauvskogLav</v>
      </c>
      <c r="K5810" s="111">
        <v>1.1144075558526714</v>
      </c>
      <c r="L5810" s="111">
        <v>0.92784825435236762</v>
      </c>
      <c r="M5810" s="111">
        <v>0.46510463492953991</v>
      </c>
      <c r="N5810" s="112">
        <f t="shared" si="181"/>
        <v>2.5073604451345788</v>
      </c>
    </row>
    <row r="5811" spans="1:14" x14ac:dyDescent="0.25">
      <c r="A5811" s="111" t="s">
        <v>745</v>
      </c>
      <c r="B5811" s="111">
        <f>INDEX(kommuner!C:C,MATCH(_xlfn.NUMBERVALUE(A5811),kommuner!B:B,0))</f>
        <v>4204</v>
      </c>
      <c r="C5811" s="111" t="s">
        <v>127</v>
      </c>
      <c r="D5811" s="111" t="s">
        <v>127</v>
      </c>
      <c r="E5811" s="111" t="s">
        <v>123</v>
      </c>
      <c r="F5811" s="111" t="s">
        <v>185</v>
      </c>
      <c r="G5811" s="111" t="s">
        <v>173</v>
      </c>
      <c r="H5811" s="111" t="s">
        <v>185</v>
      </c>
      <c r="I5811" s="111" t="s">
        <v>173</v>
      </c>
      <c r="J5811" t="str">
        <f t="shared" si="180"/>
        <v>4204SkogOrganisk jordLauvskogMiddels</v>
      </c>
      <c r="K5811" s="111">
        <v>-0.62664468270982987</v>
      </c>
      <c r="L5811" s="111">
        <v>0.92784825435236762</v>
      </c>
      <c r="M5811" s="111">
        <v>0.46510463492953991</v>
      </c>
      <c r="N5811" s="112">
        <f t="shared" si="181"/>
        <v>0.76630820657207765</v>
      </c>
    </row>
    <row r="5812" spans="1:14" x14ac:dyDescent="0.25">
      <c r="A5812" s="111" t="s">
        <v>745</v>
      </c>
      <c r="B5812" s="111">
        <f>INDEX(kommuner!C:C,MATCH(_xlfn.NUMBERVALUE(A5812),kommuner!B:B,0))</f>
        <v>4204</v>
      </c>
      <c r="C5812" s="111" t="s">
        <v>127</v>
      </c>
      <c r="D5812" s="111" t="s">
        <v>127</v>
      </c>
      <c r="E5812" s="111" t="s">
        <v>123</v>
      </c>
      <c r="F5812" s="111" t="s">
        <v>185</v>
      </c>
      <c r="G5812" s="111" t="s">
        <v>186</v>
      </c>
      <c r="H5812" s="111" t="s">
        <v>185</v>
      </c>
      <c r="I5812" s="111" t="s">
        <v>186</v>
      </c>
      <c r="J5812" t="str">
        <f t="shared" si="180"/>
        <v>4204SkogOrganisk jordLauvskogSærs høy</v>
      </c>
      <c r="K5812" s="111">
        <v>-1.8997279926091779</v>
      </c>
      <c r="L5812" s="111">
        <v>0.92784825435236762</v>
      </c>
      <c r="M5812" s="111">
        <v>0.46510463492953991</v>
      </c>
      <c r="N5812" s="112">
        <f t="shared" si="181"/>
        <v>-0.50677510332727038</v>
      </c>
    </row>
    <row r="5813" spans="1:14" x14ac:dyDescent="0.25">
      <c r="A5813" s="111" t="s">
        <v>745</v>
      </c>
      <c r="B5813" s="111">
        <f>INDEX(kommuner!C:C,MATCH(_xlfn.NUMBERVALUE(A5813),kommuner!B:B,0))</f>
        <v>4204</v>
      </c>
      <c r="C5813" s="111" t="s">
        <v>83</v>
      </c>
      <c r="D5813" s="111" t="s">
        <v>83</v>
      </c>
      <c r="E5813" s="111" t="s">
        <v>126</v>
      </c>
      <c r="F5813" s="111" t="s">
        <v>139</v>
      </c>
      <c r="G5813" s="111" t="s">
        <v>139</v>
      </c>
      <c r="H5813" s="111" t="s">
        <v>139</v>
      </c>
      <c r="I5813" s="111" t="s">
        <v>139</v>
      </c>
      <c r="J5813" t="str">
        <f t="shared" si="180"/>
        <v>4204Utbygd arealMineraljord</v>
      </c>
      <c r="K5813" s="111">
        <v>0.42279414509845159</v>
      </c>
      <c r="L5813" s="111">
        <v>0</v>
      </c>
      <c r="M5813" s="111">
        <v>1.303047089454229E-2</v>
      </c>
      <c r="N5813" s="112">
        <f t="shared" si="181"/>
        <v>0.43582461599299388</v>
      </c>
    </row>
    <row r="5814" spans="1:14" x14ac:dyDescent="0.25">
      <c r="A5814" s="111" t="s">
        <v>745</v>
      </c>
      <c r="B5814" s="111">
        <f>INDEX(kommuner!C:C,MATCH(_xlfn.NUMBERVALUE(A5814),kommuner!B:B,0))</f>
        <v>4204</v>
      </c>
      <c r="C5814" s="111" t="s">
        <v>83</v>
      </c>
      <c r="D5814" s="111" t="s">
        <v>83</v>
      </c>
      <c r="E5814" s="111" t="s">
        <v>123</v>
      </c>
      <c r="F5814" s="111" t="s">
        <v>139</v>
      </c>
      <c r="G5814" s="111" t="s">
        <v>139</v>
      </c>
      <c r="H5814" s="111" t="s">
        <v>139</v>
      </c>
      <c r="I5814" s="111" t="s">
        <v>139</v>
      </c>
      <c r="J5814" t="str">
        <f t="shared" si="180"/>
        <v>4204Utbygd arealOrganisk jord</v>
      </c>
      <c r="K5814" s="111">
        <v>29.011421395201612</v>
      </c>
      <c r="L5814" s="111">
        <v>0</v>
      </c>
      <c r="M5814" s="111">
        <v>1.303047089454229E-2</v>
      </c>
      <c r="N5814" s="112">
        <f t="shared" si="181"/>
        <v>29.024451866096154</v>
      </c>
    </row>
    <row r="5815" spans="1:14" x14ac:dyDescent="0.25">
      <c r="A5815" s="111" t="s">
        <v>745</v>
      </c>
      <c r="B5815" s="111">
        <f>INDEX(kommuner!C:C,MATCH(_xlfn.NUMBERVALUE(A5815),kommuner!B:B,0))</f>
        <v>4204</v>
      </c>
      <c r="C5815" s="111" t="s">
        <v>181</v>
      </c>
      <c r="D5815" s="111" t="s">
        <v>181</v>
      </c>
      <c r="E5815" s="111" t="s">
        <v>123</v>
      </c>
      <c r="F5815" s="111" t="s">
        <v>139</v>
      </c>
      <c r="G5815" s="111" t="s">
        <v>139</v>
      </c>
      <c r="H5815" s="111" t="s">
        <v>139</v>
      </c>
      <c r="I5815" s="111" t="s">
        <v>139</v>
      </c>
      <c r="J5815" t="str">
        <f t="shared" si="180"/>
        <v>4204Vann og myrOrganisk jord</v>
      </c>
      <c r="K5815" s="111">
        <v>-0.31088998224577308</v>
      </c>
      <c r="L5815" s="111">
        <v>0</v>
      </c>
      <c r="M5815" s="111">
        <v>0</v>
      </c>
      <c r="N5815" s="112">
        <f t="shared" si="181"/>
        <v>-0.31088998224577308</v>
      </c>
    </row>
    <row r="5816" spans="1:14" x14ac:dyDescent="0.25">
      <c r="A5816" s="111" t="s">
        <v>746</v>
      </c>
      <c r="B5816" s="111">
        <f>INDEX(kommuner!C:C,MATCH(_xlfn.NUMBERVALUE(A5816),kommuner!B:B,0))</f>
        <v>4205</v>
      </c>
      <c r="C5816" s="111" t="s">
        <v>82</v>
      </c>
      <c r="D5816" s="111" t="s">
        <v>82</v>
      </c>
      <c r="E5816" s="111" t="s">
        <v>126</v>
      </c>
      <c r="F5816" s="111" t="s">
        <v>139</v>
      </c>
      <c r="G5816" s="111" t="s">
        <v>139</v>
      </c>
      <c r="H5816" s="111" t="s">
        <v>139</v>
      </c>
      <c r="I5816" s="111" t="s">
        <v>139</v>
      </c>
      <c r="J5816" t="str">
        <f t="shared" si="180"/>
        <v>4205Annen utmarkMineraljord</v>
      </c>
      <c r="K5816" s="111">
        <v>-0.16852781479621071</v>
      </c>
      <c r="L5816" s="111">
        <v>0</v>
      </c>
      <c r="M5816" s="111">
        <v>0</v>
      </c>
      <c r="N5816" s="112">
        <f t="shared" si="181"/>
        <v>-0.16852781479621071</v>
      </c>
    </row>
    <row r="5817" spans="1:14" x14ac:dyDescent="0.25">
      <c r="A5817" s="111" t="s">
        <v>746</v>
      </c>
      <c r="B5817" s="111">
        <f>INDEX(kommuner!C:C,MATCH(_xlfn.NUMBERVALUE(A5817),kommuner!B:B,0))</f>
        <v>4205</v>
      </c>
      <c r="C5817" s="111" t="s">
        <v>121</v>
      </c>
      <c r="D5817" s="111" t="s">
        <v>121</v>
      </c>
      <c r="E5817" s="111" t="s">
        <v>126</v>
      </c>
      <c r="F5817" s="111" t="s">
        <v>139</v>
      </c>
      <c r="G5817" s="111" t="s">
        <v>139</v>
      </c>
      <c r="H5817" s="111" t="s">
        <v>139</v>
      </c>
      <c r="I5817" s="111" t="s">
        <v>139</v>
      </c>
      <c r="J5817" t="str">
        <f t="shared" si="180"/>
        <v>4205BeiteMineraljord</v>
      </c>
      <c r="K5817" s="111">
        <v>-0.43305842942580308</v>
      </c>
      <c r="L5817" s="111">
        <v>0</v>
      </c>
      <c r="M5817" s="111">
        <v>1.2448711246839999E-7</v>
      </c>
      <c r="N5817" s="112">
        <f t="shared" si="181"/>
        <v>-0.43305830493869063</v>
      </c>
    </row>
    <row r="5818" spans="1:14" x14ac:dyDescent="0.25">
      <c r="A5818" s="111" t="s">
        <v>746</v>
      </c>
      <c r="B5818" s="111">
        <f>INDEX(kommuner!C:C,MATCH(_xlfn.NUMBERVALUE(A5818),kommuner!B:B,0))</f>
        <v>4205</v>
      </c>
      <c r="C5818" s="111" t="s">
        <v>121</v>
      </c>
      <c r="D5818" s="111" t="s">
        <v>121</v>
      </c>
      <c r="E5818" s="111" t="s">
        <v>123</v>
      </c>
      <c r="F5818" s="111" t="s">
        <v>139</v>
      </c>
      <c r="G5818" s="111" t="s">
        <v>139</v>
      </c>
      <c r="H5818" s="111" t="s">
        <v>139</v>
      </c>
      <c r="I5818" s="111" t="s">
        <v>139</v>
      </c>
      <c r="J5818" t="str">
        <f t="shared" si="180"/>
        <v>4205BeiteOrganisk jord</v>
      </c>
      <c r="K5818" s="111">
        <v>12.077525935985037</v>
      </c>
      <c r="L5818" s="111">
        <v>1.6412500000000001</v>
      </c>
      <c r="M5818" s="111">
        <v>0</v>
      </c>
      <c r="N5818" s="112">
        <f t="shared" si="181"/>
        <v>13.718775935985036</v>
      </c>
    </row>
    <row r="5819" spans="1:14" x14ac:dyDescent="0.25">
      <c r="A5819" s="111" t="s">
        <v>746</v>
      </c>
      <c r="B5819" s="111">
        <f>INDEX(kommuner!C:C,MATCH(_xlfn.NUMBERVALUE(A5819),kommuner!B:B,0))</f>
        <v>4205</v>
      </c>
      <c r="C5819" s="111" t="s">
        <v>84</v>
      </c>
      <c r="D5819" s="111" t="s">
        <v>84</v>
      </c>
      <c r="E5819" s="111" t="s">
        <v>126</v>
      </c>
      <c r="F5819" s="111" t="s">
        <v>139</v>
      </c>
      <c r="G5819" s="111" t="s">
        <v>139</v>
      </c>
      <c r="H5819" s="111" t="s">
        <v>139</v>
      </c>
      <c r="I5819" s="111" t="s">
        <v>139</v>
      </c>
      <c r="J5819" t="str">
        <f t="shared" si="180"/>
        <v>4205Dyrket markMineraljord</v>
      </c>
      <c r="K5819" s="111">
        <v>0.27365015328487463</v>
      </c>
      <c r="L5819" s="111">
        <v>0</v>
      </c>
      <c r="M5819" s="111">
        <v>0</v>
      </c>
      <c r="N5819" s="112">
        <f t="shared" si="181"/>
        <v>0.27365015328487463</v>
      </c>
    </row>
    <row r="5820" spans="1:14" x14ac:dyDescent="0.25">
      <c r="A5820" s="111" t="s">
        <v>746</v>
      </c>
      <c r="B5820" s="111">
        <f>INDEX(kommuner!C:C,MATCH(_xlfn.NUMBERVALUE(A5820),kommuner!B:B,0))</f>
        <v>4205</v>
      </c>
      <c r="C5820" s="111" t="s">
        <v>84</v>
      </c>
      <c r="D5820" s="111" t="s">
        <v>84</v>
      </c>
      <c r="E5820" s="111" t="s">
        <v>123</v>
      </c>
      <c r="F5820" s="111" t="s">
        <v>139</v>
      </c>
      <c r="G5820" s="111" t="s">
        <v>139</v>
      </c>
      <c r="H5820" s="111" t="s">
        <v>139</v>
      </c>
      <c r="I5820" s="111" t="s">
        <v>139</v>
      </c>
      <c r="J5820" t="str">
        <f t="shared" si="180"/>
        <v>4205Dyrket markOrganisk jord</v>
      </c>
      <c r="K5820" s="111">
        <v>28.726149366675592</v>
      </c>
      <c r="L5820" s="111">
        <v>1.45625</v>
      </c>
      <c r="M5820" s="111">
        <v>0</v>
      </c>
      <c r="N5820" s="112">
        <f t="shared" si="181"/>
        <v>30.182399366675593</v>
      </c>
    </row>
    <row r="5821" spans="1:14" x14ac:dyDescent="0.25">
      <c r="A5821" s="111" t="s">
        <v>746</v>
      </c>
      <c r="B5821" s="111">
        <f>INDEX(kommuner!C:C,MATCH(_xlfn.NUMBERVALUE(A5821),kommuner!B:B,0))</f>
        <v>4205</v>
      </c>
      <c r="C5821" s="111" t="s">
        <v>127</v>
      </c>
      <c r="D5821" s="111" t="s">
        <v>127</v>
      </c>
      <c r="E5821" s="111" t="s">
        <v>126</v>
      </c>
      <c r="F5821" s="111" t="s">
        <v>172</v>
      </c>
      <c r="G5821" s="111" t="s">
        <v>180</v>
      </c>
      <c r="H5821" s="111" t="s">
        <v>172</v>
      </c>
      <c r="I5821" s="111" t="s">
        <v>180</v>
      </c>
      <c r="J5821" t="str">
        <f t="shared" si="180"/>
        <v>4205SkogMineraljordBarskogHøy</v>
      </c>
      <c r="K5821" s="111">
        <v>-4.2610596243420318</v>
      </c>
      <c r="L5821" s="111">
        <v>0.85306406685236758</v>
      </c>
      <c r="M5821" s="111">
        <v>6.4056614999681585E-2</v>
      </c>
      <c r="N5821" s="112">
        <f t="shared" si="181"/>
        <v>-3.3439389424899826</v>
      </c>
    </row>
    <row r="5822" spans="1:14" x14ac:dyDescent="0.25">
      <c r="A5822" s="111" t="s">
        <v>746</v>
      </c>
      <c r="B5822" s="111">
        <f>INDEX(kommuner!C:C,MATCH(_xlfn.NUMBERVALUE(A5822),kommuner!B:B,0))</f>
        <v>4205</v>
      </c>
      <c r="C5822" s="111" t="s">
        <v>127</v>
      </c>
      <c r="D5822" s="111" t="s">
        <v>127</v>
      </c>
      <c r="E5822" s="111" t="s">
        <v>126</v>
      </c>
      <c r="F5822" s="111" t="s">
        <v>172</v>
      </c>
      <c r="G5822" s="111" t="s">
        <v>167</v>
      </c>
      <c r="H5822" s="111" t="s">
        <v>172</v>
      </c>
      <c r="I5822" s="111" t="s">
        <v>167</v>
      </c>
      <c r="J5822" t="str">
        <f t="shared" si="180"/>
        <v>4205SkogMineraljordBarskogImpediment</v>
      </c>
      <c r="K5822" s="111">
        <v>-1.5740166960016819</v>
      </c>
      <c r="L5822" s="111">
        <v>0.85306406685236758</v>
      </c>
      <c r="M5822" s="111">
        <v>6.3979989500968365E-2</v>
      </c>
      <c r="N5822" s="112">
        <f t="shared" si="181"/>
        <v>-0.65697263964834596</v>
      </c>
    </row>
    <row r="5823" spans="1:14" x14ac:dyDescent="0.25">
      <c r="A5823" s="111" t="s">
        <v>746</v>
      </c>
      <c r="B5823" s="111">
        <f>INDEX(kommuner!C:C,MATCH(_xlfn.NUMBERVALUE(A5823),kommuner!B:B,0))</f>
        <v>4205</v>
      </c>
      <c r="C5823" s="111" t="s">
        <v>127</v>
      </c>
      <c r="D5823" s="111" t="s">
        <v>127</v>
      </c>
      <c r="E5823" s="111" t="s">
        <v>126</v>
      </c>
      <c r="F5823" s="111" t="s">
        <v>172</v>
      </c>
      <c r="G5823" s="111" t="s">
        <v>190</v>
      </c>
      <c r="H5823" s="111" t="s">
        <v>172</v>
      </c>
      <c r="I5823" s="111" t="s">
        <v>190</v>
      </c>
      <c r="J5823" t="str">
        <f t="shared" si="180"/>
        <v>4205SkogMineraljordBarskogLav</v>
      </c>
      <c r="K5823" s="111">
        <v>-2.1094741240186856</v>
      </c>
      <c r="L5823" s="111">
        <v>0.85306406685236758</v>
      </c>
      <c r="M5823" s="111">
        <v>6.3979989500968365E-2</v>
      </c>
      <c r="N5823" s="112">
        <f t="shared" si="181"/>
        <v>-1.1924300676653499</v>
      </c>
    </row>
    <row r="5824" spans="1:14" x14ac:dyDescent="0.25">
      <c r="A5824" s="111" t="s">
        <v>746</v>
      </c>
      <c r="B5824" s="111">
        <f>INDEX(kommuner!C:C,MATCH(_xlfn.NUMBERVALUE(A5824),kommuner!B:B,0))</f>
        <v>4205</v>
      </c>
      <c r="C5824" s="111" t="s">
        <v>127</v>
      </c>
      <c r="D5824" s="111" t="s">
        <v>127</v>
      </c>
      <c r="E5824" s="111" t="s">
        <v>126</v>
      </c>
      <c r="F5824" s="111" t="s">
        <v>172</v>
      </c>
      <c r="G5824" s="111" t="s">
        <v>173</v>
      </c>
      <c r="H5824" s="111" t="s">
        <v>172</v>
      </c>
      <c r="I5824" s="111" t="s">
        <v>173</v>
      </c>
      <c r="J5824" t="str">
        <f t="shared" si="180"/>
        <v>4205SkogMineraljordBarskogMiddels</v>
      </c>
      <c r="K5824" s="111">
        <v>-2.8820985952554645</v>
      </c>
      <c r="L5824" s="111">
        <v>0.85306406685236758</v>
      </c>
      <c r="M5824" s="111">
        <v>6.4056614999681585E-2</v>
      </c>
      <c r="N5824" s="112">
        <f t="shared" si="181"/>
        <v>-1.9649779134034155</v>
      </c>
    </row>
    <row r="5825" spans="1:14" x14ac:dyDescent="0.25">
      <c r="A5825" s="111" t="s">
        <v>746</v>
      </c>
      <c r="B5825" s="111">
        <f>INDEX(kommuner!C:C,MATCH(_xlfn.NUMBERVALUE(A5825),kommuner!B:B,0))</f>
        <v>4205</v>
      </c>
      <c r="C5825" s="111" t="s">
        <v>127</v>
      </c>
      <c r="D5825" s="111" t="s">
        <v>127</v>
      </c>
      <c r="E5825" s="111" t="s">
        <v>126</v>
      </c>
      <c r="F5825" s="111" t="s">
        <v>172</v>
      </c>
      <c r="G5825" s="111" t="s">
        <v>186</v>
      </c>
      <c r="H5825" s="111" t="s">
        <v>172</v>
      </c>
      <c r="I5825" s="111" t="s">
        <v>186</v>
      </c>
      <c r="J5825" t="str">
        <f t="shared" si="180"/>
        <v>4205SkogMineraljordBarskogSærs høy</v>
      </c>
      <c r="K5825" s="111">
        <v>0.12072674540874306</v>
      </c>
      <c r="L5825" s="111">
        <v>0.85306406685236758</v>
      </c>
      <c r="M5825" s="111">
        <v>6.4056614999681585E-2</v>
      </c>
      <c r="N5825" s="112">
        <f t="shared" si="181"/>
        <v>1.0378474272607923</v>
      </c>
    </row>
    <row r="5826" spans="1:14" x14ac:dyDescent="0.25">
      <c r="A5826" s="111" t="s">
        <v>746</v>
      </c>
      <c r="B5826" s="111">
        <f>INDEX(kommuner!C:C,MATCH(_xlfn.NUMBERVALUE(A5826),kommuner!B:B,0))</f>
        <v>4205</v>
      </c>
      <c r="C5826" s="111" t="s">
        <v>127</v>
      </c>
      <c r="D5826" s="111" t="s">
        <v>127</v>
      </c>
      <c r="E5826" s="111" t="s">
        <v>126</v>
      </c>
      <c r="F5826" s="111" t="s">
        <v>179</v>
      </c>
      <c r="G5826" s="111" t="s">
        <v>180</v>
      </c>
      <c r="H5826" s="111" t="s">
        <v>179</v>
      </c>
      <c r="I5826" s="111" t="s">
        <v>180</v>
      </c>
      <c r="J5826" t="str">
        <f t="shared" si="180"/>
        <v>4205SkogMineraljordBlandingsskogHøy</v>
      </c>
      <c r="K5826" s="111">
        <v>-8.5703651807373102</v>
      </c>
      <c r="L5826" s="111">
        <v>0.85306406685236758</v>
      </c>
      <c r="M5826" s="111">
        <v>6.3979989500968365E-2</v>
      </c>
      <c r="N5826" s="112">
        <f t="shared" si="181"/>
        <v>-7.6533211243839743</v>
      </c>
    </row>
    <row r="5827" spans="1:14" x14ac:dyDescent="0.25">
      <c r="A5827" s="111" t="s">
        <v>746</v>
      </c>
      <c r="B5827" s="111">
        <f>INDEX(kommuner!C:C,MATCH(_xlfn.NUMBERVALUE(A5827),kommuner!B:B,0))</f>
        <v>4205</v>
      </c>
      <c r="C5827" s="111" t="s">
        <v>127</v>
      </c>
      <c r="D5827" s="111" t="s">
        <v>127</v>
      </c>
      <c r="E5827" s="111" t="s">
        <v>126</v>
      </c>
      <c r="F5827" s="111" t="s">
        <v>179</v>
      </c>
      <c r="G5827" s="111" t="s">
        <v>167</v>
      </c>
      <c r="H5827" s="111" t="s">
        <v>179</v>
      </c>
      <c r="I5827" s="111" t="s">
        <v>167</v>
      </c>
      <c r="J5827" t="str">
        <f t="shared" ref="J5827:J5890" si="182">B5827&amp;C5827&amp;E5827&amp;IF(C5827="Skog",F5827&amp;G5827,"")</f>
        <v>4205SkogMineraljordBlandingsskogImpediment</v>
      </c>
      <c r="K5827" s="111">
        <v>-2.0950685747655116</v>
      </c>
      <c r="L5827" s="111">
        <v>0.85306406685236758</v>
      </c>
      <c r="M5827" s="111">
        <v>6.3979989500968365E-2</v>
      </c>
      <c r="N5827" s="112">
        <f t="shared" ref="N5827:N5890" si="183">SUM(K5827:M5827)</f>
        <v>-1.1780245184121758</v>
      </c>
    </row>
    <row r="5828" spans="1:14" x14ac:dyDescent="0.25">
      <c r="A5828" s="111" t="s">
        <v>746</v>
      </c>
      <c r="B5828" s="111">
        <f>INDEX(kommuner!C:C,MATCH(_xlfn.NUMBERVALUE(A5828),kommuner!B:B,0))</f>
        <v>4205</v>
      </c>
      <c r="C5828" s="111" t="s">
        <v>127</v>
      </c>
      <c r="D5828" s="111" t="s">
        <v>127</v>
      </c>
      <c r="E5828" s="111" t="s">
        <v>126</v>
      </c>
      <c r="F5828" s="111" t="s">
        <v>179</v>
      </c>
      <c r="G5828" s="111" t="s">
        <v>190</v>
      </c>
      <c r="H5828" s="111" t="s">
        <v>179</v>
      </c>
      <c r="I5828" s="111" t="s">
        <v>190</v>
      </c>
      <c r="J5828" t="str">
        <f t="shared" si="182"/>
        <v>4205SkogMineraljordBlandingsskogLav</v>
      </c>
      <c r="K5828" s="111">
        <v>-3.814060654162915</v>
      </c>
      <c r="L5828" s="111">
        <v>0.85306406685236758</v>
      </c>
      <c r="M5828" s="111">
        <v>6.3979989500968365E-2</v>
      </c>
      <c r="N5828" s="112">
        <f t="shared" si="183"/>
        <v>-2.897016597809579</v>
      </c>
    </row>
    <row r="5829" spans="1:14" x14ac:dyDescent="0.25">
      <c r="A5829" s="111" t="s">
        <v>746</v>
      </c>
      <c r="B5829" s="111">
        <f>INDEX(kommuner!C:C,MATCH(_xlfn.NUMBERVALUE(A5829),kommuner!B:B,0))</f>
        <v>4205</v>
      </c>
      <c r="C5829" s="111" t="s">
        <v>127</v>
      </c>
      <c r="D5829" s="111" t="s">
        <v>127</v>
      </c>
      <c r="E5829" s="111" t="s">
        <v>126</v>
      </c>
      <c r="F5829" s="111" t="s">
        <v>179</v>
      </c>
      <c r="G5829" s="111" t="s">
        <v>173</v>
      </c>
      <c r="H5829" s="111" t="s">
        <v>179</v>
      </c>
      <c r="I5829" s="111" t="s">
        <v>173</v>
      </c>
      <c r="J5829" t="str">
        <f t="shared" si="182"/>
        <v>4205SkogMineraljordBlandingsskogMiddels</v>
      </c>
      <c r="K5829" s="111">
        <v>-4.5623521854183373</v>
      </c>
      <c r="L5829" s="111">
        <v>0.85306406685236758</v>
      </c>
      <c r="M5829" s="111">
        <v>6.3979989500968365E-2</v>
      </c>
      <c r="N5829" s="112">
        <f t="shared" si="183"/>
        <v>-3.6453081290650013</v>
      </c>
    </row>
    <row r="5830" spans="1:14" x14ac:dyDescent="0.25">
      <c r="A5830" s="111" t="s">
        <v>746</v>
      </c>
      <c r="B5830" s="111">
        <f>INDEX(kommuner!C:C,MATCH(_xlfn.NUMBERVALUE(A5830),kommuner!B:B,0))</f>
        <v>4205</v>
      </c>
      <c r="C5830" s="111" t="s">
        <v>127</v>
      </c>
      <c r="D5830" s="111" t="s">
        <v>127</v>
      </c>
      <c r="E5830" s="111" t="s">
        <v>126</v>
      </c>
      <c r="F5830" s="111" t="s">
        <v>179</v>
      </c>
      <c r="G5830" s="111" t="s">
        <v>186</v>
      </c>
      <c r="H5830" s="111" t="s">
        <v>179</v>
      </c>
      <c r="I5830" s="111" t="s">
        <v>186</v>
      </c>
      <c r="J5830" t="str">
        <f t="shared" si="182"/>
        <v>4205SkogMineraljordBlandingsskogSærs høy</v>
      </c>
      <c r="K5830" s="111">
        <v>-2.9395925245326562</v>
      </c>
      <c r="L5830" s="111">
        <v>0.85306406685236758</v>
      </c>
      <c r="M5830" s="111">
        <v>6.3979989500968365E-2</v>
      </c>
      <c r="N5830" s="112">
        <f t="shared" si="183"/>
        <v>-2.0225484681793202</v>
      </c>
    </row>
    <row r="5831" spans="1:14" x14ac:dyDescent="0.25">
      <c r="A5831" s="111" t="s">
        <v>746</v>
      </c>
      <c r="B5831" s="111">
        <f>INDEX(kommuner!C:C,MATCH(_xlfn.NUMBERVALUE(A5831),kommuner!B:B,0))</f>
        <v>4205</v>
      </c>
      <c r="C5831" s="111" t="s">
        <v>127</v>
      </c>
      <c r="D5831" s="111" t="s">
        <v>127</v>
      </c>
      <c r="E5831" s="111" t="s">
        <v>126</v>
      </c>
      <c r="F5831" s="111" t="s">
        <v>185</v>
      </c>
      <c r="G5831" s="111" t="s">
        <v>180</v>
      </c>
      <c r="H5831" s="111" t="s">
        <v>185</v>
      </c>
      <c r="I5831" s="111" t="s">
        <v>180</v>
      </c>
      <c r="J5831" t="str">
        <f t="shared" si="182"/>
        <v>4205SkogMineraljordLauvskogHøy</v>
      </c>
      <c r="K5831" s="111">
        <v>-3.6072016095960531</v>
      </c>
      <c r="L5831" s="111">
        <v>0.85306406685236758</v>
      </c>
      <c r="M5831" s="111">
        <v>6.3979989500968365E-2</v>
      </c>
      <c r="N5831" s="112">
        <f t="shared" si="183"/>
        <v>-2.6901575532427171</v>
      </c>
    </row>
    <row r="5832" spans="1:14" x14ac:dyDescent="0.25">
      <c r="A5832" s="111" t="s">
        <v>746</v>
      </c>
      <c r="B5832" s="111">
        <f>INDEX(kommuner!C:C,MATCH(_xlfn.NUMBERVALUE(A5832),kommuner!B:B,0))</f>
        <v>4205</v>
      </c>
      <c r="C5832" s="111" t="s">
        <v>127</v>
      </c>
      <c r="D5832" s="111" t="s">
        <v>127</v>
      </c>
      <c r="E5832" s="111" t="s">
        <v>126</v>
      </c>
      <c r="F5832" s="111" t="s">
        <v>185</v>
      </c>
      <c r="G5832" s="111" t="s">
        <v>167</v>
      </c>
      <c r="H5832" s="111" t="s">
        <v>185</v>
      </c>
      <c r="I5832" s="111" t="s">
        <v>167</v>
      </c>
      <c r="J5832" t="str">
        <f t="shared" si="182"/>
        <v>4205SkogMineraljordLauvskogImpediment</v>
      </c>
      <c r="K5832" s="111">
        <v>-1.1043030228661443</v>
      </c>
      <c r="L5832" s="111">
        <v>0.85306406685236758</v>
      </c>
      <c r="M5832" s="111">
        <v>6.3979989500968365E-2</v>
      </c>
      <c r="N5832" s="112">
        <f t="shared" si="183"/>
        <v>-0.18725896651280841</v>
      </c>
    </row>
    <row r="5833" spans="1:14" x14ac:dyDescent="0.25">
      <c r="A5833" s="111" t="s">
        <v>746</v>
      </c>
      <c r="B5833" s="111">
        <f>INDEX(kommuner!C:C,MATCH(_xlfn.NUMBERVALUE(A5833),kommuner!B:B,0))</f>
        <v>4205</v>
      </c>
      <c r="C5833" s="111" t="s">
        <v>127</v>
      </c>
      <c r="D5833" s="111" t="s">
        <v>127</v>
      </c>
      <c r="E5833" s="111" t="s">
        <v>126</v>
      </c>
      <c r="F5833" s="111" t="s">
        <v>185</v>
      </c>
      <c r="G5833" s="111" t="s">
        <v>190</v>
      </c>
      <c r="H5833" s="111" t="s">
        <v>185</v>
      </c>
      <c r="I5833" s="111" t="s">
        <v>190</v>
      </c>
      <c r="J5833" t="str">
        <f t="shared" si="182"/>
        <v>4205SkogMineraljordLauvskogLav</v>
      </c>
      <c r="K5833" s="111">
        <v>-8.9748170935426599E-2</v>
      </c>
      <c r="L5833" s="111">
        <v>0.85306406685236758</v>
      </c>
      <c r="M5833" s="111">
        <v>6.3979989500968365E-2</v>
      </c>
      <c r="N5833" s="112">
        <f t="shared" si="183"/>
        <v>0.82729588541790933</v>
      </c>
    </row>
    <row r="5834" spans="1:14" x14ac:dyDescent="0.25">
      <c r="A5834" s="111" t="s">
        <v>746</v>
      </c>
      <c r="B5834" s="111">
        <f>INDEX(kommuner!C:C,MATCH(_xlfn.NUMBERVALUE(A5834),kommuner!B:B,0))</f>
        <v>4205</v>
      </c>
      <c r="C5834" s="111" t="s">
        <v>127</v>
      </c>
      <c r="D5834" s="111" t="s">
        <v>127</v>
      </c>
      <c r="E5834" s="111" t="s">
        <v>126</v>
      </c>
      <c r="F5834" s="111" t="s">
        <v>185</v>
      </c>
      <c r="G5834" s="111" t="s">
        <v>173</v>
      </c>
      <c r="H5834" s="111" t="s">
        <v>185</v>
      </c>
      <c r="I5834" s="111" t="s">
        <v>173</v>
      </c>
      <c r="J5834" t="str">
        <f t="shared" si="182"/>
        <v>4205SkogMineraljordLauvskogMiddels</v>
      </c>
      <c r="K5834" s="111">
        <v>-2.4151390344437029</v>
      </c>
      <c r="L5834" s="111">
        <v>0.85306406685236758</v>
      </c>
      <c r="M5834" s="111">
        <v>6.3979989500968365E-2</v>
      </c>
      <c r="N5834" s="112">
        <f t="shared" si="183"/>
        <v>-1.4980949780903672</v>
      </c>
    </row>
    <row r="5835" spans="1:14" x14ac:dyDescent="0.25">
      <c r="A5835" s="111" t="s">
        <v>746</v>
      </c>
      <c r="B5835" s="111">
        <f>INDEX(kommuner!C:C,MATCH(_xlfn.NUMBERVALUE(A5835),kommuner!B:B,0))</f>
        <v>4205</v>
      </c>
      <c r="C5835" s="111" t="s">
        <v>127</v>
      </c>
      <c r="D5835" s="111" t="s">
        <v>127</v>
      </c>
      <c r="E5835" s="111" t="s">
        <v>126</v>
      </c>
      <c r="F5835" s="111" t="s">
        <v>185</v>
      </c>
      <c r="G5835" s="111" t="s">
        <v>186</v>
      </c>
      <c r="H5835" s="111" t="s">
        <v>185</v>
      </c>
      <c r="I5835" s="111" t="s">
        <v>186</v>
      </c>
      <c r="J5835" t="str">
        <f t="shared" si="182"/>
        <v>4205SkogMineraljordLauvskogSærs høy</v>
      </c>
      <c r="K5835" s="111">
        <v>-3.6560473259425113</v>
      </c>
      <c r="L5835" s="111">
        <v>0.85306406685236758</v>
      </c>
      <c r="M5835" s="111">
        <v>6.3979989500968365E-2</v>
      </c>
      <c r="N5835" s="112">
        <f t="shared" si="183"/>
        <v>-2.7390032695891753</v>
      </c>
    </row>
    <row r="5836" spans="1:14" x14ac:dyDescent="0.25">
      <c r="A5836" s="111" t="s">
        <v>746</v>
      </c>
      <c r="B5836" s="111">
        <f>INDEX(kommuner!C:C,MATCH(_xlfn.NUMBERVALUE(A5836),kommuner!B:B,0))</f>
        <v>4205</v>
      </c>
      <c r="C5836" s="111" t="s">
        <v>127</v>
      </c>
      <c r="D5836" s="111" t="s">
        <v>127</v>
      </c>
      <c r="E5836" s="111" t="s">
        <v>123</v>
      </c>
      <c r="F5836" s="111" t="s">
        <v>172</v>
      </c>
      <c r="G5836" s="111" t="s">
        <v>180</v>
      </c>
      <c r="H5836" s="111" t="s">
        <v>172</v>
      </c>
      <c r="I5836" s="111" t="s">
        <v>180</v>
      </c>
      <c r="J5836" t="str">
        <f t="shared" si="182"/>
        <v>4205SkogOrganisk jordBarskogHøy</v>
      </c>
      <c r="K5836" s="111">
        <v>-2.5184559031994138</v>
      </c>
      <c r="L5836" s="111">
        <v>0.92784825435236762</v>
      </c>
      <c r="M5836" s="111">
        <v>0.46518126042825314</v>
      </c>
      <c r="N5836" s="112">
        <f t="shared" si="183"/>
        <v>-1.1254263884187932</v>
      </c>
    </row>
    <row r="5837" spans="1:14" x14ac:dyDescent="0.25">
      <c r="A5837" s="111" t="s">
        <v>746</v>
      </c>
      <c r="B5837" s="111">
        <f>INDEX(kommuner!C:C,MATCH(_xlfn.NUMBERVALUE(A5837),kommuner!B:B,0))</f>
        <v>4205</v>
      </c>
      <c r="C5837" s="111" t="s">
        <v>127</v>
      </c>
      <c r="D5837" s="111" t="s">
        <v>127</v>
      </c>
      <c r="E5837" s="111" t="s">
        <v>123</v>
      </c>
      <c r="F5837" s="111" t="s">
        <v>172</v>
      </c>
      <c r="G5837" s="111" t="s">
        <v>167</v>
      </c>
      <c r="H5837" s="111" t="s">
        <v>172</v>
      </c>
      <c r="I5837" s="111" t="s">
        <v>167</v>
      </c>
      <c r="J5837" t="str">
        <f t="shared" si="182"/>
        <v>4205SkogOrganisk jordBarskogImpediment</v>
      </c>
      <c r="K5837" s="111">
        <v>-0.13011741963904588</v>
      </c>
      <c r="L5837" s="111">
        <v>0.92784825435236762</v>
      </c>
      <c r="M5837" s="111">
        <v>0.46510463492953991</v>
      </c>
      <c r="N5837" s="112">
        <f t="shared" si="183"/>
        <v>1.2628354696428616</v>
      </c>
    </row>
    <row r="5838" spans="1:14" x14ac:dyDescent="0.25">
      <c r="A5838" s="111" t="s">
        <v>746</v>
      </c>
      <c r="B5838" s="111">
        <f>INDEX(kommuner!C:C,MATCH(_xlfn.NUMBERVALUE(A5838),kommuner!B:B,0))</f>
        <v>4205</v>
      </c>
      <c r="C5838" s="111" t="s">
        <v>127</v>
      </c>
      <c r="D5838" s="111" t="s">
        <v>127</v>
      </c>
      <c r="E5838" s="111" t="s">
        <v>123</v>
      </c>
      <c r="F5838" s="111" t="s">
        <v>172</v>
      </c>
      <c r="G5838" s="111" t="s">
        <v>190</v>
      </c>
      <c r="H5838" s="111" t="s">
        <v>172</v>
      </c>
      <c r="I5838" s="111" t="s">
        <v>190</v>
      </c>
      <c r="J5838" t="str">
        <f t="shared" si="182"/>
        <v>4205SkogOrganisk jordBarskogLav</v>
      </c>
      <c r="K5838" s="111">
        <v>-0.50666953101693391</v>
      </c>
      <c r="L5838" s="111">
        <v>0.92784825435236762</v>
      </c>
      <c r="M5838" s="111">
        <v>0.46510463492953991</v>
      </c>
      <c r="N5838" s="112">
        <f t="shared" si="183"/>
        <v>0.88628335826497362</v>
      </c>
    </row>
    <row r="5839" spans="1:14" x14ac:dyDescent="0.25">
      <c r="A5839" s="111" t="s">
        <v>746</v>
      </c>
      <c r="B5839" s="111">
        <f>INDEX(kommuner!C:C,MATCH(_xlfn.NUMBERVALUE(A5839),kommuner!B:B,0))</f>
        <v>4205</v>
      </c>
      <c r="C5839" s="111" t="s">
        <v>127</v>
      </c>
      <c r="D5839" s="111" t="s">
        <v>127</v>
      </c>
      <c r="E5839" s="111" t="s">
        <v>123</v>
      </c>
      <c r="F5839" s="111" t="s">
        <v>172</v>
      </c>
      <c r="G5839" s="111" t="s">
        <v>173</v>
      </c>
      <c r="H5839" s="111" t="s">
        <v>172</v>
      </c>
      <c r="I5839" s="111" t="s">
        <v>173</v>
      </c>
      <c r="J5839" t="str">
        <f t="shared" si="182"/>
        <v>4205SkogOrganisk jordBarskogMiddels</v>
      </c>
      <c r="K5839" s="111">
        <v>-1.5571490961494638</v>
      </c>
      <c r="L5839" s="111">
        <v>0.92784825435236762</v>
      </c>
      <c r="M5839" s="111">
        <v>0.46518126042825314</v>
      </c>
      <c r="N5839" s="112">
        <f t="shared" si="183"/>
        <v>-0.16411958136884308</v>
      </c>
    </row>
    <row r="5840" spans="1:14" x14ac:dyDescent="0.25">
      <c r="A5840" s="111" t="s">
        <v>746</v>
      </c>
      <c r="B5840" s="111">
        <f>INDEX(kommuner!C:C,MATCH(_xlfn.NUMBERVALUE(A5840),kommuner!B:B,0))</f>
        <v>4205</v>
      </c>
      <c r="C5840" s="111" t="s">
        <v>127</v>
      </c>
      <c r="D5840" s="111" t="s">
        <v>127</v>
      </c>
      <c r="E5840" s="111" t="s">
        <v>123</v>
      </c>
      <c r="F5840" s="111" t="s">
        <v>172</v>
      </c>
      <c r="G5840" s="111" t="s">
        <v>186</v>
      </c>
      <c r="H5840" s="111" t="s">
        <v>172</v>
      </c>
      <c r="I5840" s="111" t="s">
        <v>186</v>
      </c>
      <c r="J5840" t="str">
        <f t="shared" si="182"/>
        <v>4205SkogOrganisk jordBarskogSærs høy</v>
      </c>
      <c r="K5840" s="111">
        <v>2.5548655235722699</v>
      </c>
      <c r="L5840" s="111">
        <v>0.92784825435236762</v>
      </c>
      <c r="M5840" s="111">
        <v>0.46518126042825314</v>
      </c>
      <c r="N5840" s="112">
        <f t="shared" si="183"/>
        <v>3.9478950383528906</v>
      </c>
    </row>
    <row r="5841" spans="1:14" x14ac:dyDescent="0.25">
      <c r="A5841" s="111" t="s">
        <v>746</v>
      </c>
      <c r="B5841" s="111">
        <f>INDEX(kommuner!C:C,MATCH(_xlfn.NUMBERVALUE(A5841),kommuner!B:B,0))</f>
        <v>4205</v>
      </c>
      <c r="C5841" s="111" t="s">
        <v>127</v>
      </c>
      <c r="D5841" s="111" t="s">
        <v>127</v>
      </c>
      <c r="E5841" s="111" t="s">
        <v>123</v>
      </c>
      <c r="F5841" s="111" t="s">
        <v>179</v>
      </c>
      <c r="G5841" s="111" t="s">
        <v>180</v>
      </c>
      <c r="H5841" s="111" t="s">
        <v>179</v>
      </c>
      <c r="I5841" s="111" t="s">
        <v>180</v>
      </c>
      <c r="J5841" t="str">
        <f t="shared" si="182"/>
        <v>4205SkogOrganisk jordBlandingsskogHøy</v>
      </c>
      <c r="K5841" s="111">
        <v>-5.5554344456832343</v>
      </c>
      <c r="L5841" s="111">
        <v>0.92784825435236762</v>
      </c>
      <c r="M5841" s="111">
        <v>0.46510463492953991</v>
      </c>
      <c r="N5841" s="112">
        <f t="shared" si="183"/>
        <v>-4.1624815564013264</v>
      </c>
    </row>
    <row r="5842" spans="1:14" x14ac:dyDescent="0.25">
      <c r="A5842" s="111" t="s">
        <v>746</v>
      </c>
      <c r="B5842" s="111">
        <f>INDEX(kommuner!C:C,MATCH(_xlfn.NUMBERVALUE(A5842),kommuner!B:B,0))</f>
        <v>4205</v>
      </c>
      <c r="C5842" s="111" t="s">
        <v>127</v>
      </c>
      <c r="D5842" s="111" t="s">
        <v>127</v>
      </c>
      <c r="E5842" s="111" t="s">
        <v>123</v>
      </c>
      <c r="F5842" s="111" t="s">
        <v>179</v>
      </c>
      <c r="G5842" s="111" t="s">
        <v>167</v>
      </c>
      <c r="H5842" s="111" t="s">
        <v>179</v>
      </c>
      <c r="I5842" s="111" t="s">
        <v>167</v>
      </c>
      <c r="J5842" t="str">
        <f t="shared" si="182"/>
        <v>4205SkogOrganisk jordBlandingsskogImpediment</v>
      </c>
      <c r="K5842" s="111">
        <v>-0.28586344175800005</v>
      </c>
      <c r="L5842" s="111">
        <v>0.92784825435236762</v>
      </c>
      <c r="M5842" s="111">
        <v>0.46510463492953991</v>
      </c>
      <c r="N5842" s="112">
        <f t="shared" si="183"/>
        <v>1.1070894475239075</v>
      </c>
    </row>
    <row r="5843" spans="1:14" x14ac:dyDescent="0.25">
      <c r="A5843" s="111" t="s">
        <v>746</v>
      </c>
      <c r="B5843" s="111">
        <f>INDEX(kommuner!C:C,MATCH(_xlfn.NUMBERVALUE(A5843),kommuner!B:B,0))</f>
        <v>4205</v>
      </c>
      <c r="C5843" s="111" t="s">
        <v>127</v>
      </c>
      <c r="D5843" s="111" t="s">
        <v>127</v>
      </c>
      <c r="E5843" s="111" t="s">
        <v>123</v>
      </c>
      <c r="F5843" s="111" t="s">
        <v>179</v>
      </c>
      <c r="G5843" s="111" t="s">
        <v>190</v>
      </c>
      <c r="H5843" s="111" t="s">
        <v>179</v>
      </c>
      <c r="I5843" s="111" t="s">
        <v>190</v>
      </c>
      <c r="J5843" t="str">
        <f t="shared" si="182"/>
        <v>4205SkogOrganisk jordBlandingsskogLav</v>
      </c>
      <c r="K5843" s="111">
        <v>-1.2347339377887629</v>
      </c>
      <c r="L5843" s="111">
        <v>0.92784825435236762</v>
      </c>
      <c r="M5843" s="111">
        <v>0.46510463492953991</v>
      </c>
      <c r="N5843" s="112">
        <f t="shared" si="183"/>
        <v>0.15821895149314458</v>
      </c>
    </row>
    <row r="5844" spans="1:14" x14ac:dyDescent="0.25">
      <c r="A5844" s="111" t="s">
        <v>746</v>
      </c>
      <c r="B5844" s="111">
        <f>INDEX(kommuner!C:C,MATCH(_xlfn.NUMBERVALUE(A5844),kommuner!B:B,0))</f>
        <v>4205</v>
      </c>
      <c r="C5844" s="111" t="s">
        <v>127</v>
      </c>
      <c r="D5844" s="111" t="s">
        <v>127</v>
      </c>
      <c r="E5844" s="111" t="s">
        <v>123</v>
      </c>
      <c r="F5844" s="111" t="s">
        <v>179</v>
      </c>
      <c r="G5844" s="111" t="s">
        <v>173</v>
      </c>
      <c r="H5844" s="111" t="s">
        <v>179</v>
      </c>
      <c r="I5844" s="111" t="s">
        <v>173</v>
      </c>
      <c r="J5844" t="str">
        <f t="shared" si="182"/>
        <v>4205SkogOrganisk jordBlandingsskogMiddels</v>
      </c>
      <c r="K5844" s="111">
        <v>-2.4239591752717748</v>
      </c>
      <c r="L5844" s="111">
        <v>0.92784825435236762</v>
      </c>
      <c r="M5844" s="111">
        <v>0.46510463492953991</v>
      </c>
      <c r="N5844" s="112">
        <f t="shared" si="183"/>
        <v>-1.0310062859898674</v>
      </c>
    </row>
    <row r="5845" spans="1:14" x14ac:dyDescent="0.25">
      <c r="A5845" s="111" t="s">
        <v>746</v>
      </c>
      <c r="B5845" s="111">
        <f>INDEX(kommuner!C:C,MATCH(_xlfn.NUMBERVALUE(A5845),kommuner!B:B,0))</f>
        <v>4205</v>
      </c>
      <c r="C5845" s="111" t="s">
        <v>127</v>
      </c>
      <c r="D5845" s="111" t="s">
        <v>127</v>
      </c>
      <c r="E5845" s="111" t="s">
        <v>123</v>
      </c>
      <c r="F5845" s="111" t="s">
        <v>179</v>
      </c>
      <c r="G5845" s="111" t="s">
        <v>186</v>
      </c>
      <c r="H5845" s="111" t="s">
        <v>179</v>
      </c>
      <c r="I5845" s="111" t="s">
        <v>186</v>
      </c>
      <c r="J5845" t="str">
        <f t="shared" si="182"/>
        <v>4205SkogOrganisk jordBlandingsskogSærs høy</v>
      </c>
      <c r="K5845" s="111">
        <v>-1.5726115302258048</v>
      </c>
      <c r="L5845" s="111">
        <v>0.92784825435236762</v>
      </c>
      <c r="M5845" s="111">
        <v>0.46510463492953991</v>
      </c>
      <c r="N5845" s="112">
        <f t="shared" si="183"/>
        <v>-0.17965864094389727</v>
      </c>
    </row>
    <row r="5846" spans="1:14" x14ac:dyDescent="0.25">
      <c r="A5846" s="111" t="s">
        <v>746</v>
      </c>
      <c r="B5846" s="111">
        <f>INDEX(kommuner!C:C,MATCH(_xlfn.NUMBERVALUE(A5846),kommuner!B:B,0))</f>
        <v>4205</v>
      </c>
      <c r="C5846" s="111" t="s">
        <v>127</v>
      </c>
      <c r="D5846" s="111" t="s">
        <v>127</v>
      </c>
      <c r="E5846" s="111" t="s">
        <v>123</v>
      </c>
      <c r="F5846" s="111" t="s">
        <v>185</v>
      </c>
      <c r="G5846" s="111" t="s">
        <v>180</v>
      </c>
      <c r="H5846" s="111" t="s">
        <v>185</v>
      </c>
      <c r="I5846" s="111" t="s">
        <v>180</v>
      </c>
      <c r="J5846" t="str">
        <f t="shared" si="182"/>
        <v>4205SkogOrganisk jordLauvskogHøy</v>
      </c>
      <c r="K5846" s="111">
        <v>-1.9913688882377358</v>
      </c>
      <c r="L5846" s="111">
        <v>0.92784825435236762</v>
      </c>
      <c r="M5846" s="111">
        <v>0.46510463492953991</v>
      </c>
      <c r="N5846" s="112">
        <f t="shared" si="183"/>
        <v>-0.59841599895582831</v>
      </c>
    </row>
    <row r="5847" spans="1:14" x14ac:dyDescent="0.25">
      <c r="A5847" s="111" t="s">
        <v>746</v>
      </c>
      <c r="B5847" s="111">
        <f>INDEX(kommuner!C:C,MATCH(_xlfn.NUMBERVALUE(A5847),kommuner!B:B,0))</f>
        <v>4205</v>
      </c>
      <c r="C5847" s="111" t="s">
        <v>127</v>
      </c>
      <c r="D5847" s="111" t="s">
        <v>127</v>
      </c>
      <c r="E5847" s="111" t="s">
        <v>123</v>
      </c>
      <c r="F5847" s="111" t="s">
        <v>185</v>
      </c>
      <c r="G5847" s="111" t="s">
        <v>167</v>
      </c>
      <c r="H5847" s="111" t="s">
        <v>185</v>
      </c>
      <c r="I5847" s="111" t="s">
        <v>167</v>
      </c>
      <c r="J5847" t="str">
        <f t="shared" si="182"/>
        <v>4205SkogOrganisk jordLauvskogImpediment</v>
      </c>
      <c r="K5847" s="111">
        <v>0.35000626494250675</v>
      </c>
      <c r="L5847" s="111">
        <v>0.92784825435236762</v>
      </c>
      <c r="M5847" s="111">
        <v>0.46510463492953991</v>
      </c>
      <c r="N5847" s="112">
        <f t="shared" si="183"/>
        <v>1.7429591542244141</v>
      </c>
    </row>
    <row r="5848" spans="1:14" x14ac:dyDescent="0.25">
      <c r="A5848" s="111" t="s">
        <v>746</v>
      </c>
      <c r="B5848" s="111">
        <f>INDEX(kommuner!C:C,MATCH(_xlfn.NUMBERVALUE(A5848),kommuner!B:B,0))</f>
        <v>4205</v>
      </c>
      <c r="C5848" s="111" t="s">
        <v>127</v>
      </c>
      <c r="D5848" s="111" t="s">
        <v>127</v>
      </c>
      <c r="E5848" s="111" t="s">
        <v>123</v>
      </c>
      <c r="F5848" s="111" t="s">
        <v>185</v>
      </c>
      <c r="G5848" s="111" t="s">
        <v>190</v>
      </c>
      <c r="H5848" s="111" t="s">
        <v>185</v>
      </c>
      <c r="I5848" s="111" t="s">
        <v>190</v>
      </c>
      <c r="J5848" t="str">
        <f t="shared" si="182"/>
        <v>4205SkogOrganisk jordLauvskogLav</v>
      </c>
      <c r="K5848" s="111">
        <v>1.1144075558526714</v>
      </c>
      <c r="L5848" s="111">
        <v>0.92784825435236762</v>
      </c>
      <c r="M5848" s="111">
        <v>0.46510463492953991</v>
      </c>
      <c r="N5848" s="112">
        <f t="shared" si="183"/>
        <v>2.5073604451345788</v>
      </c>
    </row>
    <row r="5849" spans="1:14" x14ac:dyDescent="0.25">
      <c r="A5849" s="111" t="s">
        <v>746</v>
      </c>
      <c r="B5849" s="111">
        <f>INDEX(kommuner!C:C,MATCH(_xlfn.NUMBERVALUE(A5849),kommuner!B:B,0))</f>
        <v>4205</v>
      </c>
      <c r="C5849" s="111" t="s">
        <v>127</v>
      </c>
      <c r="D5849" s="111" t="s">
        <v>127</v>
      </c>
      <c r="E5849" s="111" t="s">
        <v>123</v>
      </c>
      <c r="F5849" s="111" t="s">
        <v>185</v>
      </c>
      <c r="G5849" s="111" t="s">
        <v>173</v>
      </c>
      <c r="H5849" s="111" t="s">
        <v>185</v>
      </c>
      <c r="I5849" s="111" t="s">
        <v>173</v>
      </c>
      <c r="J5849" t="str">
        <f t="shared" si="182"/>
        <v>4205SkogOrganisk jordLauvskogMiddels</v>
      </c>
      <c r="K5849" s="111">
        <v>-0.62664468270982987</v>
      </c>
      <c r="L5849" s="111">
        <v>0.92784825435236762</v>
      </c>
      <c r="M5849" s="111">
        <v>0.46510463492953991</v>
      </c>
      <c r="N5849" s="112">
        <f t="shared" si="183"/>
        <v>0.76630820657207765</v>
      </c>
    </row>
    <row r="5850" spans="1:14" x14ac:dyDescent="0.25">
      <c r="A5850" s="111" t="s">
        <v>746</v>
      </c>
      <c r="B5850" s="111">
        <f>INDEX(kommuner!C:C,MATCH(_xlfn.NUMBERVALUE(A5850),kommuner!B:B,0))</f>
        <v>4205</v>
      </c>
      <c r="C5850" s="111" t="s">
        <v>127</v>
      </c>
      <c r="D5850" s="111" t="s">
        <v>127</v>
      </c>
      <c r="E5850" s="111" t="s">
        <v>123</v>
      </c>
      <c r="F5850" s="111" t="s">
        <v>185</v>
      </c>
      <c r="G5850" s="111" t="s">
        <v>186</v>
      </c>
      <c r="H5850" s="111" t="s">
        <v>185</v>
      </c>
      <c r="I5850" s="111" t="s">
        <v>186</v>
      </c>
      <c r="J5850" t="str">
        <f t="shared" si="182"/>
        <v>4205SkogOrganisk jordLauvskogSærs høy</v>
      </c>
      <c r="K5850" s="111">
        <v>-1.8997279926091779</v>
      </c>
      <c r="L5850" s="111">
        <v>0.92784825435236762</v>
      </c>
      <c r="M5850" s="111">
        <v>0.46510463492953991</v>
      </c>
      <c r="N5850" s="112">
        <f t="shared" si="183"/>
        <v>-0.50677510332727038</v>
      </c>
    </row>
    <row r="5851" spans="1:14" x14ac:dyDescent="0.25">
      <c r="A5851" s="111" t="s">
        <v>746</v>
      </c>
      <c r="B5851" s="111">
        <f>INDEX(kommuner!C:C,MATCH(_xlfn.NUMBERVALUE(A5851),kommuner!B:B,0))</f>
        <v>4205</v>
      </c>
      <c r="C5851" s="111" t="s">
        <v>83</v>
      </c>
      <c r="D5851" s="111" t="s">
        <v>83</v>
      </c>
      <c r="E5851" s="111" t="s">
        <v>126</v>
      </c>
      <c r="F5851" s="111" t="s">
        <v>139</v>
      </c>
      <c r="G5851" s="111" t="s">
        <v>139</v>
      </c>
      <c r="H5851" s="111" t="s">
        <v>139</v>
      </c>
      <c r="I5851" s="111" t="s">
        <v>139</v>
      </c>
      <c r="J5851" t="str">
        <f t="shared" si="182"/>
        <v>4205Utbygd arealMineraljord</v>
      </c>
      <c r="K5851" s="111">
        <v>0.42279414509845159</v>
      </c>
      <c r="L5851" s="111">
        <v>0</v>
      </c>
      <c r="M5851" s="111">
        <v>1.303047089454229E-2</v>
      </c>
      <c r="N5851" s="112">
        <f t="shared" si="183"/>
        <v>0.43582461599299388</v>
      </c>
    </row>
    <row r="5852" spans="1:14" x14ac:dyDescent="0.25">
      <c r="A5852" s="111" t="s">
        <v>746</v>
      </c>
      <c r="B5852" s="111">
        <f>INDEX(kommuner!C:C,MATCH(_xlfn.NUMBERVALUE(A5852),kommuner!B:B,0))</f>
        <v>4205</v>
      </c>
      <c r="C5852" s="111" t="s">
        <v>83</v>
      </c>
      <c r="D5852" s="111" t="s">
        <v>83</v>
      </c>
      <c r="E5852" s="111" t="s">
        <v>123</v>
      </c>
      <c r="F5852" s="111" t="s">
        <v>139</v>
      </c>
      <c r="G5852" s="111" t="s">
        <v>139</v>
      </c>
      <c r="H5852" s="111" t="s">
        <v>139</v>
      </c>
      <c r="I5852" s="111" t="s">
        <v>139</v>
      </c>
      <c r="J5852" t="str">
        <f t="shared" si="182"/>
        <v>4205Utbygd arealOrganisk jord</v>
      </c>
      <c r="K5852" s="111">
        <v>29.011421395201612</v>
      </c>
      <c r="L5852" s="111">
        <v>0</v>
      </c>
      <c r="M5852" s="111">
        <v>1.303047089454229E-2</v>
      </c>
      <c r="N5852" s="112">
        <f t="shared" si="183"/>
        <v>29.024451866096154</v>
      </c>
    </row>
    <row r="5853" spans="1:14" x14ac:dyDescent="0.25">
      <c r="A5853" s="111" t="s">
        <v>746</v>
      </c>
      <c r="B5853" s="111">
        <f>INDEX(kommuner!C:C,MATCH(_xlfn.NUMBERVALUE(A5853),kommuner!B:B,0))</f>
        <v>4205</v>
      </c>
      <c r="C5853" s="111" t="s">
        <v>181</v>
      </c>
      <c r="D5853" s="111" t="s">
        <v>181</v>
      </c>
      <c r="E5853" s="111" t="s">
        <v>123</v>
      </c>
      <c r="F5853" s="111" t="s">
        <v>139</v>
      </c>
      <c r="G5853" s="111" t="s">
        <v>139</v>
      </c>
      <c r="H5853" s="111" t="s">
        <v>139</v>
      </c>
      <c r="I5853" s="111" t="s">
        <v>139</v>
      </c>
      <c r="J5853" t="str">
        <f t="shared" si="182"/>
        <v>4205Vann og myrOrganisk jord</v>
      </c>
      <c r="K5853" s="111">
        <v>-0.31088998224577308</v>
      </c>
      <c r="L5853" s="111">
        <v>0</v>
      </c>
      <c r="M5853" s="111">
        <v>0</v>
      </c>
      <c r="N5853" s="112">
        <f t="shared" si="183"/>
        <v>-0.31088998224577308</v>
      </c>
    </row>
    <row r="5854" spans="1:14" x14ac:dyDescent="0.25">
      <c r="A5854" s="111" t="s">
        <v>747</v>
      </c>
      <c r="B5854" s="111">
        <f>INDEX(kommuner!C:C,MATCH(_xlfn.NUMBERVALUE(A5854),kommuner!B:B,0))</f>
        <v>4206</v>
      </c>
      <c r="C5854" s="111" t="s">
        <v>82</v>
      </c>
      <c r="D5854" s="111" t="s">
        <v>82</v>
      </c>
      <c r="E5854" s="111" t="s">
        <v>126</v>
      </c>
      <c r="F5854" s="111" t="s">
        <v>139</v>
      </c>
      <c r="G5854" s="111" t="s">
        <v>139</v>
      </c>
      <c r="H5854" s="111" t="s">
        <v>139</v>
      </c>
      <c r="I5854" s="111" t="s">
        <v>139</v>
      </c>
      <c r="J5854" t="str">
        <f t="shared" si="182"/>
        <v>4206Annen utmarkMineraljord</v>
      </c>
      <c r="K5854" s="111">
        <v>-0.16852781479621071</v>
      </c>
      <c r="L5854" s="111">
        <v>0</v>
      </c>
      <c r="M5854" s="111">
        <v>0</v>
      </c>
      <c r="N5854" s="112">
        <f t="shared" si="183"/>
        <v>-0.16852781479621071</v>
      </c>
    </row>
    <row r="5855" spans="1:14" x14ac:dyDescent="0.25">
      <c r="A5855" s="111" t="s">
        <v>747</v>
      </c>
      <c r="B5855" s="111">
        <f>INDEX(kommuner!C:C,MATCH(_xlfn.NUMBERVALUE(A5855),kommuner!B:B,0))</f>
        <v>4206</v>
      </c>
      <c r="C5855" s="111" t="s">
        <v>121</v>
      </c>
      <c r="D5855" s="111" t="s">
        <v>121</v>
      </c>
      <c r="E5855" s="111" t="s">
        <v>126</v>
      </c>
      <c r="F5855" s="111" t="s">
        <v>139</v>
      </c>
      <c r="G5855" s="111" t="s">
        <v>139</v>
      </c>
      <c r="H5855" s="111" t="s">
        <v>139</v>
      </c>
      <c r="I5855" s="111" t="s">
        <v>139</v>
      </c>
      <c r="J5855" t="str">
        <f t="shared" si="182"/>
        <v>4206BeiteMineraljord</v>
      </c>
      <c r="K5855" s="111">
        <v>-0.43305842942580308</v>
      </c>
      <c r="L5855" s="111">
        <v>0</v>
      </c>
      <c r="M5855" s="111">
        <v>1.2448711246839999E-7</v>
      </c>
      <c r="N5855" s="112">
        <f t="shared" si="183"/>
        <v>-0.43305830493869063</v>
      </c>
    </row>
    <row r="5856" spans="1:14" x14ac:dyDescent="0.25">
      <c r="A5856" s="111" t="s">
        <v>747</v>
      </c>
      <c r="B5856" s="111">
        <f>INDEX(kommuner!C:C,MATCH(_xlfn.NUMBERVALUE(A5856),kommuner!B:B,0))</f>
        <v>4206</v>
      </c>
      <c r="C5856" s="111" t="s">
        <v>121</v>
      </c>
      <c r="D5856" s="111" t="s">
        <v>121</v>
      </c>
      <c r="E5856" s="111" t="s">
        <v>123</v>
      </c>
      <c r="F5856" s="111" t="s">
        <v>139</v>
      </c>
      <c r="G5856" s="111" t="s">
        <v>139</v>
      </c>
      <c r="H5856" s="111" t="s">
        <v>139</v>
      </c>
      <c r="I5856" s="111" t="s">
        <v>139</v>
      </c>
      <c r="J5856" t="str">
        <f t="shared" si="182"/>
        <v>4206BeiteOrganisk jord</v>
      </c>
      <c r="K5856" s="111">
        <v>12.077525935985037</v>
      </c>
      <c r="L5856" s="111">
        <v>1.6412500000000001</v>
      </c>
      <c r="M5856" s="111">
        <v>0</v>
      </c>
      <c r="N5856" s="112">
        <f t="shared" si="183"/>
        <v>13.718775935985036</v>
      </c>
    </row>
    <row r="5857" spans="1:14" x14ac:dyDescent="0.25">
      <c r="A5857" s="111" t="s">
        <v>747</v>
      </c>
      <c r="B5857" s="111">
        <f>INDEX(kommuner!C:C,MATCH(_xlfn.NUMBERVALUE(A5857),kommuner!B:B,0))</f>
        <v>4206</v>
      </c>
      <c r="C5857" s="111" t="s">
        <v>84</v>
      </c>
      <c r="D5857" s="111" t="s">
        <v>84</v>
      </c>
      <c r="E5857" s="111" t="s">
        <v>126</v>
      </c>
      <c r="F5857" s="111" t="s">
        <v>139</v>
      </c>
      <c r="G5857" s="111" t="s">
        <v>139</v>
      </c>
      <c r="H5857" s="111" t="s">
        <v>139</v>
      </c>
      <c r="I5857" s="111" t="s">
        <v>139</v>
      </c>
      <c r="J5857" t="str">
        <f t="shared" si="182"/>
        <v>4206Dyrket markMineraljord</v>
      </c>
      <c r="K5857" s="111">
        <v>0.27365015328487463</v>
      </c>
      <c r="L5857" s="111">
        <v>0</v>
      </c>
      <c r="M5857" s="111">
        <v>0</v>
      </c>
      <c r="N5857" s="112">
        <f t="shared" si="183"/>
        <v>0.27365015328487463</v>
      </c>
    </row>
    <row r="5858" spans="1:14" x14ac:dyDescent="0.25">
      <c r="A5858" s="111" t="s">
        <v>747</v>
      </c>
      <c r="B5858" s="111">
        <f>INDEX(kommuner!C:C,MATCH(_xlfn.NUMBERVALUE(A5858),kommuner!B:B,0))</f>
        <v>4206</v>
      </c>
      <c r="C5858" s="111" t="s">
        <v>84</v>
      </c>
      <c r="D5858" s="111" t="s">
        <v>84</v>
      </c>
      <c r="E5858" s="111" t="s">
        <v>123</v>
      </c>
      <c r="F5858" s="111" t="s">
        <v>139</v>
      </c>
      <c r="G5858" s="111" t="s">
        <v>139</v>
      </c>
      <c r="H5858" s="111" t="s">
        <v>139</v>
      </c>
      <c r="I5858" s="111" t="s">
        <v>139</v>
      </c>
      <c r="J5858" t="str">
        <f t="shared" si="182"/>
        <v>4206Dyrket markOrganisk jord</v>
      </c>
      <c r="K5858" s="111">
        <v>28.726149366675592</v>
      </c>
      <c r="L5858" s="111">
        <v>1.45625</v>
      </c>
      <c r="M5858" s="111">
        <v>0</v>
      </c>
      <c r="N5858" s="112">
        <f t="shared" si="183"/>
        <v>30.182399366675593</v>
      </c>
    </row>
    <row r="5859" spans="1:14" x14ac:dyDescent="0.25">
      <c r="A5859" s="111" t="s">
        <v>747</v>
      </c>
      <c r="B5859" s="111">
        <f>INDEX(kommuner!C:C,MATCH(_xlfn.NUMBERVALUE(A5859),kommuner!B:B,0))</f>
        <v>4206</v>
      </c>
      <c r="C5859" s="111" t="s">
        <v>127</v>
      </c>
      <c r="D5859" s="111" t="s">
        <v>127</v>
      </c>
      <c r="E5859" s="111" t="s">
        <v>126</v>
      </c>
      <c r="F5859" s="111" t="s">
        <v>172</v>
      </c>
      <c r="G5859" s="111" t="s">
        <v>180</v>
      </c>
      <c r="H5859" s="111" t="s">
        <v>172</v>
      </c>
      <c r="I5859" s="111" t="s">
        <v>180</v>
      </c>
      <c r="J5859" t="str">
        <f t="shared" si="182"/>
        <v>4206SkogMineraljordBarskogHøy</v>
      </c>
      <c r="K5859" s="111">
        <v>-4.2610596243420318</v>
      </c>
      <c r="L5859" s="111">
        <v>0.85306406685236758</v>
      </c>
      <c r="M5859" s="111">
        <v>6.4056614999681585E-2</v>
      </c>
      <c r="N5859" s="112">
        <f t="shared" si="183"/>
        <v>-3.3439389424899826</v>
      </c>
    </row>
    <row r="5860" spans="1:14" x14ac:dyDescent="0.25">
      <c r="A5860" s="111" t="s">
        <v>747</v>
      </c>
      <c r="B5860" s="111">
        <f>INDEX(kommuner!C:C,MATCH(_xlfn.NUMBERVALUE(A5860),kommuner!B:B,0))</f>
        <v>4206</v>
      </c>
      <c r="C5860" s="111" t="s">
        <v>127</v>
      </c>
      <c r="D5860" s="111" t="s">
        <v>127</v>
      </c>
      <c r="E5860" s="111" t="s">
        <v>126</v>
      </c>
      <c r="F5860" s="111" t="s">
        <v>172</v>
      </c>
      <c r="G5860" s="111" t="s">
        <v>167</v>
      </c>
      <c r="H5860" s="111" t="s">
        <v>172</v>
      </c>
      <c r="I5860" s="111" t="s">
        <v>167</v>
      </c>
      <c r="J5860" t="str">
        <f t="shared" si="182"/>
        <v>4206SkogMineraljordBarskogImpediment</v>
      </c>
      <c r="K5860" s="111">
        <v>-1.5740166960016819</v>
      </c>
      <c r="L5860" s="111">
        <v>0.85306406685236758</v>
      </c>
      <c r="M5860" s="111">
        <v>6.3979989500968365E-2</v>
      </c>
      <c r="N5860" s="112">
        <f t="shared" si="183"/>
        <v>-0.65697263964834596</v>
      </c>
    </row>
    <row r="5861" spans="1:14" x14ac:dyDescent="0.25">
      <c r="A5861" s="111" t="s">
        <v>747</v>
      </c>
      <c r="B5861" s="111">
        <f>INDEX(kommuner!C:C,MATCH(_xlfn.NUMBERVALUE(A5861),kommuner!B:B,0))</f>
        <v>4206</v>
      </c>
      <c r="C5861" s="111" t="s">
        <v>127</v>
      </c>
      <c r="D5861" s="111" t="s">
        <v>127</v>
      </c>
      <c r="E5861" s="111" t="s">
        <v>126</v>
      </c>
      <c r="F5861" s="111" t="s">
        <v>172</v>
      </c>
      <c r="G5861" s="111" t="s">
        <v>190</v>
      </c>
      <c r="H5861" s="111" t="s">
        <v>172</v>
      </c>
      <c r="I5861" s="111" t="s">
        <v>190</v>
      </c>
      <c r="J5861" t="str">
        <f t="shared" si="182"/>
        <v>4206SkogMineraljordBarskogLav</v>
      </c>
      <c r="K5861" s="111">
        <v>-2.1094741240186856</v>
      </c>
      <c r="L5861" s="111">
        <v>0.85306406685236758</v>
      </c>
      <c r="M5861" s="111">
        <v>6.3979989500968365E-2</v>
      </c>
      <c r="N5861" s="112">
        <f t="shared" si="183"/>
        <v>-1.1924300676653499</v>
      </c>
    </row>
    <row r="5862" spans="1:14" x14ac:dyDescent="0.25">
      <c r="A5862" s="111" t="s">
        <v>747</v>
      </c>
      <c r="B5862" s="111">
        <f>INDEX(kommuner!C:C,MATCH(_xlfn.NUMBERVALUE(A5862),kommuner!B:B,0))</f>
        <v>4206</v>
      </c>
      <c r="C5862" s="111" t="s">
        <v>127</v>
      </c>
      <c r="D5862" s="111" t="s">
        <v>127</v>
      </c>
      <c r="E5862" s="111" t="s">
        <v>126</v>
      </c>
      <c r="F5862" s="111" t="s">
        <v>172</v>
      </c>
      <c r="G5862" s="111" t="s">
        <v>173</v>
      </c>
      <c r="H5862" s="111" t="s">
        <v>172</v>
      </c>
      <c r="I5862" s="111" t="s">
        <v>173</v>
      </c>
      <c r="J5862" t="str">
        <f t="shared" si="182"/>
        <v>4206SkogMineraljordBarskogMiddels</v>
      </c>
      <c r="K5862" s="111">
        <v>-2.8820985952554645</v>
      </c>
      <c r="L5862" s="111">
        <v>0.85306406685236758</v>
      </c>
      <c r="M5862" s="111">
        <v>6.4056614999681585E-2</v>
      </c>
      <c r="N5862" s="112">
        <f t="shared" si="183"/>
        <v>-1.9649779134034155</v>
      </c>
    </row>
    <row r="5863" spans="1:14" x14ac:dyDescent="0.25">
      <c r="A5863" s="111" t="s">
        <v>747</v>
      </c>
      <c r="B5863" s="111">
        <f>INDEX(kommuner!C:C,MATCH(_xlfn.NUMBERVALUE(A5863),kommuner!B:B,0))</f>
        <v>4206</v>
      </c>
      <c r="C5863" s="111" t="s">
        <v>127</v>
      </c>
      <c r="D5863" s="111" t="s">
        <v>127</v>
      </c>
      <c r="E5863" s="111" t="s">
        <v>126</v>
      </c>
      <c r="F5863" s="111" t="s">
        <v>172</v>
      </c>
      <c r="G5863" s="111" t="s">
        <v>186</v>
      </c>
      <c r="H5863" s="111" t="s">
        <v>172</v>
      </c>
      <c r="I5863" s="111" t="s">
        <v>186</v>
      </c>
      <c r="J5863" t="str">
        <f t="shared" si="182"/>
        <v>4206SkogMineraljordBarskogSærs høy</v>
      </c>
      <c r="K5863" s="111">
        <v>0.12072674540874306</v>
      </c>
      <c r="L5863" s="111">
        <v>0.85306406685236758</v>
      </c>
      <c r="M5863" s="111">
        <v>6.4056614999681585E-2</v>
      </c>
      <c r="N5863" s="112">
        <f t="shared" si="183"/>
        <v>1.0378474272607923</v>
      </c>
    </row>
    <row r="5864" spans="1:14" x14ac:dyDescent="0.25">
      <c r="A5864" s="111" t="s">
        <v>747</v>
      </c>
      <c r="B5864" s="111">
        <f>INDEX(kommuner!C:C,MATCH(_xlfn.NUMBERVALUE(A5864),kommuner!B:B,0))</f>
        <v>4206</v>
      </c>
      <c r="C5864" s="111" t="s">
        <v>127</v>
      </c>
      <c r="D5864" s="111" t="s">
        <v>127</v>
      </c>
      <c r="E5864" s="111" t="s">
        <v>126</v>
      </c>
      <c r="F5864" s="111" t="s">
        <v>179</v>
      </c>
      <c r="G5864" s="111" t="s">
        <v>180</v>
      </c>
      <c r="H5864" s="111" t="s">
        <v>179</v>
      </c>
      <c r="I5864" s="111" t="s">
        <v>180</v>
      </c>
      <c r="J5864" t="str">
        <f t="shared" si="182"/>
        <v>4206SkogMineraljordBlandingsskogHøy</v>
      </c>
      <c r="K5864" s="111">
        <v>-8.5703651807373102</v>
      </c>
      <c r="L5864" s="111">
        <v>0.85306406685236758</v>
      </c>
      <c r="M5864" s="111">
        <v>6.3979989500968365E-2</v>
      </c>
      <c r="N5864" s="112">
        <f t="shared" si="183"/>
        <v>-7.6533211243839743</v>
      </c>
    </row>
    <row r="5865" spans="1:14" x14ac:dyDescent="0.25">
      <c r="A5865" s="111" t="s">
        <v>747</v>
      </c>
      <c r="B5865" s="111">
        <f>INDEX(kommuner!C:C,MATCH(_xlfn.NUMBERVALUE(A5865),kommuner!B:B,0))</f>
        <v>4206</v>
      </c>
      <c r="C5865" s="111" t="s">
        <v>127</v>
      </c>
      <c r="D5865" s="111" t="s">
        <v>127</v>
      </c>
      <c r="E5865" s="111" t="s">
        <v>126</v>
      </c>
      <c r="F5865" s="111" t="s">
        <v>179</v>
      </c>
      <c r="G5865" s="111" t="s">
        <v>167</v>
      </c>
      <c r="H5865" s="111" t="s">
        <v>179</v>
      </c>
      <c r="I5865" s="111" t="s">
        <v>167</v>
      </c>
      <c r="J5865" t="str">
        <f t="shared" si="182"/>
        <v>4206SkogMineraljordBlandingsskogImpediment</v>
      </c>
      <c r="K5865" s="111">
        <v>-2.0950685747655116</v>
      </c>
      <c r="L5865" s="111">
        <v>0.85306406685236758</v>
      </c>
      <c r="M5865" s="111">
        <v>6.3979989500968365E-2</v>
      </c>
      <c r="N5865" s="112">
        <f t="shared" si="183"/>
        <v>-1.1780245184121758</v>
      </c>
    </row>
    <row r="5866" spans="1:14" x14ac:dyDescent="0.25">
      <c r="A5866" s="111" t="s">
        <v>747</v>
      </c>
      <c r="B5866" s="111">
        <f>INDEX(kommuner!C:C,MATCH(_xlfn.NUMBERVALUE(A5866),kommuner!B:B,0))</f>
        <v>4206</v>
      </c>
      <c r="C5866" s="111" t="s">
        <v>127</v>
      </c>
      <c r="D5866" s="111" t="s">
        <v>127</v>
      </c>
      <c r="E5866" s="111" t="s">
        <v>126</v>
      </c>
      <c r="F5866" s="111" t="s">
        <v>179</v>
      </c>
      <c r="G5866" s="111" t="s">
        <v>190</v>
      </c>
      <c r="H5866" s="111" t="s">
        <v>179</v>
      </c>
      <c r="I5866" s="111" t="s">
        <v>190</v>
      </c>
      <c r="J5866" t="str">
        <f t="shared" si="182"/>
        <v>4206SkogMineraljordBlandingsskogLav</v>
      </c>
      <c r="K5866" s="111">
        <v>-3.814060654162915</v>
      </c>
      <c r="L5866" s="111">
        <v>0.85306406685236758</v>
      </c>
      <c r="M5866" s="111">
        <v>6.3979989500968365E-2</v>
      </c>
      <c r="N5866" s="112">
        <f t="shared" si="183"/>
        <v>-2.897016597809579</v>
      </c>
    </row>
    <row r="5867" spans="1:14" x14ac:dyDescent="0.25">
      <c r="A5867" s="111" t="s">
        <v>747</v>
      </c>
      <c r="B5867" s="111">
        <f>INDEX(kommuner!C:C,MATCH(_xlfn.NUMBERVALUE(A5867),kommuner!B:B,0))</f>
        <v>4206</v>
      </c>
      <c r="C5867" s="111" t="s">
        <v>127</v>
      </c>
      <c r="D5867" s="111" t="s">
        <v>127</v>
      </c>
      <c r="E5867" s="111" t="s">
        <v>126</v>
      </c>
      <c r="F5867" s="111" t="s">
        <v>179</v>
      </c>
      <c r="G5867" s="111" t="s">
        <v>173</v>
      </c>
      <c r="H5867" s="111" t="s">
        <v>179</v>
      </c>
      <c r="I5867" s="111" t="s">
        <v>173</v>
      </c>
      <c r="J5867" t="str">
        <f t="shared" si="182"/>
        <v>4206SkogMineraljordBlandingsskogMiddels</v>
      </c>
      <c r="K5867" s="111">
        <v>-4.5623521854183373</v>
      </c>
      <c r="L5867" s="111">
        <v>0.85306406685236758</v>
      </c>
      <c r="M5867" s="111">
        <v>6.3979989500968365E-2</v>
      </c>
      <c r="N5867" s="112">
        <f t="shared" si="183"/>
        <v>-3.6453081290650013</v>
      </c>
    </row>
    <row r="5868" spans="1:14" x14ac:dyDescent="0.25">
      <c r="A5868" s="111" t="s">
        <v>747</v>
      </c>
      <c r="B5868" s="111">
        <f>INDEX(kommuner!C:C,MATCH(_xlfn.NUMBERVALUE(A5868),kommuner!B:B,0))</f>
        <v>4206</v>
      </c>
      <c r="C5868" s="111" t="s">
        <v>127</v>
      </c>
      <c r="D5868" s="111" t="s">
        <v>127</v>
      </c>
      <c r="E5868" s="111" t="s">
        <v>126</v>
      </c>
      <c r="F5868" s="111" t="s">
        <v>179</v>
      </c>
      <c r="G5868" s="111" t="s">
        <v>186</v>
      </c>
      <c r="H5868" s="111" t="s">
        <v>179</v>
      </c>
      <c r="I5868" s="111" t="s">
        <v>186</v>
      </c>
      <c r="J5868" t="str">
        <f t="shared" si="182"/>
        <v>4206SkogMineraljordBlandingsskogSærs høy</v>
      </c>
      <c r="K5868" s="111">
        <v>-2.9395925245326562</v>
      </c>
      <c r="L5868" s="111">
        <v>0.85306406685236758</v>
      </c>
      <c r="M5868" s="111">
        <v>6.3979989500968365E-2</v>
      </c>
      <c r="N5868" s="112">
        <f t="shared" si="183"/>
        <v>-2.0225484681793202</v>
      </c>
    </row>
    <row r="5869" spans="1:14" x14ac:dyDescent="0.25">
      <c r="A5869" s="111" t="s">
        <v>747</v>
      </c>
      <c r="B5869" s="111">
        <f>INDEX(kommuner!C:C,MATCH(_xlfn.NUMBERVALUE(A5869),kommuner!B:B,0))</f>
        <v>4206</v>
      </c>
      <c r="C5869" s="111" t="s">
        <v>127</v>
      </c>
      <c r="D5869" s="111" t="s">
        <v>127</v>
      </c>
      <c r="E5869" s="111" t="s">
        <v>126</v>
      </c>
      <c r="F5869" s="111" t="s">
        <v>185</v>
      </c>
      <c r="G5869" s="111" t="s">
        <v>180</v>
      </c>
      <c r="H5869" s="111" t="s">
        <v>185</v>
      </c>
      <c r="I5869" s="111" t="s">
        <v>180</v>
      </c>
      <c r="J5869" t="str">
        <f t="shared" si="182"/>
        <v>4206SkogMineraljordLauvskogHøy</v>
      </c>
      <c r="K5869" s="111">
        <v>-3.6072016095960531</v>
      </c>
      <c r="L5869" s="111">
        <v>0.85306406685236758</v>
      </c>
      <c r="M5869" s="111">
        <v>6.3979989500968365E-2</v>
      </c>
      <c r="N5869" s="112">
        <f t="shared" si="183"/>
        <v>-2.6901575532427171</v>
      </c>
    </row>
    <row r="5870" spans="1:14" x14ac:dyDescent="0.25">
      <c r="A5870" s="111" t="s">
        <v>747</v>
      </c>
      <c r="B5870" s="111">
        <f>INDEX(kommuner!C:C,MATCH(_xlfn.NUMBERVALUE(A5870),kommuner!B:B,0))</f>
        <v>4206</v>
      </c>
      <c r="C5870" s="111" t="s">
        <v>127</v>
      </c>
      <c r="D5870" s="111" t="s">
        <v>127</v>
      </c>
      <c r="E5870" s="111" t="s">
        <v>126</v>
      </c>
      <c r="F5870" s="111" t="s">
        <v>185</v>
      </c>
      <c r="G5870" s="111" t="s">
        <v>167</v>
      </c>
      <c r="H5870" s="111" t="s">
        <v>185</v>
      </c>
      <c r="I5870" s="111" t="s">
        <v>167</v>
      </c>
      <c r="J5870" t="str">
        <f t="shared" si="182"/>
        <v>4206SkogMineraljordLauvskogImpediment</v>
      </c>
      <c r="K5870" s="111">
        <v>-1.1043030228661443</v>
      </c>
      <c r="L5870" s="111">
        <v>0.85306406685236758</v>
      </c>
      <c r="M5870" s="111">
        <v>6.3979989500968365E-2</v>
      </c>
      <c r="N5870" s="112">
        <f t="shared" si="183"/>
        <v>-0.18725896651280841</v>
      </c>
    </row>
    <row r="5871" spans="1:14" x14ac:dyDescent="0.25">
      <c r="A5871" s="111" t="s">
        <v>747</v>
      </c>
      <c r="B5871" s="111">
        <f>INDEX(kommuner!C:C,MATCH(_xlfn.NUMBERVALUE(A5871),kommuner!B:B,0))</f>
        <v>4206</v>
      </c>
      <c r="C5871" s="111" t="s">
        <v>127</v>
      </c>
      <c r="D5871" s="111" t="s">
        <v>127</v>
      </c>
      <c r="E5871" s="111" t="s">
        <v>126</v>
      </c>
      <c r="F5871" s="111" t="s">
        <v>185</v>
      </c>
      <c r="G5871" s="111" t="s">
        <v>190</v>
      </c>
      <c r="H5871" s="111" t="s">
        <v>185</v>
      </c>
      <c r="I5871" s="111" t="s">
        <v>190</v>
      </c>
      <c r="J5871" t="str">
        <f t="shared" si="182"/>
        <v>4206SkogMineraljordLauvskogLav</v>
      </c>
      <c r="K5871" s="111">
        <v>-8.9748170935426599E-2</v>
      </c>
      <c r="L5871" s="111">
        <v>0.85306406685236758</v>
      </c>
      <c r="M5871" s="111">
        <v>6.3979989500968365E-2</v>
      </c>
      <c r="N5871" s="112">
        <f t="shared" si="183"/>
        <v>0.82729588541790933</v>
      </c>
    </row>
    <row r="5872" spans="1:14" x14ac:dyDescent="0.25">
      <c r="A5872" s="111" t="s">
        <v>747</v>
      </c>
      <c r="B5872" s="111">
        <f>INDEX(kommuner!C:C,MATCH(_xlfn.NUMBERVALUE(A5872),kommuner!B:B,0))</f>
        <v>4206</v>
      </c>
      <c r="C5872" s="111" t="s">
        <v>127</v>
      </c>
      <c r="D5872" s="111" t="s">
        <v>127</v>
      </c>
      <c r="E5872" s="111" t="s">
        <v>126</v>
      </c>
      <c r="F5872" s="111" t="s">
        <v>185</v>
      </c>
      <c r="G5872" s="111" t="s">
        <v>173</v>
      </c>
      <c r="H5872" s="111" t="s">
        <v>185</v>
      </c>
      <c r="I5872" s="111" t="s">
        <v>173</v>
      </c>
      <c r="J5872" t="str">
        <f t="shared" si="182"/>
        <v>4206SkogMineraljordLauvskogMiddels</v>
      </c>
      <c r="K5872" s="111">
        <v>-2.4151390344437029</v>
      </c>
      <c r="L5872" s="111">
        <v>0.85306406685236758</v>
      </c>
      <c r="M5872" s="111">
        <v>6.3979989500968365E-2</v>
      </c>
      <c r="N5872" s="112">
        <f t="shared" si="183"/>
        <v>-1.4980949780903672</v>
      </c>
    </row>
    <row r="5873" spans="1:14" x14ac:dyDescent="0.25">
      <c r="A5873" s="111" t="s">
        <v>747</v>
      </c>
      <c r="B5873" s="111">
        <f>INDEX(kommuner!C:C,MATCH(_xlfn.NUMBERVALUE(A5873),kommuner!B:B,0))</f>
        <v>4206</v>
      </c>
      <c r="C5873" s="111" t="s">
        <v>127</v>
      </c>
      <c r="D5873" s="111" t="s">
        <v>127</v>
      </c>
      <c r="E5873" s="111" t="s">
        <v>126</v>
      </c>
      <c r="F5873" s="111" t="s">
        <v>185</v>
      </c>
      <c r="G5873" s="111" t="s">
        <v>186</v>
      </c>
      <c r="H5873" s="111" t="s">
        <v>185</v>
      </c>
      <c r="I5873" s="111" t="s">
        <v>186</v>
      </c>
      <c r="J5873" t="str">
        <f t="shared" si="182"/>
        <v>4206SkogMineraljordLauvskogSærs høy</v>
      </c>
      <c r="K5873" s="111">
        <v>-3.6560473259425113</v>
      </c>
      <c r="L5873" s="111">
        <v>0.85306406685236758</v>
      </c>
      <c r="M5873" s="111">
        <v>6.3979989500968365E-2</v>
      </c>
      <c r="N5873" s="112">
        <f t="shared" si="183"/>
        <v>-2.7390032695891753</v>
      </c>
    </row>
    <row r="5874" spans="1:14" x14ac:dyDescent="0.25">
      <c r="A5874" s="111" t="s">
        <v>747</v>
      </c>
      <c r="B5874" s="111">
        <f>INDEX(kommuner!C:C,MATCH(_xlfn.NUMBERVALUE(A5874),kommuner!B:B,0))</f>
        <v>4206</v>
      </c>
      <c r="C5874" s="111" t="s">
        <v>127</v>
      </c>
      <c r="D5874" s="111" t="s">
        <v>127</v>
      </c>
      <c r="E5874" s="111" t="s">
        <v>123</v>
      </c>
      <c r="F5874" s="111" t="s">
        <v>172</v>
      </c>
      <c r="G5874" s="111" t="s">
        <v>180</v>
      </c>
      <c r="H5874" s="111" t="s">
        <v>172</v>
      </c>
      <c r="I5874" s="111" t="s">
        <v>180</v>
      </c>
      <c r="J5874" t="str">
        <f t="shared" si="182"/>
        <v>4206SkogOrganisk jordBarskogHøy</v>
      </c>
      <c r="K5874" s="111">
        <v>-2.5184559031994138</v>
      </c>
      <c r="L5874" s="111">
        <v>0.92784825435236762</v>
      </c>
      <c r="M5874" s="111">
        <v>0.46518126042825314</v>
      </c>
      <c r="N5874" s="112">
        <f t="shared" si="183"/>
        <v>-1.1254263884187932</v>
      </c>
    </row>
    <row r="5875" spans="1:14" x14ac:dyDescent="0.25">
      <c r="A5875" s="111" t="s">
        <v>747</v>
      </c>
      <c r="B5875" s="111">
        <f>INDEX(kommuner!C:C,MATCH(_xlfn.NUMBERVALUE(A5875),kommuner!B:B,0))</f>
        <v>4206</v>
      </c>
      <c r="C5875" s="111" t="s">
        <v>127</v>
      </c>
      <c r="D5875" s="111" t="s">
        <v>127</v>
      </c>
      <c r="E5875" s="111" t="s">
        <v>123</v>
      </c>
      <c r="F5875" s="111" t="s">
        <v>172</v>
      </c>
      <c r="G5875" s="111" t="s">
        <v>167</v>
      </c>
      <c r="H5875" s="111" t="s">
        <v>172</v>
      </c>
      <c r="I5875" s="111" t="s">
        <v>167</v>
      </c>
      <c r="J5875" t="str">
        <f t="shared" si="182"/>
        <v>4206SkogOrganisk jordBarskogImpediment</v>
      </c>
      <c r="K5875" s="111">
        <v>-0.13011741963904588</v>
      </c>
      <c r="L5875" s="111">
        <v>0.92784825435236762</v>
      </c>
      <c r="M5875" s="111">
        <v>0.46510463492953991</v>
      </c>
      <c r="N5875" s="112">
        <f t="shared" si="183"/>
        <v>1.2628354696428616</v>
      </c>
    </row>
    <row r="5876" spans="1:14" x14ac:dyDescent="0.25">
      <c r="A5876" s="111" t="s">
        <v>747</v>
      </c>
      <c r="B5876" s="111">
        <f>INDEX(kommuner!C:C,MATCH(_xlfn.NUMBERVALUE(A5876),kommuner!B:B,0))</f>
        <v>4206</v>
      </c>
      <c r="C5876" s="111" t="s">
        <v>127</v>
      </c>
      <c r="D5876" s="111" t="s">
        <v>127</v>
      </c>
      <c r="E5876" s="111" t="s">
        <v>123</v>
      </c>
      <c r="F5876" s="111" t="s">
        <v>172</v>
      </c>
      <c r="G5876" s="111" t="s">
        <v>190</v>
      </c>
      <c r="H5876" s="111" t="s">
        <v>172</v>
      </c>
      <c r="I5876" s="111" t="s">
        <v>190</v>
      </c>
      <c r="J5876" t="str">
        <f t="shared" si="182"/>
        <v>4206SkogOrganisk jordBarskogLav</v>
      </c>
      <c r="K5876" s="111">
        <v>-0.50666953101693391</v>
      </c>
      <c r="L5876" s="111">
        <v>0.92784825435236762</v>
      </c>
      <c r="M5876" s="111">
        <v>0.46510463492953991</v>
      </c>
      <c r="N5876" s="112">
        <f t="shared" si="183"/>
        <v>0.88628335826497362</v>
      </c>
    </row>
    <row r="5877" spans="1:14" x14ac:dyDescent="0.25">
      <c r="A5877" s="111" t="s">
        <v>747</v>
      </c>
      <c r="B5877" s="111">
        <f>INDEX(kommuner!C:C,MATCH(_xlfn.NUMBERVALUE(A5877),kommuner!B:B,0))</f>
        <v>4206</v>
      </c>
      <c r="C5877" s="111" t="s">
        <v>127</v>
      </c>
      <c r="D5877" s="111" t="s">
        <v>127</v>
      </c>
      <c r="E5877" s="111" t="s">
        <v>123</v>
      </c>
      <c r="F5877" s="111" t="s">
        <v>172</v>
      </c>
      <c r="G5877" s="111" t="s">
        <v>173</v>
      </c>
      <c r="H5877" s="111" t="s">
        <v>172</v>
      </c>
      <c r="I5877" s="111" t="s">
        <v>173</v>
      </c>
      <c r="J5877" t="str">
        <f t="shared" si="182"/>
        <v>4206SkogOrganisk jordBarskogMiddels</v>
      </c>
      <c r="K5877" s="111">
        <v>-1.5571490961494638</v>
      </c>
      <c r="L5877" s="111">
        <v>0.92784825435236762</v>
      </c>
      <c r="M5877" s="111">
        <v>0.46518126042825314</v>
      </c>
      <c r="N5877" s="112">
        <f t="shared" si="183"/>
        <v>-0.16411958136884308</v>
      </c>
    </row>
    <row r="5878" spans="1:14" x14ac:dyDescent="0.25">
      <c r="A5878" s="111" t="s">
        <v>747</v>
      </c>
      <c r="B5878" s="111">
        <f>INDEX(kommuner!C:C,MATCH(_xlfn.NUMBERVALUE(A5878),kommuner!B:B,0))</f>
        <v>4206</v>
      </c>
      <c r="C5878" s="111" t="s">
        <v>127</v>
      </c>
      <c r="D5878" s="111" t="s">
        <v>127</v>
      </c>
      <c r="E5878" s="111" t="s">
        <v>123</v>
      </c>
      <c r="F5878" s="111" t="s">
        <v>172</v>
      </c>
      <c r="G5878" s="111" t="s">
        <v>186</v>
      </c>
      <c r="H5878" s="111" t="s">
        <v>172</v>
      </c>
      <c r="I5878" s="111" t="s">
        <v>186</v>
      </c>
      <c r="J5878" t="str">
        <f t="shared" si="182"/>
        <v>4206SkogOrganisk jordBarskogSærs høy</v>
      </c>
      <c r="K5878" s="111">
        <v>2.5548655235722699</v>
      </c>
      <c r="L5878" s="111">
        <v>0.92784825435236762</v>
      </c>
      <c r="M5878" s="111">
        <v>0.46518126042825314</v>
      </c>
      <c r="N5878" s="112">
        <f t="shared" si="183"/>
        <v>3.9478950383528906</v>
      </c>
    </row>
    <row r="5879" spans="1:14" x14ac:dyDescent="0.25">
      <c r="A5879" s="111" t="s">
        <v>747</v>
      </c>
      <c r="B5879" s="111">
        <f>INDEX(kommuner!C:C,MATCH(_xlfn.NUMBERVALUE(A5879),kommuner!B:B,0))</f>
        <v>4206</v>
      </c>
      <c r="C5879" s="111" t="s">
        <v>127</v>
      </c>
      <c r="D5879" s="111" t="s">
        <v>127</v>
      </c>
      <c r="E5879" s="111" t="s">
        <v>123</v>
      </c>
      <c r="F5879" s="111" t="s">
        <v>179</v>
      </c>
      <c r="G5879" s="111" t="s">
        <v>180</v>
      </c>
      <c r="H5879" s="111" t="s">
        <v>179</v>
      </c>
      <c r="I5879" s="111" t="s">
        <v>180</v>
      </c>
      <c r="J5879" t="str">
        <f t="shared" si="182"/>
        <v>4206SkogOrganisk jordBlandingsskogHøy</v>
      </c>
      <c r="K5879" s="111">
        <v>-5.5554344456832343</v>
      </c>
      <c r="L5879" s="111">
        <v>0.92784825435236762</v>
      </c>
      <c r="M5879" s="111">
        <v>0.46510463492953991</v>
      </c>
      <c r="N5879" s="112">
        <f t="shared" si="183"/>
        <v>-4.1624815564013264</v>
      </c>
    </row>
    <row r="5880" spans="1:14" x14ac:dyDescent="0.25">
      <c r="A5880" s="111" t="s">
        <v>747</v>
      </c>
      <c r="B5880" s="111">
        <f>INDEX(kommuner!C:C,MATCH(_xlfn.NUMBERVALUE(A5880),kommuner!B:B,0))</f>
        <v>4206</v>
      </c>
      <c r="C5880" s="111" t="s">
        <v>127</v>
      </c>
      <c r="D5880" s="111" t="s">
        <v>127</v>
      </c>
      <c r="E5880" s="111" t="s">
        <v>123</v>
      </c>
      <c r="F5880" s="111" t="s">
        <v>179</v>
      </c>
      <c r="G5880" s="111" t="s">
        <v>167</v>
      </c>
      <c r="H5880" s="111" t="s">
        <v>179</v>
      </c>
      <c r="I5880" s="111" t="s">
        <v>167</v>
      </c>
      <c r="J5880" t="str">
        <f t="shared" si="182"/>
        <v>4206SkogOrganisk jordBlandingsskogImpediment</v>
      </c>
      <c r="K5880" s="111">
        <v>-0.28586344175800005</v>
      </c>
      <c r="L5880" s="111">
        <v>0.92784825435236762</v>
      </c>
      <c r="M5880" s="111">
        <v>0.46510463492953991</v>
      </c>
      <c r="N5880" s="112">
        <f t="shared" si="183"/>
        <v>1.1070894475239075</v>
      </c>
    </row>
    <row r="5881" spans="1:14" x14ac:dyDescent="0.25">
      <c r="A5881" s="111" t="s">
        <v>747</v>
      </c>
      <c r="B5881" s="111">
        <f>INDEX(kommuner!C:C,MATCH(_xlfn.NUMBERVALUE(A5881),kommuner!B:B,0))</f>
        <v>4206</v>
      </c>
      <c r="C5881" s="111" t="s">
        <v>127</v>
      </c>
      <c r="D5881" s="111" t="s">
        <v>127</v>
      </c>
      <c r="E5881" s="111" t="s">
        <v>123</v>
      </c>
      <c r="F5881" s="111" t="s">
        <v>179</v>
      </c>
      <c r="G5881" s="111" t="s">
        <v>190</v>
      </c>
      <c r="H5881" s="111" t="s">
        <v>179</v>
      </c>
      <c r="I5881" s="111" t="s">
        <v>190</v>
      </c>
      <c r="J5881" t="str">
        <f t="shared" si="182"/>
        <v>4206SkogOrganisk jordBlandingsskogLav</v>
      </c>
      <c r="K5881" s="111">
        <v>-1.2347339377887629</v>
      </c>
      <c r="L5881" s="111">
        <v>0.92784825435236762</v>
      </c>
      <c r="M5881" s="111">
        <v>0.46510463492953991</v>
      </c>
      <c r="N5881" s="112">
        <f t="shared" si="183"/>
        <v>0.15821895149314458</v>
      </c>
    </row>
    <row r="5882" spans="1:14" x14ac:dyDescent="0.25">
      <c r="A5882" s="111" t="s">
        <v>747</v>
      </c>
      <c r="B5882" s="111">
        <f>INDEX(kommuner!C:C,MATCH(_xlfn.NUMBERVALUE(A5882),kommuner!B:B,0))</f>
        <v>4206</v>
      </c>
      <c r="C5882" s="111" t="s">
        <v>127</v>
      </c>
      <c r="D5882" s="111" t="s">
        <v>127</v>
      </c>
      <c r="E5882" s="111" t="s">
        <v>123</v>
      </c>
      <c r="F5882" s="111" t="s">
        <v>179</v>
      </c>
      <c r="G5882" s="111" t="s">
        <v>173</v>
      </c>
      <c r="H5882" s="111" t="s">
        <v>179</v>
      </c>
      <c r="I5882" s="111" t="s">
        <v>173</v>
      </c>
      <c r="J5882" t="str">
        <f t="shared" si="182"/>
        <v>4206SkogOrganisk jordBlandingsskogMiddels</v>
      </c>
      <c r="K5882" s="111">
        <v>-2.4239591752717748</v>
      </c>
      <c r="L5882" s="111">
        <v>0.92784825435236762</v>
      </c>
      <c r="M5882" s="111">
        <v>0.46510463492953991</v>
      </c>
      <c r="N5882" s="112">
        <f t="shared" si="183"/>
        <v>-1.0310062859898674</v>
      </c>
    </row>
    <row r="5883" spans="1:14" x14ac:dyDescent="0.25">
      <c r="A5883" s="111" t="s">
        <v>747</v>
      </c>
      <c r="B5883" s="111">
        <f>INDEX(kommuner!C:C,MATCH(_xlfn.NUMBERVALUE(A5883),kommuner!B:B,0))</f>
        <v>4206</v>
      </c>
      <c r="C5883" s="111" t="s">
        <v>127</v>
      </c>
      <c r="D5883" s="111" t="s">
        <v>127</v>
      </c>
      <c r="E5883" s="111" t="s">
        <v>123</v>
      </c>
      <c r="F5883" s="111" t="s">
        <v>179</v>
      </c>
      <c r="G5883" s="111" t="s">
        <v>186</v>
      </c>
      <c r="H5883" s="111" t="s">
        <v>179</v>
      </c>
      <c r="I5883" s="111" t="s">
        <v>186</v>
      </c>
      <c r="J5883" t="str">
        <f t="shared" si="182"/>
        <v>4206SkogOrganisk jordBlandingsskogSærs høy</v>
      </c>
      <c r="K5883" s="111">
        <v>-1.5726115302258048</v>
      </c>
      <c r="L5883" s="111">
        <v>0.92784825435236762</v>
      </c>
      <c r="M5883" s="111">
        <v>0.46510463492953991</v>
      </c>
      <c r="N5883" s="112">
        <f t="shared" si="183"/>
        <v>-0.17965864094389727</v>
      </c>
    </row>
    <row r="5884" spans="1:14" x14ac:dyDescent="0.25">
      <c r="A5884" s="111" t="s">
        <v>747</v>
      </c>
      <c r="B5884" s="111">
        <f>INDEX(kommuner!C:C,MATCH(_xlfn.NUMBERVALUE(A5884),kommuner!B:B,0))</f>
        <v>4206</v>
      </c>
      <c r="C5884" s="111" t="s">
        <v>127</v>
      </c>
      <c r="D5884" s="111" t="s">
        <v>127</v>
      </c>
      <c r="E5884" s="111" t="s">
        <v>123</v>
      </c>
      <c r="F5884" s="111" t="s">
        <v>185</v>
      </c>
      <c r="G5884" s="111" t="s">
        <v>180</v>
      </c>
      <c r="H5884" s="111" t="s">
        <v>185</v>
      </c>
      <c r="I5884" s="111" t="s">
        <v>180</v>
      </c>
      <c r="J5884" t="str">
        <f t="shared" si="182"/>
        <v>4206SkogOrganisk jordLauvskogHøy</v>
      </c>
      <c r="K5884" s="111">
        <v>-1.9913688882377358</v>
      </c>
      <c r="L5884" s="111">
        <v>0.92784825435236762</v>
      </c>
      <c r="M5884" s="111">
        <v>0.46510463492953991</v>
      </c>
      <c r="N5884" s="112">
        <f t="shared" si="183"/>
        <v>-0.59841599895582831</v>
      </c>
    </row>
    <row r="5885" spans="1:14" x14ac:dyDescent="0.25">
      <c r="A5885" s="111" t="s">
        <v>747</v>
      </c>
      <c r="B5885" s="111">
        <f>INDEX(kommuner!C:C,MATCH(_xlfn.NUMBERVALUE(A5885),kommuner!B:B,0))</f>
        <v>4206</v>
      </c>
      <c r="C5885" s="111" t="s">
        <v>127</v>
      </c>
      <c r="D5885" s="111" t="s">
        <v>127</v>
      </c>
      <c r="E5885" s="111" t="s">
        <v>123</v>
      </c>
      <c r="F5885" s="111" t="s">
        <v>185</v>
      </c>
      <c r="G5885" s="111" t="s">
        <v>167</v>
      </c>
      <c r="H5885" s="111" t="s">
        <v>185</v>
      </c>
      <c r="I5885" s="111" t="s">
        <v>167</v>
      </c>
      <c r="J5885" t="str">
        <f t="shared" si="182"/>
        <v>4206SkogOrganisk jordLauvskogImpediment</v>
      </c>
      <c r="K5885" s="111">
        <v>0.35000626494250675</v>
      </c>
      <c r="L5885" s="111">
        <v>0.92784825435236762</v>
      </c>
      <c r="M5885" s="111">
        <v>0.46510463492953991</v>
      </c>
      <c r="N5885" s="112">
        <f t="shared" si="183"/>
        <v>1.7429591542244141</v>
      </c>
    </row>
    <row r="5886" spans="1:14" x14ac:dyDescent="0.25">
      <c r="A5886" s="111" t="s">
        <v>747</v>
      </c>
      <c r="B5886" s="111">
        <f>INDEX(kommuner!C:C,MATCH(_xlfn.NUMBERVALUE(A5886),kommuner!B:B,0))</f>
        <v>4206</v>
      </c>
      <c r="C5886" s="111" t="s">
        <v>127</v>
      </c>
      <c r="D5886" s="111" t="s">
        <v>127</v>
      </c>
      <c r="E5886" s="111" t="s">
        <v>123</v>
      </c>
      <c r="F5886" s="111" t="s">
        <v>185</v>
      </c>
      <c r="G5886" s="111" t="s">
        <v>190</v>
      </c>
      <c r="H5886" s="111" t="s">
        <v>185</v>
      </c>
      <c r="I5886" s="111" t="s">
        <v>190</v>
      </c>
      <c r="J5886" t="str">
        <f t="shared" si="182"/>
        <v>4206SkogOrganisk jordLauvskogLav</v>
      </c>
      <c r="K5886" s="111">
        <v>1.1144075558526714</v>
      </c>
      <c r="L5886" s="111">
        <v>0.92784825435236762</v>
      </c>
      <c r="M5886" s="111">
        <v>0.46510463492953991</v>
      </c>
      <c r="N5886" s="112">
        <f t="shared" si="183"/>
        <v>2.5073604451345788</v>
      </c>
    </row>
    <row r="5887" spans="1:14" x14ac:dyDescent="0.25">
      <c r="A5887" s="111" t="s">
        <v>747</v>
      </c>
      <c r="B5887" s="111">
        <f>INDEX(kommuner!C:C,MATCH(_xlfn.NUMBERVALUE(A5887),kommuner!B:B,0))</f>
        <v>4206</v>
      </c>
      <c r="C5887" s="111" t="s">
        <v>127</v>
      </c>
      <c r="D5887" s="111" t="s">
        <v>127</v>
      </c>
      <c r="E5887" s="111" t="s">
        <v>123</v>
      </c>
      <c r="F5887" s="111" t="s">
        <v>185</v>
      </c>
      <c r="G5887" s="111" t="s">
        <v>173</v>
      </c>
      <c r="H5887" s="111" t="s">
        <v>185</v>
      </c>
      <c r="I5887" s="111" t="s">
        <v>173</v>
      </c>
      <c r="J5887" t="str">
        <f t="shared" si="182"/>
        <v>4206SkogOrganisk jordLauvskogMiddels</v>
      </c>
      <c r="K5887" s="111">
        <v>-0.62664468270982987</v>
      </c>
      <c r="L5887" s="111">
        <v>0.92784825435236762</v>
      </c>
      <c r="M5887" s="111">
        <v>0.46510463492953991</v>
      </c>
      <c r="N5887" s="112">
        <f t="shared" si="183"/>
        <v>0.76630820657207765</v>
      </c>
    </row>
    <row r="5888" spans="1:14" x14ac:dyDescent="0.25">
      <c r="A5888" s="111" t="s">
        <v>747</v>
      </c>
      <c r="B5888" s="111">
        <f>INDEX(kommuner!C:C,MATCH(_xlfn.NUMBERVALUE(A5888),kommuner!B:B,0))</f>
        <v>4206</v>
      </c>
      <c r="C5888" s="111" t="s">
        <v>127</v>
      </c>
      <c r="D5888" s="111" t="s">
        <v>127</v>
      </c>
      <c r="E5888" s="111" t="s">
        <v>123</v>
      </c>
      <c r="F5888" s="111" t="s">
        <v>185</v>
      </c>
      <c r="G5888" s="111" t="s">
        <v>186</v>
      </c>
      <c r="H5888" s="111" t="s">
        <v>185</v>
      </c>
      <c r="I5888" s="111" t="s">
        <v>186</v>
      </c>
      <c r="J5888" t="str">
        <f t="shared" si="182"/>
        <v>4206SkogOrganisk jordLauvskogSærs høy</v>
      </c>
      <c r="K5888" s="111">
        <v>-1.8997279926091779</v>
      </c>
      <c r="L5888" s="111">
        <v>0.92784825435236762</v>
      </c>
      <c r="M5888" s="111">
        <v>0.46510463492953991</v>
      </c>
      <c r="N5888" s="112">
        <f t="shared" si="183"/>
        <v>-0.50677510332727038</v>
      </c>
    </row>
    <row r="5889" spans="1:14" x14ac:dyDescent="0.25">
      <c r="A5889" s="111" t="s">
        <v>747</v>
      </c>
      <c r="B5889" s="111">
        <f>INDEX(kommuner!C:C,MATCH(_xlfn.NUMBERVALUE(A5889),kommuner!B:B,0))</f>
        <v>4206</v>
      </c>
      <c r="C5889" s="111" t="s">
        <v>83</v>
      </c>
      <c r="D5889" s="111" t="s">
        <v>83</v>
      </c>
      <c r="E5889" s="111" t="s">
        <v>126</v>
      </c>
      <c r="F5889" s="111" t="s">
        <v>139</v>
      </c>
      <c r="G5889" s="111" t="s">
        <v>139</v>
      </c>
      <c r="H5889" s="111" t="s">
        <v>139</v>
      </c>
      <c r="I5889" s="111" t="s">
        <v>139</v>
      </c>
      <c r="J5889" t="str">
        <f t="shared" si="182"/>
        <v>4206Utbygd arealMineraljord</v>
      </c>
      <c r="K5889" s="111">
        <v>0.42279414509845159</v>
      </c>
      <c r="L5889" s="111">
        <v>0</v>
      </c>
      <c r="M5889" s="111">
        <v>1.303047089454229E-2</v>
      </c>
      <c r="N5889" s="112">
        <f t="shared" si="183"/>
        <v>0.43582461599299388</v>
      </c>
    </row>
    <row r="5890" spans="1:14" x14ac:dyDescent="0.25">
      <c r="A5890" s="111" t="s">
        <v>747</v>
      </c>
      <c r="B5890" s="111">
        <f>INDEX(kommuner!C:C,MATCH(_xlfn.NUMBERVALUE(A5890),kommuner!B:B,0))</f>
        <v>4206</v>
      </c>
      <c r="C5890" s="111" t="s">
        <v>83</v>
      </c>
      <c r="D5890" s="111" t="s">
        <v>83</v>
      </c>
      <c r="E5890" s="111" t="s">
        <v>123</v>
      </c>
      <c r="F5890" s="111" t="s">
        <v>139</v>
      </c>
      <c r="G5890" s="111" t="s">
        <v>139</v>
      </c>
      <c r="H5890" s="111" t="s">
        <v>139</v>
      </c>
      <c r="I5890" s="111" t="s">
        <v>139</v>
      </c>
      <c r="J5890" t="str">
        <f t="shared" si="182"/>
        <v>4206Utbygd arealOrganisk jord</v>
      </c>
      <c r="K5890" s="111">
        <v>29.011421395201612</v>
      </c>
      <c r="L5890" s="111">
        <v>0</v>
      </c>
      <c r="M5890" s="111">
        <v>1.303047089454229E-2</v>
      </c>
      <c r="N5890" s="112">
        <f t="shared" si="183"/>
        <v>29.024451866096154</v>
      </c>
    </row>
    <row r="5891" spans="1:14" x14ac:dyDescent="0.25">
      <c r="A5891" s="111" t="s">
        <v>747</v>
      </c>
      <c r="B5891" s="111">
        <f>INDEX(kommuner!C:C,MATCH(_xlfn.NUMBERVALUE(A5891),kommuner!B:B,0))</f>
        <v>4206</v>
      </c>
      <c r="C5891" s="111" t="s">
        <v>181</v>
      </c>
      <c r="D5891" s="111" t="s">
        <v>181</v>
      </c>
      <c r="E5891" s="111" t="s">
        <v>123</v>
      </c>
      <c r="F5891" s="111" t="s">
        <v>139</v>
      </c>
      <c r="G5891" s="111" t="s">
        <v>139</v>
      </c>
      <c r="H5891" s="111" t="s">
        <v>139</v>
      </c>
      <c r="I5891" s="111" t="s">
        <v>139</v>
      </c>
      <c r="J5891" t="str">
        <f t="shared" ref="J5891:J5954" si="184">B5891&amp;C5891&amp;E5891&amp;IF(C5891="Skog",F5891&amp;G5891,"")</f>
        <v>4206Vann og myrOrganisk jord</v>
      </c>
      <c r="K5891" s="111">
        <v>-0.31088998224577308</v>
      </c>
      <c r="L5891" s="111">
        <v>0</v>
      </c>
      <c r="M5891" s="111">
        <v>0</v>
      </c>
      <c r="N5891" s="112">
        <f t="shared" ref="N5891:N5954" si="185">SUM(K5891:M5891)</f>
        <v>-0.31088998224577308</v>
      </c>
    </row>
    <row r="5892" spans="1:14" x14ac:dyDescent="0.25">
      <c r="A5892" s="111" t="s">
        <v>748</v>
      </c>
      <c r="B5892" s="111">
        <f>INDEX(kommuner!C:C,MATCH(_xlfn.NUMBERVALUE(A5892),kommuner!B:B,0))</f>
        <v>4207</v>
      </c>
      <c r="C5892" s="111" t="s">
        <v>82</v>
      </c>
      <c r="D5892" s="111" t="s">
        <v>82</v>
      </c>
      <c r="E5892" s="111" t="s">
        <v>126</v>
      </c>
      <c r="F5892" s="111" t="s">
        <v>139</v>
      </c>
      <c r="G5892" s="111" t="s">
        <v>139</v>
      </c>
      <c r="H5892" s="111" t="s">
        <v>139</v>
      </c>
      <c r="I5892" s="111" t="s">
        <v>139</v>
      </c>
      <c r="J5892" t="str">
        <f t="shared" si="184"/>
        <v>4207Annen utmarkMineraljord</v>
      </c>
      <c r="K5892" s="111">
        <v>-0.16852781479621071</v>
      </c>
      <c r="L5892" s="111">
        <v>0</v>
      </c>
      <c r="M5892" s="111">
        <v>0</v>
      </c>
      <c r="N5892" s="112">
        <f t="shared" si="185"/>
        <v>-0.16852781479621071</v>
      </c>
    </row>
    <row r="5893" spans="1:14" x14ac:dyDescent="0.25">
      <c r="A5893" s="111" t="s">
        <v>748</v>
      </c>
      <c r="B5893" s="111">
        <f>INDEX(kommuner!C:C,MATCH(_xlfn.NUMBERVALUE(A5893),kommuner!B:B,0))</f>
        <v>4207</v>
      </c>
      <c r="C5893" s="111" t="s">
        <v>121</v>
      </c>
      <c r="D5893" s="111" t="s">
        <v>121</v>
      </c>
      <c r="E5893" s="111" t="s">
        <v>126</v>
      </c>
      <c r="F5893" s="111" t="s">
        <v>139</v>
      </c>
      <c r="G5893" s="111" t="s">
        <v>139</v>
      </c>
      <c r="H5893" s="111" t="s">
        <v>139</v>
      </c>
      <c r="I5893" s="111" t="s">
        <v>139</v>
      </c>
      <c r="J5893" t="str">
        <f t="shared" si="184"/>
        <v>4207BeiteMineraljord</v>
      </c>
      <c r="K5893" s="111">
        <v>-0.43305842942580308</v>
      </c>
      <c r="L5893" s="111">
        <v>0</v>
      </c>
      <c r="M5893" s="111">
        <v>1.2448711246839999E-7</v>
      </c>
      <c r="N5893" s="112">
        <f t="shared" si="185"/>
        <v>-0.43305830493869063</v>
      </c>
    </row>
    <row r="5894" spans="1:14" x14ac:dyDescent="0.25">
      <c r="A5894" s="111" t="s">
        <v>748</v>
      </c>
      <c r="B5894" s="111">
        <f>INDEX(kommuner!C:C,MATCH(_xlfn.NUMBERVALUE(A5894),kommuner!B:B,0))</f>
        <v>4207</v>
      </c>
      <c r="C5894" s="111" t="s">
        <v>121</v>
      </c>
      <c r="D5894" s="111" t="s">
        <v>121</v>
      </c>
      <c r="E5894" s="111" t="s">
        <v>123</v>
      </c>
      <c r="F5894" s="111" t="s">
        <v>139</v>
      </c>
      <c r="G5894" s="111" t="s">
        <v>139</v>
      </c>
      <c r="H5894" s="111" t="s">
        <v>139</v>
      </c>
      <c r="I5894" s="111" t="s">
        <v>139</v>
      </c>
      <c r="J5894" t="str">
        <f t="shared" si="184"/>
        <v>4207BeiteOrganisk jord</v>
      </c>
      <c r="K5894" s="111">
        <v>12.077525935985037</v>
      </c>
      <c r="L5894" s="111">
        <v>1.6412500000000001</v>
      </c>
      <c r="M5894" s="111">
        <v>0</v>
      </c>
      <c r="N5894" s="112">
        <f t="shared" si="185"/>
        <v>13.718775935985036</v>
      </c>
    </row>
    <row r="5895" spans="1:14" x14ac:dyDescent="0.25">
      <c r="A5895" s="111" t="s">
        <v>748</v>
      </c>
      <c r="B5895" s="111">
        <f>INDEX(kommuner!C:C,MATCH(_xlfn.NUMBERVALUE(A5895),kommuner!B:B,0))</f>
        <v>4207</v>
      </c>
      <c r="C5895" s="111" t="s">
        <v>84</v>
      </c>
      <c r="D5895" s="111" t="s">
        <v>84</v>
      </c>
      <c r="E5895" s="111" t="s">
        <v>126</v>
      </c>
      <c r="F5895" s="111" t="s">
        <v>139</v>
      </c>
      <c r="G5895" s="111" t="s">
        <v>139</v>
      </c>
      <c r="H5895" s="111" t="s">
        <v>139</v>
      </c>
      <c r="I5895" s="111" t="s">
        <v>139</v>
      </c>
      <c r="J5895" t="str">
        <f t="shared" si="184"/>
        <v>4207Dyrket markMineraljord</v>
      </c>
      <c r="K5895" s="111">
        <v>0.27365015328487463</v>
      </c>
      <c r="L5895" s="111">
        <v>0</v>
      </c>
      <c r="M5895" s="111">
        <v>0</v>
      </c>
      <c r="N5895" s="112">
        <f t="shared" si="185"/>
        <v>0.27365015328487463</v>
      </c>
    </row>
    <row r="5896" spans="1:14" x14ac:dyDescent="0.25">
      <c r="A5896" s="111" t="s">
        <v>748</v>
      </c>
      <c r="B5896" s="111">
        <f>INDEX(kommuner!C:C,MATCH(_xlfn.NUMBERVALUE(A5896),kommuner!B:B,0))</f>
        <v>4207</v>
      </c>
      <c r="C5896" s="111" t="s">
        <v>84</v>
      </c>
      <c r="D5896" s="111" t="s">
        <v>84</v>
      </c>
      <c r="E5896" s="111" t="s">
        <v>123</v>
      </c>
      <c r="F5896" s="111" t="s">
        <v>139</v>
      </c>
      <c r="G5896" s="111" t="s">
        <v>139</v>
      </c>
      <c r="H5896" s="111" t="s">
        <v>139</v>
      </c>
      <c r="I5896" s="111" t="s">
        <v>139</v>
      </c>
      <c r="J5896" t="str">
        <f t="shared" si="184"/>
        <v>4207Dyrket markOrganisk jord</v>
      </c>
      <c r="K5896" s="111">
        <v>28.726149366675592</v>
      </c>
      <c r="L5896" s="111">
        <v>1.45625</v>
      </c>
      <c r="M5896" s="111">
        <v>0</v>
      </c>
      <c r="N5896" s="112">
        <f t="shared" si="185"/>
        <v>30.182399366675593</v>
      </c>
    </row>
    <row r="5897" spans="1:14" x14ac:dyDescent="0.25">
      <c r="A5897" s="111" t="s">
        <v>748</v>
      </c>
      <c r="B5897" s="111">
        <f>INDEX(kommuner!C:C,MATCH(_xlfn.NUMBERVALUE(A5897),kommuner!B:B,0))</f>
        <v>4207</v>
      </c>
      <c r="C5897" s="111" t="s">
        <v>127</v>
      </c>
      <c r="D5897" s="111" t="s">
        <v>127</v>
      </c>
      <c r="E5897" s="111" t="s">
        <v>126</v>
      </c>
      <c r="F5897" s="111" t="s">
        <v>172</v>
      </c>
      <c r="G5897" s="111" t="s">
        <v>180</v>
      </c>
      <c r="H5897" s="111" t="s">
        <v>172</v>
      </c>
      <c r="I5897" s="111" t="s">
        <v>180</v>
      </c>
      <c r="J5897" t="str">
        <f t="shared" si="184"/>
        <v>4207SkogMineraljordBarskogHøy</v>
      </c>
      <c r="K5897" s="111">
        <v>-4.2610596243420318</v>
      </c>
      <c r="L5897" s="111">
        <v>0.85306406685236758</v>
      </c>
      <c r="M5897" s="111">
        <v>6.4056614999681585E-2</v>
      </c>
      <c r="N5897" s="112">
        <f t="shared" si="185"/>
        <v>-3.3439389424899826</v>
      </c>
    </row>
    <row r="5898" spans="1:14" x14ac:dyDescent="0.25">
      <c r="A5898" s="111" t="s">
        <v>748</v>
      </c>
      <c r="B5898" s="111">
        <f>INDEX(kommuner!C:C,MATCH(_xlfn.NUMBERVALUE(A5898),kommuner!B:B,0))</f>
        <v>4207</v>
      </c>
      <c r="C5898" s="111" t="s">
        <v>127</v>
      </c>
      <c r="D5898" s="111" t="s">
        <v>127</v>
      </c>
      <c r="E5898" s="111" t="s">
        <v>126</v>
      </c>
      <c r="F5898" s="111" t="s">
        <v>172</v>
      </c>
      <c r="G5898" s="111" t="s">
        <v>167</v>
      </c>
      <c r="H5898" s="111" t="s">
        <v>172</v>
      </c>
      <c r="I5898" s="111" t="s">
        <v>167</v>
      </c>
      <c r="J5898" t="str">
        <f t="shared" si="184"/>
        <v>4207SkogMineraljordBarskogImpediment</v>
      </c>
      <c r="K5898" s="111">
        <v>-1.5740166960016819</v>
      </c>
      <c r="L5898" s="111">
        <v>0.85306406685236758</v>
      </c>
      <c r="M5898" s="111">
        <v>6.3979989500968365E-2</v>
      </c>
      <c r="N5898" s="112">
        <f t="shared" si="185"/>
        <v>-0.65697263964834596</v>
      </c>
    </row>
    <row r="5899" spans="1:14" x14ac:dyDescent="0.25">
      <c r="A5899" s="111" t="s">
        <v>748</v>
      </c>
      <c r="B5899" s="111">
        <f>INDEX(kommuner!C:C,MATCH(_xlfn.NUMBERVALUE(A5899),kommuner!B:B,0))</f>
        <v>4207</v>
      </c>
      <c r="C5899" s="111" t="s">
        <v>127</v>
      </c>
      <c r="D5899" s="111" t="s">
        <v>127</v>
      </c>
      <c r="E5899" s="111" t="s">
        <v>126</v>
      </c>
      <c r="F5899" s="111" t="s">
        <v>172</v>
      </c>
      <c r="G5899" s="111" t="s">
        <v>190</v>
      </c>
      <c r="H5899" s="111" t="s">
        <v>172</v>
      </c>
      <c r="I5899" s="111" t="s">
        <v>190</v>
      </c>
      <c r="J5899" t="str">
        <f t="shared" si="184"/>
        <v>4207SkogMineraljordBarskogLav</v>
      </c>
      <c r="K5899" s="111">
        <v>-2.1094741240186856</v>
      </c>
      <c r="L5899" s="111">
        <v>0.85306406685236758</v>
      </c>
      <c r="M5899" s="111">
        <v>6.3979989500968365E-2</v>
      </c>
      <c r="N5899" s="112">
        <f t="shared" si="185"/>
        <v>-1.1924300676653499</v>
      </c>
    </row>
    <row r="5900" spans="1:14" x14ac:dyDescent="0.25">
      <c r="A5900" s="111" t="s">
        <v>748</v>
      </c>
      <c r="B5900" s="111">
        <f>INDEX(kommuner!C:C,MATCH(_xlfn.NUMBERVALUE(A5900),kommuner!B:B,0))</f>
        <v>4207</v>
      </c>
      <c r="C5900" s="111" t="s">
        <v>127</v>
      </c>
      <c r="D5900" s="111" t="s">
        <v>127</v>
      </c>
      <c r="E5900" s="111" t="s">
        <v>126</v>
      </c>
      <c r="F5900" s="111" t="s">
        <v>172</v>
      </c>
      <c r="G5900" s="111" t="s">
        <v>173</v>
      </c>
      <c r="H5900" s="111" t="s">
        <v>172</v>
      </c>
      <c r="I5900" s="111" t="s">
        <v>173</v>
      </c>
      <c r="J5900" t="str">
        <f t="shared" si="184"/>
        <v>4207SkogMineraljordBarskogMiddels</v>
      </c>
      <c r="K5900" s="111">
        <v>-2.8820985952554645</v>
      </c>
      <c r="L5900" s="111">
        <v>0.85306406685236758</v>
      </c>
      <c r="M5900" s="111">
        <v>6.4056614999681585E-2</v>
      </c>
      <c r="N5900" s="112">
        <f t="shared" si="185"/>
        <v>-1.9649779134034155</v>
      </c>
    </row>
    <row r="5901" spans="1:14" x14ac:dyDescent="0.25">
      <c r="A5901" s="111" t="s">
        <v>748</v>
      </c>
      <c r="B5901" s="111">
        <f>INDEX(kommuner!C:C,MATCH(_xlfn.NUMBERVALUE(A5901),kommuner!B:B,0))</f>
        <v>4207</v>
      </c>
      <c r="C5901" s="111" t="s">
        <v>127</v>
      </c>
      <c r="D5901" s="111" t="s">
        <v>127</v>
      </c>
      <c r="E5901" s="111" t="s">
        <v>126</v>
      </c>
      <c r="F5901" s="111" t="s">
        <v>172</v>
      </c>
      <c r="G5901" s="111" t="s">
        <v>186</v>
      </c>
      <c r="H5901" s="111" t="s">
        <v>172</v>
      </c>
      <c r="I5901" s="111" t="s">
        <v>186</v>
      </c>
      <c r="J5901" t="str">
        <f t="shared" si="184"/>
        <v>4207SkogMineraljordBarskogSærs høy</v>
      </c>
      <c r="K5901" s="111">
        <v>0.12072674540874306</v>
      </c>
      <c r="L5901" s="111">
        <v>0.85306406685236758</v>
      </c>
      <c r="M5901" s="111">
        <v>6.4056614999681585E-2</v>
      </c>
      <c r="N5901" s="112">
        <f t="shared" si="185"/>
        <v>1.0378474272607923</v>
      </c>
    </row>
    <row r="5902" spans="1:14" x14ac:dyDescent="0.25">
      <c r="A5902" s="111" t="s">
        <v>748</v>
      </c>
      <c r="B5902" s="111">
        <f>INDEX(kommuner!C:C,MATCH(_xlfn.NUMBERVALUE(A5902),kommuner!B:B,0))</f>
        <v>4207</v>
      </c>
      <c r="C5902" s="111" t="s">
        <v>127</v>
      </c>
      <c r="D5902" s="111" t="s">
        <v>127</v>
      </c>
      <c r="E5902" s="111" t="s">
        <v>126</v>
      </c>
      <c r="F5902" s="111" t="s">
        <v>179</v>
      </c>
      <c r="G5902" s="111" t="s">
        <v>180</v>
      </c>
      <c r="H5902" s="111" t="s">
        <v>179</v>
      </c>
      <c r="I5902" s="111" t="s">
        <v>180</v>
      </c>
      <c r="J5902" t="str">
        <f t="shared" si="184"/>
        <v>4207SkogMineraljordBlandingsskogHøy</v>
      </c>
      <c r="K5902" s="111">
        <v>-8.5703651807373102</v>
      </c>
      <c r="L5902" s="111">
        <v>0.85306406685236758</v>
      </c>
      <c r="M5902" s="111">
        <v>6.3979989500968365E-2</v>
      </c>
      <c r="N5902" s="112">
        <f t="shared" si="185"/>
        <v>-7.6533211243839743</v>
      </c>
    </row>
    <row r="5903" spans="1:14" x14ac:dyDescent="0.25">
      <c r="A5903" s="111" t="s">
        <v>748</v>
      </c>
      <c r="B5903" s="111">
        <f>INDEX(kommuner!C:C,MATCH(_xlfn.NUMBERVALUE(A5903),kommuner!B:B,0))</f>
        <v>4207</v>
      </c>
      <c r="C5903" s="111" t="s">
        <v>127</v>
      </c>
      <c r="D5903" s="111" t="s">
        <v>127</v>
      </c>
      <c r="E5903" s="111" t="s">
        <v>126</v>
      </c>
      <c r="F5903" s="111" t="s">
        <v>179</v>
      </c>
      <c r="G5903" s="111" t="s">
        <v>167</v>
      </c>
      <c r="H5903" s="111" t="s">
        <v>179</v>
      </c>
      <c r="I5903" s="111" t="s">
        <v>167</v>
      </c>
      <c r="J5903" t="str">
        <f t="shared" si="184"/>
        <v>4207SkogMineraljordBlandingsskogImpediment</v>
      </c>
      <c r="K5903" s="111">
        <v>-2.0950685747655116</v>
      </c>
      <c r="L5903" s="111">
        <v>0.85306406685236758</v>
      </c>
      <c r="M5903" s="111">
        <v>6.3979989500968365E-2</v>
      </c>
      <c r="N5903" s="112">
        <f t="shared" si="185"/>
        <v>-1.1780245184121758</v>
      </c>
    </row>
    <row r="5904" spans="1:14" x14ac:dyDescent="0.25">
      <c r="A5904" s="111" t="s">
        <v>748</v>
      </c>
      <c r="B5904" s="111">
        <f>INDEX(kommuner!C:C,MATCH(_xlfn.NUMBERVALUE(A5904),kommuner!B:B,0))</f>
        <v>4207</v>
      </c>
      <c r="C5904" s="111" t="s">
        <v>127</v>
      </c>
      <c r="D5904" s="111" t="s">
        <v>127</v>
      </c>
      <c r="E5904" s="111" t="s">
        <v>126</v>
      </c>
      <c r="F5904" s="111" t="s">
        <v>179</v>
      </c>
      <c r="G5904" s="111" t="s">
        <v>190</v>
      </c>
      <c r="H5904" s="111" t="s">
        <v>179</v>
      </c>
      <c r="I5904" s="111" t="s">
        <v>190</v>
      </c>
      <c r="J5904" t="str">
        <f t="shared" si="184"/>
        <v>4207SkogMineraljordBlandingsskogLav</v>
      </c>
      <c r="K5904" s="111">
        <v>-3.814060654162915</v>
      </c>
      <c r="L5904" s="111">
        <v>0.85306406685236758</v>
      </c>
      <c r="M5904" s="111">
        <v>6.3979989500968365E-2</v>
      </c>
      <c r="N5904" s="112">
        <f t="shared" si="185"/>
        <v>-2.897016597809579</v>
      </c>
    </row>
    <row r="5905" spans="1:14" x14ac:dyDescent="0.25">
      <c r="A5905" s="111" t="s">
        <v>748</v>
      </c>
      <c r="B5905" s="111">
        <f>INDEX(kommuner!C:C,MATCH(_xlfn.NUMBERVALUE(A5905),kommuner!B:B,0))</f>
        <v>4207</v>
      </c>
      <c r="C5905" s="111" t="s">
        <v>127</v>
      </c>
      <c r="D5905" s="111" t="s">
        <v>127</v>
      </c>
      <c r="E5905" s="111" t="s">
        <v>126</v>
      </c>
      <c r="F5905" s="111" t="s">
        <v>179</v>
      </c>
      <c r="G5905" s="111" t="s">
        <v>173</v>
      </c>
      <c r="H5905" s="111" t="s">
        <v>179</v>
      </c>
      <c r="I5905" s="111" t="s">
        <v>173</v>
      </c>
      <c r="J5905" t="str">
        <f t="shared" si="184"/>
        <v>4207SkogMineraljordBlandingsskogMiddels</v>
      </c>
      <c r="K5905" s="111">
        <v>-4.5623521854183373</v>
      </c>
      <c r="L5905" s="111">
        <v>0.85306406685236758</v>
      </c>
      <c r="M5905" s="111">
        <v>6.3979989500968365E-2</v>
      </c>
      <c r="N5905" s="112">
        <f t="shared" si="185"/>
        <v>-3.6453081290650013</v>
      </c>
    </row>
    <row r="5906" spans="1:14" x14ac:dyDescent="0.25">
      <c r="A5906" s="111" t="s">
        <v>748</v>
      </c>
      <c r="B5906" s="111">
        <f>INDEX(kommuner!C:C,MATCH(_xlfn.NUMBERVALUE(A5906),kommuner!B:B,0))</f>
        <v>4207</v>
      </c>
      <c r="C5906" s="111" t="s">
        <v>127</v>
      </c>
      <c r="D5906" s="111" t="s">
        <v>127</v>
      </c>
      <c r="E5906" s="111" t="s">
        <v>126</v>
      </c>
      <c r="F5906" s="111" t="s">
        <v>179</v>
      </c>
      <c r="G5906" s="111" t="s">
        <v>186</v>
      </c>
      <c r="H5906" s="111" t="s">
        <v>179</v>
      </c>
      <c r="I5906" s="111" t="s">
        <v>186</v>
      </c>
      <c r="J5906" t="str">
        <f t="shared" si="184"/>
        <v>4207SkogMineraljordBlandingsskogSærs høy</v>
      </c>
      <c r="K5906" s="111">
        <v>-2.9395925245326562</v>
      </c>
      <c r="L5906" s="111">
        <v>0.85306406685236758</v>
      </c>
      <c r="M5906" s="111">
        <v>6.3979989500968365E-2</v>
      </c>
      <c r="N5906" s="112">
        <f t="shared" si="185"/>
        <v>-2.0225484681793202</v>
      </c>
    </row>
    <row r="5907" spans="1:14" x14ac:dyDescent="0.25">
      <c r="A5907" s="111" t="s">
        <v>748</v>
      </c>
      <c r="B5907" s="111">
        <f>INDEX(kommuner!C:C,MATCH(_xlfn.NUMBERVALUE(A5907),kommuner!B:B,0))</f>
        <v>4207</v>
      </c>
      <c r="C5907" s="111" t="s">
        <v>127</v>
      </c>
      <c r="D5907" s="111" t="s">
        <v>127</v>
      </c>
      <c r="E5907" s="111" t="s">
        <v>126</v>
      </c>
      <c r="F5907" s="111" t="s">
        <v>185</v>
      </c>
      <c r="G5907" s="111" t="s">
        <v>180</v>
      </c>
      <c r="H5907" s="111" t="s">
        <v>185</v>
      </c>
      <c r="I5907" s="111" t="s">
        <v>180</v>
      </c>
      <c r="J5907" t="str">
        <f t="shared" si="184"/>
        <v>4207SkogMineraljordLauvskogHøy</v>
      </c>
      <c r="K5907" s="111">
        <v>-3.6072016095960531</v>
      </c>
      <c r="L5907" s="111">
        <v>0.85306406685236758</v>
      </c>
      <c r="M5907" s="111">
        <v>6.3979989500968365E-2</v>
      </c>
      <c r="N5907" s="112">
        <f t="shared" si="185"/>
        <v>-2.6901575532427171</v>
      </c>
    </row>
    <row r="5908" spans="1:14" x14ac:dyDescent="0.25">
      <c r="A5908" s="111" t="s">
        <v>748</v>
      </c>
      <c r="B5908" s="111">
        <f>INDEX(kommuner!C:C,MATCH(_xlfn.NUMBERVALUE(A5908),kommuner!B:B,0))</f>
        <v>4207</v>
      </c>
      <c r="C5908" s="111" t="s">
        <v>127</v>
      </c>
      <c r="D5908" s="111" t="s">
        <v>127</v>
      </c>
      <c r="E5908" s="111" t="s">
        <v>126</v>
      </c>
      <c r="F5908" s="111" t="s">
        <v>185</v>
      </c>
      <c r="G5908" s="111" t="s">
        <v>167</v>
      </c>
      <c r="H5908" s="111" t="s">
        <v>185</v>
      </c>
      <c r="I5908" s="111" t="s">
        <v>167</v>
      </c>
      <c r="J5908" t="str">
        <f t="shared" si="184"/>
        <v>4207SkogMineraljordLauvskogImpediment</v>
      </c>
      <c r="K5908" s="111">
        <v>-1.1043030228661443</v>
      </c>
      <c r="L5908" s="111">
        <v>0.85306406685236758</v>
      </c>
      <c r="M5908" s="111">
        <v>6.3979989500968365E-2</v>
      </c>
      <c r="N5908" s="112">
        <f t="shared" si="185"/>
        <v>-0.18725896651280841</v>
      </c>
    </row>
    <row r="5909" spans="1:14" x14ac:dyDescent="0.25">
      <c r="A5909" s="111" t="s">
        <v>748</v>
      </c>
      <c r="B5909" s="111">
        <f>INDEX(kommuner!C:C,MATCH(_xlfn.NUMBERVALUE(A5909),kommuner!B:B,0))</f>
        <v>4207</v>
      </c>
      <c r="C5909" s="111" t="s">
        <v>127</v>
      </c>
      <c r="D5909" s="111" t="s">
        <v>127</v>
      </c>
      <c r="E5909" s="111" t="s">
        <v>126</v>
      </c>
      <c r="F5909" s="111" t="s">
        <v>185</v>
      </c>
      <c r="G5909" s="111" t="s">
        <v>190</v>
      </c>
      <c r="H5909" s="111" t="s">
        <v>185</v>
      </c>
      <c r="I5909" s="111" t="s">
        <v>190</v>
      </c>
      <c r="J5909" t="str">
        <f t="shared" si="184"/>
        <v>4207SkogMineraljordLauvskogLav</v>
      </c>
      <c r="K5909" s="111">
        <v>-8.9748170935426599E-2</v>
      </c>
      <c r="L5909" s="111">
        <v>0.85306406685236758</v>
      </c>
      <c r="M5909" s="111">
        <v>6.3979989500968365E-2</v>
      </c>
      <c r="N5909" s="112">
        <f t="shared" si="185"/>
        <v>0.82729588541790933</v>
      </c>
    </row>
    <row r="5910" spans="1:14" x14ac:dyDescent="0.25">
      <c r="A5910" s="111" t="s">
        <v>748</v>
      </c>
      <c r="B5910" s="111">
        <f>INDEX(kommuner!C:C,MATCH(_xlfn.NUMBERVALUE(A5910),kommuner!B:B,0))</f>
        <v>4207</v>
      </c>
      <c r="C5910" s="111" t="s">
        <v>127</v>
      </c>
      <c r="D5910" s="111" t="s">
        <v>127</v>
      </c>
      <c r="E5910" s="111" t="s">
        <v>126</v>
      </c>
      <c r="F5910" s="111" t="s">
        <v>185</v>
      </c>
      <c r="G5910" s="111" t="s">
        <v>173</v>
      </c>
      <c r="H5910" s="111" t="s">
        <v>185</v>
      </c>
      <c r="I5910" s="111" t="s">
        <v>173</v>
      </c>
      <c r="J5910" t="str">
        <f t="shared" si="184"/>
        <v>4207SkogMineraljordLauvskogMiddels</v>
      </c>
      <c r="K5910" s="111">
        <v>-2.4151390344437029</v>
      </c>
      <c r="L5910" s="111">
        <v>0.85306406685236758</v>
      </c>
      <c r="M5910" s="111">
        <v>6.3979989500968365E-2</v>
      </c>
      <c r="N5910" s="112">
        <f t="shared" si="185"/>
        <v>-1.4980949780903672</v>
      </c>
    </row>
    <row r="5911" spans="1:14" x14ac:dyDescent="0.25">
      <c r="A5911" s="111" t="s">
        <v>748</v>
      </c>
      <c r="B5911" s="111">
        <f>INDEX(kommuner!C:C,MATCH(_xlfn.NUMBERVALUE(A5911),kommuner!B:B,0))</f>
        <v>4207</v>
      </c>
      <c r="C5911" s="111" t="s">
        <v>127</v>
      </c>
      <c r="D5911" s="111" t="s">
        <v>127</v>
      </c>
      <c r="E5911" s="111" t="s">
        <v>126</v>
      </c>
      <c r="F5911" s="111" t="s">
        <v>185</v>
      </c>
      <c r="G5911" s="111" t="s">
        <v>186</v>
      </c>
      <c r="H5911" s="111" t="s">
        <v>185</v>
      </c>
      <c r="I5911" s="111" t="s">
        <v>186</v>
      </c>
      <c r="J5911" t="str">
        <f t="shared" si="184"/>
        <v>4207SkogMineraljordLauvskogSærs høy</v>
      </c>
      <c r="K5911" s="111">
        <v>-3.6560473259425113</v>
      </c>
      <c r="L5911" s="111">
        <v>0.85306406685236758</v>
      </c>
      <c r="M5911" s="111">
        <v>6.3979989500968365E-2</v>
      </c>
      <c r="N5911" s="112">
        <f t="shared" si="185"/>
        <v>-2.7390032695891753</v>
      </c>
    </row>
    <row r="5912" spans="1:14" x14ac:dyDescent="0.25">
      <c r="A5912" s="111" t="s">
        <v>748</v>
      </c>
      <c r="B5912" s="111">
        <f>INDEX(kommuner!C:C,MATCH(_xlfn.NUMBERVALUE(A5912),kommuner!B:B,0))</f>
        <v>4207</v>
      </c>
      <c r="C5912" s="111" t="s">
        <v>127</v>
      </c>
      <c r="D5912" s="111" t="s">
        <v>127</v>
      </c>
      <c r="E5912" s="111" t="s">
        <v>123</v>
      </c>
      <c r="F5912" s="111" t="s">
        <v>172</v>
      </c>
      <c r="G5912" s="111" t="s">
        <v>180</v>
      </c>
      <c r="H5912" s="111" t="s">
        <v>172</v>
      </c>
      <c r="I5912" s="111" t="s">
        <v>180</v>
      </c>
      <c r="J5912" t="str">
        <f t="shared" si="184"/>
        <v>4207SkogOrganisk jordBarskogHøy</v>
      </c>
      <c r="K5912" s="111">
        <v>-2.5184559031994138</v>
      </c>
      <c r="L5912" s="111">
        <v>0.92784825435236762</v>
      </c>
      <c r="M5912" s="111">
        <v>0.46518126042825314</v>
      </c>
      <c r="N5912" s="112">
        <f t="shared" si="185"/>
        <v>-1.1254263884187932</v>
      </c>
    </row>
    <row r="5913" spans="1:14" x14ac:dyDescent="0.25">
      <c r="A5913" s="111" t="s">
        <v>748</v>
      </c>
      <c r="B5913" s="111">
        <f>INDEX(kommuner!C:C,MATCH(_xlfn.NUMBERVALUE(A5913),kommuner!B:B,0))</f>
        <v>4207</v>
      </c>
      <c r="C5913" s="111" t="s">
        <v>127</v>
      </c>
      <c r="D5913" s="111" t="s">
        <v>127</v>
      </c>
      <c r="E5913" s="111" t="s">
        <v>123</v>
      </c>
      <c r="F5913" s="111" t="s">
        <v>172</v>
      </c>
      <c r="G5913" s="111" t="s">
        <v>167</v>
      </c>
      <c r="H5913" s="111" t="s">
        <v>172</v>
      </c>
      <c r="I5913" s="111" t="s">
        <v>167</v>
      </c>
      <c r="J5913" t="str">
        <f t="shared" si="184"/>
        <v>4207SkogOrganisk jordBarskogImpediment</v>
      </c>
      <c r="K5913" s="111">
        <v>-0.13011741963904588</v>
      </c>
      <c r="L5913" s="111">
        <v>0.92784825435236762</v>
      </c>
      <c r="M5913" s="111">
        <v>0.46510463492953991</v>
      </c>
      <c r="N5913" s="112">
        <f t="shared" si="185"/>
        <v>1.2628354696428616</v>
      </c>
    </row>
    <row r="5914" spans="1:14" x14ac:dyDescent="0.25">
      <c r="A5914" s="111" t="s">
        <v>748</v>
      </c>
      <c r="B5914" s="111">
        <f>INDEX(kommuner!C:C,MATCH(_xlfn.NUMBERVALUE(A5914),kommuner!B:B,0))</f>
        <v>4207</v>
      </c>
      <c r="C5914" s="111" t="s">
        <v>127</v>
      </c>
      <c r="D5914" s="111" t="s">
        <v>127</v>
      </c>
      <c r="E5914" s="111" t="s">
        <v>123</v>
      </c>
      <c r="F5914" s="111" t="s">
        <v>172</v>
      </c>
      <c r="G5914" s="111" t="s">
        <v>190</v>
      </c>
      <c r="H5914" s="111" t="s">
        <v>172</v>
      </c>
      <c r="I5914" s="111" t="s">
        <v>190</v>
      </c>
      <c r="J5914" t="str">
        <f t="shared" si="184"/>
        <v>4207SkogOrganisk jordBarskogLav</v>
      </c>
      <c r="K5914" s="111">
        <v>-0.50666953101693391</v>
      </c>
      <c r="L5914" s="111">
        <v>0.92784825435236762</v>
      </c>
      <c r="M5914" s="111">
        <v>0.46510463492953991</v>
      </c>
      <c r="N5914" s="112">
        <f t="shared" si="185"/>
        <v>0.88628335826497362</v>
      </c>
    </row>
    <row r="5915" spans="1:14" x14ac:dyDescent="0.25">
      <c r="A5915" s="111" t="s">
        <v>748</v>
      </c>
      <c r="B5915" s="111">
        <f>INDEX(kommuner!C:C,MATCH(_xlfn.NUMBERVALUE(A5915),kommuner!B:B,0))</f>
        <v>4207</v>
      </c>
      <c r="C5915" s="111" t="s">
        <v>127</v>
      </c>
      <c r="D5915" s="111" t="s">
        <v>127</v>
      </c>
      <c r="E5915" s="111" t="s">
        <v>123</v>
      </c>
      <c r="F5915" s="111" t="s">
        <v>172</v>
      </c>
      <c r="G5915" s="111" t="s">
        <v>173</v>
      </c>
      <c r="H5915" s="111" t="s">
        <v>172</v>
      </c>
      <c r="I5915" s="111" t="s">
        <v>173</v>
      </c>
      <c r="J5915" t="str">
        <f t="shared" si="184"/>
        <v>4207SkogOrganisk jordBarskogMiddels</v>
      </c>
      <c r="K5915" s="111">
        <v>-1.5571490961494638</v>
      </c>
      <c r="L5915" s="111">
        <v>0.92784825435236762</v>
      </c>
      <c r="M5915" s="111">
        <v>0.46518126042825314</v>
      </c>
      <c r="N5915" s="112">
        <f t="shared" si="185"/>
        <v>-0.16411958136884308</v>
      </c>
    </row>
    <row r="5916" spans="1:14" x14ac:dyDescent="0.25">
      <c r="A5916" s="111" t="s">
        <v>748</v>
      </c>
      <c r="B5916" s="111">
        <f>INDEX(kommuner!C:C,MATCH(_xlfn.NUMBERVALUE(A5916),kommuner!B:B,0))</f>
        <v>4207</v>
      </c>
      <c r="C5916" s="111" t="s">
        <v>127</v>
      </c>
      <c r="D5916" s="111" t="s">
        <v>127</v>
      </c>
      <c r="E5916" s="111" t="s">
        <v>123</v>
      </c>
      <c r="F5916" s="111" t="s">
        <v>172</v>
      </c>
      <c r="G5916" s="111" t="s">
        <v>186</v>
      </c>
      <c r="H5916" s="111" t="s">
        <v>172</v>
      </c>
      <c r="I5916" s="111" t="s">
        <v>186</v>
      </c>
      <c r="J5916" t="str">
        <f t="shared" si="184"/>
        <v>4207SkogOrganisk jordBarskogSærs høy</v>
      </c>
      <c r="K5916" s="111">
        <v>2.5548655235722699</v>
      </c>
      <c r="L5916" s="111">
        <v>0.92784825435236762</v>
      </c>
      <c r="M5916" s="111">
        <v>0.46518126042825314</v>
      </c>
      <c r="N5916" s="112">
        <f t="shared" si="185"/>
        <v>3.9478950383528906</v>
      </c>
    </row>
    <row r="5917" spans="1:14" x14ac:dyDescent="0.25">
      <c r="A5917" s="111" t="s">
        <v>748</v>
      </c>
      <c r="B5917" s="111">
        <f>INDEX(kommuner!C:C,MATCH(_xlfn.NUMBERVALUE(A5917),kommuner!B:B,0))</f>
        <v>4207</v>
      </c>
      <c r="C5917" s="111" t="s">
        <v>127</v>
      </c>
      <c r="D5917" s="111" t="s">
        <v>127</v>
      </c>
      <c r="E5917" s="111" t="s">
        <v>123</v>
      </c>
      <c r="F5917" s="111" t="s">
        <v>179</v>
      </c>
      <c r="G5917" s="111" t="s">
        <v>180</v>
      </c>
      <c r="H5917" s="111" t="s">
        <v>179</v>
      </c>
      <c r="I5917" s="111" t="s">
        <v>180</v>
      </c>
      <c r="J5917" t="str">
        <f t="shared" si="184"/>
        <v>4207SkogOrganisk jordBlandingsskogHøy</v>
      </c>
      <c r="K5917" s="111">
        <v>-5.5554344456832343</v>
      </c>
      <c r="L5917" s="111">
        <v>0.92784825435236762</v>
      </c>
      <c r="M5917" s="111">
        <v>0.46510463492953991</v>
      </c>
      <c r="N5917" s="112">
        <f t="shared" si="185"/>
        <v>-4.1624815564013264</v>
      </c>
    </row>
    <row r="5918" spans="1:14" x14ac:dyDescent="0.25">
      <c r="A5918" s="111" t="s">
        <v>748</v>
      </c>
      <c r="B5918" s="111">
        <f>INDEX(kommuner!C:C,MATCH(_xlfn.NUMBERVALUE(A5918),kommuner!B:B,0))</f>
        <v>4207</v>
      </c>
      <c r="C5918" s="111" t="s">
        <v>127</v>
      </c>
      <c r="D5918" s="111" t="s">
        <v>127</v>
      </c>
      <c r="E5918" s="111" t="s">
        <v>123</v>
      </c>
      <c r="F5918" s="111" t="s">
        <v>179</v>
      </c>
      <c r="G5918" s="111" t="s">
        <v>167</v>
      </c>
      <c r="H5918" s="111" t="s">
        <v>179</v>
      </c>
      <c r="I5918" s="111" t="s">
        <v>167</v>
      </c>
      <c r="J5918" t="str">
        <f t="shared" si="184"/>
        <v>4207SkogOrganisk jordBlandingsskogImpediment</v>
      </c>
      <c r="K5918" s="111">
        <v>-0.28586344175800005</v>
      </c>
      <c r="L5918" s="111">
        <v>0.92784825435236762</v>
      </c>
      <c r="M5918" s="111">
        <v>0.46510463492953991</v>
      </c>
      <c r="N5918" s="112">
        <f t="shared" si="185"/>
        <v>1.1070894475239075</v>
      </c>
    </row>
    <row r="5919" spans="1:14" x14ac:dyDescent="0.25">
      <c r="A5919" s="111" t="s">
        <v>748</v>
      </c>
      <c r="B5919" s="111">
        <f>INDEX(kommuner!C:C,MATCH(_xlfn.NUMBERVALUE(A5919),kommuner!B:B,0))</f>
        <v>4207</v>
      </c>
      <c r="C5919" s="111" t="s">
        <v>127</v>
      </c>
      <c r="D5919" s="111" t="s">
        <v>127</v>
      </c>
      <c r="E5919" s="111" t="s">
        <v>123</v>
      </c>
      <c r="F5919" s="111" t="s">
        <v>179</v>
      </c>
      <c r="G5919" s="111" t="s">
        <v>190</v>
      </c>
      <c r="H5919" s="111" t="s">
        <v>179</v>
      </c>
      <c r="I5919" s="111" t="s">
        <v>190</v>
      </c>
      <c r="J5919" t="str">
        <f t="shared" si="184"/>
        <v>4207SkogOrganisk jordBlandingsskogLav</v>
      </c>
      <c r="K5919" s="111">
        <v>-1.2347339377887629</v>
      </c>
      <c r="L5919" s="111">
        <v>0.92784825435236762</v>
      </c>
      <c r="M5919" s="111">
        <v>0.46510463492953991</v>
      </c>
      <c r="N5919" s="112">
        <f t="shared" si="185"/>
        <v>0.15821895149314458</v>
      </c>
    </row>
    <row r="5920" spans="1:14" x14ac:dyDescent="0.25">
      <c r="A5920" s="111" t="s">
        <v>748</v>
      </c>
      <c r="B5920" s="111">
        <f>INDEX(kommuner!C:C,MATCH(_xlfn.NUMBERVALUE(A5920),kommuner!B:B,0))</f>
        <v>4207</v>
      </c>
      <c r="C5920" s="111" t="s">
        <v>127</v>
      </c>
      <c r="D5920" s="111" t="s">
        <v>127</v>
      </c>
      <c r="E5920" s="111" t="s">
        <v>123</v>
      </c>
      <c r="F5920" s="111" t="s">
        <v>179</v>
      </c>
      <c r="G5920" s="111" t="s">
        <v>173</v>
      </c>
      <c r="H5920" s="111" t="s">
        <v>179</v>
      </c>
      <c r="I5920" s="111" t="s">
        <v>173</v>
      </c>
      <c r="J5920" t="str">
        <f t="shared" si="184"/>
        <v>4207SkogOrganisk jordBlandingsskogMiddels</v>
      </c>
      <c r="K5920" s="111">
        <v>-2.4239591752717748</v>
      </c>
      <c r="L5920" s="111">
        <v>0.92784825435236762</v>
      </c>
      <c r="M5920" s="111">
        <v>0.46510463492953991</v>
      </c>
      <c r="N5920" s="112">
        <f t="shared" si="185"/>
        <v>-1.0310062859898674</v>
      </c>
    </row>
    <row r="5921" spans="1:14" x14ac:dyDescent="0.25">
      <c r="A5921" s="111" t="s">
        <v>748</v>
      </c>
      <c r="B5921" s="111">
        <f>INDEX(kommuner!C:C,MATCH(_xlfn.NUMBERVALUE(A5921),kommuner!B:B,0))</f>
        <v>4207</v>
      </c>
      <c r="C5921" s="111" t="s">
        <v>127</v>
      </c>
      <c r="D5921" s="111" t="s">
        <v>127</v>
      </c>
      <c r="E5921" s="111" t="s">
        <v>123</v>
      </c>
      <c r="F5921" s="111" t="s">
        <v>179</v>
      </c>
      <c r="G5921" s="111" t="s">
        <v>186</v>
      </c>
      <c r="H5921" s="111" t="s">
        <v>179</v>
      </c>
      <c r="I5921" s="111" t="s">
        <v>186</v>
      </c>
      <c r="J5921" t="str">
        <f t="shared" si="184"/>
        <v>4207SkogOrganisk jordBlandingsskogSærs høy</v>
      </c>
      <c r="K5921" s="111">
        <v>-1.5726115302258048</v>
      </c>
      <c r="L5921" s="111">
        <v>0.92784825435236762</v>
      </c>
      <c r="M5921" s="111">
        <v>0.46510463492953991</v>
      </c>
      <c r="N5921" s="112">
        <f t="shared" si="185"/>
        <v>-0.17965864094389727</v>
      </c>
    </row>
    <row r="5922" spans="1:14" x14ac:dyDescent="0.25">
      <c r="A5922" s="111" t="s">
        <v>748</v>
      </c>
      <c r="B5922" s="111">
        <f>INDEX(kommuner!C:C,MATCH(_xlfn.NUMBERVALUE(A5922),kommuner!B:B,0))</f>
        <v>4207</v>
      </c>
      <c r="C5922" s="111" t="s">
        <v>127</v>
      </c>
      <c r="D5922" s="111" t="s">
        <v>127</v>
      </c>
      <c r="E5922" s="111" t="s">
        <v>123</v>
      </c>
      <c r="F5922" s="111" t="s">
        <v>185</v>
      </c>
      <c r="G5922" s="111" t="s">
        <v>180</v>
      </c>
      <c r="H5922" s="111" t="s">
        <v>185</v>
      </c>
      <c r="I5922" s="111" t="s">
        <v>180</v>
      </c>
      <c r="J5922" t="str">
        <f t="shared" si="184"/>
        <v>4207SkogOrganisk jordLauvskogHøy</v>
      </c>
      <c r="K5922" s="111">
        <v>-1.9913688882377358</v>
      </c>
      <c r="L5922" s="111">
        <v>0.92784825435236762</v>
      </c>
      <c r="M5922" s="111">
        <v>0.46510463492953991</v>
      </c>
      <c r="N5922" s="112">
        <f t="shared" si="185"/>
        <v>-0.59841599895582831</v>
      </c>
    </row>
    <row r="5923" spans="1:14" x14ac:dyDescent="0.25">
      <c r="A5923" s="111" t="s">
        <v>748</v>
      </c>
      <c r="B5923" s="111">
        <f>INDEX(kommuner!C:C,MATCH(_xlfn.NUMBERVALUE(A5923),kommuner!B:B,0))</f>
        <v>4207</v>
      </c>
      <c r="C5923" s="111" t="s">
        <v>127</v>
      </c>
      <c r="D5923" s="111" t="s">
        <v>127</v>
      </c>
      <c r="E5923" s="111" t="s">
        <v>123</v>
      </c>
      <c r="F5923" s="111" t="s">
        <v>185</v>
      </c>
      <c r="G5923" s="111" t="s">
        <v>167</v>
      </c>
      <c r="H5923" s="111" t="s">
        <v>185</v>
      </c>
      <c r="I5923" s="111" t="s">
        <v>167</v>
      </c>
      <c r="J5923" t="str">
        <f t="shared" si="184"/>
        <v>4207SkogOrganisk jordLauvskogImpediment</v>
      </c>
      <c r="K5923" s="111">
        <v>0.35000626494250675</v>
      </c>
      <c r="L5923" s="111">
        <v>0.92784825435236762</v>
      </c>
      <c r="M5923" s="111">
        <v>0.46510463492953991</v>
      </c>
      <c r="N5923" s="112">
        <f t="shared" si="185"/>
        <v>1.7429591542244141</v>
      </c>
    </row>
    <row r="5924" spans="1:14" x14ac:dyDescent="0.25">
      <c r="A5924" s="111" t="s">
        <v>748</v>
      </c>
      <c r="B5924" s="111">
        <f>INDEX(kommuner!C:C,MATCH(_xlfn.NUMBERVALUE(A5924),kommuner!B:B,0))</f>
        <v>4207</v>
      </c>
      <c r="C5924" s="111" t="s">
        <v>127</v>
      </c>
      <c r="D5924" s="111" t="s">
        <v>127</v>
      </c>
      <c r="E5924" s="111" t="s">
        <v>123</v>
      </c>
      <c r="F5924" s="111" t="s">
        <v>185</v>
      </c>
      <c r="G5924" s="111" t="s">
        <v>190</v>
      </c>
      <c r="H5924" s="111" t="s">
        <v>185</v>
      </c>
      <c r="I5924" s="111" t="s">
        <v>190</v>
      </c>
      <c r="J5924" t="str">
        <f t="shared" si="184"/>
        <v>4207SkogOrganisk jordLauvskogLav</v>
      </c>
      <c r="K5924" s="111">
        <v>1.1144075558526714</v>
      </c>
      <c r="L5924" s="111">
        <v>0.92784825435236762</v>
      </c>
      <c r="M5924" s="111">
        <v>0.46510463492953991</v>
      </c>
      <c r="N5924" s="112">
        <f t="shared" si="185"/>
        <v>2.5073604451345788</v>
      </c>
    </row>
    <row r="5925" spans="1:14" x14ac:dyDescent="0.25">
      <c r="A5925" s="111" t="s">
        <v>748</v>
      </c>
      <c r="B5925" s="111">
        <f>INDEX(kommuner!C:C,MATCH(_xlfn.NUMBERVALUE(A5925),kommuner!B:B,0))</f>
        <v>4207</v>
      </c>
      <c r="C5925" s="111" t="s">
        <v>127</v>
      </c>
      <c r="D5925" s="111" t="s">
        <v>127</v>
      </c>
      <c r="E5925" s="111" t="s">
        <v>123</v>
      </c>
      <c r="F5925" s="111" t="s">
        <v>185</v>
      </c>
      <c r="G5925" s="111" t="s">
        <v>173</v>
      </c>
      <c r="H5925" s="111" t="s">
        <v>185</v>
      </c>
      <c r="I5925" s="111" t="s">
        <v>173</v>
      </c>
      <c r="J5925" t="str">
        <f t="shared" si="184"/>
        <v>4207SkogOrganisk jordLauvskogMiddels</v>
      </c>
      <c r="K5925" s="111">
        <v>-0.62664468270982987</v>
      </c>
      <c r="L5925" s="111">
        <v>0.92784825435236762</v>
      </c>
      <c r="M5925" s="111">
        <v>0.46510463492953991</v>
      </c>
      <c r="N5925" s="112">
        <f t="shared" si="185"/>
        <v>0.76630820657207765</v>
      </c>
    </row>
    <row r="5926" spans="1:14" x14ac:dyDescent="0.25">
      <c r="A5926" s="111" t="s">
        <v>748</v>
      </c>
      <c r="B5926" s="111">
        <f>INDEX(kommuner!C:C,MATCH(_xlfn.NUMBERVALUE(A5926),kommuner!B:B,0))</f>
        <v>4207</v>
      </c>
      <c r="C5926" s="111" t="s">
        <v>127</v>
      </c>
      <c r="D5926" s="111" t="s">
        <v>127</v>
      </c>
      <c r="E5926" s="111" t="s">
        <v>123</v>
      </c>
      <c r="F5926" s="111" t="s">
        <v>185</v>
      </c>
      <c r="G5926" s="111" t="s">
        <v>186</v>
      </c>
      <c r="H5926" s="111" t="s">
        <v>185</v>
      </c>
      <c r="I5926" s="111" t="s">
        <v>186</v>
      </c>
      <c r="J5926" t="str">
        <f t="shared" si="184"/>
        <v>4207SkogOrganisk jordLauvskogSærs høy</v>
      </c>
      <c r="K5926" s="111">
        <v>-1.8997279926091779</v>
      </c>
      <c r="L5926" s="111">
        <v>0.92784825435236762</v>
      </c>
      <c r="M5926" s="111">
        <v>0.46510463492953991</v>
      </c>
      <c r="N5926" s="112">
        <f t="shared" si="185"/>
        <v>-0.50677510332727038</v>
      </c>
    </row>
    <row r="5927" spans="1:14" x14ac:dyDescent="0.25">
      <c r="A5927" s="111" t="s">
        <v>748</v>
      </c>
      <c r="B5927" s="111">
        <f>INDEX(kommuner!C:C,MATCH(_xlfn.NUMBERVALUE(A5927),kommuner!B:B,0))</f>
        <v>4207</v>
      </c>
      <c r="C5927" s="111" t="s">
        <v>83</v>
      </c>
      <c r="D5927" s="111" t="s">
        <v>83</v>
      </c>
      <c r="E5927" s="111" t="s">
        <v>126</v>
      </c>
      <c r="F5927" s="111" t="s">
        <v>139</v>
      </c>
      <c r="G5927" s="111" t="s">
        <v>139</v>
      </c>
      <c r="H5927" s="111" t="s">
        <v>139</v>
      </c>
      <c r="I5927" s="111" t="s">
        <v>139</v>
      </c>
      <c r="J5927" t="str">
        <f t="shared" si="184"/>
        <v>4207Utbygd arealMineraljord</v>
      </c>
      <c r="K5927" s="111">
        <v>0.42279414509845159</v>
      </c>
      <c r="L5927" s="111">
        <v>0</v>
      </c>
      <c r="M5927" s="111">
        <v>1.303047089454229E-2</v>
      </c>
      <c r="N5927" s="112">
        <f t="shared" si="185"/>
        <v>0.43582461599299388</v>
      </c>
    </row>
    <row r="5928" spans="1:14" x14ac:dyDescent="0.25">
      <c r="A5928" s="111" t="s">
        <v>748</v>
      </c>
      <c r="B5928" s="111">
        <f>INDEX(kommuner!C:C,MATCH(_xlfn.NUMBERVALUE(A5928),kommuner!B:B,0))</f>
        <v>4207</v>
      </c>
      <c r="C5928" s="111" t="s">
        <v>83</v>
      </c>
      <c r="D5928" s="111" t="s">
        <v>83</v>
      </c>
      <c r="E5928" s="111" t="s">
        <v>123</v>
      </c>
      <c r="F5928" s="111" t="s">
        <v>139</v>
      </c>
      <c r="G5928" s="111" t="s">
        <v>139</v>
      </c>
      <c r="H5928" s="111" t="s">
        <v>139</v>
      </c>
      <c r="I5928" s="111" t="s">
        <v>139</v>
      </c>
      <c r="J5928" t="str">
        <f t="shared" si="184"/>
        <v>4207Utbygd arealOrganisk jord</v>
      </c>
      <c r="K5928" s="111">
        <v>29.011421395201612</v>
      </c>
      <c r="L5928" s="111">
        <v>0</v>
      </c>
      <c r="M5928" s="111">
        <v>1.303047089454229E-2</v>
      </c>
      <c r="N5928" s="112">
        <f t="shared" si="185"/>
        <v>29.024451866096154</v>
      </c>
    </row>
    <row r="5929" spans="1:14" x14ac:dyDescent="0.25">
      <c r="A5929" s="111" t="s">
        <v>748</v>
      </c>
      <c r="B5929" s="111">
        <f>INDEX(kommuner!C:C,MATCH(_xlfn.NUMBERVALUE(A5929),kommuner!B:B,0))</f>
        <v>4207</v>
      </c>
      <c r="C5929" s="111" t="s">
        <v>181</v>
      </c>
      <c r="D5929" s="111" t="s">
        <v>181</v>
      </c>
      <c r="E5929" s="111" t="s">
        <v>123</v>
      </c>
      <c r="F5929" s="111" t="s">
        <v>139</v>
      </c>
      <c r="G5929" s="111" t="s">
        <v>139</v>
      </c>
      <c r="H5929" s="111" t="s">
        <v>139</v>
      </c>
      <c r="I5929" s="111" t="s">
        <v>139</v>
      </c>
      <c r="J5929" t="str">
        <f t="shared" si="184"/>
        <v>4207Vann og myrOrganisk jord</v>
      </c>
      <c r="K5929" s="111">
        <v>-0.31088998224577308</v>
      </c>
      <c r="L5929" s="111">
        <v>0</v>
      </c>
      <c r="M5929" s="111">
        <v>0</v>
      </c>
      <c r="N5929" s="112">
        <f t="shared" si="185"/>
        <v>-0.31088998224577308</v>
      </c>
    </row>
    <row r="5930" spans="1:14" x14ac:dyDescent="0.25">
      <c r="A5930" s="111" t="s">
        <v>749</v>
      </c>
      <c r="B5930" s="111">
        <f>INDEX(kommuner!C:C,MATCH(_xlfn.NUMBERVALUE(A5930),kommuner!B:B,0))</f>
        <v>4223</v>
      </c>
      <c r="C5930" s="111" t="s">
        <v>82</v>
      </c>
      <c r="D5930" s="111" t="s">
        <v>82</v>
      </c>
      <c r="E5930" s="111" t="s">
        <v>126</v>
      </c>
      <c r="F5930" s="111" t="s">
        <v>139</v>
      </c>
      <c r="G5930" s="111" t="s">
        <v>139</v>
      </c>
      <c r="H5930" s="111" t="s">
        <v>139</v>
      </c>
      <c r="I5930" s="111" t="s">
        <v>139</v>
      </c>
      <c r="J5930" t="str">
        <f t="shared" si="184"/>
        <v>4223Annen utmarkMineraljord</v>
      </c>
      <c r="K5930" s="111">
        <v>-0.16852781479621071</v>
      </c>
      <c r="L5930" s="111">
        <v>0</v>
      </c>
      <c r="M5930" s="111">
        <v>0</v>
      </c>
      <c r="N5930" s="112">
        <f t="shared" si="185"/>
        <v>-0.16852781479621071</v>
      </c>
    </row>
    <row r="5931" spans="1:14" x14ac:dyDescent="0.25">
      <c r="A5931" s="111" t="s">
        <v>749</v>
      </c>
      <c r="B5931" s="111">
        <f>INDEX(kommuner!C:C,MATCH(_xlfn.NUMBERVALUE(A5931),kommuner!B:B,0))</f>
        <v>4223</v>
      </c>
      <c r="C5931" s="111" t="s">
        <v>121</v>
      </c>
      <c r="D5931" s="111" t="s">
        <v>121</v>
      </c>
      <c r="E5931" s="111" t="s">
        <v>126</v>
      </c>
      <c r="F5931" s="111" t="s">
        <v>139</v>
      </c>
      <c r="G5931" s="111" t="s">
        <v>139</v>
      </c>
      <c r="H5931" s="111" t="s">
        <v>139</v>
      </c>
      <c r="I5931" s="111" t="s">
        <v>139</v>
      </c>
      <c r="J5931" t="str">
        <f t="shared" si="184"/>
        <v>4223BeiteMineraljord</v>
      </c>
      <c r="K5931" s="111">
        <v>-0.43305842942580308</v>
      </c>
      <c r="L5931" s="111">
        <v>0</v>
      </c>
      <c r="M5931" s="111">
        <v>1.2448711246839999E-7</v>
      </c>
      <c r="N5931" s="112">
        <f t="shared" si="185"/>
        <v>-0.43305830493869063</v>
      </c>
    </row>
    <row r="5932" spans="1:14" x14ac:dyDescent="0.25">
      <c r="A5932" s="111" t="s">
        <v>749</v>
      </c>
      <c r="B5932" s="111">
        <f>INDEX(kommuner!C:C,MATCH(_xlfn.NUMBERVALUE(A5932),kommuner!B:B,0))</f>
        <v>4223</v>
      </c>
      <c r="C5932" s="111" t="s">
        <v>121</v>
      </c>
      <c r="D5932" s="111" t="s">
        <v>121</v>
      </c>
      <c r="E5932" s="111" t="s">
        <v>123</v>
      </c>
      <c r="F5932" s="111" t="s">
        <v>139</v>
      </c>
      <c r="G5932" s="111" t="s">
        <v>139</v>
      </c>
      <c r="H5932" s="111" t="s">
        <v>139</v>
      </c>
      <c r="I5932" s="111" t="s">
        <v>139</v>
      </c>
      <c r="J5932" t="str">
        <f t="shared" si="184"/>
        <v>4223BeiteOrganisk jord</v>
      </c>
      <c r="K5932" s="111">
        <v>12.077525935985037</v>
      </c>
      <c r="L5932" s="111">
        <v>1.6412500000000001</v>
      </c>
      <c r="M5932" s="111">
        <v>0</v>
      </c>
      <c r="N5932" s="112">
        <f t="shared" si="185"/>
        <v>13.718775935985036</v>
      </c>
    </row>
    <row r="5933" spans="1:14" x14ac:dyDescent="0.25">
      <c r="A5933" s="111" t="s">
        <v>749</v>
      </c>
      <c r="B5933" s="111">
        <f>INDEX(kommuner!C:C,MATCH(_xlfn.NUMBERVALUE(A5933),kommuner!B:B,0))</f>
        <v>4223</v>
      </c>
      <c r="C5933" s="111" t="s">
        <v>84</v>
      </c>
      <c r="D5933" s="111" t="s">
        <v>84</v>
      </c>
      <c r="E5933" s="111" t="s">
        <v>126</v>
      </c>
      <c r="F5933" s="111" t="s">
        <v>139</v>
      </c>
      <c r="G5933" s="111" t="s">
        <v>139</v>
      </c>
      <c r="H5933" s="111" t="s">
        <v>139</v>
      </c>
      <c r="I5933" s="111" t="s">
        <v>139</v>
      </c>
      <c r="J5933" t="str">
        <f t="shared" si="184"/>
        <v>4223Dyrket markMineraljord</v>
      </c>
      <c r="K5933" s="111">
        <v>0.27365015328487463</v>
      </c>
      <c r="L5933" s="111">
        <v>0</v>
      </c>
      <c r="M5933" s="111">
        <v>0</v>
      </c>
      <c r="N5933" s="112">
        <f t="shared" si="185"/>
        <v>0.27365015328487463</v>
      </c>
    </row>
    <row r="5934" spans="1:14" x14ac:dyDescent="0.25">
      <c r="A5934" s="111" t="s">
        <v>749</v>
      </c>
      <c r="B5934" s="111">
        <f>INDEX(kommuner!C:C,MATCH(_xlfn.NUMBERVALUE(A5934),kommuner!B:B,0))</f>
        <v>4223</v>
      </c>
      <c r="C5934" s="111" t="s">
        <v>84</v>
      </c>
      <c r="D5934" s="111" t="s">
        <v>84</v>
      </c>
      <c r="E5934" s="111" t="s">
        <v>123</v>
      </c>
      <c r="F5934" s="111" t="s">
        <v>139</v>
      </c>
      <c r="G5934" s="111" t="s">
        <v>139</v>
      </c>
      <c r="H5934" s="111" t="s">
        <v>139</v>
      </c>
      <c r="I5934" s="111" t="s">
        <v>139</v>
      </c>
      <c r="J5934" t="str">
        <f t="shared" si="184"/>
        <v>4223Dyrket markOrganisk jord</v>
      </c>
      <c r="K5934" s="111">
        <v>28.726149366675592</v>
      </c>
      <c r="L5934" s="111">
        <v>1.45625</v>
      </c>
      <c r="M5934" s="111">
        <v>0</v>
      </c>
      <c r="N5934" s="112">
        <f t="shared" si="185"/>
        <v>30.182399366675593</v>
      </c>
    </row>
    <row r="5935" spans="1:14" x14ac:dyDescent="0.25">
      <c r="A5935" s="111" t="s">
        <v>749</v>
      </c>
      <c r="B5935" s="111">
        <f>INDEX(kommuner!C:C,MATCH(_xlfn.NUMBERVALUE(A5935),kommuner!B:B,0))</f>
        <v>4223</v>
      </c>
      <c r="C5935" s="111" t="s">
        <v>127</v>
      </c>
      <c r="D5935" s="111" t="s">
        <v>127</v>
      </c>
      <c r="E5935" s="111" t="s">
        <v>126</v>
      </c>
      <c r="F5935" s="111" t="s">
        <v>172</v>
      </c>
      <c r="G5935" s="111" t="s">
        <v>180</v>
      </c>
      <c r="H5935" s="111" t="s">
        <v>172</v>
      </c>
      <c r="I5935" s="111" t="s">
        <v>180</v>
      </c>
      <c r="J5935" t="str">
        <f t="shared" si="184"/>
        <v>4223SkogMineraljordBarskogHøy</v>
      </c>
      <c r="K5935" s="111">
        <v>-4.2610596243420318</v>
      </c>
      <c r="L5935" s="111">
        <v>0.85306406685236758</v>
      </c>
      <c r="M5935" s="111">
        <v>6.4056614999681585E-2</v>
      </c>
      <c r="N5935" s="112">
        <f t="shared" si="185"/>
        <v>-3.3439389424899826</v>
      </c>
    </row>
    <row r="5936" spans="1:14" x14ac:dyDescent="0.25">
      <c r="A5936" s="111" t="s">
        <v>749</v>
      </c>
      <c r="B5936" s="111">
        <f>INDEX(kommuner!C:C,MATCH(_xlfn.NUMBERVALUE(A5936),kommuner!B:B,0))</f>
        <v>4223</v>
      </c>
      <c r="C5936" s="111" t="s">
        <v>127</v>
      </c>
      <c r="D5936" s="111" t="s">
        <v>127</v>
      </c>
      <c r="E5936" s="111" t="s">
        <v>126</v>
      </c>
      <c r="F5936" s="111" t="s">
        <v>172</v>
      </c>
      <c r="G5936" s="111" t="s">
        <v>167</v>
      </c>
      <c r="H5936" s="111" t="s">
        <v>172</v>
      </c>
      <c r="I5936" s="111" t="s">
        <v>167</v>
      </c>
      <c r="J5936" t="str">
        <f t="shared" si="184"/>
        <v>4223SkogMineraljordBarskogImpediment</v>
      </c>
      <c r="K5936" s="111">
        <v>-1.5740166960016819</v>
      </c>
      <c r="L5936" s="111">
        <v>0.85306406685236758</v>
      </c>
      <c r="M5936" s="111">
        <v>6.3979989500968365E-2</v>
      </c>
      <c r="N5936" s="112">
        <f t="shared" si="185"/>
        <v>-0.65697263964834596</v>
      </c>
    </row>
    <row r="5937" spans="1:14" x14ac:dyDescent="0.25">
      <c r="A5937" s="111" t="s">
        <v>749</v>
      </c>
      <c r="B5937" s="111">
        <f>INDEX(kommuner!C:C,MATCH(_xlfn.NUMBERVALUE(A5937),kommuner!B:B,0))</f>
        <v>4223</v>
      </c>
      <c r="C5937" s="111" t="s">
        <v>127</v>
      </c>
      <c r="D5937" s="111" t="s">
        <v>127</v>
      </c>
      <c r="E5937" s="111" t="s">
        <v>126</v>
      </c>
      <c r="F5937" s="111" t="s">
        <v>172</v>
      </c>
      <c r="G5937" s="111" t="s">
        <v>190</v>
      </c>
      <c r="H5937" s="111" t="s">
        <v>172</v>
      </c>
      <c r="I5937" s="111" t="s">
        <v>190</v>
      </c>
      <c r="J5937" t="str">
        <f t="shared" si="184"/>
        <v>4223SkogMineraljordBarskogLav</v>
      </c>
      <c r="K5937" s="111">
        <v>-2.1094741240186856</v>
      </c>
      <c r="L5937" s="111">
        <v>0.85306406685236758</v>
      </c>
      <c r="M5937" s="111">
        <v>6.3979989500968365E-2</v>
      </c>
      <c r="N5937" s="112">
        <f t="shared" si="185"/>
        <v>-1.1924300676653499</v>
      </c>
    </row>
    <row r="5938" spans="1:14" x14ac:dyDescent="0.25">
      <c r="A5938" s="111" t="s">
        <v>749</v>
      </c>
      <c r="B5938" s="111">
        <f>INDEX(kommuner!C:C,MATCH(_xlfn.NUMBERVALUE(A5938),kommuner!B:B,0))</f>
        <v>4223</v>
      </c>
      <c r="C5938" s="111" t="s">
        <v>127</v>
      </c>
      <c r="D5938" s="111" t="s">
        <v>127</v>
      </c>
      <c r="E5938" s="111" t="s">
        <v>126</v>
      </c>
      <c r="F5938" s="111" t="s">
        <v>172</v>
      </c>
      <c r="G5938" s="111" t="s">
        <v>173</v>
      </c>
      <c r="H5938" s="111" t="s">
        <v>172</v>
      </c>
      <c r="I5938" s="111" t="s">
        <v>173</v>
      </c>
      <c r="J5938" t="str">
        <f t="shared" si="184"/>
        <v>4223SkogMineraljordBarskogMiddels</v>
      </c>
      <c r="K5938" s="111">
        <v>-2.8820985952554645</v>
      </c>
      <c r="L5938" s="111">
        <v>0.85306406685236758</v>
      </c>
      <c r="M5938" s="111">
        <v>6.4056614999681585E-2</v>
      </c>
      <c r="N5938" s="112">
        <f t="shared" si="185"/>
        <v>-1.9649779134034155</v>
      </c>
    </row>
    <row r="5939" spans="1:14" x14ac:dyDescent="0.25">
      <c r="A5939" s="111" t="s">
        <v>749</v>
      </c>
      <c r="B5939" s="111">
        <f>INDEX(kommuner!C:C,MATCH(_xlfn.NUMBERVALUE(A5939),kommuner!B:B,0))</f>
        <v>4223</v>
      </c>
      <c r="C5939" s="111" t="s">
        <v>127</v>
      </c>
      <c r="D5939" s="111" t="s">
        <v>127</v>
      </c>
      <c r="E5939" s="111" t="s">
        <v>126</v>
      </c>
      <c r="F5939" s="111" t="s">
        <v>172</v>
      </c>
      <c r="G5939" s="111" t="s">
        <v>186</v>
      </c>
      <c r="H5939" s="111" t="s">
        <v>172</v>
      </c>
      <c r="I5939" s="111" t="s">
        <v>186</v>
      </c>
      <c r="J5939" t="str">
        <f t="shared" si="184"/>
        <v>4223SkogMineraljordBarskogSærs høy</v>
      </c>
      <c r="K5939" s="111">
        <v>0.12072674540874306</v>
      </c>
      <c r="L5939" s="111">
        <v>0.85306406685236758</v>
      </c>
      <c r="M5939" s="111">
        <v>6.4056614999681585E-2</v>
      </c>
      <c r="N5939" s="112">
        <f t="shared" si="185"/>
        <v>1.0378474272607923</v>
      </c>
    </row>
    <row r="5940" spans="1:14" x14ac:dyDescent="0.25">
      <c r="A5940" s="111" t="s">
        <v>749</v>
      </c>
      <c r="B5940" s="111">
        <f>INDEX(kommuner!C:C,MATCH(_xlfn.NUMBERVALUE(A5940),kommuner!B:B,0))</f>
        <v>4223</v>
      </c>
      <c r="C5940" s="111" t="s">
        <v>127</v>
      </c>
      <c r="D5940" s="111" t="s">
        <v>127</v>
      </c>
      <c r="E5940" s="111" t="s">
        <v>126</v>
      </c>
      <c r="F5940" s="111" t="s">
        <v>179</v>
      </c>
      <c r="G5940" s="111" t="s">
        <v>180</v>
      </c>
      <c r="H5940" s="111" t="s">
        <v>179</v>
      </c>
      <c r="I5940" s="111" t="s">
        <v>180</v>
      </c>
      <c r="J5940" t="str">
        <f t="shared" si="184"/>
        <v>4223SkogMineraljordBlandingsskogHøy</v>
      </c>
      <c r="K5940" s="111">
        <v>-8.5703651807373102</v>
      </c>
      <c r="L5940" s="111">
        <v>0.85306406685236758</v>
      </c>
      <c r="M5940" s="111">
        <v>6.3979989500968365E-2</v>
      </c>
      <c r="N5940" s="112">
        <f t="shared" si="185"/>
        <v>-7.6533211243839743</v>
      </c>
    </row>
    <row r="5941" spans="1:14" x14ac:dyDescent="0.25">
      <c r="A5941" s="111" t="s">
        <v>749</v>
      </c>
      <c r="B5941" s="111">
        <f>INDEX(kommuner!C:C,MATCH(_xlfn.NUMBERVALUE(A5941),kommuner!B:B,0))</f>
        <v>4223</v>
      </c>
      <c r="C5941" s="111" t="s">
        <v>127</v>
      </c>
      <c r="D5941" s="111" t="s">
        <v>127</v>
      </c>
      <c r="E5941" s="111" t="s">
        <v>126</v>
      </c>
      <c r="F5941" s="111" t="s">
        <v>179</v>
      </c>
      <c r="G5941" s="111" t="s">
        <v>167</v>
      </c>
      <c r="H5941" s="111" t="s">
        <v>179</v>
      </c>
      <c r="I5941" s="111" t="s">
        <v>167</v>
      </c>
      <c r="J5941" t="str">
        <f t="shared" si="184"/>
        <v>4223SkogMineraljordBlandingsskogImpediment</v>
      </c>
      <c r="K5941" s="111">
        <v>-2.0950685747655116</v>
      </c>
      <c r="L5941" s="111">
        <v>0.85306406685236758</v>
      </c>
      <c r="M5941" s="111">
        <v>6.3979989500968365E-2</v>
      </c>
      <c r="N5941" s="112">
        <f t="shared" si="185"/>
        <v>-1.1780245184121758</v>
      </c>
    </row>
    <row r="5942" spans="1:14" x14ac:dyDescent="0.25">
      <c r="A5942" s="111" t="s">
        <v>749</v>
      </c>
      <c r="B5942" s="111">
        <f>INDEX(kommuner!C:C,MATCH(_xlfn.NUMBERVALUE(A5942),kommuner!B:B,0))</f>
        <v>4223</v>
      </c>
      <c r="C5942" s="111" t="s">
        <v>127</v>
      </c>
      <c r="D5942" s="111" t="s">
        <v>127</v>
      </c>
      <c r="E5942" s="111" t="s">
        <v>126</v>
      </c>
      <c r="F5942" s="111" t="s">
        <v>179</v>
      </c>
      <c r="G5942" s="111" t="s">
        <v>190</v>
      </c>
      <c r="H5942" s="111" t="s">
        <v>179</v>
      </c>
      <c r="I5942" s="111" t="s">
        <v>190</v>
      </c>
      <c r="J5942" t="str">
        <f t="shared" si="184"/>
        <v>4223SkogMineraljordBlandingsskogLav</v>
      </c>
      <c r="K5942" s="111">
        <v>-3.814060654162915</v>
      </c>
      <c r="L5942" s="111">
        <v>0.85306406685236758</v>
      </c>
      <c r="M5942" s="111">
        <v>6.3979989500968365E-2</v>
      </c>
      <c r="N5942" s="112">
        <f t="shared" si="185"/>
        <v>-2.897016597809579</v>
      </c>
    </row>
    <row r="5943" spans="1:14" x14ac:dyDescent="0.25">
      <c r="A5943" s="111" t="s">
        <v>749</v>
      </c>
      <c r="B5943" s="111">
        <f>INDEX(kommuner!C:C,MATCH(_xlfn.NUMBERVALUE(A5943),kommuner!B:B,0))</f>
        <v>4223</v>
      </c>
      <c r="C5943" s="111" t="s">
        <v>127</v>
      </c>
      <c r="D5943" s="111" t="s">
        <v>127</v>
      </c>
      <c r="E5943" s="111" t="s">
        <v>126</v>
      </c>
      <c r="F5943" s="111" t="s">
        <v>179</v>
      </c>
      <c r="G5943" s="111" t="s">
        <v>173</v>
      </c>
      <c r="H5943" s="111" t="s">
        <v>179</v>
      </c>
      <c r="I5943" s="111" t="s">
        <v>173</v>
      </c>
      <c r="J5943" t="str">
        <f t="shared" si="184"/>
        <v>4223SkogMineraljordBlandingsskogMiddels</v>
      </c>
      <c r="K5943" s="111">
        <v>-4.5623521854183373</v>
      </c>
      <c r="L5943" s="111">
        <v>0.85306406685236758</v>
      </c>
      <c r="M5943" s="111">
        <v>6.3979989500968365E-2</v>
      </c>
      <c r="N5943" s="112">
        <f t="shared" si="185"/>
        <v>-3.6453081290650013</v>
      </c>
    </row>
    <row r="5944" spans="1:14" x14ac:dyDescent="0.25">
      <c r="A5944" s="111" t="s">
        <v>749</v>
      </c>
      <c r="B5944" s="111">
        <f>INDEX(kommuner!C:C,MATCH(_xlfn.NUMBERVALUE(A5944),kommuner!B:B,0))</f>
        <v>4223</v>
      </c>
      <c r="C5944" s="111" t="s">
        <v>127</v>
      </c>
      <c r="D5944" s="111" t="s">
        <v>127</v>
      </c>
      <c r="E5944" s="111" t="s">
        <v>126</v>
      </c>
      <c r="F5944" s="111" t="s">
        <v>179</v>
      </c>
      <c r="G5944" s="111" t="s">
        <v>186</v>
      </c>
      <c r="H5944" s="111" t="s">
        <v>179</v>
      </c>
      <c r="I5944" s="111" t="s">
        <v>186</v>
      </c>
      <c r="J5944" t="str">
        <f t="shared" si="184"/>
        <v>4223SkogMineraljordBlandingsskogSærs høy</v>
      </c>
      <c r="K5944" s="111">
        <v>-2.9395925245326562</v>
      </c>
      <c r="L5944" s="111">
        <v>0.85306406685236758</v>
      </c>
      <c r="M5944" s="111">
        <v>6.3979989500968365E-2</v>
      </c>
      <c r="N5944" s="112">
        <f t="shared" si="185"/>
        <v>-2.0225484681793202</v>
      </c>
    </row>
    <row r="5945" spans="1:14" x14ac:dyDescent="0.25">
      <c r="A5945" s="111" t="s">
        <v>749</v>
      </c>
      <c r="B5945" s="111">
        <f>INDEX(kommuner!C:C,MATCH(_xlfn.NUMBERVALUE(A5945),kommuner!B:B,0))</f>
        <v>4223</v>
      </c>
      <c r="C5945" s="111" t="s">
        <v>127</v>
      </c>
      <c r="D5945" s="111" t="s">
        <v>127</v>
      </c>
      <c r="E5945" s="111" t="s">
        <v>126</v>
      </c>
      <c r="F5945" s="111" t="s">
        <v>185</v>
      </c>
      <c r="G5945" s="111" t="s">
        <v>180</v>
      </c>
      <c r="H5945" s="111" t="s">
        <v>185</v>
      </c>
      <c r="I5945" s="111" t="s">
        <v>180</v>
      </c>
      <c r="J5945" t="str">
        <f t="shared" si="184"/>
        <v>4223SkogMineraljordLauvskogHøy</v>
      </c>
      <c r="K5945" s="111">
        <v>-3.6072016095960531</v>
      </c>
      <c r="L5945" s="111">
        <v>0.85306406685236758</v>
      </c>
      <c r="M5945" s="111">
        <v>6.3979989500968365E-2</v>
      </c>
      <c r="N5945" s="112">
        <f t="shared" si="185"/>
        <v>-2.6901575532427171</v>
      </c>
    </row>
    <row r="5946" spans="1:14" x14ac:dyDescent="0.25">
      <c r="A5946" s="111" t="s">
        <v>749</v>
      </c>
      <c r="B5946" s="111">
        <f>INDEX(kommuner!C:C,MATCH(_xlfn.NUMBERVALUE(A5946),kommuner!B:B,0))</f>
        <v>4223</v>
      </c>
      <c r="C5946" s="111" t="s">
        <v>127</v>
      </c>
      <c r="D5946" s="111" t="s">
        <v>127</v>
      </c>
      <c r="E5946" s="111" t="s">
        <v>126</v>
      </c>
      <c r="F5946" s="111" t="s">
        <v>185</v>
      </c>
      <c r="G5946" s="111" t="s">
        <v>167</v>
      </c>
      <c r="H5946" s="111" t="s">
        <v>185</v>
      </c>
      <c r="I5946" s="111" t="s">
        <v>167</v>
      </c>
      <c r="J5946" t="str">
        <f t="shared" si="184"/>
        <v>4223SkogMineraljordLauvskogImpediment</v>
      </c>
      <c r="K5946" s="111">
        <v>-1.1043030228661443</v>
      </c>
      <c r="L5946" s="111">
        <v>0.85306406685236758</v>
      </c>
      <c r="M5946" s="111">
        <v>6.3979989500968365E-2</v>
      </c>
      <c r="N5946" s="112">
        <f t="shared" si="185"/>
        <v>-0.18725896651280841</v>
      </c>
    </row>
    <row r="5947" spans="1:14" x14ac:dyDescent="0.25">
      <c r="A5947" s="111" t="s">
        <v>749</v>
      </c>
      <c r="B5947" s="111">
        <f>INDEX(kommuner!C:C,MATCH(_xlfn.NUMBERVALUE(A5947),kommuner!B:B,0))</f>
        <v>4223</v>
      </c>
      <c r="C5947" s="111" t="s">
        <v>127</v>
      </c>
      <c r="D5947" s="111" t="s">
        <v>127</v>
      </c>
      <c r="E5947" s="111" t="s">
        <v>126</v>
      </c>
      <c r="F5947" s="111" t="s">
        <v>185</v>
      </c>
      <c r="G5947" s="111" t="s">
        <v>190</v>
      </c>
      <c r="H5947" s="111" t="s">
        <v>185</v>
      </c>
      <c r="I5947" s="111" t="s">
        <v>190</v>
      </c>
      <c r="J5947" t="str">
        <f t="shared" si="184"/>
        <v>4223SkogMineraljordLauvskogLav</v>
      </c>
      <c r="K5947" s="111">
        <v>-8.9748170935426599E-2</v>
      </c>
      <c r="L5947" s="111">
        <v>0.85306406685236758</v>
      </c>
      <c r="M5947" s="111">
        <v>6.3979989500968365E-2</v>
      </c>
      <c r="N5947" s="112">
        <f t="shared" si="185"/>
        <v>0.82729588541790933</v>
      </c>
    </row>
    <row r="5948" spans="1:14" x14ac:dyDescent="0.25">
      <c r="A5948" s="111" t="s">
        <v>749</v>
      </c>
      <c r="B5948" s="111">
        <f>INDEX(kommuner!C:C,MATCH(_xlfn.NUMBERVALUE(A5948),kommuner!B:B,0))</f>
        <v>4223</v>
      </c>
      <c r="C5948" s="111" t="s">
        <v>127</v>
      </c>
      <c r="D5948" s="111" t="s">
        <v>127</v>
      </c>
      <c r="E5948" s="111" t="s">
        <v>126</v>
      </c>
      <c r="F5948" s="111" t="s">
        <v>185</v>
      </c>
      <c r="G5948" s="111" t="s">
        <v>173</v>
      </c>
      <c r="H5948" s="111" t="s">
        <v>185</v>
      </c>
      <c r="I5948" s="111" t="s">
        <v>173</v>
      </c>
      <c r="J5948" t="str">
        <f t="shared" si="184"/>
        <v>4223SkogMineraljordLauvskogMiddels</v>
      </c>
      <c r="K5948" s="111">
        <v>-2.4151390344437029</v>
      </c>
      <c r="L5948" s="111">
        <v>0.85306406685236758</v>
      </c>
      <c r="M5948" s="111">
        <v>6.3979989500968365E-2</v>
      </c>
      <c r="N5948" s="112">
        <f t="shared" si="185"/>
        <v>-1.4980949780903672</v>
      </c>
    </row>
    <row r="5949" spans="1:14" x14ac:dyDescent="0.25">
      <c r="A5949" s="111" t="s">
        <v>749</v>
      </c>
      <c r="B5949" s="111">
        <f>INDEX(kommuner!C:C,MATCH(_xlfn.NUMBERVALUE(A5949),kommuner!B:B,0))</f>
        <v>4223</v>
      </c>
      <c r="C5949" s="111" t="s">
        <v>127</v>
      </c>
      <c r="D5949" s="111" t="s">
        <v>127</v>
      </c>
      <c r="E5949" s="111" t="s">
        <v>126</v>
      </c>
      <c r="F5949" s="111" t="s">
        <v>185</v>
      </c>
      <c r="G5949" s="111" t="s">
        <v>186</v>
      </c>
      <c r="H5949" s="111" t="s">
        <v>185</v>
      </c>
      <c r="I5949" s="111" t="s">
        <v>186</v>
      </c>
      <c r="J5949" t="str">
        <f t="shared" si="184"/>
        <v>4223SkogMineraljordLauvskogSærs høy</v>
      </c>
      <c r="K5949" s="111">
        <v>-3.6560473259425113</v>
      </c>
      <c r="L5949" s="111">
        <v>0.85306406685236758</v>
      </c>
      <c r="M5949" s="111">
        <v>6.3979989500968365E-2</v>
      </c>
      <c r="N5949" s="112">
        <f t="shared" si="185"/>
        <v>-2.7390032695891753</v>
      </c>
    </row>
    <row r="5950" spans="1:14" x14ac:dyDescent="0.25">
      <c r="A5950" s="111" t="s">
        <v>749</v>
      </c>
      <c r="B5950" s="111">
        <f>INDEX(kommuner!C:C,MATCH(_xlfn.NUMBERVALUE(A5950),kommuner!B:B,0))</f>
        <v>4223</v>
      </c>
      <c r="C5950" s="111" t="s">
        <v>127</v>
      </c>
      <c r="D5950" s="111" t="s">
        <v>127</v>
      </c>
      <c r="E5950" s="111" t="s">
        <v>123</v>
      </c>
      <c r="F5950" s="111" t="s">
        <v>172</v>
      </c>
      <c r="G5950" s="111" t="s">
        <v>180</v>
      </c>
      <c r="H5950" s="111" t="s">
        <v>172</v>
      </c>
      <c r="I5950" s="111" t="s">
        <v>180</v>
      </c>
      <c r="J5950" t="str">
        <f t="shared" si="184"/>
        <v>4223SkogOrganisk jordBarskogHøy</v>
      </c>
      <c r="K5950" s="111">
        <v>-2.5184559031994138</v>
      </c>
      <c r="L5950" s="111">
        <v>0.92784825435236762</v>
      </c>
      <c r="M5950" s="111">
        <v>0.46518126042825314</v>
      </c>
      <c r="N5950" s="112">
        <f t="shared" si="185"/>
        <v>-1.1254263884187932</v>
      </c>
    </row>
    <row r="5951" spans="1:14" x14ac:dyDescent="0.25">
      <c r="A5951" s="111" t="s">
        <v>749</v>
      </c>
      <c r="B5951" s="111">
        <f>INDEX(kommuner!C:C,MATCH(_xlfn.NUMBERVALUE(A5951),kommuner!B:B,0))</f>
        <v>4223</v>
      </c>
      <c r="C5951" s="111" t="s">
        <v>127</v>
      </c>
      <c r="D5951" s="111" t="s">
        <v>127</v>
      </c>
      <c r="E5951" s="111" t="s">
        <v>123</v>
      </c>
      <c r="F5951" s="111" t="s">
        <v>172</v>
      </c>
      <c r="G5951" s="111" t="s">
        <v>167</v>
      </c>
      <c r="H5951" s="111" t="s">
        <v>172</v>
      </c>
      <c r="I5951" s="111" t="s">
        <v>167</v>
      </c>
      <c r="J5951" t="str">
        <f t="shared" si="184"/>
        <v>4223SkogOrganisk jordBarskogImpediment</v>
      </c>
      <c r="K5951" s="111">
        <v>-0.13011741963904588</v>
      </c>
      <c r="L5951" s="111">
        <v>0.92784825435236762</v>
      </c>
      <c r="M5951" s="111">
        <v>0.46510463492953991</v>
      </c>
      <c r="N5951" s="112">
        <f t="shared" si="185"/>
        <v>1.2628354696428616</v>
      </c>
    </row>
    <row r="5952" spans="1:14" x14ac:dyDescent="0.25">
      <c r="A5952" s="111" t="s">
        <v>749</v>
      </c>
      <c r="B5952" s="111">
        <f>INDEX(kommuner!C:C,MATCH(_xlfn.NUMBERVALUE(A5952),kommuner!B:B,0))</f>
        <v>4223</v>
      </c>
      <c r="C5952" s="111" t="s">
        <v>127</v>
      </c>
      <c r="D5952" s="111" t="s">
        <v>127</v>
      </c>
      <c r="E5952" s="111" t="s">
        <v>123</v>
      </c>
      <c r="F5952" s="111" t="s">
        <v>172</v>
      </c>
      <c r="G5952" s="111" t="s">
        <v>190</v>
      </c>
      <c r="H5952" s="111" t="s">
        <v>172</v>
      </c>
      <c r="I5952" s="111" t="s">
        <v>190</v>
      </c>
      <c r="J5952" t="str">
        <f t="shared" si="184"/>
        <v>4223SkogOrganisk jordBarskogLav</v>
      </c>
      <c r="K5952" s="111">
        <v>-0.50666953101693391</v>
      </c>
      <c r="L5952" s="111">
        <v>0.92784825435236762</v>
      </c>
      <c r="M5952" s="111">
        <v>0.46510463492953991</v>
      </c>
      <c r="N5952" s="112">
        <f t="shared" si="185"/>
        <v>0.88628335826497362</v>
      </c>
    </row>
    <row r="5953" spans="1:14" x14ac:dyDescent="0.25">
      <c r="A5953" s="111" t="s">
        <v>749</v>
      </c>
      <c r="B5953" s="111">
        <f>INDEX(kommuner!C:C,MATCH(_xlfn.NUMBERVALUE(A5953),kommuner!B:B,0))</f>
        <v>4223</v>
      </c>
      <c r="C5953" s="111" t="s">
        <v>127</v>
      </c>
      <c r="D5953" s="111" t="s">
        <v>127</v>
      </c>
      <c r="E5953" s="111" t="s">
        <v>123</v>
      </c>
      <c r="F5953" s="111" t="s">
        <v>172</v>
      </c>
      <c r="G5953" s="111" t="s">
        <v>173</v>
      </c>
      <c r="H5953" s="111" t="s">
        <v>172</v>
      </c>
      <c r="I5953" s="111" t="s">
        <v>173</v>
      </c>
      <c r="J5953" t="str">
        <f t="shared" si="184"/>
        <v>4223SkogOrganisk jordBarskogMiddels</v>
      </c>
      <c r="K5953" s="111">
        <v>-1.5571490961494638</v>
      </c>
      <c r="L5953" s="111">
        <v>0.92784825435236762</v>
      </c>
      <c r="M5953" s="111">
        <v>0.46518126042825314</v>
      </c>
      <c r="N5953" s="112">
        <f t="shared" si="185"/>
        <v>-0.16411958136884308</v>
      </c>
    </row>
    <row r="5954" spans="1:14" x14ac:dyDescent="0.25">
      <c r="A5954" s="111" t="s">
        <v>749</v>
      </c>
      <c r="B5954" s="111">
        <f>INDEX(kommuner!C:C,MATCH(_xlfn.NUMBERVALUE(A5954),kommuner!B:B,0))</f>
        <v>4223</v>
      </c>
      <c r="C5954" s="111" t="s">
        <v>127</v>
      </c>
      <c r="D5954" s="111" t="s">
        <v>127</v>
      </c>
      <c r="E5954" s="111" t="s">
        <v>123</v>
      </c>
      <c r="F5954" s="111" t="s">
        <v>172</v>
      </c>
      <c r="G5954" s="111" t="s">
        <v>186</v>
      </c>
      <c r="H5954" s="111" t="s">
        <v>172</v>
      </c>
      <c r="I5954" s="111" t="s">
        <v>186</v>
      </c>
      <c r="J5954" t="str">
        <f t="shared" si="184"/>
        <v>4223SkogOrganisk jordBarskogSærs høy</v>
      </c>
      <c r="K5954" s="111">
        <v>2.5548655235722699</v>
      </c>
      <c r="L5954" s="111">
        <v>0.92784825435236762</v>
      </c>
      <c r="M5954" s="111">
        <v>0.46518126042825314</v>
      </c>
      <c r="N5954" s="112">
        <f t="shared" si="185"/>
        <v>3.9478950383528906</v>
      </c>
    </row>
    <row r="5955" spans="1:14" x14ac:dyDescent="0.25">
      <c r="A5955" s="111" t="s">
        <v>749</v>
      </c>
      <c r="B5955" s="111">
        <f>INDEX(kommuner!C:C,MATCH(_xlfn.NUMBERVALUE(A5955),kommuner!B:B,0))</f>
        <v>4223</v>
      </c>
      <c r="C5955" s="111" t="s">
        <v>127</v>
      </c>
      <c r="D5955" s="111" t="s">
        <v>127</v>
      </c>
      <c r="E5955" s="111" t="s">
        <v>123</v>
      </c>
      <c r="F5955" s="111" t="s">
        <v>179</v>
      </c>
      <c r="G5955" s="111" t="s">
        <v>180</v>
      </c>
      <c r="H5955" s="111" t="s">
        <v>179</v>
      </c>
      <c r="I5955" s="111" t="s">
        <v>180</v>
      </c>
      <c r="J5955" t="str">
        <f t="shared" ref="J5955:J6018" si="186">B5955&amp;C5955&amp;E5955&amp;IF(C5955="Skog",F5955&amp;G5955,"")</f>
        <v>4223SkogOrganisk jordBlandingsskogHøy</v>
      </c>
      <c r="K5955" s="111">
        <v>-5.5554344456832343</v>
      </c>
      <c r="L5955" s="111">
        <v>0.92784825435236762</v>
      </c>
      <c r="M5955" s="111">
        <v>0.46510463492953991</v>
      </c>
      <c r="N5955" s="112">
        <f t="shared" ref="N5955:N6018" si="187">SUM(K5955:M5955)</f>
        <v>-4.1624815564013264</v>
      </c>
    </row>
    <row r="5956" spans="1:14" x14ac:dyDescent="0.25">
      <c r="A5956" s="111" t="s">
        <v>749</v>
      </c>
      <c r="B5956" s="111">
        <f>INDEX(kommuner!C:C,MATCH(_xlfn.NUMBERVALUE(A5956),kommuner!B:B,0))</f>
        <v>4223</v>
      </c>
      <c r="C5956" s="111" t="s">
        <v>127</v>
      </c>
      <c r="D5956" s="111" t="s">
        <v>127</v>
      </c>
      <c r="E5956" s="111" t="s">
        <v>123</v>
      </c>
      <c r="F5956" s="111" t="s">
        <v>179</v>
      </c>
      <c r="G5956" s="111" t="s">
        <v>167</v>
      </c>
      <c r="H5956" s="111" t="s">
        <v>179</v>
      </c>
      <c r="I5956" s="111" t="s">
        <v>167</v>
      </c>
      <c r="J5956" t="str">
        <f t="shared" si="186"/>
        <v>4223SkogOrganisk jordBlandingsskogImpediment</v>
      </c>
      <c r="K5956" s="111">
        <v>-0.28586344175800005</v>
      </c>
      <c r="L5956" s="111">
        <v>0.92784825435236762</v>
      </c>
      <c r="M5956" s="111">
        <v>0.46510463492953991</v>
      </c>
      <c r="N5956" s="112">
        <f t="shared" si="187"/>
        <v>1.1070894475239075</v>
      </c>
    </row>
    <row r="5957" spans="1:14" x14ac:dyDescent="0.25">
      <c r="A5957" s="111" t="s">
        <v>749</v>
      </c>
      <c r="B5957" s="111">
        <f>INDEX(kommuner!C:C,MATCH(_xlfn.NUMBERVALUE(A5957),kommuner!B:B,0))</f>
        <v>4223</v>
      </c>
      <c r="C5957" s="111" t="s">
        <v>127</v>
      </c>
      <c r="D5957" s="111" t="s">
        <v>127</v>
      </c>
      <c r="E5957" s="111" t="s">
        <v>123</v>
      </c>
      <c r="F5957" s="111" t="s">
        <v>179</v>
      </c>
      <c r="G5957" s="111" t="s">
        <v>190</v>
      </c>
      <c r="H5957" s="111" t="s">
        <v>179</v>
      </c>
      <c r="I5957" s="111" t="s">
        <v>190</v>
      </c>
      <c r="J5957" t="str">
        <f t="shared" si="186"/>
        <v>4223SkogOrganisk jordBlandingsskogLav</v>
      </c>
      <c r="K5957" s="111">
        <v>-1.2347339377887629</v>
      </c>
      <c r="L5957" s="111">
        <v>0.92784825435236762</v>
      </c>
      <c r="M5957" s="111">
        <v>0.46510463492953991</v>
      </c>
      <c r="N5957" s="112">
        <f t="shared" si="187"/>
        <v>0.15821895149314458</v>
      </c>
    </row>
    <row r="5958" spans="1:14" x14ac:dyDescent="0.25">
      <c r="A5958" s="111" t="s">
        <v>749</v>
      </c>
      <c r="B5958" s="111">
        <f>INDEX(kommuner!C:C,MATCH(_xlfn.NUMBERVALUE(A5958),kommuner!B:B,0))</f>
        <v>4223</v>
      </c>
      <c r="C5958" s="111" t="s">
        <v>127</v>
      </c>
      <c r="D5958" s="111" t="s">
        <v>127</v>
      </c>
      <c r="E5958" s="111" t="s">
        <v>123</v>
      </c>
      <c r="F5958" s="111" t="s">
        <v>179</v>
      </c>
      <c r="G5958" s="111" t="s">
        <v>173</v>
      </c>
      <c r="H5958" s="111" t="s">
        <v>179</v>
      </c>
      <c r="I5958" s="111" t="s">
        <v>173</v>
      </c>
      <c r="J5958" t="str">
        <f t="shared" si="186"/>
        <v>4223SkogOrganisk jordBlandingsskogMiddels</v>
      </c>
      <c r="K5958" s="111">
        <v>-2.4239591752717748</v>
      </c>
      <c r="L5958" s="111">
        <v>0.92784825435236762</v>
      </c>
      <c r="M5958" s="111">
        <v>0.46510463492953991</v>
      </c>
      <c r="N5958" s="112">
        <f t="shared" si="187"/>
        <v>-1.0310062859898674</v>
      </c>
    </row>
    <row r="5959" spans="1:14" x14ac:dyDescent="0.25">
      <c r="A5959" s="111" t="s">
        <v>749</v>
      </c>
      <c r="B5959" s="111">
        <f>INDEX(kommuner!C:C,MATCH(_xlfn.NUMBERVALUE(A5959),kommuner!B:B,0))</f>
        <v>4223</v>
      </c>
      <c r="C5959" s="111" t="s">
        <v>127</v>
      </c>
      <c r="D5959" s="111" t="s">
        <v>127</v>
      </c>
      <c r="E5959" s="111" t="s">
        <v>123</v>
      </c>
      <c r="F5959" s="111" t="s">
        <v>179</v>
      </c>
      <c r="G5959" s="111" t="s">
        <v>186</v>
      </c>
      <c r="H5959" s="111" t="s">
        <v>179</v>
      </c>
      <c r="I5959" s="111" t="s">
        <v>186</v>
      </c>
      <c r="J5959" t="str">
        <f t="shared" si="186"/>
        <v>4223SkogOrganisk jordBlandingsskogSærs høy</v>
      </c>
      <c r="K5959" s="111">
        <v>-1.5726115302258048</v>
      </c>
      <c r="L5959" s="111">
        <v>0.92784825435236762</v>
      </c>
      <c r="M5959" s="111">
        <v>0.46510463492953991</v>
      </c>
      <c r="N5959" s="112">
        <f t="shared" si="187"/>
        <v>-0.17965864094389727</v>
      </c>
    </row>
    <row r="5960" spans="1:14" x14ac:dyDescent="0.25">
      <c r="A5960" s="111" t="s">
        <v>749</v>
      </c>
      <c r="B5960" s="111">
        <f>INDEX(kommuner!C:C,MATCH(_xlfn.NUMBERVALUE(A5960),kommuner!B:B,0))</f>
        <v>4223</v>
      </c>
      <c r="C5960" s="111" t="s">
        <v>127</v>
      </c>
      <c r="D5960" s="111" t="s">
        <v>127</v>
      </c>
      <c r="E5960" s="111" t="s">
        <v>123</v>
      </c>
      <c r="F5960" s="111" t="s">
        <v>185</v>
      </c>
      <c r="G5960" s="111" t="s">
        <v>180</v>
      </c>
      <c r="H5960" s="111" t="s">
        <v>185</v>
      </c>
      <c r="I5960" s="111" t="s">
        <v>180</v>
      </c>
      <c r="J5960" t="str">
        <f t="shared" si="186"/>
        <v>4223SkogOrganisk jordLauvskogHøy</v>
      </c>
      <c r="K5960" s="111">
        <v>-1.9913688882377358</v>
      </c>
      <c r="L5960" s="111">
        <v>0.92784825435236762</v>
      </c>
      <c r="M5960" s="111">
        <v>0.46510463492953991</v>
      </c>
      <c r="N5960" s="112">
        <f t="shared" si="187"/>
        <v>-0.59841599895582831</v>
      </c>
    </row>
    <row r="5961" spans="1:14" x14ac:dyDescent="0.25">
      <c r="A5961" s="111" t="s">
        <v>749</v>
      </c>
      <c r="B5961" s="111">
        <f>INDEX(kommuner!C:C,MATCH(_xlfn.NUMBERVALUE(A5961),kommuner!B:B,0))</f>
        <v>4223</v>
      </c>
      <c r="C5961" s="111" t="s">
        <v>127</v>
      </c>
      <c r="D5961" s="111" t="s">
        <v>127</v>
      </c>
      <c r="E5961" s="111" t="s">
        <v>123</v>
      </c>
      <c r="F5961" s="111" t="s">
        <v>185</v>
      </c>
      <c r="G5961" s="111" t="s">
        <v>167</v>
      </c>
      <c r="H5961" s="111" t="s">
        <v>185</v>
      </c>
      <c r="I5961" s="111" t="s">
        <v>167</v>
      </c>
      <c r="J5961" t="str">
        <f t="shared" si="186"/>
        <v>4223SkogOrganisk jordLauvskogImpediment</v>
      </c>
      <c r="K5961" s="111">
        <v>0.35000626494250675</v>
      </c>
      <c r="L5961" s="111">
        <v>0.92784825435236762</v>
      </c>
      <c r="M5961" s="111">
        <v>0.46510463492953991</v>
      </c>
      <c r="N5961" s="112">
        <f t="shared" si="187"/>
        <v>1.7429591542244141</v>
      </c>
    </row>
    <row r="5962" spans="1:14" x14ac:dyDescent="0.25">
      <c r="A5962" s="111" t="s">
        <v>749</v>
      </c>
      <c r="B5962" s="111">
        <f>INDEX(kommuner!C:C,MATCH(_xlfn.NUMBERVALUE(A5962),kommuner!B:B,0))</f>
        <v>4223</v>
      </c>
      <c r="C5962" s="111" t="s">
        <v>127</v>
      </c>
      <c r="D5962" s="111" t="s">
        <v>127</v>
      </c>
      <c r="E5962" s="111" t="s">
        <v>123</v>
      </c>
      <c r="F5962" s="111" t="s">
        <v>185</v>
      </c>
      <c r="G5962" s="111" t="s">
        <v>190</v>
      </c>
      <c r="H5962" s="111" t="s">
        <v>185</v>
      </c>
      <c r="I5962" s="111" t="s">
        <v>190</v>
      </c>
      <c r="J5962" t="str">
        <f t="shared" si="186"/>
        <v>4223SkogOrganisk jordLauvskogLav</v>
      </c>
      <c r="K5962" s="111">
        <v>1.1144075558526714</v>
      </c>
      <c r="L5962" s="111">
        <v>0.92784825435236762</v>
      </c>
      <c r="M5962" s="111">
        <v>0.46510463492953991</v>
      </c>
      <c r="N5962" s="112">
        <f t="shared" si="187"/>
        <v>2.5073604451345788</v>
      </c>
    </row>
    <row r="5963" spans="1:14" x14ac:dyDescent="0.25">
      <c r="A5963" s="111" t="s">
        <v>749</v>
      </c>
      <c r="B5963" s="111">
        <f>INDEX(kommuner!C:C,MATCH(_xlfn.NUMBERVALUE(A5963),kommuner!B:B,0))</f>
        <v>4223</v>
      </c>
      <c r="C5963" s="111" t="s">
        <v>127</v>
      </c>
      <c r="D5963" s="111" t="s">
        <v>127</v>
      </c>
      <c r="E5963" s="111" t="s">
        <v>123</v>
      </c>
      <c r="F5963" s="111" t="s">
        <v>185</v>
      </c>
      <c r="G5963" s="111" t="s">
        <v>173</v>
      </c>
      <c r="H5963" s="111" t="s">
        <v>185</v>
      </c>
      <c r="I5963" s="111" t="s">
        <v>173</v>
      </c>
      <c r="J5963" t="str">
        <f t="shared" si="186"/>
        <v>4223SkogOrganisk jordLauvskogMiddels</v>
      </c>
      <c r="K5963" s="111">
        <v>-0.62664468270982987</v>
      </c>
      <c r="L5963" s="111">
        <v>0.92784825435236762</v>
      </c>
      <c r="M5963" s="111">
        <v>0.46510463492953991</v>
      </c>
      <c r="N5963" s="112">
        <f t="shared" si="187"/>
        <v>0.76630820657207765</v>
      </c>
    </row>
    <row r="5964" spans="1:14" x14ac:dyDescent="0.25">
      <c r="A5964" s="111" t="s">
        <v>749</v>
      </c>
      <c r="B5964" s="111">
        <f>INDEX(kommuner!C:C,MATCH(_xlfn.NUMBERVALUE(A5964),kommuner!B:B,0))</f>
        <v>4223</v>
      </c>
      <c r="C5964" s="111" t="s">
        <v>127</v>
      </c>
      <c r="D5964" s="111" t="s">
        <v>127</v>
      </c>
      <c r="E5964" s="111" t="s">
        <v>123</v>
      </c>
      <c r="F5964" s="111" t="s">
        <v>185</v>
      </c>
      <c r="G5964" s="111" t="s">
        <v>186</v>
      </c>
      <c r="H5964" s="111" t="s">
        <v>185</v>
      </c>
      <c r="I5964" s="111" t="s">
        <v>186</v>
      </c>
      <c r="J5964" t="str">
        <f t="shared" si="186"/>
        <v>4223SkogOrganisk jordLauvskogSærs høy</v>
      </c>
      <c r="K5964" s="111">
        <v>-1.8997279926091779</v>
      </c>
      <c r="L5964" s="111">
        <v>0.92784825435236762</v>
      </c>
      <c r="M5964" s="111">
        <v>0.46510463492953991</v>
      </c>
      <c r="N5964" s="112">
        <f t="shared" si="187"/>
        <v>-0.50677510332727038</v>
      </c>
    </row>
    <row r="5965" spans="1:14" x14ac:dyDescent="0.25">
      <c r="A5965" s="111" t="s">
        <v>749</v>
      </c>
      <c r="B5965" s="111">
        <f>INDEX(kommuner!C:C,MATCH(_xlfn.NUMBERVALUE(A5965),kommuner!B:B,0))</f>
        <v>4223</v>
      </c>
      <c r="C5965" s="111" t="s">
        <v>83</v>
      </c>
      <c r="D5965" s="111" t="s">
        <v>83</v>
      </c>
      <c r="E5965" s="111" t="s">
        <v>126</v>
      </c>
      <c r="F5965" s="111" t="s">
        <v>139</v>
      </c>
      <c r="G5965" s="111" t="s">
        <v>139</v>
      </c>
      <c r="H5965" s="111" t="s">
        <v>139</v>
      </c>
      <c r="I5965" s="111" t="s">
        <v>139</v>
      </c>
      <c r="J5965" t="str">
        <f t="shared" si="186"/>
        <v>4223Utbygd arealMineraljord</v>
      </c>
      <c r="K5965" s="111">
        <v>0.42279414509845159</v>
      </c>
      <c r="L5965" s="111">
        <v>0</v>
      </c>
      <c r="M5965" s="111">
        <v>1.303047089454229E-2</v>
      </c>
      <c r="N5965" s="112">
        <f t="shared" si="187"/>
        <v>0.43582461599299388</v>
      </c>
    </row>
    <row r="5966" spans="1:14" x14ac:dyDescent="0.25">
      <c r="A5966" s="111" t="s">
        <v>749</v>
      </c>
      <c r="B5966" s="111">
        <f>INDEX(kommuner!C:C,MATCH(_xlfn.NUMBERVALUE(A5966),kommuner!B:B,0))</f>
        <v>4223</v>
      </c>
      <c r="C5966" s="111" t="s">
        <v>83</v>
      </c>
      <c r="D5966" s="111" t="s">
        <v>83</v>
      </c>
      <c r="E5966" s="111" t="s">
        <v>123</v>
      </c>
      <c r="F5966" s="111" t="s">
        <v>139</v>
      </c>
      <c r="G5966" s="111" t="s">
        <v>139</v>
      </c>
      <c r="H5966" s="111" t="s">
        <v>139</v>
      </c>
      <c r="I5966" s="111" t="s">
        <v>139</v>
      </c>
      <c r="J5966" t="str">
        <f t="shared" si="186"/>
        <v>4223Utbygd arealOrganisk jord</v>
      </c>
      <c r="K5966" s="111">
        <v>29.011421395201612</v>
      </c>
      <c r="L5966" s="111">
        <v>0</v>
      </c>
      <c r="M5966" s="111">
        <v>1.303047089454229E-2</v>
      </c>
      <c r="N5966" s="112">
        <f t="shared" si="187"/>
        <v>29.024451866096154</v>
      </c>
    </row>
    <row r="5967" spans="1:14" x14ac:dyDescent="0.25">
      <c r="A5967" s="111" t="s">
        <v>749</v>
      </c>
      <c r="B5967" s="111">
        <f>INDEX(kommuner!C:C,MATCH(_xlfn.NUMBERVALUE(A5967),kommuner!B:B,0))</f>
        <v>4223</v>
      </c>
      <c r="C5967" s="111" t="s">
        <v>181</v>
      </c>
      <c r="D5967" s="111" t="s">
        <v>181</v>
      </c>
      <c r="E5967" s="111" t="s">
        <v>123</v>
      </c>
      <c r="F5967" s="111" t="s">
        <v>139</v>
      </c>
      <c r="G5967" s="111" t="s">
        <v>139</v>
      </c>
      <c r="H5967" s="111" t="s">
        <v>139</v>
      </c>
      <c r="I5967" s="111" t="s">
        <v>139</v>
      </c>
      <c r="J5967" t="str">
        <f t="shared" si="186"/>
        <v>4223Vann og myrOrganisk jord</v>
      </c>
      <c r="K5967" s="111">
        <v>-0.31088998224577308</v>
      </c>
      <c r="L5967" s="111">
        <v>0</v>
      </c>
      <c r="M5967" s="111">
        <v>0</v>
      </c>
      <c r="N5967" s="112">
        <f t="shared" si="187"/>
        <v>-0.31088998224577308</v>
      </c>
    </row>
    <row r="5968" spans="1:14" x14ac:dyDescent="0.25">
      <c r="A5968" s="111" t="s">
        <v>750</v>
      </c>
      <c r="B5968" s="111">
        <f>INDEX(kommuner!C:C,MATCH(_xlfn.NUMBERVALUE(A5968),kommuner!B:B,0))</f>
        <v>4204</v>
      </c>
      <c r="C5968" s="111" t="s">
        <v>82</v>
      </c>
      <c r="D5968" s="111" t="s">
        <v>82</v>
      </c>
      <c r="E5968" s="111" t="s">
        <v>126</v>
      </c>
      <c r="F5968" s="111" t="s">
        <v>139</v>
      </c>
      <c r="G5968" s="111" t="s">
        <v>139</v>
      </c>
      <c r="H5968" s="111" t="s">
        <v>139</v>
      </c>
      <c r="I5968" s="111" t="s">
        <v>139</v>
      </c>
      <c r="J5968" t="str">
        <f t="shared" si="186"/>
        <v>4204Annen utmarkMineraljord</v>
      </c>
      <c r="K5968" s="111">
        <v>-0.16852781479621071</v>
      </c>
      <c r="L5968" s="111">
        <v>0</v>
      </c>
      <c r="M5968" s="111">
        <v>0</v>
      </c>
      <c r="N5968" s="112">
        <f t="shared" si="187"/>
        <v>-0.16852781479621071</v>
      </c>
    </row>
    <row r="5969" spans="1:14" x14ac:dyDescent="0.25">
      <c r="A5969" s="111" t="s">
        <v>750</v>
      </c>
      <c r="B5969" s="111">
        <f>INDEX(kommuner!C:C,MATCH(_xlfn.NUMBERVALUE(A5969),kommuner!B:B,0))</f>
        <v>4204</v>
      </c>
      <c r="C5969" s="111" t="s">
        <v>121</v>
      </c>
      <c r="D5969" s="111" t="s">
        <v>121</v>
      </c>
      <c r="E5969" s="111" t="s">
        <v>126</v>
      </c>
      <c r="F5969" s="111" t="s">
        <v>139</v>
      </c>
      <c r="G5969" s="111" t="s">
        <v>139</v>
      </c>
      <c r="H5969" s="111" t="s">
        <v>139</v>
      </c>
      <c r="I5969" s="111" t="s">
        <v>139</v>
      </c>
      <c r="J5969" t="str">
        <f t="shared" si="186"/>
        <v>4204BeiteMineraljord</v>
      </c>
      <c r="K5969" s="111">
        <v>-0.43305842942580308</v>
      </c>
      <c r="L5969" s="111">
        <v>0</v>
      </c>
      <c r="M5969" s="111">
        <v>1.2448711246839999E-7</v>
      </c>
      <c r="N5969" s="112">
        <f t="shared" si="187"/>
        <v>-0.43305830493869063</v>
      </c>
    </row>
    <row r="5970" spans="1:14" x14ac:dyDescent="0.25">
      <c r="A5970" s="111" t="s">
        <v>750</v>
      </c>
      <c r="B5970" s="111">
        <f>INDEX(kommuner!C:C,MATCH(_xlfn.NUMBERVALUE(A5970),kommuner!B:B,0))</f>
        <v>4204</v>
      </c>
      <c r="C5970" s="111" t="s">
        <v>121</v>
      </c>
      <c r="D5970" s="111" t="s">
        <v>121</v>
      </c>
      <c r="E5970" s="111" t="s">
        <v>123</v>
      </c>
      <c r="F5970" s="111" t="s">
        <v>139</v>
      </c>
      <c r="G5970" s="111" t="s">
        <v>139</v>
      </c>
      <c r="H5970" s="111" t="s">
        <v>139</v>
      </c>
      <c r="I5970" s="111" t="s">
        <v>139</v>
      </c>
      <c r="J5970" t="str">
        <f t="shared" si="186"/>
        <v>4204BeiteOrganisk jord</v>
      </c>
      <c r="K5970" s="111">
        <v>12.077525935985037</v>
      </c>
      <c r="L5970" s="111">
        <v>1.6412500000000001</v>
      </c>
      <c r="M5970" s="111">
        <v>0</v>
      </c>
      <c r="N5970" s="112">
        <f t="shared" si="187"/>
        <v>13.718775935985036</v>
      </c>
    </row>
    <row r="5971" spans="1:14" x14ac:dyDescent="0.25">
      <c r="A5971" s="111" t="s">
        <v>750</v>
      </c>
      <c r="B5971" s="111">
        <f>INDEX(kommuner!C:C,MATCH(_xlfn.NUMBERVALUE(A5971),kommuner!B:B,0))</f>
        <v>4204</v>
      </c>
      <c r="C5971" s="111" t="s">
        <v>84</v>
      </c>
      <c r="D5971" s="111" t="s">
        <v>84</v>
      </c>
      <c r="E5971" s="111" t="s">
        <v>126</v>
      </c>
      <c r="F5971" s="111" t="s">
        <v>139</v>
      </c>
      <c r="G5971" s="111" t="s">
        <v>139</v>
      </c>
      <c r="H5971" s="111" t="s">
        <v>139</v>
      </c>
      <c r="I5971" s="111" t="s">
        <v>139</v>
      </c>
      <c r="J5971" t="str">
        <f t="shared" si="186"/>
        <v>4204Dyrket markMineraljord</v>
      </c>
      <c r="K5971" s="111">
        <v>0.27365015328487463</v>
      </c>
      <c r="L5971" s="111">
        <v>0</v>
      </c>
      <c r="M5971" s="111">
        <v>0</v>
      </c>
      <c r="N5971" s="112">
        <f t="shared" si="187"/>
        <v>0.27365015328487463</v>
      </c>
    </row>
    <row r="5972" spans="1:14" x14ac:dyDescent="0.25">
      <c r="A5972" s="111" t="s">
        <v>750</v>
      </c>
      <c r="B5972" s="111">
        <f>INDEX(kommuner!C:C,MATCH(_xlfn.NUMBERVALUE(A5972),kommuner!B:B,0))</f>
        <v>4204</v>
      </c>
      <c r="C5972" s="111" t="s">
        <v>84</v>
      </c>
      <c r="D5972" s="111" t="s">
        <v>84</v>
      </c>
      <c r="E5972" s="111" t="s">
        <v>123</v>
      </c>
      <c r="F5972" s="111" t="s">
        <v>139</v>
      </c>
      <c r="G5972" s="111" t="s">
        <v>139</v>
      </c>
      <c r="H5972" s="111" t="s">
        <v>139</v>
      </c>
      <c r="I5972" s="111" t="s">
        <v>139</v>
      </c>
      <c r="J5972" t="str">
        <f t="shared" si="186"/>
        <v>4204Dyrket markOrganisk jord</v>
      </c>
      <c r="K5972" s="111">
        <v>28.726149366675592</v>
      </c>
      <c r="L5972" s="111">
        <v>1.45625</v>
      </c>
      <c r="M5972" s="111">
        <v>0</v>
      </c>
      <c r="N5972" s="112">
        <f t="shared" si="187"/>
        <v>30.182399366675593</v>
      </c>
    </row>
    <row r="5973" spans="1:14" x14ac:dyDescent="0.25">
      <c r="A5973" s="111" t="s">
        <v>750</v>
      </c>
      <c r="B5973" s="111">
        <f>INDEX(kommuner!C:C,MATCH(_xlfn.NUMBERVALUE(A5973),kommuner!B:B,0))</f>
        <v>4204</v>
      </c>
      <c r="C5973" s="111" t="s">
        <v>127</v>
      </c>
      <c r="D5973" s="111" t="s">
        <v>127</v>
      </c>
      <c r="E5973" s="111" t="s">
        <v>126</v>
      </c>
      <c r="F5973" s="111" t="s">
        <v>172</v>
      </c>
      <c r="G5973" s="111" t="s">
        <v>180</v>
      </c>
      <c r="H5973" s="111" t="s">
        <v>172</v>
      </c>
      <c r="I5973" s="111" t="s">
        <v>180</v>
      </c>
      <c r="J5973" t="str">
        <f t="shared" si="186"/>
        <v>4204SkogMineraljordBarskogHøy</v>
      </c>
      <c r="K5973" s="111">
        <v>-4.2610596243420318</v>
      </c>
      <c r="L5973" s="111">
        <v>0.85306406685236758</v>
      </c>
      <c r="M5973" s="111">
        <v>6.4056614999681585E-2</v>
      </c>
      <c r="N5973" s="112">
        <f t="shared" si="187"/>
        <v>-3.3439389424899826</v>
      </c>
    </row>
    <row r="5974" spans="1:14" x14ac:dyDescent="0.25">
      <c r="A5974" s="111" t="s">
        <v>750</v>
      </c>
      <c r="B5974" s="111">
        <f>INDEX(kommuner!C:C,MATCH(_xlfn.NUMBERVALUE(A5974),kommuner!B:B,0))</f>
        <v>4204</v>
      </c>
      <c r="C5974" s="111" t="s">
        <v>127</v>
      </c>
      <c r="D5974" s="111" t="s">
        <v>127</v>
      </c>
      <c r="E5974" s="111" t="s">
        <v>126</v>
      </c>
      <c r="F5974" s="111" t="s">
        <v>172</v>
      </c>
      <c r="G5974" s="111" t="s">
        <v>167</v>
      </c>
      <c r="H5974" s="111" t="s">
        <v>172</v>
      </c>
      <c r="I5974" s="111" t="s">
        <v>167</v>
      </c>
      <c r="J5974" t="str">
        <f t="shared" si="186"/>
        <v>4204SkogMineraljordBarskogImpediment</v>
      </c>
      <c r="K5974" s="111">
        <v>-1.5740166960016819</v>
      </c>
      <c r="L5974" s="111">
        <v>0.85306406685236758</v>
      </c>
      <c r="M5974" s="111">
        <v>6.3979989500968365E-2</v>
      </c>
      <c r="N5974" s="112">
        <f t="shared" si="187"/>
        <v>-0.65697263964834596</v>
      </c>
    </row>
    <row r="5975" spans="1:14" x14ac:dyDescent="0.25">
      <c r="A5975" s="111" t="s">
        <v>750</v>
      </c>
      <c r="B5975" s="111">
        <f>INDEX(kommuner!C:C,MATCH(_xlfn.NUMBERVALUE(A5975),kommuner!B:B,0))</f>
        <v>4204</v>
      </c>
      <c r="C5975" s="111" t="s">
        <v>127</v>
      </c>
      <c r="D5975" s="111" t="s">
        <v>127</v>
      </c>
      <c r="E5975" s="111" t="s">
        <v>126</v>
      </c>
      <c r="F5975" s="111" t="s">
        <v>172</v>
      </c>
      <c r="G5975" s="111" t="s">
        <v>190</v>
      </c>
      <c r="H5975" s="111" t="s">
        <v>172</v>
      </c>
      <c r="I5975" s="111" t="s">
        <v>190</v>
      </c>
      <c r="J5975" t="str">
        <f t="shared" si="186"/>
        <v>4204SkogMineraljordBarskogLav</v>
      </c>
      <c r="K5975" s="111">
        <v>-2.1094741240186856</v>
      </c>
      <c r="L5975" s="111">
        <v>0.85306406685236758</v>
      </c>
      <c r="M5975" s="111">
        <v>6.3979989500968365E-2</v>
      </c>
      <c r="N5975" s="112">
        <f t="shared" si="187"/>
        <v>-1.1924300676653499</v>
      </c>
    </row>
    <row r="5976" spans="1:14" x14ac:dyDescent="0.25">
      <c r="A5976" s="111" t="s">
        <v>750</v>
      </c>
      <c r="B5976" s="111">
        <f>INDEX(kommuner!C:C,MATCH(_xlfn.NUMBERVALUE(A5976),kommuner!B:B,0))</f>
        <v>4204</v>
      </c>
      <c r="C5976" s="111" t="s">
        <v>127</v>
      </c>
      <c r="D5976" s="111" t="s">
        <v>127</v>
      </c>
      <c r="E5976" s="111" t="s">
        <v>126</v>
      </c>
      <c r="F5976" s="111" t="s">
        <v>172</v>
      </c>
      <c r="G5976" s="111" t="s">
        <v>173</v>
      </c>
      <c r="H5976" s="111" t="s">
        <v>172</v>
      </c>
      <c r="I5976" s="111" t="s">
        <v>173</v>
      </c>
      <c r="J5976" t="str">
        <f t="shared" si="186"/>
        <v>4204SkogMineraljordBarskogMiddels</v>
      </c>
      <c r="K5976" s="111">
        <v>-2.8820985952554645</v>
      </c>
      <c r="L5976" s="111">
        <v>0.85306406685236758</v>
      </c>
      <c r="M5976" s="111">
        <v>6.4056614999681585E-2</v>
      </c>
      <c r="N5976" s="112">
        <f t="shared" si="187"/>
        <v>-1.9649779134034155</v>
      </c>
    </row>
    <row r="5977" spans="1:14" x14ac:dyDescent="0.25">
      <c r="A5977" s="111" t="s">
        <v>750</v>
      </c>
      <c r="B5977" s="111">
        <f>INDEX(kommuner!C:C,MATCH(_xlfn.NUMBERVALUE(A5977),kommuner!B:B,0))</f>
        <v>4204</v>
      </c>
      <c r="C5977" s="111" t="s">
        <v>127</v>
      </c>
      <c r="D5977" s="111" t="s">
        <v>127</v>
      </c>
      <c r="E5977" s="111" t="s">
        <v>126</v>
      </c>
      <c r="F5977" s="111" t="s">
        <v>172</v>
      </c>
      <c r="G5977" s="111" t="s">
        <v>186</v>
      </c>
      <c r="H5977" s="111" t="s">
        <v>172</v>
      </c>
      <c r="I5977" s="111" t="s">
        <v>186</v>
      </c>
      <c r="J5977" t="str">
        <f t="shared" si="186"/>
        <v>4204SkogMineraljordBarskogSærs høy</v>
      </c>
      <c r="K5977" s="111">
        <v>0.12072674540874306</v>
      </c>
      <c r="L5977" s="111">
        <v>0.85306406685236758</v>
      </c>
      <c r="M5977" s="111">
        <v>6.4056614999681585E-2</v>
      </c>
      <c r="N5977" s="112">
        <f t="shared" si="187"/>
        <v>1.0378474272607923</v>
      </c>
    </row>
    <row r="5978" spans="1:14" x14ac:dyDescent="0.25">
      <c r="A5978" s="111" t="s">
        <v>750</v>
      </c>
      <c r="B5978" s="111">
        <f>INDEX(kommuner!C:C,MATCH(_xlfn.NUMBERVALUE(A5978),kommuner!B:B,0))</f>
        <v>4204</v>
      </c>
      <c r="C5978" s="111" t="s">
        <v>127</v>
      </c>
      <c r="D5978" s="111" t="s">
        <v>127</v>
      </c>
      <c r="E5978" s="111" t="s">
        <v>126</v>
      </c>
      <c r="F5978" s="111" t="s">
        <v>179</v>
      </c>
      <c r="G5978" s="111" t="s">
        <v>180</v>
      </c>
      <c r="H5978" s="111" t="s">
        <v>179</v>
      </c>
      <c r="I5978" s="111" t="s">
        <v>180</v>
      </c>
      <c r="J5978" t="str">
        <f t="shared" si="186"/>
        <v>4204SkogMineraljordBlandingsskogHøy</v>
      </c>
      <c r="K5978" s="111">
        <v>-8.5703651807373102</v>
      </c>
      <c r="L5978" s="111">
        <v>0.85306406685236758</v>
      </c>
      <c r="M5978" s="111">
        <v>6.3979989500968365E-2</v>
      </c>
      <c r="N5978" s="112">
        <f t="shared" si="187"/>
        <v>-7.6533211243839743</v>
      </c>
    </row>
    <row r="5979" spans="1:14" x14ac:dyDescent="0.25">
      <c r="A5979" s="111" t="s">
        <v>750</v>
      </c>
      <c r="B5979" s="111">
        <f>INDEX(kommuner!C:C,MATCH(_xlfn.NUMBERVALUE(A5979),kommuner!B:B,0))</f>
        <v>4204</v>
      </c>
      <c r="C5979" s="111" t="s">
        <v>127</v>
      </c>
      <c r="D5979" s="111" t="s">
        <v>127</v>
      </c>
      <c r="E5979" s="111" t="s">
        <v>126</v>
      </c>
      <c r="F5979" s="111" t="s">
        <v>179</v>
      </c>
      <c r="G5979" s="111" t="s">
        <v>167</v>
      </c>
      <c r="H5979" s="111" t="s">
        <v>179</v>
      </c>
      <c r="I5979" s="111" t="s">
        <v>167</v>
      </c>
      <c r="J5979" t="str">
        <f t="shared" si="186"/>
        <v>4204SkogMineraljordBlandingsskogImpediment</v>
      </c>
      <c r="K5979" s="111">
        <v>-2.0950685747655116</v>
      </c>
      <c r="L5979" s="111">
        <v>0.85306406685236758</v>
      </c>
      <c r="M5979" s="111">
        <v>6.3979989500968365E-2</v>
      </c>
      <c r="N5979" s="112">
        <f t="shared" si="187"/>
        <v>-1.1780245184121758</v>
      </c>
    </row>
    <row r="5980" spans="1:14" x14ac:dyDescent="0.25">
      <c r="A5980" s="111" t="s">
        <v>750</v>
      </c>
      <c r="B5980" s="111">
        <f>INDEX(kommuner!C:C,MATCH(_xlfn.NUMBERVALUE(A5980),kommuner!B:B,0))</f>
        <v>4204</v>
      </c>
      <c r="C5980" s="111" t="s">
        <v>127</v>
      </c>
      <c r="D5980" s="111" t="s">
        <v>127</v>
      </c>
      <c r="E5980" s="111" t="s">
        <v>126</v>
      </c>
      <c r="F5980" s="111" t="s">
        <v>179</v>
      </c>
      <c r="G5980" s="111" t="s">
        <v>190</v>
      </c>
      <c r="H5980" s="111" t="s">
        <v>179</v>
      </c>
      <c r="I5980" s="111" t="s">
        <v>190</v>
      </c>
      <c r="J5980" t="str">
        <f t="shared" si="186"/>
        <v>4204SkogMineraljordBlandingsskogLav</v>
      </c>
      <c r="K5980" s="111">
        <v>-3.814060654162915</v>
      </c>
      <c r="L5980" s="111">
        <v>0.85306406685236758</v>
      </c>
      <c r="M5980" s="111">
        <v>6.3979989500968365E-2</v>
      </c>
      <c r="N5980" s="112">
        <f t="shared" si="187"/>
        <v>-2.897016597809579</v>
      </c>
    </row>
    <row r="5981" spans="1:14" x14ac:dyDescent="0.25">
      <c r="A5981" s="111" t="s">
        <v>750</v>
      </c>
      <c r="B5981" s="111">
        <f>INDEX(kommuner!C:C,MATCH(_xlfn.NUMBERVALUE(A5981),kommuner!B:B,0))</f>
        <v>4204</v>
      </c>
      <c r="C5981" s="111" t="s">
        <v>127</v>
      </c>
      <c r="D5981" s="111" t="s">
        <v>127</v>
      </c>
      <c r="E5981" s="111" t="s">
        <v>126</v>
      </c>
      <c r="F5981" s="111" t="s">
        <v>179</v>
      </c>
      <c r="G5981" s="111" t="s">
        <v>173</v>
      </c>
      <c r="H5981" s="111" t="s">
        <v>179</v>
      </c>
      <c r="I5981" s="111" t="s">
        <v>173</v>
      </c>
      <c r="J5981" t="str">
        <f t="shared" si="186"/>
        <v>4204SkogMineraljordBlandingsskogMiddels</v>
      </c>
      <c r="K5981" s="111">
        <v>-4.5623521854183373</v>
      </c>
      <c r="L5981" s="111">
        <v>0.85306406685236758</v>
      </c>
      <c r="M5981" s="111">
        <v>6.3979989500968365E-2</v>
      </c>
      <c r="N5981" s="112">
        <f t="shared" si="187"/>
        <v>-3.6453081290650013</v>
      </c>
    </row>
    <row r="5982" spans="1:14" x14ac:dyDescent="0.25">
      <c r="A5982" s="111" t="s">
        <v>750</v>
      </c>
      <c r="B5982" s="111">
        <f>INDEX(kommuner!C:C,MATCH(_xlfn.NUMBERVALUE(A5982),kommuner!B:B,0))</f>
        <v>4204</v>
      </c>
      <c r="C5982" s="111" t="s">
        <v>127</v>
      </c>
      <c r="D5982" s="111" t="s">
        <v>127</v>
      </c>
      <c r="E5982" s="111" t="s">
        <v>126</v>
      </c>
      <c r="F5982" s="111" t="s">
        <v>179</v>
      </c>
      <c r="G5982" s="111" t="s">
        <v>186</v>
      </c>
      <c r="H5982" s="111" t="s">
        <v>179</v>
      </c>
      <c r="I5982" s="111" t="s">
        <v>186</v>
      </c>
      <c r="J5982" t="str">
        <f t="shared" si="186"/>
        <v>4204SkogMineraljordBlandingsskogSærs høy</v>
      </c>
      <c r="K5982" s="111">
        <v>-2.9395925245326562</v>
      </c>
      <c r="L5982" s="111">
        <v>0.85306406685236758</v>
      </c>
      <c r="M5982" s="111">
        <v>6.3979989500968365E-2</v>
      </c>
      <c r="N5982" s="112">
        <f t="shared" si="187"/>
        <v>-2.0225484681793202</v>
      </c>
    </row>
    <row r="5983" spans="1:14" x14ac:dyDescent="0.25">
      <c r="A5983" s="111" t="s">
        <v>750</v>
      </c>
      <c r="B5983" s="111">
        <f>INDEX(kommuner!C:C,MATCH(_xlfn.NUMBERVALUE(A5983),kommuner!B:B,0))</f>
        <v>4204</v>
      </c>
      <c r="C5983" s="111" t="s">
        <v>127</v>
      </c>
      <c r="D5983" s="111" t="s">
        <v>127</v>
      </c>
      <c r="E5983" s="111" t="s">
        <v>126</v>
      </c>
      <c r="F5983" s="111" t="s">
        <v>185</v>
      </c>
      <c r="G5983" s="111" t="s">
        <v>180</v>
      </c>
      <c r="H5983" s="111" t="s">
        <v>185</v>
      </c>
      <c r="I5983" s="111" t="s">
        <v>180</v>
      </c>
      <c r="J5983" t="str">
        <f t="shared" si="186"/>
        <v>4204SkogMineraljordLauvskogHøy</v>
      </c>
      <c r="K5983" s="111">
        <v>-3.6072016095960531</v>
      </c>
      <c r="L5983" s="111">
        <v>0.85306406685236758</v>
      </c>
      <c r="M5983" s="111">
        <v>6.3979989500968365E-2</v>
      </c>
      <c r="N5983" s="112">
        <f t="shared" si="187"/>
        <v>-2.6901575532427171</v>
      </c>
    </row>
    <row r="5984" spans="1:14" x14ac:dyDescent="0.25">
      <c r="A5984" s="111" t="s">
        <v>750</v>
      </c>
      <c r="B5984" s="111">
        <f>INDEX(kommuner!C:C,MATCH(_xlfn.NUMBERVALUE(A5984),kommuner!B:B,0))</f>
        <v>4204</v>
      </c>
      <c r="C5984" s="111" t="s">
        <v>127</v>
      </c>
      <c r="D5984" s="111" t="s">
        <v>127</v>
      </c>
      <c r="E5984" s="111" t="s">
        <v>126</v>
      </c>
      <c r="F5984" s="111" t="s">
        <v>185</v>
      </c>
      <c r="G5984" s="111" t="s">
        <v>167</v>
      </c>
      <c r="H5984" s="111" t="s">
        <v>185</v>
      </c>
      <c r="I5984" s="111" t="s">
        <v>167</v>
      </c>
      <c r="J5984" t="str">
        <f t="shared" si="186"/>
        <v>4204SkogMineraljordLauvskogImpediment</v>
      </c>
      <c r="K5984" s="111">
        <v>-1.1043030228661443</v>
      </c>
      <c r="L5984" s="111">
        <v>0.85306406685236758</v>
      </c>
      <c r="M5984" s="111">
        <v>6.3979989500968365E-2</v>
      </c>
      <c r="N5984" s="112">
        <f t="shared" si="187"/>
        <v>-0.18725896651280841</v>
      </c>
    </row>
    <row r="5985" spans="1:14" x14ac:dyDescent="0.25">
      <c r="A5985" s="111" t="s">
        <v>750</v>
      </c>
      <c r="B5985" s="111">
        <f>INDEX(kommuner!C:C,MATCH(_xlfn.NUMBERVALUE(A5985),kommuner!B:B,0))</f>
        <v>4204</v>
      </c>
      <c r="C5985" s="111" t="s">
        <v>127</v>
      </c>
      <c r="D5985" s="111" t="s">
        <v>127</v>
      </c>
      <c r="E5985" s="111" t="s">
        <v>126</v>
      </c>
      <c r="F5985" s="111" t="s">
        <v>185</v>
      </c>
      <c r="G5985" s="111" t="s">
        <v>190</v>
      </c>
      <c r="H5985" s="111" t="s">
        <v>185</v>
      </c>
      <c r="I5985" s="111" t="s">
        <v>190</v>
      </c>
      <c r="J5985" t="str">
        <f t="shared" si="186"/>
        <v>4204SkogMineraljordLauvskogLav</v>
      </c>
      <c r="K5985" s="111">
        <v>-8.9748170935426599E-2</v>
      </c>
      <c r="L5985" s="111">
        <v>0.85306406685236758</v>
      </c>
      <c r="M5985" s="111">
        <v>6.3979989500968365E-2</v>
      </c>
      <c r="N5985" s="112">
        <f t="shared" si="187"/>
        <v>0.82729588541790933</v>
      </c>
    </row>
    <row r="5986" spans="1:14" x14ac:dyDescent="0.25">
      <c r="A5986" s="111" t="s">
        <v>750</v>
      </c>
      <c r="B5986" s="111">
        <f>INDEX(kommuner!C:C,MATCH(_xlfn.NUMBERVALUE(A5986),kommuner!B:B,0))</f>
        <v>4204</v>
      </c>
      <c r="C5986" s="111" t="s">
        <v>127</v>
      </c>
      <c r="D5986" s="111" t="s">
        <v>127</v>
      </c>
      <c r="E5986" s="111" t="s">
        <v>126</v>
      </c>
      <c r="F5986" s="111" t="s">
        <v>185</v>
      </c>
      <c r="G5986" s="111" t="s">
        <v>173</v>
      </c>
      <c r="H5986" s="111" t="s">
        <v>185</v>
      </c>
      <c r="I5986" s="111" t="s">
        <v>173</v>
      </c>
      <c r="J5986" t="str">
        <f t="shared" si="186"/>
        <v>4204SkogMineraljordLauvskogMiddels</v>
      </c>
      <c r="K5986" s="111">
        <v>-2.4151390344437029</v>
      </c>
      <c r="L5986" s="111">
        <v>0.85306406685236758</v>
      </c>
      <c r="M5986" s="111">
        <v>6.3979989500968365E-2</v>
      </c>
      <c r="N5986" s="112">
        <f t="shared" si="187"/>
        <v>-1.4980949780903672</v>
      </c>
    </row>
    <row r="5987" spans="1:14" x14ac:dyDescent="0.25">
      <c r="A5987" s="111" t="s">
        <v>750</v>
      </c>
      <c r="B5987" s="111">
        <f>INDEX(kommuner!C:C,MATCH(_xlfn.NUMBERVALUE(A5987),kommuner!B:B,0))</f>
        <v>4204</v>
      </c>
      <c r="C5987" s="111" t="s">
        <v>127</v>
      </c>
      <c r="D5987" s="111" t="s">
        <v>127</v>
      </c>
      <c r="E5987" s="111" t="s">
        <v>126</v>
      </c>
      <c r="F5987" s="111" t="s">
        <v>185</v>
      </c>
      <c r="G5987" s="111" t="s">
        <v>186</v>
      </c>
      <c r="H5987" s="111" t="s">
        <v>185</v>
      </c>
      <c r="I5987" s="111" t="s">
        <v>186</v>
      </c>
      <c r="J5987" t="str">
        <f t="shared" si="186"/>
        <v>4204SkogMineraljordLauvskogSærs høy</v>
      </c>
      <c r="K5987" s="111">
        <v>-3.6560473259425113</v>
      </c>
      <c r="L5987" s="111">
        <v>0.85306406685236758</v>
      </c>
      <c r="M5987" s="111">
        <v>6.3979989500968365E-2</v>
      </c>
      <c r="N5987" s="112">
        <f t="shared" si="187"/>
        <v>-2.7390032695891753</v>
      </c>
    </row>
    <row r="5988" spans="1:14" x14ac:dyDescent="0.25">
      <c r="A5988" s="111" t="s">
        <v>750</v>
      </c>
      <c r="B5988" s="111">
        <f>INDEX(kommuner!C:C,MATCH(_xlfn.NUMBERVALUE(A5988),kommuner!B:B,0))</f>
        <v>4204</v>
      </c>
      <c r="C5988" s="111" t="s">
        <v>127</v>
      </c>
      <c r="D5988" s="111" t="s">
        <v>127</v>
      </c>
      <c r="E5988" s="111" t="s">
        <v>123</v>
      </c>
      <c r="F5988" s="111" t="s">
        <v>172</v>
      </c>
      <c r="G5988" s="111" t="s">
        <v>180</v>
      </c>
      <c r="H5988" s="111" t="s">
        <v>172</v>
      </c>
      <c r="I5988" s="111" t="s">
        <v>180</v>
      </c>
      <c r="J5988" t="str">
        <f t="shared" si="186"/>
        <v>4204SkogOrganisk jordBarskogHøy</v>
      </c>
      <c r="K5988" s="111">
        <v>-2.5184559031994138</v>
      </c>
      <c r="L5988" s="111">
        <v>0.92784825435236762</v>
      </c>
      <c r="M5988" s="111">
        <v>0.46518126042825314</v>
      </c>
      <c r="N5988" s="112">
        <f t="shared" si="187"/>
        <v>-1.1254263884187932</v>
      </c>
    </row>
    <row r="5989" spans="1:14" x14ac:dyDescent="0.25">
      <c r="A5989" s="111" t="s">
        <v>750</v>
      </c>
      <c r="B5989" s="111">
        <f>INDEX(kommuner!C:C,MATCH(_xlfn.NUMBERVALUE(A5989),kommuner!B:B,0))</f>
        <v>4204</v>
      </c>
      <c r="C5989" s="111" t="s">
        <v>127</v>
      </c>
      <c r="D5989" s="111" t="s">
        <v>127</v>
      </c>
      <c r="E5989" s="111" t="s">
        <v>123</v>
      </c>
      <c r="F5989" s="111" t="s">
        <v>172</v>
      </c>
      <c r="G5989" s="111" t="s">
        <v>167</v>
      </c>
      <c r="H5989" s="111" t="s">
        <v>172</v>
      </c>
      <c r="I5989" s="111" t="s">
        <v>167</v>
      </c>
      <c r="J5989" t="str">
        <f t="shared" si="186"/>
        <v>4204SkogOrganisk jordBarskogImpediment</v>
      </c>
      <c r="K5989" s="111">
        <v>-0.13011741963904588</v>
      </c>
      <c r="L5989" s="111">
        <v>0.92784825435236762</v>
      </c>
      <c r="M5989" s="111">
        <v>0.46510463492953991</v>
      </c>
      <c r="N5989" s="112">
        <f t="shared" si="187"/>
        <v>1.2628354696428616</v>
      </c>
    </row>
    <row r="5990" spans="1:14" x14ac:dyDescent="0.25">
      <c r="A5990" s="111" t="s">
        <v>750</v>
      </c>
      <c r="B5990" s="111">
        <f>INDEX(kommuner!C:C,MATCH(_xlfn.NUMBERVALUE(A5990),kommuner!B:B,0))</f>
        <v>4204</v>
      </c>
      <c r="C5990" s="111" t="s">
        <v>127</v>
      </c>
      <c r="D5990" s="111" t="s">
        <v>127</v>
      </c>
      <c r="E5990" s="111" t="s">
        <v>123</v>
      </c>
      <c r="F5990" s="111" t="s">
        <v>172</v>
      </c>
      <c r="G5990" s="111" t="s">
        <v>190</v>
      </c>
      <c r="H5990" s="111" t="s">
        <v>172</v>
      </c>
      <c r="I5990" s="111" t="s">
        <v>190</v>
      </c>
      <c r="J5990" t="str">
        <f t="shared" si="186"/>
        <v>4204SkogOrganisk jordBarskogLav</v>
      </c>
      <c r="K5990" s="111">
        <v>-0.50666953101693391</v>
      </c>
      <c r="L5990" s="111">
        <v>0.92784825435236762</v>
      </c>
      <c r="M5990" s="111">
        <v>0.46510463492953991</v>
      </c>
      <c r="N5990" s="112">
        <f t="shared" si="187"/>
        <v>0.88628335826497362</v>
      </c>
    </row>
    <row r="5991" spans="1:14" x14ac:dyDescent="0.25">
      <c r="A5991" s="111" t="s">
        <v>750</v>
      </c>
      <c r="B5991" s="111">
        <f>INDEX(kommuner!C:C,MATCH(_xlfn.NUMBERVALUE(A5991),kommuner!B:B,0))</f>
        <v>4204</v>
      </c>
      <c r="C5991" s="111" t="s">
        <v>127</v>
      </c>
      <c r="D5991" s="111" t="s">
        <v>127</v>
      </c>
      <c r="E5991" s="111" t="s">
        <v>123</v>
      </c>
      <c r="F5991" s="111" t="s">
        <v>172</v>
      </c>
      <c r="G5991" s="111" t="s">
        <v>173</v>
      </c>
      <c r="H5991" s="111" t="s">
        <v>172</v>
      </c>
      <c r="I5991" s="111" t="s">
        <v>173</v>
      </c>
      <c r="J5991" t="str">
        <f t="shared" si="186"/>
        <v>4204SkogOrganisk jordBarskogMiddels</v>
      </c>
      <c r="K5991" s="111">
        <v>-1.5571490961494638</v>
      </c>
      <c r="L5991" s="111">
        <v>0.92784825435236762</v>
      </c>
      <c r="M5991" s="111">
        <v>0.46518126042825314</v>
      </c>
      <c r="N5991" s="112">
        <f t="shared" si="187"/>
        <v>-0.16411958136884308</v>
      </c>
    </row>
    <row r="5992" spans="1:14" x14ac:dyDescent="0.25">
      <c r="A5992" s="111" t="s">
        <v>750</v>
      </c>
      <c r="B5992" s="111">
        <f>INDEX(kommuner!C:C,MATCH(_xlfn.NUMBERVALUE(A5992),kommuner!B:B,0))</f>
        <v>4204</v>
      </c>
      <c r="C5992" s="111" t="s">
        <v>127</v>
      </c>
      <c r="D5992" s="111" t="s">
        <v>127</v>
      </c>
      <c r="E5992" s="111" t="s">
        <v>123</v>
      </c>
      <c r="F5992" s="111" t="s">
        <v>172</v>
      </c>
      <c r="G5992" s="111" t="s">
        <v>186</v>
      </c>
      <c r="H5992" s="111" t="s">
        <v>172</v>
      </c>
      <c r="I5992" s="111" t="s">
        <v>186</v>
      </c>
      <c r="J5992" t="str">
        <f t="shared" si="186"/>
        <v>4204SkogOrganisk jordBarskogSærs høy</v>
      </c>
      <c r="K5992" s="111">
        <v>2.5548655235722699</v>
      </c>
      <c r="L5992" s="111">
        <v>0.92784825435236762</v>
      </c>
      <c r="M5992" s="111">
        <v>0.46518126042825314</v>
      </c>
      <c r="N5992" s="112">
        <f t="shared" si="187"/>
        <v>3.9478950383528906</v>
      </c>
    </row>
    <row r="5993" spans="1:14" x14ac:dyDescent="0.25">
      <c r="A5993" s="111" t="s">
        <v>750</v>
      </c>
      <c r="B5993" s="111">
        <f>INDEX(kommuner!C:C,MATCH(_xlfn.NUMBERVALUE(A5993),kommuner!B:B,0))</f>
        <v>4204</v>
      </c>
      <c r="C5993" s="111" t="s">
        <v>127</v>
      </c>
      <c r="D5993" s="111" t="s">
        <v>127</v>
      </c>
      <c r="E5993" s="111" t="s">
        <v>123</v>
      </c>
      <c r="F5993" s="111" t="s">
        <v>179</v>
      </c>
      <c r="G5993" s="111" t="s">
        <v>180</v>
      </c>
      <c r="H5993" s="111" t="s">
        <v>179</v>
      </c>
      <c r="I5993" s="111" t="s">
        <v>180</v>
      </c>
      <c r="J5993" t="str">
        <f t="shared" si="186"/>
        <v>4204SkogOrganisk jordBlandingsskogHøy</v>
      </c>
      <c r="K5993" s="111">
        <v>-5.5554344456832343</v>
      </c>
      <c r="L5993" s="111">
        <v>0.92784825435236762</v>
      </c>
      <c r="M5993" s="111">
        <v>0.46510463492953991</v>
      </c>
      <c r="N5993" s="112">
        <f t="shared" si="187"/>
        <v>-4.1624815564013264</v>
      </c>
    </row>
    <row r="5994" spans="1:14" x14ac:dyDescent="0.25">
      <c r="A5994" s="111" t="s">
        <v>750</v>
      </c>
      <c r="B5994" s="111">
        <f>INDEX(kommuner!C:C,MATCH(_xlfn.NUMBERVALUE(A5994),kommuner!B:B,0))</f>
        <v>4204</v>
      </c>
      <c r="C5994" s="111" t="s">
        <v>127</v>
      </c>
      <c r="D5994" s="111" t="s">
        <v>127</v>
      </c>
      <c r="E5994" s="111" t="s">
        <v>123</v>
      </c>
      <c r="F5994" s="111" t="s">
        <v>179</v>
      </c>
      <c r="G5994" s="111" t="s">
        <v>167</v>
      </c>
      <c r="H5994" s="111" t="s">
        <v>179</v>
      </c>
      <c r="I5994" s="111" t="s">
        <v>167</v>
      </c>
      <c r="J5994" t="str">
        <f t="shared" si="186"/>
        <v>4204SkogOrganisk jordBlandingsskogImpediment</v>
      </c>
      <c r="K5994" s="111">
        <v>-0.28586344175800005</v>
      </c>
      <c r="L5994" s="111">
        <v>0.92784825435236762</v>
      </c>
      <c r="M5994" s="111">
        <v>0.46510463492953991</v>
      </c>
      <c r="N5994" s="112">
        <f t="shared" si="187"/>
        <v>1.1070894475239075</v>
      </c>
    </row>
    <row r="5995" spans="1:14" x14ac:dyDescent="0.25">
      <c r="A5995" s="111" t="s">
        <v>750</v>
      </c>
      <c r="B5995" s="111">
        <f>INDEX(kommuner!C:C,MATCH(_xlfn.NUMBERVALUE(A5995),kommuner!B:B,0))</f>
        <v>4204</v>
      </c>
      <c r="C5995" s="111" t="s">
        <v>127</v>
      </c>
      <c r="D5995" s="111" t="s">
        <v>127</v>
      </c>
      <c r="E5995" s="111" t="s">
        <v>123</v>
      </c>
      <c r="F5995" s="111" t="s">
        <v>179</v>
      </c>
      <c r="G5995" s="111" t="s">
        <v>190</v>
      </c>
      <c r="H5995" s="111" t="s">
        <v>179</v>
      </c>
      <c r="I5995" s="111" t="s">
        <v>190</v>
      </c>
      <c r="J5995" t="str">
        <f t="shared" si="186"/>
        <v>4204SkogOrganisk jordBlandingsskogLav</v>
      </c>
      <c r="K5995" s="111">
        <v>-1.2347339377887629</v>
      </c>
      <c r="L5995" s="111">
        <v>0.92784825435236762</v>
      </c>
      <c r="M5995" s="111">
        <v>0.46510463492953991</v>
      </c>
      <c r="N5995" s="112">
        <f t="shared" si="187"/>
        <v>0.15821895149314458</v>
      </c>
    </row>
    <row r="5996" spans="1:14" x14ac:dyDescent="0.25">
      <c r="A5996" s="111" t="s">
        <v>750</v>
      </c>
      <c r="B5996" s="111">
        <f>INDEX(kommuner!C:C,MATCH(_xlfn.NUMBERVALUE(A5996),kommuner!B:B,0))</f>
        <v>4204</v>
      </c>
      <c r="C5996" s="111" t="s">
        <v>127</v>
      </c>
      <c r="D5996" s="111" t="s">
        <v>127</v>
      </c>
      <c r="E5996" s="111" t="s">
        <v>123</v>
      </c>
      <c r="F5996" s="111" t="s">
        <v>179</v>
      </c>
      <c r="G5996" s="111" t="s">
        <v>173</v>
      </c>
      <c r="H5996" s="111" t="s">
        <v>179</v>
      </c>
      <c r="I5996" s="111" t="s">
        <v>173</v>
      </c>
      <c r="J5996" t="str">
        <f t="shared" si="186"/>
        <v>4204SkogOrganisk jordBlandingsskogMiddels</v>
      </c>
      <c r="K5996" s="111">
        <v>-2.4239591752717748</v>
      </c>
      <c r="L5996" s="111">
        <v>0.92784825435236762</v>
      </c>
      <c r="M5996" s="111">
        <v>0.46510463492953991</v>
      </c>
      <c r="N5996" s="112">
        <f t="shared" si="187"/>
        <v>-1.0310062859898674</v>
      </c>
    </row>
    <row r="5997" spans="1:14" x14ac:dyDescent="0.25">
      <c r="A5997" s="111" t="s">
        <v>750</v>
      </c>
      <c r="B5997" s="111">
        <f>INDEX(kommuner!C:C,MATCH(_xlfn.NUMBERVALUE(A5997),kommuner!B:B,0))</f>
        <v>4204</v>
      </c>
      <c r="C5997" s="111" t="s">
        <v>127</v>
      </c>
      <c r="D5997" s="111" t="s">
        <v>127</v>
      </c>
      <c r="E5997" s="111" t="s">
        <v>123</v>
      </c>
      <c r="F5997" s="111" t="s">
        <v>179</v>
      </c>
      <c r="G5997" s="111" t="s">
        <v>186</v>
      </c>
      <c r="H5997" s="111" t="s">
        <v>179</v>
      </c>
      <c r="I5997" s="111" t="s">
        <v>186</v>
      </c>
      <c r="J5997" t="str">
        <f t="shared" si="186"/>
        <v>4204SkogOrganisk jordBlandingsskogSærs høy</v>
      </c>
      <c r="K5997" s="111">
        <v>-1.5726115302258048</v>
      </c>
      <c r="L5997" s="111">
        <v>0.92784825435236762</v>
      </c>
      <c r="M5997" s="111">
        <v>0.46510463492953991</v>
      </c>
      <c r="N5997" s="112">
        <f t="shared" si="187"/>
        <v>-0.17965864094389727</v>
      </c>
    </row>
    <row r="5998" spans="1:14" x14ac:dyDescent="0.25">
      <c r="A5998" s="111" t="s">
        <v>750</v>
      </c>
      <c r="B5998" s="111">
        <f>INDEX(kommuner!C:C,MATCH(_xlfn.NUMBERVALUE(A5998),kommuner!B:B,0))</f>
        <v>4204</v>
      </c>
      <c r="C5998" s="111" t="s">
        <v>127</v>
      </c>
      <c r="D5998" s="111" t="s">
        <v>127</v>
      </c>
      <c r="E5998" s="111" t="s">
        <v>123</v>
      </c>
      <c r="F5998" s="111" t="s">
        <v>185</v>
      </c>
      <c r="G5998" s="111" t="s">
        <v>180</v>
      </c>
      <c r="H5998" s="111" t="s">
        <v>185</v>
      </c>
      <c r="I5998" s="111" t="s">
        <v>180</v>
      </c>
      <c r="J5998" t="str">
        <f t="shared" si="186"/>
        <v>4204SkogOrganisk jordLauvskogHøy</v>
      </c>
      <c r="K5998" s="111">
        <v>-1.9913688882377358</v>
      </c>
      <c r="L5998" s="111">
        <v>0.92784825435236762</v>
      </c>
      <c r="M5998" s="111">
        <v>0.46510463492953991</v>
      </c>
      <c r="N5998" s="112">
        <f t="shared" si="187"/>
        <v>-0.59841599895582831</v>
      </c>
    </row>
    <row r="5999" spans="1:14" x14ac:dyDescent="0.25">
      <c r="A5999" s="111" t="s">
        <v>750</v>
      </c>
      <c r="B5999" s="111">
        <f>INDEX(kommuner!C:C,MATCH(_xlfn.NUMBERVALUE(A5999),kommuner!B:B,0))</f>
        <v>4204</v>
      </c>
      <c r="C5999" s="111" t="s">
        <v>127</v>
      </c>
      <c r="D5999" s="111" t="s">
        <v>127</v>
      </c>
      <c r="E5999" s="111" t="s">
        <v>123</v>
      </c>
      <c r="F5999" s="111" t="s">
        <v>185</v>
      </c>
      <c r="G5999" s="111" t="s">
        <v>167</v>
      </c>
      <c r="H5999" s="111" t="s">
        <v>185</v>
      </c>
      <c r="I5999" s="111" t="s">
        <v>167</v>
      </c>
      <c r="J5999" t="str">
        <f t="shared" si="186"/>
        <v>4204SkogOrganisk jordLauvskogImpediment</v>
      </c>
      <c r="K5999" s="111">
        <v>0.35000626494250675</v>
      </c>
      <c r="L5999" s="111">
        <v>0.92784825435236762</v>
      </c>
      <c r="M5999" s="111">
        <v>0.46510463492953991</v>
      </c>
      <c r="N5999" s="112">
        <f t="shared" si="187"/>
        <v>1.7429591542244141</v>
      </c>
    </row>
    <row r="6000" spans="1:14" x14ac:dyDescent="0.25">
      <c r="A6000" s="111" t="s">
        <v>750</v>
      </c>
      <c r="B6000" s="111">
        <f>INDEX(kommuner!C:C,MATCH(_xlfn.NUMBERVALUE(A6000),kommuner!B:B,0))</f>
        <v>4204</v>
      </c>
      <c r="C6000" s="111" t="s">
        <v>127</v>
      </c>
      <c r="D6000" s="111" t="s">
        <v>127</v>
      </c>
      <c r="E6000" s="111" t="s">
        <v>123</v>
      </c>
      <c r="F6000" s="111" t="s">
        <v>185</v>
      </c>
      <c r="G6000" s="111" t="s">
        <v>190</v>
      </c>
      <c r="H6000" s="111" t="s">
        <v>185</v>
      </c>
      <c r="I6000" s="111" t="s">
        <v>190</v>
      </c>
      <c r="J6000" t="str">
        <f t="shared" si="186"/>
        <v>4204SkogOrganisk jordLauvskogLav</v>
      </c>
      <c r="K6000" s="111">
        <v>1.1144075558526714</v>
      </c>
      <c r="L6000" s="111">
        <v>0.92784825435236762</v>
      </c>
      <c r="M6000" s="111">
        <v>0.46510463492953991</v>
      </c>
      <c r="N6000" s="112">
        <f t="shared" si="187"/>
        <v>2.5073604451345788</v>
      </c>
    </row>
    <row r="6001" spans="1:14" x14ac:dyDescent="0.25">
      <c r="A6001" s="111" t="s">
        <v>750</v>
      </c>
      <c r="B6001" s="111">
        <f>INDEX(kommuner!C:C,MATCH(_xlfn.NUMBERVALUE(A6001),kommuner!B:B,0))</f>
        <v>4204</v>
      </c>
      <c r="C6001" s="111" t="s">
        <v>127</v>
      </c>
      <c r="D6001" s="111" t="s">
        <v>127</v>
      </c>
      <c r="E6001" s="111" t="s">
        <v>123</v>
      </c>
      <c r="F6001" s="111" t="s">
        <v>185</v>
      </c>
      <c r="G6001" s="111" t="s">
        <v>173</v>
      </c>
      <c r="H6001" s="111" t="s">
        <v>185</v>
      </c>
      <c r="I6001" s="111" t="s">
        <v>173</v>
      </c>
      <c r="J6001" t="str">
        <f t="shared" si="186"/>
        <v>4204SkogOrganisk jordLauvskogMiddels</v>
      </c>
      <c r="K6001" s="111">
        <v>-0.62664468270982987</v>
      </c>
      <c r="L6001" s="111">
        <v>0.92784825435236762</v>
      </c>
      <c r="M6001" s="111">
        <v>0.46510463492953991</v>
      </c>
      <c r="N6001" s="112">
        <f t="shared" si="187"/>
        <v>0.76630820657207765</v>
      </c>
    </row>
    <row r="6002" spans="1:14" x14ac:dyDescent="0.25">
      <c r="A6002" s="111" t="s">
        <v>750</v>
      </c>
      <c r="B6002" s="111">
        <f>INDEX(kommuner!C:C,MATCH(_xlfn.NUMBERVALUE(A6002),kommuner!B:B,0))</f>
        <v>4204</v>
      </c>
      <c r="C6002" s="111" t="s">
        <v>127</v>
      </c>
      <c r="D6002" s="111" t="s">
        <v>127</v>
      </c>
      <c r="E6002" s="111" t="s">
        <v>123</v>
      </c>
      <c r="F6002" s="111" t="s">
        <v>185</v>
      </c>
      <c r="G6002" s="111" t="s">
        <v>186</v>
      </c>
      <c r="H6002" s="111" t="s">
        <v>185</v>
      </c>
      <c r="I6002" s="111" t="s">
        <v>186</v>
      </c>
      <c r="J6002" t="str">
        <f t="shared" si="186"/>
        <v>4204SkogOrganisk jordLauvskogSærs høy</v>
      </c>
      <c r="K6002" s="111">
        <v>-1.8997279926091779</v>
      </c>
      <c r="L6002" s="111">
        <v>0.92784825435236762</v>
      </c>
      <c r="M6002" s="111">
        <v>0.46510463492953991</v>
      </c>
      <c r="N6002" s="112">
        <f t="shared" si="187"/>
        <v>-0.50677510332727038</v>
      </c>
    </row>
    <row r="6003" spans="1:14" x14ac:dyDescent="0.25">
      <c r="A6003" s="111" t="s">
        <v>750</v>
      </c>
      <c r="B6003" s="111">
        <f>INDEX(kommuner!C:C,MATCH(_xlfn.NUMBERVALUE(A6003),kommuner!B:B,0))</f>
        <v>4204</v>
      </c>
      <c r="C6003" s="111" t="s">
        <v>83</v>
      </c>
      <c r="D6003" s="111" t="s">
        <v>83</v>
      </c>
      <c r="E6003" s="111" t="s">
        <v>126</v>
      </c>
      <c r="F6003" s="111" t="s">
        <v>139</v>
      </c>
      <c r="G6003" s="111" t="s">
        <v>139</v>
      </c>
      <c r="H6003" s="111" t="s">
        <v>139</v>
      </c>
      <c r="I6003" s="111" t="s">
        <v>139</v>
      </c>
      <c r="J6003" t="str">
        <f t="shared" si="186"/>
        <v>4204Utbygd arealMineraljord</v>
      </c>
      <c r="K6003" s="111">
        <v>0.42279414509845159</v>
      </c>
      <c r="L6003" s="111">
        <v>0</v>
      </c>
      <c r="M6003" s="111">
        <v>1.303047089454229E-2</v>
      </c>
      <c r="N6003" s="112">
        <f t="shared" si="187"/>
        <v>0.43582461599299388</v>
      </c>
    </row>
    <row r="6004" spans="1:14" x14ac:dyDescent="0.25">
      <c r="A6004" s="111" t="s">
        <v>750</v>
      </c>
      <c r="B6004" s="111">
        <f>INDEX(kommuner!C:C,MATCH(_xlfn.NUMBERVALUE(A6004),kommuner!B:B,0))</f>
        <v>4204</v>
      </c>
      <c r="C6004" s="111" t="s">
        <v>83</v>
      </c>
      <c r="D6004" s="111" t="s">
        <v>83</v>
      </c>
      <c r="E6004" s="111" t="s">
        <v>123</v>
      </c>
      <c r="F6004" s="111" t="s">
        <v>139</v>
      </c>
      <c r="G6004" s="111" t="s">
        <v>139</v>
      </c>
      <c r="H6004" s="111" t="s">
        <v>139</v>
      </c>
      <c r="I6004" s="111" t="s">
        <v>139</v>
      </c>
      <c r="J6004" t="str">
        <f t="shared" si="186"/>
        <v>4204Utbygd arealOrganisk jord</v>
      </c>
      <c r="K6004" s="111">
        <v>29.011421395201612</v>
      </c>
      <c r="L6004" s="111">
        <v>0</v>
      </c>
      <c r="M6004" s="111">
        <v>1.303047089454229E-2</v>
      </c>
      <c r="N6004" s="112">
        <f t="shared" si="187"/>
        <v>29.024451866096154</v>
      </c>
    </row>
    <row r="6005" spans="1:14" x14ac:dyDescent="0.25">
      <c r="A6005" s="111" t="s">
        <v>750</v>
      </c>
      <c r="B6005" s="111">
        <f>INDEX(kommuner!C:C,MATCH(_xlfn.NUMBERVALUE(A6005),kommuner!B:B,0))</f>
        <v>4204</v>
      </c>
      <c r="C6005" s="111" t="s">
        <v>181</v>
      </c>
      <c r="D6005" s="111" t="s">
        <v>181</v>
      </c>
      <c r="E6005" s="111" t="s">
        <v>123</v>
      </c>
      <c r="F6005" s="111" t="s">
        <v>139</v>
      </c>
      <c r="G6005" s="111" t="s">
        <v>139</v>
      </c>
      <c r="H6005" s="111" t="s">
        <v>139</v>
      </c>
      <c r="I6005" s="111" t="s">
        <v>139</v>
      </c>
      <c r="J6005" t="str">
        <f t="shared" si="186"/>
        <v>4204Vann og myrOrganisk jord</v>
      </c>
      <c r="K6005" s="111">
        <v>-0.31088998224577308</v>
      </c>
      <c r="L6005" s="111">
        <v>0</v>
      </c>
      <c r="M6005" s="111">
        <v>0</v>
      </c>
      <c r="N6005" s="112">
        <f t="shared" si="187"/>
        <v>-0.31088998224577308</v>
      </c>
    </row>
    <row r="6006" spans="1:14" x14ac:dyDescent="0.25">
      <c r="A6006" s="111" t="s">
        <v>751</v>
      </c>
      <c r="B6006" s="111">
        <f>INDEX(kommuner!C:C,MATCH(_xlfn.NUMBERVALUE(A6006),kommuner!B:B,0))</f>
        <v>4204</v>
      </c>
      <c r="C6006" s="111" t="s">
        <v>82</v>
      </c>
      <c r="D6006" s="111" t="s">
        <v>82</v>
      </c>
      <c r="E6006" s="111" t="s">
        <v>126</v>
      </c>
      <c r="F6006" s="111" t="s">
        <v>139</v>
      </c>
      <c r="G6006" s="111" t="s">
        <v>139</v>
      </c>
      <c r="H6006" s="111" t="s">
        <v>139</v>
      </c>
      <c r="I6006" s="111" t="s">
        <v>139</v>
      </c>
      <c r="J6006" t="str">
        <f t="shared" si="186"/>
        <v>4204Annen utmarkMineraljord</v>
      </c>
      <c r="K6006" s="111">
        <v>-0.16852781479621071</v>
      </c>
      <c r="L6006" s="111">
        <v>0</v>
      </c>
      <c r="M6006" s="111">
        <v>0</v>
      </c>
      <c r="N6006" s="112">
        <f t="shared" si="187"/>
        <v>-0.16852781479621071</v>
      </c>
    </row>
    <row r="6007" spans="1:14" x14ac:dyDescent="0.25">
      <c r="A6007" s="111" t="s">
        <v>751</v>
      </c>
      <c r="B6007" s="111">
        <f>INDEX(kommuner!C:C,MATCH(_xlfn.NUMBERVALUE(A6007),kommuner!B:B,0))</f>
        <v>4204</v>
      </c>
      <c r="C6007" s="111" t="s">
        <v>121</v>
      </c>
      <c r="D6007" s="111" t="s">
        <v>121</v>
      </c>
      <c r="E6007" s="111" t="s">
        <v>126</v>
      </c>
      <c r="F6007" s="111" t="s">
        <v>139</v>
      </c>
      <c r="G6007" s="111" t="s">
        <v>139</v>
      </c>
      <c r="H6007" s="111" t="s">
        <v>139</v>
      </c>
      <c r="I6007" s="111" t="s">
        <v>139</v>
      </c>
      <c r="J6007" t="str">
        <f t="shared" si="186"/>
        <v>4204BeiteMineraljord</v>
      </c>
      <c r="K6007" s="111">
        <v>-0.43305842942580308</v>
      </c>
      <c r="L6007" s="111">
        <v>0</v>
      </c>
      <c r="M6007" s="111">
        <v>1.2448711246839999E-7</v>
      </c>
      <c r="N6007" s="112">
        <f t="shared" si="187"/>
        <v>-0.43305830493869063</v>
      </c>
    </row>
    <row r="6008" spans="1:14" x14ac:dyDescent="0.25">
      <c r="A6008" s="111" t="s">
        <v>751</v>
      </c>
      <c r="B6008" s="111">
        <f>INDEX(kommuner!C:C,MATCH(_xlfn.NUMBERVALUE(A6008),kommuner!B:B,0))</f>
        <v>4204</v>
      </c>
      <c r="C6008" s="111" t="s">
        <v>121</v>
      </c>
      <c r="D6008" s="111" t="s">
        <v>121</v>
      </c>
      <c r="E6008" s="111" t="s">
        <v>123</v>
      </c>
      <c r="F6008" s="111" t="s">
        <v>139</v>
      </c>
      <c r="G6008" s="111" t="s">
        <v>139</v>
      </c>
      <c r="H6008" s="111" t="s">
        <v>139</v>
      </c>
      <c r="I6008" s="111" t="s">
        <v>139</v>
      </c>
      <c r="J6008" t="str">
        <f t="shared" si="186"/>
        <v>4204BeiteOrganisk jord</v>
      </c>
      <c r="K6008" s="111">
        <v>12.077525935985037</v>
      </c>
      <c r="L6008" s="111">
        <v>1.6412500000000001</v>
      </c>
      <c r="M6008" s="111">
        <v>0</v>
      </c>
      <c r="N6008" s="112">
        <f t="shared" si="187"/>
        <v>13.718775935985036</v>
      </c>
    </row>
    <row r="6009" spans="1:14" x14ac:dyDescent="0.25">
      <c r="A6009" s="111" t="s">
        <v>751</v>
      </c>
      <c r="B6009" s="111">
        <f>INDEX(kommuner!C:C,MATCH(_xlfn.NUMBERVALUE(A6009),kommuner!B:B,0))</f>
        <v>4204</v>
      </c>
      <c r="C6009" s="111" t="s">
        <v>84</v>
      </c>
      <c r="D6009" s="111" t="s">
        <v>84</v>
      </c>
      <c r="E6009" s="111" t="s">
        <v>126</v>
      </c>
      <c r="F6009" s="111" t="s">
        <v>139</v>
      </c>
      <c r="G6009" s="111" t="s">
        <v>139</v>
      </c>
      <c r="H6009" s="111" t="s">
        <v>139</v>
      </c>
      <c r="I6009" s="111" t="s">
        <v>139</v>
      </c>
      <c r="J6009" t="str">
        <f t="shared" si="186"/>
        <v>4204Dyrket markMineraljord</v>
      </c>
      <c r="K6009" s="111">
        <v>0.27365015328487463</v>
      </c>
      <c r="L6009" s="111">
        <v>0</v>
      </c>
      <c r="M6009" s="111">
        <v>0</v>
      </c>
      <c r="N6009" s="112">
        <f t="shared" si="187"/>
        <v>0.27365015328487463</v>
      </c>
    </row>
    <row r="6010" spans="1:14" x14ac:dyDescent="0.25">
      <c r="A6010" s="111" t="s">
        <v>751</v>
      </c>
      <c r="B6010" s="111">
        <f>INDEX(kommuner!C:C,MATCH(_xlfn.NUMBERVALUE(A6010),kommuner!B:B,0))</f>
        <v>4204</v>
      </c>
      <c r="C6010" s="111" t="s">
        <v>84</v>
      </c>
      <c r="D6010" s="111" t="s">
        <v>84</v>
      </c>
      <c r="E6010" s="111" t="s">
        <v>123</v>
      </c>
      <c r="F6010" s="111" t="s">
        <v>139</v>
      </c>
      <c r="G6010" s="111" t="s">
        <v>139</v>
      </c>
      <c r="H6010" s="111" t="s">
        <v>139</v>
      </c>
      <c r="I6010" s="111" t="s">
        <v>139</v>
      </c>
      <c r="J6010" t="str">
        <f t="shared" si="186"/>
        <v>4204Dyrket markOrganisk jord</v>
      </c>
      <c r="K6010" s="111">
        <v>28.726149366675592</v>
      </c>
      <c r="L6010" s="111">
        <v>1.45625</v>
      </c>
      <c r="M6010" s="111">
        <v>0</v>
      </c>
      <c r="N6010" s="112">
        <f t="shared" si="187"/>
        <v>30.182399366675593</v>
      </c>
    </row>
    <row r="6011" spans="1:14" x14ac:dyDescent="0.25">
      <c r="A6011" s="111" t="s">
        <v>751</v>
      </c>
      <c r="B6011" s="111">
        <f>INDEX(kommuner!C:C,MATCH(_xlfn.NUMBERVALUE(A6011),kommuner!B:B,0))</f>
        <v>4204</v>
      </c>
      <c r="C6011" s="111" t="s">
        <v>127</v>
      </c>
      <c r="D6011" s="111" t="s">
        <v>127</v>
      </c>
      <c r="E6011" s="111" t="s">
        <v>126</v>
      </c>
      <c r="F6011" s="111" t="s">
        <v>172</v>
      </c>
      <c r="G6011" s="111" t="s">
        <v>180</v>
      </c>
      <c r="H6011" s="111" t="s">
        <v>172</v>
      </c>
      <c r="I6011" s="111" t="s">
        <v>180</v>
      </c>
      <c r="J6011" t="str">
        <f t="shared" si="186"/>
        <v>4204SkogMineraljordBarskogHøy</v>
      </c>
      <c r="K6011" s="111">
        <v>-4.2610596243420318</v>
      </c>
      <c r="L6011" s="111">
        <v>0.85306406685236758</v>
      </c>
      <c r="M6011" s="111">
        <v>6.4056614999681585E-2</v>
      </c>
      <c r="N6011" s="112">
        <f t="shared" si="187"/>
        <v>-3.3439389424899826</v>
      </c>
    </row>
    <row r="6012" spans="1:14" x14ac:dyDescent="0.25">
      <c r="A6012" s="111" t="s">
        <v>751</v>
      </c>
      <c r="B6012" s="111">
        <f>INDEX(kommuner!C:C,MATCH(_xlfn.NUMBERVALUE(A6012),kommuner!B:B,0))</f>
        <v>4204</v>
      </c>
      <c r="C6012" s="111" t="s">
        <v>127</v>
      </c>
      <c r="D6012" s="111" t="s">
        <v>127</v>
      </c>
      <c r="E6012" s="111" t="s">
        <v>126</v>
      </c>
      <c r="F6012" s="111" t="s">
        <v>172</v>
      </c>
      <c r="G6012" s="111" t="s">
        <v>167</v>
      </c>
      <c r="H6012" s="111" t="s">
        <v>172</v>
      </c>
      <c r="I6012" s="111" t="s">
        <v>167</v>
      </c>
      <c r="J6012" t="str">
        <f t="shared" si="186"/>
        <v>4204SkogMineraljordBarskogImpediment</v>
      </c>
      <c r="K6012" s="111">
        <v>-1.5740166960016819</v>
      </c>
      <c r="L6012" s="111">
        <v>0.85306406685236758</v>
      </c>
      <c r="M6012" s="111">
        <v>6.3979989500968365E-2</v>
      </c>
      <c r="N6012" s="112">
        <f t="shared" si="187"/>
        <v>-0.65697263964834596</v>
      </c>
    </row>
    <row r="6013" spans="1:14" x14ac:dyDescent="0.25">
      <c r="A6013" s="111" t="s">
        <v>751</v>
      </c>
      <c r="B6013" s="111">
        <f>INDEX(kommuner!C:C,MATCH(_xlfn.NUMBERVALUE(A6013),kommuner!B:B,0))</f>
        <v>4204</v>
      </c>
      <c r="C6013" s="111" t="s">
        <v>127</v>
      </c>
      <c r="D6013" s="111" t="s">
        <v>127</v>
      </c>
      <c r="E6013" s="111" t="s">
        <v>126</v>
      </c>
      <c r="F6013" s="111" t="s">
        <v>172</v>
      </c>
      <c r="G6013" s="111" t="s">
        <v>190</v>
      </c>
      <c r="H6013" s="111" t="s">
        <v>172</v>
      </c>
      <c r="I6013" s="111" t="s">
        <v>190</v>
      </c>
      <c r="J6013" t="str">
        <f t="shared" si="186"/>
        <v>4204SkogMineraljordBarskogLav</v>
      </c>
      <c r="K6013" s="111">
        <v>-2.1094741240186856</v>
      </c>
      <c r="L6013" s="111">
        <v>0.85306406685236758</v>
      </c>
      <c r="M6013" s="111">
        <v>6.3979989500968365E-2</v>
      </c>
      <c r="N6013" s="112">
        <f t="shared" si="187"/>
        <v>-1.1924300676653499</v>
      </c>
    </row>
    <row r="6014" spans="1:14" x14ac:dyDescent="0.25">
      <c r="A6014" s="111" t="s">
        <v>751</v>
      </c>
      <c r="B6014" s="111">
        <f>INDEX(kommuner!C:C,MATCH(_xlfn.NUMBERVALUE(A6014),kommuner!B:B,0))</f>
        <v>4204</v>
      </c>
      <c r="C6014" s="111" t="s">
        <v>127</v>
      </c>
      <c r="D6014" s="111" t="s">
        <v>127</v>
      </c>
      <c r="E6014" s="111" t="s">
        <v>126</v>
      </c>
      <c r="F6014" s="111" t="s">
        <v>172</v>
      </c>
      <c r="G6014" s="111" t="s">
        <v>173</v>
      </c>
      <c r="H6014" s="111" t="s">
        <v>172</v>
      </c>
      <c r="I6014" s="111" t="s">
        <v>173</v>
      </c>
      <c r="J6014" t="str">
        <f t="shared" si="186"/>
        <v>4204SkogMineraljordBarskogMiddels</v>
      </c>
      <c r="K6014" s="111">
        <v>-2.8820985952554645</v>
      </c>
      <c r="L6014" s="111">
        <v>0.85306406685236758</v>
      </c>
      <c r="M6014" s="111">
        <v>6.4056614999681585E-2</v>
      </c>
      <c r="N6014" s="112">
        <f t="shared" si="187"/>
        <v>-1.9649779134034155</v>
      </c>
    </row>
    <row r="6015" spans="1:14" x14ac:dyDescent="0.25">
      <c r="A6015" s="111" t="s">
        <v>751</v>
      </c>
      <c r="B6015" s="111">
        <f>INDEX(kommuner!C:C,MATCH(_xlfn.NUMBERVALUE(A6015),kommuner!B:B,0))</f>
        <v>4204</v>
      </c>
      <c r="C6015" s="111" t="s">
        <v>127</v>
      </c>
      <c r="D6015" s="111" t="s">
        <v>127</v>
      </c>
      <c r="E6015" s="111" t="s">
        <v>126</v>
      </c>
      <c r="F6015" s="111" t="s">
        <v>172</v>
      </c>
      <c r="G6015" s="111" t="s">
        <v>186</v>
      </c>
      <c r="H6015" s="111" t="s">
        <v>172</v>
      </c>
      <c r="I6015" s="111" t="s">
        <v>186</v>
      </c>
      <c r="J6015" t="str">
        <f t="shared" si="186"/>
        <v>4204SkogMineraljordBarskogSærs høy</v>
      </c>
      <c r="K6015" s="111">
        <v>0.12072674540874306</v>
      </c>
      <c r="L6015" s="111">
        <v>0.85306406685236758</v>
      </c>
      <c r="M6015" s="111">
        <v>6.4056614999681585E-2</v>
      </c>
      <c r="N6015" s="112">
        <f t="shared" si="187"/>
        <v>1.0378474272607923</v>
      </c>
    </row>
    <row r="6016" spans="1:14" x14ac:dyDescent="0.25">
      <c r="A6016" s="111" t="s">
        <v>751</v>
      </c>
      <c r="B6016" s="111">
        <f>INDEX(kommuner!C:C,MATCH(_xlfn.NUMBERVALUE(A6016),kommuner!B:B,0))</f>
        <v>4204</v>
      </c>
      <c r="C6016" s="111" t="s">
        <v>127</v>
      </c>
      <c r="D6016" s="111" t="s">
        <v>127</v>
      </c>
      <c r="E6016" s="111" t="s">
        <v>126</v>
      </c>
      <c r="F6016" s="111" t="s">
        <v>179</v>
      </c>
      <c r="G6016" s="111" t="s">
        <v>180</v>
      </c>
      <c r="H6016" s="111" t="s">
        <v>179</v>
      </c>
      <c r="I6016" s="111" t="s">
        <v>180</v>
      </c>
      <c r="J6016" t="str">
        <f t="shared" si="186"/>
        <v>4204SkogMineraljordBlandingsskogHøy</v>
      </c>
      <c r="K6016" s="111">
        <v>-8.5703651807373102</v>
      </c>
      <c r="L6016" s="111">
        <v>0.85306406685236758</v>
      </c>
      <c r="M6016" s="111">
        <v>6.3979989500968365E-2</v>
      </c>
      <c r="N6016" s="112">
        <f t="shared" si="187"/>
        <v>-7.6533211243839743</v>
      </c>
    </row>
    <row r="6017" spans="1:14" x14ac:dyDescent="0.25">
      <c r="A6017" s="111" t="s">
        <v>751</v>
      </c>
      <c r="B6017" s="111">
        <f>INDEX(kommuner!C:C,MATCH(_xlfn.NUMBERVALUE(A6017),kommuner!B:B,0))</f>
        <v>4204</v>
      </c>
      <c r="C6017" s="111" t="s">
        <v>127</v>
      </c>
      <c r="D6017" s="111" t="s">
        <v>127</v>
      </c>
      <c r="E6017" s="111" t="s">
        <v>126</v>
      </c>
      <c r="F6017" s="111" t="s">
        <v>179</v>
      </c>
      <c r="G6017" s="111" t="s">
        <v>167</v>
      </c>
      <c r="H6017" s="111" t="s">
        <v>179</v>
      </c>
      <c r="I6017" s="111" t="s">
        <v>167</v>
      </c>
      <c r="J6017" t="str">
        <f t="shared" si="186"/>
        <v>4204SkogMineraljordBlandingsskogImpediment</v>
      </c>
      <c r="K6017" s="111">
        <v>-2.0950685747655116</v>
      </c>
      <c r="L6017" s="111">
        <v>0.85306406685236758</v>
      </c>
      <c r="M6017" s="111">
        <v>6.3979989500968365E-2</v>
      </c>
      <c r="N6017" s="112">
        <f t="shared" si="187"/>
        <v>-1.1780245184121758</v>
      </c>
    </row>
    <row r="6018" spans="1:14" x14ac:dyDescent="0.25">
      <c r="A6018" s="111" t="s">
        <v>751</v>
      </c>
      <c r="B6018" s="111">
        <f>INDEX(kommuner!C:C,MATCH(_xlfn.NUMBERVALUE(A6018),kommuner!B:B,0))</f>
        <v>4204</v>
      </c>
      <c r="C6018" s="111" t="s">
        <v>127</v>
      </c>
      <c r="D6018" s="111" t="s">
        <v>127</v>
      </c>
      <c r="E6018" s="111" t="s">
        <v>126</v>
      </c>
      <c r="F6018" s="111" t="s">
        <v>179</v>
      </c>
      <c r="G6018" s="111" t="s">
        <v>190</v>
      </c>
      <c r="H6018" s="111" t="s">
        <v>179</v>
      </c>
      <c r="I6018" s="111" t="s">
        <v>190</v>
      </c>
      <c r="J6018" t="str">
        <f t="shared" si="186"/>
        <v>4204SkogMineraljordBlandingsskogLav</v>
      </c>
      <c r="K6018" s="111">
        <v>-3.814060654162915</v>
      </c>
      <c r="L6018" s="111">
        <v>0.85306406685236758</v>
      </c>
      <c r="M6018" s="111">
        <v>6.3979989500968365E-2</v>
      </c>
      <c r="N6018" s="112">
        <f t="shared" si="187"/>
        <v>-2.897016597809579</v>
      </c>
    </row>
    <row r="6019" spans="1:14" x14ac:dyDescent="0.25">
      <c r="A6019" s="111" t="s">
        <v>751</v>
      </c>
      <c r="B6019" s="111">
        <f>INDEX(kommuner!C:C,MATCH(_xlfn.NUMBERVALUE(A6019),kommuner!B:B,0))</f>
        <v>4204</v>
      </c>
      <c r="C6019" s="111" t="s">
        <v>127</v>
      </c>
      <c r="D6019" s="111" t="s">
        <v>127</v>
      </c>
      <c r="E6019" s="111" t="s">
        <v>126</v>
      </c>
      <c r="F6019" s="111" t="s">
        <v>179</v>
      </c>
      <c r="G6019" s="111" t="s">
        <v>173</v>
      </c>
      <c r="H6019" s="111" t="s">
        <v>179</v>
      </c>
      <c r="I6019" s="111" t="s">
        <v>173</v>
      </c>
      <c r="J6019" t="str">
        <f t="shared" ref="J6019:J6082" si="188">B6019&amp;C6019&amp;E6019&amp;IF(C6019="Skog",F6019&amp;G6019,"")</f>
        <v>4204SkogMineraljordBlandingsskogMiddels</v>
      </c>
      <c r="K6019" s="111">
        <v>-4.5623521854183373</v>
      </c>
      <c r="L6019" s="111">
        <v>0.85306406685236758</v>
      </c>
      <c r="M6019" s="111">
        <v>6.3979989500968365E-2</v>
      </c>
      <c r="N6019" s="112">
        <f t="shared" ref="N6019:N6082" si="189">SUM(K6019:M6019)</f>
        <v>-3.6453081290650013</v>
      </c>
    </row>
    <row r="6020" spans="1:14" x14ac:dyDescent="0.25">
      <c r="A6020" s="111" t="s">
        <v>751</v>
      </c>
      <c r="B6020" s="111">
        <f>INDEX(kommuner!C:C,MATCH(_xlfn.NUMBERVALUE(A6020),kommuner!B:B,0))</f>
        <v>4204</v>
      </c>
      <c r="C6020" s="111" t="s">
        <v>127</v>
      </c>
      <c r="D6020" s="111" t="s">
        <v>127</v>
      </c>
      <c r="E6020" s="111" t="s">
        <v>126</v>
      </c>
      <c r="F6020" s="111" t="s">
        <v>179</v>
      </c>
      <c r="G6020" s="111" t="s">
        <v>186</v>
      </c>
      <c r="H6020" s="111" t="s">
        <v>179</v>
      </c>
      <c r="I6020" s="111" t="s">
        <v>186</v>
      </c>
      <c r="J6020" t="str">
        <f t="shared" si="188"/>
        <v>4204SkogMineraljordBlandingsskogSærs høy</v>
      </c>
      <c r="K6020" s="111">
        <v>-2.9395925245326562</v>
      </c>
      <c r="L6020" s="111">
        <v>0.85306406685236758</v>
      </c>
      <c r="M6020" s="111">
        <v>6.3979989500968365E-2</v>
      </c>
      <c r="N6020" s="112">
        <f t="shared" si="189"/>
        <v>-2.0225484681793202</v>
      </c>
    </row>
    <row r="6021" spans="1:14" x14ac:dyDescent="0.25">
      <c r="A6021" s="111" t="s">
        <v>751</v>
      </c>
      <c r="B6021" s="111">
        <f>INDEX(kommuner!C:C,MATCH(_xlfn.NUMBERVALUE(A6021),kommuner!B:B,0))</f>
        <v>4204</v>
      </c>
      <c r="C6021" s="111" t="s">
        <v>127</v>
      </c>
      <c r="D6021" s="111" t="s">
        <v>127</v>
      </c>
      <c r="E6021" s="111" t="s">
        <v>126</v>
      </c>
      <c r="F6021" s="111" t="s">
        <v>185</v>
      </c>
      <c r="G6021" s="111" t="s">
        <v>180</v>
      </c>
      <c r="H6021" s="111" t="s">
        <v>185</v>
      </c>
      <c r="I6021" s="111" t="s">
        <v>180</v>
      </c>
      <c r="J6021" t="str">
        <f t="shared" si="188"/>
        <v>4204SkogMineraljordLauvskogHøy</v>
      </c>
      <c r="K6021" s="111">
        <v>-3.6072016095960531</v>
      </c>
      <c r="L6021" s="111">
        <v>0.85306406685236758</v>
      </c>
      <c r="M6021" s="111">
        <v>6.3979989500968365E-2</v>
      </c>
      <c r="N6021" s="112">
        <f t="shared" si="189"/>
        <v>-2.6901575532427171</v>
      </c>
    </row>
    <row r="6022" spans="1:14" x14ac:dyDescent="0.25">
      <c r="A6022" s="111" t="s">
        <v>751</v>
      </c>
      <c r="B6022" s="111">
        <f>INDEX(kommuner!C:C,MATCH(_xlfn.NUMBERVALUE(A6022),kommuner!B:B,0))</f>
        <v>4204</v>
      </c>
      <c r="C6022" s="111" t="s">
        <v>127</v>
      </c>
      <c r="D6022" s="111" t="s">
        <v>127</v>
      </c>
      <c r="E6022" s="111" t="s">
        <v>126</v>
      </c>
      <c r="F6022" s="111" t="s">
        <v>185</v>
      </c>
      <c r="G6022" s="111" t="s">
        <v>167</v>
      </c>
      <c r="H6022" s="111" t="s">
        <v>185</v>
      </c>
      <c r="I6022" s="111" t="s">
        <v>167</v>
      </c>
      <c r="J6022" t="str">
        <f t="shared" si="188"/>
        <v>4204SkogMineraljordLauvskogImpediment</v>
      </c>
      <c r="K6022" s="111">
        <v>-1.1043030228661443</v>
      </c>
      <c r="L6022" s="111">
        <v>0.85306406685236758</v>
      </c>
      <c r="M6022" s="111">
        <v>6.3979989500968365E-2</v>
      </c>
      <c r="N6022" s="112">
        <f t="shared" si="189"/>
        <v>-0.18725896651280841</v>
      </c>
    </row>
    <row r="6023" spans="1:14" x14ac:dyDescent="0.25">
      <c r="A6023" s="111" t="s">
        <v>751</v>
      </c>
      <c r="B6023" s="111">
        <f>INDEX(kommuner!C:C,MATCH(_xlfn.NUMBERVALUE(A6023),kommuner!B:B,0))</f>
        <v>4204</v>
      </c>
      <c r="C6023" s="111" t="s">
        <v>127</v>
      </c>
      <c r="D6023" s="111" t="s">
        <v>127</v>
      </c>
      <c r="E6023" s="111" t="s">
        <v>126</v>
      </c>
      <c r="F6023" s="111" t="s">
        <v>185</v>
      </c>
      <c r="G6023" s="111" t="s">
        <v>190</v>
      </c>
      <c r="H6023" s="111" t="s">
        <v>185</v>
      </c>
      <c r="I6023" s="111" t="s">
        <v>190</v>
      </c>
      <c r="J6023" t="str">
        <f t="shared" si="188"/>
        <v>4204SkogMineraljordLauvskogLav</v>
      </c>
      <c r="K6023" s="111">
        <v>-8.9748170935426599E-2</v>
      </c>
      <c r="L6023" s="111">
        <v>0.85306406685236758</v>
      </c>
      <c r="M6023" s="111">
        <v>6.3979989500968365E-2</v>
      </c>
      <c r="N6023" s="112">
        <f t="shared" si="189"/>
        <v>0.82729588541790933</v>
      </c>
    </row>
    <row r="6024" spans="1:14" x14ac:dyDescent="0.25">
      <c r="A6024" s="111" t="s">
        <v>751</v>
      </c>
      <c r="B6024" s="111">
        <f>INDEX(kommuner!C:C,MATCH(_xlfn.NUMBERVALUE(A6024),kommuner!B:B,0))</f>
        <v>4204</v>
      </c>
      <c r="C6024" s="111" t="s">
        <v>127</v>
      </c>
      <c r="D6024" s="111" t="s">
        <v>127</v>
      </c>
      <c r="E6024" s="111" t="s">
        <v>126</v>
      </c>
      <c r="F6024" s="111" t="s">
        <v>185</v>
      </c>
      <c r="G6024" s="111" t="s">
        <v>173</v>
      </c>
      <c r="H6024" s="111" t="s">
        <v>185</v>
      </c>
      <c r="I6024" s="111" t="s">
        <v>173</v>
      </c>
      <c r="J6024" t="str">
        <f t="shared" si="188"/>
        <v>4204SkogMineraljordLauvskogMiddels</v>
      </c>
      <c r="K6024" s="111">
        <v>-2.4151390344437029</v>
      </c>
      <c r="L6024" s="111">
        <v>0.85306406685236758</v>
      </c>
      <c r="M6024" s="111">
        <v>6.3979989500968365E-2</v>
      </c>
      <c r="N6024" s="112">
        <f t="shared" si="189"/>
        <v>-1.4980949780903672</v>
      </c>
    </row>
    <row r="6025" spans="1:14" x14ac:dyDescent="0.25">
      <c r="A6025" s="111" t="s">
        <v>751</v>
      </c>
      <c r="B6025" s="111">
        <f>INDEX(kommuner!C:C,MATCH(_xlfn.NUMBERVALUE(A6025),kommuner!B:B,0))</f>
        <v>4204</v>
      </c>
      <c r="C6025" s="111" t="s">
        <v>127</v>
      </c>
      <c r="D6025" s="111" t="s">
        <v>127</v>
      </c>
      <c r="E6025" s="111" t="s">
        <v>126</v>
      </c>
      <c r="F6025" s="111" t="s">
        <v>185</v>
      </c>
      <c r="G6025" s="111" t="s">
        <v>186</v>
      </c>
      <c r="H6025" s="111" t="s">
        <v>185</v>
      </c>
      <c r="I6025" s="111" t="s">
        <v>186</v>
      </c>
      <c r="J6025" t="str">
        <f t="shared" si="188"/>
        <v>4204SkogMineraljordLauvskogSærs høy</v>
      </c>
      <c r="K6025" s="111">
        <v>-3.6560473259425113</v>
      </c>
      <c r="L6025" s="111">
        <v>0.85306406685236758</v>
      </c>
      <c r="M6025" s="111">
        <v>6.3979989500968365E-2</v>
      </c>
      <c r="N6025" s="112">
        <f t="shared" si="189"/>
        <v>-2.7390032695891753</v>
      </c>
    </row>
    <row r="6026" spans="1:14" x14ac:dyDescent="0.25">
      <c r="A6026" s="111" t="s">
        <v>751</v>
      </c>
      <c r="B6026" s="111">
        <f>INDEX(kommuner!C:C,MATCH(_xlfn.NUMBERVALUE(A6026),kommuner!B:B,0))</f>
        <v>4204</v>
      </c>
      <c r="C6026" s="111" t="s">
        <v>127</v>
      </c>
      <c r="D6026" s="111" t="s">
        <v>127</v>
      </c>
      <c r="E6026" s="111" t="s">
        <v>123</v>
      </c>
      <c r="F6026" s="111" t="s">
        <v>172</v>
      </c>
      <c r="G6026" s="111" t="s">
        <v>180</v>
      </c>
      <c r="H6026" s="111" t="s">
        <v>172</v>
      </c>
      <c r="I6026" s="111" t="s">
        <v>180</v>
      </c>
      <c r="J6026" t="str">
        <f t="shared" si="188"/>
        <v>4204SkogOrganisk jordBarskogHøy</v>
      </c>
      <c r="K6026" s="111">
        <v>-2.5184559031994138</v>
      </c>
      <c r="L6026" s="111">
        <v>0.92784825435236762</v>
      </c>
      <c r="M6026" s="111">
        <v>0.46518126042825314</v>
      </c>
      <c r="N6026" s="112">
        <f t="shared" si="189"/>
        <v>-1.1254263884187932</v>
      </c>
    </row>
    <row r="6027" spans="1:14" x14ac:dyDescent="0.25">
      <c r="A6027" s="111" t="s">
        <v>751</v>
      </c>
      <c r="B6027" s="111">
        <f>INDEX(kommuner!C:C,MATCH(_xlfn.NUMBERVALUE(A6027),kommuner!B:B,0))</f>
        <v>4204</v>
      </c>
      <c r="C6027" s="111" t="s">
        <v>127</v>
      </c>
      <c r="D6027" s="111" t="s">
        <v>127</v>
      </c>
      <c r="E6027" s="111" t="s">
        <v>123</v>
      </c>
      <c r="F6027" s="111" t="s">
        <v>172</v>
      </c>
      <c r="G6027" s="111" t="s">
        <v>167</v>
      </c>
      <c r="H6027" s="111" t="s">
        <v>172</v>
      </c>
      <c r="I6027" s="111" t="s">
        <v>167</v>
      </c>
      <c r="J6027" t="str">
        <f t="shared" si="188"/>
        <v>4204SkogOrganisk jordBarskogImpediment</v>
      </c>
      <c r="K6027" s="111">
        <v>-0.13011741963904588</v>
      </c>
      <c r="L6027" s="111">
        <v>0.92784825435236762</v>
      </c>
      <c r="M6027" s="111">
        <v>0.46510463492953991</v>
      </c>
      <c r="N6027" s="112">
        <f t="shared" si="189"/>
        <v>1.2628354696428616</v>
      </c>
    </row>
    <row r="6028" spans="1:14" x14ac:dyDescent="0.25">
      <c r="A6028" s="111" t="s">
        <v>751</v>
      </c>
      <c r="B6028" s="111">
        <f>INDEX(kommuner!C:C,MATCH(_xlfn.NUMBERVALUE(A6028),kommuner!B:B,0))</f>
        <v>4204</v>
      </c>
      <c r="C6028" s="111" t="s">
        <v>127</v>
      </c>
      <c r="D6028" s="111" t="s">
        <v>127</v>
      </c>
      <c r="E6028" s="111" t="s">
        <v>123</v>
      </c>
      <c r="F6028" s="111" t="s">
        <v>172</v>
      </c>
      <c r="G6028" s="111" t="s">
        <v>190</v>
      </c>
      <c r="H6028" s="111" t="s">
        <v>172</v>
      </c>
      <c r="I6028" s="111" t="s">
        <v>190</v>
      </c>
      <c r="J6028" t="str">
        <f t="shared" si="188"/>
        <v>4204SkogOrganisk jordBarskogLav</v>
      </c>
      <c r="K6028" s="111">
        <v>-0.50666953101693391</v>
      </c>
      <c r="L6028" s="111">
        <v>0.92784825435236762</v>
      </c>
      <c r="M6028" s="111">
        <v>0.46510463492953991</v>
      </c>
      <c r="N6028" s="112">
        <f t="shared" si="189"/>
        <v>0.88628335826497362</v>
      </c>
    </row>
    <row r="6029" spans="1:14" x14ac:dyDescent="0.25">
      <c r="A6029" s="111" t="s">
        <v>751</v>
      </c>
      <c r="B6029" s="111">
        <f>INDEX(kommuner!C:C,MATCH(_xlfn.NUMBERVALUE(A6029),kommuner!B:B,0))</f>
        <v>4204</v>
      </c>
      <c r="C6029" s="111" t="s">
        <v>127</v>
      </c>
      <c r="D6029" s="111" t="s">
        <v>127</v>
      </c>
      <c r="E6029" s="111" t="s">
        <v>123</v>
      </c>
      <c r="F6029" s="111" t="s">
        <v>172</v>
      </c>
      <c r="G6029" s="111" t="s">
        <v>173</v>
      </c>
      <c r="H6029" s="111" t="s">
        <v>172</v>
      </c>
      <c r="I6029" s="111" t="s">
        <v>173</v>
      </c>
      <c r="J6029" t="str">
        <f t="shared" si="188"/>
        <v>4204SkogOrganisk jordBarskogMiddels</v>
      </c>
      <c r="K6029" s="111">
        <v>-1.5571490961494638</v>
      </c>
      <c r="L6029" s="111">
        <v>0.92784825435236762</v>
      </c>
      <c r="M6029" s="111">
        <v>0.46518126042825314</v>
      </c>
      <c r="N6029" s="112">
        <f t="shared" si="189"/>
        <v>-0.16411958136884308</v>
      </c>
    </row>
    <row r="6030" spans="1:14" x14ac:dyDescent="0.25">
      <c r="A6030" s="111" t="s">
        <v>751</v>
      </c>
      <c r="B6030" s="111">
        <f>INDEX(kommuner!C:C,MATCH(_xlfn.NUMBERVALUE(A6030),kommuner!B:B,0))</f>
        <v>4204</v>
      </c>
      <c r="C6030" s="111" t="s">
        <v>127</v>
      </c>
      <c r="D6030" s="111" t="s">
        <v>127</v>
      </c>
      <c r="E6030" s="111" t="s">
        <v>123</v>
      </c>
      <c r="F6030" s="111" t="s">
        <v>172</v>
      </c>
      <c r="G6030" s="111" t="s">
        <v>186</v>
      </c>
      <c r="H6030" s="111" t="s">
        <v>172</v>
      </c>
      <c r="I6030" s="111" t="s">
        <v>186</v>
      </c>
      <c r="J6030" t="str">
        <f t="shared" si="188"/>
        <v>4204SkogOrganisk jordBarskogSærs høy</v>
      </c>
      <c r="K6030" s="111">
        <v>2.5548655235722699</v>
      </c>
      <c r="L6030" s="111">
        <v>0.92784825435236762</v>
      </c>
      <c r="M6030" s="111">
        <v>0.46518126042825314</v>
      </c>
      <c r="N6030" s="112">
        <f t="shared" si="189"/>
        <v>3.9478950383528906</v>
      </c>
    </row>
    <row r="6031" spans="1:14" x14ac:dyDescent="0.25">
      <c r="A6031" s="111" t="s">
        <v>751</v>
      </c>
      <c r="B6031" s="111">
        <f>INDEX(kommuner!C:C,MATCH(_xlfn.NUMBERVALUE(A6031),kommuner!B:B,0))</f>
        <v>4204</v>
      </c>
      <c r="C6031" s="111" t="s">
        <v>127</v>
      </c>
      <c r="D6031" s="111" t="s">
        <v>127</v>
      </c>
      <c r="E6031" s="111" t="s">
        <v>123</v>
      </c>
      <c r="F6031" s="111" t="s">
        <v>179</v>
      </c>
      <c r="G6031" s="111" t="s">
        <v>180</v>
      </c>
      <c r="H6031" s="111" t="s">
        <v>179</v>
      </c>
      <c r="I6031" s="111" t="s">
        <v>180</v>
      </c>
      <c r="J6031" t="str">
        <f t="shared" si="188"/>
        <v>4204SkogOrganisk jordBlandingsskogHøy</v>
      </c>
      <c r="K6031" s="111">
        <v>-5.5554344456832343</v>
      </c>
      <c r="L6031" s="111">
        <v>0.92784825435236762</v>
      </c>
      <c r="M6031" s="111">
        <v>0.46510463492953991</v>
      </c>
      <c r="N6031" s="112">
        <f t="shared" si="189"/>
        <v>-4.1624815564013264</v>
      </c>
    </row>
    <row r="6032" spans="1:14" x14ac:dyDescent="0.25">
      <c r="A6032" s="111" t="s">
        <v>751</v>
      </c>
      <c r="B6032" s="111">
        <f>INDEX(kommuner!C:C,MATCH(_xlfn.NUMBERVALUE(A6032),kommuner!B:B,0))</f>
        <v>4204</v>
      </c>
      <c r="C6032" s="111" t="s">
        <v>127</v>
      </c>
      <c r="D6032" s="111" t="s">
        <v>127</v>
      </c>
      <c r="E6032" s="111" t="s">
        <v>123</v>
      </c>
      <c r="F6032" s="111" t="s">
        <v>179</v>
      </c>
      <c r="G6032" s="111" t="s">
        <v>167</v>
      </c>
      <c r="H6032" s="111" t="s">
        <v>179</v>
      </c>
      <c r="I6032" s="111" t="s">
        <v>167</v>
      </c>
      <c r="J6032" t="str">
        <f t="shared" si="188"/>
        <v>4204SkogOrganisk jordBlandingsskogImpediment</v>
      </c>
      <c r="K6032" s="111">
        <v>-0.28586344175800005</v>
      </c>
      <c r="L6032" s="111">
        <v>0.92784825435236762</v>
      </c>
      <c r="M6032" s="111">
        <v>0.46510463492953991</v>
      </c>
      <c r="N6032" s="112">
        <f t="shared" si="189"/>
        <v>1.1070894475239075</v>
      </c>
    </row>
    <row r="6033" spans="1:14" x14ac:dyDescent="0.25">
      <c r="A6033" s="111" t="s">
        <v>751</v>
      </c>
      <c r="B6033" s="111">
        <f>INDEX(kommuner!C:C,MATCH(_xlfn.NUMBERVALUE(A6033),kommuner!B:B,0))</f>
        <v>4204</v>
      </c>
      <c r="C6033" s="111" t="s">
        <v>127</v>
      </c>
      <c r="D6033" s="111" t="s">
        <v>127</v>
      </c>
      <c r="E6033" s="111" t="s">
        <v>123</v>
      </c>
      <c r="F6033" s="111" t="s">
        <v>179</v>
      </c>
      <c r="G6033" s="111" t="s">
        <v>190</v>
      </c>
      <c r="H6033" s="111" t="s">
        <v>179</v>
      </c>
      <c r="I6033" s="111" t="s">
        <v>190</v>
      </c>
      <c r="J6033" t="str">
        <f t="shared" si="188"/>
        <v>4204SkogOrganisk jordBlandingsskogLav</v>
      </c>
      <c r="K6033" s="111">
        <v>-1.2347339377887629</v>
      </c>
      <c r="L6033" s="111">
        <v>0.92784825435236762</v>
      </c>
      <c r="M6033" s="111">
        <v>0.46510463492953991</v>
      </c>
      <c r="N6033" s="112">
        <f t="shared" si="189"/>
        <v>0.15821895149314458</v>
      </c>
    </row>
    <row r="6034" spans="1:14" x14ac:dyDescent="0.25">
      <c r="A6034" s="111" t="s">
        <v>751</v>
      </c>
      <c r="B6034" s="111">
        <f>INDEX(kommuner!C:C,MATCH(_xlfn.NUMBERVALUE(A6034),kommuner!B:B,0))</f>
        <v>4204</v>
      </c>
      <c r="C6034" s="111" t="s">
        <v>127</v>
      </c>
      <c r="D6034" s="111" t="s">
        <v>127</v>
      </c>
      <c r="E6034" s="111" t="s">
        <v>123</v>
      </c>
      <c r="F6034" s="111" t="s">
        <v>179</v>
      </c>
      <c r="G6034" s="111" t="s">
        <v>173</v>
      </c>
      <c r="H6034" s="111" t="s">
        <v>179</v>
      </c>
      <c r="I6034" s="111" t="s">
        <v>173</v>
      </c>
      <c r="J6034" t="str">
        <f t="shared" si="188"/>
        <v>4204SkogOrganisk jordBlandingsskogMiddels</v>
      </c>
      <c r="K6034" s="111">
        <v>-2.4239591752717748</v>
      </c>
      <c r="L6034" s="111">
        <v>0.92784825435236762</v>
      </c>
      <c r="M6034" s="111">
        <v>0.46510463492953991</v>
      </c>
      <c r="N6034" s="112">
        <f t="shared" si="189"/>
        <v>-1.0310062859898674</v>
      </c>
    </row>
    <row r="6035" spans="1:14" x14ac:dyDescent="0.25">
      <c r="A6035" s="111" t="s">
        <v>751</v>
      </c>
      <c r="B6035" s="111">
        <f>INDEX(kommuner!C:C,MATCH(_xlfn.NUMBERVALUE(A6035),kommuner!B:B,0))</f>
        <v>4204</v>
      </c>
      <c r="C6035" s="111" t="s">
        <v>127</v>
      </c>
      <c r="D6035" s="111" t="s">
        <v>127</v>
      </c>
      <c r="E6035" s="111" t="s">
        <v>123</v>
      </c>
      <c r="F6035" s="111" t="s">
        <v>179</v>
      </c>
      <c r="G6035" s="111" t="s">
        <v>186</v>
      </c>
      <c r="H6035" s="111" t="s">
        <v>179</v>
      </c>
      <c r="I6035" s="111" t="s">
        <v>186</v>
      </c>
      <c r="J6035" t="str">
        <f t="shared" si="188"/>
        <v>4204SkogOrganisk jordBlandingsskogSærs høy</v>
      </c>
      <c r="K6035" s="111">
        <v>-1.5726115302258048</v>
      </c>
      <c r="L6035" s="111">
        <v>0.92784825435236762</v>
      </c>
      <c r="M6035" s="111">
        <v>0.46510463492953991</v>
      </c>
      <c r="N6035" s="112">
        <f t="shared" si="189"/>
        <v>-0.17965864094389727</v>
      </c>
    </row>
    <row r="6036" spans="1:14" x14ac:dyDescent="0.25">
      <c r="A6036" s="111" t="s">
        <v>751</v>
      </c>
      <c r="B6036" s="111">
        <f>INDEX(kommuner!C:C,MATCH(_xlfn.NUMBERVALUE(A6036),kommuner!B:B,0))</f>
        <v>4204</v>
      </c>
      <c r="C6036" s="111" t="s">
        <v>127</v>
      </c>
      <c r="D6036" s="111" t="s">
        <v>127</v>
      </c>
      <c r="E6036" s="111" t="s">
        <v>123</v>
      </c>
      <c r="F6036" s="111" t="s">
        <v>185</v>
      </c>
      <c r="G6036" s="111" t="s">
        <v>180</v>
      </c>
      <c r="H6036" s="111" t="s">
        <v>185</v>
      </c>
      <c r="I6036" s="111" t="s">
        <v>180</v>
      </c>
      <c r="J6036" t="str">
        <f t="shared" si="188"/>
        <v>4204SkogOrganisk jordLauvskogHøy</v>
      </c>
      <c r="K6036" s="111">
        <v>-1.9913688882377358</v>
      </c>
      <c r="L6036" s="111">
        <v>0.92784825435236762</v>
      </c>
      <c r="M6036" s="111">
        <v>0.46510463492953991</v>
      </c>
      <c r="N6036" s="112">
        <f t="shared" si="189"/>
        <v>-0.59841599895582831</v>
      </c>
    </row>
    <row r="6037" spans="1:14" x14ac:dyDescent="0.25">
      <c r="A6037" s="111" t="s">
        <v>751</v>
      </c>
      <c r="B6037" s="111">
        <f>INDEX(kommuner!C:C,MATCH(_xlfn.NUMBERVALUE(A6037),kommuner!B:B,0))</f>
        <v>4204</v>
      </c>
      <c r="C6037" s="111" t="s">
        <v>127</v>
      </c>
      <c r="D6037" s="111" t="s">
        <v>127</v>
      </c>
      <c r="E6037" s="111" t="s">
        <v>123</v>
      </c>
      <c r="F6037" s="111" t="s">
        <v>185</v>
      </c>
      <c r="G6037" s="111" t="s">
        <v>167</v>
      </c>
      <c r="H6037" s="111" t="s">
        <v>185</v>
      </c>
      <c r="I6037" s="111" t="s">
        <v>167</v>
      </c>
      <c r="J6037" t="str">
        <f t="shared" si="188"/>
        <v>4204SkogOrganisk jordLauvskogImpediment</v>
      </c>
      <c r="K6037" s="111">
        <v>0.35000626494250675</v>
      </c>
      <c r="L6037" s="111">
        <v>0.92784825435236762</v>
      </c>
      <c r="M6037" s="111">
        <v>0.46510463492953991</v>
      </c>
      <c r="N6037" s="112">
        <f t="shared" si="189"/>
        <v>1.7429591542244141</v>
      </c>
    </row>
    <row r="6038" spans="1:14" x14ac:dyDescent="0.25">
      <c r="A6038" s="111" t="s">
        <v>751</v>
      </c>
      <c r="B6038" s="111">
        <f>INDEX(kommuner!C:C,MATCH(_xlfn.NUMBERVALUE(A6038),kommuner!B:B,0))</f>
        <v>4204</v>
      </c>
      <c r="C6038" s="111" t="s">
        <v>127</v>
      </c>
      <c r="D6038" s="111" t="s">
        <v>127</v>
      </c>
      <c r="E6038" s="111" t="s">
        <v>123</v>
      </c>
      <c r="F6038" s="111" t="s">
        <v>185</v>
      </c>
      <c r="G6038" s="111" t="s">
        <v>190</v>
      </c>
      <c r="H6038" s="111" t="s">
        <v>185</v>
      </c>
      <c r="I6038" s="111" t="s">
        <v>190</v>
      </c>
      <c r="J6038" t="str">
        <f t="shared" si="188"/>
        <v>4204SkogOrganisk jordLauvskogLav</v>
      </c>
      <c r="K6038" s="111">
        <v>1.1144075558526714</v>
      </c>
      <c r="L6038" s="111">
        <v>0.92784825435236762</v>
      </c>
      <c r="M6038" s="111">
        <v>0.46510463492953991</v>
      </c>
      <c r="N6038" s="112">
        <f t="shared" si="189"/>
        <v>2.5073604451345788</v>
      </c>
    </row>
    <row r="6039" spans="1:14" x14ac:dyDescent="0.25">
      <c r="A6039" s="111" t="s">
        <v>751</v>
      </c>
      <c r="B6039" s="111">
        <f>INDEX(kommuner!C:C,MATCH(_xlfn.NUMBERVALUE(A6039),kommuner!B:B,0))</f>
        <v>4204</v>
      </c>
      <c r="C6039" s="111" t="s">
        <v>127</v>
      </c>
      <c r="D6039" s="111" t="s">
        <v>127</v>
      </c>
      <c r="E6039" s="111" t="s">
        <v>123</v>
      </c>
      <c r="F6039" s="111" t="s">
        <v>185</v>
      </c>
      <c r="G6039" s="111" t="s">
        <v>173</v>
      </c>
      <c r="H6039" s="111" t="s">
        <v>185</v>
      </c>
      <c r="I6039" s="111" t="s">
        <v>173</v>
      </c>
      <c r="J6039" t="str">
        <f t="shared" si="188"/>
        <v>4204SkogOrganisk jordLauvskogMiddels</v>
      </c>
      <c r="K6039" s="111">
        <v>-0.62664468270982987</v>
      </c>
      <c r="L6039" s="111">
        <v>0.92784825435236762</v>
      </c>
      <c r="M6039" s="111">
        <v>0.46510463492953991</v>
      </c>
      <c r="N6039" s="112">
        <f t="shared" si="189"/>
        <v>0.76630820657207765</v>
      </c>
    </row>
    <row r="6040" spans="1:14" x14ac:dyDescent="0.25">
      <c r="A6040" s="111" t="s">
        <v>751</v>
      </c>
      <c r="B6040" s="111">
        <f>INDEX(kommuner!C:C,MATCH(_xlfn.NUMBERVALUE(A6040),kommuner!B:B,0))</f>
        <v>4204</v>
      </c>
      <c r="C6040" s="111" t="s">
        <v>127</v>
      </c>
      <c r="D6040" s="111" t="s">
        <v>127</v>
      </c>
      <c r="E6040" s="111" t="s">
        <v>123</v>
      </c>
      <c r="F6040" s="111" t="s">
        <v>185</v>
      </c>
      <c r="G6040" s="111" t="s">
        <v>186</v>
      </c>
      <c r="H6040" s="111" t="s">
        <v>185</v>
      </c>
      <c r="I6040" s="111" t="s">
        <v>186</v>
      </c>
      <c r="J6040" t="str">
        <f t="shared" si="188"/>
        <v>4204SkogOrganisk jordLauvskogSærs høy</v>
      </c>
      <c r="K6040" s="111">
        <v>-1.8997279926091779</v>
      </c>
      <c r="L6040" s="111">
        <v>0.92784825435236762</v>
      </c>
      <c r="M6040" s="111">
        <v>0.46510463492953991</v>
      </c>
      <c r="N6040" s="112">
        <f t="shared" si="189"/>
        <v>-0.50677510332727038</v>
      </c>
    </row>
    <row r="6041" spans="1:14" x14ac:dyDescent="0.25">
      <c r="A6041" s="111" t="s">
        <v>751</v>
      </c>
      <c r="B6041" s="111">
        <f>INDEX(kommuner!C:C,MATCH(_xlfn.NUMBERVALUE(A6041),kommuner!B:B,0))</f>
        <v>4204</v>
      </c>
      <c r="C6041" s="111" t="s">
        <v>83</v>
      </c>
      <c r="D6041" s="111" t="s">
        <v>83</v>
      </c>
      <c r="E6041" s="111" t="s">
        <v>126</v>
      </c>
      <c r="F6041" s="111" t="s">
        <v>139</v>
      </c>
      <c r="G6041" s="111" t="s">
        <v>139</v>
      </c>
      <c r="H6041" s="111" t="s">
        <v>139</v>
      </c>
      <c r="I6041" s="111" t="s">
        <v>139</v>
      </c>
      <c r="J6041" t="str">
        <f t="shared" si="188"/>
        <v>4204Utbygd arealMineraljord</v>
      </c>
      <c r="K6041" s="111">
        <v>0.42279414509845159</v>
      </c>
      <c r="L6041" s="111">
        <v>0</v>
      </c>
      <c r="M6041" s="111">
        <v>1.303047089454229E-2</v>
      </c>
      <c r="N6041" s="112">
        <f t="shared" si="189"/>
        <v>0.43582461599299388</v>
      </c>
    </row>
    <row r="6042" spans="1:14" x14ac:dyDescent="0.25">
      <c r="A6042" s="111" t="s">
        <v>751</v>
      </c>
      <c r="B6042" s="111">
        <f>INDEX(kommuner!C:C,MATCH(_xlfn.NUMBERVALUE(A6042),kommuner!B:B,0))</f>
        <v>4204</v>
      </c>
      <c r="C6042" s="111" t="s">
        <v>83</v>
      </c>
      <c r="D6042" s="111" t="s">
        <v>83</v>
      </c>
      <c r="E6042" s="111" t="s">
        <v>123</v>
      </c>
      <c r="F6042" s="111" t="s">
        <v>139</v>
      </c>
      <c r="G6042" s="111" t="s">
        <v>139</v>
      </c>
      <c r="H6042" s="111" t="s">
        <v>139</v>
      </c>
      <c r="I6042" s="111" t="s">
        <v>139</v>
      </c>
      <c r="J6042" t="str">
        <f t="shared" si="188"/>
        <v>4204Utbygd arealOrganisk jord</v>
      </c>
      <c r="K6042" s="111">
        <v>29.011421395201612</v>
      </c>
      <c r="L6042" s="111">
        <v>0</v>
      </c>
      <c r="M6042" s="111">
        <v>1.303047089454229E-2</v>
      </c>
      <c r="N6042" s="112">
        <f t="shared" si="189"/>
        <v>29.024451866096154</v>
      </c>
    </row>
    <row r="6043" spans="1:14" x14ac:dyDescent="0.25">
      <c r="A6043" s="111" t="s">
        <v>751</v>
      </c>
      <c r="B6043" s="111">
        <f>INDEX(kommuner!C:C,MATCH(_xlfn.NUMBERVALUE(A6043),kommuner!B:B,0))</f>
        <v>4204</v>
      </c>
      <c r="C6043" s="111" t="s">
        <v>181</v>
      </c>
      <c r="D6043" s="111" t="s">
        <v>181</v>
      </c>
      <c r="E6043" s="111" t="s">
        <v>123</v>
      </c>
      <c r="F6043" s="111" t="s">
        <v>139</v>
      </c>
      <c r="G6043" s="111" t="s">
        <v>139</v>
      </c>
      <c r="H6043" s="111" t="s">
        <v>139</v>
      </c>
      <c r="I6043" s="111" t="s">
        <v>139</v>
      </c>
      <c r="J6043" t="str">
        <f t="shared" si="188"/>
        <v>4204Vann og myrOrganisk jord</v>
      </c>
      <c r="K6043" s="111">
        <v>-0.31088998224577308</v>
      </c>
      <c r="L6043" s="111">
        <v>0</v>
      </c>
      <c r="M6043" s="111">
        <v>0</v>
      </c>
      <c r="N6043" s="112">
        <f t="shared" si="189"/>
        <v>-0.31088998224577308</v>
      </c>
    </row>
    <row r="6044" spans="1:14" x14ac:dyDescent="0.25">
      <c r="A6044" s="111" t="s">
        <v>752</v>
      </c>
      <c r="B6044" s="111">
        <f>INDEX(kommuner!C:C,MATCH(_xlfn.NUMBERVALUE(A6044),kommuner!B:B,0))</f>
        <v>4205</v>
      </c>
      <c r="C6044" s="111" t="s">
        <v>82</v>
      </c>
      <c r="D6044" s="111" t="s">
        <v>82</v>
      </c>
      <c r="E6044" s="111" t="s">
        <v>126</v>
      </c>
      <c r="F6044" s="111" t="s">
        <v>139</v>
      </c>
      <c r="G6044" s="111" t="s">
        <v>139</v>
      </c>
      <c r="H6044" s="111" t="s">
        <v>139</v>
      </c>
      <c r="I6044" s="111" t="s">
        <v>139</v>
      </c>
      <c r="J6044" t="str">
        <f t="shared" si="188"/>
        <v>4205Annen utmarkMineraljord</v>
      </c>
      <c r="K6044" s="111">
        <v>-0.16852781479621071</v>
      </c>
      <c r="L6044" s="111">
        <v>0</v>
      </c>
      <c r="M6044" s="111">
        <v>0</v>
      </c>
      <c r="N6044" s="112">
        <f t="shared" si="189"/>
        <v>-0.16852781479621071</v>
      </c>
    </row>
    <row r="6045" spans="1:14" x14ac:dyDescent="0.25">
      <c r="A6045" s="111" t="s">
        <v>752</v>
      </c>
      <c r="B6045" s="111">
        <f>INDEX(kommuner!C:C,MATCH(_xlfn.NUMBERVALUE(A6045),kommuner!B:B,0))</f>
        <v>4205</v>
      </c>
      <c r="C6045" s="111" t="s">
        <v>121</v>
      </c>
      <c r="D6045" s="111" t="s">
        <v>121</v>
      </c>
      <c r="E6045" s="111" t="s">
        <v>126</v>
      </c>
      <c r="F6045" s="111" t="s">
        <v>139</v>
      </c>
      <c r="G6045" s="111" t="s">
        <v>139</v>
      </c>
      <c r="H6045" s="111" t="s">
        <v>139</v>
      </c>
      <c r="I6045" s="111" t="s">
        <v>139</v>
      </c>
      <c r="J6045" t="str">
        <f t="shared" si="188"/>
        <v>4205BeiteMineraljord</v>
      </c>
      <c r="K6045" s="111">
        <v>-0.43305842942580308</v>
      </c>
      <c r="L6045" s="111">
        <v>0</v>
      </c>
      <c r="M6045" s="111">
        <v>1.2448711246839999E-7</v>
      </c>
      <c r="N6045" s="112">
        <f t="shared" si="189"/>
        <v>-0.43305830493869063</v>
      </c>
    </row>
    <row r="6046" spans="1:14" x14ac:dyDescent="0.25">
      <c r="A6046" s="111" t="s">
        <v>752</v>
      </c>
      <c r="B6046" s="111">
        <f>INDEX(kommuner!C:C,MATCH(_xlfn.NUMBERVALUE(A6046),kommuner!B:B,0))</f>
        <v>4205</v>
      </c>
      <c r="C6046" s="111" t="s">
        <v>121</v>
      </c>
      <c r="D6046" s="111" t="s">
        <v>121</v>
      </c>
      <c r="E6046" s="111" t="s">
        <v>123</v>
      </c>
      <c r="F6046" s="111" t="s">
        <v>139</v>
      </c>
      <c r="G6046" s="111" t="s">
        <v>139</v>
      </c>
      <c r="H6046" s="111" t="s">
        <v>139</v>
      </c>
      <c r="I6046" s="111" t="s">
        <v>139</v>
      </c>
      <c r="J6046" t="str">
        <f t="shared" si="188"/>
        <v>4205BeiteOrganisk jord</v>
      </c>
      <c r="K6046" s="111">
        <v>12.077525935985037</v>
      </c>
      <c r="L6046" s="111">
        <v>1.6412500000000001</v>
      </c>
      <c r="M6046" s="111">
        <v>0</v>
      </c>
      <c r="N6046" s="112">
        <f t="shared" si="189"/>
        <v>13.718775935985036</v>
      </c>
    </row>
    <row r="6047" spans="1:14" x14ac:dyDescent="0.25">
      <c r="A6047" s="111" t="s">
        <v>752</v>
      </c>
      <c r="B6047" s="111">
        <f>INDEX(kommuner!C:C,MATCH(_xlfn.NUMBERVALUE(A6047),kommuner!B:B,0))</f>
        <v>4205</v>
      </c>
      <c r="C6047" s="111" t="s">
        <v>84</v>
      </c>
      <c r="D6047" s="111" t="s">
        <v>84</v>
      </c>
      <c r="E6047" s="111" t="s">
        <v>126</v>
      </c>
      <c r="F6047" s="111" t="s">
        <v>139</v>
      </c>
      <c r="G6047" s="111" t="s">
        <v>139</v>
      </c>
      <c r="H6047" s="111" t="s">
        <v>139</v>
      </c>
      <c r="I6047" s="111" t="s">
        <v>139</v>
      </c>
      <c r="J6047" t="str">
        <f t="shared" si="188"/>
        <v>4205Dyrket markMineraljord</v>
      </c>
      <c r="K6047" s="111">
        <v>0.27365015328487463</v>
      </c>
      <c r="L6047" s="111">
        <v>0</v>
      </c>
      <c r="M6047" s="111">
        <v>0</v>
      </c>
      <c r="N6047" s="112">
        <f t="shared" si="189"/>
        <v>0.27365015328487463</v>
      </c>
    </row>
    <row r="6048" spans="1:14" x14ac:dyDescent="0.25">
      <c r="A6048" s="111" t="s">
        <v>752</v>
      </c>
      <c r="B6048" s="111">
        <f>INDEX(kommuner!C:C,MATCH(_xlfn.NUMBERVALUE(A6048),kommuner!B:B,0))</f>
        <v>4205</v>
      </c>
      <c r="C6048" s="111" t="s">
        <v>84</v>
      </c>
      <c r="D6048" s="111" t="s">
        <v>84</v>
      </c>
      <c r="E6048" s="111" t="s">
        <v>123</v>
      </c>
      <c r="F6048" s="111" t="s">
        <v>139</v>
      </c>
      <c r="G6048" s="111" t="s">
        <v>139</v>
      </c>
      <c r="H6048" s="111" t="s">
        <v>139</v>
      </c>
      <c r="I6048" s="111" t="s">
        <v>139</v>
      </c>
      <c r="J6048" t="str">
        <f t="shared" si="188"/>
        <v>4205Dyrket markOrganisk jord</v>
      </c>
      <c r="K6048" s="111">
        <v>28.726149366675592</v>
      </c>
      <c r="L6048" s="111">
        <v>1.45625</v>
      </c>
      <c r="M6048" s="111">
        <v>0</v>
      </c>
      <c r="N6048" s="112">
        <f t="shared" si="189"/>
        <v>30.182399366675593</v>
      </c>
    </row>
    <row r="6049" spans="1:14" x14ac:dyDescent="0.25">
      <c r="A6049" s="111" t="s">
        <v>752</v>
      </c>
      <c r="B6049" s="111">
        <f>INDEX(kommuner!C:C,MATCH(_xlfn.NUMBERVALUE(A6049),kommuner!B:B,0))</f>
        <v>4205</v>
      </c>
      <c r="C6049" s="111" t="s">
        <v>127</v>
      </c>
      <c r="D6049" s="111" t="s">
        <v>127</v>
      </c>
      <c r="E6049" s="111" t="s">
        <v>126</v>
      </c>
      <c r="F6049" s="111" t="s">
        <v>172</v>
      </c>
      <c r="G6049" s="111" t="s">
        <v>180</v>
      </c>
      <c r="H6049" s="111" t="s">
        <v>172</v>
      </c>
      <c r="I6049" s="111" t="s">
        <v>180</v>
      </c>
      <c r="J6049" t="str">
        <f t="shared" si="188"/>
        <v>4205SkogMineraljordBarskogHøy</v>
      </c>
      <c r="K6049" s="111">
        <v>-4.2610596243420318</v>
      </c>
      <c r="L6049" s="111">
        <v>0.85306406685236758</v>
      </c>
      <c r="M6049" s="111">
        <v>6.4056614999681585E-2</v>
      </c>
      <c r="N6049" s="112">
        <f t="shared" si="189"/>
        <v>-3.3439389424899826</v>
      </c>
    </row>
    <row r="6050" spans="1:14" x14ac:dyDescent="0.25">
      <c r="A6050" s="111" t="s">
        <v>752</v>
      </c>
      <c r="B6050" s="111">
        <f>INDEX(kommuner!C:C,MATCH(_xlfn.NUMBERVALUE(A6050),kommuner!B:B,0))</f>
        <v>4205</v>
      </c>
      <c r="C6050" s="111" t="s">
        <v>127</v>
      </c>
      <c r="D6050" s="111" t="s">
        <v>127</v>
      </c>
      <c r="E6050" s="111" t="s">
        <v>126</v>
      </c>
      <c r="F6050" s="111" t="s">
        <v>172</v>
      </c>
      <c r="G6050" s="111" t="s">
        <v>167</v>
      </c>
      <c r="H6050" s="111" t="s">
        <v>172</v>
      </c>
      <c r="I6050" s="111" t="s">
        <v>167</v>
      </c>
      <c r="J6050" t="str">
        <f t="shared" si="188"/>
        <v>4205SkogMineraljordBarskogImpediment</v>
      </c>
      <c r="K6050" s="111">
        <v>-1.5740166960016819</v>
      </c>
      <c r="L6050" s="111">
        <v>0.85306406685236758</v>
      </c>
      <c r="M6050" s="111">
        <v>6.3979989500968365E-2</v>
      </c>
      <c r="N6050" s="112">
        <f t="shared" si="189"/>
        <v>-0.65697263964834596</v>
      </c>
    </row>
    <row r="6051" spans="1:14" x14ac:dyDescent="0.25">
      <c r="A6051" s="111" t="s">
        <v>752</v>
      </c>
      <c r="B6051" s="111">
        <f>INDEX(kommuner!C:C,MATCH(_xlfn.NUMBERVALUE(A6051),kommuner!B:B,0))</f>
        <v>4205</v>
      </c>
      <c r="C6051" s="111" t="s">
        <v>127</v>
      </c>
      <c r="D6051" s="111" t="s">
        <v>127</v>
      </c>
      <c r="E6051" s="111" t="s">
        <v>126</v>
      </c>
      <c r="F6051" s="111" t="s">
        <v>172</v>
      </c>
      <c r="G6051" s="111" t="s">
        <v>190</v>
      </c>
      <c r="H6051" s="111" t="s">
        <v>172</v>
      </c>
      <c r="I6051" s="111" t="s">
        <v>190</v>
      </c>
      <c r="J6051" t="str">
        <f t="shared" si="188"/>
        <v>4205SkogMineraljordBarskogLav</v>
      </c>
      <c r="K6051" s="111">
        <v>-2.1094741240186856</v>
      </c>
      <c r="L6051" s="111">
        <v>0.85306406685236758</v>
      </c>
      <c r="M6051" s="111">
        <v>6.3979989500968365E-2</v>
      </c>
      <c r="N6051" s="112">
        <f t="shared" si="189"/>
        <v>-1.1924300676653499</v>
      </c>
    </row>
    <row r="6052" spans="1:14" x14ac:dyDescent="0.25">
      <c r="A6052" s="111" t="s">
        <v>752</v>
      </c>
      <c r="B6052" s="111">
        <f>INDEX(kommuner!C:C,MATCH(_xlfn.NUMBERVALUE(A6052),kommuner!B:B,0))</f>
        <v>4205</v>
      </c>
      <c r="C6052" s="111" t="s">
        <v>127</v>
      </c>
      <c r="D6052" s="111" t="s">
        <v>127</v>
      </c>
      <c r="E6052" s="111" t="s">
        <v>126</v>
      </c>
      <c r="F6052" s="111" t="s">
        <v>172</v>
      </c>
      <c r="G6052" s="111" t="s">
        <v>173</v>
      </c>
      <c r="H6052" s="111" t="s">
        <v>172</v>
      </c>
      <c r="I6052" s="111" t="s">
        <v>173</v>
      </c>
      <c r="J6052" t="str">
        <f t="shared" si="188"/>
        <v>4205SkogMineraljordBarskogMiddels</v>
      </c>
      <c r="K6052" s="111">
        <v>-2.8820985952554645</v>
      </c>
      <c r="L6052" s="111">
        <v>0.85306406685236758</v>
      </c>
      <c r="M6052" s="111">
        <v>6.4056614999681585E-2</v>
      </c>
      <c r="N6052" s="112">
        <f t="shared" si="189"/>
        <v>-1.9649779134034155</v>
      </c>
    </row>
    <row r="6053" spans="1:14" x14ac:dyDescent="0.25">
      <c r="A6053" s="111" t="s">
        <v>752</v>
      </c>
      <c r="B6053" s="111">
        <f>INDEX(kommuner!C:C,MATCH(_xlfn.NUMBERVALUE(A6053),kommuner!B:B,0))</f>
        <v>4205</v>
      </c>
      <c r="C6053" s="111" t="s">
        <v>127</v>
      </c>
      <c r="D6053" s="111" t="s">
        <v>127</v>
      </c>
      <c r="E6053" s="111" t="s">
        <v>126</v>
      </c>
      <c r="F6053" s="111" t="s">
        <v>172</v>
      </c>
      <c r="G6053" s="111" t="s">
        <v>186</v>
      </c>
      <c r="H6053" s="111" t="s">
        <v>172</v>
      </c>
      <c r="I6053" s="111" t="s">
        <v>186</v>
      </c>
      <c r="J6053" t="str">
        <f t="shared" si="188"/>
        <v>4205SkogMineraljordBarskogSærs høy</v>
      </c>
      <c r="K6053" s="111">
        <v>0.12072674540874306</v>
      </c>
      <c r="L6053" s="111">
        <v>0.85306406685236758</v>
      </c>
      <c r="M6053" s="111">
        <v>6.4056614999681585E-2</v>
      </c>
      <c r="N6053" s="112">
        <f t="shared" si="189"/>
        <v>1.0378474272607923</v>
      </c>
    </row>
    <row r="6054" spans="1:14" x14ac:dyDescent="0.25">
      <c r="A6054" s="111" t="s">
        <v>752</v>
      </c>
      <c r="B6054" s="111">
        <f>INDEX(kommuner!C:C,MATCH(_xlfn.NUMBERVALUE(A6054),kommuner!B:B,0))</f>
        <v>4205</v>
      </c>
      <c r="C6054" s="111" t="s">
        <v>127</v>
      </c>
      <c r="D6054" s="111" t="s">
        <v>127</v>
      </c>
      <c r="E6054" s="111" t="s">
        <v>126</v>
      </c>
      <c r="F6054" s="111" t="s">
        <v>179</v>
      </c>
      <c r="G6054" s="111" t="s">
        <v>180</v>
      </c>
      <c r="H6054" s="111" t="s">
        <v>179</v>
      </c>
      <c r="I6054" s="111" t="s">
        <v>180</v>
      </c>
      <c r="J6054" t="str">
        <f t="shared" si="188"/>
        <v>4205SkogMineraljordBlandingsskogHøy</v>
      </c>
      <c r="K6054" s="111">
        <v>-8.5703651807373102</v>
      </c>
      <c r="L6054" s="111">
        <v>0.85306406685236758</v>
      </c>
      <c r="M6054" s="111">
        <v>6.3979989500968365E-2</v>
      </c>
      <c r="N6054" s="112">
        <f t="shared" si="189"/>
        <v>-7.6533211243839743</v>
      </c>
    </row>
    <row r="6055" spans="1:14" x14ac:dyDescent="0.25">
      <c r="A6055" s="111" t="s">
        <v>752</v>
      </c>
      <c r="B6055" s="111">
        <f>INDEX(kommuner!C:C,MATCH(_xlfn.NUMBERVALUE(A6055),kommuner!B:B,0))</f>
        <v>4205</v>
      </c>
      <c r="C6055" s="111" t="s">
        <v>127</v>
      </c>
      <c r="D6055" s="111" t="s">
        <v>127</v>
      </c>
      <c r="E6055" s="111" t="s">
        <v>126</v>
      </c>
      <c r="F6055" s="111" t="s">
        <v>179</v>
      </c>
      <c r="G6055" s="111" t="s">
        <v>167</v>
      </c>
      <c r="H6055" s="111" t="s">
        <v>179</v>
      </c>
      <c r="I6055" s="111" t="s">
        <v>167</v>
      </c>
      <c r="J6055" t="str">
        <f t="shared" si="188"/>
        <v>4205SkogMineraljordBlandingsskogImpediment</v>
      </c>
      <c r="K6055" s="111">
        <v>-2.0950685747655116</v>
      </c>
      <c r="L6055" s="111">
        <v>0.85306406685236758</v>
      </c>
      <c r="M6055" s="111">
        <v>6.3979989500968365E-2</v>
      </c>
      <c r="N6055" s="112">
        <f t="shared" si="189"/>
        <v>-1.1780245184121758</v>
      </c>
    </row>
    <row r="6056" spans="1:14" x14ac:dyDescent="0.25">
      <c r="A6056" s="111" t="s">
        <v>752</v>
      </c>
      <c r="B6056" s="111">
        <f>INDEX(kommuner!C:C,MATCH(_xlfn.NUMBERVALUE(A6056),kommuner!B:B,0))</f>
        <v>4205</v>
      </c>
      <c r="C6056" s="111" t="s">
        <v>127</v>
      </c>
      <c r="D6056" s="111" t="s">
        <v>127</v>
      </c>
      <c r="E6056" s="111" t="s">
        <v>126</v>
      </c>
      <c r="F6056" s="111" t="s">
        <v>179</v>
      </c>
      <c r="G6056" s="111" t="s">
        <v>190</v>
      </c>
      <c r="H6056" s="111" t="s">
        <v>179</v>
      </c>
      <c r="I6056" s="111" t="s">
        <v>190</v>
      </c>
      <c r="J6056" t="str">
        <f t="shared" si="188"/>
        <v>4205SkogMineraljordBlandingsskogLav</v>
      </c>
      <c r="K6056" s="111">
        <v>-3.814060654162915</v>
      </c>
      <c r="L6056" s="111">
        <v>0.85306406685236758</v>
      </c>
      <c r="M6056" s="111">
        <v>6.3979989500968365E-2</v>
      </c>
      <c r="N6056" s="112">
        <f t="shared" si="189"/>
        <v>-2.897016597809579</v>
      </c>
    </row>
    <row r="6057" spans="1:14" x14ac:dyDescent="0.25">
      <c r="A6057" s="111" t="s">
        <v>752</v>
      </c>
      <c r="B6057" s="111">
        <f>INDEX(kommuner!C:C,MATCH(_xlfn.NUMBERVALUE(A6057),kommuner!B:B,0))</f>
        <v>4205</v>
      </c>
      <c r="C6057" s="111" t="s">
        <v>127</v>
      </c>
      <c r="D6057" s="111" t="s">
        <v>127</v>
      </c>
      <c r="E6057" s="111" t="s">
        <v>126</v>
      </c>
      <c r="F6057" s="111" t="s">
        <v>179</v>
      </c>
      <c r="G6057" s="111" t="s">
        <v>173</v>
      </c>
      <c r="H6057" s="111" t="s">
        <v>179</v>
      </c>
      <c r="I6057" s="111" t="s">
        <v>173</v>
      </c>
      <c r="J6057" t="str">
        <f t="shared" si="188"/>
        <v>4205SkogMineraljordBlandingsskogMiddels</v>
      </c>
      <c r="K6057" s="111">
        <v>-4.5623521854183373</v>
      </c>
      <c r="L6057" s="111">
        <v>0.85306406685236758</v>
      </c>
      <c r="M6057" s="111">
        <v>6.3979989500968365E-2</v>
      </c>
      <c r="N6057" s="112">
        <f t="shared" si="189"/>
        <v>-3.6453081290650013</v>
      </c>
    </row>
    <row r="6058" spans="1:14" x14ac:dyDescent="0.25">
      <c r="A6058" s="111" t="s">
        <v>752</v>
      </c>
      <c r="B6058" s="111">
        <f>INDEX(kommuner!C:C,MATCH(_xlfn.NUMBERVALUE(A6058),kommuner!B:B,0))</f>
        <v>4205</v>
      </c>
      <c r="C6058" s="111" t="s">
        <v>127</v>
      </c>
      <c r="D6058" s="111" t="s">
        <v>127</v>
      </c>
      <c r="E6058" s="111" t="s">
        <v>126</v>
      </c>
      <c r="F6058" s="111" t="s">
        <v>179</v>
      </c>
      <c r="G6058" s="111" t="s">
        <v>186</v>
      </c>
      <c r="H6058" s="111" t="s">
        <v>179</v>
      </c>
      <c r="I6058" s="111" t="s">
        <v>186</v>
      </c>
      <c r="J6058" t="str">
        <f t="shared" si="188"/>
        <v>4205SkogMineraljordBlandingsskogSærs høy</v>
      </c>
      <c r="K6058" s="111">
        <v>-2.9395925245326562</v>
      </c>
      <c r="L6058" s="111">
        <v>0.85306406685236758</v>
      </c>
      <c r="M6058" s="111">
        <v>6.3979989500968365E-2</v>
      </c>
      <c r="N6058" s="112">
        <f t="shared" si="189"/>
        <v>-2.0225484681793202</v>
      </c>
    </row>
    <row r="6059" spans="1:14" x14ac:dyDescent="0.25">
      <c r="A6059" s="111" t="s">
        <v>752</v>
      </c>
      <c r="B6059" s="111">
        <f>INDEX(kommuner!C:C,MATCH(_xlfn.NUMBERVALUE(A6059),kommuner!B:B,0))</f>
        <v>4205</v>
      </c>
      <c r="C6059" s="111" t="s">
        <v>127</v>
      </c>
      <c r="D6059" s="111" t="s">
        <v>127</v>
      </c>
      <c r="E6059" s="111" t="s">
        <v>126</v>
      </c>
      <c r="F6059" s="111" t="s">
        <v>185</v>
      </c>
      <c r="G6059" s="111" t="s">
        <v>180</v>
      </c>
      <c r="H6059" s="111" t="s">
        <v>185</v>
      </c>
      <c r="I6059" s="111" t="s">
        <v>180</v>
      </c>
      <c r="J6059" t="str">
        <f t="shared" si="188"/>
        <v>4205SkogMineraljordLauvskogHøy</v>
      </c>
      <c r="K6059" s="111">
        <v>-3.6072016095960531</v>
      </c>
      <c r="L6059" s="111">
        <v>0.85306406685236758</v>
      </c>
      <c r="M6059" s="111">
        <v>6.3979989500968365E-2</v>
      </c>
      <c r="N6059" s="112">
        <f t="shared" si="189"/>
        <v>-2.6901575532427171</v>
      </c>
    </row>
    <row r="6060" spans="1:14" x14ac:dyDescent="0.25">
      <c r="A6060" s="111" t="s">
        <v>752</v>
      </c>
      <c r="B6060" s="111">
        <f>INDEX(kommuner!C:C,MATCH(_xlfn.NUMBERVALUE(A6060),kommuner!B:B,0))</f>
        <v>4205</v>
      </c>
      <c r="C6060" s="111" t="s">
        <v>127</v>
      </c>
      <c r="D6060" s="111" t="s">
        <v>127</v>
      </c>
      <c r="E6060" s="111" t="s">
        <v>126</v>
      </c>
      <c r="F6060" s="111" t="s">
        <v>185</v>
      </c>
      <c r="G6060" s="111" t="s">
        <v>167</v>
      </c>
      <c r="H6060" s="111" t="s">
        <v>185</v>
      </c>
      <c r="I6060" s="111" t="s">
        <v>167</v>
      </c>
      <c r="J6060" t="str">
        <f t="shared" si="188"/>
        <v>4205SkogMineraljordLauvskogImpediment</v>
      </c>
      <c r="K6060" s="111">
        <v>-1.1043030228661443</v>
      </c>
      <c r="L6060" s="111">
        <v>0.85306406685236758</v>
      </c>
      <c r="M6060" s="111">
        <v>6.3979989500968365E-2</v>
      </c>
      <c r="N6060" s="112">
        <f t="shared" si="189"/>
        <v>-0.18725896651280841</v>
      </c>
    </row>
    <row r="6061" spans="1:14" x14ac:dyDescent="0.25">
      <c r="A6061" s="111" t="s">
        <v>752</v>
      </c>
      <c r="B6061" s="111">
        <f>INDEX(kommuner!C:C,MATCH(_xlfn.NUMBERVALUE(A6061),kommuner!B:B,0))</f>
        <v>4205</v>
      </c>
      <c r="C6061" s="111" t="s">
        <v>127</v>
      </c>
      <c r="D6061" s="111" t="s">
        <v>127</v>
      </c>
      <c r="E6061" s="111" t="s">
        <v>126</v>
      </c>
      <c r="F6061" s="111" t="s">
        <v>185</v>
      </c>
      <c r="G6061" s="111" t="s">
        <v>190</v>
      </c>
      <c r="H6061" s="111" t="s">
        <v>185</v>
      </c>
      <c r="I6061" s="111" t="s">
        <v>190</v>
      </c>
      <c r="J6061" t="str">
        <f t="shared" si="188"/>
        <v>4205SkogMineraljordLauvskogLav</v>
      </c>
      <c r="K6061" s="111">
        <v>-8.9748170935426599E-2</v>
      </c>
      <c r="L6061" s="111">
        <v>0.85306406685236758</v>
      </c>
      <c r="M6061" s="111">
        <v>6.3979989500968365E-2</v>
      </c>
      <c r="N6061" s="112">
        <f t="shared" si="189"/>
        <v>0.82729588541790933</v>
      </c>
    </row>
    <row r="6062" spans="1:14" x14ac:dyDescent="0.25">
      <c r="A6062" s="111" t="s">
        <v>752</v>
      </c>
      <c r="B6062" s="111">
        <f>INDEX(kommuner!C:C,MATCH(_xlfn.NUMBERVALUE(A6062),kommuner!B:B,0))</f>
        <v>4205</v>
      </c>
      <c r="C6062" s="111" t="s">
        <v>127</v>
      </c>
      <c r="D6062" s="111" t="s">
        <v>127</v>
      </c>
      <c r="E6062" s="111" t="s">
        <v>126</v>
      </c>
      <c r="F6062" s="111" t="s">
        <v>185</v>
      </c>
      <c r="G6062" s="111" t="s">
        <v>173</v>
      </c>
      <c r="H6062" s="111" t="s">
        <v>185</v>
      </c>
      <c r="I6062" s="111" t="s">
        <v>173</v>
      </c>
      <c r="J6062" t="str">
        <f t="shared" si="188"/>
        <v>4205SkogMineraljordLauvskogMiddels</v>
      </c>
      <c r="K6062" s="111">
        <v>-2.4151390344437029</v>
      </c>
      <c r="L6062" s="111">
        <v>0.85306406685236758</v>
      </c>
      <c r="M6062" s="111">
        <v>6.3979989500968365E-2</v>
      </c>
      <c r="N6062" s="112">
        <f t="shared" si="189"/>
        <v>-1.4980949780903672</v>
      </c>
    </row>
    <row r="6063" spans="1:14" x14ac:dyDescent="0.25">
      <c r="A6063" s="111" t="s">
        <v>752</v>
      </c>
      <c r="B6063" s="111">
        <f>INDEX(kommuner!C:C,MATCH(_xlfn.NUMBERVALUE(A6063),kommuner!B:B,0))</f>
        <v>4205</v>
      </c>
      <c r="C6063" s="111" t="s">
        <v>127</v>
      </c>
      <c r="D6063" s="111" t="s">
        <v>127</v>
      </c>
      <c r="E6063" s="111" t="s">
        <v>126</v>
      </c>
      <c r="F6063" s="111" t="s">
        <v>185</v>
      </c>
      <c r="G6063" s="111" t="s">
        <v>186</v>
      </c>
      <c r="H6063" s="111" t="s">
        <v>185</v>
      </c>
      <c r="I6063" s="111" t="s">
        <v>186</v>
      </c>
      <c r="J6063" t="str">
        <f t="shared" si="188"/>
        <v>4205SkogMineraljordLauvskogSærs høy</v>
      </c>
      <c r="K6063" s="111">
        <v>-3.6560473259425113</v>
      </c>
      <c r="L6063" s="111">
        <v>0.85306406685236758</v>
      </c>
      <c r="M6063" s="111">
        <v>6.3979989500968365E-2</v>
      </c>
      <c r="N6063" s="112">
        <f t="shared" si="189"/>
        <v>-2.7390032695891753</v>
      </c>
    </row>
    <row r="6064" spans="1:14" x14ac:dyDescent="0.25">
      <c r="A6064" s="111" t="s">
        <v>752</v>
      </c>
      <c r="B6064" s="111">
        <f>INDEX(kommuner!C:C,MATCH(_xlfn.NUMBERVALUE(A6064),kommuner!B:B,0))</f>
        <v>4205</v>
      </c>
      <c r="C6064" s="111" t="s">
        <v>127</v>
      </c>
      <c r="D6064" s="111" t="s">
        <v>127</v>
      </c>
      <c r="E6064" s="111" t="s">
        <v>123</v>
      </c>
      <c r="F6064" s="111" t="s">
        <v>172</v>
      </c>
      <c r="G6064" s="111" t="s">
        <v>180</v>
      </c>
      <c r="H6064" s="111" t="s">
        <v>172</v>
      </c>
      <c r="I6064" s="111" t="s">
        <v>180</v>
      </c>
      <c r="J6064" t="str">
        <f t="shared" si="188"/>
        <v>4205SkogOrganisk jordBarskogHøy</v>
      </c>
      <c r="K6064" s="111">
        <v>-2.5184559031994138</v>
      </c>
      <c r="L6064" s="111">
        <v>0.92784825435236762</v>
      </c>
      <c r="M6064" s="111">
        <v>0.46518126042825314</v>
      </c>
      <c r="N6064" s="112">
        <f t="shared" si="189"/>
        <v>-1.1254263884187932</v>
      </c>
    </row>
    <row r="6065" spans="1:14" x14ac:dyDescent="0.25">
      <c r="A6065" s="111" t="s">
        <v>752</v>
      </c>
      <c r="B6065" s="111">
        <f>INDEX(kommuner!C:C,MATCH(_xlfn.NUMBERVALUE(A6065),kommuner!B:B,0))</f>
        <v>4205</v>
      </c>
      <c r="C6065" s="111" t="s">
        <v>127</v>
      </c>
      <c r="D6065" s="111" t="s">
        <v>127</v>
      </c>
      <c r="E6065" s="111" t="s">
        <v>123</v>
      </c>
      <c r="F6065" s="111" t="s">
        <v>172</v>
      </c>
      <c r="G6065" s="111" t="s">
        <v>167</v>
      </c>
      <c r="H6065" s="111" t="s">
        <v>172</v>
      </c>
      <c r="I6065" s="111" t="s">
        <v>167</v>
      </c>
      <c r="J6065" t="str">
        <f t="shared" si="188"/>
        <v>4205SkogOrganisk jordBarskogImpediment</v>
      </c>
      <c r="K6065" s="111">
        <v>-0.13011741963904588</v>
      </c>
      <c r="L6065" s="111">
        <v>0.92784825435236762</v>
      </c>
      <c r="M6065" s="111">
        <v>0.46510463492953991</v>
      </c>
      <c r="N6065" s="112">
        <f t="shared" si="189"/>
        <v>1.2628354696428616</v>
      </c>
    </row>
    <row r="6066" spans="1:14" x14ac:dyDescent="0.25">
      <c r="A6066" s="111" t="s">
        <v>752</v>
      </c>
      <c r="B6066" s="111">
        <f>INDEX(kommuner!C:C,MATCH(_xlfn.NUMBERVALUE(A6066),kommuner!B:B,0))</f>
        <v>4205</v>
      </c>
      <c r="C6066" s="111" t="s">
        <v>127</v>
      </c>
      <c r="D6066" s="111" t="s">
        <v>127</v>
      </c>
      <c r="E6066" s="111" t="s">
        <v>123</v>
      </c>
      <c r="F6066" s="111" t="s">
        <v>172</v>
      </c>
      <c r="G6066" s="111" t="s">
        <v>190</v>
      </c>
      <c r="H6066" s="111" t="s">
        <v>172</v>
      </c>
      <c r="I6066" s="111" t="s">
        <v>190</v>
      </c>
      <c r="J6066" t="str">
        <f t="shared" si="188"/>
        <v>4205SkogOrganisk jordBarskogLav</v>
      </c>
      <c r="K6066" s="111">
        <v>-0.50666953101693391</v>
      </c>
      <c r="L6066" s="111">
        <v>0.92784825435236762</v>
      </c>
      <c r="M6066" s="111">
        <v>0.46510463492953991</v>
      </c>
      <c r="N6066" s="112">
        <f t="shared" si="189"/>
        <v>0.88628335826497362</v>
      </c>
    </row>
    <row r="6067" spans="1:14" x14ac:dyDescent="0.25">
      <c r="A6067" s="111" t="s">
        <v>752</v>
      </c>
      <c r="B6067" s="111">
        <f>INDEX(kommuner!C:C,MATCH(_xlfn.NUMBERVALUE(A6067),kommuner!B:B,0))</f>
        <v>4205</v>
      </c>
      <c r="C6067" s="111" t="s">
        <v>127</v>
      </c>
      <c r="D6067" s="111" t="s">
        <v>127</v>
      </c>
      <c r="E6067" s="111" t="s">
        <v>123</v>
      </c>
      <c r="F6067" s="111" t="s">
        <v>172</v>
      </c>
      <c r="G6067" s="111" t="s">
        <v>173</v>
      </c>
      <c r="H6067" s="111" t="s">
        <v>172</v>
      </c>
      <c r="I6067" s="111" t="s">
        <v>173</v>
      </c>
      <c r="J6067" t="str">
        <f t="shared" si="188"/>
        <v>4205SkogOrganisk jordBarskogMiddels</v>
      </c>
      <c r="K6067" s="111">
        <v>-1.5571490961494638</v>
      </c>
      <c r="L6067" s="111">
        <v>0.92784825435236762</v>
      </c>
      <c r="M6067" s="111">
        <v>0.46518126042825314</v>
      </c>
      <c r="N6067" s="112">
        <f t="shared" si="189"/>
        <v>-0.16411958136884308</v>
      </c>
    </row>
    <row r="6068" spans="1:14" x14ac:dyDescent="0.25">
      <c r="A6068" s="111" t="s">
        <v>752</v>
      </c>
      <c r="B6068" s="111">
        <f>INDEX(kommuner!C:C,MATCH(_xlfn.NUMBERVALUE(A6068),kommuner!B:B,0))</f>
        <v>4205</v>
      </c>
      <c r="C6068" s="111" t="s">
        <v>127</v>
      </c>
      <c r="D6068" s="111" t="s">
        <v>127</v>
      </c>
      <c r="E6068" s="111" t="s">
        <v>123</v>
      </c>
      <c r="F6068" s="111" t="s">
        <v>172</v>
      </c>
      <c r="G6068" s="111" t="s">
        <v>186</v>
      </c>
      <c r="H6068" s="111" t="s">
        <v>172</v>
      </c>
      <c r="I6068" s="111" t="s">
        <v>186</v>
      </c>
      <c r="J6068" t="str">
        <f t="shared" si="188"/>
        <v>4205SkogOrganisk jordBarskogSærs høy</v>
      </c>
      <c r="K6068" s="111">
        <v>2.5548655235722699</v>
      </c>
      <c r="L6068" s="111">
        <v>0.92784825435236762</v>
      </c>
      <c r="M6068" s="111">
        <v>0.46518126042825314</v>
      </c>
      <c r="N6068" s="112">
        <f t="shared" si="189"/>
        <v>3.9478950383528906</v>
      </c>
    </row>
    <row r="6069" spans="1:14" x14ac:dyDescent="0.25">
      <c r="A6069" s="111" t="s">
        <v>752</v>
      </c>
      <c r="B6069" s="111">
        <f>INDEX(kommuner!C:C,MATCH(_xlfn.NUMBERVALUE(A6069),kommuner!B:B,0))</f>
        <v>4205</v>
      </c>
      <c r="C6069" s="111" t="s">
        <v>127</v>
      </c>
      <c r="D6069" s="111" t="s">
        <v>127</v>
      </c>
      <c r="E6069" s="111" t="s">
        <v>123</v>
      </c>
      <c r="F6069" s="111" t="s">
        <v>179</v>
      </c>
      <c r="G6069" s="111" t="s">
        <v>180</v>
      </c>
      <c r="H6069" s="111" t="s">
        <v>179</v>
      </c>
      <c r="I6069" s="111" t="s">
        <v>180</v>
      </c>
      <c r="J6069" t="str">
        <f t="shared" si="188"/>
        <v>4205SkogOrganisk jordBlandingsskogHøy</v>
      </c>
      <c r="K6069" s="111">
        <v>-5.5554344456832343</v>
      </c>
      <c r="L6069" s="111">
        <v>0.92784825435236762</v>
      </c>
      <c r="M6069" s="111">
        <v>0.46510463492953991</v>
      </c>
      <c r="N6069" s="112">
        <f t="shared" si="189"/>
        <v>-4.1624815564013264</v>
      </c>
    </row>
    <row r="6070" spans="1:14" x14ac:dyDescent="0.25">
      <c r="A6070" s="111" t="s">
        <v>752</v>
      </c>
      <c r="B6070" s="111">
        <f>INDEX(kommuner!C:C,MATCH(_xlfn.NUMBERVALUE(A6070),kommuner!B:B,0))</f>
        <v>4205</v>
      </c>
      <c r="C6070" s="111" t="s">
        <v>127</v>
      </c>
      <c r="D6070" s="111" t="s">
        <v>127</v>
      </c>
      <c r="E6070" s="111" t="s">
        <v>123</v>
      </c>
      <c r="F6070" s="111" t="s">
        <v>179</v>
      </c>
      <c r="G6070" s="111" t="s">
        <v>167</v>
      </c>
      <c r="H6070" s="111" t="s">
        <v>179</v>
      </c>
      <c r="I6070" s="111" t="s">
        <v>167</v>
      </c>
      <c r="J6070" t="str">
        <f t="shared" si="188"/>
        <v>4205SkogOrganisk jordBlandingsskogImpediment</v>
      </c>
      <c r="K6070" s="111">
        <v>-0.28586344175800005</v>
      </c>
      <c r="L6070" s="111">
        <v>0.92784825435236762</v>
      </c>
      <c r="M6070" s="111">
        <v>0.46510463492953991</v>
      </c>
      <c r="N6070" s="112">
        <f t="shared" si="189"/>
        <v>1.1070894475239075</v>
      </c>
    </row>
    <row r="6071" spans="1:14" x14ac:dyDescent="0.25">
      <c r="A6071" s="111" t="s">
        <v>752</v>
      </c>
      <c r="B6071" s="111">
        <f>INDEX(kommuner!C:C,MATCH(_xlfn.NUMBERVALUE(A6071),kommuner!B:B,0))</f>
        <v>4205</v>
      </c>
      <c r="C6071" s="111" t="s">
        <v>127</v>
      </c>
      <c r="D6071" s="111" t="s">
        <v>127</v>
      </c>
      <c r="E6071" s="111" t="s">
        <v>123</v>
      </c>
      <c r="F6071" s="111" t="s">
        <v>179</v>
      </c>
      <c r="G6071" s="111" t="s">
        <v>190</v>
      </c>
      <c r="H6071" s="111" t="s">
        <v>179</v>
      </c>
      <c r="I6071" s="111" t="s">
        <v>190</v>
      </c>
      <c r="J6071" t="str">
        <f t="shared" si="188"/>
        <v>4205SkogOrganisk jordBlandingsskogLav</v>
      </c>
      <c r="K6071" s="111">
        <v>-1.2347339377887629</v>
      </c>
      <c r="L6071" s="111">
        <v>0.92784825435236762</v>
      </c>
      <c r="M6071" s="111">
        <v>0.46510463492953991</v>
      </c>
      <c r="N6071" s="112">
        <f t="shared" si="189"/>
        <v>0.15821895149314458</v>
      </c>
    </row>
    <row r="6072" spans="1:14" x14ac:dyDescent="0.25">
      <c r="A6072" s="111" t="s">
        <v>752</v>
      </c>
      <c r="B6072" s="111">
        <f>INDEX(kommuner!C:C,MATCH(_xlfn.NUMBERVALUE(A6072),kommuner!B:B,0))</f>
        <v>4205</v>
      </c>
      <c r="C6072" s="111" t="s">
        <v>127</v>
      </c>
      <c r="D6072" s="111" t="s">
        <v>127</v>
      </c>
      <c r="E6072" s="111" t="s">
        <v>123</v>
      </c>
      <c r="F6072" s="111" t="s">
        <v>179</v>
      </c>
      <c r="G6072" s="111" t="s">
        <v>173</v>
      </c>
      <c r="H6072" s="111" t="s">
        <v>179</v>
      </c>
      <c r="I6072" s="111" t="s">
        <v>173</v>
      </c>
      <c r="J6072" t="str">
        <f t="shared" si="188"/>
        <v>4205SkogOrganisk jordBlandingsskogMiddels</v>
      </c>
      <c r="K6072" s="111">
        <v>-2.4239591752717748</v>
      </c>
      <c r="L6072" s="111">
        <v>0.92784825435236762</v>
      </c>
      <c r="M6072" s="111">
        <v>0.46510463492953991</v>
      </c>
      <c r="N6072" s="112">
        <f t="shared" si="189"/>
        <v>-1.0310062859898674</v>
      </c>
    </row>
    <row r="6073" spans="1:14" x14ac:dyDescent="0.25">
      <c r="A6073" s="111" t="s">
        <v>752</v>
      </c>
      <c r="B6073" s="111">
        <f>INDEX(kommuner!C:C,MATCH(_xlfn.NUMBERVALUE(A6073),kommuner!B:B,0))</f>
        <v>4205</v>
      </c>
      <c r="C6073" s="111" t="s">
        <v>127</v>
      </c>
      <c r="D6073" s="111" t="s">
        <v>127</v>
      </c>
      <c r="E6073" s="111" t="s">
        <v>123</v>
      </c>
      <c r="F6073" s="111" t="s">
        <v>179</v>
      </c>
      <c r="G6073" s="111" t="s">
        <v>186</v>
      </c>
      <c r="H6073" s="111" t="s">
        <v>179</v>
      </c>
      <c r="I6073" s="111" t="s">
        <v>186</v>
      </c>
      <c r="J6073" t="str">
        <f t="shared" si="188"/>
        <v>4205SkogOrganisk jordBlandingsskogSærs høy</v>
      </c>
      <c r="K6073" s="111">
        <v>-1.5726115302258048</v>
      </c>
      <c r="L6073" s="111">
        <v>0.92784825435236762</v>
      </c>
      <c r="M6073" s="111">
        <v>0.46510463492953991</v>
      </c>
      <c r="N6073" s="112">
        <f t="shared" si="189"/>
        <v>-0.17965864094389727</v>
      </c>
    </row>
    <row r="6074" spans="1:14" x14ac:dyDescent="0.25">
      <c r="A6074" s="111" t="s">
        <v>752</v>
      </c>
      <c r="B6074" s="111">
        <f>INDEX(kommuner!C:C,MATCH(_xlfn.NUMBERVALUE(A6074),kommuner!B:B,0))</f>
        <v>4205</v>
      </c>
      <c r="C6074" s="111" t="s">
        <v>127</v>
      </c>
      <c r="D6074" s="111" t="s">
        <v>127</v>
      </c>
      <c r="E6074" s="111" t="s">
        <v>123</v>
      </c>
      <c r="F6074" s="111" t="s">
        <v>185</v>
      </c>
      <c r="G6074" s="111" t="s">
        <v>180</v>
      </c>
      <c r="H6074" s="111" t="s">
        <v>185</v>
      </c>
      <c r="I6074" s="111" t="s">
        <v>180</v>
      </c>
      <c r="J6074" t="str">
        <f t="shared" si="188"/>
        <v>4205SkogOrganisk jordLauvskogHøy</v>
      </c>
      <c r="K6074" s="111">
        <v>-1.9913688882377358</v>
      </c>
      <c r="L6074" s="111">
        <v>0.92784825435236762</v>
      </c>
      <c r="M6074" s="111">
        <v>0.46510463492953991</v>
      </c>
      <c r="N6074" s="112">
        <f t="shared" si="189"/>
        <v>-0.59841599895582831</v>
      </c>
    </row>
    <row r="6075" spans="1:14" x14ac:dyDescent="0.25">
      <c r="A6075" s="111" t="s">
        <v>752</v>
      </c>
      <c r="B6075" s="111">
        <f>INDEX(kommuner!C:C,MATCH(_xlfn.NUMBERVALUE(A6075),kommuner!B:B,0))</f>
        <v>4205</v>
      </c>
      <c r="C6075" s="111" t="s">
        <v>127</v>
      </c>
      <c r="D6075" s="111" t="s">
        <v>127</v>
      </c>
      <c r="E6075" s="111" t="s">
        <v>123</v>
      </c>
      <c r="F6075" s="111" t="s">
        <v>185</v>
      </c>
      <c r="G6075" s="111" t="s">
        <v>167</v>
      </c>
      <c r="H6075" s="111" t="s">
        <v>185</v>
      </c>
      <c r="I6075" s="111" t="s">
        <v>167</v>
      </c>
      <c r="J6075" t="str">
        <f t="shared" si="188"/>
        <v>4205SkogOrganisk jordLauvskogImpediment</v>
      </c>
      <c r="K6075" s="111">
        <v>0.35000626494250675</v>
      </c>
      <c r="L6075" s="111">
        <v>0.92784825435236762</v>
      </c>
      <c r="M6075" s="111">
        <v>0.46510463492953991</v>
      </c>
      <c r="N6075" s="112">
        <f t="shared" si="189"/>
        <v>1.7429591542244141</v>
      </c>
    </row>
    <row r="6076" spans="1:14" x14ac:dyDescent="0.25">
      <c r="A6076" s="111" t="s">
        <v>752</v>
      </c>
      <c r="B6076" s="111">
        <f>INDEX(kommuner!C:C,MATCH(_xlfn.NUMBERVALUE(A6076),kommuner!B:B,0))</f>
        <v>4205</v>
      </c>
      <c r="C6076" s="111" t="s">
        <v>127</v>
      </c>
      <c r="D6076" s="111" t="s">
        <v>127</v>
      </c>
      <c r="E6076" s="111" t="s">
        <v>123</v>
      </c>
      <c r="F6076" s="111" t="s">
        <v>185</v>
      </c>
      <c r="G6076" s="111" t="s">
        <v>190</v>
      </c>
      <c r="H6076" s="111" t="s">
        <v>185</v>
      </c>
      <c r="I6076" s="111" t="s">
        <v>190</v>
      </c>
      <c r="J6076" t="str">
        <f t="shared" si="188"/>
        <v>4205SkogOrganisk jordLauvskogLav</v>
      </c>
      <c r="K6076" s="111">
        <v>1.1144075558526714</v>
      </c>
      <c r="L6076" s="111">
        <v>0.92784825435236762</v>
      </c>
      <c r="M6076" s="111">
        <v>0.46510463492953991</v>
      </c>
      <c r="N6076" s="112">
        <f t="shared" si="189"/>
        <v>2.5073604451345788</v>
      </c>
    </row>
    <row r="6077" spans="1:14" x14ac:dyDescent="0.25">
      <c r="A6077" s="111" t="s">
        <v>752</v>
      </c>
      <c r="B6077" s="111">
        <f>INDEX(kommuner!C:C,MATCH(_xlfn.NUMBERVALUE(A6077),kommuner!B:B,0))</f>
        <v>4205</v>
      </c>
      <c r="C6077" s="111" t="s">
        <v>127</v>
      </c>
      <c r="D6077" s="111" t="s">
        <v>127</v>
      </c>
      <c r="E6077" s="111" t="s">
        <v>123</v>
      </c>
      <c r="F6077" s="111" t="s">
        <v>185</v>
      </c>
      <c r="G6077" s="111" t="s">
        <v>173</v>
      </c>
      <c r="H6077" s="111" t="s">
        <v>185</v>
      </c>
      <c r="I6077" s="111" t="s">
        <v>173</v>
      </c>
      <c r="J6077" t="str">
        <f t="shared" si="188"/>
        <v>4205SkogOrganisk jordLauvskogMiddels</v>
      </c>
      <c r="K6077" s="111">
        <v>-0.62664468270982987</v>
      </c>
      <c r="L6077" s="111">
        <v>0.92784825435236762</v>
      </c>
      <c r="M6077" s="111">
        <v>0.46510463492953991</v>
      </c>
      <c r="N6077" s="112">
        <f t="shared" si="189"/>
        <v>0.76630820657207765</v>
      </c>
    </row>
    <row r="6078" spans="1:14" x14ac:dyDescent="0.25">
      <c r="A6078" s="111" t="s">
        <v>752</v>
      </c>
      <c r="B6078" s="111">
        <f>INDEX(kommuner!C:C,MATCH(_xlfn.NUMBERVALUE(A6078),kommuner!B:B,0))</f>
        <v>4205</v>
      </c>
      <c r="C6078" s="111" t="s">
        <v>127</v>
      </c>
      <c r="D6078" s="111" t="s">
        <v>127</v>
      </c>
      <c r="E6078" s="111" t="s">
        <v>123</v>
      </c>
      <c r="F6078" s="111" t="s">
        <v>185</v>
      </c>
      <c r="G6078" s="111" t="s">
        <v>186</v>
      </c>
      <c r="H6078" s="111" t="s">
        <v>185</v>
      </c>
      <c r="I6078" s="111" t="s">
        <v>186</v>
      </c>
      <c r="J6078" t="str">
        <f t="shared" si="188"/>
        <v>4205SkogOrganisk jordLauvskogSærs høy</v>
      </c>
      <c r="K6078" s="111">
        <v>-1.8997279926091779</v>
      </c>
      <c r="L6078" s="111">
        <v>0.92784825435236762</v>
      </c>
      <c r="M6078" s="111">
        <v>0.46510463492953991</v>
      </c>
      <c r="N6078" s="112">
        <f t="shared" si="189"/>
        <v>-0.50677510332727038</v>
      </c>
    </row>
    <row r="6079" spans="1:14" x14ac:dyDescent="0.25">
      <c r="A6079" s="111" t="s">
        <v>752</v>
      </c>
      <c r="B6079" s="111">
        <f>INDEX(kommuner!C:C,MATCH(_xlfn.NUMBERVALUE(A6079),kommuner!B:B,0))</f>
        <v>4205</v>
      </c>
      <c r="C6079" s="111" t="s">
        <v>83</v>
      </c>
      <c r="D6079" s="111" t="s">
        <v>83</v>
      </c>
      <c r="E6079" s="111" t="s">
        <v>126</v>
      </c>
      <c r="F6079" s="111" t="s">
        <v>139</v>
      </c>
      <c r="G6079" s="111" t="s">
        <v>139</v>
      </c>
      <c r="H6079" s="111" t="s">
        <v>139</v>
      </c>
      <c r="I6079" s="111" t="s">
        <v>139</v>
      </c>
      <c r="J6079" t="str">
        <f t="shared" si="188"/>
        <v>4205Utbygd arealMineraljord</v>
      </c>
      <c r="K6079" s="111">
        <v>0.42279414509845159</v>
      </c>
      <c r="L6079" s="111">
        <v>0</v>
      </c>
      <c r="M6079" s="111">
        <v>1.303047089454229E-2</v>
      </c>
      <c r="N6079" s="112">
        <f t="shared" si="189"/>
        <v>0.43582461599299388</v>
      </c>
    </row>
    <row r="6080" spans="1:14" x14ac:dyDescent="0.25">
      <c r="A6080" s="111" t="s">
        <v>752</v>
      </c>
      <c r="B6080" s="111">
        <f>INDEX(kommuner!C:C,MATCH(_xlfn.NUMBERVALUE(A6080),kommuner!B:B,0))</f>
        <v>4205</v>
      </c>
      <c r="C6080" s="111" t="s">
        <v>83</v>
      </c>
      <c r="D6080" s="111" t="s">
        <v>83</v>
      </c>
      <c r="E6080" s="111" t="s">
        <v>123</v>
      </c>
      <c r="F6080" s="111" t="s">
        <v>139</v>
      </c>
      <c r="G6080" s="111" t="s">
        <v>139</v>
      </c>
      <c r="H6080" s="111" t="s">
        <v>139</v>
      </c>
      <c r="I6080" s="111" t="s">
        <v>139</v>
      </c>
      <c r="J6080" t="str">
        <f t="shared" si="188"/>
        <v>4205Utbygd arealOrganisk jord</v>
      </c>
      <c r="K6080" s="111">
        <v>29.011421395201612</v>
      </c>
      <c r="L6080" s="111">
        <v>0</v>
      </c>
      <c r="M6080" s="111">
        <v>1.303047089454229E-2</v>
      </c>
      <c r="N6080" s="112">
        <f t="shared" si="189"/>
        <v>29.024451866096154</v>
      </c>
    </row>
    <row r="6081" spans="1:14" x14ac:dyDescent="0.25">
      <c r="A6081" s="111" t="s">
        <v>752</v>
      </c>
      <c r="B6081" s="111">
        <f>INDEX(kommuner!C:C,MATCH(_xlfn.NUMBERVALUE(A6081),kommuner!B:B,0))</f>
        <v>4205</v>
      </c>
      <c r="C6081" s="111" t="s">
        <v>181</v>
      </c>
      <c r="D6081" s="111" t="s">
        <v>181</v>
      </c>
      <c r="E6081" s="111" t="s">
        <v>123</v>
      </c>
      <c r="F6081" s="111" t="s">
        <v>139</v>
      </c>
      <c r="G6081" s="111" t="s">
        <v>139</v>
      </c>
      <c r="H6081" s="111" t="s">
        <v>139</v>
      </c>
      <c r="I6081" s="111" t="s">
        <v>139</v>
      </c>
      <c r="J6081" t="str">
        <f t="shared" si="188"/>
        <v>4205Vann og myrOrganisk jord</v>
      </c>
      <c r="K6081" s="111">
        <v>-0.31088998224577308</v>
      </c>
      <c r="L6081" s="111">
        <v>0</v>
      </c>
      <c r="M6081" s="111">
        <v>0</v>
      </c>
      <c r="N6081" s="112">
        <f t="shared" si="189"/>
        <v>-0.31088998224577308</v>
      </c>
    </row>
    <row r="6082" spans="1:14" x14ac:dyDescent="0.25">
      <c r="A6082" s="111" t="s">
        <v>753</v>
      </c>
      <c r="B6082" s="111">
        <f>INDEX(kommuner!C:C,MATCH(_xlfn.NUMBERVALUE(A6082),kommuner!B:B,0))</f>
        <v>4224</v>
      </c>
      <c r="C6082" s="111" t="s">
        <v>82</v>
      </c>
      <c r="D6082" s="111" t="s">
        <v>82</v>
      </c>
      <c r="E6082" s="111" t="s">
        <v>126</v>
      </c>
      <c r="F6082" s="111" t="s">
        <v>139</v>
      </c>
      <c r="G6082" s="111" t="s">
        <v>139</v>
      </c>
      <c r="H6082" s="111" t="s">
        <v>139</v>
      </c>
      <c r="I6082" s="111" t="s">
        <v>139</v>
      </c>
      <c r="J6082" t="str">
        <f t="shared" si="188"/>
        <v>4224Annen utmarkMineraljord</v>
      </c>
      <c r="K6082" s="111">
        <v>-0.16852781479621071</v>
      </c>
      <c r="L6082" s="111">
        <v>0</v>
      </c>
      <c r="M6082" s="111">
        <v>0</v>
      </c>
      <c r="N6082" s="112">
        <f t="shared" si="189"/>
        <v>-0.16852781479621071</v>
      </c>
    </row>
    <row r="6083" spans="1:14" x14ac:dyDescent="0.25">
      <c r="A6083" s="111" t="s">
        <v>753</v>
      </c>
      <c r="B6083" s="111">
        <f>INDEX(kommuner!C:C,MATCH(_xlfn.NUMBERVALUE(A6083),kommuner!B:B,0))</f>
        <v>4224</v>
      </c>
      <c r="C6083" s="111" t="s">
        <v>121</v>
      </c>
      <c r="D6083" s="111" t="s">
        <v>121</v>
      </c>
      <c r="E6083" s="111" t="s">
        <v>126</v>
      </c>
      <c r="F6083" s="111" t="s">
        <v>139</v>
      </c>
      <c r="G6083" s="111" t="s">
        <v>139</v>
      </c>
      <c r="H6083" s="111" t="s">
        <v>139</v>
      </c>
      <c r="I6083" s="111" t="s">
        <v>139</v>
      </c>
      <c r="J6083" t="str">
        <f t="shared" ref="J6083:J6146" si="190">B6083&amp;C6083&amp;E6083&amp;IF(C6083="Skog",F6083&amp;G6083,"")</f>
        <v>4224BeiteMineraljord</v>
      </c>
      <c r="K6083" s="111">
        <v>-0.43305842942580308</v>
      </c>
      <c r="L6083" s="111">
        <v>0</v>
      </c>
      <c r="M6083" s="111">
        <v>1.2448711246839999E-7</v>
      </c>
      <c r="N6083" s="112">
        <f t="shared" ref="N6083:N6146" si="191">SUM(K6083:M6083)</f>
        <v>-0.43305830493869063</v>
      </c>
    </row>
    <row r="6084" spans="1:14" x14ac:dyDescent="0.25">
      <c r="A6084" s="111" t="s">
        <v>753</v>
      </c>
      <c r="B6084" s="111">
        <f>INDEX(kommuner!C:C,MATCH(_xlfn.NUMBERVALUE(A6084),kommuner!B:B,0))</f>
        <v>4224</v>
      </c>
      <c r="C6084" s="111" t="s">
        <v>121</v>
      </c>
      <c r="D6084" s="111" t="s">
        <v>121</v>
      </c>
      <c r="E6084" s="111" t="s">
        <v>123</v>
      </c>
      <c r="F6084" s="111" t="s">
        <v>139</v>
      </c>
      <c r="G6084" s="111" t="s">
        <v>139</v>
      </c>
      <c r="H6084" s="111" t="s">
        <v>139</v>
      </c>
      <c r="I6084" s="111" t="s">
        <v>139</v>
      </c>
      <c r="J6084" t="str">
        <f t="shared" si="190"/>
        <v>4224BeiteOrganisk jord</v>
      </c>
      <c r="K6084" s="111">
        <v>12.077525935985037</v>
      </c>
      <c r="L6084" s="111">
        <v>1.6412500000000001</v>
      </c>
      <c r="M6084" s="111">
        <v>0</v>
      </c>
      <c r="N6084" s="112">
        <f t="shared" si="191"/>
        <v>13.718775935985036</v>
      </c>
    </row>
    <row r="6085" spans="1:14" x14ac:dyDescent="0.25">
      <c r="A6085" s="111" t="s">
        <v>753</v>
      </c>
      <c r="B6085" s="111">
        <f>INDEX(kommuner!C:C,MATCH(_xlfn.NUMBERVALUE(A6085),kommuner!B:B,0))</f>
        <v>4224</v>
      </c>
      <c r="C6085" s="111" t="s">
        <v>84</v>
      </c>
      <c r="D6085" s="111" t="s">
        <v>84</v>
      </c>
      <c r="E6085" s="111" t="s">
        <v>126</v>
      </c>
      <c r="F6085" s="111" t="s">
        <v>139</v>
      </c>
      <c r="G6085" s="111" t="s">
        <v>139</v>
      </c>
      <c r="H6085" s="111" t="s">
        <v>139</v>
      </c>
      <c r="I6085" s="111" t="s">
        <v>139</v>
      </c>
      <c r="J6085" t="str">
        <f t="shared" si="190"/>
        <v>4224Dyrket markMineraljord</v>
      </c>
      <c r="K6085" s="111">
        <v>0.27365015328487463</v>
      </c>
      <c r="L6085" s="111">
        <v>0</v>
      </c>
      <c r="M6085" s="111">
        <v>0</v>
      </c>
      <c r="N6085" s="112">
        <f t="shared" si="191"/>
        <v>0.27365015328487463</v>
      </c>
    </row>
    <row r="6086" spans="1:14" x14ac:dyDescent="0.25">
      <c r="A6086" s="111" t="s">
        <v>753</v>
      </c>
      <c r="B6086" s="111">
        <f>INDEX(kommuner!C:C,MATCH(_xlfn.NUMBERVALUE(A6086),kommuner!B:B,0))</f>
        <v>4224</v>
      </c>
      <c r="C6086" s="111" t="s">
        <v>84</v>
      </c>
      <c r="D6086" s="111" t="s">
        <v>84</v>
      </c>
      <c r="E6086" s="111" t="s">
        <v>123</v>
      </c>
      <c r="F6086" s="111" t="s">
        <v>139</v>
      </c>
      <c r="G6086" s="111" t="s">
        <v>139</v>
      </c>
      <c r="H6086" s="111" t="s">
        <v>139</v>
      </c>
      <c r="I6086" s="111" t="s">
        <v>139</v>
      </c>
      <c r="J6086" t="str">
        <f t="shared" si="190"/>
        <v>4224Dyrket markOrganisk jord</v>
      </c>
      <c r="K6086" s="111">
        <v>28.726149366675592</v>
      </c>
      <c r="L6086" s="111">
        <v>1.45625</v>
      </c>
      <c r="M6086" s="111">
        <v>0</v>
      </c>
      <c r="N6086" s="112">
        <f t="shared" si="191"/>
        <v>30.182399366675593</v>
      </c>
    </row>
    <row r="6087" spans="1:14" x14ac:dyDescent="0.25">
      <c r="A6087" s="111" t="s">
        <v>753</v>
      </c>
      <c r="B6087" s="111">
        <f>INDEX(kommuner!C:C,MATCH(_xlfn.NUMBERVALUE(A6087),kommuner!B:B,0))</f>
        <v>4224</v>
      </c>
      <c r="C6087" s="111" t="s">
        <v>127</v>
      </c>
      <c r="D6087" s="111" t="s">
        <v>127</v>
      </c>
      <c r="E6087" s="111" t="s">
        <v>126</v>
      </c>
      <c r="F6087" s="111" t="s">
        <v>172</v>
      </c>
      <c r="G6087" s="111" t="s">
        <v>180</v>
      </c>
      <c r="H6087" s="111" t="s">
        <v>172</v>
      </c>
      <c r="I6087" s="111" t="s">
        <v>180</v>
      </c>
      <c r="J6087" t="str">
        <f t="shared" si="190"/>
        <v>4224SkogMineraljordBarskogHøy</v>
      </c>
      <c r="K6087" s="111">
        <v>-4.2610596243420318</v>
      </c>
      <c r="L6087" s="111">
        <v>0.85306406685236758</v>
      </c>
      <c r="M6087" s="111">
        <v>6.4056614999681585E-2</v>
      </c>
      <c r="N6087" s="112">
        <f t="shared" si="191"/>
        <v>-3.3439389424899826</v>
      </c>
    </row>
    <row r="6088" spans="1:14" x14ac:dyDescent="0.25">
      <c r="A6088" s="111" t="s">
        <v>753</v>
      </c>
      <c r="B6088" s="111">
        <f>INDEX(kommuner!C:C,MATCH(_xlfn.NUMBERVALUE(A6088),kommuner!B:B,0))</f>
        <v>4224</v>
      </c>
      <c r="C6088" s="111" t="s">
        <v>127</v>
      </c>
      <c r="D6088" s="111" t="s">
        <v>127</v>
      </c>
      <c r="E6088" s="111" t="s">
        <v>126</v>
      </c>
      <c r="F6088" s="111" t="s">
        <v>172</v>
      </c>
      <c r="G6088" s="111" t="s">
        <v>167</v>
      </c>
      <c r="H6088" s="111" t="s">
        <v>172</v>
      </c>
      <c r="I6088" s="111" t="s">
        <v>167</v>
      </c>
      <c r="J6088" t="str">
        <f t="shared" si="190"/>
        <v>4224SkogMineraljordBarskogImpediment</v>
      </c>
      <c r="K6088" s="111">
        <v>-1.5740166960016819</v>
      </c>
      <c r="L6088" s="111">
        <v>0.85306406685236758</v>
      </c>
      <c r="M6088" s="111">
        <v>6.3979989500968365E-2</v>
      </c>
      <c r="N6088" s="112">
        <f t="shared" si="191"/>
        <v>-0.65697263964834596</v>
      </c>
    </row>
    <row r="6089" spans="1:14" x14ac:dyDescent="0.25">
      <c r="A6089" s="111" t="s">
        <v>753</v>
      </c>
      <c r="B6089" s="111">
        <f>INDEX(kommuner!C:C,MATCH(_xlfn.NUMBERVALUE(A6089),kommuner!B:B,0))</f>
        <v>4224</v>
      </c>
      <c r="C6089" s="111" t="s">
        <v>127</v>
      </c>
      <c r="D6089" s="111" t="s">
        <v>127</v>
      </c>
      <c r="E6089" s="111" t="s">
        <v>126</v>
      </c>
      <c r="F6089" s="111" t="s">
        <v>172</v>
      </c>
      <c r="G6089" s="111" t="s">
        <v>190</v>
      </c>
      <c r="H6089" s="111" t="s">
        <v>172</v>
      </c>
      <c r="I6089" s="111" t="s">
        <v>190</v>
      </c>
      <c r="J6089" t="str">
        <f t="shared" si="190"/>
        <v>4224SkogMineraljordBarskogLav</v>
      </c>
      <c r="K6089" s="111">
        <v>-2.1094741240186856</v>
      </c>
      <c r="L6089" s="111">
        <v>0.85306406685236758</v>
      </c>
      <c r="M6089" s="111">
        <v>6.3979989500968365E-2</v>
      </c>
      <c r="N6089" s="112">
        <f t="shared" si="191"/>
        <v>-1.1924300676653499</v>
      </c>
    </row>
    <row r="6090" spans="1:14" x14ac:dyDescent="0.25">
      <c r="A6090" s="111" t="s">
        <v>753</v>
      </c>
      <c r="B6090" s="111">
        <f>INDEX(kommuner!C:C,MATCH(_xlfn.NUMBERVALUE(A6090),kommuner!B:B,0))</f>
        <v>4224</v>
      </c>
      <c r="C6090" s="111" t="s">
        <v>127</v>
      </c>
      <c r="D6090" s="111" t="s">
        <v>127</v>
      </c>
      <c r="E6090" s="111" t="s">
        <v>126</v>
      </c>
      <c r="F6090" s="111" t="s">
        <v>172</v>
      </c>
      <c r="G6090" s="111" t="s">
        <v>173</v>
      </c>
      <c r="H6090" s="111" t="s">
        <v>172</v>
      </c>
      <c r="I6090" s="111" t="s">
        <v>173</v>
      </c>
      <c r="J6090" t="str">
        <f t="shared" si="190"/>
        <v>4224SkogMineraljordBarskogMiddels</v>
      </c>
      <c r="K6090" s="111">
        <v>-2.8820985952554645</v>
      </c>
      <c r="L6090" s="111">
        <v>0.85306406685236758</v>
      </c>
      <c r="M6090" s="111">
        <v>6.4056614999681585E-2</v>
      </c>
      <c r="N6090" s="112">
        <f t="shared" si="191"/>
        <v>-1.9649779134034155</v>
      </c>
    </row>
    <row r="6091" spans="1:14" x14ac:dyDescent="0.25">
      <c r="A6091" s="111" t="s">
        <v>753</v>
      </c>
      <c r="B6091" s="111">
        <f>INDEX(kommuner!C:C,MATCH(_xlfn.NUMBERVALUE(A6091),kommuner!B:B,0))</f>
        <v>4224</v>
      </c>
      <c r="C6091" s="111" t="s">
        <v>127</v>
      </c>
      <c r="D6091" s="111" t="s">
        <v>127</v>
      </c>
      <c r="E6091" s="111" t="s">
        <v>126</v>
      </c>
      <c r="F6091" s="111" t="s">
        <v>172</v>
      </c>
      <c r="G6091" s="111" t="s">
        <v>186</v>
      </c>
      <c r="H6091" s="111" t="s">
        <v>172</v>
      </c>
      <c r="I6091" s="111" t="s">
        <v>186</v>
      </c>
      <c r="J6091" t="str">
        <f t="shared" si="190"/>
        <v>4224SkogMineraljordBarskogSærs høy</v>
      </c>
      <c r="K6091" s="111">
        <v>0.12072674540874306</v>
      </c>
      <c r="L6091" s="111">
        <v>0.85306406685236758</v>
      </c>
      <c r="M6091" s="111">
        <v>6.4056614999681585E-2</v>
      </c>
      <c r="N6091" s="112">
        <f t="shared" si="191"/>
        <v>1.0378474272607923</v>
      </c>
    </row>
    <row r="6092" spans="1:14" x14ac:dyDescent="0.25">
      <c r="A6092" s="111" t="s">
        <v>753</v>
      </c>
      <c r="B6092" s="111">
        <f>INDEX(kommuner!C:C,MATCH(_xlfn.NUMBERVALUE(A6092),kommuner!B:B,0))</f>
        <v>4224</v>
      </c>
      <c r="C6092" s="111" t="s">
        <v>127</v>
      </c>
      <c r="D6092" s="111" t="s">
        <v>127</v>
      </c>
      <c r="E6092" s="111" t="s">
        <v>126</v>
      </c>
      <c r="F6092" s="111" t="s">
        <v>179</v>
      </c>
      <c r="G6092" s="111" t="s">
        <v>180</v>
      </c>
      <c r="H6092" s="111" t="s">
        <v>179</v>
      </c>
      <c r="I6092" s="111" t="s">
        <v>180</v>
      </c>
      <c r="J6092" t="str">
        <f t="shared" si="190"/>
        <v>4224SkogMineraljordBlandingsskogHøy</v>
      </c>
      <c r="K6092" s="111">
        <v>-8.5703651807373102</v>
      </c>
      <c r="L6092" s="111">
        <v>0.85306406685236758</v>
      </c>
      <c r="M6092" s="111">
        <v>6.3979989500968365E-2</v>
      </c>
      <c r="N6092" s="112">
        <f t="shared" si="191"/>
        <v>-7.6533211243839743</v>
      </c>
    </row>
    <row r="6093" spans="1:14" x14ac:dyDescent="0.25">
      <c r="A6093" s="111" t="s">
        <v>753</v>
      </c>
      <c r="B6093" s="111">
        <f>INDEX(kommuner!C:C,MATCH(_xlfn.NUMBERVALUE(A6093),kommuner!B:B,0))</f>
        <v>4224</v>
      </c>
      <c r="C6093" s="111" t="s">
        <v>127</v>
      </c>
      <c r="D6093" s="111" t="s">
        <v>127</v>
      </c>
      <c r="E6093" s="111" t="s">
        <v>126</v>
      </c>
      <c r="F6093" s="111" t="s">
        <v>179</v>
      </c>
      <c r="G6093" s="111" t="s">
        <v>167</v>
      </c>
      <c r="H6093" s="111" t="s">
        <v>179</v>
      </c>
      <c r="I6093" s="111" t="s">
        <v>167</v>
      </c>
      <c r="J6093" t="str">
        <f t="shared" si="190"/>
        <v>4224SkogMineraljordBlandingsskogImpediment</v>
      </c>
      <c r="K6093" s="111">
        <v>-2.0950685747655116</v>
      </c>
      <c r="L6093" s="111">
        <v>0.85306406685236758</v>
      </c>
      <c r="M6093" s="111">
        <v>6.3979989500968365E-2</v>
      </c>
      <c r="N6093" s="112">
        <f t="shared" si="191"/>
        <v>-1.1780245184121758</v>
      </c>
    </row>
    <row r="6094" spans="1:14" x14ac:dyDescent="0.25">
      <c r="A6094" s="111" t="s">
        <v>753</v>
      </c>
      <c r="B6094" s="111">
        <f>INDEX(kommuner!C:C,MATCH(_xlfn.NUMBERVALUE(A6094),kommuner!B:B,0))</f>
        <v>4224</v>
      </c>
      <c r="C6094" s="111" t="s">
        <v>127</v>
      </c>
      <c r="D6094" s="111" t="s">
        <v>127</v>
      </c>
      <c r="E6094" s="111" t="s">
        <v>126</v>
      </c>
      <c r="F6094" s="111" t="s">
        <v>179</v>
      </c>
      <c r="G6094" s="111" t="s">
        <v>190</v>
      </c>
      <c r="H6094" s="111" t="s">
        <v>179</v>
      </c>
      <c r="I6094" s="111" t="s">
        <v>190</v>
      </c>
      <c r="J6094" t="str">
        <f t="shared" si="190"/>
        <v>4224SkogMineraljordBlandingsskogLav</v>
      </c>
      <c r="K6094" s="111">
        <v>-3.814060654162915</v>
      </c>
      <c r="L6094" s="111">
        <v>0.85306406685236758</v>
      </c>
      <c r="M6094" s="111">
        <v>6.3979989500968365E-2</v>
      </c>
      <c r="N6094" s="112">
        <f t="shared" si="191"/>
        <v>-2.897016597809579</v>
      </c>
    </row>
    <row r="6095" spans="1:14" x14ac:dyDescent="0.25">
      <c r="A6095" s="111" t="s">
        <v>753</v>
      </c>
      <c r="B6095" s="111">
        <f>INDEX(kommuner!C:C,MATCH(_xlfn.NUMBERVALUE(A6095),kommuner!B:B,0))</f>
        <v>4224</v>
      </c>
      <c r="C6095" s="111" t="s">
        <v>127</v>
      </c>
      <c r="D6095" s="111" t="s">
        <v>127</v>
      </c>
      <c r="E6095" s="111" t="s">
        <v>126</v>
      </c>
      <c r="F6095" s="111" t="s">
        <v>179</v>
      </c>
      <c r="G6095" s="111" t="s">
        <v>173</v>
      </c>
      <c r="H6095" s="111" t="s">
        <v>179</v>
      </c>
      <c r="I6095" s="111" t="s">
        <v>173</v>
      </c>
      <c r="J6095" t="str">
        <f t="shared" si="190"/>
        <v>4224SkogMineraljordBlandingsskogMiddels</v>
      </c>
      <c r="K6095" s="111">
        <v>-4.5623521854183373</v>
      </c>
      <c r="L6095" s="111">
        <v>0.85306406685236758</v>
      </c>
      <c r="M6095" s="111">
        <v>6.3979989500968365E-2</v>
      </c>
      <c r="N6095" s="112">
        <f t="shared" si="191"/>
        <v>-3.6453081290650013</v>
      </c>
    </row>
    <row r="6096" spans="1:14" x14ac:dyDescent="0.25">
      <c r="A6096" s="111" t="s">
        <v>753</v>
      </c>
      <c r="B6096" s="111">
        <f>INDEX(kommuner!C:C,MATCH(_xlfn.NUMBERVALUE(A6096),kommuner!B:B,0))</f>
        <v>4224</v>
      </c>
      <c r="C6096" s="111" t="s">
        <v>127</v>
      </c>
      <c r="D6096" s="111" t="s">
        <v>127</v>
      </c>
      <c r="E6096" s="111" t="s">
        <v>126</v>
      </c>
      <c r="F6096" s="111" t="s">
        <v>179</v>
      </c>
      <c r="G6096" s="111" t="s">
        <v>186</v>
      </c>
      <c r="H6096" s="111" t="s">
        <v>179</v>
      </c>
      <c r="I6096" s="111" t="s">
        <v>186</v>
      </c>
      <c r="J6096" t="str">
        <f t="shared" si="190"/>
        <v>4224SkogMineraljordBlandingsskogSærs høy</v>
      </c>
      <c r="K6096" s="111">
        <v>-2.9395925245326562</v>
      </c>
      <c r="L6096" s="111">
        <v>0.85306406685236758</v>
      </c>
      <c r="M6096" s="111">
        <v>6.3979989500968365E-2</v>
      </c>
      <c r="N6096" s="112">
        <f t="shared" si="191"/>
        <v>-2.0225484681793202</v>
      </c>
    </row>
    <row r="6097" spans="1:14" x14ac:dyDescent="0.25">
      <c r="A6097" s="111" t="s">
        <v>753</v>
      </c>
      <c r="B6097" s="111">
        <f>INDEX(kommuner!C:C,MATCH(_xlfn.NUMBERVALUE(A6097),kommuner!B:B,0))</f>
        <v>4224</v>
      </c>
      <c r="C6097" s="111" t="s">
        <v>127</v>
      </c>
      <c r="D6097" s="111" t="s">
        <v>127</v>
      </c>
      <c r="E6097" s="111" t="s">
        <v>126</v>
      </c>
      <c r="F6097" s="111" t="s">
        <v>185</v>
      </c>
      <c r="G6097" s="111" t="s">
        <v>180</v>
      </c>
      <c r="H6097" s="111" t="s">
        <v>185</v>
      </c>
      <c r="I6097" s="111" t="s">
        <v>180</v>
      </c>
      <c r="J6097" t="str">
        <f t="shared" si="190"/>
        <v>4224SkogMineraljordLauvskogHøy</v>
      </c>
      <c r="K6097" s="111">
        <v>-3.6072016095960531</v>
      </c>
      <c r="L6097" s="111">
        <v>0.85306406685236758</v>
      </c>
      <c r="M6097" s="111">
        <v>6.3979989500968365E-2</v>
      </c>
      <c r="N6097" s="112">
        <f t="shared" si="191"/>
        <v>-2.6901575532427171</v>
      </c>
    </row>
    <row r="6098" spans="1:14" x14ac:dyDescent="0.25">
      <c r="A6098" s="111" t="s">
        <v>753</v>
      </c>
      <c r="B6098" s="111">
        <f>INDEX(kommuner!C:C,MATCH(_xlfn.NUMBERVALUE(A6098),kommuner!B:B,0))</f>
        <v>4224</v>
      </c>
      <c r="C6098" s="111" t="s">
        <v>127</v>
      </c>
      <c r="D6098" s="111" t="s">
        <v>127</v>
      </c>
      <c r="E6098" s="111" t="s">
        <v>126</v>
      </c>
      <c r="F6098" s="111" t="s">
        <v>185</v>
      </c>
      <c r="G6098" s="111" t="s">
        <v>167</v>
      </c>
      <c r="H6098" s="111" t="s">
        <v>185</v>
      </c>
      <c r="I6098" s="111" t="s">
        <v>167</v>
      </c>
      <c r="J6098" t="str">
        <f t="shared" si="190"/>
        <v>4224SkogMineraljordLauvskogImpediment</v>
      </c>
      <c r="K6098" s="111">
        <v>-1.1043030228661443</v>
      </c>
      <c r="L6098" s="111">
        <v>0.85306406685236758</v>
      </c>
      <c r="M6098" s="111">
        <v>6.3979989500968365E-2</v>
      </c>
      <c r="N6098" s="112">
        <f t="shared" si="191"/>
        <v>-0.18725896651280841</v>
      </c>
    </row>
    <row r="6099" spans="1:14" x14ac:dyDescent="0.25">
      <c r="A6099" s="111" t="s">
        <v>753</v>
      </c>
      <c r="B6099" s="111">
        <f>INDEX(kommuner!C:C,MATCH(_xlfn.NUMBERVALUE(A6099),kommuner!B:B,0))</f>
        <v>4224</v>
      </c>
      <c r="C6099" s="111" t="s">
        <v>127</v>
      </c>
      <c r="D6099" s="111" t="s">
        <v>127</v>
      </c>
      <c r="E6099" s="111" t="s">
        <v>126</v>
      </c>
      <c r="F6099" s="111" t="s">
        <v>185</v>
      </c>
      <c r="G6099" s="111" t="s">
        <v>190</v>
      </c>
      <c r="H6099" s="111" t="s">
        <v>185</v>
      </c>
      <c r="I6099" s="111" t="s">
        <v>190</v>
      </c>
      <c r="J6099" t="str">
        <f t="shared" si="190"/>
        <v>4224SkogMineraljordLauvskogLav</v>
      </c>
      <c r="K6099" s="111">
        <v>-8.9748170935426599E-2</v>
      </c>
      <c r="L6099" s="111">
        <v>0.85306406685236758</v>
      </c>
      <c r="M6099" s="111">
        <v>6.3979989500968365E-2</v>
      </c>
      <c r="N6099" s="112">
        <f t="shared" si="191"/>
        <v>0.82729588541790933</v>
      </c>
    </row>
    <row r="6100" spans="1:14" x14ac:dyDescent="0.25">
      <c r="A6100" s="111" t="s">
        <v>753</v>
      </c>
      <c r="B6100" s="111">
        <f>INDEX(kommuner!C:C,MATCH(_xlfn.NUMBERVALUE(A6100),kommuner!B:B,0))</f>
        <v>4224</v>
      </c>
      <c r="C6100" s="111" t="s">
        <v>127</v>
      </c>
      <c r="D6100" s="111" t="s">
        <v>127</v>
      </c>
      <c r="E6100" s="111" t="s">
        <v>126</v>
      </c>
      <c r="F6100" s="111" t="s">
        <v>185</v>
      </c>
      <c r="G6100" s="111" t="s">
        <v>173</v>
      </c>
      <c r="H6100" s="111" t="s">
        <v>185</v>
      </c>
      <c r="I6100" s="111" t="s">
        <v>173</v>
      </c>
      <c r="J6100" t="str">
        <f t="shared" si="190"/>
        <v>4224SkogMineraljordLauvskogMiddels</v>
      </c>
      <c r="K6100" s="111">
        <v>-2.4151390344437029</v>
      </c>
      <c r="L6100" s="111">
        <v>0.85306406685236758</v>
      </c>
      <c r="M6100" s="111">
        <v>6.3979989500968365E-2</v>
      </c>
      <c r="N6100" s="112">
        <f t="shared" si="191"/>
        <v>-1.4980949780903672</v>
      </c>
    </row>
    <row r="6101" spans="1:14" x14ac:dyDescent="0.25">
      <c r="A6101" s="111" t="s">
        <v>753</v>
      </c>
      <c r="B6101" s="111">
        <f>INDEX(kommuner!C:C,MATCH(_xlfn.NUMBERVALUE(A6101),kommuner!B:B,0))</f>
        <v>4224</v>
      </c>
      <c r="C6101" s="111" t="s">
        <v>127</v>
      </c>
      <c r="D6101" s="111" t="s">
        <v>127</v>
      </c>
      <c r="E6101" s="111" t="s">
        <v>126</v>
      </c>
      <c r="F6101" s="111" t="s">
        <v>185</v>
      </c>
      <c r="G6101" s="111" t="s">
        <v>186</v>
      </c>
      <c r="H6101" s="111" t="s">
        <v>185</v>
      </c>
      <c r="I6101" s="111" t="s">
        <v>186</v>
      </c>
      <c r="J6101" t="str">
        <f t="shared" si="190"/>
        <v>4224SkogMineraljordLauvskogSærs høy</v>
      </c>
      <c r="K6101" s="111">
        <v>-3.6560473259425113</v>
      </c>
      <c r="L6101" s="111">
        <v>0.85306406685236758</v>
      </c>
      <c r="M6101" s="111">
        <v>6.3979989500968365E-2</v>
      </c>
      <c r="N6101" s="112">
        <f t="shared" si="191"/>
        <v>-2.7390032695891753</v>
      </c>
    </row>
    <row r="6102" spans="1:14" x14ac:dyDescent="0.25">
      <c r="A6102" s="111" t="s">
        <v>753</v>
      </c>
      <c r="B6102" s="111">
        <f>INDEX(kommuner!C:C,MATCH(_xlfn.NUMBERVALUE(A6102),kommuner!B:B,0))</f>
        <v>4224</v>
      </c>
      <c r="C6102" s="111" t="s">
        <v>127</v>
      </c>
      <c r="D6102" s="111" t="s">
        <v>127</v>
      </c>
      <c r="E6102" s="111" t="s">
        <v>123</v>
      </c>
      <c r="F6102" s="111" t="s">
        <v>172</v>
      </c>
      <c r="G6102" s="111" t="s">
        <v>180</v>
      </c>
      <c r="H6102" s="111" t="s">
        <v>172</v>
      </c>
      <c r="I6102" s="111" t="s">
        <v>180</v>
      </c>
      <c r="J6102" t="str">
        <f t="shared" si="190"/>
        <v>4224SkogOrganisk jordBarskogHøy</v>
      </c>
      <c r="K6102" s="111">
        <v>-2.5184559031994138</v>
      </c>
      <c r="L6102" s="111">
        <v>0.92784825435236762</v>
      </c>
      <c r="M6102" s="111">
        <v>0.46518126042825314</v>
      </c>
      <c r="N6102" s="112">
        <f t="shared" si="191"/>
        <v>-1.1254263884187932</v>
      </c>
    </row>
    <row r="6103" spans="1:14" x14ac:dyDescent="0.25">
      <c r="A6103" s="111" t="s">
        <v>753</v>
      </c>
      <c r="B6103" s="111">
        <f>INDEX(kommuner!C:C,MATCH(_xlfn.NUMBERVALUE(A6103),kommuner!B:B,0))</f>
        <v>4224</v>
      </c>
      <c r="C6103" s="111" t="s">
        <v>127</v>
      </c>
      <c r="D6103" s="111" t="s">
        <v>127</v>
      </c>
      <c r="E6103" s="111" t="s">
        <v>123</v>
      </c>
      <c r="F6103" s="111" t="s">
        <v>172</v>
      </c>
      <c r="G6103" s="111" t="s">
        <v>167</v>
      </c>
      <c r="H6103" s="111" t="s">
        <v>172</v>
      </c>
      <c r="I6103" s="111" t="s">
        <v>167</v>
      </c>
      <c r="J6103" t="str">
        <f t="shared" si="190"/>
        <v>4224SkogOrganisk jordBarskogImpediment</v>
      </c>
      <c r="K6103" s="111">
        <v>-0.13011741963904588</v>
      </c>
      <c r="L6103" s="111">
        <v>0.92784825435236762</v>
      </c>
      <c r="M6103" s="111">
        <v>0.46510463492953991</v>
      </c>
      <c r="N6103" s="112">
        <f t="shared" si="191"/>
        <v>1.2628354696428616</v>
      </c>
    </row>
    <row r="6104" spans="1:14" x14ac:dyDescent="0.25">
      <c r="A6104" s="111" t="s">
        <v>753</v>
      </c>
      <c r="B6104" s="111">
        <f>INDEX(kommuner!C:C,MATCH(_xlfn.NUMBERVALUE(A6104),kommuner!B:B,0))</f>
        <v>4224</v>
      </c>
      <c r="C6104" s="111" t="s">
        <v>127</v>
      </c>
      <c r="D6104" s="111" t="s">
        <v>127</v>
      </c>
      <c r="E6104" s="111" t="s">
        <v>123</v>
      </c>
      <c r="F6104" s="111" t="s">
        <v>172</v>
      </c>
      <c r="G6104" s="111" t="s">
        <v>190</v>
      </c>
      <c r="H6104" s="111" t="s">
        <v>172</v>
      </c>
      <c r="I6104" s="111" t="s">
        <v>190</v>
      </c>
      <c r="J6104" t="str">
        <f t="shared" si="190"/>
        <v>4224SkogOrganisk jordBarskogLav</v>
      </c>
      <c r="K6104" s="111">
        <v>-0.50666953101693391</v>
      </c>
      <c r="L6104" s="111">
        <v>0.92784825435236762</v>
      </c>
      <c r="M6104" s="111">
        <v>0.46510463492953991</v>
      </c>
      <c r="N6104" s="112">
        <f t="shared" si="191"/>
        <v>0.88628335826497362</v>
      </c>
    </row>
    <row r="6105" spans="1:14" x14ac:dyDescent="0.25">
      <c r="A6105" s="111" t="s">
        <v>753</v>
      </c>
      <c r="B6105" s="111">
        <f>INDEX(kommuner!C:C,MATCH(_xlfn.NUMBERVALUE(A6105),kommuner!B:B,0))</f>
        <v>4224</v>
      </c>
      <c r="C6105" s="111" t="s">
        <v>127</v>
      </c>
      <c r="D6105" s="111" t="s">
        <v>127</v>
      </c>
      <c r="E6105" s="111" t="s">
        <v>123</v>
      </c>
      <c r="F6105" s="111" t="s">
        <v>172</v>
      </c>
      <c r="G6105" s="111" t="s">
        <v>173</v>
      </c>
      <c r="H6105" s="111" t="s">
        <v>172</v>
      </c>
      <c r="I6105" s="111" t="s">
        <v>173</v>
      </c>
      <c r="J6105" t="str">
        <f t="shared" si="190"/>
        <v>4224SkogOrganisk jordBarskogMiddels</v>
      </c>
      <c r="K6105" s="111">
        <v>-1.5571490961494638</v>
      </c>
      <c r="L6105" s="111">
        <v>0.92784825435236762</v>
      </c>
      <c r="M6105" s="111">
        <v>0.46518126042825314</v>
      </c>
      <c r="N6105" s="112">
        <f t="shared" si="191"/>
        <v>-0.16411958136884308</v>
      </c>
    </row>
    <row r="6106" spans="1:14" x14ac:dyDescent="0.25">
      <c r="A6106" s="111" t="s">
        <v>753</v>
      </c>
      <c r="B6106" s="111">
        <f>INDEX(kommuner!C:C,MATCH(_xlfn.NUMBERVALUE(A6106),kommuner!B:B,0))</f>
        <v>4224</v>
      </c>
      <c r="C6106" s="111" t="s">
        <v>127</v>
      </c>
      <c r="D6106" s="111" t="s">
        <v>127</v>
      </c>
      <c r="E6106" s="111" t="s">
        <v>123</v>
      </c>
      <c r="F6106" s="111" t="s">
        <v>172</v>
      </c>
      <c r="G6106" s="111" t="s">
        <v>186</v>
      </c>
      <c r="H6106" s="111" t="s">
        <v>172</v>
      </c>
      <c r="I6106" s="111" t="s">
        <v>186</v>
      </c>
      <c r="J6106" t="str">
        <f t="shared" si="190"/>
        <v>4224SkogOrganisk jordBarskogSærs høy</v>
      </c>
      <c r="K6106" s="111">
        <v>2.5548655235722699</v>
      </c>
      <c r="L6106" s="111">
        <v>0.92784825435236762</v>
      </c>
      <c r="M6106" s="111">
        <v>0.46518126042825314</v>
      </c>
      <c r="N6106" s="112">
        <f t="shared" si="191"/>
        <v>3.9478950383528906</v>
      </c>
    </row>
    <row r="6107" spans="1:14" x14ac:dyDescent="0.25">
      <c r="A6107" s="111" t="s">
        <v>753</v>
      </c>
      <c r="B6107" s="111">
        <f>INDEX(kommuner!C:C,MATCH(_xlfn.NUMBERVALUE(A6107),kommuner!B:B,0))</f>
        <v>4224</v>
      </c>
      <c r="C6107" s="111" t="s">
        <v>127</v>
      </c>
      <c r="D6107" s="111" t="s">
        <v>127</v>
      </c>
      <c r="E6107" s="111" t="s">
        <v>123</v>
      </c>
      <c r="F6107" s="111" t="s">
        <v>179</v>
      </c>
      <c r="G6107" s="111" t="s">
        <v>180</v>
      </c>
      <c r="H6107" s="111" t="s">
        <v>179</v>
      </c>
      <c r="I6107" s="111" t="s">
        <v>180</v>
      </c>
      <c r="J6107" t="str">
        <f t="shared" si="190"/>
        <v>4224SkogOrganisk jordBlandingsskogHøy</v>
      </c>
      <c r="K6107" s="111">
        <v>-5.5554344456832343</v>
      </c>
      <c r="L6107" s="111">
        <v>0.92784825435236762</v>
      </c>
      <c r="M6107" s="111">
        <v>0.46510463492953991</v>
      </c>
      <c r="N6107" s="112">
        <f t="shared" si="191"/>
        <v>-4.1624815564013264</v>
      </c>
    </row>
    <row r="6108" spans="1:14" x14ac:dyDescent="0.25">
      <c r="A6108" s="111" t="s">
        <v>753</v>
      </c>
      <c r="B6108" s="111">
        <f>INDEX(kommuner!C:C,MATCH(_xlfn.NUMBERVALUE(A6108),kommuner!B:B,0))</f>
        <v>4224</v>
      </c>
      <c r="C6108" s="111" t="s">
        <v>127</v>
      </c>
      <c r="D6108" s="111" t="s">
        <v>127</v>
      </c>
      <c r="E6108" s="111" t="s">
        <v>123</v>
      </c>
      <c r="F6108" s="111" t="s">
        <v>179</v>
      </c>
      <c r="G6108" s="111" t="s">
        <v>167</v>
      </c>
      <c r="H6108" s="111" t="s">
        <v>179</v>
      </c>
      <c r="I6108" s="111" t="s">
        <v>167</v>
      </c>
      <c r="J6108" t="str">
        <f t="shared" si="190"/>
        <v>4224SkogOrganisk jordBlandingsskogImpediment</v>
      </c>
      <c r="K6108" s="111">
        <v>-0.28586344175800005</v>
      </c>
      <c r="L6108" s="111">
        <v>0.92784825435236762</v>
      </c>
      <c r="M6108" s="111">
        <v>0.46510463492953991</v>
      </c>
      <c r="N6108" s="112">
        <f t="shared" si="191"/>
        <v>1.1070894475239075</v>
      </c>
    </row>
    <row r="6109" spans="1:14" x14ac:dyDescent="0.25">
      <c r="A6109" s="111" t="s">
        <v>753</v>
      </c>
      <c r="B6109" s="111">
        <f>INDEX(kommuner!C:C,MATCH(_xlfn.NUMBERVALUE(A6109),kommuner!B:B,0))</f>
        <v>4224</v>
      </c>
      <c r="C6109" s="111" t="s">
        <v>127</v>
      </c>
      <c r="D6109" s="111" t="s">
        <v>127</v>
      </c>
      <c r="E6109" s="111" t="s">
        <v>123</v>
      </c>
      <c r="F6109" s="111" t="s">
        <v>179</v>
      </c>
      <c r="G6109" s="111" t="s">
        <v>190</v>
      </c>
      <c r="H6109" s="111" t="s">
        <v>179</v>
      </c>
      <c r="I6109" s="111" t="s">
        <v>190</v>
      </c>
      <c r="J6109" t="str">
        <f t="shared" si="190"/>
        <v>4224SkogOrganisk jordBlandingsskogLav</v>
      </c>
      <c r="K6109" s="111">
        <v>-1.2347339377887629</v>
      </c>
      <c r="L6109" s="111">
        <v>0.92784825435236762</v>
      </c>
      <c r="M6109" s="111">
        <v>0.46510463492953991</v>
      </c>
      <c r="N6109" s="112">
        <f t="shared" si="191"/>
        <v>0.15821895149314458</v>
      </c>
    </row>
    <row r="6110" spans="1:14" x14ac:dyDescent="0.25">
      <c r="A6110" s="111" t="s">
        <v>753</v>
      </c>
      <c r="B6110" s="111">
        <f>INDEX(kommuner!C:C,MATCH(_xlfn.NUMBERVALUE(A6110),kommuner!B:B,0))</f>
        <v>4224</v>
      </c>
      <c r="C6110" s="111" t="s">
        <v>127</v>
      </c>
      <c r="D6110" s="111" t="s">
        <v>127</v>
      </c>
      <c r="E6110" s="111" t="s">
        <v>123</v>
      </c>
      <c r="F6110" s="111" t="s">
        <v>179</v>
      </c>
      <c r="G6110" s="111" t="s">
        <v>173</v>
      </c>
      <c r="H6110" s="111" t="s">
        <v>179</v>
      </c>
      <c r="I6110" s="111" t="s">
        <v>173</v>
      </c>
      <c r="J6110" t="str">
        <f t="shared" si="190"/>
        <v>4224SkogOrganisk jordBlandingsskogMiddels</v>
      </c>
      <c r="K6110" s="111">
        <v>-2.4239591752717748</v>
      </c>
      <c r="L6110" s="111">
        <v>0.92784825435236762</v>
      </c>
      <c r="M6110" s="111">
        <v>0.46510463492953991</v>
      </c>
      <c r="N6110" s="112">
        <f t="shared" si="191"/>
        <v>-1.0310062859898674</v>
      </c>
    </row>
    <row r="6111" spans="1:14" x14ac:dyDescent="0.25">
      <c r="A6111" s="111" t="s">
        <v>753</v>
      </c>
      <c r="B6111" s="111">
        <f>INDEX(kommuner!C:C,MATCH(_xlfn.NUMBERVALUE(A6111),kommuner!B:B,0))</f>
        <v>4224</v>
      </c>
      <c r="C6111" s="111" t="s">
        <v>127</v>
      </c>
      <c r="D6111" s="111" t="s">
        <v>127</v>
      </c>
      <c r="E6111" s="111" t="s">
        <v>123</v>
      </c>
      <c r="F6111" s="111" t="s">
        <v>179</v>
      </c>
      <c r="G6111" s="111" t="s">
        <v>186</v>
      </c>
      <c r="H6111" s="111" t="s">
        <v>179</v>
      </c>
      <c r="I6111" s="111" t="s">
        <v>186</v>
      </c>
      <c r="J6111" t="str">
        <f t="shared" si="190"/>
        <v>4224SkogOrganisk jordBlandingsskogSærs høy</v>
      </c>
      <c r="K6111" s="111">
        <v>-1.5726115302258048</v>
      </c>
      <c r="L6111" s="111">
        <v>0.92784825435236762</v>
      </c>
      <c r="M6111" s="111">
        <v>0.46510463492953991</v>
      </c>
      <c r="N6111" s="112">
        <f t="shared" si="191"/>
        <v>-0.17965864094389727</v>
      </c>
    </row>
    <row r="6112" spans="1:14" x14ac:dyDescent="0.25">
      <c r="A6112" s="111" t="s">
        <v>753</v>
      </c>
      <c r="B6112" s="111">
        <f>INDEX(kommuner!C:C,MATCH(_xlfn.NUMBERVALUE(A6112),kommuner!B:B,0))</f>
        <v>4224</v>
      </c>
      <c r="C6112" s="111" t="s">
        <v>127</v>
      </c>
      <c r="D6112" s="111" t="s">
        <v>127</v>
      </c>
      <c r="E6112" s="111" t="s">
        <v>123</v>
      </c>
      <c r="F6112" s="111" t="s">
        <v>185</v>
      </c>
      <c r="G6112" s="111" t="s">
        <v>180</v>
      </c>
      <c r="H6112" s="111" t="s">
        <v>185</v>
      </c>
      <c r="I6112" s="111" t="s">
        <v>180</v>
      </c>
      <c r="J6112" t="str">
        <f t="shared" si="190"/>
        <v>4224SkogOrganisk jordLauvskogHøy</v>
      </c>
      <c r="K6112" s="111">
        <v>-1.9913688882377358</v>
      </c>
      <c r="L6112" s="111">
        <v>0.92784825435236762</v>
      </c>
      <c r="M6112" s="111">
        <v>0.46510463492953991</v>
      </c>
      <c r="N6112" s="112">
        <f t="shared" si="191"/>
        <v>-0.59841599895582831</v>
      </c>
    </row>
    <row r="6113" spans="1:14" x14ac:dyDescent="0.25">
      <c r="A6113" s="111" t="s">
        <v>753</v>
      </c>
      <c r="B6113" s="111">
        <f>INDEX(kommuner!C:C,MATCH(_xlfn.NUMBERVALUE(A6113),kommuner!B:B,0))</f>
        <v>4224</v>
      </c>
      <c r="C6113" s="111" t="s">
        <v>127</v>
      </c>
      <c r="D6113" s="111" t="s">
        <v>127</v>
      </c>
      <c r="E6113" s="111" t="s">
        <v>123</v>
      </c>
      <c r="F6113" s="111" t="s">
        <v>185</v>
      </c>
      <c r="G6113" s="111" t="s">
        <v>167</v>
      </c>
      <c r="H6113" s="111" t="s">
        <v>185</v>
      </c>
      <c r="I6113" s="111" t="s">
        <v>167</v>
      </c>
      <c r="J6113" t="str">
        <f t="shared" si="190"/>
        <v>4224SkogOrganisk jordLauvskogImpediment</v>
      </c>
      <c r="K6113" s="111">
        <v>0.35000626494250675</v>
      </c>
      <c r="L6113" s="111">
        <v>0.92784825435236762</v>
      </c>
      <c r="M6113" s="111">
        <v>0.46510463492953991</v>
      </c>
      <c r="N6113" s="112">
        <f t="shared" si="191"/>
        <v>1.7429591542244141</v>
      </c>
    </row>
    <row r="6114" spans="1:14" x14ac:dyDescent="0.25">
      <c r="A6114" s="111" t="s">
        <v>753</v>
      </c>
      <c r="B6114" s="111">
        <f>INDEX(kommuner!C:C,MATCH(_xlfn.NUMBERVALUE(A6114),kommuner!B:B,0))</f>
        <v>4224</v>
      </c>
      <c r="C6114" s="111" t="s">
        <v>127</v>
      </c>
      <c r="D6114" s="111" t="s">
        <v>127</v>
      </c>
      <c r="E6114" s="111" t="s">
        <v>123</v>
      </c>
      <c r="F6114" s="111" t="s">
        <v>185</v>
      </c>
      <c r="G6114" s="111" t="s">
        <v>190</v>
      </c>
      <c r="H6114" s="111" t="s">
        <v>185</v>
      </c>
      <c r="I6114" s="111" t="s">
        <v>190</v>
      </c>
      <c r="J6114" t="str">
        <f t="shared" si="190"/>
        <v>4224SkogOrganisk jordLauvskogLav</v>
      </c>
      <c r="K6114" s="111">
        <v>1.1144075558526714</v>
      </c>
      <c r="L6114" s="111">
        <v>0.92784825435236762</v>
      </c>
      <c r="M6114" s="111">
        <v>0.46510463492953991</v>
      </c>
      <c r="N6114" s="112">
        <f t="shared" si="191"/>
        <v>2.5073604451345788</v>
      </c>
    </row>
    <row r="6115" spans="1:14" x14ac:dyDescent="0.25">
      <c r="A6115" s="111" t="s">
        <v>753</v>
      </c>
      <c r="B6115" s="111">
        <f>INDEX(kommuner!C:C,MATCH(_xlfn.NUMBERVALUE(A6115),kommuner!B:B,0))</f>
        <v>4224</v>
      </c>
      <c r="C6115" s="111" t="s">
        <v>127</v>
      </c>
      <c r="D6115" s="111" t="s">
        <v>127</v>
      </c>
      <c r="E6115" s="111" t="s">
        <v>123</v>
      </c>
      <c r="F6115" s="111" t="s">
        <v>185</v>
      </c>
      <c r="G6115" s="111" t="s">
        <v>173</v>
      </c>
      <c r="H6115" s="111" t="s">
        <v>185</v>
      </c>
      <c r="I6115" s="111" t="s">
        <v>173</v>
      </c>
      <c r="J6115" t="str">
        <f t="shared" si="190"/>
        <v>4224SkogOrganisk jordLauvskogMiddels</v>
      </c>
      <c r="K6115" s="111">
        <v>-0.62664468270982987</v>
      </c>
      <c r="L6115" s="111">
        <v>0.92784825435236762</v>
      </c>
      <c r="M6115" s="111">
        <v>0.46510463492953991</v>
      </c>
      <c r="N6115" s="112">
        <f t="shared" si="191"/>
        <v>0.76630820657207765</v>
      </c>
    </row>
    <row r="6116" spans="1:14" x14ac:dyDescent="0.25">
      <c r="A6116" s="111" t="s">
        <v>753</v>
      </c>
      <c r="B6116" s="111">
        <f>INDEX(kommuner!C:C,MATCH(_xlfn.NUMBERVALUE(A6116),kommuner!B:B,0))</f>
        <v>4224</v>
      </c>
      <c r="C6116" s="111" t="s">
        <v>127</v>
      </c>
      <c r="D6116" s="111" t="s">
        <v>127</v>
      </c>
      <c r="E6116" s="111" t="s">
        <v>123</v>
      </c>
      <c r="F6116" s="111" t="s">
        <v>185</v>
      </c>
      <c r="G6116" s="111" t="s">
        <v>186</v>
      </c>
      <c r="H6116" s="111" t="s">
        <v>185</v>
      </c>
      <c r="I6116" s="111" t="s">
        <v>186</v>
      </c>
      <c r="J6116" t="str">
        <f t="shared" si="190"/>
        <v>4224SkogOrganisk jordLauvskogSærs høy</v>
      </c>
      <c r="K6116" s="111">
        <v>-1.8997279926091779</v>
      </c>
      <c r="L6116" s="111">
        <v>0.92784825435236762</v>
      </c>
      <c r="M6116" s="111">
        <v>0.46510463492953991</v>
      </c>
      <c r="N6116" s="112">
        <f t="shared" si="191"/>
        <v>-0.50677510332727038</v>
      </c>
    </row>
    <row r="6117" spans="1:14" x14ac:dyDescent="0.25">
      <c r="A6117" s="111" t="s">
        <v>753</v>
      </c>
      <c r="B6117" s="111">
        <f>INDEX(kommuner!C:C,MATCH(_xlfn.NUMBERVALUE(A6117),kommuner!B:B,0))</f>
        <v>4224</v>
      </c>
      <c r="C6117" s="111" t="s">
        <v>83</v>
      </c>
      <c r="D6117" s="111" t="s">
        <v>83</v>
      </c>
      <c r="E6117" s="111" t="s">
        <v>126</v>
      </c>
      <c r="F6117" s="111" t="s">
        <v>139</v>
      </c>
      <c r="G6117" s="111" t="s">
        <v>139</v>
      </c>
      <c r="H6117" s="111" t="s">
        <v>139</v>
      </c>
      <c r="I6117" s="111" t="s">
        <v>139</v>
      </c>
      <c r="J6117" t="str">
        <f t="shared" si="190"/>
        <v>4224Utbygd arealMineraljord</v>
      </c>
      <c r="K6117" s="111">
        <v>0.42279414509845159</v>
      </c>
      <c r="L6117" s="111">
        <v>0</v>
      </c>
      <c r="M6117" s="111">
        <v>1.303047089454229E-2</v>
      </c>
      <c r="N6117" s="112">
        <f t="shared" si="191"/>
        <v>0.43582461599299388</v>
      </c>
    </row>
    <row r="6118" spans="1:14" x14ac:dyDescent="0.25">
      <c r="A6118" s="111" t="s">
        <v>753</v>
      </c>
      <c r="B6118" s="111">
        <f>INDEX(kommuner!C:C,MATCH(_xlfn.NUMBERVALUE(A6118),kommuner!B:B,0))</f>
        <v>4224</v>
      </c>
      <c r="C6118" s="111" t="s">
        <v>83</v>
      </c>
      <c r="D6118" s="111" t="s">
        <v>83</v>
      </c>
      <c r="E6118" s="111" t="s">
        <v>123</v>
      </c>
      <c r="F6118" s="111" t="s">
        <v>139</v>
      </c>
      <c r="G6118" s="111" t="s">
        <v>139</v>
      </c>
      <c r="H6118" s="111" t="s">
        <v>139</v>
      </c>
      <c r="I6118" s="111" t="s">
        <v>139</v>
      </c>
      <c r="J6118" t="str">
        <f t="shared" si="190"/>
        <v>4224Utbygd arealOrganisk jord</v>
      </c>
      <c r="K6118" s="111">
        <v>29.011421395201612</v>
      </c>
      <c r="L6118" s="111">
        <v>0</v>
      </c>
      <c r="M6118" s="111">
        <v>1.303047089454229E-2</v>
      </c>
      <c r="N6118" s="112">
        <f t="shared" si="191"/>
        <v>29.024451866096154</v>
      </c>
    </row>
    <row r="6119" spans="1:14" x14ac:dyDescent="0.25">
      <c r="A6119" s="111" t="s">
        <v>753</v>
      </c>
      <c r="B6119" s="111">
        <f>INDEX(kommuner!C:C,MATCH(_xlfn.NUMBERVALUE(A6119),kommuner!B:B,0))</f>
        <v>4224</v>
      </c>
      <c r="C6119" s="111" t="s">
        <v>181</v>
      </c>
      <c r="D6119" s="111" t="s">
        <v>181</v>
      </c>
      <c r="E6119" s="111" t="s">
        <v>123</v>
      </c>
      <c r="F6119" s="111" t="s">
        <v>139</v>
      </c>
      <c r="G6119" s="111" t="s">
        <v>139</v>
      </c>
      <c r="H6119" s="111" t="s">
        <v>139</v>
      </c>
      <c r="I6119" s="111" t="s">
        <v>139</v>
      </c>
      <c r="J6119" t="str">
        <f t="shared" si="190"/>
        <v>4224Vann og myrOrganisk jord</v>
      </c>
      <c r="K6119" s="111">
        <v>-0.31088998224577308</v>
      </c>
      <c r="L6119" s="111">
        <v>0</v>
      </c>
      <c r="M6119" s="111">
        <v>0</v>
      </c>
      <c r="N6119" s="112">
        <f t="shared" si="191"/>
        <v>-0.31088998224577308</v>
      </c>
    </row>
    <row r="6120" spans="1:14" x14ac:dyDescent="0.25">
      <c r="A6120" s="111" t="s">
        <v>754</v>
      </c>
      <c r="B6120" s="111">
        <f>INDEX(kommuner!C:C,MATCH(_xlfn.NUMBERVALUE(A6120),kommuner!B:B,0))</f>
        <v>4225</v>
      </c>
      <c r="C6120" s="111" t="s">
        <v>82</v>
      </c>
      <c r="D6120" s="111" t="s">
        <v>82</v>
      </c>
      <c r="E6120" s="111" t="s">
        <v>126</v>
      </c>
      <c r="F6120" s="111" t="s">
        <v>139</v>
      </c>
      <c r="G6120" s="111" t="s">
        <v>139</v>
      </c>
      <c r="H6120" s="111" t="s">
        <v>139</v>
      </c>
      <c r="I6120" s="111" t="s">
        <v>139</v>
      </c>
      <c r="J6120" t="str">
        <f t="shared" si="190"/>
        <v>4225Annen utmarkMineraljord</v>
      </c>
      <c r="K6120" s="111">
        <v>-0.16852781479621071</v>
      </c>
      <c r="L6120" s="111">
        <v>0</v>
      </c>
      <c r="M6120" s="111">
        <v>0</v>
      </c>
      <c r="N6120" s="112">
        <f t="shared" si="191"/>
        <v>-0.16852781479621071</v>
      </c>
    </row>
    <row r="6121" spans="1:14" x14ac:dyDescent="0.25">
      <c r="A6121" s="111" t="s">
        <v>754</v>
      </c>
      <c r="B6121" s="111">
        <f>INDEX(kommuner!C:C,MATCH(_xlfn.NUMBERVALUE(A6121),kommuner!B:B,0))</f>
        <v>4225</v>
      </c>
      <c r="C6121" s="111" t="s">
        <v>121</v>
      </c>
      <c r="D6121" s="111" t="s">
        <v>121</v>
      </c>
      <c r="E6121" s="111" t="s">
        <v>126</v>
      </c>
      <c r="F6121" s="111" t="s">
        <v>139</v>
      </c>
      <c r="G6121" s="111" t="s">
        <v>139</v>
      </c>
      <c r="H6121" s="111" t="s">
        <v>139</v>
      </c>
      <c r="I6121" s="111" t="s">
        <v>139</v>
      </c>
      <c r="J6121" t="str">
        <f t="shared" si="190"/>
        <v>4225BeiteMineraljord</v>
      </c>
      <c r="K6121" s="111">
        <v>-0.43305842942580308</v>
      </c>
      <c r="L6121" s="111">
        <v>0</v>
      </c>
      <c r="M6121" s="111">
        <v>1.2448711246839999E-7</v>
      </c>
      <c r="N6121" s="112">
        <f t="shared" si="191"/>
        <v>-0.43305830493869063</v>
      </c>
    </row>
    <row r="6122" spans="1:14" x14ac:dyDescent="0.25">
      <c r="A6122" s="111" t="s">
        <v>754</v>
      </c>
      <c r="B6122" s="111">
        <f>INDEX(kommuner!C:C,MATCH(_xlfn.NUMBERVALUE(A6122),kommuner!B:B,0))</f>
        <v>4225</v>
      </c>
      <c r="C6122" s="111" t="s">
        <v>121</v>
      </c>
      <c r="D6122" s="111" t="s">
        <v>121</v>
      </c>
      <c r="E6122" s="111" t="s">
        <v>123</v>
      </c>
      <c r="F6122" s="111" t="s">
        <v>139</v>
      </c>
      <c r="G6122" s="111" t="s">
        <v>139</v>
      </c>
      <c r="H6122" s="111" t="s">
        <v>139</v>
      </c>
      <c r="I6122" s="111" t="s">
        <v>139</v>
      </c>
      <c r="J6122" t="str">
        <f t="shared" si="190"/>
        <v>4225BeiteOrganisk jord</v>
      </c>
      <c r="K6122" s="111">
        <v>12.077525935985037</v>
      </c>
      <c r="L6122" s="111">
        <v>1.6412500000000001</v>
      </c>
      <c r="M6122" s="111">
        <v>0</v>
      </c>
      <c r="N6122" s="112">
        <f t="shared" si="191"/>
        <v>13.718775935985036</v>
      </c>
    </row>
    <row r="6123" spans="1:14" x14ac:dyDescent="0.25">
      <c r="A6123" s="111" t="s">
        <v>754</v>
      </c>
      <c r="B6123" s="111">
        <f>INDEX(kommuner!C:C,MATCH(_xlfn.NUMBERVALUE(A6123),kommuner!B:B,0))</f>
        <v>4225</v>
      </c>
      <c r="C6123" s="111" t="s">
        <v>84</v>
      </c>
      <c r="D6123" s="111" t="s">
        <v>84</v>
      </c>
      <c r="E6123" s="111" t="s">
        <v>126</v>
      </c>
      <c r="F6123" s="111" t="s">
        <v>139</v>
      </c>
      <c r="G6123" s="111" t="s">
        <v>139</v>
      </c>
      <c r="H6123" s="111" t="s">
        <v>139</v>
      </c>
      <c r="I6123" s="111" t="s">
        <v>139</v>
      </c>
      <c r="J6123" t="str">
        <f t="shared" si="190"/>
        <v>4225Dyrket markMineraljord</v>
      </c>
      <c r="K6123" s="111">
        <v>0.27365015328487463</v>
      </c>
      <c r="L6123" s="111">
        <v>0</v>
      </c>
      <c r="M6123" s="111">
        <v>0</v>
      </c>
      <c r="N6123" s="112">
        <f t="shared" si="191"/>
        <v>0.27365015328487463</v>
      </c>
    </row>
    <row r="6124" spans="1:14" x14ac:dyDescent="0.25">
      <c r="A6124" s="111" t="s">
        <v>754</v>
      </c>
      <c r="B6124" s="111">
        <f>INDEX(kommuner!C:C,MATCH(_xlfn.NUMBERVALUE(A6124),kommuner!B:B,0))</f>
        <v>4225</v>
      </c>
      <c r="C6124" s="111" t="s">
        <v>84</v>
      </c>
      <c r="D6124" s="111" t="s">
        <v>84</v>
      </c>
      <c r="E6124" s="111" t="s">
        <v>123</v>
      </c>
      <c r="F6124" s="111" t="s">
        <v>139</v>
      </c>
      <c r="G6124" s="111" t="s">
        <v>139</v>
      </c>
      <c r="H6124" s="111" t="s">
        <v>139</v>
      </c>
      <c r="I6124" s="111" t="s">
        <v>139</v>
      </c>
      <c r="J6124" t="str">
        <f t="shared" si="190"/>
        <v>4225Dyrket markOrganisk jord</v>
      </c>
      <c r="K6124" s="111">
        <v>28.726149366675592</v>
      </c>
      <c r="L6124" s="111">
        <v>1.45625</v>
      </c>
      <c r="M6124" s="111">
        <v>0</v>
      </c>
      <c r="N6124" s="112">
        <f t="shared" si="191"/>
        <v>30.182399366675593</v>
      </c>
    </row>
    <row r="6125" spans="1:14" x14ac:dyDescent="0.25">
      <c r="A6125" s="111" t="s">
        <v>754</v>
      </c>
      <c r="B6125" s="111">
        <f>INDEX(kommuner!C:C,MATCH(_xlfn.NUMBERVALUE(A6125),kommuner!B:B,0))</f>
        <v>4225</v>
      </c>
      <c r="C6125" s="111" t="s">
        <v>127</v>
      </c>
      <c r="D6125" s="111" t="s">
        <v>127</v>
      </c>
      <c r="E6125" s="111" t="s">
        <v>126</v>
      </c>
      <c r="F6125" s="111" t="s">
        <v>172</v>
      </c>
      <c r="G6125" s="111" t="s">
        <v>180</v>
      </c>
      <c r="H6125" s="111" t="s">
        <v>172</v>
      </c>
      <c r="I6125" s="111" t="s">
        <v>180</v>
      </c>
      <c r="J6125" t="str">
        <f t="shared" si="190"/>
        <v>4225SkogMineraljordBarskogHøy</v>
      </c>
      <c r="K6125" s="111">
        <v>-4.2610596243420318</v>
      </c>
      <c r="L6125" s="111">
        <v>0.85306406685236758</v>
      </c>
      <c r="M6125" s="111">
        <v>6.4056614999681585E-2</v>
      </c>
      <c r="N6125" s="112">
        <f t="shared" si="191"/>
        <v>-3.3439389424899826</v>
      </c>
    </row>
    <row r="6126" spans="1:14" x14ac:dyDescent="0.25">
      <c r="A6126" s="111" t="s">
        <v>754</v>
      </c>
      <c r="B6126" s="111">
        <f>INDEX(kommuner!C:C,MATCH(_xlfn.NUMBERVALUE(A6126),kommuner!B:B,0))</f>
        <v>4225</v>
      </c>
      <c r="C6126" s="111" t="s">
        <v>127</v>
      </c>
      <c r="D6126" s="111" t="s">
        <v>127</v>
      </c>
      <c r="E6126" s="111" t="s">
        <v>126</v>
      </c>
      <c r="F6126" s="111" t="s">
        <v>172</v>
      </c>
      <c r="G6126" s="111" t="s">
        <v>167</v>
      </c>
      <c r="H6126" s="111" t="s">
        <v>172</v>
      </c>
      <c r="I6126" s="111" t="s">
        <v>167</v>
      </c>
      <c r="J6126" t="str">
        <f t="shared" si="190"/>
        <v>4225SkogMineraljordBarskogImpediment</v>
      </c>
      <c r="K6126" s="111">
        <v>-1.5740166960016819</v>
      </c>
      <c r="L6126" s="111">
        <v>0.85306406685236758</v>
      </c>
      <c r="M6126" s="111">
        <v>6.3979989500968365E-2</v>
      </c>
      <c r="N6126" s="112">
        <f t="shared" si="191"/>
        <v>-0.65697263964834596</v>
      </c>
    </row>
    <row r="6127" spans="1:14" x14ac:dyDescent="0.25">
      <c r="A6127" s="111" t="s">
        <v>754</v>
      </c>
      <c r="B6127" s="111">
        <f>INDEX(kommuner!C:C,MATCH(_xlfn.NUMBERVALUE(A6127),kommuner!B:B,0))</f>
        <v>4225</v>
      </c>
      <c r="C6127" s="111" t="s">
        <v>127</v>
      </c>
      <c r="D6127" s="111" t="s">
        <v>127</v>
      </c>
      <c r="E6127" s="111" t="s">
        <v>126</v>
      </c>
      <c r="F6127" s="111" t="s">
        <v>172</v>
      </c>
      <c r="G6127" s="111" t="s">
        <v>190</v>
      </c>
      <c r="H6127" s="111" t="s">
        <v>172</v>
      </c>
      <c r="I6127" s="111" t="s">
        <v>190</v>
      </c>
      <c r="J6127" t="str">
        <f t="shared" si="190"/>
        <v>4225SkogMineraljordBarskogLav</v>
      </c>
      <c r="K6127" s="111">
        <v>-2.1094741240186856</v>
      </c>
      <c r="L6127" s="111">
        <v>0.85306406685236758</v>
      </c>
      <c r="M6127" s="111">
        <v>6.3979989500968365E-2</v>
      </c>
      <c r="N6127" s="112">
        <f t="shared" si="191"/>
        <v>-1.1924300676653499</v>
      </c>
    </row>
    <row r="6128" spans="1:14" x14ac:dyDescent="0.25">
      <c r="A6128" s="111" t="s">
        <v>754</v>
      </c>
      <c r="B6128" s="111">
        <f>INDEX(kommuner!C:C,MATCH(_xlfn.NUMBERVALUE(A6128),kommuner!B:B,0))</f>
        <v>4225</v>
      </c>
      <c r="C6128" s="111" t="s">
        <v>127</v>
      </c>
      <c r="D6128" s="111" t="s">
        <v>127</v>
      </c>
      <c r="E6128" s="111" t="s">
        <v>126</v>
      </c>
      <c r="F6128" s="111" t="s">
        <v>172</v>
      </c>
      <c r="G6128" s="111" t="s">
        <v>173</v>
      </c>
      <c r="H6128" s="111" t="s">
        <v>172</v>
      </c>
      <c r="I6128" s="111" t="s">
        <v>173</v>
      </c>
      <c r="J6128" t="str">
        <f t="shared" si="190"/>
        <v>4225SkogMineraljordBarskogMiddels</v>
      </c>
      <c r="K6128" s="111">
        <v>-2.8820985952554645</v>
      </c>
      <c r="L6128" s="111">
        <v>0.85306406685236758</v>
      </c>
      <c r="M6128" s="111">
        <v>6.4056614999681585E-2</v>
      </c>
      <c r="N6128" s="112">
        <f t="shared" si="191"/>
        <v>-1.9649779134034155</v>
      </c>
    </row>
    <row r="6129" spans="1:14" x14ac:dyDescent="0.25">
      <c r="A6129" s="111" t="s">
        <v>754</v>
      </c>
      <c r="B6129" s="111">
        <f>INDEX(kommuner!C:C,MATCH(_xlfn.NUMBERVALUE(A6129),kommuner!B:B,0))</f>
        <v>4225</v>
      </c>
      <c r="C6129" s="111" t="s">
        <v>127</v>
      </c>
      <c r="D6129" s="111" t="s">
        <v>127</v>
      </c>
      <c r="E6129" s="111" t="s">
        <v>126</v>
      </c>
      <c r="F6129" s="111" t="s">
        <v>172</v>
      </c>
      <c r="G6129" s="111" t="s">
        <v>186</v>
      </c>
      <c r="H6129" s="111" t="s">
        <v>172</v>
      </c>
      <c r="I6129" s="111" t="s">
        <v>186</v>
      </c>
      <c r="J6129" t="str">
        <f t="shared" si="190"/>
        <v>4225SkogMineraljordBarskogSærs høy</v>
      </c>
      <c r="K6129" s="111">
        <v>0.12072674540874306</v>
      </c>
      <c r="L6129" s="111">
        <v>0.85306406685236758</v>
      </c>
      <c r="M6129" s="111">
        <v>6.4056614999681585E-2</v>
      </c>
      <c r="N6129" s="112">
        <f t="shared" si="191"/>
        <v>1.0378474272607923</v>
      </c>
    </row>
    <row r="6130" spans="1:14" x14ac:dyDescent="0.25">
      <c r="A6130" s="111" t="s">
        <v>754</v>
      </c>
      <c r="B6130" s="111">
        <f>INDEX(kommuner!C:C,MATCH(_xlfn.NUMBERVALUE(A6130),kommuner!B:B,0))</f>
        <v>4225</v>
      </c>
      <c r="C6130" s="111" t="s">
        <v>127</v>
      </c>
      <c r="D6130" s="111" t="s">
        <v>127</v>
      </c>
      <c r="E6130" s="111" t="s">
        <v>126</v>
      </c>
      <c r="F6130" s="111" t="s">
        <v>179</v>
      </c>
      <c r="G6130" s="111" t="s">
        <v>180</v>
      </c>
      <c r="H6130" s="111" t="s">
        <v>179</v>
      </c>
      <c r="I6130" s="111" t="s">
        <v>180</v>
      </c>
      <c r="J6130" t="str">
        <f t="shared" si="190"/>
        <v>4225SkogMineraljordBlandingsskogHøy</v>
      </c>
      <c r="K6130" s="111">
        <v>-8.5703651807373102</v>
      </c>
      <c r="L6130" s="111">
        <v>0.85306406685236758</v>
      </c>
      <c r="M6130" s="111">
        <v>6.3979989500968365E-2</v>
      </c>
      <c r="N6130" s="112">
        <f t="shared" si="191"/>
        <v>-7.6533211243839743</v>
      </c>
    </row>
    <row r="6131" spans="1:14" x14ac:dyDescent="0.25">
      <c r="A6131" s="111" t="s">
        <v>754</v>
      </c>
      <c r="B6131" s="111">
        <f>INDEX(kommuner!C:C,MATCH(_xlfn.NUMBERVALUE(A6131),kommuner!B:B,0))</f>
        <v>4225</v>
      </c>
      <c r="C6131" s="111" t="s">
        <v>127</v>
      </c>
      <c r="D6131" s="111" t="s">
        <v>127</v>
      </c>
      <c r="E6131" s="111" t="s">
        <v>126</v>
      </c>
      <c r="F6131" s="111" t="s">
        <v>179</v>
      </c>
      <c r="G6131" s="111" t="s">
        <v>167</v>
      </c>
      <c r="H6131" s="111" t="s">
        <v>179</v>
      </c>
      <c r="I6131" s="111" t="s">
        <v>167</v>
      </c>
      <c r="J6131" t="str">
        <f t="shared" si="190"/>
        <v>4225SkogMineraljordBlandingsskogImpediment</v>
      </c>
      <c r="K6131" s="111">
        <v>-2.0950685747655116</v>
      </c>
      <c r="L6131" s="111">
        <v>0.85306406685236758</v>
      </c>
      <c r="M6131" s="111">
        <v>6.3979989500968365E-2</v>
      </c>
      <c r="N6131" s="112">
        <f t="shared" si="191"/>
        <v>-1.1780245184121758</v>
      </c>
    </row>
    <row r="6132" spans="1:14" x14ac:dyDescent="0.25">
      <c r="A6132" s="111" t="s">
        <v>754</v>
      </c>
      <c r="B6132" s="111">
        <f>INDEX(kommuner!C:C,MATCH(_xlfn.NUMBERVALUE(A6132),kommuner!B:B,0))</f>
        <v>4225</v>
      </c>
      <c r="C6132" s="111" t="s">
        <v>127</v>
      </c>
      <c r="D6132" s="111" t="s">
        <v>127</v>
      </c>
      <c r="E6132" s="111" t="s">
        <v>126</v>
      </c>
      <c r="F6132" s="111" t="s">
        <v>179</v>
      </c>
      <c r="G6132" s="111" t="s">
        <v>190</v>
      </c>
      <c r="H6132" s="111" t="s">
        <v>179</v>
      </c>
      <c r="I6132" s="111" t="s">
        <v>190</v>
      </c>
      <c r="J6132" t="str">
        <f t="shared" si="190"/>
        <v>4225SkogMineraljordBlandingsskogLav</v>
      </c>
      <c r="K6132" s="111">
        <v>-3.814060654162915</v>
      </c>
      <c r="L6132" s="111">
        <v>0.85306406685236758</v>
      </c>
      <c r="M6132" s="111">
        <v>6.3979989500968365E-2</v>
      </c>
      <c r="N6132" s="112">
        <f t="shared" si="191"/>
        <v>-2.897016597809579</v>
      </c>
    </row>
    <row r="6133" spans="1:14" x14ac:dyDescent="0.25">
      <c r="A6133" s="111" t="s">
        <v>754</v>
      </c>
      <c r="B6133" s="111">
        <f>INDEX(kommuner!C:C,MATCH(_xlfn.NUMBERVALUE(A6133),kommuner!B:B,0))</f>
        <v>4225</v>
      </c>
      <c r="C6133" s="111" t="s">
        <v>127</v>
      </c>
      <c r="D6133" s="111" t="s">
        <v>127</v>
      </c>
      <c r="E6133" s="111" t="s">
        <v>126</v>
      </c>
      <c r="F6133" s="111" t="s">
        <v>179</v>
      </c>
      <c r="G6133" s="111" t="s">
        <v>173</v>
      </c>
      <c r="H6133" s="111" t="s">
        <v>179</v>
      </c>
      <c r="I6133" s="111" t="s">
        <v>173</v>
      </c>
      <c r="J6133" t="str">
        <f t="shared" si="190"/>
        <v>4225SkogMineraljordBlandingsskogMiddels</v>
      </c>
      <c r="K6133" s="111">
        <v>-4.5623521854183373</v>
      </c>
      <c r="L6133" s="111">
        <v>0.85306406685236758</v>
      </c>
      <c r="M6133" s="111">
        <v>6.3979989500968365E-2</v>
      </c>
      <c r="N6133" s="112">
        <f t="shared" si="191"/>
        <v>-3.6453081290650013</v>
      </c>
    </row>
    <row r="6134" spans="1:14" x14ac:dyDescent="0.25">
      <c r="A6134" s="111" t="s">
        <v>754</v>
      </c>
      <c r="B6134" s="111">
        <f>INDEX(kommuner!C:C,MATCH(_xlfn.NUMBERVALUE(A6134),kommuner!B:B,0))</f>
        <v>4225</v>
      </c>
      <c r="C6134" s="111" t="s">
        <v>127</v>
      </c>
      <c r="D6134" s="111" t="s">
        <v>127</v>
      </c>
      <c r="E6134" s="111" t="s">
        <v>126</v>
      </c>
      <c r="F6134" s="111" t="s">
        <v>179</v>
      </c>
      <c r="G6134" s="111" t="s">
        <v>186</v>
      </c>
      <c r="H6134" s="111" t="s">
        <v>179</v>
      </c>
      <c r="I6134" s="111" t="s">
        <v>186</v>
      </c>
      <c r="J6134" t="str">
        <f t="shared" si="190"/>
        <v>4225SkogMineraljordBlandingsskogSærs høy</v>
      </c>
      <c r="K6134" s="111">
        <v>-2.9395925245326562</v>
      </c>
      <c r="L6134" s="111">
        <v>0.85306406685236758</v>
      </c>
      <c r="M6134" s="111">
        <v>6.3979989500968365E-2</v>
      </c>
      <c r="N6134" s="112">
        <f t="shared" si="191"/>
        <v>-2.0225484681793202</v>
      </c>
    </row>
    <row r="6135" spans="1:14" x14ac:dyDescent="0.25">
      <c r="A6135" s="111" t="s">
        <v>754</v>
      </c>
      <c r="B6135" s="111">
        <f>INDEX(kommuner!C:C,MATCH(_xlfn.NUMBERVALUE(A6135),kommuner!B:B,0))</f>
        <v>4225</v>
      </c>
      <c r="C6135" s="111" t="s">
        <v>127</v>
      </c>
      <c r="D6135" s="111" t="s">
        <v>127</v>
      </c>
      <c r="E6135" s="111" t="s">
        <v>126</v>
      </c>
      <c r="F6135" s="111" t="s">
        <v>185</v>
      </c>
      <c r="G6135" s="111" t="s">
        <v>180</v>
      </c>
      <c r="H6135" s="111" t="s">
        <v>185</v>
      </c>
      <c r="I6135" s="111" t="s">
        <v>180</v>
      </c>
      <c r="J6135" t="str">
        <f t="shared" si="190"/>
        <v>4225SkogMineraljordLauvskogHøy</v>
      </c>
      <c r="K6135" s="111">
        <v>-3.6072016095960531</v>
      </c>
      <c r="L6135" s="111">
        <v>0.85306406685236758</v>
      </c>
      <c r="M6135" s="111">
        <v>6.3979989500968365E-2</v>
      </c>
      <c r="N6135" s="112">
        <f t="shared" si="191"/>
        <v>-2.6901575532427171</v>
      </c>
    </row>
    <row r="6136" spans="1:14" x14ac:dyDescent="0.25">
      <c r="A6136" s="111" t="s">
        <v>754</v>
      </c>
      <c r="B6136" s="111">
        <f>INDEX(kommuner!C:C,MATCH(_xlfn.NUMBERVALUE(A6136),kommuner!B:B,0))</f>
        <v>4225</v>
      </c>
      <c r="C6136" s="111" t="s">
        <v>127</v>
      </c>
      <c r="D6136" s="111" t="s">
        <v>127</v>
      </c>
      <c r="E6136" s="111" t="s">
        <v>126</v>
      </c>
      <c r="F6136" s="111" t="s">
        <v>185</v>
      </c>
      <c r="G6136" s="111" t="s">
        <v>167</v>
      </c>
      <c r="H6136" s="111" t="s">
        <v>185</v>
      </c>
      <c r="I6136" s="111" t="s">
        <v>167</v>
      </c>
      <c r="J6136" t="str">
        <f t="shared" si="190"/>
        <v>4225SkogMineraljordLauvskogImpediment</v>
      </c>
      <c r="K6136" s="111">
        <v>-1.1043030228661443</v>
      </c>
      <c r="L6136" s="111">
        <v>0.85306406685236758</v>
      </c>
      <c r="M6136" s="111">
        <v>6.3979989500968365E-2</v>
      </c>
      <c r="N6136" s="112">
        <f t="shared" si="191"/>
        <v>-0.18725896651280841</v>
      </c>
    </row>
    <row r="6137" spans="1:14" x14ac:dyDescent="0.25">
      <c r="A6137" s="111" t="s">
        <v>754</v>
      </c>
      <c r="B6137" s="111">
        <f>INDEX(kommuner!C:C,MATCH(_xlfn.NUMBERVALUE(A6137),kommuner!B:B,0))</f>
        <v>4225</v>
      </c>
      <c r="C6137" s="111" t="s">
        <v>127</v>
      </c>
      <c r="D6137" s="111" t="s">
        <v>127</v>
      </c>
      <c r="E6137" s="111" t="s">
        <v>126</v>
      </c>
      <c r="F6137" s="111" t="s">
        <v>185</v>
      </c>
      <c r="G6137" s="111" t="s">
        <v>190</v>
      </c>
      <c r="H6137" s="111" t="s">
        <v>185</v>
      </c>
      <c r="I6137" s="111" t="s">
        <v>190</v>
      </c>
      <c r="J6137" t="str">
        <f t="shared" si="190"/>
        <v>4225SkogMineraljordLauvskogLav</v>
      </c>
      <c r="K6137" s="111">
        <v>-8.9748170935426599E-2</v>
      </c>
      <c r="L6137" s="111">
        <v>0.85306406685236758</v>
      </c>
      <c r="M6137" s="111">
        <v>6.3979989500968365E-2</v>
      </c>
      <c r="N6137" s="112">
        <f t="shared" si="191"/>
        <v>0.82729588541790933</v>
      </c>
    </row>
    <row r="6138" spans="1:14" x14ac:dyDescent="0.25">
      <c r="A6138" s="111" t="s">
        <v>754</v>
      </c>
      <c r="B6138" s="111">
        <f>INDEX(kommuner!C:C,MATCH(_xlfn.NUMBERVALUE(A6138),kommuner!B:B,0))</f>
        <v>4225</v>
      </c>
      <c r="C6138" s="111" t="s">
        <v>127</v>
      </c>
      <c r="D6138" s="111" t="s">
        <v>127</v>
      </c>
      <c r="E6138" s="111" t="s">
        <v>126</v>
      </c>
      <c r="F6138" s="111" t="s">
        <v>185</v>
      </c>
      <c r="G6138" s="111" t="s">
        <v>173</v>
      </c>
      <c r="H6138" s="111" t="s">
        <v>185</v>
      </c>
      <c r="I6138" s="111" t="s">
        <v>173</v>
      </c>
      <c r="J6138" t="str">
        <f t="shared" si="190"/>
        <v>4225SkogMineraljordLauvskogMiddels</v>
      </c>
      <c r="K6138" s="111">
        <v>-2.4151390344437029</v>
      </c>
      <c r="L6138" s="111">
        <v>0.85306406685236758</v>
      </c>
      <c r="M6138" s="111">
        <v>6.3979989500968365E-2</v>
      </c>
      <c r="N6138" s="112">
        <f t="shared" si="191"/>
        <v>-1.4980949780903672</v>
      </c>
    </row>
    <row r="6139" spans="1:14" x14ac:dyDescent="0.25">
      <c r="A6139" s="111" t="s">
        <v>754</v>
      </c>
      <c r="B6139" s="111">
        <f>INDEX(kommuner!C:C,MATCH(_xlfn.NUMBERVALUE(A6139),kommuner!B:B,0))</f>
        <v>4225</v>
      </c>
      <c r="C6139" s="111" t="s">
        <v>127</v>
      </c>
      <c r="D6139" s="111" t="s">
        <v>127</v>
      </c>
      <c r="E6139" s="111" t="s">
        <v>126</v>
      </c>
      <c r="F6139" s="111" t="s">
        <v>185</v>
      </c>
      <c r="G6139" s="111" t="s">
        <v>186</v>
      </c>
      <c r="H6139" s="111" t="s">
        <v>185</v>
      </c>
      <c r="I6139" s="111" t="s">
        <v>186</v>
      </c>
      <c r="J6139" t="str">
        <f t="shared" si="190"/>
        <v>4225SkogMineraljordLauvskogSærs høy</v>
      </c>
      <c r="K6139" s="111">
        <v>-3.6560473259425113</v>
      </c>
      <c r="L6139" s="111">
        <v>0.85306406685236758</v>
      </c>
      <c r="M6139" s="111">
        <v>6.3979989500968365E-2</v>
      </c>
      <c r="N6139" s="112">
        <f t="shared" si="191"/>
        <v>-2.7390032695891753</v>
      </c>
    </row>
    <row r="6140" spans="1:14" x14ac:dyDescent="0.25">
      <c r="A6140" s="111" t="s">
        <v>754</v>
      </c>
      <c r="B6140" s="111">
        <f>INDEX(kommuner!C:C,MATCH(_xlfn.NUMBERVALUE(A6140),kommuner!B:B,0))</f>
        <v>4225</v>
      </c>
      <c r="C6140" s="111" t="s">
        <v>127</v>
      </c>
      <c r="D6140" s="111" t="s">
        <v>127</v>
      </c>
      <c r="E6140" s="111" t="s">
        <v>123</v>
      </c>
      <c r="F6140" s="111" t="s">
        <v>172</v>
      </c>
      <c r="G6140" s="111" t="s">
        <v>180</v>
      </c>
      <c r="H6140" s="111" t="s">
        <v>172</v>
      </c>
      <c r="I6140" s="111" t="s">
        <v>180</v>
      </c>
      <c r="J6140" t="str">
        <f t="shared" si="190"/>
        <v>4225SkogOrganisk jordBarskogHøy</v>
      </c>
      <c r="K6140" s="111">
        <v>-2.5184559031994138</v>
      </c>
      <c r="L6140" s="111">
        <v>0.92784825435236762</v>
      </c>
      <c r="M6140" s="111">
        <v>0.46518126042825314</v>
      </c>
      <c r="N6140" s="112">
        <f t="shared" si="191"/>
        <v>-1.1254263884187932</v>
      </c>
    </row>
    <row r="6141" spans="1:14" x14ac:dyDescent="0.25">
      <c r="A6141" s="111" t="s">
        <v>754</v>
      </c>
      <c r="B6141" s="111">
        <f>INDEX(kommuner!C:C,MATCH(_xlfn.NUMBERVALUE(A6141),kommuner!B:B,0))</f>
        <v>4225</v>
      </c>
      <c r="C6141" s="111" t="s">
        <v>127</v>
      </c>
      <c r="D6141" s="111" t="s">
        <v>127</v>
      </c>
      <c r="E6141" s="111" t="s">
        <v>123</v>
      </c>
      <c r="F6141" s="111" t="s">
        <v>172</v>
      </c>
      <c r="G6141" s="111" t="s">
        <v>167</v>
      </c>
      <c r="H6141" s="111" t="s">
        <v>172</v>
      </c>
      <c r="I6141" s="111" t="s">
        <v>167</v>
      </c>
      <c r="J6141" t="str">
        <f t="shared" si="190"/>
        <v>4225SkogOrganisk jordBarskogImpediment</v>
      </c>
      <c r="K6141" s="111">
        <v>-0.13011741963904588</v>
      </c>
      <c r="L6141" s="111">
        <v>0.92784825435236762</v>
      </c>
      <c r="M6141" s="111">
        <v>0.46510463492953991</v>
      </c>
      <c r="N6141" s="112">
        <f t="shared" si="191"/>
        <v>1.2628354696428616</v>
      </c>
    </row>
    <row r="6142" spans="1:14" x14ac:dyDescent="0.25">
      <c r="A6142" s="111" t="s">
        <v>754</v>
      </c>
      <c r="B6142" s="111">
        <f>INDEX(kommuner!C:C,MATCH(_xlfn.NUMBERVALUE(A6142),kommuner!B:B,0))</f>
        <v>4225</v>
      </c>
      <c r="C6142" s="111" t="s">
        <v>127</v>
      </c>
      <c r="D6142" s="111" t="s">
        <v>127</v>
      </c>
      <c r="E6142" s="111" t="s">
        <v>123</v>
      </c>
      <c r="F6142" s="111" t="s">
        <v>172</v>
      </c>
      <c r="G6142" s="111" t="s">
        <v>190</v>
      </c>
      <c r="H6142" s="111" t="s">
        <v>172</v>
      </c>
      <c r="I6142" s="111" t="s">
        <v>190</v>
      </c>
      <c r="J6142" t="str">
        <f t="shared" si="190"/>
        <v>4225SkogOrganisk jordBarskogLav</v>
      </c>
      <c r="K6142" s="111">
        <v>-0.50666953101693391</v>
      </c>
      <c r="L6142" s="111">
        <v>0.92784825435236762</v>
      </c>
      <c r="M6142" s="111">
        <v>0.46510463492953991</v>
      </c>
      <c r="N6142" s="112">
        <f t="shared" si="191"/>
        <v>0.88628335826497362</v>
      </c>
    </row>
    <row r="6143" spans="1:14" x14ac:dyDescent="0.25">
      <c r="A6143" s="111" t="s">
        <v>754</v>
      </c>
      <c r="B6143" s="111">
        <f>INDEX(kommuner!C:C,MATCH(_xlfn.NUMBERVALUE(A6143),kommuner!B:B,0))</f>
        <v>4225</v>
      </c>
      <c r="C6143" s="111" t="s">
        <v>127</v>
      </c>
      <c r="D6143" s="111" t="s">
        <v>127</v>
      </c>
      <c r="E6143" s="111" t="s">
        <v>123</v>
      </c>
      <c r="F6143" s="111" t="s">
        <v>172</v>
      </c>
      <c r="G6143" s="111" t="s">
        <v>173</v>
      </c>
      <c r="H6143" s="111" t="s">
        <v>172</v>
      </c>
      <c r="I6143" s="111" t="s">
        <v>173</v>
      </c>
      <c r="J6143" t="str">
        <f t="shared" si="190"/>
        <v>4225SkogOrganisk jordBarskogMiddels</v>
      </c>
      <c r="K6143" s="111">
        <v>-1.5571490961494638</v>
      </c>
      <c r="L6143" s="111">
        <v>0.92784825435236762</v>
      </c>
      <c r="M6143" s="111">
        <v>0.46518126042825314</v>
      </c>
      <c r="N6143" s="112">
        <f t="shared" si="191"/>
        <v>-0.16411958136884308</v>
      </c>
    </row>
    <row r="6144" spans="1:14" x14ac:dyDescent="0.25">
      <c r="A6144" s="111" t="s">
        <v>754</v>
      </c>
      <c r="B6144" s="111">
        <f>INDEX(kommuner!C:C,MATCH(_xlfn.NUMBERVALUE(A6144),kommuner!B:B,0))</f>
        <v>4225</v>
      </c>
      <c r="C6144" s="111" t="s">
        <v>127</v>
      </c>
      <c r="D6144" s="111" t="s">
        <v>127</v>
      </c>
      <c r="E6144" s="111" t="s">
        <v>123</v>
      </c>
      <c r="F6144" s="111" t="s">
        <v>172</v>
      </c>
      <c r="G6144" s="111" t="s">
        <v>186</v>
      </c>
      <c r="H6144" s="111" t="s">
        <v>172</v>
      </c>
      <c r="I6144" s="111" t="s">
        <v>186</v>
      </c>
      <c r="J6144" t="str">
        <f t="shared" si="190"/>
        <v>4225SkogOrganisk jordBarskogSærs høy</v>
      </c>
      <c r="K6144" s="111">
        <v>2.5548655235722699</v>
      </c>
      <c r="L6144" s="111">
        <v>0.92784825435236762</v>
      </c>
      <c r="M6144" s="111">
        <v>0.46518126042825314</v>
      </c>
      <c r="N6144" s="112">
        <f t="shared" si="191"/>
        <v>3.9478950383528906</v>
      </c>
    </row>
    <row r="6145" spans="1:14" x14ac:dyDescent="0.25">
      <c r="A6145" s="111" t="s">
        <v>754</v>
      </c>
      <c r="B6145" s="111">
        <f>INDEX(kommuner!C:C,MATCH(_xlfn.NUMBERVALUE(A6145),kommuner!B:B,0))</f>
        <v>4225</v>
      </c>
      <c r="C6145" s="111" t="s">
        <v>127</v>
      </c>
      <c r="D6145" s="111" t="s">
        <v>127</v>
      </c>
      <c r="E6145" s="111" t="s">
        <v>123</v>
      </c>
      <c r="F6145" s="111" t="s">
        <v>179</v>
      </c>
      <c r="G6145" s="111" t="s">
        <v>180</v>
      </c>
      <c r="H6145" s="111" t="s">
        <v>179</v>
      </c>
      <c r="I6145" s="111" t="s">
        <v>180</v>
      </c>
      <c r="J6145" t="str">
        <f t="shared" si="190"/>
        <v>4225SkogOrganisk jordBlandingsskogHøy</v>
      </c>
      <c r="K6145" s="111">
        <v>-5.5554344456832343</v>
      </c>
      <c r="L6145" s="111">
        <v>0.92784825435236762</v>
      </c>
      <c r="M6145" s="111">
        <v>0.46510463492953991</v>
      </c>
      <c r="N6145" s="112">
        <f t="shared" si="191"/>
        <v>-4.1624815564013264</v>
      </c>
    </row>
    <row r="6146" spans="1:14" x14ac:dyDescent="0.25">
      <c r="A6146" s="111" t="s">
        <v>754</v>
      </c>
      <c r="B6146" s="111">
        <f>INDEX(kommuner!C:C,MATCH(_xlfn.NUMBERVALUE(A6146),kommuner!B:B,0))</f>
        <v>4225</v>
      </c>
      <c r="C6146" s="111" t="s">
        <v>127</v>
      </c>
      <c r="D6146" s="111" t="s">
        <v>127</v>
      </c>
      <c r="E6146" s="111" t="s">
        <v>123</v>
      </c>
      <c r="F6146" s="111" t="s">
        <v>179</v>
      </c>
      <c r="G6146" s="111" t="s">
        <v>167</v>
      </c>
      <c r="H6146" s="111" t="s">
        <v>179</v>
      </c>
      <c r="I6146" s="111" t="s">
        <v>167</v>
      </c>
      <c r="J6146" t="str">
        <f t="shared" si="190"/>
        <v>4225SkogOrganisk jordBlandingsskogImpediment</v>
      </c>
      <c r="K6146" s="111">
        <v>-0.28586344175800005</v>
      </c>
      <c r="L6146" s="111">
        <v>0.92784825435236762</v>
      </c>
      <c r="M6146" s="111">
        <v>0.46510463492953991</v>
      </c>
      <c r="N6146" s="112">
        <f t="shared" si="191"/>
        <v>1.1070894475239075</v>
      </c>
    </row>
    <row r="6147" spans="1:14" x14ac:dyDescent="0.25">
      <c r="A6147" s="111" t="s">
        <v>754</v>
      </c>
      <c r="B6147" s="111">
        <f>INDEX(kommuner!C:C,MATCH(_xlfn.NUMBERVALUE(A6147),kommuner!B:B,0))</f>
        <v>4225</v>
      </c>
      <c r="C6147" s="111" t="s">
        <v>127</v>
      </c>
      <c r="D6147" s="111" t="s">
        <v>127</v>
      </c>
      <c r="E6147" s="111" t="s">
        <v>123</v>
      </c>
      <c r="F6147" s="111" t="s">
        <v>179</v>
      </c>
      <c r="G6147" s="111" t="s">
        <v>190</v>
      </c>
      <c r="H6147" s="111" t="s">
        <v>179</v>
      </c>
      <c r="I6147" s="111" t="s">
        <v>190</v>
      </c>
      <c r="J6147" t="str">
        <f t="shared" ref="J6147:J6210" si="192">B6147&amp;C6147&amp;E6147&amp;IF(C6147="Skog",F6147&amp;G6147,"")</f>
        <v>4225SkogOrganisk jordBlandingsskogLav</v>
      </c>
      <c r="K6147" s="111">
        <v>-1.2347339377887629</v>
      </c>
      <c r="L6147" s="111">
        <v>0.92784825435236762</v>
      </c>
      <c r="M6147" s="111">
        <v>0.46510463492953991</v>
      </c>
      <c r="N6147" s="112">
        <f t="shared" ref="N6147:N6210" si="193">SUM(K6147:M6147)</f>
        <v>0.15821895149314458</v>
      </c>
    </row>
    <row r="6148" spans="1:14" x14ac:dyDescent="0.25">
      <c r="A6148" s="111" t="s">
        <v>754</v>
      </c>
      <c r="B6148" s="111">
        <f>INDEX(kommuner!C:C,MATCH(_xlfn.NUMBERVALUE(A6148),kommuner!B:B,0))</f>
        <v>4225</v>
      </c>
      <c r="C6148" s="111" t="s">
        <v>127</v>
      </c>
      <c r="D6148" s="111" t="s">
        <v>127</v>
      </c>
      <c r="E6148" s="111" t="s">
        <v>123</v>
      </c>
      <c r="F6148" s="111" t="s">
        <v>179</v>
      </c>
      <c r="G6148" s="111" t="s">
        <v>173</v>
      </c>
      <c r="H6148" s="111" t="s">
        <v>179</v>
      </c>
      <c r="I6148" s="111" t="s">
        <v>173</v>
      </c>
      <c r="J6148" t="str">
        <f t="shared" si="192"/>
        <v>4225SkogOrganisk jordBlandingsskogMiddels</v>
      </c>
      <c r="K6148" s="111">
        <v>-2.4239591752717748</v>
      </c>
      <c r="L6148" s="111">
        <v>0.92784825435236762</v>
      </c>
      <c r="M6148" s="111">
        <v>0.46510463492953991</v>
      </c>
      <c r="N6148" s="112">
        <f t="shared" si="193"/>
        <v>-1.0310062859898674</v>
      </c>
    </row>
    <row r="6149" spans="1:14" x14ac:dyDescent="0.25">
      <c r="A6149" s="111" t="s">
        <v>754</v>
      </c>
      <c r="B6149" s="111">
        <f>INDEX(kommuner!C:C,MATCH(_xlfn.NUMBERVALUE(A6149),kommuner!B:B,0))</f>
        <v>4225</v>
      </c>
      <c r="C6149" s="111" t="s">
        <v>127</v>
      </c>
      <c r="D6149" s="111" t="s">
        <v>127</v>
      </c>
      <c r="E6149" s="111" t="s">
        <v>123</v>
      </c>
      <c r="F6149" s="111" t="s">
        <v>179</v>
      </c>
      <c r="G6149" s="111" t="s">
        <v>186</v>
      </c>
      <c r="H6149" s="111" t="s">
        <v>179</v>
      </c>
      <c r="I6149" s="111" t="s">
        <v>186</v>
      </c>
      <c r="J6149" t="str">
        <f t="shared" si="192"/>
        <v>4225SkogOrganisk jordBlandingsskogSærs høy</v>
      </c>
      <c r="K6149" s="111">
        <v>-1.5726115302258048</v>
      </c>
      <c r="L6149" s="111">
        <v>0.92784825435236762</v>
      </c>
      <c r="M6149" s="111">
        <v>0.46510463492953991</v>
      </c>
      <c r="N6149" s="112">
        <f t="shared" si="193"/>
        <v>-0.17965864094389727</v>
      </c>
    </row>
    <row r="6150" spans="1:14" x14ac:dyDescent="0.25">
      <c r="A6150" s="111" t="s">
        <v>754</v>
      </c>
      <c r="B6150" s="111">
        <f>INDEX(kommuner!C:C,MATCH(_xlfn.NUMBERVALUE(A6150),kommuner!B:B,0))</f>
        <v>4225</v>
      </c>
      <c r="C6150" s="111" t="s">
        <v>127</v>
      </c>
      <c r="D6150" s="111" t="s">
        <v>127</v>
      </c>
      <c r="E6150" s="111" t="s">
        <v>123</v>
      </c>
      <c r="F6150" s="111" t="s">
        <v>185</v>
      </c>
      <c r="G6150" s="111" t="s">
        <v>180</v>
      </c>
      <c r="H6150" s="111" t="s">
        <v>185</v>
      </c>
      <c r="I6150" s="111" t="s">
        <v>180</v>
      </c>
      <c r="J6150" t="str">
        <f t="shared" si="192"/>
        <v>4225SkogOrganisk jordLauvskogHøy</v>
      </c>
      <c r="K6150" s="111">
        <v>-1.9913688882377358</v>
      </c>
      <c r="L6150" s="111">
        <v>0.92784825435236762</v>
      </c>
      <c r="M6150" s="111">
        <v>0.46510463492953991</v>
      </c>
      <c r="N6150" s="112">
        <f t="shared" si="193"/>
        <v>-0.59841599895582831</v>
      </c>
    </row>
    <row r="6151" spans="1:14" x14ac:dyDescent="0.25">
      <c r="A6151" s="111" t="s">
        <v>754</v>
      </c>
      <c r="B6151" s="111">
        <f>INDEX(kommuner!C:C,MATCH(_xlfn.NUMBERVALUE(A6151),kommuner!B:B,0))</f>
        <v>4225</v>
      </c>
      <c r="C6151" s="111" t="s">
        <v>127</v>
      </c>
      <c r="D6151" s="111" t="s">
        <v>127</v>
      </c>
      <c r="E6151" s="111" t="s">
        <v>123</v>
      </c>
      <c r="F6151" s="111" t="s">
        <v>185</v>
      </c>
      <c r="G6151" s="111" t="s">
        <v>167</v>
      </c>
      <c r="H6151" s="111" t="s">
        <v>185</v>
      </c>
      <c r="I6151" s="111" t="s">
        <v>167</v>
      </c>
      <c r="J6151" t="str">
        <f t="shared" si="192"/>
        <v>4225SkogOrganisk jordLauvskogImpediment</v>
      </c>
      <c r="K6151" s="111">
        <v>0.35000626494250675</v>
      </c>
      <c r="L6151" s="111">
        <v>0.92784825435236762</v>
      </c>
      <c r="M6151" s="111">
        <v>0.46510463492953991</v>
      </c>
      <c r="N6151" s="112">
        <f t="shared" si="193"/>
        <v>1.7429591542244141</v>
      </c>
    </row>
    <row r="6152" spans="1:14" x14ac:dyDescent="0.25">
      <c r="A6152" s="111" t="s">
        <v>754</v>
      </c>
      <c r="B6152" s="111">
        <f>INDEX(kommuner!C:C,MATCH(_xlfn.NUMBERVALUE(A6152),kommuner!B:B,0))</f>
        <v>4225</v>
      </c>
      <c r="C6152" s="111" t="s">
        <v>127</v>
      </c>
      <c r="D6152" s="111" t="s">
        <v>127</v>
      </c>
      <c r="E6152" s="111" t="s">
        <v>123</v>
      </c>
      <c r="F6152" s="111" t="s">
        <v>185</v>
      </c>
      <c r="G6152" s="111" t="s">
        <v>190</v>
      </c>
      <c r="H6152" s="111" t="s">
        <v>185</v>
      </c>
      <c r="I6152" s="111" t="s">
        <v>190</v>
      </c>
      <c r="J6152" t="str">
        <f t="shared" si="192"/>
        <v>4225SkogOrganisk jordLauvskogLav</v>
      </c>
      <c r="K6152" s="111">
        <v>1.1144075558526714</v>
      </c>
      <c r="L6152" s="111">
        <v>0.92784825435236762</v>
      </c>
      <c r="M6152" s="111">
        <v>0.46510463492953991</v>
      </c>
      <c r="N6152" s="112">
        <f t="shared" si="193"/>
        <v>2.5073604451345788</v>
      </c>
    </row>
    <row r="6153" spans="1:14" x14ac:dyDescent="0.25">
      <c r="A6153" s="111" t="s">
        <v>754</v>
      </c>
      <c r="B6153" s="111">
        <f>INDEX(kommuner!C:C,MATCH(_xlfn.NUMBERVALUE(A6153),kommuner!B:B,0))</f>
        <v>4225</v>
      </c>
      <c r="C6153" s="111" t="s">
        <v>127</v>
      </c>
      <c r="D6153" s="111" t="s">
        <v>127</v>
      </c>
      <c r="E6153" s="111" t="s">
        <v>123</v>
      </c>
      <c r="F6153" s="111" t="s">
        <v>185</v>
      </c>
      <c r="G6153" s="111" t="s">
        <v>173</v>
      </c>
      <c r="H6153" s="111" t="s">
        <v>185</v>
      </c>
      <c r="I6153" s="111" t="s">
        <v>173</v>
      </c>
      <c r="J6153" t="str">
        <f t="shared" si="192"/>
        <v>4225SkogOrganisk jordLauvskogMiddels</v>
      </c>
      <c r="K6153" s="111">
        <v>-0.62664468270982987</v>
      </c>
      <c r="L6153" s="111">
        <v>0.92784825435236762</v>
      </c>
      <c r="M6153" s="111">
        <v>0.46510463492953991</v>
      </c>
      <c r="N6153" s="112">
        <f t="shared" si="193"/>
        <v>0.76630820657207765</v>
      </c>
    </row>
    <row r="6154" spans="1:14" x14ac:dyDescent="0.25">
      <c r="A6154" s="111" t="s">
        <v>754</v>
      </c>
      <c r="B6154" s="111">
        <f>INDEX(kommuner!C:C,MATCH(_xlfn.NUMBERVALUE(A6154),kommuner!B:B,0))</f>
        <v>4225</v>
      </c>
      <c r="C6154" s="111" t="s">
        <v>127</v>
      </c>
      <c r="D6154" s="111" t="s">
        <v>127</v>
      </c>
      <c r="E6154" s="111" t="s">
        <v>123</v>
      </c>
      <c r="F6154" s="111" t="s">
        <v>185</v>
      </c>
      <c r="G6154" s="111" t="s">
        <v>186</v>
      </c>
      <c r="H6154" s="111" t="s">
        <v>185</v>
      </c>
      <c r="I6154" s="111" t="s">
        <v>186</v>
      </c>
      <c r="J6154" t="str">
        <f t="shared" si="192"/>
        <v>4225SkogOrganisk jordLauvskogSærs høy</v>
      </c>
      <c r="K6154" s="111">
        <v>-1.8997279926091779</v>
      </c>
      <c r="L6154" s="111">
        <v>0.92784825435236762</v>
      </c>
      <c r="M6154" s="111">
        <v>0.46510463492953991</v>
      </c>
      <c r="N6154" s="112">
        <f t="shared" si="193"/>
        <v>-0.50677510332727038</v>
      </c>
    </row>
    <row r="6155" spans="1:14" x14ac:dyDescent="0.25">
      <c r="A6155" s="111" t="s">
        <v>754</v>
      </c>
      <c r="B6155" s="111">
        <f>INDEX(kommuner!C:C,MATCH(_xlfn.NUMBERVALUE(A6155),kommuner!B:B,0))</f>
        <v>4225</v>
      </c>
      <c r="C6155" s="111" t="s">
        <v>83</v>
      </c>
      <c r="D6155" s="111" t="s">
        <v>83</v>
      </c>
      <c r="E6155" s="111" t="s">
        <v>126</v>
      </c>
      <c r="F6155" s="111" t="s">
        <v>139</v>
      </c>
      <c r="G6155" s="111" t="s">
        <v>139</v>
      </c>
      <c r="H6155" s="111" t="s">
        <v>139</v>
      </c>
      <c r="I6155" s="111" t="s">
        <v>139</v>
      </c>
      <c r="J6155" t="str">
        <f t="shared" si="192"/>
        <v>4225Utbygd arealMineraljord</v>
      </c>
      <c r="K6155" s="111">
        <v>0.42279414509845159</v>
      </c>
      <c r="L6155" s="111">
        <v>0</v>
      </c>
      <c r="M6155" s="111">
        <v>1.303047089454229E-2</v>
      </c>
      <c r="N6155" s="112">
        <f t="shared" si="193"/>
        <v>0.43582461599299388</v>
      </c>
    </row>
    <row r="6156" spans="1:14" x14ac:dyDescent="0.25">
      <c r="A6156" s="111" t="s">
        <v>754</v>
      </c>
      <c r="B6156" s="111">
        <f>INDEX(kommuner!C:C,MATCH(_xlfn.NUMBERVALUE(A6156),kommuner!B:B,0))</f>
        <v>4225</v>
      </c>
      <c r="C6156" s="111" t="s">
        <v>83</v>
      </c>
      <c r="D6156" s="111" t="s">
        <v>83</v>
      </c>
      <c r="E6156" s="111" t="s">
        <v>123</v>
      </c>
      <c r="F6156" s="111" t="s">
        <v>139</v>
      </c>
      <c r="G6156" s="111" t="s">
        <v>139</v>
      </c>
      <c r="H6156" s="111" t="s">
        <v>139</v>
      </c>
      <c r="I6156" s="111" t="s">
        <v>139</v>
      </c>
      <c r="J6156" t="str">
        <f t="shared" si="192"/>
        <v>4225Utbygd arealOrganisk jord</v>
      </c>
      <c r="K6156" s="111">
        <v>29.011421395201612</v>
      </c>
      <c r="L6156" s="111">
        <v>0</v>
      </c>
      <c r="M6156" s="111">
        <v>1.303047089454229E-2</v>
      </c>
      <c r="N6156" s="112">
        <f t="shared" si="193"/>
        <v>29.024451866096154</v>
      </c>
    </row>
    <row r="6157" spans="1:14" x14ac:dyDescent="0.25">
      <c r="A6157" s="111" t="s">
        <v>754</v>
      </c>
      <c r="B6157" s="111">
        <f>INDEX(kommuner!C:C,MATCH(_xlfn.NUMBERVALUE(A6157),kommuner!B:B,0))</f>
        <v>4225</v>
      </c>
      <c r="C6157" s="111" t="s">
        <v>181</v>
      </c>
      <c r="D6157" s="111" t="s">
        <v>181</v>
      </c>
      <c r="E6157" s="111" t="s">
        <v>123</v>
      </c>
      <c r="F6157" s="111" t="s">
        <v>139</v>
      </c>
      <c r="G6157" s="111" t="s">
        <v>139</v>
      </c>
      <c r="H6157" s="111" t="s">
        <v>139</v>
      </c>
      <c r="I6157" s="111" t="s">
        <v>139</v>
      </c>
      <c r="J6157" t="str">
        <f t="shared" si="192"/>
        <v>4225Vann og myrOrganisk jord</v>
      </c>
      <c r="K6157" s="111">
        <v>-0.31088998224577308</v>
      </c>
      <c r="L6157" s="111">
        <v>0</v>
      </c>
      <c r="M6157" s="111">
        <v>0</v>
      </c>
      <c r="N6157" s="112">
        <f t="shared" si="193"/>
        <v>-0.31088998224577308</v>
      </c>
    </row>
    <row r="6158" spans="1:14" x14ac:dyDescent="0.25">
      <c r="A6158" s="111" t="s">
        <v>755</v>
      </c>
      <c r="B6158" s="111">
        <f>INDEX(kommuner!C:C,MATCH(_xlfn.NUMBERVALUE(A6158),kommuner!B:B,0))</f>
        <v>4205</v>
      </c>
      <c r="C6158" s="111" t="s">
        <v>82</v>
      </c>
      <c r="D6158" s="111" t="s">
        <v>82</v>
      </c>
      <c r="E6158" s="111" t="s">
        <v>126</v>
      </c>
      <c r="F6158" s="111" t="s">
        <v>139</v>
      </c>
      <c r="G6158" s="111" t="s">
        <v>139</v>
      </c>
      <c r="H6158" s="111" t="s">
        <v>139</v>
      </c>
      <c r="I6158" s="111" t="s">
        <v>139</v>
      </c>
      <c r="J6158" t="str">
        <f t="shared" si="192"/>
        <v>4205Annen utmarkMineraljord</v>
      </c>
      <c r="K6158" s="111">
        <v>-0.16852781479621071</v>
      </c>
      <c r="L6158" s="111">
        <v>0</v>
      </c>
      <c r="M6158" s="111">
        <v>0</v>
      </c>
      <c r="N6158" s="112">
        <f t="shared" si="193"/>
        <v>-0.16852781479621071</v>
      </c>
    </row>
    <row r="6159" spans="1:14" x14ac:dyDescent="0.25">
      <c r="A6159" s="111" t="s">
        <v>755</v>
      </c>
      <c r="B6159" s="111">
        <f>INDEX(kommuner!C:C,MATCH(_xlfn.NUMBERVALUE(A6159),kommuner!B:B,0))</f>
        <v>4205</v>
      </c>
      <c r="C6159" s="111" t="s">
        <v>121</v>
      </c>
      <c r="D6159" s="111" t="s">
        <v>121</v>
      </c>
      <c r="E6159" s="111" t="s">
        <v>126</v>
      </c>
      <c r="F6159" s="111" t="s">
        <v>139</v>
      </c>
      <c r="G6159" s="111" t="s">
        <v>139</v>
      </c>
      <c r="H6159" s="111" t="s">
        <v>139</v>
      </c>
      <c r="I6159" s="111" t="s">
        <v>139</v>
      </c>
      <c r="J6159" t="str">
        <f t="shared" si="192"/>
        <v>4205BeiteMineraljord</v>
      </c>
      <c r="K6159" s="111">
        <v>-0.43305842942580308</v>
      </c>
      <c r="L6159" s="111">
        <v>0</v>
      </c>
      <c r="M6159" s="111">
        <v>1.2448711246839999E-7</v>
      </c>
      <c r="N6159" s="112">
        <f t="shared" si="193"/>
        <v>-0.43305830493869063</v>
      </c>
    </row>
    <row r="6160" spans="1:14" x14ac:dyDescent="0.25">
      <c r="A6160" s="111" t="s">
        <v>755</v>
      </c>
      <c r="B6160" s="111">
        <f>INDEX(kommuner!C:C,MATCH(_xlfn.NUMBERVALUE(A6160),kommuner!B:B,0))</f>
        <v>4205</v>
      </c>
      <c r="C6160" s="111" t="s">
        <v>121</v>
      </c>
      <c r="D6160" s="111" t="s">
        <v>121</v>
      </c>
      <c r="E6160" s="111" t="s">
        <v>123</v>
      </c>
      <c r="F6160" s="111" t="s">
        <v>139</v>
      </c>
      <c r="G6160" s="111" t="s">
        <v>139</v>
      </c>
      <c r="H6160" s="111" t="s">
        <v>139</v>
      </c>
      <c r="I6160" s="111" t="s">
        <v>139</v>
      </c>
      <c r="J6160" t="str">
        <f t="shared" si="192"/>
        <v>4205BeiteOrganisk jord</v>
      </c>
      <c r="K6160" s="111">
        <v>12.077525935985037</v>
      </c>
      <c r="L6160" s="111">
        <v>1.6412500000000001</v>
      </c>
      <c r="M6160" s="111">
        <v>0</v>
      </c>
      <c r="N6160" s="112">
        <f t="shared" si="193"/>
        <v>13.718775935985036</v>
      </c>
    </row>
    <row r="6161" spans="1:14" x14ac:dyDescent="0.25">
      <c r="A6161" s="111" t="s">
        <v>755</v>
      </c>
      <c r="B6161" s="111">
        <f>INDEX(kommuner!C:C,MATCH(_xlfn.NUMBERVALUE(A6161),kommuner!B:B,0))</f>
        <v>4205</v>
      </c>
      <c r="C6161" s="111" t="s">
        <v>84</v>
      </c>
      <c r="D6161" s="111" t="s">
        <v>84</v>
      </c>
      <c r="E6161" s="111" t="s">
        <v>126</v>
      </c>
      <c r="F6161" s="111" t="s">
        <v>139</v>
      </c>
      <c r="G6161" s="111" t="s">
        <v>139</v>
      </c>
      <c r="H6161" s="111" t="s">
        <v>139</v>
      </c>
      <c r="I6161" s="111" t="s">
        <v>139</v>
      </c>
      <c r="J6161" t="str">
        <f t="shared" si="192"/>
        <v>4205Dyrket markMineraljord</v>
      </c>
      <c r="K6161" s="111">
        <v>0.27365015328487463</v>
      </c>
      <c r="L6161" s="111">
        <v>0</v>
      </c>
      <c r="M6161" s="111">
        <v>0</v>
      </c>
      <c r="N6161" s="112">
        <f t="shared" si="193"/>
        <v>0.27365015328487463</v>
      </c>
    </row>
    <row r="6162" spans="1:14" x14ac:dyDescent="0.25">
      <c r="A6162" s="111" t="s">
        <v>755</v>
      </c>
      <c r="B6162" s="111">
        <f>INDEX(kommuner!C:C,MATCH(_xlfn.NUMBERVALUE(A6162),kommuner!B:B,0))</f>
        <v>4205</v>
      </c>
      <c r="C6162" s="111" t="s">
        <v>84</v>
      </c>
      <c r="D6162" s="111" t="s">
        <v>84</v>
      </c>
      <c r="E6162" s="111" t="s">
        <v>123</v>
      </c>
      <c r="F6162" s="111" t="s">
        <v>139</v>
      </c>
      <c r="G6162" s="111" t="s">
        <v>139</v>
      </c>
      <c r="H6162" s="111" t="s">
        <v>139</v>
      </c>
      <c r="I6162" s="111" t="s">
        <v>139</v>
      </c>
      <c r="J6162" t="str">
        <f t="shared" si="192"/>
        <v>4205Dyrket markOrganisk jord</v>
      </c>
      <c r="K6162" s="111">
        <v>28.726149366675592</v>
      </c>
      <c r="L6162" s="111">
        <v>1.45625</v>
      </c>
      <c r="M6162" s="111">
        <v>0</v>
      </c>
      <c r="N6162" s="112">
        <f t="shared" si="193"/>
        <v>30.182399366675593</v>
      </c>
    </row>
    <row r="6163" spans="1:14" x14ac:dyDescent="0.25">
      <c r="A6163" s="111" t="s">
        <v>755</v>
      </c>
      <c r="B6163" s="111">
        <f>INDEX(kommuner!C:C,MATCH(_xlfn.NUMBERVALUE(A6163),kommuner!B:B,0))</f>
        <v>4205</v>
      </c>
      <c r="C6163" s="111" t="s">
        <v>127</v>
      </c>
      <c r="D6163" s="111" t="s">
        <v>127</v>
      </c>
      <c r="E6163" s="111" t="s">
        <v>126</v>
      </c>
      <c r="F6163" s="111" t="s">
        <v>172</v>
      </c>
      <c r="G6163" s="111" t="s">
        <v>180</v>
      </c>
      <c r="H6163" s="111" t="s">
        <v>172</v>
      </c>
      <c r="I6163" s="111" t="s">
        <v>180</v>
      </c>
      <c r="J6163" t="str">
        <f t="shared" si="192"/>
        <v>4205SkogMineraljordBarskogHøy</v>
      </c>
      <c r="K6163" s="111">
        <v>-4.2610596243420318</v>
      </c>
      <c r="L6163" s="111">
        <v>0.85306406685236758</v>
      </c>
      <c r="M6163" s="111">
        <v>6.4056614999681585E-2</v>
      </c>
      <c r="N6163" s="112">
        <f t="shared" si="193"/>
        <v>-3.3439389424899826</v>
      </c>
    </row>
    <row r="6164" spans="1:14" x14ac:dyDescent="0.25">
      <c r="A6164" s="111" t="s">
        <v>755</v>
      </c>
      <c r="B6164" s="111">
        <f>INDEX(kommuner!C:C,MATCH(_xlfn.NUMBERVALUE(A6164),kommuner!B:B,0))</f>
        <v>4205</v>
      </c>
      <c r="C6164" s="111" t="s">
        <v>127</v>
      </c>
      <c r="D6164" s="111" t="s">
        <v>127</v>
      </c>
      <c r="E6164" s="111" t="s">
        <v>126</v>
      </c>
      <c r="F6164" s="111" t="s">
        <v>172</v>
      </c>
      <c r="G6164" s="111" t="s">
        <v>167</v>
      </c>
      <c r="H6164" s="111" t="s">
        <v>172</v>
      </c>
      <c r="I6164" s="111" t="s">
        <v>167</v>
      </c>
      <c r="J6164" t="str">
        <f t="shared" si="192"/>
        <v>4205SkogMineraljordBarskogImpediment</v>
      </c>
      <c r="K6164" s="111">
        <v>-1.5740166960016819</v>
      </c>
      <c r="L6164" s="111">
        <v>0.85306406685236758</v>
      </c>
      <c r="M6164" s="111">
        <v>6.3979989500968365E-2</v>
      </c>
      <c r="N6164" s="112">
        <f t="shared" si="193"/>
        <v>-0.65697263964834596</v>
      </c>
    </row>
    <row r="6165" spans="1:14" x14ac:dyDescent="0.25">
      <c r="A6165" s="111" t="s">
        <v>755</v>
      </c>
      <c r="B6165" s="111">
        <f>INDEX(kommuner!C:C,MATCH(_xlfn.NUMBERVALUE(A6165),kommuner!B:B,0))</f>
        <v>4205</v>
      </c>
      <c r="C6165" s="111" t="s">
        <v>127</v>
      </c>
      <c r="D6165" s="111" t="s">
        <v>127</v>
      </c>
      <c r="E6165" s="111" t="s">
        <v>126</v>
      </c>
      <c r="F6165" s="111" t="s">
        <v>172</v>
      </c>
      <c r="G6165" s="111" t="s">
        <v>190</v>
      </c>
      <c r="H6165" s="111" t="s">
        <v>172</v>
      </c>
      <c r="I6165" s="111" t="s">
        <v>190</v>
      </c>
      <c r="J6165" t="str">
        <f t="shared" si="192"/>
        <v>4205SkogMineraljordBarskogLav</v>
      </c>
      <c r="K6165" s="111">
        <v>-2.1094741240186856</v>
      </c>
      <c r="L6165" s="111">
        <v>0.85306406685236758</v>
      </c>
      <c r="M6165" s="111">
        <v>6.3979989500968365E-2</v>
      </c>
      <c r="N6165" s="112">
        <f t="shared" si="193"/>
        <v>-1.1924300676653499</v>
      </c>
    </row>
    <row r="6166" spans="1:14" x14ac:dyDescent="0.25">
      <c r="A6166" s="111" t="s">
        <v>755</v>
      </c>
      <c r="B6166" s="111">
        <f>INDEX(kommuner!C:C,MATCH(_xlfn.NUMBERVALUE(A6166),kommuner!B:B,0))</f>
        <v>4205</v>
      </c>
      <c r="C6166" s="111" t="s">
        <v>127</v>
      </c>
      <c r="D6166" s="111" t="s">
        <v>127</v>
      </c>
      <c r="E6166" s="111" t="s">
        <v>126</v>
      </c>
      <c r="F6166" s="111" t="s">
        <v>172</v>
      </c>
      <c r="G6166" s="111" t="s">
        <v>173</v>
      </c>
      <c r="H6166" s="111" t="s">
        <v>172</v>
      </c>
      <c r="I6166" s="111" t="s">
        <v>173</v>
      </c>
      <c r="J6166" t="str">
        <f t="shared" si="192"/>
        <v>4205SkogMineraljordBarskogMiddels</v>
      </c>
      <c r="K6166" s="111">
        <v>-2.8820985952554645</v>
      </c>
      <c r="L6166" s="111">
        <v>0.85306406685236758</v>
      </c>
      <c r="M6166" s="111">
        <v>6.4056614999681585E-2</v>
      </c>
      <c r="N6166" s="112">
        <f t="shared" si="193"/>
        <v>-1.9649779134034155</v>
      </c>
    </row>
    <row r="6167" spans="1:14" x14ac:dyDescent="0.25">
      <c r="A6167" s="111" t="s">
        <v>755</v>
      </c>
      <c r="B6167" s="111">
        <f>INDEX(kommuner!C:C,MATCH(_xlfn.NUMBERVALUE(A6167),kommuner!B:B,0))</f>
        <v>4205</v>
      </c>
      <c r="C6167" s="111" t="s">
        <v>127</v>
      </c>
      <c r="D6167" s="111" t="s">
        <v>127</v>
      </c>
      <c r="E6167" s="111" t="s">
        <v>126</v>
      </c>
      <c r="F6167" s="111" t="s">
        <v>172</v>
      </c>
      <c r="G6167" s="111" t="s">
        <v>186</v>
      </c>
      <c r="H6167" s="111" t="s">
        <v>172</v>
      </c>
      <c r="I6167" s="111" t="s">
        <v>186</v>
      </c>
      <c r="J6167" t="str">
        <f t="shared" si="192"/>
        <v>4205SkogMineraljordBarskogSærs høy</v>
      </c>
      <c r="K6167" s="111">
        <v>0.12072674540874306</v>
      </c>
      <c r="L6167" s="111">
        <v>0.85306406685236758</v>
      </c>
      <c r="M6167" s="111">
        <v>6.4056614999681585E-2</v>
      </c>
      <c r="N6167" s="112">
        <f t="shared" si="193"/>
        <v>1.0378474272607923</v>
      </c>
    </row>
    <row r="6168" spans="1:14" x14ac:dyDescent="0.25">
      <c r="A6168" s="111" t="s">
        <v>755</v>
      </c>
      <c r="B6168" s="111">
        <f>INDEX(kommuner!C:C,MATCH(_xlfn.NUMBERVALUE(A6168),kommuner!B:B,0))</f>
        <v>4205</v>
      </c>
      <c r="C6168" s="111" t="s">
        <v>127</v>
      </c>
      <c r="D6168" s="111" t="s">
        <v>127</v>
      </c>
      <c r="E6168" s="111" t="s">
        <v>126</v>
      </c>
      <c r="F6168" s="111" t="s">
        <v>179</v>
      </c>
      <c r="G6168" s="111" t="s">
        <v>180</v>
      </c>
      <c r="H6168" s="111" t="s">
        <v>179</v>
      </c>
      <c r="I6168" s="111" t="s">
        <v>180</v>
      </c>
      <c r="J6168" t="str">
        <f t="shared" si="192"/>
        <v>4205SkogMineraljordBlandingsskogHøy</v>
      </c>
      <c r="K6168" s="111">
        <v>-8.5703651807373102</v>
      </c>
      <c r="L6168" s="111">
        <v>0.85306406685236758</v>
      </c>
      <c r="M6168" s="111">
        <v>6.3979989500968365E-2</v>
      </c>
      <c r="N6168" s="112">
        <f t="shared" si="193"/>
        <v>-7.6533211243839743</v>
      </c>
    </row>
    <row r="6169" spans="1:14" x14ac:dyDescent="0.25">
      <c r="A6169" s="111" t="s">
        <v>755</v>
      </c>
      <c r="B6169" s="111">
        <f>INDEX(kommuner!C:C,MATCH(_xlfn.NUMBERVALUE(A6169),kommuner!B:B,0))</f>
        <v>4205</v>
      </c>
      <c r="C6169" s="111" t="s">
        <v>127</v>
      </c>
      <c r="D6169" s="111" t="s">
        <v>127</v>
      </c>
      <c r="E6169" s="111" t="s">
        <v>126</v>
      </c>
      <c r="F6169" s="111" t="s">
        <v>179</v>
      </c>
      <c r="G6169" s="111" t="s">
        <v>167</v>
      </c>
      <c r="H6169" s="111" t="s">
        <v>179</v>
      </c>
      <c r="I6169" s="111" t="s">
        <v>167</v>
      </c>
      <c r="J6169" t="str">
        <f t="shared" si="192"/>
        <v>4205SkogMineraljordBlandingsskogImpediment</v>
      </c>
      <c r="K6169" s="111">
        <v>-2.0950685747655116</v>
      </c>
      <c r="L6169" s="111">
        <v>0.85306406685236758</v>
      </c>
      <c r="M6169" s="111">
        <v>6.3979989500968365E-2</v>
      </c>
      <c r="N6169" s="112">
        <f t="shared" si="193"/>
        <v>-1.1780245184121758</v>
      </c>
    </row>
    <row r="6170" spans="1:14" x14ac:dyDescent="0.25">
      <c r="A6170" s="111" t="s">
        <v>755</v>
      </c>
      <c r="B6170" s="111">
        <f>INDEX(kommuner!C:C,MATCH(_xlfn.NUMBERVALUE(A6170),kommuner!B:B,0))</f>
        <v>4205</v>
      </c>
      <c r="C6170" s="111" t="s">
        <v>127</v>
      </c>
      <c r="D6170" s="111" t="s">
        <v>127</v>
      </c>
      <c r="E6170" s="111" t="s">
        <v>126</v>
      </c>
      <c r="F6170" s="111" t="s">
        <v>179</v>
      </c>
      <c r="G6170" s="111" t="s">
        <v>190</v>
      </c>
      <c r="H6170" s="111" t="s">
        <v>179</v>
      </c>
      <c r="I6170" s="111" t="s">
        <v>190</v>
      </c>
      <c r="J6170" t="str">
        <f t="shared" si="192"/>
        <v>4205SkogMineraljordBlandingsskogLav</v>
      </c>
      <c r="K6170" s="111">
        <v>-3.814060654162915</v>
      </c>
      <c r="L6170" s="111">
        <v>0.85306406685236758</v>
      </c>
      <c r="M6170" s="111">
        <v>6.3979989500968365E-2</v>
      </c>
      <c r="N6170" s="112">
        <f t="shared" si="193"/>
        <v>-2.897016597809579</v>
      </c>
    </row>
    <row r="6171" spans="1:14" x14ac:dyDescent="0.25">
      <c r="A6171" s="111" t="s">
        <v>755</v>
      </c>
      <c r="B6171" s="111">
        <f>INDEX(kommuner!C:C,MATCH(_xlfn.NUMBERVALUE(A6171),kommuner!B:B,0))</f>
        <v>4205</v>
      </c>
      <c r="C6171" s="111" t="s">
        <v>127</v>
      </c>
      <c r="D6171" s="111" t="s">
        <v>127</v>
      </c>
      <c r="E6171" s="111" t="s">
        <v>126</v>
      </c>
      <c r="F6171" s="111" t="s">
        <v>179</v>
      </c>
      <c r="G6171" s="111" t="s">
        <v>173</v>
      </c>
      <c r="H6171" s="111" t="s">
        <v>179</v>
      </c>
      <c r="I6171" s="111" t="s">
        <v>173</v>
      </c>
      <c r="J6171" t="str">
        <f t="shared" si="192"/>
        <v>4205SkogMineraljordBlandingsskogMiddels</v>
      </c>
      <c r="K6171" s="111">
        <v>-4.5623521854183373</v>
      </c>
      <c r="L6171" s="111">
        <v>0.85306406685236758</v>
      </c>
      <c r="M6171" s="111">
        <v>6.3979989500968365E-2</v>
      </c>
      <c r="N6171" s="112">
        <f t="shared" si="193"/>
        <v>-3.6453081290650013</v>
      </c>
    </row>
    <row r="6172" spans="1:14" x14ac:dyDescent="0.25">
      <c r="A6172" s="111" t="s">
        <v>755</v>
      </c>
      <c r="B6172" s="111">
        <f>INDEX(kommuner!C:C,MATCH(_xlfn.NUMBERVALUE(A6172),kommuner!B:B,0))</f>
        <v>4205</v>
      </c>
      <c r="C6172" s="111" t="s">
        <v>127</v>
      </c>
      <c r="D6172" s="111" t="s">
        <v>127</v>
      </c>
      <c r="E6172" s="111" t="s">
        <v>126</v>
      </c>
      <c r="F6172" s="111" t="s">
        <v>179</v>
      </c>
      <c r="G6172" s="111" t="s">
        <v>186</v>
      </c>
      <c r="H6172" s="111" t="s">
        <v>179</v>
      </c>
      <c r="I6172" s="111" t="s">
        <v>186</v>
      </c>
      <c r="J6172" t="str">
        <f t="shared" si="192"/>
        <v>4205SkogMineraljordBlandingsskogSærs høy</v>
      </c>
      <c r="K6172" s="111">
        <v>-2.9395925245326562</v>
      </c>
      <c r="L6172" s="111">
        <v>0.85306406685236758</v>
      </c>
      <c r="M6172" s="111">
        <v>6.3979989500968365E-2</v>
      </c>
      <c r="N6172" s="112">
        <f t="shared" si="193"/>
        <v>-2.0225484681793202</v>
      </c>
    </row>
    <row r="6173" spans="1:14" x14ac:dyDescent="0.25">
      <c r="A6173" s="111" t="s">
        <v>755</v>
      </c>
      <c r="B6173" s="111">
        <f>INDEX(kommuner!C:C,MATCH(_xlfn.NUMBERVALUE(A6173),kommuner!B:B,0))</f>
        <v>4205</v>
      </c>
      <c r="C6173" s="111" t="s">
        <v>127</v>
      </c>
      <c r="D6173" s="111" t="s">
        <v>127</v>
      </c>
      <c r="E6173" s="111" t="s">
        <v>126</v>
      </c>
      <c r="F6173" s="111" t="s">
        <v>185</v>
      </c>
      <c r="G6173" s="111" t="s">
        <v>180</v>
      </c>
      <c r="H6173" s="111" t="s">
        <v>185</v>
      </c>
      <c r="I6173" s="111" t="s">
        <v>180</v>
      </c>
      <c r="J6173" t="str">
        <f t="shared" si="192"/>
        <v>4205SkogMineraljordLauvskogHøy</v>
      </c>
      <c r="K6173" s="111">
        <v>-3.6072016095960531</v>
      </c>
      <c r="L6173" s="111">
        <v>0.85306406685236758</v>
      </c>
      <c r="M6173" s="111">
        <v>6.3979989500968365E-2</v>
      </c>
      <c r="N6173" s="112">
        <f t="shared" si="193"/>
        <v>-2.6901575532427171</v>
      </c>
    </row>
    <row r="6174" spans="1:14" x14ac:dyDescent="0.25">
      <c r="A6174" s="111" t="s">
        <v>755</v>
      </c>
      <c r="B6174" s="111">
        <f>INDEX(kommuner!C:C,MATCH(_xlfn.NUMBERVALUE(A6174),kommuner!B:B,0))</f>
        <v>4205</v>
      </c>
      <c r="C6174" s="111" t="s">
        <v>127</v>
      </c>
      <c r="D6174" s="111" t="s">
        <v>127</v>
      </c>
      <c r="E6174" s="111" t="s">
        <v>126</v>
      </c>
      <c r="F6174" s="111" t="s">
        <v>185</v>
      </c>
      <c r="G6174" s="111" t="s">
        <v>167</v>
      </c>
      <c r="H6174" s="111" t="s">
        <v>185</v>
      </c>
      <c r="I6174" s="111" t="s">
        <v>167</v>
      </c>
      <c r="J6174" t="str">
        <f t="shared" si="192"/>
        <v>4205SkogMineraljordLauvskogImpediment</v>
      </c>
      <c r="K6174" s="111">
        <v>-1.1043030228661443</v>
      </c>
      <c r="L6174" s="111">
        <v>0.85306406685236758</v>
      </c>
      <c r="M6174" s="111">
        <v>6.3979989500968365E-2</v>
      </c>
      <c r="N6174" s="112">
        <f t="shared" si="193"/>
        <v>-0.18725896651280841</v>
      </c>
    </row>
    <row r="6175" spans="1:14" x14ac:dyDescent="0.25">
      <c r="A6175" s="111" t="s">
        <v>755</v>
      </c>
      <c r="B6175" s="111">
        <f>INDEX(kommuner!C:C,MATCH(_xlfn.NUMBERVALUE(A6175),kommuner!B:B,0))</f>
        <v>4205</v>
      </c>
      <c r="C6175" s="111" t="s">
        <v>127</v>
      </c>
      <c r="D6175" s="111" t="s">
        <v>127</v>
      </c>
      <c r="E6175" s="111" t="s">
        <v>126</v>
      </c>
      <c r="F6175" s="111" t="s">
        <v>185</v>
      </c>
      <c r="G6175" s="111" t="s">
        <v>190</v>
      </c>
      <c r="H6175" s="111" t="s">
        <v>185</v>
      </c>
      <c r="I6175" s="111" t="s">
        <v>190</v>
      </c>
      <c r="J6175" t="str">
        <f t="shared" si="192"/>
        <v>4205SkogMineraljordLauvskogLav</v>
      </c>
      <c r="K6175" s="111">
        <v>-8.9748170935426599E-2</v>
      </c>
      <c r="L6175" s="111">
        <v>0.85306406685236758</v>
      </c>
      <c r="M6175" s="111">
        <v>6.3979989500968365E-2</v>
      </c>
      <c r="N6175" s="112">
        <f t="shared" si="193"/>
        <v>0.82729588541790933</v>
      </c>
    </row>
    <row r="6176" spans="1:14" x14ac:dyDescent="0.25">
      <c r="A6176" s="111" t="s">
        <v>755</v>
      </c>
      <c r="B6176" s="111">
        <f>INDEX(kommuner!C:C,MATCH(_xlfn.NUMBERVALUE(A6176),kommuner!B:B,0))</f>
        <v>4205</v>
      </c>
      <c r="C6176" s="111" t="s">
        <v>127</v>
      </c>
      <c r="D6176" s="111" t="s">
        <v>127</v>
      </c>
      <c r="E6176" s="111" t="s">
        <v>126</v>
      </c>
      <c r="F6176" s="111" t="s">
        <v>185</v>
      </c>
      <c r="G6176" s="111" t="s">
        <v>173</v>
      </c>
      <c r="H6176" s="111" t="s">
        <v>185</v>
      </c>
      <c r="I6176" s="111" t="s">
        <v>173</v>
      </c>
      <c r="J6176" t="str">
        <f t="shared" si="192"/>
        <v>4205SkogMineraljordLauvskogMiddels</v>
      </c>
      <c r="K6176" s="111">
        <v>-2.4151390344437029</v>
      </c>
      <c r="L6176" s="111">
        <v>0.85306406685236758</v>
      </c>
      <c r="M6176" s="111">
        <v>6.3979989500968365E-2</v>
      </c>
      <c r="N6176" s="112">
        <f t="shared" si="193"/>
        <v>-1.4980949780903672</v>
      </c>
    </row>
    <row r="6177" spans="1:14" x14ac:dyDescent="0.25">
      <c r="A6177" s="111" t="s">
        <v>755</v>
      </c>
      <c r="B6177" s="111">
        <f>INDEX(kommuner!C:C,MATCH(_xlfn.NUMBERVALUE(A6177),kommuner!B:B,0))</f>
        <v>4205</v>
      </c>
      <c r="C6177" s="111" t="s">
        <v>127</v>
      </c>
      <c r="D6177" s="111" t="s">
        <v>127</v>
      </c>
      <c r="E6177" s="111" t="s">
        <v>126</v>
      </c>
      <c r="F6177" s="111" t="s">
        <v>185</v>
      </c>
      <c r="G6177" s="111" t="s">
        <v>186</v>
      </c>
      <c r="H6177" s="111" t="s">
        <v>185</v>
      </c>
      <c r="I6177" s="111" t="s">
        <v>186</v>
      </c>
      <c r="J6177" t="str">
        <f t="shared" si="192"/>
        <v>4205SkogMineraljordLauvskogSærs høy</v>
      </c>
      <c r="K6177" s="111">
        <v>-3.6560473259425113</v>
      </c>
      <c r="L6177" s="111">
        <v>0.85306406685236758</v>
      </c>
      <c r="M6177" s="111">
        <v>6.3979989500968365E-2</v>
      </c>
      <c r="N6177" s="112">
        <f t="shared" si="193"/>
        <v>-2.7390032695891753</v>
      </c>
    </row>
    <row r="6178" spans="1:14" x14ac:dyDescent="0.25">
      <c r="A6178" s="111" t="s">
        <v>755</v>
      </c>
      <c r="B6178" s="111">
        <f>INDEX(kommuner!C:C,MATCH(_xlfn.NUMBERVALUE(A6178),kommuner!B:B,0))</f>
        <v>4205</v>
      </c>
      <c r="C6178" s="111" t="s">
        <v>127</v>
      </c>
      <c r="D6178" s="111" t="s">
        <v>127</v>
      </c>
      <c r="E6178" s="111" t="s">
        <v>123</v>
      </c>
      <c r="F6178" s="111" t="s">
        <v>172</v>
      </c>
      <c r="G6178" s="111" t="s">
        <v>180</v>
      </c>
      <c r="H6178" s="111" t="s">
        <v>172</v>
      </c>
      <c r="I6178" s="111" t="s">
        <v>180</v>
      </c>
      <c r="J6178" t="str">
        <f t="shared" si="192"/>
        <v>4205SkogOrganisk jordBarskogHøy</v>
      </c>
      <c r="K6178" s="111">
        <v>-2.5184559031994138</v>
      </c>
      <c r="L6178" s="111">
        <v>0.92784825435236762</v>
      </c>
      <c r="M6178" s="111">
        <v>0.46518126042825314</v>
      </c>
      <c r="N6178" s="112">
        <f t="shared" si="193"/>
        <v>-1.1254263884187932</v>
      </c>
    </row>
    <row r="6179" spans="1:14" x14ac:dyDescent="0.25">
      <c r="A6179" s="111" t="s">
        <v>755</v>
      </c>
      <c r="B6179" s="111">
        <f>INDEX(kommuner!C:C,MATCH(_xlfn.NUMBERVALUE(A6179),kommuner!B:B,0))</f>
        <v>4205</v>
      </c>
      <c r="C6179" s="111" t="s">
        <v>127</v>
      </c>
      <c r="D6179" s="111" t="s">
        <v>127</v>
      </c>
      <c r="E6179" s="111" t="s">
        <v>123</v>
      </c>
      <c r="F6179" s="111" t="s">
        <v>172</v>
      </c>
      <c r="G6179" s="111" t="s">
        <v>167</v>
      </c>
      <c r="H6179" s="111" t="s">
        <v>172</v>
      </c>
      <c r="I6179" s="111" t="s">
        <v>167</v>
      </c>
      <c r="J6179" t="str">
        <f t="shared" si="192"/>
        <v>4205SkogOrganisk jordBarskogImpediment</v>
      </c>
      <c r="K6179" s="111">
        <v>-0.13011741963904588</v>
      </c>
      <c r="L6179" s="111">
        <v>0.92784825435236762</v>
      </c>
      <c r="M6179" s="111">
        <v>0.46510463492953991</v>
      </c>
      <c r="N6179" s="112">
        <f t="shared" si="193"/>
        <v>1.2628354696428616</v>
      </c>
    </row>
    <row r="6180" spans="1:14" x14ac:dyDescent="0.25">
      <c r="A6180" s="111" t="s">
        <v>755</v>
      </c>
      <c r="B6180" s="111">
        <f>INDEX(kommuner!C:C,MATCH(_xlfn.NUMBERVALUE(A6180),kommuner!B:B,0))</f>
        <v>4205</v>
      </c>
      <c r="C6180" s="111" t="s">
        <v>127</v>
      </c>
      <c r="D6180" s="111" t="s">
        <v>127</v>
      </c>
      <c r="E6180" s="111" t="s">
        <v>123</v>
      </c>
      <c r="F6180" s="111" t="s">
        <v>172</v>
      </c>
      <c r="G6180" s="111" t="s">
        <v>190</v>
      </c>
      <c r="H6180" s="111" t="s">
        <v>172</v>
      </c>
      <c r="I6180" s="111" t="s">
        <v>190</v>
      </c>
      <c r="J6180" t="str">
        <f t="shared" si="192"/>
        <v>4205SkogOrganisk jordBarskogLav</v>
      </c>
      <c r="K6180" s="111">
        <v>-0.50666953101693391</v>
      </c>
      <c r="L6180" s="111">
        <v>0.92784825435236762</v>
      </c>
      <c r="M6180" s="111">
        <v>0.46510463492953991</v>
      </c>
      <c r="N6180" s="112">
        <f t="shared" si="193"/>
        <v>0.88628335826497362</v>
      </c>
    </row>
    <row r="6181" spans="1:14" x14ac:dyDescent="0.25">
      <c r="A6181" s="111" t="s">
        <v>755</v>
      </c>
      <c r="B6181" s="111">
        <f>INDEX(kommuner!C:C,MATCH(_xlfn.NUMBERVALUE(A6181),kommuner!B:B,0))</f>
        <v>4205</v>
      </c>
      <c r="C6181" s="111" t="s">
        <v>127</v>
      </c>
      <c r="D6181" s="111" t="s">
        <v>127</v>
      </c>
      <c r="E6181" s="111" t="s">
        <v>123</v>
      </c>
      <c r="F6181" s="111" t="s">
        <v>172</v>
      </c>
      <c r="G6181" s="111" t="s">
        <v>173</v>
      </c>
      <c r="H6181" s="111" t="s">
        <v>172</v>
      </c>
      <c r="I6181" s="111" t="s">
        <v>173</v>
      </c>
      <c r="J6181" t="str">
        <f t="shared" si="192"/>
        <v>4205SkogOrganisk jordBarskogMiddels</v>
      </c>
      <c r="K6181" s="111">
        <v>-1.5571490961494638</v>
      </c>
      <c r="L6181" s="111">
        <v>0.92784825435236762</v>
      </c>
      <c r="M6181" s="111">
        <v>0.46518126042825314</v>
      </c>
      <c r="N6181" s="112">
        <f t="shared" si="193"/>
        <v>-0.16411958136884308</v>
      </c>
    </row>
    <row r="6182" spans="1:14" x14ac:dyDescent="0.25">
      <c r="A6182" s="111" t="s">
        <v>755</v>
      </c>
      <c r="B6182" s="111">
        <f>INDEX(kommuner!C:C,MATCH(_xlfn.NUMBERVALUE(A6182),kommuner!B:B,0))</f>
        <v>4205</v>
      </c>
      <c r="C6182" s="111" t="s">
        <v>127</v>
      </c>
      <c r="D6182" s="111" t="s">
        <v>127</v>
      </c>
      <c r="E6182" s="111" t="s">
        <v>123</v>
      </c>
      <c r="F6182" s="111" t="s">
        <v>172</v>
      </c>
      <c r="G6182" s="111" t="s">
        <v>186</v>
      </c>
      <c r="H6182" s="111" t="s">
        <v>172</v>
      </c>
      <c r="I6182" s="111" t="s">
        <v>186</v>
      </c>
      <c r="J6182" t="str">
        <f t="shared" si="192"/>
        <v>4205SkogOrganisk jordBarskogSærs høy</v>
      </c>
      <c r="K6182" s="111">
        <v>2.5548655235722699</v>
      </c>
      <c r="L6182" s="111">
        <v>0.92784825435236762</v>
      </c>
      <c r="M6182" s="111">
        <v>0.46518126042825314</v>
      </c>
      <c r="N6182" s="112">
        <f t="shared" si="193"/>
        <v>3.9478950383528906</v>
      </c>
    </row>
    <row r="6183" spans="1:14" x14ac:dyDescent="0.25">
      <c r="A6183" s="111" t="s">
        <v>755</v>
      </c>
      <c r="B6183" s="111">
        <f>INDEX(kommuner!C:C,MATCH(_xlfn.NUMBERVALUE(A6183),kommuner!B:B,0))</f>
        <v>4205</v>
      </c>
      <c r="C6183" s="111" t="s">
        <v>127</v>
      </c>
      <c r="D6183" s="111" t="s">
        <v>127</v>
      </c>
      <c r="E6183" s="111" t="s">
        <v>123</v>
      </c>
      <c r="F6183" s="111" t="s">
        <v>179</v>
      </c>
      <c r="G6183" s="111" t="s">
        <v>180</v>
      </c>
      <c r="H6183" s="111" t="s">
        <v>179</v>
      </c>
      <c r="I6183" s="111" t="s">
        <v>180</v>
      </c>
      <c r="J6183" t="str">
        <f t="shared" si="192"/>
        <v>4205SkogOrganisk jordBlandingsskogHøy</v>
      </c>
      <c r="K6183" s="111">
        <v>-5.5554344456832343</v>
      </c>
      <c r="L6183" s="111">
        <v>0.92784825435236762</v>
      </c>
      <c r="M6183" s="111">
        <v>0.46510463492953991</v>
      </c>
      <c r="N6183" s="112">
        <f t="shared" si="193"/>
        <v>-4.1624815564013264</v>
      </c>
    </row>
    <row r="6184" spans="1:14" x14ac:dyDescent="0.25">
      <c r="A6184" s="111" t="s">
        <v>755</v>
      </c>
      <c r="B6184" s="111">
        <f>INDEX(kommuner!C:C,MATCH(_xlfn.NUMBERVALUE(A6184),kommuner!B:B,0))</f>
        <v>4205</v>
      </c>
      <c r="C6184" s="111" t="s">
        <v>127</v>
      </c>
      <c r="D6184" s="111" t="s">
        <v>127</v>
      </c>
      <c r="E6184" s="111" t="s">
        <v>123</v>
      </c>
      <c r="F6184" s="111" t="s">
        <v>179</v>
      </c>
      <c r="G6184" s="111" t="s">
        <v>167</v>
      </c>
      <c r="H6184" s="111" t="s">
        <v>179</v>
      </c>
      <c r="I6184" s="111" t="s">
        <v>167</v>
      </c>
      <c r="J6184" t="str">
        <f t="shared" si="192"/>
        <v>4205SkogOrganisk jordBlandingsskogImpediment</v>
      </c>
      <c r="K6184" s="111">
        <v>-0.28586344175800005</v>
      </c>
      <c r="L6184" s="111">
        <v>0.92784825435236762</v>
      </c>
      <c r="M6184" s="111">
        <v>0.46510463492953991</v>
      </c>
      <c r="N6184" s="112">
        <f t="shared" si="193"/>
        <v>1.1070894475239075</v>
      </c>
    </row>
    <row r="6185" spans="1:14" x14ac:dyDescent="0.25">
      <c r="A6185" s="111" t="s">
        <v>755</v>
      </c>
      <c r="B6185" s="111">
        <f>INDEX(kommuner!C:C,MATCH(_xlfn.NUMBERVALUE(A6185),kommuner!B:B,0))</f>
        <v>4205</v>
      </c>
      <c r="C6185" s="111" t="s">
        <v>127</v>
      </c>
      <c r="D6185" s="111" t="s">
        <v>127</v>
      </c>
      <c r="E6185" s="111" t="s">
        <v>123</v>
      </c>
      <c r="F6185" s="111" t="s">
        <v>179</v>
      </c>
      <c r="G6185" s="111" t="s">
        <v>190</v>
      </c>
      <c r="H6185" s="111" t="s">
        <v>179</v>
      </c>
      <c r="I6185" s="111" t="s">
        <v>190</v>
      </c>
      <c r="J6185" t="str">
        <f t="shared" si="192"/>
        <v>4205SkogOrganisk jordBlandingsskogLav</v>
      </c>
      <c r="K6185" s="111">
        <v>-1.2347339377887629</v>
      </c>
      <c r="L6185" s="111">
        <v>0.92784825435236762</v>
      </c>
      <c r="M6185" s="111">
        <v>0.46510463492953991</v>
      </c>
      <c r="N6185" s="112">
        <f t="shared" si="193"/>
        <v>0.15821895149314458</v>
      </c>
    </row>
    <row r="6186" spans="1:14" x14ac:dyDescent="0.25">
      <c r="A6186" s="111" t="s">
        <v>755</v>
      </c>
      <c r="B6186" s="111">
        <f>INDEX(kommuner!C:C,MATCH(_xlfn.NUMBERVALUE(A6186),kommuner!B:B,0))</f>
        <v>4205</v>
      </c>
      <c r="C6186" s="111" t="s">
        <v>127</v>
      </c>
      <c r="D6186" s="111" t="s">
        <v>127</v>
      </c>
      <c r="E6186" s="111" t="s">
        <v>123</v>
      </c>
      <c r="F6186" s="111" t="s">
        <v>179</v>
      </c>
      <c r="G6186" s="111" t="s">
        <v>173</v>
      </c>
      <c r="H6186" s="111" t="s">
        <v>179</v>
      </c>
      <c r="I6186" s="111" t="s">
        <v>173</v>
      </c>
      <c r="J6186" t="str">
        <f t="shared" si="192"/>
        <v>4205SkogOrganisk jordBlandingsskogMiddels</v>
      </c>
      <c r="K6186" s="111">
        <v>-2.4239591752717748</v>
      </c>
      <c r="L6186" s="111">
        <v>0.92784825435236762</v>
      </c>
      <c r="M6186" s="111">
        <v>0.46510463492953991</v>
      </c>
      <c r="N6186" s="112">
        <f t="shared" si="193"/>
        <v>-1.0310062859898674</v>
      </c>
    </row>
    <row r="6187" spans="1:14" x14ac:dyDescent="0.25">
      <c r="A6187" s="111" t="s">
        <v>755</v>
      </c>
      <c r="B6187" s="111">
        <f>INDEX(kommuner!C:C,MATCH(_xlfn.NUMBERVALUE(A6187),kommuner!B:B,0))</f>
        <v>4205</v>
      </c>
      <c r="C6187" s="111" t="s">
        <v>127</v>
      </c>
      <c r="D6187" s="111" t="s">
        <v>127</v>
      </c>
      <c r="E6187" s="111" t="s">
        <v>123</v>
      </c>
      <c r="F6187" s="111" t="s">
        <v>179</v>
      </c>
      <c r="G6187" s="111" t="s">
        <v>186</v>
      </c>
      <c r="H6187" s="111" t="s">
        <v>179</v>
      </c>
      <c r="I6187" s="111" t="s">
        <v>186</v>
      </c>
      <c r="J6187" t="str">
        <f t="shared" si="192"/>
        <v>4205SkogOrganisk jordBlandingsskogSærs høy</v>
      </c>
      <c r="K6187" s="111">
        <v>-1.5726115302258048</v>
      </c>
      <c r="L6187" s="111">
        <v>0.92784825435236762</v>
      </c>
      <c r="M6187" s="111">
        <v>0.46510463492953991</v>
      </c>
      <c r="N6187" s="112">
        <f t="shared" si="193"/>
        <v>-0.17965864094389727</v>
      </c>
    </row>
    <row r="6188" spans="1:14" x14ac:dyDescent="0.25">
      <c r="A6188" s="111" t="s">
        <v>755</v>
      </c>
      <c r="B6188" s="111">
        <f>INDEX(kommuner!C:C,MATCH(_xlfn.NUMBERVALUE(A6188),kommuner!B:B,0))</f>
        <v>4205</v>
      </c>
      <c r="C6188" s="111" t="s">
        <v>127</v>
      </c>
      <c r="D6188" s="111" t="s">
        <v>127</v>
      </c>
      <c r="E6188" s="111" t="s">
        <v>123</v>
      </c>
      <c r="F6188" s="111" t="s">
        <v>185</v>
      </c>
      <c r="G6188" s="111" t="s">
        <v>180</v>
      </c>
      <c r="H6188" s="111" t="s">
        <v>185</v>
      </c>
      <c r="I6188" s="111" t="s">
        <v>180</v>
      </c>
      <c r="J6188" t="str">
        <f t="shared" si="192"/>
        <v>4205SkogOrganisk jordLauvskogHøy</v>
      </c>
      <c r="K6188" s="111">
        <v>-1.9913688882377358</v>
      </c>
      <c r="L6188" s="111">
        <v>0.92784825435236762</v>
      </c>
      <c r="M6188" s="111">
        <v>0.46510463492953991</v>
      </c>
      <c r="N6188" s="112">
        <f t="shared" si="193"/>
        <v>-0.59841599895582831</v>
      </c>
    </row>
    <row r="6189" spans="1:14" x14ac:dyDescent="0.25">
      <c r="A6189" s="111" t="s">
        <v>755</v>
      </c>
      <c r="B6189" s="111">
        <f>INDEX(kommuner!C:C,MATCH(_xlfn.NUMBERVALUE(A6189),kommuner!B:B,0))</f>
        <v>4205</v>
      </c>
      <c r="C6189" s="111" t="s">
        <v>127</v>
      </c>
      <c r="D6189" s="111" t="s">
        <v>127</v>
      </c>
      <c r="E6189" s="111" t="s">
        <v>123</v>
      </c>
      <c r="F6189" s="111" t="s">
        <v>185</v>
      </c>
      <c r="G6189" s="111" t="s">
        <v>167</v>
      </c>
      <c r="H6189" s="111" t="s">
        <v>185</v>
      </c>
      <c r="I6189" s="111" t="s">
        <v>167</v>
      </c>
      <c r="J6189" t="str">
        <f t="shared" si="192"/>
        <v>4205SkogOrganisk jordLauvskogImpediment</v>
      </c>
      <c r="K6189" s="111">
        <v>0.35000626494250675</v>
      </c>
      <c r="L6189" s="111">
        <v>0.92784825435236762</v>
      </c>
      <c r="M6189" s="111">
        <v>0.46510463492953991</v>
      </c>
      <c r="N6189" s="112">
        <f t="shared" si="193"/>
        <v>1.7429591542244141</v>
      </c>
    </row>
    <row r="6190" spans="1:14" x14ac:dyDescent="0.25">
      <c r="A6190" s="111" t="s">
        <v>755</v>
      </c>
      <c r="B6190" s="111">
        <f>INDEX(kommuner!C:C,MATCH(_xlfn.NUMBERVALUE(A6190),kommuner!B:B,0))</f>
        <v>4205</v>
      </c>
      <c r="C6190" s="111" t="s">
        <v>127</v>
      </c>
      <c r="D6190" s="111" t="s">
        <v>127</v>
      </c>
      <c r="E6190" s="111" t="s">
        <v>123</v>
      </c>
      <c r="F6190" s="111" t="s">
        <v>185</v>
      </c>
      <c r="G6190" s="111" t="s">
        <v>190</v>
      </c>
      <c r="H6190" s="111" t="s">
        <v>185</v>
      </c>
      <c r="I6190" s="111" t="s">
        <v>190</v>
      </c>
      <c r="J6190" t="str">
        <f t="shared" si="192"/>
        <v>4205SkogOrganisk jordLauvskogLav</v>
      </c>
      <c r="K6190" s="111">
        <v>1.1144075558526714</v>
      </c>
      <c r="L6190" s="111">
        <v>0.92784825435236762</v>
      </c>
      <c r="M6190" s="111">
        <v>0.46510463492953991</v>
      </c>
      <c r="N6190" s="112">
        <f t="shared" si="193"/>
        <v>2.5073604451345788</v>
      </c>
    </row>
    <row r="6191" spans="1:14" x14ac:dyDescent="0.25">
      <c r="A6191" s="111" t="s">
        <v>755</v>
      </c>
      <c r="B6191" s="111">
        <f>INDEX(kommuner!C:C,MATCH(_xlfn.NUMBERVALUE(A6191),kommuner!B:B,0))</f>
        <v>4205</v>
      </c>
      <c r="C6191" s="111" t="s">
        <v>127</v>
      </c>
      <c r="D6191" s="111" t="s">
        <v>127</v>
      </c>
      <c r="E6191" s="111" t="s">
        <v>123</v>
      </c>
      <c r="F6191" s="111" t="s">
        <v>185</v>
      </c>
      <c r="G6191" s="111" t="s">
        <v>173</v>
      </c>
      <c r="H6191" s="111" t="s">
        <v>185</v>
      </c>
      <c r="I6191" s="111" t="s">
        <v>173</v>
      </c>
      <c r="J6191" t="str">
        <f t="shared" si="192"/>
        <v>4205SkogOrganisk jordLauvskogMiddels</v>
      </c>
      <c r="K6191" s="111">
        <v>-0.62664468270982987</v>
      </c>
      <c r="L6191" s="111">
        <v>0.92784825435236762</v>
      </c>
      <c r="M6191" s="111">
        <v>0.46510463492953991</v>
      </c>
      <c r="N6191" s="112">
        <f t="shared" si="193"/>
        <v>0.76630820657207765</v>
      </c>
    </row>
    <row r="6192" spans="1:14" x14ac:dyDescent="0.25">
      <c r="A6192" s="111" t="s">
        <v>755</v>
      </c>
      <c r="B6192" s="111">
        <f>INDEX(kommuner!C:C,MATCH(_xlfn.NUMBERVALUE(A6192),kommuner!B:B,0))</f>
        <v>4205</v>
      </c>
      <c r="C6192" s="111" t="s">
        <v>127</v>
      </c>
      <c r="D6192" s="111" t="s">
        <v>127</v>
      </c>
      <c r="E6192" s="111" t="s">
        <v>123</v>
      </c>
      <c r="F6192" s="111" t="s">
        <v>185</v>
      </c>
      <c r="G6192" s="111" t="s">
        <v>186</v>
      </c>
      <c r="H6192" s="111" t="s">
        <v>185</v>
      </c>
      <c r="I6192" s="111" t="s">
        <v>186</v>
      </c>
      <c r="J6192" t="str">
        <f t="shared" si="192"/>
        <v>4205SkogOrganisk jordLauvskogSærs høy</v>
      </c>
      <c r="K6192" s="111">
        <v>-1.8997279926091779</v>
      </c>
      <c r="L6192" s="111">
        <v>0.92784825435236762</v>
      </c>
      <c r="M6192" s="111">
        <v>0.46510463492953991</v>
      </c>
      <c r="N6192" s="112">
        <f t="shared" si="193"/>
        <v>-0.50677510332727038</v>
      </c>
    </row>
    <row r="6193" spans="1:14" x14ac:dyDescent="0.25">
      <c r="A6193" s="111" t="s">
        <v>755</v>
      </c>
      <c r="B6193" s="111">
        <f>INDEX(kommuner!C:C,MATCH(_xlfn.NUMBERVALUE(A6193),kommuner!B:B,0))</f>
        <v>4205</v>
      </c>
      <c r="C6193" s="111" t="s">
        <v>83</v>
      </c>
      <c r="D6193" s="111" t="s">
        <v>83</v>
      </c>
      <c r="E6193" s="111" t="s">
        <v>126</v>
      </c>
      <c r="F6193" s="111" t="s">
        <v>139</v>
      </c>
      <c r="G6193" s="111" t="s">
        <v>139</v>
      </c>
      <c r="H6193" s="111" t="s">
        <v>139</v>
      </c>
      <c r="I6193" s="111" t="s">
        <v>139</v>
      </c>
      <c r="J6193" t="str">
        <f t="shared" si="192"/>
        <v>4205Utbygd arealMineraljord</v>
      </c>
      <c r="K6193" s="111">
        <v>0.42279414509845159</v>
      </c>
      <c r="L6193" s="111">
        <v>0</v>
      </c>
      <c r="M6193" s="111">
        <v>1.303047089454229E-2</v>
      </c>
      <c r="N6193" s="112">
        <f t="shared" si="193"/>
        <v>0.43582461599299388</v>
      </c>
    </row>
    <row r="6194" spans="1:14" x14ac:dyDescent="0.25">
      <c r="A6194" s="111" t="s">
        <v>755</v>
      </c>
      <c r="B6194" s="111">
        <f>INDEX(kommuner!C:C,MATCH(_xlfn.NUMBERVALUE(A6194),kommuner!B:B,0))</f>
        <v>4205</v>
      </c>
      <c r="C6194" s="111" t="s">
        <v>83</v>
      </c>
      <c r="D6194" s="111" t="s">
        <v>83</v>
      </c>
      <c r="E6194" s="111" t="s">
        <v>123</v>
      </c>
      <c r="F6194" s="111" t="s">
        <v>139</v>
      </c>
      <c r="G6194" s="111" t="s">
        <v>139</v>
      </c>
      <c r="H6194" s="111" t="s">
        <v>139</v>
      </c>
      <c r="I6194" s="111" t="s">
        <v>139</v>
      </c>
      <c r="J6194" t="str">
        <f t="shared" si="192"/>
        <v>4205Utbygd arealOrganisk jord</v>
      </c>
      <c r="K6194" s="111">
        <v>29.011421395201612</v>
      </c>
      <c r="L6194" s="111">
        <v>0</v>
      </c>
      <c r="M6194" s="111">
        <v>1.303047089454229E-2</v>
      </c>
      <c r="N6194" s="112">
        <f t="shared" si="193"/>
        <v>29.024451866096154</v>
      </c>
    </row>
    <row r="6195" spans="1:14" x14ac:dyDescent="0.25">
      <c r="A6195" s="111" t="s">
        <v>755</v>
      </c>
      <c r="B6195" s="111">
        <f>INDEX(kommuner!C:C,MATCH(_xlfn.NUMBERVALUE(A6195),kommuner!B:B,0))</f>
        <v>4205</v>
      </c>
      <c r="C6195" s="111" t="s">
        <v>181</v>
      </c>
      <c r="D6195" s="111" t="s">
        <v>181</v>
      </c>
      <c r="E6195" s="111" t="s">
        <v>123</v>
      </c>
      <c r="F6195" s="111" t="s">
        <v>139</v>
      </c>
      <c r="G6195" s="111" t="s">
        <v>139</v>
      </c>
      <c r="H6195" s="111" t="s">
        <v>139</v>
      </c>
      <c r="I6195" s="111" t="s">
        <v>139</v>
      </c>
      <c r="J6195" t="str">
        <f t="shared" si="192"/>
        <v>4205Vann og myrOrganisk jord</v>
      </c>
      <c r="K6195" s="111">
        <v>-0.31088998224577308</v>
      </c>
      <c r="L6195" s="111">
        <v>0</v>
      </c>
      <c r="M6195" s="111">
        <v>0</v>
      </c>
      <c r="N6195" s="112">
        <f t="shared" si="193"/>
        <v>-0.31088998224577308</v>
      </c>
    </row>
    <row r="6196" spans="1:14" x14ac:dyDescent="0.25">
      <c r="A6196" s="111" t="s">
        <v>756</v>
      </c>
      <c r="B6196" s="111">
        <f>INDEX(kommuner!C:C,MATCH(_xlfn.NUMBERVALUE(A6196),kommuner!B:B,0))</f>
        <v>4225</v>
      </c>
      <c r="C6196" s="111" t="s">
        <v>82</v>
      </c>
      <c r="D6196" s="111" t="s">
        <v>82</v>
      </c>
      <c r="E6196" s="111" t="s">
        <v>126</v>
      </c>
      <c r="F6196" s="111" t="s">
        <v>139</v>
      </c>
      <c r="G6196" s="111" t="s">
        <v>139</v>
      </c>
      <c r="H6196" s="111" t="s">
        <v>139</v>
      </c>
      <c r="I6196" s="111" t="s">
        <v>139</v>
      </c>
      <c r="J6196" t="str">
        <f t="shared" si="192"/>
        <v>4225Annen utmarkMineraljord</v>
      </c>
      <c r="K6196" s="111">
        <v>-0.16852781479621071</v>
      </c>
      <c r="L6196" s="111">
        <v>0</v>
      </c>
      <c r="M6196" s="111">
        <v>0</v>
      </c>
      <c r="N6196" s="112">
        <f t="shared" si="193"/>
        <v>-0.16852781479621071</v>
      </c>
    </row>
    <row r="6197" spans="1:14" x14ac:dyDescent="0.25">
      <c r="A6197" s="111" t="s">
        <v>756</v>
      </c>
      <c r="B6197" s="111">
        <f>INDEX(kommuner!C:C,MATCH(_xlfn.NUMBERVALUE(A6197),kommuner!B:B,0))</f>
        <v>4225</v>
      </c>
      <c r="C6197" s="111" t="s">
        <v>121</v>
      </c>
      <c r="D6197" s="111" t="s">
        <v>121</v>
      </c>
      <c r="E6197" s="111" t="s">
        <v>126</v>
      </c>
      <c r="F6197" s="111" t="s">
        <v>139</v>
      </c>
      <c r="G6197" s="111" t="s">
        <v>139</v>
      </c>
      <c r="H6197" s="111" t="s">
        <v>139</v>
      </c>
      <c r="I6197" s="111" t="s">
        <v>139</v>
      </c>
      <c r="J6197" t="str">
        <f t="shared" si="192"/>
        <v>4225BeiteMineraljord</v>
      </c>
      <c r="K6197" s="111">
        <v>-0.43305842942580308</v>
      </c>
      <c r="L6197" s="111">
        <v>0</v>
      </c>
      <c r="M6197" s="111">
        <v>1.2448711246839999E-7</v>
      </c>
      <c r="N6197" s="112">
        <f t="shared" si="193"/>
        <v>-0.43305830493869063</v>
      </c>
    </row>
    <row r="6198" spans="1:14" x14ac:dyDescent="0.25">
      <c r="A6198" s="111" t="s">
        <v>756</v>
      </c>
      <c r="B6198" s="111">
        <f>INDEX(kommuner!C:C,MATCH(_xlfn.NUMBERVALUE(A6198),kommuner!B:B,0))</f>
        <v>4225</v>
      </c>
      <c r="C6198" s="111" t="s">
        <v>121</v>
      </c>
      <c r="D6198" s="111" t="s">
        <v>121</v>
      </c>
      <c r="E6198" s="111" t="s">
        <v>123</v>
      </c>
      <c r="F6198" s="111" t="s">
        <v>139</v>
      </c>
      <c r="G6198" s="111" t="s">
        <v>139</v>
      </c>
      <c r="H6198" s="111" t="s">
        <v>139</v>
      </c>
      <c r="I6198" s="111" t="s">
        <v>139</v>
      </c>
      <c r="J6198" t="str">
        <f t="shared" si="192"/>
        <v>4225BeiteOrganisk jord</v>
      </c>
      <c r="K6198" s="111">
        <v>12.077525935985037</v>
      </c>
      <c r="L6198" s="111">
        <v>1.6412500000000001</v>
      </c>
      <c r="M6198" s="111">
        <v>0</v>
      </c>
      <c r="N6198" s="112">
        <f t="shared" si="193"/>
        <v>13.718775935985036</v>
      </c>
    </row>
    <row r="6199" spans="1:14" x14ac:dyDescent="0.25">
      <c r="A6199" s="111" t="s">
        <v>756</v>
      </c>
      <c r="B6199" s="111">
        <f>INDEX(kommuner!C:C,MATCH(_xlfn.NUMBERVALUE(A6199),kommuner!B:B,0))</f>
        <v>4225</v>
      </c>
      <c r="C6199" s="111" t="s">
        <v>84</v>
      </c>
      <c r="D6199" s="111" t="s">
        <v>84</v>
      </c>
      <c r="E6199" s="111" t="s">
        <v>126</v>
      </c>
      <c r="F6199" s="111" t="s">
        <v>139</v>
      </c>
      <c r="G6199" s="111" t="s">
        <v>139</v>
      </c>
      <c r="H6199" s="111" t="s">
        <v>139</v>
      </c>
      <c r="I6199" s="111" t="s">
        <v>139</v>
      </c>
      <c r="J6199" t="str">
        <f t="shared" si="192"/>
        <v>4225Dyrket markMineraljord</v>
      </c>
      <c r="K6199" s="111">
        <v>0.27365015328487463</v>
      </c>
      <c r="L6199" s="111">
        <v>0</v>
      </c>
      <c r="M6199" s="111">
        <v>0</v>
      </c>
      <c r="N6199" s="112">
        <f t="shared" si="193"/>
        <v>0.27365015328487463</v>
      </c>
    </row>
    <row r="6200" spans="1:14" x14ac:dyDescent="0.25">
      <c r="A6200" s="111" t="s">
        <v>756</v>
      </c>
      <c r="B6200" s="111">
        <f>INDEX(kommuner!C:C,MATCH(_xlfn.NUMBERVALUE(A6200),kommuner!B:B,0))</f>
        <v>4225</v>
      </c>
      <c r="C6200" s="111" t="s">
        <v>84</v>
      </c>
      <c r="D6200" s="111" t="s">
        <v>84</v>
      </c>
      <c r="E6200" s="111" t="s">
        <v>123</v>
      </c>
      <c r="F6200" s="111" t="s">
        <v>139</v>
      </c>
      <c r="G6200" s="111" t="s">
        <v>139</v>
      </c>
      <c r="H6200" s="111" t="s">
        <v>139</v>
      </c>
      <c r="I6200" s="111" t="s">
        <v>139</v>
      </c>
      <c r="J6200" t="str">
        <f t="shared" si="192"/>
        <v>4225Dyrket markOrganisk jord</v>
      </c>
      <c r="K6200" s="111">
        <v>28.726149366675592</v>
      </c>
      <c r="L6200" s="111">
        <v>1.45625</v>
      </c>
      <c r="M6200" s="111">
        <v>0</v>
      </c>
      <c r="N6200" s="112">
        <f t="shared" si="193"/>
        <v>30.182399366675593</v>
      </c>
    </row>
    <row r="6201" spans="1:14" x14ac:dyDescent="0.25">
      <c r="A6201" s="111" t="s">
        <v>756</v>
      </c>
      <c r="B6201" s="111">
        <f>INDEX(kommuner!C:C,MATCH(_xlfn.NUMBERVALUE(A6201),kommuner!B:B,0))</f>
        <v>4225</v>
      </c>
      <c r="C6201" s="111" t="s">
        <v>127</v>
      </c>
      <c r="D6201" s="111" t="s">
        <v>127</v>
      </c>
      <c r="E6201" s="111" t="s">
        <v>126</v>
      </c>
      <c r="F6201" s="111" t="s">
        <v>172</v>
      </c>
      <c r="G6201" s="111" t="s">
        <v>180</v>
      </c>
      <c r="H6201" s="111" t="s">
        <v>172</v>
      </c>
      <c r="I6201" s="111" t="s">
        <v>180</v>
      </c>
      <c r="J6201" t="str">
        <f t="shared" si="192"/>
        <v>4225SkogMineraljordBarskogHøy</v>
      </c>
      <c r="K6201" s="111">
        <v>-4.2610596243420318</v>
      </c>
      <c r="L6201" s="111">
        <v>0.85306406685236758</v>
      </c>
      <c r="M6201" s="111">
        <v>6.4056614999681585E-2</v>
      </c>
      <c r="N6201" s="112">
        <f t="shared" si="193"/>
        <v>-3.3439389424899826</v>
      </c>
    </row>
    <row r="6202" spans="1:14" x14ac:dyDescent="0.25">
      <c r="A6202" s="111" t="s">
        <v>756</v>
      </c>
      <c r="B6202" s="111">
        <f>INDEX(kommuner!C:C,MATCH(_xlfn.NUMBERVALUE(A6202),kommuner!B:B,0))</f>
        <v>4225</v>
      </c>
      <c r="C6202" s="111" t="s">
        <v>127</v>
      </c>
      <c r="D6202" s="111" t="s">
        <v>127</v>
      </c>
      <c r="E6202" s="111" t="s">
        <v>126</v>
      </c>
      <c r="F6202" s="111" t="s">
        <v>172</v>
      </c>
      <c r="G6202" s="111" t="s">
        <v>167</v>
      </c>
      <c r="H6202" s="111" t="s">
        <v>172</v>
      </c>
      <c r="I6202" s="111" t="s">
        <v>167</v>
      </c>
      <c r="J6202" t="str">
        <f t="shared" si="192"/>
        <v>4225SkogMineraljordBarskogImpediment</v>
      </c>
      <c r="K6202" s="111">
        <v>-1.5740166960016819</v>
      </c>
      <c r="L6202" s="111">
        <v>0.85306406685236758</v>
      </c>
      <c r="M6202" s="111">
        <v>6.3979989500968365E-2</v>
      </c>
      <c r="N6202" s="112">
        <f t="shared" si="193"/>
        <v>-0.65697263964834596</v>
      </c>
    </row>
    <row r="6203" spans="1:14" x14ac:dyDescent="0.25">
      <c r="A6203" s="111" t="s">
        <v>756</v>
      </c>
      <c r="B6203" s="111">
        <f>INDEX(kommuner!C:C,MATCH(_xlfn.NUMBERVALUE(A6203),kommuner!B:B,0))</f>
        <v>4225</v>
      </c>
      <c r="C6203" s="111" t="s">
        <v>127</v>
      </c>
      <c r="D6203" s="111" t="s">
        <v>127</v>
      </c>
      <c r="E6203" s="111" t="s">
        <v>126</v>
      </c>
      <c r="F6203" s="111" t="s">
        <v>172</v>
      </c>
      <c r="G6203" s="111" t="s">
        <v>190</v>
      </c>
      <c r="H6203" s="111" t="s">
        <v>172</v>
      </c>
      <c r="I6203" s="111" t="s">
        <v>190</v>
      </c>
      <c r="J6203" t="str">
        <f t="shared" si="192"/>
        <v>4225SkogMineraljordBarskogLav</v>
      </c>
      <c r="K6203" s="111">
        <v>-2.1094741240186856</v>
      </c>
      <c r="L6203" s="111">
        <v>0.85306406685236758</v>
      </c>
      <c r="M6203" s="111">
        <v>6.3979989500968365E-2</v>
      </c>
      <c r="N6203" s="112">
        <f t="shared" si="193"/>
        <v>-1.1924300676653499</v>
      </c>
    </row>
    <row r="6204" spans="1:14" x14ac:dyDescent="0.25">
      <c r="A6204" s="111" t="s">
        <v>756</v>
      </c>
      <c r="B6204" s="111">
        <f>INDEX(kommuner!C:C,MATCH(_xlfn.NUMBERVALUE(A6204),kommuner!B:B,0))</f>
        <v>4225</v>
      </c>
      <c r="C6204" s="111" t="s">
        <v>127</v>
      </c>
      <c r="D6204" s="111" t="s">
        <v>127</v>
      </c>
      <c r="E6204" s="111" t="s">
        <v>126</v>
      </c>
      <c r="F6204" s="111" t="s">
        <v>172</v>
      </c>
      <c r="G6204" s="111" t="s">
        <v>173</v>
      </c>
      <c r="H6204" s="111" t="s">
        <v>172</v>
      </c>
      <c r="I6204" s="111" t="s">
        <v>173</v>
      </c>
      <c r="J6204" t="str">
        <f t="shared" si="192"/>
        <v>4225SkogMineraljordBarskogMiddels</v>
      </c>
      <c r="K6204" s="111">
        <v>-2.8820985952554645</v>
      </c>
      <c r="L6204" s="111">
        <v>0.85306406685236758</v>
      </c>
      <c r="M6204" s="111">
        <v>6.4056614999681585E-2</v>
      </c>
      <c r="N6204" s="112">
        <f t="shared" si="193"/>
        <v>-1.9649779134034155</v>
      </c>
    </row>
    <row r="6205" spans="1:14" x14ac:dyDescent="0.25">
      <c r="A6205" s="111" t="s">
        <v>756</v>
      </c>
      <c r="B6205" s="111">
        <f>INDEX(kommuner!C:C,MATCH(_xlfn.NUMBERVALUE(A6205),kommuner!B:B,0))</f>
        <v>4225</v>
      </c>
      <c r="C6205" s="111" t="s">
        <v>127</v>
      </c>
      <c r="D6205" s="111" t="s">
        <v>127</v>
      </c>
      <c r="E6205" s="111" t="s">
        <v>126</v>
      </c>
      <c r="F6205" s="111" t="s">
        <v>172</v>
      </c>
      <c r="G6205" s="111" t="s">
        <v>186</v>
      </c>
      <c r="H6205" s="111" t="s">
        <v>172</v>
      </c>
      <c r="I6205" s="111" t="s">
        <v>186</v>
      </c>
      <c r="J6205" t="str">
        <f t="shared" si="192"/>
        <v>4225SkogMineraljordBarskogSærs høy</v>
      </c>
      <c r="K6205" s="111">
        <v>0.12072674540874306</v>
      </c>
      <c r="L6205" s="111">
        <v>0.85306406685236758</v>
      </c>
      <c r="M6205" s="111">
        <v>6.4056614999681585E-2</v>
      </c>
      <c r="N6205" s="112">
        <f t="shared" si="193"/>
        <v>1.0378474272607923</v>
      </c>
    </row>
    <row r="6206" spans="1:14" x14ac:dyDescent="0.25">
      <c r="A6206" s="111" t="s">
        <v>756</v>
      </c>
      <c r="B6206" s="111">
        <f>INDEX(kommuner!C:C,MATCH(_xlfn.NUMBERVALUE(A6206),kommuner!B:B,0))</f>
        <v>4225</v>
      </c>
      <c r="C6206" s="111" t="s">
        <v>127</v>
      </c>
      <c r="D6206" s="111" t="s">
        <v>127</v>
      </c>
      <c r="E6206" s="111" t="s">
        <v>126</v>
      </c>
      <c r="F6206" s="111" t="s">
        <v>179</v>
      </c>
      <c r="G6206" s="111" t="s">
        <v>180</v>
      </c>
      <c r="H6206" s="111" t="s">
        <v>179</v>
      </c>
      <c r="I6206" s="111" t="s">
        <v>180</v>
      </c>
      <c r="J6206" t="str">
        <f t="shared" si="192"/>
        <v>4225SkogMineraljordBlandingsskogHøy</v>
      </c>
      <c r="K6206" s="111">
        <v>-8.5703651807373102</v>
      </c>
      <c r="L6206" s="111">
        <v>0.85306406685236758</v>
      </c>
      <c r="M6206" s="111">
        <v>6.3979989500968365E-2</v>
      </c>
      <c r="N6206" s="112">
        <f t="shared" si="193"/>
        <v>-7.6533211243839743</v>
      </c>
    </row>
    <row r="6207" spans="1:14" x14ac:dyDescent="0.25">
      <c r="A6207" s="111" t="s">
        <v>756</v>
      </c>
      <c r="B6207" s="111">
        <f>INDEX(kommuner!C:C,MATCH(_xlfn.NUMBERVALUE(A6207),kommuner!B:B,0))</f>
        <v>4225</v>
      </c>
      <c r="C6207" s="111" t="s">
        <v>127</v>
      </c>
      <c r="D6207" s="111" t="s">
        <v>127</v>
      </c>
      <c r="E6207" s="111" t="s">
        <v>126</v>
      </c>
      <c r="F6207" s="111" t="s">
        <v>179</v>
      </c>
      <c r="G6207" s="111" t="s">
        <v>167</v>
      </c>
      <c r="H6207" s="111" t="s">
        <v>179</v>
      </c>
      <c r="I6207" s="111" t="s">
        <v>167</v>
      </c>
      <c r="J6207" t="str">
        <f t="shared" si="192"/>
        <v>4225SkogMineraljordBlandingsskogImpediment</v>
      </c>
      <c r="K6207" s="111">
        <v>-2.0950685747655116</v>
      </c>
      <c r="L6207" s="111">
        <v>0.85306406685236758</v>
      </c>
      <c r="M6207" s="111">
        <v>6.3979989500968365E-2</v>
      </c>
      <c r="N6207" s="112">
        <f t="shared" si="193"/>
        <v>-1.1780245184121758</v>
      </c>
    </row>
    <row r="6208" spans="1:14" x14ac:dyDescent="0.25">
      <c r="A6208" s="111" t="s">
        <v>756</v>
      </c>
      <c r="B6208" s="111">
        <f>INDEX(kommuner!C:C,MATCH(_xlfn.NUMBERVALUE(A6208),kommuner!B:B,0))</f>
        <v>4225</v>
      </c>
      <c r="C6208" s="111" t="s">
        <v>127</v>
      </c>
      <c r="D6208" s="111" t="s">
        <v>127</v>
      </c>
      <c r="E6208" s="111" t="s">
        <v>126</v>
      </c>
      <c r="F6208" s="111" t="s">
        <v>179</v>
      </c>
      <c r="G6208" s="111" t="s">
        <v>190</v>
      </c>
      <c r="H6208" s="111" t="s">
        <v>179</v>
      </c>
      <c r="I6208" s="111" t="s">
        <v>190</v>
      </c>
      <c r="J6208" t="str">
        <f t="shared" si="192"/>
        <v>4225SkogMineraljordBlandingsskogLav</v>
      </c>
      <c r="K6208" s="111">
        <v>-3.814060654162915</v>
      </c>
      <c r="L6208" s="111">
        <v>0.85306406685236758</v>
      </c>
      <c r="M6208" s="111">
        <v>6.3979989500968365E-2</v>
      </c>
      <c r="N6208" s="112">
        <f t="shared" si="193"/>
        <v>-2.897016597809579</v>
      </c>
    </row>
    <row r="6209" spans="1:14" x14ac:dyDescent="0.25">
      <c r="A6209" s="111" t="s">
        <v>756</v>
      </c>
      <c r="B6209" s="111">
        <f>INDEX(kommuner!C:C,MATCH(_xlfn.NUMBERVALUE(A6209),kommuner!B:B,0))</f>
        <v>4225</v>
      </c>
      <c r="C6209" s="111" t="s">
        <v>127</v>
      </c>
      <c r="D6209" s="111" t="s">
        <v>127</v>
      </c>
      <c r="E6209" s="111" t="s">
        <v>126</v>
      </c>
      <c r="F6209" s="111" t="s">
        <v>179</v>
      </c>
      <c r="G6209" s="111" t="s">
        <v>173</v>
      </c>
      <c r="H6209" s="111" t="s">
        <v>179</v>
      </c>
      <c r="I6209" s="111" t="s">
        <v>173</v>
      </c>
      <c r="J6209" t="str">
        <f t="shared" si="192"/>
        <v>4225SkogMineraljordBlandingsskogMiddels</v>
      </c>
      <c r="K6209" s="111">
        <v>-4.5623521854183373</v>
      </c>
      <c r="L6209" s="111">
        <v>0.85306406685236758</v>
      </c>
      <c r="M6209" s="111">
        <v>6.3979989500968365E-2</v>
      </c>
      <c r="N6209" s="112">
        <f t="shared" si="193"/>
        <v>-3.6453081290650013</v>
      </c>
    </row>
    <row r="6210" spans="1:14" x14ac:dyDescent="0.25">
      <c r="A6210" s="111" t="s">
        <v>756</v>
      </c>
      <c r="B6210" s="111">
        <f>INDEX(kommuner!C:C,MATCH(_xlfn.NUMBERVALUE(A6210),kommuner!B:B,0))</f>
        <v>4225</v>
      </c>
      <c r="C6210" s="111" t="s">
        <v>127</v>
      </c>
      <c r="D6210" s="111" t="s">
        <v>127</v>
      </c>
      <c r="E6210" s="111" t="s">
        <v>126</v>
      </c>
      <c r="F6210" s="111" t="s">
        <v>179</v>
      </c>
      <c r="G6210" s="111" t="s">
        <v>186</v>
      </c>
      <c r="H6210" s="111" t="s">
        <v>179</v>
      </c>
      <c r="I6210" s="111" t="s">
        <v>186</v>
      </c>
      <c r="J6210" t="str">
        <f t="shared" si="192"/>
        <v>4225SkogMineraljordBlandingsskogSærs høy</v>
      </c>
      <c r="K6210" s="111">
        <v>-2.9395925245326562</v>
      </c>
      <c r="L6210" s="111">
        <v>0.85306406685236758</v>
      </c>
      <c r="M6210" s="111">
        <v>6.3979989500968365E-2</v>
      </c>
      <c r="N6210" s="112">
        <f t="shared" si="193"/>
        <v>-2.0225484681793202</v>
      </c>
    </row>
    <row r="6211" spans="1:14" x14ac:dyDescent="0.25">
      <c r="A6211" s="111" t="s">
        <v>756</v>
      </c>
      <c r="B6211" s="111">
        <f>INDEX(kommuner!C:C,MATCH(_xlfn.NUMBERVALUE(A6211),kommuner!B:B,0))</f>
        <v>4225</v>
      </c>
      <c r="C6211" s="111" t="s">
        <v>127</v>
      </c>
      <c r="D6211" s="111" t="s">
        <v>127</v>
      </c>
      <c r="E6211" s="111" t="s">
        <v>126</v>
      </c>
      <c r="F6211" s="111" t="s">
        <v>185</v>
      </c>
      <c r="G6211" s="111" t="s">
        <v>180</v>
      </c>
      <c r="H6211" s="111" t="s">
        <v>185</v>
      </c>
      <c r="I6211" s="111" t="s">
        <v>180</v>
      </c>
      <c r="J6211" t="str">
        <f t="shared" ref="J6211:J6274" si="194">B6211&amp;C6211&amp;E6211&amp;IF(C6211="Skog",F6211&amp;G6211,"")</f>
        <v>4225SkogMineraljordLauvskogHøy</v>
      </c>
      <c r="K6211" s="111">
        <v>-3.6072016095960531</v>
      </c>
      <c r="L6211" s="111">
        <v>0.85306406685236758</v>
      </c>
      <c r="M6211" s="111">
        <v>6.3979989500968365E-2</v>
      </c>
      <c r="N6211" s="112">
        <f t="shared" ref="N6211:N6274" si="195">SUM(K6211:M6211)</f>
        <v>-2.6901575532427171</v>
      </c>
    </row>
    <row r="6212" spans="1:14" x14ac:dyDescent="0.25">
      <c r="A6212" s="111" t="s">
        <v>756</v>
      </c>
      <c r="B6212" s="111">
        <f>INDEX(kommuner!C:C,MATCH(_xlfn.NUMBERVALUE(A6212),kommuner!B:B,0))</f>
        <v>4225</v>
      </c>
      <c r="C6212" s="111" t="s">
        <v>127</v>
      </c>
      <c r="D6212" s="111" t="s">
        <v>127</v>
      </c>
      <c r="E6212" s="111" t="s">
        <v>126</v>
      </c>
      <c r="F6212" s="111" t="s">
        <v>185</v>
      </c>
      <c r="G6212" s="111" t="s">
        <v>167</v>
      </c>
      <c r="H6212" s="111" t="s">
        <v>185</v>
      </c>
      <c r="I6212" s="111" t="s">
        <v>167</v>
      </c>
      <c r="J6212" t="str">
        <f t="shared" si="194"/>
        <v>4225SkogMineraljordLauvskogImpediment</v>
      </c>
      <c r="K6212" s="111">
        <v>-1.1043030228661443</v>
      </c>
      <c r="L6212" s="111">
        <v>0.85306406685236758</v>
      </c>
      <c r="M6212" s="111">
        <v>6.3979989500968365E-2</v>
      </c>
      <c r="N6212" s="112">
        <f t="shared" si="195"/>
        <v>-0.18725896651280841</v>
      </c>
    </row>
    <row r="6213" spans="1:14" x14ac:dyDescent="0.25">
      <c r="A6213" s="111" t="s">
        <v>756</v>
      </c>
      <c r="B6213" s="111">
        <f>INDEX(kommuner!C:C,MATCH(_xlfn.NUMBERVALUE(A6213),kommuner!B:B,0))</f>
        <v>4225</v>
      </c>
      <c r="C6213" s="111" t="s">
        <v>127</v>
      </c>
      <c r="D6213" s="111" t="s">
        <v>127</v>
      </c>
      <c r="E6213" s="111" t="s">
        <v>126</v>
      </c>
      <c r="F6213" s="111" t="s">
        <v>185</v>
      </c>
      <c r="G6213" s="111" t="s">
        <v>190</v>
      </c>
      <c r="H6213" s="111" t="s">
        <v>185</v>
      </c>
      <c r="I6213" s="111" t="s">
        <v>190</v>
      </c>
      <c r="J6213" t="str">
        <f t="shared" si="194"/>
        <v>4225SkogMineraljordLauvskogLav</v>
      </c>
      <c r="K6213" s="111">
        <v>-8.9748170935426599E-2</v>
      </c>
      <c r="L6213" s="111">
        <v>0.85306406685236758</v>
      </c>
      <c r="M6213" s="111">
        <v>6.3979989500968365E-2</v>
      </c>
      <c r="N6213" s="112">
        <f t="shared" si="195"/>
        <v>0.82729588541790933</v>
      </c>
    </row>
    <row r="6214" spans="1:14" x14ac:dyDescent="0.25">
      <c r="A6214" s="111" t="s">
        <v>756</v>
      </c>
      <c r="B6214" s="111">
        <f>INDEX(kommuner!C:C,MATCH(_xlfn.NUMBERVALUE(A6214),kommuner!B:B,0))</f>
        <v>4225</v>
      </c>
      <c r="C6214" s="111" t="s">
        <v>127</v>
      </c>
      <c r="D6214" s="111" t="s">
        <v>127</v>
      </c>
      <c r="E6214" s="111" t="s">
        <v>126</v>
      </c>
      <c r="F6214" s="111" t="s">
        <v>185</v>
      </c>
      <c r="G6214" s="111" t="s">
        <v>173</v>
      </c>
      <c r="H6214" s="111" t="s">
        <v>185</v>
      </c>
      <c r="I6214" s="111" t="s">
        <v>173</v>
      </c>
      <c r="J6214" t="str">
        <f t="shared" si="194"/>
        <v>4225SkogMineraljordLauvskogMiddels</v>
      </c>
      <c r="K6214" s="111">
        <v>-2.4151390344437029</v>
      </c>
      <c r="L6214" s="111">
        <v>0.85306406685236758</v>
      </c>
      <c r="M6214" s="111">
        <v>6.3979989500968365E-2</v>
      </c>
      <c r="N6214" s="112">
        <f t="shared" si="195"/>
        <v>-1.4980949780903672</v>
      </c>
    </row>
    <row r="6215" spans="1:14" x14ac:dyDescent="0.25">
      <c r="A6215" s="111" t="s">
        <v>756</v>
      </c>
      <c r="B6215" s="111">
        <f>INDEX(kommuner!C:C,MATCH(_xlfn.NUMBERVALUE(A6215),kommuner!B:B,0))</f>
        <v>4225</v>
      </c>
      <c r="C6215" s="111" t="s">
        <v>127</v>
      </c>
      <c r="D6215" s="111" t="s">
        <v>127</v>
      </c>
      <c r="E6215" s="111" t="s">
        <v>126</v>
      </c>
      <c r="F6215" s="111" t="s">
        <v>185</v>
      </c>
      <c r="G6215" s="111" t="s">
        <v>186</v>
      </c>
      <c r="H6215" s="111" t="s">
        <v>185</v>
      </c>
      <c r="I6215" s="111" t="s">
        <v>186</v>
      </c>
      <c r="J6215" t="str">
        <f t="shared" si="194"/>
        <v>4225SkogMineraljordLauvskogSærs høy</v>
      </c>
      <c r="K6215" s="111">
        <v>-3.6560473259425113</v>
      </c>
      <c r="L6215" s="111">
        <v>0.85306406685236758</v>
      </c>
      <c r="M6215" s="111">
        <v>6.3979989500968365E-2</v>
      </c>
      <c r="N6215" s="112">
        <f t="shared" si="195"/>
        <v>-2.7390032695891753</v>
      </c>
    </row>
    <row r="6216" spans="1:14" x14ac:dyDescent="0.25">
      <c r="A6216" s="111" t="s">
        <v>756</v>
      </c>
      <c r="B6216" s="111">
        <f>INDEX(kommuner!C:C,MATCH(_xlfn.NUMBERVALUE(A6216),kommuner!B:B,0))</f>
        <v>4225</v>
      </c>
      <c r="C6216" s="111" t="s">
        <v>127</v>
      </c>
      <c r="D6216" s="111" t="s">
        <v>127</v>
      </c>
      <c r="E6216" s="111" t="s">
        <v>123</v>
      </c>
      <c r="F6216" s="111" t="s">
        <v>172</v>
      </c>
      <c r="G6216" s="111" t="s">
        <v>180</v>
      </c>
      <c r="H6216" s="111" t="s">
        <v>172</v>
      </c>
      <c r="I6216" s="111" t="s">
        <v>180</v>
      </c>
      <c r="J6216" t="str">
        <f t="shared" si="194"/>
        <v>4225SkogOrganisk jordBarskogHøy</v>
      </c>
      <c r="K6216" s="111">
        <v>-2.5184559031994138</v>
      </c>
      <c r="L6216" s="111">
        <v>0.92784825435236762</v>
      </c>
      <c r="M6216" s="111">
        <v>0.46518126042825314</v>
      </c>
      <c r="N6216" s="112">
        <f t="shared" si="195"/>
        <v>-1.1254263884187932</v>
      </c>
    </row>
    <row r="6217" spans="1:14" x14ac:dyDescent="0.25">
      <c r="A6217" s="111" t="s">
        <v>756</v>
      </c>
      <c r="B6217" s="111">
        <f>INDEX(kommuner!C:C,MATCH(_xlfn.NUMBERVALUE(A6217),kommuner!B:B,0))</f>
        <v>4225</v>
      </c>
      <c r="C6217" s="111" t="s">
        <v>127</v>
      </c>
      <c r="D6217" s="111" t="s">
        <v>127</v>
      </c>
      <c r="E6217" s="111" t="s">
        <v>123</v>
      </c>
      <c r="F6217" s="111" t="s">
        <v>172</v>
      </c>
      <c r="G6217" s="111" t="s">
        <v>167</v>
      </c>
      <c r="H6217" s="111" t="s">
        <v>172</v>
      </c>
      <c r="I6217" s="111" t="s">
        <v>167</v>
      </c>
      <c r="J6217" t="str">
        <f t="shared" si="194"/>
        <v>4225SkogOrganisk jordBarskogImpediment</v>
      </c>
      <c r="K6217" s="111">
        <v>-0.13011741963904588</v>
      </c>
      <c r="L6217" s="111">
        <v>0.92784825435236762</v>
      </c>
      <c r="M6217" s="111">
        <v>0.46510463492953991</v>
      </c>
      <c r="N6217" s="112">
        <f t="shared" si="195"/>
        <v>1.2628354696428616</v>
      </c>
    </row>
    <row r="6218" spans="1:14" x14ac:dyDescent="0.25">
      <c r="A6218" s="111" t="s">
        <v>756</v>
      </c>
      <c r="B6218" s="111">
        <f>INDEX(kommuner!C:C,MATCH(_xlfn.NUMBERVALUE(A6218),kommuner!B:B,0))</f>
        <v>4225</v>
      </c>
      <c r="C6218" s="111" t="s">
        <v>127</v>
      </c>
      <c r="D6218" s="111" t="s">
        <v>127</v>
      </c>
      <c r="E6218" s="111" t="s">
        <v>123</v>
      </c>
      <c r="F6218" s="111" t="s">
        <v>172</v>
      </c>
      <c r="G6218" s="111" t="s">
        <v>190</v>
      </c>
      <c r="H6218" s="111" t="s">
        <v>172</v>
      </c>
      <c r="I6218" s="111" t="s">
        <v>190</v>
      </c>
      <c r="J6218" t="str">
        <f t="shared" si="194"/>
        <v>4225SkogOrganisk jordBarskogLav</v>
      </c>
      <c r="K6218" s="111">
        <v>-0.50666953101693391</v>
      </c>
      <c r="L6218" s="111">
        <v>0.92784825435236762</v>
      </c>
      <c r="M6218" s="111">
        <v>0.46510463492953991</v>
      </c>
      <c r="N6218" s="112">
        <f t="shared" si="195"/>
        <v>0.88628335826497362</v>
      </c>
    </row>
    <row r="6219" spans="1:14" x14ac:dyDescent="0.25">
      <c r="A6219" s="111" t="s">
        <v>756</v>
      </c>
      <c r="B6219" s="111">
        <f>INDEX(kommuner!C:C,MATCH(_xlfn.NUMBERVALUE(A6219),kommuner!B:B,0))</f>
        <v>4225</v>
      </c>
      <c r="C6219" s="111" t="s">
        <v>127</v>
      </c>
      <c r="D6219" s="111" t="s">
        <v>127</v>
      </c>
      <c r="E6219" s="111" t="s">
        <v>123</v>
      </c>
      <c r="F6219" s="111" t="s">
        <v>172</v>
      </c>
      <c r="G6219" s="111" t="s">
        <v>173</v>
      </c>
      <c r="H6219" s="111" t="s">
        <v>172</v>
      </c>
      <c r="I6219" s="111" t="s">
        <v>173</v>
      </c>
      <c r="J6219" t="str">
        <f t="shared" si="194"/>
        <v>4225SkogOrganisk jordBarskogMiddels</v>
      </c>
      <c r="K6219" s="111">
        <v>-1.5571490961494638</v>
      </c>
      <c r="L6219" s="111">
        <v>0.92784825435236762</v>
      </c>
      <c r="M6219" s="111">
        <v>0.46518126042825314</v>
      </c>
      <c r="N6219" s="112">
        <f t="shared" si="195"/>
        <v>-0.16411958136884308</v>
      </c>
    </row>
    <row r="6220" spans="1:14" x14ac:dyDescent="0.25">
      <c r="A6220" s="111" t="s">
        <v>756</v>
      </c>
      <c r="B6220" s="111">
        <f>INDEX(kommuner!C:C,MATCH(_xlfn.NUMBERVALUE(A6220),kommuner!B:B,0))</f>
        <v>4225</v>
      </c>
      <c r="C6220" s="111" t="s">
        <v>127</v>
      </c>
      <c r="D6220" s="111" t="s">
        <v>127</v>
      </c>
      <c r="E6220" s="111" t="s">
        <v>123</v>
      </c>
      <c r="F6220" s="111" t="s">
        <v>172</v>
      </c>
      <c r="G6220" s="111" t="s">
        <v>186</v>
      </c>
      <c r="H6220" s="111" t="s">
        <v>172</v>
      </c>
      <c r="I6220" s="111" t="s">
        <v>186</v>
      </c>
      <c r="J6220" t="str">
        <f t="shared" si="194"/>
        <v>4225SkogOrganisk jordBarskogSærs høy</v>
      </c>
      <c r="K6220" s="111">
        <v>2.5548655235722699</v>
      </c>
      <c r="L6220" s="111">
        <v>0.92784825435236762</v>
      </c>
      <c r="M6220" s="111">
        <v>0.46518126042825314</v>
      </c>
      <c r="N6220" s="112">
        <f t="shared" si="195"/>
        <v>3.9478950383528906</v>
      </c>
    </row>
    <row r="6221" spans="1:14" x14ac:dyDescent="0.25">
      <c r="A6221" s="111" t="s">
        <v>756</v>
      </c>
      <c r="B6221" s="111">
        <f>INDEX(kommuner!C:C,MATCH(_xlfn.NUMBERVALUE(A6221),kommuner!B:B,0))</f>
        <v>4225</v>
      </c>
      <c r="C6221" s="111" t="s">
        <v>127</v>
      </c>
      <c r="D6221" s="111" t="s">
        <v>127</v>
      </c>
      <c r="E6221" s="111" t="s">
        <v>123</v>
      </c>
      <c r="F6221" s="111" t="s">
        <v>179</v>
      </c>
      <c r="G6221" s="111" t="s">
        <v>180</v>
      </c>
      <c r="H6221" s="111" t="s">
        <v>179</v>
      </c>
      <c r="I6221" s="111" t="s">
        <v>180</v>
      </c>
      <c r="J6221" t="str">
        <f t="shared" si="194"/>
        <v>4225SkogOrganisk jordBlandingsskogHøy</v>
      </c>
      <c r="K6221" s="111">
        <v>-5.5554344456832343</v>
      </c>
      <c r="L6221" s="111">
        <v>0.92784825435236762</v>
      </c>
      <c r="M6221" s="111">
        <v>0.46510463492953991</v>
      </c>
      <c r="N6221" s="112">
        <f t="shared" si="195"/>
        <v>-4.1624815564013264</v>
      </c>
    </row>
    <row r="6222" spans="1:14" x14ac:dyDescent="0.25">
      <c r="A6222" s="111" t="s">
        <v>756</v>
      </c>
      <c r="B6222" s="111">
        <f>INDEX(kommuner!C:C,MATCH(_xlfn.NUMBERVALUE(A6222),kommuner!B:B,0))</f>
        <v>4225</v>
      </c>
      <c r="C6222" s="111" t="s">
        <v>127</v>
      </c>
      <c r="D6222" s="111" t="s">
        <v>127</v>
      </c>
      <c r="E6222" s="111" t="s">
        <v>123</v>
      </c>
      <c r="F6222" s="111" t="s">
        <v>179</v>
      </c>
      <c r="G6222" s="111" t="s">
        <v>167</v>
      </c>
      <c r="H6222" s="111" t="s">
        <v>179</v>
      </c>
      <c r="I6222" s="111" t="s">
        <v>167</v>
      </c>
      <c r="J6222" t="str">
        <f t="shared" si="194"/>
        <v>4225SkogOrganisk jordBlandingsskogImpediment</v>
      </c>
      <c r="K6222" s="111">
        <v>-0.28586344175800005</v>
      </c>
      <c r="L6222" s="111">
        <v>0.92784825435236762</v>
      </c>
      <c r="M6222" s="111">
        <v>0.46510463492953991</v>
      </c>
      <c r="N6222" s="112">
        <f t="shared" si="195"/>
        <v>1.1070894475239075</v>
      </c>
    </row>
    <row r="6223" spans="1:14" x14ac:dyDescent="0.25">
      <c r="A6223" s="111" t="s">
        <v>756</v>
      </c>
      <c r="B6223" s="111">
        <f>INDEX(kommuner!C:C,MATCH(_xlfn.NUMBERVALUE(A6223),kommuner!B:B,0))</f>
        <v>4225</v>
      </c>
      <c r="C6223" s="111" t="s">
        <v>127</v>
      </c>
      <c r="D6223" s="111" t="s">
        <v>127</v>
      </c>
      <c r="E6223" s="111" t="s">
        <v>123</v>
      </c>
      <c r="F6223" s="111" t="s">
        <v>179</v>
      </c>
      <c r="G6223" s="111" t="s">
        <v>190</v>
      </c>
      <c r="H6223" s="111" t="s">
        <v>179</v>
      </c>
      <c r="I6223" s="111" t="s">
        <v>190</v>
      </c>
      <c r="J6223" t="str">
        <f t="shared" si="194"/>
        <v>4225SkogOrganisk jordBlandingsskogLav</v>
      </c>
      <c r="K6223" s="111">
        <v>-1.2347339377887629</v>
      </c>
      <c r="L6223" s="111">
        <v>0.92784825435236762</v>
      </c>
      <c r="M6223" s="111">
        <v>0.46510463492953991</v>
      </c>
      <c r="N6223" s="112">
        <f t="shared" si="195"/>
        <v>0.15821895149314458</v>
      </c>
    </row>
    <row r="6224" spans="1:14" x14ac:dyDescent="0.25">
      <c r="A6224" s="111" t="s">
        <v>756</v>
      </c>
      <c r="B6224" s="111">
        <f>INDEX(kommuner!C:C,MATCH(_xlfn.NUMBERVALUE(A6224),kommuner!B:B,0))</f>
        <v>4225</v>
      </c>
      <c r="C6224" s="111" t="s">
        <v>127</v>
      </c>
      <c r="D6224" s="111" t="s">
        <v>127</v>
      </c>
      <c r="E6224" s="111" t="s">
        <v>123</v>
      </c>
      <c r="F6224" s="111" t="s">
        <v>179</v>
      </c>
      <c r="G6224" s="111" t="s">
        <v>173</v>
      </c>
      <c r="H6224" s="111" t="s">
        <v>179</v>
      </c>
      <c r="I6224" s="111" t="s">
        <v>173</v>
      </c>
      <c r="J6224" t="str">
        <f t="shared" si="194"/>
        <v>4225SkogOrganisk jordBlandingsskogMiddels</v>
      </c>
      <c r="K6224" s="111">
        <v>-2.4239591752717748</v>
      </c>
      <c r="L6224" s="111">
        <v>0.92784825435236762</v>
      </c>
      <c r="M6224" s="111">
        <v>0.46510463492953991</v>
      </c>
      <c r="N6224" s="112">
        <f t="shared" si="195"/>
        <v>-1.0310062859898674</v>
      </c>
    </row>
    <row r="6225" spans="1:14" x14ac:dyDescent="0.25">
      <c r="A6225" s="111" t="s">
        <v>756</v>
      </c>
      <c r="B6225" s="111">
        <f>INDEX(kommuner!C:C,MATCH(_xlfn.NUMBERVALUE(A6225),kommuner!B:B,0))</f>
        <v>4225</v>
      </c>
      <c r="C6225" s="111" t="s">
        <v>127</v>
      </c>
      <c r="D6225" s="111" t="s">
        <v>127</v>
      </c>
      <c r="E6225" s="111" t="s">
        <v>123</v>
      </c>
      <c r="F6225" s="111" t="s">
        <v>179</v>
      </c>
      <c r="G6225" s="111" t="s">
        <v>186</v>
      </c>
      <c r="H6225" s="111" t="s">
        <v>179</v>
      </c>
      <c r="I6225" s="111" t="s">
        <v>186</v>
      </c>
      <c r="J6225" t="str">
        <f t="shared" si="194"/>
        <v>4225SkogOrganisk jordBlandingsskogSærs høy</v>
      </c>
      <c r="K6225" s="111">
        <v>-1.5726115302258048</v>
      </c>
      <c r="L6225" s="111">
        <v>0.92784825435236762</v>
      </c>
      <c r="M6225" s="111">
        <v>0.46510463492953991</v>
      </c>
      <c r="N6225" s="112">
        <f t="shared" si="195"/>
        <v>-0.17965864094389727</v>
      </c>
    </row>
    <row r="6226" spans="1:14" x14ac:dyDescent="0.25">
      <c r="A6226" s="111" t="s">
        <v>756</v>
      </c>
      <c r="B6226" s="111">
        <f>INDEX(kommuner!C:C,MATCH(_xlfn.NUMBERVALUE(A6226),kommuner!B:B,0))</f>
        <v>4225</v>
      </c>
      <c r="C6226" s="111" t="s">
        <v>127</v>
      </c>
      <c r="D6226" s="111" t="s">
        <v>127</v>
      </c>
      <c r="E6226" s="111" t="s">
        <v>123</v>
      </c>
      <c r="F6226" s="111" t="s">
        <v>185</v>
      </c>
      <c r="G6226" s="111" t="s">
        <v>180</v>
      </c>
      <c r="H6226" s="111" t="s">
        <v>185</v>
      </c>
      <c r="I6226" s="111" t="s">
        <v>180</v>
      </c>
      <c r="J6226" t="str">
        <f t="shared" si="194"/>
        <v>4225SkogOrganisk jordLauvskogHøy</v>
      </c>
      <c r="K6226" s="111">
        <v>-1.9913688882377358</v>
      </c>
      <c r="L6226" s="111">
        <v>0.92784825435236762</v>
      </c>
      <c r="M6226" s="111">
        <v>0.46510463492953991</v>
      </c>
      <c r="N6226" s="112">
        <f t="shared" si="195"/>
        <v>-0.59841599895582831</v>
      </c>
    </row>
    <row r="6227" spans="1:14" x14ac:dyDescent="0.25">
      <c r="A6227" s="111" t="s">
        <v>756</v>
      </c>
      <c r="B6227" s="111">
        <f>INDEX(kommuner!C:C,MATCH(_xlfn.NUMBERVALUE(A6227),kommuner!B:B,0))</f>
        <v>4225</v>
      </c>
      <c r="C6227" s="111" t="s">
        <v>127</v>
      </c>
      <c r="D6227" s="111" t="s">
        <v>127</v>
      </c>
      <c r="E6227" s="111" t="s">
        <v>123</v>
      </c>
      <c r="F6227" s="111" t="s">
        <v>185</v>
      </c>
      <c r="G6227" s="111" t="s">
        <v>167</v>
      </c>
      <c r="H6227" s="111" t="s">
        <v>185</v>
      </c>
      <c r="I6227" s="111" t="s">
        <v>167</v>
      </c>
      <c r="J6227" t="str">
        <f t="shared" si="194"/>
        <v>4225SkogOrganisk jordLauvskogImpediment</v>
      </c>
      <c r="K6227" s="111">
        <v>0.35000626494250675</v>
      </c>
      <c r="L6227" s="111">
        <v>0.92784825435236762</v>
      </c>
      <c r="M6227" s="111">
        <v>0.46510463492953991</v>
      </c>
      <c r="N6227" s="112">
        <f t="shared" si="195"/>
        <v>1.7429591542244141</v>
      </c>
    </row>
    <row r="6228" spans="1:14" x14ac:dyDescent="0.25">
      <c r="A6228" s="111" t="s">
        <v>756</v>
      </c>
      <c r="B6228" s="111">
        <f>INDEX(kommuner!C:C,MATCH(_xlfn.NUMBERVALUE(A6228),kommuner!B:B,0))</f>
        <v>4225</v>
      </c>
      <c r="C6228" s="111" t="s">
        <v>127</v>
      </c>
      <c r="D6228" s="111" t="s">
        <v>127</v>
      </c>
      <c r="E6228" s="111" t="s">
        <v>123</v>
      </c>
      <c r="F6228" s="111" t="s">
        <v>185</v>
      </c>
      <c r="G6228" s="111" t="s">
        <v>190</v>
      </c>
      <c r="H6228" s="111" t="s">
        <v>185</v>
      </c>
      <c r="I6228" s="111" t="s">
        <v>190</v>
      </c>
      <c r="J6228" t="str">
        <f t="shared" si="194"/>
        <v>4225SkogOrganisk jordLauvskogLav</v>
      </c>
      <c r="K6228" s="111">
        <v>1.1144075558526714</v>
      </c>
      <c r="L6228" s="111">
        <v>0.92784825435236762</v>
      </c>
      <c r="M6228" s="111">
        <v>0.46510463492953991</v>
      </c>
      <c r="N6228" s="112">
        <f t="shared" si="195"/>
        <v>2.5073604451345788</v>
      </c>
    </row>
    <row r="6229" spans="1:14" x14ac:dyDescent="0.25">
      <c r="A6229" s="111" t="s">
        <v>756</v>
      </c>
      <c r="B6229" s="111">
        <f>INDEX(kommuner!C:C,MATCH(_xlfn.NUMBERVALUE(A6229),kommuner!B:B,0))</f>
        <v>4225</v>
      </c>
      <c r="C6229" s="111" t="s">
        <v>127</v>
      </c>
      <c r="D6229" s="111" t="s">
        <v>127</v>
      </c>
      <c r="E6229" s="111" t="s">
        <v>123</v>
      </c>
      <c r="F6229" s="111" t="s">
        <v>185</v>
      </c>
      <c r="G6229" s="111" t="s">
        <v>173</v>
      </c>
      <c r="H6229" s="111" t="s">
        <v>185</v>
      </c>
      <c r="I6229" s="111" t="s">
        <v>173</v>
      </c>
      <c r="J6229" t="str">
        <f t="shared" si="194"/>
        <v>4225SkogOrganisk jordLauvskogMiddels</v>
      </c>
      <c r="K6229" s="111">
        <v>-0.62664468270982987</v>
      </c>
      <c r="L6229" s="111">
        <v>0.92784825435236762</v>
      </c>
      <c r="M6229" s="111">
        <v>0.46510463492953991</v>
      </c>
      <c r="N6229" s="112">
        <f t="shared" si="195"/>
        <v>0.76630820657207765</v>
      </c>
    </row>
    <row r="6230" spans="1:14" x14ac:dyDescent="0.25">
      <c r="A6230" s="111" t="s">
        <v>756</v>
      </c>
      <c r="B6230" s="111">
        <f>INDEX(kommuner!C:C,MATCH(_xlfn.NUMBERVALUE(A6230),kommuner!B:B,0))</f>
        <v>4225</v>
      </c>
      <c r="C6230" s="111" t="s">
        <v>127</v>
      </c>
      <c r="D6230" s="111" t="s">
        <v>127</v>
      </c>
      <c r="E6230" s="111" t="s">
        <v>123</v>
      </c>
      <c r="F6230" s="111" t="s">
        <v>185</v>
      </c>
      <c r="G6230" s="111" t="s">
        <v>186</v>
      </c>
      <c r="H6230" s="111" t="s">
        <v>185</v>
      </c>
      <c r="I6230" s="111" t="s">
        <v>186</v>
      </c>
      <c r="J6230" t="str">
        <f t="shared" si="194"/>
        <v>4225SkogOrganisk jordLauvskogSærs høy</v>
      </c>
      <c r="K6230" s="111">
        <v>-1.8997279926091779</v>
      </c>
      <c r="L6230" s="111">
        <v>0.92784825435236762</v>
      </c>
      <c r="M6230" s="111">
        <v>0.46510463492953991</v>
      </c>
      <c r="N6230" s="112">
        <f t="shared" si="195"/>
        <v>-0.50677510332727038</v>
      </c>
    </row>
    <row r="6231" spans="1:14" x14ac:dyDescent="0.25">
      <c r="A6231" s="111" t="s">
        <v>756</v>
      </c>
      <c r="B6231" s="111">
        <f>INDEX(kommuner!C:C,MATCH(_xlfn.NUMBERVALUE(A6231),kommuner!B:B,0))</f>
        <v>4225</v>
      </c>
      <c r="C6231" s="111" t="s">
        <v>83</v>
      </c>
      <c r="D6231" s="111" t="s">
        <v>83</v>
      </c>
      <c r="E6231" s="111" t="s">
        <v>126</v>
      </c>
      <c r="F6231" s="111" t="s">
        <v>139</v>
      </c>
      <c r="G6231" s="111" t="s">
        <v>139</v>
      </c>
      <c r="H6231" s="111" t="s">
        <v>139</v>
      </c>
      <c r="I6231" s="111" t="s">
        <v>139</v>
      </c>
      <c r="J6231" t="str">
        <f t="shared" si="194"/>
        <v>4225Utbygd arealMineraljord</v>
      </c>
      <c r="K6231" s="111">
        <v>0.42279414509845159</v>
      </c>
      <c r="L6231" s="111">
        <v>0</v>
      </c>
      <c r="M6231" s="111">
        <v>1.303047089454229E-2</v>
      </c>
      <c r="N6231" s="112">
        <f t="shared" si="195"/>
        <v>0.43582461599299388</v>
      </c>
    </row>
    <row r="6232" spans="1:14" x14ac:dyDescent="0.25">
      <c r="A6232" s="111" t="s">
        <v>756</v>
      </c>
      <c r="B6232" s="111">
        <f>INDEX(kommuner!C:C,MATCH(_xlfn.NUMBERVALUE(A6232),kommuner!B:B,0))</f>
        <v>4225</v>
      </c>
      <c r="C6232" s="111" t="s">
        <v>83</v>
      </c>
      <c r="D6232" s="111" t="s">
        <v>83</v>
      </c>
      <c r="E6232" s="111" t="s">
        <v>123</v>
      </c>
      <c r="F6232" s="111" t="s">
        <v>139</v>
      </c>
      <c r="G6232" s="111" t="s">
        <v>139</v>
      </c>
      <c r="H6232" s="111" t="s">
        <v>139</v>
      </c>
      <c r="I6232" s="111" t="s">
        <v>139</v>
      </c>
      <c r="J6232" t="str">
        <f t="shared" si="194"/>
        <v>4225Utbygd arealOrganisk jord</v>
      </c>
      <c r="K6232" s="111">
        <v>29.011421395201612</v>
      </c>
      <c r="L6232" s="111">
        <v>0</v>
      </c>
      <c r="M6232" s="111">
        <v>1.303047089454229E-2</v>
      </c>
      <c r="N6232" s="112">
        <f t="shared" si="195"/>
        <v>29.024451866096154</v>
      </c>
    </row>
    <row r="6233" spans="1:14" x14ac:dyDescent="0.25">
      <c r="A6233" s="111" t="s">
        <v>756</v>
      </c>
      <c r="B6233" s="111">
        <f>INDEX(kommuner!C:C,MATCH(_xlfn.NUMBERVALUE(A6233),kommuner!B:B,0))</f>
        <v>4225</v>
      </c>
      <c r="C6233" s="111" t="s">
        <v>181</v>
      </c>
      <c r="D6233" s="111" t="s">
        <v>181</v>
      </c>
      <c r="E6233" s="111" t="s">
        <v>123</v>
      </c>
      <c r="F6233" s="111" t="s">
        <v>139</v>
      </c>
      <c r="G6233" s="111" t="s">
        <v>139</v>
      </c>
      <c r="H6233" s="111" t="s">
        <v>139</v>
      </c>
      <c r="I6233" s="111" t="s">
        <v>139</v>
      </c>
      <c r="J6233" t="str">
        <f t="shared" si="194"/>
        <v>4225Vann og myrOrganisk jord</v>
      </c>
      <c r="K6233" s="111">
        <v>-0.31088998224577308</v>
      </c>
      <c r="L6233" s="111">
        <v>0</v>
      </c>
      <c r="M6233" s="111">
        <v>0</v>
      </c>
      <c r="N6233" s="112">
        <f t="shared" si="195"/>
        <v>-0.31088998224577308</v>
      </c>
    </row>
    <row r="6234" spans="1:14" x14ac:dyDescent="0.25">
      <c r="A6234" s="111" t="s">
        <v>757</v>
      </c>
      <c r="B6234" s="111">
        <f>INDEX(kommuner!C:C,MATCH(_xlfn.NUMBERVALUE(A6234),kommuner!B:B,0))</f>
        <v>4226</v>
      </c>
      <c r="C6234" s="111" t="s">
        <v>82</v>
      </c>
      <c r="D6234" s="111" t="s">
        <v>82</v>
      </c>
      <c r="E6234" s="111" t="s">
        <v>126</v>
      </c>
      <c r="F6234" s="111" t="s">
        <v>139</v>
      </c>
      <c r="G6234" s="111" t="s">
        <v>139</v>
      </c>
      <c r="H6234" s="111" t="s">
        <v>139</v>
      </c>
      <c r="I6234" s="111" t="s">
        <v>139</v>
      </c>
      <c r="J6234" t="str">
        <f t="shared" si="194"/>
        <v>4226Annen utmarkMineraljord</v>
      </c>
      <c r="K6234" s="111">
        <v>-0.16852781479621071</v>
      </c>
      <c r="L6234" s="111">
        <v>0</v>
      </c>
      <c r="M6234" s="111">
        <v>0</v>
      </c>
      <c r="N6234" s="112">
        <f t="shared" si="195"/>
        <v>-0.16852781479621071</v>
      </c>
    </row>
    <row r="6235" spans="1:14" x14ac:dyDescent="0.25">
      <c r="A6235" s="111" t="s">
        <v>757</v>
      </c>
      <c r="B6235" s="111">
        <f>INDEX(kommuner!C:C,MATCH(_xlfn.NUMBERVALUE(A6235),kommuner!B:B,0))</f>
        <v>4226</v>
      </c>
      <c r="C6235" s="111" t="s">
        <v>121</v>
      </c>
      <c r="D6235" s="111" t="s">
        <v>121</v>
      </c>
      <c r="E6235" s="111" t="s">
        <v>126</v>
      </c>
      <c r="F6235" s="111" t="s">
        <v>139</v>
      </c>
      <c r="G6235" s="111" t="s">
        <v>139</v>
      </c>
      <c r="H6235" s="111" t="s">
        <v>139</v>
      </c>
      <c r="I6235" s="111" t="s">
        <v>139</v>
      </c>
      <c r="J6235" t="str">
        <f t="shared" si="194"/>
        <v>4226BeiteMineraljord</v>
      </c>
      <c r="K6235" s="111">
        <v>-0.43305842942580308</v>
      </c>
      <c r="L6235" s="111">
        <v>0</v>
      </c>
      <c r="M6235" s="111">
        <v>1.2448711246839999E-7</v>
      </c>
      <c r="N6235" s="112">
        <f t="shared" si="195"/>
        <v>-0.43305830493869063</v>
      </c>
    </row>
    <row r="6236" spans="1:14" x14ac:dyDescent="0.25">
      <c r="A6236" s="111" t="s">
        <v>757</v>
      </c>
      <c r="B6236" s="111">
        <f>INDEX(kommuner!C:C,MATCH(_xlfn.NUMBERVALUE(A6236),kommuner!B:B,0))</f>
        <v>4226</v>
      </c>
      <c r="C6236" s="111" t="s">
        <v>121</v>
      </c>
      <c r="D6236" s="111" t="s">
        <v>121</v>
      </c>
      <c r="E6236" s="111" t="s">
        <v>123</v>
      </c>
      <c r="F6236" s="111" t="s">
        <v>139</v>
      </c>
      <c r="G6236" s="111" t="s">
        <v>139</v>
      </c>
      <c r="H6236" s="111" t="s">
        <v>139</v>
      </c>
      <c r="I6236" s="111" t="s">
        <v>139</v>
      </c>
      <c r="J6236" t="str">
        <f t="shared" si="194"/>
        <v>4226BeiteOrganisk jord</v>
      </c>
      <c r="K6236" s="111">
        <v>12.077525935985037</v>
      </c>
      <c r="L6236" s="111">
        <v>1.6412500000000001</v>
      </c>
      <c r="M6236" s="111">
        <v>0</v>
      </c>
      <c r="N6236" s="112">
        <f t="shared" si="195"/>
        <v>13.718775935985036</v>
      </c>
    </row>
    <row r="6237" spans="1:14" x14ac:dyDescent="0.25">
      <c r="A6237" s="111" t="s">
        <v>757</v>
      </c>
      <c r="B6237" s="111">
        <f>INDEX(kommuner!C:C,MATCH(_xlfn.NUMBERVALUE(A6237),kommuner!B:B,0))</f>
        <v>4226</v>
      </c>
      <c r="C6237" s="111" t="s">
        <v>84</v>
      </c>
      <c r="D6237" s="111" t="s">
        <v>84</v>
      </c>
      <c r="E6237" s="111" t="s">
        <v>126</v>
      </c>
      <c r="F6237" s="111" t="s">
        <v>139</v>
      </c>
      <c r="G6237" s="111" t="s">
        <v>139</v>
      </c>
      <c r="H6237" s="111" t="s">
        <v>139</v>
      </c>
      <c r="I6237" s="111" t="s">
        <v>139</v>
      </c>
      <c r="J6237" t="str">
        <f t="shared" si="194"/>
        <v>4226Dyrket markMineraljord</v>
      </c>
      <c r="K6237" s="111">
        <v>0.27365015328487463</v>
      </c>
      <c r="L6237" s="111">
        <v>0</v>
      </c>
      <c r="M6237" s="111">
        <v>0</v>
      </c>
      <c r="N6237" s="112">
        <f t="shared" si="195"/>
        <v>0.27365015328487463</v>
      </c>
    </row>
    <row r="6238" spans="1:14" x14ac:dyDescent="0.25">
      <c r="A6238" s="111" t="s">
        <v>757</v>
      </c>
      <c r="B6238" s="111">
        <f>INDEX(kommuner!C:C,MATCH(_xlfn.NUMBERVALUE(A6238),kommuner!B:B,0))</f>
        <v>4226</v>
      </c>
      <c r="C6238" s="111" t="s">
        <v>84</v>
      </c>
      <c r="D6238" s="111" t="s">
        <v>84</v>
      </c>
      <c r="E6238" s="111" t="s">
        <v>123</v>
      </c>
      <c r="F6238" s="111" t="s">
        <v>139</v>
      </c>
      <c r="G6238" s="111" t="s">
        <v>139</v>
      </c>
      <c r="H6238" s="111" t="s">
        <v>139</v>
      </c>
      <c r="I6238" s="111" t="s">
        <v>139</v>
      </c>
      <c r="J6238" t="str">
        <f t="shared" si="194"/>
        <v>4226Dyrket markOrganisk jord</v>
      </c>
      <c r="K6238" s="111">
        <v>28.726149366675592</v>
      </c>
      <c r="L6238" s="111">
        <v>1.45625</v>
      </c>
      <c r="M6238" s="111">
        <v>0</v>
      </c>
      <c r="N6238" s="112">
        <f t="shared" si="195"/>
        <v>30.182399366675593</v>
      </c>
    </row>
    <row r="6239" spans="1:14" x14ac:dyDescent="0.25">
      <c r="A6239" s="111" t="s">
        <v>757</v>
      </c>
      <c r="B6239" s="111">
        <f>INDEX(kommuner!C:C,MATCH(_xlfn.NUMBERVALUE(A6239),kommuner!B:B,0))</f>
        <v>4226</v>
      </c>
      <c r="C6239" s="111" t="s">
        <v>127</v>
      </c>
      <c r="D6239" s="111" t="s">
        <v>127</v>
      </c>
      <c r="E6239" s="111" t="s">
        <v>126</v>
      </c>
      <c r="F6239" s="111" t="s">
        <v>172</v>
      </c>
      <c r="G6239" s="111" t="s">
        <v>180</v>
      </c>
      <c r="H6239" s="111" t="s">
        <v>172</v>
      </c>
      <c r="I6239" s="111" t="s">
        <v>180</v>
      </c>
      <c r="J6239" t="str">
        <f t="shared" si="194"/>
        <v>4226SkogMineraljordBarskogHøy</v>
      </c>
      <c r="K6239" s="111">
        <v>-4.2610596243420318</v>
      </c>
      <c r="L6239" s="111">
        <v>0.85306406685236758</v>
      </c>
      <c r="M6239" s="111">
        <v>6.4056614999681585E-2</v>
      </c>
      <c r="N6239" s="112">
        <f t="shared" si="195"/>
        <v>-3.3439389424899826</v>
      </c>
    </row>
    <row r="6240" spans="1:14" x14ac:dyDescent="0.25">
      <c r="A6240" s="111" t="s">
        <v>757</v>
      </c>
      <c r="B6240" s="111">
        <f>INDEX(kommuner!C:C,MATCH(_xlfn.NUMBERVALUE(A6240),kommuner!B:B,0))</f>
        <v>4226</v>
      </c>
      <c r="C6240" s="111" t="s">
        <v>127</v>
      </c>
      <c r="D6240" s="111" t="s">
        <v>127</v>
      </c>
      <c r="E6240" s="111" t="s">
        <v>126</v>
      </c>
      <c r="F6240" s="111" t="s">
        <v>172</v>
      </c>
      <c r="G6240" s="111" t="s">
        <v>167</v>
      </c>
      <c r="H6240" s="111" t="s">
        <v>172</v>
      </c>
      <c r="I6240" s="111" t="s">
        <v>167</v>
      </c>
      <c r="J6240" t="str">
        <f t="shared" si="194"/>
        <v>4226SkogMineraljordBarskogImpediment</v>
      </c>
      <c r="K6240" s="111">
        <v>-1.5740166960016819</v>
      </c>
      <c r="L6240" s="111">
        <v>0.85306406685236758</v>
      </c>
      <c r="M6240" s="111">
        <v>6.3979989500968365E-2</v>
      </c>
      <c r="N6240" s="112">
        <f t="shared" si="195"/>
        <v>-0.65697263964834596</v>
      </c>
    </row>
    <row r="6241" spans="1:14" x14ac:dyDescent="0.25">
      <c r="A6241" s="111" t="s">
        <v>757</v>
      </c>
      <c r="B6241" s="111">
        <f>INDEX(kommuner!C:C,MATCH(_xlfn.NUMBERVALUE(A6241),kommuner!B:B,0))</f>
        <v>4226</v>
      </c>
      <c r="C6241" s="111" t="s">
        <v>127</v>
      </c>
      <c r="D6241" s="111" t="s">
        <v>127</v>
      </c>
      <c r="E6241" s="111" t="s">
        <v>126</v>
      </c>
      <c r="F6241" s="111" t="s">
        <v>172</v>
      </c>
      <c r="G6241" s="111" t="s">
        <v>190</v>
      </c>
      <c r="H6241" s="111" t="s">
        <v>172</v>
      </c>
      <c r="I6241" s="111" t="s">
        <v>190</v>
      </c>
      <c r="J6241" t="str">
        <f t="shared" si="194"/>
        <v>4226SkogMineraljordBarskogLav</v>
      </c>
      <c r="K6241" s="111">
        <v>-2.1094741240186856</v>
      </c>
      <c r="L6241" s="111">
        <v>0.85306406685236758</v>
      </c>
      <c r="M6241" s="111">
        <v>6.3979989500968365E-2</v>
      </c>
      <c r="N6241" s="112">
        <f t="shared" si="195"/>
        <v>-1.1924300676653499</v>
      </c>
    </row>
    <row r="6242" spans="1:14" x14ac:dyDescent="0.25">
      <c r="A6242" s="111" t="s">
        <v>757</v>
      </c>
      <c r="B6242" s="111">
        <f>INDEX(kommuner!C:C,MATCH(_xlfn.NUMBERVALUE(A6242),kommuner!B:B,0))</f>
        <v>4226</v>
      </c>
      <c r="C6242" s="111" t="s">
        <v>127</v>
      </c>
      <c r="D6242" s="111" t="s">
        <v>127</v>
      </c>
      <c r="E6242" s="111" t="s">
        <v>126</v>
      </c>
      <c r="F6242" s="111" t="s">
        <v>172</v>
      </c>
      <c r="G6242" s="111" t="s">
        <v>173</v>
      </c>
      <c r="H6242" s="111" t="s">
        <v>172</v>
      </c>
      <c r="I6242" s="111" t="s">
        <v>173</v>
      </c>
      <c r="J6242" t="str">
        <f t="shared" si="194"/>
        <v>4226SkogMineraljordBarskogMiddels</v>
      </c>
      <c r="K6242" s="111">
        <v>-2.8820985952554645</v>
      </c>
      <c r="L6242" s="111">
        <v>0.85306406685236758</v>
      </c>
      <c r="M6242" s="111">
        <v>6.4056614999681585E-2</v>
      </c>
      <c r="N6242" s="112">
        <f t="shared" si="195"/>
        <v>-1.9649779134034155</v>
      </c>
    </row>
    <row r="6243" spans="1:14" x14ac:dyDescent="0.25">
      <c r="A6243" s="111" t="s">
        <v>757</v>
      </c>
      <c r="B6243" s="111">
        <f>INDEX(kommuner!C:C,MATCH(_xlfn.NUMBERVALUE(A6243),kommuner!B:B,0))</f>
        <v>4226</v>
      </c>
      <c r="C6243" s="111" t="s">
        <v>127</v>
      </c>
      <c r="D6243" s="111" t="s">
        <v>127</v>
      </c>
      <c r="E6243" s="111" t="s">
        <v>126</v>
      </c>
      <c r="F6243" s="111" t="s">
        <v>172</v>
      </c>
      <c r="G6243" s="111" t="s">
        <v>186</v>
      </c>
      <c r="H6243" s="111" t="s">
        <v>172</v>
      </c>
      <c r="I6243" s="111" t="s">
        <v>186</v>
      </c>
      <c r="J6243" t="str">
        <f t="shared" si="194"/>
        <v>4226SkogMineraljordBarskogSærs høy</v>
      </c>
      <c r="K6243" s="111">
        <v>0.12072674540874306</v>
      </c>
      <c r="L6243" s="111">
        <v>0.85306406685236758</v>
      </c>
      <c r="M6243" s="111">
        <v>6.4056614999681585E-2</v>
      </c>
      <c r="N6243" s="112">
        <f t="shared" si="195"/>
        <v>1.0378474272607923</v>
      </c>
    </row>
    <row r="6244" spans="1:14" x14ac:dyDescent="0.25">
      <c r="A6244" s="111" t="s">
        <v>757</v>
      </c>
      <c r="B6244" s="111">
        <f>INDEX(kommuner!C:C,MATCH(_xlfn.NUMBERVALUE(A6244),kommuner!B:B,0))</f>
        <v>4226</v>
      </c>
      <c r="C6244" s="111" t="s">
        <v>127</v>
      </c>
      <c r="D6244" s="111" t="s">
        <v>127</v>
      </c>
      <c r="E6244" s="111" t="s">
        <v>126</v>
      </c>
      <c r="F6244" s="111" t="s">
        <v>179</v>
      </c>
      <c r="G6244" s="111" t="s">
        <v>180</v>
      </c>
      <c r="H6244" s="111" t="s">
        <v>179</v>
      </c>
      <c r="I6244" s="111" t="s">
        <v>180</v>
      </c>
      <c r="J6244" t="str">
        <f t="shared" si="194"/>
        <v>4226SkogMineraljordBlandingsskogHøy</v>
      </c>
      <c r="K6244" s="111">
        <v>-8.5703651807373102</v>
      </c>
      <c r="L6244" s="111">
        <v>0.85306406685236758</v>
      </c>
      <c r="M6244" s="111">
        <v>6.3979989500968365E-2</v>
      </c>
      <c r="N6244" s="112">
        <f t="shared" si="195"/>
        <v>-7.6533211243839743</v>
      </c>
    </row>
    <row r="6245" spans="1:14" x14ac:dyDescent="0.25">
      <c r="A6245" s="111" t="s">
        <v>757</v>
      </c>
      <c r="B6245" s="111">
        <f>INDEX(kommuner!C:C,MATCH(_xlfn.NUMBERVALUE(A6245),kommuner!B:B,0))</f>
        <v>4226</v>
      </c>
      <c r="C6245" s="111" t="s">
        <v>127</v>
      </c>
      <c r="D6245" s="111" t="s">
        <v>127</v>
      </c>
      <c r="E6245" s="111" t="s">
        <v>126</v>
      </c>
      <c r="F6245" s="111" t="s">
        <v>179</v>
      </c>
      <c r="G6245" s="111" t="s">
        <v>167</v>
      </c>
      <c r="H6245" s="111" t="s">
        <v>179</v>
      </c>
      <c r="I6245" s="111" t="s">
        <v>167</v>
      </c>
      <c r="J6245" t="str">
        <f t="shared" si="194"/>
        <v>4226SkogMineraljordBlandingsskogImpediment</v>
      </c>
      <c r="K6245" s="111">
        <v>-2.0950685747655116</v>
      </c>
      <c r="L6245" s="111">
        <v>0.85306406685236758</v>
      </c>
      <c r="M6245" s="111">
        <v>6.3979989500968365E-2</v>
      </c>
      <c r="N6245" s="112">
        <f t="shared" si="195"/>
        <v>-1.1780245184121758</v>
      </c>
    </row>
    <row r="6246" spans="1:14" x14ac:dyDescent="0.25">
      <c r="A6246" s="111" t="s">
        <v>757</v>
      </c>
      <c r="B6246" s="111">
        <f>INDEX(kommuner!C:C,MATCH(_xlfn.NUMBERVALUE(A6246),kommuner!B:B,0))</f>
        <v>4226</v>
      </c>
      <c r="C6246" s="111" t="s">
        <v>127</v>
      </c>
      <c r="D6246" s="111" t="s">
        <v>127</v>
      </c>
      <c r="E6246" s="111" t="s">
        <v>126</v>
      </c>
      <c r="F6246" s="111" t="s">
        <v>179</v>
      </c>
      <c r="G6246" s="111" t="s">
        <v>190</v>
      </c>
      <c r="H6246" s="111" t="s">
        <v>179</v>
      </c>
      <c r="I6246" s="111" t="s">
        <v>190</v>
      </c>
      <c r="J6246" t="str">
        <f t="shared" si="194"/>
        <v>4226SkogMineraljordBlandingsskogLav</v>
      </c>
      <c r="K6246" s="111">
        <v>-3.814060654162915</v>
      </c>
      <c r="L6246" s="111">
        <v>0.85306406685236758</v>
      </c>
      <c r="M6246" s="111">
        <v>6.3979989500968365E-2</v>
      </c>
      <c r="N6246" s="112">
        <f t="shared" si="195"/>
        <v>-2.897016597809579</v>
      </c>
    </row>
    <row r="6247" spans="1:14" x14ac:dyDescent="0.25">
      <c r="A6247" s="111" t="s">
        <v>757</v>
      </c>
      <c r="B6247" s="111">
        <f>INDEX(kommuner!C:C,MATCH(_xlfn.NUMBERVALUE(A6247),kommuner!B:B,0))</f>
        <v>4226</v>
      </c>
      <c r="C6247" s="111" t="s">
        <v>127</v>
      </c>
      <c r="D6247" s="111" t="s">
        <v>127</v>
      </c>
      <c r="E6247" s="111" t="s">
        <v>126</v>
      </c>
      <c r="F6247" s="111" t="s">
        <v>179</v>
      </c>
      <c r="G6247" s="111" t="s">
        <v>173</v>
      </c>
      <c r="H6247" s="111" t="s">
        <v>179</v>
      </c>
      <c r="I6247" s="111" t="s">
        <v>173</v>
      </c>
      <c r="J6247" t="str">
        <f t="shared" si="194"/>
        <v>4226SkogMineraljordBlandingsskogMiddels</v>
      </c>
      <c r="K6247" s="111">
        <v>-4.5623521854183373</v>
      </c>
      <c r="L6247" s="111">
        <v>0.85306406685236758</v>
      </c>
      <c r="M6247" s="111">
        <v>6.3979989500968365E-2</v>
      </c>
      <c r="N6247" s="112">
        <f t="shared" si="195"/>
        <v>-3.6453081290650013</v>
      </c>
    </row>
    <row r="6248" spans="1:14" x14ac:dyDescent="0.25">
      <c r="A6248" s="111" t="s">
        <v>757</v>
      </c>
      <c r="B6248" s="111">
        <f>INDEX(kommuner!C:C,MATCH(_xlfn.NUMBERVALUE(A6248),kommuner!B:B,0))</f>
        <v>4226</v>
      </c>
      <c r="C6248" s="111" t="s">
        <v>127</v>
      </c>
      <c r="D6248" s="111" t="s">
        <v>127</v>
      </c>
      <c r="E6248" s="111" t="s">
        <v>126</v>
      </c>
      <c r="F6248" s="111" t="s">
        <v>179</v>
      </c>
      <c r="G6248" s="111" t="s">
        <v>186</v>
      </c>
      <c r="H6248" s="111" t="s">
        <v>179</v>
      </c>
      <c r="I6248" s="111" t="s">
        <v>186</v>
      </c>
      <c r="J6248" t="str">
        <f t="shared" si="194"/>
        <v>4226SkogMineraljordBlandingsskogSærs høy</v>
      </c>
      <c r="K6248" s="111">
        <v>-2.9395925245326562</v>
      </c>
      <c r="L6248" s="111">
        <v>0.85306406685236758</v>
      </c>
      <c r="M6248" s="111">
        <v>6.3979989500968365E-2</v>
      </c>
      <c r="N6248" s="112">
        <f t="shared" si="195"/>
        <v>-2.0225484681793202</v>
      </c>
    </row>
    <row r="6249" spans="1:14" x14ac:dyDescent="0.25">
      <c r="A6249" s="111" t="s">
        <v>757</v>
      </c>
      <c r="B6249" s="111">
        <f>INDEX(kommuner!C:C,MATCH(_xlfn.NUMBERVALUE(A6249),kommuner!B:B,0))</f>
        <v>4226</v>
      </c>
      <c r="C6249" s="111" t="s">
        <v>127</v>
      </c>
      <c r="D6249" s="111" t="s">
        <v>127</v>
      </c>
      <c r="E6249" s="111" t="s">
        <v>126</v>
      </c>
      <c r="F6249" s="111" t="s">
        <v>185</v>
      </c>
      <c r="G6249" s="111" t="s">
        <v>180</v>
      </c>
      <c r="H6249" s="111" t="s">
        <v>185</v>
      </c>
      <c r="I6249" s="111" t="s">
        <v>180</v>
      </c>
      <c r="J6249" t="str">
        <f t="shared" si="194"/>
        <v>4226SkogMineraljordLauvskogHøy</v>
      </c>
      <c r="K6249" s="111">
        <v>-3.6072016095960531</v>
      </c>
      <c r="L6249" s="111">
        <v>0.85306406685236758</v>
      </c>
      <c r="M6249" s="111">
        <v>6.3979989500968365E-2</v>
      </c>
      <c r="N6249" s="112">
        <f t="shared" si="195"/>
        <v>-2.6901575532427171</v>
      </c>
    </row>
    <row r="6250" spans="1:14" x14ac:dyDescent="0.25">
      <c r="A6250" s="111" t="s">
        <v>757</v>
      </c>
      <c r="B6250" s="111">
        <f>INDEX(kommuner!C:C,MATCH(_xlfn.NUMBERVALUE(A6250),kommuner!B:B,0))</f>
        <v>4226</v>
      </c>
      <c r="C6250" s="111" t="s">
        <v>127</v>
      </c>
      <c r="D6250" s="111" t="s">
        <v>127</v>
      </c>
      <c r="E6250" s="111" t="s">
        <v>126</v>
      </c>
      <c r="F6250" s="111" t="s">
        <v>185</v>
      </c>
      <c r="G6250" s="111" t="s">
        <v>167</v>
      </c>
      <c r="H6250" s="111" t="s">
        <v>185</v>
      </c>
      <c r="I6250" s="111" t="s">
        <v>167</v>
      </c>
      <c r="J6250" t="str">
        <f t="shared" si="194"/>
        <v>4226SkogMineraljordLauvskogImpediment</v>
      </c>
      <c r="K6250" s="111">
        <v>-1.1043030228661443</v>
      </c>
      <c r="L6250" s="111">
        <v>0.85306406685236758</v>
      </c>
      <c r="M6250" s="111">
        <v>6.3979989500968365E-2</v>
      </c>
      <c r="N6250" s="112">
        <f t="shared" si="195"/>
        <v>-0.18725896651280841</v>
      </c>
    </row>
    <row r="6251" spans="1:14" x14ac:dyDescent="0.25">
      <c r="A6251" s="111" t="s">
        <v>757</v>
      </c>
      <c r="B6251" s="111">
        <f>INDEX(kommuner!C:C,MATCH(_xlfn.NUMBERVALUE(A6251),kommuner!B:B,0))</f>
        <v>4226</v>
      </c>
      <c r="C6251" s="111" t="s">
        <v>127</v>
      </c>
      <c r="D6251" s="111" t="s">
        <v>127</v>
      </c>
      <c r="E6251" s="111" t="s">
        <v>126</v>
      </c>
      <c r="F6251" s="111" t="s">
        <v>185</v>
      </c>
      <c r="G6251" s="111" t="s">
        <v>190</v>
      </c>
      <c r="H6251" s="111" t="s">
        <v>185</v>
      </c>
      <c r="I6251" s="111" t="s">
        <v>190</v>
      </c>
      <c r="J6251" t="str">
        <f t="shared" si="194"/>
        <v>4226SkogMineraljordLauvskogLav</v>
      </c>
      <c r="K6251" s="111">
        <v>-8.9748170935426599E-2</v>
      </c>
      <c r="L6251" s="111">
        <v>0.85306406685236758</v>
      </c>
      <c r="M6251" s="111">
        <v>6.3979989500968365E-2</v>
      </c>
      <c r="N6251" s="112">
        <f t="shared" si="195"/>
        <v>0.82729588541790933</v>
      </c>
    </row>
    <row r="6252" spans="1:14" x14ac:dyDescent="0.25">
      <c r="A6252" s="111" t="s">
        <v>757</v>
      </c>
      <c r="B6252" s="111">
        <f>INDEX(kommuner!C:C,MATCH(_xlfn.NUMBERVALUE(A6252),kommuner!B:B,0))</f>
        <v>4226</v>
      </c>
      <c r="C6252" s="111" t="s">
        <v>127</v>
      </c>
      <c r="D6252" s="111" t="s">
        <v>127</v>
      </c>
      <c r="E6252" s="111" t="s">
        <v>126</v>
      </c>
      <c r="F6252" s="111" t="s">
        <v>185</v>
      </c>
      <c r="G6252" s="111" t="s">
        <v>173</v>
      </c>
      <c r="H6252" s="111" t="s">
        <v>185</v>
      </c>
      <c r="I6252" s="111" t="s">
        <v>173</v>
      </c>
      <c r="J6252" t="str">
        <f t="shared" si="194"/>
        <v>4226SkogMineraljordLauvskogMiddels</v>
      </c>
      <c r="K6252" s="111">
        <v>-2.4151390344437029</v>
      </c>
      <c r="L6252" s="111">
        <v>0.85306406685236758</v>
      </c>
      <c r="M6252" s="111">
        <v>6.3979989500968365E-2</v>
      </c>
      <c r="N6252" s="112">
        <f t="shared" si="195"/>
        <v>-1.4980949780903672</v>
      </c>
    </row>
    <row r="6253" spans="1:14" x14ac:dyDescent="0.25">
      <c r="A6253" s="111" t="s">
        <v>757</v>
      </c>
      <c r="B6253" s="111">
        <f>INDEX(kommuner!C:C,MATCH(_xlfn.NUMBERVALUE(A6253),kommuner!B:B,0))</f>
        <v>4226</v>
      </c>
      <c r="C6253" s="111" t="s">
        <v>127</v>
      </c>
      <c r="D6253" s="111" t="s">
        <v>127</v>
      </c>
      <c r="E6253" s="111" t="s">
        <v>126</v>
      </c>
      <c r="F6253" s="111" t="s">
        <v>185</v>
      </c>
      <c r="G6253" s="111" t="s">
        <v>186</v>
      </c>
      <c r="H6253" s="111" t="s">
        <v>185</v>
      </c>
      <c r="I6253" s="111" t="s">
        <v>186</v>
      </c>
      <c r="J6253" t="str">
        <f t="shared" si="194"/>
        <v>4226SkogMineraljordLauvskogSærs høy</v>
      </c>
      <c r="K6253" s="111">
        <v>-3.6560473259425113</v>
      </c>
      <c r="L6253" s="111">
        <v>0.85306406685236758</v>
      </c>
      <c r="M6253" s="111">
        <v>6.3979989500968365E-2</v>
      </c>
      <c r="N6253" s="112">
        <f t="shared" si="195"/>
        <v>-2.7390032695891753</v>
      </c>
    </row>
    <row r="6254" spans="1:14" x14ac:dyDescent="0.25">
      <c r="A6254" s="111" t="s">
        <v>757</v>
      </c>
      <c r="B6254" s="111">
        <f>INDEX(kommuner!C:C,MATCH(_xlfn.NUMBERVALUE(A6254),kommuner!B:B,0))</f>
        <v>4226</v>
      </c>
      <c r="C6254" s="111" t="s">
        <v>127</v>
      </c>
      <c r="D6254" s="111" t="s">
        <v>127</v>
      </c>
      <c r="E6254" s="111" t="s">
        <v>123</v>
      </c>
      <c r="F6254" s="111" t="s">
        <v>172</v>
      </c>
      <c r="G6254" s="111" t="s">
        <v>180</v>
      </c>
      <c r="H6254" s="111" t="s">
        <v>172</v>
      </c>
      <c r="I6254" s="111" t="s">
        <v>180</v>
      </c>
      <c r="J6254" t="str">
        <f t="shared" si="194"/>
        <v>4226SkogOrganisk jordBarskogHøy</v>
      </c>
      <c r="K6254" s="111">
        <v>-2.5184559031994138</v>
      </c>
      <c r="L6254" s="111">
        <v>0.92784825435236762</v>
      </c>
      <c r="M6254" s="111">
        <v>0.46518126042825314</v>
      </c>
      <c r="N6254" s="112">
        <f t="shared" si="195"/>
        <v>-1.1254263884187932</v>
      </c>
    </row>
    <row r="6255" spans="1:14" x14ac:dyDescent="0.25">
      <c r="A6255" s="111" t="s">
        <v>757</v>
      </c>
      <c r="B6255" s="111">
        <f>INDEX(kommuner!C:C,MATCH(_xlfn.NUMBERVALUE(A6255),kommuner!B:B,0))</f>
        <v>4226</v>
      </c>
      <c r="C6255" s="111" t="s">
        <v>127</v>
      </c>
      <c r="D6255" s="111" t="s">
        <v>127</v>
      </c>
      <c r="E6255" s="111" t="s">
        <v>123</v>
      </c>
      <c r="F6255" s="111" t="s">
        <v>172</v>
      </c>
      <c r="G6255" s="111" t="s">
        <v>167</v>
      </c>
      <c r="H6255" s="111" t="s">
        <v>172</v>
      </c>
      <c r="I6255" s="111" t="s">
        <v>167</v>
      </c>
      <c r="J6255" t="str">
        <f t="shared" si="194"/>
        <v>4226SkogOrganisk jordBarskogImpediment</v>
      </c>
      <c r="K6255" s="111">
        <v>-0.13011741963904588</v>
      </c>
      <c r="L6255" s="111">
        <v>0.92784825435236762</v>
      </c>
      <c r="M6255" s="111">
        <v>0.46510463492953991</v>
      </c>
      <c r="N6255" s="112">
        <f t="shared" si="195"/>
        <v>1.2628354696428616</v>
      </c>
    </row>
    <row r="6256" spans="1:14" x14ac:dyDescent="0.25">
      <c r="A6256" s="111" t="s">
        <v>757</v>
      </c>
      <c r="B6256" s="111">
        <f>INDEX(kommuner!C:C,MATCH(_xlfn.NUMBERVALUE(A6256),kommuner!B:B,0))</f>
        <v>4226</v>
      </c>
      <c r="C6256" s="111" t="s">
        <v>127</v>
      </c>
      <c r="D6256" s="111" t="s">
        <v>127</v>
      </c>
      <c r="E6256" s="111" t="s">
        <v>123</v>
      </c>
      <c r="F6256" s="111" t="s">
        <v>172</v>
      </c>
      <c r="G6256" s="111" t="s">
        <v>190</v>
      </c>
      <c r="H6256" s="111" t="s">
        <v>172</v>
      </c>
      <c r="I6256" s="111" t="s">
        <v>190</v>
      </c>
      <c r="J6256" t="str">
        <f t="shared" si="194"/>
        <v>4226SkogOrganisk jordBarskogLav</v>
      </c>
      <c r="K6256" s="111">
        <v>-0.50666953101693391</v>
      </c>
      <c r="L6256" s="111">
        <v>0.92784825435236762</v>
      </c>
      <c r="M6256" s="111">
        <v>0.46510463492953991</v>
      </c>
      <c r="N6256" s="112">
        <f t="shared" si="195"/>
        <v>0.88628335826497362</v>
      </c>
    </row>
    <row r="6257" spans="1:14" x14ac:dyDescent="0.25">
      <c r="A6257" s="111" t="s">
        <v>757</v>
      </c>
      <c r="B6257" s="111">
        <f>INDEX(kommuner!C:C,MATCH(_xlfn.NUMBERVALUE(A6257),kommuner!B:B,0))</f>
        <v>4226</v>
      </c>
      <c r="C6257" s="111" t="s">
        <v>127</v>
      </c>
      <c r="D6257" s="111" t="s">
        <v>127</v>
      </c>
      <c r="E6257" s="111" t="s">
        <v>123</v>
      </c>
      <c r="F6257" s="111" t="s">
        <v>172</v>
      </c>
      <c r="G6257" s="111" t="s">
        <v>173</v>
      </c>
      <c r="H6257" s="111" t="s">
        <v>172</v>
      </c>
      <c r="I6257" s="111" t="s">
        <v>173</v>
      </c>
      <c r="J6257" t="str">
        <f t="shared" si="194"/>
        <v>4226SkogOrganisk jordBarskogMiddels</v>
      </c>
      <c r="K6257" s="111">
        <v>-1.5571490961494638</v>
      </c>
      <c r="L6257" s="111">
        <v>0.92784825435236762</v>
      </c>
      <c r="M6257" s="111">
        <v>0.46518126042825314</v>
      </c>
      <c r="N6257" s="112">
        <f t="shared" si="195"/>
        <v>-0.16411958136884308</v>
      </c>
    </row>
    <row r="6258" spans="1:14" x14ac:dyDescent="0.25">
      <c r="A6258" s="111" t="s">
        <v>757</v>
      </c>
      <c r="B6258" s="111">
        <f>INDEX(kommuner!C:C,MATCH(_xlfn.NUMBERVALUE(A6258),kommuner!B:B,0))</f>
        <v>4226</v>
      </c>
      <c r="C6258" s="111" t="s">
        <v>127</v>
      </c>
      <c r="D6258" s="111" t="s">
        <v>127</v>
      </c>
      <c r="E6258" s="111" t="s">
        <v>123</v>
      </c>
      <c r="F6258" s="111" t="s">
        <v>172</v>
      </c>
      <c r="G6258" s="111" t="s">
        <v>186</v>
      </c>
      <c r="H6258" s="111" t="s">
        <v>172</v>
      </c>
      <c r="I6258" s="111" t="s">
        <v>186</v>
      </c>
      <c r="J6258" t="str">
        <f t="shared" si="194"/>
        <v>4226SkogOrganisk jordBarskogSærs høy</v>
      </c>
      <c r="K6258" s="111">
        <v>2.5548655235722699</v>
      </c>
      <c r="L6258" s="111">
        <v>0.92784825435236762</v>
      </c>
      <c r="M6258" s="111">
        <v>0.46518126042825314</v>
      </c>
      <c r="N6258" s="112">
        <f t="shared" si="195"/>
        <v>3.9478950383528906</v>
      </c>
    </row>
    <row r="6259" spans="1:14" x14ac:dyDescent="0.25">
      <c r="A6259" s="111" t="s">
        <v>757</v>
      </c>
      <c r="B6259" s="111">
        <f>INDEX(kommuner!C:C,MATCH(_xlfn.NUMBERVALUE(A6259),kommuner!B:B,0))</f>
        <v>4226</v>
      </c>
      <c r="C6259" s="111" t="s">
        <v>127</v>
      </c>
      <c r="D6259" s="111" t="s">
        <v>127</v>
      </c>
      <c r="E6259" s="111" t="s">
        <v>123</v>
      </c>
      <c r="F6259" s="111" t="s">
        <v>179</v>
      </c>
      <c r="G6259" s="111" t="s">
        <v>180</v>
      </c>
      <c r="H6259" s="111" t="s">
        <v>179</v>
      </c>
      <c r="I6259" s="111" t="s">
        <v>180</v>
      </c>
      <c r="J6259" t="str">
        <f t="shared" si="194"/>
        <v>4226SkogOrganisk jordBlandingsskogHøy</v>
      </c>
      <c r="K6259" s="111">
        <v>-5.5554344456832343</v>
      </c>
      <c r="L6259" s="111">
        <v>0.92784825435236762</v>
      </c>
      <c r="M6259" s="111">
        <v>0.46510463492953991</v>
      </c>
      <c r="N6259" s="112">
        <f t="shared" si="195"/>
        <v>-4.1624815564013264</v>
      </c>
    </row>
    <row r="6260" spans="1:14" x14ac:dyDescent="0.25">
      <c r="A6260" s="111" t="s">
        <v>757</v>
      </c>
      <c r="B6260" s="111">
        <f>INDEX(kommuner!C:C,MATCH(_xlfn.NUMBERVALUE(A6260),kommuner!B:B,0))</f>
        <v>4226</v>
      </c>
      <c r="C6260" s="111" t="s">
        <v>127</v>
      </c>
      <c r="D6260" s="111" t="s">
        <v>127</v>
      </c>
      <c r="E6260" s="111" t="s">
        <v>123</v>
      </c>
      <c r="F6260" s="111" t="s">
        <v>179</v>
      </c>
      <c r="G6260" s="111" t="s">
        <v>167</v>
      </c>
      <c r="H6260" s="111" t="s">
        <v>179</v>
      </c>
      <c r="I6260" s="111" t="s">
        <v>167</v>
      </c>
      <c r="J6260" t="str">
        <f t="shared" si="194"/>
        <v>4226SkogOrganisk jordBlandingsskogImpediment</v>
      </c>
      <c r="K6260" s="111">
        <v>-0.28586344175800005</v>
      </c>
      <c r="L6260" s="111">
        <v>0.92784825435236762</v>
      </c>
      <c r="M6260" s="111">
        <v>0.46510463492953991</v>
      </c>
      <c r="N6260" s="112">
        <f t="shared" si="195"/>
        <v>1.1070894475239075</v>
      </c>
    </row>
    <row r="6261" spans="1:14" x14ac:dyDescent="0.25">
      <c r="A6261" s="111" t="s">
        <v>757</v>
      </c>
      <c r="B6261" s="111">
        <f>INDEX(kommuner!C:C,MATCH(_xlfn.NUMBERVALUE(A6261),kommuner!B:B,0))</f>
        <v>4226</v>
      </c>
      <c r="C6261" s="111" t="s">
        <v>127</v>
      </c>
      <c r="D6261" s="111" t="s">
        <v>127</v>
      </c>
      <c r="E6261" s="111" t="s">
        <v>123</v>
      </c>
      <c r="F6261" s="111" t="s">
        <v>179</v>
      </c>
      <c r="G6261" s="111" t="s">
        <v>190</v>
      </c>
      <c r="H6261" s="111" t="s">
        <v>179</v>
      </c>
      <c r="I6261" s="111" t="s">
        <v>190</v>
      </c>
      <c r="J6261" t="str">
        <f t="shared" si="194"/>
        <v>4226SkogOrganisk jordBlandingsskogLav</v>
      </c>
      <c r="K6261" s="111">
        <v>-1.2347339377887629</v>
      </c>
      <c r="L6261" s="111">
        <v>0.92784825435236762</v>
      </c>
      <c r="M6261" s="111">
        <v>0.46510463492953991</v>
      </c>
      <c r="N6261" s="112">
        <f t="shared" si="195"/>
        <v>0.15821895149314458</v>
      </c>
    </row>
    <row r="6262" spans="1:14" x14ac:dyDescent="0.25">
      <c r="A6262" s="111" t="s">
        <v>757</v>
      </c>
      <c r="B6262" s="111">
        <f>INDEX(kommuner!C:C,MATCH(_xlfn.NUMBERVALUE(A6262),kommuner!B:B,0))</f>
        <v>4226</v>
      </c>
      <c r="C6262" s="111" t="s">
        <v>127</v>
      </c>
      <c r="D6262" s="111" t="s">
        <v>127</v>
      </c>
      <c r="E6262" s="111" t="s">
        <v>123</v>
      </c>
      <c r="F6262" s="111" t="s">
        <v>179</v>
      </c>
      <c r="G6262" s="111" t="s">
        <v>173</v>
      </c>
      <c r="H6262" s="111" t="s">
        <v>179</v>
      </c>
      <c r="I6262" s="111" t="s">
        <v>173</v>
      </c>
      <c r="J6262" t="str">
        <f t="shared" si="194"/>
        <v>4226SkogOrganisk jordBlandingsskogMiddels</v>
      </c>
      <c r="K6262" s="111">
        <v>-2.4239591752717748</v>
      </c>
      <c r="L6262" s="111">
        <v>0.92784825435236762</v>
      </c>
      <c r="M6262" s="111">
        <v>0.46510463492953991</v>
      </c>
      <c r="N6262" s="112">
        <f t="shared" si="195"/>
        <v>-1.0310062859898674</v>
      </c>
    </row>
    <row r="6263" spans="1:14" x14ac:dyDescent="0.25">
      <c r="A6263" s="111" t="s">
        <v>757</v>
      </c>
      <c r="B6263" s="111">
        <f>INDEX(kommuner!C:C,MATCH(_xlfn.NUMBERVALUE(A6263),kommuner!B:B,0))</f>
        <v>4226</v>
      </c>
      <c r="C6263" s="111" t="s">
        <v>127</v>
      </c>
      <c r="D6263" s="111" t="s">
        <v>127</v>
      </c>
      <c r="E6263" s="111" t="s">
        <v>123</v>
      </c>
      <c r="F6263" s="111" t="s">
        <v>179</v>
      </c>
      <c r="G6263" s="111" t="s">
        <v>186</v>
      </c>
      <c r="H6263" s="111" t="s">
        <v>179</v>
      </c>
      <c r="I6263" s="111" t="s">
        <v>186</v>
      </c>
      <c r="J6263" t="str">
        <f t="shared" si="194"/>
        <v>4226SkogOrganisk jordBlandingsskogSærs høy</v>
      </c>
      <c r="K6263" s="111">
        <v>-1.5726115302258048</v>
      </c>
      <c r="L6263" s="111">
        <v>0.92784825435236762</v>
      </c>
      <c r="M6263" s="111">
        <v>0.46510463492953991</v>
      </c>
      <c r="N6263" s="112">
        <f t="shared" si="195"/>
        <v>-0.17965864094389727</v>
      </c>
    </row>
    <row r="6264" spans="1:14" x14ac:dyDescent="0.25">
      <c r="A6264" s="111" t="s">
        <v>757</v>
      </c>
      <c r="B6264" s="111">
        <f>INDEX(kommuner!C:C,MATCH(_xlfn.NUMBERVALUE(A6264),kommuner!B:B,0))</f>
        <v>4226</v>
      </c>
      <c r="C6264" s="111" t="s">
        <v>127</v>
      </c>
      <c r="D6264" s="111" t="s">
        <v>127</v>
      </c>
      <c r="E6264" s="111" t="s">
        <v>123</v>
      </c>
      <c r="F6264" s="111" t="s">
        <v>185</v>
      </c>
      <c r="G6264" s="111" t="s">
        <v>180</v>
      </c>
      <c r="H6264" s="111" t="s">
        <v>185</v>
      </c>
      <c r="I6264" s="111" t="s">
        <v>180</v>
      </c>
      <c r="J6264" t="str">
        <f t="shared" si="194"/>
        <v>4226SkogOrganisk jordLauvskogHøy</v>
      </c>
      <c r="K6264" s="111">
        <v>-1.9913688882377358</v>
      </c>
      <c r="L6264" s="111">
        <v>0.92784825435236762</v>
      </c>
      <c r="M6264" s="111">
        <v>0.46510463492953991</v>
      </c>
      <c r="N6264" s="112">
        <f t="shared" si="195"/>
        <v>-0.59841599895582831</v>
      </c>
    </row>
    <row r="6265" spans="1:14" x14ac:dyDescent="0.25">
      <c r="A6265" s="111" t="s">
        <v>757</v>
      </c>
      <c r="B6265" s="111">
        <f>INDEX(kommuner!C:C,MATCH(_xlfn.NUMBERVALUE(A6265),kommuner!B:B,0))</f>
        <v>4226</v>
      </c>
      <c r="C6265" s="111" t="s">
        <v>127</v>
      </c>
      <c r="D6265" s="111" t="s">
        <v>127</v>
      </c>
      <c r="E6265" s="111" t="s">
        <v>123</v>
      </c>
      <c r="F6265" s="111" t="s">
        <v>185</v>
      </c>
      <c r="G6265" s="111" t="s">
        <v>167</v>
      </c>
      <c r="H6265" s="111" t="s">
        <v>185</v>
      </c>
      <c r="I6265" s="111" t="s">
        <v>167</v>
      </c>
      <c r="J6265" t="str">
        <f t="shared" si="194"/>
        <v>4226SkogOrganisk jordLauvskogImpediment</v>
      </c>
      <c r="K6265" s="111">
        <v>0.35000626494250675</v>
      </c>
      <c r="L6265" s="111">
        <v>0.92784825435236762</v>
      </c>
      <c r="M6265" s="111">
        <v>0.46510463492953991</v>
      </c>
      <c r="N6265" s="112">
        <f t="shared" si="195"/>
        <v>1.7429591542244141</v>
      </c>
    </row>
    <row r="6266" spans="1:14" x14ac:dyDescent="0.25">
      <c r="A6266" s="111" t="s">
        <v>757</v>
      </c>
      <c r="B6266" s="111">
        <f>INDEX(kommuner!C:C,MATCH(_xlfn.NUMBERVALUE(A6266),kommuner!B:B,0))</f>
        <v>4226</v>
      </c>
      <c r="C6266" s="111" t="s">
        <v>127</v>
      </c>
      <c r="D6266" s="111" t="s">
        <v>127</v>
      </c>
      <c r="E6266" s="111" t="s">
        <v>123</v>
      </c>
      <c r="F6266" s="111" t="s">
        <v>185</v>
      </c>
      <c r="G6266" s="111" t="s">
        <v>190</v>
      </c>
      <c r="H6266" s="111" t="s">
        <v>185</v>
      </c>
      <c r="I6266" s="111" t="s">
        <v>190</v>
      </c>
      <c r="J6266" t="str">
        <f t="shared" si="194"/>
        <v>4226SkogOrganisk jordLauvskogLav</v>
      </c>
      <c r="K6266" s="111">
        <v>1.1144075558526714</v>
      </c>
      <c r="L6266" s="111">
        <v>0.92784825435236762</v>
      </c>
      <c r="M6266" s="111">
        <v>0.46510463492953991</v>
      </c>
      <c r="N6266" s="112">
        <f t="shared" si="195"/>
        <v>2.5073604451345788</v>
      </c>
    </row>
    <row r="6267" spans="1:14" x14ac:dyDescent="0.25">
      <c r="A6267" s="111" t="s">
        <v>757</v>
      </c>
      <c r="B6267" s="111">
        <f>INDEX(kommuner!C:C,MATCH(_xlfn.NUMBERVALUE(A6267),kommuner!B:B,0))</f>
        <v>4226</v>
      </c>
      <c r="C6267" s="111" t="s">
        <v>127</v>
      </c>
      <c r="D6267" s="111" t="s">
        <v>127</v>
      </c>
      <c r="E6267" s="111" t="s">
        <v>123</v>
      </c>
      <c r="F6267" s="111" t="s">
        <v>185</v>
      </c>
      <c r="G6267" s="111" t="s">
        <v>173</v>
      </c>
      <c r="H6267" s="111" t="s">
        <v>185</v>
      </c>
      <c r="I6267" s="111" t="s">
        <v>173</v>
      </c>
      <c r="J6267" t="str">
        <f t="shared" si="194"/>
        <v>4226SkogOrganisk jordLauvskogMiddels</v>
      </c>
      <c r="K6267" s="111">
        <v>-0.62664468270982987</v>
      </c>
      <c r="L6267" s="111">
        <v>0.92784825435236762</v>
      </c>
      <c r="M6267" s="111">
        <v>0.46510463492953991</v>
      </c>
      <c r="N6267" s="112">
        <f t="shared" si="195"/>
        <v>0.76630820657207765</v>
      </c>
    </row>
    <row r="6268" spans="1:14" x14ac:dyDescent="0.25">
      <c r="A6268" s="111" t="s">
        <v>757</v>
      </c>
      <c r="B6268" s="111">
        <f>INDEX(kommuner!C:C,MATCH(_xlfn.NUMBERVALUE(A6268),kommuner!B:B,0))</f>
        <v>4226</v>
      </c>
      <c r="C6268" s="111" t="s">
        <v>127</v>
      </c>
      <c r="D6268" s="111" t="s">
        <v>127</v>
      </c>
      <c r="E6268" s="111" t="s">
        <v>123</v>
      </c>
      <c r="F6268" s="111" t="s">
        <v>185</v>
      </c>
      <c r="G6268" s="111" t="s">
        <v>186</v>
      </c>
      <c r="H6268" s="111" t="s">
        <v>185</v>
      </c>
      <c r="I6268" s="111" t="s">
        <v>186</v>
      </c>
      <c r="J6268" t="str">
        <f t="shared" si="194"/>
        <v>4226SkogOrganisk jordLauvskogSærs høy</v>
      </c>
      <c r="K6268" s="111">
        <v>-1.8997279926091779</v>
      </c>
      <c r="L6268" s="111">
        <v>0.92784825435236762</v>
      </c>
      <c r="M6268" s="111">
        <v>0.46510463492953991</v>
      </c>
      <c r="N6268" s="112">
        <f t="shared" si="195"/>
        <v>-0.50677510332727038</v>
      </c>
    </row>
    <row r="6269" spans="1:14" x14ac:dyDescent="0.25">
      <c r="A6269" s="111" t="s">
        <v>757</v>
      </c>
      <c r="B6269" s="111">
        <f>INDEX(kommuner!C:C,MATCH(_xlfn.NUMBERVALUE(A6269),kommuner!B:B,0))</f>
        <v>4226</v>
      </c>
      <c r="C6269" s="111" t="s">
        <v>83</v>
      </c>
      <c r="D6269" s="111" t="s">
        <v>83</v>
      </c>
      <c r="E6269" s="111" t="s">
        <v>126</v>
      </c>
      <c r="F6269" s="111" t="s">
        <v>139</v>
      </c>
      <c r="G6269" s="111" t="s">
        <v>139</v>
      </c>
      <c r="H6269" s="111" t="s">
        <v>139</v>
      </c>
      <c r="I6269" s="111" t="s">
        <v>139</v>
      </c>
      <c r="J6269" t="str">
        <f t="shared" si="194"/>
        <v>4226Utbygd arealMineraljord</v>
      </c>
      <c r="K6269" s="111">
        <v>0.42279414509845159</v>
      </c>
      <c r="L6269" s="111">
        <v>0</v>
      </c>
      <c r="M6269" s="111">
        <v>1.303047089454229E-2</v>
      </c>
      <c r="N6269" s="112">
        <f t="shared" si="195"/>
        <v>0.43582461599299388</v>
      </c>
    </row>
    <row r="6270" spans="1:14" x14ac:dyDescent="0.25">
      <c r="A6270" s="111" t="s">
        <v>757</v>
      </c>
      <c r="B6270" s="111">
        <f>INDEX(kommuner!C:C,MATCH(_xlfn.NUMBERVALUE(A6270),kommuner!B:B,0))</f>
        <v>4226</v>
      </c>
      <c r="C6270" s="111" t="s">
        <v>83</v>
      </c>
      <c r="D6270" s="111" t="s">
        <v>83</v>
      </c>
      <c r="E6270" s="111" t="s">
        <v>123</v>
      </c>
      <c r="F6270" s="111" t="s">
        <v>139</v>
      </c>
      <c r="G6270" s="111" t="s">
        <v>139</v>
      </c>
      <c r="H6270" s="111" t="s">
        <v>139</v>
      </c>
      <c r="I6270" s="111" t="s">
        <v>139</v>
      </c>
      <c r="J6270" t="str">
        <f t="shared" si="194"/>
        <v>4226Utbygd arealOrganisk jord</v>
      </c>
      <c r="K6270" s="111">
        <v>29.011421395201612</v>
      </c>
      <c r="L6270" s="111">
        <v>0</v>
      </c>
      <c r="M6270" s="111">
        <v>1.303047089454229E-2</v>
      </c>
      <c r="N6270" s="112">
        <f t="shared" si="195"/>
        <v>29.024451866096154</v>
      </c>
    </row>
    <row r="6271" spans="1:14" x14ac:dyDescent="0.25">
      <c r="A6271" s="111" t="s">
        <v>757</v>
      </c>
      <c r="B6271" s="111">
        <f>INDEX(kommuner!C:C,MATCH(_xlfn.NUMBERVALUE(A6271),kommuner!B:B,0))</f>
        <v>4226</v>
      </c>
      <c r="C6271" s="111" t="s">
        <v>181</v>
      </c>
      <c r="D6271" s="111" t="s">
        <v>181</v>
      </c>
      <c r="E6271" s="111" t="s">
        <v>123</v>
      </c>
      <c r="F6271" s="111" t="s">
        <v>139</v>
      </c>
      <c r="G6271" s="111" t="s">
        <v>139</v>
      </c>
      <c r="H6271" s="111" t="s">
        <v>139</v>
      </c>
      <c r="I6271" s="111" t="s">
        <v>139</v>
      </c>
      <c r="J6271" t="str">
        <f t="shared" si="194"/>
        <v>4226Vann og myrOrganisk jord</v>
      </c>
      <c r="K6271" s="111">
        <v>-0.31088998224577308</v>
      </c>
      <c r="L6271" s="111">
        <v>0</v>
      </c>
      <c r="M6271" s="111">
        <v>0</v>
      </c>
      <c r="N6271" s="112">
        <f t="shared" si="195"/>
        <v>-0.31088998224577308</v>
      </c>
    </row>
    <row r="6272" spans="1:14" x14ac:dyDescent="0.25">
      <c r="A6272" s="111" t="s">
        <v>758</v>
      </c>
      <c r="B6272" s="111">
        <f>INDEX(kommuner!C:C,MATCH(_xlfn.NUMBERVALUE(A6272),kommuner!B:B,0))</f>
        <v>4227</v>
      </c>
      <c r="C6272" s="111" t="s">
        <v>82</v>
      </c>
      <c r="D6272" s="111" t="s">
        <v>82</v>
      </c>
      <c r="E6272" s="111" t="s">
        <v>126</v>
      </c>
      <c r="F6272" s="111" t="s">
        <v>139</v>
      </c>
      <c r="G6272" s="111" t="s">
        <v>139</v>
      </c>
      <c r="H6272" s="111" t="s">
        <v>139</v>
      </c>
      <c r="I6272" s="111" t="s">
        <v>139</v>
      </c>
      <c r="J6272" t="str">
        <f t="shared" si="194"/>
        <v>4227Annen utmarkMineraljord</v>
      </c>
      <c r="K6272" s="111">
        <v>-0.16852781479621071</v>
      </c>
      <c r="L6272" s="111">
        <v>0</v>
      </c>
      <c r="M6272" s="111">
        <v>0</v>
      </c>
      <c r="N6272" s="112">
        <f t="shared" si="195"/>
        <v>-0.16852781479621071</v>
      </c>
    </row>
    <row r="6273" spans="1:14" x14ac:dyDescent="0.25">
      <c r="A6273" s="111" t="s">
        <v>758</v>
      </c>
      <c r="B6273" s="111">
        <f>INDEX(kommuner!C:C,MATCH(_xlfn.NUMBERVALUE(A6273),kommuner!B:B,0))</f>
        <v>4227</v>
      </c>
      <c r="C6273" s="111" t="s">
        <v>121</v>
      </c>
      <c r="D6273" s="111" t="s">
        <v>121</v>
      </c>
      <c r="E6273" s="111" t="s">
        <v>126</v>
      </c>
      <c r="F6273" s="111" t="s">
        <v>139</v>
      </c>
      <c r="G6273" s="111" t="s">
        <v>139</v>
      </c>
      <c r="H6273" s="111" t="s">
        <v>139</v>
      </c>
      <c r="I6273" s="111" t="s">
        <v>139</v>
      </c>
      <c r="J6273" t="str">
        <f t="shared" si="194"/>
        <v>4227BeiteMineraljord</v>
      </c>
      <c r="K6273" s="111">
        <v>-0.43305842942580308</v>
      </c>
      <c r="L6273" s="111">
        <v>0</v>
      </c>
      <c r="M6273" s="111">
        <v>1.2448711246839999E-7</v>
      </c>
      <c r="N6273" s="112">
        <f t="shared" si="195"/>
        <v>-0.43305830493869063</v>
      </c>
    </row>
    <row r="6274" spans="1:14" x14ac:dyDescent="0.25">
      <c r="A6274" s="111" t="s">
        <v>758</v>
      </c>
      <c r="B6274" s="111">
        <f>INDEX(kommuner!C:C,MATCH(_xlfn.NUMBERVALUE(A6274),kommuner!B:B,0))</f>
        <v>4227</v>
      </c>
      <c r="C6274" s="111" t="s">
        <v>121</v>
      </c>
      <c r="D6274" s="111" t="s">
        <v>121</v>
      </c>
      <c r="E6274" s="111" t="s">
        <v>123</v>
      </c>
      <c r="F6274" s="111" t="s">
        <v>139</v>
      </c>
      <c r="G6274" s="111" t="s">
        <v>139</v>
      </c>
      <c r="H6274" s="111" t="s">
        <v>139</v>
      </c>
      <c r="I6274" s="111" t="s">
        <v>139</v>
      </c>
      <c r="J6274" t="str">
        <f t="shared" si="194"/>
        <v>4227BeiteOrganisk jord</v>
      </c>
      <c r="K6274" s="111">
        <v>12.077525935985037</v>
      </c>
      <c r="L6274" s="111">
        <v>1.6412500000000001</v>
      </c>
      <c r="M6274" s="111">
        <v>0</v>
      </c>
      <c r="N6274" s="112">
        <f t="shared" si="195"/>
        <v>13.718775935985036</v>
      </c>
    </row>
    <row r="6275" spans="1:14" x14ac:dyDescent="0.25">
      <c r="A6275" s="111" t="s">
        <v>758</v>
      </c>
      <c r="B6275" s="111">
        <f>INDEX(kommuner!C:C,MATCH(_xlfn.NUMBERVALUE(A6275),kommuner!B:B,0))</f>
        <v>4227</v>
      </c>
      <c r="C6275" s="111" t="s">
        <v>84</v>
      </c>
      <c r="D6275" s="111" t="s">
        <v>84</v>
      </c>
      <c r="E6275" s="111" t="s">
        <v>126</v>
      </c>
      <c r="F6275" s="111" t="s">
        <v>139</v>
      </c>
      <c r="G6275" s="111" t="s">
        <v>139</v>
      </c>
      <c r="H6275" s="111" t="s">
        <v>139</v>
      </c>
      <c r="I6275" s="111" t="s">
        <v>139</v>
      </c>
      <c r="J6275" t="str">
        <f t="shared" ref="J6275:J6338" si="196">B6275&amp;C6275&amp;E6275&amp;IF(C6275="Skog",F6275&amp;G6275,"")</f>
        <v>4227Dyrket markMineraljord</v>
      </c>
      <c r="K6275" s="111">
        <v>0.27365015328487463</v>
      </c>
      <c r="L6275" s="111">
        <v>0</v>
      </c>
      <c r="M6275" s="111">
        <v>0</v>
      </c>
      <c r="N6275" s="112">
        <f t="shared" ref="N6275:N6338" si="197">SUM(K6275:M6275)</f>
        <v>0.27365015328487463</v>
      </c>
    </row>
    <row r="6276" spans="1:14" x14ac:dyDescent="0.25">
      <c r="A6276" s="111" t="s">
        <v>758</v>
      </c>
      <c r="B6276" s="111">
        <f>INDEX(kommuner!C:C,MATCH(_xlfn.NUMBERVALUE(A6276),kommuner!B:B,0))</f>
        <v>4227</v>
      </c>
      <c r="C6276" s="111" t="s">
        <v>84</v>
      </c>
      <c r="D6276" s="111" t="s">
        <v>84</v>
      </c>
      <c r="E6276" s="111" t="s">
        <v>123</v>
      </c>
      <c r="F6276" s="111" t="s">
        <v>139</v>
      </c>
      <c r="G6276" s="111" t="s">
        <v>139</v>
      </c>
      <c r="H6276" s="111" t="s">
        <v>139</v>
      </c>
      <c r="I6276" s="111" t="s">
        <v>139</v>
      </c>
      <c r="J6276" t="str">
        <f t="shared" si="196"/>
        <v>4227Dyrket markOrganisk jord</v>
      </c>
      <c r="K6276" s="111">
        <v>28.726149366675592</v>
      </c>
      <c r="L6276" s="111">
        <v>1.45625</v>
      </c>
      <c r="M6276" s="111">
        <v>0</v>
      </c>
      <c r="N6276" s="112">
        <f t="shared" si="197"/>
        <v>30.182399366675593</v>
      </c>
    </row>
    <row r="6277" spans="1:14" x14ac:dyDescent="0.25">
      <c r="A6277" s="111" t="s">
        <v>758</v>
      </c>
      <c r="B6277" s="111">
        <f>INDEX(kommuner!C:C,MATCH(_xlfn.NUMBERVALUE(A6277),kommuner!B:B,0))</f>
        <v>4227</v>
      </c>
      <c r="C6277" s="111" t="s">
        <v>127</v>
      </c>
      <c r="D6277" s="111" t="s">
        <v>127</v>
      </c>
      <c r="E6277" s="111" t="s">
        <v>126</v>
      </c>
      <c r="F6277" s="111" t="s">
        <v>172</v>
      </c>
      <c r="G6277" s="111" t="s">
        <v>180</v>
      </c>
      <c r="H6277" s="111" t="s">
        <v>172</v>
      </c>
      <c r="I6277" s="111" t="s">
        <v>180</v>
      </c>
      <c r="J6277" t="str">
        <f t="shared" si="196"/>
        <v>4227SkogMineraljordBarskogHøy</v>
      </c>
      <c r="K6277" s="111">
        <v>-4.2610596243420318</v>
      </c>
      <c r="L6277" s="111">
        <v>0.85306406685236758</v>
      </c>
      <c r="M6277" s="111">
        <v>6.4056614999681585E-2</v>
      </c>
      <c r="N6277" s="112">
        <f t="shared" si="197"/>
        <v>-3.3439389424899826</v>
      </c>
    </row>
    <row r="6278" spans="1:14" x14ac:dyDescent="0.25">
      <c r="A6278" s="111" t="s">
        <v>758</v>
      </c>
      <c r="B6278" s="111">
        <f>INDEX(kommuner!C:C,MATCH(_xlfn.NUMBERVALUE(A6278),kommuner!B:B,0))</f>
        <v>4227</v>
      </c>
      <c r="C6278" s="111" t="s">
        <v>127</v>
      </c>
      <c r="D6278" s="111" t="s">
        <v>127</v>
      </c>
      <c r="E6278" s="111" t="s">
        <v>126</v>
      </c>
      <c r="F6278" s="111" t="s">
        <v>172</v>
      </c>
      <c r="G6278" s="111" t="s">
        <v>167</v>
      </c>
      <c r="H6278" s="111" t="s">
        <v>172</v>
      </c>
      <c r="I6278" s="111" t="s">
        <v>167</v>
      </c>
      <c r="J6278" t="str">
        <f t="shared" si="196"/>
        <v>4227SkogMineraljordBarskogImpediment</v>
      </c>
      <c r="K6278" s="111">
        <v>-1.5740166960016819</v>
      </c>
      <c r="L6278" s="111">
        <v>0.85306406685236758</v>
      </c>
      <c r="M6278" s="111">
        <v>6.3979989500968365E-2</v>
      </c>
      <c r="N6278" s="112">
        <f t="shared" si="197"/>
        <v>-0.65697263964834596</v>
      </c>
    </row>
    <row r="6279" spans="1:14" x14ac:dyDescent="0.25">
      <c r="A6279" s="111" t="s">
        <v>758</v>
      </c>
      <c r="B6279" s="111">
        <f>INDEX(kommuner!C:C,MATCH(_xlfn.NUMBERVALUE(A6279),kommuner!B:B,0))</f>
        <v>4227</v>
      </c>
      <c r="C6279" s="111" t="s">
        <v>127</v>
      </c>
      <c r="D6279" s="111" t="s">
        <v>127</v>
      </c>
      <c r="E6279" s="111" t="s">
        <v>126</v>
      </c>
      <c r="F6279" s="111" t="s">
        <v>172</v>
      </c>
      <c r="G6279" s="111" t="s">
        <v>190</v>
      </c>
      <c r="H6279" s="111" t="s">
        <v>172</v>
      </c>
      <c r="I6279" s="111" t="s">
        <v>190</v>
      </c>
      <c r="J6279" t="str">
        <f t="shared" si="196"/>
        <v>4227SkogMineraljordBarskogLav</v>
      </c>
      <c r="K6279" s="111">
        <v>-2.1094741240186856</v>
      </c>
      <c r="L6279" s="111">
        <v>0.85306406685236758</v>
      </c>
      <c r="M6279" s="111">
        <v>6.3979989500968365E-2</v>
      </c>
      <c r="N6279" s="112">
        <f t="shared" si="197"/>
        <v>-1.1924300676653499</v>
      </c>
    </row>
    <row r="6280" spans="1:14" x14ac:dyDescent="0.25">
      <c r="A6280" s="111" t="s">
        <v>758</v>
      </c>
      <c r="B6280" s="111">
        <f>INDEX(kommuner!C:C,MATCH(_xlfn.NUMBERVALUE(A6280),kommuner!B:B,0))</f>
        <v>4227</v>
      </c>
      <c r="C6280" s="111" t="s">
        <v>127</v>
      </c>
      <c r="D6280" s="111" t="s">
        <v>127</v>
      </c>
      <c r="E6280" s="111" t="s">
        <v>126</v>
      </c>
      <c r="F6280" s="111" t="s">
        <v>172</v>
      </c>
      <c r="G6280" s="111" t="s">
        <v>173</v>
      </c>
      <c r="H6280" s="111" t="s">
        <v>172</v>
      </c>
      <c r="I6280" s="111" t="s">
        <v>173</v>
      </c>
      <c r="J6280" t="str">
        <f t="shared" si="196"/>
        <v>4227SkogMineraljordBarskogMiddels</v>
      </c>
      <c r="K6280" s="111">
        <v>-2.8820985952554645</v>
      </c>
      <c r="L6280" s="111">
        <v>0.85306406685236758</v>
      </c>
      <c r="M6280" s="111">
        <v>6.4056614999681585E-2</v>
      </c>
      <c r="N6280" s="112">
        <f t="shared" si="197"/>
        <v>-1.9649779134034155</v>
      </c>
    </row>
    <row r="6281" spans="1:14" x14ac:dyDescent="0.25">
      <c r="A6281" s="111" t="s">
        <v>758</v>
      </c>
      <c r="B6281" s="111">
        <f>INDEX(kommuner!C:C,MATCH(_xlfn.NUMBERVALUE(A6281),kommuner!B:B,0))</f>
        <v>4227</v>
      </c>
      <c r="C6281" s="111" t="s">
        <v>127</v>
      </c>
      <c r="D6281" s="111" t="s">
        <v>127</v>
      </c>
      <c r="E6281" s="111" t="s">
        <v>126</v>
      </c>
      <c r="F6281" s="111" t="s">
        <v>172</v>
      </c>
      <c r="G6281" s="111" t="s">
        <v>186</v>
      </c>
      <c r="H6281" s="111" t="s">
        <v>172</v>
      </c>
      <c r="I6281" s="111" t="s">
        <v>186</v>
      </c>
      <c r="J6281" t="str">
        <f t="shared" si="196"/>
        <v>4227SkogMineraljordBarskogSærs høy</v>
      </c>
      <c r="K6281" s="111">
        <v>0.12072674540874306</v>
      </c>
      <c r="L6281" s="111">
        <v>0.85306406685236758</v>
      </c>
      <c r="M6281" s="111">
        <v>6.4056614999681585E-2</v>
      </c>
      <c r="N6281" s="112">
        <f t="shared" si="197"/>
        <v>1.0378474272607923</v>
      </c>
    </row>
    <row r="6282" spans="1:14" x14ac:dyDescent="0.25">
      <c r="A6282" s="111" t="s">
        <v>758</v>
      </c>
      <c r="B6282" s="111">
        <f>INDEX(kommuner!C:C,MATCH(_xlfn.NUMBERVALUE(A6282),kommuner!B:B,0))</f>
        <v>4227</v>
      </c>
      <c r="C6282" s="111" t="s">
        <v>127</v>
      </c>
      <c r="D6282" s="111" t="s">
        <v>127</v>
      </c>
      <c r="E6282" s="111" t="s">
        <v>126</v>
      </c>
      <c r="F6282" s="111" t="s">
        <v>179</v>
      </c>
      <c r="G6282" s="111" t="s">
        <v>180</v>
      </c>
      <c r="H6282" s="111" t="s">
        <v>179</v>
      </c>
      <c r="I6282" s="111" t="s">
        <v>180</v>
      </c>
      <c r="J6282" t="str">
        <f t="shared" si="196"/>
        <v>4227SkogMineraljordBlandingsskogHøy</v>
      </c>
      <c r="K6282" s="111">
        <v>-8.5703651807373102</v>
      </c>
      <c r="L6282" s="111">
        <v>0.85306406685236758</v>
      </c>
      <c r="M6282" s="111">
        <v>6.3979989500968365E-2</v>
      </c>
      <c r="N6282" s="112">
        <f t="shared" si="197"/>
        <v>-7.6533211243839743</v>
      </c>
    </row>
    <row r="6283" spans="1:14" x14ac:dyDescent="0.25">
      <c r="A6283" s="111" t="s">
        <v>758</v>
      </c>
      <c r="B6283" s="111">
        <f>INDEX(kommuner!C:C,MATCH(_xlfn.NUMBERVALUE(A6283),kommuner!B:B,0))</f>
        <v>4227</v>
      </c>
      <c r="C6283" s="111" t="s">
        <v>127</v>
      </c>
      <c r="D6283" s="111" t="s">
        <v>127</v>
      </c>
      <c r="E6283" s="111" t="s">
        <v>126</v>
      </c>
      <c r="F6283" s="111" t="s">
        <v>179</v>
      </c>
      <c r="G6283" s="111" t="s">
        <v>167</v>
      </c>
      <c r="H6283" s="111" t="s">
        <v>179</v>
      </c>
      <c r="I6283" s="111" t="s">
        <v>167</v>
      </c>
      <c r="J6283" t="str">
        <f t="shared" si="196"/>
        <v>4227SkogMineraljordBlandingsskogImpediment</v>
      </c>
      <c r="K6283" s="111">
        <v>-2.0950685747655116</v>
      </c>
      <c r="L6283" s="111">
        <v>0.85306406685236758</v>
      </c>
      <c r="M6283" s="111">
        <v>6.3979989500968365E-2</v>
      </c>
      <c r="N6283" s="112">
        <f t="shared" si="197"/>
        <v>-1.1780245184121758</v>
      </c>
    </row>
    <row r="6284" spans="1:14" x14ac:dyDescent="0.25">
      <c r="A6284" s="111" t="s">
        <v>758</v>
      </c>
      <c r="B6284" s="111">
        <f>INDEX(kommuner!C:C,MATCH(_xlfn.NUMBERVALUE(A6284),kommuner!B:B,0))</f>
        <v>4227</v>
      </c>
      <c r="C6284" s="111" t="s">
        <v>127</v>
      </c>
      <c r="D6284" s="111" t="s">
        <v>127</v>
      </c>
      <c r="E6284" s="111" t="s">
        <v>126</v>
      </c>
      <c r="F6284" s="111" t="s">
        <v>179</v>
      </c>
      <c r="G6284" s="111" t="s">
        <v>190</v>
      </c>
      <c r="H6284" s="111" t="s">
        <v>179</v>
      </c>
      <c r="I6284" s="111" t="s">
        <v>190</v>
      </c>
      <c r="J6284" t="str">
        <f t="shared" si="196"/>
        <v>4227SkogMineraljordBlandingsskogLav</v>
      </c>
      <c r="K6284" s="111">
        <v>-3.814060654162915</v>
      </c>
      <c r="L6284" s="111">
        <v>0.85306406685236758</v>
      </c>
      <c r="M6284" s="111">
        <v>6.3979989500968365E-2</v>
      </c>
      <c r="N6284" s="112">
        <f t="shared" si="197"/>
        <v>-2.897016597809579</v>
      </c>
    </row>
    <row r="6285" spans="1:14" x14ac:dyDescent="0.25">
      <c r="A6285" s="111" t="s">
        <v>758</v>
      </c>
      <c r="B6285" s="111">
        <f>INDEX(kommuner!C:C,MATCH(_xlfn.NUMBERVALUE(A6285),kommuner!B:B,0))</f>
        <v>4227</v>
      </c>
      <c r="C6285" s="111" t="s">
        <v>127</v>
      </c>
      <c r="D6285" s="111" t="s">
        <v>127</v>
      </c>
      <c r="E6285" s="111" t="s">
        <v>126</v>
      </c>
      <c r="F6285" s="111" t="s">
        <v>179</v>
      </c>
      <c r="G6285" s="111" t="s">
        <v>173</v>
      </c>
      <c r="H6285" s="111" t="s">
        <v>179</v>
      </c>
      <c r="I6285" s="111" t="s">
        <v>173</v>
      </c>
      <c r="J6285" t="str">
        <f t="shared" si="196"/>
        <v>4227SkogMineraljordBlandingsskogMiddels</v>
      </c>
      <c r="K6285" s="111">
        <v>-4.5623521854183373</v>
      </c>
      <c r="L6285" s="111">
        <v>0.85306406685236758</v>
      </c>
      <c r="M6285" s="111">
        <v>6.3979989500968365E-2</v>
      </c>
      <c r="N6285" s="112">
        <f t="shared" si="197"/>
        <v>-3.6453081290650013</v>
      </c>
    </row>
    <row r="6286" spans="1:14" x14ac:dyDescent="0.25">
      <c r="A6286" s="111" t="s">
        <v>758</v>
      </c>
      <c r="B6286" s="111">
        <f>INDEX(kommuner!C:C,MATCH(_xlfn.NUMBERVALUE(A6286),kommuner!B:B,0))</f>
        <v>4227</v>
      </c>
      <c r="C6286" s="111" t="s">
        <v>127</v>
      </c>
      <c r="D6286" s="111" t="s">
        <v>127</v>
      </c>
      <c r="E6286" s="111" t="s">
        <v>126</v>
      </c>
      <c r="F6286" s="111" t="s">
        <v>179</v>
      </c>
      <c r="G6286" s="111" t="s">
        <v>186</v>
      </c>
      <c r="H6286" s="111" t="s">
        <v>179</v>
      </c>
      <c r="I6286" s="111" t="s">
        <v>186</v>
      </c>
      <c r="J6286" t="str">
        <f t="shared" si="196"/>
        <v>4227SkogMineraljordBlandingsskogSærs høy</v>
      </c>
      <c r="K6286" s="111">
        <v>-2.9395925245326562</v>
      </c>
      <c r="L6286" s="111">
        <v>0.85306406685236758</v>
      </c>
      <c r="M6286" s="111">
        <v>6.3979989500968365E-2</v>
      </c>
      <c r="N6286" s="112">
        <f t="shared" si="197"/>
        <v>-2.0225484681793202</v>
      </c>
    </row>
    <row r="6287" spans="1:14" x14ac:dyDescent="0.25">
      <c r="A6287" s="111" t="s">
        <v>758</v>
      </c>
      <c r="B6287" s="111">
        <f>INDEX(kommuner!C:C,MATCH(_xlfn.NUMBERVALUE(A6287),kommuner!B:B,0))</f>
        <v>4227</v>
      </c>
      <c r="C6287" s="111" t="s">
        <v>127</v>
      </c>
      <c r="D6287" s="111" t="s">
        <v>127</v>
      </c>
      <c r="E6287" s="111" t="s">
        <v>126</v>
      </c>
      <c r="F6287" s="111" t="s">
        <v>185</v>
      </c>
      <c r="G6287" s="111" t="s">
        <v>180</v>
      </c>
      <c r="H6287" s="111" t="s">
        <v>185</v>
      </c>
      <c r="I6287" s="111" t="s">
        <v>180</v>
      </c>
      <c r="J6287" t="str">
        <f t="shared" si="196"/>
        <v>4227SkogMineraljordLauvskogHøy</v>
      </c>
      <c r="K6287" s="111">
        <v>-3.6072016095960531</v>
      </c>
      <c r="L6287" s="111">
        <v>0.85306406685236758</v>
      </c>
      <c r="M6287" s="111">
        <v>6.3979989500968365E-2</v>
      </c>
      <c r="N6287" s="112">
        <f t="shared" si="197"/>
        <v>-2.6901575532427171</v>
      </c>
    </row>
    <row r="6288" spans="1:14" x14ac:dyDescent="0.25">
      <c r="A6288" s="111" t="s">
        <v>758</v>
      </c>
      <c r="B6288" s="111">
        <f>INDEX(kommuner!C:C,MATCH(_xlfn.NUMBERVALUE(A6288),kommuner!B:B,0))</f>
        <v>4227</v>
      </c>
      <c r="C6288" s="111" t="s">
        <v>127</v>
      </c>
      <c r="D6288" s="111" t="s">
        <v>127</v>
      </c>
      <c r="E6288" s="111" t="s">
        <v>126</v>
      </c>
      <c r="F6288" s="111" t="s">
        <v>185</v>
      </c>
      <c r="G6288" s="111" t="s">
        <v>167</v>
      </c>
      <c r="H6288" s="111" t="s">
        <v>185</v>
      </c>
      <c r="I6288" s="111" t="s">
        <v>167</v>
      </c>
      <c r="J6288" t="str">
        <f t="shared" si="196"/>
        <v>4227SkogMineraljordLauvskogImpediment</v>
      </c>
      <c r="K6288" s="111">
        <v>-1.1043030228661443</v>
      </c>
      <c r="L6288" s="111">
        <v>0.85306406685236758</v>
      </c>
      <c r="M6288" s="111">
        <v>6.3979989500968365E-2</v>
      </c>
      <c r="N6288" s="112">
        <f t="shared" si="197"/>
        <v>-0.18725896651280841</v>
      </c>
    </row>
    <row r="6289" spans="1:14" x14ac:dyDescent="0.25">
      <c r="A6289" s="111" t="s">
        <v>758</v>
      </c>
      <c r="B6289" s="111">
        <f>INDEX(kommuner!C:C,MATCH(_xlfn.NUMBERVALUE(A6289),kommuner!B:B,0))</f>
        <v>4227</v>
      </c>
      <c r="C6289" s="111" t="s">
        <v>127</v>
      </c>
      <c r="D6289" s="111" t="s">
        <v>127</v>
      </c>
      <c r="E6289" s="111" t="s">
        <v>126</v>
      </c>
      <c r="F6289" s="111" t="s">
        <v>185</v>
      </c>
      <c r="G6289" s="111" t="s">
        <v>190</v>
      </c>
      <c r="H6289" s="111" t="s">
        <v>185</v>
      </c>
      <c r="I6289" s="111" t="s">
        <v>190</v>
      </c>
      <c r="J6289" t="str">
        <f t="shared" si="196"/>
        <v>4227SkogMineraljordLauvskogLav</v>
      </c>
      <c r="K6289" s="111">
        <v>-8.9748170935426599E-2</v>
      </c>
      <c r="L6289" s="111">
        <v>0.85306406685236758</v>
      </c>
      <c r="M6289" s="111">
        <v>6.3979989500968365E-2</v>
      </c>
      <c r="N6289" s="112">
        <f t="shared" si="197"/>
        <v>0.82729588541790933</v>
      </c>
    </row>
    <row r="6290" spans="1:14" x14ac:dyDescent="0.25">
      <c r="A6290" s="111" t="s">
        <v>758</v>
      </c>
      <c r="B6290" s="111">
        <f>INDEX(kommuner!C:C,MATCH(_xlfn.NUMBERVALUE(A6290),kommuner!B:B,0))</f>
        <v>4227</v>
      </c>
      <c r="C6290" s="111" t="s">
        <v>127</v>
      </c>
      <c r="D6290" s="111" t="s">
        <v>127</v>
      </c>
      <c r="E6290" s="111" t="s">
        <v>126</v>
      </c>
      <c r="F6290" s="111" t="s">
        <v>185</v>
      </c>
      <c r="G6290" s="111" t="s">
        <v>173</v>
      </c>
      <c r="H6290" s="111" t="s">
        <v>185</v>
      </c>
      <c r="I6290" s="111" t="s">
        <v>173</v>
      </c>
      <c r="J6290" t="str">
        <f t="shared" si="196"/>
        <v>4227SkogMineraljordLauvskogMiddels</v>
      </c>
      <c r="K6290" s="111">
        <v>-2.4151390344437029</v>
      </c>
      <c r="L6290" s="111">
        <v>0.85306406685236758</v>
      </c>
      <c r="M6290" s="111">
        <v>6.3979989500968365E-2</v>
      </c>
      <c r="N6290" s="112">
        <f t="shared" si="197"/>
        <v>-1.4980949780903672</v>
      </c>
    </row>
    <row r="6291" spans="1:14" x14ac:dyDescent="0.25">
      <c r="A6291" s="111" t="s">
        <v>758</v>
      </c>
      <c r="B6291" s="111">
        <f>INDEX(kommuner!C:C,MATCH(_xlfn.NUMBERVALUE(A6291),kommuner!B:B,0))</f>
        <v>4227</v>
      </c>
      <c r="C6291" s="111" t="s">
        <v>127</v>
      </c>
      <c r="D6291" s="111" t="s">
        <v>127</v>
      </c>
      <c r="E6291" s="111" t="s">
        <v>126</v>
      </c>
      <c r="F6291" s="111" t="s">
        <v>185</v>
      </c>
      <c r="G6291" s="111" t="s">
        <v>186</v>
      </c>
      <c r="H6291" s="111" t="s">
        <v>185</v>
      </c>
      <c r="I6291" s="111" t="s">
        <v>186</v>
      </c>
      <c r="J6291" t="str">
        <f t="shared" si="196"/>
        <v>4227SkogMineraljordLauvskogSærs høy</v>
      </c>
      <c r="K6291" s="111">
        <v>-3.6560473259425113</v>
      </c>
      <c r="L6291" s="111">
        <v>0.85306406685236758</v>
      </c>
      <c r="M6291" s="111">
        <v>6.3979989500968365E-2</v>
      </c>
      <c r="N6291" s="112">
        <f t="shared" si="197"/>
        <v>-2.7390032695891753</v>
      </c>
    </row>
    <row r="6292" spans="1:14" x14ac:dyDescent="0.25">
      <c r="A6292" s="111" t="s">
        <v>758</v>
      </c>
      <c r="B6292" s="111">
        <f>INDEX(kommuner!C:C,MATCH(_xlfn.NUMBERVALUE(A6292),kommuner!B:B,0))</f>
        <v>4227</v>
      </c>
      <c r="C6292" s="111" t="s">
        <v>127</v>
      </c>
      <c r="D6292" s="111" t="s">
        <v>127</v>
      </c>
      <c r="E6292" s="111" t="s">
        <v>123</v>
      </c>
      <c r="F6292" s="111" t="s">
        <v>172</v>
      </c>
      <c r="G6292" s="111" t="s">
        <v>180</v>
      </c>
      <c r="H6292" s="111" t="s">
        <v>172</v>
      </c>
      <c r="I6292" s="111" t="s">
        <v>180</v>
      </c>
      <c r="J6292" t="str">
        <f t="shared" si="196"/>
        <v>4227SkogOrganisk jordBarskogHøy</v>
      </c>
      <c r="K6292" s="111">
        <v>-2.5184559031994138</v>
      </c>
      <c r="L6292" s="111">
        <v>0.92784825435236762</v>
      </c>
      <c r="M6292" s="111">
        <v>0.46518126042825314</v>
      </c>
      <c r="N6292" s="112">
        <f t="shared" si="197"/>
        <v>-1.1254263884187932</v>
      </c>
    </row>
    <row r="6293" spans="1:14" x14ac:dyDescent="0.25">
      <c r="A6293" s="111" t="s">
        <v>758</v>
      </c>
      <c r="B6293" s="111">
        <f>INDEX(kommuner!C:C,MATCH(_xlfn.NUMBERVALUE(A6293),kommuner!B:B,0))</f>
        <v>4227</v>
      </c>
      <c r="C6293" s="111" t="s">
        <v>127</v>
      </c>
      <c r="D6293" s="111" t="s">
        <v>127</v>
      </c>
      <c r="E6293" s="111" t="s">
        <v>123</v>
      </c>
      <c r="F6293" s="111" t="s">
        <v>172</v>
      </c>
      <c r="G6293" s="111" t="s">
        <v>167</v>
      </c>
      <c r="H6293" s="111" t="s">
        <v>172</v>
      </c>
      <c r="I6293" s="111" t="s">
        <v>167</v>
      </c>
      <c r="J6293" t="str">
        <f t="shared" si="196"/>
        <v>4227SkogOrganisk jordBarskogImpediment</v>
      </c>
      <c r="K6293" s="111">
        <v>-0.13011741963904588</v>
      </c>
      <c r="L6293" s="111">
        <v>0.92784825435236762</v>
      </c>
      <c r="M6293" s="111">
        <v>0.46510463492953991</v>
      </c>
      <c r="N6293" s="112">
        <f t="shared" si="197"/>
        <v>1.2628354696428616</v>
      </c>
    </row>
    <row r="6294" spans="1:14" x14ac:dyDescent="0.25">
      <c r="A6294" s="111" t="s">
        <v>758</v>
      </c>
      <c r="B6294" s="111">
        <f>INDEX(kommuner!C:C,MATCH(_xlfn.NUMBERVALUE(A6294),kommuner!B:B,0))</f>
        <v>4227</v>
      </c>
      <c r="C6294" s="111" t="s">
        <v>127</v>
      </c>
      <c r="D6294" s="111" t="s">
        <v>127</v>
      </c>
      <c r="E6294" s="111" t="s">
        <v>123</v>
      </c>
      <c r="F6294" s="111" t="s">
        <v>172</v>
      </c>
      <c r="G6294" s="111" t="s">
        <v>190</v>
      </c>
      <c r="H6294" s="111" t="s">
        <v>172</v>
      </c>
      <c r="I6294" s="111" t="s">
        <v>190</v>
      </c>
      <c r="J6294" t="str">
        <f t="shared" si="196"/>
        <v>4227SkogOrganisk jordBarskogLav</v>
      </c>
      <c r="K6294" s="111">
        <v>-0.50666953101693391</v>
      </c>
      <c r="L6294" s="111">
        <v>0.92784825435236762</v>
      </c>
      <c r="M6294" s="111">
        <v>0.46510463492953991</v>
      </c>
      <c r="N6294" s="112">
        <f t="shared" si="197"/>
        <v>0.88628335826497362</v>
      </c>
    </row>
    <row r="6295" spans="1:14" x14ac:dyDescent="0.25">
      <c r="A6295" s="111" t="s">
        <v>758</v>
      </c>
      <c r="B6295" s="111">
        <f>INDEX(kommuner!C:C,MATCH(_xlfn.NUMBERVALUE(A6295),kommuner!B:B,0))</f>
        <v>4227</v>
      </c>
      <c r="C6295" s="111" t="s">
        <v>127</v>
      </c>
      <c r="D6295" s="111" t="s">
        <v>127</v>
      </c>
      <c r="E6295" s="111" t="s">
        <v>123</v>
      </c>
      <c r="F6295" s="111" t="s">
        <v>172</v>
      </c>
      <c r="G6295" s="111" t="s">
        <v>173</v>
      </c>
      <c r="H6295" s="111" t="s">
        <v>172</v>
      </c>
      <c r="I6295" s="111" t="s">
        <v>173</v>
      </c>
      <c r="J6295" t="str">
        <f t="shared" si="196"/>
        <v>4227SkogOrganisk jordBarskogMiddels</v>
      </c>
      <c r="K6295" s="111">
        <v>-1.5571490961494638</v>
      </c>
      <c r="L6295" s="111">
        <v>0.92784825435236762</v>
      </c>
      <c r="M6295" s="111">
        <v>0.46518126042825314</v>
      </c>
      <c r="N6295" s="112">
        <f t="shared" si="197"/>
        <v>-0.16411958136884308</v>
      </c>
    </row>
    <row r="6296" spans="1:14" x14ac:dyDescent="0.25">
      <c r="A6296" s="111" t="s">
        <v>758</v>
      </c>
      <c r="B6296" s="111">
        <f>INDEX(kommuner!C:C,MATCH(_xlfn.NUMBERVALUE(A6296),kommuner!B:B,0))</f>
        <v>4227</v>
      </c>
      <c r="C6296" s="111" t="s">
        <v>127</v>
      </c>
      <c r="D6296" s="111" t="s">
        <v>127</v>
      </c>
      <c r="E6296" s="111" t="s">
        <v>123</v>
      </c>
      <c r="F6296" s="111" t="s">
        <v>172</v>
      </c>
      <c r="G6296" s="111" t="s">
        <v>186</v>
      </c>
      <c r="H6296" s="111" t="s">
        <v>172</v>
      </c>
      <c r="I6296" s="111" t="s">
        <v>186</v>
      </c>
      <c r="J6296" t="str">
        <f t="shared" si="196"/>
        <v>4227SkogOrganisk jordBarskogSærs høy</v>
      </c>
      <c r="K6296" s="111">
        <v>2.5548655235722699</v>
      </c>
      <c r="L6296" s="111">
        <v>0.92784825435236762</v>
      </c>
      <c r="M6296" s="111">
        <v>0.46518126042825314</v>
      </c>
      <c r="N6296" s="112">
        <f t="shared" si="197"/>
        <v>3.9478950383528906</v>
      </c>
    </row>
    <row r="6297" spans="1:14" x14ac:dyDescent="0.25">
      <c r="A6297" s="111" t="s">
        <v>758</v>
      </c>
      <c r="B6297" s="111">
        <f>INDEX(kommuner!C:C,MATCH(_xlfn.NUMBERVALUE(A6297),kommuner!B:B,0))</f>
        <v>4227</v>
      </c>
      <c r="C6297" s="111" t="s">
        <v>127</v>
      </c>
      <c r="D6297" s="111" t="s">
        <v>127</v>
      </c>
      <c r="E6297" s="111" t="s">
        <v>123</v>
      </c>
      <c r="F6297" s="111" t="s">
        <v>179</v>
      </c>
      <c r="G6297" s="111" t="s">
        <v>180</v>
      </c>
      <c r="H6297" s="111" t="s">
        <v>179</v>
      </c>
      <c r="I6297" s="111" t="s">
        <v>180</v>
      </c>
      <c r="J6297" t="str">
        <f t="shared" si="196"/>
        <v>4227SkogOrganisk jordBlandingsskogHøy</v>
      </c>
      <c r="K6297" s="111">
        <v>-5.5554344456832343</v>
      </c>
      <c r="L6297" s="111">
        <v>0.92784825435236762</v>
      </c>
      <c r="M6297" s="111">
        <v>0.46510463492953991</v>
      </c>
      <c r="N6297" s="112">
        <f t="shared" si="197"/>
        <v>-4.1624815564013264</v>
      </c>
    </row>
    <row r="6298" spans="1:14" x14ac:dyDescent="0.25">
      <c r="A6298" s="111" t="s">
        <v>758</v>
      </c>
      <c r="B6298" s="111">
        <f>INDEX(kommuner!C:C,MATCH(_xlfn.NUMBERVALUE(A6298),kommuner!B:B,0))</f>
        <v>4227</v>
      </c>
      <c r="C6298" s="111" t="s">
        <v>127</v>
      </c>
      <c r="D6298" s="111" t="s">
        <v>127</v>
      </c>
      <c r="E6298" s="111" t="s">
        <v>123</v>
      </c>
      <c r="F6298" s="111" t="s">
        <v>179</v>
      </c>
      <c r="G6298" s="111" t="s">
        <v>167</v>
      </c>
      <c r="H6298" s="111" t="s">
        <v>179</v>
      </c>
      <c r="I6298" s="111" t="s">
        <v>167</v>
      </c>
      <c r="J6298" t="str">
        <f t="shared" si="196"/>
        <v>4227SkogOrganisk jordBlandingsskogImpediment</v>
      </c>
      <c r="K6298" s="111">
        <v>-0.28586344175800005</v>
      </c>
      <c r="L6298" s="111">
        <v>0.92784825435236762</v>
      </c>
      <c r="M6298" s="111">
        <v>0.46510463492953991</v>
      </c>
      <c r="N6298" s="112">
        <f t="shared" si="197"/>
        <v>1.1070894475239075</v>
      </c>
    </row>
    <row r="6299" spans="1:14" x14ac:dyDescent="0.25">
      <c r="A6299" s="111" t="s">
        <v>758</v>
      </c>
      <c r="B6299" s="111">
        <f>INDEX(kommuner!C:C,MATCH(_xlfn.NUMBERVALUE(A6299),kommuner!B:B,0))</f>
        <v>4227</v>
      </c>
      <c r="C6299" s="111" t="s">
        <v>127</v>
      </c>
      <c r="D6299" s="111" t="s">
        <v>127</v>
      </c>
      <c r="E6299" s="111" t="s">
        <v>123</v>
      </c>
      <c r="F6299" s="111" t="s">
        <v>179</v>
      </c>
      <c r="G6299" s="111" t="s">
        <v>190</v>
      </c>
      <c r="H6299" s="111" t="s">
        <v>179</v>
      </c>
      <c r="I6299" s="111" t="s">
        <v>190</v>
      </c>
      <c r="J6299" t="str">
        <f t="shared" si="196"/>
        <v>4227SkogOrganisk jordBlandingsskogLav</v>
      </c>
      <c r="K6299" s="111">
        <v>-1.2347339377887629</v>
      </c>
      <c r="L6299" s="111">
        <v>0.92784825435236762</v>
      </c>
      <c r="M6299" s="111">
        <v>0.46510463492953991</v>
      </c>
      <c r="N6299" s="112">
        <f t="shared" si="197"/>
        <v>0.15821895149314458</v>
      </c>
    </row>
    <row r="6300" spans="1:14" x14ac:dyDescent="0.25">
      <c r="A6300" s="111" t="s">
        <v>758</v>
      </c>
      <c r="B6300" s="111">
        <f>INDEX(kommuner!C:C,MATCH(_xlfn.NUMBERVALUE(A6300),kommuner!B:B,0))</f>
        <v>4227</v>
      </c>
      <c r="C6300" s="111" t="s">
        <v>127</v>
      </c>
      <c r="D6300" s="111" t="s">
        <v>127</v>
      </c>
      <c r="E6300" s="111" t="s">
        <v>123</v>
      </c>
      <c r="F6300" s="111" t="s">
        <v>179</v>
      </c>
      <c r="G6300" s="111" t="s">
        <v>173</v>
      </c>
      <c r="H6300" s="111" t="s">
        <v>179</v>
      </c>
      <c r="I6300" s="111" t="s">
        <v>173</v>
      </c>
      <c r="J6300" t="str">
        <f t="shared" si="196"/>
        <v>4227SkogOrganisk jordBlandingsskogMiddels</v>
      </c>
      <c r="K6300" s="111">
        <v>-2.4239591752717748</v>
      </c>
      <c r="L6300" s="111">
        <v>0.92784825435236762</v>
      </c>
      <c r="M6300" s="111">
        <v>0.46510463492953991</v>
      </c>
      <c r="N6300" s="112">
        <f t="shared" si="197"/>
        <v>-1.0310062859898674</v>
      </c>
    </row>
    <row r="6301" spans="1:14" x14ac:dyDescent="0.25">
      <c r="A6301" s="111" t="s">
        <v>758</v>
      </c>
      <c r="B6301" s="111">
        <f>INDEX(kommuner!C:C,MATCH(_xlfn.NUMBERVALUE(A6301),kommuner!B:B,0))</f>
        <v>4227</v>
      </c>
      <c r="C6301" s="111" t="s">
        <v>127</v>
      </c>
      <c r="D6301" s="111" t="s">
        <v>127</v>
      </c>
      <c r="E6301" s="111" t="s">
        <v>123</v>
      </c>
      <c r="F6301" s="111" t="s">
        <v>179</v>
      </c>
      <c r="G6301" s="111" t="s">
        <v>186</v>
      </c>
      <c r="H6301" s="111" t="s">
        <v>179</v>
      </c>
      <c r="I6301" s="111" t="s">
        <v>186</v>
      </c>
      <c r="J6301" t="str">
        <f t="shared" si="196"/>
        <v>4227SkogOrganisk jordBlandingsskogSærs høy</v>
      </c>
      <c r="K6301" s="111">
        <v>-1.5726115302258048</v>
      </c>
      <c r="L6301" s="111">
        <v>0.92784825435236762</v>
      </c>
      <c r="M6301" s="111">
        <v>0.46510463492953991</v>
      </c>
      <c r="N6301" s="112">
        <f t="shared" si="197"/>
        <v>-0.17965864094389727</v>
      </c>
    </row>
    <row r="6302" spans="1:14" x14ac:dyDescent="0.25">
      <c r="A6302" s="111" t="s">
        <v>758</v>
      </c>
      <c r="B6302" s="111">
        <f>INDEX(kommuner!C:C,MATCH(_xlfn.NUMBERVALUE(A6302),kommuner!B:B,0))</f>
        <v>4227</v>
      </c>
      <c r="C6302" s="111" t="s">
        <v>127</v>
      </c>
      <c r="D6302" s="111" t="s">
        <v>127</v>
      </c>
      <c r="E6302" s="111" t="s">
        <v>123</v>
      </c>
      <c r="F6302" s="111" t="s">
        <v>185</v>
      </c>
      <c r="G6302" s="111" t="s">
        <v>180</v>
      </c>
      <c r="H6302" s="111" t="s">
        <v>185</v>
      </c>
      <c r="I6302" s="111" t="s">
        <v>180</v>
      </c>
      <c r="J6302" t="str">
        <f t="shared" si="196"/>
        <v>4227SkogOrganisk jordLauvskogHøy</v>
      </c>
      <c r="K6302" s="111">
        <v>-1.9913688882377358</v>
      </c>
      <c r="L6302" s="111">
        <v>0.92784825435236762</v>
      </c>
      <c r="M6302" s="111">
        <v>0.46510463492953991</v>
      </c>
      <c r="N6302" s="112">
        <f t="shared" si="197"/>
        <v>-0.59841599895582831</v>
      </c>
    </row>
    <row r="6303" spans="1:14" x14ac:dyDescent="0.25">
      <c r="A6303" s="111" t="s">
        <v>758</v>
      </c>
      <c r="B6303" s="111">
        <f>INDEX(kommuner!C:C,MATCH(_xlfn.NUMBERVALUE(A6303),kommuner!B:B,0))</f>
        <v>4227</v>
      </c>
      <c r="C6303" s="111" t="s">
        <v>127</v>
      </c>
      <c r="D6303" s="111" t="s">
        <v>127</v>
      </c>
      <c r="E6303" s="111" t="s">
        <v>123</v>
      </c>
      <c r="F6303" s="111" t="s">
        <v>185</v>
      </c>
      <c r="G6303" s="111" t="s">
        <v>167</v>
      </c>
      <c r="H6303" s="111" t="s">
        <v>185</v>
      </c>
      <c r="I6303" s="111" t="s">
        <v>167</v>
      </c>
      <c r="J6303" t="str">
        <f t="shared" si="196"/>
        <v>4227SkogOrganisk jordLauvskogImpediment</v>
      </c>
      <c r="K6303" s="111">
        <v>0.35000626494250675</v>
      </c>
      <c r="L6303" s="111">
        <v>0.92784825435236762</v>
      </c>
      <c r="M6303" s="111">
        <v>0.46510463492953991</v>
      </c>
      <c r="N6303" s="112">
        <f t="shared" si="197"/>
        <v>1.7429591542244141</v>
      </c>
    </row>
    <row r="6304" spans="1:14" x14ac:dyDescent="0.25">
      <c r="A6304" s="111" t="s">
        <v>758</v>
      </c>
      <c r="B6304" s="111">
        <f>INDEX(kommuner!C:C,MATCH(_xlfn.NUMBERVALUE(A6304),kommuner!B:B,0))</f>
        <v>4227</v>
      </c>
      <c r="C6304" s="111" t="s">
        <v>127</v>
      </c>
      <c r="D6304" s="111" t="s">
        <v>127</v>
      </c>
      <c r="E6304" s="111" t="s">
        <v>123</v>
      </c>
      <c r="F6304" s="111" t="s">
        <v>185</v>
      </c>
      <c r="G6304" s="111" t="s">
        <v>190</v>
      </c>
      <c r="H6304" s="111" t="s">
        <v>185</v>
      </c>
      <c r="I6304" s="111" t="s">
        <v>190</v>
      </c>
      <c r="J6304" t="str">
        <f t="shared" si="196"/>
        <v>4227SkogOrganisk jordLauvskogLav</v>
      </c>
      <c r="K6304" s="111">
        <v>1.1144075558526714</v>
      </c>
      <c r="L6304" s="111">
        <v>0.92784825435236762</v>
      </c>
      <c r="M6304" s="111">
        <v>0.46510463492953991</v>
      </c>
      <c r="N6304" s="112">
        <f t="shared" si="197"/>
        <v>2.5073604451345788</v>
      </c>
    </row>
    <row r="6305" spans="1:14" x14ac:dyDescent="0.25">
      <c r="A6305" s="111" t="s">
        <v>758</v>
      </c>
      <c r="B6305" s="111">
        <f>INDEX(kommuner!C:C,MATCH(_xlfn.NUMBERVALUE(A6305),kommuner!B:B,0))</f>
        <v>4227</v>
      </c>
      <c r="C6305" s="111" t="s">
        <v>127</v>
      </c>
      <c r="D6305" s="111" t="s">
        <v>127</v>
      </c>
      <c r="E6305" s="111" t="s">
        <v>123</v>
      </c>
      <c r="F6305" s="111" t="s">
        <v>185</v>
      </c>
      <c r="G6305" s="111" t="s">
        <v>173</v>
      </c>
      <c r="H6305" s="111" t="s">
        <v>185</v>
      </c>
      <c r="I6305" s="111" t="s">
        <v>173</v>
      </c>
      <c r="J6305" t="str">
        <f t="shared" si="196"/>
        <v>4227SkogOrganisk jordLauvskogMiddels</v>
      </c>
      <c r="K6305" s="111">
        <v>-0.62664468270982987</v>
      </c>
      <c r="L6305" s="111">
        <v>0.92784825435236762</v>
      </c>
      <c r="M6305" s="111">
        <v>0.46510463492953991</v>
      </c>
      <c r="N6305" s="112">
        <f t="shared" si="197"/>
        <v>0.76630820657207765</v>
      </c>
    </row>
    <row r="6306" spans="1:14" x14ac:dyDescent="0.25">
      <c r="A6306" s="111" t="s">
        <v>758</v>
      </c>
      <c r="B6306" s="111">
        <f>INDEX(kommuner!C:C,MATCH(_xlfn.NUMBERVALUE(A6306),kommuner!B:B,0))</f>
        <v>4227</v>
      </c>
      <c r="C6306" s="111" t="s">
        <v>127</v>
      </c>
      <c r="D6306" s="111" t="s">
        <v>127</v>
      </c>
      <c r="E6306" s="111" t="s">
        <v>123</v>
      </c>
      <c r="F6306" s="111" t="s">
        <v>185</v>
      </c>
      <c r="G6306" s="111" t="s">
        <v>186</v>
      </c>
      <c r="H6306" s="111" t="s">
        <v>185</v>
      </c>
      <c r="I6306" s="111" t="s">
        <v>186</v>
      </c>
      <c r="J6306" t="str">
        <f t="shared" si="196"/>
        <v>4227SkogOrganisk jordLauvskogSærs høy</v>
      </c>
      <c r="K6306" s="111">
        <v>-1.8997279926091779</v>
      </c>
      <c r="L6306" s="111">
        <v>0.92784825435236762</v>
      </c>
      <c r="M6306" s="111">
        <v>0.46510463492953991</v>
      </c>
      <c r="N6306" s="112">
        <f t="shared" si="197"/>
        <v>-0.50677510332727038</v>
      </c>
    </row>
    <row r="6307" spans="1:14" x14ac:dyDescent="0.25">
      <c r="A6307" s="111" t="s">
        <v>758</v>
      </c>
      <c r="B6307" s="111">
        <f>INDEX(kommuner!C:C,MATCH(_xlfn.NUMBERVALUE(A6307),kommuner!B:B,0))</f>
        <v>4227</v>
      </c>
      <c r="C6307" s="111" t="s">
        <v>83</v>
      </c>
      <c r="D6307" s="111" t="s">
        <v>83</v>
      </c>
      <c r="E6307" s="111" t="s">
        <v>126</v>
      </c>
      <c r="F6307" s="111" t="s">
        <v>139</v>
      </c>
      <c r="G6307" s="111" t="s">
        <v>139</v>
      </c>
      <c r="H6307" s="111" t="s">
        <v>139</v>
      </c>
      <c r="I6307" s="111" t="s">
        <v>139</v>
      </c>
      <c r="J6307" t="str">
        <f t="shared" si="196"/>
        <v>4227Utbygd arealMineraljord</v>
      </c>
      <c r="K6307" s="111">
        <v>0.42279414509845159</v>
      </c>
      <c r="L6307" s="111">
        <v>0</v>
      </c>
      <c r="M6307" s="111">
        <v>1.303047089454229E-2</v>
      </c>
      <c r="N6307" s="112">
        <f t="shared" si="197"/>
        <v>0.43582461599299388</v>
      </c>
    </row>
    <row r="6308" spans="1:14" x14ac:dyDescent="0.25">
      <c r="A6308" s="111" t="s">
        <v>758</v>
      </c>
      <c r="B6308" s="111">
        <f>INDEX(kommuner!C:C,MATCH(_xlfn.NUMBERVALUE(A6308),kommuner!B:B,0))</f>
        <v>4227</v>
      </c>
      <c r="C6308" s="111" t="s">
        <v>83</v>
      </c>
      <c r="D6308" s="111" t="s">
        <v>83</v>
      </c>
      <c r="E6308" s="111" t="s">
        <v>123</v>
      </c>
      <c r="F6308" s="111" t="s">
        <v>139</v>
      </c>
      <c r="G6308" s="111" t="s">
        <v>139</v>
      </c>
      <c r="H6308" s="111" t="s">
        <v>139</v>
      </c>
      <c r="I6308" s="111" t="s">
        <v>139</v>
      </c>
      <c r="J6308" t="str">
        <f t="shared" si="196"/>
        <v>4227Utbygd arealOrganisk jord</v>
      </c>
      <c r="K6308" s="111">
        <v>29.011421395201612</v>
      </c>
      <c r="L6308" s="111">
        <v>0</v>
      </c>
      <c r="M6308" s="111">
        <v>1.303047089454229E-2</v>
      </c>
      <c r="N6308" s="112">
        <f t="shared" si="197"/>
        <v>29.024451866096154</v>
      </c>
    </row>
    <row r="6309" spans="1:14" x14ac:dyDescent="0.25">
      <c r="A6309" s="111" t="s">
        <v>758</v>
      </c>
      <c r="B6309" s="111">
        <f>INDEX(kommuner!C:C,MATCH(_xlfn.NUMBERVALUE(A6309),kommuner!B:B,0))</f>
        <v>4227</v>
      </c>
      <c r="C6309" s="111" t="s">
        <v>181</v>
      </c>
      <c r="D6309" s="111" t="s">
        <v>181</v>
      </c>
      <c r="E6309" s="111" t="s">
        <v>123</v>
      </c>
      <c r="F6309" s="111" t="s">
        <v>139</v>
      </c>
      <c r="G6309" s="111" t="s">
        <v>139</v>
      </c>
      <c r="H6309" s="111" t="s">
        <v>139</v>
      </c>
      <c r="I6309" s="111" t="s">
        <v>139</v>
      </c>
      <c r="J6309" t="str">
        <f t="shared" si="196"/>
        <v>4227Vann og myrOrganisk jord</v>
      </c>
      <c r="K6309" s="111">
        <v>-0.31088998224577308</v>
      </c>
      <c r="L6309" s="111">
        <v>0</v>
      </c>
      <c r="M6309" s="111">
        <v>0</v>
      </c>
      <c r="N6309" s="112">
        <f t="shared" si="197"/>
        <v>-0.31088998224577308</v>
      </c>
    </row>
    <row r="6310" spans="1:14" x14ac:dyDescent="0.25">
      <c r="A6310" s="111" t="s">
        <v>759</v>
      </c>
      <c r="B6310" s="111">
        <f>INDEX(kommuner!C:C,MATCH(_xlfn.NUMBERVALUE(A6310),kommuner!B:B,0))</f>
        <v>4228</v>
      </c>
      <c r="C6310" s="111" t="s">
        <v>82</v>
      </c>
      <c r="D6310" s="111" t="s">
        <v>82</v>
      </c>
      <c r="E6310" s="111" t="s">
        <v>126</v>
      </c>
      <c r="F6310" s="111" t="s">
        <v>139</v>
      </c>
      <c r="G6310" s="111" t="s">
        <v>139</v>
      </c>
      <c r="H6310" s="111" t="s">
        <v>139</v>
      </c>
      <c r="I6310" s="111" t="s">
        <v>139</v>
      </c>
      <c r="J6310" t="str">
        <f t="shared" si="196"/>
        <v>4228Annen utmarkMineraljord</v>
      </c>
      <c r="K6310" s="111">
        <v>-0.16852781479621071</v>
      </c>
      <c r="L6310" s="111">
        <v>0</v>
      </c>
      <c r="M6310" s="111">
        <v>0</v>
      </c>
      <c r="N6310" s="112">
        <f t="shared" si="197"/>
        <v>-0.16852781479621071</v>
      </c>
    </row>
    <row r="6311" spans="1:14" x14ac:dyDescent="0.25">
      <c r="A6311" s="111" t="s">
        <v>759</v>
      </c>
      <c r="B6311" s="111">
        <f>INDEX(kommuner!C:C,MATCH(_xlfn.NUMBERVALUE(A6311),kommuner!B:B,0))</f>
        <v>4228</v>
      </c>
      <c r="C6311" s="111" t="s">
        <v>121</v>
      </c>
      <c r="D6311" s="111" t="s">
        <v>121</v>
      </c>
      <c r="E6311" s="111" t="s">
        <v>126</v>
      </c>
      <c r="F6311" s="111" t="s">
        <v>139</v>
      </c>
      <c r="G6311" s="111" t="s">
        <v>139</v>
      </c>
      <c r="H6311" s="111" t="s">
        <v>139</v>
      </c>
      <c r="I6311" s="111" t="s">
        <v>139</v>
      </c>
      <c r="J6311" t="str">
        <f t="shared" si="196"/>
        <v>4228BeiteMineraljord</v>
      </c>
      <c r="K6311" s="111">
        <v>-0.43305842942580308</v>
      </c>
      <c r="L6311" s="111">
        <v>0</v>
      </c>
      <c r="M6311" s="111">
        <v>1.2448711246839999E-7</v>
      </c>
      <c r="N6311" s="112">
        <f t="shared" si="197"/>
        <v>-0.43305830493869063</v>
      </c>
    </row>
    <row r="6312" spans="1:14" x14ac:dyDescent="0.25">
      <c r="A6312" s="111" t="s">
        <v>759</v>
      </c>
      <c r="B6312" s="111">
        <f>INDEX(kommuner!C:C,MATCH(_xlfn.NUMBERVALUE(A6312),kommuner!B:B,0))</f>
        <v>4228</v>
      </c>
      <c r="C6312" s="111" t="s">
        <v>121</v>
      </c>
      <c r="D6312" s="111" t="s">
        <v>121</v>
      </c>
      <c r="E6312" s="111" t="s">
        <v>123</v>
      </c>
      <c r="F6312" s="111" t="s">
        <v>139</v>
      </c>
      <c r="G6312" s="111" t="s">
        <v>139</v>
      </c>
      <c r="H6312" s="111" t="s">
        <v>139</v>
      </c>
      <c r="I6312" s="111" t="s">
        <v>139</v>
      </c>
      <c r="J6312" t="str">
        <f t="shared" si="196"/>
        <v>4228BeiteOrganisk jord</v>
      </c>
      <c r="K6312" s="111">
        <v>12.077525935985037</v>
      </c>
      <c r="L6312" s="111">
        <v>1.6412500000000001</v>
      </c>
      <c r="M6312" s="111">
        <v>0</v>
      </c>
      <c r="N6312" s="112">
        <f t="shared" si="197"/>
        <v>13.718775935985036</v>
      </c>
    </row>
    <row r="6313" spans="1:14" x14ac:dyDescent="0.25">
      <c r="A6313" s="111" t="s">
        <v>759</v>
      </c>
      <c r="B6313" s="111">
        <f>INDEX(kommuner!C:C,MATCH(_xlfn.NUMBERVALUE(A6313),kommuner!B:B,0))</f>
        <v>4228</v>
      </c>
      <c r="C6313" s="111" t="s">
        <v>84</v>
      </c>
      <c r="D6313" s="111" t="s">
        <v>84</v>
      </c>
      <c r="E6313" s="111" t="s">
        <v>126</v>
      </c>
      <c r="F6313" s="111" t="s">
        <v>139</v>
      </c>
      <c r="G6313" s="111" t="s">
        <v>139</v>
      </c>
      <c r="H6313" s="111" t="s">
        <v>139</v>
      </c>
      <c r="I6313" s="111" t="s">
        <v>139</v>
      </c>
      <c r="J6313" t="str">
        <f t="shared" si="196"/>
        <v>4228Dyrket markMineraljord</v>
      </c>
      <c r="K6313" s="111">
        <v>0.27365015328487463</v>
      </c>
      <c r="L6313" s="111">
        <v>0</v>
      </c>
      <c r="M6313" s="111">
        <v>0</v>
      </c>
      <c r="N6313" s="112">
        <f t="shared" si="197"/>
        <v>0.27365015328487463</v>
      </c>
    </row>
    <row r="6314" spans="1:14" x14ac:dyDescent="0.25">
      <c r="A6314" s="111" t="s">
        <v>759</v>
      </c>
      <c r="B6314" s="111">
        <f>INDEX(kommuner!C:C,MATCH(_xlfn.NUMBERVALUE(A6314),kommuner!B:B,0))</f>
        <v>4228</v>
      </c>
      <c r="C6314" s="111" t="s">
        <v>84</v>
      </c>
      <c r="D6314" s="111" t="s">
        <v>84</v>
      </c>
      <c r="E6314" s="111" t="s">
        <v>123</v>
      </c>
      <c r="F6314" s="111" t="s">
        <v>139</v>
      </c>
      <c r="G6314" s="111" t="s">
        <v>139</v>
      </c>
      <c r="H6314" s="111" t="s">
        <v>139</v>
      </c>
      <c r="I6314" s="111" t="s">
        <v>139</v>
      </c>
      <c r="J6314" t="str">
        <f t="shared" si="196"/>
        <v>4228Dyrket markOrganisk jord</v>
      </c>
      <c r="K6314" s="111">
        <v>28.726149366675592</v>
      </c>
      <c r="L6314" s="111">
        <v>1.45625</v>
      </c>
      <c r="M6314" s="111">
        <v>0</v>
      </c>
      <c r="N6314" s="112">
        <f t="shared" si="197"/>
        <v>30.182399366675593</v>
      </c>
    </row>
    <row r="6315" spans="1:14" x14ac:dyDescent="0.25">
      <c r="A6315" s="111" t="s">
        <v>759</v>
      </c>
      <c r="B6315" s="111">
        <f>INDEX(kommuner!C:C,MATCH(_xlfn.NUMBERVALUE(A6315),kommuner!B:B,0))</f>
        <v>4228</v>
      </c>
      <c r="C6315" s="111" t="s">
        <v>127</v>
      </c>
      <c r="D6315" s="111" t="s">
        <v>127</v>
      </c>
      <c r="E6315" s="111" t="s">
        <v>126</v>
      </c>
      <c r="F6315" s="111" t="s">
        <v>172</v>
      </c>
      <c r="G6315" s="111" t="s">
        <v>180</v>
      </c>
      <c r="H6315" s="111" t="s">
        <v>172</v>
      </c>
      <c r="I6315" s="111" t="s">
        <v>180</v>
      </c>
      <c r="J6315" t="str">
        <f t="shared" si="196"/>
        <v>4228SkogMineraljordBarskogHøy</v>
      </c>
      <c r="K6315" s="111">
        <v>-4.2610596243420318</v>
      </c>
      <c r="L6315" s="111">
        <v>0.85306406685236758</v>
      </c>
      <c r="M6315" s="111">
        <v>6.4056614999681585E-2</v>
      </c>
      <c r="N6315" s="112">
        <f t="shared" si="197"/>
        <v>-3.3439389424899826</v>
      </c>
    </row>
    <row r="6316" spans="1:14" x14ac:dyDescent="0.25">
      <c r="A6316" s="111" t="s">
        <v>759</v>
      </c>
      <c r="B6316" s="111">
        <f>INDEX(kommuner!C:C,MATCH(_xlfn.NUMBERVALUE(A6316),kommuner!B:B,0))</f>
        <v>4228</v>
      </c>
      <c r="C6316" s="111" t="s">
        <v>127</v>
      </c>
      <c r="D6316" s="111" t="s">
        <v>127</v>
      </c>
      <c r="E6316" s="111" t="s">
        <v>126</v>
      </c>
      <c r="F6316" s="111" t="s">
        <v>172</v>
      </c>
      <c r="G6316" s="111" t="s">
        <v>167</v>
      </c>
      <c r="H6316" s="111" t="s">
        <v>172</v>
      </c>
      <c r="I6316" s="111" t="s">
        <v>167</v>
      </c>
      <c r="J6316" t="str">
        <f t="shared" si="196"/>
        <v>4228SkogMineraljordBarskogImpediment</v>
      </c>
      <c r="K6316" s="111">
        <v>-1.5740166960016819</v>
      </c>
      <c r="L6316" s="111">
        <v>0.85306406685236758</v>
      </c>
      <c r="M6316" s="111">
        <v>6.3979989500968365E-2</v>
      </c>
      <c r="N6316" s="112">
        <f t="shared" si="197"/>
        <v>-0.65697263964834596</v>
      </c>
    </row>
    <row r="6317" spans="1:14" x14ac:dyDescent="0.25">
      <c r="A6317" s="111" t="s">
        <v>759</v>
      </c>
      <c r="B6317" s="111">
        <f>INDEX(kommuner!C:C,MATCH(_xlfn.NUMBERVALUE(A6317),kommuner!B:B,0))</f>
        <v>4228</v>
      </c>
      <c r="C6317" s="111" t="s">
        <v>127</v>
      </c>
      <c r="D6317" s="111" t="s">
        <v>127</v>
      </c>
      <c r="E6317" s="111" t="s">
        <v>126</v>
      </c>
      <c r="F6317" s="111" t="s">
        <v>172</v>
      </c>
      <c r="G6317" s="111" t="s">
        <v>190</v>
      </c>
      <c r="H6317" s="111" t="s">
        <v>172</v>
      </c>
      <c r="I6317" s="111" t="s">
        <v>190</v>
      </c>
      <c r="J6317" t="str">
        <f t="shared" si="196"/>
        <v>4228SkogMineraljordBarskogLav</v>
      </c>
      <c r="K6317" s="111">
        <v>-2.1094741240186856</v>
      </c>
      <c r="L6317" s="111">
        <v>0.85306406685236758</v>
      </c>
      <c r="M6317" s="111">
        <v>6.3979989500968365E-2</v>
      </c>
      <c r="N6317" s="112">
        <f t="shared" si="197"/>
        <v>-1.1924300676653499</v>
      </c>
    </row>
    <row r="6318" spans="1:14" x14ac:dyDescent="0.25">
      <c r="A6318" s="111" t="s">
        <v>759</v>
      </c>
      <c r="B6318" s="111">
        <f>INDEX(kommuner!C:C,MATCH(_xlfn.NUMBERVALUE(A6318),kommuner!B:B,0))</f>
        <v>4228</v>
      </c>
      <c r="C6318" s="111" t="s">
        <v>127</v>
      </c>
      <c r="D6318" s="111" t="s">
        <v>127</v>
      </c>
      <c r="E6318" s="111" t="s">
        <v>126</v>
      </c>
      <c r="F6318" s="111" t="s">
        <v>172</v>
      </c>
      <c r="G6318" s="111" t="s">
        <v>173</v>
      </c>
      <c r="H6318" s="111" t="s">
        <v>172</v>
      </c>
      <c r="I6318" s="111" t="s">
        <v>173</v>
      </c>
      <c r="J6318" t="str">
        <f t="shared" si="196"/>
        <v>4228SkogMineraljordBarskogMiddels</v>
      </c>
      <c r="K6318" s="111">
        <v>-2.8820985952554645</v>
      </c>
      <c r="L6318" s="111">
        <v>0.85306406685236758</v>
      </c>
      <c r="M6318" s="111">
        <v>6.4056614999681585E-2</v>
      </c>
      <c r="N6318" s="112">
        <f t="shared" si="197"/>
        <v>-1.9649779134034155</v>
      </c>
    </row>
    <row r="6319" spans="1:14" x14ac:dyDescent="0.25">
      <c r="A6319" s="111" t="s">
        <v>759</v>
      </c>
      <c r="B6319" s="111">
        <f>INDEX(kommuner!C:C,MATCH(_xlfn.NUMBERVALUE(A6319),kommuner!B:B,0))</f>
        <v>4228</v>
      </c>
      <c r="C6319" s="111" t="s">
        <v>127</v>
      </c>
      <c r="D6319" s="111" t="s">
        <v>127</v>
      </c>
      <c r="E6319" s="111" t="s">
        <v>126</v>
      </c>
      <c r="F6319" s="111" t="s">
        <v>172</v>
      </c>
      <c r="G6319" s="111" t="s">
        <v>186</v>
      </c>
      <c r="H6319" s="111" t="s">
        <v>172</v>
      </c>
      <c r="I6319" s="111" t="s">
        <v>186</v>
      </c>
      <c r="J6319" t="str">
        <f t="shared" si="196"/>
        <v>4228SkogMineraljordBarskogSærs høy</v>
      </c>
      <c r="K6319" s="111">
        <v>0.12072674540874306</v>
      </c>
      <c r="L6319" s="111">
        <v>0.85306406685236758</v>
      </c>
      <c r="M6319" s="111">
        <v>6.4056614999681585E-2</v>
      </c>
      <c r="N6319" s="112">
        <f t="shared" si="197"/>
        <v>1.0378474272607923</v>
      </c>
    </row>
    <row r="6320" spans="1:14" x14ac:dyDescent="0.25">
      <c r="A6320" s="111" t="s">
        <v>759</v>
      </c>
      <c r="B6320" s="111">
        <f>INDEX(kommuner!C:C,MATCH(_xlfn.NUMBERVALUE(A6320),kommuner!B:B,0))</f>
        <v>4228</v>
      </c>
      <c r="C6320" s="111" t="s">
        <v>127</v>
      </c>
      <c r="D6320" s="111" t="s">
        <v>127</v>
      </c>
      <c r="E6320" s="111" t="s">
        <v>126</v>
      </c>
      <c r="F6320" s="111" t="s">
        <v>179</v>
      </c>
      <c r="G6320" s="111" t="s">
        <v>180</v>
      </c>
      <c r="H6320" s="111" t="s">
        <v>179</v>
      </c>
      <c r="I6320" s="111" t="s">
        <v>180</v>
      </c>
      <c r="J6320" t="str">
        <f t="shared" si="196"/>
        <v>4228SkogMineraljordBlandingsskogHøy</v>
      </c>
      <c r="K6320" s="111">
        <v>-8.5703651807373102</v>
      </c>
      <c r="L6320" s="111">
        <v>0.85306406685236758</v>
      </c>
      <c r="M6320" s="111">
        <v>6.3979989500968365E-2</v>
      </c>
      <c r="N6320" s="112">
        <f t="shared" si="197"/>
        <v>-7.6533211243839743</v>
      </c>
    </row>
    <row r="6321" spans="1:14" x14ac:dyDescent="0.25">
      <c r="A6321" s="111" t="s">
        <v>759</v>
      </c>
      <c r="B6321" s="111">
        <f>INDEX(kommuner!C:C,MATCH(_xlfn.NUMBERVALUE(A6321),kommuner!B:B,0))</f>
        <v>4228</v>
      </c>
      <c r="C6321" s="111" t="s">
        <v>127</v>
      </c>
      <c r="D6321" s="111" t="s">
        <v>127</v>
      </c>
      <c r="E6321" s="111" t="s">
        <v>126</v>
      </c>
      <c r="F6321" s="111" t="s">
        <v>179</v>
      </c>
      <c r="G6321" s="111" t="s">
        <v>167</v>
      </c>
      <c r="H6321" s="111" t="s">
        <v>179</v>
      </c>
      <c r="I6321" s="111" t="s">
        <v>167</v>
      </c>
      <c r="J6321" t="str">
        <f t="shared" si="196"/>
        <v>4228SkogMineraljordBlandingsskogImpediment</v>
      </c>
      <c r="K6321" s="111">
        <v>-2.0950685747655116</v>
      </c>
      <c r="L6321" s="111">
        <v>0.85306406685236758</v>
      </c>
      <c r="M6321" s="111">
        <v>6.3979989500968365E-2</v>
      </c>
      <c r="N6321" s="112">
        <f t="shared" si="197"/>
        <v>-1.1780245184121758</v>
      </c>
    </row>
    <row r="6322" spans="1:14" x14ac:dyDescent="0.25">
      <c r="A6322" s="111" t="s">
        <v>759</v>
      </c>
      <c r="B6322" s="111">
        <f>INDEX(kommuner!C:C,MATCH(_xlfn.NUMBERVALUE(A6322),kommuner!B:B,0))</f>
        <v>4228</v>
      </c>
      <c r="C6322" s="111" t="s">
        <v>127</v>
      </c>
      <c r="D6322" s="111" t="s">
        <v>127</v>
      </c>
      <c r="E6322" s="111" t="s">
        <v>126</v>
      </c>
      <c r="F6322" s="111" t="s">
        <v>179</v>
      </c>
      <c r="G6322" s="111" t="s">
        <v>190</v>
      </c>
      <c r="H6322" s="111" t="s">
        <v>179</v>
      </c>
      <c r="I6322" s="111" t="s">
        <v>190</v>
      </c>
      <c r="J6322" t="str">
        <f t="shared" si="196"/>
        <v>4228SkogMineraljordBlandingsskogLav</v>
      </c>
      <c r="K6322" s="111">
        <v>-3.814060654162915</v>
      </c>
      <c r="L6322" s="111">
        <v>0.85306406685236758</v>
      </c>
      <c r="M6322" s="111">
        <v>6.3979989500968365E-2</v>
      </c>
      <c r="N6322" s="112">
        <f t="shared" si="197"/>
        <v>-2.897016597809579</v>
      </c>
    </row>
    <row r="6323" spans="1:14" x14ac:dyDescent="0.25">
      <c r="A6323" s="111" t="s">
        <v>759</v>
      </c>
      <c r="B6323" s="111">
        <f>INDEX(kommuner!C:C,MATCH(_xlfn.NUMBERVALUE(A6323),kommuner!B:B,0))</f>
        <v>4228</v>
      </c>
      <c r="C6323" s="111" t="s">
        <v>127</v>
      </c>
      <c r="D6323" s="111" t="s">
        <v>127</v>
      </c>
      <c r="E6323" s="111" t="s">
        <v>126</v>
      </c>
      <c r="F6323" s="111" t="s">
        <v>179</v>
      </c>
      <c r="G6323" s="111" t="s">
        <v>173</v>
      </c>
      <c r="H6323" s="111" t="s">
        <v>179</v>
      </c>
      <c r="I6323" s="111" t="s">
        <v>173</v>
      </c>
      <c r="J6323" t="str">
        <f t="shared" si="196"/>
        <v>4228SkogMineraljordBlandingsskogMiddels</v>
      </c>
      <c r="K6323" s="111">
        <v>-4.5623521854183373</v>
      </c>
      <c r="L6323" s="111">
        <v>0.85306406685236758</v>
      </c>
      <c r="M6323" s="111">
        <v>6.3979989500968365E-2</v>
      </c>
      <c r="N6323" s="112">
        <f t="shared" si="197"/>
        <v>-3.6453081290650013</v>
      </c>
    </row>
    <row r="6324" spans="1:14" x14ac:dyDescent="0.25">
      <c r="A6324" s="111" t="s">
        <v>759</v>
      </c>
      <c r="B6324" s="111">
        <f>INDEX(kommuner!C:C,MATCH(_xlfn.NUMBERVALUE(A6324),kommuner!B:B,0))</f>
        <v>4228</v>
      </c>
      <c r="C6324" s="111" t="s">
        <v>127</v>
      </c>
      <c r="D6324" s="111" t="s">
        <v>127</v>
      </c>
      <c r="E6324" s="111" t="s">
        <v>126</v>
      </c>
      <c r="F6324" s="111" t="s">
        <v>179</v>
      </c>
      <c r="G6324" s="111" t="s">
        <v>186</v>
      </c>
      <c r="H6324" s="111" t="s">
        <v>179</v>
      </c>
      <c r="I6324" s="111" t="s">
        <v>186</v>
      </c>
      <c r="J6324" t="str">
        <f t="shared" si="196"/>
        <v>4228SkogMineraljordBlandingsskogSærs høy</v>
      </c>
      <c r="K6324" s="111">
        <v>-2.9395925245326562</v>
      </c>
      <c r="L6324" s="111">
        <v>0.85306406685236758</v>
      </c>
      <c r="M6324" s="111">
        <v>6.3979989500968365E-2</v>
      </c>
      <c r="N6324" s="112">
        <f t="shared" si="197"/>
        <v>-2.0225484681793202</v>
      </c>
    </row>
    <row r="6325" spans="1:14" x14ac:dyDescent="0.25">
      <c r="A6325" s="111" t="s">
        <v>759</v>
      </c>
      <c r="B6325" s="111">
        <f>INDEX(kommuner!C:C,MATCH(_xlfn.NUMBERVALUE(A6325),kommuner!B:B,0))</f>
        <v>4228</v>
      </c>
      <c r="C6325" s="111" t="s">
        <v>127</v>
      </c>
      <c r="D6325" s="111" t="s">
        <v>127</v>
      </c>
      <c r="E6325" s="111" t="s">
        <v>126</v>
      </c>
      <c r="F6325" s="111" t="s">
        <v>185</v>
      </c>
      <c r="G6325" s="111" t="s">
        <v>180</v>
      </c>
      <c r="H6325" s="111" t="s">
        <v>185</v>
      </c>
      <c r="I6325" s="111" t="s">
        <v>180</v>
      </c>
      <c r="J6325" t="str">
        <f t="shared" si="196"/>
        <v>4228SkogMineraljordLauvskogHøy</v>
      </c>
      <c r="K6325" s="111">
        <v>-3.6072016095960531</v>
      </c>
      <c r="L6325" s="111">
        <v>0.85306406685236758</v>
      </c>
      <c r="M6325" s="111">
        <v>6.3979989500968365E-2</v>
      </c>
      <c r="N6325" s="112">
        <f t="shared" si="197"/>
        <v>-2.6901575532427171</v>
      </c>
    </row>
    <row r="6326" spans="1:14" x14ac:dyDescent="0.25">
      <c r="A6326" s="111" t="s">
        <v>759</v>
      </c>
      <c r="B6326" s="111">
        <f>INDEX(kommuner!C:C,MATCH(_xlfn.NUMBERVALUE(A6326),kommuner!B:B,0))</f>
        <v>4228</v>
      </c>
      <c r="C6326" s="111" t="s">
        <v>127</v>
      </c>
      <c r="D6326" s="111" t="s">
        <v>127</v>
      </c>
      <c r="E6326" s="111" t="s">
        <v>126</v>
      </c>
      <c r="F6326" s="111" t="s">
        <v>185</v>
      </c>
      <c r="G6326" s="111" t="s">
        <v>167</v>
      </c>
      <c r="H6326" s="111" t="s">
        <v>185</v>
      </c>
      <c r="I6326" s="111" t="s">
        <v>167</v>
      </c>
      <c r="J6326" t="str">
        <f t="shared" si="196"/>
        <v>4228SkogMineraljordLauvskogImpediment</v>
      </c>
      <c r="K6326" s="111">
        <v>-1.1043030228661443</v>
      </c>
      <c r="L6326" s="111">
        <v>0.85306406685236758</v>
      </c>
      <c r="M6326" s="111">
        <v>6.3979989500968365E-2</v>
      </c>
      <c r="N6326" s="112">
        <f t="shared" si="197"/>
        <v>-0.18725896651280841</v>
      </c>
    </row>
    <row r="6327" spans="1:14" x14ac:dyDescent="0.25">
      <c r="A6327" s="111" t="s">
        <v>759</v>
      </c>
      <c r="B6327" s="111">
        <f>INDEX(kommuner!C:C,MATCH(_xlfn.NUMBERVALUE(A6327),kommuner!B:B,0))</f>
        <v>4228</v>
      </c>
      <c r="C6327" s="111" t="s">
        <v>127</v>
      </c>
      <c r="D6327" s="111" t="s">
        <v>127</v>
      </c>
      <c r="E6327" s="111" t="s">
        <v>126</v>
      </c>
      <c r="F6327" s="111" t="s">
        <v>185</v>
      </c>
      <c r="G6327" s="111" t="s">
        <v>190</v>
      </c>
      <c r="H6327" s="111" t="s">
        <v>185</v>
      </c>
      <c r="I6327" s="111" t="s">
        <v>190</v>
      </c>
      <c r="J6327" t="str">
        <f t="shared" si="196"/>
        <v>4228SkogMineraljordLauvskogLav</v>
      </c>
      <c r="K6327" s="111">
        <v>-8.9748170935426599E-2</v>
      </c>
      <c r="L6327" s="111">
        <v>0.85306406685236758</v>
      </c>
      <c r="M6327" s="111">
        <v>6.3979989500968365E-2</v>
      </c>
      <c r="N6327" s="112">
        <f t="shared" si="197"/>
        <v>0.82729588541790933</v>
      </c>
    </row>
    <row r="6328" spans="1:14" x14ac:dyDescent="0.25">
      <c r="A6328" s="111" t="s">
        <v>759</v>
      </c>
      <c r="B6328" s="111">
        <f>INDEX(kommuner!C:C,MATCH(_xlfn.NUMBERVALUE(A6328),kommuner!B:B,0))</f>
        <v>4228</v>
      </c>
      <c r="C6328" s="111" t="s">
        <v>127</v>
      </c>
      <c r="D6328" s="111" t="s">
        <v>127</v>
      </c>
      <c r="E6328" s="111" t="s">
        <v>126</v>
      </c>
      <c r="F6328" s="111" t="s">
        <v>185</v>
      </c>
      <c r="G6328" s="111" t="s">
        <v>173</v>
      </c>
      <c r="H6328" s="111" t="s">
        <v>185</v>
      </c>
      <c r="I6328" s="111" t="s">
        <v>173</v>
      </c>
      <c r="J6328" t="str">
        <f t="shared" si="196"/>
        <v>4228SkogMineraljordLauvskogMiddels</v>
      </c>
      <c r="K6328" s="111">
        <v>-2.4151390344437029</v>
      </c>
      <c r="L6328" s="111">
        <v>0.85306406685236758</v>
      </c>
      <c r="M6328" s="111">
        <v>6.3979989500968365E-2</v>
      </c>
      <c r="N6328" s="112">
        <f t="shared" si="197"/>
        <v>-1.4980949780903672</v>
      </c>
    </row>
    <row r="6329" spans="1:14" x14ac:dyDescent="0.25">
      <c r="A6329" s="111" t="s">
        <v>759</v>
      </c>
      <c r="B6329" s="111">
        <f>INDEX(kommuner!C:C,MATCH(_xlfn.NUMBERVALUE(A6329),kommuner!B:B,0))</f>
        <v>4228</v>
      </c>
      <c r="C6329" s="111" t="s">
        <v>127</v>
      </c>
      <c r="D6329" s="111" t="s">
        <v>127</v>
      </c>
      <c r="E6329" s="111" t="s">
        <v>126</v>
      </c>
      <c r="F6329" s="111" t="s">
        <v>185</v>
      </c>
      <c r="G6329" s="111" t="s">
        <v>186</v>
      </c>
      <c r="H6329" s="111" t="s">
        <v>185</v>
      </c>
      <c r="I6329" s="111" t="s">
        <v>186</v>
      </c>
      <c r="J6329" t="str">
        <f t="shared" si="196"/>
        <v>4228SkogMineraljordLauvskogSærs høy</v>
      </c>
      <c r="K6329" s="111">
        <v>-3.6560473259425113</v>
      </c>
      <c r="L6329" s="111">
        <v>0.85306406685236758</v>
      </c>
      <c r="M6329" s="111">
        <v>6.3979989500968365E-2</v>
      </c>
      <c r="N6329" s="112">
        <f t="shared" si="197"/>
        <v>-2.7390032695891753</v>
      </c>
    </row>
    <row r="6330" spans="1:14" x14ac:dyDescent="0.25">
      <c r="A6330" s="111" t="s">
        <v>759</v>
      </c>
      <c r="B6330" s="111">
        <f>INDEX(kommuner!C:C,MATCH(_xlfn.NUMBERVALUE(A6330),kommuner!B:B,0))</f>
        <v>4228</v>
      </c>
      <c r="C6330" s="111" t="s">
        <v>127</v>
      </c>
      <c r="D6330" s="111" t="s">
        <v>127</v>
      </c>
      <c r="E6330" s="111" t="s">
        <v>123</v>
      </c>
      <c r="F6330" s="111" t="s">
        <v>172</v>
      </c>
      <c r="G6330" s="111" t="s">
        <v>180</v>
      </c>
      <c r="H6330" s="111" t="s">
        <v>172</v>
      </c>
      <c r="I6330" s="111" t="s">
        <v>180</v>
      </c>
      <c r="J6330" t="str">
        <f t="shared" si="196"/>
        <v>4228SkogOrganisk jordBarskogHøy</v>
      </c>
      <c r="K6330" s="111">
        <v>-2.5184559031994138</v>
      </c>
      <c r="L6330" s="111">
        <v>0.92784825435236762</v>
      </c>
      <c r="M6330" s="111">
        <v>0.46518126042825314</v>
      </c>
      <c r="N6330" s="112">
        <f t="shared" si="197"/>
        <v>-1.1254263884187932</v>
      </c>
    </row>
    <row r="6331" spans="1:14" x14ac:dyDescent="0.25">
      <c r="A6331" s="111" t="s">
        <v>759</v>
      </c>
      <c r="B6331" s="111">
        <f>INDEX(kommuner!C:C,MATCH(_xlfn.NUMBERVALUE(A6331),kommuner!B:B,0))</f>
        <v>4228</v>
      </c>
      <c r="C6331" s="111" t="s">
        <v>127</v>
      </c>
      <c r="D6331" s="111" t="s">
        <v>127</v>
      </c>
      <c r="E6331" s="111" t="s">
        <v>123</v>
      </c>
      <c r="F6331" s="111" t="s">
        <v>172</v>
      </c>
      <c r="G6331" s="111" t="s">
        <v>167</v>
      </c>
      <c r="H6331" s="111" t="s">
        <v>172</v>
      </c>
      <c r="I6331" s="111" t="s">
        <v>167</v>
      </c>
      <c r="J6331" t="str">
        <f t="shared" si="196"/>
        <v>4228SkogOrganisk jordBarskogImpediment</v>
      </c>
      <c r="K6331" s="111">
        <v>-0.13011741963904588</v>
      </c>
      <c r="L6331" s="111">
        <v>0.92784825435236762</v>
      </c>
      <c r="M6331" s="111">
        <v>0.46510463492953991</v>
      </c>
      <c r="N6331" s="112">
        <f t="shared" si="197"/>
        <v>1.2628354696428616</v>
      </c>
    </row>
    <row r="6332" spans="1:14" x14ac:dyDescent="0.25">
      <c r="A6332" s="111" t="s">
        <v>759</v>
      </c>
      <c r="B6332" s="111">
        <f>INDEX(kommuner!C:C,MATCH(_xlfn.NUMBERVALUE(A6332),kommuner!B:B,0))</f>
        <v>4228</v>
      </c>
      <c r="C6332" s="111" t="s">
        <v>127</v>
      </c>
      <c r="D6332" s="111" t="s">
        <v>127</v>
      </c>
      <c r="E6332" s="111" t="s">
        <v>123</v>
      </c>
      <c r="F6332" s="111" t="s">
        <v>172</v>
      </c>
      <c r="G6332" s="111" t="s">
        <v>190</v>
      </c>
      <c r="H6332" s="111" t="s">
        <v>172</v>
      </c>
      <c r="I6332" s="111" t="s">
        <v>190</v>
      </c>
      <c r="J6332" t="str">
        <f t="shared" si="196"/>
        <v>4228SkogOrganisk jordBarskogLav</v>
      </c>
      <c r="K6332" s="111">
        <v>-0.50666953101693391</v>
      </c>
      <c r="L6332" s="111">
        <v>0.92784825435236762</v>
      </c>
      <c r="M6332" s="111">
        <v>0.46510463492953991</v>
      </c>
      <c r="N6332" s="112">
        <f t="shared" si="197"/>
        <v>0.88628335826497362</v>
      </c>
    </row>
    <row r="6333" spans="1:14" x14ac:dyDescent="0.25">
      <c r="A6333" s="111" t="s">
        <v>759</v>
      </c>
      <c r="B6333" s="111">
        <f>INDEX(kommuner!C:C,MATCH(_xlfn.NUMBERVALUE(A6333),kommuner!B:B,0))</f>
        <v>4228</v>
      </c>
      <c r="C6333" s="111" t="s">
        <v>127</v>
      </c>
      <c r="D6333" s="111" t="s">
        <v>127</v>
      </c>
      <c r="E6333" s="111" t="s">
        <v>123</v>
      </c>
      <c r="F6333" s="111" t="s">
        <v>172</v>
      </c>
      <c r="G6333" s="111" t="s">
        <v>173</v>
      </c>
      <c r="H6333" s="111" t="s">
        <v>172</v>
      </c>
      <c r="I6333" s="111" t="s">
        <v>173</v>
      </c>
      <c r="J6333" t="str">
        <f t="shared" si="196"/>
        <v>4228SkogOrganisk jordBarskogMiddels</v>
      </c>
      <c r="K6333" s="111">
        <v>-1.5571490961494638</v>
      </c>
      <c r="L6333" s="111">
        <v>0.92784825435236762</v>
      </c>
      <c r="M6333" s="111">
        <v>0.46518126042825314</v>
      </c>
      <c r="N6333" s="112">
        <f t="shared" si="197"/>
        <v>-0.16411958136884308</v>
      </c>
    </row>
    <row r="6334" spans="1:14" x14ac:dyDescent="0.25">
      <c r="A6334" s="111" t="s">
        <v>759</v>
      </c>
      <c r="B6334" s="111">
        <f>INDEX(kommuner!C:C,MATCH(_xlfn.NUMBERVALUE(A6334),kommuner!B:B,0))</f>
        <v>4228</v>
      </c>
      <c r="C6334" s="111" t="s">
        <v>127</v>
      </c>
      <c r="D6334" s="111" t="s">
        <v>127</v>
      </c>
      <c r="E6334" s="111" t="s">
        <v>123</v>
      </c>
      <c r="F6334" s="111" t="s">
        <v>172</v>
      </c>
      <c r="G6334" s="111" t="s">
        <v>186</v>
      </c>
      <c r="H6334" s="111" t="s">
        <v>172</v>
      </c>
      <c r="I6334" s="111" t="s">
        <v>186</v>
      </c>
      <c r="J6334" t="str">
        <f t="shared" si="196"/>
        <v>4228SkogOrganisk jordBarskogSærs høy</v>
      </c>
      <c r="K6334" s="111">
        <v>2.5548655235722699</v>
      </c>
      <c r="L6334" s="111">
        <v>0.92784825435236762</v>
      </c>
      <c r="M6334" s="111">
        <v>0.46518126042825314</v>
      </c>
      <c r="N6334" s="112">
        <f t="shared" si="197"/>
        <v>3.9478950383528906</v>
      </c>
    </row>
    <row r="6335" spans="1:14" x14ac:dyDescent="0.25">
      <c r="A6335" s="111" t="s">
        <v>759</v>
      </c>
      <c r="B6335" s="111">
        <f>INDEX(kommuner!C:C,MATCH(_xlfn.NUMBERVALUE(A6335),kommuner!B:B,0))</f>
        <v>4228</v>
      </c>
      <c r="C6335" s="111" t="s">
        <v>127</v>
      </c>
      <c r="D6335" s="111" t="s">
        <v>127</v>
      </c>
      <c r="E6335" s="111" t="s">
        <v>123</v>
      </c>
      <c r="F6335" s="111" t="s">
        <v>179</v>
      </c>
      <c r="G6335" s="111" t="s">
        <v>180</v>
      </c>
      <c r="H6335" s="111" t="s">
        <v>179</v>
      </c>
      <c r="I6335" s="111" t="s">
        <v>180</v>
      </c>
      <c r="J6335" t="str">
        <f t="shared" si="196"/>
        <v>4228SkogOrganisk jordBlandingsskogHøy</v>
      </c>
      <c r="K6335" s="111">
        <v>-5.5554344456832343</v>
      </c>
      <c r="L6335" s="111">
        <v>0.92784825435236762</v>
      </c>
      <c r="M6335" s="111">
        <v>0.46510463492953991</v>
      </c>
      <c r="N6335" s="112">
        <f t="shared" si="197"/>
        <v>-4.1624815564013264</v>
      </c>
    </row>
    <row r="6336" spans="1:14" x14ac:dyDescent="0.25">
      <c r="A6336" s="111" t="s">
        <v>759</v>
      </c>
      <c r="B6336" s="111">
        <f>INDEX(kommuner!C:C,MATCH(_xlfn.NUMBERVALUE(A6336),kommuner!B:B,0))</f>
        <v>4228</v>
      </c>
      <c r="C6336" s="111" t="s">
        <v>127</v>
      </c>
      <c r="D6336" s="111" t="s">
        <v>127</v>
      </c>
      <c r="E6336" s="111" t="s">
        <v>123</v>
      </c>
      <c r="F6336" s="111" t="s">
        <v>179</v>
      </c>
      <c r="G6336" s="111" t="s">
        <v>167</v>
      </c>
      <c r="H6336" s="111" t="s">
        <v>179</v>
      </c>
      <c r="I6336" s="111" t="s">
        <v>167</v>
      </c>
      <c r="J6336" t="str">
        <f t="shared" si="196"/>
        <v>4228SkogOrganisk jordBlandingsskogImpediment</v>
      </c>
      <c r="K6336" s="111">
        <v>-0.28586344175800005</v>
      </c>
      <c r="L6336" s="111">
        <v>0.92784825435236762</v>
      </c>
      <c r="M6336" s="111">
        <v>0.46510463492953991</v>
      </c>
      <c r="N6336" s="112">
        <f t="shared" si="197"/>
        <v>1.1070894475239075</v>
      </c>
    </row>
    <row r="6337" spans="1:14" x14ac:dyDescent="0.25">
      <c r="A6337" s="111" t="s">
        <v>759</v>
      </c>
      <c r="B6337" s="111">
        <f>INDEX(kommuner!C:C,MATCH(_xlfn.NUMBERVALUE(A6337),kommuner!B:B,0))</f>
        <v>4228</v>
      </c>
      <c r="C6337" s="111" t="s">
        <v>127</v>
      </c>
      <c r="D6337" s="111" t="s">
        <v>127</v>
      </c>
      <c r="E6337" s="111" t="s">
        <v>123</v>
      </c>
      <c r="F6337" s="111" t="s">
        <v>179</v>
      </c>
      <c r="G6337" s="111" t="s">
        <v>190</v>
      </c>
      <c r="H6337" s="111" t="s">
        <v>179</v>
      </c>
      <c r="I6337" s="111" t="s">
        <v>190</v>
      </c>
      <c r="J6337" t="str">
        <f t="shared" si="196"/>
        <v>4228SkogOrganisk jordBlandingsskogLav</v>
      </c>
      <c r="K6337" s="111">
        <v>-1.2347339377887629</v>
      </c>
      <c r="L6337" s="111">
        <v>0.92784825435236762</v>
      </c>
      <c r="M6337" s="111">
        <v>0.46510463492953991</v>
      </c>
      <c r="N6337" s="112">
        <f t="shared" si="197"/>
        <v>0.15821895149314458</v>
      </c>
    </row>
    <row r="6338" spans="1:14" x14ac:dyDescent="0.25">
      <c r="A6338" s="111" t="s">
        <v>759</v>
      </c>
      <c r="B6338" s="111">
        <f>INDEX(kommuner!C:C,MATCH(_xlfn.NUMBERVALUE(A6338),kommuner!B:B,0))</f>
        <v>4228</v>
      </c>
      <c r="C6338" s="111" t="s">
        <v>127</v>
      </c>
      <c r="D6338" s="111" t="s">
        <v>127</v>
      </c>
      <c r="E6338" s="111" t="s">
        <v>123</v>
      </c>
      <c r="F6338" s="111" t="s">
        <v>179</v>
      </c>
      <c r="G6338" s="111" t="s">
        <v>173</v>
      </c>
      <c r="H6338" s="111" t="s">
        <v>179</v>
      </c>
      <c r="I6338" s="111" t="s">
        <v>173</v>
      </c>
      <c r="J6338" t="str">
        <f t="shared" si="196"/>
        <v>4228SkogOrganisk jordBlandingsskogMiddels</v>
      </c>
      <c r="K6338" s="111">
        <v>-2.4239591752717748</v>
      </c>
      <c r="L6338" s="111">
        <v>0.92784825435236762</v>
      </c>
      <c r="M6338" s="111">
        <v>0.46510463492953991</v>
      </c>
      <c r="N6338" s="112">
        <f t="shared" si="197"/>
        <v>-1.0310062859898674</v>
      </c>
    </row>
    <row r="6339" spans="1:14" x14ac:dyDescent="0.25">
      <c r="A6339" s="111" t="s">
        <v>759</v>
      </c>
      <c r="B6339" s="111">
        <f>INDEX(kommuner!C:C,MATCH(_xlfn.NUMBERVALUE(A6339),kommuner!B:B,0))</f>
        <v>4228</v>
      </c>
      <c r="C6339" s="111" t="s">
        <v>127</v>
      </c>
      <c r="D6339" s="111" t="s">
        <v>127</v>
      </c>
      <c r="E6339" s="111" t="s">
        <v>123</v>
      </c>
      <c r="F6339" s="111" t="s">
        <v>179</v>
      </c>
      <c r="G6339" s="111" t="s">
        <v>186</v>
      </c>
      <c r="H6339" s="111" t="s">
        <v>179</v>
      </c>
      <c r="I6339" s="111" t="s">
        <v>186</v>
      </c>
      <c r="J6339" t="str">
        <f t="shared" ref="J6339:J6402" si="198">B6339&amp;C6339&amp;E6339&amp;IF(C6339="Skog",F6339&amp;G6339,"")</f>
        <v>4228SkogOrganisk jordBlandingsskogSærs høy</v>
      </c>
      <c r="K6339" s="111">
        <v>-1.5726115302258048</v>
      </c>
      <c r="L6339" s="111">
        <v>0.92784825435236762</v>
      </c>
      <c r="M6339" s="111">
        <v>0.46510463492953991</v>
      </c>
      <c r="N6339" s="112">
        <f t="shared" ref="N6339:N6402" si="199">SUM(K6339:M6339)</f>
        <v>-0.17965864094389727</v>
      </c>
    </row>
    <row r="6340" spans="1:14" x14ac:dyDescent="0.25">
      <c r="A6340" s="111" t="s">
        <v>759</v>
      </c>
      <c r="B6340" s="111">
        <f>INDEX(kommuner!C:C,MATCH(_xlfn.NUMBERVALUE(A6340),kommuner!B:B,0))</f>
        <v>4228</v>
      </c>
      <c r="C6340" s="111" t="s">
        <v>127</v>
      </c>
      <c r="D6340" s="111" t="s">
        <v>127</v>
      </c>
      <c r="E6340" s="111" t="s">
        <v>123</v>
      </c>
      <c r="F6340" s="111" t="s">
        <v>185</v>
      </c>
      <c r="G6340" s="111" t="s">
        <v>180</v>
      </c>
      <c r="H6340" s="111" t="s">
        <v>185</v>
      </c>
      <c r="I6340" s="111" t="s">
        <v>180</v>
      </c>
      <c r="J6340" t="str">
        <f t="shared" si="198"/>
        <v>4228SkogOrganisk jordLauvskogHøy</v>
      </c>
      <c r="K6340" s="111">
        <v>-1.9913688882377358</v>
      </c>
      <c r="L6340" s="111">
        <v>0.92784825435236762</v>
      </c>
      <c r="M6340" s="111">
        <v>0.46510463492953991</v>
      </c>
      <c r="N6340" s="112">
        <f t="shared" si="199"/>
        <v>-0.59841599895582831</v>
      </c>
    </row>
    <row r="6341" spans="1:14" x14ac:dyDescent="0.25">
      <c r="A6341" s="111" t="s">
        <v>759</v>
      </c>
      <c r="B6341" s="111">
        <f>INDEX(kommuner!C:C,MATCH(_xlfn.NUMBERVALUE(A6341),kommuner!B:B,0))</f>
        <v>4228</v>
      </c>
      <c r="C6341" s="111" t="s">
        <v>127</v>
      </c>
      <c r="D6341" s="111" t="s">
        <v>127</v>
      </c>
      <c r="E6341" s="111" t="s">
        <v>123</v>
      </c>
      <c r="F6341" s="111" t="s">
        <v>185</v>
      </c>
      <c r="G6341" s="111" t="s">
        <v>167</v>
      </c>
      <c r="H6341" s="111" t="s">
        <v>185</v>
      </c>
      <c r="I6341" s="111" t="s">
        <v>167</v>
      </c>
      <c r="J6341" t="str">
        <f t="shared" si="198"/>
        <v>4228SkogOrganisk jordLauvskogImpediment</v>
      </c>
      <c r="K6341" s="111">
        <v>0.35000626494250675</v>
      </c>
      <c r="L6341" s="111">
        <v>0.92784825435236762</v>
      </c>
      <c r="M6341" s="111">
        <v>0.46510463492953991</v>
      </c>
      <c r="N6341" s="112">
        <f t="shared" si="199"/>
        <v>1.7429591542244141</v>
      </c>
    </row>
    <row r="6342" spans="1:14" x14ac:dyDescent="0.25">
      <c r="A6342" s="111" t="s">
        <v>759</v>
      </c>
      <c r="B6342" s="111">
        <f>INDEX(kommuner!C:C,MATCH(_xlfn.NUMBERVALUE(A6342),kommuner!B:B,0))</f>
        <v>4228</v>
      </c>
      <c r="C6342" s="111" t="s">
        <v>127</v>
      </c>
      <c r="D6342" s="111" t="s">
        <v>127</v>
      </c>
      <c r="E6342" s="111" t="s">
        <v>123</v>
      </c>
      <c r="F6342" s="111" t="s">
        <v>185</v>
      </c>
      <c r="G6342" s="111" t="s">
        <v>190</v>
      </c>
      <c r="H6342" s="111" t="s">
        <v>185</v>
      </c>
      <c r="I6342" s="111" t="s">
        <v>190</v>
      </c>
      <c r="J6342" t="str">
        <f t="shared" si="198"/>
        <v>4228SkogOrganisk jordLauvskogLav</v>
      </c>
      <c r="K6342" s="111">
        <v>1.1144075558526714</v>
      </c>
      <c r="L6342" s="111">
        <v>0.92784825435236762</v>
      </c>
      <c r="M6342" s="111">
        <v>0.46510463492953991</v>
      </c>
      <c r="N6342" s="112">
        <f t="shared" si="199"/>
        <v>2.5073604451345788</v>
      </c>
    </row>
    <row r="6343" spans="1:14" x14ac:dyDescent="0.25">
      <c r="A6343" s="111" t="s">
        <v>759</v>
      </c>
      <c r="B6343" s="111">
        <f>INDEX(kommuner!C:C,MATCH(_xlfn.NUMBERVALUE(A6343),kommuner!B:B,0))</f>
        <v>4228</v>
      </c>
      <c r="C6343" s="111" t="s">
        <v>127</v>
      </c>
      <c r="D6343" s="111" t="s">
        <v>127</v>
      </c>
      <c r="E6343" s="111" t="s">
        <v>123</v>
      </c>
      <c r="F6343" s="111" t="s">
        <v>185</v>
      </c>
      <c r="G6343" s="111" t="s">
        <v>173</v>
      </c>
      <c r="H6343" s="111" t="s">
        <v>185</v>
      </c>
      <c r="I6343" s="111" t="s">
        <v>173</v>
      </c>
      <c r="J6343" t="str">
        <f t="shared" si="198"/>
        <v>4228SkogOrganisk jordLauvskogMiddels</v>
      </c>
      <c r="K6343" s="111">
        <v>-0.62664468270982987</v>
      </c>
      <c r="L6343" s="111">
        <v>0.92784825435236762</v>
      </c>
      <c r="M6343" s="111">
        <v>0.46510463492953991</v>
      </c>
      <c r="N6343" s="112">
        <f t="shared" si="199"/>
        <v>0.76630820657207765</v>
      </c>
    </row>
    <row r="6344" spans="1:14" x14ac:dyDescent="0.25">
      <c r="A6344" s="111" t="s">
        <v>759</v>
      </c>
      <c r="B6344" s="111">
        <f>INDEX(kommuner!C:C,MATCH(_xlfn.NUMBERVALUE(A6344),kommuner!B:B,0))</f>
        <v>4228</v>
      </c>
      <c r="C6344" s="111" t="s">
        <v>127</v>
      </c>
      <c r="D6344" s="111" t="s">
        <v>127</v>
      </c>
      <c r="E6344" s="111" t="s">
        <v>123</v>
      </c>
      <c r="F6344" s="111" t="s">
        <v>185</v>
      </c>
      <c r="G6344" s="111" t="s">
        <v>186</v>
      </c>
      <c r="H6344" s="111" t="s">
        <v>185</v>
      </c>
      <c r="I6344" s="111" t="s">
        <v>186</v>
      </c>
      <c r="J6344" t="str">
        <f t="shared" si="198"/>
        <v>4228SkogOrganisk jordLauvskogSærs høy</v>
      </c>
      <c r="K6344" s="111">
        <v>-1.8997279926091779</v>
      </c>
      <c r="L6344" s="111">
        <v>0.92784825435236762</v>
      </c>
      <c r="M6344" s="111">
        <v>0.46510463492953991</v>
      </c>
      <c r="N6344" s="112">
        <f t="shared" si="199"/>
        <v>-0.50677510332727038</v>
      </c>
    </row>
    <row r="6345" spans="1:14" x14ac:dyDescent="0.25">
      <c r="A6345" s="111" t="s">
        <v>759</v>
      </c>
      <c r="B6345" s="111">
        <f>INDEX(kommuner!C:C,MATCH(_xlfn.NUMBERVALUE(A6345),kommuner!B:B,0))</f>
        <v>4228</v>
      </c>
      <c r="C6345" s="111" t="s">
        <v>83</v>
      </c>
      <c r="D6345" s="111" t="s">
        <v>83</v>
      </c>
      <c r="E6345" s="111" t="s">
        <v>126</v>
      </c>
      <c r="F6345" s="111" t="s">
        <v>139</v>
      </c>
      <c r="G6345" s="111" t="s">
        <v>139</v>
      </c>
      <c r="H6345" s="111" t="s">
        <v>139</v>
      </c>
      <c r="I6345" s="111" t="s">
        <v>139</v>
      </c>
      <c r="J6345" t="str">
        <f t="shared" si="198"/>
        <v>4228Utbygd arealMineraljord</v>
      </c>
      <c r="K6345" s="111">
        <v>0.42279414509845159</v>
      </c>
      <c r="L6345" s="111">
        <v>0</v>
      </c>
      <c r="M6345" s="111">
        <v>1.303047089454229E-2</v>
      </c>
      <c r="N6345" s="112">
        <f t="shared" si="199"/>
        <v>0.43582461599299388</v>
      </c>
    </row>
    <row r="6346" spans="1:14" x14ac:dyDescent="0.25">
      <c r="A6346" s="111" t="s">
        <v>759</v>
      </c>
      <c r="B6346" s="111">
        <f>INDEX(kommuner!C:C,MATCH(_xlfn.NUMBERVALUE(A6346),kommuner!B:B,0))</f>
        <v>4228</v>
      </c>
      <c r="C6346" s="111" t="s">
        <v>83</v>
      </c>
      <c r="D6346" s="111" t="s">
        <v>83</v>
      </c>
      <c r="E6346" s="111" t="s">
        <v>123</v>
      </c>
      <c r="F6346" s="111" t="s">
        <v>139</v>
      </c>
      <c r="G6346" s="111" t="s">
        <v>139</v>
      </c>
      <c r="H6346" s="111" t="s">
        <v>139</v>
      </c>
      <c r="I6346" s="111" t="s">
        <v>139</v>
      </c>
      <c r="J6346" t="str">
        <f t="shared" si="198"/>
        <v>4228Utbygd arealOrganisk jord</v>
      </c>
      <c r="K6346" s="111">
        <v>29.011421395201612</v>
      </c>
      <c r="L6346" s="111">
        <v>0</v>
      </c>
      <c r="M6346" s="111">
        <v>1.303047089454229E-2</v>
      </c>
      <c r="N6346" s="112">
        <f t="shared" si="199"/>
        <v>29.024451866096154</v>
      </c>
    </row>
    <row r="6347" spans="1:14" x14ac:dyDescent="0.25">
      <c r="A6347" s="111" t="s">
        <v>759</v>
      </c>
      <c r="B6347" s="111">
        <f>INDEX(kommuner!C:C,MATCH(_xlfn.NUMBERVALUE(A6347),kommuner!B:B,0))</f>
        <v>4228</v>
      </c>
      <c r="C6347" s="111" t="s">
        <v>181</v>
      </c>
      <c r="D6347" s="111" t="s">
        <v>181</v>
      </c>
      <c r="E6347" s="111" t="s">
        <v>123</v>
      </c>
      <c r="F6347" s="111" t="s">
        <v>139</v>
      </c>
      <c r="G6347" s="111" t="s">
        <v>139</v>
      </c>
      <c r="H6347" s="111" t="s">
        <v>139</v>
      </c>
      <c r="I6347" s="111" t="s">
        <v>139</v>
      </c>
      <c r="J6347" t="str">
        <f t="shared" si="198"/>
        <v>4228Vann og myrOrganisk jord</v>
      </c>
      <c r="K6347" s="111">
        <v>-0.31088998224577308</v>
      </c>
      <c r="L6347" s="111">
        <v>0</v>
      </c>
      <c r="M6347" s="111">
        <v>0</v>
      </c>
      <c r="N6347" s="112">
        <f t="shared" si="199"/>
        <v>-0.31088998224577308</v>
      </c>
    </row>
    <row r="6348" spans="1:14" x14ac:dyDescent="0.25">
      <c r="A6348" s="111" t="s">
        <v>760</v>
      </c>
      <c r="B6348" s="111">
        <f>INDEX(kommuner!C:C,MATCH(_xlfn.NUMBERVALUE(A6348),kommuner!B:B,0))</f>
        <v>1101</v>
      </c>
      <c r="C6348" s="111" t="s">
        <v>82</v>
      </c>
      <c r="D6348" s="111" t="s">
        <v>82</v>
      </c>
      <c r="E6348" s="111" t="s">
        <v>126</v>
      </c>
      <c r="F6348" s="111" t="s">
        <v>139</v>
      </c>
      <c r="G6348" s="111" t="s">
        <v>139</v>
      </c>
      <c r="H6348" s="111" t="s">
        <v>139</v>
      </c>
      <c r="I6348" s="111" t="s">
        <v>139</v>
      </c>
      <c r="J6348" t="str">
        <f t="shared" si="198"/>
        <v>1101Annen utmarkMineraljord</v>
      </c>
      <c r="K6348" s="111">
        <v>-0.16852781479621071</v>
      </c>
      <c r="L6348" s="111">
        <v>0</v>
      </c>
      <c r="M6348" s="111">
        <v>0</v>
      </c>
      <c r="N6348" s="112">
        <f t="shared" si="199"/>
        <v>-0.16852781479621071</v>
      </c>
    </row>
    <row r="6349" spans="1:14" x14ac:dyDescent="0.25">
      <c r="A6349" s="111" t="s">
        <v>760</v>
      </c>
      <c r="B6349" s="111">
        <f>INDEX(kommuner!C:C,MATCH(_xlfn.NUMBERVALUE(A6349),kommuner!B:B,0))</f>
        <v>1101</v>
      </c>
      <c r="C6349" s="111" t="s">
        <v>121</v>
      </c>
      <c r="D6349" s="111" t="s">
        <v>121</v>
      </c>
      <c r="E6349" s="111" t="s">
        <v>126</v>
      </c>
      <c r="F6349" s="111" t="s">
        <v>139</v>
      </c>
      <c r="G6349" s="111" t="s">
        <v>139</v>
      </c>
      <c r="H6349" s="111" t="s">
        <v>139</v>
      </c>
      <c r="I6349" s="111" t="s">
        <v>139</v>
      </c>
      <c r="J6349" t="str">
        <f t="shared" si="198"/>
        <v>1101BeiteMineraljord</v>
      </c>
      <c r="K6349" s="111">
        <v>-0.43305842942580308</v>
      </c>
      <c r="L6349" s="111">
        <v>0</v>
      </c>
      <c r="M6349" s="111">
        <v>1.2448711246839999E-7</v>
      </c>
      <c r="N6349" s="112">
        <f t="shared" si="199"/>
        <v>-0.43305830493869063</v>
      </c>
    </row>
    <row r="6350" spans="1:14" x14ac:dyDescent="0.25">
      <c r="A6350" s="111" t="s">
        <v>760</v>
      </c>
      <c r="B6350" s="111">
        <f>INDEX(kommuner!C:C,MATCH(_xlfn.NUMBERVALUE(A6350),kommuner!B:B,0))</f>
        <v>1101</v>
      </c>
      <c r="C6350" s="111" t="s">
        <v>121</v>
      </c>
      <c r="D6350" s="111" t="s">
        <v>121</v>
      </c>
      <c r="E6350" s="111" t="s">
        <v>123</v>
      </c>
      <c r="F6350" s="111" t="s">
        <v>139</v>
      </c>
      <c r="G6350" s="111" t="s">
        <v>139</v>
      </c>
      <c r="H6350" s="111" t="s">
        <v>139</v>
      </c>
      <c r="I6350" s="111" t="s">
        <v>139</v>
      </c>
      <c r="J6350" t="str">
        <f t="shared" si="198"/>
        <v>1101BeiteOrganisk jord</v>
      </c>
      <c r="K6350" s="111">
        <v>12.077525935985037</v>
      </c>
      <c r="L6350" s="111">
        <v>1.6412500000000001</v>
      </c>
      <c r="M6350" s="111">
        <v>0</v>
      </c>
      <c r="N6350" s="112">
        <f t="shared" si="199"/>
        <v>13.718775935985036</v>
      </c>
    </row>
    <row r="6351" spans="1:14" x14ac:dyDescent="0.25">
      <c r="A6351" s="111" t="s">
        <v>760</v>
      </c>
      <c r="B6351" s="111">
        <f>INDEX(kommuner!C:C,MATCH(_xlfn.NUMBERVALUE(A6351),kommuner!B:B,0))</f>
        <v>1101</v>
      </c>
      <c r="C6351" s="111" t="s">
        <v>84</v>
      </c>
      <c r="D6351" s="111" t="s">
        <v>84</v>
      </c>
      <c r="E6351" s="111" t="s">
        <v>126</v>
      </c>
      <c r="F6351" s="111" t="s">
        <v>139</v>
      </c>
      <c r="G6351" s="111" t="s">
        <v>139</v>
      </c>
      <c r="H6351" s="111" t="s">
        <v>139</v>
      </c>
      <c r="I6351" s="111" t="s">
        <v>139</v>
      </c>
      <c r="J6351" t="str">
        <f t="shared" si="198"/>
        <v>1101Dyrket markMineraljord</v>
      </c>
      <c r="K6351" s="111">
        <v>-0.4299831800484587</v>
      </c>
      <c r="L6351" s="111">
        <v>0</v>
      </c>
      <c r="M6351" s="111">
        <v>0</v>
      </c>
      <c r="N6351" s="112">
        <f t="shared" si="199"/>
        <v>-0.4299831800484587</v>
      </c>
    </row>
    <row r="6352" spans="1:14" x14ac:dyDescent="0.25">
      <c r="A6352" s="111" t="s">
        <v>760</v>
      </c>
      <c r="B6352" s="111">
        <f>INDEX(kommuner!C:C,MATCH(_xlfn.NUMBERVALUE(A6352),kommuner!B:B,0))</f>
        <v>1101</v>
      </c>
      <c r="C6352" s="111" t="s">
        <v>84</v>
      </c>
      <c r="D6352" s="111" t="s">
        <v>84</v>
      </c>
      <c r="E6352" s="111" t="s">
        <v>123</v>
      </c>
      <c r="F6352" s="111" t="s">
        <v>139</v>
      </c>
      <c r="G6352" s="111" t="s">
        <v>139</v>
      </c>
      <c r="H6352" s="111" t="s">
        <v>139</v>
      </c>
      <c r="I6352" s="111" t="s">
        <v>139</v>
      </c>
      <c r="J6352" t="str">
        <f t="shared" si="198"/>
        <v>1101Dyrket markOrganisk jord</v>
      </c>
      <c r="K6352" s="111">
        <v>28.726149366675592</v>
      </c>
      <c r="L6352" s="111">
        <v>1.45625</v>
      </c>
      <c r="M6352" s="111">
        <v>0</v>
      </c>
      <c r="N6352" s="112">
        <f t="shared" si="199"/>
        <v>30.182399366675593</v>
      </c>
    </row>
    <row r="6353" spans="1:14" x14ac:dyDescent="0.25">
      <c r="A6353" s="111" t="s">
        <v>760</v>
      </c>
      <c r="B6353" s="111">
        <f>INDEX(kommuner!C:C,MATCH(_xlfn.NUMBERVALUE(A6353),kommuner!B:B,0))</f>
        <v>1101</v>
      </c>
      <c r="C6353" s="111" t="s">
        <v>127</v>
      </c>
      <c r="D6353" s="111" t="s">
        <v>127</v>
      </c>
      <c r="E6353" s="111" t="s">
        <v>126</v>
      </c>
      <c r="F6353" s="111" t="s">
        <v>172</v>
      </c>
      <c r="G6353" s="111" t="s">
        <v>180</v>
      </c>
      <c r="H6353" s="111" t="s">
        <v>172</v>
      </c>
      <c r="I6353" s="111" t="s">
        <v>180</v>
      </c>
      <c r="J6353" t="str">
        <f t="shared" si="198"/>
        <v>1101SkogMineraljordBarskogHøy</v>
      </c>
      <c r="K6353" s="111">
        <v>-4.2610596243420318</v>
      </c>
      <c r="L6353" s="111">
        <v>0.85306406685236758</v>
      </c>
      <c r="M6353" s="111">
        <v>6.4056614999681585E-2</v>
      </c>
      <c r="N6353" s="112">
        <f t="shared" si="199"/>
        <v>-3.3439389424899826</v>
      </c>
    </row>
    <row r="6354" spans="1:14" x14ac:dyDescent="0.25">
      <c r="A6354" s="111" t="s">
        <v>760</v>
      </c>
      <c r="B6354" s="111">
        <f>INDEX(kommuner!C:C,MATCH(_xlfn.NUMBERVALUE(A6354),kommuner!B:B,0))</f>
        <v>1101</v>
      </c>
      <c r="C6354" s="111" t="s">
        <v>127</v>
      </c>
      <c r="D6354" s="111" t="s">
        <v>127</v>
      </c>
      <c r="E6354" s="111" t="s">
        <v>126</v>
      </c>
      <c r="F6354" s="111" t="s">
        <v>172</v>
      </c>
      <c r="G6354" s="111" t="s">
        <v>167</v>
      </c>
      <c r="H6354" s="111" t="s">
        <v>172</v>
      </c>
      <c r="I6354" s="111" t="s">
        <v>167</v>
      </c>
      <c r="J6354" t="str">
        <f t="shared" si="198"/>
        <v>1101SkogMineraljordBarskogImpediment</v>
      </c>
      <c r="K6354" s="111">
        <v>-1.5740166960016819</v>
      </c>
      <c r="L6354" s="111">
        <v>0.85306406685236758</v>
      </c>
      <c r="M6354" s="111">
        <v>6.3979989500968365E-2</v>
      </c>
      <c r="N6354" s="112">
        <f t="shared" si="199"/>
        <v>-0.65697263964834596</v>
      </c>
    </row>
    <row r="6355" spans="1:14" x14ac:dyDescent="0.25">
      <c r="A6355" s="111" t="s">
        <v>760</v>
      </c>
      <c r="B6355" s="111">
        <f>INDEX(kommuner!C:C,MATCH(_xlfn.NUMBERVALUE(A6355),kommuner!B:B,0))</f>
        <v>1101</v>
      </c>
      <c r="C6355" s="111" t="s">
        <v>127</v>
      </c>
      <c r="D6355" s="111" t="s">
        <v>127</v>
      </c>
      <c r="E6355" s="111" t="s">
        <v>126</v>
      </c>
      <c r="F6355" s="111" t="s">
        <v>172</v>
      </c>
      <c r="G6355" s="111" t="s">
        <v>190</v>
      </c>
      <c r="H6355" s="111" t="s">
        <v>172</v>
      </c>
      <c r="I6355" s="111" t="s">
        <v>190</v>
      </c>
      <c r="J6355" t="str">
        <f t="shared" si="198"/>
        <v>1101SkogMineraljordBarskogLav</v>
      </c>
      <c r="K6355" s="111">
        <v>-2.1094741240186856</v>
      </c>
      <c r="L6355" s="111">
        <v>0.85306406685236758</v>
      </c>
      <c r="M6355" s="111">
        <v>6.3979989500968365E-2</v>
      </c>
      <c r="N6355" s="112">
        <f t="shared" si="199"/>
        <v>-1.1924300676653499</v>
      </c>
    </row>
    <row r="6356" spans="1:14" x14ac:dyDescent="0.25">
      <c r="A6356" s="111" t="s">
        <v>760</v>
      </c>
      <c r="B6356" s="111">
        <f>INDEX(kommuner!C:C,MATCH(_xlfn.NUMBERVALUE(A6356),kommuner!B:B,0))</f>
        <v>1101</v>
      </c>
      <c r="C6356" s="111" t="s">
        <v>127</v>
      </c>
      <c r="D6356" s="111" t="s">
        <v>127</v>
      </c>
      <c r="E6356" s="111" t="s">
        <v>126</v>
      </c>
      <c r="F6356" s="111" t="s">
        <v>172</v>
      </c>
      <c r="G6356" s="111" t="s">
        <v>173</v>
      </c>
      <c r="H6356" s="111" t="s">
        <v>172</v>
      </c>
      <c r="I6356" s="111" t="s">
        <v>173</v>
      </c>
      <c r="J6356" t="str">
        <f t="shared" si="198"/>
        <v>1101SkogMineraljordBarskogMiddels</v>
      </c>
      <c r="K6356" s="111">
        <v>-2.8820985952554645</v>
      </c>
      <c r="L6356" s="111">
        <v>0.85306406685236758</v>
      </c>
      <c r="M6356" s="111">
        <v>6.4056614999681585E-2</v>
      </c>
      <c r="N6356" s="112">
        <f t="shared" si="199"/>
        <v>-1.9649779134034155</v>
      </c>
    </row>
    <row r="6357" spans="1:14" x14ac:dyDescent="0.25">
      <c r="A6357" s="111" t="s">
        <v>760</v>
      </c>
      <c r="B6357" s="111">
        <f>INDEX(kommuner!C:C,MATCH(_xlfn.NUMBERVALUE(A6357),kommuner!B:B,0))</f>
        <v>1101</v>
      </c>
      <c r="C6357" s="111" t="s">
        <v>127</v>
      </c>
      <c r="D6357" s="111" t="s">
        <v>127</v>
      </c>
      <c r="E6357" s="111" t="s">
        <v>126</v>
      </c>
      <c r="F6357" s="111" t="s">
        <v>172</v>
      </c>
      <c r="G6357" s="111" t="s">
        <v>186</v>
      </c>
      <c r="H6357" s="111" t="s">
        <v>172</v>
      </c>
      <c r="I6357" s="111" t="s">
        <v>186</v>
      </c>
      <c r="J6357" t="str">
        <f t="shared" si="198"/>
        <v>1101SkogMineraljordBarskogSærs høy</v>
      </c>
      <c r="K6357" s="111">
        <v>0.12072674540874306</v>
      </c>
      <c r="L6357" s="111">
        <v>0.85306406685236758</v>
      </c>
      <c r="M6357" s="111">
        <v>6.4056614999681585E-2</v>
      </c>
      <c r="N6357" s="112">
        <f t="shared" si="199"/>
        <v>1.0378474272607923</v>
      </c>
    </row>
    <row r="6358" spans="1:14" x14ac:dyDescent="0.25">
      <c r="A6358" s="111" t="s">
        <v>760</v>
      </c>
      <c r="B6358" s="111">
        <f>INDEX(kommuner!C:C,MATCH(_xlfn.NUMBERVALUE(A6358),kommuner!B:B,0))</f>
        <v>1101</v>
      </c>
      <c r="C6358" s="111" t="s">
        <v>127</v>
      </c>
      <c r="D6358" s="111" t="s">
        <v>127</v>
      </c>
      <c r="E6358" s="111" t="s">
        <v>126</v>
      </c>
      <c r="F6358" s="111" t="s">
        <v>179</v>
      </c>
      <c r="G6358" s="111" t="s">
        <v>180</v>
      </c>
      <c r="H6358" s="111" t="s">
        <v>179</v>
      </c>
      <c r="I6358" s="111" t="s">
        <v>180</v>
      </c>
      <c r="J6358" t="str">
        <f t="shared" si="198"/>
        <v>1101SkogMineraljordBlandingsskogHøy</v>
      </c>
      <c r="K6358" s="111">
        <v>-8.5703651807373102</v>
      </c>
      <c r="L6358" s="111">
        <v>0.85306406685236758</v>
      </c>
      <c r="M6358" s="111">
        <v>6.3979989500968365E-2</v>
      </c>
      <c r="N6358" s="112">
        <f t="shared" si="199"/>
        <v>-7.6533211243839743</v>
      </c>
    </row>
    <row r="6359" spans="1:14" x14ac:dyDescent="0.25">
      <c r="A6359" s="111" t="s">
        <v>760</v>
      </c>
      <c r="B6359" s="111">
        <f>INDEX(kommuner!C:C,MATCH(_xlfn.NUMBERVALUE(A6359),kommuner!B:B,0))</f>
        <v>1101</v>
      </c>
      <c r="C6359" s="111" t="s">
        <v>127</v>
      </c>
      <c r="D6359" s="111" t="s">
        <v>127</v>
      </c>
      <c r="E6359" s="111" t="s">
        <v>126</v>
      </c>
      <c r="F6359" s="111" t="s">
        <v>179</v>
      </c>
      <c r="G6359" s="111" t="s">
        <v>167</v>
      </c>
      <c r="H6359" s="111" t="s">
        <v>179</v>
      </c>
      <c r="I6359" s="111" t="s">
        <v>167</v>
      </c>
      <c r="J6359" t="str">
        <f t="shared" si="198"/>
        <v>1101SkogMineraljordBlandingsskogImpediment</v>
      </c>
      <c r="K6359" s="111">
        <v>-2.0950685747655116</v>
      </c>
      <c r="L6359" s="111">
        <v>0.85306406685236758</v>
      </c>
      <c r="M6359" s="111">
        <v>6.3979989500968365E-2</v>
      </c>
      <c r="N6359" s="112">
        <f t="shared" si="199"/>
        <v>-1.1780245184121758</v>
      </c>
    </row>
    <row r="6360" spans="1:14" x14ac:dyDescent="0.25">
      <c r="A6360" s="111" t="s">
        <v>760</v>
      </c>
      <c r="B6360" s="111">
        <f>INDEX(kommuner!C:C,MATCH(_xlfn.NUMBERVALUE(A6360),kommuner!B:B,0))</f>
        <v>1101</v>
      </c>
      <c r="C6360" s="111" t="s">
        <v>127</v>
      </c>
      <c r="D6360" s="111" t="s">
        <v>127</v>
      </c>
      <c r="E6360" s="111" t="s">
        <v>126</v>
      </c>
      <c r="F6360" s="111" t="s">
        <v>179</v>
      </c>
      <c r="G6360" s="111" t="s">
        <v>190</v>
      </c>
      <c r="H6360" s="111" t="s">
        <v>179</v>
      </c>
      <c r="I6360" s="111" t="s">
        <v>190</v>
      </c>
      <c r="J6360" t="str">
        <f t="shared" si="198"/>
        <v>1101SkogMineraljordBlandingsskogLav</v>
      </c>
      <c r="K6360" s="111">
        <v>-3.814060654162915</v>
      </c>
      <c r="L6360" s="111">
        <v>0.85306406685236758</v>
      </c>
      <c r="M6360" s="111">
        <v>6.3979989500968365E-2</v>
      </c>
      <c r="N6360" s="112">
        <f t="shared" si="199"/>
        <v>-2.897016597809579</v>
      </c>
    </row>
    <row r="6361" spans="1:14" x14ac:dyDescent="0.25">
      <c r="A6361" s="111" t="s">
        <v>760</v>
      </c>
      <c r="B6361" s="111">
        <f>INDEX(kommuner!C:C,MATCH(_xlfn.NUMBERVALUE(A6361),kommuner!B:B,0))</f>
        <v>1101</v>
      </c>
      <c r="C6361" s="111" t="s">
        <v>127</v>
      </c>
      <c r="D6361" s="111" t="s">
        <v>127</v>
      </c>
      <c r="E6361" s="111" t="s">
        <v>126</v>
      </c>
      <c r="F6361" s="111" t="s">
        <v>179</v>
      </c>
      <c r="G6361" s="111" t="s">
        <v>173</v>
      </c>
      <c r="H6361" s="111" t="s">
        <v>179</v>
      </c>
      <c r="I6361" s="111" t="s">
        <v>173</v>
      </c>
      <c r="J6361" t="str">
        <f t="shared" si="198"/>
        <v>1101SkogMineraljordBlandingsskogMiddels</v>
      </c>
      <c r="K6361" s="111">
        <v>-4.5623521854183373</v>
      </c>
      <c r="L6361" s="111">
        <v>0.85306406685236758</v>
      </c>
      <c r="M6361" s="111">
        <v>6.3979989500968365E-2</v>
      </c>
      <c r="N6361" s="112">
        <f t="shared" si="199"/>
        <v>-3.6453081290650013</v>
      </c>
    </row>
    <row r="6362" spans="1:14" x14ac:dyDescent="0.25">
      <c r="A6362" s="111" t="s">
        <v>760</v>
      </c>
      <c r="B6362" s="111">
        <f>INDEX(kommuner!C:C,MATCH(_xlfn.NUMBERVALUE(A6362),kommuner!B:B,0))</f>
        <v>1101</v>
      </c>
      <c r="C6362" s="111" t="s">
        <v>127</v>
      </c>
      <c r="D6362" s="111" t="s">
        <v>127</v>
      </c>
      <c r="E6362" s="111" t="s">
        <v>126</v>
      </c>
      <c r="F6362" s="111" t="s">
        <v>179</v>
      </c>
      <c r="G6362" s="111" t="s">
        <v>186</v>
      </c>
      <c r="H6362" s="111" t="s">
        <v>179</v>
      </c>
      <c r="I6362" s="111" t="s">
        <v>186</v>
      </c>
      <c r="J6362" t="str">
        <f t="shared" si="198"/>
        <v>1101SkogMineraljordBlandingsskogSærs høy</v>
      </c>
      <c r="K6362" s="111">
        <v>-2.9395925245326562</v>
      </c>
      <c r="L6362" s="111">
        <v>0.85306406685236758</v>
      </c>
      <c r="M6362" s="111">
        <v>6.3979989500968365E-2</v>
      </c>
      <c r="N6362" s="112">
        <f t="shared" si="199"/>
        <v>-2.0225484681793202</v>
      </c>
    </row>
    <row r="6363" spans="1:14" x14ac:dyDescent="0.25">
      <c r="A6363" s="111" t="s">
        <v>760</v>
      </c>
      <c r="B6363" s="111">
        <f>INDEX(kommuner!C:C,MATCH(_xlfn.NUMBERVALUE(A6363),kommuner!B:B,0))</f>
        <v>1101</v>
      </c>
      <c r="C6363" s="111" t="s">
        <v>127</v>
      </c>
      <c r="D6363" s="111" t="s">
        <v>127</v>
      </c>
      <c r="E6363" s="111" t="s">
        <v>126</v>
      </c>
      <c r="F6363" s="111" t="s">
        <v>185</v>
      </c>
      <c r="G6363" s="111" t="s">
        <v>180</v>
      </c>
      <c r="H6363" s="111" t="s">
        <v>185</v>
      </c>
      <c r="I6363" s="111" t="s">
        <v>180</v>
      </c>
      <c r="J6363" t="str">
        <f t="shared" si="198"/>
        <v>1101SkogMineraljordLauvskogHøy</v>
      </c>
      <c r="K6363" s="111">
        <v>-3.6072016095960531</v>
      </c>
      <c r="L6363" s="111">
        <v>0.85306406685236758</v>
      </c>
      <c r="M6363" s="111">
        <v>6.3979989500968365E-2</v>
      </c>
      <c r="N6363" s="112">
        <f t="shared" si="199"/>
        <v>-2.6901575532427171</v>
      </c>
    </row>
    <row r="6364" spans="1:14" x14ac:dyDescent="0.25">
      <c r="A6364" s="111" t="s">
        <v>760</v>
      </c>
      <c r="B6364" s="111">
        <f>INDEX(kommuner!C:C,MATCH(_xlfn.NUMBERVALUE(A6364),kommuner!B:B,0))</f>
        <v>1101</v>
      </c>
      <c r="C6364" s="111" t="s">
        <v>127</v>
      </c>
      <c r="D6364" s="111" t="s">
        <v>127</v>
      </c>
      <c r="E6364" s="111" t="s">
        <v>126</v>
      </c>
      <c r="F6364" s="111" t="s">
        <v>185</v>
      </c>
      <c r="G6364" s="111" t="s">
        <v>167</v>
      </c>
      <c r="H6364" s="111" t="s">
        <v>185</v>
      </c>
      <c r="I6364" s="111" t="s">
        <v>167</v>
      </c>
      <c r="J6364" t="str">
        <f t="shared" si="198"/>
        <v>1101SkogMineraljordLauvskogImpediment</v>
      </c>
      <c r="K6364" s="111">
        <v>-1.1043030228661443</v>
      </c>
      <c r="L6364" s="111">
        <v>0.85306406685236758</v>
      </c>
      <c r="M6364" s="111">
        <v>6.3979989500968365E-2</v>
      </c>
      <c r="N6364" s="112">
        <f t="shared" si="199"/>
        <v>-0.18725896651280841</v>
      </c>
    </row>
    <row r="6365" spans="1:14" x14ac:dyDescent="0.25">
      <c r="A6365" s="111" t="s">
        <v>760</v>
      </c>
      <c r="B6365" s="111">
        <f>INDEX(kommuner!C:C,MATCH(_xlfn.NUMBERVALUE(A6365),kommuner!B:B,0))</f>
        <v>1101</v>
      </c>
      <c r="C6365" s="111" t="s">
        <v>127</v>
      </c>
      <c r="D6365" s="111" t="s">
        <v>127</v>
      </c>
      <c r="E6365" s="111" t="s">
        <v>126</v>
      </c>
      <c r="F6365" s="111" t="s">
        <v>185</v>
      </c>
      <c r="G6365" s="111" t="s">
        <v>190</v>
      </c>
      <c r="H6365" s="111" t="s">
        <v>185</v>
      </c>
      <c r="I6365" s="111" t="s">
        <v>190</v>
      </c>
      <c r="J6365" t="str">
        <f t="shared" si="198"/>
        <v>1101SkogMineraljordLauvskogLav</v>
      </c>
      <c r="K6365" s="111">
        <v>-8.9748170935426599E-2</v>
      </c>
      <c r="L6365" s="111">
        <v>0.85306406685236758</v>
      </c>
      <c r="M6365" s="111">
        <v>6.3979989500968365E-2</v>
      </c>
      <c r="N6365" s="112">
        <f t="shared" si="199"/>
        <v>0.82729588541790933</v>
      </c>
    </row>
    <row r="6366" spans="1:14" x14ac:dyDescent="0.25">
      <c r="A6366" s="111" t="s">
        <v>760</v>
      </c>
      <c r="B6366" s="111">
        <f>INDEX(kommuner!C:C,MATCH(_xlfn.NUMBERVALUE(A6366),kommuner!B:B,0))</f>
        <v>1101</v>
      </c>
      <c r="C6366" s="111" t="s">
        <v>127</v>
      </c>
      <c r="D6366" s="111" t="s">
        <v>127</v>
      </c>
      <c r="E6366" s="111" t="s">
        <v>126</v>
      </c>
      <c r="F6366" s="111" t="s">
        <v>185</v>
      </c>
      <c r="G6366" s="111" t="s">
        <v>173</v>
      </c>
      <c r="H6366" s="111" t="s">
        <v>185</v>
      </c>
      <c r="I6366" s="111" t="s">
        <v>173</v>
      </c>
      <c r="J6366" t="str">
        <f t="shared" si="198"/>
        <v>1101SkogMineraljordLauvskogMiddels</v>
      </c>
      <c r="K6366" s="111">
        <v>-2.4151390344437029</v>
      </c>
      <c r="L6366" s="111">
        <v>0.85306406685236758</v>
      </c>
      <c r="M6366" s="111">
        <v>6.3979989500968365E-2</v>
      </c>
      <c r="N6366" s="112">
        <f t="shared" si="199"/>
        <v>-1.4980949780903672</v>
      </c>
    </row>
    <row r="6367" spans="1:14" x14ac:dyDescent="0.25">
      <c r="A6367" s="111" t="s">
        <v>760</v>
      </c>
      <c r="B6367" s="111">
        <f>INDEX(kommuner!C:C,MATCH(_xlfn.NUMBERVALUE(A6367),kommuner!B:B,0))</f>
        <v>1101</v>
      </c>
      <c r="C6367" s="111" t="s">
        <v>127</v>
      </c>
      <c r="D6367" s="111" t="s">
        <v>127</v>
      </c>
      <c r="E6367" s="111" t="s">
        <v>126</v>
      </c>
      <c r="F6367" s="111" t="s">
        <v>185</v>
      </c>
      <c r="G6367" s="111" t="s">
        <v>186</v>
      </c>
      <c r="H6367" s="111" t="s">
        <v>185</v>
      </c>
      <c r="I6367" s="111" t="s">
        <v>186</v>
      </c>
      <c r="J6367" t="str">
        <f t="shared" si="198"/>
        <v>1101SkogMineraljordLauvskogSærs høy</v>
      </c>
      <c r="K6367" s="111">
        <v>-3.6560473259425113</v>
      </c>
      <c r="L6367" s="111">
        <v>0.85306406685236758</v>
      </c>
      <c r="M6367" s="111">
        <v>6.3979989500968365E-2</v>
      </c>
      <c r="N6367" s="112">
        <f t="shared" si="199"/>
        <v>-2.7390032695891753</v>
      </c>
    </row>
    <row r="6368" spans="1:14" x14ac:dyDescent="0.25">
      <c r="A6368" s="111" t="s">
        <v>760</v>
      </c>
      <c r="B6368" s="111">
        <f>INDEX(kommuner!C:C,MATCH(_xlfn.NUMBERVALUE(A6368),kommuner!B:B,0))</f>
        <v>1101</v>
      </c>
      <c r="C6368" s="111" t="s">
        <v>127</v>
      </c>
      <c r="D6368" s="111" t="s">
        <v>127</v>
      </c>
      <c r="E6368" s="111" t="s">
        <v>123</v>
      </c>
      <c r="F6368" s="111" t="s">
        <v>172</v>
      </c>
      <c r="G6368" s="111" t="s">
        <v>180</v>
      </c>
      <c r="H6368" s="111" t="s">
        <v>172</v>
      </c>
      <c r="I6368" s="111" t="s">
        <v>180</v>
      </c>
      <c r="J6368" t="str">
        <f t="shared" si="198"/>
        <v>1101SkogOrganisk jordBarskogHøy</v>
      </c>
      <c r="K6368" s="111">
        <v>-2.5184559031994138</v>
      </c>
      <c r="L6368" s="111">
        <v>0.92784825435236762</v>
      </c>
      <c r="M6368" s="111">
        <v>0.46518126042825314</v>
      </c>
      <c r="N6368" s="112">
        <f t="shared" si="199"/>
        <v>-1.1254263884187932</v>
      </c>
    </row>
    <row r="6369" spans="1:14" x14ac:dyDescent="0.25">
      <c r="A6369" s="111" t="s">
        <v>760</v>
      </c>
      <c r="B6369" s="111">
        <f>INDEX(kommuner!C:C,MATCH(_xlfn.NUMBERVALUE(A6369),kommuner!B:B,0))</f>
        <v>1101</v>
      </c>
      <c r="C6369" s="111" t="s">
        <v>127</v>
      </c>
      <c r="D6369" s="111" t="s">
        <v>127</v>
      </c>
      <c r="E6369" s="111" t="s">
        <v>123</v>
      </c>
      <c r="F6369" s="111" t="s">
        <v>172</v>
      </c>
      <c r="G6369" s="111" t="s">
        <v>167</v>
      </c>
      <c r="H6369" s="111" t="s">
        <v>172</v>
      </c>
      <c r="I6369" s="111" t="s">
        <v>167</v>
      </c>
      <c r="J6369" t="str">
        <f t="shared" si="198"/>
        <v>1101SkogOrganisk jordBarskogImpediment</v>
      </c>
      <c r="K6369" s="111">
        <v>-0.13011741963904588</v>
      </c>
      <c r="L6369" s="111">
        <v>0.92784825435236762</v>
      </c>
      <c r="M6369" s="111">
        <v>0.46510463492953991</v>
      </c>
      <c r="N6369" s="112">
        <f t="shared" si="199"/>
        <v>1.2628354696428616</v>
      </c>
    </row>
    <row r="6370" spans="1:14" x14ac:dyDescent="0.25">
      <c r="A6370" s="111" t="s">
        <v>760</v>
      </c>
      <c r="B6370" s="111">
        <f>INDEX(kommuner!C:C,MATCH(_xlfn.NUMBERVALUE(A6370),kommuner!B:B,0))</f>
        <v>1101</v>
      </c>
      <c r="C6370" s="111" t="s">
        <v>127</v>
      </c>
      <c r="D6370" s="111" t="s">
        <v>127</v>
      </c>
      <c r="E6370" s="111" t="s">
        <v>123</v>
      </c>
      <c r="F6370" s="111" t="s">
        <v>172</v>
      </c>
      <c r="G6370" s="111" t="s">
        <v>190</v>
      </c>
      <c r="H6370" s="111" t="s">
        <v>172</v>
      </c>
      <c r="I6370" s="111" t="s">
        <v>190</v>
      </c>
      <c r="J6370" t="str">
        <f t="shared" si="198"/>
        <v>1101SkogOrganisk jordBarskogLav</v>
      </c>
      <c r="K6370" s="111">
        <v>-0.50666953101693391</v>
      </c>
      <c r="L6370" s="111">
        <v>0.92784825435236762</v>
      </c>
      <c r="M6370" s="111">
        <v>0.46510463492953991</v>
      </c>
      <c r="N6370" s="112">
        <f t="shared" si="199"/>
        <v>0.88628335826497362</v>
      </c>
    </row>
    <row r="6371" spans="1:14" x14ac:dyDescent="0.25">
      <c r="A6371" s="111" t="s">
        <v>760</v>
      </c>
      <c r="B6371" s="111">
        <f>INDEX(kommuner!C:C,MATCH(_xlfn.NUMBERVALUE(A6371),kommuner!B:B,0))</f>
        <v>1101</v>
      </c>
      <c r="C6371" s="111" t="s">
        <v>127</v>
      </c>
      <c r="D6371" s="111" t="s">
        <v>127</v>
      </c>
      <c r="E6371" s="111" t="s">
        <v>123</v>
      </c>
      <c r="F6371" s="111" t="s">
        <v>172</v>
      </c>
      <c r="G6371" s="111" t="s">
        <v>173</v>
      </c>
      <c r="H6371" s="111" t="s">
        <v>172</v>
      </c>
      <c r="I6371" s="111" t="s">
        <v>173</v>
      </c>
      <c r="J6371" t="str">
        <f t="shared" si="198"/>
        <v>1101SkogOrganisk jordBarskogMiddels</v>
      </c>
      <c r="K6371" s="111">
        <v>-1.5571490961494638</v>
      </c>
      <c r="L6371" s="111">
        <v>0.92784825435236762</v>
      </c>
      <c r="M6371" s="111">
        <v>0.46518126042825314</v>
      </c>
      <c r="N6371" s="112">
        <f t="shared" si="199"/>
        <v>-0.16411958136884308</v>
      </c>
    </row>
    <row r="6372" spans="1:14" x14ac:dyDescent="0.25">
      <c r="A6372" s="111" t="s">
        <v>760</v>
      </c>
      <c r="B6372" s="111">
        <f>INDEX(kommuner!C:C,MATCH(_xlfn.NUMBERVALUE(A6372),kommuner!B:B,0))</f>
        <v>1101</v>
      </c>
      <c r="C6372" s="111" t="s">
        <v>127</v>
      </c>
      <c r="D6372" s="111" t="s">
        <v>127</v>
      </c>
      <c r="E6372" s="111" t="s">
        <v>123</v>
      </c>
      <c r="F6372" s="111" t="s">
        <v>172</v>
      </c>
      <c r="G6372" s="111" t="s">
        <v>186</v>
      </c>
      <c r="H6372" s="111" t="s">
        <v>172</v>
      </c>
      <c r="I6372" s="111" t="s">
        <v>186</v>
      </c>
      <c r="J6372" t="str">
        <f t="shared" si="198"/>
        <v>1101SkogOrganisk jordBarskogSærs høy</v>
      </c>
      <c r="K6372" s="111">
        <v>2.5548655235722699</v>
      </c>
      <c r="L6372" s="111">
        <v>0.92784825435236762</v>
      </c>
      <c r="M6372" s="111">
        <v>0.46518126042825314</v>
      </c>
      <c r="N6372" s="112">
        <f t="shared" si="199"/>
        <v>3.9478950383528906</v>
      </c>
    </row>
    <row r="6373" spans="1:14" x14ac:dyDescent="0.25">
      <c r="A6373" s="111" t="s">
        <v>760</v>
      </c>
      <c r="B6373" s="111">
        <f>INDEX(kommuner!C:C,MATCH(_xlfn.NUMBERVALUE(A6373),kommuner!B:B,0))</f>
        <v>1101</v>
      </c>
      <c r="C6373" s="111" t="s">
        <v>127</v>
      </c>
      <c r="D6373" s="111" t="s">
        <v>127</v>
      </c>
      <c r="E6373" s="111" t="s">
        <v>123</v>
      </c>
      <c r="F6373" s="111" t="s">
        <v>179</v>
      </c>
      <c r="G6373" s="111" t="s">
        <v>180</v>
      </c>
      <c r="H6373" s="111" t="s">
        <v>179</v>
      </c>
      <c r="I6373" s="111" t="s">
        <v>180</v>
      </c>
      <c r="J6373" t="str">
        <f t="shared" si="198"/>
        <v>1101SkogOrganisk jordBlandingsskogHøy</v>
      </c>
      <c r="K6373" s="111">
        <v>-5.5554344456832343</v>
      </c>
      <c r="L6373" s="111">
        <v>0.92784825435236762</v>
      </c>
      <c r="M6373" s="111">
        <v>0.46510463492953991</v>
      </c>
      <c r="N6373" s="112">
        <f t="shared" si="199"/>
        <v>-4.1624815564013264</v>
      </c>
    </row>
    <row r="6374" spans="1:14" x14ac:dyDescent="0.25">
      <c r="A6374" s="111" t="s">
        <v>760</v>
      </c>
      <c r="B6374" s="111">
        <f>INDEX(kommuner!C:C,MATCH(_xlfn.NUMBERVALUE(A6374),kommuner!B:B,0))</f>
        <v>1101</v>
      </c>
      <c r="C6374" s="111" t="s">
        <v>127</v>
      </c>
      <c r="D6374" s="111" t="s">
        <v>127</v>
      </c>
      <c r="E6374" s="111" t="s">
        <v>123</v>
      </c>
      <c r="F6374" s="111" t="s">
        <v>179</v>
      </c>
      <c r="G6374" s="111" t="s">
        <v>167</v>
      </c>
      <c r="H6374" s="111" t="s">
        <v>179</v>
      </c>
      <c r="I6374" s="111" t="s">
        <v>167</v>
      </c>
      <c r="J6374" t="str">
        <f t="shared" si="198"/>
        <v>1101SkogOrganisk jordBlandingsskogImpediment</v>
      </c>
      <c r="K6374" s="111">
        <v>-0.28586344175800005</v>
      </c>
      <c r="L6374" s="111">
        <v>0.92784825435236762</v>
      </c>
      <c r="M6374" s="111">
        <v>0.46510463492953991</v>
      </c>
      <c r="N6374" s="112">
        <f t="shared" si="199"/>
        <v>1.1070894475239075</v>
      </c>
    </row>
    <row r="6375" spans="1:14" x14ac:dyDescent="0.25">
      <c r="A6375" s="111" t="s">
        <v>760</v>
      </c>
      <c r="B6375" s="111">
        <f>INDEX(kommuner!C:C,MATCH(_xlfn.NUMBERVALUE(A6375),kommuner!B:B,0))</f>
        <v>1101</v>
      </c>
      <c r="C6375" s="111" t="s">
        <v>127</v>
      </c>
      <c r="D6375" s="111" t="s">
        <v>127</v>
      </c>
      <c r="E6375" s="111" t="s">
        <v>123</v>
      </c>
      <c r="F6375" s="111" t="s">
        <v>179</v>
      </c>
      <c r="G6375" s="111" t="s">
        <v>190</v>
      </c>
      <c r="H6375" s="111" t="s">
        <v>179</v>
      </c>
      <c r="I6375" s="111" t="s">
        <v>190</v>
      </c>
      <c r="J6375" t="str">
        <f t="shared" si="198"/>
        <v>1101SkogOrganisk jordBlandingsskogLav</v>
      </c>
      <c r="K6375" s="111">
        <v>-1.2347339377887629</v>
      </c>
      <c r="L6375" s="111">
        <v>0.92784825435236762</v>
      </c>
      <c r="M6375" s="111">
        <v>0.46510463492953991</v>
      </c>
      <c r="N6375" s="112">
        <f t="shared" si="199"/>
        <v>0.15821895149314458</v>
      </c>
    </row>
    <row r="6376" spans="1:14" x14ac:dyDescent="0.25">
      <c r="A6376" s="111" t="s">
        <v>760</v>
      </c>
      <c r="B6376" s="111">
        <f>INDEX(kommuner!C:C,MATCH(_xlfn.NUMBERVALUE(A6376),kommuner!B:B,0))</f>
        <v>1101</v>
      </c>
      <c r="C6376" s="111" t="s">
        <v>127</v>
      </c>
      <c r="D6376" s="111" t="s">
        <v>127</v>
      </c>
      <c r="E6376" s="111" t="s">
        <v>123</v>
      </c>
      <c r="F6376" s="111" t="s">
        <v>179</v>
      </c>
      <c r="G6376" s="111" t="s">
        <v>173</v>
      </c>
      <c r="H6376" s="111" t="s">
        <v>179</v>
      </c>
      <c r="I6376" s="111" t="s">
        <v>173</v>
      </c>
      <c r="J6376" t="str">
        <f t="shared" si="198"/>
        <v>1101SkogOrganisk jordBlandingsskogMiddels</v>
      </c>
      <c r="K6376" s="111">
        <v>-2.4239591752717748</v>
      </c>
      <c r="L6376" s="111">
        <v>0.92784825435236762</v>
      </c>
      <c r="M6376" s="111">
        <v>0.46510463492953991</v>
      </c>
      <c r="N6376" s="112">
        <f t="shared" si="199"/>
        <v>-1.0310062859898674</v>
      </c>
    </row>
    <row r="6377" spans="1:14" x14ac:dyDescent="0.25">
      <c r="A6377" s="111" t="s">
        <v>760</v>
      </c>
      <c r="B6377" s="111">
        <f>INDEX(kommuner!C:C,MATCH(_xlfn.NUMBERVALUE(A6377),kommuner!B:B,0))</f>
        <v>1101</v>
      </c>
      <c r="C6377" s="111" t="s">
        <v>127</v>
      </c>
      <c r="D6377" s="111" t="s">
        <v>127</v>
      </c>
      <c r="E6377" s="111" t="s">
        <v>123</v>
      </c>
      <c r="F6377" s="111" t="s">
        <v>179</v>
      </c>
      <c r="G6377" s="111" t="s">
        <v>186</v>
      </c>
      <c r="H6377" s="111" t="s">
        <v>179</v>
      </c>
      <c r="I6377" s="111" t="s">
        <v>186</v>
      </c>
      <c r="J6377" t="str">
        <f t="shared" si="198"/>
        <v>1101SkogOrganisk jordBlandingsskogSærs høy</v>
      </c>
      <c r="K6377" s="111">
        <v>-1.5726115302258048</v>
      </c>
      <c r="L6377" s="111">
        <v>0.92784825435236762</v>
      </c>
      <c r="M6377" s="111">
        <v>0.46510463492953991</v>
      </c>
      <c r="N6377" s="112">
        <f t="shared" si="199"/>
        <v>-0.17965864094389727</v>
      </c>
    </row>
    <row r="6378" spans="1:14" x14ac:dyDescent="0.25">
      <c r="A6378" s="111" t="s">
        <v>760</v>
      </c>
      <c r="B6378" s="111">
        <f>INDEX(kommuner!C:C,MATCH(_xlfn.NUMBERVALUE(A6378),kommuner!B:B,0))</f>
        <v>1101</v>
      </c>
      <c r="C6378" s="111" t="s">
        <v>127</v>
      </c>
      <c r="D6378" s="111" t="s">
        <v>127</v>
      </c>
      <c r="E6378" s="111" t="s">
        <v>123</v>
      </c>
      <c r="F6378" s="111" t="s">
        <v>185</v>
      </c>
      <c r="G6378" s="111" t="s">
        <v>180</v>
      </c>
      <c r="H6378" s="111" t="s">
        <v>185</v>
      </c>
      <c r="I6378" s="111" t="s">
        <v>180</v>
      </c>
      <c r="J6378" t="str">
        <f t="shared" si="198"/>
        <v>1101SkogOrganisk jordLauvskogHøy</v>
      </c>
      <c r="K6378" s="111">
        <v>-1.9913688882377358</v>
      </c>
      <c r="L6378" s="111">
        <v>0.92784825435236762</v>
      </c>
      <c r="M6378" s="111">
        <v>0.46510463492953991</v>
      </c>
      <c r="N6378" s="112">
        <f t="shared" si="199"/>
        <v>-0.59841599895582831</v>
      </c>
    </row>
    <row r="6379" spans="1:14" x14ac:dyDescent="0.25">
      <c r="A6379" s="111" t="s">
        <v>760</v>
      </c>
      <c r="B6379" s="111">
        <f>INDEX(kommuner!C:C,MATCH(_xlfn.NUMBERVALUE(A6379),kommuner!B:B,0))</f>
        <v>1101</v>
      </c>
      <c r="C6379" s="111" t="s">
        <v>127</v>
      </c>
      <c r="D6379" s="111" t="s">
        <v>127</v>
      </c>
      <c r="E6379" s="111" t="s">
        <v>123</v>
      </c>
      <c r="F6379" s="111" t="s">
        <v>185</v>
      </c>
      <c r="G6379" s="111" t="s">
        <v>167</v>
      </c>
      <c r="H6379" s="111" t="s">
        <v>185</v>
      </c>
      <c r="I6379" s="111" t="s">
        <v>167</v>
      </c>
      <c r="J6379" t="str">
        <f t="shared" si="198"/>
        <v>1101SkogOrganisk jordLauvskogImpediment</v>
      </c>
      <c r="K6379" s="111">
        <v>0.35000626494250675</v>
      </c>
      <c r="L6379" s="111">
        <v>0.92784825435236762</v>
      </c>
      <c r="M6379" s="111">
        <v>0.46510463492953991</v>
      </c>
      <c r="N6379" s="112">
        <f t="shared" si="199"/>
        <v>1.7429591542244141</v>
      </c>
    </row>
    <row r="6380" spans="1:14" x14ac:dyDescent="0.25">
      <c r="A6380" s="111" t="s">
        <v>760</v>
      </c>
      <c r="B6380" s="111">
        <f>INDEX(kommuner!C:C,MATCH(_xlfn.NUMBERVALUE(A6380),kommuner!B:B,0))</f>
        <v>1101</v>
      </c>
      <c r="C6380" s="111" t="s">
        <v>127</v>
      </c>
      <c r="D6380" s="111" t="s">
        <v>127</v>
      </c>
      <c r="E6380" s="111" t="s">
        <v>123</v>
      </c>
      <c r="F6380" s="111" t="s">
        <v>185</v>
      </c>
      <c r="G6380" s="111" t="s">
        <v>190</v>
      </c>
      <c r="H6380" s="111" t="s">
        <v>185</v>
      </c>
      <c r="I6380" s="111" t="s">
        <v>190</v>
      </c>
      <c r="J6380" t="str">
        <f t="shared" si="198"/>
        <v>1101SkogOrganisk jordLauvskogLav</v>
      </c>
      <c r="K6380" s="111">
        <v>1.1144075558526714</v>
      </c>
      <c r="L6380" s="111">
        <v>0.92784825435236762</v>
      </c>
      <c r="M6380" s="111">
        <v>0.46510463492953991</v>
      </c>
      <c r="N6380" s="112">
        <f t="shared" si="199"/>
        <v>2.5073604451345788</v>
      </c>
    </row>
    <row r="6381" spans="1:14" x14ac:dyDescent="0.25">
      <c r="A6381" s="111" t="s">
        <v>760</v>
      </c>
      <c r="B6381" s="111">
        <f>INDEX(kommuner!C:C,MATCH(_xlfn.NUMBERVALUE(A6381),kommuner!B:B,0))</f>
        <v>1101</v>
      </c>
      <c r="C6381" s="111" t="s">
        <v>127</v>
      </c>
      <c r="D6381" s="111" t="s">
        <v>127</v>
      </c>
      <c r="E6381" s="111" t="s">
        <v>123</v>
      </c>
      <c r="F6381" s="111" t="s">
        <v>185</v>
      </c>
      <c r="G6381" s="111" t="s">
        <v>173</v>
      </c>
      <c r="H6381" s="111" t="s">
        <v>185</v>
      </c>
      <c r="I6381" s="111" t="s">
        <v>173</v>
      </c>
      <c r="J6381" t="str">
        <f t="shared" si="198"/>
        <v>1101SkogOrganisk jordLauvskogMiddels</v>
      </c>
      <c r="K6381" s="111">
        <v>-0.62664468270982987</v>
      </c>
      <c r="L6381" s="111">
        <v>0.92784825435236762</v>
      </c>
      <c r="M6381" s="111">
        <v>0.46510463492953991</v>
      </c>
      <c r="N6381" s="112">
        <f t="shared" si="199"/>
        <v>0.76630820657207765</v>
      </c>
    </row>
    <row r="6382" spans="1:14" x14ac:dyDescent="0.25">
      <c r="A6382" s="111" t="s">
        <v>760</v>
      </c>
      <c r="B6382" s="111">
        <f>INDEX(kommuner!C:C,MATCH(_xlfn.NUMBERVALUE(A6382),kommuner!B:B,0))</f>
        <v>1101</v>
      </c>
      <c r="C6382" s="111" t="s">
        <v>127</v>
      </c>
      <c r="D6382" s="111" t="s">
        <v>127</v>
      </c>
      <c r="E6382" s="111" t="s">
        <v>123</v>
      </c>
      <c r="F6382" s="111" t="s">
        <v>185</v>
      </c>
      <c r="G6382" s="111" t="s">
        <v>186</v>
      </c>
      <c r="H6382" s="111" t="s">
        <v>185</v>
      </c>
      <c r="I6382" s="111" t="s">
        <v>186</v>
      </c>
      <c r="J6382" t="str">
        <f t="shared" si="198"/>
        <v>1101SkogOrganisk jordLauvskogSærs høy</v>
      </c>
      <c r="K6382" s="111">
        <v>-1.8997279926091779</v>
      </c>
      <c r="L6382" s="111">
        <v>0.92784825435236762</v>
      </c>
      <c r="M6382" s="111">
        <v>0.46510463492953991</v>
      </c>
      <c r="N6382" s="112">
        <f t="shared" si="199"/>
        <v>-0.50677510332727038</v>
      </c>
    </row>
    <row r="6383" spans="1:14" x14ac:dyDescent="0.25">
      <c r="A6383" s="111" t="s">
        <v>760</v>
      </c>
      <c r="B6383" s="111">
        <f>INDEX(kommuner!C:C,MATCH(_xlfn.NUMBERVALUE(A6383),kommuner!B:B,0))</f>
        <v>1101</v>
      </c>
      <c r="C6383" s="111" t="s">
        <v>83</v>
      </c>
      <c r="D6383" s="111" t="s">
        <v>83</v>
      </c>
      <c r="E6383" s="111" t="s">
        <v>126</v>
      </c>
      <c r="F6383" s="111" t="s">
        <v>139</v>
      </c>
      <c r="G6383" s="111" t="s">
        <v>139</v>
      </c>
      <c r="H6383" s="111" t="s">
        <v>139</v>
      </c>
      <c r="I6383" s="111" t="s">
        <v>139</v>
      </c>
      <c r="J6383" t="str">
        <f t="shared" si="198"/>
        <v>1101Utbygd arealMineraljord</v>
      </c>
      <c r="K6383" s="111">
        <v>0.42279414509845159</v>
      </c>
      <c r="L6383" s="111">
        <v>0</v>
      </c>
      <c r="M6383" s="111">
        <v>1.303047089454229E-2</v>
      </c>
      <c r="N6383" s="112">
        <f t="shared" si="199"/>
        <v>0.43582461599299388</v>
      </c>
    </row>
    <row r="6384" spans="1:14" x14ac:dyDescent="0.25">
      <c r="A6384" s="111" t="s">
        <v>760</v>
      </c>
      <c r="B6384" s="111">
        <f>INDEX(kommuner!C:C,MATCH(_xlfn.NUMBERVALUE(A6384),kommuner!B:B,0))</f>
        <v>1101</v>
      </c>
      <c r="C6384" s="111" t="s">
        <v>83</v>
      </c>
      <c r="D6384" s="111" t="s">
        <v>83</v>
      </c>
      <c r="E6384" s="111" t="s">
        <v>123</v>
      </c>
      <c r="F6384" s="111" t="s">
        <v>139</v>
      </c>
      <c r="G6384" s="111" t="s">
        <v>139</v>
      </c>
      <c r="H6384" s="111" t="s">
        <v>139</v>
      </c>
      <c r="I6384" s="111" t="s">
        <v>139</v>
      </c>
      <c r="J6384" t="str">
        <f t="shared" si="198"/>
        <v>1101Utbygd arealOrganisk jord</v>
      </c>
      <c r="K6384" s="111">
        <v>29.011421395201612</v>
      </c>
      <c r="L6384" s="111">
        <v>0</v>
      </c>
      <c r="M6384" s="111">
        <v>1.303047089454229E-2</v>
      </c>
      <c r="N6384" s="112">
        <f t="shared" si="199"/>
        <v>29.024451866096154</v>
      </c>
    </row>
    <row r="6385" spans="1:14" x14ac:dyDescent="0.25">
      <c r="A6385" s="111" t="s">
        <v>760</v>
      </c>
      <c r="B6385" s="111">
        <f>INDEX(kommuner!C:C,MATCH(_xlfn.NUMBERVALUE(A6385),kommuner!B:B,0))</f>
        <v>1101</v>
      </c>
      <c r="C6385" s="111" t="s">
        <v>181</v>
      </c>
      <c r="D6385" s="111" t="s">
        <v>181</v>
      </c>
      <c r="E6385" s="111" t="s">
        <v>123</v>
      </c>
      <c r="F6385" s="111" t="s">
        <v>139</v>
      </c>
      <c r="G6385" s="111" t="s">
        <v>139</v>
      </c>
      <c r="H6385" s="111" t="s">
        <v>139</v>
      </c>
      <c r="I6385" s="111" t="s">
        <v>139</v>
      </c>
      <c r="J6385" t="str">
        <f t="shared" si="198"/>
        <v>1101Vann og myrOrganisk jord</v>
      </c>
      <c r="K6385" s="111">
        <v>-0.31088998224577308</v>
      </c>
      <c r="L6385" s="111">
        <v>0</v>
      </c>
      <c r="M6385" s="111">
        <v>0</v>
      </c>
      <c r="N6385" s="112">
        <f t="shared" si="199"/>
        <v>-0.31088998224577308</v>
      </c>
    </row>
    <row r="6386" spans="1:14" x14ac:dyDescent="0.25">
      <c r="A6386" s="111" t="s">
        <v>761</v>
      </c>
      <c r="B6386" s="111">
        <f>INDEX(kommuner!C:C,MATCH(_xlfn.NUMBERVALUE(A6386),kommuner!B:B,0))</f>
        <v>1108</v>
      </c>
      <c r="C6386" s="111" t="s">
        <v>82</v>
      </c>
      <c r="D6386" s="111" t="s">
        <v>82</v>
      </c>
      <c r="E6386" s="111" t="s">
        <v>126</v>
      </c>
      <c r="F6386" s="111" t="s">
        <v>139</v>
      </c>
      <c r="G6386" s="111" t="s">
        <v>139</v>
      </c>
      <c r="H6386" s="111" t="s">
        <v>139</v>
      </c>
      <c r="I6386" s="111" t="s">
        <v>139</v>
      </c>
      <c r="J6386" t="str">
        <f t="shared" si="198"/>
        <v>1108Annen utmarkMineraljord</v>
      </c>
      <c r="K6386" s="111">
        <v>-0.16852781479621071</v>
      </c>
      <c r="L6386" s="111">
        <v>0</v>
      </c>
      <c r="M6386" s="111">
        <v>0</v>
      </c>
      <c r="N6386" s="112">
        <f t="shared" si="199"/>
        <v>-0.16852781479621071</v>
      </c>
    </row>
    <row r="6387" spans="1:14" x14ac:dyDescent="0.25">
      <c r="A6387" s="111" t="s">
        <v>761</v>
      </c>
      <c r="B6387" s="111">
        <f>INDEX(kommuner!C:C,MATCH(_xlfn.NUMBERVALUE(A6387),kommuner!B:B,0))</f>
        <v>1108</v>
      </c>
      <c r="C6387" s="111" t="s">
        <v>121</v>
      </c>
      <c r="D6387" s="111" t="s">
        <v>121</v>
      </c>
      <c r="E6387" s="111" t="s">
        <v>126</v>
      </c>
      <c r="F6387" s="111" t="s">
        <v>139</v>
      </c>
      <c r="G6387" s="111" t="s">
        <v>139</v>
      </c>
      <c r="H6387" s="111" t="s">
        <v>139</v>
      </c>
      <c r="I6387" s="111" t="s">
        <v>139</v>
      </c>
      <c r="J6387" t="str">
        <f t="shared" si="198"/>
        <v>1108BeiteMineraljord</v>
      </c>
      <c r="K6387" s="111">
        <v>-0.43305842942580308</v>
      </c>
      <c r="L6387" s="111">
        <v>0</v>
      </c>
      <c r="M6387" s="111">
        <v>1.2448711246839999E-7</v>
      </c>
      <c r="N6387" s="112">
        <f t="shared" si="199"/>
        <v>-0.43305830493869063</v>
      </c>
    </row>
    <row r="6388" spans="1:14" x14ac:dyDescent="0.25">
      <c r="A6388" s="111" t="s">
        <v>761</v>
      </c>
      <c r="B6388" s="111">
        <f>INDEX(kommuner!C:C,MATCH(_xlfn.NUMBERVALUE(A6388),kommuner!B:B,0))</f>
        <v>1108</v>
      </c>
      <c r="C6388" s="111" t="s">
        <v>121</v>
      </c>
      <c r="D6388" s="111" t="s">
        <v>121</v>
      </c>
      <c r="E6388" s="111" t="s">
        <v>123</v>
      </c>
      <c r="F6388" s="111" t="s">
        <v>139</v>
      </c>
      <c r="G6388" s="111" t="s">
        <v>139</v>
      </c>
      <c r="H6388" s="111" t="s">
        <v>139</v>
      </c>
      <c r="I6388" s="111" t="s">
        <v>139</v>
      </c>
      <c r="J6388" t="str">
        <f t="shared" si="198"/>
        <v>1108BeiteOrganisk jord</v>
      </c>
      <c r="K6388" s="111">
        <v>12.077525935985037</v>
      </c>
      <c r="L6388" s="111">
        <v>1.6412500000000001</v>
      </c>
      <c r="M6388" s="111">
        <v>0</v>
      </c>
      <c r="N6388" s="112">
        <f t="shared" si="199"/>
        <v>13.718775935985036</v>
      </c>
    </row>
    <row r="6389" spans="1:14" x14ac:dyDescent="0.25">
      <c r="A6389" s="111" t="s">
        <v>761</v>
      </c>
      <c r="B6389" s="111">
        <f>INDEX(kommuner!C:C,MATCH(_xlfn.NUMBERVALUE(A6389),kommuner!B:B,0))</f>
        <v>1108</v>
      </c>
      <c r="C6389" s="111" t="s">
        <v>84</v>
      </c>
      <c r="D6389" s="111" t="s">
        <v>84</v>
      </c>
      <c r="E6389" s="111" t="s">
        <v>126</v>
      </c>
      <c r="F6389" s="111" t="s">
        <v>139</v>
      </c>
      <c r="G6389" s="111" t="s">
        <v>139</v>
      </c>
      <c r="H6389" s="111" t="s">
        <v>139</v>
      </c>
      <c r="I6389" s="111" t="s">
        <v>139</v>
      </c>
      <c r="J6389" t="str">
        <f t="shared" si="198"/>
        <v>1108Dyrket markMineraljord</v>
      </c>
      <c r="K6389" s="111">
        <v>-0.12894984671512538</v>
      </c>
      <c r="L6389" s="111">
        <v>0</v>
      </c>
      <c r="M6389" s="111">
        <v>0</v>
      </c>
      <c r="N6389" s="112">
        <f t="shared" si="199"/>
        <v>-0.12894984671512538</v>
      </c>
    </row>
    <row r="6390" spans="1:14" x14ac:dyDescent="0.25">
      <c r="A6390" s="111" t="s">
        <v>761</v>
      </c>
      <c r="B6390" s="111">
        <f>INDEX(kommuner!C:C,MATCH(_xlfn.NUMBERVALUE(A6390),kommuner!B:B,0))</f>
        <v>1108</v>
      </c>
      <c r="C6390" s="111" t="s">
        <v>84</v>
      </c>
      <c r="D6390" s="111" t="s">
        <v>84</v>
      </c>
      <c r="E6390" s="111" t="s">
        <v>123</v>
      </c>
      <c r="F6390" s="111" t="s">
        <v>139</v>
      </c>
      <c r="G6390" s="111" t="s">
        <v>139</v>
      </c>
      <c r="H6390" s="111" t="s">
        <v>139</v>
      </c>
      <c r="I6390" s="111" t="s">
        <v>139</v>
      </c>
      <c r="J6390" t="str">
        <f t="shared" si="198"/>
        <v>1108Dyrket markOrganisk jord</v>
      </c>
      <c r="K6390" s="111">
        <v>28.726149366675592</v>
      </c>
      <c r="L6390" s="111">
        <v>1.45625</v>
      </c>
      <c r="M6390" s="111">
        <v>0</v>
      </c>
      <c r="N6390" s="112">
        <f t="shared" si="199"/>
        <v>30.182399366675593</v>
      </c>
    </row>
    <row r="6391" spans="1:14" x14ac:dyDescent="0.25">
      <c r="A6391" s="111" t="s">
        <v>761</v>
      </c>
      <c r="B6391" s="111">
        <f>INDEX(kommuner!C:C,MATCH(_xlfn.NUMBERVALUE(A6391),kommuner!B:B,0))</f>
        <v>1108</v>
      </c>
      <c r="C6391" s="111" t="s">
        <v>127</v>
      </c>
      <c r="D6391" s="111" t="s">
        <v>127</v>
      </c>
      <c r="E6391" s="111" t="s">
        <v>126</v>
      </c>
      <c r="F6391" s="111" t="s">
        <v>172</v>
      </c>
      <c r="G6391" s="111" t="s">
        <v>180</v>
      </c>
      <c r="H6391" s="111" t="s">
        <v>172</v>
      </c>
      <c r="I6391" s="111" t="s">
        <v>180</v>
      </c>
      <c r="J6391" t="str">
        <f t="shared" si="198"/>
        <v>1108SkogMineraljordBarskogHøy</v>
      </c>
      <c r="K6391" s="111">
        <v>-4.2610596243420318</v>
      </c>
      <c r="L6391" s="111">
        <v>0.85306406685236758</v>
      </c>
      <c r="M6391" s="111">
        <v>6.4056614999681585E-2</v>
      </c>
      <c r="N6391" s="112">
        <f t="shared" si="199"/>
        <v>-3.3439389424899826</v>
      </c>
    </row>
    <row r="6392" spans="1:14" x14ac:dyDescent="0.25">
      <c r="A6392" s="111" t="s">
        <v>761</v>
      </c>
      <c r="B6392" s="111">
        <f>INDEX(kommuner!C:C,MATCH(_xlfn.NUMBERVALUE(A6392),kommuner!B:B,0))</f>
        <v>1108</v>
      </c>
      <c r="C6392" s="111" t="s">
        <v>127</v>
      </c>
      <c r="D6392" s="111" t="s">
        <v>127</v>
      </c>
      <c r="E6392" s="111" t="s">
        <v>126</v>
      </c>
      <c r="F6392" s="111" t="s">
        <v>172</v>
      </c>
      <c r="G6392" s="111" t="s">
        <v>167</v>
      </c>
      <c r="H6392" s="111" t="s">
        <v>172</v>
      </c>
      <c r="I6392" s="111" t="s">
        <v>167</v>
      </c>
      <c r="J6392" t="str">
        <f t="shared" si="198"/>
        <v>1108SkogMineraljordBarskogImpediment</v>
      </c>
      <c r="K6392" s="111">
        <v>-1.5740166960016819</v>
      </c>
      <c r="L6392" s="111">
        <v>0.85306406685236758</v>
      </c>
      <c r="M6392" s="111">
        <v>6.3979989500968365E-2</v>
      </c>
      <c r="N6392" s="112">
        <f t="shared" si="199"/>
        <v>-0.65697263964834596</v>
      </c>
    </row>
    <row r="6393" spans="1:14" x14ac:dyDescent="0.25">
      <c r="A6393" s="111" t="s">
        <v>761</v>
      </c>
      <c r="B6393" s="111">
        <f>INDEX(kommuner!C:C,MATCH(_xlfn.NUMBERVALUE(A6393),kommuner!B:B,0))</f>
        <v>1108</v>
      </c>
      <c r="C6393" s="111" t="s">
        <v>127</v>
      </c>
      <c r="D6393" s="111" t="s">
        <v>127</v>
      </c>
      <c r="E6393" s="111" t="s">
        <v>126</v>
      </c>
      <c r="F6393" s="111" t="s">
        <v>172</v>
      </c>
      <c r="G6393" s="111" t="s">
        <v>190</v>
      </c>
      <c r="H6393" s="111" t="s">
        <v>172</v>
      </c>
      <c r="I6393" s="111" t="s">
        <v>190</v>
      </c>
      <c r="J6393" t="str">
        <f t="shared" si="198"/>
        <v>1108SkogMineraljordBarskogLav</v>
      </c>
      <c r="K6393" s="111">
        <v>-2.1094741240186856</v>
      </c>
      <c r="L6393" s="111">
        <v>0.85306406685236758</v>
      </c>
      <c r="M6393" s="111">
        <v>6.3979989500968365E-2</v>
      </c>
      <c r="N6393" s="112">
        <f t="shared" si="199"/>
        <v>-1.1924300676653499</v>
      </c>
    </row>
    <row r="6394" spans="1:14" x14ac:dyDescent="0.25">
      <c r="A6394" s="111" t="s">
        <v>761</v>
      </c>
      <c r="B6394" s="111">
        <f>INDEX(kommuner!C:C,MATCH(_xlfn.NUMBERVALUE(A6394),kommuner!B:B,0))</f>
        <v>1108</v>
      </c>
      <c r="C6394" s="111" t="s">
        <v>127</v>
      </c>
      <c r="D6394" s="111" t="s">
        <v>127</v>
      </c>
      <c r="E6394" s="111" t="s">
        <v>126</v>
      </c>
      <c r="F6394" s="111" t="s">
        <v>172</v>
      </c>
      <c r="G6394" s="111" t="s">
        <v>173</v>
      </c>
      <c r="H6394" s="111" t="s">
        <v>172</v>
      </c>
      <c r="I6394" s="111" t="s">
        <v>173</v>
      </c>
      <c r="J6394" t="str">
        <f t="shared" si="198"/>
        <v>1108SkogMineraljordBarskogMiddels</v>
      </c>
      <c r="K6394" s="111">
        <v>-2.8820985952554645</v>
      </c>
      <c r="L6394" s="111">
        <v>0.85306406685236758</v>
      </c>
      <c r="M6394" s="111">
        <v>6.4056614999681585E-2</v>
      </c>
      <c r="N6394" s="112">
        <f t="shared" si="199"/>
        <v>-1.9649779134034155</v>
      </c>
    </row>
    <row r="6395" spans="1:14" x14ac:dyDescent="0.25">
      <c r="A6395" s="111" t="s">
        <v>761</v>
      </c>
      <c r="B6395" s="111">
        <f>INDEX(kommuner!C:C,MATCH(_xlfn.NUMBERVALUE(A6395),kommuner!B:B,0))</f>
        <v>1108</v>
      </c>
      <c r="C6395" s="111" t="s">
        <v>127</v>
      </c>
      <c r="D6395" s="111" t="s">
        <v>127</v>
      </c>
      <c r="E6395" s="111" t="s">
        <v>126</v>
      </c>
      <c r="F6395" s="111" t="s">
        <v>172</v>
      </c>
      <c r="G6395" s="111" t="s">
        <v>186</v>
      </c>
      <c r="H6395" s="111" t="s">
        <v>172</v>
      </c>
      <c r="I6395" s="111" t="s">
        <v>186</v>
      </c>
      <c r="J6395" t="str">
        <f t="shared" si="198"/>
        <v>1108SkogMineraljordBarskogSærs høy</v>
      </c>
      <c r="K6395" s="111">
        <v>0.12072674540874306</v>
      </c>
      <c r="L6395" s="111">
        <v>0.85306406685236758</v>
      </c>
      <c r="M6395" s="111">
        <v>6.4056614999681585E-2</v>
      </c>
      <c r="N6395" s="112">
        <f t="shared" si="199"/>
        <v>1.0378474272607923</v>
      </c>
    </row>
    <row r="6396" spans="1:14" x14ac:dyDescent="0.25">
      <c r="A6396" s="111" t="s">
        <v>761</v>
      </c>
      <c r="B6396" s="111">
        <f>INDEX(kommuner!C:C,MATCH(_xlfn.NUMBERVALUE(A6396),kommuner!B:B,0))</f>
        <v>1108</v>
      </c>
      <c r="C6396" s="111" t="s">
        <v>127</v>
      </c>
      <c r="D6396" s="111" t="s">
        <v>127</v>
      </c>
      <c r="E6396" s="111" t="s">
        <v>126</v>
      </c>
      <c r="F6396" s="111" t="s">
        <v>179</v>
      </c>
      <c r="G6396" s="111" t="s">
        <v>180</v>
      </c>
      <c r="H6396" s="111" t="s">
        <v>179</v>
      </c>
      <c r="I6396" s="111" t="s">
        <v>180</v>
      </c>
      <c r="J6396" t="str">
        <f t="shared" si="198"/>
        <v>1108SkogMineraljordBlandingsskogHøy</v>
      </c>
      <c r="K6396" s="111">
        <v>-8.5703651807373102</v>
      </c>
      <c r="L6396" s="111">
        <v>0.85306406685236758</v>
      </c>
      <c r="M6396" s="111">
        <v>6.3979989500968365E-2</v>
      </c>
      <c r="N6396" s="112">
        <f t="shared" si="199"/>
        <v>-7.6533211243839743</v>
      </c>
    </row>
    <row r="6397" spans="1:14" x14ac:dyDescent="0.25">
      <c r="A6397" s="111" t="s">
        <v>761</v>
      </c>
      <c r="B6397" s="111">
        <f>INDEX(kommuner!C:C,MATCH(_xlfn.NUMBERVALUE(A6397),kommuner!B:B,0))</f>
        <v>1108</v>
      </c>
      <c r="C6397" s="111" t="s">
        <v>127</v>
      </c>
      <c r="D6397" s="111" t="s">
        <v>127</v>
      </c>
      <c r="E6397" s="111" t="s">
        <v>126</v>
      </c>
      <c r="F6397" s="111" t="s">
        <v>179</v>
      </c>
      <c r="G6397" s="111" t="s">
        <v>167</v>
      </c>
      <c r="H6397" s="111" t="s">
        <v>179</v>
      </c>
      <c r="I6397" s="111" t="s">
        <v>167</v>
      </c>
      <c r="J6397" t="str">
        <f t="shared" si="198"/>
        <v>1108SkogMineraljordBlandingsskogImpediment</v>
      </c>
      <c r="K6397" s="111">
        <v>-2.0950685747655116</v>
      </c>
      <c r="L6397" s="111">
        <v>0.85306406685236758</v>
      </c>
      <c r="M6397" s="111">
        <v>6.3979989500968365E-2</v>
      </c>
      <c r="N6397" s="112">
        <f t="shared" si="199"/>
        <v>-1.1780245184121758</v>
      </c>
    </row>
    <row r="6398" spans="1:14" x14ac:dyDescent="0.25">
      <c r="A6398" s="111" t="s">
        <v>761</v>
      </c>
      <c r="B6398" s="111">
        <f>INDEX(kommuner!C:C,MATCH(_xlfn.NUMBERVALUE(A6398),kommuner!B:B,0))</f>
        <v>1108</v>
      </c>
      <c r="C6398" s="111" t="s">
        <v>127</v>
      </c>
      <c r="D6398" s="111" t="s">
        <v>127</v>
      </c>
      <c r="E6398" s="111" t="s">
        <v>126</v>
      </c>
      <c r="F6398" s="111" t="s">
        <v>179</v>
      </c>
      <c r="G6398" s="111" t="s">
        <v>190</v>
      </c>
      <c r="H6398" s="111" t="s">
        <v>179</v>
      </c>
      <c r="I6398" s="111" t="s">
        <v>190</v>
      </c>
      <c r="J6398" t="str">
        <f t="shared" si="198"/>
        <v>1108SkogMineraljordBlandingsskogLav</v>
      </c>
      <c r="K6398" s="111">
        <v>-3.814060654162915</v>
      </c>
      <c r="L6398" s="111">
        <v>0.85306406685236758</v>
      </c>
      <c r="M6398" s="111">
        <v>6.3979989500968365E-2</v>
      </c>
      <c r="N6398" s="112">
        <f t="shared" si="199"/>
        <v>-2.897016597809579</v>
      </c>
    </row>
    <row r="6399" spans="1:14" x14ac:dyDescent="0.25">
      <c r="A6399" s="111" t="s">
        <v>761</v>
      </c>
      <c r="B6399" s="111">
        <f>INDEX(kommuner!C:C,MATCH(_xlfn.NUMBERVALUE(A6399),kommuner!B:B,0))</f>
        <v>1108</v>
      </c>
      <c r="C6399" s="111" t="s">
        <v>127</v>
      </c>
      <c r="D6399" s="111" t="s">
        <v>127</v>
      </c>
      <c r="E6399" s="111" t="s">
        <v>126</v>
      </c>
      <c r="F6399" s="111" t="s">
        <v>179</v>
      </c>
      <c r="G6399" s="111" t="s">
        <v>173</v>
      </c>
      <c r="H6399" s="111" t="s">
        <v>179</v>
      </c>
      <c r="I6399" s="111" t="s">
        <v>173</v>
      </c>
      <c r="J6399" t="str">
        <f t="shared" si="198"/>
        <v>1108SkogMineraljordBlandingsskogMiddels</v>
      </c>
      <c r="K6399" s="111">
        <v>-4.5623521854183373</v>
      </c>
      <c r="L6399" s="111">
        <v>0.85306406685236758</v>
      </c>
      <c r="M6399" s="111">
        <v>6.3979989500968365E-2</v>
      </c>
      <c r="N6399" s="112">
        <f t="shared" si="199"/>
        <v>-3.6453081290650013</v>
      </c>
    </row>
    <row r="6400" spans="1:14" x14ac:dyDescent="0.25">
      <c r="A6400" s="111" t="s">
        <v>761</v>
      </c>
      <c r="B6400" s="111">
        <f>INDEX(kommuner!C:C,MATCH(_xlfn.NUMBERVALUE(A6400),kommuner!B:B,0))</f>
        <v>1108</v>
      </c>
      <c r="C6400" s="111" t="s">
        <v>127</v>
      </c>
      <c r="D6400" s="111" t="s">
        <v>127</v>
      </c>
      <c r="E6400" s="111" t="s">
        <v>126</v>
      </c>
      <c r="F6400" s="111" t="s">
        <v>179</v>
      </c>
      <c r="G6400" s="111" t="s">
        <v>186</v>
      </c>
      <c r="H6400" s="111" t="s">
        <v>179</v>
      </c>
      <c r="I6400" s="111" t="s">
        <v>186</v>
      </c>
      <c r="J6400" t="str">
        <f t="shared" si="198"/>
        <v>1108SkogMineraljordBlandingsskogSærs høy</v>
      </c>
      <c r="K6400" s="111">
        <v>-2.9395925245326562</v>
      </c>
      <c r="L6400" s="111">
        <v>0.85306406685236758</v>
      </c>
      <c r="M6400" s="111">
        <v>6.3979989500968365E-2</v>
      </c>
      <c r="N6400" s="112">
        <f t="shared" si="199"/>
        <v>-2.0225484681793202</v>
      </c>
    </row>
    <row r="6401" spans="1:14" x14ac:dyDescent="0.25">
      <c r="A6401" s="111" t="s">
        <v>761</v>
      </c>
      <c r="B6401" s="111">
        <f>INDEX(kommuner!C:C,MATCH(_xlfn.NUMBERVALUE(A6401),kommuner!B:B,0))</f>
        <v>1108</v>
      </c>
      <c r="C6401" s="111" t="s">
        <v>127</v>
      </c>
      <c r="D6401" s="111" t="s">
        <v>127</v>
      </c>
      <c r="E6401" s="111" t="s">
        <v>126</v>
      </c>
      <c r="F6401" s="111" t="s">
        <v>185</v>
      </c>
      <c r="G6401" s="111" t="s">
        <v>180</v>
      </c>
      <c r="H6401" s="111" t="s">
        <v>185</v>
      </c>
      <c r="I6401" s="111" t="s">
        <v>180</v>
      </c>
      <c r="J6401" t="str">
        <f t="shared" si="198"/>
        <v>1108SkogMineraljordLauvskogHøy</v>
      </c>
      <c r="K6401" s="111">
        <v>-3.6072016095960531</v>
      </c>
      <c r="L6401" s="111">
        <v>0.85306406685236758</v>
      </c>
      <c r="M6401" s="111">
        <v>6.3979989500968365E-2</v>
      </c>
      <c r="N6401" s="112">
        <f t="shared" si="199"/>
        <v>-2.6901575532427171</v>
      </c>
    </row>
    <row r="6402" spans="1:14" x14ac:dyDescent="0.25">
      <c r="A6402" s="111" t="s">
        <v>761</v>
      </c>
      <c r="B6402" s="111">
        <f>INDEX(kommuner!C:C,MATCH(_xlfn.NUMBERVALUE(A6402),kommuner!B:B,0))</f>
        <v>1108</v>
      </c>
      <c r="C6402" s="111" t="s">
        <v>127</v>
      </c>
      <c r="D6402" s="111" t="s">
        <v>127</v>
      </c>
      <c r="E6402" s="111" t="s">
        <v>126</v>
      </c>
      <c r="F6402" s="111" t="s">
        <v>185</v>
      </c>
      <c r="G6402" s="111" t="s">
        <v>167</v>
      </c>
      <c r="H6402" s="111" t="s">
        <v>185</v>
      </c>
      <c r="I6402" s="111" t="s">
        <v>167</v>
      </c>
      <c r="J6402" t="str">
        <f t="shared" si="198"/>
        <v>1108SkogMineraljordLauvskogImpediment</v>
      </c>
      <c r="K6402" s="111">
        <v>-1.1043030228661443</v>
      </c>
      <c r="L6402" s="111">
        <v>0.85306406685236758</v>
      </c>
      <c r="M6402" s="111">
        <v>6.3979989500968365E-2</v>
      </c>
      <c r="N6402" s="112">
        <f t="shared" si="199"/>
        <v>-0.18725896651280841</v>
      </c>
    </row>
    <row r="6403" spans="1:14" x14ac:dyDescent="0.25">
      <c r="A6403" s="111" t="s">
        <v>761</v>
      </c>
      <c r="B6403" s="111">
        <f>INDEX(kommuner!C:C,MATCH(_xlfn.NUMBERVALUE(A6403),kommuner!B:B,0))</f>
        <v>1108</v>
      </c>
      <c r="C6403" s="111" t="s">
        <v>127</v>
      </c>
      <c r="D6403" s="111" t="s">
        <v>127</v>
      </c>
      <c r="E6403" s="111" t="s">
        <v>126</v>
      </c>
      <c r="F6403" s="111" t="s">
        <v>185</v>
      </c>
      <c r="G6403" s="111" t="s">
        <v>190</v>
      </c>
      <c r="H6403" s="111" t="s">
        <v>185</v>
      </c>
      <c r="I6403" s="111" t="s">
        <v>190</v>
      </c>
      <c r="J6403" t="str">
        <f t="shared" ref="J6403:J6466" si="200">B6403&amp;C6403&amp;E6403&amp;IF(C6403="Skog",F6403&amp;G6403,"")</f>
        <v>1108SkogMineraljordLauvskogLav</v>
      </c>
      <c r="K6403" s="111">
        <v>-8.9748170935426599E-2</v>
      </c>
      <c r="L6403" s="111">
        <v>0.85306406685236758</v>
      </c>
      <c r="M6403" s="111">
        <v>6.3979989500968365E-2</v>
      </c>
      <c r="N6403" s="112">
        <f t="shared" ref="N6403:N6466" si="201">SUM(K6403:M6403)</f>
        <v>0.82729588541790933</v>
      </c>
    </row>
    <row r="6404" spans="1:14" x14ac:dyDescent="0.25">
      <c r="A6404" s="111" t="s">
        <v>761</v>
      </c>
      <c r="B6404" s="111">
        <f>INDEX(kommuner!C:C,MATCH(_xlfn.NUMBERVALUE(A6404),kommuner!B:B,0))</f>
        <v>1108</v>
      </c>
      <c r="C6404" s="111" t="s">
        <v>127</v>
      </c>
      <c r="D6404" s="111" t="s">
        <v>127</v>
      </c>
      <c r="E6404" s="111" t="s">
        <v>126</v>
      </c>
      <c r="F6404" s="111" t="s">
        <v>185</v>
      </c>
      <c r="G6404" s="111" t="s">
        <v>173</v>
      </c>
      <c r="H6404" s="111" t="s">
        <v>185</v>
      </c>
      <c r="I6404" s="111" t="s">
        <v>173</v>
      </c>
      <c r="J6404" t="str">
        <f t="shared" si="200"/>
        <v>1108SkogMineraljordLauvskogMiddels</v>
      </c>
      <c r="K6404" s="111">
        <v>-2.4151390344437029</v>
      </c>
      <c r="L6404" s="111">
        <v>0.85306406685236758</v>
      </c>
      <c r="M6404" s="111">
        <v>6.3979989500968365E-2</v>
      </c>
      <c r="N6404" s="112">
        <f t="shared" si="201"/>
        <v>-1.4980949780903672</v>
      </c>
    </row>
    <row r="6405" spans="1:14" x14ac:dyDescent="0.25">
      <c r="A6405" s="111" t="s">
        <v>761</v>
      </c>
      <c r="B6405" s="111">
        <f>INDEX(kommuner!C:C,MATCH(_xlfn.NUMBERVALUE(A6405),kommuner!B:B,0))</f>
        <v>1108</v>
      </c>
      <c r="C6405" s="111" t="s">
        <v>127</v>
      </c>
      <c r="D6405" s="111" t="s">
        <v>127</v>
      </c>
      <c r="E6405" s="111" t="s">
        <v>126</v>
      </c>
      <c r="F6405" s="111" t="s">
        <v>185</v>
      </c>
      <c r="G6405" s="111" t="s">
        <v>186</v>
      </c>
      <c r="H6405" s="111" t="s">
        <v>185</v>
      </c>
      <c r="I6405" s="111" t="s">
        <v>186</v>
      </c>
      <c r="J6405" t="str">
        <f t="shared" si="200"/>
        <v>1108SkogMineraljordLauvskogSærs høy</v>
      </c>
      <c r="K6405" s="111">
        <v>-3.6560473259425113</v>
      </c>
      <c r="L6405" s="111">
        <v>0.85306406685236758</v>
      </c>
      <c r="M6405" s="111">
        <v>6.3979989500968365E-2</v>
      </c>
      <c r="N6405" s="112">
        <f t="shared" si="201"/>
        <v>-2.7390032695891753</v>
      </c>
    </row>
    <row r="6406" spans="1:14" x14ac:dyDescent="0.25">
      <c r="A6406" s="111" t="s">
        <v>761</v>
      </c>
      <c r="B6406" s="111">
        <f>INDEX(kommuner!C:C,MATCH(_xlfn.NUMBERVALUE(A6406),kommuner!B:B,0))</f>
        <v>1108</v>
      </c>
      <c r="C6406" s="111" t="s">
        <v>127</v>
      </c>
      <c r="D6406" s="111" t="s">
        <v>127</v>
      </c>
      <c r="E6406" s="111" t="s">
        <v>123</v>
      </c>
      <c r="F6406" s="111" t="s">
        <v>172</v>
      </c>
      <c r="G6406" s="111" t="s">
        <v>180</v>
      </c>
      <c r="H6406" s="111" t="s">
        <v>172</v>
      </c>
      <c r="I6406" s="111" t="s">
        <v>180</v>
      </c>
      <c r="J6406" t="str">
        <f t="shared" si="200"/>
        <v>1108SkogOrganisk jordBarskogHøy</v>
      </c>
      <c r="K6406" s="111">
        <v>-2.5184559031994138</v>
      </c>
      <c r="L6406" s="111">
        <v>0.92784825435236762</v>
      </c>
      <c r="M6406" s="111">
        <v>0.46518126042825314</v>
      </c>
      <c r="N6406" s="112">
        <f t="shared" si="201"/>
        <v>-1.1254263884187932</v>
      </c>
    </row>
    <row r="6407" spans="1:14" x14ac:dyDescent="0.25">
      <c r="A6407" s="111" t="s">
        <v>761</v>
      </c>
      <c r="B6407" s="111">
        <f>INDEX(kommuner!C:C,MATCH(_xlfn.NUMBERVALUE(A6407),kommuner!B:B,0))</f>
        <v>1108</v>
      </c>
      <c r="C6407" s="111" t="s">
        <v>127</v>
      </c>
      <c r="D6407" s="111" t="s">
        <v>127</v>
      </c>
      <c r="E6407" s="111" t="s">
        <v>123</v>
      </c>
      <c r="F6407" s="111" t="s">
        <v>172</v>
      </c>
      <c r="G6407" s="111" t="s">
        <v>167</v>
      </c>
      <c r="H6407" s="111" t="s">
        <v>172</v>
      </c>
      <c r="I6407" s="111" t="s">
        <v>167</v>
      </c>
      <c r="J6407" t="str">
        <f t="shared" si="200"/>
        <v>1108SkogOrganisk jordBarskogImpediment</v>
      </c>
      <c r="K6407" s="111">
        <v>-0.13011741963904588</v>
      </c>
      <c r="L6407" s="111">
        <v>0.92784825435236762</v>
      </c>
      <c r="M6407" s="111">
        <v>0.46510463492953991</v>
      </c>
      <c r="N6407" s="112">
        <f t="shared" si="201"/>
        <v>1.2628354696428616</v>
      </c>
    </row>
    <row r="6408" spans="1:14" x14ac:dyDescent="0.25">
      <c r="A6408" s="111" t="s">
        <v>761</v>
      </c>
      <c r="B6408" s="111">
        <f>INDEX(kommuner!C:C,MATCH(_xlfn.NUMBERVALUE(A6408),kommuner!B:B,0))</f>
        <v>1108</v>
      </c>
      <c r="C6408" s="111" t="s">
        <v>127</v>
      </c>
      <c r="D6408" s="111" t="s">
        <v>127</v>
      </c>
      <c r="E6408" s="111" t="s">
        <v>123</v>
      </c>
      <c r="F6408" s="111" t="s">
        <v>172</v>
      </c>
      <c r="G6408" s="111" t="s">
        <v>190</v>
      </c>
      <c r="H6408" s="111" t="s">
        <v>172</v>
      </c>
      <c r="I6408" s="111" t="s">
        <v>190</v>
      </c>
      <c r="J6408" t="str">
        <f t="shared" si="200"/>
        <v>1108SkogOrganisk jordBarskogLav</v>
      </c>
      <c r="K6408" s="111">
        <v>-0.50666953101693391</v>
      </c>
      <c r="L6408" s="111">
        <v>0.92784825435236762</v>
      </c>
      <c r="M6408" s="111">
        <v>0.46510463492953991</v>
      </c>
      <c r="N6408" s="112">
        <f t="shared" si="201"/>
        <v>0.88628335826497362</v>
      </c>
    </row>
    <row r="6409" spans="1:14" x14ac:dyDescent="0.25">
      <c r="A6409" s="111" t="s">
        <v>761</v>
      </c>
      <c r="B6409" s="111">
        <f>INDEX(kommuner!C:C,MATCH(_xlfn.NUMBERVALUE(A6409),kommuner!B:B,0))</f>
        <v>1108</v>
      </c>
      <c r="C6409" s="111" t="s">
        <v>127</v>
      </c>
      <c r="D6409" s="111" t="s">
        <v>127</v>
      </c>
      <c r="E6409" s="111" t="s">
        <v>123</v>
      </c>
      <c r="F6409" s="111" t="s">
        <v>172</v>
      </c>
      <c r="G6409" s="111" t="s">
        <v>173</v>
      </c>
      <c r="H6409" s="111" t="s">
        <v>172</v>
      </c>
      <c r="I6409" s="111" t="s">
        <v>173</v>
      </c>
      <c r="J6409" t="str">
        <f t="shared" si="200"/>
        <v>1108SkogOrganisk jordBarskogMiddels</v>
      </c>
      <c r="K6409" s="111">
        <v>-1.5571490961494638</v>
      </c>
      <c r="L6409" s="111">
        <v>0.92784825435236762</v>
      </c>
      <c r="M6409" s="111">
        <v>0.46518126042825314</v>
      </c>
      <c r="N6409" s="112">
        <f t="shared" si="201"/>
        <v>-0.16411958136884308</v>
      </c>
    </row>
    <row r="6410" spans="1:14" x14ac:dyDescent="0.25">
      <c r="A6410" s="111" t="s">
        <v>761</v>
      </c>
      <c r="B6410" s="111">
        <f>INDEX(kommuner!C:C,MATCH(_xlfn.NUMBERVALUE(A6410),kommuner!B:B,0))</f>
        <v>1108</v>
      </c>
      <c r="C6410" s="111" t="s">
        <v>127</v>
      </c>
      <c r="D6410" s="111" t="s">
        <v>127</v>
      </c>
      <c r="E6410" s="111" t="s">
        <v>123</v>
      </c>
      <c r="F6410" s="111" t="s">
        <v>172</v>
      </c>
      <c r="G6410" s="111" t="s">
        <v>186</v>
      </c>
      <c r="H6410" s="111" t="s">
        <v>172</v>
      </c>
      <c r="I6410" s="111" t="s">
        <v>186</v>
      </c>
      <c r="J6410" t="str">
        <f t="shared" si="200"/>
        <v>1108SkogOrganisk jordBarskogSærs høy</v>
      </c>
      <c r="K6410" s="111">
        <v>2.5548655235722699</v>
      </c>
      <c r="L6410" s="111">
        <v>0.92784825435236762</v>
      </c>
      <c r="M6410" s="111">
        <v>0.46518126042825314</v>
      </c>
      <c r="N6410" s="112">
        <f t="shared" si="201"/>
        <v>3.9478950383528906</v>
      </c>
    </row>
    <row r="6411" spans="1:14" x14ac:dyDescent="0.25">
      <c r="A6411" s="111" t="s">
        <v>761</v>
      </c>
      <c r="B6411" s="111">
        <f>INDEX(kommuner!C:C,MATCH(_xlfn.NUMBERVALUE(A6411),kommuner!B:B,0))</f>
        <v>1108</v>
      </c>
      <c r="C6411" s="111" t="s">
        <v>127</v>
      </c>
      <c r="D6411" s="111" t="s">
        <v>127</v>
      </c>
      <c r="E6411" s="111" t="s">
        <v>123</v>
      </c>
      <c r="F6411" s="111" t="s">
        <v>179</v>
      </c>
      <c r="G6411" s="111" t="s">
        <v>180</v>
      </c>
      <c r="H6411" s="111" t="s">
        <v>179</v>
      </c>
      <c r="I6411" s="111" t="s">
        <v>180</v>
      </c>
      <c r="J6411" t="str">
        <f t="shared" si="200"/>
        <v>1108SkogOrganisk jordBlandingsskogHøy</v>
      </c>
      <c r="K6411" s="111">
        <v>-5.5554344456832343</v>
      </c>
      <c r="L6411" s="111">
        <v>0.92784825435236762</v>
      </c>
      <c r="M6411" s="111">
        <v>0.46510463492953991</v>
      </c>
      <c r="N6411" s="112">
        <f t="shared" si="201"/>
        <v>-4.1624815564013264</v>
      </c>
    </row>
    <row r="6412" spans="1:14" x14ac:dyDescent="0.25">
      <c r="A6412" s="111" t="s">
        <v>761</v>
      </c>
      <c r="B6412" s="111">
        <f>INDEX(kommuner!C:C,MATCH(_xlfn.NUMBERVALUE(A6412),kommuner!B:B,0))</f>
        <v>1108</v>
      </c>
      <c r="C6412" s="111" t="s">
        <v>127</v>
      </c>
      <c r="D6412" s="111" t="s">
        <v>127</v>
      </c>
      <c r="E6412" s="111" t="s">
        <v>123</v>
      </c>
      <c r="F6412" s="111" t="s">
        <v>179</v>
      </c>
      <c r="G6412" s="111" t="s">
        <v>167</v>
      </c>
      <c r="H6412" s="111" t="s">
        <v>179</v>
      </c>
      <c r="I6412" s="111" t="s">
        <v>167</v>
      </c>
      <c r="J6412" t="str">
        <f t="shared" si="200"/>
        <v>1108SkogOrganisk jordBlandingsskogImpediment</v>
      </c>
      <c r="K6412" s="111">
        <v>-0.28586344175800005</v>
      </c>
      <c r="L6412" s="111">
        <v>0.92784825435236762</v>
      </c>
      <c r="M6412" s="111">
        <v>0.46510463492953991</v>
      </c>
      <c r="N6412" s="112">
        <f t="shared" si="201"/>
        <v>1.1070894475239075</v>
      </c>
    </row>
    <row r="6413" spans="1:14" x14ac:dyDescent="0.25">
      <c r="A6413" s="111" t="s">
        <v>761</v>
      </c>
      <c r="B6413" s="111">
        <f>INDEX(kommuner!C:C,MATCH(_xlfn.NUMBERVALUE(A6413),kommuner!B:B,0))</f>
        <v>1108</v>
      </c>
      <c r="C6413" s="111" t="s">
        <v>127</v>
      </c>
      <c r="D6413" s="111" t="s">
        <v>127</v>
      </c>
      <c r="E6413" s="111" t="s">
        <v>123</v>
      </c>
      <c r="F6413" s="111" t="s">
        <v>179</v>
      </c>
      <c r="G6413" s="111" t="s">
        <v>190</v>
      </c>
      <c r="H6413" s="111" t="s">
        <v>179</v>
      </c>
      <c r="I6413" s="111" t="s">
        <v>190</v>
      </c>
      <c r="J6413" t="str">
        <f t="shared" si="200"/>
        <v>1108SkogOrganisk jordBlandingsskogLav</v>
      </c>
      <c r="K6413" s="111">
        <v>-1.2347339377887629</v>
      </c>
      <c r="L6413" s="111">
        <v>0.92784825435236762</v>
      </c>
      <c r="M6413" s="111">
        <v>0.46510463492953991</v>
      </c>
      <c r="N6413" s="112">
        <f t="shared" si="201"/>
        <v>0.15821895149314458</v>
      </c>
    </row>
    <row r="6414" spans="1:14" x14ac:dyDescent="0.25">
      <c r="A6414" s="111" t="s">
        <v>761</v>
      </c>
      <c r="B6414" s="111">
        <f>INDEX(kommuner!C:C,MATCH(_xlfn.NUMBERVALUE(A6414),kommuner!B:B,0))</f>
        <v>1108</v>
      </c>
      <c r="C6414" s="111" t="s">
        <v>127</v>
      </c>
      <c r="D6414" s="111" t="s">
        <v>127</v>
      </c>
      <c r="E6414" s="111" t="s">
        <v>123</v>
      </c>
      <c r="F6414" s="111" t="s">
        <v>179</v>
      </c>
      <c r="G6414" s="111" t="s">
        <v>173</v>
      </c>
      <c r="H6414" s="111" t="s">
        <v>179</v>
      </c>
      <c r="I6414" s="111" t="s">
        <v>173</v>
      </c>
      <c r="J6414" t="str">
        <f t="shared" si="200"/>
        <v>1108SkogOrganisk jordBlandingsskogMiddels</v>
      </c>
      <c r="K6414" s="111">
        <v>-2.4239591752717748</v>
      </c>
      <c r="L6414" s="111">
        <v>0.92784825435236762</v>
      </c>
      <c r="M6414" s="111">
        <v>0.46510463492953991</v>
      </c>
      <c r="N6414" s="112">
        <f t="shared" si="201"/>
        <v>-1.0310062859898674</v>
      </c>
    </row>
    <row r="6415" spans="1:14" x14ac:dyDescent="0.25">
      <c r="A6415" s="111" t="s">
        <v>761</v>
      </c>
      <c r="B6415" s="111">
        <f>INDEX(kommuner!C:C,MATCH(_xlfn.NUMBERVALUE(A6415),kommuner!B:B,0))</f>
        <v>1108</v>
      </c>
      <c r="C6415" s="111" t="s">
        <v>127</v>
      </c>
      <c r="D6415" s="111" t="s">
        <v>127</v>
      </c>
      <c r="E6415" s="111" t="s">
        <v>123</v>
      </c>
      <c r="F6415" s="111" t="s">
        <v>179</v>
      </c>
      <c r="G6415" s="111" t="s">
        <v>186</v>
      </c>
      <c r="H6415" s="111" t="s">
        <v>179</v>
      </c>
      <c r="I6415" s="111" t="s">
        <v>186</v>
      </c>
      <c r="J6415" t="str">
        <f t="shared" si="200"/>
        <v>1108SkogOrganisk jordBlandingsskogSærs høy</v>
      </c>
      <c r="K6415" s="111">
        <v>-1.5726115302258048</v>
      </c>
      <c r="L6415" s="111">
        <v>0.92784825435236762</v>
      </c>
      <c r="M6415" s="111">
        <v>0.46510463492953991</v>
      </c>
      <c r="N6415" s="112">
        <f t="shared" si="201"/>
        <v>-0.17965864094389727</v>
      </c>
    </row>
    <row r="6416" spans="1:14" x14ac:dyDescent="0.25">
      <c r="A6416" s="111" t="s">
        <v>761</v>
      </c>
      <c r="B6416" s="111">
        <f>INDEX(kommuner!C:C,MATCH(_xlfn.NUMBERVALUE(A6416),kommuner!B:B,0))</f>
        <v>1108</v>
      </c>
      <c r="C6416" s="111" t="s">
        <v>127</v>
      </c>
      <c r="D6416" s="111" t="s">
        <v>127</v>
      </c>
      <c r="E6416" s="111" t="s">
        <v>123</v>
      </c>
      <c r="F6416" s="111" t="s">
        <v>185</v>
      </c>
      <c r="G6416" s="111" t="s">
        <v>180</v>
      </c>
      <c r="H6416" s="111" t="s">
        <v>185</v>
      </c>
      <c r="I6416" s="111" t="s">
        <v>180</v>
      </c>
      <c r="J6416" t="str">
        <f t="shared" si="200"/>
        <v>1108SkogOrganisk jordLauvskogHøy</v>
      </c>
      <c r="K6416" s="111">
        <v>-1.9913688882377358</v>
      </c>
      <c r="L6416" s="111">
        <v>0.92784825435236762</v>
      </c>
      <c r="M6416" s="111">
        <v>0.46510463492953991</v>
      </c>
      <c r="N6416" s="112">
        <f t="shared" si="201"/>
        <v>-0.59841599895582831</v>
      </c>
    </row>
    <row r="6417" spans="1:14" x14ac:dyDescent="0.25">
      <c r="A6417" s="111" t="s">
        <v>761</v>
      </c>
      <c r="B6417" s="111">
        <f>INDEX(kommuner!C:C,MATCH(_xlfn.NUMBERVALUE(A6417),kommuner!B:B,0))</f>
        <v>1108</v>
      </c>
      <c r="C6417" s="111" t="s">
        <v>127</v>
      </c>
      <c r="D6417" s="111" t="s">
        <v>127</v>
      </c>
      <c r="E6417" s="111" t="s">
        <v>123</v>
      </c>
      <c r="F6417" s="111" t="s">
        <v>185</v>
      </c>
      <c r="G6417" s="111" t="s">
        <v>167</v>
      </c>
      <c r="H6417" s="111" t="s">
        <v>185</v>
      </c>
      <c r="I6417" s="111" t="s">
        <v>167</v>
      </c>
      <c r="J6417" t="str">
        <f t="shared" si="200"/>
        <v>1108SkogOrganisk jordLauvskogImpediment</v>
      </c>
      <c r="K6417" s="111">
        <v>0.35000626494250675</v>
      </c>
      <c r="L6417" s="111">
        <v>0.92784825435236762</v>
      </c>
      <c r="M6417" s="111">
        <v>0.46510463492953991</v>
      </c>
      <c r="N6417" s="112">
        <f t="shared" si="201"/>
        <v>1.7429591542244141</v>
      </c>
    </row>
    <row r="6418" spans="1:14" x14ac:dyDescent="0.25">
      <c r="A6418" s="111" t="s">
        <v>761</v>
      </c>
      <c r="B6418" s="111">
        <f>INDEX(kommuner!C:C,MATCH(_xlfn.NUMBERVALUE(A6418),kommuner!B:B,0))</f>
        <v>1108</v>
      </c>
      <c r="C6418" s="111" t="s">
        <v>127</v>
      </c>
      <c r="D6418" s="111" t="s">
        <v>127</v>
      </c>
      <c r="E6418" s="111" t="s">
        <v>123</v>
      </c>
      <c r="F6418" s="111" t="s">
        <v>185</v>
      </c>
      <c r="G6418" s="111" t="s">
        <v>190</v>
      </c>
      <c r="H6418" s="111" t="s">
        <v>185</v>
      </c>
      <c r="I6418" s="111" t="s">
        <v>190</v>
      </c>
      <c r="J6418" t="str">
        <f t="shared" si="200"/>
        <v>1108SkogOrganisk jordLauvskogLav</v>
      </c>
      <c r="K6418" s="111">
        <v>1.1144075558526714</v>
      </c>
      <c r="L6418" s="111">
        <v>0.92784825435236762</v>
      </c>
      <c r="M6418" s="111">
        <v>0.46510463492953991</v>
      </c>
      <c r="N6418" s="112">
        <f t="shared" si="201"/>
        <v>2.5073604451345788</v>
      </c>
    </row>
    <row r="6419" spans="1:14" x14ac:dyDescent="0.25">
      <c r="A6419" s="111" t="s">
        <v>761</v>
      </c>
      <c r="B6419" s="111">
        <f>INDEX(kommuner!C:C,MATCH(_xlfn.NUMBERVALUE(A6419),kommuner!B:B,0))</f>
        <v>1108</v>
      </c>
      <c r="C6419" s="111" t="s">
        <v>127</v>
      </c>
      <c r="D6419" s="111" t="s">
        <v>127</v>
      </c>
      <c r="E6419" s="111" t="s">
        <v>123</v>
      </c>
      <c r="F6419" s="111" t="s">
        <v>185</v>
      </c>
      <c r="G6419" s="111" t="s">
        <v>173</v>
      </c>
      <c r="H6419" s="111" t="s">
        <v>185</v>
      </c>
      <c r="I6419" s="111" t="s">
        <v>173</v>
      </c>
      <c r="J6419" t="str">
        <f t="shared" si="200"/>
        <v>1108SkogOrganisk jordLauvskogMiddels</v>
      </c>
      <c r="K6419" s="111">
        <v>-0.62664468270982987</v>
      </c>
      <c r="L6419" s="111">
        <v>0.92784825435236762</v>
      </c>
      <c r="M6419" s="111">
        <v>0.46510463492953991</v>
      </c>
      <c r="N6419" s="112">
        <f t="shared" si="201"/>
        <v>0.76630820657207765</v>
      </c>
    </row>
    <row r="6420" spans="1:14" x14ac:dyDescent="0.25">
      <c r="A6420" s="111" t="s">
        <v>761</v>
      </c>
      <c r="B6420" s="111">
        <f>INDEX(kommuner!C:C,MATCH(_xlfn.NUMBERVALUE(A6420),kommuner!B:B,0))</f>
        <v>1108</v>
      </c>
      <c r="C6420" s="111" t="s">
        <v>127</v>
      </c>
      <c r="D6420" s="111" t="s">
        <v>127</v>
      </c>
      <c r="E6420" s="111" t="s">
        <v>123</v>
      </c>
      <c r="F6420" s="111" t="s">
        <v>185</v>
      </c>
      <c r="G6420" s="111" t="s">
        <v>186</v>
      </c>
      <c r="H6420" s="111" t="s">
        <v>185</v>
      </c>
      <c r="I6420" s="111" t="s">
        <v>186</v>
      </c>
      <c r="J6420" t="str">
        <f t="shared" si="200"/>
        <v>1108SkogOrganisk jordLauvskogSærs høy</v>
      </c>
      <c r="K6420" s="111">
        <v>-1.8997279926091779</v>
      </c>
      <c r="L6420" s="111">
        <v>0.92784825435236762</v>
      </c>
      <c r="M6420" s="111">
        <v>0.46510463492953991</v>
      </c>
      <c r="N6420" s="112">
        <f t="shared" si="201"/>
        <v>-0.50677510332727038</v>
      </c>
    </row>
    <row r="6421" spans="1:14" x14ac:dyDescent="0.25">
      <c r="A6421" s="111" t="s">
        <v>761</v>
      </c>
      <c r="B6421" s="111">
        <f>INDEX(kommuner!C:C,MATCH(_xlfn.NUMBERVALUE(A6421),kommuner!B:B,0))</f>
        <v>1108</v>
      </c>
      <c r="C6421" s="111" t="s">
        <v>83</v>
      </c>
      <c r="D6421" s="111" t="s">
        <v>83</v>
      </c>
      <c r="E6421" s="111" t="s">
        <v>126</v>
      </c>
      <c r="F6421" s="111" t="s">
        <v>139</v>
      </c>
      <c r="G6421" s="111" t="s">
        <v>139</v>
      </c>
      <c r="H6421" s="111" t="s">
        <v>139</v>
      </c>
      <c r="I6421" s="111" t="s">
        <v>139</v>
      </c>
      <c r="J6421" t="str">
        <f t="shared" si="200"/>
        <v>1108Utbygd arealMineraljord</v>
      </c>
      <c r="K6421" s="111">
        <v>0.42279414509845159</v>
      </c>
      <c r="L6421" s="111">
        <v>0</v>
      </c>
      <c r="M6421" s="111">
        <v>1.303047089454229E-2</v>
      </c>
      <c r="N6421" s="112">
        <f t="shared" si="201"/>
        <v>0.43582461599299388</v>
      </c>
    </row>
    <row r="6422" spans="1:14" x14ac:dyDescent="0.25">
      <c r="A6422" s="111" t="s">
        <v>761</v>
      </c>
      <c r="B6422" s="111">
        <f>INDEX(kommuner!C:C,MATCH(_xlfn.NUMBERVALUE(A6422),kommuner!B:B,0))</f>
        <v>1108</v>
      </c>
      <c r="C6422" s="111" t="s">
        <v>83</v>
      </c>
      <c r="D6422" s="111" t="s">
        <v>83</v>
      </c>
      <c r="E6422" s="111" t="s">
        <v>123</v>
      </c>
      <c r="F6422" s="111" t="s">
        <v>139</v>
      </c>
      <c r="G6422" s="111" t="s">
        <v>139</v>
      </c>
      <c r="H6422" s="111" t="s">
        <v>139</v>
      </c>
      <c r="I6422" s="111" t="s">
        <v>139</v>
      </c>
      <c r="J6422" t="str">
        <f t="shared" si="200"/>
        <v>1108Utbygd arealOrganisk jord</v>
      </c>
      <c r="K6422" s="111">
        <v>29.011421395201612</v>
      </c>
      <c r="L6422" s="111">
        <v>0</v>
      </c>
      <c r="M6422" s="111">
        <v>1.303047089454229E-2</v>
      </c>
      <c r="N6422" s="112">
        <f t="shared" si="201"/>
        <v>29.024451866096154</v>
      </c>
    </row>
    <row r="6423" spans="1:14" x14ac:dyDescent="0.25">
      <c r="A6423" s="111" t="s">
        <v>761</v>
      </c>
      <c r="B6423" s="111">
        <f>INDEX(kommuner!C:C,MATCH(_xlfn.NUMBERVALUE(A6423),kommuner!B:B,0))</f>
        <v>1108</v>
      </c>
      <c r="C6423" s="111" t="s">
        <v>181</v>
      </c>
      <c r="D6423" s="111" t="s">
        <v>181</v>
      </c>
      <c r="E6423" s="111" t="s">
        <v>123</v>
      </c>
      <c r="F6423" s="111" t="s">
        <v>139</v>
      </c>
      <c r="G6423" s="111" t="s">
        <v>139</v>
      </c>
      <c r="H6423" s="111" t="s">
        <v>139</v>
      </c>
      <c r="I6423" s="111" t="s">
        <v>139</v>
      </c>
      <c r="J6423" t="str">
        <f t="shared" si="200"/>
        <v>1108Vann og myrOrganisk jord</v>
      </c>
      <c r="K6423" s="111">
        <v>-0.31088998224577308</v>
      </c>
      <c r="L6423" s="111">
        <v>0</v>
      </c>
      <c r="M6423" s="111">
        <v>0</v>
      </c>
      <c r="N6423" s="112">
        <f t="shared" si="201"/>
        <v>-0.31088998224577308</v>
      </c>
    </row>
    <row r="6424" spans="1:14" x14ac:dyDescent="0.25">
      <c r="A6424" s="111" t="s">
        <v>762</v>
      </c>
      <c r="B6424" s="111">
        <f>INDEX(kommuner!C:C,MATCH(_xlfn.NUMBERVALUE(A6424),kommuner!B:B,0))</f>
        <v>1103</v>
      </c>
      <c r="C6424" s="111" t="s">
        <v>82</v>
      </c>
      <c r="D6424" s="111" t="s">
        <v>82</v>
      </c>
      <c r="E6424" s="111" t="s">
        <v>126</v>
      </c>
      <c r="F6424" s="111" t="s">
        <v>139</v>
      </c>
      <c r="G6424" s="111" t="s">
        <v>139</v>
      </c>
      <c r="H6424" s="111" t="s">
        <v>139</v>
      </c>
      <c r="I6424" s="111" t="s">
        <v>139</v>
      </c>
      <c r="J6424" t="str">
        <f t="shared" si="200"/>
        <v>1103Annen utmarkMineraljord</v>
      </c>
      <c r="K6424" s="111">
        <v>-0.16852781479621071</v>
      </c>
      <c r="L6424" s="111">
        <v>0</v>
      </c>
      <c r="M6424" s="111">
        <v>0</v>
      </c>
      <c r="N6424" s="112">
        <f t="shared" si="201"/>
        <v>-0.16852781479621071</v>
      </c>
    </row>
    <row r="6425" spans="1:14" x14ac:dyDescent="0.25">
      <c r="A6425" s="111" t="s">
        <v>762</v>
      </c>
      <c r="B6425" s="111">
        <f>INDEX(kommuner!C:C,MATCH(_xlfn.NUMBERVALUE(A6425),kommuner!B:B,0))</f>
        <v>1103</v>
      </c>
      <c r="C6425" s="111" t="s">
        <v>121</v>
      </c>
      <c r="D6425" s="111" t="s">
        <v>121</v>
      </c>
      <c r="E6425" s="111" t="s">
        <v>126</v>
      </c>
      <c r="F6425" s="111" t="s">
        <v>139</v>
      </c>
      <c r="G6425" s="111" t="s">
        <v>139</v>
      </c>
      <c r="H6425" s="111" t="s">
        <v>139</v>
      </c>
      <c r="I6425" s="111" t="s">
        <v>139</v>
      </c>
      <c r="J6425" t="str">
        <f t="shared" si="200"/>
        <v>1103BeiteMineraljord</v>
      </c>
      <c r="K6425" s="111">
        <v>-0.43305842942580308</v>
      </c>
      <c r="L6425" s="111">
        <v>0</v>
      </c>
      <c r="M6425" s="111">
        <v>1.2448711246839999E-7</v>
      </c>
      <c r="N6425" s="112">
        <f t="shared" si="201"/>
        <v>-0.43305830493869063</v>
      </c>
    </row>
    <row r="6426" spans="1:14" x14ac:dyDescent="0.25">
      <c r="A6426" s="111" t="s">
        <v>762</v>
      </c>
      <c r="B6426" s="111">
        <f>INDEX(kommuner!C:C,MATCH(_xlfn.NUMBERVALUE(A6426),kommuner!B:B,0))</f>
        <v>1103</v>
      </c>
      <c r="C6426" s="111" t="s">
        <v>121</v>
      </c>
      <c r="D6426" s="111" t="s">
        <v>121</v>
      </c>
      <c r="E6426" s="111" t="s">
        <v>123</v>
      </c>
      <c r="F6426" s="111" t="s">
        <v>139</v>
      </c>
      <c r="G6426" s="111" t="s">
        <v>139</v>
      </c>
      <c r="H6426" s="111" t="s">
        <v>139</v>
      </c>
      <c r="I6426" s="111" t="s">
        <v>139</v>
      </c>
      <c r="J6426" t="str">
        <f t="shared" si="200"/>
        <v>1103BeiteOrganisk jord</v>
      </c>
      <c r="K6426" s="111">
        <v>12.077525935985037</v>
      </c>
      <c r="L6426" s="111">
        <v>1.6412500000000001</v>
      </c>
      <c r="M6426" s="111">
        <v>0</v>
      </c>
      <c r="N6426" s="112">
        <f t="shared" si="201"/>
        <v>13.718775935985036</v>
      </c>
    </row>
    <row r="6427" spans="1:14" x14ac:dyDescent="0.25">
      <c r="A6427" s="111" t="s">
        <v>762</v>
      </c>
      <c r="B6427" s="111">
        <f>INDEX(kommuner!C:C,MATCH(_xlfn.NUMBERVALUE(A6427),kommuner!B:B,0))</f>
        <v>1103</v>
      </c>
      <c r="C6427" s="111" t="s">
        <v>84</v>
      </c>
      <c r="D6427" s="111" t="s">
        <v>84</v>
      </c>
      <c r="E6427" s="111" t="s">
        <v>126</v>
      </c>
      <c r="F6427" s="111" t="s">
        <v>139</v>
      </c>
      <c r="G6427" s="111" t="s">
        <v>139</v>
      </c>
      <c r="H6427" s="111" t="s">
        <v>139</v>
      </c>
      <c r="I6427" s="111" t="s">
        <v>139</v>
      </c>
      <c r="J6427" t="str">
        <f t="shared" si="200"/>
        <v>1103Dyrket markMineraljord</v>
      </c>
      <c r="K6427" s="111">
        <v>-0.12894984671512538</v>
      </c>
      <c r="L6427" s="111">
        <v>0</v>
      </c>
      <c r="M6427" s="111">
        <v>0</v>
      </c>
      <c r="N6427" s="112">
        <f t="shared" si="201"/>
        <v>-0.12894984671512538</v>
      </c>
    </row>
    <row r="6428" spans="1:14" x14ac:dyDescent="0.25">
      <c r="A6428" s="111" t="s">
        <v>762</v>
      </c>
      <c r="B6428" s="111">
        <f>INDEX(kommuner!C:C,MATCH(_xlfn.NUMBERVALUE(A6428),kommuner!B:B,0))</f>
        <v>1103</v>
      </c>
      <c r="C6428" s="111" t="s">
        <v>84</v>
      </c>
      <c r="D6428" s="111" t="s">
        <v>84</v>
      </c>
      <c r="E6428" s="111" t="s">
        <v>123</v>
      </c>
      <c r="F6428" s="111" t="s">
        <v>139</v>
      </c>
      <c r="G6428" s="111" t="s">
        <v>139</v>
      </c>
      <c r="H6428" s="111" t="s">
        <v>139</v>
      </c>
      <c r="I6428" s="111" t="s">
        <v>139</v>
      </c>
      <c r="J6428" t="str">
        <f t="shared" si="200"/>
        <v>1103Dyrket markOrganisk jord</v>
      </c>
      <c r="K6428" s="111">
        <v>28.726149366675592</v>
      </c>
      <c r="L6428" s="111">
        <v>1.45625</v>
      </c>
      <c r="M6428" s="111">
        <v>0</v>
      </c>
      <c r="N6428" s="112">
        <f t="shared" si="201"/>
        <v>30.182399366675593</v>
      </c>
    </row>
    <row r="6429" spans="1:14" x14ac:dyDescent="0.25">
      <c r="A6429" s="111" t="s">
        <v>762</v>
      </c>
      <c r="B6429" s="111">
        <f>INDEX(kommuner!C:C,MATCH(_xlfn.NUMBERVALUE(A6429),kommuner!B:B,0))</f>
        <v>1103</v>
      </c>
      <c r="C6429" s="111" t="s">
        <v>127</v>
      </c>
      <c r="D6429" s="111" t="s">
        <v>127</v>
      </c>
      <c r="E6429" s="111" t="s">
        <v>126</v>
      </c>
      <c r="F6429" s="111" t="s">
        <v>172</v>
      </c>
      <c r="G6429" s="111" t="s">
        <v>180</v>
      </c>
      <c r="H6429" s="111" t="s">
        <v>172</v>
      </c>
      <c r="I6429" s="111" t="s">
        <v>180</v>
      </c>
      <c r="J6429" t="str">
        <f t="shared" si="200"/>
        <v>1103SkogMineraljordBarskogHøy</v>
      </c>
      <c r="K6429" s="111">
        <v>-4.2610596243420318</v>
      </c>
      <c r="L6429" s="111">
        <v>0.85306406685236758</v>
      </c>
      <c r="M6429" s="111">
        <v>6.4056614999681585E-2</v>
      </c>
      <c r="N6429" s="112">
        <f t="shared" si="201"/>
        <v>-3.3439389424899826</v>
      </c>
    </row>
    <row r="6430" spans="1:14" x14ac:dyDescent="0.25">
      <c r="A6430" s="111" t="s">
        <v>762</v>
      </c>
      <c r="B6430" s="111">
        <f>INDEX(kommuner!C:C,MATCH(_xlfn.NUMBERVALUE(A6430),kommuner!B:B,0))</f>
        <v>1103</v>
      </c>
      <c r="C6430" s="111" t="s">
        <v>127</v>
      </c>
      <c r="D6430" s="111" t="s">
        <v>127</v>
      </c>
      <c r="E6430" s="111" t="s">
        <v>126</v>
      </c>
      <c r="F6430" s="111" t="s">
        <v>172</v>
      </c>
      <c r="G6430" s="111" t="s">
        <v>167</v>
      </c>
      <c r="H6430" s="111" t="s">
        <v>172</v>
      </c>
      <c r="I6430" s="111" t="s">
        <v>167</v>
      </c>
      <c r="J6430" t="str">
        <f t="shared" si="200"/>
        <v>1103SkogMineraljordBarskogImpediment</v>
      </c>
      <c r="K6430" s="111">
        <v>-1.5740166960016819</v>
      </c>
      <c r="L6430" s="111">
        <v>0.85306406685236758</v>
      </c>
      <c r="M6430" s="111">
        <v>6.3979989500968365E-2</v>
      </c>
      <c r="N6430" s="112">
        <f t="shared" si="201"/>
        <v>-0.65697263964834596</v>
      </c>
    </row>
    <row r="6431" spans="1:14" x14ac:dyDescent="0.25">
      <c r="A6431" s="111" t="s">
        <v>762</v>
      </c>
      <c r="B6431" s="111">
        <f>INDEX(kommuner!C:C,MATCH(_xlfn.NUMBERVALUE(A6431),kommuner!B:B,0))</f>
        <v>1103</v>
      </c>
      <c r="C6431" s="111" t="s">
        <v>127</v>
      </c>
      <c r="D6431" s="111" t="s">
        <v>127</v>
      </c>
      <c r="E6431" s="111" t="s">
        <v>126</v>
      </c>
      <c r="F6431" s="111" t="s">
        <v>172</v>
      </c>
      <c r="G6431" s="111" t="s">
        <v>190</v>
      </c>
      <c r="H6431" s="111" t="s">
        <v>172</v>
      </c>
      <c r="I6431" s="111" t="s">
        <v>190</v>
      </c>
      <c r="J6431" t="str">
        <f t="shared" si="200"/>
        <v>1103SkogMineraljordBarskogLav</v>
      </c>
      <c r="K6431" s="111">
        <v>-2.1094741240186856</v>
      </c>
      <c r="L6431" s="111">
        <v>0.85306406685236758</v>
      </c>
      <c r="M6431" s="111">
        <v>6.3979989500968365E-2</v>
      </c>
      <c r="N6431" s="112">
        <f t="shared" si="201"/>
        <v>-1.1924300676653499</v>
      </c>
    </row>
    <row r="6432" spans="1:14" x14ac:dyDescent="0.25">
      <c r="A6432" s="111" t="s">
        <v>762</v>
      </c>
      <c r="B6432" s="111">
        <f>INDEX(kommuner!C:C,MATCH(_xlfn.NUMBERVALUE(A6432),kommuner!B:B,0))</f>
        <v>1103</v>
      </c>
      <c r="C6432" s="111" t="s">
        <v>127</v>
      </c>
      <c r="D6432" s="111" t="s">
        <v>127</v>
      </c>
      <c r="E6432" s="111" t="s">
        <v>126</v>
      </c>
      <c r="F6432" s="111" t="s">
        <v>172</v>
      </c>
      <c r="G6432" s="111" t="s">
        <v>173</v>
      </c>
      <c r="H6432" s="111" t="s">
        <v>172</v>
      </c>
      <c r="I6432" s="111" t="s">
        <v>173</v>
      </c>
      <c r="J6432" t="str">
        <f t="shared" si="200"/>
        <v>1103SkogMineraljordBarskogMiddels</v>
      </c>
      <c r="K6432" s="111">
        <v>-2.8820985952554645</v>
      </c>
      <c r="L6432" s="111">
        <v>0.85306406685236758</v>
      </c>
      <c r="M6432" s="111">
        <v>6.4056614999681585E-2</v>
      </c>
      <c r="N6432" s="112">
        <f t="shared" si="201"/>
        <v>-1.9649779134034155</v>
      </c>
    </row>
    <row r="6433" spans="1:14" x14ac:dyDescent="0.25">
      <c r="A6433" s="111" t="s">
        <v>762</v>
      </c>
      <c r="B6433" s="111">
        <f>INDEX(kommuner!C:C,MATCH(_xlfn.NUMBERVALUE(A6433),kommuner!B:B,0))</f>
        <v>1103</v>
      </c>
      <c r="C6433" s="111" t="s">
        <v>127</v>
      </c>
      <c r="D6433" s="111" t="s">
        <v>127</v>
      </c>
      <c r="E6433" s="111" t="s">
        <v>126</v>
      </c>
      <c r="F6433" s="111" t="s">
        <v>172</v>
      </c>
      <c r="G6433" s="111" t="s">
        <v>186</v>
      </c>
      <c r="H6433" s="111" t="s">
        <v>172</v>
      </c>
      <c r="I6433" s="111" t="s">
        <v>186</v>
      </c>
      <c r="J6433" t="str">
        <f t="shared" si="200"/>
        <v>1103SkogMineraljordBarskogSærs høy</v>
      </c>
      <c r="K6433" s="111">
        <v>0.12072674540874306</v>
      </c>
      <c r="L6433" s="111">
        <v>0.85306406685236758</v>
      </c>
      <c r="M6433" s="111">
        <v>6.4056614999681585E-2</v>
      </c>
      <c r="N6433" s="112">
        <f t="shared" si="201"/>
        <v>1.0378474272607923</v>
      </c>
    </row>
    <row r="6434" spans="1:14" x14ac:dyDescent="0.25">
      <c r="A6434" s="111" t="s">
        <v>762</v>
      </c>
      <c r="B6434" s="111">
        <f>INDEX(kommuner!C:C,MATCH(_xlfn.NUMBERVALUE(A6434),kommuner!B:B,0))</f>
        <v>1103</v>
      </c>
      <c r="C6434" s="111" t="s">
        <v>127</v>
      </c>
      <c r="D6434" s="111" t="s">
        <v>127</v>
      </c>
      <c r="E6434" s="111" t="s">
        <v>126</v>
      </c>
      <c r="F6434" s="111" t="s">
        <v>179</v>
      </c>
      <c r="G6434" s="111" t="s">
        <v>180</v>
      </c>
      <c r="H6434" s="111" t="s">
        <v>179</v>
      </c>
      <c r="I6434" s="111" t="s">
        <v>180</v>
      </c>
      <c r="J6434" t="str">
        <f t="shared" si="200"/>
        <v>1103SkogMineraljordBlandingsskogHøy</v>
      </c>
      <c r="K6434" s="111">
        <v>-8.5703651807373102</v>
      </c>
      <c r="L6434" s="111">
        <v>0.85306406685236758</v>
      </c>
      <c r="M6434" s="111">
        <v>6.3979989500968365E-2</v>
      </c>
      <c r="N6434" s="112">
        <f t="shared" si="201"/>
        <v>-7.6533211243839743</v>
      </c>
    </row>
    <row r="6435" spans="1:14" x14ac:dyDescent="0.25">
      <c r="A6435" s="111" t="s">
        <v>762</v>
      </c>
      <c r="B6435" s="111">
        <f>INDEX(kommuner!C:C,MATCH(_xlfn.NUMBERVALUE(A6435),kommuner!B:B,0))</f>
        <v>1103</v>
      </c>
      <c r="C6435" s="111" t="s">
        <v>127</v>
      </c>
      <c r="D6435" s="111" t="s">
        <v>127</v>
      </c>
      <c r="E6435" s="111" t="s">
        <v>126</v>
      </c>
      <c r="F6435" s="111" t="s">
        <v>179</v>
      </c>
      <c r="G6435" s="111" t="s">
        <v>167</v>
      </c>
      <c r="H6435" s="111" t="s">
        <v>179</v>
      </c>
      <c r="I6435" s="111" t="s">
        <v>167</v>
      </c>
      <c r="J6435" t="str">
        <f t="shared" si="200"/>
        <v>1103SkogMineraljordBlandingsskogImpediment</v>
      </c>
      <c r="K6435" s="111">
        <v>-2.0950685747655116</v>
      </c>
      <c r="L6435" s="111">
        <v>0.85306406685236758</v>
      </c>
      <c r="M6435" s="111">
        <v>6.3979989500968365E-2</v>
      </c>
      <c r="N6435" s="112">
        <f t="shared" si="201"/>
        <v>-1.1780245184121758</v>
      </c>
    </row>
    <row r="6436" spans="1:14" x14ac:dyDescent="0.25">
      <c r="A6436" s="111" t="s">
        <v>762</v>
      </c>
      <c r="B6436" s="111">
        <f>INDEX(kommuner!C:C,MATCH(_xlfn.NUMBERVALUE(A6436),kommuner!B:B,0))</f>
        <v>1103</v>
      </c>
      <c r="C6436" s="111" t="s">
        <v>127</v>
      </c>
      <c r="D6436" s="111" t="s">
        <v>127</v>
      </c>
      <c r="E6436" s="111" t="s">
        <v>126</v>
      </c>
      <c r="F6436" s="111" t="s">
        <v>179</v>
      </c>
      <c r="G6436" s="111" t="s">
        <v>190</v>
      </c>
      <c r="H6436" s="111" t="s">
        <v>179</v>
      </c>
      <c r="I6436" s="111" t="s">
        <v>190</v>
      </c>
      <c r="J6436" t="str">
        <f t="shared" si="200"/>
        <v>1103SkogMineraljordBlandingsskogLav</v>
      </c>
      <c r="K6436" s="111">
        <v>-3.814060654162915</v>
      </c>
      <c r="L6436" s="111">
        <v>0.85306406685236758</v>
      </c>
      <c r="M6436" s="111">
        <v>6.3979989500968365E-2</v>
      </c>
      <c r="N6436" s="112">
        <f t="shared" si="201"/>
        <v>-2.897016597809579</v>
      </c>
    </row>
    <row r="6437" spans="1:14" x14ac:dyDescent="0.25">
      <c r="A6437" s="111" t="s">
        <v>762</v>
      </c>
      <c r="B6437" s="111">
        <f>INDEX(kommuner!C:C,MATCH(_xlfn.NUMBERVALUE(A6437),kommuner!B:B,0))</f>
        <v>1103</v>
      </c>
      <c r="C6437" s="111" t="s">
        <v>127</v>
      </c>
      <c r="D6437" s="111" t="s">
        <v>127</v>
      </c>
      <c r="E6437" s="111" t="s">
        <v>126</v>
      </c>
      <c r="F6437" s="111" t="s">
        <v>179</v>
      </c>
      <c r="G6437" s="111" t="s">
        <v>173</v>
      </c>
      <c r="H6437" s="111" t="s">
        <v>179</v>
      </c>
      <c r="I6437" s="111" t="s">
        <v>173</v>
      </c>
      <c r="J6437" t="str">
        <f t="shared" si="200"/>
        <v>1103SkogMineraljordBlandingsskogMiddels</v>
      </c>
      <c r="K6437" s="111">
        <v>-4.5623521854183373</v>
      </c>
      <c r="L6437" s="111">
        <v>0.85306406685236758</v>
      </c>
      <c r="M6437" s="111">
        <v>6.3979989500968365E-2</v>
      </c>
      <c r="N6437" s="112">
        <f t="shared" si="201"/>
        <v>-3.6453081290650013</v>
      </c>
    </row>
    <row r="6438" spans="1:14" x14ac:dyDescent="0.25">
      <c r="A6438" s="111" t="s">
        <v>762</v>
      </c>
      <c r="B6438" s="111">
        <f>INDEX(kommuner!C:C,MATCH(_xlfn.NUMBERVALUE(A6438),kommuner!B:B,0))</f>
        <v>1103</v>
      </c>
      <c r="C6438" s="111" t="s">
        <v>127</v>
      </c>
      <c r="D6438" s="111" t="s">
        <v>127</v>
      </c>
      <c r="E6438" s="111" t="s">
        <v>126</v>
      </c>
      <c r="F6438" s="111" t="s">
        <v>179</v>
      </c>
      <c r="G6438" s="111" t="s">
        <v>186</v>
      </c>
      <c r="H6438" s="111" t="s">
        <v>179</v>
      </c>
      <c r="I6438" s="111" t="s">
        <v>186</v>
      </c>
      <c r="J6438" t="str">
        <f t="shared" si="200"/>
        <v>1103SkogMineraljordBlandingsskogSærs høy</v>
      </c>
      <c r="K6438" s="111">
        <v>-2.9395925245326562</v>
      </c>
      <c r="L6438" s="111">
        <v>0.85306406685236758</v>
      </c>
      <c r="M6438" s="111">
        <v>6.3979989500968365E-2</v>
      </c>
      <c r="N6438" s="112">
        <f t="shared" si="201"/>
        <v>-2.0225484681793202</v>
      </c>
    </row>
    <row r="6439" spans="1:14" x14ac:dyDescent="0.25">
      <c r="A6439" s="111" t="s">
        <v>762</v>
      </c>
      <c r="B6439" s="111">
        <f>INDEX(kommuner!C:C,MATCH(_xlfn.NUMBERVALUE(A6439),kommuner!B:B,0))</f>
        <v>1103</v>
      </c>
      <c r="C6439" s="111" t="s">
        <v>127</v>
      </c>
      <c r="D6439" s="111" t="s">
        <v>127</v>
      </c>
      <c r="E6439" s="111" t="s">
        <v>126</v>
      </c>
      <c r="F6439" s="111" t="s">
        <v>185</v>
      </c>
      <c r="G6439" s="111" t="s">
        <v>180</v>
      </c>
      <c r="H6439" s="111" t="s">
        <v>185</v>
      </c>
      <c r="I6439" s="111" t="s">
        <v>180</v>
      </c>
      <c r="J6439" t="str">
        <f t="shared" si="200"/>
        <v>1103SkogMineraljordLauvskogHøy</v>
      </c>
      <c r="K6439" s="111">
        <v>-3.6072016095960531</v>
      </c>
      <c r="L6439" s="111">
        <v>0.85306406685236758</v>
      </c>
      <c r="M6439" s="111">
        <v>6.3979989500968365E-2</v>
      </c>
      <c r="N6439" s="112">
        <f t="shared" si="201"/>
        <v>-2.6901575532427171</v>
      </c>
    </row>
    <row r="6440" spans="1:14" x14ac:dyDescent="0.25">
      <c r="A6440" s="111" t="s">
        <v>762</v>
      </c>
      <c r="B6440" s="111">
        <f>INDEX(kommuner!C:C,MATCH(_xlfn.NUMBERVALUE(A6440),kommuner!B:B,0))</f>
        <v>1103</v>
      </c>
      <c r="C6440" s="111" t="s">
        <v>127</v>
      </c>
      <c r="D6440" s="111" t="s">
        <v>127</v>
      </c>
      <c r="E6440" s="111" t="s">
        <v>126</v>
      </c>
      <c r="F6440" s="111" t="s">
        <v>185</v>
      </c>
      <c r="G6440" s="111" t="s">
        <v>167</v>
      </c>
      <c r="H6440" s="111" t="s">
        <v>185</v>
      </c>
      <c r="I6440" s="111" t="s">
        <v>167</v>
      </c>
      <c r="J6440" t="str">
        <f t="shared" si="200"/>
        <v>1103SkogMineraljordLauvskogImpediment</v>
      </c>
      <c r="K6440" s="111">
        <v>-1.1043030228661443</v>
      </c>
      <c r="L6440" s="111">
        <v>0.85306406685236758</v>
      </c>
      <c r="M6440" s="111">
        <v>6.3979989500968365E-2</v>
      </c>
      <c r="N6440" s="112">
        <f t="shared" si="201"/>
        <v>-0.18725896651280841</v>
      </c>
    </row>
    <row r="6441" spans="1:14" x14ac:dyDescent="0.25">
      <c r="A6441" s="111" t="s">
        <v>762</v>
      </c>
      <c r="B6441" s="111">
        <f>INDEX(kommuner!C:C,MATCH(_xlfn.NUMBERVALUE(A6441),kommuner!B:B,0))</f>
        <v>1103</v>
      </c>
      <c r="C6441" s="111" t="s">
        <v>127</v>
      </c>
      <c r="D6441" s="111" t="s">
        <v>127</v>
      </c>
      <c r="E6441" s="111" t="s">
        <v>126</v>
      </c>
      <c r="F6441" s="111" t="s">
        <v>185</v>
      </c>
      <c r="G6441" s="111" t="s">
        <v>190</v>
      </c>
      <c r="H6441" s="111" t="s">
        <v>185</v>
      </c>
      <c r="I6441" s="111" t="s">
        <v>190</v>
      </c>
      <c r="J6441" t="str">
        <f t="shared" si="200"/>
        <v>1103SkogMineraljordLauvskogLav</v>
      </c>
      <c r="K6441" s="111">
        <v>-8.9748170935426599E-2</v>
      </c>
      <c r="L6441" s="111">
        <v>0.85306406685236758</v>
      </c>
      <c r="M6441" s="111">
        <v>6.3979989500968365E-2</v>
      </c>
      <c r="N6441" s="112">
        <f t="shared" si="201"/>
        <v>0.82729588541790933</v>
      </c>
    </row>
    <row r="6442" spans="1:14" x14ac:dyDescent="0.25">
      <c r="A6442" s="111" t="s">
        <v>762</v>
      </c>
      <c r="B6442" s="111">
        <f>INDEX(kommuner!C:C,MATCH(_xlfn.NUMBERVALUE(A6442),kommuner!B:B,0))</f>
        <v>1103</v>
      </c>
      <c r="C6442" s="111" t="s">
        <v>127</v>
      </c>
      <c r="D6442" s="111" t="s">
        <v>127</v>
      </c>
      <c r="E6442" s="111" t="s">
        <v>126</v>
      </c>
      <c r="F6442" s="111" t="s">
        <v>185</v>
      </c>
      <c r="G6442" s="111" t="s">
        <v>173</v>
      </c>
      <c r="H6442" s="111" t="s">
        <v>185</v>
      </c>
      <c r="I6442" s="111" t="s">
        <v>173</v>
      </c>
      <c r="J6442" t="str">
        <f t="shared" si="200"/>
        <v>1103SkogMineraljordLauvskogMiddels</v>
      </c>
      <c r="K6442" s="111">
        <v>-2.4151390344437029</v>
      </c>
      <c r="L6442" s="111">
        <v>0.85306406685236758</v>
      </c>
      <c r="M6442" s="111">
        <v>6.3979989500968365E-2</v>
      </c>
      <c r="N6442" s="112">
        <f t="shared" si="201"/>
        <v>-1.4980949780903672</v>
      </c>
    </row>
    <row r="6443" spans="1:14" x14ac:dyDescent="0.25">
      <c r="A6443" s="111" t="s">
        <v>762</v>
      </c>
      <c r="B6443" s="111">
        <f>INDEX(kommuner!C:C,MATCH(_xlfn.NUMBERVALUE(A6443),kommuner!B:B,0))</f>
        <v>1103</v>
      </c>
      <c r="C6443" s="111" t="s">
        <v>127</v>
      </c>
      <c r="D6443" s="111" t="s">
        <v>127</v>
      </c>
      <c r="E6443" s="111" t="s">
        <v>126</v>
      </c>
      <c r="F6443" s="111" t="s">
        <v>185</v>
      </c>
      <c r="G6443" s="111" t="s">
        <v>186</v>
      </c>
      <c r="H6443" s="111" t="s">
        <v>185</v>
      </c>
      <c r="I6443" s="111" t="s">
        <v>186</v>
      </c>
      <c r="J6443" t="str">
        <f t="shared" si="200"/>
        <v>1103SkogMineraljordLauvskogSærs høy</v>
      </c>
      <c r="K6443" s="111">
        <v>-3.6560473259425113</v>
      </c>
      <c r="L6443" s="111">
        <v>0.85306406685236758</v>
      </c>
      <c r="M6443" s="111">
        <v>6.3979989500968365E-2</v>
      </c>
      <c r="N6443" s="112">
        <f t="shared" si="201"/>
        <v>-2.7390032695891753</v>
      </c>
    </row>
    <row r="6444" spans="1:14" x14ac:dyDescent="0.25">
      <c r="A6444" s="111" t="s">
        <v>762</v>
      </c>
      <c r="B6444" s="111">
        <f>INDEX(kommuner!C:C,MATCH(_xlfn.NUMBERVALUE(A6444),kommuner!B:B,0))</f>
        <v>1103</v>
      </c>
      <c r="C6444" s="111" t="s">
        <v>127</v>
      </c>
      <c r="D6444" s="111" t="s">
        <v>127</v>
      </c>
      <c r="E6444" s="111" t="s">
        <v>123</v>
      </c>
      <c r="F6444" s="111" t="s">
        <v>172</v>
      </c>
      <c r="G6444" s="111" t="s">
        <v>180</v>
      </c>
      <c r="H6444" s="111" t="s">
        <v>172</v>
      </c>
      <c r="I6444" s="111" t="s">
        <v>180</v>
      </c>
      <c r="J6444" t="str">
        <f t="shared" si="200"/>
        <v>1103SkogOrganisk jordBarskogHøy</v>
      </c>
      <c r="K6444" s="111">
        <v>-2.5184559031994138</v>
      </c>
      <c r="L6444" s="111">
        <v>0.92784825435236762</v>
      </c>
      <c r="M6444" s="111">
        <v>0.46518126042825314</v>
      </c>
      <c r="N6444" s="112">
        <f t="shared" si="201"/>
        <v>-1.1254263884187932</v>
      </c>
    </row>
    <row r="6445" spans="1:14" x14ac:dyDescent="0.25">
      <c r="A6445" s="111" t="s">
        <v>762</v>
      </c>
      <c r="B6445" s="111">
        <f>INDEX(kommuner!C:C,MATCH(_xlfn.NUMBERVALUE(A6445),kommuner!B:B,0))</f>
        <v>1103</v>
      </c>
      <c r="C6445" s="111" t="s">
        <v>127</v>
      </c>
      <c r="D6445" s="111" t="s">
        <v>127</v>
      </c>
      <c r="E6445" s="111" t="s">
        <v>123</v>
      </c>
      <c r="F6445" s="111" t="s">
        <v>172</v>
      </c>
      <c r="G6445" s="111" t="s">
        <v>167</v>
      </c>
      <c r="H6445" s="111" t="s">
        <v>172</v>
      </c>
      <c r="I6445" s="111" t="s">
        <v>167</v>
      </c>
      <c r="J6445" t="str">
        <f t="shared" si="200"/>
        <v>1103SkogOrganisk jordBarskogImpediment</v>
      </c>
      <c r="K6445" s="111">
        <v>-0.13011741963904588</v>
      </c>
      <c r="L6445" s="111">
        <v>0.92784825435236762</v>
      </c>
      <c r="M6445" s="111">
        <v>0.46510463492953991</v>
      </c>
      <c r="N6445" s="112">
        <f t="shared" si="201"/>
        <v>1.2628354696428616</v>
      </c>
    </row>
    <row r="6446" spans="1:14" x14ac:dyDescent="0.25">
      <c r="A6446" s="111" t="s">
        <v>762</v>
      </c>
      <c r="B6446" s="111">
        <f>INDEX(kommuner!C:C,MATCH(_xlfn.NUMBERVALUE(A6446),kommuner!B:B,0))</f>
        <v>1103</v>
      </c>
      <c r="C6446" s="111" t="s">
        <v>127</v>
      </c>
      <c r="D6446" s="111" t="s">
        <v>127</v>
      </c>
      <c r="E6446" s="111" t="s">
        <v>123</v>
      </c>
      <c r="F6446" s="111" t="s">
        <v>172</v>
      </c>
      <c r="G6446" s="111" t="s">
        <v>190</v>
      </c>
      <c r="H6446" s="111" t="s">
        <v>172</v>
      </c>
      <c r="I6446" s="111" t="s">
        <v>190</v>
      </c>
      <c r="J6446" t="str">
        <f t="shared" si="200"/>
        <v>1103SkogOrganisk jordBarskogLav</v>
      </c>
      <c r="K6446" s="111">
        <v>-0.50666953101693391</v>
      </c>
      <c r="L6446" s="111">
        <v>0.92784825435236762</v>
      </c>
      <c r="M6446" s="111">
        <v>0.46510463492953991</v>
      </c>
      <c r="N6446" s="112">
        <f t="shared" si="201"/>
        <v>0.88628335826497362</v>
      </c>
    </row>
    <row r="6447" spans="1:14" x14ac:dyDescent="0.25">
      <c r="A6447" s="111" t="s">
        <v>762</v>
      </c>
      <c r="B6447" s="111">
        <f>INDEX(kommuner!C:C,MATCH(_xlfn.NUMBERVALUE(A6447),kommuner!B:B,0))</f>
        <v>1103</v>
      </c>
      <c r="C6447" s="111" t="s">
        <v>127</v>
      </c>
      <c r="D6447" s="111" t="s">
        <v>127</v>
      </c>
      <c r="E6447" s="111" t="s">
        <v>123</v>
      </c>
      <c r="F6447" s="111" t="s">
        <v>172</v>
      </c>
      <c r="G6447" s="111" t="s">
        <v>173</v>
      </c>
      <c r="H6447" s="111" t="s">
        <v>172</v>
      </c>
      <c r="I6447" s="111" t="s">
        <v>173</v>
      </c>
      <c r="J6447" t="str">
        <f t="shared" si="200"/>
        <v>1103SkogOrganisk jordBarskogMiddels</v>
      </c>
      <c r="K6447" s="111">
        <v>-1.5571490961494638</v>
      </c>
      <c r="L6447" s="111">
        <v>0.92784825435236762</v>
      </c>
      <c r="M6447" s="111">
        <v>0.46518126042825314</v>
      </c>
      <c r="N6447" s="112">
        <f t="shared" si="201"/>
        <v>-0.16411958136884308</v>
      </c>
    </row>
    <row r="6448" spans="1:14" x14ac:dyDescent="0.25">
      <c r="A6448" s="111" t="s">
        <v>762</v>
      </c>
      <c r="B6448" s="111">
        <f>INDEX(kommuner!C:C,MATCH(_xlfn.NUMBERVALUE(A6448),kommuner!B:B,0))</f>
        <v>1103</v>
      </c>
      <c r="C6448" s="111" t="s">
        <v>127</v>
      </c>
      <c r="D6448" s="111" t="s">
        <v>127</v>
      </c>
      <c r="E6448" s="111" t="s">
        <v>123</v>
      </c>
      <c r="F6448" s="111" t="s">
        <v>172</v>
      </c>
      <c r="G6448" s="111" t="s">
        <v>186</v>
      </c>
      <c r="H6448" s="111" t="s">
        <v>172</v>
      </c>
      <c r="I6448" s="111" t="s">
        <v>186</v>
      </c>
      <c r="J6448" t="str">
        <f t="shared" si="200"/>
        <v>1103SkogOrganisk jordBarskogSærs høy</v>
      </c>
      <c r="K6448" s="111">
        <v>2.5548655235722699</v>
      </c>
      <c r="L6448" s="111">
        <v>0.92784825435236762</v>
      </c>
      <c r="M6448" s="111">
        <v>0.46518126042825314</v>
      </c>
      <c r="N6448" s="112">
        <f t="shared" si="201"/>
        <v>3.9478950383528906</v>
      </c>
    </row>
    <row r="6449" spans="1:14" x14ac:dyDescent="0.25">
      <c r="A6449" s="111" t="s">
        <v>762</v>
      </c>
      <c r="B6449" s="111">
        <f>INDEX(kommuner!C:C,MATCH(_xlfn.NUMBERVALUE(A6449),kommuner!B:B,0))</f>
        <v>1103</v>
      </c>
      <c r="C6449" s="111" t="s">
        <v>127</v>
      </c>
      <c r="D6449" s="111" t="s">
        <v>127</v>
      </c>
      <c r="E6449" s="111" t="s">
        <v>123</v>
      </c>
      <c r="F6449" s="111" t="s">
        <v>179</v>
      </c>
      <c r="G6449" s="111" t="s">
        <v>180</v>
      </c>
      <c r="H6449" s="111" t="s">
        <v>179</v>
      </c>
      <c r="I6449" s="111" t="s">
        <v>180</v>
      </c>
      <c r="J6449" t="str">
        <f t="shared" si="200"/>
        <v>1103SkogOrganisk jordBlandingsskogHøy</v>
      </c>
      <c r="K6449" s="111">
        <v>-5.5554344456832343</v>
      </c>
      <c r="L6449" s="111">
        <v>0.92784825435236762</v>
      </c>
      <c r="M6449" s="111">
        <v>0.46510463492953991</v>
      </c>
      <c r="N6449" s="112">
        <f t="shared" si="201"/>
        <v>-4.1624815564013264</v>
      </c>
    </row>
    <row r="6450" spans="1:14" x14ac:dyDescent="0.25">
      <c r="A6450" s="111" t="s">
        <v>762</v>
      </c>
      <c r="B6450" s="111">
        <f>INDEX(kommuner!C:C,MATCH(_xlfn.NUMBERVALUE(A6450),kommuner!B:B,0))</f>
        <v>1103</v>
      </c>
      <c r="C6450" s="111" t="s">
        <v>127</v>
      </c>
      <c r="D6450" s="111" t="s">
        <v>127</v>
      </c>
      <c r="E6450" s="111" t="s">
        <v>123</v>
      </c>
      <c r="F6450" s="111" t="s">
        <v>179</v>
      </c>
      <c r="G6450" s="111" t="s">
        <v>167</v>
      </c>
      <c r="H6450" s="111" t="s">
        <v>179</v>
      </c>
      <c r="I6450" s="111" t="s">
        <v>167</v>
      </c>
      <c r="J6450" t="str">
        <f t="shared" si="200"/>
        <v>1103SkogOrganisk jordBlandingsskogImpediment</v>
      </c>
      <c r="K6450" s="111">
        <v>-0.28586344175800005</v>
      </c>
      <c r="L6450" s="111">
        <v>0.92784825435236762</v>
      </c>
      <c r="M6450" s="111">
        <v>0.46510463492953991</v>
      </c>
      <c r="N6450" s="112">
        <f t="shared" si="201"/>
        <v>1.1070894475239075</v>
      </c>
    </row>
    <row r="6451" spans="1:14" x14ac:dyDescent="0.25">
      <c r="A6451" s="111" t="s">
        <v>762</v>
      </c>
      <c r="B6451" s="111">
        <f>INDEX(kommuner!C:C,MATCH(_xlfn.NUMBERVALUE(A6451),kommuner!B:B,0))</f>
        <v>1103</v>
      </c>
      <c r="C6451" s="111" t="s">
        <v>127</v>
      </c>
      <c r="D6451" s="111" t="s">
        <v>127</v>
      </c>
      <c r="E6451" s="111" t="s">
        <v>123</v>
      </c>
      <c r="F6451" s="111" t="s">
        <v>179</v>
      </c>
      <c r="G6451" s="111" t="s">
        <v>190</v>
      </c>
      <c r="H6451" s="111" t="s">
        <v>179</v>
      </c>
      <c r="I6451" s="111" t="s">
        <v>190</v>
      </c>
      <c r="J6451" t="str">
        <f t="shared" si="200"/>
        <v>1103SkogOrganisk jordBlandingsskogLav</v>
      </c>
      <c r="K6451" s="111">
        <v>-1.2347339377887629</v>
      </c>
      <c r="L6451" s="111">
        <v>0.92784825435236762</v>
      </c>
      <c r="M6451" s="111">
        <v>0.46510463492953991</v>
      </c>
      <c r="N6451" s="112">
        <f t="shared" si="201"/>
        <v>0.15821895149314458</v>
      </c>
    </row>
    <row r="6452" spans="1:14" x14ac:dyDescent="0.25">
      <c r="A6452" s="111" t="s">
        <v>762</v>
      </c>
      <c r="B6452" s="111">
        <f>INDEX(kommuner!C:C,MATCH(_xlfn.NUMBERVALUE(A6452),kommuner!B:B,0))</f>
        <v>1103</v>
      </c>
      <c r="C6452" s="111" t="s">
        <v>127</v>
      </c>
      <c r="D6452" s="111" t="s">
        <v>127</v>
      </c>
      <c r="E6452" s="111" t="s">
        <v>123</v>
      </c>
      <c r="F6452" s="111" t="s">
        <v>179</v>
      </c>
      <c r="G6452" s="111" t="s">
        <v>173</v>
      </c>
      <c r="H6452" s="111" t="s">
        <v>179</v>
      </c>
      <c r="I6452" s="111" t="s">
        <v>173</v>
      </c>
      <c r="J6452" t="str">
        <f t="shared" si="200"/>
        <v>1103SkogOrganisk jordBlandingsskogMiddels</v>
      </c>
      <c r="K6452" s="111">
        <v>-2.4239591752717748</v>
      </c>
      <c r="L6452" s="111">
        <v>0.92784825435236762</v>
      </c>
      <c r="M6452" s="111">
        <v>0.46510463492953991</v>
      </c>
      <c r="N6452" s="112">
        <f t="shared" si="201"/>
        <v>-1.0310062859898674</v>
      </c>
    </row>
    <row r="6453" spans="1:14" x14ac:dyDescent="0.25">
      <c r="A6453" s="111" t="s">
        <v>762</v>
      </c>
      <c r="B6453" s="111">
        <f>INDEX(kommuner!C:C,MATCH(_xlfn.NUMBERVALUE(A6453),kommuner!B:B,0))</f>
        <v>1103</v>
      </c>
      <c r="C6453" s="111" t="s">
        <v>127</v>
      </c>
      <c r="D6453" s="111" t="s">
        <v>127</v>
      </c>
      <c r="E6453" s="111" t="s">
        <v>123</v>
      </c>
      <c r="F6453" s="111" t="s">
        <v>179</v>
      </c>
      <c r="G6453" s="111" t="s">
        <v>186</v>
      </c>
      <c r="H6453" s="111" t="s">
        <v>179</v>
      </c>
      <c r="I6453" s="111" t="s">
        <v>186</v>
      </c>
      <c r="J6453" t="str">
        <f t="shared" si="200"/>
        <v>1103SkogOrganisk jordBlandingsskogSærs høy</v>
      </c>
      <c r="K6453" s="111">
        <v>-1.5726115302258048</v>
      </c>
      <c r="L6453" s="111">
        <v>0.92784825435236762</v>
      </c>
      <c r="M6453" s="111">
        <v>0.46510463492953991</v>
      </c>
      <c r="N6453" s="112">
        <f t="shared" si="201"/>
        <v>-0.17965864094389727</v>
      </c>
    </row>
    <row r="6454" spans="1:14" x14ac:dyDescent="0.25">
      <c r="A6454" s="111" t="s">
        <v>762</v>
      </c>
      <c r="B6454" s="111">
        <f>INDEX(kommuner!C:C,MATCH(_xlfn.NUMBERVALUE(A6454),kommuner!B:B,0))</f>
        <v>1103</v>
      </c>
      <c r="C6454" s="111" t="s">
        <v>127</v>
      </c>
      <c r="D6454" s="111" t="s">
        <v>127</v>
      </c>
      <c r="E6454" s="111" t="s">
        <v>123</v>
      </c>
      <c r="F6454" s="111" t="s">
        <v>185</v>
      </c>
      <c r="G6454" s="111" t="s">
        <v>180</v>
      </c>
      <c r="H6454" s="111" t="s">
        <v>185</v>
      </c>
      <c r="I6454" s="111" t="s">
        <v>180</v>
      </c>
      <c r="J6454" t="str">
        <f t="shared" si="200"/>
        <v>1103SkogOrganisk jordLauvskogHøy</v>
      </c>
      <c r="K6454" s="111">
        <v>-1.9913688882377358</v>
      </c>
      <c r="L6454" s="111">
        <v>0.92784825435236762</v>
      </c>
      <c r="M6454" s="111">
        <v>0.46510463492953991</v>
      </c>
      <c r="N6454" s="112">
        <f t="shared" si="201"/>
        <v>-0.59841599895582831</v>
      </c>
    </row>
    <row r="6455" spans="1:14" x14ac:dyDescent="0.25">
      <c r="A6455" s="111" t="s">
        <v>762</v>
      </c>
      <c r="B6455" s="111">
        <f>INDEX(kommuner!C:C,MATCH(_xlfn.NUMBERVALUE(A6455),kommuner!B:B,0))</f>
        <v>1103</v>
      </c>
      <c r="C6455" s="111" t="s">
        <v>127</v>
      </c>
      <c r="D6455" s="111" t="s">
        <v>127</v>
      </c>
      <c r="E6455" s="111" t="s">
        <v>123</v>
      </c>
      <c r="F6455" s="111" t="s">
        <v>185</v>
      </c>
      <c r="G6455" s="111" t="s">
        <v>167</v>
      </c>
      <c r="H6455" s="111" t="s">
        <v>185</v>
      </c>
      <c r="I6455" s="111" t="s">
        <v>167</v>
      </c>
      <c r="J6455" t="str">
        <f t="shared" si="200"/>
        <v>1103SkogOrganisk jordLauvskogImpediment</v>
      </c>
      <c r="K6455" s="111">
        <v>0.35000626494250675</v>
      </c>
      <c r="L6455" s="111">
        <v>0.92784825435236762</v>
      </c>
      <c r="M6455" s="111">
        <v>0.46510463492953991</v>
      </c>
      <c r="N6455" s="112">
        <f t="shared" si="201"/>
        <v>1.7429591542244141</v>
      </c>
    </row>
    <row r="6456" spans="1:14" x14ac:dyDescent="0.25">
      <c r="A6456" s="111" t="s">
        <v>762</v>
      </c>
      <c r="B6456" s="111">
        <f>INDEX(kommuner!C:C,MATCH(_xlfn.NUMBERVALUE(A6456),kommuner!B:B,0))</f>
        <v>1103</v>
      </c>
      <c r="C6456" s="111" t="s">
        <v>127</v>
      </c>
      <c r="D6456" s="111" t="s">
        <v>127</v>
      </c>
      <c r="E6456" s="111" t="s">
        <v>123</v>
      </c>
      <c r="F6456" s="111" t="s">
        <v>185</v>
      </c>
      <c r="G6456" s="111" t="s">
        <v>190</v>
      </c>
      <c r="H6456" s="111" t="s">
        <v>185</v>
      </c>
      <c r="I6456" s="111" t="s">
        <v>190</v>
      </c>
      <c r="J6456" t="str">
        <f t="shared" si="200"/>
        <v>1103SkogOrganisk jordLauvskogLav</v>
      </c>
      <c r="K6456" s="111">
        <v>1.1144075558526714</v>
      </c>
      <c r="L6456" s="111">
        <v>0.92784825435236762</v>
      </c>
      <c r="M6456" s="111">
        <v>0.46510463492953991</v>
      </c>
      <c r="N6456" s="112">
        <f t="shared" si="201"/>
        <v>2.5073604451345788</v>
      </c>
    </row>
    <row r="6457" spans="1:14" x14ac:dyDescent="0.25">
      <c r="A6457" s="111" t="s">
        <v>762</v>
      </c>
      <c r="B6457" s="111">
        <f>INDEX(kommuner!C:C,MATCH(_xlfn.NUMBERVALUE(A6457),kommuner!B:B,0))</f>
        <v>1103</v>
      </c>
      <c r="C6457" s="111" t="s">
        <v>127</v>
      </c>
      <c r="D6457" s="111" t="s">
        <v>127</v>
      </c>
      <c r="E6457" s="111" t="s">
        <v>123</v>
      </c>
      <c r="F6457" s="111" t="s">
        <v>185</v>
      </c>
      <c r="G6457" s="111" t="s">
        <v>173</v>
      </c>
      <c r="H6457" s="111" t="s">
        <v>185</v>
      </c>
      <c r="I6457" s="111" t="s">
        <v>173</v>
      </c>
      <c r="J6457" t="str">
        <f t="shared" si="200"/>
        <v>1103SkogOrganisk jordLauvskogMiddels</v>
      </c>
      <c r="K6457" s="111">
        <v>-0.62664468270982987</v>
      </c>
      <c r="L6457" s="111">
        <v>0.92784825435236762</v>
      </c>
      <c r="M6457" s="111">
        <v>0.46510463492953991</v>
      </c>
      <c r="N6457" s="112">
        <f t="shared" si="201"/>
        <v>0.76630820657207765</v>
      </c>
    </row>
    <row r="6458" spans="1:14" x14ac:dyDescent="0.25">
      <c r="A6458" s="111" t="s">
        <v>762</v>
      </c>
      <c r="B6458" s="111">
        <f>INDEX(kommuner!C:C,MATCH(_xlfn.NUMBERVALUE(A6458),kommuner!B:B,0))</f>
        <v>1103</v>
      </c>
      <c r="C6458" s="111" t="s">
        <v>127</v>
      </c>
      <c r="D6458" s="111" t="s">
        <v>127</v>
      </c>
      <c r="E6458" s="111" t="s">
        <v>123</v>
      </c>
      <c r="F6458" s="111" t="s">
        <v>185</v>
      </c>
      <c r="G6458" s="111" t="s">
        <v>186</v>
      </c>
      <c r="H6458" s="111" t="s">
        <v>185</v>
      </c>
      <c r="I6458" s="111" t="s">
        <v>186</v>
      </c>
      <c r="J6458" t="str">
        <f t="shared" si="200"/>
        <v>1103SkogOrganisk jordLauvskogSærs høy</v>
      </c>
      <c r="K6458" s="111">
        <v>-1.8997279926091779</v>
      </c>
      <c r="L6458" s="111">
        <v>0.92784825435236762</v>
      </c>
      <c r="M6458" s="111">
        <v>0.46510463492953991</v>
      </c>
      <c r="N6458" s="112">
        <f t="shared" si="201"/>
        <v>-0.50677510332727038</v>
      </c>
    </row>
    <row r="6459" spans="1:14" x14ac:dyDescent="0.25">
      <c r="A6459" s="111" t="s">
        <v>762</v>
      </c>
      <c r="B6459" s="111">
        <f>INDEX(kommuner!C:C,MATCH(_xlfn.NUMBERVALUE(A6459),kommuner!B:B,0))</f>
        <v>1103</v>
      </c>
      <c r="C6459" s="111" t="s">
        <v>83</v>
      </c>
      <c r="D6459" s="111" t="s">
        <v>83</v>
      </c>
      <c r="E6459" s="111" t="s">
        <v>126</v>
      </c>
      <c r="F6459" s="111" t="s">
        <v>139</v>
      </c>
      <c r="G6459" s="111" t="s">
        <v>139</v>
      </c>
      <c r="H6459" s="111" t="s">
        <v>139</v>
      </c>
      <c r="I6459" s="111" t="s">
        <v>139</v>
      </c>
      <c r="J6459" t="str">
        <f t="shared" si="200"/>
        <v>1103Utbygd arealMineraljord</v>
      </c>
      <c r="K6459" s="111">
        <v>0.42279414509845159</v>
      </c>
      <c r="L6459" s="111">
        <v>0</v>
      </c>
      <c r="M6459" s="111">
        <v>1.303047089454229E-2</v>
      </c>
      <c r="N6459" s="112">
        <f t="shared" si="201"/>
        <v>0.43582461599299388</v>
      </c>
    </row>
    <row r="6460" spans="1:14" x14ac:dyDescent="0.25">
      <c r="A6460" s="111" t="s">
        <v>762</v>
      </c>
      <c r="B6460" s="111">
        <f>INDEX(kommuner!C:C,MATCH(_xlfn.NUMBERVALUE(A6460),kommuner!B:B,0))</f>
        <v>1103</v>
      </c>
      <c r="C6460" s="111" t="s">
        <v>83</v>
      </c>
      <c r="D6460" s="111" t="s">
        <v>83</v>
      </c>
      <c r="E6460" s="111" t="s">
        <v>123</v>
      </c>
      <c r="F6460" s="111" t="s">
        <v>139</v>
      </c>
      <c r="G6460" s="111" t="s">
        <v>139</v>
      </c>
      <c r="H6460" s="111" t="s">
        <v>139</v>
      </c>
      <c r="I6460" s="111" t="s">
        <v>139</v>
      </c>
      <c r="J6460" t="str">
        <f t="shared" si="200"/>
        <v>1103Utbygd arealOrganisk jord</v>
      </c>
      <c r="K6460" s="111">
        <v>29.011421395201612</v>
      </c>
      <c r="L6460" s="111">
        <v>0</v>
      </c>
      <c r="M6460" s="111">
        <v>1.303047089454229E-2</v>
      </c>
      <c r="N6460" s="112">
        <f t="shared" si="201"/>
        <v>29.024451866096154</v>
      </c>
    </row>
    <row r="6461" spans="1:14" x14ac:dyDescent="0.25">
      <c r="A6461" s="111" t="s">
        <v>762</v>
      </c>
      <c r="B6461" s="111">
        <f>INDEX(kommuner!C:C,MATCH(_xlfn.NUMBERVALUE(A6461),kommuner!B:B,0))</f>
        <v>1103</v>
      </c>
      <c r="C6461" s="111" t="s">
        <v>181</v>
      </c>
      <c r="D6461" s="111" t="s">
        <v>181</v>
      </c>
      <c r="E6461" s="111" t="s">
        <v>123</v>
      </c>
      <c r="F6461" s="111" t="s">
        <v>139</v>
      </c>
      <c r="G6461" s="111" t="s">
        <v>139</v>
      </c>
      <c r="H6461" s="111" t="s">
        <v>139</v>
      </c>
      <c r="I6461" s="111" t="s">
        <v>139</v>
      </c>
      <c r="J6461" t="str">
        <f t="shared" si="200"/>
        <v>1103Vann og myrOrganisk jord</v>
      </c>
      <c r="K6461" s="111">
        <v>-0.31088998224577308</v>
      </c>
      <c r="L6461" s="111">
        <v>0</v>
      </c>
      <c r="M6461" s="111">
        <v>0</v>
      </c>
      <c r="N6461" s="112">
        <f t="shared" si="201"/>
        <v>-0.31088998224577308</v>
      </c>
    </row>
    <row r="6462" spans="1:14" x14ac:dyDescent="0.25">
      <c r="A6462" s="111" t="s">
        <v>763</v>
      </c>
      <c r="B6462" s="111">
        <f>INDEX(kommuner!C:C,MATCH(_xlfn.NUMBERVALUE(A6462),kommuner!B:B,0))</f>
        <v>1106</v>
      </c>
      <c r="C6462" s="111" t="s">
        <v>82</v>
      </c>
      <c r="D6462" s="111" t="s">
        <v>82</v>
      </c>
      <c r="E6462" s="111" t="s">
        <v>126</v>
      </c>
      <c r="F6462" s="111" t="s">
        <v>139</v>
      </c>
      <c r="G6462" s="111" t="s">
        <v>139</v>
      </c>
      <c r="H6462" s="111" t="s">
        <v>139</v>
      </c>
      <c r="I6462" s="111" t="s">
        <v>139</v>
      </c>
      <c r="J6462" t="str">
        <f t="shared" si="200"/>
        <v>1106Annen utmarkMineraljord</v>
      </c>
      <c r="K6462" s="111">
        <v>-0.16852781479621071</v>
      </c>
      <c r="L6462" s="111">
        <v>0</v>
      </c>
      <c r="M6462" s="111">
        <v>0</v>
      </c>
      <c r="N6462" s="112">
        <f t="shared" si="201"/>
        <v>-0.16852781479621071</v>
      </c>
    </row>
    <row r="6463" spans="1:14" x14ac:dyDescent="0.25">
      <c r="A6463" s="111" t="s">
        <v>763</v>
      </c>
      <c r="B6463" s="111">
        <f>INDEX(kommuner!C:C,MATCH(_xlfn.NUMBERVALUE(A6463),kommuner!B:B,0))</f>
        <v>1106</v>
      </c>
      <c r="C6463" s="111" t="s">
        <v>121</v>
      </c>
      <c r="D6463" s="111" t="s">
        <v>121</v>
      </c>
      <c r="E6463" s="111" t="s">
        <v>126</v>
      </c>
      <c r="F6463" s="111" t="s">
        <v>139</v>
      </c>
      <c r="G6463" s="111" t="s">
        <v>139</v>
      </c>
      <c r="H6463" s="111" t="s">
        <v>139</v>
      </c>
      <c r="I6463" s="111" t="s">
        <v>139</v>
      </c>
      <c r="J6463" t="str">
        <f t="shared" si="200"/>
        <v>1106BeiteMineraljord</v>
      </c>
      <c r="K6463" s="111">
        <v>-0.43305842942580308</v>
      </c>
      <c r="L6463" s="111">
        <v>0</v>
      </c>
      <c r="M6463" s="111">
        <v>1.2448711246839999E-7</v>
      </c>
      <c r="N6463" s="112">
        <f t="shared" si="201"/>
        <v>-0.43305830493869063</v>
      </c>
    </row>
    <row r="6464" spans="1:14" x14ac:dyDescent="0.25">
      <c r="A6464" s="111" t="s">
        <v>763</v>
      </c>
      <c r="B6464" s="111">
        <f>INDEX(kommuner!C:C,MATCH(_xlfn.NUMBERVALUE(A6464),kommuner!B:B,0))</f>
        <v>1106</v>
      </c>
      <c r="C6464" s="111" t="s">
        <v>121</v>
      </c>
      <c r="D6464" s="111" t="s">
        <v>121</v>
      </c>
      <c r="E6464" s="111" t="s">
        <v>123</v>
      </c>
      <c r="F6464" s="111" t="s">
        <v>139</v>
      </c>
      <c r="G6464" s="111" t="s">
        <v>139</v>
      </c>
      <c r="H6464" s="111" t="s">
        <v>139</v>
      </c>
      <c r="I6464" s="111" t="s">
        <v>139</v>
      </c>
      <c r="J6464" t="str">
        <f t="shared" si="200"/>
        <v>1106BeiteOrganisk jord</v>
      </c>
      <c r="K6464" s="111">
        <v>12.077525935985037</v>
      </c>
      <c r="L6464" s="111">
        <v>1.6412500000000001</v>
      </c>
      <c r="M6464" s="111">
        <v>0</v>
      </c>
      <c r="N6464" s="112">
        <f t="shared" si="201"/>
        <v>13.718775935985036</v>
      </c>
    </row>
    <row r="6465" spans="1:14" x14ac:dyDescent="0.25">
      <c r="A6465" s="111" t="s">
        <v>763</v>
      </c>
      <c r="B6465" s="111">
        <f>INDEX(kommuner!C:C,MATCH(_xlfn.NUMBERVALUE(A6465),kommuner!B:B,0))</f>
        <v>1106</v>
      </c>
      <c r="C6465" s="111" t="s">
        <v>84</v>
      </c>
      <c r="D6465" s="111" t="s">
        <v>84</v>
      </c>
      <c r="E6465" s="111" t="s">
        <v>126</v>
      </c>
      <c r="F6465" s="111" t="s">
        <v>139</v>
      </c>
      <c r="G6465" s="111" t="s">
        <v>139</v>
      </c>
      <c r="H6465" s="111" t="s">
        <v>139</v>
      </c>
      <c r="I6465" s="111" t="s">
        <v>139</v>
      </c>
      <c r="J6465" t="str">
        <f t="shared" si="200"/>
        <v>1106Dyrket markMineraljord</v>
      </c>
      <c r="K6465" s="111">
        <v>-0.4299831800484587</v>
      </c>
      <c r="L6465" s="111">
        <v>0</v>
      </c>
      <c r="M6465" s="111">
        <v>0</v>
      </c>
      <c r="N6465" s="112">
        <f t="shared" si="201"/>
        <v>-0.4299831800484587</v>
      </c>
    </row>
    <row r="6466" spans="1:14" x14ac:dyDescent="0.25">
      <c r="A6466" s="111" t="s">
        <v>763</v>
      </c>
      <c r="B6466" s="111">
        <f>INDEX(kommuner!C:C,MATCH(_xlfn.NUMBERVALUE(A6466),kommuner!B:B,0))</f>
        <v>1106</v>
      </c>
      <c r="C6466" s="111" t="s">
        <v>84</v>
      </c>
      <c r="D6466" s="111" t="s">
        <v>84</v>
      </c>
      <c r="E6466" s="111" t="s">
        <v>123</v>
      </c>
      <c r="F6466" s="111" t="s">
        <v>139</v>
      </c>
      <c r="G6466" s="111" t="s">
        <v>139</v>
      </c>
      <c r="H6466" s="111" t="s">
        <v>139</v>
      </c>
      <c r="I6466" s="111" t="s">
        <v>139</v>
      </c>
      <c r="J6466" t="str">
        <f t="shared" si="200"/>
        <v>1106Dyrket markOrganisk jord</v>
      </c>
      <c r="K6466" s="111">
        <v>28.726149366675592</v>
      </c>
      <c r="L6466" s="111">
        <v>1.45625</v>
      </c>
      <c r="M6466" s="111">
        <v>0</v>
      </c>
      <c r="N6466" s="112">
        <f t="shared" si="201"/>
        <v>30.182399366675593</v>
      </c>
    </row>
    <row r="6467" spans="1:14" x14ac:dyDescent="0.25">
      <c r="A6467" s="111" t="s">
        <v>763</v>
      </c>
      <c r="B6467" s="111">
        <f>INDEX(kommuner!C:C,MATCH(_xlfn.NUMBERVALUE(A6467),kommuner!B:B,0))</f>
        <v>1106</v>
      </c>
      <c r="C6467" s="111" t="s">
        <v>127</v>
      </c>
      <c r="D6467" s="111" t="s">
        <v>127</v>
      </c>
      <c r="E6467" s="111" t="s">
        <v>126</v>
      </c>
      <c r="F6467" s="111" t="s">
        <v>172</v>
      </c>
      <c r="G6467" s="111" t="s">
        <v>180</v>
      </c>
      <c r="H6467" s="111" t="s">
        <v>172</v>
      </c>
      <c r="I6467" s="111" t="s">
        <v>180</v>
      </c>
      <c r="J6467" t="str">
        <f t="shared" ref="J6467:J6530" si="202">B6467&amp;C6467&amp;E6467&amp;IF(C6467="Skog",F6467&amp;G6467,"")</f>
        <v>1106SkogMineraljordBarskogHøy</v>
      </c>
      <c r="K6467" s="111">
        <v>-4.2610596243420318</v>
      </c>
      <c r="L6467" s="111">
        <v>0.85306406685236758</v>
      </c>
      <c r="M6467" s="111">
        <v>6.4056614999681585E-2</v>
      </c>
      <c r="N6467" s="112">
        <f t="shared" ref="N6467:N6530" si="203">SUM(K6467:M6467)</f>
        <v>-3.3439389424899826</v>
      </c>
    </row>
    <row r="6468" spans="1:14" x14ac:dyDescent="0.25">
      <c r="A6468" s="111" t="s">
        <v>763</v>
      </c>
      <c r="B6468" s="111">
        <f>INDEX(kommuner!C:C,MATCH(_xlfn.NUMBERVALUE(A6468),kommuner!B:B,0))</f>
        <v>1106</v>
      </c>
      <c r="C6468" s="111" t="s">
        <v>127</v>
      </c>
      <c r="D6468" s="111" t="s">
        <v>127</v>
      </c>
      <c r="E6468" s="111" t="s">
        <v>126</v>
      </c>
      <c r="F6468" s="111" t="s">
        <v>172</v>
      </c>
      <c r="G6468" s="111" t="s">
        <v>167</v>
      </c>
      <c r="H6468" s="111" t="s">
        <v>172</v>
      </c>
      <c r="I6468" s="111" t="s">
        <v>167</v>
      </c>
      <c r="J6468" t="str">
        <f t="shared" si="202"/>
        <v>1106SkogMineraljordBarskogImpediment</v>
      </c>
      <c r="K6468" s="111">
        <v>-1.5740166960016819</v>
      </c>
      <c r="L6468" s="111">
        <v>0.85306406685236758</v>
      </c>
      <c r="M6468" s="111">
        <v>6.3979989500968365E-2</v>
      </c>
      <c r="N6468" s="112">
        <f t="shared" si="203"/>
        <v>-0.65697263964834596</v>
      </c>
    </row>
    <row r="6469" spans="1:14" x14ac:dyDescent="0.25">
      <c r="A6469" s="111" t="s">
        <v>763</v>
      </c>
      <c r="B6469" s="111">
        <f>INDEX(kommuner!C:C,MATCH(_xlfn.NUMBERVALUE(A6469),kommuner!B:B,0))</f>
        <v>1106</v>
      </c>
      <c r="C6469" s="111" t="s">
        <v>127</v>
      </c>
      <c r="D6469" s="111" t="s">
        <v>127</v>
      </c>
      <c r="E6469" s="111" t="s">
        <v>126</v>
      </c>
      <c r="F6469" s="111" t="s">
        <v>172</v>
      </c>
      <c r="G6469" s="111" t="s">
        <v>190</v>
      </c>
      <c r="H6469" s="111" t="s">
        <v>172</v>
      </c>
      <c r="I6469" s="111" t="s">
        <v>190</v>
      </c>
      <c r="J6469" t="str">
        <f t="shared" si="202"/>
        <v>1106SkogMineraljordBarskogLav</v>
      </c>
      <c r="K6469" s="111">
        <v>-2.1094741240186856</v>
      </c>
      <c r="L6469" s="111">
        <v>0.85306406685236758</v>
      </c>
      <c r="M6469" s="111">
        <v>6.3979989500968365E-2</v>
      </c>
      <c r="N6469" s="112">
        <f t="shared" si="203"/>
        <v>-1.1924300676653499</v>
      </c>
    </row>
    <row r="6470" spans="1:14" x14ac:dyDescent="0.25">
      <c r="A6470" s="111" t="s">
        <v>763</v>
      </c>
      <c r="B6470" s="111">
        <f>INDEX(kommuner!C:C,MATCH(_xlfn.NUMBERVALUE(A6470),kommuner!B:B,0))</f>
        <v>1106</v>
      </c>
      <c r="C6470" s="111" t="s">
        <v>127</v>
      </c>
      <c r="D6470" s="111" t="s">
        <v>127</v>
      </c>
      <c r="E6470" s="111" t="s">
        <v>126</v>
      </c>
      <c r="F6470" s="111" t="s">
        <v>172</v>
      </c>
      <c r="G6470" s="111" t="s">
        <v>173</v>
      </c>
      <c r="H6470" s="111" t="s">
        <v>172</v>
      </c>
      <c r="I6470" s="111" t="s">
        <v>173</v>
      </c>
      <c r="J6470" t="str">
        <f t="shared" si="202"/>
        <v>1106SkogMineraljordBarskogMiddels</v>
      </c>
      <c r="K6470" s="111">
        <v>-2.8820985952554645</v>
      </c>
      <c r="L6470" s="111">
        <v>0.85306406685236758</v>
      </c>
      <c r="M6470" s="111">
        <v>6.4056614999681585E-2</v>
      </c>
      <c r="N6470" s="112">
        <f t="shared" si="203"/>
        <v>-1.9649779134034155</v>
      </c>
    </row>
    <row r="6471" spans="1:14" x14ac:dyDescent="0.25">
      <c r="A6471" s="111" t="s">
        <v>763</v>
      </c>
      <c r="B6471" s="111">
        <f>INDEX(kommuner!C:C,MATCH(_xlfn.NUMBERVALUE(A6471),kommuner!B:B,0))</f>
        <v>1106</v>
      </c>
      <c r="C6471" s="111" t="s">
        <v>127</v>
      </c>
      <c r="D6471" s="111" t="s">
        <v>127</v>
      </c>
      <c r="E6471" s="111" t="s">
        <v>126</v>
      </c>
      <c r="F6471" s="111" t="s">
        <v>172</v>
      </c>
      <c r="G6471" s="111" t="s">
        <v>186</v>
      </c>
      <c r="H6471" s="111" t="s">
        <v>172</v>
      </c>
      <c r="I6471" s="111" t="s">
        <v>186</v>
      </c>
      <c r="J6471" t="str">
        <f t="shared" si="202"/>
        <v>1106SkogMineraljordBarskogSærs høy</v>
      </c>
      <c r="K6471" s="111">
        <v>0.12072674540874306</v>
      </c>
      <c r="L6471" s="111">
        <v>0.85306406685236758</v>
      </c>
      <c r="M6471" s="111">
        <v>6.4056614999681585E-2</v>
      </c>
      <c r="N6471" s="112">
        <f t="shared" si="203"/>
        <v>1.0378474272607923</v>
      </c>
    </row>
    <row r="6472" spans="1:14" x14ac:dyDescent="0.25">
      <c r="A6472" s="111" t="s">
        <v>763</v>
      </c>
      <c r="B6472" s="111">
        <f>INDEX(kommuner!C:C,MATCH(_xlfn.NUMBERVALUE(A6472),kommuner!B:B,0))</f>
        <v>1106</v>
      </c>
      <c r="C6472" s="111" t="s">
        <v>127</v>
      </c>
      <c r="D6472" s="111" t="s">
        <v>127</v>
      </c>
      <c r="E6472" s="111" t="s">
        <v>126</v>
      </c>
      <c r="F6472" s="111" t="s">
        <v>179</v>
      </c>
      <c r="G6472" s="111" t="s">
        <v>180</v>
      </c>
      <c r="H6472" s="111" t="s">
        <v>179</v>
      </c>
      <c r="I6472" s="111" t="s">
        <v>180</v>
      </c>
      <c r="J6472" t="str">
        <f t="shared" si="202"/>
        <v>1106SkogMineraljordBlandingsskogHøy</v>
      </c>
      <c r="K6472" s="111">
        <v>-8.5703651807373102</v>
      </c>
      <c r="L6472" s="111">
        <v>0.85306406685236758</v>
      </c>
      <c r="M6472" s="111">
        <v>6.3979989500968365E-2</v>
      </c>
      <c r="N6472" s="112">
        <f t="shared" si="203"/>
        <v>-7.6533211243839743</v>
      </c>
    </row>
    <row r="6473" spans="1:14" x14ac:dyDescent="0.25">
      <c r="A6473" s="111" t="s">
        <v>763</v>
      </c>
      <c r="B6473" s="111">
        <f>INDEX(kommuner!C:C,MATCH(_xlfn.NUMBERVALUE(A6473),kommuner!B:B,0))</f>
        <v>1106</v>
      </c>
      <c r="C6473" s="111" t="s">
        <v>127</v>
      </c>
      <c r="D6473" s="111" t="s">
        <v>127</v>
      </c>
      <c r="E6473" s="111" t="s">
        <v>126</v>
      </c>
      <c r="F6473" s="111" t="s">
        <v>179</v>
      </c>
      <c r="G6473" s="111" t="s">
        <v>167</v>
      </c>
      <c r="H6473" s="111" t="s">
        <v>179</v>
      </c>
      <c r="I6473" s="111" t="s">
        <v>167</v>
      </c>
      <c r="J6473" t="str">
        <f t="shared" si="202"/>
        <v>1106SkogMineraljordBlandingsskogImpediment</v>
      </c>
      <c r="K6473" s="111">
        <v>-2.0950685747655116</v>
      </c>
      <c r="L6473" s="111">
        <v>0.85306406685236758</v>
      </c>
      <c r="M6473" s="111">
        <v>6.3979989500968365E-2</v>
      </c>
      <c r="N6473" s="112">
        <f t="shared" si="203"/>
        <v>-1.1780245184121758</v>
      </c>
    </row>
    <row r="6474" spans="1:14" x14ac:dyDescent="0.25">
      <c r="A6474" s="111" t="s">
        <v>763</v>
      </c>
      <c r="B6474" s="111">
        <f>INDEX(kommuner!C:C,MATCH(_xlfn.NUMBERVALUE(A6474),kommuner!B:B,0))</f>
        <v>1106</v>
      </c>
      <c r="C6474" s="111" t="s">
        <v>127</v>
      </c>
      <c r="D6474" s="111" t="s">
        <v>127</v>
      </c>
      <c r="E6474" s="111" t="s">
        <v>126</v>
      </c>
      <c r="F6474" s="111" t="s">
        <v>179</v>
      </c>
      <c r="G6474" s="111" t="s">
        <v>190</v>
      </c>
      <c r="H6474" s="111" t="s">
        <v>179</v>
      </c>
      <c r="I6474" s="111" t="s">
        <v>190</v>
      </c>
      <c r="J6474" t="str">
        <f t="shared" si="202"/>
        <v>1106SkogMineraljordBlandingsskogLav</v>
      </c>
      <c r="K6474" s="111">
        <v>-3.814060654162915</v>
      </c>
      <c r="L6474" s="111">
        <v>0.85306406685236758</v>
      </c>
      <c r="M6474" s="111">
        <v>6.3979989500968365E-2</v>
      </c>
      <c r="N6474" s="112">
        <f t="shared" si="203"/>
        <v>-2.897016597809579</v>
      </c>
    </row>
    <row r="6475" spans="1:14" x14ac:dyDescent="0.25">
      <c r="A6475" s="111" t="s">
        <v>763</v>
      </c>
      <c r="B6475" s="111">
        <f>INDEX(kommuner!C:C,MATCH(_xlfn.NUMBERVALUE(A6475),kommuner!B:B,0))</f>
        <v>1106</v>
      </c>
      <c r="C6475" s="111" t="s">
        <v>127</v>
      </c>
      <c r="D6475" s="111" t="s">
        <v>127</v>
      </c>
      <c r="E6475" s="111" t="s">
        <v>126</v>
      </c>
      <c r="F6475" s="111" t="s">
        <v>179</v>
      </c>
      <c r="G6475" s="111" t="s">
        <v>173</v>
      </c>
      <c r="H6475" s="111" t="s">
        <v>179</v>
      </c>
      <c r="I6475" s="111" t="s">
        <v>173</v>
      </c>
      <c r="J6475" t="str">
        <f t="shared" si="202"/>
        <v>1106SkogMineraljordBlandingsskogMiddels</v>
      </c>
      <c r="K6475" s="111">
        <v>-4.5623521854183373</v>
      </c>
      <c r="L6475" s="111">
        <v>0.85306406685236758</v>
      </c>
      <c r="M6475" s="111">
        <v>6.3979989500968365E-2</v>
      </c>
      <c r="N6475" s="112">
        <f t="shared" si="203"/>
        <v>-3.6453081290650013</v>
      </c>
    </row>
    <row r="6476" spans="1:14" x14ac:dyDescent="0.25">
      <c r="A6476" s="111" t="s">
        <v>763</v>
      </c>
      <c r="B6476" s="111">
        <f>INDEX(kommuner!C:C,MATCH(_xlfn.NUMBERVALUE(A6476),kommuner!B:B,0))</f>
        <v>1106</v>
      </c>
      <c r="C6476" s="111" t="s">
        <v>127</v>
      </c>
      <c r="D6476" s="111" t="s">
        <v>127</v>
      </c>
      <c r="E6476" s="111" t="s">
        <v>126</v>
      </c>
      <c r="F6476" s="111" t="s">
        <v>179</v>
      </c>
      <c r="G6476" s="111" t="s">
        <v>186</v>
      </c>
      <c r="H6476" s="111" t="s">
        <v>179</v>
      </c>
      <c r="I6476" s="111" t="s">
        <v>186</v>
      </c>
      <c r="J6476" t="str">
        <f t="shared" si="202"/>
        <v>1106SkogMineraljordBlandingsskogSærs høy</v>
      </c>
      <c r="K6476" s="111">
        <v>-2.9395925245326562</v>
      </c>
      <c r="L6476" s="111">
        <v>0.85306406685236758</v>
      </c>
      <c r="M6476" s="111">
        <v>6.3979989500968365E-2</v>
      </c>
      <c r="N6476" s="112">
        <f t="shared" si="203"/>
        <v>-2.0225484681793202</v>
      </c>
    </row>
    <row r="6477" spans="1:14" x14ac:dyDescent="0.25">
      <c r="A6477" s="111" t="s">
        <v>763</v>
      </c>
      <c r="B6477" s="111">
        <f>INDEX(kommuner!C:C,MATCH(_xlfn.NUMBERVALUE(A6477),kommuner!B:B,0))</f>
        <v>1106</v>
      </c>
      <c r="C6477" s="111" t="s">
        <v>127</v>
      </c>
      <c r="D6477" s="111" t="s">
        <v>127</v>
      </c>
      <c r="E6477" s="111" t="s">
        <v>126</v>
      </c>
      <c r="F6477" s="111" t="s">
        <v>185</v>
      </c>
      <c r="G6477" s="111" t="s">
        <v>180</v>
      </c>
      <c r="H6477" s="111" t="s">
        <v>185</v>
      </c>
      <c r="I6477" s="111" t="s">
        <v>180</v>
      </c>
      <c r="J6477" t="str">
        <f t="shared" si="202"/>
        <v>1106SkogMineraljordLauvskogHøy</v>
      </c>
      <c r="K6477" s="111">
        <v>-3.6072016095960531</v>
      </c>
      <c r="L6477" s="111">
        <v>0.85306406685236758</v>
      </c>
      <c r="M6477" s="111">
        <v>6.3979989500968365E-2</v>
      </c>
      <c r="N6477" s="112">
        <f t="shared" si="203"/>
        <v>-2.6901575532427171</v>
      </c>
    </row>
    <row r="6478" spans="1:14" x14ac:dyDescent="0.25">
      <c r="A6478" s="111" t="s">
        <v>763</v>
      </c>
      <c r="B6478" s="111">
        <f>INDEX(kommuner!C:C,MATCH(_xlfn.NUMBERVALUE(A6478),kommuner!B:B,0))</f>
        <v>1106</v>
      </c>
      <c r="C6478" s="111" t="s">
        <v>127</v>
      </c>
      <c r="D6478" s="111" t="s">
        <v>127</v>
      </c>
      <c r="E6478" s="111" t="s">
        <v>126</v>
      </c>
      <c r="F6478" s="111" t="s">
        <v>185</v>
      </c>
      <c r="G6478" s="111" t="s">
        <v>167</v>
      </c>
      <c r="H6478" s="111" t="s">
        <v>185</v>
      </c>
      <c r="I6478" s="111" t="s">
        <v>167</v>
      </c>
      <c r="J6478" t="str">
        <f t="shared" si="202"/>
        <v>1106SkogMineraljordLauvskogImpediment</v>
      </c>
      <c r="K6478" s="111">
        <v>-1.1043030228661443</v>
      </c>
      <c r="L6478" s="111">
        <v>0.85306406685236758</v>
      </c>
      <c r="M6478" s="111">
        <v>6.3979989500968365E-2</v>
      </c>
      <c r="N6478" s="112">
        <f t="shared" si="203"/>
        <v>-0.18725896651280841</v>
      </c>
    </row>
    <row r="6479" spans="1:14" x14ac:dyDescent="0.25">
      <c r="A6479" s="111" t="s">
        <v>763</v>
      </c>
      <c r="B6479" s="111">
        <f>INDEX(kommuner!C:C,MATCH(_xlfn.NUMBERVALUE(A6479),kommuner!B:B,0))</f>
        <v>1106</v>
      </c>
      <c r="C6479" s="111" t="s">
        <v>127</v>
      </c>
      <c r="D6479" s="111" t="s">
        <v>127</v>
      </c>
      <c r="E6479" s="111" t="s">
        <v>126</v>
      </c>
      <c r="F6479" s="111" t="s">
        <v>185</v>
      </c>
      <c r="G6479" s="111" t="s">
        <v>190</v>
      </c>
      <c r="H6479" s="111" t="s">
        <v>185</v>
      </c>
      <c r="I6479" s="111" t="s">
        <v>190</v>
      </c>
      <c r="J6479" t="str">
        <f t="shared" si="202"/>
        <v>1106SkogMineraljordLauvskogLav</v>
      </c>
      <c r="K6479" s="111">
        <v>-8.9748170935426599E-2</v>
      </c>
      <c r="L6479" s="111">
        <v>0.85306406685236758</v>
      </c>
      <c r="M6479" s="111">
        <v>6.3979989500968365E-2</v>
      </c>
      <c r="N6479" s="112">
        <f t="shared" si="203"/>
        <v>0.82729588541790933</v>
      </c>
    </row>
    <row r="6480" spans="1:14" x14ac:dyDescent="0.25">
      <c r="A6480" s="111" t="s">
        <v>763</v>
      </c>
      <c r="B6480" s="111">
        <f>INDEX(kommuner!C:C,MATCH(_xlfn.NUMBERVALUE(A6480),kommuner!B:B,0))</f>
        <v>1106</v>
      </c>
      <c r="C6480" s="111" t="s">
        <v>127</v>
      </c>
      <c r="D6480" s="111" t="s">
        <v>127</v>
      </c>
      <c r="E6480" s="111" t="s">
        <v>126</v>
      </c>
      <c r="F6480" s="111" t="s">
        <v>185</v>
      </c>
      <c r="G6480" s="111" t="s">
        <v>173</v>
      </c>
      <c r="H6480" s="111" t="s">
        <v>185</v>
      </c>
      <c r="I6480" s="111" t="s">
        <v>173</v>
      </c>
      <c r="J6480" t="str">
        <f t="shared" si="202"/>
        <v>1106SkogMineraljordLauvskogMiddels</v>
      </c>
      <c r="K6480" s="111">
        <v>-2.4151390344437029</v>
      </c>
      <c r="L6480" s="111">
        <v>0.85306406685236758</v>
      </c>
      <c r="M6480" s="111">
        <v>6.3979989500968365E-2</v>
      </c>
      <c r="N6480" s="112">
        <f t="shared" si="203"/>
        <v>-1.4980949780903672</v>
      </c>
    </row>
    <row r="6481" spans="1:14" x14ac:dyDescent="0.25">
      <c r="A6481" s="111" t="s">
        <v>763</v>
      </c>
      <c r="B6481" s="111">
        <f>INDEX(kommuner!C:C,MATCH(_xlfn.NUMBERVALUE(A6481),kommuner!B:B,0))</f>
        <v>1106</v>
      </c>
      <c r="C6481" s="111" t="s">
        <v>127</v>
      </c>
      <c r="D6481" s="111" t="s">
        <v>127</v>
      </c>
      <c r="E6481" s="111" t="s">
        <v>126</v>
      </c>
      <c r="F6481" s="111" t="s">
        <v>185</v>
      </c>
      <c r="G6481" s="111" t="s">
        <v>186</v>
      </c>
      <c r="H6481" s="111" t="s">
        <v>185</v>
      </c>
      <c r="I6481" s="111" t="s">
        <v>186</v>
      </c>
      <c r="J6481" t="str">
        <f t="shared" si="202"/>
        <v>1106SkogMineraljordLauvskogSærs høy</v>
      </c>
      <c r="K6481" s="111">
        <v>-3.6560473259425113</v>
      </c>
      <c r="L6481" s="111">
        <v>0.85306406685236758</v>
      </c>
      <c r="M6481" s="111">
        <v>6.3979989500968365E-2</v>
      </c>
      <c r="N6481" s="112">
        <f t="shared" si="203"/>
        <v>-2.7390032695891753</v>
      </c>
    </row>
    <row r="6482" spans="1:14" x14ac:dyDescent="0.25">
      <c r="A6482" s="111" t="s">
        <v>763</v>
      </c>
      <c r="B6482" s="111">
        <f>INDEX(kommuner!C:C,MATCH(_xlfn.NUMBERVALUE(A6482),kommuner!B:B,0))</f>
        <v>1106</v>
      </c>
      <c r="C6482" s="111" t="s">
        <v>127</v>
      </c>
      <c r="D6482" s="111" t="s">
        <v>127</v>
      </c>
      <c r="E6482" s="111" t="s">
        <v>123</v>
      </c>
      <c r="F6482" s="111" t="s">
        <v>172</v>
      </c>
      <c r="G6482" s="111" t="s">
        <v>180</v>
      </c>
      <c r="H6482" s="111" t="s">
        <v>172</v>
      </c>
      <c r="I6482" s="111" t="s">
        <v>180</v>
      </c>
      <c r="J6482" t="str">
        <f t="shared" si="202"/>
        <v>1106SkogOrganisk jordBarskogHøy</v>
      </c>
      <c r="K6482" s="111">
        <v>-2.5184559031994138</v>
      </c>
      <c r="L6482" s="111">
        <v>0.92784825435236762</v>
      </c>
      <c r="M6482" s="111">
        <v>0.46518126042825314</v>
      </c>
      <c r="N6482" s="112">
        <f t="shared" si="203"/>
        <v>-1.1254263884187932</v>
      </c>
    </row>
    <row r="6483" spans="1:14" x14ac:dyDescent="0.25">
      <c r="A6483" s="111" t="s">
        <v>763</v>
      </c>
      <c r="B6483" s="111">
        <f>INDEX(kommuner!C:C,MATCH(_xlfn.NUMBERVALUE(A6483),kommuner!B:B,0))</f>
        <v>1106</v>
      </c>
      <c r="C6483" s="111" t="s">
        <v>127</v>
      </c>
      <c r="D6483" s="111" t="s">
        <v>127</v>
      </c>
      <c r="E6483" s="111" t="s">
        <v>123</v>
      </c>
      <c r="F6483" s="111" t="s">
        <v>172</v>
      </c>
      <c r="G6483" s="111" t="s">
        <v>167</v>
      </c>
      <c r="H6483" s="111" t="s">
        <v>172</v>
      </c>
      <c r="I6483" s="111" t="s">
        <v>167</v>
      </c>
      <c r="J6483" t="str">
        <f t="shared" si="202"/>
        <v>1106SkogOrganisk jordBarskogImpediment</v>
      </c>
      <c r="K6483" s="111">
        <v>-0.13011741963904588</v>
      </c>
      <c r="L6483" s="111">
        <v>0.92784825435236762</v>
      </c>
      <c r="M6483" s="111">
        <v>0.46510463492953991</v>
      </c>
      <c r="N6483" s="112">
        <f t="shared" si="203"/>
        <v>1.2628354696428616</v>
      </c>
    </row>
    <row r="6484" spans="1:14" x14ac:dyDescent="0.25">
      <c r="A6484" s="111" t="s">
        <v>763</v>
      </c>
      <c r="B6484" s="111">
        <f>INDEX(kommuner!C:C,MATCH(_xlfn.NUMBERVALUE(A6484),kommuner!B:B,0))</f>
        <v>1106</v>
      </c>
      <c r="C6484" s="111" t="s">
        <v>127</v>
      </c>
      <c r="D6484" s="111" t="s">
        <v>127</v>
      </c>
      <c r="E6484" s="111" t="s">
        <v>123</v>
      </c>
      <c r="F6484" s="111" t="s">
        <v>172</v>
      </c>
      <c r="G6484" s="111" t="s">
        <v>190</v>
      </c>
      <c r="H6484" s="111" t="s">
        <v>172</v>
      </c>
      <c r="I6484" s="111" t="s">
        <v>190</v>
      </c>
      <c r="J6484" t="str">
        <f t="shared" si="202"/>
        <v>1106SkogOrganisk jordBarskogLav</v>
      </c>
      <c r="K6484" s="111">
        <v>-0.50666953101693391</v>
      </c>
      <c r="L6484" s="111">
        <v>0.92784825435236762</v>
      </c>
      <c r="M6484" s="111">
        <v>0.46510463492953991</v>
      </c>
      <c r="N6484" s="112">
        <f t="shared" si="203"/>
        <v>0.88628335826497362</v>
      </c>
    </row>
    <row r="6485" spans="1:14" x14ac:dyDescent="0.25">
      <c r="A6485" s="111" t="s">
        <v>763</v>
      </c>
      <c r="B6485" s="111">
        <f>INDEX(kommuner!C:C,MATCH(_xlfn.NUMBERVALUE(A6485),kommuner!B:B,0))</f>
        <v>1106</v>
      </c>
      <c r="C6485" s="111" t="s">
        <v>127</v>
      </c>
      <c r="D6485" s="111" t="s">
        <v>127</v>
      </c>
      <c r="E6485" s="111" t="s">
        <v>123</v>
      </c>
      <c r="F6485" s="111" t="s">
        <v>172</v>
      </c>
      <c r="G6485" s="111" t="s">
        <v>173</v>
      </c>
      <c r="H6485" s="111" t="s">
        <v>172</v>
      </c>
      <c r="I6485" s="111" t="s">
        <v>173</v>
      </c>
      <c r="J6485" t="str">
        <f t="shared" si="202"/>
        <v>1106SkogOrganisk jordBarskogMiddels</v>
      </c>
      <c r="K6485" s="111">
        <v>-1.5571490961494638</v>
      </c>
      <c r="L6485" s="111">
        <v>0.92784825435236762</v>
      </c>
      <c r="M6485" s="111">
        <v>0.46518126042825314</v>
      </c>
      <c r="N6485" s="112">
        <f t="shared" si="203"/>
        <v>-0.16411958136884308</v>
      </c>
    </row>
    <row r="6486" spans="1:14" x14ac:dyDescent="0.25">
      <c r="A6486" s="111" t="s">
        <v>763</v>
      </c>
      <c r="B6486" s="111">
        <f>INDEX(kommuner!C:C,MATCH(_xlfn.NUMBERVALUE(A6486),kommuner!B:B,0))</f>
        <v>1106</v>
      </c>
      <c r="C6486" s="111" t="s">
        <v>127</v>
      </c>
      <c r="D6486" s="111" t="s">
        <v>127</v>
      </c>
      <c r="E6486" s="111" t="s">
        <v>123</v>
      </c>
      <c r="F6486" s="111" t="s">
        <v>172</v>
      </c>
      <c r="G6486" s="111" t="s">
        <v>186</v>
      </c>
      <c r="H6486" s="111" t="s">
        <v>172</v>
      </c>
      <c r="I6486" s="111" t="s">
        <v>186</v>
      </c>
      <c r="J6486" t="str">
        <f t="shared" si="202"/>
        <v>1106SkogOrganisk jordBarskogSærs høy</v>
      </c>
      <c r="K6486" s="111">
        <v>2.5548655235722699</v>
      </c>
      <c r="L6486" s="111">
        <v>0.92784825435236762</v>
      </c>
      <c r="M6486" s="111">
        <v>0.46518126042825314</v>
      </c>
      <c r="N6486" s="112">
        <f t="shared" si="203"/>
        <v>3.9478950383528906</v>
      </c>
    </row>
    <row r="6487" spans="1:14" x14ac:dyDescent="0.25">
      <c r="A6487" s="111" t="s">
        <v>763</v>
      </c>
      <c r="B6487" s="111">
        <f>INDEX(kommuner!C:C,MATCH(_xlfn.NUMBERVALUE(A6487),kommuner!B:B,0))</f>
        <v>1106</v>
      </c>
      <c r="C6487" s="111" t="s">
        <v>127</v>
      </c>
      <c r="D6487" s="111" t="s">
        <v>127</v>
      </c>
      <c r="E6487" s="111" t="s">
        <v>123</v>
      </c>
      <c r="F6487" s="111" t="s">
        <v>179</v>
      </c>
      <c r="G6487" s="111" t="s">
        <v>180</v>
      </c>
      <c r="H6487" s="111" t="s">
        <v>179</v>
      </c>
      <c r="I6487" s="111" t="s">
        <v>180</v>
      </c>
      <c r="J6487" t="str">
        <f t="shared" si="202"/>
        <v>1106SkogOrganisk jordBlandingsskogHøy</v>
      </c>
      <c r="K6487" s="111">
        <v>-5.5554344456832343</v>
      </c>
      <c r="L6487" s="111">
        <v>0.92784825435236762</v>
      </c>
      <c r="M6487" s="111">
        <v>0.46510463492953991</v>
      </c>
      <c r="N6487" s="112">
        <f t="shared" si="203"/>
        <v>-4.1624815564013264</v>
      </c>
    </row>
    <row r="6488" spans="1:14" x14ac:dyDescent="0.25">
      <c r="A6488" s="111" t="s">
        <v>763</v>
      </c>
      <c r="B6488" s="111">
        <f>INDEX(kommuner!C:C,MATCH(_xlfn.NUMBERVALUE(A6488),kommuner!B:B,0))</f>
        <v>1106</v>
      </c>
      <c r="C6488" s="111" t="s">
        <v>127</v>
      </c>
      <c r="D6488" s="111" t="s">
        <v>127</v>
      </c>
      <c r="E6488" s="111" t="s">
        <v>123</v>
      </c>
      <c r="F6488" s="111" t="s">
        <v>179</v>
      </c>
      <c r="G6488" s="111" t="s">
        <v>167</v>
      </c>
      <c r="H6488" s="111" t="s">
        <v>179</v>
      </c>
      <c r="I6488" s="111" t="s">
        <v>167</v>
      </c>
      <c r="J6488" t="str">
        <f t="shared" si="202"/>
        <v>1106SkogOrganisk jordBlandingsskogImpediment</v>
      </c>
      <c r="K6488" s="111">
        <v>-0.28586344175800005</v>
      </c>
      <c r="L6488" s="111">
        <v>0.92784825435236762</v>
      </c>
      <c r="M6488" s="111">
        <v>0.46510463492953991</v>
      </c>
      <c r="N6488" s="112">
        <f t="shared" si="203"/>
        <v>1.1070894475239075</v>
      </c>
    </row>
    <row r="6489" spans="1:14" x14ac:dyDescent="0.25">
      <c r="A6489" s="111" t="s">
        <v>763</v>
      </c>
      <c r="B6489" s="111">
        <f>INDEX(kommuner!C:C,MATCH(_xlfn.NUMBERVALUE(A6489),kommuner!B:B,0))</f>
        <v>1106</v>
      </c>
      <c r="C6489" s="111" t="s">
        <v>127</v>
      </c>
      <c r="D6489" s="111" t="s">
        <v>127</v>
      </c>
      <c r="E6489" s="111" t="s">
        <v>123</v>
      </c>
      <c r="F6489" s="111" t="s">
        <v>179</v>
      </c>
      <c r="G6489" s="111" t="s">
        <v>190</v>
      </c>
      <c r="H6489" s="111" t="s">
        <v>179</v>
      </c>
      <c r="I6489" s="111" t="s">
        <v>190</v>
      </c>
      <c r="J6489" t="str">
        <f t="shared" si="202"/>
        <v>1106SkogOrganisk jordBlandingsskogLav</v>
      </c>
      <c r="K6489" s="111">
        <v>-1.2347339377887629</v>
      </c>
      <c r="L6489" s="111">
        <v>0.92784825435236762</v>
      </c>
      <c r="M6489" s="111">
        <v>0.46510463492953991</v>
      </c>
      <c r="N6489" s="112">
        <f t="shared" si="203"/>
        <v>0.15821895149314458</v>
      </c>
    </row>
    <row r="6490" spans="1:14" x14ac:dyDescent="0.25">
      <c r="A6490" s="111" t="s">
        <v>763</v>
      </c>
      <c r="B6490" s="111">
        <f>INDEX(kommuner!C:C,MATCH(_xlfn.NUMBERVALUE(A6490),kommuner!B:B,0))</f>
        <v>1106</v>
      </c>
      <c r="C6490" s="111" t="s">
        <v>127</v>
      </c>
      <c r="D6490" s="111" t="s">
        <v>127</v>
      </c>
      <c r="E6490" s="111" t="s">
        <v>123</v>
      </c>
      <c r="F6490" s="111" t="s">
        <v>179</v>
      </c>
      <c r="G6490" s="111" t="s">
        <v>173</v>
      </c>
      <c r="H6490" s="111" t="s">
        <v>179</v>
      </c>
      <c r="I6490" s="111" t="s">
        <v>173</v>
      </c>
      <c r="J6490" t="str">
        <f t="shared" si="202"/>
        <v>1106SkogOrganisk jordBlandingsskogMiddels</v>
      </c>
      <c r="K6490" s="111">
        <v>-2.4239591752717748</v>
      </c>
      <c r="L6490" s="111">
        <v>0.92784825435236762</v>
      </c>
      <c r="M6490" s="111">
        <v>0.46510463492953991</v>
      </c>
      <c r="N6490" s="112">
        <f t="shared" si="203"/>
        <v>-1.0310062859898674</v>
      </c>
    </row>
    <row r="6491" spans="1:14" x14ac:dyDescent="0.25">
      <c r="A6491" s="111" t="s">
        <v>763</v>
      </c>
      <c r="B6491" s="111">
        <f>INDEX(kommuner!C:C,MATCH(_xlfn.NUMBERVALUE(A6491),kommuner!B:B,0))</f>
        <v>1106</v>
      </c>
      <c r="C6491" s="111" t="s">
        <v>127</v>
      </c>
      <c r="D6491" s="111" t="s">
        <v>127</v>
      </c>
      <c r="E6491" s="111" t="s">
        <v>123</v>
      </c>
      <c r="F6491" s="111" t="s">
        <v>179</v>
      </c>
      <c r="G6491" s="111" t="s">
        <v>186</v>
      </c>
      <c r="H6491" s="111" t="s">
        <v>179</v>
      </c>
      <c r="I6491" s="111" t="s">
        <v>186</v>
      </c>
      <c r="J6491" t="str">
        <f t="shared" si="202"/>
        <v>1106SkogOrganisk jordBlandingsskogSærs høy</v>
      </c>
      <c r="K6491" s="111">
        <v>-1.5726115302258048</v>
      </c>
      <c r="L6491" s="111">
        <v>0.92784825435236762</v>
      </c>
      <c r="M6491" s="111">
        <v>0.46510463492953991</v>
      </c>
      <c r="N6491" s="112">
        <f t="shared" si="203"/>
        <v>-0.17965864094389727</v>
      </c>
    </row>
    <row r="6492" spans="1:14" x14ac:dyDescent="0.25">
      <c r="A6492" s="111" t="s">
        <v>763</v>
      </c>
      <c r="B6492" s="111">
        <f>INDEX(kommuner!C:C,MATCH(_xlfn.NUMBERVALUE(A6492),kommuner!B:B,0))</f>
        <v>1106</v>
      </c>
      <c r="C6492" s="111" t="s">
        <v>127</v>
      </c>
      <c r="D6492" s="111" t="s">
        <v>127</v>
      </c>
      <c r="E6492" s="111" t="s">
        <v>123</v>
      </c>
      <c r="F6492" s="111" t="s">
        <v>185</v>
      </c>
      <c r="G6492" s="111" t="s">
        <v>180</v>
      </c>
      <c r="H6492" s="111" t="s">
        <v>185</v>
      </c>
      <c r="I6492" s="111" t="s">
        <v>180</v>
      </c>
      <c r="J6492" t="str">
        <f t="shared" si="202"/>
        <v>1106SkogOrganisk jordLauvskogHøy</v>
      </c>
      <c r="K6492" s="111">
        <v>-1.9913688882377358</v>
      </c>
      <c r="L6492" s="111">
        <v>0.92784825435236762</v>
      </c>
      <c r="M6492" s="111">
        <v>0.46510463492953991</v>
      </c>
      <c r="N6492" s="112">
        <f t="shared" si="203"/>
        <v>-0.59841599895582831</v>
      </c>
    </row>
    <row r="6493" spans="1:14" x14ac:dyDescent="0.25">
      <c r="A6493" s="111" t="s">
        <v>763</v>
      </c>
      <c r="B6493" s="111">
        <f>INDEX(kommuner!C:C,MATCH(_xlfn.NUMBERVALUE(A6493),kommuner!B:B,0))</f>
        <v>1106</v>
      </c>
      <c r="C6493" s="111" t="s">
        <v>127</v>
      </c>
      <c r="D6493" s="111" t="s">
        <v>127</v>
      </c>
      <c r="E6493" s="111" t="s">
        <v>123</v>
      </c>
      <c r="F6493" s="111" t="s">
        <v>185</v>
      </c>
      <c r="G6493" s="111" t="s">
        <v>167</v>
      </c>
      <c r="H6493" s="111" t="s">
        <v>185</v>
      </c>
      <c r="I6493" s="111" t="s">
        <v>167</v>
      </c>
      <c r="J6493" t="str">
        <f t="shared" si="202"/>
        <v>1106SkogOrganisk jordLauvskogImpediment</v>
      </c>
      <c r="K6493" s="111">
        <v>0.35000626494250675</v>
      </c>
      <c r="L6493" s="111">
        <v>0.92784825435236762</v>
      </c>
      <c r="M6493" s="111">
        <v>0.46510463492953991</v>
      </c>
      <c r="N6493" s="112">
        <f t="shared" si="203"/>
        <v>1.7429591542244141</v>
      </c>
    </row>
    <row r="6494" spans="1:14" x14ac:dyDescent="0.25">
      <c r="A6494" s="111" t="s">
        <v>763</v>
      </c>
      <c r="B6494" s="111">
        <f>INDEX(kommuner!C:C,MATCH(_xlfn.NUMBERVALUE(A6494),kommuner!B:B,0))</f>
        <v>1106</v>
      </c>
      <c r="C6494" s="111" t="s">
        <v>127</v>
      </c>
      <c r="D6494" s="111" t="s">
        <v>127</v>
      </c>
      <c r="E6494" s="111" t="s">
        <v>123</v>
      </c>
      <c r="F6494" s="111" t="s">
        <v>185</v>
      </c>
      <c r="G6494" s="111" t="s">
        <v>190</v>
      </c>
      <c r="H6494" s="111" t="s">
        <v>185</v>
      </c>
      <c r="I6494" s="111" t="s">
        <v>190</v>
      </c>
      <c r="J6494" t="str">
        <f t="shared" si="202"/>
        <v>1106SkogOrganisk jordLauvskogLav</v>
      </c>
      <c r="K6494" s="111">
        <v>1.1144075558526714</v>
      </c>
      <c r="L6494" s="111">
        <v>0.92784825435236762</v>
      </c>
      <c r="M6494" s="111">
        <v>0.46510463492953991</v>
      </c>
      <c r="N6494" s="112">
        <f t="shared" si="203"/>
        <v>2.5073604451345788</v>
      </c>
    </row>
    <row r="6495" spans="1:14" x14ac:dyDescent="0.25">
      <c r="A6495" s="111" t="s">
        <v>763</v>
      </c>
      <c r="B6495" s="111">
        <f>INDEX(kommuner!C:C,MATCH(_xlfn.NUMBERVALUE(A6495),kommuner!B:B,0))</f>
        <v>1106</v>
      </c>
      <c r="C6495" s="111" t="s">
        <v>127</v>
      </c>
      <c r="D6495" s="111" t="s">
        <v>127</v>
      </c>
      <c r="E6495" s="111" t="s">
        <v>123</v>
      </c>
      <c r="F6495" s="111" t="s">
        <v>185</v>
      </c>
      <c r="G6495" s="111" t="s">
        <v>173</v>
      </c>
      <c r="H6495" s="111" t="s">
        <v>185</v>
      </c>
      <c r="I6495" s="111" t="s">
        <v>173</v>
      </c>
      <c r="J6495" t="str">
        <f t="shared" si="202"/>
        <v>1106SkogOrganisk jordLauvskogMiddels</v>
      </c>
      <c r="K6495" s="111">
        <v>-0.62664468270982987</v>
      </c>
      <c r="L6495" s="111">
        <v>0.92784825435236762</v>
      </c>
      <c r="M6495" s="111">
        <v>0.46510463492953991</v>
      </c>
      <c r="N6495" s="112">
        <f t="shared" si="203"/>
        <v>0.76630820657207765</v>
      </c>
    </row>
    <row r="6496" spans="1:14" x14ac:dyDescent="0.25">
      <c r="A6496" s="111" t="s">
        <v>763</v>
      </c>
      <c r="B6496" s="111">
        <f>INDEX(kommuner!C:C,MATCH(_xlfn.NUMBERVALUE(A6496),kommuner!B:B,0))</f>
        <v>1106</v>
      </c>
      <c r="C6496" s="111" t="s">
        <v>127</v>
      </c>
      <c r="D6496" s="111" t="s">
        <v>127</v>
      </c>
      <c r="E6496" s="111" t="s">
        <v>123</v>
      </c>
      <c r="F6496" s="111" t="s">
        <v>185</v>
      </c>
      <c r="G6496" s="111" t="s">
        <v>186</v>
      </c>
      <c r="H6496" s="111" t="s">
        <v>185</v>
      </c>
      <c r="I6496" s="111" t="s">
        <v>186</v>
      </c>
      <c r="J6496" t="str">
        <f t="shared" si="202"/>
        <v>1106SkogOrganisk jordLauvskogSærs høy</v>
      </c>
      <c r="K6496" s="111">
        <v>-1.8997279926091779</v>
      </c>
      <c r="L6496" s="111">
        <v>0.92784825435236762</v>
      </c>
      <c r="M6496" s="111">
        <v>0.46510463492953991</v>
      </c>
      <c r="N6496" s="112">
        <f t="shared" si="203"/>
        <v>-0.50677510332727038</v>
      </c>
    </row>
    <row r="6497" spans="1:14" x14ac:dyDescent="0.25">
      <c r="A6497" s="111" t="s">
        <v>763</v>
      </c>
      <c r="B6497" s="111">
        <f>INDEX(kommuner!C:C,MATCH(_xlfn.NUMBERVALUE(A6497),kommuner!B:B,0))</f>
        <v>1106</v>
      </c>
      <c r="C6497" s="111" t="s">
        <v>83</v>
      </c>
      <c r="D6497" s="111" t="s">
        <v>83</v>
      </c>
      <c r="E6497" s="111" t="s">
        <v>126</v>
      </c>
      <c r="F6497" s="111" t="s">
        <v>139</v>
      </c>
      <c r="G6497" s="111" t="s">
        <v>139</v>
      </c>
      <c r="H6497" s="111" t="s">
        <v>139</v>
      </c>
      <c r="I6497" s="111" t="s">
        <v>139</v>
      </c>
      <c r="J6497" t="str">
        <f t="shared" si="202"/>
        <v>1106Utbygd arealMineraljord</v>
      </c>
      <c r="K6497" s="111">
        <v>0.42279414509845159</v>
      </c>
      <c r="L6497" s="111">
        <v>0</v>
      </c>
      <c r="M6497" s="111">
        <v>1.303047089454229E-2</v>
      </c>
      <c r="N6497" s="112">
        <f t="shared" si="203"/>
        <v>0.43582461599299388</v>
      </c>
    </row>
    <row r="6498" spans="1:14" x14ac:dyDescent="0.25">
      <c r="A6498" s="111" t="s">
        <v>763</v>
      </c>
      <c r="B6498" s="111">
        <f>INDEX(kommuner!C:C,MATCH(_xlfn.NUMBERVALUE(A6498),kommuner!B:B,0))</f>
        <v>1106</v>
      </c>
      <c r="C6498" s="111" t="s">
        <v>83</v>
      </c>
      <c r="D6498" s="111" t="s">
        <v>83</v>
      </c>
      <c r="E6498" s="111" t="s">
        <v>123</v>
      </c>
      <c r="F6498" s="111" t="s">
        <v>139</v>
      </c>
      <c r="G6498" s="111" t="s">
        <v>139</v>
      </c>
      <c r="H6498" s="111" t="s">
        <v>139</v>
      </c>
      <c r="I6498" s="111" t="s">
        <v>139</v>
      </c>
      <c r="J6498" t="str">
        <f t="shared" si="202"/>
        <v>1106Utbygd arealOrganisk jord</v>
      </c>
      <c r="K6498" s="111">
        <v>29.011421395201612</v>
      </c>
      <c r="L6498" s="111">
        <v>0</v>
      </c>
      <c r="M6498" s="111">
        <v>1.303047089454229E-2</v>
      </c>
      <c r="N6498" s="112">
        <f t="shared" si="203"/>
        <v>29.024451866096154</v>
      </c>
    </row>
    <row r="6499" spans="1:14" x14ac:dyDescent="0.25">
      <c r="A6499" s="111" t="s">
        <v>763</v>
      </c>
      <c r="B6499" s="111">
        <f>INDEX(kommuner!C:C,MATCH(_xlfn.NUMBERVALUE(A6499),kommuner!B:B,0))</f>
        <v>1106</v>
      </c>
      <c r="C6499" s="111" t="s">
        <v>181</v>
      </c>
      <c r="D6499" s="111" t="s">
        <v>181</v>
      </c>
      <c r="E6499" s="111" t="s">
        <v>123</v>
      </c>
      <c r="F6499" s="111" t="s">
        <v>139</v>
      </c>
      <c r="G6499" s="111" t="s">
        <v>139</v>
      </c>
      <c r="H6499" s="111" t="s">
        <v>139</v>
      </c>
      <c r="I6499" s="111" t="s">
        <v>139</v>
      </c>
      <c r="J6499" t="str">
        <f t="shared" si="202"/>
        <v>1106Vann og myrOrganisk jord</v>
      </c>
      <c r="K6499" s="111">
        <v>-0.31088998224577308</v>
      </c>
      <c r="L6499" s="111">
        <v>0</v>
      </c>
      <c r="M6499" s="111">
        <v>0</v>
      </c>
      <c r="N6499" s="112">
        <f t="shared" si="203"/>
        <v>-0.31088998224577308</v>
      </c>
    </row>
    <row r="6500" spans="1:14" x14ac:dyDescent="0.25">
      <c r="A6500" s="111" t="s">
        <v>764</v>
      </c>
      <c r="B6500" s="111">
        <f>INDEX(kommuner!C:C,MATCH(_xlfn.NUMBERVALUE(A6500),kommuner!B:B,0))</f>
        <v>1111</v>
      </c>
      <c r="C6500" s="111" t="s">
        <v>82</v>
      </c>
      <c r="D6500" s="111" t="s">
        <v>82</v>
      </c>
      <c r="E6500" s="111" t="s">
        <v>126</v>
      </c>
      <c r="F6500" s="111" t="s">
        <v>139</v>
      </c>
      <c r="G6500" s="111" t="s">
        <v>139</v>
      </c>
      <c r="H6500" s="111" t="s">
        <v>139</v>
      </c>
      <c r="I6500" s="111" t="s">
        <v>139</v>
      </c>
      <c r="J6500" t="str">
        <f t="shared" si="202"/>
        <v>1111Annen utmarkMineraljord</v>
      </c>
      <c r="K6500" s="111">
        <v>-0.16852781479621071</v>
      </c>
      <c r="L6500" s="111">
        <v>0</v>
      </c>
      <c r="M6500" s="111">
        <v>0</v>
      </c>
      <c r="N6500" s="112">
        <f t="shared" si="203"/>
        <v>-0.16852781479621071</v>
      </c>
    </row>
    <row r="6501" spans="1:14" x14ac:dyDescent="0.25">
      <c r="A6501" s="111" t="s">
        <v>764</v>
      </c>
      <c r="B6501" s="111">
        <f>INDEX(kommuner!C:C,MATCH(_xlfn.NUMBERVALUE(A6501),kommuner!B:B,0))</f>
        <v>1111</v>
      </c>
      <c r="C6501" s="111" t="s">
        <v>121</v>
      </c>
      <c r="D6501" s="111" t="s">
        <v>121</v>
      </c>
      <c r="E6501" s="111" t="s">
        <v>126</v>
      </c>
      <c r="F6501" s="111" t="s">
        <v>139</v>
      </c>
      <c r="G6501" s="111" t="s">
        <v>139</v>
      </c>
      <c r="H6501" s="111" t="s">
        <v>139</v>
      </c>
      <c r="I6501" s="111" t="s">
        <v>139</v>
      </c>
      <c r="J6501" t="str">
        <f t="shared" si="202"/>
        <v>1111BeiteMineraljord</v>
      </c>
      <c r="K6501" s="111">
        <v>-0.43305842942580308</v>
      </c>
      <c r="L6501" s="111">
        <v>0</v>
      </c>
      <c r="M6501" s="111">
        <v>1.2448711246839999E-7</v>
      </c>
      <c r="N6501" s="112">
        <f t="shared" si="203"/>
        <v>-0.43305830493869063</v>
      </c>
    </row>
    <row r="6502" spans="1:14" x14ac:dyDescent="0.25">
      <c r="A6502" s="111" t="s">
        <v>764</v>
      </c>
      <c r="B6502" s="111">
        <f>INDEX(kommuner!C:C,MATCH(_xlfn.NUMBERVALUE(A6502),kommuner!B:B,0))</f>
        <v>1111</v>
      </c>
      <c r="C6502" s="111" t="s">
        <v>121</v>
      </c>
      <c r="D6502" s="111" t="s">
        <v>121</v>
      </c>
      <c r="E6502" s="111" t="s">
        <v>123</v>
      </c>
      <c r="F6502" s="111" t="s">
        <v>139</v>
      </c>
      <c r="G6502" s="111" t="s">
        <v>139</v>
      </c>
      <c r="H6502" s="111" t="s">
        <v>139</v>
      </c>
      <c r="I6502" s="111" t="s">
        <v>139</v>
      </c>
      <c r="J6502" t="str">
        <f t="shared" si="202"/>
        <v>1111BeiteOrganisk jord</v>
      </c>
      <c r="K6502" s="111">
        <v>12.077525935985037</v>
      </c>
      <c r="L6502" s="111">
        <v>1.6412500000000001</v>
      </c>
      <c r="M6502" s="111">
        <v>0</v>
      </c>
      <c r="N6502" s="112">
        <f t="shared" si="203"/>
        <v>13.718775935985036</v>
      </c>
    </row>
    <row r="6503" spans="1:14" x14ac:dyDescent="0.25">
      <c r="A6503" s="111" t="s">
        <v>764</v>
      </c>
      <c r="B6503" s="111">
        <f>INDEX(kommuner!C:C,MATCH(_xlfn.NUMBERVALUE(A6503),kommuner!B:B,0))</f>
        <v>1111</v>
      </c>
      <c r="C6503" s="111" t="s">
        <v>84</v>
      </c>
      <c r="D6503" s="111" t="s">
        <v>84</v>
      </c>
      <c r="E6503" s="111" t="s">
        <v>126</v>
      </c>
      <c r="F6503" s="111" t="s">
        <v>139</v>
      </c>
      <c r="G6503" s="111" t="s">
        <v>139</v>
      </c>
      <c r="H6503" s="111" t="s">
        <v>139</v>
      </c>
      <c r="I6503" s="111" t="s">
        <v>139</v>
      </c>
      <c r="J6503" t="str">
        <f t="shared" si="202"/>
        <v>1111Dyrket markMineraljord</v>
      </c>
      <c r="K6503" s="111">
        <v>-0.4299831800484587</v>
      </c>
      <c r="L6503" s="111">
        <v>0</v>
      </c>
      <c r="M6503" s="111">
        <v>0</v>
      </c>
      <c r="N6503" s="112">
        <f t="shared" si="203"/>
        <v>-0.4299831800484587</v>
      </c>
    </row>
    <row r="6504" spans="1:14" x14ac:dyDescent="0.25">
      <c r="A6504" s="111" t="s">
        <v>764</v>
      </c>
      <c r="B6504" s="111">
        <f>INDEX(kommuner!C:C,MATCH(_xlfn.NUMBERVALUE(A6504),kommuner!B:B,0))</f>
        <v>1111</v>
      </c>
      <c r="C6504" s="111" t="s">
        <v>84</v>
      </c>
      <c r="D6504" s="111" t="s">
        <v>84</v>
      </c>
      <c r="E6504" s="111" t="s">
        <v>123</v>
      </c>
      <c r="F6504" s="111" t="s">
        <v>139</v>
      </c>
      <c r="G6504" s="111" t="s">
        <v>139</v>
      </c>
      <c r="H6504" s="111" t="s">
        <v>139</v>
      </c>
      <c r="I6504" s="111" t="s">
        <v>139</v>
      </c>
      <c r="J6504" t="str">
        <f t="shared" si="202"/>
        <v>1111Dyrket markOrganisk jord</v>
      </c>
      <c r="K6504" s="111">
        <v>28.726149366675592</v>
      </c>
      <c r="L6504" s="111">
        <v>1.45625</v>
      </c>
      <c r="M6504" s="111">
        <v>0</v>
      </c>
      <c r="N6504" s="112">
        <f t="shared" si="203"/>
        <v>30.182399366675593</v>
      </c>
    </row>
    <row r="6505" spans="1:14" x14ac:dyDescent="0.25">
      <c r="A6505" s="111" t="s">
        <v>764</v>
      </c>
      <c r="B6505" s="111">
        <f>INDEX(kommuner!C:C,MATCH(_xlfn.NUMBERVALUE(A6505),kommuner!B:B,0))</f>
        <v>1111</v>
      </c>
      <c r="C6505" s="111" t="s">
        <v>127</v>
      </c>
      <c r="D6505" s="111" t="s">
        <v>127</v>
      </c>
      <c r="E6505" s="111" t="s">
        <v>126</v>
      </c>
      <c r="F6505" s="111" t="s">
        <v>172</v>
      </c>
      <c r="G6505" s="111" t="s">
        <v>180</v>
      </c>
      <c r="H6505" s="111" t="s">
        <v>172</v>
      </c>
      <c r="I6505" s="111" t="s">
        <v>180</v>
      </c>
      <c r="J6505" t="str">
        <f t="shared" si="202"/>
        <v>1111SkogMineraljordBarskogHøy</v>
      </c>
      <c r="K6505" s="111">
        <v>-4.2610596243420318</v>
      </c>
      <c r="L6505" s="111">
        <v>0.85306406685236758</v>
      </c>
      <c r="M6505" s="111">
        <v>6.4056614999681585E-2</v>
      </c>
      <c r="N6505" s="112">
        <f t="shared" si="203"/>
        <v>-3.3439389424899826</v>
      </c>
    </row>
    <row r="6506" spans="1:14" x14ac:dyDescent="0.25">
      <c r="A6506" s="111" t="s">
        <v>764</v>
      </c>
      <c r="B6506" s="111">
        <f>INDEX(kommuner!C:C,MATCH(_xlfn.NUMBERVALUE(A6506),kommuner!B:B,0))</f>
        <v>1111</v>
      </c>
      <c r="C6506" s="111" t="s">
        <v>127</v>
      </c>
      <c r="D6506" s="111" t="s">
        <v>127</v>
      </c>
      <c r="E6506" s="111" t="s">
        <v>126</v>
      </c>
      <c r="F6506" s="111" t="s">
        <v>172</v>
      </c>
      <c r="G6506" s="111" t="s">
        <v>167</v>
      </c>
      <c r="H6506" s="111" t="s">
        <v>172</v>
      </c>
      <c r="I6506" s="111" t="s">
        <v>167</v>
      </c>
      <c r="J6506" t="str">
        <f t="shared" si="202"/>
        <v>1111SkogMineraljordBarskogImpediment</v>
      </c>
      <c r="K6506" s="111">
        <v>-1.5740166960016819</v>
      </c>
      <c r="L6506" s="111">
        <v>0.85306406685236758</v>
      </c>
      <c r="M6506" s="111">
        <v>6.3979989500968365E-2</v>
      </c>
      <c r="N6506" s="112">
        <f t="shared" si="203"/>
        <v>-0.65697263964834596</v>
      </c>
    </row>
    <row r="6507" spans="1:14" x14ac:dyDescent="0.25">
      <c r="A6507" s="111" t="s">
        <v>764</v>
      </c>
      <c r="B6507" s="111">
        <f>INDEX(kommuner!C:C,MATCH(_xlfn.NUMBERVALUE(A6507),kommuner!B:B,0))</f>
        <v>1111</v>
      </c>
      <c r="C6507" s="111" t="s">
        <v>127</v>
      </c>
      <c r="D6507" s="111" t="s">
        <v>127</v>
      </c>
      <c r="E6507" s="111" t="s">
        <v>126</v>
      </c>
      <c r="F6507" s="111" t="s">
        <v>172</v>
      </c>
      <c r="G6507" s="111" t="s">
        <v>190</v>
      </c>
      <c r="H6507" s="111" t="s">
        <v>172</v>
      </c>
      <c r="I6507" s="111" t="s">
        <v>190</v>
      </c>
      <c r="J6507" t="str">
        <f t="shared" si="202"/>
        <v>1111SkogMineraljordBarskogLav</v>
      </c>
      <c r="K6507" s="111">
        <v>-2.1094741240186856</v>
      </c>
      <c r="L6507" s="111">
        <v>0.85306406685236758</v>
      </c>
      <c r="M6507" s="111">
        <v>6.3979989500968365E-2</v>
      </c>
      <c r="N6507" s="112">
        <f t="shared" si="203"/>
        <v>-1.1924300676653499</v>
      </c>
    </row>
    <row r="6508" spans="1:14" x14ac:dyDescent="0.25">
      <c r="A6508" s="111" t="s">
        <v>764</v>
      </c>
      <c r="B6508" s="111">
        <f>INDEX(kommuner!C:C,MATCH(_xlfn.NUMBERVALUE(A6508),kommuner!B:B,0))</f>
        <v>1111</v>
      </c>
      <c r="C6508" s="111" t="s">
        <v>127</v>
      </c>
      <c r="D6508" s="111" t="s">
        <v>127</v>
      </c>
      <c r="E6508" s="111" t="s">
        <v>126</v>
      </c>
      <c r="F6508" s="111" t="s">
        <v>172</v>
      </c>
      <c r="G6508" s="111" t="s">
        <v>173</v>
      </c>
      <c r="H6508" s="111" t="s">
        <v>172</v>
      </c>
      <c r="I6508" s="111" t="s">
        <v>173</v>
      </c>
      <c r="J6508" t="str">
        <f t="shared" si="202"/>
        <v>1111SkogMineraljordBarskogMiddels</v>
      </c>
      <c r="K6508" s="111">
        <v>-2.8820985952554645</v>
      </c>
      <c r="L6508" s="111">
        <v>0.85306406685236758</v>
      </c>
      <c r="M6508" s="111">
        <v>6.4056614999681585E-2</v>
      </c>
      <c r="N6508" s="112">
        <f t="shared" si="203"/>
        <v>-1.9649779134034155</v>
      </c>
    </row>
    <row r="6509" spans="1:14" x14ac:dyDescent="0.25">
      <c r="A6509" s="111" t="s">
        <v>764</v>
      </c>
      <c r="B6509" s="111">
        <f>INDEX(kommuner!C:C,MATCH(_xlfn.NUMBERVALUE(A6509),kommuner!B:B,0))</f>
        <v>1111</v>
      </c>
      <c r="C6509" s="111" t="s">
        <v>127</v>
      </c>
      <c r="D6509" s="111" t="s">
        <v>127</v>
      </c>
      <c r="E6509" s="111" t="s">
        <v>126</v>
      </c>
      <c r="F6509" s="111" t="s">
        <v>172</v>
      </c>
      <c r="G6509" s="111" t="s">
        <v>186</v>
      </c>
      <c r="H6509" s="111" t="s">
        <v>172</v>
      </c>
      <c r="I6509" s="111" t="s">
        <v>186</v>
      </c>
      <c r="J6509" t="str">
        <f t="shared" si="202"/>
        <v>1111SkogMineraljordBarskogSærs høy</v>
      </c>
      <c r="K6509" s="111">
        <v>0.12072674540874306</v>
      </c>
      <c r="L6509" s="111">
        <v>0.85306406685236758</v>
      </c>
      <c r="M6509" s="111">
        <v>6.4056614999681585E-2</v>
      </c>
      <c r="N6509" s="112">
        <f t="shared" si="203"/>
        <v>1.0378474272607923</v>
      </c>
    </row>
    <row r="6510" spans="1:14" x14ac:dyDescent="0.25">
      <c r="A6510" s="111" t="s">
        <v>764</v>
      </c>
      <c r="B6510" s="111">
        <f>INDEX(kommuner!C:C,MATCH(_xlfn.NUMBERVALUE(A6510),kommuner!B:B,0))</f>
        <v>1111</v>
      </c>
      <c r="C6510" s="111" t="s">
        <v>127</v>
      </c>
      <c r="D6510" s="111" t="s">
        <v>127</v>
      </c>
      <c r="E6510" s="111" t="s">
        <v>126</v>
      </c>
      <c r="F6510" s="111" t="s">
        <v>179</v>
      </c>
      <c r="G6510" s="111" t="s">
        <v>180</v>
      </c>
      <c r="H6510" s="111" t="s">
        <v>179</v>
      </c>
      <c r="I6510" s="111" t="s">
        <v>180</v>
      </c>
      <c r="J6510" t="str">
        <f t="shared" si="202"/>
        <v>1111SkogMineraljordBlandingsskogHøy</v>
      </c>
      <c r="K6510" s="111">
        <v>-8.5703651807373102</v>
      </c>
      <c r="L6510" s="111">
        <v>0.85306406685236758</v>
      </c>
      <c r="M6510" s="111">
        <v>6.3979989500968365E-2</v>
      </c>
      <c r="N6510" s="112">
        <f t="shared" si="203"/>
        <v>-7.6533211243839743</v>
      </c>
    </row>
    <row r="6511" spans="1:14" x14ac:dyDescent="0.25">
      <c r="A6511" s="111" t="s">
        <v>764</v>
      </c>
      <c r="B6511" s="111">
        <f>INDEX(kommuner!C:C,MATCH(_xlfn.NUMBERVALUE(A6511),kommuner!B:B,0))</f>
        <v>1111</v>
      </c>
      <c r="C6511" s="111" t="s">
        <v>127</v>
      </c>
      <c r="D6511" s="111" t="s">
        <v>127</v>
      </c>
      <c r="E6511" s="111" t="s">
        <v>126</v>
      </c>
      <c r="F6511" s="111" t="s">
        <v>179</v>
      </c>
      <c r="G6511" s="111" t="s">
        <v>167</v>
      </c>
      <c r="H6511" s="111" t="s">
        <v>179</v>
      </c>
      <c r="I6511" s="111" t="s">
        <v>167</v>
      </c>
      <c r="J6511" t="str">
        <f t="shared" si="202"/>
        <v>1111SkogMineraljordBlandingsskogImpediment</v>
      </c>
      <c r="K6511" s="111">
        <v>-2.0950685747655116</v>
      </c>
      <c r="L6511" s="111">
        <v>0.85306406685236758</v>
      </c>
      <c r="M6511" s="111">
        <v>6.3979989500968365E-2</v>
      </c>
      <c r="N6511" s="112">
        <f t="shared" si="203"/>
        <v>-1.1780245184121758</v>
      </c>
    </row>
    <row r="6512" spans="1:14" x14ac:dyDescent="0.25">
      <c r="A6512" s="111" t="s">
        <v>764</v>
      </c>
      <c r="B6512" s="111">
        <f>INDEX(kommuner!C:C,MATCH(_xlfn.NUMBERVALUE(A6512),kommuner!B:B,0))</f>
        <v>1111</v>
      </c>
      <c r="C6512" s="111" t="s">
        <v>127</v>
      </c>
      <c r="D6512" s="111" t="s">
        <v>127</v>
      </c>
      <c r="E6512" s="111" t="s">
        <v>126</v>
      </c>
      <c r="F6512" s="111" t="s">
        <v>179</v>
      </c>
      <c r="G6512" s="111" t="s">
        <v>190</v>
      </c>
      <c r="H6512" s="111" t="s">
        <v>179</v>
      </c>
      <c r="I6512" s="111" t="s">
        <v>190</v>
      </c>
      <c r="J6512" t="str">
        <f t="shared" si="202"/>
        <v>1111SkogMineraljordBlandingsskogLav</v>
      </c>
      <c r="K6512" s="111">
        <v>-3.814060654162915</v>
      </c>
      <c r="L6512" s="111">
        <v>0.85306406685236758</v>
      </c>
      <c r="M6512" s="111">
        <v>6.3979989500968365E-2</v>
      </c>
      <c r="N6512" s="112">
        <f t="shared" si="203"/>
        <v>-2.897016597809579</v>
      </c>
    </row>
    <row r="6513" spans="1:14" x14ac:dyDescent="0.25">
      <c r="A6513" s="111" t="s">
        <v>764</v>
      </c>
      <c r="B6513" s="111">
        <f>INDEX(kommuner!C:C,MATCH(_xlfn.NUMBERVALUE(A6513),kommuner!B:B,0))</f>
        <v>1111</v>
      </c>
      <c r="C6513" s="111" t="s">
        <v>127</v>
      </c>
      <c r="D6513" s="111" t="s">
        <v>127</v>
      </c>
      <c r="E6513" s="111" t="s">
        <v>126</v>
      </c>
      <c r="F6513" s="111" t="s">
        <v>179</v>
      </c>
      <c r="G6513" s="111" t="s">
        <v>173</v>
      </c>
      <c r="H6513" s="111" t="s">
        <v>179</v>
      </c>
      <c r="I6513" s="111" t="s">
        <v>173</v>
      </c>
      <c r="J6513" t="str">
        <f t="shared" si="202"/>
        <v>1111SkogMineraljordBlandingsskogMiddels</v>
      </c>
      <c r="K6513" s="111">
        <v>-4.5623521854183373</v>
      </c>
      <c r="L6513" s="111">
        <v>0.85306406685236758</v>
      </c>
      <c r="M6513" s="111">
        <v>6.3979989500968365E-2</v>
      </c>
      <c r="N6513" s="112">
        <f t="shared" si="203"/>
        <v>-3.6453081290650013</v>
      </c>
    </row>
    <row r="6514" spans="1:14" x14ac:dyDescent="0.25">
      <c r="A6514" s="111" t="s">
        <v>764</v>
      </c>
      <c r="B6514" s="111">
        <f>INDEX(kommuner!C:C,MATCH(_xlfn.NUMBERVALUE(A6514),kommuner!B:B,0))</f>
        <v>1111</v>
      </c>
      <c r="C6514" s="111" t="s">
        <v>127</v>
      </c>
      <c r="D6514" s="111" t="s">
        <v>127</v>
      </c>
      <c r="E6514" s="111" t="s">
        <v>126</v>
      </c>
      <c r="F6514" s="111" t="s">
        <v>179</v>
      </c>
      <c r="G6514" s="111" t="s">
        <v>186</v>
      </c>
      <c r="H6514" s="111" t="s">
        <v>179</v>
      </c>
      <c r="I6514" s="111" t="s">
        <v>186</v>
      </c>
      <c r="J6514" t="str">
        <f t="shared" si="202"/>
        <v>1111SkogMineraljordBlandingsskogSærs høy</v>
      </c>
      <c r="K6514" s="111">
        <v>-2.9395925245326562</v>
      </c>
      <c r="L6514" s="111">
        <v>0.85306406685236758</v>
      </c>
      <c r="M6514" s="111">
        <v>6.3979989500968365E-2</v>
      </c>
      <c r="N6514" s="112">
        <f t="shared" si="203"/>
        <v>-2.0225484681793202</v>
      </c>
    </row>
    <row r="6515" spans="1:14" x14ac:dyDescent="0.25">
      <c r="A6515" s="111" t="s">
        <v>764</v>
      </c>
      <c r="B6515" s="111">
        <f>INDEX(kommuner!C:C,MATCH(_xlfn.NUMBERVALUE(A6515),kommuner!B:B,0))</f>
        <v>1111</v>
      </c>
      <c r="C6515" s="111" t="s">
        <v>127</v>
      </c>
      <c r="D6515" s="111" t="s">
        <v>127</v>
      </c>
      <c r="E6515" s="111" t="s">
        <v>126</v>
      </c>
      <c r="F6515" s="111" t="s">
        <v>185</v>
      </c>
      <c r="G6515" s="111" t="s">
        <v>180</v>
      </c>
      <c r="H6515" s="111" t="s">
        <v>185</v>
      </c>
      <c r="I6515" s="111" t="s">
        <v>180</v>
      </c>
      <c r="J6515" t="str">
        <f t="shared" si="202"/>
        <v>1111SkogMineraljordLauvskogHøy</v>
      </c>
      <c r="K6515" s="111">
        <v>-3.6072016095960531</v>
      </c>
      <c r="L6515" s="111">
        <v>0.85306406685236758</v>
      </c>
      <c r="M6515" s="111">
        <v>6.3979989500968365E-2</v>
      </c>
      <c r="N6515" s="112">
        <f t="shared" si="203"/>
        <v>-2.6901575532427171</v>
      </c>
    </row>
    <row r="6516" spans="1:14" x14ac:dyDescent="0.25">
      <c r="A6516" s="111" t="s">
        <v>764</v>
      </c>
      <c r="B6516" s="111">
        <f>INDEX(kommuner!C:C,MATCH(_xlfn.NUMBERVALUE(A6516),kommuner!B:B,0))</f>
        <v>1111</v>
      </c>
      <c r="C6516" s="111" t="s">
        <v>127</v>
      </c>
      <c r="D6516" s="111" t="s">
        <v>127</v>
      </c>
      <c r="E6516" s="111" t="s">
        <v>126</v>
      </c>
      <c r="F6516" s="111" t="s">
        <v>185</v>
      </c>
      <c r="G6516" s="111" t="s">
        <v>167</v>
      </c>
      <c r="H6516" s="111" t="s">
        <v>185</v>
      </c>
      <c r="I6516" s="111" t="s">
        <v>167</v>
      </c>
      <c r="J6516" t="str">
        <f t="shared" si="202"/>
        <v>1111SkogMineraljordLauvskogImpediment</v>
      </c>
      <c r="K6516" s="111">
        <v>-1.1043030228661443</v>
      </c>
      <c r="L6516" s="111">
        <v>0.85306406685236758</v>
      </c>
      <c r="M6516" s="111">
        <v>6.3979989500968365E-2</v>
      </c>
      <c r="N6516" s="112">
        <f t="shared" si="203"/>
        <v>-0.18725896651280841</v>
      </c>
    </row>
    <row r="6517" spans="1:14" x14ac:dyDescent="0.25">
      <c r="A6517" s="111" t="s">
        <v>764</v>
      </c>
      <c r="B6517" s="111">
        <f>INDEX(kommuner!C:C,MATCH(_xlfn.NUMBERVALUE(A6517),kommuner!B:B,0))</f>
        <v>1111</v>
      </c>
      <c r="C6517" s="111" t="s">
        <v>127</v>
      </c>
      <c r="D6517" s="111" t="s">
        <v>127</v>
      </c>
      <c r="E6517" s="111" t="s">
        <v>126</v>
      </c>
      <c r="F6517" s="111" t="s">
        <v>185</v>
      </c>
      <c r="G6517" s="111" t="s">
        <v>190</v>
      </c>
      <c r="H6517" s="111" t="s">
        <v>185</v>
      </c>
      <c r="I6517" s="111" t="s">
        <v>190</v>
      </c>
      <c r="J6517" t="str">
        <f t="shared" si="202"/>
        <v>1111SkogMineraljordLauvskogLav</v>
      </c>
      <c r="K6517" s="111">
        <v>-8.9748170935426599E-2</v>
      </c>
      <c r="L6517" s="111">
        <v>0.85306406685236758</v>
      </c>
      <c r="M6517" s="111">
        <v>6.3979989500968365E-2</v>
      </c>
      <c r="N6517" s="112">
        <f t="shared" si="203"/>
        <v>0.82729588541790933</v>
      </c>
    </row>
    <row r="6518" spans="1:14" x14ac:dyDescent="0.25">
      <c r="A6518" s="111" t="s">
        <v>764</v>
      </c>
      <c r="B6518" s="111">
        <f>INDEX(kommuner!C:C,MATCH(_xlfn.NUMBERVALUE(A6518),kommuner!B:B,0))</f>
        <v>1111</v>
      </c>
      <c r="C6518" s="111" t="s">
        <v>127</v>
      </c>
      <c r="D6518" s="111" t="s">
        <v>127</v>
      </c>
      <c r="E6518" s="111" t="s">
        <v>126</v>
      </c>
      <c r="F6518" s="111" t="s">
        <v>185</v>
      </c>
      <c r="G6518" s="111" t="s">
        <v>173</v>
      </c>
      <c r="H6518" s="111" t="s">
        <v>185</v>
      </c>
      <c r="I6518" s="111" t="s">
        <v>173</v>
      </c>
      <c r="J6518" t="str">
        <f t="shared" si="202"/>
        <v>1111SkogMineraljordLauvskogMiddels</v>
      </c>
      <c r="K6518" s="111">
        <v>-2.4151390344437029</v>
      </c>
      <c r="L6518" s="111">
        <v>0.85306406685236758</v>
      </c>
      <c r="M6518" s="111">
        <v>6.3979989500968365E-2</v>
      </c>
      <c r="N6518" s="112">
        <f t="shared" si="203"/>
        <v>-1.4980949780903672</v>
      </c>
    </row>
    <row r="6519" spans="1:14" x14ac:dyDescent="0.25">
      <c r="A6519" s="111" t="s">
        <v>764</v>
      </c>
      <c r="B6519" s="111">
        <f>INDEX(kommuner!C:C,MATCH(_xlfn.NUMBERVALUE(A6519),kommuner!B:B,0))</f>
        <v>1111</v>
      </c>
      <c r="C6519" s="111" t="s">
        <v>127</v>
      </c>
      <c r="D6519" s="111" t="s">
        <v>127</v>
      </c>
      <c r="E6519" s="111" t="s">
        <v>126</v>
      </c>
      <c r="F6519" s="111" t="s">
        <v>185</v>
      </c>
      <c r="G6519" s="111" t="s">
        <v>186</v>
      </c>
      <c r="H6519" s="111" t="s">
        <v>185</v>
      </c>
      <c r="I6519" s="111" t="s">
        <v>186</v>
      </c>
      <c r="J6519" t="str">
        <f t="shared" si="202"/>
        <v>1111SkogMineraljordLauvskogSærs høy</v>
      </c>
      <c r="K6519" s="111">
        <v>-3.6560473259425113</v>
      </c>
      <c r="L6519" s="111">
        <v>0.85306406685236758</v>
      </c>
      <c r="M6519" s="111">
        <v>6.3979989500968365E-2</v>
      </c>
      <c r="N6519" s="112">
        <f t="shared" si="203"/>
        <v>-2.7390032695891753</v>
      </c>
    </row>
    <row r="6520" spans="1:14" x14ac:dyDescent="0.25">
      <c r="A6520" s="111" t="s">
        <v>764</v>
      </c>
      <c r="B6520" s="111">
        <f>INDEX(kommuner!C:C,MATCH(_xlfn.NUMBERVALUE(A6520),kommuner!B:B,0))</f>
        <v>1111</v>
      </c>
      <c r="C6520" s="111" t="s">
        <v>127</v>
      </c>
      <c r="D6520" s="111" t="s">
        <v>127</v>
      </c>
      <c r="E6520" s="111" t="s">
        <v>123</v>
      </c>
      <c r="F6520" s="111" t="s">
        <v>172</v>
      </c>
      <c r="G6520" s="111" t="s">
        <v>180</v>
      </c>
      <c r="H6520" s="111" t="s">
        <v>172</v>
      </c>
      <c r="I6520" s="111" t="s">
        <v>180</v>
      </c>
      <c r="J6520" t="str">
        <f t="shared" si="202"/>
        <v>1111SkogOrganisk jordBarskogHøy</v>
      </c>
      <c r="K6520" s="111">
        <v>-2.5184559031994138</v>
      </c>
      <c r="L6520" s="111">
        <v>0.92784825435236762</v>
      </c>
      <c r="M6520" s="111">
        <v>0.46518126042825314</v>
      </c>
      <c r="N6520" s="112">
        <f t="shared" si="203"/>
        <v>-1.1254263884187932</v>
      </c>
    </row>
    <row r="6521" spans="1:14" x14ac:dyDescent="0.25">
      <c r="A6521" s="111" t="s">
        <v>764</v>
      </c>
      <c r="B6521" s="111">
        <f>INDEX(kommuner!C:C,MATCH(_xlfn.NUMBERVALUE(A6521),kommuner!B:B,0))</f>
        <v>1111</v>
      </c>
      <c r="C6521" s="111" t="s">
        <v>127</v>
      </c>
      <c r="D6521" s="111" t="s">
        <v>127</v>
      </c>
      <c r="E6521" s="111" t="s">
        <v>123</v>
      </c>
      <c r="F6521" s="111" t="s">
        <v>172</v>
      </c>
      <c r="G6521" s="111" t="s">
        <v>167</v>
      </c>
      <c r="H6521" s="111" t="s">
        <v>172</v>
      </c>
      <c r="I6521" s="111" t="s">
        <v>167</v>
      </c>
      <c r="J6521" t="str">
        <f t="shared" si="202"/>
        <v>1111SkogOrganisk jordBarskogImpediment</v>
      </c>
      <c r="K6521" s="111">
        <v>-0.13011741963904588</v>
      </c>
      <c r="L6521" s="111">
        <v>0.92784825435236762</v>
      </c>
      <c r="M6521" s="111">
        <v>0.46510463492953991</v>
      </c>
      <c r="N6521" s="112">
        <f t="shared" si="203"/>
        <v>1.2628354696428616</v>
      </c>
    </row>
    <row r="6522" spans="1:14" x14ac:dyDescent="0.25">
      <c r="A6522" s="111" t="s">
        <v>764</v>
      </c>
      <c r="B6522" s="111">
        <f>INDEX(kommuner!C:C,MATCH(_xlfn.NUMBERVALUE(A6522),kommuner!B:B,0))</f>
        <v>1111</v>
      </c>
      <c r="C6522" s="111" t="s">
        <v>127</v>
      </c>
      <c r="D6522" s="111" t="s">
        <v>127</v>
      </c>
      <c r="E6522" s="111" t="s">
        <v>123</v>
      </c>
      <c r="F6522" s="111" t="s">
        <v>172</v>
      </c>
      <c r="G6522" s="111" t="s">
        <v>190</v>
      </c>
      <c r="H6522" s="111" t="s">
        <v>172</v>
      </c>
      <c r="I6522" s="111" t="s">
        <v>190</v>
      </c>
      <c r="J6522" t="str">
        <f t="shared" si="202"/>
        <v>1111SkogOrganisk jordBarskogLav</v>
      </c>
      <c r="K6522" s="111">
        <v>-0.50666953101693391</v>
      </c>
      <c r="L6522" s="111">
        <v>0.92784825435236762</v>
      </c>
      <c r="M6522" s="111">
        <v>0.46510463492953991</v>
      </c>
      <c r="N6522" s="112">
        <f t="shared" si="203"/>
        <v>0.88628335826497362</v>
      </c>
    </row>
    <row r="6523" spans="1:14" x14ac:dyDescent="0.25">
      <c r="A6523" s="111" t="s">
        <v>764</v>
      </c>
      <c r="B6523" s="111">
        <f>INDEX(kommuner!C:C,MATCH(_xlfn.NUMBERVALUE(A6523),kommuner!B:B,0))</f>
        <v>1111</v>
      </c>
      <c r="C6523" s="111" t="s">
        <v>127</v>
      </c>
      <c r="D6523" s="111" t="s">
        <v>127</v>
      </c>
      <c r="E6523" s="111" t="s">
        <v>123</v>
      </c>
      <c r="F6523" s="111" t="s">
        <v>172</v>
      </c>
      <c r="G6523" s="111" t="s">
        <v>173</v>
      </c>
      <c r="H6523" s="111" t="s">
        <v>172</v>
      </c>
      <c r="I6523" s="111" t="s">
        <v>173</v>
      </c>
      <c r="J6523" t="str">
        <f t="shared" si="202"/>
        <v>1111SkogOrganisk jordBarskogMiddels</v>
      </c>
      <c r="K6523" s="111">
        <v>-1.5571490961494638</v>
      </c>
      <c r="L6523" s="111">
        <v>0.92784825435236762</v>
      </c>
      <c r="M6523" s="111">
        <v>0.46518126042825314</v>
      </c>
      <c r="N6523" s="112">
        <f t="shared" si="203"/>
        <v>-0.16411958136884308</v>
      </c>
    </row>
    <row r="6524" spans="1:14" x14ac:dyDescent="0.25">
      <c r="A6524" s="111" t="s">
        <v>764</v>
      </c>
      <c r="B6524" s="111">
        <f>INDEX(kommuner!C:C,MATCH(_xlfn.NUMBERVALUE(A6524),kommuner!B:B,0))</f>
        <v>1111</v>
      </c>
      <c r="C6524" s="111" t="s">
        <v>127</v>
      </c>
      <c r="D6524" s="111" t="s">
        <v>127</v>
      </c>
      <c r="E6524" s="111" t="s">
        <v>123</v>
      </c>
      <c r="F6524" s="111" t="s">
        <v>172</v>
      </c>
      <c r="G6524" s="111" t="s">
        <v>186</v>
      </c>
      <c r="H6524" s="111" t="s">
        <v>172</v>
      </c>
      <c r="I6524" s="111" t="s">
        <v>186</v>
      </c>
      <c r="J6524" t="str">
        <f t="shared" si="202"/>
        <v>1111SkogOrganisk jordBarskogSærs høy</v>
      </c>
      <c r="K6524" s="111">
        <v>2.5548655235722699</v>
      </c>
      <c r="L6524" s="111">
        <v>0.92784825435236762</v>
      </c>
      <c r="M6524" s="111">
        <v>0.46518126042825314</v>
      </c>
      <c r="N6524" s="112">
        <f t="shared" si="203"/>
        <v>3.9478950383528906</v>
      </c>
    </row>
    <row r="6525" spans="1:14" x14ac:dyDescent="0.25">
      <c r="A6525" s="111" t="s">
        <v>764</v>
      </c>
      <c r="B6525" s="111">
        <f>INDEX(kommuner!C:C,MATCH(_xlfn.NUMBERVALUE(A6525),kommuner!B:B,0))</f>
        <v>1111</v>
      </c>
      <c r="C6525" s="111" t="s">
        <v>127</v>
      </c>
      <c r="D6525" s="111" t="s">
        <v>127</v>
      </c>
      <c r="E6525" s="111" t="s">
        <v>123</v>
      </c>
      <c r="F6525" s="111" t="s">
        <v>179</v>
      </c>
      <c r="G6525" s="111" t="s">
        <v>180</v>
      </c>
      <c r="H6525" s="111" t="s">
        <v>179</v>
      </c>
      <c r="I6525" s="111" t="s">
        <v>180</v>
      </c>
      <c r="J6525" t="str">
        <f t="shared" si="202"/>
        <v>1111SkogOrganisk jordBlandingsskogHøy</v>
      </c>
      <c r="K6525" s="111">
        <v>-5.5554344456832343</v>
      </c>
      <c r="L6525" s="111">
        <v>0.92784825435236762</v>
      </c>
      <c r="M6525" s="111">
        <v>0.46510463492953991</v>
      </c>
      <c r="N6525" s="112">
        <f t="shared" si="203"/>
        <v>-4.1624815564013264</v>
      </c>
    </row>
    <row r="6526" spans="1:14" x14ac:dyDescent="0.25">
      <c r="A6526" s="111" t="s">
        <v>764</v>
      </c>
      <c r="B6526" s="111">
        <f>INDEX(kommuner!C:C,MATCH(_xlfn.NUMBERVALUE(A6526),kommuner!B:B,0))</f>
        <v>1111</v>
      </c>
      <c r="C6526" s="111" t="s">
        <v>127</v>
      </c>
      <c r="D6526" s="111" t="s">
        <v>127</v>
      </c>
      <c r="E6526" s="111" t="s">
        <v>123</v>
      </c>
      <c r="F6526" s="111" t="s">
        <v>179</v>
      </c>
      <c r="G6526" s="111" t="s">
        <v>167</v>
      </c>
      <c r="H6526" s="111" t="s">
        <v>179</v>
      </c>
      <c r="I6526" s="111" t="s">
        <v>167</v>
      </c>
      <c r="J6526" t="str">
        <f t="shared" si="202"/>
        <v>1111SkogOrganisk jordBlandingsskogImpediment</v>
      </c>
      <c r="K6526" s="111">
        <v>-0.28586344175800005</v>
      </c>
      <c r="L6526" s="111">
        <v>0.92784825435236762</v>
      </c>
      <c r="M6526" s="111">
        <v>0.46510463492953991</v>
      </c>
      <c r="N6526" s="112">
        <f t="shared" si="203"/>
        <v>1.1070894475239075</v>
      </c>
    </row>
    <row r="6527" spans="1:14" x14ac:dyDescent="0.25">
      <c r="A6527" s="111" t="s">
        <v>764</v>
      </c>
      <c r="B6527" s="111">
        <f>INDEX(kommuner!C:C,MATCH(_xlfn.NUMBERVALUE(A6527),kommuner!B:B,0))</f>
        <v>1111</v>
      </c>
      <c r="C6527" s="111" t="s">
        <v>127</v>
      </c>
      <c r="D6527" s="111" t="s">
        <v>127</v>
      </c>
      <c r="E6527" s="111" t="s">
        <v>123</v>
      </c>
      <c r="F6527" s="111" t="s">
        <v>179</v>
      </c>
      <c r="G6527" s="111" t="s">
        <v>190</v>
      </c>
      <c r="H6527" s="111" t="s">
        <v>179</v>
      </c>
      <c r="I6527" s="111" t="s">
        <v>190</v>
      </c>
      <c r="J6527" t="str">
        <f t="shared" si="202"/>
        <v>1111SkogOrganisk jordBlandingsskogLav</v>
      </c>
      <c r="K6527" s="111">
        <v>-1.2347339377887629</v>
      </c>
      <c r="L6527" s="111">
        <v>0.92784825435236762</v>
      </c>
      <c r="M6527" s="111">
        <v>0.46510463492953991</v>
      </c>
      <c r="N6527" s="112">
        <f t="shared" si="203"/>
        <v>0.15821895149314458</v>
      </c>
    </row>
    <row r="6528" spans="1:14" x14ac:dyDescent="0.25">
      <c r="A6528" s="111" t="s">
        <v>764</v>
      </c>
      <c r="B6528" s="111">
        <f>INDEX(kommuner!C:C,MATCH(_xlfn.NUMBERVALUE(A6528),kommuner!B:B,0))</f>
        <v>1111</v>
      </c>
      <c r="C6528" s="111" t="s">
        <v>127</v>
      </c>
      <c r="D6528" s="111" t="s">
        <v>127</v>
      </c>
      <c r="E6528" s="111" t="s">
        <v>123</v>
      </c>
      <c r="F6528" s="111" t="s">
        <v>179</v>
      </c>
      <c r="G6528" s="111" t="s">
        <v>173</v>
      </c>
      <c r="H6528" s="111" t="s">
        <v>179</v>
      </c>
      <c r="I6528" s="111" t="s">
        <v>173</v>
      </c>
      <c r="J6528" t="str">
        <f t="shared" si="202"/>
        <v>1111SkogOrganisk jordBlandingsskogMiddels</v>
      </c>
      <c r="K6528" s="111">
        <v>-2.4239591752717748</v>
      </c>
      <c r="L6528" s="111">
        <v>0.92784825435236762</v>
      </c>
      <c r="M6528" s="111">
        <v>0.46510463492953991</v>
      </c>
      <c r="N6528" s="112">
        <f t="shared" si="203"/>
        <v>-1.0310062859898674</v>
      </c>
    </row>
    <row r="6529" spans="1:14" x14ac:dyDescent="0.25">
      <c r="A6529" s="111" t="s">
        <v>764</v>
      </c>
      <c r="B6529" s="111">
        <f>INDEX(kommuner!C:C,MATCH(_xlfn.NUMBERVALUE(A6529),kommuner!B:B,0))</f>
        <v>1111</v>
      </c>
      <c r="C6529" s="111" t="s">
        <v>127</v>
      </c>
      <c r="D6529" s="111" t="s">
        <v>127</v>
      </c>
      <c r="E6529" s="111" t="s">
        <v>123</v>
      </c>
      <c r="F6529" s="111" t="s">
        <v>179</v>
      </c>
      <c r="G6529" s="111" t="s">
        <v>186</v>
      </c>
      <c r="H6529" s="111" t="s">
        <v>179</v>
      </c>
      <c r="I6529" s="111" t="s">
        <v>186</v>
      </c>
      <c r="J6529" t="str">
        <f t="shared" si="202"/>
        <v>1111SkogOrganisk jordBlandingsskogSærs høy</v>
      </c>
      <c r="K6529" s="111">
        <v>-1.5726115302258048</v>
      </c>
      <c r="L6529" s="111">
        <v>0.92784825435236762</v>
      </c>
      <c r="M6529" s="111">
        <v>0.46510463492953991</v>
      </c>
      <c r="N6529" s="112">
        <f t="shared" si="203"/>
        <v>-0.17965864094389727</v>
      </c>
    </row>
    <row r="6530" spans="1:14" x14ac:dyDescent="0.25">
      <c r="A6530" s="111" t="s">
        <v>764</v>
      </c>
      <c r="B6530" s="111">
        <f>INDEX(kommuner!C:C,MATCH(_xlfn.NUMBERVALUE(A6530),kommuner!B:B,0))</f>
        <v>1111</v>
      </c>
      <c r="C6530" s="111" t="s">
        <v>127</v>
      </c>
      <c r="D6530" s="111" t="s">
        <v>127</v>
      </c>
      <c r="E6530" s="111" t="s">
        <v>123</v>
      </c>
      <c r="F6530" s="111" t="s">
        <v>185</v>
      </c>
      <c r="G6530" s="111" t="s">
        <v>180</v>
      </c>
      <c r="H6530" s="111" t="s">
        <v>185</v>
      </c>
      <c r="I6530" s="111" t="s">
        <v>180</v>
      </c>
      <c r="J6530" t="str">
        <f t="shared" si="202"/>
        <v>1111SkogOrganisk jordLauvskogHøy</v>
      </c>
      <c r="K6530" s="111">
        <v>-1.9913688882377358</v>
      </c>
      <c r="L6530" s="111">
        <v>0.92784825435236762</v>
      </c>
      <c r="M6530" s="111">
        <v>0.46510463492953991</v>
      </c>
      <c r="N6530" s="112">
        <f t="shared" si="203"/>
        <v>-0.59841599895582831</v>
      </c>
    </row>
    <row r="6531" spans="1:14" x14ac:dyDescent="0.25">
      <c r="A6531" s="111" t="s">
        <v>764</v>
      </c>
      <c r="B6531" s="111">
        <f>INDEX(kommuner!C:C,MATCH(_xlfn.NUMBERVALUE(A6531),kommuner!B:B,0))</f>
        <v>1111</v>
      </c>
      <c r="C6531" s="111" t="s">
        <v>127</v>
      </c>
      <c r="D6531" s="111" t="s">
        <v>127</v>
      </c>
      <c r="E6531" s="111" t="s">
        <v>123</v>
      </c>
      <c r="F6531" s="111" t="s">
        <v>185</v>
      </c>
      <c r="G6531" s="111" t="s">
        <v>167</v>
      </c>
      <c r="H6531" s="111" t="s">
        <v>185</v>
      </c>
      <c r="I6531" s="111" t="s">
        <v>167</v>
      </c>
      <c r="J6531" t="str">
        <f t="shared" ref="J6531:J6594" si="204">B6531&amp;C6531&amp;E6531&amp;IF(C6531="Skog",F6531&amp;G6531,"")</f>
        <v>1111SkogOrganisk jordLauvskogImpediment</v>
      </c>
      <c r="K6531" s="111">
        <v>0.35000626494250675</v>
      </c>
      <c r="L6531" s="111">
        <v>0.92784825435236762</v>
      </c>
      <c r="M6531" s="111">
        <v>0.46510463492953991</v>
      </c>
      <c r="N6531" s="112">
        <f t="shared" ref="N6531:N6594" si="205">SUM(K6531:M6531)</f>
        <v>1.7429591542244141</v>
      </c>
    </row>
    <row r="6532" spans="1:14" x14ac:dyDescent="0.25">
      <c r="A6532" s="111" t="s">
        <v>764</v>
      </c>
      <c r="B6532" s="111">
        <f>INDEX(kommuner!C:C,MATCH(_xlfn.NUMBERVALUE(A6532),kommuner!B:B,0))</f>
        <v>1111</v>
      </c>
      <c r="C6532" s="111" t="s">
        <v>127</v>
      </c>
      <c r="D6532" s="111" t="s">
        <v>127</v>
      </c>
      <c r="E6532" s="111" t="s">
        <v>123</v>
      </c>
      <c r="F6532" s="111" t="s">
        <v>185</v>
      </c>
      <c r="G6532" s="111" t="s">
        <v>190</v>
      </c>
      <c r="H6532" s="111" t="s">
        <v>185</v>
      </c>
      <c r="I6532" s="111" t="s">
        <v>190</v>
      </c>
      <c r="J6532" t="str">
        <f t="shared" si="204"/>
        <v>1111SkogOrganisk jordLauvskogLav</v>
      </c>
      <c r="K6532" s="111">
        <v>1.1144075558526714</v>
      </c>
      <c r="L6532" s="111">
        <v>0.92784825435236762</v>
      </c>
      <c r="M6532" s="111">
        <v>0.46510463492953991</v>
      </c>
      <c r="N6532" s="112">
        <f t="shared" si="205"/>
        <v>2.5073604451345788</v>
      </c>
    </row>
    <row r="6533" spans="1:14" x14ac:dyDescent="0.25">
      <c r="A6533" s="111" t="s">
        <v>764</v>
      </c>
      <c r="B6533" s="111">
        <f>INDEX(kommuner!C:C,MATCH(_xlfn.NUMBERVALUE(A6533),kommuner!B:B,0))</f>
        <v>1111</v>
      </c>
      <c r="C6533" s="111" t="s">
        <v>127</v>
      </c>
      <c r="D6533" s="111" t="s">
        <v>127</v>
      </c>
      <c r="E6533" s="111" t="s">
        <v>123</v>
      </c>
      <c r="F6533" s="111" t="s">
        <v>185</v>
      </c>
      <c r="G6533" s="111" t="s">
        <v>173</v>
      </c>
      <c r="H6533" s="111" t="s">
        <v>185</v>
      </c>
      <c r="I6533" s="111" t="s">
        <v>173</v>
      </c>
      <c r="J6533" t="str">
        <f t="shared" si="204"/>
        <v>1111SkogOrganisk jordLauvskogMiddels</v>
      </c>
      <c r="K6533" s="111">
        <v>-0.62664468270982987</v>
      </c>
      <c r="L6533" s="111">
        <v>0.92784825435236762</v>
      </c>
      <c r="M6533" s="111">
        <v>0.46510463492953991</v>
      </c>
      <c r="N6533" s="112">
        <f t="shared" si="205"/>
        <v>0.76630820657207765</v>
      </c>
    </row>
    <row r="6534" spans="1:14" x14ac:dyDescent="0.25">
      <c r="A6534" s="111" t="s">
        <v>764</v>
      </c>
      <c r="B6534" s="111">
        <f>INDEX(kommuner!C:C,MATCH(_xlfn.NUMBERVALUE(A6534),kommuner!B:B,0))</f>
        <v>1111</v>
      </c>
      <c r="C6534" s="111" t="s">
        <v>127</v>
      </c>
      <c r="D6534" s="111" t="s">
        <v>127</v>
      </c>
      <c r="E6534" s="111" t="s">
        <v>123</v>
      </c>
      <c r="F6534" s="111" t="s">
        <v>185</v>
      </c>
      <c r="G6534" s="111" t="s">
        <v>186</v>
      </c>
      <c r="H6534" s="111" t="s">
        <v>185</v>
      </c>
      <c r="I6534" s="111" t="s">
        <v>186</v>
      </c>
      <c r="J6534" t="str">
        <f t="shared" si="204"/>
        <v>1111SkogOrganisk jordLauvskogSærs høy</v>
      </c>
      <c r="K6534" s="111">
        <v>-1.8997279926091779</v>
      </c>
      <c r="L6534" s="111">
        <v>0.92784825435236762</v>
      </c>
      <c r="M6534" s="111">
        <v>0.46510463492953991</v>
      </c>
      <c r="N6534" s="112">
        <f t="shared" si="205"/>
        <v>-0.50677510332727038</v>
      </c>
    </row>
    <row r="6535" spans="1:14" x14ac:dyDescent="0.25">
      <c r="A6535" s="111" t="s">
        <v>764</v>
      </c>
      <c r="B6535" s="111">
        <f>INDEX(kommuner!C:C,MATCH(_xlfn.NUMBERVALUE(A6535),kommuner!B:B,0))</f>
        <v>1111</v>
      </c>
      <c r="C6535" s="111" t="s">
        <v>83</v>
      </c>
      <c r="D6535" s="111" t="s">
        <v>83</v>
      </c>
      <c r="E6535" s="111" t="s">
        <v>126</v>
      </c>
      <c r="F6535" s="111" t="s">
        <v>139</v>
      </c>
      <c r="G6535" s="111" t="s">
        <v>139</v>
      </c>
      <c r="H6535" s="111" t="s">
        <v>139</v>
      </c>
      <c r="I6535" s="111" t="s">
        <v>139</v>
      </c>
      <c r="J6535" t="str">
        <f t="shared" si="204"/>
        <v>1111Utbygd arealMineraljord</v>
      </c>
      <c r="K6535" s="111">
        <v>0.42279414509845159</v>
      </c>
      <c r="L6535" s="111">
        <v>0</v>
      </c>
      <c r="M6535" s="111">
        <v>1.303047089454229E-2</v>
      </c>
      <c r="N6535" s="112">
        <f t="shared" si="205"/>
        <v>0.43582461599299388</v>
      </c>
    </row>
    <row r="6536" spans="1:14" x14ac:dyDescent="0.25">
      <c r="A6536" s="111" t="s">
        <v>764</v>
      </c>
      <c r="B6536" s="111">
        <f>INDEX(kommuner!C:C,MATCH(_xlfn.NUMBERVALUE(A6536),kommuner!B:B,0))</f>
        <v>1111</v>
      </c>
      <c r="C6536" s="111" t="s">
        <v>83</v>
      </c>
      <c r="D6536" s="111" t="s">
        <v>83</v>
      </c>
      <c r="E6536" s="111" t="s">
        <v>123</v>
      </c>
      <c r="F6536" s="111" t="s">
        <v>139</v>
      </c>
      <c r="G6536" s="111" t="s">
        <v>139</v>
      </c>
      <c r="H6536" s="111" t="s">
        <v>139</v>
      </c>
      <c r="I6536" s="111" t="s">
        <v>139</v>
      </c>
      <c r="J6536" t="str">
        <f t="shared" si="204"/>
        <v>1111Utbygd arealOrganisk jord</v>
      </c>
      <c r="K6536" s="111">
        <v>29.011421395201612</v>
      </c>
      <c r="L6536" s="111">
        <v>0</v>
      </c>
      <c r="M6536" s="111">
        <v>1.303047089454229E-2</v>
      </c>
      <c r="N6536" s="112">
        <f t="shared" si="205"/>
        <v>29.024451866096154</v>
      </c>
    </row>
    <row r="6537" spans="1:14" x14ac:dyDescent="0.25">
      <c r="A6537" s="111" t="s">
        <v>764</v>
      </c>
      <c r="B6537" s="111">
        <f>INDEX(kommuner!C:C,MATCH(_xlfn.NUMBERVALUE(A6537),kommuner!B:B,0))</f>
        <v>1111</v>
      </c>
      <c r="C6537" s="111" t="s">
        <v>181</v>
      </c>
      <c r="D6537" s="111" t="s">
        <v>181</v>
      </c>
      <c r="E6537" s="111" t="s">
        <v>123</v>
      </c>
      <c r="F6537" s="111" t="s">
        <v>139</v>
      </c>
      <c r="G6537" s="111" t="s">
        <v>139</v>
      </c>
      <c r="H6537" s="111" t="s">
        <v>139</v>
      </c>
      <c r="I6537" s="111" t="s">
        <v>139</v>
      </c>
      <c r="J6537" t="str">
        <f t="shared" si="204"/>
        <v>1111Vann og myrOrganisk jord</v>
      </c>
      <c r="K6537" s="111">
        <v>-0.31088998224577308</v>
      </c>
      <c r="L6537" s="111">
        <v>0</v>
      </c>
      <c r="M6537" s="111">
        <v>0</v>
      </c>
      <c r="N6537" s="112">
        <f t="shared" si="205"/>
        <v>-0.31088998224577308</v>
      </c>
    </row>
    <row r="6538" spans="1:14" x14ac:dyDescent="0.25">
      <c r="A6538" s="111" t="s">
        <v>765</v>
      </c>
      <c r="B6538" s="111">
        <f>INDEX(kommuner!C:C,MATCH(_xlfn.NUMBERVALUE(A6538),kommuner!B:B,0))</f>
        <v>1112</v>
      </c>
      <c r="C6538" s="111" t="s">
        <v>82</v>
      </c>
      <c r="D6538" s="111" t="s">
        <v>82</v>
      </c>
      <c r="E6538" s="111" t="s">
        <v>126</v>
      </c>
      <c r="F6538" s="111" t="s">
        <v>139</v>
      </c>
      <c r="G6538" s="111" t="s">
        <v>139</v>
      </c>
      <c r="H6538" s="111" t="s">
        <v>139</v>
      </c>
      <c r="I6538" s="111" t="s">
        <v>139</v>
      </c>
      <c r="J6538" t="str">
        <f t="shared" si="204"/>
        <v>1112Annen utmarkMineraljord</v>
      </c>
      <c r="K6538" s="111">
        <v>-0.16852781479621071</v>
      </c>
      <c r="L6538" s="111">
        <v>0</v>
      </c>
      <c r="M6538" s="111">
        <v>0</v>
      </c>
      <c r="N6538" s="112">
        <f t="shared" si="205"/>
        <v>-0.16852781479621071</v>
      </c>
    </row>
    <row r="6539" spans="1:14" x14ac:dyDescent="0.25">
      <c r="A6539" s="111" t="s">
        <v>765</v>
      </c>
      <c r="B6539" s="111">
        <f>INDEX(kommuner!C:C,MATCH(_xlfn.NUMBERVALUE(A6539),kommuner!B:B,0))</f>
        <v>1112</v>
      </c>
      <c r="C6539" s="111" t="s">
        <v>121</v>
      </c>
      <c r="D6539" s="111" t="s">
        <v>121</v>
      </c>
      <c r="E6539" s="111" t="s">
        <v>126</v>
      </c>
      <c r="F6539" s="111" t="s">
        <v>139</v>
      </c>
      <c r="G6539" s="111" t="s">
        <v>139</v>
      </c>
      <c r="H6539" s="111" t="s">
        <v>139</v>
      </c>
      <c r="I6539" s="111" t="s">
        <v>139</v>
      </c>
      <c r="J6539" t="str">
        <f t="shared" si="204"/>
        <v>1112BeiteMineraljord</v>
      </c>
      <c r="K6539" s="111">
        <v>-0.43305842942580308</v>
      </c>
      <c r="L6539" s="111">
        <v>0</v>
      </c>
      <c r="M6539" s="111">
        <v>1.2448711246839999E-7</v>
      </c>
      <c r="N6539" s="112">
        <f t="shared" si="205"/>
        <v>-0.43305830493869063</v>
      </c>
    </row>
    <row r="6540" spans="1:14" x14ac:dyDescent="0.25">
      <c r="A6540" s="111" t="s">
        <v>765</v>
      </c>
      <c r="B6540" s="111">
        <f>INDEX(kommuner!C:C,MATCH(_xlfn.NUMBERVALUE(A6540),kommuner!B:B,0))</f>
        <v>1112</v>
      </c>
      <c r="C6540" s="111" t="s">
        <v>121</v>
      </c>
      <c r="D6540" s="111" t="s">
        <v>121</v>
      </c>
      <c r="E6540" s="111" t="s">
        <v>123</v>
      </c>
      <c r="F6540" s="111" t="s">
        <v>139</v>
      </c>
      <c r="G6540" s="111" t="s">
        <v>139</v>
      </c>
      <c r="H6540" s="111" t="s">
        <v>139</v>
      </c>
      <c r="I6540" s="111" t="s">
        <v>139</v>
      </c>
      <c r="J6540" t="str">
        <f t="shared" si="204"/>
        <v>1112BeiteOrganisk jord</v>
      </c>
      <c r="K6540" s="111">
        <v>12.077525935985037</v>
      </c>
      <c r="L6540" s="111">
        <v>1.6412500000000001</v>
      </c>
      <c r="M6540" s="111">
        <v>0</v>
      </c>
      <c r="N6540" s="112">
        <f t="shared" si="205"/>
        <v>13.718775935985036</v>
      </c>
    </row>
    <row r="6541" spans="1:14" x14ac:dyDescent="0.25">
      <c r="A6541" s="111" t="s">
        <v>765</v>
      </c>
      <c r="B6541" s="111">
        <f>INDEX(kommuner!C:C,MATCH(_xlfn.NUMBERVALUE(A6541),kommuner!B:B,0))</f>
        <v>1112</v>
      </c>
      <c r="C6541" s="111" t="s">
        <v>84</v>
      </c>
      <c r="D6541" s="111" t="s">
        <v>84</v>
      </c>
      <c r="E6541" s="111" t="s">
        <v>126</v>
      </c>
      <c r="F6541" s="111" t="s">
        <v>139</v>
      </c>
      <c r="G6541" s="111" t="s">
        <v>139</v>
      </c>
      <c r="H6541" s="111" t="s">
        <v>139</v>
      </c>
      <c r="I6541" s="111" t="s">
        <v>139</v>
      </c>
      <c r="J6541" t="str">
        <f t="shared" si="204"/>
        <v>1112Dyrket markMineraljord</v>
      </c>
      <c r="K6541" s="111">
        <v>-0.4299831800484587</v>
      </c>
      <c r="L6541" s="111">
        <v>0</v>
      </c>
      <c r="M6541" s="111">
        <v>0</v>
      </c>
      <c r="N6541" s="112">
        <f t="shared" si="205"/>
        <v>-0.4299831800484587</v>
      </c>
    </row>
    <row r="6542" spans="1:14" x14ac:dyDescent="0.25">
      <c r="A6542" s="111" t="s">
        <v>765</v>
      </c>
      <c r="B6542" s="111">
        <f>INDEX(kommuner!C:C,MATCH(_xlfn.NUMBERVALUE(A6542),kommuner!B:B,0))</f>
        <v>1112</v>
      </c>
      <c r="C6542" s="111" t="s">
        <v>84</v>
      </c>
      <c r="D6542" s="111" t="s">
        <v>84</v>
      </c>
      <c r="E6542" s="111" t="s">
        <v>123</v>
      </c>
      <c r="F6542" s="111" t="s">
        <v>139</v>
      </c>
      <c r="G6542" s="111" t="s">
        <v>139</v>
      </c>
      <c r="H6542" s="111" t="s">
        <v>139</v>
      </c>
      <c r="I6542" s="111" t="s">
        <v>139</v>
      </c>
      <c r="J6542" t="str">
        <f t="shared" si="204"/>
        <v>1112Dyrket markOrganisk jord</v>
      </c>
      <c r="K6542" s="111">
        <v>28.726149366675592</v>
      </c>
      <c r="L6542" s="111">
        <v>1.45625</v>
      </c>
      <c r="M6542" s="111">
        <v>0</v>
      </c>
      <c r="N6542" s="112">
        <f t="shared" si="205"/>
        <v>30.182399366675593</v>
      </c>
    </row>
    <row r="6543" spans="1:14" x14ac:dyDescent="0.25">
      <c r="A6543" s="111" t="s">
        <v>765</v>
      </c>
      <c r="B6543" s="111">
        <f>INDEX(kommuner!C:C,MATCH(_xlfn.NUMBERVALUE(A6543),kommuner!B:B,0))</f>
        <v>1112</v>
      </c>
      <c r="C6543" s="111" t="s">
        <v>127</v>
      </c>
      <c r="D6543" s="111" t="s">
        <v>127</v>
      </c>
      <c r="E6543" s="111" t="s">
        <v>126</v>
      </c>
      <c r="F6543" s="111" t="s">
        <v>172</v>
      </c>
      <c r="G6543" s="111" t="s">
        <v>180</v>
      </c>
      <c r="H6543" s="111" t="s">
        <v>172</v>
      </c>
      <c r="I6543" s="111" t="s">
        <v>180</v>
      </c>
      <c r="J6543" t="str">
        <f t="shared" si="204"/>
        <v>1112SkogMineraljordBarskogHøy</v>
      </c>
      <c r="K6543" s="111">
        <v>-4.2610596243420318</v>
      </c>
      <c r="L6543" s="111">
        <v>0.85306406685236758</v>
      </c>
      <c r="M6543" s="111">
        <v>6.4056614999681585E-2</v>
      </c>
      <c r="N6543" s="112">
        <f t="shared" si="205"/>
        <v>-3.3439389424899826</v>
      </c>
    </row>
    <row r="6544" spans="1:14" x14ac:dyDescent="0.25">
      <c r="A6544" s="111" t="s">
        <v>765</v>
      </c>
      <c r="B6544" s="111">
        <f>INDEX(kommuner!C:C,MATCH(_xlfn.NUMBERVALUE(A6544),kommuner!B:B,0))</f>
        <v>1112</v>
      </c>
      <c r="C6544" s="111" t="s">
        <v>127</v>
      </c>
      <c r="D6544" s="111" t="s">
        <v>127</v>
      </c>
      <c r="E6544" s="111" t="s">
        <v>126</v>
      </c>
      <c r="F6544" s="111" t="s">
        <v>172</v>
      </c>
      <c r="G6544" s="111" t="s">
        <v>167</v>
      </c>
      <c r="H6544" s="111" t="s">
        <v>172</v>
      </c>
      <c r="I6544" s="111" t="s">
        <v>167</v>
      </c>
      <c r="J6544" t="str">
        <f t="shared" si="204"/>
        <v>1112SkogMineraljordBarskogImpediment</v>
      </c>
      <c r="K6544" s="111">
        <v>-1.5740166960016819</v>
      </c>
      <c r="L6544" s="111">
        <v>0.85306406685236758</v>
      </c>
      <c r="M6544" s="111">
        <v>6.3979989500968365E-2</v>
      </c>
      <c r="N6544" s="112">
        <f t="shared" si="205"/>
        <v>-0.65697263964834596</v>
      </c>
    </row>
    <row r="6545" spans="1:14" x14ac:dyDescent="0.25">
      <c r="A6545" s="111" t="s">
        <v>765</v>
      </c>
      <c r="B6545" s="111">
        <f>INDEX(kommuner!C:C,MATCH(_xlfn.NUMBERVALUE(A6545),kommuner!B:B,0))</f>
        <v>1112</v>
      </c>
      <c r="C6545" s="111" t="s">
        <v>127</v>
      </c>
      <c r="D6545" s="111" t="s">
        <v>127</v>
      </c>
      <c r="E6545" s="111" t="s">
        <v>126</v>
      </c>
      <c r="F6545" s="111" t="s">
        <v>172</v>
      </c>
      <c r="G6545" s="111" t="s">
        <v>190</v>
      </c>
      <c r="H6545" s="111" t="s">
        <v>172</v>
      </c>
      <c r="I6545" s="111" t="s">
        <v>190</v>
      </c>
      <c r="J6545" t="str">
        <f t="shared" si="204"/>
        <v>1112SkogMineraljordBarskogLav</v>
      </c>
      <c r="K6545" s="111">
        <v>-2.1094741240186856</v>
      </c>
      <c r="L6545" s="111">
        <v>0.85306406685236758</v>
      </c>
      <c r="M6545" s="111">
        <v>6.3979989500968365E-2</v>
      </c>
      <c r="N6545" s="112">
        <f t="shared" si="205"/>
        <v>-1.1924300676653499</v>
      </c>
    </row>
    <row r="6546" spans="1:14" x14ac:dyDescent="0.25">
      <c r="A6546" s="111" t="s">
        <v>765</v>
      </c>
      <c r="B6546" s="111">
        <f>INDEX(kommuner!C:C,MATCH(_xlfn.NUMBERVALUE(A6546),kommuner!B:B,0))</f>
        <v>1112</v>
      </c>
      <c r="C6546" s="111" t="s">
        <v>127</v>
      </c>
      <c r="D6546" s="111" t="s">
        <v>127</v>
      </c>
      <c r="E6546" s="111" t="s">
        <v>126</v>
      </c>
      <c r="F6546" s="111" t="s">
        <v>172</v>
      </c>
      <c r="G6546" s="111" t="s">
        <v>173</v>
      </c>
      <c r="H6546" s="111" t="s">
        <v>172</v>
      </c>
      <c r="I6546" s="111" t="s">
        <v>173</v>
      </c>
      <c r="J6546" t="str">
        <f t="shared" si="204"/>
        <v>1112SkogMineraljordBarskogMiddels</v>
      </c>
      <c r="K6546" s="111">
        <v>-2.8820985952554645</v>
      </c>
      <c r="L6546" s="111">
        <v>0.85306406685236758</v>
      </c>
      <c r="M6546" s="111">
        <v>6.4056614999681585E-2</v>
      </c>
      <c r="N6546" s="112">
        <f t="shared" si="205"/>
        <v>-1.9649779134034155</v>
      </c>
    </row>
    <row r="6547" spans="1:14" x14ac:dyDescent="0.25">
      <c r="A6547" s="111" t="s">
        <v>765</v>
      </c>
      <c r="B6547" s="111">
        <f>INDEX(kommuner!C:C,MATCH(_xlfn.NUMBERVALUE(A6547),kommuner!B:B,0))</f>
        <v>1112</v>
      </c>
      <c r="C6547" s="111" t="s">
        <v>127</v>
      </c>
      <c r="D6547" s="111" t="s">
        <v>127</v>
      </c>
      <c r="E6547" s="111" t="s">
        <v>126</v>
      </c>
      <c r="F6547" s="111" t="s">
        <v>172</v>
      </c>
      <c r="G6547" s="111" t="s">
        <v>186</v>
      </c>
      <c r="H6547" s="111" t="s">
        <v>172</v>
      </c>
      <c r="I6547" s="111" t="s">
        <v>186</v>
      </c>
      <c r="J6547" t="str">
        <f t="shared" si="204"/>
        <v>1112SkogMineraljordBarskogSærs høy</v>
      </c>
      <c r="K6547" s="111">
        <v>0.12072674540874306</v>
      </c>
      <c r="L6547" s="111">
        <v>0.85306406685236758</v>
      </c>
      <c r="M6547" s="111">
        <v>6.4056614999681585E-2</v>
      </c>
      <c r="N6547" s="112">
        <f t="shared" si="205"/>
        <v>1.0378474272607923</v>
      </c>
    </row>
    <row r="6548" spans="1:14" x14ac:dyDescent="0.25">
      <c r="A6548" s="111" t="s">
        <v>765</v>
      </c>
      <c r="B6548" s="111">
        <f>INDEX(kommuner!C:C,MATCH(_xlfn.NUMBERVALUE(A6548),kommuner!B:B,0))</f>
        <v>1112</v>
      </c>
      <c r="C6548" s="111" t="s">
        <v>127</v>
      </c>
      <c r="D6548" s="111" t="s">
        <v>127</v>
      </c>
      <c r="E6548" s="111" t="s">
        <v>126</v>
      </c>
      <c r="F6548" s="111" t="s">
        <v>179</v>
      </c>
      <c r="G6548" s="111" t="s">
        <v>180</v>
      </c>
      <c r="H6548" s="111" t="s">
        <v>179</v>
      </c>
      <c r="I6548" s="111" t="s">
        <v>180</v>
      </c>
      <c r="J6548" t="str">
        <f t="shared" si="204"/>
        <v>1112SkogMineraljordBlandingsskogHøy</v>
      </c>
      <c r="K6548" s="111">
        <v>-8.5703651807373102</v>
      </c>
      <c r="L6548" s="111">
        <v>0.85306406685236758</v>
      </c>
      <c r="M6548" s="111">
        <v>6.3979989500968365E-2</v>
      </c>
      <c r="N6548" s="112">
        <f t="shared" si="205"/>
        <v>-7.6533211243839743</v>
      </c>
    </row>
    <row r="6549" spans="1:14" x14ac:dyDescent="0.25">
      <c r="A6549" s="111" t="s">
        <v>765</v>
      </c>
      <c r="B6549" s="111">
        <f>INDEX(kommuner!C:C,MATCH(_xlfn.NUMBERVALUE(A6549),kommuner!B:B,0))</f>
        <v>1112</v>
      </c>
      <c r="C6549" s="111" t="s">
        <v>127</v>
      </c>
      <c r="D6549" s="111" t="s">
        <v>127</v>
      </c>
      <c r="E6549" s="111" t="s">
        <v>126</v>
      </c>
      <c r="F6549" s="111" t="s">
        <v>179</v>
      </c>
      <c r="G6549" s="111" t="s">
        <v>167</v>
      </c>
      <c r="H6549" s="111" t="s">
        <v>179</v>
      </c>
      <c r="I6549" s="111" t="s">
        <v>167</v>
      </c>
      <c r="J6549" t="str">
        <f t="shared" si="204"/>
        <v>1112SkogMineraljordBlandingsskogImpediment</v>
      </c>
      <c r="K6549" s="111">
        <v>-2.0950685747655116</v>
      </c>
      <c r="L6549" s="111">
        <v>0.85306406685236758</v>
      </c>
      <c r="M6549" s="111">
        <v>6.3979989500968365E-2</v>
      </c>
      <c r="N6549" s="112">
        <f t="shared" si="205"/>
        <v>-1.1780245184121758</v>
      </c>
    </row>
    <row r="6550" spans="1:14" x14ac:dyDescent="0.25">
      <c r="A6550" s="111" t="s">
        <v>765</v>
      </c>
      <c r="B6550" s="111">
        <f>INDEX(kommuner!C:C,MATCH(_xlfn.NUMBERVALUE(A6550),kommuner!B:B,0))</f>
        <v>1112</v>
      </c>
      <c r="C6550" s="111" t="s">
        <v>127</v>
      </c>
      <c r="D6550" s="111" t="s">
        <v>127</v>
      </c>
      <c r="E6550" s="111" t="s">
        <v>126</v>
      </c>
      <c r="F6550" s="111" t="s">
        <v>179</v>
      </c>
      <c r="G6550" s="111" t="s">
        <v>190</v>
      </c>
      <c r="H6550" s="111" t="s">
        <v>179</v>
      </c>
      <c r="I6550" s="111" t="s">
        <v>190</v>
      </c>
      <c r="J6550" t="str">
        <f t="shared" si="204"/>
        <v>1112SkogMineraljordBlandingsskogLav</v>
      </c>
      <c r="K6550" s="111">
        <v>-3.814060654162915</v>
      </c>
      <c r="L6550" s="111">
        <v>0.85306406685236758</v>
      </c>
      <c r="M6550" s="111">
        <v>6.3979989500968365E-2</v>
      </c>
      <c r="N6550" s="112">
        <f t="shared" si="205"/>
        <v>-2.897016597809579</v>
      </c>
    </row>
    <row r="6551" spans="1:14" x14ac:dyDescent="0.25">
      <c r="A6551" s="111" t="s">
        <v>765</v>
      </c>
      <c r="B6551" s="111">
        <f>INDEX(kommuner!C:C,MATCH(_xlfn.NUMBERVALUE(A6551),kommuner!B:B,0))</f>
        <v>1112</v>
      </c>
      <c r="C6551" s="111" t="s">
        <v>127</v>
      </c>
      <c r="D6551" s="111" t="s">
        <v>127</v>
      </c>
      <c r="E6551" s="111" t="s">
        <v>126</v>
      </c>
      <c r="F6551" s="111" t="s">
        <v>179</v>
      </c>
      <c r="G6551" s="111" t="s">
        <v>173</v>
      </c>
      <c r="H6551" s="111" t="s">
        <v>179</v>
      </c>
      <c r="I6551" s="111" t="s">
        <v>173</v>
      </c>
      <c r="J6551" t="str">
        <f t="shared" si="204"/>
        <v>1112SkogMineraljordBlandingsskogMiddels</v>
      </c>
      <c r="K6551" s="111">
        <v>-4.5623521854183373</v>
      </c>
      <c r="L6551" s="111">
        <v>0.85306406685236758</v>
      </c>
      <c r="M6551" s="111">
        <v>6.3979989500968365E-2</v>
      </c>
      <c r="N6551" s="112">
        <f t="shared" si="205"/>
        <v>-3.6453081290650013</v>
      </c>
    </row>
    <row r="6552" spans="1:14" x14ac:dyDescent="0.25">
      <c r="A6552" s="111" t="s">
        <v>765</v>
      </c>
      <c r="B6552" s="111">
        <f>INDEX(kommuner!C:C,MATCH(_xlfn.NUMBERVALUE(A6552),kommuner!B:B,0))</f>
        <v>1112</v>
      </c>
      <c r="C6552" s="111" t="s">
        <v>127</v>
      </c>
      <c r="D6552" s="111" t="s">
        <v>127</v>
      </c>
      <c r="E6552" s="111" t="s">
        <v>126</v>
      </c>
      <c r="F6552" s="111" t="s">
        <v>179</v>
      </c>
      <c r="G6552" s="111" t="s">
        <v>186</v>
      </c>
      <c r="H6552" s="111" t="s">
        <v>179</v>
      </c>
      <c r="I6552" s="111" t="s">
        <v>186</v>
      </c>
      <c r="J6552" t="str">
        <f t="shared" si="204"/>
        <v>1112SkogMineraljordBlandingsskogSærs høy</v>
      </c>
      <c r="K6552" s="111">
        <v>-2.9395925245326562</v>
      </c>
      <c r="L6552" s="111">
        <v>0.85306406685236758</v>
      </c>
      <c r="M6552" s="111">
        <v>6.3979989500968365E-2</v>
      </c>
      <c r="N6552" s="112">
        <f t="shared" si="205"/>
        <v>-2.0225484681793202</v>
      </c>
    </row>
    <row r="6553" spans="1:14" x14ac:dyDescent="0.25">
      <c r="A6553" s="111" t="s">
        <v>765</v>
      </c>
      <c r="B6553" s="111">
        <f>INDEX(kommuner!C:C,MATCH(_xlfn.NUMBERVALUE(A6553),kommuner!B:B,0))</f>
        <v>1112</v>
      </c>
      <c r="C6553" s="111" t="s">
        <v>127</v>
      </c>
      <c r="D6553" s="111" t="s">
        <v>127</v>
      </c>
      <c r="E6553" s="111" t="s">
        <v>126</v>
      </c>
      <c r="F6553" s="111" t="s">
        <v>185</v>
      </c>
      <c r="G6553" s="111" t="s">
        <v>180</v>
      </c>
      <c r="H6553" s="111" t="s">
        <v>185</v>
      </c>
      <c r="I6553" s="111" t="s">
        <v>180</v>
      </c>
      <c r="J6553" t="str">
        <f t="shared" si="204"/>
        <v>1112SkogMineraljordLauvskogHøy</v>
      </c>
      <c r="K6553" s="111">
        <v>-3.6072016095960531</v>
      </c>
      <c r="L6553" s="111">
        <v>0.85306406685236758</v>
      </c>
      <c r="M6553" s="111">
        <v>6.3979989500968365E-2</v>
      </c>
      <c r="N6553" s="112">
        <f t="shared" si="205"/>
        <v>-2.6901575532427171</v>
      </c>
    </row>
    <row r="6554" spans="1:14" x14ac:dyDescent="0.25">
      <c r="A6554" s="111" t="s">
        <v>765</v>
      </c>
      <c r="B6554" s="111">
        <f>INDEX(kommuner!C:C,MATCH(_xlfn.NUMBERVALUE(A6554),kommuner!B:B,0))</f>
        <v>1112</v>
      </c>
      <c r="C6554" s="111" t="s">
        <v>127</v>
      </c>
      <c r="D6554" s="111" t="s">
        <v>127</v>
      </c>
      <c r="E6554" s="111" t="s">
        <v>126</v>
      </c>
      <c r="F6554" s="111" t="s">
        <v>185</v>
      </c>
      <c r="G6554" s="111" t="s">
        <v>167</v>
      </c>
      <c r="H6554" s="111" t="s">
        <v>185</v>
      </c>
      <c r="I6554" s="111" t="s">
        <v>167</v>
      </c>
      <c r="J6554" t="str">
        <f t="shared" si="204"/>
        <v>1112SkogMineraljordLauvskogImpediment</v>
      </c>
      <c r="K6554" s="111">
        <v>-1.1043030228661443</v>
      </c>
      <c r="L6554" s="111">
        <v>0.85306406685236758</v>
      </c>
      <c r="M6554" s="111">
        <v>6.3979989500968365E-2</v>
      </c>
      <c r="N6554" s="112">
        <f t="shared" si="205"/>
        <v>-0.18725896651280841</v>
      </c>
    </row>
    <row r="6555" spans="1:14" x14ac:dyDescent="0.25">
      <c r="A6555" s="111" t="s">
        <v>765</v>
      </c>
      <c r="B6555" s="111">
        <f>INDEX(kommuner!C:C,MATCH(_xlfn.NUMBERVALUE(A6555),kommuner!B:B,0))</f>
        <v>1112</v>
      </c>
      <c r="C6555" s="111" t="s">
        <v>127</v>
      </c>
      <c r="D6555" s="111" t="s">
        <v>127</v>
      </c>
      <c r="E6555" s="111" t="s">
        <v>126</v>
      </c>
      <c r="F6555" s="111" t="s">
        <v>185</v>
      </c>
      <c r="G6555" s="111" t="s">
        <v>190</v>
      </c>
      <c r="H6555" s="111" t="s">
        <v>185</v>
      </c>
      <c r="I6555" s="111" t="s">
        <v>190</v>
      </c>
      <c r="J6555" t="str">
        <f t="shared" si="204"/>
        <v>1112SkogMineraljordLauvskogLav</v>
      </c>
      <c r="K6555" s="111">
        <v>-8.9748170935426599E-2</v>
      </c>
      <c r="L6555" s="111">
        <v>0.85306406685236758</v>
      </c>
      <c r="M6555" s="111">
        <v>6.3979989500968365E-2</v>
      </c>
      <c r="N6555" s="112">
        <f t="shared" si="205"/>
        <v>0.82729588541790933</v>
      </c>
    </row>
    <row r="6556" spans="1:14" x14ac:dyDescent="0.25">
      <c r="A6556" s="111" t="s">
        <v>765</v>
      </c>
      <c r="B6556" s="111">
        <f>INDEX(kommuner!C:C,MATCH(_xlfn.NUMBERVALUE(A6556),kommuner!B:B,0))</f>
        <v>1112</v>
      </c>
      <c r="C6556" s="111" t="s">
        <v>127</v>
      </c>
      <c r="D6556" s="111" t="s">
        <v>127</v>
      </c>
      <c r="E6556" s="111" t="s">
        <v>126</v>
      </c>
      <c r="F6556" s="111" t="s">
        <v>185</v>
      </c>
      <c r="G6556" s="111" t="s">
        <v>173</v>
      </c>
      <c r="H6556" s="111" t="s">
        <v>185</v>
      </c>
      <c r="I6556" s="111" t="s">
        <v>173</v>
      </c>
      <c r="J6556" t="str">
        <f t="shared" si="204"/>
        <v>1112SkogMineraljordLauvskogMiddels</v>
      </c>
      <c r="K6556" s="111">
        <v>-2.4151390344437029</v>
      </c>
      <c r="L6556" s="111">
        <v>0.85306406685236758</v>
      </c>
      <c r="M6556" s="111">
        <v>6.3979989500968365E-2</v>
      </c>
      <c r="N6556" s="112">
        <f t="shared" si="205"/>
        <v>-1.4980949780903672</v>
      </c>
    </row>
    <row r="6557" spans="1:14" x14ac:dyDescent="0.25">
      <c r="A6557" s="111" t="s">
        <v>765</v>
      </c>
      <c r="B6557" s="111">
        <f>INDEX(kommuner!C:C,MATCH(_xlfn.NUMBERVALUE(A6557),kommuner!B:B,0))</f>
        <v>1112</v>
      </c>
      <c r="C6557" s="111" t="s">
        <v>127</v>
      </c>
      <c r="D6557" s="111" t="s">
        <v>127</v>
      </c>
      <c r="E6557" s="111" t="s">
        <v>126</v>
      </c>
      <c r="F6557" s="111" t="s">
        <v>185</v>
      </c>
      <c r="G6557" s="111" t="s">
        <v>186</v>
      </c>
      <c r="H6557" s="111" t="s">
        <v>185</v>
      </c>
      <c r="I6557" s="111" t="s">
        <v>186</v>
      </c>
      <c r="J6557" t="str">
        <f t="shared" si="204"/>
        <v>1112SkogMineraljordLauvskogSærs høy</v>
      </c>
      <c r="K6557" s="111">
        <v>-3.6560473259425113</v>
      </c>
      <c r="L6557" s="111">
        <v>0.85306406685236758</v>
      </c>
      <c r="M6557" s="111">
        <v>6.3979989500968365E-2</v>
      </c>
      <c r="N6557" s="112">
        <f t="shared" si="205"/>
        <v>-2.7390032695891753</v>
      </c>
    </row>
    <row r="6558" spans="1:14" x14ac:dyDescent="0.25">
      <c r="A6558" s="111" t="s">
        <v>765</v>
      </c>
      <c r="B6558" s="111">
        <f>INDEX(kommuner!C:C,MATCH(_xlfn.NUMBERVALUE(A6558),kommuner!B:B,0))</f>
        <v>1112</v>
      </c>
      <c r="C6558" s="111" t="s">
        <v>127</v>
      </c>
      <c r="D6558" s="111" t="s">
        <v>127</v>
      </c>
      <c r="E6558" s="111" t="s">
        <v>123</v>
      </c>
      <c r="F6558" s="111" t="s">
        <v>172</v>
      </c>
      <c r="G6558" s="111" t="s">
        <v>180</v>
      </c>
      <c r="H6558" s="111" t="s">
        <v>172</v>
      </c>
      <c r="I6558" s="111" t="s">
        <v>180</v>
      </c>
      <c r="J6558" t="str">
        <f t="shared" si="204"/>
        <v>1112SkogOrganisk jordBarskogHøy</v>
      </c>
      <c r="K6558" s="111">
        <v>-2.5184559031994138</v>
      </c>
      <c r="L6558" s="111">
        <v>0.92784825435236762</v>
      </c>
      <c r="M6558" s="111">
        <v>0.46518126042825314</v>
      </c>
      <c r="N6558" s="112">
        <f t="shared" si="205"/>
        <v>-1.1254263884187932</v>
      </c>
    </row>
    <row r="6559" spans="1:14" x14ac:dyDescent="0.25">
      <c r="A6559" s="111" t="s">
        <v>765</v>
      </c>
      <c r="B6559" s="111">
        <f>INDEX(kommuner!C:C,MATCH(_xlfn.NUMBERVALUE(A6559),kommuner!B:B,0))</f>
        <v>1112</v>
      </c>
      <c r="C6559" s="111" t="s">
        <v>127</v>
      </c>
      <c r="D6559" s="111" t="s">
        <v>127</v>
      </c>
      <c r="E6559" s="111" t="s">
        <v>123</v>
      </c>
      <c r="F6559" s="111" t="s">
        <v>172</v>
      </c>
      <c r="G6559" s="111" t="s">
        <v>167</v>
      </c>
      <c r="H6559" s="111" t="s">
        <v>172</v>
      </c>
      <c r="I6559" s="111" t="s">
        <v>167</v>
      </c>
      <c r="J6559" t="str">
        <f t="shared" si="204"/>
        <v>1112SkogOrganisk jordBarskogImpediment</v>
      </c>
      <c r="K6559" s="111">
        <v>-0.13011741963904588</v>
      </c>
      <c r="L6559" s="111">
        <v>0.92784825435236762</v>
      </c>
      <c r="M6559" s="111">
        <v>0.46510463492953991</v>
      </c>
      <c r="N6559" s="112">
        <f t="shared" si="205"/>
        <v>1.2628354696428616</v>
      </c>
    </row>
    <row r="6560" spans="1:14" x14ac:dyDescent="0.25">
      <c r="A6560" s="111" t="s">
        <v>765</v>
      </c>
      <c r="B6560" s="111">
        <f>INDEX(kommuner!C:C,MATCH(_xlfn.NUMBERVALUE(A6560),kommuner!B:B,0))</f>
        <v>1112</v>
      </c>
      <c r="C6560" s="111" t="s">
        <v>127</v>
      </c>
      <c r="D6560" s="111" t="s">
        <v>127</v>
      </c>
      <c r="E6560" s="111" t="s">
        <v>123</v>
      </c>
      <c r="F6560" s="111" t="s">
        <v>172</v>
      </c>
      <c r="G6560" s="111" t="s">
        <v>190</v>
      </c>
      <c r="H6560" s="111" t="s">
        <v>172</v>
      </c>
      <c r="I6560" s="111" t="s">
        <v>190</v>
      </c>
      <c r="J6560" t="str">
        <f t="shared" si="204"/>
        <v>1112SkogOrganisk jordBarskogLav</v>
      </c>
      <c r="K6560" s="111">
        <v>-0.50666953101693391</v>
      </c>
      <c r="L6560" s="111">
        <v>0.92784825435236762</v>
      </c>
      <c r="M6560" s="111">
        <v>0.46510463492953991</v>
      </c>
      <c r="N6560" s="112">
        <f t="shared" si="205"/>
        <v>0.88628335826497362</v>
      </c>
    </row>
    <row r="6561" spans="1:14" x14ac:dyDescent="0.25">
      <c r="A6561" s="111" t="s">
        <v>765</v>
      </c>
      <c r="B6561" s="111">
        <f>INDEX(kommuner!C:C,MATCH(_xlfn.NUMBERVALUE(A6561),kommuner!B:B,0))</f>
        <v>1112</v>
      </c>
      <c r="C6561" s="111" t="s">
        <v>127</v>
      </c>
      <c r="D6561" s="111" t="s">
        <v>127</v>
      </c>
      <c r="E6561" s="111" t="s">
        <v>123</v>
      </c>
      <c r="F6561" s="111" t="s">
        <v>172</v>
      </c>
      <c r="G6561" s="111" t="s">
        <v>173</v>
      </c>
      <c r="H6561" s="111" t="s">
        <v>172</v>
      </c>
      <c r="I6561" s="111" t="s">
        <v>173</v>
      </c>
      <c r="J6561" t="str">
        <f t="shared" si="204"/>
        <v>1112SkogOrganisk jordBarskogMiddels</v>
      </c>
      <c r="K6561" s="111">
        <v>-1.5571490961494638</v>
      </c>
      <c r="L6561" s="111">
        <v>0.92784825435236762</v>
      </c>
      <c r="M6561" s="111">
        <v>0.46518126042825314</v>
      </c>
      <c r="N6561" s="112">
        <f t="shared" si="205"/>
        <v>-0.16411958136884308</v>
      </c>
    </row>
    <row r="6562" spans="1:14" x14ac:dyDescent="0.25">
      <c r="A6562" s="111" t="s">
        <v>765</v>
      </c>
      <c r="B6562" s="111">
        <f>INDEX(kommuner!C:C,MATCH(_xlfn.NUMBERVALUE(A6562),kommuner!B:B,0))</f>
        <v>1112</v>
      </c>
      <c r="C6562" s="111" t="s">
        <v>127</v>
      </c>
      <c r="D6562" s="111" t="s">
        <v>127</v>
      </c>
      <c r="E6562" s="111" t="s">
        <v>123</v>
      </c>
      <c r="F6562" s="111" t="s">
        <v>172</v>
      </c>
      <c r="G6562" s="111" t="s">
        <v>186</v>
      </c>
      <c r="H6562" s="111" t="s">
        <v>172</v>
      </c>
      <c r="I6562" s="111" t="s">
        <v>186</v>
      </c>
      <c r="J6562" t="str">
        <f t="shared" si="204"/>
        <v>1112SkogOrganisk jordBarskogSærs høy</v>
      </c>
      <c r="K6562" s="111">
        <v>2.5548655235722699</v>
      </c>
      <c r="L6562" s="111">
        <v>0.92784825435236762</v>
      </c>
      <c r="M6562" s="111">
        <v>0.46518126042825314</v>
      </c>
      <c r="N6562" s="112">
        <f t="shared" si="205"/>
        <v>3.9478950383528906</v>
      </c>
    </row>
    <row r="6563" spans="1:14" x14ac:dyDescent="0.25">
      <c r="A6563" s="111" t="s">
        <v>765</v>
      </c>
      <c r="B6563" s="111">
        <f>INDEX(kommuner!C:C,MATCH(_xlfn.NUMBERVALUE(A6563),kommuner!B:B,0))</f>
        <v>1112</v>
      </c>
      <c r="C6563" s="111" t="s">
        <v>127</v>
      </c>
      <c r="D6563" s="111" t="s">
        <v>127</v>
      </c>
      <c r="E6563" s="111" t="s">
        <v>123</v>
      </c>
      <c r="F6563" s="111" t="s">
        <v>179</v>
      </c>
      <c r="G6563" s="111" t="s">
        <v>180</v>
      </c>
      <c r="H6563" s="111" t="s">
        <v>179</v>
      </c>
      <c r="I6563" s="111" t="s">
        <v>180</v>
      </c>
      <c r="J6563" t="str">
        <f t="shared" si="204"/>
        <v>1112SkogOrganisk jordBlandingsskogHøy</v>
      </c>
      <c r="K6563" s="111">
        <v>-5.5554344456832343</v>
      </c>
      <c r="L6563" s="111">
        <v>0.92784825435236762</v>
      </c>
      <c r="M6563" s="111">
        <v>0.46510463492953991</v>
      </c>
      <c r="N6563" s="112">
        <f t="shared" si="205"/>
        <v>-4.1624815564013264</v>
      </c>
    </row>
    <row r="6564" spans="1:14" x14ac:dyDescent="0.25">
      <c r="A6564" s="111" t="s">
        <v>765</v>
      </c>
      <c r="B6564" s="111">
        <f>INDEX(kommuner!C:C,MATCH(_xlfn.NUMBERVALUE(A6564),kommuner!B:B,0))</f>
        <v>1112</v>
      </c>
      <c r="C6564" s="111" t="s">
        <v>127</v>
      </c>
      <c r="D6564" s="111" t="s">
        <v>127</v>
      </c>
      <c r="E6564" s="111" t="s">
        <v>123</v>
      </c>
      <c r="F6564" s="111" t="s">
        <v>179</v>
      </c>
      <c r="G6564" s="111" t="s">
        <v>167</v>
      </c>
      <c r="H6564" s="111" t="s">
        <v>179</v>
      </c>
      <c r="I6564" s="111" t="s">
        <v>167</v>
      </c>
      <c r="J6564" t="str">
        <f t="shared" si="204"/>
        <v>1112SkogOrganisk jordBlandingsskogImpediment</v>
      </c>
      <c r="K6564" s="111">
        <v>-0.28586344175800005</v>
      </c>
      <c r="L6564" s="111">
        <v>0.92784825435236762</v>
      </c>
      <c r="M6564" s="111">
        <v>0.46510463492953991</v>
      </c>
      <c r="N6564" s="112">
        <f t="shared" si="205"/>
        <v>1.1070894475239075</v>
      </c>
    </row>
    <row r="6565" spans="1:14" x14ac:dyDescent="0.25">
      <c r="A6565" s="111" t="s">
        <v>765</v>
      </c>
      <c r="B6565" s="111">
        <f>INDEX(kommuner!C:C,MATCH(_xlfn.NUMBERVALUE(A6565),kommuner!B:B,0))</f>
        <v>1112</v>
      </c>
      <c r="C6565" s="111" t="s">
        <v>127</v>
      </c>
      <c r="D6565" s="111" t="s">
        <v>127</v>
      </c>
      <c r="E6565" s="111" t="s">
        <v>123</v>
      </c>
      <c r="F6565" s="111" t="s">
        <v>179</v>
      </c>
      <c r="G6565" s="111" t="s">
        <v>190</v>
      </c>
      <c r="H6565" s="111" t="s">
        <v>179</v>
      </c>
      <c r="I6565" s="111" t="s">
        <v>190</v>
      </c>
      <c r="J6565" t="str">
        <f t="shared" si="204"/>
        <v>1112SkogOrganisk jordBlandingsskogLav</v>
      </c>
      <c r="K6565" s="111">
        <v>-1.2347339377887629</v>
      </c>
      <c r="L6565" s="111">
        <v>0.92784825435236762</v>
      </c>
      <c r="M6565" s="111">
        <v>0.46510463492953991</v>
      </c>
      <c r="N6565" s="112">
        <f t="shared" si="205"/>
        <v>0.15821895149314458</v>
      </c>
    </row>
    <row r="6566" spans="1:14" x14ac:dyDescent="0.25">
      <c r="A6566" s="111" t="s">
        <v>765</v>
      </c>
      <c r="B6566" s="111">
        <f>INDEX(kommuner!C:C,MATCH(_xlfn.NUMBERVALUE(A6566),kommuner!B:B,0))</f>
        <v>1112</v>
      </c>
      <c r="C6566" s="111" t="s">
        <v>127</v>
      </c>
      <c r="D6566" s="111" t="s">
        <v>127</v>
      </c>
      <c r="E6566" s="111" t="s">
        <v>123</v>
      </c>
      <c r="F6566" s="111" t="s">
        <v>179</v>
      </c>
      <c r="G6566" s="111" t="s">
        <v>173</v>
      </c>
      <c r="H6566" s="111" t="s">
        <v>179</v>
      </c>
      <c r="I6566" s="111" t="s">
        <v>173</v>
      </c>
      <c r="J6566" t="str">
        <f t="shared" si="204"/>
        <v>1112SkogOrganisk jordBlandingsskogMiddels</v>
      </c>
      <c r="K6566" s="111">
        <v>-2.4239591752717748</v>
      </c>
      <c r="L6566" s="111">
        <v>0.92784825435236762</v>
      </c>
      <c r="M6566" s="111">
        <v>0.46510463492953991</v>
      </c>
      <c r="N6566" s="112">
        <f t="shared" si="205"/>
        <v>-1.0310062859898674</v>
      </c>
    </row>
    <row r="6567" spans="1:14" x14ac:dyDescent="0.25">
      <c r="A6567" s="111" t="s">
        <v>765</v>
      </c>
      <c r="B6567" s="111">
        <f>INDEX(kommuner!C:C,MATCH(_xlfn.NUMBERVALUE(A6567),kommuner!B:B,0))</f>
        <v>1112</v>
      </c>
      <c r="C6567" s="111" t="s">
        <v>127</v>
      </c>
      <c r="D6567" s="111" t="s">
        <v>127</v>
      </c>
      <c r="E6567" s="111" t="s">
        <v>123</v>
      </c>
      <c r="F6567" s="111" t="s">
        <v>179</v>
      </c>
      <c r="G6567" s="111" t="s">
        <v>186</v>
      </c>
      <c r="H6567" s="111" t="s">
        <v>179</v>
      </c>
      <c r="I6567" s="111" t="s">
        <v>186</v>
      </c>
      <c r="J6567" t="str">
        <f t="shared" si="204"/>
        <v>1112SkogOrganisk jordBlandingsskogSærs høy</v>
      </c>
      <c r="K6567" s="111">
        <v>-1.5726115302258048</v>
      </c>
      <c r="L6567" s="111">
        <v>0.92784825435236762</v>
      </c>
      <c r="M6567" s="111">
        <v>0.46510463492953991</v>
      </c>
      <c r="N6567" s="112">
        <f t="shared" si="205"/>
        <v>-0.17965864094389727</v>
      </c>
    </row>
    <row r="6568" spans="1:14" x14ac:dyDescent="0.25">
      <c r="A6568" s="111" t="s">
        <v>765</v>
      </c>
      <c r="B6568" s="111">
        <f>INDEX(kommuner!C:C,MATCH(_xlfn.NUMBERVALUE(A6568),kommuner!B:B,0))</f>
        <v>1112</v>
      </c>
      <c r="C6568" s="111" t="s">
        <v>127</v>
      </c>
      <c r="D6568" s="111" t="s">
        <v>127</v>
      </c>
      <c r="E6568" s="111" t="s">
        <v>123</v>
      </c>
      <c r="F6568" s="111" t="s">
        <v>185</v>
      </c>
      <c r="G6568" s="111" t="s">
        <v>180</v>
      </c>
      <c r="H6568" s="111" t="s">
        <v>185</v>
      </c>
      <c r="I6568" s="111" t="s">
        <v>180</v>
      </c>
      <c r="J6568" t="str">
        <f t="shared" si="204"/>
        <v>1112SkogOrganisk jordLauvskogHøy</v>
      </c>
      <c r="K6568" s="111">
        <v>-1.9913688882377358</v>
      </c>
      <c r="L6568" s="111">
        <v>0.92784825435236762</v>
      </c>
      <c r="M6568" s="111">
        <v>0.46510463492953991</v>
      </c>
      <c r="N6568" s="112">
        <f t="shared" si="205"/>
        <v>-0.59841599895582831</v>
      </c>
    </row>
    <row r="6569" spans="1:14" x14ac:dyDescent="0.25">
      <c r="A6569" s="111" t="s">
        <v>765</v>
      </c>
      <c r="B6569" s="111">
        <f>INDEX(kommuner!C:C,MATCH(_xlfn.NUMBERVALUE(A6569),kommuner!B:B,0))</f>
        <v>1112</v>
      </c>
      <c r="C6569" s="111" t="s">
        <v>127</v>
      </c>
      <c r="D6569" s="111" t="s">
        <v>127</v>
      </c>
      <c r="E6569" s="111" t="s">
        <v>123</v>
      </c>
      <c r="F6569" s="111" t="s">
        <v>185</v>
      </c>
      <c r="G6569" s="111" t="s">
        <v>167</v>
      </c>
      <c r="H6569" s="111" t="s">
        <v>185</v>
      </c>
      <c r="I6569" s="111" t="s">
        <v>167</v>
      </c>
      <c r="J6569" t="str">
        <f t="shared" si="204"/>
        <v>1112SkogOrganisk jordLauvskogImpediment</v>
      </c>
      <c r="K6569" s="111">
        <v>0.35000626494250675</v>
      </c>
      <c r="L6569" s="111">
        <v>0.92784825435236762</v>
      </c>
      <c r="M6569" s="111">
        <v>0.46510463492953991</v>
      </c>
      <c r="N6569" s="112">
        <f t="shared" si="205"/>
        <v>1.7429591542244141</v>
      </c>
    </row>
    <row r="6570" spans="1:14" x14ac:dyDescent="0.25">
      <c r="A6570" s="111" t="s">
        <v>765</v>
      </c>
      <c r="B6570" s="111">
        <f>INDEX(kommuner!C:C,MATCH(_xlfn.NUMBERVALUE(A6570),kommuner!B:B,0))</f>
        <v>1112</v>
      </c>
      <c r="C6570" s="111" t="s">
        <v>127</v>
      </c>
      <c r="D6570" s="111" t="s">
        <v>127</v>
      </c>
      <c r="E6570" s="111" t="s">
        <v>123</v>
      </c>
      <c r="F6570" s="111" t="s">
        <v>185</v>
      </c>
      <c r="G6570" s="111" t="s">
        <v>190</v>
      </c>
      <c r="H6570" s="111" t="s">
        <v>185</v>
      </c>
      <c r="I6570" s="111" t="s">
        <v>190</v>
      </c>
      <c r="J6570" t="str">
        <f t="shared" si="204"/>
        <v>1112SkogOrganisk jordLauvskogLav</v>
      </c>
      <c r="K6570" s="111">
        <v>1.1144075558526714</v>
      </c>
      <c r="L6570" s="111">
        <v>0.92784825435236762</v>
      </c>
      <c r="M6570" s="111">
        <v>0.46510463492953991</v>
      </c>
      <c r="N6570" s="112">
        <f t="shared" si="205"/>
        <v>2.5073604451345788</v>
      </c>
    </row>
    <row r="6571" spans="1:14" x14ac:dyDescent="0.25">
      <c r="A6571" s="111" t="s">
        <v>765</v>
      </c>
      <c r="B6571" s="111">
        <f>INDEX(kommuner!C:C,MATCH(_xlfn.NUMBERVALUE(A6571),kommuner!B:B,0))</f>
        <v>1112</v>
      </c>
      <c r="C6571" s="111" t="s">
        <v>127</v>
      </c>
      <c r="D6571" s="111" t="s">
        <v>127</v>
      </c>
      <c r="E6571" s="111" t="s">
        <v>123</v>
      </c>
      <c r="F6571" s="111" t="s">
        <v>185</v>
      </c>
      <c r="G6571" s="111" t="s">
        <v>173</v>
      </c>
      <c r="H6571" s="111" t="s">
        <v>185</v>
      </c>
      <c r="I6571" s="111" t="s">
        <v>173</v>
      </c>
      <c r="J6571" t="str">
        <f t="shared" si="204"/>
        <v>1112SkogOrganisk jordLauvskogMiddels</v>
      </c>
      <c r="K6571" s="111">
        <v>-0.62664468270982987</v>
      </c>
      <c r="L6571" s="111">
        <v>0.92784825435236762</v>
      </c>
      <c r="M6571" s="111">
        <v>0.46510463492953991</v>
      </c>
      <c r="N6571" s="112">
        <f t="shared" si="205"/>
        <v>0.76630820657207765</v>
      </c>
    </row>
    <row r="6572" spans="1:14" x14ac:dyDescent="0.25">
      <c r="A6572" s="111" t="s">
        <v>765</v>
      </c>
      <c r="B6572" s="111">
        <f>INDEX(kommuner!C:C,MATCH(_xlfn.NUMBERVALUE(A6572),kommuner!B:B,0))</f>
        <v>1112</v>
      </c>
      <c r="C6572" s="111" t="s">
        <v>127</v>
      </c>
      <c r="D6572" s="111" t="s">
        <v>127</v>
      </c>
      <c r="E6572" s="111" t="s">
        <v>123</v>
      </c>
      <c r="F6572" s="111" t="s">
        <v>185</v>
      </c>
      <c r="G6572" s="111" t="s">
        <v>186</v>
      </c>
      <c r="H6572" s="111" t="s">
        <v>185</v>
      </c>
      <c r="I6572" s="111" t="s">
        <v>186</v>
      </c>
      <c r="J6572" t="str">
        <f t="shared" si="204"/>
        <v>1112SkogOrganisk jordLauvskogSærs høy</v>
      </c>
      <c r="K6572" s="111">
        <v>-1.8997279926091779</v>
      </c>
      <c r="L6572" s="111">
        <v>0.92784825435236762</v>
      </c>
      <c r="M6572" s="111">
        <v>0.46510463492953991</v>
      </c>
      <c r="N6572" s="112">
        <f t="shared" si="205"/>
        <v>-0.50677510332727038</v>
      </c>
    </row>
    <row r="6573" spans="1:14" x14ac:dyDescent="0.25">
      <c r="A6573" s="111" t="s">
        <v>765</v>
      </c>
      <c r="B6573" s="111">
        <f>INDEX(kommuner!C:C,MATCH(_xlfn.NUMBERVALUE(A6573),kommuner!B:B,0))</f>
        <v>1112</v>
      </c>
      <c r="C6573" s="111" t="s">
        <v>83</v>
      </c>
      <c r="D6573" s="111" t="s">
        <v>83</v>
      </c>
      <c r="E6573" s="111" t="s">
        <v>126</v>
      </c>
      <c r="F6573" s="111" t="s">
        <v>139</v>
      </c>
      <c r="G6573" s="111" t="s">
        <v>139</v>
      </c>
      <c r="H6573" s="111" t="s">
        <v>139</v>
      </c>
      <c r="I6573" s="111" t="s">
        <v>139</v>
      </c>
      <c r="J6573" t="str">
        <f t="shared" si="204"/>
        <v>1112Utbygd arealMineraljord</v>
      </c>
      <c r="K6573" s="111">
        <v>0.42279414509845159</v>
      </c>
      <c r="L6573" s="111">
        <v>0</v>
      </c>
      <c r="M6573" s="111">
        <v>1.303047089454229E-2</v>
      </c>
      <c r="N6573" s="112">
        <f t="shared" si="205"/>
        <v>0.43582461599299388</v>
      </c>
    </row>
    <row r="6574" spans="1:14" x14ac:dyDescent="0.25">
      <c r="A6574" s="111" t="s">
        <v>765</v>
      </c>
      <c r="B6574" s="111">
        <f>INDEX(kommuner!C:C,MATCH(_xlfn.NUMBERVALUE(A6574),kommuner!B:B,0))</f>
        <v>1112</v>
      </c>
      <c r="C6574" s="111" t="s">
        <v>83</v>
      </c>
      <c r="D6574" s="111" t="s">
        <v>83</v>
      </c>
      <c r="E6574" s="111" t="s">
        <v>123</v>
      </c>
      <c r="F6574" s="111" t="s">
        <v>139</v>
      </c>
      <c r="G6574" s="111" t="s">
        <v>139</v>
      </c>
      <c r="H6574" s="111" t="s">
        <v>139</v>
      </c>
      <c r="I6574" s="111" t="s">
        <v>139</v>
      </c>
      <c r="J6574" t="str">
        <f t="shared" si="204"/>
        <v>1112Utbygd arealOrganisk jord</v>
      </c>
      <c r="K6574" s="111">
        <v>29.011421395201612</v>
      </c>
      <c r="L6574" s="111">
        <v>0</v>
      </c>
      <c r="M6574" s="111">
        <v>1.303047089454229E-2</v>
      </c>
      <c r="N6574" s="112">
        <f t="shared" si="205"/>
        <v>29.024451866096154</v>
      </c>
    </row>
    <row r="6575" spans="1:14" x14ac:dyDescent="0.25">
      <c r="A6575" s="111" t="s">
        <v>765</v>
      </c>
      <c r="B6575" s="111">
        <f>INDEX(kommuner!C:C,MATCH(_xlfn.NUMBERVALUE(A6575),kommuner!B:B,0))</f>
        <v>1112</v>
      </c>
      <c r="C6575" s="111" t="s">
        <v>181</v>
      </c>
      <c r="D6575" s="111" t="s">
        <v>181</v>
      </c>
      <c r="E6575" s="111" t="s">
        <v>123</v>
      </c>
      <c r="F6575" s="111" t="s">
        <v>139</v>
      </c>
      <c r="G6575" s="111" t="s">
        <v>139</v>
      </c>
      <c r="H6575" s="111" t="s">
        <v>139</v>
      </c>
      <c r="I6575" s="111" t="s">
        <v>139</v>
      </c>
      <c r="J6575" t="str">
        <f t="shared" si="204"/>
        <v>1112Vann og myrOrganisk jord</v>
      </c>
      <c r="K6575" s="111">
        <v>-0.31088998224577308</v>
      </c>
      <c r="L6575" s="111">
        <v>0</v>
      </c>
      <c r="M6575" s="111">
        <v>0</v>
      </c>
      <c r="N6575" s="112">
        <f t="shared" si="205"/>
        <v>-0.31088998224577308</v>
      </c>
    </row>
    <row r="6576" spans="1:14" x14ac:dyDescent="0.25">
      <c r="A6576" s="111" t="s">
        <v>766</v>
      </c>
      <c r="B6576" s="111">
        <f>INDEX(kommuner!C:C,MATCH(_xlfn.NUMBERVALUE(A6576),kommuner!B:B,0))</f>
        <v>1114</v>
      </c>
      <c r="C6576" s="111" t="s">
        <v>82</v>
      </c>
      <c r="D6576" s="111" t="s">
        <v>82</v>
      </c>
      <c r="E6576" s="111" t="s">
        <v>126</v>
      </c>
      <c r="F6576" s="111" t="s">
        <v>139</v>
      </c>
      <c r="G6576" s="111" t="s">
        <v>139</v>
      </c>
      <c r="H6576" s="111" t="s">
        <v>139</v>
      </c>
      <c r="I6576" s="111" t="s">
        <v>139</v>
      </c>
      <c r="J6576" t="str">
        <f t="shared" si="204"/>
        <v>1114Annen utmarkMineraljord</v>
      </c>
      <c r="K6576" s="111">
        <v>-0.16852781479621071</v>
      </c>
      <c r="L6576" s="111">
        <v>0</v>
      </c>
      <c r="M6576" s="111">
        <v>0</v>
      </c>
      <c r="N6576" s="112">
        <f t="shared" si="205"/>
        <v>-0.16852781479621071</v>
      </c>
    </row>
    <row r="6577" spans="1:14" x14ac:dyDescent="0.25">
      <c r="A6577" s="111" t="s">
        <v>766</v>
      </c>
      <c r="B6577" s="111">
        <f>INDEX(kommuner!C:C,MATCH(_xlfn.NUMBERVALUE(A6577),kommuner!B:B,0))</f>
        <v>1114</v>
      </c>
      <c r="C6577" s="111" t="s">
        <v>121</v>
      </c>
      <c r="D6577" s="111" t="s">
        <v>121</v>
      </c>
      <c r="E6577" s="111" t="s">
        <v>126</v>
      </c>
      <c r="F6577" s="111" t="s">
        <v>139</v>
      </c>
      <c r="G6577" s="111" t="s">
        <v>139</v>
      </c>
      <c r="H6577" s="111" t="s">
        <v>139</v>
      </c>
      <c r="I6577" s="111" t="s">
        <v>139</v>
      </c>
      <c r="J6577" t="str">
        <f t="shared" si="204"/>
        <v>1114BeiteMineraljord</v>
      </c>
      <c r="K6577" s="111">
        <v>-0.43305842942580308</v>
      </c>
      <c r="L6577" s="111">
        <v>0</v>
      </c>
      <c r="M6577" s="111">
        <v>1.2448711246839999E-7</v>
      </c>
      <c r="N6577" s="112">
        <f t="shared" si="205"/>
        <v>-0.43305830493869063</v>
      </c>
    </row>
    <row r="6578" spans="1:14" x14ac:dyDescent="0.25">
      <c r="A6578" s="111" t="s">
        <v>766</v>
      </c>
      <c r="B6578" s="111">
        <f>INDEX(kommuner!C:C,MATCH(_xlfn.NUMBERVALUE(A6578),kommuner!B:B,0))</f>
        <v>1114</v>
      </c>
      <c r="C6578" s="111" t="s">
        <v>121</v>
      </c>
      <c r="D6578" s="111" t="s">
        <v>121</v>
      </c>
      <c r="E6578" s="111" t="s">
        <v>123</v>
      </c>
      <c r="F6578" s="111" t="s">
        <v>139</v>
      </c>
      <c r="G6578" s="111" t="s">
        <v>139</v>
      </c>
      <c r="H6578" s="111" t="s">
        <v>139</v>
      </c>
      <c r="I6578" s="111" t="s">
        <v>139</v>
      </c>
      <c r="J6578" t="str">
        <f t="shared" si="204"/>
        <v>1114BeiteOrganisk jord</v>
      </c>
      <c r="K6578" s="111">
        <v>12.077525935985037</v>
      </c>
      <c r="L6578" s="111">
        <v>1.6412500000000001</v>
      </c>
      <c r="M6578" s="111">
        <v>0</v>
      </c>
      <c r="N6578" s="112">
        <f t="shared" si="205"/>
        <v>13.718775935985036</v>
      </c>
    </row>
    <row r="6579" spans="1:14" x14ac:dyDescent="0.25">
      <c r="A6579" s="111" t="s">
        <v>766</v>
      </c>
      <c r="B6579" s="111">
        <f>INDEX(kommuner!C:C,MATCH(_xlfn.NUMBERVALUE(A6579),kommuner!B:B,0))</f>
        <v>1114</v>
      </c>
      <c r="C6579" s="111" t="s">
        <v>84</v>
      </c>
      <c r="D6579" s="111" t="s">
        <v>84</v>
      </c>
      <c r="E6579" s="111" t="s">
        <v>126</v>
      </c>
      <c r="F6579" s="111" t="s">
        <v>139</v>
      </c>
      <c r="G6579" s="111" t="s">
        <v>139</v>
      </c>
      <c r="H6579" s="111" t="s">
        <v>139</v>
      </c>
      <c r="I6579" s="111" t="s">
        <v>139</v>
      </c>
      <c r="J6579" t="str">
        <f t="shared" si="204"/>
        <v>1114Dyrket markMineraljord</v>
      </c>
      <c r="K6579" s="111">
        <v>-0.37681651338179212</v>
      </c>
      <c r="L6579" s="111">
        <v>0</v>
      </c>
      <c r="M6579" s="111">
        <v>0</v>
      </c>
      <c r="N6579" s="112">
        <f t="shared" si="205"/>
        <v>-0.37681651338179212</v>
      </c>
    </row>
    <row r="6580" spans="1:14" x14ac:dyDescent="0.25">
      <c r="A6580" s="111" t="s">
        <v>766</v>
      </c>
      <c r="B6580" s="111">
        <f>INDEX(kommuner!C:C,MATCH(_xlfn.NUMBERVALUE(A6580),kommuner!B:B,0))</f>
        <v>1114</v>
      </c>
      <c r="C6580" s="111" t="s">
        <v>84</v>
      </c>
      <c r="D6580" s="111" t="s">
        <v>84</v>
      </c>
      <c r="E6580" s="111" t="s">
        <v>123</v>
      </c>
      <c r="F6580" s="111" t="s">
        <v>139</v>
      </c>
      <c r="G6580" s="111" t="s">
        <v>139</v>
      </c>
      <c r="H6580" s="111" t="s">
        <v>139</v>
      </c>
      <c r="I6580" s="111" t="s">
        <v>139</v>
      </c>
      <c r="J6580" t="str">
        <f t="shared" si="204"/>
        <v>1114Dyrket markOrganisk jord</v>
      </c>
      <c r="K6580" s="111">
        <v>28.726149366675592</v>
      </c>
      <c r="L6580" s="111">
        <v>1.45625</v>
      </c>
      <c r="M6580" s="111">
        <v>0</v>
      </c>
      <c r="N6580" s="112">
        <f t="shared" si="205"/>
        <v>30.182399366675593</v>
      </c>
    </row>
    <row r="6581" spans="1:14" x14ac:dyDescent="0.25">
      <c r="A6581" s="111" t="s">
        <v>766</v>
      </c>
      <c r="B6581" s="111">
        <f>INDEX(kommuner!C:C,MATCH(_xlfn.NUMBERVALUE(A6581),kommuner!B:B,0))</f>
        <v>1114</v>
      </c>
      <c r="C6581" s="111" t="s">
        <v>127</v>
      </c>
      <c r="D6581" s="111" t="s">
        <v>127</v>
      </c>
      <c r="E6581" s="111" t="s">
        <v>126</v>
      </c>
      <c r="F6581" s="111" t="s">
        <v>172</v>
      </c>
      <c r="G6581" s="111" t="s">
        <v>180</v>
      </c>
      <c r="H6581" s="111" t="s">
        <v>172</v>
      </c>
      <c r="I6581" s="111" t="s">
        <v>180</v>
      </c>
      <c r="J6581" t="str">
        <f t="shared" si="204"/>
        <v>1114SkogMineraljordBarskogHøy</v>
      </c>
      <c r="K6581" s="111">
        <v>-4.2610596243420318</v>
      </c>
      <c r="L6581" s="111">
        <v>0.85306406685236758</v>
      </c>
      <c r="M6581" s="111">
        <v>6.4056614999681585E-2</v>
      </c>
      <c r="N6581" s="112">
        <f t="shared" si="205"/>
        <v>-3.3439389424899826</v>
      </c>
    </row>
    <row r="6582" spans="1:14" x14ac:dyDescent="0.25">
      <c r="A6582" s="111" t="s">
        <v>766</v>
      </c>
      <c r="B6582" s="111">
        <f>INDEX(kommuner!C:C,MATCH(_xlfn.NUMBERVALUE(A6582),kommuner!B:B,0))</f>
        <v>1114</v>
      </c>
      <c r="C6582" s="111" t="s">
        <v>127</v>
      </c>
      <c r="D6582" s="111" t="s">
        <v>127</v>
      </c>
      <c r="E6582" s="111" t="s">
        <v>126</v>
      </c>
      <c r="F6582" s="111" t="s">
        <v>172</v>
      </c>
      <c r="G6582" s="111" t="s">
        <v>167</v>
      </c>
      <c r="H6582" s="111" t="s">
        <v>172</v>
      </c>
      <c r="I6582" s="111" t="s">
        <v>167</v>
      </c>
      <c r="J6582" t="str">
        <f t="shared" si="204"/>
        <v>1114SkogMineraljordBarskogImpediment</v>
      </c>
      <c r="K6582" s="111">
        <v>-1.5740166960016819</v>
      </c>
      <c r="L6582" s="111">
        <v>0.85306406685236758</v>
      </c>
      <c r="M6582" s="111">
        <v>6.3979989500968365E-2</v>
      </c>
      <c r="N6582" s="112">
        <f t="shared" si="205"/>
        <v>-0.65697263964834596</v>
      </c>
    </row>
    <row r="6583" spans="1:14" x14ac:dyDescent="0.25">
      <c r="A6583" s="111" t="s">
        <v>766</v>
      </c>
      <c r="B6583" s="111">
        <f>INDEX(kommuner!C:C,MATCH(_xlfn.NUMBERVALUE(A6583),kommuner!B:B,0))</f>
        <v>1114</v>
      </c>
      <c r="C6583" s="111" t="s">
        <v>127</v>
      </c>
      <c r="D6583" s="111" t="s">
        <v>127</v>
      </c>
      <c r="E6583" s="111" t="s">
        <v>126</v>
      </c>
      <c r="F6583" s="111" t="s">
        <v>172</v>
      </c>
      <c r="G6583" s="111" t="s">
        <v>190</v>
      </c>
      <c r="H6583" s="111" t="s">
        <v>172</v>
      </c>
      <c r="I6583" s="111" t="s">
        <v>190</v>
      </c>
      <c r="J6583" t="str">
        <f t="shared" si="204"/>
        <v>1114SkogMineraljordBarskogLav</v>
      </c>
      <c r="K6583" s="111">
        <v>-2.1094741240186856</v>
      </c>
      <c r="L6583" s="111">
        <v>0.85306406685236758</v>
      </c>
      <c r="M6583" s="111">
        <v>6.3979989500968365E-2</v>
      </c>
      <c r="N6583" s="112">
        <f t="shared" si="205"/>
        <v>-1.1924300676653499</v>
      </c>
    </row>
    <row r="6584" spans="1:14" x14ac:dyDescent="0.25">
      <c r="A6584" s="111" t="s">
        <v>766</v>
      </c>
      <c r="B6584" s="111">
        <f>INDEX(kommuner!C:C,MATCH(_xlfn.NUMBERVALUE(A6584),kommuner!B:B,0))</f>
        <v>1114</v>
      </c>
      <c r="C6584" s="111" t="s">
        <v>127</v>
      </c>
      <c r="D6584" s="111" t="s">
        <v>127</v>
      </c>
      <c r="E6584" s="111" t="s">
        <v>126</v>
      </c>
      <c r="F6584" s="111" t="s">
        <v>172</v>
      </c>
      <c r="G6584" s="111" t="s">
        <v>173</v>
      </c>
      <c r="H6584" s="111" t="s">
        <v>172</v>
      </c>
      <c r="I6584" s="111" t="s">
        <v>173</v>
      </c>
      <c r="J6584" t="str">
        <f t="shared" si="204"/>
        <v>1114SkogMineraljordBarskogMiddels</v>
      </c>
      <c r="K6584" s="111">
        <v>-2.8820985952554645</v>
      </c>
      <c r="L6584" s="111">
        <v>0.85306406685236758</v>
      </c>
      <c r="M6584" s="111">
        <v>6.4056614999681585E-2</v>
      </c>
      <c r="N6584" s="112">
        <f t="shared" si="205"/>
        <v>-1.9649779134034155</v>
      </c>
    </row>
    <row r="6585" spans="1:14" x14ac:dyDescent="0.25">
      <c r="A6585" s="111" t="s">
        <v>766</v>
      </c>
      <c r="B6585" s="111">
        <f>INDEX(kommuner!C:C,MATCH(_xlfn.NUMBERVALUE(A6585),kommuner!B:B,0))</f>
        <v>1114</v>
      </c>
      <c r="C6585" s="111" t="s">
        <v>127</v>
      </c>
      <c r="D6585" s="111" t="s">
        <v>127</v>
      </c>
      <c r="E6585" s="111" t="s">
        <v>126</v>
      </c>
      <c r="F6585" s="111" t="s">
        <v>172</v>
      </c>
      <c r="G6585" s="111" t="s">
        <v>186</v>
      </c>
      <c r="H6585" s="111" t="s">
        <v>172</v>
      </c>
      <c r="I6585" s="111" t="s">
        <v>186</v>
      </c>
      <c r="J6585" t="str">
        <f t="shared" si="204"/>
        <v>1114SkogMineraljordBarskogSærs høy</v>
      </c>
      <c r="K6585" s="111">
        <v>0.12072674540874306</v>
      </c>
      <c r="L6585" s="111">
        <v>0.85306406685236758</v>
      </c>
      <c r="M6585" s="111">
        <v>6.4056614999681585E-2</v>
      </c>
      <c r="N6585" s="112">
        <f t="shared" si="205"/>
        <v>1.0378474272607923</v>
      </c>
    </row>
    <row r="6586" spans="1:14" x14ac:dyDescent="0.25">
      <c r="A6586" s="111" t="s">
        <v>766</v>
      </c>
      <c r="B6586" s="111">
        <f>INDEX(kommuner!C:C,MATCH(_xlfn.NUMBERVALUE(A6586),kommuner!B:B,0))</f>
        <v>1114</v>
      </c>
      <c r="C6586" s="111" t="s">
        <v>127</v>
      </c>
      <c r="D6586" s="111" t="s">
        <v>127</v>
      </c>
      <c r="E6586" s="111" t="s">
        <v>126</v>
      </c>
      <c r="F6586" s="111" t="s">
        <v>179</v>
      </c>
      <c r="G6586" s="111" t="s">
        <v>180</v>
      </c>
      <c r="H6586" s="111" t="s">
        <v>179</v>
      </c>
      <c r="I6586" s="111" t="s">
        <v>180</v>
      </c>
      <c r="J6586" t="str">
        <f t="shared" si="204"/>
        <v>1114SkogMineraljordBlandingsskogHøy</v>
      </c>
      <c r="K6586" s="111">
        <v>-8.5703651807373102</v>
      </c>
      <c r="L6586" s="111">
        <v>0.85306406685236758</v>
      </c>
      <c r="M6586" s="111">
        <v>6.3979989500968365E-2</v>
      </c>
      <c r="N6586" s="112">
        <f t="shared" si="205"/>
        <v>-7.6533211243839743</v>
      </c>
    </row>
    <row r="6587" spans="1:14" x14ac:dyDescent="0.25">
      <c r="A6587" s="111" t="s">
        <v>766</v>
      </c>
      <c r="B6587" s="111">
        <f>INDEX(kommuner!C:C,MATCH(_xlfn.NUMBERVALUE(A6587),kommuner!B:B,0))</f>
        <v>1114</v>
      </c>
      <c r="C6587" s="111" t="s">
        <v>127</v>
      </c>
      <c r="D6587" s="111" t="s">
        <v>127</v>
      </c>
      <c r="E6587" s="111" t="s">
        <v>126</v>
      </c>
      <c r="F6587" s="111" t="s">
        <v>179</v>
      </c>
      <c r="G6587" s="111" t="s">
        <v>167</v>
      </c>
      <c r="H6587" s="111" t="s">
        <v>179</v>
      </c>
      <c r="I6587" s="111" t="s">
        <v>167</v>
      </c>
      <c r="J6587" t="str">
        <f t="shared" si="204"/>
        <v>1114SkogMineraljordBlandingsskogImpediment</v>
      </c>
      <c r="K6587" s="111">
        <v>-2.0950685747655116</v>
      </c>
      <c r="L6587" s="111">
        <v>0.85306406685236758</v>
      </c>
      <c r="M6587" s="111">
        <v>6.3979989500968365E-2</v>
      </c>
      <c r="N6587" s="112">
        <f t="shared" si="205"/>
        <v>-1.1780245184121758</v>
      </c>
    </row>
    <row r="6588" spans="1:14" x14ac:dyDescent="0.25">
      <c r="A6588" s="111" t="s">
        <v>766</v>
      </c>
      <c r="B6588" s="111">
        <f>INDEX(kommuner!C:C,MATCH(_xlfn.NUMBERVALUE(A6588),kommuner!B:B,0))</f>
        <v>1114</v>
      </c>
      <c r="C6588" s="111" t="s">
        <v>127</v>
      </c>
      <c r="D6588" s="111" t="s">
        <v>127</v>
      </c>
      <c r="E6588" s="111" t="s">
        <v>126</v>
      </c>
      <c r="F6588" s="111" t="s">
        <v>179</v>
      </c>
      <c r="G6588" s="111" t="s">
        <v>190</v>
      </c>
      <c r="H6588" s="111" t="s">
        <v>179</v>
      </c>
      <c r="I6588" s="111" t="s">
        <v>190</v>
      </c>
      <c r="J6588" t="str">
        <f t="shared" si="204"/>
        <v>1114SkogMineraljordBlandingsskogLav</v>
      </c>
      <c r="K6588" s="111">
        <v>-3.814060654162915</v>
      </c>
      <c r="L6588" s="111">
        <v>0.85306406685236758</v>
      </c>
      <c r="M6588" s="111">
        <v>6.3979989500968365E-2</v>
      </c>
      <c r="N6588" s="112">
        <f t="shared" si="205"/>
        <v>-2.897016597809579</v>
      </c>
    </row>
    <row r="6589" spans="1:14" x14ac:dyDescent="0.25">
      <c r="A6589" s="111" t="s">
        <v>766</v>
      </c>
      <c r="B6589" s="111">
        <f>INDEX(kommuner!C:C,MATCH(_xlfn.NUMBERVALUE(A6589),kommuner!B:B,0))</f>
        <v>1114</v>
      </c>
      <c r="C6589" s="111" t="s">
        <v>127</v>
      </c>
      <c r="D6589" s="111" t="s">
        <v>127</v>
      </c>
      <c r="E6589" s="111" t="s">
        <v>126</v>
      </c>
      <c r="F6589" s="111" t="s">
        <v>179</v>
      </c>
      <c r="G6589" s="111" t="s">
        <v>173</v>
      </c>
      <c r="H6589" s="111" t="s">
        <v>179</v>
      </c>
      <c r="I6589" s="111" t="s">
        <v>173</v>
      </c>
      <c r="J6589" t="str">
        <f t="shared" si="204"/>
        <v>1114SkogMineraljordBlandingsskogMiddels</v>
      </c>
      <c r="K6589" s="111">
        <v>-4.5623521854183373</v>
      </c>
      <c r="L6589" s="111">
        <v>0.85306406685236758</v>
      </c>
      <c r="M6589" s="111">
        <v>6.3979989500968365E-2</v>
      </c>
      <c r="N6589" s="112">
        <f t="shared" si="205"/>
        <v>-3.6453081290650013</v>
      </c>
    </row>
    <row r="6590" spans="1:14" x14ac:dyDescent="0.25">
      <c r="A6590" s="111" t="s">
        <v>766</v>
      </c>
      <c r="B6590" s="111">
        <f>INDEX(kommuner!C:C,MATCH(_xlfn.NUMBERVALUE(A6590),kommuner!B:B,0))</f>
        <v>1114</v>
      </c>
      <c r="C6590" s="111" t="s">
        <v>127</v>
      </c>
      <c r="D6590" s="111" t="s">
        <v>127</v>
      </c>
      <c r="E6590" s="111" t="s">
        <v>126</v>
      </c>
      <c r="F6590" s="111" t="s">
        <v>179</v>
      </c>
      <c r="G6590" s="111" t="s">
        <v>186</v>
      </c>
      <c r="H6590" s="111" t="s">
        <v>179</v>
      </c>
      <c r="I6590" s="111" t="s">
        <v>186</v>
      </c>
      <c r="J6590" t="str">
        <f t="shared" si="204"/>
        <v>1114SkogMineraljordBlandingsskogSærs høy</v>
      </c>
      <c r="K6590" s="111">
        <v>-2.9395925245326562</v>
      </c>
      <c r="L6590" s="111">
        <v>0.85306406685236758</v>
      </c>
      <c r="M6590" s="111">
        <v>6.3979989500968365E-2</v>
      </c>
      <c r="N6590" s="112">
        <f t="shared" si="205"/>
        <v>-2.0225484681793202</v>
      </c>
    </row>
    <row r="6591" spans="1:14" x14ac:dyDescent="0.25">
      <c r="A6591" s="111" t="s">
        <v>766</v>
      </c>
      <c r="B6591" s="111">
        <f>INDEX(kommuner!C:C,MATCH(_xlfn.NUMBERVALUE(A6591),kommuner!B:B,0))</f>
        <v>1114</v>
      </c>
      <c r="C6591" s="111" t="s">
        <v>127</v>
      </c>
      <c r="D6591" s="111" t="s">
        <v>127</v>
      </c>
      <c r="E6591" s="111" t="s">
        <v>126</v>
      </c>
      <c r="F6591" s="111" t="s">
        <v>185</v>
      </c>
      <c r="G6591" s="111" t="s">
        <v>180</v>
      </c>
      <c r="H6591" s="111" t="s">
        <v>185</v>
      </c>
      <c r="I6591" s="111" t="s">
        <v>180</v>
      </c>
      <c r="J6591" t="str">
        <f t="shared" si="204"/>
        <v>1114SkogMineraljordLauvskogHøy</v>
      </c>
      <c r="K6591" s="111">
        <v>-3.6072016095960531</v>
      </c>
      <c r="L6591" s="111">
        <v>0.85306406685236758</v>
      </c>
      <c r="M6591" s="111">
        <v>6.3979989500968365E-2</v>
      </c>
      <c r="N6591" s="112">
        <f t="shared" si="205"/>
        <v>-2.6901575532427171</v>
      </c>
    </row>
    <row r="6592" spans="1:14" x14ac:dyDescent="0.25">
      <c r="A6592" s="111" t="s">
        <v>766</v>
      </c>
      <c r="B6592" s="111">
        <f>INDEX(kommuner!C:C,MATCH(_xlfn.NUMBERVALUE(A6592),kommuner!B:B,0))</f>
        <v>1114</v>
      </c>
      <c r="C6592" s="111" t="s">
        <v>127</v>
      </c>
      <c r="D6592" s="111" t="s">
        <v>127</v>
      </c>
      <c r="E6592" s="111" t="s">
        <v>126</v>
      </c>
      <c r="F6592" s="111" t="s">
        <v>185</v>
      </c>
      <c r="G6592" s="111" t="s">
        <v>167</v>
      </c>
      <c r="H6592" s="111" t="s">
        <v>185</v>
      </c>
      <c r="I6592" s="111" t="s">
        <v>167</v>
      </c>
      <c r="J6592" t="str">
        <f t="shared" si="204"/>
        <v>1114SkogMineraljordLauvskogImpediment</v>
      </c>
      <c r="K6592" s="111">
        <v>-1.1043030228661443</v>
      </c>
      <c r="L6592" s="111">
        <v>0.85306406685236758</v>
      </c>
      <c r="M6592" s="111">
        <v>6.3979989500968365E-2</v>
      </c>
      <c r="N6592" s="112">
        <f t="shared" si="205"/>
        <v>-0.18725896651280841</v>
      </c>
    </row>
    <row r="6593" spans="1:14" x14ac:dyDescent="0.25">
      <c r="A6593" s="111" t="s">
        <v>766</v>
      </c>
      <c r="B6593" s="111">
        <f>INDEX(kommuner!C:C,MATCH(_xlfn.NUMBERVALUE(A6593),kommuner!B:B,0))</f>
        <v>1114</v>
      </c>
      <c r="C6593" s="111" t="s">
        <v>127</v>
      </c>
      <c r="D6593" s="111" t="s">
        <v>127</v>
      </c>
      <c r="E6593" s="111" t="s">
        <v>126</v>
      </c>
      <c r="F6593" s="111" t="s">
        <v>185</v>
      </c>
      <c r="G6593" s="111" t="s">
        <v>190</v>
      </c>
      <c r="H6593" s="111" t="s">
        <v>185</v>
      </c>
      <c r="I6593" s="111" t="s">
        <v>190</v>
      </c>
      <c r="J6593" t="str">
        <f t="shared" si="204"/>
        <v>1114SkogMineraljordLauvskogLav</v>
      </c>
      <c r="K6593" s="111">
        <v>-8.9748170935426599E-2</v>
      </c>
      <c r="L6593" s="111">
        <v>0.85306406685236758</v>
      </c>
      <c r="M6593" s="111">
        <v>6.3979989500968365E-2</v>
      </c>
      <c r="N6593" s="112">
        <f t="shared" si="205"/>
        <v>0.82729588541790933</v>
      </c>
    </row>
    <row r="6594" spans="1:14" x14ac:dyDescent="0.25">
      <c r="A6594" s="111" t="s">
        <v>766</v>
      </c>
      <c r="B6594" s="111">
        <f>INDEX(kommuner!C:C,MATCH(_xlfn.NUMBERVALUE(A6594),kommuner!B:B,0))</f>
        <v>1114</v>
      </c>
      <c r="C6594" s="111" t="s">
        <v>127</v>
      </c>
      <c r="D6594" s="111" t="s">
        <v>127</v>
      </c>
      <c r="E6594" s="111" t="s">
        <v>126</v>
      </c>
      <c r="F6594" s="111" t="s">
        <v>185</v>
      </c>
      <c r="G6594" s="111" t="s">
        <v>173</v>
      </c>
      <c r="H6594" s="111" t="s">
        <v>185</v>
      </c>
      <c r="I6594" s="111" t="s">
        <v>173</v>
      </c>
      <c r="J6594" t="str">
        <f t="shared" si="204"/>
        <v>1114SkogMineraljordLauvskogMiddels</v>
      </c>
      <c r="K6594" s="111">
        <v>-2.4151390344437029</v>
      </c>
      <c r="L6594" s="111">
        <v>0.85306406685236758</v>
      </c>
      <c r="M6594" s="111">
        <v>6.3979989500968365E-2</v>
      </c>
      <c r="N6594" s="112">
        <f t="shared" si="205"/>
        <v>-1.4980949780903672</v>
      </c>
    </row>
    <row r="6595" spans="1:14" x14ac:dyDescent="0.25">
      <c r="A6595" s="111" t="s">
        <v>766</v>
      </c>
      <c r="B6595" s="111">
        <f>INDEX(kommuner!C:C,MATCH(_xlfn.NUMBERVALUE(A6595),kommuner!B:B,0))</f>
        <v>1114</v>
      </c>
      <c r="C6595" s="111" t="s">
        <v>127</v>
      </c>
      <c r="D6595" s="111" t="s">
        <v>127</v>
      </c>
      <c r="E6595" s="111" t="s">
        <v>126</v>
      </c>
      <c r="F6595" s="111" t="s">
        <v>185</v>
      </c>
      <c r="G6595" s="111" t="s">
        <v>186</v>
      </c>
      <c r="H6595" s="111" t="s">
        <v>185</v>
      </c>
      <c r="I6595" s="111" t="s">
        <v>186</v>
      </c>
      <c r="J6595" t="str">
        <f t="shared" ref="J6595:J6658" si="206">B6595&amp;C6595&amp;E6595&amp;IF(C6595="Skog",F6595&amp;G6595,"")</f>
        <v>1114SkogMineraljordLauvskogSærs høy</v>
      </c>
      <c r="K6595" s="111">
        <v>-3.6560473259425113</v>
      </c>
      <c r="L6595" s="111">
        <v>0.85306406685236758</v>
      </c>
      <c r="M6595" s="111">
        <v>6.3979989500968365E-2</v>
      </c>
      <c r="N6595" s="112">
        <f t="shared" ref="N6595:N6658" si="207">SUM(K6595:M6595)</f>
        <v>-2.7390032695891753</v>
      </c>
    </row>
    <row r="6596" spans="1:14" x14ac:dyDescent="0.25">
      <c r="A6596" s="111" t="s">
        <v>766</v>
      </c>
      <c r="B6596" s="111">
        <f>INDEX(kommuner!C:C,MATCH(_xlfn.NUMBERVALUE(A6596),kommuner!B:B,0))</f>
        <v>1114</v>
      </c>
      <c r="C6596" s="111" t="s">
        <v>127</v>
      </c>
      <c r="D6596" s="111" t="s">
        <v>127</v>
      </c>
      <c r="E6596" s="111" t="s">
        <v>123</v>
      </c>
      <c r="F6596" s="111" t="s">
        <v>172</v>
      </c>
      <c r="G6596" s="111" t="s">
        <v>180</v>
      </c>
      <c r="H6596" s="111" t="s">
        <v>172</v>
      </c>
      <c r="I6596" s="111" t="s">
        <v>180</v>
      </c>
      <c r="J6596" t="str">
        <f t="shared" si="206"/>
        <v>1114SkogOrganisk jordBarskogHøy</v>
      </c>
      <c r="K6596" s="111">
        <v>-2.5184559031994138</v>
      </c>
      <c r="L6596" s="111">
        <v>0.92784825435236762</v>
      </c>
      <c r="M6596" s="111">
        <v>0.46518126042825314</v>
      </c>
      <c r="N6596" s="112">
        <f t="shared" si="207"/>
        <v>-1.1254263884187932</v>
      </c>
    </row>
    <row r="6597" spans="1:14" x14ac:dyDescent="0.25">
      <c r="A6597" s="111" t="s">
        <v>766</v>
      </c>
      <c r="B6597" s="111">
        <f>INDEX(kommuner!C:C,MATCH(_xlfn.NUMBERVALUE(A6597),kommuner!B:B,0))</f>
        <v>1114</v>
      </c>
      <c r="C6597" s="111" t="s">
        <v>127</v>
      </c>
      <c r="D6597" s="111" t="s">
        <v>127</v>
      </c>
      <c r="E6597" s="111" t="s">
        <v>123</v>
      </c>
      <c r="F6597" s="111" t="s">
        <v>172</v>
      </c>
      <c r="G6597" s="111" t="s">
        <v>167</v>
      </c>
      <c r="H6597" s="111" t="s">
        <v>172</v>
      </c>
      <c r="I6597" s="111" t="s">
        <v>167</v>
      </c>
      <c r="J6597" t="str">
        <f t="shared" si="206"/>
        <v>1114SkogOrganisk jordBarskogImpediment</v>
      </c>
      <c r="K6597" s="111">
        <v>-0.13011741963904588</v>
      </c>
      <c r="L6597" s="111">
        <v>0.92784825435236762</v>
      </c>
      <c r="M6597" s="111">
        <v>0.46510463492953991</v>
      </c>
      <c r="N6597" s="112">
        <f t="shared" si="207"/>
        <v>1.2628354696428616</v>
      </c>
    </row>
    <row r="6598" spans="1:14" x14ac:dyDescent="0.25">
      <c r="A6598" s="111" t="s">
        <v>766</v>
      </c>
      <c r="B6598" s="111">
        <f>INDEX(kommuner!C:C,MATCH(_xlfn.NUMBERVALUE(A6598),kommuner!B:B,0))</f>
        <v>1114</v>
      </c>
      <c r="C6598" s="111" t="s">
        <v>127</v>
      </c>
      <c r="D6598" s="111" t="s">
        <v>127</v>
      </c>
      <c r="E6598" s="111" t="s">
        <v>123</v>
      </c>
      <c r="F6598" s="111" t="s">
        <v>172</v>
      </c>
      <c r="G6598" s="111" t="s">
        <v>190</v>
      </c>
      <c r="H6598" s="111" t="s">
        <v>172</v>
      </c>
      <c r="I6598" s="111" t="s">
        <v>190</v>
      </c>
      <c r="J6598" t="str">
        <f t="shared" si="206"/>
        <v>1114SkogOrganisk jordBarskogLav</v>
      </c>
      <c r="K6598" s="111">
        <v>-0.50666953101693391</v>
      </c>
      <c r="L6598" s="111">
        <v>0.92784825435236762</v>
      </c>
      <c r="M6598" s="111">
        <v>0.46510463492953991</v>
      </c>
      <c r="N6598" s="112">
        <f t="shared" si="207"/>
        <v>0.88628335826497362</v>
      </c>
    </row>
    <row r="6599" spans="1:14" x14ac:dyDescent="0.25">
      <c r="A6599" s="111" t="s">
        <v>766</v>
      </c>
      <c r="B6599" s="111">
        <f>INDEX(kommuner!C:C,MATCH(_xlfn.NUMBERVALUE(A6599),kommuner!B:B,0))</f>
        <v>1114</v>
      </c>
      <c r="C6599" s="111" t="s">
        <v>127</v>
      </c>
      <c r="D6599" s="111" t="s">
        <v>127</v>
      </c>
      <c r="E6599" s="111" t="s">
        <v>123</v>
      </c>
      <c r="F6599" s="111" t="s">
        <v>172</v>
      </c>
      <c r="G6599" s="111" t="s">
        <v>173</v>
      </c>
      <c r="H6599" s="111" t="s">
        <v>172</v>
      </c>
      <c r="I6599" s="111" t="s">
        <v>173</v>
      </c>
      <c r="J6599" t="str">
        <f t="shared" si="206"/>
        <v>1114SkogOrganisk jordBarskogMiddels</v>
      </c>
      <c r="K6599" s="111">
        <v>-1.5571490961494638</v>
      </c>
      <c r="L6599" s="111">
        <v>0.92784825435236762</v>
      </c>
      <c r="M6599" s="111">
        <v>0.46518126042825314</v>
      </c>
      <c r="N6599" s="112">
        <f t="shared" si="207"/>
        <v>-0.16411958136884308</v>
      </c>
    </row>
    <row r="6600" spans="1:14" x14ac:dyDescent="0.25">
      <c r="A6600" s="111" t="s">
        <v>766</v>
      </c>
      <c r="B6600" s="111">
        <f>INDEX(kommuner!C:C,MATCH(_xlfn.NUMBERVALUE(A6600),kommuner!B:B,0))</f>
        <v>1114</v>
      </c>
      <c r="C6600" s="111" t="s">
        <v>127</v>
      </c>
      <c r="D6600" s="111" t="s">
        <v>127</v>
      </c>
      <c r="E6600" s="111" t="s">
        <v>123</v>
      </c>
      <c r="F6600" s="111" t="s">
        <v>172</v>
      </c>
      <c r="G6600" s="111" t="s">
        <v>186</v>
      </c>
      <c r="H6600" s="111" t="s">
        <v>172</v>
      </c>
      <c r="I6600" s="111" t="s">
        <v>186</v>
      </c>
      <c r="J6600" t="str">
        <f t="shared" si="206"/>
        <v>1114SkogOrganisk jordBarskogSærs høy</v>
      </c>
      <c r="K6600" s="111">
        <v>2.5548655235722699</v>
      </c>
      <c r="L6600" s="111">
        <v>0.92784825435236762</v>
      </c>
      <c r="M6600" s="111">
        <v>0.46518126042825314</v>
      </c>
      <c r="N6600" s="112">
        <f t="shared" si="207"/>
        <v>3.9478950383528906</v>
      </c>
    </row>
    <row r="6601" spans="1:14" x14ac:dyDescent="0.25">
      <c r="A6601" s="111" t="s">
        <v>766</v>
      </c>
      <c r="B6601" s="111">
        <f>INDEX(kommuner!C:C,MATCH(_xlfn.NUMBERVALUE(A6601),kommuner!B:B,0))</f>
        <v>1114</v>
      </c>
      <c r="C6601" s="111" t="s">
        <v>127</v>
      </c>
      <c r="D6601" s="111" t="s">
        <v>127</v>
      </c>
      <c r="E6601" s="111" t="s">
        <v>123</v>
      </c>
      <c r="F6601" s="111" t="s">
        <v>179</v>
      </c>
      <c r="G6601" s="111" t="s">
        <v>180</v>
      </c>
      <c r="H6601" s="111" t="s">
        <v>179</v>
      </c>
      <c r="I6601" s="111" t="s">
        <v>180</v>
      </c>
      <c r="J6601" t="str">
        <f t="shared" si="206"/>
        <v>1114SkogOrganisk jordBlandingsskogHøy</v>
      </c>
      <c r="K6601" s="111">
        <v>-5.5554344456832343</v>
      </c>
      <c r="L6601" s="111">
        <v>0.92784825435236762</v>
      </c>
      <c r="M6601" s="111">
        <v>0.46510463492953991</v>
      </c>
      <c r="N6601" s="112">
        <f t="shared" si="207"/>
        <v>-4.1624815564013264</v>
      </c>
    </row>
    <row r="6602" spans="1:14" x14ac:dyDescent="0.25">
      <c r="A6602" s="111" t="s">
        <v>766</v>
      </c>
      <c r="B6602" s="111">
        <f>INDEX(kommuner!C:C,MATCH(_xlfn.NUMBERVALUE(A6602),kommuner!B:B,0))</f>
        <v>1114</v>
      </c>
      <c r="C6602" s="111" t="s">
        <v>127</v>
      </c>
      <c r="D6602" s="111" t="s">
        <v>127</v>
      </c>
      <c r="E6602" s="111" t="s">
        <v>123</v>
      </c>
      <c r="F6602" s="111" t="s">
        <v>179</v>
      </c>
      <c r="G6602" s="111" t="s">
        <v>167</v>
      </c>
      <c r="H6602" s="111" t="s">
        <v>179</v>
      </c>
      <c r="I6602" s="111" t="s">
        <v>167</v>
      </c>
      <c r="J6602" t="str">
        <f t="shared" si="206"/>
        <v>1114SkogOrganisk jordBlandingsskogImpediment</v>
      </c>
      <c r="K6602" s="111">
        <v>-0.28586344175800005</v>
      </c>
      <c r="L6602" s="111">
        <v>0.92784825435236762</v>
      </c>
      <c r="M6602" s="111">
        <v>0.46510463492953991</v>
      </c>
      <c r="N6602" s="112">
        <f t="shared" si="207"/>
        <v>1.1070894475239075</v>
      </c>
    </row>
    <row r="6603" spans="1:14" x14ac:dyDescent="0.25">
      <c r="A6603" s="111" t="s">
        <v>766</v>
      </c>
      <c r="B6603" s="111">
        <f>INDEX(kommuner!C:C,MATCH(_xlfn.NUMBERVALUE(A6603),kommuner!B:B,0))</f>
        <v>1114</v>
      </c>
      <c r="C6603" s="111" t="s">
        <v>127</v>
      </c>
      <c r="D6603" s="111" t="s">
        <v>127</v>
      </c>
      <c r="E6603" s="111" t="s">
        <v>123</v>
      </c>
      <c r="F6603" s="111" t="s">
        <v>179</v>
      </c>
      <c r="G6603" s="111" t="s">
        <v>190</v>
      </c>
      <c r="H6603" s="111" t="s">
        <v>179</v>
      </c>
      <c r="I6603" s="111" t="s">
        <v>190</v>
      </c>
      <c r="J6603" t="str">
        <f t="shared" si="206"/>
        <v>1114SkogOrganisk jordBlandingsskogLav</v>
      </c>
      <c r="K6603" s="111">
        <v>-1.2347339377887629</v>
      </c>
      <c r="L6603" s="111">
        <v>0.92784825435236762</v>
      </c>
      <c r="M6603" s="111">
        <v>0.46510463492953991</v>
      </c>
      <c r="N6603" s="112">
        <f t="shared" si="207"/>
        <v>0.15821895149314458</v>
      </c>
    </row>
    <row r="6604" spans="1:14" x14ac:dyDescent="0.25">
      <c r="A6604" s="111" t="s">
        <v>766</v>
      </c>
      <c r="B6604" s="111">
        <f>INDEX(kommuner!C:C,MATCH(_xlfn.NUMBERVALUE(A6604),kommuner!B:B,0))</f>
        <v>1114</v>
      </c>
      <c r="C6604" s="111" t="s">
        <v>127</v>
      </c>
      <c r="D6604" s="111" t="s">
        <v>127</v>
      </c>
      <c r="E6604" s="111" t="s">
        <v>123</v>
      </c>
      <c r="F6604" s="111" t="s">
        <v>179</v>
      </c>
      <c r="G6604" s="111" t="s">
        <v>173</v>
      </c>
      <c r="H6604" s="111" t="s">
        <v>179</v>
      </c>
      <c r="I6604" s="111" t="s">
        <v>173</v>
      </c>
      <c r="J6604" t="str">
        <f t="shared" si="206"/>
        <v>1114SkogOrganisk jordBlandingsskogMiddels</v>
      </c>
      <c r="K6604" s="111">
        <v>-2.4239591752717748</v>
      </c>
      <c r="L6604" s="111">
        <v>0.92784825435236762</v>
      </c>
      <c r="M6604" s="111">
        <v>0.46510463492953991</v>
      </c>
      <c r="N6604" s="112">
        <f t="shared" si="207"/>
        <v>-1.0310062859898674</v>
      </c>
    </row>
    <row r="6605" spans="1:14" x14ac:dyDescent="0.25">
      <c r="A6605" s="111" t="s">
        <v>766</v>
      </c>
      <c r="B6605" s="111">
        <f>INDEX(kommuner!C:C,MATCH(_xlfn.NUMBERVALUE(A6605),kommuner!B:B,0))</f>
        <v>1114</v>
      </c>
      <c r="C6605" s="111" t="s">
        <v>127</v>
      </c>
      <c r="D6605" s="111" t="s">
        <v>127</v>
      </c>
      <c r="E6605" s="111" t="s">
        <v>123</v>
      </c>
      <c r="F6605" s="111" t="s">
        <v>179</v>
      </c>
      <c r="G6605" s="111" t="s">
        <v>186</v>
      </c>
      <c r="H6605" s="111" t="s">
        <v>179</v>
      </c>
      <c r="I6605" s="111" t="s">
        <v>186</v>
      </c>
      <c r="J6605" t="str">
        <f t="shared" si="206"/>
        <v>1114SkogOrganisk jordBlandingsskogSærs høy</v>
      </c>
      <c r="K6605" s="111">
        <v>-1.5726115302258048</v>
      </c>
      <c r="L6605" s="111">
        <v>0.92784825435236762</v>
      </c>
      <c r="M6605" s="111">
        <v>0.46510463492953991</v>
      </c>
      <c r="N6605" s="112">
        <f t="shared" si="207"/>
        <v>-0.17965864094389727</v>
      </c>
    </row>
    <row r="6606" spans="1:14" x14ac:dyDescent="0.25">
      <c r="A6606" s="111" t="s">
        <v>766</v>
      </c>
      <c r="B6606" s="111">
        <f>INDEX(kommuner!C:C,MATCH(_xlfn.NUMBERVALUE(A6606),kommuner!B:B,0))</f>
        <v>1114</v>
      </c>
      <c r="C6606" s="111" t="s">
        <v>127</v>
      </c>
      <c r="D6606" s="111" t="s">
        <v>127</v>
      </c>
      <c r="E6606" s="111" t="s">
        <v>123</v>
      </c>
      <c r="F6606" s="111" t="s">
        <v>185</v>
      </c>
      <c r="G6606" s="111" t="s">
        <v>180</v>
      </c>
      <c r="H6606" s="111" t="s">
        <v>185</v>
      </c>
      <c r="I6606" s="111" t="s">
        <v>180</v>
      </c>
      <c r="J6606" t="str">
        <f t="shared" si="206"/>
        <v>1114SkogOrganisk jordLauvskogHøy</v>
      </c>
      <c r="K6606" s="111">
        <v>-1.9913688882377358</v>
      </c>
      <c r="L6606" s="111">
        <v>0.92784825435236762</v>
      </c>
      <c r="M6606" s="111">
        <v>0.46510463492953991</v>
      </c>
      <c r="N6606" s="112">
        <f t="shared" si="207"/>
        <v>-0.59841599895582831</v>
      </c>
    </row>
    <row r="6607" spans="1:14" x14ac:dyDescent="0.25">
      <c r="A6607" s="111" t="s">
        <v>766</v>
      </c>
      <c r="B6607" s="111">
        <f>INDEX(kommuner!C:C,MATCH(_xlfn.NUMBERVALUE(A6607),kommuner!B:B,0))</f>
        <v>1114</v>
      </c>
      <c r="C6607" s="111" t="s">
        <v>127</v>
      </c>
      <c r="D6607" s="111" t="s">
        <v>127</v>
      </c>
      <c r="E6607" s="111" t="s">
        <v>123</v>
      </c>
      <c r="F6607" s="111" t="s">
        <v>185</v>
      </c>
      <c r="G6607" s="111" t="s">
        <v>167</v>
      </c>
      <c r="H6607" s="111" t="s">
        <v>185</v>
      </c>
      <c r="I6607" s="111" t="s">
        <v>167</v>
      </c>
      <c r="J6607" t="str">
        <f t="shared" si="206"/>
        <v>1114SkogOrganisk jordLauvskogImpediment</v>
      </c>
      <c r="K6607" s="111">
        <v>0.35000626494250675</v>
      </c>
      <c r="L6607" s="111">
        <v>0.92784825435236762</v>
      </c>
      <c r="M6607" s="111">
        <v>0.46510463492953991</v>
      </c>
      <c r="N6607" s="112">
        <f t="shared" si="207"/>
        <v>1.7429591542244141</v>
      </c>
    </row>
    <row r="6608" spans="1:14" x14ac:dyDescent="0.25">
      <c r="A6608" s="111" t="s">
        <v>766</v>
      </c>
      <c r="B6608" s="111">
        <f>INDEX(kommuner!C:C,MATCH(_xlfn.NUMBERVALUE(A6608),kommuner!B:B,0))</f>
        <v>1114</v>
      </c>
      <c r="C6608" s="111" t="s">
        <v>127</v>
      </c>
      <c r="D6608" s="111" t="s">
        <v>127</v>
      </c>
      <c r="E6608" s="111" t="s">
        <v>123</v>
      </c>
      <c r="F6608" s="111" t="s">
        <v>185</v>
      </c>
      <c r="G6608" s="111" t="s">
        <v>190</v>
      </c>
      <c r="H6608" s="111" t="s">
        <v>185</v>
      </c>
      <c r="I6608" s="111" t="s">
        <v>190</v>
      </c>
      <c r="J6608" t="str">
        <f t="shared" si="206"/>
        <v>1114SkogOrganisk jordLauvskogLav</v>
      </c>
      <c r="K6608" s="111">
        <v>1.1144075558526714</v>
      </c>
      <c r="L6608" s="111">
        <v>0.92784825435236762</v>
      </c>
      <c r="M6608" s="111">
        <v>0.46510463492953991</v>
      </c>
      <c r="N6608" s="112">
        <f t="shared" si="207"/>
        <v>2.5073604451345788</v>
      </c>
    </row>
    <row r="6609" spans="1:14" x14ac:dyDescent="0.25">
      <c r="A6609" s="111" t="s">
        <v>766</v>
      </c>
      <c r="B6609" s="111">
        <f>INDEX(kommuner!C:C,MATCH(_xlfn.NUMBERVALUE(A6609),kommuner!B:B,0))</f>
        <v>1114</v>
      </c>
      <c r="C6609" s="111" t="s">
        <v>127</v>
      </c>
      <c r="D6609" s="111" t="s">
        <v>127</v>
      </c>
      <c r="E6609" s="111" t="s">
        <v>123</v>
      </c>
      <c r="F6609" s="111" t="s">
        <v>185</v>
      </c>
      <c r="G6609" s="111" t="s">
        <v>173</v>
      </c>
      <c r="H6609" s="111" t="s">
        <v>185</v>
      </c>
      <c r="I6609" s="111" t="s">
        <v>173</v>
      </c>
      <c r="J6609" t="str">
        <f t="shared" si="206"/>
        <v>1114SkogOrganisk jordLauvskogMiddels</v>
      </c>
      <c r="K6609" s="111">
        <v>-0.62664468270982987</v>
      </c>
      <c r="L6609" s="111">
        <v>0.92784825435236762</v>
      </c>
      <c r="M6609" s="111">
        <v>0.46510463492953991</v>
      </c>
      <c r="N6609" s="112">
        <f t="shared" si="207"/>
        <v>0.76630820657207765</v>
      </c>
    </row>
    <row r="6610" spans="1:14" x14ac:dyDescent="0.25">
      <c r="A6610" s="111" t="s">
        <v>766</v>
      </c>
      <c r="B6610" s="111">
        <f>INDEX(kommuner!C:C,MATCH(_xlfn.NUMBERVALUE(A6610),kommuner!B:B,0))</f>
        <v>1114</v>
      </c>
      <c r="C6610" s="111" t="s">
        <v>127</v>
      </c>
      <c r="D6610" s="111" t="s">
        <v>127</v>
      </c>
      <c r="E6610" s="111" t="s">
        <v>123</v>
      </c>
      <c r="F6610" s="111" t="s">
        <v>185</v>
      </c>
      <c r="G6610" s="111" t="s">
        <v>186</v>
      </c>
      <c r="H6610" s="111" t="s">
        <v>185</v>
      </c>
      <c r="I6610" s="111" t="s">
        <v>186</v>
      </c>
      <c r="J6610" t="str">
        <f t="shared" si="206"/>
        <v>1114SkogOrganisk jordLauvskogSærs høy</v>
      </c>
      <c r="K6610" s="111">
        <v>-1.8997279926091779</v>
      </c>
      <c r="L6610" s="111">
        <v>0.92784825435236762</v>
      </c>
      <c r="M6610" s="111">
        <v>0.46510463492953991</v>
      </c>
      <c r="N6610" s="112">
        <f t="shared" si="207"/>
        <v>-0.50677510332727038</v>
      </c>
    </row>
    <row r="6611" spans="1:14" x14ac:dyDescent="0.25">
      <c r="A6611" s="111" t="s">
        <v>766</v>
      </c>
      <c r="B6611" s="111">
        <f>INDEX(kommuner!C:C,MATCH(_xlfn.NUMBERVALUE(A6611),kommuner!B:B,0))</f>
        <v>1114</v>
      </c>
      <c r="C6611" s="111" t="s">
        <v>83</v>
      </c>
      <c r="D6611" s="111" t="s">
        <v>83</v>
      </c>
      <c r="E6611" s="111" t="s">
        <v>126</v>
      </c>
      <c r="F6611" s="111" t="s">
        <v>139</v>
      </c>
      <c r="G6611" s="111" t="s">
        <v>139</v>
      </c>
      <c r="H6611" s="111" t="s">
        <v>139</v>
      </c>
      <c r="I6611" s="111" t="s">
        <v>139</v>
      </c>
      <c r="J6611" t="str">
        <f t="shared" si="206"/>
        <v>1114Utbygd arealMineraljord</v>
      </c>
      <c r="K6611" s="111">
        <v>0.42279414509845159</v>
      </c>
      <c r="L6611" s="111">
        <v>0</v>
      </c>
      <c r="M6611" s="111">
        <v>1.303047089454229E-2</v>
      </c>
      <c r="N6611" s="112">
        <f t="shared" si="207"/>
        <v>0.43582461599299388</v>
      </c>
    </row>
    <row r="6612" spans="1:14" x14ac:dyDescent="0.25">
      <c r="A6612" s="111" t="s">
        <v>766</v>
      </c>
      <c r="B6612" s="111">
        <f>INDEX(kommuner!C:C,MATCH(_xlfn.NUMBERVALUE(A6612),kommuner!B:B,0))</f>
        <v>1114</v>
      </c>
      <c r="C6612" s="111" t="s">
        <v>83</v>
      </c>
      <c r="D6612" s="111" t="s">
        <v>83</v>
      </c>
      <c r="E6612" s="111" t="s">
        <v>123</v>
      </c>
      <c r="F6612" s="111" t="s">
        <v>139</v>
      </c>
      <c r="G6612" s="111" t="s">
        <v>139</v>
      </c>
      <c r="H6612" s="111" t="s">
        <v>139</v>
      </c>
      <c r="I6612" s="111" t="s">
        <v>139</v>
      </c>
      <c r="J6612" t="str">
        <f t="shared" si="206"/>
        <v>1114Utbygd arealOrganisk jord</v>
      </c>
      <c r="K6612" s="111">
        <v>29.011421395201612</v>
      </c>
      <c r="L6612" s="111">
        <v>0</v>
      </c>
      <c r="M6612" s="111">
        <v>1.303047089454229E-2</v>
      </c>
      <c r="N6612" s="112">
        <f t="shared" si="207"/>
        <v>29.024451866096154</v>
      </c>
    </row>
    <row r="6613" spans="1:14" x14ac:dyDescent="0.25">
      <c r="A6613" s="111" t="s">
        <v>766</v>
      </c>
      <c r="B6613" s="111">
        <f>INDEX(kommuner!C:C,MATCH(_xlfn.NUMBERVALUE(A6613),kommuner!B:B,0))</f>
        <v>1114</v>
      </c>
      <c r="C6613" s="111" t="s">
        <v>181</v>
      </c>
      <c r="D6613" s="111" t="s">
        <v>181</v>
      </c>
      <c r="E6613" s="111" t="s">
        <v>123</v>
      </c>
      <c r="F6613" s="111" t="s">
        <v>139</v>
      </c>
      <c r="G6613" s="111" t="s">
        <v>139</v>
      </c>
      <c r="H6613" s="111" t="s">
        <v>139</v>
      </c>
      <c r="I6613" s="111" t="s">
        <v>139</v>
      </c>
      <c r="J6613" t="str">
        <f t="shared" si="206"/>
        <v>1114Vann og myrOrganisk jord</v>
      </c>
      <c r="K6613" s="111">
        <v>-0.31088998224577308</v>
      </c>
      <c r="L6613" s="111">
        <v>0</v>
      </c>
      <c r="M6613" s="111">
        <v>0</v>
      </c>
      <c r="N6613" s="112">
        <f t="shared" si="207"/>
        <v>-0.31088998224577308</v>
      </c>
    </row>
    <row r="6614" spans="1:14" x14ac:dyDescent="0.25">
      <c r="A6614" s="111" t="s">
        <v>767</v>
      </c>
      <c r="B6614" s="111">
        <f>INDEX(kommuner!C:C,MATCH(_xlfn.NUMBERVALUE(A6614),kommuner!B:B,0))</f>
        <v>1119</v>
      </c>
      <c r="C6614" s="111" t="s">
        <v>82</v>
      </c>
      <c r="D6614" s="111" t="s">
        <v>82</v>
      </c>
      <c r="E6614" s="111" t="s">
        <v>126</v>
      </c>
      <c r="F6614" s="111" t="s">
        <v>139</v>
      </c>
      <c r="G6614" s="111" t="s">
        <v>139</v>
      </c>
      <c r="H6614" s="111" t="s">
        <v>139</v>
      </c>
      <c r="I6614" s="111" t="s">
        <v>139</v>
      </c>
      <c r="J6614" t="str">
        <f t="shared" si="206"/>
        <v>1119Annen utmarkMineraljord</v>
      </c>
      <c r="K6614" s="111">
        <v>-0.16852781479621071</v>
      </c>
      <c r="L6614" s="111">
        <v>0</v>
      </c>
      <c r="M6614" s="111">
        <v>0</v>
      </c>
      <c r="N6614" s="112">
        <f t="shared" si="207"/>
        <v>-0.16852781479621071</v>
      </c>
    </row>
    <row r="6615" spans="1:14" x14ac:dyDescent="0.25">
      <c r="A6615" s="111" t="s">
        <v>767</v>
      </c>
      <c r="B6615" s="111">
        <f>INDEX(kommuner!C:C,MATCH(_xlfn.NUMBERVALUE(A6615),kommuner!B:B,0))</f>
        <v>1119</v>
      </c>
      <c r="C6615" s="111" t="s">
        <v>121</v>
      </c>
      <c r="D6615" s="111" t="s">
        <v>121</v>
      </c>
      <c r="E6615" s="111" t="s">
        <v>126</v>
      </c>
      <c r="F6615" s="111" t="s">
        <v>139</v>
      </c>
      <c r="G6615" s="111" t="s">
        <v>139</v>
      </c>
      <c r="H6615" s="111" t="s">
        <v>139</v>
      </c>
      <c r="I6615" s="111" t="s">
        <v>139</v>
      </c>
      <c r="J6615" t="str">
        <f t="shared" si="206"/>
        <v>1119BeiteMineraljord</v>
      </c>
      <c r="K6615" s="111">
        <v>-0.43305842942580308</v>
      </c>
      <c r="L6615" s="111">
        <v>0</v>
      </c>
      <c r="M6615" s="111">
        <v>1.2448711246839999E-7</v>
      </c>
      <c r="N6615" s="112">
        <f t="shared" si="207"/>
        <v>-0.43305830493869063</v>
      </c>
    </row>
    <row r="6616" spans="1:14" x14ac:dyDescent="0.25">
      <c r="A6616" s="111" t="s">
        <v>767</v>
      </c>
      <c r="B6616" s="111">
        <f>INDEX(kommuner!C:C,MATCH(_xlfn.NUMBERVALUE(A6616),kommuner!B:B,0))</f>
        <v>1119</v>
      </c>
      <c r="C6616" s="111" t="s">
        <v>121</v>
      </c>
      <c r="D6616" s="111" t="s">
        <v>121</v>
      </c>
      <c r="E6616" s="111" t="s">
        <v>123</v>
      </c>
      <c r="F6616" s="111" t="s">
        <v>139</v>
      </c>
      <c r="G6616" s="111" t="s">
        <v>139</v>
      </c>
      <c r="H6616" s="111" t="s">
        <v>139</v>
      </c>
      <c r="I6616" s="111" t="s">
        <v>139</v>
      </c>
      <c r="J6616" t="str">
        <f t="shared" si="206"/>
        <v>1119BeiteOrganisk jord</v>
      </c>
      <c r="K6616" s="111">
        <v>12.077525935985037</v>
      </c>
      <c r="L6616" s="111">
        <v>1.6412500000000001</v>
      </c>
      <c r="M6616" s="111">
        <v>0</v>
      </c>
      <c r="N6616" s="112">
        <f t="shared" si="207"/>
        <v>13.718775935985036</v>
      </c>
    </row>
    <row r="6617" spans="1:14" x14ac:dyDescent="0.25">
      <c r="A6617" s="111" t="s">
        <v>767</v>
      </c>
      <c r="B6617" s="111">
        <f>INDEX(kommuner!C:C,MATCH(_xlfn.NUMBERVALUE(A6617),kommuner!B:B,0))</f>
        <v>1119</v>
      </c>
      <c r="C6617" s="111" t="s">
        <v>84</v>
      </c>
      <c r="D6617" s="111" t="s">
        <v>84</v>
      </c>
      <c r="E6617" s="111" t="s">
        <v>126</v>
      </c>
      <c r="F6617" s="111" t="s">
        <v>139</v>
      </c>
      <c r="G6617" s="111" t="s">
        <v>139</v>
      </c>
      <c r="H6617" s="111" t="s">
        <v>139</v>
      </c>
      <c r="I6617" s="111" t="s">
        <v>139</v>
      </c>
      <c r="J6617" t="str">
        <f t="shared" si="206"/>
        <v>1119Dyrket markMineraljord</v>
      </c>
      <c r="K6617" s="111">
        <v>-0.12894984671512538</v>
      </c>
      <c r="L6617" s="111">
        <v>0</v>
      </c>
      <c r="M6617" s="111">
        <v>0</v>
      </c>
      <c r="N6617" s="112">
        <f t="shared" si="207"/>
        <v>-0.12894984671512538</v>
      </c>
    </row>
    <row r="6618" spans="1:14" x14ac:dyDescent="0.25">
      <c r="A6618" s="111" t="s">
        <v>767</v>
      </c>
      <c r="B6618" s="111">
        <f>INDEX(kommuner!C:C,MATCH(_xlfn.NUMBERVALUE(A6618),kommuner!B:B,0))</f>
        <v>1119</v>
      </c>
      <c r="C6618" s="111" t="s">
        <v>84</v>
      </c>
      <c r="D6618" s="111" t="s">
        <v>84</v>
      </c>
      <c r="E6618" s="111" t="s">
        <v>123</v>
      </c>
      <c r="F6618" s="111" t="s">
        <v>139</v>
      </c>
      <c r="G6618" s="111" t="s">
        <v>139</v>
      </c>
      <c r="H6618" s="111" t="s">
        <v>139</v>
      </c>
      <c r="I6618" s="111" t="s">
        <v>139</v>
      </c>
      <c r="J6618" t="str">
        <f t="shared" si="206"/>
        <v>1119Dyrket markOrganisk jord</v>
      </c>
      <c r="K6618" s="111">
        <v>28.726149366675592</v>
      </c>
      <c r="L6618" s="111">
        <v>1.45625</v>
      </c>
      <c r="M6618" s="111">
        <v>0</v>
      </c>
      <c r="N6618" s="112">
        <f t="shared" si="207"/>
        <v>30.182399366675593</v>
      </c>
    </row>
    <row r="6619" spans="1:14" x14ac:dyDescent="0.25">
      <c r="A6619" s="111" t="s">
        <v>767</v>
      </c>
      <c r="B6619" s="111">
        <f>INDEX(kommuner!C:C,MATCH(_xlfn.NUMBERVALUE(A6619),kommuner!B:B,0))</f>
        <v>1119</v>
      </c>
      <c r="C6619" s="111" t="s">
        <v>127</v>
      </c>
      <c r="D6619" s="111" t="s">
        <v>127</v>
      </c>
      <c r="E6619" s="111" t="s">
        <v>126</v>
      </c>
      <c r="F6619" s="111" t="s">
        <v>172</v>
      </c>
      <c r="G6619" s="111" t="s">
        <v>180</v>
      </c>
      <c r="H6619" s="111" t="s">
        <v>172</v>
      </c>
      <c r="I6619" s="111" t="s">
        <v>180</v>
      </c>
      <c r="J6619" t="str">
        <f t="shared" si="206"/>
        <v>1119SkogMineraljordBarskogHøy</v>
      </c>
      <c r="K6619" s="111">
        <v>-4.2610596243420318</v>
      </c>
      <c r="L6619" s="111">
        <v>0.85306406685236758</v>
      </c>
      <c r="M6619" s="111">
        <v>6.4056614999681585E-2</v>
      </c>
      <c r="N6619" s="112">
        <f t="shared" si="207"/>
        <v>-3.3439389424899826</v>
      </c>
    </row>
    <row r="6620" spans="1:14" x14ac:dyDescent="0.25">
      <c r="A6620" s="111" t="s">
        <v>767</v>
      </c>
      <c r="B6620" s="111">
        <f>INDEX(kommuner!C:C,MATCH(_xlfn.NUMBERVALUE(A6620),kommuner!B:B,0))</f>
        <v>1119</v>
      </c>
      <c r="C6620" s="111" t="s">
        <v>127</v>
      </c>
      <c r="D6620" s="111" t="s">
        <v>127</v>
      </c>
      <c r="E6620" s="111" t="s">
        <v>126</v>
      </c>
      <c r="F6620" s="111" t="s">
        <v>172</v>
      </c>
      <c r="G6620" s="111" t="s">
        <v>167</v>
      </c>
      <c r="H6620" s="111" t="s">
        <v>172</v>
      </c>
      <c r="I6620" s="111" t="s">
        <v>167</v>
      </c>
      <c r="J6620" t="str">
        <f t="shared" si="206"/>
        <v>1119SkogMineraljordBarskogImpediment</v>
      </c>
      <c r="K6620" s="111">
        <v>-1.5740166960016819</v>
      </c>
      <c r="L6620" s="111">
        <v>0.85306406685236758</v>
      </c>
      <c r="M6620" s="111">
        <v>6.3979989500968365E-2</v>
      </c>
      <c r="N6620" s="112">
        <f t="shared" si="207"/>
        <v>-0.65697263964834596</v>
      </c>
    </row>
    <row r="6621" spans="1:14" x14ac:dyDescent="0.25">
      <c r="A6621" s="111" t="s">
        <v>767</v>
      </c>
      <c r="B6621" s="111">
        <f>INDEX(kommuner!C:C,MATCH(_xlfn.NUMBERVALUE(A6621),kommuner!B:B,0))</f>
        <v>1119</v>
      </c>
      <c r="C6621" s="111" t="s">
        <v>127</v>
      </c>
      <c r="D6621" s="111" t="s">
        <v>127</v>
      </c>
      <c r="E6621" s="111" t="s">
        <v>126</v>
      </c>
      <c r="F6621" s="111" t="s">
        <v>172</v>
      </c>
      <c r="G6621" s="111" t="s">
        <v>190</v>
      </c>
      <c r="H6621" s="111" t="s">
        <v>172</v>
      </c>
      <c r="I6621" s="111" t="s">
        <v>190</v>
      </c>
      <c r="J6621" t="str">
        <f t="shared" si="206"/>
        <v>1119SkogMineraljordBarskogLav</v>
      </c>
      <c r="K6621" s="111">
        <v>-2.1094741240186856</v>
      </c>
      <c r="L6621" s="111">
        <v>0.85306406685236758</v>
      </c>
      <c r="M6621" s="111">
        <v>6.3979989500968365E-2</v>
      </c>
      <c r="N6621" s="112">
        <f t="shared" si="207"/>
        <v>-1.1924300676653499</v>
      </c>
    </row>
    <row r="6622" spans="1:14" x14ac:dyDescent="0.25">
      <c r="A6622" s="111" t="s">
        <v>767</v>
      </c>
      <c r="B6622" s="111">
        <f>INDEX(kommuner!C:C,MATCH(_xlfn.NUMBERVALUE(A6622),kommuner!B:B,0))</f>
        <v>1119</v>
      </c>
      <c r="C6622" s="111" t="s">
        <v>127</v>
      </c>
      <c r="D6622" s="111" t="s">
        <v>127</v>
      </c>
      <c r="E6622" s="111" t="s">
        <v>126</v>
      </c>
      <c r="F6622" s="111" t="s">
        <v>172</v>
      </c>
      <c r="G6622" s="111" t="s">
        <v>173</v>
      </c>
      <c r="H6622" s="111" t="s">
        <v>172</v>
      </c>
      <c r="I6622" s="111" t="s">
        <v>173</v>
      </c>
      <c r="J6622" t="str">
        <f t="shared" si="206"/>
        <v>1119SkogMineraljordBarskogMiddels</v>
      </c>
      <c r="K6622" s="111">
        <v>-2.8820985952554645</v>
      </c>
      <c r="L6622" s="111">
        <v>0.85306406685236758</v>
      </c>
      <c r="M6622" s="111">
        <v>6.4056614999681585E-2</v>
      </c>
      <c r="N6622" s="112">
        <f t="shared" si="207"/>
        <v>-1.9649779134034155</v>
      </c>
    </row>
    <row r="6623" spans="1:14" x14ac:dyDescent="0.25">
      <c r="A6623" s="111" t="s">
        <v>767</v>
      </c>
      <c r="B6623" s="111">
        <f>INDEX(kommuner!C:C,MATCH(_xlfn.NUMBERVALUE(A6623),kommuner!B:B,0))</f>
        <v>1119</v>
      </c>
      <c r="C6623" s="111" t="s">
        <v>127</v>
      </c>
      <c r="D6623" s="111" t="s">
        <v>127</v>
      </c>
      <c r="E6623" s="111" t="s">
        <v>126</v>
      </c>
      <c r="F6623" s="111" t="s">
        <v>172</v>
      </c>
      <c r="G6623" s="111" t="s">
        <v>186</v>
      </c>
      <c r="H6623" s="111" t="s">
        <v>172</v>
      </c>
      <c r="I6623" s="111" t="s">
        <v>186</v>
      </c>
      <c r="J6623" t="str">
        <f t="shared" si="206"/>
        <v>1119SkogMineraljordBarskogSærs høy</v>
      </c>
      <c r="K6623" s="111">
        <v>0.12072674540874306</v>
      </c>
      <c r="L6623" s="111">
        <v>0.85306406685236758</v>
      </c>
      <c r="M6623" s="111">
        <v>6.4056614999681585E-2</v>
      </c>
      <c r="N6623" s="112">
        <f t="shared" si="207"/>
        <v>1.0378474272607923</v>
      </c>
    </row>
    <row r="6624" spans="1:14" x14ac:dyDescent="0.25">
      <c r="A6624" s="111" t="s">
        <v>767</v>
      </c>
      <c r="B6624" s="111">
        <f>INDEX(kommuner!C:C,MATCH(_xlfn.NUMBERVALUE(A6624),kommuner!B:B,0))</f>
        <v>1119</v>
      </c>
      <c r="C6624" s="111" t="s">
        <v>127</v>
      </c>
      <c r="D6624" s="111" t="s">
        <v>127</v>
      </c>
      <c r="E6624" s="111" t="s">
        <v>126</v>
      </c>
      <c r="F6624" s="111" t="s">
        <v>179</v>
      </c>
      <c r="G6624" s="111" t="s">
        <v>180</v>
      </c>
      <c r="H6624" s="111" t="s">
        <v>179</v>
      </c>
      <c r="I6624" s="111" t="s">
        <v>180</v>
      </c>
      <c r="J6624" t="str">
        <f t="shared" si="206"/>
        <v>1119SkogMineraljordBlandingsskogHøy</v>
      </c>
      <c r="K6624" s="111">
        <v>-8.5703651807373102</v>
      </c>
      <c r="L6624" s="111">
        <v>0.85306406685236758</v>
      </c>
      <c r="M6624" s="111">
        <v>6.3979989500968365E-2</v>
      </c>
      <c r="N6624" s="112">
        <f t="shared" si="207"/>
        <v>-7.6533211243839743</v>
      </c>
    </row>
    <row r="6625" spans="1:14" x14ac:dyDescent="0.25">
      <c r="A6625" s="111" t="s">
        <v>767</v>
      </c>
      <c r="B6625" s="111">
        <f>INDEX(kommuner!C:C,MATCH(_xlfn.NUMBERVALUE(A6625),kommuner!B:B,0))</f>
        <v>1119</v>
      </c>
      <c r="C6625" s="111" t="s">
        <v>127</v>
      </c>
      <c r="D6625" s="111" t="s">
        <v>127</v>
      </c>
      <c r="E6625" s="111" t="s">
        <v>126</v>
      </c>
      <c r="F6625" s="111" t="s">
        <v>179</v>
      </c>
      <c r="G6625" s="111" t="s">
        <v>167</v>
      </c>
      <c r="H6625" s="111" t="s">
        <v>179</v>
      </c>
      <c r="I6625" s="111" t="s">
        <v>167</v>
      </c>
      <c r="J6625" t="str">
        <f t="shared" si="206"/>
        <v>1119SkogMineraljordBlandingsskogImpediment</v>
      </c>
      <c r="K6625" s="111">
        <v>-2.0950685747655116</v>
      </c>
      <c r="L6625" s="111">
        <v>0.85306406685236758</v>
      </c>
      <c r="M6625" s="111">
        <v>6.3979989500968365E-2</v>
      </c>
      <c r="N6625" s="112">
        <f t="shared" si="207"/>
        <v>-1.1780245184121758</v>
      </c>
    </row>
    <row r="6626" spans="1:14" x14ac:dyDescent="0.25">
      <c r="A6626" s="111" t="s">
        <v>767</v>
      </c>
      <c r="B6626" s="111">
        <f>INDEX(kommuner!C:C,MATCH(_xlfn.NUMBERVALUE(A6626),kommuner!B:B,0))</f>
        <v>1119</v>
      </c>
      <c r="C6626" s="111" t="s">
        <v>127</v>
      </c>
      <c r="D6626" s="111" t="s">
        <v>127</v>
      </c>
      <c r="E6626" s="111" t="s">
        <v>126</v>
      </c>
      <c r="F6626" s="111" t="s">
        <v>179</v>
      </c>
      <c r="G6626" s="111" t="s">
        <v>190</v>
      </c>
      <c r="H6626" s="111" t="s">
        <v>179</v>
      </c>
      <c r="I6626" s="111" t="s">
        <v>190</v>
      </c>
      <c r="J6626" t="str">
        <f t="shared" si="206"/>
        <v>1119SkogMineraljordBlandingsskogLav</v>
      </c>
      <c r="K6626" s="111">
        <v>-3.814060654162915</v>
      </c>
      <c r="L6626" s="111">
        <v>0.85306406685236758</v>
      </c>
      <c r="M6626" s="111">
        <v>6.3979989500968365E-2</v>
      </c>
      <c r="N6626" s="112">
        <f t="shared" si="207"/>
        <v>-2.897016597809579</v>
      </c>
    </row>
    <row r="6627" spans="1:14" x14ac:dyDescent="0.25">
      <c r="A6627" s="111" t="s">
        <v>767</v>
      </c>
      <c r="B6627" s="111">
        <f>INDEX(kommuner!C:C,MATCH(_xlfn.NUMBERVALUE(A6627),kommuner!B:B,0))</f>
        <v>1119</v>
      </c>
      <c r="C6627" s="111" t="s">
        <v>127</v>
      </c>
      <c r="D6627" s="111" t="s">
        <v>127</v>
      </c>
      <c r="E6627" s="111" t="s">
        <v>126</v>
      </c>
      <c r="F6627" s="111" t="s">
        <v>179</v>
      </c>
      <c r="G6627" s="111" t="s">
        <v>173</v>
      </c>
      <c r="H6627" s="111" t="s">
        <v>179</v>
      </c>
      <c r="I6627" s="111" t="s">
        <v>173</v>
      </c>
      <c r="J6627" t="str">
        <f t="shared" si="206"/>
        <v>1119SkogMineraljordBlandingsskogMiddels</v>
      </c>
      <c r="K6627" s="111">
        <v>-4.5623521854183373</v>
      </c>
      <c r="L6627" s="111">
        <v>0.85306406685236758</v>
      </c>
      <c r="M6627" s="111">
        <v>6.3979989500968365E-2</v>
      </c>
      <c r="N6627" s="112">
        <f t="shared" si="207"/>
        <v>-3.6453081290650013</v>
      </c>
    </row>
    <row r="6628" spans="1:14" x14ac:dyDescent="0.25">
      <c r="A6628" s="111" t="s">
        <v>767</v>
      </c>
      <c r="B6628" s="111">
        <f>INDEX(kommuner!C:C,MATCH(_xlfn.NUMBERVALUE(A6628),kommuner!B:B,0))</f>
        <v>1119</v>
      </c>
      <c r="C6628" s="111" t="s">
        <v>127</v>
      </c>
      <c r="D6628" s="111" t="s">
        <v>127</v>
      </c>
      <c r="E6628" s="111" t="s">
        <v>126</v>
      </c>
      <c r="F6628" s="111" t="s">
        <v>179</v>
      </c>
      <c r="G6628" s="111" t="s">
        <v>186</v>
      </c>
      <c r="H6628" s="111" t="s">
        <v>179</v>
      </c>
      <c r="I6628" s="111" t="s">
        <v>186</v>
      </c>
      <c r="J6628" t="str">
        <f t="shared" si="206"/>
        <v>1119SkogMineraljordBlandingsskogSærs høy</v>
      </c>
      <c r="K6628" s="111">
        <v>-2.9395925245326562</v>
      </c>
      <c r="L6628" s="111">
        <v>0.85306406685236758</v>
      </c>
      <c r="M6628" s="111">
        <v>6.3979989500968365E-2</v>
      </c>
      <c r="N6628" s="112">
        <f t="shared" si="207"/>
        <v>-2.0225484681793202</v>
      </c>
    </row>
    <row r="6629" spans="1:14" x14ac:dyDescent="0.25">
      <c r="A6629" s="111" t="s">
        <v>767</v>
      </c>
      <c r="B6629" s="111">
        <f>INDEX(kommuner!C:C,MATCH(_xlfn.NUMBERVALUE(A6629),kommuner!B:B,0))</f>
        <v>1119</v>
      </c>
      <c r="C6629" s="111" t="s">
        <v>127</v>
      </c>
      <c r="D6629" s="111" t="s">
        <v>127</v>
      </c>
      <c r="E6629" s="111" t="s">
        <v>126</v>
      </c>
      <c r="F6629" s="111" t="s">
        <v>185</v>
      </c>
      <c r="G6629" s="111" t="s">
        <v>180</v>
      </c>
      <c r="H6629" s="111" t="s">
        <v>185</v>
      </c>
      <c r="I6629" s="111" t="s">
        <v>180</v>
      </c>
      <c r="J6629" t="str">
        <f t="shared" si="206"/>
        <v>1119SkogMineraljordLauvskogHøy</v>
      </c>
      <c r="K6629" s="111">
        <v>-3.6072016095960531</v>
      </c>
      <c r="L6629" s="111">
        <v>0.85306406685236758</v>
      </c>
      <c r="M6629" s="111">
        <v>6.3979989500968365E-2</v>
      </c>
      <c r="N6629" s="112">
        <f t="shared" si="207"/>
        <v>-2.6901575532427171</v>
      </c>
    </row>
    <row r="6630" spans="1:14" x14ac:dyDescent="0.25">
      <c r="A6630" s="111" t="s">
        <v>767</v>
      </c>
      <c r="B6630" s="111">
        <f>INDEX(kommuner!C:C,MATCH(_xlfn.NUMBERVALUE(A6630),kommuner!B:B,0))</f>
        <v>1119</v>
      </c>
      <c r="C6630" s="111" t="s">
        <v>127</v>
      </c>
      <c r="D6630" s="111" t="s">
        <v>127</v>
      </c>
      <c r="E6630" s="111" t="s">
        <v>126</v>
      </c>
      <c r="F6630" s="111" t="s">
        <v>185</v>
      </c>
      <c r="G6630" s="111" t="s">
        <v>167</v>
      </c>
      <c r="H6630" s="111" t="s">
        <v>185</v>
      </c>
      <c r="I6630" s="111" t="s">
        <v>167</v>
      </c>
      <c r="J6630" t="str">
        <f t="shared" si="206"/>
        <v>1119SkogMineraljordLauvskogImpediment</v>
      </c>
      <c r="K6630" s="111">
        <v>-1.1043030228661443</v>
      </c>
      <c r="L6630" s="111">
        <v>0.85306406685236758</v>
      </c>
      <c r="M6630" s="111">
        <v>6.3979989500968365E-2</v>
      </c>
      <c r="N6630" s="112">
        <f t="shared" si="207"/>
        <v>-0.18725896651280841</v>
      </c>
    </row>
    <row r="6631" spans="1:14" x14ac:dyDescent="0.25">
      <c r="A6631" s="111" t="s">
        <v>767</v>
      </c>
      <c r="B6631" s="111">
        <f>INDEX(kommuner!C:C,MATCH(_xlfn.NUMBERVALUE(A6631),kommuner!B:B,0))</f>
        <v>1119</v>
      </c>
      <c r="C6631" s="111" t="s">
        <v>127</v>
      </c>
      <c r="D6631" s="111" t="s">
        <v>127</v>
      </c>
      <c r="E6631" s="111" t="s">
        <v>126</v>
      </c>
      <c r="F6631" s="111" t="s">
        <v>185</v>
      </c>
      <c r="G6631" s="111" t="s">
        <v>190</v>
      </c>
      <c r="H6631" s="111" t="s">
        <v>185</v>
      </c>
      <c r="I6631" s="111" t="s">
        <v>190</v>
      </c>
      <c r="J6631" t="str">
        <f t="shared" si="206"/>
        <v>1119SkogMineraljordLauvskogLav</v>
      </c>
      <c r="K6631" s="111">
        <v>-8.9748170935426599E-2</v>
      </c>
      <c r="L6631" s="111">
        <v>0.85306406685236758</v>
      </c>
      <c r="M6631" s="111">
        <v>6.3979989500968365E-2</v>
      </c>
      <c r="N6631" s="112">
        <f t="shared" si="207"/>
        <v>0.82729588541790933</v>
      </c>
    </row>
    <row r="6632" spans="1:14" x14ac:dyDescent="0.25">
      <c r="A6632" s="111" t="s">
        <v>767</v>
      </c>
      <c r="B6632" s="111">
        <f>INDEX(kommuner!C:C,MATCH(_xlfn.NUMBERVALUE(A6632),kommuner!B:B,0))</f>
        <v>1119</v>
      </c>
      <c r="C6632" s="111" t="s">
        <v>127</v>
      </c>
      <c r="D6632" s="111" t="s">
        <v>127</v>
      </c>
      <c r="E6632" s="111" t="s">
        <v>126</v>
      </c>
      <c r="F6632" s="111" t="s">
        <v>185</v>
      </c>
      <c r="G6632" s="111" t="s">
        <v>173</v>
      </c>
      <c r="H6632" s="111" t="s">
        <v>185</v>
      </c>
      <c r="I6632" s="111" t="s">
        <v>173</v>
      </c>
      <c r="J6632" t="str">
        <f t="shared" si="206"/>
        <v>1119SkogMineraljordLauvskogMiddels</v>
      </c>
      <c r="K6632" s="111">
        <v>-2.4151390344437029</v>
      </c>
      <c r="L6632" s="111">
        <v>0.85306406685236758</v>
      </c>
      <c r="M6632" s="111">
        <v>6.3979989500968365E-2</v>
      </c>
      <c r="N6632" s="112">
        <f t="shared" si="207"/>
        <v>-1.4980949780903672</v>
      </c>
    </row>
    <row r="6633" spans="1:14" x14ac:dyDescent="0.25">
      <c r="A6633" s="111" t="s">
        <v>767</v>
      </c>
      <c r="B6633" s="111">
        <f>INDEX(kommuner!C:C,MATCH(_xlfn.NUMBERVALUE(A6633),kommuner!B:B,0))</f>
        <v>1119</v>
      </c>
      <c r="C6633" s="111" t="s">
        <v>127</v>
      </c>
      <c r="D6633" s="111" t="s">
        <v>127</v>
      </c>
      <c r="E6633" s="111" t="s">
        <v>126</v>
      </c>
      <c r="F6633" s="111" t="s">
        <v>185</v>
      </c>
      <c r="G6633" s="111" t="s">
        <v>186</v>
      </c>
      <c r="H6633" s="111" t="s">
        <v>185</v>
      </c>
      <c r="I6633" s="111" t="s">
        <v>186</v>
      </c>
      <c r="J6633" t="str">
        <f t="shared" si="206"/>
        <v>1119SkogMineraljordLauvskogSærs høy</v>
      </c>
      <c r="K6633" s="111">
        <v>-3.6560473259425113</v>
      </c>
      <c r="L6633" s="111">
        <v>0.85306406685236758</v>
      </c>
      <c r="M6633" s="111">
        <v>6.3979989500968365E-2</v>
      </c>
      <c r="N6633" s="112">
        <f t="shared" si="207"/>
        <v>-2.7390032695891753</v>
      </c>
    </row>
    <row r="6634" spans="1:14" x14ac:dyDescent="0.25">
      <c r="A6634" s="111" t="s">
        <v>767</v>
      </c>
      <c r="B6634" s="111">
        <f>INDEX(kommuner!C:C,MATCH(_xlfn.NUMBERVALUE(A6634),kommuner!B:B,0))</f>
        <v>1119</v>
      </c>
      <c r="C6634" s="111" t="s">
        <v>127</v>
      </c>
      <c r="D6634" s="111" t="s">
        <v>127</v>
      </c>
      <c r="E6634" s="111" t="s">
        <v>123</v>
      </c>
      <c r="F6634" s="111" t="s">
        <v>172</v>
      </c>
      <c r="G6634" s="111" t="s">
        <v>180</v>
      </c>
      <c r="H6634" s="111" t="s">
        <v>172</v>
      </c>
      <c r="I6634" s="111" t="s">
        <v>180</v>
      </c>
      <c r="J6634" t="str">
        <f t="shared" si="206"/>
        <v>1119SkogOrganisk jordBarskogHøy</v>
      </c>
      <c r="K6634" s="111">
        <v>-2.5184559031994138</v>
      </c>
      <c r="L6634" s="111">
        <v>0.92784825435236762</v>
      </c>
      <c r="M6634" s="111">
        <v>0.46518126042825314</v>
      </c>
      <c r="N6634" s="112">
        <f t="shared" si="207"/>
        <v>-1.1254263884187932</v>
      </c>
    </row>
    <row r="6635" spans="1:14" x14ac:dyDescent="0.25">
      <c r="A6635" s="111" t="s">
        <v>767</v>
      </c>
      <c r="B6635" s="111">
        <f>INDEX(kommuner!C:C,MATCH(_xlfn.NUMBERVALUE(A6635),kommuner!B:B,0))</f>
        <v>1119</v>
      </c>
      <c r="C6635" s="111" t="s">
        <v>127</v>
      </c>
      <c r="D6635" s="111" t="s">
        <v>127</v>
      </c>
      <c r="E6635" s="111" t="s">
        <v>123</v>
      </c>
      <c r="F6635" s="111" t="s">
        <v>172</v>
      </c>
      <c r="G6635" s="111" t="s">
        <v>167</v>
      </c>
      <c r="H6635" s="111" t="s">
        <v>172</v>
      </c>
      <c r="I6635" s="111" t="s">
        <v>167</v>
      </c>
      <c r="J6635" t="str">
        <f t="shared" si="206"/>
        <v>1119SkogOrganisk jordBarskogImpediment</v>
      </c>
      <c r="K6635" s="111">
        <v>-0.13011741963904588</v>
      </c>
      <c r="L6635" s="111">
        <v>0.92784825435236762</v>
      </c>
      <c r="M6635" s="111">
        <v>0.46510463492953991</v>
      </c>
      <c r="N6635" s="112">
        <f t="shared" si="207"/>
        <v>1.2628354696428616</v>
      </c>
    </row>
    <row r="6636" spans="1:14" x14ac:dyDescent="0.25">
      <c r="A6636" s="111" t="s">
        <v>767</v>
      </c>
      <c r="B6636" s="111">
        <f>INDEX(kommuner!C:C,MATCH(_xlfn.NUMBERVALUE(A6636),kommuner!B:B,0))</f>
        <v>1119</v>
      </c>
      <c r="C6636" s="111" t="s">
        <v>127</v>
      </c>
      <c r="D6636" s="111" t="s">
        <v>127</v>
      </c>
      <c r="E6636" s="111" t="s">
        <v>123</v>
      </c>
      <c r="F6636" s="111" t="s">
        <v>172</v>
      </c>
      <c r="G6636" s="111" t="s">
        <v>190</v>
      </c>
      <c r="H6636" s="111" t="s">
        <v>172</v>
      </c>
      <c r="I6636" s="111" t="s">
        <v>190</v>
      </c>
      <c r="J6636" t="str">
        <f t="shared" si="206"/>
        <v>1119SkogOrganisk jordBarskogLav</v>
      </c>
      <c r="K6636" s="111">
        <v>-0.50666953101693391</v>
      </c>
      <c r="L6636" s="111">
        <v>0.92784825435236762</v>
      </c>
      <c r="M6636" s="111">
        <v>0.46510463492953991</v>
      </c>
      <c r="N6636" s="112">
        <f t="shared" si="207"/>
        <v>0.88628335826497362</v>
      </c>
    </row>
    <row r="6637" spans="1:14" x14ac:dyDescent="0.25">
      <c r="A6637" s="111" t="s">
        <v>767</v>
      </c>
      <c r="B6637" s="111">
        <f>INDEX(kommuner!C:C,MATCH(_xlfn.NUMBERVALUE(A6637),kommuner!B:B,0))</f>
        <v>1119</v>
      </c>
      <c r="C6637" s="111" t="s">
        <v>127</v>
      </c>
      <c r="D6637" s="111" t="s">
        <v>127</v>
      </c>
      <c r="E6637" s="111" t="s">
        <v>123</v>
      </c>
      <c r="F6637" s="111" t="s">
        <v>172</v>
      </c>
      <c r="G6637" s="111" t="s">
        <v>173</v>
      </c>
      <c r="H6637" s="111" t="s">
        <v>172</v>
      </c>
      <c r="I6637" s="111" t="s">
        <v>173</v>
      </c>
      <c r="J6637" t="str">
        <f t="shared" si="206"/>
        <v>1119SkogOrganisk jordBarskogMiddels</v>
      </c>
      <c r="K6637" s="111">
        <v>-1.5571490961494638</v>
      </c>
      <c r="L6637" s="111">
        <v>0.92784825435236762</v>
      </c>
      <c r="M6637" s="111">
        <v>0.46518126042825314</v>
      </c>
      <c r="N6637" s="112">
        <f t="shared" si="207"/>
        <v>-0.16411958136884308</v>
      </c>
    </row>
    <row r="6638" spans="1:14" x14ac:dyDescent="0.25">
      <c r="A6638" s="111" t="s">
        <v>767</v>
      </c>
      <c r="B6638" s="111">
        <f>INDEX(kommuner!C:C,MATCH(_xlfn.NUMBERVALUE(A6638),kommuner!B:B,0))</f>
        <v>1119</v>
      </c>
      <c r="C6638" s="111" t="s">
        <v>127</v>
      </c>
      <c r="D6638" s="111" t="s">
        <v>127</v>
      </c>
      <c r="E6638" s="111" t="s">
        <v>123</v>
      </c>
      <c r="F6638" s="111" t="s">
        <v>172</v>
      </c>
      <c r="G6638" s="111" t="s">
        <v>186</v>
      </c>
      <c r="H6638" s="111" t="s">
        <v>172</v>
      </c>
      <c r="I6638" s="111" t="s">
        <v>186</v>
      </c>
      <c r="J6638" t="str">
        <f t="shared" si="206"/>
        <v>1119SkogOrganisk jordBarskogSærs høy</v>
      </c>
      <c r="K6638" s="111">
        <v>2.5548655235722699</v>
      </c>
      <c r="L6638" s="111">
        <v>0.92784825435236762</v>
      </c>
      <c r="M6638" s="111">
        <v>0.46518126042825314</v>
      </c>
      <c r="N6638" s="112">
        <f t="shared" si="207"/>
        <v>3.9478950383528906</v>
      </c>
    </row>
    <row r="6639" spans="1:14" x14ac:dyDescent="0.25">
      <c r="A6639" s="111" t="s">
        <v>767</v>
      </c>
      <c r="B6639" s="111">
        <f>INDEX(kommuner!C:C,MATCH(_xlfn.NUMBERVALUE(A6639),kommuner!B:B,0))</f>
        <v>1119</v>
      </c>
      <c r="C6639" s="111" t="s">
        <v>127</v>
      </c>
      <c r="D6639" s="111" t="s">
        <v>127</v>
      </c>
      <c r="E6639" s="111" t="s">
        <v>123</v>
      </c>
      <c r="F6639" s="111" t="s">
        <v>179</v>
      </c>
      <c r="G6639" s="111" t="s">
        <v>180</v>
      </c>
      <c r="H6639" s="111" t="s">
        <v>179</v>
      </c>
      <c r="I6639" s="111" t="s">
        <v>180</v>
      </c>
      <c r="J6639" t="str">
        <f t="shared" si="206"/>
        <v>1119SkogOrganisk jordBlandingsskogHøy</v>
      </c>
      <c r="K6639" s="111">
        <v>-5.5554344456832343</v>
      </c>
      <c r="L6639" s="111">
        <v>0.92784825435236762</v>
      </c>
      <c r="M6639" s="111">
        <v>0.46510463492953991</v>
      </c>
      <c r="N6639" s="112">
        <f t="shared" si="207"/>
        <v>-4.1624815564013264</v>
      </c>
    </row>
    <row r="6640" spans="1:14" x14ac:dyDescent="0.25">
      <c r="A6640" s="111" t="s">
        <v>767</v>
      </c>
      <c r="B6640" s="111">
        <f>INDEX(kommuner!C:C,MATCH(_xlfn.NUMBERVALUE(A6640),kommuner!B:B,0))</f>
        <v>1119</v>
      </c>
      <c r="C6640" s="111" t="s">
        <v>127</v>
      </c>
      <c r="D6640" s="111" t="s">
        <v>127</v>
      </c>
      <c r="E6640" s="111" t="s">
        <v>123</v>
      </c>
      <c r="F6640" s="111" t="s">
        <v>179</v>
      </c>
      <c r="G6640" s="111" t="s">
        <v>167</v>
      </c>
      <c r="H6640" s="111" t="s">
        <v>179</v>
      </c>
      <c r="I6640" s="111" t="s">
        <v>167</v>
      </c>
      <c r="J6640" t="str">
        <f t="shared" si="206"/>
        <v>1119SkogOrganisk jordBlandingsskogImpediment</v>
      </c>
      <c r="K6640" s="111">
        <v>-0.28586344175800005</v>
      </c>
      <c r="L6640" s="111">
        <v>0.92784825435236762</v>
      </c>
      <c r="M6640" s="111">
        <v>0.46510463492953991</v>
      </c>
      <c r="N6640" s="112">
        <f t="shared" si="207"/>
        <v>1.1070894475239075</v>
      </c>
    </row>
    <row r="6641" spans="1:14" x14ac:dyDescent="0.25">
      <c r="A6641" s="111" t="s">
        <v>767</v>
      </c>
      <c r="B6641" s="111">
        <f>INDEX(kommuner!C:C,MATCH(_xlfn.NUMBERVALUE(A6641),kommuner!B:B,0))</f>
        <v>1119</v>
      </c>
      <c r="C6641" s="111" t="s">
        <v>127</v>
      </c>
      <c r="D6641" s="111" t="s">
        <v>127</v>
      </c>
      <c r="E6641" s="111" t="s">
        <v>123</v>
      </c>
      <c r="F6641" s="111" t="s">
        <v>179</v>
      </c>
      <c r="G6641" s="111" t="s">
        <v>190</v>
      </c>
      <c r="H6641" s="111" t="s">
        <v>179</v>
      </c>
      <c r="I6641" s="111" t="s">
        <v>190</v>
      </c>
      <c r="J6641" t="str">
        <f t="shared" si="206"/>
        <v>1119SkogOrganisk jordBlandingsskogLav</v>
      </c>
      <c r="K6641" s="111">
        <v>-1.2347339377887629</v>
      </c>
      <c r="L6641" s="111">
        <v>0.92784825435236762</v>
      </c>
      <c r="M6641" s="111">
        <v>0.46510463492953991</v>
      </c>
      <c r="N6641" s="112">
        <f t="shared" si="207"/>
        <v>0.15821895149314458</v>
      </c>
    </row>
    <row r="6642" spans="1:14" x14ac:dyDescent="0.25">
      <c r="A6642" s="111" t="s">
        <v>767</v>
      </c>
      <c r="B6642" s="111">
        <f>INDEX(kommuner!C:C,MATCH(_xlfn.NUMBERVALUE(A6642),kommuner!B:B,0))</f>
        <v>1119</v>
      </c>
      <c r="C6642" s="111" t="s">
        <v>127</v>
      </c>
      <c r="D6642" s="111" t="s">
        <v>127</v>
      </c>
      <c r="E6642" s="111" t="s">
        <v>123</v>
      </c>
      <c r="F6642" s="111" t="s">
        <v>179</v>
      </c>
      <c r="G6642" s="111" t="s">
        <v>173</v>
      </c>
      <c r="H6642" s="111" t="s">
        <v>179</v>
      </c>
      <c r="I6642" s="111" t="s">
        <v>173</v>
      </c>
      <c r="J6642" t="str">
        <f t="shared" si="206"/>
        <v>1119SkogOrganisk jordBlandingsskogMiddels</v>
      </c>
      <c r="K6642" s="111">
        <v>-2.4239591752717748</v>
      </c>
      <c r="L6642" s="111">
        <v>0.92784825435236762</v>
      </c>
      <c r="M6642" s="111">
        <v>0.46510463492953991</v>
      </c>
      <c r="N6642" s="112">
        <f t="shared" si="207"/>
        <v>-1.0310062859898674</v>
      </c>
    </row>
    <row r="6643" spans="1:14" x14ac:dyDescent="0.25">
      <c r="A6643" s="111" t="s">
        <v>767</v>
      </c>
      <c r="B6643" s="111">
        <f>INDEX(kommuner!C:C,MATCH(_xlfn.NUMBERVALUE(A6643),kommuner!B:B,0))</f>
        <v>1119</v>
      </c>
      <c r="C6643" s="111" t="s">
        <v>127</v>
      </c>
      <c r="D6643" s="111" t="s">
        <v>127</v>
      </c>
      <c r="E6643" s="111" t="s">
        <v>123</v>
      </c>
      <c r="F6643" s="111" t="s">
        <v>179</v>
      </c>
      <c r="G6643" s="111" t="s">
        <v>186</v>
      </c>
      <c r="H6643" s="111" t="s">
        <v>179</v>
      </c>
      <c r="I6643" s="111" t="s">
        <v>186</v>
      </c>
      <c r="J6643" t="str">
        <f t="shared" si="206"/>
        <v>1119SkogOrganisk jordBlandingsskogSærs høy</v>
      </c>
      <c r="K6643" s="111">
        <v>-1.5726115302258048</v>
      </c>
      <c r="L6643" s="111">
        <v>0.92784825435236762</v>
      </c>
      <c r="M6643" s="111">
        <v>0.46510463492953991</v>
      </c>
      <c r="N6643" s="112">
        <f t="shared" si="207"/>
        <v>-0.17965864094389727</v>
      </c>
    </row>
    <row r="6644" spans="1:14" x14ac:dyDescent="0.25">
      <c r="A6644" s="111" t="s">
        <v>767</v>
      </c>
      <c r="B6644" s="111">
        <f>INDEX(kommuner!C:C,MATCH(_xlfn.NUMBERVALUE(A6644),kommuner!B:B,0))</f>
        <v>1119</v>
      </c>
      <c r="C6644" s="111" t="s">
        <v>127</v>
      </c>
      <c r="D6644" s="111" t="s">
        <v>127</v>
      </c>
      <c r="E6644" s="111" t="s">
        <v>123</v>
      </c>
      <c r="F6644" s="111" t="s">
        <v>185</v>
      </c>
      <c r="G6644" s="111" t="s">
        <v>180</v>
      </c>
      <c r="H6644" s="111" t="s">
        <v>185</v>
      </c>
      <c r="I6644" s="111" t="s">
        <v>180</v>
      </c>
      <c r="J6644" t="str">
        <f t="shared" si="206"/>
        <v>1119SkogOrganisk jordLauvskogHøy</v>
      </c>
      <c r="K6644" s="111">
        <v>-1.9913688882377358</v>
      </c>
      <c r="L6644" s="111">
        <v>0.92784825435236762</v>
      </c>
      <c r="M6644" s="111">
        <v>0.46510463492953991</v>
      </c>
      <c r="N6644" s="112">
        <f t="shared" si="207"/>
        <v>-0.59841599895582831</v>
      </c>
    </row>
    <row r="6645" spans="1:14" x14ac:dyDescent="0.25">
      <c r="A6645" s="111" t="s">
        <v>767</v>
      </c>
      <c r="B6645" s="111">
        <f>INDEX(kommuner!C:C,MATCH(_xlfn.NUMBERVALUE(A6645),kommuner!B:B,0))</f>
        <v>1119</v>
      </c>
      <c r="C6645" s="111" t="s">
        <v>127</v>
      </c>
      <c r="D6645" s="111" t="s">
        <v>127</v>
      </c>
      <c r="E6645" s="111" t="s">
        <v>123</v>
      </c>
      <c r="F6645" s="111" t="s">
        <v>185</v>
      </c>
      <c r="G6645" s="111" t="s">
        <v>167</v>
      </c>
      <c r="H6645" s="111" t="s">
        <v>185</v>
      </c>
      <c r="I6645" s="111" t="s">
        <v>167</v>
      </c>
      <c r="J6645" t="str">
        <f t="shared" si="206"/>
        <v>1119SkogOrganisk jordLauvskogImpediment</v>
      </c>
      <c r="K6645" s="111">
        <v>0.35000626494250675</v>
      </c>
      <c r="L6645" s="111">
        <v>0.92784825435236762</v>
      </c>
      <c r="M6645" s="111">
        <v>0.46510463492953991</v>
      </c>
      <c r="N6645" s="112">
        <f t="shared" si="207"/>
        <v>1.7429591542244141</v>
      </c>
    </row>
    <row r="6646" spans="1:14" x14ac:dyDescent="0.25">
      <c r="A6646" s="111" t="s">
        <v>767</v>
      </c>
      <c r="B6646" s="111">
        <f>INDEX(kommuner!C:C,MATCH(_xlfn.NUMBERVALUE(A6646),kommuner!B:B,0))</f>
        <v>1119</v>
      </c>
      <c r="C6646" s="111" t="s">
        <v>127</v>
      </c>
      <c r="D6646" s="111" t="s">
        <v>127</v>
      </c>
      <c r="E6646" s="111" t="s">
        <v>123</v>
      </c>
      <c r="F6646" s="111" t="s">
        <v>185</v>
      </c>
      <c r="G6646" s="111" t="s">
        <v>190</v>
      </c>
      <c r="H6646" s="111" t="s">
        <v>185</v>
      </c>
      <c r="I6646" s="111" t="s">
        <v>190</v>
      </c>
      <c r="J6646" t="str">
        <f t="shared" si="206"/>
        <v>1119SkogOrganisk jordLauvskogLav</v>
      </c>
      <c r="K6646" s="111">
        <v>1.1144075558526714</v>
      </c>
      <c r="L6646" s="111">
        <v>0.92784825435236762</v>
      </c>
      <c r="M6646" s="111">
        <v>0.46510463492953991</v>
      </c>
      <c r="N6646" s="112">
        <f t="shared" si="207"/>
        <v>2.5073604451345788</v>
      </c>
    </row>
    <row r="6647" spans="1:14" x14ac:dyDescent="0.25">
      <c r="A6647" s="111" t="s">
        <v>767</v>
      </c>
      <c r="B6647" s="111">
        <f>INDEX(kommuner!C:C,MATCH(_xlfn.NUMBERVALUE(A6647),kommuner!B:B,0))</f>
        <v>1119</v>
      </c>
      <c r="C6647" s="111" t="s">
        <v>127</v>
      </c>
      <c r="D6647" s="111" t="s">
        <v>127</v>
      </c>
      <c r="E6647" s="111" t="s">
        <v>123</v>
      </c>
      <c r="F6647" s="111" t="s">
        <v>185</v>
      </c>
      <c r="G6647" s="111" t="s">
        <v>173</v>
      </c>
      <c r="H6647" s="111" t="s">
        <v>185</v>
      </c>
      <c r="I6647" s="111" t="s">
        <v>173</v>
      </c>
      <c r="J6647" t="str">
        <f t="shared" si="206"/>
        <v>1119SkogOrganisk jordLauvskogMiddels</v>
      </c>
      <c r="K6647" s="111">
        <v>-0.62664468270982987</v>
      </c>
      <c r="L6647" s="111">
        <v>0.92784825435236762</v>
      </c>
      <c r="M6647" s="111">
        <v>0.46510463492953991</v>
      </c>
      <c r="N6647" s="112">
        <f t="shared" si="207"/>
        <v>0.76630820657207765</v>
      </c>
    </row>
    <row r="6648" spans="1:14" x14ac:dyDescent="0.25">
      <c r="A6648" s="111" t="s">
        <v>767</v>
      </c>
      <c r="B6648" s="111">
        <f>INDEX(kommuner!C:C,MATCH(_xlfn.NUMBERVALUE(A6648),kommuner!B:B,0))</f>
        <v>1119</v>
      </c>
      <c r="C6648" s="111" t="s">
        <v>127</v>
      </c>
      <c r="D6648" s="111" t="s">
        <v>127</v>
      </c>
      <c r="E6648" s="111" t="s">
        <v>123</v>
      </c>
      <c r="F6648" s="111" t="s">
        <v>185</v>
      </c>
      <c r="G6648" s="111" t="s">
        <v>186</v>
      </c>
      <c r="H6648" s="111" t="s">
        <v>185</v>
      </c>
      <c r="I6648" s="111" t="s">
        <v>186</v>
      </c>
      <c r="J6648" t="str">
        <f t="shared" si="206"/>
        <v>1119SkogOrganisk jordLauvskogSærs høy</v>
      </c>
      <c r="K6648" s="111">
        <v>-1.8997279926091779</v>
      </c>
      <c r="L6648" s="111">
        <v>0.92784825435236762</v>
      </c>
      <c r="M6648" s="111">
        <v>0.46510463492953991</v>
      </c>
      <c r="N6648" s="112">
        <f t="shared" si="207"/>
        <v>-0.50677510332727038</v>
      </c>
    </row>
    <row r="6649" spans="1:14" x14ac:dyDescent="0.25">
      <c r="A6649" s="111" t="s">
        <v>767</v>
      </c>
      <c r="B6649" s="111">
        <f>INDEX(kommuner!C:C,MATCH(_xlfn.NUMBERVALUE(A6649),kommuner!B:B,0))</f>
        <v>1119</v>
      </c>
      <c r="C6649" s="111" t="s">
        <v>83</v>
      </c>
      <c r="D6649" s="111" t="s">
        <v>83</v>
      </c>
      <c r="E6649" s="111" t="s">
        <v>126</v>
      </c>
      <c r="F6649" s="111" t="s">
        <v>139</v>
      </c>
      <c r="G6649" s="111" t="s">
        <v>139</v>
      </c>
      <c r="H6649" s="111" t="s">
        <v>139</v>
      </c>
      <c r="I6649" s="111" t="s">
        <v>139</v>
      </c>
      <c r="J6649" t="str">
        <f t="shared" si="206"/>
        <v>1119Utbygd arealMineraljord</v>
      </c>
      <c r="K6649" s="111">
        <v>0.42279414509845159</v>
      </c>
      <c r="L6649" s="111">
        <v>0</v>
      </c>
      <c r="M6649" s="111">
        <v>1.303047089454229E-2</v>
      </c>
      <c r="N6649" s="112">
        <f t="shared" si="207"/>
        <v>0.43582461599299388</v>
      </c>
    </row>
    <row r="6650" spans="1:14" x14ac:dyDescent="0.25">
      <c r="A6650" s="111" t="s">
        <v>767</v>
      </c>
      <c r="B6650" s="111">
        <f>INDEX(kommuner!C:C,MATCH(_xlfn.NUMBERVALUE(A6650),kommuner!B:B,0))</f>
        <v>1119</v>
      </c>
      <c r="C6650" s="111" t="s">
        <v>83</v>
      </c>
      <c r="D6650" s="111" t="s">
        <v>83</v>
      </c>
      <c r="E6650" s="111" t="s">
        <v>123</v>
      </c>
      <c r="F6650" s="111" t="s">
        <v>139</v>
      </c>
      <c r="G6650" s="111" t="s">
        <v>139</v>
      </c>
      <c r="H6650" s="111" t="s">
        <v>139</v>
      </c>
      <c r="I6650" s="111" t="s">
        <v>139</v>
      </c>
      <c r="J6650" t="str">
        <f t="shared" si="206"/>
        <v>1119Utbygd arealOrganisk jord</v>
      </c>
      <c r="K6650" s="111">
        <v>29.011421395201612</v>
      </c>
      <c r="L6650" s="111">
        <v>0</v>
      </c>
      <c r="M6650" s="111">
        <v>1.303047089454229E-2</v>
      </c>
      <c r="N6650" s="112">
        <f t="shared" si="207"/>
        <v>29.024451866096154</v>
      </c>
    </row>
    <row r="6651" spans="1:14" x14ac:dyDescent="0.25">
      <c r="A6651" s="111" t="s">
        <v>767</v>
      </c>
      <c r="B6651" s="111">
        <f>INDEX(kommuner!C:C,MATCH(_xlfn.NUMBERVALUE(A6651),kommuner!B:B,0))</f>
        <v>1119</v>
      </c>
      <c r="C6651" s="111" t="s">
        <v>181</v>
      </c>
      <c r="D6651" s="111" t="s">
        <v>181</v>
      </c>
      <c r="E6651" s="111" t="s">
        <v>123</v>
      </c>
      <c r="F6651" s="111" t="s">
        <v>139</v>
      </c>
      <c r="G6651" s="111" t="s">
        <v>139</v>
      </c>
      <c r="H6651" s="111" t="s">
        <v>139</v>
      </c>
      <c r="I6651" s="111" t="s">
        <v>139</v>
      </c>
      <c r="J6651" t="str">
        <f t="shared" si="206"/>
        <v>1119Vann og myrOrganisk jord</v>
      </c>
      <c r="K6651" s="111">
        <v>-0.31088998224577308</v>
      </c>
      <c r="L6651" s="111">
        <v>0</v>
      </c>
      <c r="M6651" s="111">
        <v>0</v>
      </c>
      <c r="N6651" s="112">
        <f t="shared" si="207"/>
        <v>-0.31088998224577308</v>
      </c>
    </row>
    <row r="6652" spans="1:14" x14ac:dyDescent="0.25">
      <c r="A6652" s="111" t="s">
        <v>768</v>
      </c>
      <c r="B6652" s="111">
        <f>INDEX(kommuner!C:C,MATCH(_xlfn.NUMBERVALUE(A6652),kommuner!B:B,0))</f>
        <v>1120</v>
      </c>
      <c r="C6652" s="111" t="s">
        <v>82</v>
      </c>
      <c r="D6652" s="111" t="s">
        <v>82</v>
      </c>
      <c r="E6652" s="111" t="s">
        <v>126</v>
      </c>
      <c r="F6652" s="111" t="s">
        <v>139</v>
      </c>
      <c r="G6652" s="111" t="s">
        <v>139</v>
      </c>
      <c r="H6652" s="111" t="s">
        <v>139</v>
      </c>
      <c r="I6652" s="111" t="s">
        <v>139</v>
      </c>
      <c r="J6652" t="str">
        <f t="shared" si="206"/>
        <v>1120Annen utmarkMineraljord</v>
      </c>
      <c r="K6652" s="111">
        <v>-0.16852781479621071</v>
      </c>
      <c r="L6652" s="111">
        <v>0</v>
      </c>
      <c r="M6652" s="111">
        <v>0</v>
      </c>
      <c r="N6652" s="112">
        <f t="shared" si="207"/>
        <v>-0.16852781479621071</v>
      </c>
    </row>
    <row r="6653" spans="1:14" x14ac:dyDescent="0.25">
      <c r="A6653" s="111" t="s">
        <v>768</v>
      </c>
      <c r="B6653" s="111">
        <f>INDEX(kommuner!C:C,MATCH(_xlfn.NUMBERVALUE(A6653),kommuner!B:B,0))</f>
        <v>1120</v>
      </c>
      <c r="C6653" s="111" t="s">
        <v>121</v>
      </c>
      <c r="D6653" s="111" t="s">
        <v>121</v>
      </c>
      <c r="E6653" s="111" t="s">
        <v>126</v>
      </c>
      <c r="F6653" s="111" t="s">
        <v>139</v>
      </c>
      <c r="G6653" s="111" t="s">
        <v>139</v>
      </c>
      <c r="H6653" s="111" t="s">
        <v>139</v>
      </c>
      <c r="I6653" s="111" t="s">
        <v>139</v>
      </c>
      <c r="J6653" t="str">
        <f t="shared" si="206"/>
        <v>1120BeiteMineraljord</v>
      </c>
      <c r="K6653" s="111">
        <v>-0.43305842942580308</v>
      </c>
      <c r="L6653" s="111">
        <v>0</v>
      </c>
      <c r="M6653" s="111">
        <v>1.2448711246839999E-7</v>
      </c>
      <c r="N6653" s="112">
        <f t="shared" si="207"/>
        <v>-0.43305830493869063</v>
      </c>
    </row>
    <row r="6654" spans="1:14" x14ac:dyDescent="0.25">
      <c r="A6654" s="111" t="s">
        <v>768</v>
      </c>
      <c r="B6654" s="111">
        <f>INDEX(kommuner!C:C,MATCH(_xlfn.NUMBERVALUE(A6654),kommuner!B:B,0))</f>
        <v>1120</v>
      </c>
      <c r="C6654" s="111" t="s">
        <v>121</v>
      </c>
      <c r="D6654" s="111" t="s">
        <v>121</v>
      </c>
      <c r="E6654" s="111" t="s">
        <v>123</v>
      </c>
      <c r="F6654" s="111" t="s">
        <v>139</v>
      </c>
      <c r="G6654" s="111" t="s">
        <v>139</v>
      </c>
      <c r="H6654" s="111" t="s">
        <v>139</v>
      </c>
      <c r="I6654" s="111" t="s">
        <v>139</v>
      </c>
      <c r="J6654" t="str">
        <f t="shared" si="206"/>
        <v>1120BeiteOrganisk jord</v>
      </c>
      <c r="K6654" s="111">
        <v>12.077525935985037</v>
      </c>
      <c r="L6654" s="111">
        <v>1.6412500000000001</v>
      </c>
      <c r="M6654" s="111">
        <v>0</v>
      </c>
      <c r="N6654" s="112">
        <f t="shared" si="207"/>
        <v>13.718775935985036</v>
      </c>
    </row>
    <row r="6655" spans="1:14" x14ac:dyDescent="0.25">
      <c r="A6655" s="111" t="s">
        <v>768</v>
      </c>
      <c r="B6655" s="111">
        <f>INDEX(kommuner!C:C,MATCH(_xlfn.NUMBERVALUE(A6655),kommuner!B:B,0))</f>
        <v>1120</v>
      </c>
      <c r="C6655" s="111" t="s">
        <v>84</v>
      </c>
      <c r="D6655" s="111" t="s">
        <v>84</v>
      </c>
      <c r="E6655" s="111" t="s">
        <v>126</v>
      </c>
      <c r="F6655" s="111" t="s">
        <v>139</v>
      </c>
      <c r="G6655" s="111" t="s">
        <v>139</v>
      </c>
      <c r="H6655" s="111" t="s">
        <v>139</v>
      </c>
      <c r="I6655" s="111" t="s">
        <v>139</v>
      </c>
      <c r="J6655" t="str">
        <f t="shared" si="206"/>
        <v>1120Dyrket markMineraljord</v>
      </c>
      <c r="K6655" s="111">
        <v>-0.12894984671512538</v>
      </c>
      <c r="L6655" s="111">
        <v>0</v>
      </c>
      <c r="M6655" s="111">
        <v>0</v>
      </c>
      <c r="N6655" s="112">
        <f t="shared" si="207"/>
        <v>-0.12894984671512538</v>
      </c>
    </row>
    <row r="6656" spans="1:14" x14ac:dyDescent="0.25">
      <c r="A6656" s="111" t="s">
        <v>768</v>
      </c>
      <c r="B6656" s="111">
        <f>INDEX(kommuner!C:C,MATCH(_xlfn.NUMBERVALUE(A6656),kommuner!B:B,0))</f>
        <v>1120</v>
      </c>
      <c r="C6656" s="111" t="s">
        <v>84</v>
      </c>
      <c r="D6656" s="111" t="s">
        <v>84</v>
      </c>
      <c r="E6656" s="111" t="s">
        <v>123</v>
      </c>
      <c r="F6656" s="111" t="s">
        <v>139</v>
      </c>
      <c r="G6656" s="111" t="s">
        <v>139</v>
      </c>
      <c r="H6656" s="111" t="s">
        <v>139</v>
      </c>
      <c r="I6656" s="111" t="s">
        <v>139</v>
      </c>
      <c r="J6656" t="str">
        <f t="shared" si="206"/>
        <v>1120Dyrket markOrganisk jord</v>
      </c>
      <c r="K6656" s="111">
        <v>28.726149366675592</v>
      </c>
      <c r="L6656" s="111">
        <v>1.45625</v>
      </c>
      <c r="M6656" s="111">
        <v>0</v>
      </c>
      <c r="N6656" s="112">
        <f t="shared" si="207"/>
        <v>30.182399366675593</v>
      </c>
    </row>
    <row r="6657" spans="1:14" x14ac:dyDescent="0.25">
      <c r="A6657" s="111" t="s">
        <v>768</v>
      </c>
      <c r="B6657" s="111">
        <f>INDEX(kommuner!C:C,MATCH(_xlfn.NUMBERVALUE(A6657),kommuner!B:B,0))</f>
        <v>1120</v>
      </c>
      <c r="C6657" s="111" t="s">
        <v>127</v>
      </c>
      <c r="D6657" s="111" t="s">
        <v>127</v>
      </c>
      <c r="E6657" s="111" t="s">
        <v>126</v>
      </c>
      <c r="F6657" s="111" t="s">
        <v>172</v>
      </c>
      <c r="G6657" s="111" t="s">
        <v>180</v>
      </c>
      <c r="H6657" s="111" t="s">
        <v>172</v>
      </c>
      <c r="I6657" s="111" t="s">
        <v>180</v>
      </c>
      <c r="J6657" t="str">
        <f t="shared" si="206"/>
        <v>1120SkogMineraljordBarskogHøy</v>
      </c>
      <c r="K6657" s="111">
        <v>-4.2610596243420318</v>
      </c>
      <c r="L6657" s="111">
        <v>0.85306406685236758</v>
      </c>
      <c r="M6657" s="111">
        <v>6.4056614999681585E-2</v>
      </c>
      <c r="N6657" s="112">
        <f t="shared" si="207"/>
        <v>-3.3439389424899826</v>
      </c>
    </row>
    <row r="6658" spans="1:14" x14ac:dyDescent="0.25">
      <c r="A6658" s="111" t="s">
        <v>768</v>
      </c>
      <c r="B6658" s="111">
        <f>INDEX(kommuner!C:C,MATCH(_xlfn.NUMBERVALUE(A6658),kommuner!B:B,0))</f>
        <v>1120</v>
      </c>
      <c r="C6658" s="111" t="s">
        <v>127</v>
      </c>
      <c r="D6658" s="111" t="s">
        <v>127</v>
      </c>
      <c r="E6658" s="111" t="s">
        <v>126</v>
      </c>
      <c r="F6658" s="111" t="s">
        <v>172</v>
      </c>
      <c r="G6658" s="111" t="s">
        <v>167</v>
      </c>
      <c r="H6658" s="111" t="s">
        <v>172</v>
      </c>
      <c r="I6658" s="111" t="s">
        <v>167</v>
      </c>
      <c r="J6658" t="str">
        <f t="shared" si="206"/>
        <v>1120SkogMineraljordBarskogImpediment</v>
      </c>
      <c r="K6658" s="111">
        <v>-1.5740166960016819</v>
      </c>
      <c r="L6658" s="111">
        <v>0.85306406685236758</v>
      </c>
      <c r="M6658" s="111">
        <v>6.3979989500968365E-2</v>
      </c>
      <c r="N6658" s="112">
        <f t="shared" si="207"/>
        <v>-0.65697263964834596</v>
      </c>
    </row>
    <row r="6659" spans="1:14" x14ac:dyDescent="0.25">
      <c r="A6659" s="111" t="s">
        <v>768</v>
      </c>
      <c r="B6659" s="111">
        <f>INDEX(kommuner!C:C,MATCH(_xlfn.NUMBERVALUE(A6659),kommuner!B:B,0))</f>
        <v>1120</v>
      </c>
      <c r="C6659" s="111" t="s">
        <v>127</v>
      </c>
      <c r="D6659" s="111" t="s">
        <v>127</v>
      </c>
      <c r="E6659" s="111" t="s">
        <v>126</v>
      </c>
      <c r="F6659" s="111" t="s">
        <v>172</v>
      </c>
      <c r="G6659" s="111" t="s">
        <v>190</v>
      </c>
      <c r="H6659" s="111" t="s">
        <v>172</v>
      </c>
      <c r="I6659" s="111" t="s">
        <v>190</v>
      </c>
      <c r="J6659" t="str">
        <f t="shared" ref="J6659:J6722" si="208">B6659&amp;C6659&amp;E6659&amp;IF(C6659="Skog",F6659&amp;G6659,"")</f>
        <v>1120SkogMineraljordBarskogLav</v>
      </c>
      <c r="K6659" s="111">
        <v>-2.1094741240186856</v>
      </c>
      <c r="L6659" s="111">
        <v>0.85306406685236758</v>
      </c>
      <c r="M6659" s="111">
        <v>6.3979989500968365E-2</v>
      </c>
      <c r="N6659" s="112">
        <f t="shared" ref="N6659:N6722" si="209">SUM(K6659:M6659)</f>
        <v>-1.1924300676653499</v>
      </c>
    </row>
    <row r="6660" spans="1:14" x14ac:dyDescent="0.25">
      <c r="A6660" s="111" t="s">
        <v>768</v>
      </c>
      <c r="B6660" s="111">
        <f>INDEX(kommuner!C:C,MATCH(_xlfn.NUMBERVALUE(A6660),kommuner!B:B,0))</f>
        <v>1120</v>
      </c>
      <c r="C6660" s="111" t="s">
        <v>127</v>
      </c>
      <c r="D6660" s="111" t="s">
        <v>127</v>
      </c>
      <c r="E6660" s="111" t="s">
        <v>126</v>
      </c>
      <c r="F6660" s="111" t="s">
        <v>172</v>
      </c>
      <c r="G6660" s="111" t="s">
        <v>173</v>
      </c>
      <c r="H6660" s="111" t="s">
        <v>172</v>
      </c>
      <c r="I6660" s="111" t="s">
        <v>173</v>
      </c>
      <c r="J6660" t="str">
        <f t="shared" si="208"/>
        <v>1120SkogMineraljordBarskogMiddels</v>
      </c>
      <c r="K6660" s="111">
        <v>-2.8820985952554645</v>
      </c>
      <c r="L6660" s="111">
        <v>0.85306406685236758</v>
      </c>
      <c r="M6660" s="111">
        <v>6.4056614999681585E-2</v>
      </c>
      <c r="N6660" s="112">
        <f t="shared" si="209"/>
        <v>-1.9649779134034155</v>
      </c>
    </row>
    <row r="6661" spans="1:14" x14ac:dyDescent="0.25">
      <c r="A6661" s="111" t="s">
        <v>768</v>
      </c>
      <c r="B6661" s="111">
        <f>INDEX(kommuner!C:C,MATCH(_xlfn.NUMBERVALUE(A6661),kommuner!B:B,0))</f>
        <v>1120</v>
      </c>
      <c r="C6661" s="111" t="s">
        <v>127</v>
      </c>
      <c r="D6661" s="111" t="s">
        <v>127</v>
      </c>
      <c r="E6661" s="111" t="s">
        <v>126</v>
      </c>
      <c r="F6661" s="111" t="s">
        <v>172</v>
      </c>
      <c r="G6661" s="111" t="s">
        <v>186</v>
      </c>
      <c r="H6661" s="111" t="s">
        <v>172</v>
      </c>
      <c r="I6661" s="111" t="s">
        <v>186</v>
      </c>
      <c r="J6661" t="str">
        <f t="shared" si="208"/>
        <v>1120SkogMineraljordBarskogSærs høy</v>
      </c>
      <c r="K6661" s="111">
        <v>0.12072674540874306</v>
      </c>
      <c r="L6661" s="111">
        <v>0.85306406685236758</v>
      </c>
      <c r="M6661" s="111">
        <v>6.4056614999681585E-2</v>
      </c>
      <c r="N6661" s="112">
        <f t="shared" si="209"/>
        <v>1.0378474272607923</v>
      </c>
    </row>
    <row r="6662" spans="1:14" x14ac:dyDescent="0.25">
      <c r="A6662" s="111" t="s">
        <v>768</v>
      </c>
      <c r="B6662" s="111">
        <f>INDEX(kommuner!C:C,MATCH(_xlfn.NUMBERVALUE(A6662),kommuner!B:B,0))</f>
        <v>1120</v>
      </c>
      <c r="C6662" s="111" t="s">
        <v>127</v>
      </c>
      <c r="D6662" s="111" t="s">
        <v>127</v>
      </c>
      <c r="E6662" s="111" t="s">
        <v>126</v>
      </c>
      <c r="F6662" s="111" t="s">
        <v>179</v>
      </c>
      <c r="G6662" s="111" t="s">
        <v>180</v>
      </c>
      <c r="H6662" s="111" t="s">
        <v>179</v>
      </c>
      <c r="I6662" s="111" t="s">
        <v>180</v>
      </c>
      <c r="J6662" t="str">
        <f t="shared" si="208"/>
        <v>1120SkogMineraljordBlandingsskogHøy</v>
      </c>
      <c r="K6662" s="111">
        <v>-8.5703651807373102</v>
      </c>
      <c r="L6662" s="111">
        <v>0.85306406685236758</v>
      </c>
      <c r="M6662" s="111">
        <v>6.3979989500968365E-2</v>
      </c>
      <c r="N6662" s="112">
        <f t="shared" si="209"/>
        <v>-7.6533211243839743</v>
      </c>
    </row>
    <row r="6663" spans="1:14" x14ac:dyDescent="0.25">
      <c r="A6663" s="111" t="s">
        <v>768</v>
      </c>
      <c r="B6663" s="111">
        <f>INDEX(kommuner!C:C,MATCH(_xlfn.NUMBERVALUE(A6663),kommuner!B:B,0))</f>
        <v>1120</v>
      </c>
      <c r="C6663" s="111" t="s">
        <v>127</v>
      </c>
      <c r="D6663" s="111" t="s">
        <v>127</v>
      </c>
      <c r="E6663" s="111" t="s">
        <v>126</v>
      </c>
      <c r="F6663" s="111" t="s">
        <v>179</v>
      </c>
      <c r="G6663" s="111" t="s">
        <v>167</v>
      </c>
      <c r="H6663" s="111" t="s">
        <v>179</v>
      </c>
      <c r="I6663" s="111" t="s">
        <v>167</v>
      </c>
      <c r="J6663" t="str">
        <f t="shared" si="208"/>
        <v>1120SkogMineraljordBlandingsskogImpediment</v>
      </c>
      <c r="K6663" s="111">
        <v>-2.0950685747655116</v>
      </c>
      <c r="L6663" s="111">
        <v>0.85306406685236758</v>
      </c>
      <c r="M6663" s="111">
        <v>6.3979989500968365E-2</v>
      </c>
      <c r="N6663" s="112">
        <f t="shared" si="209"/>
        <v>-1.1780245184121758</v>
      </c>
    </row>
    <row r="6664" spans="1:14" x14ac:dyDescent="0.25">
      <c r="A6664" s="111" t="s">
        <v>768</v>
      </c>
      <c r="B6664" s="111">
        <f>INDEX(kommuner!C:C,MATCH(_xlfn.NUMBERVALUE(A6664),kommuner!B:B,0))</f>
        <v>1120</v>
      </c>
      <c r="C6664" s="111" t="s">
        <v>127</v>
      </c>
      <c r="D6664" s="111" t="s">
        <v>127</v>
      </c>
      <c r="E6664" s="111" t="s">
        <v>126</v>
      </c>
      <c r="F6664" s="111" t="s">
        <v>179</v>
      </c>
      <c r="G6664" s="111" t="s">
        <v>190</v>
      </c>
      <c r="H6664" s="111" t="s">
        <v>179</v>
      </c>
      <c r="I6664" s="111" t="s">
        <v>190</v>
      </c>
      <c r="J6664" t="str">
        <f t="shared" si="208"/>
        <v>1120SkogMineraljordBlandingsskogLav</v>
      </c>
      <c r="K6664" s="111">
        <v>-3.814060654162915</v>
      </c>
      <c r="L6664" s="111">
        <v>0.85306406685236758</v>
      </c>
      <c r="M6664" s="111">
        <v>6.3979989500968365E-2</v>
      </c>
      <c r="N6664" s="112">
        <f t="shared" si="209"/>
        <v>-2.897016597809579</v>
      </c>
    </row>
    <row r="6665" spans="1:14" x14ac:dyDescent="0.25">
      <c r="A6665" s="111" t="s">
        <v>768</v>
      </c>
      <c r="B6665" s="111">
        <f>INDEX(kommuner!C:C,MATCH(_xlfn.NUMBERVALUE(A6665),kommuner!B:B,0))</f>
        <v>1120</v>
      </c>
      <c r="C6665" s="111" t="s">
        <v>127</v>
      </c>
      <c r="D6665" s="111" t="s">
        <v>127</v>
      </c>
      <c r="E6665" s="111" t="s">
        <v>126</v>
      </c>
      <c r="F6665" s="111" t="s">
        <v>179</v>
      </c>
      <c r="G6665" s="111" t="s">
        <v>173</v>
      </c>
      <c r="H6665" s="111" t="s">
        <v>179</v>
      </c>
      <c r="I6665" s="111" t="s">
        <v>173</v>
      </c>
      <c r="J6665" t="str">
        <f t="shared" si="208"/>
        <v>1120SkogMineraljordBlandingsskogMiddels</v>
      </c>
      <c r="K6665" s="111">
        <v>-4.5623521854183373</v>
      </c>
      <c r="L6665" s="111">
        <v>0.85306406685236758</v>
      </c>
      <c r="M6665" s="111">
        <v>6.3979989500968365E-2</v>
      </c>
      <c r="N6665" s="112">
        <f t="shared" si="209"/>
        <v>-3.6453081290650013</v>
      </c>
    </row>
    <row r="6666" spans="1:14" x14ac:dyDescent="0.25">
      <c r="A6666" s="111" t="s">
        <v>768</v>
      </c>
      <c r="B6666" s="111">
        <f>INDEX(kommuner!C:C,MATCH(_xlfn.NUMBERVALUE(A6666),kommuner!B:B,0))</f>
        <v>1120</v>
      </c>
      <c r="C6666" s="111" t="s">
        <v>127</v>
      </c>
      <c r="D6666" s="111" t="s">
        <v>127</v>
      </c>
      <c r="E6666" s="111" t="s">
        <v>126</v>
      </c>
      <c r="F6666" s="111" t="s">
        <v>179</v>
      </c>
      <c r="G6666" s="111" t="s">
        <v>186</v>
      </c>
      <c r="H6666" s="111" t="s">
        <v>179</v>
      </c>
      <c r="I6666" s="111" t="s">
        <v>186</v>
      </c>
      <c r="J6666" t="str">
        <f t="shared" si="208"/>
        <v>1120SkogMineraljordBlandingsskogSærs høy</v>
      </c>
      <c r="K6666" s="111">
        <v>-2.9395925245326562</v>
      </c>
      <c r="L6666" s="111">
        <v>0.85306406685236758</v>
      </c>
      <c r="M6666" s="111">
        <v>6.3979989500968365E-2</v>
      </c>
      <c r="N6666" s="112">
        <f t="shared" si="209"/>
        <v>-2.0225484681793202</v>
      </c>
    </row>
    <row r="6667" spans="1:14" x14ac:dyDescent="0.25">
      <c r="A6667" s="111" t="s">
        <v>768</v>
      </c>
      <c r="B6667" s="111">
        <f>INDEX(kommuner!C:C,MATCH(_xlfn.NUMBERVALUE(A6667),kommuner!B:B,0))</f>
        <v>1120</v>
      </c>
      <c r="C6667" s="111" t="s">
        <v>127</v>
      </c>
      <c r="D6667" s="111" t="s">
        <v>127</v>
      </c>
      <c r="E6667" s="111" t="s">
        <v>126</v>
      </c>
      <c r="F6667" s="111" t="s">
        <v>185</v>
      </c>
      <c r="G6667" s="111" t="s">
        <v>180</v>
      </c>
      <c r="H6667" s="111" t="s">
        <v>185</v>
      </c>
      <c r="I6667" s="111" t="s">
        <v>180</v>
      </c>
      <c r="J6667" t="str">
        <f t="shared" si="208"/>
        <v>1120SkogMineraljordLauvskogHøy</v>
      </c>
      <c r="K6667" s="111">
        <v>-3.6072016095960531</v>
      </c>
      <c r="L6667" s="111">
        <v>0.85306406685236758</v>
      </c>
      <c r="M6667" s="111">
        <v>6.3979989500968365E-2</v>
      </c>
      <c r="N6667" s="112">
        <f t="shared" si="209"/>
        <v>-2.6901575532427171</v>
      </c>
    </row>
    <row r="6668" spans="1:14" x14ac:dyDescent="0.25">
      <c r="A6668" s="111" t="s">
        <v>768</v>
      </c>
      <c r="B6668" s="111">
        <f>INDEX(kommuner!C:C,MATCH(_xlfn.NUMBERVALUE(A6668),kommuner!B:B,0))</f>
        <v>1120</v>
      </c>
      <c r="C6668" s="111" t="s">
        <v>127</v>
      </c>
      <c r="D6668" s="111" t="s">
        <v>127</v>
      </c>
      <c r="E6668" s="111" t="s">
        <v>126</v>
      </c>
      <c r="F6668" s="111" t="s">
        <v>185</v>
      </c>
      <c r="G6668" s="111" t="s">
        <v>167</v>
      </c>
      <c r="H6668" s="111" t="s">
        <v>185</v>
      </c>
      <c r="I6668" s="111" t="s">
        <v>167</v>
      </c>
      <c r="J6668" t="str">
        <f t="shared" si="208"/>
        <v>1120SkogMineraljordLauvskogImpediment</v>
      </c>
      <c r="K6668" s="111">
        <v>-1.1043030228661443</v>
      </c>
      <c r="L6668" s="111">
        <v>0.85306406685236758</v>
      </c>
      <c r="M6668" s="111">
        <v>6.3979989500968365E-2</v>
      </c>
      <c r="N6668" s="112">
        <f t="shared" si="209"/>
        <v>-0.18725896651280841</v>
      </c>
    </row>
    <row r="6669" spans="1:14" x14ac:dyDescent="0.25">
      <c r="A6669" s="111" t="s">
        <v>768</v>
      </c>
      <c r="B6669" s="111">
        <f>INDEX(kommuner!C:C,MATCH(_xlfn.NUMBERVALUE(A6669),kommuner!B:B,0))</f>
        <v>1120</v>
      </c>
      <c r="C6669" s="111" t="s">
        <v>127</v>
      </c>
      <c r="D6669" s="111" t="s">
        <v>127</v>
      </c>
      <c r="E6669" s="111" t="s">
        <v>126</v>
      </c>
      <c r="F6669" s="111" t="s">
        <v>185</v>
      </c>
      <c r="G6669" s="111" t="s">
        <v>190</v>
      </c>
      <c r="H6669" s="111" t="s">
        <v>185</v>
      </c>
      <c r="I6669" s="111" t="s">
        <v>190</v>
      </c>
      <c r="J6669" t="str">
        <f t="shared" si="208"/>
        <v>1120SkogMineraljordLauvskogLav</v>
      </c>
      <c r="K6669" s="111">
        <v>-8.9748170935426599E-2</v>
      </c>
      <c r="L6669" s="111">
        <v>0.85306406685236758</v>
      </c>
      <c r="M6669" s="111">
        <v>6.3979989500968365E-2</v>
      </c>
      <c r="N6669" s="112">
        <f t="shared" si="209"/>
        <v>0.82729588541790933</v>
      </c>
    </row>
    <row r="6670" spans="1:14" x14ac:dyDescent="0.25">
      <c r="A6670" s="111" t="s">
        <v>768</v>
      </c>
      <c r="B6670" s="111">
        <f>INDEX(kommuner!C:C,MATCH(_xlfn.NUMBERVALUE(A6670),kommuner!B:B,0))</f>
        <v>1120</v>
      </c>
      <c r="C6670" s="111" t="s">
        <v>127</v>
      </c>
      <c r="D6670" s="111" t="s">
        <v>127</v>
      </c>
      <c r="E6670" s="111" t="s">
        <v>126</v>
      </c>
      <c r="F6670" s="111" t="s">
        <v>185</v>
      </c>
      <c r="G6670" s="111" t="s">
        <v>173</v>
      </c>
      <c r="H6670" s="111" t="s">
        <v>185</v>
      </c>
      <c r="I6670" s="111" t="s">
        <v>173</v>
      </c>
      <c r="J6670" t="str">
        <f t="shared" si="208"/>
        <v>1120SkogMineraljordLauvskogMiddels</v>
      </c>
      <c r="K6670" s="111">
        <v>-2.4151390344437029</v>
      </c>
      <c r="L6670" s="111">
        <v>0.85306406685236758</v>
      </c>
      <c r="M6670" s="111">
        <v>6.3979989500968365E-2</v>
      </c>
      <c r="N6670" s="112">
        <f t="shared" si="209"/>
        <v>-1.4980949780903672</v>
      </c>
    </row>
    <row r="6671" spans="1:14" x14ac:dyDescent="0.25">
      <c r="A6671" s="111" t="s">
        <v>768</v>
      </c>
      <c r="B6671" s="111">
        <f>INDEX(kommuner!C:C,MATCH(_xlfn.NUMBERVALUE(A6671),kommuner!B:B,0))</f>
        <v>1120</v>
      </c>
      <c r="C6671" s="111" t="s">
        <v>127</v>
      </c>
      <c r="D6671" s="111" t="s">
        <v>127</v>
      </c>
      <c r="E6671" s="111" t="s">
        <v>126</v>
      </c>
      <c r="F6671" s="111" t="s">
        <v>185</v>
      </c>
      <c r="G6671" s="111" t="s">
        <v>186</v>
      </c>
      <c r="H6671" s="111" t="s">
        <v>185</v>
      </c>
      <c r="I6671" s="111" t="s">
        <v>186</v>
      </c>
      <c r="J6671" t="str">
        <f t="shared" si="208"/>
        <v>1120SkogMineraljordLauvskogSærs høy</v>
      </c>
      <c r="K6671" s="111">
        <v>-3.6560473259425113</v>
      </c>
      <c r="L6671" s="111">
        <v>0.85306406685236758</v>
      </c>
      <c r="M6671" s="111">
        <v>6.3979989500968365E-2</v>
      </c>
      <c r="N6671" s="112">
        <f t="shared" si="209"/>
        <v>-2.7390032695891753</v>
      </c>
    </row>
    <row r="6672" spans="1:14" x14ac:dyDescent="0.25">
      <c r="A6672" s="111" t="s">
        <v>768</v>
      </c>
      <c r="B6672" s="111">
        <f>INDEX(kommuner!C:C,MATCH(_xlfn.NUMBERVALUE(A6672),kommuner!B:B,0))</f>
        <v>1120</v>
      </c>
      <c r="C6672" s="111" t="s">
        <v>127</v>
      </c>
      <c r="D6672" s="111" t="s">
        <v>127</v>
      </c>
      <c r="E6672" s="111" t="s">
        <v>123</v>
      </c>
      <c r="F6672" s="111" t="s">
        <v>172</v>
      </c>
      <c r="G6672" s="111" t="s">
        <v>180</v>
      </c>
      <c r="H6672" s="111" t="s">
        <v>172</v>
      </c>
      <c r="I6672" s="111" t="s">
        <v>180</v>
      </c>
      <c r="J6672" t="str">
        <f t="shared" si="208"/>
        <v>1120SkogOrganisk jordBarskogHøy</v>
      </c>
      <c r="K6672" s="111">
        <v>-2.5184559031994138</v>
      </c>
      <c r="L6672" s="111">
        <v>0.92784825435236762</v>
      </c>
      <c r="M6672" s="111">
        <v>0.46518126042825314</v>
      </c>
      <c r="N6672" s="112">
        <f t="shared" si="209"/>
        <v>-1.1254263884187932</v>
      </c>
    </row>
    <row r="6673" spans="1:14" x14ac:dyDescent="0.25">
      <c r="A6673" s="111" t="s">
        <v>768</v>
      </c>
      <c r="B6673" s="111">
        <f>INDEX(kommuner!C:C,MATCH(_xlfn.NUMBERVALUE(A6673),kommuner!B:B,0))</f>
        <v>1120</v>
      </c>
      <c r="C6673" s="111" t="s">
        <v>127</v>
      </c>
      <c r="D6673" s="111" t="s">
        <v>127</v>
      </c>
      <c r="E6673" s="111" t="s">
        <v>123</v>
      </c>
      <c r="F6673" s="111" t="s">
        <v>172</v>
      </c>
      <c r="G6673" s="111" t="s">
        <v>167</v>
      </c>
      <c r="H6673" s="111" t="s">
        <v>172</v>
      </c>
      <c r="I6673" s="111" t="s">
        <v>167</v>
      </c>
      <c r="J6673" t="str">
        <f t="shared" si="208"/>
        <v>1120SkogOrganisk jordBarskogImpediment</v>
      </c>
      <c r="K6673" s="111">
        <v>-0.13011741963904588</v>
      </c>
      <c r="L6673" s="111">
        <v>0.92784825435236762</v>
      </c>
      <c r="M6673" s="111">
        <v>0.46510463492953991</v>
      </c>
      <c r="N6673" s="112">
        <f t="shared" si="209"/>
        <v>1.2628354696428616</v>
      </c>
    </row>
    <row r="6674" spans="1:14" x14ac:dyDescent="0.25">
      <c r="A6674" s="111" t="s">
        <v>768</v>
      </c>
      <c r="B6674" s="111">
        <f>INDEX(kommuner!C:C,MATCH(_xlfn.NUMBERVALUE(A6674),kommuner!B:B,0))</f>
        <v>1120</v>
      </c>
      <c r="C6674" s="111" t="s">
        <v>127</v>
      </c>
      <c r="D6674" s="111" t="s">
        <v>127</v>
      </c>
      <c r="E6674" s="111" t="s">
        <v>123</v>
      </c>
      <c r="F6674" s="111" t="s">
        <v>172</v>
      </c>
      <c r="G6674" s="111" t="s">
        <v>190</v>
      </c>
      <c r="H6674" s="111" t="s">
        <v>172</v>
      </c>
      <c r="I6674" s="111" t="s">
        <v>190</v>
      </c>
      <c r="J6674" t="str">
        <f t="shared" si="208"/>
        <v>1120SkogOrganisk jordBarskogLav</v>
      </c>
      <c r="K6674" s="111">
        <v>-0.50666953101693391</v>
      </c>
      <c r="L6674" s="111">
        <v>0.92784825435236762</v>
      </c>
      <c r="M6674" s="111">
        <v>0.46510463492953991</v>
      </c>
      <c r="N6674" s="112">
        <f t="shared" si="209"/>
        <v>0.88628335826497362</v>
      </c>
    </row>
    <row r="6675" spans="1:14" x14ac:dyDescent="0.25">
      <c r="A6675" s="111" t="s">
        <v>768</v>
      </c>
      <c r="B6675" s="111">
        <f>INDEX(kommuner!C:C,MATCH(_xlfn.NUMBERVALUE(A6675),kommuner!B:B,0))</f>
        <v>1120</v>
      </c>
      <c r="C6675" s="111" t="s">
        <v>127</v>
      </c>
      <c r="D6675" s="111" t="s">
        <v>127</v>
      </c>
      <c r="E6675" s="111" t="s">
        <v>123</v>
      </c>
      <c r="F6675" s="111" t="s">
        <v>172</v>
      </c>
      <c r="G6675" s="111" t="s">
        <v>173</v>
      </c>
      <c r="H6675" s="111" t="s">
        <v>172</v>
      </c>
      <c r="I6675" s="111" t="s">
        <v>173</v>
      </c>
      <c r="J6675" t="str">
        <f t="shared" si="208"/>
        <v>1120SkogOrganisk jordBarskogMiddels</v>
      </c>
      <c r="K6675" s="111">
        <v>-1.5571490961494638</v>
      </c>
      <c r="L6675" s="111">
        <v>0.92784825435236762</v>
      </c>
      <c r="M6675" s="111">
        <v>0.46518126042825314</v>
      </c>
      <c r="N6675" s="112">
        <f t="shared" si="209"/>
        <v>-0.16411958136884308</v>
      </c>
    </row>
    <row r="6676" spans="1:14" x14ac:dyDescent="0.25">
      <c r="A6676" s="111" t="s">
        <v>768</v>
      </c>
      <c r="B6676" s="111">
        <f>INDEX(kommuner!C:C,MATCH(_xlfn.NUMBERVALUE(A6676),kommuner!B:B,0))</f>
        <v>1120</v>
      </c>
      <c r="C6676" s="111" t="s">
        <v>127</v>
      </c>
      <c r="D6676" s="111" t="s">
        <v>127</v>
      </c>
      <c r="E6676" s="111" t="s">
        <v>123</v>
      </c>
      <c r="F6676" s="111" t="s">
        <v>172</v>
      </c>
      <c r="G6676" s="111" t="s">
        <v>186</v>
      </c>
      <c r="H6676" s="111" t="s">
        <v>172</v>
      </c>
      <c r="I6676" s="111" t="s">
        <v>186</v>
      </c>
      <c r="J6676" t="str">
        <f t="shared" si="208"/>
        <v>1120SkogOrganisk jordBarskogSærs høy</v>
      </c>
      <c r="K6676" s="111">
        <v>2.5548655235722699</v>
      </c>
      <c r="L6676" s="111">
        <v>0.92784825435236762</v>
      </c>
      <c r="M6676" s="111">
        <v>0.46518126042825314</v>
      </c>
      <c r="N6676" s="112">
        <f t="shared" si="209"/>
        <v>3.9478950383528906</v>
      </c>
    </row>
    <row r="6677" spans="1:14" x14ac:dyDescent="0.25">
      <c r="A6677" s="111" t="s">
        <v>768</v>
      </c>
      <c r="B6677" s="111">
        <f>INDEX(kommuner!C:C,MATCH(_xlfn.NUMBERVALUE(A6677),kommuner!B:B,0))</f>
        <v>1120</v>
      </c>
      <c r="C6677" s="111" t="s">
        <v>127</v>
      </c>
      <c r="D6677" s="111" t="s">
        <v>127</v>
      </c>
      <c r="E6677" s="111" t="s">
        <v>123</v>
      </c>
      <c r="F6677" s="111" t="s">
        <v>179</v>
      </c>
      <c r="G6677" s="111" t="s">
        <v>180</v>
      </c>
      <c r="H6677" s="111" t="s">
        <v>179</v>
      </c>
      <c r="I6677" s="111" t="s">
        <v>180</v>
      </c>
      <c r="J6677" t="str">
        <f t="shared" si="208"/>
        <v>1120SkogOrganisk jordBlandingsskogHøy</v>
      </c>
      <c r="K6677" s="111">
        <v>-5.5554344456832343</v>
      </c>
      <c r="L6677" s="111">
        <v>0.92784825435236762</v>
      </c>
      <c r="M6677" s="111">
        <v>0.46510463492953991</v>
      </c>
      <c r="N6677" s="112">
        <f t="shared" si="209"/>
        <v>-4.1624815564013264</v>
      </c>
    </row>
    <row r="6678" spans="1:14" x14ac:dyDescent="0.25">
      <c r="A6678" s="111" t="s">
        <v>768</v>
      </c>
      <c r="B6678" s="111">
        <f>INDEX(kommuner!C:C,MATCH(_xlfn.NUMBERVALUE(A6678),kommuner!B:B,0))</f>
        <v>1120</v>
      </c>
      <c r="C6678" s="111" t="s">
        <v>127</v>
      </c>
      <c r="D6678" s="111" t="s">
        <v>127</v>
      </c>
      <c r="E6678" s="111" t="s">
        <v>123</v>
      </c>
      <c r="F6678" s="111" t="s">
        <v>179</v>
      </c>
      <c r="G6678" s="111" t="s">
        <v>167</v>
      </c>
      <c r="H6678" s="111" t="s">
        <v>179</v>
      </c>
      <c r="I6678" s="111" t="s">
        <v>167</v>
      </c>
      <c r="J6678" t="str">
        <f t="shared" si="208"/>
        <v>1120SkogOrganisk jordBlandingsskogImpediment</v>
      </c>
      <c r="K6678" s="111">
        <v>-0.28586344175800005</v>
      </c>
      <c r="L6678" s="111">
        <v>0.92784825435236762</v>
      </c>
      <c r="M6678" s="111">
        <v>0.46510463492953991</v>
      </c>
      <c r="N6678" s="112">
        <f t="shared" si="209"/>
        <v>1.1070894475239075</v>
      </c>
    </row>
    <row r="6679" spans="1:14" x14ac:dyDescent="0.25">
      <c r="A6679" s="111" t="s">
        <v>768</v>
      </c>
      <c r="B6679" s="111">
        <f>INDEX(kommuner!C:C,MATCH(_xlfn.NUMBERVALUE(A6679),kommuner!B:B,0))</f>
        <v>1120</v>
      </c>
      <c r="C6679" s="111" t="s">
        <v>127</v>
      </c>
      <c r="D6679" s="111" t="s">
        <v>127</v>
      </c>
      <c r="E6679" s="111" t="s">
        <v>123</v>
      </c>
      <c r="F6679" s="111" t="s">
        <v>179</v>
      </c>
      <c r="G6679" s="111" t="s">
        <v>190</v>
      </c>
      <c r="H6679" s="111" t="s">
        <v>179</v>
      </c>
      <c r="I6679" s="111" t="s">
        <v>190</v>
      </c>
      <c r="J6679" t="str">
        <f t="shared" si="208"/>
        <v>1120SkogOrganisk jordBlandingsskogLav</v>
      </c>
      <c r="K6679" s="111">
        <v>-1.2347339377887629</v>
      </c>
      <c r="L6679" s="111">
        <v>0.92784825435236762</v>
      </c>
      <c r="M6679" s="111">
        <v>0.46510463492953991</v>
      </c>
      <c r="N6679" s="112">
        <f t="shared" si="209"/>
        <v>0.15821895149314458</v>
      </c>
    </row>
    <row r="6680" spans="1:14" x14ac:dyDescent="0.25">
      <c r="A6680" s="111" t="s">
        <v>768</v>
      </c>
      <c r="B6680" s="111">
        <f>INDEX(kommuner!C:C,MATCH(_xlfn.NUMBERVALUE(A6680),kommuner!B:B,0))</f>
        <v>1120</v>
      </c>
      <c r="C6680" s="111" t="s">
        <v>127</v>
      </c>
      <c r="D6680" s="111" t="s">
        <v>127</v>
      </c>
      <c r="E6680" s="111" t="s">
        <v>123</v>
      </c>
      <c r="F6680" s="111" t="s">
        <v>179</v>
      </c>
      <c r="G6680" s="111" t="s">
        <v>173</v>
      </c>
      <c r="H6680" s="111" t="s">
        <v>179</v>
      </c>
      <c r="I6680" s="111" t="s">
        <v>173</v>
      </c>
      <c r="J6680" t="str">
        <f t="shared" si="208"/>
        <v>1120SkogOrganisk jordBlandingsskogMiddels</v>
      </c>
      <c r="K6680" s="111">
        <v>-2.4239591752717748</v>
      </c>
      <c r="L6680" s="111">
        <v>0.92784825435236762</v>
      </c>
      <c r="M6680" s="111">
        <v>0.46510463492953991</v>
      </c>
      <c r="N6680" s="112">
        <f t="shared" si="209"/>
        <v>-1.0310062859898674</v>
      </c>
    </row>
    <row r="6681" spans="1:14" x14ac:dyDescent="0.25">
      <c r="A6681" s="111" t="s">
        <v>768</v>
      </c>
      <c r="B6681" s="111">
        <f>INDEX(kommuner!C:C,MATCH(_xlfn.NUMBERVALUE(A6681),kommuner!B:B,0))</f>
        <v>1120</v>
      </c>
      <c r="C6681" s="111" t="s">
        <v>127</v>
      </c>
      <c r="D6681" s="111" t="s">
        <v>127</v>
      </c>
      <c r="E6681" s="111" t="s">
        <v>123</v>
      </c>
      <c r="F6681" s="111" t="s">
        <v>179</v>
      </c>
      <c r="G6681" s="111" t="s">
        <v>186</v>
      </c>
      <c r="H6681" s="111" t="s">
        <v>179</v>
      </c>
      <c r="I6681" s="111" t="s">
        <v>186</v>
      </c>
      <c r="J6681" t="str">
        <f t="shared" si="208"/>
        <v>1120SkogOrganisk jordBlandingsskogSærs høy</v>
      </c>
      <c r="K6681" s="111">
        <v>-1.5726115302258048</v>
      </c>
      <c r="L6681" s="111">
        <v>0.92784825435236762</v>
      </c>
      <c r="M6681" s="111">
        <v>0.46510463492953991</v>
      </c>
      <c r="N6681" s="112">
        <f t="shared" si="209"/>
        <v>-0.17965864094389727</v>
      </c>
    </row>
    <row r="6682" spans="1:14" x14ac:dyDescent="0.25">
      <c r="A6682" s="111" t="s">
        <v>768</v>
      </c>
      <c r="B6682" s="111">
        <f>INDEX(kommuner!C:C,MATCH(_xlfn.NUMBERVALUE(A6682),kommuner!B:B,0))</f>
        <v>1120</v>
      </c>
      <c r="C6682" s="111" t="s">
        <v>127</v>
      </c>
      <c r="D6682" s="111" t="s">
        <v>127</v>
      </c>
      <c r="E6682" s="111" t="s">
        <v>123</v>
      </c>
      <c r="F6682" s="111" t="s">
        <v>185</v>
      </c>
      <c r="G6682" s="111" t="s">
        <v>180</v>
      </c>
      <c r="H6682" s="111" t="s">
        <v>185</v>
      </c>
      <c r="I6682" s="111" t="s">
        <v>180</v>
      </c>
      <c r="J6682" t="str">
        <f t="shared" si="208"/>
        <v>1120SkogOrganisk jordLauvskogHøy</v>
      </c>
      <c r="K6682" s="111">
        <v>-1.9913688882377358</v>
      </c>
      <c r="L6682" s="111">
        <v>0.92784825435236762</v>
      </c>
      <c r="M6682" s="111">
        <v>0.46510463492953991</v>
      </c>
      <c r="N6682" s="112">
        <f t="shared" si="209"/>
        <v>-0.59841599895582831</v>
      </c>
    </row>
    <row r="6683" spans="1:14" x14ac:dyDescent="0.25">
      <c r="A6683" s="111" t="s">
        <v>768</v>
      </c>
      <c r="B6683" s="111">
        <f>INDEX(kommuner!C:C,MATCH(_xlfn.NUMBERVALUE(A6683),kommuner!B:B,0))</f>
        <v>1120</v>
      </c>
      <c r="C6683" s="111" t="s">
        <v>127</v>
      </c>
      <c r="D6683" s="111" t="s">
        <v>127</v>
      </c>
      <c r="E6683" s="111" t="s">
        <v>123</v>
      </c>
      <c r="F6683" s="111" t="s">
        <v>185</v>
      </c>
      <c r="G6683" s="111" t="s">
        <v>167</v>
      </c>
      <c r="H6683" s="111" t="s">
        <v>185</v>
      </c>
      <c r="I6683" s="111" t="s">
        <v>167</v>
      </c>
      <c r="J6683" t="str">
        <f t="shared" si="208"/>
        <v>1120SkogOrganisk jordLauvskogImpediment</v>
      </c>
      <c r="K6683" s="111">
        <v>0.35000626494250675</v>
      </c>
      <c r="L6683" s="111">
        <v>0.92784825435236762</v>
      </c>
      <c r="M6683" s="111">
        <v>0.46510463492953991</v>
      </c>
      <c r="N6683" s="112">
        <f t="shared" si="209"/>
        <v>1.7429591542244141</v>
      </c>
    </row>
    <row r="6684" spans="1:14" x14ac:dyDescent="0.25">
      <c r="A6684" s="111" t="s">
        <v>768</v>
      </c>
      <c r="B6684" s="111">
        <f>INDEX(kommuner!C:C,MATCH(_xlfn.NUMBERVALUE(A6684),kommuner!B:B,0))</f>
        <v>1120</v>
      </c>
      <c r="C6684" s="111" t="s">
        <v>127</v>
      </c>
      <c r="D6684" s="111" t="s">
        <v>127</v>
      </c>
      <c r="E6684" s="111" t="s">
        <v>123</v>
      </c>
      <c r="F6684" s="111" t="s">
        <v>185</v>
      </c>
      <c r="G6684" s="111" t="s">
        <v>190</v>
      </c>
      <c r="H6684" s="111" t="s">
        <v>185</v>
      </c>
      <c r="I6684" s="111" t="s">
        <v>190</v>
      </c>
      <c r="J6684" t="str">
        <f t="shared" si="208"/>
        <v>1120SkogOrganisk jordLauvskogLav</v>
      </c>
      <c r="K6684" s="111">
        <v>1.1144075558526714</v>
      </c>
      <c r="L6684" s="111">
        <v>0.92784825435236762</v>
      </c>
      <c r="M6684" s="111">
        <v>0.46510463492953991</v>
      </c>
      <c r="N6684" s="112">
        <f t="shared" si="209"/>
        <v>2.5073604451345788</v>
      </c>
    </row>
    <row r="6685" spans="1:14" x14ac:dyDescent="0.25">
      <c r="A6685" s="111" t="s">
        <v>768</v>
      </c>
      <c r="B6685" s="111">
        <f>INDEX(kommuner!C:C,MATCH(_xlfn.NUMBERVALUE(A6685),kommuner!B:B,0))</f>
        <v>1120</v>
      </c>
      <c r="C6685" s="111" t="s">
        <v>127</v>
      </c>
      <c r="D6685" s="111" t="s">
        <v>127</v>
      </c>
      <c r="E6685" s="111" t="s">
        <v>123</v>
      </c>
      <c r="F6685" s="111" t="s">
        <v>185</v>
      </c>
      <c r="G6685" s="111" t="s">
        <v>173</v>
      </c>
      <c r="H6685" s="111" t="s">
        <v>185</v>
      </c>
      <c r="I6685" s="111" t="s">
        <v>173</v>
      </c>
      <c r="J6685" t="str">
        <f t="shared" si="208"/>
        <v>1120SkogOrganisk jordLauvskogMiddels</v>
      </c>
      <c r="K6685" s="111">
        <v>-0.62664468270982987</v>
      </c>
      <c r="L6685" s="111">
        <v>0.92784825435236762</v>
      </c>
      <c r="M6685" s="111">
        <v>0.46510463492953991</v>
      </c>
      <c r="N6685" s="112">
        <f t="shared" si="209"/>
        <v>0.76630820657207765</v>
      </c>
    </row>
    <row r="6686" spans="1:14" x14ac:dyDescent="0.25">
      <c r="A6686" s="111" t="s">
        <v>768</v>
      </c>
      <c r="B6686" s="111">
        <f>INDEX(kommuner!C:C,MATCH(_xlfn.NUMBERVALUE(A6686),kommuner!B:B,0))</f>
        <v>1120</v>
      </c>
      <c r="C6686" s="111" t="s">
        <v>127</v>
      </c>
      <c r="D6686" s="111" t="s">
        <v>127</v>
      </c>
      <c r="E6686" s="111" t="s">
        <v>123</v>
      </c>
      <c r="F6686" s="111" t="s">
        <v>185</v>
      </c>
      <c r="G6686" s="111" t="s">
        <v>186</v>
      </c>
      <c r="H6686" s="111" t="s">
        <v>185</v>
      </c>
      <c r="I6686" s="111" t="s">
        <v>186</v>
      </c>
      <c r="J6686" t="str">
        <f t="shared" si="208"/>
        <v>1120SkogOrganisk jordLauvskogSærs høy</v>
      </c>
      <c r="K6686" s="111">
        <v>-1.8997279926091779</v>
      </c>
      <c r="L6686" s="111">
        <v>0.92784825435236762</v>
      </c>
      <c r="M6686" s="111">
        <v>0.46510463492953991</v>
      </c>
      <c r="N6686" s="112">
        <f t="shared" si="209"/>
        <v>-0.50677510332727038</v>
      </c>
    </row>
    <row r="6687" spans="1:14" x14ac:dyDescent="0.25">
      <c r="A6687" s="111" t="s">
        <v>768</v>
      </c>
      <c r="B6687" s="111">
        <f>INDEX(kommuner!C:C,MATCH(_xlfn.NUMBERVALUE(A6687),kommuner!B:B,0))</f>
        <v>1120</v>
      </c>
      <c r="C6687" s="111" t="s">
        <v>83</v>
      </c>
      <c r="D6687" s="111" t="s">
        <v>83</v>
      </c>
      <c r="E6687" s="111" t="s">
        <v>126</v>
      </c>
      <c r="F6687" s="111" t="s">
        <v>139</v>
      </c>
      <c r="G6687" s="111" t="s">
        <v>139</v>
      </c>
      <c r="H6687" s="111" t="s">
        <v>139</v>
      </c>
      <c r="I6687" s="111" t="s">
        <v>139</v>
      </c>
      <c r="J6687" t="str">
        <f t="shared" si="208"/>
        <v>1120Utbygd arealMineraljord</v>
      </c>
      <c r="K6687" s="111">
        <v>0.42279414509845159</v>
      </c>
      <c r="L6687" s="111">
        <v>0</v>
      </c>
      <c r="M6687" s="111">
        <v>1.303047089454229E-2</v>
      </c>
      <c r="N6687" s="112">
        <f t="shared" si="209"/>
        <v>0.43582461599299388</v>
      </c>
    </row>
    <row r="6688" spans="1:14" x14ac:dyDescent="0.25">
      <c r="A6688" s="111" t="s">
        <v>768</v>
      </c>
      <c r="B6688" s="111">
        <f>INDEX(kommuner!C:C,MATCH(_xlfn.NUMBERVALUE(A6688),kommuner!B:B,0))</f>
        <v>1120</v>
      </c>
      <c r="C6688" s="111" t="s">
        <v>83</v>
      </c>
      <c r="D6688" s="111" t="s">
        <v>83</v>
      </c>
      <c r="E6688" s="111" t="s">
        <v>123</v>
      </c>
      <c r="F6688" s="111" t="s">
        <v>139</v>
      </c>
      <c r="G6688" s="111" t="s">
        <v>139</v>
      </c>
      <c r="H6688" s="111" t="s">
        <v>139</v>
      </c>
      <c r="I6688" s="111" t="s">
        <v>139</v>
      </c>
      <c r="J6688" t="str">
        <f t="shared" si="208"/>
        <v>1120Utbygd arealOrganisk jord</v>
      </c>
      <c r="K6688" s="111">
        <v>29.011421395201612</v>
      </c>
      <c r="L6688" s="111">
        <v>0</v>
      </c>
      <c r="M6688" s="111">
        <v>1.303047089454229E-2</v>
      </c>
      <c r="N6688" s="112">
        <f t="shared" si="209"/>
        <v>29.024451866096154</v>
      </c>
    </row>
    <row r="6689" spans="1:14" x14ac:dyDescent="0.25">
      <c r="A6689" s="111" t="s">
        <v>768</v>
      </c>
      <c r="B6689" s="111">
        <f>INDEX(kommuner!C:C,MATCH(_xlfn.NUMBERVALUE(A6689),kommuner!B:B,0))</f>
        <v>1120</v>
      </c>
      <c r="C6689" s="111" t="s">
        <v>181</v>
      </c>
      <c r="D6689" s="111" t="s">
        <v>181</v>
      </c>
      <c r="E6689" s="111" t="s">
        <v>123</v>
      </c>
      <c r="F6689" s="111" t="s">
        <v>139</v>
      </c>
      <c r="G6689" s="111" t="s">
        <v>139</v>
      </c>
      <c r="H6689" s="111" t="s">
        <v>139</v>
      </c>
      <c r="I6689" s="111" t="s">
        <v>139</v>
      </c>
      <c r="J6689" t="str">
        <f t="shared" si="208"/>
        <v>1120Vann og myrOrganisk jord</v>
      </c>
      <c r="K6689" s="111">
        <v>-0.31088998224577308</v>
      </c>
      <c r="L6689" s="111">
        <v>0</v>
      </c>
      <c r="M6689" s="111">
        <v>0</v>
      </c>
      <c r="N6689" s="112">
        <f t="shared" si="209"/>
        <v>-0.31088998224577308</v>
      </c>
    </row>
    <row r="6690" spans="1:14" x14ac:dyDescent="0.25">
      <c r="A6690" s="111" t="s">
        <v>769</v>
      </c>
      <c r="B6690" s="111">
        <f>INDEX(kommuner!C:C,MATCH(_xlfn.NUMBERVALUE(A6690),kommuner!B:B,0))</f>
        <v>1121</v>
      </c>
      <c r="C6690" s="111" t="s">
        <v>82</v>
      </c>
      <c r="D6690" s="111" t="s">
        <v>82</v>
      </c>
      <c r="E6690" s="111" t="s">
        <v>126</v>
      </c>
      <c r="F6690" s="111" t="s">
        <v>139</v>
      </c>
      <c r="G6690" s="111" t="s">
        <v>139</v>
      </c>
      <c r="H6690" s="111" t="s">
        <v>139</v>
      </c>
      <c r="I6690" s="111" t="s">
        <v>139</v>
      </c>
      <c r="J6690" t="str">
        <f t="shared" si="208"/>
        <v>1121Annen utmarkMineraljord</v>
      </c>
      <c r="K6690" s="111">
        <v>-0.16852781479621071</v>
      </c>
      <c r="L6690" s="111">
        <v>0</v>
      </c>
      <c r="M6690" s="111">
        <v>0</v>
      </c>
      <c r="N6690" s="112">
        <f t="shared" si="209"/>
        <v>-0.16852781479621071</v>
      </c>
    </row>
    <row r="6691" spans="1:14" x14ac:dyDescent="0.25">
      <c r="A6691" s="111" t="s">
        <v>769</v>
      </c>
      <c r="B6691" s="111">
        <f>INDEX(kommuner!C:C,MATCH(_xlfn.NUMBERVALUE(A6691),kommuner!B:B,0))</f>
        <v>1121</v>
      </c>
      <c r="C6691" s="111" t="s">
        <v>121</v>
      </c>
      <c r="D6691" s="111" t="s">
        <v>121</v>
      </c>
      <c r="E6691" s="111" t="s">
        <v>126</v>
      </c>
      <c r="F6691" s="111" t="s">
        <v>139</v>
      </c>
      <c r="G6691" s="111" t="s">
        <v>139</v>
      </c>
      <c r="H6691" s="111" t="s">
        <v>139</v>
      </c>
      <c r="I6691" s="111" t="s">
        <v>139</v>
      </c>
      <c r="J6691" t="str">
        <f t="shared" si="208"/>
        <v>1121BeiteMineraljord</v>
      </c>
      <c r="K6691" s="111">
        <v>-0.43305842942580308</v>
      </c>
      <c r="L6691" s="111">
        <v>0</v>
      </c>
      <c r="M6691" s="111">
        <v>1.2448711246839999E-7</v>
      </c>
      <c r="N6691" s="112">
        <f t="shared" si="209"/>
        <v>-0.43305830493869063</v>
      </c>
    </row>
    <row r="6692" spans="1:14" x14ac:dyDescent="0.25">
      <c r="A6692" s="111" t="s">
        <v>769</v>
      </c>
      <c r="B6692" s="111">
        <f>INDEX(kommuner!C:C,MATCH(_xlfn.NUMBERVALUE(A6692),kommuner!B:B,0))</f>
        <v>1121</v>
      </c>
      <c r="C6692" s="111" t="s">
        <v>121</v>
      </c>
      <c r="D6692" s="111" t="s">
        <v>121</v>
      </c>
      <c r="E6692" s="111" t="s">
        <v>123</v>
      </c>
      <c r="F6692" s="111" t="s">
        <v>139</v>
      </c>
      <c r="G6692" s="111" t="s">
        <v>139</v>
      </c>
      <c r="H6692" s="111" t="s">
        <v>139</v>
      </c>
      <c r="I6692" s="111" t="s">
        <v>139</v>
      </c>
      <c r="J6692" t="str">
        <f t="shared" si="208"/>
        <v>1121BeiteOrganisk jord</v>
      </c>
      <c r="K6692" s="111">
        <v>12.077525935985037</v>
      </c>
      <c r="L6692" s="111">
        <v>1.6412500000000001</v>
      </c>
      <c r="M6692" s="111">
        <v>0</v>
      </c>
      <c r="N6692" s="112">
        <f t="shared" si="209"/>
        <v>13.718775935985036</v>
      </c>
    </row>
    <row r="6693" spans="1:14" x14ac:dyDescent="0.25">
      <c r="A6693" s="111" t="s">
        <v>769</v>
      </c>
      <c r="B6693" s="111">
        <f>INDEX(kommuner!C:C,MATCH(_xlfn.NUMBERVALUE(A6693),kommuner!B:B,0))</f>
        <v>1121</v>
      </c>
      <c r="C6693" s="111" t="s">
        <v>84</v>
      </c>
      <c r="D6693" s="111" t="s">
        <v>84</v>
      </c>
      <c r="E6693" s="111" t="s">
        <v>126</v>
      </c>
      <c r="F6693" s="111" t="s">
        <v>139</v>
      </c>
      <c r="G6693" s="111" t="s">
        <v>139</v>
      </c>
      <c r="H6693" s="111" t="s">
        <v>139</v>
      </c>
      <c r="I6693" s="111" t="s">
        <v>139</v>
      </c>
      <c r="J6693" t="str">
        <f t="shared" si="208"/>
        <v>1121Dyrket markMineraljord</v>
      </c>
      <c r="K6693" s="111">
        <v>-0.12894984671512538</v>
      </c>
      <c r="L6693" s="111">
        <v>0</v>
      </c>
      <c r="M6693" s="111">
        <v>0</v>
      </c>
      <c r="N6693" s="112">
        <f t="shared" si="209"/>
        <v>-0.12894984671512538</v>
      </c>
    </row>
    <row r="6694" spans="1:14" x14ac:dyDescent="0.25">
      <c r="A6694" s="111" t="s">
        <v>769</v>
      </c>
      <c r="B6694" s="111">
        <f>INDEX(kommuner!C:C,MATCH(_xlfn.NUMBERVALUE(A6694),kommuner!B:B,0))</f>
        <v>1121</v>
      </c>
      <c r="C6694" s="111" t="s">
        <v>84</v>
      </c>
      <c r="D6694" s="111" t="s">
        <v>84</v>
      </c>
      <c r="E6694" s="111" t="s">
        <v>123</v>
      </c>
      <c r="F6694" s="111" t="s">
        <v>139</v>
      </c>
      <c r="G6694" s="111" t="s">
        <v>139</v>
      </c>
      <c r="H6694" s="111" t="s">
        <v>139</v>
      </c>
      <c r="I6694" s="111" t="s">
        <v>139</v>
      </c>
      <c r="J6694" t="str">
        <f t="shared" si="208"/>
        <v>1121Dyrket markOrganisk jord</v>
      </c>
      <c r="K6694" s="111">
        <v>28.726149366675592</v>
      </c>
      <c r="L6694" s="111">
        <v>1.45625</v>
      </c>
      <c r="M6694" s="111">
        <v>0</v>
      </c>
      <c r="N6694" s="112">
        <f t="shared" si="209"/>
        <v>30.182399366675593</v>
      </c>
    </row>
    <row r="6695" spans="1:14" x14ac:dyDescent="0.25">
      <c r="A6695" s="111" t="s">
        <v>769</v>
      </c>
      <c r="B6695" s="111">
        <f>INDEX(kommuner!C:C,MATCH(_xlfn.NUMBERVALUE(A6695),kommuner!B:B,0))</f>
        <v>1121</v>
      </c>
      <c r="C6695" s="111" t="s">
        <v>127</v>
      </c>
      <c r="D6695" s="111" t="s">
        <v>127</v>
      </c>
      <c r="E6695" s="111" t="s">
        <v>126</v>
      </c>
      <c r="F6695" s="111" t="s">
        <v>172</v>
      </c>
      <c r="G6695" s="111" t="s">
        <v>180</v>
      </c>
      <c r="H6695" s="111" t="s">
        <v>172</v>
      </c>
      <c r="I6695" s="111" t="s">
        <v>180</v>
      </c>
      <c r="J6695" t="str">
        <f t="shared" si="208"/>
        <v>1121SkogMineraljordBarskogHøy</v>
      </c>
      <c r="K6695" s="111">
        <v>-4.2610596243420318</v>
      </c>
      <c r="L6695" s="111">
        <v>0.85306406685236758</v>
      </c>
      <c r="M6695" s="111">
        <v>6.4056614999681585E-2</v>
      </c>
      <c r="N6695" s="112">
        <f t="shared" si="209"/>
        <v>-3.3439389424899826</v>
      </c>
    </row>
    <row r="6696" spans="1:14" x14ac:dyDescent="0.25">
      <c r="A6696" s="111" t="s">
        <v>769</v>
      </c>
      <c r="B6696" s="111">
        <f>INDEX(kommuner!C:C,MATCH(_xlfn.NUMBERVALUE(A6696),kommuner!B:B,0))</f>
        <v>1121</v>
      </c>
      <c r="C6696" s="111" t="s">
        <v>127</v>
      </c>
      <c r="D6696" s="111" t="s">
        <v>127</v>
      </c>
      <c r="E6696" s="111" t="s">
        <v>126</v>
      </c>
      <c r="F6696" s="111" t="s">
        <v>172</v>
      </c>
      <c r="G6696" s="111" t="s">
        <v>167</v>
      </c>
      <c r="H6696" s="111" t="s">
        <v>172</v>
      </c>
      <c r="I6696" s="111" t="s">
        <v>167</v>
      </c>
      <c r="J6696" t="str">
        <f t="shared" si="208"/>
        <v>1121SkogMineraljordBarskogImpediment</v>
      </c>
      <c r="K6696" s="111">
        <v>-1.5740166960016819</v>
      </c>
      <c r="L6696" s="111">
        <v>0.85306406685236758</v>
      </c>
      <c r="M6696" s="111">
        <v>6.3979989500968365E-2</v>
      </c>
      <c r="N6696" s="112">
        <f t="shared" si="209"/>
        <v>-0.65697263964834596</v>
      </c>
    </row>
    <row r="6697" spans="1:14" x14ac:dyDescent="0.25">
      <c r="A6697" s="111" t="s">
        <v>769</v>
      </c>
      <c r="B6697" s="111">
        <f>INDEX(kommuner!C:C,MATCH(_xlfn.NUMBERVALUE(A6697),kommuner!B:B,0))</f>
        <v>1121</v>
      </c>
      <c r="C6697" s="111" t="s">
        <v>127</v>
      </c>
      <c r="D6697" s="111" t="s">
        <v>127</v>
      </c>
      <c r="E6697" s="111" t="s">
        <v>126</v>
      </c>
      <c r="F6697" s="111" t="s">
        <v>172</v>
      </c>
      <c r="G6697" s="111" t="s">
        <v>190</v>
      </c>
      <c r="H6697" s="111" t="s">
        <v>172</v>
      </c>
      <c r="I6697" s="111" t="s">
        <v>190</v>
      </c>
      <c r="J6697" t="str">
        <f t="shared" si="208"/>
        <v>1121SkogMineraljordBarskogLav</v>
      </c>
      <c r="K6697" s="111">
        <v>-2.1094741240186856</v>
      </c>
      <c r="L6697" s="111">
        <v>0.85306406685236758</v>
      </c>
      <c r="M6697" s="111">
        <v>6.3979989500968365E-2</v>
      </c>
      <c r="N6697" s="112">
        <f t="shared" si="209"/>
        <v>-1.1924300676653499</v>
      </c>
    </row>
    <row r="6698" spans="1:14" x14ac:dyDescent="0.25">
      <c r="A6698" s="111" t="s">
        <v>769</v>
      </c>
      <c r="B6698" s="111">
        <f>INDEX(kommuner!C:C,MATCH(_xlfn.NUMBERVALUE(A6698),kommuner!B:B,0))</f>
        <v>1121</v>
      </c>
      <c r="C6698" s="111" t="s">
        <v>127</v>
      </c>
      <c r="D6698" s="111" t="s">
        <v>127</v>
      </c>
      <c r="E6698" s="111" t="s">
        <v>126</v>
      </c>
      <c r="F6698" s="111" t="s">
        <v>172</v>
      </c>
      <c r="G6698" s="111" t="s">
        <v>173</v>
      </c>
      <c r="H6698" s="111" t="s">
        <v>172</v>
      </c>
      <c r="I6698" s="111" t="s">
        <v>173</v>
      </c>
      <c r="J6698" t="str">
        <f t="shared" si="208"/>
        <v>1121SkogMineraljordBarskogMiddels</v>
      </c>
      <c r="K6698" s="111">
        <v>-2.8820985952554645</v>
      </c>
      <c r="L6698" s="111">
        <v>0.85306406685236758</v>
      </c>
      <c r="M6698" s="111">
        <v>6.4056614999681585E-2</v>
      </c>
      <c r="N6698" s="112">
        <f t="shared" si="209"/>
        <v>-1.9649779134034155</v>
      </c>
    </row>
    <row r="6699" spans="1:14" x14ac:dyDescent="0.25">
      <c r="A6699" s="111" t="s">
        <v>769</v>
      </c>
      <c r="B6699" s="111">
        <f>INDEX(kommuner!C:C,MATCH(_xlfn.NUMBERVALUE(A6699),kommuner!B:B,0))</f>
        <v>1121</v>
      </c>
      <c r="C6699" s="111" t="s">
        <v>127</v>
      </c>
      <c r="D6699" s="111" t="s">
        <v>127</v>
      </c>
      <c r="E6699" s="111" t="s">
        <v>126</v>
      </c>
      <c r="F6699" s="111" t="s">
        <v>172</v>
      </c>
      <c r="G6699" s="111" t="s">
        <v>186</v>
      </c>
      <c r="H6699" s="111" t="s">
        <v>172</v>
      </c>
      <c r="I6699" s="111" t="s">
        <v>186</v>
      </c>
      <c r="J6699" t="str">
        <f t="shared" si="208"/>
        <v>1121SkogMineraljordBarskogSærs høy</v>
      </c>
      <c r="K6699" s="111">
        <v>0.12072674540874306</v>
      </c>
      <c r="L6699" s="111">
        <v>0.85306406685236758</v>
      </c>
      <c r="M6699" s="111">
        <v>6.4056614999681585E-2</v>
      </c>
      <c r="N6699" s="112">
        <f t="shared" si="209"/>
        <v>1.0378474272607923</v>
      </c>
    </row>
    <row r="6700" spans="1:14" x14ac:dyDescent="0.25">
      <c r="A6700" s="111" t="s">
        <v>769</v>
      </c>
      <c r="B6700" s="111">
        <f>INDEX(kommuner!C:C,MATCH(_xlfn.NUMBERVALUE(A6700),kommuner!B:B,0))</f>
        <v>1121</v>
      </c>
      <c r="C6700" s="111" t="s">
        <v>127</v>
      </c>
      <c r="D6700" s="111" t="s">
        <v>127</v>
      </c>
      <c r="E6700" s="111" t="s">
        <v>126</v>
      </c>
      <c r="F6700" s="111" t="s">
        <v>179</v>
      </c>
      <c r="G6700" s="111" t="s">
        <v>180</v>
      </c>
      <c r="H6700" s="111" t="s">
        <v>179</v>
      </c>
      <c r="I6700" s="111" t="s">
        <v>180</v>
      </c>
      <c r="J6700" t="str">
        <f t="shared" si="208"/>
        <v>1121SkogMineraljordBlandingsskogHøy</v>
      </c>
      <c r="K6700" s="111">
        <v>-8.5703651807373102</v>
      </c>
      <c r="L6700" s="111">
        <v>0.85306406685236758</v>
      </c>
      <c r="M6700" s="111">
        <v>6.3979989500968365E-2</v>
      </c>
      <c r="N6700" s="112">
        <f t="shared" si="209"/>
        <v>-7.6533211243839743</v>
      </c>
    </row>
    <row r="6701" spans="1:14" x14ac:dyDescent="0.25">
      <c r="A6701" s="111" t="s">
        <v>769</v>
      </c>
      <c r="B6701" s="111">
        <f>INDEX(kommuner!C:C,MATCH(_xlfn.NUMBERVALUE(A6701),kommuner!B:B,0))</f>
        <v>1121</v>
      </c>
      <c r="C6701" s="111" t="s">
        <v>127</v>
      </c>
      <c r="D6701" s="111" t="s">
        <v>127</v>
      </c>
      <c r="E6701" s="111" t="s">
        <v>126</v>
      </c>
      <c r="F6701" s="111" t="s">
        <v>179</v>
      </c>
      <c r="G6701" s="111" t="s">
        <v>167</v>
      </c>
      <c r="H6701" s="111" t="s">
        <v>179</v>
      </c>
      <c r="I6701" s="111" t="s">
        <v>167</v>
      </c>
      <c r="J6701" t="str">
        <f t="shared" si="208"/>
        <v>1121SkogMineraljordBlandingsskogImpediment</v>
      </c>
      <c r="K6701" s="111">
        <v>-2.0950685747655116</v>
      </c>
      <c r="L6701" s="111">
        <v>0.85306406685236758</v>
      </c>
      <c r="M6701" s="111">
        <v>6.3979989500968365E-2</v>
      </c>
      <c r="N6701" s="112">
        <f t="shared" si="209"/>
        <v>-1.1780245184121758</v>
      </c>
    </row>
    <row r="6702" spans="1:14" x14ac:dyDescent="0.25">
      <c r="A6702" s="111" t="s">
        <v>769</v>
      </c>
      <c r="B6702" s="111">
        <f>INDEX(kommuner!C:C,MATCH(_xlfn.NUMBERVALUE(A6702),kommuner!B:B,0))</f>
        <v>1121</v>
      </c>
      <c r="C6702" s="111" t="s">
        <v>127</v>
      </c>
      <c r="D6702" s="111" t="s">
        <v>127</v>
      </c>
      <c r="E6702" s="111" t="s">
        <v>126</v>
      </c>
      <c r="F6702" s="111" t="s">
        <v>179</v>
      </c>
      <c r="G6702" s="111" t="s">
        <v>190</v>
      </c>
      <c r="H6702" s="111" t="s">
        <v>179</v>
      </c>
      <c r="I6702" s="111" t="s">
        <v>190</v>
      </c>
      <c r="J6702" t="str">
        <f t="shared" si="208"/>
        <v>1121SkogMineraljordBlandingsskogLav</v>
      </c>
      <c r="K6702" s="111">
        <v>-3.814060654162915</v>
      </c>
      <c r="L6702" s="111">
        <v>0.85306406685236758</v>
      </c>
      <c r="M6702" s="111">
        <v>6.3979989500968365E-2</v>
      </c>
      <c r="N6702" s="112">
        <f t="shared" si="209"/>
        <v>-2.897016597809579</v>
      </c>
    </row>
    <row r="6703" spans="1:14" x14ac:dyDescent="0.25">
      <c r="A6703" s="111" t="s">
        <v>769</v>
      </c>
      <c r="B6703" s="111">
        <f>INDEX(kommuner!C:C,MATCH(_xlfn.NUMBERVALUE(A6703),kommuner!B:B,0))</f>
        <v>1121</v>
      </c>
      <c r="C6703" s="111" t="s">
        <v>127</v>
      </c>
      <c r="D6703" s="111" t="s">
        <v>127</v>
      </c>
      <c r="E6703" s="111" t="s">
        <v>126</v>
      </c>
      <c r="F6703" s="111" t="s">
        <v>179</v>
      </c>
      <c r="G6703" s="111" t="s">
        <v>173</v>
      </c>
      <c r="H6703" s="111" t="s">
        <v>179</v>
      </c>
      <c r="I6703" s="111" t="s">
        <v>173</v>
      </c>
      <c r="J6703" t="str">
        <f t="shared" si="208"/>
        <v>1121SkogMineraljordBlandingsskogMiddels</v>
      </c>
      <c r="K6703" s="111">
        <v>-4.5623521854183373</v>
      </c>
      <c r="L6703" s="111">
        <v>0.85306406685236758</v>
      </c>
      <c r="M6703" s="111">
        <v>6.3979989500968365E-2</v>
      </c>
      <c r="N6703" s="112">
        <f t="shared" si="209"/>
        <v>-3.6453081290650013</v>
      </c>
    </row>
    <row r="6704" spans="1:14" x14ac:dyDescent="0.25">
      <c r="A6704" s="111" t="s">
        <v>769</v>
      </c>
      <c r="B6704" s="111">
        <f>INDEX(kommuner!C:C,MATCH(_xlfn.NUMBERVALUE(A6704),kommuner!B:B,0))</f>
        <v>1121</v>
      </c>
      <c r="C6704" s="111" t="s">
        <v>127</v>
      </c>
      <c r="D6704" s="111" t="s">
        <v>127</v>
      </c>
      <c r="E6704" s="111" t="s">
        <v>126</v>
      </c>
      <c r="F6704" s="111" t="s">
        <v>179</v>
      </c>
      <c r="G6704" s="111" t="s">
        <v>186</v>
      </c>
      <c r="H6704" s="111" t="s">
        <v>179</v>
      </c>
      <c r="I6704" s="111" t="s">
        <v>186</v>
      </c>
      <c r="J6704" t="str">
        <f t="shared" si="208"/>
        <v>1121SkogMineraljordBlandingsskogSærs høy</v>
      </c>
      <c r="K6704" s="111">
        <v>-2.9395925245326562</v>
      </c>
      <c r="L6704" s="111">
        <v>0.85306406685236758</v>
      </c>
      <c r="M6704" s="111">
        <v>6.3979989500968365E-2</v>
      </c>
      <c r="N6704" s="112">
        <f t="shared" si="209"/>
        <v>-2.0225484681793202</v>
      </c>
    </row>
    <row r="6705" spans="1:14" x14ac:dyDescent="0.25">
      <c r="A6705" s="111" t="s">
        <v>769</v>
      </c>
      <c r="B6705" s="111">
        <f>INDEX(kommuner!C:C,MATCH(_xlfn.NUMBERVALUE(A6705),kommuner!B:B,0))</f>
        <v>1121</v>
      </c>
      <c r="C6705" s="111" t="s">
        <v>127</v>
      </c>
      <c r="D6705" s="111" t="s">
        <v>127</v>
      </c>
      <c r="E6705" s="111" t="s">
        <v>126</v>
      </c>
      <c r="F6705" s="111" t="s">
        <v>185</v>
      </c>
      <c r="G6705" s="111" t="s">
        <v>180</v>
      </c>
      <c r="H6705" s="111" t="s">
        <v>185</v>
      </c>
      <c r="I6705" s="111" t="s">
        <v>180</v>
      </c>
      <c r="J6705" t="str">
        <f t="shared" si="208"/>
        <v>1121SkogMineraljordLauvskogHøy</v>
      </c>
      <c r="K6705" s="111">
        <v>-3.6072016095960531</v>
      </c>
      <c r="L6705" s="111">
        <v>0.85306406685236758</v>
      </c>
      <c r="M6705" s="111">
        <v>6.3979989500968365E-2</v>
      </c>
      <c r="N6705" s="112">
        <f t="shared" si="209"/>
        <v>-2.6901575532427171</v>
      </c>
    </row>
    <row r="6706" spans="1:14" x14ac:dyDescent="0.25">
      <c r="A6706" s="111" t="s">
        <v>769</v>
      </c>
      <c r="B6706" s="111">
        <f>INDEX(kommuner!C:C,MATCH(_xlfn.NUMBERVALUE(A6706),kommuner!B:B,0))</f>
        <v>1121</v>
      </c>
      <c r="C6706" s="111" t="s">
        <v>127</v>
      </c>
      <c r="D6706" s="111" t="s">
        <v>127</v>
      </c>
      <c r="E6706" s="111" t="s">
        <v>126</v>
      </c>
      <c r="F6706" s="111" t="s">
        <v>185</v>
      </c>
      <c r="G6706" s="111" t="s">
        <v>167</v>
      </c>
      <c r="H6706" s="111" t="s">
        <v>185</v>
      </c>
      <c r="I6706" s="111" t="s">
        <v>167</v>
      </c>
      <c r="J6706" t="str">
        <f t="shared" si="208"/>
        <v>1121SkogMineraljordLauvskogImpediment</v>
      </c>
      <c r="K6706" s="111">
        <v>-1.1043030228661443</v>
      </c>
      <c r="L6706" s="111">
        <v>0.85306406685236758</v>
      </c>
      <c r="M6706" s="111">
        <v>6.3979989500968365E-2</v>
      </c>
      <c r="N6706" s="112">
        <f t="shared" si="209"/>
        <v>-0.18725896651280841</v>
      </c>
    </row>
    <row r="6707" spans="1:14" x14ac:dyDescent="0.25">
      <c r="A6707" s="111" t="s">
        <v>769</v>
      </c>
      <c r="B6707" s="111">
        <f>INDEX(kommuner!C:C,MATCH(_xlfn.NUMBERVALUE(A6707),kommuner!B:B,0))</f>
        <v>1121</v>
      </c>
      <c r="C6707" s="111" t="s">
        <v>127</v>
      </c>
      <c r="D6707" s="111" t="s">
        <v>127</v>
      </c>
      <c r="E6707" s="111" t="s">
        <v>126</v>
      </c>
      <c r="F6707" s="111" t="s">
        <v>185</v>
      </c>
      <c r="G6707" s="111" t="s">
        <v>190</v>
      </c>
      <c r="H6707" s="111" t="s">
        <v>185</v>
      </c>
      <c r="I6707" s="111" t="s">
        <v>190</v>
      </c>
      <c r="J6707" t="str">
        <f t="shared" si="208"/>
        <v>1121SkogMineraljordLauvskogLav</v>
      </c>
      <c r="K6707" s="111">
        <v>-8.9748170935426599E-2</v>
      </c>
      <c r="L6707" s="111">
        <v>0.85306406685236758</v>
      </c>
      <c r="M6707" s="111">
        <v>6.3979989500968365E-2</v>
      </c>
      <c r="N6707" s="112">
        <f t="shared" si="209"/>
        <v>0.82729588541790933</v>
      </c>
    </row>
    <row r="6708" spans="1:14" x14ac:dyDescent="0.25">
      <c r="A6708" s="111" t="s">
        <v>769</v>
      </c>
      <c r="B6708" s="111">
        <f>INDEX(kommuner!C:C,MATCH(_xlfn.NUMBERVALUE(A6708),kommuner!B:B,0))</f>
        <v>1121</v>
      </c>
      <c r="C6708" s="111" t="s">
        <v>127</v>
      </c>
      <c r="D6708" s="111" t="s">
        <v>127</v>
      </c>
      <c r="E6708" s="111" t="s">
        <v>126</v>
      </c>
      <c r="F6708" s="111" t="s">
        <v>185</v>
      </c>
      <c r="G6708" s="111" t="s">
        <v>173</v>
      </c>
      <c r="H6708" s="111" t="s">
        <v>185</v>
      </c>
      <c r="I6708" s="111" t="s">
        <v>173</v>
      </c>
      <c r="J6708" t="str">
        <f t="shared" si="208"/>
        <v>1121SkogMineraljordLauvskogMiddels</v>
      </c>
      <c r="K6708" s="111">
        <v>-2.4151390344437029</v>
      </c>
      <c r="L6708" s="111">
        <v>0.85306406685236758</v>
      </c>
      <c r="M6708" s="111">
        <v>6.3979989500968365E-2</v>
      </c>
      <c r="N6708" s="112">
        <f t="shared" si="209"/>
        <v>-1.4980949780903672</v>
      </c>
    </row>
    <row r="6709" spans="1:14" x14ac:dyDescent="0.25">
      <c r="A6709" s="111" t="s">
        <v>769</v>
      </c>
      <c r="B6709" s="111">
        <f>INDEX(kommuner!C:C,MATCH(_xlfn.NUMBERVALUE(A6709),kommuner!B:B,0))</f>
        <v>1121</v>
      </c>
      <c r="C6709" s="111" t="s">
        <v>127</v>
      </c>
      <c r="D6709" s="111" t="s">
        <v>127</v>
      </c>
      <c r="E6709" s="111" t="s">
        <v>126</v>
      </c>
      <c r="F6709" s="111" t="s">
        <v>185</v>
      </c>
      <c r="G6709" s="111" t="s">
        <v>186</v>
      </c>
      <c r="H6709" s="111" t="s">
        <v>185</v>
      </c>
      <c r="I6709" s="111" t="s">
        <v>186</v>
      </c>
      <c r="J6709" t="str">
        <f t="shared" si="208"/>
        <v>1121SkogMineraljordLauvskogSærs høy</v>
      </c>
      <c r="K6709" s="111">
        <v>-3.6560473259425113</v>
      </c>
      <c r="L6709" s="111">
        <v>0.85306406685236758</v>
      </c>
      <c r="M6709" s="111">
        <v>6.3979989500968365E-2</v>
      </c>
      <c r="N6709" s="112">
        <f t="shared" si="209"/>
        <v>-2.7390032695891753</v>
      </c>
    </row>
    <row r="6710" spans="1:14" x14ac:dyDescent="0.25">
      <c r="A6710" s="111" t="s">
        <v>769</v>
      </c>
      <c r="B6710" s="111">
        <f>INDEX(kommuner!C:C,MATCH(_xlfn.NUMBERVALUE(A6710),kommuner!B:B,0))</f>
        <v>1121</v>
      </c>
      <c r="C6710" s="111" t="s">
        <v>127</v>
      </c>
      <c r="D6710" s="111" t="s">
        <v>127</v>
      </c>
      <c r="E6710" s="111" t="s">
        <v>123</v>
      </c>
      <c r="F6710" s="111" t="s">
        <v>172</v>
      </c>
      <c r="G6710" s="111" t="s">
        <v>180</v>
      </c>
      <c r="H6710" s="111" t="s">
        <v>172</v>
      </c>
      <c r="I6710" s="111" t="s">
        <v>180</v>
      </c>
      <c r="J6710" t="str">
        <f t="shared" si="208"/>
        <v>1121SkogOrganisk jordBarskogHøy</v>
      </c>
      <c r="K6710" s="111">
        <v>-2.5184559031994138</v>
      </c>
      <c r="L6710" s="111">
        <v>0.92784825435236762</v>
      </c>
      <c r="M6710" s="111">
        <v>0.46518126042825314</v>
      </c>
      <c r="N6710" s="112">
        <f t="shared" si="209"/>
        <v>-1.1254263884187932</v>
      </c>
    </row>
    <row r="6711" spans="1:14" x14ac:dyDescent="0.25">
      <c r="A6711" s="111" t="s">
        <v>769</v>
      </c>
      <c r="B6711" s="111">
        <f>INDEX(kommuner!C:C,MATCH(_xlfn.NUMBERVALUE(A6711),kommuner!B:B,0))</f>
        <v>1121</v>
      </c>
      <c r="C6711" s="111" t="s">
        <v>127</v>
      </c>
      <c r="D6711" s="111" t="s">
        <v>127</v>
      </c>
      <c r="E6711" s="111" t="s">
        <v>123</v>
      </c>
      <c r="F6711" s="111" t="s">
        <v>172</v>
      </c>
      <c r="G6711" s="111" t="s">
        <v>167</v>
      </c>
      <c r="H6711" s="111" t="s">
        <v>172</v>
      </c>
      <c r="I6711" s="111" t="s">
        <v>167</v>
      </c>
      <c r="J6711" t="str">
        <f t="shared" si="208"/>
        <v>1121SkogOrganisk jordBarskogImpediment</v>
      </c>
      <c r="K6711" s="111">
        <v>-0.13011741963904588</v>
      </c>
      <c r="L6711" s="111">
        <v>0.92784825435236762</v>
      </c>
      <c r="M6711" s="111">
        <v>0.46510463492953991</v>
      </c>
      <c r="N6711" s="112">
        <f t="shared" si="209"/>
        <v>1.2628354696428616</v>
      </c>
    </row>
    <row r="6712" spans="1:14" x14ac:dyDescent="0.25">
      <c r="A6712" s="111" t="s">
        <v>769</v>
      </c>
      <c r="B6712" s="111">
        <f>INDEX(kommuner!C:C,MATCH(_xlfn.NUMBERVALUE(A6712),kommuner!B:B,0))</f>
        <v>1121</v>
      </c>
      <c r="C6712" s="111" t="s">
        <v>127</v>
      </c>
      <c r="D6712" s="111" t="s">
        <v>127</v>
      </c>
      <c r="E6712" s="111" t="s">
        <v>123</v>
      </c>
      <c r="F6712" s="111" t="s">
        <v>172</v>
      </c>
      <c r="G6712" s="111" t="s">
        <v>190</v>
      </c>
      <c r="H6712" s="111" t="s">
        <v>172</v>
      </c>
      <c r="I6712" s="111" t="s">
        <v>190</v>
      </c>
      <c r="J6712" t="str">
        <f t="shared" si="208"/>
        <v>1121SkogOrganisk jordBarskogLav</v>
      </c>
      <c r="K6712" s="111">
        <v>-0.50666953101693391</v>
      </c>
      <c r="L6712" s="111">
        <v>0.92784825435236762</v>
      </c>
      <c r="M6712" s="111">
        <v>0.46510463492953991</v>
      </c>
      <c r="N6712" s="112">
        <f t="shared" si="209"/>
        <v>0.88628335826497362</v>
      </c>
    </row>
    <row r="6713" spans="1:14" x14ac:dyDescent="0.25">
      <c r="A6713" s="111" t="s">
        <v>769</v>
      </c>
      <c r="B6713" s="111">
        <f>INDEX(kommuner!C:C,MATCH(_xlfn.NUMBERVALUE(A6713),kommuner!B:B,0))</f>
        <v>1121</v>
      </c>
      <c r="C6713" s="111" t="s">
        <v>127</v>
      </c>
      <c r="D6713" s="111" t="s">
        <v>127</v>
      </c>
      <c r="E6713" s="111" t="s">
        <v>123</v>
      </c>
      <c r="F6713" s="111" t="s">
        <v>172</v>
      </c>
      <c r="G6713" s="111" t="s">
        <v>173</v>
      </c>
      <c r="H6713" s="111" t="s">
        <v>172</v>
      </c>
      <c r="I6713" s="111" t="s">
        <v>173</v>
      </c>
      <c r="J6713" t="str">
        <f t="shared" si="208"/>
        <v>1121SkogOrganisk jordBarskogMiddels</v>
      </c>
      <c r="K6713" s="111">
        <v>-1.5571490961494638</v>
      </c>
      <c r="L6713" s="111">
        <v>0.92784825435236762</v>
      </c>
      <c r="M6713" s="111">
        <v>0.46518126042825314</v>
      </c>
      <c r="N6713" s="112">
        <f t="shared" si="209"/>
        <v>-0.16411958136884308</v>
      </c>
    </row>
    <row r="6714" spans="1:14" x14ac:dyDescent="0.25">
      <c r="A6714" s="111" t="s">
        <v>769</v>
      </c>
      <c r="B6714" s="111">
        <f>INDEX(kommuner!C:C,MATCH(_xlfn.NUMBERVALUE(A6714),kommuner!B:B,0))</f>
        <v>1121</v>
      </c>
      <c r="C6714" s="111" t="s">
        <v>127</v>
      </c>
      <c r="D6714" s="111" t="s">
        <v>127</v>
      </c>
      <c r="E6714" s="111" t="s">
        <v>123</v>
      </c>
      <c r="F6714" s="111" t="s">
        <v>172</v>
      </c>
      <c r="G6714" s="111" t="s">
        <v>186</v>
      </c>
      <c r="H6714" s="111" t="s">
        <v>172</v>
      </c>
      <c r="I6714" s="111" t="s">
        <v>186</v>
      </c>
      <c r="J6714" t="str">
        <f t="shared" si="208"/>
        <v>1121SkogOrganisk jordBarskogSærs høy</v>
      </c>
      <c r="K6714" s="111">
        <v>2.5548655235722699</v>
      </c>
      <c r="L6714" s="111">
        <v>0.92784825435236762</v>
      </c>
      <c r="M6714" s="111">
        <v>0.46518126042825314</v>
      </c>
      <c r="N6714" s="112">
        <f t="shared" si="209"/>
        <v>3.9478950383528906</v>
      </c>
    </row>
    <row r="6715" spans="1:14" x14ac:dyDescent="0.25">
      <c r="A6715" s="111" t="s">
        <v>769</v>
      </c>
      <c r="B6715" s="111">
        <f>INDEX(kommuner!C:C,MATCH(_xlfn.NUMBERVALUE(A6715),kommuner!B:B,0))</f>
        <v>1121</v>
      </c>
      <c r="C6715" s="111" t="s">
        <v>127</v>
      </c>
      <c r="D6715" s="111" t="s">
        <v>127</v>
      </c>
      <c r="E6715" s="111" t="s">
        <v>123</v>
      </c>
      <c r="F6715" s="111" t="s">
        <v>179</v>
      </c>
      <c r="G6715" s="111" t="s">
        <v>180</v>
      </c>
      <c r="H6715" s="111" t="s">
        <v>179</v>
      </c>
      <c r="I6715" s="111" t="s">
        <v>180</v>
      </c>
      <c r="J6715" t="str">
        <f t="shared" si="208"/>
        <v>1121SkogOrganisk jordBlandingsskogHøy</v>
      </c>
      <c r="K6715" s="111">
        <v>-5.5554344456832343</v>
      </c>
      <c r="L6715" s="111">
        <v>0.92784825435236762</v>
      </c>
      <c r="M6715" s="111">
        <v>0.46510463492953991</v>
      </c>
      <c r="N6715" s="112">
        <f t="shared" si="209"/>
        <v>-4.1624815564013264</v>
      </c>
    </row>
    <row r="6716" spans="1:14" x14ac:dyDescent="0.25">
      <c r="A6716" s="111" t="s">
        <v>769</v>
      </c>
      <c r="B6716" s="111">
        <f>INDEX(kommuner!C:C,MATCH(_xlfn.NUMBERVALUE(A6716),kommuner!B:B,0))</f>
        <v>1121</v>
      </c>
      <c r="C6716" s="111" t="s">
        <v>127</v>
      </c>
      <c r="D6716" s="111" t="s">
        <v>127</v>
      </c>
      <c r="E6716" s="111" t="s">
        <v>123</v>
      </c>
      <c r="F6716" s="111" t="s">
        <v>179</v>
      </c>
      <c r="G6716" s="111" t="s">
        <v>167</v>
      </c>
      <c r="H6716" s="111" t="s">
        <v>179</v>
      </c>
      <c r="I6716" s="111" t="s">
        <v>167</v>
      </c>
      <c r="J6716" t="str">
        <f t="shared" si="208"/>
        <v>1121SkogOrganisk jordBlandingsskogImpediment</v>
      </c>
      <c r="K6716" s="111">
        <v>-0.28586344175800005</v>
      </c>
      <c r="L6716" s="111">
        <v>0.92784825435236762</v>
      </c>
      <c r="M6716" s="111">
        <v>0.46510463492953991</v>
      </c>
      <c r="N6716" s="112">
        <f t="shared" si="209"/>
        <v>1.1070894475239075</v>
      </c>
    </row>
    <row r="6717" spans="1:14" x14ac:dyDescent="0.25">
      <c r="A6717" s="111" t="s">
        <v>769</v>
      </c>
      <c r="B6717" s="111">
        <f>INDEX(kommuner!C:C,MATCH(_xlfn.NUMBERVALUE(A6717),kommuner!B:B,0))</f>
        <v>1121</v>
      </c>
      <c r="C6717" s="111" t="s">
        <v>127</v>
      </c>
      <c r="D6717" s="111" t="s">
        <v>127</v>
      </c>
      <c r="E6717" s="111" t="s">
        <v>123</v>
      </c>
      <c r="F6717" s="111" t="s">
        <v>179</v>
      </c>
      <c r="G6717" s="111" t="s">
        <v>190</v>
      </c>
      <c r="H6717" s="111" t="s">
        <v>179</v>
      </c>
      <c r="I6717" s="111" t="s">
        <v>190</v>
      </c>
      <c r="J6717" t="str">
        <f t="shared" si="208"/>
        <v>1121SkogOrganisk jordBlandingsskogLav</v>
      </c>
      <c r="K6717" s="111">
        <v>-1.2347339377887629</v>
      </c>
      <c r="L6717" s="111">
        <v>0.92784825435236762</v>
      </c>
      <c r="M6717" s="111">
        <v>0.46510463492953991</v>
      </c>
      <c r="N6717" s="112">
        <f t="shared" si="209"/>
        <v>0.15821895149314458</v>
      </c>
    </row>
    <row r="6718" spans="1:14" x14ac:dyDescent="0.25">
      <c r="A6718" s="111" t="s">
        <v>769</v>
      </c>
      <c r="B6718" s="111">
        <f>INDEX(kommuner!C:C,MATCH(_xlfn.NUMBERVALUE(A6718),kommuner!B:B,0))</f>
        <v>1121</v>
      </c>
      <c r="C6718" s="111" t="s">
        <v>127</v>
      </c>
      <c r="D6718" s="111" t="s">
        <v>127</v>
      </c>
      <c r="E6718" s="111" t="s">
        <v>123</v>
      </c>
      <c r="F6718" s="111" t="s">
        <v>179</v>
      </c>
      <c r="G6718" s="111" t="s">
        <v>173</v>
      </c>
      <c r="H6718" s="111" t="s">
        <v>179</v>
      </c>
      <c r="I6718" s="111" t="s">
        <v>173</v>
      </c>
      <c r="J6718" t="str">
        <f t="shared" si="208"/>
        <v>1121SkogOrganisk jordBlandingsskogMiddels</v>
      </c>
      <c r="K6718" s="111">
        <v>-2.4239591752717748</v>
      </c>
      <c r="L6718" s="111">
        <v>0.92784825435236762</v>
      </c>
      <c r="M6718" s="111">
        <v>0.46510463492953991</v>
      </c>
      <c r="N6718" s="112">
        <f t="shared" si="209"/>
        <v>-1.0310062859898674</v>
      </c>
    </row>
    <row r="6719" spans="1:14" x14ac:dyDescent="0.25">
      <c r="A6719" s="111" t="s">
        <v>769</v>
      </c>
      <c r="B6719" s="111">
        <f>INDEX(kommuner!C:C,MATCH(_xlfn.NUMBERVALUE(A6719),kommuner!B:B,0))</f>
        <v>1121</v>
      </c>
      <c r="C6719" s="111" t="s">
        <v>127</v>
      </c>
      <c r="D6719" s="111" t="s">
        <v>127</v>
      </c>
      <c r="E6719" s="111" t="s">
        <v>123</v>
      </c>
      <c r="F6719" s="111" t="s">
        <v>179</v>
      </c>
      <c r="G6719" s="111" t="s">
        <v>186</v>
      </c>
      <c r="H6719" s="111" t="s">
        <v>179</v>
      </c>
      <c r="I6719" s="111" t="s">
        <v>186</v>
      </c>
      <c r="J6719" t="str">
        <f t="shared" si="208"/>
        <v>1121SkogOrganisk jordBlandingsskogSærs høy</v>
      </c>
      <c r="K6719" s="111">
        <v>-1.5726115302258048</v>
      </c>
      <c r="L6719" s="111">
        <v>0.92784825435236762</v>
      </c>
      <c r="M6719" s="111">
        <v>0.46510463492953991</v>
      </c>
      <c r="N6719" s="112">
        <f t="shared" si="209"/>
        <v>-0.17965864094389727</v>
      </c>
    </row>
    <row r="6720" spans="1:14" x14ac:dyDescent="0.25">
      <c r="A6720" s="111" t="s">
        <v>769</v>
      </c>
      <c r="B6720" s="111">
        <f>INDEX(kommuner!C:C,MATCH(_xlfn.NUMBERVALUE(A6720),kommuner!B:B,0))</f>
        <v>1121</v>
      </c>
      <c r="C6720" s="111" t="s">
        <v>127</v>
      </c>
      <c r="D6720" s="111" t="s">
        <v>127</v>
      </c>
      <c r="E6720" s="111" t="s">
        <v>123</v>
      </c>
      <c r="F6720" s="111" t="s">
        <v>185</v>
      </c>
      <c r="G6720" s="111" t="s">
        <v>180</v>
      </c>
      <c r="H6720" s="111" t="s">
        <v>185</v>
      </c>
      <c r="I6720" s="111" t="s">
        <v>180</v>
      </c>
      <c r="J6720" t="str">
        <f t="shared" si="208"/>
        <v>1121SkogOrganisk jordLauvskogHøy</v>
      </c>
      <c r="K6720" s="111">
        <v>-1.9913688882377358</v>
      </c>
      <c r="L6720" s="111">
        <v>0.92784825435236762</v>
      </c>
      <c r="M6720" s="111">
        <v>0.46510463492953991</v>
      </c>
      <c r="N6720" s="112">
        <f t="shared" si="209"/>
        <v>-0.59841599895582831</v>
      </c>
    </row>
    <row r="6721" spans="1:14" x14ac:dyDescent="0.25">
      <c r="A6721" s="111" t="s">
        <v>769</v>
      </c>
      <c r="B6721" s="111">
        <f>INDEX(kommuner!C:C,MATCH(_xlfn.NUMBERVALUE(A6721),kommuner!B:B,0))</f>
        <v>1121</v>
      </c>
      <c r="C6721" s="111" t="s">
        <v>127</v>
      </c>
      <c r="D6721" s="111" t="s">
        <v>127</v>
      </c>
      <c r="E6721" s="111" t="s">
        <v>123</v>
      </c>
      <c r="F6721" s="111" t="s">
        <v>185</v>
      </c>
      <c r="G6721" s="111" t="s">
        <v>167</v>
      </c>
      <c r="H6721" s="111" t="s">
        <v>185</v>
      </c>
      <c r="I6721" s="111" t="s">
        <v>167</v>
      </c>
      <c r="J6721" t="str">
        <f t="shared" si="208"/>
        <v>1121SkogOrganisk jordLauvskogImpediment</v>
      </c>
      <c r="K6721" s="111">
        <v>0.35000626494250675</v>
      </c>
      <c r="L6721" s="111">
        <v>0.92784825435236762</v>
      </c>
      <c r="M6721" s="111">
        <v>0.46510463492953991</v>
      </c>
      <c r="N6721" s="112">
        <f t="shared" si="209"/>
        <v>1.7429591542244141</v>
      </c>
    </row>
    <row r="6722" spans="1:14" x14ac:dyDescent="0.25">
      <c r="A6722" s="111" t="s">
        <v>769</v>
      </c>
      <c r="B6722" s="111">
        <f>INDEX(kommuner!C:C,MATCH(_xlfn.NUMBERVALUE(A6722),kommuner!B:B,0))</f>
        <v>1121</v>
      </c>
      <c r="C6722" s="111" t="s">
        <v>127</v>
      </c>
      <c r="D6722" s="111" t="s">
        <v>127</v>
      </c>
      <c r="E6722" s="111" t="s">
        <v>123</v>
      </c>
      <c r="F6722" s="111" t="s">
        <v>185</v>
      </c>
      <c r="G6722" s="111" t="s">
        <v>190</v>
      </c>
      <c r="H6722" s="111" t="s">
        <v>185</v>
      </c>
      <c r="I6722" s="111" t="s">
        <v>190</v>
      </c>
      <c r="J6722" t="str">
        <f t="shared" si="208"/>
        <v>1121SkogOrganisk jordLauvskogLav</v>
      </c>
      <c r="K6722" s="111">
        <v>1.1144075558526714</v>
      </c>
      <c r="L6722" s="111">
        <v>0.92784825435236762</v>
      </c>
      <c r="M6722" s="111">
        <v>0.46510463492953991</v>
      </c>
      <c r="N6722" s="112">
        <f t="shared" si="209"/>
        <v>2.5073604451345788</v>
      </c>
    </row>
    <row r="6723" spans="1:14" x14ac:dyDescent="0.25">
      <c r="A6723" s="111" t="s">
        <v>769</v>
      </c>
      <c r="B6723" s="111">
        <f>INDEX(kommuner!C:C,MATCH(_xlfn.NUMBERVALUE(A6723),kommuner!B:B,0))</f>
        <v>1121</v>
      </c>
      <c r="C6723" s="111" t="s">
        <v>127</v>
      </c>
      <c r="D6723" s="111" t="s">
        <v>127</v>
      </c>
      <c r="E6723" s="111" t="s">
        <v>123</v>
      </c>
      <c r="F6723" s="111" t="s">
        <v>185</v>
      </c>
      <c r="G6723" s="111" t="s">
        <v>173</v>
      </c>
      <c r="H6723" s="111" t="s">
        <v>185</v>
      </c>
      <c r="I6723" s="111" t="s">
        <v>173</v>
      </c>
      <c r="J6723" t="str">
        <f t="shared" ref="J6723:J6786" si="210">B6723&amp;C6723&amp;E6723&amp;IF(C6723="Skog",F6723&amp;G6723,"")</f>
        <v>1121SkogOrganisk jordLauvskogMiddels</v>
      </c>
      <c r="K6723" s="111">
        <v>-0.62664468270982987</v>
      </c>
      <c r="L6723" s="111">
        <v>0.92784825435236762</v>
      </c>
      <c r="M6723" s="111">
        <v>0.46510463492953991</v>
      </c>
      <c r="N6723" s="112">
        <f t="shared" ref="N6723:N6786" si="211">SUM(K6723:M6723)</f>
        <v>0.76630820657207765</v>
      </c>
    </row>
    <row r="6724" spans="1:14" x14ac:dyDescent="0.25">
      <c r="A6724" s="111" t="s">
        <v>769</v>
      </c>
      <c r="B6724" s="111">
        <f>INDEX(kommuner!C:C,MATCH(_xlfn.NUMBERVALUE(A6724),kommuner!B:B,0))</f>
        <v>1121</v>
      </c>
      <c r="C6724" s="111" t="s">
        <v>127</v>
      </c>
      <c r="D6724" s="111" t="s">
        <v>127</v>
      </c>
      <c r="E6724" s="111" t="s">
        <v>123</v>
      </c>
      <c r="F6724" s="111" t="s">
        <v>185</v>
      </c>
      <c r="G6724" s="111" t="s">
        <v>186</v>
      </c>
      <c r="H6724" s="111" t="s">
        <v>185</v>
      </c>
      <c r="I6724" s="111" t="s">
        <v>186</v>
      </c>
      <c r="J6724" t="str">
        <f t="shared" si="210"/>
        <v>1121SkogOrganisk jordLauvskogSærs høy</v>
      </c>
      <c r="K6724" s="111">
        <v>-1.8997279926091779</v>
      </c>
      <c r="L6724" s="111">
        <v>0.92784825435236762</v>
      </c>
      <c r="M6724" s="111">
        <v>0.46510463492953991</v>
      </c>
      <c r="N6724" s="112">
        <f t="shared" si="211"/>
        <v>-0.50677510332727038</v>
      </c>
    </row>
    <row r="6725" spans="1:14" x14ac:dyDescent="0.25">
      <c r="A6725" s="111" t="s">
        <v>769</v>
      </c>
      <c r="B6725" s="111">
        <f>INDEX(kommuner!C:C,MATCH(_xlfn.NUMBERVALUE(A6725),kommuner!B:B,0))</f>
        <v>1121</v>
      </c>
      <c r="C6725" s="111" t="s">
        <v>83</v>
      </c>
      <c r="D6725" s="111" t="s">
        <v>83</v>
      </c>
      <c r="E6725" s="111" t="s">
        <v>126</v>
      </c>
      <c r="F6725" s="111" t="s">
        <v>139</v>
      </c>
      <c r="G6725" s="111" t="s">
        <v>139</v>
      </c>
      <c r="H6725" s="111" t="s">
        <v>139</v>
      </c>
      <c r="I6725" s="111" t="s">
        <v>139</v>
      </c>
      <c r="J6725" t="str">
        <f t="shared" si="210"/>
        <v>1121Utbygd arealMineraljord</v>
      </c>
      <c r="K6725" s="111">
        <v>0.42279414509845159</v>
      </c>
      <c r="L6725" s="111">
        <v>0</v>
      </c>
      <c r="M6725" s="111">
        <v>1.303047089454229E-2</v>
      </c>
      <c r="N6725" s="112">
        <f t="shared" si="211"/>
        <v>0.43582461599299388</v>
      </c>
    </row>
    <row r="6726" spans="1:14" x14ac:dyDescent="0.25">
      <c r="A6726" s="111" t="s">
        <v>769</v>
      </c>
      <c r="B6726" s="111">
        <f>INDEX(kommuner!C:C,MATCH(_xlfn.NUMBERVALUE(A6726),kommuner!B:B,0))</f>
        <v>1121</v>
      </c>
      <c r="C6726" s="111" t="s">
        <v>83</v>
      </c>
      <c r="D6726" s="111" t="s">
        <v>83</v>
      </c>
      <c r="E6726" s="111" t="s">
        <v>123</v>
      </c>
      <c r="F6726" s="111" t="s">
        <v>139</v>
      </c>
      <c r="G6726" s="111" t="s">
        <v>139</v>
      </c>
      <c r="H6726" s="111" t="s">
        <v>139</v>
      </c>
      <c r="I6726" s="111" t="s">
        <v>139</v>
      </c>
      <c r="J6726" t="str">
        <f t="shared" si="210"/>
        <v>1121Utbygd arealOrganisk jord</v>
      </c>
      <c r="K6726" s="111">
        <v>29.011421395201612</v>
      </c>
      <c r="L6726" s="111">
        <v>0</v>
      </c>
      <c r="M6726" s="111">
        <v>1.303047089454229E-2</v>
      </c>
      <c r="N6726" s="112">
        <f t="shared" si="211"/>
        <v>29.024451866096154</v>
      </c>
    </row>
    <row r="6727" spans="1:14" x14ac:dyDescent="0.25">
      <c r="A6727" s="111" t="s">
        <v>769</v>
      </c>
      <c r="B6727" s="111">
        <f>INDEX(kommuner!C:C,MATCH(_xlfn.NUMBERVALUE(A6727),kommuner!B:B,0))</f>
        <v>1121</v>
      </c>
      <c r="C6727" s="111" t="s">
        <v>181</v>
      </c>
      <c r="D6727" s="111" t="s">
        <v>181</v>
      </c>
      <c r="E6727" s="111" t="s">
        <v>123</v>
      </c>
      <c r="F6727" s="111" t="s">
        <v>139</v>
      </c>
      <c r="G6727" s="111" t="s">
        <v>139</v>
      </c>
      <c r="H6727" s="111" t="s">
        <v>139</v>
      </c>
      <c r="I6727" s="111" t="s">
        <v>139</v>
      </c>
      <c r="J6727" t="str">
        <f t="shared" si="210"/>
        <v>1121Vann og myrOrganisk jord</v>
      </c>
      <c r="K6727" s="111">
        <v>-0.31088998224577308</v>
      </c>
      <c r="L6727" s="111">
        <v>0</v>
      </c>
      <c r="M6727" s="111">
        <v>0</v>
      </c>
      <c r="N6727" s="112">
        <f t="shared" si="211"/>
        <v>-0.31088998224577308</v>
      </c>
    </row>
    <row r="6728" spans="1:14" x14ac:dyDescent="0.25">
      <c r="A6728" s="111" t="s">
        <v>770</v>
      </c>
      <c r="B6728" s="111">
        <f>INDEX(kommuner!C:C,MATCH(_xlfn.NUMBERVALUE(A6728),kommuner!B:B,0))</f>
        <v>1122</v>
      </c>
      <c r="C6728" s="111" t="s">
        <v>82</v>
      </c>
      <c r="D6728" s="111" t="s">
        <v>82</v>
      </c>
      <c r="E6728" s="111" t="s">
        <v>126</v>
      </c>
      <c r="F6728" s="111" t="s">
        <v>139</v>
      </c>
      <c r="G6728" s="111" t="s">
        <v>139</v>
      </c>
      <c r="H6728" s="111" t="s">
        <v>139</v>
      </c>
      <c r="I6728" s="111" t="s">
        <v>139</v>
      </c>
      <c r="J6728" t="str">
        <f t="shared" si="210"/>
        <v>1122Annen utmarkMineraljord</v>
      </c>
      <c r="K6728" s="111">
        <v>-0.16852781479621071</v>
      </c>
      <c r="L6728" s="111">
        <v>0</v>
      </c>
      <c r="M6728" s="111">
        <v>0</v>
      </c>
      <c r="N6728" s="112">
        <f t="shared" si="211"/>
        <v>-0.16852781479621071</v>
      </c>
    </row>
    <row r="6729" spans="1:14" x14ac:dyDescent="0.25">
      <c r="A6729" s="111" t="s">
        <v>770</v>
      </c>
      <c r="B6729" s="111">
        <f>INDEX(kommuner!C:C,MATCH(_xlfn.NUMBERVALUE(A6729),kommuner!B:B,0))</f>
        <v>1122</v>
      </c>
      <c r="C6729" s="111" t="s">
        <v>121</v>
      </c>
      <c r="D6729" s="111" t="s">
        <v>121</v>
      </c>
      <c r="E6729" s="111" t="s">
        <v>126</v>
      </c>
      <c r="F6729" s="111" t="s">
        <v>139</v>
      </c>
      <c r="G6729" s="111" t="s">
        <v>139</v>
      </c>
      <c r="H6729" s="111" t="s">
        <v>139</v>
      </c>
      <c r="I6729" s="111" t="s">
        <v>139</v>
      </c>
      <c r="J6729" t="str">
        <f t="shared" si="210"/>
        <v>1122BeiteMineraljord</v>
      </c>
      <c r="K6729" s="111">
        <v>-0.43305842942580308</v>
      </c>
      <c r="L6729" s="111">
        <v>0</v>
      </c>
      <c r="M6729" s="111">
        <v>1.2448711246839999E-7</v>
      </c>
      <c r="N6729" s="112">
        <f t="shared" si="211"/>
        <v>-0.43305830493869063</v>
      </c>
    </row>
    <row r="6730" spans="1:14" x14ac:dyDescent="0.25">
      <c r="A6730" s="111" t="s">
        <v>770</v>
      </c>
      <c r="B6730" s="111">
        <f>INDEX(kommuner!C:C,MATCH(_xlfn.NUMBERVALUE(A6730),kommuner!B:B,0))</f>
        <v>1122</v>
      </c>
      <c r="C6730" s="111" t="s">
        <v>121</v>
      </c>
      <c r="D6730" s="111" t="s">
        <v>121</v>
      </c>
      <c r="E6730" s="111" t="s">
        <v>123</v>
      </c>
      <c r="F6730" s="111" t="s">
        <v>139</v>
      </c>
      <c r="G6730" s="111" t="s">
        <v>139</v>
      </c>
      <c r="H6730" s="111" t="s">
        <v>139</v>
      </c>
      <c r="I6730" s="111" t="s">
        <v>139</v>
      </c>
      <c r="J6730" t="str">
        <f t="shared" si="210"/>
        <v>1122BeiteOrganisk jord</v>
      </c>
      <c r="K6730" s="111">
        <v>12.077525935985037</v>
      </c>
      <c r="L6730" s="111">
        <v>1.6412500000000001</v>
      </c>
      <c r="M6730" s="111">
        <v>0</v>
      </c>
      <c r="N6730" s="112">
        <f t="shared" si="211"/>
        <v>13.718775935985036</v>
      </c>
    </row>
    <row r="6731" spans="1:14" x14ac:dyDescent="0.25">
      <c r="A6731" s="111" t="s">
        <v>770</v>
      </c>
      <c r="B6731" s="111">
        <f>INDEX(kommuner!C:C,MATCH(_xlfn.NUMBERVALUE(A6731),kommuner!B:B,0))</f>
        <v>1122</v>
      </c>
      <c r="C6731" s="111" t="s">
        <v>84</v>
      </c>
      <c r="D6731" s="111" t="s">
        <v>84</v>
      </c>
      <c r="E6731" s="111" t="s">
        <v>126</v>
      </c>
      <c r="F6731" s="111" t="s">
        <v>139</v>
      </c>
      <c r="G6731" s="111" t="s">
        <v>139</v>
      </c>
      <c r="H6731" s="111" t="s">
        <v>139</v>
      </c>
      <c r="I6731" s="111" t="s">
        <v>139</v>
      </c>
      <c r="J6731" t="str">
        <f t="shared" si="210"/>
        <v>1122Dyrket markMineraljord</v>
      </c>
      <c r="K6731" s="111">
        <v>-0.37681651338179212</v>
      </c>
      <c r="L6731" s="111">
        <v>0</v>
      </c>
      <c r="M6731" s="111">
        <v>0</v>
      </c>
      <c r="N6731" s="112">
        <f t="shared" si="211"/>
        <v>-0.37681651338179212</v>
      </c>
    </row>
    <row r="6732" spans="1:14" x14ac:dyDescent="0.25">
      <c r="A6732" s="111" t="s">
        <v>770</v>
      </c>
      <c r="B6732" s="111">
        <f>INDEX(kommuner!C:C,MATCH(_xlfn.NUMBERVALUE(A6732),kommuner!B:B,0))</f>
        <v>1122</v>
      </c>
      <c r="C6732" s="111" t="s">
        <v>84</v>
      </c>
      <c r="D6732" s="111" t="s">
        <v>84</v>
      </c>
      <c r="E6732" s="111" t="s">
        <v>123</v>
      </c>
      <c r="F6732" s="111" t="s">
        <v>139</v>
      </c>
      <c r="G6732" s="111" t="s">
        <v>139</v>
      </c>
      <c r="H6732" s="111" t="s">
        <v>139</v>
      </c>
      <c r="I6732" s="111" t="s">
        <v>139</v>
      </c>
      <c r="J6732" t="str">
        <f t="shared" si="210"/>
        <v>1122Dyrket markOrganisk jord</v>
      </c>
      <c r="K6732" s="111">
        <v>28.726149366675592</v>
      </c>
      <c r="L6732" s="111">
        <v>1.45625</v>
      </c>
      <c r="M6732" s="111">
        <v>0</v>
      </c>
      <c r="N6732" s="112">
        <f t="shared" si="211"/>
        <v>30.182399366675593</v>
      </c>
    </row>
    <row r="6733" spans="1:14" x14ac:dyDescent="0.25">
      <c r="A6733" s="111" t="s">
        <v>770</v>
      </c>
      <c r="B6733" s="111">
        <f>INDEX(kommuner!C:C,MATCH(_xlfn.NUMBERVALUE(A6733),kommuner!B:B,0))</f>
        <v>1122</v>
      </c>
      <c r="C6733" s="111" t="s">
        <v>127</v>
      </c>
      <c r="D6733" s="111" t="s">
        <v>127</v>
      </c>
      <c r="E6733" s="111" t="s">
        <v>126</v>
      </c>
      <c r="F6733" s="111" t="s">
        <v>172</v>
      </c>
      <c r="G6733" s="111" t="s">
        <v>180</v>
      </c>
      <c r="H6733" s="111" t="s">
        <v>172</v>
      </c>
      <c r="I6733" s="111" t="s">
        <v>180</v>
      </c>
      <c r="J6733" t="str">
        <f t="shared" si="210"/>
        <v>1122SkogMineraljordBarskogHøy</v>
      </c>
      <c r="K6733" s="111">
        <v>-4.2610596243420318</v>
      </c>
      <c r="L6733" s="111">
        <v>0.85306406685236758</v>
      </c>
      <c r="M6733" s="111">
        <v>6.4056614999681585E-2</v>
      </c>
      <c r="N6733" s="112">
        <f t="shared" si="211"/>
        <v>-3.3439389424899826</v>
      </c>
    </row>
    <row r="6734" spans="1:14" x14ac:dyDescent="0.25">
      <c r="A6734" s="111" t="s">
        <v>770</v>
      </c>
      <c r="B6734" s="111">
        <f>INDEX(kommuner!C:C,MATCH(_xlfn.NUMBERVALUE(A6734),kommuner!B:B,0))</f>
        <v>1122</v>
      </c>
      <c r="C6734" s="111" t="s">
        <v>127</v>
      </c>
      <c r="D6734" s="111" t="s">
        <v>127</v>
      </c>
      <c r="E6734" s="111" t="s">
        <v>126</v>
      </c>
      <c r="F6734" s="111" t="s">
        <v>172</v>
      </c>
      <c r="G6734" s="111" t="s">
        <v>167</v>
      </c>
      <c r="H6734" s="111" t="s">
        <v>172</v>
      </c>
      <c r="I6734" s="111" t="s">
        <v>167</v>
      </c>
      <c r="J6734" t="str">
        <f t="shared" si="210"/>
        <v>1122SkogMineraljordBarskogImpediment</v>
      </c>
      <c r="K6734" s="111">
        <v>-1.5740166960016819</v>
      </c>
      <c r="L6734" s="111">
        <v>0.85306406685236758</v>
      </c>
      <c r="M6734" s="111">
        <v>6.3979989500968365E-2</v>
      </c>
      <c r="N6734" s="112">
        <f t="shared" si="211"/>
        <v>-0.65697263964834596</v>
      </c>
    </row>
    <row r="6735" spans="1:14" x14ac:dyDescent="0.25">
      <c r="A6735" s="111" t="s">
        <v>770</v>
      </c>
      <c r="B6735" s="111">
        <f>INDEX(kommuner!C:C,MATCH(_xlfn.NUMBERVALUE(A6735),kommuner!B:B,0))</f>
        <v>1122</v>
      </c>
      <c r="C6735" s="111" t="s">
        <v>127</v>
      </c>
      <c r="D6735" s="111" t="s">
        <v>127</v>
      </c>
      <c r="E6735" s="111" t="s">
        <v>126</v>
      </c>
      <c r="F6735" s="111" t="s">
        <v>172</v>
      </c>
      <c r="G6735" s="111" t="s">
        <v>190</v>
      </c>
      <c r="H6735" s="111" t="s">
        <v>172</v>
      </c>
      <c r="I6735" s="111" t="s">
        <v>190</v>
      </c>
      <c r="J6735" t="str">
        <f t="shared" si="210"/>
        <v>1122SkogMineraljordBarskogLav</v>
      </c>
      <c r="K6735" s="111">
        <v>-2.1094741240186856</v>
      </c>
      <c r="L6735" s="111">
        <v>0.85306406685236758</v>
      </c>
      <c r="M6735" s="111">
        <v>6.3979989500968365E-2</v>
      </c>
      <c r="N6735" s="112">
        <f t="shared" si="211"/>
        <v>-1.1924300676653499</v>
      </c>
    </row>
    <row r="6736" spans="1:14" x14ac:dyDescent="0.25">
      <c r="A6736" s="111" t="s">
        <v>770</v>
      </c>
      <c r="B6736" s="111">
        <f>INDEX(kommuner!C:C,MATCH(_xlfn.NUMBERVALUE(A6736),kommuner!B:B,0))</f>
        <v>1122</v>
      </c>
      <c r="C6736" s="111" t="s">
        <v>127</v>
      </c>
      <c r="D6736" s="111" t="s">
        <v>127</v>
      </c>
      <c r="E6736" s="111" t="s">
        <v>126</v>
      </c>
      <c r="F6736" s="111" t="s">
        <v>172</v>
      </c>
      <c r="G6736" s="111" t="s">
        <v>173</v>
      </c>
      <c r="H6736" s="111" t="s">
        <v>172</v>
      </c>
      <c r="I6736" s="111" t="s">
        <v>173</v>
      </c>
      <c r="J6736" t="str">
        <f t="shared" si="210"/>
        <v>1122SkogMineraljordBarskogMiddels</v>
      </c>
      <c r="K6736" s="111">
        <v>-2.8820985952554645</v>
      </c>
      <c r="L6736" s="111">
        <v>0.85306406685236758</v>
      </c>
      <c r="M6736" s="111">
        <v>6.4056614999681585E-2</v>
      </c>
      <c r="N6736" s="112">
        <f t="shared" si="211"/>
        <v>-1.9649779134034155</v>
      </c>
    </row>
    <row r="6737" spans="1:14" x14ac:dyDescent="0.25">
      <c r="A6737" s="111" t="s">
        <v>770</v>
      </c>
      <c r="B6737" s="111">
        <f>INDEX(kommuner!C:C,MATCH(_xlfn.NUMBERVALUE(A6737),kommuner!B:B,0))</f>
        <v>1122</v>
      </c>
      <c r="C6737" s="111" t="s">
        <v>127</v>
      </c>
      <c r="D6737" s="111" t="s">
        <v>127</v>
      </c>
      <c r="E6737" s="111" t="s">
        <v>126</v>
      </c>
      <c r="F6737" s="111" t="s">
        <v>172</v>
      </c>
      <c r="G6737" s="111" t="s">
        <v>186</v>
      </c>
      <c r="H6737" s="111" t="s">
        <v>172</v>
      </c>
      <c r="I6737" s="111" t="s">
        <v>186</v>
      </c>
      <c r="J6737" t="str">
        <f t="shared" si="210"/>
        <v>1122SkogMineraljordBarskogSærs høy</v>
      </c>
      <c r="K6737" s="111">
        <v>0.12072674540874306</v>
      </c>
      <c r="L6737" s="111">
        <v>0.85306406685236758</v>
      </c>
      <c r="M6737" s="111">
        <v>6.4056614999681585E-2</v>
      </c>
      <c r="N6737" s="112">
        <f t="shared" si="211"/>
        <v>1.0378474272607923</v>
      </c>
    </row>
    <row r="6738" spans="1:14" x14ac:dyDescent="0.25">
      <c r="A6738" s="111" t="s">
        <v>770</v>
      </c>
      <c r="B6738" s="111">
        <f>INDEX(kommuner!C:C,MATCH(_xlfn.NUMBERVALUE(A6738),kommuner!B:B,0))</f>
        <v>1122</v>
      </c>
      <c r="C6738" s="111" t="s">
        <v>127</v>
      </c>
      <c r="D6738" s="111" t="s">
        <v>127</v>
      </c>
      <c r="E6738" s="111" t="s">
        <v>126</v>
      </c>
      <c r="F6738" s="111" t="s">
        <v>179</v>
      </c>
      <c r="G6738" s="111" t="s">
        <v>180</v>
      </c>
      <c r="H6738" s="111" t="s">
        <v>179</v>
      </c>
      <c r="I6738" s="111" t="s">
        <v>180</v>
      </c>
      <c r="J6738" t="str">
        <f t="shared" si="210"/>
        <v>1122SkogMineraljordBlandingsskogHøy</v>
      </c>
      <c r="K6738" s="111">
        <v>-8.5703651807373102</v>
      </c>
      <c r="L6738" s="111">
        <v>0.85306406685236758</v>
      </c>
      <c r="M6738" s="111">
        <v>6.3979989500968365E-2</v>
      </c>
      <c r="N6738" s="112">
        <f t="shared" si="211"/>
        <v>-7.6533211243839743</v>
      </c>
    </row>
    <row r="6739" spans="1:14" x14ac:dyDescent="0.25">
      <c r="A6739" s="111" t="s">
        <v>770</v>
      </c>
      <c r="B6739" s="111">
        <f>INDEX(kommuner!C:C,MATCH(_xlfn.NUMBERVALUE(A6739),kommuner!B:B,0))</f>
        <v>1122</v>
      </c>
      <c r="C6739" s="111" t="s">
        <v>127</v>
      </c>
      <c r="D6739" s="111" t="s">
        <v>127</v>
      </c>
      <c r="E6739" s="111" t="s">
        <v>126</v>
      </c>
      <c r="F6739" s="111" t="s">
        <v>179</v>
      </c>
      <c r="G6739" s="111" t="s">
        <v>167</v>
      </c>
      <c r="H6739" s="111" t="s">
        <v>179</v>
      </c>
      <c r="I6739" s="111" t="s">
        <v>167</v>
      </c>
      <c r="J6739" t="str">
        <f t="shared" si="210"/>
        <v>1122SkogMineraljordBlandingsskogImpediment</v>
      </c>
      <c r="K6739" s="111">
        <v>-2.0950685747655116</v>
      </c>
      <c r="L6739" s="111">
        <v>0.85306406685236758</v>
      </c>
      <c r="M6739" s="111">
        <v>6.3979989500968365E-2</v>
      </c>
      <c r="N6739" s="112">
        <f t="shared" si="211"/>
        <v>-1.1780245184121758</v>
      </c>
    </row>
    <row r="6740" spans="1:14" x14ac:dyDescent="0.25">
      <c r="A6740" s="111" t="s">
        <v>770</v>
      </c>
      <c r="B6740" s="111">
        <f>INDEX(kommuner!C:C,MATCH(_xlfn.NUMBERVALUE(A6740),kommuner!B:B,0))</f>
        <v>1122</v>
      </c>
      <c r="C6740" s="111" t="s">
        <v>127</v>
      </c>
      <c r="D6740" s="111" t="s">
        <v>127</v>
      </c>
      <c r="E6740" s="111" t="s">
        <v>126</v>
      </c>
      <c r="F6740" s="111" t="s">
        <v>179</v>
      </c>
      <c r="G6740" s="111" t="s">
        <v>190</v>
      </c>
      <c r="H6740" s="111" t="s">
        <v>179</v>
      </c>
      <c r="I6740" s="111" t="s">
        <v>190</v>
      </c>
      <c r="J6740" t="str">
        <f t="shared" si="210"/>
        <v>1122SkogMineraljordBlandingsskogLav</v>
      </c>
      <c r="K6740" s="111">
        <v>-3.814060654162915</v>
      </c>
      <c r="L6740" s="111">
        <v>0.85306406685236758</v>
      </c>
      <c r="M6740" s="111">
        <v>6.3979989500968365E-2</v>
      </c>
      <c r="N6740" s="112">
        <f t="shared" si="211"/>
        <v>-2.897016597809579</v>
      </c>
    </row>
    <row r="6741" spans="1:14" x14ac:dyDescent="0.25">
      <c r="A6741" s="111" t="s">
        <v>770</v>
      </c>
      <c r="B6741" s="111">
        <f>INDEX(kommuner!C:C,MATCH(_xlfn.NUMBERVALUE(A6741),kommuner!B:B,0))</f>
        <v>1122</v>
      </c>
      <c r="C6741" s="111" t="s">
        <v>127</v>
      </c>
      <c r="D6741" s="111" t="s">
        <v>127</v>
      </c>
      <c r="E6741" s="111" t="s">
        <v>126</v>
      </c>
      <c r="F6741" s="111" t="s">
        <v>179</v>
      </c>
      <c r="G6741" s="111" t="s">
        <v>173</v>
      </c>
      <c r="H6741" s="111" t="s">
        <v>179</v>
      </c>
      <c r="I6741" s="111" t="s">
        <v>173</v>
      </c>
      <c r="J6741" t="str">
        <f t="shared" si="210"/>
        <v>1122SkogMineraljordBlandingsskogMiddels</v>
      </c>
      <c r="K6741" s="111">
        <v>-4.5623521854183373</v>
      </c>
      <c r="L6741" s="111">
        <v>0.85306406685236758</v>
      </c>
      <c r="M6741" s="111">
        <v>6.3979989500968365E-2</v>
      </c>
      <c r="N6741" s="112">
        <f t="shared" si="211"/>
        <v>-3.6453081290650013</v>
      </c>
    </row>
    <row r="6742" spans="1:14" x14ac:dyDescent="0.25">
      <c r="A6742" s="111" t="s">
        <v>770</v>
      </c>
      <c r="B6742" s="111">
        <f>INDEX(kommuner!C:C,MATCH(_xlfn.NUMBERVALUE(A6742),kommuner!B:B,0))</f>
        <v>1122</v>
      </c>
      <c r="C6742" s="111" t="s">
        <v>127</v>
      </c>
      <c r="D6742" s="111" t="s">
        <v>127</v>
      </c>
      <c r="E6742" s="111" t="s">
        <v>126</v>
      </c>
      <c r="F6742" s="111" t="s">
        <v>179</v>
      </c>
      <c r="G6742" s="111" t="s">
        <v>186</v>
      </c>
      <c r="H6742" s="111" t="s">
        <v>179</v>
      </c>
      <c r="I6742" s="111" t="s">
        <v>186</v>
      </c>
      <c r="J6742" t="str">
        <f t="shared" si="210"/>
        <v>1122SkogMineraljordBlandingsskogSærs høy</v>
      </c>
      <c r="K6742" s="111">
        <v>-2.9395925245326562</v>
      </c>
      <c r="L6742" s="111">
        <v>0.85306406685236758</v>
      </c>
      <c r="M6742" s="111">
        <v>6.3979989500968365E-2</v>
      </c>
      <c r="N6742" s="112">
        <f t="shared" si="211"/>
        <v>-2.0225484681793202</v>
      </c>
    </row>
    <row r="6743" spans="1:14" x14ac:dyDescent="0.25">
      <c r="A6743" s="111" t="s">
        <v>770</v>
      </c>
      <c r="B6743" s="111">
        <f>INDEX(kommuner!C:C,MATCH(_xlfn.NUMBERVALUE(A6743),kommuner!B:B,0))</f>
        <v>1122</v>
      </c>
      <c r="C6743" s="111" t="s">
        <v>127</v>
      </c>
      <c r="D6743" s="111" t="s">
        <v>127</v>
      </c>
      <c r="E6743" s="111" t="s">
        <v>126</v>
      </c>
      <c r="F6743" s="111" t="s">
        <v>185</v>
      </c>
      <c r="G6743" s="111" t="s">
        <v>180</v>
      </c>
      <c r="H6743" s="111" t="s">
        <v>185</v>
      </c>
      <c r="I6743" s="111" t="s">
        <v>180</v>
      </c>
      <c r="J6743" t="str">
        <f t="shared" si="210"/>
        <v>1122SkogMineraljordLauvskogHøy</v>
      </c>
      <c r="K6743" s="111">
        <v>-3.6072016095960531</v>
      </c>
      <c r="L6743" s="111">
        <v>0.85306406685236758</v>
      </c>
      <c r="M6743" s="111">
        <v>6.3979989500968365E-2</v>
      </c>
      <c r="N6743" s="112">
        <f t="shared" si="211"/>
        <v>-2.6901575532427171</v>
      </c>
    </row>
    <row r="6744" spans="1:14" x14ac:dyDescent="0.25">
      <c r="A6744" s="111" t="s">
        <v>770</v>
      </c>
      <c r="B6744" s="111">
        <f>INDEX(kommuner!C:C,MATCH(_xlfn.NUMBERVALUE(A6744),kommuner!B:B,0))</f>
        <v>1122</v>
      </c>
      <c r="C6744" s="111" t="s">
        <v>127</v>
      </c>
      <c r="D6744" s="111" t="s">
        <v>127</v>
      </c>
      <c r="E6744" s="111" t="s">
        <v>126</v>
      </c>
      <c r="F6744" s="111" t="s">
        <v>185</v>
      </c>
      <c r="G6744" s="111" t="s">
        <v>167</v>
      </c>
      <c r="H6744" s="111" t="s">
        <v>185</v>
      </c>
      <c r="I6744" s="111" t="s">
        <v>167</v>
      </c>
      <c r="J6744" t="str">
        <f t="shared" si="210"/>
        <v>1122SkogMineraljordLauvskogImpediment</v>
      </c>
      <c r="K6744" s="111">
        <v>-1.1043030228661443</v>
      </c>
      <c r="L6744" s="111">
        <v>0.85306406685236758</v>
      </c>
      <c r="M6744" s="111">
        <v>6.3979989500968365E-2</v>
      </c>
      <c r="N6744" s="112">
        <f t="shared" si="211"/>
        <v>-0.18725896651280841</v>
      </c>
    </row>
    <row r="6745" spans="1:14" x14ac:dyDescent="0.25">
      <c r="A6745" s="111" t="s">
        <v>770</v>
      </c>
      <c r="B6745" s="111">
        <f>INDEX(kommuner!C:C,MATCH(_xlfn.NUMBERVALUE(A6745),kommuner!B:B,0))</f>
        <v>1122</v>
      </c>
      <c r="C6745" s="111" t="s">
        <v>127</v>
      </c>
      <c r="D6745" s="111" t="s">
        <v>127</v>
      </c>
      <c r="E6745" s="111" t="s">
        <v>126</v>
      </c>
      <c r="F6745" s="111" t="s">
        <v>185</v>
      </c>
      <c r="G6745" s="111" t="s">
        <v>190</v>
      </c>
      <c r="H6745" s="111" t="s">
        <v>185</v>
      </c>
      <c r="I6745" s="111" t="s">
        <v>190</v>
      </c>
      <c r="J6745" t="str">
        <f t="shared" si="210"/>
        <v>1122SkogMineraljordLauvskogLav</v>
      </c>
      <c r="K6745" s="111">
        <v>-8.9748170935426599E-2</v>
      </c>
      <c r="L6745" s="111">
        <v>0.85306406685236758</v>
      </c>
      <c r="M6745" s="111">
        <v>6.3979989500968365E-2</v>
      </c>
      <c r="N6745" s="112">
        <f t="shared" si="211"/>
        <v>0.82729588541790933</v>
      </c>
    </row>
    <row r="6746" spans="1:14" x14ac:dyDescent="0.25">
      <c r="A6746" s="111" t="s">
        <v>770</v>
      </c>
      <c r="B6746" s="111">
        <f>INDEX(kommuner!C:C,MATCH(_xlfn.NUMBERVALUE(A6746),kommuner!B:B,0))</f>
        <v>1122</v>
      </c>
      <c r="C6746" s="111" t="s">
        <v>127</v>
      </c>
      <c r="D6746" s="111" t="s">
        <v>127</v>
      </c>
      <c r="E6746" s="111" t="s">
        <v>126</v>
      </c>
      <c r="F6746" s="111" t="s">
        <v>185</v>
      </c>
      <c r="G6746" s="111" t="s">
        <v>173</v>
      </c>
      <c r="H6746" s="111" t="s">
        <v>185</v>
      </c>
      <c r="I6746" s="111" t="s">
        <v>173</v>
      </c>
      <c r="J6746" t="str">
        <f t="shared" si="210"/>
        <v>1122SkogMineraljordLauvskogMiddels</v>
      </c>
      <c r="K6746" s="111">
        <v>-2.4151390344437029</v>
      </c>
      <c r="L6746" s="111">
        <v>0.85306406685236758</v>
      </c>
      <c r="M6746" s="111">
        <v>6.3979989500968365E-2</v>
      </c>
      <c r="N6746" s="112">
        <f t="shared" si="211"/>
        <v>-1.4980949780903672</v>
      </c>
    </row>
    <row r="6747" spans="1:14" x14ac:dyDescent="0.25">
      <c r="A6747" s="111" t="s">
        <v>770</v>
      </c>
      <c r="B6747" s="111">
        <f>INDEX(kommuner!C:C,MATCH(_xlfn.NUMBERVALUE(A6747),kommuner!B:B,0))</f>
        <v>1122</v>
      </c>
      <c r="C6747" s="111" t="s">
        <v>127</v>
      </c>
      <c r="D6747" s="111" t="s">
        <v>127</v>
      </c>
      <c r="E6747" s="111" t="s">
        <v>126</v>
      </c>
      <c r="F6747" s="111" t="s">
        <v>185</v>
      </c>
      <c r="G6747" s="111" t="s">
        <v>186</v>
      </c>
      <c r="H6747" s="111" t="s">
        <v>185</v>
      </c>
      <c r="I6747" s="111" t="s">
        <v>186</v>
      </c>
      <c r="J6747" t="str">
        <f t="shared" si="210"/>
        <v>1122SkogMineraljordLauvskogSærs høy</v>
      </c>
      <c r="K6747" s="111">
        <v>-3.6560473259425113</v>
      </c>
      <c r="L6747" s="111">
        <v>0.85306406685236758</v>
      </c>
      <c r="M6747" s="111">
        <v>6.3979989500968365E-2</v>
      </c>
      <c r="N6747" s="112">
        <f t="shared" si="211"/>
        <v>-2.7390032695891753</v>
      </c>
    </row>
    <row r="6748" spans="1:14" x14ac:dyDescent="0.25">
      <c r="A6748" s="111" t="s">
        <v>770</v>
      </c>
      <c r="B6748" s="111">
        <f>INDEX(kommuner!C:C,MATCH(_xlfn.NUMBERVALUE(A6748),kommuner!B:B,0))</f>
        <v>1122</v>
      </c>
      <c r="C6748" s="111" t="s">
        <v>127</v>
      </c>
      <c r="D6748" s="111" t="s">
        <v>127</v>
      </c>
      <c r="E6748" s="111" t="s">
        <v>123</v>
      </c>
      <c r="F6748" s="111" t="s">
        <v>172</v>
      </c>
      <c r="G6748" s="111" t="s">
        <v>180</v>
      </c>
      <c r="H6748" s="111" t="s">
        <v>172</v>
      </c>
      <c r="I6748" s="111" t="s">
        <v>180</v>
      </c>
      <c r="J6748" t="str">
        <f t="shared" si="210"/>
        <v>1122SkogOrganisk jordBarskogHøy</v>
      </c>
      <c r="K6748" s="111">
        <v>-2.5184559031994138</v>
      </c>
      <c r="L6748" s="111">
        <v>0.92784825435236762</v>
      </c>
      <c r="M6748" s="111">
        <v>0.46518126042825314</v>
      </c>
      <c r="N6748" s="112">
        <f t="shared" si="211"/>
        <v>-1.1254263884187932</v>
      </c>
    </row>
    <row r="6749" spans="1:14" x14ac:dyDescent="0.25">
      <c r="A6749" s="111" t="s">
        <v>770</v>
      </c>
      <c r="B6749" s="111">
        <f>INDEX(kommuner!C:C,MATCH(_xlfn.NUMBERVALUE(A6749),kommuner!B:B,0))</f>
        <v>1122</v>
      </c>
      <c r="C6749" s="111" t="s">
        <v>127</v>
      </c>
      <c r="D6749" s="111" t="s">
        <v>127</v>
      </c>
      <c r="E6749" s="111" t="s">
        <v>123</v>
      </c>
      <c r="F6749" s="111" t="s">
        <v>172</v>
      </c>
      <c r="G6749" s="111" t="s">
        <v>167</v>
      </c>
      <c r="H6749" s="111" t="s">
        <v>172</v>
      </c>
      <c r="I6749" s="111" t="s">
        <v>167</v>
      </c>
      <c r="J6749" t="str">
        <f t="shared" si="210"/>
        <v>1122SkogOrganisk jordBarskogImpediment</v>
      </c>
      <c r="K6749" s="111">
        <v>-0.13011741963904588</v>
      </c>
      <c r="L6749" s="111">
        <v>0.92784825435236762</v>
      </c>
      <c r="M6749" s="111">
        <v>0.46510463492953991</v>
      </c>
      <c r="N6749" s="112">
        <f t="shared" si="211"/>
        <v>1.2628354696428616</v>
      </c>
    </row>
    <row r="6750" spans="1:14" x14ac:dyDescent="0.25">
      <c r="A6750" s="111" t="s">
        <v>770</v>
      </c>
      <c r="B6750" s="111">
        <f>INDEX(kommuner!C:C,MATCH(_xlfn.NUMBERVALUE(A6750),kommuner!B:B,0))</f>
        <v>1122</v>
      </c>
      <c r="C6750" s="111" t="s">
        <v>127</v>
      </c>
      <c r="D6750" s="111" t="s">
        <v>127</v>
      </c>
      <c r="E6750" s="111" t="s">
        <v>123</v>
      </c>
      <c r="F6750" s="111" t="s">
        <v>172</v>
      </c>
      <c r="G6750" s="111" t="s">
        <v>190</v>
      </c>
      <c r="H6750" s="111" t="s">
        <v>172</v>
      </c>
      <c r="I6750" s="111" t="s">
        <v>190</v>
      </c>
      <c r="J6750" t="str">
        <f t="shared" si="210"/>
        <v>1122SkogOrganisk jordBarskogLav</v>
      </c>
      <c r="K6750" s="111">
        <v>-0.50666953101693391</v>
      </c>
      <c r="L6750" s="111">
        <v>0.92784825435236762</v>
      </c>
      <c r="M6750" s="111">
        <v>0.46510463492953991</v>
      </c>
      <c r="N6750" s="112">
        <f t="shared" si="211"/>
        <v>0.88628335826497362</v>
      </c>
    </row>
    <row r="6751" spans="1:14" x14ac:dyDescent="0.25">
      <c r="A6751" s="111" t="s">
        <v>770</v>
      </c>
      <c r="B6751" s="111">
        <f>INDEX(kommuner!C:C,MATCH(_xlfn.NUMBERVALUE(A6751),kommuner!B:B,0))</f>
        <v>1122</v>
      </c>
      <c r="C6751" s="111" t="s">
        <v>127</v>
      </c>
      <c r="D6751" s="111" t="s">
        <v>127</v>
      </c>
      <c r="E6751" s="111" t="s">
        <v>123</v>
      </c>
      <c r="F6751" s="111" t="s">
        <v>172</v>
      </c>
      <c r="G6751" s="111" t="s">
        <v>173</v>
      </c>
      <c r="H6751" s="111" t="s">
        <v>172</v>
      </c>
      <c r="I6751" s="111" t="s">
        <v>173</v>
      </c>
      <c r="J6751" t="str">
        <f t="shared" si="210"/>
        <v>1122SkogOrganisk jordBarskogMiddels</v>
      </c>
      <c r="K6751" s="111">
        <v>-1.5571490961494638</v>
      </c>
      <c r="L6751" s="111">
        <v>0.92784825435236762</v>
      </c>
      <c r="M6751" s="111">
        <v>0.46518126042825314</v>
      </c>
      <c r="N6751" s="112">
        <f t="shared" si="211"/>
        <v>-0.16411958136884308</v>
      </c>
    </row>
    <row r="6752" spans="1:14" x14ac:dyDescent="0.25">
      <c r="A6752" s="111" t="s">
        <v>770</v>
      </c>
      <c r="B6752" s="111">
        <f>INDEX(kommuner!C:C,MATCH(_xlfn.NUMBERVALUE(A6752),kommuner!B:B,0))</f>
        <v>1122</v>
      </c>
      <c r="C6752" s="111" t="s">
        <v>127</v>
      </c>
      <c r="D6752" s="111" t="s">
        <v>127</v>
      </c>
      <c r="E6752" s="111" t="s">
        <v>123</v>
      </c>
      <c r="F6752" s="111" t="s">
        <v>172</v>
      </c>
      <c r="G6752" s="111" t="s">
        <v>186</v>
      </c>
      <c r="H6752" s="111" t="s">
        <v>172</v>
      </c>
      <c r="I6752" s="111" t="s">
        <v>186</v>
      </c>
      <c r="J6752" t="str">
        <f t="shared" si="210"/>
        <v>1122SkogOrganisk jordBarskogSærs høy</v>
      </c>
      <c r="K6752" s="111">
        <v>2.5548655235722699</v>
      </c>
      <c r="L6752" s="111">
        <v>0.92784825435236762</v>
      </c>
      <c r="M6752" s="111">
        <v>0.46518126042825314</v>
      </c>
      <c r="N6752" s="112">
        <f t="shared" si="211"/>
        <v>3.9478950383528906</v>
      </c>
    </row>
    <row r="6753" spans="1:14" x14ac:dyDescent="0.25">
      <c r="A6753" s="111" t="s">
        <v>770</v>
      </c>
      <c r="B6753" s="111">
        <f>INDEX(kommuner!C:C,MATCH(_xlfn.NUMBERVALUE(A6753),kommuner!B:B,0))</f>
        <v>1122</v>
      </c>
      <c r="C6753" s="111" t="s">
        <v>127</v>
      </c>
      <c r="D6753" s="111" t="s">
        <v>127</v>
      </c>
      <c r="E6753" s="111" t="s">
        <v>123</v>
      </c>
      <c r="F6753" s="111" t="s">
        <v>179</v>
      </c>
      <c r="G6753" s="111" t="s">
        <v>180</v>
      </c>
      <c r="H6753" s="111" t="s">
        <v>179</v>
      </c>
      <c r="I6753" s="111" t="s">
        <v>180</v>
      </c>
      <c r="J6753" t="str">
        <f t="shared" si="210"/>
        <v>1122SkogOrganisk jordBlandingsskogHøy</v>
      </c>
      <c r="K6753" s="111">
        <v>-5.5554344456832343</v>
      </c>
      <c r="L6753" s="111">
        <v>0.92784825435236762</v>
      </c>
      <c r="M6753" s="111">
        <v>0.46510463492953991</v>
      </c>
      <c r="N6753" s="112">
        <f t="shared" si="211"/>
        <v>-4.1624815564013264</v>
      </c>
    </row>
    <row r="6754" spans="1:14" x14ac:dyDescent="0.25">
      <c r="A6754" s="111" t="s">
        <v>770</v>
      </c>
      <c r="B6754" s="111">
        <f>INDEX(kommuner!C:C,MATCH(_xlfn.NUMBERVALUE(A6754),kommuner!B:B,0))</f>
        <v>1122</v>
      </c>
      <c r="C6754" s="111" t="s">
        <v>127</v>
      </c>
      <c r="D6754" s="111" t="s">
        <v>127</v>
      </c>
      <c r="E6754" s="111" t="s">
        <v>123</v>
      </c>
      <c r="F6754" s="111" t="s">
        <v>179</v>
      </c>
      <c r="G6754" s="111" t="s">
        <v>167</v>
      </c>
      <c r="H6754" s="111" t="s">
        <v>179</v>
      </c>
      <c r="I6754" s="111" t="s">
        <v>167</v>
      </c>
      <c r="J6754" t="str">
        <f t="shared" si="210"/>
        <v>1122SkogOrganisk jordBlandingsskogImpediment</v>
      </c>
      <c r="K6754" s="111">
        <v>-0.28586344175800005</v>
      </c>
      <c r="L6754" s="111">
        <v>0.92784825435236762</v>
      </c>
      <c r="M6754" s="111">
        <v>0.46510463492953991</v>
      </c>
      <c r="N6754" s="112">
        <f t="shared" si="211"/>
        <v>1.1070894475239075</v>
      </c>
    </row>
    <row r="6755" spans="1:14" x14ac:dyDescent="0.25">
      <c r="A6755" s="111" t="s">
        <v>770</v>
      </c>
      <c r="B6755" s="111">
        <f>INDEX(kommuner!C:C,MATCH(_xlfn.NUMBERVALUE(A6755),kommuner!B:B,0))</f>
        <v>1122</v>
      </c>
      <c r="C6755" s="111" t="s">
        <v>127</v>
      </c>
      <c r="D6755" s="111" t="s">
        <v>127</v>
      </c>
      <c r="E6755" s="111" t="s">
        <v>123</v>
      </c>
      <c r="F6755" s="111" t="s">
        <v>179</v>
      </c>
      <c r="G6755" s="111" t="s">
        <v>190</v>
      </c>
      <c r="H6755" s="111" t="s">
        <v>179</v>
      </c>
      <c r="I6755" s="111" t="s">
        <v>190</v>
      </c>
      <c r="J6755" t="str">
        <f t="shared" si="210"/>
        <v>1122SkogOrganisk jordBlandingsskogLav</v>
      </c>
      <c r="K6755" s="111">
        <v>-1.2347339377887629</v>
      </c>
      <c r="L6755" s="111">
        <v>0.92784825435236762</v>
      </c>
      <c r="M6755" s="111">
        <v>0.46510463492953991</v>
      </c>
      <c r="N6755" s="112">
        <f t="shared" si="211"/>
        <v>0.15821895149314458</v>
      </c>
    </row>
    <row r="6756" spans="1:14" x14ac:dyDescent="0.25">
      <c r="A6756" s="111" t="s">
        <v>770</v>
      </c>
      <c r="B6756" s="111">
        <f>INDEX(kommuner!C:C,MATCH(_xlfn.NUMBERVALUE(A6756),kommuner!B:B,0))</f>
        <v>1122</v>
      </c>
      <c r="C6756" s="111" t="s">
        <v>127</v>
      </c>
      <c r="D6756" s="111" t="s">
        <v>127</v>
      </c>
      <c r="E6756" s="111" t="s">
        <v>123</v>
      </c>
      <c r="F6756" s="111" t="s">
        <v>179</v>
      </c>
      <c r="G6756" s="111" t="s">
        <v>173</v>
      </c>
      <c r="H6756" s="111" t="s">
        <v>179</v>
      </c>
      <c r="I6756" s="111" t="s">
        <v>173</v>
      </c>
      <c r="J6756" t="str">
        <f t="shared" si="210"/>
        <v>1122SkogOrganisk jordBlandingsskogMiddels</v>
      </c>
      <c r="K6756" s="111">
        <v>-2.4239591752717748</v>
      </c>
      <c r="L6756" s="111">
        <v>0.92784825435236762</v>
      </c>
      <c r="M6756" s="111">
        <v>0.46510463492953991</v>
      </c>
      <c r="N6756" s="112">
        <f t="shared" si="211"/>
        <v>-1.0310062859898674</v>
      </c>
    </row>
    <row r="6757" spans="1:14" x14ac:dyDescent="0.25">
      <c r="A6757" s="111" t="s">
        <v>770</v>
      </c>
      <c r="B6757" s="111">
        <f>INDEX(kommuner!C:C,MATCH(_xlfn.NUMBERVALUE(A6757),kommuner!B:B,0))</f>
        <v>1122</v>
      </c>
      <c r="C6757" s="111" t="s">
        <v>127</v>
      </c>
      <c r="D6757" s="111" t="s">
        <v>127</v>
      </c>
      <c r="E6757" s="111" t="s">
        <v>123</v>
      </c>
      <c r="F6757" s="111" t="s">
        <v>179</v>
      </c>
      <c r="G6757" s="111" t="s">
        <v>186</v>
      </c>
      <c r="H6757" s="111" t="s">
        <v>179</v>
      </c>
      <c r="I6757" s="111" t="s">
        <v>186</v>
      </c>
      <c r="J6757" t="str">
        <f t="shared" si="210"/>
        <v>1122SkogOrganisk jordBlandingsskogSærs høy</v>
      </c>
      <c r="K6757" s="111">
        <v>-1.5726115302258048</v>
      </c>
      <c r="L6757" s="111">
        <v>0.92784825435236762</v>
      </c>
      <c r="M6757" s="111">
        <v>0.46510463492953991</v>
      </c>
      <c r="N6757" s="112">
        <f t="shared" si="211"/>
        <v>-0.17965864094389727</v>
      </c>
    </row>
    <row r="6758" spans="1:14" x14ac:dyDescent="0.25">
      <c r="A6758" s="111" t="s">
        <v>770</v>
      </c>
      <c r="B6758" s="111">
        <f>INDEX(kommuner!C:C,MATCH(_xlfn.NUMBERVALUE(A6758),kommuner!B:B,0))</f>
        <v>1122</v>
      </c>
      <c r="C6758" s="111" t="s">
        <v>127</v>
      </c>
      <c r="D6758" s="111" t="s">
        <v>127</v>
      </c>
      <c r="E6758" s="111" t="s">
        <v>123</v>
      </c>
      <c r="F6758" s="111" t="s">
        <v>185</v>
      </c>
      <c r="G6758" s="111" t="s">
        <v>180</v>
      </c>
      <c r="H6758" s="111" t="s">
        <v>185</v>
      </c>
      <c r="I6758" s="111" t="s">
        <v>180</v>
      </c>
      <c r="J6758" t="str">
        <f t="shared" si="210"/>
        <v>1122SkogOrganisk jordLauvskogHøy</v>
      </c>
      <c r="K6758" s="111">
        <v>-1.9913688882377358</v>
      </c>
      <c r="L6758" s="111">
        <v>0.92784825435236762</v>
      </c>
      <c r="M6758" s="111">
        <v>0.46510463492953991</v>
      </c>
      <c r="N6758" s="112">
        <f t="shared" si="211"/>
        <v>-0.59841599895582831</v>
      </c>
    </row>
    <row r="6759" spans="1:14" x14ac:dyDescent="0.25">
      <c r="A6759" s="111" t="s">
        <v>770</v>
      </c>
      <c r="B6759" s="111">
        <f>INDEX(kommuner!C:C,MATCH(_xlfn.NUMBERVALUE(A6759),kommuner!B:B,0))</f>
        <v>1122</v>
      </c>
      <c r="C6759" s="111" t="s">
        <v>127</v>
      </c>
      <c r="D6759" s="111" t="s">
        <v>127</v>
      </c>
      <c r="E6759" s="111" t="s">
        <v>123</v>
      </c>
      <c r="F6759" s="111" t="s">
        <v>185</v>
      </c>
      <c r="G6759" s="111" t="s">
        <v>167</v>
      </c>
      <c r="H6759" s="111" t="s">
        <v>185</v>
      </c>
      <c r="I6759" s="111" t="s">
        <v>167</v>
      </c>
      <c r="J6759" t="str">
        <f t="shared" si="210"/>
        <v>1122SkogOrganisk jordLauvskogImpediment</v>
      </c>
      <c r="K6759" s="111">
        <v>0.35000626494250675</v>
      </c>
      <c r="L6759" s="111">
        <v>0.92784825435236762</v>
      </c>
      <c r="M6759" s="111">
        <v>0.46510463492953991</v>
      </c>
      <c r="N6759" s="112">
        <f t="shared" si="211"/>
        <v>1.7429591542244141</v>
      </c>
    </row>
    <row r="6760" spans="1:14" x14ac:dyDescent="0.25">
      <c r="A6760" s="111" t="s">
        <v>770</v>
      </c>
      <c r="B6760" s="111">
        <f>INDEX(kommuner!C:C,MATCH(_xlfn.NUMBERVALUE(A6760),kommuner!B:B,0))</f>
        <v>1122</v>
      </c>
      <c r="C6760" s="111" t="s">
        <v>127</v>
      </c>
      <c r="D6760" s="111" t="s">
        <v>127</v>
      </c>
      <c r="E6760" s="111" t="s">
        <v>123</v>
      </c>
      <c r="F6760" s="111" t="s">
        <v>185</v>
      </c>
      <c r="G6760" s="111" t="s">
        <v>190</v>
      </c>
      <c r="H6760" s="111" t="s">
        <v>185</v>
      </c>
      <c r="I6760" s="111" t="s">
        <v>190</v>
      </c>
      <c r="J6760" t="str">
        <f t="shared" si="210"/>
        <v>1122SkogOrganisk jordLauvskogLav</v>
      </c>
      <c r="K6760" s="111">
        <v>1.1144075558526714</v>
      </c>
      <c r="L6760" s="111">
        <v>0.92784825435236762</v>
      </c>
      <c r="M6760" s="111">
        <v>0.46510463492953991</v>
      </c>
      <c r="N6760" s="112">
        <f t="shared" si="211"/>
        <v>2.5073604451345788</v>
      </c>
    </row>
    <row r="6761" spans="1:14" x14ac:dyDescent="0.25">
      <c r="A6761" s="111" t="s">
        <v>770</v>
      </c>
      <c r="B6761" s="111">
        <f>INDEX(kommuner!C:C,MATCH(_xlfn.NUMBERVALUE(A6761),kommuner!B:B,0))</f>
        <v>1122</v>
      </c>
      <c r="C6761" s="111" t="s">
        <v>127</v>
      </c>
      <c r="D6761" s="111" t="s">
        <v>127</v>
      </c>
      <c r="E6761" s="111" t="s">
        <v>123</v>
      </c>
      <c r="F6761" s="111" t="s">
        <v>185</v>
      </c>
      <c r="G6761" s="111" t="s">
        <v>173</v>
      </c>
      <c r="H6761" s="111" t="s">
        <v>185</v>
      </c>
      <c r="I6761" s="111" t="s">
        <v>173</v>
      </c>
      <c r="J6761" t="str">
        <f t="shared" si="210"/>
        <v>1122SkogOrganisk jordLauvskogMiddels</v>
      </c>
      <c r="K6761" s="111">
        <v>-0.62664468270982987</v>
      </c>
      <c r="L6761" s="111">
        <v>0.92784825435236762</v>
      </c>
      <c r="M6761" s="111">
        <v>0.46510463492953991</v>
      </c>
      <c r="N6761" s="112">
        <f t="shared" si="211"/>
        <v>0.76630820657207765</v>
      </c>
    </row>
    <row r="6762" spans="1:14" x14ac:dyDescent="0.25">
      <c r="A6762" s="111" t="s">
        <v>770</v>
      </c>
      <c r="B6762" s="111">
        <f>INDEX(kommuner!C:C,MATCH(_xlfn.NUMBERVALUE(A6762),kommuner!B:B,0))</f>
        <v>1122</v>
      </c>
      <c r="C6762" s="111" t="s">
        <v>127</v>
      </c>
      <c r="D6762" s="111" t="s">
        <v>127</v>
      </c>
      <c r="E6762" s="111" t="s">
        <v>123</v>
      </c>
      <c r="F6762" s="111" t="s">
        <v>185</v>
      </c>
      <c r="G6762" s="111" t="s">
        <v>186</v>
      </c>
      <c r="H6762" s="111" t="s">
        <v>185</v>
      </c>
      <c r="I6762" s="111" t="s">
        <v>186</v>
      </c>
      <c r="J6762" t="str">
        <f t="shared" si="210"/>
        <v>1122SkogOrganisk jordLauvskogSærs høy</v>
      </c>
      <c r="K6762" s="111">
        <v>-1.8997279926091779</v>
      </c>
      <c r="L6762" s="111">
        <v>0.92784825435236762</v>
      </c>
      <c r="M6762" s="111">
        <v>0.46510463492953991</v>
      </c>
      <c r="N6762" s="112">
        <f t="shared" si="211"/>
        <v>-0.50677510332727038</v>
      </c>
    </row>
    <row r="6763" spans="1:14" x14ac:dyDescent="0.25">
      <c r="A6763" s="111" t="s">
        <v>770</v>
      </c>
      <c r="B6763" s="111">
        <f>INDEX(kommuner!C:C,MATCH(_xlfn.NUMBERVALUE(A6763),kommuner!B:B,0))</f>
        <v>1122</v>
      </c>
      <c r="C6763" s="111" t="s">
        <v>83</v>
      </c>
      <c r="D6763" s="111" t="s">
        <v>83</v>
      </c>
      <c r="E6763" s="111" t="s">
        <v>126</v>
      </c>
      <c r="F6763" s="111" t="s">
        <v>139</v>
      </c>
      <c r="G6763" s="111" t="s">
        <v>139</v>
      </c>
      <c r="H6763" s="111" t="s">
        <v>139</v>
      </c>
      <c r="I6763" s="111" t="s">
        <v>139</v>
      </c>
      <c r="J6763" t="str">
        <f t="shared" si="210"/>
        <v>1122Utbygd arealMineraljord</v>
      </c>
      <c r="K6763" s="111">
        <v>0.42279414509845159</v>
      </c>
      <c r="L6763" s="111">
        <v>0</v>
      </c>
      <c r="M6763" s="111">
        <v>1.303047089454229E-2</v>
      </c>
      <c r="N6763" s="112">
        <f t="shared" si="211"/>
        <v>0.43582461599299388</v>
      </c>
    </row>
    <row r="6764" spans="1:14" x14ac:dyDescent="0.25">
      <c r="A6764" s="111" t="s">
        <v>770</v>
      </c>
      <c r="B6764" s="111">
        <f>INDEX(kommuner!C:C,MATCH(_xlfn.NUMBERVALUE(A6764),kommuner!B:B,0))</f>
        <v>1122</v>
      </c>
      <c r="C6764" s="111" t="s">
        <v>83</v>
      </c>
      <c r="D6764" s="111" t="s">
        <v>83</v>
      </c>
      <c r="E6764" s="111" t="s">
        <v>123</v>
      </c>
      <c r="F6764" s="111" t="s">
        <v>139</v>
      </c>
      <c r="G6764" s="111" t="s">
        <v>139</v>
      </c>
      <c r="H6764" s="111" t="s">
        <v>139</v>
      </c>
      <c r="I6764" s="111" t="s">
        <v>139</v>
      </c>
      <c r="J6764" t="str">
        <f t="shared" si="210"/>
        <v>1122Utbygd arealOrganisk jord</v>
      </c>
      <c r="K6764" s="111">
        <v>29.011421395201612</v>
      </c>
      <c r="L6764" s="111">
        <v>0</v>
      </c>
      <c r="M6764" s="111">
        <v>1.303047089454229E-2</v>
      </c>
      <c r="N6764" s="112">
        <f t="shared" si="211"/>
        <v>29.024451866096154</v>
      </c>
    </row>
    <row r="6765" spans="1:14" x14ac:dyDescent="0.25">
      <c r="A6765" s="111" t="s">
        <v>770</v>
      </c>
      <c r="B6765" s="111">
        <f>INDEX(kommuner!C:C,MATCH(_xlfn.NUMBERVALUE(A6765),kommuner!B:B,0))</f>
        <v>1122</v>
      </c>
      <c r="C6765" s="111" t="s">
        <v>181</v>
      </c>
      <c r="D6765" s="111" t="s">
        <v>181</v>
      </c>
      <c r="E6765" s="111" t="s">
        <v>123</v>
      </c>
      <c r="F6765" s="111" t="s">
        <v>139</v>
      </c>
      <c r="G6765" s="111" t="s">
        <v>139</v>
      </c>
      <c r="H6765" s="111" t="s">
        <v>139</v>
      </c>
      <c r="I6765" s="111" t="s">
        <v>139</v>
      </c>
      <c r="J6765" t="str">
        <f t="shared" si="210"/>
        <v>1122Vann og myrOrganisk jord</v>
      </c>
      <c r="K6765" s="111">
        <v>-0.31088998224577308</v>
      </c>
      <c r="L6765" s="111">
        <v>0</v>
      </c>
      <c r="M6765" s="111">
        <v>0</v>
      </c>
      <c r="N6765" s="112">
        <f t="shared" si="211"/>
        <v>-0.31088998224577308</v>
      </c>
    </row>
    <row r="6766" spans="1:14" x14ac:dyDescent="0.25">
      <c r="A6766" s="111" t="s">
        <v>771</v>
      </c>
      <c r="B6766" s="111">
        <f>INDEX(kommuner!C:C,MATCH(_xlfn.NUMBERVALUE(A6766),kommuner!B:B,0))</f>
        <v>1124</v>
      </c>
      <c r="C6766" s="111" t="s">
        <v>82</v>
      </c>
      <c r="D6766" s="111" t="s">
        <v>82</v>
      </c>
      <c r="E6766" s="111" t="s">
        <v>126</v>
      </c>
      <c r="F6766" s="111" t="s">
        <v>139</v>
      </c>
      <c r="G6766" s="111" t="s">
        <v>139</v>
      </c>
      <c r="H6766" s="111" t="s">
        <v>139</v>
      </c>
      <c r="I6766" s="111" t="s">
        <v>139</v>
      </c>
      <c r="J6766" t="str">
        <f t="shared" si="210"/>
        <v>1124Annen utmarkMineraljord</v>
      </c>
      <c r="K6766" s="111">
        <v>-0.16852781479621071</v>
      </c>
      <c r="L6766" s="111">
        <v>0</v>
      </c>
      <c r="M6766" s="111">
        <v>0</v>
      </c>
      <c r="N6766" s="112">
        <f t="shared" si="211"/>
        <v>-0.16852781479621071</v>
      </c>
    </row>
    <row r="6767" spans="1:14" x14ac:dyDescent="0.25">
      <c r="A6767" s="111" t="s">
        <v>771</v>
      </c>
      <c r="B6767" s="111">
        <f>INDEX(kommuner!C:C,MATCH(_xlfn.NUMBERVALUE(A6767),kommuner!B:B,0))</f>
        <v>1124</v>
      </c>
      <c r="C6767" s="111" t="s">
        <v>121</v>
      </c>
      <c r="D6767" s="111" t="s">
        <v>121</v>
      </c>
      <c r="E6767" s="111" t="s">
        <v>126</v>
      </c>
      <c r="F6767" s="111" t="s">
        <v>139</v>
      </c>
      <c r="G6767" s="111" t="s">
        <v>139</v>
      </c>
      <c r="H6767" s="111" t="s">
        <v>139</v>
      </c>
      <c r="I6767" s="111" t="s">
        <v>139</v>
      </c>
      <c r="J6767" t="str">
        <f t="shared" si="210"/>
        <v>1124BeiteMineraljord</v>
      </c>
      <c r="K6767" s="111">
        <v>-0.43305842942580308</v>
      </c>
      <c r="L6767" s="111">
        <v>0</v>
      </c>
      <c r="M6767" s="111">
        <v>1.2448711246839999E-7</v>
      </c>
      <c r="N6767" s="112">
        <f t="shared" si="211"/>
        <v>-0.43305830493869063</v>
      </c>
    </row>
    <row r="6768" spans="1:14" x14ac:dyDescent="0.25">
      <c r="A6768" s="111" t="s">
        <v>771</v>
      </c>
      <c r="B6768" s="111">
        <f>INDEX(kommuner!C:C,MATCH(_xlfn.NUMBERVALUE(A6768),kommuner!B:B,0))</f>
        <v>1124</v>
      </c>
      <c r="C6768" s="111" t="s">
        <v>121</v>
      </c>
      <c r="D6768" s="111" t="s">
        <v>121</v>
      </c>
      <c r="E6768" s="111" t="s">
        <v>123</v>
      </c>
      <c r="F6768" s="111" t="s">
        <v>139</v>
      </c>
      <c r="G6768" s="111" t="s">
        <v>139</v>
      </c>
      <c r="H6768" s="111" t="s">
        <v>139</v>
      </c>
      <c r="I6768" s="111" t="s">
        <v>139</v>
      </c>
      <c r="J6768" t="str">
        <f t="shared" si="210"/>
        <v>1124BeiteOrganisk jord</v>
      </c>
      <c r="K6768" s="111">
        <v>12.077525935985037</v>
      </c>
      <c r="L6768" s="111">
        <v>1.6412500000000001</v>
      </c>
      <c r="M6768" s="111">
        <v>0</v>
      </c>
      <c r="N6768" s="112">
        <f t="shared" si="211"/>
        <v>13.718775935985036</v>
      </c>
    </row>
    <row r="6769" spans="1:14" x14ac:dyDescent="0.25">
      <c r="A6769" s="111" t="s">
        <v>771</v>
      </c>
      <c r="B6769" s="111">
        <f>INDEX(kommuner!C:C,MATCH(_xlfn.NUMBERVALUE(A6769),kommuner!B:B,0))</f>
        <v>1124</v>
      </c>
      <c r="C6769" s="111" t="s">
        <v>84</v>
      </c>
      <c r="D6769" s="111" t="s">
        <v>84</v>
      </c>
      <c r="E6769" s="111" t="s">
        <v>126</v>
      </c>
      <c r="F6769" s="111" t="s">
        <v>139</v>
      </c>
      <c r="G6769" s="111" t="s">
        <v>139</v>
      </c>
      <c r="H6769" s="111" t="s">
        <v>139</v>
      </c>
      <c r="I6769" s="111" t="s">
        <v>139</v>
      </c>
      <c r="J6769" t="str">
        <f t="shared" si="210"/>
        <v>1124Dyrket markMineraljord</v>
      </c>
      <c r="K6769" s="111">
        <v>-0.12894984671512538</v>
      </c>
      <c r="L6769" s="111">
        <v>0</v>
      </c>
      <c r="M6769" s="111">
        <v>0</v>
      </c>
      <c r="N6769" s="112">
        <f t="shared" si="211"/>
        <v>-0.12894984671512538</v>
      </c>
    </row>
    <row r="6770" spans="1:14" x14ac:dyDescent="0.25">
      <c r="A6770" s="111" t="s">
        <v>771</v>
      </c>
      <c r="B6770" s="111">
        <f>INDEX(kommuner!C:C,MATCH(_xlfn.NUMBERVALUE(A6770),kommuner!B:B,0))</f>
        <v>1124</v>
      </c>
      <c r="C6770" s="111" t="s">
        <v>84</v>
      </c>
      <c r="D6770" s="111" t="s">
        <v>84</v>
      </c>
      <c r="E6770" s="111" t="s">
        <v>123</v>
      </c>
      <c r="F6770" s="111" t="s">
        <v>139</v>
      </c>
      <c r="G6770" s="111" t="s">
        <v>139</v>
      </c>
      <c r="H6770" s="111" t="s">
        <v>139</v>
      </c>
      <c r="I6770" s="111" t="s">
        <v>139</v>
      </c>
      <c r="J6770" t="str">
        <f t="shared" si="210"/>
        <v>1124Dyrket markOrganisk jord</v>
      </c>
      <c r="K6770" s="111">
        <v>28.726149366675592</v>
      </c>
      <c r="L6770" s="111">
        <v>1.45625</v>
      </c>
      <c r="M6770" s="111">
        <v>0</v>
      </c>
      <c r="N6770" s="112">
        <f t="shared" si="211"/>
        <v>30.182399366675593</v>
      </c>
    </row>
    <row r="6771" spans="1:14" x14ac:dyDescent="0.25">
      <c r="A6771" s="111" t="s">
        <v>771</v>
      </c>
      <c r="B6771" s="111">
        <f>INDEX(kommuner!C:C,MATCH(_xlfn.NUMBERVALUE(A6771),kommuner!B:B,0))</f>
        <v>1124</v>
      </c>
      <c r="C6771" s="111" t="s">
        <v>127</v>
      </c>
      <c r="D6771" s="111" t="s">
        <v>127</v>
      </c>
      <c r="E6771" s="111" t="s">
        <v>126</v>
      </c>
      <c r="F6771" s="111" t="s">
        <v>172</v>
      </c>
      <c r="G6771" s="111" t="s">
        <v>180</v>
      </c>
      <c r="H6771" s="111" t="s">
        <v>172</v>
      </c>
      <c r="I6771" s="111" t="s">
        <v>180</v>
      </c>
      <c r="J6771" t="str">
        <f t="shared" si="210"/>
        <v>1124SkogMineraljordBarskogHøy</v>
      </c>
      <c r="K6771" s="111">
        <v>-4.2610596243420318</v>
      </c>
      <c r="L6771" s="111">
        <v>0.85306406685236758</v>
      </c>
      <c r="M6771" s="111">
        <v>6.4056614999681585E-2</v>
      </c>
      <c r="N6771" s="112">
        <f t="shared" si="211"/>
        <v>-3.3439389424899826</v>
      </c>
    </row>
    <row r="6772" spans="1:14" x14ac:dyDescent="0.25">
      <c r="A6772" s="111" t="s">
        <v>771</v>
      </c>
      <c r="B6772" s="111">
        <f>INDEX(kommuner!C:C,MATCH(_xlfn.NUMBERVALUE(A6772),kommuner!B:B,0))</f>
        <v>1124</v>
      </c>
      <c r="C6772" s="111" t="s">
        <v>127</v>
      </c>
      <c r="D6772" s="111" t="s">
        <v>127</v>
      </c>
      <c r="E6772" s="111" t="s">
        <v>126</v>
      </c>
      <c r="F6772" s="111" t="s">
        <v>172</v>
      </c>
      <c r="G6772" s="111" t="s">
        <v>167</v>
      </c>
      <c r="H6772" s="111" t="s">
        <v>172</v>
      </c>
      <c r="I6772" s="111" t="s">
        <v>167</v>
      </c>
      <c r="J6772" t="str">
        <f t="shared" si="210"/>
        <v>1124SkogMineraljordBarskogImpediment</v>
      </c>
      <c r="K6772" s="111">
        <v>-1.5740166960016819</v>
      </c>
      <c r="L6772" s="111">
        <v>0.85306406685236758</v>
      </c>
      <c r="M6772" s="111">
        <v>6.3979989500968365E-2</v>
      </c>
      <c r="N6772" s="112">
        <f t="shared" si="211"/>
        <v>-0.65697263964834596</v>
      </c>
    </row>
    <row r="6773" spans="1:14" x14ac:dyDescent="0.25">
      <c r="A6773" s="111" t="s">
        <v>771</v>
      </c>
      <c r="B6773" s="111">
        <f>INDEX(kommuner!C:C,MATCH(_xlfn.NUMBERVALUE(A6773),kommuner!B:B,0))</f>
        <v>1124</v>
      </c>
      <c r="C6773" s="111" t="s">
        <v>127</v>
      </c>
      <c r="D6773" s="111" t="s">
        <v>127</v>
      </c>
      <c r="E6773" s="111" t="s">
        <v>126</v>
      </c>
      <c r="F6773" s="111" t="s">
        <v>172</v>
      </c>
      <c r="G6773" s="111" t="s">
        <v>190</v>
      </c>
      <c r="H6773" s="111" t="s">
        <v>172</v>
      </c>
      <c r="I6773" s="111" t="s">
        <v>190</v>
      </c>
      <c r="J6773" t="str">
        <f t="shared" si="210"/>
        <v>1124SkogMineraljordBarskogLav</v>
      </c>
      <c r="K6773" s="111">
        <v>-2.1094741240186856</v>
      </c>
      <c r="L6773" s="111">
        <v>0.85306406685236758</v>
      </c>
      <c r="M6773" s="111">
        <v>6.3979989500968365E-2</v>
      </c>
      <c r="N6773" s="112">
        <f t="shared" si="211"/>
        <v>-1.1924300676653499</v>
      </c>
    </row>
    <row r="6774" spans="1:14" x14ac:dyDescent="0.25">
      <c r="A6774" s="111" t="s">
        <v>771</v>
      </c>
      <c r="B6774" s="111">
        <f>INDEX(kommuner!C:C,MATCH(_xlfn.NUMBERVALUE(A6774),kommuner!B:B,0))</f>
        <v>1124</v>
      </c>
      <c r="C6774" s="111" t="s">
        <v>127</v>
      </c>
      <c r="D6774" s="111" t="s">
        <v>127</v>
      </c>
      <c r="E6774" s="111" t="s">
        <v>126</v>
      </c>
      <c r="F6774" s="111" t="s">
        <v>172</v>
      </c>
      <c r="G6774" s="111" t="s">
        <v>173</v>
      </c>
      <c r="H6774" s="111" t="s">
        <v>172</v>
      </c>
      <c r="I6774" s="111" t="s">
        <v>173</v>
      </c>
      <c r="J6774" t="str">
        <f t="shared" si="210"/>
        <v>1124SkogMineraljordBarskogMiddels</v>
      </c>
      <c r="K6774" s="111">
        <v>-2.8820985952554645</v>
      </c>
      <c r="L6774" s="111">
        <v>0.85306406685236758</v>
      </c>
      <c r="M6774" s="111">
        <v>6.4056614999681585E-2</v>
      </c>
      <c r="N6774" s="112">
        <f t="shared" si="211"/>
        <v>-1.9649779134034155</v>
      </c>
    </row>
    <row r="6775" spans="1:14" x14ac:dyDescent="0.25">
      <c r="A6775" s="111" t="s">
        <v>771</v>
      </c>
      <c r="B6775" s="111">
        <f>INDEX(kommuner!C:C,MATCH(_xlfn.NUMBERVALUE(A6775),kommuner!B:B,0))</f>
        <v>1124</v>
      </c>
      <c r="C6775" s="111" t="s">
        <v>127</v>
      </c>
      <c r="D6775" s="111" t="s">
        <v>127</v>
      </c>
      <c r="E6775" s="111" t="s">
        <v>126</v>
      </c>
      <c r="F6775" s="111" t="s">
        <v>172</v>
      </c>
      <c r="G6775" s="111" t="s">
        <v>186</v>
      </c>
      <c r="H6775" s="111" t="s">
        <v>172</v>
      </c>
      <c r="I6775" s="111" t="s">
        <v>186</v>
      </c>
      <c r="J6775" t="str">
        <f t="shared" si="210"/>
        <v>1124SkogMineraljordBarskogSærs høy</v>
      </c>
      <c r="K6775" s="111">
        <v>0.12072674540874306</v>
      </c>
      <c r="L6775" s="111">
        <v>0.85306406685236758</v>
      </c>
      <c r="M6775" s="111">
        <v>6.4056614999681585E-2</v>
      </c>
      <c r="N6775" s="112">
        <f t="shared" si="211"/>
        <v>1.0378474272607923</v>
      </c>
    </row>
    <row r="6776" spans="1:14" x14ac:dyDescent="0.25">
      <c r="A6776" s="111" t="s">
        <v>771</v>
      </c>
      <c r="B6776" s="111">
        <f>INDEX(kommuner!C:C,MATCH(_xlfn.NUMBERVALUE(A6776),kommuner!B:B,0))</f>
        <v>1124</v>
      </c>
      <c r="C6776" s="111" t="s">
        <v>127</v>
      </c>
      <c r="D6776" s="111" t="s">
        <v>127</v>
      </c>
      <c r="E6776" s="111" t="s">
        <v>126</v>
      </c>
      <c r="F6776" s="111" t="s">
        <v>179</v>
      </c>
      <c r="G6776" s="111" t="s">
        <v>180</v>
      </c>
      <c r="H6776" s="111" t="s">
        <v>179</v>
      </c>
      <c r="I6776" s="111" t="s">
        <v>180</v>
      </c>
      <c r="J6776" t="str">
        <f t="shared" si="210"/>
        <v>1124SkogMineraljordBlandingsskogHøy</v>
      </c>
      <c r="K6776" s="111">
        <v>-8.5703651807373102</v>
      </c>
      <c r="L6776" s="111">
        <v>0.85306406685236758</v>
      </c>
      <c r="M6776" s="111">
        <v>6.3979989500968365E-2</v>
      </c>
      <c r="N6776" s="112">
        <f t="shared" si="211"/>
        <v>-7.6533211243839743</v>
      </c>
    </row>
    <row r="6777" spans="1:14" x14ac:dyDescent="0.25">
      <c r="A6777" s="111" t="s">
        <v>771</v>
      </c>
      <c r="B6777" s="111">
        <f>INDEX(kommuner!C:C,MATCH(_xlfn.NUMBERVALUE(A6777),kommuner!B:B,0))</f>
        <v>1124</v>
      </c>
      <c r="C6777" s="111" t="s">
        <v>127</v>
      </c>
      <c r="D6777" s="111" t="s">
        <v>127</v>
      </c>
      <c r="E6777" s="111" t="s">
        <v>126</v>
      </c>
      <c r="F6777" s="111" t="s">
        <v>179</v>
      </c>
      <c r="G6777" s="111" t="s">
        <v>167</v>
      </c>
      <c r="H6777" s="111" t="s">
        <v>179</v>
      </c>
      <c r="I6777" s="111" t="s">
        <v>167</v>
      </c>
      <c r="J6777" t="str">
        <f t="shared" si="210"/>
        <v>1124SkogMineraljordBlandingsskogImpediment</v>
      </c>
      <c r="K6777" s="111">
        <v>-2.0950685747655116</v>
      </c>
      <c r="L6777" s="111">
        <v>0.85306406685236758</v>
      </c>
      <c r="M6777" s="111">
        <v>6.3979989500968365E-2</v>
      </c>
      <c r="N6777" s="112">
        <f t="shared" si="211"/>
        <v>-1.1780245184121758</v>
      </c>
    </row>
    <row r="6778" spans="1:14" x14ac:dyDescent="0.25">
      <c r="A6778" s="111" t="s">
        <v>771</v>
      </c>
      <c r="B6778" s="111">
        <f>INDEX(kommuner!C:C,MATCH(_xlfn.NUMBERVALUE(A6778),kommuner!B:B,0))</f>
        <v>1124</v>
      </c>
      <c r="C6778" s="111" t="s">
        <v>127</v>
      </c>
      <c r="D6778" s="111" t="s">
        <v>127</v>
      </c>
      <c r="E6778" s="111" t="s">
        <v>126</v>
      </c>
      <c r="F6778" s="111" t="s">
        <v>179</v>
      </c>
      <c r="G6778" s="111" t="s">
        <v>190</v>
      </c>
      <c r="H6778" s="111" t="s">
        <v>179</v>
      </c>
      <c r="I6778" s="111" t="s">
        <v>190</v>
      </c>
      <c r="J6778" t="str">
        <f t="shared" si="210"/>
        <v>1124SkogMineraljordBlandingsskogLav</v>
      </c>
      <c r="K6778" s="111">
        <v>-3.814060654162915</v>
      </c>
      <c r="L6778" s="111">
        <v>0.85306406685236758</v>
      </c>
      <c r="M6778" s="111">
        <v>6.3979989500968365E-2</v>
      </c>
      <c r="N6778" s="112">
        <f t="shared" si="211"/>
        <v>-2.897016597809579</v>
      </c>
    </row>
    <row r="6779" spans="1:14" x14ac:dyDescent="0.25">
      <c r="A6779" s="111" t="s">
        <v>771</v>
      </c>
      <c r="B6779" s="111">
        <f>INDEX(kommuner!C:C,MATCH(_xlfn.NUMBERVALUE(A6779),kommuner!B:B,0))</f>
        <v>1124</v>
      </c>
      <c r="C6779" s="111" t="s">
        <v>127</v>
      </c>
      <c r="D6779" s="111" t="s">
        <v>127</v>
      </c>
      <c r="E6779" s="111" t="s">
        <v>126</v>
      </c>
      <c r="F6779" s="111" t="s">
        <v>179</v>
      </c>
      <c r="G6779" s="111" t="s">
        <v>173</v>
      </c>
      <c r="H6779" s="111" t="s">
        <v>179</v>
      </c>
      <c r="I6779" s="111" t="s">
        <v>173</v>
      </c>
      <c r="J6779" t="str">
        <f t="shared" si="210"/>
        <v>1124SkogMineraljordBlandingsskogMiddels</v>
      </c>
      <c r="K6779" s="111">
        <v>-4.5623521854183373</v>
      </c>
      <c r="L6779" s="111">
        <v>0.85306406685236758</v>
      </c>
      <c r="M6779" s="111">
        <v>6.3979989500968365E-2</v>
      </c>
      <c r="N6779" s="112">
        <f t="shared" si="211"/>
        <v>-3.6453081290650013</v>
      </c>
    </row>
    <row r="6780" spans="1:14" x14ac:dyDescent="0.25">
      <c r="A6780" s="111" t="s">
        <v>771</v>
      </c>
      <c r="B6780" s="111">
        <f>INDEX(kommuner!C:C,MATCH(_xlfn.NUMBERVALUE(A6780),kommuner!B:B,0))</f>
        <v>1124</v>
      </c>
      <c r="C6780" s="111" t="s">
        <v>127</v>
      </c>
      <c r="D6780" s="111" t="s">
        <v>127</v>
      </c>
      <c r="E6780" s="111" t="s">
        <v>126</v>
      </c>
      <c r="F6780" s="111" t="s">
        <v>179</v>
      </c>
      <c r="G6780" s="111" t="s">
        <v>186</v>
      </c>
      <c r="H6780" s="111" t="s">
        <v>179</v>
      </c>
      <c r="I6780" s="111" t="s">
        <v>186</v>
      </c>
      <c r="J6780" t="str">
        <f t="shared" si="210"/>
        <v>1124SkogMineraljordBlandingsskogSærs høy</v>
      </c>
      <c r="K6780" s="111">
        <v>-2.9395925245326562</v>
      </c>
      <c r="L6780" s="111">
        <v>0.85306406685236758</v>
      </c>
      <c r="M6780" s="111">
        <v>6.3979989500968365E-2</v>
      </c>
      <c r="N6780" s="112">
        <f t="shared" si="211"/>
        <v>-2.0225484681793202</v>
      </c>
    </row>
    <row r="6781" spans="1:14" x14ac:dyDescent="0.25">
      <c r="A6781" s="111" t="s">
        <v>771</v>
      </c>
      <c r="B6781" s="111">
        <f>INDEX(kommuner!C:C,MATCH(_xlfn.NUMBERVALUE(A6781),kommuner!B:B,0))</f>
        <v>1124</v>
      </c>
      <c r="C6781" s="111" t="s">
        <v>127</v>
      </c>
      <c r="D6781" s="111" t="s">
        <v>127</v>
      </c>
      <c r="E6781" s="111" t="s">
        <v>126</v>
      </c>
      <c r="F6781" s="111" t="s">
        <v>185</v>
      </c>
      <c r="G6781" s="111" t="s">
        <v>180</v>
      </c>
      <c r="H6781" s="111" t="s">
        <v>185</v>
      </c>
      <c r="I6781" s="111" t="s">
        <v>180</v>
      </c>
      <c r="J6781" t="str">
        <f t="shared" si="210"/>
        <v>1124SkogMineraljordLauvskogHøy</v>
      </c>
      <c r="K6781" s="111">
        <v>-3.6072016095960531</v>
      </c>
      <c r="L6781" s="111">
        <v>0.85306406685236758</v>
      </c>
      <c r="M6781" s="111">
        <v>6.3979989500968365E-2</v>
      </c>
      <c r="N6781" s="112">
        <f t="shared" si="211"/>
        <v>-2.6901575532427171</v>
      </c>
    </row>
    <row r="6782" spans="1:14" x14ac:dyDescent="0.25">
      <c r="A6782" s="111" t="s">
        <v>771</v>
      </c>
      <c r="B6782" s="111">
        <f>INDEX(kommuner!C:C,MATCH(_xlfn.NUMBERVALUE(A6782),kommuner!B:B,0))</f>
        <v>1124</v>
      </c>
      <c r="C6782" s="111" t="s">
        <v>127</v>
      </c>
      <c r="D6782" s="111" t="s">
        <v>127</v>
      </c>
      <c r="E6782" s="111" t="s">
        <v>126</v>
      </c>
      <c r="F6782" s="111" t="s">
        <v>185</v>
      </c>
      <c r="G6782" s="111" t="s">
        <v>167</v>
      </c>
      <c r="H6782" s="111" t="s">
        <v>185</v>
      </c>
      <c r="I6782" s="111" t="s">
        <v>167</v>
      </c>
      <c r="J6782" t="str">
        <f t="shared" si="210"/>
        <v>1124SkogMineraljordLauvskogImpediment</v>
      </c>
      <c r="K6782" s="111">
        <v>-1.1043030228661443</v>
      </c>
      <c r="L6782" s="111">
        <v>0.85306406685236758</v>
      </c>
      <c r="M6782" s="111">
        <v>6.3979989500968365E-2</v>
      </c>
      <c r="N6782" s="112">
        <f t="shared" si="211"/>
        <v>-0.18725896651280841</v>
      </c>
    </row>
    <row r="6783" spans="1:14" x14ac:dyDescent="0.25">
      <c r="A6783" s="111" t="s">
        <v>771</v>
      </c>
      <c r="B6783" s="111">
        <f>INDEX(kommuner!C:C,MATCH(_xlfn.NUMBERVALUE(A6783),kommuner!B:B,0))</f>
        <v>1124</v>
      </c>
      <c r="C6783" s="111" t="s">
        <v>127</v>
      </c>
      <c r="D6783" s="111" t="s">
        <v>127</v>
      </c>
      <c r="E6783" s="111" t="s">
        <v>126</v>
      </c>
      <c r="F6783" s="111" t="s">
        <v>185</v>
      </c>
      <c r="G6783" s="111" t="s">
        <v>190</v>
      </c>
      <c r="H6783" s="111" t="s">
        <v>185</v>
      </c>
      <c r="I6783" s="111" t="s">
        <v>190</v>
      </c>
      <c r="J6783" t="str">
        <f t="shared" si="210"/>
        <v>1124SkogMineraljordLauvskogLav</v>
      </c>
      <c r="K6783" s="111">
        <v>-8.9748170935426599E-2</v>
      </c>
      <c r="L6783" s="111">
        <v>0.85306406685236758</v>
      </c>
      <c r="M6783" s="111">
        <v>6.3979989500968365E-2</v>
      </c>
      <c r="N6783" s="112">
        <f t="shared" si="211"/>
        <v>0.82729588541790933</v>
      </c>
    </row>
    <row r="6784" spans="1:14" x14ac:dyDescent="0.25">
      <c r="A6784" s="111" t="s">
        <v>771</v>
      </c>
      <c r="B6784" s="111">
        <f>INDEX(kommuner!C:C,MATCH(_xlfn.NUMBERVALUE(A6784),kommuner!B:B,0))</f>
        <v>1124</v>
      </c>
      <c r="C6784" s="111" t="s">
        <v>127</v>
      </c>
      <c r="D6784" s="111" t="s">
        <v>127</v>
      </c>
      <c r="E6784" s="111" t="s">
        <v>126</v>
      </c>
      <c r="F6784" s="111" t="s">
        <v>185</v>
      </c>
      <c r="G6784" s="111" t="s">
        <v>173</v>
      </c>
      <c r="H6784" s="111" t="s">
        <v>185</v>
      </c>
      <c r="I6784" s="111" t="s">
        <v>173</v>
      </c>
      <c r="J6784" t="str">
        <f t="shared" si="210"/>
        <v>1124SkogMineraljordLauvskogMiddels</v>
      </c>
      <c r="K6784" s="111">
        <v>-2.4151390344437029</v>
      </c>
      <c r="L6784" s="111">
        <v>0.85306406685236758</v>
      </c>
      <c r="M6784" s="111">
        <v>6.3979989500968365E-2</v>
      </c>
      <c r="N6784" s="112">
        <f t="shared" si="211"/>
        <v>-1.4980949780903672</v>
      </c>
    </row>
    <row r="6785" spans="1:14" x14ac:dyDescent="0.25">
      <c r="A6785" s="111" t="s">
        <v>771</v>
      </c>
      <c r="B6785" s="111">
        <f>INDEX(kommuner!C:C,MATCH(_xlfn.NUMBERVALUE(A6785),kommuner!B:B,0))</f>
        <v>1124</v>
      </c>
      <c r="C6785" s="111" t="s">
        <v>127</v>
      </c>
      <c r="D6785" s="111" t="s">
        <v>127</v>
      </c>
      <c r="E6785" s="111" t="s">
        <v>126</v>
      </c>
      <c r="F6785" s="111" t="s">
        <v>185</v>
      </c>
      <c r="G6785" s="111" t="s">
        <v>186</v>
      </c>
      <c r="H6785" s="111" t="s">
        <v>185</v>
      </c>
      <c r="I6785" s="111" t="s">
        <v>186</v>
      </c>
      <c r="J6785" t="str">
        <f t="shared" si="210"/>
        <v>1124SkogMineraljordLauvskogSærs høy</v>
      </c>
      <c r="K6785" s="111">
        <v>-3.6560473259425113</v>
      </c>
      <c r="L6785" s="111">
        <v>0.85306406685236758</v>
      </c>
      <c r="M6785" s="111">
        <v>6.3979989500968365E-2</v>
      </c>
      <c r="N6785" s="112">
        <f t="shared" si="211"/>
        <v>-2.7390032695891753</v>
      </c>
    </row>
    <row r="6786" spans="1:14" x14ac:dyDescent="0.25">
      <c r="A6786" s="111" t="s">
        <v>771</v>
      </c>
      <c r="B6786" s="111">
        <f>INDEX(kommuner!C:C,MATCH(_xlfn.NUMBERVALUE(A6786),kommuner!B:B,0))</f>
        <v>1124</v>
      </c>
      <c r="C6786" s="111" t="s">
        <v>127</v>
      </c>
      <c r="D6786" s="111" t="s">
        <v>127</v>
      </c>
      <c r="E6786" s="111" t="s">
        <v>123</v>
      </c>
      <c r="F6786" s="111" t="s">
        <v>172</v>
      </c>
      <c r="G6786" s="111" t="s">
        <v>180</v>
      </c>
      <c r="H6786" s="111" t="s">
        <v>172</v>
      </c>
      <c r="I6786" s="111" t="s">
        <v>180</v>
      </c>
      <c r="J6786" t="str">
        <f t="shared" si="210"/>
        <v>1124SkogOrganisk jordBarskogHøy</v>
      </c>
      <c r="K6786" s="111">
        <v>-2.5184559031994138</v>
      </c>
      <c r="L6786" s="111">
        <v>0.92784825435236762</v>
      </c>
      <c r="M6786" s="111">
        <v>0.46518126042825314</v>
      </c>
      <c r="N6786" s="112">
        <f t="shared" si="211"/>
        <v>-1.1254263884187932</v>
      </c>
    </row>
    <row r="6787" spans="1:14" x14ac:dyDescent="0.25">
      <c r="A6787" s="111" t="s">
        <v>771</v>
      </c>
      <c r="B6787" s="111">
        <f>INDEX(kommuner!C:C,MATCH(_xlfn.NUMBERVALUE(A6787),kommuner!B:B,0))</f>
        <v>1124</v>
      </c>
      <c r="C6787" s="111" t="s">
        <v>127</v>
      </c>
      <c r="D6787" s="111" t="s">
        <v>127</v>
      </c>
      <c r="E6787" s="111" t="s">
        <v>123</v>
      </c>
      <c r="F6787" s="111" t="s">
        <v>172</v>
      </c>
      <c r="G6787" s="111" t="s">
        <v>167</v>
      </c>
      <c r="H6787" s="111" t="s">
        <v>172</v>
      </c>
      <c r="I6787" s="111" t="s">
        <v>167</v>
      </c>
      <c r="J6787" t="str">
        <f t="shared" ref="J6787:J6850" si="212">B6787&amp;C6787&amp;E6787&amp;IF(C6787="Skog",F6787&amp;G6787,"")</f>
        <v>1124SkogOrganisk jordBarskogImpediment</v>
      </c>
      <c r="K6787" s="111">
        <v>-0.13011741963904588</v>
      </c>
      <c r="L6787" s="111">
        <v>0.92784825435236762</v>
      </c>
      <c r="M6787" s="111">
        <v>0.46510463492953991</v>
      </c>
      <c r="N6787" s="112">
        <f t="shared" ref="N6787:N6850" si="213">SUM(K6787:M6787)</f>
        <v>1.2628354696428616</v>
      </c>
    </row>
    <row r="6788" spans="1:14" x14ac:dyDescent="0.25">
      <c r="A6788" s="111" t="s">
        <v>771</v>
      </c>
      <c r="B6788" s="111">
        <f>INDEX(kommuner!C:C,MATCH(_xlfn.NUMBERVALUE(A6788),kommuner!B:B,0))</f>
        <v>1124</v>
      </c>
      <c r="C6788" s="111" t="s">
        <v>127</v>
      </c>
      <c r="D6788" s="111" t="s">
        <v>127</v>
      </c>
      <c r="E6788" s="111" t="s">
        <v>123</v>
      </c>
      <c r="F6788" s="111" t="s">
        <v>172</v>
      </c>
      <c r="G6788" s="111" t="s">
        <v>190</v>
      </c>
      <c r="H6788" s="111" t="s">
        <v>172</v>
      </c>
      <c r="I6788" s="111" t="s">
        <v>190</v>
      </c>
      <c r="J6788" t="str">
        <f t="shared" si="212"/>
        <v>1124SkogOrganisk jordBarskogLav</v>
      </c>
      <c r="K6788" s="111">
        <v>-0.50666953101693391</v>
      </c>
      <c r="L6788" s="111">
        <v>0.92784825435236762</v>
      </c>
      <c r="M6788" s="111">
        <v>0.46510463492953991</v>
      </c>
      <c r="N6788" s="112">
        <f t="shared" si="213"/>
        <v>0.88628335826497362</v>
      </c>
    </row>
    <row r="6789" spans="1:14" x14ac:dyDescent="0.25">
      <c r="A6789" s="111" t="s">
        <v>771</v>
      </c>
      <c r="B6789" s="111">
        <f>INDEX(kommuner!C:C,MATCH(_xlfn.NUMBERVALUE(A6789),kommuner!B:B,0))</f>
        <v>1124</v>
      </c>
      <c r="C6789" s="111" t="s">
        <v>127</v>
      </c>
      <c r="D6789" s="111" t="s">
        <v>127</v>
      </c>
      <c r="E6789" s="111" t="s">
        <v>123</v>
      </c>
      <c r="F6789" s="111" t="s">
        <v>172</v>
      </c>
      <c r="G6789" s="111" t="s">
        <v>173</v>
      </c>
      <c r="H6789" s="111" t="s">
        <v>172</v>
      </c>
      <c r="I6789" s="111" t="s">
        <v>173</v>
      </c>
      <c r="J6789" t="str">
        <f t="shared" si="212"/>
        <v>1124SkogOrganisk jordBarskogMiddels</v>
      </c>
      <c r="K6789" s="111">
        <v>-1.5571490961494638</v>
      </c>
      <c r="L6789" s="111">
        <v>0.92784825435236762</v>
      </c>
      <c r="M6789" s="111">
        <v>0.46518126042825314</v>
      </c>
      <c r="N6789" s="112">
        <f t="shared" si="213"/>
        <v>-0.16411958136884308</v>
      </c>
    </row>
    <row r="6790" spans="1:14" x14ac:dyDescent="0.25">
      <c r="A6790" s="111" t="s">
        <v>771</v>
      </c>
      <c r="B6790" s="111">
        <f>INDEX(kommuner!C:C,MATCH(_xlfn.NUMBERVALUE(A6790),kommuner!B:B,0))</f>
        <v>1124</v>
      </c>
      <c r="C6790" s="111" t="s">
        <v>127</v>
      </c>
      <c r="D6790" s="111" t="s">
        <v>127</v>
      </c>
      <c r="E6790" s="111" t="s">
        <v>123</v>
      </c>
      <c r="F6790" s="111" t="s">
        <v>172</v>
      </c>
      <c r="G6790" s="111" t="s">
        <v>186</v>
      </c>
      <c r="H6790" s="111" t="s">
        <v>172</v>
      </c>
      <c r="I6790" s="111" t="s">
        <v>186</v>
      </c>
      <c r="J6790" t="str">
        <f t="shared" si="212"/>
        <v>1124SkogOrganisk jordBarskogSærs høy</v>
      </c>
      <c r="K6790" s="111">
        <v>2.5548655235722699</v>
      </c>
      <c r="L6790" s="111">
        <v>0.92784825435236762</v>
      </c>
      <c r="M6790" s="111">
        <v>0.46518126042825314</v>
      </c>
      <c r="N6790" s="112">
        <f t="shared" si="213"/>
        <v>3.9478950383528906</v>
      </c>
    </row>
    <row r="6791" spans="1:14" x14ac:dyDescent="0.25">
      <c r="A6791" s="111" t="s">
        <v>771</v>
      </c>
      <c r="B6791" s="111">
        <f>INDEX(kommuner!C:C,MATCH(_xlfn.NUMBERVALUE(A6791),kommuner!B:B,0))</f>
        <v>1124</v>
      </c>
      <c r="C6791" s="111" t="s">
        <v>127</v>
      </c>
      <c r="D6791" s="111" t="s">
        <v>127</v>
      </c>
      <c r="E6791" s="111" t="s">
        <v>123</v>
      </c>
      <c r="F6791" s="111" t="s">
        <v>179</v>
      </c>
      <c r="G6791" s="111" t="s">
        <v>180</v>
      </c>
      <c r="H6791" s="111" t="s">
        <v>179</v>
      </c>
      <c r="I6791" s="111" t="s">
        <v>180</v>
      </c>
      <c r="J6791" t="str">
        <f t="shared" si="212"/>
        <v>1124SkogOrganisk jordBlandingsskogHøy</v>
      </c>
      <c r="K6791" s="111">
        <v>-5.5554344456832343</v>
      </c>
      <c r="L6791" s="111">
        <v>0.92784825435236762</v>
      </c>
      <c r="M6791" s="111">
        <v>0.46510463492953991</v>
      </c>
      <c r="N6791" s="112">
        <f t="shared" si="213"/>
        <v>-4.1624815564013264</v>
      </c>
    </row>
    <row r="6792" spans="1:14" x14ac:dyDescent="0.25">
      <c r="A6792" s="111" t="s">
        <v>771</v>
      </c>
      <c r="B6792" s="111">
        <f>INDEX(kommuner!C:C,MATCH(_xlfn.NUMBERVALUE(A6792),kommuner!B:B,0))</f>
        <v>1124</v>
      </c>
      <c r="C6792" s="111" t="s">
        <v>127</v>
      </c>
      <c r="D6792" s="111" t="s">
        <v>127</v>
      </c>
      <c r="E6792" s="111" t="s">
        <v>123</v>
      </c>
      <c r="F6792" s="111" t="s">
        <v>179</v>
      </c>
      <c r="G6792" s="111" t="s">
        <v>167</v>
      </c>
      <c r="H6792" s="111" t="s">
        <v>179</v>
      </c>
      <c r="I6792" s="111" t="s">
        <v>167</v>
      </c>
      <c r="J6792" t="str">
        <f t="shared" si="212"/>
        <v>1124SkogOrganisk jordBlandingsskogImpediment</v>
      </c>
      <c r="K6792" s="111">
        <v>-0.28586344175800005</v>
      </c>
      <c r="L6792" s="111">
        <v>0.92784825435236762</v>
      </c>
      <c r="M6792" s="111">
        <v>0.46510463492953991</v>
      </c>
      <c r="N6792" s="112">
        <f t="shared" si="213"/>
        <v>1.1070894475239075</v>
      </c>
    </row>
    <row r="6793" spans="1:14" x14ac:dyDescent="0.25">
      <c r="A6793" s="111" t="s">
        <v>771</v>
      </c>
      <c r="B6793" s="111">
        <f>INDEX(kommuner!C:C,MATCH(_xlfn.NUMBERVALUE(A6793),kommuner!B:B,0))</f>
        <v>1124</v>
      </c>
      <c r="C6793" s="111" t="s">
        <v>127</v>
      </c>
      <c r="D6793" s="111" t="s">
        <v>127</v>
      </c>
      <c r="E6793" s="111" t="s">
        <v>123</v>
      </c>
      <c r="F6793" s="111" t="s">
        <v>179</v>
      </c>
      <c r="G6793" s="111" t="s">
        <v>190</v>
      </c>
      <c r="H6793" s="111" t="s">
        <v>179</v>
      </c>
      <c r="I6793" s="111" t="s">
        <v>190</v>
      </c>
      <c r="J6793" t="str">
        <f t="shared" si="212"/>
        <v>1124SkogOrganisk jordBlandingsskogLav</v>
      </c>
      <c r="K6793" s="111">
        <v>-1.2347339377887629</v>
      </c>
      <c r="L6793" s="111">
        <v>0.92784825435236762</v>
      </c>
      <c r="M6793" s="111">
        <v>0.46510463492953991</v>
      </c>
      <c r="N6793" s="112">
        <f t="shared" si="213"/>
        <v>0.15821895149314458</v>
      </c>
    </row>
    <row r="6794" spans="1:14" x14ac:dyDescent="0.25">
      <c r="A6794" s="111" t="s">
        <v>771</v>
      </c>
      <c r="B6794" s="111">
        <f>INDEX(kommuner!C:C,MATCH(_xlfn.NUMBERVALUE(A6794),kommuner!B:B,0))</f>
        <v>1124</v>
      </c>
      <c r="C6794" s="111" t="s">
        <v>127</v>
      </c>
      <c r="D6794" s="111" t="s">
        <v>127</v>
      </c>
      <c r="E6794" s="111" t="s">
        <v>123</v>
      </c>
      <c r="F6794" s="111" t="s">
        <v>179</v>
      </c>
      <c r="G6794" s="111" t="s">
        <v>173</v>
      </c>
      <c r="H6794" s="111" t="s">
        <v>179</v>
      </c>
      <c r="I6794" s="111" t="s">
        <v>173</v>
      </c>
      <c r="J6794" t="str">
        <f t="shared" si="212"/>
        <v>1124SkogOrganisk jordBlandingsskogMiddels</v>
      </c>
      <c r="K6794" s="111">
        <v>-2.4239591752717748</v>
      </c>
      <c r="L6794" s="111">
        <v>0.92784825435236762</v>
      </c>
      <c r="M6794" s="111">
        <v>0.46510463492953991</v>
      </c>
      <c r="N6794" s="112">
        <f t="shared" si="213"/>
        <v>-1.0310062859898674</v>
      </c>
    </row>
    <row r="6795" spans="1:14" x14ac:dyDescent="0.25">
      <c r="A6795" s="111" t="s">
        <v>771</v>
      </c>
      <c r="B6795" s="111">
        <f>INDEX(kommuner!C:C,MATCH(_xlfn.NUMBERVALUE(A6795),kommuner!B:B,0))</f>
        <v>1124</v>
      </c>
      <c r="C6795" s="111" t="s">
        <v>127</v>
      </c>
      <c r="D6795" s="111" t="s">
        <v>127</v>
      </c>
      <c r="E6795" s="111" t="s">
        <v>123</v>
      </c>
      <c r="F6795" s="111" t="s">
        <v>179</v>
      </c>
      <c r="G6795" s="111" t="s">
        <v>186</v>
      </c>
      <c r="H6795" s="111" t="s">
        <v>179</v>
      </c>
      <c r="I6795" s="111" t="s">
        <v>186</v>
      </c>
      <c r="J6795" t="str">
        <f t="shared" si="212"/>
        <v>1124SkogOrganisk jordBlandingsskogSærs høy</v>
      </c>
      <c r="K6795" s="111">
        <v>-1.5726115302258048</v>
      </c>
      <c r="L6795" s="111">
        <v>0.92784825435236762</v>
      </c>
      <c r="M6795" s="111">
        <v>0.46510463492953991</v>
      </c>
      <c r="N6795" s="112">
        <f t="shared" si="213"/>
        <v>-0.17965864094389727</v>
      </c>
    </row>
    <row r="6796" spans="1:14" x14ac:dyDescent="0.25">
      <c r="A6796" s="111" t="s">
        <v>771</v>
      </c>
      <c r="B6796" s="111">
        <f>INDEX(kommuner!C:C,MATCH(_xlfn.NUMBERVALUE(A6796),kommuner!B:B,0))</f>
        <v>1124</v>
      </c>
      <c r="C6796" s="111" t="s">
        <v>127</v>
      </c>
      <c r="D6796" s="111" t="s">
        <v>127</v>
      </c>
      <c r="E6796" s="111" t="s">
        <v>123</v>
      </c>
      <c r="F6796" s="111" t="s">
        <v>185</v>
      </c>
      <c r="G6796" s="111" t="s">
        <v>180</v>
      </c>
      <c r="H6796" s="111" t="s">
        <v>185</v>
      </c>
      <c r="I6796" s="111" t="s">
        <v>180</v>
      </c>
      <c r="J6796" t="str">
        <f t="shared" si="212"/>
        <v>1124SkogOrganisk jordLauvskogHøy</v>
      </c>
      <c r="K6796" s="111">
        <v>-1.9913688882377358</v>
      </c>
      <c r="L6796" s="111">
        <v>0.92784825435236762</v>
      </c>
      <c r="M6796" s="111">
        <v>0.46510463492953991</v>
      </c>
      <c r="N6796" s="112">
        <f t="shared" si="213"/>
        <v>-0.59841599895582831</v>
      </c>
    </row>
    <row r="6797" spans="1:14" x14ac:dyDescent="0.25">
      <c r="A6797" s="111" t="s">
        <v>771</v>
      </c>
      <c r="B6797" s="111">
        <f>INDEX(kommuner!C:C,MATCH(_xlfn.NUMBERVALUE(A6797),kommuner!B:B,0))</f>
        <v>1124</v>
      </c>
      <c r="C6797" s="111" t="s">
        <v>127</v>
      </c>
      <c r="D6797" s="111" t="s">
        <v>127</v>
      </c>
      <c r="E6797" s="111" t="s">
        <v>123</v>
      </c>
      <c r="F6797" s="111" t="s">
        <v>185</v>
      </c>
      <c r="G6797" s="111" t="s">
        <v>167</v>
      </c>
      <c r="H6797" s="111" t="s">
        <v>185</v>
      </c>
      <c r="I6797" s="111" t="s">
        <v>167</v>
      </c>
      <c r="J6797" t="str">
        <f t="shared" si="212"/>
        <v>1124SkogOrganisk jordLauvskogImpediment</v>
      </c>
      <c r="K6797" s="111">
        <v>0.35000626494250675</v>
      </c>
      <c r="L6797" s="111">
        <v>0.92784825435236762</v>
      </c>
      <c r="M6797" s="111">
        <v>0.46510463492953991</v>
      </c>
      <c r="N6797" s="112">
        <f t="shared" si="213"/>
        <v>1.7429591542244141</v>
      </c>
    </row>
    <row r="6798" spans="1:14" x14ac:dyDescent="0.25">
      <c r="A6798" s="111" t="s">
        <v>771</v>
      </c>
      <c r="B6798" s="111">
        <f>INDEX(kommuner!C:C,MATCH(_xlfn.NUMBERVALUE(A6798),kommuner!B:B,0))</f>
        <v>1124</v>
      </c>
      <c r="C6798" s="111" t="s">
        <v>127</v>
      </c>
      <c r="D6798" s="111" t="s">
        <v>127</v>
      </c>
      <c r="E6798" s="111" t="s">
        <v>123</v>
      </c>
      <c r="F6798" s="111" t="s">
        <v>185</v>
      </c>
      <c r="G6798" s="111" t="s">
        <v>190</v>
      </c>
      <c r="H6798" s="111" t="s">
        <v>185</v>
      </c>
      <c r="I6798" s="111" t="s">
        <v>190</v>
      </c>
      <c r="J6798" t="str">
        <f t="shared" si="212"/>
        <v>1124SkogOrganisk jordLauvskogLav</v>
      </c>
      <c r="K6798" s="111">
        <v>1.1144075558526714</v>
      </c>
      <c r="L6798" s="111">
        <v>0.92784825435236762</v>
      </c>
      <c r="M6798" s="111">
        <v>0.46510463492953991</v>
      </c>
      <c r="N6798" s="112">
        <f t="shared" si="213"/>
        <v>2.5073604451345788</v>
      </c>
    </row>
    <row r="6799" spans="1:14" x14ac:dyDescent="0.25">
      <c r="A6799" s="111" t="s">
        <v>771</v>
      </c>
      <c r="B6799" s="111">
        <f>INDEX(kommuner!C:C,MATCH(_xlfn.NUMBERVALUE(A6799),kommuner!B:B,0))</f>
        <v>1124</v>
      </c>
      <c r="C6799" s="111" t="s">
        <v>127</v>
      </c>
      <c r="D6799" s="111" t="s">
        <v>127</v>
      </c>
      <c r="E6799" s="111" t="s">
        <v>123</v>
      </c>
      <c r="F6799" s="111" t="s">
        <v>185</v>
      </c>
      <c r="G6799" s="111" t="s">
        <v>173</v>
      </c>
      <c r="H6799" s="111" t="s">
        <v>185</v>
      </c>
      <c r="I6799" s="111" t="s">
        <v>173</v>
      </c>
      <c r="J6799" t="str">
        <f t="shared" si="212"/>
        <v>1124SkogOrganisk jordLauvskogMiddels</v>
      </c>
      <c r="K6799" s="111">
        <v>-0.62664468270982987</v>
      </c>
      <c r="L6799" s="111">
        <v>0.92784825435236762</v>
      </c>
      <c r="M6799" s="111">
        <v>0.46510463492953991</v>
      </c>
      <c r="N6799" s="112">
        <f t="shared" si="213"/>
        <v>0.76630820657207765</v>
      </c>
    </row>
    <row r="6800" spans="1:14" x14ac:dyDescent="0.25">
      <c r="A6800" s="111" t="s">
        <v>771</v>
      </c>
      <c r="B6800" s="111">
        <f>INDEX(kommuner!C:C,MATCH(_xlfn.NUMBERVALUE(A6800),kommuner!B:B,0))</f>
        <v>1124</v>
      </c>
      <c r="C6800" s="111" t="s">
        <v>127</v>
      </c>
      <c r="D6800" s="111" t="s">
        <v>127</v>
      </c>
      <c r="E6800" s="111" t="s">
        <v>123</v>
      </c>
      <c r="F6800" s="111" t="s">
        <v>185</v>
      </c>
      <c r="G6800" s="111" t="s">
        <v>186</v>
      </c>
      <c r="H6800" s="111" t="s">
        <v>185</v>
      </c>
      <c r="I6800" s="111" t="s">
        <v>186</v>
      </c>
      <c r="J6800" t="str">
        <f t="shared" si="212"/>
        <v>1124SkogOrganisk jordLauvskogSærs høy</v>
      </c>
      <c r="K6800" s="111">
        <v>-1.8997279926091779</v>
      </c>
      <c r="L6800" s="111">
        <v>0.92784825435236762</v>
      </c>
      <c r="M6800" s="111">
        <v>0.46510463492953991</v>
      </c>
      <c r="N6800" s="112">
        <f t="shared" si="213"/>
        <v>-0.50677510332727038</v>
      </c>
    </row>
    <row r="6801" spans="1:14" x14ac:dyDescent="0.25">
      <c r="A6801" s="111" t="s">
        <v>771</v>
      </c>
      <c r="B6801" s="111">
        <f>INDEX(kommuner!C:C,MATCH(_xlfn.NUMBERVALUE(A6801),kommuner!B:B,0))</f>
        <v>1124</v>
      </c>
      <c r="C6801" s="111" t="s">
        <v>83</v>
      </c>
      <c r="D6801" s="111" t="s">
        <v>83</v>
      </c>
      <c r="E6801" s="111" t="s">
        <v>126</v>
      </c>
      <c r="F6801" s="111" t="s">
        <v>139</v>
      </c>
      <c r="G6801" s="111" t="s">
        <v>139</v>
      </c>
      <c r="H6801" s="111" t="s">
        <v>139</v>
      </c>
      <c r="I6801" s="111" t="s">
        <v>139</v>
      </c>
      <c r="J6801" t="str">
        <f t="shared" si="212"/>
        <v>1124Utbygd arealMineraljord</v>
      </c>
      <c r="K6801" s="111">
        <v>0.42279414509845159</v>
      </c>
      <c r="L6801" s="111">
        <v>0</v>
      </c>
      <c r="M6801" s="111">
        <v>1.303047089454229E-2</v>
      </c>
      <c r="N6801" s="112">
        <f t="shared" si="213"/>
        <v>0.43582461599299388</v>
      </c>
    </row>
    <row r="6802" spans="1:14" x14ac:dyDescent="0.25">
      <c r="A6802" s="111" t="s">
        <v>771</v>
      </c>
      <c r="B6802" s="111">
        <f>INDEX(kommuner!C:C,MATCH(_xlfn.NUMBERVALUE(A6802),kommuner!B:B,0))</f>
        <v>1124</v>
      </c>
      <c r="C6802" s="111" t="s">
        <v>83</v>
      </c>
      <c r="D6802" s="111" t="s">
        <v>83</v>
      </c>
      <c r="E6802" s="111" t="s">
        <v>123</v>
      </c>
      <c r="F6802" s="111" t="s">
        <v>139</v>
      </c>
      <c r="G6802" s="111" t="s">
        <v>139</v>
      </c>
      <c r="H6802" s="111" t="s">
        <v>139</v>
      </c>
      <c r="I6802" s="111" t="s">
        <v>139</v>
      </c>
      <c r="J6802" t="str">
        <f t="shared" si="212"/>
        <v>1124Utbygd arealOrganisk jord</v>
      </c>
      <c r="K6802" s="111">
        <v>29.011421395201612</v>
      </c>
      <c r="L6802" s="111">
        <v>0</v>
      </c>
      <c r="M6802" s="111">
        <v>1.303047089454229E-2</v>
      </c>
      <c r="N6802" s="112">
        <f t="shared" si="213"/>
        <v>29.024451866096154</v>
      </c>
    </row>
    <row r="6803" spans="1:14" x14ac:dyDescent="0.25">
      <c r="A6803" s="111" t="s">
        <v>771</v>
      </c>
      <c r="B6803" s="111">
        <f>INDEX(kommuner!C:C,MATCH(_xlfn.NUMBERVALUE(A6803),kommuner!B:B,0))</f>
        <v>1124</v>
      </c>
      <c r="C6803" s="111" t="s">
        <v>181</v>
      </c>
      <c r="D6803" s="111" t="s">
        <v>181</v>
      </c>
      <c r="E6803" s="111" t="s">
        <v>123</v>
      </c>
      <c r="F6803" s="111" t="s">
        <v>139</v>
      </c>
      <c r="G6803" s="111" t="s">
        <v>139</v>
      </c>
      <c r="H6803" s="111" t="s">
        <v>139</v>
      </c>
      <c r="I6803" s="111" t="s">
        <v>139</v>
      </c>
      <c r="J6803" t="str">
        <f t="shared" si="212"/>
        <v>1124Vann og myrOrganisk jord</v>
      </c>
      <c r="K6803" s="111">
        <v>-0.31088998224577308</v>
      </c>
      <c r="L6803" s="111">
        <v>0</v>
      </c>
      <c r="M6803" s="111">
        <v>0</v>
      </c>
      <c r="N6803" s="112">
        <f t="shared" si="213"/>
        <v>-0.31088998224577308</v>
      </c>
    </row>
    <row r="6804" spans="1:14" x14ac:dyDescent="0.25">
      <c r="A6804" s="111" t="s">
        <v>772</v>
      </c>
      <c r="B6804" s="111">
        <f>INDEX(kommuner!C:C,MATCH(_xlfn.NUMBERVALUE(A6804),kommuner!B:B,0))</f>
        <v>1127</v>
      </c>
      <c r="C6804" s="111" t="s">
        <v>82</v>
      </c>
      <c r="D6804" s="111" t="s">
        <v>82</v>
      </c>
      <c r="E6804" s="111" t="s">
        <v>126</v>
      </c>
      <c r="F6804" s="111" t="s">
        <v>139</v>
      </c>
      <c r="G6804" s="111" t="s">
        <v>139</v>
      </c>
      <c r="H6804" s="111" t="s">
        <v>139</v>
      </c>
      <c r="I6804" s="111" t="s">
        <v>139</v>
      </c>
      <c r="J6804" t="str">
        <f t="shared" si="212"/>
        <v>1127Annen utmarkMineraljord</v>
      </c>
      <c r="K6804" s="111">
        <v>-0.16852781479621071</v>
      </c>
      <c r="L6804" s="111">
        <v>0</v>
      </c>
      <c r="M6804" s="111">
        <v>0</v>
      </c>
      <c r="N6804" s="112">
        <f t="shared" si="213"/>
        <v>-0.16852781479621071</v>
      </c>
    </row>
    <row r="6805" spans="1:14" x14ac:dyDescent="0.25">
      <c r="A6805" s="111" t="s">
        <v>772</v>
      </c>
      <c r="B6805" s="111">
        <f>INDEX(kommuner!C:C,MATCH(_xlfn.NUMBERVALUE(A6805),kommuner!B:B,0))</f>
        <v>1127</v>
      </c>
      <c r="C6805" s="111" t="s">
        <v>121</v>
      </c>
      <c r="D6805" s="111" t="s">
        <v>121</v>
      </c>
      <c r="E6805" s="111" t="s">
        <v>126</v>
      </c>
      <c r="F6805" s="111" t="s">
        <v>139</v>
      </c>
      <c r="G6805" s="111" t="s">
        <v>139</v>
      </c>
      <c r="H6805" s="111" t="s">
        <v>139</v>
      </c>
      <c r="I6805" s="111" t="s">
        <v>139</v>
      </c>
      <c r="J6805" t="str">
        <f t="shared" si="212"/>
        <v>1127BeiteMineraljord</v>
      </c>
      <c r="K6805" s="111">
        <v>-0.43305842942580308</v>
      </c>
      <c r="L6805" s="111">
        <v>0</v>
      </c>
      <c r="M6805" s="111">
        <v>1.2448711246839999E-7</v>
      </c>
      <c r="N6805" s="112">
        <f t="shared" si="213"/>
        <v>-0.43305830493869063</v>
      </c>
    </row>
    <row r="6806" spans="1:14" x14ac:dyDescent="0.25">
      <c r="A6806" s="111" t="s">
        <v>772</v>
      </c>
      <c r="B6806" s="111">
        <f>INDEX(kommuner!C:C,MATCH(_xlfn.NUMBERVALUE(A6806),kommuner!B:B,0))</f>
        <v>1127</v>
      </c>
      <c r="C6806" s="111" t="s">
        <v>121</v>
      </c>
      <c r="D6806" s="111" t="s">
        <v>121</v>
      </c>
      <c r="E6806" s="111" t="s">
        <v>123</v>
      </c>
      <c r="F6806" s="111" t="s">
        <v>139</v>
      </c>
      <c r="G6806" s="111" t="s">
        <v>139</v>
      </c>
      <c r="H6806" s="111" t="s">
        <v>139</v>
      </c>
      <c r="I6806" s="111" t="s">
        <v>139</v>
      </c>
      <c r="J6806" t="str">
        <f t="shared" si="212"/>
        <v>1127BeiteOrganisk jord</v>
      </c>
      <c r="K6806" s="111">
        <v>12.077525935985037</v>
      </c>
      <c r="L6806" s="111">
        <v>1.6412500000000001</v>
      </c>
      <c r="M6806" s="111">
        <v>0</v>
      </c>
      <c r="N6806" s="112">
        <f t="shared" si="213"/>
        <v>13.718775935985036</v>
      </c>
    </row>
    <row r="6807" spans="1:14" x14ac:dyDescent="0.25">
      <c r="A6807" s="111" t="s">
        <v>772</v>
      </c>
      <c r="B6807" s="111">
        <f>INDEX(kommuner!C:C,MATCH(_xlfn.NUMBERVALUE(A6807),kommuner!B:B,0))</f>
        <v>1127</v>
      </c>
      <c r="C6807" s="111" t="s">
        <v>84</v>
      </c>
      <c r="D6807" s="111" t="s">
        <v>84</v>
      </c>
      <c r="E6807" s="111" t="s">
        <v>126</v>
      </c>
      <c r="F6807" s="111" t="s">
        <v>139</v>
      </c>
      <c r="G6807" s="111" t="s">
        <v>139</v>
      </c>
      <c r="H6807" s="111" t="s">
        <v>139</v>
      </c>
      <c r="I6807" s="111" t="s">
        <v>139</v>
      </c>
      <c r="J6807" t="str">
        <f t="shared" si="212"/>
        <v>1127Dyrket markMineraljord</v>
      </c>
      <c r="K6807" s="111">
        <v>-0.12894984671512538</v>
      </c>
      <c r="L6807" s="111">
        <v>0</v>
      </c>
      <c r="M6807" s="111">
        <v>0</v>
      </c>
      <c r="N6807" s="112">
        <f t="shared" si="213"/>
        <v>-0.12894984671512538</v>
      </c>
    </row>
    <row r="6808" spans="1:14" x14ac:dyDescent="0.25">
      <c r="A6808" s="111" t="s">
        <v>772</v>
      </c>
      <c r="B6808" s="111">
        <f>INDEX(kommuner!C:C,MATCH(_xlfn.NUMBERVALUE(A6808),kommuner!B:B,0))</f>
        <v>1127</v>
      </c>
      <c r="C6808" s="111" t="s">
        <v>84</v>
      </c>
      <c r="D6808" s="111" t="s">
        <v>84</v>
      </c>
      <c r="E6808" s="111" t="s">
        <v>123</v>
      </c>
      <c r="F6808" s="111" t="s">
        <v>139</v>
      </c>
      <c r="G6808" s="111" t="s">
        <v>139</v>
      </c>
      <c r="H6808" s="111" t="s">
        <v>139</v>
      </c>
      <c r="I6808" s="111" t="s">
        <v>139</v>
      </c>
      <c r="J6808" t="str">
        <f t="shared" si="212"/>
        <v>1127Dyrket markOrganisk jord</v>
      </c>
      <c r="K6808" s="111">
        <v>28.726149366675592</v>
      </c>
      <c r="L6808" s="111">
        <v>1.45625</v>
      </c>
      <c r="M6808" s="111">
        <v>0</v>
      </c>
      <c r="N6808" s="112">
        <f t="shared" si="213"/>
        <v>30.182399366675593</v>
      </c>
    </row>
    <row r="6809" spans="1:14" x14ac:dyDescent="0.25">
      <c r="A6809" s="111" t="s">
        <v>772</v>
      </c>
      <c r="B6809" s="111">
        <f>INDEX(kommuner!C:C,MATCH(_xlfn.NUMBERVALUE(A6809),kommuner!B:B,0))</f>
        <v>1127</v>
      </c>
      <c r="C6809" s="111" t="s">
        <v>127</v>
      </c>
      <c r="D6809" s="111" t="s">
        <v>127</v>
      </c>
      <c r="E6809" s="111" t="s">
        <v>126</v>
      </c>
      <c r="F6809" s="111" t="s">
        <v>172</v>
      </c>
      <c r="G6809" s="111" t="s">
        <v>180</v>
      </c>
      <c r="H6809" s="111" t="s">
        <v>172</v>
      </c>
      <c r="I6809" s="111" t="s">
        <v>180</v>
      </c>
      <c r="J6809" t="str">
        <f t="shared" si="212"/>
        <v>1127SkogMineraljordBarskogHøy</v>
      </c>
      <c r="K6809" s="111">
        <v>-4.2610596243420318</v>
      </c>
      <c r="L6809" s="111">
        <v>0.85306406685236758</v>
      </c>
      <c r="M6809" s="111">
        <v>6.4056614999681585E-2</v>
      </c>
      <c r="N6809" s="112">
        <f t="shared" si="213"/>
        <v>-3.3439389424899826</v>
      </c>
    </row>
    <row r="6810" spans="1:14" x14ac:dyDescent="0.25">
      <c r="A6810" s="111" t="s">
        <v>772</v>
      </c>
      <c r="B6810" s="111">
        <f>INDEX(kommuner!C:C,MATCH(_xlfn.NUMBERVALUE(A6810),kommuner!B:B,0))</f>
        <v>1127</v>
      </c>
      <c r="C6810" s="111" t="s">
        <v>127</v>
      </c>
      <c r="D6810" s="111" t="s">
        <v>127</v>
      </c>
      <c r="E6810" s="111" t="s">
        <v>126</v>
      </c>
      <c r="F6810" s="111" t="s">
        <v>172</v>
      </c>
      <c r="G6810" s="111" t="s">
        <v>167</v>
      </c>
      <c r="H6810" s="111" t="s">
        <v>172</v>
      </c>
      <c r="I6810" s="111" t="s">
        <v>167</v>
      </c>
      <c r="J6810" t="str">
        <f t="shared" si="212"/>
        <v>1127SkogMineraljordBarskogImpediment</v>
      </c>
      <c r="K6810" s="111">
        <v>-1.5740166960016819</v>
      </c>
      <c r="L6810" s="111">
        <v>0.85306406685236758</v>
      </c>
      <c r="M6810" s="111">
        <v>6.3979989500968365E-2</v>
      </c>
      <c r="N6810" s="112">
        <f t="shared" si="213"/>
        <v>-0.65697263964834596</v>
      </c>
    </row>
    <row r="6811" spans="1:14" x14ac:dyDescent="0.25">
      <c r="A6811" s="111" t="s">
        <v>772</v>
      </c>
      <c r="B6811" s="111">
        <f>INDEX(kommuner!C:C,MATCH(_xlfn.NUMBERVALUE(A6811),kommuner!B:B,0))</f>
        <v>1127</v>
      </c>
      <c r="C6811" s="111" t="s">
        <v>127</v>
      </c>
      <c r="D6811" s="111" t="s">
        <v>127</v>
      </c>
      <c r="E6811" s="111" t="s">
        <v>126</v>
      </c>
      <c r="F6811" s="111" t="s">
        <v>172</v>
      </c>
      <c r="G6811" s="111" t="s">
        <v>190</v>
      </c>
      <c r="H6811" s="111" t="s">
        <v>172</v>
      </c>
      <c r="I6811" s="111" t="s">
        <v>190</v>
      </c>
      <c r="J6811" t="str">
        <f t="shared" si="212"/>
        <v>1127SkogMineraljordBarskogLav</v>
      </c>
      <c r="K6811" s="111">
        <v>-2.1094741240186856</v>
      </c>
      <c r="L6811" s="111">
        <v>0.85306406685236758</v>
      </c>
      <c r="M6811" s="111">
        <v>6.3979989500968365E-2</v>
      </c>
      <c r="N6811" s="112">
        <f t="shared" si="213"/>
        <v>-1.1924300676653499</v>
      </c>
    </row>
    <row r="6812" spans="1:14" x14ac:dyDescent="0.25">
      <c r="A6812" s="111" t="s">
        <v>772</v>
      </c>
      <c r="B6812" s="111">
        <f>INDEX(kommuner!C:C,MATCH(_xlfn.NUMBERVALUE(A6812),kommuner!B:B,0))</f>
        <v>1127</v>
      </c>
      <c r="C6812" s="111" t="s">
        <v>127</v>
      </c>
      <c r="D6812" s="111" t="s">
        <v>127</v>
      </c>
      <c r="E6812" s="111" t="s">
        <v>126</v>
      </c>
      <c r="F6812" s="111" t="s">
        <v>172</v>
      </c>
      <c r="G6812" s="111" t="s">
        <v>173</v>
      </c>
      <c r="H6812" s="111" t="s">
        <v>172</v>
      </c>
      <c r="I6812" s="111" t="s">
        <v>173</v>
      </c>
      <c r="J6812" t="str">
        <f t="shared" si="212"/>
        <v>1127SkogMineraljordBarskogMiddels</v>
      </c>
      <c r="K6812" s="111">
        <v>-2.8820985952554645</v>
      </c>
      <c r="L6812" s="111">
        <v>0.85306406685236758</v>
      </c>
      <c r="M6812" s="111">
        <v>6.4056614999681585E-2</v>
      </c>
      <c r="N6812" s="112">
        <f t="shared" si="213"/>
        <v>-1.9649779134034155</v>
      </c>
    </row>
    <row r="6813" spans="1:14" x14ac:dyDescent="0.25">
      <c r="A6813" s="111" t="s">
        <v>772</v>
      </c>
      <c r="B6813" s="111">
        <f>INDEX(kommuner!C:C,MATCH(_xlfn.NUMBERVALUE(A6813),kommuner!B:B,0))</f>
        <v>1127</v>
      </c>
      <c r="C6813" s="111" t="s">
        <v>127</v>
      </c>
      <c r="D6813" s="111" t="s">
        <v>127</v>
      </c>
      <c r="E6813" s="111" t="s">
        <v>126</v>
      </c>
      <c r="F6813" s="111" t="s">
        <v>172</v>
      </c>
      <c r="G6813" s="111" t="s">
        <v>186</v>
      </c>
      <c r="H6813" s="111" t="s">
        <v>172</v>
      </c>
      <c r="I6813" s="111" t="s">
        <v>186</v>
      </c>
      <c r="J6813" t="str">
        <f t="shared" si="212"/>
        <v>1127SkogMineraljordBarskogSærs høy</v>
      </c>
      <c r="K6813" s="111">
        <v>0.12072674540874306</v>
      </c>
      <c r="L6813" s="111">
        <v>0.85306406685236758</v>
      </c>
      <c r="M6813" s="111">
        <v>6.4056614999681585E-2</v>
      </c>
      <c r="N6813" s="112">
        <f t="shared" si="213"/>
        <v>1.0378474272607923</v>
      </c>
    </row>
    <row r="6814" spans="1:14" x14ac:dyDescent="0.25">
      <c r="A6814" s="111" t="s">
        <v>772</v>
      </c>
      <c r="B6814" s="111">
        <f>INDEX(kommuner!C:C,MATCH(_xlfn.NUMBERVALUE(A6814),kommuner!B:B,0))</f>
        <v>1127</v>
      </c>
      <c r="C6814" s="111" t="s">
        <v>127</v>
      </c>
      <c r="D6814" s="111" t="s">
        <v>127</v>
      </c>
      <c r="E6814" s="111" t="s">
        <v>126</v>
      </c>
      <c r="F6814" s="111" t="s">
        <v>179</v>
      </c>
      <c r="G6814" s="111" t="s">
        <v>180</v>
      </c>
      <c r="H6814" s="111" t="s">
        <v>179</v>
      </c>
      <c r="I6814" s="111" t="s">
        <v>180</v>
      </c>
      <c r="J6814" t="str">
        <f t="shared" si="212"/>
        <v>1127SkogMineraljordBlandingsskogHøy</v>
      </c>
      <c r="K6814" s="111">
        <v>-8.5703651807373102</v>
      </c>
      <c r="L6814" s="111">
        <v>0.85306406685236758</v>
      </c>
      <c r="M6814" s="111">
        <v>6.3979989500968365E-2</v>
      </c>
      <c r="N6814" s="112">
        <f t="shared" si="213"/>
        <v>-7.6533211243839743</v>
      </c>
    </row>
    <row r="6815" spans="1:14" x14ac:dyDescent="0.25">
      <c r="A6815" s="111" t="s">
        <v>772</v>
      </c>
      <c r="B6815" s="111">
        <f>INDEX(kommuner!C:C,MATCH(_xlfn.NUMBERVALUE(A6815),kommuner!B:B,0))</f>
        <v>1127</v>
      </c>
      <c r="C6815" s="111" t="s">
        <v>127</v>
      </c>
      <c r="D6815" s="111" t="s">
        <v>127</v>
      </c>
      <c r="E6815" s="111" t="s">
        <v>126</v>
      </c>
      <c r="F6815" s="111" t="s">
        <v>179</v>
      </c>
      <c r="G6815" s="111" t="s">
        <v>167</v>
      </c>
      <c r="H6815" s="111" t="s">
        <v>179</v>
      </c>
      <c r="I6815" s="111" t="s">
        <v>167</v>
      </c>
      <c r="J6815" t="str">
        <f t="shared" si="212"/>
        <v>1127SkogMineraljordBlandingsskogImpediment</v>
      </c>
      <c r="K6815" s="111">
        <v>-2.0950685747655116</v>
      </c>
      <c r="L6815" s="111">
        <v>0.85306406685236758</v>
      </c>
      <c r="M6815" s="111">
        <v>6.3979989500968365E-2</v>
      </c>
      <c r="N6815" s="112">
        <f t="shared" si="213"/>
        <v>-1.1780245184121758</v>
      </c>
    </row>
    <row r="6816" spans="1:14" x14ac:dyDescent="0.25">
      <c r="A6816" s="111" t="s">
        <v>772</v>
      </c>
      <c r="B6816" s="111">
        <f>INDEX(kommuner!C:C,MATCH(_xlfn.NUMBERVALUE(A6816),kommuner!B:B,0))</f>
        <v>1127</v>
      </c>
      <c r="C6816" s="111" t="s">
        <v>127</v>
      </c>
      <c r="D6816" s="111" t="s">
        <v>127</v>
      </c>
      <c r="E6816" s="111" t="s">
        <v>126</v>
      </c>
      <c r="F6816" s="111" t="s">
        <v>179</v>
      </c>
      <c r="G6816" s="111" t="s">
        <v>190</v>
      </c>
      <c r="H6816" s="111" t="s">
        <v>179</v>
      </c>
      <c r="I6816" s="111" t="s">
        <v>190</v>
      </c>
      <c r="J6816" t="str">
        <f t="shared" si="212"/>
        <v>1127SkogMineraljordBlandingsskogLav</v>
      </c>
      <c r="K6816" s="111">
        <v>-3.814060654162915</v>
      </c>
      <c r="L6816" s="111">
        <v>0.85306406685236758</v>
      </c>
      <c r="M6816" s="111">
        <v>6.3979989500968365E-2</v>
      </c>
      <c r="N6816" s="112">
        <f t="shared" si="213"/>
        <v>-2.897016597809579</v>
      </c>
    </row>
    <row r="6817" spans="1:14" x14ac:dyDescent="0.25">
      <c r="A6817" s="111" t="s">
        <v>772</v>
      </c>
      <c r="B6817" s="111">
        <f>INDEX(kommuner!C:C,MATCH(_xlfn.NUMBERVALUE(A6817),kommuner!B:B,0))</f>
        <v>1127</v>
      </c>
      <c r="C6817" s="111" t="s">
        <v>127</v>
      </c>
      <c r="D6817" s="111" t="s">
        <v>127</v>
      </c>
      <c r="E6817" s="111" t="s">
        <v>126</v>
      </c>
      <c r="F6817" s="111" t="s">
        <v>179</v>
      </c>
      <c r="G6817" s="111" t="s">
        <v>173</v>
      </c>
      <c r="H6817" s="111" t="s">
        <v>179</v>
      </c>
      <c r="I6817" s="111" t="s">
        <v>173</v>
      </c>
      <c r="J6817" t="str">
        <f t="shared" si="212"/>
        <v>1127SkogMineraljordBlandingsskogMiddels</v>
      </c>
      <c r="K6817" s="111">
        <v>-4.5623521854183373</v>
      </c>
      <c r="L6817" s="111">
        <v>0.85306406685236758</v>
      </c>
      <c r="M6817" s="111">
        <v>6.3979989500968365E-2</v>
      </c>
      <c r="N6817" s="112">
        <f t="shared" si="213"/>
        <v>-3.6453081290650013</v>
      </c>
    </row>
    <row r="6818" spans="1:14" x14ac:dyDescent="0.25">
      <c r="A6818" s="111" t="s">
        <v>772</v>
      </c>
      <c r="B6818" s="111">
        <f>INDEX(kommuner!C:C,MATCH(_xlfn.NUMBERVALUE(A6818),kommuner!B:B,0))</f>
        <v>1127</v>
      </c>
      <c r="C6818" s="111" t="s">
        <v>127</v>
      </c>
      <c r="D6818" s="111" t="s">
        <v>127</v>
      </c>
      <c r="E6818" s="111" t="s">
        <v>126</v>
      </c>
      <c r="F6818" s="111" t="s">
        <v>179</v>
      </c>
      <c r="G6818" s="111" t="s">
        <v>186</v>
      </c>
      <c r="H6818" s="111" t="s">
        <v>179</v>
      </c>
      <c r="I6818" s="111" t="s">
        <v>186</v>
      </c>
      <c r="J6818" t="str">
        <f t="shared" si="212"/>
        <v>1127SkogMineraljordBlandingsskogSærs høy</v>
      </c>
      <c r="K6818" s="111">
        <v>-2.9395925245326562</v>
      </c>
      <c r="L6818" s="111">
        <v>0.85306406685236758</v>
      </c>
      <c r="M6818" s="111">
        <v>6.3979989500968365E-2</v>
      </c>
      <c r="N6818" s="112">
        <f t="shared" si="213"/>
        <v>-2.0225484681793202</v>
      </c>
    </row>
    <row r="6819" spans="1:14" x14ac:dyDescent="0.25">
      <c r="A6819" s="111" t="s">
        <v>772</v>
      </c>
      <c r="B6819" s="111">
        <f>INDEX(kommuner!C:C,MATCH(_xlfn.NUMBERVALUE(A6819),kommuner!B:B,0))</f>
        <v>1127</v>
      </c>
      <c r="C6819" s="111" t="s">
        <v>127</v>
      </c>
      <c r="D6819" s="111" t="s">
        <v>127</v>
      </c>
      <c r="E6819" s="111" t="s">
        <v>126</v>
      </c>
      <c r="F6819" s="111" t="s">
        <v>185</v>
      </c>
      <c r="G6819" s="111" t="s">
        <v>180</v>
      </c>
      <c r="H6819" s="111" t="s">
        <v>185</v>
      </c>
      <c r="I6819" s="111" t="s">
        <v>180</v>
      </c>
      <c r="J6819" t="str">
        <f t="shared" si="212"/>
        <v>1127SkogMineraljordLauvskogHøy</v>
      </c>
      <c r="K6819" s="111">
        <v>-3.6072016095960531</v>
      </c>
      <c r="L6819" s="111">
        <v>0.85306406685236758</v>
      </c>
      <c r="M6819" s="111">
        <v>6.3979989500968365E-2</v>
      </c>
      <c r="N6819" s="112">
        <f t="shared" si="213"/>
        <v>-2.6901575532427171</v>
      </c>
    </row>
    <row r="6820" spans="1:14" x14ac:dyDescent="0.25">
      <c r="A6820" s="111" t="s">
        <v>772</v>
      </c>
      <c r="B6820" s="111">
        <f>INDEX(kommuner!C:C,MATCH(_xlfn.NUMBERVALUE(A6820),kommuner!B:B,0))</f>
        <v>1127</v>
      </c>
      <c r="C6820" s="111" t="s">
        <v>127</v>
      </c>
      <c r="D6820" s="111" t="s">
        <v>127</v>
      </c>
      <c r="E6820" s="111" t="s">
        <v>126</v>
      </c>
      <c r="F6820" s="111" t="s">
        <v>185</v>
      </c>
      <c r="G6820" s="111" t="s">
        <v>167</v>
      </c>
      <c r="H6820" s="111" t="s">
        <v>185</v>
      </c>
      <c r="I6820" s="111" t="s">
        <v>167</v>
      </c>
      <c r="J6820" t="str">
        <f t="shared" si="212"/>
        <v>1127SkogMineraljordLauvskogImpediment</v>
      </c>
      <c r="K6820" s="111">
        <v>-1.1043030228661443</v>
      </c>
      <c r="L6820" s="111">
        <v>0.85306406685236758</v>
      </c>
      <c r="M6820" s="111">
        <v>6.3979989500968365E-2</v>
      </c>
      <c r="N6820" s="112">
        <f t="shared" si="213"/>
        <v>-0.18725896651280841</v>
      </c>
    </row>
    <row r="6821" spans="1:14" x14ac:dyDescent="0.25">
      <c r="A6821" s="111" t="s">
        <v>772</v>
      </c>
      <c r="B6821" s="111">
        <f>INDEX(kommuner!C:C,MATCH(_xlfn.NUMBERVALUE(A6821),kommuner!B:B,0))</f>
        <v>1127</v>
      </c>
      <c r="C6821" s="111" t="s">
        <v>127</v>
      </c>
      <c r="D6821" s="111" t="s">
        <v>127</v>
      </c>
      <c r="E6821" s="111" t="s">
        <v>126</v>
      </c>
      <c r="F6821" s="111" t="s">
        <v>185</v>
      </c>
      <c r="G6821" s="111" t="s">
        <v>190</v>
      </c>
      <c r="H6821" s="111" t="s">
        <v>185</v>
      </c>
      <c r="I6821" s="111" t="s">
        <v>190</v>
      </c>
      <c r="J6821" t="str">
        <f t="shared" si="212"/>
        <v>1127SkogMineraljordLauvskogLav</v>
      </c>
      <c r="K6821" s="111">
        <v>-8.9748170935426599E-2</v>
      </c>
      <c r="L6821" s="111">
        <v>0.85306406685236758</v>
      </c>
      <c r="M6821" s="111">
        <v>6.3979989500968365E-2</v>
      </c>
      <c r="N6821" s="112">
        <f t="shared" si="213"/>
        <v>0.82729588541790933</v>
      </c>
    </row>
    <row r="6822" spans="1:14" x14ac:dyDescent="0.25">
      <c r="A6822" s="111" t="s">
        <v>772</v>
      </c>
      <c r="B6822" s="111">
        <f>INDEX(kommuner!C:C,MATCH(_xlfn.NUMBERVALUE(A6822),kommuner!B:B,0))</f>
        <v>1127</v>
      </c>
      <c r="C6822" s="111" t="s">
        <v>127</v>
      </c>
      <c r="D6822" s="111" t="s">
        <v>127</v>
      </c>
      <c r="E6822" s="111" t="s">
        <v>126</v>
      </c>
      <c r="F6822" s="111" t="s">
        <v>185</v>
      </c>
      <c r="G6822" s="111" t="s">
        <v>173</v>
      </c>
      <c r="H6822" s="111" t="s">
        <v>185</v>
      </c>
      <c r="I6822" s="111" t="s">
        <v>173</v>
      </c>
      <c r="J6822" t="str">
        <f t="shared" si="212"/>
        <v>1127SkogMineraljordLauvskogMiddels</v>
      </c>
      <c r="K6822" s="111">
        <v>-2.4151390344437029</v>
      </c>
      <c r="L6822" s="111">
        <v>0.85306406685236758</v>
      </c>
      <c r="M6822" s="111">
        <v>6.3979989500968365E-2</v>
      </c>
      <c r="N6822" s="112">
        <f t="shared" si="213"/>
        <v>-1.4980949780903672</v>
      </c>
    </row>
    <row r="6823" spans="1:14" x14ac:dyDescent="0.25">
      <c r="A6823" s="111" t="s">
        <v>772</v>
      </c>
      <c r="B6823" s="111">
        <f>INDEX(kommuner!C:C,MATCH(_xlfn.NUMBERVALUE(A6823),kommuner!B:B,0))</f>
        <v>1127</v>
      </c>
      <c r="C6823" s="111" t="s">
        <v>127</v>
      </c>
      <c r="D6823" s="111" t="s">
        <v>127</v>
      </c>
      <c r="E6823" s="111" t="s">
        <v>126</v>
      </c>
      <c r="F6823" s="111" t="s">
        <v>185</v>
      </c>
      <c r="G6823" s="111" t="s">
        <v>186</v>
      </c>
      <c r="H6823" s="111" t="s">
        <v>185</v>
      </c>
      <c r="I6823" s="111" t="s">
        <v>186</v>
      </c>
      <c r="J6823" t="str">
        <f t="shared" si="212"/>
        <v>1127SkogMineraljordLauvskogSærs høy</v>
      </c>
      <c r="K6823" s="111">
        <v>-3.6560473259425113</v>
      </c>
      <c r="L6823" s="111">
        <v>0.85306406685236758</v>
      </c>
      <c r="M6823" s="111">
        <v>6.3979989500968365E-2</v>
      </c>
      <c r="N6823" s="112">
        <f t="shared" si="213"/>
        <v>-2.7390032695891753</v>
      </c>
    </row>
    <row r="6824" spans="1:14" x14ac:dyDescent="0.25">
      <c r="A6824" s="111" t="s">
        <v>772</v>
      </c>
      <c r="B6824" s="111">
        <f>INDEX(kommuner!C:C,MATCH(_xlfn.NUMBERVALUE(A6824),kommuner!B:B,0))</f>
        <v>1127</v>
      </c>
      <c r="C6824" s="111" t="s">
        <v>127</v>
      </c>
      <c r="D6824" s="111" t="s">
        <v>127</v>
      </c>
      <c r="E6824" s="111" t="s">
        <v>123</v>
      </c>
      <c r="F6824" s="111" t="s">
        <v>172</v>
      </c>
      <c r="G6824" s="111" t="s">
        <v>180</v>
      </c>
      <c r="H6824" s="111" t="s">
        <v>172</v>
      </c>
      <c r="I6824" s="111" t="s">
        <v>180</v>
      </c>
      <c r="J6824" t="str">
        <f t="shared" si="212"/>
        <v>1127SkogOrganisk jordBarskogHøy</v>
      </c>
      <c r="K6824" s="111">
        <v>-2.5184559031994138</v>
      </c>
      <c r="L6824" s="111">
        <v>0.92784825435236762</v>
      </c>
      <c r="M6824" s="111">
        <v>0.46518126042825314</v>
      </c>
      <c r="N6824" s="112">
        <f t="shared" si="213"/>
        <v>-1.1254263884187932</v>
      </c>
    </row>
    <row r="6825" spans="1:14" x14ac:dyDescent="0.25">
      <c r="A6825" s="111" t="s">
        <v>772</v>
      </c>
      <c r="B6825" s="111">
        <f>INDEX(kommuner!C:C,MATCH(_xlfn.NUMBERVALUE(A6825),kommuner!B:B,0))</f>
        <v>1127</v>
      </c>
      <c r="C6825" s="111" t="s">
        <v>127</v>
      </c>
      <c r="D6825" s="111" t="s">
        <v>127</v>
      </c>
      <c r="E6825" s="111" t="s">
        <v>123</v>
      </c>
      <c r="F6825" s="111" t="s">
        <v>172</v>
      </c>
      <c r="G6825" s="111" t="s">
        <v>167</v>
      </c>
      <c r="H6825" s="111" t="s">
        <v>172</v>
      </c>
      <c r="I6825" s="111" t="s">
        <v>167</v>
      </c>
      <c r="J6825" t="str">
        <f t="shared" si="212"/>
        <v>1127SkogOrganisk jordBarskogImpediment</v>
      </c>
      <c r="K6825" s="111">
        <v>-0.13011741963904588</v>
      </c>
      <c r="L6825" s="111">
        <v>0.92784825435236762</v>
      </c>
      <c r="M6825" s="111">
        <v>0.46510463492953991</v>
      </c>
      <c r="N6825" s="112">
        <f t="shared" si="213"/>
        <v>1.2628354696428616</v>
      </c>
    </row>
    <row r="6826" spans="1:14" x14ac:dyDescent="0.25">
      <c r="A6826" s="111" t="s">
        <v>772</v>
      </c>
      <c r="B6826" s="111">
        <f>INDEX(kommuner!C:C,MATCH(_xlfn.NUMBERVALUE(A6826),kommuner!B:B,0))</f>
        <v>1127</v>
      </c>
      <c r="C6826" s="111" t="s">
        <v>127</v>
      </c>
      <c r="D6826" s="111" t="s">
        <v>127</v>
      </c>
      <c r="E6826" s="111" t="s">
        <v>123</v>
      </c>
      <c r="F6826" s="111" t="s">
        <v>172</v>
      </c>
      <c r="G6826" s="111" t="s">
        <v>190</v>
      </c>
      <c r="H6826" s="111" t="s">
        <v>172</v>
      </c>
      <c r="I6826" s="111" t="s">
        <v>190</v>
      </c>
      <c r="J6826" t="str">
        <f t="shared" si="212"/>
        <v>1127SkogOrganisk jordBarskogLav</v>
      </c>
      <c r="K6826" s="111">
        <v>-0.50666953101693391</v>
      </c>
      <c r="L6826" s="111">
        <v>0.92784825435236762</v>
      </c>
      <c r="M6826" s="111">
        <v>0.46510463492953991</v>
      </c>
      <c r="N6826" s="112">
        <f t="shared" si="213"/>
        <v>0.88628335826497362</v>
      </c>
    </row>
    <row r="6827" spans="1:14" x14ac:dyDescent="0.25">
      <c r="A6827" s="111" t="s">
        <v>772</v>
      </c>
      <c r="B6827" s="111">
        <f>INDEX(kommuner!C:C,MATCH(_xlfn.NUMBERVALUE(A6827),kommuner!B:B,0))</f>
        <v>1127</v>
      </c>
      <c r="C6827" s="111" t="s">
        <v>127</v>
      </c>
      <c r="D6827" s="111" t="s">
        <v>127</v>
      </c>
      <c r="E6827" s="111" t="s">
        <v>123</v>
      </c>
      <c r="F6827" s="111" t="s">
        <v>172</v>
      </c>
      <c r="G6827" s="111" t="s">
        <v>173</v>
      </c>
      <c r="H6827" s="111" t="s">
        <v>172</v>
      </c>
      <c r="I6827" s="111" t="s">
        <v>173</v>
      </c>
      <c r="J6827" t="str">
        <f t="shared" si="212"/>
        <v>1127SkogOrganisk jordBarskogMiddels</v>
      </c>
      <c r="K6827" s="111">
        <v>-1.5571490961494638</v>
      </c>
      <c r="L6827" s="111">
        <v>0.92784825435236762</v>
      </c>
      <c r="M6827" s="111">
        <v>0.46518126042825314</v>
      </c>
      <c r="N6827" s="112">
        <f t="shared" si="213"/>
        <v>-0.16411958136884308</v>
      </c>
    </row>
    <row r="6828" spans="1:14" x14ac:dyDescent="0.25">
      <c r="A6828" s="111" t="s">
        <v>772</v>
      </c>
      <c r="B6828" s="111">
        <f>INDEX(kommuner!C:C,MATCH(_xlfn.NUMBERVALUE(A6828),kommuner!B:B,0))</f>
        <v>1127</v>
      </c>
      <c r="C6828" s="111" t="s">
        <v>127</v>
      </c>
      <c r="D6828" s="111" t="s">
        <v>127</v>
      </c>
      <c r="E6828" s="111" t="s">
        <v>123</v>
      </c>
      <c r="F6828" s="111" t="s">
        <v>172</v>
      </c>
      <c r="G6828" s="111" t="s">
        <v>186</v>
      </c>
      <c r="H6828" s="111" t="s">
        <v>172</v>
      </c>
      <c r="I6828" s="111" t="s">
        <v>186</v>
      </c>
      <c r="J6828" t="str">
        <f t="shared" si="212"/>
        <v>1127SkogOrganisk jordBarskogSærs høy</v>
      </c>
      <c r="K6828" s="111">
        <v>2.5548655235722699</v>
      </c>
      <c r="L6828" s="111">
        <v>0.92784825435236762</v>
      </c>
      <c r="M6828" s="111">
        <v>0.46518126042825314</v>
      </c>
      <c r="N6828" s="112">
        <f t="shared" si="213"/>
        <v>3.9478950383528906</v>
      </c>
    </row>
    <row r="6829" spans="1:14" x14ac:dyDescent="0.25">
      <c r="A6829" s="111" t="s">
        <v>772</v>
      </c>
      <c r="B6829" s="111">
        <f>INDEX(kommuner!C:C,MATCH(_xlfn.NUMBERVALUE(A6829),kommuner!B:B,0))</f>
        <v>1127</v>
      </c>
      <c r="C6829" s="111" t="s">
        <v>127</v>
      </c>
      <c r="D6829" s="111" t="s">
        <v>127</v>
      </c>
      <c r="E6829" s="111" t="s">
        <v>123</v>
      </c>
      <c r="F6829" s="111" t="s">
        <v>179</v>
      </c>
      <c r="G6829" s="111" t="s">
        <v>180</v>
      </c>
      <c r="H6829" s="111" t="s">
        <v>179</v>
      </c>
      <c r="I6829" s="111" t="s">
        <v>180</v>
      </c>
      <c r="J6829" t="str">
        <f t="shared" si="212"/>
        <v>1127SkogOrganisk jordBlandingsskogHøy</v>
      </c>
      <c r="K6829" s="111">
        <v>-5.5554344456832343</v>
      </c>
      <c r="L6829" s="111">
        <v>0.92784825435236762</v>
      </c>
      <c r="M6829" s="111">
        <v>0.46510463492953991</v>
      </c>
      <c r="N6829" s="112">
        <f t="shared" si="213"/>
        <v>-4.1624815564013264</v>
      </c>
    </row>
    <row r="6830" spans="1:14" x14ac:dyDescent="0.25">
      <c r="A6830" s="111" t="s">
        <v>772</v>
      </c>
      <c r="B6830" s="111">
        <f>INDEX(kommuner!C:C,MATCH(_xlfn.NUMBERVALUE(A6830),kommuner!B:B,0))</f>
        <v>1127</v>
      </c>
      <c r="C6830" s="111" t="s">
        <v>127</v>
      </c>
      <c r="D6830" s="111" t="s">
        <v>127</v>
      </c>
      <c r="E6830" s="111" t="s">
        <v>123</v>
      </c>
      <c r="F6830" s="111" t="s">
        <v>179</v>
      </c>
      <c r="G6830" s="111" t="s">
        <v>167</v>
      </c>
      <c r="H6830" s="111" t="s">
        <v>179</v>
      </c>
      <c r="I6830" s="111" t="s">
        <v>167</v>
      </c>
      <c r="J6830" t="str">
        <f t="shared" si="212"/>
        <v>1127SkogOrganisk jordBlandingsskogImpediment</v>
      </c>
      <c r="K6830" s="111">
        <v>-0.28586344175800005</v>
      </c>
      <c r="L6830" s="111">
        <v>0.92784825435236762</v>
      </c>
      <c r="M6830" s="111">
        <v>0.46510463492953991</v>
      </c>
      <c r="N6830" s="112">
        <f t="shared" si="213"/>
        <v>1.1070894475239075</v>
      </c>
    </row>
    <row r="6831" spans="1:14" x14ac:dyDescent="0.25">
      <c r="A6831" s="111" t="s">
        <v>772</v>
      </c>
      <c r="B6831" s="111">
        <f>INDEX(kommuner!C:C,MATCH(_xlfn.NUMBERVALUE(A6831),kommuner!B:B,0))</f>
        <v>1127</v>
      </c>
      <c r="C6831" s="111" t="s">
        <v>127</v>
      </c>
      <c r="D6831" s="111" t="s">
        <v>127</v>
      </c>
      <c r="E6831" s="111" t="s">
        <v>123</v>
      </c>
      <c r="F6831" s="111" t="s">
        <v>179</v>
      </c>
      <c r="G6831" s="111" t="s">
        <v>190</v>
      </c>
      <c r="H6831" s="111" t="s">
        <v>179</v>
      </c>
      <c r="I6831" s="111" t="s">
        <v>190</v>
      </c>
      <c r="J6831" t="str">
        <f t="shared" si="212"/>
        <v>1127SkogOrganisk jordBlandingsskogLav</v>
      </c>
      <c r="K6831" s="111">
        <v>-1.2347339377887629</v>
      </c>
      <c r="L6831" s="111">
        <v>0.92784825435236762</v>
      </c>
      <c r="M6831" s="111">
        <v>0.46510463492953991</v>
      </c>
      <c r="N6831" s="112">
        <f t="shared" si="213"/>
        <v>0.15821895149314458</v>
      </c>
    </row>
    <row r="6832" spans="1:14" x14ac:dyDescent="0.25">
      <c r="A6832" s="111" t="s">
        <v>772</v>
      </c>
      <c r="B6832" s="111">
        <f>INDEX(kommuner!C:C,MATCH(_xlfn.NUMBERVALUE(A6832),kommuner!B:B,0))</f>
        <v>1127</v>
      </c>
      <c r="C6832" s="111" t="s">
        <v>127</v>
      </c>
      <c r="D6832" s="111" t="s">
        <v>127</v>
      </c>
      <c r="E6832" s="111" t="s">
        <v>123</v>
      </c>
      <c r="F6832" s="111" t="s">
        <v>179</v>
      </c>
      <c r="G6832" s="111" t="s">
        <v>173</v>
      </c>
      <c r="H6832" s="111" t="s">
        <v>179</v>
      </c>
      <c r="I6832" s="111" t="s">
        <v>173</v>
      </c>
      <c r="J6832" t="str">
        <f t="shared" si="212"/>
        <v>1127SkogOrganisk jordBlandingsskogMiddels</v>
      </c>
      <c r="K6832" s="111">
        <v>-2.4239591752717748</v>
      </c>
      <c r="L6832" s="111">
        <v>0.92784825435236762</v>
      </c>
      <c r="M6832" s="111">
        <v>0.46510463492953991</v>
      </c>
      <c r="N6832" s="112">
        <f t="shared" si="213"/>
        <v>-1.0310062859898674</v>
      </c>
    </row>
    <row r="6833" spans="1:14" x14ac:dyDescent="0.25">
      <c r="A6833" s="111" t="s">
        <v>772</v>
      </c>
      <c r="B6833" s="111">
        <f>INDEX(kommuner!C:C,MATCH(_xlfn.NUMBERVALUE(A6833),kommuner!B:B,0))</f>
        <v>1127</v>
      </c>
      <c r="C6833" s="111" t="s">
        <v>127</v>
      </c>
      <c r="D6833" s="111" t="s">
        <v>127</v>
      </c>
      <c r="E6833" s="111" t="s">
        <v>123</v>
      </c>
      <c r="F6833" s="111" t="s">
        <v>179</v>
      </c>
      <c r="G6833" s="111" t="s">
        <v>186</v>
      </c>
      <c r="H6833" s="111" t="s">
        <v>179</v>
      </c>
      <c r="I6833" s="111" t="s">
        <v>186</v>
      </c>
      <c r="J6833" t="str">
        <f t="shared" si="212"/>
        <v>1127SkogOrganisk jordBlandingsskogSærs høy</v>
      </c>
      <c r="K6833" s="111">
        <v>-1.5726115302258048</v>
      </c>
      <c r="L6833" s="111">
        <v>0.92784825435236762</v>
      </c>
      <c r="M6833" s="111">
        <v>0.46510463492953991</v>
      </c>
      <c r="N6833" s="112">
        <f t="shared" si="213"/>
        <v>-0.17965864094389727</v>
      </c>
    </row>
    <row r="6834" spans="1:14" x14ac:dyDescent="0.25">
      <c r="A6834" s="111" t="s">
        <v>772</v>
      </c>
      <c r="B6834" s="111">
        <f>INDEX(kommuner!C:C,MATCH(_xlfn.NUMBERVALUE(A6834),kommuner!B:B,0))</f>
        <v>1127</v>
      </c>
      <c r="C6834" s="111" t="s">
        <v>127</v>
      </c>
      <c r="D6834" s="111" t="s">
        <v>127</v>
      </c>
      <c r="E6834" s="111" t="s">
        <v>123</v>
      </c>
      <c r="F6834" s="111" t="s">
        <v>185</v>
      </c>
      <c r="G6834" s="111" t="s">
        <v>180</v>
      </c>
      <c r="H6834" s="111" t="s">
        <v>185</v>
      </c>
      <c r="I6834" s="111" t="s">
        <v>180</v>
      </c>
      <c r="J6834" t="str">
        <f t="shared" si="212"/>
        <v>1127SkogOrganisk jordLauvskogHøy</v>
      </c>
      <c r="K6834" s="111">
        <v>-1.9913688882377358</v>
      </c>
      <c r="L6834" s="111">
        <v>0.92784825435236762</v>
      </c>
      <c r="M6834" s="111">
        <v>0.46510463492953991</v>
      </c>
      <c r="N6834" s="112">
        <f t="shared" si="213"/>
        <v>-0.59841599895582831</v>
      </c>
    </row>
    <row r="6835" spans="1:14" x14ac:dyDescent="0.25">
      <c r="A6835" s="111" t="s">
        <v>772</v>
      </c>
      <c r="B6835" s="111">
        <f>INDEX(kommuner!C:C,MATCH(_xlfn.NUMBERVALUE(A6835),kommuner!B:B,0))</f>
        <v>1127</v>
      </c>
      <c r="C6835" s="111" t="s">
        <v>127</v>
      </c>
      <c r="D6835" s="111" t="s">
        <v>127</v>
      </c>
      <c r="E6835" s="111" t="s">
        <v>123</v>
      </c>
      <c r="F6835" s="111" t="s">
        <v>185</v>
      </c>
      <c r="G6835" s="111" t="s">
        <v>167</v>
      </c>
      <c r="H6835" s="111" t="s">
        <v>185</v>
      </c>
      <c r="I6835" s="111" t="s">
        <v>167</v>
      </c>
      <c r="J6835" t="str">
        <f t="shared" si="212"/>
        <v>1127SkogOrganisk jordLauvskogImpediment</v>
      </c>
      <c r="K6835" s="111">
        <v>0.35000626494250675</v>
      </c>
      <c r="L6835" s="111">
        <v>0.92784825435236762</v>
      </c>
      <c r="M6835" s="111">
        <v>0.46510463492953991</v>
      </c>
      <c r="N6835" s="112">
        <f t="shared" si="213"/>
        <v>1.7429591542244141</v>
      </c>
    </row>
    <row r="6836" spans="1:14" x14ac:dyDescent="0.25">
      <c r="A6836" s="111" t="s">
        <v>772</v>
      </c>
      <c r="B6836" s="111">
        <f>INDEX(kommuner!C:C,MATCH(_xlfn.NUMBERVALUE(A6836),kommuner!B:B,0))</f>
        <v>1127</v>
      </c>
      <c r="C6836" s="111" t="s">
        <v>127</v>
      </c>
      <c r="D6836" s="111" t="s">
        <v>127</v>
      </c>
      <c r="E6836" s="111" t="s">
        <v>123</v>
      </c>
      <c r="F6836" s="111" t="s">
        <v>185</v>
      </c>
      <c r="G6836" s="111" t="s">
        <v>190</v>
      </c>
      <c r="H6836" s="111" t="s">
        <v>185</v>
      </c>
      <c r="I6836" s="111" t="s">
        <v>190</v>
      </c>
      <c r="J6836" t="str">
        <f t="shared" si="212"/>
        <v>1127SkogOrganisk jordLauvskogLav</v>
      </c>
      <c r="K6836" s="111">
        <v>1.1144075558526714</v>
      </c>
      <c r="L6836" s="111">
        <v>0.92784825435236762</v>
      </c>
      <c r="M6836" s="111">
        <v>0.46510463492953991</v>
      </c>
      <c r="N6836" s="112">
        <f t="shared" si="213"/>
        <v>2.5073604451345788</v>
      </c>
    </row>
    <row r="6837" spans="1:14" x14ac:dyDescent="0.25">
      <c r="A6837" s="111" t="s">
        <v>772</v>
      </c>
      <c r="B6837" s="111">
        <f>INDEX(kommuner!C:C,MATCH(_xlfn.NUMBERVALUE(A6837),kommuner!B:B,0))</f>
        <v>1127</v>
      </c>
      <c r="C6837" s="111" t="s">
        <v>127</v>
      </c>
      <c r="D6837" s="111" t="s">
        <v>127</v>
      </c>
      <c r="E6837" s="111" t="s">
        <v>123</v>
      </c>
      <c r="F6837" s="111" t="s">
        <v>185</v>
      </c>
      <c r="G6837" s="111" t="s">
        <v>173</v>
      </c>
      <c r="H6837" s="111" t="s">
        <v>185</v>
      </c>
      <c r="I6837" s="111" t="s">
        <v>173</v>
      </c>
      <c r="J6837" t="str">
        <f t="shared" si="212"/>
        <v>1127SkogOrganisk jordLauvskogMiddels</v>
      </c>
      <c r="K6837" s="111">
        <v>-0.62664468270982987</v>
      </c>
      <c r="L6837" s="111">
        <v>0.92784825435236762</v>
      </c>
      <c r="M6837" s="111">
        <v>0.46510463492953991</v>
      </c>
      <c r="N6837" s="112">
        <f t="shared" si="213"/>
        <v>0.76630820657207765</v>
      </c>
    </row>
    <row r="6838" spans="1:14" x14ac:dyDescent="0.25">
      <c r="A6838" s="111" t="s">
        <v>772</v>
      </c>
      <c r="B6838" s="111">
        <f>INDEX(kommuner!C:C,MATCH(_xlfn.NUMBERVALUE(A6838),kommuner!B:B,0))</f>
        <v>1127</v>
      </c>
      <c r="C6838" s="111" t="s">
        <v>127</v>
      </c>
      <c r="D6838" s="111" t="s">
        <v>127</v>
      </c>
      <c r="E6838" s="111" t="s">
        <v>123</v>
      </c>
      <c r="F6838" s="111" t="s">
        <v>185</v>
      </c>
      <c r="G6838" s="111" t="s">
        <v>186</v>
      </c>
      <c r="H6838" s="111" t="s">
        <v>185</v>
      </c>
      <c r="I6838" s="111" t="s">
        <v>186</v>
      </c>
      <c r="J6838" t="str">
        <f t="shared" si="212"/>
        <v>1127SkogOrganisk jordLauvskogSærs høy</v>
      </c>
      <c r="K6838" s="111">
        <v>-1.8997279926091779</v>
      </c>
      <c r="L6838" s="111">
        <v>0.92784825435236762</v>
      </c>
      <c r="M6838" s="111">
        <v>0.46510463492953991</v>
      </c>
      <c r="N6838" s="112">
        <f t="shared" si="213"/>
        <v>-0.50677510332727038</v>
      </c>
    </row>
    <row r="6839" spans="1:14" x14ac:dyDescent="0.25">
      <c r="A6839" s="111" t="s">
        <v>772</v>
      </c>
      <c r="B6839" s="111">
        <f>INDEX(kommuner!C:C,MATCH(_xlfn.NUMBERVALUE(A6839),kommuner!B:B,0))</f>
        <v>1127</v>
      </c>
      <c r="C6839" s="111" t="s">
        <v>83</v>
      </c>
      <c r="D6839" s="111" t="s">
        <v>83</v>
      </c>
      <c r="E6839" s="111" t="s">
        <v>126</v>
      </c>
      <c r="F6839" s="111" t="s">
        <v>139</v>
      </c>
      <c r="G6839" s="111" t="s">
        <v>139</v>
      </c>
      <c r="H6839" s="111" t="s">
        <v>139</v>
      </c>
      <c r="I6839" s="111" t="s">
        <v>139</v>
      </c>
      <c r="J6839" t="str">
        <f t="shared" si="212"/>
        <v>1127Utbygd arealMineraljord</v>
      </c>
      <c r="K6839" s="111">
        <v>0.42279414509845159</v>
      </c>
      <c r="L6839" s="111">
        <v>0</v>
      </c>
      <c r="M6839" s="111">
        <v>1.303047089454229E-2</v>
      </c>
      <c r="N6839" s="112">
        <f t="shared" si="213"/>
        <v>0.43582461599299388</v>
      </c>
    </row>
    <row r="6840" spans="1:14" x14ac:dyDescent="0.25">
      <c r="A6840" s="111" t="s">
        <v>772</v>
      </c>
      <c r="B6840" s="111">
        <f>INDEX(kommuner!C:C,MATCH(_xlfn.NUMBERVALUE(A6840),kommuner!B:B,0))</f>
        <v>1127</v>
      </c>
      <c r="C6840" s="111" t="s">
        <v>83</v>
      </c>
      <c r="D6840" s="111" t="s">
        <v>83</v>
      </c>
      <c r="E6840" s="111" t="s">
        <v>123</v>
      </c>
      <c r="F6840" s="111" t="s">
        <v>139</v>
      </c>
      <c r="G6840" s="111" t="s">
        <v>139</v>
      </c>
      <c r="H6840" s="111" t="s">
        <v>139</v>
      </c>
      <c r="I6840" s="111" t="s">
        <v>139</v>
      </c>
      <c r="J6840" t="str">
        <f t="shared" si="212"/>
        <v>1127Utbygd arealOrganisk jord</v>
      </c>
      <c r="K6840" s="111">
        <v>29.011421395201612</v>
      </c>
      <c r="L6840" s="111">
        <v>0</v>
      </c>
      <c r="M6840" s="111">
        <v>1.303047089454229E-2</v>
      </c>
      <c r="N6840" s="112">
        <f t="shared" si="213"/>
        <v>29.024451866096154</v>
      </c>
    </row>
    <row r="6841" spans="1:14" x14ac:dyDescent="0.25">
      <c r="A6841" s="111" t="s">
        <v>772</v>
      </c>
      <c r="B6841" s="111">
        <f>INDEX(kommuner!C:C,MATCH(_xlfn.NUMBERVALUE(A6841),kommuner!B:B,0))</f>
        <v>1127</v>
      </c>
      <c r="C6841" s="111" t="s">
        <v>181</v>
      </c>
      <c r="D6841" s="111" t="s">
        <v>181</v>
      </c>
      <c r="E6841" s="111" t="s">
        <v>123</v>
      </c>
      <c r="F6841" s="111" t="s">
        <v>139</v>
      </c>
      <c r="G6841" s="111" t="s">
        <v>139</v>
      </c>
      <c r="H6841" s="111" t="s">
        <v>139</v>
      </c>
      <c r="I6841" s="111" t="s">
        <v>139</v>
      </c>
      <c r="J6841" t="str">
        <f t="shared" si="212"/>
        <v>1127Vann og myrOrganisk jord</v>
      </c>
      <c r="K6841" s="111">
        <v>-0.31088998224577308</v>
      </c>
      <c r="L6841" s="111">
        <v>0</v>
      </c>
      <c r="M6841" s="111">
        <v>0</v>
      </c>
      <c r="N6841" s="112">
        <f t="shared" si="213"/>
        <v>-0.31088998224577308</v>
      </c>
    </row>
    <row r="6842" spans="1:14" x14ac:dyDescent="0.25">
      <c r="A6842" s="111" t="s">
        <v>773</v>
      </c>
      <c r="B6842" s="111">
        <f>INDEX(kommuner!C:C,MATCH(_xlfn.NUMBERVALUE(A6842),kommuner!B:B,0))</f>
        <v>1108</v>
      </c>
      <c r="C6842" s="111" t="s">
        <v>82</v>
      </c>
      <c r="D6842" s="111" t="s">
        <v>82</v>
      </c>
      <c r="E6842" s="111" t="s">
        <v>126</v>
      </c>
      <c r="F6842" s="111" t="s">
        <v>139</v>
      </c>
      <c r="G6842" s="111" t="s">
        <v>139</v>
      </c>
      <c r="H6842" s="111" t="s">
        <v>139</v>
      </c>
      <c r="I6842" s="111" t="s">
        <v>139</v>
      </c>
      <c r="J6842" t="str">
        <f t="shared" si="212"/>
        <v>1108Annen utmarkMineraljord</v>
      </c>
      <c r="K6842" s="111">
        <v>-0.16852781479621071</v>
      </c>
      <c r="L6842" s="111">
        <v>0</v>
      </c>
      <c r="M6842" s="111">
        <v>0</v>
      </c>
      <c r="N6842" s="112">
        <f t="shared" si="213"/>
        <v>-0.16852781479621071</v>
      </c>
    </row>
    <row r="6843" spans="1:14" x14ac:dyDescent="0.25">
      <c r="A6843" s="111" t="s">
        <v>773</v>
      </c>
      <c r="B6843" s="111">
        <f>INDEX(kommuner!C:C,MATCH(_xlfn.NUMBERVALUE(A6843),kommuner!B:B,0))</f>
        <v>1108</v>
      </c>
      <c r="C6843" s="111" t="s">
        <v>121</v>
      </c>
      <c r="D6843" s="111" t="s">
        <v>121</v>
      </c>
      <c r="E6843" s="111" t="s">
        <v>126</v>
      </c>
      <c r="F6843" s="111" t="s">
        <v>139</v>
      </c>
      <c r="G6843" s="111" t="s">
        <v>139</v>
      </c>
      <c r="H6843" s="111" t="s">
        <v>139</v>
      </c>
      <c r="I6843" s="111" t="s">
        <v>139</v>
      </c>
      <c r="J6843" t="str">
        <f t="shared" si="212"/>
        <v>1108BeiteMineraljord</v>
      </c>
      <c r="K6843" s="111">
        <v>-0.43305842942580308</v>
      </c>
      <c r="L6843" s="111">
        <v>0</v>
      </c>
      <c r="M6843" s="111">
        <v>1.2448711246839999E-7</v>
      </c>
      <c r="N6843" s="112">
        <f t="shared" si="213"/>
        <v>-0.43305830493869063</v>
      </c>
    </row>
    <row r="6844" spans="1:14" x14ac:dyDescent="0.25">
      <c r="A6844" s="111" t="s">
        <v>773</v>
      </c>
      <c r="B6844" s="111">
        <f>INDEX(kommuner!C:C,MATCH(_xlfn.NUMBERVALUE(A6844),kommuner!B:B,0))</f>
        <v>1108</v>
      </c>
      <c r="C6844" s="111" t="s">
        <v>121</v>
      </c>
      <c r="D6844" s="111" t="s">
        <v>121</v>
      </c>
      <c r="E6844" s="111" t="s">
        <v>123</v>
      </c>
      <c r="F6844" s="111" t="s">
        <v>139</v>
      </c>
      <c r="G6844" s="111" t="s">
        <v>139</v>
      </c>
      <c r="H6844" s="111" t="s">
        <v>139</v>
      </c>
      <c r="I6844" s="111" t="s">
        <v>139</v>
      </c>
      <c r="J6844" t="str">
        <f t="shared" si="212"/>
        <v>1108BeiteOrganisk jord</v>
      </c>
      <c r="K6844" s="111">
        <v>12.077525935985037</v>
      </c>
      <c r="L6844" s="111">
        <v>1.6412500000000001</v>
      </c>
      <c r="M6844" s="111">
        <v>0</v>
      </c>
      <c r="N6844" s="112">
        <f t="shared" si="213"/>
        <v>13.718775935985036</v>
      </c>
    </row>
    <row r="6845" spans="1:14" x14ac:dyDescent="0.25">
      <c r="A6845" s="111" t="s">
        <v>773</v>
      </c>
      <c r="B6845" s="111">
        <f>INDEX(kommuner!C:C,MATCH(_xlfn.NUMBERVALUE(A6845),kommuner!B:B,0))</f>
        <v>1108</v>
      </c>
      <c r="C6845" s="111" t="s">
        <v>84</v>
      </c>
      <c r="D6845" s="111" t="s">
        <v>84</v>
      </c>
      <c r="E6845" s="111" t="s">
        <v>126</v>
      </c>
      <c r="F6845" s="111" t="s">
        <v>139</v>
      </c>
      <c r="G6845" s="111" t="s">
        <v>139</v>
      </c>
      <c r="H6845" s="111" t="s">
        <v>139</v>
      </c>
      <c r="I6845" s="111" t="s">
        <v>139</v>
      </c>
      <c r="J6845" t="str">
        <f t="shared" si="212"/>
        <v>1108Dyrket markMineraljord</v>
      </c>
      <c r="K6845" s="111">
        <v>-0.4299831800484587</v>
      </c>
      <c r="L6845" s="111">
        <v>0</v>
      </c>
      <c r="M6845" s="111">
        <v>0</v>
      </c>
      <c r="N6845" s="112">
        <f t="shared" si="213"/>
        <v>-0.4299831800484587</v>
      </c>
    </row>
    <row r="6846" spans="1:14" x14ac:dyDescent="0.25">
      <c r="A6846" s="111" t="s">
        <v>773</v>
      </c>
      <c r="B6846" s="111">
        <f>INDEX(kommuner!C:C,MATCH(_xlfn.NUMBERVALUE(A6846),kommuner!B:B,0))</f>
        <v>1108</v>
      </c>
      <c r="C6846" s="111" t="s">
        <v>84</v>
      </c>
      <c r="D6846" s="111" t="s">
        <v>84</v>
      </c>
      <c r="E6846" s="111" t="s">
        <v>123</v>
      </c>
      <c r="F6846" s="111" t="s">
        <v>139</v>
      </c>
      <c r="G6846" s="111" t="s">
        <v>139</v>
      </c>
      <c r="H6846" s="111" t="s">
        <v>139</v>
      </c>
      <c r="I6846" s="111" t="s">
        <v>139</v>
      </c>
      <c r="J6846" t="str">
        <f t="shared" si="212"/>
        <v>1108Dyrket markOrganisk jord</v>
      </c>
      <c r="K6846" s="111">
        <v>28.726149366675592</v>
      </c>
      <c r="L6846" s="111">
        <v>1.45625</v>
      </c>
      <c r="M6846" s="111">
        <v>0</v>
      </c>
      <c r="N6846" s="112">
        <f t="shared" si="213"/>
        <v>30.182399366675593</v>
      </c>
    </row>
    <row r="6847" spans="1:14" x14ac:dyDescent="0.25">
      <c r="A6847" s="111" t="s">
        <v>773</v>
      </c>
      <c r="B6847" s="111">
        <f>INDEX(kommuner!C:C,MATCH(_xlfn.NUMBERVALUE(A6847),kommuner!B:B,0))</f>
        <v>1108</v>
      </c>
      <c r="C6847" s="111" t="s">
        <v>127</v>
      </c>
      <c r="D6847" s="111" t="s">
        <v>127</v>
      </c>
      <c r="E6847" s="111" t="s">
        <v>126</v>
      </c>
      <c r="F6847" s="111" t="s">
        <v>172</v>
      </c>
      <c r="G6847" s="111" t="s">
        <v>180</v>
      </c>
      <c r="H6847" s="111" t="s">
        <v>172</v>
      </c>
      <c r="I6847" s="111" t="s">
        <v>180</v>
      </c>
      <c r="J6847" t="str">
        <f t="shared" si="212"/>
        <v>1108SkogMineraljordBarskogHøy</v>
      </c>
      <c r="K6847" s="111">
        <v>-4.2610596243420318</v>
      </c>
      <c r="L6847" s="111">
        <v>0.85306406685236758</v>
      </c>
      <c r="M6847" s="111">
        <v>6.4056614999681585E-2</v>
      </c>
      <c r="N6847" s="112">
        <f t="shared" si="213"/>
        <v>-3.3439389424899826</v>
      </c>
    </row>
    <row r="6848" spans="1:14" x14ac:dyDescent="0.25">
      <c r="A6848" s="111" t="s">
        <v>773</v>
      </c>
      <c r="B6848" s="111">
        <f>INDEX(kommuner!C:C,MATCH(_xlfn.NUMBERVALUE(A6848),kommuner!B:B,0))</f>
        <v>1108</v>
      </c>
      <c r="C6848" s="111" t="s">
        <v>127</v>
      </c>
      <c r="D6848" s="111" t="s">
        <v>127</v>
      </c>
      <c r="E6848" s="111" t="s">
        <v>126</v>
      </c>
      <c r="F6848" s="111" t="s">
        <v>172</v>
      </c>
      <c r="G6848" s="111" t="s">
        <v>167</v>
      </c>
      <c r="H6848" s="111" t="s">
        <v>172</v>
      </c>
      <c r="I6848" s="111" t="s">
        <v>167</v>
      </c>
      <c r="J6848" t="str">
        <f t="shared" si="212"/>
        <v>1108SkogMineraljordBarskogImpediment</v>
      </c>
      <c r="K6848" s="111">
        <v>-1.5740166960016819</v>
      </c>
      <c r="L6848" s="111">
        <v>0.85306406685236758</v>
      </c>
      <c r="M6848" s="111">
        <v>6.3979989500968365E-2</v>
      </c>
      <c r="N6848" s="112">
        <f t="shared" si="213"/>
        <v>-0.65697263964834596</v>
      </c>
    </row>
    <row r="6849" spans="1:14" x14ac:dyDescent="0.25">
      <c r="A6849" s="111" t="s">
        <v>773</v>
      </c>
      <c r="B6849" s="111">
        <f>INDEX(kommuner!C:C,MATCH(_xlfn.NUMBERVALUE(A6849),kommuner!B:B,0))</f>
        <v>1108</v>
      </c>
      <c r="C6849" s="111" t="s">
        <v>127</v>
      </c>
      <c r="D6849" s="111" t="s">
        <v>127</v>
      </c>
      <c r="E6849" s="111" t="s">
        <v>126</v>
      </c>
      <c r="F6849" s="111" t="s">
        <v>172</v>
      </c>
      <c r="G6849" s="111" t="s">
        <v>190</v>
      </c>
      <c r="H6849" s="111" t="s">
        <v>172</v>
      </c>
      <c r="I6849" s="111" t="s">
        <v>190</v>
      </c>
      <c r="J6849" t="str">
        <f t="shared" si="212"/>
        <v>1108SkogMineraljordBarskogLav</v>
      </c>
      <c r="K6849" s="111">
        <v>-2.1094741240186856</v>
      </c>
      <c r="L6849" s="111">
        <v>0.85306406685236758</v>
      </c>
      <c r="M6849" s="111">
        <v>6.3979989500968365E-2</v>
      </c>
      <c r="N6849" s="112">
        <f t="shared" si="213"/>
        <v>-1.1924300676653499</v>
      </c>
    </row>
    <row r="6850" spans="1:14" x14ac:dyDescent="0.25">
      <c r="A6850" s="111" t="s">
        <v>773</v>
      </c>
      <c r="B6850" s="111">
        <f>INDEX(kommuner!C:C,MATCH(_xlfn.NUMBERVALUE(A6850),kommuner!B:B,0))</f>
        <v>1108</v>
      </c>
      <c r="C6850" s="111" t="s">
        <v>127</v>
      </c>
      <c r="D6850" s="111" t="s">
        <v>127</v>
      </c>
      <c r="E6850" s="111" t="s">
        <v>126</v>
      </c>
      <c r="F6850" s="111" t="s">
        <v>172</v>
      </c>
      <c r="G6850" s="111" t="s">
        <v>173</v>
      </c>
      <c r="H6850" s="111" t="s">
        <v>172</v>
      </c>
      <c r="I6850" s="111" t="s">
        <v>173</v>
      </c>
      <c r="J6850" t="str">
        <f t="shared" si="212"/>
        <v>1108SkogMineraljordBarskogMiddels</v>
      </c>
      <c r="K6850" s="111">
        <v>-2.8820985952554645</v>
      </c>
      <c r="L6850" s="111">
        <v>0.85306406685236758</v>
      </c>
      <c r="M6850" s="111">
        <v>6.4056614999681585E-2</v>
      </c>
      <c r="N6850" s="112">
        <f t="shared" si="213"/>
        <v>-1.9649779134034155</v>
      </c>
    </row>
    <row r="6851" spans="1:14" x14ac:dyDescent="0.25">
      <c r="A6851" s="111" t="s">
        <v>773</v>
      </c>
      <c r="B6851" s="111">
        <f>INDEX(kommuner!C:C,MATCH(_xlfn.NUMBERVALUE(A6851),kommuner!B:B,0))</f>
        <v>1108</v>
      </c>
      <c r="C6851" s="111" t="s">
        <v>127</v>
      </c>
      <c r="D6851" s="111" t="s">
        <v>127</v>
      </c>
      <c r="E6851" s="111" t="s">
        <v>126</v>
      </c>
      <c r="F6851" s="111" t="s">
        <v>172</v>
      </c>
      <c r="G6851" s="111" t="s">
        <v>186</v>
      </c>
      <c r="H6851" s="111" t="s">
        <v>172</v>
      </c>
      <c r="I6851" s="111" t="s">
        <v>186</v>
      </c>
      <c r="J6851" t="str">
        <f t="shared" ref="J6851:J6914" si="214">B6851&amp;C6851&amp;E6851&amp;IF(C6851="Skog",F6851&amp;G6851,"")</f>
        <v>1108SkogMineraljordBarskogSærs høy</v>
      </c>
      <c r="K6851" s="111">
        <v>0.12072674540874306</v>
      </c>
      <c r="L6851" s="111">
        <v>0.85306406685236758</v>
      </c>
      <c r="M6851" s="111">
        <v>6.4056614999681585E-2</v>
      </c>
      <c r="N6851" s="112">
        <f t="shared" ref="N6851:N6914" si="215">SUM(K6851:M6851)</f>
        <v>1.0378474272607923</v>
      </c>
    </row>
    <row r="6852" spans="1:14" x14ac:dyDescent="0.25">
      <c r="A6852" s="111" t="s">
        <v>773</v>
      </c>
      <c r="B6852" s="111">
        <f>INDEX(kommuner!C:C,MATCH(_xlfn.NUMBERVALUE(A6852),kommuner!B:B,0))</f>
        <v>1108</v>
      </c>
      <c r="C6852" s="111" t="s">
        <v>127</v>
      </c>
      <c r="D6852" s="111" t="s">
        <v>127</v>
      </c>
      <c r="E6852" s="111" t="s">
        <v>126</v>
      </c>
      <c r="F6852" s="111" t="s">
        <v>179</v>
      </c>
      <c r="G6852" s="111" t="s">
        <v>180</v>
      </c>
      <c r="H6852" s="111" t="s">
        <v>179</v>
      </c>
      <c r="I6852" s="111" t="s">
        <v>180</v>
      </c>
      <c r="J6852" t="str">
        <f t="shared" si="214"/>
        <v>1108SkogMineraljordBlandingsskogHøy</v>
      </c>
      <c r="K6852" s="111">
        <v>-8.5703651807373102</v>
      </c>
      <c r="L6852" s="111">
        <v>0.85306406685236758</v>
      </c>
      <c r="M6852" s="111">
        <v>6.3979989500968365E-2</v>
      </c>
      <c r="N6852" s="112">
        <f t="shared" si="215"/>
        <v>-7.6533211243839743</v>
      </c>
    </row>
    <row r="6853" spans="1:14" x14ac:dyDescent="0.25">
      <c r="A6853" s="111" t="s">
        <v>773</v>
      </c>
      <c r="B6853" s="111">
        <f>INDEX(kommuner!C:C,MATCH(_xlfn.NUMBERVALUE(A6853),kommuner!B:B,0))</f>
        <v>1108</v>
      </c>
      <c r="C6853" s="111" t="s">
        <v>127</v>
      </c>
      <c r="D6853" s="111" t="s">
        <v>127</v>
      </c>
      <c r="E6853" s="111" t="s">
        <v>126</v>
      </c>
      <c r="F6853" s="111" t="s">
        <v>179</v>
      </c>
      <c r="G6853" s="111" t="s">
        <v>167</v>
      </c>
      <c r="H6853" s="111" t="s">
        <v>179</v>
      </c>
      <c r="I6853" s="111" t="s">
        <v>167</v>
      </c>
      <c r="J6853" t="str">
        <f t="shared" si="214"/>
        <v>1108SkogMineraljordBlandingsskogImpediment</v>
      </c>
      <c r="K6853" s="111">
        <v>-2.0950685747655116</v>
      </c>
      <c r="L6853" s="111">
        <v>0.85306406685236758</v>
      </c>
      <c r="M6853" s="111">
        <v>6.3979989500968365E-2</v>
      </c>
      <c r="N6853" s="112">
        <f t="shared" si="215"/>
        <v>-1.1780245184121758</v>
      </c>
    </row>
    <row r="6854" spans="1:14" x14ac:dyDescent="0.25">
      <c r="A6854" s="111" t="s">
        <v>773</v>
      </c>
      <c r="B6854" s="111">
        <f>INDEX(kommuner!C:C,MATCH(_xlfn.NUMBERVALUE(A6854),kommuner!B:B,0))</f>
        <v>1108</v>
      </c>
      <c r="C6854" s="111" t="s">
        <v>127</v>
      </c>
      <c r="D6854" s="111" t="s">
        <v>127</v>
      </c>
      <c r="E6854" s="111" t="s">
        <v>126</v>
      </c>
      <c r="F6854" s="111" t="s">
        <v>179</v>
      </c>
      <c r="G6854" s="111" t="s">
        <v>190</v>
      </c>
      <c r="H6854" s="111" t="s">
        <v>179</v>
      </c>
      <c r="I6854" s="111" t="s">
        <v>190</v>
      </c>
      <c r="J6854" t="str">
        <f t="shared" si="214"/>
        <v>1108SkogMineraljordBlandingsskogLav</v>
      </c>
      <c r="K6854" s="111">
        <v>-3.814060654162915</v>
      </c>
      <c r="L6854" s="111">
        <v>0.85306406685236758</v>
      </c>
      <c r="M6854" s="111">
        <v>6.3979989500968365E-2</v>
      </c>
      <c r="N6854" s="112">
        <f t="shared" si="215"/>
        <v>-2.897016597809579</v>
      </c>
    </row>
    <row r="6855" spans="1:14" x14ac:dyDescent="0.25">
      <c r="A6855" s="111" t="s">
        <v>773</v>
      </c>
      <c r="B6855" s="111">
        <f>INDEX(kommuner!C:C,MATCH(_xlfn.NUMBERVALUE(A6855),kommuner!B:B,0))</f>
        <v>1108</v>
      </c>
      <c r="C6855" s="111" t="s">
        <v>127</v>
      </c>
      <c r="D6855" s="111" t="s">
        <v>127</v>
      </c>
      <c r="E6855" s="111" t="s">
        <v>126</v>
      </c>
      <c r="F6855" s="111" t="s">
        <v>179</v>
      </c>
      <c r="G6855" s="111" t="s">
        <v>173</v>
      </c>
      <c r="H6855" s="111" t="s">
        <v>179</v>
      </c>
      <c r="I6855" s="111" t="s">
        <v>173</v>
      </c>
      <c r="J6855" t="str">
        <f t="shared" si="214"/>
        <v>1108SkogMineraljordBlandingsskogMiddels</v>
      </c>
      <c r="K6855" s="111">
        <v>-4.5623521854183373</v>
      </c>
      <c r="L6855" s="111">
        <v>0.85306406685236758</v>
      </c>
      <c r="M6855" s="111">
        <v>6.3979989500968365E-2</v>
      </c>
      <c r="N6855" s="112">
        <f t="shared" si="215"/>
        <v>-3.6453081290650013</v>
      </c>
    </row>
    <row r="6856" spans="1:14" x14ac:dyDescent="0.25">
      <c r="A6856" s="111" t="s">
        <v>773</v>
      </c>
      <c r="B6856" s="111">
        <f>INDEX(kommuner!C:C,MATCH(_xlfn.NUMBERVALUE(A6856),kommuner!B:B,0))</f>
        <v>1108</v>
      </c>
      <c r="C6856" s="111" t="s">
        <v>127</v>
      </c>
      <c r="D6856" s="111" t="s">
        <v>127</v>
      </c>
      <c r="E6856" s="111" t="s">
        <v>126</v>
      </c>
      <c r="F6856" s="111" t="s">
        <v>179</v>
      </c>
      <c r="G6856" s="111" t="s">
        <v>186</v>
      </c>
      <c r="H6856" s="111" t="s">
        <v>179</v>
      </c>
      <c r="I6856" s="111" t="s">
        <v>186</v>
      </c>
      <c r="J6856" t="str">
        <f t="shared" si="214"/>
        <v>1108SkogMineraljordBlandingsskogSærs høy</v>
      </c>
      <c r="K6856" s="111">
        <v>-2.9395925245326562</v>
      </c>
      <c r="L6856" s="111">
        <v>0.85306406685236758</v>
      </c>
      <c r="M6856" s="111">
        <v>6.3979989500968365E-2</v>
      </c>
      <c r="N6856" s="112">
        <f t="shared" si="215"/>
        <v>-2.0225484681793202</v>
      </c>
    </row>
    <row r="6857" spans="1:14" x14ac:dyDescent="0.25">
      <c r="A6857" s="111" t="s">
        <v>773</v>
      </c>
      <c r="B6857" s="111">
        <f>INDEX(kommuner!C:C,MATCH(_xlfn.NUMBERVALUE(A6857),kommuner!B:B,0))</f>
        <v>1108</v>
      </c>
      <c r="C6857" s="111" t="s">
        <v>127</v>
      </c>
      <c r="D6857" s="111" t="s">
        <v>127</v>
      </c>
      <c r="E6857" s="111" t="s">
        <v>126</v>
      </c>
      <c r="F6857" s="111" t="s">
        <v>185</v>
      </c>
      <c r="G6857" s="111" t="s">
        <v>180</v>
      </c>
      <c r="H6857" s="111" t="s">
        <v>185</v>
      </c>
      <c r="I6857" s="111" t="s">
        <v>180</v>
      </c>
      <c r="J6857" t="str">
        <f t="shared" si="214"/>
        <v>1108SkogMineraljordLauvskogHøy</v>
      </c>
      <c r="K6857" s="111">
        <v>-3.6072016095960531</v>
      </c>
      <c r="L6857" s="111">
        <v>0.85306406685236758</v>
      </c>
      <c r="M6857" s="111">
        <v>6.3979989500968365E-2</v>
      </c>
      <c r="N6857" s="112">
        <f t="shared" si="215"/>
        <v>-2.6901575532427171</v>
      </c>
    </row>
    <row r="6858" spans="1:14" x14ac:dyDescent="0.25">
      <c r="A6858" s="111" t="s">
        <v>773</v>
      </c>
      <c r="B6858" s="111">
        <f>INDEX(kommuner!C:C,MATCH(_xlfn.NUMBERVALUE(A6858),kommuner!B:B,0))</f>
        <v>1108</v>
      </c>
      <c r="C6858" s="111" t="s">
        <v>127</v>
      </c>
      <c r="D6858" s="111" t="s">
        <v>127</v>
      </c>
      <c r="E6858" s="111" t="s">
        <v>126</v>
      </c>
      <c r="F6858" s="111" t="s">
        <v>185</v>
      </c>
      <c r="G6858" s="111" t="s">
        <v>167</v>
      </c>
      <c r="H6858" s="111" t="s">
        <v>185</v>
      </c>
      <c r="I6858" s="111" t="s">
        <v>167</v>
      </c>
      <c r="J6858" t="str">
        <f t="shared" si="214"/>
        <v>1108SkogMineraljordLauvskogImpediment</v>
      </c>
      <c r="K6858" s="111">
        <v>-1.1043030228661443</v>
      </c>
      <c r="L6858" s="111">
        <v>0.85306406685236758</v>
      </c>
      <c r="M6858" s="111">
        <v>6.3979989500968365E-2</v>
      </c>
      <c r="N6858" s="112">
        <f t="shared" si="215"/>
        <v>-0.18725896651280841</v>
      </c>
    </row>
    <row r="6859" spans="1:14" x14ac:dyDescent="0.25">
      <c r="A6859" s="111" t="s">
        <v>773</v>
      </c>
      <c r="B6859" s="111">
        <f>INDEX(kommuner!C:C,MATCH(_xlfn.NUMBERVALUE(A6859),kommuner!B:B,0))</f>
        <v>1108</v>
      </c>
      <c r="C6859" s="111" t="s">
        <v>127</v>
      </c>
      <c r="D6859" s="111" t="s">
        <v>127</v>
      </c>
      <c r="E6859" s="111" t="s">
        <v>126</v>
      </c>
      <c r="F6859" s="111" t="s">
        <v>185</v>
      </c>
      <c r="G6859" s="111" t="s">
        <v>190</v>
      </c>
      <c r="H6859" s="111" t="s">
        <v>185</v>
      </c>
      <c r="I6859" s="111" t="s">
        <v>190</v>
      </c>
      <c r="J6859" t="str">
        <f t="shared" si="214"/>
        <v>1108SkogMineraljordLauvskogLav</v>
      </c>
      <c r="K6859" s="111">
        <v>-8.9748170935426599E-2</v>
      </c>
      <c r="L6859" s="111">
        <v>0.85306406685236758</v>
      </c>
      <c r="M6859" s="111">
        <v>6.3979989500968365E-2</v>
      </c>
      <c r="N6859" s="112">
        <f t="shared" si="215"/>
        <v>0.82729588541790933</v>
      </c>
    </row>
    <row r="6860" spans="1:14" x14ac:dyDescent="0.25">
      <c r="A6860" s="111" t="s">
        <v>773</v>
      </c>
      <c r="B6860" s="111">
        <f>INDEX(kommuner!C:C,MATCH(_xlfn.NUMBERVALUE(A6860),kommuner!B:B,0))</f>
        <v>1108</v>
      </c>
      <c r="C6860" s="111" t="s">
        <v>127</v>
      </c>
      <c r="D6860" s="111" t="s">
        <v>127</v>
      </c>
      <c r="E6860" s="111" t="s">
        <v>126</v>
      </c>
      <c r="F6860" s="111" t="s">
        <v>185</v>
      </c>
      <c r="G6860" s="111" t="s">
        <v>173</v>
      </c>
      <c r="H6860" s="111" t="s">
        <v>185</v>
      </c>
      <c r="I6860" s="111" t="s">
        <v>173</v>
      </c>
      <c r="J6860" t="str">
        <f t="shared" si="214"/>
        <v>1108SkogMineraljordLauvskogMiddels</v>
      </c>
      <c r="K6860" s="111">
        <v>-2.4151390344437029</v>
      </c>
      <c r="L6860" s="111">
        <v>0.85306406685236758</v>
      </c>
      <c r="M6860" s="111">
        <v>6.3979989500968365E-2</v>
      </c>
      <c r="N6860" s="112">
        <f t="shared" si="215"/>
        <v>-1.4980949780903672</v>
      </c>
    </row>
    <row r="6861" spans="1:14" x14ac:dyDescent="0.25">
      <c r="A6861" s="111" t="s">
        <v>773</v>
      </c>
      <c r="B6861" s="111">
        <f>INDEX(kommuner!C:C,MATCH(_xlfn.NUMBERVALUE(A6861),kommuner!B:B,0))</f>
        <v>1108</v>
      </c>
      <c r="C6861" s="111" t="s">
        <v>127</v>
      </c>
      <c r="D6861" s="111" t="s">
        <v>127</v>
      </c>
      <c r="E6861" s="111" t="s">
        <v>126</v>
      </c>
      <c r="F6861" s="111" t="s">
        <v>185</v>
      </c>
      <c r="G6861" s="111" t="s">
        <v>186</v>
      </c>
      <c r="H6861" s="111" t="s">
        <v>185</v>
      </c>
      <c r="I6861" s="111" t="s">
        <v>186</v>
      </c>
      <c r="J6861" t="str">
        <f t="shared" si="214"/>
        <v>1108SkogMineraljordLauvskogSærs høy</v>
      </c>
      <c r="K6861" s="111">
        <v>-3.6560473259425113</v>
      </c>
      <c r="L6861" s="111">
        <v>0.85306406685236758</v>
      </c>
      <c r="M6861" s="111">
        <v>6.3979989500968365E-2</v>
      </c>
      <c r="N6861" s="112">
        <f t="shared" si="215"/>
        <v>-2.7390032695891753</v>
      </c>
    </row>
    <row r="6862" spans="1:14" x14ac:dyDescent="0.25">
      <c r="A6862" s="111" t="s">
        <v>773</v>
      </c>
      <c r="B6862" s="111">
        <f>INDEX(kommuner!C:C,MATCH(_xlfn.NUMBERVALUE(A6862),kommuner!B:B,0))</f>
        <v>1108</v>
      </c>
      <c r="C6862" s="111" t="s">
        <v>127</v>
      </c>
      <c r="D6862" s="111" t="s">
        <v>127</v>
      </c>
      <c r="E6862" s="111" t="s">
        <v>123</v>
      </c>
      <c r="F6862" s="111" t="s">
        <v>172</v>
      </c>
      <c r="G6862" s="111" t="s">
        <v>180</v>
      </c>
      <c r="H6862" s="111" t="s">
        <v>172</v>
      </c>
      <c r="I6862" s="111" t="s">
        <v>180</v>
      </c>
      <c r="J6862" t="str">
        <f t="shared" si="214"/>
        <v>1108SkogOrganisk jordBarskogHøy</v>
      </c>
      <c r="K6862" s="111">
        <v>-2.5184559031994138</v>
      </c>
      <c r="L6862" s="111">
        <v>0.92784825435236762</v>
      </c>
      <c r="M6862" s="111">
        <v>0.46518126042825314</v>
      </c>
      <c r="N6862" s="112">
        <f t="shared" si="215"/>
        <v>-1.1254263884187932</v>
      </c>
    </row>
    <row r="6863" spans="1:14" x14ac:dyDescent="0.25">
      <c r="A6863" s="111" t="s">
        <v>773</v>
      </c>
      <c r="B6863" s="111">
        <f>INDEX(kommuner!C:C,MATCH(_xlfn.NUMBERVALUE(A6863),kommuner!B:B,0))</f>
        <v>1108</v>
      </c>
      <c r="C6863" s="111" t="s">
        <v>127</v>
      </c>
      <c r="D6863" s="111" t="s">
        <v>127</v>
      </c>
      <c r="E6863" s="111" t="s">
        <v>123</v>
      </c>
      <c r="F6863" s="111" t="s">
        <v>172</v>
      </c>
      <c r="G6863" s="111" t="s">
        <v>167</v>
      </c>
      <c r="H6863" s="111" t="s">
        <v>172</v>
      </c>
      <c r="I6863" s="111" t="s">
        <v>167</v>
      </c>
      <c r="J6863" t="str">
        <f t="shared" si="214"/>
        <v>1108SkogOrganisk jordBarskogImpediment</v>
      </c>
      <c r="K6863" s="111">
        <v>-0.13011741963904588</v>
      </c>
      <c r="L6863" s="111">
        <v>0.92784825435236762</v>
      </c>
      <c r="M6863" s="111">
        <v>0.46510463492953991</v>
      </c>
      <c r="N6863" s="112">
        <f t="shared" si="215"/>
        <v>1.2628354696428616</v>
      </c>
    </row>
    <row r="6864" spans="1:14" x14ac:dyDescent="0.25">
      <c r="A6864" s="111" t="s">
        <v>773</v>
      </c>
      <c r="B6864" s="111">
        <f>INDEX(kommuner!C:C,MATCH(_xlfn.NUMBERVALUE(A6864),kommuner!B:B,0))</f>
        <v>1108</v>
      </c>
      <c r="C6864" s="111" t="s">
        <v>127</v>
      </c>
      <c r="D6864" s="111" t="s">
        <v>127</v>
      </c>
      <c r="E6864" s="111" t="s">
        <v>123</v>
      </c>
      <c r="F6864" s="111" t="s">
        <v>172</v>
      </c>
      <c r="G6864" s="111" t="s">
        <v>190</v>
      </c>
      <c r="H6864" s="111" t="s">
        <v>172</v>
      </c>
      <c r="I6864" s="111" t="s">
        <v>190</v>
      </c>
      <c r="J6864" t="str">
        <f t="shared" si="214"/>
        <v>1108SkogOrganisk jordBarskogLav</v>
      </c>
      <c r="K6864" s="111">
        <v>-0.50666953101693391</v>
      </c>
      <c r="L6864" s="111">
        <v>0.92784825435236762</v>
      </c>
      <c r="M6864" s="111">
        <v>0.46510463492953991</v>
      </c>
      <c r="N6864" s="112">
        <f t="shared" si="215"/>
        <v>0.88628335826497362</v>
      </c>
    </row>
    <row r="6865" spans="1:14" x14ac:dyDescent="0.25">
      <c r="A6865" s="111" t="s">
        <v>773</v>
      </c>
      <c r="B6865" s="111">
        <f>INDEX(kommuner!C:C,MATCH(_xlfn.NUMBERVALUE(A6865),kommuner!B:B,0))</f>
        <v>1108</v>
      </c>
      <c r="C6865" s="111" t="s">
        <v>127</v>
      </c>
      <c r="D6865" s="111" t="s">
        <v>127</v>
      </c>
      <c r="E6865" s="111" t="s">
        <v>123</v>
      </c>
      <c r="F6865" s="111" t="s">
        <v>172</v>
      </c>
      <c r="G6865" s="111" t="s">
        <v>173</v>
      </c>
      <c r="H6865" s="111" t="s">
        <v>172</v>
      </c>
      <c r="I6865" s="111" t="s">
        <v>173</v>
      </c>
      <c r="J6865" t="str">
        <f t="shared" si="214"/>
        <v>1108SkogOrganisk jordBarskogMiddels</v>
      </c>
      <c r="K6865" s="111">
        <v>-1.5571490961494638</v>
      </c>
      <c r="L6865" s="111">
        <v>0.92784825435236762</v>
      </c>
      <c r="M6865" s="111">
        <v>0.46518126042825314</v>
      </c>
      <c r="N6865" s="112">
        <f t="shared" si="215"/>
        <v>-0.16411958136884308</v>
      </c>
    </row>
    <row r="6866" spans="1:14" x14ac:dyDescent="0.25">
      <c r="A6866" s="111" t="s">
        <v>773</v>
      </c>
      <c r="B6866" s="111">
        <f>INDEX(kommuner!C:C,MATCH(_xlfn.NUMBERVALUE(A6866),kommuner!B:B,0))</f>
        <v>1108</v>
      </c>
      <c r="C6866" s="111" t="s">
        <v>127</v>
      </c>
      <c r="D6866" s="111" t="s">
        <v>127</v>
      </c>
      <c r="E6866" s="111" t="s">
        <v>123</v>
      </c>
      <c r="F6866" s="111" t="s">
        <v>172</v>
      </c>
      <c r="G6866" s="111" t="s">
        <v>186</v>
      </c>
      <c r="H6866" s="111" t="s">
        <v>172</v>
      </c>
      <c r="I6866" s="111" t="s">
        <v>186</v>
      </c>
      <c r="J6866" t="str">
        <f t="shared" si="214"/>
        <v>1108SkogOrganisk jordBarskogSærs høy</v>
      </c>
      <c r="K6866" s="111">
        <v>2.5548655235722699</v>
      </c>
      <c r="L6866" s="111">
        <v>0.92784825435236762</v>
      </c>
      <c r="M6866" s="111">
        <v>0.46518126042825314</v>
      </c>
      <c r="N6866" s="112">
        <f t="shared" si="215"/>
        <v>3.9478950383528906</v>
      </c>
    </row>
    <row r="6867" spans="1:14" x14ac:dyDescent="0.25">
      <c r="A6867" s="111" t="s">
        <v>773</v>
      </c>
      <c r="B6867" s="111">
        <f>INDEX(kommuner!C:C,MATCH(_xlfn.NUMBERVALUE(A6867),kommuner!B:B,0))</f>
        <v>1108</v>
      </c>
      <c r="C6867" s="111" t="s">
        <v>127</v>
      </c>
      <c r="D6867" s="111" t="s">
        <v>127</v>
      </c>
      <c r="E6867" s="111" t="s">
        <v>123</v>
      </c>
      <c r="F6867" s="111" t="s">
        <v>179</v>
      </c>
      <c r="G6867" s="111" t="s">
        <v>180</v>
      </c>
      <c r="H6867" s="111" t="s">
        <v>179</v>
      </c>
      <c r="I6867" s="111" t="s">
        <v>180</v>
      </c>
      <c r="J6867" t="str">
        <f t="shared" si="214"/>
        <v>1108SkogOrganisk jordBlandingsskogHøy</v>
      </c>
      <c r="K6867" s="111">
        <v>-5.5554344456832343</v>
      </c>
      <c r="L6867" s="111">
        <v>0.92784825435236762</v>
      </c>
      <c r="M6867" s="111">
        <v>0.46510463492953991</v>
      </c>
      <c r="N6867" s="112">
        <f t="shared" si="215"/>
        <v>-4.1624815564013264</v>
      </c>
    </row>
    <row r="6868" spans="1:14" x14ac:dyDescent="0.25">
      <c r="A6868" s="111" t="s">
        <v>773</v>
      </c>
      <c r="B6868" s="111">
        <f>INDEX(kommuner!C:C,MATCH(_xlfn.NUMBERVALUE(A6868),kommuner!B:B,0))</f>
        <v>1108</v>
      </c>
      <c r="C6868" s="111" t="s">
        <v>127</v>
      </c>
      <c r="D6868" s="111" t="s">
        <v>127</v>
      </c>
      <c r="E6868" s="111" t="s">
        <v>123</v>
      </c>
      <c r="F6868" s="111" t="s">
        <v>179</v>
      </c>
      <c r="G6868" s="111" t="s">
        <v>167</v>
      </c>
      <c r="H6868" s="111" t="s">
        <v>179</v>
      </c>
      <c r="I6868" s="111" t="s">
        <v>167</v>
      </c>
      <c r="J6868" t="str">
        <f t="shared" si="214"/>
        <v>1108SkogOrganisk jordBlandingsskogImpediment</v>
      </c>
      <c r="K6868" s="111">
        <v>-0.28586344175800005</v>
      </c>
      <c r="L6868" s="111">
        <v>0.92784825435236762</v>
      </c>
      <c r="M6868" s="111">
        <v>0.46510463492953991</v>
      </c>
      <c r="N6868" s="112">
        <f t="shared" si="215"/>
        <v>1.1070894475239075</v>
      </c>
    </row>
    <row r="6869" spans="1:14" x14ac:dyDescent="0.25">
      <c r="A6869" s="111" t="s">
        <v>773</v>
      </c>
      <c r="B6869" s="111">
        <f>INDEX(kommuner!C:C,MATCH(_xlfn.NUMBERVALUE(A6869),kommuner!B:B,0))</f>
        <v>1108</v>
      </c>
      <c r="C6869" s="111" t="s">
        <v>127</v>
      </c>
      <c r="D6869" s="111" t="s">
        <v>127</v>
      </c>
      <c r="E6869" s="111" t="s">
        <v>123</v>
      </c>
      <c r="F6869" s="111" t="s">
        <v>179</v>
      </c>
      <c r="G6869" s="111" t="s">
        <v>190</v>
      </c>
      <c r="H6869" s="111" t="s">
        <v>179</v>
      </c>
      <c r="I6869" s="111" t="s">
        <v>190</v>
      </c>
      <c r="J6869" t="str">
        <f t="shared" si="214"/>
        <v>1108SkogOrganisk jordBlandingsskogLav</v>
      </c>
      <c r="K6869" s="111">
        <v>-1.2347339377887629</v>
      </c>
      <c r="L6869" s="111">
        <v>0.92784825435236762</v>
      </c>
      <c r="M6869" s="111">
        <v>0.46510463492953991</v>
      </c>
      <c r="N6869" s="112">
        <f t="shared" si="215"/>
        <v>0.15821895149314458</v>
      </c>
    </row>
    <row r="6870" spans="1:14" x14ac:dyDescent="0.25">
      <c r="A6870" s="111" t="s">
        <v>773</v>
      </c>
      <c r="B6870" s="111">
        <f>INDEX(kommuner!C:C,MATCH(_xlfn.NUMBERVALUE(A6870),kommuner!B:B,0))</f>
        <v>1108</v>
      </c>
      <c r="C6870" s="111" t="s">
        <v>127</v>
      </c>
      <c r="D6870" s="111" t="s">
        <v>127</v>
      </c>
      <c r="E6870" s="111" t="s">
        <v>123</v>
      </c>
      <c r="F6870" s="111" t="s">
        <v>179</v>
      </c>
      <c r="G6870" s="111" t="s">
        <v>173</v>
      </c>
      <c r="H6870" s="111" t="s">
        <v>179</v>
      </c>
      <c r="I6870" s="111" t="s">
        <v>173</v>
      </c>
      <c r="J6870" t="str">
        <f t="shared" si="214"/>
        <v>1108SkogOrganisk jordBlandingsskogMiddels</v>
      </c>
      <c r="K6870" s="111">
        <v>-2.4239591752717748</v>
      </c>
      <c r="L6870" s="111">
        <v>0.92784825435236762</v>
      </c>
      <c r="M6870" s="111">
        <v>0.46510463492953991</v>
      </c>
      <c r="N6870" s="112">
        <f t="shared" si="215"/>
        <v>-1.0310062859898674</v>
      </c>
    </row>
    <row r="6871" spans="1:14" x14ac:dyDescent="0.25">
      <c r="A6871" s="111" t="s">
        <v>773</v>
      </c>
      <c r="B6871" s="111">
        <f>INDEX(kommuner!C:C,MATCH(_xlfn.NUMBERVALUE(A6871),kommuner!B:B,0))</f>
        <v>1108</v>
      </c>
      <c r="C6871" s="111" t="s">
        <v>127</v>
      </c>
      <c r="D6871" s="111" t="s">
        <v>127</v>
      </c>
      <c r="E6871" s="111" t="s">
        <v>123</v>
      </c>
      <c r="F6871" s="111" t="s">
        <v>179</v>
      </c>
      <c r="G6871" s="111" t="s">
        <v>186</v>
      </c>
      <c r="H6871" s="111" t="s">
        <v>179</v>
      </c>
      <c r="I6871" s="111" t="s">
        <v>186</v>
      </c>
      <c r="J6871" t="str">
        <f t="shared" si="214"/>
        <v>1108SkogOrganisk jordBlandingsskogSærs høy</v>
      </c>
      <c r="K6871" s="111">
        <v>-1.5726115302258048</v>
      </c>
      <c r="L6871" s="111">
        <v>0.92784825435236762</v>
      </c>
      <c r="M6871" s="111">
        <v>0.46510463492953991</v>
      </c>
      <c r="N6871" s="112">
        <f t="shared" si="215"/>
        <v>-0.17965864094389727</v>
      </c>
    </row>
    <row r="6872" spans="1:14" x14ac:dyDescent="0.25">
      <c r="A6872" s="111" t="s">
        <v>773</v>
      </c>
      <c r="B6872" s="111">
        <f>INDEX(kommuner!C:C,MATCH(_xlfn.NUMBERVALUE(A6872),kommuner!B:B,0))</f>
        <v>1108</v>
      </c>
      <c r="C6872" s="111" t="s">
        <v>127</v>
      </c>
      <c r="D6872" s="111" t="s">
        <v>127</v>
      </c>
      <c r="E6872" s="111" t="s">
        <v>123</v>
      </c>
      <c r="F6872" s="111" t="s">
        <v>185</v>
      </c>
      <c r="G6872" s="111" t="s">
        <v>180</v>
      </c>
      <c r="H6872" s="111" t="s">
        <v>185</v>
      </c>
      <c r="I6872" s="111" t="s">
        <v>180</v>
      </c>
      <c r="J6872" t="str">
        <f t="shared" si="214"/>
        <v>1108SkogOrganisk jordLauvskogHøy</v>
      </c>
      <c r="K6872" s="111">
        <v>-1.9913688882377358</v>
      </c>
      <c r="L6872" s="111">
        <v>0.92784825435236762</v>
      </c>
      <c r="M6872" s="111">
        <v>0.46510463492953991</v>
      </c>
      <c r="N6872" s="112">
        <f t="shared" si="215"/>
        <v>-0.59841599895582831</v>
      </c>
    </row>
    <row r="6873" spans="1:14" x14ac:dyDescent="0.25">
      <c r="A6873" s="111" t="s">
        <v>773</v>
      </c>
      <c r="B6873" s="111">
        <f>INDEX(kommuner!C:C,MATCH(_xlfn.NUMBERVALUE(A6873),kommuner!B:B,0))</f>
        <v>1108</v>
      </c>
      <c r="C6873" s="111" t="s">
        <v>127</v>
      </c>
      <c r="D6873" s="111" t="s">
        <v>127</v>
      </c>
      <c r="E6873" s="111" t="s">
        <v>123</v>
      </c>
      <c r="F6873" s="111" t="s">
        <v>185</v>
      </c>
      <c r="G6873" s="111" t="s">
        <v>167</v>
      </c>
      <c r="H6873" s="111" t="s">
        <v>185</v>
      </c>
      <c r="I6873" s="111" t="s">
        <v>167</v>
      </c>
      <c r="J6873" t="str">
        <f t="shared" si="214"/>
        <v>1108SkogOrganisk jordLauvskogImpediment</v>
      </c>
      <c r="K6873" s="111">
        <v>0.35000626494250675</v>
      </c>
      <c r="L6873" s="111">
        <v>0.92784825435236762</v>
      </c>
      <c r="M6873" s="111">
        <v>0.46510463492953991</v>
      </c>
      <c r="N6873" s="112">
        <f t="shared" si="215"/>
        <v>1.7429591542244141</v>
      </c>
    </row>
    <row r="6874" spans="1:14" x14ac:dyDescent="0.25">
      <c r="A6874" s="111" t="s">
        <v>773</v>
      </c>
      <c r="B6874" s="111">
        <f>INDEX(kommuner!C:C,MATCH(_xlfn.NUMBERVALUE(A6874),kommuner!B:B,0))</f>
        <v>1108</v>
      </c>
      <c r="C6874" s="111" t="s">
        <v>127</v>
      </c>
      <c r="D6874" s="111" t="s">
        <v>127</v>
      </c>
      <c r="E6874" s="111" t="s">
        <v>123</v>
      </c>
      <c r="F6874" s="111" t="s">
        <v>185</v>
      </c>
      <c r="G6874" s="111" t="s">
        <v>190</v>
      </c>
      <c r="H6874" s="111" t="s">
        <v>185</v>
      </c>
      <c r="I6874" s="111" t="s">
        <v>190</v>
      </c>
      <c r="J6874" t="str">
        <f t="shared" si="214"/>
        <v>1108SkogOrganisk jordLauvskogLav</v>
      </c>
      <c r="K6874" s="111">
        <v>1.1144075558526714</v>
      </c>
      <c r="L6874" s="111">
        <v>0.92784825435236762</v>
      </c>
      <c r="M6874" s="111">
        <v>0.46510463492953991</v>
      </c>
      <c r="N6874" s="112">
        <f t="shared" si="215"/>
        <v>2.5073604451345788</v>
      </c>
    </row>
    <row r="6875" spans="1:14" x14ac:dyDescent="0.25">
      <c r="A6875" s="111" t="s">
        <v>773</v>
      </c>
      <c r="B6875" s="111">
        <f>INDEX(kommuner!C:C,MATCH(_xlfn.NUMBERVALUE(A6875),kommuner!B:B,0))</f>
        <v>1108</v>
      </c>
      <c r="C6875" s="111" t="s">
        <v>127</v>
      </c>
      <c r="D6875" s="111" t="s">
        <v>127</v>
      </c>
      <c r="E6875" s="111" t="s">
        <v>123</v>
      </c>
      <c r="F6875" s="111" t="s">
        <v>185</v>
      </c>
      <c r="G6875" s="111" t="s">
        <v>173</v>
      </c>
      <c r="H6875" s="111" t="s">
        <v>185</v>
      </c>
      <c r="I6875" s="111" t="s">
        <v>173</v>
      </c>
      <c r="J6875" t="str">
        <f t="shared" si="214"/>
        <v>1108SkogOrganisk jordLauvskogMiddels</v>
      </c>
      <c r="K6875" s="111">
        <v>-0.62664468270982987</v>
      </c>
      <c r="L6875" s="111">
        <v>0.92784825435236762</v>
      </c>
      <c r="M6875" s="111">
        <v>0.46510463492953991</v>
      </c>
      <c r="N6875" s="112">
        <f t="shared" si="215"/>
        <v>0.76630820657207765</v>
      </c>
    </row>
    <row r="6876" spans="1:14" x14ac:dyDescent="0.25">
      <c r="A6876" s="111" t="s">
        <v>773</v>
      </c>
      <c r="B6876" s="111">
        <f>INDEX(kommuner!C:C,MATCH(_xlfn.NUMBERVALUE(A6876),kommuner!B:B,0))</f>
        <v>1108</v>
      </c>
      <c r="C6876" s="111" t="s">
        <v>127</v>
      </c>
      <c r="D6876" s="111" t="s">
        <v>127</v>
      </c>
      <c r="E6876" s="111" t="s">
        <v>123</v>
      </c>
      <c r="F6876" s="111" t="s">
        <v>185</v>
      </c>
      <c r="G6876" s="111" t="s">
        <v>186</v>
      </c>
      <c r="H6876" s="111" t="s">
        <v>185</v>
      </c>
      <c r="I6876" s="111" t="s">
        <v>186</v>
      </c>
      <c r="J6876" t="str">
        <f t="shared" si="214"/>
        <v>1108SkogOrganisk jordLauvskogSærs høy</v>
      </c>
      <c r="K6876" s="111">
        <v>-1.8997279926091779</v>
      </c>
      <c r="L6876" s="111">
        <v>0.92784825435236762</v>
      </c>
      <c r="M6876" s="111">
        <v>0.46510463492953991</v>
      </c>
      <c r="N6876" s="112">
        <f t="shared" si="215"/>
        <v>-0.50677510332727038</v>
      </c>
    </row>
    <row r="6877" spans="1:14" x14ac:dyDescent="0.25">
      <c r="A6877" s="111" t="s">
        <v>773</v>
      </c>
      <c r="B6877" s="111">
        <f>INDEX(kommuner!C:C,MATCH(_xlfn.NUMBERVALUE(A6877),kommuner!B:B,0))</f>
        <v>1108</v>
      </c>
      <c r="C6877" s="111" t="s">
        <v>83</v>
      </c>
      <c r="D6877" s="111" t="s">
        <v>83</v>
      </c>
      <c r="E6877" s="111" t="s">
        <v>126</v>
      </c>
      <c r="F6877" s="111" t="s">
        <v>139</v>
      </c>
      <c r="G6877" s="111" t="s">
        <v>139</v>
      </c>
      <c r="H6877" s="111" t="s">
        <v>139</v>
      </c>
      <c r="I6877" s="111" t="s">
        <v>139</v>
      </c>
      <c r="J6877" t="str">
        <f t="shared" si="214"/>
        <v>1108Utbygd arealMineraljord</v>
      </c>
      <c r="K6877" s="111">
        <v>0.42279414509845159</v>
      </c>
      <c r="L6877" s="111">
        <v>0</v>
      </c>
      <c r="M6877" s="111">
        <v>1.303047089454229E-2</v>
      </c>
      <c r="N6877" s="112">
        <f t="shared" si="215"/>
        <v>0.43582461599299388</v>
      </c>
    </row>
    <row r="6878" spans="1:14" x14ac:dyDescent="0.25">
      <c r="A6878" s="111" t="s">
        <v>773</v>
      </c>
      <c r="B6878" s="111">
        <f>INDEX(kommuner!C:C,MATCH(_xlfn.NUMBERVALUE(A6878),kommuner!B:B,0))</f>
        <v>1108</v>
      </c>
      <c r="C6878" s="111" t="s">
        <v>83</v>
      </c>
      <c r="D6878" s="111" t="s">
        <v>83</v>
      </c>
      <c r="E6878" s="111" t="s">
        <v>123</v>
      </c>
      <c r="F6878" s="111" t="s">
        <v>139</v>
      </c>
      <c r="G6878" s="111" t="s">
        <v>139</v>
      </c>
      <c r="H6878" s="111" t="s">
        <v>139</v>
      </c>
      <c r="I6878" s="111" t="s">
        <v>139</v>
      </c>
      <c r="J6878" t="str">
        <f t="shared" si="214"/>
        <v>1108Utbygd arealOrganisk jord</v>
      </c>
      <c r="K6878" s="111">
        <v>29.011421395201612</v>
      </c>
      <c r="L6878" s="111">
        <v>0</v>
      </c>
      <c r="M6878" s="111">
        <v>1.303047089454229E-2</v>
      </c>
      <c r="N6878" s="112">
        <f t="shared" si="215"/>
        <v>29.024451866096154</v>
      </c>
    </row>
    <row r="6879" spans="1:14" x14ac:dyDescent="0.25">
      <c r="A6879" s="111" t="s">
        <v>773</v>
      </c>
      <c r="B6879" s="111">
        <f>INDEX(kommuner!C:C,MATCH(_xlfn.NUMBERVALUE(A6879),kommuner!B:B,0))</f>
        <v>1108</v>
      </c>
      <c r="C6879" s="111" t="s">
        <v>181</v>
      </c>
      <c r="D6879" s="111" t="s">
        <v>181</v>
      </c>
      <c r="E6879" s="111" t="s">
        <v>123</v>
      </c>
      <c r="F6879" s="111" t="s">
        <v>139</v>
      </c>
      <c r="G6879" s="111" t="s">
        <v>139</v>
      </c>
      <c r="H6879" s="111" t="s">
        <v>139</v>
      </c>
      <c r="I6879" s="111" t="s">
        <v>139</v>
      </c>
      <c r="J6879" t="str">
        <f t="shared" si="214"/>
        <v>1108Vann og myrOrganisk jord</v>
      </c>
      <c r="K6879" s="111">
        <v>-0.31088998224577308</v>
      </c>
      <c r="L6879" s="111">
        <v>0</v>
      </c>
      <c r="M6879" s="111">
        <v>0</v>
      </c>
      <c r="N6879" s="112">
        <f t="shared" si="215"/>
        <v>-0.31088998224577308</v>
      </c>
    </row>
    <row r="6880" spans="1:14" x14ac:dyDescent="0.25">
      <c r="A6880" s="111" t="s">
        <v>774</v>
      </c>
      <c r="B6880" s="111">
        <f>INDEX(kommuner!C:C,MATCH(_xlfn.NUMBERVALUE(A6880),kommuner!B:B,0))</f>
        <v>1130</v>
      </c>
      <c r="C6880" s="111" t="s">
        <v>82</v>
      </c>
      <c r="D6880" s="111" t="s">
        <v>82</v>
      </c>
      <c r="E6880" s="111" t="s">
        <v>126</v>
      </c>
      <c r="F6880" s="111" t="s">
        <v>139</v>
      </c>
      <c r="G6880" s="111" t="s">
        <v>139</v>
      </c>
      <c r="H6880" s="111" t="s">
        <v>139</v>
      </c>
      <c r="I6880" s="111" t="s">
        <v>139</v>
      </c>
      <c r="J6880" t="str">
        <f t="shared" si="214"/>
        <v>1130Annen utmarkMineraljord</v>
      </c>
      <c r="K6880" s="111">
        <v>-0.16852781479621071</v>
      </c>
      <c r="L6880" s="111">
        <v>0</v>
      </c>
      <c r="M6880" s="111">
        <v>0</v>
      </c>
      <c r="N6880" s="112">
        <f t="shared" si="215"/>
        <v>-0.16852781479621071</v>
      </c>
    </row>
    <row r="6881" spans="1:14" x14ac:dyDescent="0.25">
      <c r="A6881" s="111" t="s">
        <v>774</v>
      </c>
      <c r="B6881" s="111">
        <f>INDEX(kommuner!C:C,MATCH(_xlfn.NUMBERVALUE(A6881),kommuner!B:B,0))</f>
        <v>1130</v>
      </c>
      <c r="C6881" s="111" t="s">
        <v>121</v>
      </c>
      <c r="D6881" s="111" t="s">
        <v>121</v>
      </c>
      <c r="E6881" s="111" t="s">
        <v>126</v>
      </c>
      <c r="F6881" s="111" t="s">
        <v>139</v>
      </c>
      <c r="G6881" s="111" t="s">
        <v>139</v>
      </c>
      <c r="H6881" s="111" t="s">
        <v>139</v>
      </c>
      <c r="I6881" s="111" t="s">
        <v>139</v>
      </c>
      <c r="J6881" t="str">
        <f t="shared" si="214"/>
        <v>1130BeiteMineraljord</v>
      </c>
      <c r="K6881" s="111">
        <v>-0.43305842942580308</v>
      </c>
      <c r="L6881" s="111">
        <v>0</v>
      </c>
      <c r="M6881" s="111">
        <v>1.2448711246839999E-7</v>
      </c>
      <c r="N6881" s="112">
        <f t="shared" si="215"/>
        <v>-0.43305830493869063</v>
      </c>
    </row>
    <row r="6882" spans="1:14" x14ac:dyDescent="0.25">
      <c r="A6882" s="111" t="s">
        <v>774</v>
      </c>
      <c r="B6882" s="111">
        <f>INDEX(kommuner!C:C,MATCH(_xlfn.NUMBERVALUE(A6882),kommuner!B:B,0))</f>
        <v>1130</v>
      </c>
      <c r="C6882" s="111" t="s">
        <v>121</v>
      </c>
      <c r="D6882" s="111" t="s">
        <v>121</v>
      </c>
      <c r="E6882" s="111" t="s">
        <v>123</v>
      </c>
      <c r="F6882" s="111" t="s">
        <v>139</v>
      </c>
      <c r="G6882" s="111" t="s">
        <v>139</v>
      </c>
      <c r="H6882" s="111" t="s">
        <v>139</v>
      </c>
      <c r="I6882" s="111" t="s">
        <v>139</v>
      </c>
      <c r="J6882" t="str">
        <f t="shared" si="214"/>
        <v>1130BeiteOrganisk jord</v>
      </c>
      <c r="K6882" s="111">
        <v>12.077525935985037</v>
      </c>
      <c r="L6882" s="111">
        <v>1.6412500000000001</v>
      </c>
      <c r="M6882" s="111">
        <v>0</v>
      </c>
      <c r="N6882" s="112">
        <f t="shared" si="215"/>
        <v>13.718775935985036</v>
      </c>
    </row>
    <row r="6883" spans="1:14" x14ac:dyDescent="0.25">
      <c r="A6883" s="111" t="s">
        <v>774</v>
      </c>
      <c r="B6883" s="111">
        <f>INDEX(kommuner!C:C,MATCH(_xlfn.NUMBERVALUE(A6883),kommuner!B:B,0))</f>
        <v>1130</v>
      </c>
      <c r="C6883" s="111" t="s">
        <v>84</v>
      </c>
      <c r="D6883" s="111" t="s">
        <v>84</v>
      </c>
      <c r="E6883" s="111" t="s">
        <v>126</v>
      </c>
      <c r="F6883" s="111" t="s">
        <v>139</v>
      </c>
      <c r="G6883" s="111" t="s">
        <v>139</v>
      </c>
      <c r="H6883" s="111" t="s">
        <v>139</v>
      </c>
      <c r="I6883" s="111" t="s">
        <v>139</v>
      </c>
      <c r="J6883" t="str">
        <f t="shared" si="214"/>
        <v>1130Dyrket markMineraljord</v>
      </c>
      <c r="K6883" s="111">
        <v>-0.37681651338179212</v>
      </c>
      <c r="L6883" s="111">
        <v>0</v>
      </c>
      <c r="M6883" s="111">
        <v>0</v>
      </c>
      <c r="N6883" s="112">
        <f t="shared" si="215"/>
        <v>-0.37681651338179212</v>
      </c>
    </row>
    <row r="6884" spans="1:14" x14ac:dyDescent="0.25">
      <c r="A6884" s="111" t="s">
        <v>774</v>
      </c>
      <c r="B6884" s="111">
        <f>INDEX(kommuner!C:C,MATCH(_xlfn.NUMBERVALUE(A6884),kommuner!B:B,0))</f>
        <v>1130</v>
      </c>
      <c r="C6884" s="111" t="s">
        <v>84</v>
      </c>
      <c r="D6884" s="111" t="s">
        <v>84</v>
      </c>
      <c r="E6884" s="111" t="s">
        <v>123</v>
      </c>
      <c r="F6884" s="111" t="s">
        <v>139</v>
      </c>
      <c r="G6884" s="111" t="s">
        <v>139</v>
      </c>
      <c r="H6884" s="111" t="s">
        <v>139</v>
      </c>
      <c r="I6884" s="111" t="s">
        <v>139</v>
      </c>
      <c r="J6884" t="str">
        <f t="shared" si="214"/>
        <v>1130Dyrket markOrganisk jord</v>
      </c>
      <c r="K6884" s="111">
        <v>28.726149366675592</v>
      </c>
      <c r="L6884" s="111">
        <v>1.45625</v>
      </c>
      <c r="M6884" s="111">
        <v>0</v>
      </c>
      <c r="N6884" s="112">
        <f t="shared" si="215"/>
        <v>30.182399366675593</v>
      </c>
    </row>
    <row r="6885" spans="1:14" x14ac:dyDescent="0.25">
      <c r="A6885" s="111" t="s">
        <v>774</v>
      </c>
      <c r="B6885" s="111">
        <f>INDEX(kommuner!C:C,MATCH(_xlfn.NUMBERVALUE(A6885),kommuner!B:B,0))</f>
        <v>1130</v>
      </c>
      <c r="C6885" s="111" t="s">
        <v>127</v>
      </c>
      <c r="D6885" s="111" t="s">
        <v>127</v>
      </c>
      <c r="E6885" s="111" t="s">
        <v>126</v>
      </c>
      <c r="F6885" s="111" t="s">
        <v>172</v>
      </c>
      <c r="G6885" s="111" t="s">
        <v>180</v>
      </c>
      <c r="H6885" s="111" t="s">
        <v>172</v>
      </c>
      <c r="I6885" s="111" t="s">
        <v>180</v>
      </c>
      <c r="J6885" t="str">
        <f t="shared" si="214"/>
        <v>1130SkogMineraljordBarskogHøy</v>
      </c>
      <c r="K6885" s="111">
        <v>-4.2610596243420318</v>
      </c>
      <c r="L6885" s="111">
        <v>0.85306406685236758</v>
      </c>
      <c r="M6885" s="111">
        <v>6.4056614999681585E-2</v>
      </c>
      <c r="N6885" s="112">
        <f t="shared" si="215"/>
        <v>-3.3439389424899826</v>
      </c>
    </row>
    <row r="6886" spans="1:14" x14ac:dyDescent="0.25">
      <c r="A6886" s="111" t="s">
        <v>774</v>
      </c>
      <c r="B6886" s="111">
        <f>INDEX(kommuner!C:C,MATCH(_xlfn.NUMBERVALUE(A6886),kommuner!B:B,0))</f>
        <v>1130</v>
      </c>
      <c r="C6886" s="111" t="s">
        <v>127</v>
      </c>
      <c r="D6886" s="111" t="s">
        <v>127</v>
      </c>
      <c r="E6886" s="111" t="s">
        <v>126</v>
      </c>
      <c r="F6886" s="111" t="s">
        <v>172</v>
      </c>
      <c r="G6886" s="111" t="s">
        <v>167</v>
      </c>
      <c r="H6886" s="111" t="s">
        <v>172</v>
      </c>
      <c r="I6886" s="111" t="s">
        <v>167</v>
      </c>
      <c r="J6886" t="str">
        <f t="shared" si="214"/>
        <v>1130SkogMineraljordBarskogImpediment</v>
      </c>
      <c r="K6886" s="111">
        <v>-1.5740166960016819</v>
      </c>
      <c r="L6886" s="111">
        <v>0.85306406685236758</v>
      </c>
      <c r="M6886" s="111">
        <v>6.3979989500968365E-2</v>
      </c>
      <c r="N6886" s="112">
        <f t="shared" si="215"/>
        <v>-0.65697263964834596</v>
      </c>
    </row>
    <row r="6887" spans="1:14" x14ac:dyDescent="0.25">
      <c r="A6887" s="111" t="s">
        <v>774</v>
      </c>
      <c r="B6887" s="111">
        <f>INDEX(kommuner!C:C,MATCH(_xlfn.NUMBERVALUE(A6887),kommuner!B:B,0))</f>
        <v>1130</v>
      </c>
      <c r="C6887" s="111" t="s">
        <v>127</v>
      </c>
      <c r="D6887" s="111" t="s">
        <v>127</v>
      </c>
      <c r="E6887" s="111" t="s">
        <v>126</v>
      </c>
      <c r="F6887" s="111" t="s">
        <v>172</v>
      </c>
      <c r="G6887" s="111" t="s">
        <v>190</v>
      </c>
      <c r="H6887" s="111" t="s">
        <v>172</v>
      </c>
      <c r="I6887" s="111" t="s">
        <v>190</v>
      </c>
      <c r="J6887" t="str">
        <f t="shared" si="214"/>
        <v>1130SkogMineraljordBarskogLav</v>
      </c>
      <c r="K6887" s="111">
        <v>-2.1094741240186856</v>
      </c>
      <c r="L6887" s="111">
        <v>0.85306406685236758</v>
      </c>
      <c r="M6887" s="111">
        <v>6.3979989500968365E-2</v>
      </c>
      <c r="N6887" s="112">
        <f t="shared" si="215"/>
        <v>-1.1924300676653499</v>
      </c>
    </row>
    <row r="6888" spans="1:14" x14ac:dyDescent="0.25">
      <c r="A6888" s="111" t="s">
        <v>774</v>
      </c>
      <c r="B6888" s="111">
        <f>INDEX(kommuner!C:C,MATCH(_xlfn.NUMBERVALUE(A6888),kommuner!B:B,0))</f>
        <v>1130</v>
      </c>
      <c r="C6888" s="111" t="s">
        <v>127</v>
      </c>
      <c r="D6888" s="111" t="s">
        <v>127</v>
      </c>
      <c r="E6888" s="111" t="s">
        <v>126</v>
      </c>
      <c r="F6888" s="111" t="s">
        <v>172</v>
      </c>
      <c r="G6888" s="111" t="s">
        <v>173</v>
      </c>
      <c r="H6888" s="111" t="s">
        <v>172</v>
      </c>
      <c r="I6888" s="111" t="s">
        <v>173</v>
      </c>
      <c r="J6888" t="str">
        <f t="shared" si="214"/>
        <v>1130SkogMineraljordBarskogMiddels</v>
      </c>
      <c r="K6888" s="111">
        <v>-2.8820985952554645</v>
      </c>
      <c r="L6888" s="111">
        <v>0.85306406685236758</v>
      </c>
      <c r="M6888" s="111">
        <v>6.4056614999681585E-2</v>
      </c>
      <c r="N6888" s="112">
        <f t="shared" si="215"/>
        <v>-1.9649779134034155</v>
      </c>
    </row>
    <row r="6889" spans="1:14" x14ac:dyDescent="0.25">
      <c r="A6889" s="111" t="s">
        <v>774</v>
      </c>
      <c r="B6889" s="111">
        <f>INDEX(kommuner!C:C,MATCH(_xlfn.NUMBERVALUE(A6889),kommuner!B:B,0))</f>
        <v>1130</v>
      </c>
      <c r="C6889" s="111" t="s">
        <v>127</v>
      </c>
      <c r="D6889" s="111" t="s">
        <v>127</v>
      </c>
      <c r="E6889" s="111" t="s">
        <v>126</v>
      </c>
      <c r="F6889" s="111" t="s">
        <v>172</v>
      </c>
      <c r="G6889" s="111" t="s">
        <v>186</v>
      </c>
      <c r="H6889" s="111" t="s">
        <v>172</v>
      </c>
      <c r="I6889" s="111" t="s">
        <v>186</v>
      </c>
      <c r="J6889" t="str">
        <f t="shared" si="214"/>
        <v>1130SkogMineraljordBarskogSærs høy</v>
      </c>
      <c r="K6889" s="111">
        <v>0.12072674540874306</v>
      </c>
      <c r="L6889" s="111">
        <v>0.85306406685236758</v>
      </c>
      <c r="M6889" s="111">
        <v>6.4056614999681585E-2</v>
      </c>
      <c r="N6889" s="112">
        <f t="shared" si="215"/>
        <v>1.0378474272607923</v>
      </c>
    </row>
    <row r="6890" spans="1:14" x14ac:dyDescent="0.25">
      <c r="A6890" s="111" t="s">
        <v>774</v>
      </c>
      <c r="B6890" s="111">
        <f>INDEX(kommuner!C:C,MATCH(_xlfn.NUMBERVALUE(A6890),kommuner!B:B,0))</f>
        <v>1130</v>
      </c>
      <c r="C6890" s="111" t="s">
        <v>127</v>
      </c>
      <c r="D6890" s="111" t="s">
        <v>127</v>
      </c>
      <c r="E6890" s="111" t="s">
        <v>126</v>
      </c>
      <c r="F6890" s="111" t="s">
        <v>179</v>
      </c>
      <c r="G6890" s="111" t="s">
        <v>180</v>
      </c>
      <c r="H6890" s="111" t="s">
        <v>179</v>
      </c>
      <c r="I6890" s="111" t="s">
        <v>180</v>
      </c>
      <c r="J6890" t="str">
        <f t="shared" si="214"/>
        <v>1130SkogMineraljordBlandingsskogHøy</v>
      </c>
      <c r="K6890" s="111">
        <v>-8.5703651807373102</v>
      </c>
      <c r="L6890" s="111">
        <v>0.85306406685236758</v>
      </c>
      <c r="M6890" s="111">
        <v>6.3979989500968365E-2</v>
      </c>
      <c r="N6890" s="112">
        <f t="shared" si="215"/>
        <v>-7.6533211243839743</v>
      </c>
    </row>
    <row r="6891" spans="1:14" x14ac:dyDescent="0.25">
      <c r="A6891" s="111" t="s">
        <v>774</v>
      </c>
      <c r="B6891" s="111">
        <f>INDEX(kommuner!C:C,MATCH(_xlfn.NUMBERVALUE(A6891),kommuner!B:B,0))</f>
        <v>1130</v>
      </c>
      <c r="C6891" s="111" t="s">
        <v>127</v>
      </c>
      <c r="D6891" s="111" t="s">
        <v>127</v>
      </c>
      <c r="E6891" s="111" t="s">
        <v>126</v>
      </c>
      <c r="F6891" s="111" t="s">
        <v>179</v>
      </c>
      <c r="G6891" s="111" t="s">
        <v>167</v>
      </c>
      <c r="H6891" s="111" t="s">
        <v>179</v>
      </c>
      <c r="I6891" s="111" t="s">
        <v>167</v>
      </c>
      <c r="J6891" t="str">
        <f t="shared" si="214"/>
        <v>1130SkogMineraljordBlandingsskogImpediment</v>
      </c>
      <c r="K6891" s="111">
        <v>-2.0950685747655116</v>
      </c>
      <c r="L6891" s="111">
        <v>0.85306406685236758</v>
      </c>
      <c r="M6891" s="111">
        <v>6.3979989500968365E-2</v>
      </c>
      <c r="N6891" s="112">
        <f t="shared" si="215"/>
        <v>-1.1780245184121758</v>
      </c>
    </row>
    <row r="6892" spans="1:14" x14ac:dyDescent="0.25">
      <c r="A6892" s="111" t="s">
        <v>774</v>
      </c>
      <c r="B6892" s="111">
        <f>INDEX(kommuner!C:C,MATCH(_xlfn.NUMBERVALUE(A6892),kommuner!B:B,0))</f>
        <v>1130</v>
      </c>
      <c r="C6892" s="111" t="s">
        <v>127</v>
      </c>
      <c r="D6892" s="111" t="s">
        <v>127</v>
      </c>
      <c r="E6892" s="111" t="s">
        <v>126</v>
      </c>
      <c r="F6892" s="111" t="s">
        <v>179</v>
      </c>
      <c r="G6892" s="111" t="s">
        <v>190</v>
      </c>
      <c r="H6892" s="111" t="s">
        <v>179</v>
      </c>
      <c r="I6892" s="111" t="s">
        <v>190</v>
      </c>
      <c r="J6892" t="str">
        <f t="shared" si="214"/>
        <v>1130SkogMineraljordBlandingsskogLav</v>
      </c>
      <c r="K6892" s="111">
        <v>-3.814060654162915</v>
      </c>
      <c r="L6892" s="111">
        <v>0.85306406685236758</v>
      </c>
      <c r="M6892" s="111">
        <v>6.3979989500968365E-2</v>
      </c>
      <c r="N6892" s="112">
        <f t="shared" si="215"/>
        <v>-2.897016597809579</v>
      </c>
    </row>
    <row r="6893" spans="1:14" x14ac:dyDescent="0.25">
      <c r="A6893" s="111" t="s">
        <v>774</v>
      </c>
      <c r="B6893" s="111">
        <f>INDEX(kommuner!C:C,MATCH(_xlfn.NUMBERVALUE(A6893),kommuner!B:B,0))</f>
        <v>1130</v>
      </c>
      <c r="C6893" s="111" t="s">
        <v>127</v>
      </c>
      <c r="D6893" s="111" t="s">
        <v>127</v>
      </c>
      <c r="E6893" s="111" t="s">
        <v>126</v>
      </c>
      <c r="F6893" s="111" t="s">
        <v>179</v>
      </c>
      <c r="G6893" s="111" t="s">
        <v>173</v>
      </c>
      <c r="H6893" s="111" t="s">
        <v>179</v>
      </c>
      <c r="I6893" s="111" t="s">
        <v>173</v>
      </c>
      <c r="J6893" t="str">
        <f t="shared" si="214"/>
        <v>1130SkogMineraljordBlandingsskogMiddels</v>
      </c>
      <c r="K6893" s="111">
        <v>-4.5623521854183373</v>
      </c>
      <c r="L6893" s="111">
        <v>0.85306406685236758</v>
      </c>
      <c r="M6893" s="111">
        <v>6.3979989500968365E-2</v>
      </c>
      <c r="N6893" s="112">
        <f t="shared" si="215"/>
        <v>-3.6453081290650013</v>
      </c>
    </row>
    <row r="6894" spans="1:14" x14ac:dyDescent="0.25">
      <c r="A6894" s="111" t="s">
        <v>774</v>
      </c>
      <c r="B6894" s="111">
        <f>INDEX(kommuner!C:C,MATCH(_xlfn.NUMBERVALUE(A6894),kommuner!B:B,0))</f>
        <v>1130</v>
      </c>
      <c r="C6894" s="111" t="s">
        <v>127</v>
      </c>
      <c r="D6894" s="111" t="s">
        <v>127</v>
      </c>
      <c r="E6894" s="111" t="s">
        <v>126</v>
      </c>
      <c r="F6894" s="111" t="s">
        <v>179</v>
      </c>
      <c r="G6894" s="111" t="s">
        <v>186</v>
      </c>
      <c r="H6894" s="111" t="s">
        <v>179</v>
      </c>
      <c r="I6894" s="111" t="s">
        <v>186</v>
      </c>
      <c r="J6894" t="str">
        <f t="shared" si="214"/>
        <v>1130SkogMineraljordBlandingsskogSærs høy</v>
      </c>
      <c r="K6894" s="111">
        <v>-2.9395925245326562</v>
      </c>
      <c r="L6894" s="111">
        <v>0.85306406685236758</v>
      </c>
      <c r="M6894" s="111">
        <v>6.3979989500968365E-2</v>
      </c>
      <c r="N6894" s="112">
        <f t="shared" si="215"/>
        <v>-2.0225484681793202</v>
      </c>
    </row>
    <row r="6895" spans="1:14" x14ac:dyDescent="0.25">
      <c r="A6895" s="111" t="s">
        <v>774</v>
      </c>
      <c r="B6895" s="111">
        <f>INDEX(kommuner!C:C,MATCH(_xlfn.NUMBERVALUE(A6895),kommuner!B:B,0))</f>
        <v>1130</v>
      </c>
      <c r="C6895" s="111" t="s">
        <v>127</v>
      </c>
      <c r="D6895" s="111" t="s">
        <v>127</v>
      </c>
      <c r="E6895" s="111" t="s">
        <v>126</v>
      </c>
      <c r="F6895" s="111" t="s">
        <v>185</v>
      </c>
      <c r="G6895" s="111" t="s">
        <v>180</v>
      </c>
      <c r="H6895" s="111" t="s">
        <v>185</v>
      </c>
      <c r="I6895" s="111" t="s">
        <v>180</v>
      </c>
      <c r="J6895" t="str">
        <f t="shared" si="214"/>
        <v>1130SkogMineraljordLauvskogHøy</v>
      </c>
      <c r="K6895" s="111">
        <v>-3.6072016095960531</v>
      </c>
      <c r="L6895" s="111">
        <v>0.85306406685236758</v>
      </c>
      <c r="M6895" s="111">
        <v>6.3979989500968365E-2</v>
      </c>
      <c r="N6895" s="112">
        <f t="shared" si="215"/>
        <v>-2.6901575532427171</v>
      </c>
    </row>
    <row r="6896" spans="1:14" x14ac:dyDescent="0.25">
      <c r="A6896" s="111" t="s">
        <v>774</v>
      </c>
      <c r="B6896" s="111">
        <f>INDEX(kommuner!C:C,MATCH(_xlfn.NUMBERVALUE(A6896),kommuner!B:B,0))</f>
        <v>1130</v>
      </c>
      <c r="C6896" s="111" t="s">
        <v>127</v>
      </c>
      <c r="D6896" s="111" t="s">
        <v>127</v>
      </c>
      <c r="E6896" s="111" t="s">
        <v>126</v>
      </c>
      <c r="F6896" s="111" t="s">
        <v>185</v>
      </c>
      <c r="G6896" s="111" t="s">
        <v>167</v>
      </c>
      <c r="H6896" s="111" t="s">
        <v>185</v>
      </c>
      <c r="I6896" s="111" t="s">
        <v>167</v>
      </c>
      <c r="J6896" t="str">
        <f t="shared" si="214"/>
        <v>1130SkogMineraljordLauvskogImpediment</v>
      </c>
      <c r="K6896" s="111">
        <v>-1.1043030228661443</v>
      </c>
      <c r="L6896" s="111">
        <v>0.85306406685236758</v>
      </c>
      <c r="M6896" s="111">
        <v>6.3979989500968365E-2</v>
      </c>
      <c r="N6896" s="112">
        <f t="shared" si="215"/>
        <v>-0.18725896651280841</v>
      </c>
    </row>
    <row r="6897" spans="1:14" x14ac:dyDescent="0.25">
      <c r="A6897" s="111" t="s">
        <v>774</v>
      </c>
      <c r="B6897" s="111">
        <f>INDEX(kommuner!C:C,MATCH(_xlfn.NUMBERVALUE(A6897),kommuner!B:B,0))</f>
        <v>1130</v>
      </c>
      <c r="C6897" s="111" t="s">
        <v>127</v>
      </c>
      <c r="D6897" s="111" t="s">
        <v>127</v>
      </c>
      <c r="E6897" s="111" t="s">
        <v>126</v>
      </c>
      <c r="F6897" s="111" t="s">
        <v>185</v>
      </c>
      <c r="G6897" s="111" t="s">
        <v>190</v>
      </c>
      <c r="H6897" s="111" t="s">
        <v>185</v>
      </c>
      <c r="I6897" s="111" t="s">
        <v>190</v>
      </c>
      <c r="J6897" t="str">
        <f t="shared" si="214"/>
        <v>1130SkogMineraljordLauvskogLav</v>
      </c>
      <c r="K6897" s="111">
        <v>-8.9748170935426599E-2</v>
      </c>
      <c r="L6897" s="111">
        <v>0.85306406685236758</v>
      </c>
      <c r="M6897" s="111">
        <v>6.3979989500968365E-2</v>
      </c>
      <c r="N6897" s="112">
        <f t="shared" si="215"/>
        <v>0.82729588541790933</v>
      </c>
    </row>
    <row r="6898" spans="1:14" x14ac:dyDescent="0.25">
      <c r="A6898" s="111" t="s">
        <v>774</v>
      </c>
      <c r="B6898" s="111">
        <f>INDEX(kommuner!C:C,MATCH(_xlfn.NUMBERVALUE(A6898),kommuner!B:B,0))</f>
        <v>1130</v>
      </c>
      <c r="C6898" s="111" t="s">
        <v>127</v>
      </c>
      <c r="D6898" s="111" t="s">
        <v>127</v>
      </c>
      <c r="E6898" s="111" t="s">
        <v>126</v>
      </c>
      <c r="F6898" s="111" t="s">
        <v>185</v>
      </c>
      <c r="G6898" s="111" t="s">
        <v>173</v>
      </c>
      <c r="H6898" s="111" t="s">
        <v>185</v>
      </c>
      <c r="I6898" s="111" t="s">
        <v>173</v>
      </c>
      <c r="J6898" t="str">
        <f t="shared" si="214"/>
        <v>1130SkogMineraljordLauvskogMiddels</v>
      </c>
      <c r="K6898" s="111">
        <v>-2.4151390344437029</v>
      </c>
      <c r="L6898" s="111">
        <v>0.85306406685236758</v>
      </c>
      <c r="M6898" s="111">
        <v>6.3979989500968365E-2</v>
      </c>
      <c r="N6898" s="112">
        <f t="shared" si="215"/>
        <v>-1.4980949780903672</v>
      </c>
    </row>
    <row r="6899" spans="1:14" x14ac:dyDescent="0.25">
      <c r="A6899" s="111" t="s">
        <v>774</v>
      </c>
      <c r="B6899" s="111">
        <f>INDEX(kommuner!C:C,MATCH(_xlfn.NUMBERVALUE(A6899),kommuner!B:B,0))</f>
        <v>1130</v>
      </c>
      <c r="C6899" s="111" t="s">
        <v>127</v>
      </c>
      <c r="D6899" s="111" t="s">
        <v>127</v>
      </c>
      <c r="E6899" s="111" t="s">
        <v>126</v>
      </c>
      <c r="F6899" s="111" t="s">
        <v>185</v>
      </c>
      <c r="G6899" s="111" t="s">
        <v>186</v>
      </c>
      <c r="H6899" s="111" t="s">
        <v>185</v>
      </c>
      <c r="I6899" s="111" t="s">
        <v>186</v>
      </c>
      <c r="J6899" t="str">
        <f t="shared" si="214"/>
        <v>1130SkogMineraljordLauvskogSærs høy</v>
      </c>
      <c r="K6899" s="111">
        <v>-3.6560473259425113</v>
      </c>
      <c r="L6899" s="111">
        <v>0.85306406685236758</v>
      </c>
      <c r="M6899" s="111">
        <v>6.3979989500968365E-2</v>
      </c>
      <c r="N6899" s="112">
        <f t="shared" si="215"/>
        <v>-2.7390032695891753</v>
      </c>
    </row>
    <row r="6900" spans="1:14" x14ac:dyDescent="0.25">
      <c r="A6900" s="111" t="s">
        <v>774</v>
      </c>
      <c r="B6900" s="111">
        <f>INDEX(kommuner!C:C,MATCH(_xlfn.NUMBERVALUE(A6900),kommuner!B:B,0))</f>
        <v>1130</v>
      </c>
      <c r="C6900" s="111" t="s">
        <v>127</v>
      </c>
      <c r="D6900" s="111" t="s">
        <v>127</v>
      </c>
      <c r="E6900" s="111" t="s">
        <v>123</v>
      </c>
      <c r="F6900" s="111" t="s">
        <v>172</v>
      </c>
      <c r="G6900" s="111" t="s">
        <v>180</v>
      </c>
      <c r="H6900" s="111" t="s">
        <v>172</v>
      </c>
      <c r="I6900" s="111" t="s">
        <v>180</v>
      </c>
      <c r="J6900" t="str">
        <f t="shared" si="214"/>
        <v>1130SkogOrganisk jordBarskogHøy</v>
      </c>
      <c r="K6900" s="111">
        <v>-2.5184559031994138</v>
      </c>
      <c r="L6900" s="111">
        <v>0.92784825435236762</v>
      </c>
      <c r="M6900" s="111">
        <v>0.46518126042825314</v>
      </c>
      <c r="N6900" s="112">
        <f t="shared" si="215"/>
        <v>-1.1254263884187932</v>
      </c>
    </row>
    <row r="6901" spans="1:14" x14ac:dyDescent="0.25">
      <c r="A6901" s="111" t="s">
        <v>774</v>
      </c>
      <c r="B6901" s="111">
        <f>INDEX(kommuner!C:C,MATCH(_xlfn.NUMBERVALUE(A6901),kommuner!B:B,0))</f>
        <v>1130</v>
      </c>
      <c r="C6901" s="111" t="s">
        <v>127</v>
      </c>
      <c r="D6901" s="111" t="s">
        <v>127</v>
      </c>
      <c r="E6901" s="111" t="s">
        <v>123</v>
      </c>
      <c r="F6901" s="111" t="s">
        <v>172</v>
      </c>
      <c r="G6901" s="111" t="s">
        <v>167</v>
      </c>
      <c r="H6901" s="111" t="s">
        <v>172</v>
      </c>
      <c r="I6901" s="111" t="s">
        <v>167</v>
      </c>
      <c r="J6901" t="str">
        <f t="shared" si="214"/>
        <v>1130SkogOrganisk jordBarskogImpediment</v>
      </c>
      <c r="K6901" s="111">
        <v>-0.13011741963904588</v>
      </c>
      <c r="L6901" s="111">
        <v>0.92784825435236762</v>
      </c>
      <c r="M6901" s="111">
        <v>0.46510463492953991</v>
      </c>
      <c r="N6901" s="112">
        <f t="shared" si="215"/>
        <v>1.2628354696428616</v>
      </c>
    </row>
    <row r="6902" spans="1:14" x14ac:dyDescent="0.25">
      <c r="A6902" s="111" t="s">
        <v>774</v>
      </c>
      <c r="B6902" s="111">
        <f>INDEX(kommuner!C:C,MATCH(_xlfn.NUMBERVALUE(A6902),kommuner!B:B,0))</f>
        <v>1130</v>
      </c>
      <c r="C6902" s="111" t="s">
        <v>127</v>
      </c>
      <c r="D6902" s="111" t="s">
        <v>127</v>
      </c>
      <c r="E6902" s="111" t="s">
        <v>123</v>
      </c>
      <c r="F6902" s="111" t="s">
        <v>172</v>
      </c>
      <c r="G6902" s="111" t="s">
        <v>190</v>
      </c>
      <c r="H6902" s="111" t="s">
        <v>172</v>
      </c>
      <c r="I6902" s="111" t="s">
        <v>190</v>
      </c>
      <c r="J6902" t="str">
        <f t="shared" si="214"/>
        <v>1130SkogOrganisk jordBarskogLav</v>
      </c>
      <c r="K6902" s="111">
        <v>-0.50666953101693391</v>
      </c>
      <c r="L6902" s="111">
        <v>0.92784825435236762</v>
      </c>
      <c r="M6902" s="111">
        <v>0.46510463492953991</v>
      </c>
      <c r="N6902" s="112">
        <f t="shared" si="215"/>
        <v>0.88628335826497362</v>
      </c>
    </row>
    <row r="6903" spans="1:14" x14ac:dyDescent="0.25">
      <c r="A6903" s="111" t="s">
        <v>774</v>
      </c>
      <c r="B6903" s="111">
        <f>INDEX(kommuner!C:C,MATCH(_xlfn.NUMBERVALUE(A6903),kommuner!B:B,0))</f>
        <v>1130</v>
      </c>
      <c r="C6903" s="111" t="s">
        <v>127</v>
      </c>
      <c r="D6903" s="111" t="s">
        <v>127</v>
      </c>
      <c r="E6903" s="111" t="s">
        <v>123</v>
      </c>
      <c r="F6903" s="111" t="s">
        <v>172</v>
      </c>
      <c r="G6903" s="111" t="s">
        <v>173</v>
      </c>
      <c r="H6903" s="111" t="s">
        <v>172</v>
      </c>
      <c r="I6903" s="111" t="s">
        <v>173</v>
      </c>
      <c r="J6903" t="str">
        <f t="shared" si="214"/>
        <v>1130SkogOrganisk jordBarskogMiddels</v>
      </c>
      <c r="K6903" s="111">
        <v>-1.5571490961494638</v>
      </c>
      <c r="L6903" s="111">
        <v>0.92784825435236762</v>
      </c>
      <c r="M6903" s="111">
        <v>0.46518126042825314</v>
      </c>
      <c r="N6903" s="112">
        <f t="shared" si="215"/>
        <v>-0.16411958136884308</v>
      </c>
    </row>
    <row r="6904" spans="1:14" x14ac:dyDescent="0.25">
      <c r="A6904" s="111" t="s">
        <v>774</v>
      </c>
      <c r="B6904" s="111">
        <f>INDEX(kommuner!C:C,MATCH(_xlfn.NUMBERVALUE(A6904),kommuner!B:B,0))</f>
        <v>1130</v>
      </c>
      <c r="C6904" s="111" t="s">
        <v>127</v>
      </c>
      <c r="D6904" s="111" t="s">
        <v>127</v>
      </c>
      <c r="E6904" s="111" t="s">
        <v>123</v>
      </c>
      <c r="F6904" s="111" t="s">
        <v>172</v>
      </c>
      <c r="G6904" s="111" t="s">
        <v>186</v>
      </c>
      <c r="H6904" s="111" t="s">
        <v>172</v>
      </c>
      <c r="I6904" s="111" t="s">
        <v>186</v>
      </c>
      <c r="J6904" t="str">
        <f t="shared" si="214"/>
        <v>1130SkogOrganisk jordBarskogSærs høy</v>
      </c>
      <c r="K6904" s="111">
        <v>2.5548655235722699</v>
      </c>
      <c r="L6904" s="111">
        <v>0.92784825435236762</v>
      </c>
      <c r="M6904" s="111">
        <v>0.46518126042825314</v>
      </c>
      <c r="N6904" s="112">
        <f t="shared" si="215"/>
        <v>3.9478950383528906</v>
      </c>
    </row>
    <row r="6905" spans="1:14" x14ac:dyDescent="0.25">
      <c r="A6905" s="111" t="s">
        <v>774</v>
      </c>
      <c r="B6905" s="111">
        <f>INDEX(kommuner!C:C,MATCH(_xlfn.NUMBERVALUE(A6905),kommuner!B:B,0))</f>
        <v>1130</v>
      </c>
      <c r="C6905" s="111" t="s">
        <v>127</v>
      </c>
      <c r="D6905" s="111" t="s">
        <v>127</v>
      </c>
      <c r="E6905" s="111" t="s">
        <v>123</v>
      </c>
      <c r="F6905" s="111" t="s">
        <v>179</v>
      </c>
      <c r="G6905" s="111" t="s">
        <v>180</v>
      </c>
      <c r="H6905" s="111" t="s">
        <v>179</v>
      </c>
      <c r="I6905" s="111" t="s">
        <v>180</v>
      </c>
      <c r="J6905" t="str">
        <f t="shared" si="214"/>
        <v>1130SkogOrganisk jordBlandingsskogHøy</v>
      </c>
      <c r="K6905" s="111">
        <v>-5.5554344456832343</v>
      </c>
      <c r="L6905" s="111">
        <v>0.92784825435236762</v>
      </c>
      <c r="M6905" s="111">
        <v>0.46510463492953991</v>
      </c>
      <c r="N6905" s="112">
        <f t="shared" si="215"/>
        <v>-4.1624815564013264</v>
      </c>
    </row>
    <row r="6906" spans="1:14" x14ac:dyDescent="0.25">
      <c r="A6906" s="111" t="s">
        <v>774</v>
      </c>
      <c r="B6906" s="111">
        <f>INDEX(kommuner!C:C,MATCH(_xlfn.NUMBERVALUE(A6906),kommuner!B:B,0))</f>
        <v>1130</v>
      </c>
      <c r="C6906" s="111" t="s">
        <v>127</v>
      </c>
      <c r="D6906" s="111" t="s">
        <v>127</v>
      </c>
      <c r="E6906" s="111" t="s">
        <v>123</v>
      </c>
      <c r="F6906" s="111" t="s">
        <v>179</v>
      </c>
      <c r="G6906" s="111" t="s">
        <v>167</v>
      </c>
      <c r="H6906" s="111" t="s">
        <v>179</v>
      </c>
      <c r="I6906" s="111" t="s">
        <v>167</v>
      </c>
      <c r="J6906" t="str">
        <f t="shared" si="214"/>
        <v>1130SkogOrganisk jordBlandingsskogImpediment</v>
      </c>
      <c r="K6906" s="111">
        <v>-0.28586344175800005</v>
      </c>
      <c r="L6906" s="111">
        <v>0.92784825435236762</v>
      </c>
      <c r="M6906" s="111">
        <v>0.46510463492953991</v>
      </c>
      <c r="N6906" s="112">
        <f t="shared" si="215"/>
        <v>1.1070894475239075</v>
      </c>
    </row>
    <row r="6907" spans="1:14" x14ac:dyDescent="0.25">
      <c r="A6907" s="111" t="s">
        <v>774</v>
      </c>
      <c r="B6907" s="111">
        <f>INDEX(kommuner!C:C,MATCH(_xlfn.NUMBERVALUE(A6907),kommuner!B:B,0))</f>
        <v>1130</v>
      </c>
      <c r="C6907" s="111" t="s">
        <v>127</v>
      </c>
      <c r="D6907" s="111" t="s">
        <v>127</v>
      </c>
      <c r="E6907" s="111" t="s">
        <v>123</v>
      </c>
      <c r="F6907" s="111" t="s">
        <v>179</v>
      </c>
      <c r="G6907" s="111" t="s">
        <v>190</v>
      </c>
      <c r="H6907" s="111" t="s">
        <v>179</v>
      </c>
      <c r="I6907" s="111" t="s">
        <v>190</v>
      </c>
      <c r="J6907" t="str">
        <f t="shared" si="214"/>
        <v>1130SkogOrganisk jordBlandingsskogLav</v>
      </c>
      <c r="K6907" s="111">
        <v>-1.2347339377887629</v>
      </c>
      <c r="L6907" s="111">
        <v>0.92784825435236762</v>
      </c>
      <c r="M6907" s="111">
        <v>0.46510463492953991</v>
      </c>
      <c r="N6907" s="112">
        <f t="shared" si="215"/>
        <v>0.15821895149314458</v>
      </c>
    </row>
    <row r="6908" spans="1:14" x14ac:dyDescent="0.25">
      <c r="A6908" s="111" t="s">
        <v>774</v>
      </c>
      <c r="B6908" s="111">
        <f>INDEX(kommuner!C:C,MATCH(_xlfn.NUMBERVALUE(A6908),kommuner!B:B,0))</f>
        <v>1130</v>
      </c>
      <c r="C6908" s="111" t="s">
        <v>127</v>
      </c>
      <c r="D6908" s="111" t="s">
        <v>127</v>
      </c>
      <c r="E6908" s="111" t="s">
        <v>123</v>
      </c>
      <c r="F6908" s="111" t="s">
        <v>179</v>
      </c>
      <c r="G6908" s="111" t="s">
        <v>173</v>
      </c>
      <c r="H6908" s="111" t="s">
        <v>179</v>
      </c>
      <c r="I6908" s="111" t="s">
        <v>173</v>
      </c>
      <c r="J6908" t="str">
        <f t="shared" si="214"/>
        <v>1130SkogOrganisk jordBlandingsskogMiddels</v>
      </c>
      <c r="K6908" s="111">
        <v>-2.4239591752717748</v>
      </c>
      <c r="L6908" s="111">
        <v>0.92784825435236762</v>
      </c>
      <c r="M6908" s="111">
        <v>0.46510463492953991</v>
      </c>
      <c r="N6908" s="112">
        <f t="shared" si="215"/>
        <v>-1.0310062859898674</v>
      </c>
    </row>
    <row r="6909" spans="1:14" x14ac:dyDescent="0.25">
      <c r="A6909" s="111" t="s">
        <v>774</v>
      </c>
      <c r="B6909" s="111">
        <f>INDEX(kommuner!C:C,MATCH(_xlfn.NUMBERVALUE(A6909),kommuner!B:B,0))</f>
        <v>1130</v>
      </c>
      <c r="C6909" s="111" t="s">
        <v>127</v>
      </c>
      <c r="D6909" s="111" t="s">
        <v>127</v>
      </c>
      <c r="E6909" s="111" t="s">
        <v>123</v>
      </c>
      <c r="F6909" s="111" t="s">
        <v>179</v>
      </c>
      <c r="G6909" s="111" t="s">
        <v>186</v>
      </c>
      <c r="H6909" s="111" t="s">
        <v>179</v>
      </c>
      <c r="I6909" s="111" t="s">
        <v>186</v>
      </c>
      <c r="J6909" t="str">
        <f t="shared" si="214"/>
        <v>1130SkogOrganisk jordBlandingsskogSærs høy</v>
      </c>
      <c r="K6909" s="111">
        <v>-1.5726115302258048</v>
      </c>
      <c r="L6909" s="111">
        <v>0.92784825435236762</v>
      </c>
      <c r="M6909" s="111">
        <v>0.46510463492953991</v>
      </c>
      <c r="N6909" s="112">
        <f t="shared" si="215"/>
        <v>-0.17965864094389727</v>
      </c>
    </row>
    <row r="6910" spans="1:14" x14ac:dyDescent="0.25">
      <c r="A6910" s="111" t="s">
        <v>774</v>
      </c>
      <c r="B6910" s="111">
        <f>INDEX(kommuner!C:C,MATCH(_xlfn.NUMBERVALUE(A6910),kommuner!B:B,0))</f>
        <v>1130</v>
      </c>
      <c r="C6910" s="111" t="s">
        <v>127</v>
      </c>
      <c r="D6910" s="111" t="s">
        <v>127</v>
      </c>
      <c r="E6910" s="111" t="s">
        <v>123</v>
      </c>
      <c r="F6910" s="111" t="s">
        <v>185</v>
      </c>
      <c r="G6910" s="111" t="s">
        <v>180</v>
      </c>
      <c r="H6910" s="111" t="s">
        <v>185</v>
      </c>
      <c r="I6910" s="111" t="s">
        <v>180</v>
      </c>
      <c r="J6910" t="str">
        <f t="shared" si="214"/>
        <v>1130SkogOrganisk jordLauvskogHøy</v>
      </c>
      <c r="K6910" s="111">
        <v>-1.9913688882377358</v>
      </c>
      <c r="L6910" s="111">
        <v>0.92784825435236762</v>
      </c>
      <c r="M6910" s="111">
        <v>0.46510463492953991</v>
      </c>
      <c r="N6910" s="112">
        <f t="shared" si="215"/>
        <v>-0.59841599895582831</v>
      </c>
    </row>
    <row r="6911" spans="1:14" x14ac:dyDescent="0.25">
      <c r="A6911" s="111" t="s">
        <v>774</v>
      </c>
      <c r="B6911" s="111">
        <f>INDEX(kommuner!C:C,MATCH(_xlfn.NUMBERVALUE(A6911),kommuner!B:B,0))</f>
        <v>1130</v>
      </c>
      <c r="C6911" s="111" t="s">
        <v>127</v>
      </c>
      <c r="D6911" s="111" t="s">
        <v>127</v>
      </c>
      <c r="E6911" s="111" t="s">
        <v>123</v>
      </c>
      <c r="F6911" s="111" t="s">
        <v>185</v>
      </c>
      <c r="G6911" s="111" t="s">
        <v>167</v>
      </c>
      <c r="H6911" s="111" t="s">
        <v>185</v>
      </c>
      <c r="I6911" s="111" t="s">
        <v>167</v>
      </c>
      <c r="J6911" t="str">
        <f t="shared" si="214"/>
        <v>1130SkogOrganisk jordLauvskogImpediment</v>
      </c>
      <c r="K6911" s="111">
        <v>0.35000626494250675</v>
      </c>
      <c r="L6911" s="111">
        <v>0.92784825435236762</v>
      </c>
      <c r="M6911" s="111">
        <v>0.46510463492953991</v>
      </c>
      <c r="N6911" s="112">
        <f t="shared" si="215"/>
        <v>1.7429591542244141</v>
      </c>
    </row>
    <row r="6912" spans="1:14" x14ac:dyDescent="0.25">
      <c r="A6912" s="111" t="s">
        <v>774</v>
      </c>
      <c r="B6912" s="111">
        <f>INDEX(kommuner!C:C,MATCH(_xlfn.NUMBERVALUE(A6912),kommuner!B:B,0))</f>
        <v>1130</v>
      </c>
      <c r="C6912" s="111" t="s">
        <v>127</v>
      </c>
      <c r="D6912" s="111" t="s">
        <v>127</v>
      </c>
      <c r="E6912" s="111" t="s">
        <v>123</v>
      </c>
      <c r="F6912" s="111" t="s">
        <v>185</v>
      </c>
      <c r="G6912" s="111" t="s">
        <v>190</v>
      </c>
      <c r="H6912" s="111" t="s">
        <v>185</v>
      </c>
      <c r="I6912" s="111" t="s">
        <v>190</v>
      </c>
      <c r="J6912" t="str">
        <f t="shared" si="214"/>
        <v>1130SkogOrganisk jordLauvskogLav</v>
      </c>
      <c r="K6912" s="111">
        <v>1.1144075558526714</v>
      </c>
      <c r="L6912" s="111">
        <v>0.92784825435236762</v>
      </c>
      <c r="M6912" s="111">
        <v>0.46510463492953991</v>
      </c>
      <c r="N6912" s="112">
        <f t="shared" si="215"/>
        <v>2.5073604451345788</v>
      </c>
    </row>
    <row r="6913" spans="1:14" x14ac:dyDescent="0.25">
      <c r="A6913" s="111" t="s">
        <v>774</v>
      </c>
      <c r="B6913" s="111">
        <f>INDEX(kommuner!C:C,MATCH(_xlfn.NUMBERVALUE(A6913),kommuner!B:B,0))</f>
        <v>1130</v>
      </c>
      <c r="C6913" s="111" t="s">
        <v>127</v>
      </c>
      <c r="D6913" s="111" t="s">
        <v>127</v>
      </c>
      <c r="E6913" s="111" t="s">
        <v>123</v>
      </c>
      <c r="F6913" s="111" t="s">
        <v>185</v>
      </c>
      <c r="G6913" s="111" t="s">
        <v>173</v>
      </c>
      <c r="H6913" s="111" t="s">
        <v>185</v>
      </c>
      <c r="I6913" s="111" t="s">
        <v>173</v>
      </c>
      <c r="J6913" t="str">
        <f t="shared" si="214"/>
        <v>1130SkogOrganisk jordLauvskogMiddels</v>
      </c>
      <c r="K6913" s="111">
        <v>-0.62664468270982987</v>
      </c>
      <c r="L6913" s="111">
        <v>0.92784825435236762</v>
      </c>
      <c r="M6913" s="111">
        <v>0.46510463492953991</v>
      </c>
      <c r="N6913" s="112">
        <f t="shared" si="215"/>
        <v>0.76630820657207765</v>
      </c>
    </row>
    <row r="6914" spans="1:14" x14ac:dyDescent="0.25">
      <c r="A6914" s="111" t="s">
        <v>774</v>
      </c>
      <c r="B6914" s="111">
        <f>INDEX(kommuner!C:C,MATCH(_xlfn.NUMBERVALUE(A6914),kommuner!B:B,0))</f>
        <v>1130</v>
      </c>
      <c r="C6914" s="111" t="s">
        <v>127</v>
      </c>
      <c r="D6914" s="111" t="s">
        <v>127</v>
      </c>
      <c r="E6914" s="111" t="s">
        <v>123</v>
      </c>
      <c r="F6914" s="111" t="s">
        <v>185</v>
      </c>
      <c r="G6914" s="111" t="s">
        <v>186</v>
      </c>
      <c r="H6914" s="111" t="s">
        <v>185</v>
      </c>
      <c r="I6914" s="111" t="s">
        <v>186</v>
      </c>
      <c r="J6914" t="str">
        <f t="shared" si="214"/>
        <v>1130SkogOrganisk jordLauvskogSærs høy</v>
      </c>
      <c r="K6914" s="111">
        <v>-1.8997279926091779</v>
      </c>
      <c r="L6914" s="111">
        <v>0.92784825435236762</v>
      </c>
      <c r="M6914" s="111">
        <v>0.46510463492953991</v>
      </c>
      <c r="N6914" s="112">
        <f t="shared" si="215"/>
        <v>-0.50677510332727038</v>
      </c>
    </row>
    <row r="6915" spans="1:14" x14ac:dyDescent="0.25">
      <c r="A6915" s="111" t="s">
        <v>774</v>
      </c>
      <c r="B6915" s="111">
        <f>INDEX(kommuner!C:C,MATCH(_xlfn.NUMBERVALUE(A6915),kommuner!B:B,0))</f>
        <v>1130</v>
      </c>
      <c r="C6915" s="111" t="s">
        <v>83</v>
      </c>
      <c r="D6915" s="111" t="s">
        <v>83</v>
      </c>
      <c r="E6915" s="111" t="s">
        <v>126</v>
      </c>
      <c r="F6915" s="111" t="s">
        <v>139</v>
      </c>
      <c r="G6915" s="111" t="s">
        <v>139</v>
      </c>
      <c r="H6915" s="111" t="s">
        <v>139</v>
      </c>
      <c r="I6915" s="111" t="s">
        <v>139</v>
      </c>
      <c r="J6915" t="str">
        <f t="shared" ref="J6915:J6978" si="216">B6915&amp;C6915&amp;E6915&amp;IF(C6915="Skog",F6915&amp;G6915,"")</f>
        <v>1130Utbygd arealMineraljord</v>
      </c>
      <c r="K6915" s="111">
        <v>0.42279414509845159</v>
      </c>
      <c r="L6915" s="111">
        <v>0</v>
      </c>
      <c r="M6915" s="111">
        <v>1.303047089454229E-2</v>
      </c>
      <c r="N6915" s="112">
        <f t="shared" ref="N6915:N6978" si="217">SUM(K6915:M6915)</f>
        <v>0.43582461599299388</v>
      </c>
    </row>
    <row r="6916" spans="1:14" x14ac:dyDescent="0.25">
      <c r="A6916" s="111" t="s">
        <v>774</v>
      </c>
      <c r="B6916" s="111">
        <f>INDEX(kommuner!C:C,MATCH(_xlfn.NUMBERVALUE(A6916),kommuner!B:B,0))</f>
        <v>1130</v>
      </c>
      <c r="C6916" s="111" t="s">
        <v>83</v>
      </c>
      <c r="D6916" s="111" t="s">
        <v>83</v>
      </c>
      <c r="E6916" s="111" t="s">
        <v>123</v>
      </c>
      <c r="F6916" s="111" t="s">
        <v>139</v>
      </c>
      <c r="G6916" s="111" t="s">
        <v>139</v>
      </c>
      <c r="H6916" s="111" t="s">
        <v>139</v>
      </c>
      <c r="I6916" s="111" t="s">
        <v>139</v>
      </c>
      <c r="J6916" t="str">
        <f t="shared" si="216"/>
        <v>1130Utbygd arealOrganisk jord</v>
      </c>
      <c r="K6916" s="111">
        <v>29.011421395201612</v>
      </c>
      <c r="L6916" s="111">
        <v>0</v>
      </c>
      <c r="M6916" s="111">
        <v>1.303047089454229E-2</v>
      </c>
      <c r="N6916" s="112">
        <f t="shared" si="217"/>
        <v>29.024451866096154</v>
      </c>
    </row>
    <row r="6917" spans="1:14" x14ac:dyDescent="0.25">
      <c r="A6917" s="111" t="s">
        <v>774</v>
      </c>
      <c r="B6917" s="111">
        <f>INDEX(kommuner!C:C,MATCH(_xlfn.NUMBERVALUE(A6917),kommuner!B:B,0))</f>
        <v>1130</v>
      </c>
      <c r="C6917" s="111" t="s">
        <v>181</v>
      </c>
      <c r="D6917" s="111" t="s">
        <v>181</v>
      </c>
      <c r="E6917" s="111" t="s">
        <v>123</v>
      </c>
      <c r="F6917" s="111" t="s">
        <v>139</v>
      </c>
      <c r="G6917" s="111" t="s">
        <v>139</v>
      </c>
      <c r="H6917" s="111" t="s">
        <v>139</v>
      </c>
      <c r="I6917" s="111" t="s">
        <v>139</v>
      </c>
      <c r="J6917" t="str">
        <f t="shared" si="216"/>
        <v>1130Vann og myrOrganisk jord</v>
      </c>
      <c r="K6917" s="111">
        <v>-0.31088998224577308</v>
      </c>
      <c r="L6917" s="111">
        <v>0</v>
      </c>
      <c r="M6917" s="111">
        <v>0</v>
      </c>
      <c r="N6917" s="112">
        <f t="shared" si="217"/>
        <v>-0.31088998224577308</v>
      </c>
    </row>
    <row r="6918" spans="1:14" x14ac:dyDescent="0.25">
      <c r="A6918" s="111" t="s">
        <v>775</v>
      </c>
      <c r="B6918" s="111">
        <f>INDEX(kommuner!C:C,MATCH(_xlfn.NUMBERVALUE(A6918),kommuner!B:B,0))</f>
        <v>1133</v>
      </c>
      <c r="C6918" s="111" t="s">
        <v>82</v>
      </c>
      <c r="D6918" s="111" t="s">
        <v>82</v>
      </c>
      <c r="E6918" s="111" t="s">
        <v>126</v>
      </c>
      <c r="F6918" s="111" t="s">
        <v>139</v>
      </c>
      <c r="G6918" s="111" t="s">
        <v>139</v>
      </c>
      <c r="H6918" s="111" t="s">
        <v>139</v>
      </c>
      <c r="I6918" s="111" t="s">
        <v>139</v>
      </c>
      <c r="J6918" t="str">
        <f t="shared" si="216"/>
        <v>1133Annen utmarkMineraljord</v>
      </c>
      <c r="K6918" s="111">
        <v>-0.16852781479621071</v>
      </c>
      <c r="L6918" s="111">
        <v>0</v>
      </c>
      <c r="M6918" s="111">
        <v>0</v>
      </c>
      <c r="N6918" s="112">
        <f t="shared" si="217"/>
        <v>-0.16852781479621071</v>
      </c>
    </row>
    <row r="6919" spans="1:14" x14ac:dyDescent="0.25">
      <c r="A6919" s="111" t="s">
        <v>775</v>
      </c>
      <c r="B6919" s="111">
        <f>INDEX(kommuner!C:C,MATCH(_xlfn.NUMBERVALUE(A6919),kommuner!B:B,0))</f>
        <v>1133</v>
      </c>
      <c r="C6919" s="111" t="s">
        <v>121</v>
      </c>
      <c r="D6919" s="111" t="s">
        <v>121</v>
      </c>
      <c r="E6919" s="111" t="s">
        <v>126</v>
      </c>
      <c r="F6919" s="111" t="s">
        <v>139</v>
      </c>
      <c r="G6919" s="111" t="s">
        <v>139</v>
      </c>
      <c r="H6919" s="111" t="s">
        <v>139</v>
      </c>
      <c r="I6919" s="111" t="s">
        <v>139</v>
      </c>
      <c r="J6919" t="str">
        <f t="shared" si="216"/>
        <v>1133BeiteMineraljord</v>
      </c>
      <c r="K6919" s="111">
        <v>-0.43305842942580308</v>
      </c>
      <c r="L6919" s="111">
        <v>0</v>
      </c>
      <c r="M6919" s="111">
        <v>1.2448711246839999E-7</v>
      </c>
      <c r="N6919" s="112">
        <f t="shared" si="217"/>
        <v>-0.43305830493869063</v>
      </c>
    </row>
    <row r="6920" spans="1:14" x14ac:dyDescent="0.25">
      <c r="A6920" s="111" t="s">
        <v>775</v>
      </c>
      <c r="B6920" s="111">
        <f>INDEX(kommuner!C:C,MATCH(_xlfn.NUMBERVALUE(A6920),kommuner!B:B,0))</f>
        <v>1133</v>
      </c>
      <c r="C6920" s="111" t="s">
        <v>121</v>
      </c>
      <c r="D6920" s="111" t="s">
        <v>121</v>
      </c>
      <c r="E6920" s="111" t="s">
        <v>123</v>
      </c>
      <c r="F6920" s="111" t="s">
        <v>139</v>
      </c>
      <c r="G6920" s="111" t="s">
        <v>139</v>
      </c>
      <c r="H6920" s="111" t="s">
        <v>139</v>
      </c>
      <c r="I6920" s="111" t="s">
        <v>139</v>
      </c>
      <c r="J6920" t="str">
        <f t="shared" si="216"/>
        <v>1133BeiteOrganisk jord</v>
      </c>
      <c r="K6920" s="111">
        <v>12.077525935985037</v>
      </c>
      <c r="L6920" s="111">
        <v>1.6412500000000001</v>
      </c>
      <c r="M6920" s="111">
        <v>0</v>
      </c>
      <c r="N6920" s="112">
        <f t="shared" si="217"/>
        <v>13.718775935985036</v>
      </c>
    </row>
    <row r="6921" spans="1:14" x14ac:dyDescent="0.25">
      <c r="A6921" s="111" t="s">
        <v>775</v>
      </c>
      <c r="B6921" s="111">
        <f>INDEX(kommuner!C:C,MATCH(_xlfn.NUMBERVALUE(A6921),kommuner!B:B,0))</f>
        <v>1133</v>
      </c>
      <c r="C6921" s="111" t="s">
        <v>84</v>
      </c>
      <c r="D6921" s="111" t="s">
        <v>84</v>
      </c>
      <c r="E6921" s="111" t="s">
        <v>126</v>
      </c>
      <c r="F6921" s="111" t="s">
        <v>139</v>
      </c>
      <c r="G6921" s="111" t="s">
        <v>139</v>
      </c>
      <c r="H6921" s="111" t="s">
        <v>139</v>
      </c>
      <c r="I6921" s="111" t="s">
        <v>139</v>
      </c>
      <c r="J6921" t="str">
        <f t="shared" si="216"/>
        <v>1133Dyrket markMineraljord</v>
      </c>
      <c r="K6921" s="111">
        <v>-0.4299831800484587</v>
      </c>
      <c r="L6921" s="111">
        <v>0</v>
      </c>
      <c r="M6921" s="111">
        <v>0</v>
      </c>
      <c r="N6921" s="112">
        <f t="shared" si="217"/>
        <v>-0.4299831800484587</v>
      </c>
    </row>
    <row r="6922" spans="1:14" x14ac:dyDescent="0.25">
      <c r="A6922" s="111" t="s">
        <v>775</v>
      </c>
      <c r="B6922" s="111">
        <f>INDEX(kommuner!C:C,MATCH(_xlfn.NUMBERVALUE(A6922),kommuner!B:B,0))</f>
        <v>1133</v>
      </c>
      <c r="C6922" s="111" t="s">
        <v>84</v>
      </c>
      <c r="D6922" s="111" t="s">
        <v>84</v>
      </c>
      <c r="E6922" s="111" t="s">
        <v>123</v>
      </c>
      <c r="F6922" s="111" t="s">
        <v>139</v>
      </c>
      <c r="G6922" s="111" t="s">
        <v>139</v>
      </c>
      <c r="H6922" s="111" t="s">
        <v>139</v>
      </c>
      <c r="I6922" s="111" t="s">
        <v>139</v>
      </c>
      <c r="J6922" t="str">
        <f t="shared" si="216"/>
        <v>1133Dyrket markOrganisk jord</v>
      </c>
      <c r="K6922" s="111">
        <v>28.726149366675592</v>
      </c>
      <c r="L6922" s="111">
        <v>1.45625</v>
      </c>
      <c r="M6922" s="111">
        <v>0</v>
      </c>
      <c r="N6922" s="112">
        <f t="shared" si="217"/>
        <v>30.182399366675593</v>
      </c>
    </row>
    <row r="6923" spans="1:14" x14ac:dyDescent="0.25">
      <c r="A6923" s="111" t="s">
        <v>775</v>
      </c>
      <c r="B6923" s="111">
        <f>INDEX(kommuner!C:C,MATCH(_xlfn.NUMBERVALUE(A6923),kommuner!B:B,0))</f>
        <v>1133</v>
      </c>
      <c r="C6923" s="111" t="s">
        <v>127</v>
      </c>
      <c r="D6923" s="111" t="s">
        <v>127</v>
      </c>
      <c r="E6923" s="111" t="s">
        <v>126</v>
      </c>
      <c r="F6923" s="111" t="s">
        <v>172</v>
      </c>
      <c r="G6923" s="111" t="s">
        <v>180</v>
      </c>
      <c r="H6923" s="111" t="s">
        <v>172</v>
      </c>
      <c r="I6923" s="111" t="s">
        <v>180</v>
      </c>
      <c r="J6923" t="str">
        <f t="shared" si="216"/>
        <v>1133SkogMineraljordBarskogHøy</v>
      </c>
      <c r="K6923" s="111">
        <v>-4.2610596243420318</v>
      </c>
      <c r="L6923" s="111">
        <v>0.85306406685236758</v>
      </c>
      <c r="M6923" s="111">
        <v>6.4056614999681585E-2</v>
      </c>
      <c r="N6923" s="112">
        <f t="shared" si="217"/>
        <v>-3.3439389424899826</v>
      </c>
    </row>
    <row r="6924" spans="1:14" x14ac:dyDescent="0.25">
      <c r="A6924" s="111" t="s">
        <v>775</v>
      </c>
      <c r="B6924" s="111">
        <f>INDEX(kommuner!C:C,MATCH(_xlfn.NUMBERVALUE(A6924),kommuner!B:B,0))</f>
        <v>1133</v>
      </c>
      <c r="C6924" s="111" t="s">
        <v>127</v>
      </c>
      <c r="D6924" s="111" t="s">
        <v>127</v>
      </c>
      <c r="E6924" s="111" t="s">
        <v>126</v>
      </c>
      <c r="F6924" s="111" t="s">
        <v>172</v>
      </c>
      <c r="G6924" s="111" t="s">
        <v>167</v>
      </c>
      <c r="H6924" s="111" t="s">
        <v>172</v>
      </c>
      <c r="I6924" s="111" t="s">
        <v>167</v>
      </c>
      <c r="J6924" t="str">
        <f t="shared" si="216"/>
        <v>1133SkogMineraljordBarskogImpediment</v>
      </c>
      <c r="K6924" s="111">
        <v>-1.5740166960016819</v>
      </c>
      <c r="L6924" s="111">
        <v>0.85306406685236758</v>
      </c>
      <c r="M6924" s="111">
        <v>6.3979989500968365E-2</v>
      </c>
      <c r="N6924" s="112">
        <f t="shared" si="217"/>
        <v>-0.65697263964834596</v>
      </c>
    </row>
    <row r="6925" spans="1:14" x14ac:dyDescent="0.25">
      <c r="A6925" s="111" t="s">
        <v>775</v>
      </c>
      <c r="B6925" s="111">
        <f>INDEX(kommuner!C:C,MATCH(_xlfn.NUMBERVALUE(A6925),kommuner!B:B,0))</f>
        <v>1133</v>
      </c>
      <c r="C6925" s="111" t="s">
        <v>127</v>
      </c>
      <c r="D6925" s="111" t="s">
        <v>127</v>
      </c>
      <c r="E6925" s="111" t="s">
        <v>126</v>
      </c>
      <c r="F6925" s="111" t="s">
        <v>172</v>
      </c>
      <c r="G6925" s="111" t="s">
        <v>190</v>
      </c>
      <c r="H6925" s="111" t="s">
        <v>172</v>
      </c>
      <c r="I6925" s="111" t="s">
        <v>190</v>
      </c>
      <c r="J6925" t="str">
        <f t="shared" si="216"/>
        <v>1133SkogMineraljordBarskogLav</v>
      </c>
      <c r="K6925" s="111">
        <v>-2.1094741240186856</v>
      </c>
      <c r="L6925" s="111">
        <v>0.85306406685236758</v>
      </c>
      <c r="M6925" s="111">
        <v>6.3979989500968365E-2</v>
      </c>
      <c r="N6925" s="112">
        <f t="shared" si="217"/>
        <v>-1.1924300676653499</v>
      </c>
    </row>
    <row r="6926" spans="1:14" x14ac:dyDescent="0.25">
      <c r="A6926" s="111" t="s">
        <v>775</v>
      </c>
      <c r="B6926" s="111">
        <f>INDEX(kommuner!C:C,MATCH(_xlfn.NUMBERVALUE(A6926),kommuner!B:B,0))</f>
        <v>1133</v>
      </c>
      <c r="C6926" s="111" t="s">
        <v>127</v>
      </c>
      <c r="D6926" s="111" t="s">
        <v>127</v>
      </c>
      <c r="E6926" s="111" t="s">
        <v>126</v>
      </c>
      <c r="F6926" s="111" t="s">
        <v>172</v>
      </c>
      <c r="G6926" s="111" t="s">
        <v>173</v>
      </c>
      <c r="H6926" s="111" t="s">
        <v>172</v>
      </c>
      <c r="I6926" s="111" t="s">
        <v>173</v>
      </c>
      <c r="J6926" t="str">
        <f t="shared" si="216"/>
        <v>1133SkogMineraljordBarskogMiddels</v>
      </c>
      <c r="K6926" s="111">
        <v>-2.8820985952554645</v>
      </c>
      <c r="L6926" s="111">
        <v>0.85306406685236758</v>
      </c>
      <c r="M6926" s="111">
        <v>6.4056614999681585E-2</v>
      </c>
      <c r="N6926" s="112">
        <f t="shared" si="217"/>
        <v>-1.9649779134034155</v>
      </c>
    </row>
    <row r="6927" spans="1:14" x14ac:dyDescent="0.25">
      <c r="A6927" s="111" t="s">
        <v>775</v>
      </c>
      <c r="B6927" s="111">
        <f>INDEX(kommuner!C:C,MATCH(_xlfn.NUMBERVALUE(A6927),kommuner!B:B,0))</f>
        <v>1133</v>
      </c>
      <c r="C6927" s="111" t="s">
        <v>127</v>
      </c>
      <c r="D6927" s="111" t="s">
        <v>127</v>
      </c>
      <c r="E6927" s="111" t="s">
        <v>126</v>
      </c>
      <c r="F6927" s="111" t="s">
        <v>172</v>
      </c>
      <c r="G6927" s="111" t="s">
        <v>186</v>
      </c>
      <c r="H6927" s="111" t="s">
        <v>172</v>
      </c>
      <c r="I6927" s="111" t="s">
        <v>186</v>
      </c>
      <c r="J6927" t="str">
        <f t="shared" si="216"/>
        <v>1133SkogMineraljordBarskogSærs høy</v>
      </c>
      <c r="K6927" s="111">
        <v>0.12072674540874306</v>
      </c>
      <c r="L6927" s="111">
        <v>0.85306406685236758</v>
      </c>
      <c r="M6927" s="111">
        <v>6.4056614999681585E-2</v>
      </c>
      <c r="N6927" s="112">
        <f t="shared" si="217"/>
        <v>1.0378474272607923</v>
      </c>
    </row>
    <row r="6928" spans="1:14" x14ac:dyDescent="0.25">
      <c r="A6928" s="111" t="s">
        <v>775</v>
      </c>
      <c r="B6928" s="111">
        <f>INDEX(kommuner!C:C,MATCH(_xlfn.NUMBERVALUE(A6928),kommuner!B:B,0))</f>
        <v>1133</v>
      </c>
      <c r="C6928" s="111" t="s">
        <v>127</v>
      </c>
      <c r="D6928" s="111" t="s">
        <v>127</v>
      </c>
      <c r="E6928" s="111" t="s">
        <v>126</v>
      </c>
      <c r="F6928" s="111" t="s">
        <v>179</v>
      </c>
      <c r="G6928" s="111" t="s">
        <v>180</v>
      </c>
      <c r="H6928" s="111" t="s">
        <v>179</v>
      </c>
      <c r="I6928" s="111" t="s">
        <v>180</v>
      </c>
      <c r="J6928" t="str">
        <f t="shared" si="216"/>
        <v>1133SkogMineraljordBlandingsskogHøy</v>
      </c>
      <c r="K6928" s="111">
        <v>-8.5703651807373102</v>
      </c>
      <c r="L6928" s="111">
        <v>0.85306406685236758</v>
      </c>
      <c r="M6928" s="111">
        <v>6.3979989500968365E-2</v>
      </c>
      <c r="N6928" s="112">
        <f t="shared" si="217"/>
        <v>-7.6533211243839743</v>
      </c>
    </row>
    <row r="6929" spans="1:14" x14ac:dyDescent="0.25">
      <c r="A6929" s="111" t="s">
        <v>775</v>
      </c>
      <c r="B6929" s="111">
        <f>INDEX(kommuner!C:C,MATCH(_xlfn.NUMBERVALUE(A6929),kommuner!B:B,0))</f>
        <v>1133</v>
      </c>
      <c r="C6929" s="111" t="s">
        <v>127</v>
      </c>
      <c r="D6929" s="111" t="s">
        <v>127</v>
      </c>
      <c r="E6929" s="111" t="s">
        <v>126</v>
      </c>
      <c r="F6929" s="111" t="s">
        <v>179</v>
      </c>
      <c r="G6929" s="111" t="s">
        <v>167</v>
      </c>
      <c r="H6929" s="111" t="s">
        <v>179</v>
      </c>
      <c r="I6929" s="111" t="s">
        <v>167</v>
      </c>
      <c r="J6929" t="str">
        <f t="shared" si="216"/>
        <v>1133SkogMineraljordBlandingsskogImpediment</v>
      </c>
      <c r="K6929" s="111">
        <v>-2.0950685747655116</v>
      </c>
      <c r="L6929" s="111">
        <v>0.85306406685236758</v>
      </c>
      <c r="M6929" s="111">
        <v>6.3979989500968365E-2</v>
      </c>
      <c r="N6929" s="112">
        <f t="shared" si="217"/>
        <v>-1.1780245184121758</v>
      </c>
    </row>
    <row r="6930" spans="1:14" x14ac:dyDescent="0.25">
      <c r="A6930" s="111" t="s">
        <v>775</v>
      </c>
      <c r="B6930" s="111">
        <f>INDEX(kommuner!C:C,MATCH(_xlfn.NUMBERVALUE(A6930),kommuner!B:B,0))</f>
        <v>1133</v>
      </c>
      <c r="C6930" s="111" t="s">
        <v>127</v>
      </c>
      <c r="D6930" s="111" t="s">
        <v>127</v>
      </c>
      <c r="E6930" s="111" t="s">
        <v>126</v>
      </c>
      <c r="F6930" s="111" t="s">
        <v>179</v>
      </c>
      <c r="G6930" s="111" t="s">
        <v>190</v>
      </c>
      <c r="H6930" s="111" t="s">
        <v>179</v>
      </c>
      <c r="I6930" s="111" t="s">
        <v>190</v>
      </c>
      <c r="J6930" t="str">
        <f t="shared" si="216"/>
        <v>1133SkogMineraljordBlandingsskogLav</v>
      </c>
      <c r="K6930" s="111">
        <v>-3.814060654162915</v>
      </c>
      <c r="L6930" s="111">
        <v>0.85306406685236758</v>
      </c>
      <c r="M6930" s="111">
        <v>6.3979989500968365E-2</v>
      </c>
      <c r="N6930" s="112">
        <f t="shared" si="217"/>
        <v>-2.897016597809579</v>
      </c>
    </row>
    <row r="6931" spans="1:14" x14ac:dyDescent="0.25">
      <c r="A6931" s="111" t="s">
        <v>775</v>
      </c>
      <c r="B6931" s="111">
        <f>INDEX(kommuner!C:C,MATCH(_xlfn.NUMBERVALUE(A6931),kommuner!B:B,0))</f>
        <v>1133</v>
      </c>
      <c r="C6931" s="111" t="s">
        <v>127</v>
      </c>
      <c r="D6931" s="111" t="s">
        <v>127</v>
      </c>
      <c r="E6931" s="111" t="s">
        <v>126</v>
      </c>
      <c r="F6931" s="111" t="s">
        <v>179</v>
      </c>
      <c r="G6931" s="111" t="s">
        <v>173</v>
      </c>
      <c r="H6931" s="111" t="s">
        <v>179</v>
      </c>
      <c r="I6931" s="111" t="s">
        <v>173</v>
      </c>
      <c r="J6931" t="str">
        <f t="shared" si="216"/>
        <v>1133SkogMineraljordBlandingsskogMiddels</v>
      </c>
      <c r="K6931" s="111">
        <v>-4.5623521854183373</v>
      </c>
      <c r="L6931" s="111">
        <v>0.85306406685236758</v>
      </c>
      <c r="M6931" s="111">
        <v>6.3979989500968365E-2</v>
      </c>
      <c r="N6931" s="112">
        <f t="shared" si="217"/>
        <v>-3.6453081290650013</v>
      </c>
    </row>
    <row r="6932" spans="1:14" x14ac:dyDescent="0.25">
      <c r="A6932" s="111" t="s">
        <v>775</v>
      </c>
      <c r="B6932" s="111">
        <f>INDEX(kommuner!C:C,MATCH(_xlfn.NUMBERVALUE(A6932),kommuner!B:B,0))</f>
        <v>1133</v>
      </c>
      <c r="C6932" s="111" t="s">
        <v>127</v>
      </c>
      <c r="D6932" s="111" t="s">
        <v>127</v>
      </c>
      <c r="E6932" s="111" t="s">
        <v>126</v>
      </c>
      <c r="F6932" s="111" t="s">
        <v>179</v>
      </c>
      <c r="G6932" s="111" t="s">
        <v>186</v>
      </c>
      <c r="H6932" s="111" t="s">
        <v>179</v>
      </c>
      <c r="I6932" s="111" t="s">
        <v>186</v>
      </c>
      <c r="J6932" t="str">
        <f t="shared" si="216"/>
        <v>1133SkogMineraljordBlandingsskogSærs høy</v>
      </c>
      <c r="K6932" s="111">
        <v>-2.9395925245326562</v>
      </c>
      <c r="L6932" s="111">
        <v>0.85306406685236758</v>
      </c>
      <c r="M6932" s="111">
        <v>6.3979989500968365E-2</v>
      </c>
      <c r="N6932" s="112">
        <f t="shared" si="217"/>
        <v>-2.0225484681793202</v>
      </c>
    </row>
    <row r="6933" spans="1:14" x14ac:dyDescent="0.25">
      <c r="A6933" s="111" t="s">
        <v>775</v>
      </c>
      <c r="B6933" s="111">
        <f>INDEX(kommuner!C:C,MATCH(_xlfn.NUMBERVALUE(A6933),kommuner!B:B,0))</f>
        <v>1133</v>
      </c>
      <c r="C6933" s="111" t="s">
        <v>127</v>
      </c>
      <c r="D6933" s="111" t="s">
        <v>127</v>
      </c>
      <c r="E6933" s="111" t="s">
        <v>126</v>
      </c>
      <c r="F6933" s="111" t="s">
        <v>185</v>
      </c>
      <c r="G6933" s="111" t="s">
        <v>180</v>
      </c>
      <c r="H6933" s="111" t="s">
        <v>185</v>
      </c>
      <c r="I6933" s="111" t="s">
        <v>180</v>
      </c>
      <c r="J6933" t="str">
        <f t="shared" si="216"/>
        <v>1133SkogMineraljordLauvskogHøy</v>
      </c>
      <c r="K6933" s="111">
        <v>-3.6072016095960531</v>
      </c>
      <c r="L6933" s="111">
        <v>0.85306406685236758</v>
      </c>
      <c r="M6933" s="111">
        <v>6.3979989500968365E-2</v>
      </c>
      <c r="N6933" s="112">
        <f t="shared" si="217"/>
        <v>-2.6901575532427171</v>
      </c>
    </row>
    <row r="6934" spans="1:14" x14ac:dyDescent="0.25">
      <c r="A6934" s="111" t="s">
        <v>775</v>
      </c>
      <c r="B6934" s="111">
        <f>INDEX(kommuner!C:C,MATCH(_xlfn.NUMBERVALUE(A6934),kommuner!B:B,0))</f>
        <v>1133</v>
      </c>
      <c r="C6934" s="111" t="s">
        <v>127</v>
      </c>
      <c r="D6934" s="111" t="s">
        <v>127</v>
      </c>
      <c r="E6934" s="111" t="s">
        <v>126</v>
      </c>
      <c r="F6934" s="111" t="s">
        <v>185</v>
      </c>
      <c r="G6934" s="111" t="s">
        <v>167</v>
      </c>
      <c r="H6934" s="111" t="s">
        <v>185</v>
      </c>
      <c r="I6934" s="111" t="s">
        <v>167</v>
      </c>
      <c r="J6934" t="str">
        <f t="shared" si="216"/>
        <v>1133SkogMineraljordLauvskogImpediment</v>
      </c>
      <c r="K6934" s="111">
        <v>-1.1043030228661443</v>
      </c>
      <c r="L6934" s="111">
        <v>0.85306406685236758</v>
      </c>
      <c r="M6934" s="111">
        <v>6.3979989500968365E-2</v>
      </c>
      <c r="N6934" s="112">
        <f t="shared" si="217"/>
        <v>-0.18725896651280841</v>
      </c>
    </row>
    <row r="6935" spans="1:14" x14ac:dyDescent="0.25">
      <c r="A6935" s="111" t="s">
        <v>775</v>
      </c>
      <c r="B6935" s="111">
        <f>INDEX(kommuner!C:C,MATCH(_xlfn.NUMBERVALUE(A6935),kommuner!B:B,0))</f>
        <v>1133</v>
      </c>
      <c r="C6935" s="111" t="s">
        <v>127</v>
      </c>
      <c r="D6935" s="111" t="s">
        <v>127</v>
      </c>
      <c r="E6935" s="111" t="s">
        <v>126</v>
      </c>
      <c r="F6935" s="111" t="s">
        <v>185</v>
      </c>
      <c r="G6935" s="111" t="s">
        <v>190</v>
      </c>
      <c r="H6935" s="111" t="s">
        <v>185</v>
      </c>
      <c r="I6935" s="111" t="s">
        <v>190</v>
      </c>
      <c r="J6935" t="str">
        <f t="shared" si="216"/>
        <v>1133SkogMineraljordLauvskogLav</v>
      </c>
      <c r="K6935" s="111">
        <v>-8.9748170935426599E-2</v>
      </c>
      <c r="L6935" s="111">
        <v>0.85306406685236758</v>
      </c>
      <c r="M6935" s="111">
        <v>6.3979989500968365E-2</v>
      </c>
      <c r="N6935" s="112">
        <f t="shared" si="217"/>
        <v>0.82729588541790933</v>
      </c>
    </row>
    <row r="6936" spans="1:14" x14ac:dyDescent="0.25">
      <c r="A6936" s="111" t="s">
        <v>775</v>
      </c>
      <c r="B6936" s="111">
        <f>INDEX(kommuner!C:C,MATCH(_xlfn.NUMBERVALUE(A6936),kommuner!B:B,0))</f>
        <v>1133</v>
      </c>
      <c r="C6936" s="111" t="s">
        <v>127</v>
      </c>
      <c r="D6936" s="111" t="s">
        <v>127</v>
      </c>
      <c r="E6936" s="111" t="s">
        <v>126</v>
      </c>
      <c r="F6936" s="111" t="s">
        <v>185</v>
      </c>
      <c r="G6936" s="111" t="s">
        <v>173</v>
      </c>
      <c r="H6936" s="111" t="s">
        <v>185</v>
      </c>
      <c r="I6936" s="111" t="s">
        <v>173</v>
      </c>
      <c r="J6936" t="str">
        <f t="shared" si="216"/>
        <v>1133SkogMineraljordLauvskogMiddels</v>
      </c>
      <c r="K6936" s="111">
        <v>-2.4151390344437029</v>
      </c>
      <c r="L6936" s="111">
        <v>0.85306406685236758</v>
      </c>
      <c r="M6936" s="111">
        <v>6.3979989500968365E-2</v>
      </c>
      <c r="N6936" s="112">
        <f t="shared" si="217"/>
        <v>-1.4980949780903672</v>
      </c>
    </row>
    <row r="6937" spans="1:14" x14ac:dyDescent="0.25">
      <c r="A6937" s="111" t="s">
        <v>775</v>
      </c>
      <c r="B6937" s="111">
        <f>INDEX(kommuner!C:C,MATCH(_xlfn.NUMBERVALUE(A6937),kommuner!B:B,0))</f>
        <v>1133</v>
      </c>
      <c r="C6937" s="111" t="s">
        <v>127</v>
      </c>
      <c r="D6937" s="111" t="s">
        <v>127</v>
      </c>
      <c r="E6937" s="111" t="s">
        <v>126</v>
      </c>
      <c r="F6937" s="111" t="s">
        <v>185</v>
      </c>
      <c r="G6937" s="111" t="s">
        <v>186</v>
      </c>
      <c r="H6937" s="111" t="s">
        <v>185</v>
      </c>
      <c r="I6937" s="111" t="s">
        <v>186</v>
      </c>
      <c r="J6937" t="str">
        <f t="shared" si="216"/>
        <v>1133SkogMineraljordLauvskogSærs høy</v>
      </c>
      <c r="K6937" s="111">
        <v>-3.6560473259425113</v>
      </c>
      <c r="L6937" s="111">
        <v>0.85306406685236758</v>
      </c>
      <c r="M6937" s="111">
        <v>6.3979989500968365E-2</v>
      </c>
      <c r="N6937" s="112">
        <f t="shared" si="217"/>
        <v>-2.7390032695891753</v>
      </c>
    </row>
    <row r="6938" spans="1:14" x14ac:dyDescent="0.25">
      <c r="A6938" s="111" t="s">
        <v>775</v>
      </c>
      <c r="B6938" s="111">
        <f>INDEX(kommuner!C:C,MATCH(_xlfn.NUMBERVALUE(A6938),kommuner!B:B,0))</f>
        <v>1133</v>
      </c>
      <c r="C6938" s="111" t="s">
        <v>127</v>
      </c>
      <c r="D6938" s="111" t="s">
        <v>127</v>
      </c>
      <c r="E6938" s="111" t="s">
        <v>123</v>
      </c>
      <c r="F6938" s="111" t="s">
        <v>172</v>
      </c>
      <c r="G6938" s="111" t="s">
        <v>180</v>
      </c>
      <c r="H6938" s="111" t="s">
        <v>172</v>
      </c>
      <c r="I6938" s="111" t="s">
        <v>180</v>
      </c>
      <c r="J6938" t="str">
        <f t="shared" si="216"/>
        <v>1133SkogOrganisk jordBarskogHøy</v>
      </c>
      <c r="K6938" s="111">
        <v>-2.5184559031994138</v>
      </c>
      <c r="L6938" s="111">
        <v>0.92784825435236762</v>
      </c>
      <c r="M6938" s="111">
        <v>0.46518126042825314</v>
      </c>
      <c r="N6938" s="112">
        <f t="shared" si="217"/>
        <v>-1.1254263884187932</v>
      </c>
    </row>
    <row r="6939" spans="1:14" x14ac:dyDescent="0.25">
      <c r="A6939" s="111" t="s">
        <v>775</v>
      </c>
      <c r="B6939" s="111">
        <f>INDEX(kommuner!C:C,MATCH(_xlfn.NUMBERVALUE(A6939),kommuner!B:B,0))</f>
        <v>1133</v>
      </c>
      <c r="C6939" s="111" t="s">
        <v>127</v>
      </c>
      <c r="D6939" s="111" t="s">
        <v>127</v>
      </c>
      <c r="E6939" s="111" t="s">
        <v>123</v>
      </c>
      <c r="F6939" s="111" t="s">
        <v>172</v>
      </c>
      <c r="G6939" s="111" t="s">
        <v>167</v>
      </c>
      <c r="H6939" s="111" t="s">
        <v>172</v>
      </c>
      <c r="I6939" s="111" t="s">
        <v>167</v>
      </c>
      <c r="J6939" t="str">
        <f t="shared" si="216"/>
        <v>1133SkogOrganisk jordBarskogImpediment</v>
      </c>
      <c r="K6939" s="111">
        <v>-0.13011741963904588</v>
      </c>
      <c r="L6939" s="111">
        <v>0.92784825435236762</v>
      </c>
      <c r="M6939" s="111">
        <v>0.46510463492953991</v>
      </c>
      <c r="N6939" s="112">
        <f t="shared" si="217"/>
        <v>1.2628354696428616</v>
      </c>
    </row>
    <row r="6940" spans="1:14" x14ac:dyDescent="0.25">
      <c r="A6940" s="111" t="s">
        <v>775</v>
      </c>
      <c r="B6940" s="111">
        <f>INDEX(kommuner!C:C,MATCH(_xlfn.NUMBERVALUE(A6940),kommuner!B:B,0))</f>
        <v>1133</v>
      </c>
      <c r="C6940" s="111" t="s">
        <v>127</v>
      </c>
      <c r="D6940" s="111" t="s">
        <v>127</v>
      </c>
      <c r="E6940" s="111" t="s">
        <v>123</v>
      </c>
      <c r="F6940" s="111" t="s">
        <v>172</v>
      </c>
      <c r="G6940" s="111" t="s">
        <v>190</v>
      </c>
      <c r="H6940" s="111" t="s">
        <v>172</v>
      </c>
      <c r="I6940" s="111" t="s">
        <v>190</v>
      </c>
      <c r="J6940" t="str">
        <f t="shared" si="216"/>
        <v>1133SkogOrganisk jordBarskogLav</v>
      </c>
      <c r="K6940" s="111">
        <v>-0.50666953101693391</v>
      </c>
      <c r="L6940" s="111">
        <v>0.92784825435236762</v>
      </c>
      <c r="M6940" s="111">
        <v>0.46510463492953991</v>
      </c>
      <c r="N6940" s="112">
        <f t="shared" si="217"/>
        <v>0.88628335826497362</v>
      </c>
    </row>
    <row r="6941" spans="1:14" x14ac:dyDescent="0.25">
      <c r="A6941" s="111" t="s">
        <v>775</v>
      </c>
      <c r="B6941" s="111">
        <f>INDEX(kommuner!C:C,MATCH(_xlfn.NUMBERVALUE(A6941),kommuner!B:B,0))</f>
        <v>1133</v>
      </c>
      <c r="C6941" s="111" t="s">
        <v>127</v>
      </c>
      <c r="D6941" s="111" t="s">
        <v>127</v>
      </c>
      <c r="E6941" s="111" t="s">
        <v>123</v>
      </c>
      <c r="F6941" s="111" t="s">
        <v>172</v>
      </c>
      <c r="G6941" s="111" t="s">
        <v>173</v>
      </c>
      <c r="H6941" s="111" t="s">
        <v>172</v>
      </c>
      <c r="I6941" s="111" t="s">
        <v>173</v>
      </c>
      <c r="J6941" t="str">
        <f t="shared" si="216"/>
        <v>1133SkogOrganisk jordBarskogMiddels</v>
      </c>
      <c r="K6941" s="111">
        <v>-1.5571490961494638</v>
      </c>
      <c r="L6941" s="111">
        <v>0.92784825435236762</v>
      </c>
      <c r="M6941" s="111">
        <v>0.46518126042825314</v>
      </c>
      <c r="N6941" s="112">
        <f t="shared" si="217"/>
        <v>-0.16411958136884308</v>
      </c>
    </row>
    <row r="6942" spans="1:14" x14ac:dyDescent="0.25">
      <c r="A6942" s="111" t="s">
        <v>775</v>
      </c>
      <c r="B6942" s="111">
        <f>INDEX(kommuner!C:C,MATCH(_xlfn.NUMBERVALUE(A6942),kommuner!B:B,0))</f>
        <v>1133</v>
      </c>
      <c r="C6942" s="111" t="s">
        <v>127</v>
      </c>
      <c r="D6942" s="111" t="s">
        <v>127</v>
      </c>
      <c r="E6942" s="111" t="s">
        <v>123</v>
      </c>
      <c r="F6942" s="111" t="s">
        <v>172</v>
      </c>
      <c r="G6942" s="111" t="s">
        <v>186</v>
      </c>
      <c r="H6942" s="111" t="s">
        <v>172</v>
      </c>
      <c r="I6942" s="111" t="s">
        <v>186</v>
      </c>
      <c r="J6942" t="str">
        <f t="shared" si="216"/>
        <v>1133SkogOrganisk jordBarskogSærs høy</v>
      </c>
      <c r="K6942" s="111">
        <v>2.5548655235722699</v>
      </c>
      <c r="L6942" s="111">
        <v>0.92784825435236762</v>
      </c>
      <c r="M6942" s="111">
        <v>0.46518126042825314</v>
      </c>
      <c r="N6942" s="112">
        <f t="shared" si="217"/>
        <v>3.9478950383528906</v>
      </c>
    </row>
    <row r="6943" spans="1:14" x14ac:dyDescent="0.25">
      <c r="A6943" s="111" t="s">
        <v>775</v>
      </c>
      <c r="B6943" s="111">
        <f>INDEX(kommuner!C:C,MATCH(_xlfn.NUMBERVALUE(A6943),kommuner!B:B,0))</f>
        <v>1133</v>
      </c>
      <c r="C6943" s="111" t="s">
        <v>127</v>
      </c>
      <c r="D6943" s="111" t="s">
        <v>127</v>
      </c>
      <c r="E6943" s="111" t="s">
        <v>123</v>
      </c>
      <c r="F6943" s="111" t="s">
        <v>179</v>
      </c>
      <c r="G6943" s="111" t="s">
        <v>180</v>
      </c>
      <c r="H6943" s="111" t="s">
        <v>179</v>
      </c>
      <c r="I6943" s="111" t="s">
        <v>180</v>
      </c>
      <c r="J6943" t="str">
        <f t="shared" si="216"/>
        <v>1133SkogOrganisk jordBlandingsskogHøy</v>
      </c>
      <c r="K6943" s="111">
        <v>-5.5554344456832343</v>
      </c>
      <c r="L6943" s="111">
        <v>0.92784825435236762</v>
      </c>
      <c r="M6943" s="111">
        <v>0.46510463492953991</v>
      </c>
      <c r="N6943" s="112">
        <f t="shared" si="217"/>
        <v>-4.1624815564013264</v>
      </c>
    </row>
    <row r="6944" spans="1:14" x14ac:dyDescent="0.25">
      <c r="A6944" s="111" t="s">
        <v>775</v>
      </c>
      <c r="B6944" s="111">
        <f>INDEX(kommuner!C:C,MATCH(_xlfn.NUMBERVALUE(A6944),kommuner!B:B,0))</f>
        <v>1133</v>
      </c>
      <c r="C6944" s="111" t="s">
        <v>127</v>
      </c>
      <c r="D6944" s="111" t="s">
        <v>127</v>
      </c>
      <c r="E6944" s="111" t="s">
        <v>123</v>
      </c>
      <c r="F6944" s="111" t="s">
        <v>179</v>
      </c>
      <c r="G6944" s="111" t="s">
        <v>167</v>
      </c>
      <c r="H6944" s="111" t="s">
        <v>179</v>
      </c>
      <c r="I6944" s="111" t="s">
        <v>167</v>
      </c>
      <c r="J6944" t="str">
        <f t="shared" si="216"/>
        <v>1133SkogOrganisk jordBlandingsskogImpediment</v>
      </c>
      <c r="K6944" s="111">
        <v>-0.28586344175800005</v>
      </c>
      <c r="L6944" s="111">
        <v>0.92784825435236762</v>
      </c>
      <c r="M6944" s="111">
        <v>0.46510463492953991</v>
      </c>
      <c r="N6944" s="112">
        <f t="shared" si="217"/>
        <v>1.1070894475239075</v>
      </c>
    </row>
    <row r="6945" spans="1:14" x14ac:dyDescent="0.25">
      <c r="A6945" s="111" t="s">
        <v>775</v>
      </c>
      <c r="B6945" s="111">
        <f>INDEX(kommuner!C:C,MATCH(_xlfn.NUMBERVALUE(A6945),kommuner!B:B,0))</f>
        <v>1133</v>
      </c>
      <c r="C6945" s="111" t="s">
        <v>127</v>
      </c>
      <c r="D6945" s="111" t="s">
        <v>127</v>
      </c>
      <c r="E6945" s="111" t="s">
        <v>123</v>
      </c>
      <c r="F6945" s="111" t="s">
        <v>179</v>
      </c>
      <c r="G6945" s="111" t="s">
        <v>190</v>
      </c>
      <c r="H6945" s="111" t="s">
        <v>179</v>
      </c>
      <c r="I6945" s="111" t="s">
        <v>190</v>
      </c>
      <c r="J6945" t="str">
        <f t="shared" si="216"/>
        <v>1133SkogOrganisk jordBlandingsskogLav</v>
      </c>
      <c r="K6945" s="111">
        <v>-1.2347339377887629</v>
      </c>
      <c r="L6945" s="111">
        <v>0.92784825435236762</v>
      </c>
      <c r="M6945" s="111">
        <v>0.46510463492953991</v>
      </c>
      <c r="N6945" s="112">
        <f t="shared" si="217"/>
        <v>0.15821895149314458</v>
      </c>
    </row>
    <row r="6946" spans="1:14" x14ac:dyDescent="0.25">
      <c r="A6946" s="111" t="s">
        <v>775</v>
      </c>
      <c r="B6946" s="111">
        <f>INDEX(kommuner!C:C,MATCH(_xlfn.NUMBERVALUE(A6946),kommuner!B:B,0))</f>
        <v>1133</v>
      </c>
      <c r="C6946" s="111" t="s">
        <v>127</v>
      </c>
      <c r="D6946" s="111" t="s">
        <v>127</v>
      </c>
      <c r="E6946" s="111" t="s">
        <v>123</v>
      </c>
      <c r="F6946" s="111" t="s">
        <v>179</v>
      </c>
      <c r="G6946" s="111" t="s">
        <v>173</v>
      </c>
      <c r="H6946" s="111" t="s">
        <v>179</v>
      </c>
      <c r="I6946" s="111" t="s">
        <v>173</v>
      </c>
      <c r="J6946" t="str">
        <f t="shared" si="216"/>
        <v>1133SkogOrganisk jordBlandingsskogMiddels</v>
      </c>
      <c r="K6946" s="111">
        <v>-2.4239591752717748</v>
      </c>
      <c r="L6946" s="111">
        <v>0.92784825435236762</v>
      </c>
      <c r="M6946" s="111">
        <v>0.46510463492953991</v>
      </c>
      <c r="N6946" s="112">
        <f t="shared" si="217"/>
        <v>-1.0310062859898674</v>
      </c>
    </row>
    <row r="6947" spans="1:14" x14ac:dyDescent="0.25">
      <c r="A6947" s="111" t="s">
        <v>775</v>
      </c>
      <c r="B6947" s="111">
        <f>INDEX(kommuner!C:C,MATCH(_xlfn.NUMBERVALUE(A6947),kommuner!B:B,0))</f>
        <v>1133</v>
      </c>
      <c r="C6947" s="111" t="s">
        <v>127</v>
      </c>
      <c r="D6947" s="111" t="s">
        <v>127</v>
      </c>
      <c r="E6947" s="111" t="s">
        <v>123</v>
      </c>
      <c r="F6947" s="111" t="s">
        <v>179</v>
      </c>
      <c r="G6947" s="111" t="s">
        <v>186</v>
      </c>
      <c r="H6947" s="111" t="s">
        <v>179</v>
      </c>
      <c r="I6947" s="111" t="s">
        <v>186</v>
      </c>
      <c r="J6947" t="str">
        <f t="shared" si="216"/>
        <v>1133SkogOrganisk jordBlandingsskogSærs høy</v>
      </c>
      <c r="K6947" s="111">
        <v>-1.5726115302258048</v>
      </c>
      <c r="L6947" s="111">
        <v>0.92784825435236762</v>
      </c>
      <c r="M6947" s="111">
        <v>0.46510463492953991</v>
      </c>
      <c r="N6947" s="112">
        <f t="shared" si="217"/>
        <v>-0.17965864094389727</v>
      </c>
    </row>
    <row r="6948" spans="1:14" x14ac:dyDescent="0.25">
      <c r="A6948" s="111" t="s">
        <v>775</v>
      </c>
      <c r="B6948" s="111">
        <f>INDEX(kommuner!C:C,MATCH(_xlfn.NUMBERVALUE(A6948),kommuner!B:B,0))</f>
        <v>1133</v>
      </c>
      <c r="C6948" s="111" t="s">
        <v>127</v>
      </c>
      <c r="D6948" s="111" t="s">
        <v>127</v>
      </c>
      <c r="E6948" s="111" t="s">
        <v>123</v>
      </c>
      <c r="F6948" s="111" t="s">
        <v>185</v>
      </c>
      <c r="G6948" s="111" t="s">
        <v>180</v>
      </c>
      <c r="H6948" s="111" t="s">
        <v>185</v>
      </c>
      <c r="I6948" s="111" t="s">
        <v>180</v>
      </c>
      <c r="J6948" t="str">
        <f t="shared" si="216"/>
        <v>1133SkogOrganisk jordLauvskogHøy</v>
      </c>
      <c r="K6948" s="111">
        <v>-1.9913688882377358</v>
      </c>
      <c r="L6948" s="111">
        <v>0.92784825435236762</v>
      </c>
      <c r="M6948" s="111">
        <v>0.46510463492953991</v>
      </c>
      <c r="N6948" s="112">
        <f t="shared" si="217"/>
        <v>-0.59841599895582831</v>
      </c>
    </row>
    <row r="6949" spans="1:14" x14ac:dyDescent="0.25">
      <c r="A6949" s="111" t="s">
        <v>775</v>
      </c>
      <c r="B6949" s="111">
        <f>INDEX(kommuner!C:C,MATCH(_xlfn.NUMBERVALUE(A6949),kommuner!B:B,0))</f>
        <v>1133</v>
      </c>
      <c r="C6949" s="111" t="s">
        <v>127</v>
      </c>
      <c r="D6949" s="111" t="s">
        <v>127</v>
      </c>
      <c r="E6949" s="111" t="s">
        <v>123</v>
      </c>
      <c r="F6949" s="111" t="s">
        <v>185</v>
      </c>
      <c r="G6949" s="111" t="s">
        <v>167</v>
      </c>
      <c r="H6949" s="111" t="s">
        <v>185</v>
      </c>
      <c r="I6949" s="111" t="s">
        <v>167</v>
      </c>
      <c r="J6949" t="str">
        <f t="shared" si="216"/>
        <v>1133SkogOrganisk jordLauvskogImpediment</v>
      </c>
      <c r="K6949" s="111">
        <v>0.35000626494250675</v>
      </c>
      <c r="L6949" s="111">
        <v>0.92784825435236762</v>
      </c>
      <c r="M6949" s="111">
        <v>0.46510463492953991</v>
      </c>
      <c r="N6949" s="112">
        <f t="shared" si="217"/>
        <v>1.7429591542244141</v>
      </c>
    </row>
    <row r="6950" spans="1:14" x14ac:dyDescent="0.25">
      <c r="A6950" s="111" t="s">
        <v>775</v>
      </c>
      <c r="B6950" s="111">
        <f>INDEX(kommuner!C:C,MATCH(_xlfn.NUMBERVALUE(A6950),kommuner!B:B,0))</f>
        <v>1133</v>
      </c>
      <c r="C6950" s="111" t="s">
        <v>127</v>
      </c>
      <c r="D6950" s="111" t="s">
        <v>127</v>
      </c>
      <c r="E6950" s="111" t="s">
        <v>123</v>
      </c>
      <c r="F6950" s="111" t="s">
        <v>185</v>
      </c>
      <c r="G6950" s="111" t="s">
        <v>190</v>
      </c>
      <c r="H6950" s="111" t="s">
        <v>185</v>
      </c>
      <c r="I6950" s="111" t="s">
        <v>190</v>
      </c>
      <c r="J6950" t="str">
        <f t="shared" si="216"/>
        <v>1133SkogOrganisk jordLauvskogLav</v>
      </c>
      <c r="K6950" s="111">
        <v>1.1144075558526714</v>
      </c>
      <c r="L6950" s="111">
        <v>0.92784825435236762</v>
      </c>
      <c r="M6950" s="111">
        <v>0.46510463492953991</v>
      </c>
      <c r="N6950" s="112">
        <f t="shared" si="217"/>
        <v>2.5073604451345788</v>
      </c>
    </row>
    <row r="6951" spans="1:14" x14ac:dyDescent="0.25">
      <c r="A6951" s="111" t="s">
        <v>775</v>
      </c>
      <c r="B6951" s="111">
        <f>INDEX(kommuner!C:C,MATCH(_xlfn.NUMBERVALUE(A6951),kommuner!B:B,0))</f>
        <v>1133</v>
      </c>
      <c r="C6951" s="111" t="s">
        <v>127</v>
      </c>
      <c r="D6951" s="111" t="s">
        <v>127</v>
      </c>
      <c r="E6951" s="111" t="s">
        <v>123</v>
      </c>
      <c r="F6951" s="111" t="s">
        <v>185</v>
      </c>
      <c r="G6951" s="111" t="s">
        <v>173</v>
      </c>
      <c r="H6951" s="111" t="s">
        <v>185</v>
      </c>
      <c r="I6951" s="111" t="s">
        <v>173</v>
      </c>
      <c r="J6951" t="str">
        <f t="shared" si="216"/>
        <v>1133SkogOrganisk jordLauvskogMiddels</v>
      </c>
      <c r="K6951" s="111">
        <v>-0.62664468270982987</v>
      </c>
      <c r="L6951" s="111">
        <v>0.92784825435236762</v>
      </c>
      <c r="M6951" s="111">
        <v>0.46510463492953991</v>
      </c>
      <c r="N6951" s="112">
        <f t="shared" si="217"/>
        <v>0.76630820657207765</v>
      </c>
    </row>
    <row r="6952" spans="1:14" x14ac:dyDescent="0.25">
      <c r="A6952" s="111" t="s">
        <v>775</v>
      </c>
      <c r="B6952" s="111">
        <f>INDEX(kommuner!C:C,MATCH(_xlfn.NUMBERVALUE(A6952),kommuner!B:B,0))</f>
        <v>1133</v>
      </c>
      <c r="C6952" s="111" t="s">
        <v>127</v>
      </c>
      <c r="D6952" s="111" t="s">
        <v>127</v>
      </c>
      <c r="E6952" s="111" t="s">
        <v>123</v>
      </c>
      <c r="F6952" s="111" t="s">
        <v>185</v>
      </c>
      <c r="G6952" s="111" t="s">
        <v>186</v>
      </c>
      <c r="H6952" s="111" t="s">
        <v>185</v>
      </c>
      <c r="I6952" s="111" t="s">
        <v>186</v>
      </c>
      <c r="J6952" t="str">
        <f t="shared" si="216"/>
        <v>1133SkogOrganisk jordLauvskogSærs høy</v>
      </c>
      <c r="K6952" s="111">
        <v>-1.8997279926091779</v>
      </c>
      <c r="L6952" s="111">
        <v>0.92784825435236762</v>
      </c>
      <c r="M6952" s="111">
        <v>0.46510463492953991</v>
      </c>
      <c r="N6952" s="112">
        <f t="shared" si="217"/>
        <v>-0.50677510332727038</v>
      </c>
    </row>
    <row r="6953" spans="1:14" x14ac:dyDescent="0.25">
      <c r="A6953" s="111" t="s">
        <v>775</v>
      </c>
      <c r="B6953" s="111">
        <f>INDEX(kommuner!C:C,MATCH(_xlfn.NUMBERVALUE(A6953),kommuner!B:B,0))</f>
        <v>1133</v>
      </c>
      <c r="C6953" s="111" t="s">
        <v>83</v>
      </c>
      <c r="D6953" s="111" t="s">
        <v>83</v>
      </c>
      <c r="E6953" s="111" t="s">
        <v>126</v>
      </c>
      <c r="F6953" s="111" t="s">
        <v>139</v>
      </c>
      <c r="G6953" s="111" t="s">
        <v>139</v>
      </c>
      <c r="H6953" s="111" t="s">
        <v>139</v>
      </c>
      <c r="I6953" s="111" t="s">
        <v>139</v>
      </c>
      <c r="J6953" t="str">
        <f t="shared" si="216"/>
        <v>1133Utbygd arealMineraljord</v>
      </c>
      <c r="K6953" s="111">
        <v>0.42279414509845159</v>
      </c>
      <c r="L6953" s="111">
        <v>0</v>
      </c>
      <c r="M6953" s="111">
        <v>1.303047089454229E-2</v>
      </c>
      <c r="N6953" s="112">
        <f t="shared" si="217"/>
        <v>0.43582461599299388</v>
      </c>
    </row>
    <row r="6954" spans="1:14" x14ac:dyDescent="0.25">
      <c r="A6954" s="111" t="s">
        <v>775</v>
      </c>
      <c r="B6954" s="111">
        <f>INDEX(kommuner!C:C,MATCH(_xlfn.NUMBERVALUE(A6954),kommuner!B:B,0))</f>
        <v>1133</v>
      </c>
      <c r="C6954" s="111" t="s">
        <v>83</v>
      </c>
      <c r="D6954" s="111" t="s">
        <v>83</v>
      </c>
      <c r="E6954" s="111" t="s">
        <v>123</v>
      </c>
      <c r="F6954" s="111" t="s">
        <v>139</v>
      </c>
      <c r="G6954" s="111" t="s">
        <v>139</v>
      </c>
      <c r="H6954" s="111" t="s">
        <v>139</v>
      </c>
      <c r="I6954" s="111" t="s">
        <v>139</v>
      </c>
      <c r="J6954" t="str">
        <f t="shared" si="216"/>
        <v>1133Utbygd arealOrganisk jord</v>
      </c>
      <c r="K6954" s="111">
        <v>29.011421395201612</v>
      </c>
      <c r="L6954" s="111">
        <v>0</v>
      </c>
      <c r="M6954" s="111">
        <v>1.303047089454229E-2</v>
      </c>
      <c r="N6954" s="112">
        <f t="shared" si="217"/>
        <v>29.024451866096154</v>
      </c>
    </row>
    <row r="6955" spans="1:14" x14ac:dyDescent="0.25">
      <c r="A6955" s="111" t="s">
        <v>775</v>
      </c>
      <c r="B6955" s="111">
        <f>INDEX(kommuner!C:C,MATCH(_xlfn.NUMBERVALUE(A6955),kommuner!B:B,0))</f>
        <v>1133</v>
      </c>
      <c r="C6955" s="111" t="s">
        <v>181</v>
      </c>
      <c r="D6955" s="111" t="s">
        <v>181</v>
      </c>
      <c r="E6955" s="111" t="s">
        <v>123</v>
      </c>
      <c r="F6955" s="111" t="s">
        <v>139</v>
      </c>
      <c r="G6955" s="111" t="s">
        <v>139</v>
      </c>
      <c r="H6955" s="111" t="s">
        <v>139</v>
      </c>
      <c r="I6955" s="111" t="s">
        <v>139</v>
      </c>
      <c r="J6955" t="str">
        <f t="shared" si="216"/>
        <v>1133Vann og myrOrganisk jord</v>
      </c>
      <c r="K6955" s="111">
        <v>-0.31088998224577308</v>
      </c>
      <c r="L6955" s="111">
        <v>0</v>
      </c>
      <c r="M6955" s="111">
        <v>0</v>
      </c>
      <c r="N6955" s="112">
        <f t="shared" si="217"/>
        <v>-0.31088998224577308</v>
      </c>
    </row>
    <row r="6956" spans="1:14" x14ac:dyDescent="0.25">
      <c r="A6956" s="111" t="s">
        <v>776</v>
      </c>
      <c r="B6956" s="111">
        <f>INDEX(kommuner!C:C,MATCH(_xlfn.NUMBERVALUE(A6956),kommuner!B:B,0))</f>
        <v>1134</v>
      </c>
      <c r="C6956" s="111" t="s">
        <v>82</v>
      </c>
      <c r="D6956" s="111" t="s">
        <v>82</v>
      </c>
      <c r="E6956" s="111" t="s">
        <v>126</v>
      </c>
      <c r="F6956" s="111" t="s">
        <v>139</v>
      </c>
      <c r="G6956" s="111" t="s">
        <v>139</v>
      </c>
      <c r="H6956" s="111" t="s">
        <v>139</v>
      </c>
      <c r="I6956" s="111" t="s">
        <v>139</v>
      </c>
      <c r="J6956" t="str">
        <f t="shared" si="216"/>
        <v>1134Annen utmarkMineraljord</v>
      </c>
      <c r="K6956" s="111">
        <v>-0.16852781479621071</v>
      </c>
      <c r="L6956" s="111">
        <v>0</v>
      </c>
      <c r="M6956" s="111">
        <v>0</v>
      </c>
      <c r="N6956" s="112">
        <f t="shared" si="217"/>
        <v>-0.16852781479621071</v>
      </c>
    </row>
    <row r="6957" spans="1:14" x14ac:dyDescent="0.25">
      <c r="A6957" s="111" t="s">
        <v>776</v>
      </c>
      <c r="B6957" s="111">
        <f>INDEX(kommuner!C:C,MATCH(_xlfn.NUMBERVALUE(A6957),kommuner!B:B,0))</f>
        <v>1134</v>
      </c>
      <c r="C6957" s="111" t="s">
        <v>121</v>
      </c>
      <c r="D6957" s="111" t="s">
        <v>121</v>
      </c>
      <c r="E6957" s="111" t="s">
        <v>126</v>
      </c>
      <c r="F6957" s="111" t="s">
        <v>139</v>
      </c>
      <c r="G6957" s="111" t="s">
        <v>139</v>
      </c>
      <c r="H6957" s="111" t="s">
        <v>139</v>
      </c>
      <c r="I6957" s="111" t="s">
        <v>139</v>
      </c>
      <c r="J6957" t="str">
        <f t="shared" si="216"/>
        <v>1134BeiteMineraljord</v>
      </c>
      <c r="K6957" s="111">
        <v>-0.43305842942580308</v>
      </c>
      <c r="L6957" s="111">
        <v>0</v>
      </c>
      <c r="M6957" s="111">
        <v>1.2448711246839999E-7</v>
      </c>
      <c r="N6957" s="112">
        <f t="shared" si="217"/>
        <v>-0.43305830493869063</v>
      </c>
    </row>
    <row r="6958" spans="1:14" x14ac:dyDescent="0.25">
      <c r="A6958" s="111" t="s">
        <v>776</v>
      </c>
      <c r="B6958" s="111">
        <f>INDEX(kommuner!C:C,MATCH(_xlfn.NUMBERVALUE(A6958),kommuner!B:B,0))</f>
        <v>1134</v>
      </c>
      <c r="C6958" s="111" t="s">
        <v>121</v>
      </c>
      <c r="D6958" s="111" t="s">
        <v>121</v>
      </c>
      <c r="E6958" s="111" t="s">
        <v>123</v>
      </c>
      <c r="F6958" s="111" t="s">
        <v>139</v>
      </c>
      <c r="G6958" s="111" t="s">
        <v>139</v>
      </c>
      <c r="H6958" s="111" t="s">
        <v>139</v>
      </c>
      <c r="I6958" s="111" t="s">
        <v>139</v>
      </c>
      <c r="J6958" t="str">
        <f t="shared" si="216"/>
        <v>1134BeiteOrganisk jord</v>
      </c>
      <c r="K6958" s="111">
        <v>12.077525935985037</v>
      </c>
      <c r="L6958" s="111">
        <v>1.6412500000000001</v>
      </c>
      <c r="M6958" s="111">
        <v>0</v>
      </c>
      <c r="N6958" s="112">
        <f t="shared" si="217"/>
        <v>13.718775935985036</v>
      </c>
    </row>
    <row r="6959" spans="1:14" x14ac:dyDescent="0.25">
      <c r="A6959" s="111" t="s">
        <v>776</v>
      </c>
      <c r="B6959" s="111">
        <f>INDEX(kommuner!C:C,MATCH(_xlfn.NUMBERVALUE(A6959),kommuner!B:B,0))</f>
        <v>1134</v>
      </c>
      <c r="C6959" s="111" t="s">
        <v>84</v>
      </c>
      <c r="D6959" s="111" t="s">
        <v>84</v>
      </c>
      <c r="E6959" s="111" t="s">
        <v>126</v>
      </c>
      <c r="F6959" s="111" t="s">
        <v>139</v>
      </c>
      <c r="G6959" s="111" t="s">
        <v>139</v>
      </c>
      <c r="H6959" s="111" t="s">
        <v>139</v>
      </c>
      <c r="I6959" s="111" t="s">
        <v>139</v>
      </c>
      <c r="J6959" t="str">
        <f t="shared" si="216"/>
        <v>1134Dyrket markMineraljord</v>
      </c>
      <c r="K6959" s="111">
        <v>-0.4299831800484587</v>
      </c>
      <c r="L6959" s="111">
        <v>0</v>
      </c>
      <c r="M6959" s="111">
        <v>0</v>
      </c>
      <c r="N6959" s="112">
        <f t="shared" si="217"/>
        <v>-0.4299831800484587</v>
      </c>
    </row>
    <row r="6960" spans="1:14" x14ac:dyDescent="0.25">
      <c r="A6960" s="111" t="s">
        <v>776</v>
      </c>
      <c r="B6960" s="111">
        <f>INDEX(kommuner!C:C,MATCH(_xlfn.NUMBERVALUE(A6960),kommuner!B:B,0))</f>
        <v>1134</v>
      </c>
      <c r="C6960" s="111" t="s">
        <v>84</v>
      </c>
      <c r="D6960" s="111" t="s">
        <v>84</v>
      </c>
      <c r="E6960" s="111" t="s">
        <v>123</v>
      </c>
      <c r="F6960" s="111" t="s">
        <v>139</v>
      </c>
      <c r="G6960" s="111" t="s">
        <v>139</v>
      </c>
      <c r="H6960" s="111" t="s">
        <v>139</v>
      </c>
      <c r="I6960" s="111" t="s">
        <v>139</v>
      </c>
      <c r="J6960" t="str">
        <f t="shared" si="216"/>
        <v>1134Dyrket markOrganisk jord</v>
      </c>
      <c r="K6960" s="111">
        <v>28.726149366675592</v>
      </c>
      <c r="L6960" s="111">
        <v>1.45625</v>
      </c>
      <c r="M6960" s="111">
        <v>0</v>
      </c>
      <c r="N6960" s="112">
        <f t="shared" si="217"/>
        <v>30.182399366675593</v>
      </c>
    </row>
    <row r="6961" spans="1:14" x14ac:dyDescent="0.25">
      <c r="A6961" s="111" t="s">
        <v>776</v>
      </c>
      <c r="B6961" s="111">
        <f>INDEX(kommuner!C:C,MATCH(_xlfn.NUMBERVALUE(A6961),kommuner!B:B,0))</f>
        <v>1134</v>
      </c>
      <c r="C6961" s="111" t="s">
        <v>127</v>
      </c>
      <c r="D6961" s="111" t="s">
        <v>127</v>
      </c>
      <c r="E6961" s="111" t="s">
        <v>126</v>
      </c>
      <c r="F6961" s="111" t="s">
        <v>172</v>
      </c>
      <c r="G6961" s="111" t="s">
        <v>180</v>
      </c>
      <c r="H6961" s="111" t="s">
        <v>172</v>
      </c>
      <c r="I6961" s="111" t="s">
        <v>180</v>
      </c>
      <c r="J6961" t="str">
        <f t="shared" si="216"/>
        <v>1134SkogMineraljordBarskogHøy</v>
      </c>
      <c r="K6961" s="111">
        <v>-4.2610596243420318</v>
      </c>
      <c r="L6961" s="111">
        <v>0.85306406685236758</v>
      </c>
      <c r="M6961" s="111">
        <v>6.4056614999681585E-2</v>
      </c>
      <c r="N6961" s="112">
        <f t="shared" si="217"/>
        <v>-3.3439389424899826</v>
      </c>
    </row>
    <row r="6962" spans="1:14" x14ac:dyDescent="0.25">
      <c r="A6962" s="111" t="s">
        <v>776</v>
      </c>
      <c r="B6962" s="111">
        <f>INDEX(kommuner!C:C,MATCH(_xlfn.NUMBERVALUE(A6962),kommuner!B:B,0))</f>
        <v>1134</v>
      </c>
      <c r="C6962" s="111" t="s">
        <v>127</v>
      </c>
      <c r="D6962" s="111" t="s">
        <v>127</v>
      </c>
      <c r="E6962" s="111" t="s">
        <v>126</v>
      </c>
      <c r="F6962" s="111" t="s">
        <v>172</v>
      </c>
      <c r="G6962" s="111" t="s">
        <v>167</v>
      </c>
      <c r="H6962" s="111" t="s">
        <v>172</v>
      </c>
      <c r="I6962" s="111" t="s">
        <v>167</v>
      </c>
      <c r="J6962" t="str">
        <f t="shared" si="216"/>
        <v>1134SkogMineraljordBarskogImpediment</v>
      </c>
      <c r="K6962" s="111">
        <v>-1.5740166960016819</v>
      </c>
      <c r="L6962" s="111">
        <v>0.85306406685236758</v>
      </c>
      <c r="M6962" s="111">
        <v>6.3979989500968365E-2</v>
      </c>
      <c r="N6962" s="112">
        <f t="shared" si="217"/>
        <v>-0.65697263964834596</v>
      </c>
    </row>
    <row r="6963" spans="1:14" x14ac:dyDescent="0.25">
      <c r="A6963" s="111" t="s">
        <v>776</v>
      </c>
      <c r="B6963" s="111">
        <f>INDEX(kommuner!C:C,MATCH(_xlfn.NUMBERVALUE(A6963),kommuner!B:B,0))</f>
        <v>1134</v>
      </c>
      <c r="C6963" s="111" t="s">
        <v>127</v>
      </c>
      <c r="D6963" s="111" t="s">
        <v>127</v>
      </c>
      <c r="E6963" s="111" t="s">
        <v>126</v>
      </c>
      <c r="F6963" s="111" t="s">
        <v>172</v>
      </c>
      <c r="G6963" s="111" t="s">
        <v>190</v>
      </c>
      <c r="H6963" s="111" t="s">
        <v>172</v>
      </c>
      <c r="I6963" s="111" t="s">
        <v>190</v>
      </c>
      <c r="J6963" t="str">
        <f t="shared" si="216"/>
        <v>1134SkogMineraljordBarskogLav</v>
      </c>
      <c r="K6963" s="111">
        <v>-2.1094741240186856</v>
      </c>
      <c r="L6963" s="111">
        <v>0.85306406685236758</v>
      </c>
      <c r="M6963" s="111">
        <v>6.3979989500968365E-2</v>
      </c>
      <c r="N6963" s="112">
        <f t="shared" si="217"/>
        <v>-1.1924300676653499</v>
      </c>
    </row>
    <row r="6964" spans="1:14" x14ac:dyDescent="0.25">
      <c r="A6964" s="111" t="s">
        <v>776</v>
      </c>
      <c r="B6964" s="111">
        <f>INDEX(kommuner!C:C,MATCH(_xlfn.NUMBERVALUE(A6964),kommuner!B:B,0))</f>
        <v>1134</v>
      </c>
      <c r="C6964" s="111" t="s">
        <v>127</v>
      </c>
      <c r="D6964" s="111" t="s">
        <v>127</v>
      </c>
      <c r="E6964" s="111" t="s">
        <v>126</v>
      </c>
      <c r="F6964" s="111" t="s">
        <v>172</v>
      </c>
      <c r="G6964" s="111" t="s">
        <v>173</v>
      </c>
      <c r="H6964" s="111" t="s">
        <v>172</v>
      </c>
      <c r="I6964" s="111" t="s">
        <v>173</v>
      </c>
      <c r="J6964" t="str">
        <f t="shared" si="216"/>
        <v>1134SkogMineraljordBarskogMiddels</v>
      </c>
      <c r="K6964" s="111">
        <v>-2.8820985952554645</v>
      </c>
      <c r="L6964" s="111">
        <v>0.85306406685236758</v>
      </c>
      <c r="M6964" s="111">
        <v>6.4056614999681585E-2</v>
      </c>
      <c r="N6964" s="112">
        <f t="shared" si="217"/>
        <v>-1.9649779134034155</v>
      </c>
    </row>
    <row r="6965" spans="1:14" x14ac:dyDescent="0.25">
      <c r="A6965" s="111" t="s">
        <v>776</v>
      </c>
      <c r="B6965" s="111">
        <f>INDEX(kommuner!C:C,MATCH(_xlfn.NUMBERVALUE(A6965),kommuner!B:B,0))</f>
        <v>1134</v>
      </c>
      <c r="C6965" s="111" t="s">
        <v>127</v>
      </c>
      <c r="D6965" s="111" t="s">
        <v>127</v>
      </c>
      <c r="E6965" s="111" t="s">
        <v>126</v>
      </c>
      <c r="F6965" s="111" t="s">
        <v>172</v>
      </c>
      <c r="G6965" s="111" t="s">
        <v>186</v>
      </c>
      <c r="H6965" s="111" t="s">
        <v>172</v>
      </c>
      <c r="I6965" s="111" t="s">
        <v>186</v>
      </c>
      <c r="J6965" t="str">
        <f t="shared" si="216"/>
        <v>1134SkogMineraljordBarskogSærs høy</v>
      </c>
      <c r="K6965" s="111">
        <v>0.12072674540874306</v>
      </c>
      <c r="L6965" s="111">
        <v>0.85306406685236758</v>
      </c>
      <c r="M6965" s="111">
        <v>6.4056614999681585E-2</v>
      </c>
      <c r="N6965" s="112">
        <f t="shared" si="217"/>
        <v>1.0378474272607923</v>
      </c>
    </row>
    <row r="6966" spans="1:14" x14ac:dyDescent="0.25">
      <c r="A6966" s="111" t="s">
        <v>776</v>
      </c>
      <c r="B6966" s="111">
        <f>INDEX(kommuner!C:C,MATCH(_xlfn.NUMBERVALUE(A6966),kommuner!B:B,0))</f>
        <v>1134</v>
      </c>
      <c r="C6966" s="111" t="s">
        <v>127</v>
      </c>
      <c r="D6966" s="111" t="s">
        <v>127</v>
      </c>
      <c r="E6966" s="111" t="s">
        <v>126</v>
      </c>
      <c r="F6966" s="111" t="s">
        <v>179</v>
      </c>
      <c r="G6966" s="111" t="s">
        <v>180</v>
      </c>
      <c r="H6966" s="111" t="s">
        <v>179</v>
      </c>
      <c r="I6966" s="111" t="s">
        <v>180</v>
      </c>
      <c r="J6966" t="str">
        <f t="shared" si="216"/>
        <v>1134SkogMineraljordBlandingsskogHøy</v>
      </c>
      <c r="K6966" s="111">
        <v>-8.5703651807373102</v>
      </c>
      <c r="L6966" s="111">
        <v>0.85306406685236758</v>
      </c>
      <c r="M6966" s="111">
        <v>6.3979989500968365E-2</v>
      </c>
      <c r="N6966" s="112">
        <f t="shared" si="217"/>
        <v>-7.6533211243839743</v>
      </c>
    </row>
    <row r="6967" spans="1:14" x14ac:dyDescent="0.25">
      <c r="A6967" s="111" t="s">
        <v>776</v>
      </c>
      <c r="B6967" s="111">
        <f>INDEX(kommuner!C:C,MATCH(_xlfn.NUMBERVALUE(A6967),kommuner!B:B,0))</f>
        <v>1134</v>
      </c>
      <c r="C6967" s="111" t="s">
        <v>127</v>
      </c>
      <c r="D6967" s="111" t="s">
        <v>127</v>
      </c>
      <c r="E6967" s="111" t="s">
        <v>126</v>
      </c>
      <c r="F6967" s="111" t="s">
        <v>179</v>
      </c>
      <c r="G6967" s="111" t="s">
        <v>167</v>
      </c>
      <c r="H6967" s="111" t="s">
        <v>179</v>
      </c>
      <c r="I6967" s="111" t="s">
        <v>167</v>
      </c>
      <c r="J6967" t="str">
        <f t="shared" si="216"/>
        <v>1134SkogMineraljordBlandingsskogImpediment</v>
      </c>
      <c r="K6967" s="111">
        <v>-2.0950685747655116</v>
      </c>
      <c r="L6967" s="111">
        <v>0.85306406685236758</v>
      </c>
      <c r="M6967" s="111">
        <v>6.3979989500968365E-2</v>
      </c>
      <c r="N6967" s="112">
        <f t="shared" si="217"/>
        <v>-1.1780245184121758</v>
      </c>
    </row>
    <row r="6968" spans="1:14" x14ac:dyDescent="0.25">
      <c r="A6968" s="111" t="s">
        <v>776</v>
      </c>
      <c r="B6968" s="111">
        <f>INDEX(kommuner!C:C,MATCH(_xlfn.NUMBERVALUE(A6968),kommuner!B:B,0))</f>
        <v>1134</v>
      </c>
      <c r="C6968" s="111" t="s">
        <v>127</v>
      </c>
      <c r="D6968" s="111" t="s">
        <v>127</v>
      </c>
      <c r="E6968" s="111" t="s">
        <v>126</v>
      </c>
      <c r="F6968" s="111" t="s">
        <v>179</v>
      </c>
      <c r="G6968" s="111" t="s">
        <v>190</v>
      </c>
      <c r="H6968" s="111" t="s">
        <v>179</v>
      </c>
      <c r="I6968" s="111" t="s">
        <v>190</v>
      </c>
      <c r="J6968" t="str">
        <f t="shared" si="216"/>
        <v>1134SkogMineraljordBlandingsskogLav</v>
      </c>
      <c r="K6968" s="111">
        <v>-3.814060654162915</v>
      </c>
      <c r="L6968" s="111">
        <v>0.85306406685236758</v>
      </c>
      <c r="M6968" s="111">
        <v>6.3979989500968365E-2</v>
      </c>
      <c r="N6968" s="112">
        <f t="shared" si="217"/>
        <v>-2.897016597809579</v>
      </c>
    </row>
    <row r="6969" spans="1:14" x14ac:dyDescent="0.25">
      <c r="A6969" s="111" t="s">
        <v>776</v>
      </c>
      <c r="B6969" s="111">
        <f>INDEX(kommuner!C:C,MATCH(_xlfn.NUMBERVALUE(A6969),kommuner!B:B,0))</f>
        <v>1134</v>
      </c>
      <c r="C6969" s="111" t="s">
        <v>127</v>
      </c>
      <c r="D6969" s="111" t="s">
        <v>127</v>
      </c>
      <c r="E6969" s="111" t="s">
        <v>126</v>
      </c>
      <c r="F6969" s="111" t="s">
        <v>179</v>
      </c>
      <c r="G6969" s="111" t="s">
        <v>173</v>
      </c>
      <c r="H6969" s="111" t="s">
        <v>179</v>
      </c>
      <c r="I6969" s="111" t="s">
        <v>173</v>
      </c>
      <c r="J6969" t="str">
        <f t="shared" si="216"/>
        <v>1134SkogMineraljordBlandingsskogMiddels</v>
      </c>
      <c r="K6969" s="111">
        <v>-4.5623521854183373</v>
      </c>
      <c r="L6969" s="111">
        <v>0.85306406685236758</v>
      </c>
      <c r="M6969" s="111">
        <v>6.3979989500968365E-2</v>
      </c>
      <c r="N6969" s="112">
        <f t="shared" si="217"/>
        <v>-3.6453081290650013</v>
      </c>
    </row>
    <row r="6970" spans="1:14" x14ac:dyDescent="0.25">
      <c r="A6970" s="111" t="s">
        <v>776</v>
      </c>
      <c r="B6970" s="111">
        <f>INDEX(kommuner!C:C,MATCH(_xlfn.NUMBERVALUE(A6970),kommuner!B:B,0))</f>
        <v>1134</v>
      </c>
      <c r="C6970" s="111" t="s">
        <v>127</v>
      </c>
      <c r="D6970" s="111" t="s">
        <v>127</v>
      </c>
      <c r="E6970" s="111" t="s">
        <v>126</v>
      </c>
      <c r="F6970" s="111" t="s">
        <v>179</v>
      </c>
      <c r="G6970" s="111" t="s">
        <v>186</v>
      </c>
      <c r="H6970" s="111" t="s">
        <v>179</v>
      </c>
      <c r="I6970" s="111" t="s">
        <v>186</v>
      </c>
      <c r="J6970" t="str">
        <f t="shared" si="216"/>
        <v>1134SkogMineraljordBlandingsskogSærs høy</v>
      </c>
      <c r="K6970" s="111">
        <v>-2.9395925245326562</v>
      </c>
      <c r="L6970" s="111">
        <v>0.85306406685236758</v>
      </c>
      <c r="M6970" s="111">
        <v>6.3979989500968365E-2</v>
      </c>
      <c r="N6970" s="112">
        <f t="shared" si="217"/>
        <v>-2.0225484681793202</v>
      </c>
    </row>
    <row r="6971" spans="1:14" x14ac:dyDescent="0.25">
      <c r="A6971" s="111" t="s">
        <v>776</v>
      </c>
      <c r="B6971" s="111">
        <f>INDEX(kommuner!C:C,MATCH(_xlfn.NUMBERVALUE(A6971),kommuner!B:B,0))</f>
        <v>1134</v>
      </c>
      <c r="C6971" s="111" t="s">
        <v>127</v>
      </c>
      <c r="D6971" s="111" t="s">
        <v>127</v>
      </c>
      <c r="E6971" s="111" t="s">
        <v>126</v>
      </c>
      <c r="F6971" s="111" t="s">
        <v>185</v>
      </c>
      <c r="G6971" s="111" t="s">
        <v>180</v>
      </c>
      <c r="H6971" s="111" t="s">
        <v>185</v>
      </c>
      <c r="I6971" s="111" t="s">
        <v>180</v>
      </c>
      <c r="J6971" t="str">
        <f t="shared" si="216"/>
        <v>1134SkogMineraljordLauvskogHøy</v>
      </c>
      <c r="K6971" s="111">
        <v>-3.6072016095960531</v>
      </c>
      <c r="L6971" s="111">
        <v>0.85306406685236758</v>
      </c>
      <c r="M6971" s="111">
        <v>6.3979989500968365E-2</v>
      </c>
      <c r="N6971" s="112">
        <f t="shared" si="217"/>
        <v>-2.6901575532427171</v>
      </c>
    </row>
    <row r="6972" spans="1:14" x14ac:dyDescent="0.25">
      <c r="A6972" s="111" t="s">
        <v>776</v>
      </c>
      <c r="B6972" s="111">
        <f>INDEX(kommuner!C:C,MATCH(_xlfn.NUMBERVALUE(A6972),kommuner!B:B,0))</f>
        <v>1134</v>
      </c>
      <c r="C6972" s="111" t="s">
        <v>127</v>
      </c>
      <c r="D6972" s="111" t="s">
        <v>127</v>
      </c>
      <c r="E6972" s="111" t="s">
        <v>126</v>
      </c>
      <c r="F6972" s="111" t="s">
        <v>185</v>
      </c>
      <c r="G6972" s="111" t="s">
        <v>167</v>
      </c>
      <c r="H6972" s="111" t="s">
        <v>185</v>
      </c>
      <c r="I6972" s="111" t="s">
        <v>167</v>
      </c>
      <c r="J6972" t="str">
        <f t="shared" si="216"/>
        <v>1134SkogMineraljordLauvskogImpediment</v>
      </c>
      <c r="K6972" s="111">
        <v>-1.1043030228661443</v>
      </c>
      <c r="L6972" s="111">
        <v>0.85306406685236758</v>
      </c>
      <c r="M6972" s="111">
        <v>6.3979989500968365E-2</v>
      </c>
      <c r="N6972" s="112">
        <f t="shared" si="217"/>
        <v>-0.18725896651280841</v>
      </c>
    </row>
    <row r="6973" spans="1:14" x14ac:dyDescent="0.25">
      <c r="A6973" s="111" t="s">
        <v>776</v>
      </c>
      <c r="B6973" s="111">
        <f>INDEX(kommuner!C:C,MATCH(_xlfn.NUMBERVALUE(A6973),kommuner!B:B,0))</f>
        <v>1134</v>
      </c>
      <c r="C6973" s="111" t="s">
        <v>127</v>
      </c>
      <c r="D6973" s="111" t="s">
        <v>127</v>
      </c>
      <c r="E6973" s="111" t="s">
        <v>126</v>
      </c>
      <c r="F6973" s="111" t="s">
        <v>185</v>
      </c>
      <c r="G6973" s="111" t="s">
        <v>190</v>
      </c>
      <c r="H6973" s="111" t="s">
        <v>185</v>
      </c>
      <c r="I6973" s="111" t="s">
        <v>190</v>
      </c>
      <c r="J6973" t="str">
        <f t="shared" si="216"/>
        <v>1134SkogMineraljordLauvskogLav</v>
      </c>
      <c r="K6973" s="111">
        <v>-8.9748170935426599E-2</v>
      </c>
      <c r="L6973" s="111">
        <v>0.85306406685236758</v>
      </c>
      <c r="M6973" s="111">
        <v>6.3979989500968365E-2</v>
      </c>
      <c r="N6973" s="112">
        <f t="shared" si="217"/>
        <v>0.82729588541790933</v>
      </c>
    </row>
    <row r="6974" spans="1:14" x14ac:dyDescent="0.25">
      <c r="A6974" s="111" t="s">
        <v>776</v>
      </c>
      <c r="B6974" s="111">
        <f>INDEX(kommuner!C:C,MATCH(_xlfn.NUMBERVALUE(A6974),kommuner!B:B,0))</f>
        <v>1134</v>
      </c>
      <c r="C6974" s="111" t="s">
        <v>127</v>
      </c>
      <c r="D6974" s="111" t="s">
        <v>127</v>
      </c>
      <c r="E6974" s="111" t="s">
        <v>126</v>
      </c>
      <c r="F6974" s="111" t="s">
        <v>185</v>
      </c>
      <c r="G6974" s="111" t="s">
        <v>173</v>
      </c>
      <c r="H6974" s="111" t="s">
        <v>185</v>
      </c>
      <c r="I6974" s="111" t="s">
        <v>173</v>
      </c>
      <c r="J6974" t="str">
        <f t="shared" si="216"/>
        <v>1134SkogMineraljordLauvskogMiddels</v>
      </c>
      <c r="K6974" s="111">
        <v>-2.4151390344437029</v>
      </c>
      <c r="L6974" s="111">
        <v>0.85306406685236758</v>
      </c>
      <c r="M6974" s="111">
        <v>6.3979989500968365E-2</v>
      </c>
      <c r="N6974" s="112">
        <f t="shared" si="217"/>
        <v>-1.4980949780903672</v>
      </c>
    </row>
    <row r="6975" spans="1:14" x14ac:dyDescent="0.25">
      <c r="A6975" s="111" t="s">
        <v>776</v>
      </c>
      <c r="B6975" s="111">
        <f>INDEX(kommuner!C:C,MATCH(_xlfn.NUMBERVALUE(A6975),kommuner!B:B,0))</f>
        <v>1134</v>
      </c>
      <c r="C6975" s="111" t="s">
        <v>127</v>
      </c>
      <c r="D6975" s="111" t="s">
        <v>127</v>
      </c>
      <c r="E6975" s="111" t="s">
        <v>126</v>
      </c>
      <c r="F6975" s="111" t="s">
        <v>185</v>
      </c>
      <c r="G6975" s="111" t="s">
        <v>186</v>
      </c>
      <c r="H6975" s="111" t="s">
        <v>185</v>
      </c>
      <c r="I6975" s="111" t="s">
        <v>186</v>
      </c>
      <c r="J6975" t="str">
        <f t="shared" si="216"/>
        <v>1134SkogMineraljordLauvskogSærs høy</v>
      </c>
      <c r="K6975" s="111">
        <v>-3.6560473259425113</v>
      </c>
      <c r="L6975" s="111">
        <v>0.85306406685236758</v>
      </c>
      <c r="M6975" s="111">
        <v>6.3979989500968365E-2</v>
      </c>
      <c r="N6975" s="112">
        <f t="shared" si="217"/>
        <v>-2.7390032695891753</v>
      </c>
    </row>
    <row r="6976" spans="1:14" x14ac:dyDescent="0.25">
      <c r="A6976" s="111" t="s">
        <v>776</v>
      </c>
      <c r="B6976" s="111">
        <f>INDEX(kommuner!C:C,MATCH(_xlfn.NUMBERVALUE(A6976),kommuner!B:B,0))</f>
        <v>1134</v>
      </c>
      <c r="C6976" s="111" t="s">
        <v>127</v>
      </c>
      <c r="D6976" s="111" t="s">
        <v>127</v>
      </c>
      <c r="E6976" s="111" t="s">
        <v>123</v>
      </c>
      <c r="F6976" s="111" t="s">
        <v>172</v>
      </c>
      <c r="G6976" s="111" t="s">
        <v>180</v>
      </c>
      <c r="H6976" s="111" t="s">
        <v>172</v>
      </c>
      <c r="I6976" s="111" t="s">
        <v>180</v>
      </c>
      <c r="J6976" t="str">
        <f t="shared" si="216"/>
        <v>1134SkogOrganisk jordBarskogHøy</v>
      </c>
      <c r="K6976" s="111">
        <v>-2.5184559031994138</v>
      </c>
      <c r="L6976" s="111">
        <v>0.92784825435236762</v>
      </c>
      <c r="M6976" s="111">
        <v>0.46518126042825314</v>
      </c>
      <c r="N6976" s="112">
        <f t="shared" si="217"/>
        <v>-1.1254263884187932</v>
      </c>
    </row>
    <row r="6977" spans="1:14" x14ac:dyDescent="0.25">
      <c r="A6977" s="111" t="s">
        <v>776</v>
      </c>
      <c r="B6977" s="111">
        <f>INDEX(kommuner!C:C,MATCH(_xlfn.NUMBERVALUE(A6977),kommuner!B:B,0))</f>
        <v>1134</v>
      </c>
      <c r="C6977" s="111" t="s">
        <v>127</v>
      </c>
      <c r="D6977" s="111" t="s">
        <v>127</v>
      </c>
      <c r="E6977" s="111" t="s">
        <v>123</v>
      </c>
      <c r="F6977" s="111" t="s">
        <v>172</v>
      </c>
      <c r="G6977" s="111" t="s">
        <v>167</v>
      </c>
      <c r="H6977" s="111" t="s">
        <v>172</v>
      </c>
      <c r="I6977" s="111" t="s">
        <v>167</v>
      </c>
      <c r="J6977" t="str">
        <f t="shared" si="216"/>
        <v>1134SkogOrganisk jordBarskogImpediment</v>
      </c>
      <c r="K6977" s="111">
        <v>-0.13011741963904588</v>
      </c>
      <c r="L6977" s="111">
        <v>0.92784825435236762</v>
      </c>
      <c r="M6977" s="111">
        <v>0.46510463492953991</v>
      </c>
      <c r="N6977" s="112">
        <f t="shared" si="217"/>
        <v>1.2628354696428616</v>
      </c>
    </row>
    <row r="6978" spans="1:14" x14ac:dyDescent="0.25">
      <c r="A6978" s="111" t="s">
        <v>776</v>
      </c>
      <c r="B6978" s="111">
        <f>INDEX(kommuner!C:C,MATCH(_xlfn.NUMBERVALUE(A6978),kommuner!B:B,0))</f>
        <v>1134</v>
      </c>
      <c r="C6978" s="111" t="s">
        <v>127</v>
      </c>
      <c r="D6978" s="111" t="s">
        <v>127</v>
      </c>
      <c r="E6978" s="111" t="s">
        <v>123</v>
      </c>
      <c r="F6978" s="111" t="s">
        <v>172</v>
      </c>
      <c r="G6978" s="111" t="s">
        <v>190</v>
      </c>
      <c r="H6978" s="111" t="s">
        <v>172</v>
      </c>
      <c r="I6978" s="111" t="s">
        <v>190</v>
      </c>
      <c r="J6978" t="str">
        <f t="shared" si="216"/>
        <v>1134SkogOrganisk jordBarskogLav</v>
      </c>
      <c r="K6978" s="111">
        <v>-0.50666953101693391</v>
      </c>
      <c r="L6978" s="111">
        <v>0.92784825435236762</v>
      </c>
      <c r="M6978" s="111">
        <v>0.46510463492953991</v>
      </c>
      <c r="N6978" s="112">
        <f t="shared" si="217"/>
        <v>0.88628335826497362</v>
      </c>
    </row>
    <row r="6979" spans="1:14" x14ac:dyDescent="0.25">
      <c r="A6979" s="111" t="s">
        <v>776</v>
      </c>
      <c r="B6979" s="111">
        <f>INDEX(kommuner!C:C,MATCH(_xlfn.NUMBERVALUE(A6979),kommuner!B:B,0))</f>
        <v>1134</v>
      </c>
      <c r="C6979" s="111" t="s">
        <v>127</v>
      </c>
      <c r="D6979" s="111" t="s">
        <v>127</v>
      </c>
      <c r="E6979" s="111" t="s">
        <v>123</v>
      </c>
      <c r="F6979" s="111" t="s">
        <v>172</v>
      </c>
      <c r="G6979" s="111" t="s">
        <v>173</v>
      </c>
      <c r="H6979" s="111" t="s">
        <v>172</v>
      </c>
      <c r="I6979" s="111" t="s">
        <v>173</v>
      </c>
      <c r="J6979" t="str">
        <f t="shared" ref="J6979:J7042" si="218">B6979&amp;C6979&amp;E6979&amp;IF(C6979="Skog",F6979&amp;G6979,"")</f>
        <v>1134SkogOrganisk jordBarskogMiddels</v>
      </c>
      <c r="K6979" s="111">
        <v>-1.5571490961494638</v>
      </c>
      <c r="L6979" s="111">
        <v>0.92784825435236762</v>
      </c>
      <c r="M6979" s="111">
        <v>0.46518126042825314</v>
      </c>
      <c r="N6979" s="112">
        <f t="shared" ref="N6979:N7042" si="219">SUM(K6979:M6979)</f>
        <v>-0.16411958136884308</v>
      </c>
    </row>
    <row r="6980" spans="1:14" x14ac:dyDescent="0.25">
      <c r="A6980" s="111" t="s">
        <v>776</v>
      </c>
      <c r="B6980" s="111">
        <f>INDEX(kommuner!C:C,MATCH(_xlfn.NUMBERVALUE(A6980),kommuner!B:B,0))</f>
        <v>1134</v>
      </c>
      <c r="C6980" s="111" t="s">
        <v>127</v>
      </c>
      <c r="D6980" s="111" t="s">
        <v>127</v>
      </c>
      <c r="E6980" s="111" t="s">
        <v>123</v>
      </c>
      <c r="F6980" s="111" t="s">
        <v>172</v>
      </c>
      <c r="G6980" s="111" t="s">
        <v>186</v>
      </c>
      <c r="H6980" s="111" t="s">
        <v>172</v>
      </c>
      <c r="I6980" s="111" t="s">
        <v>186</v>
      </c>
      <c r="J6980" t="str">
        <f t="shared" si="218"/>
        <v>1134SkogOrganisk jordBarskogSærs høy</v>
      </c>
      <c r="K6980" s="111">
        <v>2.5548655235722699</v>
      </c>
      <c r="L6980" s="111">
        <v>0.92784825435236762</v>
      </c>
      <c r="M6980" s="111">
        <v>0.46518126042825314</v>
      </c>
      <c r="N6980" s="112">
        <f t="shared" si="219"/>
        <v>3.9478950383528906</v>
      </c>
    </row>
    <row r="6981" spans="1:14" x14ac:dyDescent="0.25">
      <c r="A6981" s="111" t="s">
        <v>776</v>
      </c>
      <c r="B6981" s="111">
        <f>INDEX(kommuner!C:C,MATCH(_xlfn.NUMBERVALUE(A6981),kommuner!B:B,0))</f>
        <v>1134</v>
      </c>
      <c r="C6981" s="111" t="s">
        <v>127</v>
      </c>
      <c r="D6981" s="111" t="s">
        <v>127</v>
      </c>
      <c r="E6981" s="111" t="s">
        <v>123</v>
      </c>
      <c r="F6981" s="111" t="s">
        <v>179</v>
      </c>
      <c r="G6981" s="111" t="s">
        <v>180</v>
      </c>
      <c r="H6981" s="111" t="s">
        <v>179</v>
      </c>
      <c r="I6981" s="111" t="s">
        <v>180</v>
      </c>
      <c r="J6981" t="str">
        <f t="shared" si="218"/>
        <v>1134SkogOrganisk jordBlandingsskogHøy</v>
      </c>
      <c r="K6981" s="111">
        <v>-5.5554344456832343</v>
      </c>
      <c r="L6981" s="111">
        <v>0.92784825435236762</v>
      </c>
      <c r="M6981" s="111">
        <v>0.46510463492953991</v>
      </c>
      <c r="N6981" s="112">
        <f t="shared" si="219"/>
        <v>-4.1624815564013264</v>
      </c>
    </row>
    <row r="6982" spans="1:14" x14ac:dyDescent="0.25">
      <c r="A6982" s="111" t="s">
        <v>776</v>
      </c>
      <c r="B6982" s="111">
        <f>INDEX(kommuner!C:C,MATCH(_xlfn.NUMBERVALUE(A6982),kommuner!B:B,0))</f>
        <v>1134</v>
      </c>
      <c r="C6982" s="111" t="s">
        <v>127</v>
      </c>
      <c r="D6982" s="111" t="s">
        <v>127</v>
      </c>
      <c r="E6982" s="111" t="s">
        <v>123</v>
      </c>
      <c r="F6982" s="111" t="s">
        <v>179</v>
      </c>
      <c r="G6982" s="111" t="s">
        <v>167</v>
      </c>
      <c r="H6982" s="111" t="s">
        <v>179</v>
      </c>
      <c r="I6982" s="111" t="s">
        <v>167</v>
      </c>
      <c r="J6982" t="str">
        <f t="shared" si="218"/>
        <v>1134SkogOrganisk jordBlandingsskogImpediment</v>
      </c>
      <c r="K6982" s="111">
        <v>-0.28586344175800005</v>
      </c>
      <c r="L6982" s="111">
        <v>0.92784825435236762</v>
      </c>
      <c r="M6982" s="111">
        <v>0.46510463492953991</v>
      </c>
      <c r="N6982" s="112">
        <f t="shared" si="219"/>
        <v>1.1070894475239075</v>
      </c>
    </row>
    <row r="6983" spans="1:14" x14ac:dyDescent="0.25">
      <c r="A6983" s="111" t="s">
        <v>776</v>
      </c>
      <c r="B6983" s="111">
        <f>INDEX(kommuner!C:C,MATCH(_xlfn.NUMBERVALUE(A6983),kommuner!B:B,0))</f>
        <v>1134</v>
      </c>
      <c r="C6983" s="111" t="s">
        <v>127</v>
      </c>
      <c r="D6983" s="111" t="s">
        <v>127</v>
      </c>
      <c r="E6983" s="111" t="s">
        <v>123</v>
      </c>
      <c r="F6983" s="111" t="s">
        <v>179</v>
      </c>
      <c r="G6983" s="111" t="s">
        <v>190</v>
      </c>
      <c r="H6983" s="111" t="s">
        <v>179</v>
      </c>
      <c r="I6983" s="111" t="s">
        <v>190</v>
      </c>
      <c r="J6983" t="str">
        <f t="shared" si="218"/>
        <v>1134SkogOrganisk jordBlandingsskogLav</v>
      </c>
      <c r="K6983" s="111">
        <v>-1.2347339377887629</v>
      </c>
      <c r="L6983" s="111">
        <v>0.92784825435236762</v>
      </c>
      <c r="M6983" s="111">
        <v>0.46510463492953991</v>
      </c>
      <c r="N6983" s="112">
        <f t="shared" si="219"/>
        <v>0.15821895149314458</v>
      </c>
    </row>
    <row r="6984" spans="1:14" x14ac:dyDescent="0.25">
      <c r="A6984" s="111" t="s">
        <v>776</v>
      </c>
      <c r="B6984" s="111">
        <f>INDEX(kommuner!C:C,MATCH(_xlfn.NUMBERVALUE(A6984),kommuner!B:B,0))</f>
        <v>1134</v>
      </c>
      <c r="C6984" s="111" t="s">
        <v>127</v>
      </c>
      <c r="D6984" s="111" t="s">
        <v>127</v>
      </c>
      <c r="E6984" s="111" t="s">
        <v>123</v>
      </c>
      <c r="F6984" s="111" t="s">
        <v>179</v>
      </c>
      <c r="G6984" s="111" t="s">
        <v>173</v>
      </c>
      <c r="H6984" s="111" t="s">
        <v>179</v>
      </c>
      <c r="I6984" s="111" t="s">
        <v>173</v>
      </c>
      <c r="J6984" t="str">
        <f t="shared" si="218"/>
        <v>1134SkogOrganisk jordBlandingsskogMiddels</v>
      </c>
      <c r="K6984" s="111">
        <v>-2.4239591752717748</v>
      </c>
      <c r="L6984" s="111">
        <v>0.92784825435236762</v>
      </c>
      <c r="M6984" s="111">
        <v>0.46510463492953991</v>
      </c>
      <c r="N6984" s="112">
        <f t="shared" si="219"/>
        <v>-1.0310062859898674</v>
      </c>
    </row>
    <row r="6985" spans="1:14" x14ac:dyDescent="0.25">
      <c r="A6985" s="111" t="s">
        <v>776</v>
      </c>
      <c r="B6985" s="111">
        <f>INDEX(kommuner!C:C,MATCH(_xlfn.NUMBERVALUE(A6985),kommuner!B:B,0))</f>
        <v>1134</v>
      </c>
      <c r="C6985" s="111" t="s">
        <v>127</v>
      </c>
      <c r="D6985" s="111" t="s">
        <v>127</v>
      </c>
      <c r="E6985" s="111" t="s">
        <v>123</v>
      </c>
      <c r="F6985" s="111" t="s">
        <v>179</v>
      </c>
      <c r="G6985" s="111" t="s">
        <v>186</v>
      </c>
      <c r="H6985" s="111" t="s">
        <v>179</v>
      </c>
      <c r="I6985" s="111" t="s">
        <v>186</v>
      </c>
      <c r="J6985" t="str">
        <f t="shared" si="218"/>
        <v>1134SkogOrganisk jordBlandingsskogSærs høy</v>
      </c>
      <c r="K6985" s="111">
        <v>-1.5726115302258048</v>
      </c>
      <c r="L6985" s="111">
        <v>0.92784825435236762</v>
      </c>
      <c r="M6985" s="111">
        <v>0.46510463492953991</v>
      </c>
      <c r="N6985" s="112">
        <f t="shared" si="219"/>
        <v>-0.17965864094389727</v>
      </c>
    </row>
    <row r="6986" spans="1:14" x14ac:dyDescent="0.25">
      <c r="A6986" s="111" t="s">
        <v>776</v>
      </c>
      <c r="B6986" s="111">
        <f>INDEX(kommuner!C:C,MATCH(_xlfn.NUMBERVALUE(A6986),kommuner!B:B,0))</f>
        <v>1134</v>
      </c>
      <c r="C6986" s="111" t="s">
        <v>127</v>
      </c>
      <c r="D6986" s="111" t="s">
        <v>127</v>
      </c>
      <c r="E6986" s="111" t="s">
        <v>123</v>
      </c>
      <c r="F6986" s="111" t="s">
        <v>185</v>
      </c>
      <c r="G6986" s="111" t="s">
        <v>180</v>
      </c>
      <c r="H6986" s="111" t="s">
        <v>185</v>
      </c>
      <c r="I6986" s="111" t="s">
        <v>180</v>
      </c>
      <c r="J6986" t="str">
        <f t="shared" si="218"/>
        <v>1134SkogOrganisk jordLauvskogHøy</v>
      </c>
      <c r="K6986" s="111">
        <v>-1.9913688882377358</v>
      </c>
      <c r="L6986" s="111">
        <v>0.92784825435236762</v>
      </c>
      <c r="M6986" s="111">
        <v>0.46510463492953991</v>
      </c>
      <c r="N6986" s="112">
        <f t="shared" si="219"/>
        <v>-0.59841599895582831</v>
      </c>
    </row>
    <row r="6987" spans="1:14" x14ac:dyDescent="0.25">
      <c r="A6987" s="111" t="s">
        <v>776</v>
      </c>
      <c r="B6987" s="111">
        <f>INDEX(kommuner!C:C,MATCH(_xlfn.NUMBERVALUE(A6987),kommuner!B:B,0))</f>
        <v>1134</v>
      </c>
      <c r="C6987" s="111" t="s">
        <v>127</v>
      </c>
      <c r="D6987" s="111" t="s">
        <v>127</v>
      </c>
      <c r="E6987" s="111" t="s">
        <v>123</v>
      </c>
      <c r="F6987" s="111" t="s">
        <v>185</v>
      </c>
      <c r="G6987" s="111" t="s">
        <v>167</v>
      </c>
      <c r="H6987" s="111" t="s">
        <v>185</v>
      </c>
      <c r="I6987" s="111" t="s">
        <v>167</v>
      </c>
      <c r="J6987" t="str">
        <f t="shared" si="218"/>
        <v>1134SkogOrganisk jordLauvskogImpediment</v>
      </c>
      <c r="K6987" s="111">
        <v>0.35000626494250675</v>
      </c>
      <c r="L6987" s="111">
        <v>0.92784825435236762</v>
      </c>
      <c r="M6987" s="111">
        <v>0.46510463492953991</v>
      </c>
      <c r="N6987" s="112">
        <f t="shared" si="219"/>
        <v>1.7429591542244141</v>
      </c>
    </row>
    <row r="6988" spans="1:14" x14ac:dyDescent="0.25">
      <c r="A6988" s="111" t="s">
        <v>776</v>
      </c>
      <c r="B6988" s="111">
        <f>INDEX(kommuner!C:C,MATCH(_xlfn.NUMBERVALUE(A6988),kommuner!B:B,0))</f>
        <v>1134</v>
      </c>
      <c r="C6988" s="111" t="s">
        <v>127</v>
      </c>
      <c r="D6988" s="111" t="s">
        <v>127</v>
      </c>
      <c r="E6988" s="111" t="s">
        <v>123</v>
      </c>
      <c r="F6988" s="111" t="s">
        <v>185</v>
      </c>
      <c r="G6988" s="111" t="s">
        <v>190</v>
      </c>
      <c r="H6988" s="111" t="s">
        <v>185</v>
      </c>
      <c r="I6988" s="111" t="s">
        <v>190</v>
      </c>
      <c r="J6988" t="str">
        <f t="shared" si="218"/>
        <v>1134SkogOrganisk jordLauvskogLav</v>
      </c>
      <c r="K6988" s="111">
        <v>1.1144075558526714</v>
      </c>
      <c r="L6988" s="111">
        <v>0.92784825435236762</v>
      </c>
      <c r="M6988" s="111">
        <v>0.46510463492953991</v>
      </c>
      <c r="N6988" s="112">
        <f t="shared" si="219"/>
        <v>2.5073604451345788</v>
      </c>
    </row>
    <row r="6989" spans="1:14" x14ac:dyDescent="0.25">
      <c r="A6989" s="111" t="s">
        <v>776</v>
      </c>
      <c r="B6989" s="111">
        <f>INDEX(kommuner!C:C,MATCH(_xlfn.NUMBERVALUE(A6989),kommuner!B:B,0))</f>
        <v>1134</v>
      </c>
      <c r="C6989" s="111" t="s">
        <v>127</v>
      </c>
      <c r="D6989" s="111" t="s">
        <v>127</v>
      </c>
      <c r="E6989" s="111" t="s">
        <v>123</v>
      </c>
      <c r="F6989" s="111" t="s">
        <v>185</v>
      </c>
      <c r="G6989" s="111" t="s">
        <v>173</v>
      </c>
      <c r="H6989" s="111" t="s">
        <v>185</v>
      </c>
      <c r="I6989" s="111" t="s">
        <v>173</v>
      </c>
      <c r="J6989" t="str">
        <f t="shared" si="218"/>
        <v>1134SkogOrganisk jordLauvskogMiddels</v>
      </c>
      <c r="K6989" s="111">
        <v>-0.62664468270982987</v>
      </c>
      <c r="L6989" s="111">
        <v>0.92784825435236762</v>
      </c>
      <c r="M6989" s="111">
        <v>0.46510463492953991</v>
      </c>
      <c r="N6989" s="112">
        <f t="shared" si="219"/>
        <v>0.76630820657207765</v>
      </c>
    </row>
    <row r="6990" spans="1:14" x14ac:dyDescent="0.25">
      <c r="A6990" s="111" t="s">
        <v>776</v>
      </c>
      <c r="B6990" s="111">
        <f>INDEX(kommuner!C:C,MATCH(_xlfn.NUMBERVALUE(A6990),kommuner!B:B,0))</f>
        <v>1134</v>
      </c>
      <c r="C6990" s="111" t="s">
        <v>127</v>
      </c>
      <c r="D6990" s="111" t="s">
        <v>127</v>
      </c>
      <c r="E6990" s="111" t="s">
        <v>123</v>
      </c>
      <c r="F6990" s="111" t="s">
        <v>185</v>
      </c>
      <c r="G6990" s="111" t="s">
        <v>186</v>
      </c>
      <c r="H6990" s="111" t="s">
        <v>185</v>
      </c>
      <c r="I6990" s="111" t="s">
        <v>186</v>
      </c>
      <c r="J6990" t="str">
        <f t="shared" si="218"/>
        <v>1134SkogOrganisk jordLauvskogSærs høy</v>
      </c>
      <c r="K6990" s="111">
        <v>-1.8997279926091779</v>
      </c>
      <c r="L6990" s="111">
        <v>0.92784825435236762</v>
      </c>
      <c r="M6990" s="111">
        <v>0.46510463492953991</v>
      </c>
      <c r="N6990" s="112">
        <f t="shared" si="219"/>
        <v>-0.50677510332727038</v>
      </c>
    </row>
    <row r="6991" spans="1:14" x14ac:dyDescent="0.25">
      <c r="A6991" s="111" t="s">
        <v>776</v>
      </c>
      <c r="B6991" s="111">
        <f>INDEX(kommuner!C:C,MATCH(_xlfn.NUMBERVALUE(A6991),kommuner!B:B,0))</f>
        <v>1134</v>
      </c>
      <c r="C6991" s="111" t="s">
        <v>83</v>
      </c>
      <c r="D6991" s="111" t="s">
        <v>83</v>
      </c>
      <c r="E6991" s="111" t="s">
        <v>126</v>
      </c>
      <c r="F6991" s="111" t="s">
        <v>139</v>
      </c>
      <c r="G6991" s="111" t="s">
        <v>139</v>
      </c>
      <c r="H6991" s="111" t="s">
        <v>139</v>
      </c>
      <c r="I6991" s="111" t="s">
        <v>139</v>
      </c>
      <c r="J6991" t="str">
        <f t="shared" si="218"/>
        <v>1134Utbygd arealMineraljord</v>
      </c>
      <c r="K6991" s="111">
        <v>0.42279414509845159</v>
      </c>
      <c r="L6991" s="111">
        <v>0</v>
      </c>
      <c r="M6991" s="111">
        <v>1.303047089454229E-2</v>
      </c>
      <c r="N6991" s="112">
        <f t="shared" si="219"/>
        <v>0.43582461599299388</v>
      </c>
    </row>
    <row r="6992" spans="1:14" x14ac:dyDescent="0.25">
      <c r="A6992" s="111" t="s">
        <v>776</v>
      </c>
      <c r="B6992" s="111">
        <f>INDEX(kommuner!C:C,MATCH(_xlfn.NUMBERVALUE(A6992),kommuner!B:B,0))</f>
        <v>1134</v>
      </c>
      <c r="C6992" s="111" t="s">
        <v>83</v>
      </c>
      <c r="D6992" s="111" t="s">
        <v>83</v>
      </c>
      <c r="E6992" s="111" t="s">
        <v>123</v>
      </c>
      <c r="F6992" s="111" t="s">
        <v>139</v>
      </c>
      <c r="G6992" s="111" t="s">
        <v>139</v>
      </c>
      <c r="H6992" s="111" t="s">
        <v>139</v>
      </c>
      <c r="I6992" s="111" t="s">
        <v>139</v>
      </c>
      <c r="J6992" t="str">
        <f t="shared" si="218"/>
        <v>1134Utbygd arealOrganisk jord</v>
      </c>
      <c r="K6992" s="111">
        <v>29.011421395201612</v>
      </c>
      <c r="L6992" s="111">
        <v>0</v>
      </c>
      <c r="M6992" s="111">
        <v>1.303047089454229E-2</v>
      </c>
      <c r="N6992" s="112">
        <f t="shared" si="219"/>
        <v>29.024451866096154</v>
      </c>
    </row>
    <row r="6993" spans="1:14" x14ac:dyDescent="0.25">
      <c r="A6993" s="111" t="s">
        <v>776</v>
      </c>
      <c r="B6993" s="111">
        <f>INDEX(kommuner!C:C,MATCH(_xlfn.NUMBERVALUE(A6993),kommuner!B:B,0))</f>
        <v>1134</v>
      </c>
      <c r="C6993" s="111" t="s">
        <v>181</v>
      </c>
      <c r="D6993" s="111" t="s">
        <v>181</v>
      </c>
      <c r="E6993" s="111" t="s">
        <v>123</v>
      </c>
      <c r="F6993" s="111" t="s">
        <v>139</v>
      </c>
      <c r="G6993" s="111" t="s">
        <v>139</v>
      </c>
      <c r="H6993" s="111" t="s">
        <v>139</v>
      </c>
      <c r="I6993" s="111" t="s">
        <v>139</v>
      </c>
      <c r="J6993" t="str">
        <f t="shared" si="218"/>
        <v>1134Vann og myrOrganisk jord</v>
      </c>
      <c r="K6993" s="111">
        <v>-0.31088998224577308</v>
      </c>
      <c r="L6993" s="111">
        <v>0</v>
      </c>
      <c r="M6993" s="111">
        <v>0</v>
      </c>
      <c r="N6993" s="112">
        <f t="shared" si="219"/>
        <v>-0.31088998224577308</v>
      </c>
    </row>
    <row r="6994" spans="1:14" x14ac:dyDescent="0.25">
      <c r="A6994" s="111" t="s">
        <v>777</v>
      </c>
      <c r="B6994" s="111">
        <f>INDEX(kommuner!C:C,MATCH(_xlfn.NUMBERVALUE(A6994),kommuner!B:B,0))</f>
        <v>1135</v>
      </c>
      <c r="C6994" s="111" t="s">
        <v>82</v>
      </c>
      <c r="D6994" s="111" t="s">
        <v>82</v>
      </c>
      <c r="E6994" s="111" t="s">
        <v>126</v>
      </c>
      <c r="F6994" s="111" t="s">
        <v>139</v>
      </c>
      <c r="G6994" s="111" t="s">
        <v>139</v>
      </c>
      <c r="H6994" s="111" t="s">
        <v>139</v>
      </c>
      <c r="I6994" s="111" t="s">
        <v>139</v>
      </c>
      <c r="J6994" t="str">
        <f t="shared" si="218"/>
        <v>1135Annen utmarkMineraljord</v>
      </c>
      <c r="K6994" s="111">
        <v>-0.16852781479621071</v>
      </c>
      <c r="L6994" s="111">
        <v>0</v>
      </c>
      <c r="M6994" s="111">
        <v>0</v>
      </c>
      <c r="N6994" s="112">
        <f t="shared" si="219"/>
        <v>-0.16852781479621071</v>
      </c>
    </row>
    <row r="6995" spans="1:14" x14ac:dyDescent="0.25">
      <c r="A6995" s="111" t="s">
        <v>777</v>
      </c>
      <c r="B6995" s="111">
        <f>INDEX(kommuner!C:C,MATCH(_xlfn.NUMBERVALUE(A6995),kommuner!B:B,0))</f>
        <v>1135</v>
      </c>
      <c r="C6995" s="111" t="s">
        <v>121</v>
      </c>
      <c r="D6995" s="111" t="s">
        <v>121</v>
      </c>
      <c r="E6995" s="111" t="s">
        <v>126</v>
      </c>
      <c r="F6995" s="111" t="s">
        <v>139</v>
      </c>
      <c r="G6995" s="111" t="s">
        <v>139</v>
      </c>
      <c r="H6995" s="111" t="s">
        <v>139</v>
      </c>
      <c r="I6995" s="111" t="s">
        <v>139</v>
      </c>
      <c r="J6995" t="str">
        <f t="shared" si="218"/>
        <v>1135BeiteMineraljord</v>
      </c>
      <c r="K6995" s="111">
        <v>-0.43305842942580308</v>
      </c>
      <c r="L6995" s="111">
        <v>0</v>
      </c>
      <c r="M6995" s="111">
        <v>1.2448711246839999E-7</v>
      </c>
      <c r="N6995" s="112">
        <f t="shared" si="219"/>
        <v>-0.43305830493869063</v>
      </c>
    </row>
    <row r="6996" spans="1:14" x14ac:dyDescent="0.25">
      <c r="A6996" s="111" t="s">
        <v>777</v>
      </c>
      <c r="B6996" s="111">
        <f>INDEX(kommuner!C:C,MATCH(_xlfn.NUMBERVALUE(A6996),kommuner!B:B,0))</f>
        <v>1135</v>
      </c>
      <c r="C6996" s="111" t="s">
        <v>121</v>
      </c>
      <c r="D6996" s="111" t="s">
        <v>121</v>
      </c>
      <c r="E6996" s="111" t="s">
        <v>123</v>
      </c>
      <c r="F6996" s="111" t="s">
        <v>139</v>
      </c>
      <c r="G6996" s="111" t="s">
        <v>139</v>
      </c>
      <c r="H6996" s="111" t="s">
        <v>139</v>
      </c>
      <c r="I6996" s="111" t="s">
        <v>139</v>
      </c>
      <c r="J6996" t="str">
        <f t="shared" si="218"/>
        <v>1135BeiteOrganisk jord</v>
      </c>
      <c r="K6996" s="111">
        <v>12.077525935985037</v>
      </c>
      <c r="L6996" s="111">
        <v>1.6412500000000001</v>
      </c>
      <c r="M6996" s="111">
        <v>0</v>
      </c>
      <c r="N6996" s="112">
        <f t="shared" si="219"/>
        <v>13.718775935985036</v>
      </c>
    </row>
    <row r="6997" spans="1:14" x14ac:dyDescent="0.25">
      <c r="A6997" s="111" t="s">
        <v>777</v>
      </c>
      <c r="B6997" s="111">
        <f>INDEX(kommuner!C:C,MATCH(_xlfn.NUMBERVALUE(A6997),kommuner!B:B,0))</f>
        <v>1135</v>
      </c>
      <c r="C6997" s="111" t="s">
        <v>84</v>
      </c>
      <c r="D6997" s="111" t="s">
        <v>84</v>
      </c>
      <c r="E6997" s="111" t="s">
        <v>126</v>
      </c>
      <c r="F6997" s="111" t="s">
        <v>139</v>
      </c>
      <c r="G6997" s="111" t="s">
        <v>139</v>
      </c>
      <c r="H6997" s="111" t="s">
        <v>139</v>
      </c>
      <c r="I6997" s="111" t="s">
        <v>139</v>
      </c>
      <c r="J6997" t="str">
        <f t="shared" si="218"/>
        <v>1135Dyrket markMineraljord</v>
      </c>
      <c r="K6997" s="111">
        <v>-0.4299831800484587</v>
      </c>
      <c r="L6997" s="111">
        <v>0</v>
      </c>
      <c r="M6997" s="111">
        <v>0</v>
      </c>
      <c r="N6997" s="112">
        <f t="shared" si="219"/>
        <v>-0.4299831800484587</v>
      </c>
    </row>
    <row r="6998" spans="1:14" x14ac:dyDescent="0.25">
      <c r="A6998" s="111" t="s">
        <v>777</v>
      </c>
      <c r="B6998" s="111">
        <f>INDEX(kommuner!C:C,MATCH(_xlfn.NUMBERVALUE(A6998),kommuner!B:B,0))</f>
        <v>1135</v>
      </c>
      <c r="C6998" s="111" t="s">
        <v>84</v>
      </c>
      <c r="D6998" s="111" t="s">
        <v>84</v>
      </c>
      <c r="E6998" s="111" t="s">
        <v>123</v>
      </c>
      <c r="F6998" s="111" t="s">
        <v>139</v>
      </c>
      <c r="G6998" s="111" t="s">
        <v>139</v>
      </c>
      <c r="H6998" s="111" t="s">
        <v>139</v>
      </c>
      <c r="I6998" s="111" t="s">
        <v>139</v>
      </c>
      <c r="J6998" t="str">
        <f t="shared" si="218"/>
        <v>1135Dyrket markOrganisk jord</v>
      </c>
      <c r="K6998" s="111">
        <v>28.726149366675592</v>
      </c>
      <c r="L6998" s="111">
        <v>1.45625</v>
      </c>
      <c r="M6998" s="111">
        <v>0</v>
      </c>
      <c r="N6998" s="112">
        <f t="shared" si="219"/>
        <v>30.182399366675593</v>
      </c>
    </row>
    <row r="6999" spans="1:14" x14ac:dyDescent="0.25">
      <c r="A6999" s="111" t="s">
        <v>777</v>
      </c>
      <c r="B6999" s="111">
        <f>INDEX(kommuner!C:C,MATCH(_xlfn.NUMBERVALUE(A6999),kommuner!B:B,0))</f>
        <v>1135</v>
      </c>
      <c r="C6999" s="111" t="s">
        <v>127</v>
      </c>
      <c r="D6999" s="111" t="s">
        <v>127</v>
      </c>
      <c r="E6999" s="111" t="s">
        <v>126</v>
      </c>
      <c r="F6999" s="111" t="s">
        <v>172</v>
      </c>
      <c r="G6999" s="111" t="s">
        <v>180</v>
      </c>
      <c r="H6999" s="111" t="s">
        <v>172</v>
      </c>
      <c r="I6999" s="111" t="s">
        <v>180</v>
      </c>
      <c r="J6999" t="str">
        <f t="shared" si="218"/>
        <v>1135SkogMineraljordBarskogHøy</v>
      </c>
      <c r="K6999" s="111">
        <v>-4.2610596243420318</v>
      </c>
      <c r="L6999" s="111">
        <v>0.85306406685236758</v>
      </c>
      <c r="M6999" s="111">
        <v>6.4056614999681585E-2</v>
      </c>
      <c r="N6999" s="112">
        <f t="shared" si="219"/>
        <v>-3.3439389424899826</v>
      </c>
    </row>
    <row r="7000" spans="1:14" x14ac:dyDescent="0.25">
      <c r="A7000" s="111" t="s">
        <v>777</v>
      </c>
      <c r="B7000" s="111">
        <f>INDEX(kommuner!C:C,MATCH(_xlfn.NUMBERVALUE(A7000),kommuner!B:B,0))</f>
        <v>1135</v>
      </c>
      <c r="C7000" s="111" t="s">
        <v>127</v>
      </c>
      <c r="D7000" s="111" t="s">
        <v>127</v>
      </c>
      <c r="E7000" s="111" t="s">
        <v>126</v>
      </c>
      <c r="F7000" s="111" t="s">
        <v>172</v>
      </c>
      <c r="G7000" s="111" t="s">
        <v>167</v>
      </c>
      <c r="H7000" s="111" t="s">
        <v>172</v>
      </c>
      <c r="I7000" s="111" t="s">
        <v>167</v>
      </c>
      <c r="J7000" t="str">
        <f t="shared" si="218"/>
        <v>1135SkogMineraljordBarskogImpediment</v>
      </c>
      <c r="K7000" s="111">
        <v>-1.5740166960016819</v>
      </c>
      <c r="L7000" s="111">
        <v>0.85306406685236758</v>
      </c>
      <c r="M7000" s="111">
        <v>6.3979989500968365E-2</v>
      </c>
      <c r="N7000" s="112">
        <f t="shared" si="219"/>
        <v>-0.65697263964834596</v>
      </c>
    </row>
    <row r="7001" spans="1:14" x14ac:dyDescent="0.25">
      <c r="A7001" s="111" t="s">
        <v>777</v>
      </c>
      <c r="B7001" s="111">
        <f>INDEX(kommuner!C:C,MATCH(_xlfn.NUMBERVALUE(A7001),kommuner!B:B,0))</f>
        <v>1135</v>
      </c>
      <c r="C7001" s="111" t="s">
        <v>127</v>
      </c>
      <c r="D7001" s="111" t="s">
        <v>127</v>
      </c>
      <c r="E7001" s="111" t="s">
        <v>126</v>
      </c>
      <c r="F7001" s="111" t="s">
        <v>172</v>
      </c>
      <c r="G7001" s="111" t="s">
        <v>190</v>
      </c>
      <c r="H7001" s="111" t="s">
        <v>172</v>
      </c>
      <c r="I7001" s="111" t="s">
        <v>190</v>
      </c>
      <c r="J7001" t="str">
        <f t="shared" si="218"/>
        <v>1135SkogMineraljordBarskogLav</v>
      </c>
      <c r="K7001" s="111">
        <v>-2.1094741240186856</v>
      </c>
      <c r="L7001" s="111">
        <v>0.85306406685236758</v>
      </c>
      <c r="M7001" s="111">
        <v>6.3979989500968365E-2</v>
      </c>
      <c r="N7001" s="112">
        <f t="shared" si="219"/>
        <v>-1.1924300676653499</v>
      </c>
    </row>
    <row r="7002" spans="1:14" x14ac:dyDescent="0.25">
      <c r="A7002" s="111" t="s">
        <v>777</v>
      </c>
      <c r="B7002" s="111">
        <f>INDEX(kommuner!C:C,MATCH(_xlfn.NUMBERVALUE(A7002),kommuner!B:B,0))</f>
        <v>1135</v>
      </c>
      <c r="C7002" s="111" t="s">
        <v>127</v>
      </c>
      <c r="D7002" s="111" t="s">
        <v>127</v>
      </c>
      <c r="E7002" s="111" t="s">
        <v>126</v>
      </c>
      <c r="F7002" s="111" t="s">
        <v>172</v>
      </c>
      <c r="G7002" s="111" t="s">
        <v>173</v>
      </c>
      <c r="H7002" s="111" t="s">
        <v>172</v>
      </c>
      <c r="I7002" s="111" t="s">
        <v>173</v>
      </c>
      <c r="J7002" t="str">
        <f t="shared" si="218"/>
        <v>1135SkogMineraljordBarskogMiddels</v>
      </c>
      <c r="K7002" s="111">
        <v>-2.8820985952554645</v>
      </c>
      <c r="L7002" s="111">
        <v>0.85306406685236758</v>
      </c>
      <c r="M7002" s="111">
        <v>6.4056614999681585E-2</v>
      </c>
      <c r="N7002" s="112">
        <f t="shared" si="219"/>
        <v>-1.9649779134034155</v>
      </c>
    </row>
    <row r="7003" spans="1:14" x14ac:dyDescent="0.25">
      <c r="A7003" s="111" t="s">
        <v>777</v>
      </c>
      <c r="B7003" s="111">
        <f>INDEX(kommuner!C:C,MATCH(_xlfn.NUMBERVALUE(A7003),kommuner!B:B,0))</f>
        <v>1135</v>
      </c>
      <c r="C7003" s="111" t="s">
        <v>127</v>
      </c>
      <c r="D7003" s="111" t="s">
        <v>127</v>
      </c>
      <c r="E7003" s="111" t="s">
        <v>126</v>
      </c>
      <c r="F7003" s="111" t="s">
        <v>172</v>
      </c>
      <c r="G7003" s="111" t="s">
        <v>186</v>
      </c>
      <c r="H7003" s="111" t="s">
        <v>172</v>
      </c>
      <c r="I7003" s="111" t="s">
        <v>186</v>
      </c>
      <c r="J7003" t="str">
        <f t="shared" si="218"/>
        <v>1135SkogMineraljordBarskogSærs høy</v>
      </c>
      <c r="K7003" s="111">
        <v>0.12072674540874306</v>
      </c>
      <c r="L7003" s="111">
        <v>0.85306406685236758</v>
      </c>
      <c r="M7003" s="111">
        <v>6.4056614999681585E-2</v>
      </c>
      <c r="N7003" s="112">
        <f t="shared" si="219"/>
        <v>1.0378474272607923</v>
      </c>
    </row>
    <row r="7004" spans="1:14" x14ac:dyDescent="0.25">
      <c r="A7004" s="111" t="s">
        <v>777</v>
      </c>
      <c r="B7004" s="111">
        <f>INDEX(kommuner!C:C,MATCH(_xlfn.NUMBERVALUE(A7004),kommuner!B:B,0))</f>
        <v>1135</v>
      </c>
      <c r="C7004" s="111" t="s">
        <v>127</v>
      </c>
      <c r="D7004" s="111" t="s">
        <v>127</v>
      </c>
      <c r="E7004" s="111" t="s">
        <v>126</v>
      </c>
      <c r="F7004" s="111" t="s">
        <v>179</v>
      </c>
      <c r="G7004" s="111" t="s">
        <v>180</v>
      </c>
      <c r="H7004" s="111" t="s">
        <v>179</v>
      </c>
      <c r="I7004" s="111" t="s">
        <v>180</v>
      </c>
      <c r="J7004" t="str">
        <f t="shared" si="218"/>
        <v>1135SkogMineraljordBlandingsskogHøy</v>
      </c>
      <c r="K7004" s="111">
        <v>-8.5703651807373102</v>
      </c>
      <c r="L7004" s="111">
        <v>0.85306406685236758</v>
      </c>
      <c r="M7004" s="111">
        <v>6.3979989500968365E-2</v>
      </c>
      <c r="N7004" s="112">
        <f t="shared" si="219"/>
        <v>-7.6533211243839743</v>
      </c>
    </row>
    <row r="7005" spans="1:14" x14ac:dyDescent="0.25">
      <c r="A7005" s="111" t="s">
        <v>777</v>
      </c>
      <c r="B7005" s="111">
        <f>INDEX(kommuner!C:C,MATCH(_xlfn.NUMBERVALUE(A7005),kommuner!B:B,0))</f>
        <v>1135</v>
      </c>
      <c r="C7005" s="111" t="s">
        <v>127</v>
      </c>
      <c r="D7005" s="111" t="s">
        <v>127</v>
      </c>
      <c r="E7005" s="111" t="s">
        <v>126</v>
      </c>
      <c r="F7005" s="111" t="s">
        <v>179</v>
      </c>
      <c r="G7005" s="111" t="s">
        <v>167</v>
      </c>
      <c r="H7005" s="111" t="s">
        <v>179</v>
      </c>
      <c r="I7005" s="111" t="s">
        <v>167</v>
      </c>
      <c r="J7005" t="str">
        <f t="shared" si="218"/>
        <v>1135SkogMineraljordBlandingsskogImpediment</v>
      </c>
      <c r="K7005" s="111">
        <v>-2.0950685747655116</v>
      </c>
      <c r="L7005" s="111">
        <v>0.85306406685236758</v>
      </c>
      <c r="M7005" s="111">
        <v>6.3979989500968365E-2</v>
      </c>
      <c r="N7005" s="112">
        <f t="shared" si="219"/>
        <v>-1.1780245184121758</v>
      </c>
    </row>
    <row r="7006" spans="1:14" x14ac:dyDescent="0.25">
      <c r="A7006" s="111" t="s">
        <v>777</v>
      </c>
      <c r="B7006" s="111">
        <f>INDEX(kommuner!C:C,MATCH(_xlfn.NUMBERVALUE(A7006),kommuner!B:B,0))</f>
        <v>1135</v>
      </c>
      <c r="C7006" s="111" t="s">
        <v>127</v>
      </c>
      <c r="D7006" s="111" t="s">
        <v>127</v>
      </c>
      <c r="E7006" s="111" t="s">
        <v>126</v>
      </c>
      <c r="F7006" s="111" t="s">
        <v>179</v>
      </c>
      <c r="G7006" s="111" t="s">
        <v>190</v>
      </c>
      <c r="H7006" s="111" t="s">
        <v>179</v>
      </c>
      <c r="I7006" s="111" t="s">
        <v>190</v>
      </c>
      <c r="J7006" t="str">
        <f t="shared" si="218"/>
        <v>1135SkogMineraljordBlandingsskogLav</v>
      </c>
      <c r="K7006" s="111">
        <v>-3.814060654162915</v>
      </c>
      <c r="L7006" s="111">
        <v>0.85306406685236758</v>
      </c>
      <c r="M7006" s="111">
        <v>6.3979989500968365E-2</v>
      </c>
      <c r="N7006" s="112">
        <f t="shared" si="219"/>
        <v>-2.897016597809579</v>
      </c>
    </row>
    <row r="7007" spans="1:14" x14ac:dyDescent="0.25">
      <c r="A7007" s="111" t="s">
        <v>777</v>
      </c>
      <c r="B7007" s="111">
        <f>INDEX(kommuner!C:C,MATCH(_xlfn.NUMBERVALUE(A7007),kommuner!B:B,0))</f>
        <v>1135</v>
      </c>
      <c r="C7007" s="111" t="s">
        <v>127</v>
      </c>
      <c r="D7007" s="111" t="s">
        <v>127</v>
      </c>
      <c r="E7007" s="111" t="s">
        <v>126</v>
      </c>
      <c r="F7007" s="111" t="s">
        <v>179</v>
      </c>
      <c r="G7007" s="111" t="s">
        <v>173</v>
      </c>
      <c r="H7007" s="111" t="s">
        <v>179</v>
      </c>
      <c r="I7007" s="111" t="s">
        <v>173</v>
      </c>
      <c r="J7007" t="str">
        <f t="shared" si="218"/>
        <v>1135SkogMineraljordBlandingsskogMiddels</v>
      </c>
      <c r="K7007" s="111">
        <v>-4.5623521854183373</v>
      </c>
      <c r="L7007" s="111">
        <v>0.85306406685236758</v>
      </c>
      <c r="M7007" s="111">
        <v>6.3979989500968365E-2</v>
      </c>
      <c r="N7007" s="112">
        <f t="shared" si="219"/>
        <v>-3.6453081290650013</v>
      </c>
    </row>
    <row r="7008" spans="1:14" x14ac:dyDescent="0.25">
      <c r="A7008" s="111" t="s">
        <v>777</v>
      </c>
      <c r="B7008" s="111">
        <f>INDEX(kommuner!C:C,MATCH(_xlfn.NUMBERVALUE(A7008),kommuner!B:B,0))</f>
        <v>1135</v>
      </c>
      <c r="C7008" s="111" t="s">
        <v>127</v>
      </c>
      <c r="D7008" s="111" t="s">
        <v>127</v>
      </c>
      <c r="E7008" s="111" t="s">
        <v>126</v>
      </c>
      <c r="F7008" s="111" t="s">
        <v>179</v>
      </c>
      <c r="G7008" s="111" t="s">
        <v>186</v>
      </c>
      <c r="H7008" s="111" t="s">
        <v>179</v>
      </c>
      <c r="I7008" s="111" t="s">
        <v>186</v>
      </c>
      <c r="J7008" t="str">
        <f t="shared" si="218"/>
        <v>1135SkogMineraljordBlandingsskogSærs høy</v>
      </c>
      <c r="K7008" s="111">
        <v>-2.9395925245326562</v>
      </c>
      <c r="L7008" s="111">
        <v>0.85306406685236758</v>
      </c>
      <c r="M7008" s="111">
        <v>6.3979989500968365E-2</v>
      </c>
      <c r="N7008" s="112">
        <f t="shared" si="219"/>
        <v>-2.0225484681793202</v>
      </c>
    </row>
    <row r="7009" spans="1:14" x14ac:dyDescent="0.25">
      <c r="A7009" s="111" t="s">
        <v>777</v>
      </c>
      <c r="B7009" s="111">
        <f>INDEX(kommuner!C:C,MATCH(_xlfn.NUMBERVALUE(A7009),kommuner!B:B,0))</f>
        <v>1135</v>
      </c>
      <c r="C7009" s="111" t="s">
        <v>127</v>
      </c>
      <c r="D7009" s="111" t="s">
        <v>127</v>
      </c>
      <c r="E7009" s="111" t="s">
        <v>126</v>
      </c>
      <c r="F7009" s="111" t="s">
        <v>185</v>
      </c>
      <c r="G7009" s="111" t="s">
        <v>180</v>
      </c>
      <c r="H7009" s="111" t="s">
        <v>185</v>
      </c>
      <c r="I7009" s="111" t="s">
        <v>180</v>
      </c>
      <c r="J7009" t="str">
        <f t="shared" si="218"/>
        <v>1135SkogMineraljordLauvskogHøy</v>
      </c>
      <c r="K7009" s="111">
        <v>-3.6072016095960531</v>
      </c>
      <c r="L7009" s="111">
        <v>0.85306406685236758</v>
      </c>
      <c r="M7009" s="111">
        <v>6.3979989500968365E-2</v>
      </c>
      <c r="N7009" s="112">
        <f t="shared" si="219"/>
        <v>-2.6901575532427171</v>
      </c>
    </row>
    <row r="7010" spans="1:14" x14ac:dyDescent="0.25">
      <c r="A7010" s="111" t="s">
        <v>777</v>
      </c>
      <c r="B7010" s="111">
        <f>INDEX(kommuner!C:C,MATCH(_xlfn.NUMBERVALUE(A7010),kommuner!B:B,0))</f>
        <v>1135</v>
      </c>
      <c r="C7010" s="111" t="s">
        <v>127</v>
      </c>
      <c r="D7010" s="111" t="s">
        <v>127</v>
      </c>
      <c r="E7010" s="111" t="s">
        <v>126</v>
      </c>
      <c r="F7010" s="111" t="s">
        <v>185</v>
      </c>
      <c r="G7010" s="111" t="s">
        <v>167</v>
      </c>
      <c r="H7010" s="111" t="s">
        <v>185</v>
      </c>
      <c r="I7010" s="111" t="s">
        <v>167</v>
      </c>
      <c r="J7010" t="str">
        <f t="shared" si="218"/>
        <v>1135SkogMineraljordLauvskogImpediment</v>
      </c>
      <c r="K7010" s="111">
        <v>-1.1043030228661443</v>
      </c>
      <c r="L7010" s="111">
        <v>0.85306406685236758</v>
      </c>
      <c r="M7010" s="111">
        <v>6.3979989500968365E-2</v>
      </c>
      <c r="N7010" s="112">
        <f t="shared" si="219"/>
        <v>-0.18725896651280841</v>
      </c>
    </row>
    <row r="7011" spans="1:14" x14ac:dyDescent="0.25">
      <c r="A7011" s="111" t="s">
        <v>777</v>
      </c>
      <c r="B7011" s="111">
        <f>INDEX(kommuner!C:C,MATCH(_xlfn.NUMBERVALUE(A7011),kommuner!B:B,0))</f>
        <v>1135</v>
      </c>
      <c r="C7011" s="111" t="s">
        <v>127</v>
      </c>
      <c r="D7011" s="111" t="s">
        <v>127</v>
      </c>
      <c r="E7011" s="111" t="s">
        <v>126</v>
      </c>
      <c r="F7011" s="111" t="s">
        <v>185</v>
      </c>
      <c r="G7011" s="111" t="s">
        <v>190</v>
      </c>
      <c r="H7011" s="111" t="s">
        <v>185</v>
      </c>
      <c r="I7011" s="111" t="s">
        <v>190</v>
      </c>
      <c r="J7011" t="str">
        <f t="shared" si="218"/>
        <v>1135SkogMineraljordLauvskogLav</v>
      </c>
      <c r="K7011" s="111">
        <v>-8.9748170935426599E-2</v>
      </c>
      <c r="L7011" s="111">
        <v>0.85306406685236758</v>
      </c>
      <c r="M7011" s="111">
        <v>6.3979989500968365E-2</v>
      </c>
      <c r="N7011" s="112">
        <f t="shared" si="219"/>
        <v>0.82729588541790933</v>
      </c>
    </row>
    <row r="7012" spans="1:14" x14ac:dyDescent="0.25">
      <c r="A7012" s="111" t="s">
        <v>777</v>
      </c>
      <c r="B7012" s="111">
        <f>INDEX(kommuner!C:C,MATCH(_xlfn.NUMBERVALUE(A7012),kommuner!B:B,0))</f>
        <v>1135</v>
      </c>
      <c r="C7012" s="111" t="s">
        <v>127</v>
      </c>
      <c r="D7012" s="111" t="s">
        <v>127</v>
      </c>
      <c r="E7012" s="111" t="s">
        <v>126</v>
      </c>
      <c r="F7012" s="111" t="s">
        <v>185</v>
      </c>
      <c r="G7012" s="111" t="s">
        <v>173</v>
      </c>
      <c r="H7012" s="111" t="s">
        <v>185</v>
      </c>
      <c r="I7012" s="111" t="s">
        <v>173</v>
      </c>
      <c r="J7012" t="str">
        <f t="shared" si="218"/>
        <v>1135SkogMineraljordLauvskogMiddels</v>
      </c>
      <c r="K7012" s="111">
        <v>-2.4151390344437029</v>
      </c>
      <c r="L7012" s="111">
        <v>0.85306406685236758</v>
      </c>
      <c r="M7012" s="111">
        <v>6.3979989500968365E-2</v>
      </c>
      <c r="N7012" s="112">
        <f t="shared" si="219"/>
        <v>-1.4980949780903672</v>
      </c>
    </row>
    <row r="7013" spans="1:14" x14ac:dyDescent="0.25">
      <c r="A7013" s="111" t="s">
        <v>777</v>
      </c>
      <c r="B7013" s="111">
        <f>INDEX(kommuner!C:C,MATCH(_xlfn.NUMBERVALUE(A7013),kommuner!B:B,0))</f>
        <v>1135</v>
      </c>
      <c r="C7013" s="111" t="s">
        <v>127</v>
      </c>
      <c r="D7013" s="111" t="s">
        <v>127</v>
      </c>
      <c r="E7013" s="111" t="s">
        <v>126</v>
      </c>
      <c r="F7013" s="111" t="s">
        <v>185</v>
      </c>
      <c r="G7013" s="111" t="s">
        <v>186</v>
      </c>
      <c r="H7013" s="111" t="s">
        <v>185</v>
      </c>
      <c r="I7013" s="111" t="s">
        <v>186</v>
      </c>
      <c r="J7013" t="str">
        <f t="shared" si="218"/>
        <v>1135SkogMineraljordLauvskogSærs høy</v>
      </c>
      <c r="K7013" s="111">
        <v>-3.6560473259425113</v>
      </c>
      <c r="L7013" s="111">
        <v>0.85306406685236758</v>
      </c>
      <c r="M7013" s="111">
        <v>6.3979989500968365E-2</v>
      </c>
      <c r="N7013" s="112">
        <f t="shared" si="219"/>
        <v>-2.7390032695891753</v>
      </c>
    </row>
    <row r="7014" spans="1:14" x14ac:dyDescent="0.25">
      <c r="A7014" s="111" t="s">
        <v>777</v>
      </c>
      <c r="B7014" s="111">
        <f>INDEX(kommuner!C:C,MATCH(_xlfn.NUMBERVALUE(A7014),kommuner!B:B,0))</f>
        <v>1135</v>
      </c>
      <c r="C7014" s="111" t="s">
        <v>127</v>
      </c>
      <c r="D7014" s="111" t="s">
        <v>127</v>
      </c>
      <c r="E7014" s="111" t="s">
        <v>123</v>
      </c>
      <c r="F7014" s="111" t="s">
        <v>172</v>
      </c>
      <c r="G7014" s="111" t="s">
        <v>180</v>
      </c>
      <c r="H7014" s="111" t="s">
        <v>172</v>
      </c>
      <c r="I7014" s="111" t="s">
        <v>180</v>
      </c>
      <c r="J7014" t="str">
        <f t="shared" si="218"/>
        <v>1135SkogOrganisk jordBarskogHøy</v>
      </c>
      <c r="K7014" s="111">
        <v>-2.5184559031994138</v>
      </c>
      <c r="L7014" s="111">
        <v>0.92784825435236762</v>
      </c>
      <c r="M7014" s="111">
        <v>0.46518126042825314</v>
      </c>
      <c r="N7014" s="112">
        <f t="shared" si="219"/>
        <v>-1.1254263884187932</v>
      </c>
    </row>
    <row r="7015" spans="1:14" x14ac:dyDescent="0.25">
      <c r="A7015" s="111" t="s">
        <v>777</v>
      </c>
      <c r="B7015" s="111">
        <f>INDEX(kommuner!C:C,MATCH(_xlfn.NUMBERVALUE(A7015),kommuner!B:B,0))</f>
        <v>1135</v>
      </c>
      <c r="C7015" s="111" t="s">
        <v>127</v>
      </c>
      <c r="D7015" s="111" t="s">
        <v>127</v>
      </c>
      <c r="E7015" s="111" t="s">
        <v>123</v>
      </c>
      <c r="F7015" s="111" t="s">
        <v>172</v>
      </c>
      <c r="G7015" s="111" t="s">
        <v>167</v>
      </c>
      <c r="H7015" s="111" t="s">
        <v>172</v>
      </c>
      <c r="I7015" s="111" t="s">
        <v>167</v>
      </c>
      <c r="J7015" t="str">
        <f t="shared" si="218"/>
        <v>1135SkogOrganisk jordBarskogImpediment</v>
      </c>
      <c r="K7015" s="111">
        <v>-0.13011741963904588</v>
      </c>
      <c r="L7015" s="111">
        <v>0.92784825435236762</v>
      </c>
      <c r="M7015" s="111">
        <v>0.46510463492953991</v>
      </c>
      <c r="N7015" s="112">
        <f t="shared" si="219"/>
        <v>1.2628354696428616</v>
      </c>
    </row>
    <row r="7016" spans="1:14" x14ac:dyDescent="0.25">
      <c r="A7016" s="111" t="s">
        <v>777</v>
      </c>
      <c r="B7016" s="111">
        <f>INDEX(kommuner!C:C,MATCH(_xlfn.NUMBERVALUE(A7016),kommuner!B:B,0))</f>
        <v>1135</v>
      </c>
      <c r="C7016" s="111" t="s">
        <v>127</v>
      </c>
      <c r="D7016" s="111" t="s">
        <v>127</v>
      </c>
      <c r="E7016" s="111" t="s">
        <v>123</v>
      </c>
      <c r="F7016" s="111" t="s">
        <v>172</v>
      </c>
      <c r="G7016" s="111" t="s">
        <v>190</v>
      </c>
      <c r="H7016" s="111" t="s">
        <v>172</v>
      </c>
      <c r="I7016" s="111" t="s">
        <v>190</v>
      </c>
      <c r="J7016" t="str">
        <f t="shared" si="218"/>
        <v>1135SkogOrganisk jordBarskogLav</v>
      </c>
      <c r="K7016" s="111">
        <v>-0.50666953101693391</v>
      </c>
      <c r="L7016" s="111">
        <v>0.92784825435236762</v>
      </c>
      <c r="M7016" s="111">
        <v>0.46510463492953991</v>
      </c>
      <c r="N7016" s="112">
        <f t="shared" si="219"/>
        <v>0.88628335826497362</v>
      </c>
    </row>
    <row r="7017" spans="1:14" x14ac:dyDescent="0.25">
      <c r="A7017" s="111" t="s">
        <v>777</v>
      </c>
      <c r="B7017" s="111">
        <f>INDEX(kommuner!C:C,MATCH(_xlfn.NUMBERVALUE(A7017),kommuner!B:B,0))</f>
        <v>1135</v>
      </c>
      <c r="C7017" s="111" t="s">
        <v>127</v>
      </c>
      <c r="D7017" s="111" t="s">
        <v>127</v>
      </c>
      <c r="E7017" s="111" t="s">
        <v>123</v>
      </c>
      <c r="F7017" s="111" t="s">
        <v>172</v>
      </c>
      <c r="G7017" s="111" t="s">
        <v>173</v>
      </c>
      <c r="H7017" s="111" t="s">
        <v>172</v>
      </c>
      <c r="I7017" s="111" t="s">
        <v>173</v>
      </c>
      <c r="J7017" t="str">
        <f t="shared" si="218"/>
        <v>1135SkogOrganisk jordBarskogMiddels</v>
      </c>
      <c r="K7017" s="111">
        <v>-1.5571490961494638</v>
      </c>
      <c r="L7017" s="111">
        <v>0.92784825435236762</v>
      </c>
      <c r="M7017" s="111">
        <v>0.46518126042825314</v>
      </c>
      <c r="N7017" s="112">
        <f t="shared" si="219"/>
        <v>-0.16411958136884308</v>
      </c>
    </row>
    <row r="7018" spans="1:14" x14ac:dyDescent="0.25">
      <c r="A7018" s="111" t="s">
        <v>777</v>
      </c>
      <c r="B7018" s="111">
        <f>INDEX(kommuner!C:C,MATCH(_xlfn.NUMBERVALUE(A7018),kommuner!B:B,0))</f>
        <v>1135</v>
      </c>
      <c r="C7018" s="111" t="s">
        <v>127</v>
      </c>
      <c r="D7018" s="111" t="s">
        <v>127</v>
      </c>
      <c r="E7018" s="111" t="s">
        <v>123</v>
      </c>
      <c r="F7018" s="111" t="s">
        <v>172</v>
      </c>
      <c r="G7018" s="111" t="s">
        <v>186</v>
      </c>
      <c r="H7018" s="111" t="s">
        <v>172</v>
      </c>
      <c r="I7018" s="111" t="s">
        <v>186</v>
      </c>
      <c r="J7018" t="str">
        <f t="shared" si="218"/>
        <v>1135SkogOrganisk jordBarskogSærs høy</v>
      </c>
      <c r="K7018" s="111">
        <v>2.5548655235722699</v>
      </c>
      <c r="L7018" s="111">
        <v>0.92784825435236762</v>
      </c>
      <c r="M7018" s="111">
        <v>0.46518126042825314</v>
      </c>
      <c r="N7018" s="112">
        <f t="shared" si="219"/>
        <v>3.9478950383528906</v>
      </c>
    </row>
    <row r="7019" spans="1:14" x14ac:dyDescent="0.25">
      <c r="A7019" s="111" t="s">
        <v>777</v>
      </c>
      <c r="B7019" s="111">
        <f>INDEX(kommuner!C:C,MATCH(_xlfn.NUMBERVALUE(A7019),kommuner!B:B,0))</f>
        <v>1135</v>
      </c>
      <c r="C7019" s="111" t="s">
        <v>127</v>
      </c>
      <c r="D7019" s="111" t="s">
        <v>127</v>
      </c>
      <c r="E7019" s="111" t="s">
        <v>123</v>
      </c>
      <c r="F7019" s="111" t="s">
        <v>179</v>
      </c>
      <c r="G7019" s="111" t="s">
        <v>180</v>
      </c>
      <c r="H7019" s="111" t="s">
        <v>179</v>
      </c>
      <c r="I7019" s="111" t="s">
        <v>180</v>
      </c>
      <c r="J7019" t="str">
        <f t="shared" si="218"/>
        <v>1135SkogOrganisk jordBlandingsskogHøy</v>
      </c>
      <c r="K7019" s="111">
        <v>-5.5554344456832343</v>
      </c>
      <c r="L7019" s="111">
        <v>0.92784825435236762</v>
      </c>
      <c r="M7019" s="111">
        <v>0.46510463492953991</v>
      </c>
      <c r="N7019" s="112">
        <f t="shared" si="219"/>
        <v>-4.1624815564013264</v>
      </c>
    </row>
    <row r="7020" spans="1:14" x14ac:dyDescent="0.25">
      <c r="A7020" s="111" t="s">
        <v>777</v>
      </c>
      <c r="B7020" s="111">
        <f>INDEX(kommuner!C:C,MATCH(_xlfn.NUMBERVALUE(A7020),kommuner!B:B,0))</f>
        <v>1135</v>
      </c>
      <c r="C7020" s="111" t="s">
        <v>127</v>
      </c>
      <c r="D7020" s="111" t="s">
        <v>127</v>
      </c>
      <c r="E7020" s="111" t="s">
        <v>123</v>
      </c>
      <c r="F7020" s="111" t="s">
        <v>179</v>
      </c>
      <c r="G7020" s="111" t="s">
        <v>167</v>
      </c>
      <c r="H7020" s="111" t="s">
        <v>179</v>
      </c>
      <c r="I7020" s="111" t="s">
        <v>167</v>
      </c>
      <c r="J7020" t="str">
        <f t="shared" si="218"/>
        <v>1135SkogOrganisk jordBlandingsskogImpediment</v>
      </c>
      <c r="K7020" s="111">
        <v>-0.28586344175800005</v>
      </c>
      <c r="L7020" s="111">
        <v>0.92784825435236762</v>
      </c>
      <c r="M7020" s="111">
        <v>0.46510463492953991</v>
      </c>
      <c r="N7020" s="112">
        <f t="shared" si="219"/>
        <v>1.1070894475239075</v>
      </c>
    </row>
    <row r="7021" spans="1:14" x14ac:dyDescent="0.25">
      <c r="A7021" s="111" t="s">
        <v>777</v>
      </c>
      <c r="B7021" s="111">
        <f>INDEX(kommuner!C:C,MATCH(_xlfn.NUMBERVALUE(A7021),kommuner!B:B,0))</f>
        <v>1135</v>
      </c>
      <c r="C7021" s="111" t="s">
        <v>127</v>
      </c>
      <c r="D7021" s="111" t="s">
        <v>127</v>
      </c>
      <c r="E7021" s="111" t="s">
        <v>123</v>
      </c>
      <c r="F7021" s="111" t="s">
        <v>179</v>
      </c>
      <c r="G7021" s="111" t="s">
        <v>190</v>
      </c>
      <c r="H7021" s="111" t="s">
        <v>179</v>
      </c>
      <c r="I7021" s="111" t="s">
        <v>190</v>
      </c>
      <c r="J7021" t="str">
        <f t="shared" si="218"/>
        <v>1135SkogOrganisk jordBlandingsskogLav</v>
      </c>
      <c r="K7021" s="111">
        <v>-1.2347339377887629</v>
      </c>
      <c r="L7021" s="111">
        <v>0.92784825435236762</v>
      </c>
      <c r="M7021" s="111">
        <v>0.46510463492953991</v>
      </c>
      <c r="N7021" s="112">
        <f t="shared" si="219"/>
        <v>0.15821895149314458</v>
      </c>
    </row>
    <row r="7022" spans="1:14" x14ac:dyDescent="0.25">
      <c r="A7022" s="111" t="s">
        <v>777</v>
      </c>
      <c r="B7022" s="111">
        <f>INDEX(kommuner!C:C,MATCH(_xlfn.NUMBERVALUE(A7022),kommuner!B:B,0))</f>
        <v>1135</v>
      </c>
      <c r="C7022" s="111" t="s">
        <v>127</v>
      </c>
      <c r="D7022" s="111" t="s">
        <v>127</v>
      </c>
      <c r="E7022" s="111" t="s">
        <v>123</v>
      </c>
      <c r="F7022" s="111" t="s">
        <v>179</v>
      </c>
      <c r="G7022" s="111" t="s">
        <v>173</v>
      </c>
      <c r="H7022" s="111" t="s">
        <v>179</v>
      </c>
      <c r="I7022" s="111" t="s">
        <v>173</v>
      </c>
      <c r="J7022" t="str">
        <f t="shared" si="218"/>
        <v>1135SkogOrganisk jordBlandingsskogMiddels</v>
      </c>
      <c r="K7022" s="111">
        <v>-2.4239591752717748</v>
      </c>
      <c r="L7022" s="111">
        <v>0.92784825435236762</v>
      </c>
      <c r="M7022" s="111">
        <v>0.46510463492953991</v>
      </c>
      <c r="N7022" s="112">
        <f t="shared" si="219"/>
        <v>-1.0310062859898674</v>
      </c>
    </row>
    <row r="7023" spans="1:14" x14ac:dyDescent="0.25">
      <c r="A7023" s="111" t="s">
        <v>777</v>
      </c>
      <c r="B7023" s="111">
        <f>INDEX(kommuner!C:C,MATCH(_xlfn.NUMBERVALUE(A7023),kommuner!B:B,0))</f>
        <v>1135</v>
      </c>
      <c r="C7023" s="111" t="s">
        <v>127</v>
      </c>
      <c r="D7023" s="111" t="s">
        <v>127</v>
      </c>
      <c r="E7023" s="111" t="s">
        <v>123</v>
      </c>
      <c r="F7023" s="111" t="s">
        <v>179</v>
      </c>
      <c r="G7023" s="111" t="s">
        <v>186</v>
      </c>
      <c r="H7023" s="111" t="s">
        <v>179</v>
      </c>
      <c r="I7023" s="111" t="s">
        <v>186</v>
      </c>
      <c r="J7023" t="str">
        <f t="shared" si="218"/>
        <v>1135SkogOrganisk jordBlandingsskogSærs høy</v>
      </c>
      <c r="K7023" s="111">
        <v>-1.5726115302258048</v>
      </c>
      <c r="L7023" s="111">
        <v>0.92784825435236762</v>
      </c>
      <c r="M7023" s="111">
        <v>0.46510463492953991</v>
      </c>
      <c r="N7023" s="112">
        <f t="shared" si="219"/>
        <v>-0.17965864094389727</v>
      </c>
    </row>
    <row r="7024" spans="1:14" x14ac:dyDescent="0.25">
      <c r="A7024" s="111" t="s">
        <v>777</v>
      </c>
      <c r="B7024" s="111">
        <f>INDEX(kommuner!C:C,MATCH(_xlfn.NUMBERVALUE(A7024),kommuner!B:B,0))</f>
        <v>1135</v>
      </c>
      <c r="C7024" s="111" t="s">
        <v>127</v>
      </c>
      <c r="D7024" s="111" t="s">
        <v>127</v>
      </c>
      <c r="E7024" s="111" t="s">
        <v>123</v>
      </c>
      <c r="F7024" s="111" t="s">
        <v>185</v>
      </c>
      <c r="G7024" s="111" t="s">
        <v>180</v>
      </c>
      <c r="H7024" s="111" t="s">
        <v>185</v>
      </c>
      <c r="I7024" s="111" t="s">
        <v>180</v>
      </c>
      <c r="J7024" t="str">
        <f t="shared" si="218"/>
        <v>1135SkogOrganisk jordLauvskogHøy</v>
      </c>
      <c r="K7024" s="111">
        <v>-1.9913688882377358</v>
      </c>
      <c r="L7024" s="111">
        <v>0.92784825435236762</v>
      </c>
      <c r="M7024" s="111">
        <v>0.46510463492953991</v>
      </c>
      <c r="N7024" s="112">
        <f t="shared" si="219"/>
        <v>-0.59841599895582831</v>
      </c>
    </row>
    <row r="7025" spans="1:14" x14ac:dyDescent="0.25">
      <c r="A7025" s="111" t="s">
        <v>777</v>
      </c>
      <c r="B7025" s="111">
        <f>INDEX(kommuner!C:C,MATCH(_xlfn.NUMBERVALUE(A7025),kommuner!B:B,0))</f>
        <v>1135</v>
      </c>
      <c r="C7025" s="111" t="s">
        <v>127</v>
      </c>
      <c r="D7025" s="111" t="s">
        <v>127</v>
      </c>
      <c r="E7025" s="111" t="s">
        <v>123</v>
      </c>
      <c r="F7025" s="111" t="s">
        <v>185</v>
      </c>
      <c r="G7025" s="111" t="s">
        <v>167</v>
      </c>
      <c r="H7025" s="111" t="s">
        <v>185</v>
      </c>
      <c r="I7025" s="111" t="s">
        <v>167</v>
      </c>
      <c r="J7025" t="str">
        <f t="shared" si="218"/>
        <v>1135SkogOrganisk jordLauvskogImpediment</v>
      </c>
      <c r="K7025" s="111">
        <v>0.35000626494250675</v>
      </c>
      <c r="L7025" s="111">
        <v>0.92784825435236762</v>
      </c>
      <c r="M7025" s="111">
        <v>0.46510463492953991</v>
      </c>
      <c r="N7025" s="112">
        <f t="shared" si="219"/>
        <v>1.7429591542244141</v>
      </c>
    </row>
    <row r="7026" spans="1:14" x14ac:dyDescent="0.25">
      <c r="A7026" s="111" t="s">
        <v>777</v>
      </c>
      <c r="B7026" s="111">
        <f>INDEX(kommuner!C:C,MATCH(_xlfn.NUMBERVALUE(A7026),kommuner!B:B,0))</f>
        <v>1135</v>
      </c>
      <c r="C7026" s="111" t="s">
        <v>127</v>
      </c>
      <c r="D7026" s="111" t="s">
        <v>127</v>
      </c>
      <c r="E7026" s="111" t="s">
        <v>123</v>
      </c>
      <c r="F7026" s="111" t="s">
        <v>185</v>
      </c>
      <c r="G7026" s="111" t="s">
        <v>190</v>
      </c>
      <c r="H7026" s="111" t="s">
        <v>185</v>
      </c>
      <c r="I7026" s="111" t="s">
        <v>190</v>
      </c>
      <c r="J7026" t="str">
        <f t="shared" si="218"/>
        <v>1135SkogOrganisk jordLauvskogLav</v>
      </c>
      <c r="K7026" s="111">
        <v>1.1144075558526714</v>
      </c>
      <c r="L7026" s="111">
        <v>0.92784825435236762</v>
      </c>
      <c r="M7026" s="111">
        <v>0.46510463492953991</v>
      </c>
      <c r="N7026" s="112">
        <f t="shared" si="219"/>
        <v>2.5073604451345788</v>
      </c>
    </row>
    <row r="7027" spans="1:14" x14ac:dyDescent="0.25">
      <c r="A7027" s="111" t="s">
        <v>777</v>
      </c>
      <c r="B7027" s="111">
        <f>INDEX(kommuner!C:C,MATCH(_xlfn.NUMBERVALUE(A7027),kommuner!B:B,0))</f>
        <v>1135</v>
      </c>
      <c r="C7027" s="111" t="s">
        <v>127</v>
      </c>
      <c r="D7027" s="111" t="s">
        <v>127</v>
      </c>
      <c r="E7027" s="111" t="s">
        <v>123</v>
      </c>
      <c r="F7027" s="111" t="s">
        <v>185</v>
      </c>
      <c r="G7027" s="111" t="s">
        <v>173</v>
      </c>
      <c r="H7027" s="111" t="s">
        <v>185</v>
      </c>
      <c r="I7027" s="111" t="s">
        <v>173</v>
      </c>
      <c r="J7027" t="str">
        <f t="shared" si="218"/>
        <v>1135SkogOrganisk jordLauvskogMiddels</v>
      </c>
      <c r="K7027" s="111">
        <v>-0.62664468270982987</v>
      </c>
      <c r="L7027" s="111">
        <v>0.92784825435236762</v>
      </c>
      <c r="M7027" s="111">
        <v>0.46510463492953991</v>
      </c>
      <c r="N7027" s="112">
        <f t="shared" si="219"/>
        <v>0.76630820657207765</v>
      </c>
    </row>
    <row r="7028" spans="1:14" x14ac:dyDescent="0.25">
      <c r="A7028" s="111" t="s">
        <v>777</v>
      </c>
      <c r="B7028" s="111">
        <f>INDEX(kommuner!C:C,MATCH(_xlfn.NUMBERVALUE(A7028),kommuner!B:B,0))</f>
        <v>1135</v>
      </c>
      <c r="C7028" s="111" t="s">
        <v>127</v>
      </c>
      <c r="D7028" s="111" t="s">
        <v>127</v>
      </c>
      <c r="E7028" s="111" t="s">
        <v>123</v>
      </c>
      <c r="F7028" s="111" t="s">
        <v>185</v>
      </c>
      <c r="G7028" s="111" t="s">
        <v>186</v>
      </c>
      <c r="H7028" s="111" t="s">
        <v>185</v>
      </c>
      <c r="I7028" s="111" t="s">
        <v>186</v>
      </c>
      <c r="J7028" t="str">
        <f t="shared" si="218"/>
        <v>1135SkogOrganisk jordLauvskogSærs høy</v>
      </c>
      <c r="K7028" s="111">
        <v>-1.8997279926091779</v>
      </c>
      <c r="L7028" s="111">
        <v>0.92784825435236762</v>
      </c>
      <c r="M7028" s="111">
        <v>0.46510463492953991</v>
      </c>
      <c r="N7028" s="112">
        <f t="shared" si="219"/>
        <v>-0.50677510332727038</v>
      </c>
    </row>
    <row r="7029" spans="1:14" x14ac:dyDescent="0.25">
      <c r="A7029" s="111" t="s">
        <v>777</v>
      </c>
      <c r="B7029" s="111">
        <f>INDEX(kommuner!C:C,MATCH(_xlfn.NUMBERVALUE(A7029),kommuner!B:B,0))</f>
        <v>1135</v>
      </c>
      <c r="C7029" s="111" t="s">
        <v>83</v>
      </c>
      <c r="D7029" s="111" t="s">
        <v>83</v>
      </c>
      <c r="E7029" s="111" t="s">
        <v>126</v>
      </c>
      <c r="F7029" s="111" t="s">
        <v>139</v>
      </c>
      <c r="G7029" s="111" t="s">
        <v>139</v>
      </c>
      <c r="H7029" s="111" t="s">
        <v>139</v>
      </c>
      <c r="I7029" s="111" t="s">
        <v>139</v>
      </c>
      <c r="J7029" t="str">
        <f t="shared" si="218"/>
        <v>1135Utbygd arealMineraljord</v>
      </c>
      <c r="K7029" s="111">
        <v>0.42279414509845159</v>
      </c>
      <c r="L7029" s="111">
        <v>0</v>
      </c>
      <c r="M7029" s="111">
        <v>1.303047089454229E-2</v>
      </c>
      <c r="N7029" s="112">
        <f t="shared" si="219"/>
        <v>0.43582461599299388</v>
      </c>
    </row>
    <row r="7030" spans="1:14" x14ac:dyDescent="0.25">
      <c r="A7030" s="111" t="s">
        <v>777</v>
      </c>
      <c r="B7030" s="111">
        <f>INDEX(kommuner!C:C,MATCH(_xlfn.NUMBERVALUE(A7030),kommuner!B:B,0))</f>
        <v>1135</v>
      </c>
      <c r="C7030" s="111" t="s">
        <v>83</v>
      </c>
      <c r="D7030" s="111" t="s">
        <v>83</v>
      </c>
      <c r="E7030" s="111" t="s">
        <v>123</v>
      </c>
      <c r="F7030" s="111" t="s">
        <v>139</v>
      </c>
      <c r="G7030" s="111" t="s">
        <v>139</v>
      </c>
      <c r="H7030" s="111" t="s">
        <v>139</v>
      </c>
      <c r="I7030" s="111" t="s">
        <v>139</v>
      </c>
      <c r="J7030" t="str">
        <f t="shared" si="218"/>
        <v>1135Utbygd arealOrganisk jord</v>
      </c>
      <c r="K7030" s="111">
        <v>29.011421395201612</v>
      </c>
      <c r="L7030" s="111">
        <v>0</v>
      </c>
      <c r="M7030" s="111">
        <v>1.303047089454229E-2</v>
      </c>
      <c r="N7030" s="112">
        <f t="shared" si="219"/>
        <v>29.024451866096154</v>
      </c>
    </row>
    <row r="7031" spans="1:14" x14ac:dyDescent="0.25">
      <c r="A7031" s="111" t="s">
        <v>777</v>
      </c>
      <c r="B7031" s="111">
        <f>INDEX(kommuner!C:C,MATCH(_xlfn.NUMBERVALUE(A7031),kommuner!B:B,0))</f>
        <v>1135</v>
      </c>
      <c r="C7031" s="111" t="s">
        <v>181</v>
      </c>
      <c r="D7031" s="111" t="s">
        <v>181</v>
      </c>
      <c r="E7031" s="111" t="s">
        <v>123</v>
      </c>
      <c r="F7031" s="111" t="s">
        <v>139</v>
      </c>
      <c r="G7031" s="111" t="s">
        <v>139</v>
      </c>
      <c r="H7031" s="111" t="s">
        <v>139</v>
      </c>
      <c r="I7031" s="111" t="s">
        <v>139</v>
      </c>
      <c r="J7031" t="str">
        <f t="shared" si="218"/>
        <v>1135Vann og myrOrganisk jord</v>
      </c>
      <c r="K7031" s="111">
        <v>-0.31088998224577308</v>
      </c>
      <c r="L7031" s="111">
        <v>0</v>
      </c>
      <c r="M7031" s="111">
        <v>0</v>
      </c>
      <c r="N7031" s="112">
        <f t="shared" si="219"/>
        <v>-0.31088998224577308</v>
      </c>
    </row>
    <row r="7032" spans="1:14" x14ac:dyDescent="0.25">
      <c r="A7032" s="111" t="s">
        <v>778</v>
      </c>
      <c r="B7032" s="111">
        <f>INDEX(kommuner!C:C,MATCH(_xlfn.NUMBERVALUE(A7032),kommuner!B:B,0))</f>
        <v>1103</v>
      </c>
      <c r="C7032" s="111" t="s">
        <v>82</v>
      </c>
      <c r="D7032" s="111" t="s">
        <v>82</v>
      </c>
      <c r="E7032" s="111" t="s">
        <v>126</v>
      </c>
      <c r="F7032" s="111" t="s">
        <v>139</v>
      </c>
      <c r="G7032" s="111" t="s">
        <v>139</v>
      </c>
      <c r="H7032" s="111" t="s">
        <v>139</v>
      </c>
      <c r="I7032" s="111" t="s">
        <v>139</v>
      </c>
      <c r="J7032" t="str">
        <f t="shared" si="218"/>
        <v>1103Annen utmarkMineraljord</v>
      </c>
      <c r="K7032" s="111">
        <v>-0.16852781479621071</v>
      </c>
      <c r="L7032" s="111">
        <v>0</v>
      </c>
      <c r="M7032" s="111">
        <v>0</v>
      </c>
      <c r="N7032" s="112">
        <f t="shared" si="219"/>
        <v>-0.16852781479621071</v>
      </c>
    </row>
    <row r="7033" spans="1:14" x14ac:dyDescent="0.25">
      <c r="A7033" s="111" t="s">
        <v>778</v>
      </c>
      <c r="B7033" s="111">
        <f>INDEX(kommuner!C:C,MATCH(_xlfn.NUMBERVALUE(A7033),kommuner!B:B,0))</f>
        <v>1103</v>
      </c>
      <c r="C7033" s="111" t="s">
        <v>121</v>
      </c>
      <c r="D7033" s="111" t="s">
        <v>121</v>
      </c>
      <c r="E7033" s="111" t="s">
        <v>126</v>
      </c>
      <c r="F7033" s="111" t="s">
        <v>139</v>
      </c>
      <c r="G7033" s="111" t="s">
        <v>139</v>
      </c>
      <c r="H7033" s="111" t="s">
        <v>139</v>
      </c>
      <c r="I7033" s="111" t="s">
        <v>139</v>
      </c>
      <c r="J7033" t="str">
        <f t="shared" si="218"/>
        <v>1103BeiteMineraljord</v>
      </c>
      <c r="K7033" s="111">
        <v>-0.43305842942580308</v>
      </c>
      <c r="L7033" s="111">
        <v>0</v>
      </c>
      <c r="M7033" s="111">
        <v>1.2448711246839999E-7</v>
      </c>
      <c r="N7033" s="112">
        <f t="shared" si="219"/>
        <v>-0.43305830493869063</v>
      </c>
    </row>
    <row r="7034" spans="1:14" x14ac:dyDescent="0.25">
      <c r="A7034" s="111" t="s">
        <v>778</v>
      </c>
      <c r="B7034" s="111">
        <f>INDEX(kommuner!C:C,MATCH(_xlfn.NUMBERVALUE(A7034),kommuner!B:B,0))</f>
        <v>1103</v>
      </c>
      <c r="C7034" s="111" t="s">
        <v>121</v>
      </c>
      <c r="D7034" s="111" t="s">
        <v>121</v>
      </c>
      <c r="E7034" s="111" t="s">
        <v>123</v>
      </c>
      <c r="F7034" s="111" t="s">
        <v>139</v>
      </c>
      <c r="G7034" s="111" t="s">
        <v>139</v>
      </c>
      <c r="H7034" s="111" t="s">
        <v>139</v>
      </c>
      <c r="I7034" s="111" t="s">
        <v>139</v>
      </c>
      <c r="J7034" t="str">
        <f t="shared" si="218"/>
        <v>1103BeiteOrganisk jord</v>
      </c>
      <c r="K7034" s="111">
        <v>12.077525935985037</v>
      </c>
      <c r="L7034" s="111">
        <v>1.6412500000000001</v>
      </c>
      <c r="M7034" s="111">
        <v>0</v>
      </c>
      <c r="N7034" s="112">
        <f t="shared" si="219"/>
        <v>13.718775935985036</v>
      </c>
    </row>
    <row r="7035" spans="1:14" x14ac:dyDescent="0.25">
      <c r="A7035" s="111" t="s">
        <v>778</v>
      </c>
      <c r="B7035" s="111">
        <f>INDEX(kommuner!C:C,MATCH(_xlfn.NUMBERVALUE(A7035),kommuner!B:B,0))</f>
        <v>1103</v>
      </c>
      <c r="C7035" s="111" t="s">
        <v>84</v>
      </c>
      <c r="D7035" s="111" t="s">
        <v>84</v>
      </c>
      <c r="E7035" s="111" t="s">
        <v>126</v>
      </c>
      <c r="F7035" s="111" t="s">
        <v>139</v>
      </c>
      <c r="G7035" s="111" t="s">
        <v>139</v>
      </c>
      <c r="H7035" s="111" t="s">
        <v>139</v>
      </c>
      <c r="I7035" s="111" t="s">
        <v>139</v>
      </c>
      <c r="J7035" t="str">
        <f t="shared" si="218"/>
        <v>1103Dyrket markMineraljord</v>
      </c>
      <c r="K7035" s="111">
        <v>-0.4299831800484587</v>
      </c>
      <c r="L7035" s="111">
        <v>0</v>
      </c>
      <c r="M7035" s="111">
        <v>0</v>
      </c>
      <c r="N7035" s="112">
        <f t="shared" si="219"/>
        <v>-0.4299831800484587</v>
      </c>
    </row>
    <row r="7036" spans="1:14" x14ac:dyDescent="0.25">
      <c r="A7036" s="111" t="s">
        <v>778</v>
      </c>
      <c r="B7036" s="111">
        <f>INDEX(kommuner!C:C,MATCH(_xlfn.NUMBERVALUE(A7036),kommuner!B:B,0))</f>
        <v>1103</v>
      </c>
      <c r="C7036" s="111" t="s">
        <v>84</v>
      </c>
      <c r="D7036" s="111" t="s">
        <v>84</v>
      </c>
      <c r="E7036" s="111" t="s">
        <v>123</v>
      </c>
      <c r="F7036" s="111" t="s">
        <v>139</v>
      </c>
      <c r="G7036" s="111" t="s">
        <v>139</v>
      </c>
      <c r="H7036" s="111" t="s">
        <v>139</v>
      </c>
      <c r="I7036" s="111" t="s">
        <v>139</v>
      </c>
      <c r="J7036" t="str">
        <f t="shared" si="218"/>
        <v>1103Dyrket markOrganisk jord</v>
      </c>
      <c r="K7036" s="111">
        <v>28.726149366675592</v>
      </c>
      <c r="L7036" s="111">
        <v>1.45625</v>
      </c>
      <c r="M7036" s="111">
        <v>0</v>
      </c>
      <c r="N7036" s="112">
        <f t="shared" si="219"/>
        <v>30.182399366675593</v>
      </c>
    </row>
    <row r="7037" spans="1:14" x14ac:dyDescent="0.25">
      <c r="A7037" s="111" t="s">
        <v>778</v>
      </c>
      <c r="B7037" s="111">
        <f>INDEX(kommuner!C:C,MATCH(_xlfn.NUMBERVALUE(A7037),kommuner!B:B,0))</f>
        <v>1103</v>
      </c>
      <c r="C7037" s="111" t="s">
        <v>127</v>
      </c>
      <c r="D7037" s="111" t="s">
        <v>127</v>
      </c>
      <c r="E7037" s="111" t="s">
        <v>126</v>
      </c>
      <c r="F7037" s="111" t="s">
        <v>172</v>
      </c>
      <c r="G7037" s="111" t="s">
        <v>180</v>
      </c>
      <c r="H7037" s="111" t="s">
        <v>172</v>
      </c>
      <c r="I7037" s="111" t="s">
        <v>180</v>
      </c>
      <c r="J7037" t="str">
        <f t="shared" si="218"/>
        <v>1103SkogMineraljordBarskogHøy</v>
      </c>
      <c r="K7037" s="111">
        <v>-4.2610596243420318</v>
      </c>
      <c r="L7037" s="111">
        <v>0.85306406685236758</v>
      </c>
      <c r="M7037" s="111">
        <v>6.4056614999681585E-2</v>
      </c>
      <c r="N7037" s="112">
        <f t="shared" si="219"/>
        <v>-3.3439389424899826</v>
      </c>
    </row>
    <row r="7038" spans="1:14" x14ac:dyDescent="0.25">
      <c r="A7038" s="111" t="s">
        <v>778</v>
      </c>
      <c r="B7038" s="111">
        <f>INDEX(kommuner!C:C,MATCH(_xlfn.NUMBERVALUE(A7038),kommuner!B:B,0))</f>
        <v>1103</v>
      </c>
      <c r="C7038" s="111" t="s">
        <v>127</v>
      </c>
      <c r="D7038" s="111" t="s">
        <v>127</v>
      </c>
      <c r="E7038" s="111" t="s">
        <v>126</v>
      </c>
      <c r="F7038" s="111" t="s">
        <v>172</v>
      </c>
      <c r="G7038" s="111" t="s">
        <v>167</v>
      </c>
      <c r="H7038" s="111" t="s">
        <v>172</v>
      </c>
      <c r="I7038" s="111" t="s">
        <v>167</v>
      </c>
      <c r="J7038" t="str">
        <f t="shared" si="218"/>
        <v>1103SkogMineraljordBarskogImpediment</v>
      </c>
      <c r="K7038" s="111">
        <v>-1.5740166960016819</v>
      </c>
      <c r="L7038" s="111">
        <v>0.85306406685236758</v>
      </c>
      <c r="M7038" s="111">
        <v>6.3979989500968365E-2</v>
      </c>
      <c r="N7038" s="112">
        <f t="shared" si="219"/>
        <v>-0.65697263964834596</v>
      </c>
    </row>
    <row r="7039" spans="1:14" x14ac:dyDescent="0.25">
      <c r="A7039" s="111" t="s">
        <v>778</v>
      </c>
      <c r="B7039" s="111">
        <f>INDEX(kommuner!C:C,MATCH(_xlfn.NUMBERVALUE(A7039),kommuner!B:B,0))</f>
        <v>1103</v>
      </c>
      <c r="C7039" s="111" t="s">
        <v>127</v>
      </c>
      <c r="D7039" s="111" t="s">
        <v>127</v>
      </c>
      <c r="E7039" s="111" t="s">
        <v>126</v>
      </c>
      <c r="F7039" s="111" t="s">
        <v>172</v>
      </c>
      <c r="G7039" s="111" t="s">
        <v>190</v>
      </c>
      <c r="H7039" s="111" t="s">
        <v>172</v>
      </c>
      <c r="I7039" s="111" t="s">
        <v>190</v>
      </c>
      <c r="J7039" t="str">
        <f t="shared" si="218"/>
        <v>1103SkogMineraljordBarskogLav</v>
      </c>
      <c r="K7039" s="111">
        <v>-2.1094741240186856</v>
      </c>
      <c r="L7039" s="111">
        <v>0.85306406685236758</v>
      </c>
      <c r="M7039" s="111">
        <v>6.3979989500968365E-2</v>
      </c>
      <c r="N7039" s="112">
        <f t="shared" si="219"/>
        <v>-1.1924300676653499</v>
      </c>
    </row>
    <row r="7040" spans="1:14" x14ac:dyDescent="0.25">
      <c r="A7040" s="111" t="s">
        <v>778</v>
      </c>
      <c r="B7040" s="111">
        <f>INDEX(kommuner!C:C,MATCH(_xlfn.NUMBERVALUE(A7040),kommuner!B:B,0))</f>
        <v>1103</v>
      </c>
      <c r="C7040" s="111" t="s">
        <v>127</v>
      </c>
      <c r="D7040" s="111" t="s">
        <v>127</v>
      </c>
      <c r="E7040" s="111" t="s">
        <v>126</v>
      </c>
      <c r="F7040" s="111" t="s">
        <v>172</v>
      </c>
      <c r="G7040" s="111" t="s">
        <v>173</v>
      </c>
      <c r="H7040" s="111" t="s">
        <v>172</v>
      </c>
      <c r="I7040" s="111" t="s">
        <v>173</v>
      </c>
      <c r="J7040" t="str">
        <f t="shared" si="218"/>
        <v>1103SkogMineraljordBarskogMiddels</v>
      </c>
      <c r="K7040" s="111">
        <v>-2.8820985952554645</v>
      </c>
      <c r="L7040" s="111">
        <v>0.85306406685236758</v>
      </c>
      <c r="M7040" s="111">
        <v>6.4056614999681585E-2</v>
      </c>
      <c r="N7040" s="112">
        <f t="shared" si="219"/>
        <v>-1.9649779134034155</v>
      </c>
    </row>
    <row r="7041" spans="1:14" x14ac:dyDescent="0.25">
      <c r="A7041" s="111" t="s">
        <v>778</v>
      </c>
      <c r="B7041" s="111">
        <f>INDEX(kommuner!C:C,MATCH(_xlfn.NUMBERVALUE(A7041),kommuner!B:B,0))</f>
        <v>1103</v>
      </c>
      <c r="C7041" s="111" t="s">
        <v>127</v>
      </c>
      <c r="D7041" s="111" t="s">
        <v>127</v>
      </c>
      <c r="E7041" s="111" t="s">
        <v>126</v>
      </c>
      <c r="F7041" s="111" t="s">
        <v>172</v>
      </c>
      <c r="G7041" s="111" t="s">
        <v>186</v>
      </c>
      <c r="H7041" s="111" t="s">
        <v>172</v>
      </c>
      <c r="I7041" s="111" t="s">
        <v>186</v>
      </c>
      <c r="J7041" t="str">
        <f t="shared" si="218"/>
        <v>1103SkogMineraljordBarskogSærs høy</v>
      </c>
      <c r="K7041" s="111">
        <v>0.12072674540874306</v>
      </c>
      <c r="L7041" s="111">
        <v>0.85306406685236758</v>
      </c>
      <c r="M7041" s="111">
        <v>6.4056614999681585E-2</v>
      </c>
      <c r="N7041" s="112">
        <f t="shared" si="219"/>
        <v>1.0378474272607923</v>
      </c>
    </row>
    <row r="7042" spans="1:14" x14ac:dyDescent="0.25">
      <c r="A7042" s="111" t="s">
        <v>778</v>
      </c>
      <c r="B7042" s="111">
        <f>INDEX(kommuner!C:C,MATCH(_xlfn.NUMBERVALUE(A7042),kommuner!B:B,0))</f>
        <v>1103</v>
      </c>
      <c r="C7042" s="111" t="s">
        <v>127</v>
      </c>
      <c r="D7042" s="111" t="s">
        <v>127</v>
      </c>
      <c r="E7042" s="111" t="s">
        <v>126</v>
      </c>
      <c r="F7042" s="111" t="s">
        <v>179</v>
      </c>
      <c r="G7042" s="111" t="s">
        <v>180</v>
      </c>
      <c r="H7042" s="111" t="s">
        <v>179</v>
      </c>
      <c r="I7042" s="111" t="s">
        <v>180</v>
      </c>
      <c r="J7042" t="str">
        <f t="shared" si="218"/>
        <v>1103SkogMineraljordBlandingsskogHøy</v>
      </c>
      <c r="K7042" s="111">
        <v>-8.5703651807373102</v>
      </c>
      <c r="L7042" s="111">
        <v>0.85306406685236758</v>
      </c>
      <c r="M7042" s="111">
        <v>6.3979989500968365E-2</v>
      </c>
      <c r="N7042" s="112">
        <f t="shared" si="219"/>
        <v>-7.6533211243839743</v>
      </c>
    </row>
    <row r="7043" spans="1:14" x14ac:dyDescent="0.25">
      <c r="A7043" s="111" t="s">
        <v>778</v>
      </c>
      <c r="B7043" s="111">
        <f>INDEX(kommuner!C:C,MATCH(_xlfn.NUMBERVALUE(A7043),kommuner!B:B,0))</f>
        <v>1103</v>
      </c>
      <c r="C7043" s="111" t="s">
        <v>127</v>
      </c>
      <c r="D7043" s="111" t="s">
        <v>127</v>
      </c>
      <c r="E7043" s="111" t="s">
        <v>126</v>
      </c>
      <c r="F7043" s="111" t="s">
        <v>179</v>
      </c>
      <c r="G7043" s="111" t="s">
        <v>167</v>
      </c>
      <c r="H7043" s="111" t="s">
        <v>179</v>
      </c>
      <c r="I7043" s="111" t="s">
        <v>167</v>
      </c>
      <c r="J7043" t="str">
        <f t="shared" ref="J7043:J7106" si="220">B7043&amp;C7043&amp;E7043&amp;IF(C7043="Skog",F7043&amp;G7043,"")</f>
        <v>1103SkogMineraljordBlandingsskogImpediment</v>
      </c>
      <c r="K7043" s="111">
        <v>-2.0950685747655116</v>
      </c>
      <c r="L7043" s="111">
        <v>0.85306406685236758</v>
      </c>
      <c r="M7043" s="111">
        <v>6.3979989500968365E-2</v>
      </c>
      <c r="N7043" s="112">
        <f t="shared" ref="N7043:N7106" si="221">SUM(K7043:M7043)</f>
        <v>-1.1780245184121758</v>
      </c>
    </row>
    <row r="7044" spans="1:14" x14ac:dyDescent="0.25">
      <c r="A7044" s="111" t="s">
        <v>778</v>
      </c>
      <c r="B7044" s="111">
        <f>INDEX(kommuner!C:C,MATCH(_xlfn.NUMBERVALUE(A7044),kommuner!B:B,0))</f>
        <v>1103</v>
      </c>
      <c r="C7044" s="111" t="s">
        <v>127</v>
      </c>
      <c r="D7044" s="111" t="s">
        <v>127</v>
      </c>
      <c r="E7044" s="111" t="s">
        <v>126</v>
      </c>
      <c r="F7044" s="111" t="s">
        <v>179</v>
      </c>
      <c r="G7044" s="111" t="s">
        <v>190</v>
      </c>
      <c r="H7044" s="111" t="s">
        <v>179</v>
      </c>
      <c r="I7044" s="111" t="s">
        <v>190</v>
      </c>
      <c r="J7044" t="str">
        <f t="shared" si="220"/>
        <v>1103SkogMineraljordBlandingsskogLav</v>
      </c>
      <c r="K7044" s="111">
        <v>-3.814060654162915</v>
      </c>
      <c r="L7044" s="111">
        <v>0.85306406685236758</v>
      </c>
      <c r="M7044" s="111">
        <v>6.3979989500968365E-2</v>
      </c>
      <c r="N7044" s="112">
        <f t="shared" si="221"/>
        <v>-2.897016597809579</v>
      </c>
    </row>
    <row r="7045" spans="1:14" x14ac:dyDescent="0.25">
      <c r="A7045" s="111" t="s">
        <v>778</v>
      </c>
      <c r="B7045" s="111">
        <f>INDEX(kommuner!C:C,MATCH(_xlfn.NUMBERVALUE(A7045),kommuner!B:B,0))</f>
        <v>1103</v>
      </c>
      <c r="C7045" s="111" t="s">
        <v>127</v>
      </c>
      <c r="D7045" s="111" t="s">
        <v>127</v>
      </c>
      <c r="E7045" s="111" t="s">
        <v>126</v>
      </c>
      <c r="F7045" s="111" t="s">
        <v>179</v>
      </c>
      <c r="G7045" s="111" t="s">
        <v>173</v>
      </c>
      <c r="H7045" s="111" t="s">
        <v>179</v>
      </c>
      <c r="I7045" s="111" t="s">
        <v>173</v>
      </c>
      <c r="J7045" t="str">
        <f t="shared" si="220"/>
        <v>1103SkogMineraljordBlandingsskogMiddels</v>
      </c>
      <c r="K7045" s="111">
        <v>-4.5623521854183373</v>
      </c>
      <c r="L7045" s="111">
        <v>0.85306406685236758</v>
      </c>
      <c r="M7045" s="111">
        <v>6.3979989500968365E-2</v>
      </c>
      <c r="N7045" s="112">
        <f t="shared" si="221"/>
        <v>-3.6453081290650013</v>
      </c>
    </row>
    <row r="7046" spans="1:14" x14ac:dyDescent="0.25">
      <c r="A7046" s="111" t="s">
        <v>778</v>
      </c>
      <c r="B7046" s="111">
        <f>INDEX(kommuner!C:C,MATCH(_xlfn.NUMBERVALUE(A7046),kommuner!B:B,0))</f>
        <v>1103</v>
      </c>
      <c r="C7046" s="111" t="s">
        <v>127</v>
      </c>
      <c r="D7046" s="111" t="s">
        <v>127</v>
      </c>
      <c r="E7046" s="111" t="s">
        <v>126</v>
      </c>
      <c r="F7046" s="111" t="s">
        <v>179</v>
      </c>
      <c r="G7046" s="111" t="s">
        <v>186</v>
      </c>
      <c r="H7046" s="111" t="s">
        <v>179</v>
      </c>
      <c r="I7046" s="111" t="s">
        <v>186</v>
      </c>
      <c r="J7046" t="str">
        <f t="shared" si="220"/>
        <v>1103SkogMineraljordBlandingsskogSærs høy</v>
      </c>
      <c r="K7046" s="111">
        <v>-2.9395925245326562</v>
      </c>
      <c r="L7046" s="111">
        <v>0.85306406685236758</v>
      </c>
      <c r="M7046" s="111">
        <v>6.3979989500968365E-2</v>
      </c>
      <c r="N7046" s="112">
        <f t="shared" si="221"/>
        <v>-2.0225484681793202</v>
      </c>
    </row>
    <row r="7047" spans="1:14" x14ac:dyDescent="0.25">
      <c r="A7047" s="111" t="s">
        <v>778</v>
      </c>
      <c r="B7047" s="111">
        <f>INDEX(kommuner!C:C,MATCH(_xlfn.NUMBERVALUE(A7047),kommuner!B:B,0))</f>
        <v>1103</v>
      </c>
      <c r="C7047" s="111" t="s">
        <v>127</v>
      </c>
      <c r="D7047" s="111" t="s">
        <v>127</v>
      </c>
      <c r="E7047" s="111" t="s">
        <v>126</v>
      </c>
      <c r="F7047" s="111" t="s">
        <v>185</v>
      </c>
      <c r="G7047" s="111" t="s">
        <v>180</v>
      </c>
      <c r="H7047" s="111" t="s">
        <v>185</v>
      </c>
      <c r="I7047" s="111" t="s">
        <v>180</v>
      </c>
      <c r="J7047" t="str">
        <f t="shared" si="220"/>
        <v>1103SkogMineraljordLauvskogHøy</v>
      </c>
      <c r="K7047" s="111">
        <v>-3.6072016095960531</v>
      </c>
      <c r="L7047" s="111">
        <v>0.85306406685236758</v>
      </c>
      <c r="M7047" s="111">
        <v>6.3979989500968365E-2</v>
      </c>
      <c r="N7047" s="112">
        <f t="shared" si="221"/>
        <v>-2.6901575532427171</v>
      </c>
    </row>
    <row r="7048" spans="1:14" x14ac:dyDescent="0.25">
      <c r="A7048" s="111" t="s">
        <v>778</v>
      </c>
      <c r="B7048" s="111">
        <f>INDEX(kommuner!C:C,MATCH(_xlfn.NUMBERVALUE(A7048),kommuner!B:B,0))</f>
        <v>1103</v>
      </c>
      <c r="C7048" s="111" t="s">
        <v>127</v>
      </c>
      <c r="D7048" s="111" t="s">
        <v>127</v>
      </c>
      <c r="E7048" s="111" t="s">
        <v>126</v>
      </c>
      <c r="F7048" s="111" t="s">
        <v>185</v>
      </c>
      <c r="G7048" s="111" t="s">
        <v>167</v>
      </c>
      <c r="H7048" s="111" t="s">
        <v>185</v>
      </c>
      <c r="I7048" s="111" t="s">
        <v>167</v>
      </c>
      <c r="J7048" t="str">
        <f t="shared" si="220"/>
        <v>1103SkogMineraljordLauvskogImpediment</v>
      </c>
      <c r="K7048" s="111">
        <v>-1.1043030228661443</v>
      </c>
      <c r="L7048" s="111">
        <v>0.85306406685236758</v>
      </c>
      <c r="M7048" s="111">
        <v>6.3979989500968365E-2</v>
      </c>
      <c r="N7048" s="112">
        <f t="shared" si="221"/>
        <v>-0.18725896651280841</v>
      </c>
    </row>
    <row r="7049" spans="1:14" x14ac:dyDescent="0.25">
      <c r="A7049" s="111" t="s">
        <v>778</v>
      </c>
      <c r="B7049" s="111">
        <f>INDEX(kommuner!C:C,MATCH(_xlfn.NUMBERVALUE(A7049),kommuner!B:B,0))</f>
        <v>1103</v>
      </c>
      <c r="C7049" s="111" t="s">
        <v>127</v>
      </c>
      <c r="D7049" s="111" t="s">
        <v>127</v>
      </c>
      <c r="E7049" s="111" t="s">
        <v>126</v>
      </c>
      <c r="F7049" s="111" t="s">
        <v>185</v>
      </c>
      <c r="G7049" s="111" t="s">
        <v>190</v>
      </c>
      <c r="H7049" s="111" t="s">
        <v>185</v>
      </c>
      <c r="I7049" s="111" t="s">
        <v>190</v>
      </c>
      <c r="J7049" t="str">
        <f t="shared" si="220"/>
        <v>1103SkogMineraljordLauvskogLav</v>
      </c>
      <c r="K7049" s="111">
        <v>-8.9748170935426599E-2</v>
      </c>
      <c r="L7049" s="111">
        <v>0.85306406685236758</v>
      </c>
      <c r="M7049" s="111">
        <v>6.3979989500968365E-2</v>
      </c>
      <c r="N7049" s="112">
        <f t="shared" si="221"/>
        <v>0.82729588541790933</v>
      </c>
    </row>
    <row r="7050" spans="1:14" x14ac:dyDescent="0.25">
      <c r="A7050" s="111" t="s">
        <v>778</v>
      </c>
      <c r="B7050" s="111">
        <f>INDEX(kommuner!C:C,MATCH(_xlfn.NUMBERVALUE(A7050),kommuner!B:B,0))</f>
        <v>1103</v>
      </c>
      <c r="C7050" s="111" t="s">
        <v>127</v>
      </c>
      <c r="D7050" s="111" t="s">
        <v>127</v>
      </c>
      <c r="E7050" s="111" t="s">
        <v>126</v>
      </c>
      <c r="F7050" s="111" t="s">
        <v>185</v>
      </c>
      <c r="G7050" s="111" t="s">
        <v>173</v>
      </c>
      <c r="H7050" s="111" t="s">
        <v>185</v>
      </c>
      <c r="I7050" s="111" t="s">
        <v>173</v>
      </c>
      <c r="J7050" t="str">
        <f t="shared" si="220"/>
        <v>1103SkogMineraljordLauvskogMiddels</v>
      </c>
      <c r="K7050" s="111">
        <v>-2.4151390344437029</v>
      </c>
      <c r="L7050" s="111">
        <v>0.85306406685236758</v>
      </c>
      <c r="M7050" s="111">
        <v>6.3979989500968365E-2</v>
      </c>
      <c r="N7050" s="112">
        <f t="shared" si="221"/>
        <v>-1.4980949780903672</v>
      </c>
    </row>
    <row r="7051" spans="1:14" x14ac:dyDescent="0.25">
      <c r="A7051" s="111" t="s">
        <v>778</v>
      </c>
      <c r="B7051" s="111">
        <f>INDEX(kommuner!C:C,MATCH(_xlfn.NUMBERVALUE(A7051),kommuner!B:B,0))</f>
        <v>1103</v>
      </c>
      <c r="C7051" s="111" t="s">
        <v>127</v>
      </c>
      <c r="D7051" s="111" t="s">
        <v>127</v>
      </c>
      <c r="E7051" s="111" t="s">
        <v>126</v>
      </c>
      <c r="F7051" s="111" t="s">
        <v>185</v>
      </c>
      <c r="G7051" s="111" t="s">
        <v>186</v>
      </c>
      <c r="H7051" s="111" t="s">
        <v>185</v>
      </c>
      <c r="I7051" s="111" t="s">
        <v>186</v>
      </c>
      <c r="J7051" t="str">
        <f t="shared" si="220"/>
        <v>1103SkogMineraljordLauvskogSærs høy</v>
      </c>
      <c r="K7051" s="111">
        <v>-3.6560473259425113</v>
      </c>
      <c r="L7051" s="111">
        <v>0.85306406685236758</v>
      </c>
      <c r="M7051" s="111">
        <v>6.3979989500968365E-2</v>
      </c>
      <c r="N7051" s="112">
        <f t="shared" si="221"/>
        <v>-2.7390032695891753</v>
      </c>
    </row>
    <row r="7052" spans="1:14" x14ac:dyDescent="0.25">
      <c r="A7052" s="111" t="s">
        <v>778</v>
      </c>
      <c r="B7052" s="111">
        <f>INDEX(kommuner!C:C,MATCH(_xlfn.NUMBERVALUE(A7052),kommuner!B:B,0))</f>
        <v>1103</v>
      </c>
      <c r="C7052" s="111" t="s">
        <v>127</v>
      </c>
      <c r="D7052" s="111" t="s">
        <v>127</v>
      </c>
      <c r="E7052" s="111" t="s">
        <v>123</v>
      </c>
      <c r="F7052" s="111" t="s">
        <v>172</v>
      </c>
      <c r="G7052" s="111" t="s">
        <v>180</v>
      </c>
      <c r="H7052" s="111" t="s">
        <v>172</v>
      </c>
      <c r="I7052" s="111" t="s">
        <v>180</v>
      </c>
      <c r="J7052" t="str">
        <f t="shared" si="220"/>
        <v>1103SkogOrganisk jordBarskogHøy</v>
      </c>
      <c r="K7052" s="111">
        <v>-2.5184559031994138</v>
      </c>
      <c r="L7052" s="111">
        <v>0.92784825435236762</v>
      </c>
      <c r="M7052" s="111">
        <v>0.46518126042825314</v>
      </c>
      <c r="N7052" s="112">
        <f t="shared" si="221"/>
        <v>-1.1254263884187932</v>
      </c>
    </row>
    <row r="7053" spans="1:14" x14ac:dyDescent="0.25">
      <c r="A7053" s="111" t="s">
        <v>778</v>
      </c>
      <c r="B7053" s="111">
        <f>INDEX(kommuner!C:C,MATCH(_xlfn.NUMBERVALUE(A7053),kommuner!B:B,0))</f>
        <v>1103</v>
      </c>
      <c r="C7053" s="111" t="s">
        <v>127</v>
      </c>
      <c r="D7053" s="111" t="s">
        <v>127</v>
      </c>
      <c r="E7053" s="111" t="s">
        <v>123</v>
      </c>
      <c r="F7053" s="111" t="s">
        <v>172</v>
      </c>
      <c r="G7053" s="111" t="s">
        <v>167</v>
      </c>
      <c r="H7053" s="111" t="s">
        <v>172</v>
      </c>
      <c r="I7053" s="111" t="s">
        <v>167</v>
      </c>
      <c r="J7053" t="str">
        <f t="shared" si="220"/>
        <v>1103SkogOrganisk jordBarskogImpediment</v>
      </c>
      <c r="K7053" s="111">
        <v>-0.13011741963904588</v>
      </c>
      <c r="L7053" s="111">
        <v>0.92784825435236762</v>
      </c>
      <c r="M7053" s="111">
        <v>0.46510463492953991</v>
      </c>
      <c r="N7053" s="112">
        <f t="shared" si="221"/>
        <v>1.2628354696428616</v>
      </c>
    </row>
    <row r="7054" spans="1:14" x14ac:dyDescent="0.25">
      <c r="A7054" s="111" t="s">
        <v>778</v>
      </c>
      <c r="B7054" s="111">
        <f>INDEX(kommuner!C:C,MATCH(_xlfn.NUMBERVALUE(A7054),kommuner!B:B,0))</f>
        <v>1103</v>
      </c>
      <c r="C7054" s="111" t="s">
        <v>127</v>
      </c>
      <c r="D7054" s="111" t="s">
        <v>127</v>
      </c>
      <c r="E7054" s="111" t="s">
        <v>123</v>
      </c>
      <c r="F7054" s="111" t="s">
        <v>172</v>
      </c>
      <c r="G7054" s="111" t="s">
        <v>190</v>
      </c>
      <c r="H7054" s="111" t="s">
        <v>172</v>
      </c>
      <c r="I7054" s="111" t="s">
        <v>190</v>
      </c>
      <c r="J7054" t="str">
        <f t="shared" si="220"/>
        <v>1103SkogOrganisk jordBarskogLav</v>
      </c>
      <c r="K7054" s="111">
        <v>-0.50666953101693391</v>
      </c>
      <c r="L7054" s="111">
        <v>0.92784825435236762</v>
      </c>
      <c r="M7054" s="111">
        <v>0.46510463492953991</v>
      </c>
      <c r="N7054" s="112">
        <f t="shared" si="221"/>
        <v>0.88628335826497362</v>
      </c>
    </row>
    <row r="7055" spans="1:14" x14ac:dyDescent="0.25">
      <c r="A7055" s="111" t="s">
        <v>778</v>
      </c>
      <c r="B7055" s="111">
        <f>INDEX(kommuner!C:C,MATCH(_xlfn.NUMBERVALUE(A7055),kommuner!B:B,0))</f>
        <v>1103</v>
      </c>
      <c r="C7055" s="111" t="s">
        <v>127</v>
      </c>
      <c r="D7055" s="111" t="s">
        <v>127</v>
      </c>
      <c r="E7055" s="111" t="s">
        <v>123</v>
      </c>
      <c r="F7055" s="111" t="s">
        <v>172</v>
      </c>
      <c r="G7055" s="111" t="s">
        <v>173</v>
      </c>
      <c r="H7055" s="111" t="s">
        <v>172</v>
      </c>
      <c r="I7055" s="111" t="s">
        <v>173</v>
      </c>
      <c r="J7055" t="str">
        <f t="shared" si="220"/>
        <v>1103SkogOrganisk jordBarskogMiddels</v>
      </c>
      <c r="K7055" s="111">
        <v>-1.5571490961494638</v>
      </c>
      <c r="L7055" s="111">
        <v>0.92784825435236762</v>
      </c>
      <c r="M7055" s="111">
        <v>0.46518126042825314</v>
      </c>
      <c r="N7055" s="112">
        <f t="shared" si="221"/>
        <v>-0.16411958136884308</v>
      </c>
    </row>
    <row r="7056" spans="1:14" x14ac:dyDescent="0.25">
      <c r="A7056" s="111" t="s">
        <v>778</v>
      </c>
      <c r="B7056" s="111">
        <f>INDEX(kommuner!C:C,MATCH(_xlfn.NUMBERVALUE(A7056),kommuner!B:B,0))</f>
        <v>1103</v>
      </c>
      <c r="C7056" s="111" t="s">
        <v>127</v>
      </c>
      <c r="D7056" s="111" t="s">
        <v>127</v>
      </c>
      <c r="E7056" s="111" t="s">
        <v>123</v>
      </c>
      <c r="F7056" s="111" t="s">
        <v>172</v>
      </c>
      <c r="G7056" s="111" t="s">
        <v>186</v>
      </c>
      <c r="H7056" s="111" t="s">
        <v>172</v>
      </c>
      <c r="I7056" s="111" t="s">
        <v>186</v>
      </c>
      <c r="J7056" t="str">
        <f t="shared" si="220"/>
        <v>1103SkogOrganisk jordBarskogSærs høy</v>
      </c>
      <c r="K7056" s="111">
        <v>2.5548655235722699</v>
      </c>
      <c r="L7056" s="111">
        <v>0.92784825435236762</v>
      </c>
      <c r="M7056" s="111">
        <v>0.46518126042825314</v>
      </c>
      <c r="N7056" s="112">
        <f t="shared" si="221"/>
        <v>3.9478950383528906</v>
      </c>
    </row>
    <row r="7057" spans="1:14" x14ac:dyDescent="0.25">
      <c r="A7057" s="111" t="s">
        <v>778</v>
      </c>
      <c r="B7057" s="111">
        <f>INDEX(kommuner!C:C,MATCH(_xlfn.NUMBERVALUE(A7057),kommuner!B:B,0))</f>
        <v>1103</v>
      </c>
      <c r="C7057" s="111" t="s">
        <v>127</v>
      </c>
      <c r="D7057" s="111" t="s">
        <v>127</v>
      </c>
      <c r="E7057" s="111" t="s">
        <v>123</v>
      </c>
      <c r="F7057" s="111" t="s">
        <v>179</v>
      </c>
      <c r="G7057" s="111" t="s">
        <v>180</v>
      </c>
      <c r="H7057" s="111" t="s">
        <v>179</v>
      </c>
      <c r="I7057" s="111" t="s">
        <v>180</v>
      </c>
      <c r="J7057" t="str">
        <f t="shared" si="220"/>
        <v>1103SkogOrganisk jordBlandingsskogHøy</v>
      </c>
      <c r="K7057" s="111">
        <v>-5.5554344456832343</v>
      </c>
      <c r="L7057" s="111">
        <v>0.92784825435236762</v>
      </c>
      <c r="M7057" s="111">
        <v>0.46510463492953991</v>
      </c>
      <c r="N7057" s="112">
        <f t="shared" si="221"/>
        <v>-4.1624815564013264</v>
      </c>
    </row>
    <row r="7058" spans="1:14" x14ac:dyDescent="0.25">
      <c r="A7058" s="111" t="s">
        <v>778</v>
      </c>
      <c r="B7058" s="111">
        <f>INDEX(kommuner!C:C,MATCH(_xlfn.NUMBERVALUE(A7058),kommuner!B:B,0))</f>
        <v>1103</v>
      </c>
      <c r="C7058" s="111" t="s">
        <v>127</v>
      </c>
      <c r="D7058" s="111" t="s">
        <v>127</v>
      </c>
      <c r="E7058" s="111" t="s">
        <v>123</v>
      </c>
      <c r="F7058" s="111" t="s">
        <v>179</v>
      </c>
      <c r="G7058" s="111" t="s">
        <v>167</v>
      </c>
      <c r="H7058" s="111" t="s">
        <v>179</v>
      </c>
      <c r="I7058" s="111" t="s">
        <v>167</v>
      </c>
      <c r="J7058" t="str">
        <f t="shared" si="220"/>
        <v>1103SkogOrganisk jordBlandingsskogImpediment</v>
      </c>
      <c r="K7058" s="111">
        <v>-0.28586344175800005</v>
      </c>
      <c r="L7058" s="111">
        <v>0.92784825435236762</v>
      </c>
      <c r="M7058" s="111">
        <v>0.46510463492953991</v>
      </c>
      <c r="N7058" s="112">
        <f t="shared" si="221"/>
        <v>1.1070894475239075</v>
      </c>
    </row>
    <row r="7059" spans="1:14" x14ac:dyDescent="0.25">
      <c r="A7059" s="111" t="s">
        <v>778</v>
      </c>
      <c r="B7059" s="111">
        <f>INDEX(kommuner!C:C,MATCH(_xlfn.NUMBERVALUE(A7059),kommuner!B:B,0))</f>
        <v>1103</v>
      </c>
      <c r="C7059" s="111" t="s">
        <v>127</v>
      </c>
      <c r="D7059" s="111" t="s">
        <v>127</v>
      </c>
      <c r="E7059" s="111" t="s">
        <v>123</v>
      </c>
      <c r="F7059" s="111" t="s">
        <v>179</v>
      </c>
      <c r="G7059" s="111" t="s">
        <v>190</v>
      </c>
      <c r="H7059" s="111" t="s">
        <v>179</v>
      </c>
      <c r="I7059" s="111" t="s">
        <v>190</v>
      </c>
      <c r="J7059" t="str">
        <f t="shared" si="220"/>
        <v>1103SkogOrganisk jordBlandingsskogLav</v>
      </c>
      <c r="K7059" s="111">
        <v>-1.2347339377887629</v>
      </c>
      <c r="L7059" s="111">
        <v>0.92784825435236762</v>
      </c>
      <c r="M7059" s="111">
        <v>0.46510463492953991</v>
      </c>
      <c r="N7059" s="112">
        <f t="shared" si="221"/>
        <v>0.15821895149314458</v>
      </c>
    </row>
    <row r="7060" spans="1:14" x14ac:dyDescent="0.25">
      <c r="A7060" s="111" t="s">
        <v>778</v>
      </c>
      <c r="B7060" s="111">
        <f>INDEX(kommuner!C:C,MATCH(_xlfn.NUMBERVALUE(A7060),kommuner!B:B,0))</f>
        <v>1103</v>
      </c>
      <c r="C7060" s="111" t="s">
        <v>127</v>
      </c>
      <c r="D7060" s="111" t="s">
        <v>127</v>
      </c>
      <c r="E7060" s="111" t="s">
        <v>123</v>
      </c>
      <c r="F7060" s="111" t="s">
        <v>179</v>
      </c>
      <c r="G7060" s="111" t="s">
        <v>173</v>
      </c>
      <c r="H7060" s="111" t="s">
        <v>179</v>
      </c>
      <c r="I7060" s="111" t="s">
        <v>173</v>
      </c>
      <c r="J7060" t="str">
        <f t="shared" si="220"/>
        <v>1103SkogOrganisk jordBlandingsskogMiddels</v>
      </c>
      <c r="K7060" s="111">
        <v>-2.4239591752717748</v>
      </c>
      <c r="L7060" s="111">
        <v>0.92784825435236762</v>
      </c>
      <c r="M7060" s="111">
        <v>0.46510463492953991</v>
      </c>
      <c r="N7060" s="112">
        <f t="shared" si="221"/>
        <v>-1.0310062859898674</v>
      </c>
    </row>
    <row r="7061" spans="1:14" x14ac:dyDescent="0.25">
      <c r="A7061" s="111" t="s">
        <v>778</v>
      </c>
      <c r="B7061" s="111">
        <f>INDEX(kommuner!C:C,MATCH(_xlfn.NUMBERVALUE(A7061),kommuner!B:B,0))</f>
        <v>1103</v>
      </c>
      <c r="C7061" s="111" t="s">
        <v>127</v>
      </c>
      <c r="D7061" s="111" t="s">
        <v>127</v>
      </c>
      <c r="E7061" s="111" t="s">
        <v>123</v>
      </c>
      <c r="F7061" s="111" t="s">
        <v>179</v>
      </c>
      <c r="G7061" s="111" t="s">
        <v>186</v>
      </c>
      <c r="H7061" s="111" t="s">
        <v>179</v>
      </c>
      <c r="I7061" s="111" t="s">
        <v>186</v>
      </c>
      <c r="J7061" t="str">
        <f t="shared" si="220"/>
        <v>1103SkogOrganisk jordBlandingsskogSærs høy</v>
      </c>
      <c r="K7061" s="111">
        <v>-1.5726115302258048</v>
      </c>
      <c r="L7061" s="111">
        <v>0.92784825435236762</v>
      </c>
      <c r="M7061" s="111">
        <v>0.46510463492953991</v>
      </c>
      <c r="N7061" s="112">
        <f t="shared" si="221"/>
        <v>-0.17965864094389727</v>
      </c>
    </row>
    <row r="7062" spans="1:14" x14ac:dyDescent="0.25">
      <c r="A7062" s="111" t="s">
        <v>778</v>
      </c>
      <c r="B7062" s="111">
        <f>INDEX(kommuner!C:C,MATCH(_xlfn.NUMBERVALUE(A7062),kommuner!B:B,0))</f>
        <v>1103</v>
      </c>
      <c r="C7062" s="111" t="s">
        <v>127</v>
      </c>
      <c r="D7062" s="111" t="s">
        <v>127</v>
      </c>
      <c r="E7062" s="111" t="s">
        <v>123</v>
      </c>
      <c r="F7062" s="111" t="s">
        <v>185</v>
      </c>
      <c r="G7062" s="111" t="s">
        <v>180</v>
      </c>
      <c r="H7062" s="111" t="s">
        <v>185</v>
      </c>
      <c r="I7062" s="111" t="s">
        <v>180</v>
      </c>
      <c r="J7062" t="str">
        <f t="shared" si="220"/>
        <v>1103SkogOrganisk jordLauvskogHøy</v>
      </c>
      <c r="K7062" s="111">
        <v>-1.9913688882377358</v>
      </c>
      <c r="L7062" s="111">
        <v>0.92784825435236762</v>
      </c>
      <c r="M7062" s="111">
        <v>0.46510463492953991</v>
      </c>
      <c r="N7062" s="112">
        <f t="shared" si="221"/>
        <v>-0.59841599895582831</v>
      </c>
    </row>
    <row r="7063" spans="1:14" x14ac:dyDescent="0.25">
      <c r="A7063" s="111" t="s">
        <v>778</v>
      </c>
      <c r="B7063" s="111">
        <f>INDEX(kommuner!C:C,MATCH(_xlfn.NUMBERVALUE(A7063),kommuner!B:B,0))</f>
        <v>1103</v>
      </c>
      <c r="C7063" s="111" t="s">
        <v>127</v>
      </c>
      <c r="D7063" s="111" t="s">
        <v>127</v>
      </c>
      <c r="E7063" s="111" t="s">
        <v>123</v>
      </c>
      <c r="F7063" s="111" t="s">
        <v>185</v>
      </c>
      <c r="G7063" s="111" t="s">
        <v>167</v>
      </c>
      <c r="H7063" s="111" t="s">
        <v>185</v>
      </c>
      <c r="I7063" s="111" t="s">
        <v>167</v>
      </c>
      <c r="J7063" t="str">
        <f t="shared" si="220"/>
        <v>1103SkogOrganisk jordLauvskogImpediment</v>
      </c>
      <c r="K7063" s="111">
        <v>0.35000626494250675</v>
      </c>
      <c r="L7063" s="111">
        <v>0.92784825435236762</v>
      </c>
      <c r="M7063" s="111">
        <v>0.46510463492953991</v>
      </c>
      <c r="N7063" s="112">
        <f t="shared" si="221"/>
        <v>1.7429591542244141</v>
      </c>
    </row>
    <row r="7064" spans="1:14" x14ac:dyDescent="0.25">
      <c r="A7064" s="111" t="s">
        <v>778</v>
      </c>
      <c r="B7064" s="111">
        <f>INDEX(kommuner!C:C,MATCH(_xlfn.NUMBERVALUE(A7064),kommuner!B:B,0))</f>
        <v>1103</v>
      </c>
      <c r="C7064" s="111" t="s">
        <v>127</v>
      </c>
      <c r="D7064" s="111" t="s">
        <v>127</v>
      </c>
      <c r="E7064" s="111" t="s">
        <v>123</v>
      </c>
      <c r="F7064" s="111" t="s">
        <v>185</v>
      </c>
      <c r="G7064" s="111" t="s">
        <v>190</v>
      </c>
      <c r="H7064" s="111" t="s">
        <v>185</v>
      </c>
      <c r="I7064" s="111" t="s">
        <v>190</v>
      </c>
      <c r="J7064" t="str">
        <f t="shared" si="220"/>
        <v>1103SkogOrganisk jordLauvskogLav</v>
      </c>
      <c r="K7064" s="111">
        <v>1.1144075558526714</v>
      </c>
      <c r="L7064" s="111">
        <v>0.92784825435236762</v>
      </c>
      <c r="M7064" s="111">
        <v>0.46510463492953991</v>
      </c>
      <c r="N7064" s="112">
        <f t="shared" si="221"/>
        <v>2.5073604451345788</v>
      </c>
    </row>
    <row r="7065" spans="1:14" x14ac:dyDescent="0.25">
      <c r="A7065" s="111" t="s">
        <v>778</v>
      </c>
      <c r="B7065" s="111">
        <f>INDEX(kommuner!C:C,MATCH(_xlfn.NUMBERVALUE(A7065),kommuner!B:B,0))</f>
        <v>1103</v>
      </c>
      <c r="C7065" s="111" t="s">
        <v>127</v>
      </c>
      <c r="D7065" s="111" t="s">
        <v>127</v>
      </c>
      <c r="E7065" s="111" t="s">
        <v>123</v>
      </c>
      <c r="F7065" s="111" t="s">
        <v>185</v>
      </c>
      <c r="G7065" s="111" t="s">
        <v>173</v>
      </c>
      <c r="H7065" s="111" t="s">
        <v>185</v>
      </c>
      <c r="I7065" s="111" t="s">
        <v>173</v>
      </c>
      <c r="J7065" t="str">
        <f t="shared" si="220"/>
        <v>1103SkogOrganisk jordLauvskogMiddels</v>
      </c>
      <c r="K7065" s="111">
        <v>-0.62664468270982987</v>
      </c>
      <c r="L7065" s="111">
        <v>0.92784825435236762</v>
      </c>
      <c r="M7065" s="111">
        <v>0.46510463492953991</v>
      </c>
      <c r="N7065" s="112">
        <f t="shared" si="221"/>
        <v>0.76630820657207765</v>
      </c>
    </row>
    <row r="7066" spans="1:14" x14ac:dyDescent="0.25">
      <c r="A7066" s="111" t="s">
        <v>778</v>
      </c>
      <c r="B7066" s="111">
        <f>INDEX(kommuner!C:C,MATCH(_xlfn.NUMBERVALUE(A7066),kommuner!B:B,0))</f>
        <v>1103</v>
      </c>
      <c r="C7066" s="111" t="s">
        <v>127</v>
      </c>
      <c r="D7066" s="111" t="s">
        <v>127</v>
      </c>
      <c r="E7066" s="111" t="s">
        <v>123</v>
      </c>
      <c r="F7066" s="111" t="s">
        <v>185</v>
      </c>
      <c r="G7066" s="111" t="s">
        <v>186</v>
      </c>
      <c r="H7066" s="111" t="s">
        <v>185</v>
      </c>
      <c r="I7066" s="111" t="s">
        <v>186</v>
      </c>
      <c r="J7066" t="str">
        <f t="shared" si="220"/>
        <v>1103SkogOrganisk jordLauvskogSærs høy</v>
      </c>
      <c r="K7066" s="111">
        <v>-1.8997279926091779</v>
      </c>
      <c r="L7066" s="111">
        <v>0.92784825435236762</v>
      </c>
      <c r="M7066" s="111">
        <v>0.46510463492953991</v>
      </c>
      <c r="N7066" s="112">
        <f t="shared" si="221"/>
        <v>-0.50677510332727038</v>
      </c>
    </row>
    <row r="7067" spans="1:14" x14ac:dyDescent="0.25">
      <c r="A7067" s="111" t="s">
        <v>778</v>
      </c>
      <c r="B7067" s="111">
        <f>INDEX(kommuner!C:C,MATCH(_xlfn.NUMBERVALUE(A7067),kommuner!B:B,0))</f>
        <v>1103</v>
      </c>
      <c r="C7067" s="111" t="s">
        <v>83</v>
      </c>
      <c r="D7067" s="111" t="s">
        <v>83</v>
      </c>
      <c r="E7067" s="111" t="s">
        <v>126</v>
      </c>
      <c r="F7067" s="111" t="s">
        <v>139</v>
      </c>
      <c r="G7067" s="111" t="s">
        <v>139</v>
      </c>
      <c r="H7067" s="111" t="s">
        <v>139</v>
      </c>
      <c r="I7067" s="111" t="s">
        <v>139</v>
      </c>
      <c r="J7067" t="str">
        <f t="shared" si="220"/>
        <v>1103Utbygd arealMineraljord</v>
      </c>
      <c r="K7067" s="111">
        <v>0.42279414509845159</v>
      </c>
      <c r="L7067" s="111">
        <v>0</v>
      </c>
      <c r="M7067" s="111">
        <v>1.303047089454229E-2</v>
      </c>
      <c r="N7067" s="112">
        <f t="shared" si="221"/>
        <v>0.43582461599299388</v>
      </c>
    </row>
    <row r="7068" spans="1:14" x14ac:dyDescent="0.25">
      <c r="A7068" s="111" t="s">
        <v>778</v>
      </c>
      <c r="B7068" s="111">
        <f>INDEX(kommuner!C:C,MATCH(_xlfn.NUMBERVALUE(A7068),kommuner!B:B,0))</f>
        <v>1103</v>
      </c>
      <c r="C7068" s="111" t="s">
        <v>83</v>
      </c>
      <c r="D7068" s="111" t="s">
        <v>83</v>
      </c>
      <c r="E7068" s="111" t="s">
        <v>123</v>
      </c>
      <c r="F7068" s="111" t="s">
        <v>139</v>
      </c>
      <c r="G7068" s="111" t="s">
        <v>139</v>
      </c>
      <c r="H7068" s="111" t="s">
        <v>139</v>
      </c>
      <c r="I7068" s="111" t="s">
        <v>139</v>
      </c>
      <c r="J7068" t="str">
        <f t="shared" si="220"/>
        <v>1103Utbygd arealOrganisk jord</v>
      </c>
      <c r="K7068" s="111">
        <v>29.011421395201612</v>
      </c>
      <c r="L7068" s="111">
        <v>0</v>
      </c>
      <c r="M7068" s="111">
        <v>1.303047089454229E-2</v>
      </c>
      <c r="N7068" s="112">
        <f t="shared" si="221"/>
        <v>29.024451866096154</v>
      </c>
    </row>
    <row r="7069" spans="1:14" x14ac:dyDescent="0.25">
      <c r="A7069" s="111" t="s">
        <v>778</v>
      </c>
      <c r="B7069" s="111">
        <f>INDEX(kommuner!C:C,MATCH(_xlfn.NUMBERVALUE(A7069),kommuner!B:B,0))</f>
        <v>1103</v>
      </c>
      <c r="C7069" s="111" t="s">
        <v>181</v>
      </c>
      <c r="D7069" s="111" t="s">
        <v>181</v>
      </c>
      <c r="E7069" s="111" t="s">
        <v>123</v>
      </c>
      <c r="F7069" s="111" t="s">
        <v>139</v>
      </c>
      <c r="G7069" s="111" t="s">
        <v>139</v>
      </c>
      <c r="H7069" s="111" t="s">
        <v>139</v>
      </c>
      <c r="I7069" s="111" t="s">
        <v>139</v>
      </c>
      <c r="J7069" t="str">
        <f t="shared" si="220"/>
        <v>1103Vann og myrOrganisk jord</v>
      </c>
      <c r="K7069" s="111">
        <v>-0.31088998224577308</v>
      </c>
      <c r="L7069" s="111">
        <v>0</v>
      </c>
      <c r="M7069" s="111">
        <v>0</v>
      </c>
      <c r="N7069" s="112">
        <f t="shared" si="221"/>
        <v>-0.31088998224577308</v>
      </c>
    </row>
    <row r="7070" spans="1:14" x14ac:dyDescent="0.25">
      <c r="A7070" s="111" t="s">
        <v>779</v>
      </c>
      <c r="B7070" s="111">
        <f>INDEX(kommuner!C:C,MATCH(_xlfn.NUMBERVALUE(A7070),kommuner!B:B,0))</f>
        <v>1103</v>
      </c>
      <c r="C7070" s="111" t="s">
        <v>82</v>
      </c>
      <c r="D7070" s="111" t="s">
        <v>82</v>
      </c>
      <c r="E7070" s="111" t="s">
        <v>126</v>
      </c>
      <c r="F7070" s="111" t="s">
        <v>139</v>
      </c>
      <c r="G7070" s="111" t="s">
        <v>139</v>
      </c>
      <c r="H7070" s="111" t="s">
        <v>139</v>
      </c>
      <c r="I7070" s="111" t="s">
        <v>139</v>
      </c>
      <c r="J7070" t="str">
        <f t="shared" si="220"/>
        <v>1103Annen utmarkMineraljord</v>
      </c>
      <c r="K7070" s="111">
        <v>-0.16852781479621071</v>
      </c>
      <c r="L7070" s="111">
        <v>0</v>
      </c>
      <c r="M7070" s="111">
        <v>0</v>
      </c>
      <c r="N7070" s="112">
        <f t="shared" si="221"/>
        <v>-0.16852781479621071</v>
      </c>
    </row>
    <row r="7071" spans="1:14" x14ac:dyDescent="0.25">
      <c r="A7071" s="111" t="s">
        <v>779</v>
      </c>
      <c r="B7071" s="111">
        <f>INDEX(kommuner!C:C,MATCH(_xlfn.NUMBERVALUE(A7071),kommuner!B:B,0))</f>
        <v>1103</v>
      </c>
      <c r="C7071" s="111" t="s">
        <v>121</v>
      </c>
      <c r="D7071" s="111" t="s">
        <v>121</v>
      </c>
      <c r="E7071" s="111" t="s">
        <v>126</v>
      </c>
      <c r="F7071" s="111" t="s">
        <v>139</v>
      </c>
      <c r="G7071" s="111" t="s">
        <v>139</v>
      </c>
      <c r="H7071" s="111" t="s">
        <v>139</v>
      </c>
      <c r="I7071" s="111" t="s">
        <v>139</v>
      </c>
      <c r="J7071" t="str">
        <f t="shared" si="220"/>
        <v>1103BeiteMineraljord</v>
      </c>
      <c r="K7071" s="111">
        <v>-0.43305842942580308</v>
      </c>
      <c r="L7071" s="111">
        <v>0</v>
      </c>
      <c r="M7071" s="111">
        <v>1.2448711246839999E-7</v>
      </c>
      <c r="N7071" s="112">
        <f t="shared" si="221"/>
        <v>-0.43305830493869063</v>
      </c>
    </row>
    <row r="7072" spans="1:14" x14ac:dyDescent="0.25">
      <c r="A7072" s="111" t="s">
        <v>779</v>
      </c>
      <c r="B7072" s="111">
        <f>INDEX(kommuner!C:C,MATCH(_xlfn.NUMBERVALUE(A7072),kommuner!B:B,0))</f>
        <v>1103</v>
      </c>
      <c r="C7072" s="111" t="s">
        <v>121</v>
      </c>
      <c r="D7072" s="111" t="s">
        <v>121</v>
      </c>
      <c r="E7072" s="111" t="s">
        <v>123</v>
      </c>
      <c r="F7072" s="111" t="s">
        <v>139</v>
      </c>
      <c r="G7072" s="111" t="s">
        <v>139</v>
      </c>
      <c r="H7072" s="111" t="s">
        <v>139</v>
      </c>
      <c r="I7072" s="111" t="s">
        <v>139</v>
      </c>
      <c r="J7072" t="str">
        <f t="shared" si="220"/>
        <v>1103BeiteOrganisk jord</v>
      </c>
      <c r="K7072" s="111">
        <v>12.077525935985037</v>
      </c>
      <c r="L7072" s="111">
        <v>1.6412500000000001</v>
      </c>
      <c r="M7072" s="111">
        <v>0</v>
      </c>
      <c r="N7072" s="112">
        <f t="shared" si="221"/>
        <v>13.718775935985036</v>
      </c>
    </row>
    <row r="7073" spans="1:14" x14ac:dyDescent="0.25">
      <c r="A7073" s="111" t="s">
        <v>779</v>
      </c>
      <c r="B7073" s="111">
        <f>INDEX(kommuner!C:C,MATCH(_xlfn.NUMBERVALUE(A7073),kommuner!B:B,0))</f>
        <v>1103</v>
      </c>
      <c r="C7073" s="111" t="s">
        <v>84</v>
      </c>
      <c r="D7073" s="111" t="s">
        <v>84</v>
      </c>
      <c r="E7073" s="111" t="s">
        <v>126</v>
      </c>
      <c r="F7073" s="111" t="s">
        <v>139</v>
      </c>
      <c r="G7073" s="111" t="s">
        <v>139</v>
      </c>
      <c r="H7073" s="111" t="s">
        <v>139</v>
      </c>
      <c r="I7073" s="111" t="s">
        <v>139</v>
      </c>
      <c r="J7073" t="str">
        <f t="shared" si="220"/>
        <v>1103Dyrket markMineraljord</v>
      </c>
      <c r="K7073" s="111">
        <v>-0.4299831800484587</v>
      </c>
      <c r="L7073" s="111">
        <v>0</v>
      </c>
      <c r="M7073" s="111">
        <v>0</v>
      </c>
      <c r="N7073" s="112">
        <f t="shared" si="221"/>
        <v>-0.4299831800484587</v>
      </c>
    </row>
    <row r="7074" spans="1:14" x14ac:dyDescent="0.25">
      <c r="A7074" s="111" t="s">
        <v>779</v>
      </c>
      <c r="B7074" s="111">
        <f>INDEX(kommuner!C:C,MATCH(_xlfn.NUMBERVALUE(A7074),kommuner!B:B,0))</f>
        <v>1103</v>
      </c>
      <c r="C7074" s="111" t="s">
        <v>84</v>
      </c>
      <c r="D7074" s="111" t="s">
        <v>84</v>
      </c>
      <c r="E7074" s="111" t="s">
        <v>123</v>
      </c>
      <c r="F7074" s="111" t="s">
        <v>139</v>
      </c>
      <c r="G7074" s="111" t="s">
        <v>139</v>
      </c>
      <c r="H7074" s="111" t="s">
        <v>139</v>
      </c>
      <c r="I7074" s="111" t="s">
        <v>139</v>
      </c>
      <c r="J7074" t="str">
        <f t="shared" si="220"/>
        <v>1103Dyrket markOrganisk jord</v>
      </c>
      <c r="K7074" s="111">
        <v>28.726149366675592</v>
      </c>
      <c r="L7074" s="111">
        <v>1.45625</v>
      </c>
      <c r="M7074" s="111">
        <v>0</v>
      </c>
      <c r="N7074" s="112">
        <f t="shared" si="221"/>
        <v>30.182399366675593</v>
      </c>
    </row>
    <row r="7075" spans="1:14" x14ac:dyDescent="0.25">
      <c r="A7075" s="111" t="s">
        <v>779</v>
      </c>
      <c r="B7075" s="111">
        <f>INDEX(kommuner!C:C,MATCH(_xlfn.NUMBERVALUE(A7075),kommuner!B:B,0))</f>
        <v>1103</v>
      </c>
      <c r="C7075" s="111" t="s">
        <v>127</v>
      </c>
      <c r="D7075" s="111" t="s">
        <v>127</v>
      </c>
      <c r="E7075" s="111" t="s">
        <v>126</v>
      </c>
      <c r="F7075" s="111" t="s">
        <v>172</v>
      </c>
      <c r="G7075" s="111" t="s">
        <v>180</v>
      </c>
      <c r="H7075" s="111" t="s">
        <v>172</v>
      </c>
      <c r="I7075" s="111" t="s">
        <v>180</v>
      </c>
      <c r="J7075" t="str">
        <f t="shared" si="220"/>
        <v>1103SkogMineraljordBarskogHøy</v>
      </c>
      <c r="K7075" s="111">
        <v>-4.2610596243420318</v>
      </c>
      <c r="L7075" s="111">
        <v>0.85306406685236758</v>
      </c>
      <c r="M7075" s="111">
        <v>6.4056614999681585E-2</v>
      </c>
      <c r="N7075" s="112">
        <f t="shared" si="221"/>
        <v>-3.3439389424899826</v>
      </c>
    </row>
    <row r="7076" spans="1:14" x14ac:dyDescent="0.25">
      <c r="A7076" s="111" t="s">
        <v>779</v>
      </c>
      <c r="B7076" s="111">
        <f>INDEX(kommuner!C:C,MATCH(_xlfn.NUMBERVALUE(A7076),kommuner!B:B,0))</f>
        <v>1103</v>
      </c>
      <c r="C7076" s="111" t="s">
        <v>127</v>
      </c>
      <c r="D7076" s="111" t="s">
        <v>127</v>
      </c>
      <c r="E7076" s="111" t="s">
        <v>126</v>
      </c>
      <c r="F7076" s="111" t="s">
        <v>172</v>
      </c>
      <c r="G7076" s="111" t="s">
        <v>167</v>
      </c>
      <c r="H7076" s="111" t="s">
        <v>172</v>
      </c>
      <c r="I7076" s="111" t="s">
        <v>167</v>
      </c>
      <c r="J7076" t="str">
        <f t="shared" si="220"/>
        <v>1103SkogMineraljordBarskogImpediment</v>
      </c>
      <c r="K7076" s="111">
        <v>-1.5740166960016819</v>
      </c>
      <c r="L7076" s="111">
        <v>0.85306406685236758</v>
      </c>
      <c r="M7076" s="111">
        <v>6.3979989500968365E-2</v>
      </c>
      <c r="N7076" s="112">
        <f t="shared" si="221"/>
        <v>-0.65697263964834596</v>
      </c>
    </row>
    <row r="7077" spans="1:14" x14ac:dyDescent="0.25">
      <c r="A7077" s="111" t="s">
        <v>779</v>
      </c>
      <c r="B7077" s="111">
        <f>INDEX(kommuner!C:C,MATCH(_xlfn.NUMBERVALUE(A7077),kommuner!B:B,0))</f>
        <v>1103</v>
      </c>
      <c r="C7077" s="111" t="s">
        <v>127</v>
      </c>
      <c r="D7077" s="111" t="s">
        <v>127</v>
      </c>
      <c r="E7077" s="111" t="s">
        <v>126</v>
      </c>
      <c r="F7077" s="111" t="s">
        <v>172</v>
      </c>
      <c r="G7077" s="111" t="s">
        <v>190</v>
      </c>
      <c r="H7077" s="111" t="s">
        <v>172</v>
      </c>
      <c r="I7077" s="111" t="s">
        <v>190</v>
      </c>
      <c r="J7077" t="str">
        <f t="shared" si="220"/>
        <v>1103SkogMineraljordBarskogLav</v>
      </c>
      <c r="K7077" s="111">
        <v>-2.1094741240186856</v>
      </c>
      <c r="L7077" s="111">
        <v>0.85306406685236758</v>
      </c>
      <c r="M7077" s="111">
        <v>6.3979989500968365E-2</v>
      </c>
      <c r="N7077" s="112">
        <f t="shared" si="221"/>
        <v>-1.1924300676653499</v>
      </c>
    </row>
    <row r="7078" spans="1:14" x14ac:dyDescent="0.25">
      <c r="A7078" s="111" t="s">
        <v>779</v>
      </c>
      <c r="B7078" s="111">
        <f>INDEX(kommuner!C:C,MATCH(_xlfn.NUMBERVALUE(A7078),kommuner!B:B,0))</f>
        <v>1103</v>
      </c>
      <c r="C7078" s="111" t="s">
        <v>127</v>
      </c>
      <c r="D7078" s="111" t="s">
        <v>127</v>
      </c>
      <c r="E7078" s="111" t="s">
        <v>126</v>
      </c>
      <c r="F7078" s="111" t="s">
        <v>172</v>
      </c>
      <c r="G7078" s="111" t="s">
        <v>173</v>
      </c>
      <c r="H7078" s="111" t="s">
        <v>172</v>
      </c>
      <c r="I7078" s="111" t="s">
        <v>173</v>
      </c>
      <c r="J7078" t="str">
        <f t="shared" si="220"/>
        <v>1103SkogMineraljordBarskogMiddels</v>
      </c>
      <c r="K7078" s="111">
        <v>-2.8820985952554645</v>
      </c>
      <c r="L7078" s="111">
        <v>0.85306406685236758</v>
      </c>
      <c r="M7078" s="111">
        <v>6.4056614999681585E-2</v>
      </c>
      <c r="N7078" s="112">
        <f t="shared" si="221"/>
        <v>-1.9649779134034155</v>
      </c>
    </row>
    <row r="7079" spans="1:14" x14ac:dyDescent="0.25">
      <c r="A7079" s="111" t="s">
        <v>779</v>
      </c>
      <c r="B7079" s="111">
        <f>INDEX(kommuner!C:C,MATCH(_xlfn.NUMBERVALUE(A7079),kommuner!B:B,0))</f>
        <v>1103</v>
      </c>
      <c r="C7079" s="111" t="s">
        <v>127</v>
      </c>
      <c r="D7079" s="111" t="s">
        <v>127</v>
      </c>
      <c r="E7079" s="111" t="s">
        <v>126</v>
      </c>
      <c r="F7079" s="111" t="s">
        <v>172</v>
      </c>
      <c r="G7079" s="111" t="s">
        <v>186</v>
      </c>
      <c r="H7079" s="111" t="s">
        <v>172</v>
      </c>
      <c r="I7079" s="111" t="s">
        <v>186</v>
      </c>
      <c r="J7079" t="str">
        <f t="shared" si="220"/>
        <v>1103SkogMineraljordBarskogSærs høy</v>
      </c>
      <c r="K7079" s="111">
        <v>0.12072674540874306</v>
      </c>
      <c r="L7079" s="111">
        <v>0.85306406685236758</v>
      </c>
      <c r="M7079" s="111">
        <v>6.4056614999681585E-2</v>
      </c>
      <c r="N7079" s="112">
        <f t="shared" si="221"/>
        <v>1.0378474272607923</v>
      </c>
    </row>
    <row r="7080" spans="1:14" x14ac:dyDescent="0.25">
      <c r="A7080" s="111" t="s">
        <v>779</v>
      </c>
      <c r="B7080" s="111">
        <f>INDEX(kommuner!C:C,MATCH(_xlfn.NUMBERVALUE(A7080),kommuner!B:B,0))</f>
        <v>1103</v>
      </c>
      <c r="C7080" s="111" t="s">
        <v>127</v>
      </c>
      <c r="D7080" s="111" t="s">
        <v>127</v>
      </c>
      <c r="E7080" s="111" t="s">
        <v>126</v>
      </c>
      <c r="F7080" s="111" t="s">
        <v>179</v>
      </c>
      <c r="G7080" s="111" t="s">
        <v>180</v>
      </c>
      <c r="H7080" s="111" t="s">
        <v>179</v>
      </c>
      <c r="I7080" s="111" t="s">
        <v>180</v>
      </c>
      <c r="J7080" t="str">
        <f t="shared" si="220"/>
        <v>1103SkogMineraljordBlandingsskogHøy</v>
      </c>
      <c r="K7080" s="111">
        <v>-8.5703651807373102</v>
      </c>
      <c r="L7080" s="111">
        <v>0.85306406685236758</v>
      </c>
      <c r="M7080" s="111">
        <v>6.3979989500968365E-2</v>
      </c>
      <c r="N7080" s="112">
        <f t="shared" si="221"/>
        <v>-7.6533211243839743</v>
      </c>
    </row>
    <row r="7081" spans="1:14" x14ac:dyDescent="0.25">
      <c r="A7081" s="111" t="s">
        <v>779</v>
      </c>
      <c r="B7081" s="111">
        <f>INDEX(kommuner!C:C,MATCH(_xlfn.NUMBERVALUE(A7081),kommuner!B:B,0))</f>
        <v>1103</v>
      </c>
      <c r="C7081" s="111" t="s">
        <v>127</v>
      </c>
      <c r="D7081" s="111" t="s">
        <v>127</v>
      </c>
      <c r="E7081" s="111" t="s">
        <v>126</v>
      </c>
      <c r="F7081" s="111" t="s">
        <v>179</v>
      </c>
      <c r="G7081" s="111" t="s">
        <v>167</v>
      </c>
      <c r="H7081" s="111" t="s">
        <v>179</v>
      </c>
      <c r="I7081" s="111" t="s">
        <v>167</v>
      </c>
      <c r="J7081" t="str">
        <f t="shared" si="220"/>
        <v>1103SkogMineraljordBlandingsskogImpediment</v>
      </c>
      <c r="K7081" s="111">
        <v>-2.0950685747655116</v>
      </c>
      <c r="L7081" s="111">
        <v>0.85306406685236758</v>
      </c>
      <c r="M7081" s="111">
        <v>6.3979989500968365E-2</v>
      </c>
      <c r="N7081" s="112">
        <f t="shared" si="221"/>
        <v>-1.1780245184121758</v>
      </c>
    </row>
    <row r="7082" spans="1:14" x14ac:dyDescent="0.25">
      <c r="A7082" s="111" t="s">
        <v>779</v>
      </c>
      <c r="B7082" s="111">
        <f>INDEX(kommuner!C:C,MATCH(_xlfn.NUMBERVALUE(A7082),kommuner!B:B,0))</f>
        <v>1103</v>
      </c>
      <c r="C7082" s="111" t="s">
        <v>127</v>
      </c>
      <c r="D7082" s="111" t="s">
        <v>127</v>
      </c>
      <c r="E7082" s="111" t="s">
        <v>126</v>
      </c>
      <c r="F7082" s="111" t="s">
        <v>179</v>
      </c>
      <c r="G7082" s="111" t="s">
        <v>190</v>
      </c>
      <c r="H7082" s="111" t="s">
        <v>179</v>
      </c>
      <c r="I7082" s="111" t="s">
        <v>190</v>
      </c>
      <c r="J7082" t="str">
        <f t="shared" si="220"/>
        <v>1103SkogMineraljordBlandingsskogLav</v>
      </c>
      <c r="K7082" s="111">
        <v>-3.814060654162915</v>
      </c>
      <c r="L7082" s="111">
        <v>0.85306406685236758</v>
      </c>
      <c r="M7082" s="111">
        <v>6.3979989500968365E-2</v>
      </c>
      <c r="N7082" s="112">
        <f t="shared" si="221"/>
        <v>-2.897016597809579</v>
      </c>
    </row>
    <row r="7083" spans="1:14" x14ac:dyDescent="0.25">
      <c r="A7083" s="111" t="s">
        <v>779</v>
      </c>
      <c r="B7083" s="111">
        <f>INDEX(kommuner!C:C,MATCH(_xlfn.NUMBERVALUE(A7083),kommuner!B:B,0))</f>
        <v>1103</v>
      </c>
      <c r="C7083" s="111" t="s">
        <v>127</v>
      </c>
      <c r="D7083" s="111" t="s">
        <v>127</v>
      </c>
      <c r="E7083" s="111" t="s">
        <v>126</v>
      </c>
      <c r="F7083" s="111" t="s">
        <v>179</v>
      </c>
      <c r="G7083" s="111" t="s">
        <v>173</v>
      </c>
      <c r="H7083" s="111" t="s">
        <v>179</v>
      </c>
      <c r="I7083" s="111" t="s">
        <v>173</v>
      </c>
      <c r="J7083" t="str">
        <f t="shared" si="220"/>
        <v>1103SkogMineraljordBlandingsskogMiddels</v>
      </c>
      <c r="K7083" s="111">
        <v>-4.5623521854183373</v>
      </c>
      <c r="L7083" s="111">
        <v>0.85306406685236758</v>
      </c>
      <c r="M7083" s="111">
        <v>6.3979989500968365E-2</v>
      </c>
      <c r="N7083" s="112">
        <f t="shared" si="221"/>
        <v>-3.6453081290650013</v>
      </c>
    </row>
    <row r="7084" spans="1:14" x14ac:dyDescent="0.25">
      <c r="A7084" s="111" t="s">
        <v>779</v>
      </c>
      <c r="B7084" s="111">
        <f>INDEX(kommuner!C:C,MATCH(_xlfn.NUMBERVALUE(A7084),kommuner!B:B,0))</f>
        <v>1103</v>
      </c>
      <c r="C7084" s="111" t="s">
        <v>127</v>
      </c>
      <c r="D7084" s="111" t="s">
        <v>127</v>
      </c>
      <c r="E7084" s="111" t="s">
        <v>126</v>
      </c>
      <c r="F7084" s="111" t="s">
        <v>179</v>
      </c>
      <c r="G7084" s="111" t="s">
        <v>186</v>
      </c>
      <c r="H7084" s="111" t="s">
        <v>179</v>
      </c>
      <c r="I7084" s="111" t="s">
        <v>186</v>
      </c>
      <c r="J7084" t="str">
        <f t="shared" si="220"/>
        <v>1103SkogMineraljordBlandingsskogSærs høy</v>
      </c>
      <c r="K7084" s="111">
        <v>-2.9395925245326562</v>
      </c>
      <c r="L7084" s="111">
        <v>0.85306406685236758</v>
      </c>
      <c r="M7084" s="111">
        <v>6.3979989500968365E-2</v>
      </c>
      <c r="N7084" s="112">
        <f t="shared" si="221"/>
        <v>-2.0225484681793202</v>
      </c>
    </row>
    <row r="7085" spans="1:14" x14ac:dyDescent="0.25">
      <c r="A7085" s="111" t="s">
        <v>779</v>
      </c>
      <c r="B7085" s="111">
        <f>INDEX(kommuner!C:C,MATCH(_xlfn.NUMBERVALUE(A7085),kommuner!B:B,0))</f>
        <v>1103</v>
      </c>
      <c r="C7085" s="111" t="s">
        <v>127</v>
      </c>
      <c r="D7085" s="111" t="s">
        <v>127</v>
      </c>
      <c r="E7085" s="111" t="s">
        <v>126</v>
      </c>
      <c r="F7085" s="111" t="s">
        <v>185</v>
      </c>
      <c r="G7085" s="111" t="s">
        <v>180</v>
      </c>
      <c r="H7085" s="111" t="s">
        <v>185</v>
      </c>
      <c r="I7085" s="111" t="s">
        <v>180</v>
      </c>
      <c r="J7085" t="str">
        <f t="shared" si="220"/>
        <v>1103SkogMineraljordLauvskogHøy</v>
      </c>
      <c r="K7085" s="111">
        <v>-3.6072016095960531</v>
      </c>
      <c r="L7085" s="111">
        <v>0.85306406685236758</v>
      </c>
      <c r="M7085" s="111">
        <v>6.3979989500968365E-2</v>
      </c>
      <c r="N7085" s="112">
        <f t="shared" si="221"/>
        <v>-2.6901575532427171</v>
      </c>
    </row>
    <row r="7086" spans="1:14" x14ac:dyDescent="0.25">
      <c r="A7086" s="111" t="s">
        <v>779</v>
      </c>
      <c r="B7086" s="111">
        <f>INDEX(kommuner!C:C,MATCH(_xlfn.NUMBERVALUE(A7086),kommuner!B:B,0))</f>
        <v>1103</v>
      </c>
      <c r="C7086" s="111" t="s">
        <v>127</v>
      </c>
      <c r="D7086" s="111" t="s">
        <v>127</v>
      </c>
      <c r="E7086" s="111" t="s">
        <v>126</v>
      </c>
      <c r="F7086" s="111" t="s">
        <v>185</v>
      </c>
      <c r="G7086" s="111" t="s">
        <v>167</v>
      </c>
      <c r="H7086" s="111" t="s">
        <v>185</v>
      </c>
      <c r="I7086" s="111" t="s">
        <v>167</v>
      </c>
      <c r="J7086" t="str">
        <f t="shared" si="220"/>
        <v>1103SkogMineraljordLauvskogImpediment</v>
      </c>
      <c r="K7086" s="111">
        <v>-1.1043030228661443</v>
      </c>
      <c r="L7086" s="111">
        <v>0.85306406685236758</v>
      </c>
      <c r="M7086" s="111">
        <v>6.3979989500968365E-2</v>
      </c>
      <c r="N7086" s="112">
        <f t="shared" si="221"/>
        <v>-0.18725896651280841</v>
      </c>
    </row>
    <row r="7087" spans="1:14" x14ac:dyDescent="0.25">
      <c r="A7087" s="111" t="s">
        <v>779</v>
      </c>
      <c r="B7087" s="111">
        <f>INDEX(kommuner!C:C,MATCH(_xlfn.NUMBERVALUE(A7087),kommuner!B:B,0))</f>
        <v>1103</v>
      </c>
      <c r="C7087" s="111" t="s">
        <v>127</v>
      </c>
      <c r="D7087" s="111" t="s">
        <v>127</v>
      </c>
      <c r="E7087" s="111" t="s">
        <v>126</v>
      </c>
      <c r="F7087" s="111" t="s">
        <v>185</v>
      </c>
      <c r="G7087" s="111" t="s">
        <v>190</v>
      </c>
      <c r="H7087" s="111" t="s">
        <v>185</v>
      </c>
      <c r="I7087" s="111" t="s">
        <v>190</v>
      </c>
      <c r="J7087" t="str">
        <f t="shared" si="220"/>
        <v>1103SkogMineraljordLauvskogLav</v>
      </c>
      <c r="K7087" s="111">
        <v>-8.9748170935426599E-2</v>
      </c>
      <c r="L7087" s="111">
        <v>0.85306406685236758</v>
      </c>
      <c r="M7087" s="111">
        <v>6.3979989500968365E-2</v>
      </c>
      <c r="N7087" s="112">
        <f t="shared" si="221"/>
        <v>0.82729588541790933</v>
      </c>
    </row>
    <row r="7088" spans="1:14" x14ac:dyDescent="0.25">
      <c r="A7088" s="111" t="s">
        <v>779</v>
      </c>
      <c r="B7088" s="111">
        <f>INDEX(kommuner!C:C,MATCH(_xlfn.NUMBERVALUE(A7088),kommuner!B:B,0))</f>
        <v>1103</v>
      </c>
      <c r="C7088" s="111" t="s">
        <v>127</v>
      </c>
      <c r="D7088" s="111" t="s">
        <v>127</v>
      </c>
      <c r="E7088" s="111" t="s">
        <v>126</v>
      </c>
      <c r="F7088" s="111" t="s">
        <v>185</v>
      </c>
      <c r="G7088" s="111" t="s">
        <v>173</v>
      </c>
      <c r="H7088" s="111" t="s">
        <v>185</v>
      </c>
      <c r="I7088" s="111" t="s">
        <v>173</v>
      </c>
      <c r="J7088" t="str">
        <f t="shared" si="220"/>
        <v>1103SkogMineraljordLauvskogMiddels</v>
      </c>
      <c r="K7088" s="111">
        <v>-2.4151390344437029</v>
      </c>
      <c r="L7088" s="111">
        <v>0.85306406685236758</v>
      </c>
      <c r="M7088" s="111">
        <v>6.3979989500968365E-2</v>
      </c>
      <c r="N7088" s="112">
        <f t="shared" si="221"/>
        <v>-1.4980949780903672</v>
      </c>
    </row>
    <row r="7089" spans="1:14" x14ac:dyDescent="0.25">
      <c r="A7089" s="111" t="s">
        <v>779</v>
      </c>
      <c r="B7089" s="111">
        <f>INDEX(kommuner!C:C,MATCH(_xlfn.NUMBERVALUE(A7089),kommuner!B:B,0))</f>
        <v>1103</v>
      </c>
      <c r="C7089" s="111" t="s">
        <v>127</v>
      </c>
      <c r="D7089" s="111" t="s">
        <v>127</v>
      </c>
      <c r="E7089" s="111" t="s">
        <v>126</v>
      </c>
      <c r="F7089" s="111" t="s">
        <v>185</v>
      </c>
      <c r="G7089" s="111" t="s">
        <v>186</v>
      </c>
      <c r="H7089" s="111" t="s">
        <v>185</v>
      </c>
      <c r="I7089" s="111" t="s">
        <v>186</v>
      </c>
      <c r="J7089" t="str">
        <f t="shared" si="220"/>
        <v>1103SkogMineraljordLauvskogSærs høy</v>
      </c>
      <c r="K7089" s="111">
        <v>-3.6560473259425113</v>
      </c>
      <c r="L7089" s="111">
        <v>0.85306406685236758</v>
      </c>
      <c r="M7089" s="111">
        <v>6.3979989500968365E-2</v>
      </c>
      <c r="N7089" s="112">
        <f t="shared" si="221"/>
        <v>-2.7390032695891753</v>
      </c>
    </row>
    <row r="7090" spans="1:14" x14ac:dyDescent="0.25">
      <c r="A7090" s="111" t="s">
        <v>779</v>
      </c>
      <c r="B7090" s="111">
        <f>INDEX(kommuner!C:C,MATCH(_xlfn.NUMBERVALUE(A7090),kommuner!B:B,0))</f>
        <v>1103</v>
      </c>
      <c r="C7090" s="111" t="s">
        <v>127</v>
      </c>
      <c r="D7090" s="111" t="s">
        <v>127</v>
      </c>
      <c r="E7090" s="111" t="s">
        <v>123</v>
      </c>
      <c r="F7090" s="111" t="s">
        <v>172</v>
      </c>
      <c r="G7090" s="111" t="s">
        <v>180</v>
      </c>
      <c r="H7090" s="111" t="s">
        <v>172</v>
      </c>
      <c r="I7090" s="111" t="s">
        <v>180</v>
      </c>
      <c r="J7090" t="str">
        <f t="shared" si="220"/>
        <v>1103SkogOrganisk jordBarskogHøy</v>
      </c>
      <c r="K7090" s="111">
        <v>-2.5184559031994138</v>
      </c>
      <c r="L7090" s="111">
        <v>0.92784825435236762</v>
      </c>
      <c r="M7090" s="111">
        <v>0.46518126042825314</v>
      </c>
      <c r="N7090" s="112">
        <f t="shared" si="221"/>
        <v>-1.1254263884187932</v>
      </c>
    </row>
    <row r="7091" spans="1:14" x14ac:dyDescent="0.25">
      <c r="A7091" s="111" t="s">
        <v>779</v>
      </c>
      <c r="B7091" s="111">
        <f>INDEX(kommuner!C:C,MATCH(_xlfn.NUMBERVALUE(A7091),kommuner!B:B,0))</f>
        <v>1103</v>
      </c>
      <c r="C7091" s="111" t="s">
        <v>127</v>
      </c>
      <c r="D7091" s="111" t="s">
        <v>127</v>
      </c>
      <c r="E7091" s="111" t="s">
        <v>123</v>
      </c>
      <c r="F7091" s="111" t="s">
        <v>172</v>
      </c>
      <c r="G7091" s="111" t="s">
        <v>167</v>
      </c>
      <c r="H7091" s="111" t="s">
        <v>172</v>
      </c>
      <c r="I7091" s="111" t="s">
        <v>167</v>
      </c>
      <c r="J7091" t="str">
        <f t="shared" si="220"/>
        <v>1103SkogOrganisk jordBarskogImpediment</v>
      </c>
      <c r="K7091" s="111">
        <v>-0.13011741963904588</v>
      </c>
      <c r="L7091" s="111">
        <v>0.92784825435236762</v>
      </c>
      <c r="M7091" s="111">
        <v>0.46510463492953991</v>
      </c>
      <c r="N7091" s="112">
        <f t="shared" si="221"/>
        <v>1.2628354696428616</v>
      </c>
    </row>
    <row r="7092" spans="1:14" x14ac:dyDescent="0.25">
      <c r="A7092" s="111" t="s">
        <v>779</v>
      </c>
      <c r="B7092" s="111">
        <f>INDEX(kommuner!C:C,MATCH(_xlfn.NUMBERVALUE(A7092),kommuner!B:B,0))</f>
        <v>1103</v>
      </c>
      <c r="C7092" s="111" t="s">
        <v>127</v>
      </c>
      <c r="D7092" s="111" t="s">
        <v>127</v>
      </c>
      <c r="E7092" s="111" t="s">
        <v>123</v>
      </c>
      <c r="F7092" s="111" t="s">
        <v>172</v>
      </c>
      <c r="G7092" s="111" t="s">
        <v>190</v>
      </c>
      <c r="H7092" s="111" t="s">
        <v>172</v>
      </c>
      <c r="I7092" s="111" t="s">
        <v>190</v>
      </c>
      <c r="J7092" t="str">
        <f t="shared" si="220"/>
        <v>1103SkogOrganisk jordBarskogLav</v>
      </c>
      <c r="K7092" s="111">
        <v>-0.50666953101693391</v>
      </c>
      <c r="L7092" s="111">
        <v>0.92784825435236762</v>
      </c>
      <c r="M7092" s="111">
        <v>0.46510463492953991</v>
      </c>
      <c r="N7092" s="112">
        <f t="shared" si="221"/>
        <v>0.88628335826497362</v>
      </c>
    </row>
    <row r="7093" spans="1:14" x14ac:dyDescent="0.25">
      <c r="A7093" s="111" t="s">
        <v>779</v>
      </c>
      <c r="B7093" s="111">
        <f>INDEX(kommuner!C:C,MATCH(_xlfn.NUMBERVALUE(A7093),kommuner!B:B,0))</f>
        <v>1103</v>
      </c>
      <c r="C7093" s="111" t="s">
        <v>127</v>
      </c>
      <c r="D7093" s="111" t="s">
        <v>127</v>
      </c>
      <c r="E7093" s="111" t="s">
        <v>123</v>
      </c>
      <c r="F7093" s="111" t="s">
        <v>172</v>
      </c>
      <c r="G7093" s="111" t="s">
        <v>173</v>
      </c>
      <c r="H7093" s="111" t="s">
        <v>172</v>
      </c>
      <c r="I7093" s="111" t="s">
        <v>173</v>
      </c>
      <c r="J7093" t="str">
        <f t="shared" si="220"/>
        <v>1103SkogOrganisk jordBarskogMiddels</v>
      </c>
      <c r="K7093" s="111">
        <v>-1.5571490961494638</v>
      </c>
      <c r="L7093" s="111">
        <v>0.92784825435236762</v>
      </c>
      <c r="M7093" s="111">
        <v>0.46518126042825314</v>
      </c>
      <c r="N7093" s="112">
        <f t="shared" si="221"/>
        <v>-0.16411958136884308</v>
      </c>
    </row>
    <row r="7094" spans="1:14" x14ac:dyDescent="0.25">
      <c r="A7094" s="111" t="s">
        <v>779</v>
      </c>
      <c r="B7094" s="111">
        <f>INDEX(kommuner!C:C,MATCH(_xlfn.NUMBERVALUE(A7094),kommuner!B:B,0))</f>
        <v>1103</v>
      </c>
      <c r="C7094" s="111" t="s">
        <v>127</v>
      </c>
      <c r="D7094" s="111" t="s">
        <v>127</v>
      </c>
      <c r="E7094" s="111" t="s">
        <v>123</v>
      </c>
      <c r="F7094" s="111" t="s">
        <v>172</v>
      </c>
      <c r="G7094" s="111" t="s">
        <v>186</v>
      </c>
      <c r="H7094" s="111" t="s">
        <v>172</v>
      </c>
      <c r="I7094" s="111" t="s">
        <v>186</v>
      </c>
      <c r="J7094" t="str">
        <f t="shared" si="220"/>
        <v>1103SkogOrganisk jordBarskogSærs høy</v>
      </c>
      <c r="K7094" s="111">
        <v>2.5548655235722699</v>
      </c>
      <c r="L7094" s="111">
        <v>0.92784825435236762</v>
      </c>
      <c r="M7094" s="111">
        <v>0.46518126042825314</v>
      </c>
      <c r="N7094" s="112">
        <f t="shared" si="221"/>
        <v>3.9478950383528906</v>
      </c>
    </row>
    <row r="7095" spans="1:14" x14ac:dyDescent="0.25">
      <c r="A7095" s="111" t="s">
        <v>779</v>
      </c>
      <c r="B7095" s="111">
        <f>INDEX(kommuner!C:C,MATCH(_xlfn.NUMBERVALUE(A7095),kommuner!B:B,0))</f>
        <v>1103</v>
      </c>
      <c r="C7095" s="111" t="s">
        <v>127</v>
      </c>
      <c r="D7095" s="111" t="s">
        <v>127</v>
      </c>
      <c r="E7095" s="111" t="s">
        <v>123</v>
      </c>
      <c r="F7095" s="111" t="s">
        <v>179</v>
      </c>
      <c r="G7095" s="111" t="s">
        <v>180</v>
      </c>
      <c r="H7095" s="111" t="s">
        <v>179</v>
      </c>
      <c r="I7095" s="111" t="s">
        <v>180</v>
      </c>
      <c r="J7095" t="str">
        <f t="shared" si="220"/>
        <v>1103SkogOrganisk jordBlandingsskogHøy</v>
      </c>
      <c r="K7095" s="111">
        <v>-5.5554344456832343</v>
      </c>
      <c r="L7095" s="111">
        <v>0.92784825435236762</v>
      </c>
      <c r="M7095" s="111">
        <v>0.46510463492953991</v>
      </c>
      <c r="N7095" s="112">
        <f t="shared" si="221"/>
        <v>-4.1624815564013264</v>
      </c>
    </row>
    <row r="7096" spans="1:14" x14ac:dyDescent="0.25">
      <c r="A7096" s="111" t="s">
        <v>779</v>
      </c>
      <c r="B7096" s="111">
        <f>INDEX(kommuner!C:C,MATCH(_xlfn.NUMBERVALUE(A7096),kommuner!B:B,0))</f>
        <v>1103</v>
      </c>
      <c r="C7096" s="111" t="s">
        <v>127</v>
      </c>
      <c r="D7096" s="111" t="s">
        <v>127</v>
      </c>
      <c r="E7096" s="111" t="s">
        <v>123</v>
      </c>
      <c r="F7096" s="111" t="s">
        <v>179</v>
      </c>
      <c r="G7096" s="111" t="s">
        <v>167</v>
      </c>
      <c r="H7096" s="111" t="s">
        <v>179</v>
      </c>
      <c r="I7096" s="111" t="s">
        <v>167</v>
      </c>
      <c r="J7096" t="str">
        <f t="shared" si="220"/>
        <v>1103SkogOrganisk jordBlandingsskogImpediment</v>
      </c>
      <c r="K7096" s="111">
        <v>-0.28586344175800005</v>
      </c>
      <c r="L7096" s="111">
        <v>0.92784825435236762</v>
      </c>
      <c r="M7096" s="111">
        <v>0.46510463492953991</v>
      </c>
      <c r="N7096" s="112">
        <f t="shared" si="221"/>
        <v>1.1070894475239075</v>
      </c>
    </row>
    <row r="7097" spans="1:14" x14ac:dyDescent="0.25">
      <c r="A7097" s="111" t="s">
        <v>779</v>
      </c>
      <c r="B7097" s="111">
        <f>INDEX(kommuner!C:C,MATCH(_xlfn.NUMBERVALUE(A7097),kommuner!B:B,0))</f>
        <v>1103</v>
      </c>
      <c r="C7097" s="111" t="s">
        <v>127</v>
      </c>
      <c r="D7097" s="111" t="s">
        <v>127</v>
      </c>
      <c r="E7097" s="111" t="s">
        <v>123</v>
      </c>
      <c r="F7097" s="111" t="s">
        <v>179</v>
      </c>
      <c r="G7097" s="111" t="s">
        <v>190</v>
      </c>
      <c r="H7097" s="111" t="s">
        <v>179</v>
      </c>
      <c r="I7097" s="111" t="s">
        <v>190</v>
      </c>
      <c r="J7097" t="str">
        <f t="shared" si="220"/>
        <v>1103SkogOrganisk jordBlandingsskogLav</v>
      </c>
      <c r="K7097" s="111">
        <v>-1.2347339377887629</v>
      </c>
      <c r="L7097" s="111">
        <v>0.92784825435236762</v>
      </c>
      <c r="M7097" s="111">
        <v>0.46510463492953991</v>
      </c>
      <c r="N7097" s="112">
        <f t="shared" si="221"/>
        <v>0.15821895149314458</v>
      </c>
    </row>
    <row r="7098" spans="1:14" x14ac:dyDescent="0.25">
      <c r="A7098" s="111" t="s">
        <v>779</v>
      </c>
      <c r="B7098" s="111">
        <f>INDEX(kommuner!C:C,MATCH(_xlfn.NUMBERVALUE(A7098),kommuner!B:B,0))</f>
        <v>1103</v>
      </c>
      <c r="C7098" s="111" t="s">
        <v>127</v>
      </c>
      <c r="D7098" s="111" t="s">
        <v>127</v>
      </c>
      <c r="E7098" s="111" t="s">
        <v>123</v>
      </c>
      <c r="F7098" s="111" t="s">
        <v>179</v>
      </c>
      <c r="G7098" s="111" t="s">
        <v>173</v>
      </c>
      <c r="H7098" s="111" t="s">
        <v>179</v>
      </c>
      <c r="I7098" s="111" t="s">
        <v>173</v>
      </c>
      <c r="J7098" t="str">
        <f t="shared" si="220"/>
        <v>1103SkogOrganisk jordBlandingsskogMiddels</v>
      </c>
      <c r="K7098" s="111">
        <v>-2.4239591752717748</v>
      </c>
      <c r="L7098" s="111">
        <v>0.92784825435236762</v>
      </c>
      <c r="M7098" s="111">
        <v>0.46510463492953991</v>
      </c>
      <c r="N7098" s="112">
        <f t="shared" si="221"/>
        <v>-1.0310062859898674</v>
      </c>
    </row>
    <row r="7099" spans="1:14" x14ac:dyDescent="0.25">
      <c r="A7099" s="111" t="s">
        <v>779</v>
      </c>
      <c r="B7099" s="111">
        <f>INDEX(kommuner!C:C,MATCH(_xlfn.NUMBERVALUE(A7099),kommuner!B:B,0))</f>
        <v>1103</v>
      </c>
      <c r="C7099" s="111" t="s">
        <v>127</v>
      </c>
      <c r="D7099" s="111" t="s">
        <v>127</v>
      </c>
      <c r="E7099" s="111" t="s">
        <v>123</v>
      </c>
      <c r="F7099" s="111" t="s">
        <v>179</v>
      </c>
      <c r="G7099" s="111" t="s">
        <v>186</v>
      </c>
      <c r="H7099" s="111" t="s">
        <v>179</v>
      </c>
      <c r="I7099" s="111" t="s">
        <v>186</v>
      </c>
      <c r="J7099" t="str">
        <f t="shared" si="220"/>
        <v>1103SkogOrganisk jordBlandingsskogSærs høy</v>
      </c>
      <c r="K7099" s="111">
        <v>-1.5726115302258048</v>
      </c>
      <c r="L7099" s="111">
        <v>0.92784825435236762</v>
      </c>
      <c r="M7099" s="111">
        <v>0.46510463492953991</v>
      </c>
      <c r="N7099" s="112">
        <f t="shared" si="221"/>
        <v>-0.17965864094389727</v>
      </c>
    </row>
    <row r="7100" spans="1:14" x14ac:dyDescent="0.25">
      <c r="A7100" s="111" t="s">
        <v>779</v>
      </c>
      <c r="B7100" s="111">
        <f>INDEX(kommuner!C:C,MATCH(_xlfn.NUMBERVALUE(A7100),kommuner!B:B,0))</f>
        <v>1103</v>
      </c>
      <c r="C7100" s="111" t="s">
        <v>127</v>
      </c>
      <c r="D7100" s="111" t="s">
        <v>127</v>
      </c>
      <c r="E7100" s="111" t="s">
        <v>123</v>
      </c>
      <c r="F7100" s="111" t="s">
        <v>185</v>
      </c>
      <c r="G7100" s="111" t="s">
        <v>180</v>
      </c>
      <c r="H7100" s="111" t="s">
        <v>185</v>
      </c>
      <c r="I7100" s="111" t="s">
        <v>180</v>
      </c>
      <c r="J7100" t="str">
        <f t="shared" si="220"/>
        <v>1103SkogOrganisk jordLauvskogHøy</v>
      </c>
      <c r="K7100" s="111">
        <v>-1.9913688882377358</v>
      </c>
      <c r="L7100" s="111">
        <v>0.92784825435236762</v>
      </c>
      <c r="M7100" s="111">
        <v>0.46510463492953991</v>
      </c>
      <c r="N7100" s="112">
        <f t="shared" si="221"/>
        <v>-0.59841599895582831</v>
      </c>
    </row>
    <row r="7101" spans="1:14" x14ac:dyDescent="0.25">
      <c r="A7101" s="111" t="s">
        <v>779</v>
      </c>
      <c r="B7101" s="111">
        <f>INDEX(kommuner!C:C,MATCH(_xlfn.NUMBERVALUE(A7101),kommuner!B:B,0))</f>
        <v>1103</v>
      </c>
      <c r="C7101" s="111" t="s">
        <v>127</v>
      </c>
      <c r="D7101" s="111" t="s">
        <v>127</v>
      </c>
      <c r="E7101" s="111" t="s">
        <v>123</v>
      </c>
      <c r="F7101" s="111" t="s">
        <v>185</v>
      </c>
      <c r="G7101" s="111" t="s">
        <v>167</v>
      </c>
      <c r="H7101" s="111" t="s">
        <v>185</v>
      </c>
      <c r="I7101" s="111" t="s">
        <v>167</v>
      </c>
      <c r="J7101" t="str">
        <f t="shared" si="220"/>
        <v>1103SkogOrganisk jordLauvskogImpediment</v>
      </c>
      <c r="K7101" s="111">
        <v>0.35000626494250675</v>
      </c>
      <c r="L7101" s="111">
        <v>0.92784825435236762</v>
      </c>
      <c r="M7101" s="111">
        <v>0.46510463492953991</v>
      </c>
      <c r="N7101" s="112">
        <f t="shared" si="221"/>
        <v>1.7429591542244141</v>
      </c>
    </row>
    <row r="7102" spans="1:14" x14ac:dyDescent="0.25">
      <c r="A7102" s="111" t="s">
        <v>779</v>
      </c>
      <c r="B7102" s="111">
        <f>INDEX(kommuner!C:C,MATCH(_xlfn.NUMBERVALUE(A7102),kommuner!B:B,0))</f>
        <v>1103</v>
      </c>
      <c r="C7102" s="111" t="s">
        <v>127</v>
      </c>
      <c r="D7102" s="111" t="s">
        <v>127</v>
      </c>
      <c r="E7102" s="111" t="s">
        <v>123</v>
      </c>
      <c r="F7102" s="111" t="s">
        <v>185</v>
      </c>
      <c r="G7102" s="111" t="s">
        <v>190</v>
      </c>
      <c r="H7102" s="111" t="s">
        <v>185</v>
      </c>
      <c r="I7102" s="111" t="s">
        <v>190</v>
      </c>
      <c r="J7102" t="str">
        <f t="shared" si="220"/>
        <v>1103SkogOrganisk jordLauvskogLav</v>
      </c>
      <c r="K7102" s="111">
        <v>1.1144075558526714</v>
      </c>
      <c r="L7102" s="111">
        <v>0.92784825435236762</v>
      </c>
      <c r="M7102" s="111">
        <v>0.46510463492953991</v>
      </c>
      <c r="N7102" s="112">
        <f t="shared" si="221"/>
        <v>2.5073604451345788</v>
      </c>
    </row>
    <row r="7103" spans="1:14" x14ac:dyDescent="0.25">
      <c r="A7103" s="111" t="s">
        <v>779</v>
      </c>
      <c r="B7103" s="111">
        <f>INDEX(kommuner!C:C,MATCH(_xlfn.NUMBERVALUE(A7103),kommuner!B:B,0))</f>
        <v>1103</v>
      </c>
      <c r="C7103" s="111" t="s">
        <v>127</v>
      </c>
      <c r="D7103" s="111" t="s">
        <v>127</v>
      </c>
      <c r="E7103" s="111" t="s">
        <v>123</v>
      </c>
      <c r="F7103" s="111" t="s">
        <v>185</v>
      </c>
      <c r="G7103" s="111" t="s">
        <v>173</v>
      </c>
      <c r="H7103" s="111" t="s">
        <v>185</v>
      </c>
      <c r="I7103" s="111" t="s">
        <v>173</v>
      </c>
      <c r="J7103" t="str">
        <f t="shared" si="220"/>
        <v>1103SkogOrganisk jordLauvskogMiddels</v>
      </c>
      <c r="K7103" s="111">
        <v>-0.62664468270982987</v>
      </c>
      <c r="L7103" s="111">
        <v>0.92784825435236762</v>
      </c>
      <c r="M7103" s="111">
        <v>0.46510463492953991</v>
      </c>
      <c r="N7103" s="112">
        <f t="shared" si="221"/>
        <v>0.76630820657207765</v>
      </c>
    </row>
    <row r="7104" spans="1:14" x14ac:dyDescent="0.25">
      <c r="A7104" s="111" t="s">
        <v>779</v>
      </c>
      <c r="B7104" s="111">
        <f>INDEX(kommuner!C:C,MATCH(_xlfn.NUMBERVALUE(A7104),kommuner!B:B,0))</f>
        <v>1103</v>
      </c>
      <c r="C7104" s="111" t="s">
        <v>127</v>
      </c>
      <c r="D7104" s="111" t="s">
        <v>127</v>
      </c>
      <c r="E7104" s="111" t="s">
        <v>123</v>
      </c>
      <c r="F7104" s="111" t="s">
        <v>185</v>
      </c>
      <c r="G7104" s="111" t="s">
        <v>186</v>
      </c>
      <c r="H7104" s="111" t="s">
        <v>185</v>
      </c>
      <c r="I7104" s="111" t="s">
        <v>186</v>
      </c>
      <c r="J7104" t="str">
        <f t="shared" si="220"/>
        <v>1103SkogOrganisk jordLauvskogSærs høy</v>
      </c>
      <c r="K7104" s="111">
        <v>-1.8997279926091779</v>
      </c>
      <c r="L7104" s="111">
        <v>0.92784825435236762</v>
      </c>
      <c r="M7104" s="111">
        <v>0.46510463492953991</v>
      </c>
      <c r="N7104" s="112">
        <f t="shared" si="221"/>
        <v>-0.50677510332727038</v>
      </c>
    </row>
    <row r="7105" spans="1:14" x14ac:dyDescent="0.25">
      <c r="A7105" s="111" t="s">
        <v>779</v>
      </c>
      <c r="B7105" s="111">
        <f>INDEX(kommuner!C:C,MATCH(_xlfn.NUMBERVALUE(A7105),kommuner!B:B,0))</f>
        <v>1103</v>
      </c>
      <c r="C7105" s="111" t="s">
        <v>83</v>
      </c>
      <c r="D7105" s="111" t="s">
        <v>83</v>
      </c>
      <c r="E7105" s="111" t="s">
        <v>126</v>
      </c>
      <c r="F7105" s="111" t="s">
        <v>139</v>
      </c>
      <c r="G7105" s="111" t="s">
        <v>139</v>
      </c>
      <c r="H7105" s="111" t="s">
        <v>139</v>
      </c>
      <c r="I7105" s="111" t="s">
        <v>139</v>
      </c>
      <c r="J7105" t="str">
        <f t="shared" si="220"/>
        <v>1103Utbygd arealMineraljord</v>
      </c>
      <c r="K7105" s="111">
        <v>0.42279414509845159</v>
      </c>
      <c r="L7105" s="111">
        <v>0</v>
      </c>
      <c r="M7105" s="111">
        <v>1.303047089454229E-2</v>
      </c>
      <c r="N7105" s="112">
        <f t="shared" si="221"/>
        <v>0.43582461599299388</v>
      </c>
    </row>
    <row r="7106" spans="1:14" x14ac:dyDescent="0.25">
      <c r="A7106" s="111" t="s">
        <v>779</v>
      </c>
      <c r="B7106" s="111">
        <f>INDEX(kommuner!C:C,MATCH(_xlfn.NUMBERVALUE(A7106),kommuner!B:B,0))</f>
        <v>1103</v>
      </c>
      <c r="C7106" s="111" t="s">
        <v>83</v>
      </c>
      <c r="D7106" s="111" t="s">
        <v>83</v>
      </c>
      <c r="E7106" s="111" t="s">
        <v>123</v>
      </c>
      <c r="F7106" s="111" t="s">
        <v>139</v>
      </c>
      <c r="G7106" s="111" t="s">
        <v>139</v>
      </c>
      <c r="H7106" s="111" t="s">
        <v>139</v>
      </c>
      <c r="I7106" s="111" t="s">
        <v>139</v>
      </c>
      <c r="J7106" t="str">
        <f t="shared" si="220"/>
        <v>1103Utbygd arealOrganisk jord</v>
      </c>
      <c r="K7106" s="111">
        <v>29.011421395201612</v>
      </c>
      <c r="L7106" s="111">
        <v>0</v>
      </c>
      <c r="M7106" s="111">
        <v>1.303047089454229E-2</v>
      </c>
      <c r="N7106" s="112">
        <f t="shared" si="221"/>
        <v>29.024451866096154</v>
      </c>
    </row>
    <row r="7107" spans="1:14" x14ac:dyDescent="0.25">
      <c r="A7107" s="111" t="s">
        <v>779</v>
      </c>
      <c r="B7107" s="111">
        <f>INDEX(kommuner!C:C,MATCH(_xlfn.NUMBERVALUE(A7107),kommuner!B:B,0))</f>
        <v>1103</v>
      </c>
      <c r="C7107" s="111" t="s">
        <v>181</v>
      </c>
      <c r="D7107" s="111" t="s">
        <v>181</v>
      </c>
      <c r="E7107" s="111" t="s">
        <v>123</v>
      </c>
      <c r="F7107" s="111" t="s">
        <v>139</v>
      </c>
      <c r="G7107" s="111" t="s">
        <v>139</v>
      </c>
      <c r="H7107" s="111" t="s">
        <v>139</v>
      </c>
      <c r="I7107" s="111" t="s">
        <v>139</v>
      </c>
      <c r="J7107" t="str">
        <f t="shared" ref="J7107:J7170" si="222">B7107&amp;C7107&amp;E7107&amp;IF(C7107="Skog",F7107&amp;G7107,"")</f>
        <v>1103Vann og myrOrganisk jord</v>
      </c>
      <c r="K7107" s="111">
        <v>-0.31088998224577308</v>
      </c>
      <c r="L7107" s="111">
        <v>0</v>
      </c>
      <c r="M7107" s="111">
        <v>0</v>
      </c>
      <c r="N7107" s="112">
        <f t="shared" ref="N7107:N7170" si="223">SUM(K7107:M7107)</f>
        <v>-0.31088998224577308</v>
      </c>
    </row>
    <row r="7108" spans="1:14" x14ac:dyDescent="0.25">
      <c r="A7108" s="111" t="s">
        <v>780</v>
      </c>
      <c r="B7108" s="111">
        <f>INDEX(kommuner!C:C,MATCH(_xlfn.NUMBERVALUE(A7108),kommuner!B:B,0))</f>
        <v>1144</v>
      </c>
      <c r="C7108" s="111" t="s">
        <v>82</v>
      </c>
      <c r="D7108" s="111" t="s">
        <v>82</v>
      </c>
      <c r="E7108" s="111" t="s">
        <v>126</v>
      </c>
      <c r="F7108" s="111" t="s">
        <v>139</v>
      </c>
      <c r="G7108" s="111" t="s">
        <v>139</v>
      </c>
      <c r="H7108" s="111" t="s">
        <v>139</v>
      </c>
      <c r="I7108" s="111" t="s">
        <v>139</v>
      </c>
      <c r="J7108" t="str">
        <f t="shared" si="222"/>
        <v>1144Annen utmarkMineraljord</v>
      </c>
      <c r="K7108" s="111">
        <v>-0.16852781479621071</v>
      </c>
      <c r="L7108" s="111">
        <v>0</v>
      </c>
      <c r="M7108" s="111">
        <v>0</v>
      </c>
      <c r="N7108" s="112">
        <f t="shared" si="223"/>
        <v>-0.16852781479621071</v>
      </c>
    </row>
    <row r="7109" spans="1:14" x14ac:dyDescent="0.25">
      <c r="A7109" s="111" t="s">
        <v>780</v>
      </c>
      <c r="B7109" s="111">
        <f>INDEX(kommuner!C:C,MATCH(_xlfn.NUMBERVALUE(A7109),kommuner!B:B,0))</f>
        <v>1144</v>
      </c>
      <c r="C7109" s="111" t="s">
        <v>121</v>
      </c>
      <c r="D7109" s="111" t="s">
        <v>121</v>
      </c>
      <c r="E7109" s="111" t="s">
        <v>126</v>
      </c>
      <c r="F7109" s="111" t="s">
        <v>139</v>
      </c>
      <c r="G7109" s="111" t="s">
        <v>139</v>
      </c>
      <c r="H7109" s="111" t="s">
        <v>139</v>
      </c>
      <c r="I7109" s="111" t="s">
        <v>139</v>
      </c>
      <c r="J7109" t="str">
        <f t="shared" si="222"/>
        <v>1144BeiteMineraljord</v>
      </c>
      <c r="K7109" s="111">
        <v>-0.43305842942580308</v>
      </c>
      <c r="L7109" s="111">
        <v>0</v>
      </c>
      <c r="M7109" s="111">
        <v>1.2448711246839999E-7</v>
      </c>
      <c r="N7109" s="112">
        <f t="shared" si="223"/>
        <v>-0.43305830493869063</v>
      </c>
    </row>
    <row r="7110" spans="1:14" x14ac:dyDescent="0.25">
      <c r="A7110" s="111" t="s">
        <v>780</v>
      </c>
      <c r="B7110" s="111">
        <f>INDEX(kommuner!C:C,MATCH(_xlfn.NUMBERVALUE(A7110),kommuner!B:B,0))</f>
        <v>1144</v>
      </c>
      <c r="C7110" s="111" t="s">
        <v>121</v>
      </c>
      <c r="D7110" s="111" t="s">
        <v>121</v>
      </c>
      <c r="E7110" s="111" t="s">
        <v>123</v>
      </c>
      <c r="F7110" s="111" t="s">
        <v>139</v>
      </c>
      <c r="G7110" s="111" t="s">
        <v>139</v>
      </c>
      <c r="H7110" s="111" t="s">
        <v>139</v>
      </c>
      <c r="I7110" s="111" t="s">
        <v>139</v>
      </c>
      <c r="J7110" t="str">
        <f t="shared" si="222"/>
        <v>1144BeiteOrganisk jord</v>
      </c>
      <c r="K7110" s="111">
        <v>12.077525935985037</v>
      </c>
      <c r="L7110" s="111">
        <v>1.6412500000000001</v>
      </c>
      <c r="M7110" s="111">
        <v>0</v>
      </c>
      <c r="N7110" s="112">
        <f t="shared" si="223"/>
        <v>13.718775935985036</v>
      </c>
    </row>
    <row r="7111" spans="1:14" x14ac:dyDescent="0.25">
      <c r="A7111" s="111" t="s">
        <v>780</v>
      </c>
      <c r="B7111" s="111">
        <f>INDEX(kommuner!C:C,MATCH(_xlfn.NUMBERVALUE(A7111),kommuner!B:B,0))</f>
        <v>1144</v>
      </c>
      <c r="C7111" s="111" t="s">
        <v>84</v>
      </c>
      <c r="D7111" s="111" t="s">
        <v>84</v>
      </c>
      <c r="E7111" s="111" t="s">
        <v>126</v>
      </c>
      <c r="F7111" s="111" t="s">
        <v>139</v>
      </c>
      <c r="G7111" s="111" t="s">
        <v>139</v>
      </c>
      <c r="H7111" s="111" t="s">
        <v>139</v>
      </c>
      <c r="I7111" s="111" t="s">
        <v>139</v>
      </c>
      <c r="J7111" t="str">
        <f t="shared" si="222"/>
        <v>1144Dyrket markMineraljord</v>
      </c>
      <c r="K7111" s="111">
        <v>-0.4299831800484587</v>
      </c>
      <c r="L7111" s="111">
        <v>0</v>
      </c>
      <c r="M7111" s="111">
        <v>0</v>
      </c>
      <c r="N7111" s="112">
        <f t="shared" si="223"/>
        <v>-0.4299831800484587</v>
      </c>
    </row>
    <row r="7112" spans="1:14" x14ac:dyDescent="0.25">
      <c r="A7112" s="111" t="s">
        <v>780</v>
      </c>
      <c r="B7112" s="111">
        <f>INDEX(kommuner!C:C,MATCH(_xlfn.NUMBERVALUE(A7112),kommuner!B:B,0))</f>
        <v>1144</v>
      </c>
      <c r="C7112" s="111" t="s">
        <v>84</v>
      </c>
      <c r="D7112" s="111" t="s">
        <v>84</v>
      </c>
      <c r="E7112" s="111" t="s">
        <v>123</v>
      </c>
      <c r="F7112" s="111" t="s">
        <v>139</v>
      </c>
      <c r="G7112" s="111" t="s">
        <v>139</v>
      </c>
      <c r="H7112" s="111" t="s">
        <v>139</v>
      </c>
      <c r="I7112" s="111" t="s">
        <v>139</v>
      </c>
      <c r="J7112" t="str">
        <f t="shared" si="222"/>
        <v>1144Dyrket markOrganisk jord</v>
      </c>
      <c r="K7112" s="111">
        <v>28.726149366675592</v>
      </c>
      <c r="L7112" s="111">
        <v>1.45625</v>
      </c>
      <c r="M7112" s="111">
        <v>0</v>
      </c>
      <c r="N7112" s="112">
        <f t="shared" si="223"/>
        <v>30.182399366675593</v>
      </c>
    </row>
    <row r="7113" spans="1:14" x14ac:dyDescent="0.25">
      <c r="A7113" s="111" t="s">
        <v>780</v>
      </c>
      <c r="B7113" s="111">
        <f>INDEX(kommuner!C:C,MATCH(_xlfn.NUMBERVALUE(A7113),kommuner!B:B,0))</f>
        <v>1144</v>
      </c>
      <c r="C7113" s="111" t="s">
        <v>127</v>
      </c>
      <c r="D7113" s="111" t="s">
        <v>127</v>
      </c>
      <c r="E7113" s="111" t="s">
        <v>126</v>
      </c>
      <c r="F7113" s="111" t="s">
        <v>172</v>
      </c>
      <c r="G7113" s="111" t="s">
        <v>180</v>
      </c>
      <c r="H7113" s="111" t="s">
        <v>172</v>
      </c>
      <c r="I7113" s="111" t="s">
        <v>180</v>
      </c>
      <c r="J7113" t="str">
        <f t="shared" si="222"/>
        <v>1144SkogMineraljordBarskogHøy</v>
      </c>
      <c r="K7113" s="111">
        <v>-4.2610596243420318</v>
      </c>
      <c r="L7113" s="111">
        <v>0.85306406685236758</v>
      </c>
      <c r="M7113" s="111">
        <v>6.4056614999681585E-2</v>
      </c>
      <c r="N7113" s="112">
        <f t="shared" si="223"/>
        <v>-3.3439389424899826</v>
      </c>
    </row>
    <row r="7114" spans="1:14" x14ac:dyDescent="0.25">
      <c r="A7114" s="111" t="s">
        <v>780</v>
      </c>
      <c r="B7114" s="111">
        <f>INDEX(kommuner!C:C,MATCH(_xlfn.NUMBERVALUE(A7114),kommuner!B:B,0))</f>
        <v>1144</v>
      </c>
      <c r="C7114" s="111" t="s">
        <v>127</v>
      </c>
      <c r="D7114" s="111" t="s">
        <v>127</v>
      </c>
      <c r="E7114" s="111" t="s">
        <v>126</v>
      </c>
      <c r="F7114" s="111" t="s">
        <v>172</v>
      </c>
      <c r="G7114" s="111" t="s">
        <v>167</v>
      </c>
      <c r="H7114" s="111" t="s">
        <v>172</v>
      </c>
      <c r="I7114" s="111" t="s">
        <v>167</v>
      </c>
      <c r="J7114" t="str">
        <f t="shared" si="222"/>
        <v>1144SkogMineraljordBarskogImpediment</v>
      </c>
      <c r="K7114" s="111">
        <v>-1.5740166960016819</v>
      </c>
      <c r="L7114" s="111">
        <v>0.85306406685236758</v>
      </c>
      <c r="M7114" s="111">
        <v>6.3979989500968365E-2</v>
      </c>
      <c r="N7114" s="112">
        <f t="shared" si="223"/>
        <v>-0.65697263964834596</v>
      </c>
    </row>
    <row r="7115" spans="1:14" x14ac:dyDescent="0.25">
      <c r="A7115" s="111" t="s">
        <v>780</v>
      </c>
      <c r="B7115" s="111">
        <f>INDEX(kommuner!C:C,MATCH(_xlfn.NUMBERVALUE(A7115),kommuner!B:B,0))</f>
        <v>1144</v>
      </c>
      <c r="C7115" s="111" t="s">
        <v>127</v>
      </c>
      <c r="D7115" s="111" t="s">
        <v>127</v>
      </c>
      <c r="E7115" s="111" t="s">
        <v>126</v>
      </c>
      <c r="F7115" s="111" t="s">
        <v>172</v>
      </c>
      <c r="G7115" s="111" t="s">
        <v>190</v>
      </c>
      <c r="H7115" s="111" t="s">
        <v>172</v>
      </c>
      <c r="I7115" s="111" t="s">
        <v>190</v>
      </c>
      <c r="J7115" t="str">
        <f t="shared" si="222"/>
        <v>1144SkogMineraljordBarskogLav</v>
      </c>
      <c r="K7115" s="111">
        <v>-2.1094741240186856</v>
      </c>
      <c r="L7115" s="111">
        <v>0.85306406685236758</v>
      </c>
      <c r="M7115" s="111">
        <v>6.3979989500968365E-2</v>
      </c>
      <c r="N7115" s="112">
        <f t="shared" si="223"/>
        <v>-1.1924300676653499</v>
      </c>
    </row>
    <row r="7116" spans="1:14" x14ac:dyDescent="0.25">
      <c r="A7116" s="111" t="s">
        <v>780</v>
      </c>
      <c r="B7116" s="111">
        <f>INDEX(kommuner!C:C,MATCH(_xlfn.NUMBERVALUE(A7116),kommuner!B:B,0))</f>
        <v>1144</v>
      </c>
      <c r="C7116" s="111" t="s">
        <v>127</v>
      </c>
      <c r="D7116" s="111" t="s">
        <v>127</v>
      </c>
      <c r="E7116" s="111" t="s">
        <v>126</v>
      </c>
      <c r="F7116" s="111" t="s">
        <v>172</v>
      </c>
      <c r="G7116" s="111" t="s">
        <v>173</v>
      </c>
      <c r="H7116" s="111" t="s">
        <v>172</v>
      </c>
      <c r="I7116" s="111" t="s">
        <v>173</v>
      </c>
      <c r="J7116" t="str">
        <f t="shared" si="222"/>
        <v>1144SkogMineraljordBarskogMiddels</v>
      </c>
      <c r="K7116" s="111">
        <v>-2.8820985952554645</v>
      </c>
      <c r="L7116" s="111">
        <v>0.85306406685236758</v>
      </c>
      <c r="M7116" s="111">
        <v>6.4056614999681585E-2</v>
      </c>
      <c r="N7116" s="112">
        <f t="shared" si="223"/>
        <v>-1.9649779134034155</v>
      </c>
    </row>
    <row r="7117" spans="1:14" x14ac:dyDescent="0.25">
      <c r="A7117" s="111" t="s">
        <v>780</v>
      </c>
      <c r="B7117" s="111">
        <f>INDEX(kommuner!C:C,MATCH(_xlfn.NUMBERVALUE(A7117),kommuner!B:B,0))</f>
        <v>1144</v>
      </c>
      <c r="C7117" s="111" t="s">
        <v>127</v>
      </c>
      <c r="D7117" s="111" t="s">
        <v>127</v>
      </c>
      <c r="E7117" s="111" t="s">
        <v>126</v>
      </c>
      <c r="F7117" s="111" t="s">
        <v>172</v>
      </c>
      <c r="G7117" s="111" t="s">
        <v>186</v>
      </c>
      <c r="H7117" s="111" t="s">
        <v>172</v>
      </c>
      <c r="I7117" s="111" t="s">
        <v>186</v>
      </c>
      <c r="J7117" t="str">
        <f t="shared" si="222"/>
        <v>1144SkogMineraljordBarskogSærs høy</v>
      </c>
      <c r="K7117" s="111">
        <v>0.12072674540874306</v>
      </c>
      <c r="L7117" s="111">
        <v>0.85306406685236758</v>
      </c>
      <c r="M7117" s="111">
        <v>6.4056614999681585E-2</v>
      </c>
      <c r="N7117" s="112">
        <f t="shared" si="223"/>
        <v>1.0378474272607923</v>
      </c>
    </row>
    <row r="7118" spans="1:14" x14ac:dyDescent="0.25">
      <c r="A7118" s="111" t="s">
        <v>780</v>
      </c>
      <c r="B7118" s="111">
        <f>INDEX(kommuner!C:C,MATCH(_xlfn.NUMBERVALUE(A7118),kommuner!B:B,0))</f>
        <v>1144</v>
      </c>
      <c r="C7118" s="111" t="s">
        <v>127</v>
      </c>
      <c r="D7118" s="111" t="s">
        <v>127</v>
      </c>
      <c r="E7118" s="111" t="s">
        <v>126</v>
      </c>
      <c r="F7118" s="111" t="s">
        <v>179</v>
      </c>
      <c r="G7118" s="111" t="s">
        <v>180</v>
      </c>
      <c r="H7118" s="111" t="s">
        <v>179</v>
      </c>
      <c r="I7118" s="111" t="s">
        <v>180</v>
      </c>
      <c r="J7118" t="str">
        <f t="shared" si="222"/>
        <v>1144SkogMineraljordBlandingsskogHøy</v>
      </c>
      <c r="K7118" s="111">
        <v>-8.5703651807373102</v>
      </c>
      <c r="L7118" s="111">
        <v>0.85306406685236758</v>
      </c>
      <c r="M7118" s="111">
        <v>6.3979989500968365E-2</v>
      </c>
      <c r="N7118" s="112">
        <f t="shared" si="223"/>
        <v>-7.6533211243839743</v>
      </c>
    </row>
    <row r="7119" spans="1:14" x14ac:dyDescent="0.25">
      <c r="A7119" s="111" t="s">
        <v>780</v>
      </c>
      <c r="B7119" s="111">
        <f>INDEX(kommuner!C:C,MATCH(_xlfn.NUMBERVALUE(A7119),kommuner!B:B,0))</f>
        <v>1144</v>
      </c>
      <c r="C7119" s="111" t="s">
        <v>127</v>
      </c>
      <c r="D7119" s="111" t="s">
        <v>127</v>
      </c>
      <c r="E7119" s="111" t="s">
        <v>126</v>
      </c>
      <c r="F7119" s="111" t="s">
        <v>179</v>
      </c>
      <c r="G7119" s="111" t="s">
        <v>167</v>
      </c>
      <c r="H7119" s="111" t="s">
        <v>179</v>
      </c>
      <c r="I7119" s="111" t="s">
        <v>167</v>
      </c>
      <c r="J7119" t="str">
        <f t="shared" si="222"/>
        <v>1144SkogMineraljordBlandingsskogImpediment</v>
      </c>
      <c r="K7119" s="111">
        <v>-2.0950685747655116</v>
      </c>
      <c r="L7119" s="111">
        <v>0.85306406685236758</v>
      </c>
      <c r="M7119" s="111">
        <v>6.3979989500968365E-2</v>
      </c>
      <c r="N7119" s="112">
        <f t="shared" si="223"/>
        <v>-1.1780245184121758</v>
      </c>
    </row>
    <row r="7120" spans="1:14" x14ac:dyDescent="0.25">
      <c r="A7120" s="111" t="s">
        <v>780</v>
      </c>
      <c r="B7120" s="111">
        <f>INDEX(kommuner!C:C,MATCH(_xlfn.NUMBERVALUE(A7120),kommuner!B:B,0))</f>
        <v>1144</v>
      </c>
      <c r="C7120" s="111" t="s">
        <v>127</v>
      </c>
      <c r="D7120" s="111" t="s">
        <v>127</v>
      </c>
      <c r="E7120" s="111" t="s">
        <v>126</v>
      </c>
      <c r="F7120" s="111" t="s">
        <v>179</v>
      </c>
      <c r="G7120" s="111" t="s">
        <v>190</v>
      </c>
      <c r="H7120" s="111" t="s">
        <v>179</v>
      </c>
      <c r="I7120" s="111" t="s">
        <v>190</v>
      </c>
      <c r="J7120" t="str">
        <f t="shared" si="222"/>
        <v>1144SkogMineraljordBlandingsskogLav</v>
      </c>
      <c r="K7120" s="111">
        <v>-3.814060654162915</v>
      </c>
      <c r="L7120" s="111">
        <v>0.85306406685236758</v>
      </c>
      <c r="M7120" s="111">
        <v>6.3979989500968365E-2</v>
      </c>
      <c r="N7120" s="112">
        <f t="shared" si="223"/>
        <v>-2.897016597809579</v>
      </c>
    </row>
    <row r="7121" spans="1:14" x14ac:dyDescent="0.25">
      <c r="A7121" s="111" t="s">
        <v>780</v>
      </c>
      <c r="B7121" s="111">
        <f>INDEX(kommuner!C:C,MATCH(_xlfn.NUMBERVALUE(A7121),kommuner!B:B,0))</f>
        <v>1144</v>
      </c>
      <c r="C7121" s="111" t="s">
        <v>127</v>
      </c>
      <c r="D7121" s="111" t="s">
        <v>127</v>
      </c>
      <c r="E7121" s="111" t="s">
        <v>126</v>
      </c>
      <c r="F7121" s="111" t="s">
        <v>179</v>
      </c>
      <c r="G7121" s="111" t="s">
        <v>173</v>
      </c>
      <c r="H7121" s="111" t="s">
        <v>179</v>
      </c>
      <c r="I7121" s="111" t="s">
        <v>173</v>
      </c>
      <c r="J7121" t="str">
        <f t="shared" si="222"/>
        <v>1144SkogMineraljordBlandingsskogMiddels</v>
      </c>
      <c r="K7121" s="111">
        <v>-4.5623521854183373</v>
      </c>
      <c r="L7121" s="111">
        <v>0.85306406685236758</v>
      </c>
      <c r="M7121" s="111">
        <v>6.3979989500968365E-2</v>
      </c>
      <c r="N7121" s="112">
        <f t="shared" si="223"/>
        <v>-3.6453081290650013</v>
      </c>
    </row>
    <row r="7122" spans="1:14" x14ac:dyDescent="0.25">
      <c r="A7122" s="111" t="s">
        <v>780</v>
      </c>
      <c r="B7122" s="111">
        <f>INDEX(kommuner!C:C,MATCH(_xlfn.NUMBERVALUE(A7122),kommuner!B:B,0))</f>
        <v>1144</v>
      </c>
      <c r="C7122" s="111" t="s">
        <v>127</v>
      </c>
      <c r="D7122" s="111" t="s">
        <v>127</v>
      </c>
      <c r="E7122" s="111" t="s">
        <v>126</v>
      </c>
      <c r="F7122" s="111" t="s">
        <v>179</v>
      </c>
      <c r="G7122" s="111" t="s">
        <v>186</v>
      </c>
      <c r="H7122" s="111" t="s">
        <v>179</v>
      </c>
      <c r="I7122" s="111" t="s">
        <v>186</v>
      </c>
      <c r="J7122" t="str">
        <f t="shared" si="222"/>
        <v>1144SkogMineraljordBlandingsskogSærs høy</v>
      </c>
      <c r="K7122" s="111">
        <v>-2.9395925245326562</v>
      </c>
      <c r="L7122" s="111">
        <v>0.85306406685236758</v>
      </c>
      <c r="M7122" s="111">
        <v>6.3979989500968365E-2</v>
      </c>
      <c r="N7122" s="112">
        <f t="shared" si="223"/>
        <v>-2.0225484681793202</v>
      </c>
    </row>
    <row r="7123" spans="1:14" x14ac:dyDescent="0.25">
      <c r="A7123" s="111" t="s">
        <v>780</v>
      </c>
      <c r="B7123" s="111">
        <f>INDEX(kommuner!C:C,MATCH(_xlfn.NUMBERVALUE(A7123),kommuner!B:B,0))</f>
        <v>1144</v>
      </c>
      <c r="C7123" s="111" t="s">
        <v>127</v>
      </c>
      <c r="D7123" s="111" t="s">
        <v>127</v>
      </c>
      <c r="E7123" s="111" t="s">
        <v>126</v>
      </c>
      <c r="F7123" s="111" t="s">
        <v>185</v>
      </c>
      <c r="G7123" s="111" t="s">
        <v>180</v>
      </c>
      <c r="H7123" s="111" t="s">
        <v>185</v>
      </c>
      <c r="I7123" s="111" t="s">
        <v>180</v>
      </c>
      <c r="J7123" t="str">
        <f t="shared" si="222"/>
        <v>1144SkogMineraljordLauvskogHøy</v>
      </c>
      <c r="K7123" s="111">
        <v>-3.6072016095960531</v>
      </c>
      <c r="L7123" s="111">
        <v>0.85306406685236758</v>
      </c>
      <c r="M7123" s="111">
        <v>6.3979989500968365E-2</v>
      </c>
      <c r="N7123" s="112">
        <f t="shared" si="223"/>
        <v>-2.6901575532427171</v>
      </c>
    </row>
    <row r="7124" spans="1:14" x14ac:dyDescent="0.25">
      <c r="A7124" s="111" t="s">
        <v>780</v>
      </c>
      <c r="B7124" s="111">
        <f>INDEX(kommuner!C:C,MATCH(_xlfn.NUMBERVALUE(A7124),kommuner!B:B,0))</f>
        <v>1144</v>
      </c>
      <c r="C7124" s="111" t="s">
        <v>127</v>
      </c>
      <c r="D7124" s="111" t="s">
        <v>127</v>
      </c>
      <c r="E7124" s="111" t="s">
        <v>126</v>
      </c>
      <c r="F7124" s="111" t="s">
        <v>185</v>
      </c>
      <c r="G7124" s="111" t="s">
        <v>167</v>
      </c>
      <c r="H7124" s="111" t="s">
        <v>185</v>
      </c>
      <c r="I7124" s="111" t="s">
        <v>167</v>
      </c>
      <c r="J7124" t="str">
        <f t="shared" si="222"/>
        <v>1144SkogMineraljordLauvskogImpediment</v>
      </c>
      <c r="K7124" s="111">
        <v>-1.1043030228661443</v>
      </c>
      <c r="L7124" s="111">
        <v>0.85306406685236758</v>
      </c>
      <c r="M7124" s="111">
        <v>6.3979989500968365E-2</v>
      </c>
      <c r="N7124" s="112">
        <f t="shared" si="223"/>
        <v>-0.18725896651280841</v>
      </c>
    </row>
    <row r="7125" spans="1:14" x14ac:dyDescent="0.25">
      <c r="A7125" s="111" t="s">
        <v>780</v>
      </c>
      <c r="B7125" s="111">
        <f>INDEX(kommuner!C:C,MATCH(_xlfn.NUMBERVALUE(A7125),kommuner!B:B,0))</f>
        <v>1144</v>
      </c>
      <c r="C7125" s="111" t="s">
        <v>127</v>
      </c>
      <c r="D7125" s="111" t="s">
        <v>127</v>
      </c>
      <c r="E7125" s="111" t="s">
        <v>126</v>
      </c>
      <c r="F7125" s="111" t="s">
        <v>185</v>
      </c>
      <c r="G7125" s="111" t="s">
        <v>190</v>
      </c>
      <c r="H7125" s="111" t="s">
        <v>185</v>
      </c>
      <c r="I7125" s="111" t="s">
        <v>190</v>
      </c>
      <c r="J7125" t="str">
        <f t="shared" si="222"/>
        <v>1144SkogMineraljordLauvskogLav</v>
      </c>
      <c r="K7125" s="111">
        <v>-8.9748170935426599E-2</v>
      </c>
      <c r="L7125" s="111">
        <v>0.85306406685236758</v>
      </c>
      <c r="M7125" s="111">
        <v>6.3979989500968365E-2</v>
      </c>
      <c r="N7125" s="112">
        <f t="shared" si="223"/>
        <v>0.82729588541790933</v>
      </c>
    </row>
    <row r="7126" spans="1:14" x14ac:dyDescent="0.25">
      <c r="A7126" s="111" t="s">
        <v>780</v>
      </c>
      <c r="B7126" s="111">
        <f>INDEX(kommuner!C:C,MATCH(_xlfn.NUMBERVALUE(A7126),kommuner!B:B,0))</f>
        <v>1144</v>
      </c>
      <c r="C7126" s="111" t="s">
        <v>127</v>
      </c>
      <c r="D7126" s="111" t="s">
        <v>127</v>
      </c>
      <c r="E7126" s="111" t="s">
        <v>126</v>
      </c>
      <c r="F7126" s="111" t="s">
        <v>185</v>
      </c>
      <c r="G7126" s="111" t="s">
        <v>173</v>
      </c>
      <c r="H7126" s="111" t="s">
        <v>185</v>
      </c>
      <c r="I7126" s="111" t="s">
        <v>173</v>
      </c>
      <c r="J7126" t="str">
        <f t="shared" si="222"/>
        <v>1144SkogMineraljordLauvskogMiddels</v>
      </c>
      <c r="K7126" s="111">
        <v>-2.4151390344437029</v>
      </c>
      <c r="L7126" s="111">
        <v>0.85306406685236758</v>
      </c>
      <c r="M7126" s="111">
        <v>6.3979989500968365E-2</v>
      </c>
      <c r="N7126" s="112">
        <f t="shared" si="223"/>
        <v>-1.4980949780903672</v>
      </c>
    </row>
    <row r="7127" spans="1:14" x14ac:dyDescent="0.25">
      <c r="A7127" s="111" t="s">
        <v>780</v>
      </c>
      <c r="B7127" s="111">
        <f>INDEX(kommuner!C:C,MATCH(_xlfn.NUMBERVALUE(A7127),kommuner!B:B,0))</f>
        <v>1144</v>
      </c>
      <c r="C7127" s="111" t="s">
        <v>127</v>
      </c>
      <c r="D7127" s="111" t="s">
        <v>127</v>
      </c>
      <c r="E7127" s="111" t="s">
        <v>126</v>
      </c>
      <c r="F7127" s="111" t="s">
        <v>185</v>
      </c>
      <c r="G7127" s="111" t="s">
        <v>186</v>
      </c>
      <c r="H7127" s="111" t="s">
        <v>185</v>
      </c>
      <c r="I7127" s="111" t="s">
        <v>186</v>
      </c>
      <c r="J7127" t="str">
        <f t="shared" si="222"/>
        <v>1144SkogMineraljordLauvskogSærs høy</v>
      </c>
      <c r="K7127" s="111">
        <v>-3.6560473259425113</v>
      </c>
      <c r="L7127" s="111">
        <v>0.85306406685236758</v>
      </c>
      <c r="M7127" s="111">
        <v>6.3979989500968365E-2</v>
      </c>
      <c r="N7127" s="112">
        <f t="shared" si="223"/>
        <v>-2.7390032695891753</v>
      </c>
    </row>
    <row r="7128" spans="1:14" x14ac:dyDescent="0.25">
      <c r="A7128" s="111" t="s">
        <v>780</v>
      </c>
      <c r="B7128" s="111">
        <f>INDEX(kommuner!C:C,MATCH(_xlfn.NUMBERVALUE(A7128),kommuner!B:B,0))</f>
        <v>1144</v>
      </c>
      <c r="C7128" s="111" t="s">
        <v>127</v>
      </c>
      <c r="D7128" s="111" t="s">
        <v>127</v>
      </c>
      <c r="E7128" s="111" t="s">
        <v>123</v>
      </c>
      <c r="F7128" s="111" t="s">
        <v>172</v>
      </c>
      <c r="G7128" s="111" t="s">
        <v>180</v>
      </c>
      <c r="H7128" s="111" t="s">
        <v>172</v>
      </c>
      <c r="I7128" s="111" t="s">
        <v>180</v>
      </c>
      <c r="J7128" t="str">
        <f t="shared" si="222"/>
        <v>1144SkogOrganisk jordBarskogHøy</v>
      </c>
      <c r="K7128" s="111">
        <v>-2.5184559031994138</v>
      </c>
      <c r="L7128" s="111">
        <v>0.92784825435236762</v>
      </c>
      <c r="M7128" s="111">
        <v>0.46518126042825314</v>
      </c>
      <c r="N7128" s="112">
        <f t="shared" si="223"/>
        <v>-1.1254263884187932</v>
      </c>
    </row>
    <row r="7129" spans="1:14" x14ac:dyDescent="0.25">
      <c r="A7129" s="111" t="s">
        <v>780</v>
      </c>
      <c r="B7129" s="111">
        <f>INDEX(kommuner!C:C,MATCH(_xlfn.NUMBERVALUE(A7129),kommuner!B:B,0))</f>
        <v>1144</v>
      </c>
      <c r="C7129" s="111" t="s">
        <v>127</v>
      </c>
      <c r="D7129" s="111" t="s">
        <v>127</v>
      </c>
      <c r="E7129" s="111" t="s">
        <v>123</v>
      </c>
      <c r="F7129" s="111" t="s">
        <v>172</v>
      </c>
      <c r="G7129" s="111" t="s">
        <v>167</v>
      </c>
      <c r="H7129" s="111" t="s">
        <v>172</v>
      </c>
      <c r="I7129" s="111" t="s">
        <v>167</v>
      </c>
      <c r="J7129" t="str">
        <f t="shared" si="222"/>
        <v>1144SkogOrganisk jordBarskogImpediment</v>
      </c>
      <c r="K7129" s="111">
        <v>-0.13011741963904588</v>
      </c>
      <c r="L7129" s="111">
        <v>0.92784825435236762</v>
      </c>
      <c r="M7129" s="111">
        <v>0.46510463492953991</v>
      </c>
      <c r="N7129" s="112">
        <f t="shared" si="223"/>
        <v>1.2628354696428616</v>
      </c>
    </row>
    <row r="7130" spans="1:14" x14ac:dyDescent="0.25">
      <c r="A7130" s="111" t="s">
        <v>780</v>
      </c>
      <c r="B7130" s="111">
        <f>INDEX(kommuner!C:C,MATCH(_xlfn.NUMBERVALUE(A7130),kommuner!B:B,0))</f>
        <v>1144</v>
      </c>
      <c r="C7130" s="111" t="s">
        <v>127</v>
      </c>
      <c r="D7130" s="111" t="s">
        <v>127</v>
      </c>
      <c r="E7130" s="111" t="s">
        <v>123</v>
      </c>
      <c r="F7130" s="111" t="s">
        <v>172</v>
      </c>
      <c r="G7130" s="111" t="s">
        <v>190</v>
      </c>
      <c r="H7130" s="111" t="s">
        <v>172</v>
      </c>
      <c r="I7130" s="111" t="s">
        <v>190</v>
      </c>
      <c r="J7130" t="str">
        <f t="shared" si="222"/>
        <v>1144SkogOrganisk jordBarskogLav</v>
      </c>
      <c r="K7130" s="111">
        <v>-0.50666953101693391</v>
      </c>
      <c r="L7130" s="111">
        <v>0.92784825435236762</v>
      </c>
      <c r="M7130" s="111">
        <v>0.46510463492953991</v>
      </c>
      <c r="N7130" s="112">
        <f t="shared" si="223"/>
        <v>0.88628335826497362</v>
      </c>
    </row>
    <row r="7131" spans="1:14" x14ac:dyDescent="0.25">
      <c r="A7131" s="111" t="s">
        <v>780</v>
      </c>
      <c r="B7131" s="111">
        <f>INDEX(kommuner!C:C,MATCH(_xlfn.NUMBERVALUE(A7131),kommuner!B:B,0))</f>
        <v>1144</v>
      </c>
      <c r="C7131" s="111" t="s">
        <v>127</v>
      </c>
      <c r="D7131" s="111" t="s">
        <v>127</v>
      </c>
      <c r="E7131" s="111" t="s">
        <v>123</v>
      </c>
      <c r="F7131" s="111" t="s">
        <v>172</v>
      </c>
      <c r="G7131" s="111" t="s">
        <v>173</v>
      </c>
      <c r="H7131" s="111" t="s">
        <v>172</v>
      </c>
      <c r="I7131" s="111" t="s">
        <v>173</v>
      </c>
      <c r="J7131" t="str">
        <f t="shared" si="222"/>
        <v>1144SkogOrganisk jordBarskogMiddels</v>
      </c>
      <c r="K7131" s="111">
        <v>-1.5571490961494638</v>
      </c>
      <c r="L7131" s="111">
        <v>0.92784825435236762</v>
      </c>
      <c r="M7131" s="111">
        <v>0.46518126042825314</v>
      </c>
      <c r="N7131" s="112">
        <f t="shared" si="223"/>
        <v>-0.16411958136884308</v>
      </c>
    </row>
    <row r="7132" spans="1:14" x14ac:dyDescent="0.25">
      <c r="A7132" s="111" t="s">
        <v>780</v>
      </c>
      <c r="B7132" s="111">
        <f>INDEX(kommuner!C:C,MATCH(_xlfn.NUMBERVALUE(A7132),kommuner!B:B,0))</f>
        <v>1144</v>
      </c>
      <c r="C7132" s="111" t="s">
        <v>127</v>
      </c>
      <c r="D7132" s="111" t="s">
        <v>127</v>
      </c>
      <c r="E7132" s="111" t="s">
        <v>123</v>
      </c>
      <c r="F7132" s="111" t="s">
        <v>172</v>
      </c>
      <c r="G7132" s="111" t="s">
        <v>186</v>
      </c>
      <c r="H7132" s="111" t="s">
        <v>172</v>
      </c>
      <c r="I7132" s="111" t="s">
        <v>186</v>
      </c>
      <c r="J7132" t="str">
        <f t="shared" si="222"/>
        <v>1144SkogOrganisk jordBarskogSærs høy</v>
      </c>
      <c r="K7132" s="111">
        <v>2.5548655235722699</v>
      </c>
      <c r="L7132" s="111">
        <v>0.92784825435236762</v>
      </c>
      <c r="M7132" s="111">
        <v>0.46518126042825314</v>
      </c>
      <c r="N7132" s="112">
        <f t="shared" si="223"/>
        <v>3.9478950383528906</v>
      </c>
    </row>
    <row r="7133" spans="1:14" x14ac:dyDescent="0.25">
      <c r="A7133" s="111" t="s">
        <v>780</v>
      </c>
      <c r="B7133" s="111">
        <f>INDEX(kommuner!C:C,MATCH(_xlfn.NUMBERVALUE(A7133),kommuner!B:B,0))</f>
        <v>1144</v>
      </c>
      <c r="C7133" s="111" t="s">
        <v>127</v>
      </c>
      <c r="D7133" s="111" t="s">
        <v>127</v>
      </c>
      <c r="E7133" s="111" t="s">
        <v>123</v>
      </c>
      <c r="F7133" s="111" t="s">
        <v>179</v>
      </c>
      <c r="G7133" s="111" t="s">
        <v>180</v>
      </c>
      <c r="H7133" s="111" t="s">
        <v>179</v>
      </c>
      <c r="I7133" s="111" t="s">
        <v>180</v>
      </c>
      <c r="J7133" t="str">
        <f t="shared" si="222"/>
        <v>1144SkogOrganisk jordBlandingsskogHøy</v>
      </c>
      <c r="K7133" s="111">
        <v>-5.5554344456832343</v>
      </c>
      <c r="L7133" s="111">
        <v>0.92784825435236762</v>
      </c>
      <c r="M7133" s="111">
        <v>0.46510463492953991</v>
      </c>
      <c r="N7133" s="112">
        <f t="shared" si="223"/>
        <v>-4.1624815564013264</v>
      </c>
    </row>
    <row r="7134" spans="1:14" x14ac:dyDescent="0.25">
      <c r="A7134" s="111" t="s">
        <v>780</v>
      </c>
      <c r="B7134" s="111">
        <f>INDEX(kommuner!C:C,MATCH(_xlfn.NUMBERVALUE(A7134),kommuner!B:B,0))</f>
        <v>1144</v>
      </c>
      <c r="C7134" s="111" t="s">
        <v>127</v>
      </c>
      <c r="D7134" s="111" t="s">
        <v>127</v>
      </c>
      <c r="E7134" s="111" t="s">
        <v>123</v>
      </c>
      <c r="F7134" s="111" t="s">
        <v>179</v>
      </c>
      <c r="G7134" s="111" t="s">
        <v>167</v>
      </c>
      <c r="H7134" s="111" t="s">
        <v>179</v>
      </c>
      <c r="I7134" s="111" t="s">
        <v>167</v>
      </c>
      <c r="J7134" t="str">
        <f t="shared" si="222"/>
        <v>1144SkogOrganisk jordBlandingsskogImpediment</v>
      </c>
      <c r="K7134" s="111">
        <v>-0.28586344175800005</v>
      </c>
      <c r="L7134" s="111">
        <v>0.92784825435236762</v>
      </c>
      <c r="M7134" s="111">
        <v>0.46510463492953991</v>
      </c>
      <c r="N7134" s="112">
        <f t="shared" si="223"/>
        <v>1.1070894475239075</v>
      </c>
    </row>
    <row r="7135" spans="1:14" x14ac:dyDescent="0.25">
      <c r="A7135" s="111" t="s">
        <v>780</v>
      </c>
      <c r="B7135" s="111">
        <f>INDEX(kommuner!C:C,MATCH(_xlfn.NUMBERVALUE(A7135),kommuner!B:B,0))</f>
        <v>1144</v>
      </c>
      <c r="C7135" s="111" t="s">
        <v>127</v>
      </c>
      <c r="D7135" s="111" t="s">
        <v>127</v>
      </c>
      <c r="E7135" s="111" t="s">
        <v>123</v>
      </c>
      <c r="F7135" s="111" t="s">
        <v>179</v>
      </c>
      <c r="G7135" s="111" t="s">
        <v>190</v>
      </c>
      <c r="H7135" s="111" t="s">
        <v>179</v>
      </c>
      <c r="I7135" s="111" t="s">
        <v>190</v>
      </c>
      <c r="J7135" t="str">
        <f t="shared" si="222"/>
        <v>1144SkogOrganisk jordBlandingsskogLav</v>
      </c>
      <c r="K7135" s="111">
        <v>-1.2347339377887629</v>
      </c>
      <c r="L7135" s="111">
        <v>0.92784825435236762</v>
      </c>
      <c r="M7135" s="111">
        <v>0.46510463492953991</v>
      </c>
      <c r="N7135" s="112">
        <f t="shared" si="223"/>
        <v>0.15821895149314458</v>
      </c>
    </row>
    <row r="7136" spans="1:14" x14ac:dyDescent="0.25">
      <c r="A7136" s="111" t="s">
        <v>780</v>
      </c>
      <c r="B7136" s="111">
        <f>INDEX(kommuner!C:C,MATCH(_xlfn.NUMBERVALUE(A7136),kommuner!B:B,0))</f>
        <v>1144</v>
      </c>
      <c r="C7136" s="111" t="s">
        <v>127</v>
      </c>
      <c r="D7136" s="111" t="s">
        <v>127</v>
      </c>
      <c r="E7136" s="111" t="s">
        <v>123</v>
      </c>
      <c r="F7136" s="111" t="s">
        <v>179</v>
      </c>
      <c r="G7136" s="111" t="s">
        <v>173</v>
      </c>
      <c r="H7136" s="111" t="s">
        <v>179</v>
      </c>
      <c r="I7136" s="111" t="s">
        <v>173</v>
      </c>
      <c r="J7136" t="str">
        <f t="shared" si="222"/>
        <v>1144SkogOrganisk jordBlandingsskogMiddels</v>
      </c>
      <c r="K7136" s="111">
        <v>-2.4239591752717748</v>
      </c>
      <c r="L7136" s="111">
        <v>0.92784825435236762</v>
      </c>
      <c r="M7136" s="111">
        <v>0.46510463492953991</v>
      </c>
      <c r="N7136" s="112">
        <f t="shared" si="223"/>
        <v>-1.0310062859898674</v>
      </c>
    </row>
    <row r="7137" spans="1:14" x14ac:dyDescent="0.25">
      <c r="A7137" s="111" t="s">
        <v>780</v>
      </c>
      <c r="B7137" s="111">
        <f>INDEX(kommuner!C:C,MATCH(_xlfn.NUMBERVALUE(A7137),kommuner!B:B,0))</f>
        <v>1144</v>
      </c>
      <c r="C7137" s="111" t="s">
        <v>127</v>
      </c>
      <c r="D7137" s="111" t="s">
        <v>127</v>
      </c>
      <c r="E7137" s="111" t="s">
        <v>123</v>
      </c>
      <c r="F7137" s="111" t="s">
        <v>179</v>
      </c>
      <c r="G7137" s="111" t="s">
        <v>186</v>
      </c>
      <c r="H7137" s="111" t="s">
        <v>179</v>
      </c>
      <c r="I7137" s="111" t="s">
        <v>186</v>
      </c>
      <c r="J7137" t="str">
        <f t="shared" si="222"/>
        <v>1144SkogOrganisk jordBlandingsskogSærs høy</v>
      </c>
      <c r="K7137" s="111">
        <v>-1.5726115302258048</v>
      </c>
      <c r="L7137" s="111">
        <v>0.92784825435236762</v>
      </c>
      <c r="M7137" s="111">
        <v>0.46510463492953991</v>
      </c>
      <c r="N7137" s="112">
        <f t="shared" si="223"/>
        <v>-0.17965864094389727</v>
      </c>
    </row>
    <row r="7138" spans="1:14" x14ac:dyDescent="0.25">
      <c r="A7138" s="111" t="s">
        <v>780</v>
      </c>
      <c r="B7138" s="111">
        <f>INDEX(kommuner!C:C,MATCH(_xlfn.NUMBERVALUE(A7138),kommuner!B:B,0))</f>
        <v>1144</v>
      </c>
      <c r="C7138" s="111" t="s">
        <v>127</v>
      </c>
      <c r="D7138" s="111" t="s">
        <v>127</v>
      </c>
      <c r="E7138" s="111" t="s">
        <v>123</v>
      </c>
      <c r="F7138" s="111" t="s">
        <v>185</v>
      </c>
      <c r="G7138" s="111" t="s">
        <v>180</v>
      </c>
      <c r="H7138" s="111" t="s">
        <v>185</v>
      </c>
      <c r="I7138" s="111" t="s">
        <v>180</v>
      </c>
      <c r="J7138" t="str">
        <f t="shared" si="222"/>
        <v>1144SkogOrganisk jordLauvskogHøy</v>
      </c>
      <c r="K7138" s="111">
        <v>-1.9913688882377358</v>
      </c>
      <c r="L7138" s="111">
        <v>0.92784825435236762</v>
      </c>
      <c r="M7138" s="111">
        <v>0.46510463492953991</v>
      </c>
      <c r="N7138" s="112">
        <f t="shared" si="223"/>
        <v>-0.59841599895582831</v>
      </c>
    </row>
    <row r="7139" spans="1:14" x14ac:dyDescent="0.25">
      <c r="A7139" s="111" t="s">
        <v>780</v>
      </c>
      <c r="B7139" s="111">
        <f>INDEX(kommuner!C:C,MATCH(_xlfn.NUMBERVALUE(A7139),kommuner!B:B,0))</f>
        <v>1144</v>
      </c>
      <c r="C7139" s="111" t="s">
        <v>127</v>
      </c>
      <c r="D7139" s="111" t="s">
        <v>127</v>
      </c>
      <c r="E7139" s="111" t="s">
        <v>123</v>
      </c>
      <c r="F7139" s="111" t="s">
        <v>185</v>
      </c>
      <c r="G7139" s="111" t="s">
        <v>167</v>
      </c>
      <c r="H7139" s="111" t="s">
        <v>185</v>
      </c>
      <c r="I7139" s="111" t="s">
        <v>167</v>
      </c>
      <c r="J7139" t="str">
        <f t="shared" si="222"/>
        <v>1144SkogOrganisk jordLauvskogImpediment</v>
      </c>
      <c r="K7139" s="111">
        <v>0.35000626494250675</v>
      </c>
      <c r="L7139" s="111">
        <v>0.92784825435236762</v>
      </c>
      <c r="M7139" s="111">
        <v>0.46510463492953991</v>
      </c>
      <c r="N7139" s="112">
        <f t="shared" si="223"/>
        <v>1.7429591542244141</v>
      </c>
    </row>
    <row r="7140" spans="1:14" x14ac:dyDescent="0.25">
      <c r="A7140" s="111" t="s">
        <v>780</v>
      </c>
      <c r="B7140" s="111">
        <f>INDEX(kommuner!C:C,MATCH(_xlfn.NUMBERVALUE(A7140),kommuner!B:B,0))</f>
        <v>1144</v>
      </c>
      <c r="C7140" s="111" t="s">
        <v>127</v>
      </c>
      <c r="D7140" s="111" t="s">
        <v>127</v>
      </c>
      <c r="E7140" s="111" t="s">
        <v>123</v>
      </c>
      <c r="F7140" s="111" t="s">
        <v>185</v>
      </c>
      <c r="G7140" s="111" t="s">
        <v>190</v>
      </c>
      <c r="H7140" s="111" t="s">
        <v>185</v>
      </c>
      <c r="I7140" s="111" t="s">
        <v>190</v>
      </c>
      <c r="J7140" t="str">
        <f t="shared" si="222"/>
        <v>1144SkogOrganisk jordLauvskogLav</v>
      </c>
      <c r="K7140" s="111">
        <v>1.1144075558526714</v>
      </c>
      <c r="L7140" s="111">
        <v>0.92784825435236762</v>
      </c>
      <c r="M7140" s="111">
        <v>0.46510463492953991</v>
      </c>
      <c r="N7140" s="112">
        <f t="shared" si="223"/>
        <v>2.5073604451345788</v>
      </c>
    </row>
    <row r="7141" spans="1:14" x14ac:dyDescent="0.25">
      <c r="A7141" s="111" t="s">
        <v>780</v>
      </c>
      <c r="B7141" s="111">
        <f>INDEX(kommuner!C:C,MATCH(_xlfn.NUMBERVALUE(A7141),kommuner!B:B,0))</f>
        <v>1144</v>
      </c>
      <c r="C7141" s="111" t="s">
        <v>127</v>
      </c>
      <c r="D7141" s="111" t="s">
        <v>127</v>
      </c>
      <c r="E7141" s="111" t="s">
        <v>123</v>
      </c>
      <c r="F7141" s="111" t="s">
        <v>185</v>
      </c>
      <c r="G7141" s="111" t="s">
        <v>173</v>
      </c>
      <c r="H7141" s="111" t="s">
        <v>185</v>
      </c>
      <c r="I7141" s="111" t="s">
        <v>173</v>
      </c>
      <c r="J7141" t="str">
        <f t="shared" si="222"/>
        <v>1144SkogOrganisk jordLauvskogMiddels</v>
      </c>
      <c r="K7141" s="111">
        <v>-0.62664468270982987</v>
      </c>
      <c r="L7141" s="111">
        <v>0.92784825435236762</v>
      </c>
      <c r="M7141" s="111">
        <v>0.46510463492953991</v>
      </c>
      <c r="N7141" s="112">
        <f t="shared" si="223"/>
        <v>0.76630820657207765</v>
      </c>
    </row>
    <row r="7142" spans="1:14" x14ac:dyDescent="0.25">
      <c r="A7142" s="111" t="s">
        <v>780</v>
      </c>
      <c r="B7142" s="111">
        <f>INDEX(kommuner!C:C,MATCH(_xlfn.NUMBERVALUE(A7142),kommuner!B:B,0))</f>
        <v>1144</v>
      </c>
      <c r="C7142" s="111" t="s">
        <v>127</v>
      </c>
      <c r="D7142" s="111" t="s">
        <v>127</v>
      </c>
      <c r="E7142" s="111" t="s">
        <v>123</v>
      </c>
      <c r="F7142" s="111" t="s">
        <v>185</v>
      </c>
      <c r="G7142" s="111" t="s">
        <v>186</v>
      </c>
      <c r="H7142" s="111" t="s">
        <v>185</v>
      </c>
      <c r="I7142" s="111" t="s">
        <v>186</v>
      </c>
      <c r="J7142" t="str">
        <f t="shared" si="222"/>
        <v>1144SkogOrganisk jordLauvskogSærs høy</v>
      </c>
      <c r="K7142" s="111">
        <v>-1.8997279926091779</v>
      </c>
      <c r="L7142" s="111">
        <v>0.92784825435236762</v>
      </c>
      <c r="M7142" s="111">
        <v>0.46510463492953991</v>
      </c>
      <c r="N7142" s="112">
        <f t="shared" si="223"/>
        <v>-0.50677510332727038</v>
      </c>
    </row>
    <row r="7143" spans="1:14" x14ac:dyDescent="0.25">
      <c r="A7143" s="111" t="s">
        <v>780</v>
      </c>
      <c r="B7143" s="111">
        <f>INDEX(kommuner!C:C,MATCH(_xlfn.NUMBERVALUE(A7143),kommuner!B:B,0))</f>
        <v>1144</v>
      </c>
      <c r="C7143" s="111" t="s">
        <v>83</v>
      </c>
      <c r="D7143" s="111" t="s">
        <v>83</v>
      </c>
      <c r="E7143" s="111" t="s">
        <v>126</v>
      </c>
      <c r="F7143" s="111" t="s">
        <v>139</v>
      </c>
      <c r="G7143" s="111" t="s">
        <v>139</v>
      </c>
      <c r="H7143" s="111" t="s">
        <v>139</v>
      </c>
      <c r="I7143" s="111" t="s">
        <v>139</v>
      </c>
      <c r="J7143" t="str">
        <f t="shared" si="222"/>
        <v>1144Utbygd arealMineraljord</v>
      </c>
      <c r="K7143" s="111">
        <v>0.42279414509845159</v>
      </c>
      <c r="L7143" s="111">
        <v>0</v>
      </c>
      <c r="M7143" s="111">
        <v>1.303047089454229E-2</v>
      </c>
      <c r="N7143" s="112">
        <f t="shared" si="223"/>
        <v>0.43582461599299388</v>
      </c>
    </row>
    <row r="7144" spans="1:14" x14ac:dyDescent="0.25">
      <c r="A7144" s="111" t="s">
        <v>780</v>
      </c>
      <c r="B7144" s="111">
        <f>INDEX(kommuner!C:C,MATCH(_xlfn.NUMBERVALUE(A7144),kommuner!B:B,0))</f>
        <v>1144</v>
      </c>
      <c r="C7144" s="111" t="s">
        <v>83</v>
      </c>
      <c r="D7144" s="111" t="s">
        <v>83</v>
      </c>
      <c r="E7144" s="111" t="s">
        <v>123</v>
      </c>
      <c r="F7144" s="111" t="s">
        <v>139</v>
      </c>
      <c r="G7144" s="111" t="s">
        <v>139</v>
      </c>
      <c r="H7144" s="111" t="s">
        <v>139</v>
      </c>
      <c r="I7144" s="111" t="s">
        <v>139</v>
      </c>
      <c r="J7144" t="str">
        <f t="shared" si="222"/>
        <v>1144Utbygd arealOrganisk jord</v>
      </c>
      <c r="K7144" s="111">
        <v>29.011421395201612</v>
      </c>
      <c r="L7144" s="111">
        <v>0</v>
      </c>
      <c r="M7144" s="111">
        <v>1.303047089454229E-2</v>
      </c>
      <c r="N7144" s="112">
        <f t="shared" si="223"/>
        <v>29.024451866096154</v>
      </c>
    </row>
    <row r="7145" spans="1:14" x14ac:dyDescent="0.25">
      <c r="A7145" s="111" t="s">
        <v>780</v>
      </c>
      <c r="B7145" s="111">
        <f>INDEX(kommuner!C:C,MATCH(_xlfn.NUMBERVALUE(A7145),kommuner!B:B,0))</f>
        <v>1144</v>
      </c>
      <c r="C7145" s="111" t="s">
        <v>181</v>
      </c>
      <c r="D7145" s="111" t="s">
        <v>181</v>
      </c>
      <c r="E7145" s="111" t="s">
        <v>123</v>
      </c>
      <c r="F7145" s="111" t="s">
        <v>139</v>
      </c>
      <c r="G7145" s="111" t="s">
        <v>139</v>
      </c>
      <c r="H7145" s="111" t="s">
        <v>139</v>
      </c>
      <c r="I7145" s="111" t="s">
        <v>139</v>
      </c>
      <c r="J7145" t="str">
        <f t="shared" si="222"/>
        <v>1144Vann og myrOrganisk jord</v>
      </c>
      <c r="K7145" s="111">
        <v>-0.31088998224577308</v>
      </c>
      <c r="L7145" s="111">
        <v>0</v>
      </c>
      <c r="M7145" s="111">
        <v>0</v>
      </c>
      <c r="N7145" s="112">
        <f t="shared" si="223"/>
        <v>-0.31088998224577308</v>
      </c>
    </row>
    <row r="7146" spans="1:14" x14ac:dyDescent="0.25">
      <c r="A7146" s="111" t="s">
        <v>781</v>
      </c>
      <c r="B7146" s="111">
        <f>INDEX(kommuner!C:C,MATCH(_xlfn.NUMBERVALUE(A7146),kommuner!B:B,0))</f>
        <v>1145</v>
      </c>
      <c r="C7146" s="111" t="s">
        <v>82</v>
      </c>
      <c r="D7146" s="111" t="s">
        <v>82</v>
      </c>
      <c r="E7146" s="111" t="s">
        <v>126</v>
      </c>
      <c r="F7146" s="111" t="s">
        <v>139</v>
      </c>
      <c r="G7146" s="111" t="s">
        <v>139</v>
      </c>
      <c r="H7146" s="111" t="s">
        <v>139</v>
      </c>
      <c r="I7146" s="111" t="s">
        <v>139</v>
      </c>
      <c r="J7146" t="str">
        <f t="shared" si="222"/>
        <v>1145Annen utmarkMineraljord</v>
      </c>
      <c r="K7146" s="111">
        <v>-0.16852781479621071</v>
      </c>
      <c r="L7146" s="111">
        <v>0</v>
      </c>
      <c r="M7146" s="111">
        <v>0</v>
      </c>
      <c r="N7146" s="112">
        <f t="shared" si="223"/>
        <v>-0.16852781479621071</v>
      </c>
    </row>
    <row r="7147" spans="1:14" x14ac:dyDescent="0.25">
      <c r="A7147" s="111" t="s">
        <v>781</v>
      </c>
      <c r="B7147" s="111">
        <f>INDEX(kommuner!C:C,MATCH(_xlfn.NUMBERVALUE(A7147),kommuner!B:B,0))</f>
        <v>1145</v>
      </c>
      <c r="C7147" s="111" t="s">
        <v>121</v>
      </c>
      <c r="D7147" s="111" t="s">
        <v>121</v>
      </c>
      <c r="E7147" s="111" t="s">
        <v>126</v>
      </c>
      <c r="F7147" s="111" t="s">
        <v>139</v>
      </c>
      <c r="G7147" s="111" t="s">
        <v>139</v>
      </c>
      <c r="H7147" s="111" t="s">
        <v>139</v>
      </c>
      <c r="I7147" s="111" t="s">
        <v>139</v>
      </c>
      <c r="J7147" t="str">
        <f t="shared" si="222"/>
        <v>1145BeiteMineraljord</v>
      </c>
      <c r="K7147" s="111">
        <v>-0.43305842942580308</v>
      </c>
      <c r="L7147" s="111">
        <v>0</v>
      </c>
      <c r="M7147" s="111">
        <v>1.2448711246839999E-7</v>
      </c>
      <c r="N7147" s="112">
        <f t="shared" si="223"/>
        <v>-0.43305830493869063</v>
      </c>
    </row>
    <row r="7148" spans="1:14" x14ac:dyDescent="0.25">
      <c r="A7148" s="111" t="s">
        <v>781</v>
      </c>
      <c r="B7148" s="111">
        <f>INDEX(kommuner!C:C,MATCH(_xlfn.NUMBERVALUE(A7148),kommuner!B:B,0))</f>
        <v>1145</v>
      </c>
      <c r="C7148" s="111" t="s">
        <v>121</v>
      </c>
      <c r="D7148" s="111" t="s">
        <v>121</v>
      </c>
      <c r="E7148" s="111" t="s">
        <v>123</v>
      </c>
      <c r="F7148" s="111" t="s">
        <v>139</v>
      </c>
      <c r="G7148" s="111" t="s">
        <v>139</v>
      </c>
      <c r="H7148" s="111" t="s">
        <v>139</v>
      </c>
      <c r="I7148" s="111" t="s">
        <v>139</v>
      </c>
      <c r="J7148" t="str">
        <f t="shared" si="222"/>
        <v>1145BeiteOrganisk jord</v>
      </c>
      <c r="K7148" s="111">
        <v>12.077525935985037</v>
      </c>
      <c r="L7148" s="111">
        <v>1.6412500000000001</v>
      </c>
      <c r="M7148" s="111">
        <v>0</v>
      </c>
      <c r="N7148" s="112">
        <f t="shared" si="223"/>
        <v>13.718775935985036</v>
      </c>
    </row>
    <row r="7149" spans="1:14" x14ac:dyDescent="0.25">
      <c r="A7149" s="111" t="s">
        <v>781</v>
      </c>
      <c r="B7149" s="111">
        <f>INDEX(kommuner!C:C,MATCH(_xlfn.NUMBERVALUE(A7149),kommuner!B:B,0))</f>
        <v>1145</v>
      </c>
      <c r="C7149" s="111" t="s">
        <v>84</v>
      </c>
      <c r="D7149" s="111" t="s">
        <v>84</v>
      </c>
      <c r="E7149" s="111" t="s">
        <v>126</v>
      </c>
      <c r="F7149" s="111" t="s">
        <v>139</v>
      </c>
      <c r="G7149" s="111" t="s">
        <v>139</v>
      </c>
      <c r="H7149" s="111" t="s">
        <v>139</v>
      </c>
      <c r="I7149" s="111" t="s">
        <v>139</v>
      </c>
      <c r="J7149" t="str">
        <f t="shared" si="222"/>
        <v>1145Dyrket markMineraljord</v>
      </c>
      <c r="K7149" s="111">
        <v>-0.4299831800484587</v>
      </c>
      <c r="L7149" s="111">
        <v>0</v>
      </c>
      <c r="M7149" s="111">
        <v>0</v>
      </c>
      <c r="N7149" s="112">
        <f t="shared" si="223"/>
        <v>-0.4299831800484587</v>
      </c>
    </row>
    <row r="7150" spans="1:14" x14ac:dyDescent="0.25">
      <c r="A7150" s="111" t="s">
        <v>781</v>
      </c>
      <c r="B7150" s="111">
        <f>INDEX(kommuner!C:C,MATCH(_xlfn.NUMBERVALUE(A7150),kommuner!B:B,0))</f>
        <v>1145</v>
      </c>
      <c r="C7150" s="111" t="s">
        <v>84</v>
      </c>
      <c r="D7150" s="111" t="s">
        <v>84</v>
      </c>
      <c r="E7150" s="111" t="s">
        <v>123</v>
      </c>
      <c r="F7150" s="111" t="s">
        <v>139</v>
      </c>
      <c r="G7150" s="111" t="s">
        <v>139</v>
      </c>
      <c r="H7150" s="111" t="s">
        <v>139</v>
      </c>
      <c r="I7150" s="111" t="s">
        <v>139</v>
      </c>
      <c r="J7150" t="str">
        <f t="shared" si="222"/>
        <v>1145Dyrket markOrganisk jord</v>
      </c>
      <c r="K7150" s="111">
        <v>28.726149366675592</v>
      </c>
      <c r="L7150" s="111">
        <v>1.45625</v>
      </c>
      <c r="M7150" s="111">
        <v>0</v>
      </c>
      <c r="N7150" s="112">
        <f t="shared" si="223"/>
        <v>30.182399366675593</v>
      </c>
    </row>
    <row r="7151" spans="1:14" x14ac:dyDescent="0.25">
      <c r="A7151" s="111" t="s">
        <v>781</v>
      </c>
      <c r="B7151" s="111">
        <f>INDEX(kommuner!C:C,MATCH(_xlfn.NUMBERVALUE(A7151),kommuner!B:B,0))</f>
        <v>1145</v>
      </c>
      <c r="C7151" s="111" t="s">
        <v>127</v>
      </c>
      <c r="D7151" s="111" t="s">
        <v>127</v>
      </c>
      <c r="E7151" s="111" t="s">
        <v>126</v>
      </c>
      <c r="F7151" s="111" t="s">
        <v>172</v>
      </c>
      <c r="G7151" s="111" t="s">
        <v>180</v>
      </c>
      <c r="H7151" s="111" t="s">
        <v>172</v>
      </c>
      <c r="I7151" s="111" t="s">
        <v>180</v>
      </c>
      <c r="J7151" t="str">
        <f t="shared" si="222"/>
        <v>1145SkogMineraljordBarskogHøy</v>
      </c>
      <c r="K7151" s="111">
        <v>-4.2610596243420318</v>
      </c>
      <c r="L7151" s="111">
        <v>0.85306406685236758</v>
      </c>
      <c r="M7151" s="111">
        <v>6.4056614999681585E-2</v>
      </c>
      <c r="N7151" s="112">
        <f t="shared" si="223"/>
        <v>-3.3439389424899826</v>
      </c>
    </row>
    <row r="7152" spans="1:14" x14ac:dyDescent="0.25">
      <c r="A7152" s="111" t="s">
        <v>781</v>
      </c>
      <c r="B7152" s="111">
        <f>INDEX(kommuner!C:C,MATCH(_xlfn.NUMBERVALUE(A7152),kommuner!B:B,0))</f>
        <v>1145</v>
      </c>
      <c r="C7152" s="111" t="s">
        <v>127</v>
      </c>
      <c r="D7152" s="111" t="s">
        <v>127</v>
      </c>
      <c r="E7152" s="111" t="s">
        <v>126</v>
      </c>
      <c r="F7152" s="111" t="s">
        <v>172</v>
      </c>
      <c r="G7152" s="111" t="s">
        <v>167</v>
      </c>
      <c r="H7152" s="111" t="s">
        <v>172</v>
      </c>
      <c r="I7152" s="111" t="s">
        <v>167</v>
      </c>
      <c r="J7152" t="str">
        <f t="shared" si="222"/>
        <v>1145SkogMineraljordBarskogImpediment</v>
      </c>
      <c r="K7152" s="111">
        <v>-1.5740166960016819</v>
      </c>
      <c r="L7152" s="111">
        <v>0.85306406685236758</v>
      </c>
      <c r="M7152" s="111">
        <v>6.3979989500968365E-2</v>
      </c>
      <c r="N7152" s="112">
        <f t="shared" si="223"/>
        <v>-0.65697263964834596</v>
      </c>
    </row>
    <row r="7153" spans="1:14" x14ac:dyDescent="0.25">
      <c r="A7153" s="111" t="s">
        <v>781</v>
      </c>
      <c r="B7153" s="111">
        <f>INDEX(kommuner!C:C,MATCH(_xlfn.NUMBERVALUE(A7153),kommuner!B:B,0))</f>
        <v>1145</v>
      </c>
      <c r="C7153" s="111" t="s">
        <v>127</v>
      </c>
      <c r="D7153" s="111" t="s">
        <v>127</v>
      </c>
      <c r="E7153" s="111" t="s">
        <v>126</v>
      </c>
      <c r="F7153" s="111" t="s">
        <v>172</v>
      </c>
      <c r="G7153" s="111" t="s">
        <v>190</v>
      </c>
      <c r="H7153" s="111" t="s">
        <v>172</v>
      </c>
      <c r="I7153" s="111" t="s">
        <v>190</v>
      </c>
      <c r="J7153" t="str">
        <f t="shared" si="222"/>
        <v>1145SkogMineraljordBarskogLav</v>
      </c>
      <c r="K7153" s="111">
        <v>-2.1094741240186856</v>
      </c>
      <c r="L7153" s="111">
        <v>0.85306406685236758</v>
      </c>
      <c r="M7153" s="111">
        <v>6.3979989500968365E-2</v>
      </c>
      <c r="N7153" s="112">
        <f t="shared" si="223"/>
        <v>-1.1924300676653499</v>
      </c>
    </row>
    <row r="7154" spans="1:14" x14ac:dyDescent="0.25">
      <c r="A7154" s="111" t="s">
        <v>781</v>
      </c>
      <c r="B7154" s="111">
        <f>INDEX(kommuner!C:C,MATCH(_xlfn.NUMBERVALUE(A7154),kommuner!B:B,0))</f>
        <v>1145</v>
      </c>
      <c r="C7154" s="111" t="s">
        <v>127</v>
      </c>
      <c r="D7154" s="111" t="s">
        <v>127</v>
      </c>
      <c r="E7154" s="111" t="s">
        <v>126</v>
      </c>
      <c r="F7154" s="111" t="s">
        <v>172</v>
      </c>
      <c r="G7154" s="111" t="s">
        <v>173</v>
      </c>
      <c r="H7154" s="111" t="s">
        <v>172</v>
      </c>
      <c r="I7154" s="111" t="s">
        <v>173</v>
      </c>
      <c r="J7154" t="str">
        <f t="shared" si="222"/>
        <v>1145SkogMineraljordBarskogMiddels</v>
      </c>
      <c r="K7154" s="111">
        <v>-2.8820985952554645</v>
      </c>
      <c r="L7154" s="111">
        <v>0.85306406685236758</v>
      </c>
      <c r="M7154" s="111">
        <v>6.4056614999681585E-2</v>
      </c>
      <c r="N7154" s="112">
        <f t="shared" si="223"/>
        <v>-1.9649779134034155</v>
      </c>
    </row>
    <row r="7155" spans="1:14" x14ac:dyDescent="0.25">
      <c r="A7155" s="111" t="s">
        <v>781</v>
      </c>
      <c r="B7155" s="111">
        <f>INDEX(kommuner!C:C,MATCH(_xlfn.NUMBERVALUE(A7155),kommuner!B:B,0))</f>
        <v>1145</v>
      </c>
      <c r="C7155" s="111" t="s">
        <v>127</v>
      </c>
      <c r="D7155" s="111" t="s">
        <v>127</v>
      </c>
      <c r="E7155" s="111" t="s">
        <v>126</v>
      </c>
      <c r="F7155" s="111" t="s">
        <v>172</v>
      </c>
      <c r="G7155" s="111" t="s">
        <v>186</v>
      </c>
      <c r="H7155" s="111" t="s">
        <v>172</v>
      </c>
      <c r="I7155" s="111" t="s">
        <v>186</v>
      </c>
      <c r="J7155" t="str">
        <f t="shared" si="222"/>
        <v>1145SkogMineraljordBarskogSærs høy</v>
      </c>
      <c r="K7155" s="111">
        <v>0.12072674540874306</v>
      </c>
      <c r="L7155" s="111">
        <v>0.85306406685236758</v>
      </c>
      <c r="M7155" s="111">
        <v>6.4056614999681585E-2</v>
      </c>
      <c r="N7155" s="112">
        <f t="shared" si="223"/>
        <v>1.0378474272607923</v>
      </c>
    </row>
    <row r="7156" spans="1:14" x14ac:dyDescent="0.25">
      <c r="A7156" s="111" t="s">
        <v>781</v>
      </c>
      <c r="B7156" s="111">
        <f>INDEX(kommuner!C:C,MATCH(_xlfn.NUMBERVALUE(A7156),kommuner!B:B,0))</f>
        <v>1145</v>
      </c>
      <c r="C7156" s="111" t="s">
        <v>127</v>
      </c>
      <c r="D7156" s="111" t="s">
        <v>127</v>
      </c>
      <c r="E7156" s="111" t="s">
        <v>126</v>
      </c>
      <c r="F7156" s="111" t="s">
        <v>179</v>
      </c>
      <c r="G7156" s="111" t="s">
        <v>180</v>
      </c>
      <c r="H7156" s="111" t="s">
        <v>179</v>
      </c>
      <c r="I7156" s="111" t="s">
        <v>180</v>
      </c>
      <c r="J7156" t="str">
        <f t="shared" si="222"/>
        <v>1145SkogMineraljordBlandingsskogHøy</v>
      </c>
      <c r="K7156" s="111">
        <v>-8.5703651807373102</v>
      </c>
      <c r="L7156" s="111">
        <v>0.85306406685236758</v>
      </c>
      <c r="M7156" s="111">
        <v>6.3979989500968365E-2</v>
      </c>
      <c r="N7156" s="112">
        <f t="shared" si="223"/>
        <v>-7.6533211243839743</v>
      </c>
    </row>
    <row r="7157" spans="1:14" x14ac:dyDescent="0.25">
      <c r="A7157" s="111" t="s">
        <v>781</v>
      </c>
      <c r="B7157" s="111">
        <f>INDEX(kommuner!C:C,MATCH(_xlfn.NUMBERVALUE(A7157),kommuner!B:B,0))</f>
        <v>1145</v>
      </c>
      <c r="C7157" s="111" t="s">
        <v>127</v>
      </c>
      <c r="D7157" s="111" t="s">
        <v>127</v>
      </c>
      <c r="E7157" s="111" t="s">
        <v>126</v>
      </c>
      <c r="F7157" s="111" t="s">
        <v>179</v>
      </c>
      <c r="G7157" s="111" t="s">
        <v>167</v>
      </c>
      <c r="H7157" s="111" t="s">
        <v>179</v>
      </c>
      <c r="I7157" s="111" t="s">
        <v>167</v>
      </c>
      <c r="J7157" t="str">
        <f t="shared" si="222"/>
        <v>1145SkogMineraljordBlandingsskogImpediment</v>
      </c>
      <c r="K7157" s="111">
        <v>-2.0950685747655116</v>
      </c>
      <c r="L7157" s="111">
        <v>0.85306406685236758</v>
      </c>
      <c r="M7157" s="111">
        <v>6.3979989500968365E-2</v>
      </c>
      <c r="N7157" s="112">
        <f t="shared" si="223"/>
        <v>-1.1780245184121758</v>
      </c>
    </row>
    <row r="7158" spans="1:14" x14ac:dyDescent="0.25">
      <c r="A7158" s="111" t="s">
        <v>781</v>
      </c>
      <c r="B7158" s="111">
        <f>INDEX(kommuner!C:C,MATCH(_xlfn.NUMBERVALUE(A7158),kommuner!B:B,0))</f>
        <v>1145</v>
      </c>
      <c r="C7158" s="111" t="s">
        <v>127</v>
      </c>
      <c r="D7158" s="111" t="s">
        <v>127</v>
      </c>
      <c r="E7158" s="111" t="s">
        <v>126</v>
      </c>
      <c r="F7158" s="111" t="s">
        <v>179</v>
      </c>
      <c r="G7158" s="111" t="s">
        <v>190</v>
      </c>
      <c r="H7158" s="111" t="s">
        <v>179</v>
      </c>
      <c r="I7158" s="111" t="s">
        <v>190</v>
      </c>
      <c r="J7158" t="str">
        <f t="shared" si="222"/>
        <v>1145SkogMineraljordBlandingsskogLav</v>
      </c>
      <c r="K7158" s="111">
        <v>-3.814060654162915</v>
      </c>
      <c r="L7158" s="111">
        <v>0.85306406685236758</v>
      </c>
      <c r="M7158" s="111">
        <v>6.3979989500968365E-2</v>
      </c>
      <c r="N7158" s="112">
        <f t="shared" si="223"/>
        <v>-2.897016597809579</v>
      </c>
    </row>
    <row r="7159" spans="1:14" x14ac:dyDescent="0.25">
      <c r="A7159" s="111" t="s">
        <v>781</v>
      </c>
      <c r="B7159" s="111">
        <f>INDEX(kommuner!C:C,MATCH(_xlfn.NUMBERVALUE(A7159),kommuner!B:B,0))</f>
        <v>1145</v>
      </c>
      <c r="C7159" s="111" t="s">
        <v>127</v>
      </c>
      <c r="D7159" s="111" t="s">
        <v>127</v>
      </c>
      <c r="E7159" s="111" t="s">
        <v>126</v>
      </c>
      <c r="F7159" s="111" t="s">
        <v>179</v>
      </c>
      <c r="G7159" s="111" t="s">
        <v>173</v>
      </c>
      <c r="H7159" s="111" t="s">
        <v>179</v>
      </c>
      <c r="I7159" s="111" t="s">
        <v>173</v>
      </c>
      <c r="J7159" t="str">
        <f t="shared" si="222"/>
        <v>1145SkogMineraljordBlandingsskogMiddels</v>
      </c>
      <c r="K7159" s="111">
        <v>-4.5623521854183373</v>
      </c>
      <c r="L7159" s="111">
        <v>0.85306406685236758</v>
      </c>
      <c r="M7159" s="111">
        <v>6.3979989500968365E-2</v>
      </c>
      <c r="N7159" s="112">
        <f t="shared" si="223"/>
        <v>-3.6453081290650013</v>
      </c>
    </row>
    <row r="7160" spans="1:14" x14ac:dyDescent="0.25">
      <c r="A7160" s="111" t="s">
        <v>781</v>
      </c>
      <c r="B7160" s="111">
        <f>INDEX(kommuner!C:C,MATCH(_xlfn.NUMBERVALUE(A7160),kommuner!B:B,0))</f>
        <v>1145</v>
      </c>
      <c r="C7160" s="111" t="s">
        <v>127</v>
      </c>
      <c r="D7160" s="111" t="s">
        <v>127</v>
      </c>
      <c r="E7160" s="111" t="s">
        <v>126</v>
      </c>
      <c r="F7160" s="111" t="s">
        <v>179</v>
      </c>
      <c r="G7160" s="111" t="s">
        <v>186</v>
      </c>
      <c r="H7160" s="111" t="s">
        <v>179</v>
      </c>
      <c r="I7160" s="111" t="s">
        <v>186</v>
      </c>
      <c r="J7160" t="str">
        <f t="shared" si="222"/>
        <v>1145SkogMineraljordBlandingsskogSærs høy</v>
      </c>
      <c r="K7160" s="111">
        <v>-2.9395925245326562</v>
      </c>
      <c r="L7160" s="111">
        <v>0.85306406685236758</v>
      </c>
      <c r="M7160" s="111">
        <v>6.3979989500968365E-2</v>
      </c>
      <c r="N7160" s="112">
        <f t="shared" si="223"/>
        <v>-2.0225484681793202</v>
      </c>
    </row>
    <row r="7161" spans="1:14" x14ac:dyDescent="0.25">
      <c r="A7161" s="111" t="s">
        <v>781</v>
      </c>
      <c r="B7161" s="111">
        <f>INDEX(kommuner!C:C,MATCH(_xlfn.NUMBERVALUE(A7161),kommuner!B:B,0))</f>
        <v>1145</v>
      </c>
      <c r="C7161" s="111" t="s">
        <v>127</v>
      </c>
      <c r="D7161" s="111" t="s">
        <v>127</v>
      </c>
      <c r="E7161" s="111" t="s">
        <v>126</v>
      </c>
      <c r="F7161" s="111" t="s">
        <v>185</v>
      </c>
      <c r="G7161" s="111" t="s">
        <v>180</v>
      </c>
      <c r="H7161" s="111" t="s">
        <v>185</v>
      </c>
      <c r="I7161" s="111" t="s">
        <v>180</v>
      </c>
      <c r="J7161" t="str">
        <f t="shared" si="222"/>
        <v>1145SkogMineraljordLauvskogHøy</v>
      </c>
      <c r="K7161" s="111">
        <v>-3.6072016095960531</v>
      </c>
      <c r="L7161" s="111">
        <v>0.85306406685236758</v>
      </c>
      <c r="M7161" s="111">
        <v>6.3979989500968365E-2</v>
      </c>
      <c r="N7161" s="112">
        <f t="shared" si="223"/>
        <v>-2.6901575532427171</v>
      </c>
    </row>
    <row r="7162" spans="1:14" x14ac:dyDescent="0.25">
      <c r="A7162" s="111" t="s">
        <v>781</v>
      </c>
      <c r="B7162" s="111">
        <f>INDEX(kommuner!C:C,MATCH(_xlfn.NUMBERVALUE(A7162),kommuner!B:B,0))</f>
        <v>1145</v>
      </c>
      <c r="C7162" s="111" t="s">
        <v>127</v>
      </c>
      <c r="D7162" s="111" t="s">
        <v>127</v>
      </c>
      <c r="E7162" s="111" t="s">
        <v>126</v>
      </c>
      <c r="F7162" s="111" t="s">
        <v>185</v>
      </c>
      <c r="G7162" s="111" t="s">
        <v>167</v>
      </c>
      <c r="H7162" s="111" t="s">
        <v>185</v>
      </c>
      <c r="I7162" s="111" t="s">
        <v>167</v>
      </c>
      <c r="J7162" t="str">
        <f t="shared" si="222"/>
        <v>1145SkogMineraljordLauvskogImpediment</v>
      </c>
      <c r="K7162" s="111">
        <v>-1.1043030228661443</v>
      </c>
      <c r="L7162" s="111">
        <v>0.85306406685236758</v>
      </c>
      <c r="M7162" s="111">
        <v>6.3979989500968365E-2</v>
      </c>
      <c r="N7162" s="112">
        <f t="shared" si="223"/>
        <v>-0.18725896651280841</v>
      </c>
    </row>
    <row r="7163" spans="1:14" x14ac:dyDescent="0.25">
      <c r="A7163" s="111" t="s">
        <v>781</v>
      </c>
      <c r="B7163" s="111">
        <f>INDEX(kommuner!C:C,MATCH(_xlfn.NUMBERVALUE(A7163),kommuner!B:B,0))</f>
        <v>1145</v>
      </c>
      <c r="C7163" s="111" t="s">
        <v>127</v>
      </c>
      <c r="D7163" s="111" t="s">
        <v>127</v>
      </c>
      <c r="E7163" s="111" t="s">
        <v>126</v>
      </c>
      <c r="F7163" s="111" t="s">
        <v>185</v>
      </c>
      <c r="G7163" s="111" t="s">
        <v>190</v>
      </c>
      <c r="H7163" s="111" t="s">
        <v>185</v>
      </c>
      <c r="I7163" s="111" t="s">
        <v>190</v>
      </c>
      <c r="J7163" t="str">
        <f t="shared" si="222"/>
        <v>1145SkogMineraljordLauvskogLav</v>
      </c>
      <c r="K7163" s="111">
        <v>-8.9748170935426599E-2</v>
      </c>
      <c r="L7163" s="111">
        <v>0.85306406685236758</v>
      </c>
      <c r="M7163" s="111">
        <v>6.3979989500968365E-2</v>
      </c>
      <c r="N7163" s="112">
        <f t="shared" si="223"/>
        <v>0.82729588541790933</v>
      </c>
    </row>
    <row r="7164" spans="1:14" x14ac:dyDescent="0.25">
      <c r="A7164" s="111" t="s">
        <v>781</v>
      </c>
      <c r="B7164" s="111">
        <f>INDEX(kommuner!C:C,MATCH(_xlfn.NUMBERVALUE(A7164),kommuner!B:B,0))</f>
        <v>1145</v>
      </c>
      <c r="C7164" s="111" t="s">
        <v>127</v>
      </c>
      <c r="D7164" s="111" t="s">
        <v>127</v>
      </c>
      <c r="E7164" s="111" t="s">
        <v>126</v>
      </c>
      <c r="F7164" s="111" t="s">
        <v>185</v>
      </c>
      <c r="G7164" s="111" t="s">
        <v>173</v>
      </c>
      <c r="H7164" s="111" t="s">
        <v>185</v>
      </c>
      <c r="I7164" s="111" t="s">
        <v>173</v>
      </c>
      <c r="J7164" t="str">
        <f t="shared" si="222"/>
        <v>1145SkogMineraljordLauvskogMiddels</v>
      </c>
      <c r="K7164" s="111">
        <v>-2.4151390344437029</v>
      </c>
      <c r="L7164" s="111">
        <v>0.85306406685236758</v>
      </c>
      <c r="M7164" s="111">
        <v>6.3979989500968365E-2</v>
      </c>
      <c r="N7164" s="112">
        <f t="shared" si="223"/>
        <v>-1.4980949780903672</v>
      </c>
    </row>
    <row r="7165" spans="1:14" x14ac:dyDescent="0.25">
      <c r="A7165" s="111" t="s">
        <v>781</v>
      </c>
      <c r="B7165" s="111">
        <f>INDEX(kommuner!C:C,MATCH(_xlfn.NUMBERVALUE(A7165),kommuner!B:B,0))</f>
        <v>1145</v>
      </c>
      <c r="C7165" s="111" t="s">
        <v>127</v>
      </c>
      <c r="D7165" s="111" t="s">
        <v>127</v>
      </c>
      <c r="E7165" s="111" t="s">
        <v>126</v>
      </c>
      <c r="F7165" s="111" t="s">
        <v>185</v>
      </c>
      <c r="G7165" s="111" t="s">
        <v>186</v>
      </c>
      <c r="H7165" s="111" t="s">
        <v>185</v>
      </c>
      <c r="I7165" s="111" t="s">
        <v>186</v>
      </c>
      <c r="J7165" t="str">
        <f t="shared" si="222"/>
        <v>1145SkogMineraljordLauvskogSærs høy</v>
      </c>
      <c r="K7165" s="111">
        <v>-3.6560473259425113</v>
      </c>
      <c r="L7165" s="111">
        <v>0.85306406685236758</v>
      </c>
      <c r="M7165" s="111">
        <v>6.3979989500968365E-2</v>
      </c>
      <c r="N7165" s="112">
        <f t="shared" si="223"/>
        <v>-2.7390032695891753</v>
      </c>
    </row>
    <row r="7166" spans="1:14" x14ac:dyDescent="0.25">
      <c r="A7166" s="111" t="s">
        <v>781</v>
      </c>
      <c r="B7166" s="111">
        <f>INDEX(kommuner!C:C,MATCH(_xlfn.NUMBERVALUE(A7166),kommuner!B:B,0))</f>
        <v>1145</v>
      </c>
      <c r="C7166" s="111" t="s">
        <v>127</v>
      </c>
      <c r="D7166" s="111" t="s">
        <v>127</v>
      </c>
      <c r="E7166" s="111" t="s">
        <v>123</v>
      </c>
      <c r="F7166" s="111" t="s">
        <v>172</v>
      </c>
      <c r="G7166" s="111" t="s">
        <v>180</v>
      </c>
      <c r="H7166" s="111" t="s">
        <v>172</v>
      </c>
      <c r="I7166" s="111" t="s">
        <v>180</v>
      </c>
      <c r="J7166" t="str">
        <f t="shared" si="222"/>
        <v>1145SkogOrganisk jordBarskogHøy</v>
      </c>
      <c r="K7166" s="111">
        <v>-2.5184559031994138</v>
      </c>
      <c r="L7166" s="111">
        <v>0.92784825435236762</v>
      </c>
      <c r="M7166" s="111">
        <v>0.46518126042825314</v>
      </c>
      <c r="N7166" s="112">
        <f t="shared" si="223"/>
        <v>-1.1254263884187932</v>
      </c>
    </row>
    <row r="7167" spans="1:14" x14ac:dyDescent="0.25">
      <c r="A7167" s="111" t="s">
        <v>781</v>
      </c>
      <c r="B7167" s="111">
        <f>INDEX(kommuner!C:C,MATCH(_xlfn.NUMBERVALUE(A7167),kommuner!B:B,0))</f>
        <v>1145</v>
      </c>
      <c r="C7167" s="111" t="s">
        <v>127</v>
      </c>
      <c r="D7167" s="111" t="s">
        <v>127</v>
      </c>
      <c r="E7167" s="111" t="s">
        <v>123</v>
      </c>
      <c r="F7167" s="111" t="s">
        <v>172</v>
      </c>
      <c r="G7167" s="111" t="s">
        <v>167</v>
      </c>
      <c r="H7167" s="111" t="s">
        <v>172</v>
      </c>
      <c r="I7167" s="111" t="s">
        <v>167</v>
      </c>
      <c r="J7167" t="str">
        <f t="shared" si="222"/>
        <v>1145SkogOrganisk jordBarskogImpediment</v>
      </c>
      <c r="K7167" s="111">
        <v>-0.13011741963904588</v>
      </c>
      <c r="L7167" s="111">
        <v>0.92784825435236762</v>
      </c>
      <c r="M7167" s="111">
        <v>0.46510463492953991</v>
      </c>
      <c r="N7167" s="112">
        <f t="shared" si="223"/>
        <v>1.2628354696428616</v>
      </c>
    </row>
    <row r="7168" spans="1:14" x14ac:dyDescent="0.25">
      <c r="A7168" s="111" t="s">
        <v>781</v>
      </c>
      <c r="B7168" s="111">
        <f>INDEX(kommuner!C:C,MATCH(_xlfn.NUMBERVALUE(A7168),kommuner!B:B,0))</f>
        <v>1145</v>
      </c>
      <c r="C7168" s="111" t="s">
        <v>127</v>
      </c>
      <c r="D7168" s="111" t="s">
        <v>127</v>
      </c>
      <c r="E7168" s="111" t="s">
        <v>123</v>
      </c>
      <c r="F7168" s="111" t="s">
        <v>172</v>
      </c>
      <c r="G7168" s="111" t="s">
        <v>190</v>
      </c>
      <c r="H7168" s="111" t="s">
        <v>172</v>
      </c>
      <c r="I7168" s="111" t="s">
        <v>190</v>
      </c>
      <c r="J7168" t="str">
        <f t="shared" si="222"/>
        <v>1145SkogOrganisk jordBarskogLav</v>
      </c>
      <c r="K7168" s="111">
        <v>-0.50666953101693391</v>
      </c>
      <c r="L7168" s="111">
        <v>0.92784825435236762</v>
      </c>
      <c r="M7168" s="111">
        <v>0.46510463492953991</v>
      </c>
      <c r="N7168" s="112">
        <f t="shared" si="223"/>
        <v>0.88628335826497362</v>
      </c>
    </row>
    <row r="7169" spans="1:14" x14ac:dyDescent="0.25">
      <c r="A7169" s="111" t="s">
        <v>781</v>
      </c>
      <c r="B7169" s="111">
        <f>INDEX(kommuner!C:C,MATCH(_xlfn.NUMBERVALUE(A7169),kommuner!B:B,0))</f>
        <v>1145</v>
      </c>
      <c r="C7169" s="111" t="s">
        <v>127</v>
      </c>
      <c r="D7169" s="111" t="s">
        <v>127</v>
      </c>
      <c r="E7169" s="111" t="s">
        <v>123</v>
      </c>
      <c r="F7169" s="111" t="s">
        <v>172</v>
      </c>
      <c r="G7169" s="111" t="s">
        <v>173</v>
      </c>
      <c r="H7169" s="111" t="s">
        <v>172</v>
      </c>
      <c r="I7169" s="111" t="s">
        <v>173</v>
      </c>
      <c r="J7169" t="str">
        <f t="shared" si="222"/>
        <v>1145SkogOrganisk jordBarskogMiddels</v>
      </c>
      <c r="K7169" s="111">
        <v>-1.5571490961494638</v>
      </c>
      <c r="L7169" s="111">
        <v>0.92784825435236762</v>
      </c>
      <c r="M7169" s="111">
        <v>0.46518126042825314</v>
      </c>
      <c r="N7169" s="112">
        <f t="shared" si="223"/>
        <v>-0.16411958136884308</v>
      </c>
    </row>
    <row r="7170" spans="1:14" x14ac:dyDescent="0.25">
      <c r="A7170" s="111" t="s">
        <v>781</v>
      </c>
      <c r="B7170" s="111">
        <f>INDEX(kommuner!C:C,MATCH(_xlfn.NUMBERVALUE(A7170),kommuner!B:B,0))</f>
        <v>1145</v>
      </c>
      <c r="C7170" s="111" t="s">
        <v>127</v>
      </c>
      <c r="D7170" s="111" t="s">
        <v>127</v>
      </c>
      <c r="E7170" s="111" t="s">
        <v>123</v>
      </c>
      <c r="F7170" s="111" t="s">
        <v>172</v>
      </c>
      <c r="G7170" s="111" t="s">
        <v>186</v>
      </c>
      <c r="H7170" s="111" t="s">
        <v>172</v>
      </c>
      <c r="I7170" s="111" t="s">
        <v>186</v>
      </c>
      <c r="J7170" t="str">
        <f t="shared" si="222"/>
        <v>1145SkogOrganisk jordBarskogSærs høy</v>
      </c>
      <c r="K7170" s="111">
        <v>2.5548655235722699</v>
      </c>
      <c r="L7170" s="111">
        <v>0.92784825435236762</v>
      </c>
      <c r="M7170" s="111">
        <v>0.46518126042825314</v>
      </c>
      <c r="N7170" s="112">
        <f t="shared" si="223"/>
        <v>3.9478950383528906</v>
      </c>
    </row>
    <row r="7171" spans="1:14" x14ac:dyDescent="0.25">
      <c r="A7171" s="111" t="s">
        <v>781</v>
      </c>
      <c r="B7171" s="111">
        <f>INDEX(kommuner!C:C,MATCH(_xlfn.NUMBERVALUE(A7171),kommuner!B:B,0))</f>
        <v>1145</v>
      </c>
      <c r="C7171" s="111" t="s">
        <v>127</v>
      </c>
      <c r="D7171" s="111" t="s">
        <v>127</v>
      </c>
      <c r="E7171" s="111" t="s">
        <v>123</v>
      </c>
      <c r="F7171" s="111" t="s">
        <v>179</v>
      </c>
      <c r="G7171" s="111" t="s">
        <v>180</v>
      </c>
      <c r="H7171" s="111" t="s">
        <v>179</v>
      </c>
      <c r="I7171" s="111" t="s">
        <v>180</v>
      </c>
      <c r="J7171" t="str">
        <f t="shared" ref="J7171:J7234" si="224">B7171&amp;C7171&amp;E7171&amp;IF(C7171="Skog",F7171&amp;G7171,"")</f>
        <v>1145SkogOrganisk jordBlandingsskogHøy</v>
      </c>
      <c r="K7171" s="111">
        <v>-5.5554344456832343</v>
      </c>
      <c r="L7171" s="111">
        <v>0.92784825435236762</v>
      </c>
      <c r="M7171" s="111">
        <v>0.46510463492953991</v>
      </c>
      <c r="N7171" s="112">
        <f t="shared" ref="N7171:N7234" si="225">SUM(K7171:M7171)</f>
        <v>-4.1624815564013264</v>
      </c>
    </row>
    <row r="7172" spans="1:14" x14ac:dyDescent="0.25">
      <c r="A7172" s="111" t="s">
        <v>781</v>
      </c>
      <c r="B7172" s="111">
        <f>INDEX(kommuner!C:C,MATCH(_xlfn.NUMBERVALUE(A7172),kommuner!B:B,0))</f>
        <v>1145</v>
      </c>
      <c r="C7172" s="111" t="s">
        <v>127</v>
      </c>
      <c r="D7172" s="111" t="s">
        <v>127</v>
      </c>
      <c r="E7172" s="111" t="s">
        <v>123</v>
      </c>
      <c r="F7172" s="111" t="s">
        <v>179</v>
      </c>
      <c r="G7172" s="111" t="s">
        <v>167</v>
      </c>
      <c r="H7172" s="111" t="s">
        <v>179</v>
      </c>
      <c r="I7172" s="111" t="s">
        <v>167</v>
      </c>
      <c r="J7172" t="str">
        <f t="shared" si="224"/>
        <v>1145SkogOrganisk jordBlandingsskogImpediment</v>
      </c>
      <c r="K7172" s="111">
        <v>-0.28586344175800005</v>
      </c>
      <c r="L7172" s="111">
        <v>0.92784825435236762</v>
      </c>
      <c r="M7172" s="111">
        <v>0.46510463492953991</v>
      </c>
      <c r="N7172" s="112">
        <f t="shared" si="225"/>
        <v>1.1070894475239075</v>
      </c>
    </row>
    <row r="7173" spans="1:14" x14ac:dyDescent="0.25">
      <c r="A7173" s="111" t="s">
        <v>781</v>
      </c>
      <c r="B7173" s="111">
        <f>INDEX(kommuner!C:C,MATCH(_xlfn.NUMBERVALUE(A7173),kommuner!B:B,0))</f>
        <v>1145</v>
      </c>
      <c r="C7173" s="111" t="s">
        <v>127</v>
      </c>
      <c r="D7173" s="111" t="s">
        <v>127</v>
      </c>
      <c r="E7173" s="111" t="s">
        <v>123</v>
      </c>
      <c r="F7173" s="111" t="s">
        <v>179</v>
      </c>
      <c r="G7173" s="111" t="s">
        <v>190</v>
      </c>
      <c r="H7173" s="111" t="s">
        <v>179</v>
      </c>
      <c r="I7173" s="111" t="s">
        <v>190</v>
      </c>
      <c r="J7173" t="str">
        <f t="shared" si="224"/>
        <v>1145SkogOrganisk jordBlandingsskogLav</v>
      </c>
      <c r="K7173" s="111">
        <v>-1.2347339377887629</v>
      </c>
      <c r="L7173" s="111">
        <v>0.92784825435236762</v>
      </c>
      <c r="M7173" s="111">
        <v>0.46510463492953991</v>
      </c>
      <c r="N7173" s="112">
        <f t="shared" si="225"/>
        <v>0.15821895149314458</v>
      </c>
    </row>
    <row r="7174" spans="1:14" x14ac:dyDescent="0.25">
      <c r="A7174" s="111" t="s">
        <v>781</v>
      </c>
      <c r="B7174" s="111">
        <f>INDEX(kommuner!C:C,MATCH(_xlfn.NUMBERVALUE(A7174),kommuner!B:B,0))</f>
        <v>1145</v>
      </c>
      <c r="C7174" s="111" t="s">
        <v>127</v>
      </c>
      <c r="D7174" s="111" t="s">
        <v>127</v>
      </c>
      <c r="E7174" s="111" t="s">
        <v>123</v>
      </c>
      <c r="F7174" s="111" t="s">
        <v>179</v>
      </c>
      <c r="G7174" s="111" t="s">
        <v>173</v>
      </c>
      <c r="H7174" s="111" t="s">
        <v>179</v>
      </c>
      <c r="I7174" s="111" t="s">
        <v>173</v>
      </c>
      <c r="J7174" t="str">
        <f t="shared" si="224"/>
        <v>1145SkogOrganisk jordBlandingsskogMiddels</v>
      </c>
      <c r="K7174" s="111">
        <v>-2.4239591752717748</v>
      </c>
      <c r="L7174" s="111">
        <v>0.92784825435236762</v>
      </c>
      <c r="M7174" s="111">
        <v>0.46510463492953991</v>
      </c>
      <c r="N7174" s="112">
        <f t="shared" si="225"/>
        <v>-1.0310062859898674</v>
      </c>
    </row>
    <row r="7175" spans="1:14" x14ac:dyDescent="0.25">
      <c r="A7175" s="111" t="s">
        <v>781</v>
      </c>
      <c r="B7175" s="111">
        <f>INDEX(kommuner!C:C,MATCH(_xlfn.NUMBERVALUE(A7175),kommuner!B:B,0))</f>
        <v>1145</v>
      </c>
      <c r="C7175" s="111" t="s">
        <v>127</v>
      </c>
      <c r="D7175" s="111" t="s">
        <v>127</v>
      </c>
      <c r="E7175" s="111" t="s">
        <v>123</v>
      </c>
      <c r="F7175" s="111" t="s">
        <v>179</v>
      </c>
      <c r="G7175" s="111" t="s">
        <v>186</v>
      </c>
      <c r="H7175" s="111" t="s">
        <v>179</v>
      </c>
      <c r="I7175" s="111" t="s">
        <v>186</v>
      </c>
      <c r="J7175" t="str">
        <f t="shared" si="224"/>
        <v>1145SkogOrganisk jordBlandingsskogSærs høy</v>
      </c>
      <c r="K7175" s="111">
        <v>-1.5726115302258048</v>
      </c>
      <c r="L7175" s="111">
        <v>0.92784825435236762</v>
      </c>
      <c r="M7175" s="111">
        <v>0.46510463492953991</v>
      </c>
      <c r="N7175" s="112">
        <f t="shared" si="225"/>
        <v>-0.17965864094389727</v>
      </c>
    </row>
    <row r="7176" spans="1:14" x14ac:dyDescent="0.25">
      <c r="A7176" s="111" t="s">
        <v>781</v>
      </c>
      <c r="B7176" s="111">
        <f>INDEX(kommuner!C:C,MATCH(_xlfn.NUMBERVALUE(A7176),kommuner!B:B,0))</f>
        <v>1145</v>
      </c>
      <c r="C7176" s="111" t="s">
        <v>127</v>
      </c>
      <c r="D7176" s="111" t="s">
        <v>127</v>
      </c>
      <c r="E7176" s="111" t="s">
        <v>123</v>
      </c>
      <c r="F7176" s="111" t="s">
        <v>185</v>
      </c>
      <c r="G7176" s="111" t="s">
        <v>180</v>
      </c>
      <c r="H7176" s="111" t="s">
        <v>185</v>
      </c>
      <c r="I7176" s="111" t="s">
        <v>180</v>
      </c>
      <c r="J7176" t="str">
        <f t="shared" si="224"/>
        <v>1145SkogOrganisk jordLauvskogHøy</v>
      </c>
      <c r="K7176" s="111">
        <v>-1.9913688882377358</v>
      </c>
      <c r="L7176" s="111">
        <v>0.92784825435236762</v>
      </c>
      <c r="M7176" s="111">
        <v>0.46510463492953991</v>
      </c>
      <c r="N7176" s="112">
        <f t="shared" si="225"/>
        <v>-0.59841599895582831</v>
      </c>
    </row>
    <row r="7177" spans="1:14" x14ac:dyDescent="0.25">
      <c r="A7177" s="111" t="s">
        <v>781</v>
      </c>
      <c r="B7177" s="111">
        <f>INDEX(kommuner!C:C,MATCH(_xlfn.NUMBERVALUE(A7177),kommuner!B:B,0))</f>
        <v>1145</v>
      </c>
      <c r="C7177" s="111" t="s">
        <v>127</v>
      </c>
      <c r="D7177" s="111" t="s">
        <v>127</v>
      </c>
      <c r="E7177" s="111" t="s">
        <v>123</v>
      </c>
      <c r="F7177" s="111" t="s">
        <v>185</v>
      </c>
      <c r="G7177" s="111" t="s">
        <v>167</v>
      </c>
      <c r="H7177" s="111" t="s">
        <v>185</v>
      </c>
      <c r="I7177" s="111" t="s">
        <v>167</v>
      </c>
      <c r="J7177" t="str">
        <f t="shared" si="224"/>
        <v>1145SkogOrganisk jordLauvskogImpediment</v>
      </c>
      <c r="K7177" s="111">
        <v>0.35000626494250675</v>
      </c>
      <c r="L7177" s="111">
        <v>0.92784825435236762</v>
      </c>
      <c r="M7177" s="111">
        <v>0.46510463492953991</v>
      </c>
      <c r="N7177" s="112">
        <f t="shared" si="225"/>
        <v>1.7429591542244141</v>
      </c>
    </row>
    <row r="7178" spans="1:14" x14ac:dyDescent="0.25">
      <c r="A7178" s="111" t="s">
        <v>781</v>
      </c>
      <c r="B7178" s="111">
        <f>INDEX(kommuner!C:C,MATCH(_xlfn.NUMBERVALUE(A7178),kommuner!B:B,0))</f>
        <v>1145</v>
      </c>
      <c r="C7178" s="111" t="s">
        <v>127</v>
      </c>
      <c r="D7178" s="111" t="s">
        <v>127</v>
      </c>
      <c r="E7178" s="111" t="s">
        <v>123</v>
      </c>
      <c r="F7178" s="111" t="s">
        <v>185</v>
      </c>
      <c r="G7178" s="111" t="s">
        <v>190</v>
      </c>
      <c r="H7178" s="111" t="s">
        <v>185</v>
      </c>
      <c r="I7178" s="111" t="s">
        <v>190</v>
      </c>
      <c r="J7178" t="str">
        <f t="shared" si="224"/>
        <v>1145SkogOrganisk jordLauvskogLav</v>
      </c>
      <c r="K7178" s="111">
        <v>1.1144075558526714</v>
      </c>
      <c r="L7178" s="111">
        <v>0.92784825435236762</v>
      </c>
      <c r="M7178" s="111">
        <v>0.46510463492953991</v>
      </c>
      <c r="N7178" s="112">
        <f t="shared" si="225"/>
        <v>2.5073604451345788</v>
      </c>
    </row>
    <row r="7179" spans="1:14" x14ac:dyDescent="0.25">
      <c r="A7179" s="111" t="s">
        <v>781</v>
      </c>
      <c r="B7179" s="111">
        <f>INDEX(kommuner!C:C,MATCH(_xlfn.NUMBERVALUE(A7179),kommuner!B:B,0))</f>
        <v>1145</v>
      </c>
      <c r="C7179" s="111" t="s">
        <v>127</v>
      </c>
      <c r="D7179" s="111" t="s">
        <v>127</v>
      </c>
      <c r="E7179" s="111" t="s">
        <v>123</v>
      </c>
      <c r="F7179" s="111" t="s">
        <v>185</v>
      </c>
      <c r="G7179" s="111" t="s">
        <v>173</v>
      </c>
      <c r="H7179" s="111" t="s">
        <v>185</v>
      </c>
      <c r="I7179" s="111" t="s">
        <v>173</v>
      </c>
      <c r="J7179" t="str">
        <f t="shared" si="224"/>
        <v>1145SkogOrganisk jordLauvskogMiddels</v>
      </c>
      <c r="K7179" s="111">
        <v>-0.62664468270982987</v>
      </c>
      <c r="L7179" s="111">
        <v>0.92784825435236762</v>
      </c>
      <c r="M7179" s="111">
        <v>0.46510463492953991</v>
      </c>
      <c r="N7179" s="112">
        <f t="shared" si="225"/>
        <v>0.76630820657207765</v>
      </c>
    </row>
    <row r="7180" spans="1:14" x14ac:dyDescent="0.25">
      <c r="A7180" s="111" t="s">
        <v>781</v>
      </c>
      <c r="B7180" s="111">
        <f>INDEX(kommuner!C:C,MATCH(_xlfn.NUMBERVALUE(A7180),kommuner!B:B,0))</f>
        <v>1145</v>
      </c>
      <c r="C7180" s="111" t="s">
        <v>127</v>
      </c>
      <c r="D7180" s="111" t="s">
        <v>127</v>
      </c>
      <c r="E7180" s="111" t="s">
        <v>123</v>
      </c>
      <c r="F7180" s="111" t="s">
        <v>185</v>
      </c>
      <c r="G7180" s="111" t="s">
        <v>186</v>
      </c>
      <c r="H7180" s="111" t="s">
        <v>185</v>
      </c>
      <c r="I7180" s="111" t="s">
        <v>186</v>
      </c>
      <c r="J7180" t="str">
        <f t="shared" si="224"/>
        <v>1145SkogOrganisk jordLauvskogSærs høy</v>
      </c>
      <c r="K7180" s="111">
        <v>-1.8997279926091779</v>
      </c>
      <c r="L7180" s="111">
        <v>0.92784825435236762</v>
      </c>
      <c r="M7180" s="111">
        <v>0.46510463492953991</v>
      </c>
      <c r="N7180" s="112">
        <f t="shared" si="225"/>
        <v>-0.50677510332727038</v>
      </c>
    </row>
    <row r="7181" spans="1:14" x14ac:dyDescent="0.25">
      <c r="A7181" s="111" t="s">
        <v>781</v>
      </c>
      <c r="B7181" s="111">
        <f>INDEX(kommuner!C:C,MATCH(_xlfn.NUMBERVALUE(A7181),kommuner!B:B,0))</f>
        <v>1145</v>
      </c>
      <c r="C7181" s="111" t="s">
        <v>83</v>
      </c>
      <c r="D7181" s="111" t="s">
        <v>83</v>
      </c>
      <c r="E7181" s="111" t="s">
        <v>126</v>
      </c>
      <c r="F7181" s="111" t="s">
        <v>139</v>
      </c>
      <c r="G7181" s="111" t="s">
        <v>139</v>
      </c>
      <c r="H7181" s="111" t="s">
        <v>139</v>
      </c>
      <c r="I7181" s="111" t="s">
        <v>139</v>
      </c>
      <c r="J7181" t="str">
        <f t="shared" si="224"/>
        <v>1145Utbygd arealMineraljord</v>
      </c>
      <c r="K7181" s="111">
        <v>0.42279414509845159</v>
      </c>
      <c r="L7181" s="111">
        <v>0</v>
      </c>
      <c r="M7181" s="111">
        <v>1.303047089454229E-2</v>
      </c>
      <c r="N7181" s="112">
        <f t="shared" si="225"/>
        <v>0.43582461599299388</v>
      </c>
    </row>
    <row r="7182" spans="1:14" x14ac:dyDescent="0.25">
      <c r="A7182" s="111" t="s">
        <v>781</v>
      </c>
      <c r="B7182" s="111">
        <f>INDEX(kommuner!C:C,MATCH(_xlfn.NUMBERVALUE(A7182),kommuner!B:B,0))</f>
        <v>1145</v>
      </c>
      <c r="C7182" s="111" t="s">
        <v>83</v>
      </c>
      <c r="D7182" s="111" t="s">
        <v>83</v>
      </c>
      <c r="E7182" s="111" t="s">
        <v>123</v>
      </c>
      <c r="F7182" s="111" t="s">
        <v>139</v>
      </c>
      <c r="G7182" s="111" t="s">
        <v>139</v>
      </c>
      <c r="H7182" s="111" t="s">
        <v>139</v>
      </c>
      <c r="I7182" s="111" t="s">
        <v>139</v>
      </c>
      <c r="J7182" t="str">
        <f t="shared" si="224"/>
        <v>1145Utbygd arealOrganisk jord</v>
      </c>
      <c r="K7182" s="111">
        <v>29.011421395201612</v>
      </c>
      <c r="L7182" s="111">
        <v>0</v>
      </c>
      <c r="M7182" s="111">
        <v>1.303047089454229E-2</v>
      </c>
      <c r="N7182" s="112">
        <f t="shared" si="225"/>
        <v>29.024451866096154</v>
      </c>
    </row>
    <row r="7183" spans="1:14" x14ac:dyDescent="0.25">
      <c r="A7183" s="111" t="s">
        <v>781</v>
      </c>
      <c r="B7183" s="111">
        <f>INDEX(kommuner!C:C,MATCH(_xlfn.NUMBERVALUE(A7183),kommuner!B:B,0))</f>
        <v>1145</v>
      </c>
      <c r="C7183" s="111" t="s">
        <v>181</v>
      </c>
      <c r="D7183" s="111" t="s">
        <v>181</v>
      </c>
      <c r="E7183" s="111" t="s">
        <v>123</v>
      </c>
      <c r="F7183" s="111" t="s">
        <v>139</v>
      </c>
      <c r="G7183" s="111" t="s">
        <v>139</v>
      </c>
      <c r="H7183" s="111" t="s">
        <v>139</v>
      </c>
      <c r="I7183" s="111" t="s">
        <v>139</v>
      </c>
      <c r="J7183" t="str">
        <f t="shared" si="224"/>
        <v>1145Vann og myrOrganisk jord</v>
      </c>
      <c r="K7183" s="111">
        <v>-0.31088998224577308</v>
      </c>
      <c r="L7183" s="111">
        <v>0</v>
      </c>
      <c r="M7183" s="111">
        <v>0</v>
      </c>
      <c r="N7183" s="112">
        <f t="shared" si="225"/>
        <v>-0.31088998224577308</v>
      </c>
    </row>
    <row r="7184" spans="1:14" x14ac:dyDescent="0.25">
      <c r="A7184" s="111" t="s">
        <v>782</v>
      </c>
      <c r="B7184" s="111">
        <f>INDEX(kommuner!C:C,MATCH(_xlfn.NUMBERVALUE(A7184),kommuner!B:B,0))</f>
        <v>1146</v>
      </c>
      <c r="C7184" s="111" t="s">
        <v>82</v>
      </c>
      <c r="D7184" s="111" t="s">
        <v>82</v>
      </c>
      <c r="E7184" s="111" t="s">
        <v>126</v>
      </c>
      <c r="F7184" s="111" t="s">
        <v>139</v>
      </c>
      <c r="G7184" s="111" t="s">
        <v>139</v>
      </c>
      <c r="H7184" s="111" t="s">
        <v>139</v>
      </c>
      <c r="I7184" s="111" t="s">
        <v>139</v>
      </c>
      <c r="J7184" t="str">
        <f t="shared" si="224"/>
        <v>1146Annen utmarkMineraljord</v>
      </c>
      <c r="K7184" s="111">
        <v>-0.16852781479621071</v>
      </c>
      <c r="L7184" s="111">
        <v>0</v>
      </c>
      <c r="M7184" s="111">
        <v>0</v>
      </c>
      <c r="N7184" s="112">
        <f t="shared" si="225"/>
        <v>-0.16852781479621071</v>
      </c>
    </row>
    <row r="7185" spans="1:14" x14ac:dyDescent="0.25">
      <c r="A7185" s="111" t="s">
        <v>782</v>
      </c>
      <c r="B7185" s="111">
        <f>INDEX(kommuner!C:C,MATCH(_xlfn.NUMBERVALUE(A7185),kommuner!B:B,0))</f>
        <v>1146</v>
      </c>
      <c r="C7185" s="111" t="s">
        <v>121</v>
      </c>
      <c r="D7185" s="111" t="s">
        <v>121</v>
      </c>
      <c r="E7185" s="111" t="s">
        <v>126</v>
      </c>
      <c r="F7185" s="111" t="s">
        <v>139</v>
      </c>
      <c r="G7185" s="111" t="s">
        <v>139</v>
      </c>
      <c r="H7185" s="111" t="s">
        <v>139</v>
      </c>
      <c r="I7185" s="111" t="s">
        <v>139</v>
      </c>
      <c r="J7185" t="str">
        <f t="shared" si="224"/>
        <v>1146BeiteMineraljord</v>
      </c>
      <c r="K7185" s="111">
        <v>-0.43305842942580308</v>
      </c>
      <c r="L7185" s="111">
        <v>0</v>
      </c>
      <c r="M7185" s="111">
        <v>1.2448711246839999E-7</v>
      </c>
      <c r="N7185" s="112">
        <f t="shared" si="225"/>
        <v>-0.43305830493869063</v>
      </c>
    </row>
    <row r="7186" spans="1:14" x14ac:dyDescent="0.25">
      <c r="A7186" s="111" t="s">
        <v>782</v>
      </c>
      <c r="B7186" s="111">
        <f>INDEX(kommuner!C:C,MATCH(_xlfn.NUMBERVALUE(A7186),kommuner!B:B,0))</f>
        <v>1146</v>
      </c>
      <c r="C7186" s="111" t="s">
        <v>121</v>
      </c>
      <c r="D7186" s="111" t="s">
        <v>121</v>
      </c>
      <c r="E7186" s="111" t="s">
        <v>123</v>
      </c>
      <c r="F7186" s="111" t="s">
        <v>139</v>
      </c>
      <c r="G7186" s="111" t="s">
        <v>139</v>
      </c>
      <c r="H7186" s="111" t="s">
        <v>139</v>
      </c>
      <c r="I7186" s="111" t="s">
        <v>139</v>
      </c>
      <c r="J7186" t="str">
        <f t="shared" si="224"/>
        <v>1146BeiteOrganisk jord</v>
      </c>
      <c r="K7186" s="111">
        <v>12.077525935985037</v>
      </c>
      <c r="L7186" s="111">
        <v>1.6412500000000001</v>
      </c>
      <c r="M7186" s="111">
        <v>0</v>
      </c>
      <c r="N7186" s="112">
        <f t="shared" si="225"/>
        <v>13.718775935985036</v>
      </c>
    </row>
    <row r="7187" spans="1:14" x14ac:dyDescent="0.25">
      <c r="A7187" s="111" t="s">
        <v>782</v>
      </c>
      <c r="B7187" s="111">
        <f>INDEX(kommuner!C:C,MATCH(_xlfn.NUMBERVALUE(A7187),kommuner!B:B,0))</f>
        <v>1146</v>
      </c>
      <c r="C7187" s="111" t="s">
        <v>84</v>
      </c>
      <c r="D7187" s="111" t="s">
        <v>84</v>
      </c>
      <c r="E7187" s="111" t="s">
        <v>126</v>
      </c>
      <c r="F7187" s="111" t="s">
        <v>139</v>
      </c>
      <c r="G7187" s="111" t="s">
        <v>139</v>
      </c>
      <c r="H7187" s="111" t="s">
        <v>139</v>
      </c>
      <c r="I7187" s="111" t="s">
        <v>139</v>
      </c>
      <c r="J7187" t="str">
        <f t="shared" si="224"/>
        <v>1146Dyrket markMineraljord</v>
      </c>
      <c r="K7187" s="111">
        <v>-0.4299831800484587</v>
      </c>
      <c r="L7187" s="111">
        <v>0</v>
      </c>
      <c r="M7187" s="111">
        <v>0</v>
      </c>
      <c r="N7187" s="112">
        <f t="shared" si="225"/>
        <v>-0.4299831800484587</v>
      </c>
    </row>
    <row r="7188" spans="1:14" x14ac:dyDescent="0.25">
      <c r="A7188" s="111" t="s">
        <v>782</v>
      </c>
      <c r="B7188" s="111">
        <f>INDEX(kommuner!C:C,MATCH(_xlfn.NUMBERVALUE(A7188),kommuner!B:B,0))</f>
        <v>1146</v>
      </c>
      <c r="C7188" s="111" t="s">
        <v>84</v>
      </c>
      <c r="D7188" s="111" t="s">
        <v>84</v>
      </c>
      <c r="E7188" s="111" t="s">
        <v>123</v>
      </c>
      <c r="F7188" s="111" t="s">
        <v>139</v>
      </c>
      <c r="G7188" s="111" t="s">
        <v>139</v>
      </c>
      <c r="H7188" s="111" t="s">
        <v>139</v>
      </c>
      <c r="I7188" s="111" t="s">
        <v>139</v>
      </c>
      <c r="J7188" t="str">
        <f t="shared" si="224"/>
        <v>1146Dyrket markOrganisk jord</v>
      </c>
      <c r="K7188" s="111">
        <v>28.726149366675592</v>
      </c>
      <c r="L7188" s="111">
        <v>1.45625</v>
      </c>
      <c r="M7188" s="111">
        <v>0</v>
      </c>
      <c r="N7188" s="112">
        <f t="shared" si="225"/>
        <v>30.182399366675593</v>
      </c>
    </row>
    <row r="7189" spans="1:14" x14ac:dyDescent="0.25">
      <c r="A7189" s="111" t="s">
        <v>782</v>
      </c>
      <c r="B7189" s="111">
        <f>INDEX(kommuner!C:C,MATCH(_xlfn.NUMBERVALUE(A7189),kommuner!B:B,0))</f>
        <v>1146</v>
      </c>
      <c r="C7189" s="111" t="s">
        <v>127</v>
      </c>
      <c r="D7189" s="111" t="s">
        <v>127</v>
      </c>
      <c r="E7189" s="111" t="s">
        <v>126</v>
      </c>
      <c r="F7189" s="111" t="s">
        <v>172</v>
      </c>
      <c r="G7189" s="111" t="s">
        <v>180</v>
      </c>
      <c r="H7189" s="111" t="s">
        <v>172</v>
      </c>
      <c r="I7189" s="111" t="s">
        <v>180</v>
      </c>
      <c r="J7189" t="str">
        <f t="shared" si="224"/>
        <v>1146SkogMineraljordBarskogHøy</v>
      </c>
      <c r="K7189" s="111">
        <v>-4.2610596243420318</v>
      </c>
      <c r="L7189" s="111">
        <v>0.85306406685236758</v>
      </c>
      <c r="M7189" s="111">
        <v>6.4056614999681585E-2</v>
      </c>
      <c r="N7189" s="112">
        <f t="shared" si="225"/>
        <v>-3.3439389424899826</v>
      </c>
    </row>
    <row r="7190" spans="1:14" x14ac:dyDescent="0.25">
      <c r="A7190" s="111" t="s">
        <v>782</v>
      </c>
      <c r="B7190" s="111">
        <f>INDEX(kommuner!C:C,MATCH(_xlfn.NUMBERVALUE(A7190),kommuner!B:B,0))</f>
        <v>1146</v>
      </c>
      <c r="C7190" s="111" t="s">
        <v>127</v>
      </c>
      <c r="D7190" s="111" t="s">
        <v>127</v>
      </c>
      <c r="E7190" s="111" t="s">
        <v>126</v>
      </c>
      <c r="F7190" s="111" t="s">
        <v>172</v>
      </c>
      <c r="G7190" s="111" t="s">
        <v>167</v>
      </c>
      <c r="H7190" s="111" t="s">
        <v>172</v>
      </c>
      <c r="I7190" s="111" t="s">
        <v>167</v>
      </c>
      <c r="J7190" t="str">
        <f t="shared" si="224"/>
        <v>1146SkogMineraljordBarskogImpediment</v>
      </c>
      <c r="K7190" s="111">
        <v>-1.5740166960016819</v>
      </c>
      <c r="L7190" s="111">
        <v>0.85306406685236758</v>
      </c>
      <c r="M7190" s="111">
        <v>6.3979989500968365E-2</v>
      </c>
      <c r="N7190" s="112">
        <f t="shared" si="225"/>
        <v>-0.65697263964834596</v>
      </c>
    </row>
    <row r="7191" spans="1:14" x14ac:dyDescent="0.25">
      <c r="A7191" s="111" t="s">
        <v>782</v>
      </c>
      <c r="B7191" s="111">
        <f>INDEX(kommuner!C:C,MATCH(_xlfn.NUMBERVALUE(A7191),kommuner!B:B,0))</f>
        <v>1146</v>
      </c>
      <c r="C7191" s="111" t="s">
        <v>127</v>
      </c>
      <c r="D7191" s="111" t="s">
        <v>127</v>
      </c>
      <c r="E7191" s="111" t="s">
        <v>126</v>
      </c>
      <c r="F7191" s="111" t="s">
        <v>172</v>
      </c>
      <c r="G7191" s="111" t="s">
        <v>190</v>
      </c>
      <c r="H7191" s="111" t="s">
        <v>172</v>
      </c>
      <c r="I7191" s="111" t="s">
        <v>190</v>
      </c>
      <c r="J7191" t="str">
        <f t="shared" si="224"/>
        <v>1146SkogMineraljordBarskogLav</v>
      </c>
      <c r="K7191" s="111">
        <v>-2.1094741240186856</v>
      </c>
      <c r="L7191" s="111">
        <v>0.85306406685236758</v>
      </c>
      <c r="M7191" s="111">
        <v>6.3979989500968365E-2</v>
      </c>
      <c r="N7191" s="112">
        <f t="shared" si="225"/>
        <v>-1.1924300676653499</v>
      </c>
    </row>
    <row r="7192" spans="1:14" x14ac:dyDescent="0.25">
      <c r="A7192" s="111" t="s">
        <v>782</v>
      </c>
      <c r="B7192" s="111">
        <f>INDEX(kommuner!C:C,MATCH(_xlfn.NUMBERVALUE(A7192),kommuner!B:B,0))</f>
        <v>1146</v>
      </c>
      <c r="C7192" s="111" t="s">
        <v>127</v>
      </c>
      <c r="D7192" s="111" t="s">
        <v>127</v>
      </c>
      <c r="E7192" s="111" t="s">
        <v>126</v>
      </c>
      <c r="F7192" s="111" t="s">
        <v>172</v>
      </c>
      <c r="G7192" s="111" t="s">
        <v>173</v>
      </c>
      <c r="H7192" s="111" t="s">
        <v>172</v>
      </c>
      <c r="I7192" s="111" t="s">
        <v>173</v>
      </c>
      <c r="J7192" t="str">
        <f t="shared" si="224"/>
        <v>1146SkogMineraljordBarskogMiddels</v>
      </c>
      <c r="K7192" s="111">
        <v>-2.8820985952554645</v>
      </c>
      <c r="L7192" s="111">
        <v>0.85306406685236758</v>
      </c>
      <c r="M7192" s="111">
        <v>6.4056614999681585E-2</v>
      </c>
      <c r="N7192" s="112">
        <f t="shared" si="225"/>
        <v>-1.9649779134034155</v>
      </c>
    </row>
    <row r="7193" spans="1:14" x14ac:dyDescent="0.25">
      <c r="A7193" s="111" t="s">
        <v>782</v>
      </c>
      <c r="B7193" s="111">
        <f>INDEX(kommuner!C:C,MATCH(_xlfn.NUMBERVALUE(A7193),kommuner!B:B,0))</f>
        <v>1146</v>
      </c>
      <c r="C7193" s="111" t="s">
        <v>127</v>
      </c>
      <c r="D7193" s="111" t="s">
        <v>127</v>
      </c>
      <c r="E7193" s="111" t="s">
        <v>126</v>
      </c>
      <c r="F7193" s="111" t="s">
        <v>172</v>
      </c>
      <c r="G7193" s="111" t="s">
        <v>186</v>
      </c>
      <c r="H7193" s="111" t="s">
        <v>172</v>
      </c>
      <c r="I7193" s="111" t="s">
        <v>186</v>
      </c>
      <c r="J7193" t="str">
        <f t="shared" si="224"/>
        <v>1146SkogMineraljordBarskogSærs høy</v>
      </c>
      <c r="K7193" s="111">
        <v>0.12072674540874306</v>
      </c>
      <c r="L7193" s="111">
        <v>0.85306406685236758</v>
      </c>
      <c r="M7193" s="111">
        <v>6.4056614999681585E-2</v>
      </c>
      <c r="N7193" s="112">
        <f t="shared" si="225"/>
        <v>1.0378474272607923</v>
      </c>
    </row>
    <row r="7194" spans="1:14" x14ac:dyDescent="0.25">
      <c r="A7194" s="111" t="s">
        <v>782</v>
      </c>
      <c r="B7194" s="111">
        <f>INDEX(kommuner!C:C,MATCH(_xlfn.NUMBERVALUE(A7194),kommuner!B:B,0))</f>
        <v>1146</v>
      </c>
      <c r="C7194" s="111" t="s">
        <v>127</v>
      </c>
      <c r="D7194" s="111" t="s">
        <v>127</v>
      </c>
      <c r="E7194" s="111" t="s">
        <v>126</v>
      </c>
      <c r="F7194" s="111" t="s">
        <v>179</v>
      </c>
      <c r="G7194" s="111" t="s">
        <v>180</v>
      </c>
      <c r="H7194" s="111" t="s">
        <v>179</v>
      </c>
      <c r="I7194" s="111" t="s">
        <v>180</v>
      </c>
      <c r="J7194" t="str">
        <f t="shared" si="224"/>
        <v>1146SkogMineraljordBlandingsskogHøy</v>
      </c>
      <c r="K7194" s="111">
        <v>-8.5703651807373102</v>
      </c>
      <c r="L7194" s="111">
        <v>0.85306406685236758</v>
      </c>
      <c r="M7194" s="111">
        <v>6.3979989500968365E-2</v>
      </c>
      <c r="N7194" s="112">
        <f t="shared" si="225"/>
        <v>-7.6533211243839743</v>
      </c>
    </row>
    <row r="7195" spans="1:14" x14ac:dyDescent="0.25">
      <c r="A7195" s="111" t="s">
        <v>782</v>
      </c>
      <c r="B7195" s="111">
        <f>INDEX(kommuner!C:C,MATCH(_xlfn.NUMBERVALUE(A7195),kommuner!B:B,0))</f>
        <v>1146</v>
      </c>
      <c r="C7195" s="111" t="s">
        <v>127</v>
      </c>
      <c r="D7195" s="111" t="s">
        <v>127</v>
      </c>
      <c r="E7195" s="111" t="s">
        <v>126</v>
      </c>
      <c r="F7195" s="111" t="s">
        <v>179</v>
      </c>
      <c r="G7195" s="111" t="s">
        <v>167</v>
      </c>
      <c r="H7195" s="111" t="s">
        <v>179</v>
      </c>
      <c r="I7195" s="111" t="s">
        <v>167</v>
      </c>
      <c r="J7195" t="str">
        <f t="shared" si="224"/>
        <v>1146SkogMineraljordBlandingsskogImpediment</v>
      </c>
      <c r="K7195" s="111">
        <v>-2.0950685747655116</v>
      </c>
      <c r="L7195" s="111">
        <v>0.85306406685236758</v>
      </c>
      <c r="M7195" s="111">
        <v>6.3979989500968365E-2</v>
      </c>
      <c r="N7195" s="112">
        <f t="shared" si="225"/>
        <v>-1.1780245184121758</v>
      </c>
    </row>
    <row r="7196" spans="1:14" x14ac:dyDescent="0.25">
      <c r="A7196" s="111" t="s">
        <v>782</v>
      </c>
      <c r="B7196" s="111">
        <f>INDEX(kommuner!C:C,MATCH(_xlfn.NUMBERVALUE(A7196),kommuner!B:B,0))</f>
        <v>1146</v>
      </c>
      <c r="C7196" s="111" t="s">
        <v>127</v>
      </c>
      <c r="D7196" s="111" t="s">
        <v>127</v>
      </c>
      <c r="E7196" s="111" t="s">
        <v>126</v>
      </c>
      <c r="F7196" s="111" t="s">
        <v>179</v>
      </c>
      <c r="G7196" s="111" t="s">
        <v>190</v>
      </c>
      <c r="H7196" s="111" t="s">
        <v>179</v>
      </c>
      <c r="I7196" s="111" t="s">
        <v>190</v>
      </c>
      <c r="J7196" t="str">
        <f t="shared" si="224"/>
        <v>1146SkogMineraljordBlandingsskogLav</v>
      </c>
      <c r="K7196" s="111">
        <v>-3.814060654162915</v>
      </c>
      <c r="L7196" s="111">
        <v>0.85306406685236758</v>
      </c>
      <c r="M7196" s="111">
        <v>6.3979989500968365E-2</v>
      </c>
      <c r="N7196" s="112">
        <f t="shared" si="225"/>
        <v>-2.897016597809579</v>
      </c>
    </row>
    <row r="7197" spans="1:14" x14ac:dyDescent="0.25">
      <c r="A7197" s="111" t="s">
        <v>782</v>
      </c>
      <c r="B7197" s="111">
        <f>INDEX(kommuner!C:C,MATCH(_xlfn.NUMBERVALUE(A7197),kommuner!B:B,0))</f>
        <v>1146</v>
      </c>
      <c r="C7197" s="111" t="s">
        <v>127</v>
      </c>
      <c r="D7197" s="111" t="s">
        <v>127</v>
      </c>
      <c r="E7197" s="111" t="s">
        <v>126</v>
      </c>
      <c r="F7197" s="111" t="s">
        <v>179</v>
      </c>
      <c r="G7197" s="111" t="s">
        <v>173</v>
      </c>
      <c r="H7197" s="111" t="s">
        <v>179</v>
      </c>
      <c r="I7197" s="111" t="s">
        <v>173</v>
      </c>
      <c r="J7197" t="str">
        <f t="shared" si="224"/>
        <v>1146SkogMineraljordBlandingsskogMiddels</v>
      </c>
      <c r="K7197" s="111">
        <v>-4.5623521854183373</v>
      </c>
      <c r="L7197" s="111">
        <v>0.85306406685236758</v>
      </c>
      <c r="M7197" s="111">
        <v>6.3979989500968365E-2</v>
      </c>
      <c r="N7197" s="112">
        <f t="shared" si="225"/>
        <v>-3.6453081290650013</v>
      </c>
    </row>
    <row r="7198" spans="1:14" x14ac:dyDescent="0.25">
      <c r="A7198" s="111" t="s">
        <v>782</v>
      </c>
      <c r="B7198" s="111">
        <f>INDEX(kommuner!C:C,MATCH(_xlfn.NUMBERVALUE(A7198),kommuner!B:B,0))</f>
        <v>1146</v>
      </c>
      <c r="C7198" s="111" t="s">
        <v>127</v>
      </c>
      <c r="D7198" s="111" t="s">
        <v>127</v>
      </c>
      <c r="E7198" s="111" t="s">
        <v>126</v>
      </c>
      <c r="F7198" s="111" t="s">
        <v>179</v>
      </c>
      <c r="G7198" s="111" t="s">
        <v>186</v>
      </c>
      <c r="H7198" s="111" t="s">
        <v>179</v>
      </c>
      <c r="I7198" s="111" t="s">
        <v>186</v>
      </c>
      <c r="J7198" t="str">
        <f t="shared" si="224"/>
        <v>1146SkogMineraljordBlandingsskogSærs høy</v>
      </c>
      <c r="K7198" s="111">
        <v>-2.9395925245326562</v>
      </c>
      <c r="L7198" s="111">
        <v>0.85306406685236758</v>
      </c>
      <c r="M7198" s="111">
        <v>6.3979989500968365E-2</v>
      </c>
      <c r="N7198" s="112">
        <f t="shared" si="225"/>
        <v>-2.0225484681793202</v>
      </c>
    </row>
    <row r="7199" spans="1:14" x14ac:dyDescent="0.25">
      <c r="A7199" s="111" t="s">
        <v>782</v>
      </c>
      <c r="B7199" s="111">
        <f>INDEX(kommuner!C:C,MATCH(_xlfn.NUMBERVALUE(A7199),kommuner!B:B,0))</f>
        <v>1146</v>
      </c>
      <c r="C7199" s="111" t="s">
        <v>127</v>
      </c>
      <c r="D7199" s="111" t="s">
        <v>127</v>
      </c>
      <c r="E7199" s="111" t="s">
        <v>126</v>
      </c>
      <c r="F7199" s="111" t="s">
        <v>185</v>
      </c>
      <c r="G7199" s="111" t="s">
        <v>180</v>
      </c>
      <c r="H7199" s="111" t="s">
        <v>185</v>
      </c>
      <c r="I7199" s="111" t="s">
        <v>180</v>
      </c>
      <c r="J7199" t="str">
        <f t="shared" si="224"/>
        <v>1146SkogMineraljordLauvskogHøy</v>
      </c>
      <c r="K7199" s="111">
        <v>-3.6072016095960531</v>
      </c>
      <c r="L7199" s="111">
        <v>0.85306406685236758</v>
      </c>
      <c r="M7199" s="111">
        <v>6.3979989500968365E-2</v>
      </c>
      <c r="N7199" s="112">
        <f t="shared" si="225"/>
        <v>-2.6901575532427171</v>
      </c>
    </row>
    <row r="7200" spans="1:14" x14ac:dyDescent="0.25">
      <c r="A7200" s="111" t="s">
        <v>782</v>
      </c>
      <c r="B7200" s="111">
        <f>INDEX(kommuner!C:C,MATCH(_xlfn.NUMBERVALUE(A7200),kommuner!B:B,0))</f>
        <v>1146</v>
      </c>
      <c r="C7200" s="111" t="s">
        <v>127</v>
      </c>
      <c r="D7200" s="111" t="s">
        <v>127</v>
      </c>
      <c r="E7200" s="111" t="s">
        <v>126</v>
      </c>
      <c r="F7200" s="111" t="s">
        <v>185</v>
      </c>
      <c r="G7200" s="111" t="s">
        <v>167</v>
      </c>
      <c r="H7200" s="111" t="s">
        <v>185</v>
      </c>
      <c r="I7200" s="111" t="s">
        <v>167</v>
      </c>
      <c r="J7200" t="str">
        <f t="shared" si="224"/>
        <v>1146SkogMineraljordLauvskogImpediment</v>
      </c>
      <c r="K7200" s="111">
        <v>-1.1043030228661443</v>
      </c>
      <c r="L7200" s="111">
        <v>0.85306406685236758</v>
      </c>
      <c r="M7200" s="111">
        <v>6.3979989500968365E-2</v>
      </c>
      <c r="N7200" s="112">
        <f t="shared" si="225"/>
        <v>-0.18725896651280841</v>
      </c>
    </row>
    <row r="7201" spans="1:14" x14ac:dyDescent="0.25">
      <c r="A7201" s="111" t="s">
        <v>782</v>
      </c>
      <c r="B7201" s="111">
        <f>INDEX(kommuner!C:C,MATCH(_xlfn.NUMBERVALUE(A7201),kommuner!B:B,0))</f>
        <v>1146</v>
      </c>
      <c r="C7201" s="111" t="s">
        <v>127</v>
      </c>
      <c r="D7201" s="111" t="s">
        <v>127</v>
      </c>
      <c r="E7201" s="111" t="s">
        <v>126</v>
      </c>
      <c r="F7201" s="111" t="s">
        <v>185</v>
      </c>
      <c r="G7201" s="111" t="s">
        <v>190</v>
      </c>
      <c r="H7201" s="111" t="s">
        <v>185</v>
      </c>
      <c r="I7201" s="111" t="s">
        <v>190</v>
      </c>
      <c r="J7201" t="str">
        <f t="shared" si="224"/>
        <v>1146SkogMineraljordLauvskogLav</v>
      </c>
      <c r="K7201" s="111">
        <v>-8.9748170935426599E-2</v>
      </c>
      <c r="L7201" s="111">
        <v>0.85306406685236758</v>
      </c>
      <c r="M7201" s="111">
        <v>6.3979989500968365E-2</v>
      </c>
      <c r="N7201" s="112">
        <f t="shared" si="225"/>
        <v>0.82729588541790933</v>
      </c>
    </row>
    <row r="7202" spans="1:14" x14ac:dyDescent="0.25">
      <c r="A7202" s="111" t="s">
        <v>782</v>
      </c>
      <c r="B7202" s="111">
        <f>INDEX(kommuner!C:C,MATCH(_xlfn.NUMBERVALUE(A7202),kommuner!B:B,0))</f>
        <v>1146</v>
      </c>
      <c r="C7202" s="111" t="s">
        <v>127</v>
      </c>
      <c r="D7202" s="111" t="s">
        <v>127</v>
      </c>
      <c r="E7202" s="111" t="s">
        <v>126</v>
      </c>
      <c r="F7202" s="111" t="s">
        <v>185</v>
      </c>
      <c r="G7202" s="111" t="s">
        <v>173</v>
      </c>
      <c r="H7202" s="111" t="s">
        <v>185</v>
      </c>
      <c r="I7202" s="111" t="s">
        <v>173</v>
      </c>
      <c r="J7202" t="str">
        <f t="shared" si="224"/>
        <v>1146SkogMineraljordLauvskogMiddels</v>
      </c>
      <c r="K7202" s="111">
        <v>-2.4151390344437029</v>
      </c>
      <c r="L7202" s="111">
        <v>0.85306406685236758</v>
      </c>
      <c r="M7202" s="111">
        <v>6.3979989500968365E-2</v>
      </c>
      <c r="N7202" s="112">
        <f t="shared" si="225"/>
        <v>-1.4980949780903672</v>
      </c>
    </row>
    <row r="7203" spans="1:14" x14ac:dyDescent="0.25">
      <c r="A7203" s="111" t="s">
        <v>782</v>
      </c>
      <c r="B7203" s="111">
        <f>INDEX(kommuner!C:C,MATCH(_xlfn.NUMBERVALUE(A7203),kommuner!B:B,0))</f>
        <v>1146</v>
      </c>
      <c r="C7203" s="111" t="s">
        <v>127</v>
      </c>
      <c r="D7203" s="111" t="s">
        <v>127</v>
      </c>
      <c r="E7203" s="111" t="s">
        <v>126</v>
      </c>
      <c r="F7203" s="111" t="s">
        <v>185</v>
      </c>
      <c r="G7203" s="111" t="s">
        <v>186</v>
      </c>
      <c r="H7203" s="111" t="s">
        <v>185</v>
      </c>
      <c r="I7203" s="111" t="s">
        <v>186</v>
      </c>
      <c r="J7203" t="str">
        <f t="shared" si="224"/>
        <v>1146SkogMineraljordLauvskogSærs høy</v>
      </c>
      <c r="K7203" s="111">
        <v>-3.6560473259425113</v>
      </c>
      <c r="L7203" s="111">
        <v>0.85306406685236758</v>
      </c>
      <c r="M7203" s="111">
        <v>6.3979989500968365E-2</v>
      </c>
      <c r="N7203" s="112">
        <f t="shared" si="225"/>
        <v>-2.7390032695891753</v>
      </c>
    </row>
    <row r="7204" spans="1:14" x14ac:dyDescent="0.25">
      <c r="A7204" s="111" t="s">
        <v>782</v>
      </c>
      <c r="B7204" s="111">
        <f>INDEX(kommuner!C:C,MATCH(_xlfn.NUMBERVALUE(A7204),kommuner!B:B,0))</f>
        <v>1146</v>
      </c>
      <c r="C7204" s="111" t="s">
        <v>127</v>
      </c>
      <c r="D7204" s="111" t="s">
        <v>127</v>
      </c>
      <c r="E7204" s="111" t="s">
        <v>123</v>
      </c>
      <c r="F7204" s="111" t="s">
        <v>172</v>
      </c>
      <c r="G7204" s="111" t="s">
        <v>180</v>
      </c>
      <c r="H7204" s="111" t="s">
        <v>172</v>
      </c>
      <c r="I7204" s="111" t="s">
        <v>180</v>
      </c>
      <c r="J7204" t="str">
        <f t="shared" si="224"/>
        <v>1146SkogOrganisk jordBarskogHøy</v>
      </c>
      <c r="K7204" s="111">
        <v>-2.5184559031994138</v>
      </c>
      <c r="L7204" s="111">
        <v>0.92784825435236762</v>
      </c>
      <c r="M7204" s="111">
        <v>0.46518126042825314</v>
      </c>
      <c r="N7204" s="112">
        <f t="shared" si="225"/>
        <v>-1.1254263884187932</v>
      </c>
    </row>
    <row r="7205" spans="1:14" x14ac:dyDescent="0.25">
      <c r="A7205" s="111" t="s">
        <v>782</v>
      </c>
      <c r="B7205" s="111">
        <f>INDEX(kommuner!C:C,MATCH(_xlfn.NUMBERVALUE(A7205),kommuner!B:B,0))</f>
        <v>1146</v>
      </c>
      <c r="C7205" s="111" t="s">
        <v>127</v>
      </c>
      <c r="D7205" s="111" t="s">
        <v>127</v>
      </c>
      <c r="E7205" s="111" t="s">
        <v>123</v>
      </c>
      <c r="F7205" s="111" t="s">
        <v>172</v>
      </c>
      <c r="G7205" s="111" t="s">
        <v>167</v>
      </c>
      <c r="H7205" s="111" t="s">
        <v>172</v>
      </c>
      <c r="I7205" s="111" t="s">
        <v>167</v>
      </c>
      <c r="J7205" t="str">
        <f t="shared" si="224"/>
        <v>1146SkogOrganisk jordBarskogImpediment</v>
      </c>
      <c r="K7205" s="111">
        <v>-0.13011741963904588</v>
      </c>
      <c r="L7205" s="111">
        <v>0.92784825435236762</v>
      </c>
      <c r="M7205" s="111">
        <v>0.46510463492953991</v>
      </c>
      <c r="N7205" s="112">
        <f t="shared" si="225"/>
        <v>1.2628354696428616</v>
      </c>
    </row>
    <row r="7206" spans="1:14" x14ac:dyDescent="0.25">
      <c r="A7206" s="111" t="s">
        <v>782</v>
      </c>
      <c r="B7206" s="111">
        <f>INDEX(kommuner!C:C,MATCH(_xlfn.NUMBERVALUE(A7206),kommuner!B:B,0))</f>
        <v>1146</v>
      </c>
      <c r="C7206" s="111" t="s">
        <v>127</v>
      </c>
      <c r="D7206" s="111" t="s">
        <v>127</v>
      </c>
      <c r="E7206" s="111" t="s">
        <v>123</v>
      </c>
      <c r="F7206" s="111" t="s">
        <v>172</v>
      </c>
      <c r="G7206" s="111" t="s">
        <v>190</v>
      </c>
      <c r="H7206" s="111" t="s">
        <v>172</v>
      </c>
      <c r="I7206" s="111" t="s">
        <v>190</v>
      </c>
      <c r="J7206" t="str">
        <f t="shared" si="224"/>
        <v>1146SkogOrganisk jordBarskogLav</v>
      </c>
      <c r="K7206" s="111">
        <v>-0.50666953101693391</v>
      </c>
      <c r="L7206" s="111">
        <v>0.92784825435236762</v>
      </c>
      <c r="M7206" s="111">
        <v>0.46510463492953991</v>
      </c>
      <c r="N7206" s="112">
        <f t="shared" si="225"/>
        <v>0.88628335826497362</v>
      </c>
    </row>
    <row r="7207" spans="1:14" x14ac:dyDescent="0.25">
      <c r="A7207" s="111" t="s">
        <v>782</v>
      </c>
      <c r="B7207" s="111">
        <f>INDEX(kommuner!C:C,MATCH(_xlfn.NUMBERVALUE(A7207),kommuner!B:B,0))</f>
        <v>1146</v>
      </c>
      <c r="C7207" s="111" t="s">
        <v>127</v>
      </c>
      <c r="D7207" s="111" t="s">
        <v>127</v>
      </c>
      <c r="E7207" s="111" t="s">
        <v>123</v>
      </c>
      <c r="F7207" s="111" t="s">
        <v>172</v>
      </c>
      <c r="G7207" s="111" t="s">
        <v>173</v>
      </c>
      <c r="H7207" s="111" t="s">
        <v>172</v>
      </c>
      <c r="I7207" s="111" t="s">
        <v>173</v>
      </c>
      <c r="J7207" t="str">
        <f t="shared" si="224"/>
        <v>1146SkogOrganisk jordBarskogMiddels</v>
      </c>
      <c r="K7207" s="111">
        <v>-1.5571490961494638</v>
      </c>
      <c r="L7207" s="111">
        <v>0.92784825435236762</v>
      </c>
      <c r="M7207" s="111">
        <v>0.46518126042825314</v>
      </c>
      <c r="N7207" s="112">
        <f t="shared" si="225"/>
        <v>-0.16411958136884308</v>
      </c>
    </row>
    <row r="7208" spans="1:14" x14ac:dyDescent="0.25">
      <c r="A7208" s="111" t="s">
        <v>782</v>
      </c>
      <c r="B7208" s="111">
        <f>INDEX(kommuner!C:C,MATCH(_xlfn.NUMBERVALUE(A7208),kommuner!B:B,0))</f>
        <v>1146</v>
      </c>
      <c r="C7208" s="111" t="s">
        <v>127</v>
      </c>
      <c r="D7208" s="111" t="s">
        <v>127</v>
      </c>
      <c r="E7208" s="111" t="s">
        <v>123</v>
      </c>
      <c r="F7208" s="111" t="s">
        <v>172</v>
      </c>
      <c r="G7208" s="111" t="s">
        <v>186</v>
      </c>
      <c r="H7208" s="111" t="s">
        <v>172</v>
      </c>
      <c r="I7208" s="111" t="s">
        <v>186</v>
      </c>
      <c r="J7208" t="str">
        <f t="shared" si="224"/>
        <v>1146SkogOrganisk jordBarskogSærs høy</v>
      </c>
      <c r="K7208" s="111">
        <v>2.5548655235722699</v>
      </c>
      <c r="L7208" s="111">
        <v>0.92784825435236762</v>
      </c>
      <c r="M7208" s="111">
        <v>0.46518126042825314</v>
      </c>
      <c r="N7208" s="112">
        <f t="shared" si="225"/>
        <v>3.9478950383528906</v>
      </c>
    </row>
    <row r="7209" spans="1:14" x14ac:dyDescent="0.25">
      <c r="A7209" s="111" t="s">
        <v>782</v>
      </c>
      <c r="B7209" s="111">
        <f>INDEX(kommuner!C:C,MATCH(_xlfn.NUMBERVALUE(A7209),kommuner!B:B,0))</f>
        <v>1146</v>
      </c>
      <c r="C7209" s="111" t="s">
        <v>127</v>
      </c>
      <c r="D7209" s="111" t="s">
        <v>127</v>
      </c>
      <c r="E7209" s="111" t="s">
        <v>123</v>
      </c>
      <c r="F7209" s="111" t="s">
        <v>179</v>
      </c>
      <c r="G7209" s="111" t="s">
        <v>180</v>
      </c>
      <c r="H7209" s="111" t="s">
        <v>179</v>
      </c>
      <c r="I7209" s="111" t="s">
        <v>180</v>
      </c>
      <c r="J7209" t="str">
        <f t="shared" si="224"/>
        <v>1146SkogOrganisk jordBlandingsskogHøy</v>
      </c>
      <c r="K7209" s="111">
        <v>-5.5554344456832343</v>
      </c>
      <c r="L7209" s="111">
        <v>0.92784825435236762</v>
      </c>
      <c r="M7209" s="111">
        <v>0.46510463492953991</v>
      </c>
      <c r="N7209" s="112">
        <f t="shared" si="225"/>
        <v>-4.1624815564013264</v>
      </c>
    </row>
    <row r="7210" spans="1:14" x14ac:dyDescent="0.25">
      <c r="A7210" s="111" t="s">
        <v>782</v>
      </c>
      <c r="B7210" s="111">
        <f>INDEX(kommuner!C:C,MATCH(_xlfn.NUMBERVALUE(A7210),kommuner!B:B,0))</f>
        <v>1146</v>
      </c>
      <c r="C7210" s="111" t="s">
        <v>127</v>
      </c>
      <c r="D7210" s="111" t="s">
        <v>127</v>
      </c>
      <c r="E7210" s="111" t="s">
        <v>123</v>
      </c>
      <c r="F7210" s="111" t="s">
        <v>179</v>
      </c>
      <c r="G7210" s="111" t="s">
        <v>167</v>
      </c>
      <c r="H7210" s="111" t="s">
        <v>179</v>
      </c>
      <c r="I7210" s="111" t="s">
        <v>167</v>
      </c>
      <c r="J7210" t="str">
        <f t="shared" si="224"/>
        <v>1146SkogOrganisk jordBlandingsskogImpediment</v>
      </c>
      <c r="K7210" s="111">
        <v>-0.28586344175800005</v>
      </c>
      <c r="L7210" s="111">
        <v>0.92784825435236762</v>
      </c>
      <c r="M7210" s="111">
        <v>0.46510463492953991</v>
      </c>
      <c r="N7210" s="112">
        <f t="shared" si="225"/>
        <v>1.1070894475239075</v>
      </c>
    </row>
    <row r="7211" spans="1:14" x14ac:dyDescent="0.25">
      <c r="A7211" s="111" t="s">
        <v>782</v>
      </c>
      <c r="B7211" s="111">
        <f>INDEX(kommuner!C:C,MATCH(_xlfn.NUMBERVALUE(A7211),kommuner!B:B,0))</f>
        <v>1146</v>
      </c>
      <c r="C7211" s="111" t="s">
        <v>127</v>
      </c>
      <c r="D7211" s="111" t="s">
        <v>127</v>
      </c>
      <c r="E7211" s="111" t="s">
        <v>123</v>
      </c>
      <c r="F7211" s="111" t="s">
        <v>179</v>
      </c>
      <c r="G7211" s="111" t="s">
        <v>190</v>
      </c>
      <c r="H7211" s="111" t="s">
        <v>179</v>
      </c>
      <c r="I7211" s="111" t="s">
        <v>190</v>
      </c>
      <c r="J7211" t="str">
        <f t="shared" si="224"/>
        <v>1146SkogOrganisk jordBlandingsskogLav</v>
      </c>
      <c r="K7211" s="111">
        <v>-1.2347339377887629</v>
      </c>
      <c r="L7211" s="111">
        <v>0.92784825435236762</v>
      </c>
      <c r="M7211" s="111">
        <v>0.46510463492953991</v>
      </c>
      <c r="N7211" s="112">
        <f t="shared" si="225"/>
        <v>0.15821895149314458</v>
      </c>
    </row>
    <row r="7212" spans="1:14" x14ac:dyDescent="0.25">
      <c r="A7212" s="111" t="s">
        <v>782</v>
      </c>
      <c r="B7212" s="111">
        <f>INDEX(kommuner!C:C,MATCH(_xlfn.NUMBERVALUE(A7212),kommuner!B:B,0))</f>
        <v>1146</v>
      </c>
      <c r="C7212" s="111" t="s">
        <v>127</v>
      </c>
      <c r="D7212" s="111" t="s">
        <v>127</v>
      </c>
      <c r="E7212" s="111" t="s">
        <v>123</v>
      </c>
      <c r="F7212" s="111" t="s">
        <v>179</v>
      </c>
      <c r="G7212" s="111" t="s">
        <v>173</v>
      </c>
      <c r="H7212" s="111" t="s">
        <v>179</v>
      </c>
      <c r="I7212" s="111" t="s">
        <v>173</v>
      </c>
      <c r="J7212" t="str">
        <f t="shared" si="224"/>
        <v>1146SkogOrganisk jordBlandingsskogMiddels</v>
      </c>
      <c r="K7212" s="111">
        <v>-2.4239591752717748</v>
      </c>
      <c r="L7212" s="111">
        <v>0.92784825435236762</v>
      </c>
      <c r="M7212" s="111">
        <v>0.46510463492953991</v>
      </c>
      <c r="N7212" s="112">
        <f t="shared" si="225"/>
        <v>-1.0310062859898674</v>
      </c>
    </row>
    <row r="7213" spans="1:14" x14ac:dyDescent="0.25">
      <c r="A7213" s="111" t="s">
        <v>782</v>
      </c>
      <c r="B7213" s="111">
        <f>INDEX(kommuner!C:C,MATCH(_xlfn.NUMBERVALUE(A7213),kommuner!B:B,0))</f>
        <v>1146</v>
      </c>
      <c r="C7213" s="111" t="s">
        <v>127</v>
      </c>
      <c r="D7213" s="111" t="s">
        <v>127</v>
      </c>
      <c r="E7213" s="111" t="s">
        <v>123</v>
      </c>
      <c r="F7213" s="111" t="s">
        <v>179</v>
      </c>
      <c r="G7213" s="111" t="s">
        <v>186</v>
      </c>
      <c r="H7213" s="111" t="s">
        <v>179</v>
      </c>
      <c r="I7213" s="111" t="s">
        <v>186</v>
      </c>
      <c r="J7213" t="str">
        <f t="shared" si="224"/>
        <v>1146SkogOrganisk jordBlandingsskogSærs høy</v>
      </c>
      <c r="K7213" s="111">
        <v>-1.5726115302258048</v>
      </c>
      <c r="L7213" s="111">
        <v>0.92784825435236762</v>
      </c>
      <c r="M7213" s="111">
        <v>0.46510463492953991</v>
      </c>
      <c r="N7213" s="112">
        <f t="shared" si="225"/>
        <v>-0.17965864094389727</v>
      </c>
    </row>
    <row r="7214" spans="1:14" x14ac:dyDescent="0.25">
      <c r="A7214" s="111" t="s">
        <v>782</v>
      </c>
      <c r="B7214" s="111">
        <f>INDEX(kommuner!C:C,MATCH(_xlfn.NUMBERVALUE(A7214),kommuner!B:B,0))</f>
        <v>1146</v>
      </c>
      <c r="C7214" s="111" t="s">
        <v>127</v>
      </c>
      <c r="D7214" s="111" t="s">
        <v>127</v>
      </c>
      <c r="E7214" s="111" t="s">
        <v>123</v>
      </c>
      <c r="F7214" s="111" t="s">
        <v>185</v>
      </c>
      <c r="G7214" s="111" t="s">
        <v>180</v>
      </c>
      <c r="H7214" s="111" t="s">
        <v>185</v>
      </c>
      <c r="I7214" s="111" t="s">
        <v>180</v>
      </c>
      <c r="J7214" t="str">
        <f t="shared" si="224"/>
        <v>1146SkogOrganisk jordLauvskogHøy</v>
      </c>
      <c r="K7214" s="111">
        <v>-1.9913688882377358</v>
      </c>
      <c r="L7214" s="111">
        <v>0.92784825435236762</v>
      </c>
      <c r="M7214" s="111">
        <v>0.46510463492953991</v>
      </c>
      <c r="N7214" s="112">
        <f t="shared" si="225"/>
        <v>-0.59841599895582831</v>
      </c>
    </row>
    <row r="7215" spans="1:14" x14ac:dyDescent="0.25">
      <c r="A7215" s="111" t="s">
        <v>782</v>
      </c>
      <c r="B7215" s="111">
        <f>INDEX(kommuner!C:C,MATCH(_xlfn.NUMBERVALUE(A7215),kommuner!B:B,0))</f>
        <v>1146</v>
      </c>
      <c r="C7215" s="111" t="s">
        <v>127</v>
      </c>
      <c r="D7215" s="111" t="s">
        <v>127</v>
      </c>
      <c r="E7215" s="111" t="s">
        <v>123</v>
      </c>
      <c r="F7215" s="111" t="s">
        <v>185</v>
      </c>
      <c r="G7215" s="111" t="s">
        <v>167</v>
      </c>
      <c r="H7215" s="111" t="s">
        <v>185</v>
      </c>
      <c r="I7215" s="111" t="s">
        <v>167</v>
      </c>
      <c r="J7215" t="str">
        <f t="shared" si="224"/>
        <v>1146SkogOrganisk jordLauvskogImpediment</v>
      </c>
      <c r="K7215" s="111">
        <v>0.35000626494250675</v>
      </c>
      <c r="L7215" s="111">
        <v>0.92784825435236762</v>
      </c>
      <c r="M7215" s="111">
        <v>0.46510463492953991</v>
      </c>
      <c r="N7215" s="112">
        <f t="shared" si="225"/>
        <v>1.7429591542244141</v>
      </c>
    </row>
    <row r="7216" spans="1:14" x14ac:dyDescent="0.25">
      <c r="A7216" s="111" t="s">
        <v>782</v>
      </c>
      <c r="B7216" s="111">
        <f>INDEX(kommuner!C:C,MATCH(_xlfn.NUMBERVALUE(A7216),kommuner!B:B,0))</f>
        <v>1146</v>
      </c>
      <c r="C7216" s="111" t="s">
        <v>127</v>
      </c>
      <c r="D7216" s="111" t="s">
        <v>127</v>
      </c>
      <c r="E7216" s="111" t="s">
        <v>123</v>
      </c>
      <c r="F7216" s="111" t="s">
        <v>185</v>
      </c>
      <c r="G7216" s="111" t="s">
        <v>190</v>
      </c>
      <c r="H7216" s="111" t="s">
        <v>185</v>
      </c>
      <c r="I7216" s="111" t="s">
        <v>190</v>
      </c>
      <c r="J7216" t="str">
        <f t="shared" si="224"/>
        <v>1146SkogOrganisk jordLauvskogLav</v>
      </c>
      <c r="K7216" s="111">
        <v>1.1144075558526714</v>
      </c>
      <c r="L7216" s="111">
        <v>0.92784825435236762</v>
      </c>
      <c r="M7216" s="111">
        <v>0.46510463492953991</v>
      </c>
      <c r="N7216" s="112">
        <f t="shared" si="225"/>
        <v>2.5073604451345788</v>
      </c>
    </row>
    <row r="7217" spans="1:14" x14ac:dyDescent="0.25">
      <c r="A7217" s="111" t="s">
        <v>782</v>
      </c>
      <c r="B7217" s="111">
        <f>INDEX(kommuner!C:C,MATCH(_xlfn.NUMBERVALUE(A7217),kommuner!B:B,0))</f>
        <v>1146</v>
      </c>
      <c r="C7217" s="111" t="s">
        <v>127</v>
      </c>
      <c r="D7217" s="111" t="s">
        <v>127</v>
      </c>
      <c r="E7217" s="111" t="s">
        <v>123</v>
      </c>
      <c r="F7217" s="111" t="s">
        <v>185</v>
      </c>
      <c r="G7217" s="111" t="s">
        <v>173</v>
      </c>
      <c r="H7217" s="111" t="s">
        <v>185</v>
      </c>
      <c r="I7217" s="111" t="s">
        <v>173</v>
      </c>
      <c r="J7217" t="str">
        <f t="shared" si="224"/>
        <v>1146SkogOrganisk jordLauvskogMiddels</v>
      </c>
      <c r="K7217" s="111">
        <v>-0.62664468270982987</v>
      </c>
      <c r="L7217" s="111">
        <v>0.92784825435236762</v>
      </c>
      <c r="M7217" s="111">
        <v>0.46510463492953991</v>
      </c>
      <c r="N7217" s="112">
        <f t="shared" si="225"/>
        <v>0.76630820657207765</v>
      </c>
    </row>
    <row r="7218" spans="1:14" x14ac:dyDescent="0.25">
      <c r="A7218" s="111" t="s">
        <v>782</v>
      </c>
      <c r="B7218" s="111">
        <f>INDEX(kommuner!C:C,MATCH(_xlfn.NUMBERVALUE(A7218),kommuner!B:B,0))</f>
        <v>1146</v>
      </c>
      <c r="C7218" s="111" t="s">
        <v>127</v>
      </c>
      <c r="D7218" s="111" t="s">
        <v>127</v>
      </c>
      <c r="E7218" s="111" t="s">
        <v>123</v>
      </c>
      <c r="F7218" s="111" t="s">
        <v>185</v>
      </c>
      <c r="G7218" s="111" t="s">
        <v>186</v>
      </c>
      <c r="H7218" s="111" t="s">
        <v>185</v>
      </c>
      <c r="I7218" s="111" t="s">
        <v>186</v>
      </c>
      <c r="J7218" t="str">
        <f t="shared" si="224"/>
        <v>1146SkogOrganisk jordLauvskogSærs høy</v>
      </c>
      <c r="K7218" s="111">
        <v>-1.8997279926091779</v>
      </c>
      <c r="L7218" s="111">
        <v>0.92784825435236762</v>
      </c>
      <c r="M7218" s="111">
        <v>0.46510463492953991</v>
      </c>
      <c r="N7218" s="112">
        <f t="shared" si="225"/>
        <v>-0.50677510332727038</v>
      </c>
    </row>
    <row r="7219" spans="1:14" x14ac:dyDescent="0.25">
      <c r="A7219" s="111" t="s">
        <v>782</v>
      </c>
      <c r="B7219" s="111">
        <f>INDEX(kommuner!C:C,MATCH(_xlfn.NUMBERVALUE(A7219),kommuner!B:B,0))</f>
        <v>1146</v>
      </c>
      <c r="C7219" s="111" t="s">
        <v>83</v>
      </c>
      <c r="D7219" s="111" t="s">
        <v>83</v>
      </c>
      <c r="E7219" s="111" t="s">
        <v>126</v>
      </c>
      <c r="F7219" s="111" t="s">
        <v>139</v>
      </c>
      <c r="G7219" s="111" t="s">
        <v>139</v>
      </c>
      <c r="H7219" s="111" t="s">
        <v>139</v>
      </c>
      <c r="I7219" s="111" t="s">
        <v>139</v>
      </c>
      <c r="J7219" t="str">
        <f t="shared" si="224"/>
        <v>1146Utbygd arealMineraljord</v>
      </c>
      <c r="K7219" s="111">
        <v>0.42279414509845159</v>
      </c>
      <c r="L7219" s="111">
        <v>0</v>
      </c>
      <c r="M7219" s="111">
        <v>1.303047089454229E-2</v>
      </c>
      <c r="N7219" s="112">
        <f t="shared" si="225"/>
        <v>0.43582461599299388</v>
      </c>
    </row>
    <row r="7220" spans="1:14" x14ac:dyDescent="0.25">
      <c r="A7220" s="111" t="s">
        <v>782</v>
      </c>
      <c r="B7220" s="111">
        <f>INDEX(kommuner!C:C,MATCH(_xlfn.NUMBERVALUE(A7220),kommuner!B:B,0))</f>
        <v>1146</v>
      </c>
      <c r="C7220" s="111" t="s">
        <v>83</v>
      </c>
      <c r="D7220" s="111" t="s">
        <v>83</v>
      </c>
      <c r="E7220" s="111" t="s">
        <v>123</v>
      </c>
      <c r="F7220" s="111" t="s">
        <v>139</v>
      </c>
      <c r="G7220" s="111" t="s">
        <v>139</v>
      </c>
      <c r="H7220" s="111" t="s">
        <v>139</v>
      </c>
      <c r="I7220" s="111" t="s">
        <v>139</v>
      </c>
      <c r="J7220" t="str">
        <f t="shared" si="224"/>
        <v>1146Utbygd arealOrganisk jord</v>
      </c>
      <c r="K7220" s="111">
        <v>29.011421395201612</v>
      </c>
      <c r="L7220" s="111">
        <v>0</v>
      </c>
      <c r="M7220" s="111">
        <v>1.303047089454229E-2</v>
      </c>
      <c r="N7220" s="112">
        <f t="shared" si="225"/>
        <v>29.024451866096154</v>
      </c>
    </row>
    <row r="7221" spans="1:14" x14ac:dyDescent="0.25">
      <c r="A7221" s="111" t="s">
        <v>782</v>
      </c>
      <c r="B7221" s="111">
        <f>INDEX(kommuner!C:C,MATCH(_xlfn.NUMBERVALUE(A7221),kommuner!B:B,0))</f>
        <v>1146</v>
      </c>
      <c r="C7221" s="111" t="s">
        <v>181</v>
      </c>
      <c r="D7221" s="111" t="s">
        <v>181</v>
      </c>
      <c r="E7221" s="111" t="s">
        <v>123</v>
      </c>
      <c r="F7221" s="111" t="s">
        <v>139</v>
      </c>
      <c r="G7221" s="111" t="s">
        <v>139</v>
      </c>
      <c r="H7221" s="111" t="s">
        <v>139</v>
      </c>
      <c r="I7221" s="111" t="s">
        <v>139</v>
      </c>
      <c r="J7221" t="str">
        <f t="shared" si="224"/>
        <v>1146Vann og myrOrganisk jord</v>
      </c>
      <c r="K7221" s="111">
        <v>-0.31088998224577308</v>
      </c>
      <c r="L7221" s="111">
        <v>0</v>
      </c>
      <c r="M7221" s="111">
        <v>0</v>
      </c>
      <c r="N7221" s="112">
        <f t="shared" si="225"/>
        <v>-0.31088998224577308</v>
      </c>
    </row>
    <row r="7222" spans="1:14" x14ac:dyDescent="0.25">
      <c r="A7222" s="111" t="s">
        <v>783</v>
      </c>
      <c r="B7222" s="111">
        <f>INDEX(kommuner!C:C,MATCH(_xlfn.NUMBERVALUE(A7222),kommuner!B:B,0))</f>
        <v>1149</v>
      </c>
      <c r="C7222" s="111" t="s">
        <v>82</v>
      </c>
      <c r="D7222" s="111" t="s">
        <v>82</v>
      </c>
      <c r="E7222" s="111" t="s">
        <v>126</v>
      </c>
      <c r="F7222" s="111" t="s">
        <v>139</v>
      </c>
      <c r="G7222" s="111" t="s">
        <v>139</v>
      </c>
      <c r="H7222" s="111" t="s">
        <v>139</v>
      </c>
      <c r="I7222" s="111" t="s">
        <v>139</v>
      </c>
      <c r="J7222" t="str">
        <f t="shared" si="224"/>
        <v>1149Annen utmarkMineraljord</v>
      </c>
      <c r="K7222" s="111">
        <v>-0.16852781479621071</v>
      </c>
      <c r="L7222" s="111">
        <v>0</v>
      </c>
      <c r="M7222" s="111">
        <v>0</v>
      </c>
      <c r="N7222" s="112">
        <f t="shared" si="225"/>
        <v>-0.16852781479621071</v>
      </c>
    </row>
    <row r="7223" spans="1:14" x14ac:dyDescent="0.25">
      <c r="A7223" s="111" t="s">
        <v>783</v>
      </c>
      <c r="B7223" s="111">
        <f>INDEX(kommuner!C:C,MATCH(_xlfn.NUMBERVALUE(A7223),kommuner!B:B,0))</f>
        <v>1149</v>
      </c>
      <c r="C7223" s="111" t="s">
        <v>121</v>
      </c>
      <c r="D7223" s="111" t="s">
        <v>121</v>
      </c>
      <c r="E7223" s="111" t="s">
        <v>126</v>
      </c>
      <c r="F7223" s="111" t="s">
        <v>139</v>
      </c>
      <c r="G7223" s="111" t="s">
        <v>139</v>
      </c>
      <c r="H7223" s="111" t="s">
        <v>139</v>
      </c>
      <c r="I7223" s="111" t="s">
        <v>139</v>
      </c>
      <c r="J7223" t="str">
        <f t="shared" si="224"/>
        <v>1149BeiteMineraljord</v>
      </c>
      <c r="K7223" s="111">
        <v>-0.43305842942580308</v>
      </c>
      <c r="L7223" s="111">
        <v>0</v>
      </c>
      <c r="M7223" s="111">
        <v>1.2448711246839999E-7</v>
      </c>
      <c r="N7223" s="112">
        <f t="shared" si="225"/>
        <v>-0.43305830493869063</v>
      </c>
    </row>
    <row r="7224" spans="1:14" x14ac:dyDescent="0.25">
      <c r="A7224" s="111" t="s">
        <v>783</v>
      </c>
      <c r="B7224" s="111">
        <f>INDEX(kommuner!C:C,MATCH(_xlfn.NUMBERVALUE(A7224),kommuner!B:B,0))</f>
        <v>1149</v>
      </c>
      <c r="C7224" s="111" t="s">
        <v>121</v>
      </c>
      <c r="D7224" s="111" t="s">
        <v>121</v>
      </c>
      <c r="E7224" s="111" t="s">
        <v>123</v>
      </c>
      <c r="F7224" s="111" t="s">
        <v>139</v>
      </c>
      <c r="G7224" s="111" t="s">
        <v>139</v>
      </c>
      <c r="H7224" s="111" t="s">
        <v>139</v>
      </c>
      <c r="I7224" s="111" t="s">
        <v>139</v>
      </c>
      <c r="J7224" t="str">
        <f t="shared" si="224"/>
        <v>1149BeiteOrganisk jord</v>
      </c>
      <c r="K7224" s="111">
        <v>12.077525935985037</v>
      </c>
      <c r="L7224" s="111">
        <v>1.6412500000000001</v>
      </c>
      <c r="M7224" s="111">
        <v>0</v>
      </c>
      <c r="N7224" s="112">
        <f t="shared" si="225"/>
        <v>13.718775935985036</v>
      </c>
    </row>
    <row r="7225" spans="1:14" x14ac:dyDescent="0.25">
      <c r="A7225" s="111" t="s">
        <v>783</v>
      </c>
      <c r="B7225" s="111">
        <f>INDEX(kommuner!C:C,MATCH(_xlfn.NUMBERVALUE(A7225),kommuner!B:B,0))</f>
        <v>1149</v>
      </c>
      <c r="C7225" s="111" t="s">
        <v>84</v>
      </c>
      <c r="D7225" s="111" t="s">
        <v>84</v>
      </c>
      <c r="E7225" s="111" t="s">
        <v>126</v>
      </c>
      <c r="F7225" s="111" t="s">
        <v>139</v>
      </c>
      <c r="G7225" s="111" t="s">
        <v>139</v>
      </c>
      <c r="H7225" s="111" t="s">
        <v>139</v>
      </c>
      <c r="I7225" s="111" t="s">
        <v>139</v>
      </c>
      <c r="J7225" t="str">
        <f t="shared" si="224"/>
        <v>1149Dyrket markMineraljord</v>
      </c>
      <c r="K7225" s="111">
        <v>-0.4299831800484587</v>
      </c>
      <c r="L7225" s="111">
        <v>0</v>
      </c>
      <c r="M7225" s="111">
        <v>0</v>
      </c>
      <c r="N7225" s="112">
        <f t="shared" si="225"/>
        <v>-0.4299831800484587</v>
      </c>
    </row>
    <row r="7226" spans="1:14" x14ac:dyDescent="0.25">
      <c r="A7226" s="111" t="s">
        <v>783</v>
      </c>
      <c r="B7226" s="111">
        <f>INDEX(kommuner!C:C,MATCH(_xlfn.NUMBERVALUE(A7226),kommuner!B:B,0))</f>
        <v>1149</v>
      </c>
      <c r="C7226" s="111" t="s">
        <v>84</v>
      </c>
      <c r="D7226" s="111" t="s">
        <v>84</v>
      </c>
      <c r="E7226" s="111" t="s">
        <v>123</v>
      </c>
      <c r="F7226" s="111" t="s">
        <v>139</v>
      </c>
      <c r="G7226" s="111" t="s">
        <v>139</v>
      </c>
      <c r="H7226" s="111" t="s">
        <v>139</v>
      </c>
      <c r="I7226" s="111" t="s">
        <v>139</v>
      </c>
      <c r="J7226" t="str">
        <f t="shared" si="224"/>
        <v>1149Dyrket markOrganisk jord</v>
      </c>
      <c r="K7226" s="111">
        <v>28.726149366675592</v>
      </c>
      <c r="L7226" s="111">
        <v>1.45625</v>
      </c>
      <c r="M7226" s="111">
        <v>0</v>
      </c>
      <c r="N7226" s="112">
        <f t="shared" si="225"/>
        <v>30.182399366675593</v>
      </c>
    </row>
    <row r="7227" spans="1:14" x14ac:dyDescent="0.25">
      <c r="A7227" s="111" t="s">
        <v>783</v>
      </c>
      <c r="B7227" s="111">
        <f>INDEX(kommuner!C:C,MATCH(_xlfn.NUMBERVALUE(A7227),kommuner!B:B,0))</f>
        <v>1149</v>
      </c>
      <c r="C7227" s="111" t="s">
        <v>127</v>
      </c>
      <c r="D7227" s="111" t="s">
        <v>127</v>
      </c>
      <c r="E7227" s="111" t="s">
        <v>126</v>
      </c>
      <c r="F7227" s="111" t="s">
        <v>172</v>
      </c>
      <c r="G7227" s="111" t="s">
        <v>180</v>
      </c>
      <c r="H7227" s="111" t="s">
        <v>172</v>
      </c>
      <c r="I7227" s="111" t="s">
        <v>180</v>
      </c>
      <c r="J7227" t="str">
        <f t="shared" si="224"/>
        <v>1149SkogMineraljordBarskogHøy</v>
      </c>
      <c r="K7227" s="111">
        <v>-4.2610596243420318</v>
      </c>
      <c r="L7227" s="111">
        <v>0.85306406685236758</v>
      </c>
      <c r="M7227" s="111">
        <v>6.4056614999681585E-2</v>
      </c>
      <c r="N7227" s="112">
        <f t="shared" si="225"/>
        <v>-3.3439389424899826</v>
      </c>
    </row>
    <row r="7228" spans="1:14" x14ac:dyDescent="0.25">
      <c r="A7228" s="111" t="s">
        <v>783</v>
      </c>
      <c r="B7228" s="111">
        <f>INDEX(kommuner!C:C,MATCH(_xlfn.NUMBERVALUE(A7228),kommuner!B:B,0))</f>
        <v>1149</v>
      </c>
      <c r="C7228" s="111" t="s">
        <v>127</v>
      </c>
      <c r="D7228" s="111" t="s">
        <v>127</v>
      </c>
      <c r="E7228" s="111" t="s">
        <v>126</v>
      </c>
      <c r="F7228" s="111" t="s">
        <v>172</v>
      </c>
      <c r="G7228" s="111" t="s">
        <v>167</v>
      </c>
      <c r="H7228" s="111" t="s">
        <v>172</v>
      </c>
      <c r="I7228" s="111" t="s">
        <v>167</v>
      </c>
      <c r="J7228" t="str">
        <f t="shared" si="224"/>
        <v>1149SkogMineraljordBarskogImpediment</v>
      </c>
      <c r="K7228" s="111">
        <v>-1.5740166960016819</v>
      </c>
      <c r="L7228" s="111">
        <v>0.85306406685236758</v>
      </c>
      <c r="M7228" s="111">
        <v>6.3979989500968365E-2</v>
      </c>
      <c r="N7228" s="112">
        <f t="shared" si="225"/>
        <v>-0.65697263964834596</v>
      </c>
    </row>
    <row r="7229" spans="1:14" x14ac:dyDescent="0.25">
      <c r="A7229" s="111" t="s">
        <v>783</v>
      </c>
      <c r="B7229" s="111">
        <f>INDEX(kommuner!C:C,MATCH(_xlfn.NUMBERVALUE(A7229),kommuner!B:B,0))</f>
        <v>1149</v>
      </c>
      <c r="C7229" s="111" t="s">
        <v>127</v>
      </c>
      <c r="D7229" s="111" t="s">
        <v>127</v>
      </c>
      <c r="E7229" s="111" t="s">
        <v>126</v>
      </c>
      <c r="F7229" s="111" t="s">
        <v>172</v>
      </c>
      <c r="G7229" s="111" t="s">
        <v>190</v>
      </c>
      <c r="H7229" s="111" t="s">
        <v>172</v>
      </c>
      <c r="I7229" s="111" t="s">
        <v>190</v>
      </c>
      <c r="J7229" t="str">
        <f t="shared" si="224"/>
        <v>1149SkogMineraljordBarskogLav</v>
      </c>
      <c r="K7229" s="111">
        <v>-2.1094741240186856</v>
      </c>
      <c r="L7229" s="111">
        <v>0.85306406685236758</v>
      </c>
      <c r="M7229" s="111">
        <v>6.3979989500968365E-2</v>
      </c>
      <c r="N7229" s="112">
        <f t="shared" si="225"/>
        <v>-1.1924300676653499</v>
      </c>
    </row>
    <row r="7230" spans="1:14" x14ac:dyDescent="0.25">
      <c r="A7230" s="111" t="s">
        <v>783</v>
      </c>
      <c r="B7230" s="111">
        <f>INDEX(kommuner!C:C,MATCH(_xlfn.NUMBERVALUE(A7230),kommuner!B:B,0))</f>
        <v>1149</v>
      </c>
      <c r="C7230" s="111" t="s">
        <v>127</v>
      </c>
      <c r="D7230" s="111" t="s">
        <v>127</v>
      </c>
      <c r="E7230" s="111" t="s">
        <v>126</v>
      </c>
      <c r="F7230" s="111" t="s">
        <v>172</v>
      </c>
      <c r="G7230" s="111" t="s">
        <v>173</v>
      </c>
      <c r="H7230" s="111" t="s">
        <v>172</v>
      </c>
      <c r="I7230" s="111" t="s">
        <v>173</v>
      </c>
      <c r="J7230" t="str">
        <f t="shared" si="224"/>
        <v>1149SkogMineraljordBarskogMiddels</v>
      </c>
      <c r="K7230" s="111">
        <v>-2.8820985952554645</v>
      </c>
      <c r="L7230" s="111">
        <v>0.85306406685236758</v>
      </c>
      <c r="M7230" s="111">
        <v>6.4056614999681585E-2</v>
      </c>
      <c r="N7230" s="112">
        <f t="shared" si="225"/>
        <v>-1.9649779134034155</v>
      </c>
    </row>
    <row r="7231" spans="1:14" x14ac:dyDescent="0.25">
      <c r="A7231" s="111" t="s">
        <v>783</v>
      </c>
      <c r="B7231" s="111">
        <f>INDEX(kommuner!C:C,MATCH(_xlfn.NUMBERVALUE(A7231),kommuner!B:B,0))</f>
        <v>1149</v>
      </c>
      <c r="C7231" s="111" t="s">
        <v>127</v>
      </c>
      <c r="D7231" s="111" t="s">
        <v>127</v>
      </c>
      <c r="E7231" s="111" t="s">
        <v>126</v>
      </c>
      <c r="F7231" s="111" t="s">
        <v>172</v>
      </c>
      <c r="G7231" s="111" t="s">
        <v>186</v>
      </c>
      <c r="H7231" s="111" t="s">
        <v>172</v>
      </c>
      <c r="I7231" s="111" t="s">
        <v>186</v>
      </c>
      <c r="J7231" t="str">
        <f t="shared" si="224"/>
        <v>1149SkogMineraljordBarskogSærs høy</v>
      </c>
      <c r="K7231" s="111">
        <v>0.12072674540874306</v>
      </c>
      <c r="L7231" s="111">
        <v>0.85306406685236758</v>
      </c>
      <c r="M7231" s="111">
        <v>6.4056614999681585E-2</v>
      </c>
      <c r="N7231" s="112">
        <f t="shared" si="225"/>
        <v>1.0378474272607923</v>
      </c>
    </row>
    <row r="7232" spans="1:14" x14ac:dyDescent="0.25">
      <c r="A7232" s="111" t="s">
        <v>783</v>
      </c>
      <c r="B7232" s="111">
        <f>INDEX(kommuner!C:C,MATCH(_xlfn.NUMBERVALUE(A7232),kommuner!B:B,0))</f>
        <v>1149</v>
      </c>
      <c r="C7232" s="111" t="s">
        <v>127</v>
      </c>
      <c r="D7232" s="111" t="s">
        <v>127</v>
      </c>
      <c r="E7232" s="111" t="s">
        <v>126</v>
      </c>
      <c r="F7232" s="111" t="s">
        <v>179</v>
      </c>
      <c r="G7232" s="111" t="s">
        <v>180</v>
      </c>
      <c r="H7232" s="111" t="s">
        <v>179</v>
      </c>
      <c r="I7232" s="111" t="s">
        <v>180</v>
      </c>
      <c r="J7232" t="str">
        <f t="shared" si="224"/>
        <v>1149SkogMineraljordBlandingsskogHøy</v>
      </c>
      <c r="K7232" s="111">
        <v>-8.5703651807373102</v>
      </c>
      <c r="L7232" s="111">
        <v>0.85306406685236758</v>
      </c>
      <c r="M7232" s="111">
        <v>6.3979989500968365E-2</v>
      </c>
      <c r="N7232" s="112">
        <f t="shared" si="225"/>
        <v>-7.6533211243839743</v>
      </c>
    </row>
    <row r="7233" spans="1:14" x14ac:dyDescent="0.25">
      <c r="A7233" s="111" t="s">
        <v>783</v>
      </c>
      <c r="B7233" s="111">
        <f>INDEX(kommuner!C:C,MATCH(_xlfn.NUMBERVALUE(A7233),kommuner!B:B,0))</f>
        <v>1149</v>
      </c>
      <c r="C7233" s="111" t="s">
        <v>127</v>
      </c>
      <c r="D7233" s="111" t="s">
        <v>127</v>
      </c>
      <c r="E7233" s="111" t="s">
        <v>126</v>
      </c>
      <c r="F7233" s="111" t="s">
        <v>179</v>
      </c>
      <c r="G7233" s="111" t="s">
        <v>167</v>
      </c>
      <c r="H7233" s="111" t="s">
        <v>179</v>
      </c>
      <c r="I7233" s="111" t="s">
        <v>167</v>
      </c>
      <c r="J7233" t="str">
        <f t="shared" si="224"/>
        <v>1149SkogMineraljordBlandingsskogImpediment</v>
      </c>
      <c r="K7233" s="111">
        <v>-2.0950685747655116</v>
      </c>
      <c r="L7233" s="111">
        <v>0.85306406685236758</v>
      </c>
      <c r="M7233" s="111">
        <v>6.3979989500968365E-2</v>
      </c>
      <c r="N7233" s="112">
        <f t="shared" si="225"/>
        <v>-1.1780245184121758</v>
      </c>
    </row>
    <row r="7234" spans="1:14" x14ac:dyDescent="0.25">
      <c r="A7234" s="111" t="s">
        <v>783</v>
      </c>
      <c r="B7234" s="111">
        <f>INDEX(kommuner!C:C,MATCH(_xlfn.NUMBERVALUE(A7234),kommuner!B:B,0))</f>
        <v>1149</v>
      </c>
      <c r="C7234" s="111" t="s">
        <v>127</v>
      </c>
      <c r="D7234" s="111" t="s">
        <v>127</v>
      </c>
      <c r="E7234" s="111" t="s">
        <v>126</v>
      </c>
      <c r="F7234" s="111" t="s">
        <v>179</v>
      </c>
      <c r="G7234" s="111" t="s">
        <v>190</v>
      </c>
      <c r="H7234" s="111" t="s">
        <v>179</v>
      </c>
      <c r="I7234" s="111" t="s">
        <v>190</v>
      </c>
      <c r="J7234" t="str">
        <f t="shared" si="224"/>
        <v>1149SkogMineraljordBlandingsskogLav</v>
      </c>
      <c r="K7234" s="111">
        <v>-3.814060654162915</v>
      </c>
      <c r="L7234" s="111">
        <v>0.85306406685236758</v>
      </c>
      <c r="M7234" s="111">
        <v>6.3979989500968365E-2</v>
      </c>
      <c r="N7234" s="112">
        <f t="shared" si="225"/>
        <v>-2.897016597809579</v>
      </c>
    </row>
    <row r="7235" spans="1:14" x14ac:dyDescent="0.25">
      <c r="A7235" s="111" t="s">
        <v>783</v>
      </c>
      <c r="B7235" s="111">
        <f>INDEX(kommuner!C:C,MATCH(_xlfn.NUMBERVALUE(A7235),kommuner!B:B,0))</f>
        <v>1149</v>
      </c>
      <c r="C7235" s="111" t="s">
        <v>127</v>
      </c>
      <c r="D7235" s="111" t="s">
        <v>127</v>
      </c>
      <c r="E7235" s="111" t="s">
        <v>126</v>
      </c>
      <c r="F7235" s="111" t="s">
        <v>179</v>
      </c>
      <c r="G7235" s="111" t="s">
        <v>173</v>
      </c>
      <c r="H7235" s="111" t="s">
        <v>179</v>
      </c>
      <c r="I7235" s="111" t="s">
        <v>173</v>
      </c>
      <c r="J7235" t="str">
        <f t="shared" ref="J7235:J7298" si="226">B7235&amp;C7235&amp;E7235&amp;IF(C7235="Skog",F7235&amp;G7235,"")</f>
        <v>1149SkogMineraljordBlandingsskogMiddels</v>
      </c>
      <c r="K7235" s="111">
        <v>-4.5623521854183373</v>
      </c>
      <c r="L7235" s="111">
        <v>0.85306406685236758</v>
      </c>
      <c r="M7235" s="111">
        <v>6.3979989500968365E-2</v>
      </c>
      <c r="N7235" s="112">
        <f t="shared" ref="N7235:N7298" si="227">SUM(K7235:M7235)</f>
        <v>-3.6453081290650013</v>
      </c>
    </row>
    <row r="7236" spans="1:14" x14ac:dyDescent="0.25">
      <c r="A7236" s="111" t="s">
        <v>783</v>
      </c>
      <c r="B7236" s="111">
        <f>INDEX(kommuner!C:C,MATCH(_xlfn.NUMBERVALUE(A7236),kommuner!B:B,0))</f>
        <v>1149</v>
      </c>
      <c r="C7236" s="111" t="s">
        <v>127</v>
      </c>
      <c r="D7236" s="111" t="s">
        <v>127</v>
      </c>
      <c r="E7236" s="111" t="s">
        <v>126</v>
      </c>
      <c r="F7236" s="111" t="s">
        <v>179</v>
      </c>
      <c r="G7236" s="111" t="s">
        <v>186</v>
      </c>
      <c r="H7236" s="111" t="s">
        <v>179</v>
      </c>
      <c r="I7236" s="111" t="s">
        <v>186</v>
      </c>
      <c r="J7236" t="str">
        <f t="shared" si="226"/>
        <v>1149SkogMineraljordBlandingsskogSærs høy</v>
      </c>
      <c r="K7236" s="111">
        <v>-2.9395925245326562</v>
      </c>
      <c r="L7236" s="111">
        <v>0.85306406685236758</v>
      </c>
      <c r="M7236" s="111">
        <v>6.3979989500968365E-2</v>
      </c>
      <c r="N7236" s="112">
        <f t="shared" si="227"/>
        <v>-2.0225484681793202</v>
      </c>
    </row>
    <row r="7237" spans="1:14" x14ac:dyDescent="0.25">
      <c r="A7237" s="111" t="s">
        <v>783</v>
      </c>
      <c r="B7237" s="111">
        <f>INDEX(kommuner!C:C,MATCH(_xlfn.NUMBERVALUE(A7237),kommuner!B:B,0))</f>
        <v>1149</v>
      </c>
      <c r="C7237" s="111" t="s">
        <v>127</v>
      </c>
      <c r="D7237" s="111" t="s">
        <v>127</v>
      </c>
      <c r="E7237" s="111" t="s">
        <v>126</v>
      </c>
      <c r="F7237" s="111" t="s">
        <v>185</v>
      </c>
      <c r="G7237" s="111" t="s">
        <v>180</v>
      </c>
      <c r="H7237" s="111" t="s">
        <v>185</v>
      </c>
      <c r="I7237" s="111" t="s">
        <v>180</v>
      </c>
      <c r="J7237" t="str">
        <f t="shared" si="226"/>
        <v>1149SkogMineraljordLauvskogHøy</v>
      </c>
      <c r="K7237" s="111">
        <v>-3.6072016095960531</v>
      </c>
      <c r="L7237" s="111">
        <v>0.85306406685236758</v>
      </c>
      <c r="M7237" s="111">
        <v>6.3979989500968365E-2</v>
      </c>
      <c r="N7237" s="112">
        <f t="shared" si="227"/>
        <v>-2.6901575532427171</v>
      </c>
    </row>
    <row r="7238" spans="1:14" x14ac:dyDescent="0.25">
      <c r="A7238" s="111" t="s">
        <v>783</v>
      </c>
      <c r="B7238" s="111">
        <f>INDEX(kommuner!C:C,MATCH(_xlfn.NUMBERVALUE(A7238),kommuner!B:B,0))</f>
        <v>1149</v>
      </c>
      <c r="C7238" s="111" t="s">
        <v>127</v>
      </c>
      <c r="D7238" s="111" t="s">
        <v>127</v>
      </c>
      <c r="E7238" s="111" t="s">
        <v>126</v>
      </c>
      <c r="F7238" s="111" t="s">
        <v>185</v>
      </c>
      <c r="G7238" s="111" t="s">
        <v>167</v>
      </c>
      <c r="H7238" s="111" t="s">
        <v>185</v>
      </c>
      <c r="I7238" s="111" t="s">
        <v>167</v>
      </c>
      <c r="J7238" t="str">
        <f t="shared" si="226"/>
        <v>1149SkogMineraljordLauvskogImpediment</v>
      </c>
      <c r="K7238" s="111">
        <v>-1.1043030228661443</v>
      </c>
      <c r="L7238" s="111">
        <v>0.85306406685236758</v>
      </c>
      <c r="M7238" s="111">
        <v>6.3979989500968365E-2</v>
      </c>
      <c r="N7238" s="112">
        <f t="shared" si="227"/>
        <v>-0.18725896651280841</v>
      </c>
    </row>
    <row r="7239" spans="1:14" x14ac:dyDescent="0.25">
      <c r="A7239" s="111" t="s">
        <v>783</v>
      </c>
      <c r="B7239" s="111">
        <f>INDEX(kommuner!C:C,MATCH(_xlfn.NUMBERVALUE(A7239),kommuner!B:B,0))</f>
        <v>1149</v>
      </c>
      <c r="C7239" s="111" t="s">
        <v>127</v>
      </c>
      <c r="D7239" s="111" t="s">
        <v>127</v>
      </c>
      <c r="E7239" s="111" t="s">
        <v>126</v>
      </c>
      <c r="F7239" s="111" t="s">
        <v>185</v>
      </c>
      <c r="G7239" s="111" t="s">
        <v>190</v>
      </c>
      <c r="H7239" s="111" t="s">
        <v>185</v>
      </c>
      <c r="I7239" s="111" t="s">
        <v>190</v>
      </c>
      <c r="J7239" t="str">
        <f t="shared" si="226"/>
        <v>1149SkogMineraljordLauvskogLav</v>
      </c>
      <c r="K7239" s="111">
        <v>-8.9748170935426599E-2</v>
      </c>
      <c r="L7239" s="111">
        <v>0.85306406685236758</v>
      </c>
      <c r="M7239" s="111">
        <v>6.3979989500968365E-2</v>
      </c>
      <c r="N7239" s="112">
        <f t="shared" si="227"/>
        <v>0.82729588541790933</v>
      </c>
    </row>
    <row r="7240" spans="1:14" x14ac:dyDescent="0.25">
      <c r="A7240" s="111" t="s">
        <v>783</v>
      </c>
      <c r="B7240" s="111">
        <f>INDEX(kommuner!C:C,MATCH(_xlfn.NUMBERVALUE(A7240),kommuner!B:B,0))</f>
        <v>1149</v>
      </c>
      <c r="C7240" s="111" t="s">
        <v>127</v>
      </c>
      <c r="D7240" s="111" t="s">
        <v>127</v>
      </c>
      <c r="E7240" s="111" t="s">
        <v>126</v>
      </c>
      <c r="F7240" s="111" t="s">
        <v>185</v>
      </c>
      <c r="G7240" s="111" t="s">
        <v>173</v>
      </c>
      <c r="H7240" s="111" t="s">
        <v>185</v>
      </c>
      <c r="I7240" s="111" t="s">
        <v>173</v>
      </c>
      <c r="J7240" t="str">
        <f t="shared" si="226"/>
        <v>1149SkogMineraljordLauvskogMiddels</v>
      </c>
      <c r="K7240" s="111">
        <v>-2.4151390344437029</v>
      </c>
      <c r="L7240" s="111">
        <v>0.85306406685236758</v>
      </c>
      <c r="M7240" s="111">
        <v>6.3979989500968365E-2</v>
      </c>
      <c r="N7240" s="112">
        <f t="shared" si="227"/>
        <v>-1.4980949780903672</v>
      </c>
    </row>
    <row r="7241" spans="1:14" x14ac:dyDescent="0.25">
      <c r="A7241" s="111" t="s">
        <v>783</v>
      </c>
      <c r="B7241" s="111">
        <f>INDEX(kommuner!C:C,MATCH(_xlfn.NUMBERVALUE(A7241),kommuner!B:B,0))</f>
        <v>1149</v>
      </c>
      <c r="C7241" s="111" t="s">
        <v>127</v>
      </c>
      <c r="D7241" s="111" t="s">
        <v>127</v>
      </c>
      <c r="E7241" s="111" t="s">
        <v>126</v>
      </c>
      <c r="F7241" s="111" t="s">
        <v>185</v>
      </c>
      <c r="G7241" s="111" t="s">
        <v>186</v>
      </c>
      <c r="H7241" s="111" t="s">
        <v>185</v>
      </c>
      <c r="I7241" s="111" t="s">
        <v>186</v>
      </c>
      <c r="J7241" t="str">
        <f t="shared" si="226"/>
        <v>1149SkogMineraljordLauvskogSærs høy</v>
      </c>
      <c r="K7241" s="111">
        <v>-3.6560473259425113</v>
      </c>
      <c r="L7241" s="111">
        <v>0.85306406685236758</v>
      </c>
      <c r="M7241" s="111">
        <v>6.3979989500968365E-2</v>
      </c>
      <c r="N7241" s="112">
        <f t="shared" si="227"/>
        <v>-2.7390032695891753</v>
      </c>
    </row>
    <row r="7242" spans="1:14" x14ac:dyDescent="0.25">
      <c r="A7242" s="111" t="s">
        <v>783</v>
      </c>
      <c r="B7242" s="111">
        <f>INDEX(kommuner!C:C,MATCH(_xlfn.NUMBERVALUE(A7242),kommuner!B:B,0))</f>
        <v>1149</v>
      </c>
      <c r="C7242" s="111" t="s">
        <v>127</v>
      </c>
      <c r="D7242" s="111" t="s">
        <v>127</v>
      </c>
      <c r="E7242" s="111" t="s">
        <v>123</v>
      </c>
      <c r="F7242" s="111" t="s">
        <v>172</v>
      </c>
      <c r="G7242" s="111" t="s">
        <v>180</v>
      </c>
      <c r="H7242" s="111" t="s">
        <v>172</v>
      </c>
      <c r="I7242" s="111" t="s">
        <v>180</v>
      </c>
      <c r="J7242" t="str">
        <f t="shared" si="226"/>
        <v>1149SkogOrganisk jordBarskogHøy</v>
      </c>
      <c r="K7242" s="111">
        <v>-2.5184559031994138</v>
      </c>
      <c r="L7242" s="111">
        <v>0.92784825435236762</v>
      </c>
      <c r="M7242" s="111">
        <v>0.46518126042825314</v>
      </c>
      <c r="N7242" s="112">
        <f t="shared" si="227"/>
        <v>-1.1254263884187932</v>
      </c>
    </row>
    <row r="7243" spans="1:14" x14ac:dyDescent="0.25">
      <c r="A7243" s="111" t="s">
        <v>783</v>
      </c>
      <c r="B7243" s="111">
        <f>INDEX(kommuner!C:C,MATCH(_xlfn.NUMBERVALUE(A7243),kommuner!B:B,0))</f>
        <v>1149</v>
      </c>
      <c r="C7243" s="111" t="s">
        <v>127</v>
      </c>
      <c r="D7243" s="111" t="s">
        <v>127</v>
      </c>
      <c r="E7243" s="111" t="s">
        <v>123</v>
      </c>
      <c r="F7243" s="111" t="s">
        <v>172</v>
      </c>
      <c r="G7243" s="111" t="s">
        <v>167</v>
      </c>
      <c r="H7243" s="111" t="s">
        <v>172</v>
      </c>
      <c r="I7243" s="111" t="s">
        <v>167</v>
      </c>
      <c r="J7243" t="str">
        <f t="shared" si="226"/>
        <v>1149SkogOrganisk jordBarskogImpediment</v>
      </c>
      <c r="K7243" s="111">
        <v>-0.13011741963904588</v>
      </c>
      <c r="L7243" s="111">
        <v>0.92784825435236762</v>
      </c>
      <c r="M7243" s="111">
        <v>0.46510463492953991</v>
      </c>
      <c r="N7243" s="112">
        <f t="shared" si="227"/>
        <v>1.2628354696428616</v>
      </c>
    </row>
    <row r="7244" spans="1:14" x14ac:dyDescent="0.25">
      <c r="A7244" s="111" t="s">
        <v>783</v>
      </c>
      <c r="B7244" s="111">
        <f>INDEX(kommuner!C:C,MATCH(_xlfn.NUMBERVALUE(A7244),kommuner!B:B,0))</f>
        <v>1149</v>
      </c>
      <c r="C7244" s="111" t="s">
        <v>127</v>
      </c>
      <c r="D7244" s="111" t="s">
        <v>127</v>
      </c>
      <c r="E7244" s="111" t="s">
        <v>123</v>
      </c>
      <c r="F7244" s="111" t="s">
        <v>172</v>
      </c>
      <c r="G7244" s="111" t="s">
        <v>190</v>
      </c>
      <c r="H7244" s="111" t="s">
        <v>172</v>
      </c>
      <c r="I7244" s="111" t="s">
        <v>190</v>
      </c>
      <c r="J7244" t="str">
        <f t="shared" si="226"/>
        <v>1149SkogOrganisk jordBarskogLav</v>
      </c>
      <c r="K7244" s="111">
        <v>-0.50666953101693391</v>
      </c>
      <c r="L7244" s="111">
        <v>0.92784825435236762</v>
      </c>
      <c r="M7244" s="111">
        <v>0.46510463492953991</v>
      </c>
      <c r="N7244" s="112">
        <f t="shared" si="227"/>
        <v>0.88628335826497362</v>
      </c>
    </row>
    <row r="7245" spans="1:14" x14ac:dyDescent="0.25">
      <c r="A7245" s="111" t="s">
        <v>783</v>
      </c>
      <c r="B7245" s="111">
        <f>INDEX(kommuner!C:C,MATCH(_xlfn.NUMBERVALUE(A7245),kommuner!B:B,0))</f>
        <v>1149</v>
      </c>
      <c r="C7245" s="111" t="s">
        <v>127</v>
      </c>
      <c r="D7245" s="111" t="s">
        <v>127</v>
      </c>
      <c r="E7245" s="111" t="s">
        <v>123</v>
      </c>
      <c r="F7245" s="111" t="s">
        <v>172</v>
      </c>
      <c r="G7245" s="111" t="s">
        <v>173</v>
      </c>
      <c r="H7245" s="111" t="s">
        <v>172</v>
      </c>
      <c r="I7245" s="111" t="s">
        <v>173</v>
      </c>
      <c r="J7245" t="str">
        <f t="shared" si="226"/>
        <v>1149SkogOrganisk jordBarskogMiddels</v>
      </c>
      <c r="K7245" s="111">
        <v>-1.5571490961494638</v>
      </c>
      <c r="L7245" s="111">
        <v>0.92784825435236762</v>
      </c>
      <c r="M7245" s="111">
        <v>0.46518126042825314</v>
      </c>
      <c r="N7245" s="112">
        <f t="shared" si="227"/>
        <v>-0.16411958136884308</v>
      </c>
    </row>
    <row r="7246" spans="1:14" x14ac:dyDescent="0.25">
      <c r="A7246" s="111" t="s">
        <v>783</v>
      </c>
      <c r="B7246" s="111">
        <f>INDEX(kommuner!C:C,MATCH(_xlfn.NUMBERVALUE(A7246),kommuner!B:B,0))</f>
        <v>1149</v>
      </c>
      <c r="C7246" s="111" t="s">
        <v>127</v>
      </c>
      <c r="D7246" s="111" t="s">
        <v>127</v>
      </c>
      <c r="E7246" s="111" t="s">
        <v>123</v>
      </c>
      <c r="F7246" s="111" t="s">
        <v>172</v>
      </c>
      <c r="G7246" s="111" t="s">
        <v>186</v>
      </c>
      <c r="H7246" s="111" t="s">
        <v>172</v>
      </c>
      <c r="I7246" s="111" t="s">
        <v>186</v>
      </c>
      <c r="J7246" t="str">
        <f t="shared" si="226"/>
        <v>1149SkogOrganisk jordBarskogSærs høy</v>
      </c>
      <c r="K7246" s="111">
        <v>2.5548655235722699</v>
      </c>
      <c r="L7246" s="111">
        <v>0.92784825435236762</v>
      </c>
      <c r="M7246" s="111">
        <v>0.46518126042825314</v>
      </c>
      <c r="N7246" s="112">
        <f t="shared" si="227"/>
        <v>3.9478950383528906</v>
      </c>
    </row>
    <row r="7247" spans="1:14" x14ac:dyDescent="0.25">
      <c r="A7247" s="111" t="s">
        <v>783</v>
      </c>
      <c r="B7247" s="111">
        <f>INDEX(kommuner!C:C,MATCH(_xlfn.NUMBERVALUE(A7247),kommuner!B:B,0))</f>
        <v>1149</v>
      </c>
      <c r="C7247" s="111" t="s">
        <v>127</v>
      </c>
      <c r="D7247" s="111" t="s">
        <v>127</v>
      </c>
      <c r="E7247" s="111" t="s">
        <v>123</v>
      </c>
      <c r="F7247" s="111" t="s">
        <v>179</v>
      </c>
      <c r="G7247" s="111" t="s">
        <v>180</v>
      </c>
      <c r="H7247" s="111" t="s">
        <v>179</v>
      </c>
      <c r="I7247" s="111" t="s">
        <v>180</v>
      </c>
      <c r="J7247" t="str">
        <f t="shared" si="226"/>
        <v>1149SkogOrganisk jordBlandingsskogHøy</v>
      </c>
      <c r="K7247" s="111">
        <v>-5.5554344456832343</v>
      </c>
      <c r="L7247" s="111">
        <v>0.92784825435236762</v>
      </c>
      <c r="M7247" s="111">
        <v>0.46510463492953991</v>
      </c>
      <c r="N7247" s="112">
        <f t="shared" si="227"/>
        <v>-4.1624815564013264</v>
      </c>
    </row>
    <row r="7248" spans="1:14" x14ac:dyDescent="0.25">
      <c r="A7248" s="111" t="s">
        <v>783</v>
      </c>
      <c r="B7248" s="111">
        <f>INDEX(kommuner!C:C,MATCH(_xlfn.NUMBERVALUE(A7248),kommuner!B:B,0))</f>
        <v>1149</v>
      </c>
      <c r="C7248" s="111" t="s">
        <v>127</v>
      </c>
      <c r="D7248" s="111" t="s">
        <v>127</v>
      </c>
      <c r="E7248" s="111" t="s">
        <v>123</v>
      </c>
      <c r="F7248" s="111" t="s">
        <v>179</v>
      </c>
      <c r="G7248" s="111" t="s">
        <v>167</v>
      </c>
      <c r="H7248" s="111" t="s">
        <v>179</v>
      </c>
      <c r="I7248" s="111" t="s">
        <v>167</v>
      </c>
      <c r="J7248" t="str">
        <f t="shared" si="226"/>
        <v>1149SkogOrganisk jordBlandingsskogImpediment</v>
      </c>
      <c r="K7248" s="111">
        <v>-0.28586344175800005</v>
      </c>
      <c r="L7248" s="111">
        <v>0.92784825435236762</v>
      </c>
      <c r="M7248" s="111">
        <v>0.46510463492953991</v>
      </c>
      <c r="N7248" s="112">
        <f t="shared" si="227"/>
        <v>1.1070894475239075</v>
      </c>
    </row>
    <row r="7249" spans="1:14" x14ac:dyDescent="0.25">
      <c r="A7249" s="111" t="s">
        <v>783</v>
      </c>
      <c r="B7249" s="111">
        <f>INDEX(kommuner!C:C,MATCH(_xlfn.NUMBERVALUE(A7249),kommuner!B:B,0))</f>
        <v>1149</v>
      </c>
      <c r="C7249" s="111" t="s">
        <v>127</v>
      </c>
      <c r="D7249" s="111" t="s">
        <v>127</v>
      </c>
      <c r="E7249" s="111" t="s">
        <v>123</v>
      </c>
      <c r="F7249" s="111" t="s">
        <v>179</v>
      </c>
      <c r="G7249" s="111" t="s">
        <v>190</v>
      </c>
      <c r="H7249" s="111" t="s">
        <v>179</v>
      </c>
      <c r="I7249" s="111" t="s">
        <v>190</v>
      </c>
      <c r="J7249" t="str">
        <f t="shared" si="226"/>
        <v>1149SkogOrganisk jordBlandingsskogLav</v>
      </c>
      <c r="K7249" s="111">
        <v>-1.2347339377887629</v>
      </c>
      <c r="L7249" s="111">
        <v>0.92784825435236762</v>
      </c>
      <c r="M7249" s="111">
        <v>0.46510463492953991</v>
      </c>
      <c r="N7249" s="112">
        <f t="shared" si="227"/>
        <v>0.15821895149314458</v>
      </c>
    </row>
    <row r="7250" spans="1:14" x14ac:dyDescent="0.25">
      <c r="A7250" s="111" t="s">
        <v>783</v>
      </c>
      <c r="B7250" s="111">
        <f>INDEX(kommuner!C:C,MATCH(_xlfn.NUMBERVALUE(A7250),kommuner!B:B,0))</f>
        <v>1149</v>
      </c>
      <c r="C7250" s="111" t="s">
        <v>127</v>
      </c>
      <c r="D7250" s="111" t="s">
        <v>127</v>
      </c>
      <c r="E7250" s="111" t="s">
        <v>123</v>
      </c>
      <c r="F7250" s="111" t="s">
        <v>179</v>
      </c>
      <c r="G7250" s="111" t="s">
        <v>173</v>
      </c>
      <c r="H7250" s="111" t="s">
        <v>179</v>
      </c>
      <c r="I7250" s="111" t="s">
        <v>173</v>
      </c>
      <c r="J7250" t="str">
        <f t="shared" si="226"/>
        <v>1149SkogOrganisk jordBlandingsskogMiddels</v>
      </c>
      <c r="K7250" s="111">
        <v>-2.4239591752717748</v>
      </c>
      <c r="L7250" s="111">
        <v>0.92784825435236762</v>
      </c>
      <c r="M7250" s="111">
        <v>0.46510463492953991</v>
      </c>
      <c r="N7250" s="112">
        <f t="shared" si="227"/>
        <v>-1.0310062859898674</v>
      </c>
    </row>
    <row r="7251" spans="1:14" x14ac:dyDescent="0.25">
      <c r="A7251" s="111" t="s">
        <v>783</v>
      </c>
      <c r="B7251" s="111">
        <f>INDEX(kommuner!C:C,MATCH(_xlfn.NUMBERVALUE(A7251),kommuner!B:B,0))</f>
        <v>1149</v>
      </c>
      <c r="C7251" s="111" t="s">
        <v>127</v>
      </c>
      <c r="D7251" s="111" t="s">
        <v>127</v>
      </c>
      <c r="E7251" s="111" t="s">
        <v>123</v>
      </c>
      <c r="F7251" s="111" t="s">
        <v>179</v>
      </c>
      <c r="G7251" s="111" t="s">
        <v>186</v>
      </c>
      <c r="H7251" s="111" t="s">
        <v>179</v>
      </c>
      <c r="I7251" s="111" t="s">
        <v>186</v>
      </c>
      <c r="J7251" t="str">
        <f t="shared" si="226"/>
        <v>1149SkogOrganisk jordBlandingsskogSærs høy</v>
      </c>
      <c r="K7251" s="111">
        <v>-1.5726115302258048</v>
      </c>
      <c r="L7251" s="111">
        <v>0.92784825435236762</v>
      </c>
      <c r="M7251" s="111">
        <v>0.46510463492953991</v>
      </c>
      <c r="N7251" s="112">
        <f t="shared" si="227"/>
        <v>-0.17965864094389727</v>
      </c>
    </row>
    <row r="7252" spans="1:14" x14ac:dyDescent="0.25">
      <c r="A7252" s="111" t="s">
        <v>783</v>
      </c>
      <c r="B7252" s="111">
        <f>INDEX(kommuner!C:C,MATCH(_xlfn.NUMBERVALUE(A7252),kommuner!B:B,0))</f>
        <v>1149</v>
      </c>
      <c r="C7252" s="111" t="s">
        <v>127</v>
      </c>
      <c r="D7252" s="111" t="s">
        <v>127</v>
      </c>
      <c r="E7252" s="111" t="s">
        <v>123</v>
      </c>
      <c r="F7252" s="111" t="s">
        <v>185</v>
      </c>
      <c r="G7252" s="111" t="s">
        <v>180</v>
      </c>
      <c r="H7252" s="111" t="s">
        <v>185</v>
      </c>
      <c r="I7252" s="111" t="s">
        <v>180</v>
      </c>
      <c r="J7252" t="str">
        <f t="shared" si="226"/>
        <v>1149SkogOrganisk jordLauvskogHøy</v>
      </c>
      <c r="K7252" s="111">
        <v>-1.9913688882377358</v>
      </c>
      <c r="L7252" s="111">
        <v>0.92784825435236762</v>
      </c>
      <c r="M7252" s="111">
        <v>0.46510463492953991</v>
      </c>
      <c r="N7252" s="112">
        <f t="shared" si="227"/>
        <v>-0.59841599895582831</v>
      </c>
    </row>
    <row r="7253" spans="1:14" x14ac:dyDescent="0.25">
      <c r="A7253" s="111" t="s">
        <v>783</v>
      </c>
      <c r="B7253" s="111">
        <f>INDEX(kommuner!C:C,MATCH(_xlfn.NUMBERVALUE(A7253),kommuner!B:B,0))</f>
        <v>1149</v>
      </c>
      <c r="C7253" s="111" t="s">
        <v>127</v>
      </c>
      <c r="D7253" s="111" t="s">
        <v>127</v>
      </c>
      <c r="E7253" s="111" t="s">
        <v>123</v>
      </c>
      <c r="F7253" s="111" t="s">
        <v>185</v>
      </c>
      <c r="G7253" s="111" t="s">
        <v>167</v>
      </c>
      <c r="H7253" s="111" t="s">
        <v>185</v>
      </c>
      <c r="I7253" s="111" t="s">
        <v>167</v>
      </c>
      <c r="J7253" t="str">
        <f t="shared" si="226"/>
        <v>1149SkogOrganisk jordLauvskogImpediment</v>
      </c>
      <c r="K7253" s="111">
        <v>0.35000626494250675</v>
      </c>
      <c r="L7253" s="111">
        <v>0.92784825435236762</v>
      </c>
      <c r="M7253" s="111">
        <v>0.46510463492953991</v>
      </c>
      <c r="N7253" s="112">
        <f t="shared" si="227"/>
        <v>1.7429591542244141</v>
      </c>
    </row>
    <row r="7254" spans="1:14" x14ac:dyDescent="0.25">
      <c r="A7254" s="111" t="s">
        <v>783</v>
      </c>
      <c r="B7254" s="111">
        <f>INDEX(kommuner!C:C,MATCH(_xlfn.NUMBERVALUE(A7254),kommuner!B:B,0))</f>
        <v>1149</v>
      </c>
      <c r="C7254" s="111" t="s">
        <v>127</v>
      </c>
      <c r="D7254" s="111" t="s">
        <v>127</v>
      </c>
      <c r="E7254" s="111" t="s">
        <v>123</v>
      </c>
      <c r="F7254" s="111" t="s">
        <v>185</v>
      </c>
      <c r="G7254" s="111" t="s">
        <v>190</v>
      </c>
      <c r="H7254" s="111" t="s">
        <v>185</v>
      </c>
      <c r="I7254" s="111" t="s">
        <v>190</v>
      </c>
      <c r="J7254" t="str">
        <f t="shared" si="226"/>
        <v>1149SkogOrganisk jordLauvskogLav</v>
      </c>
      <c r="K7254" s="111">
        <v>1.1144075558526714</v>
      </c>
      <c r="L7254" s="111">
        <v>0.92784825435236762</v>
      </c>
      <c r="M7254" s="111">
        <v>0.46510463492953991</v>
      </c>
      <c r="N7254" s="112">
        <f t="shared" si="227"/>
        <v>2.5073604451345788</v>
      </c>
    </row>
    <row r="7255" spans="1:14" x14ac:dyDescent="0.25">
      <c r="A7255" s="111" t="s">
        <v>783</v>
      </c>
      <c r="B7255" s="111">
        <f>INDEX(kommuner!C:C,MATCH(_xlfn.NUMBERVALUE(A7255),kommuner!B:B,0))</f>
        <v>1149</v>
      </c>
      <c r="C7255" s="111" t="s">
        <v>127</v>
      </c>
      <c r="D7255" s="111" t="s">
        <v>127</v>
      </c>
      <c r="E7255" s="111" t="s">
        <v>123</v>
      </c>
      <c r="F7255" s="111" t="s">
        <v>185</v>
      </c>
      <c r="G7255" s="111" t="s">
        <v>173</v>
      </c>
      <c r="H7255" s="111" t="s">
        <v>185</v>
      </c>
      <c r="I7255" s="111" t="s">
        <v>173</v>
      </c>
      <c r="J7255" t="str">
        <f t="shared" si="226"/>
        <v>1149SkogOrganisk jordLauvskogMiddels</v>
      </c>
      <c r="K7255" s="111">
        <v>-0.62664468270982987</v>
      </c>
      <c r="L7255" s="111">
        <v>0.92784825435236762</v>
      </c>
      <c r="M7255" s="111">
        <v>0.46510463492953991</v>
      </c>
      <c r="N7255" s="112">
        <f t="shared" si="227"/>
        <v>0.76630820657207765</v>
      </c>
    </row>
    <row r="7256" spans="1:14" x14ac:dyDescent="0.25">
      <c r="A7256" s="111" t="s">
        <v>783</v>
      </c>
      <c r="B7256" s="111">
        <f>INDEX(kommuner!C:C,MATCH(_xlfn.NUMBERVALUE(A7256),kommuner!B:B,0))</f>
        <v>1149</v>
      </c>
      <c r="C7256" s="111" t="s">
        <v>127</v>
      </c>
      <c r="D7256" s="111" t="s">
        <v>127</v>
      </c>
      <c r="E7256" s="111" t="s">
        <v>123</v>
      </c>
      <c r="F7256" s="111" t="s">
        <v>185</v>
      </c>
      <c r="G7256" s="111" t="s">
        <v>186</v>
      </c>
      <c r="H7256" s="111" t="s">
        <v>185</v>
      </c>
      <c r="I7256" s="111" t="s">
        <v>186</v>
      </c>
      <c r="J7256" t="str">
        <f t="shared" si="226"/>
        <v>1149SkogOrganisk jordLauvskogSærs høy</v>
      </c>
      <c r="K7256" s="111">
        <v>-1.8997279926091779</v>
      </c>
      <c r="L7256" s="111">
        <v>0.92784825435236762</v>
      </c>
      <c r="M7256" s="111">
        <v>0.46510463492953991</v>
      </c>
      <c r="N7256" s="112">
        <f t="shared" si="227"/>
        <v>-0.50677510332727038</v>
      </c>
    </row>
    <row r="7257" spans="1:14" x14ac:dyDescent="0.25">
      <c r="A7257" s="111" t="s">
        <v>783</v>
      </c>
      <c r="B7257" s="111">
        <f>INDEX(kommuner!C:C,MATCH(_xlfn.NUMBERVALUE(A7257),kommuner!B:B,0))</f>
        <v>1149</v>
      </c>
      <c r="C7257" s="111" t="s">
        <v>83</v>
      </c>
      <c r="D7257" s="111" t="s">
        <v>83</v>
      </c>
      <c r="E7257" s="111" t="s">
        <v>126</v>
      </c>
      <c r="F7257" s="111" t="s">
        <v>139</v>
      </c>
      <c r="G7257" s="111" t="s">
        <v>139</v>
      </c>
      <c r="H7257" s="111" t="s">
        <v>139</v>
      </c>
      <c r="I7257" s="111" t="s">
        <v>139</v>
      </c>
      <c r="J7257" t="str">
        <f t="shared" si="226"/>
        <v>1149Utbygd arealMineraljord</v>
      </c>
      <c r="K7257" s="111">
        <v>0.42279414509845159</v>
      </c>
      <c r="L7257" s="111">
        <v>0</v>
      </c>
      <c r="M7257" s="111">
        <v>1.303047089454229E-2</v>
      </c>
      <c r="N7257" s="112">
        <f t="shared" si="227"/>
        <v>0.43582461599299388</v>
      </c>
    </row>
    <row r="7258" spans="1:14" x14ac:dyDescent="0.25">
      <c r="A7258" s="111" t="s">
        <v>783</v>
      </c>
      <c r="B7258" s="111">
        <f>INDEX(kommuner!C:C,MATCH(_xlfn.NUMBERVALUE(A7258),kommuner!B:B,0))</f>
        <v>1149</v>
      </c>
      <c r="C7258" s="111" t="s">
        <v>83</v>
      </c>
      <c r="D7258" s="111" t="s">
        <v>83</v>
      </c>
      <c r="E7258" s="111" t="s">
        <v>123</v>
      </c>
      <c r="F7258" s="111" t="s">
        <v>139</v>
      </c>
      <c r="G7258" s="111" t="s">
        <v>139</v>
      </c>
      <c r="H7258" s="111" t="s">
        <v>139</v>
      </c>
      <c r="I7258" s="111" t="s">
        <v>139</v>
      </c>
      <c r="J7258" t="str">
        <f t="shared" si="226"/>
        <v>1149Utbygd arealOrganisk jord</v>
      </c>
      <c r="K7258" s="111">
        <v>29.011421395201612</v>
      </c>
      <c r="L7258" s="111">
        <v>0</v>
      </c>
      <c r="M7258" s="111">
        <v>1.303047089454229E-2</v>
      </c>
      <c r="N7258" s="112">
        <f t="shared" si="227"/>
        <v>29.024451866096154</v>
      </c>
    </row>
    <row r="7259" spans="1:14" x14ac:dyDescent="0.25">
      <c r="A7259" s="111" t="s">
        <v>783</v>
      </c>
      <c r="B7259" s="111">
        <f>INDEX(kommuner!C:C,MATCH(_xlfn.NUMBERVALUE(A7259),kommuner!B:B,0))</f>
        <v>1149</v>
      </c>
      <c r="C7259" s="111" t="s">
        <v>181</v>
      </c>
      <c r="D7259" s="111" t="s">
        <v>181</v>
      </c>
      <c r="E7259" s="111" t="s">
        <v>123</v>
      </c>
      <c r="F7259" s="111" t="s">
        <v>139</v>
      </c>
      <c r="G7259" s="111" t="s">
        <v>139</v>
      </c>
      <c r="H7259" s="111" t="s">
        <v>139</v>
      </c>
      <c r="I7259" s="111" t="s">
        <v>139</v>
      </c>
      <c r="J7259" t="str">
        <f t="shared" si="226"/>
        <v>1149Vann og myrOrganisk jord</v>
      </c>
      <c r="K7259" s="111">
        <v>-0.31088998224577308</v>
      </c>
      <c r="L7259" s="111">
        <v>0</v>
      </c>
      <c r="M7259" s="111">
        <v>0</v>
      </c>
      <c r="N7259" s="112">
        <f t="shared" si="227"/>
        <v>-0.31088998224577308</v>
      </c>
    </row>
    <row r="7260" spans="1:14" x14ac:dyDescent="0.25">
      <c r="A7260" s="111" t="s">
        <v>784</v>
      </c>
      <c r="B7260" s="111">
        <f>INDEX(kommuner!C:C,MATCH(_xlfn.NUMBERVALUE(A7260),kommuner!B:B,0))</f>
        <v>1151</v>
      </c>
      <c r="C7260" s="111" t="s">
        <v>82</v>
      </c>
      <c r="D7260" s="111" t="s">
        <v>82</v>
      </c>
      <c r="E7260" s="111" t="s">
        <v>126</v>
      </c>
      <c r="F7260" s="111" t="s">
        <v>139</v>
      </c>
      <c r="G7260" s="111" t="s">
        <v>139</v>
      </c>
      <c r="H7260" s="111" t="s">
        <v>139</v>
      </c>
      <c r="I7260" s="111" t="s">
        <v>139</v>
      </c>
      <c r="J7260" t="str">
        <f t="shared" si="226"/>
        <v>1151Annen utmarkMineraljord</v>
      </c>
      <c r="K7260" s="111">
        <v>-0.16852781479621071</v>
      </c>
      <c r="L7260" s="111">
        <v>0</v>
      </c>
      <c r="M7260" s="111">
        <v>0</v>
      </c>
      <c r="N7260" s="112">
        <f t="shared" si="227"/>
        <v>-0.16852781479621071</v>
      </c>
    </row>
    <row r="7261" spans="1:14" x14ac:dyDescent="0.25">
      <c r="A7261" s="111" t="s">
        <v>784</v>
      </c>
      <c r="B7261" s="111">
        <f>INDEX(kommuner!C:C,MATCH(_xlfn.NUMBERVALUE(A7261),kommuner!B:B,0))</f>
        <v>1151</v>
      </c>
      <c r="C7261" s="111" t="s">
        <v>121</v>
      </c>
      <c r="D7261" s="111" t="s">
        <v>121</v>
      </c>
      <c r="E7261" s="111" t="s">
        <v>126</v>
      </c>
      <c r="F7261" s="111" t="s">
        <v>139</v>
      </c>
      <c r="G7261" s="111" t="s">
        <v>139</v>
      </c>
      <c r="H7261" s="111" t="s">
        <v>139</v>
      </c>
      <c r="I7261" s="111" t="s">
        <v>139</v>
      </c>
      <c r="J7261" t="str">
        <f t="shared" si="226"/>
        <v>1151BeiteMineraljord</v>
      </c>
      <c r="K7261" s="111">
        <v>-0.43305842942580308</v>
      </c>
      <c r="L7261" s="111">
        <v>0</v>
      </c>
      <c r="M7261" s="111">
        <v>1.2448711246839999E-7</v>
      </c>
      <c r="N7261" s="112">
        <f t="shared" si="227"/>
        <v>-0.43305830493869063</v>
      </c>
    </row>
    <row r="7262" spans="1:14" x14ac:dyDescent="0.25">
      <c r="A7262" s="111" t="s">
        <v>784</v>
      </c>
      <c r="B7262" s="111">
        <f>INDEX(kommuner!C:C,MATCH(_xlfn.NUMBERVALUE(A7262),kommuner!B:B,0))</f>
        <v>1151</v>
      </c>
      <c r="C7262" s="111" t="s">
        <v>121</v>
      </c>
      <c r="D7262" s="111" t="s">
        <v>121</v>
      </c>
      <c r="E7262" s="111" t="s">
        <v>123</v>
      </c>
      <c r="F7262" s="111" t="s">
        <v>139</v>
      </c>
      <c r="G7262" s="111" t="s">
        <v>139</v>
      </c>
      <c r="H7262" s="111" t="s">
        <v>139</v>
      </c>
      <c r="I7262" s="111" t="s">
        <v>139</v>
      </c>
      <c r="J7262" t="str">
        <f t="shared" si="226"/>
        <v>1151BeiteOrganisk jord</v>
      </c>
      <c r="K7262" s="111">
        <v>12.077525935985037</v>
      </c>
      <c r="L7262" s="111">
        <v>1.6412500000000001</v>
      </c>
      <c r="M7262" s="111">
        <v>0</v>
      </c>
      <c r="N7262" s="112">
        <f t="shared" si="227"/>
        <v>13.718775935985036</v>
      </c>
    </row>
    <row r="7263" spans="1:14" x14ac:dyDescent="0.25">
      <c r="A7263" s="111" t="s">
        <v>784</v>
      </c>
      <c r="B7263" s="111">
        <f>INDEX(kommuner!C:C,MATCH(_xlfn.NUMBERVALUE(A7263),kommuner!B:B,0))</f>
        <v>1151</v>
      </c>
      <c r="C7263" s="111" t="s">
        <v>84</v>
      </c>
      <c r="D7263" s="111" t="s">
        <v>84</v>
      </c>
      <c r="E7263" s="111" t="s">
        <v>126</v>
      </c>
      <c r="F7263" s="111" t="s">
        <v>139</v>
      </c>
      <c r="G7263" s="111" t="s">
        <v>139</v>
      </c>
      <c r="H7263" s="111" t="s">
        <v>139</v>
      </c>
      <c r="I7263" s="111" t="s">
        <v>139</v>
      </c>
      <c r="J7263" t="str">
        <f t="shared" si="226"/>
        <v>1151Dyrket markMineraljord</v>
      </c>
      <c r="K7263" s="111">
        <v>-0.4299831800484587</v>
      </c>
      <c r="L7263" s="111">
        <v>0</v>
      </c>
      <c r="M7263" s="111">
        <v>0</v>
      </c>
      <c r="N7263" s="112">
        <f t="shared" si="227"/>
        <v>-0.4299831800484587</v>
      </c>
    </row>
    <row r="7264" spans="1:14" x14ac:dyDescent="0.25">
      <c r="A7264" s="111" t="s">
        <v>784</v>
      </c>
      <c r="B7264" s="111">
        <f>INDEX(kommuner!C:C,MATCH(_xlfn.NUMBERVALUE(A7264),kommuner!B:B,0))</f>
        <v>1151</v>
      </c>
      <c r="C7264" s="111" t="s">
        <v>84</v>
      </c>
      <c r="D7264" s="111" t="s">
        <v>84</v>
      </c>
      <c r="E7264" s="111" t="s">
        <v>123</v>
      </c>
      <c r="F7264" s="111" t="s">
        <v>139</v>
      </c>
      <c r="G7264" s="111" t="s">
        <v>139</v>
      </c>
      <c r="H7264" s="111" t="s">
        <v>139</v>
      </c>
      <c r="I7264" s="111" t="s">
        <v>139</v>
      </c>
      <c r="J7264" t="str">
        <f t="shared" si="226"/>
        <v>1151Dyrket markOrganisk jord</v>
      </c>
      <c r="K7264" s="111">
        <v>28.726149366675592</v>
      </c>
      <c r="L7264" s="111">
        <v>1.45625</v>
      </c>
      <c r="M7264" s="111">
        <v>0</v>
      </c>
      <c r="N7264" s="112">
        <f t="shared" si="227"/>
        <v>30.182399366675593</v>
      </c>
    </row>
    <row r="7265" spans="1:14" x14ac:dyDescent="0.25">
      <c r="A7265" s="111" t="s">
        <v>784</v>
      </c>
      <c r="B7265" s="111">
        <f>INDEX(kommuner!C:C,MATCH(_xlfn.NUMBERVALUE(A7265),kommuner!B:B,0))</f>
        <v>1151</v>
      </c>
      <c r="C7265" s="111" t="s">
        <v>127</v>
      </c>
      <c r="D7265" s="111" t="s">
        <v>127</v>
      </c>
      <c r="E7265" s="111" t="s">
        <v>126</v>
      </c>
      <c r="F7265" s="111" t="s">
        <v>172</v>
      </c>
      <c r="G7265" s="111" t="s">
        <v>180</v>
      </c>
      <c r="H7265" s="111" t="s">
        <v>172</v>
      </c>
      <c r="I7265" s="111" t="s">
        <v>180</v>
      </c>
      <c r="J7265" t="str">
        <f t="shared" si="226"/>
        <v>1151SkogMineraljordBarskogHøy</v>
      </c>
      <c r="K7265" s="111">
        <v>-4.2610596243420318</v>
      </c>
      <c r="L7265" s="111">
        <v>0.85306406685236758</v>
      </c>
      <c r="M7265" s="111">
        <v>6.4056614999681585E-2</v>
      </c>
      <c r="N7265" s="112">
        <f t="shared" si="227"/>
        <v>-3.3439389424899826</v>
      </c>
    </row>
    <row r="7266" spans="1:14" x14ac:dyDescent="0.25">
      <c r="A7266" s="111" t="s">
        <v>784</v>
      </c>
      <c r="B7266" s="111">
        <f>INDEX(kommuner!C:C,MATCH(_xlfn.NUMBERVALUE(A7266),kommuner!B:B,0))</f>
        <v>1151</v>
      </c>
      <c r="C7266" s="111" t="s">
        <v>127</v>
      </c>
      <c r="D7266" s="111" t="s">
        <v>127</v>
      </c>
      <c r="E7266" s="111" t="s">
        <v>126</v>
      </c>
      <c r="F7266" s="111" t="s">
        <v>172</v>
      </c>
      <c r="G7266" s="111" t="s">
        <v>167</v>
      </c>
      <c r="H7266" s="111" t="s">
        <v>172</v>
      </c>
      <c r="I7266" s="111" t="s">
        <v>167</v>
      </c>
      <c r="J7266" t="str">
        <f t="shared" si="226"/>
        <v>1151SkogMineraljordBarskogImpediment</v>
      </c>
      <c r="K7266" s="111">
        <v>-1.5740166960016819</v>
      </c>
      <c r="L7266" s="111">
        <v>0.85306406685236758</v>
      </c>
      <c r="M7266" s="111">
        <v>6.3979989500968365E-2</v>
      </c>
      <c r="N7266" s="112">
        <f t="shared" si="227"/>
        <v>-0.65697263964834596</v>
      </c>
    </row>
    <row r="7267" spans="1:14" x14ac:dyDescent="0.25">
      <c r="A7267" s="111" t="s">
        <v>784</v>
      </c>
      <c r="B7267" s="111">
        <f>INDEX(kommuner!C:C,MATCH(_xlfn.NUMBERVALUE(A7267),kommuner!B:B,0))</f>
        <v>1151</v>
      </c>
      <c r="C7267" s="111" t="s">
        <v>127</v>
      </c>
      <c r="D7267" s="111" t="s">
        <v>127</v>
      </c>
      <c r="E7267" s="111" t="s">
        <v>126</v>
      </c>
      <c r="F7267" s="111" t="s">
        <v>172</v>
      </c>
      <c r="G7267" s="111" t="s">
        <v>190</v>
      </c>
      <c r="H7267" s="111" t="s">
        <v>172</v>
      </c>
      <c r="I7267" s="111" t="s">
        <v>190</v>
      </c>
      <c r="J7267" t="str">
        <f t="shared" si="226"/>
        <v>1151SkogMineraljordBarskogLav</v>
      </c>
      <c r="K7267" s="111">
        <v>-2.1094741240186856</v>
      </c>
      <c r="L7267" s="111">
        <v>0.85306406685236758</v>
      </c>
      <c r="M7267" s="111">
        <v>6.3979989500968365E-2</v>
      </c>
      <c r="N7267" s="112">
        <f t="shared" si="227"/>
        <v>-1.1924300676653499</v>
      </c>
    </row>
    <row r="7268" spans="1:14" x14ac:dyDescent="0.25">
      <c r="A7268" s="111" t="s">
        <v>784</v>
      </c>
      <c r="B7268" s="111">
        <f>INDEX(kommuner!C:C,MATCH(_xlfn.NUMBERVALUE(A7268),kommuner!B:B,0))</f>
        <v>1151</v>
      </c>
      <c r="C7268" s="111" t="s">
        <v>127</v>
      </c>
      <c r="D7268" s="111" t="s">
        <v>127</v>
      </c>
      <c r="E7268" s="111" t="s">
        <v>126</v>
      </c>
      <c r="F7268" s="111" t="s">
        <v>172</v>
      </c>
      <c r="G7268" s="111" t="s">
        <v>173</v>
      </c>
      <c r="H7268" s="111" t="s">
        <v>172</v>
      </c>
      <c r="I7268" s="111" t="s">
        <v>173</v>
      </c>
      <c r="J7268" t="str">
        <f t="shared" si="226"/>
        <v>1151SkogMineraljordBarskogMiddels</v>
      </c>
      <c r="K7268" s="111">
        <v>-2.8820985952554645</v>
      </c>
      <c r="L7268" s="111">
        <v>0.85306406685236758</v>
      </c>
      <c r="M7268" s="111">
        <v>6.4056614999681585E-2</v>
      </c>
      <c r="N7268" s="112">
        <f t="shared" si="227"/>
        <v>-1.9649779134034155</v>
      </c>
    </row>
    <row r="7269" spans="1:14" x14ac:dyDescent="0.25">
      <c r="A7269" s="111" t="s">
        <v>784</v>
      </c>
      <c r="B7269" s="111">
        <f>INDEX(kommuner!C:C,MATCH(_xlfn.NUMBERVALUE(A7269),kommuner!B:B,0))</f>
        <v>1151</v>
      </c>
      <c r="C7269" s="111" t="s">
        <v>127</v>
      </c>
      <c r="D7269" s="111" t="s">
        <v>127</v>
      </c>
      <c r="E7269" s="111" t="s">
        <v>126</v>
      </c>
      <c r="F7269" s="111" t="s">
        <v>172</v>
      </c>
      <c r="G7269" s="111" t="s">
        <v>186</v>
      </c>
      <c r="H7269" s="111" t="s">
        <v>172</v>
      </c>
      <c r="I7269" s="111" t="s">
        <v>186</v>
      </c>
      <c r="J7269" t="str">
        <f t="shared" si="226"/>
        <v>1151SkogMineraljordBarskogSærs høy</v>
      </c>
      <c r="K7269" s="111">
        <v>0.12072674540874306</v>
      </c>
      <c r="L7269" s="111">
        <v>0.85306406685236758</v>
      </c>
      <c r="M7269" s="111">
        <v>6.4056614999681585E-2</v>
      </c>
      <c r="N7269" s="112">
        <f t="shared" si="227"/>
        <v>1.0378474272607923</v>
      </c>
    </row>
    <row r="7270" spans="1:14" x14ac:dyDescent="0.25">
      <c r="A7270" s="111" t="s">
        <v>784</v>
      </c>
      <c r="B7270" s="111">
        <f>INDEX(kommuner!C:C,MATCH(_xlfn.NUMBERVALUE(A7270),kommuner!B:B,0))</f>
        <v>1151</v>
      </c>
      <c r="C7270" s="111" t="s">
        <v>127</v>
      </c>
      <c r="D7270" s="111" t="s">
        <v>127</v>
      </c>
      <c r="E7270" s="111" t="s">
        <v>126</v>
      </c>
      <c r="F7270" s="111" t="s">
        <v>179</v>
      </c>
      <c r="G7270" s="111" t="s">
        <v>180</v>
      </c>
      <c r="H7270" s="111" t="s">
        <v>179</v>
      </c>
      <c r="I7270" s="111" t="s">
        <v>180</v>
      </c>
      <c r="J7270" t="str">
        <f t="shared" si="226"/>
        <v>1151SkogMineraljordBlandingsskogHøy</v>
      </c>
      <c r="K7270" s="111">
        <v>-8.5703651807373102</v>
      </c>
      <c r="L7270" s="111">
        <v>0.85306406685236758</v>
      </c>
      <c r="M7270" s="111">
        <v>6.3979989500968365E-2</v>
      </c>
      <c r="N7270" s="112">
        <f t="shared" si="227"/>
        <v>-7.6533211243839743</v>
      </c>
    </row>
    <row r="7271" spans="1:14" x14ac:dyDescent="0.25">
      <c r="A7271" s="111" t="s">
        <v>784</v>
      </c>
      <c r="B7271" s="111">
        <f>INDEX(kommuner!C:C,MATCH(_xlfn.NUMBERVALUE(A7271),kommuner!B:B,0))</f>
        <v>1151</v>
      </c>
      <c r="C7271" s="111" t="s">
        <v>127</v>
      </c>
      <c r="D7271" s="111" t="s">
        <v>127</v>
      </c>
      <c r="E7271" s="111" t="s">
        <v>126</v>
      </c>
      <c r="F7271" s="111" t="s">
        <v>179</v>
      </c>
      <c r="G7271" s="111" t="s">
        <v>167</v>
      </c>
      <c r="H7271" s="111" t="s">
        <v>179</v>
      </c>
      <c r="I7271" s="111" t="s">
        <v>167</v>
      </c>
      <c r="J7271" t="str">
        <f t="shared" si="226"/>
        <v>1151SkogMineraljordBlandingsskogImpediment</v>
      </c>
      <c r="K7271" s="111">
        <v>-2.0950685747655116</v>
      </c>
      <c r="L7271" s="111">
        <v>0.85306406685236758</v>
      </c>
      <c r="M7271" s="111">
        <v>6.3979989500968365E-2</v>
      </c>
      <c r="N7271" s="112">
        <f t="shared" si="227"/>
        <v>-1.1780245184121758</v>
      </c>
    </row>
    <row r="7272" spans="1:14" x14ac:dyDescent="0.25">
      <c r="A7272" s="111" t="s">
        <v>784</v>
      </c>
      <c r="B7272" s="111">
        <f>INDEX(kommuner!C:C,MATCH(_xlfn.NUMBERVALUE(A7272),kommuner!B:B,0))</f>
        <v>1151</v>
      </c>
      <c r="C7272" s="111" t="s">
        <v>127</v>
      </c>
      <c r="D7272" s="111" t="s">
        <v>127</v>
      </c>
      <c r="E7272" s="111" t="s">
        <v>126</v>
      </c>
      <c r="F7272" s="111" t="s">
        <v>179</v>
      </c>
      <c r="G7272" s="111" t="s">
        <v>190</v>
      </c>
      <c r="H7272" s="111" t="s">
        <v>179</v>
      </c>
      <c r="I7272" s="111" t="s">
        <v>190</v>
      </c>
      <c r="J7272" t="str">
        <f t="shared" si="226"/>
        <v>1151SkogMineraljordBlandingsskogLav</v>
      </c>
      <c r="K7272" s="111">
        <v>-3.814060654162915</v>
      </c>
      <c r="L7272" s="111">
        <v>0.85306406685236758</v>
      </c>
      <c r="M7272" s="111">
        <v>6.3979989500968365E-2</v>
      </c>
      <c r="N7272" s="112">
        <f t="shared" si="227"/>
        <v>-2.897016597809579</v>
      </c>
    </row>
    <row r="7273" spans="1:14" x14ac:dyDescent="0.25">
      <c r="A7273" s="111" t="s">
        <v>784</v>
      </c>
      <c r="B7273" s="111">
        <f>INDEX(kommuner!C:C,MATCH(_xlfn.NUMBERVALUE(A7273),kommuner!B:B,0))</f>
        <v>1151</v>
      </c>
      <c r="C7273" s="111" t="s">
        <v>127</v>
      </c>
      <c r="D7273" s="111" t="s">
        <v>127</v>
      </c>
      <c r="E7273" s="111" t="s">
        <v>126</v>
      </c>
      <c r="F7273" s="111" t="s">
        <v>179</v>
      </c>
      <c r="G7273" s="111" t="s">
        <v>173</v>
      </c>
      <c r="H7273" s="111" t="s">
        <v>179</v>
      </c>
      <c r="I7273" s="111" t="s">
        <v>173</v>
      </c>
      <c r="J7273" t="str">
        <f t="shared" si="226"/>
        <v>1151SkogMineraljordBlandingsskogMiddels</v>
      </c>
      <c r="K7273" s="111">
        <v>-4.5623521854183373</v>
      </c>
      <c r="L7273" s="111">
        <v>0.85306406685236758</v>
      </c>
      <c r="M7273" s="111">
        <v>6.3979989500968365E-2</v>
      </c>
      <c r="N7273" s="112">
        <f t="shared" si="227"/>
        <v>-3.6453081290650013</v>
      </c>
    </row>
    <row r="7274" spans="1:14" x14ac:dyDescent="0.25">
      <c r="A7274" s="111" t="s">
        <v>784</v>
      </c>
      <c r="B7274" s="111">
        <f>INDEX(kommuner!C:C,MATCH(_xlfn.NUMBERVALUE(A7274),kommuner!B:B,0))</f>
        <v>1151</v>
      </c>
      <c r="C7274" s="111" t="s">
        <v>127</v>
      </c>
      <c r="D7274" s="111" t="s">
        <v>127</v>
      </c>
      <c r="E7274" s="111" t="s">
        <v>126</v>
      </c>
      <c r="F7274" s="111" t="s">
        <v>179</v>
      </c>
      <c r="G7274" s="111" t="s">
        <v>186</v>
      </c>
      <c r="H7274" s="111" t="s">
        <v>179</v>
      </c>
      <c r="I7274" s="111" t="s">
        <v>186</v>
      </c>
      <c r="J7274" t="str">
        <f t="shared" si="226"/>
        <v>1151SkogMineraljordBlandingsskogSærs høy</v>
      </c>
      <c r="K7274" s="111">
        <v>-2.9395925245326562</v>
      </c>
      <c r="L7274" s="111">
        <v>0.85306406685236758</v>
      </c>
      <c r="M7274" s="111">
        <v>6.3979989500968365E-2</v>
      </c>
      <c r="N7274" s="112">
        <f t="shared" si="227"/>
        <v>-2.0225484681793202</v>
      </c>
    </row>
    <row r="7275" spans="1:14" x14ac:dyDescent="0.25">
      <c r="A7275" s="111" t="s">
        <v>784</v>
      </c>
      <c r="B7275" s="111">
        <f>INDEX(kommuner!C:C,MATCH(_xlfn.NUMBERVALUE(A7275),kommuner!B:B,0))</f>
        <v>1151</v>
      </c>
      <c r="C7275" s="111" t="s">
        <v>127</v>
      </c>
      <c r="D7275" s="111" t="s">
        <v>127</v>
      </c>
      <c r="E7275" s="111" t="s">
        <v>126</v>
      </c>
      <c r="F7275" s="111" t="s">
        <v>185</v>
      </c>
      <c r="G7275" s="111" t="s">
        <v>180</v>
      </c>
      <c r="H7275" s="111" t="s">
        <v>185</v>
      </c>
      <c r="I7275" s="111" t="s">
        <v>180</v>
      </c>
      <c r="J7275" t="str">
        <f t="shared" si="226"/>
        <v>1151SkogMineraljordLauvskogHøy</v>
      </c>
      <c r="K7275" s="111">
        <v>-3.6072016095960531</v>
      </c>
      <c r="L7275" s="111">
        <v>0.85306406685236758</v>
      </c>
      <c r="M7275" s="111">
        <v>6.3979989500968365E-2</v>
      </c>
      <c r="N7275" s="112">
        <f t="shared" si="227"/>
        <v>-2.6901575532427171</v>
      </c>
    </row>
    <row r="7276" spans="1:14" x14ac:dyDescent="0.25">
      <c r="A7276" s="111" t="s">
        <v>784</v>
      </c>
      <c r="B7276" s="111">
        <f>INDEX(kommuner!C:C,MATCH(_xlfn.NUMBERVALUE(A7276),kommuner!B:B,0))</f>
        <v>1151</v>
      </c>
      <c r="C7276" s="111" t="s">
        <v>127</v>
      </c>
      <c r="D7276" s="111" t="s">
        <v>127</v>
      </c>
      <c r="E7276" s="111" t="s">
        <v>126</v>
      </c>
      <c r="F7276" s="111" t="s">
        <v>185</v>
      </c>
      <c r="G7276" s="111" t="s">
        <v>167</v>
      </c>
      <c r="H7276" s="111" t="s">
        <v>185</v>
      </c>
      <c r="I7276" s="111" t="s">
        <v>167</v>
      </c>
      <c r="J7276" t="str">
        <f t="shared" si="226"/>
        <v>1151SkogMineraljordLauvskogImpediment</v>
      </c>
      <c r="K7276" s="111">
        <v>-1.1043030228661443</v>
      </c>
      <c r="L7276" s="111">
        <v>0.85306406685236758</v>
      </c>
      <c r="M7276" s="111">
        <v>6.3979989500968365E-2</v>
      </c>
      <c r="N7276" s="112">
        <f t="shared" si="227"/>
        <v>-0.18725896651280841</v>
      </c>
    </row>
    <row r="7277" spans="1:14" x14ac:dyDescent="0.25">
      <c r="A7277" s="111" t="s">
        <v>784</v>
      </c>
      <c r="B7277" s="111">
        <f>INDEX(kommuner!C:C,MATCH(_xlfn.NUMBERVALUE(A7277),kommuner!B:B,0))</f>
        <v>1151</v>
      </c>
      <c r="C7277" s="111" t="s">
        <v>127</v>
      </c>
      <c r="D7277" s="111" t="s">
        <v>127</v>
      </c>
      <c r="E7277" s="111" t="s">
        <v>126</v>
      </c>
      <c r="F7277" s="111" t="s">
        <v>185</v>
      </c>
      <c r="G7277" s="111" t="s">
        <v>190</v>
      </c>
      <c r="H7277" s="111" t="s">
        <v>185</v>
      </c>
      <c r="I7277" s="111" t="s">
        <v>190</v>
      </c>
      <c r="J7277" t="str">
        <f t="shared" si="226"/>
        <v>1151SkogMineraljordLauvskogLav</v>
      </c>
      <c r="K7277" s="111">
        <v>-8.9748170935426599E-2</v>
      </c>
      <c r="L7277" s="111">
        <v>0.85306406685236758</v>
      </c>
      <c r="M7277" s="111">
        <v>6.3979989500968365E-2</v>
      </c>
      <c r="N7277" s="112">
        <f t="shared" si="227"/>
        <v>0.82729588541790933</v>
      </c>
    </row>
    <row r="7278" spans="1:14" x14ac:dyDescent="0.25">
      <c r="A7278" s="111" t="s">
        <v>784</v>
      </c>
      <c r="B7278" s="111">
        <f>INDEX(kommuner!C:C,MATCH(_xlfn.NUMBERVALUE(A7278),kommuner!B:B,0))</f>
        <v>1151</v>
      </c>
      <c r="C7278" s="111" t="s">
        <v>127</v>
      </c>
      <c r="D7278" s="111" t="s">
        <v>127</v>
      </c>
      <c r="E7278" s="111" t="s">
        <v>126</v>
      </c>
      <c r="F7278" s="111" t="s">
        <v>185</v>
      </c>
      <c r="G7278" s="111" t="s">
        <v>173</v>
      </c>
      <c r="H7278" s="111" t="s">
        <v>185</v>
      </c>
      <c r="I7278" s="111" t="s">
        <v>173</v>
      </c>
      <c r="J7278" t="str">
        <f t="shared" si="226"/>
        <v>1151SkogMineraljordLauvskogMiddels</v>
      </c>
      <c r="K7278" s="111">
        <v>-2.4151390344437029</v>
      </c>
      <c r="L7278" s="111">
        <v>0.85306406685236758</v>
      </c>
      <c r="M7278" s="111">
        <v>6.3979989500968365E-2</v>
      </c>
      <c r="N7278" s="112">
        <f t="shared" si="227"/>
        <v>-1.4980949780903672</v>
      </c>
    </row>
    <row r="7279" spans="1:14" x14ac:dyDescent="0.25">
      <c r="A7279" s="111" t="s">
        <v>784</v>
      </c>
      <c r="B7279" s="111">
        <f>INDEX(kommuner!C:C,MATCH(_xlfn.NUMBERVALUE(A7279),kommuner!B:B,0))</f>
        <v>1151</v>
      </c>
      <c r="C7279" s="111" t="s">
        <v>127</v>
      </c>
      <c r="D7279" s="111" t="s">
        <v>127</v>
      </c>
      <c r="E7279" s="111" t="s">
        <v>126</v>
      </c>
      <c r="F7279" s="111" t="s">
        <v>185</v>
      </c>
      <c r="G7279" s="111" t="s">
        <v>186</v>
      </c>
      <c r="H7279" s="111" t="s">
        <v>185</v>
      </c>
      <c r="I7279" s="111" t="s">
        <v>186</v>
      </c>
      <c r="J7279" t="str">
        <f t="shared" si="226"/>
        <v>1151SkogMineraljordLauvskogSærs høy</v>
      </c>
      <c r="K7279" s="111">
        <v>-3.6560473259425113</v>
      </c>
      <c r="L7279" s="111">
        <v>0.85306406685236758</v>
      </c>
      <c r="M7279" s="111">
        <v>6.3979989500968365E-2</v>
      </c>
      <c r="N7279" s="112">
        <f t="shared" si="227"/>
        <v>-2.7390032695891753</v>
      </c>
    </row>
    <row r="7280" spans="1:14" x14ac:dyDescent="0.25">
      <c r="A7280" s="111" t="s">
        <v>784</v>
      </c>
      <c r="B7280" s="111">
        <f>INDEX(kommuner!C:C,MATCH(_xlfn.NUMBERVALUE(A7280),kommuner!B:B,0))</f>
        <v>1151</v>
      </c>
      <c r="C7280" s="111" t="s">
        <v>127</v>
      </c>
      <c r="D7280" s="111" t="s">
        <v>127</v>
      </c>
      <c r="E7280" s="111" t="s">
        <v>123</v>
      </c>
      <c r="F7280" s="111" t="s">
        <v>172</v>
      </c>
      <c r="G7280" s="111" t="s">
        <v>180</v>
      </c>
      <c r="H7280" s="111" t="s">
        <v>172</v>
      </c>
      <c r="I7280" s="111" t="s">
        <v>180</v>
      </c>
      <c r="J7280" t="str">
        <f t="shared" si="226"/>
        <v>1151SkogOrganisk jordBarskogHøy</v>
      </c>
      <c r="K7280" s="111">
        <v>-2.5184559031994138</v>
      </c>
      <c r="L7280" s="111">
        <v>0.92784825435236762</v>
      </c>
      <c r="M7280" s="111">
        <v>0.46518126042825314</v>
      </c>
      <c r="N7280" s="112">
        <f t="shared" si="227"/>
        <v>-1.1254263884187932</v>
      </c>
    </row>
    <row r="7281" spans="1:14" x14ac:dyDescent="0.25">
      <c r="A7281" s="111" t="s">
        <v>784</v>
      </c>
      <c r="B7281" s="111">
        <f>INDEX(kommuner!C:C,MATCH(_xlfn.NUMBERVALUE(A7281),kommuner!B:B,0))</f>
        <v>1151</v>
      </c>
      <c r="C7281" s="111" t="s">
        <v>127</v>
      </c>
      <c r="D7281" s="111" t="s">
        <v>127</v>
      </c>
      <c r="E7281" s="111" t="s">
        <v>123</v>
      </c>
      <c r="F7281" s="111" t="s">
        <v>172</v>
      </c>
      <c r="G7281" s="111" t="s">
        <v>167</v>
      </c>
      <c r="H7281" s="111" t="s">
        <v>172</v>
      </c>
      <c r="I7281" s="111" t="s">
        <v>167</v>
      </c>
      <c r="J7281" t="str">
        <f t="shared" si="226"/>
        <v>1151SkogOrganisk jordBarskogImpediment</v>
      </c>
      <c r="K7281" s="111">
        <v>-0.13011741963904588</v>
      </c>
      <c r="L7281" s="111">
        <v>0.92784825435236762</v>
      </c>
      <c r="M7281" s="111">
        <v>0.46510463492953991</v>
      </c>
      <c r="N7281" s="112">
        <f t="shared" si="227"/>
        <v>1.2628354696428616</v>
      </c>
    </row>
    <row r="7282" spans="1:14" x14ac:dyDescent="0.25">
      <c r="A7282" s="111" t="s">
        <v>784</v>
      </c>
      <c r="B7282" s="111">
        <f>INDEX(kommuner!C:C,MATCH(_xlfn.NUMBERVALUE(A7282),kommuner!B:B,0))</f>
        <v>1151</v>
      </c>
      <c r="C7282" s="111" t="s">
        <v>127</v>
      </c>
      <c r="D7282" s="111" t="s">
        <v>127</v>
      </c>
      <c r="E7282" s="111" t="s">
        <v>123</v>
      </c>
      <c r="F7282" s="111" t="s">
        <v>172</v>
      </c>
      <c r="G7282" s="111" t="s">
        <v>190</v>
      </c>
      <c r="H7282" s="111" t="s">
        <v>172</v>
      </c>
      <c r="I7282" s="111" t="s">
        <v>190</v>
      </c>
      <c r="J7282" t="str">
        <f t="shared" si="226"/>
        <v>1151SkogOrganisk jordBarskogLav</v>
      </c>
      <c r="K7282" s="111">
        <v>-0.50666953101693391</v>
      </c>
      <c r="L7282" s="111">
        <v>0.92784825435236762</v>
      </c>
      <c r="M7282" s="111">
        <v>0.46510463492953991</v>
      </c>
      <c r="N7282" s="112">
        <f t="shared" si="227"/>
        <v>0.88628335826497362</v>
      </c>
    </row>
    <row r="7283" spans="1:14" x14ac:dyDescent="0.25">
      <c r="A7283" s="111" t="s">
        <v>784</v>
      </c>
      <c r="B7283" s="111">
        <f>INDEX(kommuner!C:C,MATCH(_xlfn.NUMBERVALUE(A7283),kommuner!B:B,0))</f>
        <v>1151</v>
      </c>
      <c r="C7283" s="111" t="s">
        <v>127</v>
      </c>
      <c r="D7283" s="111" t="s">
        <v>127</v>
      </c>
      <c r="E7283" s="111" t="s">
        <v>123</v>
      </c>
      <c r="F7283" s="111" t="s">
        <v>172</v>
      </c>
      <c r="G7283" s="111" t="s">
        <v>173</v>
      </c>
      <c r="H7283" s="111" t="s">
        <v>172</v>
      </c>
      <c r="I7283" s="111" t="s">
        <v>173</v>
      </c>
      <c r="J7283" t="str">
        <f t="shared" si="226"/>
        <v>1151SkogOrganisk jordBarskogMiddels</v>
      </c>
      <c r="K7283" s="111">
        <v>-1.5571490961494638</v>
      </c>
      <c r="L7283" s="111">
        <v>0.92784825435236762</v>
      </c>
      <c r="M7283" s="111">
        <v>0.46518126042825314</v>
      </c>
      <c r="N7283" s="112">
        <f t="shared" si="227"/>
        <v>-0.16411958136884308</v>
      </c>
    </row>
    <row r="7284" spans="1:14" x14ac:dyDescent="0.25">
      <c r="A7284" s="111" t="s">
        <v>784</v>
      </c>
      <c r="B7284" s="111">
        <f>INDEX(kommuner!C:C,MATCH(_xlfn.NUMBERVALUE(A7284),kommuner!B:B,0))</f>
        <v>1151</v>
      </c>
      <c r="C7284" s="111" t="s">
        <v>127</v>
      </c>
      <c r="D7284" s="111" t="s">
        <v>127</v>
      </c>
      <c r="E7284" s="111" t="s">
        <v>123</v>
      </c>
      <c r="F7284" s="111" t="s">
        <v>172</v>
      </c>
      <c r="G7284" s="111" t="s">
        <v>186</v>
      </c>
      <c r="H7284" s="111" t="s">
        <v>172</v>
      </c>
      <c r="I7284" s="111" t="s">
        <v>186</v>
      </c>
      <c r="J7284" t="str">
        <f t="shared" si="226"/>
        <v>1151SkogOrganisk jordBarskogSærs høy</v>
      </c>
      <c r="K7284" s="111">
        <v>2.5548655235722699</v>
      </c>
      <c r="L7284" s="111">
        <v>0.92784825435236762</v>
      </c>
      <c r="M7284" s="111">
        <v>0.46518126042825314</v>
      </c>
      <c r="N7284" s="112">
        <f t="shared" si="227"/>
        <v>3.9478950383528906</v>
      </c>
    </row>
    <row r="7285" spans="1:14" x14ac:dyDescent="0.25">
      <c r="A7285" s="111" t="s">
        <v>784</v>
      </c>
      <c r="B7285" s="111">
        <f>INDEX(kommuner!C:C,MATCH(_xlfn.NUMBERVALUE(A7285),kommuner!B:B,0))</f>
        <v>1151</v>
      </c>
      <c r="C7285" s="111" t="s">
        <v>127</v>
      </c>
      <c r="D7285" s="111" t="s">
        <v>127</v>
      </c>
      <c r="E7285" s="111" t="s">
        <v>123</v>
      </c>
      <c r="F7285" s="111" t="s">
        <v>179</v>
      </c>
      <c r="G7285" s="111" t="s">
        <v>180</v>
      </c>
      <c r="H7285" s="111" t="s">
        <v>179</v>
      </c>
      <c r="I7285" s="111" t="s">
        <v>180</v>
      </c>
      <c r="J7285" t="str">
        <f t="shared" si="226"/>
        <v>1151SkogOrganisk jordBlandingsskogHøy</v>
      </c>
      <c r="K7285" s="111">
        <v>-5.5554344456832343</v>
      </c>
      <c r="L7285" s="111">
        <v>0.92784825435236762</v>
      </c>
      <c r="M7285" s="111">
        <v>0.46510463492953991</v>
      </c>
      <c r="N7285" s="112">
        <f t="shared" si="227"/>
        <v>-4.1624815564013264</v>
      </c>
    </row>
    <row r="7286" spans="1:14" x14ac:dyDescent="0.25">
      <c r="A7286" s="111" t="s">
        <v>784</v>
      </c>
      <c r="B7286" s="111">
        <f>INDEX(kommuner!C:C,MATCH(_xlfn.NUMBERVALUE(A7286),kommuner!B:B,0))</f>
        <v>1151</v>
      </c>
      <c r="C7286" s="111" t="s">
        <v>127</v>
      </c>
      <c r="D7286" s="111" t="s">
        <v>127</v>
      </c>
      <c r="E7286" s="111" t="s">
        <v>123</v>
      </c>
      <c r="F7286" s="111" t="s">
        <v>179</v>
      </c>
      <c r="G7286" s="111" t="s">
        <v>167</v>
      </c>
      <c r="H7286" s="111" t="s">
        <v>179</v>
      </c>
      <c r="I7286" s="111" t="s">
        <v>167</v>
      </c>
      <c r="J7286" t="str">
        <f t="shared" si="226"/>
        <v>1151SkogOrganisk jordBlandingsskogImpediment</v>
      </c>
      <c r="K7286" s="111">
        <v>-0.28586344175800005</v>
      </c>
      <c r="L7286" s="111">
        <v>0.92784825435236762</v>
      </c>
      <c r="M7286" s="111">
        <v>0.46510463492953991</v>
      </c>
      <c r="N7286" s="112">
        <f t="shared" si="227"/>
        <v>1.1070894475239075</v>
      </c>
    </row>
    <row r="7287" spans="1:14" x14ac:dyDescent="0.25">
      <c r="A7287" s="111" t="s">
        <v>784</v>
      </c>
      <c r="B7287" s="111">
        <f>INDEX(kommuner!C:C,MATCH(_xlfn.NUMBERVALUE(A7287),kommuner!B:B,0))</f>
        <v>1151</v>
      </c>
      <c r="C7287" s="111" t="s">
        <v>127</v>
      </c>
      <c r="D7287" s="111" t="s">
        <v>127</v>
      </c>
      <c r="E7287" s="111" t="s">
        <v>123</v>
      </c>
      <c r="F7287" s="111" t="s">
        <v>179</v>
      </c>
      <c r="G7287" s="111" t="s">
        <v>190</v>
      </c>
      <c r="H7287" s="111" t="s">
        <v>179</v>
      </c>
      <c r="I7287" s="111" t="s">
        <v>190</v>
      </c>
      <c r="J7287" t="str">
        <f t="shared" si="226"/>
        <v>1151SkogOrganisk jordBlandingsskogLav</v>
      </c>
      <c r="K7287" s="111">
        <v>-1.2347339377887629</v>
      </c>
      <c r="L7287" s="111">
        <v>0.92784825435236762</v>
      </c>
      <c r="M7287" s="111">
        <v>0.46510463492953991</v>
      </c>
      <c r="N7287" s="112">
        <f t="shared" si="227"/>
        <v>0.15821895149314458</v>
      </c>
    </row>
    <row r="7288" spans="1:14" x14ac:dyDescent="0.25">
      <c r="A7288" s="111" t="s">
        <v>784</v>
      </c>
      <c r="B7288" s="111">
        <f>INDEX(kommuner!C:C,MATCH(_xlfn.NUMBERVALUE(A7288),kommuner!B:B,0))</f>
        <v>1151</v>
      </c>
      <c r="C7288" s="111" t="s">
        <v>127</v>
      </c>
      <c r="D7288" s="111" t="s">
        <v>127</v>
      </c>
      <c r="E7288" s="111" t="s">
        <v>123</v>
      </c>
      <c r="F7288" s="111" t="s">
        <v>179</v>
      </c>
      <c r="G7288" s="111" t="s">
        <v>173</v>
      </c>
      <c r="H7288" s="111" t="s">
        <v>179</v>
      </c>
      <c r="I7288" s="111" t="s">
        <v>173</v>
      </c>
      <c r="J7288" t="str">
        <f t="shared" si="226"/>
        <v>1151SkogOrganisk jordBlandingsskogMiddels</v>
      </c>
      <c r="K7288" s="111">
        <v>-2.4239591752717748</v>
      </c>
      <c r="L7288" s="111">
        <v>0.92784825435236762</v>
      </c>
      <c r="M7288" s="111">
        <v>0.46510463492953991</v>
      </c>
      <c r="N7288" s="112">
        <f t="shared" si="227"/>
        <v>-1.0310062859898674</v>
      </c>
    </row>
    <row r="7289" spans="1:14" x14ac:dyDescent="0.25">
      <c r="A7289" s="111" t="s">
        <v>784</v>
      </c>
      <c r="B7289" s="111">
        <f>INDEX(kommuner!C:C,MATCH(_xlfn.NUMBERVALUE(A7289),kommuner!B:B,0))</f>
        <v>1151</v>
      </c>
      <c r="C7289" s="111" t="s">
        <v>127</v>
      </c>
      <c r="D7289" s="111" t="s">
        <v>127</v>
      </c>
      <c r="E7289" s="111" t="s">
        <v>123</v>
      </c>
      <c r="F7289" s="111" t="s">
        <v>179</v>
      </c>
      <c r="G7289" s="111" t="s">
        <v>186</v>
      </c>
      <c r="H7289" s="111" t="s">
        <v>179</v>
      </c>
      <c r="I7289" s="111" t="s">
        <v>186</v>
      </c>
      <c r="J7289" t="str">
        <f t="shared" si="226"/>
        <v>1151SkogOrganisk jordBlandingsskogSærs høy</v>
      </c>
      <c r="K7289" s="111">
        <v>-1.5726115302258048</v>
      </c>
      <c r="L7289" s="111">
        <v>0.92784825435236762</v>
      </c>
      <c r="M7289" s="111">
        <v>0.46510463492953991</v>
      </c>
      <c r="N7289" s="112">
        <f t="shared" si="227"/>
        <v>-0.17965864094389727</v>
      </c>
    </row>
    <row r="7290" spans="1:14" x14ac:dyDescent="0.25">
      <c r="A7290" s="111" t="s">
        <v>784</v>
      </c>
      <c r="B7290" s="111">
        <f>INDEX(kommuner!C:C,MATCH(_xlfn.NUMBERVALUE(A7290),kommuner!B:B,0))</f>
        <v>1151</v>
      </c>
      <c r="C7290" s="111" t="s">
        <v>127</v>
      </c>
      <c r="D7290" s="111" t="s">
        <v>127</v>
      </c>
      <c r="E7290" s="111" t="s">
        <v>123</v>
      </c>
      <c r="F7290" s="111" t="s">
        <v>185</v>
      </c>
      <c r="G7290" s="111" t="s">
        <v>180</v>
      </c>
      <c r="H7290" s="111" t="s">
        <v>185</v>
      </c>
      <c r="I7290" s="111" t="s">
        <v>180</v>
      </c>
      <c r="J7290" t="str">
        <f t="shared" si="226"/>
        <v>1151SkogOrganisk jordLauvskogHøy</v>
      </c>
      <c r="K7290" s="111">
        <v>-1.9913688882377358</v>
      </c>
      <c r="L7290" s="111">
        <v>0.92784825435236762</v>
      </c>
      <c r="M7290" s="111">
        <v>0.46510463492953991</v>
      </c>
      <c r="N7290" s="112">
        <f t="shared" si="227"/>
        <v>-0.59841599895582831</v>
      </c>
    </row>
    <row r="7291" spans="1:14" x14ac:dyDescent="0.25">
      <c r="A7291" s="111" t="s">
        <v>784</v>
      </c>
      <c r="B7291" s="111">
        <f>INDEX(kommuner!C:C,MATCH(_xlfn.NUMBERVALUE(A7291),kommuner!B:B,0))</f>
        <v>1151</v>
      </c>
      <c r="C7291" s="111" t="s">
        <v>127</v>
      </c>
      <c r="D7291" s="111" t="s">
        <v>127</v>
      </c>
      <c r="E7291" s="111" t="s">
        <v>123</v>
      </c>
      <c r="F7291" s="111" t="s">
        <v>185</v>
      </c>
      <c r="G7291" s="111" t="s">
        <v>167</v>
      </c>
      <c r="H7291" s="111" t="s">
        <v>185</v>
      </c>
      <c r="I7291" s="111" t="s">
        <v>167</v>
      </c>
      <c r="J7291" t="str">
        <f t="shared" si="226"/>
        <v>1151SkogOrganisk jordLauvskogImpediment</v>
      </c>
      <c r="K7291" s="111">
        <v>0.35000626494250675</v>
      </c>
      <c r="L7291" s="111">
        <v>0.92784825435236762</v>
      </c>
      <c r="M7291" s="111">
        <v>0.46510463492953991</v>
      </c>
      <c r="N7291" s="112">
        <f t="shared" si="227"/>
        <v>1.7429591542244141</v>
      </c>
    </row>
    <row r="7292" spans="1:14" x14ac:dyDescent="0.25">
      <c r="A7292" s="111" t="s">
        <v>784</v>
      </c>
      <c r="B7292" s="111">
        <f>INDEX(kommuner!C:C,MATCH(_xlfn.NUMBERVALUE(A7292),kommuner!B:B,0))</f>
        <v>1151</v>
      </c>
      <c r="C7292" s="111" t="s">
        <v>127</v>
      </c>
      <c r="D7292" s="111" t="s">
        <v>127</v>
      </c>
      <c r="E7292" s="111" t="s">
        <v>123</v>
      </c>
      <c r="F7292" s="111" t="s">
        <v>185</v>
      </c>
      <c r="G7292" s="111" t="s">
        <v>190</v>
      </c>
      <c r="H7292" s="111" t="s">
        <v>185</v>
      </c>
      <c r="I7292" s="111" t="s">
        <v>190</v>
      </c>
      <c r="J7292" t="str">
        <f t="shared" si="226"/>
        <v>1151SkogOrganisk jordLauvskogLav</v>
      </c>
      <c r="K7292" s="111">
        <v>1.1144075558526714</v>
      </c>
      <c r="L7292" s="111">
        <v>0.92784825435236762</v>
      </c>
      <c r="M7292" s="111">
        <v>0.46510463492953991</v>
      </c>
      <c r="N7292" s="112">
        <f t="shared" si="227"/>
        <v>2.5073604451345788</v>
      </c>
    </row>
    <row r="7293" spans="1:14" x14ac:dyDescent="0.25">
      <c r="A7293" s="111" t="s">
        <v>784</v>
      </c>
      <c r="B7293" s="111">
        <f>INDEX(kommuner!C:C,MATCH(_xlfn.NUMBERVALUE(A7293),kommuner!B:B,0))</f>
        <v>1151</v>
      </c>
      <c r="C7293" s="111" t="s">
        <v>127</v>
      </c>
      <c r="D7293" s="111" t="s">
        <v>127</v>
      </c>
      <c r="E7293" s="111" t="s">
        <v>123</v>
      </c>
      <c r="F7293" s="111" t="s">
        <v>185</v>
      </c>
      <c r="G7293" s="111" t="s">
        <v>173</v>
      </c>
      <c r="H7293" s="111" t="s">
        <v>185</v>
      </c>
      <c r="I7293" s="111" t="s">
        <v>173</v>
      </c>
      <c r="J7293" t="str">
        <f t="shared" si="226"/>
        <v>1151SkogOrganisk jordLauvskogMiddels</v>
      </c>
      <c r="K7293" s="111">
        <v>-0.62664468270982987</v>
      </c>
      <c r="L7293" s="111">
        <v>0.92784825435236762</v>
      </c>
      <c r="M7293" s="111">
        <v>0.46510463492953991</v>
      </c>
      <c r="N7293" s="112">
        <f t="shared" si="227"/>
        <v>0.76630820657207765</v>
      </c>
    </row>
    <row r="7294" spans="1:14" x14ac:dyDescent="0.25">
      <c r="A7294" s="111" t="s">
        <v>784</v>
      </c>
      <c r="B7294" s="111">
        <f>INDEX(kommuner!C:C,MATCH(_xlfn.NUMBERVALUE(A7294),kommuner!B:B,0))</f>
        <v>1151</v>
      </c>
      <c r="C7294" s="111" t="s">
        <v>127</v>
      </c>
      <c r="D7294" s="111" t="s">
        <v>127</v>
      </c>
      <c r="E7294" s="111" t="s">
        <v>123</v>
      </c>
      <c r="F7294" s="111" t="s">
        <v>185</v>
      </c>
      <c r="G7294" s="111" t="s">
        <v>186</v>
      </c>
      <c r="H7294" s="111" t="s">
        <v>185</v>
      </c>
      <c r="I7294" s="111" t="s">
        <v>186</v>
      </c>
      <c r="J7294" t="str">
        <f t="shared" si="226"/>
        <v>1151SkogOrganisk jordLauvskogSærs høy</v>
      </c>
      <c r="K7294" s="111">
        <v>-1.8997279926091779</v>
      </c>
      <c r="L7294" s="111">
        <v>0.92784825435236762</v>
      </c>
      <c r="M7294" s="111">
        <v>0.46510463492953991</v>
      </c>
      <c r="N7294" s="112">
        <f t="shared" si="227"/>
        <v>-0.50677510332727038</v>
      </c>
    </row>
    <row r="7295" spans="1:14" x14ac:dyDescent="0.25">
      <c r="A7295" s="111" t="s">
        <v>784</v>
      </c>
      <c r="B7295" s="111">
        <f>INDEX(kommuner!C:C,MATCH(_xlfn.NUMBERVALUE(A7295),kommuner!B:B,0))</f>
        <v>1151</v>
      </c>
      <c r="C7295" s="111" t="s">
        <v>83</v>
      </c>
      <c r="D7295" s="111" t="s">
        <v>83</v>
      </c>
      <c r="E7295" s="111" t="s">
        <v>126</v>
      </c>
      <c r="F7295" s="111" t="s">
        <v>139</v>
      </c>
      <c r="G7295" s="111" t="s">
        <v>139</v>
      </c>
      <c r="H7295" s="111" t="s">
        <v>139</v>
      </c>
      <c r="I7295" s="111" t="s">
        <v>139</v>
      </c>
      <c r="J7295" t="str">
        <f t="shared" si="226"/>
        <v>1151Utbygd arealMineraljord</v>
      </c>
      <c r="K7295" s="111">
        <v>0.42279414509845159</v>
      </c>
      <c r="L7295" s="111">
        <v>0</v>
      </c>
      <c r="M7295" s="111">
        <v>1.303047089454229E-2</v>
      </c>
      <c r="N7295" s="112">
        <f t="shared" si="227"/>
        <v>0.43582461599299388</v>
      </c>
    </row>
    <row r="7296" spans="1:14" x14ac:dyDescent="0.25">
      <c r="A7296" s="111" t="s">
        <v>784</v>
      </c>
      <c r="B7296" s="111">
        <f>INDEX(kommuner!C:C,MATCH(_xlfn.NUMBERVALUE(A7296),kommuner!B:B,0))</f>
        <v>1151</v>
      </c>
      <c r="C7296" s="111" t="s">
        <v>83</v>
      </c>
      <c r="D7296" s="111" t="s">
        <v>83</v>
      </c>
      <c r="E7296" s="111" t="s">
        <v>123</v>
      </c>
      <c r="F7296" s="111" t="s">
        <v>139</v>
      </c>
      <c r="G7296" s="111" t="s">
        <v>139</v>
      </c>
      <c r="H7296" s="111" t="s">
        <v>139</v>
      </c>
      <c r="I7296" s="111" t="s">
        <v>139</v>
      </c>
      <c r="J7296" t="str">
        <f t="shared" si="226"/>
        <v>1151Utbygd arealOrganisk jord</v>
      </c>
      <c r="K7296" s="111">
        <v>29.011421395201612</v>
      </c>
      <c r="L7296" s="111">
        <v>0</v>
      </c>
      <c r="M7296" s="111">
        <v>1.303047089454229E-2</v>
      </c>
      <c r="N7296" s="112">
        <f t="shared" si="227"/>
        <v>29.024451866096154</v>
      </c>
    </row>
    <row r="7297" spans="1:14" x14ac:dyDescent="0.25">
      <c r="A7297" s="111" t="s">
        <v>784</v>
      </c>
      <c r="B7297" s="111">
        <f>INDEX(kommuner!C:C,MATCH(_xlfn.NUMBERVALUE(A7297),kommuner!B:B,0))</f>
        <v>1151</v>
      </c>
      <c r="C7297" s="111" t="s">
        <v>181</v>
      </c>
      <c r="D7297" s="111" t="s">
        <v>181</v>
      </c>
      <c r="E7297" s="111" t="s">
        <v>123</v>
      </c>
      <c r="F7297" s="111" t="s">
        <v>139</v>
      </c>
      <c r="G7297" s="111" t="s">
        <v>139</v>
      </c>
      <c r="H7297" s="111" t="s">
        <v>139</v>
      </c>
      <c r="I7297" s="111" t="s">
        <v>139</v>
      </c>
      <c r="J7297" t="str">
        <f t="shared" si="226"/>
        <v>1151Vann og myrOrganisk jord</v>
      </c>
      <c r="K7297" s="111">
        <v>-0.31088998224577308</v>
      </c>
      <c r="L7297" s="111">
        <v>0</v>
      </c>
      <c r="M7297" s="111">
        <v>0</v>
      </c>
      <c r="N7297" s="112">
        <f t="shared" si="227"/>
        <v>-0.31088998224577308</v>
      </c>
    </row>
    <row r="7298" spans="1:14" x14ac:dyDescent="0.25">
      <c r="A7298" s="111" t="s">
        <v>785</v>
      </c>
      <c r="B7298" s="111">
        <f>INDEX(kommuner!C:C,MATCH(_xlfn.NUMBERVALUE(A7298),kommuner!B:B,0))</f>
        <v>1160</v>
      </c>
      <c r="C7298" s="111" t="s">
        <v>82</v>
      </c>
      <c r="D7298" s="111" t="s">
        <v>82</v>
      </c>
      <c r="E7298" s="111" t="s">
        <v>126</v>
      </c>
      <c r="F7298" s="111" t="s">
        <v>139</v>
      </c>
      <c r="G7298" s="111" t="s">
        <v>139</v>
      </c>
      <c r="H7298" s="111" t="s">
        <v>139</v>
      </c>
      <c r="I7298" s="111" t="s">
        <v>139</v>
      </c>
      <c r="J7298" t="str">
        <f t="shared" si="226"/>
        <v>1160Annen utmarkMineraljord</v>
      </c>
      <c r="K7298" s="111">
        <v>-0.16852781479621071</v>
      </c>
      <c r="L7298" s="111">
        <v>0</v>
      </c>
      <c r="M7298" s="111">
        <v>0</v>
      </c>
      <c r="N7298" s="112">
        <f t="shared" si="227"/>
        <v>-0.16852781479621071</v>
      </c>
    </row>
    <row r="7299" spans="1:14" x14ac:dyDescent="0.25">
      <c r="A7299" s="111" t="s">
        <v>785</v>
      </c>
      <c r="B7299" s="111">
        <f>INDEX(kommuner!C:C,MATCH(_xlfn.NUMBERVALUE(A7299),kommuner!B:B,0))</f>
        <v>1160</v>
      </c>
      <c r="C7299" s="111" t="s">
        <v>121</v>
      </c>
      <c r="D7299" s="111" t="s">
        <v>121</v>
      </c>
      <c r="E7299" s="111" t="s">
        <v>126</v>
      </c>
      <c r="F7299" s="111" t="s">
        <v>139</v>
      </c>
      <c r="G7299" s="111" t="s">
        <v>139</v>
      </c>
      <c r="H7299" s="111" t="s">
        <v>139</v>
      </c>
      <c r="I7299" s="111" t="s">
        <v>139</v>
      </c>
      <c r="J7299" t="str">
        <f t="shared" ref="J7299:J7362" si="228">B7299&amp;C7299&amp;E7299&amp;IF(C7299="Skog",F7299&amp;G7299,"")</f>
        <v>1160BeiteMineraljord</v>
      </c>
      <c r="K7299" s="111">
        <v>-0.43305842942580308</v>
      </c>
      <c r="L7299" s="111">
        <v>0</v>
      </c>
      <c r="M7299" s="111">
        <v>1.2448711246839999E-7</v>
      </c>
      <c r="N7299" s="112">
        <f t="shared" ref="N7299:N7362" si="229">SUM(K7299:M7299)</f>
        <v>-0.43305830493869063</v>
      </c>
    </row>
    <row r="7300" spans="1:14" x14ac:dyDescent="0.25">
      <c r="A7300" s="111" t="s">
        <v>785</v>
      </c>
      <c r="B7300" s="111">
        <f>INDEX(kommuner!C:C,MATCH(_xlfn.NUMBERVALUE(A7300),kommuner!B:B,0))</f>
        <v>1160</v>
      </c>
      <c r="C7300" s="111" t="s">
        <v>121</v>
      </c>
      <c r="D7300" s="111" t="s">
        <v>121</v>
      </c>
      <c r="E7300" s="111" t="s">
        <v>123</v>
      </c>
      <c r="F7300" s="111" t="s">
        <v>139</v>
      </c>
      <c r="G7300" s="111" t="s">
        <v>139</v>
      </c>
      <c r="H7300" s="111" t="s">
        <v>139</v>
      </c>
      <c r="I7300" s="111" t="s">
        <v>139</v>
      </c>
      <c r="J7300" t="str">
        <f t="shared" si="228"/>
        <v>1160BeiteOrganisk jord</v>
      </c>
      <c r="K7300" s="111">
        <v>12.077525935985037</v>
      </c>
      <c r="L7300" s="111">
        <v>1.6412500000000001</v>
      </c>
      <c r="M7300" s="111">
        <v>0</v>
      </c>
      <c r="N7300" s="112">
        <f t="shared" si="229"/>
        <v>13.718775935985036</v>
      </c>
    </row>
    <row r="7301" spans="1:14" x14ac:dyDescent="0.25">
      <c r="A7301" s="111" t="s">
        <v>785</v>
      </c>
      <c r="B7301" s="111">
        <f>INDEX(kommuner!C:C,MATCH(_xlfn.NUMBERVALUE(A7301),kommuner!B:B,0))</f>
        <v>1160</v>
      </c>
      <c r="C7301" s="111" t="s">
        <v>84</v>
      </c>
      <c r="D7301" s="111" t="s">
        <v>84</v>
      </c>
      <c r="E7301" s="111" t="s">
        <v>126</v>
      </c>
      <c r="F7301" s="111" t="s">
        <v>139</v>
      </c>
      <c r="G7301" s="111" t="s">
        <v>139</v>
      </c>
      <c r="H7301" s="111" t="s">
        <v>139</v>
      </c>
      <c r="I7301" s="111" t="s">
        <v>139</v>
      </c>
      <c r="J7301" t="str">
        <f t="shared" si="228"/>
        <v>1160Dyrket markMineraljord</v>
      </c>
      <c r="K7301" s="111">
        <v>-0.4299831800484587</v>
      </c>
      <c r="L7301" s="111">
        <v>0</v>
      </c>
      <c r="M7301" s="111">
        <v>0</v>
      </c>
      <c r="N7301" s="112">
        <f t="shared" si="229"/>
        <v>-0.4299831800484587</v>
      </c>
    </row>
    <row r="7302" spans="1:14" x14ac:dyDescent="0.25">
      <c r="A7302" s="111" t="s">
        <v>785</v>
      </c>
      <c r="B7302" s="111">
        <f>INDEX(kommuner!C:C,MATCH(_xlfn.NUMBERVALUE(A7302),kommuner!B:B,0))</f>
        <v>1160</v>
      </c>
      <c r="C7302" s="111" t="s">
        <v>84</v>
      </c>
      <c r="D7302" s="111" t="s">
        <v>84</v>
      </c>
      <c r="E7302" s="111" t="s">
        <v>123</v>
      </c>
      <c r="F7302" s="111" t="s">
        <v>139</v>
      </c>
      <c r="G7302" s="111" t="s">
        <v>139</v>
      </c>
      <c r="H7302" s="111" t="s">
        <v>139</v>
      </c>
      <c r="I7302" s="111" t="s">
        <v>139</v>
      </c>
      <c r="J7302" t="str">
        <f t="shared" si="228"/>
        <v>1160Dyrket markOrganisk jord</v>
      </c>
      <c r="K7302" s="111">
        <v>28.726149366675592</v>
      </c>
      <c r="L7302" s="111">
        <v>1.45625</v>
      </c>
      <c r="M7302" s="111">
        <v>0</v>
      </c>
      <c r="N7302" s="112">
        <f t="shared" si="229"/>
        <v>30.182399366675593</v>
      </c>
    </row>
    <row r="7303" spans="1:14" x14ac:dyDescent="0.25">
      <c r="A7303" s="111" t="s">
        <v>785</v>
      </c>
      <c r="B7303" s="111">
        <f>INDEX(kommuner!C:C,MATCH(_xlfn.NUMBERVALUE(A7303),kommuner!B:B,0))</f>
        <v>1160</v>
      </c>
      <c r="C7303" s="111" t="s">
        <v>127</v>
      </c>
      <c r="D7303" s="111" t="s">
        <v>127</v>
      </c>
      <c r="E7303" s="111" t="s">
        <v>126</v>
      </c>
      <c r="F7303" s="111" t="s">
        <v>172</v>
      </c>
      <c r="G7303" s="111" t="s">
        <v>180</v>
      </c>
      <c r="H7303" s="111" t="s">
        <v>172</v>
      </c>
      <c r="I7303" s="111" t="s">
        <v>180</v>
      </c>
      <c r="J7303" t="str">
        <f t="shared" si="228"/>
        <v>1160SkogMineraljordBarskogHøy</v>
      </c>
      <c r="K7303" s="111">
        <v>-4.2610596243420318</v>
      </c>
      <c r="L7303" s="111">
        <v>0.85306406685236758</v>
      </c>
      <c r="M7303" s="111">
        <v>6.4056614999681585E-2</v>
      </c>
      <c r="N7303" s="112">
        <f t="shared" si="229"/>
        <v>-3.3439389424899826</v>
      </c>
    </row>
    <row r="7304" spans="1:14" x14ac:dyDescent="0.25">
      <c r="A7304" s="111" t="s">
        <v>785</v>
      </c>
      <c r="B7304" s="111">
        <f>INDEX(kommuner!C:C,MATCH(_xlfn.NUMBERVALUE(A7304),kommuner!B:B,0))</f>
        <v>1160</v>
      </c>
      <c r="C7304" s="111" t="s">
        <v>127</v>
      </c>
      <c r="D7304" s="111" t="s">
        <v>127</v>
      </c>
      <c r="E7304" s="111" t="s">
        <v>126</v>
      </c>
      <c r="F7304" s="111" t="s">
        <v>172</v>
      </c>
      <c r="G7304" s="111" t="s">
        <v>167</v>
      </c>
      <c r="H7304" s="111" t="s">
        <v>172</v>
      </c>
      <c r="I7304" s="111" t="s">
        <v>167</v>
      </c>
      <c r="J7304" t="str">
        <f t="shared" si="228"/>
        <v>1160SkogMineraljordBarskogImpediment</v>
      </c>
      <c r="K7304" s="111">
        <v>-1.5740166960016819</v>
      </c>
      <c r="L7304" s="111">
        <v>0.85306406685236758</v>
      </c>
      <c r="M7304" s="111">
        <v>6.3979989500968365E-2</v>
      </c>
      <c r="N7304" s="112">
        <f t="shared" si="229"/>
        <v>-0.65697263964834596</v>
      </c>
    </row>
    <row r="7305" spans="1:14" x14ac:dyDescent="0.25">
      <c r="A7305" s="111" t="s">
        <v>785</v>
      </c>
      <c r="B7305" s="111">
        <f>INDEX(kommuner!C:C,MATCH(_xlfn.NUMBERVALUE(A7305),kommuner!B:B,0))</f>
        <v>1160</v>
      </c>
      <c r="C7305" s="111" t="s">
        <v>127</v>
      </c>
      <c r="D7305" s="111" t="s">
        <v>127</v>
      </c>
      <c r="E7305" s="111" t="s">
        <v>126</v>
      </c>
      <c r="F7305" s="111" t="s">
        <v>172</v>
      </c>
      <c r="G7305" s="111" t="s">
        <v>190</v>
      </c>
      <c r="H7305" s="111" t="s">
        <v>172</v>
      </c>
      <c r="I7305" s="111" t="s">
        <v>190</v>
      </c>
      <c r="J7305" t="str">
        <f t="shared" si="228"/>
        <v>1160SkogMineraljordBarskogLav</v>
      </c>
      <c r="K7305" s="111">
        <v>-2.1094741240186856</v>
      </c>
      <c r="L7305" s="111">
        <v>0.85306406685236758</v>
      </c>
      <c r="M7305" s="111">
        <v>6.3979989500968365E-2</v>
      </c>
      <c r="N7305" s="112">
        <f t="shared" si="229"/>
        <v>-1.1924300676653499</v>
      </c>
    </row>
    <row r="7306" spans="1:14" x14ac:dyDescent="0.25">
      <c r="A7306" s="111" t="s">
        <v>785</v>
      </c>
      <c r="B7306" s="111">
        <f>INDEX(kommuner!C:C,MATCH(_xlfn.NUMBERVALUE(A7306),kommuner!B:B,0))</f>
        <v>1160</v>
      </c>
      <c r="C7306" s="111" t="s">
        <v>127</v>
      </c>
      <c r="D7306" s="111" t="s">
        <v>127</v>
      </c>
      <c r="E7306" s="111" t="s">
        <v>126</v>
      </c>
      <c r="F7306" s="111" t="s">
        <v>172</v>
      </c>
      <c r="G7306" s="111" t="s">
        <v>173</v>
      </c>
      <c r="H7306" s="111" t="s">
        <v>172</v>
      </c>
      <c r="I7306" s="111" t="s">
        <v>173</v>
      </c>
      <c r="J7306" t="str">
        <f t="shared" si="228"/>
        <v>1160SkogMineraljordBarskogMiddels</v>
      </c>
      <c r="K7306" s="111">
        <v>-2.8820985952554645</v>
      </c>
      <c r="L7306" s="111">
        <v>0.85306406685236758</v>
      </c>
      <c r="M7306" s="111">
        <v>6.4056614999681585E-2</v>
      </c>
      <c r="N7306" s="112">
        <f t="shared" si="229"/>
        <v>-1.9649779134034155</v>
      </c>
    </row>
    <row r="7307" spans="1:14" x14ac:dyDescent="0.25">
      <c r="A7307" s="111" t="s">
        <v>785</v>
      </c>
      <c r="B7307" s="111">
        <f>INDEX(kommuner!C:C,MATCH(_xlfn.NUMBERVALUE(A7307),kommuner!B:B,0))</f>
        <v>1160</v>
      </c>
      <c r="C7307" s="111" t="s">
        <v>127</v>
      </c>
      <c r="D7307" s="111" t="s">
        <v>127</v>
      </c>
      <c r="E7307" s="111" t="s">
        <v>126</v>
      </c>
      <c r="F7307" s="111" t="s">
        <v>172</v>
      </c>
      <c r="G7307" s="111" t="s">
        <v>186</v>
      </c>
      <c r="H7307" s="111" t="s">
        <v>172</v>
      </c>
      <c r="I7307" s="111" t="s">
        <v>186</v>
      </c>
      <c r="J7307" t="str">
        <f t="shared" si="228"/>
        <v>1160SkogMineraljordBarskogSærs høy</v>
      </c>
      <c r="K7307" s="111">
        <v>0.12072674540874306</v>
      </c>
      <c r="L7307" s="111">
        <v>0.85306406685236758</v>
      </c>
      <c r="M7307" s="111">
        <v>6.4056614999681585E-2</v>
      </c>
      <c r="N7307" s="112">
        <f t="shared" si="229"/>
        <v>1.0378474272607923</v>
      </c>
    </row>
    <row r="7308" spans="1:14" x14ac:dyDescent="0.25">
      <c r="A7308" s="111" t="s">
        <v>785</v>
      </c>
      <c r="B7308" s="111">
        <f>INDEX(kommuner!C:C,MATCH(_xlfn.NUMBERVALUE(A7308),kommuner!B:B,0))</f>
        <v>1160</v>
      </c>
      <c r="C7308" s="111" t="s">
        <v>127</v>
      </c>
      <c r="D7308" s="111" t="s">
        <v>127</v>
      </c>
      <c r="E7308" s="111" t="s">
        <v>126</v>
      </c>
      <c r="F7308" s="111" t="s">
        <v>179</v>
      </c>
      <c r="G7308" s="111" t="s">
        <v>180</v>
      </c>
      <c r="H7308" s="111" t="s">
        <v>179</v>
      </c>
      <c r="I7308" s="111" t="s">
        <v>180</v>
      </c>
      <c r="J7308" t="str">
        <f t="shared" si="228"/>
        <v>1160SkogMineraljordBlandingsskogHøy</v>
      </c>
      <c r="K7308" s="111">
        <v>-8.5703651807373102</v>
      </c>
      <c r="L7308" s="111">
        <v>0.85306406685236758</v>
      </c>
      <c r="M7308" s="111">
        <v>6.3979989500968365E-2</v>
      </c>
      <c r="N7308" s="112">
        <f t="shared" si="229"/>
        <v>-7.6533211243839743</v>
      </c>
    </row>
    <row r="7309" spans="1:14" x14ac:dyDescent="0.25">
      <c r="A7309" s="111" t="s">
        <v>785</v>
      </c>
      <c r="B7309" s="111">
        <f>INDEX(kommuner!C:C,MATCH(_xlfn.NUMBERVALUE(A7309),kommuner!B:B,0))</f>
        <v>1160</v>
      </c>
      <c r="C7309" s="111" t="s">
        <v>127</v>
      </c>
      <c r="D7309" s="111" t="s">
        <v>127</v>
      </c>
      <c r="E7309" s="111" t="s">
        <v>126</v>
      </c>
      <c r="F7309" s="111" t="s">
        <v>179</v>
      </c>
      <c r="G7309" s="111" t="s">
        <v>167</v>
      </c>
      <c r="H7309" s="111" t="s">
        <v>179</v>
      </c>
      <c r="I7309" s="111" t="s">
        <v>167</v>
      </c>
      <c r="J7309" t="str">
        <f t="shared" si="228"/>
        <v>1160SkogMineraljordBlandingsskogImpediment</v>
      </c>
      <c r="K7309" s="111">
        <v>-2.0950685747655116</v>
      </c>
      <c r="L7309" s="111">
        <v>0.85306406685236758</v>
      </c>
      <c r="M7309" s="111">
        <v>6.3979989500968365E-2</v>
      </c>
      <c r="N7309" s="112">
        <f t="shared" si="229"/>
        <v>-1.1780245184121758</v>
      </c>
    </row>
    <row r="7310" spans="1:14" x14ac:dyDescent="0.25">
      <c r="A7310" s="111" t="s">
        <v>785</v>
      </c>
      <c r="B7310" s="111">
        <f>INDEX(kommuner!C:C,MATCH(_xlfn.NUMBERVALUE(A7310),kommuner!B:B,0))</f>
        <v>1160</v>
      </c>
      <c r="C7310" s="111" t="s">
        <v>127</v>
      </c>
      <c r="D7310" s="111" t="s">
        <v>127</v>
      </c>
      <c r="E7310" s="111" t="s">
        <v>126</v>
      </c>
      <c r="F7310" s="111" t="s">
        <v>179</v>
      </c>
      <c r="G7310" s="111" t="s">
        <v>190</v>
      </c>
      <c r="H7310" s="111" t="s">
        <v>179</v>
      </c>
      <c r="I7310" s="111" t="s">
        <v>190</v>
      </c>
      <c r="J7310" t="str">
        <f t="shared" si="228"/>
        <v>1160SkogMineraljordBlandingsskogLav</v>
      </c>
      <c r="K7310" s="111">
        <v>-3.814060654162915</v>
      </c>
      <c r="L7310" s="111">
        <v>0.85306406685236758</v>
      </c>
      <c r="M7310" s="111">
        <v>6.3979989500968365E-2</v>
      </c>
      <c r="N7310" s="112">
        <f t="shared" si="229"/>
        <v>-2.897016597809579</v>
      </c>
    </row>
    <row r="7311" spans="1:14" x14ac:dyDescent="0.25">
      <c r="A7311" s="111" t="s">
        <v>785</v>
      </c>
      <c r="B7311" s="111">
        <f>INDEX(kommuner!C:C,MATCH(_xlfn.NUMBERVALUE(A7311),kommuner!B:B,0))</f>
        <v>1160</v>
      </c>
      <c r="C7311" s="111" t="s">
        <v>127</v>
      </c>
      <c r="D7311" s="111" t="s">
        <v>127</v>
      </c>
      <c r="E7311" s="111" t="s">
        <v>126</v>
      </c>
      <c r="F7311" s="111" t="s">
        <v>179</v>
      </c>
      <c r="G7311" s="111" t="s">
        <v>173</v>
      </c>
      <c r="H7311" s="111" t="s">
        <v>179</v>
      </c>
      <c r="I7311" s="111" t="s">
        <v>173</v>
      </c>
      <c r="J7311" t="str">
        <f t="shared" si="228"/>
        <v>1160SkogMineraljordBlandingsskogMiddels</v>
      </c>
      <c r="K7311" s="111">
        <v>-4.5623521854183373</v>
      </c>
      <c r="L7311" s="111">
        <v>0.85306406685236758</v>
      </c>
      <c r="M7311" s="111">
        <v>6.3979989500968365E-2</v>
      </c>
      <c r="N7311" s="112">
        <f t="shared" si="229"/>
        <v>-3.6453081290650013</v>
      </c>
    </row>
    <row r="7312" spans="1:14" x14ac:dyDescent="0.25">
      <c r="A7312" s="111" t="s">
        <v>785</v>
      </c>
      <c r="B7312" s="111">
        <f>INDEX(kommuner!C:C,MATCH(_xlfn.NUMBERVALUE(A7312),kommuner!B:B,0))</f>
        <v>1160</v>
      </c>
      <c r="C7312" s="111" t="s">
        <v>127</v>
      </c>
      <c r="D7312" s="111" t="s">
        <v>127</v>
      </c>
      <c r="E7312" s="111" t="s">
        <v>126</v>
      </c>
      <c r="F7312" s="111" t="s">
        <v>179</v>
      </c>
      <c r="G7312" s="111" t="s">
        <v>186</v>
      </c>
      <c r="H7312" s="111" t="s">
        <v>179</v>
      </c>
      <c r="I7312" s="111" t="s">
        <v>186</v>
      </c>
      <c r="J7312" t="str">
        <f t="shared" si="228"/>
        <v>1160SkogMineraljordBlandingsskogSærs høy</v>
      </c>
      <c r="K7312" s="111">
        <v>-2.9395925245326562</v>
      </c>
      <c r="L7312" s="111">
        <v>0.85306406685236758</v>
      </c>
      <c r="M7312" s="111">
        <v>6.3979989500968365E-2</v>
      </c>
      <c r="N7312" s="112">
        <f t="shared" si="229"/>
        <v>-2.0225484681793202</v>
      </c>
    </row>
    <row r="7313" spans="1:14" x14ac:dyDescent="0.25">
      <c r="A7313" s="111" t="s">
        <v>785</v>
      </c>
      <c r="B7313" s="111">
        <f>INDEX(kommuner!C:C,MATCH(_xlfn.NUMBERVALUE(A7313),kommuner!B:B,0))</f>
        <v>1160</v>
      </c>
      <c r="C7313" s="111" t="s">
        <v>127</v>
      </c>
      <c r="D7313" s="111" t="s">
        <v>127</v>
      </c>
      <c r="E7313" s="111" t="s">
        <v>126</v>
      </c>
      <c r="F7313" s="111" t="s">
        <v>185</v>
      </c>
      <c r="G7313" s="111" t="s">
        <v>180</v>
      </c>
      <c r="H7313" s="111" t="s">
        <v>185</v>
      </c>
      <c r="I7313" s="111" t="s">
        <v>180</v>
      </c>
      <c r="J7313" t="str">
        <f t="shared" si="228"/>
        <v>1160SkogMineraljordLauvskogHøy</v>
      </c>
      <c r="K7313" s="111">
        <v>-3.6072016095960531</v>
      </c>
      <c r="L7313" s="111">
        <v>0.85306406685236758</v>
      </c>
      <c r="M7313" s="111">
        <v>6.3979989500968365E-2</v>
      </c>
      <c r="N7313" s="112">
        <f t="shared" si="229"/>
        <v>-2.6901575532427171</v>
      </c>
    </row>
    <row r="7314" spans="1:14" x14ac:dyDescent="0.25">
      <c r="A7314" s="111" t="s">
        <v>785</v>
      </c>
      <c r="B7314" s="111">
        <f>INDEX(kommuner!C:C,MATCH(_xlfn.NUMBERVALUE(A7314),kommuner!B:B,0))</f>
        <v>1160</v>
      </c>
      <c r="C7314" s="111" t="s">
        <v>127</v>
      </c>
      <c r="D7314" s="111" t="s">
        <v>127</v>
      </c>
      <c r="E7314" s="111" t="s">
        <v>126</v>
      </c>
      <c r="F7314" s="111" t="s">
        <v>185</v>
      </c>
      <c r="G7314" s="111" t="s">
        <v>167</v>
      </c>
      <c r="H7314" s="111" t="s">
        <v>185</v>
      </c>
      <c r="I7314" s="111" t="s">
        <v>167</v>
      </c>
      <c r="J7314" t="str">
        <f t="shared" si="228"/>
        <v>1160SkogMineraljordLauvskogImpediment</v>
      </c>
      <c r="K7314" s="111">
        <v>-1.1043030228661443</v>
      </c>
      <c r="L7314" s="111">
        <v>0.85306406685236758</v>
      </c>
      <c r="M7314" s="111">
        <v>6.3979989500968365E-2</v>
      </c>
      <c r="N7314" s="112">
        <f t="shared" si="229"/>
        <v>-0.18725896651280841</v>
      </c>
    </row>
    <row r="7315" spans="1:14" x14ac:dyDescent="0.25">
      <c r="A7315" s="111" t="s">
        <v>785</v>
      </c>
      <c r="B7315" s="111">
        <f>INDEX(kommuner!C:C,MATCH(_xlfn.NUMBERVALUE(A7315),kommuner!B:B,0))</f>
        <v>1160</v>
      </c>
      <c r="C7315" s="111" t="s">
        <v>127</v>
      </c>
      <c r="D7315" s="111" t="s">
        <v>127</v>
      </c>
      <c r="E7315" s="111" t="s">
        <v>126</v>
      </c>
      <c r="F7315" s="111" t="s">
        <v>185</v>
      </c>
      <c r="G7315" s="111" t="s">
        <v>190</v>
      </c>
      <c r="H7315" s="111" t="s">
        <v>185</v>
      </c>
      <c r="I7315" s="111" t="s">
        <v>190</v>
      </c>
      <c r="J7315" t="str">
        <f t="shared" si="228"/>
        <v>1160SkogMineraljordLauvskogLav</v>
      </c>
      <c r="K7315" s="111">
        <v>-8.9748170935426599E-2</v>
      </c>
      <c r="L7315" s="111">
        <v>0.85306406685236758</v>
      </c>
      <c r="M7315" s="111">
        <v>6.3979989500968365E-2</v>
      </c>
      <c r="N7315" s="112">
        <f t="shared" si="229"/>
        <v>0.82729588541790933</v>
      </c>
    </row>
    <row r="7316" spans="1:14" x14ac:dyDescent="0.25">
      <c r="A7316" s="111" t="s">
        <v>785</v>
      </c>
      <c r="B7316" s="111">
        <f>INDEX(kommuner!C:C,MATCH(_xlfn.NUMBERVALUE(A7316),kommuner!B:B,0))</f>
        <v>1160</v>
      </c>
      <c r="C7316" s="111" t="s">
        <v>127</v>
      </c>
      <c r="D7316" s="111" t="s">
        <v>127</v>
      </c>
      <c r="E7316" s="111" t="s">
        <v>126</v>
      </c>
      <c r="F7316" s="111" t="s">
        <v>185</v>
      </c>
      <c r="G7316" s="111" t="s">
        <v>173</v>
      </c>
      <c r="H7316" s="111" t="s">
        <v>185</v>
      </c>
      <c r="I7316" s="111" t="s">
        <v>173</v>
      </c>
      <c r="J7316" t="str">
        <f t="shared" si="228"/>
        <v>1160SkogMineraljordLauvskogMiddels</v>
      </c>
      <c r="K7316" s="111">
        <v>-2.4151390344437029</v>
      </c>
      <c r="L7316" s="111">
        <v>0.85306406685236758</v>
      </c>
      <c r="M7316" s="111">
        <v>6.3979989500968365E-2</v>
      </c>
      <c r="N7316" s="112">
        <f t="shared" si="229"/>
        <v>-1.4980949780903672</v>
      </c>
    </row>
    <row r="7317" spans="1:14" x14ac:dyDescent="0.25">
      <c r="A7317" s="111" t="s">
        <v>785</v>
      </c>
      <c r="B7317" s="111">
        <f>INDEX(kommuner!C:C,MATCH(_xlfn.NUMBERVALUE(A7317),kommuner!B:B,0))</f>
        <v>1160</v>
      </c>
      <c r="C7317" s="111" t="s">
        <v>127</v>
      </c>
      <c r="D7317" s="111" t="s">
        <v>127</v>
      </c>
      <c r="E7317" s="111" t="s">
        <v>126</v>
      </c>
      <c r="F7317" s="111" t="s">
        <v>185</v>
      </c>
      <c r="G7317" s="111" t="s">
        <v>186</v>
      </c>
      <c r="H7317" s="111" t="s">
        <v>185</v>
      </c>
      <c r="I7317" s="111" t="s">
        <v>186</v>
      </c>
      <c r="J7317" t="str">
        <f t="shared" si="228"/>
        <v>1160SkogMineraljordLauvskogSærs høy</v>
      </c>
      <c r="K7317" s="111">
        <v>-3.6560473259425113</v>
      </c>
      <c r="L7317" s="111">
        <v>0.85306406685236758</v>
      </c>
      <c r="M7317" s="111">
        <v>6.3979989500968365E-2</v>
      </c>
      <c r="N7317" s="112">
        <f t="shared" si="229"/>
        <v>-2.7390032695891753</v>
      </c>
    </row>
    <row r="7318" spans="1:14" x14ac:dyDescent="0.25">
      <c r="A7318" s="111" t="s">
        <v>785</v>
      </c>
      <c r="B7318" s="111">
        <f>INDEX(kommuner!C:C,MATCH(_xlfn.NUMBERVALUE(A7318),kommuner!B:B,0))</f>
        <v>1160</v>
      </c>
      <c r="C7318" s="111" t="s">
        <v>127</v>
      </c>
      <c r="D7318" s="111" t="s">
        <v>127</v>
      </c>
      <c r="E7318" s="111" t="s">
        <v>123</v>
      </c>
      <c r="F7318" s="111" t="s">
        <v>172</v>
      </c>
      <c r="G7318" s="111" t="s">
        <v>180</v>
      </c>
      <c r="H7318" s="111" t="s">
        <v>172</v>
      </c>
      <c r="I7318" s="111" t="s">
        <v>180</v>
      </c>
      <c r="J7318" t="str">
        <f t="shared" si="228"/>
        <v>1160SkogOrganisk jordBarskogHøy</v>
      </c>
      <c r="K7318" s="111">
        <v>-2.5184559031994138</v>
      </c>
      <c r="L7318" s="111">
        <v>0.92784825435236762</v>
      </c>
      <c r="M7318" s="111">
        <v>0.46518126042825314</v>
      </c>
      <c r="N7318" s="112">
        <f t="shared" si="229"/>
        <v>-1.1254263884187932</v>
      </c>
    </row>
    <row r="7319" spans="1:14" x14ac:dyDescent="0.25">
      <c r="A7319" s="111" t="s">
        <v>785</v>
      </c>
      <c r="B7319" s="111">
        <f>INDEX(kommuner!C:C,MATCH(_xlfn.NUMBERVALUE(A7319),kommuner!B:B,0))</f>
        <v>1160</v>
      </c>
      <c r="C7319" s="111" t="s">
        <v>127</v>
      </c>
      <c r="D7319" s="111" t="s">
        <v>127</v>
      </c>
      <c r="E7319" s="111" t="s">
        <v>123</v>
      </c>
      <c r="F7319" s="111" t="s">
        <v>172</v>
      </c>
      <c r="G7319" s="111" t="s">
        <v>167</v>
      </c>
      <c r="H7319" s="111" t="s">
        <v>172</v>
      </c>
      <c r="I7319" s="111" t="s">
        <v>167</v>
      </c>
      <c r="J7319" t="str">
        <f t="shared" si="228"/>
        <v>1160SkogOrganisk jordBarskogImpediment</v>
      </c>
      <c r="K7319" s="111">
        <v>-0.13011741963904588</v>
      </c>
      <c r="L7319" s="111">
        <v>0.92784825435236762</v>
      </c>
      <c r="M7319" s="111">
        <v>0.46510463492953991</v>
      </c>
      <c r="N7319" s="112">
        <f t="shared" si="229"/>
        <v>1.2628354696428616</v>
      </c>
    </row>
    <row r="7320" spans="1:14" x14ac:dyDescent="0.25">
      <c r="A7320" s="111" t="s">
        <v>785</v>
      </c>
      <c r="B7320" s="111">
        <f>INDEX(kommuner!C:C,MATCH(_xlfn.NUMBERVALUE(A7320),kommuner!B:B,0))</f>
        <v>1160</v>
      </c>
      <c r="C7320" s="111" t="s">
        <v>127</v>
      </c>
      <c r="D7320" s="111" t="s">
        <v>127</v>
      </c>
      <c r="E7320" s="111" t="s">
        <v>123</v>
      </c>
      <c r="F7320" s="111" t="s">
        <v>172</v>
      </c>
      <c r="G7320" s="111" t="s">
        <v>190</v>
      </c>
      <c r="H7320" s="111" t="s">
        <v>172</v>
      </c>
      <c r="I7320" s="111" t="s">
        <v>190</v>
      </c>
      <c r="J7320" t="str">
        <f t="shared" si="228"/>
        <v>1160SkogOrganisk jordBarskogLav</v>
      </c>
      <c r="K7320" s="111">
        <v>-0.50666953101693391</v>
      </c>
      <c r="L7320" s="111">
        <v>0.92784825435236762</v>
      </c>
      <c r="M7320" s="111">
        <v>0.46510463492953991</v>
      </c>
      <c r="N7320" s="112">
        <f t="shared" si="229"/>
        <v>0.88628335826497362</v>
      </c>
    </row>
    <row r="7321" spans="1:14" x14ac:dyDescent="0.25">
      <c r="A7321" s="111" t="s">
        <v>785</v>
      </c>
      <c r="B7321" s="111">
        <f>INDEX(kommuner!C:C,MATCH(_xlfn.NUMBERVALUE(A7321),kommuner!B:B,0))</f>
        <v>1160</v>
      </c>
      <c r="C7321" s="111" t="s">
        <v>127</v>
      </c>
      <c r="D7321" s="111" t="s">
        <v>127</v>
      </c>
      <c r="E7321" s="111" t="s">
        <v>123</v>
      </c>
      <c r="F7321" s="111" t="s">
        <v>172</v>
      </c>
      <c r="G7321" s="111" t="s">
        <v>173</v>
      </c>
      <c r="H7321" s="111" t="s">
        <v>172</v>
      </c>
      <c r="I7321" s="111" t="s">
        <v>173</v>
      </c>
      <c r="J7321" t="str">
        <f t="shared" si="228"/>
        <v>1160SkogOrganisk jordBarskogMiddels</v>
      </c>
      <c r="K7321" s="111">
        <v>-1.5571490961494638</v>
      </c>
      <c r="L7321" s="111">
        <v>0.92784825435236762</v>
      </c>
      <c r="M7321" s="111">
        <v>0.46518126042825314</v>
      </c>
      <c r="N7321" s="112">
        <f t="shared" si="229"/>
        <v>-0.16411958136884308</v>
      </c>
    </row>
    <row r="7322" spans="1:14" x14ac:dyDescent="0.25">
      <c r="A7322" s="111" t="s">
        <v>785</v>
      </c>
      <c r="B7322" s="111">
        <f>INDEX(kommuner!C:C,MATCH(_xlfn.NUMBERVALUE(A7322),kommuner!B:B,0))</f>
        <v>1160</v>
      </c>
      <c r="C7322" s="111" t="s">
        <v>127</v>
      </c>
      <c r="D7322" s="111" t="s">
        <v>127</v>
      </c>
      <c r="E7322" s="111" t="s">
        <v>123</v>
      </c>
      <c r="F7322" s="111" t="s">
        <v>172</v>
      </c>
      <c r="G7322" s="111" t="s">
        <v>186</v>
      </c>
      <c r="H7322" s="111" t="s">
        <v>172</v>
      </c>
      <c r="I7322" s="111" t="s">
        <v>186</v>
      </c>
      <c r="J7322" t="str">
        <f t="shared" si="228"/>
        <v>1160SkogOrganisk jordBarskogSærs høy</v>
      </c>
      <c r="K7322" s="111">
        <v>2.5548655235722699</v>
      </c>
      <c r="L7322" s="111">
        <v>0.92784825435236762</v>
      </c>
      <c r="M7322" s="111">
        <v>0.46518126042825314</v>
      </c>
      <c r="N7322" s="112">
        <f t="shared" si="229"/>
        <v>3.9478950383528906</v>
      </c>
    </row>
    <row r="7323" spans="1:14" x14ac:dyDescent="0.25">
      <c r="A7323" s="111" t="s">
        <v>785</v>
      </c>
      <c r="B7323" s="111">
        <f>INDEX(kommuner!C:C,MATCH(_xlfn.NUMBERVALUE(A7323),kommuner!B:B,0))</f>
        <v>1160</v>
      </c>
      <c r="C7323" s="111" t="s">
        <v>127</v>
      </c>
      <c r="D7323" s="111" t="s">
        <v>127</v>
      </c>
      <c r="E7323" s="111" t="s">
        <v>123</v>
      </c>
      <c r="F7323" s="111" t="s">
        <v>179</v>
      </c>
      <c r="G7323" s="111" t="s">
        <v>180</v>
      </c>
      <c r="H7323" s="111" t="s">
        <v>179</v>
      </c>
      <c r="I7323" s="111" t="s">
        <v>180</v>
      </c>
      <c r="J7323" t="str">
        <f t="shared" si="228"/>
        <v>1160SkogOrganisk jordBlandingsskogHøy</v>
      </c>
      <c r="K7323" s="111">
        <v>-5.5554344456832343</v>
      </c>
      <c r="L7323" s="111">
        <v>0.92784825435236762</v>
      </c>
      <c r="M7323" s="111">
        <v>0.46510463492953991</v>
      </c>
      <c r="N7323" s="112">
        <f t="shared" si="229"/>
        <v>-4.1624815564013264</v>
      </c>
    </row>
    <row r="7324" spans="1:14" x14ac:dyDescent="0.25">
      <c r="A7324" s="111" t="s">
        <v>785</v>
      </c>
      <c r="B7324" s="111">
        <f>INDEX(kommuner!C:C,MATCH(_xlfn.NUMBERVALUE(A7324),kommuner!B:B,0))</f>
        <v>1160</v>
      </c>
      <c r="C7324" s="111" t="s">
        <v>127</v>
      </c>
      <c r="D7324" s="111" t="s">
        <v>127</v>
      </c>
      <c r="E7324" s="111" t="s">
        <v>123</v>
      </c>
      <c r="F7324" s="111" t="s">
        <v>179</v>
      </c>
      <c r="G7324" s="111" t="s">
        <v>167</v>
      </c>
      <c r="H7324" s="111" t="s">
        <v>179</v>
      </c>
      <c r="I7324" s="111" t="s">
        <v>167</v>
      </c>
      <c r="J7324" t="str">
        <f t="shared" si="228"/>
        <v>1160SkogOrganisk jordBlandingsskogImpediment</v>
      </c>
      <c r="K7324" s="111">
        <v>-0.28586344175800005</v>
      </c>
      <c r="L7324" s="111">
        <v>0.92784825435236762</v>
      </c>
      <c r="M7324" s="111">
        <v>0.46510463492953991</v>
      </c>
      <c r="N7324" s="112">
        <f t="shared" si="229"/>
        <v>1.1070894475239075</v>
      </c>
    </row>
    <row r="7325" spans="1:14" x14ac:dyDescent="0.25">
      <c r="A7325" s="111" t="s">
        <v>785</v>
      </c>
      <c r="B7325" s="111">
        <f>INDEX(kommuner!C:C,MATCH(_xlfn.NUMBERVALUE(A7325),kommuner!B:B,0))</f>
        <v>1160</v>
      </c>
      <c r="C7325" s="111" t="s">
        <v>127</v>
      </c>
      <c r="D7325" s="111" t="s">
        <v>127</v>
      </c>
      <c r="E7325" s="111" t="s">
        <v>123</v>
      </c>
      <c r="F7325" s="111" t="s">
        <v>179</v>
      </c>
      <c r="G7325" s="111" t="s">
        <v>190</v>
      </c>
      <c r="H7325" s="111" t="s">
        <v>179</v>
      </c>
      <c r="I7325" s="111" t="s">
        <v>190</v>
      </c>
      <c r="J7325" t="str">
        <f t="shared" si="228"/>
        <v>1160SkogOrganisk jordBlandingsskogLav</v>
      </c>
      <c r="K7325" s="111">
        <v>-1.2347339377887629</v>
      </c>
      <c r="L7325" s="111">
        <v>0.92784825435236762</v>
      </c>
      <c r="M7325" s="111">
        <v>0.46510463492953991</v>
      </c>
      <c r="N7325" s="112">
        <f t="shared" si="229"/>
        <v>0.15821895149314458</v>
      </c>
    </row>
    <row r="7326" spans="1:14" x14ac:dyDescent="0.25">
      <c r="A7326" s="111" t="s">
        <v>785</v>
      </c>
      <c r="B7326" s="111">
        <f>INDEX(kommuner!C:C,MATCH(_xlfn.NUMBERVALUE(A7326),kommuner!B:B,0))</f>
        <v>1160</v>
      </c>
      <c r="C7326" s="111" t="s">
        <v>127</v>
      </c>
      <c r="D7326" s="111" t="s">
        <v>127</v>
      </c>
      <c r="E7326" s="111" t="s">
        <v>123</v>
      </c>
      <c r="F7326" s="111" t="s">
        <v>179</v>
      </c>
      <c r="G7326" s="111" t="s">
        <v>173</v>
      </c>
      <c r="H7326" s="111" t="s">
        <v>179</v>
      </c>
      <c r="I7326" s="111" t="s">
        <v>173</v>
      </c>
      <c r="J7326" t="str">
        <f t="shared" si="228"/>
        <v>1160SkogOrganisk jordBlandingsskogMiddels</v>
      </c>
      <c r="K7326" s="111">
        <v>-2.4239591752717748</v>
      </c>
      <c r="L7326" s="111">
        <v>0.92784825435236762</v>
      </c>
      <c r="M7326" s="111">
        <v>0.46510463492953991</v>
      </c>
      <c r="N7326" s="112">
        <f t="shared" si="229"/>
        <v>-1.0310062859898674</v>
      </c>
    </row>
    <row r="7327" spans="1:14" x14ac:dyDescent="0.25">
      <c r="A7327" s="111" t="s">
        <v>785</v>
      </c>
      <c r="B7327" s="111">
        <f>INDEX(kommuner!C:C,MATCH(_xlfn.NUMBERVALUE(A7327),kommuner!B:B,0))</f>
        <v>1160</v>
      </c>
      <c r="C7327" s="111" t="s">
        <v>127</v>
      </c>
      <c r="D7327" s="111" t="s">
        <v>127</v>
      </c>
      <c r="E7327" s="111" t="s">
        <v>123</v>
      </c>
      <c r="F7327" s="111" t="s">
        <v>179</v>
      </c>
      <c r="G7327" s="111" t="s">
        <v>186</v>
      </c>
      <c r="H7327" s="111" t="s">
        <v>179</v>
      </c>
      <c r="I7327" s="111" t="s">
        <v>186</v>
      </c>
      <c r="J7327" t="str">
        <f t="shared" si="228"/>
        <v>1160SkogOrganisk jordBlandingsskogSærs høy</v>
      </c>
      <c r="K7327" s="111">
        <v>-1.5726115302258048</v>
      </c>
      <c r="L7327" s="111">
        <v>0.92784825435236762</v>
      </c>
      <c r="M7327" s="111">
        <v>0.46510463492953991</v>
      </c>
      <c r="N7327" s="112">
        <f t="shared" si="229"/>
        <v>-0.17965864094389727</v>
      </c>
    </row>
    <row r="7328" spans="1:14" x14ac:dyDescent="0.25">
      <c r="A7328" s="111" t="s">
        <v>785</v>
      </c>
      <c r="B7328" s="111">
        <f>INDEX(kommuner!C:C,MATCH(_xlfn.NUMBERVALUE(A7328),kommuner!B:B,0))</f>
        <v>1160</v>
      </c>
      <c r="C7328" s="111" t="s">
        <v>127</v>
      </c>
      <c r="D7328" s="111" t="s">
        <v>127</v>
      </c>
      <c r="E7328" s="111" t="s">
        <v>123</v>
      </c>
      <c r="F7328" s="111" t="s">
        <v>185</v>
      </c>
      <c r="G7328" s="111" t="s">
        <v>180</v>
      </c>
      <c r="H7328" s="111" t="s">
        <v>185</v>
      </c>
      <c r="I7328" s="111" t="s">
        <v>180</v>
      </c>
      <c r="J7328" t="str">
        <f t="shared" si="228"/>
        <v>1160SkogOrganisk jordLauvskogHøy</v>
      </c>
      <c r="K7328" s="111">
        <v>-1.9913688882377358</v>
      </c>
      <c r="L7328" s="111">
        <v>0.92784825435236762</v>
      </c>
      <c r="M7328" s="111">
        <v>0.46510463492953991</v>
      </c>
      <c r="N7328" s="112">
        <f t="shared" si="229"/>
        <v>-0.59841599895582831</v>
      </c>
    </row>
    <row r="7329" spans="1:14" x14ac:dyDescent="0.25">
      <c r="A7329" s="111" t="s">
        <v>785</v>
      </c>
      <c r="B7329" s="111">
        <f>INDEX(kommuner!C:C,MATCH(_xlfn.NUMBERVALUE(A7329),kommuner!B:B,0))</f>
        <v>1160</v>
      </c>
      <c r="C7329" s="111" t="s">
        <v>127</v>
      </c>
      <c r="D7329" s="111" t="s">
        <v>127</v>
      </c>
      <c r="E7329" s="111" t="s">
        <v>123</v>
      </c>
      <c r="F7329" s="111" t="s">
        <v>185</v>
      </c>
      <c r="G7329" s="111" t="s">
        <v>167</v>
      </c>
      <c r="H7329" s="111" t="s">
        <v>185</v>
      </c>
      <c r="I7329" s="111" t="s">
        <v>167</v>
      </c>
      <c r="J7329" t="str">
        <f t="shared" si="228"/>
        <v>1160SkogOrganisk jordLauvskogImpediment</v>
      </c>
      <c r="K7329" s="111">
        <v>0.35000626494250675</v>
      </c>
      <c r="L7329" s="111">
        <v>0.92784825435236762</v>
      </c>
      <c r="M7329" s="111">
        <v>0.46510463492953991</v>
      </c>
      <c r="N7329" s="112">
        <f t="shared" si="229"/>
        <v>1.7429591542244141</v>
      </c>
    </row>
    <row r="7330" spans="1:14" x14ac:dyDescent="0.25">
      <c r="A7330" s="111" t="s">
        <v>785</v>
      </c>
      <c r="B7330" s="111">
        <f>INDEX(kommuner!C:C,MATCH(_xlfn.NUMBERVALUE(A7330),kommuner!B:B,0))</f>
        <v>1160</v>
      </c>
      <c r="C7330" s="111" t="s">
        <v>127</v>
      </c>
      <c r="D7330" s="111" t="s">
        <v>127</v>
      </c>
      <c r="E7330" s="111" t="s">
        <v>123</v>
      </c>
      <c r="F7330" s="111" t="s">
        <v>185</v>
      </c>
      <c r="G7330" s="111" t="s">
        <v>190</v>
      </c>
      <c r="H7330" s="111" t="s">
        <v>185</v>
      </c>
      <c r="I7330" s="111" t="s">
        <v>190</v>
      </c>
      <c r="J7330" t="str">
        <f t="shared" si="228"/>
        <v>1160SkogOrganisk jordLauvskogLav</v>
      </c>
      <c r="K7330" s="111">
        <v>1.1144075558526714</v>
      </c>
      <c r="L7330" s="111">
        <v>0.92784825435236762</v>
      </c>
      <c r="M7330" s="111">
        <v>0.46510463492953991</v>
      </c>
      <c r="N7330" s="112">
        <f t="shared" si="229"/>
        <v>2.5073604451345788</v>
      </c>
    </row>
    <row r="7331" spans="1:14" x14ac:dyDescent="0.25">
      <c r="A7331" s="111" t="s">
        <v>785</v>
      </c>
      <c r="B7331" s="111">
        <f>INDEX(kommuner!C:C,MATCH(_xlfn.NUMBERVALUE(A7331),kommuner!B:B,0))</f>
        <v>1160</v>
      </c>
      <c r="C7331" s="111" t="s">
        <v>127</v>
      </c>
      <c r="D7331" s="111" t="s">
        <v>127</v>
      </c>
      <c r="E7331" s="111" t="s">
        <v>123</v>
      </c>
      <c r="F7331" s="111" t="s">
        <v>185</v>
      </c>
      <c r="G7331" s="111" t="s">
        <v>173</v>
      </c>
      <c r="H7331" s="111" t="s">
        <v>185</v>
      </c>
      <c r="I7331" s="111" t="s">
        <v>173</v>
      </c>
      <c r="J7331" t="str">
        <f t="shared" si="228"/>
        <v>1160SkogOrganisk jordLauvskogMiddels</v>
      </c>
      <c r="K7331" s="111">
        <v>-0.62664468270982987</v>
      </c>
      <c r="L7331" s="111">
        <v>0.92784825435236762</v>
      </c>
      <c r="M7331" s="111">
        <v>0.46510463492953991</v>
      </c>
      <c r="N7331" s="112">
        <f t="shared" si="229"/>
        <v>0.76630820657207765</v>
      </c>
    </row>
    <row r="7332" spans="1:14" x14ac:dyDescent="0.25">
      <c r="A7332" s="111" t="s">
        <v>785</v>
      </c>
      <c r="B7332" s="111">
        <f>INDEX(kommuner!C:C,MATCH(_xlfn.NUMBERVALUE(A7332),kommuner!B:B,0))</f>
        <v>1160</v>
      </c>
      <c r="C7332" s="111" t="s">
        <v>127</v>
      </c>
      <c r="D7332" s="111" t="s">
        <v>127</v>
      </c>
      <c r="E7332" s="111" t="s">
        <v>123</v>
      </c>
      <c r="F7332" s="111" t="s">
        <v>185</v>
      </c>
      <c r="G7332" s="111" t="s">
        <v>186</v>
      </c>
      <c r="H7332" s="111" t="s">
        <v>185</v>
      </c>
      <c r="I7332" s="111" t="s">
        <v>186</v>
      </c>
      <c r="J7332" t="str">
        <f t="shared" si="228"/>
        <v>1160SkogOrganisk jordLauvskogSærs høy</v>
      </c>
      <c r="K7332" s="111">
        <v>-1.8997279926091779</v>
      </c>
      <c r="L7332" s="111">
        <v>0.92784825435236762</v>
      </c>
      <c r="M7332" s="111">
        <v>0.46510463492953991</v>
      </c>
      <c r="N7332" s="112">
        <f t="shared" si="229"/>
        <v>-0.50677510332727038</v>
      </c>
    </row>
    <row r="7333" spans="1:14" x14ac:dyDescent="0.25">
      <c r="A7333" s="111" t="s">
        <v>785</v>
      </c>
      <c r="B7333" s="111">
        <f>INDEX(kommuner!C:C,MATCH(_xlfn.NUMBERVALUE(A7333),kommuner!B:B,0))</f>
        <v>1160</v>
      </c>
      <c r="C7333" s="111" t="s">
        <v>83</v>
      </c>
      <c r="D7333" s="111" t="s">
        <v>83</v>
      </c>
      <c r="E7333" s="111" t="s">
        <v>126</v>
      </c>
      <c r="F7333" s="111" t="s">
        <v>139</v>
      </c>
      <c r="G7333" s="111" t="s">
        <v>139</v>
      </c>
      <c r="H7333" s="111" t="s">
        <v>139</v>
      </c>
      <c r="I7333" s="111" t="s">
        <v>139</v>
      </c>
      <c r="J7333" t="str">
        <f t="shared" si="228"/>
        <v>1160Utbygd arealMineraljord</v>
      </c>
      <c r="K7333" s="111">
        <v>0.42279414509845159</v>
      </c>
      <c r="L7333" s="111">
        <v>0</v>
      </c>
      <c r="M7333" s="111">
        <v>1.303047089454229E-2</v>
      </c>
      <c r="N7333" s="112">
        <f t="shared" si="229"/>
        <v>0.43582461599299388</v>
      </c>
    </row>
    <row r="7334" spans="1:14" x14ac:dyDescent="0.25">
      <c r="A7334" s="111" t="s">
        <v>785</v>
      </c>
      <c r="B7334" s="111">
        <f>INDEX(kommuner!C:C,MATCH(_xlfn.NUMBERVALUE(A7334),kommuner!B:B,0))</f>
        <v>1160</v>
      </c>
      <c r="C7334" s="111" t="s">
        <v>83</v>
      </c>
      <c r="D7334" s="111" t="s">
        <v>83</v>
      </c>
      <c r="E7334" s="111" t="s">
        <v>123</v>
      </c>
      <c r="F7334" s="111" t="s">
        <v>139</v>
      </c>
      <c r="G7334" s="111" t="s">
        <v>139</v>
      </c>
      <c r="H7334" s="111" t="s">
        <v>139</v>
      </c>
      <c r="I7334" s="111" t="s">
        <v>139</v>
      </c>
      <c r="J7334" t="str">
        <f t="shared" si="228"/>
        <v>1160Utbygd arealOrganisk jord</v>
      </c>
      <c r="K7334" s="111">
        <v>29.011421395201612</v>
      </c>
      <c r="L7334" s="111">
        <v>0</v>
      </c>
      <c r="M7334" s="111">
        <v>1.303047089454229E-2</v>
      </c>
      <c r="N7334" s="112">
        <f t="shared" si="229"/>
        <v>29.024451866096154</v>
      </c>
    </row>
    <row r="7335" spans="1:14" x14ac:dyDescent="0.25">
      <c r="A7335" s="111" t="s">
        <v>785</v>
      </c>
      <c r="B7335" s="111">
        <f>INDEX(kommuner!C:C,MATCH(_xlfn.NUMBERVALUE(A7335),kommuner!B:B,0))</f>
        <v>1160</v>
      </c>
      <c r="C7335" s="111" t="s">
        <v>181</v>
      </c>
      <c r="D7335" s="111" t="s">
        <v>181</v>
      </c>
      <c r="E7335" s="111" t="s">
        <v>123</v>
      </c>
      <c r="F7335" s="111" t="s">
        <v>139</v>
      </c>
      <c r="G7335" s="111" t="s">
        <v>139</v>
      </c>
      <c r="H7335" s="111" t="s">
        <v>139</v>
      </c>
      <c r="I7335" s="111" t="s">
        <v>139</v>
      </c>
      <c r="J7335" t="str">
        <f t="shared" si="228"/>
        <v>1160Vann og myrOrganisk jord</v>
      </c>
      <c r="K7335" s="111">
        <v>-0.31088998224577308</v>
      </c>
      <c r="L7335" s="111">
        <v>0</v>
      </c>
      <c r="M7335" s="111">
        <v>0</v>
      </c>
      <c r="N7335" s="112">
        <f t="shared" si="229"/>
        <v>-0.31088998224577308</v>
      </c>
    </row>
    <row r="7336" spans="1:14" x14ac:dyDescent="0.25">
      <c r="A7336" s="111" t="s">
        <v>786</v>
      </c>
      <c r="B7336" s="111">
        <f>INDEX(kommuner!C:C,MATCH(_xlfn.NUMBERVALUE(A7336),kommuner!B:B,0))</f>
        <v>4601</v>
      </c>
      <c r="C7336" s="111" t="s">
        <v>82</v>
      </c>
      <c r="D7336" s="111" t="s">
        <v>82</v>
      </c>
      <c r="E7336" s="111" t="s">
        <v>126</v>
      </c>
      <c r="F7336" s="111" t="s">
        <v>139</v>
      </c>
      <c r="G7336" s="111" t="s">
        <v>139</v>
      </c>
      <c r="H7336" s="111" t="s">
        <v>139</v>
      </c>
      <c r="I7336" s="111" t="s">
        <v>139</v>
      </c>
      <c r="J7336" t="str">
        <f t="shared" si="228"/>
        <v>4601Annen utmarkMineraljord</v>
      </c>
      <c r="K7336" s="111">
        <v>-0.12122885237983599</v>
      </c>
      <c r="L7336" s="111">
        <v>0</v>
      </c>
      <c r="M7336" s="111">
        <v>0</v>
      </c>
      <c r="N7336" s="112">
        <f t="shared" si="229"/>
        <v>-0.12122885237983599</v>
      </c>
    </row>
    <row r="7337" spans="1:14" x14ac:dyDescent="0.25">
      <c r="A7337" s="111" t="s">
        <v>786</v>
      </c>
      <c r="B7337" s="111">
        <f>INDEX(kommuner!C:C,MATCH(_xlfn.NUMBERVALUE(A7337),kommuner!B:B,0))</f>
        <v>4601</v>
      </c>
      <c r="C7337" s="111" t="s">
        <v>121</v>
      </c>
      <c r="D7337" s="111" t="s">
        <v>121</v>
      </c>
      <c r="E7337" s="111" t="s">
        <v>126</v>
      </c>
      <c r="F7337" s="111" t="s">
        <v>139</v>
      </c>
      <c r="G7337" s="111" t="s">
        <v>139</v>
      </c>
      <c r="H7337" s="111" t="s">
        <v>139</v>
      </c>
      <c r="I7337" s="111" t="s">
        <v>139</v>
      </c>
      <c r="J7337" t="str">
        <f t="shared" si="228"/>
        <v>4601BeiteMineraljord</v>
      </c>
      <c r="K7337" s="111">
        <v>-0.96338340838695502</v>
      </c>
      <c r="L7337" s="111">
        <v>0</v>
      </c>
      <c r="M7337" s="111">
        <v>1.2448711246839999E-7</v>
      </c>
      <c r="N7337" s="112">
        <f t="shared" si="229"/>
        <v>-0.96338328389984251</v>
      </c>
    </row>
    <row r="7338" spans="1:14" x14ac:dyDescent="0.25">
      <c r="A7338" s="111" t="s">
        <v>786</v>
      </c>
      <c r="B7338" s="111">
        <f>INDEX(kommuner!C:C,MATCH(_xlfn.NUMBERVALUE(A7338),kommuner!B:B,0))</f>
        <v>4601</v>
      </c>
      <c r="C7338" s="111" t="s">
        <v>121</v>
      </c>
      <c r="D7338" s="111" t="s">
        <v>121</v>
      </c>
      <c r="E7338" s="111" t="s">
        <v>123</v>
      </c>
      <c r="F7338" s="111" t="s">
        <v>139</v>
      </c>
      <c r="G7338" s="111" t="s">
        <v>139</v>
      </c>
      <c r="H7338" s="111" t="s">
        <v>139</v>
      </c>
      <c r="I7338" s="111" t="s">
        <v>139</v>
      </c>
      <c r="J7338" t="str">
        <f t="shared" si="228"/>
        <v>4601BeiteOrganisk jord</v>
      </c>
      <c r="K7338" s="111">
        <v>12.077525935985037</v>
      </c>
      <c r="L7338" s="111">
        <v>1.6412500000000001</v>
      </c>
      <c r="M7338" s="111">
        <v>0</v>
      </c>
      <c r="N7338" s="112">
        <f t="shared" si="229"/>
        <v>13.718775935985036</v>
      </c>
    </row>
    <row r="7339" spans="1:14" x14ac:dyDescent="0.25">
      <c r="A7339" s="111" t="s">
        <v>786</v>
      </c>
      <c r="B7339" s="111">
        <f>INDEX(kommuner!C:C,MATCH(_xlfn.NUMBERVALUE(A7339),kommuner!B:B,0))</f>
        <v>4601</v>
      </c>
      <c r="C7339" s="111" t="s">
        <v>84</v>
      </c>
      <c r="D7339" s="111" t="s">
        <v>84</v>
      </c>
      <c r="E7339" s="111" t="s">
        <v>126</v>
      </c>
      <c r="F7339" s="111" t="s">
        <v>139</v>
      </c>
      <c r="G7339" s="111" t="s">
        <v>139</v>
      </c>
      <c r="H7339" s="111" t="s">
        <v>139</v>
      </c>
      <c r="I7339" s="111" t="s">
        <v>139</v>
      </c>
      <c r="J7339" t="str">
        <f t="shared" si="228"/>
        <v>4601Dyrket markMineraljord</v>
      </c>
      <c r="K7339" s="111">
        <v>-0.87492202609341907</v>
      </c>
      <c r="L7339" s="111">
        <v>0</v>
      </c>
      <c r="M7339" s="111">
        <v>0</v>
      </c>
      <c r="N7339" s="112">
        <f t="shared" si="229"/>
        <v>-0.87492202609341907</v>
      </c>
    </row>
    <row r="7340" spans="1:14" x14ac:dyDescent="0.25">
      <c r="A7340" s="111" t="s">
        <v>786</v>
      </c>
      <c r="B7340" s="111">
        <f>INDEX(kommuner!C:C,MATCH(_xlfn.NUMBERVALUE(A7340),kommuner!B:B,0))</f>
        <v>4601</v>
      </c>
      <c r="C7340" s="111" t="s">
        <v>84</v>
      </c>
      <c r="D7340" s="111" t="s">
        <v>84</v>
      </c>
      <c r="E7340" s="111" t="s">
        <v>123</v>
      </c>
      <c r="F7340" s="111" t="s">
        <v>139</v>
      </c>
      <c r="G7340" s="111" t="s">
        <v>139</v>
      </c>
      <c r="H7340" s="111" t="s">
        <v>139</v>
      </c>
      <c r="I7340" s="111" t="s">
        <v>139</v>
      </c>
      <c r="J7340" t="str">
        <f t="shared" si="228"/>
        <v>4601Dyrket markOrganisk jord</v>
      </c>
      <c r="K7340" s="111">
        <v>28.726149366675592</v>
      </c>
      <c r="L7340" s="111">
        <v>1.45625</v>
      </c>
      <c r="M7340" s="111">
        <v>0</v>
      </c>
      <c r="N7340" s="112">
        <f t="shared" si="229"/>
        <v>30.182399366675593</v>
      </c>
    </row>
    <row r="7341" spans="1:14" x14ac:dyDescent="0.25">
      <c r="A7341" s="111" t="s">
        <v>786</v>
      </c>
      <c r="B7341" s="111">
        <f>INDEX(kommuner!C:C,MATCH(_xlfn.NUMBERVALUE(A7341),kommuner!B:B,0))</f>
        <v>4601</v>
      </c>
      <c r="C7341" s="111" t="s">
        <v>127</v>
      </c>
      <c r="D7341" s="111" t="s">
        <v>127</v>
      </c>
      <c r="E7341" s="111" t="s">
        <v>126</v>
      </c>
      <c r="F7341" s="111" t="s">
        <v>172</v>
      </c>
      <c r="G7341" s="111" t="s">
        <v>180</v>
      </c>
      <c r="H7341" s="111" t="s">
        <v>172</v>
      </c>
      <c r="I7341" s="111" t="s">
        <v>180</v>
      </c>
      <c r="J7341" t="str">
        <f t="shared" si="228"/>
        <v>4601SkogMineraljordBarskogHøy</v>
      </c>
      <c r="K7341" s="111">
        <v>-3.4914408319412575</v>
      </c>
      <c r="L7341" s="111">
        <v>0.85306406685236758</v>
      </c>
      <c r="M7341" s="111">
        <v>6.4056614999681585E-2</v>
      </c>
      <c r="N7341" s="112">
        <f t="shared" si="229"/>
        <v>-2.5743201500892083</v>
      </c>
    </row>
    <row r="7342" spans="1:14" x14ac:dyDescent="0.25">
      <c r="A7342" s="111" t="s">
        <v>786</v>
      </c>
      <c r="B7342" s="111">
        <f>INDEX(kommuner!C:C,MATCH(_xlfn.NUMBERVALUE(A7342),kommuner!B:B,0))</f>
        <v>4601</v>
      </c>
      <c r="C7342" s="111" t="s">
        <v>127</v>
      </c>
      <c r="D7342" s="111" t="s">
        <v>127</v>
      </c>
      <c r="E7342" s="111" t="s">
        <v>126</v>
      </c>
      <c r="F7342" s="111" t="s">
        <v>172</v>
      </c>
      <c r="G7342" s="111" t="s">
        <v>167</v>
      </c>
      <c r="H7342" s="111" t="s">
        <v>172</v>
      </c>
      <c r="I7342" s="111" t="s">
        <v>167</v>
      </c>
      <c r="J7342" t="str">
        <f t="shared" si="228"/>
        <v>4601SkogMineraljordBarskogImpediment</v>
      </c>
      <c r="K7342" s="111">
        <v>-1.1558387230259366</v>
      </c>
      <c r="L7342" s="111">
        <v>0.85306406685236758</v>
      </c>
      <c r="M7342" s="111">
        <v>6.3979989500968365E-2</v>
      </c>
      <c r="N7342" s="112">
        <f t="shared" si="229"/>
        <v>-0.23879466667260066</v>
      </c>
    </row>
    <row r="7343" spans="1:14" x14ac:dyDescent="0.25">
      <c r="A7343" s="111" t="s">
        <v>786</v>
      </c>
      <c r="B7343" s="111">
        <f>INDEX(kommuner!C:C,MATCH(_xlfn.NUMBERVALUE(A7343),kommuner!B:B,0))</f>
        <v>4601</v>
      </c>
      <c r="C7343" s="111" t="s">
        <v>127</v>
      </c>
      <c r="D7343" s="111" t="s">
        <v>127</v>
      </c>
      <c r="E7343" s="111" t="s">
        <v>126</v>
      </c>
      <c r="F7343" s="111" t="s">
        <v>172</v>
      </c>
      <c r="G7343" s="111" t="s">
        <v>190</v>
      </c>
      <c r="H7343" s="111" t="s">
        <v>172</v>
      </c>
      <c r="I7343" s="111" t="s">
        <v>190</v>
      </c>
      <c r="J7343" t="str">
        <f t="shared" si="228"/>
        <v>4601SkogMineraljordBarskogLav</v>
      </c>
      <c r="K7343" s="111">
        <v>-1.8215681825293268</v>
      </c>
      <c r="L7343" s="111">
        <v>0.85306406685236758</v>
      </c>
      <c r="M7343" s="111">
        <v>6.3979989500968365E-2</v>
      </c>
      <c r="N7343" s="112">
        <f t="shared" si="229"/>
        <v>-0.90452412617599087</v>
      </c>
    </row>
    <row r="7344" spans="1:14" x14ac:dyDescent="0.25">
      <c r="A7344" s="111" t="s">
        <v>786</v>
      </c>
      <c r="B7344" s="111">
        <f>INDEX(kommuner!C:C,MATCH(_xlfn.NUMBERVALUE(A7344),kommuner!B:B,0))</f>
        <v>4601</v>
      </c>
      <c r="C7344" s="111" t="s">
        <v>127</v>
      </c>
      <c r="D7344" s="111" t="s">
        <v>127</v>
      </c>
      <c r="E7344" s="111" t="s">
        <v>126</v>
      </c>
      <c r="F7344" s="111" t="s">
        <v>172</v>
      </c>
      <c r="G7344" s="111" t="s">
        <v>173</v>
      </c>
      <c r="H7344" s="111" t="s">
        <v>172</v>
      </c>
      <c r="I7344" s="111" t="s">
        <v>173</v>
      </c>
      <c r="J7344" t="str">
        <f t="shared" si="228"/>
        <v>4601SkogMineraljordBarskogMiddels</v>
      </c>
      <c r="K7344" s="111">
        <v>-2.9452289214132028</v>
      </c>
      <c r="L7344" s="111">
        <v>0.85306406685236758</v>
      </c>
      <c r="M7344" s="111">
        <v>6.4056614999681585E-2</v>
      </c>
      <c r="N7344" s="112">
        <f t="shared" si="229"/>
        <v>-2.0281082395611536</v>
      </c>
    </row>
    <row r="7345" spans="1:14" x14ac:dyDescent="0.25">
      <c r="A7345" s="111" t="s">
        <v>786</v>
      </c>
      <c r="B7345" s="111">
        <f>INDEX(kommuner!C:C,MATCH(_xlfn.NUMBERVALUE(A7345),kommuner!B:B,0))</f>
        <v>4601</v>
      </c>
      <c r="C7345" s="111" t="s">
        <v>127</v>
      </c>
      <c r="D7345" s="111" t="s">
        <v>127</v>
      </c>
      <c r="E7345" s="111" t="s">
        <v>126</v>
      </c>
      <c r="F7345" s="111" t="s">
        <v>172</v>
      </c>
      <c r="G7345" s="111" t="s">
        <v>186</v>
      </c>
      <c r="H7345" s="111" t="s">
        <v>172</v>
      </c>
      <c r="I7345" s="111" t="s">
        <v>186</v>
      </c>
      <c r="J7345" t="str">
        <f t="shared" si="228"/>
        <v>4601SkogMineraljordBarskogSærs høy</v>
      </c>
      <c r="K7345" s="111">
        <v>-2.734962032443129</v>
      </c>
      <c r="L7345" s="111">
        <v>0.85306406685236758</v>
      </c>
      <c r="M7345" s="111">
        <v>6.4056614999681585E-2</v>
      </c>
      <c r="N7345" s="112">
        <f t="shared" si="229"/>
        <v>-1.81784135059108</v>
      </c>
    </row>
    <row r="7346" spans="1:14" x14ac:dyDescent="0.25">
      <c r="A7346" s="111" t="s">
        <v>786</v>
      </c>
      <c r="B7346" s="111">
        <f>INDEX(kommuner!C:C,MATCH(_xlfn.NUMBERVALUE(A7346),kommuner!B:B,0))</f>
        <v>4601</v>
      </c>
      <c r="C7346" s="111" t="s">
        <v>127</v>
      </c>
      <c r="D7346" s="111" t="s">
        <v>127</v>
      </c>
      <c r="E7346" s="111" t="s">
        <v>126</v>
      </c>
      <c r="F7346" s="111" t="s">
        <v>179</v>
      </c>
      <c r="G7346" s="111" t="s">
        <v>180</v>
      </c>
      <c r="H7346" s="111" t="s">
        <v>179</v>
      </c>
      <c r="I7346" s="111" t="s">
        <v>180</v>
      </c>
      <c r="J7346" t="str">
        <f t="shared" si="228"/>
        <v>4601SkogMineraljordBlandingsskogHøy</v>
      </c>
      <c r="K7346" s="111">
        <v>-7.1939050909469406</v>
      </c>
      <c r="L7346" s="111">
        <v>0.85306406685236758</v>
      </c>
      <c r="M7346" s="111">
        <v>6.3979989500968365E-2</v>
      </c>
      <c r="N7346" s="112">
        <f t="shared" si="229"/>
        <v>-6.2768610345936047</v>
      </c>
    </row>
    <row r="7347" spans="1:14" x14ac:dyDescent="0.25">
      <c r="A7347" s="111" t="s">
        <v>786</v>
      </c>
      <c r="B7347" s="111">
        <f>INDEX(kommuner!C:C,MATCH(_xlfn.NUMBERVALUE(A7347),kommuner!B:B,0))</f>
        <v>4601</v>
      </c>
      <c r="C7347" s="111" t="s">
        <v>127</v>
      </c>
      <c r="D7347" s="111" t="s">
        <v>127</v>
      </c>
      <c r="E7347" s="111" t="s">
        <v>126</v>
      </c>
      <c r="F7347" s="111" t="s">
        <v>179</v>
      </c>
      <c r="G7347" s="111" t="s">
        <v>167</v>
      </c>
      <c r="H7347" s="111" t="s">
        <v>179</v>
      </c>
      <c r="I7347" s="111" t="s">
        <v>167</v>
      </c>
      <c r="J7347" t="str">
        <f t="shared" si="228"/>
        <v>4601SkogMineraljordBlandingsskogImpediment</v>
      </c>
      <c r="K7347" s="111">
        <v>-1.6598037998579707</v>
      </c>
      <c r="L7347" s="111">
        <v>0.85306406685236758</v>
      </c>
      <c r="M7347" s="111">
        <v>6.3979989500968365E-2</v>
      </c>
      <c r="N7347" s="112">
        <f t="shared" si="229"/>
        <v>-0.7427597435046347</v>
      </c>
    </row>
    <row r="7348" spans="1:14" x14ac:dyDescent="0.25">
      <c r="A7348" s="111" t="s">
        <v>786</v>
      </c>
      <c r="B7348" s="111">
        <f>INDEX(kommuner!C:C,MATCH(_xlfn.NUMBERVALUE(A7348),kommuner!B:B,0))</f>
        <v>4601</v>
      </c>
      <c r="C7348" s="111" t="s">
        <v>127</v>
      </c>
      <c r="D7348" s="111" t="s">
        <v>127</v>
      </c>
      <c r="E7348" s="111" t="s">
        <v>126</v>
      </c>
      <c r="F7348" s="111" t="s">
        <v>179</v>
      </c>
      <c r="G7348" s="111" t="s">
        <v>190</v>
      </c>
      <c r="H7348" s="111" t="s">
        <v>179</v>
      </c>
      <c r="I7348" s="111" t="s">
        <v>190</v>
      </c>
      <c r="J7348" t="str">
        <f t="shared" si="228"/>
        <v>4601SkogMineraljordBlandingsskogLav</v>
      </c>
      <c r="K7348" s="111">
        <v>-2.5588434197694254</v>
      </c>
      <c r="L7348" s="111">
        <v>0.85306406685236758</v>
      </c>
      <c r="M7348" s="111">
        <v>6.3979989500968365E-2</v>
      </c>
      <c r="N7348" s="112">
        <f t="shared" si="229"/>
        <v>-1.6417993634160897</v>
      </c>
    </row>
    <row r="7349" spans="1:14" x14ac:dyDescent="0.25">
      <c r="A7349" s="111" t="s">
        <v>786</v>
      </c>
      <c r="B7349" s="111">
        <f>INDEX(kommuner!C:C,MATCH(_xlfn.NUMBERVALUE(A7349),kommuner!B:B,0))</f>
        <v>4601</v>
      </c>
      <c r="C7349" s="111" t="s">
        <v>127</v>
      </c>
      <c r="D7349" s="111" t="s">
        <v>127</v>
      </c>
      <c r="E7349" s="111" t="s">
        <v>126</v>
      </c>
      <c r="F7349" s="111" t="s">
        <v>179</v>
      </c>
      <c r="G7349" s="111" t="s">
        <v>173</v>
      </c>
      <c r="H7349" s="111" t="s">
        <v>179</v>
      </c>
      <c r="I7349" s="111" t="s">
        <v>173</v>
      </c>
      <c r="J7349" t="str">
        <f t="shared" si="228"/>
        <v>4601SkogMineraljordBlandingsskogMiddels</v>
      </c>
      <c r="K7349" s="111">
        <v>-3.8687729546762566</v>
      </c>
      <c r="L7349" s="111">
        <v>0.85306406685236758</v>
      </c>
      <c r="M7349" s="111">
        <v>6.3979989500968365E-2</v>
      </c>
      <c r="N7349" s="112">
        <f t="shared" si="229"/>
        <v>-2.9517288983229206</v>
      </c>
    </row>
    <row r="7350" spans="1:14" x14ac:dyDescent="0.25">
      <c r="A7350" s="111" t="s">
        <v>786</v>
      </c>
      <c r="B7350" s="111">
        <f>INDEX(kommuner!C:C,MATCH(_xlfn.NUMBERVALUE(A7350),kommuner!B:B,0))</f>
        <v>4601</v>
      </c>
      <c r="C7350" s="111" t="s">
        <v>127</v>
      </c>
      <c r="D7350" s="111" t="s">
        <v>127</v>
      </c>
      <c r="E7350" s="111" t="s">
        <v>126</v>
      </c>
      <c r="F7350" s="111" t="s">
        <v>179</v>
      </c>
      <c r="G7350" s="111" t="s">
        <v>186</v>
      </c>
      <c r="H7350" s="111" t="s">
        <v>179</v>
      </c>
      <c r="I7350" s="111" t="s">
        <v>186</v>
      </c>
      <c r="J7350" t="str">
        <f t="shared" si="228"/>
        <v>4601SkogMineraljordBlandingsskogSærs høy</v>
      </c>
      <c r="K7350" s="111">
        <v>-2.9395925245326562</v>
      </c>
      <c r="L7350" s="111">
        <v>0.85306406685236758</v>
      </c>
      <c r="M7350" s="111">
        <v>6.3979989500968365E-2</v>
      </c>
      <c r="N7350" s="112">
        <f t="shared" si="229"/>
        <v>-2.0225484681793202</v>
      </c>
    </row>
    <row r="7351" spans="1:14" x14ac:dyDescent="0.25">
      <c r="A7351" s="111" t="s">
        <v>786</v>
      </c>
      <c r="B7351" s="111">
        <f>INDEX(kommuner!C:C,MATCH(_xlfn.NUMBERVALUE(A7351),kommuner!B:B,0))</f>
        <v>4601</v>
      </c>
      <c r="C7351" s="111" t="s">
        <v>127</v>
      </c>
      <c r="D7351" s="111" t="s">
        <v>127</v>
      </c>
      <c r="E7351" s="111" t="s">
        <v>126</v>
      </c>
      <c r="F7351" s="111" t="s">
        <v>185</v>
      </c>
      <c r="G7351" s="111" t="s">
        <v>180</v>
      </c>
      <c r="H7351" s="111" t="s">
        <v>185</v>
      </c>
      <c r="I7351" s="111" t="s">
        <v>180</v>
      </c>
      <c r="J7351" t="str">
        <f t="shared" si="228"/>
        <v>4601SkogMineraljordLauvskogHøy</v>
      </c>
      <c r="K7351" s="111">
        <v>-2.6171499611514069</v>
      </c>
      <c r="L7351" s="111">
        <v>0.85306406685236758</v>
      </c>
      <c r="M7351" s="111">
        <v>6.3979989500968365E-2</v>
      </c>
      <c r="N7351" s="112">
        <f t="shared" si="229"/>
        <v>-1.7001059047980711</v>
      </c>
    </row>
    <row r="7352" spans="1:14" x14ac:dyDescent="0.25">
      <c r="A7352" s="111" t="s">
        <v>786</v>
      </c>
      <c r="B7352" s="111">
        <f>INDEX(kommuner!C:C,MATCH(_xlfn.NUMBERVALUE(A7352),kommuner!B:B,0))</f>
        <v>4601</v>
      </c>
      <c r="C7352" s="111" t="s">
        <v>127</v>
      </c>
      <c r="D7352" s="111" t="s">
        <v>127</v>
      </c>
      <c r="E7352" s="111" t="s">
        <v>126</v>
      </c>
      <c r="F7352" s="111" t="s">
        <v>185</v>
      </c>
      <c r="G7352" s="111" t="s">
        <v>167</v>
      </c>
      <c r="H7352" s="111" t="s">
        <v>185</v>
      </c>
      <c r="I7352" s="111" t="s">
        <v>167</v>
      </c>
      <c r="J7352" t="str">
        <f t="shared" si="228"/>
        <v>4601SkogMineraljordLauvskogImpediment</v>
      </c>
      <c r="K7352" s="111">
        <v>-1.406906973132888</v>
      </c>
      <c r="L7352" s="111">
        <v>0.85306406685236758</v>
      </c>
      <c r="M7352" s="111">
        <v>6.3979989500968365E-2</v>
      </c>
      <c r="N7352" s="112">
        <f t="shared" si="229"/>
        <v>-0.48986291677955207</v>
      </c>
    </row>
    <row r="7353" spans="1:14" x14ac:dyDescent="0.25">
      <c r="A7353" s="111" t="s">
        <v>786</v>
      </c>
      <c r="B7353" s="111">
        <f>INDEX(kommuner!C:C,MATCH(_xlfn.NUMBERVALUE(A7353),kommuner!B:B,0))</f>
        <v>4601</v>
      </c>
      <c r="C7353" s="111" t="s">
        <v>127</v>
      </c>
      <c r="D7353" s="111" t="s">
        <v>127</v>
      </c>
      <c r="E7353" s="111" t="s">
        <v>126</v>
      </c>
      <c r="F7353" s="111" t="s">
        <v>185</v>
      </c>
      <c r="G7353" s="111" t="s">
        <v>190</v>
      </c>
      <c r="H7353" s="111" t="s">
        <v>185</v>
      </c>
      <c r="I7353" s="111" t="s">
        <v>190</v>
      </c>
      <c r="J7353" t="str">
        <f t="shared" si="228"/>
        <v>4601SkogMineraljordLauvskogLav</v>
      </c>
      <c r="K7353" s="111">
        <v>-8.9748170935426599E-2</v>
      </c>
      <c r="L7353" s="111">
        <v>0.85306406685236758</v>
      </c>
      <c r="M7353" s="111">
        <v>6.3979989500968365E-2</v>
      </c>
      <c r="N7353" s="112">
        <f t="shared" si="229"/>
        <v>0.82729588541790933</v>
      </c>
    </row>
    <row r="7354" spans="1:14" x14ac:dyDescent="0.25">
      <c r="A7354" s="111" t="s">
        <v>786</v>
      </c>
      <c r="B7354" s="111">
        <f>INDEX(kommuner!C:C,MATCH(_xlfn.NUMBERVALUE(A7354),kommuner!B:B,0))</f>
        <v>4601</v>
      </c>
      <c r="C7354" s="111" t="s">
        <v>127</v>
      </c>
      <c r="D7354" s="111" t="s">
        <v>127</v>
      </c>
      <c r="E7354" s="111" t="s">
        <v>126</v>
      </c>
      <c r="F7354" s="111" t="s">
        <v>185</v>
      </c>
      <c r="G7354" s="111" t="s">
        <v>173</v>
      </c>
      <c r="H7354" s="111" t="s">
        <v>185</v>
      </c>
      <c r="I7354" s="111" t="s">
        <v>173</v>
      </c>
      <c r="J7354" t="str">
        <f t="shared" si="228"/>
        <v>4601SkogMineraljordLauvskogMiddels</v>
      </c>
      <c r="K7354" s="111">
        <v>-1.7789409505847176</v>
      </c>
      <c r="L7354" s="111">
        <v>0.85306406685236758</v>
      </c>
      <c r="M7354" s="111">
        <v>6.3979989500968365E-2</v>
      </c>
      <c r="N7354" s="112">
        <f t="shared" si="229"/>
        <v>-0.86189689423138161</v>
      </c>
    </row>
    <row r="7355" spans="1:14" x14ac:dyDescent="0.25">
      <c r="A7355" s="111" t="s">
        <v>786</v>
      </c>
      <c r="B7355" s="111">
        <f>INDEX(kommuner!C:C,MATCH(_xlfn.NUMBERVALUE(A7355),kommuner!B:B,0))</f>
        <v>4601</v>
      </c>
      <c r="C7355" s="111" t="s">
        <v>127</v>
      </c>
      <c r="D7355" s="111" t="s">
        <v>127</v>
      </c>
      <c r="E7355" s="111" t="s">
        <v>126</v>
      </c>
      <c r="F7355" s="111" t="s">
        <v>185</v>
      </c>
      <c r="G7355" s="111" t="s">
        <v>186</v>
      </c>
      <c r="H7355" s="111" t="s">
        <v>185</v>
      </c>
      <c r="I7355" s="111" t="s">
        <v>186</v>
      </c>
      <c r="J7355" t="str">
        <f t="shared" si="228"/>
        <v>4601SkogMineraljordLauvskogSærs høy</v>
      </c>
      <c r="K7355" s="111">
        <v>-3.5879168219799293</v>
      </c>
      <c r="L7355" s="111">
        <v>0.85306406685236758</v>
      </c>
      <c r="M7355" s="111">
        <v>6.3979989500968365E-2</v>
      </c>
      <c r="N7355" s="112">
        <f t="shared" si="229"/>
        <v>-2.6708727656265934</v>
      </c>
    </row>
    <row r="7356" spans="1:14" x14ac:dyDescent="0.25">
      <c r="A7356" s="111" t="s">
        <v>786</v>
      </c>
      <c r="B7356" s="111">
        <f>INDEX(kommuner!C:C,MATCH(_xlfn.NUMBERVALUE(A7356),kommuner!B:B,0))</f>
        <v>4601</v>
      </c>
      <c r="C7356" s="111" t="s">
        <v>127</v>
      </c>
      <c r="D7356" s="111" t="s">
        <v>127</v>
      </c>
      <c r="E7356" s="111" t="s">
        <v>123</v>
      </c>
      <c r="F7356" s="111" t="s">
        <v>172</v>
      </c>
      <c r="G7356" s="111" t="s">
        <v>180</v>
      </c>
      <c r="H7356" s="111" t="s">
        <v>172</v>
      </c>
      <c r="I7356" s="111" t="s">
        <v>180</v>
      </c>
      <c r="J7356" t="str">
        <f t="shared" si="228"/>
        <v>4601SkogOrganisk jordBarskogHøy</v>
      </c>
      <c r="K7356" s="111">
        <v>-2.5184559031994138</v>
      </c>
      <c r="L7356" s="111">
        <v>0.92784825435236762</v>
      </c>
      <c r="M7356" s="111">
        <v>0.46518126042825314</v>
      </c>
      <c r="N7356" s="112">
        <f t="shared" si="229"/>
        <v>-1.1254263884187932</v>
      </c>
    </row>
    <row r="7357" spans="1:14" x14ac:dyDescent="0.25">
      <c r="A7357" s="111" t="s">
        <v>786</v>
      </c>
      <c r="B7357" s="111">
        <f>INDEX(kommuner!C:C,MATCH(_xlfn.NUMBERVALUE(A7357),kommuner!B:B,0))</f>
        <v>4601</v>
      </c>
      <c r="C7357" s="111" t="s">
        <v>127</v>
      </c>
      <c r="D7357" s="111" t="s">
        <v>127</v>
      </c>
      <c r="E7357" s="111" t="s">
        <v>123</v>
      </c>
      <c r="F7357" s="111" t="s">
        <v>172</v>
      </c>
      <c r="G7357" s="111" t="s">
        <v>167</v>
      </c>
      <c r="H7357" s="111" t="s">
        <v>172</v>
      </c>
      <c r="I7357" s="111" t="s">
        <v>167</v>
      </c>
      <c r="J7357" t="str">
        <f t="shared" si="228"/>
        <v>4601SkogOrganisk jordBarskogImpediment</v>
      </c>
      <c r="K7357" s="111">
        <v>-0.13011741963904588</v>
      </c>
      <c r="L7357" s="111">
        <v>0.92784825435236762</v>
      </c>
      <c r="M7357" s="111">
        <v>0.46510463492953991</v>
      </c>
      <c r="N7357" s="112">
        <f t="shared" si="229"/>
        <v>1.2628354696428616</v>
      </c>
    </row>
    <row r="7358" spans="1:14" x14ac:dyDescent="0.25">
      <c r="A7358" s="111" t="s">
        <v>786</v>
      </c>
      <c r="B7358" s="111">
        <f>INDEX(kommuner!C:C,MATCH(_xlfn.NUMBERVALUE(A7358),kommuner!B:B,0))</f>
        <v>4601</v>
      </c>
      <c r="C7358" s="111" t="s">
        <v>127</v>
      </c>
      <c r="D7358" s="111" t="s">
        <v>127</v>
      </c>
      <c r="E7358" s="111" t="s">
        <v>123</v>
      </c>
      <c r="F7358" s="111" t="s">
        <v>172</v>
      </c>
      <c r="G7358" s="111" t="s">
        <v>190</v>
      </c>
      <c r="H7358" s="111" t="s">
        <v>172</v>
      </c>
      <c r="I7358" s="111" t="s">
        <v>190</v>
      </c>
      <c r="J7358" t="str">
        <f t="shared" si="228"/>
        <v>4601SkogOrganisk jordBarskogLav</v>
      </c>
      <c r="K7358" s="111">
        <v>-0.50666953101693391</v>
      </c>
      <c r="L7358" s="111">
        <v>0.92784825435236762</v>
      </c>
      <c r="M7358" s="111">
        <v>0.46510463492953991</v>
      </c>
      <c r="N7358" s="112">
        <f t="shared" si="229"/>
        <v>0.88628335826497362</v>
      </c>
    </row>
    <row r="7359" spans="1:14" x14ac:dyDescent="0.25">
      <c r="A7359" s="111" t="s">
        <v>786</v>
      </c>
      <c r="B7359" s="111">
        <f>INDEX(kommuner!C:C,MATCH(_xlfn.NUMBERVALUE(A7359),kommuner!B:B,0))</f>
        <v>4601</v>
      </c>
      <c r="C7359" s="111" t="s">
        <v>127</v>
      </c>
      <c r="D7359" s="111" t="s">
        <v>127</v>
      </c>
      <c r="E7359" s="111" t="s">
        <v>123</v>
      </c>
      <c r="F7359" s="111" t="s">
        <v>172</v>
      </c>
      <c r="G7359" s="111" t="s">
        <v>173</v>
      </c>
      <c r="H7359" s="111" t="s">
        <v>172</v>
      </c>
      <c r="I7359" s="111" t="s">
        <v>173</v>
      </c>
      <c r="J7359" t="str">
        <f t="shared" si="228"/>
        <v>4601SkogOrganisk jordBarskogMiddels</v>
      </c>
      <c r="K7359" s="111">
        <v>-1.5571490961494638</v>
      </c>
      <c r="L7359" s="111">
        <v>0.92784825435236762</v>
      </c>
      <c r="M7359" s="111">
        <v>0.46518126042825314</v>
      </c>
      <c r="N7359" s="112">
        <f t="shared" si="229"/>
        <v>-0.16411958136884308</v>
      </c>
    </row>
    <row r="7360" spans="1:14" x14ac:dyDescent="0.25">
      <c r="A7360" s="111" t="s">
        <v>786</v>
      </c>
      <c r="B7360" s="111">
        <f>INDEX(kommuner!C:C,MATCH(_xlfn.NUMBERVALUE(A7360),kommuner!B:B,0))</f>
        <v>4601</v>
      </c>
      <c r="C7360" s="111" t="s">
        <v>127</v>
      </c>
      <c r="D7360" s="111" t="s">
        <v>127</v>
      </c>
      <c r="E7360" s="111" t="s">
        <v>123</v>
      </c>
      <c r="F7360" s="111" t="s">
        <v>172</v>
      </c>
      <c r="G7360" s="111" t="s">
        <v>186</v>
      </c>
      <c r="H7360" s="111" t="s">
        <v>172</v>
      </c>
      <c r="I7360" s="111" t="s">
        <v>186</v>
      </c>
      <c r="J7360" t="str">
        <f t="shared" si="228"/>
        <v>4601SkogOrganisk jordBarskogSærs høy</v>
      </c>
      <c r="K7360" s="111">
        <v>2.5548655235722699</v>
      </c>
      <c r="L7360" s="111">
        <v>0.92784825435236762</v>
      </c>
      <c r="M7360" s="111">
        <v>0.46518126042825314</v>
      </c>
      <c r="N7360" s="112">
        <f t="shared" si="229"/>
        <v>3.9478950383528906</v>
      </c>
    </row>
    <row r="7361" spans="1:14" x14ac:dyDescent="0.25">
      <c r="A7361" s="111" t="s">
        <v>786</v>
      </c>
      <c r="B7361" s="111">
        <f>INDEX(kommuner!C:C,MATCH(_xlfn.NUMBERVALUE(A7361),kommuner!B:B,0))</f>
        <v>4601</v>
      </c>
      <c r="C7361" s="111" t="s">
        <v>127</v>
      </c>
      <c r="D7361" s="111" t="s">
        <v>127</v>
      </c>
      <c r="E7361" s="111" t="s">
        <v>123</v>
      </c>
      <c r="F7361" s="111" t="s">
        <v>179</v>
      </c>
      <c r="G7361" s="111" t="s">
        <v>180</v>
      </c>
      <c r="H7361" s="111" t="s">
        <v>179</v>
      </c>
      <c r="I7361" s="111" t="s">
        <v>180</v>
      </c>
      <c r="J7361" t="str">
        <f t="shared" si="228"/>
        <v>4601SkogOrganisk jordBlandingsskogHøy</v>
      </c>
      <c r="K7361" s="111">
        <v>-5.5554344456832343</v>
      </c>
      <c r="L7361" s="111">
        <v>0.92784825435236762</v>
      </c>
      <c r="M7361" s="111">
        <v>0.46510463492953991</v>
      </c>
      <c r="N7361" s="112">
        <f t="shared" si="229"/>
        <v>-4.1624815564013264</v>
      </c>
    </row>
    <row r="7362" spans="1:14" x14ac:dyDescent="0.25">
      <c r="A7362" s="111" t="s">
        <v>786</v>
      </c>
      <c r="B7362" s="111">
        <f>INDEX(kommuner!C:C,MATCH(_xlfn.NUMBERVALUE(A7362),kommuner!B:B,0))</f>
        <v>4601</v>
      </c>
      <c r="C7362" s="111" t="s">
        <v>127</v>
      </c>
      <c r="D7362" s="111" t="s">
        <v>127</v>
      </c>
      <c r="E7362" s="111" t="s">
        <v>123</v>
      </c>
      <c r="F7362" s="111" t="s">
        <v>179</v>
      </c>
      <c r="G7362" s="111" t="s">
        <v>167</v>
      </c>
      <c r="H7362" s="111" t="s">
        <v>179</v>
      </c>
      <c r="I7362" s="111" t="s">
        <v>167</v>
      </c>
      <c r="J7362" t="str">
        <f t="shared" si="228"/>
        <v>4601SkogOrganisk jordBlandingsskogImpediment</v>
      </c>
      <c r="K7362" s="111">
        <v>-0.28586344175800005</v>
      </c>
      <c r="L7362" s="111">
        <v>0.92784825435236762</v>
      </c>
      <c r="M7362" s="111">
        <v>0.46510463492953991</v>
      </c>
      <c r="N7362" s="112">
        <f t="shared" si="229"/>
        <v>1.1070894475239075</v>
      </c>
    </row>
    <row r="7363" spans="1:14" x14ac:dyDescent="0.25">
      <c r="A7363" s="111" t="s">
        <v>786</v>
      </c>
      <c r="B7363" s="111">
        <f>INDEX(kommuner!C:C,MATCH(_xlfn.NUMBERVALUE(A7363),kommuner!B:B,0))</f>
        <v>4601</v>
      </c>
      <c r="C7363" s="111" t="s">
        <v>127</v>
      </c>
      <c r="D7363" s="111" t="s">
        <v>127</v>
      </c>
      <c r="E7363" s="111" t="s">
        <v>123</v>
      </c>
      <c r="F7363" s="111" t="s">
        <v>179</v>
      </c>
      <c r="G7363" s="111" t="s">
        <v>190</v>
      </c>
      <c r="H7363" s="111" t="s">
        <v>179</v>
      </c>
      <c r="I7363" s="111" t="s">
        <v>190</v>
      </c>
      <c r="J7363" t="str">
        <f t="shared" ref="J7363:J7426" si="230">B7363&amp;C7363&amp;E7363&amp;IF(C7363="Skog",F7363&amp;G7363,"")</f>
        <v>4601SkogOrganisk jordBlandingsskogLav</v>
      </c>
      <c r="K7363" s="111">
        <v>-1.2347339377887629</v>
      </c>
      <c r="L7363" s="111">
        <v>0.92784825435236762</v>
      </c>
      <c r="M7363" s="111">
        <v>0.46510463492953991</v>
      </c>
      <c r="N7363" s="112">
        <f t="shared" ref="N7363:N7426" si="231">SUM(K7363:M7363)</f>
        <v>0.15821895149314458</v>
      </c>
    </row>
    <row r="7364" spans="1:14" x14ac:dyDescent="0.25">
      <c r="A7364" s="111" t="s">
        <v>786</v>
      </c>
      <c r="B7364" s="111">
        <f>INDEX(kommuner!C:C,MATCH(_xlfn.NUMBERVALUE(A7364),kommuner!B:B,0))</f>
        <v>4601</v>
      </c>
      <c r="C7364" s="111" t="s">
        <v>127</v>
      </c>
      <c r="D7364" s="111" t="s">
        <v>127</v>
      </c>
      <c r="E7364" s="111" t="s">
        <v>123</v>
      </c>
      <c r="F7364" s="111" t="s">
        <v>179</v>
      </c>
      <c r="G7364" s="111" t="s">
        <v>173</v>
      </c>
      <c r="H7364" s="111" t="s">
        <v>179</v>
      </c>
      <c r="I7364" s="111" t="s">
        <v>173</v>
      </c>
      <c r="J7364" t="str">
        <f t="shared" si="230"/>
        <v>4601SkogOrganisk jordBlandingsskogMiddels</v>
      </c>
      <c r="K7364" s="111">
        <v>-2.4239591752717748</v>
      </c>
      <c r="L7364" s="111">
        <v>0.92784825435236762</v>
      </c>
      <c r="M7364" s="111">
        <v>0.46510463492953991</v>
      </c>
      <c r="N7364" s="112">
        <f t="shared" si="231"/>
        <v>-1.0310062859898674</v>
      </c>
    </row>
    <row r="7365" spans="1:14" x14ac:dyDescent="0.25">
      <c r="A7365" s="111" t="s">
        <v>786</v>
      </c>
      <c r="B7365" s="111">
        <f>INDEX(kommuner!C:C,MATCH(_xlfn.NUMBERVALUE(A7365),kommuner!B:B,0))</f>
        <v>4601</v>
      </c>
      <c r="C7365" s="111" t="s">
        <v>127</v>
      </c>
      <c r="D7365" s="111" t="s">
        <v>127</v>
      </c>
      <c r="E7365" s="111" t="s">
        <v>123</v>
      </c>
      <c r="F7365" s="111" t="s">
        <v>179</v>
      </c>
      <c r="G7365" s="111" t="s">
        <v>186</v>
      </c>
      <c r="H7365" s="111" t="s">
        <v>179</v>
      </c>
      <c r="I7365" s="111" t="s">
        <v>186</v>
      </c>
      <c r="J7365" t="str">
        <f t="shared" si="230"/>
        <v>4601SkogOrganisk jordBlandingsskogSærs høy</v>
      </c>
      <c r="K7365" s="111">
        <v>-1.5726115302258048</v>
      </c>
      <c r="L7365" s="111">
        <v>0.92784825435236762</v>
      </c>
      <c r="M7365" s="111">
        <v>0.46510463492953991</v>
      </c>
      <c r="N7365" s="112">
        <f t="shared" si="231"/>
        <v>-0.17965864094389727</v>
      </c>
    </row>
    <row r="7366" spans="1:14" x14ac:dyDescent="0.25">
      <c r="A7366" s="111" t="s">
        <v>786</v>
      </c>
      <c r="B7366" s="111">
        <f>INDEX(kommuner!C:C,MATCH(_xlfn.NUMBERVALUE(A7366),kommuner!B:B,0))</f>
        <v>4601</v>
      </c>
      <c r="C7366" s="111" t="s">
        <v>127</v>
      </c>
      <c r="D7366" s="111" t="s">
        <v>127</v>
      </c>
      <c r="E7366" s="111" t="s">
        <v>123</v>
      </c>
      <c r="F7366" s="111" t="s">
        <v>185</v>
      </c>
      <c r="G7366" s="111" t="s">
        <v>180</v>
      </c>
      <c r="H7366" s="111" t="s">
        <v>185</v>
      </c>
      <c r="I7366" s="111" t="s">
        <v>180</v>
      </c>
      <c r="J7366" t="str">
        <f t="shared" si="230"/>
        <v>4601SkogOrganisk jordLauvskogHøy</v>
      </c>
      <c r="K7366" s="111">
        <v>-1.9913688882377358</v>
      </c>
      <c r="L7366" s="111">
        <v>0.92784825435236762</v>
      </c>
      <c r="M7366" s="111">
        <v>0.46510463492953991</v>
      </c>
      <c r="N7366" s="112">
        <f t="shared" si="231"/>
        <v>-0.59841599895582831</v>
      </c>
    </row>
    <row r="7367" spans="1:14" x14ac:dyDescent="0.25">
      <c r="A7367" s="111" t="s">
        <v>786</v>
      </c>
      <c r="B7367" s="111">
        <f>INDEX(kommuner!C:C,MATCH(_xlfn.NUMBERVALUE(A7367),kommuner!B:B,0))</f>
        <v>4601</v>
      </c>
      <c r="C7367" s="111" t="s">
        <v>127</v>
      </c>
      <c r="D7367" s="111" t="s">
        <v>127</v>
      </c>
      <c r="E7367" s="111" t="s">
        <v>123</v>
      </c>
      <c r="F7367" s="111" t="s">
        <v>185</v>
      </c>
      <c r="G7367" s="111" t="s">
        <v>167</v>
      </c>
      <c r="H7367" s="111" t="s">
        <v>185</v>
      </c>
      <c r="I7367" s="111" t="s">
        <v>167</v>
      </c>
      <c r="J7367" t="str">
        <f t="shared" si="230"/>
        <v>4601SkogOrganisk jordLauvskogImpediment</v>
      </c>
      <c r="K7367" s="111">
        <v>0.35000626494250675</v>
      </c>
      <c r="L7367" s="111">
        <v>0.92784825435236762</v>
      </c>
      <c r="M7367" s="111">
        <v>0.46510463492953991</v>
      </c>
      <c r="N7367" s="112">
        <f t="shared" si="231"/>
        <v>1.7429591542244141</v>
      </c>
    </row>
    <row r="7368" spans="1:14" x14ac:dyDescent="0.25">
      <c r="A7368" s="111" t="s">
        <v>786</v>
      </c>
      <c r="B7368" s="111">
        <f>INDEX(kommuner!C:C,MATCH(_xlfn.NUMBERVALUE(A7368),kommuner!B:B,0))</f>
        <v>4601</v>
      </c>
      <c r="C7368" s="111" t="s">
        <v>127</v>
      </c>
      <c r="D7368" s="111" t="s">
        <v>127</v>
      </c>
      <c r="E7368" s="111" t="s">
        <v>123</v>
      </c>
      <c r="F7368" s="111" t="s">
        <v>185</v>
      </c>
      <c r="G7368" s="111" t="s">
        <v>190</v>
      </c>
      <c r="H7368" s="111" t="s">
        <v>185</v>
      </c>
      <c r="I7368" s="111" t="s">
        <v>190</v>
      </c>
      <c r="J7368" t="str">
        <f t="shared" si="230"/>
        <v>4601SkogOrganisk jordLauvskogLav</v>
      </c>
      <c r="K7368" s="111">
        <v>1.1144075558526714</v>
      </c>
      <c r="L7368" s="111">
        <v>0.92784825435236762</v>
      </c>
      <c r="M7368" s="111">
        <v>0.46510463492953991</v>
      </c>
      <c r="N7368" s="112">
        <f t="shared" si="231"/>
        <v>2.5073604451345788</v>
      </c>
    </row>
    <row r="7369" spans="1:14" x14ac:dyDescent="0.25">
      <c r="A7369" s="111" t="s">
        <v>786</v>
      </c>
      <c r="B7369" s="111">
        <f>INDEX(kommuner!C:C,MATCH(_xlfn.NUMBERVALUE(A7369),kommuner!B:B,0))</f>
        <v>4601</v>
      </c>
      <c r="C7369" s="111" t="s">
        <v>127</v>
      </c>
      <c r="D7369" s="111" t="s">
        <v>127</v>
      </c>
      <c r="E7369" s="111" t="s">
        <v>123</v>
      </c>
      <c r="F7369" s="111" t="s">
        <v>185</v>
      </c>
      <c r="G7369" s="111" t="s">
        <v>173</v>
      </c>
      <c r="H7369" s="111" t="s">
        <v>185</v>
      </c>
      <c r="I7369" s="111" t="s">
        <v>173</v>
      </c>
      <c r="J7369" t="str">
        <f t="shared" si="230"/>
        <v>4601SkogOrganisk jordLauvskogMiddels</v>
      </c>
      <c r="K7369" s="111">
        <v>-0.62664468270982987</v>
      </c>
      <c r="L7369" s="111">
        <v>0.92784825435236762</v>
      </c>
      <c r="M7369" s="111">
        <v>0.46510463492953991</v>
      </c>
      <c r="N7369" s="112">
        <f t="shared" si="231"/>
        <v>0.76630820657207765</v>
      </c>
    </row>
    <row r="7370" spans="1:14" x14ac:dyDescent="0.25">
      <c r="A7370" s="111" t="s">
        <v>786</v>
      </c>
      <c r="B7370" s="111">
        <f>INDEX(kommuner!C:C,MATCH(_xlfn.NUMBERVALUE(A7370),kommuner!B:B,0))</f>
        <v>4601</v>
      </c>
      <c r="C7370" s="111" t="s">
        <v>127</v>
      </c>
      <c r="D7370" s="111" t="s">
        <v>127</v>
      </c>
      <c r="E7370" s="111" t="s">
        <v>123</v>
      </c>
      <c r="F7370" s="111" t="s">
        <v>185</v>
      </c>
      <c r="G7370" s="111" t="s">
        <v>186</v>
      </c>
      <c r="H7370" s="111" t="s">
        <v>185</v>
      </c>
      <c r="I7370" s="111" t="s">
        <v>186</v>
      </c>
      <c r="J7370" t="str">
        <f t="shared" si="230"/>
        <v>4601SkogOrganisk jordLauvskogSærs høy</v>
      </c>
      <c r="K7370" s="111">
        <v>-1.8997279926091779</v>
      </c>
      <c r="L7370" s="111">
        <v>0.92784825435236762</v>
      </c>
      <c r="M7370" s="111">
        <v>0.46510463492953991</v>
      </c>
      <c r="N7370" s="112">
        <f t="shared" si="231"/>
        <v>-0.50677510332727038</v>
      </c>
    </row>
    <row r="7371" spans="1:14" x14ac:dyDescent="0.25">
      <c r="A7371" s="111" t="s">
        <v>786</v>
      </c>
      <c r="B7371" s="111">
        <f>INDEX(kommuner!C:C,MATCH(_xlfn.NUMBERVALUE(A7371),kommuner!B:B,0))</f>
        <v>4601</v>
      </c>
      <c r="C7371" s="111" t="s">
        <v>83</v>
      </c>
      <c r="D7371" s="111" t="s">
        <v>83</v>
      </c>
      <c r="E7371" s="111" t="s">
        <v>126</v>
      </c>
      <c r="F7371" s="111" t="s">
        <v>139</v>
      </c>
      <c r="G7371" s="111" t="s">
        <v>139</v>
      </c>
      <c r="H7371" s="111" t="s">
        <v>139</v>
      </c>
      <c r="I7371" s="111" t="s">
        <v>139</v>
      </c>
      <c r="J7371" t="str">
        <f t="shared" si="230"/>
        <v>4601Utbygd arealMineraljord</v>
      </c>
      <c r="K7371" s="111">
        <v>-1.3010725986550351</v>
      </c>
      <c r="L7371" s="111">
        <v>0</v>
      </c>
      <c r="M7371" s="111">
        <v>1.303047089454229E-2</v>
      </c>
      <c r="N7371" s="112">
        <f t="shared" si="231"/>
        <v>-1.2880421277604928</v>
      </c>
    </row>
    <row r="7372" spans="1:14" x14ac:dyDescent="0.25">
      <c r="A7372" s="111" t="s">
        <v>786</v>
      </c>
      <c r="B7372" s="111">
        <f>INDEX(kommuner!C:C,MATCH(_xlfn.NUMBERVALUE(A7372),kommuner!B:B,0))</f>
        <v>4601</v>
      </c>
      <c r="C7372" s="111" t="s">
        <v>83</v>
      </c>
      <c r="D7372" s="111" t="s">
        <v>83</v>
      </c>
      <c r="E7372" s="111" t="s">
        <v>123</v>
      </c>
      <c r="F7372" s="111" t="s">
        <v>139</v>
      </c>
      <c r="G7372" s="111" t="s">
        <v>139</v>
      </c>
      <c r="H7372" s="111" t="s">
        <v>139</v>
      </c>
      <c r="I7372" s="111" t="s">
        <v>139</v>
      </c>
      <c r="J7372" t="str">
        <f t="shared" si="230"/>
        <v>4601Utbygd arealOrganisk jord</v>
      </c>
      <c r="K7372" s="111">
        <v>29.011421395201612</v>
      </c>
      <c r="L7372" s="111">
        <v>0</v>
      </c>
      <c r="M7372" s="111">
        <v>1.303047089454229E-2</v>
      </c>
      <c r="N7372" s="112">
        <f t="shared" si="231"/>
        <v>29.024451866096154</v>
      </c>
    </row>
    <row r="7373" spans="1:14" x14ac:dyDescent="0.25">
      <c r="A7373" s="111" t="s">
        <v>786</v>
      </c>
      <c r="B7373" s="111">
        <f>INDEX(kommuner!C:C,MATCH(_xlfn.NUMBERVALUE(A7373),kommuner!B:B,0))</f>
        <v>4601</v>
      </c>
      <c r="C7373" s="111" t="s">
        <v>181</v>
      </c>
      <c r="D7373" s="111" t="s">
        <v>181</v>
      </c>
      <c r="E7373" s="111" t="s">
        <v>123</v>
      </c>
      <c r="F7373" s="111" t="s">
        <v>139</v>
      </c>
      <c r="G7373" s="111" t="s">
        <v>139</v>
      </c>
      <c r="H7373" s="111" t="s">
        <v>139</v>
      </c>
      <c r="I7373" s="111" t="s">
        <v>139</v>
      </c>
      <c r="J7373" t="str">
        <f t="shared" si="230"/>
        <v>4601Vann og myrOrganisk jord</v>
      </c>
      <c r="K7373" s="111">
        <v>-0.38124953903444653</v>
      </c>
      <c r="L7373" s="111">
        <v>0</v>
      </c>
      <c r="M7373" s="111">
        <v>0</v>
      </c>
      <c r="N7373" s="112">
        <f t="shared" si="231"/>
        <v>-0.38124953903444653</v>
      </c>
    </row>
    <row r="7374" spans="1:14" x14ac:dyDescent="0.25">
      <c r="A7374" s="111" t="s">
        <v>787</v>
      </c>
      <c r="B7374" s="111">
        <f>INDEX(kommuner!C:C,MATCH(_xlfn.NUMBERVALUE(A7374),kommuner!B:B,0))</f>
        <v>4611</v>
      </c>
      <c r="C7374" s="111" t="s">
        <v>82</v>
      </c>
      <c r="D7374" s="111" t="s">
        <v>82</v>
      </c>
      <c r="E7374" s="111" t="s">
        <v>126</v>
      </c>
      <c r="F7374" s="111" t="s">
        <v>139</v>
      </c>
      <c r="G7374" s="111" t="s">
        <v>139</v>
      </c>
      <c r="H7374" s="111" t="s">
        <v>139</v>
      </c>
      <c r="I7374" s="111" t="s">
        <v>139</v>
      </c>
      <c r="J7374" t="str">
        <f t="shared" si="230"/>
        <v>4611Annen utmarkMineraljord</v>
      </c>
      <c r="K7374" s="111">
        <v>-0.12122885237983599</v>
      </c>
      <c r="L7374" s="111">
        <v>0</v>
      </c>
      <c r="M7374" s="111">
        <v>0</v>
      </c>
      <c r="N7374" s="112">
        <f t="shared" si="231"/>
        <v>-0.12122885237983599</v>
      </c>
    </row>
    <row r="7375" spans="1:14" x14ac:dyDescent="0.25">
      <c r="A7375" s="111" t="s">
        <v>787</v>
      </c>
      <c r="B7375" s="111">
        <f>INDEX(kommuner!C:C,MATCH(_xlfn.NUMBERVALUE(A7375),kommuner!B:B,0))</f>
        <v>4611</v>
      </c>
      <c r="C7375" s="111" t="s">
        <v>121</v>
      </c>
      <c r="D7375" s="111" t="s">
        <v>121</v>
      </c>
      <c r="E7375" s="111" t="s">
        <v>126</v>
      </c>
      <c r="F7375" s="111" t="s">
        <v>139</v>
      </c>
      <c r="G7375" s="111" t="s">
        <v>139</v>
      </c>
      <c r="H7375" s="111" t="s">
        <v>139</v>
      </c>
      <c r="I7375" s="111" t="s">
        <v>139</v>
      </c>
      <c r="J7375" t="str">
        <f t="shared" si="230"/>
        <v>4611BeiteMineraljord</v>
      </c>
      <c r="K7375" s="111">
        <v>-0.96338340838695502</v>
      </c>
      <c r="L7375" s="111">
        <v>0</v>
      </c>
      <c r="M7375" s="111">
        <v>1.2448711246839999E-7</v>
      </c>
      <c r="N7375" s="112">
        <f t="shared" si="231"/>
        <v>-0.96338328389984251</v>
      </c>
    </row>
    <row r="7376" spans="1:14" x14ac:dyDescent="0.25">
      <c r="A7376" s="111" t="s">
        <v>787</v>
      </c>
      <c r="B7376" s="111">
        <f>INDEX(kommuner!C:C,MATCH(_xlfn.NUMBERVALUE(A7376),kommuner!B:B,0))</f>
        <v>4611</v>
      </c>
      <c r="C7376" s="111" t="s">
        <v>121</v>
      </c>
      <c r="D7376" s="111" t="s">
        <v>121</v>
      </c>
      <c r="E7376" s="111" t="s">
        <v>123</v>
      </c>
      <c r="F7376" s="111" t="s">
        <v>139</v>
      </c>
      <c r="G7376" s="111" t="s">
        <v>139</v>
      </c>
      <c r="H7376" s="111" t="s">
        <v>139</v>
      </c>
      <c r="I7376" s="111" t="s">
        <v>139</v>
      </c>
      <c r="J7376" t="str">
        <f t="shared" si="230"/>
        <v>4611BeiteOrganisk jord</v>
      </c>
      <c r="K7376" s="111">
        <v>12.077525935985037</v>
      </c>
      <c r="L7376" s="111">
        <v>1.6412500000000001</v>
      </c>
      <c r="M7376" s="111">
        <v>0</v>
      </c>
      <c r="N7376" s="112">
        <f t="shared" si="231"/>
        <v>13.718775935985036</v>
      </c>
    </row>
    <row r="7377" spans="1:14" x14ac:dyDescent="0.25">
      <c r="A7377" s="111" t="s">
        <v>787</v>
      </c>
      <c r="B7377" s="111">
        <f>INDEX(kommuner!C:C,MATCH(_xlfn.NUMBERVALUE(A7377),kommuner!B:B,0))</f>
        <v>4611</v>
      </c>
      <c r="C7377" s="111" t="s">
        <v>84</v>
      </c>
      <c r="D7377" s="111" t="s">
        <v>84</v>
      </c>
      <c r="E7377" s="111" t="s">
        <v>126</v>
      </c>
      <c r="F7377" s="111" t="s">
        <v>139</v>
      </c>
      <c r="G7377" s="111" t="s">
        <v>139</v>
      </c>
      <c r="H7377" s="111" t="s">
        <v>139</v>
      </c>
      <c r="I7377" s="111" t="s">
        <v>139</v>
      </c>
      <c r="J7377" t="str">
        <f t="shared" si="230"/>
        <v>4611Dyrket markMineraljord</v>
      </c>
      <c r="K7377" s="111">
        <v>-0.87492202609341907</v>
      </c>
      <c r="L7377" s="111">
        <v>0</v>
      </c>
      <c r="M7377" s="111">
        <v>0</v>
      </c>
      <c r="N7377" s="112">
        <f t="shared" si="231"/>
        <v>-0.87492202609341907</v>
      </c>
    </row>
    <row r="7378" spans="1:14" x14ac:dyDescent="0.25">
      <c r="A7378" s="111" t="s">
        <v>787</v>
      </c>
      <c r="B7378" s="111">
        <f>INDEX(kommuner!C:C,MATCH(_xlfn.NUMBERVALUE(A7378),kommuner!B:B,0))</f>
        <v>4611</v>
      </c>
      <c r="C7378" s="111" t="s">
        <v>84</v>
      </c>
      <c r="D7378" s="111" t="s">
        <v>84</v>
      </c>
      <c r="E7378" s="111" t="s">
        <v>123</v>
      </c>
      <c r="F7378" s="111" t="s">
        <v>139</v>
      </c>
      <c r="G7378" s="111" t="s">
        <v>139</v>
      </c>
      <c r="H7378" s="111" t="s">
        <v>139</v>
      </c>
      <c r="I7378" s="111" t="s">
        <v>139</v>
      </c>
      <c r="J7378" t="str">
        <f t="shared" si="230"/>
        <v>4611Dyrket markOrganisk jord</v>
      </c>
      <c r="K7378" s="111">
        <v>28.726149366675592</v>
      </c>
      <c r="L7378" s="111">
        <v>1.45625</v>
      </c>
      <c r="M7378" s="111">
        <v>0</v>
      </c>
      <c r="N7378" s="112">
        <f t="shared" si="231"/>
        <v>30.182399366675593</v>
      </c>
    </row>
    <row r="7379" spans="1:14" x14ac:dyDescent="0.25">
      <c r="A7379" s="111" t="s">
        <v>787</v>
      </c>
      <c r="B7379" s="111">
        <f>INDEX(kommuner!C:C,MATCH(_xlfn.NUMBERVALUE(A7379),kommuner!B:B,0))</f>
        <v>4611</v>
      </c>
      <c r="C7379" s="111" t="s">
        <v>127</v>
      </c>
      <c r="D7379" s="111" t="s">
        <v>127</v>
      </c>
      <c r="E7379" s="111" t="s">
        <v>126</v>
      </c>
      <c r="F7379" s="111" t="s">
        <v>172</v>
      </c>
      <c r="G7379" s="111" t="s">
        <v>180</v>
      </c>
      <c r="H7379" s="111" t="s">
        <v>172</v>
      </c>
      <c r="I7379" s="111" t="s">
        <v>180</v>
      </c>
      <c r="J7379" t="str">
        <f t="shared" si="230"/>
        <v>4611SkogMineraljordBarskogHøy</v>
      </c>
      <c r="K7379" s="111">
        <v>-3.4914408319412575</v>
      </c>
      <c r="L7379" s="111">
        <v>0.85306406685236758</v>
      </c>
      <c r="M7379" s="111">
        <v>6.4056614999681585E-2</v>
      </c>
      <c r="N7379" s="112">
        <f t="shared" si="231"/>
        <v>-2.5743201500892083</v>
      </c>
    </row>
    <row r="7380" spans="1:14" x14ac:dyDescent="0.25">
      <c r="A7380" s="111" t="s">
        <v>787</v>
      </c>
      <c r="B7380" s="111">
        <f>INDEX(kommuner!C:C,MATCH(_xlfn.NUMBERVALUE(A7380),kommuner!B:B,0))</f>
        <v>4611</v>
      </c>
      <c r="C7380" s="111" t="s">
        <v>127</v>
      </c>
      <c r="D7380" s="111" t="s">
        <v>127</v>
      </c>
      <c r="E7380" s="111" t="s">
        <v>126</v>
      </c>
      <c r="F7380" s="111" t="s">
        <v>172</v>
      </c>
      <c r="G7380" s="111" t="s">
        <v>167</v>
      </c>
      <c r="H7380" s="111" t="s">
        <v>172</v>
      </c>
      <c r="I7380" s="111" t="s">
        <v>167</v>
      </c>
      <c r="J7380" t="str">
        <f t="shared" si="230"/>
        <v>4611SkogMineraljordBarskogImpediment</v>
      </c>
      <c r="K7380" s="111">
        <v>-1.1558387230259366</v>
      </c>
      <c r="L7380" s="111">
        <v>0.85306406685236758</v>
      </c>
      <c r="M7380" s="111">
        <v>6.3979989500968365E-2</v>
      </c>
      <c r="N7380" s="112">
        <f t="shared" si="231"/>
        <v>-0.23879466667260066</v>
      </c>
    </row>
    <row r="7381" spans="1:14" x14ac:dyDescent="0.25">
      <c r="A7381" s="111" t="s">
        <v>787</v>
      </c>
      <c r="B7381" s="111">
        <f>INDEX(kommuner!C:C,MATCH(_xlfn.NUMBERVALUE(A7381),kommuner!B:B,0))</f>
        <v>4611</v>
      </c>
      <c r="C7381" s="111" t="s">
        <v>127</v>
      </c>
      <c r="D7381" s="111" t="s">
        <v>127</v>
      </c>
      <c r="E7381" s="111" t="s">
        <v>126</v>
      </c>
      <c r="F7381" s="111" t="s">
        <v>172</v>
      </c>
      <c r="G7381" s="111" t="s">
        <v>190</v>
      </c>
      <c r="H7381" s="111" t="s">
        <v>172</v>
      </c>
      <c r="I7381" s="111" t="s">
        <v>190</v>
      </c>
      <c r="J7381" t="str">
        <f t="shared" si="230"/>
        <v>4611SkogMineraljordBarskogLav</v>
      </c>
      <c r="K7381" s="111">
        <v>-1.8215681825293268</v>
      </c>
      <c r="L7381" s="111">
        <v>0.85306406685236758</v>
      </c>
      <c r="M7381" s="111">
        <v>6.3979989500968365E-2</v>
      </c>
      <c r="N7381" s="112">
        <f t="shared" si="231"/>
        <v>-0.90452412617599087</v>
      </c>
    </row>
    <row r="7382" spans="1:14" x14ac:dyDescent="0.25">
      <c r="A7382" s="111" t="s">
        <v>787</v>
      </c>
      <c r="B7382" s="111">
        <f>INDEX(kommuner!C:C,MATCH(_xlfn.NUMBERVALUE(A7382),kommuner!B:B,0))</f>
        <v>4611</v>
      </c>
      <c r="C7382" s="111" t="s">
        <v>127</v>
      </c>
      <c r="D7382" s="111" t="s">
        <v>127</v>
      </c>
      <c r="E7382" s="111" t="s">
        <v>126</v>
      </c>
      <c r="F7382" s="111" t="s">
        <v>172</v>
      </c>
      <c r="G7382" s="111" t="s">
        <v>173</v>
      </c>
      <c r="H7382" s="111" t="s">
        <v>172</v>
      </c>
      <c r="I7382" s="111" t="s">
        <v>173</v>
      </c>
      <c r="J7382" t="str">
        <f t="shared" si="230"/>
        <v>4611SkogMineraljordBarskogMiddels</v>
      </c>
      <c r="K7382" s="111">
        <v>-2.9452289214132028</v>
      </c>
      <c r="L7382" s="111">
        <v>0.85306406685236758</v>
      </c>
      <c r="M7382" s="111">
        <v>6.4056614999681585E-2</v>
      </c>
      <c r="N7382" s="112">
        <f t="shared" si="231"/>
        <v>-2.0281082395611536</v>
      </c>
    </row>
    <row r="7383" spans="1:14" x14ac:dyDescent="0.25">
      <c r="A7383" s="111" t="s">
        <v>787</v>
      </c>
      <c r="B7383" s="111">
        <f>INDEX(kommuner!C:C,MATCH(_xlfn.NUMBERVALUE(A7383),kommuner!B:B,0))</f>
        <v>4611</v>
      </c>
      <c r="C7383" s="111" t="s">
        <v>127</v>
      </c>
      <c r="D7383" s="111" t="s">
        <v>127</v>
      </c>
      <c r="E7383" s="111" t="s">
        <v>126</v>
      </c>
      <c r="F7383" s="111" t="s">
        <v>172</v>
      </c>
      <c r="G7383" s="111" t="s">
        <v>186</v>
      </c>
      <c r="H7383" s="111" t="s">
        <v>172</v>
      </c>
      <c r="I7383" s="111" t="s">
        <v>186</v>
      </c>
      <c r="J7383" t="str">
        <f t="shared" si="230"/>
        <v>4611SkogMineraljordBarskogSærs høy</v>
      </c>
      <c r="K7383" s="111">
        <v>-2.734962032443129</v>
      </c>
      <c r="L7383" s="111">
        <v>0.85306406685236758</v>
      </c>
      <c r="M7383" s="111">
        <v>6.4056614999681585E-2</v>
      </c>
      <c r="N7383" s="112">
        <f t="shared" si="231"/>
        <v>-1.81784135059108</v>
      </c>
    </row>
    <row r="7384" spans="1:14" x14ac:dyDescent="0.25">
      <c r="A7384" s="111" t="s">
        <v>787</v>
      </c>
      <c r="B7384" s="111">
        <f>INDEX(kommuner!C:C,MATCH(_xlfn.NUMBERVALUE(A7384),kommuner!B:B,0))</f>
        <v>4611</v>
      </c>
      <c r="C7384" s="111" t="s">
        <v>127</v>
      </c>
      <c r="D7384" s="111" t="s">
        <v>127</v>
      </c>
      <c r="E7384" s="111" t="s">
        <v>126</v>
      </c>
      <c r="F7384" s="111" t="s">
        <v>179</v>
      </c>
      <c r="G7384" s="111" t="s">
        <v>180</v>
      </c>
      <c r="H7384" s="111" t="s">
        <v>179</v>
      </c>
      <c r="I7384" s="111" t="s">
        <v>180</v>
      </c>
      <c r="J7384" t="str">
        <f t="shared" si="230"/>
        <v>4611SkogMineraljordBlandingsskogHøy</v>
      </c>
      <c r="K7384" s="111">
        <v>-7.1939050909469406</v>
      </c>
      <c r="L7384" s="111">
        <v>0.85306406685236758</v>
      </c>
      <c r="M7384" s="111">
        <v>6.3979989500968365E-2</v>
      </c>
      <c r="N7384" s="112">
        <f t="shared" si="231"/>
        <v>-6.2768610345936047</v>
      </c>
    </row>
    <row r="7385" spans="1:14" x14ac:dyDescent="0.25">
      <c r="A7385" s="111" t="s">
        <v>787</v>
      </c>
      <c r="B7385" s="111">
        <f>INDEX(kommuner!C:C,MATCH(_xlfn.NUMBERVALUE(A7385),kommuner!B:B,0))</f>
        <v>4611</v>
      </c>
      <c r="C7385" s="111" t="s">
        <v>127</v>
      </c>
      <c r="D7385" s="111" t="s">
        <v>127</v>
      </c>
      <c r="E7385" s="111" t="s">
        <v>126</v>
      </c>
      <c r="F7385" s="111" t="s">
        <v>179</v>
      </c>
      <c r="G7385" s="111" t="s">
        <v>167</v>
      </c>
      <c r="H7385" s="111" t="s">
        <v>179</v>
      </c>
      <c r="I7385" s="111" t="s">
        <v>167</v>
      </c>
      <c r="J7385" t="str">
        <f t="shared" si="230"/>
        <v>4611SkogMineraljordBlandingsskogImpediment</v>
      </c>
      <c r="K7385" s="111">
        <v>-1.6598037998579707</v>
      </c>
      <c r="L7385" s="111">
        <v>0.85306406685236758</v>
      </c>
      <c r="M7385" s="111">
        <v>6.3979989500968365E-2</v>
      </c>
      <c r="N7385" s="112">
        <f t="shared" si="231"/>
        <v>-0.7427597435046347</v>
      </c>
    </row>
    <row r="7386" spans="1:14" x14ac:dyDescent="0.25">
      <c r="A7386" s="111" t="s">
        <v>787</v>
      </c>
      <c r="B7386" s="111">
        <f>INDEX(kommuner!C:C,MATCH(_xlfn.NUMBERVALUE(A7386),kommuner!B:B,0))</f>
        <v>4611</v>
      </c>
      <c r="C7386" s="111" t="s">
        <v>127</v>
      </c>
      <c r="D7386" s="111" t="s">
        <v>127</v>
      </c>
      <c r="E7386" s="111" t="s">
        <v>126</v>
      </c>
      <c r="F7386" s="111" t="s">
        <v>179</v>
      </c>
      <c r="G7386" s="111" t="s">
        <v>190</v>
      </c>
      <c r="H7386" s="111" t="s">
        <v>179</v>
      </c>
      <c r="I7386" s="111" t="s">
        <v>190</v>
      </c>
      <c r="J7386" t="str">
        <f t="shared" si="230"/>
        <v>4611SkogMineraljordBlandingsskogLav</v>
      </c>
      <c r="K7386" s="111">
        <v>-2.5588434197694254</v>
      </c>
      <c r="L7386" s="111">
        <v>0.85306406685236758</v>
      </c>
      <c r="M7386" s="111">
        <v>6.3979989500968365E-2</v>
      </c>
      <c r="N7386" s="112">
        <f t="shared" si="231"/>
        <v>-1.6417993634160897</v>
      </c>
    </row>
    <row r="7387" spans="1:14" x14ac:dyDescent="0.25">
      <c r="A7387" s="111" t="s">
        <v>787</v>
      </c>
      <c r="B7387" s="111">
        <f>INDEX(kommuner!C:C,MATCH(_xlfn.NUMBERVALUE(A7387),kommuner!B:B,0))</f>
        <v>4611</v>
      </c>
      <c r="C7387" s="111" t="s">
        <v>127</v>
      </c>
      <c r="D7387" s="111" t="s">
        <v>127</v>
      </c>
      <c r="E7387" s="111" t="s">
        <v>126</v>
      </c>
      <c r="F7387" s="111" t="s">
        <v>179</v>
      </c>
      <c r="G7387" s="111" t="s">
        <v>173</v>
      </c>
      <c r="H7387" s="111" t="s">
        <v>179</v>
      </c>
      <c r="I7387" s="111" t="s">
        <v>173</v>
      </c>
      <c r="J7387" t="str">
        <f t="shared" si="230"/>
        <v>4611SkogMineraljordBlandingsskogMiddels</v>
      </c>
      <c r="K7387" s="111">
        <v>-3.8687729546762566</v>
      </c>
      <c r="L7387" s="111">
        <v>0.85306406685236758</v>
      </c>
      <c r="M7387" s="111">
        <v>6.3979989500968365E-2</v>
      </c>
      <c r="N7387" s="112">
        <f t="shared" si="231"/>
        <v>-2.9517288983229206</v>
      </c>
    </row>
    <row r="7388" spans="1:14" x14ac:dyDescent="0.25">
      <c r="A7388" s="111" t="s">
        <v>787</v>
      </c>
      <c r="B7388" s="111">
        <f>INDEX(kommuner!C:C,MATCH(_xlfn.NUMBERVALUE(A7388),kommuner!B:B,0))</f>
        <v>4611</v>
      </c>
      <c r="C7388" s="111" t="s">
        <v>127</v>
      </c>
      <c r="D7388" s="111" t="s">
        <v>127</v>
      </c>
      <c r="E7388" s="111" t="s">
        <v>126</v>
      </c>
      <c r="F7388" s="111" t="s">
        <v>179</v>
      </c>
      <c r="G7388" s="111" t="s">
        <v>186</v>
      </c>
      <c r="H7388" s="111" t="s">
        <v>179</v>
      </c>
      <c r="I7388" s="111" t="s">
        <v>186</v>
      </c>
      <c r="J7388" t="str">
        <f t="shared" si="230"/>
        <v>4611SkogMineraljordBlandingsskogSærs høy</v>
      </c>
      <c r="K7388" s="111">
        <v>-2.9395925245326562</v>
      </c>
      <c r="L7388" s="111">
        <v>0.85306406685236758</v>
      </c>
      <c r="M7388" s="111">
        <v>6.3979989500968365E-2</v>
      </c>
      <c r="N7388" s="112">
        <f t="shared" si="231"/>
        <v>-2.0225484681793202</v>
      </c>
    </row>
    <row r="7389" spans="1:14" x14ac:dyDescent="0.25">
      <c r="A7389" s="111" t="s">
        <v>787</v>
      </c>
      <c r="B7389" s="111">
        <f>INDEX(kommuner!C:C,MATCH(_xlfn.NUMBERVALUE(A7389),kommuner!B:B,0))</f>
        <v>4611</v>
      </c>
      <c r="C7389" s="111" t="s">
        <v>127</v>
      </c>
      <c r="D7389" s="111" t="s">
        <v>127</v>
      </c>
      <c r="E7389" s="111" t="s">
        <v>126</v>
      </c>
      <c r="F7389" s="111" t="s">
        <v>185</v>
      </c>
      <c r="G7389" s="111" t="s">
        <v>180</v>
      </c>
      <c r="H7389" s="111" t="s">
        <v>185</v>
      </c>
      <c r="I7389" s="111" t="s">
        <v>180</v>
      </c>
      <c r="J7389" t="str">
        <f t="shared" si="230"/>
        <v>4611SkogMineraljordLauvskogHøy</v>
      </c>
      <c r="K7389" s="111">
        <v>-2.6171499611514069</v>
      </c>
      <c r="L7389" s="111">
        <v>0.85306406685236758</v>
      </c>
      <c r="M7389" s="111">
        <v>6.3979989500968365E-2</v>
      </c>
      <c r="N7389" s="112">
        <f t="shared" si="231"/>
        <v>-1.7001059047980711</v>
      </c>
    </row>
    <row r="7390" spans="1:14" x14ac:dyDescent="0.25">
      <c r="A7390" s="111" t="s">
        <v>787</v>
      </c>
      <c r="B7390" s="111">
        <f>INDEX(kommuner!C:C,MATCH(_xlfn.NUMBERVALUE(A7390),kommuner!B:B,0))</f>
        <v>4611</v>
      </c>
      <c r="C7390" s="111" t="s">
        <v>127</v>
      </c>
      <c r="D7390" s="111" t="s">
        <v>127</v>
      </c>
      <c r="E7390" s="111" t="s">
        <v>126</v>
      </c>
      <c r="F7390" s="111" t="s">
        <v>185</v>
      </c>
      <c r="G7390" s="111" t="s">
        <v>167</v>
      </c>
      <c r="H7390" s="111" t="s">
        <v>185</v>
      </c>
      <c r="I7390" s="111" t="s">
        <v>167</v>
      </c>
      <c r="J7390" t="str">
        <f t="shared" si="230"/>
        <v>4611SkogMineraljordLauvskogImpediment</v>
      </c>
      <c r="K7390" s="111">
        <v>-1.406906973132888</v>
      </c>
      <c r="L7390" s="111">
        <v>0.85306406685236758</v>
      </c>
      <c r="M7390" s="111">
        <v>6.3979989500968365E-2</v>
      </c>
      <c r="N7390" s="112">
        <f t="shared" si="231"/>
        <v>-0.48986291677955207</v>
      </c>
    </row>
    <row r="7391" spans="1:14" x14ac:dyDescent="0.25">
      <c r="A7391" s="111" t="s">
        <v>787</v>
      </c>
      <c r="B7391" s="111">
        <f>INDEX(kommuner!C:C,MATCH(_xlfn.NUMBERVALUE(A7391),kommuner!B:B,0))</f>
        <v>4611</v>
      </c>
      <c r="C7391" s="111" t="s">
        <v>127</v>
      </c>
      <c r="D7391" s="111" t="s">
        <v>127</v>
      </c>
      <c r="E7391" s="111" t="s">
        <v>126</v>
      </c>
      <c r="F7391" s="111" t="s">
        <v>185</v>
      </c>
      <c r="G7391" s="111" t="s">
        <v>190</v>
      </c>
      <c r="H7391" s="111" t="s">
        <v>185</v>
      </c>
      <c r="I7391" s="111" t="s">
        <v>190</v>
      </c>
      <c r="J7391" t="str">
        <f t="shared" si="230"/>
        <v>4611SkogMineraljordLauvskogLav</v>
      </c>
      <c r="K7391" s="111">
        <v>-8.9748170935426599E-2</v>
      </c>
      <c r="L7391" s="111">
        <v>0.85306406685236758</v>
      </c>
      <c r="M7391" s="111">
        <v>6.3979989500968365E-2</v>
      </c>
      <c r="N7391" s="112">
        <f t="shared" si="231"/>
        <v>0.82729588541790933</v>
      </c>
    </row>
    <row r="7392" spans="1:14" x14ac:dyDescent="0.25">
      <c r="A7392" s="111" t="s">
        <v>787</v>
      </c>
      <c r="B7392" s="111">
        <f>INDEX(kommuner!C:C,MATCH(_xlfn.NUMBERVALUE(A7392),kommuner!B:B,0))</f>
        <v>4611</v>
      </c>
      <c r="C7392" s="111" t="s">
        <v>127</v>
      </c>
      <c r="D7392" s="111" t="s">
        <v>127</v>
      </c>
      <c r="E7392" s="111" t="s">
        <v>126</v>
      </c>
      <c r="F7392" s="111" t="s">
        <v>185</v>
      </c>
      <c r="G7392" s="111" t="s">
        <v>173</v>
      </c>
      <c r="H7392" s="111" t="s">
        <v>185</v>
      </c>
      <c r="I7392" s="111" t="s">
        <v>173</v>
      </c>
      <c r="J7392" t="str">
        <f t="shared" si="230"/>
        <v>4611SkogMineraljordLauvskogMiddels</v>
      </c>
      <c r="K7392" s="111">
        <v>-1.7789409505847176</v>
      </c>
      <c r="L7392" s="111">
        <v>0.85306406685236758</v>
      </c>
      <c r="M7392" s="111">
        <v>6.3979989500968365E-2</v>
      </c>
      <c r="N7392" s="112">
        <f t="shared" si="231"/>
        <v>-0.86189689423138161</v>
      </c>
    </row>
    <row r="7393" spans="1:14" x14ac:dyDescent="0.25">
      <c r="A7393" s="111" t="s">
        <v>787</v>
      </c>
      <c r="B7393" s="111">
        <f>INDEX(kommuner!C:C,MATCH(_xlfn.NUMBERVALUE(A7393),kommuner!B:B,0))</f>
        <v>4611</v>
      </c>
      <c r="C7393" s="111" t="s">
        <v>127</v>
      </c>
      <c r="D7393" s="111" t="s">
        <v>127</v>
      </c>
      <c r="E7393" s="111" t="s">
        <v>126</v>
      </c>
      <c r="F7393" s="111" t="s">
        <v>185</v>
      </c>
      <c r="G7393" s="111" t="s">
        <v>186</v>
      </c>
      <c r="H7393" s="111" t="s">
        <v>185</v>
      </c>
      <c r="I7393" s="111" t="s">
        <v>186</v>
      </c>
      <c r="J7393" t="str">
        <f t="shared" si="230"/>
        <v>4611SkogMineraljordLauvskogSærs høy</v>
      </c>
      <c r="K7393" s="111">
        <v>-3.5879168219799293</v>
      </c>
      <c r="L7393" s="111">
        <v>0.85306406685236758</v>
      </c>
      <c r="M7393" s="111">
        <v>6.3979989500968365E-2</v>
      </c>
      <c r="N7393" s="112">
        <f t="shared" si="231"/>
        <v>-2.6708727656265934</v>
      </c>
    </row>
    <row r="7394" spans="1:14" x14ac:dyDescent="0.25">
      <c r="A7394" s="111" t="s">
        <v>787</v>
      </c>
      <c r="B7394" s="111">
        <f>INDEX(kommuner!C:C,MATCH(_xlfn.NUMBERVALUE(A7394),kommuner!B:B,0))</f>
        <v>4611</v>
      </c>
      <c r="C7394" s="111" t="s">
        <v>127</v>
      </c>
      <c r="D7394" s="111" t="s">
        <v>127</v>
      </c>
      <c r="E7394" s="111" t="s">
        <v>123</v>
      </c>
      <c r="F7394" s="111" t="s">
        <v>172</v>
      </c>
      <c r="G7394" s="111" t="s">
        <v>180</v>
      </c>
      <c r="H7394" s="111" t="s">
        <v>172</v>
      </c>
      <c r="I7394" s="111" t="s">
        <v>180</v>
      </c>
      <c r="J7394" t="str">
        <f t="shared" si="230"/>
        <v>4611SkogOrganisk jordBarskogHøy</v>
      </c>
      <c r="K7394" s="111">
        <v>-2.5184559031994138</v>
      </c>
      <c r="L7394" s="111">
        <v>0.92784825435236762</v>
      </c>
      <c r="M7394" s="111">
        <v>0.46518126042825314</v>
      </c>
      <c r="N7394" s="112">
        <f t="shared" si="231"/>
        <v>-1.1254263884187932</v>
      </c>
    </row>
    <row r="7395" spans="1:14" x14ac:dyDescent="0.25">
      <c r="A7395" s="111" t="s">
        <v>787</v>
      </c>
      <c r="B7395" s="111">
        <f>INDEX(kommuner!C:C,MATCH(_xlfn.NUMBERVALUE(A7395),kommuner!B:B,0))</f>
        <v>4611</v>
      </c>
      <c r="C7395" s="111" t="s">
        <v>127</v>
      </c>
      <c r="D7395" s="111" t="s">
        <v>127</v>
      </c>
      <c r="E7395" s="111" t="s">
        <v>123</v>
      </c>
      <c r="F7395" s="111" t="s">
        <v>172</v>
      </c>
      <c r="G7395" s="111" t="s">
        <v>167</v>
      </c>
      <c r="H7395" s="111" t="s">
        <v>172</v>
      </c>
      <c r="I7395" s="111" t="s">
        <v>167</v>
      </c>
      <c r="J7395" t="str">
        <f t="shared" si="230"/>
        <v>4611SkogOrganisk jordBarskogImpediment</v>
      </c>
      <c r="K7395" s="111">
        <v>-0.13011741963904588</v>
      </c>
      <c r="L7395" s="111">
        <v>0.92784825435236762</v>
      </c>
      <c r="M7395" s="111">
        <v>0.46510463492953991</v>
      </c>
      <c r="N7395" s="112">
        <f t="shared" si="231"/>
        <v>1.2628354696428616</v>
      </c>
    </row>
    <row r="7396" spans="1:14" x14ac:dyDescent="0.25">
      <c r="A7396" s="111" t="s">
        <v>787</v>
      </c>
      <c r="B7396" s="111">
        <f>INDEX(kommuner!C:C,MATCH(_xlfn.NUMBERVALUE(A7396),kommuner!B:B,0))</f>
        <v>4611</v>
      </c>
      <c r="C7396" s="111" t="s">
        <v>127</v>
      </c>
      <c r="D7396" s="111" t="s">
        <v>127</v>
      </c>
      <c r="E7396" s="111" t="s">
        <v>123</v>
      </c>
      <c r="F7396" s="111" t="s">
        <v>172</v>
      </c>
      <c r="G7396" s="111" t="s">
        <v>190</v>
      </c>
      <c r="H7396" s="111" t="s">
        <v>172</v>
      </c>
      <c r="I7396" s="111" t="s">
        <v>190</v>
      </c>
      <c r="J7396" t="str">
        <f t="shared" si="230"/>
        <v>4611SkogOrganisk jordBarskogLav</v>
      </c>
      <c r="K7396" s="111">
        <v>-0.50666953101693391</v>
      </c>
      <c r="L7396" s="111">
        <v>0.92784825435236762</v>
      </c>
      <c r="M7396" s="111">
        <v>0.46510463492953991</v>
      </c>
      <c r="N7396" s="112">
        <f t="shared" si="231"/>
        <v>0.88628335826497362</v>
      </c>
    </row>
    <row r="7397" spans="1:14" x14ac:dyDescent="0.25">
      <c r="A7397" s="111" t="s">
        <v>787</v>
      </c>
      <c r="B7397" s="111">
        <f>INDEX(kommuner!C:C,MATCH(_xlfn.NUMBERVALUE(A7397),kommuner!B:B,0))</f>
        <v>4611</v>
      </c>
      <c r="C7397" s="111" t="s">
        <v>127</v>
      </c>
      <c r="D7397" s="111" t="s">
        <v>127</v>
      </c>
      <c r="E7397" s="111" t="s">
        <v>123</v>
      </c>
      <c r="F7397" s="111" t="s">
        <v>172</v>
      </c>
      <c r="G7397" s="111" t="s">
        <v>173</v>
      </c>
      <c r="H7397" s="111" t="s">
        <v>172</v>
      </c>
      <c r="I7397" s="111" t="s">
        <v>173</v>
      </c>
      <c r="J7397" t="str">
        <f t="shared" si="230"/>
        <v>4611SkogOrganisk jordBarskogMiddels</v>
      </c>
      <c r="K7397" s="111">
        <v>-1.5571490961494638</v>
      </c>
      <c r="L7397" s="111">
        <v>0.92784825435236762</v>
      </c>
      <c r="M7397" s="111">
        <v>0.46518126042825314</v>
      </c>
      <c r="N7397" s="112">
        <f t="shared" si="231"/>
        <v>-0.16411958136884308</v>
      </c>
    </row>
    <row r="7398" spans="1:14" x14ac:dyDescent="0.25">
      <c r="A7398" s="111" t="s">
        <v>787</v>
      </c>
      <c r="B7398" s="111">
        <f>INDEX(kommuner!C:C,MATCH(_xlfn.NUMBERVALUE(A7398),kommuner!B:B,0))</f>
        <v>4611</v>
      </c>
      <c r="C7398" s="111" t="s">
        <v>127</v>
      </c>
      <c r="D7398" s="111" t="s">
        <v>127</v>
      </c>
      <c r="E7398" s="111" t="s">
        <v>123</v>
      </c>
      <c r="F7398" s="111" t="s">
        <v>172</v>
      </c>
      <c r="G7398" s="111" t="s">
        <v>186</v>
      </c>
      <c r="H7398" s="111" t="s">
        <v>172</v>
      </c>
      <c r="I7398" s="111" t="s">
        <v>186</v>
      </c>
      <c r="J7398" t="str">
        <f t="shared" si="230"/>
        <v>4611SkogOrganisk jordBarskogSærs høy</v>
      </c>
      <c r="K7398" s="111">
        <v>2.5548655235722699</v>
      </c>
      <c r="L7398" s="111">
        <v>0.92784825435236762</v>
      </c>
      <c r="M7398" s="111">
        <v>0.46518126042825314</v>
      </c>
      <c r="N7398" s="112">
        <f t="shared" si="231"/>
        <v>3.9478950383528906</v>
      </c>
    </row>
    <row r="7399" spans="1:14" x14ac:dyDescent="0.25">
      <c r="A7399" s="111" t="s">
        <v>787</v>
      </c>
      <c r="B7399" s="111">
        <f>INDEX(kommuner!C:C,MATCH(_xlfn.NUMBERVALUE(A7399),kommuner!B:B,0))</f>
        <v>4611</v>
      </c>
      <c r="C7399" s="111" t="s">
        <v>127</v>
      </c>
      <c r="D7399" s="111" t="s">
        <v>127</v>
      </c>
      <c r="E7399" s="111" t="s">
        <v>123</v>
      </c>
      <c r="F7399" s="111" t="s">
        <v>179</v>
      </c>
      <c r="G7399" s="111" t="s">
        <v>180</v>
      </c>
      <c r="H7399" s="111" t="s">
        <v>179</v>
      </c>
      <c r="I7399" s="111" t="s">
        <v>180</v>
      </c>
      <c r="J7399" t="str">
        <f t="shared" si="230"/>
        <v>4611SkogOrganisk jordBlandingsskogHøy</v>
      </c>
      <c r="K7399" s="111">
        <v>-5.5554344456832343</v>
      </c>
      <c r="L7399" s="111">
        <v>0.92784825435236762</v>
      </c>
      <c r="M7399" s="111">
        <v>0.46510463492953991</v>
      </c>
      <c r="N7399" s="112">
        <f t="shared" si="231"/>
        <v>-4.1624815564013264</v>
      </c>
    </row>
    <row r="7400" spans="1:14" x14ac:dyDescent="0.25">
      <c r="A7400" s="111" t="s">
        <v>787</v>
      </c>
      <c r="B7400" s="111">
        <f>INDEX(kommuner!C:C,MATCH(_xlfn.NUMBERVALUE(A7400),kommuner!B:B,0))</f>
        <v>4611</v>
      </c>
      <c r="C7400" s="111" t="s">
        <v>127</v>
      </c>
      <c r="D7400" s="111" t="s">
        <v>127</v>
      </c>
      <c r="E7400" s="111" t="s">
        <v>123</v>
      </c>
      <c r="F7400" s="111" t="s">
        <v>179</v>
      </c>
      <c r="G7400" s="111" t="s">
        <v>167</v>
      </c>
      <c r="H7400" s="111" t="s">
        <v>179</v>
      </c>
      <c r="I7400" s="111" t="s">
        <v>167</v>
      </c>
      <c r="J7400" t="str">
        <f t="shared" si="230"/>
        <v>4611SkogOrganisk jordBlandingsskogImpediment</v>
      </c>
      <c r="K7400" s="111">
        <v>-0.28586344175800005</v>
      </c>
      <c r="L7400" s="111">
        <v>0.92784825435236762</v>
      </c>
      <c r="M7400" s="111">
        <v>0.46510463492953991</v>
      </c>
      <c r="N7400" s="112">
        <f t="shared" si="231"/>
        <v>1.1070894475239075</v>
      </c>
    </row>
    <row r="7401" spans="1:14" x14ac:dyDescent="0.25">
      <c r="A7401" s="111" t="s">
        <v>787</v>
      </c>
      <c r="B7401" s="111">
        <f>INDEX(kommuner!C:C,MATCH(_xlfn.NUMBERVALUE(A7401),kommuner!B:B,0))</f>
        <v>4611</v>
      </c>
      <c r="C7401" s="111" t="s">
        <v>127</v>
      </c>
      <c r="D7401" s="111" t="s">
        <v>127</v>
      </c>
      <c r="E7401" s="111" t="s">
        <v>123</v>
      </c>
      <c r="F7401" s="111" t="s">
        <v>179</v>
      </c>
      <c r="G7401" s="111" t="s">
        <v>190</v>
      </c>
      <c r="H7401" s="111" t="s">
        <v>179</v>
      </c>
      <c r="I7401" s="111" t="s">
        <v>190</v>
      </c>
      <c r="J7401" t="str">
        <f t="shared" si="230"/>
        <v>4611SkogOrganisk jordBlandingsskogLav</v>
      </c>
      <c r="K7401" s="111">
        <v>-1.2347339377887629</v>
      </c>
      <c r="L7401" s="111">
        <v>0.92784825435236762</v>
      </c>
      <c r="M7401" s="111">
        <v>0.46510463492953991</v>
      </c>
      <c r="N7401" s="112">
        <f t="shared" si="231"/>
        <v>0.15821895149314458</v>
      </c>
    </row>
    <row r="7402" spans="1:14" x14ac:dyDescent="0.25">
      <c r="A7402" s="111" t="s">
        <v>787</v>
      </c>
      <c r="B7402" s="111">
        <f>INDEX(kommuner!C:C,MATCH(_xlfn.NUMBERVALUE(A7402),kommuner!B:B,0))</f>
        <v>4611</v>
      </c>
      <c r="C7402" s="111" t="s">
        <v>127</v>
      </c>
      <c r="D7402" s="111" t="s">
        <v>127</v>
      </c>
      <c r="E7402" s="111" t="s">
        <v>123</v>
      </c>
      <c r="F7402" s="111" t="s">
        <v>179</v>
      </c>
      <c r="G7402" s="111" t="s">
        <v>173</v>
      </c>
      <c r="H7402" s="111" t="s">
        <v>179</v>
      </c>
      <c r="I7402" s="111" t="s">
        <v>173</v>
      </c>
      <c r="J7402" t="str">
        <f t="shared" si="230"/>
        <v>4611SkogOrganisk jordBlandingsskogMiddels</v>
      </c>
      <c r="K7402" s="111">
        <v>-2.4239591752717748</v>
      </c>
      <c r="L7402" s="111">
        <v>0.92784825435236762</v>
      </c>
      <c r="M7402" s="111">
        <v>0.46510463492953991</v>
      </c>
      <c r="N7402" s="112">
        <f t="shared" si="231"/>
        <v>-1.0310062859898674</v>
      </c>
    </row>
    <row r="7403" spans="1:14" x14ac:dyDescent="0.25">
      <c r="A7403" s="111" t="s">
        <v>787</v>
      </c>
      <c r="B7403" s="111">
        <f>INDEX(kommuner!C:C,MATCH(_xlfn.NUMBERVALUE(A7403),kommuner!B:B,0))</f>
        <v>4611</v>
      </c>
      <c r="C7403" s="111" t="s">
        <v>127</v>
      </c>
      <c r="D7403" s="111" t="s">
        <v>127</v>
      </c>
      <c r="E7403" s="111" t="s">
        <v>123</v>
      </c>
      <c r="F7403" s="111" t="s">
        <v>179</v>
      </c>
      <c r="G7403" s="111" t="s">
        <v>186</v>
      </c>
      <c r="H7403" s="111" t="s">
        <v>179</v>
      </c>
      <c r="I7403" s="111" t="s">
        <v>186</v>
      </c>
      <c r="J7403" t="str">
        <f t="shared" si="230"/>
        <v>4611SkogOrganisk jordBlandingsskogSærs høy</v>
      </c>
      <c r="K7403" s="111">
        <v>-1.5726115302258048</v>
      </c>
      <c r="L7403" s="111">
        <v>0.92784825435236762</v>
      </c>
      <c r="M7403" s="111">
        <v>0.46510463492953991</v>
      </c>
      <c r="N7403" s="112">
        <f t="shared" si="231"/>
        <v>-0.17965864094389727</v>
      </c>
    </row>
    <row r="7404" spans="1:14" x14ac:dyDescent="0.25">
      <c r="A7404" s="111" t="s">
        <v>787</v>
      </c>
      <c r="B7404" s="111">
        <f>INDEX(kommuner!C:C,MATCH(_xlfn.NUMBERVALUE(A7404),kommuner!B:B,0))</f>
        <v>4611</v>
      </c>
      <c r="C7404" s="111" t="s">
        <v>127</v>
      </c>
      <c r="D7404" s="111" t="s">
        <v>127</v>
      </c>
      <c r="E7404" s="111" t="s">
        <v>123</v>
      </c>
      <c r="F7404" s="111" t="s">
        <v>185</v>
      </c>
      <c r="G7404" s="111" t="s">
        <v>180</v>
      </c>
      <c r="H7404" s="111" t="s">
        <v>185</v>
      </c>
      <c r="I7404" s="111" t="s">
        <v>180</v>
      </c>
      <c r="J7404" t="str">
        <f t="shared" si="230"/>
        <v>4611SkogOrganisk jordLauvskogHøy</v>
      </c>
      <c r="K7404" s="111">
        <v>-1.9913688882377358</v>
      </c>
      <c r="L7404" s="111">
        <v>0.92784825435236762</v>
      </c>
      <c r="M7404" s="111">
        <v>0.46510463492953991</v>
      </c>
      <c r="N7404" s="112">
        <f t="shared" si="231"/>
        <v>-0.59841599895582831</v>
      </c>
    </row>
    <row r="7405" spans="1:14" x14ac:dyDescent="0.25">
      <c r="A7405" s="111" t="s">
        <v>787</v>
      </c>
      <c r="B7405" s="111">
        <f>INDEX(kommuner!C:C,MATCH(_xlfn.NUMBERVALUE(A7405),kommuner!B:B,0))</f>
        <v>4611</v>
      </c>
      <c r="C7405" s="111" t="s">
        <v>127</v>
      </c>
      <c r="D7405" s="111" t="s">
        <v>127</v>
      </c>
      <c r="E7405" s="111" t="s">
        <v>123</v>
      </c>
      <c r="F7405" s="111" t="s">
        <v>185</v>
      </c>
      <c r="G7405" s="111" t="s">
        <v>167</v>
      </c>
      <c r="H7405" s="111" t="s">
        <v>185</v>
      </c>
      <c r="I7405" s="111" t="s">
        <v>167</v>
      </c>
      <c r="J7405" t="str">
        <f t="shared" si="230"/>
        <v>4611SkogOrganisk jordLauvskogImpediment</v>
      </c>
      <c r="K7405" s="111">
        <v>0.35000626494250675</v>
      </c>
      <c r="L7405" s="111">
        <v>0.92784825435236762</v>
      </c>
      <c r="M7405" s="111">
        <v>0.46510463492953991</v>
      </c>
      <c r="N7405" s="112">
        <f t="shared" si="231"/>
        <v>1.7429591542244141</v>
      </c>
    </row>
    <row r="7406" spans="1:14" x14ac:dyDescent="0.25">
      <c r="A7406" s="111" t="s">
        <v>787</v>
      </c>
      <c r="B7406" s="111">
        <f>INDEX(kommuner!C:C,MATCH(_xlfn.NUMBERVALUE(A7406),kommuner!B:B,0))</f>
        <v>4611</v>
      </c>
      <c r="C7406" s="111" t="s">
        <v>127</v>
      </c>
      <c r="D7406" s="111" t="s">
        <v>127</v>
      </c>
      <c r="E7406" s="111" t="s">
        <v>123</v>
      </c>
      <c r="F7406" s="111" t="s">
        <v>185</v>
      </c>
      <c r="G7406" s="111" t="s">
        <v>190</v>
      </c>
      <c r="H7406" s="111" t="s">
        <v>185</v>
      </c>
      <c r="I7406" s="111" t="s">
        <v>190</v>
      </c>
      <c r="J7406" t="str">
        <f t="shared" si="230"/>
        <v>4611SkogOrganisk jordLauvskogLav</v>
      </c>
      <c r="K7406" s="111">
        <v>1.1144075558526714</v>
      </c>
      <c r="L7406" s="111">
        <v>0.92784825435236762</v>
      </c>
      <c r="M7406" s="111">
        <v>0.46510463492953991</v>
      </c>
      <c r="N7406" s="112">
        <f t="shared" si="231"/>
        <v>2.5073604451345788</v>
      </c>
    </row>
    <row r="7407" spans="1:14" x14ac:dyDescent="0.25">
      <c r="A7407" s="111" t="s">
        <v>787</v>
      </c>
      <c r="B7407" s="111">
        <f>INDEX(kommuner!C:C,MATCH(_xlfn.NUMBERVALUE(A7407),kommuner!B:B,0))</f>
        <v>4611</v>
      </c>
      <c r="C7407" s="111" t="s">
        <v>127</v>
      </c>
      <c r="D7407" s="111" t="s">
        <v>127</v>
      </c>
      <c r="E7407" s="111" t="s">
        <v>123</v>
      </c>
      <c r="F7407" s="111" t="s">
        <v>185</v>
      </c>
      <c r="G7407" s="111" t="s">
        <v>173</v>
      </c>
      <c r="H7407" s="111" t="s">
        <v>185</v>
      </c>
      <c r="I7407" s="111" t="s">
        <v>173</v>
      </c>
      <c r="J7407" t="str">
        <f t="shared" si="230"/>
        <v>4611SkogOrganisk jordLauvskogMiddels</v>
      </c>
      <c r="K7407" s="111">
        <v>-0.62664468270982987</v>
      </c>
      <c r="L7407" s="111">
        <v>0.92784825435236762</v>
      </c>
      <c r="M7407" s="111">
        <v>0.46510463492953991</v>
      </c>
      <c r="N7407" s="112">
        <f t="shared" si="231"/>
        <v>0.76630820657207765</v>
      </c>
    </row>
    <row r="7408" spans="1:14" x14ac:dyDescent="0.25">
      <c r="A7408" s="111" t="s">
        <v>787</v>
      </c>
      <c r="B7408" s="111">
        <f>INDEX(kommuner!C:C,MATCH(_xlfn.NUMBERVALUE(A7408),kommuner!B:B,0))</f>
        <v>4611</v>
      </c>
      <c r="C7408" s="111" t="s">
        <v>127</v>
      </c>
      <c r="D7408" s="111" t="s">
        <v>127</v>
      </c>
      <c r="E7408" s="111" t="s">
        <v>123</v>
      </c>
      <c r="F7408" s="111" t="s">
        <v>185</v>
      </c>
      <c r="G7408" s="111" t="s">
        <v>186</v>
      </c>
      <c r="H7408" s="111" t="s">
        <v>185</v>
      </c>
      <c r="I7408" s="111" t="s">
        <v>186</v>
      </c>
      <c r="J7408" t="str">
        <f t="shared" si="230"/>
        <v>4611SkogOrganisk jordLauvskogSærs høy</v>
      </c>
      <c r="K7408" s="111">
        <v>-1.8997279926091779</v>
      </c>
      <c r="L7408" s="111">
        <v>0.92784825435236762</v>
      </c>
      <c r="M7408" s="111">
        <v>0.46510463492953991</v>
      </c>
      <c r="N7408" s="112">
        <f t="shared" si="231"/>
        <v>-0.50677510332727038</v>
      </c>
    </row>
    <row r="7409" spans="1:14" x14ac:dyDescent="0.25">
      <c r="A7409" s="111" t="s">
        <v>787</v>
      </c>
      <c r="B7409" s="111">
        <f>INDEX(kommuner!C:C,MATCH(_xlfn.NUMBERVALUE(A7409),kommuner!B:B,0))</f>
        <v>4611</v>
      </c>
      <c r="C7409" s="111" t="s">
        <v>83</v>
      </c>
      <c r="D7409" s="111" t="s">
        <v>83</v>
      </c>
      <c r="E7409" s="111" t="s">
        <v>126</v>
      </c>
      <c r="F7409" s="111" t="s">
        <v>139</v>
      </c>
      <c r="G7409" s="111" t="s">
        <v>139</v>
      </c>
      <c r="H7409" s="111" t="s">
        <v>139</v>
      </c>
      <c r="I7409" s="111" t="s">
        <v>139</v>
      </c>
      <c r="J7409" t="str">
        <f t="shared" si="230"/>
        <v>4611Utbygd arealMineraljord</v>
      </c>
      <c r="K7409" s="111">
        <v>-1.3010725986550351</v>
      </c>
      <c r="L7409" s="111">
        <v>0</v>
      </c>
      <c r="M7409" s="111">
        <v>1.303047089454229E-2</v>
      </c>
      <c r="N7409" s="112">
        <f t="shared" si="231"/>
        <v>-1.2880421277604928</v>
      </c>
    </row>
    <row r="7410" spans="1:14" x14ac:dyDescent="0.25">
      <c r="A7410" s="111" t="s">
        <v>787</v>
      </c>
      <c r="B7410" s="111">
        <f>INDEX(kommuner!C:C,MATCH(_xlfn.NUMBERVALUE(A7410),kommuner!B:B,0))</f>
        <v>4611</v>
      </c>
      <c r="C7410" s="111" t="s">
        <v>83</v>
      </c>
      <c r="D7410" s="111" t="s">
        <v>83</v>
      </c>
      <c r="E7410" s="111" t="s">
        <v>123</v>
      </c>
      <c r="F7410" s="111" t="s">
        <v>139</v>
      </c>
      <c r="G7410" s="111" t="s">
        <v>139</v>
      </c>
      <c r="H7410" s="111" t="s">
        <v>139</v>
      </c>
      <c r="I7410" s="111" t="s">
        <v>139</v>
      </c>
      <c r="J7410" t="str">
        <f t="shared" si="230"/>
        <v>4611Utbygd arealOrganisk jord</v>
      </c>
      <c r="K7410" s="111">
        <v>29.011421395201612</v>
      </c>
      <c r="L7410" s="111">
        <v>0</v>
      </c>
      <c r="M7410" s="111">
        <v>1.303047089454229E-2</v>
      </c>
      <c r="N7410" s="112">
        <f t="shared" si="231"/>
        <v>29.024451866096154</v>
      </c>
    </row>
    <row r="7411" spans="1:14" x14ac:dyDescent="0.25">
      <c r="A7411" s="111" t="s">
        <v>787</v>
      </c>
      <c r="B7411" s="111">
        <f>INDEX(kommuner!C:C,MATCH(_xlfn.NUMBERVALUE(A7411),kommuner!B:B,0))</f>
        <v>4611</v>
      </c>
      <c r="C7411" s="111" t="s">
        <v>181</v>
      </c>
      <c r="D7411" s="111" t="s">
        <v>181</v>
      </c>
      <c r="E7411" s="111" t="s">
        <v>123</v>
      </c>
      <c r="F7411" s="111" t="s">
        <v>139</v>
      </c>
      <c r="G7411" s="111" t="s">
        <v>139</v>
      </c>
      <c r="H7411" s="111" t="s">
        <v>139</v>
      </c>
      <c r="I7411" s="111" t="s">
        <v>139</v>
      </c>
      <c r="J7411" t="str">
        <f t="shared" si="230"/>
        <v>4611Vann og myrOrganisk jord</v>
      </c>
      <c r="K7411" s="111">
        <v>-0.38124953903444653</v>
      </c>
      <c r="L7411" s="111">
        <v>0</v>
      </c>
      <c r="M7411" s="111">
        <v>0</v>
      </c>
      <c r="N7411" s="112">
        <f t="shared" si="231"/>
        <v>-0.38124953903444653</v>
      </c>
    </row>
    <row r="7412" spans="1:14" x14ac:dyDescent="0.25">
      <c r="A7412" s="111" t="s">
        <v>788</v>
      </c>
      <c r="B7412" s="111">
        <f>INDEX(kommuner!C:C,MATCH(_xlfn.NUMBERVALUE(A7412),kommuner!B:B,0))</f>
        <v>4612</v>
      </c>
      <c r="C7412" s="111" t="s">
        <v>82</v>
      </c>
      <c r="D7412" s="111" t="s">
        <v>82</v>
      </c>
      <c r="E7412" s="111" t="s">
        <v>126</v>
      </c>
      <c r="F7412" s="111" t="s">
        <v>139</v>
      </c>
      <c r="G7412" s="111" t="s">
        <v>139</v>
      </c>
      <c r="H7412" s="111" t="s">
        <v>139</v>
      </c>
      <c r="I7412" s="111" t="s">
        <v>139</v>
      </c>
      <c r="J7412" t="str">
        <f t="shared" si="230"/>
        <v>4612Annen utmarkMineraljord</v>
      </c>
      <c r="K7412" s="111">
        <v>-0.12122885237983599</v>
      </c>
      <c r="L7412" s="111">
        <v>0</v>
      </c>
      <c r="M7412" s="111">
        <v>0</v>
      </c>
      <c r="N7412" s="112">
        <f t="shared" si="231"/>
        <v>-0.12122885237983599</v>
      </c>
    </row>
    <row r="7413" spans="1:14" x14ac:dyDescent="0.25">
      <c r="A7413" s="111" t="s">
        <v>788</v>
      </c>
      <c r="B7413" s="111">
        <f>INDEX(kommuner!C:C,MATCH(_xlfn.NUMBERVALUE(A7413),kommuner!B:B,0))</f>
        <v>4612</v>
      </c>
      <c r="C7413" s="111" t="s">
        <v>121</v>
      </c>
      <c r="D7413" s="111" t="s">
        <v>121</v>
      </c>
      <c r="E7413" s="111" t="s">
        <v>126</v>
      </c>
      <c r="F7413" s="111" t="s">
        <v>139</v>
      </c>
      <c r="G7413" s="111" t="s">
        <v>139</v>
      </c>
      <c r="H7413" s="111" t="s">
        <v>139</v>
      </c>
      <c r="I7413" s="111" t="s">
        <v>139</v>
      </c>
      <c r="J7413" t="str">
        <f t="shared" si="230"/>
        <v>4612BeiteMineraljord</v>
      </c>
      <c r="K7413" s="111">
        <v>-0.96338340838695502</v>
      </c>
      <c r="L7413" s="111">
        <v>0</v>
      </c>
      <c r="M7413" s="111">
        <v>1.2448711246839999E-7</v>
      </c>
      <c r="N7413" s="112">
        <f t="shared" si="231"/>
        <v>-0.96338328389984251</v>
      </c>
    </row>
    <row r="7414" spans="1:14" x14ac:dyDescent="0.25">
      <c r="A7414" s="111" t="s">
        <v>788</v>
      </c>
      <c r="B7414" s="111">
        <f>INDEX(kommuner!C:C,MATCH(_xlfn.NUMBERVALUE(A7414),kommuner!B:B,0))</f>
        <v>4612</v>
      </c>
      <c r="C7414" s="111" t="s">
        <v>121</v>
      </c>
      <c r="D7414" s="111" t="s">
        <v>121</v>
      </c>
      <c r="E7414" s="111" t="s">
        <v>123</v>
      </c>
      <c r="F7414" s="111" t="s">
        <v>139</v>
      </c>
      <c r="G7414" s="111" t="s">
        <v>139</v>
      </c>
      <c r="H7414" s="111" t="s">
        <v>139</v>
      </c>
      <c r="I7414" s="111" t="s">
        <v>139</v>
      </c>
      <c r="J7414" t="str">
        <f t="shared" si="230"/>
        <v>4612BeiteOrganisk jord</v>
      </c>
      <c r="K7414" s="111">
        <v>12.077525935985037</v>
      </c>
      <c r="L7414" s="111">
        <v>1.6412500000000001</v>
      </c>
      <c r="M7414" s="111">
        <v>0</v>
      </c>
      <c r="N7414" s="112">
        <f t="shared" si="231"/>
        <v>13.718775935985036</v>
      </c>
    </row>
    <row r="7415" spans="1:14" x14ac:dyDescent="0.25">
      <c r="A7415" s="111" t="s">
        <v>788</v>
      </c>
      <c r="B7415" s="111">
        <f>INDEX(kommuner!C:C,MATCH(_xlfn.NUMBERVALUE(A7415),kommuner!B:B,0))</f>
        <v>4612</v>
      </c>
      <c r="C7415" s="111" t="s">
        <v>84</v>
      </c>
      <c r="D7415" s="111" t="s">
        <v>84</v>
      </c>
      <c r="E7415" s="111" t="s">
        <v>126</v>
      </c>
      <c r="F7415" s="111" t="s">
        <v>139</v>
      </c>
      <c r="G7415" s="111" t="s">
        <v>139</v>
      </c>
      <c r="H7415" s="111" t="s">
        <v>139</v>
      </c>
      <c r="I7415" s="111" t="s">
        <v>139</v>
      </c>
      <c r="J7415" t="str">
        <f t="shared" si="230"/>
        <v>4612Dyrket markMineraljord</v>
      </c>
      <c r="K7415" s="111">
        <v>-0.87492202609341907</v>
      </c>
      <c r="L7415" s="111">
        <v>0</v>
      </c>
      <c r="M7415" s="111">
        <v>0</v>
      </c>
      <c r="N7415" s="112">
        <f t="shared" si="231"/>
        <v>-0.87492202609341907</v>
      </c>
    </row>
    <row r="7416" spans="1:14" x14ac:dyDescent="0.25">
      <c r="A7416" s="111" t="s">
        <v>788</v>
      </c>
      <c r="B7416" s="111">
        <f>INDEX(kommuner!C:C,MATCH(_xlfn.NUMBERVALUE(A7416),kommuner!B:B,0))</f>
        <v>4612</v>
      </c>
      <c r="C7416" s="111" t="s">
        <v>84</v>
      </c>
      <c r="D7416" s="111" t="s">
        <v>84</v>
      </c>
      <c r="E7416" s="111" t="s">
        <v>123</v>
      </c>
      <c r="F7416" s="111" t="s">
        <v>139</v>
      </c>
      <c r="G7416" s="111" t="s">
        <v>139</v>
      </c>
      <c r="H7416" s="111" t="s">
        <v>139</v>
      </c>
      <c r="I7416" s="111" t="s">
        <v>139</v>
      </c>
      <c r="J7416" t="str">
        <f t="shared" si="230"/>
        <v>4612Dyrket markOrganisk jord</v>
      </c>
      <c r="K7416" s="111">
        <v>28.726149366675592</v>
      </c>
      <c r="L7416" s="111">
        <v>1.45625</v>
      </c>
      <c r="M7416" s="111">
        <v>0</v>
      </c>
      <c r="N7416" s="112">
        <f t="shared" si="231"/>
        <v>30.182399366675593</v>
      </c>
    </row>
    <row r="7417" spans="1:14" x14ac:dyDescent="0.25">
      <c r="A7417" s="111" t="s">
        <v>788</v>
      </c>
      <c r="B7417" s="111">
        <f>INDEX(kommuner!C:C,MATCH(_xlfn.NUMBERVALUE(A7417),kommuner!B:B,0))</f>
        <v>4612</v>
      </c>
      <c r="C7417" s="111" t="s">
        <v>127</v>
      </c>
      <c r="D7417" s="111" t="s">
        <v>127</v>
      </c>
      <c r="E7417" s="111" t="s">
        <v>126</v>
      </c>
      <c r="F7417" s="111" t="s">
        <v>172</v>
      </c>
      <c r="G7417" s="111" t="s">
        <v>180</v>
      </c>
      <c r="H7417" s="111" t="s">
        <v>172</v>
      </c>
      <c r="I7417" s="111" t="s">
        <v>180</v>
      </c>
      <c r="J7417" t="str">
        <f t="shared" si="230"/>
        <v>4612SkogMineraljordBarskogHøy</v>
      </c>
      <c r="K7417" s="111">
        <v>-3.4914408319412575</v>
      </c>
      <c r="L7417" s="111">
        <v>0.85306406685236758</v>
      </c>
      <c r="M7417" s="111">
        <v>6.4056614999681585E-2</v>
      </c>
      <c r="N7417" s="112">
        <f t="shared" si="231"/>
        <v>-2.5743201500892083</v>
      </c>
    </row>
    <row r="7418" spans="1:14" x14ac:dyDescent="0.25">
      <c r="A7418" s="111" t="s">
        <v>788</v>
      </c>
      <c r="B7418" s="111">
        <f>INDEX(kommuner!C:C,MATCH(_xlfn.NUMBERVALUE(A7418),kommuner!B:B,0))</f>
        <v>4612</v>
      </c>
      <c r="C7418" s="111" t="s">
        <v>127</v>
      </c>
      <c r="D7418" s="111" t="s">
        <v>127</v>
      </c>
      <c r="E7418" s="111" t="s">
        <v>126</v>
      </c>
      <c r="F7418" s="111" t="s">
        <v>172</v>
      </c>
      <c r="G7418" s="111" t="s">
        <v>167</v>
      </c>
      <c r="H7418" s="111" t="s">
        <v>172</v>
      </c>
      <c r="I7418" s="111" t="s">
        <v>167</v>
      </c>
      <c r="J7418" t="str">
        <f t="shared" si="230"/>
        <v>4612SkogMineraljordBarskogImpediment</v>
      </c>
      <c r="K7418" s="111">
        <v>-1.1558387230259366</v>
      </c>
      <c r="L7418" s="111">
        <v>0.85306406685236758</v>
      </c>
      <c r="M7418" s="111">
        <v>6.3979989500968365E-2</v>
      </c>
      <c r="N7418" s="112">
        <f t="shared" si="231"/>
        <v>-0.23879466667260066</v>
      </c>
    </row>
    <row r="7419" spans="1:14" x14ac:dyDescent="0.25">
      <c r="A7419" s="111" t="s">
        <v>788</v>
      </c>
      <c r="B7419" s="111">
        <f>INDEX(kommuner!C:C,MATCH(_xlfn.NUMBERVALUE(A7419),kommuner!B:B,0))</f>
        <v>4612</v>
      </c>
      <c r="C7419" s="111" t="s">
        <v>127</v>
      </c>
      <c r="D7419" s="111" t="s">
        <v>127</v>
      </c>
      <c r="E7419" s="111" t="s">
        <v>126</v>
      </c>
      <c r="F7419" s="111" t="s">
        <v>172</v>
      </c>
      <c r="G7419" s="111" t="s">
        <v>190</v>
      </c>
      <c r="H7419" s="111" t="s">
        <v>172</v>
      </c>
      <c r="I7419" s="111" t="s">
        <v>190</v>
      </c>
      <c r="J7419" t="str">
        <f t="shared" si="230"/>
        <v>4612SkogMineraljordBarskogLav</v>
      </c>
      <c r="K7419" s="111">
        <v>-1.8215681825293268</v>
      </c>
      <c r="L7419" s="111">
        <v>0.85306406685236758</v>
      </c>
      <c r="M7419" s="111">
        <v>6.3979989500968365E-2</v>
      </c>
      <c r="N7419" s="112">
        <f t="shared" si="231"/>
        <v>-0.90452412617599087</v>
      </c>
    </row>
    <row r="7420" spans="1:14" x14ac:dyDescent="0.25">
      <c r="A7420" s="111" t="s">
        <v>788</v>
      </c>
      <c r="B7420" s="111">
        <f>INDEX(kommuner!C:C,MATCH(_xlfn.NUMBERVALUE(A7420),kommuner!B:B,0))</f>
        <v>4612</v>
      </c>
      <c r="C7420" s="111" t="s">
        <v>127</v>
      </c>
      <c r="D7420" s="111" t="s">
        <v>127</v>
      </c>
      <c r="E7420" s="111" t="s">
        <v>126</v>
      </c>
      <c r="F7420" s="111" t="s">
        <v>172</v>
      </c>
      <c r="G7420" s="111" t="s">
        <v>173</v>
      </c>
      <c r="H7420" s="111" t="s">
        <v>172</v>
      </c>
      <c r="I7420" s="111" t="s">
        <v>173</v>
      </c>
      <c r="J7420" t="str">
        <f t="shared" si="230"/>
        <v>4612SkogMineraljordBarskogMiddels</v>
      </c>
      <c r="K7420" s="111">
        <v>-2.9452289214132028</v>
      </c>
      <c r="L7420" s="111">
        <v>0.85306406685236758</v>
      </c>
      <c r="M7420" s="111">
        <v>6.4056614999681585E-2</v>
      </c>
      <c r="N7420" s="112">
        <f t="shared" si="231"/>
        <v>-2.0281082395611536</v>
      </c>
    </row>
    <row r="7421" spans="1:14" x14ac:dyDescent="0.25">
      <c r="A7421" s="111" t="s">
        <v>788</v>
      </c>
      <c r="B7421" s="111">
        <f>INDEX(kommuner!C:C,MATCH(_xlfn.NUMBERVALUE(A7421),kommuner!B:B,0))</f>
        <v>4612</v>
      </c>
      <c r="C7421" s="111" t="s">
        <v>127</v>
      </c>
      <c r="D7421" s="111" t="s">
        <v>127</v>
      </c>
      <c r="E7421" s="111" t="s">
        <v>126</v>
      </c>
      <c r="F7421" s="111" t="s">
        <v>172</v>
      </c>
      <c r="G7421" s="111" t="s">
        <v>186</v>
      </c>
      <c r="H7421" s="111" t="s">
        <v>172</v>
      </c>
      <c r="I7421" s="111" t="s">
        <v>186</v>
      </c>
      <c r="J7421" t="str">
        <f t="shared" si="230"/>
        <v>4612SkogMineraljordBarskogSærs høy</v>
      </c>
      <c r="K7421" s="111">
        <v>-2.734962032443129</v>
      </c>
      <c r="L7421" s="111">
        <v>0.85306406685236758</v>
      </c>
      <c r="M7421" s="111">
        <v>6.4056614999681585E-2</v>
      </c>
      <c r="N7421" s="112">
        <f t="shared" si="231"/>
        <v>-1.81784135059108</v>
      </c>
    </row>
    <row r="7422" spans="1:14" x14ac:dyDescent="0.25">
      <c r="A7422" s="111" t="s">
        <v>788</v>
      </c>
      <c r="B7422" s="111">
        <f>INDEX(kommuner!C:C,MATCH(_xlfn.NUMBERVALUE(A7422),kommuner!B:B,0))</f>
        <v>4612</v>
      </c>
      <c r="C7422" s="111" t="s">
        <v>127</v>
      </c>
      <c r="D7422" s="111" t="s">
        <v>127</v>
      </c>
      <c r="E7422" s="111" t="s">
        <v>126</v>
      </c>
      <c r="F7422" s="111" t="s">
        <v>179</v>
      </c>
      <c r="G7422" s="111" t="s">
        <v>180</v>
      </c>
      <c r="H7422" s="111" t="s">
        <v>179</v>
      </c>
      <c r="I7422" s="111" t="s">
        <v>180</v>
      </c>
      <c r="J7422" t="str">
        <f t="shared" si="230"/>
        <v>4612SkogMineraljordBlandingsskogHøy</v>
      </c>
      <c r="K7422" s="111">
        <v>-7.1939050909469406</v>
      </c>
      <c r="L7422" s="111">
        <v>0.85306406685236758</v>
      </c>
      <c r="M7422" s="111">
        <v>6.3979989500968365E-2</v>
      </c>
      <c r="N7422" s="112">
        <f t="shared" si="231"/>
        <v>-6.2768610345936047</v>
      </c>
    </row>
    <row r="7423" spans="1:14" x14ac:dyDescent="0.25">
      <c r="A7423" s="111" t="s">
        <v>788</v>
      </c>
      <c r="B7423" s="111">
        <f>INDEX(kommuner!C:C,MATCH(_xlfn.NUMBERVALUE(A7423),kommuner!B:B,0))</f>
        <v>4612</v>
      </c>
      <c r="C7423" s="111" t="s">
        <v>127</v>
      </c>
      <c r="D7423" s="111" t="s">
        <v>127</v>
      </c>
      <c r="E7423" s="111" t="s">
        <v>126</v>
      </c>
      <c r="F7423" s="111" t="s">
        <v>179</v>
      </c>
      <c r="G7423" s="111" t="s">
        <v>167</v>
      </c>
      <c r="H7423" s="111" t="s">
        <v>179</v>
      </c>
      <c r="I7423" s="111" t="s">
        <v>167</v>
      </c>
      <c r="J7423" t="str">
        <f t="shared" si="230"/>
        <v>4612SkogMineraljordBlandingsskogImpediment</v>
      </c>
      <c r="K7423" s="111">
        <v>-1.6598037998579707</v>
      </c>
      <c r="L7423" s="111">
        <v>0.85306406685236758</v>
      </c>
      <c r="M7423" s="111">
        <v>6.3979989500968365E-2</v>
      </c>
      <c r="N7423" s="112">
        <f t="shared" si="231"/>
        <v>-0.7427597435046347</v>
      </c>
    </row>
    <row r="7424" spans="1:14" x14ac:dyDescent="0.25">
      <c r="A7424" s="111" t="s">
        <v>788</v>
      </c>
      <c r="B7424" s="111">
        <f>INDEX(kommuner!C:C,MATCH(_xlfn.NUMBERVALUE(A7424),kommuner!B:B,0))</f>
        <v>4612</v>
      </c>
      <c r="C7424" s="111" t="s">
        <v>127</v>
      </c>
      <c r="D7424" s="111" t="s">
        <v>127</v>
      </c>
      <c r="E7424" s="111" t="s">
        <v>126</v>
      </c>
      <c r="F7424" s="111" t="s">
        <v>179</v>
      </c>
      <c r="G7424" s="111" t="s">
        <v>190</v>
      </c>
      <c r="H7424" s="111" t="s">
        <v>179</v>
      </c>
      <c r="I7424" s="111" t="s">
        <v>190</v>
      </c>
      <c r="J7424" t="str">
        <f t="shared" si="230"/>
        <v>4612SkogMineraljordBlandingsskogLav</v>
      </c>
      <c r="K7424" s="111">
        <v>-2.5588434197694254</v>
      </c>
      <c r="L7424" s="111">
        <v>0.85306406685236758</v>
      </c>
      <c r="M7424" s="111">
        <v>6.3979989500968365E-2</v>
      </c>
      <c r="N7424" s="112">
        <f t="shared" si="231"/>
        <v>-1.6417993634160897</v>
      </c>
    </row>
    <row r="7425" spans="1:14" x14ac:dyDescent="0.25">
      <c r="A7425" s="111" t="s">
        <v>788</v>
      </c>
      <c r="B7425" s="111">
        <f>INDEX(kommuner!C:C,MATCH(_xlfn.NUMBERVALUE(A7425),kommuner!B:B,0))</f>
        <v>4612</v>
      </c>
      <c r="C7425" s="111" t="s">
        <v>127</v>
      </c>
      <c r="D7425" s="111" t="s">
        <v>127</v>
      </c>
      <c r="E7425" s="111" t="s">
        <v>126</v>
      </c>
      <c r="F7425" s="111" t="s">
        <v>179</v>
      </c>
      <c r="G7425" s="111" t="s">
        <v>173</v>
      </c>
      <c r="H7425" s="111" t="s">
        <v>179</v>
      </c>
      <c r="I7425" s="111" t="s">
        <v>173</v>
      </c>
      <c r="J7425" t="str">
        <f t="shared" si="230"/>
        <v>4612SkogMineraljordBlandingsskogMiddels</v>
      </c>
      <c r="K7425" s="111">
        <v>-3.8687729546762566</v>
      </c>
      <c r="L7425" s="111">
        <v>0.85306406685236758</v>
      </c>
      <c r="M7425" s="111">
        <v>6.3979989500968365E-2</v>
      </c>
      <c r="N7425" s="112">
        <f t="shared" si="231"/>
        <v>-2.9517288983229206</v>
      </c>
    </row>
    <row r="7426" spans="1:14" x14ac:dyDescent="0.25">
      <c r="A7426" s="111" t="s">
        <v>788</v>
      </c>
      <c r="B7426" s="111">
        <f>INDEX(kommuner!C:C,MATCH(_xlfn.NUMBERVALUE(A7426),kommuner!B:B,0))</f>
        <v>4612</v>
      </c>
      <c r="C7426" s="111" t="s">
        <v>127</v>
      </c>
      <c r="D7426" s="111" t="s">
        <v>127</v>
      </c>
      <c r="E7426" s="111" t="s">
        <v>126</v>
      </c>
      <c r="F7426" s="111" t="s">
        <v>179</v>
      </c>
      <c r="G7426" s="111" t="s">
        <v>186</v>
      </c>
      <c r="H7426" s="111" t="s">
        <v>179</v>
      </c>
      <c r="I7426" s="111" t="s">
        <v>186</v>
      </c>
      <c r="J7426" t="str">
        <f t="shared" si="230"/>
        <v>4612SkogMineraljordBlandingsskogSærs høy</v>
      </c>
      <c r="K7426" s="111">
        <v>-2.9395925245326562</v>
      </c>
      <c r="L7426" s="111">
        <v>0.85306406685236758</v>
      </c>
      <c r="M7426" s="111">
        <v>6.3979989500968365E-2</v>
      </c>
      <c r="N7426" s="112">
        <f t="shared" si="231"/>
        <v>-2.0225484681793202</v>
      </c>
    </row>
    <row r="7427" spans="1:14" x14ac:dyDescent="0.25">
      <c r="A7427" s="111" t="s">
        <v>788</v>
      </c>
      <c r="B7427" s="111">
        <f>INDEX(kommuner!C:C,MATCH(_xlfn.NUMBERVALUE(A7427),kommuner!B:B,0))</f>
        <v>4612</v>
      </c>
      <c r="C7427" s="111" t="s">
        <v>127</v>
      </c>
      <c r="D7427" s="111" t="s">
        <v>127</v>
      </c>
      <c r="E7427" s="111" t="s">
        <v>126</v>
      </c>
      <c r="F7427" s="111" t="s">
        <v>185</v>
      </c>
      <c r="G7427" s="111" t="s">
        <v>180</v>
      </c>
      <c r="H7427" s="111" t="s">
        <v>185</v>
      </c>
      <c r="I7427" s="111" t="s">
        <v>180</v>
      </c>
      <c r="J7427" t="str">
        <f t="shared" ref="J7427:J7490" si="232">B7427&amp;C7427&amp;E7427&amp;IF(C7427="Skog",F7427&amp;G7427,"")</f>
        <v>4612SkogMineraljordLauvskogHøy</v>
      </c>
      <c r="K7427" s="111">
        <v>-2.6171499611514069</v>
      </c>
      <c r="L7427" s="111">
        <v>0.85306406685236758</v>
      </c>
      <c r="M7427" s="111">
        <v>6.3979989500968365E-2</v>
      </c>
      <c r="N7427" s="112">
        <f t="shared" ref="N7427:N7490" si="233">SUM(K7427:M7427)</f>
        <v>-1.7001059047980711</v>
      </c>
    </row>
    <row r="7428" spans="1:14" x14ac:dyDescent="0.25">
      <c r="A7428" s="111" t="s">
        <v>788</v>
      </c>
      <c r="B7428" s="111">
        <f>INDEX(kommuner!C:C,MATCH(_xlfn.NUMBERVALUE(A7428),kommuner!B:B,0))</f>
        <v>4612</v>
      </c>
      <c r="C7428" s="111" t="s">
        <v>127</v>
      </c>
      <c r="D7428" s="111" t="s">
        <v>127</v>
      </c>
      <c r="E7428" s="111" t="s">
        <v>126</v>
      </c>
      <c r="F7428" s="111" t="s">
        <v>185</v>
      </c>
      <c r="G7428" s="111" t="s">
        <v>167</v>
      </c>
      <c r="H7428" s="111" t="s">
        <v>185</v>
      </c>
      <c r="I7428" s="111" t="s">
        <v>167</v>
      </c>
      <c r="J7428" t="str">
        <f t="shared" si="232"/>
        <v>4612SkogMineraljordLauvskogImpediment</v>
      </c>
      <c r="K7428" s="111">
        <v>-1.406906973132888</v>
      </c>
      <c r="L7428" s="111">
        <v>0.85306406685236758</v>
      </c>
      <c r="M7428" s="111">
        <v>6.3979989500968365E-2</v>
      </c>
      <c r="N7428" s="112">
        <f t="shared" si="233"/>
        <v>-0.48986291677955207</v>
      </c>
    </row>
    <row r="7429" spans="1:14" x14ac:dyDescent="0.25">
      <c r="A7429" s="111" t="s">
        <v>788</v>
      </c>
      <c r="B7429" s="111">
        <f>INDEX(kommuner!C:C,MATCH(_xlfn.NUMBERVALUE(A7429),kommuner!B:B,0))</f>
        <v>4612</v>
      </c>
      <c r="C7429" s="111" t="s">
        <v>127</v>
      </c>
      <c r="D7429" s="111" t="s">
        <v>127</v>
      </c>
      <c r="E7429" s="111" t="s">
        <v>126</v>
      </c>
      <c r="F7429" s="111" t="s">
        <v>185</v>
      </c>
      <c r="G7429" s="111" t="s">
        <v>190</v>
      </c>
      <c r="H7429" s="111" t="s">
        <v>185</v>
      </c>
      <c r="I7429" s="111" t="s">
        <v>190</v>
      </c>
      <c r="J7429" t="str">
        <f t="shared" si="232"/>
        <v>4612SkogMineraljordLauvskogLav</v>
      </c>
      <c r="K7429" s="111">
        <v>-8.9748170935426599E-2</v>
      </c>
      <c r="L7429" s="111">
        <v>0.85306406685236758</v>
      </c>
      <c r="M7429" s="111">
        <v>6.3979989500968365E-2</v>
      </c>
      <c r="N7429" s="112">
        <f t="shared" si="233"/>
        <v>0.82729588541790933</v>
      </c>
    </row>
    <row r="7430" spans="1:14" x14ac:dyDescent="0.25">
      <c r="A7430" s="111" t="s">
        <v>788</v>
      </c>
      <c r="B7430" s="111">
        <f>INDEX(kommuner!C:C,MATCH(_xlfn.NUMBERVALUE(A7430),kommuner!B:B,0))</f>
        <v>4612</v>
      </c>
      <c r="C7430" s="111" t="s">
        <v>127</v>
      </c>
      <c r="D7430" s="111" t="s">
        <v>127</v>
      </c>
      <c r="E7430" s="111" t="s">
        <v>126</v>
      </c>
      <c r="F7430" s="111" t="s">
        <v>185</v>
      </c>
      <c r="G7430" s="111" t="s">
        <v>173</v>
      </c>
      <c r="H7430" s="111" t="s">
        <v>185</v>
      </c>
      <c r="I7430" s="111" t="s">
        <v>173</v>
      </c>
      <c r="J7430" t="str">
        <f t="shared" si="232"/>
        <v>4612SkogMineraljordLauvskogMiddels</v>
      </c>
      <c r="K7430" s="111">
        <v>-1.7789409505847176</v>
      </c>
      <c r="L7430" s="111">
        <v>0.85306406685236758</v>
      </c>
      <c r="M7430" s="111">
        <v>6.3979989500968365E-2</v>
      </c>
      <c r="N7430" s="112">
        <f t="shared" si="233"/>
        <v>-0.86189689423138161</v>
      </c>
    </row>
    <row r="7431" spans="1:14" x14ac:dyDescent="0.25">
      <c r="A7431" s="111" t="s">
        <v>788</v>
      </c>
      <c r="B7431" s="111">
        <f>INDEX(kommuner!C:C,MATCH(_xlfn.NUMBERVALUE(A7431),kommuner!B:B,0))</f>
        <v>4612</v>
      </c>
      <c r="C7431" s="111" t="s">
        <v>127</v>
      </c>
      <c r="D7431" s="111" t="s">
        <v>127</v>
      </c>
      <c r="E7431" s="111" t="s">
        <v>126</v>
      </c>
      <c r="F7431" s="111" t="s">
        <v>185</v>
      </c>
      <c r="G7431" s="111" t="s">
        <v>186</v>
      </c>
      <c r="H7431" s="111" t="s">
        <v>185</v>
      </c>
      <c r="I7431" s="111" t="s">
        <v>186</v>
      </c>
      <c r="J7431" t="str">
        <f t="shared" si="232"/>
        <v>4612SkogMineraljordLauvskogSærs høy</v>
      </c>
      <c r="K7431" s="111">
        <v>-3.5879168219799293</v>
      </c>
      <c r="L7431" s="111">
        <v>0.85306406685236758</v>
      </c>
      <c r="M7431" s="111">
        <v>6.3979989500968365E-2</v>
      </c>
      <c r="N7431" s="112">
        <f t="shared" si="233"/>
        <v>-2.6708727656265934</v>
      </c>
    </row>
    <row r="7432" spans="1:14" x14ac:dyDescent="0.25">
      <c r="A7432" s="111" t="s">
        <v>788</v>
      </c>
      <c r="B7432" s="111">
        <f>INDEX(kommuner!C:C,MATCH(_xlfn.NUMBERVALUE(A7432),kommuner!B:B,0))</f>
        <v>4612</v>
      </c>
      <c r="C7432" s="111" t="s">
        <v>127</v>
      </c>
      <c r="D7432" s="111" t="s">
        <v>127</v>
      </c>
      <c r="E7432" s="111" t="s">
        <v>123</v>
      </c>
      <c r="F7432" s="111" t="s">
        <v>172</v>
      </c>
      <c r="G7432" s="111" t="s">
        <v>180</v>
      </c>
      <c r="H7432" s="111" t="s">
        <v>172</v>
      </c>
      <c r="I7432" s="111" t="s">
        <v>180</v>
      </c>
      <c r="J7432" t="str">
        <f t="shared" si="232"/>
        <v>4612SkogOrganisk jordBarskogHøy</v>
      </c>
      <c r="K7432" s="111">
        <v>-2.5184559031994138</v>
      </c>
      <c r="L7432" s="111">
        <v>0.92784825435236762</v>
      </c>
      <c r="M7432" s="111">
        <v>0.46518126042825314</v>
      </c>
      <c r="N7432" s="112">
        <f t="shared" si="233"/>
        <v>-1.1254263884187932</v>
      </c>
    </row>
    <row r="7433" spans="1:14" x14ac:dyDescent="0.25">
      <c r="A7433" s="111" t="s">
        <v>788</v>
      </c>
      <c r="B7433" s="111">
        <f>INDEX(kommuner!C:C,MATCH(_xlfn.NUMBERVALUE(A7433),kommuner!B:B,0))</f>
        <v>4612</v>
      </c>
      <c r="C7433" s="111" t="s">
        <v>127</v>
      </c>
      <c r="D7433" s="111" t="s">
        <v>127</v>
      </c>
      <c r="E7433" s="111" t="s">
        <v>123</v>
      </c>
      <c r="F7433" s="111" t="s">
        <v>172</v>
      </c>
      <c r="G7433" s="111" t="s">
        <v>167</v>
      </c>
      <c r="H7433" s="111" t="s">
        <v>172</v>
      </c>
      <c r="I7433" s="111" t="s">
        <v>167</v>
      </c>
      <c r="J7433" t="str">
        <f t="shared" si="232"/>
        <v>4612SkogOrganisk jordBarskogImpediment</v>
      </c>
      <c r="K7433" s="111">
        <v>-0.13011741963904588</v>
      </c>
      <c r="L7433" s="111">
        <v>0.92784825435236762</v>
      </c>
      <c r="M7433" s="111">
        <v>0.46510463492953991</v>
      </c>
      <c r="N7433" s="112">
        <f t="shared" si="233"/>
        <v>1.2628354696428616</v>
      </c>
    </row>
    <row r="7434" spans="1:14" x14ac:dyDescent="0.25">
      <c r="A7434" s="111" t="s">
        <v>788</v>
      </c>
      <c r="B7434" s="111">
        <f>INDEX(kommuner!C:C,MATCH(_xlfn.NUMBERVALUE(A7434),kommuner!B:B,0))</f>
        <v>4612</v>
      </c>
      <c r="C7434" s="111" t="s">
        <v>127</v>
      </c>
      <c r="D7434" s="111" t="s">
        <v>127</v>
      </c>
      <c r="E7434" s="111" t="s">
        <v>123</v>
      </c>
      <c r="F7434" s="111" t="s">
        <v>172</v>
      </c>
      <c r="G7434" s="111" t="s">
        <v>190</v>
      </c>
      <c r="H7434" s="111" t="s">
        <v>172</v>
      </c>
      <c r="I7434" s="111" t="s">
        <v>190</v>
      </c>
      <c r="J7434" t="str">
        <f t="shared" si="232"/>
        <v>4612SkogOrganisk jordBarskogLav</v>
      </c>
      <c r="K7434" s="111">
        <v>-0.50666953101693391</v>
      </c>
      <c r="L7434" s="111">
        <v>0.92784825435236762</v>
      </c>
      <c r="M7434" s="111">
        <v>0.46510463492953991</v>
      </c>
      <c r="N7434" s="112">
        <f t="shared" si="233"/>
        <v>0.88628335826497362</v>
      </c>
    </row>
    <row r="7435" spans="1:14" x14ac:dyDescent="0.25">
      <c r="A7435" s="111" t="s">
        <v>788</v>
      </c>
      <c r="B7435" s="111">
        <f>INDEX(kommuner!C:C,MATCH(_xlfn.NUMBERVALUE(A7435),kommuner!B:B,0))</f>
        <v>4612</v>
      </c>
      <c r="C7435" s="111" t="s">
        <v>127</v>
      </c>
      <c r="D7435" s="111" t="s">
        <v>127</v>
      </c>
      <c r="E7435" s="111" t="s">
        <v>123</v>
      </c>
      <c r="F7435" s="111" t="s">
        <v>172</v>
      </c>
      <c r="G7435" s="111" t="s">
        <v>173</v>
      </c>
      <c r="H7435" s="111" t="s">
        <v>172</v>
      </c>
      <c r="I7435" s="111" t="s">
        <v>173</v>
      </c>
      <c r="J7435" t="str">
        <f t="shared" si="232"/>
        <v>4612SkogOrganisk jordBarskogMiddels</v>
      </c>
      <c r="K7435" s="111">
        <v>-1.5571490961494638</v>
      </c>
      <c r="L7435" s="111">
        <v>0.92784825435236762</v>
      </c>
      <c r="M7435" s="111">
        <v>0.46518126042825314</v>
      </c>
      <c r="N7435" s="112">
        <f t="shared" si="233"/>
        <v>-0.16411958136884308</v>
      </c>
    </row>
    <row r="7436" spans="1:14" x14ac:dyDescent="0.25">
      <c r="A7436" s="111" t="s">
        <v>788</v>
      </c>
      <c r="B7436" s="111">
        <f>INDEX(kommuner!C:C,MATCH(_xlfn.NUMBERVALUE(A7436),kommuner!B:B,0))</f>
        <v>4612</v>
      </c>
      <c r="C7436" s="111" t="s">
        <v>127</v>
      </c>
      <c r="D7436" s="111" t="s">
        <v>127</v>
      </c>
      <c r="E7436" s="111" t="s">
        <v>123</v>
      </c>
      <c r="F7436" s="111" t="s">
        <v>172</v>
      </c>
      <c r="G7436" s="111" t="s">
        <v>186</v>
      </c>
      <c r="H7436" s="111" t="s">
        <v>172</v>
      </c>
      <c r="I7436" s="111" t="s">
        <v>186</v>
      </c>
      <c r="J7436" t="str">
        <f t="shared" si="232"/>
        <v>4612SkogOrganisk jordBarskogSærs høy</v>
      </c>
      <c r="K7436" s="111">
        <v>2.5548655235722699</v>
      </c>
      <c r="L7436" s="111">
        <v>0.92784825435236762</v>
      </c>
      <c r="M7436" s="111">
        <v>0.46518126042825314</v>
      </c>
      <c r="N7436" s="112">
        <f t="shared" si="233"/>
        <v>3.9478950383528906</v>
      </c>
    </row>
    <row r="7437" spans="1:14" x14ac:dyDescent="0.25">
      <c r="A7437" s="111" t="s">
        <v>788</v>
      </c>
      <c r="B7437" s="111">
        <f>INDEX(kommuner!C:C,MATCH(_xlfn.NUMBERVALUE(A7437),kommuner!B:B,0))</f>
        <v>4612</v>
      </c>
      <c r="C7437" s="111" t="s">
        <v>127</v>
      </c>
      <c r="D7437" s="111" t="s">
        <v>127</v>
      </c>
      <c r="E7437" s="111" t="s">
        <v>123</v>
      </c>
      <c r="F7437" s="111" t="s">
        <v>179</v>
      </c>
      <c r="G7437" s="111" t="s">
        <v>180</v>
      </c>
      <c r="H7437" s="111" t="s">
        <v>179</v>
      </c>
      <c r="I7437" s="111" t="s">
        <v>180</v>
      </c>
      <c r="J7437" t="str">
        <f t="shared" si="232"/>
        <v>4612SkogOrganisk jordBlandingsskogHøy</v>
      </c>
      <c r="K7437" s="111">
        <v>-5.5554344456832343</v>
      </c>
      <c r="L7437" s="111">
        <v>0.92784825435236762</v>
      </c>
      <c r="M7437" s="111">
        <v>0.46510463492953991</v>
      </c>
      <c r="N7437" s="112">
        <f t="shared" si="233"/>
        <v>-4.1624815564013264</v>
      </c>
    </row>
    <row r="7438" spans="1:14" x14ac:dyDescent="0.25">
      <c r="A7438" s="111" t="s">
        <v>788</v>
      </c>
      <c r="B7438" s="111">
        <f>INDEX(kommuner!C:C,MATCH(_xlfn.NUMBERVALUE(A7438),kommuner!B:B,0))</f>
        <v>4612</v>
      </c>
      <c r="C7438" s="111" t="s">
        <v>127</v>
      </c>
      <c r="D7438" s="111" t="s">
        <v>127</v>
      </c>
      <c r="E7438" s="111" t="s">
        <v>123</v>
      </c>
      <c r="F7438" s="111" t="s">
        <v>179</v>
      </c>
      <c r="G7438" s="111" t="s">
        <v>167</v>
      </c>
      <c r="H7438" s="111" t="s">
        <v>179</v>
      </c>
      <c r="I7438" s="111" t="s">
        <v>167</v>
      </c>
      <c r="J7438" t="str">
        <f t="shared" si="232"/>
        <v>4612SkogOrganisk jordBlandingsskogImpediment</v>
      </c>
      <c r="K7438" s="111">
        <v>-0.28586344175800005</v>
      </c>
      <c r="L7438" s="111">
        <v>0.92784825435236762</v>
      </c>
      <c r="M7438" s="111">
        <v>0.46510463492953991</v>
      </c>
      <c r="N7438" s="112">
        <f t="shared" si="233"/>
        <v>1.1070894475239075</v>
      </c>
    </row>
    <row r="7439" spans="1:14" x14ac:dyDescent="0.25">
      <c r="A7439" s="111" t="s">
        <v>788</v>
      </c>
      <c r="B7439" s="111">
        <f>INDEX(kommuner!C:C,MATCH(_xlfn.NUMBERVALUE(A7439),kommuner!B:B,0))</f>
        <v>4612</v>
      </c>
      <c r="C7439" s="111" t="s">
        <v>127</v>
      </c>
      <c r="D7439" s="111" t="s">
        <v>127</v>
      </c>
      <c r="E7439" s="111" t="s">
        <v>123</v>
      </c>
      <c r="F7439" s="111" t="s">
        <v>179</v>
      </c>
      <c r="G7439" s="111" t="s">
        <v>190</v>
      </c>
      <c r="H7439" s="111" t="s">
        <v>179</v>
      </c>
      <c r="I7439" s="111" t="s">
        <v>190</v>
      </c>
      <c r="J7439" t="str">
        <f t="shared" si="232"/>
        <v>4612SkogOrganisk jordBlandingsskogLav</v>
      </c>
      <c r="K7439" s="111">
        <v>-1.2347339377887629</v>
      </c>
      <c r="L7439" s="111">
        <v>0.92784825435236762</v>
      </c>
      <c r="M7439" s="111">
        <v>0.46510463492953991</v>
      </c>
      <c r="N7439" s="112">
        <f t="shared" si="233"/>
        <v>0.15821895149314458</v>
      </c>
    </row>
    <row r="7440" spans="1:14" x14ac:dyDescent="0.25">
      <c r="A7440" s="111" t="s">
        <v>788</v>
      </c>
      <c r="B7440" s="111">
        <f>INDEX(kommuner!C:C,MATCH(_xlfn.NUMBERVALUE(A7440),kommuner!B:B,0))</f>
        <v>4612</v>
      </c>
      <c r="C7440" s="111" t="s">
        <v>127</v>
      </c>
      <c r="D7440" s="111" t="s">
        <v>127</v>
      </c>
      <c r="E7440" s="111" t="s">
        <v>123</v>
      </c>
      <c r="F7440" s="111" t="s">
        <v>179</v>
      </c>
      <c r="G7440" s="111" t="s">
        <v>173</v>
      </c>
      <c r="H7440" s="111" t="s">
        <v>179</v>
      </c>
      <c r="I7440" s="111" t="s">
        <v>173</v>
      </c>
      <c r="J7440" t="str">
        <f t="shared" si="232"/>
        <v>4612SkogOrganisk jordBlandingsskogMiddels</v>
      </c>
      <c r="K7440" s="111">
        <v>-2.4239591752717748</v>
      </c>
      <c r="L7440" s="111">
        <v>0.92784825435236762</v>
      </c>
      <c r="M7440" s="111">
        <v>0.46510463492953991</v>
      </c>
      <c r="N7440" s="112">
        <f t="shared" si="233"/>
        <v>-1.0310062859898674</v>
      </c>
    </row>
    <row r="7441" spans="1:14" x14ac:dyDescent="0.25">
      <c r="A7441" s="111" t="s">
        <v>788</v>
      </c>
      <c r="B7441" s="111">
        <f>INDEX(kommuner!C:C,MATCH(_xlfn.NUMBERVALUE(A7441),kommuner!B:B,0))</f>
        <v>4612</v>
      </c>
      <c r="C7441" s="111" t="s">
        <v>127</v>
      </c>
      <c r="D7441" s="111" t="s">
        <v>127</v>
      </c>
      <c r="E7441" s="111" t="s">
        <v>123</v>
      </c>
      <c r="F7441" s="111" t="s">
        <v>179</v>
      </c>
      <c r="G7441" s="111" t="s">
        <v>186</v>
      </c>
      <c r="H7441" s="111" t="s">
        <v>179</v>
      </c>
      <c r="I7441" s="111" t="s">
        <v>186</v>
      </c>
      <c r="J7441" t="str">
        <f t="shared" si="232"/>
        <v>4612SkogOrganisk jordBlandingsskogSærs høy</v>
      </c>
      <c r="K7441" s="111">
        <v>-1.5726115302258048</v>
      </c>
      <c r="L7441" s="111">
        <v>0.92784825435236762</v>
      </c>
      <c r="M7441" s="111">
        <v>0.46510463492953991</v>
      </c>
      <c r="N7441" s="112">
        <f t="shared" si="233"/>
        <v>-0.17965864094389727</v>
      </c>
    </row>
    <row r="7442" spans="1:14" x14ac:dyDescent="0.25">
      <c r="A7442" s="111" t="s">
        <v>788</v>
      </c>
      <c r="B7442" s="111">
        <f>INDEX(kommuner!C:C,MATCH(_xlfn.NUMBERVALUE(A7442),kommuner!B:B,0))</f>
        <v>4612</v>
      </c>
      <c r="C7442" s="111" t="s">
        <v>127</v>
      </c>
      <c r="D7442" s="111" t="s">
        <v>127</v>
      </c>
      <c r="E7442" s="111" t="s">
        <v>123</v>
      </c>
      <c r="F7442" s="111" t="s">
        <v>185</v>
      </c>
      <c r="G7442" s="111" t="s">
        <v>180</v>
      </c>
      <c r="H7442" s="111" t="s">
        <v>185</v>
      </c>
      <c r="I7442" s="111" t="s">
        <v>180</v>
      </c>
      <c r="J7442" t="str">
        <f t="shared" si="232"/>
        <v>4612SkogOrganisk jordLauvskogHøy</v>
      </c>
      <c r="K7442" s="111">
        <v>-1.9913688882377358</v>
      </c>
      <c r="L7442" s="111">
        <v>0.92784825435236762</v>
      </c>
      <c r="M7442" s="111">
        <v>0.46510463492953991</v>
      </c>
      <c r="N7442" s="112">
        <f t="shared" si="233"/>
        <v>-0.59841599895582831</v>
      </c>
    </row>
    <row r="7443" spans="1:14" x14ac:dyDescent="0.25">
      <c r="A7443" s="111" t="s">
        <v>788</v>
      </c>
      <c r="B7443" s="111">
        <f>INDEX(kommuner!C:C,MATCH(_xlfn.NUMBERVALUE(A7443),kommuner!B:B,0))</f>
        <v>4612</v>
      </c>
      <c r="C7443" s="111" t="s">
        <v>127</v>
      </c>
      <c r="D7443" s="111" t="s">
        <v>127</v>
      </c>
      <c r="E7443" s="111" t="s">
        <v>123</v>
      </c>
      <c r="F7443" s="111" t="s">
        <v>185</v>
      </c>
      <c r="G7443" s="111" t="s">
        <v>167</v>
      </c>
      <c r="H7443" s="111" t="s">
        <v>185</v>
      </c>
      <c r="I7443" s="111" t="s">
        <v>167</v>
      </c>
      <c r="J7443" t="str">
        <f t="shared" si="232"/>
        <v>4612SkogOrganisk jordLauvskogImpediment</v>
      </c>
      <c r="K7443" s="111">
        <v>0.35000626494250675</v>
      </c>
      <c r="L7443" s="111">
        <v>0.92784825435236762</v>
      </c>
      <c r="M7443" s="111">
        <v>0.46510463492953991</v>
      </c>
      <c r="N7443" s="112">
        <f t="shared" si="233"/>
        <v>1.7429591542244141</v>
      </c>
    </row>
    <row r="7444" spans="1:14" x14ac:dyDescent="0.25">
      <c r="A7444" s="111" t="s">
        <v>788</v>
      </c>
      <c r="B7444" s="111">
        <f>INDEX(kommuner!C:C,MATCH(_xlfn.NUMBERVALUE(A7444),kommuner!B:B,0))</f>
        <v>4612</v>
      </c>
      <c r="C7444" s="111" t="s">
        <v>127</v>
      </c>
      <c r="D7444" s="111" t="s">
        <v>127</v>
      </c>
      <c r="E7444" s="111" t="s">
        <v>123</v>
      </c>
      <c r="F7444" s="111" t="s">
        <v>185</v>
      </c>
      <c r="G7444" s="111" t="s">
        <v>190</v>
      </c>
      <c r="H7444" s="111" t="s">
        <v>185</v>
      </c>
      <c r="I7444" s="111" t="s">
        <v>190</v>
      </c>
      <c r="J7444" t="str">
        <f t="shared" si="232"/>
        <v>4612SkogOrganisk jordLauvskogLav</v>
      </c>
      <c r="K7444" s="111">
        <v>1.1144075558526714</v>
      </c>
      <c r="L7444" s="111">
        <v>0.92784825435236762</v>
      </c>
      <c r="M7444" s="111">
        <v>0.46510463492953991</v>
      </c>
      <c r="N7444" s="112">
        <f t="shared" si="233"/>
        <v>2.5073604451345788</v>
      </c>
    </row>
    <row r="7445" spans="1:14" x14ac:dyDescent="0.25">
      <c r="A7445" s="111" t="s">
        <v>788</v>
      </c>
      <c r="B7445" s="111">
        <f>INDEX(kommuner!C:C,MATCH(_xlfn.NUMBERVALUE(A7445),kommuner!B:B,0))</f>
        <v>4612</v>
      </c>
      <c r="C7445" s="111" t="s">
        <v>127</v>
      </c>
      <c r="D7445" s="111" t="s">
        <v>127</v>
      </c>
      <c r="E7445" s="111" t="s">
        <v>123</v>
      </c>
      <c r="F7445" s="111" t="s">
        <v>185</v>
      </c>
      <c r="G7445" s="111" t="s">
        <v>173</v>
      </c>
      <c r="H7445" s="111" t="s">
        <v>185</v>
      </c>
      <c r="I7445" s="111" t="s">
        <v>173</v>
      </c>
      <c r="J7445" t="str">
        <f t="shared" si="232"/>
        <v>4612SkogOrganisk jordLauvskogMiddels</v>
      </c>
      <c r="K7445" s="111">
        <v>-0.62664468270982987</v>
      </c>
      <c r="L7445" s="111">
        <v>0.92784825435236762</v>
      </c>
      <c r="M7445" s="111">
        <v>0.46510463492953991</v>
      </c>
      <c r="N7445" s="112">
        <f t="shared" si="233"/>
        <v>0.76630820657207765</v>
      </c>
    </row>
    <row r="7446" spans="1:14" x14ac:dyDescent="0.25">
      <c r="A7446" s="111" t="s">
        <v>788</v>
      </c>
      <c r="B7446" s="111">
        <f>INDEX(kommuner!C:C,MATCH(_xlfn.NUMBERVALUE(A7446),kommuner!B:B,0))</f>
        <v>4612</v>
      </c>
      <c r="C7446" s="111" t="s">
        <v>127</v>
      </c>
      <c r="D7446" s="111" t="s">
        <v>127</v>
      </c>
      <c r="E7446" s="111" t="s">
        <v>123</v>
      </c>
      <c r="F7446" s="111" t="s">
        <v>185</v>
      </c>
      <c r="G7446" s="111" t="s">
        <v>186</v>
      </c>
      <c r="H7446" s="111" t="s">
        <v>185</v>
      </c>
      <c r="I7446" s="111" t="s">
        <v>186</v>
      </c>
      <c r="J7446" t="str">
        <f t="shared" si="232"/>
        <v>4612SkogOrganisk jordLauvskogSærs høy</v>
      </c>
      <c r="K7446" s="111">
        <v>-1.8997279926091779</v>
      </c>
      <c r="L7446" s="111">
        <v>0.92784825435236762</v>
      </c>
      <c r="M7446" s="111">
        <v>0.46510463492953991</v>
      </c>
      <c r="N7446" s="112">
        <f t="shared" si="233"/>
        <v>-0.50677510332727038</v>
      </c>
    </row>
    <row r="7447" spans="1:14" x14ac:dyDescent="0.25">
      <c r="A7447" s="111" t="s">
        <v>788</v>
      </c>
      <c r="B7447" s="111">
        <f>INDEX(kommuner!C:C,MATCH(_xlfn.NUMBERVALUE(A7447),kommuner!B:B,0))</f>
        <v>4612</v>
      </c>
      <c r="C7447" s="111" t="s">
        <v>83</v>
      </c>
      <c r="D7447" s="111" t="s">
        <v>83</v>
      </c>
      <c r="E7447" s="111" t="s">
        <v>126</v>
      </c>
      <c r="F7447" s="111" t="s">
        <v>139</v>
      </c>
      <c r="G7447" s="111" t="s">
        <v>139</v>
      </c>
      <c r="H7447" s="111" t="s">
        <v>139</v>
      </c>
      <c r="I7447" s="111" t="s">
        <v>139</v>
      </c>
      <c r="J7447" t="str">
        <f t="shared" si="232"/>
        <v>4612Utbygd arealMineraljord</v>
      </c>
      <c r="K7447" s="111">
        <v>-1.3010725986550351</v>
      </c>
      <c r="L7447" s="111">
        <v>0</v>
      </c>
      <c r="M7447" s="111">
        <v>1.303047089454229E-2</v>
      </c>
      <c r="N7447" s="112">
        <f t="shared" si="233"/>
        <v>-1.2880421277604928</v>
      </c>
    </row>
    <row r="7448" spans="1:14" x14ac:dyDescent="0.25">
      <c r="A7448" s="111" t="s">
        <v>788</v>
      </c>
      <c r="B7448" s="111">
        <f>INDEX(kommuner!C:C,MATCH(_xlfn.NUMBERVALUE(A7448),kommuner!B:B,0))</f>
        <v>4612</v>
      </c>
      <c r="C7448" s="111" t="s">
        <v>83</v>
      </c>
      <c r="D7448" s="111" t="s">
        <v>83</v>
      </c>
      <c r="E7448" s="111" t="s">
        <v>123</v>
      </c>
      <c r="F7448" s="111" t="s">
        <v>139</v>
      </c>
      <c r="G7448" s="111" t="s">
        <v>139</v>
      </c>
      <c r="H7448" s="111" t="s">
        <v>139</v>
      </c>
      <c r="I7448" s="111" t="s">
        <v>139</v>
      </c>
      <c r="J7448" t="str">
        <f t="shared" si="232"/>
        <v>4612Utbygd arealOrganisk jord</v>
      </c>
      <c r="K7448" s="111">
        <v>29.011421395201612</v>
      </c>
      <c r="L7448" s="111">
        <v>0</v>
      </c>
      <c r="M7448" s="111">
        <v>1.303047089454229E-2</v>
      </c>
      <c r="N7448" s="112">
        <f t="shared" si="233"/>
        <v>29.024451866096154</v>
      </c>
    </row>
    <row r="7449" spans="1:14" x14ac:dyDescent="0.25">
      <c r="A7449" s="111" t="s">
        <v>788</v>
      </c>
      <c r="B7449" s="111">
        <f>INDEX(kommuner!C:C,MATCH(_xlfn.NUMBERVALUE(A7449),kommuner!B:B,0))</f>
        <v>4612</v>
      </c>
      <c r="C7449" s="111" t="s">
        <v>181</v>
      </c>
      <c r="D7449" s="111" t="s">
        <v>181</v>
      </c>
      <c r="E7449" s="111" t="s">
        <v>123</v>
      </c>
      <c r="F7449" s="111" t="s">
        <v>139</v>
      </c>
      <c r="G7449" s="111" t="s">
        <v>139</v>
      </c>
      <c r="H7449" s="111" t="s">
        <v>139</v>
      </c>
      <c r="I7449" s="111" t="s">
        <v>139</v>
      </c>
      <c r="J7449" t="str">
        <f t="shared" si="232"/>
        <v>4612Vann og myrOrganisk jord</v>
      </c>
      <c r="K7449" s="111">
        <v>-0.38124953903444653</v>
      </c>
      <c r="L7449" s="111">
        <v>0</v>
      </c>
      <c r="M7449" s="111">
        <v>0</v>
      </c>
      <c r="N7449" s="112">
        <f t="shared" si="233"/>
        <v>-0.38124953903444653</v>
      </c>
    </row>
    <row r="7450" spans="1:14" x14ac:dyDescent="0.25">
      <c r="A7450" s="111" t="s">
        <v>789</v>
      </c>
      <c r="B7450" s="111">
        <f>INDEX(kommuner!C:C,MATCH(_xlfn.NUMBERVALUE(A7450),kommuner!B:B,0))</f>
        <v>4613</v>
      </c>
      <c r="C7450" s="111" t="s">
        <v>82</v>
      </c>
      <c r="D7450" s="111" t="s">
        <v>82</v>
      </c>
      <c r="E7450" s="111" t="s">
        <v>126</v>
      </c>
      <c r="F7450" s="111" t="s">
        <v>139</v>
      </c>
      <c r="G7450" s="111" t="s">
        <v>139</v>
      </c>
      <c r="H7450" s="111" t="s">
        <v>139</v>
      </c>
      <c r="I7450" s="111" t="s">
        <v>139</v>
      </c>
      <c r="J7450" t="str">
        <f t="shared" si="232"/>
        <v>4613Annen utmarkMineraljord</v>
      </c>
      <c r="K7450" s="111">
        <v>-0.12122885237983599</v>
      </c>
      <c r="L7450" s="111">
        <v>0</v>
      </c>
      <c r="M7450" s="111">
        <v>0</v>
      </c>
      <c r="N7450" s="112">
        <f t="shared" si="233"/>
        <v>-0.12122885237983599</v>
      </c>
    </row>
    <row r="7451" spans="1:14" x14ac:dyDescent="0.25">
      <c r="A7451" s="111" t="s">
        <v>789</v>
      </c>
      <c r="B7451" s="111">
        <f>INDEX(kommuner!C:C,MATCH(_xlfn.NUMBERVALUE(A7451),kommuner!B:B,0))</f>
        <v>4613</v>
      </c>
      <c r="C7451" s="111" t="s">
        <v>121</v>
      </c>
      <c r="D7451" s="111" t="s">
        <v>121</v>
      </c>
      <c r="E7451" s="111" t="s">
        <v>126</v>
      </c>
      <c r="F7451" s="111" t="s">
        <v>139</v>
      </c>
      <c r="G7451" s="111" t="s">
        <v>139</v>
      </c>
      <c r="H7451" s="111" t="s">
        <v>139</v>
      </c>
      <c r="I7451" s="111" t="s">
        <v>139</v>
      </c>
      <c r="J7451" t="str">
        <f t="shared" si="232"/>
        <v>4613BeiteMineraljord</v>
      </c>
      <c r="K7451" s="111">
        <v>-0.96338340838695502</v>
      </c>
      <c r="L7451" s="111">
        <v>0</v>
      </c>
      <c r="M7451" s="111">
        <v>1.2448711246839999E-7</v>
      </c>
      <c r="N7451" s="112">
        <f t="shared" si="233"/>
        <v>-0.96338328389984251</v>
      </c>
    </row>
    <row r="7452" spans="1:14" x14ac:dyDescent="0.25">
      <c r="A7452" s="111" t="s">
        <v>789</v>
      </c>
      <c r="B7452" s="111">
        <f>INDEX(kommuner!C:C,MATCH(_xlfn.NUMBERVALUE(A7452),kommuner!B:B,0))</f>
        <v>4613</v>
      </c>
      <c r="C7452" s="111" t="s">
        <v>121</v>
      </c>
      <c r="D7452" s="111" t="s">
        <v>121</v>
      </c>
      <c r="E7452" s="111" t="s">
        <v>123</v>
      </c>
      <c r="F7452" s="111" t="s">
        <v>139</v>
      </c>
      <c r="G7452" s="111" t="s">
        <v>139</v>
      </c>
      <c r="H7452" s="111" t="s">
        <v>139</v>
      </c>
      <c r="I7452" s="111" t="s">
        <v>139</v>
      </c>
      <c r="J7452" t="str">
        <f t="shared" si="232"/>
        <v>4613BeiteOrganisk jord</v>
      </c>
      <c r="K7452" s="111">
        <v>12.077525935985037</v>
      </c>
      <c r="L7452" s="111">
        <v>1.6412500000000001</v>
      </c>
      <c r="M7452" s="111">
        <v>0</v>
      </c>
      <c r="N7452" s="112">
        <f t="shared" si="233"/>
        <v>13.718775935985036</v>
      </c>
    </row>
    <row r="7453" spans="1:14" x14ac:dyDescent="0.25">
      <c r="A7453" s="111" t="s">
        <v>789</v>
      </c>
      <c r="B7453" s="111">
        <f>INDEX(kommuner!C:C,MATCH(_xlfn.NUMBERVALUE(A7453),kommuner!B:B,0))</f>
        <v>4613</v>
      </c>
      <c r="C7453" s="111" t="s">
        <v>84</v>
      </c>
      <c r="D7453" s="111" t="s">
        <v>84</v>
      </c>
      <c r="E7453" s="111" t="s">
        <v>126</v>
      </c>
      <c r="F7453" s="111" t="s">
        <v>139</v>
      </c>
      <c r="G7453" s="111" t="s">
        <v>139</v>
      </c>
      <c r="H7453" s="111" t="s">
        <v>139</v>
      </c>
      <c r="I7453" s="111" t="s">
        <v>139</v>
      </c>
      <c r="J7453" t="str">
        <f t="shared" si="232"/>
        <v>4613Dyrket markMineraljord</v>
      </c>
      <c r="K7453" s="111">
        <v>-0.87492202609341907</v>
      </c>
      <c r="L7453" s="111">
        <v>0</v>
      </c>
      <c r="M7453" s="111">
        <v>0</v>
      </c>
      <c r="N7453" s="112">
        <f t="shared" si="233"/>
        <v>-0.87492202609341907</v>
      </c>
    </row>
    <row r="7454" spans="1:14" x14ac:dyDescent="0.25">
      <c r="A7454" s="111" t="s">
        <v>789</v>
      </c>
      <c r="B7454" s="111">
        <f>INDEX(kommuner!C:C,MATCH(_xlfn.NUMBERVALUE(A7454),kommuner!B:B,0))</f>
        <v>4613</v>
      </c>
      <c r="C7454" s="111" t="s">
        <v>84</v>
      </c>
      <c r="D7454" s="111" t="s">
        <v>84</v>
      </c>
      <c r="E7454" s="111" t="s">
        <v>123</v>
      </c>
      <c r="F7454" s="111" t="s">
        <v>139</v>
      </c>
      <c r="G7454" s="111" t="s">
        <v>139</v>
      </c>
      <c r="H7454" s="111" t="s">
        <v>139</v>
      </c>
      <c r="I7454" s="111" t="s">
        <v>139</v>
      </c>
      <c r="J7454" t="str">
        <f t="shared" si="232"/>
        <v>4613Dyrket markOrganisk jord</v>
      </c>
      <c r="K7454" s="111">
        <v>28.726149366675592</v>
      </c>
      <c r="L7454" s="111">
        <v>1.45625</v>
      </c>
      <c r="M7454" s="111">
        <v>0</v>
      </c>
      <c r="N7454" s="112">
        <f t="shared" si="233"/>
        <v>30.182399366675593</v>
      </c>
    </row>
    <row r="7455" spans="1:14" x14ac:dyDescent="0.25">
      <c r="A7455" s="111" t="s">
        <v>789</v>
      </c>
      <c r="B7455" s="111">
        <f>INDEX(kommuner!C:C,MATCH(_xlfn.NUMBERVALUE(A7455),kommuner!B:B,0))</f>
        <v>4613</v>
      </c>
      <c r="C7455" s="111" t="s">
        <v>127</v>
      </c>
      <c r="D7455" s="111" t="s">
        <v>127</v>
      </c>
      <c r="E7455" s="111" t="s">
        <v>126</v>
      </c>
      <c r="F7455" s="111" t="s">
        <v>172</v>
      </c>
      <c r="G7455" s="111" t="s">
        <v>180</v>
      </c>
      <c r="H7455" s="111" t="s">
        <v>172</v>
      </c>
      <c r="I7455" s="111" t="s">
        <v>180</v>
      </c>
      <c r="J7455" t="str">
        <f t="shared" si="232"/>
        <v>4613SkogMineraljordBarskogHøy</v>
      </c>
      <c r="K7455" s="111">
        <v>-3.4914408319412575</v>
      </c>
      <c r="L7455" s="111">
        <v>0.85306406685236758</v>
      </c>
      <c r="M7455" s="111">
        <v>6.4056614999681585E-2</v>
      </c>
      <c r="N7455" s="112">
        <f t="shared" si="233"/>
        <v>-2.5743201500892083</v>
      </c>
    </row>
    <row r="7456" spans="1:14" x14ac:dyDescent="0.25">
      <c r="A7456" s="111" t="s">
        <v>789</v>
      </c>
      <c r="B7456" s="111">
        <f>INDEX(kommuner!C:C,MATCH(_xlfn.NUMBERVALUE(A7456),kommuner!B:B,0))</f>
        <v>4613</v>
      </c>
      <c r="C7456" s="111" t="s">
        <v>127</v>
      </c>
      <c r="D7456" s="111" t="s">
        <v>127</v>
      </c>
      <c r="E7456" s="111" t="s">
        <v>126</v>
      </c>
      <c r="F7456" s="111" t="s">
        <v>172</v>
      </c>
      <c r="G7456" s="111" t="s">
        <v>167</v>
      </c>
      <c r="H7456" s="111" t="s">
        <v>172</v>
      </c>
      <c r="I7456" s="111" t="s">
        <v>167</v>
      </c>
      <c r="J7456" t="str">
        <f t="shared" si="232"/>
        <v>4613SkogMineraljordBarskogImpediment</v>
      </c>
      <c r="K7456" s="111">
        <v>-1.1558387230259366</v>
      </c>
      <c r="L7456" s="111">
        <v>0.85306406685236758</v>
      </c>
      <c r="M7456" s="111">
        <v>6.3979989500968365E-2</v>
      </c>
      <c r="N7456" s="112">
        <f t="shared" si="233"/>
        <v>-0.23879466667260066</v>
      </c>
    </row>
    <row r="7457" spans="1:14" x14ac:dyDescent="0.25">
      <c r="A7457" s="111" t="s">
        <v>789</v>
      </c>
      <c r="B7457" s="111">
        <f>INDEX(kommuner!C:C,MATCH(_xlfn.NUMBERVALUE(A7457),kommuner!B:B,0))</f>
        <v>4613</v>
      </c>
      <c r="C7457" s="111" t="s">
        <v>127</v>
      </c>
      <c r="D7457" s="111" t="s">
        <v>127</v>
      </c>
      <c r="E7457" s="111" t="s">
        <v>126</v>
      </c>
      <c r="F7457" s="111" t="s">
        <v>172</v>
      </c>
      <c r="G7457" s="111" t="s">
        <v>190</v>
      </c>
      <c r="H7457" s="111" t="s">
        <v>172</v>
      </c>
      <c r="I7457" s="111" t="s">
        <v>190</v>
      </c>
      <c r="J7457" t="str">
        <f t="shared" si="232"/>
        <v>4613SkogMineraljordBarskogLav</v>
      </c>
      <c r="K7457" s="111">
        <v>-1.8215681825293268</v>
      </c>
      <c r="L7457" s="111">
        <v>0.85306406685236758</v>
      </c>
      <c r="M7457" s="111">
        <v>6.3979989500968365E-2</v>
      </c>
      <c r="N7457" s="112">
        <f t="shared" si="233"/>
        <v>-0.90452412617599087</v>
      </c>
    </row>
    <row r="7458" spans="1:14" x14ac:dyDescent="0.25">
      <c r="A7458" s="111" t="s">
        <v>789</v>
      </c>
      <c r="B7458" s="111">
        <f>INDEX(kommuner!C:C,MATCH(_xlfn.NUMBERVALUE(A7458),kommuner!B:B,0))</f>
        <v>4613</v>
      </c>
      <c r="C7458" s="111" t="s">
        <v>127</v>
      </c>
      <c r="D7458" s="111" t="s">
        <v>127</v>
      </c>
      <c r="E7458" s="111" t="s">
        <v>126</v>
      </c>
      <c r="F7458" s="111" t="s">
        <v>172</v>
      </c>
      <c r="G7458" s="111" t="s">
        <v>173</v>
      </c>
      <c r="H7458" s="111" t="s">
        <v>172</v>
      </c>
      <c r="I7458" s="111" t="s">
        <v>173</v>
      </c>
      <c r="J7458" t="str">
        <f t="shared" si="232"/>
        <v>4613SkogMineraljordBarskogMiddels</v>
      </c>
      <c r="K7458" s="111">
        <v>-2.9452289214132028</v>
      </c>
      <c r="L7458" s="111">
        <v>0.85306406685236758</v>
      </c>
      <c r="M7458" s="111">
        <v>6.4056614999681585E-2</v>
      </c>
      <c r="N7458" s="112">
        <f t="shared" si="233"/>
        <v>-2.0281082395611536</v>
      </c>
    </row>
    <row r="7459" spans="1:14" x14ac:dyDescent="0.25">
      <c r="A7459" s="111" t="s">
        <v>789</v>
      </c>
      <c r="B7459" s="111">
        <f>INDEX(kommuner!C:C,MATCH(_xlfn.NUMBERVALUE(A7459),kommuner!B:B,0))</f>
        <v>4613</v>
      </c>
      <c r="C7459" s="111" t="s">
        <v>127</v>
      </c>
      <c r="D7459" s="111" t="s">
        <v>127</v>
      </c>
      <c r="E7459" s="111" t="s">
        <v>126</v>
      </c>
      <c r="F7459" s="111" t="s">
        <v>172</v>
      </c>
      <c r="G7459" s="111" t="s">
        <v>186</v>
      </c>
      <c r="H7459" s="111" t="s">
        <v>172</v>
      </c>
      <c r="I7459" s="111" t="s">
        <v>186</v>
      </c>
      <c r="J7459" t="str">
        <f t="shared" si="232"/>
        <v>4613SkogMineraljordBarskogSærs høy</v>
      </c>
      <c r="K7459" s="111">
        <v>-2.734962032443129</v>
      </c>
      <c r="L7459" s="111">
        <v>0.85306406685236758</v>
      </c>
      <c r="M7459" s="111">
        <v>6.4056614999681585E-2</v>
      </c>
      <c r="N7459" s="112">
        <f t="shared" si="233"/>
        <v>-1.81784135059108</v>
      </c>
    </row>
    <row r="7460" spans="1:14" x14ac:dyDescent="0.25">
      <c r="A7460" s="111" t="s">
        <v>789</v>
      </c>
      <c r="B7460" s="111">
        <f>INDEX(kommuner!C:C,MATCH(_xlfn.NUMBERVALUE(A7460),kommuner!B:B,0))</f>
        <v>4613</v>
      </c>
      <c r="C7460" s="111" t="s">
        <v>127</v>
      </c>
      <c r="D7460" s="111" t="s">
        <v>127</v>
      </c>
      <c r="E7460" s="111" t="s">
        <v>126</v>
      </c>
      <c r="F7460" s="111" t="s">
        <v>179</v>
      </c>
      <c r="G7460" s="111" t="s">
        <v>180</v>
      </c>
      <c r="H7460" s="111" t="s">
        <v>179</v>
      </c>
      <c r="I7460" s="111" t="s">
        <v>180</v>
      </c>
      <c r="J7460" t="str">
        <f t="shared" si="232"/>
        <v>4613SkogMineraljordBlandingsskogHøy</v>
      </c>
      <c r="K7460" s="111">
        <v>-7.1939050909469406</v>
      </c>
      <c r="L7460" s="111">
        <v>0.85306406685236758</v>
      </c>
      <c r="M7460" s="111">
        <v>6.3979989500968365E-2</v>
      </c>
      <c r="N7460" s="112">
        <f t="shared" si="233"/>
        <v>-6.2768610345936047</v>
      </c>
    </row>
    <row r="7461" spans="1:14" x14ac:dyDescent="0.25">
      <c r="A7461" s="111" t="s">
        <v>789</v>
      </c>
      <c r="B7461" s="111">
        <f>INDEX(kommuner!C:C,MATCH(_xlfn.NUMBERVALUE(A7461),kommuner!B:B,0))</f>
        <v>4613</v>
      </c>
      <c r="C7461" s="111" t="s">
        <v>127</v>
      </c>
      <c r="D7461" s="111" t="s">
        <v>127</v>
      </c>
      <c r="E7461" s="111" t="s">
        <v>126</v>
      </c>
      <c r="F7461" s="111" t="s">
        <v>179</v>
      </c>
      <c r="G7461" s="111" t="s">
        <v>167</v>
      </c>
      <c r="H7461" s="111" t="s">
        <v>179</v>
      </c>
      <c r="I7461" s="111" t="s">
        <v>167</v>
      </c>
      <c r="J7461" t="str">
        <f t="shared" si="232"/>
        <v>4613SkogMineraljordBlandingsskogImpediment</v>
      </c>
      <c r="K7461" s="111">
        <v>-1.6598037998579707</v>
      </c>
      <c r="L7461" s="111">
        <v>0.85306406685236758</v>
      </c>
      <c r="M7461" s="111">
        <v>6.3979989500968365E-2</v>
      </c>
      <c r="N7461" s="112">
        <f t="shared" si="233"/>
        <v>-0.7427597435046347</v>
      </c>
    </row>
    <row r="7462" spans="1:14" x14ac:dyDescent="0.25">
      <c r="A7462" s="111" t="s">
        <v>789</v>
      </c>
      <c r="B7462" s="111">
        <f>INDEX(kommuner!C:C,MATCH(_xlfn.NUMBERVALUE(A7462),kommuner!B:B,0))</f>
        <v>4613</v>
      </c>
      <c r="C7462" s="111" t="s">
        <v>127</v>
      </c>
      <c r="D7462" s="111" t="s">
        <v>127</v>
      </c>
      <c r="E7462" s="111" t="s">
        <v>126</v>
      </c>
      <c r="F7462" s="111" t="s">
        <v>179</v>
      </c>
      <c r="G7462" s="111" t="s">
        <v>190</v>
      </c>
      <c r="H7462" s="111" t="s">
        <v>179</v>
      </c>
      <c r="I7462" s="111" t="s">
        <v>190</v>
      </c>
      <c r="J7462" t="str">
        <f t="shared" si="232"/>
        <v>4613SkogMineraljordBlandingsskogLav</v>
      </c>
      <c r="K7462" s="111">
        <v>-2.5588434197694254</v>
      </c>
      <c r="L7462" s="111">
        <v>0.85306406685236758</v>
      </c>
      <c r="M7462" s="111">
        <v>6.3979989500968365E-2</v>
      </c>
      <c r="N7462" s="112">
        <f t="shared" si="233"/>
        <v>-1.6417993634160897</v>
      </c>
    </row>
    <row r="7463" spans="1:14" x14ac:dyDescent="0.25">
      <c r="A7463" s="111" t="s">
        <v>789</v>
      </c>
      <c r="B7463" s="111">
        <f>INDEX(kommuner!C:C,MATCH(_xlfn.NUMBERVALUE(A7463),kommuner!B:B,0))</f>
        <v>4613</v>
      </c>
      <c r="C7463" s="111" t="s">
        <v>127</v>
      </c>
      <c r="D7463" s="111" t="s">
        <v>127</v>
      </c>
      <c r="E7463" s="111" t="s">
        <v>126</v>
      </c>
      <c r="F7463" s="111" t="s">
        <v>179</v>
      </c>
      <c r="G7463" s="111" t="s">
        <v>173</v>
      </c>
      <c r="H7463" s="111" t="s">
        <v>179</v>
      </c>
      <c r="I7463" s="111" t="s">
        <v>173</v>
      </c>
      <c r="J7463" t="str">
        <f t="shared" si="232"/>
        <v>4613SkogMineraljordBlandingsskogMiddels</v>
      </c>
      <c r="K7463" s="111">
        <v>-3.8687729546762566</v>
      </c>
      <c r="L7463" s="111">
        <v>0.85306406685236758</v>
      </c>
      <c r="M7463" s="111">
        <v>6.3979989500968365E-2</v>
      </c>
      <c r="N7463" s="112">
        <f t="shared" si="233"/>
        <v>-2.9517288983229206</v>
      </c>
    </row>
    <row r="7464" spans="1:14" x14ac:dyDescent="0.25">
      <c r="A7464" s="111" t="s">
        <v>789</v>
      </c>
      <c r="B7464" s="111">
        <f>INDEX(kommuner!C:C,MATCH(_xlfn.NUMBERVALUE(A7464),kommuner!B:B,0))</f>
        <v>4613</v>
      </c>
      <c r="C7464" s="111" t="s">
        <v>127</v>
      </c>
      <c r="D7464" s="111" t="s">
        <v>127</v>
      </c>
      <c r="E7464" s="111" t="s">
        <v>126</v>
      </c>
      <c r="F7464" s="111" t="s">
        <v>179</v>
      </c>
      <c r="G7464" s="111" t="s">
        <v>186</v>
      </c>
      <c r="H7464" s="111" t="s">
        <v>179</v>
      </c>
      <c r="I7464" s="111" t="s">
        <v>186</v>
      </c>
      <c r="J7464" t="str">
        <f t="shared" si="232"/>
        <v>4613SkogMineraljordBlandingsskogSærs høy</v>
      </c>
      <c r="K7464" s="111">
        <v>-2.9395925245326562</v>
      </c>
      <c r="L7464" s="111">
        <v>0.85306406685236758</v>
      </c>
      <c r="M7464" s="111">
        <v>6.3979989500968365E-2</v>
      </c>
      <c r="N7464" s="112">
        <f t="shared" si="233"/>
        <v>-2.0225484681793202</v>
      </c>
    </row>
    <row r="7465" spans="1:14" x14ac:dyDescent="0.25">
      <c r="A7465" s="111" t="s">
        <v>789</v>
      </c>
      <c r="B7465" s="111">
        <f>INDEX(kommuner!C:C,MATCH(_xlfn.NUMBERVALUE(A7465),kommuner!B:B,0))</f>
        <v>4613</v>
      </c>
      <c r="C7465" s="111" t="s">
        <v>127</v>
      </c>
      <c r="D7465" s="111" t="s">
        <v>127</v>
      </c>
      <c r="E7465" s="111" t="s">
        <v>126</v>
      </c>
      <c r="F7465" s="111" t="s">
        <v>185</v>
      </c>
      <c r="G7465" s="111" t="s">
        <v>180</v>
      </c>
      <c r="H7465" s="111" t="s">
        <v>185</v>
      </c>
      <c r="I7465" s="111" t="s">
        <v>180</v>
      </c>
      <c r="J7465" t="str">
        <f t="shared" si="232"/>
        <v>4613SkogMineraljordLauvskogHøy</v>
      </c>
      <c r="K7465" s="111">
        <v>-2.6171499611514069</v>
      </c>
      <c r="L7465" s="111">
        <v>0.85306406685236758</v>
      </c>
      <c r="M7465" s="111">
        <v>6.3979989500968365E-2</v>
      </c>
      <c r="N7465" s="112">
        <f t="shared" si="233"/>
        <v>-1.7001059047980711</v>
      </c>
    </row>
    <row r="7466" spans="1:14" x14ac:dyDescent="0.25">
      <c r="A7466" s="111" t="s">
        <v>789</v>
      </c>
      <c r="B7466" s="111">
        <f>INDEX(kommuner!C:C,MATCH(_xlfn.NUMBERVALUE(A7466),kommuner!B:B,0))</f>
        <v>4613</v>
      </c>
      <c r="C7466" s="111" t="s">
        <v>127</v>
      </c>
      <c r="D7466" s="111" t="s">
        <v>127</v>
      </c>
      <c r="E7466" s="111" t="s">
        <v>126</v>
      </c>
      <c r="F7466" s="111" t="s">
        <v>185</v>
      </c>
      <c r="G7466" s="111" t="s">
        <v>167</v>
      </c>
      <c r="H7466" s="111" t="s">
        <v>185</v>
      </c>
      <c r="I7466" s="111" t="s">
        <v>167</v>
      </c>
      <c r="J7466" t="str">
        <f t="shared" si="232"/>
        <v>4613SkogMineraljordLauvskogImpediment</v>
      </c>
      <c r="K7466" s="111">
        <v>-1.406906973132888</v>
      </c>
      <c r="L7466" s="111">
        <v>0.85306406685236758</v>
      </c>
      <c r="M7466" s="111">
        <v>6.3979989500968365E-2</v>
      </c>
      <c r="N7466" s="112">
        <f t="shared" si="233"/>
        <v>-0.48986291677955207</v>
      </c>
    </row>
    <row r="7467" spans="1:14" x14ac:dyDescent="0.25">
      <c r="A7467" s="111" t="s">
        <v>789</v>
      </c>
      <c r="B7467" s="111">
        <f>INDEX(kommuner!C:C,MATCH(_xlfn.NUMBERVALUE(A7467),kommuner!B:B,0))</f>
        <v>4613</v>
      </c>
      <c r="C7467" s="111" t="s">
        <v>127</v>
      </c>
      <c r="D7467" s="111" t="s">
        <v>127</v>
      </c>
      <c r="E7467" s="111" t="s">
        <v>126</v>
      </c>
      <c r="F7467" s="111" t="s">
        <v>185</v>
      </c>
      <c r="G7467" s="111" t="s">
        <v>190</v>
      </c>
      <c r="H7467" s="111" t="s">
        <v>185</v>
      </c>
      <c r="I7467" s="111" t="s">
        <v>190</v>
      </c>
      <c r="J7467" t="str">
        <f t="shared" si="232"/>
        <v>4613SkogMineraljordLauvskogLav</v>
      </c>
      <c r="K7467" s="111">
        <v>-8.9748170935426599E-2</v>
      </c>
      <c r="L7467" s="111">
        <v>0.85306406685236758</v>
      </c>
      <c r="M7467" s="111">
        <v>6.3979989500968365E-2</v>
      </c>
      <c r="N7467" s="112">
        <f t="shared" si="233"/>
        <v>0.82729588541790933</v>
      </c>
    </row>
    <row r="7468" spans="1:14" x14ac:dyDescent="0.25">
      <c r="A7468" s="111" t="s">
        <v>789</v>
      </c>
      <c r="B7468" s="111">
        <f>INDEX(kommuner!C:C,MATCH(_xlfn.NUMBERVALUE(A7468),kommuner!B:B,0))</f>
        <v>4613</v>
      </c>
      <c r="C7468" s="111" t="s">
        <v>127</v>
      </c>
      <c r="D7468" s="111" t="s">
        <v>127</v>
      </c>
      <c r="E7468" s="111" t="s">
        <v>126</v>
      </c>
      <c r="F7468" s="111" t="s">
        <v>185</v>
      </c>
      <c r="G7468" s="111" t="s">
        <v>173</v>
      </c>
      <c r="H7468" s="111" t="s">
        <v>185</v>
      </c>
      <c r="I7468" s="111" t="s">
        <v>173</v>
      </c>
      <c r="J7468" t="str">
        <f t="shared" si="232"/>
        <v>4613SkogMineraljordLauvskogMiddels</v>
      </c>
      <c r="K7468" s="111">
        <v>-1.7789409505847176</v>
      </c>
      <c r="L7468" s="111">
        <v>0.85306406685236758</v>
      </c>
      <c r="M7468" s="111">
        <v>6.3979989500968365E-2</v>
      </c>
      <c r="N7468" s="112">
        <f t="shared" si="233"/>
        <v>-0.86189689423138161</v>
      </c>
    </row>
    <row r="7469" spans="1:14" x14ac:dyDescent="0.25">
      <c r="A7469" s="111" t="s">
        <v>789</v>
      </c>
      <c r="B7469" s="111">
        <f>INDEX(kommuner!C:C,MATCH(_xlfn.NUMBERVALUE(A7469),kommuner!B:B,0))</f>
        <v>4613</v>
      </c>
      <c r="C7469" s="111" t="s">
        <v>127</v>
      </c>
      <c r="D7469" s="111" t="s">
        <v>127</v>
      </c>
      <c r="E7469" s="111" t="s">
        <v>126</v>
      </c>
      <c r="F7469" s="111" t="s">
        <v>185</v>
      </c>
      <c r="G7469" s="111" t="s">
        <v>186</v>
      </c>
      <c r="H7469" s="111" t="s">
        <v>185</v>
      </c>
      <c r="I7469" s="111" t="s">
        <v>186</v>
      </c>
      <c r="J7469" t="str">
        <f t="shared" si="232"/>
        <v>4613SkogMineraljordLauvskogSærs høy</v>
      </c>
      <c r="K7469" s="111">
        <v>-3.5879168219799293</v>
      </c>
      <c r="L7469" s="111">
        <v>0.85306406685236758</v>
      </c>
      <c r="M7469" s="111">
        <v>6.3979989500968365E-2</v>
      </c>
      <c r="N7469" s="112">
        <f t="shared" si="233"/>
        <v>-2.6708727656265934</v>
      </c>
    </row>
    <row r="7470" spans="1:14" x14ac:dyDescent="0.25">
      <c r="A7470" s="111" t="s">
        <v>789</v>
      </c>
      <c r="B7470" s="111">
        <f>INDEX(kommuner!C:C,MATCH(_xlfn.NUMBERVALUE(A7470),kommuner!B:B,0))</f>
        <v>4613</v>
      </c>
      <c r="C7470" s="111" t="s">
        <v>127</v>
      </c>
      <c r="D7470" s="111" t="s">
        <v>127</v>
      </c>
      <c r="E7470" s="111" t="s">
        <v>123</v>
      </c>
      <c r="F7470" s="111" t="s">
        <v>172</v>
      </c>
      <c r="G7470" s="111" t="s">
        <v>180</v>
      </c>
      <c r="H7470" s="111" t="s">
        <v>172</v>
      </c>
      <c r="I7470" s="111" t="s">
        <v>180</v>
      </c>
      <c r="J7470" t="str">
        <f t="shared" si="232"/>
        <v>4613SkogOrganisk jordBarskogHøy</v>
      </c>
      <c r="K7470" s="111">
        <v>-2.5184559031994138</v>
      </c>
      <c r="L7470" s="111">
        <v>0.92784825435236762</v>
      </c>
      <c r="M7470" s="111">
        <v>0.46518126042825314</v>
      </c>
      <c r="N7470" s="112">
        <f t="shared" si="233"/>
        <v>-1.1254263884187932</v>
      </c>
    </row>
    <row r="7471" spans="1:14" x14ac:dyDescent="0.25">
      <c r="A7471" s="111" t="s">
        <v>789</v>
      </c>
      <c r="B7471" s="111">
        <f>INDEX(kommuner!C:C,MATCH(_xlfn.NUMBERVALUE(A7471),kommuner!B:B,0))</f>
        <v>4613</v>
      </c>
      <c r="C7471" s="111" t="s">
        <v>127</v>
      </c>
      <c r="D7471" s="111" t="s">
        <v>127</v>
      </c>
      <c r="E7471" s="111" t="s">
        <v>123</v>
      </c>
      <c r="F7471" s="111" t="s">
        <v>172</v>
      </c>
      <c r="G7471" s="111" t="s">
        <v>167</v>
      </c>
      <c r="H7471" s="111" t="s">
        <v>172</v>
      </c>
      <c r="I7471" s="111" t="s">
        <v>167</v>
      </c>
      <c r="J7471" t="str">
        <f t="shared" si="232"/>
        <v>4613SkogOrganisk jordBarskogImpediment</v>
      </c>
      <c r="K7471" s="111">
        <v>-0.13011741963904588</v>
      </c>
      <c r="L7471" s="111">
        <v>0.92784825435236762</v>
      </c>
      <c r="M7471" s="111">
        <v>0.46510463492953991</v>
      </c>
      <c r="N7471" s="112">
        <f t="shared" si="233"/>
        <v>1.2628354696428616</v>
      </c>
    </row>
    <row r="7472" spans="1:14" x14ac:dyDescent="0.25">
      <c r="A7472" s="111" t="s">
        <v>789</v>
      </c>
      <c r="B7472" s="111">
        <f>INDEX(kommuner!C:C,MATCH(_xlfn.NUMBERVALUE(A7472),kommuner!B:B,0))</f>
        <v>4613</v>
      </c>
      <c r="C7472" s="111" t="s">
        <v>127</v>
      </c>
      <c r="D7472" s="111" t="s">
        <v>127</v>
      </c>
      <c r="E7472" s="111" t="s">
        <v>123</v>
      </c>
      <c r="F7472" s="111" t="s">
        <v>172</v>
      </c>
      <c r="G7472" s="111" t="s">
        <v>190</v>
      </c>
      <c r="H7472" s="111" t="s">
        <v>172</v>
      </c>
      <c r="I7472" s="111" t="s">
        <v>190</v>
      </c>
      <c r="J7472" t="str">
        <f t="shared" si="232"/>
        <v>4613SkogOrganisk jordBarskogLav</v>
      </c>
      <c r="K7472" s="111">
        <v>-0.50666953101693391</v>
      </c>
      <c r="L7472" s="111">
        <v>0.92784825435236762</v>
      </c>
      <c r="M7472" s="111">
        <v>0.46510463492953991</v>
      </c>
      <c r="N7472" s="112">
        <f t="shared" si="233"/>
        <v>0.88628335826497362</v>
      </c>
    </row>
    <row r="7473" spans="1:14" x14ac:dyDescent="0.25">
      <c r="A7473" s="111" t="s">
        <v>789</v>
      </c>
      <c r="B7473" s="111">
        <f>INDEX(kommuner!C:C,MATCH(_xlfn.NUMBERVALUE(A7473),kommuner!B:B,0))</f>
        <v>4613</v>
      </c>
      <c r="C7473" s="111" t="s">
        <v>127</v>
      </c>
      <c r="D7473" s="111" t="s">
        <v>127</v>
      </c>
      <c r="E7473" s="111" t="s">
        <v>123</v>
      </c>
      <c r="F7473" s="111" t="s">
        <v>172</v>
      </c>
      <c r="G7473" s="111" t="s">
        <v>173</v>
      </c>
      <c r="H7473" s="111" t="s">
        <v>172</v>
      </c>
      <c r="I7473" s="111" t="s">
        <v>173</v>
      </c>
      <c r="J7473" t="str">
        <f t="shared" si="232"/>
        <v>4613SkogOrganisk jordBarskogMiddels</v>
      </c>
      <c r="K7473" s="111">
        <v>-1.5571490961494638</v>
      </c>
      <c r="L7473" s="111">
        <v>0.92784825435236762</v>
      </c>
      <c r="M7473" s="111">
        <v>0.46518126042825314</v>
      </c>
      <c r="N7473" s="112">
        <f t="shared" si="233"/>
        <v>-0.16411958136884308</v>
      </c>
    </row>
    <row r="7474" spans="1:14" x14ac:dyDescent="0.25">
      <c r="A7474" s="111" t="s">
        <v>789</v>
      </c>
      <c r="B7474" s="111">
        <f>INDEX(kommuner!C:C,MATCH(_xlfn.NUMBERVALUE(A7474),kommuner!B:B,0))</f>
        <v>4613</v>
      </c>
      <c r="C7474" s="111" t="s">
        <v>127</v>
      </c>
      <c r="D7474" s="111" t="s">
        <v>127</v>
      </c>
      <c r="E7474" s="111" t="s">
        <v>123</v>
      </c>
      <c r="F7474" s="111" t="s">
        <v>172</v>
      </c>
      <c r="G7474" s="111" t="s">
        <v>186</v>
      </c>
      <c r="H7474" s="111" t="s">
        <v>172</v>
      </c>
      <c r="I7474" s="111" t="s">
        <v>186</v>
      </c>
      <c r="J7474" t="str">
        <f t="shared" si="232"/>
        <v>4613SkogOrganisk jordBarskogSærs høy</v>
      </c>
      <c r="K7474" s="111">
        <v>2.5548655235722699</v>
      </c>
      <c r="L7474" s="111">
        <v>0.92784825435236762</v>
      </c>
      <c r="M7474" s="111">
        <v>0.46518126042825314</v>
      </c>
      <c r="N7474" s="112">
        <f t="shared" si="233"/>
        <v>3.9478950383528906</v>
      </c>
    </row>
    <row r="7475" spans="1:14" x14ac:dyDescent="0.25">
      <c r="A7475" s="111" t="s">
        <v>789</v>
      </c>
      <c r="B7475" s="111">
        <f>INDEX(kommuner!C:C,MATCH(_xlfn.NUMBERVALUE(A7475),kommuner!B:B,0))</f>
        <v>4613</v>
      </c>
      <c r="C7475" s="111" t="s">
        <v>127</v>
      </c>
      <c r="D7475" s="111" t="s">
        <v>127</v>
      </c>
      <c r="E7475" s="111" t="s">
        <v>123</v>
      </c>
      <c r="F7475" s="111" t="s">
        <v>179</v>
      </c>
      <c r="G7475" s="111" t="s">
        <v>180</v>
      </c>
      <c r="H7475" s="111" t="s">
        <v>179</v>
      </c>
      <c r="I7475" s="111" t="s">
        <v>180</v>
      </c>
      <c r="J7475" t="str">
        <f t="shared" si="232"/>
        <v>4613SkogOrganisk jordBlandingsskogHøy</v>
      </c>
      <c r="K7475" s="111">
        <v>-5.5554344456832343</v>
      </c>
      <c r="L7475" s="111">
        <v>0.92784825435236762</v>
      </c>
      <c r="M7475" s="111">
        <v>0.46510463492953991</v>
      </c>
      <c r="N7475" s="112">
        <f t="shared" si="233"/>
        <v>-4.1624815564013264</v>
      </c>
    </row>
    <row r="7476" spans="1:14" x14ac:dyDescent="0.25">
      <c r="A7476" s="111" t="s">
        <v>789</v>
      </c>
      <c r="B7476" s="111">
        <f>INDEX(kommuner!C:C,MATCH(_xlfn.NUMBERVALUE(A7476),kommuner!B:B,0))</f>
        <v>4613</v>
      </c>
      <c r="C7476" s="111" t="s">
        <v>127</v>
      </c>
      <c r="D7476" s="111" t="s">
        <v>127</v>
      </c>
      <c r="E7476" s="111" t="s">
        <v>123</v>
      </c>
      <c r="F7476" s="111" t="s">
        <v>179</v>
      </c>
      <c r="G7476" s="111" t="s">
        <v>167</v>
      </c>
      <c r="H7476" s="111" t="s">
        <v>179</v>
      </c>
      <c r="I7476" s="111" t="s">
        <v>167</v>
      </c>
      <c r="J7476" t="str">
        <f t="shared" si="232"/>
        <v>4613SkogOrganisk jordBlandingsskogImpediment</v>
      </c>
      <c r="K7476" s="111">
        <v>-0.28586344175800005</v>
      </c>
      <c r="L7476" s="111">
        <v>0.92784825435236762</v>
      </c>
      <c r="M7476" s="111">
        <v>0.46510463492953991</v>
      </c>
      <c r="N7476" s="112">
        <f t="shared" si="233"/>
        <v>1.1070894475239075</v>
      </c>
    </row>
    <row r="7477" spans="1:14" x14ac:dyDescent="0.25">
      <c r="A7477" s="111" t="s">
        <v>789</v>
      </c>
      <c r="B7477" s="111">
        <f>INDEX(kommuner!C:C,MATCH(_xlfn.NUMBERVALUE(A7477),kommuner!B:B,0))</f>
        <v>4613</v>
      </c>
      <c r="C7477" s="111" t="s">
        <v>127</v>
      </c>
      <c r="D7477" s="111" t="s">
        <v>127</v>
      </c>
      <c r="E7477" s="111" t="s">
        <v>123</v>
      </c>
      <c r="F7477" s="111" t="s">
        <v>179</v>
      </c>
      <c r="G7477" s="111" t="s">
        <v>190</v>
      </c>
      <c r="H7477" s="111" t="s">
        <v>179</v>
      </c>
      <c r="I7477" s="111" t="s">
        <v>190</v>
      </c>
      <c r="J7477" t="str">
        <f t="shared" si="232"/>
        <v>4613SkogOrganisk jordBlandingsskogLav</v>
      </c>
      <c r="K7477" s="111">
        <v>-1.2347339377887629</v>
      </c>
      <c r="L7477" s="111">
        <v>0.92784825435236762</v>
      </c>
      <c r="M7477" s="111">
        <v>0.46510463492953991</v>
      </c>
      <c r="N7477" s="112">
        <f t="shared" si="233"/>
        <v>0.15821895149314458</v>
      </c>
    </row>
    <row r="7478" spans="1:14" x14ac:dyDescent="0.25">
      <c r="A7478" s="111" t="s">
        <v>789</v>
      </c>
      <c r="B7478" s="111">
        <f>INDEX(kommuner!C:C,MATCH(_xlfn.NUMBERVALUE(A7478),kommuner!B:B,0))</f>
        <v>4613</v>
      </c>
      <c r="C7478" s="111" t="s">
        <v>127</v>
      </c>
      <c r="D7478" s="111" t="s">
        <v>127</v>
      </c>
      <c r="E7478" s="111" t="s">
        <v>123</v>
      </c>
      <c r="F7478" s="111" t="s">
        <v>179</v>
      </c>
      <c r="G7478" s="111" t="s">
        <v>173</v>
      </c>
      <c r="H7478" s="111" t="s">
        <v>179</v>
      </c>
      <c r="I7478" s="111" t="s">
        <v>173</v>
      </c>
      <c r="J7478" t="str">
        <f t="shared" si="232"/>
        <v>4613SkogOrganisk jordBlandingsskogMiddels</v>
      </c>
      <c r="K7478" s="111">
        <v>-2.4239591752717748</v>
      </c>
      <c r="L7478" s="111">
        <v>0.92784825435236762</v>
      </c>
      <c r="M7478" s="111">
        <v>0.46510463492953991</v>
      </c>
      <c r="N7478" s="112">
        <f t="shared" si="233"/>
        <v>-1.0310062859898674</v>
      </c>
    </row>
    <row r="7479" spans="1:14" x14ac:dyDescent="0.25">
      <c r="A7479" s="111" t="s">
        <v>789</v>
      </c>
      <c r="B7479" s="111">
        <f>INDEX(kommuner!C:C,MATCH(_xlfn.NUMBERVALUE(A7479),kommuner!B:B,0))</f>
        <v>4613</v>
      </c>
      <c r="C7479" s="111" t="s">
        <v>127</v>
      </c>
      <c r="D7479" s="111" t="s">
        <v>127</v>
      </c>
      <c r="E7479" s="111" t="s">
        <v>123</v>
      </c>
      <c r="F7479" s="111" t="s">
        <v>179</v>
      </c>
      <c r="G7479" s="111" t="s">
        <v>186</v>
      </c>
      <c r="H7479" s="111" t="s">
        <v>179</v>
      </c>
      <c r="I7479" s="111" t="s">
        <v>186</v>
      </c>
      <c r="J7479" t="str">
        <f t="shared" si="232"/>
        <v>4613SkogOrganisk jordBlandingsskogSærs høy</v>
      </c>
      <c r="K7479" s="111">
        <v>-1.5726115302258048</v>
      </c>
      <c r="L7479" s="111">
        <v>0.92784825435236762</v>
      </c>
      <c r="M7479" s="111">
        <v>0.46510463492953991</v>
      </c>
      <c r="N7479" s="112">
        <f t="shared" si="233"/>
        <v>-0.17965864094389727</v>
      </c>
    </row>
    <row r="7480" spans="1:14" x14ac:dyDescent="0.25">
      <c r="A7480" s="111" t="s">
        <v>789</v>
      </c>
      <c r="B7480" s="111">
        <f>INDEX(kommuner!C:C,MATCH(_xlfn.NUMBERVALUE(A7480),kommuner!B:B,0))</f>
        <v>4613</v>
      </c>
      <c r="C7480" s="111" t="s">
        <v>127</v>
      </c>
      <c r="D7480" s="111" t="s">
        <v>127</v>
      </c>
      <c r="E7480" s="111" t="s">
        <v>123</v>
      </c>
      <c r="F7480" s="111" t="s">
        <v>185</v>
      </c>
      <c r="G7480" s="111" t="s">
        <v>180</v>
      </c>
      <c r="H7480" s="111" t="s">
        <v>185</v>
      </c>
      <c r="I7480" s="111" t="s">
        <v>180</v>
      </c>
      <c r="J7480" t="str">
        <f t="shared" si="232"/>
        <v>4613SkogOrganisk jordLauvskogHøy</v>
      </c>
      <c r="K7480" s="111">
        <v>-1.9913688882377358</v>
      </c>
      <c r="L7480" s="111">
        <v>0.92784825435236762</v>
      </c>
      <c r="M7480" s="111">
        <v>0.46510463492953991</v>
      </c>
      <c r="N7480" s="112">
        <f t="shared" si="233"/>
        <v>-0.59841599895582831</v>
      </c>
    </row>
    <row r="7481" spans="1:14" x14ac:dyDescent="0.25">
      <c r="A7481" s="111" t="s">
        <v>789</v>
      </c>
      <c r="B7481" s="111">
        <f>INDEX(kommuner!C:C,MATCH(_xlfn.NUMBERVALUE(A7481),kommuner!B:B,0))</f>
        <v>4613</v>
      </c>
      <c r="C7481" s="111" t="s">
        <v>127</v>
      </c>
      <c r="D7481" s="111" t="s">
        <v>127</v>
      </c>
      <c r="E7481" s="111" t="s">
        <v>123</v>
      </c>
      <c r="F7481" s="111" t="s">
        <v>185</v>
      </c>
      <c r="G7481" s="111" t="s">
        <v>167</v>
      </c>
      <c r="H7481" s="111" t="s">
        <v>185</v>
      </c>
      <c r="I7481" s="111" t="s">
        <v>167</v>
      </c>
      <c r="J7481" t="str">
        <f t="shared" si="232"/>
        <v>4613SkogOrganisk jordLauvskogImpediment</v>
      </c>
      <c r="K7481" s="111">
        <v>0.35000626494250675</v>
      </c>
      <c r="L7481" s="111">
        <v>0.92784825435236762</v>
      </c>
      <c r="M7481" s="111">
        <v>0.46510463492953991</v>
      </c>
      <c r="N7481" s="112">
        <f t="shared" si="233"/>
        <v>1.7429591542244141</v>
      </c>
    </row>
    <row r="7482" spans="1:14" x14ac:dyDescent="0.25">
      <c r="A7482" s="111" t="s">
        <v>789</v>
      </c>
      <c r="B7482" s="111">
        <f>INDEX(kommuner!C:C,MATCH(_xlfn.NUMBERVALUE(A7482),kommuner!B:B,0))</f>
        <v>4613</v>
      </c>
      <c r="C7482" s="111" t="s">
        <v>127</v>
      </c>
      <c r="D7482" s="111" t="s">
        <v>127</v>
      </c>
      <c r="E7482" s="111" t="s">
        <v>123</v>
      </c>
      <c r="F7482" s="111" t="s">
        <v>185</v>
      </c>
      <c r="G7482" s="111" t="s">
        <v>190</v>
      </c>
      <c r="H7482" s="111" t="s">
        <v>185</v>
      </c>
      <c r="I7482" s="111" t="s">
        <v>190</v>
      </c>
      <c r="J7482" t="str">
        <f t="shared" si="232"/>
        <v>4613SkogOrganisk jordLauvskogLav</v>
      </c>
      <c r="K7482" s="111">
        <v>1.1144075558526714</v>
      </c>
      <c r="L7482" s="111">
        <v>0.92784825435236762</v>
      </c>
      <c r="M7482" s="111">
        <v>0.46510463492953991</v>
      </c>
      <c r="N7482" s="112">
        <f t="shared" si="233"/>
        <v>2.5073604451345788</v>
      </c>
    </row>
    <row r="7483" spans="1:14" x14ac:dyDescent="0.25">
      <c r="A7483" s="111" t="s">
        <v>789</v>
      </c>
      <c r="B7483" s="111">
        <f>INDEX(kommuner!C:C,MATCH(_xlfn.NUMBERVALUE(A7483),kommuner!B:B,0))</f>
        <v>4613</v>
      </c>
      <c r="C7483" s="111" t="s">
        <v>127</v>
      </c>
      <c r="D7483" s="111" t="s">
        <v>127</v>
      </c>
      <c r="E7483" s="111" t="s">
        <v>123</v>
      </c>
      <c r="F7483" s="111" t="s">
        <v>185</v>
      </c>
      <c r="G7483" s="111" t="s">
        <v>173</v>
      </c>
      <c r="H7483" s="111" t="s">
        <v>185</v>
      </c>
      <c r="I7483" s="111" t="s">
        <v>173</v>
      </c>
      <c r="J7483" t="str">
        <f t="shared" si="232"/>
        <v>4613SkogOrganisk jordLauvskogMiddels</v>
      </c>
      <c r="K7483" s="111">
        <v>-0.62664468270982987</v>
      </c>
      <c r="L7483" s="111">
        <v>0.92784825435236762</v>
      </c>
      <c r="M7483" s="111">
        <v>0.46510463492953991</v>
      </c>
      <c r="N7483" s="112">
        <f t="shared" si="233"/>
        <v>0.76630820657207765</v>
      </c>
    </row>
    <row r="7484" spans="1:14" x14ac:dyDescent="0.25">
      <c r="A7484" s="111" t="s">
        <v>789</v>
      </c>
      <c r="B7484" s="111">
        <f>INDEX(kommuner!C:C,MATCH(_xlfn.NUMBERVALUE(A7484),kommuner!B:B,0))</f>
        <v>4613</v>
      </c>
      <c r="C7484" s="111" t="s">
        <v>127</v>
      </c>
      <c r="D7484" s="111" t="s">
        <v>127</v>
      </c>
      <c r="E7484" s="111" t="s">
        <v>123</v>
      </c>
      <c r="F7484" s="111" t="s">
        <v>185</v>
      </c>
      <c r="G7484" s="111" t="s">
        <v>186</v>
      </c>
      <c r="H7484" s="111" t="s">
        <v>185</v>
      </c>
      <c r="I7484" s="111" t="s">
        <v>186</v>
      </c>
      <c r="J7484" t="str">
        <f t="shared" si="232"/>
        <v>4613SkogOrganisk jordLauvskogSærs høy</v>
      </c>
      <c r="K7484" s="111">
        <v>-1.8997279926091779</v>
      </c>
      <c r="L7484" s="111">
        <v>0.92784825435236762</v>
      </c>
      <c r="M7484" s="111">
        <v>0.46510463492953991</v>
      </c>
      <c r="N7484" s="112">
        <f t="shared" si="233"/>
        <v>-0.50677510332727038</v>
      </c>
    </row>
    <row r="7485" spans="1:14" x14ac:dyDescent="0.25">
      <c r="A7485" s="111" t="s">
        <v>789</v>
      </c>
      <c r="B7485" s="111">
        <f>INDEX(kommuner!C:C,MATCH(_xlfn.NUMBERVALUE(A7485),kommuner!B:B,0))</f>
        <v>4613</v>
      </c>
      <c r="C7485" s="111" t="s">
        <v>83</v>
      </c>
      <c r="D7485" s="111" t="s">
        <v>83</v>
      </c>
      <c r="E7485" s="111" t="s">
        <v>126</v>
      </c>
      <c r="F7485" s="111" t="s">
        <v>139</v>
      </c>
      <c r="G7485" s="111" t="s">
        <v>139</v>
      </c>
      <c r="H7485" s="111" t="s">
        <v>139</v>
      </c>
      <c r="I7485" s="111" t="s">
        <v>139</v>
      </c>
      <c r="J7485" t="str">
        <f t="shared" si="232"/>
        <v>4613Utbygd arealMineraljord</v>
      </c>
      <c r="K7485" s="111">
        <v>-1.3010725986550351</v>
      </c>
      <c r="L7485" s="111">
        <v>0</v>
      </c>
      <c r="M7485" s="111">
        <v>1.303047089454229E-2</v>
      </c>
      <c r="N7485" s="112">
        <f t="shared" si="233"/>
        <v>-1.2880421277604928</v>
      </c>
    </row>
    <row r="7486" spans="1:14" x14ac:dyDescent="0.25">
      <c r="A7486" s="111" t="s">
        <v>789</v>
      </c>
      <c r="B7486" s="111">
        <f>INDEX(kommuner!C:C,MATCH(_xlfn.NUMBERVALUE(A7486),kommuner!B:B,0))</f>
        <v>4613</v>
      </c>
      <c r="C7486" s="111" t="s">
        <v>83</v>
      </c>
      <c r="D7486" s="111" t="s">
        <v>83</v>
      </c>
      <c r="E7486" s="111" t="s">
        <v>123</v>
      </c>
      <c r="F7486" s="111" t="s">
        <v>139</v>
      </c>
      <c r="G7486" s="111" t="s">
        <v>139</v>
      </c>
      <c r="H7486" s="111" t="s">
        <v>139</v>
      </c>
      <c r="I7486" s="111" t="s">
        <v>139</v>
      </c>
      <c r="J7486" t="str">
        <f t="shared" si="232"/>
        <v>4613Utbygd arealOrganisk jord</v>
      </c>
      <c r="K7486" s="111">
        <v>29.011421395201612</v>
      </c>
      <c r="L7486" s="111">
        <v>0</v>
      </c>
      <c r="M7486" s="111">
        <v>1.303047089454229E-2</v>
      </c>
      <c r="N7486" s="112">
        <f t="shared" si="233"/>
        <v>29.024451866096154</v>
      </c>
    </row>
    <row r="7487" spans="1:14" x14ac:dyDescent="0.25">
      <c r="A7487" s="111" t="s">
        <v>789</v>
      </c>
      <c r="B7487" s="111">
        <f>INDEX(kommuner!C:C,MATCH(_xlfn.NUMBERVALUE(A7487),kommuner!B:B,0))</f>
        <v>4613</v>
      </c>
      <c r="C7487" s="111" t="s">
        <v>181</v>
      </c>
      <c r="D7487" s="111" t="s">
        <v>181</v>
      </c>
      <c r="E7487" s="111" t="s">
        <v>123</v>
      </c>
      <c r="F7487" s="111" t="s">
        <v>139</v>
      </c>
      <c r="G7487" s="111" t="s">
        <v>139</v>
      </c>
      <c r="H7487" s="111" t="s">
        <v>139</v>
      </c>
      <c r="I7487" s="111" t="s">
        <v>139</v>
      </c>
      <c r="J7487" t="str">
        <f t="shared" si="232"/>
        <v>4613Vann og myrOrganisk jord</v>
      </c>
      <c r="K7487" s="111">
        <v>-0.38124953903444653</v>
      </c>
      <c r="L7487" s="111">
        <v>0</v>
      </c>
      <c r="M7487" s="111">
        <v>0</v>
      </c>
      <c r="N7487" s="112">
        <f t="shared" si="233"/>
        <v>-0.38124953903444653</v>
      </c>
    </row>
    <row r="7488" spans="1:14" x14ac:dyDescent="0.25">
      <c r="A7488" s="111" t="s">
        <v>790</v>
      </c>
      <c r="B7488" s="111">
        <f>INDEX(kommuner!C:C,MATCH(_xlfn.NUMBERVALUE(A7488),kommuner!B:B,0))</f>
        <v>4614</v>
      </c>
      <c r="C7488" s="111" t="s">
        <v>82</v>
      </c>
      <c r="D7488" s="111" t="s">
        <v>82</v>
      </c>
      <c r="E7488" s="111" t="s">
        <v>126</v>
      </c>
      <c r="F7488" s="111" t="s">
        <v>139</v>
      </c>
      <c r="G7488" s="111" t="s">
        <v>139</v>
      </c>
      <c r="H7488" s="111" t="s">
        <v>139</v>
      </c>
      <c r="I7488" s="111" t="s">
        <v>139</v>
      </c>
      <c r="J7488" t="str">
        <f t="shared" si="232"/>
        <v>4614Annen utmarkMineraljord</v>
      </c>
      <c r="K7488" s="111">
        <v>-0.12122885237983599</v>
      </c>
      <c r="L7488" s="111">
        <v>0</v>
      </c>
      <c r="M7488" s="111">
        <v>0</v>
      </c>
      <c r="N7488" s="112">
        <f t="shared" si="233"/>
        <v>-0.12122885237983599</v>
      </c>
    </row>
    <row r="7489" spans="1:14" x14ac:dyDescent="0.25">
      <c r="A7489" s="111" t="s">
        <v>790</v>
      </c>
      <c r="B7489" s="111">
        <f>INDEX(kommuner!C:C,MATCH(_xlfn.NUMBERVALUE(A7489),kommuner!B:B,0))</f>
        <v>4614</v>
      </c>
      <c r="C7489" s="111" t="s">
        <v>121</v>
      </c>
      <c r="D7489" s="111" t="s">
        <v>121</v>
      </c>
      <c r="E7489" s="111" t="s">
        <v>126</v>
      </c>
      <c r="F7489" s="111" t="s">
        <v>139</v>
      </c>
      <c r="G7489" s="111" t="s">
        <v>139</v>
      </c>
      <c r="H7489" s="111" t="s">
        <v>139</v>
      </c>
      <c r="I7489" s="111" t="s">
        <v>139</v>
      </c>
      <c r="J7489" t="str">
        <f t="shared" si="232"/>
        <v>4614BeiteMineraljord</v>
      </c>
      <c r="K7489" s="111">
        <v>-0.96338340838695502</v>
      </c>
      <c r="L7489" s="111">
        <v>0</v>
      </c>
      <c r="M7489" s="111">
        <v>1.2448711246839999E-7</v>
      </c>
      <c r="N7489" s="112">
        <f t="shared" si="233"/>
        <v>-0.96338328389984251</v>
      </c>
    </row>
    <row r="7490" spans="1:14" x14ac:dyDescent="0.25">
      <c r="A7490" s="111" t="s">
        <v>790</v>
      </c>
      <c r="B7490" s="111">
        <f>INDEX(kommuner!C:C,MATCH(_xlfn.NUMBERVALUE(A7490),kommuner!B:B,0))</f>
        <v>4614</v>
      </c>
      <c r="C7490" s="111" t="s">
        <v>121</v>
      </c>
      <c r="D7490" s="111" t="s">
        <v>121</v>
      </c>
      <c r="E7490" s="111" t="s">
        <v>123</v>
      </c>
      <c r="F7490" s="111" t="s">
        <v>139</v>
      </c>
      <c r="G7490" s="111" t="s">
        <v>139</v>
      </c>
      <c r="H7490" s="111" t="s">
        <v>139</v>
      </c>
      <c r="I7490" s="111" t="s">
        <v>139</v>
      </c>
      <c r="J7490" t="str">
        <f t="shared" si="232"/>
        <v>4614BeiteOrganisk jord</v>
      </c>
      <c r="K7490" s="111">
        <v>12.077525935985037</v>
      </c>
      <c r="L7490" s="111">
        <v>1.6412500000000001</v>
      </c>
      <c r="M7490" s="111">
        <v>0</v>
      </c>
      <c r="N7490" s="112">
        <f t="shared" si="233"/>
        <v>13.718775935985036</v>
      </c>
    </row>
    <row r="7491" spans="1:14" x14ac:dyDescent="0.25">
      <c r="A7491" s="111" t="s">
        <v>790</v>
      </c>
      <c r="B7491" s="111">
        <f>INDEX(kommuner!C:C,MATCH(_xlfn.NUMBERVALUE(A7491),kommuner!B:B,0))</f>
        <v>4614</v>
      </c>
      <c r="C7491" s="111" t="s">
        <v>84</v>
      </c>
      <c r="D7491" s="111" t="s">
        <v>84</v>
      </c>
      <c r="E7491" s="111" t="s">
        <v>126</v>
      </c>
      <c r="F7491" s="111" t="s">
        <v>139</v>
      </c>
      <c r="G7491" s="111" t="s">
        <v>139</v>
      </c>
      <c r="H7491" s="111" t="s">
        <v>139</v>
      </c>
      <c r="I7491" s="111" t="s">
        <v>139</v>
      </c>
      <c r="J7491" t="str">
        <f t="shared" ref="J7491:J7554" si="234">B7491&amp;C7491&amp;E7491&amp;IF(C7491="Skog",F7491&amp;G7491,"")</f>
        <v>4614Dyrket markMineraljord</v>
      </c>
      <c r="K7491" s="111">
        <v>-0.87492202609341907</v>
      </c>
      <c r="L7491" s="111">
        <v>0</v>
      </c>
      <c r="M7491" s="111">
        <v>0</v>
      </c>
      <c r="N7491" s="112">
        <f t="shared" ref="N7491:N7554" si="235">SUM(K7491:M7491)</f>
        <v>-0.87492202609341907</v>
      </c>
    </row>
    <row r="7492" spans="1:14" x14ac:dyDescent="0.25">
      <c r="A7492" s="111" t="s">
        <v>790</v>
      </c>
      <c r="B7492" s="111">
        <f>INDEX(kommuner!C:C,MATCH(_xlfn.NUMBERVALUE(A7492),kommuner!B:B,0))</f>
        <v>4614</v>
      </c>
      <c r="C7492" s="111" t="s">
        <v>84</v>
      </c>
      <c r="D7492" s="111" t="s">
        <v>84</v>
      </c>
      <c r="E7492" s="111" t="s">
        <v>123</v>
      </c>
      <c r="F7492" s="111" t="s">
        <v>139</v>
      </c>
      <c r="G7492" s="111" t="s">
        <v>139</v>
      </c>
      <c r="H7492" s="111" t="s">
        <v>139</v>
      </c>
      <c r="I7492" s="111" t="s">
        <v>139</v>
      </c>
      <c r="J7492" t="str">
        <f t="shared" si="234"/>
        <v>4614Dyrket markOrganisk jord</v>
      </c>
      <c r="K7492" s="111">
        <v>28.726149366675592</v>
      </c>
      <c r="L7492" s="111">
        <v>1.45625</v>
      </c>
      <c r="M7492" s="111">
        <v>0</v>
      </c>
      <c r="N7492" s="112">
        <f t="shared" si="235"/>
        <v>30.182399366675593</v>
      </c>
    </row>
    <row r="7493" spans="1:14" x14ac:dyDescent="0.25">
      <c r="A7493" s="111" t="s">
        <v>790</v>
      </c>
      <c r="B7493" s="111">
        <f>INDEX(kommuner!C:C,MATCH(_xlfn.NUMBERVALUE(A7493),kommuner!B:B,0))</f>
        <v>4614</v>
      </c>
      <c r="C7493" s="111" t="s">
        <v>127</v>
      </c>
      <c r="D7493" s="111" t="s">
        <v>127</v>
      </c>
      <c r="E7493" s="111" t="s">
        <v>126</v>
      </c>
      <c r="F7493" s="111" t="s">
        <v>172</v>
      </c>
      <c r="G7493" s="111" t="s">
        <v>180</v>
      </c>
      <c r="H7493" s="111" t="s">
        <v>172</v>
      </c>
      <c r="I7493" s="111" t="s">
        <v>180</v>
      </c>
      <c r="J7493" t="str">
        <f t="shared" si="234"/>
        <v>4614SkogMineraljordBarskogHøy</v>
      </c>
      <c r="K7493" s="111">
        <v>-3.4914408319412575</v>
      </c>
      <c r="L7493" s="111">
        <v>0.85306406685236758</v>
      </c>
      <c r="M7493" s="111">
        <v>6.4056614999681585E-2</v>
      </c>
      <c r="N7493" s="112">
        <f t="shared" si="235"/>
        <v>-2.5743201500892083</v>
      </c>
    </row>
    <row r="7494" spans="1:14" x14ac:dyDescent="0.25">
      <c r="A7494" s="111" t="s">
        <v>790</v>
      </c>
      <c r="B7494" s="111">
        <f>INDEX(kommuner!C:C,MATCH(_xlfn.NUMBERVALUE(A7494),kommuner!B:B,0))</f>
        <v>4614</v>
      </c>
      <c r="C7494" s="111" t="s">
        <v>127</v>
      </c>
      <c r="D7494" s="111" t="s">
        <v>127</v>
      </c>
      <c r="E7494" s="111" t="s">
        <v>126</v>
      </c>
      <c r="F7494" s="111" t="s">
        <v>172</v>
      </c>
      <c r="G7494" s="111" t="s">
        <v>167</v>
      </c>
      <c r="H7494" s="111" t="s">
        <v>172</v>
      </c>
      <c r="I7494" s="111" t="s">
        <v>167</v>
      </c>
      <c r="J7494" t="str">
        <f t="shared" si="234"/>
        <v>4614SkogMineraljordBarskogImpediment</v>
      </c>
      <c r="K7494" s="111">
        <v>-1.1558387230259366</v>
      </c>
      <c r="L7494" s="111">
        <v>0.85306406685236758</v>
      </c>
      <c r="M7494" s="111">
        <v>6.3979989500968365E-2</v>
      </c>
      <c r="N7494" s="112">
        <f t="shared" si="235"/>
        <v>-0.23879466667260066</v>
      </c>
    </row>
    <row r="7495" spans="1:14" x14ac:dyDescent="0.25">
      <c r="A7495" s="111" t="s">
        <v>790</v>
      </c>
      <c r="B7495" s="111">
        <f>INDEX(kommuner!C:C,MATCH(_xlfn.NUMBERVALUE(A7495),kommuner!B:B,0))</f>
        <v>4614</v>
      </c>
      <c r="C7495" s="111" t="s">
        <v>127</v>
      </c>
      <c r="D7495" s="111" t="s">
        <v>127</v>
      </c>
      <c r="E7495" s="111" t="s">
        <v>126</v>
      </c>
      <c r="F7495" s="111" t="s">
        <v>172</v>
      </c>
      <c r="G7495" s="111" t="s">
        <v>190</v>
      </c>
      <c r="H7495" s="111" t="s">
        <v>172</v>
      </c>
      <c r="I7495" s="111" t="s">
        <v>190</v>
      </c>
      <c r="J7495" t="str">
        <f t="shared" si="234"/>
        <v>4614SkogMineraljordBarskogLav</v>
      </c>
      <c r="K7495" s="111">
        <v>-1.8215681825293268</v>
      </c>
      <c r="L7495" s="111">
        <v>0.85306406685236758</v>
      </c>
      <c r="M7495" s="111">
        <v>6.3979989500968365E-2</v>
      </c>
      <c r="N7495" s="112">
        <f t="shared" si="235"/>
        <v>-0.90452412617599087</v>
      </c>
    </row>
    <row r="7496" spans="1:14" x14ac:dyDescent="0.25">
      <c r="A7496" s="111" t="s">
        <v>790</v>
      </c>
      <c r="B7496" s="111">
        <f>INDEX(kommuner!C:C,MATCH(_xlfn.NUMBERVALUE(A7496),kommuner!B:B,0))</f>
        <v>4614</v>
      </c>
      <c r="C7496" s="111" t="s">
        <v>127</v>
      </c>
      <c r="D7496" s="111" t="s">
        <v>127</v>
      </c>
      <c r="E7496" s="111" t="s">
        <v>126</v>
      </c>
      <c r="F7496" s="111" t="s">
        <v>172</v>
      </c>
      <c r="G7496" s="111" t="s">
        <v>173</v>
      </c>
      <c r="H7496" s="111" t="s">
        <v>172</v>
      </c>
      <c r="I7496" s="111" t="s">
        <v>173</v>
      </c>
      <c r="J7496" t="str">
        <f t="shared" si="234"/>
        <v>4614SkogMineraljordBarskogMiddels</v>
      </c>
      <c r="K7496" s="111">
        <v>-2.9452289214132028</v>
      </c>
      <c r="L7496" s="111">
        <v>0.85306406685236758</v>
      </c>
      <c r="M7496" s="111">
        <v>6.4056614999681585E-2</v>
      </c>
      <c r="N7496" s="112">
        <f t="shared" si="235"/>
        <v>-2.0281082395611536</v>
      </c>
    </row>
    <row r="7497" spans="1:14" x14ac:dyDescent="0.25">
      <c r="A7497" s="111" t="s">
        <v>790</v>
      </c>
      <c r="B7497" s="111">
        <f>INDEX(kommuner!C:C,MATCH(_xlfn.NUMBERVALUE(A7497),kommuner!B:B,0))</f>
        <v>4614</v>
      </c>
      <c r="C7497" s="111" t="s">
        <v>127</v>
      </c>
      <c r="D7497" s="111" t="s">
        <v>127</v>
      </c>
      <c r="E7497" s="111" t="s">
        <v>126</v>
      </c>
      <c r="F7497" s="111" t="s">
        <v>172</v>
      </c>
      <c r="G7497" s="111" t="s">
        <v>186</v>
      </c>
      <c r="H7497" s="111" t="s">
        <v>172</v>
      </c>
      <c r="I7497" s="111" t="s">
        <v>186</v>
      </c>
      <c r="J7497" t="str">
        <f t="shared" si="234"/>
        <v>4614SkogMineraljordBarskogSærs høy</v>
      </c>
      <c r="K7497" s="111">
        <v>-2.734962032443129</v>
      </c>
      <c r="L7497" s="111">
        <v>0.85306406685236758</v>
      </c>
      <c r="M7497" s="111">
        <v>6.4056614999681585E-2</v>
      </c>
      <c r="N7497" s="112">
        <f t="shared" si="235"/>
        <v>-1.81784135059108</v>
      </c>
    </row>
    <row r="7498" spans="1:14" x14ac:dyDescent="0.25">
      <c r="A7498" s="111" t="s">
        <v>790</v>
      </c>
      <c r="B7498" s="111">
        <f>INDEX(kommuner!C:C,MATCH(_xlfn.NUMBERVALUE(A7498),kommuner!B:B,0))</f>
        <v>4614</v>
      </c>
      <c r="C7498" s="111" t="s">
        <v>127</v>
      </c>
      <c r="D7498" s="111" t="s">
        <v>127</v>
      </c>
      <c r="E7498" s="111" t="s">
        <v>126</v>
      </c>
      <c r="F7498" s="111" t="s">
        <v>179</v>
      </c>
      <c r="G7498" s="111" t="s">
        <v>180</v>
      </c>
      <c r="H7498" s="111" t="s">
        <v>179</v>
      </c>
      <c r="I7498" s="111" t="s">
        <v>180</v>
      </c>
      <c r="J7498" t="str">
        <f t="shared" si="234"/>
        <v>4614SkogMineraljordBlandingsskogHøy</v>
      </c>
      <c r="K7498" s="111">
        <v>-7.1939050909469406</v>
      </c>
      <c r="L7498" s="111">
        <v>0.85306406685236758</v>
      </c>
      <c r="M7498" s="111">
        <v>6.3979989500968365E-2</v>
      </c>
      <c r="N7498" s="112">
        <f t="shared" si="235"/>
        <v>-6.2768610345936047</v>
      </c>
    </row>
    <row r="7499" spans="1:14" x14ac:dyDescent="0.25">
      <c r="A7499" s="111" t="s">
        <v>790</v>
      </c>
      <c r="B7499" s="111">
        <f>INDEX(kommuner!C:C,MATCH(_xlfn.NUMBERVALUE(A7499),kommuner!B:B,0))</f>
        <v>4614</v>
      </c>
      <c r="C7499" s="111" t="s">
        <v>127</v>
      </c>
      <c r="D7499" s="111" t="s">
        <v>127</v>
      </c>
      <c r="E7499" s="111" t="s">
        <v>126</v>
      </c>
      <c r="F7499" s="111" t="s">
        <v>179</v>
      </c>
      <c r="G7499" s="111" t="s">
        <v>167</v>
      </c>
      <c r="H7499" s="111" t="s">
        <v>179</v>
      </c>
      <c r="I7499" s="111" t="s">
        <v>167</v>
      </c>
      <c r="J7499" t="str">
        <f t="shared" si="234"/>
        <v>4614SkogMineraljordBlandingsskogImpediment</v>
      </c>
      <c r="K7499" s="111">
        <v>-1.6598037998579707</v>
      </c>
      <c r="L7499" s="111">
        <v>0.85306406685236758</v>
      </c>
      <c r="M7499" s="111">
        <v>6.3979989500968365E-2</v>
      </c>
      <c r="N7499" s="112">
        <f t="shared" si="235"/>
        <v>-0.7427597435046347</v>
      </c>
    </row>
    <row r="7500" spans="1:14" x14ac:dyDescent="0.25">
      <c r="A7500" s="111" t="s">
        <v>790</v>
      </c>
      <c r="B7500" s="111">
        <f>INDEX(kommuner!C:C,MATCH(_xlfn.NUMBERVALUE(A7500),kommuner!B:B,0))</f>
        <v>4614</v>
      </c>
      <c r="C7500" s="111" t="s">
        <v>127</v>
      </c>
      <c r="D7500" s="111" t="s">
        <v>127</v>
      </c>
      <c r="E7500" s="111" t="s">
        <v>126</v>
      </c>
      <c r="F7500" s="111" t="s">
        <v>179</v>
      </c>
      <c r="G7500" s="111" t="s">
        <v>190</v>
      </c>
      <c r="H7500" s="111" t="s">
        <v>179</v>
      </c>
      <c r="I7500" s="111" t="s">
        <v>190</v>
      </c>
      <c r="J7500" t="str">
        <f t="shared" si="234"/>
        <v>4614SkogMineraljordBlandingsskogLav</v>
      </c>
      <c r="K7500" s="111">
        <v>-2.5588434197694254</v>
      </c>
      <c r="L7500" s="111">
        <v>0.85306406685236758</v>
      </c>
      <c r="M7500" s="111">
        <v>6.3979989500968365E-2</v>
      </c>
      <c r="N7500" s="112">
        <f t="shared" si="235"/>
        <v>-1.6417993634160897</v>
      </c>
    </row>
    <row r="7501" spans="1:14" x14ac:dyDescent="0.25">
      <c r="A7501" s="111" t="s">
        <v>790</v>
      </c>
      <c r="B7501" s="111">
        <f>INDEX(kommuner!C:C,MATCH(_xlfn.NUMBERVALUE(A7501),kommuner!B:B,0))</f>
        <v>4614</v>
      </c>
      <c r="C7501" s="111" t="s">
        <v>127</v>
      </c>
      <c r="D7501" s="111" t="s">
        <v>127</v>
      </c>
      <c r="E7501" s="111" t="s">
        <v>126</v>
      </c>
      <c r="F7501" s="111" t="s">
        <v>179</v>
      </c>
      <c r="G7501" s="111" t="s">
        <v>173</v>
      </c>
      <c r="H7501" s="111" t="s">
        <v>179</v>
      </c>
      <c r="I7501" s="111" t="s">
        <v>173</v>
      </c>
      <c r="J7501" t="str">
        <f t="shared" si="234"/>
        <v>4614SkogMineraljordBlandingsskogMiddels</v>
      </c>
      <c r="K7501" s="111">
        <v>-3.8687729546762566</v>
      </c>
      <c r="L7501" s="111">
        <v>0.85306406685236758</v>
      </c>
      <c r="M7501" s="111">
        <v>6.3979989500968365E-2</v>
      </c>
      <c r="N7501" s="112">
        <f t="shared" si="235"/>
        <v>-2.9517288983229206</v>
      </c>
    </row>
    <row r="7502" spans="1:14" x14ac:dyDescent="0.25">
      <c r="A7502" s="111" t="s">
        <v>790</v>
      </c>
      <c r="B7502" s="111">
        <f>INDEX(kommuner!C:C,MATCH(_xlfn.NUMBERVALUE(A7502),kommuner!B:B,0))</f>
        <v>4614</v>
      </c>
      <c r="C7502" s="111" t="s">
        <v>127</v>
      </c>
      <c r="D7502" s="111" t="s">
        <v>127</v>
      </c>
      <c r="E7502" s="111" t="s">
        <v>126</v>
      </c>
      <c r="F7502" s="111" t="s">
        <v>179</v>
      </c>
      <c r="G7502" s="111" t="s">
        <v>186</v>
      </c>
      <c r="H7502" s="111" t="s">
        <v>179</v>
      </c>
      <c r="I7502" s="111" t="s">
        <v>186</v>
      </c>
      <c r="J7502" t="str">
        <f t="shared" si="234"/>
        <v>4614SkogMineraljordBlandingsskogSærs høy</v>
      </c>
      <c r="K7502" s="111">
        <v>-2.9395925245326562</v>
      </c>
      <c r="L7502" s="111">
        <v>0.85306406685236758</v>
      </c>
      <c r="M7502" s="111">
        <v>6.3979989500968365E-2</v>
      </c>
      <c r="N7502" s="112">
        <f t="shared" si="235"/>
        <v>-2.0225484681793202</v>
      </c>
    </row>
    <row r="7503" spans="1:14" x14ac:dyDescent="0.25">
      <c r="A7503" s="111" t="s">
        <v>790</v>
      </c>
      <c r="B7503" s="111">
        <f>INDEX(kommuner!C:C,MATCH(_xlfn.NUMBERVALUE(A7503),kommuner!B:B,0))</f>
        <v>4614</v>
      </c>
      <c r="C7503" s="111" t="s">
        <v>127</v>
      </c>
      <c r="D7503" s="111" t="s">
        <v>127</v>
      </c>
      <c r="E7503" s="111" t="s">
        <v>126</v>
      </c>
      <c r="F7503" s="111" t="s">
        <v>185</v>
      </c>
      <c r="G7503" s="111" t="s">
        <v>180</v>
      </c>
      <c r="H7503" s="111" t="s">
        <v>185</v>
      </c>
      <c r="I7503" s="111" t="s">
        <v>180</v>
      </c>
      <c r="J7503" t="str">
        <f t="shared" si="234"/>
        <v>4614SkogMineraljordLauvskogHøy</v>
      </c>
      <c r="K7503" s="111">
        <v>-2.6171499611514069</v>
      </c>
      <c r="L7503" s="111">
        <v>0.85306406685236758</v>
      </c>
      <c r="M7503" s="111">
        <v>6.3979989500968365E-2</v>
      </c>
      <c r="N7503" s="112">
        <f t="shared" si="235"/>
        <v>-1.7001059047980711</v>
      </c>
    </row>
    <row r="7504" spans="1:14" x14ac:dyDescent="0.25">
      <c r="A7504" s="111" t="s">
        <v>790</v>
      </c>
      <c r="B7504" s="111">
        <f>INDEX(kommuner!C:C,MATCH(_xlfn.NUMBERVALUE(A7504),kommuner!B:B,0))</f>
        <v>4614</v>
      </c>
      <c r="C7504" s="111" t="s">
        <v>127</v>
      </c>
      <c r="D7504" s="111" t="s">
        <v>127</v>
      </c>
      <c r="E7504" s="111" t="s">
        <v>126</v>
      </c>
      <c r="F7504" s="111" t="s">
        <v>185</v>
      </c>
      <c r="G7504" s="111" t="s">
        <v>167</v>
      </c>
      <c r="H7504" s="111" t="s">
        <v>185</v>
      </c>
      <c r="I7504" s="111" t="s">
        <v>167</v>
      </c>
      <c r="J7504" t="str">
        <f t="shared" si="234"/>
        <v>4614SkogMineraljordLauvskogImpediment</v>
      </c>
      <c r="K7504" s="111">
        <v>-1.406906973132888</v>
      </c>
      <c r="L7504" s="111">
        <v>0.85306406685236758</v>
      </c>
      <c r="M7504" s="111">
        <v>6.3979989500968365E-2</v>
      </c>
      <c r="N7504" s="112">
        <f t="shared" si="235"/>
        <v>-0.48986291677955207</v>
      </c>
    </row>
    <row r="7505" spans="1:14" x14ac:dyDescent="0.25">
      <c r="A7505" s="111" t="s">
        <v>790</v>
      </c>
      <c r="B7505" s="111">
        <f>INDEX(kommuner!C:C,MATCH(_xlfn.NUMBERVALUE(A7505),kommuner!B:B,0))</f>
        <v>4614</v>
      </c>
      <c r="C7505" s="111" t="s">
        <v>127</v>
      </c>
      <c r="D7505" s="111" t="s">
        <v>127</v>
      </c>
      <c r="E7505" s="111" t="s">
        <v>126</v>
      </c>
      <c r="F7505" s="111" t="s">
        <v>185</v>
      </c>
      <c r="G7505" s="111" t="s">
        <v>190</v>
      </c>
      <c r="H7505" s="111" t="s">
        <v>185</v>
      </c>
      <c r="I7505" s="111" t="s">
        <v>190</v>
      </c>
      <c r="J7505" t="str">
        <f t="shared" si="234"/>
        <v>4614SkogMineraljordLauvskogLav</v>
      </c>
      <c r="K7505" s="111">
        <v>-8.9748170935426599E-2</v>
      </c>
      <c r="L7505" s="111">
        <v>0.85306406685236758</v>
      </c>
      <c r="M7505" s="111">
        <v>6.3979989500968365E-2</v>
      </c>
      <c r="N7505" s="112">
        <f t="shared" si="235"/>
        <v>0.82729588541790933</v>
      </c>
    </row>
    <row r="7506" spans="1:14" x14ac:dyDescent="0.25">
      <c r="A7506" s="111" t="s">
        <v>790</v>
      </c>
      <c r="B7506" s="111">
        <f>INDEX(kommuner!C:C,MATCH(_xlfn.NUMBERVALUE(A7506),kommuner!B:B,0))</f>
        <v>4614</v>
      </c>
      <c r="C7506" s="111" t="s">
        <v>127</v>
      </c>
      <c r="D7506" s="111" t="s">
        <v>127</v>
      </c>
      <c r="E7506" s="111" t="s">
        <v>126</v>
      </c>
      <c r="F7506" s="111" t="s">
        <v>185</v>
      </c>
      <c r="G7506" s="111" t="s">
        <v>173</v>
      </c>
      <c r="H7506" s="111" t="s">
        <v>185</v>
      </c>
      <c r="I7506" s="111" t="s">
        <v>173</v>
      </c>
      <c r="J7506" t="str">
        <f t="shared" si="234"/>
        <v>4614SkogMineraljordLauvskogMiddels</v>
      </c>
      <c r="K7506" s="111">
        <v>-1.7789409505847176</v>
      </c>
      <c r="L7506" s="111">
        <v>0.85306406685236758</v>
      </c>
      <c r="M7506" s="111">
        <v>6.3979989500968365E-2</v>
      </c>
      <c r="N7506" s="112">
        <f t="shared" si="235"/>
        <v>-0.86189689423138161</v>
      </c>
    </row>
    <row r="7507" spans="1:14" x14ac:dyDescent="0.25">
      <c r="A7507" s="111" t="s">
        <v>790</v>
      </c>
      <c r="B7507" s="111">
        <f>INDEX(kommuner!C:C,MATCH(_xlfn.NUMBERVALUE(A7507),kommuner!B:B,0))</f>
        <v>4614</v>
      </c>
      <c r="C7507" s="111" t="s">
        <v>127</v>
      </c>
      <c r="D7507" s="111" t="s">
        <v>127</v>
      </c>
      <c r="E7507" s="111" t="s">
        <v>126</v>
      </c>
      <c r="F7507" s="111" t="s">
        <v>185</v>
      </c>
      <c r="G7507" s="111" t="s">
        <v>186</v>
      </c>
      <c r="H7507" s="111" t="s">
        <v>185</v>
      </c>
      <c r="I7507" s="111" t="s">
        <v>186</v>
      </c>
      <c r="J7507" t="str">
        <f t="shared" si="234"/>
        <v>4614SkogMineraljordLauvskogSærs høy</v>
      </c>
      <c r="K7507" s="111">
        <v>-3.5879168219799293</v>
      </c>
      <c r="L7507" s="111">
        <v>0.85306406685236758</v>
      </c>
      <c r="M7507" s="111">
        <v>6.3979989500968365E-2</v>
      </c>
      <c r="N7507" s="112">
        <f t="shared" si="235"/>
        <v>-2.6708727656265934</v>
      </c>
    </row>
    <row r="7508" spans="1:14" x14ac:dyDescent="0.25">
      <c r="A7508" s="111" t="s">
        <v>790</v>
      </c>
      <c r="B7508" s="111">
        <f>INDEX(kommuner!C:C,MATCH(_xlfn.NUMBERVALUE(A7508),kommuner!B:B,0))</f>
        <v>4614</v>
      </c>
      <c r="C7508" s="111" t="s">
        <v>127</v>
      </c>
      <c r="D7508" s="111" t="s">
        <v>127</v>
      </c>
      <c r="E7508" s="111" t="s">
        <v>123</v>
      </c>
      <c r="F7508" s="111" t="s">
        <v>172</v>
      </c>
      <c r="G7508" s="111" t="s">
        <v>180</v>
      </c>
      <c r="H7508" s="111" t="s">
        <v>172</v>
      </c>
      <c r="I7508" s="111" t="s">
        <v>180</v>
      </c>
      <c r="J7508" t="str">
        <f t="shared" si="234"/>
        <v>4614SkogOrganisk jordBarskogHøy</v>
      </c>
      <c r="K7508" s="111">
        <v>-2.5184559031994138</v>
      </c>
      <c r="L7508" s="111">
        <v>0.92784825435236762</v>
      </c>
      <c r="M7508" s="111">
        <v>0.46518126042825314</v>
      </c>
      <c r="N7508" s="112">
        <f t="shared" si="235"/>
        <v>-1.1254263884187932</v>
      </c>
    </row>
    <row r="7509" spans="1:14" x14ac:dyDescent="0.25">
      <c r="A7509" s="111" t="s">
        <v>790</v>
      </c>
      <c r="B7509" s="111">
        <f>INDEX(kommuner!C:C,MATCH(_xlfn.NUMBERVALUE(A7509),kommuner!B:B,0))</f>
        <v>4614</v>
      </c>
      <c r="C7509" s="111" t="s">
        <v>127</v>
      </c>
      <c r="D7509" s="111" t="s">
        <v>127</v>
      </c>
      <c r="E7509" s="111" t="s">
        <v>123</v>
      </c>
      <c r="F7509" s="111" t="s">
        <v>172</v>
      </c>
      <c r="G7509" s="111" t="s">
        <v>167</v>
      </c>
      <c r="H7509" s="111" t="s">
        <v>172</v>
      </c>
      <c r="I7509" s="111" t="s">
        <v>167</v>
      </c>
      <c r="J7509" t="str">
        <f t="shared" si="234"/>
        <v>4614SkogOrganisk jordBarskogImpediment</v>
      </c>
      <c r="K7509" s="111">
        <v>-0.13011741963904588</v>
      </c>
      <c r="L7509" s="111">
        <v>0.92784825435236762</v>
      </c>
      <c r="M7509" s="111">
        <v>0.46510463492953991</v>
      </c>
      <c r="N7509" s="112">
        <f t="shared" si="235"/>
        <v>1.2628354696428616</v>
      </c>
    </row>
    <row r="7510" spans="1:14" x14ac:dyDescent="0.25">
      <c r="A7510" s="111" t="s">
        <v>790</v>
      </c>
      <c r="B7510" s="111">
        <f>INDEX(kommuner!C:C,MATCH(_xlfn.NUMBERVALUE(A7510),kommuner!B:B,0))</f>
        <v>4614</v>
      </c>
      <c r="C7510" s="111" t="s">
        <v>127</v>
      </c>
      <c r="D7510" s="111" t="s">
        <v>127</v>
      </c>
      <c r="E7510" s="111" t="s">
        <v>123</v>
      </c>
      <c r="F7510" s="111" t="s">
        <v>172</v>
      </c>
      <c r="G7510" s="111" t="s">
        <v>190</v>
      </c>
      <c r="H7510" s="111" t="s">
        <v>172</v>
      </c>
      <c r="I7510" s="111" t="s">
        <v>190</v>
      </c>
      <c r="J7510" t="str">
        <f t="shared" si="234"/>
        <v>4614SkogOrganisk jordBarskogLav</v>
      </c>
      <c r="K7510" s="111">
        <v>-0.50666953101693391</v>
      </c>
      <c r="L7510" s="111">
        <v>0.92784825435236762</v>
      </c>
      <c r="M7510" s="111">
        <v>0.46510463492953991</v>
      </c>
      <c r="N7510" s="112">
        <f t="shared" si="235"/>
        <v>0.88628335826497362</v>
      </c>
    </row>
    <row r="7511" spans="1:14" x14ac:dyDescent="0.25">
      <c r="A7511" s="111" t="s">
        <v>790</v>
      </c>
      <c r="B7511" s="111">
        <f>INDEX(kommuner!C:C,MATCH(_xlfn.NUMBERVALUE(A7511),kommuner!B:B,0))</f>
        <v>4614</v>
      </c>
      <c r="C7511" s="111" t="s">
        <v>127</v>
      </c>
      <c r="D7511" s="111" t="s">
        <v>127</v>
      </c>
      <c r="E7511" s="111" t="s">
        <v>123</v>
      </c>
      <c r="F7511" s="111" t="s">
        <v>172</v>
      </c>
      <c r="G7511" s="111" t="s">
        <v>173</v>
      </c>
      <c r="H7511" s="111" t="s">
        <v>172</v>
      </c>
      <c r="I7511" s="111" t="s">
        <v>173</v>
      </c>
      <c r="J7511" t="str">
        <f t="shared" si="234"/>
        <v>4614SkogOrganisk jordBarskogMiddels</v>
      </c>
      <c r="K7511" s="111">
        <v>-1.5571490961494638</v>
      </c>
      <c r="L7511" s="111">
        <v>0.92784825435236762</v>
      </c>
      <c r="M7511" s="111">
        <v>0.46518126042825314</v>
      </c>
      <c r="N7511" s="112">
        <f t="shared" si="235"/>
        <v>-0.16411958136884308</v>
      </c>
    </row>
    <row r="7512" spans="1:14" x14ac:dyDescent="0.25">
      <c r="A7512" s="111" t="s">
        <v>790</v>
      </c>
      <c r="B7512" s="111">
        <f>INDEX(kommuner!C:C,MATCH(_xlfn.NUMBERVALUE(A7512),kommuner!B:B,0))</f>
        <v>4614</v>
      </c>
      <c r="C7512" s="111" t="s">
        <v>127</v>
      </c>
      <c r="D7512" s="111" t="s">
        <v>127</v>
      </c>
      <c r="E7512" s="111" t="s">
        <v>123</v>
      </c>
      <c r="F7512" s="111" t="s">
        <v>172</v>
      </c>
      <c r="G7512" s="111" t="s">
        <v>186</v>
      </c>
      <c r="H7512" s="111" t="s">
        <v>172</v>
      </c>
      <c r="I7512" s="111" t="s">
        <v>186</v>
      </c>
      <c r="J7512" t="str">
        <f t="shared" si="234"/>
        <v>4614SkogOrganisk jordBarskogSærs høy</v>
      </c>
      <c r="K7512" s="111">
        <v>2.5548655235722699</v>
      </c>
      <c r="L7512" s="111">
        <v>0.92784825435236762</v>
      </c>
      <c r="M7512" s="111">
        <v>0.46518126042825314</v>
      </c>
      <c r="N7512" s="112">
        <f t="shared" si="235"/>
        <v>3.9478950383528906</v>
      </c>
    </row>
    <row r="7513" spans="1:14" x14ac:dyDescent="0.25">
      <c r="A7513" s="111" t="s">
        <v>790</v>
      </c>
      <c r="B7513" s="111">
        <f>INDEX(kommuner!C:C,MATCH(_xlfn.NUMBERVALUE(A7513),kommuner!B:B,0))</f>
        <v>4614</v>
      </c>
      <c r="C7513" s="111" t="s">
        <v>127</v>
      </c>
      <c r="D7513" s="111" t="s">
        <v>127</v>
      </c>
      <c r="E7513" s="111" t="s">
        <v>123</v>
      </c>
      <c r="F7513" s="111" t="s">
        <v>179</v>
      </c>
      <c r="G7513" s="111" t="s">
        <v>180</v>
      </c>
      <c r="H7513" s="111" t="s">
        <v>179</v>
      </c>
      <c r="I7513" s="111" t="s">
        <v>180</v>
      </c>
      <c r="J7513" t="str">
        <f t="shared" si="234"/>
        <v>4614SkogOrganisk jordBlandingsskogHøy</v>
      </c>
      <c r="K7513" s="111">
        <v>-5.5554344456832343</v>
      </c>
      <c r="L7513" s="111">
        <v>0.92784825435236762</v>
      </c>
      <c r="M7513" s="111">
        <v>0.46510463492953991</v>
      </c>
      <c r="N7513" s="112">
        <f t="shared" si="235"/>
        <v>-4.1624815564013264</v>
      </c>
    </row>
    <row r="7514" spans="1:14" x14ac:dyDescent="0.25">
      <c r="A7514" s="111" t="s">
        <v>790</v>
      </c>
      <c r="B7514" s="111">
        <f>INDEX(kommuner!C:C,MATCH(_xlfn.NUMBERVALUE(A7514),kommuner!B:B,0))</f>
        <v>4614</v>
      </c>
      <c r="C7514" s="111" t="s">
        <v>127</v>
      </c>
      <c r="D7514" s="111" t="s">
        <v>127</v>
      </c>
      <c r="E7514" s="111" t="s">
        <v>123</v>
      </c>
      <c r="F7514" s="111" t="s">
        <v>179</v>
      </c>
      <c r="G7514" s="111" t="s">
        <v>167</v>
      </c>
      <c r="H7514" s="111" t="s">
        <v>179</v>
      </c>
      <c r="I7514" s="111" t="s">
        <v>167</v>
      </c>
      <c r="J7514" t="str">
        <f t="shared" si="234"/>
        <v>4614SkogOrganisk jordBlandingsskogImpediment</v>
      </c>
      <c r="K7514" s="111">
        <v>-0.28586344175800005</v>
      </c>
      <c r="L7514" s="111">
        <v>0.92784825435236762</v>
      </c>
      <c r="M7514" s="111">
        <v>0.46510463492953991</v>
      </c>
      <c r="N7514" s="112">
        <f t="shared" si="235"/>
        <v>1.1070894475239075</v>
      </c>
    </row>
    <row r="7515" spans="1:14" x14ac:dyDescent="0.25">
      <c r="A7515" s="111" t="s">
        <v>790</v>
      </c>
      <c r="B7515" s="111">
        <f>INDEX(kommuner!C:C,MATCH(_xlfn.NUMBERVALUE(A7515),kommuner!B:B,0))</f>
        <v>4614</v>
      </c>
      <c r="C7515" s="111" t="s">
        <v>127</v>
      </c>
      <c r="D7515" s="111" t="s">
        <v>127</v>
      </c>
      <c r="E7515" s="111" t="s">
        <v>123</v>
      </c>
      <c r="F7515" s="111" t="s">
        <v>179</v>
      </c>
      <c r="G7515" s="111" t="s">
        <v>190</v>
      </c>
      <c r="H7515" s="111" t="s">
        <v>179</v>
      </c>
      <c r="I7515" s="111" t="s">
        <v>190</v>
      </c>
      <c r="J7515" t="str">
        <f t="shared" si="234"/>
        <v>4614SkogOrganisk jordBlandingsskogLav</v>
      </c>
      <c r="K7515" s="111">
        <v>-1.2347339377887629</v>
      </c>
      <c r="L7515" s="111">
        <v>0.92784825435236762</v>
      </c>
      <c r="M7515" s="111">
        <v>0.46510463492953991</v>
      </c>
      <c r="N7515" s="112">
        <f t="shared" si="235"/>
        <v>0.15821895149314458</v>
      </c>
    </row>
    <row r="7516" spans="1:14" x14ac:dyDescent="0.25">
      <c r="A7516" s="111" t="s">
        <v>790</v>
      </c>
      <c r="B7516" s="111">
        <f>INDEX(kommuner!C:C,MATCH(_xlfn.NUMBERVALUE(A7516),kommuner!B:B,0))</f>
        <v>4614</v>
      </c>
      <c r="C7516" s="111" t="s">
        <v>127</v>
      </c>
      <c r="D7516" s="111" t="s">
        <v>127</v>
      </c>
      <c r="E7516" s="111" t="s">
        <v>123</v>
      </c>
      <c r="F7516" s="111" t="s">
        <v>179</v>
      </c>
      <c r="G7516" s="111" t="s">
        <v>173</v>
      </c>
      <c r="H7516" s="111" t="s">
        <v>179</v>
      </c>
      <c r="I7516" s="111" t="s">
        <v>173</v>
      </c>
      <c r="J7516" t="str">
        <f t="shared" si="234"/>
        <v>4614SkogOrganisk jordBlandingsskogMiddels</v>
      </c>
      <c r="K7516" s="111">
        <v>-2.4239591752717748</v>
      </c>
      <c r="L7516" s="111">
        <v>0.92784825435236762</v>
      </c>
      <c r="M7516" s="111">
        <v>0.46510463492953991</v>
      </c>
      <c r="N7516" s="112">
        <f t="shared" si="235"/>
        <v>-1.0310062859898674</v>
      </c>
    </row>
    <row r="7517" spans="1:14" x14ac:dyDescent="0.25">
      <c r="A7517" s="111" t="s">
        <v>790</v>
      </c>
      <c r="B7517" s="111">
        <f>INDEX(kommuner!C:C,MATCH(_xlfn.NUMBERVALUE(A7517),kommuner!B:B,0))</f>
        <v>4614</v>
      </c>
      <c r="C7517" s="111" t="s">
        <v>127</v>
      </c>
      <c r="D7517" s="111" t="s">
        <v>127</v>
      </c>
      <c r="E7517" s="111" t="s">
        <v>123</v>
      </c>
      <c r="F7517" s="111" t="s">
        <v>179</v>
      </c>
      <c r="G7517" s="111" t="s">
        <v>186</v>
      </c>
      <c r="H7517" s="111" t="s">
        <v>179</v>
      </c>
      <c r="I7517" s="111" t="s">
        <v>186</v>
      </c>
      <c r="J7517" t="str">
        <f t="shared" si="234"/>
        <v>4614SkogOrganisk jordBlandingsskogSærs høy</v>
      </c>
      <c r="K7517" s="111">
        <v>-1.5726115302258048</v>
      </c>
      <c r="L7517" s="111">
        <v>0.92784825435236762</v>
      </c>
      <c r="M7517" s="111">
        <v>0.46510463492953991</v>
      </c>
      <c r="N7517" s="112">
        <f t="shared" si="235"/>
        <v>-0.17965864094389727</v>
      </c>
    </row>
    <row r="7518" spans="1:14" x14ac:dyDescent="0.25">
      <c r="A7518" s="111" t="s">
        <v>790</v>
      </c>
      <c r="B7518" s="111">
        <f>INDEX(kommuner!C:C,MATCH(_xlfn.NUMBERVALUE(A7518),kommuner!B:B,0))</f>
        <v>4614</v>
      </c>
      <c r="C7518" s="111" t="s">
        <v>127</v>
      </c>
      <c r="D7518" s="111" t="s">
        <v>127</v>
      </c>
      <c r="E7518" s="111" t="s">
        <v>123</v>
      </c>
      <c r="F7518" s="111" t="s">
        <v>185</v>
      </c>
      <c r="G7518" s="111" t="s">
        <v>180</v>
      </c>
      <c r="H7518" s="111" t="s">
        <v>185</v>
      </c>
      <c r="I7518" s="111" t="s">
        <v>180</v>
      </c>
      <c r="J7518" t="str">
        <f t="shared" si="234"/>
        <v>4614SkogOrganisk jordLauvskogHøy</v>
      </c>
      <c r="K7518" s="111">
        <v>-1.9913688882377358</v>
      </c>
      <c r="L7518" s="111">
        <v>0.92784825435236762</v>
      </c>
      <c r="M7518" s="111">
        <v>0.46510463492953991</v>
      </c>
      <c r="N7518" s="112">
        <f t="shared" si="235"/>
        <v>-0.59841599895582831</v>
      </c>
    </row>
    <row r="7519" spans="1:14" x14ac:dyDescent="0.25">
      <c r="A7519" s="111" t="s">
        <v>790</v>
      </c>
      <c r="B7519" s="111">
        <f>INDEX(kommuner!C:C,MATCH(_xlfn.NUMBERVALUE(A7519),kommuner!B:B,0))</f>
        <v>4614</v>
      </c>
      <c r="C7519" s="111" t="s">
        <v>127</v>
      </c>
      <c r="D7519" s="111" t="s">
        <v>127</v>
      </c>
      <c r="E7519" s="111" t="s">
        <v>123</v>
      </c>
      <c r="F7519" s="111" t="s">
        <v>185</v>
      </c>
      <c r="G7519" s="111" t="s">
        <v>167</v>
      </c>
      <c r="H7519" s="111" t="s">
        <v>185</v>
      </c>
      <c r="I7519" s="111" t="s">
        <v>167</v>
      </c>
      <c r="J7519" t="str">
        <f t="shared" si="234"/>
        <v>4614SkogOrganisk jordLauvskogImpediment</v>
      </c>
      <c r="K7519" s="111">
        <v>0.35000626494250675</v>
      </c>
      <c r="L7519" s="111">
        <v>0.92784825435236762</v>
      </c>
      <c r="M7519" s="111">
        <v>0.46510463492953991</v>
      </c>
      <c r="N7519" s="112">
        <f t="shared" si="235"/>
        <v>1.7429591542244141</v>
      </c>
    </row>
    <row r="7520" spans="1:14" x14ac:dyDescent="0.25">
      <c r="A7520" s="111" t="s">
        <v>790</v>
      </c>
      <c r="B7520" s="111">
        <f>INDEX(kommuner!C:C,MATCH(_xlfn.NUMBERVALUE(A7520),kommuner!B:B,0))</f>
        <v>4614</v>
      </c>
      <c r="C7520" s="111" t="s">
        <v>127</v>
      </c>
      <c r="D7520" s="111" t="s">
        <v>127</v>
      </c>
      <c r="E7520" s="111" t="s">
        <v>123</v>
      </c>
      <c r="F7520" s="111" t="s">
        <v>185</v>
      </c>
      <c r="G7520" s="111" t="s">
        <v>190</v>
      </c>
      <c r="H7520" s="111" t="s">
        <v>185</v>
      </c>
      <c r="I7520" s="111" t="s">
        <v>190</v>
      </c>
      <c r="J7520" t="str">
        <f t="shared" si="234"/>
        <v>4614SkogOrganisk jordLauvskogLav</v>
      </c>
      <c r="K7520" s="111">
        <v>1.1144075558526714</v>
      </c>
      <c r="L7520" s="111">
        <v>0.92784825435236762</v>
      </c>
      <c r="M7520" s="111">
        <v>0.46510463492953991</v>
      </c>
      <c r="N7520" s="112">
        <f t="shared" si="235"/>
        <v>2.5073604451345788</v>
      </c>
    </row>
    <row r="7521" spans="1:14" x14ac:dyDescent="0.25">
      <c r="A7521" s="111" t="s">
        <v>790</v>
      </c>
      <c r="B7521" s="111">
        <f>INDEX(kommuner!C:C,MATCH(_xlfn.NUMBERVALUE(A7521),kommuner!B:B,0))</f>
        <v>4614</v>
      </c>
      <c r="C7521" s="111" t="s">
        <v>127</v>
      </c>
      <c r="D7521" s="111" t="s">
        <v>127</v>
      </c>
      <c r="E7521" s="111" t="s">
        <v>123</v>
      </c>
      <c r="F7521" s="111" t="s">
        <v>185</v>
      </c>
      <c r="G7521" s="111" t="s">
        <v>173</v>
      </c>
      <c r="H7521" s="111" t="s">
        <v>185</v>
      </c>
      <c r="I7521" s="111" t="s">
        <v>173</v>
      </c>
      <c r="J7521" t="str">
        <f t="shared" si="234"/>
        <v>4614SkogOrganisk jordLauvskogMiddels</v>
      </c>
      <c r="K7521" s="111">
        <v>-0.62664468270982987</v>
      </c>
      <c r="L7521" s="111">
        <v>0.92784825435236762</v>
      </c>
      <c r="M7521" s="111">
        <v>0.46510463492953991</v>
      </c>
      <c r="N7521" s="112">
        <f t="shared" si="235"/>
        <v>0.76630820657207765</v>
      </c>
    </row>
    <row r="7522" spans="1:14" x14ac:dyDescent="0.25">
      <c r="A7522" s="111" t="s">
        <v>790</v>
      </c>
      <c r="B7522" s="111">
        <f>INDEX(kommuner!C:C,MATCH(_xlfn.NUMBERVALUE(A7522),kommuner!B:B,0))</f>
        <v>4614</v>
      </c>
      <c r="C7522" s="111" t="s">
        <v>127</v>
      </c>
      <c r="D7522" s="111" t="s">
        <v>127</v>
      </c>
      <c r="E7522" s="111" t="s">
        <v>123</v>
      </c>
      <c r="F7522" s="111" t="s">
        <v>185</v>
      </c>
      <c r="G7522" s="111" t="s">
        <v>186</v>
      </c>
      <c r="H7522" s="111" t="s">
        <v>185</v>
      </c>
      <c r="I7522" s="111" t="s">
        <v>186</v>
      </c>
      <c r="J7522" t="str">
        <f t="shared" si="234"/>
        <v>4614SkogOrganisk jordLauvskogSærs høy</v>
      </c>
      <c r="K7522" s="111">
        <v>-1.8997279926091779</v>
      </c>
      <c r="L7522" s="111">
        <v>0.92784825435236762</v>
      </c>
      <c r="M7522" s="111">
        <v>0.46510463492953991</v>
      </c>
      <c r="N7522" s="112">
        <f t="shared" si="235"/>
        <v>-0.50677510332727038</v>
      </c>
    </row>
    <row r="7523" spans="1:14" x14ac:dyDescent="0.25">
      <c r="A7523" s="111" t="s">
        <v>790</v>
      </c>
      <c r="B7523" s="111">
        <f>INDEX(kommuner!C:C,MATCH(_xlfn.NUMBERVALUE(A7523),kommuner!B:B,0))</f>
        <v>4614</v>
      </c>
      <c r="C7523" s="111" t="s">
        <v>83</v>
      </c>
      <c r="D7523" s="111" t="s">
        <v>83</v>
      </c>
      <c r="E7523" s="111" t="s">
        <v>126</v>
      </c>
      <c r="F7523" s="111" t="s">
        <v>139</v>
      </c>
      <c r="G7523" s="111" t="s">
        <v>139</v>
      </c>
      <c r="H7523" s="111" t="s">
        <v>139</v>
      </c>
      <c r="I7523" s="111" t="s">
        <v>139</v>
      </c>
      <c r="J7523" t="str">
        <f t="shared" si="234"/>
        <v>4614Utbygd arealMineraljord</v>
      </c>
      <c r="K7523" s="111">
        <v>-1.3010725986550351</v>
      </c>
      <c r="L7523" s="111">
        <v>0</v>
      </c>
      <c r="M7523" s="111">
        <v>1.303047089454229E-2</v>
      </c>
      <c r="N7523" s="112">
        <f t="shared" si="235"/>
        <v>-1.2880421277604928</v>
      </c>
    </row>
    <row r="7524" spans="1:14" x14ac:dyDescent="0.25">
      <c r="A7524" s="111" t="s">
        <v>790</v>
      </c>
      <c r="B7524" s="111">
        <f>INDEX(kommuner!C:C,MATCH(_xlfn.NUMBERVALUE(A7524),kommuner!B:B,0))</f>
        <v>4614</v>
      </c>
      <c r="C7524" s="111" t="s">
        <v>83</v>
      </c>
      <c r="D7524" s="111" t="s">
        <v>83</v>
      </c>
      <c r="E7524" s="111" t="s">
        <v>123</v>
      </c>
      <c r="F7524" s="111" t="s">
        <v>139</v>
      </c>
      <c r="G7524" s="111" t="s">
        <v>139</v>
      </c>
      <c r="H7524" s="111" t="s">
        <v>139</v>
      </c>
      <c r="I7524" s="111" t="s">
        <v>139</v>
      </c>
      <c r="J7524" t="str">
        <f t="shared" si="234"/>
        <v>4614Utbygd arealOrganisk jord</v>
      </c>
      <c r="K7524" s="111">
        <v>29.011421395201612</v>
      </c>
      <c r="L7524" s="111">
        <v>0</v>
      </c>
      <c r="M7524" s="111">
        <v>1.303047089454229E-2</v>
      </c>
      <c r="N7524" s="112">
        <f t="shared" si="235"/>
        <v>29.024451866096154</v>
      </c>
    </row>
    <row r="7525" spans="1:14" x14ac:dyDescent="0.25">
      <c r="A7525" s="111" t="s">
        <v>790</v>
      </c>
      <c r="B7525" s="111">
        <f>INDEX(kommuner!C:C,MATCH(_xlfn.NUMBERVALUE(A7525),kommuner!B:B,0))</f>
        <v>4614</v>
      </c>
      <c r="C7525" s="111" t="s">
        <v>181</v>
      </c>
      <c r="D7525" s="111" t="s">
        <v>181</v>
      </c>
      <c r="E7525" s="111" t="s">
        <v>123</v>
      </c>
      <c r="F7525" s="111" t="s">
        <v>139</v>
      </c>
      <c r="G7525" s="111" t="s">
        <v>139</v>
      </c>
      <c r="H7525" s="111" t="s">
        <v>139</v>
      </c>
      <c r="I7525" s="111" t="s">
        <v>139</v>
      </c>
      <c r="J7525" t="str">
        <f t="shared" si="234"/>
        <v>4614Vann og myrOrganisk jord</v>
      </c>
      <c r="K7525" s="111">
        <v>-0.38124953903444653</v>
      </c>
      <c r="L7525" s="111">
        <v>0</v>
      </c>
      <c r="M7525" s="111">
        <v>0</v>
      </c>
      <c r="N7525" s="112">
        <f t="shared" si="235"/>
        <v>-0.38124953903444653</v>
      </c>
    </row>
    <row r="7526" spans="1:14" x14ac:dyDescent="0.25">
      <c r="A7526" s="111" t="s">
        <v>791</v>
      </c>
      <c r="B7526" s="111">
        <f>INDEX(kommuner!C:C,MATCH(_xlfn.NUMBERVALUE(A7526),kommuner!B:B,0))</f>
        <v>4615</v>
      </c>
      <c r="C7526" s="111" t="s">
        <v>82</v>
      </c>
      <c r="D7526" s="111" t="s">
        <v>82</v>
      </c>
      <c r="E7526" s="111" t="s">
        <v>126</v>
      </c>
      <c r="F7526" s="111" t="s">
        <v>139</v>
      </c>
      <c r="G7526" s="111" t="s">
        <v>139</v>
      </c>
      <c r="H7526" s="111" t="s">
        <v>139</v>
      </c>
      <c r="I7526" s="111" t="s">
        <v>139</v>
      </c>
      <c r="J7526" t="str">
        <f t="shared" si="234"/>
        <v>4615Annen utmarkMineraljord</v>
      </c>
      <c r="K7526" s="111">
        <v>-0.12122885237983599</v>
      </c>
      <c r="L7526" s="111">
        <v>0</v>
      </c>
      <c r="M7526" s="111">
        <v>0</v>
      </c>
      <c r="N7526" s="112">
        <f t="shared" si="235"/>
        <v>-0.12122885237983599</v>
      </c>
    </row>
    <row r="7527" spans="1:14" x14ac:dyDescent="0.25">
      <c r="A7527" s="111" t="s">
        <v>791</v>
      </c>
      <c r="B7527" s="111">
        <f>INDEX(kommuner!C:C,MATCH(_xlfn.NUMBERVALUE(A7527),kommuner!B:B,0))</f>
        <v>4615</v>
      </c>
      <c r="C7527" s="111" t="s">
        <v>121</v>
      </c>
      <c r="D7527" s="111" t="s">
        <v>121</v>
      </c>
      <c r="E7527" s="111" t="s">
        <v>126</v>
      </c>
      <c r="F7527" s="111" t="s">
        <v>139</v>
      </c>
      <c r="G7527" s="111" t="s">
        <v>139</v>
      </c>
      <c r="H7527" s="111" t="s">
        <v>139</v>
      </c>
      <c r="I7527" s="111" t="s">
        <v>139</v>
      </c>
      <c r="J7527" t="str">
        <f t="shared" si="234"/>
        <v>4615BeiteMineraljord</v>
      </c>
      <c r="K7527" s="111">
        <v>-0.96338340838695502</v>
      </c>
      <c r="L7527" s="111">
        <v>0</v>
      </c>
      <c r="M7527" s="111">
        <v>1.2448711246839999E-7</v>
      </c>
      <c r="N7527" s="112">
        <f t="shared" si="235"/>
        <v>-0.96338328389984251</v>
      </c>
    </row>
    <row r="7528" spans="1:14" x14ac:dyDescent="0.25">
      <c r="A7528" s="111" t="s">
        <v>791</v>
      </c>
      <c r="B7528" s="111">
        <f>INDEX(kommuner!C:C,MATCH(_xlfn.NUMBERVALUE(A7528),kommuner!B:B,0))</f>
        <v>4615</v>
      </c>
      <c r="C7528" s="111" t="s">
        <v>121</v>
      </c>
      <c r="D7528" s="111" t="s">
        <v>121</v>
      </c>
      <c r="E7528" s="111" t="s">
        <v>123</v>
      </c>
      <c r="F7528" s="111" t="s">
        <v>139</v>
      </c>
      <c r="G7528" s="111" t="s">
        <v>139</v>
      </c>
      <c r="H7528" s="111" t="s">
        <v>139</v>
      </c>
      <c r="I7528" s="111" t="s">
        <v>139</v>
      </c>
      <c r="J7528" t="str">
        <f t="shared" si="234"/>
        <v>4615BeiteOrganisk jord</v>
      </c>
      <c r="K7528" s="111">
        <v>12.077525935985037</v>
      </c>
      <c r="L7528" s="111">
        <v>1.6412500000000001</v>
      </c>
      <c r="M7528" s="111">
        <v>0</v>
      </c>
      <c r="N7528" s="112">
        <f t="shared" si="235"/>
        <v>13.718775935985036</v>
      </c>
    </row>
    <row r="7529" spans="1:14" x14ac:dyDescent="0.25">
      <c r="A7529" s="111" t="s">
        <v>791</v>
      </c>
      <c r="B7529" s="111">
        <f>INDEX(kommuner!C:C,MATCH(_xlfn.NUMBERVALUE(A7529),kommuner!B:B,0))</f>
        <v>4615</v>
      </c>
      <c r="C7529" s="111" t="s">
        <v>84</v>
      </c>
      <c r="D7529" s="111" t="s">
        <v>84</v>
      </c>
      <c r="E7529" s="111" t="s">
        <v>126</v>
      </c>
      <c r="F7529" s="111" t="s">
        <v>139</v>
      </c>
      <c r="G7529" s="111" t="s">
        <v>139</v>
      </c>
      <c r="H7529" s="111" t="s">
        <v>139</v>
      </c>
      <c r="I7529" s="111" t="s">
        <v>139</v>
      </c>
      <c r="J7529" t="str">
        <f t="shared" si="234"/>
        <v>4615Dyrket markMineraljord</v>
      </c>
      <c r="K7529" s="111">
        <v>-0.87492202609341907</v>
      </c>
      <c r="L7529" s="111">
        <v>0</v>
      </c>
      <c r="M7529" s="111">
        <v>0</v>
      </c>
      <c r="N7529" s="112">
        <f t="shared" si="235"/>
        <v>-0.87492202609341907</v>
      </c>
    </row>
    <row r="7530" spans="1:14" x14ac:dyDescent="0.25">
      <c r="A7530" s="111" t="s">
        <v>791</v>
      </c>
      <c r="B7530" s="111">
        <f>INDEX(kommuner!C:C,MATCH(_xlfn.NUMBERVALUE(A7530),kommuner!B:B,0))</f>
        <v>4615</v>
      </c>
      <c r="C7530" s="111" t="s">
        <v>84</v>
      </c>
      <c r="D7530" s="111" t="s">
        <v>84</v>
      </c>
      <c r="E7530" s="111" t="s">
        <v>123</v>
      </c>
      <c r="F7530" s="111" t="s">
        <v>139</v>
      </c>
      <c r="G7530" s="111" t="s">
        <v>139</v>
      </c>
      <c r="H7530" s="111" t="s">
        <v>139</v>
      </c>
      <c r="I7530" s="111" t="s">
        <v>139</v>
      </c>
      <c r="J7530" t="str">
        <f t="shared" si="234"/>
        <v>4615Dyrket markOrganisk jord</v>
      </c>
      <c r="K7530" s="111">
        <v>28.726149366675592</v>
      </c>
      <c r="L7530" s="111">
        <v>1.45625</v>
      </c>
      <c r="M7530" s="111">
        <v>0</v>
      </c>
      <c r="N7530" s="112">
        <f t="shared" si="235"/>
        <v>30.182399366675593</v>
      </c>
    </row>
    <row r="7531" spans="1:14" x14ac:dyDescent="0.25">
      <c r="A7531" s="111" t="s">
        <v>791</v>
      </c>
      <c r="B7531" s="111">
        <f>INDEX(kommuner!C:C,MATCH(_xlfn.NUMBERVALUE(A7531),kommuner!B:B,0))</f>
        <v>4615</v>
      </c>
      <c r="C7531" s="111" t="s">
        <v>127</v>
      </c>
      <c r="D7531" s="111" t="s">
        <v>127</v>
      </c>
      <c r="E7531" s="111" t="s">
        <v>126</v>
      </c>
      <c r="F7531" s="111" t="s">
        <v>172</v>
      </c>
      <c r="G7531" s="111" t="s">
        <v>180</v>
      </c>
      <c r="H7531" s="111" t="s">
        <v>172</v>
      </c>
      <c r="I7531" s="111" t="s">
        <v>180</v>
      </c>
      <c r="J7531" t="str">
        <f t="shared" si="234"/>
        <v>4615SkogMineraljordBarskogHøy</v>
      </c>
      <c r="K7531" s="111">
        <v>-3.4914408319412575</v>
      </c>
      <c r="L7531" s="111">
        <v>0.85306406685236758</v>
      </c>
      <c r="M7531" s="111">
        <v>6.4056614999681585E-2</v>
      </c>
      <c r="N7531" s="112">
        <f t="shared" si="235"/>
        <v>-2.5743201500892083</v>
      </c>
    </row>
    <row r="7532" spans="1:14" x14ac:dyDescent="0.25">
      <c r="A7532" s="111" t="s">
        <v>791</v>
      </c>
      <c r="B7532" s="111">
        <f>INDEX(kommuner!C:C,MATCH(_xlfn.NUMBERVALUE(A7532),kommuner!B:B,0))</f>
        <v>4615</v>
      </c>
      <c r="C7532" s="111" t="s">
        <v>127</v>
      </c>
      <c r="D7532" s="111" t="s">
        <v>127</v>
      </c>
      <c r="E7532" s="111" t="s">
        <v>126</v>
      </c>
      <c r="F7532" s="111" t="s">
        <v>172</v>
      </c>
      <c r="G7532" s="111" t="s">
        <v>167</v>
      </c>
      <c r="H7532" s="111" t="s">
        <v>172</v>
      </c>
      <c r="I7532" s="111" t="s">
        <v>167</v>
      </c>
      <c r="J7532" t="str">
        <f t="shared" si="234"/>
        <v>4615SkogMineraljordBarskogImpediment</v>
      </c>
      <c r="K7532" s="111">
        <v>-1.1558387230259366</v>
      </c>
      <c r="L7532" s="111">
        <v>0.85306406685236758</v>
      </c>
      <c r="M7532" s="111">
        <v>6.3979989500968365E-2</v>
      </c>
      <c r="N7532" s="112">
        <f t="shared" si="235"/>
        <v>-0.23879466667260066</v>
      </c>
    </row>
    <row r="7533" spans="1:14" x14ac:dyDescent="0.25">
      <c r="A7533" s="111" t="s">
        <v>791</v>
      </c>
      <c r="B7533" s="111">
        <f>INDEX(kommuner!C:C,MATCH(_xlfn.NUMBERVALUE(A7533),kommuner!B:B,0))</f>
        <v>4615</v>
      </c>
      <c r="C7533" s="111" t="s">
        <v>127</v>
      </c>
      <c r="D7533" s="111" t="s">
        <v>127</v>
      </c>
      <c r="E7533" s="111" t="s">
        <v>126</v>
      </c>
      <c r="F7533" s="111" t="s">
        <v>172</v>
      </c>
      <c r="G7533" s="111" t="s">
        <v>190</v>
      </c>
      <c r="H7533" s="111" t="s">
        <v>172</v>
      </c>
      <c r="I7533" s="111" t="s">
        <v>190</v>
      </c>
      <c r="J7533" t="str">
        <f t="shared" si="234"/>
        <v>4615SkogMineraljordBarskogLav</v>
      </c>
      <c r="K7533" s="111">
        <v>-1.8215681825293268</v>
      </c>
      <c r="L7533" s="111">
        <v>0.85306406685236758</v>
      </c>
      <c r="M7533" s="111">
        <v>6.3979989500968365E-2</v>
      </c>
      <c r="N7533" s="112">
        <f t="shared" si="235"/>
        <v>-0.90452412617599087</v>
      </c>
    </row>
    <row r="7534" spans="1:14" x14ac:dyDescent="0.25">
      <c r="A7534" s="111" t="s">
        <v>791</v>
      </c>
      <c r="B7534" s="111">
        <f>INDEX(kommuner!C:C,MATCH(_xlfn.NUMBERVALUE(A7534),kommuner!B:B,0))</f>
        <v>4615</v>
      </c>
      <c r="C7534" s="111" t="s">
        <v>127</v>
      </c>
      <c r="D7534" s="111" t="s">
        <v>127</v>
      </c>
      <c r="E7534" s="111" t="s">
        <v>126</v>
      </c>
      <c r="F7534" s="111" t="s">
        <v>172</v>
      </c>
      <c r="G7534" s="111" t="s">
        <v>173</v>
      </c>
      <c r="H7534" s="111" t="s">
        <v>172</v>
      </c>
      <c r="I7534" s="111" t="s">
        <v>173</v>
      </c>
      <c r="J7534" t="str">
        <f t="shared" si="234"/>
        <v>4615SkogMineraljordBarskogMiddels</v>
      </c>
      <c r="K7534" s="111">
        <v>-2.9452289214132028</v>
      </c>
      <c r="L7534" s="111">
        <v>0.85306406685236758</v>
      </c>
      <c r="M7534" s="111">
        <v>6.4056614999681585E-2</v>
      </c>
      <c r="N7534" s="112">
        <f t="shared" si="235"/>
        <v>-2.0281082395611536</v>
      </c>
    </row>
    <row r="7535" spans="1:14" x14ac:dyDescent="0.25">
      <c r="A7535" s="111" t="s">
        <v>791</v>
      </c>
      <c r="B7535" s="111">
        <f>INDEX(kommuner!C:C,MATCH(_xlfn.NUMBERVALUE(A7535),kommuner!B:B,0))</f>
        <v>4615</v>
      </c>
      <c r="C7535" s="111" t="s">
        <v>127</v>
      </c>
      <c r="D7535" s="111" t="s">
        <v>127</v>
      </c>
      <c r="E7535" s="111" t="s">
        <v>126</v>
      </c>
      <c r="F7535" s="111" t="s">
        <v>172</v>
      </c>
      <c r="G7535" s="111" t="s">
        <v>186</v>
      </c>
      <c r="H7535" s="111" t="s">
        <v>172</v>
      </c>
      <c r="I7535" s="111" t="s">
        <v>186</v>
      </c>
      <c r="J7535" t="str">
        <f t="shared" si="234"/>
        <v>4615SkogMineraljordBarskogSærs høy</v>
      </c>
      <c r="K7535" s="111">
        <v>-2.734962032443129</v>
      </c>
      <c r="L7535" s="111">
        <v>0.85306406685236758</v>
      </c>
      <c r="M7535" s="111">
        <v>6.4056614999681585E-2</v>
      </c>
      <c r="N7535" s="112">
        <f t="shared" si="235"/>
        <v>-1.81784135059108</v>
      </c>
    </row>
    <row r="7536" spans="1:14" x14ac:dyDescent="0.25">
      <c r="A7536" s="111" t="s">
        <v>791</v>
      </c>
      <c r="B7536" s="111">
        <f>INDEX(kommuner!C:C,MATCH(_xlfn.NUMBERVALUE(A7536),kommuner!B:B,0))</f>
        <v>4615</v>
      </c>
      <c r="C7536" s="111" t="s">
        <v>127</v>
      </c>
      <c r="D7536" s="111" t="s">
        <v>127</v>
      </c>
      <c r="E7536" s="111" t="s">
        <v>126</v>
      </c>
      <c r="F7536" s="111" t="s">
        <v>179</v>
      </c>
      <c r="G7536" s="111" t="s">
        <v>180</v>
      </c>
      <c r="H7536" s="111" t="s">
        <v>179</v>
      </c>
      <c r="I7536" s="111" t="s">
        <v>180</v>
      </c>
      <c r="J7536" t="str">
        <f t="shared" si="234"/>
        <v>4615SkogMineraljordBlandingsskogHøy</v>
      </c>
      <c r="K7536" s="111">
        <v>-7.1939050909469406</v>
      </c>
      <c r="L7536" s="111">
        <v>0.85306406685236758</v>
      </c>
      <c r="M7536" s="111">
        <v>6.3979989500968365E-2</v>
      </c>
      <c r="N7536" s="112">
        <f t="shared" si="235"/>
        <v>-6.2768610345936047</v>
      </c>
    </row>
    <row r="7537" spans="1:14" x14ac:dyDescent="0.25">
      <c r="A7537" s="111" t="s">
        <v>791</v>
      </c>
      <c r="B7537" s="111">
        <f>INDEX(kommuner!C:C,MATCH(_xlfn.NUMBERVALUE(A7537),kommuner!B:B,0))</f>
        <v>4615</v>
      </c>
      <c r="C7537" s="111" t="s">
        <v>127</v>
      </c>
      <c r="D7537" s="111" t="s">
        <v>127</v>
      </c>
      <c r="E7537" s="111" t="s">
        <v>126</v>
      </c>
      <c r="F7537" s="111" t="s">
        <v>179</v>
      </c>
      <c r="G7537" s="111" t="s">
        <v>167</v>
      </c>
      <c r="H7537" s="111" t="s">
        <v>179</v>
      </c>
      <c r="I7537" s="111" t="s">
        <v>167</v>
      </c>
      <c r="J7537" t="str">
        <f t="shared" si="234"/>
        <v>4615SkogMineraljordBlandingsskogImpediment</v>
      </c>
      <c r="K7537" s="111">
        <v>-1.6598037998579707</v>
      </c>
      <c r="L7537" s="111">
        <v>0.85306406685236758</v>
      </c>
      <c r="M7537" s="111">
        <v>6.3979989500968365E-2</v>
      </c>
      <c r="N7537" s="112">
        <f t="shared" si="235"/>
        <v>-0.7427597435046347</v>
      </c>
    </row>
    <row r="7538" spans="1:14" x14ac:dyDescent="0.25">
      <c r="A7538" s="111" t="s">
        <v>791</v>
      </c>
      <c r="B7538" s="111">
        <f>INDEX(kommuner!C:C,MATCH(_xlfn.NUMBERVALUE(A7538),kommuner!B:B,0))</f>
        <v>4615</v>
      </c>
      <c r="C7538" s="111" t="s">
        <v>127</v>
      </c>
      <c r="D7538" s="111" t="s">
        <v>127</v>
      </c>
      <c r="E7538" s="111" t="s">
        <v>126</v>
      </c>
      <c r="F7538" s="111" t="s">
        <v>179</v>
      </c>
      <c r="G7538" s="111" t="s">
        <v>190</v>
      </c>
      <c r="H7538" s="111" t="s">
        <v>179</v>
      </c>
      <c r="I7538" s="111" t="s">
        <v>190</v>
      </c>
      <c r="J7538" t="str">
        <f t="shared" si="234"/>
        <v>4615SkogMineraljordBlandingsskogLav</v>
      </c>
      <c r="K7538" s="111">
        <v>-2.5588434197694254</v>
      </c>
      <c r="L7538" s="111">
        <v>0.85306406685236758</v>
      </c>
      <c r="M7538" s="111">
        <v>6.3979989500968365E-2</v>
      </c>
      <c r="N7538" s="112">
        <f t="shared" si="235"/>
        <v>-1.6417993634160897</v>
      </c>
    </row>
    <row r="7539" spans="1:14" x14ac:dyDescent="0.25">
      <c r="A7539" s="111" t="s">
        <v>791</v>
      </c>
      <c r="B7539" s="111">
        <f>INDEX(kommuner!C:C,MATCH(_xlfn.NUMBERVALUE(A7539),kommuner!B:B,0))</f>
        <v>4615</v>
      </c>
      <c r="C7539" s="111" t="s">
        <v>127</v>
      </c>
      <c r="D7539" s="111" t="s">
        <v>127</v>
      </c>
      <c r="E7539" s="111" t="s">
        <v>126</v>
      </c>
      <c r="F7539" s="111" t="s">
        <v>179</v>
      </c>
      <c r="G7539" s="111" t="s">
        <v>173</v>
      </c>
      <c r="H7539" s="111" t="s">
        <v>179</v>
      </c>
      <c r="I7539" s="111" t="s">
        <v>173</v>
      </c>
      <c r="J7539" t="str">
        <f t="shared" si="234"/>
        <v>4615SkogMineraljordBlandingsskogMiddels</v>
      </c>
      <c r="K7539" s="111">
        <v>-3.8687729546762566</v>
      </c>
      <c r="L7539" s="111">
        <v>0.85306406685236758</v>
      </c>
      <c r="M7539" s="111">
        <v>6.3979989500968365E-2</v>
      </c>
      <c r="N7539" s="112">
        <f t="shared" si="235"/>
        <v>-2.9517288983229206</v>
      </c>
    </row>
    <row r="7540" spans="1:14" x14ac:dyDescent="0.25">
      <c r="A7540" s="111" t="s">
        <v>791</v>
      </c>
      <c r="B7540" s="111">
        <f>INDEX(kommuner!C:C,MATCH(_xlfn.NUMBERVALUE(A7540),kommuner!B:B,0))</f>
        <v>4615</v>
      </c>
      <c r="C7540" s="111" t="s">
        <v>127</v>
      </c>
      <c r="D7540" s="111" t="s">
        <v>127</v>
      </c>
      <c r="E7540" s="111" t="s">
        <v>126</v>
      </c>
      <c r="F7540" s="111" t="s">
        <v>179</v>
      </c>
      <c r="G7540" s="111" t="s">
        <v>186</v>
      </c>
      <c r="H7540" s="111" t="s">
        <v>179</v>
      </c>
      <c r="I7540" s="111" t="s">
        <v>186</v>
      </c>
      <c r="J7540" t="str">
        <f t="shared" si="234"/>
        <v>4615SkogMineraljordBlandingsskogSærs høy</v>
      </c>
      <c r="K7540" s="111">
        <v>-2.9395925245326562</v>
      </c>
      <c r="L7540" s="111">
        <v>0.85306406685236758</v>
      </c>
      <c r="M7540" s="111">
        <v>6.3979989500968365E-2</v>
      </c>
      <c r="N7540" s="112">
        <f t="shared" si="235"/>
        <v>-2.0225484681793202</v>
      </c>
    </row>
    <row r="7541" spans="1:14" x14ac:dyDescent="0.25">
      <c r="A7541" s="111" t="s">
        <v>791</v>
      </c>
      <c r="B7541" s="111">
        <f>INDEX(kommuner!C:C,MATCH(_xlfn.NUMBERVALUE(A7541),kommuner!B:B,0))</f>
        <v>4615</v>
      </c>
      <c r="C7541" s="111" t="s">
        <v>127</v>
      </c>
      <c r="D7541" s="111" t="s">
        <v>127</v>
      </c>
      <c r="E7541" s="111" t="s">
        <v>126</v>
      </c>
      <c r="F7541" s="111" t="s">
        <v>185</v>
      </c>
      <c r="G7541" s="111" t="s">
        <v>180</v>
      </c>
      <c r="H7541" s="111" t="s">
        <v>185</v>
      </c>
      <c r="I7541" s="111" t="s">
        <v>180</v>
      </c>
      <c r="J7541" t="str">
        <f t="shared" si="234"/>
        <v>4615SkogMineraljordLauvskogHøy</v>
      </c>
      <c r="K7541" s="111">
        <v>-2.6171499611514069</v>
      </c>
      <c r="L7541" s="111">
        <v>0.85306406685236758</v>
      </c>
      <c r="M7541" s="111">
        <v>6.3979989500968365E-2</v>
      </c>
      <c r="N7541" s="112">
        <f t="shared" si="235"/>
        <v>-1.7001059047980711</v>
      </c>
    </row>
    <row r="7542" spans="1:14" x14ac:dyDescent="0.25">
      <c r="A7542" s="111" t="s">
        <v>791</v>
      </c>
      <c r="B7542" s="111">
        <f>INDEX(kommuner!C:C,MATCH(_xlfn.NUMBERVALUE(A7542),kommuner!B:B,0))</f>
        <v>4615</v>
      </c>
      <c r="C7542" s="111" t="s">
        <v>127</v>
      </c>
      <c r="D7542" s="111" t="s">
        <v>127</v>
      </c>
      <c r="E7542" s="111" t="s">
        <v>126</v>
      </c>
      <c r="F7542" s="111" t="s">
        <v>185</v>
      </c>
      <c r="G7542" s="111" t="s">
        <v>167</v>
      </c>
      <c r="H7542" s="111" t="s">
        <v>185</v>
      </c>
      <c r="I7542" s="111" t="s">
        <v>167</v>
      </c>
      <c r="J7542" t="str">
        <f t="shared" si="234"/>
        <v>4615SkogMineraljordLauvskogImpediment</v>
      </c>
      <c r="K7542" s="111">
        <v>-1.406906973132888</v>
      </c>
      <c r="L7542" s="111">
        <v>0.85306406685236758</v>
      </c>
      <c r="M7542" s="111">
        <v>6.3979989500968365E-2</v>
      </c>
      <c r="N7542" s="112">
        <f t="shared" si="235"/>
        <v>-0.48986291677955207</v>
      </c>
    </row>
    <row r="7543" spans="1:14" x14ac:dyDescent="0.25">
      <c r="A7543" s="111" t="s">
        <v>791</v>
      </c>
      <c r="B7543" s="111">
        <f>INDEX(kommuner!C:C,MATCH(_xlfn.NUMBERVALUE(A7543),kommuner!B:B,0))</f>
        <v>4615</v>
      </c>
      <c r="C7543" s="111" t="s">
        <v>127</v>
      </c>
      <c r="D7543" s="111" t="s">
        <v>127</v>
      </c>
      <c r="E7543" s="111" t="s">
        <v>126</v>
      </c>
      <c r="F7543" s="111" t="s">
        <v>185</v>
      </c>
      <c r="G7543" s="111" t="s">
        <v>190</v>
      </c>
      <c r="H7543" s="111" t="s">
        <v>185</v>
      </c>
      <c r="I7543" s="111" t="s">
        <v>190</v>
      </c>
      <c r="J7543" t="str">
        <f t="shared" si="234"/>
        <v>4615SkogMineraljordLauvskogLav</v>
      </c>
      <c r="K7543" s="111">
        <v>-8.9748170935426599E-2</v>
      </c>
      <c r="L7543" s="111">
        <v>0.85306406685236758</v>
      </c>
      <c r="M7543" s="111">
        <v>6.3979989500968365E-2</v>
      </c>
      <c r="N7543" s="112">
        <f t="shared" si="235"/>
        <v>0.82729588541790933</v>
      </c>
    </row>
    <row r="7544" spans="1:14" x14ac:dyDescent="0.25">
      <c r="A7544" s="111" t="s">
        <v>791</v>
      </c>
      <c r="B7544" s="111">
        <f>INDEX(kommuner!C:C,MATCH(_xlfn.NUMBERVALUE(A7544),kommuner!B:B,0))</f>
        <v>4615</v>
      </c>
      <c r="C7544" s="111" t="s">
        <v>127</v>
      </c>
      <c r="D7544" s="111" t="s">
        <v>127</v>
      </c>
      <c r="E7544" s="111" t="s">
        <v>126</v>
      </c>
      <c r="F7544" s="111" t="s">
        <v>185</v>
      </c>
      <c r="G7544" s="111" t="s">
        <v>173</v>
      </c>
      <c r="H7544" s="111" t="s">
        <v>185</v>
      </c>
      <c r="I7544" s="111" t="s">
        <v>173</v>
      </c>
      <c r="J7544" t="str">
        <f t="shared" si="234"/>
        <v>4615SkogMineraljordLauvskogMiddels</v>
      </c>
      <c r="K7544" s="111">
        <v>-1.7789409505847176</v>
      </c>
      <c r="L7544" s="111">
        <v>0.85306406685236758</v>
      </c>
      <c r="M7544" s="111">
        <v>6.3979989500968365E-2</v>
      </c>
      <c r="N7544" s="112">
        <f t="shared" si="235"/>
        <v>-0.86189689423138161</v>
      </c>
    </row>
    <row r="7545" spans="1:14" x14ac:dyDescent="0.25">
      <c r="A7545" s="111" t="s">
        <v>791</v>
      </c>
      <c r="B7545" s="111">
        <f>INDEX(kommuner!C:C,MATCH(_xlfn.NUMBERVALUE(A7545),kommuner!B:B,0))</f>
        <v>4615</v>
      </c>
      <c r="C7545" s="111" t="s">
        <v>127</v>
      </c>
      <c r="D7545" s="111" t="s">
        <v>127</v>
      </c>
      <c r="E7545" s="111" t="s">
        <v>126</v>
      </c>
      <c r="F7545" s="111" t="s">
        <v>185</v>
      </c>
      <c r="G7545" s="111" t="s">
        <v>186</v>
      </c>
      <c r="H7545" s="111" t="s">
        <v>185</v>
      </c>
      <c r="I7545" s="111" t="s">
        <v>186</v>
      </c>
      <c r="J7545" t="str">
        <f t="shared" si="234"/>
        <v>4615SkogMineraljordLauvskogSærs høy</v>
      </c>
      <c r="K7545" s="111">
        <v>-3.5879168219799293</v>
      </c>
      <c r="L7545" s="111">
        <v>0.85306406685236758</v>
      </c>
      <c r="M7545" s="111">
        <v>6.3979989500968365E-2</v>
      </c>
      <c r="N7545" s="112">
        <f t="shared" si="235"/>
        <v>-2.6708727656265934</v>
      </c>
    </row>
    <row r="7546" spans="1:14" x14ac:dyDescent="0.25">
      <c r="A7546" s="111" t="s">
        <v>791</v>
      </c>
      <c r="B7546" s="111">
        <f>INDEX(kommuner!C:C,MATCH(_xlfn.NUMBERVALUE(A7546),kommuner!B:B,0))</f>
        <v>4615</v>
      </c>
      <c r="C7546" s="111" t="s">
        <v>127</v>
      </c>
      <c r="D7546" s="111" t="s">
        <v>127</v>
      </c>
      <c r="E7546" s="111" t="s">
        <v>123</v>
      </c>
      <c r="F7546" s="111" t="s">
        <v>172</v>
      </c>
      <c r="G7546" s="111" t="s">
        <v>180</v>
      </c>
      <c r="H7546" s="111" t="s">
        <v>172</v>
      </c>
      <c r="I7546" s="111" t="s">
        <v>180</v>
      </c>
      <c r="J7546" t="str">
        <f t="shared" si="234"/>
        <v>4615SkogOrganisk jordBarskogHøy</v>
      </c>
      <c r="K7546" s="111">
        <v>-2.5184559031994138</v>
      </c>
      <c r="L7546" s="111">
        <v>0.92784825435236762</v>
      </c>
      <c r="M7546" s="111">
        <v>0.46518126042825314</v>
      </c>
      <c r="N7546" s="112">
        <f t="shared" si="235"/>
        <v>-1.1254263884187932</v>
      </c>
    </row>
    <row r="7547" spans="1:14" x14ac:dyDescent="0.25">
      <c r="A7547" s="111" t="s">
        <v>791</v>
      </c>
      <c r="B7547" s="111">
        <f>INDEX(kommuner!C:C,MATCH(_xlfn.NUMBERVALUE(A7547),kommuner!B:B,0))</f>
        <v>4615</v>
      </c>
      <c r="C7547" s="111" t="s">
        <v>127</v>
      </c>
      <c r="D7547" s="111" t="s">
        <v>127</v>
      </c>
      <c r="E7547" s="111" t="s">
        <v>123</v>
      </c>
      <c r="F7547" s="111" t="s">
        <v>172</v>
      </c>
      <c r="G7547" s="111" t="s">
        <v>167</v>
      </c>
      <c r="H7547" s="111" t="s">
        <v>172</v>
      </c>
      <c r="I7547" s="111" t="s">
        <v>167</v>
      </c>
      <c r="J7547" t="str">
        <f t="shared" si="234"/>
        <v>4615SkogOrganisk jordBarskogImpediment</v>
      </c>
      <c r="K7547" s="111">
        <v>-0.13011741963904588</v>
      </c>
      <c r="L7547" s="111">
        <v>0.92784825435236762</v>
      </c>
      <c r="M7547" s="111">
        <v>0.46510463492953991</v>
      </c>
      <c r="N7547" s="112">
        <f t="shared" si="235"/>
        <v>1.2628354696428616</v>
      </c>
    </row>
    <row r="7548" spans="1:14" x14ac:dyDescent="0.25">
      <c r="A7548" s="111" t="s">
        <v>791</v>
      </c>
      <c r="B7548" s="111">
        <f>INDEX(kommuner!C:C,MATCH(_xlfn.NUMBERVALUE(A7548),kommuner!B:B,0))</f>
        <v>4615</v>
      </c>
      <c r="C7548" s="111" t="s">
        <v>127</v>
      </c>
      <c r="D7548" s="111" t="s">
        <v>127</v>
      </c>
      <c r="E7548" s="111" t="s">
        <v>123</v>
      </c>
      <c r="F7548" s="111" t="s">
        <v>172</v>
      </c>
      <c r="G7548" s="111" t="s">
        <v>190</v>
      </c>
      <c r="H7548" s="111" t="s">
        <v>172</v>
      </c>
      <c r="I7548" s="111" t="s">
        <v>190</v>
      </c>
      <c r="J7548" t="str">
        <f t="shared" si="234"/>
        <v>4615SkogOrganisk jordBarskogLav</v>
      </c>
      <c r="K7548" s="111">
        <v>-0.50666953101693391</v>
      </c>
      <c r="L7548" s="111">
        <v>0.92784825435236762</v>
      </c>
      <c r="M7548" s="111">
        <v>0.46510463492953991</v>
      </c>
      <c r="N7548" s="112">
        <f t="shared" si="235"/>
        <v>0.88628335826497362</v>
      </c>
    </row>
    <row r="7549" spans="1:14" x14ac:dyDescent="0.25">
      <c r="A7549" s="111" t="s">
        <v>791</v>
      </c>
      <c r="B7549" s="111">
        <f>INDEX(kommuner!C:C,MATCH(_xlfn.NUMBERVALUE(A7549),kommuner!B:B,0))</f>
        <v>4615</v>
      </c>
      <c r="C7549" s="111" t="s">
        <v>127</v>
      </c>
      <c r="D7549" s="111" t="s">
        <v>127</v>
      </c>
      <c r="E7549" s="111" t="s">
        <v>123</v>
      </c>
      <c r="F7549" s="111" t="s">
        <v>172</v>
      </c>
      <c r="G7549" s="111" t="s">
        <v>173</v>
      </c>
      <c r="H7549" s="111" t="s">
        <v>172</v>
      </c>
      <c r="I7549" s="111" t="s">
        <v>173</v>
      </c>
      <c r="J7549" t="str">
        <f t="shared" si="234"/>
        <v>4615SkogOrganisk jordBarskogMiddels</v>
      </c>
      <c r="K7549" s="111">
        <v>-1.5571490961494638</v>
      </c>
      <c r="L7549" s="111">
        <v>0.92784825435236762</v>
      </c>
      <c r="M7549" s="111">
        <v>0.46518126042825314</v>
      </c>
      <c r="N7549" s="112">
        <f t="shared" si="235"/>
        <v>-0.16411958136884308</v>
      </c>
    </row>
    <row r="7550" spans="1:14" x14ac:dyDescent="0.25">
      <c r="A7550" s="111" t="s">
        <v>791</v>
      </c>
      <c r="B7550" s="111">
        <f>INDEX(kommuner!C:C,MATCH(_xlfn.NUMBERVALUE(A7550),kommuner!B:B,0))</f>
        <v>4615</v>
      </c>
      <c r="C7550" s="111" t="s">
        <v>127</v>
      </c>
      <c r="D7550" s="111" t="s">
        <v>127</v>
      </c>
      <c r="E7550" s="111" t="s">
        <v>123</v>
      </c>
      <c r="F7550" s="111" t="s">
        <v>172</v>
      </c>
      <c r="G7550" s="111" t="s">
        <v>186</v>
      </c>
      <c r="H7550" s="111" t="s">
        <v>172</v>
      </c>
      <c r="I7550" s="111" t="s">
        <v>186</v>
      </c>
      <c r="J7550" t="str">
        <f t="shared" si="234"/>
        <v>4615SkogOrganisk jordBarskogSærs høy</v>
      </c>
      <c r="K7550" s="111">
        <v>2.5548655235722699</v>
      </c>
      <c r="L7550" s="111">
        <v>0.92784825435236762</v>
      </c>
      <c r="M7550" s="111">
        <v>0.46518126042825314</v>
      </c>
      <c r="N7550" s="112">
        <f t="shared" si="235"/>
        <v>3.9478950383528906</v>
      </c>
    </row>
    <row r="7551" spans="1:14" x14ac:dyDescent="0.25">
      <c r="A7551" s="111" t="s">
        <v>791</v>
      </c>
      <c r="B7551" s="111">
        <f>INDEX(kommuner!C:C,MATCH(_xlfn.NUMBERVALUE(A7551),kommuner!B:B,0))</f>
        <v>4615</v>
      </c>
      <c r="C7551" s="111" t="s">
        <v>127</v>
      </c>
      <c r="D7551" s="111" t="s">
        <v>127</v>
      </c>
      <c r="E7551" s="111" t="s">
        <v>123</v>
      </c>
      <c r="F7551" s="111" t="s">
        <v>179</v>
      </c>
      <c r="G7551" s="111" t="s">
        <v>180</v>
      </c>
      <c r="H7551" s="111" t="s">
        <v>179</v>
      </c>
      <c r="I7551" s="111" t="s">
        <v>180</v>
      </c>
      <c r="J7551" t="str">
        <f t="shared" si="234"/>
        <v>4615SkogOrganisk jordBlandingsskogHøy</v>
      </c>
      <c r="K7551" s="111">
        <v>-5.5554344456832343</v>
      </c>
      <c r="L7551" s="111">
        <v>0.92784825435236762</v>
      </c>
      <c r="M7551" s="111">
        <v>0.46510463492953991</v>
      </c>
      <c r="N7551" s="112">
        <f t="shared" si="235"/>
        <v>-4.1624815564013264</v>
      </c>
    </row>
    <row r="7552" spans="1:14" x14ac:dyDescent="0.25">
      <c r="A7552" s="111" t="s">
        <v>791</v>
      </c>
      <c r="B7552" s="111">
        <f>INDEX(kommuner!C:C,MATCH(_xlfn.NUMBERVALUE(A7552),kommuner!B:B,0))</f>
        <v>4615</v>
      </c>
      <c r="C7552" s="111" t="s">
        <v>127</v>
      </c>
      <c r="D7552" s="111" t="s">
        <v>127</v>
      </c>
      <c r="E7552" s="111" t="s">
        <v>123</v>
      </c>
      <c r="F7552" s="111" t="s">
        <v>179</v>
      </c>
      <c r="G7552" s="111" t="s">
        <v>167</v>
      </c>
      <c r="H7552" s="111" t="s">
        <v>179</v>
      </c>
      <c r="I7552" s="111" t="s">
        <v>167</v>
      </c>
      <c r="J7552" t="str">
        <f t="shared" si="234"/>
        <v>4615SkogOrganisk jordBlandingsskogImpediment</v>
      </c>
      <c r="K7552" s="111">
        <v>-0.28586344175800005</v>
      </c>
      <c r="L7552" s="111">
        <v>0.92784825435236762</v>
      </c>
      <c r="M7552" s="111">
        <v>0.46510463492953991</v>
      </c>
      <c r="N7552" s="112">
        <f t="shared" si="235"/>
        <v>1.1070894475239075</v>
      </c>
    </row>
    <row r="7553" spans="1:14" x14ac:dyDescent="0.25">
      <c r="A7553" s="111" t="s">
        <v>791</v>
      </c>
      <c r="B7553" s="111">
        <f>INDEX(kommuner!C:C,MATCH(_xlfn.NUMBERVALUE(A7553),kommuner!B:B,0))</f>
        <v>4615</v>
      </c>
      <c r="C7553" s="111" t="s">
        <v>127</v>
      </c>
      <c r="D7553" s="111" t="s">
        <v>127</v>
      </c>
      <c r="E7553" s="111" t="s">
        <v>123</v>
      </c>
      <c r="F7553" s="111" t="s">
        <v>179</v>
      </c>
      <c r="G7553" s="111" t="s">
        <v>190</v>
      </c>
      <c r="H7553" s="111" t="s">
        <v>179</v>
      </c>
      <c r="I7553" s="111" t="s">
        <v>190</v>
      </c>
      <c r="J7553" t="str">
        <f t="shared" si="234"/>
        <v>4615SkogOrganisk jordBlandingsskogLav</v>
      </c>
      <c r="K7553" s="111">
        <v>-1.2347339377887629</v>
      </c>
      <c r="L7553" s="111">
        <v>0.92784825435236762</v>
      </c>
      <c r="M7553" s="111">
        <v>0.46510463492953991</v>
      </c>
      <c r="N7553" s="112">
        <f t="shared" si="235"/>
        <v>0.15821895149314458</v>
      </c>
    </row>
    <row r="7554" spans="1:14" x14ac:dyDescent="0.25">
      <c r="A7554" s="111" t="s">
        <v>791</v>
      </c>
      <c r="B7554" s="111">
        <f>INDEX(kommuner!C:C,MATCH(_xlfn.NUMBERVALUE(A7554),kommuner!B:B,0))</f>
        <v>4615</v>
      </c>
      <c r="C7554" s="111" t="s">
        <v>127</v>
      </c>
      <c r="D7554" s="111" t="s">
        <v>127</v>
      </c>
      <c r="E7554" s="111" t="s">
        <v>123</v>
      </c>
      <c r="F7554" s="111" t="s">
        <v>179</v>
      </c>
      <c r="G7554" s="111" t="s">
        <v>173</v>
      </c>
      <c r="H7554" s="111" t="s">
        <v>179</v>
      </c>
      <c r="I7554" s="111" t="s">
        <v>173</v>
      </c>
      <c r="J7554" t="str">
        <f t="shared" si="234"/>
        <v>4615SkogOrganisk jordBlandingsskogMiddels</v>
      </c>
      <c r="K7554" s="111">
        <v>-2.4239591752717748</v>
      </c>
      <c r="L7554" s="111">
        <v>0.92784825435236762</v>
      </c>
      <c r="M7554" s="111">
        <v>0.46510463492953991</v>
      </c>
      <c r="N7554" s="112">
        <f t="shared" si="235"/>
        <v>-1.0310062859898674</v>
      </c>
    </row>
    <row r="7555" spans="1:14" x14ac:dyDescent="0.25">
      <c r="A7555" s="111" t="s">
        <v>791</v>
      </c>
      <c r="B7555" s="111">
        <f>INDEX(kommuner!C:C,MATCH(_xlfn.NUMBERVALUE(A7555),kommuner!B:B,0))</f>
        <v>4615</v>
      </c>
      <c r="C7555" s="111" t="s">
        <v>127</v>
      </c>
      <c r="D7555" s="111" t="s">
        <v>127</v>
      </c>
      <c r="E7555" s="111" t="s">
        <v>123</v>
      </c>
      <c r="F7555" s="111" t="s">
        <v>179</v>
      </c>
      <c r="G7555" s="111" t="s">
        <v>186</v>
      </c>
      <c r="H7555" s="111" t="s">
        <v>179</v>
      </c>
      <c r="I7555" s="111" t="s">
        <v>186</v>
      </c>
      <c r="J7555" t="str">
        <f t="shared" ref="J7555:J7618" si="236">B7555&amp;C7555&amp;E7555&amp;IF(C7555="Skog",F7555&amp;G7555,"")</f>
        <v>4615SkogOrganisk jordBlandingsskogSærs høy</v>
      </c>
      <c r="K7555" s="111">
        <v>-1.5726115302258048</v>
      </c>
      <c r="L7555" s="111">
        <v>0.92784825435236762</v>
      </c>
      <c r="M7555" s="111">
        <v>0.46510463492953991</v>
      </c>
      <c r="N7555" s="112">
        <f t="shared" ref="N7555:N7618" si="237">SUM(K7555:M7555)</f>
        <v>-0.17965864094389727</v>
      </c>
    </row>
    <row r="7556" spans="1:14" x14ac:dyDescent="0.25">
      <c r="A7556" s="111" t="s">
        <v>791</v>
      </c>
      <c r="B7556" s="111">
        <f>INDEX(kommuner!C:C,MATCH(_xlfn.NUMBERVALUE(A7556),kommuner!B:B,0))</f>
        <v>4615</v>
      </c>
      <c r="C7556" s="111" t="s">
        <v>127</v>
      </c>
      <c r="D7556" s="111" t="s">
        <v>127</v>
      </c>
      <c r="E7556" s="111" t="s">
        <v>123</v>
      </c>
      <c r="F7556" s="111" t="s">
        <v>185</v>
      </c>
      <c r="G7556" s="111" t="s">
        <v>180</v>
      </c>
      <c r="H7556" s="111" t="s">
        <v>185</v>
      </c>
      <c r="I7556" s="111" t="s">
        <v>180</v>
      </c>
      <c r="J7556" t="str">
        <f t="shared" si="236"/>
        <v>4615SkogOrganisk jordLauvskogHøy</v>
      </c>
      <c r="K7556" s="111">
        <v>-1.9913688882377358</v>
      </c>
      <c r="L7556" s="111">
        <v>0.92784825435236762</v>
      </c>
      <c r="M7556" s="111">
        <v>0.46510463492953991</v>
      </c>
      <c r="N7556" s="112">
        <f t="shared" si="237"/>
        <v>-0.59841599895582831</v>
      </c>
    </row>
    <row r="7557" spans="1:14" x14ac:dyDescent="0.25">
      <c r="A7557" s="111" t="s">
        <v>791</v>
      </c>
      <c r="B7557" s="111">
        <f>INDEX(kommuner!C:C,MATCH(_xlfn.NUMBERVALUE(A7557),kommuner!B:B,0))</f>
        <v>4615</v>
      </c>
      <c r="C7557" s="111" t="s">
        <v>127</v>
      </c>
      <c r="D7557" s="111" t="s">
        <v>127</v>
      </c>
      <c r="E7557" s="111" t="s">
        <v>123</v>
      </c>
      <c r="F7557" s="111" t="s">
        <v>185</v>
      </c>
      <c r="G7557" s="111" t="s">
        <v>167</v>
      </c>
      <c r="H7557" s="111" t="s">
        <v>185</v>
      </c>
      <c r="I7557" s="111" t="s">
        <v>167</v>
      </c>
      <c r="J7557" t="str">
        <f t="shared" si="236"/>
        <v>4615SkogOrganisk jordLauvskogImpediment</v>
      </c>
      <c r="K7557" s="111">
        <v>0.35000626494250675</v>
      </c>
      <c r="L7557" s="111">
        <v>0.92784825435236762</v>
      </c>
      <c r="M7557" s="111">
        <v>0.46510463492953991</v>
      </c>
      <c r="N7557" s="112">
        <f t="shared" si="237"/>
        <v>1.7429591542244141</v>
      </c>
    </row>
    <row r="7558" spans="1:14" x14ac:dyDescent="0.25">
      <c r="A7558" s="111" t="s">
        <v>791</v>
      </c>
      <c r="B7558" s="111">
        <f>INDEX(kommuner!C:C,MATCH(_xlfn.NUMBERVALUE(A7558),kommuner!B:B,0))</f>
        <v>4615</v>
      </c>
      <c r="C7558" s="111" t="s">
        <v>127</v>
      </c>
      <c r="D7558" s="111" t="s">
        <v>127</v>
      </c>
      <c r="E7558" s="111" t="s">
        <v>123</v>
      </c>
      <c r="F7558" s="111" t="s">
        <v>185</v>
      </c>
      <c r="G7558" s="111" t="s">
        <v>190</v>
      </c>
      <c r="H7558" s="111" t="s">
        <v>185</v>
      </c>
      <c r="I7558" s="111" t="s">
        <v>190</v>
      </c>
      <c r="J7558" t="str">
        <f t="shared" si="236"/>
        <v>4615SkogOrganisk jordLauvskogLav</v>
      </c>
      <c r="K7558" s="111">
        <v>1.1144075558526714</v>
      </c>
      <c r="L7558" s="111">
        <v>0.92784825435236762</v>
      </c>
      <c r="M7558" s="111">
        <v>0.46510463492953991</v>
      </c>
      <c r="N7558" s="112">
        <f t="shared" si="237"/>
        <v>2.5073604451345788</v>
      </c>
    </row>
    <row r="7559" spans="1:14" x14ac:dyDescent="0.25">
      <c r="A7559" s="111" t="s">
        <v>791</v>
      </c>
      <c r="B7559" s="111">
        <f>INDEX(kommuner!C:C,MATCH(_xlfn.NUMBERVALUE(A7559),kommuner!B:B,0))</f>
        <v>4615</v>
      </c>
      <c r="C7559" s="111" t="s">
        <v>127</v>
      </c>
      <c r="D7559" s="111" t="s">
        <v>127</v>
      </c>
      <c r="E7559" s="111" t="s">
        <v>123</v>
      </c>
      <c r="F7559" s="111" t="s">
        <v>185</v>
      </c>
      <c r="G7559" s="111" t="s">
        <v>173</v>
      </c>
      <c r="H7559" s="111" t="s">
        <v>185</v>
      </c>
      <c r="I7559" s="111" t="s">
        <v>173</v>
      </c>
      <c r="J7559" t="str">
        <f t="shared" si="236"/>
        <v>4615SkogOrganisk jordLauvskogMiddels</v>
      </c>
      <c r="K7559" s="111">
        <v>-0.62664468270982987</v>
      </c>
      <c r="L7559" s="111">
        <v>0.92784825435236762</v>
      </c>
      <c r="M7559" s="111">
        <v>0.46510463492953991</v>
      </c>
      <c r="N7559" s="112">
        <f t="shared" si="237"/>
        <v>0.76630820657207765</v>
      </c>
    </row>
    <row r="7560" spans="1:14" x14ac:dyDescent="0.25">
      <c r="A7560" s="111" t="s">
        <v>791</v>
      </c>
      <c r="B7560" s="111">
        <f>INDEX(kommuner!C:C,MATCH(_xlfn.NUMBERVALUE(A7560),kommuner!B:B,0))</f>
        <v>4615</v>
      </c>
      <c r="C7560" s="111" t="s">
        <v>127</v>
      </c>
      <c r="D7560" s="111" t="s">
        <v>127</v>
      </c>
      <c r="E7560" s="111" t="s">
        <v>123</v>
      </c>
      <c r="F7560" s="111" t="s">
        <v>185</v>
      </c>
      <c r="G7560" s="111" t="s">
        <v>186</v>
      </c>
      <c r="H7560" s="111" t="s">
        <v>185</v>
      </c>
      <c r="I7560" s="111" t="s">
        <v>186</v>
      </c>
      <c r="J7560" t="str">
        <f t="shared" si="236"/>
        <v>4615SkogOrganisk jordLauvskogSærs høy</v>
      </c>
      <c r="K7560" s="111">
        <v>-1.8997279926091779</v>
      </c>
      <c r="L7560" s="111">
        <v>0.92784825435236762</v>
      </c>
      <c r="M7560" s="111">
        <v>0.46510463492953991</v>
      </c>
      <c r="N7560" s="112">
        <f t="shared" si="237"/>
        <v>-0.50677510332727038</v>
      </c>
    </row>
    <row r="7561" spans="1:14" x14ac:dyDescent="0.25">
      <c r="A7561" s="111" t="s">
        <v>791</v>
      </c>
      <c r="B7561" s="111">
        <f>INDEX(kommuner!C:C,MATCH(_xlfn.NUMBERVALUE(A7561),kommuner!B:B,0))</f>
        <v>4615</v>
      </c>
      <c r="C7561" s="111" t="s">
        <v>83</v>
      </c>
      <c r="D7561" s="111" t="s">
        <v>83</v>
      </c>
      <c r="E7561" s="111" t="s">
        <v>126</v>
      </c>
      <c r="F7561" s="111" t="s">
        <v>139</v>
      </c>
      <c r="G7561" s="111" t="s">
        <v>139</v>
      </c>
      <c r="H7561" s="111" t="s">
        <v>139</v>
      </c>
      <c r="I7561" s="111" t="s">
        <v>139</v>
      </c>
      <c r="J7561" t="str">
        <f t="shared" si="236"/>
        <v>4615Utbygd arealMineraljord</v>
      </c>
      <c r="K7561" s="111">
        <v>-1.3010725986550351</v>
      </c>
      <c r="L7561" s="111">
        <v>0</v>
      </c>
      <c r="M7561" s="111">
        <v>1.303047089454229E-2</v>
      </c>
      <c r="N7561" s="112">
        <f t="shared" si="237"/>
        <v>-1.2880421277604928</v>
      </c>
    </row>
    <row r="7562" spans="1:14" x14ac:dyDescent="0.25">
      <c r="A7562" s="111" t="s">
        <v>791</v>
      </c>
      <c r="B7562" s="111">
        <f>INDEX(kommuner!C:C,MATCH(_xlfn.NUMBERVALUE(A7562),kommuner!B:B,0))</f>
        <v>4615</v>
      </c>
      <c r="C7562" s="111" t="s">
        <v>83</v>
      </c>
      <c r="D7562" s="111" t="s">
        <v>83</v>
      </c>
      <c r="E7562" s="111" t="s">
        <v>123</v>
      </c>
      <c r="F7562" s="111" t="s">
        <v>139</v>
      </c>
      <c r="G7562" s="111" t="s">
        <v>139</v>
      </c>
      <c r="H7562" s="111" t="s">
        <v>139</v>
      </c>
      <c r="I7562" s="111" t="s">
        <v>139</v>
      </c>
      <c r="J7562" t="str">
        <f t="shared" si="236"/>
        <v>4615Utbygd arealOrganisk jord</v>
      </c>
      <c r="K7562" s="111">
        <v>29.011421395201612</v>
      </c>
      <c r="L7562" s="111">
        <v>0</v>
      </c>
      <c r="M7562" s="111">
        <v>1.303047089454229E-2</v>
      </c>
      <c r="N7562" s="112">
        <f t="shared" si="237"/>
        <v>29.024451866096154</v>
      </c>
    </row>
    <row r="7563" spans="1:14" x14ac:dyDescent="0.25">
      <c r="A7563" s="111" t="s">
        <v>791</v>
      </c>
      <c r="B7563" s="111">
        <f>INDEX(kommuner!C:C,MATCH(_xlfn.NUMBERVALUE(A7563),kommuner!B:B,0))</f>
        <v>4615</v>
      </c>
      <c r="C7563" s="111" t="s">
        <v>181</v>
      </c>
      <c r="D7563" s="111" t="s">
        <v>181</v>
      </c>
      <c r="E7563" s="111" t="s">
        <v>123</v>
      </c>
      <c r="F7563" s="111" t="s">
        <v>139</v>
      </c>
      <c r="G7563" s="111" t="s">
        <v>139</v>
      </c>
      <c r="H7563" s="111" t="s">
        <v>139</v>
      </c>
      <c r="I7563" s="111" t="s">
        <v>139</v>
      </c>
      <c r="J7563" t="str">
        <f t="shared" si="236"/>
        <v>4615Vann og myrOrganisk jord</v>
      </c>
      <c r="K7563" s="111">
        <v>-0.38124953903444653</v>
      </c>
      <c r="L7563" s="111">
        <v>0</v>
      </c>
      <c r="M7563" s="111">
        <v>0</v>
      </c>
      <c r="N7563" s="112">
        <f t="shared" si="237"/>
        <v>-0.38124953903444653</v>
      </c>
    </row>
    <row r="7564" spans="1:14" x14ac:dyDescent="0.25">
      <c r="A7564" s="111" t="s">
        <v>792</v>
      </c>
      <c r="B7564" s="111">
        <f>INDEX(kommuner!C:C,MATCH(_xlfn.NUMBERVALUE(A7564),kommuner!B:B,0))</f>
        <v>4616</v>
      </c>
      <c r="C7564" s="111" t="s">
        <v>82</v>
      </c>
      <c r="D7564" s="111" t="s">
        <v>82</v>
      </c>
      <c r="E7564" s="111" t="s">
        <v>126</v>
      </c>
      <c r="F7564" s="111" t="s">
        <v>139</v>
      </c>
      <c r="G7564" s="111" t="s">
        <v>139</v>
      </c>
      <c r="H7564" s="111" t="s">
        <v>139</v>
      </c>
      <c r="I7564" s="111" t="s">
        <v>139</v>
      </c>
      <c r="J7564" t="str">
        <f t="shared" si="236"/>
        <v>4616Annen utmarkMineraljord</v>
      </c>
      <c r="K7564" s="111">
        <v>-0.12122885237983599</v>
      </c>
      <c r="L7564" s="111">
        <v>0</v>
      </c>
      <c r="M7564" s="111">
        <v>0</v>
      </c>
      <c r="N7564" s="112">
        <f t="shared" si="237"/>
        <v>-0.12122885237983599</v>
      </c>
    </row>
    <row r="7565" spans="1:14" x14ac:dyDescent="0.25">
      <c r="A7565" s="111" t="s">
        <v>792</v>
      </c>
      <c r="B7565" s="111">
        <f>INDEX(kommuner!C:C,MATCH(_xlfn.NUMBERVALUE(A7565),kommuner!B:B,0))</f>
        <v>4616</v>
      </c>
      <c r="C7565" s="111" t="s">
        <v>121</v>
      </c>
      <c r="D7565" s="111" t="s">
        <v>121</v>
      </c>
      <c r="E7565" s="111" t="s">
        <v>126</v>
      </c>
      <c r="F7565" s="111" t="s">
        <v>139</v>
      </c>
      <c r="G7565" s="111" t="s">
        <v>139</v>
      </c>
      <c r="H7565" s="111" t="s">
        <v>139</v>
      </c>
      <c r="I7565" s="111" t="s">
        <v>139</v>
      </c>
      <c r="J7565" t="str">
        <f t="shared" si="236"/>
        <v>4616BeiteMineraljord</v>
      </c>
      <c r="K7565" s="111">
        <v>-0.96338340838695502</v>
      </c>
      <c r="L7565" s="111">
        <v>0</v>
      </c>
      <c r="M7565" s="111">
        <v>1.2448711246839999E-7</v>
      </c>
      <c r="N7565" s="112">
        <f t="shared" si="237"/>
        <v>-0.96338328389984251</v>
      </c>
    </row>
    <row r="7566" spans="1:14" x14ac:dyDescent="0.25">
      <c r="A7566" s="111" t="s">
        <v>792</v>
      </c>
      <c r="B7566" s="111">
        <f>INDEX(kommuner!C:C,MATCH(_xlfn.NUMBERVALUE(A7566),kommuner!B:B,0))</f>
        <v>4616</v>
      </c>
      <c r="C7566" s="111" t="s">
        <v>121</v>
      </c>
      <c r="D7566" s="111" t="s">
        <v>121</v>
      </c>
      <c r="E7566" s="111" t="s">
        <v>123</v>
      </c>
      <c r="F7566" s="111" t="s">
        <v>139</v>
      </c>
      <c r="G7566" s="111" t="s">
        <v>139</v>
      </c>
      <c r="H7566" s="111" t="s">
        <v>139</v>
      </c>
      <c r="I7566" s="111" t="s">
        <v>139</v>
      </c>
      <c r="J7566" t="str">
        <f t="shared" si="236"/>
        <v>4616BeiteOrganisk jord</v>
      </c>
      <c r="K7566" s="111">
        <v>12.077525935985037</v>
      </c>
      <c r="L7566" s="111">
        <v>1.6412500000000001</v>
      </c>
      <c r="M7566" s="111">
        <v>0</v>
      </c>
      <c r="N7566" s="112">
        <f t="shared" si="237"/>
        <v>13.718775935985036</v>
      </c>
    </row>
    <row r="7567" spans="1:14" x14ac:dyDescent="0.25">
      <c r="A7567" s="111" t="s">
        <v>792</v>
      </c>
      <c r="B7567" s="111">
        <f>INDEX(kommuner!C:C,MATCH(_xlfn.NUMBERVALUE(A7567),kommuner!B:B,0))</f>
        <v>4616</v>
      </c>
      <c r="C7567" s="111" t="s">
        <v>84</v>
      </c>
      <c r="D7567" s="111" t="s">
        <v>84</v>
      </c>
      <c r="E7567" s="111" t="s">
        <v>126</v>
      </c>
      <c r="F7567" s="111" t="s">
        <v>139</v>
      </c>
      <c r="G7567" s="111" t="s">
        <v>139</v>
      </c>
      <c r="H7567" s="111" t="s">
        <v>139</v>
      </c>
      <c r="I7567" s="111" t="s">
        <v>139</v>
      </c>
      <c r="J7567" t="str">
        <f t="shared" si="236"/>
        <v>4616Dyrket markMineraljord</v>
      </c>
      <c r="K7567" s="111">
        <v>-0.87492202609341907</v>
      </c>
      <c r="L7567" s="111">
        <v>0</v>
      </c>
      <c r="M7567" s="111">
        <v>0</v>
      </c>
      <c r="N7567" s="112">
        <f t="shared" si="237"/>
        <v>-0.87492202609341907</v>
      </c>
    </row>
    <row r="7568" spans="1:14" x14ac:dyDescent="0.25">
      <c r="A7568" s="111" t="s">
        <v>792</v>
      </c>
      <c r="B7568" s="111">
        <f>INDEX(kommuner!C:C,MATCH(_xlfn.NUMBERVALUE(A7568),kommuner!B:B,0))</f>
        <v>4616</v>
      </c>
      <c r="C7568" s="111" t="s">
        <v>84</v>
      </c>
      <c r="D7568" s="111" t="s">
        <v>84</v>
      </c>
      <c r="E7568" s="111" t="s">
        <v>123</v>
      </c>
      <c r="F7568" s="111" t="s">
        <v>139</v>
      </c>
      <c r="G7568" s="111" t="s">
        <v>139</v>
      </c>
      <c r="H7568" s="111" t="s">
        <v>139</v>
      </c>
      <c r="I7568" s="111" t="s">
        <v>139</v>
      </c>
      <c r="J7568" t="str">
        <f t="shared" si="236"/>
        <v>4616Dyrket markOrganisk jord</v>
      </c>
      <c r="K7568" s="111">
        <v>28.726149366675592</v>
      </c>
      <c r="L7568" s="111">
        <v>1.45625</v>
      </c>
      <c r="M7568" s="111">
        <v>0</v>
      </c>
      <c r="N7568" s="112">
        <f t="shared" si="237"/>
        <v>30.182399366675593</v>
      </c>
    </row>
    <row r="7569" spans="1:14" x14ac:dyDescent="0.25">
      <c r="A7569" s="111" t="s">
        <v>792</v>
      </c>
      <c r="B7569" s="111">
        <f>INDEX(kommuner!C:C,MATCH(_xlfn.NUMBERVALUE(A7569),kommuner!B:B,0))</f>
        <v>4616</v>
      </c>
      <c r="C7569" s="111" t="s">
        <v>127</v>
      </c>
      <c r="D7569" s="111" t="s">
        <v>127</v>
      </c>
      <c r="E7569" s="111" t="s">
        <v>126</v>
      </c>
      <c r="F7569" s="111" t="s">
        <v>172</v>
      </c>
      <c r="G7569" s="111" t="s">
        <v>180</v>
      </c>
      <c r="H7569" s="111" t="s">
        <v>172</v>
      </c>
      <c r="I7569" s="111" t="s">
        <v>180</v>
      </c>
      <c r="J7569" t="str">
        <f t="shared" si="236"/>
        <v>4616SkogMineraljordBarskogHøy</v>
      </c>
      <c r="K7569" s="111">
        <v>-3.4914408319412575</v>
      </c>
      <c r="L7569" s="111">
        <v>0.85306406685236758</v>
      </c>
      <c r="M7569" s="111">
        <v>6.4056614999681585E-2</v>
      </c>
      <c r="N7569" s="112">
        <f t="shared" si="237"/>
        <v>-2.5743201500892083</v>
      </c>
    </row>
    <row r="7570" spans="1:14" x14ac:dyDescent="0.25">
      <c r="A7570" s="111" t="s">
        <v>792</v>
      </c>
      <c r="B7570" s="111">
        <f>INDEX(kommuner!C:C,MATCH(_xlfn.NUMBERVALUE(A7570),kommuner!B:B,0))</f>
        <v>4616</v>
      </c>
      <c r="C7570" s="111" t="s">
        <v>127</v>
      </c>
      <c r="D7570" s="111" t="s">
        <v>127</v>
      </c>
      <c r="E7570" s="111" t="s">
        <v>126</v>
      </c>
      <c r="F7570" s="111" t="s">
        <v>172</v>
      </c>
      <c r="G7570" s="111" t="s">
        <v>167</v>
      </c>
      <c r="H7570" s="111" t="s">
        <v>172</v>
      </c>
      <c r="I7570" s="111" t="s">
        <v>167</v>
      </c>
      <c r="J7570" t="str">
        <f t="shared" si="236"/>
        <v>4616SkogMineraljordBarskogImpediment</v>
      </c>
      <c r="K7570" s="111">
        <v>-1.1558387230259366</v>
      </c>
      <c r="L7570" s="111">
        <v>0.85306406685236758</v>
      </c>
      <c r="M7570" s="111">
        <v>6.3979989500968365E-2</v>
      </c>
      <c r="N7570" s="112">
        <f t="shared" si="237"/>
        <v>-0.23879466667260066</v>
      </c>
    </row>
    <row r="7571" spans="1:14" x14ac:dyDescent="0.25">
      <c r="A7571" s="111" t="s">
        <v>792</v>
      </c>
      <c r="B7571" s="111">
        <f>INDEX(kommuner!C:C,MATCH(_xlfn.NUMBERVALUE(A7571),kommuner!B:B,0))</f>
        <v>4616</v>
      </c>
      <c r="C7571" s="111" t="s">
        <v>127</v>
      </c>
      <c r="D7571" s="111" t="s">
        <v>127</v>
      </c>
      <c r="E7571" s="111" t="s">
        <v>126</v>
      </c>
      <c r="F7571" s="111" t="s">
        <v>172</v>
      </c>
      <c r="G7571" s="111" t="s">
        <v>190</v>
      </c>
      <c r="H7571" s="111" t="s">
        <v>172</v>
      </c>
      <c r="I7571" s="111" t="s">
        <v>190</v>
      </c>
      <c r="J7571" t="str">
        <f t="shared" si="236"/>
        <v>4616SkogMineraljordBarskogLav</v>
      </c>
      <c r="K7571" s="111">
        <v>-1.8215681825293268</v>
      </c>
      <c r="L7571" s="111">
        <v>0.85306406685236758</v>
      </c>
      <c r="M7571" s="111">
        <v>6.3979989500968365E-2</v>
      </c>
      <c r="N7571" s="112">
        <f t="shared" si="237"/>
        <v>-0.90452412617599087</v>
      </c>
    </row>
    <row r="7572" spans="1:14" x14ac:dyDescent="0.25">
      <c r="A7572" s="111" t="s">
        <v>792</v>
      </c>
      <c r="B7572" s="111">
        <f>INDEX(kommuner!C:C,MATCH(_xlfn.NUMBERVALUE(A7572),kommuner!B:B,0))</f>
        <v>4616</v>
      </c>
      <c r="C7572" s="111" t="s">
        <v>127</v>
      </c>
      <c r="D7572" s="111" t="s">
        <v>127</v>
      </c>
      <c r="E7572" s="111" t="s">
        <v>126</v>
      </c>
      <c r="F7572" s="111" t="s">
        <v>172</v>
      </c>
      <c r="G7572" s="111" t="s">
        <v>173</v>
      </c>
      <c r="H7572" s="111" t="s">
        <v>172</v>
      </c>
      <c r="I7572" s="111" t="s">
        <v>173</v>
      </c>
      <c r="J7572" t="str">
        <f t="shared" si="236"/>
        <v>4616SkogMineraljordBarskogMiddels</v>
      </c>
      <c r="K7572" s="111">
        <v>-2.9452289214132028</v>
      </c>
      <c r="L7572" s="111">
        <v>0.85306406685236758</v>
      </c>
      <c r="M7572" s="111">
        <v>6.4056614999681585E-2</v>
      </c>
      <c r="N7572" s="112">
        <f t="shared" si="237"/>
        <v>-2.0281082395611536</v>
      </c>
    </row>
    <row r="7573" spans="1:14" x14ac:dyDescent="0.25">
      <c r="A7573" s="111" t="s">
        <v>792</v>
      </c>
      <c r="B7573" s="111">
        <f>INDEX(kommuner!C:C,MATCH(_xlfn.NUMBERVALUE(A7573),kommuner!B:B,0))</f>
        <v>4616</v>
      </c>
      <c r="C7573" s="111" t="s">
        <v>127</v>
      </c>
      <c r="D7573" s="111" t="s">
        <v>127</v>
      </c>
      <c r="E7573" s="111" t="s">
        <v>126</v>
      </c>
      <c r="F7573" s="111" t="s">
        <v>172</v>
      </c>
      <c r="G7573" s="111" t="s">
        <v>186</v>
      </c>
      <c r="H7573" s="111" t="s">
        <v>172</v>
      </c>
      <c r="I7573" s="111" t="s">
        <v>186</v>
      </c>
      <c r="J7573" t="str">
        <f t="shared" si="236"/>
        <v>4616SkogMineraljordBarskogSærs høy</v>
      </c>
      <c r="K7573" s="111">
        <v>-2.734962032443129</v>
      </c>
      <c r="L7573" s="111">
        <v>0.85306406685236758</v>
      </c>
      <c r="M7573" s="111">
        <v>6.4056614999681585E-2</v>
      </c>
      <c r="N7573" s="112">
        <f t="shared" si="237"/>
        <v>-1.81784135059108</v>
      </c>
    </row>
    <row r="7574" spans="1:14" x14ac:dyDescent="0.25">
      <c r="A7574" s="111" t="s">
        <v>792</v>
      </c>
      <c r="B7574" s="111">
        <f>INDEX(kommuner!C:C,MATCH(_xlfn.NUMBERVALUE(A7574),kommuner!B:B,0))</f>
        <v>4616</v>
      </c>
      <c r="C7574" s="111" t="s">
        <v>127</v>
      </c>
      <c r="D7574" s="111" t="s">
        <v>127</v>
      </c>
      <c r="E7574" s="111" t="s">
        <v>126</v>
      </c>
      <c r="F7574" s="111" t="s">
        <v>179</v>
      </c>
      <c r="G7574" s="111" t="s">
        <v>180</v>
      </c>
      <c r="H7574" s="111" t="s">
        <v>179</v>
      </c>
      <c r="I7574" s="111" t="s">
        <v>180</v>
      </c>
      <c r="J7574" t="str">
        <f t="shared" si="236"/>
        <v>4616SkogMineraljordBlandingsskogHøy</v>
      </c>
      <c r="K7574" s="111">
        <v>-7.1939050909469406</v>
      </c>
      <c r="L7574" s="111">
        <v>0.85306406685236758</v>
      </c>
      <c r="M7574" s="111">
        <v>6.3979989500968365E-2</v>
      </c>
      <c r="N7574" s="112">
        <f t="shared" si="237"/>
        <v>-6.2768610345936047</v>
      </c>
    </row>
    <row r="7575" spans="1:14" x14ac:dyDescent="0.25">
      <c r="A7575" s="111" t="s">
        <v>792</v>
      </c>
      <c r="B7575" s="111">
        <f>INDEX(kommuner!C:C,MATCH(_xlfn.NUMBERVALUE(A7575),kommuner!B:B,0))</f>
        <v>4616</v>
      </c>
      <c r="C7575" s="111" t="s">
        <v>127</v>
      </c>
      <c r="D7575" s="111" t="s">
        <v>127</v>
      </c>
      <c r="E7575" s="111" t="s">
        <v>126</v>
      </c>
      <c r="F7575" s="111" t="s">
        <v>179</v>
      </c>
      <c r="G7575" s="111" t="s">
        <v>167</v>
      </c>
      <c r="H7575" s="111" t="s">
        <v>179</v>
      </c>
      <c r="I7575" s="111" t="s">
        <v>167</v>
      </c>
      <c r="J7575" t="str">
        <f t="shared" si="236"/>
        <v>4616SkogMineraljordBlandingsskogImpediment</v>
      </c>
      <c r="K7575" s="111">
        <v>-1.6598037998579707</v>
      </c>
      <c r="L7575" s="111">
        <v>0.85306406685236758</v>
      </c>
      <c r="M7575" s="111">
        <v>6.3979989500968365E-2</v>
      </c>
      <c r="N7575" s="112">
        <f t="shared" si="237"/>
        <v>-0.7427597435046347</v>
      </c>
    </row>
    <row r="7576" spans="1:14" x14ac:dyDescent="0.25">
      <c r="A7576" s="111" t="s">
        <v>792</v>
      </c>
      <c r="B7576" s="111">
        <f>INDEX(kommuner!C:C,MATCH(_xlfn.NUMBERVALUE(A7576),kommuner!B:B,0))</f>
        <v>4616</v>
      </c>
      <c r="C7576" s="111" t="s">
        <v>127</v>
      </c>
      <c r="D7576" s="111" t="s">
        <v>127</v>
      </c>
      <c r="E7576" s="111" t="s">
        <v>126</v>
      </c>
      <c r="F7576" s="111" t="s">
        <v>179</v>
      </c>
      <c r="G7576" s="111" t="s">
        <v>190</v>
      </c>
      <c r="H7576" s="111" t="s">
        <v>179</v>
      </c>
      <c r="I7576" s="111" t="s">
        <v>190</v>
      </c>
      <c r="J7576" t="str">
        <f t="shared" si="236"/>
        <v>4616SkogMineraljordBlandingsskogLav</v>
      </c>
      <c r="K7576" s="111">
        <v>-2.5588434197694254</v>
      </c>
      <c r="L7576" s="111">
        <v>0.85306406685236758</v>
      </c>
      <c r="M7576" s="111">
        <v>6.3979989500968365E-2</v>
      </c>
      <c r="N7576" s="112">
        <f t="shared" si="237"/>
        <v>-1.6417993634160897</v>
      </c>
    </row>
    <row r="7577" spans="1:14" x14ac:dyDescent="0.25">
      <c r="A7577" s="111" t="s">
        <v>792</v>
      </c>
      <c r="B7577" s="111">
        <f>INDEX(kommuner!C:C,MATCH(_xlfn.NUMBERVALUE(A7577),kommuner!B:B,0))</f>
        <v>4616</v>
      </c>
      <c r="C7577" s="111" t="s">
        <v>127</v>
      </c>
      <c r="D7577" s="111" t="s">
        <v>127</v>
      </c>
      <c r="E7577" s="111" t="s">
        <v>126</v>
      </c>
      <c r="F7577" s="111" t="s">
        <v>179</v>
      </c>
      <c r="G7577" s="111" t="s">
        <v>173</v>
      </c>
      <c r="H7577" s="111" t="s">
        <v>179</v>
      </c>
      <c r="I7577" s="111" t="s">
        <v>173</v>
      </c>
      <c r="J7577" t="str">
        <f t="shared" si="236"/>
        <v>4616SkogMineraljordBlandingsskogMiddels</v>
      </c>
      <c r="K7577" s="111">
        <v>-3.8687729546762566</v>
      </c>
      <c r="L7577" s="111">
        <v>0.85306406685236758</v>
      </c>
      <c r="M7577" s="111">
        <v>6.3979989500968365E-2</v>
      </c>
      <c r="N7577" s="112">
        <f t="shared" si="237"/>
        <v>-2.9517288983229206</v>
      </c>
    </row>
    <row r="7578" spans="1:14" x14ac:dyDescent="0.25">
      <c r="A7578" s="111" t="s">
        <v>792</v>
      </c>
      <c r="B7578" s="111">
        <f>INDEX(kommuner!C:C,MATCH(_xlfn.NUMBERVALUE(A7578),kommuner!B:B,0))</f>
        <v>4616</v>
      </c>
      <c r="C7578" s="111" t="s">
        <v>127</v>
      </c>
      <c r="D7578" s="111" t="s">
        <v>127</v>
      </c>
      <c r="E7578" s="111" t="s">
        <v>126</v>
      </c>
      <c r="F7578" s="111" t="s">
        <v>179</v>
      </c>
      <c r="G7578" s="111" t="s">
        <v>186</v>
      </c>
      <c r="H7578" s="111" t="s">
        <v>179</v>
      </c>
      <c r="I7578" s="111" t="s">
        <v>186</v>
      </c>
      <c r="J7578" t="str">
        <f t="shared" si="236"/>
        <v>4616SkogMineraljordBlandingsskogSærs høy</v>
      </c>
      <c r="K7578" s="111">
        <v>-2.9395925245326562</v>
      </c>
      <c r="L7578" s="111">
        <v>0.85306406685236758</v>
      </c>
      <c r="M7578" s="111">
        <v>6.3979989500968365E-2</v>
      </c>
      <c r="N7578" s="112">
        <f t="shared" si="237"/>
        <v>-2.0225484681793202</v>
      </c>
    </row>
    <row r="7579" spans="1:14" x14ac:dyDescent="0.25">
      <c r="A7579" s="111" t="s">
        <v>792</v>
      </c>
      <c r="B7579" s="111">
        <f>INDEX(kommuner!C:C,MATCH(_xlfn.NUMBERVALUE(A7579),kommuner!B:B,0))</f>
        <v>4616</v>
      </c>
      <c r="C7579" s="111" t="s">
        <v>127</v>
      </c>
      <c r="D7579" s="111" t="s">
        <v>127</v>
      </c>
      <c r="E7579" s="111" t="s">
        <v>126</v>
      </c>
      <c r="F7579" s="111" t="s">
        <v>185</v>
      </c>
      <c r="G7579" s="111" t="s">
        <v>180</v>
      </c>
      <c r="H7579" s="111" t="s">
        <v>185</v>
      </c>
      <c r="I7579" s="111" t="s">
        <v>180</v>
      </c>
      <c r="J7579" t="str">
        <f t="shared" si="236"/>
        <v>4616SkogMineraljordLauvskogHøy</v>
      </c>
      <c r="K7579" s="111">
        <v>-2.6171499611514069</v>
      </c>
      <c r="L7579" s="111">
        <v>0.85306406685236758</v>
      </c>
      <c r="M7579" s="111">
        <v>6.3979989500968365E-2</v>
      </c>
      <c r="N7579" s="112">
        <f t="shared" si="237"/>
        <v>-1.7001059047980711</v>
      </c>
    </row>
    <row r="7580" spans="1:14" x14ac:dyDescent="0.25">
      <c r="A7580" s="111" t="s">
        <v>792</v>
      </c>
      <c r="B7580" s="111">
        <f>INDEX(kommuner!C:C,MATCH(_xlfn.NUMBERVALUE(A7580),kommuner!B:B,0))</f>
        <v>4616</v>
      </c>
      <c r="C7580" s="111" t="s">
        <v>127</v>
      </c>
      <c r="D7580" s="111" t="s">
        <v>127</v>
      </c>
      <c r="E7580" s="111" t="s">
        <v>126</v>
      </c>
      <c r="F7580" s="111" t="s">
        <v>185</v>
      </c>
      <c r="G7580" s="111" t="s">
        <v>167</v>
      </c>
      <c r="H7580" s="111" t="s">
        <v>185</v>
      </c>
      <c r="I7580" s="111" t="s">
        <v>167</v>
      </c>
      <c r="J7580" t="str">
        <f t="shared" si="236"/>
        <v>4616SkogMineraljordLauvskogImpediment</v>
      </c>
      <c r="K7580" s="111">
        <v>-1.406906973132888</v>
      </c>
      <c r="L7580" s="111">
        <v>0.85306406685236758</v>
      </c>
      <c r="M7580" s="111">
        <v>6.3979989500968365E-2</v>
      </c>
      <c r="N7580" s="112">
        <f t="shared" si="237"/>
        <v>-0.48986291677955207</v>
      </c>
    </row>
    <row r="7581" spans="1:14" x14ac:dyDescent="0.25">
      <c r="A7581" s="111" t="s">
        <v>792</v>
      </c>
      <c r="B7581" s="111">
        <f>INDEX(kommuner!C:C,MATCH(_xlfn.NUMBERVALUE(A7581),kommuner!B:B,0))</f>
        <v>4616</v>
      </c>
      <c r="C7581" s="111" t="s">
        <v>127</v>
      </c>
      <c r="D7581" s="111" t="s">
        <v>127</v>
      </c>
      <c r="E7581" s="111" t="s">
        <v>126</v>
      </c>
      <c r="F7581" s="111" t="s">
        <v>185</v>
      </c>
      <c r="G7581" s="111" t="s">
        <v>190</v>
      </c>
      <c r="H7581" s="111" t="s">
        <v>185</v>
      </c>
      <c r="I7581" s="111" t="s">
        <v>190</v>
      </c>
      <c r="J7581" t="str">
        <f t="shared" si="236"/>
        <v>4616SkogMineraljordLauvskogLav</v>
      </c>
      <c r="K7581" s="111">
        <v>-8.9748170935426599E-2</v>
      </c>
      <c r="L7581" s="111">
        <v>0.85306406685236758</v>
      </c>
      <c r="M7581" s="111">
        <v>6.3979989500968365E-2</v>
      </c>
      <c r="N7581" s="112">
        <f t="shared" si="237"/>
        <v>0.82729588541790933</v>
      </c>
    </row>
    <row r="7582" spans="1:14" x14ac:dyDescent="0.25">
      <c r="A7582" s="111" t="s">
        <v>792</v>
      </c>
      <c r="B7582" s="111">
        <f>INDEX(kommuner!C:C,MATCH(_xlfn.NUMBERVALUE(A7582),kommuner!B:B,0))</f>
        <v>4616</v>
      </c>
      <c r="C7582" s="111" t="s">
        <v>127</v>
      </c>
      <c r="D7582" s="111" t="s">
        <v>127</v>
      </c>
      <c r="E7582" s="111" t="s">
        <v>126</v>
      </c>
      <c r="F7582" s="111" t="s">
        <v>185</v>
      </c>
      <c r="G7582" s="111" t="s">
        <v>173</v>
      </c>
      <c r="H7582" s="111" t="s">
        <v>185</v>
      </c>
      <c r="I7582" s="111" t="s">
        <v>173</v>
      </c>
      <c r="J7582" t="str">
        <f t="shared" si="236"/>
        <v>4616SkogMineraljordLauvskogMiddels</v>
      </c>
      <c r="K7582" s="111">
        <v>-1.7789409505847176</v>
      </c>
      <c r="L7582" s="111">
        <v>0.85306406685236758</v>
      </c>
      <c r="M7582" s="111">
        <v>6.3979989500968365E-2</v>
      </c>
      <c r="N7582" s="112">
        <f t="shared" si="237"/>
        <v>-0.86189689423138161</v>
      </c>
    </row>
    <row r="7583" spans="1:14" x14ac:dyDescent="0.25">
      <c r="A7583" s="111" t="s">
        <v>792</v>
      </c>
      <c r="B7583" s="111">
        <f>INDEX(kommuner!C:C,MATCH(_xlfn.NUMBERVALUE(A7583),kommuner!B:B,0))</f>
        <v>4616</v>
      </c>
      <c r="C7583" s="111" t="s">
        <v>127</v>
      </c>
      <c r="D7583" s="111" t="s">
        <v>127</v>
      </c>
      <c r="E7583" s="111" t="s">
        <v>126</v>
      </c>
      <c r="F7583" s="111" t="s">
        <v>185</v>
      </c>
      <c r="G7583" s="111" t="s">
        <v>186</v>
      </c>
      <c r="H7583" s="111" t="s">
        <v>185</v>
      </c>
      <c r="I7583" s="111" t="s">
        <v>186</v>
      </c>
      <c r="J7583" t="str">
        <f t="shared" si="236"/>
        <v>4616SkogMineraljordLauvskogSærs høy</v>
      </c>
      <c r="K7583" s="111">
        <v>-3.5879168219799293</v>
      </c>
      <c r="L7583" s="111">
        <v>0.85306406685236758</v>
      </c>
      <c r="M7583" s="111">
        <v>6.3979989500968365E-2</v>
      </c>
      <c r="N7583" s="112">
        <f t="shared" si="237"/>
        <v>-2.6708727656265934</v>
      </c>
    </row>
    <row r="7584" spans="1:14" x14ac:dyDescent="0.25">
      <c r="A7584" s="111" t="s">
        <v>792</v>
      </c>
      <c r="B7584" s="111">
        <f>INDEX(kommuner!C:C,MATCH(_xlfn.NUMBERVALUE(A7584),kommuner!B:B,0))</f>
        <v>4616</v>
      </c>
      <c r="C7584" s="111" t="s">
        <v>127</v>
      </c>
      <c r="D7584" s="111" t="s">
        <v>127</v>
      </c>
      <c r="E7584" s="111" t="s">
        <v>123</v>
      </c>
      <c r="F7584" s="111" t="s">
        <v>172</v>
      </c>
      <c r="G7584" s="111" t="s">
        <v>180</v>
      </c>
      <c r="H7584" s="111" t="s">
        <v>172</v>
      </c>
      <c r="I7584" s="111" t="s">
        <v>180</v>
      </c>
      <c r="J7584" t="str">
        <f t="shared" si="236"/>
        <v>4616SkogOrganisk jordBarskogHøy</v>
      </c>
      <c r="K7584" s="111">
        <v>-2.5184559031994138</v>
      </c>
      <c r="L7584" s="111">
        <v>0.92784825435236762</v>
      </c>
      <c r="M7584" s="111">
        <v>0.46518126042825314</v>
      </c>
      <c r="N7584" s="112">
        <f t="shared" si="237"/>
        <v>-1.1254263884187932</v>
      </c>
    </row>
    <row r="7585" spans="1:14" x14ac:dyDescent="0.25">
      <c r="A7585" s="111" t="s">
        <v>792</v>
      </c>
      <c r="B7585" s="111">
        <f>INDEX(kommuner!C:C,MATCH(_xlfn.NUMBERVALUE(A7585),kommuner!B:B,0))</f>
        <v>4616</v>
      </c>
      <c r="C7585" s="111" t="s">
        <v>127</v>
      </c>
      <c r="D7585" s="111" t="s">
        <v>127</v>
      </c>
      <c r="E7585" s="111" t="s">
        <v>123</v>
      </c>
      <c r="F7585" s="111" t="s">
        <v>172</v>
      </c>
      <c r="G7585" s="111" t="s">
        <v>167</v>
      </c>
      <c r="H7585" s="111" t="s">
        <v>172</v>
      </c>
      <c r="I7585" s="111" t="s">
        <v>167</v>
      </c>
      <c r="J7585" t="str">
        <f t="shared" si="236"/>
        <v>4616SkogOrganisk jordBarskogImpediment</v>
      </c>
      <c r="K7585" s="111">
        <v>-0.13011741963904588</v>
      </c>
      <c r="L7585" s="111">
        <v>0.92784825435236762</v>
      </c>
      <c r="M7585" s="111">
        <v>0.46510463492953991</v>
      </c>
      <c r="N7585" s="112">
        <f t="shared" si="237"/>
        <v>1.2628354696428616</v>
      </c>
    </row>
    <row r="7586" spans="1:14" x14ac:dyDescent="0.25">
      <c r="A7586" s="111" t="s">
        <v>792</v>
      </c>
      <c r="B7586" s="111">
        <f>INDEX(kommuner!C:C,MATCH(_xlfn.NUMBERVALUE(A7586),kommuner!B:B,0))</f>
        <v>4616</v>
      </c>
      <c r="C7586" s="111" t="s">
        <v>127</v>
      </c>
      <c r="D7586" s="111" t="s">
        <v>127</v>
      </c>
      <c r="E7586" s="111" t="s">
        <v>123</v>
      </c>
      <c r="F7586" s="111" t="s">
        <v>172</v>
      </c>
      <c r="G7586" s="111" t="s">
        <v>190</v>
      </c>
      <c r="H7586" s="111" t="s">
        <v>172</v>
      </c>
      <c r="I7586" s="111" t="s">
        <v>190</v>
      </c>
      <c r="J7586" t="str">
        <f t="shared" si="236"/>
        <v>4616SkogOrganisk jordBarskogLav</v>
      </c>
      <c r="K7586" s="111">
        <v>-0.50666953101693391</v>
      </c>
      <c r="L7586" s="111">
        <v>0.92784825435236762</v>
      </c>
      <c r="M7586" s="111">
        <v>0.46510463492953991</v>
      </c>
      <c r="N7586" s="112">
        <f t="shared" si="237"/>
        <v>0.88628335826497362</v>
      </c>
    </row>
    <row r="7587" spans="1:14" x14ac:dyDescent="0.25">
      <c r="A7587" s="111" t="s">
        <v>792</v>
      </c>
      <c r="B7587" s="111">
        <f>INDEX(kommuner!C:C,MATCH(_xlfn.NUMBERVALUE(A7587),kommuner!B:B,0))</f>
        <v>4616</v>
      </c>
      <c r="C7587" s="111" t="s">
        <v>127</v>
      </c>
      <c r="D7587" s="111" t="s">
        <v>127</v>
      </c>
      <c r="E7587" s="111" t="s">
        <v>123</v>
      </c>
      <c r="F7587" s="111" t="s">
        <v>172</v>
      </c>
      <c r="G7587" s="111" t="s">
        <v>173</v>
      </c>
      <c r="H7587" s="111" t="s">
        <v>172</v>
      </c>
      <c r="I7587" s="111" t="s">
        <v>173</v>
      </c>
      <c r="J7587" t="str">
        <f t="shared" si="236"/>
        <v>4616SkogOrganisk jordBarskogMiddels</v>
      </c>
      <c r="K7587" s="111">
        <v>-1.5571490961494638</v>
      </c>
      <c r="L7587" s="111">
        <v>0.92784825435236762</v>
      </c>
      <c r="M7587" s="111">
        <v>0.46518126042825314</v>
      </c>
      <c r="N7587" s="112">
        <f t="shared" si="237"/>
        <v>-0.16411958136884308</v>
      </c>
    </row>
    <row r="7588" spans="1:14" x14ac:dyDescent="0.25">
      <c r="A7588" s="111" t="s">
        <v>792</v>
      </c>
      <c r="B7588" s="111">
        <f>INDEX(kommuner!C:C,MATCH(_xlfn.NUMBERVALUE(A7588),kommuner!B:B,0))</f>
        <v>4616</v>
      </c>
      <c r="C7588" s="111" t="s">
        <v>127</v>
      </c>
      <c r="D7588" s="111" t="s">
        <v>127</v>
      </c>
      <c r="E7588" s="111" t="s">
        <v>123</v>
      </c>
      <c r="F7588" s="111" t="s">
        <v>172</v>
      </c>
      <c r="G7588" s="111" t="s">
        <v>186</v>
      </c>
      <c r="H7588" s="111" t="s">
        <v>172</v>
      </c>
      <c r="I7588" s="111" t="s">
        <v>186</v>
      </c>
      <c r="J7588" t="str">
        <f t="shared" si="236"/>
        <v>4616SkogOrganisk jordBarskogSærs høy</v>
      </c>
      <c r="K7588" s="111">
        <v>2.5548655235722699</v>
      </c>
      <c r="L7588" s="111">
        <v>0.92784825435236762</v>
      </c>
      <c r="M7588" s="111">
        <v>0.46518126042825314</v>
      </c>
      <c r="N7588" s="112">
        <f t="shared" si="237"/>
        <v>3.9478950383528906</v>
      </c>
    </row>
    <row r="7589" spans="1:14" x14ac:dyDescent="0.25">
      <c r="A7589" s="111" t="s">
        <v>792</v>
      </c>
      <c r="B7589" s="111">
        <f>INDEX(kommuner!C:C,MATCH(_xlfn.NUMBERVALUE(A7589),kommuner!B:B,0))</f>
        <v>4616</v>
      </c>
      <c r="C7589" s="111" t="s">
        <v>127</v>
      </c>
      <c r="D7589" s="111" t="s">
        <v>127</v>
      </c>
      <c r="E7589" s="111" t="s">
        <v>123</v>
      </c>
      <c r="F7589" s="111" t="s">
        <v>179</v>
      </c>
      <c r="G7589" s="111" t="s">
        <v>180</v>
      </c>
      <c r="H7589" s="111" t="s">
        <v>179</v>
      </c>
      <c r="I7589" s="111" t="s">
        <v>180</v>
      </c>
      <c r="J7589" t="str">
        <f t="shared" si="236"/>
        <v>4616SkogOrganisk jordBlandingsskogHøy</v>
      </c>
      <c r="K7589" s="111">
        <v>-5.5554344456832343</v>
      </c>
      <c r="L7589" s="111">
        <v>0.92784825435236762</v>
      </c>
      <c r="M7589" s="111">
        <v>0.46510463492953991</v>
      </c>
      <c r="N7589" s="112">
        <f t="shared" si="237"/>
        <v>-4.1624815564013264</v>
      </c>
    </row>
    <row r="7590" spans="1:14" x14ac:dyDescent="0.25">
      <c r="A7590" s="111" t="s">
        <v>792</v>
      </c>
      <c r="B7590" s="111">
        <f>INDEX(kommuner!C:C,MATCH(_xlfn.NUMBERVALUE(A7590),kommuner!B:B,0))</f>
        <v>4616</v>
      </c>
      <c r="C7590" s="111" t="s">
        <v>127</v>
      </c>
      <c r="D7590" s="111" t="s">
        <v>127</v>
      </c>
      <c r="E7590" s="111" t="s">
        <v>123</v>
      </c>
      <c r="F7590" s="111" t="s">
        <v>179</v>
      </c>
      <c r="G7590" s="111" t="s">
        <v>167</v>
      </c>
      <c r="H7590" s="111" t="s">
        <v>179</v>
      </c>
      <c r="I7590" s="111" t="s">
        <v>167</v>
      </c>
      <c r="J7590" t="str">
        <f t="shared" si="236"/>
        <v>4616SkogOrganisk jordBlandingsskogImpediment</v>
      </c>
      <c r="K7590" s="111">
        <v>-0.28586344175800005</v>
      </c>
      <c r="L7590" s="111">
        <v>0.92784825435236762</v>
      </c>
      <c r="M7590" s="111">
        <v>0.46510463492953991</v>
      </c>
      <c r="N7590" s="112">
        <f t="shared" si="237"/>
        <v>1.1070894475239075</v>
      </c>
    </row>
    <row r="7591" spans="1:14" x14ac:dyDescent="0.25">
      <c r="A7591" s="111" t="s">
        <v>792</v>
      </c>
      <c r="B7591" s="111">
        <f>INDEX(kommuner!C:C,MATCH(_xlfn.NUMBERVALUE(A7591),kommuner!B:B,0))</f>
        <v>4616</v>
      </c>
      <c r="C7591" s="111" t="s">
        <v>127</v>
      </c>
      <c r="D7591" s="111" t="s">
        <v>127</v>
      </c>
      <c r="E7591" s="111" t="s">
        <v>123</v>
      </c>
      <c r="F7591" s="111" t="s">
        <v>179</v>
      </c>
      <c r="G7591" s="111" t="s">
        <v>190</v>
      </c>
      <c r="H7591" s="111" t="s">
        <v>179</v>
      </c>
      <c r="I7591" s="111" t="s">
        <v>190</v>
      </c>
      <c r="J7591" t="str">
        <f t="shared" si="236"/>
        <v>4616SkogOrganisk jordBlandingsskogLav</v>
      </c>
      <c r="K7591" s="111">
        <v>-1.2347339377887629</v>
      </c>
      <c r="L7591" s="111">
        <v>0.92784825435236762</v>
      </c>
      <c r="M7591" s="111">
        <v>0.46510463492953991</v>
      </c>
      <c r="N7591" s="112">
        <f t="shared" si="237"/>
        <v>0.15821895149314458</v>
      </c>
    </row>
    <row r="7592" spans="1:14" x14ac:dyDescent="0.25">
      <c r="A7592" s="111" t="s">
        <v>792</v>
      </c>
      <c r="B7592" s="111">
        <f>INDEX(kommuner!C:C,MATCH(_xlfn.NUMBERVALUE(A7592),kommuner!B:B,0))</f>
        <v>4616</v>
      </c>
      <c r="C7592" s="111" t="s">
        <v>127</v>
      </c>
      <c r="D7592" s="111" t="s">
        <v>127</v>
      </c>
      <c r="E7592" s="111" t="s">
        <v>123</v>
      </c>
      <c r="F7592" s="111" t="s">
        <v>179</v>
      </c>
      <c r="G7592" s="111" t="s">
        <v>173</v>
      </c>
      <c r="H7592" s="111" t="s">
        <v>179</v>
      </c>
      <c r="I7592" s="111" t="s">
        <v>173</v>
      </c>
      <c r="J7592" t="str">
        <f t="shared" si="236"/>
        <v>4616SkogOrganisk jordBlandingsskogMiddels</v>
      </c>
      <c r="K7592" s="111">
        <v>-2.4239591752717748</v>
      </c>
      <c r="L7592" s="111">
        <v>0.92784825435236762</v>
      </c>
      <c r="M7592" s="111">
        <v>0.46510463492953991</v>
      </c>
      <c r="N7592" s="112">
        <f t="shared" si="237"/>
        <v>-1.0310062859898674</v>
      </c>
    </row>
    <row r="7593" spans="1:14" x14ac:dyDescent="0.25">
      <c r="A7593" s="111" t="s">
        <v>792</v>
      </c>
      <c r="B7593" s="111">
        <f>INDEX(kommuner!C:C,MATCH(_xlfn.NUMBERVALUE(A7593),kommuner!B:B,0))</f>
        <v>4616</v>
      </c>
      <c r="C7593" s="111" t="s">
        <v>127</v>
      </c>
      <c r="D7593" s="111" t="s">
        <v>127</v>
      </c>
      <c r="E7593" s="111" t="s">
        <v>123</v>
      </c>
      <c r="F7593" s="111" t="s">
        <v>179</v>
      </c>
      <c r="G7593" s="111" t="s">
        <v>186</v>
      </c>
      <c r="H7593" s="111" t="s">
        <v>179</v>
      </c>
      <c r="I7593" s="111" t="s">
        <v>186</v>
      </c>
      <c r="J7593" t="str">
        <f t="shared" si="236"/>
        <v>4616SkogOrganisk jordBlandingsskogSærs høy</v>
      </c>
      <c r="K7593" s="111">
        <v>-1.5726115302258048</v>
      </c>
      <c r="L7593" s="111">
        <v>0.92784825435236762</v>
      </c>
      <c r="M7593" s="111">
        <v>0.46510463492953991</v>
      </c>
      <c r="N7593" s="112">
        <f t="shared" si="237"/>
        <v>-0.17965864094389727</v>
      </c>
    </row>
    <row r="7594" spans="1:14" x14ac:dyDescent="0.25">
      <c r="A7594" s="111" t="s">
        <v>792</v>
      </c>
      <c r="B7594" s="111">
        <f>INDEX(kommuner!C:C,MATCH(_xlfn.NUMBERVALUE(A7594),kommuner!B:B,0))</f>
        <v>4616</v>
      </c>
      <c r="C7594" s="111" t="s">
        <v>127</v>
      </c>
      <c r="D7594" s="111" t="s">
        <v>127</v>
      </c>
      <c r="E7594" s="111" t="s">
        <v>123</v>
      </c>
      <c r="F7594" s="111" t="s">
        <v>185</v>
      </c>
      <c r="G7594" s="111" t="s">
        <v>180</v>
      </c>
      <c r="H7594" s="111" t="s">
        <v>185</v>
      </c>
      <c r="I7594" s="111" t="s">
        <v>180</v>
      </c>
      <c r="J7594" t="str">
        <f t="shared" si="236"/>
        <v>4616SkogOrganisk jordLauvskogHøy</v>
      </c>
      <c r="K7594" s="111">
        <v>-1.9913688882377358</v>
      </c>
      <c r="L7594" s="111">
        <v>0.92784825435236762</v>
      </c>
      <c r="M7594" s="111">
        <v>0.46510463492953991</v>
      </c>
      <c r="N7594" s="112">
        <f t="shared" si="237"/>
        <v>-0.59841599895582831</v>
      </c>
    </row>
    <row r="7595" spans="1:14" x14ac:dyDescent="0.25">
      <c r="A7595" s="111" t="s">
        <v>792</v>
      </c>
      <c r="B7595" s="111">
        <f>INDEX(kommuner!C:C,MATCH(_xlfn.NUMBERVALUE(A7595),kommuner!B:B,0))</f>
        <v>4616</v>
      </c>
      <c r="C7595" s="111" t="s">
        <v>127</v>
      </c>
      <c r="D7595" s="111" t="s">
        <v>127</v>
      </c>
      <c r="E7595" s="111" t="s">
        <v>123</v>
      </c>
      <c r="F7595" s="111" t="s">
        <v>185</v>
      </c>
      <c r="G7595" s="111" t="s">
        <v>167</v>
      </c>
      <c r="H7595" s="111" t="s">
        <v>185</v>
      </c>
      <c r="I7595" s="111" t="s">
        <v>167</v>
      </c>
      <c r="J7595" t="str">
        <f t="shared" si="236"/>
        <v>4616SkogOrganisk jordLauvskogImpediment</v>
      </c>
      <c r="K7595" s="111">
        <v>0.35000626494250675</v>
      </c>
      <c r="L7595" s="111">
        <v>0.92784825435236762</v>
      </c>
      <c r="M7595" s="111">
        <v>0.46510463492953991</v>
      </c>
      <c r="N7595" s="112">
        <f t="shared" si="237"/>
        <v>1.7429591542244141</v>
      </c>
    </row>
    <row r="7596" spans="1:14" x14ac:dyDescent="0.25">
      <c r="A7596" s="111" t="s">
        <v>792</v>
      </c>
      <c r="B7596" s="111">
        <f>INDEX(kommuner!C:C,MATCH(_xlfn.NUMBERVALUE(A7596),kommuner!B:B,0))</f>
        <v>4616</v>
      </c>
      <c r="C7596" s="111" t="s">
        <v>127</v>
      </c>
      <c r="D7596" s="111" t="s">
        <v>127</v>
      </c>
      <c r="E7596" s="111" t="s">
        <v>123</v>
      </c>
      <c r="F7596" s="111" t="s">
        <v>185</v>
      </c>
      <c r="G7596" s="111" t="s">
        <v>190</v>
      </c>
      <c r="H7596" s="111" t="s">
        <v>185</v>
      </c>
      <c r="I7596" s="111" t="s">
        <v>190</v>
      </c>
      <c r="J7596" t="str">
        <f t="shared" si="236"/>
        <v>4616SkogOrganisk jordLauvskogLav</v>
      </c>
      <c r="K7596" s="111">
        <v>1.1144075558526714</v>
      </c>
      <c r="L7596" s="111">
        <v>0.92784825435236762</v>
      </c>
      <c r="M7596" s="111">
        <v>0.46510463492953991</v>
      </c>
      <c r="N7596" s="112">
        <f t="shared" si="237"/>
        <v>2.5073604451345788</v>
      </c>
    </row>
    <row r="7597" spans="1:14" x14ac:dyDescent="0.25">
      <c r="A7597" s="111" t="s">
        <v>792</v>
      </c>
      <c r="B7597" s="111">
        <f>INDEX(kommuner!C:C,MATCH(_xlfn.NUMBERVALUE(A7597),kommuner!B:B,0))</f>
        <v>4616</v>
      </c>
      <c r="C7597" s="111" t="s">
        <v>127</v>
      </c>
      <c r="D7597" s="111" t="s">
        <v>127</v>
      </c>
      <c r="E7597" s="111" t="s">
        <v>123</v>
      </c>
      <c r="F7597" s="111" t="s">
        <v>185</v>
      </c>
      <c r="G7597" s="111" t="s">
        <v>173</v>
      </c>
      <c r="H7597" s="111" t="s">
        <v>185</v>
      </c>
      <c r="I7597" s="111" t="s">
        <v>173</v>
      </c>
      <c r="J7597" t="str">
        <f t="shared" si="236"/>
        <v>4616SkogOrganisk jordLauvskogMiddels</v>
      </c>
      <c r="K7597" s="111">
        <v>-0.62664468270982987</v>
      </c>
      <c r="L7597" s="111">
        <v>0.92784825435236762</v>
      </c>
      <c r="M7597" s="111">
        <v>0.46510463492953991</v>
      </c>
      <c r="N7597" s="112">
        <f t="shared" si="237"/>
        <v>0.76630820657207765</v>
      </c>
    </row>
    <row r="7598" spans="1:14" x14ac:dyDescent="0.25">
      <c r="A7598" s="111" t="s">
        <v>792</v>
      </c>
      <c r="B7598" s="111">
        <f>INDEX(kommuner!C:C,MATCH(_xlfn.NUMBERVALUE(A7598),kommuner!B:B,0))</f>
        <v>4616</v>
      </c>
      <c r="C7598" s="111" t="s">
        <v>127</v>
      </c>
      <c r="D7598" s="111" t="s">
        <v>127</v>
      </c>
      <c r="E7598" s="111" t="s">
        <v>123</v>
      </c>
      <c r="F7598" s="111" t="s">
        <v>185</v>
      </c>
      <c r="G7598" s="111" t="s">
        <v>186</v>
      </c>
      <c r="H7598" s="111" t="s">
        <v>185</v>
      </c>
      <c r="I7598" s="111" t="s">
        <v>186</v>
      </c>
      <c r="J7598" t="str">
        <f t="shared" si="236"/>
        <v>4616SkogOrganisk jordLauvskogSærs høy</v>
      </c>
      <c r="K7598" s="111">
        <v>-1.8997279926091779</v>
      </c>
      <c r="L7598" s="111">
        <v>0.92784825435236762</v>
      </c>
      <c r="M7598" s="111">
        <v>0.46510463492953991</v>
      </c>
      <c r="N7598" s="112">
        <f t="shared" si="237"/>
        <v>-0.50677510332727038</v>
      </c>
    </row>
    <row r="7599" spans="1:14" x14ac:dyDescent="0.25">
      <c r="A7599" s="111" t="s">
        <v>792</v>
      </c>
      <c r="B7599" s="111">
        <f>INDEX(kommuner!C:C,MATCH(_xlfn.NUMBERVALUE(A7599),kommuner!B:B,0))</f>
        <v>4616</v>
      </c>
      <c r="C7599" s="111" t="s">
        <v>83</v>
      </c>
      <c r="D7599" s="111" t="s">
        <v>83</v>
      </c>
      <c r="E7599" s="111" t="s">
        <v>126</v>
      </c>
      <c r="F7599" s="111" t="s">
        <v>139</v>
      </c>
      <c r="G7599" s="111" t="s">
        <v>139</v>
      </c>
      <c r="H7599" s="111" t="s">
        <v>139</v>
      </c>
      <c r="I7599" s="111" t="s">
        <v>139</v>
      </c>
      <c r="J7599" t="str">
        <f t="shared" si="236"/>
        <v>4616Utbygd arealMineraljord</v>
      </c>
      <c r="K7599" s="111">
        <v>-1.3010725986550351</v>
      </c>
      <c r="L7599" s="111">
        <v>0</v>
      </c>
      <c r="M7599" s="111">
        <v>1.303047089454229E-2</v>
      </c>
      <c r="N7599" s="112">
        <f t="shared" si="237"/>
        <v>-1.2880421277604928</v>
      </c>
    </row>
    <row r="7600" spans="1:14" x14ac:dyDescent="0.25">
      <c r="A7600" s="111" t="s">
        <v>792</v>
      </c>
      <c r="B7600" s="111">
        <f>INDEX(kommuner!C:C,MATCH(_xlfn.NUMBERVALUE(A7600),kommuner!B:B,0))</f>
        <v>4616</v>
      </c>
      <c r="C7600" s="111" t="s">
        <v>83</v>
      </c>
      <c r="D7600" s="111" t="s">
        <v>83</v>
      </c>
      <c r="E7600" s="111" t="s">
        <v>123</v>
      </c>
      <c r="F7600" s="111" t="s">
        <v>139</v>
      </c>
      <c r="G7600" s="111" t="s">
        <v>139</v>
      </c>
      <c r="H7600" s="111" t="s">
        <v>139</v>
      </c>
      <c r="I7600" s="111" t="s">
        <v>139</v>
      </c>
      <c r="J7600" t="str">
        <f t="shared" si="236"/>
        <v>4616Utbygd arealOrganisk jord</v>
      </c>
      <c r="K7600" s="111">
        <v>29.011421395201612</v>
      </c>
      <c r="L7600" s="111">
        <v>0</v>
      </c>
      <c r="M7600" s="111">
        <v>1.303047089454229E-2</v>
      </c>
      <c r="N7600" s="112">
        <f t="shared" si="237"/>
        <v>29.024451866096154</v>
      </c>
    </row>
    <row r="7601" spans="1:14" x14ac:dyDescent="0.25">
      <c r="A7601" s="111" t="s">
        <v>792</v>
      </c>
      <c r="B7601" s="111">
        <f>INDEX(kommuner!C:C,MATCH(_xlfn.NUMBERVALUE(A7601),kommuner!B:B,0))</f>
        <v>4616</v>
      </c>
      <c r="C7601" s="111" t="s">
        <v>181</v>
      </c>
      <c r="D7601" s="111" t="s">
        <v>181</v>
      </c>
      <c r="E7601" s="111" t="s">
        <v>123</v>
      </c>
      <c r="F7601" s="111" t="s">
        <v>139</v>
      </c>
      <c r="G7601" s="111" t="s">
        <v>139</v>
      </c>
      <c r="H7601" s="111" t="s">
        <v>139</v>
      </c>
      <c r="I7601" s="111" t="s">
        <v>139</v>
      </c>
      <c r="J7601" t="str">
        <f t="shared" si="236"/>
        <v>4616Vann og myrOrganisk jord</v>
      </c>
      <c r="K7601" s="111">
        <v>-0.38124953903444653</v>
      </c>
      <c r="L7601" s="111">
        <v>0</v>
      </c>
      <c r="M7601" s="111">
        <v>0</v>
      </c>
      <c r="N7601" s="112">
        <f t="shared" si="237"/>
        <v>-0.38124953903444653</v>
      </c>
    </row>
    <row r="7602" spans="1:14" x14ac:dyDescent="0.25">
      <c r="A7602" s="111" t="s">
        <v>793</v>
      </c>
      <c r="B7602" s="111">
        <f>INDEX(kommuner!C:C,MATCH(_xlfn.NUMBERVALUE(A7602),kommuner!B:B,0))</f>
        <v>4617</v>
      </c>
      <c r="C7602" s="111" t="s">
        <v>82</v>
      </c>
      <c r="D7602" s="111" t="s">
        <v>82</v>
      </c>
      <c r="E7602" s="111" t="s">
        <v>126</v>
      </c>
      <c r="F7602" s="111" t="s">
        <v>139</v>
      </c>
      <c r="G7602" s="111" t="s">
        <v>139</v>
      </c>
      <c r="H7602" s="111" t="s">
        <v>139</v>
      </c>
      <c r="I7602" s="111" t="s">
        <v>139</v>
      </c>
      <c r="J7602" t="str">
        <f t="shared" si="236"/>
        <v>4617Annen utmarkMineraljord</v>
      </c>
      <c r="K7602" s="111">
        <v>-0.12122885237983599</v>
      </c>
      <c r="L7602" s="111">
        <v>0</v>
      </c>
      <c r="M7602" s="111">
        <v>0</v>
      </c>
      <c r="N7602" s="112">
        <f t="shared" si="237"/>
        <v>-0.12122885237983599</v>
      </c>
    </row>
    <row r="7603" spans="1:14" x14ac:dyDescent="0.25">
      <c r="A7603" s="111" t="s">
        <v>793</v>
      </c>
      <c r="B7603" s="111">
        <f>INDEX(kommuner!C:C,MATCH(_xlfn.NUMBERVALUE(A7603),kommuner!B:B,0))</f>
        <v>4617</v>
      </c>
      <c r="C7603" s="111" t="s">
        <v>121</v>
      </c>
      <c r="D7603" s="111" t="s">
        <v>121</v>
      </c>
      <c r="E7603" s="111" t="s">
        <v>126</v>
      </c>
      <c r="F7603" s="111" t="s">
        <v>139</v>
      </c>
      <c r="G7603" s="111" t="s">
        <v>139</v>
      </c>
      <c r="H7603" s="111" t="s">
        <v>139</v>
      </c>
      <c r="I7603" s="111" t="s">
        <v>139</v>
      </c>
      <c r="J7603" t="str">
        <f t="shared" si="236"/>
        <v>4617BeiteMineraljord</v>
      </c>
      <c r="K7603" s="111">
        <v>-0.96338340838695502</v>
      </c>
      <c r="L7603" s="111">
        <v>0</v>
      </c>
      <c r="M7603" s="111">
        <v>1.2448711246839999E-7</v>
      </c>
      <c r="N7603" s="112">
        <f t="shared" si="237"/>
        <v>-0.96338328389984251</v>
      </c>
    </row>
    <row r="7604" spans="1:14" x14ac:dyDescent="0.25">
      <c r="A7604" s="111" t="s">
        <v>793</v>
      </c>
      <c r="B7604" s="111">
        <f>INDEX(kommuner!C:C,MATCH(_xlfn.NUMBERVALUE(A7604),kommuner!B:B,0))</f>
        <v>4617</v>
      </c>
      <c r="C7604" s="111" t="s">
        <v>121</v>
      </c>
      <c r="D7604" s="111" t="s">
        <v>121</v>
      </c>
      <c r="E7604" s="111" t="s">
        <v>123</v>
      </c>
      <c r="F7604" s="111" t="s">
        <v>139</v>
      </c>
      <c r="G7604" s="111" t="s">
        <v>139</v>
      </c>
      <c r="H7604" s="111" t="s">
        <v>139</v>
      </c>
      <c r="I7604" s="111" t="s">
        <v>139</v>
      </c>
      <c r="J7604" t="str">
        <f t="shared" si="236"/>
        <v>4617BeiteOrganisk jord</v>
      </c>
      <c r="K7604" s="111">
        <v>12.077525935985037</v>
      </c>
      <c r="L7604" s="111">
        <v>1.6412500000000001</v>
      </c>
      <c r="M7604" s="111">
        <v>0</v>
      </c>
      <c r="N7604" s="112">
        <f t="shared" si="237"/>
        <v>13.718775935985036</v>
      </c>
    </row>
    <row r="7605" spans="1:14" x14ac:dyDescent="0.25">
      <c r="A7605" s="111" t="s">
        <v>793</v>
      </c>
      <c r="B7605" s="111">
        <f>INDEX(kommuner!C:C,MATCH(_xlfn.NUMBERVALUE(A7605),kommuner!B:B,0))</f>
        <v>4617</v>
      </c>
      <c r="C7605" s="111" t="s">
        <v>84</v>
      </c>
      <c r="D7605" s="111" t="s">
        <v>84</v>
      </c>
      <c r="E7605" s="111" t="s">
        <v>126</v>
      </c>
      <c r="F7605" s="111" t="s">
        <v>139</v>
      </c>
      <c r="G7605" s="111" t="s">
        <v>139</v>
      </c>
      <c r="H7605" s="111" t="s">
        <v>139</v>
      </c>
      <c r="I7605" s="111" t="s">
        <v>139</v>
      </c>
      <c r="J7605" t="str">
        <f t="shared" si="236"/>
        <v>4617Dyrket markMineraljord</v>
      </c>
      <c r="K7605" s="111">
        <v>-0.87492202609341907</v>
      </c>
      <c r="L7605" s="111">
        <v>0</v>
      </c>
      <c r="M7605" s="111">
        <v>0</v>
      </c>
      <c r="N7605" s="112">
        <f t="shared" si="237"/>
        <v>-0.87492202609341907</v>
      </c>
    </row>
    <row r="7606" spans="1:14" x14ac:dyDescent="0.25">
      <c r="A7606" s="111" t="s">
        <v>793</v>
      </c>
      <c r="B7606" s="111">
        <f>INDEX(kommuner!C:C,MATCH(_xlfn.NUMBERVALUE(A7606),kommuner!B:B,0))</f>
        <v>4617</v>
      </c>
      <c r="C7606" s="111" t="s">
        <v>84</v>
      </c>
      <c r="D7606" s="111" t="s">
        <v>84</v>
      </c>
      <c r="E7606" s="111" t="s">
        <v>123</v>
      </c>
      <c r="F7606" s="111" t="s">
        <v>139</v>
      </c>
      <c r="G7606" s="111" t="s">
        <v>139</v>
      </c>
      <c r="H7606" s="111" t="s">
        <v>139</v>
      </c>
      <c r="I7606" s="111" t="s">
        <v>139</v>
      </c>
      <c r="J7606" t="str">
        <f t="shared" si="236"/>
        <v>4617Dyrket markOrganisk jord</v>
      </c>
      <c r="K7606" s="111">
        <v>28.726149366675592</v>
      </c>
      <c r="L7606" s="111">
        <v>1.45625</v>
      </c>
      <c r="M7606" s="111">
        <v>0</v>
      </c>
      <c r="N7606" s="112">
        <f t="shared" si="237"/>
        <v>30.182399366675593</v>
      </c>
    </row>
    <row r="7607" spans="1:14" x14ac:dyDescent="0.25">
      <c r="A7607" s="111" t="s">
        <v>793</v>
      </c>
      <c r="B7607" s="111">
        <f>INDEX(kommuner!C:C,MATCH(_xlfn.NUMBERVALUE(A7607),kommuner!B:B,0))</f>
        <v>4617</v>
      </c>
      <c r="C7607" s="111" t="s">
        <v>127</v>
      </c>
      <c r="D7607" s="111" t="s">
        <v>127</v>
      </c>
      <c r="E7607" s="111" t="s">
        <v>126</v>
      </c>
      <c r="F7607" s="111" t="s">
        <v>172</v>
      </c>
      <c r="G7607" s="111" t="s">
        <v>180</v>
      </c>
      <c r="H7607" s="111" t="s">
        <v>172</v>
      </c>
      <c r="I7607" s="111" t="s">
        <v>180</v>
      </c>
      <c r="J7607" t="str">
        <f t="shared" si="236"/>
        <v>4617SkogMineraljordBarskogHøy</v>
      </c>
      <c r="K7607" s="111">
        <v>-3.4914408319412575</v>
      </c>
      <c r="L7607" s="111">
        <v>0.85306406685236758</v>
      </c>
      <c r="M7607" s="111">
        <v>6.4056614999681585E-2</v>
      </c>
      <c r="N7607" s="112">
        <f t="shared" si="237"/>
        <v>-2.5743201500892083</v>
      </c>
    </row>
    <row r="7608" spans="1:14" x14ac:dyDescent="0.25">
      <c r="A7608" s="111" t="s">
        <v>793</v>
      </c>
      <c r="B7608" s="111">
        <f>INDEX(kommuner!C:C,MATCH(_xlfn.NUMBERVALUE(A7608),kommuner!B:B,0))</f>
        <v>4617</v>
      </c>
      <c r="C7608" s="111" t="s">
        <v>127</v>
      </c>
      <c r="D7608" s="111" t="s">
        <v>127</v>
      </c>
      <c r="E7608" s="111" t="s">
        <v>126</v>
      </c>
      <c r="F7608" s="111" t="s">
        <v>172</v>
      </c>
      <c r="G7608" s="111" t="s">
        <v>167</v>
      </c>
      <c r="H7608" s="111" t="s">
        <v>172</v>
      </c>
      <c r="I7608" s="111" t="s">
        <v>167</v>
      </c>
      <c r="J7608" t="str">
        <f t="shared" si="236"/>
        <v>4617SkogMineraljordBarskogImpediment</v>
      </c>
      <c r="K7608" s="111">
        <v>-1.1558387230259366</v>
      </c>
      <c r="L7608" s="111">
        <v>0.85306406685236758</v>
      </c>
      <c r="M7608" s="111">
        <v>6.3979989500968365E-2</v>
      </c>
      <c r="N7608" s="112">
        <f t="shared" si="237"/>
        <v>-0.23879466667260066</v>
      </c>
    </row>
    <row r="7609" spans="1:14" x14ac:dyDescent="0.25">
      <c r="A7609" s="111" t="s">
        <v>793</v>
      </c>
      <c r="B7609" s="111">
        <f>INDEX(kommuner!C:C,MATCH(_xlfn.NUMBERVALUE(A7609),kommuner!B:B,0))</f>
        <v>4617</v>
      </c>
      <c r="C7609" s="111" t="s">
        <v>127</v>
      </c>
      <c r="D7609" s="111" t="s">
        <v>127</v>
      </c>
      <c r="E7609" s="111" t="s">
        <v>126</v>
      </c>
      <c r="F7609" s="111" t="s">
        <v>172</v>
      </c>
      <c r="G7609" s="111" t="s">
        <v>190</v>
      </c>
      <c r="H7609" s="111" t="s">
        <v>172</v>
      </c>
      <c r="I7609" s="111" t="s">
        <v>190</v>
      </c>
      <c r="J7609" t="str">
        <f t="shared" si="236"/>
        <v>4617SkogMineraljordBarskogLav</v>
      </c>
      <c r="K7609" s="111">
        <v>-1.8215681825293268</v>
      </c>
      <c r="L7609" s="111">
        <v>0.85306406685236758</v>
      </c>
      <c r="M7609" s="111">
        <v>6.3979989500968365E-2</v>
      </c>
      <c r="N7609" s="112">
        <f t="shared" si="237"/>
        <v>-0.90452412617599087</v>
      </c>
    </row>
    <row r="7610" spans="1:14" x14ac:dyDescent="0.25">
      <c r="A7610" s="111" t="s">
        <v>793</v>
      </c>
      <c r="B7610" s="111">
        <f>INDEX(kommuner!C:C,MATCH(_xlfn.NUMBERVALUE(A7610),kommuner!B:B,0))</f>
        <v>4617</v>
      </c>
      <c r="C7610" s="111" t="s">
        <v>127</v>
      </c>
      <c r="D7610" s="111" t="s">
        <v>127</v>
      </c>
      <c r="E7610" s="111" t="s">
        <v>126</v>
      </c>
      <c r="F7610" s="111" t="s">
        <v>172</v>
      </c>
      <c r="G7610" s="111" t="s">
        <v>173</v>
      </c>
      <c r="H7610" s="111" t="s">
        <v>172</v>
      </c>
      <c r="I7610" s="111" t="s">
        <v>173</v>
      </c>
      <c r="J7610" t="str">
        <f t="shared" si="236"/>
        <v>4617SkogMineraljordBarskogMiddels</v>
      </c>
      <c r="K7610" s="111">
        <v>-2.9452289214132028</v>
      </c>
      <c r="L7610" s="111">
        <v>0.85306406685236758</v>
      </c>
      <c r="M7610" s="111">
        <v>6.4056614999681585E-2</v>
      </c>
      <c r="N7610" s="112">
        <f t="shared" si="237"/>
        <v>-2.0281082395611536</v>
      </c>
    </row>
    <row r="7611" spans="1:14" x14ac:dyDescent="0.25">
      <c r="A7611" s="111" t="s">
        <v>793</v>
      </c>
      <c r="B7611" s="111">
        <f>INDEX(kommuner!C:C,MATCH(_xlfn.NUMBERVALUE(A7611),kommuner!B:B,0))</f>
        <v>4617</v>
      </c>
      <c r="C7611" s="111" t="s">
        <v>127</v>
      </c>
      <c r="D7611" s="111" t="s">
        <v>127</v>
      </c>
      <c r="E7611" s="111" t="s">
        <v>126</v>
      </c>
      <c r="F7611" s="111" t="s">
        <v>172</v>
      </c>
      <c r="G7611" s="111" t="s">
        <v>186</v>
      </c>
      <c r="H7611" s="111" t="s">
        <v>172</v>
      </c>
      <c r="I7611" s="111" t="s">
        <v>186</v>
      </c>
      <c r="J7611" t="str">
        <f t="shared" si="236"/>
        <v>4617SkogMineraljordBarskogSærs høy</v>
      </c>
      <c r="K7611" s="111">
        <v>-2.734962032443129</v>
      </c>
      <c r="L7611" s="111">
        <v>0.85306406685236758</v>
      </c>
      <c r="M7611" s="111">
        <v>6.4056614999681585E-2</v>
      </c>
      <c r="N7611" s="112">
        <f t="shared" si="237"/>
        <v>-1.81784135059108</v>
      </c>
    </row>
    <row r="7612" spans="1:14" x14ac:dyDescent="0.25">
      <c r="A7612" s="111" t="s">
        <v>793</v>
      </c>
      <c r="B7612" s="111">
        <f>INDEX(kommuner!C:C,MATCH(_xlfn.NUMBERVALUE(A7612),kommuner!B:B,0))</f>
        <v>4617</v>
      </c>
      <c r="C7612" s="111" t="s">
        <v>127</v>
      </c>
      <c r="D7612" s="111" t="s">
        <v>127</v>
      </c>
      <c r="E7612" s="111" t="s">
        <v>126</v>
      </c>
      <c r="F7612" s="111" t="s">
        <v>179</v>
      </c>
      <c r="G7612" s="111" t="s">
        <v>180</v>
      </c>
      <c r="H7612" s="111" t="s">
        <v>179</v>
      </c>
      <c r="I7612" s="111" t="s">
        <v>180</v>
      </c>
      <c r="J7612" t="str">
        <f t="shared" si="236"/>
        <v>4617SkogMineraljordBlandingsskogHøy</v>
      </c>
      <c r="K7612" s="111">
        <v>-7.1939050909469406</v>
      </c>
      <c r="L7612" s="111">
        <v>0.85306406685236758</v>
      </c>
      <c r="M7612" s="111">
        <v>6.3979989500968365E-2</v>
      </c>
      <c r="N7612" s="112">
        <f t="shared" si="237"/>
        <v>-6.2768610345936047</v>
      </c>
    </row>
    <row r="7613" spans="1:14" x14ac:dyDescent="0.25">
      <c r="A7613" s="111" t="s">
        <v>793</v>
      </c>
      <c r="B7613" s="111">
        <f>INDEX(kommuner!C:C,MATCH(_xlfn.NUMBERVALUE(A7613),kommuner!B:B,0))</f>
        <v>4617</v>
      </c>
      <c r="C7613" s="111" t="s">
        <v>127</v>
      </c>
      <c r="D7613" s="111" t="s">
        <v>127</v>
      </c>
      <c r="E7613" s="111" t="s">
        <v>126</v>
      </c>
      <c r="F7613" s="111" t="s">
        <v>179</v>
      </c>
      <c r="G7613" s="111" t="s">
        <v>167</v>
      </c>
      <c r="H7613" s="111" t="s">
        <v>179</v>
      </c>
      <c r="I7613" s="111" t="s">
        <v>167</v>
      </c>
      <c r="J7613" t="str">
        <f t="shared" si="236"/>
        <v>4617SkogMineraljordBlandingsskogImpediment</v>
      </c>
      <c r="K7613" s="111">
        <v>-1.6598037998579707</v>
      </c>
      <c r="L7613" s="111">
        <v>0.85306406685236758</v>
      </c>
      <c r="M7613" s="111">
        <v>6.3979989500968365E-2</v>
      </c>
      <c r="N7613" s="112">
        <f t="shared" si="237"/>
        <v>-0.7427597435046347</v>
      </c>
    </row>
    <row r="7614" spans="1:14" x14ac:dyDescent="0.25">
      <c r="A7614" s="111" t="s">
        <v>793</v>
      </c>
      <c r="B7614" s="111">
        <f>INDEX(kommuner!C:C,MATCH(_xlfn.NUMBERVALUE(A7614),kommuner!B:B,0))</f>
        <v>4617</v>
      </c>
      <c r="C7614" s="111" t="s">
        <v>127</v>
      </c>
      <c r="D7614" s="111" t="s">
        <v>127</v>
      </c>
      <c r="E7614" s="111" t="s">
        <v>126</v>
      </c>
      <c r="F7614" s="111" t="s">
        <v>179</v>
      </c>
      <c r="G7614" s="111" t="s">
        <v>190</v>
      </c>
      <c r="H7614" s="111" t="s">
        <v>179</v>
      </c>
      <c r="I7614" s="111" t="s">
        <v>190</v>
      </c>
      <c r="J7614" t="str">
        <f t="shared" si="236"/>
        <v>4617SkogMineraljordBlandingsskogLav</v>
      </c>
      <c r="K7614" s="111">
        <v>-2.5588434197694254</v>
      </c>
      <c r="L7614" s="111">
        <v>0.85306406685236758</v>
      </c>
      <c r="M7614" s="111">
        <v>6.3979989500968365E-2</v>
      </c>
      <c r="N7614" s="112">
        <f t="shared" si="237"/>
        <v>-1.6417993634160897</v>
      </c>
    </row>
    <row r="7615" spans="1:14" x14ac:dyDescent="0.25">
      <c r="A7615" s="111" t="s">
        <v>793</v>
      </c>
      <c r="B7615" s="111">
        <f>INDEX(kommuner!C:C,MATCH(_xlfn.NUMBERVALUE(A7615),kommuner!B:B,0))</f>
        <v>4617</v>
      </c>
      <c r="C7615" s="111" t="s">
        <v>127</v>
      </c>
      <c r="D7615" s="111" t="s">
        <v>127</v>
      </c>
      <c r="E7615" s="111" t="s">
        <v>126</v>
      </c>
      <c r="F7615" s="111" t="s">
        <v>179</v>
      </c>
      <c r="G7615" s="111" t="s">
        <v>173</v>
      </c>
      <c r="H7615" s="111" t="s">
        <v>179</v>
      </c>
      <c r="I7615" s="111" t="s">
        <v>173</v>
      </c>
      <c r="J7615" t="str">
        <f t="shared" si="236"/>
        <v>4617SkogMineraljordBlandingsskogMiddels</v>
      </c>
      <c r="K7615" s="111">
        <v>-3.8687729546762566</v>
      </c>
      <c r="L7615" s="111">
        <v>0.85306406685236758</v>
      </c>
      <c r="M7615" s="111">
        <v>6.3979989500968365E-2</v>
      </c>
      <c r="N7615" s="112">
        <f t="shared" si="237"/>
        <v>-2.9517288983229206</v>
      </c>
    </row>
    <row r="7616" spans="1:14" x14ac:dyDescent="0.25">
      <c r="A7616" s="111" t="s">
        <v>793</v>
      </c>
      <c r="B7616" s="111">
        <f>INDEX(kommuner!C:C,MATCH(_xlfn.NUMBERVALUE(A7616),kommuner!B:B,0))</f>
        <v>4617</v>
      </c>
      <c r="C7616" s="111" t="s">
        <v>127</v>
      </c>
      <c r="D7616" s="111" t="s">
        <v>127</v>
      </c>
      <c r="E7616" s="111" t="s">
        <v>126</v>
      </c>
      <c r="F7616" s="111" t="s">
        <v>179</v>
      </c>
      <c r="G7616" s="111" t="s">
        <v>186</v>
      </c>
      <c r="H7616" s="111" t="s">
        <v>179</v>
      </c>
      <c r="I7616" s="111" t="s">
        <v>186</v>
      </c>
      <c r="J7616" t="str">
        <f t="shared" si="236"/>
        <v>4617SkogMineraljordBlandingsskogSærs høy</v>
      </c>
      <c r="K7616" s="111">
        <v>-2.9395925245326562</v>
      </c>
      <c r="L7616" s="111">
        <v>0.85306406685236758</v>
      </c>
      <c r="M7616" s="111">
        <v>6.3979989500968365E-2</v>
      </c>
      <c r="N7616" s="112">
        <f t="shared" si="237"/>
        <v>-2.0225484681793202</v>
      </c>
    </row>
    <row r="7617" spans="1:14" x14ac:dyDescent="0.25">
      <c r="A7617" s="111" t="s">
        <v>793</v>
      </c>
      <c r="B7617" s="111">
        <f>INDEX(kommuner!C:C,MATCH(_xlfn.NUMBERVALUE(A7617),kommuner!B:B,0))</f>
        <v>4617</v>
      </c>
      <c r="C7617" s="111" t="s">
        <v>127</v>
      </c>
      <c r="D7617" s="111" t="s">
        <v>127</v>
      </c>
      <c r="E7617" s="111" t="s">
        <v>126</v>
      </c>
      <c r="F7617" s="111" t="s">
        <v>185</v>
      </c>
      <c r="G7617" s="111" t="s">
        <v>180</v>
      </c>
      <c r="H7617" s="111" t="s">
        <v>185</v>
      </c>
      <c r="I7617" s="111" t="s">
        <v>180</v>
      </c>
      <c r="J7617" t="str">
        <f t="shared" si="236"/>
        <v>4617SkogMineraljordLauvskogHøy</v>
      </c>
      <c r="K7617" s="111">
        <v>-2.6171499611514069</v>
      </c>
      <c r="L7617" s="111">
        <v>0.85306406685236758</v>
      </c>
      <c r="M7617" s="111">
        <v>6.3979989500968365E-2</v>
      </c>
      <c r="N7617" s="112">
        <f t="shared" si="237"/>
        <v>-1.7001059047980711</v>
      </c>
    </row>
    <row r="7618" spans="1:14" x14ac:dyDescent="0.25">
      <c r="A7618" s="111" t="s">
        <v>793</v>
      </c>
      <c r="B7618" s="111">
        <f>INDEX(kommuner!C:C,MATCH(_xlfn.NUMBERVALUE(A7618),kommuner!B:B,0))</f>
        <v>4617</v>
      </c>
      <c r="C7618" s="111" t="s">
        <v>127</v>
      </c>
      <c r="D7618" s="111" t="s">
        <v>127</v>
      </c>
      <c r="E7618" s="111" t="s">
        <v>126</v>
      </c>
      <c r="F7618" s="111" t="s">
        <v>185</v>
      </c>
      <c r="G7618" s="111" t="s">
        <v>167</v>
      </c>
      <c r="H7618" s="111" t="s">
        <v>185</v>
      </c>
      <c r="I7618" s="111" t="s">
        <v>167</v>
      </c>
      <c r="J7618" t="str">
        <f t="shared" si="236"/>
        <v>4617SkogMineraljordLauvskogImpediment</v>
      </c>
      <c r="K7618" s="111">
        <v>-1.406906973132888</v>
      </c>
      <c r="L7618" s="111">
        <v>0.85306406685236758</v>
      </c>
      <c r="M7618" s="111">
        <v>6.3979989500968365E-2</v>
      </c>
      <c r="N7618" s="112">
        <f t="shared" si="237"/>
        <v>-0.48986291677955207</v>
      </c>
    </row>
    <row r="7619" spans="1:14" x14ac:dyDescent="0.25">
      <c r="A7619" s="111" t="s">
        <v>793</v>
      </c>
      <c r="B7619" s="111">
        <f>INDEX(kommuner!C:C,MATCH(_xlfn.NUMBERVALUE(A7619),kommuner!B:B,0))</f>
        <v>4617</v>
      </c>
      <c r="C7619" s="111" t="s">
        <v>127</v>
      </c>
      <c r="D7619" s="111" t="s">
        <v>127</v>
      </c>
      <c r="E7619" s="111" t="s">
        <v>126</v>
      </c>
      <c r="F7619" s="111" t="s">
        <v>185</v>
      </c>
      <c r="G7619" s="111" t="s">
        <v>190</v>
      </c>
      <c r="H7619" s="111" t="s">
        <v>185</v>
      </c>
      <c r="I7619" s="111" t="s">
        <v>190</v>
      </c>
      <c r="J7619" t="str">
        <f t="shared" ref="J7619:J7682" si="238">B7619&amp;C7619&amp;E7619&amp;IF(C7619="Skog",F7619&amp;G7619,"")</f>
        <v>4617SkogMineraljordLauvskogLav</v>
      </c>
      <c r="K7619" s="111">
        <v>-8.9748170935426599E-2</v>
      </c>
      <c r="L7619" s="111">
        <v>0.85306406685236758</v>
      </c>
      <c r="M7619" s="111">
        <v>6.3979989500968365E-2</v>
      </c>
      <c r="N7619" s="112">
        <f t="shared" ref="N7619:N7682" si="239">SUM(K7619:M7619)</f>
        <v>0.82729588541790933</v>
      </c>
    </row>
    <row r="7620" spans="1:14" x14ac:dyDescent="0.25">
      <c r="A7620" s="111" t="s">
        <v>793</v>
      </c>
      <c r="B7620" s="111">
        <f>INDEX(kommuner!C:C,MATCH(_xlfn.NUMBERVALUE(A7620),kommuner!B:B,0))</f>
        <v>4617</v>
      </c>
      <c r="C7620" s="111" t="s">
        <v>127</v>
      </c>
      <c r="D7620" s="111" t="s">
        <v>127</v>
      </c>
      <c r="E7620" s="111" t="s">
        <v>126</v>
      </c>
      <c r="F7620" s="111" t="s">
        <v>185</v>
      </c>
      <c r="G7620" s="111" t="s">
        <v>173</v>
      </c>
      <c r="H7620" s="111" t="s">
        <v>185</v>
      </c>
      <c r="I7620" s="111" t="s">
        <v>173</v>
      </c>
      <c r="J7620" t="str">
        <f t="shared" si="238"/>
        <v>4617SkogMineraljordLauvskogMiddels</v>
      </c>
      <c r="K7620" s="111">
        <v>-1.7789409505847176</v>
      </c>
      <c r="L7620" s="111">
        <v>0.85306406685236758</v>
      </c>
      <c r="M7620" s="111">
        <v>6.3979989500968365E-2</v>
      </c>
      <c r="N7620" s="112">
        <f t="shared" si="239"/>
        <v>-0.86189689423138161</v>
      </c>
    </row>
    <row r="7621" spans="1:14" x14ac:dyDescent="0.25">
      <c r="A7621" s="111" t="s">
        <v>793</v>
      </c>
      <c r="B7621" s="111">
        <f>INDEX(kommuner!C:C,MATCH(_xlfn.NUMBERVALUE(A7621),kommuner!B:B,0))</f>
        <v>4617</v>
      </c>
      <c r="C7621" s="111" t="s">
        <v>127</v>
      </c>
      <c r="D7621" s="111" t="s">
        <v>127</v>
      </c>
      <c r="E7621" s="111" t="s">
        <v>126</v>
      </c>
      <c r="F7621" s="111" t="s">
        <v>185</v>
      </c>
      <c r="G7621" s="111" t="s">
        <v>186</v>
      </c>
      <c r="H7621" s="111" t="s">
        <v>185</v>
      </c>
      <c r="I7621" s="111" t="s">
        <v>186</v>
      </c>
      <c r="J7621" t="str">
        <f t="shared" si="238"/>
        <v>4617SkogMineraljordLauvskogSærs høy</v>
      </c>
      <c r="K7621" s="111">
        <v>-3.5879168219799293</v>
      </c>
      <c r="L7621" s="111">
        <v>0.85306406685236758</v>
      </c>
      <c r="M7621" s="111">
        <v>6.3979989500968365E-2</v>
      </c>
      <c r="N7621" s="112">
        <f t="shared" si="239"/>
        <v>-2.6708727656265934</v>
      </c>
    </row>
    <row r="7622" spans="1:14" x14ac:dyDescent="0.25">
      <c r="A7622" s="111" t="s">
        <v>793</v>
      </c>
      <c r="B7622" s="111">
        <f>INDEX(kommuner!C:C,MATCH(_xlfn.NUMBERVALUE(A7622),kommuner!B:B,0))</f>
        <v>4617</v>
      </c>
      <c r="C7622" s="111" t="s">
        <v>127</v>
      </c>
      <c r="D7622" s="111" t="s">
        <v>127</v>
      </c>
      <c r="E7622" s="111" t="s">
        <v>123</v>
      </c>
      <c r="F7622" s="111" t="s">
        <v>172</v>
      </c>
      <c r="G7622" s="111" t="s">
        <v>180</v>
      </c>
      <c r="H7622" s="111" t="s">
        <v>172</v>
      </c>
      <c r="I7622" s="111" t="s">
        <v>180</v>
      </c>
      <c r="J7622" t="str">
        <f t="shared" si="238"/>
        <v>4617SkogOrganisk jordBarskogHøy</v>
      </c>
      <c r="K7622" s="111">
        <v>-2.5184559031994138</v>
      </c>
      <c r="L7622" s="111">
        <v>0.92784825435236762</v>
      </c>
      <c r="M7622" s="111">
        <v>0.46518126042825314</v>
      </c>
      <c r="N7622" s="112">
        <f t="shared" si="239"/>
        <v>-1.1254263884187932</v>
      </c>
    </row>
    <row r="7623" spans="1:14" x14ac:dyDescent="0.25">
      <c r="A7623" s="111" t="s">
        <v>793</v>
      </c>
      <c r="B7623" s="111">
        <f>INDEX(kommuner!C:C,MATCH(_xlfn.NUMBERVALUE(A7623),kommuner!B:B,0))</f>
        <v>4617</v>
      </c>
      <c r="C7623" s="111" t="s">
        <v>127</v>
      </c>
      <c r="D7623" s="111" t="s">
        <v>127</v>
      </c>
      <c r="E7623" s="111" t="s">
        <v>123</v>
      </c>
      <c r="F7623" s="111" t="s">
        <v>172</v>
      </c>
      <c r="G7623" s="111" t="s">
        <v>167</v>
      </c>
      <c r="H7623" s="111" t="s">
        <v>172</v>
      </c>
      <c r="I7623" s="111" t="s">
        <v>167</v>
      </c>
      <c r="J7623" t="str">
        <f t="shared" si="238"/>
        <v>4617SkogOrganisk jordBarskogImpediment</v>
      </c>
      <c r="K7623" s="111">
        <v>-0.13011741963904588</v>
      </c>
      <c r="L7623" s="111">
        <v>0.92784825435236762</v>
      </c>
      <c r="M7623" s="111">
        <v>0.46510463492953991</v>
      </c>
      <c r="N7623" s="112">
        <f t="shared" si="239"/>
        <v>1.2628354696428616</v>
      </c>
    </row>
    <row r="7624" spans="1:14" x14ac:dyDescent="0.25">
      <c r="A7624" s="111" t="s">
        <v>793</v>
      </c>
      <c r="B7624" s="111">
        <f>INDEX(kommuner!C:C,MATCH(_xlfn.NUMBERVALUE(A7624),kommuner!B:B,0))</f>
        <v>4617</v>
      </c>
      <c r="C7624" s="111" t="s">
        <v>127</v>
      </c>
      <c r="D7624" s="111" t="s">
        <v>127</v>
      </c>
      <c r="E7624" s="111" t="s">
        <v>123</v>
      </c>
      <c r="F7624" s="111" t="s">
        <v>172</v>
      </c>
      <c r="G7624" s="111" t="s">
        <v>190</v>
      </c>
      <c r="H7624" s="111" t="s">
        <v>172</v>
      </c>
      <c r="I7624" s="111" t="s">
        <v>190</v>
      </c>
      <c r="J7624" t="str">
        <f t="shared" si="238"/>
        <v>4617SkogOrganisk jordBarskogLav</v>
      </c>
      <c r="K7624" s="111">
        <v>-0.50666953101693391</v>
      </c>
      <c r="L7624" s="111">
        <v>0.92784825435236762</v>
      </c>
      <c r="M7624" s="111">
        <v>0.46510463492953991</v>
      </c>
      <c r="N7624" s="112">
        <f t="shared" si="239"/>
        <v>0.88628335826497362</v>
      </c>
    </row>
    <row r="7625" spans="1:14" x14ac:dyDescent="0.25">
      <c r="A7625" s="111" t="s">
        <v>793</v>
      </c>
      <c r="B7625" s="111">
        <f>INDEX(kommuner!C:C,MATCH(_xlfn.NUMBERVALUE(A7625),kommuner!B:B,0))</f>
        <v>4617</v>
      </c>
      <c r="C7625" s="111" t="s">
        <v>127</v>
      </c>
      <c r="D7625" s="111" t="s">
        <v>127</v>
      </c>
      <c r="E7625" s="111" t="s">
        <v>123</v>
      </c>
      <c r="F7625" s="111" t="s">
        <v>172</v>
      </c>
      <c r="G7625" s="111" t="s">
        <v>173</v>
      </c>
      <c r="H7625" s="111" t="s">
        <v>172</v>
      </c>
      <c r="I7625" s="111" t="s">
        <v>173</v>
      </c>
      <c r="J7625" t="str">
        <f t="shared" si="238"/>
        <v>4617SkogOrganisk jordBarskogMiddels</v>
      </c>
      <c r="K7625" s="111">
        <v>-1.5571490961494638</v>
      </c>
      <c r="L7625" s="111">
        <v>0.92784825435236762</v>
      </c>
      <c r="M7625" s="111">
        <v>0.46518126042825314</v>
      </c>
      <c r="N7625" s="112">
        <f t="shared" si="239"/>
        <v>-0.16411958136884308</v>
      </c>
    </row>
    <row r="7626" spans="1:14" x14ac:dyDescent="0.25">
      <c r="A7626" s="111" t="s">
        <v>793</v>
      </c>
      <c r="B7626" s="111">
        <f>INDEX(kommuner!C:C,MATCH(_xlfn.NUMBERVALUE(A7626),kommuner!B:B,0))</f>
        <v>4617</v>
      </c>
      <c r="C7626" s="111" t="s">
        <v>127</v>
      </c>
      <c r="D7626" s="111" t="s">
        <v>127</v>
      </c>
      <c r="E7626" s="111" t="s">
        <v>123</v>
      </c>
      <c r="F7626" s="111" t="s">
        <v>172</v>
      </c>
      <c r="G7626" s="111" t="s">
        <v>186</v>
      </c>
      <c r="H7626" s="111" t="s">
        <v>172</v>
      </c>
      <c r="I7626" s="111" t="s">
        <v>186</v>
      </c>
      <c r="J7626" t="str">
        <f t="shared" si="238"/>
        <v>4617SkogOrganisk jordBarskogSærs høy</v>
      </c>
      <c r="K7626" s="111">
        <v>2.5548655235722699</v>
      </c>
      <c r="L7626" s="111">
        <v>0.92784825435236762</v>
      </c>
      <c r="M7626" s="111">
        <v>0.46518126042825314</v>
      </c>
      <c r="N7626" s="112">
        <f t="shared" si="239"/>
        <v>3.9478950383528906</v>
      </c>
    </row>
    <row r="7627" spans="1:14" x14ac:dyDescent="0.25">
      <c r="A7627" s="111" t="s">
        <v>793</v>
      </c>
      <c r="B7627" s="111">
        <f>INDEX(kommuner!C:C,MATCH(_xlfn.NUMBERVALUE(A7627),kommuner!B:B,0))</f>
        <v>4617</v>
      </c>
      <c r="C7627" s="111" t="s">
        <v>127</v>
      </c>
      <c r="D7627" s="111" t="s">
        <v>127</v>
      </c>
      <c r="E7627" s="111" t="s">
        <v>123</v>
      </c>
      <c r="F7627" s="111" t="s">
        <v>179</v>
      </c>
      <c r="G7627" s="111" t="s">
        <v>180</v>
      </c>
      <c r="H7627" s="111" t="s">
        <v>179</v>
      </c>
      <c r="I7627" s="111" t="s">
        <v>180</v>
      </c>
      <c r="J7627" t="str">
        <f t="shared" si="238"/>
        <v>4617SkogOrganisk jordBlandingsskogHøy</v>
      </c>
      <c r="K7627" s="111">
        <v>-5.5554344456832343</v>
      </c>
      <c r="L7627" s="111">
        <v>0.92784825435236762</v>
      </c>
      <c r="M7627" s="111">
        <v>0.46510463492953991</v>
      </c>
      <c r="N7627" s="112">
        <f t="shared" si="239"/>
        <v>-4.1624815564013264</v>
      </c>
    </row>
    <row r="7628" spans="1:14" x14ac:dyDescent="0.25">
      <c r="A7628" s="111" t="s">
        <v>793</v>
      </c>
      <c r="B7628" s="111">
        <f>INDEX(kommuner!C:C,MATCH(_xlfn.NUMBERVALUE(A7628),kommuner!B:B,0))</f>
        <v>4617</v>
      </c>
      <c r="C7628" s="111" t="s">
        <v>127</v>
      </c>
      <c r="D7628" s="111" t="s">
        <v>127</v>
      </c>
      <c r="E7628" s="111" t="s">
        <v>123</v>
      </c>
      <c r="F7628" s="111" t="s">
        <v>179</v>
      </c>
      <c r="G7628" s="111" t="s">
        <v>167</v>
      </c>
      <c r="H7628" s="111" t="s">
        <v>179</v>
      </c>
      <c r="I7628" s="111" t="s">
        <v>167</v>
      </c>
      <c r="J7628" t="str">
        <f t="shared" si="238"/>
        <v>4617SkogOrganisk jordBlandingsskogImpediment</v>
      </c>
      <c r="K7628" s="111">
        <v>-0.28586344175800005</v>
      </c>
      <c r="L7628" s="111">
        <v>0.92784825435236762</v>
      </c>
      <c r="M7628" s="111">
        <v>0.46510463492953991</v>
      </c>
      <c r="N7628" s="112">
        <f t="shared" si="239"/>
        <v>1.1070894475239075</v>
      </c>
    </row>
    <row r="7629" spans="1:14" x14ac:dyDescent="0.25">
      <c r="A7629" s="111" t="s">
        <v>793</v>
      </c>
      <c r="B7629" s="111">
        <f>INDEX(kommuner!C:C,MATCH(_xlfn.NUMBERVALUE(A7629),kommuner!B:B,0))</f>
        <v>4617</v>
      </c>
      <c r="C7629" s="111" t="s">
        <v>127</v>
      </c>
      <c r="D7629" s="111" t="s">
        <v>127</v>
      </c>
      <c r="E7629" s="111" t="s">
        <v>123</v>
      </c>
      <c r="F7629" s="111" t="s">
        <v>179</v>
      </c>
      <c r="G7629" s="111" t="s">
        <v>190</v>
      </c>
      <c r="H7629" s="111" t="s">
        <v>179</v>
      </c>
      <c r="I7629" s="111" t="s">
        <v>190</v>
      </c>
      <c r="J7629" t="str">
        <f t="shared" si="238"/>
        <v>4617SkogOrganisk jordBlandingsskogLav</v>
      </c>
      <c r="K7629" s="111">
        <v>-1.2347339377887629</v>
      </c>
      <c r="L7629" s="111">
        <v>0.92784825435236762</v>
      </c>
      <c r="M7629" s="111">
        <v>0.46510463492953991</v>
      </c>
      <c r="N7629" s="112">
        <f t="shared" si="239"/>
        <v>0.15821895149314458</v>
      </c>
    </row>
    <row r="7630" spans="1:14" x14ac:dyDescent="0.25">
      <c r="A7630" s="111" t="s">
        <v>793</v>
      </c>
      <c r="B7630" s="111">
        <f>INDEX(kommuner!C:C,MATCH(_xlfn.NUMBERVALUE(A7630),kommuner!B:B,0))</f>
        <v>4617</v>
      </c>
      <c r="C7630" s="111" t="s">
        <v>127</v>
      </c>
      <c r="D7630" s="111" t="s">
        <v>127</v>
      </c>
      <c r="E7630" s="111" t="s">
        <v>123</v>
      </c>
      <c r="F7630" s="111" t="s">
        <v>179</v>
      </c>
      <c r="G7630" s="111" t="s">
        <v>173</v>
      </c>
      <c r="H7630" s="111" t="s">
        <v>179</v>
      </c>
      <c r="I7630" s="111" t="s">
        <v>173</v>
      </c>
      <c r="J7630" t="str">
        <f t="shared" si="238"/>
        <v>4617SkogOrganisk jordBlandingsskogMiddels</v>
      </c>
      <c r="K7630" s="111">
        <v>-2.4239591752717748</v>
      </c>
      <c r="L7630" s="111">
        <v>0.92784825435236762</v>
      </c>
      <c r="M7630" s="111">
        <v>0.46510463492953991</v>
      </c>
      <c r="N7630" s="112">
        <f t="shared" si="239"/>
        <v>-1.0310062859898674</v>
      </c>
    </row>
    <row r="7631" spans="1:14" x14ac:dyDescent="0.25">
      <c r="A7631" s="111" t="s">
        <v>793</v>
      </c>
      <c r="B7631" s="111">
        <f>INDEX(kommuner!C:C,MATCH(_xlfn.NUMBERVALUE(A7631),kommuner!B:B,0))</f>
        <v>4617</v>
      </c>
      <c r="C7631" s="111" t="s">
        <v>127</v>
      </c>
      <c r="D7631" s="111" t="s">
        <v>127</v>
      </c>
      <c r="E7631" s="111" t="s">
        <v>123</v>
      </c>
      <c r="F7631" s="111" t="s">
        <v>179</v>
      </c>
      <c r="G7631" s="111" t="s">
        <v>186</v>
      </c>
      <c r="H7631" s="111" t="s">
        <v>179</v>
      </c>
      <c r="I7631" s="111" t="s">
        <v>186</v>
      </c>
      <c r="J7631" t="str">
        <f t="shared" si="238"/>
        <v>4617SkogOrganisk jordBlandingsskogSærs høy</v>
      </c>
      <c r="K7631" s="111">
        <v>-1.5726115302258048</v>
      </c>
      <c r="L7631" s="111">
        <v>0.92784825435236762</v>
      </c>
      <c r="M7631" s="111">
        <v>0.46510463492953991</v>
      </c>
      <c r="N7631" s="112">
        <f t="shared" si="239"/>
        <v>-0.17965864094389727</v>
      </c>
    </row>
    <row r="7632" spans="1:14" x14ac:dyDescent="0.25">
      <c r="A7632" s="111" t="s">
        <v>793</v>
      </c>
      <c r="B7632" s="111">
        <f>INDEX(kommuner!C:C,MATCH(_xlfn.NUMBERVALUE(A7632),kommuner!B:B,0))</f>
        <v>4617</v>
      </c>
      <c r="C7632" s="111" t="s">
        <v>127</v>
      </c>
      <c r="D7632" s="111" t="s">
        <v>127</v>
      </c>
      <c r="E7632" s="111" t="s">
        <v>123</v>
      </c>
      <c r="F7632" s="111" t="s">
        <v>185</v>
      </c>
      <c r="G7632" s="111" t="s">
        <v>180</v>
      </c>
      <c r="H7632" s="111" t="s">
        <v>185</v>
      </c>
      <c r="I7632" s="111" t="s">
        <v>180</v>
      </c>
      <c r="J7632" t="str">
        <f t="shared" si="238"/>
        <v>4617SkogOrganisk jordLauvskogHøy</v>
      </c>
      <c r="K7632" s="111">
        <v>-1.9913688882377358</v>
      </c>
      <c r="L7632" s="111">
        <v>0.92784825435236762</v>
      </c>
      <c r="M7632" s="111">
        <v>0.46510463492953991</v>
      </c>
      <c r="N7632" s="112">
        <f t="shared" si="239"/>
        <v>-0.59841599895582831</v>
      </c>
    </row>
    <row r="7633" spans="1:14" x14ac:dyDescent="0.25">
      <c r="A7633" s="111" t="s">
        <v>793</v>
      </c>
      <c r="B7633" s="111">
        <f>INDEX(kommuner!C:C,MATCH(_xlfn.NUMBERVALUE(A7633),kommuner!B:B,0))</f>
        <v>4617</v>
      </c>
      <c r="C7633" s="111" t="s">
        <v>127</v>
      </c>
      <c r="D7633" s="111" t="s">
        <v>127</v>
      </c>
      <c r="E7633" s="111" t="s">
        <v>123</v>
      </c>
      <c r="F7633" s="111" t="s">
        <v>185</v>
      </c>
      <c r="G7633" s="111" t="s">
        <v>167</v>
      </c>
      <c r="H7633" s="111" t="s">
        <v>185</v>
      </c>
      <c r="I7633" s="111" t="s">
        <v>167</v>
      </c>
      <c r="J7633" t="str">
        <f t="shared" si="238"/>
        <v>4617SkogOrganisk jordLauvskogImpediment</v>
      </c>
      <c r="K7633" s="111">
        <v>0.35000626494250675</v>
      </c>
      <c r="L7633" s="111">
        <v>0.92784825435236762</v>
      </c>
      <c r="M7633" s="111">
        <v>0.46510463492953991</v>
      </c>
      <c r="N7633" s="112">
        <f t="shared" si="239"/>
        <v>1.7429591542244141</v>
      </c>
    </row>
    <row r="7634" spans="1:14" x14ac:dyDescent="0.25">
      <c r="A7634" s="111" t="s">
        <v>793</v>
      </c>
      <c r="B7634" s="111">
        <f>INDEX(kommuner!C:C,MATCH(_xlfn.NUMBERVALUE(A7634),kommuner!B:B,0))</f>
        <v>4617</v>
      </c>
      <c r="C7634" s="111" t="s">
        <v>127</v>
      </c>
      <c r="D7634" s="111" t="s">
        <v>127</v>
      </c>
      <c r="E7634" s="111" t="s">
        <v>123</v>
      </c>
      <c r="F7634" s="111" t="s">
        <v>185</v>
      </c>
      <c r="G7634" s="111" t="s">
        <v>190</v>
      </c>
      <c r="H7634" s="111" t="s">
        <v>185</v>
      </c>
      <c r="I7634" s="111" t="s">
        <v>190</v>
      </c>
      <c r="J7634" t="str">
        <f t="shared" si="238"/>
        <v>4617SkogOrganisk jordLauvskogLav</v>
      </c>
      <c r="K7634" s="111">
        <v>1.1144075558526714</v>
      </c>
      <c r="L7634" s="111">
        <v>0.92784825435236762</v>
      </c>
      <c r="M7634" s="111">
        <v>0.46510463492953991</v>
      </c>
      <c r="N7634" s="112">
        <f t="shared" si="239"/>
        <v>2.5073604451345788</v>
      </c>
    </row>
    <row r="7635" spans="1:14" x14ac:dyDescent="0.25">
      <c r="A7635" s="111" t="s">
        <v>793</v>
      </c>
      <c r="B7635" s="111">
        <f>INDEX(kommuner!C:C,MATCH(_xlfn.NUMBERVALUE(A7635),kommuner!B:B,0))</f>
        <v>4617</v>
      </c>
      <c r="C7635" s="111" t="s">
        <v>127</v>
      </c>
      <c r="D7635" s="111" t="s">
        <v>127</v>
      </c>
      <c r="E7635" s="111" t="s">
        <v>123</v>
      </c>
      <c r="F7635" s="111" t="s">
        <v>185</v>
      </c>
      <c r="G7635" s="111" t="s">
        <v>173</v>
      </c>
      <c r="H7635" s="111" t="s">
        <v>185</v>
      </c>
      <c r="I7635" s="111" t="s">
        <v>173</v>
      </c>
      <c r="J7635" t="str">
        <f t="shared" si="238"/>
        <v>4617SkogOrganisk jordLauvskogMiddels</v>
      </c>
      <c r="K7635" s="111">
        <v>-0.62664468270982987</v>
      </c>
      <c r="L7635" s="111">
        <v>0.92784825435236762</v>
      </c>
      <c r="M7635" s="111">
        <v>0.46510463492953991</v>
      </c>
      <c r="N7635" s="112">
        <f t="shared" si="239"/>
        <v>0.76630820657207765</v>
      </c>
    </row>
    <row r="7636" spans="1:14" x14ac:dyDescent="0.25">
      <c r="A7636" s="111" t="s">
        <v>793</v>
      </c>
      <c r="B7636" s="111">
        <f>INDEX(kommuner!C:C,MATCH(_xlfn.NUMBERVALUE(A7636),kommuner!B:B,0))</f>
        <v>4617</v>
      </c>
      <c r="C7636" s="111" t="s">
        <v>127</v>
      </c>
      <c r="D7636" s="111" t="s">
        <v>127</v>
      </c>
      <c r="E7636" s="111" t="s">
        <v>123</v>
      </c>
      <c r="F7636" s="111" t="s">
        <v>185</v>
      </c>
      <c r="G7636" s="111" t="s">
        <v>186</v>
      </c>
      <c r="H7636" s="111" t="s">
        <v>185</v>
      </c>
      <c r="I7636" s="111" t="s">
        <v>186</v>
      </c>
      <c r="J7636" t="str">
        <f t="shared" si="238"/>
        <v>4617SkogOrganisk jordLauvskogSærs høy</v>
      </c>
      <c r="K7636" s="111">
        <v>-1.8997279926091779</v>
      </c>
      <c r="L7636" s="111">
        <v>0.92784825435236762</v>
      </c>
      <c r="M7636" s="111">
        <v>0.46510463492953991</v>
      </c>
      <c r="N7636" s="112">
        <f t="shared" si="239"/>
        <v>-0.50677510332727038</v>
      </c>
    </row>
    <row r="7637" spans="1:14" x14ac:dyDescent="0.25">
      <c r="A7637" s="111" t="s">
        <v>793</v>
      </c>
      <c r="B7637" s="111">
        <f>INDEX(kommuner!C:C,MATCH(_xlfn.NUMBERVALUE(A7637),kommuner!B:B,0))</f>
        <v>4617</v>
      </c>
      <c r="C7637" s="111" t="s">
        <v>83</v>
      </c>
      <c r="D7637" s="111" t="s">
        <v>83</v>
      </c>
      <c r="E7637" s="111" t="s">
        <v>126</v>
      </c>
      <c r="F7637" s="111" t="s">
        <v>139</v>
      </c>
      <c r="G7637" s="111" t="s">
        <v>139</v>
      </c>
      <c r="H7637" s="111" t="s">
        <v>139</v>
      </c>
      <c r="I7637" s="111" t="s">
        <v>139</v>
      </c>
      <c r="J7637" t="str">
        <f t="shared" si="238"/>
        <v>4617Utbygd arealMineraljord</v>
      </c>
      <c r="K7637" s="111">
        <v>-1.3010725986550351</v>
      </c>
      <c r="L7637" s="111">
        <v>0</v>
      </c>
      <c r="M7637" s="111">
        <v>1.303047089454229E-2</v>
      </c>
      <c r="N7637" s="112">
        <f t="shared" si="239"/>
        <v>-1.2880421277604928</v>
      </c>
    </row>
    <row r="7638" spans="1:14" x14ac:dyDescent="0.25">
      <c r="A7638" s="111" t="s">
        <v>793</v>
      </c>
      <c r="B7638" s="111">
        <f>INDEX(kommuner!C:C,MATCH(_xlfn.NUMBERVALUE(A7638),kommuner!B:B,0))</f>
        <v>4617</v>
      </c>
      <c r="C7638" s="111" t="s">
        <v>83</v>
      </c>
      <c r="D7638" s="111" t="s">
        <v>83</v>
      </c>
      <c r="E7638" s="111" t="s">
        <v>123</v>
      </c>
      <c r="F7638" s="111" t="s">
        <v>139</v>
      </c>
      <c r="G7638" s="111" t="s">
        <v>139</v>
      </c>
      <c r="H7638" s="111" t="s">
        <v>139</v>
      </c>
      <c r="I7638" s="111" t="s">
        <v>139</v>
      </c>
      <c r="J7638" t="str">
        <f t="shared" si="238"/>
        <v>4617Utbygd arealOrganisk jord</v>
      </c>
      <c r="K7638" s="111">
        <v>29.011421395201612</v>
      </c>
      <c r="L7638" s="111">
        <v>0</v>
      </c>
      <c r="M7638" s="111">
        <v>1.303047089454229E-2</v>
      </c>
      <c r="N7638" s="112">
        <f t="shared" si="239"/>
        <v>29.024451866096154</v>
      </c>
    </row>
    <row r="7639" spans="1:14" x14ac:dyDescent="0.25">
      <c r="A7639" s="111" t="s">
        <v>793</v>
      </c>
      <c r="B7639" s="111">
        <f>INDEX(kommuner!C:C,MATCH(_xlfn.NUMBERVALUE(A7639),kommuner!B:B,0))</f>
        <v>4617</v>
      </c>
      <c r="C7639" s="111" t="s">
        <v>181</v>
      </c>
      <c r="D7639" s="111" t="s">
        <v>181</v>
      </c>
      <c r="E7639" s="111" t="s">
        <v>123</v>
      </c>
      <c r="F7639" s="111" t="s">
        <v>139</v>
      </c>
      <c r="G7639" s="111" t="s">
        <v>139</v>
      </c>
      <c r="H7639" s="111" t="s">
        <v>139</v>
      </c>
      <c r="I7639" s="111" t="s">
        <v>139</v>
      </c>
      <c r="J7639" t="str">
        <f t="shared" si="238"/>
        <v>4617Vann og myrOrganisk jord</v>
      </c>
      <c r="K7639" s="111">
        <v>-0.38124953903444653</v>
      </c>
      <c r="L7639" s="111">
        <v>0</v>
      </c>
      <c r="M7639" s="111">
        <v>0</v>
      </c>
      <c r="N7639" s="112">
        <f t="shared" si="239"/>
        <v>-0.38124953903444653</v>
      </c>
    </row>
    <row r="7640" spans="1:14" x14ac:dyDescent="0.25">
      <c r="A7640" s="111" t="s">
        <v>794</v>
      </c>
      <c r="B7640" s="111">
        <f>INDEX(kommuner!C:C,MATCH(_xlfn.NUMBERVALUE(A7640),kommuner!B:B,0))</f>
        <v>4618</v>
      </c>
      <c r="C7640" s="111" t="s">
        <v>82</v>
      </c>
      <c r="D7640" s="111" t="s">
        <v>82</v>
      </c>
      <c r="E7640" s="111" t="s">
        <v>126</v>
      </c>
      <c r="F7640" s="111" t="s">
        <v>139</v>
      </c>
      <c r="G7640" s="111" t="s">
        <v>139</v>
      </c>
      <c r="H7640" s="111" t="s">
        <v>139</v>
      </c>
      <c r="I7640" s="111" t="s">
        <v>139</v>
      </c>
      <c r="J7640" t="str">
        <f t="shared" si="238"/>
        <v>4618Annen utmarkMineraljord</v>
      </c>
      <c r="K7640" s="111">
        <v>-0.12122885237983599</v>
      </c>
      <c r="L7640" s="111">
        <v>0</v>
      </c>
      <c r="M7640" s="111">
        <v>0</v>
      </c>
      <c r="N7640" s="112">
        <f t="shared" si="239"/>
        <v>-0.12122885237983599</v>
      </c>
    </row>
    <row r="7641" spans="1:14" x14ac:dyDescent="0.25">
      <c r="A7641" s="111" t="s">
        <v>794</v>
      </c>
      <c r="B7641" s="111">
        <f>INDEX(kommuner!C:C,MATCH(_xlfn.NUMBERVALUE(A7641),kommuner!B:B,0))</f>
        <v>4618</v>
      </c>
      <c r="C7641" s="111" t="s">
        <v>121</v>
      </c>
      <c r="D7641" s="111" t="s">
        <v>121</v>
      </c>
      <c r="E7641" s="111" t="s">
        <v>126</v>
      </c>
      <c r="F7641" s="111" t="s">
        <v>139</v>
      </c>
      <c r="G7641" s="111" t="s">
        <v>139</v>
      </c>
      <c r="H7641" s="111" t="s">
        <v>139</v>
      </c>
      <c r="I7641" s="111" t="s">
        <v>139</v>
      </c>
      <c r="J7641" t="str">
        <f t="shared" si="238"/>
        <v>4618BeiteMineraljord</v>
      </c>
      <c r="K7641" s="111">
        <v>-0.96338340838695502</v>
      </c>
      <c r="L7641" s="111">
        <v>0</v>
      </c>
      <c r="M7641" s="111">
        <v>1.2448711246839999E-7</v>
      </c>
      <c r="N7641" s="112">
        <f t="shared" si="239"/>
        <v>-0.96338328389984251</v>
      </c>
    </row>
    <row r="7642" spans="1:14" x14ac:dyDescent="0.25">
      <c r="A7642" s="111" t="s">
        <v>794</v>
      </c>
      <c r="B7642" s="111">
        <f>INDEX(kommuner!C:C,MATCH(_xlfn.NUMBERVALUE(A7642),kommuner!B:B,0))</f>
        <v>4618</v>
      </c>
      <c r="C7642" s="111" t="s">
        <v>121</v>
      </c>
      <c r="D7642" s="111" t="s">
        <v>121</v>
      </c>
      <c r="E7642" s="111" t="s">
        <v>123</v>
      </c>
      <c r="F7642" s="111" t="s">
        <v>139</v>
      </c>
      <c r="G7642" s="111" t="s">
        <v>139</v>
      </c>
      <c r="H7642" s="111" t="s">
        <v>139</v>
      </c>
      <c r="I7642" s="111" t="s">
        <v>139</v>
      </c>
      <c r="J7642" t="str">
        <f t="shared" si="238"/>
        <v>4618BeiteOrganisk jord</v>
      </c>
      <c r="K7642" s="111">
        <v>12.077525935985037</v>
      </c>
      <c r="L7642" s="111">
        <v>1.6412500000000001</v>
      </c>
      <c r="M7642" s="111">
        <v>0</v>
      </c>
      <c r="N7642" s="112">
        <f t="shared" si="239"/>
        <v>13.718775935985036</v>
      </c>
    </row>
    <row r="7643" spans="1:14" x14ac:dyDescent="0.25">
      <c r="A7643" s="111" t="s">
        <v>794</v>
      </c>
      <c r="B7643" s="111">
        <f>INDEX(kommuner!C:C,MATCH(_xlfn.NUMBERVALUE(A7643),kommuner!B:B,0))</f>
        <v>4618</v>
      </c>
      <c r="C7643" s="111" t="s">
        <v>84</v>
      </c>
      <c r="D7643" s="111" t="s">
        <v>84</v>
      </c>
      <c r="E7643" s="111" t="s">
        <v>126</v>
      </c>
      <c r="F7643" s="111" t="s">
        <v>139</v>
      </c>
      <c r="G7643" s="111" t="s">
        <v>139</v>
      </c>
      <c r="H7643" s="111" t="s">
        <v>139</v>
      </c>
      <c r="I7643" s="111" t="s">
        <v>139</v>
      </c>
      <c r="J7643" t="str">
        <f t="shared" si="238"/>
        <v>4618Dyrket markMineraljord</v>
      </c>
      <c r="K7643" s="111">
        <v>-0.87492202609341907</v>
      </c>
      <c r="L7643" s="111">
        <v>0</v>
      </c>
      <c r="M7643" s="111">
        <v>0</v>
      </c>
      <c r="N7643" s="112">
        <f t="shared" si="239"/>
        <v>-0.87492202609341907</v>
      </c>
    </row>
    <row r="7644" spans="1:14" x14ac:dyDescent="0.25">
      <c r="A7644" s="111" t="s">
        <v>794</v>
      </c>
      <c r="B7644" s="111">
        <f>INDEX(kommuner!C:C,MATCH(_xlfn.NUMBERVALUE(A7644),kommuner!B:B,0))</f>
        <v>4618</v>
      </c>
      <c r="C7644" s="111" t="s">
        <v>84</v>
      </c>
      <c r="D7644" s="111" t="s">
        <v>84</v>
      </c>
      <c r="E7644" s="111" t="s">
        <v>123</v>
      </c>
      <c r="F7644" s="111" t="s">
        <v>139</v>
      </c>
      <c r="G7644" s="111" t="s">
        <v>139</v>
      </c>
      <c r="H7644" s="111" t="s">
        <v>139</v>
      </c>
      <c r="I7644" s="111" t="s">
        <v>139</v>
      </c>
      <c r="J7644" t="str">
        <f t="shared" si="238"/>
        <v>4618Dyrket markOrganisk jord</v>
      </c>
      <c r="K7644" s="111">
        <v>28.726149366675592</v>
      </c>
      <c r="L7644" s="111">
        <v>1.45625</v>
      </c>
      <c r="M7644" s="111">
        <v>0</v>
      </c>
      <c r="N7644" s="112">
        <f t="shared" si="239"/>
        <v>30.182399366675593</v>
      </c>
    </row>
    <row r="7645" spans="1:14" x14ac:dyDescent="0.25">
      <c r="A7645" s="111" t="s">
        <v>794</v>
      </c>
      <c r="B7645" s="111">
        <f>INDEX(kommuner!C:C,MATCH(_xlfn.NUMBERVALUE(A7645),kommuner!B:B,0))</f>
        <v>4618</v>
      </c>
      <c r="C7645" s="111" t="s">
        <v>127</v>
      </c>
      <c r="D7645" s="111" t="s">
        <v>127</v>
      </c>
      <c r="E7645" s="111" t="s">
        <v>126</v>
      </c>
      <c r="F7645" s="111" t="s">
        <v>172</v>
      </c>
      <c r="G7645" s="111" t="s">
        <v>180</v>
      </c>
      <c r="H7645" s="111" t="s">
        <v>172</v>
      </c>
      <c r="I7645" s="111" t="s">
        <v>180</v>
      </c>
      <c r="J7645" t="str">
        <f t="shared" si="238"/>
        <v>4618SkogMineraljordBarskogHøy</v>
      </c>
      <c r="K7645" s="111">
        <v>-3.4914408319412575</v>
      </c>
      <c r="L7645" s="111">
        <v>0.85306406685236758</v>
      </c>
      <c r="M7645" s="111">
        <v>6.4056614999681585E-2</v>
      </c>
      <c r="N7645" s="112">
        <f t="shared" si="239"/>
        <v>-2.5743201500892083</v>
      </c>
    </row>
    <row r="7646" spans="1:14" x14ac:dyDescent="0.25">
      <c r="A7646" s="111" t="s">
        <v>794</v>
      </c>
      <c r="B7646" s="111">
        <f>INDEX(kommuner!C:C,MATCH(_xlfn.NUMBERVALUE(A7646),kommuner!B:B,0))</f>
        <v>4618</v>
      </c>
      <c r="C7646" s="111" t="s">
        <v>127</v>
      </c>
      <c r="D7646" s="111" t="s">
        <v>127</v>
      </c>
      <c r="E7646" s="111" t="s">
        <v>126</v>
      </c>
      <c r="F7646" s="111" t="s">
        <v>172</v>
      </c>
      <c r="G7646" s="111" t="s">
        <v>167</v>
      </c>
      <c r="H7646" s="111" t="s">
        <v>172</v>
      </c>
      <c r="I7646" s="111" t="s">
        <v>167</v>
      </c>
      <c r="J7646" t="str">
        <f t="shared" si="238"/>
        <v>4618SkogMineraljordBarskogImpediment</v>
      </c>
      <c r="K7646" s="111">
        <v>-1.1558387230259366</v>
      </c>
      <c r="L7646" s="111">
        <v>0.85306406685236758</v>
      </c>
      <c r="M7646" s="111">
        <v>6.3979989500968365E-2</v>
      </c>
      <c r="N7646" s="112">
        <f t="shared" si="239"/>
        <v>-0.23879466667260066</v>
      </c>
    </row>
    <row r="7647" spans="1:14" x14ac:dyDescent="0.25">
      <c r="A7647" s="111" t="s">
        <v>794</v>
      </c>
      <c r="B7647" s="111">
        <f>INDEX(kommuner!C:C,MATCH(_xlfn.NUMBERVALUE(A7647),kommuner!B:B,0))</f>
        <v>4618</v>
      </c>
      <c r="C7647" s="111" t="s">
        <v>127</v>
      </c>
      <c r="D7647" s="111" t="s">
        <v>127</v>
      </c>
      <c r="E7647" s="111" t="s">
        <v>126</v>
      </c>
      <c r="F7647" s="111" t="s">
        <v>172</v>
      </c>
      <c r="G7647" s="111" t="s">
        <v>190</v>
      </c>
      <c r="H7647" s="111" t="s">
        <v>172</v>
      </c>
      <c r="I7647" s="111" t="s">
        <v>190</v>
      </c>
      <c r="J7647" t="str">
        <f t="shared" si="238"/>
        <v>4618SkogMineraljordBarskogLav</v>
      </c>
      <c r="K7647" s="111">
        <v>-1.8215681825293268</v>
      </c>
      <c r="L7647" s="111">
        <v>0.85306406685236758</v>
      </c>
      <c r="M7647" s="111">
        <v>6.3979989500968365E-2</v>
      </c>
      <c r="N7647" s="112">
        <f t="shared" si="239"/>
        <v>-0.90452412617599087</v>
      </c>
    </row>
    <row r="7648" spans="1:14" x14ac:dyDescent="0.25">
      <c r="A7648" s="111" t="s">
        <v>794</v>
      </c>
      <c r="B7648" s="111">
        <f>INDEX(kommuner!C:C,MATCH(_xlfn.NUMBERVALUE(A7648),kommuner!B:B,0))</f>
        <v>4618</v>
      </c>
      <c r="C7648" s="111" t="s">
        <v>127</v>
      </c>
      <c r="D7648" s="111" t="s">
        <v>127</v>
      </c>
      <c r="E7648" s="111" t="s">
        <v>126</v>
      </c>
      <c r="F7648" s="111" t="s">
        <v>172</v>
      </c>
      <c r="G7648" s="111" t="s">
        <v>173</v>
      </c>
      <c r="H7648" s="111" t="s">
        <v>172</v>
      </c>
      <c r="I7648" s="111" t="s">
        <v>173</v>
      </c>
      <c r="J7648" t="str">
        <f t="shared" si="238"/>
        <v>4618SkogMineraljordBarskogMiddels</v>
      </c>
      <c r="K7648" s="111">
        <v>-2.9452289214132028</v>
      </c>
      <c r="L7648" s="111">
        <v>0.85306406685236758</v>
      </c>
      <c r="M7648" s="111">
        <v>6.4056614999681585E-2</v>
      </c>
      <c r="N7648" s="112">
        <f t="shared" si="239"/>
        <v>-2.0281082395611536</v>
      </c>
    </row>
    <row r="7649" spans="1:14" x14ac:dyDescent="0.25">
      <c r="A7649" s="111" t="s">
        <v>794</v>
      </c>
      <c r="B7649" s="111">
        <f>INDEX(kommuner!C:C,MATCH(_xlfn.NUMBERVALUE(A7649),kommuner!B:B,0))</f>
        <v>4618</v>
      </c>
      <c r="C7649" s="111" t="s">
        <v>127</v>
      </c>
      <c r="D7649" s="111" t="s">
        <v>127</v>
      </c>
      <c r="E7649" s="111" t="s">
        <v>126</v>
      </c>
      <c r="F7649" s="111" t="s">
        <v>172</v>
      </c>
      <c r="G7649" s="111" t="s">
        <v>186</v>
      </c>
      <c r="H7649" s="111" t="s">
        <v>172</v>
      </c>
      <c r="I7649" s="111" t="s">
        <v>186</v>
      </c>
      <c r="J7649" t="str">
        <f t="shared" si="238"/>
        <v>4618SkogMineraljordBarskogSærs høy</v>
      </c>
      <c r="K7649" s="111">
        <v>-2.734962032443129</v>
      </c>
      <c r="L7649" s="111">
        <v>0.85306406685236758</v>
      </c>
      <c r="M7649" s="111">
        <v>6.4056614999681585E-2</v>
      </c>
      <c r="N7649" s="112">
        <f t="shared" si="239"/>
        <v>-1.81784135059108</v>
      </c>
    </row>
    <row r="7650" spans="1:14" x14ac:dyDescent="0.25">
      <c r="A7650" s="111" t="s">
        <v>794</v>
      </c>
      <c r="B7650" s="111">
        <f>INDEX(kommuner!C:C,MATCH(_xlfn.NUMBERVALUE(A7650),kommuner!B:B,0))</f>
        <v>4618</v>
      </c>
      <c r="C7650" s="111" t="s">
        <v>127</v>
      </c>
      <c r="D7650" s="111" t="s">
        <v>127</v>
      </c>
      <c r="E7650" s="111" t="s">
        <v>126</v>
      </c>
      <c r="F7650" s="111" t="s">
        <v>179</v>
      </c>
      <c r="G7650" s="111" t="s">
        <v>180</v>
      </c>
      <c r="H7650" s="111" t="s">
        <v>179</v>
      </c>
      <c r="I7650" s="111" t="s">
        <v>180</v>
      </c>
      <c r="J7650" t="str">
        <f t="shared" si="238"/>
        <v>4618SkogMineraljordBlandingsskogHøy</v>
      </c>
      <c r="K7650" s="111">
        <v>-7.1939050909469406</v>
      </c>
      <c r="L7650" s="111">
        <v>0.85306406685236758</v>
      </c>
      <c r="M7650" s="111">
        <v>6.3979989500968365E-2</v>
      </c>
      <c r="N7650" s="112">
        <f t="shared" si="239"/>
        <v>-6.2768610345936047</v>
      </c>
    </row>
    <row r="7651" spans="1:14" x14ac:dyDescent="0.25">
      <c r="A7651" s="111" t="s">
        <v>794</v>
      </c>
      <c r="B7651" s="111">
        <f>INDEX(kommuner!C:C,MATCH(_xlfn.NUMBERVALUE(A7651),kommuner!B:B,0))</f>
        <v>4618</v>
      </c>
      <c r="C7651" s="111" t="s">
        <v>127</v>
      </c>
      <c r="D7651" s="111" t="s">
        <v>127</v>
      </c>
      <c r="E7651" s="111" t="s">
        <v>126</v>
      </c>
      <c r="F7651" s="111" t="s">
        <v>179</v>
      </c>
      <c r="G7651" s="111" t="s">
        <v>167</v>
      </c>
      <c r="H7651" s="111" t="s">
        <v>179</v>
      </c>
      <c r="I7651" s="111" t="s">
        <v>167</v>
      </c>
      <c r="J7651" t="str">
        <f t="shared" si="238"/>
        <v>4618SkogMineraljordBlandingsskogImpediment</v>
      </c>
      <c r="K7651" s="111">
        <v>-1.6598037998579707</v>
      </c>
      <c r="L7651" s="111">
        <v>0.85306406685236758</v>
      </c>
      <c r="M7651" s="111">
        <v>6.3979989500968365E-2</v>
      </c>
      <c r="N7651" s="112">
        <f t="shared" si="239"/>
        <v>-0.7427597435046347</v>
      </c>
    </row>
    <row r="7652" spans="1:14" x14ac:dyDescent="0.25">
      <c r="A7652" s="111" t="s">
        <v>794</v>
      </c>
      <c r="B7652" s="111">
        <f>INDEX(kommuner!C:C,MATCH(_xlfn.NUMBERVALUE(A7652),kommuner!B:B,0))</f>
        <v>4618</v>
      </c>
      <c r="C7652" s="111" t="s">
        <v>127</v>
      </c>
      <c r="D7652" s="111" t="s">
        <v>127</v>
      </c>
      <c r="E7652" s="111" t="s">
        <v>126</v>
      </c>
      <c r="F7652" s="111" t="s">
        <v>179</v>
      </c>
      <c r="G7652" s="111" t="s">
        <v>190</v>
      </c>
      <c r="H7652" s="111" t="s">
        <v>179</v>
      </c>
      <c r="I7652" s="111" t="s">
        <v>190</v>
      </c>
      <c r="J7652" t="str">
        <f t="shared" si="238"/>
        <v>4618SkogMineraljordBlandingsskogLav</v>
      </c>
      <c r="K7652" s="111">
        <v>-2.5588434197694254</v>
      </c>
      <c r="L7652" s="111">
        <v>0.85306406685236758</v>
      </c>
      <c r="M7652" s="111">
        <v>6.3979989500968365E-2</v>
      </c>
      <c r="N7652" s="112">
        <f t="shared" si="239"/>
        <v>-1.6417993634160897</v>
      </c>
    </row>
    <row r="7653" spans="1:14" x14ac:dyDescent="0.25">
      <c r="A7653" s="111" t="s">
        <v>794</v>
      </c>
      <c r="B7653" s="111">
        <f>INDEX(kommuner!C:C,MATCH(_xlfn.NUMBERVALUE(A7653),kommuner!B:B,0))</f>
        <v>4618</v>
      </c>
      <c r="C7653" s="111" t="s">
        <v>127</v>
      </c>
      <c r="D7653" s="111" t="s">
        <v>127</v>
      </c>
      <c r="E7653" s="111" t="s">
        <v>126</v>
      </c>
      <c r="F7653" s="111" t="s">
        <v>179</v>
      </c>
      <c r="G7653" s="111" t="s">
        <v>173</v>
      </c>
      <c r="H7653" s="111" t="s">
        <v>179</v>
      </c>
      <c r="I7653" s="111" t="s">
        <v>173</v>
      </c>
      <c r="J7653" t="str">
        <f t="shared" si="238"/>
        <v>4618SkogMineraljordBlandingsskogMiddels</v>
      </c>
      <c r="K7653" s="111">
        <v>-3.8687729546762566</v>
      </c>
      <c r="L7653" s="111">
        <v>0.85306406685236758</v>
      </c>
      <c r="M7653" s="111">
        <v>6.3979989500968365E-2</v>
      </c>
      <c r="N7653" s="112">
        <f t="shared" si="239"/>
        <v>-2.9517288983229206</v>
      </c>
    </row>
    <row r="7654" spans="1:14" x14ac:dyDescent="0.25">
      <c r="A7654" s="111" t="s">
        <v>794</v>
      </c>
      <c r="B7654" s="111">
        <f>INDEX(kommuner!C:C,MATCH(_xlfn.NUMBERVALUE(A7654),kommuner!B:B,0))</f>
        <v>4618</v>
      </c>
      <c r="C7654" s="111" t="s">
        <v>127</v>
      </c>
      <c r="D7654" s="111" t="s">
        <v>127</v>
      </c>
      <c r="E7654" s="111" t="s">
        <v>126</v>
      </c>
      <c r="F7654" s="111" t="s">
        <v>179</v>
      </c>
      <c r="G7654" s="111" t="s">
        <v>186</v>
      </c>
      <c r="H7654" s="111" t="s">
        <v>179</v>
      </c>
      <c r="I7654" s="111" t="s">
        <v>186</v>
      </c>
      <c r="J7654" t="str">
        <f t="shared" si="238"/>
        <v>4618SkogMineraljordBlandingsskogSærs høy</v>
      </c>
      <c r="K7654" s="111">
        <v>-2.9395925245326562</v>
      </c>
      <c r="L7654" s="111">
        <v>0.85306406685236758</v>
      </c>
      <c r="M7654" s="111">
        <v>6.3979989500968365E-2</v>
      </c>
      <c r="N7654" s="112">
        <f t="shared" si="239"/>
        <v>-2.0225484681793202</v>
      </c>
    </row>
    <row r="7655" spans="1:14" x14ac:dyDescent="0.25">
      <c r="A7655" s="111" t="s">
        <v>794</v>
      </c>
      <c r="B7655" s="111">
        <f>INDEX(kommuner!C:C,MATCH(_xlfn.NUMBERVALUE(A7655),kommuner!B:B,0))</f>
        <v>4618</v>
      </c>
      <c r="C7655" s="111" t="s">
        <v>127</v>
      </c>
      <c r="D7655" s="111" t="s">
        <v>127</v>
      </c>
      <c r="E7655" s="111" t="s">
        <v>126</v>
      </c>
      <c r="F7655" s="111" t="s">
        <v>185</v>
      </c>
      <c r="G7655" s="111" t="s">
        <v>180</v>
      </c>
      <c r="H7655" s="111" t="s">
        <v>185</v>
      </c>
      <c r="I7655" s="111" t="s">
        <v>180</v>
      </c>
      <c r="J7655" t="str">
        <f t="shared" si="238"/>
        <v>4618SkogMineraljordLauvskogHøy</v>
      </c>
      <c r="K7655" s="111">
        <v>-2.6171499611514069</v>
      </c>
      <c r="L7655" s="111">
        <v>0.85306406685236758</v>
      </c>
      <c r="M7655" s="111">
        <v>6.3979989500968365E-2</v>
      </c>
      <c r="N7655" s="112">
        <f t="shared" si="239"/>
        <v>-1.7001059047980711</v>
      </c>
    </row>
    <row r="7656" spans="1:14" x14ac:dyDescent="0.25">
      <c r="A7656" s="111" t="s">
        <v>794</v>
      </c>
      <c r="B7656" s="111">
        <f>INDEX(kommuner!C:C,MATCH(_xlfn.NUMBERVALUE(A7656),kommuner!B:B,0))</f>
        <v>4618</v>
      </c>
      <c r="C7656" s="111" t="s">
        <v>127</v>
      </c>
      <c r="D7656" s="111" t="s">
        <v>127</v>
      </c>
      <c r="E7656" s="111" t="s">
        <v>126</v>
      </c>
      <c r="F7656" s="111" t="s">
        <v>185</v>
      </c>
      <c r="G7656" s="111" t="s">
        <v>167</v>
      </c>
      <c r="H7656" s="111" t="s">
        <v>185</v>
      </c>
      <c r="I7656" s="111" t="s">
        <v>167</v>
      </c>
      <c r="J7656" t="str">
        <f t="shared" si="238"/>
        <v>4618SkogMineraljordLauvskogImpediment</v>
      </c>
      <c r="K7656" s="111">
        <v>-1.406906973132888</v>
      </c>
      <c r="L7656" s="111">
        <v>0.85306406685236758</v>
      </c>
      <c r="M7656" s="111">
        <v>6.3979989500968365E-2</v>
      </c>
      <c r="N7656" s="112">
        <f t="shared" si="239"/>
        <v>-0.48986291677955207</v>
      </c>
    </row>
    <row r="7657" spans="1:14" x14ac:dyDescent="0.25">
      <c r="A7657" s="111" t="s">
        <v>794</v>
      </c>
      <c r="B7657" s="111">
        <f>INDEX(kommuner!C:C,MATCH(_xlfn.NUMBERVALUE(A7657),kommuner!B:B,0))</f>
        <v>4618</v>
      </c>
      <c r="C7657" s="111" t="s">
        <v>127</v>
      </c>
      <c r="D7657" s="111" t="s">
        <v>127</v>
      </c>
      <c r="E7657" s="111" t="s">
        <v>126</v>
      </c>
      <c r="F7657" s="111" t="s">
        <v>185</v>
      </c>
      <c r="G7657" s="111" t="s">
        <v>190</v>
      </c>
      <c r="H7657" s="111" t="s">
        <v>185</v>
      </c>
      <c r="I7657" s="111" t="s">
        <v>190</v>
      </c>
      <c r="J7657" t="str">
        <f t="shared" si="238"/>
        <v>4618SkogMineraljordLauvskogLav</v>
      </c>
      <c r="K7657" s="111">
        <v>-8.9748170935426599E-2</v>
      </c>
      <c r="L7657" s="111">
        <v>0.85306406685236758</v>
      </c>
      <c r="M7657" s="111">
        <v>6.3979989500968365E-2</v>
      </c>
      <c r="N7657" s="112">
        <f t="shared" si="239"/>
        <v>0.82729588541790933</v>
      </c>
    </row>
    <row r="7658" spans="1:14" x14ac:dyDescent="0.25">
      <c r="A7658" s="111" t="s">
        <v>794</v>
      </c>
      <c r="B7658" s="111">
        <f>INDEX(kommuner!C:C,MATCH(_xlfn.NUMBERVALUE(A7658),kommuner!B:B,0))</f>
        <v>4618</v>
      </c>
      <c r="C7658" s="111" t="s">
        <v>127</v>
      </c>
      <c r="D7658" s="111" t="s">
        <v>127</v>
      </c>
      <c r="E7658" s="111" t="s">
        <v>126</v>
      </c>
      <c r="F7658" s="111" t="s">
        <v>185</v>
      </c>
      <c r="G7658" s="111" t="s">
        <v>173</v>
      </c>
      <c r="H7658" s="111" t="s">
        <v>185</v>
      </c>
      <c r="I7658" s="111" t="s">
        <v>173</v>
      </c>
      <c r="J7658" t="str">
        <f t="shared" si="238"/>
        <v>4618SkogMineraljordLauvskogMiddels</v>
      </c>
      <c r="K7658" s="111">
        <v>-1.7789409505847176</v>
      </c>
      <c r="L7658" s="111">
        <v>0.85306406685236758</v>
      </c>
      <c r="M7658" s="111">
        <v>6.3979989500968365E-2</v>
      </c>
      <c r="N7658" s="112">
        <f t="shared" si="239"/>
        <v>-0.86189689423138161</v>
      </c>
    </row>
    <row r="7659" spans="1:14" x14ac:dyDescent="0.25">
      <c r="A7659" s="111" t="s">
        <v>794</v>
      </c>
      <c r="B7659" s="111">
        <f>INDEX(kommuner!C:C,MATCH(_xlfn.NUMBERVALUE(A7659),kommuner!B:B,0))</f>
        <v>4618</v>
      </c>
      <c r="C7659" s="111" t="s">
        <v>127</v>
      </c>
      <c r="D7659" s="111" t="s">
        <v>127</v>
      </c>
      <c r="E7659" s="111" t="s">
        <v>126</v>
      </c>
      <c r="F7659" s="111" t="s">
        <v>185</v>
      </c>
      <c r="G7659" s="111" t="s">
        <v>186</v>
      </c>
      <c r="H7659" s="111" t="s">
        <v>185</v>
      </c>
      <c r="I7659" s="111" t="s">
        <v>186</v>
      </c>
      <c r="J7659" t="str">
        <f t="shared" si="238"/>
        <v>4618SkogMineraljordLauvskogSærs høy</v>
      </c>
      <c r="K7659" s="111">
        <v>-3.5879168219799293</v>
      </c>
      <c r="L7659" s="111">
        <v>0.85306406685236758</v>
      </c>
      <c r="M7659" s="111">
        <v>6.3979989500968365E-2</v>
      </c>
      <c r="N7659" s="112">
        <f t="shared" si="239"/>
        <v>-2.6708727656265934</v>
      </c>
    </row>
    <row r="7660" spans="1:14" x14ac:dyDescent="0.25">
      <c r="A7660" s="111" t="s">
        <v>794</v>
      </c>
      <c r="B7660" s="111">
        <f>INDEX(kommuner!C:C,MATCH(_xlfn.NUMBERVALUE(A7660),kommuner!B:B,0))</f>
        <v>4618</v>
      </c>
      <c r="C7660" s="111" t="s">
        <v>127</v>
      </c>
      <c r="D7660" s="111" t="s">
        <v>127</v>
      </c>
      <c r="E7660" s="111" t="s">
        <v>123</v>
      </c>
      <c r="F7660" s="111" t="s">
        <v>172</v>
      </c>
      <c r="G7660" s="111" t="s">
        <v>180</v>
      </c>
      <c r="H7660" s="111" t="s">
        <v>172</v>
      </c>
      <c r="I7660" s="111" t="s">
        <v>180</v>
      </c>
      <c r="J7660" t="str">
        <f t="shared" si="238"/>
        <v>4618SkogOrganisk jordBarskogHøy</v>
      </c>
      <c r="K7660" s="111">
        <v>-2.5184559031994138</v>
      </c>
      <c r="L7660" s="111">
        <v>0.92784825435236762</v>
      </c>
      <c r="M7660" s="111">
        <v>0.46518126042825314</v>
      </c>
      <c r="N7660" s="112">
        <f t="shared" si="239"/>
        <v>-1.1254263884187932</v>
      </c>
    </row>
    <row r="7661" spans="1:14" x14ac:dyDescent="0.25">
      <c r="A7661" s="111" t="s">
        <v>794</v>
      </c>
      <c r="B7661" s="111">
        <f>INDEX(kommuner!C:C,MATCH(_xlfn.NUMBERVALUE(A7661),kommuner!B:B,0))</f>
        <v>4618</v>
      </c>
      <c r="C7661" s="111" t="s">
        <v>127</v>
      </c>
      <c r="D7661" s="111" t="s">
        <v>127</v>
      </c>
      <c r="E7661" s="111" t="s">
        <v>123</v>
      </c>
      <c r="F7661" s="111" t="s">
        <v>172</v>
      </c>
      <c r="G7661" s="111" t="s">
        <v>167</v>
      </c>
      <c r="H7661" s="111" t="s">
        <v>172</v>
      </c>
      <c r="I7661" s="111" t="s">
        <v>167</v>
      </c>
      <c r="J7661" t="str">
        <f t="shared" si="238"/>
        <v>4618SkogOrganisk jordBarskogImpediment</v>
      </c>
      <c r="K7661" s="111">
        <v>-0.13011741963904588</v>
      </c>
      <c r="L7661" s="111">
        <v>0.92784825435236762</v>
      </c>
      <c r="M7661" s="111">
        <v>0.46510463492953991</v>
      </c>
      <c r="N7661" s="112">
        <f t="shared" si="239"/>
        <v>1.2628354696428616</v>
      </c>
    </row>
    <row r="7662" spans="1:14" x14ac:dyDescent="0.25">
      <c r="A7662" s="111" t="s">
        <v>794</v>
      </c>
      <c r="B7662" s="111">
        <f>INDEX(kommuner!C:C,MATCH(_xlfn.NUMBERVALUE(A7662),kommuner!B:B,0))</f>
        <v>4618</v>
      </c>
      <c r="C7662" s="111" t="s">
        <v>127</v>
      </c>
      <c r="D7662" s="111" t="s">
        <v>127</v>
      </c>
      <c r="E7662" s="111" t="s">
        <v>123</v>
      </c>
      <c r="F7662" s="111" t="s">
        <v>172</v>
      </c>
      <c r="G7662" s="111" t="s">
        <v>190</v>
      </c>
      <c r="H7662" s="111" t="s">
        <v>172</v>
      </c>
      <c r="I7662" s="111" t="s">
        <v>190</v>
      </c>
      <c r="J7662" t="str">
        <f t="shared" si="238"/>
        <v>4618SkogOrganisk jordBarskogLav</v>
      </c>
      <c r="K7662" s="111">
        <v>-0.50666953101693391</v>
      </c>
      <c r="L7662" s="111">
        <v>0.92784825435236762</v>
      </c>
      <c r="M7662" s="111">
        <v>0.46510463492953991</v>
      </c>
      <c r="N7662" s="112">
        <f t="shared" si="239"/>
        <v>0.88628335826497362</v>
      </c>
    </row>
    <row r="7663" spans="1:14" x14ac:dyDescent="0.25">
      <c r="A7663" s="111" t="s">
        <v>794</v>
      </c>
      <c r="B7663" s="111">
        <f>INDEX(kommuner!C:C,MATCH(_xlfn.NUMBERVALUE(A7663),kommuner!B:B,0))</f>
        <v>4618</v>
      </c>
      <c r="C7663" s="111" t="s">
        <v>127</v>
      </c>
      <c r="D7663" s="111" t="s">
        <v>127</v>
      </c>
      <c r="E7663" s="111" t="s">
        <v>123</v>
      </c>
      <c r="F7663" s="111" t="s">
        <v>172</v>
      </c>
      <c r="G7663" s="111" t="s">
        <v>173</v>
      </c>
      <c r="H7663" s="111" t="s">
        <v>172</v>
      </c>
      <c r="I7663" s="111" t="s">
        <v>173</v>
      </c>
      <c r="J7663" t="str">
        <f t="shared" si="238"/>
        <v>4618SkogOrganisk jordBarskogMiddels</v>
      </c>
      <c r="K7663" s="111">
        <v>-1.5571490961494638</v>
      </c>
      <c r="L7663" s="111">
        <v>0.92784825435236762</v>
      </c>
      <c r="M7663" s="111">
        <v>0.46518126042825314</v>
      </c>
      <c r="N7663" s="112">
        <f t="shared" si="239"/>
        <v>-0.16411958136884308</v>
      </c>
    </row>
    <row r="7664" spans="1:14" x14ac:dyDescent="0.25">
      <c r="A7664" s="111" t="s">
        <v>794</v>
      </c>
      <c r="B7664" s="111">
        <f>INDEX(kommuner!C:C,MATCH(_xlfn.NUMBERVALUE(A7664),kommuner!B:B,0))</f>
        <v>4618</v>
      </c>
      <c r="C7664" s="111" t="s">
        <v>127</v>
      </c>
      <c r="D7664" s="111" t="s">
        <v>127</v>
      </c>
      <c r="E7664" s="111" t="s">
        <v>123</v>
      </c>
      <c r="F7664" s="111" t="s">
        <v>172</v>
      </c>
      <c r="G7664" s="111" t="s">
        <v>186</v>
      </c>
      <c r="H7664" s="111" t="s">
        <v>172</v>
      </c>
      <c r="I7664" s="111" t="s">
        <v>186</v>
      </c>
      <c r="J7664" t="str">
        <f t="shared" si="238"/>
        <v>4618SkogOrganisk jordBarskogSærs høy</v>
      </c>
      <c r="K7664" s="111">
        <v>2.5548655235722699</v>
      </c>
      <c r="L7664" s="111">
        <v>0.92784825435236762</v>
      </c>
      <c r="M7664" s="111">
        <v>0.46518126042825314</v>
      </c>
      <c r="N7664" s="112">
        <f t="shared" si="239"/>
        <v>3.9478950383528906</v>
      </c>
    </row>
    <row r="7665" spans="1:14" x14ac:dyDescent="0.25">
      <c r="A7665" s="111" t="s">
        <v>794</v>
      </c>
      <c r="B7665" s="111">
        <f>INDEX(kommuner!C:C,MATCH(_xlfn.NUMBERVALUE(A7665),kommuner!B:B,0))</f>
        <v>4618</v>
      </c>
      <c r="C7665" s="111" t="s">
        <v>127</v>
      </c>
      <c r="D7665" s="111" t="s">
        <v>127</v>
      </c>
      <c r="E7665" s="111" t="s">
        <v>123</v>
      </c>
      <c r="F7665" s="111" t="s">
        <v>179</v>
      </c>
      <c r="G7665" s="111" t="s">
        <v>180</v>
      </c>
      <c r="H7665" s="111" t="s">
        <v>179</v>
      </c>
      <c r="I7665" s="111" t="s">
        <v>180</v>
      </c>
      <c r="J7665" t="str">
        <f t="shared" si="238"/>
        <v>4618SkogOrganisk jordBlandingsskogHøy</v>
      </c>
      <c r="K7665" s="111">
        <v>-5.5554344456832343</v>
      </c>
      <c r="L7665" s="111">
        <v>0.92784825435236762</v>
      </c>
      <c r="M7665" s="111">
        <v>0.46510463492953991</v>
      </c>
      <c r="N7665" s="112">
        <f t="shared" si="239"/>
        <v>-4.1624815564013264</v>
      </c>
    </row>
    <row r="7666" spans="1:14" x14ac:dyDescent="0.25">
      <c r="A7666" s="111" t="s">
        <v>794</v>
      </c>
      <c r="B7666" s="111">
        <f>INDEX(kommuner!C:C,MATCH(_xlfn.NUMBERVALUE(A7666),kommuner!B:B,0))</f>
        <v>4618</v>
      </c>
      <c r="C7666" s="111" t="s">
        <v>127</v>
      </c>
      <c r="D7666" s="111" t="s">
        <v>127</v>
      </c>
      <c r="E7666" s="111" t="s">
        <v>123</v>
      </c>
      <c r="F7666" s="111" t="s">
        <v>179</v>
      </c>
      <c r="G7666" s="111" t="s">
        <v>167</v>
      </c>
      <c r="H7666" s="111" t="s">
        <v>179</v>
      </c>
      <c r="I7666" s="111" t="s">
        <v>167</v>
      </c>
      <c r="J7666" t="str">
        <f t="shared" si="238"/>
        <v>4618SkogOrganisk jordBlandingsskogImpediment</v>
      </c>
      <c r="K7666" s="111">
        <v>-0.28586344175800005</v>
      </c>
      <c r="L7666" s="111">
        <v>0.92784825435236762</v>
      </c>
      <c r="M7666" s="111">
        <v>0.46510463492953991</v>
      </c>
      <c r="N7666" s="112">
        <f t="shared" si="239"/>
        <v>1.1070894475239075</v>
      </c>
    </row>
    <row r="7667" spans="1:14" x14ac:dyDescent="0.25">
      <c r="A7667" s="111" t="s">
        <v>794</v>
      </c>
      <c r="B7667" s="111">
        <f>INDEX(kommuner!C:C,MATCH(_xlfn.NUMBERVALUE(A7667),kommuner!B:B,0))</f>
        <v>4618</v>
      </c>
      <c r="C7667" s="111" t="s">
        <v>127</v>
      </c>
      <c r="D7667" s="111" t="s">
        <v>127</v>
      </c>
      <c r="E7667" s="111" t="s">
        <v>123</v>
      </c>
      <c r="F7667" s="111" t="s">
        <v>179</v>
      </c>
      <c r="G7667" s="111" t="s">
        <v>190</v>
      </c>
      <c r="H7667" s="111" t="s">
        <v>179</v>
      </c>
      <c r="I7667" s="111" t="s">
        <v>190</v>
      </c>
      <c r="J7667" t="str">
        <f t="shared" si="238"/>
        <v>4618SkogOrganisk jordBlandingsskogLav</v>
      </c>
      <c r="K7667" s="111">
        <v>-1.2347339377887629</v>
      </c>
      <c r="L7667" s="111">
        <v>0.92784825435236762</v>
      </c>
      <c r="M7667" s="111">
        <v>0.46510463492953991</v>
      </c>
      <c r="N7667" s="112">
        <f t="shared" si="239"/>
        <v>0.15821895149314458</v>
      </c>
    </row>
    <row r="7668" spans="1:14" x14ac:dyDescent="0.25">
      <c r="A7668" s="111" t="s">
        <v>794</v>
      </c>
      <c r="B7668" s="111">
        <f>INDEX(kommuner!C:C,MATCH(_xlfn.NUMBERVALUE(A7668),kommuner!B:B,0))</f>
        <v>4618</v>
      </c>
      <c r="C7668" s="111" t="s">
        <v>127</v>
      </c>
      <c r="D7668" s="111" t="s">
        <v>127</v>
      </c>
      <c r="E7668" s="111" t="s">
        <v>123</v>
      </c>
      <c r="F7668" s="111" t="s">
        <v>179</v>
      </c>
      <c r="G7668" s="111" t="s">
        <v>173</v>
      </c>
      <c r="H7668" s="111" t="s">
        <v>179</v>
      </c>
      <c r="I7668" s="111" t="s">
        <v>173</v>
      </c>
      <c r="J7668" t="str">
        <f t="shared" si="238"/>
        <v>4618SkogOrganisk jordBlandingsskogMiddels</v>
      </c>
      <c r="K7668" s="111">
        <v>-2.4239591752717748</v>
      </c>
      <c r="L7668" s="111">
        <v>0.92784825435236762</v>
      </c>
      <c r="M7668" s="111">
        <v>0.46510463492953991</v>
      </c>
      <c r="N7668" s="112">
        <f t="shared" si="239"/>
        <v>-1.0310062859898674</v>
      </c>
    </row>
    <row r="7669" spans="1:14" x14ac:dyDescent="0.25">
      <c r="A7669" s="111" t="s">
        <v>794</v>
      </c>
      <c r="B7669" s="111">
        <f>INDEX(kommuner!C:C,MATCH(_xlfn.NUMBERVALUE(A7669),kommuner!B:B,0))</f>
        <v>4618</v>
      </c>
      <c r="C7669" s="111" t="s">
        <v>127</v>
      </c>
      <c r="D7669" s="111" t="s">
        <v>127</v>
      </c>
      <c r="E7669" s="111" t="s">
        <v>123</v>
      </c>
      <c r="F7669" s="111" t="s">
        <v>179</v>
      </c>
      <c r="G7669" s="111" t="s">
        <v>186</v>
      </c>
      <c r="H7669" s="111" t="s">
        <v>179</v>
      </c>
      <c r="I7669" s="111" t="s">
        <v>186</v>
      </c>
      <c r="J7669" t="str">
        <f t="shared" si="238"/>
        <v>4618SkogOrganisk jordBlandingsskogSærs høy</v>
      </c>
      <c r="K7669" s="111">
        <v>-1.5726115302258048</v>
      </c>
      <c r="L7669" s="111">
        <v>0.92784825435236762</v>
      </c>
      <c r="M7669" s="111">
        <v>0.46510463492953991</v>
      </c>
      <c r="N7669" s="112">
        <f t="shared" si="239"/>
        <v>-0.17965864094389727</v>
      </c>
    </row>
    <row r="7670" spans="1:14" x14ac:dyDescent="0.25">
      <c r="A7670" s="111" t="s">
        <v>794</v>
      </c>
      <c r="B7670" s="111">
        <f>INDEX(kommuner!C:C,MATCH(_xlfn.NUMBERVALUE(A7670),kommuner!B:B,0))</f>
        <v>4618</v>
      </c>
      <c r="C7670" s="111" t="s">
        <v>127</v>
      </c>
      <c r="D7670" s="111" t="s">
        <v>127</v>
      </c>
      <c r="E7670" s="111" t="s">
        <v>123</v>
      </c>
      <c r="F7670" s="111" t="s">
        <v>185</v>
      </c>
      <c r="G7670" s="111" t="s">
        <v>180</v>
      </c>
      <c r="H7670" s="111" t="s">
        <v>185</v>
      </c>
      <c r="I7670" s="111" t="s">
        <v>180</v>
      </c>
      <c r="J7670" t="str">
        <f t="shared" si="238"/>
        <v>4618SkogOrganisk jordLauvskogHøy</v>
      </c>
      <c r="K7670" s="111">
        <v>-1.9913688882377358</v>
      </c>
      <c r="L7670" s="111">
        <v>0.92784825435236762</v>
      </c>
      <c r="M7670" s="111">
        <v>0.46510463492953991</v>
      </c>
      <c r="N7670" s="112">
        <f t="shared" si="239"/>
        <v>-0.59841599895582831</v>
      </c>
    </row>
    <row r="7671" spans="1:14" x14ac:dyDescent="0.25">
      <c r="A7671" s="111" t="s">
        <v>794</v>
      </c>
      <c r="B7671" s="111">
        <f>INDEX(kommuner!C:C,MATCH(_xlfn.NUMBERVALUE(A7671),kommuner!B:B,0))</f>
        <v>4618</v>
      </c>
      <c r="C7671" s="111" t="s">
        <v>127</v>
      </c>
      <c r="D7671" s="111" t="s">
        <v>127</v>
      </c>
      <c r="E7671" s="111" t="s">
        <v>123</v>
      </c>
      <c r="F7671" s="111" t="s">
        <v>185</v>
      </c>
      <c r="G7671" s="111" t="s">
        <v>167</v>
      </c>
      <c r="H7671" s="111" t="s">
        <v>185</v>
      </c>
      <c r="I7671" s="111" t="s">
        <v>167</v>
      </c>
      <c r="J7671" t="str">
        <f t="shared" si="238"/>
        <v>4618SkogOrganisk jordLauvskogImpediment</v>
      </c>
      <c r="K7671" s="111">
        <v>0.35000626494250675</v>
      </c>
      <c r="L7671" s="111">
        <v>0.92784825435236762</v>
      </c>
      <c r="M7671" s="111">
        <v>0.46510463492953991</v>
      </c>
      <c r="N7671" s="112">
        <f t="shared" si="239"/>
        <v>1.7429591542244141</v>
      </c>
    </row>
    <row r="7672" spans="1:14" x14ac:dyDescent="0.25">
      <c r="A7672" s="111" t="s">
        <v>794</v>
      </c>
      <c r="B7672" s="111">
        <f>INDEX(kommuner!C:C,MATCH(_xlfn.NUMBERVALUE(A7672),kommuner!B:B,0))</f>
        <v>4618</v>
      </c>
      <c r="C7672" s="111" t="s">
        <v>127</v>
      </c>
      <c r="D7672" s="111" t="s">
        <v>127</v>
      </c>
      <c r="E7672" s="111" t="s">
        <v>123</v>
      </c>
      <c r="F7672" s="111" t="s">
        <v>185</v>
      </c>
      <c r="G7672" s="111" t="s">
        <v>190</v>
      </c>
      <c r="H7672" s="111" t="s">
        <v>185</v>
      </c>
      <c r="I7672" s="111" t="s">
        <v>190</v>
      </c>
      <c r="J7672" t="str">
        <f t="shared" si="238"/>
        <v>4618SkogOrganisk jordLauvskogLav</v>
      </c>
      <c r="K7672" s="111">
        <v>1.1144075558526714</v>
      </c>
      <c r="L7672" s="111">
        <v>0.92784825435236762</v>
      </c>
      <c r="M7672" s="111">
        <v>0.46510463492953991</v>
      </c>
      <c r="N7672" s="112">
        <f t="shared" si="239"/>
        <v>2.5073604451345788</v>
      </c>
    </row>
    <row r="7673" spans="1:14" x14ac:dyDescent="0.25">
      <c r="A7673" s="111" t="s">
        <v>794</v>
      </c>
      <c r="B7673" s="111">
        <f>INDEX(kommuner!C:C,MATCH(_xlfn.NUMBERVALUE(A7673),kommuner!B:B,0))</f>
        <v>4618</v>
      </c>
      <c r="C7673" s="111" t="s">
        <v>127</v>
      </c>
      <c r="D7673" s="111" t="s">
        <v>127</v>
      </c>
      <c r="E7673" s="111" t="s">
        <v>123</v>
      </c>
      <c r="F7673" s="111" t="s">
        <v>185</v>
      </c>
      <c r="G7673" s="111" t="s">
        <v>173</v>
      </c>
      <c r="H7673" s="111" t="s">
        <v>185</v>
      </c>
      <c r="I7673" s="111" t="s">
        <v>173</v>
      </c>
      <c r="J7673" t="str">
        <f t="shared" si="238"/>
        <v>4618SkogOrganisk jordLauvskogMiddels</v>
      </c>
      <c r="K7673" s="111">
        <v>-0.62664468270982987</v>
      </c>
      <c r="L7673" s="111">
        <v>0.92784825435236762</v>
      </c>
      <c r="M7673" s="111">
        <v>0.46510463492953991</v>
      </c>
      <c r="N7673" s="112">
        <f t="shared" si="239"/>
        <v>0.76630820657207765</v>
      </c>
    </row>
    <row r="7674" spans="1:14" x14ac:dyDescent="0.25">
      <c r="A7674" s="111" t="s">
        <v>794</v>
      </c>
      <c r="B7674" s="111">
        <f>INDEX(kommuner!C:C,MATCH(_xlfn.NUMBERVALUE(A7674),kommuner!B:B,0))</f>
        <v>4618</v>
      </c>
      <c r="C7674" s="111" t="s">
        <v>127</v>
      </c>
      <c r="D7674" s="111" t="s">
        <v>127</v>
      </c>
      <c r="E7674" s="111" t="s">
        <v>123</v>
      </c>
      <c r="F7674" s="111" t="s">
        <v>185</v>
      </c>
      <c r="G7674" s="111" t="s">
        <v>186</v>
      </c>
      <c r="H7674" s="111" t="s">
        <v>185</v>
      </c>
      <c r="I7674" s="111" t="s">
        <v>186</v>
      </c>
      <c r="J7674" t="str">
        <f t="shared" si="238"/>
        <v>4618SkogOrganisk jordLauvskogSærs høy</v>
      </c>
      <c r="K7674" s="111">
        <v>-1.8997279926091779</v>
      </c>
      <c r="L7674" s="111">
        <v>0.92784825435236762</v>
      </c>
      <c r="M7674" s="111">
        <v>0.46510463492953991</v>
      </c>
      <c r="N7674" s="112">
        <f t="shared" si="239"/>
        <v>-0.50677510332727038</v>
      </c>
    </row>
    <row r="7675" spans="1:14" x14ac:dyDescent="0.25">
      <c r="A7675" s="111" t="s">
        <v>794</v>
      </c>
      <c r="B7675" s="111">
        <f>INDEX(kommuner!C:C,MATCH(_xlfn.NUMBERVALUE(A7675),kommuner!B:B,0))</f>
        <v>4618</v>
      </c>
      <c r="C7675" s="111" t="s">
        <v>83</v>
      </c>
      <c r="D7675" s="111" t="s">
        <v>83</v>
      </c>
      <c r="E7675" s="111" t="s">
        <v>126</v>
      </c>
      <c r="F7675" s="111" t="s">
        <v>139</v>
      </c>
      <c r="G7675" s="111" t="s">
        <v>139</v>
      </c>
      <c r="H7675" s="111" t="s">
        <v>139</v>
      </c>
      <c r="I7675" s="111" t="s">
        <v>139</v>
      </c>
      <c r="J7675" t="str">
        <f t="shared" si="238"/>
        <v>4618Utbygd arealMineraljord</v>
      </c>
      <c r="K7675" s="111">
        <v>-1.3010725986550351</v>
      </c>
      <c r="L7675" s="111">
        <v>0</v>
      </c>
      <c r="M7675" s="111">
        <v>1.303047089454229E-2</v>
      </c>
      <c r="N7675" s="112">
        <f t="shared" si="239"/>
        <v>-1.2880421277604928</v>
      </c>
    </row>
    <row r="7676" spans="1:14" x14ac:dyDescent="0.25">
      <c r="A7676" s="111" t="s">
        <v>794</v>
      </c>
      <c r="B7676" s="111">
        <f>INDEX(kommuner!C:C,MATCH(_xlfn.NUMBERVALUE(A7676),kommuner!B:B,0))</f>
        <v>4618</v>
      </c>
      <c r="C7676" s="111" t="s">
        <v>83</v>
      </c>
      <c r="D7676" s="111" t="s">
        <v>83</v>
      </c>
      <c r="E7676" s="111" t="s">
        <v>123</v>
      </c>
      <c r="F7676" s="111" t="s">
        <v>139</v>
      </c>
      <c r="G7676" s="111" t="s">
        <v>139</v>
      </c>
      <c r="H7676" s="111" t="s">
        <v>139</v>
      </c>
      <c r="I7676" s="111" t="s">
        <v>139</v>
      </c>
      <c r="J7676" t="str">
        <f t="shared" si="238"/>
        <v>4618Utbygd arealOrganisk jord</v>
      </c>
      <c r="K7676" s="111">
        <v>29.011421395201612</v>
      </c>
      <c r="L7676" s="111">
        <v>0</v>
      </c>
      <c r="M7676" s="111">
        <v>1.303047089454229E-2</v>
      </c>
      <c r="N7676" s="112">
        <f t="shared" si="239"/>
        <v>29.024451866096154</v>
      </c>
    </row>
    <row r="7677" spans="1:14" x14ac:dyDescent="0.25">
      <c r="A7677" s="111" t="s">
        <v>794</v>
      </c>
      <c r="B7677" s="111">
        <f>INDEX(kommuner!C:C,MATCH(_xlfn.NUMBERVALUE(A7677),kommuner!B:B,0))</f>
        <v>4618</v>
      </c>
      <c r="C7677" s="111" t="s">
        <v>181</v>
      </c>
      <c r="D7677" s="111" t="s">
        <v>181</v>
      </c>
      <c r="E7677" s="111" t="s">
        <v>123</v>
      </c>
      <c r="F7677" s="111" t="s">
        <v>139</v>
      </c>
      <c r="G7677" s="111" t="s">
        <v>139</v>
      </c>
      <c r="H7677" s="111" t="s">
        <v>139</v>
      </c>
      <c r="I7677" s="111" t="s">
        <v>139</v>
      </c>
      <c r="J7677" t="str">
        <f t="shared" si="238"/>
        <v>4618Vann og myrOrganisk jord</v>
      </c>
      <c r="K7677" s="111">
        <v>-0.38124953903444653</v>
      </c>
      <c r="L7677" s="111">
        <v>0</v>
      </c>
      <c r="M7677" s="111">
        <v>0</v>
      </c>
      <c r="N7677" s="112">
        <f t="shared" si="239"/>
        <v>-0.38124953903444653</v>
      </c>
    </row>
    <row r="7678" spans="1:14" x14ac:dyDescent="0.25">
      <c r="A7678" s="111" t="s">
        <v>795</v>
      </c>
      <c r="B7678" s="111">
        <f>INDEX(kommuner!C:C,MATCH(_xlfn.NUMBERVALUE(A7678),kommuner!B:B,0))</f>
        <v>4618</v>
      </c>
      <c r="C7678" s="111" t="s">
        <v>82</v>
      </c>
      <c r="D7678" s="111" t="s">
        <v>82</v>
      </c>
      <c r="E7678" s="111" t="s">
        <v>126</v>
      </c>
      <c r="F7678" s="111" t="s">
        <v>139</v>
      </c>
      <c r="G7678" s="111" t="s">
        <v>139</v>
      </c>
      <c r="H7678" s="111" t="s">
        <v>139</v>
      </c>
      <c r="I7678" s="111" t="s">
        <v>139</v>
      </c>
      <c r="J7678" t="str">
        <f t="shared" si="238"/>
        <v>4618Annen utmarkMineraljord</v>
      </c>
      <c r="K7678" s="111">
        <v>-0.12122885237983599</v>
      </c>
      <c r="L7678" s="111">
        <v>0</v>
      </c>
      <c r="M7678" s="111">
        <v>0</v>
      </c>
      <c r="N7678" s="112">
        <f t="shared" si="239"/>
        <v>-0.12122885237983599</v>
      </c>
    </row>
    <row r="7679" spans="1:14" x14ac:dyDescent="0.25">
      <c r="A7679" s="111" t="s">
        <v>795</v>
      </c>
      <c r="B7679" s="111">
        <f>INDEX(kommuner!C:C,MATCH(_xlfn.NUMBERVALUE(A7679),kommuner!B:B,0))</f>
        <v>4618</v>
      </c>
      <c r="C7679" s="111" t="s">
        <v>121</v>
      </c>
      <c r="D7679" s="111" t="s">
        <v>121</v>
      </c>
      <c r="E7679" s="111" t="s">
        <v>126</v>
      </c>
      <c r="F7679" s="111" t="s">
        <v>139</v>
      </c>
      <c r="G7679" s="111" t="s">
        <v>139</v>
      </c>
      <c r="H7679" s="111" t="s">
        <v>139</v>
      </c>
      <c r="I7679" s="111" t="s">
        <v>139</v>
      </c>
      <c r="J7679" t="str">
        <f t="shared" si="238"/>
        <v>4618BeiteMineraljord</v>
      </c>
      <c r="K7679" s="111">
        <v>-0.96338340838695502</v>
      </c>
      <c r="L7679" s="111">
        <v>0</v>
      </c>
      <c r="M7679" s="111">
        <v>1.2448711246839999E-7</v>
      </c>
      <c r="N7679" s="112">
        <f t="shared" si="239"/>
        <v>-0.96338328389984251</v>
      </c>
    </row>
    <row r="7680" spans="1:14" x14ac:dyDescent="0.25">
      <c r="A7680" s="111" t="s">
        <v>795</v>
      </c>
      <c r="B7680" s="111">
        <f>INDEX(kommuner!C:C,MATCH(_xlfn.NUMBERVALUE(A7680),kommuner!B:B,0))</f>
        <v>4618</v>
      </c>
      <c r="C7680" s="111" t="s">
        <v>121</v>
      </c>
      <c r="D7680" s="111" t="s">
        <v>121</v>
      </c>
      <c r="E7680" s="111" t="s">
        <v>123</v>
      </c>
      <c r="F7680" s="111" t="s">
        <v>139</v>
      </c>
      <c r="G7680" s="111" t="s">
        <v>139</v>
      </c>
      <c r="H7680" s="111" t="s">
        <v>139</v>
      </c>
      <c r="I7680" s="111" t="s">
        <v>139</v>
      </c>
      <c r="J7680" t="str">
        <f t="shared" si="238"/>
        <v>4618BeiteOrganisk jord</v>
      </c>
      <c r="K7680" s="111">
        <v>12.077525935985037</v>
      </c>
      <c r="L7680" s="111">
        <v>1.6412500000000001</v>
      </c>
      <c r="M7680" s="111">
        <v>0</v>
      </c>
      <c r="N7680" s="112">
        <f t="shared" si="239"/>
        <v>13.718775935985036</v>
      </c>
    </row>
    <row r="7681" spans="1:14" x14ac:dyDescent="0.25">
      <c r="A7681" s="111" t="s">
        <v>795</v>
      </c>
      <c r="B7681" s="111">
        <f>INDEX(kommuner!C:C,MATCH(_xlfn.NUMBERVALUE(A7681),kommuner!B:B,0))</f>
        <v>4618</v>
      </c>
      <c r="C7681" s="111" t="s">
        <v>84</v>
      </c>
      <c r="D7681" s="111" t="s">
        <v>84</v>
      </c>
      <c r="E7681" s="111" t="s">
        <v>126</v>
      </c>
      <c r="F7681" s="111" t="s">
        <v>139</v>
      </c>
      <c r="G7681" s="111" t="s">
        <v>139</v>
      </c>
      <c r="H7681" s="111" t="s">
        <v>139</v>
      </c>
      <c r="I7681" s="111" t="s">
        <v>139</v>
      </c>
      <c r="J7681" t="str">
        <f t="shared" si="238"/>
        <v>4618Dyrket markMineraljord</v>
      </c>
      <c r="K7681" s="111">
        <v>-0.87492202609341907</v>
      </c>
      <c r="L7681" s="111">
        <v>0</v>
      </c>
      <c r="M7681" s="111">
        <v>0</v>
      </c>
      <c r="N7681" s="112">
        <f t="shared" si="239"/>
        <v>-0.87492202609341907</v>
      </c>
    </row>
    <row r="7682" spans="1:14" x14ac:dyDescent="0.25">
      <c r="A7682" s="111" t="s">
        <v>795</v>
      </c>
      <c r="B7682" s="111">
        <f>INDEX(kommuner!C:C,MATCH(_xlfn.NUMBERVALUE(A7682),kommuner!B:B,0))</f>
        <v>4618</v>
      </c>
      <c r="C7682" s="111" t="s">
        <v>84</v>
      </c>
      <c r="D7682" s="111" t="s">
        <v>84</v>
      </c>
      <c r="E7682" s="111" t="s">
        <v>123</v>
      </c>
      <c r="F7682" s="111" t="s">
        <v>139</v>
      </c>
      <c r="G7682" s="111" t="s">
        <v>139</v>
      </c>
      <c r="H7682" s="111" t="s">
        <v>139</v>
      </c>
      <c r="I7682" s="111" t="s">
        <v>139</v>
      </c>
      <c r="J7682" t="str">
        <f t="shared" si="238"/>
        <v>4618Dyrket markOrganisk jord</v>
      </c>
      <c r="K7682" s="111">
        <v>28.726149366675592</v>
      </c>
      <c r="L7682" s="111">
        <v>1.45625</v>
      </c>
      <c r="M7682" s="111">
        <v>0</v>
      </c>
      <c r="N7682" s="112">
        <f t="shared" si="239"/>
        <v>30.182399366675593</v>
      </c>
    </row>
    <row r="7683" spans="1:14" x14ac:dyDescent="0.25">
      <c r="A7683" s="111" t="s">
        <v>795</v>
      </c>
      <c r="B7683" s="111">
        <f>INDEX(kommuner!C:C,MATCH(_xlfn.NUMBERVALUE(A7683),kommuner!B:B,0))</f>
        <v>4618</v>
      </c>
      <c r="C7683" s="111" t="s">
        <v>127</v>
      </c>
      <c r="D7683" s="111" t="s">
        <v>127</v>
      </c>
      <c r="E7683" s="111" t="s">
        <v>126</v>
      </c>
      <c r="F7683" s="111" t="s">
        <v>172</v>
      </c>
      <c r="G7683" s="111" t="s">
        <v>180</v>
      </c>
      <c r="H7683" s="111" t="s">
        <v>172</v>
      </c>
      <c r="I7683" s="111" t="s">
        <v>180</v>
      </c>
      <c r="J7683" t="str">
        <f t="shared" ref="J7683:J7746" si="240">B7683&amp;C7683&amp;E7683&amp;IF(C7683="Skog",F7683&amp;G7683,"")</f>
        <v>4618SkogMineraljordBarskogHøy</v>
      </c>
      <c r="K7683" s="111">
        <v>-3.4914408319412575</v>
      </c>
      <c r="L7683" s="111">
        <v>0.85306406685236758</v>
      </c>
      <c r="M7683" s="111">
        <v>6.4056614999681585E-2</v>
      </c>
      <c r="N7683" s="112">
        <f t="shared" ref="N7683:N7746" si="241">SUM(K7683:M7683)</f>
        <v>-2.5743201500892083</v>
      </c>
    </row>
    <row r="7684" spans="1:14" x14ac:dyDescent="0.25">
      <c r="A7684" s="111" t="s">
        <v>795</v>
      </c>
      <c r="B7684" s="111">
        <f>INDEX(kommuner!C:C,MATCH(_xlfn.NUMBERVALUE(A7684),kommuner!B:B,0))</f>
        <v>4618</v>
      </c>
      <c r="C7684" s="111" t="s">
        <v>127</v>
      </c>
      <c r="D7684" s="111" t="s">
        <v>127</v>
      </c>
      <c r="E7684" s="111" t="s">
        <v>126</v>
      </c>
      <c r="F7684" s="111" t="s">
        <v>172</v>
      </c>
      <c r="G7684" s="111" t="s">
        <v>167</v>
      </c>
      <c r="H7684" s="111" t="s">
        <v>172</v>
      </c>
      <c r="I7684" s="111" t="s">
        <v>167</v>
      </c>
      <c r="J7684" t="str">
        <f t="shared" si="240"/>
        <v>4618SkogMineraljordBarskogImpediment</v>
      </c>
      <c r="K7684" s="111">
        <v>-1.1558387230259366</v>
      </c>
      <c r="L7684" s="111">
        <v>0.85306406685236758</v>
      </c>
      <c r="M7684" s="111">
        <v>6.3979989500968365E-2</v>
      </c>
      <c r="N7684" s="112">
        <f t="shared" si="241"/>
        <v>-0.23879466667260066</v>
      </c>
    </row>
    <row r="7685" spans="1:14" x14ac:dyDescent="0.25">
      <c r="A7685" s="111" t="s">
        <v>795</v>
      </c>
      <c r="B7685" s="111">
        <f>INDEX(kommuner!C:C,MATCH(_xlfn.NUMBERVALUE(A7685),kommuner!B:B,0))</f>
        <v>4618</v>
      </c>
      <c r="C7685" s="111" t="s">
        <v>127</v>
      </c>
      <c r="D7685" s="111" t="s">
        <v>127</v>
      </c>
      <c r="E7685" s="111" t="s">
        <v>126</v>
      </c>
      <c r="F7685" s="111" t="s">
        <v>172</v>
      </c>
      <c r="G7685" s="111" t="s">
        <v>190</v>
      </c>
      <c r="H7685" s="111" t="s">
        <v>172</v>
      </c>
      <c r="I7685" s="111" t="s">
        <v>190</v>
      </c>
      <c r="J7685" t="str">
        <f t="shared" si="240"/>
        <v>4618SkogMineraljordBarskogLav</v>
      </c>
      <c r="K7685" s="111">
        <v>-1.8215681825293268</v>
      </c>
      <c r="L7685" s="111">
        <v>0.85306406685236758</v>
      </c>
      <c r="M7685" s="111">
        <v>6.3979989500968365E-2</v>
      </c>
      <c r="N7685" s="112">
        <f t="shared" si="241"/>
        <v>-0.90452412617599087</v>
      </c>
    </row>
    <row r="7686" spans="1:14" x14ac:dyDescent="0.25">
      <c r="A7686" s="111" t="s">
        <v>795</v>
      </c>
      <c r="B7686" s="111">
        <f>INDEX(kommuner!C:C,MATCH(_xlfn.NUMBERVALUE(A7686),kommuner!B:B,0))</f>
        <v>4618</v>
      </c>
      <c r="C7686" s="111" t="s">
        <v>127</v>
      </c>
      <c r="D7686" s="111" t="s">
        <v>127</v>
      </c>
      <c r="E7686" s="111" t="s">
        <v>126</v>
      </c>
      <c r="F7686" s="111" t="s">
        <v>172</v>
      </c>
      <c r="G7686" s="111" t="s">
        <v>173</v>
      </c>
      <c r="H7686" s="111" t="s">
        <v>172</v>
      </c>
      <c r="I7686" s="111" t="s">
        <v>173</v>
      </c>
      <c r="J7686" t="str">
        <f t="shared" si="240"/>
        <v>4618SkogMineraljordBarskogMiddels</v>
      </c>
      <c r="K7686" s="111">
        <v>-2.9452289214132028</v>
      </c>
      <c r="L7686" s="111">
        <v>0.85306406685236758</v>
      </c>
      <c r="M7686" s="111">
        <v>6.4056614999681585E-2</v>
      </c>
      <c r="N7686" s="112">
        <f t="shared" si="241"/>
        <v>-2.0281082395611536</v>
      </c>
    </row>
    <row r="7687" spans="1:14" x14ac:dyDescent="0.25">
      <c r="A7687" s="111" t="s">
        <v>795</v>
      </c>
      <c r="B7687" s="111">
        <f>INDEX(kommuner!C:C,MATCH(_xlfn.NUMBERVALUE(A7687),kommuner!B:B,0))</f>
        <v>4618</v>
      </c>
      <c r="C7687" s="111" t="s">
        <v>127</v>
      </c>
      <c r="D7687" s="111" t="s">
        <v>127</v>
      </c>
      <c r="E7687" s="111" t="s">
        <v>126</v>
      </c>
      <c r="F7687" s="111" t="s">
        <v>172</v>
      </c>
      <c r="G7687" s="111" t="s">
        <v>186</v>
      </c>
      <c r="H7687" s="111" t="s">
        <v>172</v>
      </c>
      <c r="I7687" s="111" t="s">
        <v>186</v>
      </c>
      <c r="J7687" t="str">
        <f t="shared" si="240"/>
        <v>4618SkogMineraljordBarskogSærs høy</v>
      </c>
      <c r="K7687" s="111">
        <v>-2.734962032443129</v>
      </c>
      <c r="L7687" s="111">
        <v>0.85306406685236758</v>
      </c>
      <c r="M7687" s="111">
        <v>6.4056614999681585E-2</v>
      </c>
      <c r="N7687" s="112">
        <f t="shared" si="241"/>
        <v>-1.81784135059108</v>
      </c>
    </row>
    <row r="7688" spans="1:14" x14ac:dyDescent="0.25">
      <c r="A7688" s="111" t="s">
        <v>795</v>
      </c>
      <c r="B7688" s="111">
        <f>INDEX(kommuner!C:C,MATCH(_xlfn.NUMBERVALUE(A7688),kommuner!B:B,0))</f>
        <v>4618</v>
      </c>
      <c r="C7688" s="111" t="s">
        <v>127</v>
      </c>
      <c r="D7688" s="111" t="s">
        <v>127</v>
      </c>
      <c r="E7688" s="111" t="s">
        <v>126</v>
      </c>
      <c r="F7688" s="111" t="s">
        <v>179</v>
      </c>
      <c r="G7688" s="111" t="s">
        <v>180</v>
      </c>
      <c r="H7688" s="111" t="s">
        <v>179</v>
      </c>
      <c r="I7688" s="111" t="s">
        <v>180</v>
      </c>
      <c r="J7688" t="str">
        <f t="shared" si="240"/>
        <v>4618SkogMineraljordBlandingsskogHøy</v>
      </c>
      <c r="K7688" s="111">
        <v>-7.1939050909469406</v>
      </c>
      <c r="L7688" s="111">
        <v>0.85306406685236758</v>
      </c>
      <c r="M7688" s="111">
        <v>6.3979989500968365E-2</v>
      </c>
      <c r="N7688" s="112">
        <f t="shared" si="241"/>
        <v>-6.2768610345936047</v>
      </c>
    </row>
    <row r="7689" spans="1:14" x14ac:dyDescent="0.25">
      <c r="A7689" s="111" t="s">
        <v>795</v>
      </c>
      <c r="B7689" s="111">
        <f>INDEX(kommuner!C:C,MATCH(_xlfn.NUMBERVALUE(A7689),kommuner!B:B,0))</f>
        <v>4618</v>
      </c>
      <c r="C7689" s="111" t="s">
        <v>127</v>
      </c>
      <c r="D7689" s="111" t="s">
        <v>127</v>
      </c>
      <c r="E7689" s="111" t="s">
        <v>126</v>
      </c>
      <c r="F7689" s="111" t="s">
        <v>179</v>
      </c>
      <c r="G7689" s="111" t="s">
        <v>167</v>
      </c>
      <c r="H7689" s="111" t="s">
        <v>179</v>
      </c>
      <c r="I7689" s="111" t="s">
        <v>167</v>
      </c>
      <c r="J7689" t="str">
        <f t="shared" si="240"/>
        <v>4618SkogMineraljordBlandingsskogImpediment</v>
      </c>
      <c r="K7689" s="111">
        <v>-1.6598037998579707</v>
      </c>
      <c r="L7689" s="111">
        <v>0.85306406685236758</v>
      </c>
      <c r="M7689" s="111">
        <v>6.3979989500968365E-2</v>
      </c>
      <c r="N7689" s="112">
        <f t="shared" si="241"/>
        <v>-0.7427597435046347</v>
      </c>
    </row>
    <row r="7690" spans="1:14" x14ac:dyDescent="0.25">
      <c r="A7690" s="111" t="s">
        <v>795</v>
      </c>
      <c r="B7690" s="111">
        <f>INDEX(kommuner!C:C,MATCH(_xlfn.NUMBERVALUE(A7690),kommuner!B:B,0))</f>
        <v>4618</v>
      </c>
      <c r="C7690" s="111" t="s">
        <v>127</v>
      </c>
      <c r="D7690" s="111" t="s">
        <v>127</v>
      </c>
      <c r="E7690" s="111" t="s">
        <v>126</v>
      </c>
      <c r="F7690" s="111" t="s">
        <v>179</v>
      </c>
      <c r="G7690" s="111" t="s">
        <v>190</v>
      </c>
      <c r="H7690" s="111" t="s">
        <v>179</v>
      </c>
      <c r="I7690" s="111" t="s">
        <v>190</v>
      </c>
      <c r="J7690" t="str">
        <f t="shared" si="240"/>
        <v>4618SkogMineraljordBlandingsskogLav</v>
      </c>
      <c r="K7690" s="111">
        <v>-2.5588434197694254</v>
      </c>
      <c r="L7690" s="111">
        <v>0.85306406685236758</v>
      </c>
      <c r="M7690" s="111">
        <v>6.3979989500968365E-2</v>
      </c>
      <c r="N7690" s="112">
        <f t="shared" si="241"/>
        <v>-1.6417993634160897</v>
      </c>
    </row>
    <row r="7691" spans="1:14" x14ac:dyDescent="0.25">
      <c r="A7691" s="111" t="s">
        <v>795</v>
      </c>
      <c r="B7691" s="111">
        <f>INDEX(kommuner!C:C,MATCH(_xlfn.NUMBERVALUE(A7691),kommuner!B:B,0))</f>
        <v>4618</v>
      </c>
      <c r="C7691" s="111" t="s">
        <v>127</v>
      </c>
      <c r="D7691" s="111" t="s">
        <v>127</v>
      </c>
      <c r="E7691" s="111" t="s">
        <v>126</v>
      </c>
      <c r="F7691" s="111" t="s">
        <v>179</v>
      </c>
      <c r="G7691" s="111" t="s">
        <v>173</v>
      </c>
      <c r="H7691" s="111" t="s">
        <v>179</v>
      </c>
      <c r="I7691" s="111" t="s">
        <v>173</v>
      </c>
      <c r="J7691" t="str">
        <f t="shared" si="240"/>
        <v>4618SkogMineraljordBlandingsskogMiddels</v>
      </c>
      <c r="K7691" s="111">
        <v>-3.8687729546762566</v>
      </c>
      <c r="L7691" s="111">
        <v>0.85306406685236758</v>
      </c>
      <c r="M7691" s="111">
        <v>6.3979989500968365E-2</v>
      </c>
      <c r="N7691" s="112">
        <f t="shared" si="241"/>
        <v>-2.9517288983229206</v>
      </c>
    </row>
    <row r="7692" spans="1:14" x14ac:dyDescent="0.25">
      <c r="A7692" s="111" t="s">
        <v>795</v>
      </c>
      <c r="B7692" s="111">
        <f>INDEX(kommuner!C:C,MATCH(_xlfn.NUMBERVALUE(A7692),kommuner!B:B,0))</f>
        <v>4618</v>
      </c>
      <c r="C7692" s="111" t="s">
        <v>127</v>
      </c>
      <c r="D7692" s="111" t="s">
        <v>127</v>
      </c>
      <c r="E7692" s="111" t="s">
        <v>126</v>
      </c>
      <c r="F7692" s="111" t="s">
        <v>179</v>
      </c>
      <c r="G7692" s="111" t="s">
        <v>186</v>
      </c>
      <c r="H7692" s="111" t="s">
        <v>179</v>
      </c>
      <c r="I7692" s="111" t="s">
        <v>186</v>
      </c>
      <c r="J7692" t="str">
        <f t="shared" si="240"/>
        <v>4618SkogMineraljordBlandingsskogSærs høy</v>
      </c>
      <c r="K7692" s="111">
        <v>-2.9395925245326562</v>
      </c>
      <c r="L7692" s="111">
        <v>0.85306406685236758</v>
      </c>
      <c r="M7692" s="111">
        <v>6.3979989500968365E-2</v>
      </c>
      <c r="N7692" s="112">
        <f t="shared" si="241"/>
        <v>-2.0225484681793202</v>
      </c>
    </row>
    <row r="7693" spans="1:14" x14ac:dyDescent="0.25">
      <c r="A7693" s="111" t="s">
        <v>795</v>
      </c>
      <c r="B7693" s="111">
        <f>INDEX(kommuner!C:C,MATCH(_xlfn.NUMBERVALUE(A7693),kommuner!B:B,0))</f>
        <v>4618</v>
      </c>
      <c r="C7693" s="111" t="s">
        <v>127</v>
      </c>
      <c r="D7693" s="111" t="s">
        <v>127</v>
      </c>
      <c r="E7693" s="111" t="s">
        <v>126</v>
      </c>
      <c r="F7693" s="111" t="s">
        <v>185</v>
      </c>
      <c r="G7693" s="111" t="s">
        <v>180</v>
      </c>
      <c r="H7693" s="111" t="s">
        <v>185</v>
      </c>
      <c r="I7693" s="111" t="s">
        <v>180</v>
      </c>
      <c r="J7693" t="str">
        <f t="shared" si="240"/>
        <v>4618SkogMineraljordLauvskogHøy</v>
      </c>
      <c r="K7693" s="111">
        <v>-2.6171499611514069</v>
      </c>
      <c r="L7693" s="111">
        <v>0.85306406685236758</v>
      </c>
      <c r="M7693" s="111">
        <v>6.3979989500968365E-2</v>
      </c>
      <c r="N7693" s="112">
        <f t="shared" si="241"/>
        <v>-1.7001059047980711</v>
      </c>
    </row>
    <row r="7694" spans="1:14" x14ac:dyDescent="0.25">
      <c r="A7694" s="111" t="s">
        <v>795</v>
      </c>
      <c r="B7694" s="111">
        <f>INDEX(kommuner!C:C,MATCH(_xlfn.NUMBERVALUE(A7694),kommuner!B:B,0))</f>
        <v>4618</v>
      </c>
      <c r="C7694" s="111" t="s">
        <v>127</v>
      </c>
      <c r="D7694" s="111" t="s">
        <v>127</v>
      </c>
      <c r="E7694" s="111" t="s">
        <v>126</v>
      </c>
      <c r="F7694" s="111" t="s">
        <v>185</v>
      </c>
      <c r="G7694" s="111" t="s">
        <v>167</v>
      </c>
      <c r="H7694" s="111" t="s">
        <v>185</v>
      </c>
      <c r="I7694" s="111" t="s">
        <v>167</v>
      </c>
      <c r="J7694" t="str">
        <f t="shared" si="240"/>
        <v>4618SkogMineraljordLauvskogImpediment</v>
      </c>
      <c r="K7694" s="111">
        <v>-1.406906973132888</v>
      </c>
      <c r="L7694" s="111">
        <v>0.85306406685236758</v>
      </c>
      <c r="M7694" s="111">
        <v>6.3979989500968365E-2</v>
      </c>
      <c r="N7694" s="112">
        <f t="shared" si="241"/>
        <v>-0.48986291677955207</v>
      </c>
    </row>
    <row r="7695" spans="1:14" x14ac:dyDescent="0.25">
      <c r="A7695" s="111" t="s">
        <v>795</v>
      </c>
      <c r="B7695" s="111">
        <f>INDEX(kommuner!C:C,MATCH(_xlfn.NUMBERVALUE(A7695),kommuner!B:B,0))</f>
        <v>4618</v>
      </c>
      <c r="C7695" s="111" t="s">
        <v>127</v>
      </c>
      <c r="D7695" s="111" t="s">
        <v>127</v>
      </c>
      <c r="E7695" s="111" t="s">
        <v>126</v>
      </c>
      <c r="F7695" s="111" t="s">
        <v>185</v>
      </c>
      <c r="G7695" s="111" t="s">
        <v>190</v>
      </c>
      <c r="H7695" s="111" t="s">
        <v>185</v>
      </c>
      <c r="I7695" s="111" t="s">
        <v>190</v>
      </c>
      <c r="J7695" t="str">
        <f t="shared" si="240"/>
        <v>4618SkogMineraljordLauvskogLav</v>
      </c>
      <c r="K7695" s="111">
        <v>-8.9748170935426599E-2</v>
      </c>
      <c r="L7695" s="111">
        <v>0.85306406685236758</v>
      </c>
      <c r="M7695" s="111">
        <v>6.3979989500968365E-2</v>
      </c>
      <c r="N7695" s="112">
        <f t="shared" si="241"/>
        <v>0.82729588541790933</v>
      </c>
    </row>
    <row r="7696" spans="1:14" x14ac:dyDescent="0.25">
      <c r="A7696" s="111" t="s">
        <v>795</v>
      </c>
      <c r="B7696" s="111">
        <f>INDEX(kommuner!C:C,MATCH(_xlfn.NUMBERVALUE(A7696),kommuner!B:B,0))</f>
        <v>4618</v>
      </c>
      <c r="C7696" s="111" t="s">
        <v>127</v>
      </c>
      <c r="D7696" s="111" t="s">
        <v>127</v>
      </c>
      <c r="E7696" s="111" t="s">
        <v>126</v>
      </c>
      <c r="F7696" s="111" t="s">
        <v>185</v>
      </c>
      <c r="G7696" s="111" t="s">
        <v>173</v>
      </c>
      <c r="H7696" s="111" t="s">
        <v>185</v>
      </c>
      <c r="I7696" s="111" t="s">
        <v>173</v>
      </c>
      <c r="J7696" t="str">
        <f t="shared" si="240"/>
        <v>4618SkogMineraljordLauvskogMiddels</v>
      </c>
      <c r="K7696" s="111">
        <v>-1.7789409505847176</v>
      </c>
      <c r="L7696" s="111">
        <v>0.85306406685236758</v>
      </c>
      <c r="M7696" s="111">
        <v>6.3979989500968365E-2</v>
      </c>
      <c r="N7696" s="112">
        <f t="shared" si="241"/>
        <v>-0.86189689423138161</v>
      </c>
    </row>
    <row r="7697" spans="1:14" x14ac:dyDescent="0.25">
      <c r="A7697" s="111" t="s">
        <v>795</v>
      </c>
      <c r="B7697" s="111">
        <f>INDEX(kommuner!C:C,MATCH(_xlfn.NUMBERVALUE(A7697),kommuner!B:B,0))</f>
        <v>4618</v>
      </c>
      <c r="C7697" s="111" t="s">
        <v>127</v>
      </c>
      <c r="D7697" s="111" t="s">
        <v>127</v>
      </c>
      <c r="E7697" s="111" t="s">
        <v>126</v>
      </c>
      <c r="F7697" s="111" t="s">
        <v>185</v>
      </c>
      <c r="G7697" s="111" t="s">
        <v>186</v>
      </c>
      <c r="H7697" s="111" t="s">
        <v>185</v>
      </c>
      <c r="I7697" s="111" t="s">
        <v>186</v>
      </c>
      <c r="J7697" t="str">
        <f t="shared" si="240"/>
        <v>4618SkogMineraljordLauvskogSærs høy</v>
      </c>
      <c r="K7697" s="111">
        <v>-3.5879168219799293</v>
      </c>
      <c r="L7697" s="111">
        <v>0.85306406685236758</v>
      </c>
      <c r="M7697" s="111">
        <v>6.3979989500968365E-2</v>
      </c>
      <c r="N7697" s="112">
        <f t="shared" si="241"/>
        <v>-2.6708727656265934</v>
      </c>
    </row>
    <row r="7698" spans="1:14" x14ac:dyDescent="0.25">
      <c r="A7698" s="111" t="s">
        <v>795</v>
      </c>
      <c r="B7698" s="111">
        <f>INDEX(kommuner!C:C,MATCH(_xlfn.NUMBERVALUE(A7698),kommuner!B:B,0))</f>
        <v>4618</v>
      </c>
      <c r="C7698" s="111" t="s">
        <v>127</v>
      </c>
      <c r="D7698" s="111" t="s">
        <v>127</v>
      </c>
      <c r="E7698" s="111" t="s">
        <v>123</v>
      </c>
      <c r="F7698" s="111" t="s">
        <v>172</v>
      </c>
      <c r="G7698" s="111" t="s">
        <v>180</v>
      </c>
      <c r="H7698" s="111" t="s">
        <v>172</v>
      </c>
      <c r="I7698" s="111" t="s">
        <v>180</v>
      </c>
      <c r="J7698" t="str">
        <f t="shared" si="240"/>
        <v>4618SkogOrganisk jordBarskogHøy</v>
      </c>
      <c r="K7698" s="111">
        <v>-2.5184559031994138</v>
      </c>
      <c r="L7698" s="111">
        <v>0.92784825435236762</v>
      </c>
      <c r="M7698" s="111">
        <v>0.46518126042825314</v>
      </c>
      <c r="N7698" s="112">
        <f t="shared" si="241"/>
        <v>-1.1254263884187932</v>
      </c>
    </row>
    <row r="7699" spans="1:14" x14ac:dyDescent="0.25">
      <c r="A7699" s="111" t="s">
        <v>795</v>
      </c>
      <c r="B7699" s="111">
        <f>INDEX(kommuner!C:C,MATCH(_xlfn.NUMBERVALUE(A7699),kommuner!B:B,0))</f>
        <v>4618</v>
      </c>
      <c r="C7699" s="111" t="s">
        <v>127</v>
      </c>
      <c r="D7699" s="111" t="s">
        <v>127</v>
      </c>
      <c r="E7699" s="111" t="s">
        <v>123</v>
      </c>
      <c r="F7699" s="111" t="s">
        <v>172</v>
      </c>
      <c r="G7699" s="111" t="s">
        <v>167</v>
      </c>
      <c r="H7699" s="111" t="s">
        <v>172</v>
      </c>
      <c r="I7699" s="111" t="s">
        <v>167</v>
      </c>
      <c r="J7699" t="str">
        <f t="shared" si="240"/>
        <v>4618SkogOrganisk jordBarskogImpediment</v>
      </c>
      <c r="K7699" s="111">
        <v>-0.13011741963904588</v>
      </c>
      <c r="L7699" s="111">
        <v>0.92784825435236762</v>
      </c>
      <c r="M7699" s="111">
        <v>0.46510463492953991</v>
      </c>
      <c r="N7699" s="112">
        <f t="shared" si="241"/>
        <v>1.2628354696428616</v>
      </c>
    </row>
    <row r="7700" spans="1:14" x14ac:dyDescent="0.25">
      <c r="A7700" s="111" t="s">
        <v>795</v>
      </c>
      <c r="B7700" s="111">
        <f>INDEX(kommuner!C:C,MATCH(_xlfn.NUMBERVALUE(A7700),kommuner!B:B,0))</f>
        <v>4618</v>
      </c>
      <c r="C7700" s="111" t="s">
        <v>127</v>
      </c>
      <c r="D7700" s="111" t="s">
        <v>127</v>
      </c>
      <c r="E7700" s="111" t="s">
        <v>123</v>
      </c>
      <c r="F7700" s="111" t="s">
        <v>172</v>
      </c>
      <c r="G7700" s="111" t="s">
        <v>190</v>
      </c>
      <c r="H7700" s="111" t="s">
        <v>172</v>
      </c>
      <c r="I7700" s="111" t="s">
        <v>190</v>
      </c>
      <c r="J7700" t="str">
        <f t="shared" si="240"/>
        <v>4618SkogOrganisk jordBarskogLav</v>
      </c>
      <c r="K7700" s="111">
        <v>-0.50666953101693391</v>
      </c>
      <c r="L7700" s="111">
        <v>0.92784825435236762</v>
      </c>
      <c r="M7700" s="111">
        <v>0.46510463492953991</v>
      </c>
      <c r="N7700" s="112">
        <f t="shared" si="241"/>
        <v>0.88628335826497362</v>
      </c>
    </row>
    <row r="7701" spans="1:14" x14ac:dyDescent="0.25">
      <c r="A7701" s="111" t="s">
        <v>795</v>
      </c>
      <c r="B7701" s="111">
        <f>INDEX(kommuner!C:C,MATCH(_xlfn.NUMBERVALUE(A7701),kommuner!B:B,0))</f>
        <v>4618</v>
      </c>
      <c r="C7701" s="111" t="s">
        <v>127</v>
      </c>
      <c r="D7701" s="111" t="s">
        <v>127</v>
      </c>
      <c r="E7701" s="111" t="s">
        <v>123</v>
      </c>
      <c r="F7701" s="111" t="s">
        <v>172</v>
      </c>
      <c r="G7701" s="111" t="s">
        <v>173</v>
      </c>
      <c r="H7701" s="111" t="s">
        <v>172</v>
      </c>
      <c r="I7701" s="111" t="s">
        <v>173</v>
      </c>
      <c r="J7701" t="str">
        <f t="shared" si="240"/>
        <v>4618SkogOrganisk jordBarskogMiddels</v>
      </c>
      <c r="K7701" s="111">
        <v>-1.5571490961494638</v>
      </c>
      <c r="L7701" s="111">
        <v>0.92784825435236762</v>
      </c>
      <c r="M7701" s="111">
        <v>0.46518126042825314</v>
      </c>
      <c r="N7701" s="112">
        <f t="shared" si="241"/>
        <v>-0.16411958136884308</v>
      </c>
    </row>
    <row r="7702" spans="1:14" x14ac:dyDescent="0.25">
      <c r="A7702" s="111" t="s">
        <v>795</v>
      </c>
      <c r="B7702" s="111">
        <f>INDEX(kommuner!C:C,MATCH(_xlfn.NUMBERVALUE(A7702),kommuner!B:B,0))</f>
        <v>4618</v>
      </c>
      <c r="C7702" s="111" t="s">
        <v>127</v>
      </c>
      <c r="D7702" s="111" t="s">
        <v>127</v>
      </c>
      <c r="E7702" s="111" t="s">
        <v>123</v>
      </c>
      <c r="F7702" s="111" t="s">
        <v>172</v>
      </c>
      <c r="G7702" s="111" t="s">
        <v>186</v>
      </c>
      <c r="H7702" s="111" t="s">
        <v>172</v>
      </c>
      <c r="I7702" s="111" t="s">
        <v>186</v>
      </c>
      <c r="J7702" t="str">
        <f t="shared" si="240"/>
        <v>4618SkogOrganisk jordBarskogSærs høy</v>
      </c>
      <c r="K7702" s="111">
        <v>2.5548655235722699</v>
      </c>
      <c r="L7702" s="111">
        <v>0.92784825435236762</v>
      </c>
      <c r="M7702" s="111">
        <v>0.46518126042825314</v>
      </c>
      <c r="N7702" s="112">
        <f t="shared" si="241"/>
        <v>3.9478950383528906</v>
      </c>
    </row>
    <row r="7703" spans="1:14" x14ac:dyDescent="0.25">
      <c r="A7703" s="111" t="s">
        <v>795</v>
      </c>
      <c r="B7703" s="111">
        <f>INDEX(kommuner!C:C,MATCH(_xlfn.NUMBERVALUE(A7703),kommuner!B:B,0))</f>
        <v>4618</v>
      </c>
      <c r="C7703" s="111" t="s">
        <v>127</v>
      </c>
      <c r="D7703" s="111" t="s">
        <v>127</v>
      </c>
      <c r="E7703" s="111" t="s">
        <v>123</v>
      </c>
      <c r="F7703" s="111" t="s">
        <v>179</v>
      </c>
      <c r="G7703" s="111" t="s">
        <v>180</v>
      </c>
      <c r="H7703" s="111" t="s">
        <v>179</v>
      </c>
      <c r="I7703" s="111" t="s">
        <v>180</v>
      </c>
      <c r="J7703" t="str">
        <f t="shared" si="240"/>
        <v>4618SkogOrganisk jordBlandingsskogHøy</v>
      </c>
      <c r="K7703" s="111">
        <v>-5.5554344456832343</v>
      </c>
      <c r="L7703" s="111">
        <v>0.92784825435236762</v>
      </c>
      <c r="M7703" s="111">
        <v>0.46510463492953991</v>
      </c>
      <c r="N7703" s="112">
        <f t="shared" si="241"/>
        <v>-4.1624815564013264</v>
      </c>
    </row>
    <row r="7704" spans="1:14" x14ac:dyDescent="0.25">
      <c r="A7704" s="111" t="s">
        <v>795</v>
      </c>
      <c r="B7704" s="111">
        <f>INDEX(kommuner!C:C,MATCH(_xlfn.NUMBERVALUE(A7704),kommuner!B:B,0))</f>
        <v>4618</v>
      </c>
      <c r="C7704" s="111" t="s">
        <v>127</v>
      </c>
      <c r="D7704" s="111" t="s">
        <v>127</v>
      </c>
      <c r="E7704" s="111" t="s">
        <v>123</v>
      </c>
      <c r="F7704" s="111" t="s">
        <v>179</v>
      </c>
      <c r="G7704" s="111" t="s">
        <v>167</v>
      </c>
      <c r="H7704" s="111" t="s">
        <v>179</v>
      </c>
      <c r="I7704" s="111" t="s">
        <v>167</v>
      </c>
      <c r="J7704" t="str">
        <f t="shared" si="240"/>
        <v>4618SkogOrganisk jordBlandingsskogImpediment</v>
      </c>
      <c r="K7704" s="111">
        <v>-0.28586344175800005</v>
      </c>
      <c r="L7704" s="111">
        <v>0.92784825435236762</v>
      </c>
      <c r="M7704" s="111">
        <v>0.46510463492953991</v>
      </c>
      <c r="N7704" s="112">
        <f t="shared" si="241"/>
        <v>1.1070894475239075</v>
      </c>
    </row>
    <row r="7705" spans="1:14" x14ac:dyDescent="0.25">
      <c r="A7705" s="111" t="s">
        <v>795</v>
      </c>
      <c r="B7705" s="111">
        <f>INDEX(kommuner!C:C,MATCH(_xlfn.NUMBERVALUE(A7705),kommuner!B:B,0))</f>
        <v>4618</v>
      </c>
      <c r="C7705" s="111" t="s">
        <v>127</v>
      </c>
      <c r="D7705" s="111" t="s">
        <v>127</v>
      </c>
      <c r="E7705" s="111" t="s">
        <v>123</v>
      </c>
      <c r="F7705" s="111" t="s">
        <v>179</v>
      </c>
      <c r="G7705" s="111" t="s">
        <v>190</v>
      </c>
      <c r="H7705" s="111" t="s">
        <v>179</v>
      </c>
      <c r="I7705" s="111" t="s">
        <v>190</v>
      </c>
      <c r="J7705" t="str">
        <f t="shared" si="240"/>
        <v>4618SkogOrganisk jordBlandingsskogLav</v>
      </c>
      <c r="K7705" s="111">
        <v>-1.2347339377887629</v>
      </c>
      <c r="L7705" s="111">
        <v>0.92784825435236762</v>
      </c>
      <c r="M7705" s="111">
        <v>0.46510463492953991</v>
      </c>
      <c r="N7705" s="112">
        <f t="shared" si="241"/>
        <v>0.15821895149314458</v>
      </c>
    </row>
    <row r="7706" spans="1:14" x14ac:dyDescent="0.25">
      <c r="A7706" s="111" t="s">
        <v>795</v>
      </c>
      <c r="B7706" s="111">
        <f>INDEX(kommuner!C:C,MATCH(_xlfn.NUMBERVALUE(A7706),kommuner!B:B,0))</f>
        <v>4618</v>
      </c>
      <c r="C7706" s="111" t="s">
        <v>127</v>
      </c>
      <c r="D7706" s="111" t="s">
        <v>127</v>
      </c>
      <c r="E7706" s="111" t="s">
        <v>123</v>
      </c>
      <c r="F7706" s="111" t="s">
        <v>179</v>
      </c>
      <c r="G7706" s="111" t="s">
        <v>173</v>
      </c>
      <c r="H7706" s="111" t="s">
        <v>179</v>
      </c>
      <c r="I7706" s="111" t="s">
        <v>173</v>
      </c>
      <c r="J7706" t="str">
        <f t="shared" si="240"/>
        <v>4618SkogOrganisk jordBlandingsskogMiddels</v>
      </c>
      <c r="K7706" s="111">
        <v>-2.4239591752717748</v>
      </c>
      <c r="L7706" s="111">
        <v>0.92784825435236762</v>
      </c>
      <c r="M7706" s="111">
        <v>0.46510463492953991</v>
      </c>
      <c r="N7706" s="112">
        <f t="shared" si="241"/>
        <v>-1.0310062859898674</v>
      </c>
    </row>
    <row r="7707" spans="1:14" x14ac:dyDescent="0.25">
      <c r="A7707" s="111" t="s">
        <v>795</v>
      </c>
      <c r="B7707" s="111">
        <f>INDEX(kommuner!C:C,MATCH(_xlfn.NUMBERVALUE(A7707),kommuner!B:B,0))</f>
        <v>4618</v>
      </c>
      <c r="C7707" s="111" t="s">
        <v>127</v>
      </c>
      <c r="D7707" s="111" t="s">
        <v>127</v>
      </c>
      <c r="E7707" s="111" t="s">
        <v>123</v>
      </c>
      <c r="F7707" s="111" t="s">
        <v>179</v>
      </c>
      <c r="G7707" s="111" t="s">
        <v>186</v>
      </c>
      <c r="H7707" s="111" t="s">
        <v>179</v>
      </c>
      <c r="I7707" s="111" t="s">
        <v>186</v>
      </c>
      <c r="J7707" t="str">
        <f t="shared" si="240"/>
        <v>4618SkogOrganisk jordBlandingsskogSærs høy</v>
      </c>
      <c r="K7707" s="111">
        <v>-1.5726115302258048</v>
      </c>
      <c r="L7707" s="111">
        <v>0.92784825435236762</v>
      </c>
      <c r="M7707" s="111">
        <v>0.46510463492953991</v>
      </c>
      <c r="N7707" s="112">
        <f t="shared" si="241"/>
        <v>-0.17965864094389727</v>
      </c>
    </row>
    <row r="7708" spans="1:14" x14ac:dyDescent="0.25">
      <c r="A7708" s="111" t="s">
        <v>795</v>
      </c>
      <c r="B7708" s="111">
        <f>INDEX(kommuner!C:C,MATCH(_xlfn.NUMBERVALUE(A7708),kommuner!B:B,0))</f>
        <v>4618</v>
      </c>
      <c r="C7708" s="111" t="s">
        <v>127</v>
      </c>
      <c r="D7708" s="111" t="s">
        <v>127</v>
      </c>
      <c r="E7708" s="111" t="s">
        <v>123</v>
      </c>
      <c r="F7708" s="111" t="s">
        <v>185</v>
      </c>
      <c r="G7708" s="111" t="s">
        <v>180</v>
      </c>
      <c r="H7708" s="111" t="s">
        <v>185</v>
      </c>
      <c r="I7708" s="111" t="s">
        <v>180</v>
      </c>
      <c r="J7708" t="str">
        <f t="shared" si="240"/>
        <v>4618SkogOrganisk jordLauvskogHøy</v>
      </c>
      <c r="K7708" s="111">
        <v>-1.9913688882377358</v>
      </c>
      <c r="L7708" s="111">
        <v>0.92784825435236762</v>
      </c>
      <c r="M7708" s="111">
        <v>0.46510463492953991</v>
      </c>
      <c r="N7708" s="112">
        <f t="shared" si="241"/>
        <v>-0.59841599895582831</v>
      </c>
    </row>
    <row r="7709" spans="1:14" x14ac:dyDescent="0.25">
      <c r="A7709" s="111" t="s">
        <v>795</v>
      </c>
      <c r="B7709" s="111">
        <f>INDEX(kommuner!C:C,MATCH(_xlfn.NUMBERVALUE(A7709),kommuner!B:B,0))</f>
        <v>4618</v>
      </c>
      <c r="C7709" s="111" t="s">
        <v>127</v>
      </c>
      <c r="D7709" s="111" t="s">
        <v>127</v>
      </c>
      <c r="E7709" s="111" t="s">
        <v>123</v>
      </c>
      <c r="F7709" s="111" t="s">
        <v>185</v>
      </c>
      <c r="G7709" s="111" t="s">
        <v>167</v>
      </c>
      <c r="H7709" s="111" t="s">
        <v>185</v>
      </c>
      <c r="I7709" s="111" t="s">
        <v>167</v>
      </c>
      <c r="J7709" t="str">
        <f t="shared" si="240"/>
        <v>4618SkogOrganisk jordLauvskogImpediment</v>
      </c>
      <c r="K7709" s="111">
        <v>0.35000626494250675</v>
      </c>
      <c r="L7709" s="111">
        <v>0.92784825435236762</v>
      </c>
      <c r="M7709" s="111">
        <v>0.46510463492953991</v>
      </c>
      <c r="N7709" s="112">
        <f t="shared" si="241"/>
        <v>1.7429591542244141</v>
      </c>
    </row>
    <row r="7710" spans="1:14" x14ac:dyDescent="0.25">
      <c r="A7710" s="111" t="s">
        <v>795</v>
      </c>
      <c r="B7710" s="111">
        <f>INDEX(kommuner!C:C,MATCH(_xlfn.NUMBERVALUE(A7710),kommuner!B:B,0))</f>
        <v>4618</v>
      </c>
      <c r="C7710" s="111" t="s">
        <v>127</v>
      </c>
      <c r="D7710" s="111" t="s">
        <v>127</v>
      </c>
      <c r="E7710" s="111" t="s">
        <v>123</v>
      </c>
      <c r="F7710" s="111" t="s">
        <v>185</v>
      </c>
      <c r="G7710" s="111" t="s">
        <v>190</v>
      </c>
      <c r="H7710" s="111" t="s">
        <v>185</v>
      </c>
      <c r="I7710" s="111" t="s">
        <v>190</v>
      </c>
      <c r="J7710" t="str">
        <f t="shared" si="240"/>
        <v>4618SkogOrganisk jordLauvskogLav</v>
      </c>
      <c r="K7710" s="111">
        <v>1.1144075558526714</v>
      </c>
      <c r="L7710" s="111">
        <v>0.92784825435236762</v>
      </c>
      <c r="M7710" s="111">
        <v>0.46510463492953991</v>
      </c>
      <c r="N7710" s="112">
        <f t="shared" si="241"/>
        <v>2.5073604451345788</v>
      </c>
    </row>
    <row r="7711" spans="1:14" x14ac:dyDescent="0.25">
      <c r="A7711" s="111" t="s">
        <v>795</v>
      </c>
      <c r="B7711" s="111">
        <f>INDEX(kommuner!C:C,MATCH(_xlfn.NUMBERVALUE(A7711),kommuner!B:B,0))</f>
        <v>4618</v>
      </c>
      <c r="C7711" s="111" t="s">
        <v>127</v>
      </c>
      <c r="D7711" s="111" t="s">
        <v>127</v>
      </c>
      <c r="E7711" s="111" t="s">
        <v>123</v>
      </c>
      <c r="F7711" s="111" t="s">
        <v>185</v>
      </c>
      <c r="G7711" s="111" t="s">
        <v>173</v>
      </c>
      <c r="H7711" s="111" t="s">
        <v>185</v>
      </c>
      <c r="I7711" s="111" t="s">
        <v>173</v>
      </c>
      <c r="J7711" t="str">
        <f t="shared" si="240"/>
        <v>4618SkogOrganisk jordLauvskogMiddels</v>
      </c>
      <c r="K7711" s="111">
        <v>-0.62664468270982987</v>
      </c>
      <c r="L7711" s="111">
        <v>0.92784825435236762</v>
      </c>
      <c r="M7711" s="111">
        <v>0.46510463492953991</v>
      </c>
      <c r="N7711" s="112">
        <f t="shared" si="241"/>
        <v>0.76630820657207765</v>
      </c>
    </row>
    <row r="7712" spans="1:14" x14ac:dyDescent="0.25">
      <c r="A7712" s="111" t="s">
        <v>795</v>
      </c>
      <c r="B7712" s="111">
        <f>INDEX(kommuner!C:C,MATCH(_xlfn.NUMBERVALUE(A7712),kommuner!B:B,0))</f>
        <v>4618</v>
      </c>
      <c r="C7712" s="111" t="s">
        <v>127</v>
      </c>
      <c r="D7712" s="111" t="s">
        <v>127</v>
      </c>
      <c r="E7712" s="111" t="s">
        <v>123</v>
      </c>
      <c r="F7712" s="111" t="s">
        <v>185</v>
      </c>
      <c r="G7712" s="111" t="s">
        <v>186</v>
      </c>
      <c r="H7712" s="111" t="s">
        <v>185</v>
      </c>
      <c r="I7712" s="111" t="s">
        <v>186</v>
      </c>
      <c r="J7712" t="str">
        <f t="shared" si="240"/>
        <v>4618SkogOrganisk jordLauvskogSærs høy</v>
      </c>
      <c r="K7712" s="111">
        <v>-1.8997279926091779</v>
      </c>
      <c r="L7712" s="111">
        <v>0.92784825435236762</v>
      </c>
      <c r="M7712" s="111">
        <v>0.46510463492953991</v>
      </c>
      <c r="N7712" s="112">
        <f t="shared" si="241"/>
        <v>-0.50677510332727038</v>
      </c>
    </row>
    <row r="7713" spans="1:14" x14ac:dyDescent="0.25">
      <c r="A7713" s="111" t="s">
        <v>795</v>
      </c>
      <c r="B7713" s="111">
        <f>INDEX(kommuner!C:C,MATCH(_xlfn.NUMBERVALUE(A7713),kommuner!B:B,0))</f>
        <v>4618</v>
      </c>
      <c r="C7713" s="111" t="s">
        <v>83</v>
      </c>
      <c r="D7713" s="111" t="s">
        <v>83</v>
      </c>
      <c r="E7713" s="111" t="s">
        <v>126</v>
      </c>
      <c r="F7713" s="111" t="s">
        <v>139</v>
      </c>
      <c r="G7713" s="111" t="s">
        <v>139</v>
      </c>
      <c r="H7713" s="111" t="s">
        <v>139</v>
      </c>
      <c r="I7713" s="111" t="s">
        <v>139</v>
      </c>
      <c r="J7713" t="str">
        <f t="shared" si="240"/>
        <v>4618Utbygd arealMineraljord</v>
      </c>
      <c r="K7713" s="111">
        <v>-1.3010725986550351</v>
      </c>
      <c r="L7713" s="111">
        <v>0</v>
      </c>
      <c r="M7713" s="111">
        <v>1.303047089454229E-2</v>
      </c>
      <c r="N7713" s="112">
        <f t="shared" si="241"/>
        <v>-1.2880421277604928</v>
      </c>
    </row>
    <row r="7714" spans="1:14" x14ac:dyDescent="0.25">
      <c r="A7714" s="111" t="s">
        <v>795</v>
      </c>
      <c r="B7714" s="111">
        <f>INDEX(kommuner!C:C,MATCH(_xlfn.NUMBERVALUE(A7714),kommuner!B:B,0))</f>
        <v>4618</v>
      </c>
      <c r="C7714" s="111" t="s">
        <v>83</v>
      </c>
      <c r="D7714" s="111" t="s">
        <v>83</v>
      </c>
      <c r="E7714" s="111" t="s">
        <v>123</v>
      </c>
      <c r="F7714" s="111" t="s">
        <v>139</v>
      </c>
      <c r="G7714" s="111" t="s">
        <v>139</v>
      </c>
      <c r="H7714" s="111" t="s">
        <v>139</v>
      </c>
      <c r="I7714" s="111" t="s">
        <v>139</v>
      </c>
      <c r="J7714" t="str">
        <f t="shared" si="240"/>
        <v>4618Utbygd arealOrganisk jord</v>
      </c>
      <c r="K7714" s="111">
        <v>29.011421395201612</v>
      </c>
      <c r="L7714" s="111">
        <v>0</v>
      </c>
      <c r="M7714" s="111">
        <v>1.303047089454229E-2</v>
      </c>
      <c r="N7714" s="112">
        <f t="shared" si="241"/>
        <v>29.024451866096154</v>
      </c>
    </row>
    <row r="7715" spans="1:14" x14ac:dyDescent="0.25">
      <c r="A7715" s="111" t="s">
        <v>795</v>
      </c>
      <c r="B7715" s="111">
        <f>INDEX(kommuner!C:C,MATCH(_xlfn.NUMBERVALUE(A7715),kommuner!B:B,0))</f>
        <v>4618</v>
      </c>
      <c r="C7715" s="111" t="s">
        <v>181</v>
      </c>
      <c r="D7715" s="111" t="s">
        <v>181</v>
      </c>
      <c r="E7715" s="111" t="s">
        <v>123</v>
      </c>
      <c r="F7715" s="111" t="s">
        <v>139</v>
      </c>
      <c r="G7715" s="111" t="s">
        <v>139</v>
      </c>
      <c r="H7715" s="111" t="s">
        <v>139</v>
      </c>
      <c r="I7715" s="111" t="s">
        <v>139</v>
      </c>
      <c r="J7715" t="str">
        <f t="shared" si="240"/>
        <v>4618Vann og myrOrganisk jord</v>
      </c>
      <c r="K7715" s="111">
        <v>-0.38124953903444653</v>
      </c>
      <c r="L7715" s="111">
        <v>0</v>
      </c>
      <c r="M7715" s="111">
        <v>0</v>
      </c>
      <c r="N7715" s="112">
        <f t="shared" si="241"/>
        <v>-0.38124953903444653</v>
      </c>
    </row>
    <row r="7716" spans="1:14" x14ac:dyDescent="0.25">
      <c r="A7716" s="111" t="s">
        <v>796</v>
      </c>
      <c r="B7716" s="111">
        <f>INDEX(kommuner!C:C,MATCH(_xlfn.NUMBERVALUE(A7716),kommuner!B:B,0))</f>
        <v>4618</v>
      </c>
      <c r="C7716" s="111" t="s">
        <v>82</v>
      </c>
      <c r="D7716" s="111" t="s">
        <v>82</v>
      </c>
      <c r="E7716" s="111" t="s">
        <v>126</v>
      </c>
      <c r="F7716" s="111" t="s">
        <v>139</v>
      </c>
      <c r="G7716" s="111" t="s">
        <v>139</v>
      </c>
      <c r="H7716" s="111" t="s">
        <v>139</v>
      </c>
      <c r="I7716" s="111" t="s">
        <v>139</v>
      </c>
      <c r="J7716" t="str">
        <f t="shared" si="240"/>
        <v>4618Annen utmarkMineraljord</v>
      </c>
      <c r="K7716" s="111">
        <v>-0.12122885237983599</v>
      </c>
      <c r="L7716" s="111">
        <v>0</v>
      </c>
      <c r="M7716" s="111">
        <v>0</v>
      </c>
      <c r="N7716" s="112">
        <f t="shared" si="241"/>
        <v>-0.12122885237983599</v>
      </c>
    </row>
    <row r="7717" spans="1:14" x14ac:dyDescent="0.25">
      <c r="A7717" s="111" t="s">
        <v>796</v>
      </c>
      <c r="B7717" s="111">
        <f>INDEX(kommuner!C:C,MATCH(_xlfn.NUMBERVALUE(A7717),kommuner!B:B,0))</f>
        <v>4618</v>
      </c>
      <c r="C7717" s="111" t="s">
        <v>121</v>
      </c>
      <c r="D7717" s="111" t="s">
        <v>121</v>
      </c>
      <c r="E7717" s="111" t="s">
        <v>126</v>
      </c>
      <c r="F7717" s="111" t="s">
        <v>139</v>
      </c>
      <c r="G7717" s="111" t="s">
        <v>139</v>
      </c>
      <c r="H7717" s="111" t="s">
        <v>139</v>
      </c>
      <c r="I7717" s="111" t="s">
        <v>139</v>
      </c>
      <c r="J7717" t="str">
        <f t="shared" si="240"/>
        <v>4618BeiteMineraljord</v>
      </c>
      <c r="K7717" s="111">
        <v>-0.96338340838695502</v>
      </c>
      <c r="L7717" s="111">
        <v>0</v>
      </c>
      <c r="M7717" s="111">
        <v>1.2448711246839999E-7</v>
      </c>
      <c r="N7717" s="112">
        <f t="shared" si="241"/>
        <v>-0.96338328389984251</v>
      </c>
    </row>
    <row r="7718" spans="1:14" x14ac:dyDescent="0.25">
      <c r="A7718" s="111" t="s">
        <v>796</v>
      </c>
      <c r="B7718" s="111">
        <f>INDEX(kommuner!C:C,MATCH(_xlfn.NUMBERVALUE(A7718),kommuner!B:B,0))</f>
        <v>4618</v>
      </c>
      <c r="C7718" s="111" t="s">
        <v>121</v>
      </c>
      <c r="D7718" s="111" t="s">
        <v>121</v>
      </c>
      <c r="E7718" s="111" t="s">
        <v>123</v>
      </c>
      <c r="F7718" s="111" t="s">
        <v>139</v>
      </c>
      <c r="G7718" s="111" t="s">
        <v>139</v>
      </c>
      <c r="H7718" s="111" t="s">
        <v>139</v>
      </c>
      <c r="I7718" s="111" t="s">
        <v>139</v>
      </c>
      <c r="J7718" t="str">
        <f t="shared" si="240"/>
        <v>4618BeiteOrganisk jord</v>
      </c>
      <c r="K7718" s="111">
        <v>12.077525935985037</v>
      </c>
      <c r="L7718" s="111">
        <v>1.6412500000000001</v>
      </c>
      <c r="M7718" s="111">
        <v>0</v>
      </c>
      <c r="N7718" s="112">
        <f t="shared" si="241"/>
        <v>13.718775935985036</v>
      </c>
    </row>
    <row r="7719" spans="1:14" x14ac:dyDescent="0.25">
      <c r="A7719" s="111" t="s">
        <v>796</v>
      </c>
      <c r="B7719" s="111">
        <f>INDEX(kommuner!C:C,MATCH(_xlfn.NUMBERVALUE(A7719),kommuner!B:B,0))</f>
        <v>4618</v>
      </c>
      <c r="C7719" s="111" t="s">
        <v>84</v>
      </c>
      <c r="D7719" s="111" t="s">
        <v>84</v>
      </c>
      <c r="E7719" s="111" t="s">
        <v>126</v>
      </c>
      <c r="F7719" s="111" t="s">
        <v>139</v>
      </c>
      <c r="G7719" s="111" t="s">
        <v>139</v>
      </c>
      <c r="H7719" s="111" t="s">
        <v>139</v>
      </c>
      <c r="I7719" s="111" t="s">
        <v>139</v>
      </c>
      <c r="J7719" t="str">
        <f t="shared" si="240"/>
        <v>4618Dyrket markMineraljord</v>
      </c>
      <c r="K7719" s="111">
        <v>-0.87492202609341907</v>
      </c>
      <c r="L7719" s="111">
        <v>0</v>
      </c>
      <c r="M7719" s="111">
        <v>0</v>
      </c>
      <c r="N7719" s="112">
        <f t="shared" si="241"/>
        <v>-0.87492202609341907</v>
      </c>
    </row>
    <row r="7720" spans="1:14" x14ac:dyDescent="0.25">
      <c r="A7720" s="111" t="s">
        <v>796</v>
      </c>
      <c r="B7720" s="111">
        <f>INDEX(kommuner!C:C,MATCH(_xlfn.NUMBERVALUE(A7720),kommuner!B:B,0))</f>
        <v>4618</v>
      </c>
      <c r="C7720" s="111" t="s">
        <v>84</v>
      </c>
      <c r="D7720" s="111" t="s">
        <v>84</v>
      </c>
      <c r="E7720" s="111" t="s">
        <v>123</v>
      </c>
      <c r="F7720" s="111" t="s">
        <v>139</v>
      </c>
      <c r="G7720" s="111" t="s">
        <v>139</v>
      </c>
      <c r="H7720" s="111" t="s">
        <v>139</v>
      </c>
      <c r="I7720" s="111" t="s">
        <v>139</v>
      </c>
      <c r="J7720" t="str">
        <f t="shared" si="240"/>
        <v>4618Dyrket markOrganisk jord</v>
      </c>
      <c r="K7720" s="111">
        <v>28.726149366675592</v>
      </c>
      <c r="L7720" s="111">
        <v>1.45625</v>
      </c>
      <c r="M7720" s="111">
        <v>0</v>
      </c>
      <c r="N7720" s="112">
        <f t="shared" si="241"/>
        <v>30.182399366675593</v>
      </c>
    </row>
    <row r="7721" spans="1:14" x14ac:dyDescent="0.25">
      <c r="A7721" s="111" t="s">
        <v>796</v>
      </c>
      <c r="B7721" s="111">
        <f>INDEX(kommuner!C:C,MATCH(_xlfn.NUMBERVALUE(A7721),kommuner!B:B,0))</f>
        <v>4618</v>
      </c>
      <c r="C7721" s="111" t="s">
        <v>127</v>
      </c>
      <c r="D7721" s="111" t="s">
        <v>127</v>
      </c>
      <c r="E7721" s="111" t="s">
        <v>126</v>
      </c>
      <c r="F7721" s="111" t="s">
        <v>172</v>
      </c>
      <c r="G7721" s="111" t="s">
        <v>180</v>
      </c>
      <c r="H7721" s="111" t="s">
        <v>172</v>
      </c>
      <c r="I7721" s="111" t="s">
        <v>180</v>
      </c>
      <c r="J7721" t="str">
        <f t="shared" si="240"/>
        <v>4618SkogMineraljordBarskogHøy</v>
      </c>
      <c r="K7721" s="111">
        <v>-3.4914408319412575</v>
      </c>
      <c r="L7721" s="111">
        <v>0.85306406685236758</v>
      </c>
      <c r="M7721" s="111">
        <v>6.4056614999681585E-2</v>
      </c>
      <c r="N7721" s="112">
        <f t="shared" si="241"/>
        <v>-2.5743201500892083</v>
      </c>
    </row>
    <row r="7722" spans="1:14" x14ac:dyDescent="0.25">
      <c r="A7722" s="111" t="s">
        <v>796</v>
      </c>
      <c r="B7722" s="111">
        <f>INDEX(kommuner!C:C,MATCH(_xlfn.NUMBERVALUE(A7722),kommuner!B:B,0))</f>
        <v>4618</v>
      </c>
      <c r="C7722" s="111" t="s">
        <v>127</v>
      </c>
      <c r="D7722" s="111" t="s">
        <v>127</v>
      </c>
      <c r="E7722" s="111" t="s">
        <v>126</v>
      </c>
      <c r="F7722" s="111" t="s">
        <v>172</v>
      </c>
      <c r="G7722" s="111" t="s">
        <v>167</v>
      </c>
      <c r="H7722" s="111" t="s">
        <v>172</v>
      </c>
      <c r="I7722" s="111" t="s">
        <v>167</v>
      </c>
      <c r="J7722" t="str">
        <f t="shared" si="240"/>
        <v>4618SkogMineraljordBarskogImpediment</v>
      </c>
      <c r="K7722" s="111">
        <v>-1.1558387230259366</v>
      </c>
      <c r="L7722" s="111">
        <v>0.85306406685236758</v>
      </c>
      <c r="M7722" s="111">
        <v>6.3979989500968365E-2</v>
      </c>
      <c r="N7722" s="112">
        <f t="shared" si="241"/>
        <v>-0.23879466667260066</v>
      </c>
    </row>
    <row r="7723" spans="1:14" x14ac:dyDescent="0.25">
      <c r="A7723" s="111" t="s">
        <v>796</v>
      </c>
      <c r="B7723" s="111">
        <f>INDEX(kommuner!C:C,MATCH(_xlfn.NUMBERVALUE(A7723),kommuner!B:B,0))</f>
        <v>4618</v>
      </c>
      <c r="C7723" s="111" t="s">
        <v>127</v>
      </c>
      <c r="D7723" s="111" t="s">
        <v>127</v>
      </c>
      <c r="E7723" s="111" t="s">
        <v>126</v>
      </c>
      <c r="F7723" s="111" t="s">
        <v>172</v>
      </c>
      <c r="G7723" s="111" t="s">
        <v>190</v>
      </c>
      <c r="H7723" s="111" t="s">
        <v>172</v>
      </c>
      <c r="I7723" s="111" t="s">
        <v>190</v>
      </c>
      <c r="J7723" t="str">
        <f t="shared" si="240"/>
        <v>4618SkogMineraljordBarskogLav</v>
      </c>
      <c r="K7723" s="111">
        <v>-1.8215681825293268</v>
      </c>
      <c r="L7723" s="111">
        <v>0.85306406685236758</v>
      </c>
      <c r="M7723" s="111">
        <v>6.3979989500968365E-2</v>
      </c>
      <c r="N7723" s="112">
        <f t="shared" si="241"/>
        <v>-0.90452412617599087</v>
      </c>
    </row>
    <row r="7724" spans="1:14" x14ac:dyDescent="0.25">
      <c r="A7724" s="111" t="s">
        <v>796</v>
      </c>
      <c r="B7724" s="111">
        <f>INDEX(kommuner!C:C,MATCH(_xlfn.NUMBERVALUE(A7724),kommuner!B:B,0))</f>
        <v>4618</v>
      </c>
      <c r="C7724" s="111" t="s">
        <v>127</v>
      </c>
      <c r="D7724" s="111" t="s">
        <v>127</v>
      </c>
      <c r="E7724" s="111" t="s">
        <v>126</v>
      </c>
      <c r="F7724" s="111" t="s">
        <v>172</v>
      </c>
      <c r="G7724" s="111" t="s">
        <v>173</v>
      </c>
      <c r="H7724" s="111" t="s">
        <v>172</v>
      </c>
      <c r="I7724" s="111" t="s">
        <v>173</v>
      </c>
      <c r="J7724" t="str">
        <f t="shared" si="240"/>
        <v>4618SkogMineraljordBarskogMiddels</v>
      </c>
      <c r="K7724" s="111">
        <v>-2.9452289214132028</v>
      </c>
      <c r="L7724" s="111">
        <v>0.85306406685236758</v>
      </c>
      <c r="M7724" s="111">
        <v>6.4056614999681585E-2</v>
      </c>
      <c r="N7724" s="112">
        <f t="shared" si="241"/>
        <v>-2.0281082395611536</v>
      </c>
    </row>
    <row r="7725" spans="1:14" x14ac:dyDescent="0.25">
      <c r="A7725" s="111" t="s">
        <v>796</v>
      </c>
      <c r="B7725" s="111">
        <f>INDEX(kommuner!C:C,MATCH(_xlfn.NUMBERVALUE(A7725),kommuner!B:B,0))</f>
        <v>4618</v>
      </c>
      <c r="C7725" s="111" t="s">
        <v>127</v>
      </c>
      <c r="D7725" s="111" t="s">
        <v>127</v>
      </c>
      <c r="E7725" s="111" t="s">
        <v>126</v>
      </c>
      <c r="F7725" s="111" t="s">
        <v>172</v>
      </c>
      <c r="G7725" s="111" t="s">
        <v>186</v>
      </c>
      <c r="H7725" s="111" t="s">
        <v>172</v>
      </c>
      <c r="I7725" s="111" t="s">
        <v>186</v>
      </c>
      <c r="J7725" t="str">
        <f t="shared" si="240"/>
        <v>4618SkogMineraljordBarskogSærs høy</v>
      </c>
      <c r="K7725" s="111">
        <v>-2.734962032443129</v>
      </c>
      <c r="L7725" s="111">
        <v>0.85306406685236758</v>
      </c>
      <c r="M7725" s="111">
        <v>6.4056614999681585E-2</v>
      </c>
      <c r="N7725" s="112">
        <f t="shared" si="241"/>
        <v>-1.81784135059108</v>
      </c>
    </row>
    <row r="7726" spans="1:14" x14ac:dyDescent="0.25">
      <c r="A7726" s="111" t="s">
        <v>796</v>
      </c>
      <c r="B7726" s="111">
        <f>INDEX(kommuner!C:C,MATCH(_xlfn.NUMBERVALUE(A7726),kommuner!B:B,0))</f>
        <v>4618</v>
      </c>
      <c r="C7726" s="111" t="s">
        <v>127</v>
      </c>
      <c r="D7726" s="111" t="s">
        <v>127</v>
      </c>
      <c r="E7726" s="111" t="s">
        <v>126</v>
      </c>
      <c r="F7726" s="111" t="s">
        <v>179</v>
      </c>
      <c r="G7726" s="111" t="s">
        <v>180</v>
      </c>
      <c r="H7726" s="111" t="s">
        <v>179</v>
      </c>
      <c r="I7726" s="111" t="s">
        <v>180</v>
      </c>
      <c r="J7726" t="str">
        <f t="shared" si="240"/>
        <v>4618SkogMineraljordBlandingsskogHøy</v>
      </c>
      <c r="K7726" s="111">
        <v>-7.1939050909469406</v>
      </c>
      <c r="L7726" s="111">
        <v>0.85306406685236758</v>
      </c>
      <c r="M7726" s="111">
        <v>6.3979989500968365E-2</v>
      </c>
      <c r="N7726" s="112">
        <f t="shared" si="241"/>
        <v>-6.2768610345936047</v>
      </c>
    </row>
    <row r="7727" spans="1:14" x14ac:dyDescent="0.25">
      <c r="A7727" s="111" t="s">
        <v>796</v>
      </c>
      <c r="B7727" s="111">
        <f>INDEX(kommuner!C:C,MATCH(_xlfn.NUMBERVALUE(A7727),kommuner!B:B,0))</f>
        <v>4618</v>
      </c>
      <c r="C7727" s="111" t="s">
        <v>127</v>
      </c>
      <c r="D7727" s="111" t="s">
        <v>127</v>
      </c>
      <c r="E7727" s="111" t="s">
        <v>126</v>
      </c>
      <c r="F7727" s="111" t="s">
        <v>179</v>
      </c>
      <c r="G7727" s="111" t="s">
        <v>167</v>
      </c>
      <c r="H7727" s="111" t="s">
        <v>179</v>
      </c>
      <c r="I7727" s="111" t="s">
        <v>167</v>
      </c>
      <c r="J7727" t="str">
        <f t="shared" si="240"/>
        <v>4618SkogMineraljordBlandingsskogImpediment</v>
      </c>
      <c r="K7727" s="111">
        <v>-1.6598037998579707</v>
      </c>
      <c r="L7727" s="111">
        <v>0.85306406685236758</v>
      </c>
      <c r="M7727" s="111">
        <v>6.3979989500968365E-2</v>
      </c>
      <c r="N7727" s="112">
        <f t="shared" si="241"/>
        <v>-0.7427597435046347</v>
      </c>
    </row>
    <row r="7728" spans="1:14" x14ac:dyDescent="0.25">
      <c r="A7728" s="111" t="s">
        <v>796</v>
      </c>
      <c r="B7728" s="111">
        <f>INDEX(kommuner!C:C,MATCH(_xlfn.NUMBERVALUE(A7728),kommuner!B:B,0))</f>
        <v>4618</v>
      </c>
      <c r="C7728" s="111" t="s">
        <v>127</v>
      </c>
      <c r="D7728" s="111" t="s">
        <v>127</v>
      </c>
      <c r="E7728" s="111" t="s">
        <v>126</v>
      </c>
      <c r="F7728" s="111" t="s">
        <v>179</v>
      </c>
      <c r="G7728" s="111" t="s">
        <v>190</v>
      </c>
      <c r="H7728" s="111" t="s">
        <v>179</v>
      </c>
      <c r="I7728" s="111" t="s">
        <v>190</v>
      </c>
      <c r="J7728" t="str">
        <f t="shared" si="240"/>
        <v>4618SkogMineraljordBlandingsskogLav</v>
      </c>
      <c r="K7728" s="111">
        <v>-2.5588434197694254</v>
      </c>
      <c r="L7728" s="111">
        <v>0.85306406685236758</v>
      </c>
      <c r="M7728" s="111">
        <v>6.3979989500968365E-2</v>
      </c>
      <c r="N7728" s="112">
        <f t="shared" si="241"/>
        <v>-1.6417993634160897</v>
      </c>
    </row>
    <row r="7729" spans="1:14" x14ac:dyDescent="0.25">
      <c r="A7729" s="111" t="s">
        <v>796</v>
      </c>
      <c r="B7729" s="111">
        <f>INDEX(kommuner!C:C,MATCH(_xlfn.NUMBERVALUE(A7729),kommuner!B:B,0))</f>
        <v>4618</v>
      </c>
      <c r="C7729" s="111" t="s">
        <v>127</v>
      </c>
      <c r="D7729" s="111" t="s">
        <v>127</v>
      </c>
      <c r="E7729" s="111" t="s">
        <v>126</v>
      </c>
      <c r="F7729" s="111" t="s">
        <v>179</v>
      </c>
      <c r="G7729" s="111" t="s">
        <v>173</v>
      </c>
      <c r="H7729" s="111" t="s">
        <v>179</v>
      </c>
      <c r="I7729" s="111" t="s">
        <v>173</v>
      </c>
      <c r="J7729" t="str">
        <f t="shared" si="240"/>
        <v>4618SkogMineraljordBlandingsskogMiddels</v>
      </c>
      <c r="K7729" s="111">
        <v>-3.8687729546762566</v>
      </c>
      <c r="L7729" s="111">
        <v>0.85306406685236758</v>
      </c>
      <c r="M7729" s="111">
        <v>6.3979989500968365E-2</v>
      </c>
      <c r="N7729" s="112">
        <f t="shared" si="241"/>
        <v>-2.9517288983229206</v>
      </c>
    </row>
    <row r="7730" spans="1:14" x14ac:dyDescent="0.25">
      <c r="A7730" s="111" t="s">
        <v>796</v>
      </c>
      <c r="B7730" s="111">
        <f>INDEX(kommuner!C:C,MATCH(_xlfn.NUMBERVALUE(A7730),kommuner!B:B,0))</f>
        <v>4618</v>
      </c>
      <c r="C7730" s="111" t="s">
        <v>127</v>
      </c>
      <c r="D7730" s="111" t="s">
        <v>127</v>
      </c>
      <c r="E7730" s="111" t="s">
        <v>126</v>
      </c>
      <c r="F7730" s="111" t="s">
        <v>179</v>
      </c>
      <c r="G7730" s="111" t="s">
        <v>186</v>
      </c>
      <c r="H7730" s="111" t="s">
        <v>179</v>
      </c>
      <c r="I7730" s="111" t="s">
        <v>186</v>
      </c>
      <c r="J7730" t="str">
        <f t="shared" si="240"/>
        <v>4618SkogMineraljordBlandingsskogSærs høy</v>
      </c>
      <c r="K7730" s="111">
        <v>-2.9395925245326562</v>
      </c>
      <c r="L7730" s="111">
        <v>0.85306406685236758</v>
      </c>
      <c r="M7730" s="111">
        <v>6.3979989500968365E-2</v>
      </c>
      <c r="N7730" s="112">
        <f t="shared" si="241"/>
        <v>-2.0225484681793202</v>
      </c>
    </row>
    <row r="7731" spans="1:14" x14ac:dyDescent="0.25">
      <c r="A7731" s="111" t="s">
        <v>796</v>
      </c>
      <c r="B7731" s="111">
        <f>INDEX(kommuner!C:C,MATCH(_xlfn.NUMBERVALUE(A7731),kommuner!B:B,0))</f>
        <v>4618</v>
      </c>
      <c r="C7731" s="111" t="s">
        <v>127</v>
      </c>
      <c r="D7731" s="111" t="s">
        <v>127</v>
      </c>
      <c r="E7731" s="111" t="s">
        <v>126</v>
      </c>
      <c r="F7731" s="111" t="s">
        <v>185</v>
      </c>
      <c r="G7731" s="111" t="s">
        <v>180</v>
      </c>
      <c r="H7731" s="111" t="s">
        <v>185</v>
      </c>
      <c r="I7731" s="111" t="s">
        <v>180</v>
      </c>
      <c r="J7731" t="str">
        <f t="shared" si="240"/>
        <v>4618SkogMineraljordLauvskogHøy</v>
      </c>
      <c r="K7731" s="111">
        <v>-2.6171499611514069</v>
      </c>
      <c r="L7731" s="111">
        <v>0.85306406685236758</v>
      </c>
      <c r="M7731" s="111">
        <v>6.3979989500968365E-2</v>
      </c>
      <c r="N7731" s="112">
        <f t="shared" si="241"/>
        <v>-1.7001059047980711</v>
      </c>
    </row>
    <row r="7732" spans="1:14" x14ac:dyDescent="0.25">
      <c r="A7732" s="111" t="s">
        <v>796</v>
      </c>
      <c r="B7732" s="111">
        <f>INDEX(kommuner!C:C,MATCH(_xlfn.NUMBERVALUE(A7732),kommuner!B:B,0))</f>
        <v>4618</v>
      </c>
      <c r="C7732" s="111" t="s">
        <v>127</v>
      </c>
      <c r="D7732" s="111" t="s">
        <v>127</v>
      </c>
      <c r="E7732" s="111" t="s">
        <v>126</v>
      </c>
      <c r="F7732" s="111" t="s">
        <v>185</v>
      </c>
      <c r="G7732" s="111" t="s">
        <v>167</v>
      </c>
      <c r="H7732" s="111" t="s">
        <v>185</v>
      </c>
      <c r="I7732" s="111" t="s">
        <v>167</v>
      </c>
      <c r="J7732" t="str">
        <f t="shared" si="240"/>
        <v>4618SkogMineraljordLauvskogImpediment</v>
      </c>
      <c r="K7732" s="111">
        <v>-1.406906973132888</v>
      </c>
      <c r="L7732" s="111">
        <v>0.85306406685236758</v>
      </c>
      <c r="M7732" s="111">
        <v>6.3979989500968365E-2</v>
      </c>
      <c r="N7732" s="112">
        <f t="shared" si="241"/>
        <v>-0.48986291677955207</v>
      </c>
    </row>
    <row r="7733" spans="1:14" x14ac:dyDescent="0.25">
      <c r="A7733" s="111" t="s">
        <v>796</v>
      </c>
      <c r="B7733" s="111">
        <f>INDEX(kommuner!C:C,MATCH(_xlfn.NUMBERVALUE(A7733),kommuner!B:B,0))</f>
        <v>4618</v>
      </c>
      <c r="C7733" s="111" t="s">
        <v>127</v>
      </c>
      <c r="D7733" s="111" t="s">
        <v>127</v>
      </c>
      <c r="E7733" s="111" t="s">
        <v>126</v>
      </c>
      <c r="F7733" s="111" t="s">
        <v>185</v>
      </c>
      <c r="G7733" s="111" t="s">
        <v>190</v>
      </c>
      <c r="H7733" s="111" t="s">
        <v>185</v>
      </c>
      <c r="I7733" s="111" t="s">
        <v>190</v>
      </c>
      <c r="J7733" t="str">
        <f t="shared" si="240"/>
        <v>4618SkogMineraljordLauvskogLav</v>
      </c>
      <c r="K7733" s="111">
        <v>-8.9748170935426599E-2</v>
      </c>
      <c r="L7733" s="111">
        <v>0.85306406685236758</v>
      </c>
      <c r="M7733" s="111">
        <v>6.3979989500968365E-2</v>
      </c>
      <c r="N7733" s="112">
        <f t="shared" si="241"/>
        <v>0.82729588541790933</v>
      </c>
    </row>
    <row r="7734" spans="1:14" x14ac:dyDescent="0.25">
      <c r="A7734" s="111" t="s">
        <v>796</v>
      </c>
      <c r="B7734" s="111">
        <f>INDEX(kommuner!C:C,MATCH(_xlfn.NUMBERVALUE(A7734),kommuner!B:B,0))</f>
        <v>4618</v>
      </c>
      <c r="C7734" s="111" t="s">
        <v>127</v>
      </c>
      <c r="D7734" s="111" t="s">
        <v>127</v>
      </c>
      <c r="E7734" s="111" t="s">
        <v>126</v>
      </c>
      <c r="F7734" s="111" t="s">
        <v>185</v>
      </c>
      <c r="G7734" s="111" t="s">
        <v>173</v>
      </c>
      <c r="H7734" s="111" t="s">
        <v>185</v>
      </c>
      <c r="I7734" s="111" t="s">
        <v>173</v>
      </c>
      <c r="J7734" t="str">
        <f t="shared" si="240"/>
        <v>4618SkogMineraljordLauvskogMiddels</v>
      </c>
      <c r="K7734" s="111">
        <v>-1.7789409505847176</v>
      </c>
      <c r="L7734" s="111">
        <v>0.85306406685236758</v>
      </c>
      <c r="M7734" s="111">
        <v>6.3979989500968365E-2</v>
      </c>
      <c r="N7734" s="112">
        <f t="shared" si="241"/>
        <v>-0.86189689423138161</v>
      </c>
    </row>
    <row r="7735" spans="1:14" x14ac:dyDescent="0.25">
      <c r="A7735" s="111" t="s">
        <v>796</v>
      </c>
      <c r="B7735" s="111">
        <f>INDEX(kommuner!C:C,MATCH(_xlfn.NUMBERVALUE(A7735),kommuner!B:B,0))</f>
        <v>4618</v>
      </c>
      <c r="C7735" s="111" t="s">
        <v>127</v>
      </c>
      <c r="D7735" s="111" t="s">
        <v>127</v>
      </c>
      <c r="E7735" s="111" t="s">
        <v>126</v>
      </c>
      <c r="F7735" s="111" t="s">
        <v>185</v>
      </c>
      <c r="G7735" s="111" t="s">
        <v>186</v>
      </c>
      <c r="H7735" s="111" t="s">
        <v>185</v>
      </c>
      <c r="I7735" s="111" t="s">
        <v>186</v>
      </c>
      <c r="J7735" t="str">
        <f t="shared" si="240"/>
        <v>4618SkogMineraljordLauvskogSærs høy</v>
      </c>
      <c r="K7735" s="111">
        <v>-3.5879168219799293</v>
      </c>
      <c r="L7735" s="111">
        <v>0.85306406685236758</v>
      </c>
      <c r="M7735" s="111">
        <v>6.3979989500968365E-2</v>
      </c>
      <c r="N7735" s="112">
        <f t="shared" si="241"/>
        <v>-2.6708727656265934</v>
      </c>
    </row>
    <row r="7736" spans="1:14" x14ac:dyDescent="0.25">
      <c r="A7736" s="111" t="s">
        <v>796</v>
      </c>
      <c r="B7736" s="111">
        <f>INDEX(kommuner!C:C,MATCH(_xlfn.NUMBERVALUE(A7736),kommuner!B:B,0))</f>
        <v>4618</v>
      </c>
      <c r="C7736" s="111" t="s">
        <v>127</v>
      </c>
      <c r="D7736" s="111" t="s">
        <v>127</v>
      </c>
      <c r="E7736" s="111" t="s">
        <v>123</v>
      </c>
      <c r="F7736" s="111" t="s">
        <v>172</v>
      </c>
      <c r="G7736" s="111" t="s">
        <v>180</v>
      </c>
      <c r="H7736" s="111" t="s">
        <v>172</v>
      </c>
      <c r="I7736" s="111" t="s">
        <v>180</v>
      </c>
      <c r="J7736" t="str">
        <f t="shared" si="240"/>
        <v>4618SkogOrganisk jordBarskogHøy</v>
      </c>
      <c r="K7736" s="111">
        <v>-2.5184559031994138</v>
      </c>
      <c r="L7736" s="111">
        <v>0.92784825435236762</v>
      </c>
      <c r="M7736" s="111">
        <v>0.46518126042825314</v>
      </c>
      <c r="N7736" s="112">
        <f t="shared" si="241"/>
        <v>-1.1254263884187932</v>
      </c>
    </row>
    <row r="7737" spans="1:14" x14ac:dyDescent="0.25">
      <c r="A7737" s="111" t="s">
        <v>796</v>
      </c>
      <c r="B7737" s="111">
        <f>INDEX(kommuner!C:C,MATCH(_xlfn.NUMBERVALUE(A7737),kommuner!B:B,0))</f>
        <v>4618</v>
      </c>
      <c r="C7737" s="111" t="s">
        <v>127</v>
      </c>
      <c r="D7737" s="111" t="s">
        <v>127</v>
      </c>
      <c r="E7737" s="111" t="s">
        <v>123</v>
      </c>
      <c r="F7737" s="111" t="s">
        <v>172</v>
      </c>
      <c r="G7737" s="111" t="s">
        <v>167</v>
      </c>
      <c r="H7737" s="111" t="s">
        <v>172</v>
      </c>
      <c r="I7737" s="111" t="s">
        <v>167</v>
      </c>
      <c r="J7737" t="str">
        <f t="shared" si="240"/>
        <v>4618SkogOrganisk jordBarskogImpediment</v>
      </c>
      <c r="K7737" s="111">
        <v>-0.13011741963904588</v>
      </c>
      <c r="L7737" s="111">
        <v>0.92784825435236762</v>
      </c>
      <c r="M7737" s="111">
        <v>0.46510463492953991</v>
      </c>
      <c r="N7737" s="112">
        <f t="shared" si="241"/>
        <v>1.2628354696428616</v>
      </c>
    </row>
    <row r="7738" spans="1:14" x14ac:dyDescent="0.25">
      <c r="A7738" s="111" t="s">
        <v>796</v>
      </c>
      <c r="B7738" s="111">
        <f>INDEX(kommuner!C:C,MATCH(_xlfn.NUMBERVALUE(A7738),kommuner!B:B,0))</f>
        <v>4618</v>
      </c>
      <c r="C7738" s="111" t="s">
        <v>127</v>
      </c>
      <c r="D7738" s="111" t="s">
        <v>127</v>
      </c>
      <c r="E7738" s="111" t="s">
        <v>123</v>
      </c>
      <c r="F7738" s="111" t="s">
        <v>172</v>
      </c>
      <c r="G7738" s="111" t="s">
        <v>190</v>
      </c>
      <c r="H7738" s="111" t="s">
        <v>172</v>
      </c>
      <c r="I7738" s="111" t="s">
        <v>190</v>
      </c>
      <c r="J7738" t="str">
        <f t="shared" si="240"/>
        <v>4618SkogOrganisk jordBarskogLav</v>
      </c>
      <c r="K7738" s="111">
        <v>-0.50666953101693391</v>
      </c>
      <c r="L7738" s="111">
        <v>0.92784825435236762</v>
      </c>
      <c r="M7738" s="111">
        <v>0.46510463492953991</v>
      </c>
      <c r="N7738" s="112">
        <f t="shared" si="241"/>
        <v>0.88628335826497362</v>
      </c>
    </row>
    <row r="7739" spans="1:14" x14ac:dyDescent="0.25">
      <c r="A7739" s="111" t="s">
        <v>796</v>
      </c>
      <c r="B7739" s="111">
        <f>INDEX(kommuner!C:C,MATCH(_xlfn.NUMBERVALUE(A7739),kommuner!B:B,0))</f>
        <v>4618</v>
      </c>
      <c r="C7739" s="111" t="s">
        <v>127</v>
      </c>
      <c r="D7739" s="111" t="s">
        <v>127</v>
      </c>
      <c r="E7739" s="111" t="s">
        <v>123</v>
      </c>
      <c r="F7739" s="111" t="s">
        <v>172</v>
      </c>
      <c r="G7739" s="111" t="s">
        <v>173</v>
      </c>
      <c r="H7739" s="111" t="s">
        <v>172</v>
      </c>
      <c r="I7739" s="111" t="s">
        <v>173</v>
      </c>
      <c r="J7739" t="str">
        <f t="shared" si="240"/>
        <v>4618SkogOrganisk jordBarskogMiddels</v>
      </c>
      <c r="K7739" s="111">
        <v>-1.5571490961494638</v>
      </c>
      <c r="L7739" s="111">
        <v>0.92784825435236762</v>
      </c>
      <c r="M7739" s="111">
        <v>0.46518126042825314</v>
      </c>
      <c r="N7739" s="112">
        <f t="shared" si="241"/>
        <v>-0.16411958136884308</v>
      </c>
    </row>
    <row r="7740" spans="1:14" x14ac:dyDescent="0.25">
      <c r="A7740" s="111" t="s">
        <v>796</v>
      </c>
      <c r="B7740" s="111">
        <f>INDEX(kommuner!C:C,MATCH(_xlfn.NUMBERVALUE(A7740),kommuner!B:B,0))</f>
        <v>4618</v>
      </c>
      <c r="C7740" s="111" t="s">
        <v>127</v>
      </c>
      <c r="D7740" s="111" t="s">
        <v>127</v>
      </c>
      <c r="E7740" s="111" t="s">
        <v>123</v>
      </c>
      <c r="F7740" s="111" t="s">
        <v>172</v>
      </c>
      <c r="G7740" s="111" t="s">
        <v>186</v>
      </c>
      <c r="H7740" s="111" t="s">
        <v>172</v>
      </c>
      <c r="I7740" s="111" t="s">
        <v>186</v>
      </c>
      <c r="J7740" t="str">
        <f t="shared" si="240"/>
        <v>4618SkogOrganisk jordBarskogSærs høy</v>
      </c>
      <c r="K7740" s="111">
        <v>2.5548655235722699</v>
      </c>
      <c r="L7740" s="111">
        <v>0.92784825435236762</v>
      </c>
      <c r="M7740" s="111">
        <v>0.46518126042825314</v>
      </c>
      <c r="N7740" s="112">
        <f t="shared" si="241"/>
        <v>3.9478950383528906</v>
      </c>
    </row>
    <row r="7741" spans="1:14" x14ac:dyDescent="0.25">
      <c r="A7741" s="111" t="s">
        <v>796</v>
      </c>
      <c r="B7741" s="111">
        <f>INDEX(kommuner!C:C,MATCH(_xlfn.NUMBERVALUE(A7741),kommuner!B:B,0))</f>
        <v>4618</v>
      </c>
      <c r="C7741" s="111" t="s">
        <v>127</v>
      </c>
      <c r="D7741" s="111" t="s">
        <v>127</v>
      </c>
      <c r="E7741" s="111" t="s">
        <v>123</v>
      </c>
      <c r="F7741" s="111" t="s">
        <v>179</v>
      </c>
      <c r="G7741" s="111" t="s">
        <v>180</v>
      </c>
      <c r="H7741" s="111" t="s">
        <v>179</v>
      </c>
      <c r="I7741" s="111" t="s">
        <v>180</v>
      </c>
      <c r="J7741" t="str">
        <f t="shared" si="240"/>
        <v>4618SkogOrganisk jordBlandingsskogHøy</v>
      </c>
      <c r="K7741" s="111">
        <v>-5.5554344456832343</v>
      </c>
      <c r="L7741" s="111">
        <v>0.92784825435236762</v>
      </c>
      <c r="M7741" s="111">
        <v>0.46510463492953991</v>
      </c>
      <c r="N7741" s="112">
        <f t="shared" si="241"/>
        <v>-4.1624815564013264</v>
      </c>
    </row>
    <row r="7742" spans="1:14" x14ac:dyDescent="0.25">
      <c r="A7742" s="111" t="s">
        <v>796</v>
      </c>
      <c r="B7742" s="111">
        <f>INDEX(kommuner!C:C,MATCH(_xlfn.NUMBERVALUE(A7742),kommuner!B:B,0))</f>
        <v>4618</v>
      </c>
      <c r="C7742" s="111" t="s">
        <v>127</v>
      </c>
      <c r="D7742" s="111" t="s">
        <v>127</v>
      </c>
      <c r="E7742" s="111" t="s">
        <v>123</v>
      </c>
      <c r="F7742" s="111" t="s">
        <v>179</v>
      </c>
      <c r="G7742" s="111" t="s">
        <v>167</v>
      </c>
      <c r="H7742" s="111" t="s">
        <v>179</v>
      </c>
      <c r="I7742" s="111" t="s">
        <v>167</v>
      </c>
      <c r="J7742" t="str">
        <f t="shared" si="240"/>
        <v>4618SkogOrganisk jordBlandingsskogImpediment</v>
      </c>
      <c r="K7742" s="111">
        <v>-0.28586344175800005</v>
      </c>
      <c r="L7742" s="111">
        <v>0.92784825435236762</v>
      </c>
      <c r="M7742" s="111">
        <v>0.46510463492953991</v>
      </c>
      <c r="N7742" s="112">
        <f t="shared" si="241"/>
        <v>1.1070894475239075</v>
      </c>
    </row>
    <row r="7743" spans="1:14" x14ac:dyDescent="0.25">
      <c r="A7743" s="111" t="s">
        <v>796</v>
      </c>
      <c r="B7743" s="111">
        <f>INDEX(kommuner!C:C,MATCH(_xlfn.NUMBERVALUE(A7743),kommuner!B:B,0))</f>
        <v>4618</v>
      </c>
      <c r="C7743" s="111" t="s">
        <v>127</v>
      </c>
      <c r="D7743" s="111" t="s">
        <v>127</v>
      </c>
      <c r="E7743" s="111" t="s">
        <v>123</v>
      </c>
      <c r="F7743" s="111" t="s">
        <v>179</v>
      </c>
      <c r="G7743" s="111" t="s">
        <v>190</v>
      </c>
      <c r="H7743" s="111" t="s">
        <v>179</v>
      </c>
      <c r="I7743" s="111" t="s">
        <v>190</v>
      </c>
      <c r="J7743" t="str">
        <f t="shared" si="240"/>
        <v>4618SkogOrganisk jordBlandingsskogLav</v>
      </c>
      <c r="K7743" s="111">
        <v>-1.2347339377887629</v>
      </c>
      <c r="L7743" s="111">
        <v>0.92784825435236762</v>
      </c>
      <c r="M7743" s="111">
        <v>0.46510463492953991</v>
      </c>
      <c r="N7743" s="112">
        <f t="shared" si="241"/>
        <v>0.15821895149314458</v>
      </c>
    </row>
    <row r="7744" spans="1:14" x14ac:dyDescent="0.25">
      <c r="A7744" s="111" t="s">
        <v>796</v>
      </c>
      <c r="B7744" s="111">
        <f>INDEX(kommuner!C:C,MATCH(_xlfn.NUMBERVALUE(A7744),kommuner!B:B,0))</f>
        <v>4618</v>
      </c>
      <c r="C7744" s="111" t="s">
        <v>127</v>
      </c>
      <c r="D7744" s="111" t="s">
        <v>127</v>
      </c>
      <c r="E7744" s="111" t="s">
        <v>123</v>
      </c>
      <c r="F7744" s="111" t="s">
        <v>179</v>
      </c>
      <c r="G7744" s="111" t="s">
        <v>173</v>
      </c>
      <c r="H7744" s="111" t="s">
        <v>179</v>
      </c>
      <c r="I7744" s="111" t="s">
        <v>173</v>
      </c>
      <c r="J7744" t="str">
        <f t="shared" si="240"/>
        <v>4618SkogOrganisk jordBlandingsskogMiddels</v>
      </c>
      <c r="K7744" s="111">
        <v>-2.4239591752717748</v>
      </c>
      <c r="L7744" s="111">
        <v>0.92784825435236762</v>
      </c>
      <c r="M7744" s="111">
        <v>0.46510463492953991</v>
      </c>
      <c r="N7744" s="112">
        <f t="shared" si="241"/>
        <v>-1.0310062859898674</v>
      </c>
    </row>
    <row r="7745" spans="1:14" x14ac:dyDescent="0.25">
      <c r="A7745" s="111" t="s">
        <v>796</v>
      </c>
      <c r="B7745" s="111">
        <f>INDEX(kommuner!C:C,MATCH(_xlfn.NUMBERVALUE(A7745),kommuner!B:B,0))</f>
        <v>4618</v>
      </c>
      <c r="C7745" s="111" t="s">
        <v>127</v>
      </c>
      <c r="D7745" s="111" t="s">
        <v>127</v>
      </c>
      <c r="E7745" s="111" t="s">
        <v>123</v>
      </c>
      <c r="F7745" s="111" t="s">
        <v>179</v>
      </c>
      <c r="G7745" s="111" t="s">
        <v>186</v>
      </c>
      <c r="H7745" s="111" t="s">
        <v>179</v>
      </c>
      <c r="I7745" s="111" t="s">
        <v>186</v>
      </c>
      <c r="J7745" t="str">
        <f t="shared" si="240"/>
        <v>4618SkogOrganisk jordBlandingsskogSærs høy</v>
      </c>
      <c r="K7745" s="111">
        <v>-1.5726115302258048</v>
      </c>
      <c r="L7745" s="111">
        <v>0.92784825435236762</v>
      </c>
      <c r="M7745" s="111">
        <v>0.46510463492953991</v>
      </c>
      <c r="N7745" s="112">
        <f t="shared" si="241"/>
        <v>-0.17965864094389727</v>
      </c>
    </row>
    <row r="7746" spans="1:14" x14ac:dyDescent="0.25">
      <c r="A7746" s="111" t="s">
        <v>796</v>
      </c>
      <c r="B7746" s="111">
        <f>INDEX(kommuner!C:C,MATCH(_xlfn.NUMBERVALUE(A7746),kommuner!B:B,0))</f>
        <v>4618</v>
      </c>
      <c r="C7746" s="111" t="s">
        <v>127</v>
      </c>
      <c r="D7746" s="111" t="s">
        <v>127</v>
      </c>
      <c r="E7746" s="111" t="s">
        <v>123</v>
      </c>
      <c r="F7746" s="111" t="s">
        <v>185</v>
      </c>
      <c r="G7746" s="111" t="s">
        <v>180</v>
      </c>
      <c r="H7746" s="111" t="s">
        <v>185</v>
      </c>
      <c r="I7746" s="111" t="s">
        <v>180</v>
      </c>
      <c r="J7746" t="str">
        <f t="shared" si="240"/>
        <v>4618SkogOrganisk jordLauvskogHøy</v>
      </c>
      <c r="K7746" s="111">
        <v>-1.9913688882377358</v>
      </c>
      <c r="L7746" s="111">
        <v>0.92784825435236762</v>
      </c>
      <c r="M7746" s="111">
        <v>0.46510463492953991</v>
      </c>
      <c r="N7746" s="112">
        <f t="shared" si="241"/>
        <v>-0.59841599895582831</v>
      </c>
    </row>
    <row r="7747" spans="1:14" x14ac:dyDescent="0.25">
      <c r="A7747" s="111" t="s">
        <v>796</v>
      </c>
      <c r="B7747" s="111">
        <f>INDEX(kommuner!C:C,MATCH(_xlfn.NUMBERVALUE(A7747),kommuner!B:B,0))</f>
        <v>4618</v>
      </c>
      <c r="C7747" s="111" t="s">
        <v>127</v>
      </c>
      <c r="D7747" s="111" t="s">
        <v>127</v>
      </c>
      <c r="E7747" s="111" t="s">
        <v>123</v>
      </c>
      <c r="F7747" s="111" t="s">
        <v>185</v>
      </c>
      <c r="G7747" s="111" t="s">
        <v>167</v>
      </c>
      <c r="H7747" s="111" t="s">
        <v>185</v>
      </c>
      <c r="I7747" s="111" t="s">
        <v>167</v>
      </c>
      <c r="J7747" t="str">
        <f t="shared" ref="J7747:J7810" si="242">B7747&amp;C7747&amp;E7747&amp;IF(C7747="Skog",F7747&amp;G7747,"")</f>
        <v>4618SkogOrganisk jordLauvskogImpediment</v>
      </c>
      <c r="K7747" s="111">
        <v>0.35000626494250675</v>
      </c>
      <c r="L7747" s="111">
        <v>0.92784825435236762</v>
      </c>
      <c r="M7747" s="111">
        <v>0.46510463492953991</v>
      </c>
      <c r="N7747" s="112">
        <f t="shared" ref="N7747:N7810" si="243">SUM(K7747:M7747)</f>
        <v>1.7429591542244141</v>
      </c>
    </row>
    <row r="7748" spans="1:14" x14ac:dyDescent="0.25">
      <c r="A7748" s="111" t="s">
        <v>796</v>
      </c>
      <c r="B7748" s="111">
        <f>INDEX(kommuner!C:C,MATCH(_xlfn.NUMBERVALUE(A7748),kommuner!B:B,0))</f>
        <v>4618</v>
      </c>
      <c r="C7748" s="111" t="s">
        <v>127</v>
      </c>
      <c r="D7748" s="111" t="s">
        <v>127</v>
      </c>
      <c r="E7748" s="111" t="s">
        <v>123</v>
      </c>
      <c r="F7748" s="111" t="s">
        <v>185</v>
      </c>
      <c r="G7748" s="111" t="s">
        <v>190</v>
      </c>
      <c r="H7748" s="111" t="s">
        <v>185</v>
      </c>
      <c r="I7748" s="111" t="s">
        <v>190</v>
      </c>
      <c r="J7748" t="str">
        <f t="shared" si="242"/>
        <v>4618SkogOrganisk jordLauvskogLav</v>
      </c>
      <c r="K7748" s="111">
        <v>1.1144075558526714</v>
      </c>
      <c r="L7748" s="111">
        <v>0.92784825435236762</v>
      </c>
      <c r="M7748" s="111">
        <v>0.46510463492953991</v>
      </c>
      <c r="N7748" s="112">
        <f t="shared" si="243"/>
        <v>2.5073604451345788</v>
      </c>
    </row>
    <row r="7749" spans="1:14" x14ac:dyDescent="0.25">
      <c r="A7749" s="111" t="s">
        <v>796</v>
      </c>
      <c r="B7749" s="111">
        <f>INDEX(kommuner!C:C,MATCH(_xlfn.NUMBERVALUE(A7749),kommuner!B:B,0))</f>
        <v>4618</v>
      </c>
      <c r="C7749" s="111" t="s">
        <v>127</v>
      </c>
      <c r="D7749" s="111" t="s">
        <v>127</v>
      </c>
      <c r="E7749" s="111" t="s">
        <v>123</v>
      </c>
      <c r="F7749" s="111" t="s">
        <v>185</v>
      </c>
      <c r="G7749" s="111" t="s">
        <v>173</v>
      </c>
      <c r="H7749" s="111" t="s">
        <v>185</v>
      </c>
      <c r="I7749" s="111" t="s">
        <v>173</v>
      </c>
      <c r="J7749" t="str">
        <f t="shared" si="242"/>
        <v>4618SkogOrganisk jordLauvskogMiddels</v>
      </c>
      <c r="K7749" s="111">
        <v>-0.62664468270982987</v>
      </c>
      <c r="L7749" s="111">
        <v>0.92784825435236762</v>
      </c>
      <c r="M7749" s="111">
        <v>0.46510463492953991</v>
      </c>
      <c r="N7749" s="112">
        <f t="shared" si="243"/>
        <v>0.76630820657207765</v>
      </c>
    </row>
    <row r="7750" spans="1:14" x14ac:dyDescent="0.25">
      <c r="A7750" s="111" t="s">
        <v>796</v>
      </c>
      <c r="B7750" s="111">
        <f>INDEX(kommuner!C:C,MATCH(_xlfn.NUMBERVALUE(A7750),kommuner!B:B,0))</f>
        <v>4618</v>
      </c>
      <c r="C7750" s="111" t="s">
        <v>127</v>
      </c>
      <c r="D7750" s="111" t="s">
        <v>127</v>
      </c>
      <c r="E7750" s="111" t="s">
        <v>123</v>
      </c>
      <c r="F7750" s="111" t="s">
        <v>185</v>
      </c>
      <c r="G7750" s="111" t="s">
        <v>186</v>
      </c>
      <c r="H7750" s="111" t="s">
        <v>185</v>
      </c>
      <c r="I7750" s="111" t="s">
        <v>186</v>
      </c>
      <c r="J7750" t="str">
        <f t="shared" si="242"/>
        <v>4618SkogOrganisk jordLauvskogSærs høy</v>
      </c>
      <c r="K7750" s="111">
        <v>-1.8997279926091779</v>
      </c>
      <c r="L7750" s="111">
        <v>0.92784825435236762</v>
      </c>
      <c r="M7750" s="111">
        <v>0.46510463492953991</v>
      </c>
      <c r="N7750" s="112">
        <f t="shared" si="243"/>
        <v>-0.50677510332727038</v>
      </c>
    </row>
    <row r="7751" spans="1:14" x14ac:dyDescent="0.25">
      <c r="A7751" s="111" t="s">
        <v>796</v>
      </c>
      <c r="B7751" s="111">
        <f>INDEX(kommuner!C:C,MATCH(_xlfn.NUMBERVALUE(A7751),kommuner!B:B,0))</f>
        <v>4618</v>
      </c>
      <c r="C7751" s="111" t="s">
        <v>83</v>
      </c>
      <c r="D7751" s="111" t="s">
        <v>83</v>
      </c>
      <c r="E7751" s="111" t="s">
        <v>126</v>
      </c>
      <c r="F7751" s="111" t="s">
        <v>139</v>
      </c>
      <c r="G7751" s="111" t="s">
        <v>139</v>
      </c>
      <c r="H7751" s="111" t="s">
        <v>139</v>
      </c>
      <c r="I7751" s="111" t="s">
        <v>139</v>
      </c>
      <c r="J7751" t="str">
        <f t="shared" si="242"/>
        <v>4618Utbygd arealMineraljord</v>
      </c>
      <c r="K7751" s="111">
        <v>-1.3010725986550351</v>
      </c>
      <c r="L7751" s="111">
        <v>0</v>
      </c>
      <c r="M7751" s="111">
        <v>1.303047089454229E-2</v>
      </c>
      <c r="N7751" s="112">
        <f t="shared" si="243"/>
        <v>-1.2880421277604928</v>
      </c>
    </row>
    <row r="7752" spans="1:14" x14ac:dyDescent="0.25">
      <c r="A7752" s="111" t="s">
        <v>796</v>
      </c>
      <c r="B7752" s="111">
        <f>INDEX(kommuner!C:C,MATCH(_xlfn.NUMBERVALUE(A7752),kommuner!B:B,0))</f>
        <v>4618</v>
      </c>
      <c r="C7752" s="111" t="s">
        <v>83</v>
      </c>
      <c r="D7752" s="111" t="s">
        <v>83</v>
      </c>
      <c r="E7752" s="111" t="s">
        <v>123</v>
      </c>
      <c r="F7752" s="111" t="s">
        <v>139</v>
      </c>
      <c r="G7752" s="111" t="s">
        <v>139</v>
      </c>
      <c r="H7752" s="111" t="s">
        <v>139</v>
      </c>
      <c r="I7752" s="111" t="s">
        <v>139</v>
      </c>
      <c r="J7752" t="str">
        <f t="shared" si="242"/>
        <v>4618Utbygd arealOrganisk jord</v>
      </c>
      <c r="K7752" s="111">
        <v>29.011421395201612</v>
      </c>
      <c r="L7752" s="111">
        <v>0</v>
      </c>
      <c r="M7752" s="111">
        <v>1.303047089454229E-2</v>
      </c>
      <c r="N7752" s="112">
        <f t="shared" si="243"/>
        <v>29.024451866096154</v>
      </c>
    </row>
    <row r="7753" spans="1:14" x14ac:dyDescent="0.25">
      <c r="A7753" s="111" t="s">
        <v>796</v>
      </c>
      <c r="B7753" s="111">
        <f>INDEX(kommuner!C:C,MATCH(_xlfn.NUMBERVALUE(A7753),kommuner!B:B,0))</f>
        <v>4618</v>
      </c>
      <c r="C7753" s="111" t="s">
        <v>181</v>
      </c>
      <c r="D7753" s="111" t="s">
        <v>181</v>
      </c>
      <c r="E7753" s="111" t="s">
        <v>123</v>
      </c>
      <c r="F7753" s="111" t="s">
        <v>139</v>
      </c>
      <c r="G7753" s="111" t="s">
        <v>139</v>
      </c>
      <c r="H7753" s="111" t="s">
        <v>139</v>
      </c>
      <c r="I7753" s="111" t="s">
        <v>139</v>
      </c>
      <c r="J7753" t="str">
        <f t="shared" si="242"/>
        <v>4618Vann og myrOrganisk jord</v>
      </c>
      <c r="K7753" s="111">
        <v>-0.38124953903444653</v>
      </c>
      <c r="L7753" s="111">
        <v>0</v>
      </c>
      <c r="M7753" s="111">
        <v>0</v>
      </c>
      <c r="N7753" s="112">
        <f t="shared" si="243"/>
        <v>-0.38124953903444653</v>
      </c>
    </row>
    <row r="7754" spans="1:14" x14ac:dyDescent="0.25">
      <c r="A7754" s="111" t="s">
        <v>797</v>
      </c>
      <c r="B7754" s="111">
        <f>INDEX(kommuner!C:C,MATCH(_xlfn.NUMBERVALUE(A7754),kommuner!B:B,0))</f>
        <v>4619</v>
      </c>
      <c r="C7754" s="111" t="s">
        <v>82</v>
      </c>
      <c r="D7754" s="111" t="s">
        <v>82</v>
      </c>
      <c r="E7754" s="111" t="s">
        <v>126</v>
      </c>
      <c r="F7754" s="111" t="s">
        <v>139</v>
      </c>
      <c r="G7754" s="111" t="s">
        <v>139</v>
      </c>
      <c r="H7754" s="111" t="s">
        <v>139</v>
      </c>
      <c r="I7754" s="111" t="s">
        <v>139</v>
      </c>
      <c r="J7754" t="str">
        <f t="shared" si="242"/>
        <v>4619Annen utmarkMineraljord</v>
      </c>
      <c r="K7754" s="111">
        <v>-0.12122885237983599</v>
      </c>
      <c r="L7754" s="111">
        <v>0</v>
      </c>
      <c r="M7754" s="111">
        <v>0</v>
      </c>
      <c r="N7754" s="112">
        <f t="shared" si="243"/>
        <v>-0.12122885237983599</v>
      </c>
    </row>
    <row r="7755" spans="1:14" x14ac:dyDescent="0.25">
      <c r="A7755" s="111" t="s">
        <v>797</v>
      </c>
      <c r="B7755" s="111">
        <f>INDEX(kommuner!C:C,MATCH(_xlfn.NUMBERVALUE(A7755),kommuner!B:B,0))</f>
        <v>4619</v>
      </c>
      <c r="C7755" s="111" t="s">
        <v>121</v>
      </c>
      <c r="D7755" s="111" t="s">
        <v>121</v>
      </c>
      <c r="E7755" s="111" t="s">
        <v>126</v>
      </c>
      <c r="F7755" s="111" t="s">
        <v>139</v>
      </c>
      <c r="G7755" s="111" t="s">
        <v>139</v>
      </c>
      <c r="H7755" s="111" t="s">
        <v>139</v>
      </c>
      <c r="I7755" s="111" t="s">
        <v>139</v>
      </c>
      <c r="J7755" t="str">
        <f t="shared" si="242"/>
        <v>4619BeiteMineraljord</v>
      </c>
      <c r="K7755" s="111">
        <v>-0.96338340838695502</v>
      </c>
      <c r="L7755" s="111">
        <v>0</v>
      </c>
      <c r="M7755" s="111">
        <v>1.2448711246839999E-7</v>
      </c>
      <c r="N7755" s="112">
        <f t="shared" si="243"/>
        <v>-0.96338328389984251</v>
      </c>
    </row>
    <row r="7756" spans="1:14" x14ac:dyDescent="0.25">
      <c r="A7756" s="111" t="s">
        <v>797</v>
      </c>
      <c r="B7756" s="111">
        <f>INDEX(kommuner!C:C,MATCH(_xlfn.NUMBERVALUE(A7756),kommuner!B:B,0))</f>
        <v>4619</v>
      </c>
      <c r="C7756" s="111" t="s">
        <v>121</v>
      </c>
      <c r="D7756" s="111" t="s">
        <v>121</v>
      </c>
      <c r="E7756" s="111" t="s">
        <v>123</v>
      </c>
      <c r="F7756" s="111" t="s">
        <v>139</v>
      </c>
      <c r="G7756" s="111" t="s">
        <v>139</v>
      </c>
      <c r="H7756" s="111" t="s">
        <v>139</v>
      </c>
      <c r="I7756" s="111" t="s">
        <v>139</v>
      </c>
      <c r="J7756" t="str">
        <f t="shared" si="242"/>
        <v>4619BeiteOrganisk jord</v>
      </c>
      <c r="K7756" s="111">
        <v>12.077525935985037</v>
      </c>
      <c r="L7756" s="111">
        <v>1.6412500000000001</v>
      </c>
      <c r="M7756" s="111">
        <v>0</v>
      </c>
      <c r="N7756" s="112">
        <f t="shared" si="243"/>
        <v>13.718775935985036</v>
      </c>
    </row>
    <row r="7757" spans="1:14" x14ac:dyDescent="0.25">
      <c r="A7757" s="111" t="s">
        <v>797</v>
      </c>
      <c r="B7757" s="111">
        <f>INDEX(kommuner!C:C,MATCH(_xlfn.NUMBERVALUE(A7757),kommuner!B:B,0))</f>
        <v>4619</v>
      </c>
      <c r="C7757" s="111" t="s">
        <v>84</v>
      </c>
      <c r="D7757" s="111" t="s">
        <v>84</v>
      </c>
      <c r="E7757" s="111" t="s">
        <v>126</v>
      </c>
      <c r="F7757" s="111" t="s">
        <v>139</v>
      </c>
      <c r="G7757" s="111" t="s">
        <v>139</v>
      </c>
      <c r="H7757" s="111" t="s">
        <v>139</v>
      </c>
      <c r="I7757" s="111" t="s">
        <v>139</v>
      </c>
      <c r="J7757" t="str">
        <f t="shared" si="242"/>
        <v>4619Dyrket markMineraljord</v>
      </c>
      <c r="K7757" s="111">
        <v>-0.87492202609341907</v>
      </c>
      <c r="L7757" s="111">
        <v>0</v>
      </c>
      <c r="M7757" s="111">
        <v>0</v>
      </c>
      <c r="N7757" s="112">
        <f t="shared" si="243"/>
        <v>-0.87492202609341907</v>
      </c>
    </row>
    <row r="7758" spans="1:14" x14ac:dyDescent="0.25">
      <c r="A7758" s="111" t="s">
        <v>797</v>
      </c>
      <c r="B7758" s="111">
        <f>INDEX(kommuner!C:C,MATCH(_xlfn.NUMBERVALUE(A7758),kommuner!B:B,0))</f>
        <v>4619</v>
      </c>
      <c r="C7758" s="111" t="s">
        <v>84</v>
      </c>
      <c r="D7758" s="111" t="s">
        <v>84</v>
      </c>
      <c r="E7758" s="111" t="s">
        <v>123</v>
      </c>
      <c r="F7758" s="111" t="s">
        <v>139</v>
      </c>
      <c r="G7758" s="111" t="s">
        <v>139</v>
      </c>
      <c r="H7758" s="111" t="s">
        <v>139</v>
      </c>
      <c r="I7758" s="111" t="s">
        <v>139</v>
      </c>
      <c r="J7758" t="str">
        <f t="shared" si="242"/>
        <v>4619Dyrket markOrganisk jord</v>
      </c>
      <c r="K7758" s="111">
        <v>28.726149366675592</v>
      </c>
      <c r="L7758" s="111">
        <v>1.45625</v>
      </c>
      <c r="M7758" s="111">
        <v>0</v>
      </c>
      <c r="N7758" s="112">
        <f t="shared" si="243"/>
        <v>30.182399366675593</v>
      </c>
    </row>
    <row r="7759" spans="1:14" x14ac:dyDescent="0.25">
      <c r="A7759" s="111" t="s">
        <v>797</v>
      </c>
      <c r="B7759" s="111">
        <f>INDEX(kommuner!C:C,MATCH(_xlfn.NUMBERVALUE(A7759),kommuner!B:B,0))</f>
        <v>4619</v>
      </c>
      <c r="C7759" s="111" t="s">
        <v>127</v>
      </c>
      <c r="D7759" s="111" t="s">
        <v>127</v>
      </c>
      <c r="E7759" s="111" t="s">
        <v>126</v>
      </c>
      <c r="F7759" s="111" t="s">
        <v>172</v>
      </c>
      <c r="G7759" s="111" t="s">
        <v>180</v>
      </c>
      <c r="H7759" s="111" t="s">
        <v>172</v>
      </c>
      <c r="I7759" s="111" t="s">
        <v>180</v>
      </c>
      <c r="J7759" t="str">
        <f t="shared" si="242"/>
        <v>4619SkogMineraljordBarskogHøy</v>
      </c>
      <c r="K7759" s="111">
        <v>-3.4914408319412575</v>
      </c>
      <c r="L7759" s="111">
        <v>0.85306406685236758</v>
      </c>
      <c r="M7759" s="111">
        <v>6.4056614999681585E-2</v>
      </c>
      <c r="N7759" s="112">
        <f t="shared" si="243"/>
        <v>-2.5743201500892083</v>
      </c>
    </row>
    <row r="7760" spans="1:14" x14ac:dyDescent="0.25">
      <c r="A7760" s="111" t="s">
        <v>797</v>
      </c>
      <c r="B7760" s="111">
        <f>INDEX(kommuner!C:C,MATCH(_xlfn.NUMBERVALUE(A7760),kommuner!B:B,0))</f>
        <v>4619</v>
      </c>
      <c r="C7760" s="111" t="s">
        <v>127</v>
      </c>
      <c r="D7760" s="111" t="s">
        <v>127</v>
      </c>
      <c r="E7760" s="111" t="s">
        <v>126</v>
      </c>
      <c r="F7760" s="111" t="s">
        <v>172</v>
      </c>
      <c r="G7760" s="111" t="s">
        <v>167</v>
      </c>
      <c r="H7760" s="111" t="s">
        <v>172</v>
      </c>
      <c r="I7760" s="111" t="s">
        <v>167</v>
      </c>
      <c r="J7760" t="str">
        <f t="shared" si="242"/>
        <v>4619SkogMineraljordBarskogImpediment</v>
      </c>
      <c r="K7760" s="111">
        <v>-1.1558387230259366</v>
      </c>
      <c r="L7760" s="111">
        <v>0.85306406685236758</v>
      </c>
      <c r="M7760" s="111">
        <v>6.3979989500968365E-2</v>
      </c>
      <c r="N7760" s="112">
        <f t="shared" si="243"/>
        <v>-0.23879466667260066</v>
      </c>
    </row>
    <row r="7761" spans="1:14" x14ac:dyDescent="0.25">
      <c r="A7761" s="111" t="s">
        <v>797</v>
      </c>
      <c r="B7761" s="111">
        <f>INDEX(kommuner!C:C,MATCH(_xlfn.NUMBERVALUE(A7761),kommuner!B:B,0))</f>
        <v>4619</v>
      </c>
      <c r="C7761" s="111" t="s">
        <v>127</v>
      </c>
      <c r="D7761" s="111" t="s">
        <v>127</v>
      </c>
      <c r="E7761" s="111" t="s">
        <v>126</v>
      </c>
      <c r="F7761" s="111" t="s">
        <v>172</v>
      </c>
      <c r="G7761" s="111" t="s">
        <v>190</v>
      </c>
      <c r="H7761" s="111" t="s">
        <v>172</v>
      </c>
      <c r="I7761" s="111" t="s">
        <v>190</v>
      </c>
      <c r="J7761" t="str">
        <f t="shared" si="242"/>
        <v>4619SkogMineraljordBarskogLav</v>
      </c>
      <c r="K7761" s="111">
        <v>-1.8215681825293268</v>
      </c>
      <c r="L7761" s="111">
        <v>0.85306406685236758</v>
      </c>
      <c r="M7761" s="111">
        <v>6.3979989500968365E-2</v>
      </c>
      <c r="N7761" s="112">
        <f t="shared" si="243"/>
        <v>-0.90452412617599087</v>
      </c>
    </row>
    <row r="7762" spans="1:14" x14ac:dyDescent="0.25">
      <c r="A7762" s="111" t="s">
        <v>797</v>
      </c>
      <c r="B7762" s="111">
        <f>INDEX(kommuner!C:C,MATCH(_xlfn.NUMBERVALUE(A7762),kommuner!B:B,0))</f>
        <v>4619</v>
      </c>
      <c r="C7762" s="111" t="s">
        <v>127</v>
      </c>
      <c r="D7762" s="111" t="s">
        <v>127</v>
      </c>
      <c r="E7762" s="111" t="s">
        <v>126</v>
      </c>
      <c r="F7762" s="111" t="s">
        <v>172</v>
      </c>
      <c r="G7762" s="111" t="s">
        <v>173</v>
      </c>
      <c r="H7762" s="111" t="s">
        <v>172</v>
      </c>
      <c r="I7762" s="111" t="s">
        <v>173</v>
      </c>
      <c r="J7762" t="str">
        <f t="shared" si="242"/>
        <v>4619SkogMineraljordBarskogMiddels</v>
      </c>
      <c r="K7762" s="111">
        <v>-2.9452289214132028</v>
      </c>
      <c r="L7762" s="111">
        <v>0.85306406685236758</v>
      </c>
      <c r="M7762" s="111">
        <v>6.4056614999681585E-2</v>
      </c>
      <c r="N7762" s="112">
        <f t="shared" si="243"/>
        <v>-2.0281082395611536</v>
      </c>
    </row>
    <row r="7763" spans="1:14" x14ac:dyDescent="0.25">
      <c r="A7763" s="111" t="s">
        <v>797</v>
      </c>
      <c r="B7763" s="111">
        <f>INDEX(kommuner!C:C,MATCH(_xlfn.NUMBERVALUE(A7763),kommuner!B:B,0))</f>
        <v>4619</v>
      </c>
      <c r="C7763" s="111" t="s">
        <v>127</v>
      </c>
      <c r="D7763" s="111" t="s">
        <v>127</v>
      </c>
      <c r="E7763" s="111" t="s">
        <v>126</v>
      </c>
      <c r="F7763" s="111" t="s">
        <v>172</v>
      </c>
      <c r="G7763" s="111" t="s">
        <v>186</v>
      </c>
      <c r="H7763" s="111" t="s">
        <v>172</v>
      </c>
      <c r="I7763" s="111" t="s">
        <v>186</v>
      </c>
      <c r="J7763" t="str">
        <f t="shared" si="242"/>
        <v>4619SkogMineraljordBarskogSærs høy</v>
      </c>
      <c r="K7763" s="111">
        <v>-2.734962032443129</v>
      </c>
      <c r="L7763" s="111">
        <v>0.85306406685236758</v>
      </c>
      <c r="M7763" s="111">
        <v>6.4056614999681585E-2</v>
      </c>
      <c r="N7763" s="112">
        <f t="shared" si="243"/>
        <v>-1.81784135059108</v>
      </c>
    </row>
    <row r="7764" spans="1:14" x14ac:dyDescent="0.25">
      <c r="A7764" s="111" t="s">
        <v>797</v>
      </c>
      <c r="B7764" s="111">
        <f>INDEX(kommuner!C:C,MATCH(_xlfn.NUMBERVALUE(A7764),kommuner!B:B,0))</f>
        <v>4619</v>
      </c>
      <c r="C7764" s="111" t="s">
        <v>127</v>
      </c>
      <c r="D7764" s="111" t="s">
        <v>127</v>
      </c>
      <c r="E7764" s="111" t="s">
        <v>126</v>
      </c>
      <c r="F7764" s="111" t="s">
        <v>179</v>
      </c>
      <c r="G7764" s="111" t="s">
        <v>180</v>
      </c>
      <c r="H7764" s="111" t="s">
        <v>179</v>
      </c>
      <c r="I7764" s="111" t="s">
        <v>180</v>
      </c>
      <c r="J7764" t="str">
        <f t="shared" si="242"/>
        <v>4619SkogMineraljordBlandingsskogHøy</v>
      </c>
      <c r="K7764" s="111">
        <v>-7.1939050909469406</v>
      </c>
      <c r="L7764" s="111">
        <v>0.85306406685236758</v>
      </c>
      <c r="M7764" s="111">
        <v>6.3979989500968365E-2</v>
      </c>
      <c r="N7764" s="112">
        <f t="shared" si="243"/>
        <v>-6.2768610345936047</v>
      </c>
    </row>
    <row r="7765" spans="1:14" x14ac:dyDescent="0.25">
      <c r="A7765" s="111" t="s">
        <v>797</v>
      </c>
      <c r="B7765" s="111">
        <f>INDEX(kommuner!C:C,MATCH(_xlfn.NUMBERVALUE(A7765),kommuner!B:B,0))</f>
        <v>4619</v>
      </c>
      <c r="C7765" s="111" t="s">
        <v>127</v>
      </c>
      <c r="D7765" s="111" t="s">
        <v>127</v>
      </c>
      <c r="E7765" s="111" t="s">
        <v>126</v>
      </c>
      <c r="F7765" s="111" t="s">
        <v>179</v>
      </c>
      <c r="G7765" s="111" t="s">
        <v>167</v>
      </c>
      <c r="H7765" s="111" t="s">
        <v>179</v>
      </c>
      <c r="I7765" s="111" t="s">
        <v>167</v>
      </c>
      <c r="J7765" t="str">
        <f t="shared" si="242"/>
        <v>4619SkogMineraljordBlandingsskogImpediment</v>
      </c>
      <c r="K7765" s="111">
        <v>-1.6598037998579707</v>
      </c>
      <c r="L7765" s="111">
        <v>0.85306406685236758</v>
      </c>
      <c r="M7765" s="111">
        <v>6.3979989500968365E-2</v>
      </c>
      <c r="N7765" s="112">
        <f t="shared" si="243"/>
        <v>-0.7427597435046347</v>
      </c>
    </row>
    <row r="7766" spans="1:14" x14ac:dyDescent="0.25">
      <c r="A7766" s="111" t="s">
        <v>797</v>
      </c>
      <c r="B7766" s="111">
        <f>INDEX(kommuner!C:C,MATCH(_xlfn.NUMBERVALUE(A7766),kommuner!B:B,0))</f>
        <v>4619</v>
      </c>
      <c r="C7766" s="111" t="s">
        <v>127</v>
      </c>
      <c r="D7766" s="111" t="s">
        <v>127</v>
      </c>
      <c r="E7766" s="111" t="s">
        <v>126</v>
      </c>
      <c r="F7766" s="111" t="s">
        <v>179</v>
      </c>
      <c r="G7766" s="111" t="s">
        <v>190</v>
      </c>
      <c r="H7766" s="111" t="s">
        <v>179</v>
      </c>
      <c r="I7766" s="111" t="s">
        <v>190</v>
      </c>
      <c r="J7766" t="str">
        <f t="shared" si="242"/>
        <v>4619SkogMineraljordBlandingsskogLav</v>
      </c>
      <c r="K7766" s="111">
        <v>-2.5588434197694254</v>
      </c>
      <c r="L7766" s="111">
        <v>0.85306406685236758</v>
      </c>
      <c r="M7766" s="111">
        <v>6.3979989500968365E-2</v>
      </c>
      <c r="N7766" s="112">
        <f t="shared" si="243"/>
        <v>-1.6417993634160897</v>
      </c>
    </row>
    <row r="7767" spans="1:14" x14ac:dyDescent="0.25">
      <c r="A7767" s="111" t="s">
        <v>797</v>
      </c>
      <c r="B7767" s="111">
        <f>INDEX(kommuner!C:C,MATCH(_xlfn.NUMBERVALUE(A7767),kommuner!B:B,0))</f>
        <v>4619</v>
      </c>
      <c r="C7767" s="111" t="s">
        <v>127</v>
      </c>
      <c r="D7767" s="111" t="s">
        <v>127</v>
      </c>
      <c r="E7767" s="111" t="s">
        <v>126</v>
      </c>
      <c r="F7767" s="111" t="s">
        <v>179</v>
      </c>
      <c r="G7767" s="111" t="s">
        <v>173</v>
      </c>
      <c r="H7767" s="111" t="s">
        <v>179</v>
      </c>
      <c r="I7767" s="111" t="s">
        <v>173</v>
      </c>
      <c r="J7767" t="str">
        <f t="shared" si="242"/>
        <v>4619SkogMineraljordBlandingsskogMiddels</v>
      </c>
      <c r="K7767" s="111">
        <v>-3.8687729546762566</v>
      </c>
      <c r="L7767" s="111">
        <v>0.85306406685236758</v>
      </c>
      <c r="M7767" s="111">
        <v>6.3979989500968365E-2</v>
      </c>
      <c r="N7767" s="112">
        <f t="shared" si="243"/>
        <v>-2.9517288983229206</v>
      </c>
    </row>
    <row r="7768" spans="1:14" x14ac:dyDescent="0.25">
      <c r="A7768" s="111" t="s">
        <v>797</v>
      </c>
      <c r="B7768" s="111">
        <f>INDEX(kommuner!C:C,MATCH(_xlfn.NUMBERVALUE(A7768),kommuner!B:B,0))</f>
        <v>4619</v>
      </c>
      <c r="C7768" s="111" t="s">
        <v>127</v>
      </c>
      <c r="D7768" s="111" t="s">
        <v>127</v>
      </c>
      <c r="E7768" s="111" t="s">
        <v>126</v>
      </c>
      <c r="F7768" s="111" t="s">
        <v>179</v>
      </c>
      <c r="G7768" s="111" t="s">
        <v>186</v>
      </c>
      <c r="H7768" s="111" t="s">
        <v>179</v>
      </c>
      <c r="I7768" s="111" t="s">
        <v>186</v>
      </c>
      <c r="J7768" t="str">
        <f t="shared" si="242"/>
        <v>4619SkogMineraljordBlandingsskogSærs høy</v>
      </c>
      <c r="K7768" s="111">
        <v>-2.9395925245326562</v>
      </c>
      <c r="L7768" s="111">
        <v>0.85306406685236758</v>
      </c>
      <c r="M7768" s="111">
        <v>6.3979989500968365E-2</v>
      </c>
      <c r="N7768" s="112">
        <f t="shared" si="243"/>
        <v>-2.0225484681793202</v>
      </c>
    </row>
    <row r="7769" spans="1:14" x14ac:dyDescent="0.25">
      <c r="A7769" s="111" t="s">
        <v>797</v>
      </c>
      <c r="B7769" s="111">
        <f>INDEX(kommuner!C:C,MATCH(_xlfn.NUMBERVALUE(A7769),kommuner!B:B,0))</f>
        <v>4619</v>
      </c>
      <c r="C7769" s="111" t="s">
        <v>127</v>
      </c>
      <c r="D7769" s="111" t="s">
        <v>127</v>
      </c>
      <c r="E7769" s="111" t="s">
        <v>126</v>
      </c>
      <c r="F7769" s="111" t="s">
        <v>185</v>
      </c>
      <c r="G7769" s="111" t="s">
        <v>180</v>
      </c>
      <c r="H7769" s="111" t="s">
        <v>185</v>
      </c>
      <c r="I7769" s="111" t="s">
        <v>180</v>
      </c>
      <c r="J7769" t="str">
        <f t="shared" si="242"/>
        <v>4619SkogMineraljordLauvskogHøy</v>
      </c>
      <c r="K7769" s="111">
        <v>-2.6171499611514069</v>
      </c>
      <c r="L7769" s="111">
        <v>0.85306406685236758</v>
      </c>
      <c r="M7769" s="111">
        <v>6.3979989500968365E-2</v>
      </c>
      <c r="N7769" s="112">
        <f t="shared" si="243"/>
        <v>-1.7001059047980711</v>
      </c>
    </row>
    <row r="7770" spans="1:14" x14ac:dyDescent="0.25">
      <c r="A7770" s="111" t="s">
        <v>797</v>
      </c>
      <c r="B7770" s="111">
        <f>INDEX(kommuner!C:C,MATCH(_xlfn.NUMBERVALUE(A7770),kommuner!B:B,0))</f>
        <v>4619</v>
      </c>
      <c r="C7770" s="111" t="s">
        <v>127</v>
      </c>
      <c r="D7770" s="111" t="s">
        <v>127</v>
      </c>
      <c r="E7770" s="111" t="s">
        <v>126</v>
      </c>
      <c r="F7770" s="111" t="s">
        <v>185</v>
      </c>
      <c r="G7770" s="111" t="s">
        <v>167</v>
      </c>
      <c r="H7770" s="111" t="s">
        <v>185</v>
      </c>
      <c r="I7770" s="111" t="s">
        <v>167</v>
      </c>
      <c r="J7770" t="str">
        <f t="shared" si="242"/>
        <v>4619SkogMineraljordLauvskogImpediment</v>
      </c>
      <c r="K7770" s="111">
        <v>-1.406906973132888</v>
      </c>
      <c r="L7770" s="111">
        <v>0.85306406685236758</v>
      </c>
      <c r="M7770" s="111">
        <v>6.3979989500968365E-2</v>
      </c>
      <c r="N7770" s="112">
        <f t="shared" si="243"/>
        <v>-0.48986291677955207</v>
      </c>
    </row>
    <row r="7771" spans="1:14" x14ac:dyDescent="0.25">
      <c r="A7771" s="111" t="s">
        <v>797</v>
      </c>
      <c r="B7771" s="111">
        <f>INDEX(kommuner!C:C,MATCH(_xlfn.NUMBERVALUE(A7771),kommuner!B:B,0))</f>
        <v>4619</v>
      </c>
      <c r="C7771" s="111" t="s">
        <v>127</v>
      </c>
      <c r="D7771" s="111" t="s">
        <v>127</v>
      </c>
      <c r="E7771" s="111" t="s">
        <v>126</v>
      </c>
      <c r="F7771" s="111" t="s">
        <v>185</v>
      </c>
      <c r="G7771" s="111" t="s">
        <v>190</v>
      </c>
      <c r="H7771" s="111" t="s">
        <v>185</v>
      </c>
      <c r="I7771" s="111" t="s">
        <v>190</v>
      </c>
      <c r="J7771" t="str">
        <f t="shared" si="242"/>
        <v>4619SkogMineraljordLauvskogLav</v>
      </c>
      <c r="K7771" s="111">
        <v>-8.9748170935426599E-2</v>
      </c>
      <c r="L7771" s="111">
        <v>0.85306406685236758</v>
      </c>
      <c r="M7771" s="111">
        <v>6.3979989500968365E-2</v>
      </c>
      <c r="N7771" s="112">
        <f t="shared" si="243"/>
        <v>0.82729588541790933</v>
      </c>
    </row>
    <row r="7772" spans="1:14" x14ac:dyDescent="0.25">
      <c r="A7772" s="111" t="s">
        <v>797</v>
      </c>
      <c r="B7772" s="111">
        <f>INDEX(kommuner!C:C,MATCH(_xlfn.NUMBERVALUE(A7772),kommuner!B:B,0))</f>
        <v>4619</v>
      </c>
      <c r="C7772" s="111" t="s">
        <v>127</v>
      </c>
      <c r="D7772" s="111" t="s">
        <v>127</v>
      </c>
      <c r="E7772" s="111" t="s">
        <v>126</v>
      </c>
      <c r="F7772" s="111" t="s">
        <v>185</v>
      </c>
      <c r="G7772" s="111" t="s">
        <v>173</v>
      </c>
      <c r="H7772" s="111" t="s">
        <v>185</v>
      </c>
      <c r="I7772" s="111" t="s">
        <v>173</v>
      </c>
      <c r="J7772" t="str">
        <f t="shared" si="242"/>
        <v>4619SkogMineraljordLauvskogMiddels</v>
      </c>
      <c r="K7772" s="111">
        <v>-1.7789409505847176</v>
      </c>
      <c r="L7772" s="111">
        <v>0.85306406685236758</v>
      </c>
      <c r="M7772" s="111">
        <v>6.3979989500968365E-2</v>
      </c>
      <c r="N7772" s="112">
        <f t="shared" si="243"/>
        <v>-0.86189689423138161</v>
      </c>
    </row>
    <row r="7773" spans="1:14" x14ac:dyDescent="0.25">
      <c r="A7773" s="111" t="s">
        <v>797</v>
      </c>
      <c r="B7773" s="111">
        <f>INDEX(kommuner!C:C,MATCH(_xlfn.NUMBERVALUE(A7773),kommuner!B:B,0))</f>
        <v>4619</v>
      </c>
      <c r="C7773" s="111" t="s">
        <v>127</v>
      </c>
      <c r="D7773" s="111" t="s">
        <v>127</v>
      </c>
      <c r="E7773" s="111" t="s">
        <v>126</v>
      </c>
      <c r="F7773" s="111" t="s">
        <v>185</v>
      </c>
      <c r="G7773" s="111" t="s">
        <v>186</v>
      </c>
      <c r="H7773" s="111" t="s">
        <v>185</v>
      </c>
      <c r="I7773" s="111" t="s">
        <v>186</v>
      </c>
      <c r="J7773" t="str">
        <f t="shared" si="242"/>
        <v>4619SkogMineraljordLauvskogSærs høy</v>
      </c>
      <c r="K7773" s="111">
        <v>-3.5879168219799293</v>
      </c>
      <c r="L7773" s="111">
        <v>0.85306406685236758</v>
      </c>
      <c r="M7773" s="111">
        <v>6.3979989500968365E-2</v>
      </c>
      <c r="N7773" s="112">
        <f t="shared" si="243"/>
        <v>-2.6708727656265934</v>
      </c>
    </row>
    <row r="7774" spans="1:14" x14ac:dyDescent="0.25">
      <c r="A7774" s="111" t="s">
        <v>797</v>
      </c>
      <c r="B7774" s="111">
        <f>INDEX(kommuner!C:C,MATCH(_xlfn.NUMBERVALUE(A7774),kommuner!B:B,0))</f>
        <v>4619</v>
      </c>
      <c r="C7774" s="111" t="s">
        <v>127</v>
      </c>
      <c r="D7774" s="111" t="s">
        <v>127</v>
      </c>
      <c r="E7774" s="111" t="s">
        <v>123</v>
      </c>
      <c r="F7774" s="111" t="s">
        <v>172</v>
      </c>
      <c r="G7774" s="111" t="s">
        <v>180</v>
      </c>
      <c r="H7774" s="111" t="s">
        <v>172</v>
      </c>
      <c r="I7774" s="111" t="s">
        <v>180</v>
      </c>
      <c r="J7774" t="str">
        <f t="shared" si="242"/>
        <v>4619SkogOrganisk jordBarskogHøy</v>
      </c>
      <c r="K7774" s="111">
        <v>-2.5184559031994138</v>
      </c>
      <c r="L7774" s="111">
        <v>0.92784825435236762</v>
      </c>
      <c r="M7774" s="111">
        <v>0.46518126042825314</v>
      </c>
      <c r="N7774" s="112">
        <f t="shared" si="243"/>
        <v>-1.1254263884187932</v>
      </c>
    </row>
    <row r="7775" spans="1:14" x14ac:dyDescent="0.25">
      <c r="A7775" s="111" t="s">
        <v>797</v>
      </c>
      <c r="B7775" s="111">
        <f>INDEX(kommuner!C:C,MATCH(_xlfn.NUMBERVALUE(A7775),kommuner!B:B,0))</f>
        <v>4619</v>
      </c>
      <c r="C7775" s="111" t="s">
        <v>127</v>
      </c>
      <c r="D7775" s="111" t="s">
        <v>127</v>
      </c>
      <c r="E7775" s="111" t="s">
        <v>123</v>
      </c>
      <c r="F7775" s="111" t="s">
        <v>172</v>
      </c>
      <c r="G7775" s="111" t="s">
        <v>167</v>
      </c>
      <c r="H7775" s="111" t="s">
        <v>172</v>
      </c>
      <c r="I7775" s="111" t="s">
        <v>167</v>
      </c>
      <c r="J7775" t="str">
        <f t="shared" si="242"/>
        <v>4619SkogOrganisk jordBarskogImpediment</v>
      </c>
      <c r="K7775" s="111">
        <v>-0.13011741963904588</v>
      </c>
      <c r="L7775" s="111">
        <v>0.92784825435236762</v>
      </c>
      <c r="M7775" s="111">
        <v>0.46510463492953991</v>
      </c>
      <c r="N7775" s="112">
        <f t="shared" si="243"/>
        <v>1.2628354696428616</v>
      </c>
    </row>
    <row r="7776" spans="1:14" x14ac:dyDescent="0.25">
      <c r="A7776" s="111" t="s">
        <v>797</v>
      </c>
      <c r="B7776" s="111">
        <f>INDEX(kommuner!C:C,MATCH(_xlfn.NUMBERVALUE(A7776),kommuner!B:B,0))</f>
        <v>4619</v>
      </c>
      <c r="C7776" s="111" t="s">
        <v>127</v>
      </c>
      <c r="D7776" s="111" t="s">
        <v>127</v>
      </c>
      <c r="E7776" s="111" t="s">
        <v>123</v>
      </c>
      <c r="F7776" s="111" t="s">
        <v>172</v>
      </c>
      <c r="G7776" s="111" t="s">
        <v>190</v>
      </c>
      <c r="H7776" s="111" t="s">
        <v>172</v>
      </c>
      <c r="I7776" s="111" t="s">
        <v>190</v>
      </c>
      <c r="J7776" t="str">
        <f t="shared" si="242"/>
        <v>4619SkogOrganisk jordBarskogLav</v>
      </c>
      <c r="K7776" s="111">
        <v>-0.50666953101693391</v>
      </c>
      <c r="L7776" s="111">
        <v>0.92784825435236762</v>
      </c>
      <c r="M7776" s="111">
        <v>0.46510463492953991</v>
      </c>
      <c r="N7776" s="112">
        <f t="shared" si="243"/>
        <v>0.88628335826497362</v>
      </c>
    </row>
    <row r="7777" spans="1:14" x14ac:dyDescent="0.25">
      <c r="A7777" s="111" t="s">
        <v>797</v>
      </c>
      <c r="B7777" s="111">
        <f>INDEX(kommuner!C:C,MATCH(_xlfn.NUMBERVALUE(A7777),kommuner!B:B,0))</f>
        <v>4619</v>
      </c>
      <c r="C7777" s="111" t="s">
        <v>127</v>
      </c>
      <c r="D7777" s="111" t="s">
        <v>127</v>
      </c>
      <c r="E7777" s="111" t="s">
        <v>123</v>
      </c>
      <c r="F7777" s="111" t="s">
        <v>172</v>
      </c>
      <c r="G7777" s="111" t="s">
        <v>173</v>
      </c>
      <c r="H7777" s="111" t="s">
        <v>172</v>
      </c>
      <c r="I7777" s="111" t="s">
        <v>173</v>
      </c>
      <c r="J7777" t="str">
        <f t="shared" si="242"/>
        <v>4619SkogOrganisk jordBarskogMiddels</v>
      </c>
      <c r="K7777" s="111">
        <v>-1.5571490961494638</v>
      </c>
      <c r="L7777" s="111">
        <v>0.92784825435236762</v>
      </c>
      <c r="M7777" s="111">
        <v>0.46518126042825314</v>
      </c>
      <c r="N7777" s="112">
        <f t="shared" si="243"/>
        <v>-0.16411958136884308</v>
      </c>
    </row>
    <row r="7778" spans="1:14" x14ac:dyDescent="0.25">
      <c r="A7778" s="111" t="s">
        <v>797</v>
      </c>
      <c r="B7778" s="111">
        <f>INDEX(kommuner!C:C,MATCH(_xlfn.NUMBERVALUE(A7778),kommuner!B:B,0))</f>
        <v>4619</v>
      </c>
      <c r="C7778" s="111" t="s">
        <v>127</v>
      </c>
      <c r="D7778" s="111" t="s">
        <v>127</v>
      </c>
      <c r="E7778" s="111" t="s">
        <v>123</v>
      </c>
      <c r="F7778" s="111" t="s">
        <v>172</v>
      </c>
      <c r="G7778" s="111" t="s">
        <v>186</v>
      </c>
      <c r="H7778" s="111" t="s">
        <v>172</v>
      </c>
      <c r="I7778" s="111" t="s">
        <v>186</v>
      </c>
      <c r="J7778" t="str">
        <f t="shared" si="242"/>
        <v>4619SkogOrganisk jordBarskogSærs høy</v>
      </c>
      <c r="K7778" s="111">
        <v>2.5548655235722699</v>
      </c>
      <c r="L7778" s="111">
        <v>0.92784825435236762</v>
      </c>
      <c r="M7778" s="111">
        <v>0.46518126042825314</v>
      </c>
      <c r="N7778" s="112">
        <f t="shared" si="243"/>
        <v>3.9478950383528906</v>
      </c>
    </row>
    <row r="7779" spans="1:14" x14ac:dyDescent="0.25">
      <c r="A7779" s="111" t="s">
        <v>797</v>
      </c>
      <c r="B7779" s="111">
        <f>INDEX(kommuner!C:C,MATCH(_xlfn.NUMBERVALUE(A7779),kommuner!B:B,0))</f>
        <v>4619</v>
      </c>
      <c r="C7779" s="111" t="s">
        <v>127</v>
      </c>
      <c r="D7779" s="111" t="s">
        <v>127</v>
      </c>
      <c r="E7779" s="111" t="s">
        <v>123</v>
      </c>
      <c r="F7779" s="111" t="s">
        <v>179</v>
      </c>
      <c r="G7779" s="111" t="s">
        <v>180</v>
      </c>
      <c r="H7779" s="111" t="s">
        <v>179</v>
      </c>
      <c r="I7779" s="111" t="s">
        <v>180</v>
      </c>
      <c r="J7779" t="str">
        <f t="shared" si="242"/>
        <v>4619SkogOrganisk jordBlandingsskogHøy</v>
      </c>
      <c r="K7779" s="111">
        <v>-5.5554344456832343</v>
      </c>
      <c r="L7779" s="111">
        <v>0.92784825435236762</v>
      </c>
      <c r="M7779" s="111">
        <v>0.46510463492953991</v>
      </c>
      <c r="N7779" s="112">
        <f t="shared" si="243"/>
        <v>-4.1624815564013264</v>
      </c>
    </row>
    <row r="7780" spans="1:14" x14ac:dyDescent="0.25">
      <c r="A7780" s="111" t="s">
        <v>797</v>
      </c>
      <c r="B7780" s="111">
        <f>INDEX(kommuner!C:C,MATCH(_xlfn.NUMBERVALUE(A7780),kommuner!B:B,0))</f>
        <v>4619</v>
      </c>
      <c r="C7780" s="111" t="s">
        <v>127</v>
      </c>
      <c r="D7780" s="111" t="s">
        <v>127</v>
      </c>
      <c r="E7780" s="111" t="s">
        <v>123</v>
      </c>
      <c r="F7780" s="111" t="s">
        <v>179</v>
      </c>
      <c r="G7780" s="111" t="s">
        <v>167</v>
      </c>
      <c r="H7780" s="111" t="s">
        <v>179</v>
      </c>
      <c r="I7780" s="111" t="s">
        <v>167</v>
      </c>
      <c r="J7780" t="str">
        <f t="shared" si="242"/>
        <v>4619SkogOrganisk jordBlandingsskogImpediment</v>
      </c>
      <c r="K7780" s="111">
        <v>-0.28586344175800005</v>
      </c>
      <c r="L7780" s="111">
        <v>0.92784825435236762</v>
      </c>
      <c r="M7780" s="111">
        <v>0.46510463492953991</v>
      </c>
      <c r="N7780" s="112">
        <f t="shared" si="243"/>
        <v>1.1070894475239075</v>
      </c>
    </row>
    <row r="7781" spans="1:14" x14ac:dyDescent="0.25">
      <c r="A7781" s="111" t="s">
        <v>797</v>
      </c>
      <c r="B7781" s="111">
        <f>INDEX(kommuner!C:C,MATCH(_xlfn.NUMBERVALUE(A7781),kommuner!B:B,0))</f>
        <v>4619</v>
      </c>
      <c r="C7781" s="111" t="s">
        <v>127</v>
      </c>
      <c r="D7781" s="111" t="s">
        <v>127</v>
      </c>
      <c r="E7781" s="111" t="s">
        <v>123</v>
      </c>
      <c r="F7781" s="111" t="s">
        <v>179</v>
      </c>
      <c r="G7781" s="111" t="s">
        <v>190</v>
      </c>
      <c r="H7781" s="111" t="s">
        <v>179</v>
      </c>
      <c r="I7781" s="111" t="s">
        <v>190</v>
      </c>
      <c r="J7781" t="str">
        <f t="shared" si="242"/>
        <v>4619SkogOrganisk jordBlandingsskogLav</v>
      </c>
      <c r="K7781" s="111">
        <v>-1.2347339377887629</v>
      </c>
      <c r="L7781" s="111">
        <v>0.92784825435236762</v>
      </c>
      <c r="M7781" s="111">
        <v>0.46510463492953991</v>
      </c>
      <c r="N7781" s="112">
        <f t="shared" si="243"/>
        <v>0.15821895149314458</v>
      </c>
    </row>
    <row r="7782" spans="1:14" x14ac:dyDescent="0.25">
      <c r="A7782" s="111" t="s">
        <v>797</v>
      </c>
      <c r="B7782" s="111">
        <f>INDEX(kommuner!C:C,MATCH(_xlfn.NUMBERVALUE(A7782),kommuner!B:B,0))</f>
        <v>4619</v>
      </c>
      <c r="C7782" s="111" t="s">
        <v>127</v>
      </c>
      <c r="D7782" s="111" t="s">
        <v>127</v>
      </c>
      <c r="E7782" s="111" t="s">
        <v>123</v>
      </c>
      <c r="F7782" s="111" t="s">
        <v>179</v>
      </c>
      <c r="G7782" s="111" t="s">
        <v>173</v>
      </c>
      <c r="H7782" s="111" t="s">
        <v>179</v>
      </c>
      <c r="I7782" s="111" t="s">
        <v>173</v>
      </c>
      <c r="J7782" t="str">
        <f t="shared" si="242"/>
        <v>4619SkogOrganisk jordBlandingsskogMiddels</v>
      </c>
      <c r="K7782" s="111">
        <v>-2.4239591752717748</v>
      </c>
      <c r="L7782" s="111">
        <v>0.92784825435236762</v>
      </c>
      <c r="M7782" s="111">
        <v>0.46510463492953991</v>
      </c>
      <c r="N7782" s="112">
        <f t="shared" si="243"/>
        <v>-1.0310062859898674</v>
      </c>
    </row>
    <row r="7783" spans="1:14" x14ac:dyDescent="0.25">
      <c r="A7783" s="111" t="s">
        <v>797</v>
      </c>
      <c r="B7783" s="111">
        <f>INDEX(kommuner!C:C,MATCH(_xlfn.NUMBERVALUE(A7783),kommuner!B:B,0))</f>
        <v>4619</v>
      </c>
      <c r="C7783" s="111" t="s">
        <v>127</v>
      </c>
      <c r="D7783" s="111" t="s">
        <v>127</v>
      </c>
      <c r="E7783" s="111" t="s">
        <v>123</v>
      </c>
      <c r="F7783" s="111" t="s">
        <v>179</v>
      </c>
      <c r="G7783" s="111" t="s">
        <v>186</v>
      </c>
      <c r="H7783" s="111" t="s">
        <v>179</v>
      </c>
      <c r="I7783" s="111" t="s">
        <v>186</v>
      </c>
      <c r="J7783" t="str">
        <f t="shared" si="242"/>
        <v>4619SkogOrganisk jordBlandingsskogSærs høy</v>
      </c>
      <c r="K7783" s="111">
        <v>-1.5726115302258048</v>
      </c>
      <c r="L7783" s="111">
        <v>0.92784825435236762</v>
      </c>
      <c r="M7783" s="111">
        <v>0.46510463492953991</v>
      </c>
      <c r="N7783" s="112">
        <f t="shared" si="243"/>
        <v>-0.17965864094389727</v>
      </c>
    </row>
    <row r="7784" spans="1:14" x14ac:dyDescent="0.25">
      <c r="A7784" s="111" t="s">
        <v>797</v>
      </c>
      <c r="B7784" s="111">
        <f>INDEX(kommuner!C:C,MATCH(_xlfn.NUMBERVALUE(A7784),kommuner!B:B,0))</f>
        <v>4619</v>
      </c>
      <c r="C7784" s="111" t="s">
        <v>127</v>
      </c>
      <c r="D7784" s="111" t="s">
        <v>127</v>
      </c>
      <c r="E7784" s="111" t="s">
        <v>123</v>
      </c>
      <c r="F7784" s="111" t="s">
        <v>185</v>
      </c>
      <c r="G7784" s="111" t="s">
        <v>180</v>
      </c>
      <c r="H7784" s="111" t="s">
        <v>185</v>
      </c>
      <c r="I7784" s="111" t="s">
        <v>180</v>
      </c>
      <c r="J7784" t="str">
        <f t="shared" si="242"/>
        <v>4619SkogOrganisk jordLauvskogHøy</v>
      </c>
      <c r="K7784" s="111">
        <v>-1.9913688882377358</v>
      </c>
      <c r="L7784" s="111">
        <v>0.92784825435236762</v>
      </c>
      <c r="M7784" s="111">
        <v>0.46510463492953991</v>
      </c>
      <c r="N7784" s="112">
        <f t="shared" si="243"/>
        <v>-0.59841599895582831</v>
      </c>
    </row>
    <row r="7785" spans="1:14" x14ac:dyDescent="0.25">
      <c r="A7785" s="111" t="s">
        <v>797</v>
      </c>
      <c r="B7785" s="111">
        <f>INDEX(kommuner!C:C,MATCH(_xlfn.NUMBERVALUE(A7785),kommuner!B:B,0))</f>
        <v>4619</v>
      </c>
      <c r="C7785" s="111" t="s">
        <v>127</v>
      </c>
      <c r="D7785" s="111" t="s">
        <v>127</v>
      </c>
      <c r="E7785" s="111" t="s">
        <v>123</v>
      </c>
      <c r="F7785" s="111" t="s">
        <v>185</v>
      </c>
      <c r="G7785" s="111" t="s">
        <v>167</v>
      </c>
      <c r="H7785" s="111" t="s">
        <v>185</v>
      </c>
      <c r="I7785" s="111" t="s">
        <v>167</v>
      </c>
      <c r="J7785" t="str">
        <f t="shared" si="242"/>
        <v>4619SkogOrganisk jordLauvskogImpediment</v>
      </c>
      <c r="K7785" s="111">
        <v>0.35000626494250675</v>
      </c>
      <c r="L7785" s="111">
        <v>0.92784825435236762</v>
      </c>
      <c r="M7785" s="111">
        <v>0.46510463492953991</v>
      </c>
      <c r="N7785" s="112">
        <f t="shared" si="243"/>
        <v>1.7429591542244141</v>
      </c>
    </row>
    <row r="7786" spans="1:14" x14ac:dyDescent="0.25">
      <c r="A7786" s="111" t="s">
        <v>797</v>
      </c>
      <c r="B7786" s="111">
        <f>INDEX(kommuner!C:C,MATCH(_xlfn.NUMBERVALUE(A7786),kommuner!B:B,0))</f>
        <v>4619</v>
      </c>
      <c r="C7786" s="111" t="s">
        <v>127</v>
      </c>
      <c r="D7786" s="111" t="s">
        <v>127</v>
      </c>
      <c r="E7786" s="111" t="s">
        <v>123</v>
      </c>
      <c r="F7786" s="111" t="s">
        <v>185</v>
      </c>
      <c r="G7786" s="111" t="s">
        <v>190</v>
      </c>
      <c r="H7786" s="111" t="s">
        <v>185</v>
      </c>
      <c r="I7786" s="111" t="s">
        <v>190</v>
      </c>
      <c r="J7786" t="str">
        <f t="shared" si="242"/>
        <v>4619SkogOrganisk jordLauvskogLav</v>
      </c>
      <c r="K7786" s="111">
        <v>1.1144075558526714</v>
      </c>
      <c r="L7786" s="111">
        <v>0.92784825435236762</v>
      </c>
      <c r="M7786" s="111">
        <v>0.46510463492953991</v>
      </c>
      <c r="N7786" s="112">
        <f t="shared" si="243"/>
        <v>2.5073604451345788</v>
      </c>
    </row>
    <row r="7787" spans="1:14" x14ac:dyDescent="0.25">
      <c r="A7787" s="111" t="s">
        <v>797</v>
      </c>
      <c r="B7787" s="111">
        <f>INDEX(kommuner!C:C,MATCH(_xlfn.NUMBERVALUE(A7787),kommuner!B:B,0))</f>
        <v>4619</v>
      </c>
      <c r="C7787" s="111" t="s">
        <v>127</v>
      </c>
      <c r="D7787" s="111" t="s">
        <v>127</v>
      </c>
      <c r="E7787" s="111" t="s">
        <v>123</v>
      </c>
      <c r="F7787" s="111" t="s">
        <v>185</v>
      </c>
      <c r="G7787" s="111" t="s">
        <v>173</v>
      </c>
      <c r="H7787" s="111" t="s">
        <v>185</v>
      </c>
      <c r="I7787" s="111" t="s">
        <v>173</v>
      </c>
      <c r="J7787" t="str">
        <f t="shared" si="242"/>
        <v>4619SkogOrganisk jordLauvskogMiddels</v>
      </c>
      <c r="K7787" s="111">
        <v>-0.62664468270982987</v>
      </c>
      <c r="L7787" s="111">
        <v>0.92784825435236762</v>
      </c>
      <c r="M7787" s="111">
        <v>0.46510463492953991</v>
      </c>
      <c r="N7787" s="112">
        <f t="shared" si="243"/>
        <v>0.76630820657207765</v>
      </c>
    </row>
    <row r="7788" spans="1:14" x14ac:dyDescent="0.25">
      <c r="A7788" s="111" t="s">
        <v>797</v>
      </c>
      <c r="B7788" s="111">
        <f>INDEX(kommuner!C:C,MATCH(_xlfn.NUMBERVALUE(A7788),kommuner!B:B,0))</f>
        <v>4619</v>
      </c>
      <c r="C7788" s="111" t="s">
        <v>127</v>
      </c>
      <c r="D7788" s="111" t="s">
        <v>127</v>
      </c>
      <c r="E7788" s="111" t="s">
        <v>123</v>
      </c>
      <c r="F7788" s="111" t="s">
        <v>185</v>
      </c>
      <c r="G7788" s="111" t="s">
        <v>186</v>
      </c>
      <c r="H7788" s="111" t="s">
        <v>185</v>
      </c>
      <c r="I7788" s="111" t="s">
        <v>186</v>
      </c>
      <c r="J7788" t="str">
        <f t="shared" si="242"/>
        <v>4619SkogOrganisk jordLauvskogSærs høy</v>
      </c>
      <c r="K7788" s="111">
        <v>-1.8997279926091779</v>
      </c>
      <c r="L7788" s="111">
        <v>0.92784825435236762</v>
      </c>
      <c r="M7788" s="111">
        <v>0.46510463492953991</v>
      </c>
      <c r="N7788" s="112">
        <f t="shared" si="243"/>
        <v>-0.50677510332727038</v>
      </c>
    </row>
    <row r="7789" spans="1:14" x14ac:dyDescent="0.25">
      <c r="A7789" s="111" t="s">
        <v>797</v>
      </c>
      <c r="B7789" s="111">
        <f>INDEX(kommuner!C:C,MATCH(_xlfn.NUMBERVALUE(A7789),kommuner!B:B,0))</f>
        <v>4619</v>
      </c>
      <c r="C7789" s="111" t="s">
        <v>83</v>
      </c>
      <c r="D7789" s="111" t="s">
        <v>83</v>
      </c>
      <c r="E7789" s="111" t="s">
        <v>126</v>
      </c>
      <c r="F7789" s="111" t="s">
        <v>139</v>
      </c>
      <c r="G7789" s="111" t="s">
        <v>139</v>
      </c>
      <c r="H7789" s="111" t="s">
        <v>139</v>
      </c>
      <c r="I7789" s="111" t="s">
        <v>139</v>
      </c>
      <c r="J7789" t="str">
        <f t="shared" si="242"/>
        <v>4619Utbygd arealMineraljord</v>
      </c>
      <c r="K7789" s="111">
        <v>-1.3010725986550351</v>
      </c>
      <c r="L7789" s="111">
        <v>0</v>
      </c>
      <c r="M7789" s="111">
        <v>1.303047089454229E-2</v>
      </c>
      <c r="N7789" s="112">
        <f t="shared" si="243"/>
        <v>-1.2880421277604928</v>
      </c>
    </row>
    <row r="7790" spans="1:14" x14ac:dyDescent="0.25">
      <c r="A7790" s="111" t="s">
        <v>797</v>
      </c>
      <c r="B7790" s="111">
        <f>INDEX(kommuner!C:C,MATCH(_xlfn.NUMBERVALUE(A7790),kommuner!B:B,0))</f>
        <v>4619</v>
      </c>
      <c r="C7790" s="111" t="s">
        <v>83</v>
      </c>
      <c r="D7790" s="111" t="s">
        <v>83</v>
      </c>
      <c r="E7790" s="111" t="s">
        <v>123</v>
      </c>
      <c r="F7790" s="111" t="s">
        <v>139</v>
      </c>
      <c r="G7790" s="111" t="s">
        <v>139</v>
      </c>
      <c r="H7790" s="111" t="s">
        <v>139</v>
      </c>
      <c r="I7790" s="111" t="s">
        <v>139</v>
      </c>
      <c r="J7790" t="str">
        <f t="shared" si="242"/>
        <v>4619Utbygd arealOrganisk jord</v>
      </c>
      <c r="K7790" s="111">
        <v>29.011421395201612</v>
      </c>
      <c r="L7790" s="111">
        <v>0</v>
      </c>
      <c r="M7790" s="111">
        <v>1.303047089454229E-2</v>
      </c>
      <c r="N7790" s="112">
        <f t="shared" si="243"/>
        <v>29.024451866096154</v>
      </c>
    </row>
    <row r="7791" spans="1:14" x14ac:dyDescent="0.25">
      <c r="A7791" s="111" t="s">
        <v>797</v>
      </c>
      <c r="B7791" s="111">
        <f>INDEX(kommuner!C:C,MATCH(_xlfn.NUMBERVALUE(A7791),kommuner!B:B,0))</f>
        <v>4619</v>
      </c>
      <c r="C7791" s="111" t="s">
        <v>181</v>
      </c>
      <c r="D7791" s="111" t="s">
        <v>181</v>
      </c>
      <c r="E7791" s="111" t="s">
        <v>123</v>
      </c>
      <c r="F7791" s="111" t="s">
        <v>139</v>
      </c>
      <c r="G7791" s="111" t="s">
        <v>139</v>
      </c>
      <c r="H7791" s="111" t="s">
        <v>139</v>
      </c>
      <c r="I7791" s="111" t="s">
        <v>139</v>
      </c>
      <c r="J7791" t="str">
        <f t="shared" si="242"/>
        <v>4619Vann og myrOrganisk jord</v>
      </c>
      <c r="K7791" s="111">
        <v>-0.38124953903444653</v>
      </c>
      <c r="L7791" s="111">
        <v>0</v>
      </c>
      <c r="M7791" s="111">
        <v>0</v>
      </c>
      <c r="N7791" s="112">
        <f t="shared" si="243"/>
        <v>-0.38124953903444653</v>
      </c>
    </row>
    <row r="7792" spans="1:14" x14ac:dyDescent="0.25">
      <c r="A7792" s="111" t="s">
        <v>798</v>
      </c>
      <c r="B7792" s="111">
        <f>INDEX(kommuner!C:C,MATCH(_xlfn.NUMBERVALUE(A7792),kommuner!B:B,0))</f>
        <v>4620</v>
      </c>
      <c r="C7792" s="111" t="s">
        <v>82</v>
      </c>
      <c r="D7792" s="111" t="s">
        <v>82</v>
      </c>
      <c r="E7792" s="111" t="s">
        <v>126</v>
      </c>
      <c r="F7792" s="111" t="s">
        <v>139</v>
      </c>
      <c r="G7792" s="111" t="s">
        <v>139</v>
      </c>
      <c r="H7792" s="111" t="s">
        <v>139</v>
      </c>
      <c r="I7792" s="111" t="s">
        <v>139</v>
      </c>
      <c r="J7792" t="str">
        <f t="shared" si="242"/>
        <v>4620Annen utmarkMineraljord</v>
      </c>
      <c r="K7792" s="111">
        <v>-0.12122885237983599</v>
      </c>
      <c r="L7792" s="111">
        <v>0</v>
      </c>
      <c r="M7792" s="111">
        <v>0</v>
      </c>
      <c r="N7792" s="112">
        <f t="shared" si="243"/>
        <v>-0.12122885237983599</v>
      </c>
    </row>
    <row r="7793" spans="1:14" x14ac:dyDescent="0.25">
      <c r="A7793" s="111" t="s">
        <v>798</v>
      </c>
      <c r="B7793" s="111">
        <f>INDEX(kommuner!C:C,MATCH(_xlfn.NUMBERVALUE(A7793),kommuner!B:B,0))</f>
        <v>4620</v>
      </c>
      <c r="C7793" s="111" t="s">
        <v>121</v>
      </c>
      <c r="D7793" s="111" t="s">
        <v>121</v>
      </c>
      <c r="E7793" s="111" t="s">
        <v>126</v>
      </c>
      <c r="F7793" s="111" t="s">
        <v>139</v>
      </c>
      <c r="G7793" s="111" t="s">
        <v>139</v>
      </c>
      <c r="H7793" s="111" t="s">
        <v>139</v>
      </c>
      <c r="I7793" s="111" t="s">
        <v>139</v>
      </c>
      <c r="J7793" t="str">
        <f t="shared" si="242"/>
        <v>4620BeiteMineraljord</v>
      </c>
      <c r="K7793" s="111">
        <v>-0.96338340838695502</v>
      </c>
      <c r="L7793" s="111">
        <v>0</v>
      </c>
      <c r="M7793" s="111">
        <v>1.2448711246839999E-7</v>
      </c>
      <c r="N7793" s="112">
        <f t="shared" si="243"/>
        <v>-0.96338328389984251</v>
      </c>
    </row>
    <row r="7794" spans="1:14" x14ac:dyDescent="0.25">
      <c r="A7794" s="111" t="s">
        <v>798</v>
      </c>
      <c r="B7794" s="111">
        <f>INDEX(kommuner!C:C,MATCH(_xlfn.NUMBERVALUE(A7794),kommuner!B:B,0))</f>
        <v>4620</v>
      </c>
      <c r="C7794" s="111" t="s">
        <v>121</v>
      </c>
      <c r="D7794" s="111" t="s">
        <v>121</v>
      </c>
      <c r="E7794" s="111" t="s">
        <v>123</v>
      </c>
      <c r="F7794" s="111" t="s">
        <v>139</v>
      </c>
      <c r="G7794" s="111" t="s">
        <v>139</v>
      </c>
      <c r="H7794" s="111" t="s">
        <v>139</v>
      </c>
      <c r="I7794" s="111" t="s">
        <v>139</v>
      </c>
      <c r="J7794" t="str">
        <f t="shared" si="242"/>
        <v>4620BeiteOrganisk jord</v>
      </c>
      <c r="K7794" s="111">
        <v>12.077525935985037</v>
      </c>
      <c r="L7794" s="111">
        <v>1.6412500000000001</v>
      </c>
      <c r="M7794" s="111">
        <v>0</v>
      </c>
      <c r="N7794" s="112">
        <f t="shared" si="243"/>
        <v>13.718775935985036</v>
      </c>
    </row>
    <row r="7795" spans="1:14" x14ac:dyDescent="0.25">
      <c r="A7795" s="111" t="s">
        <v>798</v>
      </c>
      <c r="B7795" s="111">
        <f>INDEX(kommuner!C:C,MATCH(_xlfn.NUMBERVALUE(A7795),kommuner!B:B,0))</f>
        <v>4620</v>
      </c>
      <c r="C7795" s="111" t="s">
        <v>84</v>
      </c>
      <c r="D7795" s="111" t="s">
        <v>84</v>
      </c>
      <c r="E7795" s="111" t="s">
        <v>126</v>
      </c>
      <c r="F7795" s="111" t="s">
        <v>139</v>
      </c>
      <c r="G7795" s="111" t="s">
        <v>139</v>
      </c>
      <c r="H7795" s="111" t="s">
        <v>139</v>
      </c>
      <c r="I7795" s="111" t="s">
        <v>139</v>
      </c>
      <c r="J7795" t="str">
        <f t="shared" si="242"/>
        <v>4620Dyrket markMineraljord</v>
      </c>
      <c r="K7795" s="111">
        <v>-0.87492202609341907</v>
      </c>
      <c r="L7795" s="111">
        <v>0</v>
      </c>
      <c r="M7795" s="111">
        <v>0</v>
      </c>
      <c r="N7795" s="112">
        <f t="shared" si="243"/>
        <v>-0.87492202609341907</v>
      </c>
    </row>
    <row r="7796" spans="1:14" x14ac:dyDescent="0.25">
      <c r="A7796" s="111" t="s">
        <v>798</v>
      </c>
      <c r="B7796" s="111">
        <f>INDEX(kommuner!C:C,MATCH(_xlfn.NUMBERVALUE(A7796),kommuner!B:B,0))</f>
        <v>4620</v>
      </c>
      <c r="C7796" s="111" t="s">
        <v>84</v>
      </c>
      <c r="D7796" s="111" t="s">
        <v>84</v>
      </c>
      <c r="E7796" s="111" t="s">
        <v>123</v>
      </c>
      <c r="F7796" s="111" t="s">
        <v>139</v>
      </c>
      <c r="G7796" s="111" t="s">
        <v>139</v>
      </c>
      <c r="H7796" s="111" t="s">
        <v>139</v>
      </c>
      <c r="I7796" s="111" t="s">
        <v>139</v>
      </c>
      <c r="J7796" t="str">
        <f t="shared" si="242"/>
        <v>4620Dyrket markOrganisk jord</v>
      </c>
      <c r="K7796" s="111">
        <v>28.726149366675592</v>
      </c>
      <c r="L7796" s="111">
        <v>1.45625</v>
      </c>
      <c r="M7796" s="111">
        <v>0</v>
      </c>
      <c r="N7796" s="112">
        <f t="shared" si="243"/>
        <v>30.182399366675593</v>
      </c>
    </row>
    <row r="7797" spans="1:14" x14ac:dyDescent="0.25">
      <c r="A7797" s="111" t="s">
        <v>798</v>
      </c>
      <c r="B7797" s="111">
        <f>INDEX(kommuner!C:C,MATCH(_xlfn.NUMBERVALUE(A7797),kommuner!B:B,0))</f>
        <v>4620</v>
      </c>
      <c r="C7797" s="111" t="s">
        <v>127</v>
      </c>
      <c r="D7797" s="111" t="s">
        <v>127</v>
      </c>
      <c r="E7797" s="111" t="s">
        <v>126</v>
      </c>
      <c r="F7797" s="111" t="s">
        <v>172</v>
      </c>
      <c r="G7797" s="111" t="s">
        <v>180</v>
      </c>
      <c r="H7797" s="111" t="s">
        <v>172</v>
      </c>
      <c r="I7797" s="111" t="s">
        <v>180</v>
      </c>
      <c r="J7797" t="str">
        <f t="shared" si="242"/>
        <v>4620SkogMineraljordBarskogHøy</v>
      </c>
      <c r="K7797" s="111">
        <v>-3.4914408319412575</v>
      </c>
      <c r="L7797" s="111">
        <v>0.85306406685236758</v>
      </c>
      <c r="M7797" s="111">
        <v>6.4056614999681585E-2</v>
      </c>
      <c r="N7797" s="112">
        <f t="shared" si="243"/>
        <v>-2.5743201500892083</v>
      </c>
    </row>
    <row r="7798" spans="1:14" x14ac:dyDescent="0.25">
      <c r="A7798" s="111" t="s">
        <v>798</v>
      </c>
      <c r="B7798" s="111">
        <f>INDEX(kommuner!C:C,MATCH(_xlfn.NUMBERVALUE(A7798),kommuner!B:B,0))</f>
        <v>4620</v>
      </c>
      <c r="C7798" s="111" t="s">
        <v>127</v>
      </c>
      <c r="D7798" s="111" t="s">
        <v>127</v>
      </c>
      <c r="E7798" s="111" t="s">
        <v>126</v>
      </c>
      <c r="F7798" s="111" t="s">
        <v>172</v>
      </c>
      <c r="G7798" s="111" t="s">
        <v>167</v>
      </c>
      <c r="H7798" s="111" t="s">
        <v>172</v>
      </c>
      <c r="I7798" s="111" t="s">
        <v>167</v>
      </c>
      <c r="J7798" t="str">
        <f t="shared" si="242"/>
        <v>4620SkogMineraljordBarskogImpediment</v>
      </c>
      <c r="K7798" s="111">
        <v>-1.1558387230259366</v>
      </c>
      <c r="L7798" s="111">
        <v>0.85306406685236758</v>
      </c>
      <c r="M7798" s="111">
        <v>6.3979989500968365E-2</v>
      </c>
      <c r="N7798" s="112">
        <f t="shared" si="243"/>
        <v>-0.23879466667260066</v>
      </c>
    </row>
    <row r="7799" spans="1:14" x14ac:dyDescent="0.25">
      <c r="A7799" s="111" t="s">
        <v>798</v>
      </c>
      <c r="B7799" s="111">
        <f>INDEX(kommuner!C:C,MATCH(_xlfn.NUMBERVALUE(A7799),kommuner!B:B,0))</f>
        <v>4620</v>
      </c>
      <c r="C7799" s="111" t="s">
        <v>127</v>
      </c>
      <c r="D7799" s="111" t="s">
        <v>127</v>
      </c>
      <c r="E7799" s="111" t="s">
        <v>126</v>
      </c>
      <c r="F7799" s="111" t="s">
        <v>172</v>
      </c>
      <c r="G7799" s="111" t="s">
        <v>190</v>
      </c>
      <c r="H7799" s="111" t="s">
        <v>172</v>
      </c>
      <c r="I7799" s="111" t="s">
        <v>190</v>
      </c>
      <c r="J7799" t="str">
        <f t="shared" si="242"/>
        <v>4620SkogMineraljordBarskogLav</v>
      </c>
      <c r="K7799" s="111">
        <v>-1.8215681825293268</v>
      </c>
      <c r="L7799" s="111">
        <v>0.85306406685236758</v>
      </c>
      <c r="M7799" s="111">
        <v>6.3979989500968365E-2</v>
      </c>
      <c r="N7799" s="112">
        <f t="shared" si="243"/>
        <v>-0.90452412617599087</v>
      </c>
    </row>
    <row r="7800" spans="1:14" x14ac:dyDescent="0.25">
      <c r="A7800" s="111" t="s">
        <v>798</v>
      </c>
      <c r="B7800" s="111">
        <f>INDEX(kommuner!C:C,MATCH(_xlfn.NUMBERVALUE(A7800),kommuner!B:B,0))</f>
        <v>4620</v>
      </c>
      <c r="C7800" s="111" t="s">
        <v>127</v>
      </c>
      <c r="D7800" s="111" t="s">
        <v>127</v>
      </c>
      <c r="E7800" s="111" t="s">
        <v>126</v>
      </c>
      <c r="F7800" s="111" t="s">
        <v>172</v>
      </c>
      <c r="G7800" s="111" t="s">
        <v>173</v>
      </c>
      <c r="H7800" s="111" t="s">
        <v>172</v>
      </c>
      <c r="I7800" s="111" t="s">
        <v>173</v>
      </c>
      <c r="J7800" t="str">
        <f t="shared" si="242"/>
        <v>4620SkogMineraljordBarskogMiddels</v>
      </c>
      <c r="K7800" s="111">
        <v>-2.9452289214132028</v>
      </c>
      <c r="L7800" s="111">
        <v>0.85306406685236758</v>
      </c>
      <c r="M7800" s="111">
        <v>6.4056614999681585E-2</v>
      </c>
      <c r="N7800" s="112">
        <f t="shared" si="243"/>
        <v>-2.0281082395611536</v>
      </c>
    </row>
    <row r="7801" spans="1:14" x14ac:dyDescent="0.25">
      <c r="A7801" s="111" t="s">
        <v>798</v>
      </c>
      <c r="B7801" s="111">
        <f>INDEX(kommuner!C:C,MATCH(_xlfn.NUMBERVALUE(A7801),kommuner!B:B,0))</f>
        <v>4620</v>
      </c>
      <c r="C7801" s="111" t="s">
        <v>127</v>
      </c>
      <c r="D7801" s="111" t="s">
        <v>127</v>
      </c>
      <c r="E7801" s="111" t="s">
        <v>126</v>
      </c>
      <c r="F7801" s="111" t="s">
        <v>172</v>
      </c>
      <c r="G7801" s="111" t="s">
        <v>186</v>
      </c>
      <c r="H7801" s="111" t="s">
        <v>172</v>
      </c>
      <c r="I7801" s="111" t="s">
        <v>186</v>
      </c>
      <c r="J7801" t="str">
        <f t="shared" si="242"/>
        <v>4620SkogMineraljordBarskogSærs høy</v>
      </c>
      <c r="K7801" s="111">
        <v>-2.734962032443129</v>
      </c>
      <c r="L7801" s="111">
        <v>0.85306406685236758</v>
      </c>
      <c r="M7801" s="111">
        <v>6.4056614999681585E-2</v>
      </c>
      <c r="N7801" s="112">
        <f t="shared" si="243"/>
        <v>-1.81784135059108</v>
      </c>
    </row>
    <row r="7802" spans="1:14" x14ac:dyDescent="0.25">
      <c r="A7802" s="111" t="s">
        <v>798</v>
      </c>
      <c r="B7802" s="111">
        <f>INDEX(kommuner!C:C,MATCH(_xlfn.NUMBERVALUE(A7802),kommuner!B:B,0))</f>
        <v>4620</v>
      </c>
      <c r="C7802" s="111" t="s">
        <v>127</v>
      </c>
      <c r="D7802" s="111" t="s">
        <v>127</v>
      </c>
      <c r="E7802" s="111" t="s">
        <v>126</v>
      </c>
      <c r="F7802" s="111" t="s">
        <v>179</v>
      </c>
      <c r="G7802" s="111" t="s">
        <v>180</v>
      </c>
      <c r="H7802" s="111" t="s">
        <v>179</v>
      </c>
      <c r="I7802" s="111" t="s">
        <v>180</v>
      </c>
      <c r="J7802" t="str">
        <f t="shared" si="242"/>
        <v>4620SkogMineraljordBlandingsskogHøy</v>
      </c>
      <c r="K7802" s="111">
        <v>-7.1939050909469406</v>
      </c>
      <c r="L7802" s="111">
        <v>0.85306406685236758</v>
      </c>
      <c r="M7802" s="111">
        <v>6.3979989500968365E-2</v>
      </c>
      <c r="N7802" s="112">
        <f t="shared" si="243"/>
        <v>-6.2768610345936047</v>
      </c>
    </row>
    <row r="7803" spans="1:14" x14ac:dyDescent="0.25">
      <c r="A7803" s="111" t="s">
        <v>798</v>
      </c>
      <c r="B7803" s="111">
        <f>INDEX(kommuner!C:C,MATCH(_xlfn.NUMBERVALUE(A7803),kommuner!B:B,0))</f>
        <v>4620</v>
      </c>
      <c r="C7803" s="111" t="s">
        <v>127</v>
      </c>
      <c r="D7803" s="111" t="s">
        <v>127</v>
      </c>
      <c r="E7803" s="111" t="s">
        <v>126</v>
      </c>
      <c r="F7803" s="111" t="s">
        <v>179</v>
      </c>
      <c r="G7803" s="111" t="s">
        <v>167</v>
      </c>
      <c r="H7803" s="111" t="s">
        <v>179</v>
      </c>
      <c r="I7803" s="111" t="s">
        <v>167</v>
      </c>
      <c r="J7803" t="str">
        <f t="shared" si="242"/>
        <v>4620SkogMineraljordBlandingsskogImpediment</v>
      </c>
      <c r="K7803" s="111">
        <v>-1.6598037998579707</v>
      </c>
      <c r="L7803" s="111">
        <v>0.85306406685236758</v>
      </c>
      <c r="M7803" s="111">
        <v>6.3979989500968365E-2</v>
      </c>
      <c r="N7803" s="112">
        <f t="shared" si="243"/>
        <v>-0.7427597435046347</v>
      </c>
    </row>
    <row r="7804" spans="1:14" x14ac:dyDescent="0.25">
      <c r="A7804" s="111" t="s">
        <v>798</v>
      </c>
      <c r="B7804" s="111">
        <f>INDEX(kommuner!C:C,MATCH(_xlfn.NUMBERVALUE(A7804),kommuner!B:B,0))</f>
        <v>4620</v>
      </c>
      <c r="C7804" s="111" t="s">
        <v>127</v>
      </c>
      <c r="D7804" s="111" t="s">
        <v>127</v>
      </c>
      <c r="E7804" s="111" t="s">
        <v>126</v>
      </c>
      <c r="F7804" s="111" t="s">
        <v>179</v>
      </c>
      <c r="G7804" s="111" t="s">
        <v>190</v>
      </c>
      <c r="H7804" s="111" t="s">
        <v>179</v>
      </c>
      <c r="I7804" s="111" t="s">
        <v>190</v>
      </c>
      <c r="J7804" t="str">
        <f t="shared" si="242"/>
        <v>4620SkogMineraljordBlandingsskogLav</v>
      </c>
      <c r="K7804" s="111">
        <v>-2.5588434197694254</v>
      </c>
      <c r="L7804" s="111">
        <v>0.85306406685236758</v>
      </c>
      <c r="M7804" s="111">
        <v>6.3979989500968365E-2</v>
      </c>
      <c r="N7804" s="112">
        <f t="shared" si="243"/>
        <v>-1.6417993634160897</v>
      </c>
    </row>
    <row r="7805" spans="1:14" x14ac:dyDescent="0.25">
      <c r="A7805" s="111" t="s">
        <v>798</v>
      </c>
      <c r="B7805" s="111">
        <f>INDEX(kommuner!C:C,MATCH(_xlfn.NUMBERVALUE(A7805),kommuner!B:B,0))</f>
        <v>4620</v>
      </c>
      <c r="C7805" s="111" t="s">
        <v>127</v>
      </c>
      <c r="D7805" s="111" t="s">
        <v>127</v>
      </c>
      <c r="E7805" s="111" t="s">
        <v>126</v>
      </c>
      <c r="F7805" s="111" t="s">
        <v>179</v>
      </c>
      <c r="G7805" s="111" t="s">
        <v>173</v>
      </c>
      <c r="H7805" s="111" t="s">
        <v>179</v>
      </c>
      <c r="I7805" s="111" t="s">
        <v>173</v>
      </c>
      <c r="J7805" t="str">
        <f t="shared" si="242"/>
        <v>4620SkogMineraljordBlandingsskogMiddels</v>
      </c>
      <c r="K7805" s="111">
        <v>-3.8687729546762566</v>
      </c>
      <c r="L7805" s="111">
        <v>0.85306406685236758</v>
      </c>
      <c r="M7805" s="111">
        <v>6.3979989500968365E-2</v>
      </c>
      <c r="N7805" s="112">
        <f t="shared" si="243"/>
        <v>-2.9517288983229206</v>
      </c>
    </row>
    <row r="7806" spans="1:14" x14ac:dyDescent="0.25">
      <c r="A7806" s="111" t="s">
        <v>798</v>
      </c>
      <c r="B7806" s="111">
        <f>INDEX(kommuner!C:C,MATCH(_xlfn.NUMBERVALUE(A7806),kommuner!B:B,0))</f>
        <v>4620</v>
      </c>
      <c r="C7806" s="111" t="s">
        <v>127</v>
      </c>
      <c r="D7806" s="111" t="s">
        <v>127</v>
      </c>
      <c r="E7806" s="111" t="s">
        <v>126</v>
      </c>
      <c r="F7806" s="111" t="s">
        <v>179</v>
      </c>
      <c r="G7806" s="111" t="s">
        <v>186</v>
      </c>
      <c r="H7806" s="111" t="s">
        <v>179</v>
      </c>
      <c r="I7806" s="111" t="s">
        <v>186</v>
      </c>
      <c r="J7806" t="str">
        <f t="shared" si="242"/>
        <v>4620SkogMineraljordBlandingsskogSærs høy</v>
      </c>
      <c r="K7806" s="111">
        <v>-2.9395925245326562</v>
      </c>
      <c r="L7806" s="111">
        <v>0.85306406685236758</v>
      </c>
      <c r="M7806" s="111">
        <v>6.3979989500968365E-2</v>
      </c>
      <c r="N7806" s="112">
        <f t="shared" si="243"/>
        <v>-2.0225484681793202</v>
      </c>
    </row>
    <row r="7807" spans="1:14" x14ac:dyDescent="0.25">
      <c r="A7807" s="111" t="s">
        <v>798</v>
      </c>
      <c r="B7807" s="111">
        <f>INDEX(kommuner!C:C,MATCH(_xlfn.NUMBERVALUE(A7807),kommuner!B:B,0))</f>
        <v>4620</v>
      </c>
      <c r="C7807" s="111" t="s">
        <v>127</v>
      </c>
      <c r="D7807" s="111" t="s">
        <v>127</v>
      </c>
      <c r="E7807" s="111" t="s">
        <v>126</v>
      </c>
      <c r="F7807" s="111" t="s">
        <v>185</v>
      </c>
      <c r="G7807" s="111" t="s">
        <v>180</v>
      </c>
      <c r="H7807" s="111" t="s">
        <v>185</v>
      </c>
      <c r="I7807" s="111" t="s">
        <v>180</v>
      </c>
      <c r="J7807" t="str">
        <f t="shared" si="242"/>
        <v>4620SkogMineraljordLauvskogHøy</v>
      </c>
      <c r="K7807" s="111">
        <v>-2.6171499611514069</v>
      </c>
      <c r="L7807" s="111">
        <v>0.85306406685236758</v>
      </c>
      <c r="M7807" s="111">
        <v>6.3979989500968365E-2</v>
      </c>
      <c r="N7807" s="112">
        <f t="shared" si="243"/>
        <v>-1.7001059047980711</v>
      </c>
    </row>
    <row r="7808" spans="1:14" x14ac:dyDescent="0.25">
      <c r="A7808" s="111" t="s">
        <v>798</v>
      </c>
      <c r="B7808" s="111">
        <f>INDEX(kommuner!C:C,MATCH(_xlfn.NUMBERVALUE(A7808),kommuner!B:B,0))</f>
        <v>4620</v>
      </c>
      <c r="C7808" s="111" t="s">
        <v>127</v>
      </c>
      <c r="D7808" s="111" t="s">
        <v>127</v>
      </c>
      <c r="E7808" s="111" t="s">
        <v>126</v>
      </c>
      <c r="F7808" s="111" t="s">
        <v>185</v>
      </c>
      <c r="G7808" s="111" t="s">
        <v>167</v>
      </c>
      <c r="H7808" s="111" t="s">
        <v>185</v>
      </c>
      <c r="I7808" s="111" t="s">
        <v>167</v>
      </c>
      <c r="J7808" t="str">
        <f t="shared" si="242"/>
        <v>4620SkogMineraljordLauvskogImpediment</v>
      </c>
      <c r="K7808" s="111">
        <v>-1.406906973132888</v>
      </c>
      <c r="L7808" s="111">
        <v>0.85306406685236758</v>
      </c>
      <c r="M7808" s="111">
        <v>6.3979989500968365E-2</v>
      </c>
      <c r="N7808" s="112">
        <f t="shared" si="243"/>
        <v>-0.48986291677955207</v>
      </c>
    </row>
    <row r="7809" spans="1:14" x14ac:dyDescent="0.25">
      <c r="A7809" s="111" t="s">
        <v>798</v>
      </c>
      <c r="B7809" s="111">
        <f>INDEX(kommuner!C:C,MATCH(_xlfn.NUMBERVALUE(A7809),kommuner!B:B,0))</f>
        <v>4620</v>
      </c>
      <c r="C7809" s="111" t="s">
        <v>127</v>
      </c>
      <c r="D7809" s="111" t="s">
        <v>127</v>
      </c>
      <c r="E7809" s="111" t="s">
        <v>126</v>
      </c>
      <c r="F7809" s="111" t="s">
        <v>185</v>
      </c>
      <c r="G7809" s="111" t="s">
        <v>190</v>
      </c>
      <c r="H7809" s="111" t="s">
        <v>185</v>
      </c>
      <c r="I7809" s="111" t="s">
        <v>190</v>
      </c>
      <c r="J7809" t="str">
        <f t="shared" si="242"/>
        <v>4620SkogMineraljordLauvskogLav</v>
      </c>
      <c r="K7809" s="111">
        <v>-8.9748170935426599E-2</v>
      </c>
      <c r="L7809" s="111">
        <v>0.85306406685236758</v>
      </c>
      <c r="M7809" s="111">
        <v>6.3979989500968365E-2</v>
      </c>
      <c r="N7809" s="112">
        <f t="shared" si="243"/>
        <v>0.82729588541790933</v>
      </c>
    </row>
    <row r="7810" spans="1:14" x14ac:dyDescent="0.25">
      <c r="A7810" s="111" t="s">
        <v>798</v>
      </c>
      <c r="B7810" s="111">
        <f>INDEX(kommuner!C:C,MATCH(_xlfn.NUMBERVALUE(A7810),kommuner!B:B,0))</f>
        <v>4620</v>
      </c>
      <c r="C7810" s="111" t="s">
        <v>127</v>
      </c>
      <c r="D7810" s="111" t="s">
        <v>127</v>
      </c>
      <c r="E7810" s="111" t="s">
        <v>126</v>
      </c>
      <c r="F7810" s="111" t="s">
        <v>185</v>
      </c>
      <c r="G7810" s="111" t="s">
        <v>173</v>
      </c>
      <c r="H7810" s="111" t="s">
        <v>185</v>
      </c>
      <c r="I7810" s="111" t="s">
        <v>173</v>
      </c>
      <c r="J7810" t="str">
        <f t="shared" si="242"/>
        <v>4620SkogMineraljordLauvskogMiddels</v>
      </c>
      <c r="K7810" s="111">
        <v>-1.7789409505847176</v>
      </c>
      <c r="L7810" s="111">
        <v>0.85306406685236758</v>
      </c>
      <c r="M7810" s="111">
        <v>6.3979989500968365E-2</v>
      </c>
      <c r="N7810" s="112">
        <f t="shared" si="243"/>
        <v>-0.86189689423138161</v>
      </c>
    </row>
    <row r="7811" spans="1:14" x14ac:dyDescent="0.25">
      <c r="A7811" s="111" t="s">
        <v>798</v>
      </c>
      <c r="B7811" s="111">
        <f>INDEX(kommuner!C:C,MATCH(_xlfn.NUMBERVALUE(A7811),kommuner!B:B,0))</f>
        <v>4620</v>
      </c>
      <c r="C7811" s="111" t="s">
        <v>127</v>
      </c>
      <c r="D7811" s="111" t="s">
        <v>127</v>
      </c>
      <c r="E7811" s="111" t="s">
        <v>126</v>
      </c>
      <c r="F7811" s="111" t="s">
        <v>185</v>
      </c>
      <c r="G7811" s="111" t="s">
        <v>186</v>
      </c>
      <c r="H7811" s="111" t="s">
        <v>185</v>
      </c>
      <c r="I7811" s="111" t="s">
        <v>186</v>
      </c>
      <c r="J7811" t="str">
        <f t="shared" ref="J7811:J7874" si="244">B7811&amp;C7811&amp;E7811&amp;IF(C7811="Skog",F7811&amp;G7811,"")</f>
        <v>4620SkogMineraljordLauvskogSærs høy</v>
      </c>
      <c r="K7811" s="111">
        <v>-3.5879168219799293</v>
      </c>
      <c r="L7811" s="111">
        <v>0.85306406685236758</v>
      </c>
      <c r="M7811" s="111">
        <v>6.3979989500968365E-2</v>
      </c>
      <c r="N7811" s="112">
        <f t="shared" ref="N7811:N7874" si="245">SUM(K7811:M7811)</f>
        <v>-2.6708727656265934</v>
      </c>
    </row>
    <row r="7812" spans="1:14" x14ac:dyDescent="0.25">
      <c r="A7812" s="111" t="s">
        <v>798</v>
      </c>
      <c r="B7812" s="111">
        <f>INDEX(kommuner!C:C,MATCH(_xlfn.NUMBERVALUE(A7812),kommuner!B:B,0))</f>
        <v>4620</v>
      </c>
      <c r="C7812" s="111" t="s">
        <v>127</v>
      </c>
      <c r="D7812" s="111" t="s">
        <v>127</v>
      </c>
      <c r="E7812" s="111" t="s">
        <v>123</v>
      </c>
      <c r="F7812" s="111" t="s">
        <v>172</v>
      </c>
      <c r="G7812" s="111" t="s">
        <v>180</v>
      </c>
      <c r="H7812" s="111" t="s">
        <v>172</v>
      </c>
      <c r="I7812" s="111" t="s">
        <v>180</v>
      </c>
      <c r="J7812" t="str">
        <f t="shared" si="244"/>
        <v>4620SkogOrganisk jordBarskogHøy</v>
      </c>
      <c r="K7812" s="111">
        <v>-2.5184559031994138</v>
      </c>
      <c r="L7812" s="111">
        <v>0.92784825435236762</v>
      </c>
      <c r="M7812" s="111">
        <v>0.46518126042825314</v>
      </c>
      <c r="N7812" s="112">
        <f t="shared" si="245"/>
        <v>-1.1254263884187932</v>
      </c>
    </row>
    <row r="7813" spans="1:14" x14ac:dyDescent="0.25">
      <c r="A7813" s="111" t="s">
        <v>798</v>
      </c>
      <c r="B7813" s="111">
        <f>INDEX(kommuner!C:C,MATCH(_xlfn.NUMBERVALUE(A7813),kommuner!B:B,0))</f>
        <v>4620</v>
      </c>
      <c r="C7813" s="111" t="s">
        <v>127</v>
      </c>
      <c r="D7813" s="111" t="s">
        <v>127</v>
      </c>
      <c r="E7813" s="111" t="s">
        <v>123</v>
      </c>
      <c r="F7813" s="111" t="s">
        <v>172</v>
      </c>
      <c r="G7813" s="111" t="s">
        <v>167</v>
      </c>
      <c r="H7813" s="111" t="s">
        <v>172</v>
      </c>
      <c r="I7813" s="111" t="s">
        <v>167</v>
      </c>
      <c r="J7813" t="str">
        <f t="shared" si="244"/>
        <v>4620SkogOrganisk jordBarskogImpediment</v>
      </c>
      <c r="K7813" s="111">
        <v>-0.13011741963904588</v>
      </c>
      <c r="L7813" s="111">
        <v>0.92784825435236762</v>
      </c>
      <c r="M7813" s="111">
        <v>0.46510463492953991</v>
      </c>
      <c r="N7813" s="112">
        <f t="shared" si="245"/>
        <v>1.2628354696428616</v>
      </c>
    </row>
    <row r="7814" spans="1:14" x14ac:dyDescent="0.25">
      <c r="A7814" s="111" t="s">
        <v>798</v>
      </c>
      <c r="B7814" s="111">
        <f>INDEX(kommuner!C:C,MATCH(_xlfn.NUMBERVALUE(A7814),kommuner!B:B,0))</f>
        <v>4620</v>
      </c>
      <c r="C7814" s="111" t="s">
        <v>127</v>
      </c>
      <c r="D7814" s="111" t="s">
        <v>127</v>
      </c>
      <c r="E7814" s="111" t="s">
        <v>123</v>
      </c>
      <c r="F7814" s="111" t="s">
        <v>172</v>
      </c>
      <c r="G7814" s="111" t="s">
        <v>190</v>
      </c>
      <c r="H7814" s="111" t="s">
        <v>172</v>
      </c>
      <c r="I7814" s="111" t="s">
        <v>190</v>
      </c>
      <c r="J7814" t="str">
        <f t="shared" si="244"/>
        <v>4620SkogOrganisk jordBarskogLav</v>
      </c>
      <c r="K7814" s="111">
        <v>-0.50666953101693391</v>
      </c>
      <c r="L7814" s="111">
        <v>0.92784825435236762</v>
      </c>
      <c r="M7814" s="111">
        <v>0.46510463492953991</v>
      </c>
      <c r="N7814" s="112">
        <f t="shared" si="245"/>
        <v>0.88628335826497362</v>
      </c>
    </row>
    <row r="7815" spans="1:14" x14ac:dyDescent="0.25">
      <c r="A7815" s="111" t="s">
        <v>798</v>
      </c>
      <c r="B7815" s="111">
        <f>INDEX(kommuner!C:C,MATCH(_xlfn.NUMBERVALUE(A7815),kommuner!B:B,0))</f>
        <v>4620</v>
      </c>
      <c r="C7815" s="111" t="s">
        <v>127</v>
      </c>
      <c r="D7815" s="111" t="s">
        <v>127</v>
      </c>
      <c r="E7815" s="111" t="s">
        <v>123</v>
      </c>
      <c r="F7815" s="111" t="s">
        <v>172</v>
      </c>
      <c r="G7815" s="111" t="s">
        <v>173</v>
      </c>
      <c r="H7815" s="111" t="s">
        <v>172</v>
      </c>
      <c r="I7815" s="111" t="s">
        <v>173</v>
      </c>
      <c r="J7815" t="str">
        <f t="shared" si="244"/>
        <v>4620SkogOrganisk jordBarskogMiddels</v>
      </c>
      <c r="K7815" s="111">
        <v>-1.5571490961494638</v>
      </c>
      <c r="L7815" s="111">
        <v>0.92784825435236762</v>
      </c>
      <c r="M7815" s="111">
        <v>0.46518126042825314</v>
      </c>
      <c r="N7815" s="112">
        <f t="shared" si="245"/>
        <v>-0.16411958136884308</v>
      </c>
    </row>
    <row r="7816" spans="1:14" x14ac:dyDescent="0.25">
      <c r="A7816" s="111" t="s">
        <v>798</v>
      </c>
      <c r="B7816" s="111">
        <f>INDEX(kommuner!C:C,MATCH(_xlfn.NUMBERVALUE(A7816),kommuner!B:B,0))</f>
        <v>4620</v>
      </c>
      <c r="C7816" s="111" t="s">
        <v>127</v>
      </c>
      <c r="D7816" s="111" t="s">
        <v>127</v>
      </c>
      <c r="E7816" s="111" t="s">
        <v>123</v>
      </c>
      <c r="F7816" s="111" t="s">
        <v>172</v>
      </c>
      <c r="G7816" s="111" t="s">
        <v>186</v>
      </c>
      <c r="H7816" s="111" t="s">
        <v>172</v>
      </c>
      <c r="I7816" s="111" t="s">
        <v>186</v>
      </c>
      <c r="J7816" t="str">
        <f t="shared" si="244"/>
        <v>4620SkogOrganisk jordBarskogSærs høy</v>
      </c>
      <c r="K7816" s="111">
        <v>2.5548655235722699</v>
      </c>
      <c r="L7816" s="111">
        <v>0.92784825435236762</v>
      </c>
      <c r="M7816" s="111">
        <v>0.46518126042825314</v>
      </c>
      <c r="N7816" s="112">
        <f t="shared" si="245"/>
        <v>3.9478950383528906</v>
      </c>
    </row>
    <row r="7817" spans="1:14" x14ac:dyDescent="0.25">
      <c r="A7817" s="111" t="s">
        <v>798</v>
      </c>
      <c r="B7817" s="111">
        <f>INDEX(kommuner!C:C,MATCH(_xlfn.NUMBERVALUE(A7817),kommuner!B:B,0))</f>
        <v>4620</v>
      </c>
      <c r="C7817" s="111" t="s">
        <v>127</v>
      </c>
      <c r="D7817" s="111" t="s">
        <v>127</v>
      </c>
      <c r="E7817" s="111" t="s">
        <v>123</v>
      </c>
      <c r="F7817" s="111" t="s">
        <v>179</v>
      </c>
      <c r="G7817" s="111" t="s">
        <v>180</v>
      </c>
      <c r="H7817" s="111" t="s">
        <v>179</v>
      </c>
      <c r="I7817" s="111" t="s">
        <v>180</v>
      </c>
      <c r="J7817" t="str">
        <f t="shared" si="244"/>
        <v>4620SkogOrganisk jordBlandingsskogHøy</v>
      </c>
      <c r="K7817" s="111">
        <v>-5.5554344456832343</v>
      </c>
      <c r="L7817" s="111">
        <v>0.92784825435236762</v>
      </c>
      <c r="M7817" s="111">
        <v>0.46510463492953991</v>
      </c>
      <c r="N7817" s="112">
        <f t="shared" si="245"/>
        <v>-4.1624815564013264</v>
      </c>
    </row>
    <row r="7818" spans="1:14" x14ac:dyDescent="0.25">
      <c r="A7818" s="111" t="s">
        <v>798</v>
      </c>
      <c r="B7818" s="111">
        <f>INDEX(kommuner!C:C,MATCH(_xlfn.NUMBERVALUE(A7818),kommuner!B:B,0))</f>
        <v>4620</v>
      </c>
      <c r="C7818" s="111" t="s">
        <v>127</v>
      </c>
      <c r="D7818" s="111" t="s">
        <v>127</v>
      </c>
      <c r="E7818" s="111" t="s">
        <v>123</v>
      </c>
      <c r="F7818" s="111" t="s">
        <v>179</v>
      </c>
      <c r="G7818" s="111" t="s">
        <v>167</v>
      </c>
      <c r="H7818" s="111" t="s">
        <v>179</v>
      </c>
      <c r="I7818" s="111" t="s">
        <v>167</v>
      </c>
      <c r="J7818" t="str">
        <f t="shared" si="244"/>
        <v>4620SkogOrganisk jordBlandingsskogImpediment</v>
      </c>
      <c r="K7818" s="111">
        <v>-0.28586344175800005</v>
      </c>
      <c r="L7818" s="111">
        <v>0.92784825435236762</v>
      </c>
      <c r="M7818" s="111">
        <v>0.46510463492953991</v>
      </c>
      <c r="N7818" s="112">
        <f t="shared" si="245"/>
        <v>1.1070894475239075</v>
      </c>
    </row>
    <row r="7819" spans="1:14" x14ac:dyDescent="0.25">
      <c r="A7819" s="111" t="s">
        <v>798</v>
      </c>
      <c r="B7819" s="111">
        <f>INDEX(kommuner!C:C,MATCH(_xlfn.NUMBERVALUE(A7819),kommuner!B:B,0))</f>
        <v>4620</v>
      </c>
      <c r="C7819" s="111" t="s">
        <v>127</v>
      </c>
      <c r="D7819" s="111" t="s">
        <v>127</v>
      </c>
      <c r="E7819" s="111" t="s">
        <v>123</v>
      </c>
      <c r="F7819" s="111" t="s">
        <v>179</v>
      </c>
      <c r="G7819" s="111" t="s">
        <v>190</v>
      </c>
      <c r="H7819" s="111" t="s">
        <v>179</v>
      </c>
      <c r="I7819" s="111" t="s">
        <v>190</v>
      </c>
      <c r="J7819" t="str">
        <f t="shared" si="244"/>
        <v>4620SkogOrganisk jordBlandingsskogLav</v>
      </c>
      <c r="K7819" s="111">
        <v>-1.2347339377887629</v>
      </c>
      <c r="L7819" s="111">
        <v>0.92784825435236762</v>
      </c>
      <c r="M7819" s="111">
        <v>0.46510463492953991</v>
      </c>
      <c r="N7819" s="112">
        <f t="shared" si="245"/>
        <v>0.15821895149314458</v>
      </c>
    </row>
    <row r="7820" spans="1:14" x14ac:dyDescent="0.25">
      <c r="A7820" s="111" t="s">
        <v>798</v>
      </c>
      <c r="B7820" s="111">
        <f>INDEX(kommuner!C:C,MATCH(_xlfn.NUMBERVALUE(A7820),kommuner!B:B,0))</f>
        <v>4620</v>
      </c>
      <c r="C7820" s="111" t="s">
        <v>127</v>
      </c>
      <c r="D7820" s="111" t="s">
        <v>127</v>
      </c>
      <c r="E7820" s="111" t="s">
        <v>123</v>
      </c>
      <c r="F7820" s="111" t="s">
        <v>179</v>
      </c>
      <c r="G7820" s="111" t="s">
        <v>173</v>
      </c>
      <c r="H7820" s="111" t="s">
        <v>179</v>
      </c>
      <c r="I7820" s="111" t="s">
        <v>173</v>
      </c>
      <c r="J7820" t="str">
        <f t="shared" si="244"/>
        <v>4620SkogOrganisk jordBlandingsskogMiddels</v>
      </c>
      <c r="K7820" s="111">
        <v>-2.4239591752717748</v>
      </c>
      <c r="L7820" s="111">
        <v>0.92784825435236762</v>
      </c>
      <c r="M7820" s="111">
        <v>0.46510463492953991</v>
      </c>
      <c r="N7820" s="112">
        <f t="shared" si="245"/>
        <v>-1.0310062859898674</v>
      </c>
    </row>
    <row r="7821" spans="1:14" x14ac:dyDescent="0.25">
      <c r="A7821" s="111" t="s">
        <v>798</v>
      </c>
      <c r="B7821" s="111">
        <f>INDEX(kommuner!C:C,MATCH(_xlfn.NUMBERVALUE(A7821),kommuner!B:B,0))</f>
        <v>4620</v>
      </c>
      <c r="C7821" s="111" t="s">
        <v>127</v>
      </c>
      <c r="D7821" s="111" t="s">
        <v>127</v>
      </c>
      <c r="E7821" s="111" t="s">
        <v>123</v>
      </c>
      <c r="F7821" s="111" t="s">
        <v>179</v>
      </c>
      <c r="G7821" s="111" t="s">
        <v>186</v>
      </c>
      <c r="H7821" s="111" t="s">
        <v>179</v>
      </c>
      <c r="I7821" s="111" t="s">
        <v>186</v>
      </c>
      <c r="J7821" t="str">
        <f t="shared" si="244"/>
        <v>4620SkogOrganisk jordBlandingsskogSærs høy</v>
      </c>
      <c r="K7821" s="111">
        <v>-1.5726115302258048</v>
      </c>
      <c r="L7821" s="111">
        <v>0.92784825435236762</v>
      </c>
      <c r="M7821" s="111">
        <v>0.46510463492953991</v>
      </c>
      <c r="N7821" s="112">
        <f t="shared" si="245"/>
        <v>-0.17965864094389727</v>
      </c>
    </row>
    <row r="7822" spans="1:14" x14ac:dyDescent="0.25">
      <c r="A7822" s="111" t="s">
        <v>798</v>
      </c>
      <c r="B7822" s="111">
        <f>INDEX(kommuner!C:C,MATCH(_xlfn.NUMBERVALUE(A7822),kommuner!B:B,0))</f>
        <v>4620</v>
      </c>
      <c r="C7822" s="111" t="s">
        <v>127</v>
      </c>
      <c r="D7822" s="111" t="s">
        <v>127</v>
      </c>
      <c r="E7822" s="111" t="s">
        <v>123</v>
      </c>
      <c r="F7822" s="111" t="s">
        <v>185</v>
      </c>
      <c r="G7822" s="111" t="s">
        <v>180</v>
      </c>
      <c r="H7822" s="111" t="s">
        <v>185</v>
      </c>
      <c r="I7822" s="111" t="s">
        <v>180</v>
      </c>
      <c r="J7822" t="str">
        <f t="shared" si="244"/>
        <v>4620SkogOrganisk jordLauvskogHøy</v>
      </c>
      <c r="K7822" s="111">
        <v>-1.9913688882377358</v>
      </c>
      <c r="L7822" s="111">
        <v>0.92784825435236762</v>
      </c>
      <c r="M7822" s="111">
        <v>0.46510463492953991</v>
      </c>
      <c r="N7822" s="112">
        <f t="shared" si="245"/>
        <v>-0.59841599895582831</v>
      </c>
    </row>
    <row r="7823" spans="1:14" x14ac:dyDescent="0.25">
      <c r="A7823" s="111" t="s">
        <v>798</v>
      </c>
      <c r="B7823" s="111">
        <f>INDEX(kommuner!C:C,MATCH(_xlfn.NUMBERVALUE(A7823),kommuner!B:B,0))</f>
        <v>4620</v>
      </c>
      <c r="C7823" s="111" t="s">
        <v>127</v>
      </c>
      <c r="D7823" s="111" t="s">
        <v>127</v>
      </c>
      <c r="E7823" s="111" t="s">
        <v>123</v>
      </c>
      <c r="F7823" s="111" t="s">
        <v>185</v>
      </c>
      <c r="G7823" s="111" t="s">
        <v>167</v>
      </c>
      <c r="H7823" s="111" t="s">
        <v>185</v>
      </c>
      <c r="I7823" s="111" t="s">
        <v>167</v>
      </c>
      <c r="J7823" t="str">
        <f t="shared" si="244"/>
        <v>4620SkogOrganisk jordLauvskogImpediment</v>
      </c>
      <c r="K7823" s="111">
        <v>0.35000626494250675</v>
      </c>
      <c r="L7823" s="111">
        <v>0.92784825435236762</v>
      </c>
      <c r="M7823" s="111">
        <v>0.46510463492953991</v>
      </c>
      <c r="N7823" s="112">
        <f t="shared" si="245"/>
        <v>1.7429591542244141</v>
      </c>
    </row>
    <row r="7824" spans="1:14" x14ac:dyDescent="0.25">
      <c r="A7824" s="111" t="s">
        <v>798</v>
      </c>
      <c r="B7824" s="111">
        <f>INDEX(kommuner!C:C,MATCH(_xlfn.NUMBERVALUE(A7824),kommuner!B:B,0))</f>
        <v>4620</v>
      </c>
      <c r="C7824" s="111" t="s">
        <v>127</v>
      </c>
      <c r="D7824" s="111" t="s">
        <v>127</v>
      </c>
      <c r="E7824" s="111" t="s">
        <v>123</v>
      </c>
      <c r="F7824" s="111" t="s">
        <v>185</v>
      </c>
      <c r="G7824" s="111" t="s">
        <v>190</v>
      </c>
      <c r="H7824" s="111" t="s">
        <v>185</v>
      </c>
      <c r="I7824" s="111" t="s">
        <v>190</v>
      </c>
      <c r="J7824" t="str">
        <f t="shared" si="244"/>
        <v>4620SkogOrganisk jordLauvskogLav</v>
      </c>
      <c r="K7824" s="111">
        <v>1.1144075558526714</v>
      </c>
      <c r="L7824" s="111">
        <v>0.92784825435236762</v>
      </c>
      <c r="M7824" s="111">
        <v>0.46510463492953991</v>
      </c>
      <c r="N7824" s="112">
        <f t="shared" si="245"/>
        <v>2.5073604451345788</v>
      </c>
    </row>
    <row r="7825" spans="1:14" x14ac:dyDescent="0.25">
      <c r="A7825" s="111" t="s">
        <v>798</v>
      </c>
      <c r="B7825" s="111">
        <f>INDEX(kommuner!C:C,MATCH(_xlfn.NUMBERVALUE(A7825),kommuner!B:B,0))</f>
        <v>4620</v>
      </c>
      <c r="C7825" s="111" t="s">
        <v>127</v>
      </c>
      <c r="D7825" s="111" t="s">
        <v>127</v>
      </c>
      <c r="E7825" s="111" t="s">
        <v>123</v>
      </c>
      <c r="F7825" s="111" t="s">
        <v>185</v>
      </c>
      <c r="G7825" s="111" t="s">
        <v>173</v>
      </c>
      <c r="H7825" s="111" t="s">
        <v>185</v>
      </c>
      <c r="I7825" s="111" t="s">
        <v>173</v>
      </c>
      <c r="J7825" t="str">
        <f t="shared" si="244"/>
        <v>4620SkogOrganisk jordLauvskogMiddels</v>
      </c>
      <c r="K7825" s="111">
        <v>-0.62664468270982987</v>
      </c>
      <c r="L7825" s="111">
        <v>0.92784825435236762</v>
      </c>
      <c r="M7825" s="111">
        <v>0.46510463492953991</v>
      </c>
      <c r="N7825" s="112">
        <f t="shared" si="245"/>
        <v>0.76630820657207765</v>
      </c>
    </row>
    <row r="7826" spans="1:14" x14ac:dyDescent="0.25">
      <c r="A7826" s="111" t="s">
        <v>798</v>
      </c>
      <c r="B7826" s="111">
        <f>INDEX(kommuner!C:C,MATCH(_xlfn.NUMBERVALUE(A7826),kommuner!B:B,0))</f>
        <v>4620</v>
      </c>
      <c r="C7826" s="111" t="s">
        <v>127</v>
      </c>
      <c r="D7826" s="111" t="s">
        <v>127</v>
      </c>
      <c r="E7826" s="111" t="s">
        <v>123</v>
      </c>
      <c r="F7826" s="111" t="s">
        <v>185</v>
      </c>
      <c r="G7826" s="111" t="s">
        <v>186</v>
      </c>
      <c r="H7826" s="111" t="s">
        <v>185</v>
      </c>
      <c r="I7826" s="111" t="s">
        <v>186</v>
      </c>
      <c r="J7826" t="str">
        <f t="shared" si="244"/>
        <v>4620SkogOrganisk jordLauvskogSærs høy</v>
      </c>
      <c r="K7826" s="111">
        <v>-1.8997279926091779</v>
      </c>
      <c r="L7826" s="111">
        <v>0.92784825435236762</v>
      </c>
      <c r="M7826" s="111">
        <v>0.46510463492953991</v>
      </c>
      <c r="N7826" s="112">
        <f t="shared" si="245"/>
        <v>-0.50677510332727038</v>
      </c>
    </row>
    <row r="7827" spans="1:14" x14ac:dyDescent="0.25">
      <c r="A7827" s="111" t="s">
        <v>798</v>
      </c>
      <c r="B7827" s="111">
        <f>INDEX(kommuner!C:C,MATCH(_xlfn.NUMBERVALUE(A7827),kommuner!B:B,0))</f>
        <v>4620</v>
      </c>
      <c r="C7827" s="111" t="s">
        <v>83</v>
      </c>
      <c r="D7827" s="111" t="s">
        <v>83</v>
      </c>
      <c r="E7827" s="111" t="s">
        <v>126</v>
      </c>
      <c r="F7827" s="111" t="s">
        <v>139</v>
      </c>
      <c r="G7827" s="111" t="s">
        <v>139</v>
      </c>
      <c r="H7827" s="111" t="s">
        <v>139</v>
      </c>
      <c r="I7827" s="111" t="s">
        <v>139</v>
      </c>
      <c r="J7827" t="str">
        <f t="shared" si="244"/>
        <v>4620Utbygd arealMineraljord</v>
      </c>
      <c r="K7827" s="111">
        <v>-1.3010725986550351</v>
      </c>
      <c r="L7827" s="111">
        <v>0</v>
      </c>
      <c r="M7827" s="111">
        <v>1.303047089454229E-2</v>
      </c>
      <c r="N7827" s="112">
        <f t="shared" si="245"/>
        <v>-1.2880421277604928</v>
      </c>
    </row>
    <row r="7828" spans="1:14" x14ac:dyDescent="0.25">
      <c r="A7828" s="111" t="s">
        <v>798</v>
      </c>
      <c r="B7828" s="111">
        <f>INDEX(kommuner!C:C,MATCH(_xlfn.NUMBERVALUE(A7828),kommuner!B:B,0))</f>
        <v>4620</v>
      </c>
      <c r="C7828" s="111" t="s">
        <v>83</v>
      </c>
      <c r="D7828" s="111" t="s">
        <v>83</v>
      </c>
      <c r="E7828" s="111" t="s">
        <v>123</v>
      </c>
      <c r="F7828" s="111" t="s">
        <v>139</v>
      </c>
      <c r="G7828" s="111" t="s">
        <v>139</v>
      </c>
      <c r="H7828" s="111" t="s">
        <v>139</v>
      </c>
      <c r="I7828" s="111" t="s">
        <v>139</v>
      </c>
      <c r="J7828" t="str">
        <f t="shared" si="244"/>
        <v>4620Utbygd arealOrganisk jord</v>
      </c>
      <c r="K7828" s="111">
        <v>29.011421395201612</v>
      </c>
      <c r="L7828" s="111">
        <v>0</v>
      </c>
      <c r="M7828" s="111">
        <v>1.303047089454229E-2</v>
      </c>
      <c r="N7828" s="112">
        <f t="shared" si="245"/>
        <v>29.024451866096154</v>
      </c>
    </row>
    <row r="7829" spans="1:14" x14ac:dyDescent="0.25">
      <c r="A7829" s="111" t="s">
        <v>798</v>
      </c>
      <c r="B7829" s="111">
        <f>INDEX(kommuner!C:C,MATCH(_xlfn.NUMBERVALUE(A7829),kommuner!B:B,0))</f>
        <v>4620</v>
      </c>
      <c r="C7829" s="111" t="s">
        <v>181</v>
      </c>
      <c r="D7829" s="111" t="s">
        <v>181</v>
      </c>
      <c r="E7829" s="111" t="s">
        <v>123</v>
      </c>
      <c r="F7829" s="111" t="s">
        <v>139</v>
      </c>
      <c r="G7829" s="111" t="s">
        <v>139</v>
      </c>
      <c r="H7829" s="111" t="s">
        <v>139</v>
      </c>
      <c r="I7829" s="111" t="s">
        <v>139</v>
      </c>
      <c r="J7829" t="str">
        <f t="shared" si="244"/>
        <v>4620Vann og myrOrganisk jord</v>
      </c>
      <c r="K7829" s="111">
        <v>-0.38124953903444653</v>
      </c>
      <c r="L7829" s="111">
        <v>0</v>
      </c>
      <c r="M7829" s="111">
        <v>0</v>
      </c>
      <c r="N7829" s="112">
        <f t="shared" si="245"/>
        <v>-0.38124953903444653</v>
      </c>
    </row>
    <row r="7830" spans="1:14" x14ac:dyDescent="0.25">
      <c r="A7830" s="111" t="s">
        <v>799</v>
      </c>
      <c r="B7830" s="111">
        <f>INDEX(kommuner!C:C,MATCH(_xlfn.NUMBERVALUE(A7830),kommuner!B:B,0))</f>
        <v>4621</v>
      </c>
      <c r="C7830" s="111" t="s">
        <v>82</v>
      </c>
      <c r="D7830" s="111" t="s">
        <v>82</v>
      </c>
      <c r="E7830" s="111" t="s">
        <v>126</v>
      </c>
      <c r="F7830" s="111" t="s">
        <v>139</v>
      </c>
      <c r="G7830" s="111" t="s">
        <v>139</v>
      </c>
      <c r="H7830" s="111" t="s">
        <v>139</v>
      </c>
      <c r="I7830" s="111" t="s">
        <v>139</v>
      </c>
      <c r="J7830" t="str">
        <f t="shared" si="244"/>
        <v>4621Annen utmarkMineraljord</v>
      </c>
      <c r="K7830" s="111">
        <v>-0.12122885237983599</v>
      </c>
      <c r="L7830" s="111">
        <v>0</v>
      </c>
      <c r="M7830" s="111">
        <v>0</v>
      </c>
      <c r="N7830" s="112">
        <f t="shared" si="245"/>
        <v>-0.12122885237983599</v>
      </c>
    </row>
    <row r="7831" spans="1:14" x14ac:dyDescent="0.25">
      <c r="A7831" s="111" t="s">
        <v>799</v>
      </c>
      <c r="B7831" s="111">
        <f>INDEX(kommuner!C:C,MATCH(_xlfn.NUMBERVALUE(A7831),kommuner!B:B,0))</f>
        <v>4621</v>
      </c>
      <c r="C7831" s="111" t="s">
        <v>121</v>
      </c>
      <c r="D7831" s="111" t="s">
        <v>121</v>
      </c>
      <c r="E7831" s="111" t="s">
        <v>126</v>
      </c>
      <c r="F7831" s="111" t="s">
        <v>139</v>
      </c>
      <c r="G7831" s="111" t="s">
        <v>139</v>
      </c>
      <c r="H7831" s="111" t="s">
        <v>139</v>
      </c>
      <c r="I7831" s="111" t="s">
        <v>139</v>
      </c>
      <c r="J7831" t="str">
        <f t="shared" si="244"/>
        <v>4621BeiteMineraljord</v>
      </c>
      <c r="K7831" s="111">
        <v>-0.96338340838695502</v>
      </c>
      <c r="L7831" s="111">
        <v>0</v>
      </c>
      <c r="M7831" s="111">
        <v>1.2448711246839999E-7</v>
      </c>
      <c r="N7831" s="112">
        <f t="shared" si="245"/>
        <v>-0.96338328389984251</v>
      </c>
    </row>
    <row r="7832" spans="1:14" x14ac:dyDescent="0.25">
      <c r="A7832" s="111" t="s">
        <v>799</v>
      </c>
      <c r="B7832" s="111">
        <f>INDEX(kommuner!C:C,MATCH(_xlfn.NUMBERVALUE(A7832),kommuner!B:B,0))</f>
        <v>4621</v>
      </c>
      <c r="C7832" s="111" t="s">
        <v>121</v>
      </c>
      <c r="D7832" s="111" t="s">
        <v>121</v>
      </c>
      <c r="E7832" s="111" t="s">
        <v>123</v>
      </c>
      <c r="F7832" s="111" t="s">
        <v>139</v>
      </c>
      <c r="G7832" s="111" t="s">
        <v>139</v>
      </c>
      <c r="H7832" s="111" t="s">
        <v>139</v>
      </c>
      <c r="I7832" s="111" t="s">
        <v>139</v>
      </c>
      <c r="J7832" t="str">
        <f t="shared" si="244"/>
        <v>4621BeiteOrganisk jord</v>
      </c>
      <c r="K7832" s="111">
        <v>12.077525935985037</v>
      </c>
      <c r="L7832" s="111">
        <v>1.6412500000000001</v>
      </c>
      <c r="M7832" s="111">
        <v>0</v>
      </c>
      <c r="N7832" s="112">
        <f t="shared" si="245"/>
        <v>13.718775935985036</v>
      </c>
    </row>
    <row r="7833" spans="1:14" x14ac:dyDescent="0.25">
      <c r="A7833" s="111" t="s">
        <v>799</v>
      </c>
      <c r="B7833" s="111">
        <f>INDEX(kommuner!C:C,MATCH(_xlfn.NUMBERVALUE(A7833),kommuner!B:B,0))</f>
        <v>4621</v>
      </c>
      <c r="C7833" s="111" t="s">
        <v>84</v>
      </c>
      <c r="D7833" s="111" t="s">
        <v>84</v>
      </c>
      <c r="E7833" s="111" t="s">
        <v>126</v>
      </c>
      <c r="F7833" s="111" t="s">
        <v>139</v>
      </c>
      <c r="G7833" s="111" t="s">
        <v>139</v>
      </c>
      <c r="H7833" s="111" t="s">
        <v>139</v>
      </c>
      <c r="I7833" s="111" t="s">
        <v>139</v>
      </c>
      <c r="J7833" t="str">
        <f t="shared" si="244"/>
        <v>4621Dyrket markMineraljord</v>
      </c>
      <c r="K7833" s="111">
        <v>-0.87492202609341907</v>
      </c>
      <c r="L7833" s="111">
        <v>0</v>
      </c>
      <c r="M7833" s="111">
        <v>0</v>
      </c>
      <c r="N7833" s="112">
        <f t="shared" si="245"/>
        <v>-0.87492202609341907</v>
      </c>
    </row>
    <row r="7834" spans="1:14" x14ac:dyDescent="0.25">
      <c r="A7834" s="111" t="s">
        <v>799</v>
      </c>
      <c r="B7834" s="111">
        <f>INDEX(kommuner!C:C,MATCH(_xlfn.NUMBERVALUE(A7834),kommuner!B:B,0))</f>
        <v>4621</v>
      </c>
      <c r="C7834" s="111" t="s">
        <v>84</v>
      </c>
      <c r="D7834" s="111" t="s">
        <v>84</v>
      </c>
      <c r="E7834" s="111" t="s">
        <v>123</v>
      </c>
      <c r="F7834" s="111" t="s">
        <v>139</v>
      </c>
      <c r="G7834" s="111" t="s">
        <v>139</v>
      </c>
      <c r="H7834" s="111" t="s">
        <v>139</v>
      </c>
      <c r="I7834" s="111" t="s">
        <v>139</v>
      </c>
      <c r="J7834" t="str">
        <f t="shared" si="244"/>
        <v>4621Dyrket markOrganisk jord</v>
      </c>
      <c r="K7834" s="111">
        <v>28.726149366675592</v>
      </c>
      <c r="L7834" s="111">
        <v>1.45625</v>
      </c>
      <c r="M7834" s="111">
        <v>0</v>
      </c>
      <c r="N7834" s="112">
        <f t="shared" si="245"/>
        <v>30.182399366675593</v>
      </c>
    </row>
    <row r="7835" spans="1:14" x14ac:dyDescent="0.25">
      <c r="A7835" s="111" t="s">
        <v>799</v>
      </c>
      <c r="B7835" s="111">
        <f>INDEX(kommuner!C:C,MATCH(_xlfn.NUMBERVALUE(A7835),kommuner!B:B,0))</f>
        <v>4621</v>
      </c>
      <c r="C7835" s="111" t="s">
        <v>127</v>
      </c>
      <c r="D7835" s="111" t="s">
        <v>127</v>
      </c>
      <c r="E7835" s="111" t="s">
        <v>126</v>
      </c>
      <c r="F7835" s="111" t="s">
        <v>172</v>
      </c>
      <c r="G7835" s="111" t="s">
        <v>180</v>
      </c>
      <c r="H7835" s="111" t="s">
        <v>172</v>
      </c>
      <c r="I7835" s="111" t="s">
        <v>180</v>
      </c>
      <c r="J7835" t="str">
        <f t="shared" si="244"/>
        <v>4621SkogMineraljordBarskogHøy</v>
      </c>
      <c r="K7835" s="111">
        <v>-3.4914408319412575</v>
      </c>
      <c r="L7835" s="111">
        <v>0.85306406685236758</v>
      </c>
      <c r="M7835" s="111">
        <v>6.4056614999681585E-2</v>
      </c>
      <c r="N7835" s="112">
        <f t="shared" si="245"/>
        <v>-2.5743201500892083</v>
      </c>
    </row>
    <row r="7836" spans="1:14" x14ac:dyDescent="0.25">
      <c r="A7836" s="111" t="s">
        <v>799</v>
      </c>
      <c r="B7836" s="111">
        <f>INDEX(kommuner!C:C,MATCH(_xlfn.NUMBERVALUE(A7836),kommuner!B:B,0))</f>
        <v>4621</v>
      </c>
      <c r="C7836" s="111" t="s">
        <v>127</v>
      </c>
      <c r="D7836" s="111" t="s">
        <v>127</v>
      </c>
      <c r="E7836" s="111" t="s">
        <v>126</v>
      </c>
      <c r="F7836" s="111" t="s">
        <v>172</v>
      </c>
      <c r="G7836" s="111" t="s">
        <v>167</v>
      </c>
      <c r="H7836" s="111" t="s">
        <v>172</v>
      </c>
      <c r="I7836" s="111" t="s">
        <v>167</v>
      </c>
      <c r="J7836" t="str">
        <f t="shared" si="244"/>
        <v>4621SkogMineraljordBarskogImpediment</v>
      </c>
      <c r="K7836" s="111">
        <v>-1.1558387230259366</v>
      </c>
      <c r="L7836" s="111">
        <v>0.85306406685236758</v>
      </c>
      <c r="M7836" s="111">
        <v>6.3979989500968365E-2</v>
      </c>
      <c r="N7836" s="112">
        <f t="shared" si="245"/>
        <v>-0.23879466667260066</v>
      </c>
    </row>
    <row r="7837" spans="1:14" x14ac:dyDescent="0.25">
      <c r="A7837" s="111" t="s">
        <v>799</v>
      </c>
      <c r="B7837" s="111">
        <f>INDEX(kommuner!C:C,MATCH(_xlfn.NUMBERVALUE(A7837),kommuner!B:B,0))</f>
        <v>4621</v>
      </c>
      <c r="C7837" s="111" t="s">
        <v>127</v>
      </c>
      <c r="D7837" s="111" t="s">
        <v>127</v>
      </c>
      <c r="E7837" s="111" t="s">
        <v>126</v>
      </c>
      <c r="F7837" s="111" t="s">
        <v>172</v>
      </c>
      <c r="G7837" s="111" t="s">
        <v>190</v>
      </c>
      <c r="H7837" s="111" t="s">
        <v>172</v>
      </c>
      <c r="I7837" s="111" t="s">
        <v>190</v>
      </c>
      <c r="J7837" t="str">
        <f t="shared" si="244"/>
        <v>4621SkogMineraljordBarskogLav</v>
      </c>
      <c r="K7837" s="111">
        <v>-1.8215681825293268</v>
      </c>
      <c r="L7837" s="111">
        <v>0.85306406685236758</v>
      </c>
      <c r="M7837" s="111">
        <v>6.3979989500968365E-2</v>
      </c>
      <c r="N7837" s="112">
        <f t="shared" si="245"/>
        <v>-0.90452412617599087</v>
      </c>
    </row>
    <row r="7838" spans="1:14" x14ac:dyDescent="0.25">
      <c r="A7838" s="111" t="s">
        <v>799</v>
      </c>
      <c r="B7838" s="111">
        <f>INDEX(kommuner!C:C,MATCH(_xlfn.NUMBERVALUE(A7838),kommuner!B:B,0))</f>
        <v>4621</v>
      </c>
      <c r="C7838" s="111" t="s">
        <v>127</v>
      </c>
      <c r="D7838" s="111" t="s">
        <v>127</v>
      </c>
      <c r="E7838" s="111" t="s">
        <v>126</v>
      </c>
      <c r="F7838" s="111" t="s">
        <v>172</v>
      </c>
      <c r="G7838" s="111" t="s">
        <v>173</v>
      </c>
      <c r="H7838" s="111" t="s">
        <v>172</v>
      </c>
      <c r="I7838" s="111" t="s">
        <v>173</v>
      </c>
      <c r="J7838" t="str">
        <f t="shared" si="244"/>
        <v>4621SkogMineraljordBarskogMiddels</v>
      </c>
      <c r="K7838" s="111">
        <v>-2.9452289214132028</v>
      </c>
      <c r="L7838" s="111">
        <v>0.85306406685236758</v>
      </c>
      <c r="M7838" s="111">
        <v>6.4056614999681585E-2</v>
      </c>
      <c r="N7838" s="112">
        <f t="shared" si="245"/>
        <v>-2.0281082395611536</v>
      </c>
    </row>
    <row r="7839" spans="1:14" x14ac:dyDescent="0.25">
      <c r="A7839" s="111" t="s">
        <v>799</v>
      </c>
      <c r="B7839" s="111">
        <f>INDEX(kommuner!C:C,MATCH(_xlfn.NUMBERVALUE(A7839),kommuner!B:B,0))</f>
        <v>4621</v>
      </c>
      <c r="C7839" s="111" t="s">
        <v>127</v>
      </c>
      <c r="D7839" s="111" t="s">
        <v>127</v>
      </c>
      <c r="E7839" s="111" t="s">
        <v>126</v>
      </c>
      <c r="F7839" s="111" t="s">
        <v>172</v>
      </c>
      <c r="G7839" s="111" t="s">
        <v>186</v>
      </c>
      <c r="H7839" s="111" t="s">
        <v>172</v>
      </c>
      <c r="I7839" s="111" t="s">
        <v>186</v>
      </c>
      <c r="J7839" t="str">
        <f t="shared" si="244"/>
        <v>4621SkogMineraljordBarskogSærs høy</v>
      </c>
      <c r="K7839" s="111">
        <v>-2.734962032443129</v>
      </c>
      <c r="L7839" s="111">
        <v>0.85306406685236758</v>
      </c>
      <c r="M7839" s="111">
        <v>6.4056614999681585E-2</v>
      </c>
      <c r="N7839" s="112">
        <f t="shared" si="245"/>
        <v>-1.81784135059108</v>
      </c>
    </row>
    <row r="7840" spans="1:14" x14ac:dyDescent="0.25">
      <c r="A7840" s="111" t="s">
        <v>799</v>
      </c>
      <c r="B7840" s="111">
        <f>INDEX(kommuner!C:C,MATCH(_xlfn.NUMBERVALUE(A7840),kommuner!B:B,0))</f>
        <v>4621</v>
      </c>
      <c r="C7840" s="111" t="s">
        <v>127</v>
      </c>
      <c r="D7840" s="111" t="s">
        <v>127</v>
      </c>
      <c r="E7840" s="111" t="s">
        <v>126</v>
      </c>
      <c r="F7840" s="111" t="s">
        <v>179</v>
      </c>
      <c r="G7840" s="111" t="s">
        <v>180</v>
      </c>
      <c r="H7840" s="111" t="s">
        <v>179</v>
      </c>
      <c r="I7840" s="111" t="s">
        <v>180</v>
      </c>
      <c r="J7840" t="str">
        <f t="shared" si="244"/>
        <v>4621SkogMineraljordBlandingsskogHøy</v>
      </c>
      <c r="K7840" s="111">
        <v>-7.1939050909469406</v>
      </c>
      <c r="L7840" s="111">
        <v>0.85306406685236758</v>
      </c>
      <c r="M7840" s="111">
        <v>6.3979989500968365E-2</v>
      </c>
      <c r="N7840" s="112">
        <f t="shared" si="245"/>
        <v>-6.2768610345936047</v>
      </c>
    </row>
    <row r="7841" spans="1:14" x14ac:dyDescent="0.25">
      <c r="A7841" s="111" t="s">
        <v>799</v>
      </c>
      <c r="B7841" s="111">
        <f>INDEX(kommuner!C:C,MATCH(_xlfn.NUMBERVALUE(A7841),kommuner!B:B,0))</f>
        <v>4621</v>
      </c>
      <c r="C7841" s="111" t="s">
        <v>127</v>
      </c>
      <c r="D7841" s="111" t="s">
        <v>127</v>
      </c>
      <c r="E7841" s="111" t="s">
        <v>126</v>
      </c>
      <c r="F7841" s="111" t="s">
        <v>179</v>
      </c>
      <c r="G7841" s="111" t="s">
        <v>167</v>
      </c>
      <c r="H7841" s="111" t="s">
        <v>179</v>
      </c>
      <c r="I7841" s="111" t="s">
        <v>167</v>
      </c>
      <c r="J7841" t="str">
        <f t="shared" si="244"/>
        <v>4621SkogMineraljordBlandingsskogImpediment</v>
      </c>
      <c r="K7841" s="111">
        <v>-1.6598037998579707</v>
      </c>
      <c r="L7841" s="111">
        <v>0.85306406685236758</v>
      </c>
      <c r="M7841" s="111">
        <v>6.3979989500968365E-2</v>
      </c>
      <c r="N7841" s="112">
        <f t="shared" si="245"/>
        <v>-0.7427597435046347</v>
      </c>
    </row>
    <row r="7842" spans="1:14" x14ac:dyDescent="0.25">
      <c r="A7842" s="111" t="s">
        <v>799</v>
      </c>
      <c r="B7842" s="111">
        <f>INDEX(kommuner!C:C,MATCH(_xlfn.NUMBERVALUE(A7842),kommuner!B:B,0))</f>
        <v>4621</v>
      </c>
      <c r="C7842" s="111" t="s">
        <v>127</v>
      </c>
      <c r="D7842" s="111" t="s">
        <v>127</v>
      </c>
      <c r="E7842" s="111" t="s">
        <v>126</v>
      </c>
      <c r="F7842" s="111" t="s">
        <v>179</v>
      </c>
      <c r="G7842" s="111" t="s">
        <v>190</v>
      </c>
      <c r="H7842" s="111" t="s">
        <v>179</v>
      </c>
      <c r="I7842" s="111" t="s">
        <v>190</v>
      </c>
      <c r="J7842" t="str">
        <f t="shared" si="244"/>
        <v>4621SkogMineraljordBlandingsskogLav</v>
      </c>
      <c r="K7842" s="111">
        <v>-2.5588434197694254</v>
      </c>
      <c r="L7842" s="111">
        <v>0.85306406685236758</v>
      </c>
      <c r="M7842" s="111">
        <v>6.3979989500968365E-2</v>
      </c>
      <c r="N7842" s="112">
        <f t="shared" si="245"/>
        <v>-1.6417993634160897</v>
      </c>
    </row>
    <row r="7843" spans="1:14" x14ac:dyDescent="0.25">
      <c r="A7843" s="111" t="s">
        <v>799</v>
      </c>
      <c r="B7843" s="111">
        <f>INDEX(kommuner!C:C,MATCH(_xlfn.NUMBERVALUE(A7843),kommuner!B:B,0))</f>
        <v>4621</v>
      </c>
      <c r="C7843" s="111" t="s">
        <v>127</v>
      </c>
      <c r="D7843" s="111" t="s">
        <v>127</v>
      </c>
      <c r="E7843" s="111" t="s">
        <v>126</v>
      </c>
      <c r="F7843" s="111" t="s">
        <v>179</v>
      </c>
      <c r="G7843" s="111" t="s">
        <v>173</v>
      </c>
      <c r="H7843" s="111" t="s">
        <v>179</v>
      </c>
      <c r="I7843" s="111" t="s">
        <v>173</v>
      </c>
      <c r="J7843" t="str">
        <f t="shared" si="244"/>
        <v>4621SkogMineraljordBlandingsskogMiddels</v>
      </c>
      <c r="K7843" s="111">
        <v>-3.8687729546762566</v>
      </c>
      <c r="L7843" s="111">
        <v>0.85306406685236758</v>
      </c>
      <c r="M7843" s="111">
        <v>6.3979989500968365E-2</v>
      </c>
      <c r="N7843" s="112">
        <f t="shared" si="245"/>
        <v>-2.9517288983229206</v>
      </c>
    </row>
    <row r="7844" spans="1:14" x14ac:dyDescent="0.25">
      <c r="A7844" s="111" t="s">
        <v>799</v>
      </c>
      <c r="B7844" s="111">
        <f>INDEX(kommuner!C:C,MATCH(_xlfn.NUMBERVALUE(A7844),kommuner!B:B,0))</f>
        <v>4621</v>
      </c>
      <c r="C7844" s="111" t="s">
        <v>127</v>
      </c>
      <c r="D7844" s="111" t="s">
        <v>127</v>
      </c>
      <c r="E7844" s="111" t="s">
        <v>126</v>
      </c>
      <c r="F7844" s="111" t="s">
        <v>179</v>
      </c>
      <c r="G7844" s="111" t="s">
        <v>186</v>
      </c>
      <c r="H7844" s="111" t="s">
        <v>179</v>
      </c>
      <c r="I7844" s="111" t="s">
        <v>186</v>
      </c>
      <c r="J7844" t="str">
        <f t="shared" si="244"/>
        <v>4621SkogMineraljordBlandingsskogSærs høy</v>
      </c>
      <c r="K7844" s="111">
        <v>-2.9395925245326562</v>
      </c>
      <c r="L7844" s="111">
        <v>0.85306406685236758</v>
      </c>
      <c r="M7844" s="111">
        <v>6.3979989500968365E-2</v>
      </c>
      <c r="N7844" s="112">
        <f t="shared" si="245"/>
        <v>-2.0225484681793202</v>
      </c>
    </row>
    <row r="7845" spans="1:14" x14ac:dyDescent="0.25">
      <c r="A7845" s="111" t="s">
        <v>799</v>
      </c>
      <c r="B7845" s="111">
        <f>INDEX(kommuner!C:C,MATCH(_xlfn.NUMBERVALUE(A7845),kommuner!B:B,0))</f>
        <v>4621</v>
      </c>
      <c r="C7845" s="111" t="s">
        <v>127</v>
      </c>
      <c r="D7845" s="111" t="s">
        <v>127</v>
      </c>
      <c r="E7845" s="111" t="s">
        <v>126</v>
      </c>
      <c r="F7845" s="111" t="s">
        <v>185</v>
      </c>
      <c r="G7845" s="111" t="s">
        <v>180</v>
      </c>
      <c r="H7845" s="111" t="s">
        <v>185</v>
      </c>
      <c r="I7845" s="111" t="s">
        <v>180</v>
      </c>
      <c r="J7845" t="str">
        <f t="shared" si="244"/>
        <v>4621SkogMineraljordLauvskogHøy</v>
      </c>
      <c r="K7845" s="111">
        <v>-2.6171499611514069</v>
      </c>
      <c r="L7845" s="111">
        <v>0.85306406685236758</v>
      </c>
      <c r="M7845" s="111">
        <v>6.3979989500968365E-2</v>
      </c>
      <c r="N7845" s="112">
        <f t="shared" si="245"/>
        <v>-1.7001059047980711</v>
      </c>
    </row>
    <row r="7846" spans="1:14" x14ac:dyDescent="0.25">
      <c r="A7846" s="111" t="s">
        <v>799</v>
      </c>
      <c r="B7846" s="111">
        <f>INDEX(kommuner!C:C,MATCH(_xlfn.NUMBERVALUE(A7846),kommuner!B:B,0))</f>
        <v>4621</v>
      </c>
      <c r="C7846" s="111" t="s">
        <v>127</v>
      </c>
      <c r="D7846" s="111" t="s">
        <v>127</v>
      </c>
      <c r="E7846" s="111" t="s">
        <v>126</v>
      </c>
      <c r="F7846" s="111" t="s">
        <v>185</v>
      </c>
      <c r="G7846" s="111" t="s">
        <v>167</v>
      </c>
      <c r="H7846" s="111" t="s">
        <v>185</v>
      </c>
      <c r="I7846" s="111" t="s">
        <v>167</v>
      </c>
      <c r="J7846" t="str">
        <f t="shared" si="244"/>
        <v>4621SkogMineraljordLauvskogImpediment</v>
      </c>
      <c r="K7846" s="111">
        <v>-1.406906973132888</v>
      </c>
      <c r="L7846" s="111">
        <v>0.85306406685236758</v>
      </c>
      <c r="M7846" s="111">
        <v>6.3979989500968365E-2</v>
      </c>
      <c r="N7846" s="112">
        <f t="shared" si="245"/>
        <v>-0.48986291677955207</v>
      </c>
    </row>
    <row r="7847" spans="1:14" x14ac:dyDescent="0.25">
      <c r="A7847" s="111" t="s">
        <v>799</v>
      </c>
      <c r="B7847" s="111">
        <f>INDEX(kommuner!C:C,MATCH(_xlfn.NUMBERVALUE(A7847),kommuner!B:B,0))</f>
        <v>4621</v>
      </c>
      <c r="C7847" s="111" t="s">
        <v>127</v>
      </c>
      <c r="D7847" s="111" t="s">
        <v>127</v>
      </c>
      <c r="E7847" s="111" t="s">
        <v>126</v>
      </c>
      <c r="F7847" s="111" t="s">
        <v>185</v>
      </c>
      <c r="G7847" s="111" t="s">
        <v>190</v>
      </c>
      <c r="H7847" s="111" t="s">
        <v>185</v>
      </c>
      <c r="I7847" s="111" t="s">
        <v>190</v>
      </c>
      <c r="J7847" t="str">
        <f t="shared" si="244"/>
        <v>4621SkogMineraljordLauvskogLav</v>
      </c>
      <c r="K7847" s="111">
        <v>-8.9748170935426599E-2</v>
      </c>
      <c r="L7847" s="111">
        <v>0.85306406685236758</v>
      </c>
      <c r="M7847" s="111">
        <v>6.3979989500968365E-2</v>
      </c>
      <c r="N7847" s="112">
        <f t="shared" si="245"/>
        <v>0.82729588541790933</v>
      </c>
    </row>
    <row r="7848" spans="1:14" x14ac:dyDescent="0.25">
      <c r="A7848" s="111" t="s">
        <v>799</v>
      </c>
      <c r="B7848" s="111">
        <f>INDEX(kommuner!C:C,MATCH(_xlfn.NUMBERVALUE(A7848),kommuner!B:B,0))</f>
        <v>4621</v>
      </c>
      <c r="C7848" s="111" t="s">
        <v>127</v>
      </c>
      <c r="D7848" s="111" t="s">
        <v>127</v>
      </c>
      <c r="E7848" s="111" t="s">
        <v>126</v>
      </c>
      <c r="F7848" s="111" t="s">
        <v>185</v>
      </c>
      <c r="G7848" s="111" t="s">
        <v>173</v>
      </c>
      <c r="H7848" s="111" t="s">
        <v>185</v>
      </c>
      <c r="I7848" s="111" t="s">
        <v>173</v>
      </c>
      <c r="J7848" t="str">
        <f t="shared" si="244"/>
        <v>4621SkogMineraljordLauvskogMiddels</v>
      </c>
      <c r="K7848" s="111">
        <v>-1.7789409505847176</v>
      </c>
      <c r="L7848" s="111">
        <v>0.85306406685236758</v>
      </c>
      <c r="M7848" s="111">
        <v>6.3979989500968365E-2</v>
      </c>
      <c r="N7848" s="112">
        <f t="shared" si="245"/>
        <v>-0.86189689423138161</v>
      </c>
    </row>
    <row r="7849" spans="1:14" x14ac:dyDescent="0.25">
      <c r="A7849" s="111" t="s">
        <v>799</v>
      </c>
      <c r="B7849" s="111">
        <f>INDEX(kommuner!C:C,MATCH(_xlfn.NUMBERVALUE(A7849),kommuner!B:B,0))</f>
        <v>4621</v>
      </c>
      <c r="C7849" s="111" t="s">
        <v>127</v>
      </c>
      <c r="D7849" s="111" t="s">
        <v>127</v>
      </c>
      <c r="E7849" s="111" t="s">
        <v>126</v>
      </c>
      <c r="F7849" s="111" t="s">
        <v>185</v>
      </c>
      <c r="G7849" s="111" t="s">
        <v>186</v>
      </c>
      <c r="H7849" s="111" t="s">
        <v>185</v>
      </c>
      <c r="I7849" s="111" t="s">
        <v>186</v>
      </c>
      <c r="J7849" t="str">
        <f t="shared" si="244"/>
        <v>4621SkogMineraljordLauvskogSærs høy</v>
      </c>
      <c r="K7849" s="111">
        <v>-3.5879168219799293</v>
      </c>
      <c r="L7849" s="111">
        <v>0.85306406685236758</v>
      </c>
      <c r="M7849" s="111">
        <v>6.3979989500968365E-2</v>
      </c>
      <c r="N7849" s="112">
        <f t="shared" si="245"/>
        <v>-2.6708727656265934</v>
      </c>
    </row>
    <row r="7850" spans="1:14" x14ac:dyDescent="0.25">
      <c r="A7850" s="111" t="s">
        <v>799</v>
      </c>
      <c r="B7850" s="111">
        <f>INDEX(kommuner!C:C,MATCH(_xlfn.NUMBERVALUE(A7850),kommuner!B:B,0))</f>
        <v>4621</v>
      </c>
      <c r="C7850" s="111" t="s">
        <v>127</v>
      </c>
      <c r="D7850" s="111" t="s">
        <v>127</v>
      </c>
      <c r="E7850" s="111" t="s">
        <v>123</v>
      </c>
      <c r="F7850" s="111" t="s">
        <v>172</v>
      </c>
      <c r="G7850" s="111" t="s">
        <v>180</v>
      </c>
      <c r="H7850" s="111" t="s">
        <v>172</v>
      </c>
      <c r="I7850" s="111" t="s">
        <v>180</v>
      </c>
      <c r="J7850" t="str">
        <f t="shared" si="244"/>
        <v>4621SkogOrganisk jordBarskogHøy</v>
      </c>
      <c r="K7850" s="111">
        <v>-2.5184559031994138</v>
      </c>
      <c r="L7850" s="111">
        <v>0.92784825435236762</v>
      </c>
      <c r="M7850" s="111">
        <v>0.46518126042825314</v>
      </c>
      <c r="N7850" s="112">
        <f t="shared" si="245"/>
        <v>-1.1254263884187932</v>
      </c>
    </row>
    <row r="7851" spans="1:14" x14ac:dyDescent="0.25">
      <c r="A7851" s="111" t="s">
        <v>799</v>
      </c>
      <c r="B7851" s="111">
        <f>INDEX(kommuner!C:C,MATCH(_xlfn.NUMBERVALUE(A7851),kommuner!B:B,0))</f>
        <v>4621</v>
      </c>
      <c r="C7851" s="111" t="s">
        <v>127</v>
      </c>
      <c r="D7851" s="111" t="s">
        <v>127</v>
      </c>
      <c r="E7851" s="111" t="s">
        <v>123</v>
      </c>
      <c r="F7851" s="111" t="s">
        <v>172</v>
      </c>
      <c r="G7851" s="111" t="s">
        <v>167</v>
      </c>
      <c r="H7851" s="111" t="s">
        <v>172</v>
      </c>
      <c r="I7851" s="111" t="s">
        <v>167</v>
      </c>
      <c r="J7851" t="str">
        <f t="shared" si="244"/>
        <v>4621SkogOrganisk jordBarskogImpediment</v>
      </c>
      <c r="K7851" s="111">
        <v>-0.13011741963904588</v>
      </c>
      <c r="L7851" s="111">
        <v>0.92784825435236762</v>
      </c>
      <c r="M7851" s="111">
        <v>0.46510463492953991</v>
      </c>
      <c r="N7851" s="112">
        <f t="shared" si="245"/>
        <v>1.2628354696428616</v>
      </c>
    </row>
    <row r="7852" spans="1:14" x14ac:dyDescent="0.25">
      <c r="A7852" s="111" t="s">
        <v>799</v>
      </c>
      <c r="B7852" s="111">
        <f>INDEX(kommuner!C:C,MATCH(_xlfn.NUMBERVALUE(A7852),kommuner!B:B,0))</f>
        <v>4621</v>
      </c>
      <c r="C7852" s="111" t="s">
        <v>127</v>
      </c>
      <c r="D7852" s="111" t="s">
        <v>127</v>
      </c>
      <c r="E7852" s="111" t="s">
        <v>123</v>
      </c>
      <c r="F7852" s="111" t="s">
        <v>172</v>
      </c>
      <c r="G7852" s="111" t="s">
        <v>190</v>
      </c>
      <c r="H7852" s="111" t="s">
        <v>172</v>
      </c>
      <c r="I7852" s="111" t="s">
        <v>190</v>
      </c>
      <c r="J7852" t="str">
        <f t="shared" si="244"/>
        <v>4621SkogOrganisk jordBarskogLav</v>
      </c>
      <c r="K7852" s="111">
        <v>-0.50666953101693391</v>
      </c>
      <c r="L7852" s="111">
        <v>0.92784825435236762</v>
      </c>
      <c r="M7852" s="111">
        <v>0.46510463492953991</v>
      </c>
      <c r="N7852" s="112">
        <f t="shared" si="245"/>
        <v>0.88628335826497362</v>
      </c>
    </row>
    <row r="7853" spans="1:14" x14ac:dyDescent="0.25">
      <c r="A7853" s="111" t="s">
        <v>799</v>
      </c>
      <c r="B7853" s="111">
        <f>INDEX(kommuner!C:C,MATCH(_xlfn.NUMBERVALUE(A7853),kommuner!B:B,0))</f>
        <v>4621</v>
      </c>
      <c r="C7853" s="111" t="s">
        <v>127</v>
      </c>
      <c r="D7853" s="111" t="s">
        <v>127</v>
      </c>
      <c r="E7853" s="111" t="s">
        <v>123</v>
      </c>
      <c r="F7853" s="111" t="s">
        <v>172</v>
      </c>
      <c r="G7853" s="111" t="s">
        <v>173</v>
      </c>
      <c r="H7853" s="111" t="s">
        <v>172</v>
      </c>
      <c r="I7853" s="111" t="s">
        <v>173</v>
      </c>
      <c r="J7853" t="str">
        <f t="shared" si="244"/>
        <v>4621SkogOrganisk jordBarskogMiddels</v>
      </c>
      <c r="K7853" s="111">
        <v>-1.5571490961494638</v>
      </c>
      <c r="L7853" s="111">
        <v>0.92784825435236762</v>
      </c>
      <c r="M7853" s="111">
        <v>0.46518126042825314</v>
      </c>
      <c r="N7853" s="112">
        <f t="shared" si="245"/>
        <v>-0.16411958136884308</v>
      </c>
    </row>
    <row r="7854" spans="1:14" x14ac:dyDescent="0.25">
      <c r="A7854" s="111" t="s">
        <v>799</v>
      </c>
      <c r="B7854" s="111">
        <f>INDEX(kommuner!C:C,MATCH(_xlfn.NUMBERVALUE(A7854),kommuner!B:B,0))</f>
        <v>4621</v>
      </c>
      <c r="C7854" s="111" t="s">
        <v>127</v>
      </c>
      <c r="D7854" s="111" t="s">
        <v>127</v>
      </c>
      <c r="E7854" s="111" t="s">
        <v>123</v>
      </c>
      <c r="F7854" s="111" t="s">
        <v>172</v>
      </c>
      <c r="G7854" s="111" t="s">
        <v>186</v>
      </c>
      <c r="H7854" s="111" t="s">
        <v>172</v>
      </c>
      <c r="I7854" s="111" t="s">
        <v>186</v>
      </c>
      <c r="J7854" t="str">
        <f t="shared" si="244"/>
        <v>4621SkogOrganisk jordBarskogSærs høy</v>
      </c>
      <c r="K7854" s="111">
        <v>2.5548655235722699</v>
      </c>
      <c r="L7854" s="111">
        <v>0.92784825435236762</v>
      </c>
      <c r="M7854" s="111">
        <v>0.46518126042825314</v>
      </c>
      <c r="N7854" s="112">
        <f t="shared" si="245"/>
        <v>3.9478950383528906</v>
      </c>
    </row>
    <row r="7855" spans="1:14" x14ac:dyDescent="0.25">
      <c r="A7855" s="111" t="s">
        <v>799</v>
      </c>
      <c r="B7855" s="111">
        <f>INDEX(kommuner!C:C,MATCH(_xlfn.NUMBERVALUE(A7855),kommuner!B:B,0))</f>
        <v>4621</v>
      </c>
      <c r="C7855" s="111" t="s">
        <v>127</v>
      </c>
      <c r="D7855" s="111" t="s">
        <v>127</v>
      </c>
      <c r="E7855" s="111" t="s">
        <v>123</v>
      </c>
      <c r="F7855" s="111" t="s">
        <v>179</v>
      </c>
      <c r="G7855" s="111" t="s">
        <v>180</v>
      </c>
      <c r="H7855" s="111" t="s">
        <v>179</v>
      </c>
      <c r="I7855" s="111" t="s">
        <v>180</v>
      </c>
      <c r="J7855" t="str">
        <f t="shared" si="244"/>
        <v>4621SkogOrganisk jordBlandingsskogHøy</v>
      </c>
      <c r="K7855" s="111">
        <v>-5.5554344456832343</v>
      </c>
      <c r="L7855" s="111">
        <v>0.92784825435236762</v>
      </c>
      <c r="M7855" s="111">
        <v>0.46510463492953991</v>
      </c>
      <c r="N7855" s="112">
        <f t="shared" si="245"/>
        <v>-4.1624815564013264</v>
      </c>
    </row>
    <row r="7856" spans="1:14" x14ac:dyDescent="0.25">
      <c r="A7856" s="111" t="s">
        <v>799</v>
      </c>
      <c r="B7856" s="111">
        <f>INDEX(kommuner!C:C,MATCH(_xlfn.NUMBERVALUE(A7856),kommuner!B:B,0))</f>
        <v>4621</v>
      </c>
      <c r="C7856" s="111" t="s">
        <v>127</v>
      </c>
      <c r="D7856" s="111" t="s">
        <v>127</v>
      </c>
      <c r="E7856" s="111" t="s">
        <v>123</v>
      </c>
      <c r="F7856" s="111" t="s">
        <v>179</v>
      </c>
      <c r="G7856" s="111" t="s">
        <v>167</v>
      </c>
      <c r="H7856" s="111" t="s">
        <v>179</v>
      </c>
      <c r="I7856" s="111" t="s">
        <v>167</v>
      </c>
      <c r="J7856" t="str">
        <f t="shared" si="244"/>
        <v>4621SkogOrganisk jordBlandingsskogImpediment</v>
      </c>
      <c r="K7856" s="111">
        <v>-0.28586344175800005</v>
      </c>
      <c r="L7856" s="111">
        <v>0.92784825435236762</v>
      </c>
      <c r="M7856" s="111">
        <v>0.46510463492953991</v>
      </c>
      <c r="N7856" s="112">
        <f t="shared" si="245"/>
        <v>1.1070894475239075</v>
      </c>
    </row>
    <row r="7857" spans="1:14" x14ac:dyDescent="0.25">
      <c r="A7857" s="111" t="s">
        <v>799</v>
      </c>
      <c r="B7857" s="111">
        <f>INDEX(kommuner!C:C,MATCH(_xlfn.NUMBERVALUE(A7857),kommuner!B:B,0))</f>
        <v>4621</v>
      </c>
      <c r="C7857" s="111" t="s">
        <v>127</v>
      </c>
      <c r="D7857" s="111" t="s">
        <v>127</v>
      </c>
      <c r="E7857" s="111" t="s">
        <v>123</v>
      </c>
      <c r="F7857" s="111" t="s">
        <v>179</v>
      </c>
      <c r="G7857" s="111" t="s">
        <v>190</v>
      </c>
      <c r="H7857" s="111" t="s">
        <v>179</v>
      </c>
      <c r="I7857" s="111" t="s">
        <v>190</v>
      </c>
      <c r="J7857" t="str">
        <f t="shared" si="244"/>
        <v>4621SkogOrganisk jordBlandingsskogLav</v>
      </c>
      <c r="K7857" s="111">
        <v>-1.2347339377887629</v>
      </c>
      <c r="L7857" s="111">
        <v>0.92784825435236762</v>
      </c>
      <c r="M7857" s="111">
        <v>0.46510463492953991</v>
      </c>
      <c r="N7857" s="112">
        <f t="shared" si="245"/>
        <v>0.15821895149314458</v>
      </c>
    </row>
    <row r="7858" spans="1:14" x14ac:dyDescent="0.25">
      <c r="A7858" s="111" t="s">
        <v>799</v>
      </c>
      <c r="B7858" s="111">
        <f>INDEX(kommuner!C:C,MATCH(_xlfn.NUMBERVALUE(A7858),kommuner!B:B,0))</f>
        <v>4621</v>
      </c>
      <c r="C7858" s="111" t="s">
        <v>127</v>
      </c>
      <c r="D7858" s="111" t="s">
        <v>127</v>
      </c>
      <c r="E7858" s="111" t="s">
        <v>123</v>
      </c>
      <c r="F7858" s="111" t="s">
        <v>179</v>
      </c>
      <c r="G7858" s="111" t="s">
        <v>173</v>
      </c>
      <c r="H7858" s="111" t="s">
        <v>179</v>
      </c>
      <c r="I7858" s="111" t="s">
        <v>173</v>
      </c>
      <c r="J7858" t="str">
        <f t="shared" si="244"/>
        <v>4621SkogOrganisk jordBlandingsskogMiddels</v>
      </c>
      <c r="K7858" s="111">
        <v>-2.4239591752717748</v>
      </c>
      <c r="L7858" s="111">
        <v>0.92784825435236762</v>
      </c>
      <c r="M7858" s="111">
        <v>0.46510463492953991</v>
      </c>
      <c r="N7858" s="112">
        <f t="shared" si="245"/>
        <v>-1.0310062859898674</v>
      </c>
    </row>
    <row r="7859" spans="1:14" x14ac:dyDescent="0.25">
      <c r="A7859" s="111" t="s">
        <v>799</v>
      </c>
      <c r="B7859" s="111">
        <f>INDEX(kommuner!C:C,MATCH(_xlfn.NUMBERVALUE(A7859),kommuner!B:B,0))</f>
        <v>4621</v>
      </c>
      <c r="C7859" s="111" t="s">
        <v>127</v>
      </c>
      <c r="D7859" s="111" t="s">
        <v>127</v>
      </c>
      <c r="E7859" s="111" t="s">
        <v>123</v>
      </c>
      <c r="F7859" s="111" t="s">
        <v>179</v>
      </c>
      <c r="G7859" s="111" t="s">
        <v>186</v>
      </c>
      <c r="H7859" s="111" t="s">
        <v>179</v>
      </c>
      <c r="I7859" s="111" t="s">
        <v>186</v>
      </c>
      <c r="J7859" t="str">
        <f t="shared" si="244"/>
        <v>4621SkogOrganisk jordBlandingsskogSærs høy</v>
      </c>
      <c r="K7859" s="111">
        <v>-1.5726115302258048</v>
      </c>
      <c r="L7859" s="111">
        <v>0.92784825435236762</v>
      </c>
      <c r="M7859" s="111">
        <v>0.46510463492953991</v>
      </c>
      <c r="N7859" s="112">
        <f t="shared" si="245"/>
        <v>-0.17965864094389727</v>
      </c>
    </row>
    <row r="7860" spans="1:14" x14ac:dyDescent="0.25">
      <c r="A7860" s="111" t="s">
        <v>799</v>
      </c>
      <c r="B7860" s="111">
        <f>INDEX(kommuner!C:C,MATCH(_xlfn.NUMBERVALUE(A7860),kommuner!B:B,0))</f>
        <v>4621</v>
      </c>
      <c r="C7860" s="111" t="s">
        <v>127</v>
      </c>
      <c r="D7860" s="111" t="s">
        <v>127</v>
      </c>
      <c r="E7860" s="111" t="s">
        <v>123</v>
      </c>
      <c r="F7860" s="111" t="s">
        <v>185</v>
      </c>
      <c r="G7860" s="111" t="s">
        <v>180</v>
      </c>
      <c r="H7860" s="111" t="s">
        <v>185</v>
      </c>
      <c r="I7860" s="111" t="s">
        <v>180</v>
      </c>
      <c r="J7860" t="str">
        <f t="shared" si="244"/>
        <v>4621SkogOrganisk jordLauvskogHøy</v>
      </c>
      <c r="K7860" s="111">
        <v>-1.9913688882377358</v>
      </c>
      <c r="L7860" s="111">
        <v>0.92784825435236762</v>
      </c>
      <c r="M7860" s="111">
        <v>0.46510463492953991</v>
      </c>
      <c r="N7860" s="112">
        <f t="shared" si="245"/>
        <v>-0.59841599895582831</v>
      </c>
    </row>
    <row r="7861" spans="1:14" x14ac:dyDescent="0.25">
      <c r="A7861" s="111" t="s">
        <v>799</v>
      </c>
      <c r="B7861" s="111">
        <f>INDEX(kommuner!C:C,MATCH(_xlfn.NUMBERVALUE(A7861),kommuner!B:B,0))</f>
        <v>4621</v>
      </c>
      <c r="C7861" s="111" t="s">
        <v>127</v>
      </c>
      <c r="D7861" s="111" t="s">
        <v>127</v>
      </c>
      <c r="E7861" s="111" t="s">
        <v>123</v>
      </c>
      <c r="F7861" s="111" t="s">
        <v>185</v>
      </c>
      <c r="G7861" s="111" t="s">
        <v>167</v>
      </c>
      <c r="H7861" s="111" t="s">
        <v>185</v>
      </c>
      <c r="I7861" s="111" t="s">
        <v>167</v>
      </c>
      <c r="J7861" t="str">
        <f t="shared" si="244"/>
        <v>4621SkogOrganisk jordLauvskogImpediment</v>
      </c>
      <c r="K7861" s="111">
        <v>0.35000626494250675</v>
      </c>
      <c r="L7861" s="111">
        <v>0.92784825435236762</v>
      </c>
      <c r="M7861" s="111">
        <v>0.46510463492953991</v>
      </c>
      <c r="N7861" s="112">
        <f t="shared" si="245"/>
        <v>1.7429591542244141</v>
      </c>
    </row>
    <row r="7862" spans="1:14" x14ac:dyDescent="0.25">
      <c r="A7862" s="111" t="s">
        <v>799</v>
      </c>
      <c r="B7862" s="111">
        <f>INDEX(kommuner!C:C,MATCH(_xlfn.NUMBERVALUE(A7862),kommuner!B:B,0))</f>
        <v>4621</v>
      </c>
      <c r="C7862" s="111" t="s">
        <v>127</v>
      </c>
      <c r="D7862" s="111" t="s">
        <v>127</v>
      </c>
      <c r="E7862" s="111" t="s">
        <v>123</v>
      </c>
      <c r="F7862" s="111" t="s">
        <v>185</v>
      </c>
      <c r="G7862" s="111" t="s">
        <v>190</v>
      </c>
      <c r="H7862" s="111" t="s">
        <v>185</v>
      </c>
      <c r="I7862" s="111" t="s">
        <v>190</v>
      </c>
      <c r="J7862" t="str">
        <f t="shared" si="244"/>
        <v>4621SkogOrganisk jordLauvskogLav</v>
      </c>
      <c r="K7862" s="111">
        <v>1.1144075558526714</v>
      </c>
      <c r="L7862" s="111">
        <v>0.92784825435236762</v>
      </c>
      <c r="M7862" s="111">
        <v>0.46510463492953991</v>
      </c>
      <c r="N7862" s="112">
        <f t="shared" si="245"/>
        <v>2.5073604451345788</v>
      </c>
    </row>
    <row r="7863" spans="1:14" x14ac:dyDescent="0.25">
      <c r="A7863" s="111" t="s">
        <v>799</v>
      </c>
      <c r="B7863" s="111">
        <f>INDEX(kommuner!C:C,MATCH(_xlfn.NUMBERVALUE(A7863),kommuner!B:B,0))</f>
        <v>4621</v>
      </c>
      <c r="C7863" s="111" t="s">
        <v>127</v>
      </c>
      <c r="D7863" s="111" t="s">
        <v>127</v>
      </c>
      <c r="E7863" s="111" t="s">
        <v>123</v>
      </c>
      <c r="F7863" s="111" t="s">
        <v>185</v>
      </c>
      <c r="G7863" s="111" t="s">
        <v>173</v>
      </c>
      <c r="H7863" s="111" t="s">
        <v>185</v>
      </c>
      <c r="I7863" s="111" t="s">
        <v>173</v>
      </c>
      <c r="J7863" t="str">
        <f t="shared" si="244"/>
        <v>4621SkogOrganisk jordLauvskogMiddels</v>
      </c>
      <c r="K7863" s="111">
        <v>-0.62664468270982987</v>
      </c>
      <c r="L7863" s="111">
        <v>0.92784825435236762</v>
      </c>
      <c r="M7863" s="111">
        <v>0.46510463492953991</v>
      </c>
      <c r="N7863" s="112">
        <f t="shared" si="245"/>
        <v>0.76630820657207765</v>
      </c>
    </row>
    <row r="7864" spans="1:14" x14ac:dyDescent="0.25">
      <c r="A7864" s="111" t="s">
        <v>799</v>
      </c>
      <c r="B7864" s="111">
        <f>INDEX(kommuner!C:C,MATCH(_xlfn.NUMBERVALUE(A7864),kommuner!B:B,0))</f>
        <v>4621</v>
      </c>
      <c r="C7864" s="111" t="s">
        <v>127</v>
      </c>
      <c r="D7864" s="111" t="s">
        <v>127</v>
      </c>
      <c r="E7864" s="111" t="s">
        <v>123</v>
      </c>
      <c r="F7864" s="111" t="s">
        <v>185</v>
      </c>
      <c r="G7864" s="111" t="s">
        <v>186</v>
      </c>
      <c r="H7864" s="111" t="s">
        <v>185</v>
      </c>
      <c r="I7864" s="111" t="s">
        <v>186</v>
      </c>
      <c r="J7864" t="str">
        <f t="shared" si="244"/>
        <v>4621SkogOrganisk jordLauvskogSærs høy</v>
      </c>
      <c r="K7864" s="111">
        <v>-1.8997279926091779</v>
      </c>
      <c r="L7864" s="111">
        <v>0.92784825435236762</v>
      </c>
      <c r="M7864" s="111">
        <v>0.46510463492953991</v>
      </c>
      <c r="N7864" s="112">
        <f t="shared" si="245"/>
        <v>-0.50677510332727038</v>
      </c>
    </row>
    <row r="7865" spans="1:14" x14ac:dyDescent="0.25">
      <c r="A7865" s="111" t="s">
        <v>799</v>
      </c>
      <c r="B7865" s="111">
        <f>INDEX(kommuner!C:C,MATCH(_xlfn.NUMBERVALUE(A7865),kommuner!B:B,0))</f>
        <v>4621</v>
      </c>
      <c r="C7865" s="111" t="s">
        <v>83</v>
      </c>
      <c r="D7865" s="111" t="s">
        <v>83</v>
      </c>
      <c r="E7865" s="111" t="s">
        <v>126</v>
      </c>
      <c r="F7865" s="111" t="s">
        <v>139</v>
      </c>
      <c r="G7865" s="111" t="s">
        <v>139</v>
      </c>
      <c r="H7865" s="111" t="s">
        <v>139</v>
      </c>
      <c r="I7865" s="111" t="s">
        <v>139</v>
      </c>
      <c r="J7865" t="str">
        <f t="shared" si="244"/>
        <v>4621Utbygd arealMineraljord</v>
      </c>
      <c r="K7865" s="111">
        <v>-1.3010725986550351</v>
      </c>
      <c r="L7865" s="111">
        <v>0</v>
      </c>
      <c r="M7865" s="111">
        <v>1.303047089454229E-2</v>
      </c>
      <c r="N7865" s="112">
        <f t="shared" si="245"/>
        <v>-1.2880421277604928</v>
      </c>
    </row>
    <row r="7866" spans="1:14" x14ac:dyDescent="0.25">
      <c r="A7866" s="111" t="s">
        <v>799</v>
      </c>
      <c r="B7866" s="111">
        <f>INDEX(kommuner!C:C,MATCH(_xlfn.NUMBERVALUE(A7866),kommuner!B:B,0))</f>
        <v>4621</v>
      </c>
      <c r="C7866" s="111" t="s">
        <v>83</v>
      </c>
      <c r="D7866" s="111" t="s">
        <v>83</v>
      </c>
      <c r="E7866" s="111" t="s">
        <v>123</v>
      </c>
      <c r="F7866" s="111" t="s">
        <v>139</v>
      </c>
      <c r="G7866" s="111" t="s">
        <v>139</v>
      </c>
      <c r="H7866" s="111" t="s">
        <v>139</v>
      </c>
      <c r="I7866" s="111" t="s">
        <v>139</v>
      </c>
      <c r="J7866" t="str">
        <f t="shared" si="244"/>
        <v>4621Utbygd arealOrganisk jord</v>
      </c>
      <c r="K7866" s="111">
        <v>29.011421395201612</v>
      </c>
      <c r="L7866" s="111">
        <v>0</v>
      </c>
      <c r="M7866" s="111">
        <v>1.303047089454229E-2</v>
      </c>
      <c r="N7866" s="112">
        <f t="shared" si="245"/>
        <v>29.024451866096154</v>
      </c>
    </row>
    <row r="7867" spans="1:14" x14ac:dyDescent="0.25">
      <c r="A7867" s="111" t="s">
        <v>799</v>
      </c>
      <c r="B7867" s="111">
        <f>INDEX(kommuner!C:C,MATCH(_xlfn.NUMBERVALUE(A7867),kommuner!B:B,0))</f>
        <v>4621</v>
      </c>
      <c r="C7867" s="111" t="s">
        <v>181</v>
      </c>
      <c r="D7867" s="111" t="s">
        <v>181</v>
      </c>
      <c r="E7867" s="111" t="s">
        <v>123</v>
      </c>
      <c r="F7867" s="111" t="s">
        <v>139</v>
      </c>
      <c r="G7867" s="111" t="s">
        <v>139</v>
      </c>
      <c r="H7867" s="111" t="s">
        <v>139</v>
      </c>
      <c r="I7867" s="111" t="s">
        <v>139</v>
      </c>
      <c r="J7867" t="str">
        <f t="shared" si="244"/>
        <v>4621Vann og myrOrganisk jord</v>
      </c>
      <c r="K7867" s="111">
        <v>-0.38124953903444653</v>
      </c>
      <c r="L7867" s="111">
        <v>0</v>
      </c>
      <c r="M7867" s="111">
        <v>0</v>
      </c>
      <c r="N7867" s="112">
        <f t="shared" si="245"/>
        <v>-0.38124953903444653</v>
      </c>
    </row>
    <row r="7868" spans="1:14" x14ac:dyDescent="0.25">
      <c r="A7868" s="111" t="s">
        <v>800</v>
      </c>
      <c r="B7868" s="111">
        <f>INDEX(kommuner!C:C,MATCH(_xlfn.NUMBERVALUE(A7868),kommuner!B:B,0))</f>
        <v>4621</v>
      </c>
      <c r="C7868" s="111" t="s">
        <v>82</v>
      </c>
      <c r="D7868" s="111" t="s">
        <v>82</v>
      </c>
      <c r="E7868" s="111" t="s">
        <v>126</v>
      </c>
      <c r="F7868" s="111" t="s">
        <v>139</v>
      </c>
      <c r="G7868" s="111" t="s">
        <v>139</v>
      </c>
      <c r="H7868" s="111" t="s">
        <v>139</v>
      </c>
      <c r="I7868" s="111" t="s">
        <v>139</v>
      </c>
      <c r="J7868" t="str">
        <f t="shared" si="244"/>
        <v>4621Annen utmarkMineraljord</v>
      </c>
      <c r="K7868" s="111">
        <v>-0.12122885237983599</v>
      </c>
      <c r="L7868" s="111">
        <v>0</v>
      </c>
      <c r="M7868" s="111">
        <v>0</v>
      </c>
      <c r="N7868" s="112">
        <f t="shared" si="245"/>
        <v>-0.12122885237983599</v>
      </c>
    </row>
    <row r="7869" spans="1:14" x14ac:dyDescent="0.25">
      <c r="A7869" s="111" t="s">
        <v>800</v>
      </c>
      <c r="B7869" s="111">
        <f>INDEX(kommuner!C:C,MATCH(_xlfn.NUMBERVALUE(A7869),kommuner!B:B,0))</f>
        <v>4621</v>
      </c>
      <c r="C7869" s="111" t="s">
        <v>121</v>
      </c>
      <c r="D7869" s="111" t="s">
        <v>121</v>
      </c>
      <c r="E7869" s="111" t="s">
        <v>126</v>
      </c>
      <c r="F7869" s="111" t="s">
        <v>139</v>
      </c>
      <c r="G7869" s="111" t="s">
        <v>139</v>
      </c>
      <c r="H7869" s="111" t="s">
        <v>139</v>
      </c>
      <c r="I7869" s="111" t="s">
        <v>139</v>
      </c>
      <c r="J7869" t="str">
        <f t="shared" si="244"/>
        <v>4621BeiteMineraljord</v>
      </c>
      <c r="K7869" s="111">
        <v>-0.96338340838695502</v>
      </c>
      <c r="L7869" s="111">
        <v>0</v>
      </c>
      <c r="M7869" s="111">
        <v>1.2448711246839999E-7</v>
      </c>
      <c r="N7869" s="112">
        <f t="shared" si="245"/>
        <v>-0.96338328389984251</v>
      </c>
    </row>
    <row r="7870" spans="1:14" x14ac:dyDescent="0.25">
      <c r="A7870" s="111" t="s">
        <v>800</v>
      </c>
      <c r="B7870" s="111">
        <f>INDEX(kommuner!C:C,MATCH(_xlfn.NUMBERVALUE(A7870),kommuner!B:B,0))</f>
        <v>4621</v>
      </c>
      <c r="C7870" s="111" t="s">
        <v>121</v>
      </c>
      <c r="D7870" s="111" t="s">
        <v>121</v>
      </c>
      <c r="E7870" s="111" t="s">
        <v>123</v>
      </c>
      <c r="F7870" s="111" t="s">
        <v>139</v>
      </c>
      <c r="G7870" s="111" t="s">
        <v>139</v>
      </c>
      <c r="H7870" s="111" t="s">
        <v>139</v>
      </c>
      <c r="I7870" s="111" t="s">
        <v>139</v>
      </c>
      <c r="J7870" t="str">
        <f t="shared" si="244"/>
        <v>4621BeiteOrganisk jord</v>
      </c>
      <c r="K7870" s="111">
        <v>12.077525935985037</v>
      </c>
      <c r="L7870" s="111">
        <v>1.6412500000000001</v>
      </c>
      <c r="M7870" s="111">
        <v>0</v>
      </c>
      <c r="N7870" s="112">
        <f t="shared" si="245"/>
        <v>13.718775935985036</v>
      </c>
    </row>
    <row r="7871" spans="1:14" x14ac:dyDescent="0.25">
      <c r="A7871" s="111" t="s">
        <v>800</v>
      </c>
      <c r="B7871" s="111">
        <f>INDEX(kommuner!C:C,MATCH(_xlfn.NUMBERVALUE(A7871),kommuner!B:B,0))</f>
        <v>4621</v>
      </c>
      <c r="C7871" s="111" t="s">
        <v>84</v>
      </c>
      <c r="D7871" s="111" t="s">
        <v>84</v>
      </c>
      <c r="E7871" s="111" t="s">
        <v>126</v>
      </c>
      <c r="F7871" s="111" t="s">
        <v>139</v>
      </c>
      <c r="G7871" s="111" t="s">
        <v>139</v>
      </c>
      <c r="H7871" s="111" t="s">
        <v>139</v>
      </c>
      <c r="I7871" s="111" t="s">
        <v>139</v>
      </c>
      <c r="J7871" t="str">
        <f t="shared" si="244"/>
        <v>4621Dyrket markMineraljord</v>
      </c>
      <c r="K7871" s="111">
        <v>-0.87492202609341907</v>
      </c>
      <c r="L7871" s="111">
        <v>0</v>
      </c>
      <c r="M7871" s="111">
        <v>0</v>
      </c>
      <c r="N7871" s="112">
        <f t="shared" si="245"/>
        <v>-0.87492202609341907</v>
      </c>
    </row>
    <row r="7872" spans="1:14" x14ac:dyDescent="0.25">
      <c r="A7872" s="111" t="s">
        <v>800</v>
      </c>
      <c r="B7872" s="111">
        <f>INDEX(kommuner!C:C,MATCH(_xlfn.NUMBERVALUE(A7872),kommuner!B:B,0))</f>
        <v>4621</v>
      </c>
      <c r="C7872" s="111" t="s">
        <v>84</v>
      </c>
      <c r="D7872" s="111" t="s">
        <v>84</v>
      </c>
      <c r="E7872" s="111" t="s">
        <v>123</v>
      </c>
      <c r="F7872" s="111" t="s">
        <v>139</v>
      </c>
      <c r="G7872" s="111" t="s">
        <v>139</v>
      </c>
      <c r="H7872" s="111" t="s">
        <v>139</v>
      </c>
      <c r="I7872" s="111" t="s">
        <v>139</v>
      </c>
      <c r="J7872" t="str">
        <f t="shared" si="244"/>
        <v>4621Dyrket markOrganisk jord</v>
      </c>
      <c r="K7872" s="111">
        <v>28.726149366675592</v>
      </c>
      <c r="L7872" s="111">
        <v>1.45625</v>
      </c>
      <c r="M7872" s="111">
        <v>0</v>
      </c>
      <c r="N7872" s="112">
        <f t="shared" si="245"/>
        <v>30.182399366675593</v>
      </c>
    </row>
    <row r="7873" spans="1:14" x14ac:dyDescent="0.25">
      <c r="A7873" s="111" t="s">
        <v>800</v>
      </c>
      <c r="B7873" s="111">
        <f>INDEX(kommuner!C:C,MATCH(_xlfn.NUMBERVALUE(A7873),kommuner!B:B,0))</f>
        <v>4621</v>
      </c>
      <c r="C7873" s="111" t="s">
        <v>127</v>
      </c>
      <c r="D7873" s="111" t="s">
        <v>127</v>
      </c>
      <c r="E7873" s="111" t="s">
        <v>126</v>
      </c>
      <c r="F7873" s="111" t="s">
        <v>172</v>
      </c>
      <c r="G7873" s="111" t="s">
        <v>180</v>
      </c>
      <c r="H7873" s="111" t="s">
        <v>172</v>
      </c>
      <c r="I7873" s="111" t="s">
        <v>180</v>
      </c>
      <c r="J7873" t="str">
        <f t="shared" si="244"/>
        <v>4621SkogMineraljordBarskogHøy</v>
      </c>
      <c r="K7873" s="111">
        <v>-3.4914408319412575</v>
      </c>
      <c r="L7873" s="111">
        <v>0.85306406685236758</v>
      </c>
      <c r="M7873" s="111">
        <v>6.4056614999681585E-2</v>
      </c>
      <c r="N7873" s="112">
        <f t="shared" si="245"/>
        <v>-2.5743201500892083</v>
      </c>
    </row>
    <row r="7874" spans="1:14" x14ac:dyDescent="0.25">
      <c r="A7874" s="111" t="s">
        <v>800</v>
      </c>
      <c r="B7874" s="111">
        <f>INDEX(kommuner!C:C,MATCH(_xlfn.NUMBERVALUE(A7874),kommuner!B:B,0))</f>
        <v>4621</v>
      </c>
      <c r="C7874" s="111" t="s">
        <v>127</v>
      </c>
      <c r="D7874" s="111" t="s">
        <v>127</v>
      </c>
      <c r="E7874" s="111" t="s">
        <v>126</v>
      </c>
      <c r="F7874" s="111" t="s">
        <v>172</v>
      </c>
      <c r="G7874" s="111" t="s">
        <v>167</v>
      </c>
      <c r="H7874" s="111" t="s">
        <v>172</v>
      </c>
      <c r="I7874" s="111" t="s">
        <v>167</v>
      </c>
      <c r="J7874" t="str">
        <f t="shared" si="244"/>
        <v>4621SkogMineraljordBarskogImpediment</v>
      </c>
      <c r="K7874" s="111">
        <v>-1.1558387230259366</v>
      </c>
      <c r="L7874" s="111">
        <v>0.85306406685236758</v>
      </c>
      <c r="M7874" s="111">
        <v>6.3979989500968365E-2</v>
      </c>
      <c r="N7874" s="112">
        <f t="shared" si="245"/>
        <v>-0.23879466667260066</v>
      </c>
    </row>
    <row r="7875" spans="1:14" x14ac:dyDescent="0.25">
      <c r="A7875" s="111" t="s">
        <v>800</v>
      </c>
      <c r="B7875" s="111">
        <f>INDEX(kommuner!C:C,MATCH(_xlfn.NUMBERVALUE(A7875),kommuner!B:B,0))</f>
        <v>4621</v>
      </c>
      <c r="C7875" s="111" t="s">
        <v>127</v>
      </c>
      <c r="D7875" s="111" t="s">
        <v>127</v>
      </c>
      <c r="E7875" s="111" t="s">
        <v>126</v>
      </c>
      <c r="F7875" s="111" t="s">
        <v>172</v>
      </c>
      <c r="G7875" s="111" t="s">
        <v>190</v>
      </c>
      <c r="H7875" s="111" t="s">
        <v>172</v>
      </c>
      <c r="I7875" s="111" t="s">
        <v>190</v>
      </c>
      <c r="J7875" t="str">
        <f t="shared" ref="J7875:J7938" si="246">B7875&amp;C7875&amp;E7875&amp;IF(C7875="Skog",F7875&amp;G7875,"")</f>
        <v>4621SkogMineraljordBarskogLav</v>
      </c>
      <c r="K7875" s="111">
        <v>-1.8215681825293268</v>
      </c>
      <c r="L7875" s="111">
        <v>0.85306406685236758</v>
      </c>
      <c r="M7875" s="111">
        <v>6.3979989500968365E-2</v>
      </c>
      <c r="N7875" s="112">
        <f t="shared" ref="N7875:N7938" si="247">SUM(K7875:M7875)</f>
        <v>-0.90452412617599087</v>
      </c>
    </row>
    <row r="7876" spans="1:14" x14ac:dyDescent="0.25">
      <c r="A7876" s="111" t="s">
        <v>800</v>
      </c>
      <c r="B7876" s="111">
        <f>INDEX(kommuner!C:C,MATCH(_xlfn.NUMBERVALUE(A7876),kommuner!B:B,0))</f>
        <v>4621</v>
      </c>
      <c r="C7876" s="111" t="s">
        <v>127</v>
      </c>
      <c r="D7876" s="111" t="s">
        <v>127</v>
      </c>
      <c r="E7876" s="111" t="s">
        <v>126</v>
      </c>
      <c r="F7876" s="111" t="s">
        <v>172</v>
      </c>
      <c r="G7876" s="111" t="s">
        <v>173</v>
      </c>
      <c r="H7876" s="111" t="s">
        <v>172</v>
      </c>
      <c r="I7876" s="111" t="s">
        <v>173</v>
      </c>
      <c r="J7876" t="str">
        <f t="shared" si="246"/>
        <v>4621SkogMineraljordBarskogMiddels</v>
      </c>
      <c r="K7876" s="111">
        <v>-2.9452289214132028</v>
      </c>
      <c r="L7876" s="111">
        <v>0.85306406685236758</v>
      </c>
      <c r="M7876" s="111">
        <v>6.4056614999681585E-2</v>
      </c>
      <c r="N7876" s="112">
        <f t="shared" si="247"/>
        <v>-2.0281082395611536</v>
      </c>
    </row>
    <row r="7877" spans="1:14" x14ac:dyDescent="0.25">
      <c r="A7877" s="111" t="s">
        <v>800</v>
      </c>
      <c r="B7877" s="111">
        <f>INDEX(kommuner!C:C,MATCH(_xlfn.NUMBERVALUE(A7877),kommuner!B:B,0))</f>
        <v>4621</v>
      </c>
      <c r="C7877" s="111" t="s">
        <v>127</v>
      </c>
      <c r="D7877" s="111" t="s">
        <v>127</v>
      </c>
      <c r="E7877" s="111" t="s">
        <v>126</v>
      </c>
      <c r="F7877" s="111" t="s">
        <v>172</v>
      </c>
      <c r="G7877" s="111" t="s">
        <v>186</v>
      </c>
      <c r="H7877" s="111" t="s">
        <v>172</v>
      </c>
      <c r="I7877" s="111" t="s">
        <v>186</v>
      </c>
      <c r="J7877" t="str">
        <f t="shared" si="246"/>
        <v>4621SkogMineraljordBarskogSærs høy</v>
      </c>
      <c r="K7877" s="111">
        <v>-2.734962032443129</v>
      </c>
      <c r="L7877" s="111">
        <v>0.85306406685236758</v>
      </c>
      <c r="M7877" s="111">
        <v>6.4056614999681585E-2</v>
      </c>
      <c r="N7877" s="112">
        <f t="shared" si="247"/>
        <v>-1.81784135059108</v>
      </c>
    </row>
    <row r="7878" spans="1:14" x14ac:dyDescent="0.25">
      <c r="A7878" s="111" t="s">
        <v>800</v>
      </c>
      <c r="B7878" s="111">
        <f>INDEX(kommuner!C:C,MATCH(_xlfn.NUMBERVALUE(A7878),kommuner!B:B,0))</f>
        <v>4621</v>
      </c>
      <c r="C7878" s="111" t="s">
        <v>127</v>
      </c>
      <c r="D7878" s="111" t="s">
        <v>127</v>
      </c>
      <c r="E7878" s="111" t="s">
        <v>126</v>
      </c>
      <c r="F7878" s="111" t="s">
        <v>179</v>
      </c>
      <c r="G7878" s="111" t="s">
        <v>180</v>
      </c>
      <c r="H7878" s="111" t="s">
        <v>179</v>
      </c>
      <c r="I7878" s="111" t="s">
        <v>180</v>
      </c>
      <c r="J7878" t="str">
        <f t="shared" si="246"/>
        <v>4621SkogMineraljordBlandingsskogHøy</v>
      </c>
      <c r="K7878" s="111">
        <v>-7.1939050909469406</v>
      </c>
      <c r="L7878" s="111">
        <v>0.85306406685236758</v>
      </c>
      <c r="M7878" s="111">
        <v>6.3979989500968365E-2</v>
      </c>
      <c r="N7878" s="112">
        <f t="shared" si="247"/>
        <v>-6.2768610345936047</v>
      </c>
    </row>
    <row r="7879" spans="1:14" x14ac:dyDescent="0.25">
      <c r="A7879" s="111" t="s">
        <v>800</v>
      </c>
      <c r="B7879" s="111">
        <f>INDEX(kommuner!C:C,MATCH(_xlfn.NUMBERVALUE(A7879),kommuner!B:B,0))</f>
        <v>4621</v>
      </c>
      <c r="C7879" s="111" t="s">
        <v>127</v>
      </c>
      <c r="D7879" s="111" t="s">
        <v>127</v>
      </c>
      <c r="E7879" s="111" t="s">
        <v>126</v>
      </c>
      <c r="F7879" s="111" t="s">
        <v>179</v>
      </c>
      <c r="G7879" s="111" t="s">
        <v>167</v>
      </c>
      <c r="H7879" s="111" t="s">
        <v>179</v>
      </c>
      <c r="I7879" s="111" t="s">
        <v>167</v>
      </c>
      <c r="J7879" t="str">
        <f t="shared" si="246"/>
        <v>4621SkogMineraljordBlandingsskogImpediment</v>
      </c>
      <c r="K7879" s="111">
        <v>-1.6598037998579707</v>
      </c>
      <c r="L7879" s="111">
        <v>0.85306406685236758</v>
      </c>
      <c r="M7879" s="111">
        <v>6.3979989500968365E-2</v>
      </c>
      <c r="N7879" s="112">
        <f t="shared" si="247"/>
        <v>-0.7427597435046347</v>
      </c>
    </row>
    <row r="7880" spans="1:14" x14ac:dyDescent="0.25">
      <c r="A7880" s="111" t="s">
        <v>800</v>
      </c>
      <c r="B7880" s="111">
        <f>INDEX(kommuner!C:C,MATCH(_xlfn.NUMBERVALUE(A7880),kommuner!B:B,0))</f>
        <v>4621</v>
      </c>
      <c r="C7880" s="111" t="s">
        <v>127</v>
      </c>
      <c r="D7880" s="111" t="s">
        <v>127</v>
      </c>
      <c r="E7880" s="111" t="s">
        <v>126</v>
      </c>
      <c r="F7880" s="111" t="s">
        <v>179</v>
      </c>
      <c r="G7880" s="111" t="s">
        <v>190</v>
      </c>
      <c r="H7880" s="111" t="s">
        <v>179</v>
      </c>
      <c r="I7880" s="111" t="s">
        <v>190</v>
      </c>
      <c r="J7880" t="str">
        <f t="shared" si="246"/>
        <v>4621SkogMineraljordBlandingsskogLav</v>
      </c>
      <c r="K7880" s="111">
        <v>-2.5588434197694254</v>
      </c>
      <c r="L7880" s="111">
        <v>0.85306406685236758</v>
      </c>
      <c r="M7880" s="111">
        <v>6.3979989500968365E-2</v>
      </c>
      <c r="N7880" s="112">
        <f t="shared" si="247"/>
        <v>-1.6417993634160897</v>
      </c>
    </row>
    <row r="7881" spans="1:14" x14ac:dyDescent="0.25">
      <c r="A7881" s="111" t="s">
        <v>800</v>
      </c>
      <c r="B7881" s="111">
        <f>INDEX(kommuner!C:C,MATCH(_xlfn.NUMBERVALUE(A7881),kommuner!B:B,0))</f>
        <v>4621</v>
      </c>
      <c r="C7881" s="111" t="s">
        <v>127</v>
      </c>
      <c r="D7881" s="111" t="s">
        <v>127</v>
      </c>
      <c r="E7881" s="111" t="s">
        <v>126</v>
      </c>
      <c r="F7881" s="111" t="s">
        <v>179</v>
      </c>
      <c r="G7881" s="111" t="s">
        <v>173</v>
      </c>
      <c r="H7881" s="111" t="s">
        <v>179</v>
      </c>
      <c r="I7881" s="111" t="s">
        <v>173</v>
      </c>
      <c r="J7881" t="str">
        <f t="shared" si="246"/>
        <v>4621SkogMineraljordBlandingsskogMiddels</v>
      </c>
      <c r="K7881" s="111">
        <v>-3.8687729546762566</v>
      </c>
      <c r="L7881" s="111">
        <v>0.85306406685236758</v>
      </c>
      <c r="M7881" s="111">
        <v>6.3979989500968365E-2</v>
      </c>
      <c r="N7881" s="112">
        <f t="shared" si="247"/>
        <v>-2.9517288983229206</v>
      </c>
    </row>
    <row r="7882" spans="1:14" x14ac:dyDescent="0.25">
      <c r="A7882" s="111" t="s">
        <v>800</v>
      </c>
      <c r="B7882" s="111">
        <f>INDEX(kommuner!C:C,MATCH(_xlfn.NUMBERVALUE(A7882),kommuner!B:B,0))</f>
        <v>4621</v>
      </c>
      <c r="C7882" s="111" t="s">
        <v>127</v>
      </c>
      <c r="D7882" s="111" t="s">
        <v>127</v>
      </c>
      <c r="E7882" s="111" t="s">
        <v>126</v>
      </c>
      <c r="F7882" s="111" t="s">
        <v>179</v>
      </c>
      <c r="G7882" s="111" t="s">
        <v>186</v>
      </c>
      <c r="H7882" s="111" t="s">
        <v>179</v>
      </c>
      <c r="I7882" s="111" t="s">
        <v>186</v>
      </c>
      <c r="J7882" t="str">
        <f t="shared" si="246"/>
        <v>4621SkogMineraljordBlandingsskogSærs høy</v>
      </c>
      <c r="K7882" s="111">
        <v>-2.9395925245326562</v>
      </c>
      <c r="L7882" s="111">
        <v>0.85306406685236758</v>
      </c>
      <c r="M7882" s="111">
        <v>6.3979989500968365E-2</v>
      </c>
      <c r="N7882" s="112">
        <f t="shared" si="247"/>
        <v>-2.0225484681793202</v>
      </c>
    </row>
    <row r="7883" spans="1:14" x14ac:dyDescent="0.25">
      <c r="A7883" s="111" t="s">
        <v>800</v>
      </c>
      <c r="B7883" s="111">
        <f>INDEX(kommuner!C:C,MATCH(_xlfn.NUMBERVALUE(A7883),kommuner!B:B,0))</f>
        <v>4621</v>
      </c>
      <c r="C7883" s="111" t="s">
        <v>127</v>
      </c>
      <c r="D7883" s="111" t="s">
        <v>127</v>
      </c>
      <c r="E7883" s="111" t="s">
        <v>126</v>
      </c>
      <c r="F7883" s="111" t="s">
        <v>185</v>
      </c>
      <c r="G7883" s="111" t="s">
        <v>180</v>
      </c>
      <c r="H7883" s="111" t="s">
        <v>185</v>
      </c>
      <c r="I7883" s="111" t="s">
        <v>180</v>
      </c>
      <c r="J7883" t="str">
        <f t="shared" si="246"/>
        <v>4621SkogMineraljordLauvskogHøy</v>
      </c>
      <c r="K7883" s="111">
        <v>-2.6171499611514069</v>
      </c>
      <c r="L7883" s="111">
        <v>0.85306406685236758</v>
      </c>
      <c r="M7883" s="111">
        <v>6.3979989500968365E-2</v>
      </c>
      <c r="N7883" s="112">
        <f t="shared" si="247"/>
        <v>-1.7001059047980711</v>
      </c>
    </row>
    <row r="7884" spans="1:14" x14ac:dyDescent="0.25">
      <c r="A7884" s="111" t="s">
        <v>800</v>
      </c>
      <c r="B7884" s="111">
        <f>INDEX(kommuner!C:C,MATCH(_xlfn.NUMBERVALUE(A7884),kommuner!B:B,0))</f>
        <v>4621</v>
      </c>
      <c r="C7884" s="111" t="s">
        <v>127</v>
      </c>
      <c r="D7884" s="111" t="s">
        <v>127</v>
      </c>
      <c r="E7884" s="111" t="s">
        <v>126</v>
      </c>
      <c r="F7884" s="111" t="s">
        <v>185</v>
      </c>
      <c r="G7884" s="111" t="s">
        <v>167</v>
      </c>
      <c r="H7884" s="111" t="s">
        <v>185</v>
      </c>
      <c r="I7884" s="111" t="s">
        <v>167</v>
      </c>
      <c r="J7884" t="str">
        <f t="shared" si="246"/>
        <v>4621SkogMineraljordLauvskogImpediment</v>
      </c>
      <c r="K7884" s="111">
        <v>-1.406906973132888</v>
      </c>
      <c r="L7884" s="111">
        <v>0.85306406685236758</v>
      </c>
      <c r="M7884" s="111">
        <v>6.3979989500968365E-2</v>
      </c>
      <c r="N7884" s="112">
        <f t="shared" si="247"/>
        <v>-0.48986291677955207</v>
      </c>
    </row>
    <row r="7885" spans="1:14" x14ac:dyDescent="0.25">
      <c r="A7885" s="111" t="s">
        <v>800</v>
      </c>
      <c r="B7885" s="111">
        <f>INDEX(kommuner!C:C,MATCH(_xlfn.NUMBERVALUE(A7885),kommuner!B:B,0))</f>
        <v>4621</v>
      </c>
      <c r="C7885" s="111" t="s">
        <v>127</v>
      </c>
      <c r="D7885" s="111" t="s">
        <v>127</v>
      </c>
      <c r="E7885" s="111" t="s">
        <v>126</v>
      </c>
      <c r="F7885" s="111" t="s">
        <v>185</v>
      </c>
      <c r="G7885" s="111" t="s">
        <v>190</v>
      </c>
      <c r="H7885" s="111" t="s">
        <v>185</v>
      </c>
      <c r="I7885" s="111" t="s">
        <v>190</v>
      </c>
      <c r="J7885" t="str">
        <f t="shared" si="246"/>
        <v>4621SkogMineraljordLauvskogLav</v>
      </c>
      <c r="K7885" s="111">
        <v>-8.9748170935426599E-2</v>
      </c>
      <c r="L7885" s="111">
        <v>0.85306406685236758</v>
      </c>
      <c r="M7885" s="111">
        <v>6.3979989500968365E-2</v>
      </c>
      <c r="N7885" s="112">
        <f t="shared" si="247"/>
        <v>0.82729588541790933</v>
      </c>
    </row>
    <row r="7886" spans="1:14" x14ac:dyDescent="0.25">
      <c r="A7886" s="111" t="s">
        <v>800</v>
      </c>
      <c r="B7886" s="111">
        <f>INDEX(kommuner!C:C,MATCH(_xlfn.NUMBERVALUE(A7886),kommuner!B:B,0))</f>
        <v>4621</v>
      </c>
      <c r="C7886" s="111" t="s">
        <v>127</v>
      </c>
      <c r="D7886" s="111" t="s">
        <v>127</v>
      </c>
      <c r="E7886" s="111" t="s">
        <v>126</v>
      </c>
      <c r="F7886" s="111" t="s">
        <v>185</v>
      </c>
      <c r="G7886" s="111" t="s">
        <v>173</v>
      </c>
      <c r="H7886" s="111" t="s">
        <v>185</v>
      </c>
      <c r="I7886" s="111" t="s">
        <v>173</v>
      </c>
      <c r="J7886" t="str">
        <f t="shared" si="246"/>
        <v>4621SkogMineraljordLauvskogMiddels</v>
      </c>
      <c r="K7886" s="111">
        <v>-1.7789409505847176</v>
      </c>
      <c r="L7886" s="111">
        <v>0.85306406685236758</v>
      </c>
      <c r="M7886" s="111">
        <v>6.3979989500968365E-2</v>
      </c>
      <c r="N7886" s="112">
        <f t="shared" si="247"/>
        <v>-0.86189689423138161</v>
      </c>
    </row>
    <row r="7887" spans="1:14" x14ac:dyDescent="0.25">
      <c r="A7887" s="111" t="s">
        <v>800</v>
      </c>
      <c r="B7887" s="111">
        <f>INDEX(kommuner!C:C,MATCH(_xlfn.NUMBERVALUE(A7887),kommuner!B:B,0))</f>
        <v>4621</v>
      </c>
      <c r="C7887" s="111" t="s">
        <v>127</v>
      </c>
      <c r="D7887" s="111" t="s">
        <v>127</v>
      </c>
      <c r="E7887" s="111" t="s">
        <v>126</v>
      </c>
      <c r="F7887" s="111" t="s">
        <v>185</v>
      </c>
      <c r="G7887" s="111" t="s">
        <v>186</v>
      </c>
      <c r="H7887" s="111" t="s">
        <v>185</v>
      </c>
      <c r="I7887" s="111" t="s">
        <v>186</v>
      </c>
      <c r="J7887" t="str">
        <f t="shared" si="246"/>
        <v>4621SkogMineraljordLauvskogSærs høy</v>
      </c>
      <c r="K7887" s="111">
        <v>-3.5879168219799293</v>
      </c>
      <c r="L7887" s="111">
        <v>0.85306406685236758</v>
      </c>
      <c r="M7887" s="111">
        <v>6.3979989500968365E-2</v>
      </c>
      <c r="N7887" s="112">
        <f t="shared" si="247"/>
        <v>-2.6708727656265934</v>
      </c>
    </row>
    <row r="7888" spans="1:14" x14ac:dyDescent="0.25">
      <c r="A7888" s="111" t="s">
        <v>800</v>
      </c>
      <c r="B7888" s="111">
        <f>INDEX(kommuner!C:C,MATCH(_xlfn.NUMBERVALUE(A7888),kommuner!B:B,0))</f>
        <v>4621</v>
      </c>
      <c r="C7888" s="111" t="s">
        <v>127</v>
      </c>
      <c r="D7888" s="111" t="s">
        <v>127</v>
      </c>
      <c r="E7888" s="111" t="s">
        <v>123</v>
      </c>
      <c r="F7888" s="111" t="s">
        <v>172</v>
      </c>
      <c r="G7888" s="111" t="s">
        <v>180</v>
      </c>
      <c r="H7888" s="111" t="s">
        <v>172</v>
      </c>
      <c r="I7888" s="111" t="s">
        <v>180</v>
      </c>
      <c r="J7888" t="str">
        <f t="shared" si="246"/>
        <v>4621SkogOrganisk jordBarskogHøy</v>
      </c>
      <c r="K7888" s="111">
        <v>-2.5184559031994138</v>
      </c>
      <c r="L7888" s="111">
        <v>0.92784825435236762</v>
      </c>
      <c r="M7888" s="111">
        <v>0.46518126042825314</v>
      </c>
      <c r="N7888" s="112">
        <f t="shared" si="247"/>
        <v>-1.1254263884187932</v>
      </c>
    </row>
    <row r="7889" spans="1:14" x14ac:dyDescent="0.25">
      <c r="A7889" s="111" t="s">
        <v>800</v>
      </c>
      <c r="B7889" s="111">
        <f>INDEX(kommuner!C:C,MATCH(_xlfn.NUMBERVALUE(A7889),kommuner!B:B,0))</f>
        <v>4621</v>
      </c>
      <c r="C7889" s="111" t="s">
        <v>127</v>
      </c>
      <c r="D7889" s="111" t="s">
        <v>127</v>
      </c>
      <c r="E7889" s="111" t="s">
        <v>123</v>
      </c>
      <c r="F7889" s="111" t="s">
        <v>172</v>
      </c>
      <c r="G7889" s="111" t="s">
        <v>167</v>
      </c>
      <c r="H7889" s="111" t="s">
        <v>172</v>
      </c>
      <c r="I7889" s="111" t="s">
        <v>167</v>
      </c>
      <c r="J7889" t="str">
        <f t="shared" si="246"/>
        <v>4621SkogOrganisk jordBarskogImpediment</v>
      </c>
      <c r="K7889" s="111">
        <v>-0.13011741963904588</v>
      </c>
      <c r="L7889" s="111">
        <v>0.92784825435236762</v>
      </c>
      <c r="M7889" s="111">
        <v>0.46510463492953991</v>
      </c>
      <c r="N7889" s="112">
        <f t="shared" si="247"/>
        <v>1.2628354696428616</v>
      </c>
    </row>
    <row r="7890" spans="1:14" x14ac:dyDescent="0.25">
      <c r="A7890" s="111" t="s">
        <v>800</v>
      </c>
      <c r="B7890" s="111">
        <f>INDEX(kommuner!C:C,MATCH(_xlfn.NUMBERVALUE(A7890),kommuner!B:B,0))</f>
        <v>4621</v>
      </c>
      <c r="C7890" s="111" t="s">
        <v>127</v>
      </c>
      <c r="D7890" s="111" t="s">
        <v>127</v>
      </c>
      <c r="E7890" s="111" t="s">
        <v>123</v>
      </c>
      <c r="F7890" s="111" t="s">
        <v>172</v>
      </c>
      <c r="G7890" s="111" t="s">
        <v>190</v>
      </c>
      <c r="H7890" s="111" t="s">
        <v>172</v>
      </c>
      <c r="I7890" s="111" t="s">
        <v>190</v>
      </c>
      <c r="J7890" t="str">
        <f t="shared" si="246"/>
        <v>4621SkogOrganisk jordBarskogLav</v>
      </c>
      <c r="K7890" s="111">
        <v>-0.50666953101693391</v>
      </c>
      <c r="L7890" s="111">
        <v>0.92784825435236762</v>
      </c>
      <c r="M7890" s="111">
        <v>0.46510463492953991</v>
      </c>
      <c r="N7890" s="112">
        <f t="shared" si="247"/>
        <v>0.88628335826497362</v>
      </c>
    </row>
    <row r="7891" spans="1:14" x14ac:dyDescent="0.25">
      <c r="A7891" s="111" t="s">
        <v>800</v>
      </c>
      <c r="B7891" s="111">
        <f>INDEX(kommuner!C:C,MATCH(_xlfn.NUMBERVALUE(A7891),kommuner!B:B,0))</f>
        <v>4621</v>
      </c>
      <c r="C7891" s="111" t="s">
        <v>127</v>
      </c>
      <c r="D7891" s="111" t="s">
        <v>127</v>
      </c>
      <c r="E7891" s="111" t="s">
        <v>123</v>
      </c>
      <c r="F7891" s="111" t="s">
        <v>172</v>
      </c>
      <c r="G7891" s="111" t="s">
        <v>173</v>
      </c>
      <c r="H7891" s="111" t="s">
        <v>172</v>
      </c>
      <c r="I7891" s="111" t="s">
        <v>173</v>
      </c>
      <c r="J7891" t="str">
        <f t="shared" si="246"/>
        <v>4621SkogOrganisk jordBarskogMiddels</v>
      </c>
      <c r="K7891" s="111">
        <v>-1.5571490961494638</v>
      </c>
      <c r="L7891" s="111">
        <v>0.92784825435236762</v>
      </c>
      <c r="M7891" s="111">
        <v>0.46518126042825314</v>
      </c>
      <c r="N7891" s="112">
        <f t="shared" si="247"/>
        <v>-0.16411958136884308</v>
      </c>
    </row>
    <row r="7892" spans="1:14" x14ac:dyDescent="0.25">
      <c r="A7892" s="111" t="s">
        <v>800</v>
      </c>
      <c r="B7892" s="111">
        <f>INDEX(kommuner!C:C,MATCH(_xlfn.NUMBERVALUE(A7892),kommuner!B:B,0))</f>
        <v>4621</v>
      </c>
      <c r="C7892" s="111" t="s">
        <v>127</v>
      </c>
      <c r="D7892" s="111" t="s">
        <v>127</v>
      </c>
      <c r="E7892" s="111" t="s">
        <v>123</v>
      </c>
      <c r="F7892" s="111" t="s">
        <v>172</v>
      </c>
      <c r="G7892" s="111" t="s">
        <v>186</v>
      </c>
      <c r="H7892" s="111" t="s">
        <v>172</v>
      </c>
      <c r="I7892" s="111" t="s">
        <v>186</v>
      </c>
      <c r="J7892" t="str">
        <f t="shared" si="246"/>
        <v>4621SkogOrganisk jordBarskogSærs høy</v>
      </c>
      <c r="K7892" s="111">
        <v>2.5548655235722699</v>
      </c>
      <c r="L7892" s="111">
        <v>0.92784825435236762</v>
      </c>
      <c r="M7892" s="111">
        <v>0.46518126042825314</v>
      </c>
      <c r="N7892" s="112">
        <f t="shared" si="247"/>
        <v>3.9478950383528906</v>
      </c>
    </row>
    <row r="7893" spans="1:14" x14ac:dyDescent="0.25">
      <c r="A7893" s="111" t="s">
        <v>800</v>
      </c>
      <c r="B7893" s="111">
        <f>INDEX(kommuner!C:C,MATCH(_xlfn.NUMBERVALUE(A7893),kommuner!B:B,0))</f>
        <v>4621</v>
      </c>
      <c r="C7893" s="111" t="s">
        <v>127</v>
      </c>
      <c r="D7893" s="111" t="s">
        <v>127</v>
      </c>
      <c r="E7893" s="111" t="s">
        <v>123</v>
      </c>
      <c r="F7893" s="111" t="s">
        <v>179</v>
      </c>
      <c r="G7893" s="111" t="s">
        <v>180</v>
      </c>
      <c r="H7893" s="111" t="s">
        <v>179</v>
      </c>
      <c r="I7893" s="111" t="s">
        <v>180</v>
      </c>
      <c r="J7893" t="str">
        <f t="shared" si="246"/>
        <v>4621SkogOrganisk jordBlandingsskogHøy</v>
      </c>
      <c r="K7893" s="111">
        <v>-5.5554344456832343</v>
      </c>
      <c r="L7893" s="111">
        <v>0.92784825435236762</v>
      </c>
      <c r="M7893" s="111">
        <v>0.46510463492953991</v>
      </c>
      <c r="N7893" s="112">
        <f t="shared" si="247"/>
        <v>-4.1624815564013264</v>
      </c>
    </row>
    <row r="7894" spans="1:14" x14ac:dyDescent="0.25">
      <c r="A7894" s="111" t="s">
        <v>800</v>
      </c>
      <c r="B7894" s="111">
        <f>INDEX(kommuner!C:C,MATCH(_xlfn.NUMBERVALUE(A7894),kommuner!B:B,0))</f>
        <v>4621</v>
      </c>
      <c r="C7894" s="111" t="s">
        <v>127</v>
      </c>
      <c r="D7894" s="111" t="s">
        <v>127</v>
      </c>
      <c r="E7894" s="111" t="s">
        <v>123</v>
      </c>
      <c r="F7894" s="111" t="s">
        <v>179</v>
      </c>
      <c r="G7894" s="111" t="s">
        <v>167</v>
      </c>
      <c r="H7894" s="111" t="s">
        <v>179</v>
      </c>
      <c r="I7894" s="111" t="s">
        <v>167</v>
      </c>
      <c r="J7894" t="str">
        <f t="shared" si="246"/>
        <v>4621SkogOrganisk jordBlandingsskogImpediment</v>
      </c>
      <c r="K7894" s="111">
        <v>-0.28586344175800005</v>
      </c>
      <c r="L7894" s="111">
        <v>0.92784825435236762</v>
      </c>
      <c r="M7894" s="111">
        <v>0.46510463492953991</v>
      </c>
      <c r="N7894" s="112">
        <f t="shared" si="247"/>
        <v>1.1070894475239075</v>
      </c>
    </row>
    <row r="7895" spans="1:14" x14ac:dyDescent="0.25">
      <c r="A7895" s="111" t="s">
        <v>800</v>
      </c>
      <c r="B7895" s="111">
        <f>INDEX(kommuner!C:C,MATCH(_xlfn.NUMBERVALUE(A7895),kommuner!B:B,0))</f>
        <v>4621</v>
      </c>
      <c r="C7895" s="111" t="s">
        <v>127</v>
      </c>
      <c r="D7895" s="111" t="s">
        <v>127</v>
      </c>
      <c r="E7895" s="111" t="s">
        <v>123</v>
      </c>
      <c r="F7895" s="111" t="s">
        <v>179</v>
      </c>
      <c r="G7895" s="111" t="s">
        <v>190</v>
      </c>
      <c r="H7895" s="111" t="s">
        <v>179</v>
      </c>
      <c r="I7895" s="111" t="s">
        <v>190</v>
      </c>
      <c r="J7895" t="str">
        <f t="shared" si="246"/>
        <v>4621SkogOrganisk jordBlandingsskogLav</v>
      </c>
      <c r="K7895" s="111">
        <v>-1.2347339377887629</v>
      </c>
      <c r="L7895" s="111">
        <v>0.92784825435236762</v>
      </c>
      <c r="M7895" s="111">
        <v>0.46510463492953991</v>
      </c>
      <c r="N7895" s="112">
        <f t="shared" si="247"/>
        <v>0.15821895149314458</v>
      </c>
    </row>
    <row r="7896" spans="1:14" x14ac:dyDescent="0.25">
      <c r="A7896" s="111" t="s">
        <v>800</v>
      </c>
      <c r="B7896" s="111">
        <f>INDEX(kommuner!C:C,MATCH(_xlfn.NUMBERVALUE(A7896),kommuner!B:B,0))</f>
        <v>4621</v>
      </c>
      <c r="C7896" s="111" t="s">
        <v>127</v>
      </c>
      <c r="D7896" s="111" t="s">
        <v>127</v>
      </c>
      <c r="E7896" s="111" t="s">
        <v>123</v>
      </c>
      <c r="F7896" s="111" t="s">
        <v>179</v>
      </c>
      <c r="G7896" s="111" t="s">
        <v>173</v>
      </c>
      <c r="H7896" s="111" t="s">
        <v>179</v>
      </c>
      <c r="I7896" s="111" t="s">
        <v>173</v>
      </c>
      <c r="J7896" t="str">
        <f t="shared" si="246"/>
        <v>4621SkogOrganisk jordBlandingsskogMiddels</v>
      </c>
      <c r="K7896" s="111">
        <v>-2.4239591752717748</v>
      </c>
      <c r="L7896" s="111">
        <v>0.92784825435236762</v>
      </c>
      <c r="M7896" s="111">
        <v>0.46510463492953991</v>
      </c>
      <c r="N7896" s="112">
        <f t="shared" si="247"/>
        <v>-1.0310062859898674</v>
      </c>
    </row>
    <row r="7897" spans="1:14" x14ac:dyDescent="0.25">
      <c r="A7897" s="111" t="s">
        <v>800</v>
      </c>
      <c r="B7897" s="111">
        <f>INDEX(kommuner!C:C,MATCH(_xlfn.NUMBERVALUE(A7897),kommuner!B:B,0))</f>
        <v>4621</v>
      </c>
      <c r="C7897" s="111" t="s">
        <v>127</v>
      </c>
      <c r="D7897" s="111" t="s">
        <v>127</v>
      </c>
      <c r="E7897" s="111" t="s">
        <v>123</v>
      </c>
      <c r="F7897" s="111" t="s">
        <v>179</v>
      </c>
      <c r="G7897" s="111" t="s">
        <v>186</v>
      </c>
      <c r="H7897" s="111" t="s">
        <v>179</v>
      </c>
      <c r="I7897" s="111" t="s">
        <v>186</v>
      </c>
      <c r="J7897" t="str">
        <f t="shared" si="246"/>
        <v>4621SkogOrganisk jordBlandingsskogSærs høy</v>
      </c>
      <c r="K7897" s="111">
        <v>-1.5726115302258048</v>
      </c>
      <c r="L7897" s="111">
        <v>0.92784825435236762</v>
      </c>
      <c r="M7897" s="111">
        <v>0.46510463492953991</v>
      </c>
      <c r="N7897" s="112">
        <f t="shared" si="247"/>
        <v>-0.17965864094389727</v>
      </c>
    </row>
    <row r="7898" spans="1:14" x14ac:dyDescent="0.25">
      <c r="A7898" s="111" t="s">
        <v>800</v>
      </c>
      <c r="B7898" s="111">
        <f>INDEX(kommuner!C:C,MATCH(_xlfn.NUMBERVALUE(A7898),kommuner!B:B,0))</f>
        <v>4621</v>
      </c>
      <c r="C7898" s="111" t="s">
        <v>127</v>
      </c>
      <c r="D7898" s="111" t="s">
        <v>127</v>
      </c>
      <c r="E7898" s="111" t="s">
        <v>123</v>
      </c>
      <c r="F7898" s="111" t="s">
        <v>185</v>
      </c>
      <c r="G7898" s="111" t="s">
        <v>180</v>
      </c>
      <c r="H7898" s="111" t="s">
        <v>185</v>
      </c>
      <c r="I7898" s="111" t="s">
        <v>180</v>
      </c>
      <c r="J7898" t="str">
        <f t="shared" si="246"/>
        <v>4621SkogOrganisk jordLauvskogHøy</v>
      </c>
      <c r="K7898" s="111">
        <v>-1.9913688882377358</v>
      </c>
      <c r="L7898" s="111">
        <v>0.92784825435236762</v>
      </c>
      <c r="M7898" s="111">
        <v>0.46510463492953991</v>
      </c>
      <c r="N7898" s="112">
        <f t="shared" si="247"/>
        <v>-0.59841599895582831</v>
      </c>
    </row>
    <row r="7899" spans="1:14" x14ac:dyDescent="0.25">
      <c r="A7899" s="111" t="s">
        <v>800</v>
      </c>
      <c r="B7899" s="111">
        <f>INDEX(kommuner!C:C,MATCH(_xlfn.NUMBERVALUE(A7899),kommuner!B:B,0))</f>
        <v>4621</v>
      </c>
      <c r="C7899" s="111" t="s">
        <v>127</v>
      </c>
      <c r="D7899" s="111" t="s">
        <v>127</v>
      </c>
      <c r="E7899" s="111" t="s">
        <v>123</v>
      </c>
      <c r="F7899" s="111" t="s">
        <v>185</v>
      </c>
      <c r="G7899" s="111" t="s">
        <v>167</v>
      </c>
      <c r="H7899" s="111" t="s">
        <v>185</v>
      </c>
      <c r="I7899" s="111" t="s">
        <v>167</v>
      </c>
      <c r="J7899" t="str">
        <f t="shared" si="246"/>
        <v>4621SkogOrganisk jordLauvskogImpediment</v>
      </c>
      <c r="K7899" s="111">
        <v>0.35000626494250675</v>
      </c>
      <c r="L7899" s="111">
        <v>0.92784825435236762</v>
      </c>
      <c r="M7899" s="111">
        <v>0.46510463492953991</v>
      </c>
      <c r="N7899" s="112">
        <f t="shared" si="247"/>
        <v>1.7429591542244141</v>
      </c>
    </row>
    <row r="7900" spans="1:14" x14ac:dyDescent="0.25">
      <c r="A7900" s="111" t="s">
        <v>800</v>
      </c>
      <c r="B7900" s="111">
        <f>INDEX(kommuner!C:C,MATCH(_xlfn.NUMBERVALUE(A7900),kommuner!B:B,0))</f>
        <v>4621</v>
      </c>
      <c r="C7900" s="111" t="s">
        <v>127</v>
      </c>
      <c r="D7900" s="111" t="s">
        <v>127</v>
      </c>
      <c r="E7900" s="111" t="s">
        <v>123</v>
      </c>
      <c r="F7900" s="111" t="s">
        <v>185</v>
      </c>
      <c r="G7900" s="111" t="s">
        <v>190</v>
      </c>
      <c r="H7900" s="111" t="s">
        <v>185</v>
      </c>
      <c r="I7900" s="111" t="s">
        <v>190</v>
      </c>
      <c r="J7900" t="str">
        <f t="shared" si="246"/>
        <v>4621SkogOrganisk jordLauvskogLav</v>
      </c>
      <c r="K7900" s="111">
        <v>1.1144075558526714</v>
      </c>
      <c r="L7900" s="111">
        <v>0.92784825435236762</v>
      </c>
      <c r="M7900" s="111">
        <v>0.46510463492953991</v>
      </c>
      <c r="N7900" s="112">
        <f t="shared" si="247"/>
        <v>2.5073604451345788</v>
      </c>
    </row>
    <row r="7901" spans="1:14" x14ac:dyDescent="0.25">
      <c r="A7901" s="111" t="s">
        <v>800</v>
      </c>
      <c r="B7901" s="111">
        <f>INDEX(kommuner!C:C,MATCH(_xlfn.NUMBERVALUE(A7901),kommuner!B:B,0))</f>
        <v>4621</v>
      </c>
      <c r="C7901" s="111" t="s">
        <v>127</v>
      </c>
      <c r="D7901" s="111" t="s">
        <v>127</v>
      </c>
      <c r="E7901" s="111" t="s">
        <v>123</v>
      </c>
      <c r="F7901" s="111" t="s">
        <v>185</v>
      </c>
      <c r="G7901" s="111" t="s">
        <v>173</v>
      </c>
      <c r="H7901" s="111" t="s">
        <v>185</v>
      </c>
      <c r="I7901" s="111" t="s">
        <v>173</v>
      </c>
      <c r="J7901" t="str">
        <f t="shared" si="246"/>
        <v>4621SkogOrganisk jordLauvskogMiddels</v>
      </c>
      <c r="K7901" s="111">
        <v>-0.62664468270982987</v>
      </c>
      <c r="L7901" s="111">
        <v>0.92784825435236762</v>
      </c>
      <c r="M7901" s="111">
        <v>0.46510463492953991</v>
      </c>
      <c r="N7901" s="112">
        <f t="shared" si="247"/>
        <v>0.76630820657207765</v>
      </c>
    </row>
    <row r="7902" spans="1:14" x14ac:dyDescent="0.25">
      <c r="A7902" s="111" t="s">
        <v>800</v>
      </c>
      <c r="B7902" s="111">
        <f>INDEX(kommuner!C:C,MATCH(_xlfn.NUMBERVALUE(A7902),kommuner!B:B,0))</f>
        <v>4621</v>
      </c>
      <c r="C7902" s="111" t="s">
        <v>127</v>
      </c>
      <c r="D7902" s="111" t="s">
        <v>127</v>
      </c>
      <c r="E7902" s="111" t="s">
        <v>123</v>
      </c>
      <c r="F7902" s="111" t="s">
        <v>185</v>
      </c>
      <c r="G7902" s="111" t="s">
        <v>186</v>
      </c>
      <c r="H7902" s="111" t="s">
        <v>185</v>
      </c>
      <c r="I7902" s="111" t="s">
        <v>186</v>
      </c>
      <c r="J7902" t="str">
        <f t="shared" si="246"/>
        <v>4621SkogOrganisk jordLauvskogSærs høy</v>
      </c>
      <c r="K7902" s="111">
        <v>-1.8997279926091779</v>
      </c>
      <c r="L7902" s="111">
        <v>0.92784825435236762</v>
      </c>
      <c r="M7902" s="111">
        <v>0.46510463492953991</v>
      </c>
      <c r="N7902" s="112">
        <f t="shared" si="247"/>
        <v>-0.50677510332727038</v>
      </c>
    </row>
    <row r="7903" spans="1:14" x14ac:dyDescent="0.25">
      <c r="A7903" s="111" t="s">
        <v>800</v>
      </c>
      <c r="B7903" s="111">
        <f>INDEX(kommuner!C:C,MATCH(_xlfn.NUMBERVALUE(A7903),kommuner!B:B,0))</f>
        <v>4621</v>
      </c>
      <c r="C7903" s="111" t="s">
        <v>83</v>
      </c>
      <c r="D7903" s="111" t="s">
        <v>83</v>
      </c>
      <c r="E7903" s="111" t="s">
        <v>126</v>
      </c>
      <c r="F7903" s="111" t="s">
        <v>139</v>
      </c>
      <c r="G7903" s="111" t="s">
        <v>139</v>
      </c>
      <c r="H7903" s="111" t="s">
        <v>139</v>
      </c>
      <c r="I7903" s="111" t="s">
        <v>139</v>
      </c>
      <c r="J7903" t="str">
        <f t="shared" si="246"/>
        <v>4621Utbygd arealMineraljord</v>
      </c>
      <c r="K7903" s="111">
        <v>-1.3010725986550351</v>
      </c>
      <c r="L7903" s="111">
        <v>0</v>
      </c>
      <c r="M7903" s="111">
        <v>1.303047089454229E-2</v>
      </c>
      <c r="N7903" s="112">
        <f t="shared" si="247"/>
        <v>-1.2880421277604928</v>
      </c>
    </row>
    <row r="7904" spans="1:14" x14ac:dyDescent="0.25">
      <c r="A7904" s="111" t="s">
        <v>800</v>
      </c>
      <c r="B7904" s="111">
        <f>INDEX(kommuner!C:C,MATCH(_xlfn.NUMBERVALUE(A7904),kommuner!B:B,0))</f>
        <v>4621</v>
      </c>
      <c r="C7904" s="111" t="s">
        <v>83</v>
      </c>
      <c r="D7904" s="111" t="s">
        <v>83</v>
      </c>
      <c r="E7904" s="111" t="s">
        <v>123</v>
      </c>
      <c r="F7904" s="111" t="s">
        <v>139</v>
      </c>
      <c r="G7904" s="111" t="s">
        <v>139</v>
      </c>
      <c r="H7904" s="111" t="s">
        <v>139</v>
      </c>
      <c r="I7904" s="111" t="s">
        <v>139</v>
      </c>
      <c r="J7904" t="str">
        <f t="shared" si="246"/>
        <v>4621Utbygd arealOrganisk jord</v>
      </c>
      <c r="K7904" s="111">
        <v>29.011421395201612</v>
      </c>
      <c r="L7904" s="111">
        <v>0</v>
      </c>
      <c r="M7904" s="111">
        <v>1.303047089454229E-2</v>
      </c>
      <c r="N7904" s="112">
        <f t="shared" si="247"/>
        <v>29.024451866096154</v>
      </c>
    </row>
    <row r="7905" spans="1:14" x14ac:dyDescent="0.25">
      <c r="A7905" s="111" t="s">
        <v>800</v>
      </c>
      <c r="B7905" s="111">
        <f>INDEX(kommuner!C:C,MATCH(_xlfn.NUMBERVALUE(A7905),kommuner!B:B,0))</f>
        <v>4621</v>
      </c>
      <c r="C7905" s="111" t="s">
        <v>181</v>
      </c>
      <c r="D7905" s="111" t="s">
        <v>181</v>
      </c>
      <c r="E7905" s="111" t="s">
        <v>123</v>
      </c>
      <c r="F7905" s="111" t="s">
        <v>139</v>
      </c>
      <c r="G7905" s="111" t="s">
        <v>139</v>
      </c>
      <c r="H7905" s="111" t="s">
        <v>139</v>
      </c>
      <c r="I7905" s="111" t="s">
        <v>139</v>
      </c>
      <c r="J7905" t="str">
        <f t="shared" si="246"/>
        <v>4621Vann og myrOrganisk jord</v>
      </c>
      <c r="K7905" s="111">
        <v>-0.38124953903444653</v>
      </c>
      <c r="L7905" s="111">
        <v>0</v>
      </c>
      <c r="M7905" s="111">
        <v>0</v>
      </c>
      <c r="N7905" s="112">
        <f t="shared" si="247"/>
        <v>-0.38124953903444653</v>
      </c>
    </row>
    <row r="7906" spans="1:14" x14ac:dyDescent="0.25">
      <c r="A7906" s="111" t="s">
        <v>801</v>
      </c>
      <c r="B7906" s="111">
        <f>INDEX(kommuner!C:C,MATCH(_xlfn.NUMBERVALUE(A7906),kommuner!B:B,0))</f>
        <v>4622</v>
      </c>
      <c r="C7906" s="111" t="s">
        <v>82</v>
      </c>
      <c r="D7906" s="111" t="s">
        <v>82</v>
      </c>
      <c r="E7906" s="111" t="s">
        <v>126</v>
      </c>
      <c r="F7906" s="111" t="s">
        <v>139</v>
      </c>
      <c r="G7906" s="111" t="s">
        <v>139</v>
      </c>
      <c r="H7906" s="111" t="s">
        <v>139</v>
      </c>
      <c r="I7906" s="111" t="s">
        <v>139</v>
      </c>
      <c r="J7906" t="str">
        <f t="shared" si="246"/>
        <v>4622Annen utmarkMineraljord</v>
      </c>
      <c r="K7906" s="111">
        <v>-0.12122885237983599</v>
      </c>
      <c r="L7906" s="111">
        <v>0</v>
      </c>
      <c r="M7906" s="111">
        <v>0</v>
      </c>
      <c r="N7906" s="112">
        <f t="shared" si="247"/>
        <v>-0.12122885237983599</v>
      </c>
    </row>
    <row r="7907" spans="1:14" x14ac:dyDescent="0.25">
      <c r="A7907" s="111" t="s">
        <v>801</v>
      </c>
      <c r="B7907" s="111">
        <f>INDEX(kommuner!C:C,MATCH(_xlfn.NUMBERVALUE(A7907),kommuner!B:B,0))</f>
        <v>4622</v>
      </c>
      <c r="C7907" s="111" t="s">
        <v>121</v>
      </c>
      <c r="D7907" s="111" t="s">
        <v>121</v>
      </c>
      <c r="E7907" s="111" t="s">
        <v>126</v>
      </c>
      <c r="F7907" s="111" t="s">
        <v>139</v>
      </c>
      <c r="G7907" s="111" t="s">
        <v>139</v>
      </c>
      <c r="H7907" s="111" t="s">
        <v>139</v>
      </c>
      <c r="I7907" s="111" t="s">
        <v>139</v>
      </c>
      <c r="J7907" t="str">
        <f t="shared" si="246"/>
        <v>4622BeiteMineraljord</v>
      </c>
      <c r="K7907" s="111">
        <v>-0.96338340838695502</v>
      </c>
      <c r="L7907" s="111">
        <v>0</v>
      </c>
      <c r="M7907" s="111">
        <v>1.2448711246839999E-7</v>
      </c>
      <c r="N7907" s="112">
        <f t="shared" si="247"/>
        <v>-0.96338328389984251</v>
      </c>
    </row>
    <row r="7908" spans="1:14" x14ac:dyDescent="0.25">
      <c r="A7908" s="111" t="s">
        <v>801</v>
      </c>
      <c r="B7908" s="111">
        <f>INDEX(kommuner!C:C,MATCH(_xlfn.NUMBERVALUE(A7908),kommuner!B:B,0))</f>
        <v>4622</v>
      </c>
      <c r="C7908" s="111" t="s">
        <v>121</v>
      </c>
      <c r="D7908" s="111" t="s">
        <v>121</v>
      </c>
      <c r="E7908" s="111" t="s">
        <v>123</v>
      </c>
      <c r="F7908" s="111" t="s">
        <v>139</v>
      </c>
      <c r="G7908" s="111" t="s">
        <v>139</v>
      </c>
      <c r="H7908" s="111" t="s">
        <v>139</v>
      </c>
      <c r="I7908" s="111" t="s">
        <v>139</v>
      </c>
      <c r="J7908" t="str">
        <f t="shared" si="246"/>
        <v>4622BeiteOrganisk jord</v>
      </c>
      <c r="K7908" s="111">
        <v>12.077525935985037</v>
      </c>
      <c r="L7908" s="111">
        <v>1.6412500000000001</v>
      </c>
      <c r="M7908" s="111">
        <v>0</v>
      </c>
      <c r="N7908" s="112">
        <f t="shared" si="247"/>
        <v>13.718775935985036</v>
      </c>
    </row>
    <row r="7909" spans="1:14" x14ac:dyDescent="0.25">
      <c r="A7909" s="111" t="s">
        <v>801</v>
      </c>
      <c r="B7909" s="111">
        <f>INDEX(kommuner!C:C,MATCH(_xlfn.NUMBERVALUE(A7909),kommuner!B:B,0))</f>
        <v>4622</v>
      </c>
      <c r="C7909" s="111" t="s">
        <v>84</v>
      </c>
      <c r="D7909" s="111" t="s">
        <v>84</v>
      </c>
      <c r="E7909" s="111" t="s">
        <v>126</v>
      </c>
      <c r="F7909" s="111" t="s">
        <v>139</v>
      </c>
      <c r="G7909" s="111" t="s">
        <v>139</v>
      </c>
      <c r="H7909" s="111" t="s">
        <v>139</v>
      </c>
      <c r="I7909" s="111" t="s">
        <v>139</v>
      </c>
      <c r="J7909" t="str">
        <f t="shared" si="246"/>
        <v>4622Dyrket markMineraljord</v>
      </c>
      <c r="K7909" s="111">
        <v>-0.87492202609341907</v>
      </c>
      <c r="L7909" s="111">
        <v>0</v>
      </c>
      <c r="M7909" s="111">
        <v>0</v>
      </c>
      <c r="N7909" s="112">
        <f t="shared" si="247"/>
        <v>-0.87492202609341907</v>
      </c>
    </row>
    <row r="7910" spans="1:14" x14ac:dyDescent="0.25">
      <c r="A7910" s="111" t="s">
        <v>801</v>
      </c>
      <c r="B7910" s="111">
        <f>INDEX(kommuner!C:C,MATCH(_xlfn.NUMBERVALUE(A7910),kommuner!B:B,0))</f>
        <v>4622</v>
      </c>
      <c r="C7910" s="111" t="s">
        <v>84</v>
      </c>
      <c r="D7910" s="111" t="s">
        <v>84</v>
      </c>
      <c r="E7910" s="111" t="s">
        <v>123</v>
      </c>
      <c r="F7910" s="111" t="s">
        <v>139</v>
      </c>
      <c r="G7910" s="111" t="s">
        <v>139</v>
      </c>
      <c r="H7910" s="111" t="s">
        <v>139</v>
      </c>
      <c r="I7910" s="111" t="s">
        <v>139</v>
      </c>
      <c r="J7910" t="str">
        <f t="shared" si="246"/>
        <v>4622Dyrket markOrganisk jord</v>
      </c>
      <c r="K7910" s="111">
        <v>28.726149366675592</v>
      </c>
      <c r="L7910" s="111">
        <v>1.45625</v>
      </c>
      <c r="M7910" s="111">
        <v>0</v>
      </c>
      <c r="N7910" s="112">
        <f t="shared" si="247"/>
        <v>30.182399366675593</v>
      </c>
    </row>
    <row r="7911" spans="1:14" x14ac:dyDescent="0.25">
      <c r="A7911" s="111" t="s">
        <v>801</v>
      </c>
      <c r="B7911" s="111">
        <f>INDEX(kommuner!C:C,MATCH(_xlfn.NUMBERVALUE(A7911),kommuner!B:B,0))</f>
        <v>4622</v>
      </c>
      <c r="C7911" s="111" t="s">
        <v>127</v>
      </c>
      <c r="D7911" s="111" t="s">
        <v>127</v>
      </c>
      <c r="E7911" s="111" t="s">
        <v>126</v>
      </c>
      <c r="F7911" s="111" t="s">
        <v>172</v>
      </c>
      <c r="G7911" s="111" t="s">
        <v>180</v>
      </c>
      <c r="H7911" s="111" t="s">
        <v>172</v>
      </c>
      <c r="I7911" s="111" t="s">
        <v>180</v>
      </c>
      <c r="J7911" t="str">
        <f t="shared" si="246"/>
        <v>4622SkogMineraljordBarskogHøy</v>
      </c>
      <c r="K7911" s="111">
        <v>-3.4914408319412575</v>
      </c>
      <c r="L7911" s="111">
        <v>0.85306406685236758</v>
      </c>
      <c r="M7911" s="111">
        <v>6.4056614999681585E-2</v>
      </c>
      <c r="N7911" s="112">
        <f t="shared" si="247"/>
        <v>-2.5743201500892083</v>
      </c>
    </row>
    <row r="7912" spans="1:14" x14ac:dyDescent="0.25">
      <c r="A7912" s="111" t="s">
        <v>801</v>
      </c>
      <c r="B7912" s="111">
        <f>INDEX(kommuner!C:C,MATCH(_xlfn.NUMBERVALUE(A7912),kommuner!B:B,0))</f>
        <v>4622</v>
      </c>
      <c r="C7912" s="111" t="s">
        <v>127</v>
      </c>
      <c r="D7912" s="111" t="s">
        <v>127</v>
      </c>
      <c r="E7912" s="111" t="s">
        <v>126</v>
      </c>
      <c r="F7912" s="111" t="s">
        <v>172</v>
      </c>
      <c r="G7912" s="111" t="s">
        <v>167</v>
      </c>
      <c r="H7912" s="111" t="s">
        <v>172</v>
      </c>
      <c r="I7912" s="111" t="s">
        <v>167</v>
      </c>
      <c r="J7912" t="str">
        <f t="shared" si="246"/>
        <v>4622SkogMineraljordBarskogImpediment</v>
      </c>
      <c r="K7912" s="111">
        <v>-1.1558387230259366</v>
      </c>
      <c r="L7912" s="111">
        <v>0.85306406685236758</v>
      </c>
      <c r="M7912" s="111">
        <v>6.3979989500968365E-2</v>
      </c>
      <c r="N7912" s="112">
        <f t="shared" si="247"/>
        <v>-0.23879466667260066</v>
      </c>
    </row>
    <row r="7913" spans="1:14" x14ac:dyDescent="0.25">
      <c r="A7913" s="111" t="s">
        <v>801</v>
      </c>
      <c r="B7913" s="111">
        <f>INDEX(kommuner!C:C,MATCH(_xlfn.NUMBERVALUE(A7913),kommuner!B:B,0))</f>
        <v>4622</v>
      </c>
      <c r="C7913" s="111" t="s">
        <v>127</v>
      </c>
      <c r="D7913" s="111" t="s">
        <v>127</v>
      </c>
      <c r="E7913" s="111" t="s">
        <v>126</v>
      </c>
      <c r="F7913" s="111" t="s">
        <v>172</v>
      </c>
      <c r="G7913" s="111" t="s">
        <v>190</v>
      </c>
      <c r="H7913" s="111" t="s">
        <v>172</v>
      </c>
      <c r="I7913" s="111" t="s">
        <v>190</v>
      </c>
      <c r="J7913" t="str">
        <f t="shared" si="246"/>
        <v>4622SkogMineraljordBarskogLav</v>
      </c>
      <c r="K7913" s="111">
        <v>-1.8215681825293268</v>
      </c>
      <c r="L7913" s="111">
        <v>0.85306406685236758</v>
      </c>
      <c r="M7913" s="111">
        <v>6.3979989500968365E-2</v>
      </c>
      <c r="N7913" s="112">
        <f t="shared" si="247"/>
        <v>-0.90452412617599087</v>
      </c>
    </row>
    <row r="7914" spans="1:14" x14ac:dyDescent="0.25">
      <c r="A7914" s="111" t="s">
        <v>801</v>
      </c>
      <c r="B7914" s="111">
        <f>INDEX(kommuner!C:C,MATCH(_xlfn.NUMBERVALUE(A7914),kommuner!B:B,0))</f>
        <v>4622</v>
      </c>
      <c r="C7914" s="111" t="s">
        <v>127</v>
      </c>
      <c r="D7914" s="111" t="s">
        <v>127</v>
      </c>
      <c r="E7914" s="111" t="s">
        <v>126</v>
      </c>
      <c r="F7914" s="111" t="s">
        <v>172</v>
      </c>
      <c r="G7914" s="111" t="s">
        <v>173</v>
      </c>
      <c r="H7914" s="111" t="s">
        <v>172</v>
      </c>
      <c r="I7914" s="111" t="s">
        <v>173</v>
      </c>
      <c r="J7914" t="str">
        <f t="shared" si="246"/>
        <v>4622SkogMineraljordBarskogMiddels</v>
      </c>
      <c r="K7914" s="111">
        <v>-2.9452289214132028</v>
      </c>
      <c r="L7914" s="111">
        <v>0.85306406685236758</v>
      </c>
      <c r="M7914" s="111">
        <v>6.4056614999681585E-2</v>
      </c>
      <c r="N7914" s="112">
        <f t="shared" si="247"/>
        <v>-2.0281082395611536</v>
      </c>
    </row>
    <row r="7915" spans="1:14" x14ac:dyDescent="0.25">
      <c r="A7915" s="111" t="s">
        <v>801</v>
      </c>
      <c r="B7915" s="111">
        <f>INDEX(kommuner!C:C,MATCH(_xlfn.NUMBERVALUE(A7915),kommuner!B:B,0))</f>
        <v>4622</v>
      </c>
      <c r="C7915" s="111" t="s">
        <v>127</v>
      </c>
      <c r="D7915" s="111" t="s">
        <v>127</v>
      </c>
      <c r="E7915" s="111" t="s">
        <v>126</v>
      </c>
      <c r="F7915" s="111" t="s">
        <v>172</v>
      </c>
      <c r="G7915" s="111" t="s">
        <v>186</v>
      </c>
      <c r="H7915" s="111" t="s">
        <v>172</v>
      </c>
      <c r="I7915" s="111" t="s">
        <v>186</v>
      </c>
      <c r="J7915" t="str">
        <f t="shared" si="246"/>
        <v>4622SkogMineraljordBarskogSærs høy</v>
      </c>
      <c r="K7915" s="111">
        <v>-2.734962032443129</v>
      </c>
      <c r="L7915" s="111">
        <v>0.85306406685236758</v>
      </c>
      <c r="M7915" s="111">
        <v>6.4056614999681585E-2</v>
      </c>
      <c r="N7915" s="112">
        <f t="shared" si="247"/>
        <v>-1.81784135059108</v>
      </c>
    </row>
    <row r="7916" spans="1:14" x14ac:dyDescent="0.25">
      <c r="A7916" s="111" t="s">
        <v>801</v>
      </c>
      <c r="B7916" s="111">
        <f>INDEX(kommuner!C:C,MATCH(_xlfn.NUMBERVALUE(A7916),kommuner!B:B,0))</f>
        <v>4622</v>
      </c>
      <c r="C7916" s="111" t="s">
        <v>127</v>
      </c>
      <c r="D7916" s="111" t="s">
        <v>127</v>
      </c>
      <c r="E7916" s="111" t="s">
        <v>126</v>
      </c>
      <c r="F7916" s="111" t="s">
        <v>179</v>
      </c>
      <c r="G7916" s="111" t="s">
        <v>180</v>
      </c>
      <c r="H7916" s="111" t="s">
        <v>179</v>
      </c>
      <c r="I7916" s="111" t="s">
        <v>180</v>
      </c>
      <c r="J7916" t="str">
        <f t="shared" si="246"/>
        <v>4622SkogMineraljordBlandingsskogHøy</v>
      </c>
      <c r="K7916" s="111">
        <v>-7.1939050909469406</v>
      </c>
      <c r="L7916" s="111">
        <v>0.85306406685236758</v>
      </c>
      <c r="M7916" s="111">
        <v>6.3979989500968365E-2</v>
      </c>
      <c r="N7916" s="112">
        <f t="shared" si="247"/>
        <v>-6.2768610345936047</v>
      </c>
    </row>
    <row r="7917" spans="1:14" x14ac:dyDescent="0.25">
      <c r="A7917" s="111" t="s">
        <v>801</v>
      </c>
      <c r="B7917" s="111">
        <f>INDEX(kommuner!C:C,MATCH(_xlfn.NUMBERVALUE(A7917),kommuner!B:B,0))</f>
        <v>4622</v>
      </c>
      <c r="C7917" s="111" t="s">
        <v>127</v>
      </c>
      <c r="D7917" s="111" t="s">
        <v>127</v>
      </c>
      <c r="E7917" s="111" t="s">
        <v>126</v>
      </c>
      <c r="F7917" s="111" t="s">
        <v>179</v>
      </c>
      <c r="G7917" s="111" t="s">
        <v>167</v>
      </c>
      <c r="H7917" s="111" t="s">
        <v>179</v>
      </c>
      <c r="I7917" s="111" t="s">
        <v>167</v>
      </c>
      <c r="J7917" t="str">
        <f t="shared" si="246"/>
        <v>4622SkogMineraljordBlandingsskogImpediment</v>
      </c>
      <c r="K7917" s="111">
        <v>-1.6598037998579707</v>
      </c>
      <c r="L7917" s="111">
        <v>0.85306406685236758</v>
      </c>
      <c r="M7917" s="111">
        <v>6.3979989500968365E-2</v>
      </c>
      <c r="N7917" s="112">
        <f t="shared" si="247"/>
        <v>-0.7427597435046347</v>
      </c>
    </row>
    <row r="7918" spans="1:14" x14ac:dyDescent="0.25">
      <c r="A7918" s="111" t="s">
        <v>801</v>
      </c>
      <c r="B7918" s="111">
        <f>INDEX(kommuner!C:C,MATCH(_xlfn.NUMBERVALUE(A7918),kommuner!B:B,0))</f>
        <v>4622</v>
      </c>
      <c r="C7918" s="111" t="s">
        <v>127</v>
      </c>
      <c r="D7918" s="111" t="s">
        <v>127</v>
      </c>
      <c r="E7918" s="111" t="s">
        <v>126</v>
      </c>
      <c r="F7918" s="111" t="s">
        <v>179</v>
      </c>
      <c r="G7918" s="111" t="s">
        <v>190</v>
      </c>
      <c r="H7918" s="111" t="s">
        <v>179</v>
      </c>
      <c r="I7918" s="111" t="s">
        <v>190</v>
      </c>
      <c r="J7918" t="str">
        <f t="shared" si="246"/>
        <v>4622SkogMineraljordBlandingsskogLav</v>
      </c>
      <c r="K7918" s="111">
        <v>-2.5588434197694254</v>
      </c>
      <c r="L7918" s="111">
        <v>0.85306406685236758</v>
      </c>
      <c r="M7918" s="111">
        <v>6.3979989500968365E-2</v>
      </c>
      <c r="N7918" s="112">
        <f t="shared" si="247"/>
        <v>-1.6417993634160897</v>
      </c>
    </row>
    <row r="7919" spans="1:14" x14ac:dyDescent="0.25">
      <c r="A7919" s="111" t="s">
        <v>801</v>
      </c>
      <c r="B7919" s="111">
        <f>INDEX(kommuner!C:C,MATCH(_xlfn.NUMBERVALUE(A7919),kommuner!B:B,0))</f>
        <v>4622</v>
      </c>
      <c r="C7919" s="111" t="s">
        <v>127</v>
      </c>
      <c r="D7919" s="111" t="s">
        <v>127</v>
      </c>
      <c r="E7919" s="111" t="s">
        <v>126</v>
      </c>
      <c r="F7919" s="111" t="s">
        <v>179</v>
      </c>
      <c r="G7919" s="111" t="s">
        <v>173</v>
      </c>
      <c r="H7919" s="111" t="s">
        <v>179</v>
      </c>
      <c r="I7919" s="111" t="s">
        <v>173</v>
      </c>
      <c r="J7919" t="str">
        <f t="shared" si="246"/>
        <v>4622SkogMineraljordBlandingsskogMiddels</v>
      </c>
      <c r="K7919" s="111">
        <v>-3.8687729546762566</v>
      </c>
      <c r="L7919" s="111">
        <v>0.85306406685236758</v>
      </c>
      <c r="M7919" s="111">
        <v>6.3979989500968365E-2</v>
      </c>
      <c r="N7919" s="112">
        <f t="shared" si="247"/>
        <v>-2.9517288983229206</v>
      </c>
    </row>
    <row r="7920" spans="1:14" x14ac:dyDescent="0.25">
      <c r="A7920" s="111" t="s">
        <v>801</v>
      </c>
      <c r="B7920" s="111">
        <f>INDEX(kommuner!C:C,MATCH(_xlfn.NUMBERVALUE(A7920),kommuner!B:B,0))</f>
        <v>4622</v>
      </c>
      <c r="C7920" s="111" t="s">
        <v>127</v>
      </c>
      <c r="D7920" s="111" t="s">
        <v>127</v>
      </c>
      <c r="E7920" s="111" t="s">
        <v>126</v>
      </c>
      <c r="F7920" s="111" t="s">
        <v>179</v>
      </c>
      <c r="G7920" s="111" t="s">
        <v>186</v>
      </c>
      <c r="H7920" s="111" t="s">
        <v>179</v>
      </c>
      <c r="I7920" s="111" t="s">
        <v>186</v>
      </c>
      <c r="J7920" t="str">
        <f t="shared" si="246"/>
        <v>4622SkogMineraljordBlandingsskogSærs høy</v>
      </c>
      <c r="K7920" s="111">
        <v>-2.9395925245326562</v>
      </c>
      <c r="L7920" s="111">
        <v>0.85306406685236758</v>
      </c>
      <c r="M7920" s="111">
        <v>6.3979989500968365E-2</v>
      </c>
      <c r="N7920" s="112">
        <f t="shared" si="247"/>
        <v>-2.0225484681793202</v>
      </c>
    </row>
    <row r="7921" spans="1:14" x14ac:dyDescent="0.25">
      <c r="A7921" s="111" t="s">
        <v>801</v>
      </c>
      <c r="B7921" s="111">
        <f>INDEX(kommuner!C:C,MATCH(_xlfn.NUMBERVALUE(A7921),kommuner!B:B,0))</f>
        <v>4622</v>
      </c>
      <c r="C7921" s="111" t="s">
        <v>127</v>
      </c>
      <c r="D7921" s="111" t="s">
        <v>127</v>
      </c>
      <c r="E7921" s="111" t="s">
        <v>126</v>
      </c>
      <c r="F7921" s="111" t="s">
        <v>185</v>
      </c>
      <c r="G7921" s="111" t="s">
        <v>180</v>
      </c>
      <c r="H7921" s="111" t="s">
        <v>185</v>
      </c>
      <c r="I7921" s="111" t="s">
        <v>180</v>
      </c>
      <c r="J7921" t="str">
        <f t="shared" si="246"/>
        <v>4622SkogMineraljordLauvskogHøy</v>
      </c>
      <c r="K7921" s="111">
        <v>-2.6171499611514069</v>
      </c>
      <c r="L7921" s="111">
        <v>0.85306406685236758</v>
      </c>
      <c r="M7921" s="111">
        <v>6.3979989500968365E-2</v>
      </c>
      <c r="N7921" s="112">
        <f t="shared" si="247"/>
        <v>-1.7001059047980711</v>
      </c>
    </row>
    <row r="7922" spans="1:14" x14ac:dyDescent="0.25">
      <c r="A7922" s="111" t="s">
        <v>801</v>
      </c>
      <c r="B7922" s="111">
        <f>INDEX(kommuner!C:C,MATCH(_xlfn.NUMBERVALUE(A7922),kommuner!B:B,0))</f>
        <v>4622</v>
      </c>
      <c r="C7922" s="111" t="s">
        <v>127</v>
      </c>
      <c r="D7922" s="111" t="s">
        <v>127</v>
      </c>
      <c r="E7922" s="111" t="s">
        <v>126</v>
      </c>
      <c r="F7922" s="111" t="s">
        <v>185</v>
      </c>
      <c r="G7922" s="111" t="s">
        <v>167</v>
      </c>
      <c r="H7922" s="111" t="s">
        <v>185</v>
      </c>
      <c r="I7922" s="111" t="s">
        <v>167</v>
      </c>
      <c r="J7922" t="str">
        <f t="shared" si="246"/>
        <v>4622SkogMineraljordLauvskogImpediment</v>
      </c>
      <c r="K7922" s="111">
        <v>-1.406906973132888</v>
      </c>
      <c r="L7922" s="111">
        <v>0.85306406685236758</v>
      </c>
      <c r="M7922" s="111">
        <v>6.3979989500968365E-2</v>
      </c>
      <c r="N7922" s="112">
        <f t="shared" si="247"/>
        <v>-0.48986291677955207</v>
      </c>
    </row>
    <row r="7923" spans="1:14" x14ac:dyDescent="0.25">
      <c r="A7923" s="111" t="s">
        <v>801</v>
      </c>
      <c r="B7923" s="111">
        <f>INDEX(kommuner!C:C,MATCH(_xlfn.NUMBERVALUE(A7923),kommuner!B:B,0))</f>
        <v>4622</v>
      </c>
      <c r="C7923" s="111" t="s">
        <v>127</v>
      </c>
      <c r="D7923" s="111" t="s">
        <v>127</v>
      </c>
      <c r="E7923" s="111" t="s">
        <v>126</v>
      </c>
      <c r="F7923" s="111" t="s">
        <v>185</v>
      </c>
      <c r="G7923" s="111" t="s">
        <v>190</v>
      </c>
      <c r="H7923" s="111" t="s">
        <v>185</v>
      </c>
      <c r="I7923" s="111" t="s">
        <v>190</v>
      </c>
      <c r="J7923" t="str">
        <f t="shared" si="246"/>
        <v>4622SkogMineraljordLauvskogLav</v>
      </c>
      <c r="K7923" s="111">
        <v>-8.9748170935426599E-2</v>
      </c>
      <c r="L7923" s="111">
        <v>0.85306406685236758</v>
      </c>
      <c r="M7923" s="111">
        <v>6.3979989500968365E-2</v>
      </c>
      <c r="N7923" s="112">
        <f t="shared" si="247"/>
        <v>0.82729588541790933</v>
      </c>
    </row>
    <row r="7924" spans="1:14" x14ac:dyDescent="0.25">
      <c r="A7924" s="111" t="s">
        <v>801</v>
      </c>
      <c r="B7924" s="111">
        <f>INDEX(kommuner!C:C,MATCH(_xlfn.NUMBERVALUE(A7924),kommuner!B:B,0))</f>
        <v>4622</v>
      </c>
      <c r="C7924" s="111" t="s">
        <v>127</v>
      </c>
      <c r="D7924" s="111" t="s">
        <v>127</v>
      </c>
      <c r="E7924" s="111" t="s">
        <v>126</v>
      </c>
      <c r="F7924" s="111" t="s">
        <v>185</v>
      </c>
      <c r="G7924" s="111" t="s">
        <v>173</v>
      </c>
      <c r="H7924" s="111" t="s">
        <v>185</v>
      </c>
      <c r="I7924" s="111" t="s">
        <v>173</v>
      </c>
      <c r="J7924" t="str">
        <f t="shared" si="246"/>
        <v>4622SkogMineraljordLauvskogMiddels</v>
      </c>
      <c r="K7924" s="111">
        <v>-1.7789409505847176</v>
      </c>
      <c r="L7924" s="111">
        <v>0.85306406685236758</v>
      </c>
      <c r="M7924" s="111">
        <v>6.3979989500968365E-2</v>
      </c>
      <c r="N7924" s="112">
        <f t="shared" si="247"/>
        <v>-0.86189689423138161</v>
      </c>
    </row>
    <row r="7925" spans="1:14" x14ac:dyDescent="0.25">
      <c r="A7925" s="111" t="s">
        <v>801</v>
      </c>
      <c r="B7925" s="111">
        <f>INDEX(kommuner!C:C,MATCH(_xlfn.NUMBERVALUE(A7925),kommuner!B:B,0))</f>
        <v>4622</v>
      </c>
      <c r="C7925" s="111" t="s">
        <v>127</v>
      </c>
      <c r="D7925" s="111" t="s">
        <v>127</v>
      </c>
      <c r="E7925" s="111" t="s">
        <v>126</v>
      </c>
      <c r="F7925" s="111" t="s">
        <v>185</v>
      </c>
      <c r="G7925" s="111" t="s">
        <v>186</v>
      </c>
      <c r="H7925" s="111" t="s">
        <v>185</v>
      </c>
      <c r="I7925" s="111" t="s">
        <v>186</v>
      </c>
      <c r="J7925" t="str">
        <f t="shared" si="246"/>
        <v>4622SkogMineraljordLauvskogSærs høy</v>
      </c>
      <c r="K7925" s="111">
        <v>-3.5879168219799293</v>
      </c>
      <c r="L7925" s="111">
        <v>0.85306406685236758</v>
      </c>
      <c r="M7925" s="111">
        <v>6.3979989500968365E-2</v>
      </c>
      <c r="N7925" s="112">
        <f t="shared" si="247"/>
        <v>-2.6708727656265934</v>
      </c>
    </row>
    <row r="7926" spans="1:14" x14ac:dyDescent="0.25">
      <c r="A7926" s="111" t="s">
        <v>801</v>
      </c>
      <c r="B7926" s="111">
        <f>INDEX(kommuner!C:C,MATCH(_xlfn.NUMBERVALUE(A7926),kommuner!B:B,0))</f>
        <v>4622</v>
      </c>
      <c r="C7926" s="111" t="s">
        <v>127</v>
      </c>
      <c r="D7926" s="111" t="s">
        <v>127</v>
      </c>
      <c r="E7926" s="111" t="s">
        <v>123</v>
      </c>
      <c r="F7926" s="111" t="s">
        <v>172</v>
      </c>
      <c r="G7926" s="111" t="s">
        <v>180</v>
      </c>
      <c r="H7926" s="111" t="s">
        <v>172</v>
      </c>
      <c r="I7926" s="111" t="s">
        <v>180</v>
      </c>
      <c r="J7926" t="str">
        <f t="shared" si="246"/>
        <v>4622SkogOrganisk jordBarskogHøy</v>
      </c>
      <c r="K7926" s="111">
        <v>-2.5184559031994138</v>
      </c>
      <c r="L7926" s="111">
        <v>0.92784825435236762</v>
      </c>
      <c r="M7926" s="111">
        <v>0.46518126042825314</v>
      </c>
      <c r="N7926" s="112">
        <f t="shared" si="247"/>
        <v>-1.1254263884187932</v>
      </c>
    </row>
    <row r="7927" spans="1:14" x14ac:dyDescent="0.25">
      <c r="A7927" s="111" t="s">
        <v>801</v>
      </c>
      <c r="B7927" s="111">
        <f>INDEX(kommuner!C:C,MATCH(_xlfn.NUMBERVALUE(A7927),kommuner!B:B,0))</f>
        <v>4622</v>
      </c>
      <c r="C7927" s="111" t="s">
        <v>127</v>
      </c>
      <c r="D7927" s="111" t="s">
        <v>127</v>
      </c>
      <c r="E7927" s="111" t="s">
        <v>123</v>
      </c>
      <c r="F7927" s="111" t="s">
        <v>172</v>
      </c>
      <c r="G7927" s="111" t="s">
        <v>167</v>
      </c>
      <c r="H7927" s="111" t="s">
        <v>172</v>
      </c>
      <c r="I7927" s="111" t="s">
        <v>167</v>
      </c>
      <c r="J7927" t="str">
        <f t="shared" si="246"/>
        <v>4622SkogOrganisk jordBarskogImpediment</v>
      </c>
      <c r="K7927" s="111">
        <v>-0.13011741963904588</v>
      </c>
      <c r="L7927" s="111">
        <v>0.92784825435236762</v>
      </c>
      <c r="M7927" s="111">
        <v>0.46510463492953991</v>
      </c>
      <c r="N7927" s="112">
        <f t="shared" si="247"/>
        <v>1.2628354696428616</v>
      </c>
    </row>
    <row r="7928" spans="1:14" x14ac:dyDescent="0.25">
      <c r="A7928" s="111" t="s">
        <v>801</v>
      </c>
      <c r="B7928" s="111">
        <f>INDEX(kommuner!C:C,MATCH(_xlfn.NUMBERVALUE(A7928),kommuner!B:B,0))</f>
        <v>4622</v>
      </c>
      <c r="C7928" s="111" t="s">
        <v>127</v>
      </c>
      <c r="D7928" s="111" t="s">
        <v>127</v>
      </c>
      <c r="E7928" s="111" t="s">
        <v>123</v>
      </c>
      <c r="F7928" s="111" t="s">
        <v>172</v>
      </c>
      <c r="G7928" s="111" t="s">
        <v>190</v>
      </c>
      <c r="H7928" s="111" t="s">
        <v>172</v>
      </c>
      <c r="I7928" s="111" t="s">
        <v>190</v>
      </c>
      <c r="J7928" t="str">
        <f t="shared" si="246"/>
        <v>4622SkogOrganisk jordBarskogLav</v>
      </c>
      <c r="K7928" s="111">
        <v>-0.50666953101693391</v>
      </c>
      <c r="L7928" s="111">
        <v>0.92784825435236762</v>
      </c>
      <c r="M7928" s="111">
        <v>0.46510463492953991</v>
      </c>
      <c r="N7928" s="112">
        <f t="shared" si="247"/>
        <v>0.88628335826497362</v>
      </c>
    </row>
    <row r="7929" spans="1:14" x14ac:dyDescent="0.25">
      <c r="A7929" s="111" t="s">
        <v>801</v>
      </c>
      <c r="B7929" s="111">
        <f>INDEX(kommuner!C:C,MATCH(_xlfn.NUMBERVALUE(A7929),kommuner!B:B,0))</f>
        <v>4622</v>
      </c>
      <c r="C7929" s="111" t="s">
        <v>127</v>
      </c>
      <c r="D7929" s="111" t="s">
        <v>127</v>
      </c>
      <c r="E7929" s="111" t="s">
        <v>123</v>
      </c>
      <c r="F7929" s="111" t="s">
        <v>172</v>
      </c>
      <c r="G7929" s="111" t="s">
        <v>173</v>
      </c>
      <c r="H7929" s="111" t="s">
        <v>172</v>
      </c>
      <c r="I7929" s="111" t="s">
        <v>173</v>
      </c>
      <c r="J7929" t="str">
        <f t="shared" si="246"/>
        <v>4622SkogOrganisk jordBarskogMiddels</v>
      </c>
      <c r="K7929" s="111">
        <v>-1.5571490961494638</v>
      </c>
      <c r="L7929" s="111">
        <v>0.92784825435236762</v>
      </c>
      <c r="M7929" s="111">
        <v>0.46518126042825314</v>
      </c>
      <c r="N7929" s="112">
        <f t="shared" si="247"/>
        <v>-0.16411958136884308</v>
      </c>
    </row>
    <row r="7930" spans="1:14" x14ac:dyDescent="0.25">
      <c r="A7930" s="111" t="s">
        <v>801</v>
      </c>
      <c r="B7930" s="111">
        <f>INDEX(kommuner!C:C,MATCH(_xlfn.NUMBERVALUE(A7930),kommuner!B:B,0))</f>
        <v>4622</v>
      </c>
      <c r="C7930" s="111" t="s">
        <v>127</v>
      </c>
      <c r="D7930" s="111" t="s">
        <v>127</v>
      </c>
      <c r="E7930" s="111" t="s">
        <v>123</v>
      </c>
      <c r="F7930" s="111" t="s">
        <v>172</v>
      </c>
      <c r="G7930" s="111" t="s">
        <v>186</v>
      </c>
      <c r="H7930" s="111" t="s">
        <v>172</v>
      </c>
      <c r="I7930" s="111" t="s">
        <v>186</v>
      </c>
      <c r="J7930" t="str">
        <f t="shared" si="246"/>
        <v>4622SkogOrganisk jordBarskogSærs høy</v>
      </c>
      <c r="K7930" s="111">
        <v>2.5548655235722699</v>
      </c>
      <c r="L7930" s="111">
        <v>0.92784825435236762</v>
      </c>
      <c r="M7930" s="111">
        <v>0.46518126042825314</v>
      </c>
      <c r="N7930" s="112">
        <f t="shared" si="247"/>
        <v>3.9478950383528906</v>
      </c>
    </row>
    <row r="7931" spans="1:14" x14ac:dyDescent="0.25">
      <c r="A7931" s="111" t="s">
        <v>801</v>
      </c>
      <c r="B7931" s="111">
        <f>INDEX(kommuner!C:C,MATCH(_xlfn.NUMBERVALUE(A7931),kommuner!B:B,0))</f>
        <v>4622</v>
      </c>
      <c r="C7931" s="111" t="s">
        <v>127</v>
      </c>
      <c r="D7931" s="111" t="s">
        <v>127</v>
      </c>
      <c r="E7931" s="111" t="s">
        <v>123</v>
      </c>
      <c r="F7931" s="111" t="s">
        <v>179</v>
      </c>
      <c r="G7931" s="111" t="s">
        <v>180</v>
      </c>
      <c r="H7931" s="111" t="s">
        <v>179</v>
      </c>
      <c r="I7931" s="111" t="s">
        <v>180</v>
      </c>
      <c r="J7931" t="str">
        <f t="shared" si="246"/>
        <v>4622SkogOrganisk jordBlandingsskogHøy</v>
      </c>
      <c r="K7931" s="111">
        <v>-5.5554344456832343</v>
      </c>
      <c r="L7931" s="111">
        <v>0.92784825435236762</v>
      </c>
      <c r="M7931" s="111">
        <v>0.46510463492953991</v>
      </c>
      <c r="N7931" s="112">
        <f t="shared" si="247"/>
        <v>-4.1624815564013264</v>
      </c>
    </row>
    <row r="7932" spans="1:14" x14ac:dyDescent="0.25">
      <c r="A7932" s="111" t="s">
        <v>801</v>
      </c>
      <c r="B7932" s="111">
        <f>INDEX(kommuner!C:C,MATCH(_xlfn.NUMBERVALUE(A7932),kommuner!B:B,0))</f>
        <v>4622</v>
      </c>
      <c r="C7932" s="111" t="s">
        <v>127</v>
      </c>
      <c r="D7932" s="111" t="s">
        <v>127</v>
      </c>
      <c r="E7932" s="111" t="s">
        <v>123</v>
      </c>
      <c r="F7932" s="111" t="s">
        <v>179</v>
      </c>
      <c r="G7932" s="111" t="s">
        <v>167</v>
      </c>
      <c r="H7932" s="111" t="s">
        <v>179</v>
      </c>
      <c r="I7932" s="111" t="s">
        <v>167</v>
      </c>
      <c r="J7932" t="str">
        <f t="shared" si="246"/>
        <v>4622SkogOrganisk jordBlandingsskogImpediment</v>
      </c>
      <c r="K7932" s="111">
        <v>-0.28586344175800005</v>
      </c>
      <c r="L7932" s="111">
        <v>0.92784825435236762</v>
      </c>
      <c r="M7932" s="111">
        <v>0.46510463492953991</v>
      </c>
      <c r="N7932" s="112">
        <f t="shared" si="247"/>
        <v>1.1070894475239075</v>
      </c>
    </row>
    <row r="7933" spans="1:14" x14ac:dyDescent="0.25">
      <c r="A7933" s="111" t="s">
        <v>801</v>
      </c>
      <c r="B7933" s="111">
        <f>INDEX(kommuner!C:C,MATCH(_xlfn.NUMBERVALUE(A7933),kommuner!B:B,0))</f>
        <v>4622</v>
      </c>
      <c r="C7933" s="111" t="s">
        <v>127</v>
      </c>
      <c r="D7933" s="111" t="s">
        <v>127</v>
      </c>
      <c r="E7933" s="111" t="s">
        <v>123</v>
      </c>
      <c r="F7933" s="111" t="s">
        <v>179</v>
      </c>
      <c r="G7933" s="111" t="s">
        <v>190</v>
      </c>
      <c r="H7933" s="111" t="s">
        <v>179</v>
      </c>
      <c r="I7933" s="111" t="s">
        <v>190</v>
      </c>
      <c r="J7933" t="str">
        <f t="shared" si="246"/>
        <v>4622SkogOrganisk jordBlandingsskogLav</v>
      </c>
      <c r="K7933" s="111">
        <v>-1.2347339377887629</v>
      </c>
      <c r="L7933" s="111">
        <v>0.92784825435236762</v>
      </c>
      <c r="M7933" s="111">
        <v>0.46510463492953991</v>
      </c>
      <c r="N7933" s="112">
        <f t="shared" si="247"/>
        <v>0.15821895149314458</v>
      </c>
    </row>
    <row r="7934" spans="1:14" x14ac:dyDescent="0.25">
      <c r="A7934" s="111" t="s">
        <v>801</v>
      </c>
      <c r="B7934" s="111">
        <f>INDEX(kommuner!C:C,MATCH(_xlfn.NUMBERVALUE(A7934),kommuner!B:B,0))</f>
        <v>4622</v>
      </c>
      <c r="C7934" s="111" t="s">
        <v>127</v>
      </c>
      <c r="D7934" s="111" t="s">
        <v>127</v>
      </c>
      <c r="E7934" s="111" t="s">
        <v>123</v>
      </c>
      <c r="F7934" s="111" t="s">
        <v>179</v>
      </c>
      <c r="G7934" s="111" t="s">
        <v>173</v>
      </c>
      <c r="H7934" s="111" t="s">
        <v>179</v>
      </c>
      <c r="I7934" s="111" t="s">
        <v>173</v>
      </c>
      <c r="J7934" t="str">
        <f t="shared" si="246"/>
        <v>4622SkogOrganisk jordBlandingsskogMiddels</v>
      </c>
      <c r="K7934" s="111">
        <v>-2.4239591752717748</v>
      </c>
      <c r="L7934" s="111">
        <v>0.92784825435236762</v>
      </c>
      <c r="M7934" s="111">
        <v>0.46510463492953991</v>
      </c>
      <c r="N7934" s="112">
        <f t="shared" si="247"/>
        <v>-1.0310062859898674</v>
      </c>
    </row>
    <row r="7935" spans="1:14" x14ac:dyDescent="0.25">
      <c r="A7935" s="111" t="s">
        <v>801</v>
      </c>
      <c r="B7935" s="111">
        <f>INDEX(kommuner!C:C,MATCH(_xlfn.NUMBERVALUE(A7935),kommuner!B:B,0))</f>
        <v>4622</v>
      </c>
      <c r="C7935" s="111" t="s">
        <v>127</v>
      </c>
      <c r="D7935" s="111" t="s">
        <v>127</v>
      </c>
      <c r="E7935" s="111" t="s">
        <v>123</v>
      </c>
      <c r="F7935" s="111" t="s">
        <v>179</v>
      </c>
      <c r="G7935" s="111" t="s">
        <v>186</v>
      </c>
      <c r="H7935" s="111" t="s">
        <v>179</v>
      </c>
      <c r="I7935" s="111" t="s">
        <v>186</v>
      </c>
      <c r="J7935" t="str">
        <f t="shared" si="246"/>
        <v>4622SkogOrganisk jordBlandingsskogSærs høy</v>
      </c>
      <c r="K7935" s="111">
        <v>-1.5726115302258048</v>
      </c>
      <c r="L7935" s="111">
        <v>0.92784825435236762</v>
      </c>
      <c r="M7935" s="111">
        <v>0.46510463492953991</v>
      </c>
      <c r="N7935" s="112">
        <f t="shared" si="247"/>
        <v>-0.17965864094389727</v>
      </c>
    </row>
    <row r="7936" spans="1:14" x14ac:dyDescent="0.25">
      <c r="A7936" s="111" t="s">
        <v>801</v>
      </c>
      <c r="B7936" s="111">
        <f>INDEX(kommuner!C:C,MATCH(_xlfn.NUMBERVALUE(A7936),kommuner!B:B,0))</f>
        <v>4622</v>
      </c>
      <c r="C7936" s="111" t="s">
        <v>127</v>
      </c>
      <c r="D7936" s="111" t="s">
        <v>127</v>
      </c>
      <c r="E7936" s="111" t="s">
        <v>123</v>
      </c>
      <c r="F7936" s="111" t="s">
        <v>185</v>
      </c>
      <c r="G7936" s="111" t="s">
        <v>180</v>
      </c>
      <c r="H7936" s="111" t="s">
        <v>185</v>
      </c>
      <c r="I7936" s="111" t="s">
        <v>180</v>
      </c>
      <c r="J7936" t="str">
        <f t="shared" si="246"/>
        <v>4622SkogOrganisk jordLauvskogHøy</v>
      </c>
      <c r="K7936" s="111">
        <v>-1.9913688882377358</v>
      </c>
      <c r="L7936" s="111">
        <v>0.92784825435236762</v>
      </c>
      <c r="M7936" s="111">
        <v>0.46510463492953991</v>
      </c>
      <c r="N7936" s="112">
        <f t="shared" si="247"/>
        <v>-0.59841599895582831</v>
      </c>
    </row>
    <row r="7937" spans="1:14" x14ac:dyDescent="0.25">
      <c r="A7937" s="111" t="s">
        <v>801</v>
      </c>
      <c r="B7937" s="111">
        <f>INDEX(kommuner!C:C,MATCH(_xlfn.NUMBERVALUE(A7937),kommuner!B:B,0))</f>
        <v>4622</v>
      </c>
      <c r="C7937" s="111" t="s">
        <v>127</v>
      </c>
      <c r="D7937" s="111" t="s">
        <v>127</v>
      </c>
      <c r="E7937" s="111" t="s">
        <v>123</v>
      </c>
      <c r="F7937" s="111" t="s">
        <v>185</v>
      </c>
      <c r="G7937" s="111" t="s">
        <v>167</v>
      </c>
      <c r="H7937" s="111" t="s">
        <v>185</v>
      </c>
      <c r="I7937" s="111" t="s">
        <v>167</v>
      </c>
      <c r="J7937" t="str">
        <f t="shared" si="246"/>
        <v>4622SkogOrganisk jordLauvskogImpediment</v>
      </c>
      <c r="K7937" s="111">
        <v>0.35000626494250675</v>
      </c>
      <c r="L7937" s="111">
        <v>0.92784825435236762</v>
      </c>
      <c r="M7937" s="111">
        <v>0.46510463492953991</v>
      </c>
      <c r="N7937" s="112">
        <f t="shared" si="247"/>
        <v>1.7429591542244141</v>
      </c>
    </row>
    <row r="7938" spans="1:14" x14ac:dyDescent="0.25">
      <c r="A7938" s="111" t="s">
        <v>801</v>
      </c>
      <c r="B7938" s="111">
        <f>INDEX(kommuner!C:C,MATCH(_xlfn.NUMBERVALUE(A7938),kommuner!B:B,0))</f>
        <v>4622</v>
      </c>
      <c r="C7938" s="111" t="s">
        <v>127</v>
      </c>
      <c r="D7938" s="111" t="s">
        <v>127</v>
      </c>
      <c r="E7938" s="111" t="s">
        <v>123</v>
      </c>
      <c r="F7938" s="111" t="s">
        <v>185</v>
      </c>
      <c r="G7938" s="111" t="s">
        <v>190</v>
      </c>
      <c r="H7938" s="111" t="s">
        <v>185</v>
      </c>
      <c r="I7938" s="111" t="s">
        <v>190</v>
      </c>
      <c r="J7938" t="str">
        <f t="shared" si="246"/>
        <v>4622SkogOrganisk jordLauvskogLav</v>
      </c>
      <c r="K7938" s="111">
        <v>1.1144075558526714</v>
      </c>
      <c r="L7938" s="111">
        <v>0.92784825435236762</v>
      </c>
      <c r="M7938" s="111">
        <v>0.46510463492953991</v>
      </c>
      <c r="N7938" s="112">
        <f t="shared" si="247"/>
        <v>2.5073604451345788</v>
      </c>
    </row>
    <row r="7939" spans="1:14" x14ac:dyDescent="0.25">
      <c r="A7939" s="111" t="s">
        <v>801</v>
      </c>
      <c r="B7939" s="111">
        <f>INDEX(kommuner!C:C,MATCH(_xlfn.NUMBERVALUE(A7939),kommuner!B:B,0))</f>
        <v>4622</v>
      </c>
      <c r="C7939" s="111" t="s">
        <v>127</v>
      </c>
      <c r="D7939" s="111" t="s">
        <v>127</v>
      </c>
      <c r="E7939" s="111" t="s">
        <v>123</v>
      </c>
      <c r="F7939" s="111" t="s">
        <v>185</v>
      </c>
      <c r="G7939" s="111" t="s">
        <v>173</v>
      </c>
      <c r="H7939" s="111" t="s">
        <v>185</v>
      </c>
      <c r="I7939" s="111" t="s">
        <v>173</v>
      </c>
      <c r="J7939" t="str">
        <f t="shared" ref="J7939:J8002" si="248">B7939&amp;C7939&amp;E7939&amp;IF(C7939="Skog",F7939&amp;G7939,"")</f>
        <v>4622SkogOrganisk jordLauvskogMiddels</v>
      </c>
      <c r="K7939" s="111">
        <v>-0.62664468270982987</v>
      </c>
      <c r="L7939" s="111">
        <v>0.92784825435236762</v>
      </c>
      <c r="M7939" s="111">
        <v>0.46510463492953991</v>
      </c>
      <c r="N7939" s="112">
        <f t="shared" ref="N7939:N8002" si="249">SUM(K7939:M7939)</f>
        <v>0.76630820657207765</v>
      </c>
    </row>
    <row r="7940" spans="1:14" x14ac:dyDescent="0.25">
      <c r="A7940" s="111" t="s">
        <v>801</v>
      </c>
      <c r="B7940" s="111">
        <f>INDEX(kommuner!C:C,MATCH(_xlfn.NUMBERVALUE(A7940),kommuner!B:B,0))</f>
        <v>4622</v>
      </c>
      <c r="C7940" s="111" t="s">
        <v>127</v>
      </c>
      <c r="D7940" s="111" t="s">
        <v>127</v>
      </c>
      <c r="E7940" s="111" t="s">
        <v>123</v>
      </c>
      <c r="F7940" s="111" t="s">
        <v>185</v>
      </c>
      <c r="G7940" s="111" t="s">
        <v>186</v>
      </c>
      <c r="H7940" s="111" t="s">
        <v>185</v>
      </c>
      <c r="I7940" s="111" t="s">
        <v>186</v>
      </c>
      <c r="J7940" t="str">
        <f t="shared" si="248"/>
        <v>4622SkogOrganisk jordLauvskogSærs høy</v>
      </c>
      <c r="K7940" s="111">
        <v>-1.8997279926091779</v>
      </c>
      <c r="L7940" s="111">
        <v>0.92784825435236762</v>
      </c>
      <c r="M7940" s="111">
        <v>0.46510463492953991</v>
      </c>
      <c r="N7940" s="112">
        <f t="shared" si="249"/>
        <v>-0.50677510332727038</v>
      </c>
    </row>
    <row r="7941" spans="1:14" x14ac:dyDescent="0.25">
      <c r="A7941" s="111" t="s">
        <v>801</v>
      </c>
      <c r="B7941" s="111">
        <f>INDEX(kommuner!C:C,MATCH(_xlfn.NUMBERVALUE(A7941),kommuner!B:B,0))</f>
        <v>4622</v>
      </c>
      <c r="C7941" s="111" t="s">
        <v>83</v>
      </c>
      <c r="D7941" s="111" t="s">
        <v>83</v>
      </c>
      <c r="E7941" s="111" t="s">
        <v>126</v>
      </c>
      <c r="F7941" s="111" t="s">
        <v>139</v>
      </c>
      <c r="G7941" s="111" t="s">
        <v>139</v>
      </c>
      <c r="H7941" s="111" t="s">
        <v>139</v>
      </c>
      <c r="I7941" s="111" t="s">
        <v>139</v>
      </c>
      <c r="J7941" t="str">
        <f t="shared" si="248"/>
        <v>4622Utbygd arealMineraljord</v>
      </c>
      <c r="K7941" s="111">
        <v>-1.3010725986550351</v>
      </c>
      <c r="L7941" s="111">
        <v>0</v>
      </c>
      <c r="M7941" s="111">
        <v>1.303047089454229E-2</v>
      </c>
      <c r="N7941" s="112">
        <f t="shared" si="249"/>
        <v>-1.2880421277604928</v>
      </c>
    </row>
    <row r="7942" spans="1:14" x14ac:dyDescent="0.25">
      <c r="A7942" s="111" t="s">
        <v>801</v>
      </c>
      <c r="B7942" s="111">
        <f>INDEX(kommuner!C:C,MATCH(_xlfn.NUMBERVALUE(A7942),kommuner!B:B,0))</f>
        <v>4622</v>
      </c>
      <c r="C7942" s="111" t="s">
        <v>83</v>
      </c>
      <c r="D7942" s="111" t="s">
        <v>83</v>
      </c>
      <c r="E7942" s="111" t="s">
        <v>123</v>
      </c>
      <c r="F7942" s="111" t="s">
        <v>139</v>
      </c>
      <c r="G7942" s="111" t="s">
        <v>139</v>
      </c>
      <c r="H7942" s="111" t="s">
        <v>139</v>
      </c>
      <c r="I7942" s="111" t="s">
        <v>139</v>
      </c>
      <c r="J7942" t="str">
        <f t="shared" si="248"/>
        <v>4622Utbygd arealOrganisk jord</v>
      </c>
      <c r="K7942" s="111">
        <v>29.011421395201612</v>
      </c>
      <c r="L7942" s="111">
        <v>0</v>
      </c>
      <c r="M7942" s="111">
        <v>1.303047089454229E-2</v>
      </c>
      <c r="N7942" s="112">
        <f t="shared" si="249"/>
        <v>29.024451866096154</v>
      </c>
    </row>
    <row r="7943" spans="1:14" x14ac:dyDescent="0.25">
      <c r="A7943" s="111" t="s">
        <v>801</v>
      </c>
      <c r="B7943" s="111">
        <f>INDEX(kommuner!C:C,MATCH(_xlfn.NUMBERVALUE(A7943),kommuner!B:B,0))</f>
        <v>4622</v>
      </c>
      <c r="C7943" s="111" t="s">
        <v>181</v>
      </c>
      <c r="D7943" s="111" t="s">
        <v>181</v>
      </c>
      <c r="E7943" s="111" t="s">
        <v>123</v>
      </c>
      <c r="F7943" s="111" t="s">
        <v>139</v>
      </c>
      <c r="G7943" s="111" t="s">
        <v>139</v>
      </c>
      <c r="H7943" s="111" t="s">
        <v>139</v>
      </c>
      <c r="I7943" s="111" t="s">
        <v>139</v>
      </c>
      <c r="J7943" t="str">
        <f t="shared" si="248"/>
        <v>4622Vann og myrOrganisk jord</v>
      </c>
      <c r="K7943" s="111">
        <v>-0.38124953903444653</v>
      </c>
      <c r="L7943" s="111">
        <v>0</v>
      </c>
      <c r="M7943" s="111">
        <v>0</v>
      </c>
      <c r="N7943" s="112">
        <f t="shared" si="249"/>
        <v>-0.38124953903444653</v>
      </c>
    </row>
    <row r="7944" spans="1:14" x14ac:dyDescent="0.25">
      <c r="A7944" s="111" t="s">
        <v>802</v>
      </c>
      <c r="B7944" s="111">
        <f>INDEX(kommuner!C:C,MATCH(_xlfn.NUMBERVALUE(A7944),kommuner!B:B,0))</f>
        <v>4624</v>
      </c>
      <c r="C7944" s="111" t="s">
        <v>82</v>
      </c>
      <c r="D7944" s="111" t="s">
        <v>82</v>
      </c>
      <c r="E7944" s="111" t="s">
        <v>126</v>
      </c>
      <c r="F7944" s="111" t="s">
        <v>139</v>
      </c>
      <c r="G7944" s="111" t="s">
        <v>139</v>
      </c>
      <c r="H7944" s="111" t="s">
        <v>139</v>
      </c>
      <c r="I7944" s="111" t="s">
        <v>139</v>
      </c>
      <c r="J7944" t="str">
        <f t="shared" si="248"/>
        <v>4624Annen utmarkMineraljord</v>
      </c>
      <c r="K7944" s="111">
        <v>-0.12122885237983599</v>
      </c>
      <c r="L7944" s="111">
        <v>0</v>
      </c>
      <c r="M7944" s="111">
        <v>0</v>
      </c>
      <c r="N7944" s="112">
        <f t="shared" si="249"/>
        <v>-0.12122885237983599</v>
      </c>
    </row>
    <row r="7945" spans="1:14" x14ac:dyDescent="0.25">
      <c r="A7945" s="111" t="s">
        <v>802</v>
      </c>
      <c r="B7945" s="111">
        <f>INDEX(kommuner!C:C,MATCH(_xlfn.NUMBERVALUE(A7945),kommuner!B:B,0))</f>
        <v>4624</v>
      </c>
      <c r="C7945" s="111" t="s">
        <v>121</v>
      </c>
      <c r="D7945" s="111" t="s">
        <v>121</v>
      </c>
      <c r="E7945" s="111" t="s">
        <v>126</v>
      </c>
      <c r="F7945" s="111" t="s">
        <v>139</v>
      </c>
      <c r="G7945" s="111" t="s">
        <v>139</v>
      </c>
      <c r="H7945" s="111" t="s">
        <v>139</v>
      </c>
      <c r="I7945" s="111" t="s">
        <v>139</v>
      </c>
      <c r="J7945" t="str">
        <f t="shared" si="248"/>
        <v>4624BeiteMineraljord</v>
      </c>
      <c r="K7945" s="111">
        <v>-0.96338340838695502</v>
      </c>
      <c r="L7945" s="111">
        <v>0</v>
      </c>
      <c r="M7945" s="111">
        <v>1.2448711246839999E-7</v>
      </c>
      <c r="N7945" s="112">
        <f t="shared" si="249"/>
        <v>-0.96338328389984251</v>
      </c>
    </row>
    <row r="7946" spans="1:14" x14ac:dyDescent="0.25">
      <c r="A7946" s="111" t="s">
        <v>802</v>
      </c>
      <c r="B7946" s="111">
        <f>INDEX(kommuner!C:C,MATCH(_xlfn.NUMBERVALUE(A7946),kommuner!B:B,0))</f>
        <v>4624</v>
      </c>
      <c r="C7946" s="111" t="s">
        <v>121</v>
      </c>
      <c r="D7946" s="111" t="s">
        <v>121</v>
      </c>
      <c r="E7946" s="111" t="s">
        <v>123</v>
      </c>
      <c r="F7946" s="111" t="s">
        <v>139</v>
      </c>
      <c r="G7946" s="111" t="s">
        <v>139</v>
      </c>
      <c r="H7946" s="111" t="s">
        <v>139</v>
      </c>
      <c r="I7946" s="111" t="s">
        <v>139</v>
      </c>
      <c r="J7946" t="str">
        <f t="shared" si="248"/>
        <v>4624BeiteOrganisk jord</v>
      </c>
      <c r="K7946" s="111">
        <v>12.077525935985037</v>
      </c>
      <c r="L7946" s="111">
        <v>1.6412500000000001</v>
      </c>
      <c r="M7946" s="111">
        <v>0</v>
      </c>
      <c r="N7946" s="112">
        <f t="shared" si="249"/>
        <v>13.718775935985036</v>
      </c>
    </row>
    <row r="7947" spans="1:14" x14ac:dyDescent="0.25">
      <c r="A7947" s="111" t="s">
        <v>802</v>
      </c>
      <c r="B7947" s="111">
        <f>INDEX(kommuner!C:C,MATCH(_xlfn.NUMBERVALUE(A7947),kommuner!B:B,0))</f>
        <v>4624</v>
      </c>
      <c r="C7947" s="111" t="s">
        <v>84</v>
      </c>
      <c r="D7947" s="111" t="s">
        <v>84</v>
      </c>
      <c r="E7947" s="111" t="s">
        <v>126</v>
      </c>
      <c r="F7947" s="111" t="s">
        <v>139</v>
      </c>
      <c r="G7947" s="111" t="s">
        <v>139</v>
      </c>
      <c r="H7947" s="111" t="s">
        <v>139</v>
      </c>
      <c r="I7947" s="111" t="s">
        <v>139</v>
      </c>
      <c r="J7947" t="str">
        <f t="shared" si="248"/>
        <v>4624Dyrket markMineraljord</v>
      </c>
      <c r="K7947" s="111">
        <v>-0.87492202609341907</v>
      </c>
      <c r="L7947" s="111">
        <v>0</v>
      </c>
      <c r="M7947" s="111">
        <v>0</v>
      </c>
      <c r="N7947" s="112">
        <f t="shared" si="249"/>
        <v>-0.87492202609341907</v>
      </c>
    </row>
    <row r="7948" spans="1:14" x14ac:dyDescent="0.25">
      <c r="A7948" s="111" t="s">
        <v>802</v>
      </c>
      <c r="B7948" s="111">
        <f>INDEX(kommuner!C:C,MATCH(_xlfn.NUMBERVALUE(A7948),kommuner!B:B,0))</f>
        <v>4624</v>
      </c>
      <c r="C7948" s="111" t="s">
        <v>84</v>
      </c>
      <c r="D7948" s="111" t="s">
        <v>84</v>
      </c>
      <c r="E7948" s="111" t="s">
        <v>123</v>
      </c>
      <c r="F7948" s="111" t="s">
        <v>139</v>
      </c>
      <c r="G7948" s="111" t="s">
        <v>139</v>
      </c>
      <c r="H7948" s="111" t="s">
        <v>139</v>
      </c>
      <c r="I7948" s="111" t="s">
        <v>139</v>
      </c>
      <c r="J7948" t="str">
        <f t="shared" si="248"/>
        <v>4624Dyrket markOrganisk jord</v>
      </c>
      <c r="K7948" s="111">
        <v>28.726149366675592</v>
      </c>
      <c r="L7948" s="111">
        <v>1.45625</v>
      </c>
      <c r="M7948" s="111">
        <v>0</v>
      </c>
      <c r="N7948" s="112">
        <f t="shared" si="249"/>
        <v>30.182399366675593</v>
      </c>
    </row>
    <row r="7949" spans="1:14" x14ac:dyDescent="0.25">
      <c r="A7949" s="111" t="s">
        <v>802</v>
      </c>
      <c r="B7949" s="111">
        <f>INDEX(kommuner!C:C,MATCH(_xlfn.NUMBERVALUE(A7949),kommuner!B:B,0))</f>
        <v>4624</v>
      </c>
      <c r="C7949" s="111" t="s">
        <v>127</v>
      </c>
      <c r="D7949" s="111" t="s">
        <v>127</v>
      </c>
      <c r="E7949" s="111" t="s">
        <v>126</v>
      </c>
      <c r="F7949" s="111" t="s">
        <v>172</v>
      </c>
      <c r="G7949" s="111" t="s">
        <v>180</v>
      </c>
      <c r="H7949" s="111" t="s">
        <v>172</v>
      </c>
      <c r="I7949" s="111" t="s">
        <v>180</v>
      </c>
      <c r="J7949" t="str">
        <f t="shared" si="248"/>
        <v>4624SkogMineraljordBarskogHøy</v>
      </c>
      <c r="K7949" s="111">
        <v>-3.4914408319412575</v>
      </c>
      <c r="L7949" s="111">
        <v>0.85306406685236758</v>
      </c>
      <c r="M7949" s="111">
        <v>6.4056614999681585E-2</v>
      </c>
      <c r="N7949" s="112">
        <f t="shared" si="249"/>
        <v>-2.5743201500892083</v>
      </c>
    </row>
    <row r="7950" spans="1:14" x14ac:dyDescent="0.25">
      <c r="A7950" s="111" t="s">
        <v>802</v>
      </c>
      <c r="B7950" s="111">
        <f>INDEX(kommuner!C:C,MATCH(_xlfn.NUMBERVALUE(A7950),kommuner!B:B,0))</f>
        <v>4624</v>
      </c>
      <c r="C7950" s="111" t="s">
        <v>127</v>
      </c>
      <c r="D7950" s="111" t="s">
        <v>127</v>
      </c>
      <c r="E7950" s="111" t="s">
        <v>126</v>
      </c>
      <c r="F7950" s="111" t="s">
        <v>172</v>
      </c>
      <c r="G7950" s="111" t="s">
        <v>167</v>
      </c>
      <c r="H7950" s="111" t="s">
        <v>172</v>
      </c>
      <c r="I7950" s="111" t="s">
        <v>167</v>
      </c>
      <c r="J7950" t="str">
        <f t="shared" si="248"/>
        <v>4624SkogMineraljordBarskogImpediment</v>
      </c>
      <c r="K7950" s="111">
        <v>-1.1558387230259366</v>
      </c>
      <c r="L7950" s="111">
        <v>0.85306406685236758</v>
      </c>
      <c r="M7950" s="111">
        <v>6.3979989500968365E-2</v>
      </c>
      <c r="N7950" s="112">
        <f t="shared" si="249"/>
        <v>-0.23879466667260066</v>
      </c>
    </row>
    <row r="7951" spans="1:14" x14ac:dyDescent="0.25">
      <c r="A7951" s="111" t="s">
        <v>802</v>
      </c>
      <c r="B7951" s="111">
        <f>INDEX(kommuner!C:C,MATCH(_xlfn.NUMBERVALUE(A7951),kommuner!B:B,0))</f>
        <v>4624</v>
      </c>
      <c r="C7951" s="111" t="s">
        <v>127</v>
      </c>
      <c r="D7951" s="111" t="s">
        <v>127</v>
      </c>
      <c r="E7951" s="111" t="s">
        <v>126</v>
      </c>
      <c r="F7951" s="111" t="s">
        <v>172</v>
      </c>
      <c r="G7951" s="111" t="s">
        <v>190</v>
      </c>
      <c r="H7951" s="111" t="s">
        <v>172</v>
      </c>
      <c r="I7951" s="111" t="s">
        <v>190</v>
      </c>
      <c r="J7951" t="str">
        <f t="shared" si="248"/>
        <v>4624SkogMineraljordBarskogLav</v>
      </c>
      <c r="K7951" s="111">
        <v>-1.8215681825293268</v>
      </c>
      <c r="L7951" s="111">
        <v>0.85306406685236758</v>
      </c>
      <c r="M7951" s="111">
        <v>6.3979989500968365E-2</v>
      </c>
      <c r="N7951" s="112">
        <f t="shared" si="249"/>
        <v>-0.90452412617599087</v>
      </c>
    </row>
    <row r="7952" spans="1:14" x14ac:dyDescent="0.25">
      <c r="A7952" s="111" t="s">
        <v>802</v>
      </c>
      <c r="B7952" s="111">
        <f>INDEX(kommuner!C:C,MATCH(_xlfn.NUMBERVALUE(A7952),kommuner!B:B,0))</f>
        <v>4624</v>
      </c>
      <c r="C7952" s="111" t="s">
        <v>127</v>
      </c>
      <c r="D7952" s="111" t="s">
        <v>127</v>
      </c>
      <c r="E7952" s="111" t="s">
        <v>126</v>
      </c>
      <c r="F7952" s="111" t="s">
        <v>172</v>
      </c>
      <c r="G7952" s="111" t="s">
        <v>173</v>
      </c>
      <c r="H7952" s="111" t="s">
        <v>172</v>
      </c>
      <c r="I7952" s="111" t="s">
        <v>173</v>
      </c>
      <c r="J7952" t="str">
        <f t="shared" si="248"/>
        <v>4624SkogMineraljordBarskogMiddels</v>
      </c>
      <c r="K7952" s="111">
        <v>-2.9452289214132028</v>
      </c>
      <c r="L7952" s="111">
        <v>0.85306406685236758</v>
      </c>
      <c r="M7952" s="111">
        <v>6.4056614999681585E-2</v>
      </c>
      <c r="N7952" s="112">
        <f t="shared" si="249"/>
        <v>-2.0281082395611536</v>
      </c>
    </row>
    <row r="7953" spans="1:14" x14ac:dyDescent="0.25">
      <c r="A7953" s="111" t="s">
        <v>802</v>
      </c>
      <c r="B7953" s="111">
        <f>INDEX(kommuner!C:C,MATCH(_xlfn.NUMBERVALUE(A7953),kommuner!B:B,0))</f>
        <v>4624</v>
      </c>
      <c r="C7953" s="111" t="s">
        <v>127</v>
      </c>
      <c r="D7953" s="111" t="s">
        <v>127</v>
      </c>
      <c r="E7953" s="111" t="s">
        <v>126</v>
      </c>
      <c r="F7953" s="111" t="s">
        <v>172</v>
      </c>
      <c r="G7953" s="111" t="s">
        <v>186</v>
      </c>
      <c r="H7953" s="111" t="s">
        <v>172</v>
      </c>
      <c r="I7953" s="111" t="s">
        <v>186</v>
      </c>
      <c r="J7953" t="str">
        <f t="shared" si="248"/>
        <v>4624SkogMineraljordBarskogSærs høy</v>
      </c>
      <c r="K7953" s="111">
        <v>-2.734962032443129</v>
      </c>
      <c r="L7953" s="111">
        <v>0.85306406685236758</v>
      </c>
      <c r="M7953" s="111">
        <v>6.4056614999681585E-2</v>
      </c>
      <c r="N7953" s="112">
        <f t="shared" si="249"/>
        <v>-1.81784135059108</v>
      </c>
    </row>
    <row r="7954" spans="1:14" x14ac:dyDescent="0.25">
      <c r="A7954" s="111" t="s">
        <v>802</v>
      </c>
      <c r="B7954" s="111">
        <f>INDEX(kommuner!C:C,MATCH(_xlfn.NUMBERVALUE(A7954),kommuner!B:B,0))</f>
        <v>4624</v>
      </c>
      <c r="C7954" s="111" t="s">
        <v>127</v>
      </c>
      <c r="D7954" s="111" t="s">
        <v>127</v>
      </c>
      <c r="E7954" s="111" t="s">
        <v>126</v>
      </c>
      <c r="F7954" s="111" t="s">
        <v>179</v>
      </c>
      <c r="G7954" s="111" t="s">
        <v>180</v>
      </c>
      <c r="H7954" s="111" t="s">
        <v>179</v>
      </c>
      <c r="I7954" s="111" t="s">
        <v>180</v>
      </c>
      <c r="J7954" t="str">
        <f t="shared" si="248"/>
        <v>4624SkogMineraljordBlandingsskogHøy</v>
      </c>
      <c r="K7954" s="111">
        <v>-7.1939050909469406</v>
      </c>
      <c r="L7954" s="111">
        <v>0.85306406685236758</v>
      </c>
      <c r="M7954" s="111">
        <v>6.3979989500968365E-2</v>
      </c>
      <c r="N7954" s="112">
        <f t="shared" si="249"/>
        <v>-6.2768610345936047</v>
      </c>
    </row>
    <row r="7955" spans="1:14" x14ac:dyDescent="0.25">
      <c r="A7955" s="111" t="s">
        <v>802</v>
      </c>
      <c r="B7955" s="111">
        <f>INDEX(kommuner!C:C,MATCH(_xlfn.NUMBERVALUE(A7955),kommuner!B:B,0))</f>
        <v>4624</v>
      </c>
      <c r="C7955" s="111" t="s">
        <v>127</v>
      </c>
      <c r="D7955" s="111" t="s">
        <v>127</v>
      </c>
      <c r="E7955" s="111" t="s">
        <v>126</v>
      </c>
      <c r="F7955" s="111" t="s">
        <v>179</v>
      </c>
      <c r="G7955" s="111" t="s">
        <v>167</v>
      </c>
      <c r="H7955" s="111" t="s">
        <v>179</v>
      </c>
      <c r="I7955" s="111" t="s">
        <v>167</v>
      </c>
      <c r="J7955" t="str">
        <f t="shared" si="248"/>
        <v>4624SkogMineraljordBlandingsskogImpediment</v>
      </c>
      <c r="K7955" s="111">
        <v>-1.6598037998579707</v>
      </c>
      <c r="L7955" s="111">
        <v>0.85306406685236758</v>
      </c>
      <c r="M7955" s="111">
        <v>6.3979989500968365E-2</v>
      </c>
      <c r="N7955" s="112">
        <f t="shared" si="249"/>
        <v>-0.7427597435046347</v>
      </c>
    </row>
    <row r="7956" spans="1:14" x14ac:dyDescent="0.25">
      <c r="A7956" s="111" t="s">
        <v>802</v>
      </c>
      <c r="B7956" s="111">
        <f>INDEX(kommuner!C:C,MATCH(_xlfn.NUMBERVALUE(A7956),kommuner!B:B,0))</f>
        <v>4624</v>
      </c>
      <c r="C7956" s="111" t="s">
        <v>127</v>
      </c>
      <c r="D7956" s="111" t="s">
        <v>127</v>
      </c>
      <c r="E7956" s="111" t="s">
        <v>126</v>
      </c>
      <c r="F7956" s="111" t="s">
        <v>179</v>
      </c>
      <c r="G7956" s="111" t="s">
        <v>190</v>
      </c>
      <c r="H7956" s="111" t="s">
        <v>179</v>
      </c>
      <c r="I7956" s="111" t="s">
        <v>190</v>
      </c>
      <c r="J7956" t="str">
        <f t="shared" si="248"/>
        <v>4624SkogMineraljordBlandingsskogLav</v>
      </c>
      <c r="K7956" s="111">
        <v>-2.5588434197694254</v>
      </c>
      <c r="L7956" s="111">
        <v>0.85306406685236758</v>
      </c>
      <c r="M7956" s="111">
        <v>6.3979989500968365E-2</v>
      </c>
      <c r="N7956" s="112">
        <f t="shared" si="249"/>
        <v>-1.6417993634160897</v>
      </c>
    </row>
    <row r="7957" spans="1:14" x14ac:dyDescent="0.25">
      <c r="A7957" s="111" t="s">
        <v>802</v>
      </c>
      <c r="B7957" s="111">
        <f>INDEX(kommuner!C:C,MATCH(_xlfn.NUMBERVALUE(A7957),kommuner!B:B,0))</f>
        <v>4624</v>
      </c>
      <c r="C7957" s="111" t="s">
        <v>127</v>
      </c>
      <c r="D7957" s="111" t="s">
        <v>127</v>
      </c>
      <c r="E7957" s="111" t="s">
        <v>126</v>
      </c>
      <c r="F7957" s="111" t="s">
        <v>179</v>
      </c>
      <c r="G7957" s="111" t="s">
        <v>173</v>
      </c>
      <c r="H7957" s="111" t="s">
        <v>179</v>
      </c>
      <c r="I7957" s="111" t="s">
        <v>173</v>
      </c>
      <c r="J7957" t="str">
        <f t="shared" si="248"/>
        <v>4624SkogMineraljordBlandingsskogMiddels</v>
      </c>
      <c r="K7957" s="111">
        <v>-3.8687729546762566</v>
      </c>
      <c r="L7957" s="111">
        <v>0.85306406685236758</v>
      </c>
      <c r="M7957" s="111">
        <v>6.3979989500968365E-2</v>
      </c>
      <c r="N7957" s="112">
        <f t="shared" si="249"/>
        <v>-2.9517288983229206</v>
      </c>
    </row>
    <row r="7958" spans="1:14" x14ac:dyDescent="0.25">
      <c r="A7958" s="111" t="s">
        <v>802</v>
      </c>
      <c r="B7958" s="111">
        <f>INDEX(kommuner!C:C,MATCH(_xlfn.NUMBERVALUE(A7958),kommuner!B:B,0))</f>
        <v>4624</v>
      </c>
      <c r="C7958" s="111" t="s">
        <v>127</v>
      </c>
      <c r="D7958" s="111" t="s">
        <v>127</v>
      </c>
      <c r="E7958" s="111" t="s">
        <v>126</v>
      </c>
      <c r="F7958" s="111" t="s">
        <v>179</v>
      </c>
      <c r="G7958" s="111" t="s">
        <v>186</v>
      </c>
      <c r="H7958" s="111" t="s">
        <v>179</v>
      </c>
      <c r="I7958" s="111" t="s">
        <v>186</v>
      </c>
      <c r="J7958" t="str">
        <f t="shared" si="248"/>
        <v>4624SkogMineraljordBlandingsskogSærs høy</v>
      </c>
      <c r="K7958" s="111">
        <v>-2.9395925245326562</v>
      </c>
      <c r="L7958" s="111">
        <v>0.85306406685236758</v>
      </c>
      <c r="M7958" s="111">
        <v>6.3979989500968365E-2</v>
      </c>
      <c r="N7958" s="112">
        <f t="shared" si="249"/>
        <v>-2.0225484681793202</v>
      </c>
    </row>
    <row r="7959" spans="1:14" x14ac:dyDescent="0.25">
      <c r="A7959" s="111" t="s">
        <v>802</v>
      </c>
      <c r="B7959" s="111">
        <f>INDEX(kommuner!C:C,MATCH(_xlfn.NUMBERVALUE(A7959),kommuner!B:B,0))</f>
        <v>4624</v>
      </c>
      <c r="C7959" s="111" t="s">
        <v>127</v>
      </c>
      <c r="D7959" s="111" t="s">
        <v>127</v>
      </c>
      <c r="E7959" s="111" t="s">
        <v>126</v>
      </c>
      <c r="F7959" s="111" t="s">
        <v>185</v>
      </c>
      <c r="G7959" s="111" t="s">
        <v>180</v>
      </c>
      <c r="H7959" s="111" t="s">
        <v>185</v>
      </c>
      <c r="I7959" s="111" t="s">
        <v>180</v>
      </c>
      <c r="J7959" t="str">
        <f t="shared" si="248"/>
        <v>4624SkogMineraljordLauvskogHøy</v>
      </c>
      <c r="K7959" s="111">
        <v>-2.6171499611514069</v>
      </c>
      <c r="L7959" s="111">
        <v>0.85306406685236758</v>
      </c>
      <c r="M7959" s="111">
        <v>6.3979989500968365E-2</v>
      </c>
      <c r="N7959" s="112">
        <f t="shared" si="249"/>
        <v>-1.7001059047980711</v>
      </c>
    </row>
    <row r="7960" spans="1:14" x14ac:dyDescent="0.25">
      <c r="A7960" s="111" t="s">
        <v>802</v>
      </c>
      <c r="B7960" s="111">
        <f>INDEX(kommuner!C:C,MATCH(_xlfn.NUMBERVALUE(A7960),kommuner!B:B,0))</f>
        <v>4624</v>
      </c>
      <c r="C7960" s="111" t="s">
        <v>127</v>
      </c>
      <c r="D7960" s="111" t="s">
        <v>127</v>
      </c>
      <c r="E7960" s="111" t="s">
        <v>126</v>
      </c>
      <c r="F7960" s="111" t="s">
        <v>185</v>
      </c>
      <c r="G7960" s="111" t="s">
        <v>167</v>
      </c>
      <c r="H7960" s="111" t="s">
        <v>185</v>
      </c>
      <c r="I7960" s="111" t="s">
        <v>167</v>
      </c>
      <c r="J7960" t="str">
        <f t="shared" si="248"/>
        <v>4624SkogMineraljordLauvskogImpediment</v>
      </c>
      <c r="K7960" s="111">
        <v>-1.406906973132888</v>
      </c>
      <c r="L7960" s="111">
        <v>0.85306406685236758</v>
      </c>
      <c r="M7960" s="111">
        <v>6.3979989500968365E-2</v>
      </c>
      <c r="N7960" s="112">
        <f t="shared" si="249"/>
        <v>-0.48986291677955207</v>
      </c>
    </row>
    <row r="7961" spans="1:14" x14ac:dyDescent="0.25">
      <c r="A7961" s="111" t="s">
        <v>802</v>
      </c>
      <c r="B7961" s="111">
        <f>INDEX(kommuner!C:C,MATCH(_xlfn.NUMBERVALUE(A7961),kommuner!B:B,0))</f>
        <v>4624</v>
      </c>
      <c r="C7961" s="111" t="s">
        <v>127</v>
      </c>
      <c r="D7961" s="111" t="s">
        <v>127</v>
      </c>
      <c r="E7961" s="111" t="s">
        <v>126</v>
      </c>
      <c r="F7961" s="111" t="s">
        <v>185</v>
      </c>
      <c r="G7961" s="111" t="s">
        <v>190</v>
      </c>
      <c r="H7961" s="111" t="s">
        <v>185</v>
      </c>
      <c r="I7961" s="111" t="s">
        <v>190</v>
      </c>
      <c r="J7961" t="str">
        <f t="shared" si="248"/>
        <v>4624SkogMineraljordLauvskogLav</v>
      </c>
      <c r="K7961" s="111">
        <v>-8.9748170935426599E-2</v>
      </c>
      <c r="L7961" s="111">
        <v>0.85306406685236758</v>
      </c>
      <c r="M7961" s="111">
        <v>6.3979989500968365E-2</v>
      </c>
      <c r="N7961" s="112">
        <f t="shared" si="249"/>
        <v>0.82729588541790933</v>
      </c>
    </row>
    <row r="7962" spans="1:14" x14ac:dyDescent="0.25">
      <c r="A7962" s="111" t="s">
        <v>802</v>
      </c>
      <c r="B7962" s="111">
        <f>INDEX(kommuner!C:C,MATCH(_xlfn.NUMBERVALUE(A7962),kommuner!B:B,0))</f>
        <v>4624</v>
      </c>
      <c r="C7962" s="111" t="s">
        <v>127</v>
      </c>
      <c r="D7962" s="111" t="s">
        <v>127</v>
      </c>
      <c r="E7962" s="111" t="s">
        <v>126</v>
      </c>
      <c r="F7962" s="111" t="s">
        <v>185</v>
      </c>
      <c r="G7962" s="111" t="s">
        <v>173</v>
      </c>
      <c r="H7962" s="111" t="s">
        <v>185</v>
      </c>
      <c r="I7962" s="111" t="s">
        <v>173</v>
      </c>
      <c r="J7962" t="str">
        <f t="shared" si="248"/>
        <v>4624SkogMineraljordLauvskogMiddels</v>
      </c>
      <c r="K7962" s="111">
        <v>-1.7789409505847176</v>
      </c>
      <c r="L7962" s="111">
        <v>0.85306406685236758</v>
      </c>
      <c r="M7962" s="111">
        <v>6.3979989500968365E-2</v>
      </c>
      <c r="N7962" s="112">
        <f t="shared" si="249"/>
        <v>-0.86189689423138161</v>
      </c>
    </row>
    <row r="7963" spans="1:14" x14ac:dyDescent="0.25">
      <c r="A7963" s="111" t="s">
        <v>802</v>
      </c>
      <c r="B7963" s="111">
        <f>INDEX(kommuner!C:C,MATCH(_xlfn.NUMBERVALUE(A7963),kommuner!B:B,0))</f>
        <v>4624</v>
      </c>
      <c r="C7963" s="111" t="s">
        <v>127</v>
      </c>
      <c r="D7963" s="111" t="s">
        <v>127</v>
      </c>
      <c r="E7963" s="111" t="s">
        <v>126</v>
      </c>
      <c r="F7963" s="111" t="s">
        <v>185</v>
      </c>
      <c r="G7963" s="111" t="s">
        <v>186</v>
      </c>
      <c r="H7963" s="111" t="s">
        <v>185</v>
      </c>
      <c r="I7963" s="111" t="s">
        <v>186</v>
      </c>
      <c r="J7963" t="str">
        <f t="shared" si="248"/>
        <v>4624SkogMineraljordLauvskogSærs høy</v>
      </c>
      <c r="K7963" s="111">
        <v>-3.5879168219799293</v>
      </c>
      <c r="L7963" s="111">
        <v>0.85306406685236758</v>
      </c>
      <c r="M7963" s="111">
        <v>6.3979989500968365E-2</v>
      </c>
      <c r="N7963" s="112">
        <f t="shared" si="249"/>
        <v>-2.6708727656265934</v>
      </c>
    </row>
    <row r="7964" spans="1:14" x14ac:dyDescent="0.25">
      <c r="A7964" s="111" t="s">
        <v>802</v>
      </c>
      <c r="B7964" s="111">
        <f>INDEX(kommuner!C:C,MATCH(_xlfn.NUMBERVALUE(A7964),kommuner!B:B,0))</f>
        <v>4624</v>
      </c>
      <c r="C7964" s="111" t="s">
        <v>127</v>
      </c>
      <c r="D7964" s="111" t="s">
        <v>127</v>
      </c>
      <c r="E7964" s="111" t="s">
        <v>123</v>
      </c>
      <c r="F7964" s="111" t="s">
        <v>172</v>
      </c>
      <c r="G7964" s="111" t="s">
        <v>180</v>
      </c>
      <c r="H7964" s="111" t="s">
        <v>172</v>
      </c>
      <c r="I7964" s="111" t="s">
        <v>180</v>
      </c>
      <c r="J7964" t="str">
        <f t="shared" si="248"/>
        <v>4624SkogOrganisk jordBarskogHøy</v>
      </c>
      <c r="K7964" s="111">
        <v>-2.5184559031994138</v>
      </c>
      <c r="L7964" s="111">
        <v>0.92784825435236762</v>
      </c>
      <c r="M7964" s="111">
        <v>0.46518126042825314</v>
      </c>
      <c r="N7964" s="112">
        <f t="shared" si="249"/>
        <v>-1.1254263884187932</v>
      </c>
    </row>
    <row r="7965" spans="1:14" x14ac:dyDescent="0.25">
      <c r="A7965" s="111" t="s">
        <v>802</v>
      </c>
      <c r="B7965" s="111">
        <f>INDEX(kommuner!C:C,MATCH(_xlfn.NUMBERVALUE(A7965),kommuner!B:B,0))</f>
        <v>4624</v>
      </c>
      <c r="C7965" s="111" t="s">
        <v>127</v>
      </c>
      <c r="D7965" s="111" t="s">
        <v>127</v>
      </c>
      <c r="E7965" s="111" t="s">
        <v>123</v>
      </c>
      <c r="F7965" s="111" t="s">
        <v>172</v>
      </c>
      <c r="G7965" s="111" t="s">
        <v>167</v>
      </c>
      <c r="H7965" s="111" t="s">
        <v>172</v>
      </c>
      <c r="I7965" s="111" t="s">
        <v>167</v>
      </c>
      <c r="J7965" t="str">
        <f t="shared" si="248"/>
        <v>4624SkogOrganisk jordBarskogImpediment</v>
      </c>
      <c r="K7965" s="111">
        <v>-0.13011741963904588</v>
      </c>
      <c r="L7965" s="111">
        <v>0.92784825435236762</v>
      </c>
      <c r="M7965" s="111">
        <v>0.46510463492953991</v>
      </c>
      <c r="N7965" s="112">
        <f t="shared" si="249"/>
        <v>1.2628354696428616</v>
      </c>
    </row>
    <row r="7966" spans="1:14" x14ac:dyDescent="0.25">
      <c r="A7966" s="111" t="s">
        <v>802</v>
      </c>
      <c r="B7966" s="111">
        <f>INDEX(kommuner!C:C,MATCH(_xlfn.NUMBERVALUE(A7966),kommuner!B:B,0))</f>
        <v>4624</v>
      </c>
      <c r="C7966" s="111" t="s">
        <v>127</v>
      </c>
      <c r="D7966" s="111" t="s">
        <v>127</v>
      </c>
      <c r="E7966" s="111" t="s">
        <v>123</v>
      </c>
      <c r="F7966" s="111" t="s">
        <v>172</v>
      </c>
      <c r="G7966" s="111" t="s">
        <v>190</v>
      </c>
      <c r="H7966" s="111" t="s">
        <v>172</v>
      </c>
      <c r="I7966" s="111" t="s">
        <v>190</v>
      </c>
      <c r="J7966" t="str">
        <f t="shared" si="248"/>
        <v>4624SkogOrganisk jordBarskogLav</v>
      </c>
      <c r="K7966" s="111">
        <v>-0.50666953101693391</v>
      </c>
      <c r="L7966" s="111">
        <v>0.92784825435236762</v>
      </c>
      <c r="M7966" s="111">
        <v>0.46510463492953991</v>
      </c>
      <c r="N7966" s="112">
        <f t="shared" si="249"/>
        <v>0.88628335826497362</v>
      </c>
    </row>
    <row r="7967" spans="1:14" x14ac:dyDescent="0.25">
      <c r="A7967" s="111" t="s">
        <v>802</v>
      </c>
      <c r="B7967" s="111">
        <f>INDEX(kommuner!C:C,MATCH(_xlfn.NUMBERVALUE(A7967),kommuner!B:B,0))</f>
        <v>4624</v>
      </c>
      <c r="C7967" s="111" t="s">
        <v>127</v>
      </c>
      <c r="D7967" s="111" t="s">
        <v>127</v>
      </c>
      <c r="E7967" s="111" t="s">
        <v>123</v>
      </c>
      <c r="F7967" s="111" t="s">
        <v>172</v>
      </c>
      <c r="G7967" s="111" t="s">
        <v>173</v>
      </c>
      <c r="H7967" s="111" t="s">
        <v>172</v>
      </c>
      <c r="I7967" s="111" t="s">
        <v>173</v>
      </c>
      <c r="J7967" t="str">
        <f t="shared" si="248"/>
        <v>4624SkogOrganisk jordBarskogMiddels</v>
      </c>
      <c r="K7967" s="111">
        <v>-1.5571490961494638</v>
      </c>
      <c r="L7967" s="111">
        <v>0.92784825435236762</v>
      </c>
      <c r="M7967" s="111">
        <v>0.46518126042825314</v>
      </c>
      <c r="N7967" s="112">
        <f t="shared" si="249"/>
        <v>-0.16411958136884308</v>
      </c>
    </row>
    <row r="7968" spans="1:14" x14ac:dyDescent="0.25">
      <c r="A7968" s="111" t="s">
        <v>802</v>
      </c>
      <c r="B7968" s="111">
        <f>INDEX(kommuner!C:C,MATCH(_xlfn.NUMBERVALUE(A7968),kommuner!B:B,0))</f>
        <v>4624</v>
      </c>
      <c r="C7968" s="111" t="s">
        <v>127</v>
      </c>
      <c r="D7968" s="111" t="s">
        <v>127</v>
      </c>
      <c r="E7968" s="111" t="s">
        <v>123</v>
      </c>
      <c r="F7968" s="111" t="s">
        <v>172</v>
      </c>
      <c r="G7968" s="111" t="s">
        <v>186</v>
      </c>
      <c r="H7968" s="111" t="s">
        <v>172</v>
      </c>
      <c r="I7968" s="111" t="s">
        <v>186</v>
      </c>
      <c r="J7968" t="str">
        <f t="shared" si="248"/>
        <v>4624SkogOrganisk jordBarskogSærs høy</v>
      </c>
      <c r="K7968" s="111">
        <v>2.5548655235722699</v>
      </c>
      <c r="L7968" s="111">
        <v>0.92784825435236762</v>
      </c>
      <c r="M7968" s="111">
        <v>0.46518126042825314</v>
      </c>
      <c r="N7968" s="112">
        <f t="shared" si="249"/>
        <v>3.9478950383528906</v>
      </c>
    </row>
    <row r="7969" spans="1:14" x14ac:dyDescent="0.25">
      <c r="A7969" s="111" t="s">
        <v>802</v>
      </c>
      <c r="B7969" s="111">
        <f>INDEX(kommuner!C:C,MATCH(_xlfn.NUMBERVALUE(A7969),kommuner!B:B,0))</f>
        <v>4624</v>
      </c>
      <c r="C7969" s="111" t="s">
        <v>127</v>
      </c>
      <c r="D7969" s="111" t="s">
        <v>127</v>
      </c>
      <c r="E7969" s="111" t="s">
        <v>123</v>
      </c>
      <c r="F7969" s="111" t="s">
        <v>179</v>
      </c>
      <c r="G7969" s="111" t="s">
        <v>180</v>
      </c>
      <c r="H7969" s="111" t="s">
        <v>179</v>
      </c>
      <c r="I7969" s="111" t="s">
        <v>180</v>
      </c>
      <c r="J7969" t="str">
        <f t="shared" si="248"/>
        <v>4624SkogOrganisk jordBlandingsskogHøy</v>
      </c>
      <c r="K7969" s="111">
        <v>-5.5554344456832343</v>
      </c>
      <c r="L7969" s="111">
        <v>0.92784825435236762</v>
      </c>
      <c r="M7969" s="111">
        <v>0.46510463492953991</v>
      </c>
      <c r="N7969" s="112">
        <f t="shared" si="249"/>
        <v>-4.1624815564013264</v>
      </c>
    </row>
    <row r="7970" spans="1:14" x14ac:dyDescent="0.25">
      <c r="A7970" s="111" t="s">
        <v>802</v>
      </c>
      <c r="B7970" s="111">
        <f>INDEX(kommuner!C:C,MATCH(_xlfn.NUMBERVALUE(A7970),kommuner!B:B,0))</f>
        <v>4624</v>
      </c>
      <c r="C7970" s="111" t="s">
        <v>127</v>
      </c>
      <c r="D7970" s="111" t="s">
        <v>127</v>
      </c>
      <c r="E7970" s="111" t="s">
        <v>123</v>
      </c>
      <c r="F7970" s="111" t="s">
        <v>179</v>
      </c>
      <c r="G7970" s="111" t="s">
        <v>167</v>
      </c>
      <c r="H7970" s="111" t="s">
        <v>179</v>
      </c>
      <c r="I7970" s="111" t="s">
        <v>167</v>
      </c>
      <c r="J7970" t="str">
        <f t="shared" si="248"/>
        <v>4624SkogOrganisk jordBlandingsskogImpediment</v>
      </c>
      <c r="K7970" s="111">
        <v>-0.28586344175800005</v>
      </c>
      <c r="L7970" s="111">
        <v>0.92784825435236762</v>
      </c>
      <c r="M7970" s="111">
        <v>0.46510463492953991</v>
      </c>
      <c r="N7970" s="112">
        <f t="shared" si="249"/>
        <v>1.1070894475239075</v>
      </c>
    </row>
    <row r="7971" spans="1:14" x14ac:dyDescent="0.25">
      <c r="A7971" s="111" t="s">
        <v>802</v>
      </c>
      <c r="B7971" s="111">
        <f>INDEX(kommuner!C:C,MATCH(_xlfn.NUMBERVALUE(A7971),kommuner!B:B,0))</f>
        <v>4624</v>
      </c>
      <c r="C7971" s="111" t="s">
        <v>127</v>
      </c>
      <c r="D7971" s="111" t="s">
        <v>127</v>
      </c>
      <c r="E7971" s="111" t="s">
        <v>123</v>
      </c>
      <c r="F7971" s="111" t="s">
        <v>179</v>
      </c>
      <c r="G7971" s="111" t="s">
        <v>190</v>
      </c>
      <c r="H7971" s="111" t="s">
        <v>179</v>
      </c>
      <c r="I7971" s="111" t="s">
        <v>190</v>
      </c>
      <c r="J7971" t="str">
        <f t="shared" si="248"/>
        <v>4624SkogOrganisk jordBlandingsskogLav</v>
      </c>
      <c r="K7971" s="111">
        <v>-1.2347339377887629</v>
      </c>
      <c r="L7971" s="111">
        <v>0.92784825435236762</v>
      </c>
      <c r="M7971" s="111">
        <v>0.46510463492953991</v>
      </c>
      <c r="N7971" s="112">
        <f t="shared" si="249"/>
        <v>0.15821895149314458</v>
      </c>
    </row>
    <row r="7972" spans="1:14" x14ac:dyDescent="0.25">
      <c r="A7972" s="111" t="s">
        <v>802</v>
      </c>
      <c r="B7972" s="111">
        <f>INDEX(kommuner!C:C,MATCH(_xlfn.NUMBERVALUE(A7972),kommuner!B:B,0))</f>
        <v>4624</v>
      </c>
      <c r="C7972" s="111" t="s">
        <v>127</v>
      </c>
      <c r="D7972" s="111" t="s">
        <v>127</v>
      </c>
      <c r="E7972" s="111" t="s">
        <v>123</v>
      </c>
      <c r="F7972" s="111" t="s">
        <v>179</v>
      </c>
      <c r="G7972" s="111" t="s">
        <v>173</v>
      </c>
      <c r="H7972" s="111" t="s">
        <v>179</v>
      </c>
      <c r="I7972" s="111" t="s">
        <v>173</v>
      </c>
      <c r="J7972" t="str">
        <f t="shared" si="248"/>
        <v>4624SkogOrganisk jordBlandingsskogMiddels</v>
      </c>
      <c r="K7972" s="111">
        <v>-2.4239591752717748</v>
      </c>
      <c r="L7972" s="111">
        <v>0.92784825435236762</v>
      </c>
      <c r="M7972" s="111">
        <v>0.46510463492953991</v>
      </c>
      <c r="N7972" s="112">
        <f t="shared" si="249"/>
        <v>-1.0310062859898674</v>
      </c>
    </row>
    <row r="7973" spans="1:14" x14ac:dyDescent="0.25">
      <c r="A7973" s="111" t="s">
        <v>802</v>
      </c>
      <c r="B7973" s="111">
        <f>INDEX(kommuner!C:C,MATCH(_xlfn.NUMBERVALUE(A7973),kommuner!B:B,0))</f>
        <v>4624</v>
      </c>
      <c r="C7973" s="111" t="s">
        <v>127</v>
      </c>
      <c r="D7973" s="111" t="s">
        <v>127</v>
      </c>
      <c r="E7973" s="111" t="s">
        <v>123</v>
      </c>
      <c r="F7973" s="111" t="s">
        <v>179</v>
      </c>
      <c r="G7973" s="111" t="s">
        <v>186</v>
      </c>
      <c r="H7973" s="111" t="s">
        <v>179</v>
      </c>
      <c r="I7973" s="111" t="s">
        <v>186</v>
      </c>
      <c r="J7973" t="str">
        <f t="shared" si="248"/>
        <v>4624SkogOrganisk jordBlandingsskogSærs høy</v>
      </c>
      <c r="K7973" s="111">
        <v>-1.5726115302258048</v>
      </c>
      <c r="L7973" s="111">
        <v>0.92784825435236762</v>
      </c>
      <c r="M7973" s="111">
        <v>0.46510463492953991</v>
      </c>
      <c r="N7973" s="112">
        <f t="shared" si="249"/>
        <v>-0.17965864094389727</v>
      </c>
    </row>
    <row r="7974" spans="1:14" x14ac:dyDescent="0.25">
      <c r="A7974" s="111" t="s">
        <v>802</v>
      </c>
      <c r="B7974" s="111">
        <f>INDEX(kommuner!C:C,MATCH(_xlfn.NUMBERVALUE(A7974),kommuner!B:B,0))</f>
        <v>4624</v>
      </c>
      <c r="C7974" s="111" t="s">
        <v>127</v>
      </c>
      <c r="D7974" s="111" t="s">
        <v>127</v>
      </c>
      <c r="E7974" s="111" t="s">
        <v>123</v>
      </c>
      <c r="F7974" s="111" t="s">
        <v>185</v>
      </c>
      <c r="G7974" s="111" t="s">
        <v>180</v>
      </c>
      <c r="H7974" s="111" t="s">
        <v>185</v>
      </c>
      <c r="I7974" s="111" t="s">
        <v>180</v>
      </c>
      <c r="J7974" t="str">
        <f t="shared" si="248"/>
        <v>4624SkogOrganisk jordLauvskogHøy</v>
      </c>
      <c r="K7974" s="111">
        <v>-1.9913688882377358</v>
      </c>
      <c r="L7974" s="111">
        <v>0.92784825435236762</v>
      </c>
      <c r="M7974" s="111">
        <v>0.46510463492953991</v>
      </c>
      <c r="N7974" s="112">
        <f t="shared" si="249"/>
        <v>-0.59841599895582831</v>
      </c>
    </row>
    <row r="7975" spans="1:14" x14ac:dyDescent="0.25">
      <c r="A7975" s="111" t="s">
        <v>802</v>
      </c>
      <c r="B7975" s="111">
        <f>INDEX(kommuner!C:C,MATCH(_xlfn.NUMBERVALUE(A7975),kommuner!B:B,0))</f>
        <v>4624</v>
      </c>
      <c r="C7975" s="111" t="s">
        <v>127</v>
      </c>
      <c r="D7975" s="111" t="s">
        <v>127</v>
      </c>
      <c r="E7975" s="111" t="s">
        <v>123</v>
      </c>
      <c r="F7975" s="111" t="s">
        <v>185</v>
      </c>
      <c r="G7975" s="111" t="s">
        <v>167</v>
      </c>
      <c r="H7975" s="111" t="s">
        <v>185</v>
      </c>
      <c r="I7975" s="111" t="s">
        <v>167</v>
      </c>
      <c r="J7975" t="str">
        <f t="shared" si="248"/>
        <v>4624SkogOrganisk jordLauvskogImpediment</v>
      </c>
      <c r="K7975" s="111">
        <v>0.35000626494250675</v>
      </c>
      <c r="L7975" s="111">
        <v>0.92784825435236762</v>
      </c>
      <c r="M7975" s="111">
        <v>0.46510463492953991</v>
      </c>
      <c r="N7975" s="112">
        <f t="shared" si="249"/>
        <v>1.7429591542244141</v>
      </c>
    </row>
    <row r="7976" spans="1:14" x14ac:dyDescent="0.25">
      <c r="A7976" s="111" t="s">
        <v>802</v>
      </c>
      <c r="B7976" s="111">
        <f>INDEX(kommuner!C:C,MATCH(_xlfn.NUMBERVALUE(A7976),kommuner!B:B,0))</f>
        <v>4624</v>
      </c>
      <c r="C7976" s="111" t="s">
        <v>127</v>
      </c>
      <c r="D7976" s="111" t="s">
        <v>127</v>
      </c>
      <c r="E7976" s="111" t="s">
        <v>123</v>
      </c>
      <c r="F7976" s="111" t="s">
        <v>185</v>
      </c>
      <c r="G7976" s="111" t="s">
        <v>190</v>
      </c>
      <c r="H7976" s="111" t="s">
        <v>185</v>
      </c>
      <c r="I7976" s="111" t="s">
        <v>190</v>
      </c>
      <c r="J7976" t="str">
        <f t="shared" si="248"/>
        <v>4624SkogOrganisk jordLauvskogLav</v>
      </c>
      <c r="K7976" s="111">
        <v>1.1144075558526714</v>
      </c>
      <c r="L7976" s="111">
        <v>0.92784825435236762</v>
      </c>
      <c r="M7976" s="111">
        <v>0.46510463492953991</v>
      </c>
      <c r="N7976" s="112">
        <f t="shared" si="249"/>
        <v>2.5073604451345788</v>
      </c>
    </row>
    <row r="7977" spans="1:14" x14ac:dyDescent="0.25">
      <c r="A7977" s="111" t="s">
        <v>802</v>
      </c>
      <c r="B7977" s="111">
        <f>INDEX(kommuner!C:C,MATCH(_xlfn.NUMBERVALUE(A7977),kommuner!B:B,0))</f>
        <v>4624</v>
      </c>
      <c r="C7977" s="111" t="s">
        <v>127</v>
      </c>
      <c r="D7977" s="111" t="s">
        <v>127</v>
      </c>
      <c r="E7977" s="111" t="s">
        <v>123</v>
      </c>
      <c r="F7977" s="111" t="s">
        <v>185</v>
      </c>
      <c r="G7977" s="111" t="s">
        <v>173</v>
      </c>
      <c r="H7977" s="111" t="s">
        <v>185</v>
      </c>
      <c r="I7977" s="111" t="s">
        <v>173</v>
      </c>
      <c r="J7977" t="str">
        <f t="shared" si="248"/>
        <v>4624SkogOrganisk jordLauvskogMiddels</v>
      </c>
      <c r="K7977" s="111">
        <v>-0.62664468270982987</v>
      </c>
      <c r="L7977" s="111">
        <v>0.92784825435236762</v>
      </c>
      <c r="M7977" s="111">
        <v>0.46510463492953991</v>
      </c>
      <c r="N7977" s="112">
        <f t="shared" si="249"/>
        <v>0.76630820657207765</v>
      </c>
    </row>
    <row r="7978" spans="1:14" x14ac:dyDescent="0.25">
      <c r="A7978" s="111" t="s">
        <v>802</v>
      </c>
      <c r="B7978" s="111">
        <f>INDEX(kommuner!C:C,MATCH(_xlfn.NUMBERVALUE(A7978),kommuner!B:B,0))</f>
        <v>4624</v>
      </c>
      <c r="C7978" s="111" t="s">
        <v>127</v>
      </c>
      <c r="D7978" s="111" t="s">
        <v>127</v>
      </c>
      <c r="E7978" s="111" t="s">
        <v>123</v>
      </c>
      <c r="F7978" s="111" t="s">
        <v>185</v>
      </c>
      <c r="G7978" s="111" t="s">
        <v>186</v>
      </c>
      <c r="H7978" s="111" t="s">
        <v>185</v>
      </c>
      <c r="I7978" s="111" t="s">
        <v>186</v>
      </c>
      <c r="J7978" t="str">
        <f t="shared" si="248"/>
        <v>4624SkogOrganisk jordLauvskogSærs høy</v>
      </c>
      <c r="K7978" s="111">
        <v>-1.8997279926091779</v>
      </c>
      <c r="L7978" s="111">
        <v>0.92784825435236762</v>
      </c>
      <c r="M7978" s="111">
        <v>0.46510463492953991</v>
      </c>
      <c r="N7978" s="112">
        <f t="shared" si="249"/>
        <v>-0.50677510332727038</v>
      </c>
    </row>
    <row r="7979" spans="1:14" x14ac:dyDescent="0.25">
      <c r="A7979" s="111" t="s">
        <v>802</v>
      </c>
      <c r="B7979" s="111">
        <f>INDEX(kommuner!C:C,MATCH(_xlfn.NUMBERVALUE(A7979),kommuner!B:B,0))</f>
        <v>4624</v>
      </c>
      <c r="C7979" s="111" t="s">
        <v>83</v>
      </c>
      <c r="D7979" s="111" t="s">
        <v>83</v>
      </c>
      <c r="E7979" s="111" t="s">
        <v>126</v>
      </c>
      <c r="F7979" s="111" t="s">
        <v>139</v>
      </c>
      <c r="G7979" s="111" t="s">
        <v>139</v>
      </c>
      <c r="H7979" s="111" t="s">
        <v>139</v>
      </c>
      <c r="I7979" s="111" t="s">
        <v>139</v>
      </c>
      <c r="J7979" t="str">
        <f t="shared" si="248"/>
        <v>4624Utbygd arealMineraljord</v>
      </c>
      <c r="K7979" s="111">
        <v>-1.3010725986550351</v>
      </c>
      <c r="L7979" s="111">
        <v>0</v>
      </c>
      <c r="M7979" s="111">
        <v>1.303047089454229E-2</v>
      </c>
      <c r="N7979" s="112">
        <f t="shared" si="249"/>
        <v>-1.2880421277604928</v>
      </c>
    </row>
    <row r="7980" spans="1:14" x14ac:dyDescent="0.25">
      <c r="A7980" s="111" t="s">
        <v>802</v>
      </c>
      <c r="B7980" s="111">
        <f>INDEX(kommuner!C:C,MATCH(_xlfn.NUMBERVALUE(A7980),kommuner!B:B,0))</f>
        <v>4624</v>
      </c>
      <c r="C7980" s="111" t="s">
        <v>83</v>
      </c>
      <c r="D7980" s="111" t="s">
        <v>83</v>
      </c>
      <c r="E7980" s="111" t="s">
        <v>123</v>
      </c>
      <c r="F7980" s="111" t="s">
        <v>139</v>
      </c>
      <c r="G7980" s="111" t="s">
        <v>139</v>
      </c>
      <c r="H7980" s="111" t="s">
        <v>139</v>
      </c>
      <c r="I7980" s="111" t="s">
        <v>139</v>
      </c>
      <c r="J7980" t="str">
        <f t="shared" si="248"/>
        <v>4624Utbygd arealOrganisk jord</v>
      </c>
      <c r="K7980" s="111">
        <v>29.011421395201612</v>
      </c>
      <c r="L7980" s="111">
        <v>0</v>
      </c>
      <c r="M7980" s="111">
        <v>1.303047089454229E-2</v>
      </c>
      <c r="N7980" s="112">
        <f t="shared" si="249"/>
        <v>29.024451866096154</v>
      </c>
    </row>
    <row r="7981" spans="1:14" x14ac:dyDescent="0.25">
      <c r="A7981" s="111" t="s">
        <v>802</v>
      </c>
      <c r="B7981" s="111">
        <f>INDEX(kommuner!C:C,MATCH(_xlfn.NUMBERVALUE(A7981),kommuner!B:B,0))</f>
        <v>4624</v>
      </c>
      <c r="C7981" s="111" t="s">
        <v>181</v>
      </c>
      <c r="D7981" s="111" t="s">
        <v>181</v>
      </c>
      <c r="E7981" s="111" t="s">
        <v>123</v>
      </c>
      <c r="F7981" s="111" t="s">
        <v>139</v>
      </c>
      <c r="G7981" s="111" t="s">
        <v>139</v>
      </c>
      <c r="H7981" s="111" t="s">
        <v>139</v>
      </c>
      <c r="I7981" s="111" t="s">
        <v>139</v>
      </c>
      <c r="J7981" t="str">
        <f t="shared" si="248"/>
        <v>4624Vann og myrOrganisk jord</v>
      </c>
      <c r="K7981" s="111">
        <v>-0.38124953903444653</v>
      </c>
      <c r="L7981" s="111">
        <v>0</v>
      </c>
      <c r="M7981" s="111">
        <v>0</v>
      </c>
      <c r="N7981" s="112">
        <f t="shared" si="249"/>
        <v>-0.38124953903444653</v>
      </c>
    </row>
    <row r="7982" spans="1:14" x14ac:dyDescent="0.25">
      <c r="A7982" s="111" t="s">
        <v>803</v>
      </c>
      <c r="B7982" s="111">
        <f>INDEX(kommuner!C:C,MATCH(_xlfn.NUMBERVALUE(A7982),kommuner!B:B,0))</f>
        <v>4623</v>
      </c>
      <c r="C7982" s="111" t="s">
        <v>82</v>
      </c>
      <c r="D7982" s="111" t="s">
        <v>82</v>
      </c>
      <c r="E7982" s="111" t="s">
        <v>126</v>
      </c>
      <c r="F7982" s="111" t="s">
        <v>139</v>
      </c>
      <c r="G7982" s="111" t="s">
        <v>139</v>
      </c>
      <c r="H7982" s="111" t="s">
        <v>139</v>
      </c>
      <c r="I7982" s="111" t="s">
        <v>139</v>
      </c>
      <c r="J7982" t="str">
        <f t="shared" si="248"/>
        <v>4623Annen utmarkMineraljord</v>
      </c>
      <c r="K7982" s="111">
        <v>-0.12122885237983599</v>
      </c>
      <c r="L7982" s="111">
        <v>0</v>
      </c>
      <c r="M7982" s="111">
        <v>0</v>
      </c>
      <c r="N7982" s="112">
        <f t="shared" si="249"/>
        <v>-0.12122885237983599</v>
      </c>
    </row>
    <row r="7983" spans="1:14" x14ac:dyDescent="0.25">
      <c r="A7983" s="111" t="s">
        <v>803</v>
      </c>
      <c r="B7983" s="111">
        <f>INDEX(kommuner!C:C,MATCH(_xlfn.NUMBERVALUE(A7983),kommuner!B:B,0))</f>
        <v>4623</v>
      </c>
      <c r="C7983" s="111" t="s">
        <v>121</v>
      </c>
      <c r="D7983" s="111" t="s">
        <v>121</v>
      </c>
      <c r="E7983" s="111" t="s">
        <v>126</v>
      </c>
      <c r="F7983" s="111" t="s">
        <v>139</v>
      </c>
      <c r="G7983" s="111" t="s">
        <v>139</v>
      </c>
      <c r="H7983" s="111" t="s">
        <v>139</v>
      </c>
      <c r="I7983" s="111" t="s">
        <v>139</v>
      </c>
      <c r="J7983" t="str">
        <f t="shared" si="248"/>
        <v>4623BeiteMineraljord</v>
      </c>
      <c r="K7983" s="111">
        <v>-0.96338340838695502</v>
      </c>
      <c r="L7983" s="111">
        <v>0</v>
      </c>
      <c r="M7983" s="111">
        <v>1.2448711246839999E-7</v>
      </c>
      <c r="N7983" s="112">
        <f t="shared" si="249"/>
        <v>-0.96338328389984251</v>
      </c>
    </row>
    <row r="7984" spans="1:14" x14ac:dyDescent="0.25">
      <c r="A7984" s="111" t="s">
        <v>803</v>
      </c>
      <c r="B7984" s="111">
        <f>INDEX(kommuner!C:C,MATCH(_xlfn.NUMBERVALUE(A7984),kommuner!B:B,0))</f>
        <v>4623</v>
      </c>
      <c r="C7984" s="111" t="s">
        <v>121</v>
      </c>
      <c r="D7984" s="111" t="s">
        <v>121</v>
      </c>
      <c r="E7984" s="111" t="s">
        <v>123</v>
      </c>
      <c r="F7984" s="111" t="s">
        <v>139</v>
      </c>
      <c r="G7984" s="111" t="s">
        <v>139</v>
      </c>
      <c r="H7984" s="111" t="s">
        <v>139</v>
      </c>
      <c r="I7984" s="111" t="s">
        <v>139</v>
      </c>
      <c r="J7984" t="str">
        <f t="shared" si="248"/>
        <v>4623BeiteOrganisk jord</v>
      </c>
      <c r="K7984" s="111">
        <v>12.077525935985037</v>
      </c>
      <c r="L7984" s="111">
        <v>1.6412500000000001</v>
      </c>
      <c r="M7984" s="111">
        <v>0</v>
      </c>
      <c r="N7984" s="112">
        <f t="shared" si="249"/>
        <v>13.718775935985036</v>
      </c>
    </row>
    <row r="7985" spans="1:14" x14ac:dyDescent="0.25">
      <c r="A7985" s="111" t="s">
        <v>803</v>
      </c>
      <c r="B7985" s="111">
        <f>INDEX(kommuner!C:C,MATCH(_xlfn.NUMBERVALUE(A7985),kommuner!B:B,0))</f>
        <v>4623</v>
      </c>
      <c r="C7985" s="111" t="s">
        <v>84</v>
      </c>
      <c r="D7985" s="111" t="s">
        <v>84</v>
      </c>
      <c r="E7985" s="111" t="s">
        <v>126</v>
      </c>
      <c r="F7985" s="111" t="s">
        <v>139</v>
      </c>
      <c r="G7985" s="111" t="s">
        <v>139</v>
      </c>
      <c r="H7985" s="111" t="s">
        <v>139</v>
      </c>
      <c r="I7985" s="111" t="s">
        <v>139</v>
      </c>
      <c r="J7985" t="str">
        <f t="shared" si="248"/>
        <v>4623Dyrket markMineraljord</v>
      </c>
      <c r="K7985" s="111">
        <v>-0.87492202609341907</v>
      </c>
      <c r="L7985" s="111">
        <v>0</v>
      </c>
      <c r="M7985" s="111">
        <v>0</v>
      </c>
      <c r="N7985" s="112">
        <f t="shared" si="249"/>
        <v>-0.87492202609341907</v>
      </c>
    </row>
    <row r="7986" spans="1:14" x14ac:dyDescent="0.25">
      <c r="A7986" s="111" t="s">
        <v>803</v>
      </c>
      <c r="B7986" s="111">
        <f>INDEX(kommuner!C:C,MATCH(_xlfn.NUMBERVALUE(A7986),kommuner!B:B,0))</f>
        <v>4623</v>
      </c>
      <c r="C7986" s="111" t="s">
        <v>84</v>
      </c>
      <c r="D7986" s="111" t="s">
        <v>84</v>
      </c>
      <c r="E7986" s="111" t="s">
        <v>123</v>
      </c>
      <c r="F7986" s="111" t="s">
        <v>139</v>
      </c>
      <c r="G7986" s="111" t="s">
        <v>139</v>
      </c>
      <c r="H7986" s="111" t="s">
        <v>139</v>
      </c>
      <c r="I7986" s="111" t="s">
        <v>139</v>
      </c>
      <c r="J7986" t="str">
        <f t="shared" si="248"/>
        <v>4623Dyrket markOrganisk jord</v>
      </c>
      <c r="K7986" s="111">
        <v>28.726149366675592</v>
      </c>
      <c r="L7986" s="111">
        <v>1.45625</v>
      </c>
      <c r="M7986" s="111">
        <v>0</v>
      </c>
      <c r="N7986" s="112">
        <f t="shared" si="249"/>
        <v>30.182399366675593</v>
      </c>
    </row>
    <row r="7987" spans="1:14" x14ac:dyDescent="0.25">
      <c r="A7987" s="111" t="s">
        <v>803</v>
      </c>
      <c r="B7987" s="111">
        <f>INDEX(kommuner!C:C,MATCH(_xlfn.NUMBERVALUE(A7987),kommuner!B:B,0))</f>
        <v>4623</v>
      </c>
      <c r="C7987" s="111" t="s">
        <v>127</v>
      </c>
      <c r="D7987" s="111" t="s">
        <v>127</v>
      </c>
      <c r="E7987" s="111" t="s">
        <v>126</v>
      </c>
      <c r="F7987" s="111" t="s">
        <v>172</v>
      </c>
      <c r="G7987" s="111" t="s">
        <v>180</v>
      </c>
      <c r="H7987" s="111" t="s">
        <v>172</v>
      </c>
      <c r="I7987" s="111" t="s">
        <v>180</v>
      </c>
      <c r="J7987" t="str">
        <f t="shared" si="248"/>
        <v>4623SkogMineraljordBarskogHøy</v>
      </c>
      <c r="K7987" s="111">
        <v>-3.4914408319412575</v>
      </c>
      <c r="L7987" s="111">
        <v>0.85306406685236758</v>
      </c>
      <c r="M7987" s="111">
        <v>6.4056614999681585E-2</v>
      </c>
      <c r="N7987" s="112">
        <f t="shared" si="249"/>
        <v>-2.5743201500892083</v>
      </c>
    </row>
    <row r="7988" spans="1:14" x14ac:dyDescent="0.25">
      <c r="A7988" s="111" t="s">
        <v>803</v>
      </c>
      <c r="B7988" s="111">
        <f>INDEX(kommuner!C:C,MATCH(_xlfn.NUMBERVALUE(A7988),kommuner!B:B,0))</f>
        <v>4623</v>
      </c>
      <c r="C7988" s="111" t="s">
        <v>127</v>
      </c>
      <c r="D7988" s="111" t="s">
        <v>127</v>
      </c>
      <c r="E7988" s="111" t="s">
        <v>126</v>
      </c>
      <c r="F7988" s="111" t="s">
        <v>172</v>
      </c>
      <c r="G7988" s="111" t="s">
        <v>167</v>
      </c>
      <c r="H7988" s="111" t="s">
        <v>172</v>
      </c>
      <c r="I7988" s="111" t="s">
        <v>167</v>
      </c>
      <c r="J7988" t="str">
        <f t="shared" si="248"/>
        <v>4623SkogMineraljordBarskogImpediment</v>
      </c>
      <c r="K7988" s="111">
        <v>-1.1558387230259366</v>
      </c>
      <c r="L7988" s="111">
        <v>0.85306406685236758</v>
      </c>
      <c r="M7988" s="111">
        <v>6.3979989500968365E-2</v>
      </c>
      <c r="N7988" s="112">
        <f t="shared" si="249"/>
        <v>-0.23879466667260066</v>
      </c>
    </row>
    <row r="7989" spans="1:14" x14ac:dyDescent="0.25">
      <c r="A7989" s="111" t="s">
        <v>803</v>
      </c>
      <c r="B7989" s="111">
        <f>INDEX(kommuner!C:C,MATCH(_xlfn.NUMBERVALUE(A7989),kommuner!B:B,0))</f>
        <v>4623</v>
      </c>
      <c r="C7989" s="111" t="s">
        <v>127</v>
      </c>
      <c r="D7989" s="111" t="s">
        <v>127</v>
      </c>
      <c r="E7989" s="111" t="s">
        <v>126</v>
      </c>
      <c r="F7989" s="111" t="s">
        <v>172</v>
      </c>
      <c r="G7989" s="111" t="s">
        <v>190</v>
      </c>
      <c r="H7989" s="111" t="s">
        <v>172</v>
      </c>
      <c r="I7989" s="111" t="s">
        <v>190</v>
      </c>
      <c r="J7989" t="str">
        <f t="shared" si="248"/>
        <v>4623SkogMineraljordBarskogLav</v>
      </c>
      <c r="K7989" s="111">
        <v>-1.8215681825293268</v>
      </c>
      <c r="L7989" s="111">
        <v>0.85306406685236758</v>
      </c>
      <c r="M7989" s="111">
        <v>6.3979989500968365E-2</v>
      </c>
      <c r="N7989" s="112">
        <f t="shared" si="249"/>
        <v>-0.90452412617599087</v>
      </c>
    </row>
    <row r="7990" spans="1:14" x14ac:dyDescent="0.25">
      <c r="A7990" s="111" t="s">
        <v>803</v>
      </c>
      <c r="B7990" s="111">
        <f>INDEX(kommuner!C:C,MATCH(_xlfn.NUMBERVALUE(A7990),kommuner!B:B,0))</f>
        <v>4623</v>
      </c>
      <c r="C7990" s="111" t="s">
        <v>127</v>
      </c>
      <c r="D7990" s="111" t="s">
        <v>127</v>
      </c>
      <c r="E7990" s="111" t="s">
        <v>126</v>
      </c>
      <c r="F7990" s="111" t="s">
        <v>172</v>
      </c>
      <c r="G7990" s="111" t="s">
        <v>173</v>
      </c>
      <c r="H7990" s="111" t="s">
        <v>172</v>
      </c>
      <c r="I7990" s="111" t="s">
        <v>173</v>
      </c>
      <c r="J7990" t="str">
        <f t="shared" si="248"/>
        <v>4623SkogMineraljordBarskogMiddels</v>
      </c>
      <c r="K7990" s="111">
        <v>-2.9452289214132028</v>
      </c>
      <c r="L7990" s="111">
        <v>0.85306406685236758</v>
      </c>
      <c r="M7990" s="111">
        <v>6.4056614999681585E-2</v>
      </c>
      <c r="N7990" s="112">
        <f t="shared" si="249"/>
        <v>-2.0281082395611536</v>
      </c>
    </row>
    <row r="7991" spans="1:14" x14ac:dyDescent="0.25">
      <c r="A7991" s="111" t="s">
        <v>803</v>
      </c>
      <c r="B7991" s="111">
        <f>INDEX(kommuner!C:C,MATCH(_xlfn.NUMBERVALUE(A7991),kommuner!B:B,0))</f>
        <v>4623</v>
      </c>
      <c r="C7991" s="111" t="s">
        <v>127</v>
      </c>
      <c r="D7991" s="111" t="s">
        <v>127</v>
      </c>
      <c r="E7991" s="111" t="s">
        <v>126</v>
      </c>
      <c r="F7991" s="111" t="s">
        <v>172</v>
      </c>
      <c r="G7991" s="111" t="s">
        <v>186</v>
      </c>
      <c r="H7991" s="111" t="s">
        <v>172</v>
      </c>
      <c r="I7991" s="111" t="s">
        <v>186</v>
      </c>
      <c r="J7991" t="str">
        <f t="shared" si="248"/>
        <v>4623SkogMineraljordBarskogSærs høy</v>
      </c>
      <c r="K7991" s="111">
        <v>-2.734962032443129</v>
      </c>
      <c r="L7991" s="111">
        <v>0.85306406685236758</v>
      </c>
      <c r="M7991" s="111">
        <v>6.4056614999681585E-2</v>
      </c>
      <c r="N7991" s="112">
        <f t="shared" si="249"/>
        <v>-1.81784135059108</v>
      </c>
    </row>
    <row r="7992" spans="1:14" x14ac:dyDescent="0.25">
      <c r="A7992" s="111" t="s">
        <v>803</v>
      </c>
      <c r="B7992" s="111">
        <f>INDEX(kommuner!C:C,MATCH(_xlfn.NUMBERVALUE(A7992),kommuner!B:B,0))</f>
        <v>4623</v>
      </c>
      <c r="C7992" s="111" t="s">
        <v>127</v>
      </c>
      <c r="D7992" s="111" t="s">
        <v>127</v>
      </c>
      <c r="E7992" s="111" t="s">
        <v>126</v>
      </c>
      <c r="F7992" s="111" t="s">
        <v>179</v>
      </c>
      <c r="G7992" s="111" t="s">
        <v>180</v>
      </c>
      <c r="H7992" s="111" t="s">
        <v>179</v>
      </c>
      <c r="I7992" s="111" t="s">
        <v>180</v>
      </c>
      <c r="J7992" t="str">
        <f t="shared" si="248"/>
        <v>4623SkogMineraljordBlandingsskogHøy</v>
      </c>
      <c r="K7992" s="111">
        <v>-7.1939050909469406</v>
      </c>
      <c r="L7992" s="111">
        <v>0.85306406685236758</v>
      </c>
      <c r="M7992" s="111">
        <v>6.3979989500968365E-2</v>
      </c>
      <c r="N7992" s="112">
        <f t="shared" si="249"/>
        <v>-6.2768610345936047</v>
      </c>
    </row>
    <row r="7993" spans="1:14" x14ac:dyDescent="0.25">
      <c r="A7993" s="111" t="s">
        <v>803</v>
      </c>
      <c r="B7993" s="111">
        <f>INDEX(kommuner!C:C,MATCH(_xlfn.NUMBERVALUE(A7993),kommuner!B:B,0))</f>
        <v>4623</v>
      </c>
      <c r="C7993" s="111" t="s">
        <v>127</v>
      </c>
      <c r="D7993" s="111" t="s">
        <v>127</v>
      </c>
      <c r="E7993" s="111" t="s">
        <v>126</v>
      </c>
      <c r="F7993" s="111" t="s">
        <v>179</v>
      </c>
      <c r="G7993" s="111" t="s">
        <v>167</v>
      </c>
      <c r="H7993" s="111" t="s">
        <v>179</v>
      </c>
      <c r="I7993" s="111" t="s">
        <v>167</v>
      </c>
      <c r="J7993" t="str">
        <f t="shared" si="248"/>
        <v>4623SkogMineraljordBlandingsskogImpediment</v>
      </c>
      <c r="K7993" s="111">
        <v>-1.6598037998579707</v>
      </c>
      <c r="L7993" s="111">
        <v>0.85306406685236758</v>
      </c>
      <c r="M7993" s="111">
        <v>6.3979989500968365E-2</v>
      </c>
      <c r="N7993" s="112">
        <f t="shared" si="249"/>
        <v>-0.7427597435046347</v>
      </c>
    </row>
    <row r="7994" spans="1:14" x14ac:dyDescent="0.25">
      <c r="A7994" s="111" t="s">
        <v>803</v>
      </c>
      <c r="B7994" s="111">
        <f>INDEX(kommuner!C:C,MATCH(_xlfn.NUMBERVALUE(A7994),kommuner!B:B,0))</f>
        <v>4623</v>
      </c>
      <c r="C7994" s="111" t="s">
        <v>127</v>
      </c>
      <c r="D7994" s="111" t="s">
        <v>127</v>
      </c>
      <c r="E7994" s="111" t="s">
        <v>126</v>
      </c>
      <c r="F7994" s="111" t="s">
        <v>179</v>
      </c>
      <c r="G7994" s="111" t="s">
        <v>190</v>
      </c>
      <c r="H7994" s="111" t="s">
        <v>179</v>
      </c>
      <c r="I7994" s="111" t="s">
        <v>190</v>
      </c>
      <c r="J7994" t="str">
        <f t="shared" si="248"/>
        <v>4623SkogMineraljordBlandingsskogLav</v>
      </c>
      <c r="K7994" s="111">
        <v>-2.5588434197694254</v>
      </c>
      <c r="L7994" s="111">
        <v>0.85306406685236758</v>
      </c>
      <c r="M7994" s="111">
        <v>6.3979989500968365E-2</v>
      </c>
      <c r="N7994" s="112">
        <f t="shared" si="249"/>
        <v>-1.6417993634160897</v>
      </c>
    </row>
    <row r="7995" spans="1:14" x14ac:dyDescent="0.25">
      <c r="A7995" s="111" t="s">
        <v>803</v>
      </c>
      <c r="B7995" s="111">
        <f>INDEX(kommuner!C:C,MATCH(_xlfn.NUMBERVALUE(A7995),kommuner!B:B,0))</f>
        <v>4623</v>
      </c>
      <c r="C7995" s="111" t="s">
        <v>127</v>
      </c>
      <c r="D7995" s="111" t="s">
        <v>127</v>
      </c>
      <c r="E7995" s="111" t="s">
        <v>126</v>
      </c>
      <c r="F7995" s="111" t="s">
        <v>179</v>
      </c>
      <c r="G7995" s="111" t="s">
        <v>173</v>
      </c>
      <c r="H7995" s="111" t="s">
        <v>179</v>
      </c>
      <c r="I7995" s="111" t="s">
        <v>173</v>
      </c>
      <c r="J7995" t="str">
        <f t="shared" si="248"/>
        <v>4623SkogMineraljordBlandingsskogMiddels</v>
      </c>
      <c r="K7995" s="111">
        <v>-3.8687729546762566</v>
      </c>
      <c r="L7995" s="111">
        <v>0.85306406685236758</v>
      </c>
      <c r="M7995" s="111">
        <v>6.3979989500968365E-2</v>
      </c>
      <c r="N7995" s="112">
        <f t="shared" si="249"/>
        <v>-2.9517288983229206</v>
      </c>
    </row>
    <row r="7996" spans="1:14" x14ac:dyDescent="0.25">
      <c r="A7996" s="111" t="s">
        <v>803</v>
      </c>
      <c r="B7996" s="111">
        <f>INDEX(kommuner!C:C,MATCH(_xlfn.NUMBERVALUE(A7996),kommuner!B:B,0))</f>
        <v>4623</v>
      </c>
      <c r="C7996" s="111" t="s">
        <v>127</v>
      </c>
      <c r="D7996" s="111" t="s">
        <v>127</v>
      </c>
      <c r="E7996" s="111" t="s">
        <v>126</v>
      </c>
      <c r="F7996" s="111" t="s">
        <v>179</v>
      </c>
      <c r="G7996" s="111" t="s">
        <v>186</v>
      </c>
      <c r="H7996" s="111" t="s">
        <v>179</v>
      </c>
      <c r="I7996" s="111" t="s">
        <v>186</v>
      </c>
      <c r="J7996" t="str">
        <f t="shared" si="248"/>
        <v>4623SkogMineraljordBlandingsskogSærs høy</v>
      </c>
      <c r="K7996" s="111">
        <v>-2.9395925245326562</v>
      </c>
      <c r="L7996" s="111">
        <v>0.85306406685236758</v>
      </c>
      <c r="M7996" s="111">
        <v>6.3979989500968365E-2</v>
      </c>
      <c r="N7996" s="112">
        <f t="shared" si="249"/>
        <v>-2.0225484681793202</v>
      </c>
    </row>
    <row r="7997" spans="1:14" x14ac:dyDescent="0.25">
      <c r="A7997" s="111" t="s">
        <v>803</v>
      </c>
      <c r="B7997" s="111">
        <f>INDEX(kommuner!C:C,MATCH(_xlfn.NUMBERVALUE(A7997),kommuner!B:B,0))</f>
        <v>4623</v>
      </c>
      <c r="C7997" s="111" t="s">
        <v>127</v>
      </c>
      <c r="D7997" s="111" t="s">
        <v>127</v>
      </c>
      <c r="E7997" s="111" t="s">
        <v>126</v>
      </c>
      <c r="F7997" s="111" t="s">
        <v>185</v>
      </c>
      <c r="G7997" s="111" t="s">
        <v>180</v>
      </c>
      <c r="H7997" s="111" t="s">
        <v>185</v>
      </c>
      <c r="I7997" s="111" t="s">
        <v>180</v>
      </c>
      <c r="J7997" t="str">
        <f t="shared" si="248"/>
        <v>4623SkogMineraljordLauvskogHøy</v>
      </c>
      <c r="K7997" s="111">
        <v>-2.6171499611514069</v>
      </c>
      <c r="L7997" s="111">
        <v>0.85306406685236758</v>
      </c>
      <c r="M7997" s="111">
        <v>6.3979989500968365E-2</v>
      </c>
      <c r="N7997" s="112">
        <f t="shared" si="249"/>
        <v>-1.7001059047980711</v>
      </c>
    </row>
    <row r="7998" spans="1:14" x14ac:dyDescent="0.25">
      <c r="A7998" s="111" t="s">
        <v>803</v>
      </c>
      <c r="B7998" s="111">
        <f>INDEX(kommuner!C:C,MATCH(_xlfn.NUMBERVALUE(A7998),kommuner!B:B,0))</f>
        <v>4623</v>
      </c>
      <c r="C7998" s="111" t="s">
        <v>127</v>
      </c>
      <c r="D7998" s="111" t="s">
        <v>127</v>
      </c>
      <c r="E7998" s="111" t="s">
        <v>126</v>
      </c>
      <c r="F7998" s="111" t="s">
        <v>185</v>
      </c>
      <c r="G7998" s="111" t="s">
        <v>167</v>
      </c>
      <c r="H7998" s="111" t="s">
        <v>185</v>
      </c>
      <c r="I7998" s="111" t="s">
        <v>167</v>
      </c>
      <c r="J7998" t="str">
        <f t="shared" si="248"/>
        <v>4623SkogMineraljordLauvskogImpediment</v>
      </c>
      <c r="K7998" s="111">
        <v>-1.406906973132888</v>
      </c>
      <c r="L7998" s="111">
        <v>0.85306406685236758</v>
      </c>
      <c r="M7998" s="111">
        <v>6.3979989500968365E-2</v>
      </c>
      <c r="N7998" s="112">
        <f t="shared" si="249"/>
        <v>-0.48986291677955207</v>
      </c>
    </row>
    <row r="7999" spans="1:14" x14ac:dyDescent="0.25">
      <c r="A7999" s="111" t="s">
        <v>803</v>
      </c>
      <c r="B7999" s="111">
        <f>INDEX(kommuner!C:C,MATCH(_xlfn.NUMBERVALUE(A7999),kommuner!B:B,0))</f>
        <v>4623</v>
      </c>
      <c r="C7999" s="111" t="s">
        <v>127</v>
      </c>
      <c r="D7999" s="111" t="s">
        <v>127</v>
      </c>
      <c r="E7999" s="111" t="s">
        <v>126</v>
      </c>
      <c r="F7999" s="111" t="s">
        <v>185</v>
      </c>
      <c r="G7999" s="111" t="s">
        <v>190</v>
      </c>
      <c r="H7999" s="111" t="s">
        <v>185</v>
      </c>
      <c r="I7999" s="111" t="s">
        <v>190</v>
      </c>
      <c r="J7999" t="str">
        <f t="shared" si="248"/>
        <v>4623SkogMineraljordLauvskogLav</v>
      </c>
      <c r="K7999" s="111">
        <v>-8.9748170935426599E-2</v>
      </c>
      <c r="L7999" s="111">
        <v>0.85306406685236758</v>
      </c>
      <c r="M7999" s="111">
        <v>6.3979989500968365E-2</v>
      </c>
      <c r="N7999" s="112">
        <f t="shared" si="249"/>
        <v>0.82729588541790933</v>
      </c>
    </row>
    <row r="8000" spans="1:14" x14ac:dyDescent="0.25">
      <c r="A8000" s="111" t="s">
        <v>803</v>
      </c>
      <c r="B8000" s="111">
        <f>INDEX(kommuner!C:C,MATCH(_xlfn.NUMBERVALUE(A8000),kommuner!B:B,0))</f>
        <v>4623</v>
      </c>
      <c r="C8000" s="111" t="s">
        <v>127</v>
      </c>
      <c r="D8000" s="111" t="s">
        <v>127</v>
      </c>
      <c r="E8000" s="111" t="s">
        <v>126</v>
      </c>
      <c r="F8000" s="111" t="s">
        <v>185</v>
      </c>
      <c r="G8000" s="111" t="s">
        <v>173</v>
      </c>
      <c r="H8000" s="111" t="s">
        <v>185</v>
      </c>
      <c r="I8000" s="111" t="s">
        <v>173</v>
      </c>
      <c r="J8000" t="str">
        <f t="shared" si="248"/>
        <v>4623SkogMineraljordLauvskogMiddels</v>
      </c>
      <c r="K8000" s="111">
        <v>-1.7789409505847176</v>
      </c>
      <c r="L8000" s="111">
        <v>0.85306406685236758</v>
      </c>
      <c r="M8000" s="111">
        <v>6.3979989500968365E-2</v>
      </c>
      <c r="N8000" s="112">
        <f t="shared" si="249"/>
        <v>-0.86189689423138161</v>
      </c>
    </row>
    <row r="8001" spans="1:14" x14ac:dyDescent="0.25">
      <c r="A8001" s="111" t="s">
        <v>803</v>
      </c>
      <c r="B8001" s="111">
        <f>INDEX(kommuner!C:C,MATCH(_xlfn.NUMBERVALUE(A8001),kommuner!B:B,0))</f>
        <v>4623</v>
      </c>
      <c r="C8001" s="111" t="s">
        <v>127</v>
      </c>
      <c r="D8001" s="111" t="s">
        <v>127</v>
      </c>
      <c r="E8001" s="111" t="s">
        <v>126</v>
      </c>
      <c r="F8001" s="111" t="s">
        <v>185</v>
      </c>
      <c r="G8001" s="111" t="s">
        <v>186</v>
      </c>
      <c r="H8001" s="111" t="s">
        <v>185</v>
      </c>
      <c r="I8001" s="111" t="s">
        <v>186</v>
      </c>
      <c r="J8001" t="str">
        <f t="shared" si="248"/>
        <v>4623SkogMineraljordLauvskogSærs høy</v>
      </c>
      <c r="K8001" s="111">
        <v>-3.5879168219799293</v>
      </c>
      <c r="L8001" s="111">
        <v>0.85306406685236758</v>
      </c>
      <c r="M8001" s="111">
        <v>6.3979989500968365E-2</v>
      </c>
      <c r="N8001" s="112">
        <f t="shared" si="249"/>
        <v>-2.6708727656265934</v>
      </c>
    </row>
    <row r="8002" spans="1:14" x14ac:dyDescent="0.25">
      <c r="A8002" s="111" t="s">
        <v>803</v>
      </c>
      <c r="B8002" s="111">
        <f>INDEX(kommuner!C:C,MATCH(_xlfn.NUMBERVALUE(A8002),kommuner!B:B,0))</f>
        <v>4623</v>
      </c>
      <c r="C8002" s="111" t="s">
        <v>127</v>
      </c>
      <c r="D8002" s="111" t="s">
        <v>127</v>
      </c>
      <c r="E8002" s="111" t="s">
        <v>123</v>
      </c>
      <c r="F8002" s="111" t="s">
        <v>172</v>
      </c>
      <c r="G8002" s="111" t="s">
        <v>180</v>
      </c>
      <c r="H8002" s="111" t="s">
        <v>172</v>
      </c>
      <c r="I8002" s="111" t="s">
        <v>180</v>
      </c>
      <c r="J8002" t="str">
        <f t="shared" si="248"/>
        <v>4623SkogOrganisk jordBarskogHøy</v>
      </c>
      <c r="K8002" s="111">
        <v>-2.5184559031994138</v>
      </c>
      <c r="L8002" s="111">
        <v>0.92784825435236762</v>
      </c>
      <c r="M8002" s="111">
        <v>0.46518126042825314</v>
      </c>
      <c r="N8002" s="112">
        <f t="shared" si="249"/>
        <v>-1.1254263884187932</v>
      </c>
    </row>
    <row r="8003" spans="1:14" x14ac:dyDescent="0.25">
      <c r="A8003" s="111" t="s">
        <v>803</v>
      </c>
      <c r="B8003" s="111">
        <f>INDEX(kommuner!C:C,MATCH(_xlfn.NUMBERVALUE(A8003),kommuner!B:B,0))</f>
        <v>4623</v>
      </c>
      <c r="C8003" s="111" t="s">
        <v>127</v>
      </c>
      <c r="D8003" s="111" t="s">
        <v>127</v>
      </c>
      <c r="E8003" s="111" t="s">
        <v>123</v>
      </c>
      <c r="F8003" s="111" t="s">
        <v>172</v>
      </c>
      <c r="G8003" s="111" t="s">
        <v>167</v>
      </c>
      <c r="H8003" s="111" t="s">
        <v>172</v>
      </c>
      <c r="I8003" s="111" t="s">
        <v>167</v>
      </c>
      <c r="J8003" t="str">
        <f t="shared" ref="J8003:J8066" si="250">B8003&amp;C8003&amp;E8003&amp;IF(C8003="Skog",F8003&amp;G8003,"")</f>
        <v>4623SkogOrganisk jordBarskogImpediment</v>
      </c>
      <c r="K8003" s="111">
        <v>-0.13011741963904588</v>
      </c>
      <c r="L8003" s="111">
        <v>0.92784825435236762</v>
      </c>
      <c r="M8003" s="111">
        <v>0.46510463492953991</v>
      </c>
      <c r="N8003" s="112">
        <f t="shared" ref="N8003:N8066" si="251">SUM(K8003:M8003)</f>
        <v>1.2628354696428616</v>
      </c>
    </row>
    <row r="8004" spans="1:14" x14ac:dyDescent="0.25">
      <c r="A8004" s="111" t="s">
        <v>803</v>
      </c>
      <c r="B8004" s="111">
        <f>INDEX(kommuner!C:C,MATCH(_xlfn.NUMBERVALUE(A8004),kommuner!B:B,0))</f>
        <v>4623</v>
      </c>
      <c r="C8004" s="111" t="s">
        <v>127</v>
      </c>
      <c r="D8004" s="111" t="s">
        <v>127</v>
      </c>
      <c r="E8004" s="111" t="s">
        <v>123</v>
      </c>
      <c r="F8004" s="111" t="s">
        <v>172</v>
      </c>
      <c r="G8004" s="111" t="s">
        <v>190</v>
      </c>
      <c r="H8004" s="111" t="s">
        <v>172</v>
      </c>
      <c r="I8004" s="111" t="s">
        <v>190</v>
      </c>
      <c r="J8004" t="str">
        <f t="shared" si="250"/>
        <v>4623SkogOrganisk jordBarskogLav</v>
      </c>
      <c r="K8004" s="111">
        <v>-0.50666953101693391</v>
      </c>
      <c r="L8004" s="111">
        <v>0.92784825435236762</v>
      </c>
      <c r="M8004" s="111">
        <v>0.46510463492953991</v>
      </c>
      <c r="N8004" s="112">
        <f t="shared" si="251"/>
        <v>0.88628335826497362</v>
      </c>
    </row>
    <row r="8005" spans="1:14" x14ac:dyDescent="0.25">
      <c r="A8005" s="111" t="s">
        <v>803</v>
      </c>
      <c r="B8005" s="111">
        <f>INDEX(kommuner!C:C,MATCH(_xlfn.NUMBERVALUE(A8005),kommuner!B:B,0))</f>
        <v>4623</v>
      </c>
      <c r="C8005" s="111" t="s">
        <v>127</v>
      </c>
      <c r="D8005" s="111" t="s">
        <v>127</v>
      </c>
      <c r="E8005" s="111" t="s">
        <v>123</v>
      </c>
      <c r="F8005" s="111" t="s">
        <v>172</v>
      </c>
      <c r="G8005" s="111" t="s">
        <v>173</v>
      </c>
      <c r="H8005" s="111" t="s">
        <v>172</v>
      </c>
      <c r="I8005" s="111" t="s">
        <v>173</v>
      </c>
      <c r="J8005" t="str">
        <f t="shared" si="250"/>
        <v>4623SkogOrganisk jordBarskogMiddels</v>
      </c>
      <c r="K8005" s="111">
        <v>-1.5571490961494638</v>
      </c>
      <c r="L8005" s="111">
        <v>0.92784825435236762</v>
      </c>
      <c r="M8005" s="111">
        <v>0.46518126042825314</v>
      </c>
      <c r="N8005" s="112">
        <f t="shared" si="251"/>
        <v>-0.16411958136884308</v>
      </c>
    </row>
    <row r="8006" spans="1:14" x14ac:dyDescent="0.25">
      <c r="A8006" s="111" t="s">
        <v>803</v>
      </c>
      <c r="B8006" s="111">
        <f>INDEX(kommuner!C:C,MATCH(_xlfn.NUMBERVALUE(A8006),kommuner!B:B,0))</f>
        <v>4623</v>
      </c>
      <c r="C8006" s="111" t="s">
        <v>127</v>
      </c>
      <c r="D8006" s="111" t="s">
        <v>127</v>
      </c>
      <c r="E8006" s="111" t="s">
        <v>123</v>
      </c>
      <c r="F8006" s="111" t="s">
        <v>172</v>
      </c>
      <c r="G8006" s="111" t="s">
        <v>186</v>
      </c>
      <c r="H8006" s="111" t="s">
        <v>172</v>
      </c>
      <c r="I8006" s="111" t="s">
        <v>186</v>
      </c>
      <c r="J8006" t="str">
        <f t="shared" si="250"/>
        <v>4623SkogOrganisk jordBarskogSærs høy</v>
      </c>
      <c r="K8006" s="111">
        <v>2.5548655235722699</v>
      </c>
      <c r="L8006" s="111">
        <v>0.92784825435236762</v>
      </c>
      <c r="M8006" s="111">
        <v>0.46518126042825314</v>
      </c>
      <c r="N8006" s="112">
        <f t="shared" si="251"/>
        <v>3.9478950383528906</v>
      </c>
    </row>
    <row r="8007" spans="1:14" x14ac:dyDescent="0.25">
      <c r="A8007" s="111" t="s">
        <v>803</v>
      </c>
      <c r="B8007" s="111">
        <f>INDEX(kommuner!C:C,MATCH(_xlfn.NUMBERVALUE(A8007),kommuner!B:B,0))</f>
        <v>4623</v>
      </c>
      <c r="C8007" s="111" t="s">
        <v>127</v>
      </c>
      <c r="D8007" s="111" t="s">
        <v>127</v>
      </c>
      <c r="E8007" s="111" t="s">
        <v>123</v>
      </c>
      <c r="F8007" s="111" t="s">
        <v>179</v>
      </c>
      <c r="G8007" s="111" t="s">
        <v>180</v>
      </c>
      <c r="H8007" s="111" t="s">
        <v>179</v>
      </c>
      <c r="I8007" s="111" t="s">
        <v>180</v>
      </c>
      <c r="J8007" t="str">
        <f t="shared" si="250"/>
        <v>4623SkogOrganisk jordBlandingsskogHøy</v>
      </c>
      <c r="K8007" s="111">
        <v>-5.5554344456832343</v>
      </c>
      <c r="L8007" s="111">
        <v>0.92784825435236762</v>
      </c>
      <c r="M8007" s="111">
        <v>0.46510463492953991</v>
      </c>
      <c r="N8007" s="112">
        <f t="shared" si="251"/>
        <v>-4.1624815564013264</v>
      </c>
    </row>
    <row r="8008" spans="1:14" x14ac:dyDescent="0.25">
      <c r="A8008" s="111" t="s">
        <v>803</v>
      </c>
      <c r="B8008" s="111">
        <f>INDEX(kommuner!C:C,MATCH(_xlfn.NUMBERVALUE(A8008),kommuner!B:B,0))</f>
        <v>4623</v>
      </c>
      <c r="C8008" s="111" t="s">
        <v>127</v>
      </c>
      <c r="D8008" s="111" t="s">
        <v>127</v>
      </c>
      <c r="E8008" s="111" t="s">
        <v>123</v>
      </c>
      <c r="F8008" s="111" t="s">
        <v>179</v>
      </c>
      <c r="G8008" s="111" t="s">
        <v>167</v>
      </c>
      <c r="H8008" s="111" t="s">
        <v>179</v>
      </c>
      <c r="I8008" s="111" t="s">
        <v>167</v>
      </c>
      <c r="J8008" t="str">
        <f t="shared" si="250"/>
        <v>4623SkogOrganisk jordBlandingsskogImpediment</v>
      </c>
      <c r="K8008" s="111">
        <v>-0.28586344175800005</v>
      </c>
      <c r="L8008" s="111">
        <v>0.92784825435236762</v>
      </c>
      <c r="M8008" s="111">
        <v>0.46510463492953991</v>
      </c>
      <c r="N8008" s="112">
        <f t="shared" si="251"/>
        <v>1.1070894475239075</v>
      </c>
    </row>
    <row r="8009" spans="1:14" x14ac:dyDescent="0.25">
      <c r="A8009" s="111" t="s">
        <v>803</v>
      </c>
      <c r="B8009" s="111">
        <f>INDEX(kommuner!C:C,MATCH(_xlfn.NUMBERVALUE(A8009),kommuner!B:B,0))</f>
        <v>4623</v>
      </c>
      <c r="C8009" s="111" t="s">
        <v>127</v>
      </c>
      <c r="D8009" s="111" t="s">
        <v>127</v>
      </c>
      <c r="E8009" s="111" t="s">
        <v>123</v>
      </c>
      <c r="F8009" s="111" t="s">
        <v>179</v>
      </c>
      <c r="G8009" s="111" t="s">
        <v>190</v>
      </c>
      <c r="H8009" s="111" t="s">
        <v>179</v>
      </c>
      <c r="I8009" s="111" t="s">
        <v>190</v>
      </c>
      <c r="J8009" t="str">
        <f t="shared" si="250"/>
        <v>4623SkogOrganisk jordBlandingsskogLav</v>
      </c>
      <c r="K8009" s="111">
        <v>-1.2347339377887629</v>
      </c>
      <c r="L8009" s="111">
        <v>0.92784825435236762</v>
      </c>
      <c r="M8009" s="111">
        <v>0.46510463492953991</v>
      </c>
      <c r="N8009" s="112">
        <f t="shared" si="251"/>
        <v>0.15821895149314458</v>
      </c>
    </row>
    <row r="8010" spans="1:14" x14ac:dyDescent="0.25">
      <c r="A8010" s="111" t="s">
        <v>803</v>
      </c>
      <c r="B8010" s="111">
        <f>INDEX(kommuner!C:C,MATCH(_xlfn.NUMBERVALUE(A8010),kommuner!B:B,0))</f>
        <v>4623</v>
      </c>
      <c r="C8010" s="111" t="s">
        <v>127</v>
      </c>
      <c r="D8010" s="111" t="s">
        <v>127</v>
      </c>
      <c r="E8010" s="111" t="s">
        <v>123</v>
      </c>
      <c r="F8010" s="111" t="s">
        <v>179</v>
      </c>
      <c r="G8010" s="111" t="s">
        <v>173</v>
      </c>
      <c r="H8010" s="111" t="s">
        <v>179</v>
      </c>
      <c r="I8010" s="111" t="s">
        <v>173</v>
      </c>
      <c r="J8010" t="str">
        <f t="shared" si="250"/>
        <v>4623SkogOrganisk jordBlandingsskogMiddels</v>
      </c>
      <c r="K8010" s="111">
        <v>-2.4239591752717748</v>
      </c>
      <c r="L8010" s="111">
        <v>0.92784825435236762</v>
      </c>
      <c r="M8010" s="111">
        <v>0.46510463492953991</v>
      </c>
      <c r="N8010" s="112">
        <f t="shared" si="251"/>
        <v>-1.0310062859898674</v>
      </c>
    </row>
    <row r="8011" spans="1:14" x14ac:dyDescent="0.25">
      <c r="A8011" s="111" t="s">
        <v>803</v>
      </c>
      <c r="B8011" s="111">
        <f>INDEX(kommuner!C:C,MATCH(_xlfn.NUMBERVALUE(A8011),kommuner!B:B,0))</f>
        <v>4623</v>
      </c>
      <c r="C8011" s="111" t="s">
        <v>127</v>
      </c>
      <c r="D8011" s="111" t="s">
        <v>127</v>
      </c>
      <c r="E8011" s="111" t="s">
        <v>123</v>
      </c>
      <c r="F8011" s="111" t="s">
        <v>179</v>
      </c>
      <c r="G8011" s="111" t="s">
        <v>186</v>
      </c>
      <c r="H8011" s="111" t="s">
        <v>179</v>
      </c>
      <c r="I8011" s="111" t="s">
        <v>186</v>
      </c>
      <c r="J8011" t="str">
        <f t="shared" si="250"/>
        <v>4623SkogOrganisk jordBlandingsskogSærs høy</v>
      </c>
      <c r="K8011" s="111">
        <v>-1.5726115302258048</v>
      </c>
      <c r="L8011" s="111">
        <v>0.92784825435236762</v>
      </c>
      <c r="M8011" s="111">
        <v>0.46510463492953991</v>
      </c>
      <c r="N8011" s="112">
        <f t="shared" si="251"/>
        <v>-0.17965864094389727</v>
      </c>
    </row>
    <row r="8012" spans="1:14" x14ac:dyDescent="0.25">
      <c r="A8012" s="111" t="s">
        <v>803</v>
      </c>
      <c r="B8012" s="111">
        <f>INDEX(kommuner!C:C,MATCH(_xlfn.NUMBERVALUE(A8012),kommuner!B:B,0))</f>
        <v>4623</v>
      </c>
      <c r="C8012" s="111" t="s">
        <v>127</v>
      </c>
      <c r="D8012" s="111" t="s">
        <v>127</v>
      </c>
      <c r="E8012" s="111" t="s">
        <v>123</v>
      </c>
      <c r="F8012" s="111" t="s">
        <v>185</v>
      </c>
      <c r="G8012" s="111" t="s">
        <v>180</v>
      </c>
      <c r="H8012" s="111" t="s">
        <v>185</v>
      </c>
      <c r="I8012" s="111" t="s">
        <v>180</v>
      </c>
      <c r="J8012" t="str">
        <f t="shared" si="250"/>
        <v>4623SkogOrganisk jordLauvskogHøy</v>
      </c>
      <c r="K8012" s="111">
        <v>-1.9913688882377358</v>
      </c>
      <c r="L8012" s="111">
        <v>0.92784825435236762</v>
      </c>
      <c r="M8012" s="111">
        <v>0.46510463492953991</v>
      </c>
      <c r="N8012" s="112">
        <f t="shared" si="251"/>
        <v>-0.59841599895582831</v>
      </c>
    </row>
    <row r="8013" spans="1:14" x14ac:dyDescent="0.25">
      <c r="A8013" s="111" t="s">
        <v>803</v>
      </c>
      <c r="B8013" s="111">
        <f>INDEX(kommuner!C:C,MATCH(_xlfn.NUMBERVALUE(A8013),kommuner!B:B,0))</f>
        <v>4623</v>
      </c>
      <c r="C8013" s="111" t="s">
        <v>127</v>
      </c>
      <c r="D8013" s="111" t="s">
        <v>127</v>
      </c>
      <c r="E8013" s="111" t="s">
        <v>123</v>
      </c>
      <c r="F8013" s="111" t="s">
        <v>185</v>
      </c>
      <c r="G8013" s="111" t="s">
        <v>167</v>
      </c>
      <c r="H8013" s="111" t="s">
        <v>185</v>
      </c>
      <c r="I8013" s="111" t="s">
        <v>167</v>
      </c>
      <c r="J8013" t="str">
        <f t="shared" si="250"/>
        <v>4623SkogOrganisk jordLauvskogImpediment</v>
      </c>
      <c r="K8013" s="111">
        <v>0.35000626494250675</v>
      </c>
      <c r="L8013" s="111">
        <v>0.92784825435236762</v>
      </c>
      <c r="M8013" s="111">
        <v>0.46510463492953991</v>
      </c>
      <c r="N8013" s="112">
        <f t="shared" si="251"/>
        <v>1.7429591542244141</v>
      </c>
    </row>
    <row r="8014" spans="1:14" x14ac:dyDescent="0.25">
      <c r="A8014" s="111" t="s">
        <v>803</v>
      </c>
      <c r="B8014" s="111">
        <f>INDEX(kommuner!C:C,MATCH(_xlfn.NUMBERVALUE(A8014),kommuner!B:B,0))</f>
        <v>4623</v>
      </c>
      <c r="C8014" s="111" t="s">
        <v>127</v>
      </c>
      <c r="D8014" s="111" t="s">
        <v>127</v>
      </c>
      <c r="E8014" s="111" t="s">
        <v>123</v>
      </c>
      <c r="F8014" s="111" t="s">
        <v>185</v>
      </c>
      <c r="G8014" s="111" t="s">
        <v>190</v>
      </c>
      <c r="H8014" s="111" t="s">
        <v>185</v>
      </c>
      <c r="I8014" s="111" t="s">
        <v>190</v>
      </c>
      <c r="J8014" t="str">
        <f t="shared" si="250"/>
        <v>4623SkogOrganisk jordLauvskogLav</v>
      </c>
      <c r="K8014" s="111">
        <v>1.1144075558526714</v>
      </c>
      <c r="L8014" s="111">
        <v>0.92784825435236762</v>
      </c>
      <c r="M8014" s="111">
        <v>0.46510463492953991</v>
      </c>
      <c r="N8014" s="112">
        <f t="shared" si="251"/>
        <v>2.5073604451345788</v>
      </c>
    </row>
    <row r="8015" spans="1:14" x14ac:dyDescent="0.25">
      <c r="A8015" s="111" t="s">
        <v>803</v>
      </c>
      <c r="B8015" s="111">
        <f>INDEX(kommuner!C:C,MATCH(_xlfn.NUMBERVALUE(A8015),kommuner!B:B,0))</f>
        <v>4623</v>
      </c>
      <c r="C8015" s="111" t="s">
        <v>127</v>
      </c>
      <c r="D8015" s="111" t="s">
        <v>127</v>
      </c>
      <c r="E8015" s="111" t="s">
        <v>123</v>
      </c>
      <c r="F8015" s="111" t="s">
        <v>185</v>
      </c>
      <c r="G8015" s="111" t="s">
        <v>173</v>
      </c>
      <c r="H8015" s="111" t="s">
        <v>185</v>
      </c>
      <c r="I8015" s="111" t="s">
        <v>173</v>
      </c>
      <c r="J8015" t="str">
        <f t="shared" si="250"/>
        <v>4623SkogOrganisk jordLauvskogMiddels</v>
      </c>
      <c r="K8015" s="111">
        <v>-0.62664468270982987</v>
      </c>
      <c r="L8015" s="111">
        <v>0.92784825435236762</v>
      </c>
      <c r="M8015" s="111">
        <v>0.46510463492953991</v>
      </c>
      <c r="N8015" s="112">
        <f t="shared" si="251"/>
        <v>0.76630820657207765</v>
      </c>
    </row>
    <row r="8016" spans="1:14" x14ac:dyDescent="0.25">
      <c r="A8016" s="111" t="s">
        <v>803</v>
      </c>
      <c r="B8016" s="111">
        <f>INDEX(kommuner!C:C,MATCH(_xlfn.NUMBERVALUE(A8016),kommuner!B:B,0))</f>
        <v>4623</v>
      </c>
      <c r="C8016" s="111" t="s">
        <v>127</v>
      </c>
      <c r="D8016" s="111" t="s">
        <v>127</v>
      </c>
      <c r="E8016" s="111" t="s">
        <v>123</v>
      </c>
      <c r="F8016" s="111" t="s">
        <v>185</v>
      </c>
      <c r="G8016" s="111" t="s">
        <v>186</v>
      </c>
      <c r="H8016" s="111" t="s">
        <v>185</v>
      </c>
      <c r="I8016" s="111" t="s">
        <v>186</v>
      </c>
      <c r="J8016" t="str">
        <f t="shared" si="250"/>
        <v>4623SkogOrganisk jordLauvskogSærs høy</v>
      </c>
      <c r="K8016" s="111">
        <v>-1.8997279926091779</v>
      </c>
      <c r="L8016" s="111">
        <v>0.92784825435236762</v>
      </c>
      <c r="M8016" s="111">
        <v>0.46510463492953991</v>
      </c>
      <c r="N8016" s="112">
        <f t="shared" si="251"/>
        <v>-0.50677510332727038</v>
      </c>
    </row>
    <row r="8017" spans="1:14" x14ac:dyDescent="0.25">
      <c r="A8017" s="111" t="s">
        <v>803</v>
      </c>
      <c r="B8017" s="111">
        <f>INDEX(kommuner!C:C,MATCH(_xlfn.NUMBERVALUE(A8017),kommuner!B:B,0))</f>
        <v>4623</v>
      </c>
      <c r="C8017" s="111" t="s">
        <v>83</v>
      </c>
      <c r="D8017" s="111" t="s">
        <v>83</v>
      </c>
      <c r="E8017" s="111" t="s">
        <v>126</v>
      </c>
      <c r="F8017" s="111" t="s">
        <v>139</v>
      </c>
      <c r="G8017" s="111" t="s">
        <v>139</v>
      </c>
      <c r="H8017" s="111" t="s">
        <v>139</v>
      </c>
      <c r="I8017" s="111" t="s">
        <v>139</v>
      </c>
      <c r="J8017" t="str">
        <f t="shared" si="250"/>
        <v>4623Utbygd arealMineraljord</v>
      </c>
      <c r="K8017" s="111">
        <v>-1.3010725986550351</v>
      </c>
      <c r="L8017" s="111">
        <v>0</v>
      </c>
      <c r="M8017" s="111">
        <v>1.303047089454229E-2</v>
      </c>
      <c r="N8017" s="112">
        <f t="shared" si="251"/>
        <v>-1.2880421277604928</v>
      </c>
    </row>
    <row r="8018" spans="1:14" x14ac:dyDescent="0.25">
      <c r="A8018" s="111" t="s">
        <v>803</v>
      </c>
      <c r="B8018" s="111">
        <f>INDEX(kommuner!C:C,MATCH(_xlfn.NUMBERVALUE(A8018),kommuner!B:B,0))</f>
        <v>4623</v>
      </c>
      <c r="C8018" s="111" t="s">
        <v>83</v>
      </c>
      <c r="D8018" s="111" t="s">
        <v>83</v>
      </c>
      <c r="E8018" s="111" t="s">
        <v>123</v>
      </c>
      <c r="F8018" s="111" t="s">
        <v>139</v>
      </c>
      <c r="G8018" s="111" t="s">
        <v>139</v>
      </c>
      <c r="H8018" s="111" t="s">
        <v>139</v>
      </c>
      <c r="I8018" s="111" t="s">
        <v>139</v>
      </c>
      <c r="J8018" t="str">
        <f t="shared" si="250"/>
        <v>4623Utbygd arealOrganisk jord</v>
      </c>
      <c r="K8018" s="111">
        <v>29.011421395201612</v>
      </c>
      <c r="L8018" s="111">
        <v>0</v>
      </c>
      <c r="M8018" s="111">
        <v>1.303047089454229E-2</v>
      </c>
      <c r="N8018" s="112">
        <f t="shared" si="251"/>
        <v>29.024451866096154</v>
      </c>
    </row>
    <row r="8019" spans="1:14" x14ac:dyDescent="0.25">
      <c r="A8019" s="111" t="s">
        <v>803</v>
      </c>
      <c r="B8019" s="111">
        <f>INDEX(kommuner!C:C,MATCH(_xlfn.NUMBERVALUE(A8019),kommuner!B:B,0))</f>
        <v>4623</v>
      </c>
      <c r="C8019" s="111" t="s">
        <v>181</v>
      </c>
      <c r="D8019" s="111" t="s">
        <v>181</v>
      </c>
      <c r="E8019" s="111" t="s">
        <v>123</v>
      </c>
      <c r="F8019" s="111" t="s">
        <v>139</v>
      </c>
      <c r="G8019" s="111" t="s">
        <v>139</v>
      </c>
      <c r="H8019" s="111" t="s">
        <v>139</v>
      </c>
      <c r="I8019" s="111" t="s">
        <v>139</v>
      </c>
      <c r="J8019" t="str">
        <f t="shared" si="250"/>
        <v>4623Vann og myrOrganisk jord</v>
      </c>
      <c r="K8019" s="111">
        <v>-0.38124953903444653</v>
      </c>
      <c r="L8019" s="111">
        <v>0</v>
      </c>
      <c r="M8019" s="111">
        <v>0</v>
      </c>
      <c r="N8019" s="112">
        <f t="shared" si="251"/>
        <v>-0.38124953903444653</v>
      </c>
    </row>
    <row r="8020" spans="1:14" x14ac:dyDescent="0.25">
      <c r="A8020" s="111" t="s">
        <v>804</v>
      </c>
      <c r="B8020" s="111">
        <f>INDEX(kommuner!C:C,MATCH(_xlfn.NUMBERVALUE(A8020),kommuner!B:B,0))</f>
        <v>4624</v>
      </c>
      <c r="C8020" s="111" t="s">
        <v>82</v>
      </c>
      <c r="D8020" s="111" t="s">
        <v>82</v>
      </c>
      <c r="E8020" s="111" t="s">
        <v>126</v>
      </c>
      <c r="F8020" s="111" t="s">
        <v>139</v>
      </c>
      <c r="G8020" s="111" t="s">
        <v>139</v>
      </c>
      <c r="H8020" s="111" t="s">
        <v>139</v>
      </c>
      <c r="I8020" s="111" t="s">
        <v>139</v>
      </c>
      <c r="J8020" t="str">
        <f t="shared" si="250"/>
        <v>4624Annen utmarkMineraljord</v>
      </c>
      <c r="K8020" s="111">
        <v>-0.12122885237983599</v>
      </c>
      <c r="L8020" s="111">
        <v>0</v>
      </c>
      <c r="M8020" s="111">
        <v>0</v>
      </c>
      <c r="N8020" s="112">
        <f t="shared" si="251"/>
        <v>-0.12122885237983599</v>
      </c>
    </row>
    <row r="8021" spans="1:14" x14ac:dyDescent="0.25">
      <c r="A8021" s="111" t="s">
        <v>804</v>
      </c>
      <c r="B8021" s="111">
        <f>INDEX(kommuner!C:C,MATCH(_xlfn.NUMBERVALUE(A8021),kommuner!B:B,0))</f>
        <v>4624</v>
      </c>
      <c r="C8021" s="111" t="s">
        <v>121</v>
      </c>
      <c r="D8021" s="111" t="s">
        <v>121</v>
      </c>
      <c r="E8021" s="111" t="s">
        <v>126</v>
      </c>
      <c r="F8021" s="111" t="s">
        <v>139</v>
      </c>
      <c r="G8021" s="111" t="s">
        <v>139</v>
      </c>
      <c r="H8021" s="111" t="s">
        <v>139</v>
      </c>
      <c r="I8021" s="111" t="s">
        <v>139</v>
      </c>
      <c r="J8021" t="str">
        <f t="shared" si="250"/>
        <v>4624BeiteMineraljord</v>
      </c>
      <c r="K8021" s="111">
        <v>-0.96338340838695502</v>
      </c>
      <c r="L8021" s="111">
        <v>0</v>
      </c>
      <c r="M8021" s="111">
        <v>1.2448711246839999E-7</v>
      </c>
      <c r="N8021" s="112">
        <f t="shared" si="251"/>
        <v>-0.96338328389984251</v>
      </c>
    </row>
    <row r="8022" spans="1:14" x14ac:dyDescent="0.25">
      <c r="A8022" s="111" t="s">
        <v>804</v>
      </c>
      <c r="B8022" s="111">
        <f>INDEX(kommuner!C:C,MATCH(_xlfn.NUMBERVALUE(A8022),kommuner!B:B,0))</f>
        <v>4624</v>
      </c>
      <c r="C8022" s="111" t="s">
        <v>121</v>
      </c>
      <c r="D8022" s="111" t="s">
        <v>121</v>
      </c>
      <c r="E8022" s="111" t="s">
        <v>123</v>
      </c>
      <c r="F8022" s="111" t="s">
        <v>139</v>
      </c>
      <c r="G8022" s="111" t="s">
        <v>139</v>
      </c>
      <c r="H8022" s="111" t="s">
        <v>139</v>
      </c>
      <c r="I8022" s="111" t="s">
        <v>139</v>
      </c>
      <c r="J8022" t="str">
        <f t="shared" si="250"/>
        <v>4624BeiteOrganisk jord</v>
      </c>
      <c r="K8022" s="111">
        <v>12.077525935985037</v>
      </c>
      <c r="L8022" s="111">
        <v>1.6412500000000001</v>
      </c>
      <c r="M8022" s="111">
        <v>0</v>
      </c>
      <c r="N8022" s="112">
        <f t="shared" si="251"/>
        <v>13.718775935985036</v>
      </c>
    </row>
    <row r="8023" spans="1:14" x14ac:dyDescent="0.25">
      <c r="A8023" s="111" t="s">
        <v>804</v>
      </c>
      <c r="B8023" s="111">
        <f>INDEX(kommuner!C:C,MATCH(_xlfn.NUMBERVALUE(A8023),kommuner!B:B,0))</f>
        <v>4624</v>
      </c>
      <c r="C8023" s="111" t="s">
        <v>84</v>
      </c>
      <c r="D8023" s="111" t="s">
        <v>84</v>
      </c>
      <c r="E8023" s="111" t="s">
        <v>126</v>
      </c>
      <c r="F8023" s="111" t="s">
        <v>139</v>
      </c>
      <c r="G8023" s="111" t="s">
        <v>139</v>
      </c>
      <c r="H8023" s="111" t="s">
        <v>139</v>
      </c>
      <c r="I8023" s="111" t="s">
        <v>139</v>
      </c>
      <c r="J8023" t="str">
        <f t="shared" si="250"/>
        <v>4624Dyrket markMineraljord</v>
      </c>
      <c r="K8023" s="111">
        <v>-0.87492202609341907</v>
      </c>
      <c r="L8023" s="111">
        <v>0</v>
      </c>
      <c r="M8023" s="111">
        <v>0</v>
      </c>
      <c r="N8023" s="112">
        <f t="shared" si="251"/>
        <v>-0.87492202609341907</v>
      </c>
    </row>
    <row r="8024" spans="1:14" x14ac:dyDescent="0.25">
      <c r="A8024" s="111" t="s">
        <v>804</v>
      </c>
      <c r="B8024" s="111">
        <f>INDEX(kommuner!C:C,MATCH(_xlfn.NUMBERVALUE(A8024),kommuner!B:B,0))</f>
        <v>4624</v>
      </c>
      <c r="C8024" s="111" t="s">
        <v>84</v>
      </c>
      <c r="D8024" s="111" t="s">
        <v>84</v>
      </c>
      <c r="E8024" s="111" t="s">
        <v>123</v>
      </c>
      <c r="F8024" s="111" t="s">
        <v>139</v>
      </c>
      <c r="G8024" s="111" t="s">
        <v>139</v>
      </c>
      <c r="H8024" s="111" t="s">
        <v>139</v>
      </c>
      <c r="I8024" s="111" t="s">
        <v>139</v>
      </c>
      <c r="J8024" t="str">
        <f t="shared" si="250"/>
        <v>4624Dyrket markOrganisk jord</v>
      </c>
      <c r="K8024" s="111">
        <v>28.726149366675592</v>
      </c>
      <c r="L8024" s="111">
        <v>1.45625</v>
      </c>
      <c r="M8024" s="111">
        <v>0</v>
      </c>
      <c r="N8024" s="112">
        <f t="shared" si="251"/>
        <v>30.182399366675593</v>
      </c>
    </row>
    <row r="8025" spans="1:14" x14ac:dyDescent="0.25">
      <c r="A8025" s="111" t="s">
        <v>804</v>
      </c>
      <c r="B8025" s="111">
        <f>INDEX(kommuner!C:C,MATCH(_xlfn.NUMBERVALUE(A8025),kommuner!B:B,0))</f>
        <v>4624</v>
      </c>
      <c r="C8025" s="111" t="s">
        <v>127</v>
      </c>
      <c r="D8025" s="111" t="s">
        <v>127</v>
      </c>
      <c r="E8025" s="111" t="s">
        <v>126</v>
      </c>
      <c r="F8025" s="111" t="s">
        <v>172</v>
      </c>
      <c r="G8025" s="111" t="s">
        <v>180</v>
      </c>
      <c r="H8025" s="111" t="s">
        <v>172</v>
      </c>
      <c r="I8025" s="111" t="s">
        <v>180</v>
      </c>
      <c r="J8025" t="str">
        <f t="shared" si="250"/>
        <v>4624SkogMineraljordBarskogHøy</v>
      </c>
      <c r="K8025" s="111">
        <v>-3.4914408319412575</v>
      </c>
      <c r="L8025" s="111">
        <v>0.85306406685236758</v>
      </c>
      <c r="M8025" s="111">
        <v>6.4056614999681585E-2</v>
      </c>
      <c r="N8025" s="112">
        <f t="shared" si="251"/>
        <v>-2.5743201500892083</v>
      </c>
    </row>
    <row r="8026" spans="1:14" x14ac:dyDescent="0.25">
      <c r="A8026" s="111" t="s">
        <v>804</v>
      </c>
      <c r="B8026" s="111">
        <f>INDEX(kommuner!C:C,MATCH(_xlfn.NUMBERVALUE(A8026),kommuner!B:B,0))</f>
        <v>4624</v>
      </c>
      <c r="C8026" s="111" t="s">
        <v>127</v>
      </c>
      <c r="D8026" s="111" t="s">
        <v>127</v>
      </c>
      <c r="E8026" s="111" t="s">
        <v>126</v>
      </c>
      <c r="F8026" s="111" t="s">
        <v>172</v>
      </c>
      <c r="G8026" s="111" t="s">
        <v>167</v>
      </c>
      <c r="H8026" s="111" t="s">
        <v>172</v>
      </c>
      <c r="I8026" s="111" t="s">
        <v>167</v>
      </c>
      <c r="J8026" t="str">
        <f t="shared" si="250"/>
        <v>4624SkogMineraljordBarskogImpediment</v>
      </c>
      <c r="K8026" s="111">
        <v>-1.1558387230259366</v>
      </c>
      <c r="L8026" s="111">
        <v>0.85306406685236758</v>
      </c>
      <c r="M8026" s="111">
        <v>6.3979989500968365E-2</v>
      </c>
      <c r="N8026" s="112">
        <f t="shared" si="251"/>
        <v>-0.23879466667260066</v>
      </c>
    </row>
    <row r="8027" spans="1:14" x14ac:dyDescent="0.25">
      <c r="A8027" s="111" t="s">
        <v>804</v>
      </c>
      <c r="B8027" s="111">
        <f>INDEX(kommuner!C:C,MATCH(_xlfn.NUMBERVALUE(A8027),kommuner!B:B,0))</f>
        <v>4624</v>
      </c>
      <c r="C8027" s="111" t="s">
        <v>127</v>
      </c>
      <c r="D8027" s="111" t="s">
        <v>127</v>
      </c>
      <c r="E8027" s="111" t="s">
        <v>126</v>
      </c>
      <c r="F8027" s="111" t="s">
        <v>172</v>
      </c>
      <c r="G8027" s="111" t="s">
        <v>190</v>
      </c>
      <c r="H8027" s="111" t="s">
        <v>172</v>
      </c>
      <c r="I8027" s="111" t="s">
        <v>190</v>
      </c>
      <c r="J8027" t="str">
        <f t="shared" si="250"/>
        <v>4624SkogMineraljordBarskogLav</v>
      </c>
      <c r="K8027" s="111">
        <v>-1.8215681825293268</v>
      </c>
      <c r="L8027" s="111">
        <v>0.85306406685236758</v>
      </c>
      <c r="M8027" s="111">
        <v>6.3979989500968365E-2</v>
      </c>
      <c r="N8027" s="112">
        <f t="shared" si="251"/>
        <v>-0.90452412617599087</v>
      </c>
    </row>
    <row r="8028" spans="1:14" x14ac:dyDescent="0.25">
      <c r="A8028" s="111" t="s">
        <v>804</v>
      </c>
      <c r="B8028" s="111">
        <f>INDEX(kommuner!C:C,MATCH(_xlfn.NUMBERVALUE(A8028),kommuner!B:B,0))</f>
        <v>4624</v>
      </c>
      <c r="C8028" s="111" t="s">
        <v>127</v>
      </c>
      <c r="D8028" s="111" t="s">
        <v>127</v>
      </c>
      <c r="E8028" s="111" t="s">
        <v>126</v>
      </c>
      <c r="F8028" s="111" t="s">
        <v>172</v>
      </c>
      <c r="G8028" s="111" t="s">
        <v>173</v>
      </c>
      <c r="H8028" s="111" t="s">
        <v>172</v>
      </c>
      <c r="I8028" s="111" t="s">
        <v>173</v>
      </c>
      <c r="J8028" t="str">
        <f t="shared" si="250"/>
        <v>4624SkogMineraljordBarskogMiddels</v>
      </c>
      <c r="K8028" s="111">
        <v>-2.9452289214132028</v>
      </c>
      <c r="L8028" s="111">
        <v>0.85306406685236758</v>
      </c>
      <c r="M8028" s="111">
        <v>6.4056614999681585E-2</v>
      </c>
      <c r="N8028" s="112">
        <f t="shared" si="251"/>
        <v>-2.0281082395611536</v>
      </c>
    </row>
    <row r="8029" spans="1:14" x14ac:dyDescent="0.25">
      <c r="A8029" s="111" t="s">
        <v>804</v>
      </c>
      <c r="B8029" s="111">
        <f>INDEX(kommuner!C:C,MATCH(_xlfn.NUMBERVALUE(A8029),kommuner!B:B,0))</f>
        <v>4624</v>
      </c>
      <c r="C8029" s="111" t="s">
        <v>127</v>
      </c>
      <c r="D8029" s="111" t="s">
        <v>127</v>
      </c>
      <c r="E8029" s="111" t="s">
        <v>126</v>
      </c>
      <c r="F8029" s="111" t="s">
        <v>172</v>
      </c>
      <c r="G8029" s="111" t="s">
        <v>186</v>
      </c>
      <c r="H8029" s="111" t="s">
        <v>172</v>
      </c>
      <c r="I8029" s="111" t="s">
        <v>186</v>
      </c>
      <c r="J8029" t="str">
        <f t="shared" si="250"/>
        <v>4624SkogMineraljordBarskogSærs høy</v>
      </c>
      <c r="K8029" s="111">
        <v>-2.734962032443129</v>
      </c>
      <c r="L8029" s="111">
        <v>0.85306406685236758</v>
      </c>
      <c r="M8029" s="111">
        <v>6.4056614999681585E-2</v>
      </c>
      <c r="N8029" s="112">
        <f t="shared" si="251"/>
        <v>-1.81784135059108</v>
      </c>
    </row>
    <row r="8030" spans="1:14" x14ac:dyDescent="0.25">
      <c r="A8030" s="111" t="s">
        <v>804</v>
      </c>
      <c r="B8030" s="111">
        <f>INDEX(kommuner!C:C,MATCH(_xlfn.NUMBERVALUE(A8030),kommuner!B:B,0))</f>
        <v>4624</v>
      </c>
      <c r="C8030" s="111" t="s">
        <v>127</v>
      </c>
      <c r="D8030" s="111" t="s">
        <v>127</v>
      </c>
      <c r="E8030" s="111" t="s">
        <v>126</v>
      </c>
      <c r="F8030" s="111" t="s">
        <v>179</v>
      </c>
      <c r="G8030" s="111" t="s">
        <v>180</v>
      </c>
      <c r="H8030" s="111" t="s">
        <v>179</v>
      </c>
      <c r="I8030" s="111" t="s">
        <v>180</v>
      </c>
      <c r="J8030" t="str">
        <f t="shared" si="250"/>
        <v>4624SkogMineraljordBlandingsskogHøy</v>
      </c>
      <c r="K8030" s="111">
        <v>-7.1939050909469406</v>
      </c>
      <c r="L8030" s="111">
        <v>0.85306406685236758</v>
      </c>
      <c r="M8030" s="111">
        <v>6.3979989500968365E-2</v>
      </c>
      <c r="N8030" s="112">
        <f t="shared" si="251"/>
        <v>-6.2768610345936047</v>
      </c>
    </row>
    <row r="8031" spans="1:14" x14ac:dyDescent="0.25">
      <c r="A8031" s="111" t="s">
        <v>804</v>
      </c>
      <c r="B8031" s="111">
        <f>INDEX(kommuner!C:C,MATCH(_xlfn.NUMBERVALUE(A8031),kommuner!B:B,0))</f>
        <v>4624</v>
      </c>
      <c r="C8031" s="111" t="s">
        <v>127</v>
      </c>
      <c r="D8031" s="111" t="s">
        <v>127</v>
      </c>
      <c r="E8031" s="111" t="s">
        <v>126</v>
      </c>
      <c r="F8031" s="111" t="s">
        <v>179</v>
      </c>
      <c r="G8031" s="111" t="s">
        <v>167</v>
      </c>
      <c r="H8031" s="111" t="s">
        <v>179</v>
      </c>
      <c r="I8031" s="111" t="s">
        <v>167</v>
      </c>
      <c r="J8031" t="str">
        <f t="shared" si="250"/>
        <v>4624SkogMineraljordBlandingsskogImpediment</v>
      </c>
      <c r="K8031" s="111">
        <v>-1.6598037998579707</v>
      </c>
      <c r="L8031" s="111">
        <v>0.85306406685236758</v>
      </c>
      <c r="M8031" s="111">
        <v>6.3979989500968365E-2</v>
      </c>
      <c r="N8031" s="112">
        <f t="shared" si="251"/>
        <v>-0.7427597435046347</v>
      </c>
    </row>
    <row r="8032" spans="1:14" x14ac:dyDescent="0.25">
      <c r="A8032" s="111" t="s">
        <v>804</v>
      </c>
      <c r="B8032" s="111">
        <f>INDEX(kommuner!C:C,MATCH(_xlfn.NUMBERVALUE(A8032),kommuner!B:B,0))</f>
        <v>4624</v>
      </c>
      <c r="C8032" s="111" t="s">
        <v>127</v>
      </c>
      <c r="D8032" s="111" t="s">
        <v>127</v>
      </c>
      <c r="E8032" s="111" t="s">
        <v>126</v>
      </c>
      <c r="F8032" s="111" t="s">
        <v>179</v>
      </c>
      <c r="G8032" s="111" t="s">
        <v>190</v>
      </c>
      <c r="H8032" s="111" t="s">
        <v>179</v>
      </c>
      <c r="I8032" s="111" t="s">
        <v>190</v>
      </c>
      <c r="J8032" t="str">
        <f t="shared" si="250"/>
        <v>4624SkogMineraljordBlandingsskogLav</v>
      </c>
      <c r="K8032" s="111">
        <v>-2.5588434197694254</v>
      </c>
      <c r="L8032" s="111">
        <v>0.85306406685236758</v>
      </c>
      <c r="M8032" s="111">
        <v>6.3979989500968365E-2</v>
      </c>
      <c r="N8032" s="112">
        <f t="shared" si="251"/>
        <v>-1.6417993634160897</v>
      </c>
    </row>
    <row r="8033" spans="1:14" x14ac:dyDescent="0.25">
      <c r="A8033" s="111" t="s">
        <v>804</v>
      </c>
      <c r="B8033" s="111">
        <f>INDEX(kommuner!C:C,MATCH(_xlfn.NUMBERVALUE(A8033),kommuner!B:B,0))</f>
        <v>4624</v>
      </c>
      <c r="C8033" s="111" t="s">
        <v>127</v>
      </c>
      <c r="D8033" s="111" t="s">
        <v>127</v>
      </c>
      <c r="E8033" s="111" t="s">
        <v>126</v>
      </c>
      <c r="F8033" s="111" t="s">
        <v>179</v>
      </c>
      <c r="G8033" s="111" t="s">
        <v>173</v>
      </c>
      <c r="H8033" s="111" t="s">
        <v>179</v>
      </c>
      <c r="I8033" s="111" t="s">
        <v>173</v>
      </c>
      <c r="J8033" t="str">
        <f t="shared" si="250"/>
        <v>4624SkogMineraljordBlandingsskogMiddels</v>
      </c>
      <c r="K8033" s="111">
        <v>-3.8687729546762566</v>
      </c>
      <c r="L8033" s="111">
        <v>0.85306406685236758</v>
      </c>
      <c r="M8033" s="111">
        <v>6.3979989500968365E-2</v>
      </c>
      <c r="N8033" s="112">
        <f t="shared" si="251"/>
        <v>-2.9517288983229206</v>
      </c>
    </row>
    <row r="8034" spans="1:14" x14ac:dyDescent="0.25">
      <c r="A8034" s="111" t="s">
        <v>804</v>
      </c>
      <c r="B8034" s="111">
        <f>INDEX(kommuner!C:C,MATCH(_xlfn.NUMBERVALUE(A8034),kommuner!B:B,0))</f>
        <v>4624</v>
      </c>
      <c r="C8034" s="111" t="s">
        <v>127</v>
      </c>
      <c r="D8034" s="111" t="s">
        <v>127</v>
      </c>
      <c r="E8034" s="111" t="s">
        <v>126</v>
      </c>
      <c r="F8034" s="111" t="s">
        <v>179</v>
      </c>
      <c r="G8034" s="111" t="s">
        <v>186</v>
      </c>
      <c r="H8034" s="111" t="s">
        <v>179</v>
      </c>
      <c r="I8034" s="111" t="s">
        <v>186</v>
      </c>
      <c r="J8034" t="str">
        <f t="shared" si="250"/>
        <v>4624SkogMineraljordBlandingsskogSærs høy</v>
      </c>
      <c r="K8034" s="111">
        <v>-2.9395925245326562</v>
      </c>
      <c r="L8034" s="111">
        <v>0.85306406685236758</v>
      </c>
      <c r="M8034" s="111">
        <v>6.3979989500968365E-2</v>
      </c>
      <c r="N8034" s="112">
        <f t="shared" si="251"/>
        <v>-2.0225484681793202</v>
      </c>
    </row>
    <row r="8035" spans="1:14" x14ac:dyDescent="0.25">
      <c r="A8035" s="111" t="s">
        <v>804</v>
      </c>
      <c r="B8035" s="111">
        <f>INDEX(kommuner!C:C,MATCH(_xlfn.NUMBERVALUE(A8035),kommuner!B:B,0))</f>
        <v>4624</v>
      </c>
      <c r="C8035" s="111" t="s">
        <v>127</v>
      </c>
      <c r="D8035" s="111" t="s">
        <v>127</v>
      </c>
      <c r="E8035" s="111" t="s">
        <v>126</v>
      </c>
      <c r="F8035" s="111" t="s">
        <v>185</v>
      </c>
      <c r="G8035" s="111" t="s">
        <v>180</v>
      </c>
      <c r="H8035" s="111" t="s">
        <v>185</v>
      </c>
      <c r="I8035" s="111" t="s">
        <v>180</v>
      </c>
      <c r="J8035" t="str">
        <f t="shared" si="250"/>
        <v>4624SkogMineraljordLauvskogHøy</v>
      </c>
      <c r="K8035" s="111">
        <v>-2.6171499611514069</v>
      </c>
      <c r="L8035" s="111">
        <v>0.85306406685236758</v>
      </c>
      <c r="M8035" s="111">
        <v>6.3979989500968365E-2</v>
      </c>
      <c r="N8035" s="112">
        <f t="shared" si="251"/>
        <v>-1.7001059047980711</v>
      </c>
    </row>
    <row r="8036" spans="1:14" x14ac:dyDescent="0.25">
      <c r="A8036" s="111" t="s">
        <v>804</v>
      </c>
      <c r="B8036" s="111">
        <f>INDEX(kommuner!C:C,MATCH(_xlfn.NUMBERVALUE(A8036),kommuner!B:B,0))</f>
        <v>4624</v>
      </c>
      <c r="C8036" s="111" t="s">
        <v>127</v>
      </c>
      <c r="D8036" s="111" t="s">
        <v>127</v>
      </c>
      <c r="E8036" s="111" t="s">
        <v>126</v>
      </c>
      <c r="F8036" s="111" t="s">
        <v>185</v>
      </c>
      <c r="G8036" s="111" t="s">
        <v>167</v>
      </c>
      <c r="H8036" s="111" t="s">
        <v>185</v>
      </c>
      <c r="I8036" s="111" t="s">
        <v>167</v>
      </c>
      <c r="J8036" t="str">
        <f t="shared" si="250"/>
        <v>4624SkogMineraljordLauvskogImpediment</v>
      </c>
      <c r="K8036" s="111">
        <v>-1.406906973132888</v>
      </c>
      <c r="L8036" s="111">
        <v>0.85306406685236758</v>
      </c>
      <c r="M8036" s="111">
        <v>6.3979989500968365E-2</v>
      </c>
      <c r="N8036" s="112">
        <f t="shared" si="251"/>
        <v>-0.48986291677955207</v>
      </c>
    </row>
    <row r="8037" spans="1:14" x14ac:dyDescent="0.25">
      <c r="A8037" s="111" t="s">
        <v>804</v>
      </c>
      <c r="B8037" s="111">
        <f>INDEX(kommuner!C:C,MATCH(_xlfn.NUMBERVALUE(A8037),kommuner!B:B,0))</f>
        <v>4624</v>
      </c>
      <c r="C8037" s="111" t="s">
        <v>127</v>
      </c>
      <c r="D8037" s="111" t="s">
        <v>127</v>
      </c>
      <c r="E8037" s="111" t="s">
        <v>126</v>
      </c>
      <c r="F8037" s="111" t="s">
        <v>185</v>
      </c>
      <c r="G8037" s="111" t="s">
        <v>190</v>
      </c>
      <c r="H8037" s="111" t="s">
        <v>185</v>
      </c>
      <c r="I8037" s="111" t="s">
        <v>190</v>
      </c>
      <c r="J8037" t="str">
        <f t="shared" si="250"/>
        <v>4624SkogMineraljordLauvskogLav</v>
      </c>
      <c r="K8037" s="111">
        <v>-8.9748170935426599E-2</v>
      </c>
      <c r="L8037" s="111">
        <v>0.85306406685236758</v>
      </c>
      <c r="M8037" s="111">
        <v>6.3979989500968365E-2</v>
      </c>
      <c r="N8037" s="112">
        <f t="shared" si="251"/>
        <v>0.82729588541790933</v>
      </c>
    </row>
    <row r="8038" spans="1:14" x14ac:dyDescent="0.25">
      <c r="A8038" s="111" t="s">
        <v>804</v>
      </c>
      <c r="B8038" s="111">
        <f>INDEX(kommuner!C:C,MATCH(_xlfn.NUMBERVALUE(A8038),kommuner!B:B,0))</f>
        <v>4624</v>
      </c>
      <c r="C8038" s="111" t="s">
        <v>127</v>
      </c>
      <c r="D8038" s="111" t="s">
        <v>127</v>
      </c>
      <c r="E8038" s="111" t="s">
        <v>126</v>
      </c>
      <c r="F8038" s="111" t="s">
        <v>185</v>
      </c>
      <c r="G8038" s="111" t="s">
        <v>173</v>
      </c>
      <c r="H8038" s="111" t="s">
        <v>185</v>
      </c>
      <c r="I8038" s="111" t="s">
        <v>173</v>
      </c>
      <c r="J8038" t="str">
        <f t="shared" si="250"/>
        <v>4624SkogMineraljordLauvskogMiddels</v>
      </c>
      <c r="K8038" s="111">
        <v>-1.7789409505847176</v>
      </c>
      <c r="L8038" s="111">
        <v>0.85306406685236758</v>
      </c>
      <c r="M8038" s="111">
        <v>6.3979989500968365E-2</v>
      </c>
      <c r="N8038" s="112">
        <f t="shared" si="251"/>
        <v>-0.86189689423138161</v>
      </c>
    </row>
    <row r="8039" spans="1:14" x14ac:dyDescent="0.25">
      <c r="A8039" s="111" t="s">
        <v>804</v>
      </c>
      <c r="B8039" s="111">
        <f>INDEX(kommuner!C:C,MATCH(_xlfn.NUMBERVALUE(A8039),kommuner!B:B,0))</f>
        <v>4624</v>
      </c>
      <c r="C8039" s="111" t="s">
        <v>127</v>
      </c>
      <c r="D8039" s="111" t="s">
        <v>127</v>
      </c>
      <c r="E8039" s="111" t="s">
        <v>126</v>
      </c>
      <c r="F8039" s="111" t="s">
        <v>185</v>
      </c>
      <c r="G8039" s="111" t="s">
        <v>186</v>
      </c>
      <c r="H8039" s="111" t="s">
        <v>185</v>
      </c>
      <c r="I8039" s="111" t="s">
        <v>186</v>
      </c>
      <c r="J8039" t="str">
        <f t="shared" si="250"/>
        <v>4624SkogMineraljordLauvskogSærs høy</v>
      </c>
      <c r="K8039" s="111">
        <v>-3.5879168219799293</v>
      </c>
      <c r="L8039" s="111">
        <v>0.85306406685236758</v>
      </c>
      <c r="M8039" s="111">
        <v>6.3979989500968365E-2</v>
      </c>
      <c r="N8039" s="112">
        <f t="shared" si="251"/>
        <v>-2.6708727656265934</v>
      </c>
    </row>
    <row r="8040" spans="1:14" x14ac:dyDescent="0.25">
      <c r="A8040" s="111" t="s">
        <v>804</v>
      </c>
      <c r="B8040" s="111">
        <f>INDEX(kommuner!C:C,MATCH(_xlfn.NUMBERVALUE(A8040),kommuner!B:B,0))</f>
        <v>4624</v>
      </c>
      <c r="C8040" s="111" t="s">
        <v>127</v>
      </c>
      <c r="D8040" s="111" t="s">
        <v>127</v>
      </c>
      <c r="E8040" s="111" t="s">
        <v>123</v>
      </c>
      <c r="F8040" s="111" t="s">
        <v>172</v>
      </c>
      <c r="G8040" s="111" t="s">
        <v>180</v>
      </c>
      <c r="H8040" s="111" t="s">
        <v>172</v>
      </c>
      <c r="I8040" s="111" t="s">
        <v>180</v>
      </c>
      <c r="J8040" t="str">
        <f t="shared" si="250"/>
        <v>4624SkogOrganisk jordBarskogHøy</v>
      </c>
      <c r="K8040" s="111">
        <v>-2.5184559031994138</v>
      </c>
      <c r="L8040" s="111">
        <v>0.92784825435236762</v>
      </c>
      <c r="M8040" s="111">
        <v>0.46518126042825314</v>
      </c>
      <c r="N8040" s="112">
        <f t="shared" si="251"/>
        <v>-1.1254263884187932</v>
      </c>
    </row>
    <row r="8041" spans="1:14" x14ac:dyDescent="0.25">
      <c r="A8041" s="111" t="s">
        <v>804</v>
      </c>
      <c r="B8041" s="111">
        <f>INDEX(kommuner!C:C,MATCH(_xlfn.NUMBERVALUE(A8041),kommuner!B:B,0))</f>
        <v>4624</v>
      </c>
      <c r="C8041" s="111" t="s">
        <v>127</v>
      </c>
      <c r="D8041" s="111" t="s">
        <v>127</v>
      </c>
      <c r="E8041" s="111" t="s">
        <v>123</v>
      </c>
      <c r="F8041" s="111" t="s">
        <v>172</v>
      </c>
      <c r="G8041" s="111" t="s">
        <v>167</v>
      </c>
      <c r="H8041" s="111" t="s">
        <v>172</v>
      </c>
      <c r="I8041" s="111" t="s">
        <v>167</v>
      </c>
      <c r="J8041" t="str">
        <f t="shared" si="250"/>
        <v>4624SkogOrganisk jordBarskogImpediment</v>
      </c>
      <c r="K8041" s="111">
        <v>-0.13011741963904588</v>
      </c>
      <c r="L8041" s="111">
        <v>0.92784825435236762</v>
      </c>
      <c r="M8041" s="111">
        <v>0.46510463492953991</v>
      </c>
      <c r="N8041" s="112">
        <f t="shared" si="251"/>
        <v>1.2628354696428616</v>
      </c>
    </row>
    <row r="8042" spans="1:14" x14ac:dyDescent="0.25">
      <c r="A8042" s="111" t="s">
        <v>804</v>
      </c>
      <c r="B8042" s="111">
        <f>INDEX(kommuner!C:C,MATCH(_xlfn.NUMBERVALUE(A8042),kommuner!B:B,0))</f>
        <v>4624</v>
      </c>
      <c r="C8042" s="111" t="s">
        <v>127</v>
      </c>
      <c r="D8042" s="111" t="s">
        <v>127</v>
      </c>
      <c r="E8042" s="111" t="s">
        <v>123</v>
      </c>
      <c r="F8042" s="111" t="s">
        <v>172</v>
      </c>
      <c r="G8042" s="111" t="s">
        <v>190</v>
      </c>
      <c r="H8042" s="111" t="s">
        <v>172</v>
      </c>
      <c r="I8042" s="111" t="s">
        <v>190</v>
      </c>
      <c r="J8042" t="str">
        <f t="shared" si="250"/>
        <v>4624SkogOrganisk jordBarskogLav</v>
      </c>
      <c r="K8042" s="111">
        <v>-0.50666953101693391</v>
      </c>
      <c r="L8042" s="111">
        <v>0.92784825435236762</v>
      </c>
      <c r="M8042" s="111">
        <v>0.46510463492953991</v>
      </c>
      <c r="N8042" s="112">
        <f t="shared" si="251"/>
        <v>0.88628335826497362</v>
      </c>
    </row>
    <row r="8043" spans="1:14" x14ac:dyDescent="0.25">
      <c r="A8043" s="111" t="s">
        <v>804</v>
      </c>
      <c r="B8043" s="111">
        <f>INDEX(kommuner!C:C,MATCH(_xlfn.NUMBERVALUE(A8043),kommuner!B:B,0))</f>
        <v>4624</v>
      </c>
      <c r="C8043" s="111" t="s">
        <v>127</v>
      </c>
      <c r="D8043" s="111" t="s">
        <v>127</v>
      </c>
      <c r="E8043" s="111" t="s">
        <v>123</v>
      </c>
      <c r="F8043" s="111" t="s">
        <v>172</v>
      </c>
      <c r="G8043" s="111" t="s">
        <v>173</v>
      </c>
      <c r="H8043" s="111" t="s">
        <v>172</v>
      </c>
      <c r="I8043" s="111" t="s">
        <v>173</v>
      </c>
      <c r="J8043" t="str">
        <f t="shared" si="250"/>
        <v>4624SkogOrganisk jordBarskogMiddels</v>
      </c>
      <c r="K8043" s="111">
        <v>-1.5571490961494638</v>
      </c>
      <c r="L8043" s="111">
        <v>0.92784825435236762</v>
      </c>
      <c r="M8043" s="111">
        <v>0.46518126042825314</v>
      </c>
      <c r="N8043" s="112">
        <f t="shared" si="251"/>
        <v>-0.16411958136884308</v>
      </c>
    </row>
    <row r="8044" spans="1:14" x14ac:dyDescent="0.25">
      <c r="A8044" s="111" t="s">
        <v>804</v>
      </c>
      <c r="B8044" s="111">
        <f>INDEX(kommuner!C:C,MATCH(_xlfn.NUMBERVALUE(A8044),kommuner!B:B,0))</f>
        <v>4624</v>
      </c>
      <c r="C8044" s="111" t="s">
        <v>127</v>
      </c>
      <c r="D8044" s="111" t="s">
        <v>127</v>
      </c>
      <c r="E8044" s="111" t="s">
        <v>123</v>
      </c>
      <c r="F8044" s="111" t="s">
        <v>172</v>
      </c>
      <c r="G8044" s="111" t="s">
        <v>186</v>
      </c>
      <c r="H8044" s="111" t="s">
        <v>172</v>
      </c>
      <c r="I8044" s="111" t="s">
        <v>186</v>
      </c>
      <c r="J8044" t="str">
        <f t="shared" si="250"/>
        <v>4624SkogOrganisk jordBarskogSærs høy</v>
      </c>
      <c r="K8044" s="111">
        <v>2.5548655235722699</v>
      </c>
      <c r="L8044" s="111">
        <v>0.92784825435236762</v>
      </c>
      <c r="M8044" s="111">
        <v>0.46518126042825314</v>
      </c>
      <c r="N8044" s="112">
        <f t="shared" si="251"/>
        <v>3.9478950383528906</v>
      </c>
    </row>
    <row r="8045" spans="1:14" x14ac:dyDescent="0.25">
      <c r="A8045" s="111" t="s">
        <v>804</v>
      </c>
      <c r="B8045" s="111">
        <f>INDEX(kommuner!C:C,MATCH(_xlfn.NUMBERVALUE(A8045),kommuner!B:B,0))</f>
        <v>4624</v>
      </c>
      <c r="C8045" s="111" t="s">
        <v>127</v>
      </c>
      <c r="D8045" s="111" t="s">
        <v>127</v>
      </c>
      <c r="E8045" s="111" t="s">
        <v>123</v>
      </c>
      <c r="F8045" s="111" t="s">
        <v>179</v>
      </c>
      <c r="G8045" s="111" t="s">
        <v>180</v>
      </c>
      <c r="H8045" s="111" t="s">
        <v>179</v>
      </c>
      <c r="I8045" s="111" t="s">
        <v>180</v>
      </c>
      <c r="J8045" t="str">
        <f t="shared" si="250"/>
        <v>4624SkogOrganisk jordBlandingsskogHøy</v>
      </c>
      <c r="K8045" s="111">
        <v>-5.5554344456832343</v>
      </c>
      <c r="L8045" s="111">
        <v>0.92784825435236762</v>
      </c>
      <c r="M8045" s="111">
        <v>0.46510463492953991</v>
      </c>
      <c r="N8045" s="112">
        <f t="shared" si="251"/>
        <v>-4.1624815564013264</v>
      </c>
    </row>
    <row r="8046" spans="1:14" x14ac:dyDescent="0.25">
      <c r="A8046" s="111" t="s">
        <v>804</v>
      </c>
      <c r="B8046" s="111">
        <f>INDEX(kommuner!C:C,MATCH(_xlfn.NUMBERVALUE(A8046),kommuner!B:B,0))</f>
        <v>4624</v>
      </c>
      <c r="C8046" s="111" t="s">
        <v>127</v>
      </c>
      <c r="D8046" s="111" t="s">
        <v>127</v>
      </c>
      <c r="E8046" s="111" t="s">
        <v>123</v>
      </c>
      <c r="F8046" s="111" t="s">
        <v>179</v>
      </c>
      <c r="G8046" s="111" t="s">
        <v>167</v>
      </c>
      <c r="H8046" s="111" t="s">
        <v>179</v>
      </c>
      <c r="I8046" s="111" t="s">
        <v>167</v>
      </c>
      <c r="J8046" t="str">
        <f t="shared" si="250"/>
        <v>4624SkogOrganisk jordBlandingsskogImpediment</v>
      </c>
      <c r="K8046" s="111">
        <v>-0.28586344175800005</v>
      </c>
      <c r="L8046" s="111">
        <v>0.92784825435236762</v>
      </c>
      <c r="M8046" s="111">
        <v>0.46510463492953991</v>
      </c>
      <c r="N8046" s="112">
        <f t="shared" si="251"/>
        <v>1.1070894475239075</v>
      </c>
    </row>
    <row r="8047" spans="1:14" x14ac:dyDescent="0.25">
      <c r="A8047" s="111" t="s">
        <v>804</v>
      </c>
      <c r="B8047" s="111">
        <f>INDEX(kommuner!C:C,MATCH(_xlfn.NUMBERVALUE(A8047),kommuner!B:B,0))</f>
        <v>4624</v>
      </c>
      <c r="C8047" s="111" t="s">
        <v>127</v>
      </c>
      <c r="D8047" s="111" t="s">
        <v>127</v>
      </c>
      <c r="E8047" s="111" t="s">
        <v>123</v>
      </c>
      <c r="F8047" s="111" t="s">
        <v>179</v>
      </c>
      <c r="G8047" s="111" t="s">
        <v>190</v>
      </c>
      <c r="H8047" s="111" t="s">
        <v>179</v>
      </c>
      <c r="I8047" s="111" t="s">
        <v>190</v>
      </c>
      <c r="J8047" t="str">
        <f t="shared" si="250"/>
        <v>4624SkogOrganisk jordBlandingsskogLav</v>
      </c>
      <c r="K8047" s="111">
        <v>-1.2347339377887629</v>
      </c>
      <c r="L8047" s="111">
        <v>0.92784825435236762</v>
      </c>
      <c r="M8047" s="111">
        <v>0.46510463492953991</v>
      </c>
      <c r="N8047" s="112">
        <f t="shared" si="251"/>
        <v>0.15821895149314458</v>
      </c>
    </row>
    <row r="8048" spans="1:14" x14ac:dyDescent="0.25">
      <c r="A8048" s="111" t="s">
        <v>804</v>
      </c>
      <c r="B8048" s="111">
        <f>INDEX(kommuner!C:C,MATCH(_xlfn.NUMBERVALUE(A8048),kommuner!B:B,0))</f>
        <v>4624</v>
      </c>
      <c r="C8048" s="111" t="s">
        <v>127</v>
      </c>
      <c r="D8048" s="111" t="s">
        <v>127</v>
      </c>
      <c r="E8048" s="111" t="s">
        <v>123</v>
      </c>
      <c r="F8048" s="111" t="s">
        <v>179</v>
      </c>
      <c r="G8048" s="111" t="s">
        <v>173</v>
      </c>
      <c r="H8048" s="111" t="s">
        <v>179</v>
      </c>
      <c r="I8048" s="111" t="s">
        <v>173</v>
      </c>
      <c r="J8048" t="str">
        <f t="shared" si="250"/>
        <v>4624SkogOrganisk jordBlandingsskogMiddels</v>
      </c>
      <c r="K8048" s="111">
        <v>-2.4239591752717748</v>
      </c>
      <c r="L8048" s="111">
        <v>0.92784825435236762</v>
      </c>
      <c r="M8048" s="111">
        <v>0.46510463492953991</v>
      </c>
      <c r="N8048" s="112">
        <f t="shared" si="251"/>
        <v>-1.0310062859898674</v>
      </c>
    </row>
    <row r="8049" spans="1:14" x14ac:dyDescent="0.25">
      <c r="A8049" s="111" t="s">
        <v>804</v>
      </c>
      <c r="B8049" s="111">
        <f>INDEX(kommuner!C:C,MATCH(_xlfn.NUMBERVALUE(A8049),kommuner!B:B,0))</f>
        <v>4624</v>
      </c>
      <c r="C8049" s="111" t="s">
        <v>127</v>
      </c>
      <c r="D8049" s="111" t="s">
        <v>127</v>
      </c>
      <c r="E8049" s="111" t="s">
        <v>123</v>
      </c>
      <c r="F8049" s="111" t="s">
        <v>179</v>
      </c>
      <c r="G8049" s="111" t="s">
        <v>186</v>
      </c>
      <c r="H8049" s="111" t="s">
        <v>179</v>
      </c>
      <c r="I8049" s="111" t="s">
        <v>186</v>
      </c>
      <c r="J8049" t="str">
        <f t="shared" si="250"/>
        <v>4624SkogOrganisk jordBlandingsskogSærs høy</v>
      </c>
      <c r="K8049" s="111">
        <v>-1.5726115302258048</v>
      </c>
      <c r="L8049" s="111">
        <v>0.92784825435236762</v>
      </c>
      <c r="M8049" s="111">
        <v>0.46510463492953991</v>
      </c>
      <c r="N8049" s="112">
        <f t="shared" si="251"/>
        <v>-0.17965864094389727</v>
      </c>
    </row>
    <row r="8050" spans="1:14" x14ac:dyDescent="0.25">
      <c r="A8050" s="111" t="s">
        <v>804</v>
      </c>
      <c r="B8050" s="111">
        <f>INDEX(kommuner!C:C,MATCH(_xlfn.NUMBERVALUE(A8050),kommuner!B:B,0))</f>
        <v>4624</v>
      </c>
      <c r="C8050" s="111" t="s">
        <v>127</v>
      </c>
      <c r="D8050" s="111" t="s">
        <v>127</v>
      </c>
      <c r="E8050" s="111" t="s">
        <v>123</v>
      </c>
      <c r="F8050" s="111" t="s">
        <v>185</v>
      </c>
      <c r="G8050" s="111" t="s">
        <v>180</v>
      </c>
      <c r="H8050" s="111" t="s">
        <v>185</v>
      </c>
      <c r="I8050" s="111" t="s">
        <v>180</v>
      </c>
      <c r="J8050" t="str">
        <f t="shared" si="250"/>
        <v>4624SkogOrganisk jordLauvskogHøy</v>
      </c>
      <c r="K8050" s="111">
        <v>-1.9913688882377358</v>
      </c>
      <c r="L8050" s="111">
        <v>0.92784825435236762</v>
      </c>
      <c r="M8050" s="111">
        <v>0.46510463492953991</v>
      </c>
      <c r="N8050" s="112">
        <f t="shared" si="251"/>
        <v>-0.59841599895582831</v>
      </c>
    </row>
    <row r="8051" spans="1:14" x14ac:dyDescent="0.25">
      <c r="A8051" s="111" t="s">
        <v>804</v>
      </c>
      <c r="B8051" s="111">
        <f>INDEX(kommuner!C:C,MATCH(_xlfn.NUMBERVALUE(A8051),kommuner!B:B,0))</f>
        <v>4624</v>
      </c>
      <c r="C8051" s="111" t="s">
        <v>127</v>
      </c>
      <c r="D8051" s="111" t="s">
        <v>127</v>
      </c>
      <c r="E8051" s="111" t="s">
        <v>123</v>
      </c>
      <c r="F8051" s="111" t="s">
        <v>185</v>
      </c>
      <c r="G8051" s="111" t="s">
        <v>167</v>
      </c>
      <c r="H8051" s="111" t="s">
        <v>185</v>
      </c>
      <c r="I8051" s="111" t="s">
        <v>167</v>
      </c>
      <c r="J8051" t="str">
        <f t="shared" si="250"/>
        <v>4624SkogOrganisk jordLauvskogImpediment</v>
      </c>
      <c r="K8051" s="111">
        <v>0.35000626494250675</v>
      </c>
      <c r="L8051" s="111">
        <v>0.92784825435236762</v>
      </c>
      <c r="M8051" s="111">
        <v>0.46510463492953991</v>
      </c>
      <c r="N8051" s="112">
        <f t="shared" si="251"/>
        <v>1.7429591542244141</v>
      </c>
    </row>
    <row r="8052" spans="1:14" x14ac:dyDescent="0.25">
      <c r="A8052" s="111" t="s">
        <v>804</v>
      </c>
      <c r="B8052" s="111">
        <f>INDEX(kommuner!C:C,MATCH(_xlfn.NUMBERVALUE(A8052),kommuner!B:B,0))</f>
        <v>4624</v>
      </c>
      <c r="C8052" s="111" t="s">
        <v>127</v>
      </c>
      <c r="D8052" s="111" t="s">
        <v>127</v>
      </c>
      <c r="E8052" s="111" t="s">
        <v>123</v>
      </c>
      <c r="F8052" s="111" t="s">
        <v>185</v>
      </c>
      <c r="G8052" s="111" t="s">
        <v>190</v>
      </c>
      <c r="H8052" s="111" t="s">
        <v>185</v>
      </c>
      <c r="I8052" s="111" t="s">
        <v>190</v>
      </c>
      <c r="J8052" t="str">
        <f t="shared" si="250"/>
        <v>4624SkogOrganisk jordLauvskogLav</v>
      </c>
      <c r="K8052" s="111">
        <v>1.1144075558526714</v>
      </c>
      <c r="L8052" s="111">
        <v>0.92784825435236762</v>
      </c>
      <c r="M8052" s="111">
        <v>0.46510463492953991</v>
      </c>
      <c r="N8052" s="112">
        <f t="shared" si="251"/>
        <v>2.5073604451345788</v>
      </c>
    </row>
    <row r="8053" spans="1:14" x14ac:dyDescent="0.25">
      <c r="A8053" s="111" t="s">
        <v>804</v>
      </c>
      <c r="B8053" s="111">
        <f>INDEX(kommuner!C:C,MATCH(_xlfn.NUMBERVALUE(A8053),kommuner!B:B,0))</f>
        <v>4624</v>
      </c>
      <c r="C8053" s="111" t="s">
        <v>127</v>
      </c>
      <c r="D8053" s="111" t="s">
        <v>127</v>
      </c>
      <c r="E8053" s="111" t="s">
        <v>123</v>
      </c>
      <c r="F8053" s="111" t="s">
        <v>185</v>
      </c>
      <c r="G8053" s="111" t="s">
        <v>173</v>
      </c>
      <c r="H8053" s="111" t="s">
        <v>185</v>
      </c>
      <c r="I8053" s="111" t="s">
        <v>173</v>
      </c>
      <c r="J8053" t="str">
        <f t="shared" si="250"/>
        <v>4624SkogOrganisk jordLauvskogMiddels</v>
      </c>
      <c r="K8053" s="111">
        <v>-0.62664468270982987</v>
      </c>
      <c r="L8053" s="111">
        <v>0.92784825435236762</v>
      </c>
      <c r="M8053" s="111">
        <v>0.46510463492953991</v>
      </c>
      <c r="N8053" s="112">
        <f t="shared" si="251"/>
        <v>0.76630820657207765</v>
      </c>
    </row>
    <row r="8054" spans="1:14" x14ac:dyDescent="0.25">
      <c r="A8054" s="111" t="s">
        <v>804</v>
      </c>
      <c r="B8054" s="111">
        <f>INDEX(kommuner!C:C,MATCH(_xlfn.NUMBERVALUE(A8054),kommuner!B:B,0))</f>
        <v>4624</v>
      </c>
      <c r="C8054" s="111" t="s">
        <v>127</v>
      </c>
      <c r="D8054" s="111" t="s">
        <v>127</v>
      </c>
      <c r="E8054" s="111" t="s">
        <v>123</v>
      </c>
      <c r="F8054" s="111" t="s">
        <v>185</v>
      </c>
      <c r="G8054" s="111" t="s">
        <v>186</v>
      </c>
      <c r="H8054" s="111" t="s">
        <v>185</v>
      </c>
      <c r="I8054" s="111" t="s">
        <v>186</v>
      </c>
      <c r="J8054" t="str">
        <f t="shared" si="250"/>
        <v>4624SkogOrganisk jordLauvskogSærs høy</v>
      </c>
      <c r="K8054" s="111">
        <v>-1.8997279926091779</v>
      </c>
      <c r="L8054" s="111">
        <v>0.92784825435236762</v>
      </c>
      <c r="M8054" s="111">
        <v>0.46510463492953991</v>
      </c>
      <c r="N8054" s="112">
        <f t="shared" si="251"/>
        <v>-0.50677510332727038</v>
      </c>
    </row>
    <row r="8055" spans="1:14" x14ac:dyDescent="0.25">
      <c r="A8055" s="111" t="s">
        <v>804</v>
      </c>
      <c r="B8055" s="111">
        <f>INDEX(kommuner!C:C,MATCH(_xlfn.NUMBERVALUE(A8055),kommuner!B:B,0))</f>
        <v>4624</v>
      </c>
      <c r="C8055" s="111" t="s">
        <v>83</v>
      </c>
      <c r="D8055" s="111" t="s">
        <v>83</v>
      </c>
      <c r="E8055" s="111" t="s">
        <v>126</v>
      </c>
      <c r="F8055" s="111" t="s">
        <v>139</v>
      </c>
      <c r="G8055" s="111" t="s">
        <v>139</v>
      </c>
      <c r="H8055" s="111" t="s">
        <v>139</v>
      </c>
      <c r="I8055" s="111" t="s">
        <v>139</v>
      </c>
      <c r="J8055" t="str">
        <f t="shared" si="250"/>
        <v>4624Utbygd arealMineraljord</v>
      </c>
      <c r="K8055" s="111">
        <v>-1.3010725986550351</v>
      </c>
      <c r="L8055" s="111">
        <v>0</v>
      </c>
      <c r="M8055" s="111">
        <v>1.303047089454229E-2</v>
      </c>
      <c r="N8055" s="112">
        <f t="shared" si="251"/>
        <v>-1.2880421277604928</v>
      </c>
    </row>
    <row r="8056" spans="1:14" x14ac:dyDescent="0.25">
      <c r="A8056" s="111" t="s">
        <v>804</v>
      </c>
      <c r="B8056" s="111">
        <f>INDEX(kommuner!C:C,MATCH(_xlfn.NUMBERVALUE(A8056),kommuner!B:B,0))</f>
        <v>4624</v>
      </c>
      <c r="C8056" s="111" t="s">
        <v>83</v>
      </c>
      <c r="D8056" s="111" t="s">
        <v>83</v>
      </c>
      <c r="E8056" s="111" t="s">
        <v>123</v>
      </c>
      <c r="F8056" s="111" t="s">
        <v>139</v>
      </c>
      <c r="G8056" s="111" t="s">
        <v>139</v>
      </c>
      <c r="H8056" s="111" t="s">
        <v>139</v>
      </c>
      <c r="I8056" s="111" t="s">
        <v>139</v>
      </c>
      <c r="J8056" t="str">
        <f t="shared" si="250"/>
        <v>4624Utbygd arealOrganisk jord</v>
      </c>
      <c r="K8056" s="111">
        <v>29.011421395201612</v>
      </c>
      <c r="L8056" s="111">
        <v>0</v>
      </c>
      <c r="M8056" s="111">
        <v>1.303047089454229E-2</v>
      </c>
      <c r="N8056" s="112">
        <f t="shared" si="251"/>
        <v>29.024451866096154</v>
      </c>
    </row>
    <row r="8057" spans="1:14" x14ac:dyDescent="0.25">
      <c r="A8057" s="111" t="s">
        <v>804</v>
      </c>
      <c r="B8057" s="111">
        <f>INDEX(kommuner!C:C,MATCH(_xlfn.NUMBERVALUE(A8057),kommuner!B:B,0))</f>
        <v>4624</v>
      </c>
      <c r="C8057" s="111" t="s">
        <v>181</v>
      </c>
      <c r="D8057" s="111" t="s">
        <v>181</v>
      </c>
      <c r="E8057" s="111" t="s">
        <v>123</v>
      </c>
      <c r="F8057" s="111" t="s">
        <v>139</v>
      </c>
      <c r="G8057" s="111" t="s">
        <v>139</v>
      </c>
      <c r="H8057" s="111" t="s">
        <v>139</v>
      </c>
      <c r="I8057" s="111" t="s">
        <v>139</v>
      </c>
      <c r="J8057" t="str">
        <f t="shared" si="250"/>
        <v>4624Vann og myrOrganisk jord</v>
      </c>
      <c r="K8057" s="111">
        <v>-0.38124953903444653</v>
      </c>
      <c r="L8057" s="111">
        <v>0</v>
      </c>
      <c r="M8057" s="111">
        <v>0</v>
      </c>
      <c r="N8057" s="112">
        <f t="shared" si="251"/>
        <v>-0.38124953903444653</v>
      </c>
    </row>
    <row r="8058" spans="1:14" x14ac:dyDescent="0.25">
      <c r="A8058" s="111" t="s">
        <v>805</v>
      </c>
      <c r="B8058" s="111">
        <f>INDEX(kommuner!C:C,MATCH(_xlfn.NUMBERVALUE(A8058),kommuner!B:B,0))</f>
        <v>4625</v>
      </c>
      <c r="C8058" s="111" t="s">
        <v>82</v>
      </c>
      <c r="D8058" s="111" t="s">
        <v>82</v>
      </c>
      <c r="E8058" s="111" t="s">
        <v>126</v>
      </c>
      <c r="F8058" s="111" t="s">
        <v>139</v>
      </c>
      <c r="G8058" s="111" t="s">
        <v>139</v>
      </c>
      <c r="H8058" s="111" t="s">
        <v>139</v>
      </c>
      <c r="I8058" s="111" t="s">
        <v>139</v>
      </c>
      <c r="J8058" t="str">
        <f t="shared" si="250"/>
        <v>4625Annen utmarkMineraljord</v>
      </c>
      <c r="K8058" s="111">
        <v>-0.12122885237983599</v>
      </c>
      <c r="L8058" s="111">
        <v>0</v>
      </c>
      <c r="M8058" s="111">
        <v>0</v>
      </c>
      <c r="N8058" s="112">
        <f t="shared" si="251"/>
        <v>-0.12122885237983599</v>
      </c>
    </row>
    <row r="8059" spans="1:14" x14ac:dyDescent="0.25">
      <c r="A8059" s="111" t="s">
        <v>805</v>
      </c>
      <c r="B8059" s="111">
        <f>INDEX(kommuner!C:C,MATCH(_xlfn.NUMBERVALUE(A8059),kommuner!B:B,0))</f>
        <v>4625</v>
      </c>
      <c r="C8059" s="111" t="s">
        <v>121</v>
      </c>
      <c r="D8059" s="111" t="s">
        <v>121</v>
      </c>
      <c r="E8059" s="111" t="s">
        <v>126</v>
      </c>
      <c r="F8059" s="111" t="s">
        <v>139</v>
      </c>
      <c r="G8059" s="111" t="s">
        <v>139</v>
      </c>
      <c r="H8059" s="111" t="s">
        <v>139</v>
      </c>
      <c r="I8059" s="111" t="s">
        <v>139</v>
      </c>
      <c r="J8059" t="str">
        <f t="shared" si="250"/>
        <v>4625BeiteMineraljord</v>
      </c>
      <c r="K8059" s="111">
        <v>-0.96338340838695502</v>
      </c>
      <c r="L8059" s="111">
        <v>0</v>
      </c>
      <c r="M8059" s="111">
        <v>1.2448711246839999E-7</v>
      </c>
      <c r="N8059" s="112">
        <f t="shared" si="251"/>
        <v>-0.96338328389984251</v>
      </c>
    </row>
    <row r="8060" spans="1:14" x14ac:dyDescent="0.25">
      <c r="A8060" s="111" t="s">
        <v>805</v>
      </c>
      <c r="B8060" s="111">
        <f>INDEX(kommuner!C:C,MATCH(_xlfn.NUMBERVALUE(A8060),kommuner!B:B,0))</f>
        <v>4625</v>
      </c>
      <c r="C8060" s="111" t="s">
        <v>121</v>
      </c>
      <c r="D8060" s="111" t="s">
        <v>121</v>
      </c>
      <c r="E8060" s="111" t="s">
        <v>123</v>
      </c>
      <c r="F8060" s="111" t="s">
        <v>139</v>
      </c>
      <c r="G8060" s="111" t="s">
        <v>139</v>
      </c>
      <c r="H8060" s="111" t="s">
        <v>139</v>
      </c>
      <c r="I8060" s="111" t="s">
        <v>139</v>
      </c>
      <c r="J8060" t="str">
        <f t="shared" si="250"/>
        <v>4625BeiteOrganisk jord</v>
      </c>
      <c r="K8060" s="111">
        <v>12.077525935985037</v>
      </c>
      <c r="L8060" s="111">
        <v>1.6412500000000001</v>
      </c>
      <c r="M8060" s="111">
        <v>0</v>
      </c>
      <c r="N8060" s="112">
        <f t="shared" si="251"/>
        <v>13.718775935985036</v>
      </c>
    </row>
    <row r="8061" spans="1:14" x14ac:dyDescent="0.25">
      <c r="A8061" s="111" t="s">
        <v>805</v>
      </c>
      <c r="B8061" s="111">
        <f>INDEX(kommuner!C:C,MATCH(_xlfn.NUMBERVALUE(A8061),kommuner!B:B,0))</f>
        <v>4625</v>
      </c>
      <c r="C8061" s="111" t="s">
        <v>84</v>
      </c>
      <c r="D8061" s="111" t="s">
        <v>84</v>
      </c>
      <c r="E8061" s="111" t="s">
        <v>126</v>
      </c>
      <c r="F8061" s="111" t="s">
        <v>139</v>
      </c>
      <c r="G8061" s="111" t="s">
        <v>139</v>
      </c>
      <c r="H8061" s="111" t="s">
        <v>139</v>
      </c>
      <c r="I8061" s="111" t="s">
        <v>139</v>
      </c>
      <c r="J8061" t="str">
        <f t="shared" si="250"/>
        <v>4625Dyrket markMineraljord</v>
      </c>
      <c r="K8061" s="111">
        <v>-0.87492202609341907</v>
      </c>
      <c r="L8061" s="111">
        <v>0</v>
      </c>
      <c r="M8061" s="111">
        <v>0</v>
      </c>
      <c r="N8061" s="112">
        <f t="shared" si="251"/>
        <v>-0.87492202609341907</v>
      </c>
    </row>
    <row r="8062" spans="1:14" x14ac:dyDescent="0.25">
      <c r="A8062" s="111" t="s">
        <v>805</v>
      </c>
      <c r="B8062" s="111">
        <f>INDEX(kommuner!C:C,MATCH(_xlfn.NUMBERVALUE(A8062),kommuner!B:B,0))</f>
        <v>4625</v>
      </c>
      <c r="C8062" s="111" t="s">
        <v>84</v>
      </c>
      <c r="D8062" s="111" t="s">
        <v>84</v>
      </c>
      <c r="E8062" s="111" t="s">
        <v>123</v>
      </c>
      <c r="F8062" s="111" t="s">
        <v>139</v>
      </c>
      <c r="G8062" s="111" t="s">
        <v>139</v>
      </c>
      <c r="H8062" s="111" t="s">
        <v>139</v>
      </c>
      <c r="I8062" s="111" t="s">
        <v>139</v>
      </c>
      <c r="J8062" t="str">
        <f t="shared" si="250"/>
        <v>4625Dyrket markOrganisk jord</v>
      </c>
      <c r="K8062" s="111">
        <v>28.726149366675592</v>
      </c>
      <c r="L8062" s="111">
        <v>1.45625</v>
      </c>
      <c r="M8062" s="111">
        <v>0</v>
      </c>
      <c r="N8062" s="112">
        <f t="shared" si="251"/>
        <v>30.182399366675593</v>
      </c>
    </row>
    <row r="8063" spans="1:14" x14ac:dyDescent="0.25">
      <c r="A8063" s="111" t="s">
        <v>805</v>
      </c>
      <c r="B8063" s="111">
        <f>INDEX(kommuner!C:C,MATCH(_xlfn.NUMBERVALUE(A8063),kommuner!B:B,0))</f>
        <v>4625</v>
      </c>
      <c r="C8063" s="111" t="s">
        <v>127</v>
      </c>
      <c r="D8063" s="111" t="s">
        <v>127</v>
      </c>
      <c r="E8063" s="111" t="s">
        <v>126</v>
      </c>
      <c r="F8063" s="111" t="s">
        <v>172</v>
      </c>
      <c r="G8063" s="111" t="s">
        <v>180</v>
      </c>
      <c r="H8063" s="111" t="s">
        <v>172</v>
      </c>
      <c r="I8063" s="111" t="s">
        <v>180</v>
      </c>
      <c r="J8063" t="str">
        <f t="shared" si="250"/>
        <v>4625SkogMineraljordBarskogHøy</v>
      </c>
      <c r="K8063" s="111">
        <v>-3.4914408319412575</v>
      </c>
      <c r="L8063" s="111">
        <v>0.85306406685236758</v>
      </c>
      <c r="M8063" s="111">
        <v>6.4056614999681585E-2</v>
      </c>
      <c r="N8063" s="112">
        <f t="shared" si="251"/>
        <v>-2.5743201500892083</v>
      </c>
    </row>
    <row r="8064" spans="1:14" x14ac:dyDescent="0.25">
      <c r="A8064" s="111" t="s">
        <v>805</v>
      </c>
      <c r="B8064" s="111">
        <f>INDEX(kommuner!C:C,MATCH(_xlfn.NUMBERVALUE(A8064),kommuner!B:B,0))</f>
        <v>4625</v>
      </c>
      <c r="C8064" s="111" t="s">
        <v>127</v>
      </c>
      <c r="D8064" s="111" t="s">
        <v>127</v>
      </c>
      <c r="E8064" s="111" t="s">
        <v>126</v>
      </c>
      <c r="F8064" s="111" t="s">
        <v>172</v>
      </c>
      <c r="G8064" s="111" t="s">
        <v>167</v>
      </c>
      <c r="H8064" s="111" t="s">
        <v>172</v>
      </c>
      <c r="I8064" s="111" t="s">
        <v>167</v>
      </c>
      <c r="J8064" t="str">
        <f t="shared" si="250"/>
        <v>4625SkogMineraljordBarskogImpediment</v>
      </c>
      <c r="K8064" s="111">
        <v>-1.1558387230259366</v>
      </c>
      <c r="L8064" s="111">
        <v>0.85306406685236758</v>
      </c>
      <c r="M8064" s="111">
        <v>6.3979989500968365E-2</v>
      </c>
      <c r="N8064" s="112">
        <f t="shared" si="251"/>
        <v>-0.23879466667260066</v>
      </c>
    </row>
    <row r="8065" spans="1:14" x14ac:dyDescent="0.25">
      <c r="A8065" s="111" t="s">
        <v>805</v>
      </c>
      <c r="B8065" s="111">
        <f>INDEX(kommuner!C:C,MATCH(_xlfn.NUMBERVALUE(A8065),kommuner!B:B,0))</f>
        <v>4625</v>
      </c>
      <c r="C8065" s="111" t="s">
        <v>127</v>
      </c>
      <c r="D8065" s="111" t="s">
        <v>127</v>
      </c>
      <c r="E8065" s="111" t="s">
        <v>126</v>
      </c>
      <c r="F8065" s="111" t="s">
        <v>172</v>
      </c>
      <c r="G8065" s="111" t="s">
        <v>190</v>
      </c>
      <c r="H8065" s="111" t="s">
        <v>172</v>
      </c>
      <c r="I8065" s="111" t="s">
        <v>190</v>
      </c>
      <c r="J8065" t="str">
        <f t="shared" si="250"/>
        <v>4625SkogMineraljordBarskogLav</v>
      </c>
      <c r="K8065" s="111">
        <v>-1.8215681825293268</v>
      </c>
      <c r="L8065" s="111">
        <v>0.85306406685236758</v>
      </c>
      <c r="M8065" s="111">
        <v>6.3979989500968365E-2</v>
      </c>
      <c r="N8065" s="112">
        <f t="shared" si="251"/>
        <v>-0.90452412617599087</v>
      </c>
    </row>
    <row r="8066" spans="1:14" x14ac:dyDescent="0.25">
      <c r="A8066" s="111" t="s">
        <v>805</v>
      </c>
      <c r="B8066" s="111">
        <f>INDEX(kommuner!C:C,MATCH(_xlfn.NUMBERVALUE(A8066),kommuner!B:B,0))</f>
        <v>4625</v>
      </c>
      <c r="C8066" s="111" t="s">
        <v>127</v>
      </c>
      <c r="D8066" s="111" t="s">
        <v>127</v>
      </c>
      <c r="E8066" s="111" t="s">
        <v>126</v>
      </c>
      <c r="F8066" s="111" t="s">
        <v>172</v>
      </c>
      <c r="G8066" s="111" t="s">
        <v>173</v>
      </c>
      <c r="H8066" s="111" t="s">
        <v>172</v>
      </c>
      <c r="I8066" s="111" t="s">
        <v>173</v>
      </c>
      <c r="J8066" t="str">
        <f t="shared" si="250"/>
        <v>4625SkogMineraljordBarskogMiddels</v>
      </c>
      <c r="K8066" s="111">
        <v>-2.9452289214132028</v>
      </c>
      <c r="L8066" s="111">
        <v>0.85306406685236758</v>
      </c>
      <c r="M8066" s="111">
        <v>6.4056614999681585E-2</v>
      </c>
      <c r="N8066" s="112">
        <f t="shared" si="251"/>
        <v>-2.0281082395611536</v>
      </c>
    </row>
    <row r="8067" spans="1:14" x14ac:dyDescent="0.25">
      <c r="A8067" s="111" t="s">
        <v>805</v>
      </c>
      <c r="B8067" s="111">
        <f>INDEX(kommuner!C:C,MATCH(_xlfn.NUMBERVALUE(A8067),kommuner!B:B,0))</f>
        <v>4625</v>
      </c>
      <c r="C8067" s="111" t="s">
        <v>127</v>
      </c>
      <c r="D8067" s="111" t="s">
        <v>127</v>
      </c>
      <c r="E8067" s="111" t="s">
        <v>126</v>
      </c>
      <c r="F8067" s="111" t="s">
        <v>172</v>
      </c>
      <c r="G8067" s="111" t="s">
        <v>186</v>
      </c>
      <c r="H8067" s="111" t="s">
        <v>172</v>
      </c>
      <c r="I8067" s="111" t="s">
        <v>186</v>
      </c>
      <c r="J8067" t="str">
        <f t="shared" ref="J8067:J8130" si="252">B8067&amp;C8067&amp;E8067&amp;IF(C8067="Skog",F8067&amp;G8067,"")</f>
        <v>4625SkogMineraljordBarskogSærs høy</v>
      </c>
      <c r="K8067" s="111">
        <v>-2.734962032443129</v>
      </c>
      <c r="L8067" s="111">
        <v>0.85306406685236758</v>
      </c>
      <c r="M8067" s="111">
        <v>6.4056614999681585E-2</v>
      </c>
      <c r="N8067" s="112">
        <f t="shared" ref="N8067:N8130" si="253">SUM(K8067:M8067)</f>
        <v>-1.81784135059108</v>
      </c>
    </row>
    <row r="8068" spans="1:14" x14ac:dyDescent="0.25">
      <c r="A8068" s="111" t="s">
        <v>805</v>
      </c>
      <c r="B8068" s="111">
        <f>INDEX(kommuner!C:C,MATCH(_xlfn.NUMBERVALUE(A8068),kommuner!B:B,0))</f>
        <v>4625</v>
      </c>
      <c r="C8068" s="111" t="s">
        <v>127</v>
      </c>
      <c r="D8068" s="111" t="s">
        <v>127</v>
      </c>
      <c r="E8068" s="111" t="s">
        <v>126</v>
      </c>
      <c r="F8068" s="111" t="s">
        <v>179</v>
      </c>
      <c r="G8068" s="111" t="s">
        <v>180</v>
      </c>
      <c r="H8068" s="111" t="s">
        <v>179</v>
      </c>
      <c r="I8068" s="111" t="s">
        <v>180</v>
      </c>
      <c r="J8068" t="str">
        <f t="shared" si="252"/>
        <v>4625SkogMineraljordBlandingsskogHøy</v>
      </c>
      <c r="K8068" s="111">
        <v>-7.1939050909469406</v>
      </c>
      <c r="L8068" s="111">
        <v>0.85306406685236758</v>
      </c>
      <c r="M8068" s="111">
        <v>6.3979989500968365E-2</v>
      </c>
      <c r="N8068" s="112">
        <f t="shared" si="253"/>
        <v>-6.2768610345936047</v>
      </c>
    </row>
    <row r="8069" spans="1:14" x14ac:dyDescent="0.25">
      <c r="A8069" s="111" t="s">
        <v>805</v>
      </c>
      <c r="B8069" s="111">
        <f>INDEX(kommuner!C:C,MATCH(_xlfn.NUMBERVALUE(A8069),kommuner!B:B,0))</f>
        <v>4625</v>
      </c>
      <c r="C8069" s="111" t="s">
        <v>127</v>
      </c>
      <c r="D8069" s="111" t="s">
        <v>127</v>
      </c>
      <c r="E8069" s="111" t="s">
        <v>126</v>
      </c>
      <c r="F8069" s="111" t="s">
        <v>179</v>
      </c>
      <c r="G8069" s="111" t="s">
        <v>167</v>
      </c>
      <c r="H8069" s="111" t="s">
        <v>179</v>
      </c>
      <c r="I8069" s="111" t="s">
        <v>167</v>
      </c>
      <c r="J8069" t="str">
        <f t="shared" si="252"/>
        <v>4625SkogMineraljordBlandingsskogImpediment</v>
      </c>
      <c r="K8069" s="111">
        <v>-1.6598037998579707</v>
      </c>
      <c r="L8069" s="111">
        <v>0.85306406685236758</v>
      </c>
      <c r="M8069" s="111">
        <v>6.3979989500968365E-2</v>
      </c>
      <c r="N8069" s="112">
        <f t="shared" si="253"/>
        <v>-0.7427597435046347</v>
      </c>
    </row>
    <row r="8070" spans="1:14" x14ac:dyDescent="0.25">
      <c r="A8070" s="111" t="s">
        <v>805</v>
      </c>
      <c r="B8070" s="111">
        <f>INDEX(kommuner!C:C,MATCH(_xlfn.NUMBERVALUE(A8070),kommuner!B:B,0))</f>
        <v>4625</v>
      </c>
      <c r="C8070" s="111" t="s">
        <v>127</v>
      </c>
      <c r="D8070" s="111" t="s">
        <v>127</v>
      </c>
      <c r="E8070" s="111" t="s">
        <v>126</v>
      </c>
      <c r="F8070" s="111" t="s">
        <v>179</v>
      </c>
      <c r="G8070" s="111" t="s">
        <v>190</v>
      </c>
      <c r="H8070" s="111" t="s">
        <v>179</v>
      </c>
      <c r="I8070" s="111" t="s">
        <v>190</v>
      </c>
      <c r="J8070" t="str">
        <f t="shared" si="252"/>
        <v>4625SkogMineraljordBlandingsskogLav</v>
      </c>
      <c r="K8070" s="111">
        <v>-2.5588434197694254</v>
      </c>
      <c r="L8070" s="111">
        <v>0.85306406685236758</v>
      </c>
      <c r="M8070" s="111">
        <v>6.3979989500968365E-2</v>
      </c>
      <c r="N8070" s="112">
        <f t="shared" si="253"/>
        <v>-1.6417993634160897</v>
      </c>
    </row>
    <row r="8071" spans="1:14" x14ac:dyDescent="0.25">
      <c r="A8071" s="111" t="s">
        <v>805</v>
      </c>
      <c r="B8071" s="111">
        <f>INDEX(kommuner!C:C,MATCH(_xlfn.NUMBERVALUE(A8071),kommuner!B:B,0))</f>
        <v>4625</v>
      </c>
      <c r="C8071" s="111" t="s">
        <v>127</v>
      </c>
      <c r="D8071" s="111" t="s">
        <v>127</v>
      </c>
      <c r="E8071" s="111" t="s">
        <v>126</v>
      </c>
      <c r="F8071" s="111" t="s">
        <v>179</v>
      </c>
      <c r="G8071" s="111" t="s">
        <v>173</v>
      </c>
      <c r="H8071" s="111" t="s">
        <v>179</v>
      </c>
      <c r="I8071" s="111" t="s">
        <v>173</v>
      </c>
      <c r="J8071" t="str">
        <f t="shared" si="252"/>
        <v>4625SkogMineraljordBlandingsskogMiddels</v>
      </c>
      <c r="K8071" s="111">
        <v>-3.8687729546762566</v>
      </c>
      <c r="L8071" s="111">
        <v>0.85306406685236758</v>
      </c>
      <c r="M8071" s="111">
        <v>6.3979989500968365E-2</v>
      </c>
      <c r="N8071" s="112">
        <f t="shared" si="253"/>
        <v>-2.9517288983229206</v>
      </c>
    </row>
    <row r="8072" spans="1:14" x14ac:dyDescent="0.25">
      <c r="A8072" s="111" t="s">
        <v>805</v>
      </c>
      <c r="B8072" s="111">
        <f>INDEX(kommuner!C:C,MATCH(_xlfn.NUMBERVALUE(A8072),kommuner!B:B,0))</f>
        <v>4625</v>
      </c>
      <c r="C8072" s="111" t="s">
        <v>127</v>
      </c>
      <c r="D8072" s="111" t="s">
        <v>127</v>
      </c>
      <c r="E8072" s="111" t="s">
        <v>126</v>
      </c>
      <c r="F8072" s="111" t="s">
        <v>179</v>
      </c>
      <c r="G8072" s="111" t="s">
        <v>186</v>
      </c>
      <c r="H8072" s="111" t="s">
        <v>179</v>
      </c>
      <c r="I8072" s="111" t="s">
        <v>186</v>
      </c>
      <c r="J8072" t="str">
        <f t="shared" si="252"/>
        <v>4625SkogMineraljordBlandingsskogSærs høy</v>
      </c>
      <c r="K8072" s="111">
        <v>-2.9395925245326562</v>
      </c>
      <c r="L8072" s="111">
        <v>0.85306406685236758</v>
      </c>
      <c r="M8072" s="111">
        <v>6.3979989500968365E-2</v>
      </c>
      <c r="N8072" s="112">
        <f t="shared" si="253"/>
        <v>-2.0225484681793202</v>
      </c>
    </row>
    <row r="8073" spans="1:14" x14ac:dyDescent="0.25">
      <c r="A8073" s="111" t="s">
        <v>805</v>
      </c>
      <c r="B8073" s="111">
        <f>INDEX(kommuner!C:C,MATCH(_xlfn.NUMBERVALUE(A8073),kommuner!B:B,0))</f>
        <v>4625</v>
      </c>
      <c r="C8073" s="111" t="s">
        <v>127</v>
      </c>
      <c r="D8073" s="111" t="s">
        <v>127</v>
      </c>
      <c r="E8073" s="111" t="s">
        <v>126</v>
      </c>
      <c r="F8073" s="111" t="s">
        <v>185</v>
      </c>
      <c r="G8073" s="111" t="s">
        <v>180</v>
      </c>
      <c r="H8073" s="111" t="s">
        <v>185</v>
      </c>
      <c r="I8073" s="111" t="s">
        <v>180</v>
      </c>
      <c r="J8073" t="str">
        <f t="shared" si="252"/>
        <v>4625SkogMineraljordLauvskogHøy</v>
      </c>
      <c r="K8073" s="111">
        <v>-2.6171499611514069</v>
      </c>
      <c r="L8073" s="111">
        <v>0.85306406685236758</v>
      </c>
      <c r="M8073" s="111">
        <v>6.3979989500968365E-2</v>
      </c>
      <c r="N8073" s="112">
        <f t="shared" si="253"/>
        <v>-1.7001059047980711</v>
      </c>
    </row>
    <row r="8074" spans="1:14" x14ac:dyDescent="0.25">
      <c r="A8074" s="111" t="s">
        <v>805</v>
      </c>
      <c r="B8074" s="111">
        <f>INDEX(kommuner!C:C,MATCH(_xlfn.NUMBERVALUE(A8074),kommuner!B:B,0))</f>
        <v>4625</v>
      </c>
      <c r="C8074" s="111" t="s">
        <v>127</v>
      </c>
      <c r="D8074" s="111" t="s">
        <v>127</v>
      </c>
      <c r="E8074" s="111" t="s">
        <v>126</v>
      </c>
      <c r="F8074" s="111" t="s">
        <v>185</v>
      </c>
      <c r="G8074" s="111" t="s">
        <v>167</v>
      </c>
      <c r="H8074" s="111" t="s">
        <v>185</v>
      </c>
      <c r="I8074" s="111" t="s">
        <v>167</v>
      </c>
      <c r="J8074" t="str">
        <f t="shared" si="252"/>
        <v>4625SkogMineraljordLauvskogImpediment</v>
      </c>
      <c r="K8074" s="111">
        <v>-1.406906973132888</v>
      </c>
      <c r="L8074" s="111">
        <v>0.85306406685236758</v>
      </c>
      <c r="M8074" s="111">
        <v>6.3979989500968365E-2</v>
      </c>
      <c r="N8074" s="112">
        <f t="shared" si="253"/>
        <v>-0.48986291677955207</v>
      </c>
    </row>
    <row r="8075" spans="1:14" x14ac:dyDescent="0.25">
      <c r="A8075" s="111" t="s">
        <v>805</v>
      </c>
      <c r="B8075" s="111">
        <f>INDEX(kommuner!C:C,MATCH(_xlfn.NUMBERVALUE(A8075),kommuner!B:B,0))</f>
        <v>4625</v>
      </c>
      <c r="C8075" s="111" t="s">
        <v>127</v>
      </c>
      <c r="D8075" s="111" t="s">
        <v>127</v>
      </c>
      <c r="E8075" s="111" t="s">
        <v>126</v>
      </c>
      <c r="F8075" s="111" t="s">
        <v>185</v>
      </c>
      <c r="G8075" s="111" t="s">
        <v>190</v>
      </c>
      <c r="H8075" s="111" t="s">
        <v>185</v>
      </c>
      <c r="I8075" s="111" t="s">
        <v>190</v>
      </c>
      <c r="J8075" t="str">
        <f t="shared" si="252"/>
        <v>4625SkogMineraljordLauvskogLav</v>
      </c>
      <c r="K8075" s="111">
        <v>-8.9748170935426599E-2</v>
      </c>
      <c r="L8075" s="111">
        <v>0.85306406685236758</v>
      </c>
      <c r="M8075" s="111">
        <v>6.3979989500968365E-2</v>
      </c>
      <c r="N8075" s="112">
        <f t="shared" si="253"/>
        <v>0.82729588541790933</v>
      </c>
    </row>
    <row r="8076" spans="1:14" x14ac:dyDescent="0.25">
      <c r="A8076" s="111" t="s">
        <v>805</v>
      </c>
      <c r="B8076" s="111">
        <f>INDEX(kommuner!C:C,MATCH(_xlfn.NUMBERVALUE(A8076),kommuner!B:B,0))</f>
        <v>4625</v>
      </c>
      <c r="C8076" s="111" t="s">
        <v>127</v>
      </c>
      <c r="D8076" s="111" t="s">
        <v>127</v>
      </c>
      <c r="E8076" s="111" t="s">
        <v>126</v>
      </c>
      <c r="F8076" s="111" t="s">
        <v>185</v>
      </c>
      <c r="G8076" s="111" t="s">
        <v>173</v>
      </c>
      <c r="H8076" s="111" t="s">
        <v>185</v>
      </c>
      <c r="I8076" s="111" t="s">
        <v>173</v>
      </c>
      <c r="J8076" t="str">
        <f t="shared" si="252"/>
        <v>4625SkogMineraljordLauvskogMiddels</v>
      </c>
      <c r="K8076" s="111">
        <v>-1.7789409505847176</v>
      </c>
      <c r="L8076" s="111">
        <v>0.85306406685236758</v>
      </c>
      <c r="M8076" s="111">
        <v>6.3979989500968365E-2</v>
      </c>
      <c r="N8076" s="112">
        <f t="shared" si="253"/>
        <v>-0.86189689423138161</v>
      </c>
    </row>
    <row r="8077" spans="1:14" x14ac:dyDescent="0.25">
      <c r="A8077" s="111" t="s">
        <v>805</v>
      </c>
      <c r="B8077" s="111">
        <f>INDEX(kommuner!C:C,MATCH(_xlfn.NUMBERVALUE(A8077),kommuner!B:B,0))</f>
        <v>4625</v>
      </c>
      <c r="C8077" s="111" t="s">
        <v>127</v>
      </c>
      <c r="D8077" s="111" t="s">
        <v>127</v>
      </c>
      <c r="E8077" s="111" t="s">
        <v>126</v>
      </c>
      <c r="F8077" s="111" t="s">
        <v>185</v>
      </c>
      <c r="G8077" s="111" t="s">
        <v>186</v>
      </c>
      <c r="H8077" s="111" t="s">
        <v>185</v>
      </c>
      <c r="I8077" s="111" t="s">
        <v>186</v>
      </c>
      <c r="J8077" t="str">
        <f t="shared" si="252"/>
        <v>4625SkogMineraljordLauvskogSærs høy</v>
      </c>
      <c r="K8077" s="111">
        <v>-3.5879168219799293</v>
      </c>
      <c r="L8077" s="111">
        <v>0.85306406685236758</v>
      </c>
      <c r="M8077" s="111">
        <v>6.3979989500968365E-2</v>
      </c>
      <c r="N8077" s="112">
        <f t="shared" si="253"/>
        <v>-2.6708727656265934</v>
      </c>
    </row>
    <row r="8078" spans="1:14" x14ac:dyDescent="0.25">
      <c r="A8078" s="111" t="s">
        <v>805</v>
      </c>
      <c r="B8078" s="111">
        <f>INDEX(kommuner!C:C,MATCH(_xlfn.NUMBERVALUE(A8078),kommuner!B:B,0))</f>
        <v>4625</v>
      </c>
      <c r="C8078" s="111" t="s">
        <v>127</v>
      </c>
      <c r="D8078" s="111" t="s">
        <v>127</v>
      </c>
      <c r="E8078" s="111" t="s">
        <v>123</v>
      </c>
      <c r="F8078" s="111" t="s">
        <v>172</v>
      </c>
      <c r="G8078" s="111" t="s">
        <v>180</v>
      </c>
      <c r="H8078" s="111" t="s">
        <v>172</v>
      </c>
      <c r="I8078" s="111" t="s">
        <v>180</v>
      </c>
      <c r="J8078" t="str">
        <f t="shared" si="252"/>
        <v>4625SkogOrganisk jordBarskogHøy</v>
      </c>
      <c r="K8078" s="111">
        <v>-2.5184559031994138</v>
      </c>
      <c r="L8078" s="111">
        <v>0.92784825435236762</v>
      </c>
      <c r="M8078" s="111">
        <v>0.46518126042825314</v>
      </c>
      <c r="N8078" s="112">
        <f t="shared" si="253"/>
        <v>-1.1254263884187932</v>
      </c>
    </row>
    <row r="8079" spans="1:14" x14ac:dyDescent="0.25">
      <c r="A8079" s="111" t="s">
        <v>805</v>
      </c>
      <c r="B8079" s="111">
        <f>INDEX(kommuner!C:C,MATCH(_xlfn.NUMBERVALUE(A8079),kommuner!B:B,0))</f>
        <v>4625</v>
      </c>
      <c r="C8079" s="111" t="s">
        <v>127</v>
      </c>
      <c r="D8079" s="111" t="s">
        <v>127</v>
      </c>
      <c r="E8079" s="111" t="s">
        <v>123</v>
      </c>
      <c r="F8079" s="111" t="s">
        <v>172</v>
      </c>
      <c r="G8079" s="111" t="s">
        <v>167</v>
      </c>
      <c r="H8079" s="111" t="s">
        <v>172</v>
      </c>
      <c r="I8079" s="111" t="s">
        <v>167</v>
      </c>
      <c r="J8079" t="str">
        <f t="shared" si="252"/>
        <v>4625SkogOrganisk jordBarskogImpediment</v>
      </c>
      <c r="K8079" s="111">
        <v>-0.13011741963904588</v>
      </c>
      <c r="L8079" s="111">
        <v>0.92784825435236762</v>
      </c>
      <c r="M8079" s="111">
        <v>0.46510463492953991</v>
      </c>
      <c r="N8079" s="112">
        <f t="shared" si="253"/>
        <v>1.2628354696428616</v>
      </c>
    </row>
    <row r="8080" spans="1:14" x14ac:dyDescent="0.25">
      <c r="A8080" s="111" t="s">
        <v>805</v>
      </c>
      <c r="B8080" s="111">
        <f>INDEX(kommuner!C:C,MATCH(_xlfn.NUMBERVALUE(A8080),kommuner!B:B,0))</f>
        <v>4625</v>
      </c>
      <c r="C8080" s="111" t="s">
        <v>127</v>
      </c>
      <c r="D8080" s="111" t="s">
        <v>127</v>
      </c>
      <c r="E8080" s="111" t="s">
        <v>123</v>
      </c>
      <c r="F8080" s="111" t="s">
        <v>172</v>
      </c>
      <c r="G8080" s="111" t="s">
        <v>190</v>
      </c>
      <c r="H8080" s="111" t="s">
        <v>172</v>
      </c>
      <c r="I8080" s="111" t="s">
        <v>190</v>
      </c>
      <c r="J8080" t="str">
        <f t="shared" si="252"/>
        <v>4625SkogOrganisk jordBarskogLav</v>
      </c>
      <c r="K8080" s="111">
        <v>-0.50666953101693391</v>
      </c>
      <c r="L8080" s="111">
        <v>0.92784825435236762</v>
      </c>
      <c r="M8080" s="111">
        <v>0.46510463492953991</v>
      </c>
      <c r="N8080" s="112">
        <f t="shared" si="253"/>
        <v>0.88628335826497362</v>
      </c>
    </row>
    <row r="8081" spans="1:14" x14ac:dyDescent="0.25">
      <c r="A8081" s="111" t="s">
        <v>805</v>
      </c>
      <c r="B8081" s="111">
        <f>INDEX(kommuner!C:C,MATCH(_xlfn.NUMBERVALUE(A8081),kommuner!B:B,0))</f>
        <v>4625</v>
      </c>
      <c r="C8081" s="111" t="s">
        <v>127</v>
      </c>
      <c r="D8081" s="111" t="s">
        <v>127</v>
      </c>
      <c r="E8081" s="111" t="s">
        <v>123</v>
      </c>
      <c r="F8081" s="111" t="s">
        <v>172</v>
      </c>
      <c r="G8081" s="111" t="s">
        <v>173</v>
      </c>
      <c r="H8081" s="111" t="s">
        <v>172</v>
      </c>
      <c r="I8081" s="111" t="s">
        <v>173</v>
      </c>
      <c r="J8081" t="str">
        <f t="shared" si="252"/>
        <v>4625SkogOrganisk jordBarskogMiddels</v>
      </c>
      <c r="K8081" s="111">
        <v>-1.5571490961494638</v>
      </c>
      <c r="L8081" s="111">
        <v>0.92784825435236762</v>
      </c>
      <c r="M8081" s="111">
        <v>0.46518126042825314</v>
      </c>
      <c r="N8081" s="112">
        <f t="shared" si="253"/>
        <v>-0.16411958136884308</v>
      </c>
    </row>
    <row r="8082" spans="1:14" x14ac:dyDescent="0.25">
      <c r="A8082" s="111" t="s">
        <v>805</v>
      </c>
      <c r="B8082" s="111">
        <f>INDEX(kommuner!C:C,MATCH(_xlfn.NUMBERVALUE(A8082),kommuner!B:B,0))</f>
        <v>4625</v>
      </c>
      <c r="C8082" s="111" t="s">
        <v>127</v>
      </c>
      <c r="D8082" s="111" t="s">
        <v>127</v>
      </c>
      <c r="E8082" s="111" t="s">
        <v>123</v>
      </c>
      <c r="F8082" s="111" t="s">
        <v>172</v>
      </c>
      <c r="G8082" s="111" t="s">
        <v>186</v>
      </c>
      <c r="H8082" s="111" t="s">
        <v>172</v>
      </c>
      <c r="I8082" s="111" t="s">
        <v>186</v>
      </c>
      <c r="J8082" t="str">
        <f t="shared" si="252"/>
        <v>4625SkogOrganisk jordBarskogSærs høy</v>
      </c>
      <c r="K8082" s="111">
        <v>2.5548655235722699</v>
      </c>
      <c r="L8082" s="111">
        <v>0.92784825435236762</v>
      </c>
      <c r="M8082" s="111">
        <v>0.46518126042825314</v>
      </c>
      <c r="N8082" s="112">
        <f t="shared" si="253"/>
        <v>3.9478950383528906</v>
      </c>
    </row>
    <row r="8083" spans="1:14" x14ac:dyDescent="0.25">
      <c r="A8083" s="111" t="s">
        <v>805</v>
      </c>
      <c r="B8083" s="111">
        <f>INDEX(kommuner!C:C,MATCH(_xlfn.NUMBERVALUE(A8083),kommuner!B:B,0))</f>
        <v>4625</v>
      </c>
      <c r="C8083" s="111" t="s">
        <v>127</v>
      </c>
      <c r="D8083" s="111" t="s">
        <v>127</v>
      </c>
      <c r="E8083" s="111" t="s">
        <v>123</v>
      </c>
      <c r="F8083" s="111" t="s">
        <v>179</v>
      </c>
      <c r="G8083" s="111" t="s">
        <v>180</v>
      </c>
      <c r="H8083" s="111" t="s">
        <v>179</v>
      </c>
      <c r="I8083" s="111" t="s">
        <v>180</v>
      </c>
      <c r="J8083" t="str">
        <f t="shared" si="252"/>
        <v>4625SkogOrganisk jordBlandingsskogHøy</v>
      </c>
      <c r="K8083" s="111">
        <v>-5.5554344456832343</v>
      </c>
      <c r="L8083" s="111">
        <v>0.92784825435236762</v>
      </c>
      <c r="M8083" s="111">
        <v>0.46510463492953991</v>
      </c>
      <c r="N8083" s="112">
        <f t="shared" si="253"/>
        <v>-4.1624815564013264</v>
      </c>
    </row>
    <row r="8084" spans="1:14" x14ac:dyDescent="0.25">
      <c r="A8084" s="111" t="s">
        <v>805</v>
      </c>
      <c r="B8084" s="111">
        <f>INDEX(kommuner!C:C,MATCH(_xlfn.NUMBERVALUE(A8084),kommuner!B:B,0))</f>
        <v>4625</v>
      </c>
      <c r="C8084" s="111" t="s">
        <v>127</v>
      </c>
      <c r="D8084" s="111" t="s">
        <v>127</v>
      </c>
      <c r="E8084" s="111" t="s">
        <v>123</v>
      </c>
      <c r="F8084" s="111" t="s">
        <v>179</v>
      </c>
      <c r="G8084" s="111" t="s">
        <v>167</v>
      </c>
      <c r="H8084" s="111" t="s">
        <v>179</v>
      </c>
      <c r="I8084" s="111" t="s">
        <v>167</v>
      </c>
      <c r="J8084" t="str">
        <f t="shared" si="252"/>
        <v>4625SkogOrganisk jordBlandingsskogImpediment</v>
      </c>
      <c r="K8084" s="111">
        <v>-0.28586344175800005</v>
      </c>
      <c r="L8084" s="111">
        <v>0.92784825435236762</v>
      </c>
      <c r="M8084" s="111">
        <v>0.46510463492953991</v>
      </c>
      <c r="N8084" s="112">
        <f t="shared" si="253"/>
        <v>1.1070894475239075</v>
      </c>
    </row>
    <row r="8085" spans="1:14" x14ac:dyDescent="0.25">
      <c r="A8085" s="111" t="s">
        <v>805</v>
      </c>
      <c r="B8085" s="111">
        <f>INDEX(kommuner!C:C,MATCH(_xlfn.NUMBERVALUE(A8085),kommuner!B:B,0))</f>
        <v>4625</v>
      </c>
      <c r="C8085" s="111" t="s">
        <v>127</v>
      </c>
      <c r="D8085" s="111" t="s">
        <v>127</v>
      </c>
      <c r="E8085" s="111" t="s">
        <v>123</v>
      </c>
      <c r="F8085" s="111" t="s">
        <v>179</v>
      </c>
      <c r="G8085" s="111" t="s">
        <v>190</v>
      </c>
      <c r="H8085" s="111" t="s">
        <v>179</v>
      </c>
      <c r="I8085" s="111" t="s">
        <v>190</v>
      </c>
      <c r="J8085" t="str">
        <f t="shared" si="252"/>
        <v>4625SkogOrganisk jordBlandingsskogLav</v>
      </c>
      <c r="K8085" s="111">
        <v>-1.2347339377887629</v>
      </c>
      <c r="L8085" s="111">
        <v>0.92784825435236762</v>
      </c>
      <c r="M8085" s="111">
        <v>0.46510463492953991</v>
      </c>
      <c r="N8085" s="112">
        <f t="shared" si="253"/>
        <v>0.15821895149314458</v>
      </c>
    </row>
    <row r="8086" spans="1:14" x14ac:dyDescent="0.25">
      <c r="A8086" s="111" t="s">
        <v>805</v>
      </c>
      <c r="B8086" s="111">
        <f>INDEX(kommuner!C:C,MATCH(_xlfn.NUMBERVALUE(A8086),kommuner!B:B,0))</f>
        <v>4625</v>
      </c>
      <c r="C8086" s="111" t="s">
        <v>127</v>
      </c>
      <c r="D8086" s="111" t="s">
        <v>127</v>
      </c>
      <c r="E8086" s="111" t="s">
        <v>123</v>
      </c>
      <c r="F8086" s="111" t="s">
        <v>179</v>
      </c>
      <c r="G8086" s="111" t="s">
        <v>173</v>
      </c>
      <c r="H8086" s="111" t="s">
        <v>179</v>
      </c>
      <c r="I8086" s="111" t="s">
        <v>173</v>
      </c>
      <c r="J8086" t="str">
        <f t="shared" si="252"/>
        <v>4625SkogOrganisk jordBlandingsskogMiddels</v>
      </c>
      <c r="K8086" s="111">
        <v>-2.4239591752717748</v>
      </c>
      <c r="L8086" s="111">
        <v>0.92784825435236762</v>
      </c>
      <c r="M8086" s="111">
        <v>0.46510463492953991</v>
      </c>
      <c r="N8086" s="112">
        <f t="shared" si="253"/>
        <v>-1.0310062859898674</v>
      </c>
    </row>
    <row r="8087" spans="1:14" x14ac:dyDescent="0.25">
      <c r="A8087" s="111" t="s">
        <v>805</v>
      </c>
      <c r="B8087" s="111">
        <f>INDEX(kommuner!C:C,MATCH(_xlfn.NUMBERVALUE(A8087),kommuner!B:B,0))</f>
        <v>4625</v>
      </c>
      <c r="C8087" s="111" t="s">
        <v>127</v>
      </c>
      <c r="D8087" s="111" t="s">
        <v>127</v>
      </c>
      <c r="E8087" s="111" t="s">
        <v>123</v>
      </c>
      <c r="F8087" s="111" t="s">
        <v>179</v>
      </c>
      <c r="G8087" s="111" t="s">
        <v>186</v>
      </c>
      <c r="H8087" s="111" t="s">
        <v>179</v>
      </c>
      <c r="I8087" s="111" t="s">
        <v>186</v>
      </c>
      <c r="J8087" t="str">
        <f t="shared" si="252"/>
        <v>4625SkogOrganisk jordBlandingsskogSærs høy</v>
      </c>
      <c r="K8087" s="111">
        <v>-1.5726115302258048</v>
      </c>
      <c r="L8087" s="111">
        <v>0.92784825435236762</v>
      </c>
      <c r="M8087" s="111">
        <v>0.46510463492953991</v>
      </c>
      <c r="N8087" s="112">
        <f t="shared" si="253"/>
        <v>-0.17965864094389727</v>
      </c>
    </row>
    <row r="8088" spans="1:14" x14ac:dyDescent="0.25">
      <c r="A8088" s="111" t="s">
        <v>805</v>
      </c>
      <c r="B8088" s="111">
        <f>INDEX(kommuner!C:C,MATCH(_xlfn.NUMBERVALUE(A8088),kommuner!B:B,0))</f>
        <v>4625</v>
      </c>
      <c r="C8088" s="111" t="s">
        <v>127</v>
      </c>
      <c r="D8088" s="111" t="s">
        <v>127</v>
      </c>
      <c r="E8088" s="111" t="s">
        <v>123</v>
      </c>
      <c r="F8088" s="111" t="s">
        <v>185</v>
      </c>
      <c r="G8088" s="111" t="s">
        <v>180</v>
      </c>
      <c r="H8088" s="111" t="s">
        <v>185</v>
      </c>
      <c r="I8088" s="111" t="s">
        <v>180</v>
      </c>
      <c r="J8088" t="str">
        <f t="shared" si="252"/>
        <v>4625SkogOrganisk jordLauvskogHøy</v>
      </c>
      <c r="K8088" s="111">
        <v>-1.9913688882377358</v>
      </c>
      <c r="L8088" s="111">
        <v>0.92784825435236762</v>
      </c>
      <c r="M8088" s="111">
        <v>0.46510463492953991</v>
      </c>
      <c r="N8088" s="112">
        <f t="shared" si="253"/>
        <v>-0.59841599895582831</v>
      </c>
    </row>
    <row r="8089" spans="1:14" x14ac:dyDescent="0.25">
      <c r="A8089" s="111" t="s">
        <v>805</v>
      </c>
      <c r="B8089" s="111">
        <f>INDEX(kommuner!C:C,MATCH(_xlfn.NUMBERVALUE(A8089),kommuner!B:B,0))</f>
        <v>4625</v>
      </c>
      <c r="C8089" s="111" t="s">
        <v>127</v>
      </c>
      <c r="D8089" s="111" t="s">
        <v>127</v>
      </c>
      <c r="E8089" s="111" t="s">
        <v>123</v>
      </c>
      <c r="F8089" s="111" t="s">
        <v>185</v>
      </c>
      <c r="G8089" s="111" t="s">
        <v>167</v>
      </c>
      <c r="H8089" s="111" t="s">
        <v>185</v>
      </c>
      <c r="I8089" s="111" t="s">
        <v>167</v>
      </c>
      <c r="J8089" t="str">
        <f t="shared" si="252"/>
        <v>4625SkogOrganisk jordLauvskogImpediment</v>
      </c>
      <c r="K8089" s="111">
        <v>0.35000626494250675</v>
      </c>
      <c r="L8089" s="111">
        <v>0.92784825435236762</v>
      </c>
      <c r="M8089" s="111">
        <v>0.46510463492953991</v>
      </c>
      <c r="N8089" s="112">
        <f t="shared" si="253"/>
        <v>1.7429591542244141</v>
      </c>
    </row>
    <row r="8090" spans="1:14" x14ac:dyDescent="0.25">
      <c r="A8090" s="111" t="s">
        <v>805</v>
      </c>
      <c r="B8090" s="111">
        <f>INDEX(kommuner!C:C,MATCH(_xlfn.NUMBERVALUE(A8090),kommuner!B:B,0))</f>
        <v>4625</v>
      </c>
      <c r="C8090" s="111" t="s">
        <v>127</v>
      </c>
      <c r="D8090" s="111" t="s">
        <v>127</v>
      </c>
      <c r="E8090" s="111" t="s">
        <v>123</v>
      </c>
      <c r="F8090" s="111" t="s">
        <v>185</v>
      </c>
      <c r="G8090" s="111" t="s">
        <v>190</v>
      </c>
      <c r="H8090" s="111" t="s">
        <v>185</v>
      </c>
      <c r="I8090" s="111" t="s">
        <v>190</v>
      </c>
      <c r="J8090" t="str">
        <f t="shared" si="252"/>
        <v>4625SkogOrganisk jordLauvskogLav</v>
      </c>
      <c r="K8090" s="111">
        <v>1.1144075558526714</v>
      </c>
      <c r="L8090" s="111">
        <v>0.92784825435236762</v>
      </c>
      <c r="M8090" s="111">
        <v>0.46510463492953991</v>
      </c>
      <c r="N8090" s="112">
        <f t="shared" si="253"/>
        <v>2.5073604451345788</v>
      </c>
    </row>
    <row r="8091" spans="1:14" x14ac:dyDescent="0.25">
      <c r="A8091" s="111" t="s">
        <v>805</v>
      </c>
      <c r="B8091" s="111">
        <f>INDEX(kommuner!C:C,MATCH(_xlfn.NUMBERVALUE(A8091),kommuner!B:B,0))</f>
        <v>4625</v>
      </c>
      <c r="C8091" s="111" t="s">
        <v>127</v>
      </c>
      <c r="D8091" s="111" t="s">
        <v>127</v>
      </c>
      <c r="E8091" s="111" t="s">
        <v>123</v>
      </c>
      <c r="F8091" s="111" t="s">
        <v>185</v>
      </c>
      <c r="G8091" s="111" t="s">
        <v>173</v>
      </c>
      <c r="H8091" s="111" t="s">
        <v>185</v>
      </c>
      <c r="I8091" s="111" t="s">
        <v>173</v>
      </c>
      <c r="J8091" t="str">
        <f t="shared" si="252"/>
        <v>4625SkogOrganisk jordLauvskogMiddels</v>
      </c>
      <c r="K8091" s="111">
        <v>-0.62664468270982987</v>
      </c>
      <c r="L8091" s="111">
        <v>0.92784825435236762</v>
      </c>
      <c r="M8091" s="111">
        <v>0.46510463492953991</v>
      </c>
      <c r="N8091" s="112">
        <f t="shared" si="253"/>
        <v>0.76630820657207765</v>
      </c>
    </row>
    <row r="8092" spans="1:14" x14ac:dyDescent="0.25">
      <c r="A8092" s="111" t="s">
        <v>805</v>
      </c>
      <c r="B8092" s="111">
        <f>INDEX(kommuner!C:C,MATCH(_xlfn.NUMBERVALUE(A8092),kommuner!B:B,0))</f>
        <v>4625</v>
      </c>
      <c r="C8092" s="111" t="s">
        <v>127</v>
      </c>
      <c r="D8092" s="111" t="s">
        <v>127</v>
      </c>
      <c r="E8092" s="111" t="s">
        <v>123</v>
      </c>
      <c r="F8092" s="111" t="s">
        <v>185</v>
      </c>
      <c r="G8092" s="111" t="s">
        <v>186</v>
      </c>
      <c r="H8092" s="111" t="s">
        <v>185</v>
      </c>
      <c r="I8092" s="111" t="s">
        <v>186</v>
      </c>
      <c r="J8092" t="str">
        <f t="shared" si="252"/>
        <v>4625SkogOrganisk jordLauvskogSærs høy</v>
      </c>
      <c r="K8092" s="111">
        <v>-1.8997279926091779</v>
      </c>
      <c r="L8092" s="111">
        <v>0.92784825435236762</v>
      </c>
      <c r="M8092" s="111">
        <v>0.46510463492953991</v>
      </c>
      <c r="N8092" s="112">
        <f t="shared" si="253"/>
        <v>-0.50677510332727038</v>
      </c>
    </row>
    <row r="8093" spans="1:14" x14ac:dyDescent="0.25">
      <c r="A8093" s="111" t="s">
        <v>805</v>
      </c>
      <c r="B8093" s="111">
        <f>INDEX(kommuner!C:C,MATCH(_xlfn.NUMBERVALUE(A8093),kommuner!B:B,0))</f>
        <v>4625</v>
      </c>
      <c r="C8093" s="111" t="s">
        <v>83</v>
      </c>
      <c r="D8093" s="111" t="s">
        <v>83</v>
      </c>
      <c r="E8093" s="111" t="s">
        <v>126</v>
      </c>
      <c r="F8093" s="111" t="s">
        <v>139</v>
      </c>
      <c r="G8093" s="111" t="s">
        <v>139</v>
      </c>
      <c r="H8093" s="111" t="s">
        <v>139</v>
      </c>
      <c r="I8093" s="111" t="s">
        <v>139</v>
      </c>
      <c r="J8093" t="str">
        <f t="shared" si="252"/>
        <v>4625Utbygd arealMineraljord</v>
      </c>
      <c r="K8093" s="111">
        <v>-1.3010725986550351</v>
      </c>
      <c r="L8093" s="111">
        <v>0</v>
      </c>
      <c r="M8093" s="111">
        <v>1.303047089454229E-2</v>
      </c>
      <c r="N8093" s="112">
        <f t="shared" si="253"/>
        <v>-1.2880421277604928</v>
      </c>
    </row>
    <row r="8094" spans="1:14" x14ac:dyDescent="0.25">
      <c r="A8094" s="111" t="s">
        <v>805</v>
      </c>
      <c r="B8094" s="111">
        <f>INDEX(kommuner!C:C,MATCH(_xlfn.NUMBERVALUE(A8094),kommuner!B:B,0))</f>
        <v>4625</v>
      </c>
      <c r="C8094" s="111" t="s">
        <v>83</v>
      </c>
      <c r="D8094" s="111" t="s">
        <v>83</v>
      </c>
      <c r="E8094" s="111" t="s">
        <v>123</v>
      </c>
      <c r="F8094" s="111" t="s">
        <v>139</v>
      </c>
      <c r="G8094" s="111" t="s">
        <v>139</v>
      </c>
      <c r="H8094" s="111" t="s">
        <v>139</v>
      </c>
      <c r="I8094" s="111" t="s">
        <v>139</v>
      </c>
      <c r="J8094" t="str">
        <f t="shared" si="252"/>
        <v>4625Utbygd arealOrganisk jord</v>
      </c>
      <c r="K8094" s="111">
        <v>29.011421395201612</v>
      </c>
      <c r="L8094" s="111">
        <v>0</v>
      </c>
      <c r="M8094" s="111">
        <v>1.303047089454229E-2</v>
      </c>
      <c r="N8094" s="112">
        <f t="shared" si="253"/>
        <v>29.024451866096154</v>
      </c>
    </row>
    <row r="8095" spans="1:14" x14ac:dyDescent="0.25">
      <c r="A8095" s="111" t="s">
        <v>805</v>
      </c>
      <c r="B8095" s="111">
        <f>INDEX(kommuner!C:C,MATCH(_xlfn.NUMBERVALUE(A8095),kommuner!B:B,0))</f>
        <v>4625</v>
      </c>
      <c r="C8095" s="111" t="s">
        <v>181</v>
      </c>
      <c r="D8095" s="111" t="s">
        <v>181</v>
      </c>
      <c r="E8095" s="111" t="s">
        <v>123</v>
      </c>
      <c r="F8095" s="111" t="s">
        <v>139</v>
      </c>
      <c r="G8095" s="111" t="s">
        <v>139</v>
      </c>
      <c r="H8095" s="111" t="s">
        <v>139</v>
      </c>
      <c r="I8095" s="111" t="s">
        <v>139</v>
      </c>
      <c r="J8095" t="str">
        <f t="shared" si="252"/>
        <v>4625Vann og myrOrganisk jord</v>
      </c>
      <c r="K8095" s="111">
        <v>-0.38124953903444653</v>
      </c>
      <c r="L8095" s="111">
        <v>0</v>
      </c>
      <c r="M8095" s="111">
        <v>0</v>
      </c>
      <c r="N8095" s="112">
        <f t="shared" si="253"/>
        <v>-0.38124953903444653</v>
      </c>
    </row>
    <row r="8096" spans="1:14" x14ac:dyDescent="0.25">
      <c r="A8096" s="111" t="s">
        <v>806</v>
      </c>
      <c r="B8096" s="111">
        <f>INDEX(kommuner!C:C,MATCH(_xlfn.NUMBERVALUE(A8096),kommuner!B:B,0))</f>
        <v>4626</v>
      </c>
      <c r="C8096" s="111" t="s">
        <v>82</v>
      </c>
      <c r="D8096" s="111" t="s">
        <v>82</v>
      </c>
      <c r="E8096" s="111" t="s">
        <v>126</v>
      </c>
      <c r="F8096" s="111" t="s">
        <v>139</v>
      </c>
      <c r="G8096" s="111" t="s">
        <v>139</v>
      </c>
      <c r="H8096" s="111" t="s">
        <v>139</v>
      </c>
      <c r="I8096" s="111" t="s">
        <v>139</v>
      </c>
      <c r="J8096" t="str">
        <f t="shared" si="252"/>
        <v>4626Annen utmarkMineraljord</v>
      </c>
      <c r="K8096" s="111">
        <v>-0.12122885237983599</v>
      </c>
      <c r="L8096" s="111">
        <v>0</v>
      </c>
      <c r="M8096" s="111">
        <v>0</v>
      </c>
      <c r="N8096" s="112">
        <f t="shared" si="253"/>
        <v>-0.12122885237983599</v>
      </c>
    </row>
    <row r="8097" spans="1:14" x14ac:dyDescent="0.25">
      <c r="A8097" s="111" t="s">
        <v>806</v>
      </c>
      <c r="B8097" s="111">
        <f>INDEX(kommuner!C:C,MATCH(_xlfn.NUMBERVALUE(A8097),kommuner!B:B,0))</f>
        <v>4626</v>
      </c>
      <c r="C8097" s="111" t="s">
        <v>121</v>
      </c>
      <c r="D8097" s="111" t="s">
        <v>121</v>
      </c>
      <c r="E8097" s="111" t="s">
        <v>126</v>
      </c>
      <c r="F8097" s="111" t="s">
        <v>139</v>
      </c>
      <c r="G8097" s="111" t="s">
        <v>139</v>
      </c>
      <c r="H8097" s="111" t="s">
        <v>139</v>
      </c>
      <c r="I8097" s="111" t="s">
        <v>139</v>
      </c>
      <c r="J8097" t="str">
        <f t="shared" si="252"/>
        <v>4626BeiteMineraljord</v>
      </c>
      <c r="K8097" s="111">
        <v>-0.96338340838695502</v>
      </c>
      <c r="L8097" s="111">
        <v>0</v>
      </c>
      <c r="M8097" s="111">
        <v>1.2448711246839999E-7</v>
      </c>
      <c r="N8097" s="112">
        <f t="shared" si="253"/>
        <v>-0.96338328389984251</v>
      </c>
    </row>
    <row r="8098" spans="1:14" x14ac:dyDescent="0.25">
      <c r="A8098" s="111" t="s">
        <v>806</v>
      </c>
      <c r="B8098" s="111">
        <f>INDEX(kommuner!C:C,MATCH(_xlfn.NUMBERVALUE(A8098),kommuner!B:B,0))</f>
        <v>4626</v>
      </c>
      <c r="C8098" s="111" t="s">
        <v>121</v>
      </c>
      <c r="D8098" s="111" t="s">
        <v>121</v>
      </c>
      <c r="E8098" s="111" t="s">
        <v>123</v>
      </c>
      <c r="F8098" s="111" t="s">
        <v>139</v>
      </c>
      <c r="G8098" s="111" t="s">
        <v>139</v>
      </c>
      <c r="H8098" s="111" t="s">
        <v>139</v>
      </c>
      <c r="I8098" s="111" t="s">
        <v>139</v>
      </c>
      <c r="J8098" t="str">
        <f t="shared" si="252"/>
        <v>4626BeiteOrganisk jord</v>
      </c>
      <c r="K8098" s="111">
        <v>12.077525935985037</v>
      </c>
      <c r="L8098" s="111">
        <v>1.6412500000000001</v>
      </c>
      <c r="M8098" s="111">
        <v>0</v>
      </c>
      <c r="N8098" s="112">
        <f t="shared" si="253"/>
        <v>13.718775935985036</v>
      </c>
    </row>
    <row r="8099" spans="1:14" x14ac:dyDescent="0.25">
      <c r="A8099" s="111" t="s">
        <v>806</v>
      </c>
      <c r="B8099" s="111">
        <f>INDEX(kommuner!C:C,MATCH(_xlfn.NUMBERVALUE(A8099),kommuner!B:B,0))</f>
        <v>4626</v>
      </c>
      <c r="C8099" s="111" t="s">
        <v>84</v>
      </c>
      <c r="D8099" s="111" t="s">
        <v>84</v>
      </c>
      <c r="E8099" s="111" t="s">
        <v>126</v>
      </c>
      <c r="F8099" s="111" t="s">
        <v>139</v>
      </c>
      <c r="G8099" s="111" t="s">
        <v>139</v>
      </c>
      <c r="H8099" s="111" t="s">
        <v>139</v>
      </c>
      <c r="I8099" s="111" t="s">
        <v>139</v>
      </c>
      <c r="J8099" t="str">
        <f t="shared" si="252"/>
        <v>4626Dyrket markMineraljord</v>
      </c>
      <c r="K8099" s="111">
        <v>-0.87492202609341907</v>
      </c>
      <c r="L8099" s="111">
        <v>0</v>
      </c>
      <c r="M8099" s="111">
        <v>0</v>
      </c>
      <c r="N8099" s="112">
        <f t="shared" si="253"/>
        <v>-0.87492202609341907</v>
      </c>
    </row>
    <row r="8100" spans="1:14" x14ac:dyDescent="0.25">
      <c r="A8100" s="111" t="s">
        <v>806</v>
      </c>
      <c r="B8100" s="111">
        <f>INDEX(kommuner!C:C,MATCH(_xlfn.NUMBERVALUE(A8100),kommuner!B:B,0))</f>
        <v>4626</v>
      </c>
      <c r="C8100" s="111" t="s">
        <v>84</v>
      </c>
      <c r="D8100" s="111" t="s">
        <v>84</v>
      </c>
      <c r="E8100" s="111" t="s">
        <v>123</v>
      </c>
      <c r="F8100" s="111" t="s">
        <v>139</v>
      </c>
      <c r="G8100" s="111" t="s">
        <v>139</v>
      </c>
      <c r="H8100" s="111" t="s">
        <v>139</v>
      </c>
      <c r="I8100" s="111" t="s">
        <v>139</v>
      </c>
      <c r="J8100" t="str">
        <f t="shared" si="252"/>
        <v>4626Dyrket markOrganisk jord</v>
      </c>
      <c r="K8100" s="111">
        <v>28.726149366675592</v>
      </c>
      <c r="L8100" s="111">
        <v>1.45625</v>
      </c>
      <c r="M8100" s="111">
        <v>0</v>
      </c>
      <c r="N8100" s="112">
        <f t="shared" si="253"/>
        <v>30.182399366675593</v>
      </c>
    </row>
    <row r="8101" spans="1:14" x14ac:dyDescent="0.25">
      <c r="A8101" s="111" t="s">
        <v>806</v>
      </c>
      <c r="B8101" s="111">
        <f>INDEX(kommuner!C:C,MATCH(_xlfn.NUMBERVALUE(A8101),kommuner!B:B,0))</f>
        <v>4626</v>
      </c>
      <c r="C8101" s="111" t="s">
        <v>127</v>
      </c>
      <c r="D8101" s="111" t="s">
        <v>127</v>
      </c>
      <c r="E8101" s="111" t="s">
        <v>126</v>
      </c>
      <c r="F8101" s="111" t="s">
        <v>172</v>
      </c>
      <c r="G8101" s="111" t="s">
        <v>180</v>
      </c>
      <c r="H8101" s="111" t="s">
        <v>172</v>
      </c>
      <c r="I8101" s="111" t="s">
        <v>180</v>
      </c>
      <c r="J8101" t="str">
        <f t="shared" si="252"/>
        <v>4626SkogMineraljordBarskogHøy</v>
      </c>
      <c r="K8101" s="111">
        <v>-3.4914408319412575</v>
      </c>
      <c r="L8101" s="111">
        <v>0.85306406685236758</v>
      </c>
      <c r="M8101" s="111">
        <v>6.4056614999681585E-2</v>
      </c>
      <c r="N8101" s="112">
        <f t="shared" si="253"/>
        <v>-2.5743201500892083</v>
      </c>
    </row>
    <row r="8102" spans="1:14" x14ac:dyDescent="0.25">
      <c r="A8102" s="111" t="s">
        <v>806</v>
      </c>
      <c r="B8102" s="111">
        <f>INDEX(kommuner!C:C,MATCH(_xlfn.NUMBERVALUE(A8102),kommuner!B:B,0))</f>
        <v>4626</v>
      </c>
      <c r="C8102" s="111" t="s">
        <v>127</v>
      </c>
      <c r="D8102" s="111" t="s">
        <v>127</v>
      </c>
      <c r="E8102" s="111" t="s">
        <v>126</v>
      </c>
      <c r="F8102" s="111" t="s">
        <v>172</v>
      </c>
      <c r="G8102" s="111" t="s">
        <v>167</v>
      </c>
      <c r="H8102" s="111" t="s">
        <v>172</v>
      </c>
      <c r="I8102" s="111" t="s">
        <v>167</v>
      </c>
      <c r="J8102" t="str">
        <f t="shared" si="252"/>
        <v>4626SkogMineraljordBarskogImpediment</v>
      </c>
      <c r="K8102" s="111">
        <v>-1.1558387230259366</v>
      </c>
      <c r="L8102" s="111">
        <v>0.85306406685236758</v>
      </c>
      <c r="M8102" s="111">
        <v>6.3979989500968365E-2</v>
      </c>
      <c r="N8102" s="112">
        <f t="shared" si="253"/>
        <v>-0.23879466667260066</v>
      </c>
    </row>
    <row r="8103" spans="1:14" x14ac:dyDescent="0.25">
      <c r="A8103" s="111" t="s">
        <v>806</v>
      </c>
      <c r="B8103" s="111">
        <f>INDEX(kommuner!C:C,MATCH(_xlfn.NUMBERVALUE(A8103),kommuner!B:B,0))</f>
        <v>4626</v>
      </c>
      <c r="C8103" s="111" t="s">
        <v>127</v>
      </c>
      <c r="D8103" s="111" t="s">
        <v>127</v>
      </c>
      <c r="E8103" s="111" t="s">
        <v>126</v>
      </c>
      <c r="F8103" s="111" t="s">
        <v>172</v>
      </c>
      <c r="G8103" s="111" t="s">
        <v>190</v>
      </c>
      <c r="H8103" s="111" t="s">
        <v>172</v>
      </c>
      <c r="I8103" s="111" t="s">
        <v>190</v>
      </c>
      <c r="J8103" t="str">
        <f t="shared" si="252"/>
        <v>4626SkogMineraljordBarskogLav</v>
      </c>
      <c r="K8103" s="111">
        <v>-1.8215681825293268</v>
      </c>
      <c r="L8103" s="111">
        <v>0.85306406685236758</v>
      </c>
      <c r="M8103" s="111">
        <v>6.3979989500968365E-2</v>
      </c>
      <c r="N8103" s="112">
        <f t="shared" si="253"/>
        <v>-0.90452412617599087</v>
      </c>
    </row>
    <row r="8104" spans="1:14" x14ac:dyDescent="0.25">
      <c r="A8104" s="111" t="s">
        <v>806</v>
      </c>
      <c r="B8104" s="111">
        <f>INDEX(kommuner!C:C,MATCH(_xlfn.NUMBERVALUE(A8104),kommuner!B:B,0))</f>
        <v>4626</v>
      </c>
      <c r="C8104" s="111" t="s">
        <v>127</v>
      </c>
      <c r="D8104" s="111" t="s">
        <v>127</v>
      </c>
      <c r="E8104" s="111" t="s">
        <v>126</v>
      </c>
      <c r="F8104" s="111" t="s">
        <v>172</v>
      </c>
      <c r="G8104" s="111" t="s">
        <v>173</v>
      </c>
      <c r="H8104" s="111" t="s">
        <v>172</v>
      </c>
      <c r="I8104" s="111" t="s">
        <v>173</v>
      </c>
      <c r="J8104" t="str">
        <f t="shared" si="252"/>
        <v>4626SkogMineraljordBarskogMiddels</v>
      </c>
      <c r="K8104" s="111">
        <v>-2.9452289214132028</v>
      </c>
      <c r="L8104" s="111">
        <v>0.85306406685236758</v>
      </c>
      <c r="M8104" s="111">
        <v>6.4056614999681585E-2</v>
      </c>
      <c r="N8104" s="112">
        <f t="shared" si="253"/>
        <v>-2.0281082395611536</v>
      </c>
    </row>
    <row r="8105" spans="1:14" x14ac:dyDescent="0.25">
      <c r="A8105" s="111" t="s">
        <v>806</v>
      </c>
      <c r="B8105" s="111">
        <f>INDEX(kommuner!C:C,MATCH(_xlfn.NUMBERVALUE(A8105),kommuner!B:B,0))</f>
        <v>4626</v>
      </c>
      <c r="C8105" s="111" t="s">
        <v>127</v>
      </c>
      <c r="D8105" s="111" t="s">
        <v>127</v>
      </c>
      <c r="E8105" s="111" t="s">
        <v>126</v>
      </c>
      <c r="F8105" s="111" t="s">
        <v>172</v>
      </c>
      <c r="G8105" s="111" t="s">
        <v>186</v>
      </c>
      <c r="H8105" s="111" t="s">
        <v>172</v>
      </c>
      <c r="I8105" s="111" t="s">
        <v>186</v>
      </c>
      <c r="J8105" t="str">
        <f t="shared" si="252"/>
        <v>4626SkogMineraljordBarskogSærs høy</v>
      </c>
      <c r="K8105" s="111">
        <v>-2.734962032443129</v>
      </c>
      <c r="L8105" s="111">
        <v>0.85306406685236758</v>
      </c>
      <c r="M8105" s="111">
        <v>6.4056614999681585E-2</v>
      </c>
      <c r="N8105" s="112">
        <f t="shared" si="253"/>
        <v>-1.81784135059108</v>
      </c>
    </row>
    <row r="8106" spans="1:14" x14ac:dyDescent="0.25">
      <c r="A8106" s="111" t="s">
        <v>806</v>
      </c>
      <c r="B8106" s="111">
        <f>INDEX(kommuner!C:C,MATCH(_xlfn.NUMBERVALUE(A8106),kommuner!B:B,0))</f>
        <v>4626</v>
      </c>
      <c r="C8106" s="111" t="s">
        <v>127</v>
      </c>
      <c r="D8106" s="111" t="s">
        <v>127</v>
      </c>
      <c r="E8106" s="111" t="s">
        <v>126</v>
      </c>
      <c r="F8106" s="111" t="s">
        <v>179</v>
      </c>
      <c r="G8106" s="111" t="s">
        <v>180</v>
      </c>
      <c r="H8106" s="111" t="s">
        <v>179</v>
      </c>
      <c r="I8106" s="111" t="s">
        <v>180</v>
      </c>
      <c r="J8106" t="str">
        <f t="shared" si="252"/>
        <v>4626SkogMineraljordBlandingsskogHøy</v>
      </c>
      <c r="K8106" s="111">
        <v>-7.1939050909469406</v>
      </c>
      <c r="L8106" s="111">
        <v>0.85306406685236758</v>
      </c>
      <c r="M8106" s="111">
        <v>6.3979989500968365E-2</v>
      </c>
      <c r="N8106" s="112">
        <f t="shared" si="253"/>
        <v>-6.2768610345936047</v>
      </c>
    </row>
    <row r="8107" spans="1:14" x14ac:dyDescent="0.25">
      <c r="A8107" s="111" t="s">
        <v>806</v>
      </c>
      <c r="B8107" s="111">
        <f>INDEX(kommuner!C:C,MATCH(_xlfn.NUMBERVALUE(A8107),kommuner!B:B,0))</f>
        <v>4626</v>
      </c>
      <c r="C8107" s="111" t="s">
        <v>127</v>
      </c>
      <c r="D8107" s="111" t="s">
        <v>127</v>
      </c>
      <c r="E8107" s="111" t="s">
        <v>126</v>
      </c>
      <c r="F8107" s="111" t="s">
        <v>179</v>
      </c>
      <c r="G8107" s="111" t="s">
        <v>167</v>
      </c>
      <c r="H8107" s="111" t="s">
        <v>179</v>
      </c>
      <c r="I8107" s="111" t="s">
        <v>167</v>
      </c>
      <c r="J8107" t="str">
        <f t="shared" si="252"/>
        <v>4626SkogMineraljordBlandingsskogImpediment</v>
      </c>
      <c r="K8107" s="111">
        <v>-1.6598037998579707</v>
      </c>
      <c r="L8107" s="111">
        <v>0.85306406685236758</v>
      </c>
      <c r="M8107" s="111">
        <v>6.3979989500968365E-2</v>
      </c>
      <c r="N8107" s="112">
        <f t="shared" si="253"/>
        <v>-0.7427597435046347</v>
      </c>
    </row>
    <row r="8108" spans="1:14" x14ac:dyDescent="0.25">
      <c r="A8108" s="111" t="s">
        <v>806</v>
      </c>
      <c r="B8108" s="111">
        <f>INDEX(kommuner!C:C,MATCH(_xlfn.NUMBERVALUE(A8108),kommuner!B:B,0))</f>
        <v>4626</v>
      </c>
      <c r="C8108" s="111" t="s">
        <v>127</v>
      </c>
      <c r="D8108" s="111" t="s">
        <v>127</v>
      </c>
      <c r="E8108" s="111" t="s">
        <v>126</v>
      </c>
      <c r="F8108" s="111" t="s">
        <v>179</v>
      </c>
      <c r="G8108" s="111" t="s">
        <v>190</v>
      </c>
      <c r="H8108" s="111" t="s">
        <v>179</v>
      </c>
      <c r="I8108" s="111" t="s">
        <v>190</v>
      </c>
      <c r="J8108" t="str">
        <f t="shared" si="252"/>
        <v>4626SkogMineraljordBlandingsskogLav</v>
      </c>
      <c r="K8108" s="111">
        <v>-2.5588434197694254</v>
      </c>
      <c r="L8108" s="111">
        <v>0.85306406685236758</v>
      </c>
      <c r="M8108" s="111">
        <v>6.3979989500968365E-2</v>
      </c>
      <c r="N8108" s="112">
        <f t="shared" si="253"/>
        <v>-1.6417993634160897</v>
      </c>
    </row>
    <row r="8109" spans="1:14" x14ac:dyDescent="0.25">
      <c r="A8109" s="111" t="s">
        <v>806</v>
      </c>
      <c r="B8109" s="111">
        <f>INDEX(kommuner!C:C,MATCH(_xlfn.NUMBERVALUE(A8109),kommuner!B:B,0))</f>
        <v>4626</v>
      </c>
      <c r="C8109" s="111" t="s">
        <v>127</v>
      </c>
      <c r="D8109" s="111" t="s">
        <v>127</v>
      </c>
      <c r="E8109" s="111" t="s">
        <v>126</v>
      </c>
      <c r="F8109" s="111" t="s">
        <v>179</v>
      </c>
      <c r="G8109" s="111" t="s">
        <v>173</v>
      </c>
      <c r="H8109" s="111" t="s">
        <v>179</v>
      </c>
      <c r="I8109" s="111" t="s">
        <v>173</v>
      </c>
      <c r="J8109" t="str">
        <f t="shared" si="252"/>
        <v>4626SkogMineraljordBlandingsskogMiddels</v>
      </c>
      <c r="K8109" s="111">
        <v>-3.8687729546762566</v>
      </c>
      <c r="L8109" s="111">
        <v>0.85306406685236758</v>
      </c>
      <c r="M8109" s="111">
        <v>6.3979989500968365E-2</v>
      </c>
      <c r="N8109" s="112">
        <f t="shared" si="253"/>
        <v>-2.9517288983229206</v>
      </c>
    </row>
    <row r="8110" spans="1:14" x14ac:dyDescent="0.25">
      <c r="A8110" s="111" t="s">
        <v>806</v>
      </c>
      <c r="B8110" s="111">
        <f>INDEX(kommuner!C:C,MATCH(_xlfn.NUMBERVALUE(A8110),kommuner!B:B,0))</f>
        <v>4626</v>
      </c>
      <c r="C8110" s="111" t="s">
        <v>127</v>
      </c>
      <c r="D8110" s="111" t="s">
        <v>127</v>
      </c>
      <c r="E8110" s="111" t="s">
        <v>126</v>
      </c>
      <c r="F8110" s="111" t="s">
        <v>179</v>
      </c>
      <c r="G8110" s="111" t="s">
        <v>186</v>
      </c>
      <c r="H8110" s="111" t="s">
        <v>179</v>
      </c>
      <c r="I8110" s="111" t="s">
        <v>186</v>
      </c>
      <c r="J8110" t="str">
        <f t="shared" si="252"/>
        <v>4626SkogMineraljordBlandingsskogSærs høy</v>
      </c>
      <c r="K8110" s="111">
        <v>-2.9395925245326562</v>
      </c>
      <c r="L8110" s="111">
        <v>0.85306406685236758</v>
      </c>
      <c r="M8110" s="111">
        <v>6.3979989500968365E-2</v>
      </c>
      <c r="N8110" s="112">
        <f t="shared" si="253"/>
        <v>-2.0225484681793202</v>
      </c>
    </row>
    <row r="8111" spans="1:14" x14ac:dyDescent="0.25">
      <c r="A8111" s="111" t="s">
        <v>806</v>
      </c>
      <c r="B8111" s="111">
        <f>INDEX(kommuner!C:C,MATCH(_xlfn.NUMBERVALUE(A8111),kommuner!B:B,0))</f>
        <v>4626</v>
      </c>
      <c r="C8111" s="111" t="s">
        <v>127</v>
      </c>
      <c r="D8111" s="111" t="s">
        <v>127</v>
      </c>
      <c r="E8111" s="111" t="s">
        <v>126</v>
      </c>
      <c r="F8111" s="111" t="s">
        <v>185</v>
      </c>
      <c r="G8111" s="111" t="s">
        <v>180</v>
      </c>
      <c r="H8111" s="111" t="s">
        <v>185</v>
      </c>
      <c r="I8111" s="111" t="s">
        <v>180</v>
      </c>
      <c r="J8111" t="str">
        <f t="shared" si="252"/>
        <v>4626SkogMineraljordLauvskogHøy</v>
      </c>
      <c r="K8111" s="111">
        <v>-2.6171499611514069</v>
      </c>
      <c r="L8111" s="111">
        <v>0.85306406685236758</v>
      </c>
      <c r="M8111" s="111">
        <v>6.3979989500968365E-2</v>
      </c>
      <c r="N8111" s="112">
        <f t="shared" si="253"/>
        <v>-1.7001059047980711</v>
      </c>
    </row>
    <row r="8112" spans="1:14" x14ac:dyDescent="0.25">
      <c r="A8112" s="111" t="s">
        <v>806</v>
      </c>
      <c r="B8112" s="111">
        <f>INDEX(kommuner!C:C,MATCH(_xlfn.NUMBERVALUE(A8112),kommuner!B:B,0))</f>
        <v>4626</v>
      </c>
      <c r="C8112" s="111" t="s">
        <v>127</v>
      </c>
      <c r="D8112" s="111" t="s">
        <v>127</v>
      </c>
      <c r="E8112" s="111" t="s">
        <v>126</v>
      </c>
      <c r="F8112" s="111" t="s">
        <v>185</v>
      </c>
      <c r="G8112" s="111" t="s">
        <v>167</v>
      </c>
      <c r="H8112" s="111" t="s">
        <v>185</v>
      </c>
      <c r="I8112" s="111" t="s">
        <v>167</v>
      </c>
      <c r="J8112" t="str">
        <f t="shared" si="252"/>
        <v>4626SkogMineraljordLauvskogImpediment</v>
      </c>
      <c r="K8112" s="111">
        <v>-1.406906973132888</v>
      </c>
      <c r="L8112" s="111">
        <v>0.85306406685236758</v>
      </c>
      <c r="M8112" s="111">
        <v>6.3979989500968365E-2</v>
      </c>
      <c r="N8112" s="112">
        <f t="shared" si="253"/>
        <v>-0.48986291677955207</v>
      </c>
    </row>
    <row r="8113" spans="1:14" x14ac:dyDescent="0.25">
      <c r="A8113" s="111" t="s">
        <v>806</v>
      </c>
      <c r="B8113" s="111">
        <f>INDEX(kommuner!C:C,MATCH(_xlfn.NUMBERVALUE(A8113),kommuner!B:B,0))</f>
        <v>4626</v>
      </c>
      <c r="C8113" s="111" t="s">
        <v>127</v>
      </c>
      <c r="D8113" s="111" t="s">
        <v>127</v>
      </c>
      <c r="E8113" s="111" t="s">
        <v>126</v>
      </c>
      <c r="F8113" s="111" t="s">
        <v>185</v>
      </c>
      <c r="G8113" s="111" t="s">
        <v>190</v>
      </c>
      <c r="H8113" s="111" t="s">
        <v>185</v>
      </c>
      <c r="I8113" s="111" t="s">
        <v>190</v>
      </c>
      <c r="J8113" t="str">
        <f t="shared" si="252"/>
        <v>4626SkogMineraljordLauvskogLav</v>
      </c>
      <c r="K8113" s="111">
        <v>-8.9748170935426599E-2</v>
      </c>
      <c r="L8113" s="111">
        <v>0.85306406685236758</v>
      </c>
      <c r="M8113" s="111">
        <v>6.3979989500968365E-2</v>
      </c>
      <c r="N8113" s="112">
        <f t="shared" si="253"/>
        <v>0.82729588541790933</v>
      </c>
    </row>
    <row r="8114" spans="1:14" x14ac:dyDescent="0.25">
      <c r="A8114" s="111" t="s">
        <v>806</v>
      </c>
      <c r="B8114" s="111">
        <f>INDEX(kommuner!C:C,MATCH(_xlfn.NUMBERVALUE(A8114),kommuner!B:B,0))</f>
        <v>4626</v>
      </c>
      <c r="C8114" s="111" t="s">
        <v>127</v>
      </c>
      <c r="D8114" s="111" t="s">
        <v>127</v>
      </c>
      <c r="E8114" s="111" t="s">
        <v>126</v>
      </c>
      <c r="F8114" s="111" t="s">
        <v>185</v>
      </c>
      <c r="G8114" s="111" t="s">
        <v>173</v>
      </c>
      <c r="H8114" s="111" t="s">
        <v>185</v>
      </c>
      <c r="I8114" s="111" t="s">
        <v>173</v>
      </c>
      <c r="J8114" t="str">
        <f t="shared" si="252"/>
        <v>4626SkogMineraljordLauvskogMiddels</v>
      </c>
      <c r="K8114" s="111">
        <v>-1.7789409505847176</v>
      </c>
      <c r="L8114" s="111">
        <v>0.85306406685236758</v>
      </c>
      <c r="M8114" s="111">
        <v>6.3979989500968365E-2</v>
      </c>
      <c r="N8114" s="112">
        <f t="shared" si="253"/>
        <v>-0.86189689423138161</v>
      </c>
    </row>
    <row r="8115" spans="1:14" x14ac:dyDescent="0.25">
      <c r="A8115" s="111" t="s">
        <v>806</v>
      </c>
      <c r="B8115" s="111">
        <f>INDEX(kommuner!C:C,MATCH(_xlfn.NUMBERVALUE(A8115),kommuner!B:B,0))</f>
        <v>4626</v>
      </c>
      <c r="C8115" s="111" t="s">
        <v>127</v>
      </c>
      <c r="D8115" s="111" t="s">
        <v>127</v>
      </c>
      <c r="E8115" s="111" t="s">
        <v>126</v>
      </c>
      <c r="F8115" s="111" t="s">
        <v>185</v>
      </c>
      <c r="G8115" s="111" t="s">
        <v>186</v>
      </c>
      <c r="H8115" s="111" t="s">
        <v>185</v>
      </c>
      <c r="I8115" s="111" t="s">
        <v>186</v>
      </c>
      <c r="J8115" t="str">
        <f t="shared" si="252"/>
        <v>4626SkogMineraljordLauvskogSærs høy</v>
      </c>
      <c r="K8115" s="111">
        <v>-3.5879168219799293</v>
      </c>
      <c r="L8115" s="111">
        <v>0.85306406685236758</v>
      </c>
      <c r="M8115" s="111">
        <v>6.3979989500968365E-2</v>
      </c>
      <c r="N8115" s="112">
        <f t="shared" si="253"/>
        <v>-2.6708727656265934</v>
      </c>
    </row>
    <row r="8116" spans="1:14" x14ac:dyDescent="0.25">
      <c r="A8116" s="111" t="s">
        <v>806</v>
      </c>
      <c r="B8116" s="111">
        <f>INDEX(kommuner!C:C,MATCH(_xlfn.NUMBERVALUE(A8116),kommuner!B:B,0))</f>
        <v>4626</v>
      </c>
      <c r="C8116" s="111" t="s">
        <v>127</v>
      </c>
      <c r="D8116" s="111" t="s">
        <v>127</v>
      </c>
      <c r="E8116" s="111" t="s">
        <v>123</v>
      </c>
      <c r="F8116" s="111" t="s">
        <v>172</v>
      </c>
      <c r="G8116" s="111" t="s">
        <v>180</v>
      </c>
      <c r="H8116" s="111" t="s">
        <v>172</v>
      </c>
      <c r="I8116" s="111" t="s">
        <v>180</v>
      </c>
      <c r="J8116" t="str">
        <f t="shared" si="252"/>
        <v>4626SkogOrganisk jordBarskogHøy</v>
      </c>
      <c r="K8116" s="111">
        <v>-2.5184559031994138</v>
      </c>
      <c r="L8116" s="111">
        <v>0.92784825435236762</v>
      </c>
      <c r="M8116" s="111">
        <v>0.46518126042825314</v>
      </c>
      <c r="N8116" s="112">
        <f t="shared" si="253"/>
        <v>-1.1254263884187932</v>
      </c>
    </row>
    <row r="8117" spans="1:14" x14ac:dyDescent="0.25">
      <c r="A8117" s="111" t="s">
        <v>806</v>
      </c>
      <c r="B8117" s="111">
        <f>INDEX(kommuner!C:C,MATCH(_xlfn.NUMBERVALUE(A8117),kommuner!B:B,0))</f>
        <v>4626</v>
      </c>
      <c r="C8117" s="111" t="s">
        <v>127</v>
      </c>
      <c r="D8117" s="111" t="s">
        <v>127</v>
      </c>
      <c r="E8117" s="111" t="s">
        <v>123</v>
      </c>
      <c r="F8117" s="111" t="s">
        <v>172</v>
      </c>
      <c r="G8117" s="111" t="s">
        <v>167</v>
      </c>
      <c r="H8117" s="111" t="s">
        <v>172</v>
      </c>
      <c r="I8117" s="111" t="s">
        <v>167</v>
      </c>
      <c r="J8117" t="str">
        <f t="shared" si="252"/>
        <v>4626SkogOrganisk jordBarskogImpediment</v>
      </c>
      <c r="K8117" s="111">
        <v>-0.13011741963904588</v>
      </c>
      <c r="L8117" s="111">
        <v>0.92784825435236762</v>
      </c>
      <c r="M8117" s="111">
        <v>0.46510463492953991</v>
      </c>
      <c r="N8117" s="112">
        <f t="shared" si="253"/>
        <v>1.2628354696428616</v>
      </c>
    </row>
    <row r="8118" spans="1:14" x14ac:dyDescent="0.25">
      <c r="A8118" s="111" t="s">
        <v>806</v>
      </c>
      <c r="B8118" s="111">
        <f>INDEX(kommuner!C:C,MATCH(_xlfn.NUMBERVALUE(A8118),kommuner!B:B,0))</f>
        <v>4626</v>
      </c>
      <c r="C8118" s="111" t="s">
        <v>127</v>
      </c>
      <c r="D8118" s="111" t="s">
        <v>127</v>
      </c>
      <c r="E8118" s="111" t="s">
        <v>123</v>
      </c>
      <c r="F8118" s="111" t="s">
        <v>172</v>
      </c>
      <c r="G8118" s="111" t="s">
        <v>190</v>
      </c>
      <c r="H8118" s="111" t="s">
        <v>172</v>
      </c>
      <c r="I8118" s="111" t="s">
        <v>190</v>
      </c>
      <c r="J8118" t="str">
        <f t="shared" si="252"/>
        <v>4626SkogOrganisk jordBarskogLav</v>
      </c>
      <c r="K8118" s="111">
        <v>-0.50666953101693391</v>
      </c>
      <c r="L8118" s="111">
        <v>0.92784825435236762</v>
      </c>
      <c r="M8118" s="111">
        <v>0.46510463492953991</v>
      </c>
      <c r="N8118" s="112">
        <f t="shared" si="253"/>
        <v>0.88628335826497362</v>
      </c>
    </row>
    <row r="8119" spans="1:14" x14ac:dyDescent="0.25">
      <c r="A8119" s="111" t="s">
        <v>806</v>
      </c>
      <c r="B8119" s="111">
        <f>INDEX(kommuner!C:C,MATCH(_xlfn.NUMBERVALUE(A8119),kommuner!B:B,0))</f>
        <v>4626</v>
      </c>
      <c r="C8119" s="111" t="s">
        <v>127</v>
      </c>
      <c r="D8119" s="111" t="s">
        <v>127</v>
      </c>
      <c r="E8119" s="111" t="s">
        <v>123</v>
      </c>
      <c r="F8119" s="111" t="s">
        <v>172</v>
      </c>
      <c r="G8119" s="111" t="s">
        <v>173</v>
      </c>
      <c r="H8119" s="111" t="s">
        <v>172</v>
      </c>
      <c r="I8119" s="111" t="s">
        <v>173</v>
      </c>
      <c r="J8119" t="str">
        <f t="shared" si="252"/>
        <v>4626SkogOrganisk jordBarskogMiddels</v>
      </c>
      <c r="K8119" s="111">
        <v>-1.5571490961494638</v>
      </c>
      <c r="L8119" s="111">
        <v>0.92784825435236762</v>
      </c>
      <c r="M8119" s="111">
        <v>0.46518126042825314</v>
      </c>
      <c r="N8119" s="112">
        <f t="shared" si="253"/>
        <v>-0.16411958136884308</v>
      </c>
    </row>
    <row r="8120" spans="1:14" x14ac:dyDescent="0.25">
      <c r="A8120" s="111" t="s">
        <v>806</v>
      </c>
      <c r="B8120" s="111">
        <f>INDEX(kommuner!C:C,MATCH(_xlfn.NUMBERVALUE(A8120),kommuner!B:B,0))</f>
        <v>4626</v>
      </c>
      <c r="C8120" s="111" t="s">
        <v>127</v>
      </c>
      <c r="D8120" s="111" t="s">
        <v>127</v>
      </c>
      <c r="E8120" s="111" t="s">
        <v>123</v>
      </c>
      <c r="F8120" s="111" t="s">
        <v>172</v>
      </c>
      <c r="G8120" s="111" t="s">
        <v>186</v>
      </c>
      <c r="H8120" s="111" t="s">
        <v>172</v>
      </c>
      <c r="I8120" s="111" t="s">
        <v>186</v>
      </c>
      <c r="J8120" t="str">
        <f t="shared" si="252"/>
        <v>4626SkogOrganisk jordBarskogSærs høy</v>
      </c>
      <c r="K8120" s="111">
        <v>2.5548655235722699</v>
      </c>
      <c r="L8120" s="111">
        <v>0.92784825435236762</v>
      </c>
      <c r="M8120" s="111">
        <v>0.46518126042825314</v>
      </c>
      <c r="N8120" s="112">
        <f t="shared" si="253"/>
        <v>3.9478950383528906</v>
      </c>
    </row>
    <row r="8121" spans="1:14" x14ac:dyDescent="0.25">
      <c r="A8121" s="111" t="s">
        <v>806</v>
      </c>
      <c r="B8121" s="111">
        <f>INDEX(kommuner!C:C,MATCH(_xlfn.NUMBERVALUE(A8121),kommuner!B:B,0))</f>
        <v>4626</v>
      </c>
      <c r="C8121" s="111" t="s">
        <v>127</v>
      </c>
      <c r="D8121" s="111" t="s">
        <v>127</v>
      </c>
      <c r="E8121" s="111" t="s">
        <v>123</v>
      </c>
      <c r="F8121" s="111" t="s">
        <v>179</v>
      </c>
      <c r="G8121" s="111" t="s">
        <v>180</v>
      </c>
      <c r="H8121" s="111" t="s">
        <v>179</v>
      </c>
      <c r="I8121" s="111" t="s">
        <v>180</v>
      </c>
      <c r="J8121" t="str">
        <f t="shared" si="252"/>
        <v>4626SkogOrganisk jordBlandingsskogHøy</v>
      </c>
      <c r="K8121" s="111">
        <v>-5.5554344456832343</v>
      </c>
      <c r="L8121" s="111">
        <v>0.92784825435236762</v>
      </c>
      <c r="M8121" s="111">
        <v>0.46510463492953991</v>
      </c>
      <c r="N8121" s="112">
        <f t="shared" si="253"/>
        <v>-4.1624815564013264</v>
      </c>
    </row>
    <row r="8122" spans="1:14" x14ac:dyDescent="0.25">
      <c r="A8122" s="111" t="s">
        <v>806</v>
      </c>
      <c r="B8122" s="111">
        <f>INDEX(kommuner!C:C,MATCH(_xlfn.NUMBERVALUE(A8122),kommuner!B:B,0))</f>
        <v>4626</v>
      </c>
      <c r="C8122" s="111" t="s">
        <v>127</v>
      </c>
      <c r="D8122" s="111" t="s">
        <v>127</v>
      </c>
      <c r="E8122" s="111" t="s">
        <v>123</v>
      </c>
      <c r="F8122" s="111" t="s">
        <v>179</v>
      </c>
      <c r="G8122" s="111" t="s">
        <v>167</v>
      </c>
      <c r="H8122" s="111" t="s">
        <v>179</v>
      </c>
      <c r="I8122" s="111" t="s">
        <v>167</v>
      </c>
      <c r="J8122" t="str">
        <f t="shared" si="252"/>
        <v>4626SkogOrganisk jordBlandingsskogImpediment</v>
      </c>
      <c r="K8122" s="111">
        <v>-0.28586344175800005</v>
      </c>
      <c r="L8122" s="111">
        <v>0.92784825435236762</v>
      </c>
      <c r="M8122" s="111">
        <v>0.46510463492953991</v>
      </c>
      <c r="N8122" s="112">
        <f t="shared" si="253"/>
        <v>1.1070894475239075</v>
      </c>
    </row>
    <row r="8123" spans="1:14" x14ac:dyDescent="0.25">
      <c r="A8123" s="111" t="s">
        <v>806</v>
      </c>
      <c r="B8123" s="111">
        <f>INDEX(kommuner!C:C,MATCH(_xlfn.NUMBERVALUE(A8123),kommuner!B:B,0))</f>
        <v>4626</v>
      </c>
      <c r="C8123" s="111" t="s">
        <v>127</v>
      </c>
      <c r="D8123" s="111" t="s">
        <v>127</v>
      </c>
      <c r="E8123" s="111" t="s">
        <v>123</v>
      </c>
      <c r="F8123" s="111" t="s">
        <v>179</v>
      </c>
      <c r="G8123" s="111" t="s">
        <v>190</v>
      </c>
      <c r="H8123" s="111" t="s">
        <v>179</v>
      </c>
      <c r="I8123" s="111" t="s">
        <v>190</v>
      </c>
      <c r="J8123" t="str">
        <f t="shared" si="252"/>
        <v>4626SkogOrganisk jordBlandingsskogLav</v>
      </c>
      <c r="K8123" s="111">
        <v>-1.2347339377887629</v>
      </c>
      <c r="L8123" s="111">
        <v>0.92784825435236762</v>
      </c>
      <c r="M8123" s="111">
        <v>0.46510463492953991</v>
      </c>
      <c r="N8123" s="112">
        <f t="shared" si="253"/>
        <v>0.15821895149314458</v>
      </c>
    </row>
    <row r="8124" spans="1:14" x14ac:dyDescent="0.25">
      <c r="A8124" s="111" t="s">
        <v>806</v>
      </c>
      <c r="B8124" s="111">
        <f>INDEX(kommuner!C:C,MATCH(_xlfn.NUMBERVALUE(A8124),kommuner!B:B,0))</f>
        <v>4626</v>
      </c>
      <c r="C8124" s="111" t="s">
        <v>127</v>
      </c>
      <c r="D8124" s="111" t="s">
        <v>127</v>
      </c>
      <c r="E8124" s="111" t="s">
        <v>123</v>
      </c>
      <c r="F8124" s="111" t="s">
        <v>179</v>
      </c>
      <c r="G8124" s="111" t="s">
        <v>173</v>
      </c>
      <c r="H8124" s="111" t="s">
        <v>179</v>
      </c>
      <c r="I8124" s="111" t="s">
        <v>173</v>
      </c>
      <c r="J8124" t="str">
        <f t="shared" si="252"/>
        <v>4626SkogOrganisk jordBlandingsskogMiddels</v>
      </c>
      <c r="K8124" s="111">
        <v>-2.4239591752717748</v>
      </c>
      <c r="L8124" s="111">
        <v>0.92784825435236762</v>
      </c>
      <c r="M8124" s="111">
        <v>0.46510463492953991</v>
      </c>
      <c r="N8124" s="112">
        <f t="shared" si="253"/>
        <v>-1.0310062859898674</v>
      </c>
    </row>
    <row r="8125" spans="1:14" x14ac:dyDescent="0.25">
      <c r="A8125" s="111" t="s">
        <v>806</v>
      </c>
      <c r="B8125" s="111">
        <f>INDEX(kommuner!C:C,MATCH(_xlfn.NUMBERVALUE(A8125),kommuner!B:B,0))</f>
        <v>4626</v>
      </c>
      <c r="C8125" s="111" t="s">
        <v>127</v>
      </c>
      <c r="D8125" s="111" t="s">
        <v>127</v>
      </c>
      <c r="E8125" s="111" t="s">
        <v>123</v>
      </c>
      <c r="F8125" s="111" t="s">
        <v>179</v>
      </c>
      <c r="G8125" s="111" t="s">
        <v>186</v>
      </c>
      <c r="H8125" s="111" t="s">
        <v>179</v>
      </c>
      <c r="I8125" s="111" t="s">
        <v>186</v>
      </c>
      <c r="J8125" t="str">
        <f t="shared" si="252"/>
        <v>4626SkogOrganisk jordBlandingsskogSærs høy</v>
      </c>
      <c r="K8125" s="111">
        <v>-1.5726115302258048</v>
      </c>
      <c r="L8125" s="111">
        <v>0.92784825435236762</v>
      </c>
      <c r="M8125" s="111">
        <v>0.46510463492953991</v>
      </c>
      <c r="N8125" s="112">
        <f t="shared" si="253"/>
        <v>-0.17965864094389727</v>
      </c>
    </row>
    <row r="8126" spans="1:14" x14ac:dyDescent="0.25">
      <c r="A8126" s="111" t="s">
        <v>806</v>
      </c>
      <c r="B8126" s="111">
        <f>INDEX(kommuner!C:C,MATCH(_xlfn.NUMBERVALUE(A8126),kommuner!B:B,0))</f>
        <v>4626</v>
      </c>
      <c r="C8126" s="111" t="s">
        <v>127</v>
      </c>
      <c r="D8126" s="111" t="s">
        <v>127</v>
      </c>
      <c r="E8126" s="111" t="s">
        <v>123</v>
      </c>
      <c r="F8126" s="111" t="s">
        <v>185</v>
      </c>
      <c r="G8126" s="111" t="s">
        <v>180</v>
      </c>
      <c r="H8126" s="111" t="s">
        <v>185</v>
      </c>
      <c r="I8126" s="111" t="s">
        <v>180</v>
      </c>
      <c r="J8126" t="str">
        <f t="shared" si="252"/>
        <v>4626SkogOrganisk jordLauvskogHøy</v>
      </c>
      <c r="K8126" s="111">
        <v>-1.9913688882377358</v>
      </c>
      <c r="L8126" s="111">
        <v>0.92784825435236762</v>
      </c>
      <c r="M8126" s="111">
        <v>0.46510463492953991</v>
      </c>
      <c r="N8126" s="112">
        <f t="shared" si="253"/>
        <v>-0.59841599895582831</v>
      </c>
    </row>
    <row r="8127" spans="1:14" x14ac:dyDescent="0.25">
      <c r="A8127" s="111" t="s">
        <v>806</v>
      </c>
      <c r="B8127" s="111">
        <f>INDEX(kommuner!C:C,MATCH(_xlfn.NUMBERVALUE(A8127),kommuner!B:B,0))</f>
        <v>4626</v>
      </c>
      <c r="C8127" s="111" t="s">
        <v>127</v>
      </c>
      <c r="D8127" s="111" t="s">
        <v>127</v>
      </c>
      <c r="E8127" s="111" t="s">
        <v>123</v>
      </c>
      <c r="F8127" s="111" t="s">
        <v>185</v>
      </c>
      <c r="G8127" s="111" t="s">
        <v>167</v>
      </c>
      <c r="H8127" s="111" t="s">
        <v>185</v>
      </c>
      <c r="I8127" s="111" t="s">
        <v>167</v>
      </c>
      <c r="J8127" t="str">
        <f t="shared" si="252"/>
        <v>4626SkogOrganisk jordLauvskogImpediment</v>
      </c>
      <c r="K8127" s="111">
        <v>0.35000626494250675</v>
      </c>
      <c r="L8127" s="111">
        <v>0.92784825435236762</v>
      </c>
      <c r="M8127" s="111">
        <v>0.46510463492953991</v>
      </c>
      <c r="N8127" s="112">
        <f t="shared" si="253"/>
        <v>1.7429591542244141</v>
      </c>
    </row>
    <row r="8128" spans="1:14" x14ac:dyDescent="0.25">
      <c r="A8128" s="111" t="s">
        <v>806</v>
      </c>
      <c r="B8128" s="111">
        <f>INDEX(kommuner!C:C,MATCH(_xlfn.NUMBERVALUE(A8128),kommuner!B:B,0))</f>
        <v>4626</v>
      </c>
      <c r="C8128" s="111" t="s">
        <v>127</v>
      </c>
      <c r="D8128" s="111" t="s">
        <v>127</v>
      </c>
      <c r="E8128" s="111" t="s">
        <v>123</v>
      </c>
      <c r="F8128" s="111" t="s">
        <v>185</v>
      </c>
      <c r="G8128" s="111" t="s">
        <v>190</v>
      </c>
      <c r="H8128" s="111" t="s">
        <v>185</v>
      </c>
      <c r="I8128" s="111" t="s">
        <v>190</v>
      </c>
      <c r="J8128" t="str">
        <f t="shared" si="252"/>
        <v>4626SkogOrganisk jordLauvskogLav</v>
      </c>
      <c r="K8128" s="111">
        <v>1.1144075558526714</v>
      </c>
      <c r="L8128" s="111">
        <v>0.92784825435236762</v>
      </c>
      <c r="M8128" s="111">
        <v>0.46510463492953991</v>
      </c>
      <c r="N8128" s="112">
        <f t="shared" si="253"/>
        <v>2.5073604451345788</v>
      </c>
    </row>
    <row r="8129" spans="1:14" x14ac:dyDescent="0.25">
      <c r="A8129" s="111" t="s">
        <v>806</v>
      </c>
      <c r="B8129" s="111">
        <f>INDEX(kommuner!C:C,MATCH(_xlfn.NUMBERVALUE(A8129),kommuner!B:B,0))</f>
        <v>4626</v>
      </c>
      <c r="C8129" s="111" t="s">
        <v>127</v>
      </c>
      <c r="D8129" s="111" t="s">
        <v>127</v>
      </c>
      <c r="E8129" s="111" t="s">
        <v>123</v>
      </c>
      <c r="F8129" s="111" t="s">
        <v>185</v>
      </c>
      <c r="G8129" s="111" t="s">
        <v>173</v>
      </c>
      <c r="H8129" s="111" t="s">
        <v>185</v>
      </c>
      <c r="I8129" s="111" t="s">
        <v>173</v>
      </c>
      <c r="J8129" t="str">
        <f t="shared" si="252"/>
        <v>4626SkogOrganisk jordLauvskogMiddels</v>
      </c>
      <c r="K8129" s="111">
        <v>-0.62664468270982987</v>
      </c>
      <c r="L8129" s="111">
        <v>0.92784825435236762</v>
      </c>
      <c r="M8129" s="111">
        <v>0.46510463492953991</v>
      </c>
      <c r="N8129" s="112">
        <f t="shared" si="253"/>
        <v>0.76630820657207765</v>
      </c>
    </row>
    <row r="8130" spans="1:14" x14ac:dyDescent="0.25">
      <c r="A8130" s="111" t="s">
        <v>806</v>
      </c>
      <c r="B8130" s="111">
        <f>INDEX(kommuner!C:C,MATCH(_xlfn.NUMBERVALUE(A8130),kommuner!B:B,0))</f>
        <v>4626</v>
      </c>
      <c r="C8130" s="111" t="s">
        <v>127</v>
      </c>
      <c r="D8130" s="111" t="s">
        <v>127</v>
      </c>
      <c r="E8130" s="111" t="s">
        <v>123</v>
      </c>
      <c r="F8130" s="111" t="s">
        <v>185</v>
      </c>
      <c r="G8130" s="111" t="s">
        <v>186</v>
      </c>
      <c r="H8130" s="111" t="s">
        <v>185</v>
      </c>
      <c r="I8130" s="111" t="s">
        <v>186</v>
      </c>
      <c r="J8130" t="str">
        <f t="shared" si="252"/>
        <v>4626SkogOrganisk jordLauvskogSærs høy</v>
      </c>
      <c r="K8130" s="111">
        <v>-1.8997279926091779</v>
      </c>
      <c r="L8130" s="111">
        <v>0.92784825435236762</v>
      </c>
      <c r="M8130" s="111">
        <v>0.46510463492953991</v>
      </c>
      <c r="N8130" s="112">
        <f t="shared" si="253"/>
        <v>-0.50677510332727038</v>
      </c>
    </row>
    <row r="8131" spans="1:14" x14ac:dyDescent="0.25">
      <c r="A8131" s="111" t="s">
        <v>806</v>
      </c>
      <c r="B8131" s="111">
        <f>INDEX(kommuner!C:C,MATCH(_xlfn.NUMBERVALUE(A8131),kommuner!B:B,0))</f>
        <v>4626</v>
      </c>
      <c r="C8131" s="111" t="s">
        <v>83</v>
      </c>
      <c r="D8131" s="111" t="s">
        <v>83</v>
      </c>
      <c r="E8131" s="111" t="s">
        <v>126</v>
      </c>
      <c r="F8131" s="111" t="s">
        <v>139</v>
      </c>
      <c r="G8131" s="111" t="s">
        <v>139</v>
      </c>
      <c r="H8131" s="111" t="s">
        <v>139</v>
      </c>
      <c r="I8131" s="111" t="s">
        <v>139</v>
      </c>
      <c r="J8131" t="str">
        <f t="shared" ref="J8131:J8194" si="254">B8131&amp;C8131&amp;E8131&amp;IF(C8131="Skog",F8131&amp;G8131,"")</f>
        <v>4626Utbygd arealMineraljord</v>
      </c>
      <c r="K8131" s="111">
        <v>-1.3010725986550351</v>
      </c>
      <c r="L8131" s="111">
        <v>0</v>
      </c>
      <c r="M8131" s="111">
        <v>1.303047089454229E-2</v>
      </c>
      <c r="N8131" s="112">
        <f t="shared" ref="N8131:N8194" si="255">SUM(K8131:M8131)</f>
        <v>-1.2880421277604928</v>
      </c>
    </row>
    <row r="8132" spans="1:14" x14ac:dyDescent="0.25">
      <c r="A8132" s="111" t="s">
        <v>806</v>
      </c>
      <c r="B8132" s="111">
        <f>INDEX(kommuner!C:C,MATCH(_xlfn.NUMBERVALUE(A8132),kommuner!B:B,0))</f>
        <v>4626</v>
      </c>
      <c r="C8132" s="111" t="s">
        <v>83</v>
      </c>
      <c r="D8132" s="111" t="s">
        <v>83</v>
      </c>
      <c r="E8132" s="111" t="s">
        <v>123</v>
      </c>
      <c r="F8132" s="111" t="s">
        <v>139</v>
      </c>
      <c r="G8132" s="111" t="s">
        <v>139</v>
      </c>
      <c r="H8132" s="111" t="s">
        <v>139</v>
      </c>
      <c r="I8132" s="111" t="s">
        <v>139</v>
      </c>
      <c r="J8132" t="str">
        <f t="shared" si="254"/>
        <v>4626Utbygd arealOrganisk jord</v>
      </c>
      <c r="K8132" s="111">
        <v>29.011421395201612</v>
      </c>
      <c r="L8132" s="111">
        <v>0</v>
      </c>
      <c r="M8132" s="111">
        <v>1.303047089454229E-2</v>
      </c>
      <c r="N8132" s="112">
        <f t="shared" si="255"/>
        <v>29.024451866096154</v>
      </c>
    </row>
    <row r="8133" spans="1:14" x14ac:dyDescent="0.25">
      <c r="A8133" s="111" t="s">
        <v>806</v>
      </c>
      <c r="B8133" s="111">
        <f>INDEX(kommuner!C:C,MATCH(_xlfn.NUMBERVALUE(A8133),kommuner!B:B,0))</f>
        <v>4626</v>
      </c>
      <c r="C8133" s="111" t="s">
        <v>181</v>
      </c>
      <c r="D8133" s="111" t="s">
        <v>181</v>
      </c>
      <c r="E8133" s="111" t="s">
        <v>123</v>
      </c>
      <c r="F8133" s="111" t="s">
        <v>139</v>
      </c>
      <c r="G8133" s="111" t="s">
        <v>139</v>
      </c>
      <c r="H8133" s="111" t="s">
        <v>139</v>
      </c>
      <c r="I8133" s="111" t="s">
        <v>139</v>
      </c>
      <c r="J8133" t="str">
        <f t="shared" si="254"/>
        <v>4626Vann og myrOrganisk jord</v>
      </c>
      <c r="K8133" s="111">
        <v>-0.38124953903444653</v>
      </c>
      <c r="L8133" s="111">
        <v>0</v>
      </c>
      <c r="M8133" s="111">
        <v>0</v>
      </c>
      <c r="N8133" s="112">
        <f t="shared" si="255"/>
        <v>-0.38124953903444653</v>
      </c>
    </row>
    <row r="8134" spans="1:14" x14ac:dyDescent="0.25">
      <c r="A8134" s="111" t="s">
        <v>807</v>
      </c>
      <c r="B8134" s="111">
        <f>INDEX(kommuner!C:C,MATCH(_xlfn.NUMBERVALUE(A8134),kommuner!B:B,0))</f>
        <v>4626</v>
      </c>
      <c r="C8134" s="111" t="s">
        <v>82</v>
      </c>
      <c r="D8134" s="111" t="s">
        <v>82</v>
      </c>
      <c r="E8134" s="111" t="s">
        <v>126</v>
      </c>
      <c r="F8134" s="111" t="s">
        <v>139</v>
      </c>
      <c r="G8134" s="111" t="s">
        <v>139</v>
      </c>
      <c r="H8134" s="111" t="s">
        <v>139</v>
      </c>
      <c r="I8134" s="111" t="s">
        <v>139</v>
      </c>
      <c r="J8134" t="str">
        <f t="shared" si="254"/>
        <v>4626Annen utmarkMineraljord</v>
      </c>
      <c r="K8134" s="111">
        <v>-0.12122885237983599</v>
      </c>
      <c r="L8134" s="111">
        <v>0</v>
      </c>
      <c r="M8134" s="111">
        <v>0</v>
      </c>
      <c r="N8134" s="112">
        <f t="shared" si="255"/>
        <v>-0.12122885237983599</v>
      </c>
    </row>
    <row r="8135" spans="1:14" x14ac:dyDescent="0.25">
      <c r="A8135" s="111" t="s">
        <v>807</v>
      </c>
      <c r="B8135" s="111">
        <f>INDEX(kommuner!C:C,MATCH(_xlfn.NUMBERVALUE(A8135),kommuner!B:B,0))</f>
        <v>4626</v>
      </c>
      <c r="C8135" s="111" t="s">
        <v>121</v>
      </c>
      <c r="D8135" s="111" t="s">
        <v>121</v>
      </c>
      <c r="E8135" s="111" t="s">
        <v>126</v>
      </c>
      <c r="F8135" s="111" t="s">
        <v>139</v>
      </c>
      <c r="G8135" s="111" t="s">
        <v>139</v>
      </c>
      <c r="H8135" s="111" t="s">
        <v>139</v>
      </c>
      <c r="I8135" s="111" t="s">
        <v>139</v>
      </c>
      <c r="J8135" t="str">
        <f t="shared" si="254"/>
        <v>4626BeiteMineraljord</v>
      </c>
      <c r="K8135" s="111">
        <v>-0.96338340838695502</v>
      </c>
      <c r="L8135" s="111">
        <v>0</v>
      </c>
      <c r="M8135" s="111">
        <v>1.2448711246839999E-7</v>
      </c>
      <c r="N8135" s="112">
        <f t="shared" si="255"/>
        <v>-0.96338328389984251</v>
      </c>
    </row>
    <row r="8136" spans="1:14" x14ac:dyDescent="0.25">
      <c r="A8136" s="111" t="s">
        <v>807</v>
      </c>
      <c r="B8136" s="111">
        <f>INDEX(kommuner!C:C,MATCH(_xlfn.NUMBERVALUE(A8136),kommuner!B:B,0))</f>
        <v>4626</v>
      </c>
      <c r="C8136" s="111" t="s">
        <v>121</v>
      </c>
      <c r="D8136" s="111" t="s">
        <v>121</v>
      </c>
      <c r="E8136" s="111" t="s">
        <v>123</v>
      </c>
      <c r="F8136" s="111" t="s">
        <v>139</v>
      </c>
      <c r="G8136" s="111" t="s">
        <v>139</v>
      </c>
      <c r="H8136" s="111" t="s">
        <v>139</v>
      </c>
      <c r="I8136" s="111" t="s">
        <v>139</v>
      </c>
      <c r="J8136" t="str">
        <f t="shared" si="254"/>
        <v>4626BeiteOrganisk jord</v>
      </c>
      <c r="K8136" s="111">
        <v>12.077525935985037</v>
      </c>
      <c r="L8136" s="111">
        <v>1.6412500000000001</v>
      </c>
      <c r="M8136" s="111">
        <v>0</v>
      </c>
      <c r="N8136" s="112">
        <f t="shared" si="255"/>
        <v>13.718775935985036</v>
      </c>
    </row>
    <row r="8137" spans="1:14" x14ac:dyDescent="0.25">
      <c r="A8137" s="111" t="s">
        <v>807</v>
      </c>
      <c r="B8137" s="111">
        <f>INDEX(kommuner!C:C,MATCH(_xlfn.NUMBERVALUE(A8137),kommuner!B:B,0))</f>
        <v>4626</v>
      </c>
      <c r="C8137" s="111" t="s">
        <v>84</v>
      </c>
      <c r="D8137" s="111" t="s">
        <v>84</v>
      </c>
      <c r="E8137" s="111" t="s">
        <v>126</v>
      </c>
      <c r="F8137" s="111" t="s">
        <v>139</v>
      </c>
      <c r="G8137" s="111" t="s">
        <v>139</v>
      </c>
      <c r="H8137" s="111" t="s">
        <v>139</v>
      </c>
      <c r="I8137" s="111" t="s">
        <v>139</v>
      </c>
      <c r="J8137" t="str">
        <f t="shared" si="254"/>
        <v>4626Dyrket markMineraljord</v>
      </c>
      <c r="K8137" s="111">
        <v>-0.87492202609341907</v>
      </c>
      <c r="L8137" s="111">
        <v>0</v>
      </c>
      <c r="M8137" s="111">
        <v>0</v>
      </c>
      <c r="N8137" s="112">
        <f t="shared" si="255"/>
        <v>-0.87492202609341907</v>
      </c>
    </row>
    <row r="8138" spans="1:14" x14ac:dyDescent="0.25">
      <c r="A8138" s="111" t="s">
        <v>807</v>
      </c>
      <c r="B8138" s="111">
        <f>INDEX(kommuner!C:C,MATCH(_xlfn.NUMBERVALUE(A8138),kommuner!B:B,0))</f>
        <v>4626</v>
      </c>
      <c r="C8138" s="111" t="s">
        <v>84</v>
      </c>
      <c r="D8138" s="111" t="s">
        <v>84</v>
      </c>
      <c r="E8138" s="111" t="s">
        <v>123</v>
      </c>
      <c r="F8138" s="111" t="s">
        <v>139</v>
      </c>
      <c r="G8138" s="111" t="s">
        <v>139</v>
      </c>
      <c r="H8138" s="111" t="s">
        <v>139</v>
      </c>
      <c r="I8138" s="111" t="s">
        <v>139</v>
      </c>
      <c r="J8138" t="str">
        <f t="shared" si="254"/>
        <v>4626Dyrket markOrganisk jord</v>
      </c>
      <c r="K8138" s="111">
        <v>28.726149366675592</v>
      </c>
      <c r="L8138" s="111">
        <v>1.45625</v>
      </c>
      <c r="M8138" s="111">
        <v>0</v>
      </c>
      <c r="N8138" s="112">
        <f t="shared" si="255"/>
        <v>30.182399366675593</v>
      </c>
    </row>
    <row r="8139" spans="1:14" x14ac:dyDescent="0.25">
      <c r="A8139" s="111" t="s">
        <v>807</v>
      </c>
      <c r="B8139" s="111">
        <f>INDEX(kommuner!C:C,MATCH(_xlfn.NUMBERVALUE(A8139),kommuner!B:B,0))</f>
        <v>4626</v>
      </c>
      <c r="C8139" s="111" t="s">
        <v>127</v>
      </c>
      <c r="D8139" s="111" t="s">
        <v>127</v>
      </c>
      <c r="E8139" s="111" t="s">
        <v>126</v>
      </c>
      <c r="F8139" s="111" t="s">
        <v>172</v>
      </c>
      <c r="G8139" s="111" t="s">
        <v>180</v>
      </c>
      <c r="H8139" s="111" t="s">
        <v>172</v>
      </c>
      <c r="I8139" s="111" t="s">
        <v>180</v>
      </c>
      <c r="J8139" t="str">
        <f t="shared" si="254"/>
        <v>4626SkogMineraljordBarskogHøy</v>
      </c>
      <c r="K8139" s="111">
        <v>-3.4914408319412575</v>
      </c>
      <c r="L8139" s="111">
        <v>0.85306406685236758</v>
      </c>
      <c r="M8139" s="111">
        <v>6.4056614999681585E-2</v>
      </c>
      <c r="N8139" s="112">
        <f t="shared" si="255"/>
        <v>-2.5743201500892083</v>
      </c>
    </row>
    <row r="8140" spans="1:14" x14ac:dyDescent="0.25">
      <c r="A8140" s="111" t="s">
        <v>807</v>
      </c>
      <c r="B8140" s="111">
        <f>INDEX(kommuner!C:C,MATCH(_xlfn.NUMBERVALUE(A8140),kommuner!B:B,0))</f>
        <v>4626</v>
      </c>
      <c r="C8140" s="111" t="s">
        <v>127</v>
      </c>
      <c r="D8140" s="111" t="s">
        <v>127</v>
      </c>
      <c r="E8140" s="111" t="s">
        <v>126</v>
      </c>
      <c r="F8140" s="111" t="s">
        <v>172</v>
      </c>
      <c r="G8140" s="111" t="s">
        <v>167</v>
      </c>
      <c r="H8140" s="111" t="s">
        <v>172</v>
      </c>
      <c r="I8140" s="111" t="s">
        <v>167</v>
      </c>
      <c r="J8140" t="str">
        <f t="shared" si="254"/>
        <v>4626SkogMineraljordBarskogImpediment</v>
      </c>
      <c r="K8140" s="111">
        <v>-1.1558387230259366</v>
      </c>
      <c r="L8140" s="111">
        <v>0.85306406685236758</v>
      </c>
      <c r="M8140" s="111">
        <v>6.3979989500968365E-2</v>
      </c>
      <c r="N8140" s="112">
        <f t="shared" si="255"/>
        <v>-0.23879466667260066</v>
      </c>
    </row>
    <row r="8141" spans="1:14" x14ac:dyDescent="0.25">
      <c r="A8141" s="111" t="s">
        <v>807</v>
      </c>
      <c r="B8141" s="111">
        <f>INDEX(kommuner!C:C,MATCH(_xlfn.NUMBERVALUE(A8141),kommuner!B:B,0))</f>
        <v>4626</v>
      </c>
      <c r="C8141" s="111" t="s">
        <v>127</v>
      </c>
      <c r="D8141" s="111" t="s">
        <v>127</v>
      </c>
      <c r="E8141" s="111" t="s">
        <v>126</v>
      </c>
      <c r="F8141" s="111" t="s">
        <v>172</v>
      </c>
      <c r="G8141" s="111" t="s">
        <v>190</v>
      </c>
      <c r="H8141" s="111" t="s">
        <v>172</v>
      </c>
      <c r="I8141" s="111" t="s">
        <v>190</v>
      </c>
      <c r="J8141" t="str">
        <f t="shared" si="254"/>
        <v>4626SkogMineraljordBarskogLav</v>
      </c>
      <c r="K8141" s="111">
        <v>-1.8215681825293268</v>
      </c>
      <c r="L8141" s="111">
        <v>0.85306406685236758</v>
      </c>
      <c r="M8141" s="111">
        <v>6.3979989500968365E-2</v>
      </c>
      <c r="N8141" s="112">
        <f t="shared" si="255"/>
        <v>-0.90452412617599087</v>
      </c>
    </row>
    <row r="8142" spans="1:14" x14ac:dyDescent="0.25">
      <c r="A8142" s="111" t="s">
        <v>807</v>
      </c>
      <c r="B8142" s="111">
        <f>INDEX(kommuner!C:C,MATCH(_xlfn.NUMBERVALUE(A8142),kommuner!B:B,0))</f>
        <v>4626</v>
      </c>
      <c r="C8142" s="111" t="s">
        <v>127</v>
      </c>
      <c r="D8142" s="111" t="s">
        <v>127</v>
      </c>
      <c r="E8142" s="111" t="s">
        <v>126</v>
      </c>
      <c r="F8142" s="111" t="s">
        <v>172</v>
      </c>
      <c r="G8142" s="111" t="s">
        <v>173</v>
      </c>
      <c r="H8142" s="111" t="s">
        <v>172</v>
      </c>
      <c r="I8142" s="111" t="s">
        <v>173</v>
      </c>
      <c r="J8142" t="str">
        <f t="shared" si="254"/>
        <v>4626SkogMineraljordBarskogMiddels</v>
      </c>
      <c r="K8142" s="111">
        <v>-2.9452289214132028</v>
      </c>
      <c r="L8142" s="111">
        <v>0.85306406685236758</v>
      </c>
      <c r="M8142" s="111">
        <v>6.4056614999681585E-2</v>
      </c>
      <c r="N8142" s="112">
        <f t="shared" si="255"/>
        <v>-2.0281082395611536</v>
      </c>
    </row>
    <row r="8143" spans="1:14" x14ac:dyDescent="0.25">
      <c r="A8143" s="111" t="s">
        <v>807</v>
      </c>
      <c r="B8143" s="111">
        <f>INDEX(kommuner!C:C,MATCH(_xlfn.NUMBERVALUE(A8143),kommuner!B:B,0))</f>
        <v>4626</v>
      </c>
      <c r="C8143" s="111" t="s">
        <v>127</v>
      </c>
      <c r="D8143" s="111" t="s">
        <v>127</v>
      </c>
      <c r="E8143" s="111" t="s">
        <v>126</v>
      </c>
      <c r="F8143" s="111" t="s">
        <v>172</v>
      </c>
      <c r="G8143" s="111" t="s">
        <v>186</v>
      </c>
      <c r="H8143" s="111" t="s">
        <v>172</v>
      </c>
      <c r="I8143" s="111" t="s">
        <v>186</v>
      </c>
      <c r="J8143" t="str">
        <f t="shared" si="254"/>
        <v>4626SkogMineraljordBarskogSærs høy</v>
      </c>
      <c r="K8143" s="111">
        <v>-2.734962032443129</v>
      </c>
      <c r="L8143" s="111">
        <v>0.85306406685236758</v>
      </c>
      <c r="M8143" s="111">
        <v>6.4056614999681585E-2</v>
      </c>
      <c r="N8143" s="112">
        <f t="shared" si="255"/>
        <v>-1.81784135059108</v>
      </c>
    </row>
    <row r="8144" spans="1:14" x14ac:dyDescent="0.25">
      <c r="A8144" s="111" t="s">
        <v>807</v>
      </c>
      <c r="B8144" s="111">
        <f>INDEX(kommuner!C:C,MATCH(_xlfn.NUMBERVALUE(A8144),kommuner!B:B,0))</f>
        <v>4626</v>
      </c>
      <c r="C8144" s="111" t="s">
        <v>127</v>
      </c>
      <c r="D8144" s="111" t="s">
        <v>127</v>
      </c>
      <c r="E8144" s="111" t="s">
        <v>126</v>
      </c>
      <c r="F8144" s="111" t="s">
        <v>179</v>
      </c>
      <c r="G8144" s="111" t="s">
        <v>180</v>
      </c>
      <c r="H8144" s="111" t="s">
        <v>179</v>
      </c>
      <c r="I8144" s="111" t="s">
        <v>180</v>
      </c>
      <c r="J8144" t="str">
        <f t="shared" si="254"/>
        <v>4626SkogMineraljordBlandingsskogHøy</v>
      </c>
      <c r="K8144" s="111">
        <v>-7.1939050909469406</v>
      </c>
      <c r="L8144" s="111">
        <v>0.85306406685236758</v>
      </c>
      <c r="M8144" s="111">
        <v>6.3979989500968365E-2</v>
      </c>
      <c r="N8144" s="112">
        <f t="shared" si="255"/>
        <v>-6.2768610345936047</v>
      </c>
    </row>
    <row r="8145" spans="1:14" x14ac:dyDescent="0.25">
      <c r="A8145" s="111" t="s">
        <v>807</v>
      </c>
      <c r="B8145" s="111">
        <f>INDEX(kommuner!C:C,MATCH(_xlfn.NUMBERVALUE(A8145),kommuner!B:B,0))</f>
        <v>4626</v>
      </c>
      <c r="C8145" s="111" t="s">
        <v>127</v>
      </c>
      <c r="D8145" s="111" t="s">
        <v>127</v>
      </c>
      <c r="E8145" s="111" t="s">
        <v>126</v>
      </c>
      <c r="F8145" s="111" t="s">
        <v>179</v>
      </c>
      <c r="G8145" s="111" t="s">
        <v>167</v>
      </c>
      <c r="H8145" s="111" t="s">
        <v>179</v>
      </c>
      <c r="I8145" s="111" t="s">
        <v>167</v>
      </c>
      <c r="J8145" t="str">
        <f t="shared" si="254"/>
        <v>4626SkogMineraljordBlandingsskogImpediment</v>
      </c>
      <c r="K8145" s="111">
        <v>-1.6598037998579707</v>
      </c>
      <c r="L8145" s="111">
        <v>0.85306406685236758</v>
      </c>
      <c r="M8145" s="111">
        <v>6.3979989500968365E-2</v>
      </c>
      <c r="N8145" s="112">
        <f t="shared" si="255"/>
        <v>-0.7427597435046347</v>
      </c>
    </row>
    <row r="8146" spans="1:14" x14ac:dyDescent="0.25">
      <c r="A8146" s="111" t="s">
        <v>807</v>
      </c>
      <c r="B8146" s="111">
        <f>INDEX(kommuner!C:C,MATCH(_xlfn.NUMBERVALUE(A8146),kommuner!B:B,0))</f>
        <v>4626</v>
      </c>
      <c r="C8146" s="111" t="s">
        <v>127</v>
      </c>
      <c r="D8146" s="111" t="s">
        <v>127</v>
      </c>
      <c r="E8146" s="111" t="s">
        <v>126</v>
      </c>
      <c r="F8146" s="111" t="s">
        <v>179</v>
      </c>
      <c r="G8146" s="111" t="s">
        <v>190</v>
      </c>
      <c r="H8146" s="111" t="s">
        <v>179</v>
      </c>
      <c r="I8146" s="111" t="s">
        <v>190</v>
      </c>
      <c r="J8146" t="str">
        <f t="shared" si="254"/>
        <v>4626SkogMineraljordBlandingsskogLav</v>
      </c>
      <c r="K8146" s="111">
        <v>-2.5588434197694254</v>
      </c>
      <c r="L8146" s="111">
        <v>0.85306406685236758</v>
      </c>
      <c r="M8146" s="111">
        <v>6.3979989500968365E-2</v>
      </c>
      <c r="N8146" s="112">
        <f t="shared" si="255"/>
        <v>-1.6417993634160897</v>
      </c>
    </row>
    <row r="8147" spans="1:14" x14ac:dyDescent="0.25">
      <c r="A8147" s="111" t="s">
        <v>807</v>
      </c>
      <c r="B8147" s="111">
        <f>INDEX(kommuner!C:C,MATCH(_xlfn.NUMBERVALUE(A8147),kommuner!B:B,0))</f>
        <v>4626</v>
      </c>
      <c r="C8147" s="111" t="s">
        <v>127</v>
      </c>
      <c r="D8147" s="111" t="s">
        <v>127</v>
      </c>
      <c r="E8147" s="111" t="s">
        <v>126</v>
      </c>
      <c r="F8147" s="111" t="s">
        <v>179</v>
      </c>
      <c r="G8147" s="111" t="s">
        <v>173</v>
      </c>
      <c r="H8147" s="111" t="s">
        <v>179</v>
      </c>
      <c r="I8147" s="111" t="s">
        <v>173</v>
      </c>
      <c r="J8147" t="str">
        <f t="shared" si="254"/>
        <v>4626SkogMineraljordBlandingsskogMiddels</v>
      </c>
      <c r="K8147" s="111">
        <v>-3.8687729546762566</v>
      </c>
      <c r="L8147" s="111">
        <v>0.85306406685236758</v>
      </c>
      <c r="M8147" s="111">
        <v>6.3979989500968365E-2</v>
      </c>
      <c r="N8147" s="112">
        <f t="shared" si="255"/>
        <v>-2.9517288983229206</v>
      </c>
    </row>
    <row r="8148" spans="1:14" x14ac:dyDescent="0.25">
      <c r="A8148" s="111" t="s">
        <v>807</v>
      </c>
      <c r="B8148" s="111">
        <f>INDEX(kommuner!C:C,MATCH(_xlfn.NUMBERVALUE(A8148),kommuner!B:B,0))</f>
        <v>4626</v>
      </c>
      <c r="C8148" s="111" t="s">
        <v>127</v>
      </c>
      <c r="D8148" s="111" t="s">
        <v>127</v>
      </c>
      <c r="E8148" s="111" t="s">
        <v>126</v>
      </c>
      <c r="F8148" s="111" t="s">
        <v>179</v>
      </c>
      <c r="G8148" s="111" t="s">
        <v>186</v>
      </c>
      <c r="H8148" s="111" t="s">
        <v>179</v>
      </c>
      <c r="I8148" s="111" t="s">
        <v>186</v>
      </c>
      <c r="J8148" t="str">
        <f t="shared" si="254"/>
        <v>4626SkogMineraljordBlandingsskogSærs høy</v>
      </c>
      <c r="K8148" s="111">
        <v>-2.9395925245326562</v>
      </c>
      <c r="L8148" s="111">
        <v>0.85306406685236758</v>
      </c>
      <c r="M8148" s="111">
        <v>6.3979989500968365E-2</v>
      </c>
      <c r="N8148" s="112">
        <f t="shared" si="255"/>
        <v>-2.0225484681793202</v>
      </c>
    </row>
    <row r="8149" spans="1:14" x14ac:dyDescent="0.25">
      <c r="A8149" s="111" t="s">
        <v>807</v>
      </c>
      <c r="B8149" s="111">
        <f>INDEX(kommuner!C:C,MATCH(_xlfn.NUMBERVALUE(A8149),kommuner!B:B,0))</f>
        <v>4626</v>
      </c>
      <c r="C8149" s="111" t="s">
        <v>127</v>
      </c>
      <c r="D8149" s="111" t="s">
        <v>127</v>
      </c>
      <c r="E8149" s="111" t="s">
        <v>126</v>
      </c>
      <c r="F8149" s="111" t="s">
        <v>185</v>
      </c>
      <c r="G8149" s="111" t="s">
        <v>180</v>
      </c>
      <c r="H8149" s="111" t="s">
        <v>185</v>
      </c>
      <c r="I8149" s="111" t="s">
        <v>180</v>
      </c>
      <c r="J8149" t="str">
        <f t="shared" si="254"/>
        <v>4626SkogMineraljordLauvskogHøy</v>
      </c>
      <c r="K8149" s="111">
        <v>-2.6171499611514069</v>
      </c>
      <c r="L8149" s="111">
        <v>0.85306406685236758</v>
      </c>
      <c r="M8149" s="111">
        <v>6.3979989500968365E-2</v>
      </c>
      <c r="N8149" s="112">
        <f t="shared" si="255"/>
        <v>-1.7001059047980711</v>
      </c>
    </row>
    <row r="8150" spans="1:14" x14ac:dyDescent="0.25">
      <c r="A8150" s="111" t="s">
        <v>807</v>
      </c>
      <c r="B8150" s="111">
        <f>INDEX(kommuner!C:C,MATCH(_xlfn.NUMBERVALUE(A8150),kommuner!B:B,0))</f>
        <v>4626</v>
      </c>
      <c r="C8150" s="111" t="s">
        <v>127</v>
      </c>
      <c r="D8150" s="111" t="s">
        <v>127</v>
      </c>
      <c r="E8150" s="111" t="s">
        <v>126</v>
      </c>
      <c r="F8150" s="111" t="s">
        <v>185</v>
      </c>
      <c r="G8150" s="111" t="s">
        <v>167</v>
      </c>
      <c r="H8150" s="111" t="s">
        <v>185</v>
      </c>
      <c r="I8150" s="111" t="s">
        <v>167</v>
      </c>
      <c r="J8150" t="str">
        <f t="shared" si="254"/>
        <v>4626SkogMineraljordLauvskogImpediment</v>
      </c>
      <c r="K8150" s="111">
        <v>-1.406906973132888</v>
      </c>
      <c r="L8150" s="111">
        <v>0.85306406685236758</v>
      </c>
      <c r="M8150" s="111">
        <v>6.3979989500968365E-2</v>
      </c>
      <c r="N8150" s="112">
        <f t="shared" si="255"/>
        <v>-0.48986291677955207</v>
      </c>
    </row>
    <row r="8151" spans="1:14" x14ac:dyDescent="0.25">
      <c r="A8151" s="111" t="s">
        <v>807</v>
      </c>
      <c r="B8151" s="111">
        <f>INDEX(kommuner!C:C,MATCH(_xlfn.NUMBERVALUE(A8151),kommuner!B:B,0))</f>
        <v>4626</v>
      </c>
      <c r="C8151" s="111" t="s">
        <v>127</v>
      </c>
      <c r="D8151" s="111" t="s">
        <v>127</v>
      </c>
      <c r="E8151" s="111" t="s">
        <v>126</v>
      </c>
      <c r="F8151" s="111" t="s">
        <v>185</v>
      </c>
      <c r="G8151" s="111" t="s">
        <v>190</v>
      </c>
      <c r="H8151" s="111" t="s">
        <v>185</v>
      </c>
      <c r="I8151" s="111" t="s">
        <v>190</v>
      </c>
      <c r="J8151" t="str">
        <f t="shared" si="254"/>
        <v>4626SkogMineraljordLauvskogLav</v>
      </c>
      <c r="K8151" s="111">
        <v>-8.9748170935426599E-2</v>
      </c>
      <c r="L8151" s="111">
        <v>0.85306406685236758</v>
      </c>
      <c r="M8151" s="111">
        <v>6.3979989500968365E-2</v>
      </c>
      <c r="N8151" s="112">
        <f t="shared" si="255"/>
        <v>0.82729588541790933</v>
      </c>
    </row>
    <row r="8152" spans="1:14" x14ac:dyDescent="0.25">
      <c r="A8152" s="111" t="s">
        <v>807</v>
      </c>
      <c r="B8152" s="111">
        <f>INDEX(kommuner!C:C,MATCH(_xlfn.NUMBERVALUE(A8152),kommuner!B:B,0))</f>
        <v>4626</v>
      </c>
      <c r="C8152" s="111" t="s">
        <v>127</v>
      </c>
      <c r="D8152" s="111" t="s">
        <v>127</v>
      </c>
      <c r="E8152" s="111" t="s">
        <v>126</v>
      </c>
      <c r="F8152" s="111" t="s">
        <v>185</v>
      </c>
      <c r="G8152" s="111" t="s">
        <v>173</v>
      </c>
      <c r="H8152" s="111" t="s">
        <v>185</v>
      </c>
      <c r="I8152" s="111" t="s">
        <v>173</v>
      </c>
      <c r="J8152" t="str">
        <f t="shared" si="254"/>
        <v>4626SkogMineraljordLauvskogMiddels</v>
      </c>
      <c r="K8152" s="111">
        <v>-1.7789409505847176</v>
      </c>
      <c r="L8152" s="111">
        <v>0.85306406685236758</v>
      </c>
      <c r="M8152" s="111">
        <v>6.3979989500968365E-2</v>
      </c>
      <c r="N8152" s="112">
        <f t="shared" si="255"/>
        <v>-0.86189689423138161</v>
      </c>
    </row>
    <row r="8153" spans="1:14" x14ac:dyDescent="0.25">
      <c r="A8153" s="111" t="s">
        <v>807</v>
      </c>
      <c r="B8153" s="111">
        <f>INDEX(kommuner!C:C,MATCH(_xlfn.NUMBERVALUE(A8153),kommuner!B:B,0))</f>
        <v>4626</v>
      </c>
      <c r="C8153" s="111" t="s">
        <v>127</v>
      </c>
      <c r="D8153" s="111" t="s">
        <v>127</v>
      </c>
      <c r="E8153" s="111" t="s">
        <v>126</v>
      </c>
      <c r="F8153" s="111" t="s">
        <v>185</v>
      </c>
      <c r="G8153" s="111" t="s">
        <v>186</v>
      </c>
      <c r="H8153" s="111" t="s">
        <v>185</v>
      </c>
      <c r="I8153" s="111" t="s">
        <v>186</v>
      </c>
      <c r="J8153" t="str">
        <f t="shared" si="254"/>
        <v>4626SkogMineraljordLauvskogSærs høy</v>
      </c>
      <c r="K8153" s="111">
        <v>-3.5879168219799293</v>
      </c>
      <c r="L8153" s="111">
        <v>0.85306406685236758</v>
      </c>
      <c r="M8153" s="111">
        <v>6.3979989500968365E-2</v>
      </c>
      <c r="N8153" s="112">
        <f t="shared" si="255"/>
        <v>-2.6708727656265934</v>
      </c>
    </row>
    <row r="8154" spans="1:14" x14ac:dyDescent="0.25">
      <c r="A8154" s="111" t="s">
        <v>807</v>
      </c>
      <c r="B8154" s="111">
        <f>INDEX(kommuner!C:C,MATCH(_xlfn.NUMBERVALUE(A8154),kommuner!B:B,0))</f>
        <v>4626</v>
      </c>
      <c r="C8154" s="111" t="s">
        <v>127</v>
      </c>
      <c r="D8154" s="111" t="s">
        <v>127</v>
      </c>
      <c r="E8154" s="111" t="s">
        <v>123</v>
      </c>
      <c r="F8154" s="111" t="s">
        <v>172</v>
      </c>
      <c r="G8154" s="111" t="s">
        <v>180</v>
      </c>
      <c r="H8154" s="111" t="s">
        <v>172</v>
      </c>
      <c r="I8154" s="111" t="s">
        <v>180</v>
      </c>
      <c r="J8154" t="str">
        <f t="shared" si="254"/>
        <v>4626SkogOrganisk jordBarskogHøy</v>
      </c>
      <c r="K8154" s="111">
        <v>-2.5184559031994138</v>
      </c>
      <c r="L8154" s="111">
        <v>0.92784825435236762</v>
      </c>
      <c r="M8154" s="111">
        <v>0.46518126042825314</v>
      </c>
      <c r="N8154" s="112">
        <f t="shared" si="255"/>
        <v>-1.1254263884187932</v>
      </c>
    </row>
    <row r="8155" spans="1:14" x14ac:dyDescent="0.25">
      <c r="A8155" s="111" t="s">
        <v>807</v>
      </c>
      <c r="B8155" s="111">
        <f>INDEX(kommuner!C:C,MATCH(_xlfn.NUMBERVALUE(A8155),kommuner!B:B,0))</f>
        <v>4626</v>
      </c>
      <c r="C8155" s="111" t="s">
        <v>127</v>
      </c>
      <c r="D8155" s="111" t="s">
        <v>127</v>
      </c>
      <c r="E8155" s="111" t="s">
        <v>123</v>
      </c>
      <c r="F8155" s="111" t="s">
        <v>172</v>
      </c>
      <c r="G8155" s="111" t="s">
        <v>167</v>
      </c>
      <c r="H8155" s="111" t="s">
        <v>172</v>
      </c>
      <c r="I8155" s="111" t="s">
        <v>167</v>
      </c>
      <c r="J8155" t="str">
        <f t="shared" si="254"/>
        <v>4626SkogOrganisk jordBarskogImpediment</v>
      </c>
      <c r="K8155" s="111">
        <v>-0.13011741963904588</v>
      </c>
      <c r="L8155" s="111">
        <v>0.92784825435236762</v>
      </c>
      <c r="M8155" s="111">
        <v>0.46510463492953991</v>
      </c>
      <c r="N8155" s="112">
        <f t="shared" si="255"/>
        <v>1.2628354696428616</v>
      </c>
    </row>
    <row r="8156" spans="1:14" x14ac:dyDescent="0.25">
      <c r="A8156" s="111" t="s">
        <v>807</v>
      </c>
      <c r="B8156" s="111">
        <f>INDEX(kommuner!C:C,MATCH(_xlfn.NUMBERVALUE(A8156),kommuner!B:B,0))</f>
        <v>4626</v>
      </c>
      <c r="C8156" s="111" t="s">
        <v>127</v>
      </c>
      <c r="D8156" s="111" t="s">
        <v>127</v>
      </c>
      <c r="E8156" s="111" t="s">
        <v>123</v>
      </c>
      <c r="F8156" s="111" t="s">
        <v>172</v>
      </c>
      <c r="G8156" s="111" t="s">
        <v>190</v>
      </c>
      <c r="H8156" s="111" t="s">
        <v>172</v>
      </c>
      <c r="I8156" s="111" t="s">
        <v>190</v>
      </c>
      <c r="J8156" t="str">
        <f t="shared" si="254"/>
        <v>4626SkogOrganisk jordBarskogLav</v>
      </c>
      <c r="K8156" s="111">
        <v>-0.50666953101693391</v>
      </c>
      <c r="L8156" s="111">
        <v>0.92784825435236762</v>
      </c>
      <c r="M8156" s="111">
        <v>0.46510463492953991</v>
      </c>
      <c r="N8156" s="112">
        <f t="shared" si="255"/>
        <v>0.88628335826497362</v>
      </c>
    </row>
    <row r="8157" spans="1:14" x14ac:dyDescent="0.25">
      <c r="A8157" s="111" t="s">
        <v>807</v>
      </c>
      <c r="B8157" s="111">
        <f>INDEX(kommuner!C:C,MATCH(_xlfn.NUMBERVALUE(A8157),kommuner!B:B,0))</f>
        <v>4626</v>
      </c>
      <c r="C8157" s="111" t="s">
        <v>127</v>
      </c>
      <c r="D8157" s="111" t="s">
        <v>127</v>
      </c>
      <c r="E8157" s="111" t="s">
        <v>123</v>
      </c>
      <c r="F8157" s="111" t="s">
        <v>172</v>
      </c>
      <c r="G8157" s="111" t="s">
        <v>173</v>
      </c>
      <c r="H8157" s="111" t="s">
        <v>172</v>
      </c>
      <c r="I8157" s="111" t="s">
        <v>173</v>
      </c>
      <c r="J8157" t="str">
        <f t="shared" si="254"/>
        <v>4626SkogOrganisk jordBarskogMiddels</v>
      </c>
      <c r="K8157" s="111">
        <v>-1.5571490961494638</v>
      </c>
      <c r="L8157" s="111">
        <v>0.92784825435236762</v>
      </c>
      <c r="M8157" s="111">
        <v>0.46518126042825314</v>
      </c>
      <c r="N8157" s="112">
        <f t="shared" si="255"/>
        <v>-0.16411958136884308</v>
      </c>
    </row>
    <row r="8158" spans="1:14" x14ac:dyDescent="0.25">
      <c r="A8158" s="111" t="s">
        <v>807</v>
      </c>
      <c r="B8158" s="111">
        <f>INDEX(kommuner!C:C,MATCH(_xlfn.NUMBERVALUE(A8158),kommuner!B:B,0))</f>
        <v>4626</v>
      </c>
      <c r="C8158" s="111" t="s">
        <v>127</v>
      </c>
      <c r="D8158" s="111" t="s">
        <v>127</v>
      </c>
      <c r="E8158" s="111" t="s">
        <v>123</v>
      </c>
      <c r="F8158" s="111" t="s">
        <v>172</v>
      </c>
      <c r="G8158" s="111" t="s">
        <v>186</v>
      </c>
      <c r="H8158" s="111" t="s">
        <v>172</v>
      </c>
      <c r="I8158" s="111" t="s">
        <v>186</v>
      </c>
      <c r="J8158" t="str">
        <f t="shared" si="254"/>
        <v>4626SkogOrganisk jordBarskogSærs høy</v>
      </c>
      <c r="K8158" s="111">
        <v>2.5548655235722699</v>
      </c>
      <c r="L8158" s="111">
        <v>0.92784825435236762</v>
      </c>
      <c r="M8158" s="111">
        <v>0.46518126042825314</v>
      </c>
      <c r="N8158" s="112">
        <f t="shared" si="255"/>
        <v>3.9478950383528906</v>
      </c>
    </row>
    <row r="8159" spans="1:14" x14ac:dyDescent="0.25">
      <c r="A8159" s="111" t="s">
        <v>807</v>
      </c>
      <c r="B8159" s="111">
        <f>INDEX(kommuner!C:C,MATCH(_xlfn.NUMBERVALUE(A8159),kommuner!B:B,0))</f>
        <v>4626</v>
      </c>
      <c r="C8159" s="111" t="s">
        <v>127</v>
      </c>
      <c r="D8159" s="111" t="s">
        <v>127</v>
      </c>
      <c r="E8159" s="111" t="s">
        <v>123</v>
      </c>
      <c r="F8159" s="111" t="s">
        <v>179</v>
      </c>
      <c r="G8159" s="111" t="s">
        <v>180</v>
      </c>
      <c r="H8159" s="111" t="s">
        <v>179</v>
      </c>
      <c r="I8159" s="111" t="s">
        <v>180</v>
      </c>
      <c r="J8159" t="str">
        <f t="shared" si="254"/>
        <v>4626SkogOrganisk jordBlandingsskogHøy</v>
      </c>
      <c r="K8159" s="111">
        <v>-5.5554344456832343</v>
      </c>
      <c r="L8159" s="111">
        <v>0.92784825435236762</v>
      </c>
      <c r="M8159" s="111">
        <v>0.46510463492953991</v>
      </c>
      <c r="N8159" s="112">
        <f t="shared" si="255"/>
        <v>-4.1624815564013264</v>
      </c>
    </row>
    <row r="8160" spans="1:14" x14ac:dyDescent="0.25">
      <c r="A8160" s="111" t="s">
        <v>807</v>
      </c>
      <c r="B8160" s="111">
        <f>INDEX(kommuner!C:C,MATCH(_xlfn.NUMBERVALUE(A8160),kommuner!B:B,0))</f>
        <v>4626</v>
      </c>
      <c r="C8160" s="111" t="s">
        <v>127</v>
      </c>
      <c r="D8160" s="111" t="s">
        <v>127</v>
      </c>
      <c r="E8160" s="111" t="s">
        <v>123</v>
      </c>
      <c r="F8160" s="111" t="s">
        <v>179</v>
      </c>
      <c r="G8160" s="111" t="s">
        <v>167</v>
      </c>
      <c r="H8160" s="111" t="s">
        <v>179</v>
      </c>
      <c r="I8160" s="111" t="s">
        <v>167</v>
      </c>
      <c r="J8160" t="str">
        <f t="shared" si="254"/>
        <v>4626SkogOrganisk jordBlandingsskogImpediment</v>
      </c>
      <c r="K8160" s="111">
        <v>-0.28586344175800005</v>
      </c>
      <c r="L8160" s="111">
        <v>0.92784825435236762</v>
      </c>
      <c r="M8160" s="111">
        <v>0.46510463492953991</v>
      </c>
      <c r="N8160" s="112">
        <f t="shared" si="255"/>
        <v>1.1070894475239075</v>
      </c>
    </row>
    <row r="8161" spans="1:14" x14ac:dyDescent="0.25">
      <c r="A8161" s="111" t="s">
        <v>807</v>
      </c>
      <c r="B8161" s="111">
        <f>INDEX(kommuner!C:C,MATCH(_xlfn.NUMBERVALUE(A8161),kommuner!B:B,0))</f>
        <v>4626</v>
      </c>
      <c r="C8161" s="111" t="s">
        <v>127</v>
      </c>
      <c r="D8161" s="111" t="s">
        <v>127</v>
      </c>
      <c r="E8161" s="111" t="s">
        <v>123</v>
      </c>
      <c r="F8161" s="111" t="s">
        <v>179</v>
      </c>
      <c r="G8161" s="111" t="s">
        <v>190</v>
      </c>
      <c r="H8161" s="111" t="s">
        <v>179</v>
      </c>
      <c r="I8161" s="111" t="s">
        <v>190</v>
      </c>
      <c r="J8161" t="str">
        <f t="shared" si="254"/>
        <v>4626SkogOrganisk jordBlandingsskogLav</v>
      </c>
      <c r="K8161" s="111">
        <v>-1.2347339377887629</v>
      </c>
      <c r="L8161" s="111">
        <v>0.92784825435236762</v>
      </c>
      <c r="M8161" s="111">
        <v>0.46510463492953991</v>
      </c>
      <c r="N8161" s="112">
        <f t="shared" si="255"/>
        <v>0.15821895149314458</v>
      </c>
    </row>
    <row r="8162" spans="1:14" x14ac:dyDescent="0.25">
      <c r="A8162" s="111" t="s">
        <v>807</v>
      </c>
      <c r="B8162" s="111">
        <f>INDEX(kommuner!C:C,MATCH(_xlfn.NUMBERVALUE(A8162),kommuner!B:B,0))</f>
        <v>4626</v>
      </c>
      <c r="C8162" s="111" t="s">
        <v>127</v>
      </c>
      <c r="D8162" s="111" t="s">
        <v>127</v>
      </c>
      <c r="E8162" s="111" t="s">
        <v>123</v>
      </c>
      <c r="F8162" s="111" t="s">
        <v>179</v>
      </c>
      <c r="G8162" s="111" t="s">
        <v>173</v>
      </c>
      <c r="H8162" s="111" t="s">
        <v>179</v>
      </c>
      <c r="I8162" s="111" t="s">
        <v>173</v>
      </c>
      <c r="J8162" t="str">
        <f t="shared" si="254"/>
        <v>4626SkogOrganisk jordBlandingsskogMiddels</v>
      </c>
      <c r="K8162" s="111">
        <v>-2.4239591752717748</v>
      </c>
      <c r="L8162" s="111">
        <v>0.92784825435236762</v>
      </c>
      <c r="M8162" s="111">
        <v>0.46510463492953991</v>
      </c>
      <c r="N8162" s="112">
        <f t="shared" si="255"/>
        <v>-1.0310062859898674</v>
      </c>
    </row>
    <row r="8163" spans="1:14" x14ac:dyDescent="0.25">
      <c r="A8163" s="111" t="s">
        <v>807</v>
      </c>
      <c r="B8163" s="111">
        <f>INDEX(kommuner!C:C,MATCH(_xlfn.NUMBERVALUE(A8163),kommuner!B:B,0))</f>
        <v>4626</v>
      </c>
      <c r="C8163" s="111" t="s">
        <v>127</v>
      </c>
      <c r="D8163" s="111" t="s">
        <v>127</v>
      </c>
      <c r="E8163" s="111" t="s">
        <v>123</v>
      </c>
      <c r="F8163" s="111" t="s">
        <v>179</v>
      </c>
      <c r="G8163" s="111" t="s">
        <v>186</v>
      </c>
      <c r="H8163" s="111" t="s">
        <v>179</v>
      </c>
      <c r="I8163" s="111" t="s">
        <v>186</v>
      </c>
      <c r="J8163" t="str">
        <f t="shared" si="254"/>
        <v>4626SkogOrganisk jordBlandingsskogSærs høy</v>
      </c>
      <c r="K8163" s="111">
        <v>-1.5726115302258048</v>
      </c>
      <c r="L8163" s="111">
        <v>0.92784825435236762</v>
      </c>
      <c r="M8163" s="111">
        <v>0.46510463492953991</v>
      </c>
      <c r="N8163" s="112">
        <f t="shared" si="255"/>
        <v>-0.17965864094389727</v>
      </c>
    </row>
    <row r="8164" spans="1:14" x14ac:dyDescent="0.25">
      <c r="A8164" s="111" t="s">
        <v>807</v>
      </c>
      <c r="B8164" s="111">
        <f>INDEX(kommuner!C:C,MATCH(_xlfn.NUMBERVALUE(A8164),kommuner!B:B,0))</f>
        <v>4626</v>
      </c>
      <c r="C8164" s="111" t="s">
        <v>127</v>
      </c>
      <c r="D8164" s="111" t="s">
        <v>127</v>
      </c>
      <c r="E8164" s="111" t="s">
        <v>123</v>
      </c>
      <c r="F8164" s="111" t="s">
        <v>185</v>
      </c>
      <c r="G8164" s="111" t="s">
        <v>180</v>
      </c>
      <c r="H8164" s="111" t="s">
        <v>185</v>
      </c>
      <c r="I8164" s="111" t="s">
        <v>180</v>
      </c>
      <c r="J8164" t="str">
        <f t="shared" si="254"/>
        <v>4626SkogOrganisk jordLauvskogHøy</v>
      </c>
      <c r="K8164" s="111">
        <v>-1.9913688882377358</v>
      </c>
      <c r="L8164" s="111">
        <v>0.92784825435236762</v>
      </c>
      <c r="M8164" s="111">
        <v>0.46510463492953991</v>
      </c>
      <c r="N8164" s="112">
        <f t="shared" si="255"/>
        <v>-0.59841599895582831</v>
      </c>
    </row>
    <row r="8165" spans="1:14" x14ac:dyDescent="0.25">
      <c r="A8165" s="111" t="s">
        <v>807</v>
      </c>
      <c r="B8165" s="111">
        <f>INDEX(kommuner!C:C,MATCH(_xlfn.NUMBERVALUE(A8165),kommuner!B:B,0))</f>
        <v>4626</v>
      </c>
      <c r="C8165" s="111" t="s">
        <v>127</v>
      </c>
      <c r="D8165" s="111" t="s">
        <v>127</v>
      </c>
      <c r="E8165" s="111" t="s">
        <v>123</v>
      </c>
      <c r="F8165" s="111" t="s">
        <v>185</v>
      </c>
      <c r="G8165" s="111" t="s">
        <v>167</v>
      </c>
      <c r="H8165" s="111" t="s">
        <v>185</v>
      </c>
      <c r="I8165" s="111" t="s">
        <v>167</v>
      </c>
      <c r="J8165" t="str">
        <f t="shared" si="254"/>
        <v>4626SkogOrganisk jordLauvskogImpediment</v>
      </c>
      <c r="K8165" s="111">
        <v>0.35000626494250675</v>
      </c>
      <c r="L8165" s="111">
        <v>0.92784825435236762</v>
      </c>
      <c r="M8165" s="111">
        <v>0.46510463492953991</v>
      </c>
      <c r="N8165" s="112">
        <f t="shared" si="255"/>
        <v>1.7429591542244141</v>
      </c>
    </row>
    <row r="8166" spans="1:14" x14ac:dyDescent="0.25">
      <c r="A8166" s="111" t="s">
        <v>807</v>
      </c>
      <c r="B8166" s="111">
        <f>INDEX(kommuner!C:C,MATCH(_xlfn.NUMBERVALUE(A8166),kommuner!B:B,0))</f>
        <v>4626</v>
      </c>
      <c r="C8166" s="111" t="s">
        <v>127</v>
      </c>
      <c r="D8166" s="111" t="s">
        <v>127</v>
      </c>
      <c r="E8166" s="111" t="s">
        <v>123</v>
      </c>
      <c r="F8166" s="111" t="s">
        <v>185</v>
      </c>
      <c r="G8166" s="111" t="s">
        <v>190</v>
      </c>
      <c r="H8166" s="111" t="s">
        <v>185</v>
      </c>
      <c r="I8166" s="111" t="s">
        <v>190</v>
      </c>
      <c r="J8166" t="str">
        <f t="shared" si="254"/>
        <v>4626SkogOrganisk jordLauvskogLav</v>
      </c>
      <c r="K8166" s="111">
        <v>1.1144075558526714</v>
      </c>
      <c r="L8166" s="111">
        <v>0.92784825435236762</v>
      </c>
      <c r="M8166" s="111">
        <v>0.46510463492953991</v>
      </c>
      <c r="N8166" s="112">
        <f t="shared" si="255"/>
        <v>2.5073604451345788</v>
      </c>
    </row>
    <row r="8167" spans="1:14" x14ac:dyDescent="0.25">
      <c r="A8167" s="111" t="s">
        <v>807</v>
      </c>
      <c r="B8167" s="111">
        <f>INDEX(kommuner!C:C,MATCH(_xlfn.NUMBERVALUE(A8167),kommuner!B:B,0))</f>
        <v>4626</v>
      </c>
      <c r="C8167" s="111" t="s">
        <v>127</v>
      </c>
      <c r="D8167" s="111" t="s">
        <v>127</v>
      </c>
      <c r="E8167" s="111" t="s">
        <v>123</v>
      </c>
      <c r="F8167" s="111" t="s">
        <v>185</v>
      </c>
      <c r="G8167" s="111" t="s">
        <v>173</v>
      </c>
      <c r="H8167" s="111" t="s">
        <v>185</v>
      </c>
      <c r="I8167" s="111" t="s">
        <v>173</v>
      </c>
      <c r="J8167" t="str">
        <f t="shared" si="254"/>
        <v>4626SkogOrganisk jordLauvskogMiddels</v>
      </c>
      <c r="K8167" s="111">
        <v>-0.62664468270982987</v>
      </c>
      <c r="L8167" s="111">
        <v>0.92784825435236762</v>
      </c>
      <c r="M8167" s="111">
        <v>0.46510463492953991</v>
      </c>
      <c r="N8167" s="112">
        <f t="shared" si="255"/>
        <v>0.76630820657207765</v>
      </c>
    </row>
    <row r="8168" spans="1:14" x14ac:dyDescent="0.25">
      <c r="A8168" s="111" t="s">
        <v>807</v>
      </c>
      <c r="B8168" s="111">
        <f>INDEX(kommuner!C:C,MATCH(_xlfn.NUMBERVALUE(A8168),kommuner!B:B,0))</f>
        <v>4626</v>
      </c>
      <c r="C8168" s="111" t="s">
        <v>127</v>
      </c>
      <c r="D8168" s="111" t="s">
        <v>127</v>
      </c>
      <c r="E8168" s="111" t="s">
        <v>123</v>
      </c>
      <c r="F8168" s="111" t="s">
        <v>185</v>
      </c>
      <c r="G8168" s="111" t="s">
        <v>186</v>
      </c>
      <c r="H8168" s="111" t="s">
        <v>185</v>
      </c>
      <c r="I8168" s="111" t="s">
        <v>186</v>
      </c>
      <c r="J8168" t="str">
        <f t="shared" si="254"/>
        <v>4626SkogOrganisk jordLauvskogSærs høy</v>
      </c>
      <c r="K8168" s="111">
        <v>-1.8997279926091779</v>
      </c>
      <c r="L8168" s="111">
        <v>0.92784825435236762</v>
      </c>
      <c r="M8168" s="111">
        <v>0.46510463492953991</v>
      </c>
      <c r="N8168" s="112">
        <f t="shared" si="255"/>
        <v>-0.50677510332727038</v>
      </c>
    </row>
    <row r="8169" spans="1:14" x14ac:dyDescent="0.25">
      <c r="A8169" s="111" t="s">
        <v>807</v>
      </c>
      <c r="B8169" s="111">
        <f>INDEX(kommuner!C:C,MATCH(_xlfn.NUMBERVALUE(A8169),kommuner!B:B,0))</f>
        <v>4626</v>
      </c>
      <c r="C8169" s="111" t="s">
        <v>83</v>
      </c>
      <c r="D8169" s="111" t="s">
        <v>83</v>
      </c>
      <c r="E8169" s="111" t="s">
        <v>126</v>
      </c>
      <c r="F8169" s="111" t="s">
        <v>139</v>
      </c>
      <c r="G8169" s="111" t="s">
        <v>139</v>
      </c>
      <c r="H8169" s="111" t="s">
        <v>139</v>
      </c>
      <c r="I8169" s="111" t="s">
        <v>139</v>
      </c>
      <c r="J8169" t="str">
        <f t="shared" si="254"/>
        <v>4626Utbygd arealMineraljord</v>
      </c>
      <c r="K8169" s="111">
        <v>-1.3010725986550351</v>
      </c>
      <c r="L8169" s="111">
        <v>0</v>
      </c>
      <c r="M8169" s="111">
        <v>1.303047089454229E-2</v>
      </c>
      <c r="N8169" s="112">
        <f t="shared" si="255"/>
        <v>-1.2880421277604928</v>
      </c>
    </row>
    <row r="8170" spans="1:14" x14ac:dyDescent="0.25">
      <c r="A8170" s="111" t="s">
        <v>807</v>
      </c>
      <c r="B8170" s="111">
        <f>INDEX(kommuner!C:C,MATCH(_xlfn.NUMBERVALUE(A8170),kommuner!B:B,0))</f>
        <v>4626</v>
      </c>
      <c r="C8170" s="111" t="s">
        <v>83</v>
      </c>
      <c r="D8170" s="111" t="s">
        <v>83</v>
      </c>
      <c r="E8170" s="111" t="s">
        <v>123</v>
      </c>
      <c r="F8170" s="111" t="s">
        <v>139</v>
      </c>
      <c r="G8170" s="111" t="s">
        <v>139</v>
      </c>
      <c r="H8170" s="111" t="s">
        <v>139</v>
      </c>
      <c r="I8170" s="111" t="s">
        <v>139</v>
      </c>
      <c r="J8170" t="str">
        <f t="shared" si="254"/>
        <v>4626Utbygd arealOrganisk jord</v>
      </c>
      <c r="K8170" s="111">
        <v>29.011421395201612</v>
      </c>
      <c r="L8170" s="111">
        <v>0</v>
      </c>
      <c r="M8170" s="111">
        <v>1.303047089454229E-2</v>
      </c>
      <c r="N8170" s="112">
        <f t="shared" si="255"/>
        <v>29.024451866096154</v>
      </c>
    </row>
    <row r="8171" spans="1:14" x14ac:dyDescent="0.25">
      <c r="A8171" s="111" t="s">
        <v>807</v>
      </c>
      <c r="B8171" s="111">
        <f>INDEX(kommuner!C:C,MATCH(_xlfn.NUMBERVALUE(A8171),kommuner!B:B,0))</f>
        <v>4626</v>
      </c>
      <c r="C8171" s="111" t="s">
        <v>181</v>
      </c>
      <c r="D8171" s="111" t="s">
        <v>181</v>
      </c>
      <c r="E8171" s="111" t="s">
        <v>123</v>
      </c>
      <c r="F8171" s="111" t="s">
        <v>139</v>
      </c>
      <c r="G8171" s="111" t="s">
        <v>139</v>
      </c>
      <c r="H8171" s="111" t="s">
        <v>139</v>
      </c>
      <c r="I8171" s="111" t="s">
        <v>139</v>
      </c>
      <c r="J8171" t="str">
        <f t="shared" si="254"/>
        <v>4626Vann og myrOrganisk jord</v>
      </c>
      <c r="K8171" s="111">
        <v>-0.38124953903444653</v>
      </c>
      <c r="L8171" s="111">
        <v>0</v>
      </c>
      <c r="M8171" s="111">
        <v>0</v>
      </c>
      <c r="N8171" s="112">
        <f t="shared" si="255"/>
        <v>-0.38124953903444653</v>
      </c>
    </row>
    <row r="8172" spans="1:14" x14ac:dyDescent="0.25">
      <c r="A8172" s="111" t="s">
        <v>808</v>
      </c>
      <c r="B8172" s="111">
        <f>INDEX(kommuner!C:C,MATCH(_xlfn.NUMBERVALUE(A8172),kommuner!B:B,0))</f>
        <v>4627</v>
      </c>
      <c r="C8172" s="111" t="s">
        <v>82</v>
      </c>
      <c r="D8172" s="111" t="s">
        <v>82</v>
      </c>
      <c r="E8172" s="111" t="s">
        <v>126</v>
      </c>
      <c r="F8172" s="111" t="s">
        <v>139</v>
      </c>
      <c r="G8172" s="111" t="s">
        <v>139</v>
      </c>
      <c r="H8172" s="111" t="s">
        <v>139</v>
      </c>
      <c r="I8172" s="111" t="s">
        <v>139</v>
      </c>
      <c r="J8172" t="str">
        <f t="shared" si="254"/>
        <v>4627Annen utmarkMineraljord</v>
      </c>
      <c r="K8172" s="111">
        <v>-0.12122885237983599</v>
      </c>
      <c r="L8172" s="111">
        <v>0</v>
      </c>
      <c r="M8172" s="111">
        <v>0</v>
      </c>
      <c r="N8172" s="112">
        <f t="shared" si="255"/>
        <v>-0.12122885237983599</v>
      </c>
    </row>
    <row r="8173" spans="1:14" x14ac:dyDescent="0.25">
      <c r="A8173" s="111" t="s">
        <v>808</v>
      </c>
      <c r="B8173" s="111">
        <f>INDEX(kommuner!C:C,MATCH(_xlfn.NUMBERVALUE(A8173),kommuner!B:B,0))</f>
        <v>4627</v>
      </c>
      <c r="C8173" s="111" t="s">
        <v>121</v>
      </c>
      <c r="D8173" s="111" t="s">
        <v>121</v>
      </c>
      <c r="E8173" s="111" t="s">
        <v>126</v>
      </c>
      <c r="F8173" s="111" t="s">
        <v>139</v>
      </c>
      <c r="G8173" s="111" t="s">
        <v>139</v>
      </c>
      <c r="H8173" s="111" t="s">
        <v>139</v>
      </c>
      <c r="I8173" s="111" t="s">
        <v>139</v>
      </c>
      <c r="J8173" t="str">
        <f t="shared" si="254"/>
        <v>4627BeiteMineraljord</v>
      </c>
      <c r="K8173" s="111">
        <v>-0.96338340838695502</v>
      </c>
      <c r="L8173" s="111">
        <v>0</v>
      </c>
      <c r="M8173" s="111">
        <v>1.2448711246839999E-7</v>
      </c>
      <c r="N8173" s="112">
        <f t="shared" si="255"/>
        <v>-0.96338328389984251</v>
      </c>
    </row>
    <row r="8174" spans="1:14" x14ac:dyDescent="0.25">
      <c r="A8174" s="111" t="s">
        <v>808</v>
      </c>
      <c r="B8174" s="111">
        <f>INDEX(kommuner!C:C,MATCH(_xlfn.NUMBERVALUE(A8174),kommuner!B:B,0))</f>
        <v>4627</v>
      </c>
      <c r="C8174" s="111" t="s">
        <v>121</v>
      </c>
      <c r="D8174" s="111" t="s">
        <v>121</v>
      </c>
      <c r="E8174" s="111" t="s">
        <v>123</v>
      </c>
      <c r="F8174" s="111" t="s">
        <v>139</v>
      </c>
      <c r="G8174" s="111" t="s">
        <v>139</v>
      </c>
      <c r="H8174" s="111" t="s">
        <v>139</v>
      </c>
      <c r="I8174" s="111" t="s">
        <v>139</v>
      </c>
      <c r="J8174" t="str">
        <f t="shared" si="254"/>
        <v>4627BeiteOrganisk jord</v>
      </c>
      <c r="K8174" s="111">
        <v>12.077525935985037</v>
      </c>
      <c r="L8174" s="111">
        <v>1.6412500000000001</v>
      </c>
      <c r="M8174" s="111">
        <v>0</v>
      </c>
      <c r="N8174" s="112">
        <f t="shared" si="255"/>
        <v>13.718775935985036</v>
      </c>
    </row>
    <row r="8175" spans="1:14" x14ac:dyDescent="0.25">
      <c r="A8175" s="111" t="s">
        <v>808</v>
      </c>
      <c r="B8175" s="111">
        <f>INDEX(kommuner!C:C,MATCH(_xlfn.NUMBERVALUE(A8175),kommuner!B:B,0))</f>
        <v>4627</v>
      </c>
      <c r="C8175" s="111" t="s">
        <v>84</v>
      </c>
      <c r="D8175" s="111" t="s">
        <v>84</v>
      </c>
      <c r="E8175" s="111" t="s">
        <v>126</v>
      </c>
      <c r="F8175" s="111" t="s">
        <v>139</v>
      </c>
      <c r="G8175" s="111" t="s">
        <v>139</v>
      </c>
      <c r="H8175" s="111" t="s">
        <v>139</v>
      </c>
      <c r="I8175" s="111" t="s">
        <v>139</v>
      </c>
      <c r="J8175" t="str">
        <f t="shared" si="254"/>
        <v>4627Dyrket markMineraljord</v>
      </c>
      <c r="K8175" s="111">
        <v>-0.87492202609341907</v>
      </c>
      <c r="L8175" s="111">
        <v>0</v>
      </c>
      <c r="M8175" s="111">
        <v>0</v>
      </c>
      <c r="N8175" s="112">
        <f t="shared" si="255"/>
        <v>-0.87492202609341907</v>
      </c>
    </row>
    <row r="8176" spans="1:14" x14ac:dyDescent="0.25">
      <c r="A8176" s="111" t="s">
        <v>808</v>
      </c>
      <c r="B8176" s="111">
        <f>INDEX(kommuner!C:C,MATCH(_xlfn.NUMBERVALUE(A8176),kommuner!B:B,0))</f>
        <v>4627</v>
      </c>
      <c r="C8176" s="111" t="s">
        <v>84</v>
      </c>
      <c r="D8176" s="111" t="s">
        <v>84</v>
      </c>
      <c r="E8176" s="111" t="s">
        <v>123</v>
      </c>
      <c r="F8176" s="111" t="s">
        <v>139</v>
      </c>
      <c r="G8176" s="111" t="s">
        <v>139</v>
      </c>
      <c r="H8176" s="111" t="s">
        <v>139</v>
      </c>
      <c r="I8176" s="111" t="s">
        <v>139</v>
      </c>
      <c r="J8176" t="str">
        <f t="shared" si="254"/>
        <v>4627Dyrket markOrganisk jord</v>
      </c>
      <c r="K8176" s="111">
        <v>28.726149366675592</v>
      </c>
      <c r="L8176" s="111">
        <v>1.45625</v>
      </c>
      <c r="M8176" s="111">
        <v>0</v>
      </c>
      <c r="N8176" s="112">
        <f t="shared" si="255"/>
        <v>30.182399366675593</v>
      </c>
    </row>
    <row r="8177" spans="1:14" x14ac:dyDescent="0.25">
      <c r="A8177" s="111" t="s">
        <v>808</v>
      </c>
      <c r="B8177" s="111">
        <f>INDEX(kommuner!C:C,MATCH(_xlfn.NUMBERVALUE(A8177),kommuner!B:B,0))</f>
        <v>4627</v>
      </c>
      <c r="C8177" s="111" t="s">
        <v>127</v>
      </c>
      <c r="D8177" s="111" t="s">
        <v>127</v>
      </c>
      <c r="E8177" s="111" t="s">
        <v>126</v>
      </c>
      <c r="F8177" s="111" t="s">
        <v>172</v>
      </c>
      <c r="G8177" s="111" t="s">
        <v>180</v>
      </c>
      <c r="H8177" s="111" t="s">
        <v>172</v>
      </c>
      <c r="I8177" s="111" t="s">
        <v>180</v>
      </c>
      <c r="J8177" t="str">
        <f t="shared" si="254"/>
        <v>4627SkogMineraljordBarskogHøy</v>
      </c>
      <c r="K8177" s="111">
        <v>-3.4914408319412575</v>
      </c>
      <c r="L8177" s="111">
        <v>0.85306406685236758</v>
      </c>
      <c r="M8177" s="111">
        <v>6.4056614999681585E-2</v>
      </c>
      <c r="N8177" s="112">
        <f t="shared" si="255"/>
        <v>-2.5743201500892083</v>
      </c>
    </row>
    <row r="8178" spans="1:14" x14ac:dyDescent="0.25">
      <c r="A8178" s="111" t="s">
        <v>808</v>
      </c>
      <c r="B8178" s="111">
        <f>INDEX(kommuner!C:C,MATCH(_xlfn.NUMBERVALUE(A8178),kommuner!B:B,0))</f>
        <v>4627</v>
      </c>
      <c r="C8178" s="111" t="s">
        <v>127</v>
      </c>
      <c r="D8178" s="111" t="s">
        <v>127</v>
      </c>
      <c r="E8178" s="111" t="s">
        <v>126</v>
      </c>
      <c r="F8178" s="111" t="s">
        <v>172</v>
      </c>
      <c r="G8178" s="111" t="s">
        <v>167</v>
      </c>
      <c r="H8178" s="111" t="s">
        <v>172</v>
      </c>
      <c r="I8178" s="111" t="s">
        <v>167</v>
      </c>
      <c r="J8178" t="str">
        <f t="shared" si="254"/>
        <v>4627SkogMineraljordBarskogImpediment</v>
      </c>
      <c r="K8178" s="111">
        <v>-1.1558387230259366</v>
      </c>
      <c r="L8178" s="111">
        <v>0.85306406685236758</v>
      </c>
      <c r="M8178" s="111">
        <v>6.3979989500968365E-2</v>
      </c>
      <c r="N8178" s="112">
        <f t="shared" si="255"/>
        <v>-0.23879466667260066</v>
      </c>
    </row>
    <row r="8179" spans="1:14" x14ac:dyDescent="0.25">
      <c r="A8179" s="111" t="s">
        <v>808</v>
      </c>
      <c r="B8179" s="111">
        <f>INDEX(kommuner!C:C,MATCH(_xlfn.NUMBERVALUE(A8179),kommuner!B:B,0))</f>
        <v>4627</v>
      </c>
      <c r="C8179" s="111" t="s">
        <v>127</v>
      </c>
      <c r="D8179" s="111" t="s">
        <v>127</v>
      </c>
      <c r="E8179" s="111" t="s">
        <v>126</v>
      </c>
      <c r="F8179" s="111" t="s">
        <v>172</v>
      </c>
      <c r="G8179" s="111" t="s">
        <v>190</v>
      </c>
      <c r="H8179" s="111" t="s">
        <v>172</v>
      </c>
      <c r="I8179" s="111" t="s">
        <v>190</v>
      </c>
      <c r="J8179" t="str">
        <f t="shared" si="254"/>
        <v>4627SkogMineraljordBarskogLav</v>
      </c>
      <c r="K8179" s="111">
        <v>-1.8215681825293268</v>
      </c>
      <c r="L8179" s="111">
        <v>0.85306406685236758</v>
      </c>
      <c r="M8179" s="111">
        <v>6.3979989500968365E-2</v>
      </c>
      <c r="N8179" s="112">
        <f t="shared" si="255"/>
        <v>-0.90452412617599087</v>
      </c>
    </row>
    <row r="8180" spans="1:14" x14ac:dyDescent="0.25">
      <c r="A8180" s="111" t="s">
        <v>808</v>
      </c>
      <c r="B8180" s="111">
        <f>INDEX(kommuner!C:C,MATCH(_xlfn.NUMBERVALUE(A8180),kommuner!B:B,0))</f>
        <v>4627</v>
      </c>
      <c r="C8180" s="111" t="s">
        <v>127</v>
      </c>
      <c r="D8180" s="111" t="s">
        <v>127</v>
      </c>
      <c r="E8180" s="111" t="s">
        <v>126</v>
      </c>
      <c r="F8180" s="111" t="s">
        <v>172</v>
      </c>
      <c r="G8180" s="111" t="s">
        <v>173</v>
      </c>
      <c r="H8180" s="111" t="s">
        <v>172</v>
      </c>
      <c r="I8180" s="111" t="s">
        <v>173</v>
      </c>
      <c r="J8180" t="str">
        <f t="shared" si="254"/>
        <v>4627SkogMineraljordBarskogMiddels</v>
      </c>
      <c r="K8180" s="111">
        <v>-2.9452289214132028</v>
      </c>
      <c r="L8180" s="111">
        <v>0.85306406685236758</v>
      </c>
      <c r="M8180" s="111">
        <v>6.4056614999681585E-2</v>
      </c>
      <c r="N8180" s="112">
        <f t="shared" si="255"/>
        <v>-2.0281082395611536</v>
      </c>
    </row>
    <row r="8181" spans="1:14" x14ac:dyDescent="0.25">
      <c r="A8181" s="111" t="s">
        <v>808</v>
      </c>
      <c r="B8181" s="111">
        <f>INDEX(kommuner!C:C,MATCH(_xlfn.NUMBERVALUE(A8181),kommuner!B:B,0))</f>
        <v>4627</v>
      </c>
      <c r="C8181" s="111" t="s">
        <v>127</v>
      </c>
      <c r="D8181" s="111" t="s">
        <v>127</v>
      </c>
      <c r="E8181" s="111" t="s">
        <v>126</v>
      </c>
      <c r="F8181" s="111" t="s">
        <v>172</v>
      </c>
      <c r="G8181" s="111" t="s">
        <v>186</v>
      </c>
      <c r="H8181" s="111" t="s">
        <v>172</v>
      </c>
      <c r="I8181" s="111" t="s">
        <v>186</v>
      </c>
      <c r="J8181" t="str">
        <f t="shared" si="254"/>
        <v>4627SkogMineraljordBarskogSærs høy</v>
      </c>
      <c r="K8181" s="111">
        <v>-2.734962032443129</v>
      </c>
      <c r="L8181" s="111">
        <v>0.85306406685236758</v>
      </c>
      <c r="M8181" s="111">
        <v>6.4056614999681585E-2</v>
      </c>
      <c r="N8181" s="112">
        <f t="shared" si="255"/>
        <v>-1.81784135059108</v>
      </c>
    </row>
    <row r="8182" spans="1:14" x14ac:dyDescent="0.25">
      <c r="A8182" s="111" t="s">
        <v>808</v>
      </c>
      <c r="B8182" s="111">
        <f>INDEX(kommuner!C:C,MATCH(_xlfn.NUMBERVALUE(A8182),kommuner!B:B,0))</f>
        <v>4627</v>
      </c>
      <c r="C8182" s="111" t="s">
        <v>127</v>
      </c>
      <c r="D8182" s="111" t="s">
        <v>127</v>
      </c>
      <c r="E8182" s="111" t="s">
        <v>126</v>
      </c>
      <c r="F8182" s="111" t="s">
        <v>179</v>
      </c>
      <c r="G8182" s="111" t="s">
        <v>180</v>
      </c>
      <c r="H8182" s="111" t="s">
        <v>179</v>
      </c>
      <c r="I8182" s="111" t="s">
        <v>180</v>
      </c>
      <c r="J8182" t="str">
        <f t="shared" si="254"/>
        <v>4627SkogMineraljordBlandingsskogHøy</v>
      </c>
      <c r="K8182" s="111">
        <v>-7.1939050909469406</v>
      </c>
      <c r="L8182" s="111">
        <v>0.85306406685236758</v>
      </c>
      <c r="M8182" s="111">
        <v>6.3979989500968365E-2</v>
      </c>
      <c r="N8182" s="112">
        <f t="shared" si="255"/>
        <v>-6.2768610345936047</v>
      </c>
    </row>
    <row r="8183" spans="1:14" x14ac:dyDescent="0.25">
      <c r="A8183" s="111" t="s">
        <v>808</v>
      </c>
      <c r="B8183" s="111">
        <f>INDEX(kommuner!C:C,MATCH(_xlfn.NUMBERVALUE(A8183),kommuner!B:B,0))</f>
        <v>4627</v>
      </c>
      <c r="C8183" s="111" t="s">
        <v>127</v>
      </c>
      <c r="D8183" s="111" t="s">
        <v>127</v>
      </c>
      <c r="E8183" s="111" t="s">
        <v>126</v>
      </c>
      <c r="F8183" s="111" t="s">
        <v>179</v>
      </c>
      <c r="G8183" s="111" t="s">
        <v>167</v>
      </c>
      <c r="H8183" s="111" t="s">
        <v>179</v>
      </c>
      <c r="I8183" s="111" t="s">
        <v>167</v>
      </c>
      <c r="J8183" t="str">
        <f t="shared" si="254"/>
        <v>4627SkogMineraljordBlandingsskogImpediment</v>
      </c>
      <c r="K8183" s="111">
        <v>-1.6598037998579707</v>
      </c>
      <c r="L8183" s="111">
        <v>0.85306406685236758</v>
      </c>
      <c r="M8183" s="111">
        <v>6.3979989500968365E-2</v>
      </c>
      <c r="N8183" s="112">
        <f t="shared" si="255"/>
        <v>-0.7427597435046347</v>
      </c>
    </row>
    <row r="8184" spans="1:14" x14ac:dyDescent="0.25">
      <c r="A8184" s="111" t="s">
        <v>808</v>
      </c>
      <c r="B8184" s="111">
        <f>INDEX(kommuner!C:C,MATCH(_xlfn.NUMBERVALUE(A8184),kommuner!B:B,0))</f>
        <v>4627</v>
      </c>
      <c r="C8184" s="111" t="s">
        <v>127</v>
      </c>
      <c r="D8184" s="111" t="s">
        <v>127</v>
      </c>
      <c r="E8184" s="111" t="s">
        <v>126</v>
      </c>
      <c r="F8184" s="111" t="s">
        <v>179</v>
      </c>
      <c r="G8184" s="111" t="s">
        <v>190</v>
      </c>
      <c r="H8184" s="111" t="s">
        <v>179</v>
      </c>
      <c r="I8184" s="111" t="s">
        <v>190</v>
      </c>
      <c r="J8184" t="str">
        <f t="shared" si="254"/>
        <v>4627SkogMineraljordBlandingsskogLav</v>
      </c>
      <c r="K8184" s="111">
        <v>-2.5588434197694254</v>
      </c>
      <c r="L8184" s="111">
        <v>0.85306406685236758</v>
      </c>
      <c r="M8184" s="111">
        <v>6.3979989500968365E-2</v>
      </c>
      <c r="N8184" s="112">
        <f t="shared" si="255"/>
        <v>-1.6417993634160897</v>
      </c>
    </row>
    <row r="8185" spans="1:14" x14ac:dyDescent="0.25">
      <c r="A8185" s="111" t="s">
        <v>808</v>
      </c>
      <c r="B8185" s="111">
        <f>INDEX(kommuner!C:C,MATCH(_xlfn.NUMBERVALUE(A8185),kommuner!B:B,0))</f>
        <v>4627</v>
      </c>
      <c r="C8185" s="111" t="s">
        <v>127</v>
      </c>
      <c r="D8185" s="111" t="s">
        <v>127</v>
      </c>
      <c r="E8185" s="111" t="s">
        <v>126</v>
      </c>
      <c r="F8185" s="111" t="s">
        <v>179</v>
      </c>
      <c r="G8185" s="111" t="s">
        <v>173</v>
      </c>
      <c r="H8185" s="111" t="s">
        <v>179</v>
      </c>
      <c r="I8185" s="111" t="s">
        <v>173</v>
      </c>
      <c r="J8185" t="str">
        <f t="shared" si="254"/>
        <v>4627SkogMineraljordBlandingsskogMiddels</v>
      </c>
      <c r="K8185" s="111">
        <v>-3.8687729546762566</v>
      </c>
      <c r="L8185" s="111">
        <v>0.85306406685236758</v>
      </c>
      <c r="M8185" s="111">
        <v>6.3979989500968365E-2</v>
      </c>
      <c r="N8185" s="112">
        <f t="shared" si="255"/>
        <v>-2.9517288983229206</v>
      </c>
    </row>
    <row r="8186" spans="1:14" x14ac:dyDescent="0.25">
      <c r="A8186" s="111" t="s">
        <v>808</v>
      </c>
      <c r="B8186" s="111">
        <f>INDEX(kommuner!C:C,MATCH(_xlfn.NUMBERVALUE(A8186),kommuner!B:B,0))</f>
        <v>4627</v>
      </c>
      <c r="C8186" s="111" t="s">
        <v>127</v>
      </c>
      <c r="D8186" s="111" t="s">
        <v>127</v>
      </c>
      <c r="E8186" s="111" t="s">
        <v>126</v>
      </c>
      <c r="F8186" s="111" t="s">
        <v>179</v>
      </c>
      <c r="G8186" s="111" t="s">
        <v>186</v>
      </c>
      <c r="H8186" s="111" t="s">
        <v>179</v>
      </c>
      <c r="I8186" s="111" t="s">
        <v>186</v>
      </c>
      <c r="J8186" t="str">
        <f t="shared" si="254"/>
        <v>4627SkogMineraljordBlandingsskogSærs høy</v>
      </c>
      <c r="K8186" s="111">
        <v>-2.9395925245326562</v>
      </c>
      <c r="L8186" s="111">
        <v>0.85306406685236758</v>
      </c>
      <c r="M8186" s="111">
        <v>6.3979989500968365E-2</v>
      </c>
      <c r="N8186" s="112">
        <f t="shared" si="255"/>
        <v>-2.0225484681793202</v>
      </c>
    </row>
    <row r="8187" spans="1:14" x14ac:dyDescent="0.25">
      <c r="A8187" s="111" t="s">
        <v>808</v>
      </c>
      <c r="B8187" s="111">
        <f>INDEX(kommuner!C:C,MATCH(_xlfn.NUMBERVALUE(A8187),kommuner!B:B,0))</f>
        <v>4627</v>
      </c>
      <c r="C8187" s="111" t="s">
        <v>127</v>
      </c>
      <c r="D8187" s="111" t="s">
        <v>127</v>
      </c>
      <c r="E8187" s="111" t="s">
        <v>126</v>
      </c>
      <c r="F8187" s="111" t="s">
        <v>185</v>
      </c>
      <c r="G8187" s="111" t="s">
        <v>180</v>
      </c>
      <c r="H8187" s="111" t="s">
        <v>185</v>
      </c>
      <c r="I8187" s="111" t="s">
        <v>180</v>
      </c>
      <c r="J8187" t="str">
        <f t="shared" si="254"/>
        <v>4627SkogMineraljordLauvskogHøy</v>
      </c>
      <c r="K8187" s="111">
        <v>-2.6171499611514069</v>
      </c>
      <c r="L8187" s="111">
        <v>0.85306406685236758</v>
      </c>
      <c r="M8187" s="111">
        <v>6.3979989500968365E-2</v>
      </c>
      <c r="N8187" s="112">
        <f t="shared" si="255"/>
        <v>-1.7001059047980711</v>
      </c>
    </row>
    <row r="8188" spans="1:14" x14ac:dyDescent="0.25">
      <c r="A8188" s="111" t="s">
        <v>808</v>
      </c>
      <c r="B8188" s="111">
        <f>INDEX(kommuner!C:C,MATCH(_xlfn.NUMBERVALUE(A8188),kommuner!B:B,0))</f>
        <v>4627</v>
      </c>
      <c r="C8188" s="111" t="s">
        <v>127</v>
      </c>
      <c r="D8188" s="111" t="s">
        <v>127</v>
      </c>
      <c r="E8188" s="111" t="s">
        <v>126</v>
      </c>
      <c r="F8188" s="111" t="s">
        <v>185</v>
      </c>
      <c r="G8188" s="111" t="s">
        <v>167</v>
      </c>
      <c r="H8188" s="111" t="s">
        <v>185</v>
      </c>
      <c r="I8188" s="111" t="s">
        <v>167</v>
      </c>
      <c r="J8188" t="str">
        <f t="shared" si="254"/>
        <v>4627SkogMineraljordLauvskogImpediment</v>
      </c>
      <c r="K8188" s="111">
        <v>-1.406906973132888</v>
      </c>
      <c r="L8188" s="111">
        <v>0.85306406685236758</v>
      </c>
      <c r="M8188" s="111">
        <v>6.3979989500968365E-2</v>
      </c>
      <c r="N8188" s="112">
        <f t="shared" si="255"/>
        <v>-0.48986291677955207</v>
      </c>
    </row>
    <row r="8189" spans="1:14" x14ac:dyDescent="0.25">
      <c r="A8189" s="111" t="s">
        <v>808</v>
      </c>
      <c r="B8189" s="111">
        <f>INDEX(kommuner!C:C,MATCH(_xlfn.NUMBERVALUE(A8189),kommuner!B:B,0))</f>
        <v>4627</v>
      </c>
      <c r="C8189" s="111" t="s">
        <v>127</v>
      </c>
      <c r="D8189" s="111" t="s">
        <v>127</v>
      </c>
      <c r="E8189" s="111" t="s">
        <v>126</v>
      </c>
      <c r="F8189" s="111" t="s">
        <v>185</v>
      </c>
      <c r="G8189" s="111" t="s">
        <v>190</v>
      </c>
      <c r="H8189" s="111" t="s">
        <v>185</v>
      </c>
      <c r="I8189" s="111" t="s">
        <v>190</v>
      </c>
      <c r="J8189" t="str">
        <f t="shared" si="254"/>
        <v>4627SkogMineraljordLauvskogLav</v>
      </c>
      <c r="K8189" s="111">
        <v>-8.9748170935426599E-2</v>
      </c>
      <c r="L8189" s="111">
        <v>0.85306406685236758</v>
      </c>
      <c r="M8189" s="111">
        <v>6.3979989500968365E-2</v>
      </c>
      <c r="N8189" s="112">
        <f t="shared" si="255"/>
        <v>0.82729588541790933</v>
      </c>
    </row>
    <row r="8190" spans="1:14" x14ac:dyDescent="0.25">
      <c r="A8190" s="111" t="s">
        <v>808</v>
      </c>
      <c r="B8190" s="111">
        <f>INDEX(kommuner!C:C,MATCH(_xlfn.NUMBERVALUE(A8190),kommuner!B:B,0))</f>
        <v>4627</v>
      </c>
      <c r="C8190" s="111" t="s">
        <v>127</v>
      </c>
      <c r="D8190" s="111" t="s">
        <v>127</v>
      </c>
      <c r="E8190" s="111" t="s">
        <v>126</v>
      </c>
      <c r="F8190" s="111" t="s">
        <v>185</v>
      </c>
      <c r="G8190" s="111" t="s">
        <v>173</v>
      </c>
      <c r="H8190" s="111" t="s">
        <v>185</v>
      </c>
      <c r="I8190" s="111" t="s">
        <v>173</v>
      </c>
      <c r="J8190" t="str">
        <f t="shared" si="254"/>
        <v>4627SkogMineraljordLauvskogMiddels</v>
      </c>
      <c r="K8190" s="111">
        <v>-1.7789409505847176</v>
      </c>
      <c r="L8190" s="111">
        <v>0.85306406685236758</v>
      </c>
      <c r="M8190" s="111">
        <v>6.3979989500968365E-2</v>
      </c>
      <c r="N8190" s="112">
        <f t="shared" si="255"/>
        <v>-0.86189689423138161</v>
      </c>
    </row>
    <row r="8191" spans="1:14" x14ac:dyDescent="0.25">
      <c r="A8191" s="111" t="s">
        <v>808</v>
      </c>
      <c r="B8191" s="111">
        <f>INDEX(kommuner!C:C,MATCH(_xlfn.NUMBERVALUE(A8191),kommuner!B:B,0))</f>
        <v>4627</v>
      </c>
      <c r="C8191" s="111" t="s">
        <v>127</v>
      </c>
      <c r="D8191" s="111" t="s">
        <v>127</v>
      </c>
      <c r="E8191" s="111" t="s">
        <v>126</v>
      </c>
      <c r="F8191" s="111" t="s">
        <v>185</v>
      </c>
      <c r="G8191" s="111" t="s">
        <v>186</v>
      </c>
      <c r="H8191" s="111" t="s">
        <v>185</v>
      </c>
      <c r="I8191" s="111" t="s">
        <v>186</v>
      </c>
      <c r="J8191" t="str">
        <f t="shared" si="254"/>
        <v>4627SkogMineraljordLauvskogSærs høy</v>
      </c>
      <c r="K8191" s="111">
        <v>-3.5879168219799293</v>
      </c>
      <c r="L8191" s="111">
        <v>0.85306406685236758</v>
      </c>
      <c r="M8191" s="111">
        <v>6.3979989500968365E-2</v>
      </c>
      <c r="N8191" s="112">
        <f t="shared" si="255"/>
        <v>-2.6708727656265934</v>
      </c>
    </row>
    <row r="8192" spans="1:14" x14ac:dyDescent="0.25">
      <c r="A8192" s="111" t="s">
        <v>808</v>
      </c>
      <c r="B8192" s="111">
        <f>INDEX(kommuner!C:C,MATCH(_xlfn.NUMBERVALUE(A8192),kommuner!B:B,0))</f>
        <v>4627</v>
      </c>
      <c r="C8192" s="111" t="s">
        <v>127</v>
      </c>
      <c r="D8192" s="111" t="s">
        <v>127</v>
      </c>
      <c r="E8192" s="111" t="s">
        <v>123</v>
      </c>
      <c r="F8192" s="111" t="s">
        <v>172</v>
      </c>
      <c r="G8192" s="111" t="s">
        <v>180</v>
      </c>
      <c r="H8192" s="111" t="s">
        <v>172</v>
      </c>
      <c r="I8192" s="111" t="s">
        <v>180</v>
      </c>
      <c r="J8192" t="str">
        <f t="shared" si="254"/>
        <v>4627SkogOrganisk jordBarskogHøy</v>
      </c>
      <c r="K8192" s="111">
        <v>-2.5184559031994138</v>
      </c>
      <c r="L8192" s="111">
        <v>0.92784825435236762</v>
      </c>
      <c r="M8192" s="111">
        <v>0.46518126042825314</v>
      </c>
      <c r="N8192" s="112">
        <f t="shared" si="255"/>
        <v>-1.1254263884187932</v>
      </c>
    </row>
    <row r="8193" spans="1:14" x14ac:dyDescent="0.25">
      <c r="A8193" s="111" t="s">
        <v>808</v>
      </c>
      <c r="B8193" s="111">
        <f>INDEX(kommuner!C:C,MATCH(_xlfn.NUMBERVALUE(A8193),kommuner!B:B,0))</f>
        <v>4627</v>
      </c>
      <c r="C8193" s="111" t="s">
        <v>127</v>
      </c>
      <c r="D8193" s="111" t="s">
        <v>127</v>
      </c>
      <c r="E8193" s="111" t="s">
        <v>123</v>
      </c>
      <c r="F8193" s="111" t="s">
        <v>172</v>
      </c>
      <c r="G8193" s="111" t="s">
        <v>167</v>
      </c>
      <c r="H8193" s="111" t="s">
        <v>172</v>
      </c>
      <c r="I8193" s="111" t="s">
        <v>167</v>
      </c>
      <c r="J8193" t="str">
        <f t="shared" si="254"/>
        <v>4627SkogOrganisk jordBarskogImpediment</v>
      </c>
      <c r="K8193" s="111">
        <v>-0.13011741963904588</v>
      </c>
      <c r="L8193" s="111">
        <v>0.92784825435236762</v>
      </c>
      <c r="M8193" s="111">
        <v>0.46510463492953991</v>
      </c>
      <c r="N8193" s="112">
        <f t="shared" si="255"/>
        <v>1.2628354696428616</v>
      </c>
    </row>
    <row r="8194" spans="1:14" x14ac:dyDescent="0.25">
      <c r="A8194" s="111" t="s">
        <v>808</v>
      </c>
      <c r="B8194" s="111">
        <f>INDEX(kommuner!C:C,MATCH(_xlfn.NUMBERVALUE(A8194),kommuner!B:B,0))</f>
        <v>4627</v>
      </c>
      <c r="C8194" s="111" t="s">
        <v>127</v>
      </c>
      <c r="D8194" s="111" t="s">
        <v>127</v>
      </c>
      <c r="E8194" s="111" t="s">
        <v>123</v>
      </c>
      <c r="F8194" s="111" t="s">
        <v>172</v>
      </c>
      <c r="G8194" s="111" t="s">
        <v>190</v>
      </c>
      <c r="H8194" s="111" t="s">
        <v>172</v>
      </c>
      <c r="I8194" s="111" t="s">
        <v>190</v>
      </c>
      <c r="J8194" t="str">
        <f t="shared" si="254"/>
        <v>4627SkogOrganisk jordBarskogLav</v>
      </c>
      <c r="K8194" s="111">
        <v>-0.50666953101693391</v>
      </c>
      <c r="L8194" s="111">
        <v>0.92784825435236762</v>
      </c>
      <c r="M8194" s="111">
        <v>0.46510463492953991</v>
      </c>
      <c r="N8194" s="112">
        <f t="shared" si="255"/>
        <v>0.88628335826497362</v>
      </c>
    </row>
    <row r="8195" spans="1:14" x14ac:dyDescent="0.25">
      <c r="A8195" s="111" t="s">
        <v>808</v>
      </c>
      <c r="B8195" s="111">
        <f>INDEX(kommuner!C:C,MATCH(_xlfn.NUMBERVALUE(A8195),kommuner!B:B,0))</f>
        <v>4627</v>
      </c>
      <c r="C8195" s="111" t="s">
        <v>127</v>
      </c>
      <c r="D8195" s="111" t="s">
        <v>127</v>
      </c>
      <c r="E8195" s="111" t="s">
        <v>123</v>
      </c>
      <c r="F8195" s="111" t="s">
        <v>172</v>
      </c>
      <c r="G8195" s="111" t="s">
        <v>173</v>
      </c>
      <c r="H8195" s="111" t="s">
        <v>172</v>
      </c>
      <c r="I8195" s="111" t="s">
        <v>173</v>
      </c>
      <c r="J8195" t="str">
        <f t="shared" ref="J8195:J8258" si="256">B8195&amp;C8195&amp;E8195&amp;IF(C8195="Skog",F8195&amp;G8195,"")</f>
        <v>4627SkogOrganisk jordBarskogMiddels</v>
      </c>
      <c r="K8195" s="111">
        <v>-1.5571490961494638</v>
      </c>
      <c r="L8195" s="111">
        <v>0.92784825435236762</v>
      </c>
      <c r="M8195" s="111">
        <v>0.46518126042825314</v>
      </c>
      <c r="N8195" s="112">
        <f t="shared" ref="N8195:N8258" si="257">SUM(K8195:M8195)</f>
        <v>-0.16411958136884308</v>
      </c>
    </row>
    <row r="8196" spans="1:14" x14ac:dyDescent="0.25">
      <c r="A8196" s="111" t="s">
        <v>808</v>
      </c>
      <c r="B8196" s="111">
        <f>INDEX(kommuner!C:C,MATCH(_xlfn.NUMBERVALUE(A8196),kommuner!B:B,0))</f>
        <v>4627</v>
      </c>
      <c r="C8196" s="111" t="s">
        <v>127</v>
      </c>
      <c r="D8196" s="111" t="s">
        <v>127</v>
      </c>
      <c r="E8196" s="111" t="s">
        <v>123</v>
      </c>
      <c r="F8196" s="111" t="s">
        <v>172</v>
      </c>
      <c r="G8196" s="111" t="s">
        <v>186</v>
      </c>
      <c r="H8196" s="111" t="s">
        <v>172</v>
      </c>
      <c r="I8196" s="111" t="s">
        <v>186</v>
      </c>
      <c r="J8196" t="str">
        <f t="shared" si="256"/>
        <v>4627SkogOrganisk jordBarskogSærs høy</v>
      </c>
      <c r="K8196" s="111">
        <v>2.5548655235722699</v>
      </c>
      <c r="L8196" s="111">
        <v>0.92784825435236762</v>
      </c>
      <c r="M8196" s="111">
        <v>0.46518126042825314</v>
      </c>
      <c r="N8196" s="112">
        <f t="shared" si="257"/>
        <v>3.9478950383528906</v>
      </c>
    </row>
    <row r="8197" spans="1:14" x14ac:dyDescent="0.25">
      <c r="A8197" s="111" t="s">
        <v>808</v>
      </c>
      <c r="B8197" s="111">
        <f>INDEX(kommuner!C:C,MATCH(_xlfn.NUMBERVALUE(A8197),kommuner!B:B,0))</f>
        <v>4627</v>
      </c>
      <c r="C8197" s="111" t="s">
        <v>127</v>
      </c>
      <c r="D8197" s="111" t="s">
        <v>127</v>
      </c>
      <c r="E8197" s="111" t="s">
        <v>123</v>
      </c>
      <c r="F8197" s="111" t="s">
        <v>179</v>
      </c>
      <c r="G8197" s="111" t="s">
        <v>180</v>
      </c>
      <c r="H8197" s="111" t="s">
        <v>179</v>
      </c>
      <c r="I8197" s="111" t="s">
        <v>180</v>
      </c>
      <c r="J8197" t="str">
        <f t="shared" si="256"/>
        <v>4627SkogOrganisk jordBlandingsskogHøy</v>
      </c>
      <c r="K8197" s="111">
        <v>-5.5554344456832343</v>
      </c>
      <c r="L8197" s="111">
        <v>0.92784825435236762</v>
      </c>
      <c r="M8197" s="111">
        <v>0.46510463492953991</v>
      </c>
      <c r="N8197" s="112">
        <f t="shared" si="257"/>
        <v>-4.1624815564013264</v>
      </c>
    </row>
    <row r="8198" spans="1:14" x14ac:dyDescent="0.25">
      <c r="A8198" s="111" t="s">
        <v>808</v>
      </c>
      <c r="B8198" s="111">
        <f>INDEX(kommuner!C:C,MATCH(_xlfn.NUMBERVALUE(A8198),kommuner!B:B,0))</f>
        <v>4627</v>
      </c>
      <c r="C8198" s="111" t="s">
        <v>127</v>
      </c>
      <c r="D8198" s="111" t="s">
        <v>127</v>
      </c>
      <c r="E8198" s="111" t="s">
        <v>123</v>
      </c>
      <c r="F8198" s="111" t="s">
        <v>179</v>
      </c>
      <c r="G8198" s="111" t="s">
        <v>167</v>
      </c>
      <c r="H8198" s="111" t="s">
        <v>179</v>
      </c>
      <c r="I8198" s="111" t="s">
        <v>167</v>
      </c>
      <c r="J8198" t="str">
        <f t="shared" si="256"/>
        <v>4627SkogOrganisk jordBlandingsskogImpediment</v>
      </c>
      <c r="K8198" s="111">
        <v>-0.28586344175800005</v>
      </c>
      <c r="L8198" s="111">
        <v>0.92784825435236762</v>
      </c>
      <c r="M8198" s="111">
        <v>0.46510463492953991</v>
      </c>
      <c r="N8198" s="112">
        <f t="shared" si="257"/>
        <v>1.1070894475239075</v>
      </c>
    </row>
    <row r="8199" spans="1:14" x14ac:dyDescent="0.25">
      <c r="A8199" s="111" t="s">
        <v>808</v>
      </c>
      <c r="B8199" s="111">
        <f>INDEX(kommuner!C:C,MATCH(_xlfn.NUMBERVALUE(A8199),kommuner!B:B,0))</f>
        <v>4627</v>
      </c>
      <c r="C8199" s="111" t="s">
        <v>127</v>
      </c>
      <c r="D8199" s="111" t="s">
        <v>127</v>
      </c>
      <c r="E8199" s="111" t="s">
        <v>123</v>
      </c>
      <c r="F8199" s="111" t="s">
        <v>179</v>
      </c>
      <c r="G8199" s="111" t="s">
        <v>190</v>
      </c>
      <c r="H8199" s="111" t="s">
        <v>179</v>
      </c>
      <c r="I8199" s="111" t="s">
        <v>190</v>
      </c>
      <c r="J8199" t="str">
        <f t="shared" si="256"/>
        <v>4627SkogOrganisk jordBlandingsskogLav</v>
      </c>
      <c r="K8199" s="111">
        <v>-1.2347339377887629</v>
      </c>
      <c r="L8199" s="111">
        <v>0.92784825435236762</v>
      </c>
      <c r="M8199" s="111">
        <v>0.46510463492953991</v>
      </c>
      <c r="N8199" s="112">
        <f t="shared" si="257"/>
        <v>0.15821895149314458</v>
      </c>
    </row>
    <row r="8200" spans="1:14" x14ac:dyDescent="0.25">
      <c r="A8200" s="111" t="s">
        <v>808</v>
      </c>
      <c r="B8200" s="111">
        <f>INDEX(kommuner!C:C,MATCH(_xlfn.NUMBERVALUE(A8200),kommuner!B:B,0))</f>
        <v>4627</v>
      </c>
      <c r="C8200" s="111" t="s">
        <v>127</v>
      </c>
      <c r="D8200" s="111" t="s">
        <v>127</v>
      </c>
      <c r="E8200" s="111" t="s">
        <v>123</v>
      </c>
      <c r="F8200" s="111" t="s">
        <v>179</v>
      </c>
      <c r="G8200" s="111" t="s">
        <v>173</v>
      </c>
      <c r="H8200" s="111" t="s">
        <v>179</v>
      </c>
      <c r="I8200" s="111" t="s">
        <v>173</v>
      </c>
      <c r="J8200" t="str">
        <f t="shared" si="256"/>
        <v>4627SkogOrganisk jordBlandingsskogMiddels</v>
      </c>
      <c r="K8200" s="111">
        <v>-2.4239591752717748</v>
      </c>
      <c r="L8200" s="111">
        <v>0.92784825435236762</v>
      </c>
      <c r="M8200" s="111">
        <v>0.46510463492953991</v>
      </c>
      <c r="N8200" s="112">
        <f t="shared" si="257"/>
        <v>-1.0310062859898674</v>
      </c>
    </row>
    <row r="8201" spans="1:14" x14ac:dyDescent="0.25">
      <c r="A8201" s="111" t="s">
        <v>808</v>
      </c>
      <c r="B8201" s="111">
        <f>INDEX(kommuner!C:C,MATCH(_xlfn.NUMBERVALUE(A8201),kommuner!B:B,0))</f>
        <v>4627</v>
      </c>
      <c r="C8201" s="111" t="s">
        <v>127</v>
      </c>
      <c r="D8201" s="111" t="s">
        <v>127</v>
      </c>
      <c r="E8201" s="111" t="s">
        <v>123</v>
      </c>
      <c r="F8201" s="111" t="s">
        <v>179</v>
      </c>
      <c r="G8201" s="111" t="s">
        <v>186</v>
      </c>
      <c r="H8201" s="111" t="s">
        <v>179</v>
      </c>
      <c r="I8201" s="111" t="s">
        <v>186</v>
      </c>
      <c r="J8201" t="str">
        <f t="shared" si="256"/>
        <v>4627SkogOrganisk jordBlandingsskogSærs høy</v>
      </c>
      <c r="K8201" s="111">
        <v>-1.5726115302258048</v>
      </c>
      <c r="L8201" s="111">
        <v>0.92784825435236762</v>
      </c>
      <c r="M8201" s="111">
        <v>0.46510463492953991</v>
      </c>
      <c r="N8201" s="112">
        <f t="shared" si="257"/>
        <v>-0.17965864094389727</v>
      </c>
    </row>
    <row r="8202" spans="1:14" x14ac:dyDescent="0.25">
      <c r="A8202" s="111" t="s">
        <v>808</v>
      </c>
      <c r="B8202" s="111">
        <f>INDEX(kommuner!C:C,MATCH(_xlfn.NUMBERVALUE(A8202),kommuner!B:B,0))</f>
        <v>4627</v>
      </c>
      <c r="C8202" s="111" t="s">
        <v>127</v>
      </c>
      <c r="D8202" s="111" t="s">
        <v>127</v>
      </c>
      <c r="E8202" s="111" t="s">
        <v>123</v>
      </c>
      <c r="F8202" s="111" t="s">
        <v>185</v>
      </c>
      <c r="G8202" s="111" t="s">
        <v>180</v>
      </c>
      <c r="H8202" s="111" t="s">
        <v>185</v>
      </c>
      <c r="I8202" s="111" t="s">
        <v>180</v>
      </c>
      <c r="J8202" t="str">
        <f t="shared" si="256"/>
        <v>4627SkogOrganisk jordLauvskogHøy</v>
      </c>
      <c r="K8202" s="111">
        <v>-1.9913688882377358</v>
      </c>
      <c r="L8202" s="111">
        <v>0.92784825435236762</v>
      </c>
      <c r="M8202" s="111">
        <v>0.46510463492953991</v>
      </c>
      <c r="N8202" s="112">
        <f t="shared" si="257"/>
        <v>-0.59841599895582831</v>
      </c>
    </row>
    <row r="8203" spans="1:14" x14ac:dyDescent="0.25">
      <c r="A8203" s="111" t="s">
        <v>808</v>
      </c>
      <c r="B8203" s="111">
        <f>INDEX(kommuner!C:C,MATCH(_xlfn.NUMBERVALUE(A8203),kommuner!B:B,0))</f>
        <v>4627</v>
      </c>
      <c r="C8203" s="111" t="s">
        <v>127</v>
      </c>
      <c r="D8203" s="111" t="s">
        <v>127</v>
      </c>
      <c r="E8203" s="111" t="s">
        <v>123</v>
      </c>
      <c r="F8203" s="111" t="s">
        <v>185</v>
      </c>
      <c r="G8203" s="111" t="s">
        <v>167</v>
      </c>
      <c r="H8203" s="111" t="s">
        <v>185</v>
      </c>
      <c r="I8203" s="111" t="s">
        <v>167</v>
      </c>
      <c r="J8203" t="str">
        <f t="shared" si="256"/>
        <v>4627SkogOrganisk jordLauvskogImpediment</v>
      </c>
      <c r="K8203" s="111">
        <v>0.35000626494250675</v>
      </c>
      <c r="L8203" s="111">
        <v>0.92784825435236762</v>
      </c>
      <c r="M8203" s="111">
        <v>0.46510463492953991</v>
      </c>
      <c r="N8203" s="112">
        <f t="shared" si="257"/>
        <v>1.7429591542244141</v>
      </c>
    </row>
    <row r="8204" spans="1:14" x14ac:dyDescent="0.25">
      <c r="A8204" s="111" t="s">
        <v>808</v>
      </c>
      <c r="B8204" s="111">
        <f>INDEX(kommuner!C:C,MATCH(_xlfn.NUMBERVALUE(A8204),kommuner!B:B,0))</f>
        <v>4627</v>
      </c>
      <c r="C8204" s="111" t="s">
        <v>127</v>
      </c>
      <c r="D8204" s="111" t="s">
        <v>127</v>
      </c>
      <c r="E8204" s="111" t="s">
        <v>123</v>
      </c>
      <c r="F8204" s="111" t="s">
        <v>185</v>
      </c>
      <c r="G8204" s="111" t="s">
        <v>190</v>
      </c>
      <c r="H8204" s="111" t="s">
        <v>185</v>
      </c>
      <c r="I8204" s="111" t="s">
        <v>190</v>
      </c>
      <c r="J8204" t="str">
        <f t="shared" si="256"/>
        <v>4627SkogOrganisk jordLauvskogLav</v>
      </c>
      <c r="K8204" s="111">
        <v>1.1144075558526714</v>
      </c>
      <c r="L8204" s="111">
        <v>0.92784825435236762</v>
      </c>
      <c r="M8204" s="111">
        <v>0.46510463492953991</v>
      </c>
      <c r="N8204" s="112">
        <f t="shared" si="257"/>
        <v>2.5073604451345788</v>
      </c>
    </row>
    <row r="8205" spans="1:14" x14ac:dyDescent="0.25">
      <c r="A8205" s="111" t="s">
        <v>808</v>
      </c>
      <c r="B8205" s="111">
        <f>INDEX(kommuner!C:C,MATCH(_xlfn.NUMBERVALUE(A8205),kommuner!B:B,0))</f>
        <v>4627</v>
      </c>
      <c r="C8205" s="111" t="s">
        <v>127</v>
      </c>
      <c r="D8205" s="111" t="s">
        <v>127</v>
      </c>
      <c r="E8205" s="111" t="s">
        <v>123</v>
      </c>
      <c r="F8205" s="111" t="s">
        <v>185</v>
      </c>
      <c r="G8205" s="111" t="s">
        <v>173</v>
      </c>
      <c r="H8205" s="111" t="s">
        <v>185</v>
      </c>
      <c r="I8205" s="111" t="s">
        <v>173</v>
      </c>
      <c r="J8205" t="str">
        <f t="shared" si="256"/>
        <v>4627SkogOrganisk jordLauvskogMiddels</v>
      </c>
      <c r="K8205" s="111">
        <v>-0.62664468270982987</v>
      </c>
      <c r="L8205" s="111">
        <v>0.92784825435236762</v>
      </c>
      <c r="M8205" s="111">
        <v>0.46510463492953991</v>
      </c>
      <c r="N8205" s="112">
        <f t="shared" si="257"/>
        <v>0.76630820657207765</v>
      </c>
    </row>
    <row r="8206" spans="1:14" x14ac:dyDescent="0.25">
      <c r="A8206" s="111" t="s">
        <v>808</v>
      </c>
      <c r="B8206" s="111">
        <f>INDEX(kommuner!C:C,MATCH(_xlfn.NUMBERVALUE(A8206),kommuner!B:B,0))</f>
        <v>4627</v>
      </c>
      <c r="C8206" s="111" t="s">
        <v>127</v>
      </c>
      <c r="D8206" s="111" t="s">
        <v>127</v>
      </c>
      <c r="E8206" s="111" t="s">
        <v>123</v>
      </c>
      <c r="F8206" s="111" t="s">
        <v>185</v>
      </c>
      <c r="G8206" s="111" t="s">
        <v>186</v>
      </c>
      <c r="H8206" s="111" t="s">
        <v>185</v>
      </c>
      <c r="I8206" s="111" t="s">
        <v>186</v>
      </c>
      <c r="J8206" t="str">
        <f t="shared" si="256"/>
        <v>4627SkogOrganisk jordLauvskogSærs høy</v>
      </c>
      <c r="K8206" s="111">
        <v>-1.8997279926091779</v>
      </c>
      <c r="L8206" s="111">
        <v>0.92784825435236762</v>
      </c>
      <c r="M8206" s="111">
        <v>0.46510463492953991</v>
      </c>
      <c r="N8206" s="112">
        <f t="shared" si="257"/>
        <v>-0.50677510332727038</v>
      </c>
    </row>
    <row r="8207" spans="1:14" x14ac:dyDescent="0.25">
      <c r="A8207" s="111" t="s">
        <v>808</v>
      </c>
      <c r="B8207" s="111">
        <f>INDEX(kommuner!C:C,MATCH(_xlfn.NUMBERVALUE(A8207),kommuner!B:B,0))</f>
        <v>4627</v>
      </c>
      <c r="C8207" s="111" t="s">
        <v>83</v>
      </c>
      <c r="D8207" s="111" t="s">
        <v>83</v>
      </c>
      <c r="E8207" s="111" t="s">
        <v>126</v>
      </c>
      <c r="F8207" s="111" t="s">
        <v>139</v>
      </c>
      <c r="G8207" s="111" t="s">
        <v>139</v>
      </c>
      <c r="H8207" s="111" t="s">
        <v>139</v>
      </c>
      <c r="I8207" s="111" t="s">
        <v>139</v>
      </c>
      <c r="J8207" t="str">
        <f t="shared" si="256"/>
        <v>4627Utbygd arealMineraljord</v>
      </c>
      <c r="K8207" s="111">
        <v>-1.3010725986550351</v>
      </c>
      <c r="L8207" s="111">
        <v>0</v>
      </c>
      <c r="M8207" s="111">
        <v>1.303047089454229E-2</v>
      </c>
      <c r="N8207" s="112">
        <f t="shared" si="257"/>
        <v>-1.2880421277604928</v>
      </c>
    </row>
    <row r="8208" spans="1:14" x14ac:dyDescent="0.25">
      <c r="A8208" s="111" t="s">
        <v>808</v>
      </c>
      <c r="B8208" s="111">
        <f>INDEX(kommuner!C:C,MATCH(_xlfn.NUMBERVALUE(A8208),kommuner!B:B,0))</f>
        <v>4627</v>
      </c>
      <c r="C8208" s="111" t="s">
        <v>83</v>
      </c>
      <c r="D8208" s="111" t="s">
        <v>83</v>
      </c>
      <c r="E8208" s="111" t="s">
        <v>123</v>
      </c>
      <c r="F8208" s="111" t="s">
        <v>139</v>
      </c>
      <c r="G8208" s="111" t="s">
        <v>139</v>
      </c>
      <c r="H8208" s="111" t="s">
        <v>139</v>
      </c>
      <c r="I8208" s="111" t="s">
        <v>139</v>
      </c>
      <c r="J8208" t="str">
        <f t="shared" si="256"/>
        <v>4627Utbygd arealOrganisk jord</v>
      </c>
      <c r="K8208" s="111">
        <v>29.011421395201612</v>
      </c>
      <c r="L8208" s="111">
        <v>0</v>
      </c>
      <c r="M8208" s="111">
        <v>1.303047089454229E-2</v>
      </c>
      <c r="N8208" s="112">
        <f t="shared" si="257"/>
        <v>29.024451866096154</v>
      </c>
    </row>
    <row r="8209" spans="1:14" x14ac:dyDescent="0.25">
      <c r="A8209" s="111" t="s">
        <v>808</v>
      </c>
      <c r="B8209" s="111">
        <f>INDEX(kommuner!C:C,MATCH(_xlfn.NUMBERVALUE(A8209),kommuner!B:B,0))</f>
        <v>4627</v>
      </c>
      <c r="C8209" s="111" t="s">
        <v>181</v>
      </c>
      <c r="D8209" s="111" t="s">
        <v>181</v>
      </c>
      <c r="E8209" s="111" t="s">
        <v>123</v>
      </c>
      <c r="F8209" s="111" t="s">
        <v>139</v>
      </c>
      <c r="G8209" s="111" t="s">
        <v>139</v>
      </c>
      <c r="H8209" s="111" t="s">
        <v>139</v>
      </c>
      <c r="I8209" s="111" t="s">
        <v>139</v>
      </c>
      <c r="J8209" t="str">
        <f t="shared" si="256"/>
        <v>4627Vann og myrOrganisk jord</v>
      </c>
      <c r="K8209" s="111">
        <v>-0.38124953903444653</v>
      </c>
      <c r="L8209" s="111">
        <v>0</v>
      </c>
      <c r="M8209" s="111">
        <v>0</v>
      </c>
      <c r="N8209" s="112">
        <f t="shared" si="257"/>
        <v>-0.38124953903444653</v>
      </c>
    </row>
    <row r="8210" spans="1:14" x14ac:dyDescent="0.25">
      <c r="A8210" s="111" t="s">
        <v>809</v>
      </c>
      <c r="B8210" s="111">
        <f>INDEX(kommuner!C:C,MATCH(_xlfn.NUMBERVALUE(A8210),kommuner!B:B,0))</f>
        <v>4628</v>
      </c>
      <c r="C8210" s="111" t="s">
        <v>82</v>
      </c>
      <c r="D8210" s="111" t="s">
        <v>82</v>
      </c>
      <c r="E8210" s="111" t="s">
        <v>126</v>
      </c>
      <c r="F8210" s="111" t="s">
        <v>139</v>
      </c>
      <c r="G8210" s="111" t="s">
        <v>139</v>
      </c>
      <c r="H8210" s="111" t="s">
        <v>139</v>
      </c>
      <c r="I8210" s="111" t="s">
        <v>139</v>
      </c>
      <c r="J8210" t="str">
        <f t="shared" si="256"/>
        <v>4628Annen utmarkMineraljord</v>
      </c>
      <c r="K8210" s="111">
        <v>-0.12122885237983599</v>
      </c>
      <c r="L8210" s="111">
        <v>0</v>
      </c>
      <c r="M8210" s="111">
        <v>0</v>
      </c>
      <c r="N8210" s="112">
        <f t="shared" si="257"/>
        <v>-0.12122885237983599</v>
      </c>
    </row>
    <row r="8211" spans="1:14" x14ac:dyDescent="0.25">
      <c r="A8211" s="111" t="s">
        <v>809</v>
      </c>
      <c r="B8211" s="111">
        <f>INDEX(kommuner!C:C,MATCH(_xlfn.NUMBERVALUE(A8211),kommuner!B:B,0))</f>
        <v>4628</v>
      </c>
      <c r="C8211" s="111" t="s">
        <v>121</v>
      </c>
      <c r="D8211" s="111" t="s">
        <v>121</v>
      </c>
      <c r="E8211" s="111" t="s">
        <v>126</v>
      </c>
      <c r="F8211" s="111" t="s">
        <v>139</v>
      </c>
      <c r="G8211" s="111" t="s">
        <v>139</v>
      </c>
      <c r="H8211" s="111" t="s">
        <v>139</v>
      </c>
      <c r="I8211" s="111" t="s">
        <v>139</v>
      </c>
      <c r="J8211" t="str">
        <f t="shared" si="256"/>
        <v>4628BeiteMineraljord</v>
      </c>
      <c r="K8211" s="111">
        <v>-0.96338340838695502</v>
      </c>
      <c r="L8211" s="111">
        <v>0</v>
      </c>
      <c r="M8211" s="111">
        <v>1.2448711246839999E-7</v>
      </c>
      <c r="N8211" s="112">
        <f t="shared" si="257"/>
        <v>-0.96338328389984251</v>
      </c>
    </row>
    <row r="8212" spans="1:14" x14ac:dyDescent="0.25">
      <c r="A8212" s="111" t="s">
        <v>809</v>
      </c>
      <c r="B8212" s="111">
        <f>INDEX(kommuner!C:C,MATCH(_xlfn.NUMBERVALUE(A8212),kommuner!B:B,0))</f>
        <v>4628</v>
      </c>
      <c r="C8212" s="111" t="s">
        <v>121</v>
      </c>
      <c r="D8212" s="111" t="s">
        <v>121</v>
      </c>
      <c r="E8212" s="111" t="s">
        <v>123</v>
      </c>
      <c r="F8212" s="111" t="s">
        <v>139</v>
      </c>
      <c r="G8212" s="111" t="s">
        <v>139</v>
      </c>
      <c r="H8212" s="111" t="s">
        <v>139</v>
      </c>
      <c r="I8212" s="111" t="s">
        <v>139</v>
      </c>
      <c r="J8212" t="str">
        <f t="shared" si="256"/>
        <v>4628BeiteOrganisk jord</v>
      </c>
      <c r="K8212" s="111">
        <v>12.077525935985037</v>
      </c>
      <c r="L8212" s="111">
        <v>1.6412500000000001</v>
      </c>
      <c r="M8212" s="111">
        <v>0</v>
      </c>
      <c r="N8212" s="112">
        <f t="shared" si="257"/>
        <v>13.718775935985036</v>
      </c>
    </row>
    <row r="8213" spans="1:14" x14ac:dyDescent="0.25">
      <c r="A8213" s="111" t="s">
        <v>809</v>
      </c>
      <c r="B8213" s="111">
        <f>INDEX(kommuner!C:C,MATCH(_xlfn.NUMBERVALUE(A8213),kommuner!B:B,0))</f>
        <v>4628</v>
      </c>
      <c r="C8213" s="111" t="s">
        <v>84</v>
      </c>
      <c r="D8213" s="111" t="s">
        <v>84</v>
      </c>
      <c r="E8213" s="111" t="s">
        <v>126</v>
      </c>
      <c r="F8213" s="111" t="s">
        <v>139</v>
      </c>
      <c r="G8213" s="111" t="s">
        <v>139</v>
      </c>
      <c r="H8213" s="111" t="s">
        <v>139</v>
      </c>
      <c r="I8213" s="111" t="s">
        <v>139</v>
      </c>
      <c r="J8213" t="str">
        <f t="shared" si="256"/>
        <v>4628Dyrket markMineraljord</v>
      </c>
      <c r="K8213" s="111">
        <v>-0.87492202609341907</v>
      </c>
      <c r="L8213" s="111">
        <v>0</v>
      </c>
      <c r="M8213" s="111">
        <v>0</v>
      </c>
      <c r="N8213" s="112">
        <f t="shared" si="257"/>
        <v>-0.87492202609341907</v>
      </c>
    </row>
    <row r="8214" spans="1:14" x14ac:dyDescent="0.25">
      <c r="A8214" s="111" t="s">
        <v>809</v>
      </c>
      <c r="B8214" s="111">
        <f>INDEX(kommuner!C:C,MATCH(_xlfn.NUMBERVALUE(A8214),kommuner!B:B,0))</f>
        <v>4628</v>
      </c>
      <c r="C8214" s="111" t="s">
        <v>84</v>
      </c>
      <c r="D8214" s="111" t="s">
        <v>84</v>
      </c>
      <c r="E8214" s="111" t="s">
        <v>123</v>
      </c>
      <c r="F8214" s="111" t="s">
        <v>139</v>
      </c>
      <c r="G8214" s="111" t="s">
        <v>139</v>
      </c>
      <c r="H8214" s="111" t="s">
        <v>139</v>
      </c>
      <c r="I8214" s="111" t="s">
        <v>139</v>
      </c>
      <c r="J8214" t="str">
        <f t="shared" si="256"/>
        <v>4628Dyrket markOrganisk jord</v>
      </c>
      <c r="K8214" s="111">
        <v>28.726149366675592</v>
      </c>
      <c r="L8214" s="111">
        <v>1.45625</v>
      </c>
      <c r="M8214" s="111">
        <v>0</v>
      </c>
      <c r="N8214" s="112">
        <f t="shared" si="257"/>
        <v>30.182399366675593</v>
      </c>
    </row>
    <row r="8215" spans="1:14" x14ac:dyDescent="0.25">
      <c r="A8215" s="111" t="s">
        <v>809</v>
      </c>
      <c r="B8215" s="111">
        <f>INDEX(kommuner!C:C,MATCH(_xlfn.NUMBERVALUE(A8215),kommuner!B:B,0))</f>
        <v>4628</v>
      </c>
      <c r="C8215" s="111" t="s">
        <v>127</v>
      </c>
      <c r="D8215" s="111" t="s">
        <v>127</v>
      </c>
      <c r="E8215" s="111" t="s">
        <v>126</v>
      </c>
      <c r="F8215" s="111" t="s">
        <v>172</v>
      </c>
      <c r="G8215" s="111" t="s">
        <v>180</v>
      </c>
      <c r="H8215" s="111" t="s">
        <v>172</v>
      </c>
      <c r="I8215" s="111" t="s">
        <v>180</v>
      </c>
      <c r="J8215" t="str">
        <f t="shared" si="256"/>
        <v>4628SkogMineraljordBarskogHøy</v>
      </c>
      <c r="K8215" s="111">
        <v>-3.4914408319412575</v>
      </c>
      <c r="L8215" s="111">
        <v>0.85306406685236758</v>
      </c>
      <c r="M8215" s="111">
        <v>6.4056614999681585E-2</v>
      </c>
      <c r="N8215" s="112">
        <f t="shared" si="257"/>
        <v>-2.5743201500892083</v>
      </c>
    </row>
    <row r="8216" spans="1:14" x14ac:dyDescent="0.25">
      <c r="A8216" s="111" t="s">
        <v>809</v>
      </c>
      <c r="B8216" s="111">
        <f>INDEX(kommuner!C:C,MATCH(_xlfn.NUMBERVALUE(A8216),kommuner!B:B,0))</f>
        <v>4628</v>
      </c>
      <c r="C8216" s="111" t="s">
        <v>127</v>
      </c>
      <c r="D8216" s="111" t="s">
        <v>127</v>
      </c>
      <c r="E8216" s="111" t="s">
        <v>126</v>
      </c>
      <c r="F8216" s="111" t="s">
        <v>172</v>
      </c>
      <c r="G8216" s="111" t="s">
        <v>167</v>
      </c>
      <c r="H8216" s="111" t="s">
        <v>172</v>
      </c>
      <c r="I8216" s="111" t="s">
        <v>167</v>
      </c>
      <c r="J8216" t="str">
        <f t="shared" si="256"/>
        <v>4628SkogMineraljordBarskogImpediment</v>
      </c>
      <c r="K8216" s="111">
        <v>-1.1558387230259366</v>
      </c>
      <c r="L8216" s="111">
        <v>0.85306406685236758</v>
      </c>
      <c r="M8216" s="111">
        <v>6.3979989500968365E-2</v>
      </c>
      <c r="N8216" s="112">
        <f t="shared" si="257"/>
        <v>-0.23879466667260066</v>
      </c>
    </row>
    <row r="8217" spans="1:14" x14ac:dyDescent="0.25">
      <c r="A8217" s="111" t="s">
        <v>809</v>
      </c>
      <c r="B8217" s="111">
        <f>INDEX(kommuner!C:C,MATCH(_xlfn.NUMBERVALUE(A8217),kommuner!B:B,0))</f>
        <v>4628</v>
      </c>
      <c r="C8217" s="111" t="s">
        <v>127</v>
      </c>
      <c r="D8217" s="111" t="s">
        <v>127</v>
      </c>
      <c r="E8217" s="111" t="s">
        <v>126</v>
      </c>
      <c r="F8217" s="111" t="s">
        <v>172</v>
      </c>
      <c r="G8217" s="111" t="s">
        <v>190</v>
      </c>
      <c r="H8217" s="111" t="s">
        <v>172</v>
      </c>
      <c r="I8217" s="111" t="s">
        <v>190</v>
      </c>
      <c r="J8217" t="str">
        <f t="shared" si="256"/>
        <v>4628SkogMineraljordBarskogLav</v>
      </c>
      <c r="K8217" s="111">
        <v>-1.8215681825293268</v>
      </c>
      <c r="L8217" s="111">
        <v>0.85306406685236758</v>
      </c>
      <c r="M8217" s="111">
        <v>6.3979989500968365E-2</v>
      </c>
      <c r="N8217" s="112">
        <f t="shared" si="257"/>
        <v>-0.90452412617599087</v>
      </c>
    </row>
    <row r="8218" spans="1:14" x14ac:dyDescent="0.25">
      <c r="A8218" s="111" t="s">
        <v>809</v>
      </c>
      <c r="B8218" s="111">
        <f>INDEX(kommuner!C:C,MATCH(_xlfn.NUMBERVALUE(A8218),kommuner!B:B,0))</f>
        <v>4628</v>
      </c>
      <c r="C8218" s="111" t="s">
        <v>127</v>
      </c>
      <c r="D8218" s="111" t="s">
        <v>127</v>
      </c>
      <c r="E8218" s="111" t="s">
        <v>126</v>
      </c>
      <c r="F8218" s="111" t="s">
        <v>172</v>
      </c>
      <c r="G8218" s="111" t="s">
        <v>173</v>
      </c>
      <c r="H8218" s="111" t="s">
        <v>172</v>
      </c>
      <c r="I8218" s="111" t="s">
        <v>173</v>
      </c>
      <c r="J8218" t="str">
        <f t="shared" si="256"/>
        <v>4628SkogMineraljordBarskogMiddels</v>
      </c>
      <c r="K8218" s="111">
        <v>-2.9452289214132028</v>
      </c>
      <c r="L8218" s="111">
        <v>0.85306406685236758</v>
      </c>
      <c r="M8218" s="111">
        <v>6.4056614999681585E-2</v>
      </c>
      <c r="N8218" s="112">
        <f t="shared" si="257"/>
        <v>-2.0281082395611536</v>
      </c>
    </row>
    <row r="8219" spans="1:14" x14ac:dyDescent="0.25">
      <c r="A8219" s="111" t="s">
        <v>809</v>
      </c>
      <c r="B8219" s="111">
        <f>INDEX(kommuner!C:C,MATCH(_xlfn.NUMBERVALUE(A8219),kommuner!B:B,0))</f>
        <v>4628</v>
      </c>
      <c r="C8219" s="111" t="s">
        <v>127</v>
      </c>
      <c r="D8219" s="111" t="s">
        <v>127</v>
      </c>
      <c r="E8219" s="111" t="s">
        <v>126</v>
      </c>
      <c r="F8219" s="111" t="s">
        <v>172</v>
      </c>
      <c r="G8219" s="111" t="s">
        <v>186</v>
      </c>
      <c r="H8219" s="111" t="s">
        <v>172</v>
      </c>
      <c r="I8219" s="111" t="s">
        <v>186</v>
      </c>
      <c r="J8219" t="str">
        <f t="shared" si="256"/>
        <v>4628SkogMineraljordBarskogSærs høy</v>
      </c>
      <c r="K8219" s="111">
        <v>-2.734962032443129</v>
      </c>
      <c r="L8219" s="111">
        <v>0.85306406685236758</v>
      </c>
      <c r="M8219" s="111">
        <v>6.4056614999681585E-2</v>
      </c>
      <c r="N8219" s="112">
        <f t="shared" si="257"/>
        <v>-1.81784135059108</v>
      </c>
    </row>
    <row r="8220" spans="1:14" x14ac:dyDescent="0.25">
      <c r="A8220" s="111" t="s">
        <v>809</v>
      </c>
      <c r="B8220" s="111">
        <f>INDEX(kommuner!C:C,MATCH(_xlfn.NUMBERVALUE(A8220),kommuner!B:B,0))</f>
        <v>4628</v>
      </c>
      <c r="C8220" s="111" t="s">
        <v>127</v>
      </c>
      <c r="D8220" s="111" t="s">
        <v>127</v>
      </c>
      <c r="E8220" s="111" t="s">
        <v>126</v>
      </c>
      <c r="F8220" s="111" t="s">
        <v>179</v>
      </c>
      <c r="G8220" s="111" t="s">
        <v>180</v>
      </c>
      <c r="H8220" s="111" t="s">
        <v>179</v>
      </c>
      <c r="I8220" s="111" t="s">
        <v>180</v>
      </c>
      <c r="J8220" t="str">
        <f t="shared" si="256"/>
        <v>4628SkogMineraljordBlandingsskogHøy</v>
      </c>
      <c r="K8220" s="111">
        <v>-7.1939050909469406</v>
      </c>
      <c r="L8220" s="111">
        <v>0.85306406685236758</v>
      </c>
      <c r="M8220" s="111">
        <v>6.3979989500968365E-2</v>
      </c>
      <c r="N8220" s="112">
        <f t="shared" si="257"/>
        <v>-6.2768610345936047</v>
      </c>
    </row>
    <row r="8221" spans="1:14" x14ac:dyDescent="0.25">
      <c r="A8221" s="111" t="s">
        <v>809</v>
      </c>
      <c r="B8221" s="111">
        <f>INDEX(kommuner!C:C,MATCH(_xlfn.NUMBERVALUE(A8221),kommuner!B:B,0))</f>
        <v>4628</v>
      </c>
      <c r="C8221" s="111" t="s">
        <v>127</v>
      </c>
      <c r="D8221" s="111" t="s">
        <v>127</v>
      </c>
      <c r="E8221" s="111" t="s">
        <v>126</v>
      </c>
      <c r="F8221" s="111" t="s">
        <v>179</v>
      </c>
      <c r="G8221" s="111" t="s">
        <v>167</v>
      </c>
      <c r="H8221" s="111" t="s">
        <v>179</v>
      </c>
      <c r="I8221" s="111" t="s">
        <v>167</v>
      </c>
      <c r="J8221" t="str">
        <f t="shared" si="256"/>
        <v>4628SkogMineraljordBlandingsskogImpediment</v>
      </c>
      <c r="K8221" s="111">
        <v>-1.6598037998579707</v>
      </c>
      <c r="L8221" s="111">
        <v>0.85306406685236758</v>
      </c>
      <c r="M8221" s="111">
        <v>6.3979989500968365E-2</v>
      </c>
      <c r="N8221" s="112">
        <f t="shared" si="257"/>
        <v>-0.7427597435046347</v>
      </c>
    </row>
    <row r="8222" spans="1:14" x14ac:dyDescent="0.25">
      <c r="A8222" s="111" t="s">
        <v>809</v>
      </c>
      <c r="B8222" s="111">
        <f>INDEX(kommuner!C:C,MATCH(_xlfn.NUMBERVALUE(A8222),kommuner!B:B,0))</f>
        <v>4628</v>
      </c>
      <c r="C8222" s="111" t="s">
        <v>127</v>
      </c>
      <c r="D8222" s="111" t="s">
        <v>127</v>
      </c>
      <c r="E8222" s="111" t="s">
        <v>126</v>
      </c>
      <c r="F8222" s="111" t="s">
        <v>179</v>
      </c>
      <c r="G8222" s="111" t="s">
        <v>190</v>
      </c>
      <c r="H8222" s="111" t="s">
        <v>179</v>
      </c>
      <c r="I8222" s="111" t="s">
        <v>190</v>
      </c>
      <c r="J8222" t="str">
        <f t="shared" si="256"/>
        <v>4628SkogMineraljordBlandingsskogLav</v>
      </c>
      <c r="K8222" s="111">
        <v>-2.5588434197694254</v>
      </c>
      <c r="L8222" s="111">
        <v>0.85306406685236758</v>
      </c>
      <c r="M8222" s="111">
        <v>6.3979989500968365E-2</v>
      </c>
      <c r="N8222" s="112">
        <f t="shared" si="257"/>
        <v>-1.6417993634160897</v>
      </c>
    </row>
    <row r="8223" spans="1:14" x14ac:dyDescent="0.25">
      <c r="A8223" s="111" t="s">
        <v>809</v>
      </c>
      <c r="B8223" s="111">
        <f>INDEX(kommuner!C:C,MATCH(_xlfn.NUMBERVALUE(A8223),kommuner!B:B,0))</f>
        <v>4628</v>
      </c>
      <c r="C8223" s="111" t="s">
        <v>127</v>
      </c>
      <c r="D8223" s="111" t="s">
        <v>127</v>
      </c>
      <c r="E8223" s="111" t="s">
        <v>126</v>
      </c>
      <c r="F8223" s="111" t="s">
        <v>179</v>
      </c>
      <c r="G8223" s="111" t="s">
        <v>173</v>
      </c>
      <c r="H8223" s="111" t="s">
        <v>179</v>
      </c>
      <c r="I8223" s="111" t="s">
        <v>173</v>
      </c>
      <c r="J8223" t="str">
        <f t="shared" si="256"/>
        <v>4628SkogMineraljordBlandingsskogMiddels</v>
      </c>
      <c r="K8223" s="111">
        <v>-3.8687729546762566</v>
      </c>
      <c r="L8223" s="111">
        <v>0.85306406685236758</v>
      </c>
      <c r="M8223" s="111">
        <v>6.3979989500968365E-2</v>
      </c>
      <c r="N8223" s="112">
        <f t="shared" si="257"/>
        <v>-2.9517288983229206</v>
      </c>
    </row>
    <row r="8224" spans="1:14" x14ac:dyDescent="0.25">
      <c r="A8224" s="111" t="s">
        <v>809</v>
      </c>
      <c r="B8224" s="111">
        <f>INDEX(kommuner!C:C,MATCH(_xlfn.NUMBERVALUE(A8224),kommuner!B:B,0))</f>
        <v>4628</v>
      </c>
      <c r="C8224" s="111" t="s">
        <v>127</v>
      </c>
      <c r="D8224" s="111" t="s">
        <v>127</v>
      </c>
      <c r="E8224" s="111" t="s">
        <v>126</v>
      </c>
      <c r="F8224" s="111" t="s">
        <v>179</v>
      </c>
      <c r="G8224" s="111" t="s">
        <v>186</v>
      </c>
      <c r="H8224" s="111" t="s">
        <v>179</v>
      </c>
      <c r="I8224" s="111" t="s">
        <v>186</v>
      </c>
      <c r="J8224" t="str">
        <f t="shared" si="256"/>
        <v>4628SkogMineraljordBlandingsskogSærs høy</v>
      </c>
      <c r="K8224" s="111">
        <v>-2.9395925245326562</v>
      </c>
      <c r="L8224" s="111">
        <v>0.85306406685236758</v>
      </c>
      <c r="M8224" s="111">
        <v>6.3979989500968365E-2</v>
      </c>
      <c r="N8224" s="112">
        <f t="shared" si="257"/>
        <v>-2.0225484681793202</v>
      </c>
    </row>
    <row r="8225" spans="1:14" x14ac:dyDescent="0.25">
      <c r="A8225" s="111" t="s">
        <v>809</v>
      </c>
      <c r="B8225" s="111">
        <f>INDEX(kommuner!C:C,MATCH(_xlfn.NUMBERVALUE(A8225),kommuner!B:B,0))</f>
        <v>4628</v>
      </c>
      <c r="C8225" s="111" t="s">
        <v>127</v>
      </c>
      <c r="D8225" s="111" t="s">
        <v>127</v>
      </c>
      <c r="E8225" s="111" t="s">
        <v>126</v>
      </c>
      <c r="F8225" s="111" t="s">
        <v>185</v>
      </c>
      <c r="G8225" s="111" t="s">
        <v>180</v>
      </c>
      <c r="H8225" s="111" t="s">
        <v>185</v>
      </c>
      <c r="I8225" s="111" t="s">
        <v>180</v>
      </c>
      <c r="J8225" t="str">
        <f t="shared" si="256"/>
        <v>4628SkogMineraljordLauvskogHøy</v>
      </c>
      <c r="K8225" s="111">
        <v>-2.6171499611514069</v>
      </c>
      <c r="L8225" s="111">
        <v>0.85306406685236758</v>
      </c>
      <c r="M8225" s="111">
        <v>6.3979989500968365E-2</v>
      </c>
      <c r="N8225" s="112">
        <f t="shared" si="257"/>
        <v>-1.7001059047980711</v>
      </c>
    </row>
    <row r="8226" spans="1:14" x14ac:dyDescent="0.25">
      <c r="A8226" s="111" t="s">
        <v>809</v>
      </c>
      <c r="B8226" s="111">
        <f>INDEX(kommuner!C:C,MATCH(_xlfn.NUMBERVALUE(A8226),kommuner!B:B,0))</f>
        <v>4628</v>
      </c>
      <c r="C8226" s="111" t="s">
        <v>127</v>
      </c>
      <c r="D8226" s="111" t="s">
        <v>127</v>
      </c>
      <c r="E8226" s="111" t="s">
        <v>126</v>
      </c>
      <c r="F8226" s="111" t="s">
        <v>185</v>
      </c>
      <c r="G8226" s="111" t="s">
        <v>167</v>
      </c>
      <c r="H8226" s="111" t="s">
        <v>185</v>
      </c>
      <c r="I8226" s="111" t="s">
        <v>167</v>
      </c>
      <c r="J8226" t="str">
        <f t="shared" si="256"/>
        <v>4628SkogMineraljordLauvskogImpediment</v>
      </c>
      <c r="K8226" s="111">
        <v>-1.406906973132888</v>
      </c>
      <c r="L8226" s="111">
        <v>0.85306406685236758</v>
      </c>
      <c r="M8226" s="111">
        <v>6.3979989500968365E-2</v>
      </c>
      <c r="N8226" s="112">
        <f t="shared" si="257"/>
        <v>-0.48986291677955207</v>
      </c>
    </row>
    <row r="8227" spans="1:14" x14ac:dyDescent="0.25">
      <c r="A8227" s="111" t="s">
        <v>809</v>
      </c>
      <c r="B8227" s="111">
        <f>INDEX(kommuner!C:C,MATCH(_xlfn.NUMBERVALUE(A8227),kommuner!B:B,0))</f>
        <v>4628</v>
      </c>
      <c r="C8227" s="111" t="s">
        <v>127</v>
      </c>
      <c r="D8227" s="111" t="s">
        <v>127</v>
      </c>
      <c r="E8227" s="111" t="s">
        <v>126</v>
      </c>
      <c r="F8227" s="111" t="s">
        <v>185</v>
      </c>
      <c r="G8227" s="111" t="s">
        <v>190</v>
      </c>
      <c r="H8227" s="111" t="s">
        <v>185</v>
      </c>
      <c r="I8227" s="111" t="s">
        <v>190</v>
      </c>
      <c r="J8227" t="str">
        <f t="shared" si="256"/>
        <v>4628SkogMineraljordLauvskogLav</v>
      </c>
      <c r="K8227" s="111">
        <v>-8.9748170935426599E-2</v>
      </c>
      <c r="L8227" s="111">
        <v>0.85306406685236758</v>
      </c>
      <c r="M8227" s="111">
        <v>6.3979989500968365E-2</v>
      </c>
      <c r="N8227" s="112">
        <f t="shared" si="257"/>
        <v>0.82729588541790933</v>
      </c>
    </row>
    <row r="8228" spans="1:14" x14ac:dyDescent="0.25">
      <c r="A8228" s="111" t="s">
        <v>809</v>
      </c>
      <c r="B8228" s="111">
        <f>INDEX(kommuner!C:C,MATCH(_xlfn.NUMBERVALUE(A8228),kommuner!B:B,0))</f>
        <v>4628</v>
      </c>
      <c r="C8228" s="111" t="s">
        <v>127</v>
      </c>
      <c r="D8228" s="111" t="s">
        <v>127</v>
      </c>
      <c r="E8228" s="111" t="s">
        <v>126</v>
      </c>
      <c r="F8228" s="111" t="s">
        <v>185</v>
      </c>
      <c r="G8228" s="111" t="s">
        <v>173</v>
      </c>
      <c r="H8228" s="111" t="s">
        <v>185</v>
      </c>
      <c r="I8228" s="111" t="s">
        <v>173</v>
      </c>
      <c r="J8228" t="str">
        <f t="shared" si="256"/>
        <v>4628SkogMineraljordLauvskogMiddels</v>
      </c>
      <c r="K8228" s="111">
        <v>-1.7789409505847176</v>
      </c>
      <c r="L8228" s="111">
        <v>0.85306406685236758</v>
      </c>
      <c r="M8228" s="111">
        <v>6.3979989500968365E-2</v>
      </c>
      <c r="N8228" s="112">
        <f t="shared" si="257"/>
        <v>-0.86189689423138161</v>
      </c>
    </row>
    <row r="8229" spans="1:14" x14ac:dyDescent="0.25">
      <c r="A8229" s="111" t="s">
        <v>809</v>
      </c>
      <c r="B8229" s="111">
        <f>INDEX(kommuner!C:C,MATCH(_xlfn.NUMBERVALUE(A8229),kommuner!B:B,0))</f>
        <v>4628</v>
      </c>
      <c r="C8229" s="111" t="s">
        <v>127</v>
      </c>
      <c r="D8229" s="111" t="s">
        <v>127</v>
      </c>
      <c r="E8229" s="111" t="s">
        <v>126</v>
      </c>
      <c r="F8229" s="111" t="s">
        <v>185</v>
      </c>
      <c r="G8229" s="111" t="s">
        <v>186</v>
      </c>
      <c r="H8229" s="111" t="s">
        <v>185</v>
      </c>
      <c r="I8229" s="111" t="s">
        <v>186</v>
      </c>
      <c r="J8229" t="str">
        <f t="shared" si="256"/>
        <v>4628SkogMineraljordLauvskogSærs høy</v>
      </c>
      <c r="K8229" s="111">
        <v>-3.5879168219799293</v>
      </c>
      <c r="L8229" s="111">
        <v>0.85306406685236758</v>
      </c>
      <c r="M8229" s="111">
        <v>6.3979989500968365E-2</v>
      </c>
      <c r="N8229" s="112">
        <f t="shared" si="257"/>
        <v>-2.6708727656265934</v>
      </c>
    </row>
    <row r="8230" spans="1:14" x14ac:dyDescent="0.25">
      <c r="A8230" s="111" t="s">
        <v>809</v>
      </c>
      <c r="B8230" s="111">
        <f>INDEX(kommuner!C:C,MATCH(_xlfn.NUMBERVALUE(A8230),kommuner!B:B,0))</f>
        <v>4628</v>
      </c>
      <c r="C8230" s="111" t="s">
        <v>127</v>
      </c>
      <c r="D8230" s="111" t="s">
        <v>127</v>
      </c>
      <c r="E8230" s="111" t="s">
        <v>123</v>
      </c>
      <c r="F8230" s="111" t="s">
        <v>172</v>
      </c>
      <c r="G8230" s="111" t="s">
        <v>180</v>
      </c>
      <c r="H8230" s="111" t="s">
        <v>172</v>
      </c>
      <c r="I8230" s="111" t="s">
        <v>180</v>
      </c>
      <c r="J8230" t="str">
        <f t="shared" si="256"/>
        <v>4628SkogOrganisk jordBarskogHøy</v>
      </c>
      <c r="K8230" s="111">
        <v>-2.5184559031994138</v>
      </c>
      <c r="L8230" s="111">
        <v>0.92784825435236762</v>
      </c>
      <c r="M8230" s="111">
        <v>0.46518126042825314</v>
      </c>
      <c r="N8230" s="112">
        <f t="shared" si="257"/>
        <v>-1.1254263884187932</v>
      </c>
    </row>
    <row r="8231" spans="1:14" x14ac:dyDescent="0.25">
      <c r="A8231" s="111" t="s">
        <v>809</v>
      </c>
      <c r="B8231" s="111">
        <f>INDEX(kommuner!C:C,MATCH(_xlfn.NUMBERVALUE(A8231),kommuner!B:B,0))</f>
        <v>4628</v>
      </c>
      <c r="C8231" s="111" t="s">
        <v>127</v>
      </c>
      <c r="D8231" s="111" t="s">
        <v>127</v>
      </c>
      <c r="E8231" s="111" t="s">
        <v>123</v>
      </c>
      <c r="F8231" s="111" t="s">
        <v>172</v>
      </c>
      <c r="G8231" s="111" t="s">
        <v>167</v>
      </c>
      <c r="H8231" s="111" t="s">
        <v>172</v>
      </c>
      <c r="I8231" s="111" t="s">
        <v>167</v>
      </c>
      <c r="J8231" t="str">
        <f t="shared" si="256"/>
        <v>4628SkogOrganisk jordBarskogImpediment</v>
      </c>
      <c r="K8231" s="111">
        <v>-0.13011741963904588</v>
      </c>
      <c r="L8231" s="111">
        <v>0.92784825435236762</v>
      </c>
      <c r="M8231" s="111">
        <v>0.46510463492953991</v>
      </c>
      <c r="N8231" s="112">
        <f t="shared" si="257"/>
        <v>1.2628354696428616</v>
      </c>
    </row>
    <row r="8232" spans="1:14" x14ac:dyDescent="0.25">
      <c r="A8232" s="111" t="s">
        <v>809</v>
      </c>
      <c r="B8232" s="111">
        <f>INDEX(kommuner!C:C,MATCH(_xlfn.NUMBERVALUE(A8232),kommuner!B:B,0))</f>
        <v>4628</v>
      </c>
      <c r="C8232" s="111" t="s">
        <v>127</v>
      </c>
      <c r="D8232" s="111" t="s">
        <v>127</v>
      </c>
      <c r="E8232" s="111" t="s">
        <v>123</v>
      </c>
      <c r="F8232" s="111" t="s">
        <v>172</v>
      </c>
      <c r="G8232" s="111" t="s">
        <v>190</v>
      </c>
      <c r="H8232" s="111" t="s">
        <v>172</v>
      </c>
      <c r="I8232" s="111" t="s">
        <v>190</v>
      </c>
      <c r="J8232" t="str">
        <f t="shared" si="256"/>
        <v>4628SkogOrganisk jordBarskogLav</v>
      </c>
      <c r="K8232" s="111">
        <v>-0.50666953101693391</v>
      </c>
      <c r="L8232" s="111">
        <v>0.92784825435236762</v>
      </c>
      <c r="M8232" s="111">
        <v>0.46510463492953991</v>
      </c>
      <c r="N8232" s="112">
        <f t="shared" si="257"/>
        <v>0.88628335826497362</v>
      </c>
    </row>
    <row r="8233" spans="1:14" x14ac:dyDescent="0.25">
      <c r="A8233" s="111" t="s">
        <v>809</v>
      </c>
      <c r="B8233" s="111">
        <f>INDEX(kommuner!C:C,MATCH(_xlfn.NUMBERVALUE(A8233),kommuner!B:B,0))</f>
        <v>4628</v>
      </c>
      <c r="C8233" s="111" t="s">
        <v>127</v>
      </c>
      <c r="D8233" s="111" t="s">
        <v>127</v>
      </c>
      <c r="E8233" s="111" t="s">
        <v>123</v>
      </c>
      <c r="F8233" s="111" t="s">
        <v>172</v>
      </c>
      <c r="G8233" s="111" t="s">
        <v>173</v>
      </c>
      <c r="H8233" s="111" t="s">
        <v>172</v>
      </c>
      <c r="I8233" s="111" t="s">
        <v>173</v>
      </c>
      <c r="J8233" t="str">
        <f t="shared" si="256"/>
        <v>4628SkogOrganisk jordBarskogMiddels</v>
      </c>
      <c r="K8233" s="111">
        <v>-1.5571490961494638</v>
      </c>
      <c r="L8233" s="111">
        <v>0.92784825435236762</v>
      </c>
      <c r="M8233" s="111">
        <v>0.46518126042825314</v>
      </c>
      <c r="N8233" s="112">
        <f t="shared" si="257"/>
        <v>-0.16411958136884308</v>
      </c>
    </row>
    <row r="8234" spans="1:14" x14ac:dyDescent="0.25">
      <c r="A8234" s="111" t="s">
        <v>809</v>
      </c>
      <c r="B8234" s="111">
        <f>INDEX(kommuner!C:C,MATCH(_xlfn.NUMBERVALUE(A8234),kommuner!B:B,0))</f>
        <v>4628</v>
      </c>
      <c r="C8234" s="111" t="s">
        <v>127</v>
      </c>
      <c r="D8234" s="111" t="s">
        <v>127</v>
      </c>
      <c r="E8234" s="111" t="s">
        <v>123</v>
      </c>
      <c r="F8234" s="111" t="s">
        <v>172</v>
      </c>
      <c r="G8234" s="111" t="s">
        <v>186</v>
      </c>
      <c r="H8234" s="111" t="s">
        <v>172</v>
      </c>
      <c r="I8234" s="111" t="s">
        <v>186</v>
      </c>
      <c r="J8234" t="str">
        <f t="shared" si="256"/>
        <v>4628SkogOrganisk jordBarskogSærs høy</v>
      </c>
      <c r="K8234" s="111">
        <v>2.5548655235722699</v>
      </c>
      <c r="L8234" s="111">
        <v>0.92784825435236762</v>
      </c>
      <c r="M8234" s="111">
        <v>0.46518126042825314</v>
      </c>
      <c r="N8234" s="112">
        <f t="shared" si="257"/>
        <v>3.9478950383528906</v>
      </c>
    </row>
    <row r="8235" spans="1:14" x14ac:dyDescent="0.25">
      <c r="A8235" s="111" t="s">
        <v>809</v>
      </c>
      <c r="B8235" s="111">
        <f>INDEX(kommuner!C:C,MATCH(_xlfn.NUMBERVALUE(A8235),kommuner!B:B,0))</f>
        <v>4628</v>
      </c>
      <c r="C8235" s="111" t="s">
        <v>127</v>
      </c>
      <c r="D8235" s="111" t="s">
        <v>127</v>
      </c>
      <c r="E8235" s="111" t="s">
        <v>123</v>
      </c>
      <c r="F8235" s="111" t="s">
        <v>179</v>
      </c>
      <c r="G8235" s="111" t="s">
        <v>180</v>
      </c>
      <c r="H8235" s="111" t="s">
        <v>179</v>
      </c>
      <c r="I8235" s="111" t="s">
        <v>180</v>
      </c>
      <c r="J8235" t="str">
        <f t="shared" si="256"/>
        <v>4628SkogOrganisk jordBlandingsskogHøy</v>
      </c>
      <c r="K8235" s="111">
        <v>-5.5554344456832343</v>
      </c>
      <c r="L8235" s="111">
        <v>0.92784825435236762</v>
      </c>
      <c r="M8235" s="111">
        <v>0.46510463492953991</v>
      </c>
      <c r="N8235" s="112">
        <f t="shared" si="257"/>
        <v>-4.1624815564013264</v>
      </c>
    </row>
    <row r="8236" spans="1:14" x14ac:dyDescent="0.25">
      <c r="A8236" s="111" t="s">
        <v>809</v>
      </c>
      <c r="B8236" s="111">
        <f>INDEX(kommuner!C:C,MATCH(_xlfn.NUMBERVALUE(A8236),kommuner!B:B,0))</f>
        <v>4628</v>
      </c>
      <c r="C8236" s="111" t="s">
        <v>127</v>
      </c>
      <c r="D8236" s="111" t="s">
        <v>127</v>
      </c>
      <c r="E8236" s="111" t="s">
        <v>123</v>
      </c>
      <c r="F8236" s="111" t="s">
        <v>179</v>
      </c>
      <c r="G8236" s="111" t="s">
        <v>167</v>
      </c>
      <c r="H8236" s="111" t="s">
        <v>179</v>
      </c>
      <c r="I8236" s="111" t="s">
        <v>167</v>
      </c>
      <c r="J8236" t="str">
        <f t="shared" si="256"/>
        <v>4628SkogOrganisk jordBlandingsskogImpediment</v>
      </c>
      <c r="K8236" s="111">
        <v>-0.28586344175800005</v>
      </c>
      <c r="L8236" s="111">
        <v>0.92784825435236762</v>
      </c>
      <c r="M8236" s="111">
        <v>0.46510463492953991</v>
      </c>
      <c r="N8236" s="112">
        <f t="shared" si="257"/>
        <v>1.1070894475239075</v>
      </c>
    </row>
    <row r="8237" spans="1:14" x14ac:dyDescent="0.25">
      <c r="A8237" s="111" t="s">
        <v>809</v>
      </c>
      <c r="B8237" s="111">
        <f>INDEX(kommuner!C:C,MATCH(_xlfn.NUMBERVALUE(A8237),kommuner!B:B,0))</f>
        <v>4628</v>
      </c>
      <c r="C8237" s="111" t="s">
        <v>127</v>
      </c>
      <c r="D8237" s="111" t="s">
        <v>127</v>
      </c>
      <c r="E8237" s="111" t="s">
        <v>123</v>
      </c>
      <c r="F8237" s="111" t="s">
        <v>179</v>
      </c>
      <c r="G8237" s="111" t="s">
        <v>190</v>
      </c>
      <c r="H8237" s="111" t="s">
        <v>179</v>
      </c>
      <c r="I8237" s="111" t="s">
        <v>190</v>
      </c>
      <c r="J8237" t="str">
        <f t="shared" si="256"/>
        <v>4628SkogOrganisk jordBlandingsskogLav</v>
      </c>
      <c r="K8237" s="111">
        <v>-1.2347339377887629</v>
      </c>
      <c r="L8237" s="111">
        <v>0.92784825435236762</v>
      </c>
      <c r="M8237" s="111">
        <v>0.46510463492953991</v>
      </c>
      <c r="N8237" s="112">
        <f t="shared" si="257"/>
        <v>0.15821895149314458</v>
      </c>
    </row>
    <row r="8238" spans="1:14" x14ac:dyDescent="0.25">
      <c r="A8238" s="111" t="s">
        <v>809</v>
      </c>
      <c r="B8238" s="111">
        <f>INDEX(kommuner!C:C,MATCH(_xlfn.NUMBERVALUE(A8238),kommuner!B:B,0))</f>
        <v>4628</v>
      </c>
      <c r="C8238" s="111" t="s">
        <v>127</v>
      </c>
      <c r="D8238" s="111" t="s">
        <v>127</v>
      </c>
      <c r="E8238" s="111" t="s">
        <v>123</v>
      </c>
      <c r="F8238" s="111" t="s">
        <v>179</v>
      </c>
      <c r="G8238" s="111" t="s">
        <v>173</v>
      </c>
      <c r="H8238" s="111" t="s">
        <v>179</v>
      </c>
      <c r="I8238" s="111" t="s">
        <v>173</v>
      </c>
      <c r="J8238" t="str">
        <f t="shared" si="256"/>
        <v>4628SkogOrganisk jordBlandingsskogMiddels</v>
      </c>
      <c r="K8238" s="111">
        <v>-2.4239591752717748</v>
      </c>
      <c r="L8238" s="111">
        <v>0.92784825435236762</v>
      </c>
      <c r="M8238" s="111">
        <v>0.46510463492953991</v>
      </c>
      <c r="N8238" s="112">
        <f t="shared" si="257"/>
        <v>-1.0310062859898674</v>
      </c>
    </row>
    <row r="8239" spans="1:14" x14ac:dyDescent="0.25">
      <c r="A8239" s="111" t="s">
        <v>809</v>
      </c>
      <c r="B8239" s="111">
        <f>INDEX(kommuner!C:C,MATCH(_xlfn.NUMBERVALUE(A8239),kommuner!B:B,0))</f>
        <v>4628</v>
      </c>
      <c r="C8239" s="111" t="s">
        <v>127</v>
      </c>
      <c r="D8239" s="111" t="s">
        <v>127</v>
      </c>
      <c r="E8239" s="111" t="s">
        <v>123</v>
      </c>
      <c r="F8239" s="111" t="s">
        <v>179</v>
      </c>
      <c r="G8239" s="111" t="s">
        <v>186</v>
      </c>
      <c r="H8239" s="111" t="s">
        <v>179</v>
      </c>
      <c r="I8239" s="111" t="s">
        <v>186</v>
      </c>
      <c r="J8239" t="str">
        <f t="shared" si="256"/>
        <v>4628SkogOrganisk jordBlandingsskogSærs høy</v>
      </c>
      <c r="K8239" s="111">
        <v>-1.5726115302258048</v>
      </c>
      <c r="L8239" s="111">
        <v>0.92784825435236762</v>
      </c>
      <c r="M8239" s="111">
        <v>0.46510463492953991</v>
      </c>
      <c r="N8239" s="112">
        <f t="shared" si="257"/>
        <v>-0.17965864094389727</v>
      </c>
    </row>
    <row r="8240" spans="1:14" x14ac:dyDescent="0.25">
      <c r="A8240" s="111" t="s">
        <v>809</v>
      </c>
      <c r="B8240" s="111">
        <f>INDEX(kommuner!C:C,MATCH(_xlfn.NUMBERVALUE(A8240),kommuner!B:B,0))</f>
        <v>4628</v>
      </c>
      <c r="C8240" s="111" t="s">
        <v>127</v>
      </c>
      <c r="D8240" s="111" t="s">
        <v>127</v>
      </c>
      <c r="E8240" s="111" t="s">
        <v>123</v>
      </c>
      <c r="F8240" s="111" t="s">
        <v>185</v>
      </c>
      <c r="G8240" s="111" t="s">
        <v>180</v>
      </c>
      <c r="H8240" s="111" t="s">
        <v>185</v>
      </c>
      <c r="I8240" s="111" t="s">
        <v>180</v>
      </c>
      <c r="J8240" t="str">
        <f t="shared" si="256"/>
        <v>4628SkogOrganisk jordLauvskogHøy</v>
      </c>
      <c r="K8240" s="111">
        <v>-1.9913688882377358</v>
      </c>
      <c r="L8240" s="111">
        <v>0.92784825435236762</v>
      </c>
      <c r="M8240" s="111">
        <v>0.46510463492953991</v>
      </c>
      <c r="N8240" s="112">
        <f t="shared" si="257"/>
        <v>-0.59841599895582831</v>
      </c>
    </row>
    <row r="8241" spans="1:14" x14ac:dyDescent="0.25">
      <c r="A8241" s="111" t="s">
        <v>809</v>
      </c>
      <c r="B8241" s="111">
        <f>INDEX(kommuner!C:C,MATCH(_xlfn.NUMBERVALUE(A8241),kommuner!B:B,0))</f>
        <v>4628</v>
      </c>
      <c r="C8241" s="111" t="s">
        <v>127</v>
      </c>
      <c r="D8241" s="111" t="s">
        <v>127</v>
      </c>
      <c r="E8241" s="111" t="s">
        <v>123</v>
      </c>
      <c r="F8241" s="111" t="s">
        <v>185</v>
      </c>
      <c r="G8241" s="111" t="s">
        <v>167</v>
      </c>
      <c r="H8241" s="111" t="s">
        <v>185</v>
      </c>
      <c r="I8241" s="111" t="s">
        <v>167</v>
      </c>
      <c r="J8241" t="str">
        <f t="shared" si="256"/>
        <v>4628SkogOrganisk jordLauvskogImpediment</v>
      </c>
      <c r="K8241" s="111">
        <v>0.35000626494250675</v>
      </c>
      <c r="L8241" s="111">
        <v>0.92784825435236762</v>
      </c>
      <c r="M8241" s="111">
        <v>0.46510463492953991</v>
      </c>
      <c r="N8241" s="112">
        <f t="shared" si="257"/>
        <v>1.7429591542244141</v>
      </c>
    </row>
    <row r="8242" spans="1:14" x14ac:dyDescent="0.25">
      <c r="A8242" s="111" t="s">
        <v>809</v>
      </c>
      <c r="B8242" s="111">
        <f>INDEX(kommuner!C:C,MATCH(_xlfn.NUMBERVALUE(A8242),kommuner!B:B,0))</f>
        <v>4628</v>
      </c>
      <c r="C8242" s="111" t="s">
        <v>127</v>
      </c>
      <c r="D8242" s="111" t="s">
        <v>127</v>
      </c>
      <c r="E8242" s="111" t="s">
        <v>123</v>
      </c>
      <c r="F8242" s="111" t="s">
        <v>185</v>
      </c>
      <c r="G8242" s="111" t="s">
        <v>190</v>
      </c>
      <c r="H8242" s="111" t="s">
        <v>185</v>
      </c>
      <c r="I8242" s="111" t="s">
        <v>190</v>
      </c>
      <c r="J8242" t="str">
        <f t="shared" si="256"/>
        <v>4628SkogOrganisk jordLauvskogLav</v>
      </c>
      <c r="K8242" s="111">
        <v>1.1144075558526714</v>
      </c>
      <c r="L8242" s="111">
        <v>0.92784825435236762</v>
      </c>
      <c r="M8242" s="111">
        <v>0.46510463492953991</v>
      </c>
      <c r="N8242" s="112">
        <f t="shared" si="257"/>
        <v>2.5073604451345788</v>
      </c>
    </row>
    <row r="8243" spans="1:14" x14ac:dyDescent="0.25">
      <c r="A8243" s="111" t="s">
        <v>809</v>
      </c>
      <c r="B8243" s="111">
        <f>INDEX(kommuner!C:C,MATCH(_xlfn.NUMBERVALUE(A8243),kommuner!B:B,0))</f>
        <v>4628</v>
      </c>
      <c r="C8243" s="111" t="s">
        <v>127</v>
      </c>
      <c r="D8243" s="111" t="s">
        <v>127</v>
      </c>
      <c r="E8243" s="111" t="s">
        <v>123</v>
      </c>
      <c r="F8243" s="111" t="s">
        <v>185</v>
      </c>
      <c r="G8243" s="111" t="s">
        <v>173</v>
      </c>
      <c r="H8243" s="111" t="s">
        <v>185</v>
      </c>
      <c r="I8243" s="111" t="s">
        <v>173</v>
      </c>
      <c r="J8243" t="str">
        <f t="shared" si="256"/>
        <v>4628SkogOrganisk jordLauvskogMiddels</v>
      </c>
      <c r="K8243" s="111">
        <v>-0.62664468270982987</v>
      </c>
      <c r="L8243" s="111">
        <v>0.92784825435236762</v>
      </c>
      <c r="M8243" s="111">
        <v>0.46510463492953991</v>
      </c>
      <c r="N8243" s="112">
        <f t="shared" si="257"/>
        <v>0.76630820657207765</v>
      </c>
    </row>
    <row r="8244" spans="1:14" x14ac:dyDescent="0.25">
      <c r="A8244" s="111" t="s">
        <v>809</v>
      </c>
      <c r="B8244" s="111">
        <f>INDEX(kommuner!C:C,MATCH(_xlfn.NUMBERVALUE(A8244),kommuner!B:B,0))</f>
        <v>4628</v>
      </c>
      <c r="C8244" s="111" t="s">
        <v>127</v>
      </c>
      <c r="D8244" s="111" t="s">
        <v>127</v>
      </c>
      <c r="E8244" s="111" t="s">
        <v>123</v>
      </c>
      <c r="F8244" s="111" t="s">
        <v>185</v>
      </c>
      <c r="G8244" s="111" t="s">
        <v>186</v>
      </c>
      <c r="H8244" s="111" t="s">
        <v>185</v>
      </c>
      <c r="I8244" s="111" t="s">
        <v>186</v>
      </c>
      <c r="J8244" t="str">
        <f t="shared" si="256"/>
        <v>4628SkogOrganisk jordLauvskogSærs høy</v>
      </c>
      <c r="K8244" s="111">
        <v>-1.8997279926091779</v>
      </c>
      <c r="L8244" s="111">
        <v>0.92784825435236762</v>
      </c>
      <c r="M8244" s="111">
        <v>0.46510463492953991</v>
      </c>
      <c r="N8244" s="112">
        <f t="shared" si="257"/>
        <v>-0.50677510332727038</v>
      </c>
    </row>
    <row r="8245" spans="1:14" x14ac:dyDescent="0.25">
      <c r="A8245" s="111" t="s">
        <v>809</v>
      </c>
      <c r="B8245" s="111">
        <f>INDEX(kommuner!C:C,MATCH(_xlfn.NUMBERVALUE(A8245),kommuner!B:B,0))</f>
        <v>4628</v>
      </c>
      <c r="C8245" s="111" t="s">
        <v>83</v>
      </c>
      <c r="D8245" s="111" t="s">
        <v>83</v>
      </c>
      <c r="E8245" s="111" t="s">
        <v>126</v>
      </c>
      <c r="F8245" s="111" t="s">
        <v>139</v>
      </c>
      <c r="G8245" s="111" t="s">
        <v>139</v>
      </c>
      <c r="H8245" s="111" t="s">
        <v>139</v>
      </c>
      <c r="I8245" s="111" t="s">
        <v>139</v>
      </c>
      <c r="J8245" t="str">
        <f t="shared" si="256"/>
        <v>4628Utbygd arealMineraljord</v>
      </c>
      <c r="K8245" s="111">
        <v>-1.3010725986550351</v>
      </c>
      <c r="L8245" s="111">
        <v>0</v>
      </c>
      <c r="M8245" s="111">
        <v>1.303047089454229E-2</v>
      </c>
      <c r="N8245" s="112">
        <f t="shared" si="257"/>
        <v>-1.2880421277604928</v>
      </c>
    </row>
    <row r="8246" spans="1:14" x14ac:dyDescent="0.25">
      <c r="A8246" s="111" t="s">
        <v>809</v>
      </c>
      <c r="B8246" s="111">
        <f>INDEX(kommuner!C:C,MATCH(_xlfn.NUMBERVALUE(A8246),kommuner!B:B,0))</f>
        <v>4628</v>
      </c>
      <c r="C8246" s="111" t="s">
        <v>83</v>
      </c>
      <c r="D8246" s="111" t="s">
        <v>83</v>
      </c>
      <c r="E8246" s="111" t="s">
        <v>123</v>
      </c>
      <c r="F8246" s="111" t="s">
        <v>139</v>
      </c>
      <c r="G8246" s="111" t="s">
        <v>139</v>
      </c>
      <c r="H8246" s="111" t="s">
        <v>139</v>
      </c>
      <c r="I8246" s="111" t="s">
        <v>139</v>
      </c>
      <c r="J8246" t="str">
        <f t="shared" si="256"/>
        <v>4628Utbygd arealOrganisk jord</v>
      </c>
      <c r="K8246" s="111">
        <v>29.011421395201612</v>
      </c>
      <c r="L8246" s="111">
        <v>0</v>
      </c>
      <c r="M8246" s="111">
        <v>1.303047089454229E-2</v>
      </c>
      <c r="N8246" s="112">
        <f t="shared" si="257"/>
        <v>29.024451866096154</v>
      </c>
    </row>
    <row r="8247" spans="1:14" x14ac:dyDescent="0.25">
      <c r="A8247" s="111" t="s">
        <v>809</v>
      </c>
      <c r="B8247" s="111">
        <f>INDEX(kommuner!C:C,MATCH(_xlfn.NUMBERVALUE(A8247),kommuner!B:B,0))</f>
        <v>4628</v>
      </c>
      <c r="C8247" s="111" t="s">
        <v>181</v>
      </c>
      <c r="D8247" s="111" t="s">
        <v>181</v>
      </c>
      <c r="E8247" s="111" t="s">
        <v>123</v>
      </c>
      <c r="F8247" s="111" t="s">
        <v>139</v>
      </c>
      <c r="G8247" s="111" t="s">
        <v>139</v>
      </c>
      <c r="H8247" s="111" t="s">
        <v>139</v>
      </c>
      <c r="I8247" s="111" t="s">
        <v>139</v>
      </c>
      <c r="J8247" t="str">
        <f t="shared" si="256"/>
        <v>4628Vann og myrOrganisk jord</v>
      </c>
      <c r="K8247" s="111">
        <v>-0.38124953903444653</v>
      </c>
      <c r="L8247" s="111">
        <v>0</v>
      </c>
      <c r="M8247" s="111">
        <v>0</v>
      </c>
      <c r="N8247" s="112">
        <f t="shared" si="257"/>
        <v>-0.38124953903444653</v>
      </c>
    </row>
    <row r="8248" spans="1:14" x14ac:dyDescent="0.25">
      <c r="A8248" s="111" t="s">
        <v>810</v>
      </c>
      <c r="B8248" s="111">
        <f>INDEX(kommuner!C:C,MATCH(_xlfn.NUMBERVALUE(A8248),kommuner!B:B,0))</f>
        <v>4629</v>
      </c>
      <c r="C8248" s="111" t="s">
        <v>82</v>
      </c>
      <c r="D8248" s="111" t="s">
        <v>82</v>
      </c>
      <c r="E8248" s="111" t="s">
        <v>126</v>
      </c>
      <c r="F8248" s="111" t="s">
        <v>139</v>
      </c>
      <c r="G8248" s="111" t="s">
        <v>139</v>
      </c>
      <c r="H8248" s="111" t="s">
        <v>139</v>
      </c>
      <c r="I8248" s="111" t="s">
        <v>139</v>
      </c>
      <c r="J8248" t="str">
        <f t="shared" si="256"/>
        <v>4629Annen utmarkMineraljord</v>
      </c>
      <c r="K8248" s="111">
        <v>-0.12122885237983599</v>
      </c>
      <c r="L8248" s="111">
        <v>0</v>
      </c>
      <c r="M8248" s="111">
        <v>0</v>
      </c>
      <c r="N8248" s="112">
        <f t="shared" si="257"/>
        <v>-0.12122885237983599</v>
      </c>
    </row>
    <row r="8249" spans="1:14" x14ac:dyDescent="0.25">
      <c r="A8249" s="111" t="s">
        <v>810</v>
      </c>
      <c r="B8249" s="111">
        <f>INDEX(kommuner!C:C,MATCH(_xlfn.NUMBERVALUE(A8249),kommuner!B:B,0))</f>
        <v>4629</v>
      </c>
      <c r="C8249" s="111" t="s">
        <v>121</v>
      </c>
      <c r="D8249" s="111" t="s">
        <v>121</v>
      </c>
      <c r="E8249" s="111" t="s">
        <v>126</v>
      </c>
      <c r="F8249" s="111" t="s">
        <v>139</v>
      </c>
      <c r="G8249" s="111" t="s">
        <v>139</v>
      </c>
      <c r="H8249" s="111" t="s">
        <v>139</v>
      </c>
      <c r="I8249" s="111" t="s">
        <v>139</v>
      </c>
      <c r="J8249" t="str">
        <f t="shared" si="256"/>
        <v>4629BeiteMineraljord</v>
      </c>
      <c r="K8249" s="111">
        <v>-0.96338340838695502</v>
      </c>
      <c r="L8249" s="111">
        <v>0</v>
      </c>
      <c r="M8249" s="111">
        <v>1.2448711246839999E-7</v>
      </c>
      <c r="N8249" s="112">
        <f t="shared" si="257"/>
        <v>-0.96338328389984251</v>
      </c>
    </row>
    <row r="8250" spans="1:14" x14ac:dyDescent="0.25">
      <c r="A8250" s="111" t="s">
        <v>810</v>
      </c>
      <c r="B8250" s="111">
        <f>INDEX(kommuner!C:C,MATCH(_xlfn.NUMBERVALUE(A8250),kommuner!B:B,0))</f>
        <v>4629</v>
      </c>
      <c r="C8250" s="111" t="s">
        <v>121</v>
      </c>
      <c r="D8250" s="111" t="s">
        <v>121</v>
      </c>
      <c r="E8250" s="111" t="s">
        <v>123</v>
      </c>
      <c r="F8250" s="111" t="s">
        <v>139</v>
      </c>
      <c r="G8250" s="111" t="s">
        <v>139</v>
      </c>
      <c r="H8250" s="111" t="s">
        <v>139</v>
      </c>
      <c r="I8250" s="111" t="s">
        <v>139</v>
      </c>
      <c r="J8250" t="str">
        <f t="shared" si="256"/>
        <v>4629BeiteOrganisk jord</v>
      </c>
      <c r="K8250" s="111">
        <v>12.077525935985037</v>
      </c>
      <c r="L8250" s="111">
        <v>1.6412500000000001</v>
      </c>
      <c r="M8250" s="111">
        <v>0</v>
      </c>
      <c r="N8250" s="112">
        <f t="shared" si="257"/>
        <v>13.718775935985036</v>
      </c>
    </row>
    <row r="8251" spans="1:14" x14ac:dyDescent="0.25">
      <c r="A8251" s="111" t="s">
        <v>810</v>
      </c>
      <c r="B8251" s="111">
        <f>INDEX(kommuner!C:C,MATCH(_xlfn.NUMBERVALUE(A8251),kommuner!B:B,0))</f>
        <v>4629</v>
      </c>
      <c r="C8251" s="111" t="s">
        <v>84</v>
      </c>
      <c r="D8251" s="111" t="s">
        <v>84</v>
      </c>
      <c r="E8251" s="111" t="s">
        <v>126</v>
      </c>
      <c r="F8251" s="111" t="s">
        <v>139</v>
      </c>
      <c r="G8251" s="111" t="s">
        <v>139</v>
      </c>
      <c r="H8251" s="111" t="s">
        <v>139</v>
      </c>
      <c r="I8251" s="111" t="s">
        <v>139</v>
      </c>
      <c r="J8251" t="str">
        <f t="shared" si="256"/>
        <v>4629Dyrket markMineraljord</v>
      </c>
      <c r="K8251" s="111">
        <v>-0.87492202609341907</v>
      </c>
      <c r="L8251" s="111">
        <v>0</v>
      </c>
      <c r="M8251" s="111">
        <v>0</v>
      </c>
      <c r="N8251" s="112">
        <f t="shared" si="257"/>
        <v>-0.87492202609341907</v>
      </c>
    </row>
    <row r="8252" spans="1:14" x14ac:dyDescent="0.25">
      <c r="A8252" s="111" t="s">
        <v>810</v>
      </c>
      <c r="B8252" s="111">
        <f>INDEX(kommuner!C:C,MATCH(_xlfn.NUMBERVALUE(A8252),kommuner!B:B,0))</f>
        <v>4629</v>
      </c>
      <c r="C8252" s="111" t="s">
        <v>84</v>
      </c>
      <c r="D8252" s="111" t="s">
        <v>84</v>
      </c>
      <c r="E8252" s="111" t="s">
        <v>123</v>
      </c>
      <c r="F8252" s="111" t="s">
        <v>139</v>
      </c>
      <c r="G8252" s="111" t="s">
        <v>139</v>
      </c>
      <c r="H8252" s="111" t="s">
        <v>139</v>
      </c>
      <c r="I8252" s="111" t="s">
        <v>139</v>
      </c>
      <c r="J8252" t="str">
        <f t="shared" si="256"/>
        <v>4629Dyrket markOrganisk jord</v>
      </c>
      <c r="K8252" s="111">
        <v>28.726149366675592</v>
      </c>
      <c r="L8252" s="111">
        <v>1.45625</v>
      </c>
      <c r="M8252" s="111">
        <v>0</v>
      </c>
      <c r="N8252" s="112">
        <f t="shared" si="257"/>
        <v>30.182399366675593</v>
      </c>
    </row>
    <row r="8253" spans="1:14" x14ac:dyDescent="0.25">
      <c r="A8253" s="111" t="s">
        <v>810</v>
      </c>
      <c r="B8253" s="111">
        <f>INDEX(kommuner!C:C,MATCH(_xlfn.NUMBERVALUE(A8253),kommuner!B:B,0))</f>
        <v>4629</v>
      </c>
      <c r="C8253" s="111" t="s">
        <v>127</v>
      </c>
      <c r="D8253" s="111" t="s">
        <v>127</v>
      </c>
      <c r="E8253" s="111" t="s">
        <v>126</v>
      </c>
      <c r="F8253" s="111" t="s">
        <v>172</v>
      </c>
      <c r="G8253" s="111" t="s">
        <v>180</v>
      </c>
      <c r="H8253" s="111" t="s">
        <v>172</v>
      </c>
      <c r="I8253" s="111" t="s">
        <v>180</v>
      </c>
      <c r="J8253" t="str">
        <f t="shared" si="256"/>
        <v>4629SkogMineraljordBarskogHøy</v>
      </c>
      <c r="K8253" s="111">
        <v>-3.4914408319412575</v>
      </c>
      <c r="L8253" s="111">
        <v>0.85306406685236758</v>
      </c>
      <c r="M8253" s="111">
        <v>6.4056614999681585E-2</v>
      </c>
      <c r="N8253" s="112">
        <f t="shared" si="257"/>
        <v>-2.5743201500892083</v>
      </c>
    </row>
    <row r="8254" spans="1:14" x14ac:dyDescent="0.25">
      <c r="A8254" s="111" t="s">
        <v>810</v>
      </c>
      <c r="B8254" s="111">
        <f>INDEX(kommuner!C:C,MATCH(_xlfn.NUMBERVALUE(A8254),kommuner!B:B,0))</f>
        <v>4629</v>
      </c>
      <c r="C8254" s="111" t="s">
        <v>127</v>
      </c>
      <c r="D8254" s="111" t="s">
        <v>127</v>
      </c>
      <c r="E8254" s="111" t="s">
        <v>126</v>
      </c>
      <c r="F8254" s="111" t="s">
        <v>172</v>
      </c>
      <c r="G8254" s="111" t="s">
        <v>167</v>
      </c>
      <c r="H8254" s="111" t="s">
        <v>172</v>
      </c>
      <c r="I8254" s="111" t="s">
        <v>167</v>
      </c>
      <c r="J8254" t="str">
        <f t="shared" si="256"/>
        <v>4629SkogMineraljordBarskogImpediment</v>
      </c>
      <c r="K8254" s="111">
        <v>-1.1558387230259366</v>
      </c>
      <c r="L8254" s="111">
        <v>0.85306406685236758</v>
      </c>
      <c r="M8254" s="111">
        <v>6.3979989500968365E-2</v>
      </c>
      <c r="N8254" s="112">
        <f t="shared" si="257"/>
        <v>-0.23879466667260066</v>
      </c>
    </row>
    <row r="8255" spans="1:14" x14ac:dyDescent="0.25">
      <c r="A8255" s="111" t="s">
        <v>810</v>
      </c>
      <c r="B8255" s="111">
        <f>INDEX(kommuner!C:C,MATCH(_xlfn.NUMBERVALUE(A8255),kommuner!B:B,0))</f>
        <v>4629</v>
      </c>
      <c r="C8255" s="111" t="s">
        <v>127</v>
      </c>
      <c r="D8255" s="111" t="s">
        <v>127</v>
      </c>
      <c r="E8255" s="111" t="s">
        <v>126</v>
      </c>
      <c r="F8255" s="111" t="s">
        <v>172</v>
      </c>
      <c r="G8255" s="111" t="s">
        <v>190</v>
      </c>
      <c r="H8255" s="111" t="s">
        <v>172</v>
      </c>
      <c r="I8255" s="111" t="s">
        <v>190</v>
      </c>
      <c r="J8255" t="str">
        <f t="shared" si="256"/>
        <v>4629SkogMineraljordBarskogLav</v>
      </c>
      <c r="K8255" s="111">
        <v>-1.8215681825293268</v>
      </c>
      <c r="L8255" s="111">
        <v>0.85306406685236758</v>
      </c>
      <c r="M8255" s="111">
        <v>6.3979989500968365E-2</v>
      </c>
      <c r="N8255" s="112">
        <f t="shared" si="257"/>
        <v>-0.90452412617599087</v>
      </c>
    </row>
    <row r="8256" spans="1:14" x14ac:dyDescent="0.25">
      <c r="A8256" s="111" t="s">
        <v>810</v>
      </c>
      <c r="B8256" s="111">
        <f>INDEX(kommuner!C:C,MATCH(_xlfn.NUMBERVALUE(A8256),kommuner!B:B,0))</f>
        <v>4629</v>
      </c>
      <c r="C8256" s="111" t="s">
        <v>127</v>
      </c>
      <c r="D8256" s="111" t="s">
        <v>127</v>
      </c>
      <c r="E8256" s="111" t="s">
        <v>126</v>
      </c>
      <c r="F8256" s="111" t="s">
        <v>172</v>
      </c>
      <c r="G8256" s="111" t="s">
        <v>173</v>
      </c>
      <c r="H8256" s="111" t="s">
        <v>172</v>
      </c>
      <c r="I8256" s="111" t="s">
        <v>173</v>
      </c>
      <c r="J8256" t="str">
        <f t="shared" si="256"/>
        <v>4629SkogMineraljordBarskogMiddels</v>
      </c>
      <c r="K8256" s="111">
        <v>-2.9452289214132028</v>
      </c>
      <c r="L8256" s="111">
        <v>0.85306406685236758</v>
      </c>
      <c r="M8256" s="111">
        <v>6.4056614999681585E-2</v>
      </c>
      <c r="N8256" s="112">
        <f t="shared" si="257"/>
        <v>-2.0281082395611536</v>
      </c>
    </row>
    <row r="8257" spans="1:14" x14ac:dyDescent="0.25">
      <c r="A8257" s="111" t="s">
        <v>810</v>
      </c>
      <c r="B8257" s="111">
        <f>INDEX(kommuner!C:C,MATCH(_xlfn.NUMBERVALUE(A8257),kommuner!B:B,0))</f>
        <v>4629</v>
      </c>
      <c r="C8257" s="111" t="s">
        <v>127</v>
      </c>
      <c r="D8257" s="111" t="s">
        <v>127</v>
      </c>
      <c r="E8257" s="111" t="s">
        <v>126</v>
      </c>
      <c r="F8257" s="111" t="s">
        <v>172</v>
      </c>
      <c r="G8257" s="111" t="s">
        <v>186</v>
      </c>
      <c r="H8257" s="111" t="s">
        <v>172</v>
      </c>
      <c r="I8257" s="111" t="s">
        <v>186</v>
      </c>
      <c r="J8257" t="str">
        <f t="shared" si="256"/>
        <v>4629SkogMineraljordBarskogSærs høy</v>
      </c>
      <c r="K8257" s="111">
        <v>-2.734962032443129</v>
      </c>
      <c r="L8257" s="111">
        <v>0.85306406685236758</v>
      </c>
      <c r="M8257" s="111">
        <v>6.4056614999681585E-2</v>
      </c>
      <c r="N8257" s="112">
        <f t="shared" si="257"/>
        <v>-1.81784135059108</v>
      </c>
    </row>
    <row r="8258" spans="1:14" x14ac:dyDescent="0.25">
      <c r="A8258" s="111" t="s">
        <v>810</v>
      </c>
      <c r="B8258" s="111">
        <f>INDEX(kommuner!C:C,MATCH(_xlfn.NUMBERVALUE(A8258),kommuner!B:B,0))</f>
        <v>4629</v>
      </c>
      <c r="C8258" s="111" t="s">
        <v>127</v>
      </c>
      <c r="D8258" s="111" t="s">
        <v>127</v>
      </c>
      <c r="E8258" s="111" t="s">
        <v>126</v>
      </c>
      <c r="F8258" s="111" t="s">
        <v>179</v>
      </c>
      <c r="G8258" s="111" t="s">
        <v>180</v>
      </c>
      <c r="H8258" s="111" t="s">
        <v>179</v>
      </c>
      <c r="I8258" s="111" t="s">
        <v>180</v>
      </c>
      <c r="J8258" t="str">
        <f t="shared" si="256"/>
        <v>4629SkogMineraljordBlandingsskogHøy</v>
      </c>
      <c r="K8258" s="111">
        <v>-7.1939050909469406</v>
      </c>
      <c r="L8258" s="111">
        <v>0.85306406685236758</v>
      </c>
      <c r="M8258" s="111">
        <v>6.3979989500968365E-2</v>
      </c>
      <c r="N8258" s="112">
        <f t="shared" si="257"/>
        <v>-6.2768610345936047</v>
      </c>
    </row>
    <row r="8259" spans="1:14" x14ac:dyDescent="0.25">
      <c r="A8259" s="111" t="s">
        <v>810</v>
      </c>
      <c r="B8259" s="111">
        <f>INDEX(kommuner!C:C,MATCH(_xlfn.NUMBERVALUE(A8259),kommuner!B:B,0))</f>
        <v>4629</v>
      </c>
      <c r="C8259" s="111" t="s">
        <v>127</v>
      </c>
      <c r="D8259" s="111" t="s">
        <v>127</v>
      </c>
      <c r="E8259" s="111" t="s">
        <v>126</v>
      </c>
      <c r="F8259" s="111" t="s">
        <v>179</v>
      </c>
      <c r="G8259" s="111" t="s">
        <v>167</v>
      </c>
      <c r="H8259" s="111" t="s">
        <v>179</v>
      </c>
      <c r="I8259" s="111" t="s">
        <v>167</v>
      </c>
      <c r="J8259" t="str">
        <f t="shared" ref="J8259:J8322" si="258">B8259&amp;C8259&amp;E8259&amp;IF(C8259="Skog",F8259&amp;G8259,"")</f>
        <v>4629SkogMineraljordBlandingsskogImpediment</v>
      </c>
      <c r="K8259" s="111">
        <v>-1.6598037998579707</v>
      </c>
      <c r="L8259" s="111">
        <v>0.85306406685236758</v>
      </c>
      <c r="M8259" s="111">
        <v>6.3979989500968365E-2</v>
      </c>
      <c r="N8259" s="112">
        <f t="shared" ref="N8259:N8322" si="259">SUM(K8259:M8259)</f>
        <v>-0.7427597435046347</v>
      </c>
    </row>
    <row r="8260" spans="1:14" x14ac:dyDescent="0.25">
      <c r="A8260" s="111" t="s">
        <v>810</v>
      </c>
      <c r="B8260" s="111">
        <f>INDEX(kommuner!C:C,MATCH(_xlfn.NUMBERVALUE(A8260),kommuner!B:B,0))</f>
        <v>4629</v>
      </c>
      <c r="C8260" s="111" t="s">
        <v>127</v>
      </c>
      <c r="D8260" s="111" t="s">
        <v>127</v>
      </c>
      <c r="E8260" s="111" t="s">
        <v>126</v>
      </c>
      <c r="F8260" s="111" t="s">
        <v>179</v>
      </c>
      <c r="G8260" s="111" t="s">
        <v>190</v>
      </c>
      <c r="H8260" s="111" t="s">
        <v>179</v>
      </c>
      <c r="I8260" s="111" t="s">
        <v>190</v>
      </c>
      <c r="J8260" t="str">
        <f t="shared" si="258"/>
        <v>4629SkogMineraljordBlandingsskogLav</v>
      </c>
      <c r="K8260" s="111">
        <v>-2.5588434197694254</v>
      </c>
      <c r="L8260" s="111">
        <v>0.85306406685236758</v>
      </c>
      <c r="M8260" s="111">
        <v>6.3979989500968365E-2</v>
      </c>
      <c r="N8260" s="112">
        <f t="shared" si="259"/>
        <v>-1.6417993634160897</v>
      </c>
    </row>
    <row r="8261" spans="1:14" x14ac:dyDescent="0.25">
      <c r="A8261" s="111" t="s">
        <v>810</v>
      </c>
      <c r="B8261" s="111">
        <f>INDEX(kommuner!C:C,MATCH(_xlfn.NUMBERVALUE(A8261),kommuner!B:B,0))</f>
        <v>4629</v>
      </c>
      <c r="C8261" s="111" t="s">
        <v>127</v>
      </c>
      <c r="D8261" s="111" t="s">
        <v>127</v>
      </c>
      <c r="E8261" s="111" t="s">
        <v>126</v>
      </c>
      <c r="F8261" s="111" t="s">
        <v>179</v>
      </c>
      <c r="G8261" s="111" t="s">
        <v>173</v>
      </c>
      <c r="H8261" s="111" t="s">
        <v>179</v>
      </c>
      <c r="I8261" s="111" t="s">
        <v>173</v>
      </c>
      <c r="J8261" t="str">
        <f t="shared" si="258"/>
        <v>4629SkogMineraljordBlandingsskogMiddels</v>
      </c>
      <c r="K8261" s="111">
        <v>-3.8687729546762566</v>
      </c>
      <c r="L8261" s="111">
        <v>0.85306406685236758</v>
      </c>
      <c r="M8261" s="111">
        <v>6.3979989500968365E-2</v>
      </c>
      <c r="N8261" s="112">
        <f t="shared" si="259"/>
        <v>-2.9517288983229206</v>
      </c>
    </row>
    <row r="8262" spans="1:14" x14ac:dyDescent="0.25">
      <c r="A8262" s="111" t="s">
        <v>810</v>
      </c>
      <c r="B8262" s="111">
        <f>INDEX(kommuner!C:C,MATCH(_xlfn.NUMBERVALUE(A8262),kommuner!B:B,0))</f>
        <v>4629</v>
      </c>
      <c r="C8262" s="111" t="s">
        <v>127</v>
      </c>
      <c r="D8262" s="111" t="s">
        <v>127</v>
      </c>
      <c r="E8262" s="111" t="s">
        <v>126</v>
      </c>
      <c r="F8262" s="111" t="s">
        <v>179</v>
      </c>
      <c r="G8262" s="111" t="s">
        <v>186</v>
      </c>
      <c r="H8262" s="111" t="s">
        <v>179</v>
      </c>
      <c r="I8262" s="111" t="s">
        <v>186</v>
      </c>
      <c r="J8262" t="str">
        <f t="shared" si="258"/>
        <v>4629SkogMineraljordBlandingsskogSærs høy</v>
      </c>
      <c r="K8262" s="111">
        <v>-2.9395925245326562</v>
      </c>
      <c r="L8262" s="111">
        <v>0.85306406685236758</v>
      </c>
      <c r="M8262" s="111">
        <v>6.3979989500968365E-2</v>
      </c>
      <c r="N8262" s="112">
        <f t="shared" si="259"/>
        <v>-2.0225484681793202</v>
      </c>
    </row>
    <row r="8263" spans="1:14" x14ac:dyDescent="0.25">
      <c r="A8263" s="111" t="s">
        <v>810</v>
      </c>
      <c r="B8263" s="111">
        <f>INDEX(kommuner!C:C,MATCH(_xlfn.NUMBERVALUE(A8263),kommuner!B:B,0))</f>
        <v>4629</v>
      </c>
      <c r="C8263" s="111" t="s">
        <v>127</v>
      </c>
      <c r="D8263" s="111" t="s">
        <v>127</v>
      </c>
      <c r="E8263" s="111" t="s">
        <v>126</v>
      </c>
      <c r="F8263" s="111" t="s">
        <v>185</v>
      </c>
      <c r="G8263" s="111" t="s">
        <v>180</v>
      </c>
      <c r="H8263" s="111" t="s">
        <v>185</v>
      </c>
      <c r="I8263" s="111" t="s">
        <v>180</v>
      </c>
      <c r="J8263" t="str">
        <f t="shared" si="258"/>
        <v>4629SkogMineraljordLauvskogHøy</v>
      </c>
      <c r="K8263" s="111">
        <v>-2.6171499611514069</v>
      </c>
      <c r="L8263" s="111">
        <v>0.85306406685236758</v>
      </c>
      <c r="M8263" s="111">
        <v>6.3979989500968365E-2</v>
      </c>
      <c r="N8263" s="112">
        <f t="shared" si="259"/>
        <v>-1.7001059047980711</v>
      </c>
    </row>
    <row r="8264" spans="1:14" x14ac:dyDescent="0.25">
      <c r="A8264" s="111" t="s">
        <v>810</v>
      </c>
      <c r="B8264" s="111">
        <f>INDEX(kommuner!C:C,MATCH(_xlfn.NUMBERVALUE(A8264),kommuner!B:B,0))</f>
        <v>4629</v>
      </c>
      <c r="C8264" s="111" t="s">
        <v>127</v>
      </c>
      <c r="D8264" s="111" t="s">
        <v>127</v>
      </c>
      <c r="E8264" s="111" t="s">
        <v>126</v>
      </c>
      <c r="F8264" s="111" t="s">
        <v>185</v>
      </c>
      <c r="G8264" s="111" t="s">
        <v>167</v>
      </c>
      <c r="H8264" s="111" t="s">
        <v>185</v>
      </c>
      <c r="I8264" s="111" t="s">
        <v>167</v>
      </c>
      <c r="J8264" t="str">
        <f t="shared" si="258"/>
        <v>4629SkogMineraljordLauvskogImpediment</v>
      </c>
      <c r="K8264" s="111">
        <v>-1.406906973132888</v>
      </c>
      <c r="L8264" s="111">
        <v>0.85306406685236758</v>
      </c>
      <c r="M8264" s="111">
        <v>6.3979989500968365E-2</v>
      </c>
      <c r="N8264" s="112">
        <f t="shared" si="259"/>
        <v>-0.48986291677955207</v>
      </c>
    </row>
    <row r="8265" spans="1:14" x14ac:dyDescent="0.25">
      <c r="A8265" s="111" t="s">
        <v>810</v>
      </c>
      <c r="B8265" s="111">
        <f>INDEX(kommuner!C:C,MATCH(_xlfn.NUMBERVALUE(A8265),kommuner!B:B,0))</f>
        <v>4629</v>
      </c>
      <c r="C8265" s="111" t="s">
        <v>127</v>
      </c>
      <c r="D8265" s="111" t="s">
        <v>127</v>
      </c>
      <c r="E8265" s="111" t="s">
        <v>126</v>
      </c>
      <c r="F8265" s="111" t="s">
        <v>185</v>
      </c>
      <c r="G8265" s="111" t="s">
        <v>190</v>
      </c>
      <c r="H8265" s="111" t="s">
        <v>185</v>
      </c>
      <c r="I8265" s="111" t="s">
        <v>190</v>
      </c>
      <c r="J8265" t="str">
        <f t="shared" si="258"/>
        <v>4629SkogMineraljordLauvskogLav</v>
      </c>
      <c r="K8265" s="111">
        <v>-8.9748170935426599E-2</v>
      </c>
      <c r="L8265" s="111">
        <v>0.85306406685236758</v>
      </c>
      <c r="M8265" s="111">
        <v>6.3979989500968365E-2</v>
      </c>
      <c r="N8265" s="112">
        <f t="shared" si="259"/>
        <v>0.82729588541790933</v>
      </c>
    </row>
    <row r="8266" spans="1:14" x14ac:dyDescent="0.25">
      <c r="A8266" s="111" t="s">
        <v>810</v>
      </c>
      <c r="B8266" s="111">
        <f>INDEX(kommuner!C:C,MATCH(_xlfn.NUMBERVALUE(A8266),kommuner!B:B,0))</f>
        <v>4629</v>
      </c>
      <c r="C8266" s="111" t="s">
        <v>127</v>
      </c>
      <c r="D8266" s="111" t="s">
        <v>127</v>
      </c>
      <c r="E8266" s="111" t="s">
        <v>126</v>
      </c>
      <c r="F8266" s="111" t="s">
        <v>185</v>
      </c>
      <c r="G8266" s="111" t="s">
        <v>173</v>
      </c>
      <c r="H8266" s="111" t="s">
        <v>185</v>
      </c>
      <c r="I8266" s="111" t="s">
        <v>173</v>
      </c>
      <c r="J8266" t="str">
        <f t="shared" si="258"/>
        <v>4629SkogMineraljordLauvskogMiddels</v>
      </c>
      <c r="K8266" s="111">
        <v>-1.7789409505847176</v>
      </c>
      <c r="L8266" s="111">
        <v>0.85306406685236758</v>
      </c>
      <c r="M8266" s="111">
        <v>6.3979989500968365E-2</v>
      </c>
      <c r="N8266" s="112">
        <f t="shared" si="259"/>
        <v>-0.86189689423138161</v>
      </c>
    </row>
    <row r="8267" spans="1:14" x14ac:dyDescent="0.25">
      <c r="A8267" s="111" t="s">
        <v>810</v>
      </c>
      <c r="B8267" s="111">
        <f>INDEX(kommuner!C:C,MATCH(_xlfn.NUMBERVALUE(A8267),kommuner!B:B,0))</f>
        <v>4629</v>
      </c>
      <c r="C8267" s="111" t="s">
        <v>127</v>
      </c>
      <c r="D8267" s="111" t="s">
        <v>127</v>
      </c>
      <c r="E8267" s="111" t="s">
        <v>126</v>
      </c>
      <c r="F8267" s="111" t="s">
        <v>185</v>
      </c>
      <c r="G8267" s="111" t="s">
        <v>186</v>
      </c>
      <c r="H8267" s="111" t="s">
        <v>185</v>
      </c>
      <c r="I8267" s="111" t="s">
        <v>186</v>
      </c>
      <c r="J8267" t="str">
        <f t="shared" si="258"/>
        <v>4629SkogMineraljordLauvskogSærs høy</v>
      </c>
      <c r="K8267" s="111">
        <v>-3.5879168219799293</v>
      </c>
      <c r="L8267" s="111">
        <v>0.85306406685236758</v>
      </c>
      <c r="M8267" s="111">
        <v>6.3979989500968365E-2</v>
      </c>
      <c r="N8267" s="112">
        <f t="shared" si="259"/>
        <v>-2.6708727656265934</v>
      </c>
    </row>
    <row r="8268" spans="1:14" x14ac:dyDescent="0.25">
      <c r="A8268" s="111" t="s">
        <v>810</v>
      </c>
      <c r="B8268" s="111">
        <f>INDEX(kommuner!C:C,MATCH(_xlfn.NUMBERVALUE(A8268),kommuner!B:B,0))</f>
        <v>4629</v>
      </c>
      <c r="C8268" s="111" t="s">
        <v>127</v>
      </c>
      <c r="D8268" s="111" t="s">
        <v>127</v>
      </c>
      <c r="E8268" s="111" t="s">
        <v>123</v>
      </c>
      <c r="F8268" s="111" t="s">
        <v>172</v>
      </c>
      <c r="G8268" s="111" t="s">
        <v>180</v>
      </c>
      <c r="H8268" s="111" t="s">
        <v>172</v>
      </c>
      <c r="I8268" s="111" t="s">
        <v>180</v>
      </c>
      <c r="J8268" t="str">
        <f t="shared" si="258"/>
        <v>4629SkogOrganisk jordBarskogHøy</v>
      </c>
      <c r="K8268" s="111">
        <v>-2.5184559031994138</v>
      </c>
      <c r="L8268" s="111">
        <v>0.92784825435236762</v>
      </c>
      <c r="M8268" s="111">
        <v>0.46518126042825314</v>
      </c>
      <c r="N8268" s="112">
        <f t="shared" si="259"/>
        <v>-1.1254263884187932</v>
      </c>
    </row>
    <row r="8269" spans="1:14" x14ac:dyDescent="0.25">
      <c r="A8269" s="111" t="s">
        <v>810</v>
      </c>
      <c r="B8269" s="111">
        <f>INDEX(kommuner!C:C,MATCH(_xlfn.NUMBERVALUE(A8269),kommuner!B:B,0))</f>
        <v>4629</v>
      </c>
      <c r="C8269" s="111" t="s">
        <v>127</v>
      </c>
      <c r="D8269" s="111" t="s">
        <v>127</v>
      </c>
      <c r="E8269" s="111" t="s">
        <v>123</v>
      </c>
      <c r="F8269" s="111" t="s">
        <v>172</v>
      </c>
      <c r="G8269" s="111" t="s">
        <v>167</v>
      </c>
      <c r="H8269" s="111" t="s">
        <v>172</v>
      </c>
      <c r="I8269" s="111" t="s">
        <v>167</v>
      </c>
      <c r="J8269" t="str">
        <f t="shared" si="258"/>
        <v>4629SkogOrganisk jordBarskogImpediment</v>
      </c>
      <c r="K8269" s="111">
        <v>-0.13011741963904588</v>
      </c>
      <c r="L8269" s="111">
        <v>0.92784825435236762</v>
      </c>
      <c r="M8269" s="111">
        <v>0.46510463492953991</v>
      </c>
      <c r="N8269" s="112">
        <f t="shared" si="259"/>
        <v>1.2628354696428616</v>
      </c>
    </row>
    <row r="8270" spans="1:14" x14ac:dyDescent="0.25">
      <c r="A8270" s="111" t="s">
        <v>810</v>
      </c>
      <c r="B8270" s="111">
        <f>INDEX(kommuner!C:C,MATCH(_xlfn.NUMBERVALUE(A8270),kommuner!B:B,0))</f>
        <v>4629</v>
      </c>
      <c r="C8270" s="111" t="s">
        <v>127</v>
      </c>
      <c r="D8270" s="111" t="s">
        <v>127</v>
      </c>
      <c r="E8270" s="111" t="s">
        <v>123</v>
      </c>
      <c r="F8270" s="111" t="s">
        <v>172</v>
      </c>
      <c r="G8270" s="111" t="s">
        <v>190</v>
      </c>
      <c r="H8270" s="111" t="s">
        <v>172</v>
      </c>
      <c r="I8270" s="111" t="s">
        <v>190</v>
      </c>
      <c r="J8270" t="str">
        <f t="shared" si="258"/>
        <v>4629SkogOrganisk jordBarskogLav</v>
      </c>
      <c r="K8270" s="111">
        <v>-0.50666953101693391</v>
      </c>
      <c r="L8270" s="111">
        <v>0.92784825435236762</v>
      </c>
      <c r="M8270" s="111">
        <v>0.46510463492953991</v>
      </c>
      <c r="N8270" s="112">
        <f t="shared" si="259"/>
        <v>0.88628335826497362</v>
      </c>
    </row>
    <row r="8271" spans="1:14" x14ac:dyDescent="0.25">
      <c r="A8271" s="111" t="s">
        <v>810</v>
      </c>
      <c r="B8271" s="111">
        <f>INDEX(kommuner!C:C,MATCH(_xlfn.NUMBERVALUE(A8271),kommuner!B:B,0))</f>
        <v>4629</v>
      </c>
      <c r="C8271" s="111" t="s">
        <v>127</v>
      </c>
      <c r="D8271" s="111" t="s">
        <v>127</v>
      </c>
      <c r="E8271" s="111" t="s">
        <v>123</v>
      </c>
      <c r="F8271" s="111" t="s">
        <v>172</v>
      </c>
      <c r="G8271" s="111" t="s">
        <v>173</v>
      </c>
      <c r="H8271" s="111" t="s">
        <v>172</v>
      </c>
      <c r="I8271" s="111" t="s">
        <v>173</v>
      </c>
      <c r="J8271" t="str">
        <f t="shared" si="258"/>
        <v>4629SkogOrganisk jordBarskogMiddels</v>
      </c>
      <c r="K8271" s="111">
        <v>-1.5571490961494638</v>
      </c>
      <c r="L8271" s="111">
        <v>0.92784825435236762</v>
      </c>
      <c r="M8271" s="111">
        <v>0.46518126042825314</v>
      </c>
      <c r="N8271" s="112">
        <f t="shared" si="259"/>
        <v>-0.16411958136884308</v>
      </c>
    </row>
    <row r="8272" spans="1:14" x14ac:dyDescent="0.25">
      <c r="A8272" s="111" t="s">
        <v>810</v>
      </c>
      <c r="B8272" s="111">
        <f>INDEX(kommuner!C:C,MATCH(_xlfn.NUMBERVALUE(A8272),kommuner!B:B,0))</f>
        <v>4629</v>
      </c>
      <c r="C8272" s="111" t="s">
        <v>127</v>
      </c>
      <c r="D8272" s="111" t="s">
        <v>127</v>
      </c>
      <c r="E8272" s="111" t="s">
        <v>123</v>
      </c>
      <c r="F8272" s="111" t="s">
        <v>172</v>
      </c>
      <c r="G8272" s="111" t="s">
        <v>186</v>
      </c>
      <c r="H8272" s="111" t="s">
        <v>172</v>
      </c>
      <c r="I8272" s="111" t="s">
        <v>186</v>
      </c>
      <c r="J8272" t="str">
        <f t="shared" si="258"/>
        <v>4629SkogOrganisk jordBarskogSærs høy</v>
      </c>
      <c r="K8272" s="111">
        <v>2.5548655235722699</v>
      </c>
      <c r="L8272" s="111">
        <v>0.92784825435236762</v>
      </c>
      <c r="M8272" s="111">
        <v>0.46518126042825314</v>
      </c>
      <c r="N8272" s="112">
        <f t="shared" si="259"/>
        <v>3.9478950383528906</v>
      </c>
    </row>
    <row r="8273" spans="1:14" x14ac:dyDescent="0.25">
      <c r="A8273" s="111" t="s">
        <v>810</v>
      </c>
      <c r="B8273" s="111">
        <f>INDEX(kommuner!C:C,MATCH(_xlfn.NUMBERVALUE(A8273),kommuner!B:B,0))</f>
        <v>4629</v>
      </c>
      <c r="C8273" s="111" t="s">
        <v>127</v>
      </c>
      <c r="D8273" s="111" t="s">
        <v>127</v>
      </c>
      <c r="E8273" s="111" t="s">
        <v>123</v>
      </c>
      <c r="F8273" s="111" t="s">
        <v>179</v>
      </c>
      <c r="G8273" s="111" t="s">
        <v>180</v>
      </c>
      <c r="H8273" s="111" t="s">
        <v>179</v>
      </c>
      <c r="I8273" s="111" t="s">
        <v>180</v>
      </c>
      <c r="J8273" t="str">
        <f t="shared" si="258"/>
        <v>4629SkogOrganisk jordBlandingsskogHøy</v>
      </c>
      <c r="K8273" s="111">
        <v>-5.5554344456832343</v>
      </c>
      <c r="L8273" s="111">
        <v>0.92784825435236762</v>
      </c>
      <c r="M8273" s="111">
        <v>0.46510463492953991</v>
      </c>
      <c r="N8273" s="112">
        <f t="shared" si="259"/>
        <v>-4.1624815564013264</v>
      </c>
    </row>
    <row r="8274" spans="1:14" x14ac:dyDescent="0.25">
      <c r="A8274" s="111" t="s">
        <v>810</v>
      </c>
      <c r="B8274" s="111">
        <f>INDEX(kommuner!C:C,MATCH(_xlfn.NUMBERVALUE(A8274),kommuner!B:B,0))</f>
        <v>4629</v>
      </c>
      <c r="C8274" s="111" t="s">
        <v>127</v>
      </c>
      <c r="D8274" s="111" t="s">
        <v>127</v>
      </c>
      <c r="E8274" s="111" t="s">
        <v>123</v>
      </c>
      <c r="F8274" s="111" t="s">
        <v>179</v>
      </c>
      <c r="G8274" s="111" t="s">
        <v>167</v>
      </c>
      <c r="H8274" s="111" t="s">
        <v>179</v>
      </c>
      <c r="I8274" s="111" t="s">
        <v>167</v>
      </c>
      <c r="J8274" t="str">
        <f t="shared" si="258"/>
        <v>4629SkogOrganisk jordBlandingsskogImpediment</v>
      </c>
      <c r="K8274" s="111">
        <v>-0.28586344175800005</v>
      </c>
      <c r="L8274" s="111">
        <v>0.92784825435236762</v>
      </c>
      <c r="M8274" s="111">
        <v>0.46510463492953991</v>
      </c>
      <c r="N8274" s="112">
        <f t="shared" si="259"/>
        <v>1.1070894475239075</v>
      </c>
    </row>
    <row r="8275" spans="1:14" x14ac:dyDescent="0.25">
      <c r="A8275" s="111" t="s">
        <v>810</v>
      </c>
      <c r="B8275" s="111">
        <f>INDEX(kommuner!C:C,MATCH(_xlfn.NUMBERVALUE(A8275),kommuner!B:B,0))</f>
        <v>4629</v>
      </c>
      <c r="C8275" s="111" t="s">
        <v>127</v>
      </c>
      <c r="D8275" s="111" t="s">
        <v>127</v>
      </c>
      <c r="E8275" s="111" t="s">
        <v>123</v>
      </c>
      <c r="F8275" s="111" t="s">
        <v>179</v>
      </c>
      <c r="G8275" s="111" t="s">
        <v>190</v>
      </c>
      <c r="H8275" s="111" t="s">
        <v>179</v>
      </c>
      <c r="I8275" s="111" t="s">
        <v>190</v>
      </c>
      <c r="J8275" t="str">
        <f t="shared" si="258"/>
        <v>4629SkogOrganisk jordBlandingsskogLav</v>
      </c>
      <c r="K8275" s="111">
        <v>-1.2347339377887629</v>
      </c>
      <c r="L8275" s="111">
        <v>0.92784825435236762</v>
      </c>
      <c r="M8275" s="111">
        <v>0.46510463492953991</v>
      </c>
      <c r="N8275" s="112">
        <f t="shared" si="259"/>
        <v>0.15821895149314458</v>
      </c>
    </row>
    <row r="8276" spans="1:14" x14ac:dyDescent="0.25">
      <c r="A8276" s="111" t="s">
        <v>810</v>
      </c>
      <c r="B8276" s="111">
        <f>INDEX(kommuner!C:C,MATCH(_xlfn.NUMBERVALUE(A8276),kommuner!B:B,0))</f>
        <v>4629</v>
      </c>
      <c r="C8276" s="111" t="s">
        <v>127</v>
      </c>
      <c r="D8276" s="111" t="s">
        <v>127</v>
      </c>
      <c r="E8276" s="111" t="s">
        <v>123</v>
      </c>
      <c r="F8276" s="111" t="s">
        <v>179</v>
      </c>
      <c r="G8276" s="111" t="s">
        <v>173</v>
      </c>
      <c r="H8276" s="111" t="s">
        <v>179</v>
      </c>
      <c r="I8276" s="111" t="s">
        <v>173</v>
      </c>
      <c r="J8276" t="str">
        <f t="shared" si="258"/>
        <v>4629SkogOrganisk jordBlandingsskogMiddels</v>
      </c>
      <c r="K8276" s="111">
        <v>-2.4239591752717748</v>
      </c>
      <c r="L8276" s="111">
        <v>0.92784825435236762</v>
      </c>
      <c r="M8276" s="111">
        <v>0.46510463492953991</v>
      </c>
      <c r="N8276" s="112">
        <f t="shared" si="259"/>
        <v>-1.0310062859898674</v>
      </c>
    </row>
    <row r="8277" spans="1:14" x14ac:dyDescent="0.25">
      <c r="A8277" s="111" t="s">
        <v>810</v>
      </c>
      <c r="B8277" s="111">
        <f>INDEX(kommuner!C:C,MATCH(_xlfn.NUMBERVALUE(A8277),kommuner!B:B,0))</f>
        <v>4629</v>
      </c>
      <c r="C8277" s="111" t="s">
        <v>127</v>
      </c>
      <c r="D8277" s="111" t="s">
        <v>127</v>
      </c>
      <c r="E8277" s="111" t="s">
        <v>123</v>
      </c>
      <c r="F8277" s="111" t="s">
        <v>179</v>
      </c>
      <c r="G8277" s="111" t="s">
        <v>186</v>
      </c>
      <c r="H8277" s="111" t="s">
        <v>179</v>
      </c>
      <c r="I8277" s="111" t="s">
        <v>186</v>
      </c>
      <c r="J8277" t="str">
        <f t="shared" si="258"/>
        <v>4629SkogOrganisk jordBlandingsskogSærs høy</v>
      </c>
      <c r="K8277" s="111">
        <v>-1.5726115302258048</v>
      </c>
      <c r="L8277" s="111">
        <v>0.92784825435236762</v>
      </c>
      <c r="M8277" s="111">
        <v>0.46510463492953991</v>
      </c>
      <c r="N8277" s="112">
        <f t="shared" si="259"/>
        <v>-0.17965864094389727</v>
      </c>
    </row>
    <row r="8278" spans="1:14" x14ac:dyDescent="0.25">
      <c r="A8278" s="111" t="s">
        <v>810</v>
      </c>
      <c r="B8278" s="111">
        <f>INDEX(kommuner!C:C,MATCH(_xlfn.NUMBERVALUE(A8278),kommuner!B:B,0))</f>
        <v>4629</v>
      </c>
      <c r="C8278" s="111" t="s">
        <v>127</v>
      </c>
      <c r="D8278" s="111" t="s">
        <v>127</v>
      </c>
      <c r="E8278" s="111" t="s">
        <v>123</v>
      </c>
      <c r="F8278" s="111" t="s">
        <v>185</v>
      </c>
      <c r="G8278" s="111" t="s">
        <v>180</v>
      </c>
      <c r="H8278" s="111" t="s">
        <v>185</v>
      </c>
      <c r="I8278" s="111" t="s">
        <v>180</v>
      </c>
      <c r="J8278" t="str">
        <f t="shared" si="258"/>
        <v>4629SkogOrganisk jordLauvskogHøy</v>
      </c>
      <c r="K8278" s="111">
        <v>-1.9913688882377358</v>
      </c>
      <c r="L8278" s="111">
        <v>0.92784825435236762</v>
      </c>
      <c r="M8278" s="111">
        <v>0.46510463492953991</v>
      </c>
      <c r="N8278" s="112">
        <f t="shared" si="259"/>
        <v>-0.59841599895582831</v>
      </c>
    </row>
    <row r="8279" spans="1:14" x14ac:dyDescent="0.25">
      <c r="A8279" s="111" t="s">
        <v>810</v>
      </c>
      <c r="B8279" s="111">
        <f>INDEX(kommuner!C:C,MATCH(_xlfn.NUMBERVALUE(A8279),kommuner!B:B,0))</f>
        <v>4629</v>
      </c>
      <c r="C8279" s="111" t="s">
        <v>127</v>
      </c>
      <c r="D8279" s="111" t="s">
        <v>127</v>
      </c>
      <c r="E8279" s="111" t="s">
        <v>123</v>
      </c>
      <c r="F8279" s="111" t="s">
        <v>185</v>
      </c>
      <c r="G8279" s="111" t="s">
        <v>167</v>
      </c>
      <c r="H8279" s="111" t="s">
        <v>185</v>
      </c>
      <c r="I8279" s="111" t="s">
        <v>167</v>
      </c>
      <c r="J8279" t="str">
        <f t="shared" si="258"/>
        <v>4629SkogOrganisk jordLauvskogImpediment</v>
      </c>
      <c r="K8279" s="111">
        <v>0.35000626494250675</v>
      </c>
      <c r="L8279" s="111">
        <v>0.92784825435236762</v>
      </c>
      <c r="M8279" s="111">
        <v>0.46510463492953991</v>
      </c>
      <c r="N8279" s="112">
        <f t="shared" si="259"/>
        <v>1.7429591542244141</v>
      </c>
    </row>
    <row r="8280" spans="1:14" x14ac:dyDescent="0.25">
      <c r="A8280" s="111" t="s">
        <v>810</v>
      </c>
      <c r="B8280" s="111">
        <f>INDEX(kommuner!C:C,MATCH(_xlfn.NUMBERVALUE(A8280),kommuner!B:B,0))</f>
        <v>4629</v>
      </c>
      <c r="C8280" s="111" t="s">
        <v>127</v>
      </c>
      <c r="D8280" s="111" t="s">
        <v>127</v>
      </c>
      <c r="E8280" s="111" t="s">
        <v>123</v>
      </c>
      <c r="F8280" s="111" t="s">
        <v>185</v>
      </c>
      <c r="G8280" s="111" t="s">
        <v>190</v>
      </c>
      <c r="H8280" s="111" t="s">
        <v>185</v>
      </c>
      <c r="I8280" s="111" t="s">
        <v>190</v>
      </c>
      <c r="J8280" t="str">
        <f t="shared" si="258"/>
        <v>4629SkogOrganisk jordLauvskogLav</v>
      </c>
      <c r="K8280" s="111">
        <v>1.1144075558526714</v>
      </c>
      <c r="L8280" s="111">
        <v>0.92784825435236762</v>
      </c>
      <c r="M8280" s="111">
        <v>0.46510463492953991</v>
      </c>
      <c r="N8280" s="112">
        <f t="shared" si="259"/>
        <v>2.5073604451345788</v>
      </c>
    </row>
    <row r="8281" spans="1:14" x14ac:dyDescent="0.25">
      <c r="A8281" s="111" t="s">
        <v>810</v>
      </c>
      <c r="B8281" s="111">
        <f>INDEX(kommuner!C:C,MATCH(_xlfn.NUMBERVALUE(A8281),kommuner!B:B,0))</f>
        <v>4629</v>
      </c>
      <c r="C8281" s="111" t="s">
        <v>127</v>
      </c>
      <c r="D8281" s="111" t="s">
        <v>127</v>
      </c>
      <c r="E8281" s="111" t="s">
        <v>123</v>
      </c>
      <c r="F8281" s="111" t="s">
        <v>185</v>
      </c>
      <c r="G8281" s="111" t="s">
        <v>173</v>
      </c>
      <c r="H8281" s="111" t="s">
        <v>185</v>
      </c>
      <c r="I8281" s="111" t="s">
        <v>173</v>
      </c>
      <c r="J8281" t="str">
        <f t="shared" si="258"/>
        <v>4629SkogOrganisk jordLauvskogMiddels</v>
      </c>
      <c r="K8281" s="111">
        <v>-0.62664468270982987</v>
      </c>
      <c r="L8281" s="111">
        <v>0.92784825435236762</v>
      </c>
      <c r="M8281" s="111">
        <v>0.46510463492953991</v>
      </c>
      <c r="N8281" s="112">
        <f t="shared" si="259"/>
        <v>0.76630820657207765</v>
      </c>
    </row>
    <row r="8282" spans="1:14" x14ac:dyDescent="0.25">
      <c r="A8282" s="111" t="s">
        <v>810</v>
      </c>
      <c r="B8282" s="111">
        <f>INDEX(kommuner!C:C,MATCH(_xlfn.NUMBERVALUE(A8282),kommuner!B:B,0))</f>
        <v>4629</v>
      </c>
      <c r="C8282" s="111" t="s">
        <v>127</v>
      </c>
      <c r="D8282" s="111" t="s">
        <v>127</v>
      </c>
      <c r="E8282" s="111" t="s">
        <v>123</v>
      </c>
      <c r="F8282" s="111" t="s">
        <v>185</v>
      </c>
      <c r="G8282" s="111" t="s">
        <v>186</v>
      </c>
      <c r="H8282" s="111" t="s">
        <v>185</v>
      </c>
      <c r="I8282" s="111" t="s">
        <v>186</v>
      </c>
      <c r="J8282" t="str">
        <f t="shared" si="258"/>
        <v>4629SkogOrganisk jordLauvskogSærs høy</v>
      </c>
      <c r="K8282" s="111">
        <v>-1.8997279926091779</v>
      </c>
      <c r="L8282" s="111">
        <v>0.92784825435236762</v>
      </c>
      <c r="M8282" s="111">
        <v>0.46510463492953991</v>
      </c>
      <c r="N8282" s="112">
        <f t="shared" si="259"/>
        <v>-0.50677510332727038</v>
      </c>
    </row>
    <row r="8283" spans="1:14" x14ac:dyDescent="0.25">
      <c r="A8283" s="111" t="s">
        <v>810</v>
      </c>
      <c r="B8283" s="111">
        <f>INDEX(kommuner!C:C,MATCH(_xlfn.NUMBERVALUE(A8283),kommuner!B:B,0))</f>
        <v>4629</v>
      </c>
      <c r="C8283" s="111" t="s">
        <v>83</v>
      </c>
      <c r="D8283" s="111" t="s">
        <v>83</v>
      </c>
      <c r="E8283" s="111" t="s">
        <v>126</v>
      </c>
      <c r="F8283" s="111" t="s">
        <v>139</v>
      </c>
      <c r="G8283" s="111" t="s">
        <v>139</v>
      </c>
      <c r="H8283" s="111" t="s">
        <v>139</v>
      </c>
      <c r="I8283" s="111" t="s">
        <v>139</v>
      </c>
      <c r="J8283" t="str">
        <f t="shared" si="258"/>
        <v>4629Utbygd arealMineraljord</v>
      </c>
      <c r="K8283" s="111">
        <v>-1.3010725986550351</v>
      </c>
      <c r="L8283" s="111">
        <v>0</v>
      </c>
      <c r="M8283" s="111">
        <v>1.303047089454229E-2</v>
      </c>
      <c r="N8283" s="112">
        <f t="shared" si="259"/>
        <v>-1.2880421277604928</v>
      </c>
    </row>
    <row r="8284" spans="1:14" x14ac:dyDescent="0.25">
      <c r="A8284" s="111" t="s">
        <v>810</v>
      </c>
      <c r="B8284" s="111">
        <f>INDEX(kommuner!C:C,MATCH(_xlfn.NUMBERVALUE(A8284),kommuner!B:B,0))</f>
        <v>4629</v>
      </c>
      <c r="C8284" s="111" t="s">
        <v>83</v>
      </c>
      <c r="D8284" s="111" t="s">
        <v>83</v>
      </c>
      <c r="E8284" s="111" t="s">
        <v>123</v>
      </c>
      <c r="F8284" s="111" t="s">
        <v>139</v>
      </c>
      <c r="G8284" s="111" t="s">
        <v>139</v>
      </c>
      <c r="H8284" s="111" t="s">
        <v>139</v>
      </c>
      <c r="I8284" s="111" t="s">
        <v>139</v>
      </c>
      <c r="J8284" t="str">
        <f t="shared" si="258"/>
        <v>4629Utbygd arealOrganisk jord</v>
      </c>
      <c r="K8284" s="111">
        <v>29.011421395201612</v>
      </c>
      <c r="L8284" s="111">
        <v>0</v>
      </c>
      <c r="M8284" s="111">
        <v>1.303047089454229E-2</v>
      </c>
      <c r="N8284" s="112">
        <f t="shared" si="259"/>
        <v>29.024451866096154</v>
      </c>
    </row>
    <row r="8285" spans="1:14" x14ac:dyDescent="0.25">
      <c r="A8285" s="111" t="s">
        <v>810</v>
      </c>
      <c r="B8285" s="111">
        <f>INDEX(kommuner!C:C,MATCH(_xlfn.NUMBERVALUE(A8285),kommuner!B:B,0))</f>
        <v>4629</v>
      </c>
      <c r="C8285" s="111" t="s">
        <v>181</v>
      </c>
      <c r="D8285" s="111" t="s">
        <v>181</v>
      </c>
      <c r="E8285" s="111" t="s">
        <v>123</v>
      </c>
      <c r="F8285" s="111" t="s">
        <v>139</v>
      </c>
      <c r="G8285" s="111" t="s">
        <v>139</v>
      </c>
      <c r="H8285" s="111" t="s">
        <v>139</v>
      </c>
      <c r="I8285" s="111" t="s">
        <v>139</v>
      </c>
      <c r="J8285" t="str">
        <f t="shared" si="258"/>
        <v>4629Vann og myrOrganisk jord</v>
      </c>
      <c r="K8285" s="111">
        <v>-0.38124953903444653</v>
      </c>
      <c r="L8285" s="111">
        <v>0</v>
      </c>
      <c r="M8285" s="111">
        <v>0</v>
      </c>
      <c r="N8285" s="112">
        <f t="shared" si="259"/>
        <v>-0.38124953903444653</v>
      </c>
    </row>
    <row r="8286" spans="1:14" x14ac:dyDescent="0.25">
      <c r="A8286" s="111" t="s">
        <v>811</v>
      </c>
      <c r="B8286" s="111">
        <f>INDEX(kommuner!C:C,MATCH(_xlfn.NUMBERVALUE(A8286),kommuner!B:B,0))</f>
        <v>4630</v>
      </c>
      <c r="C8286" s="111" t="s">
        <v>82</v>
      </c>
      <c r="D8286" s="111" t="s">
        <v>82</v>
      </c>
      <c r="E8286" s="111" t="s">
        <v>126</v>
      </c>
      <c r="F8286" s="111" t="s">
        <v>139</v>
      </c>
      <c r="G8286" s="111" t="s">
        <v>139</v>
      </c>
      <c r="H8286" s="111" t="s">
        <v>139</v>
      </c>
      <c r="I8286" s="111" t="s">
        <v>139</v>
      </c>
      <c r="J8286" t="str">
        <f t="shared" si="258"/>
        <v>4630Annen utmarkMineraljord</v>
      </c>
      <c r="K8286" s="111">
        <v>-0.12122885237983599</v>
      </c>
      <c r="L8286" s="111">
        <v>0</v>
      </c>
      <c r="M8286" s="111">
        <v>0</v>
      </c>
      <c r="N8286" s="112">
        <f t="shared" si="259"/>
        <v>-0.12122885237983599</v>
      </c>
    </row>
    <row r="8287" spans="1:14" x14ac:dyDescent="0.25">
      <c r="A8287" s="111" t="s">
        <v>811</v>
      </c>
      <c r="B8287" s="111">
        <f>INDEX(kommuner!C:C,MATCH(_xlfn.NUMBERVALUE(A8287),kommuner!B:B,0))</f>
        <v>4630</v>
      </c>
      <c r="C8287" s="111" t="s">
        <v>121</v>
      </c>
      <c r="D8287" s="111" t="s">
        <v>121</v>
      </c>
      <c r="E8287" s="111" t="s">
        <v>126</v>
      </c>
      <c r="F8287" s="111" t="s">
        <v>139</v>
      </c>
      <c r="G8287" s="111" t="s">
        <v>139</v>
      </c>
      <c r="H8287" s="111" t="s">
        <v>139</v>
      </c>
      <c r="I8287" s="111" t="s">
        <v>139</v>
      </c>
      <c r="J8287" t="str">
        <f t="shared" si="258"/>
        <v>4630BeiteMineraljord</v>
      </c>
      <c r="K8287" s="111">
        <v>-0.96338340838695502</v>
      </c>
      <c r="L8287" s="111">
        <v>0</v>
      </c>
      <c r="M8287" s="111">
        <v>1.2448711246839999E-7</v>
      </c>
      <c r="N8287" s="112">
        <f t="shared" si="259"/>
        <v>-0.96338328389984251</v>
      </c>
    </row>
    <row r="8288" spans="1:14" x14ac:dyDescent="0.25">
      <c r="A8288" s="111" t="s">
        <v>811</v>
      </c>
      <c r="B8288" s="111">
        <f>INDEX(kommuner!C:C,MATCH(_xlfn.NUMBERVALUE(A8288),kommuner!B:B,0))</f>
        <v>4630</v>
      </c>
      <c r="C8288" s="111" t="s">
        <v>121</v>
      </c>
      <c r="D8288" s="111" t="s">
        <v>121</v>
      </c>
      <c r="E8288" s="111" t="s">
        <v>123</v>
      </c>
      <c r="F8288" s="111" t="s">
        <v>139</v>
      </c>
      <c r="G8288" s="111" t="s">
        <v>139</v>
      </c>
      <c r="H8288" s="111" t="s">
        <v>139</v>
      </c>
      <c r="I8288" s="111" t="s">
        <v>139</v>
      </c>
      <c r="J8288" t="str">
        <f t="shared" si="258"/>
        <v>4630BeiteOrganisk jord</v>
      </c>
      <c r="K8288" s="111">
        <v>12.077525935985037</v>
      </c>
      <c r="L8288" s="111">
        <v>1.6412500000000001</v>
      </c>
      <c r="M8288" s="111">
        <v>0</v>
      </c>
      <c r="N8288" s="112">
        <f t="shared" si="259"/>
        <v>13.718775935985036</v>
      </c>
    </row>
    <row r="8289" spans="1:14" x14ac:dyDescent="0.25">
      <c r="A8289" s="111" t="s">
        <v>811</v>
      </c>
      <c r="B8289" s="111">
        <f>INDEX(kommuner!C:C,MATCH(_xlfn.NUMBERVALUE(A8289),kommuner!B:B,0))</f>
        <v>4630</v>
      </c>
      <c r="C8289" s="111" t="s">
        <v>84</v>
      </c>
      <c r="D8289" s="111" t="s">
        <v>84</v>
      </c>
      <c r="E8289" s="111" t="s">
        <v>126</v>
      </c>
      <c r="F8289" s="111" t="s">
        <v>139</v>
      </c>
      <c r="G8289" s="111" t="s">
        <v>139</v>
      </c>
      <c r="H8289" s="111" t="s">
        <v>139</v>
      </c>
      <c r="I8289" s="111" t="s">
        <v>139</v>
      </c>
      <c r="J8289" t="str">
        <f t="shared" si="258"/>
        <v>4630Dyrket markMineraljord</v>
      </c>
      <c r="K8289" s="111">
        <v>-0.87492202609341907</v>
      </c>
      <c r="L8289" s="111">
        <v>0</v>
      </c>
      <c r="M8289" s="111">
        <v>0</v>
      </c>
      <c r="N8289" s="112">
        <f t="shared" si="259"/>
        <v>-0.87492202609341907</v>
      </c>
    </row>
    <row r="8290" spans="1:14" x14ac:dyDescent="0.25">
      <c r="A8290" s="111" t="s">
        <v>811</v>
      </c>
      <c r="B8290" s="111">
        <f>INDEX(kommuner!C:C,MATCH(_xlfn.NUMBERVALUE(A8290),kommuner!B:B,0))</f>
        <v>4630</v>
      </c>
      <c r="C8290" s="111" t="s">
        <v>84</v>
      </c>
      <c r="D8290" s="111" t="s">
        <v>84</v>
      </c>
      <c r="E8290" s="111" t="s">
        <v>123</v>
      </c>
      <c r="F8290" s="111" t="s">
        <v>139</v>
      </c>
      <c r="G8290" s="111" t="s">
        <v>139</v>
      </c>
      <c r="H8290" s="111" t="s">
        <v>139</v>
      </c>
      <c r="I8290" s="111" t="s">
        <v>139</v>
      </c>
      <c r="J8290" t="str">
        <f t="shared" si="258"/>
        <v>4630Dyrket markOrganisk jord</v>
      </c>
      <c r="K8290" s="111">
        <v>28.726149366675592</v>
      </c>
      <c r="L8290" s="111">
        <v>1.45625</v>
      </c>
      <c r="M8290" s="111">
        <v>0</v>
      </c>
      <c r="N8290" s="112">
        <f t="shared" si="259"/>
        <v>30.182399366675593</v>
      </c>
    </row>
    <row r="8291" spans="1:14" x14ac:dyDescent="0.25">
      <c r="A8291" s="111" t="s">
        <v>811</v>
      </c>
      <c r="B8291" s="111">
        <f>INDEX(kommuner!C:C,MATCH(_xlfn.NUMBERVALUE(A8291),kommuner!B:B,0))</f>
        <v>4630</v>
      </c>
      <c r="C8291" s="111" t="s">
        <v>127</v>
      </c>
      <c r="D8291" s="111" t="s">
        <v>127</v>
      </c>
      <c r="E8291" s="111" t="s">
        <v>126</v>
      </c>
      <c r="F8291" s="111" t="s">
        <v>172</v>
      </c>
      <c r="G8291" s="111" t="s">
        <v>180</v>
      </c>
      <c r="H8291" s="111" t="s">
        <v>172</v>
      </c>
      <c r="I8291" s="111" t="s">
        <v>180</v>
      </c>
      <c r="J8291" t="str">
        <f t="shared" si="258"/>
        <v>4630SkogMineraljordBarskogHøy</v>
      </c>
      <c r="K8291" s="111">
        <v>-3.4914408319412575</v>
      </c>
      <c r="L8291" s="111">
        <v>0.85306406685236758</v>
      </c>
      <c r="M8291" s="111">
        <v>6.4056614999681585E-2</v>
      </c>
      <c r="N8291" s="112">
        <f t="shared" si="259"/>
        <v>-2.5743201500892083</v>
      </c>
    </row>
    <row r="8292" spans="1:14" x14ac:dyDescent="0.25">
      <c r="A8292" s="111" t="s">
        <v>811</v>
      </c>
      <c r="B8292" s="111">
        <f>INDEX(kommuner!C:C,MATCH(_xlfn.NUMBERVALUE(A8292),kommuner!B:B,0))</f>
        <v>4630</v>
      </c>
      <c r="C8292" s="111" t="s">
        <v>127</v>
      </c>
      <c r="D8292" s="111" t="s">
        <v>127</v>
      </c>
      <c r="E8292" s="111" t="s">
        <v>126</v>
      </c>
      <c r="F8292" s="111" t="s">
        <v>172</v>
      </c>
      <c r="G8292" s="111" t="s">
        <v>167</v>
      </c>
      <c r="H8292" s="111" t="s">
        <v>172</v>
      </c>
      <c r="I8292" s="111" t="s">
        <v>167</v>
      </c>
      <c r="J8292" t="str">
        <f t="shared" si="258"/>
        <v>4630SkogMineraljordBarskogImpediment</v>
      </c>
      <c r="K8292" s="111">
        <v>-1.1558387230259366</v>
      </c>
      <c r="L8292" s="111">
        <v>0.85306406685236758</v>
      </c>
      <c r="M8292" s="111">
        <v>6.3979989500968365E-2</v>
      </c>
      <c r="N8292" s="112">
        <f t="shared" si="259"/>
        <v>-0.23879466667260066</v>
      </c>
    </row>
    <row r="8293" spans="1:14" x14ac:dyDescent="0.25">
      <c r="A8293" s="111" t="s">
        <v>811</v>
      </c>
      <c r="B8293" s="111">
        <f>INDEX(kommuner!C:C,MATCH(_xlfn.NUMBERVALUE(A8293),kommuner!B:B,0))</f>
        <v>4630</v>
      </c>
      <c r="C8293" s="111" t="s">
        <v>127</v>
      </c>
      <c r="D8293" s="111" t="s">
        <v>127</v>
      </c>
      <c r="E8293" s="111" t="s">
        <v>126</v>
      </c>
      <c r="F8293" s="111" t="s">
        <v>172</v>
      </c>
      <c r="G8293" s="111" t="s">
        <v>190</v>
      </c>
      <c r="H8293" s="111" t="s">
        <v>172</v>
      </c>
      <c r="I8293" s="111" t="s">
        <v>190</v>
      </c>
      <c r="J8293" t="str">
        <f t="shared" si="258"/>
        <v>4630SkogMineraljordBarskogLav</v>
      </c>
      <c r="K8293" s="111">
        <v>-1.8215681825293268</v>
      </c>
      <c r="L8293" s="111">
        <v>0.85306406685236758</v>
      </c>
      <c r="M8293" s="111">
        <v>6.3979989500968365E-2</v>
      </c>
      <c r="N8293" s="112">
        <f t="shared" si="259"/>
        <v>-0.90452412617599087</v>
      </c>
    </row>
    <row r="8294" spans="1:14" x14ac:dyDescent="0.25">
      <c r="A8294" s="111" t="s">
        <v>811</v>
      </c>
      <c r="B8294" s="111">
        <f>INDEX(kommuner!C:C,MATCH(_xlfn.NUMBERVALUE(A8294),kommuner!B:B,0))</f>
        <v>4630</v>
      </c>
      <c r="C8294" s="111" t="s">
        <v>127</v>
      </c>
      <c r="D8294" s="111" t="s">
        <v>127</v>
      </c>
      <c r="E8294" s="111" t="s">
        <v>126</v>
      </c>
      <c r="F8294" s="111" t="s">
        <v>172</v>
      </c>
      <c r="G8294" s="111" t="s">
        <v>173</v>
      </c>
      <c r="H8294" s="111" t="s">
        <v>172</v>
      </c>
      <c r="I8294" s="111" t="s">
        <v>173</v>
      </c>
      <c r="J8294" t="str">
        <f t="shared" si="258"/>
        <v>4630SkogMineraljordBarskogMiddels</v>
      </c>
      <c r="K8294" s="111">
        <v>-2.9452289214132028</v>
      </c>
      <c r="L8294" s="111">
        <v>0.85306406685236758</v>
      </c>
      <c r="M8294" s="111">
        <v>6.4056614999681585E-2</v>
      </c>
      <c r="N8294" s="112">
        <f t="shared" si="259"/>
        <v>-2.0281082395611536</v>
      </c>
    </row>
    <row r="8295" spans="1:14" x14ac:dyDescent="0.25">
      <c r="A8295" s="111" t="s">
        <v>811</v>
      </c>
      <c r="B8295" s="111">
        <f>INDEX(kommuner!C:C,MATCH(_xlfn.NUMBERVALUE(A8295),kommuner!B:B,0))</f>
        <v>4630</v>
      </c>
      <c r="C8295" s="111" t="s">
        <v>127</v>
      </c>
      <c r="D8295" s="111" t="s">
        <v>127</v>
      </c>
      <c r="E8295" s="111" t="s">
        <v>126</v>
      </c>
      <c r="F8295" s="111" t="s">
        <v>172</v>
      </c>
      <c r="G8295" s="111" t="s">
        <v>186</v>
      </c>
      <c r="H8295" s="111" t="s">
        <v>172</v>
      </c>
      <c r="I8295" s="111" t="s">
        <v>186</v>
      </c>
      <c r="J8295" t="str">
        <f t="shared" si="258"/>
        <v>4630SkogMineraljordBarskogSærs høy</v>
      </c>
      <c r="K8295" s="111">
        <v>-2.734962032443129</v>
      </c>
      <c r="L8295" s="111">
        <v>0.85306406685236758</v>
      </c>
      <c r="M8295" s="111">
        <v>6.4056614999681585E-2</v>
      </c>
      <c r="N8295" s="112">
        <f t="shared" si="259"/>
        <v>-1.81784135059108</v>
      </c>
    </row>
    <row r="8296" spans="1:14" x14ac:dyDescent="0.25">
      <c r="A8296" s="111" t="s">
        <v>811</v>
      </c>
      <c r="B8296" s="111">
        <f>INDEX(kommuner!C:C,MATCH(_xlfn.NUMBERVALUE(A8296),kommuner!B:B,0))</f>
        <v>4630</v>
      </c>
      <c r="C8296" s="111" t="s">
        <v>127</v>
      </c>
      <c r="D8296" s="111" t="s">
        <v>127</v>
      </c>
      <c r="E8296" s="111" t="s">
        <v>126</v>
      </c>
      <c r="F8296" s="111" t="s">
        <v>179</v>
      </c>
      <c r="G8296" s="111" t="s">
        <v>180</v>
      </c>
      <c r="H8296" s="111" t="s">
        <v>179</v>
      </c>
      <c r="I8296" s="111" t="s">
        <v>180</v>
      </c>
      <c r="J8296" t="str">
        <f t="shared" si="258"/>
        <v>4630SkogMineraljordBlandingsskogHøy</v>
      </c>
      <c r="K8296" s="111">
        <v>-7.1939050909469406</v>
      </c>
      <c r="L8296" s="111">
        <v>0.85306406685236758</v>
      </c>
      <c r="M8296" s="111">
        <v>6.3979989500968365E-2</v>
      </c>
      <c r="N8296" s="112">
        <f t="shared" si="259"/>
        <v>-6.2768610345936047</v>
      </c>
    </row>
    <row r="8297" spans="1:14" x14ac:dyDescent="0.25">
      <c r="A8297" s="111" t="s">
        <v>811</v>
      </c>
      <c r="B8297" s="111">
        <f>INDEX(kommuner!C:C,MATCH(_xlfn.NUMBERVALUE(A8297),kommuner!B:B,0))</f>
        <v>4630</v>
      </c>
      <c r="C8297" s="111" t="s">
        <v>127</v>
      </c>
      <c r="D8297" s="111" t="s">
        <v>127</v>
      </c>
      <c r="E8297" s="111" t="s">
        <v>126</v>
      </c>
      <c r="F8297" s="111" t="s">
        <v>179</v>
      </c>
      <c r="G8297" s="111" t="s">
        <v>167</v>
      </c>
      <c r="H8297" s="111" t="s">
        <v>179</v>
      </c>
      <c r="I8297" s="111" t="s">
        <v>167</v>
      </c>
      <c r="J8297" t="str">
        <f t="shared" si="258"/>
        <v>4630SkogMineraljordBlandingsskogImpediment</v>
      </c>
      <c r="K8297" s="111">
        <v>-1.6598037998579707</v>
      </c>
      <c r="L8297" s="111">
        <v>0.85306406685236758</v>
      </c>
      <c r="M8297" s="111">
        <v>6.3979989500968365E-2</v>
      </c>
      <c r="N8297" s="112">
        <f t="shared" si="259"/>
        <v>-0.7427597435046347</v>
      </c>
    </row>
    <row r="8298" spans="1:14" x14ac:dyDescent="0.25">
      <c r="A8298" s="111" t="s">
        <v>811</v>
      </c>
      <c r="B8298" s="111">
        <f>INDEX(kommuner!C:C,MATCH(_xlfn.NUMBERVALUE(A8298),kommuner!B:B,0))</f>
        <v>4630</v>
      </c>
      <c r="C8298" s="111" t="s">
        <v>127</v>
      </c>
      <c r="D8298" s="111" t="s">
        <v>127</v>
      </c>
      <c r="E8298" s="111" t="s">
        <v>126</v>
      </c>
      <c r="F8298" s="111" t="s">
        <v>179</v>
      </c>
      <c r="G8298" s="111" t="s">
        <v>190</v>
      </c>
      <c r="H8298" s="111" t="s">
        <v>179</v>
      </c>
      <c r="I8298" s="111" t="s">
        <v>190</v>
      </c>
      <c r="J8298" t="str">
        <f t="shared" si="258"/>
        <v>4630SkogMineraljordBlandingsskogLav</v>
      </c>
      <c r="K8298" s="111">
        <v>-2.5588434197694254</v>
      </c>
      <c r="L8298" s="111">
        <v>0.85306406685236758</v>
      </c>
      <c r="M8298" s="111">
        <v>6.3979989500968365E-2</v>
      </c>
      <c r="N8298" s="112">
        <f t="shared" si="259"/>
        <v>-1.6417993634160897</v>
      </c>
    </row>
    <row r="8299" spans="1:14" x14ac:dyDescent="0.25">
      <c r="A8299" s="111" t="s">
        <v>811</v>
      </c>
      <c r="B8299" s="111">
        <f>INDEX(kommuner!C:C,MATCH(_xlfn.NUMBERVALUE(A8299),kommuner!B:B,0))</f>
        <v>4630</v>
      </c>
      <c r="C8299" s="111" t="s">
        <v>127</v>
      </c>
      <c r="D8299" s="111" t="s">
        <v>127</v>
      </c>
      <c r="E8299" s="111" t="s">
        <v>126</v>
      </c>
      <c r="F8299" s="111" t="s">
        <v>179</v>
      </c>
      <c r="G8299" s="111" t="s">
        <v>173</v>
      </c>
      <c r="H8299" s="111" t="s">
        <v>179</v>
      </c>
      <c r="I8299" s="111" t="s">
        <v>173</v>
      </c>
      <c r="J8299" t="str">
        <f t="shared" si="258"/>
        <v>4630SkogMineraljordBlandingsskogMiddels</v>
      </c>
      <c r="K8299" s="111">
        <v>-3.8687729546762566</v>
      </c>
      <c r="L8299" s="111">
        <v>0.85306406685236758</v>
      </c>
      <c r="M8299" s="111">
        <v>6.3979989500968365E-2</v>
      </c>
      <c r="N8299" s="112">
        <f t="shared" si="259"/>
        <v>-2.9517288983229206</v>
      </c>
    </row>
    <row r="8300" spans="1:14" x14ac:dyDescent="0.25">
      <c r="A8300" s="111" t="s">
        <v>811</v>
      </c>
      <c r="B8300" s="111">
        <f>INDEX(kommuner!C:C,MATCH(_xlfn.NUMBERVALUE(A8300),kommuner!B:B,0))</f>
        <v>4630</v>
      </c>
      <c r="C8300" s="111" t="s">
        <v>127</v>
      </c>
      <c r="D8300" s="111" t="s">
        <v>127</v>
      </c>
      <c r="E8300" s="111" t="s">
        <v>126</v>
      </c>
      <c r="F8300" s="111" t="s">
        <v>179</v>
      </c>
      <c r="G8300" s="111" t="s">
        <v>186</v>
      </c>
      <c r="H8300" s="111" t="s">
        <v>179</v>
      </c>
      <c r="I8300" s="111" t="s">
        <v>186</v>
      </c>
      <c r="J8300" t="str">
        <f t="shared" si="258"/>
        <v>4630SkogMineraljordBlandingsskogSærs høy</v>
      </c>
      <c r="K8300" s="111">
        <v>-2.9395925245326562</v>
      </c>
      <c r="L8300" s="111">
        <v>0.85306406685236758</v>
      </c>
      <c r="M8300" s="111">
        <v>6.3979989500968365E-2</v>
      </c>
      <c r="N8300" s="112">
        <f t="shared" si="259"/>
        <v>-2.0225484681793202</v>
      </c>
    </row>
    <row r="8301" spans="1:14" x14ac:dyDescent="0.25">
      <c r="A8301" s="111" t="s">
        <v>811</v>
      </c>
      <c r="B8301" s="111">
        <f>INDEX(kommuner!C:C,MATCH(_xlfn.NUMBERVALUE(A8301),kommuner!B:B,0))</f>
        <v>4630</v>
      </c>
      <c r="C8301" s="111" t="s">
        <v>127</v>
      </c>
      <c r="D8301" s="111" t="s">
        <v>127</v>
      </c>
      <c r="E8301" s="111" t="s">
        <v>126</v>
      </c>
      <c r="F8301" s="111" t="s">
        <v>185</v>
      </c>
      <c r="G8301" s="111" t="s">
        <v>180</v>
      </c>
      <c r="H8301" s="111" t="s">
        <v>185</v>
      </c>
      <c r="I8301" s="111" t="s">
        <v>180</v>
      </c>
      <c r="J8301" t="str">
        <f t="shared" si="258"/>
        <v>4630SkogMineraljordLauvskogHøy</v>
      </c>
      <c r="K8301" s="111">
        <v>-2.6171499611514069</v>
      </c>
      <c r="L8301" s="111">
        <v>0.85306406685236758</v>
      </c>
      <c r="M8301" s="111">
        <v>6.3979989500968365E-2</v>
      </c>
      <c r="N8301" s="112">
        <f t="shared" si="259"/>
        <v>-1.7001059047980711</v>
      </c>
    </row>
    <row r="8302" spans="1:14" x14ac:dyDescent="0.25">
      <c r="A8302" s="111" t="s">
        <v>811</v>
      </c>
      <c r="B8302" s="111">
        <f>INDEX(kommuner!C:C,MATCH(_xlfn.NUMBERVALUE(A8302),kommuner!B:B,0))</f>
        <v>4630</v>
      </c>
      <c r="C8302" s="111" t="s">
        <v>127</v>
      </c>
      <c r="D8302" s="111" t="s">
        <v>127</v>
      </c>
      <c r="E8302" s="111" t="s">
        <v>126</v>
      </c>
      <c r="F8302" s="111" t="s">
        <v>185</v>
      </c>
      <c r="G8302" s="111" t="s">
        <v>167</v>
      </c>
      <c r="H8302" s="111" t="s">
        <v>185</v>
      </c>
      <c r="I8302" s="111" t="s">
        <v>167</v>
      </c>
      <c r="J8302" t="str">
        <f t="shared" si="258"/>
        <v>4630SkogMineraljordLauvskogImpediment</v>
      </c>
      <c r="K8302" s="111">
        <v>-1.406906973132888</v>
      </c>
      <c r="L8302" s="111">
        <v>0.85306406685236758</v>
      </c>
      <c r="M8302" s="111">
        <v>6.3979989500968365E-2</v>
      </c>
      <c r="N8302" s="112">
        <f t="shared" si="259"/>
        <v>-0.48986291677955207</v>
      </c>
    </row>
    <row r="8303" spans="1:14" x14ac:dyDescent="0.25">
      <c r="A8303" s="111" t="s">
        <v>811</v>
      </c>
      <c r="B8303" s="111">
        <f>INDEX(kommuner!C:C,MATCH(_xlfn.NUMBERVALUE(A8303),kommuner!B:B,0))</f>
        <v>4630</v>
      </c>
      <c r="C8303" s="111" t="s">
        <v>127</v>
      </c>
      <c r="D8303" s="111" t="s">
        <v>127</v>
      </c>
      <c r="E8303" s="111" t="s">
        <v>126</v>
      </c>
      <c r="F8303" s="111" t="s">
        <v>185</v>
      </c>
      <c r="G8303" s="111" t="s">
        <v>190</v>
      </c>
      <c r="H8303" s="111" t="s">
        <v>185</v>
      </c>
      <c r="I8303" s="111" t="s">
        <v>190</v>
      </c>
      <c r="J8303" t="str">
        <f t="shared" si="258"/>
        <v>4630SkogMineraljordLauvskogLav</v>
      </c>
      <c r="K8303" s="111">
        <v>-8.9748170935426599E-2</v>
      </c>
      <c r="L8303" s="111">
        <v>0.85306406685236758</v>
      </c>
      <c r="M8303" s="111">
        <v>6.3979989500968365E-2</v>
      </c>
      <c r="N8303" s="112">
        <f t="shared" si="259"/>
        <v>0.82729588541790933</v>
      </c>
    </row>
    <row r="8304" spans="1:14" x14ac:dyDescent="0.25">
      <c r="A8304" s="111" t="s">
        <v>811</v>
      </c>
      <c r="B8304" s="111">
        <f>INDEX(kommuner!C:C,MATCH(_xlfn.NUMBERVALUE(A8304),kommuner!B:B,0))</f>
        <v>4630</v>
      </c>
      <c r="C8304" s="111" t="s">
        <v>127</v>
      </c>
      <c r="D8304" s="111" t="s">
        <v>127</v>
      </c>
      <c r="E8304" s="111" t="s">
        <v>126</v>
      </c>
      <c r="F8304" s="111" t="s">
        <v>185</v>
      </c>
      <c r="G8304" s="111" t="s">
        <v>173</v>
      </c>
      <c r="H8304" s="111" t="s">
        <v>185</v>
      </c>
      <c r="I8304" s="111" t="s">
        <v>173</v>
      </c>
      <c r="J8304" t="str">
        <f t="shared" si="258"/>
        <v>4630SkogMineraljordLauvskogMiddels</v>
      </c>
      <c r="K8304" s="111">
        <v>-1.7789409505847176</v>
      </c>
      <c r="L8304" s="111">
        <v>0.85306406685236758</v>
      </c>
      <c r="M8304" s="111">
        <v>6.3979989500968365E-2</v>
      </c>
      <c r="N8304" s="112">
        <f t="shared" si="259"/>
        <v>-0.86189689423138161</v>
      </c>
    </row>
    <row r="8305" spans="1:14" x14ac:dyDescent="0.25">
      <c r="A8305" s="111" t="s">
        <v>811</v>
      </c>
      <c r="B8305" s="111">
        <f>INDEX(kommuner!C:C,MATCH(_xlfn.NUMBERVALUE(A8305),kommuner!B:B,0))</f>
        <v>4630</v>
      </c>
      <c r="C8305" s="111" t="s">
        <v>127</v>
      </c>
      <c r="D8305" s="111" t="s">
        <v>127</v>
      </c>
      <c r="E8305" s="111" t="s">
        <v>126</v>
      </c>
      <c r="F8305" s="111" t="s">
        <v>185</v>
      </c>
      <c r="G8305" s="111" t="s">
        <v>186</v>
      </c>
      <c r="H8305" s="111" t="s">
        <v>185</v>
      </c>
      <c r="I8305" s="111" t="s">
        <v>186</v>
      </c>
      <c r="J8305" t="str">
        <f t="shared" si="258"/>
        <v>4630SkogMineraljordLauvskogSærs høy</v>
      </c>
      <c r="K8305" s="111">
        <v>-3.5879168219799293</v>
      </c>
      <c r="L8305" s="111">
        <v>0.85306406685236758</v>
      </c>
      <c r="M8305" s="111">
        <v>6.3979989500968365E-2</v>
      </c>
      <c r="N8305" s="112">
        <f t="shared" si="259"/>
        <v>-2.6708727656265934</v>
      </c>
    </row>
    <row r="8306" spans="1:14" x14ac:dyDescent="0.25">
      <c r="A8306" s="111" t="s">
        <v>811</v>
      </c>
      <c r="B8306" s="111">
        <f>INDEX(kommuner!C:C,MATCH(_xlfn.NUMBERVALUE(A8306),kommuner!B:B,0))</f>
        <v>4630</v>
      </c>
      <c r="C8306" s="111" t="s">
        <v>127</v>
      </c>
      <c r="D8306" s="111" t="s">
        <v>127</v>
      </c>
      <c r="E8306" s="111" t="s">
        <v>123</v>
      </c>
      <c r="F8306" s="111" t="s">
        <v>172</v>
      </c>
      <c r="G8306" s="111" t="s">
        <v>180</v>
      </c>
      <c r="H8306" s="111" t="s">
        <v>172</v>
      </c>
      <c r="I8306" s="111" t="s">
        <v>180</v>
      </c>
      <c r="J8306" t="str">
        <f t="shared" si="258"/>
        <v>4630SkogOrganisk jordBarskogHøy</v>
      </c>
      <c r="K8306" s="111">
        <v>-2.5184559031994138</v>
      </c>
      <c r="L8306" s="111">
        <v>0.92784825435236762</v>
      </c>
      <c r="M8306" s="111">
        <v>0.46518126042825314</v>
      </c>
      <c r="N8306" s="112">
        <f t="shared" si="259"/>
        <v>-1.1254263884187932</v>
      </c>
    </row>
    <row r="8307" spans="1:14" x14ac:dyDescent="0.25">
      <c r="A8307" s="111" t="s">
        <v>811</v>
      </c>
      <c r="B8307" s="111">
        <f>INDEX(kommuner!C:C,MATCH(_xlfn.NUMBERVALUE(A8307),kommuner!B:B,0))</f>
        <v>4630</v>
      </c>
      <c r="C8307" s="111" t="s">
        <v>127</v>
      </c>
      <c r="D8307" s="111" t="s">
        <v>127</v>
      </c>
      <c r="E8307" s="111" t="s">
        <v>123</v>
      </c>
      <c r="F8307" s="111" t="s">
        <v>172</v>
      </c>
      <c r="G8307" s="111" t="s">
        <v>167</v>
      </c>
      <c r="H8307" s="111" t="s">
        <v>172</v>
      </c>
      <c r="I8307" s="111" t="s">
        <v>167</v>
      </c>
      <c r="J8307" t="str">
        <f t="shared" si="258"/>
        <v>4630SkogOrganisk jordBarskogImpediment</v>
      </c>
      <c r="K8307" s="111">
        <v>-0.13011741963904588</v>
      </c>
      <c r="L8307" s="111">
        <v>0.92784825435236762</v>
      </c>
      <c r="M8307" s="111">
        <v>0.46510463492953991</v>
      </c>
      <c r="N8307" s="112">
        <f t="shared" si="259"/>
        <v>1.2628354696428616</v>
      </c>
    </row>
    <row r="8308" spans="1:14" x14ac:dyDescent="0.25">
      <c r="A8308" s="111" t="s">
        <v>811</v>
      </c>
      <c r="B8308" s="111">
        <f>INDEX(kommuner!C:C,MATCH(_xlfn.NUMBERVALUE(A8308),kommuner!B:B,0))</f>
        <v>4630</v>
      </c>
      <c r="C8308" s="111" t="s">
        <v>127</v>
      </c>
      <c r="D8308" s="111" t="s">
        <v>127</v>
      </c>
      <c r="E8308" s="111" t="s">
        <v>123</v>
      </c>
      <c r="F8308" s="111" t="s">
        <v>172</v>
      </c>
      <c r="G8308" s="111" t="s">
        <v>190</v>
      </c>
      <c r="H8308" s="111" t="s">
        <v>172</v>
      </c>
      <c r="I8308" s="111" t="s">
        <v>190</v>
      </c>
      <c r="J8308" t="str">
        <f t="shared" si="258"/>
        <v>4630SkogOrganisk jordBarskogLav</v>
      </c>
      <c r="K8308" s="111">
        <v>-0.50666953101693391</v>
      </c>
      <c r="L8308" s="111">
        <v>0.92784825435236762</v>
      </c>
      <c r="M8308" s="111">
        <v>0.46510463492953991</v>
      </c>
      <c r="N8308" s="112">
        <f t="shared" si="259"/>
        <v>0.88628335826497362</v>
      </c>
    </row>
    <row r="8309" spans="1:14" x14ac:dyDescent="0.25">
      <c r="A8309" s="111" t="s">
        <v>811</v>
      </c>
      <c r="B8309" s="111">
        <f>INDEX(kommuner!C:C,MATCH(_xlfn.NUMBERVALUE(A8309),kommuner!B:B,0))</f>
        <v>4630</v>
      </c>
      <c r="C8309" s="111" t="s">
        <v>127</v>
      </c>
      <c r="D8309" s="111" t="s">
        <v>127</v>
      </c>
      <c r="E8309" s="111" t="s">
        <v>123</v>
      </c>
      <c r="F8309" s="111" t="s">
        <v>172</v>
      </c>
      <c r="G8309" s="111" t="s">
        <v>173</v>
      </c>
      <c r="H8309" s="111" t="s">
        <v>172</v>
      </c>
      <c r="I8309" s="111" t="s">
        <v>173</v>
      </c>
      <c r="J8309" t="str">
        <f t="shared" si="258"/>
        <v>4630SkogOrganisk jordBarskogMiddels</v>
      </c>
      <c r="K8309" s="111">
        <v>-1.5571490961494638</v>
      </c>
      <c r="L8309" s="111">
        <v>0.92784825435236762</v>
      </c>
      <c r="M8309" s="111">
        <v>0.46518126042825314</v>
      </c>
      <c r="N8309" s="112">
        <f t="shared" si="259"/>
        <v>-0.16411958136884308</v>
      </c>
    </row>
    <row r="8310" spans="1:14" x14ac:dyDescent="0.25">
      <c r="A8310" s="111" t="s">
        <v>811</v>
      </c>
      <c r="B8310" s="111">
        <f>INDEX(kommuner!C:C,MATCH(_xlfn.NUMBERVALUE(A8310),kommuner!B:B,0))</f>
        <v>4630</v>
      </c>
      <c r="C8310" s="111" t="s">
        <v>127</v>
      </c>
      <c r="D8310" s="111" t="s">
        <v>127</v>
      </c>
      <c r="E8310" s="111" t="s">
        <v>123</v>
      </c>
      <c r="F8310" s="111" t="s">
        <v>172</v>
      </c>
      <c r="G8310" s="111" t="s">
        <v>186</v>
      </c>
      <c r="H8310" s="111" t="s">
        <v>172</v>
      </c>
      <c r="I8310" s="111" t="s">
        <v>186</v>
      </c>
      <c r="J8310" t="str">
        <f t="shared" si="258"/>
        <v>4630SkogOrganisk jordBarskogSærs høy</v>
      </c>
      <c r="K8310" s="111">
        <v>2.5548655235722699</v>
      </c>
      <c r="L8310" s="111">
        <v>0.92784825435236762</v>
      </c>
      <c r="M8310" s="111">
        <v>0.46518126042825314</v>
      </c>
      <c r="N8310" s="112">
        <f t="shared" si="259"/>
        <v>3.9478950383528906</v>
      </c>
    </row>
    <row r="8311" spans="1:14" x14ac:dyDescent="0.25">
      <c r="A8311" s="111" t="s">
        <v>811</v>
      </c>
      <c r="B8311" s="111">
        <f>INDEX(kommuner!C:C,MATCH(_xlfn.NUMBERVALUE(A8311),kommuner!B:B,0))</f>
        <v>4630</v>
      </c>
      <c r="C8311" s="111" t="s">
        <v>127</v>
      </c>
      <c r="D8311" s="111" t="s">
        <v>127</v>
      </c>
      <c r="E8311" s="111" t="s">
        <v>123</v>
      </c>
      <c r="F8311" s="111" t="s">
        <v>179</v>
      </c>
      <c r="G8311" s="111" t="s">
        <v>180</v>
      </c>
      <c r="H8311" s="111" t="s">
        <v>179</v>
      </c>
      <c r="I8311" s="111" t="s">
        <v>180</v>
      </c>
      <c r="J8311" t="str">
        <f t="shared" si="258"/>
        <v>4630SkogOrganisk jordBlandingsskogHøy</v>
      </c>
      <c r="K8311" s="111">
        <v>-5.5554344456832343</v>
      </c>
      <c r="L8311" s="111">
        <v>0.92784825435236762</v>
      </c>
      <c r="M8311" s="111">
        <v>0.46510463492953991</v>
      </c>
      <c r="N8311" s="112">
        <f t="shared" si="259"/>
        <v>-4.1624815564013264</v>
      </c>
    </row>
    <row r="8312" spans="1:14" x14ac:dyDescent="0.25">
      <c r="A8312" s="111" t="s">
        <v>811</v>
      </c>
      <c r="B8312" s="111">
        <f>INDEX(kommuner!C:C,MATCH(_xlfn.NUMBERVALUE(A8312),kommuner!B:B,0))</f>
        <v>4630</v>
      </c>
      <c r="C8312" s="111" t="s">
        <v>127</v>
      </c>
      <c r="D8312" s="111" t="s">
        <v>127</v>
      </c>
      <c r="E8312" s="111" t="s">
        <v>123</v>
      </c>
      <c r="F8312" s="111" t="s">
        <v>179</v>
      </c>
      <c r="G8312" s="111" t="s">
        <v>167</v>
      </c>
      <c r="H8312" s="111" t="s">
        <v>179</v>
      </c>
      <c r="I8312" s="111" t="s">
        <v>167</v>
      </c>
      <c r="J8312" t="str">
        <f t="shared" si="258"/>
        <v>4630SkogOrganisk jordBlandingsskogImpediment</v>
      </c>
      <c r="K8312" s="111">
        <v>-0.28586344175800005</v>
      </c>
      <c r="L8312" s="111">
        <v>0.92784825435236762</v>
      </c>
      <c r="M8312" s="111">
        <v>0.46510463492953991</v>
      </c>
      <c r="N8312" s="112">
        <f t="shared" si="259"/>
        <v>1.1070894475239075</v>
      </c>
    </row>
    <row r="8313" spans="1:14" x14ac:dyDescent="0.25">
      <c r="A8313" s="111" t="s">
        <v>811</v>
      </c>
      <c r="B8313" s="111">
        <f>INDEX(kommuner!C:C,MATCH(_xlfn.NUMBERVALUE(A8313),kommuner!B:B,0))</f>
        <v>4630</v>
      </c>
      <c r="C8313" s="111" t="s">
        <v>127</v>
      </c>
      <c r="D8313" s="111" t="s">
        <v>127</v>
      </c>
      <c r="E8313" s="111" t="s">
        <v>123</v>
      </c>
      <c r="F8313" s="111" t="s">
        <v>179</v>
      </c>
      <c r="G8313" s="111" t="s">
        <v>190</v>
      </c>
      <c r="H8313" s="111" t="s">
        <v>179</v>
      </c>
      <c r="I8313" s="111" t="s">
        <v>190</v>
      </c>
      <c r="J8313" t="str">
        <f t="shared" si="258"/>
        <v>4630SkogOrganisk jordBlandingsskogLav</v>
      </c>
      <c r="K8313" s="111">
        <v>-1.2347339377887629</v>
      </c>
      <c r="L8313" s="111">
        <v>0.92784825435236762</v>
      </c>
      <c r="M8313" s="111">
        <v>0.46510463492953991</v>
      </c>
      <c r="N8313" s="112">
        <f t="shared" si="259"/>
        <v>0.15821895149314458</v>
      </c>
    </row>
    <row r="8314" spans="1:14" x14ac:dyDescent="0.25">
      <c r="A8314" s="111" t="s">
        <v>811</v>
      </c>
      <c r="B8314" s="111">
        <f>INDEX(kommuner!C:C,MATCH(_xlfn.NUMBERVALUE(A8314),kommuner!B:B,0))</f>
        <v>4630</v>
      </c>
      <c r="C8314" s="111" t="s">
        <v>127</v>
      </c>
      <c r="D8314" s="111" t="s">
        <v>127</v>
      </c>
      <c r="E8314" s="111" t="s">
        <v>123</v>
      </c>
      <c r="F8314" s="111" t="s">
        <v>179</v>
      </c>
      <c r="G8314" s="111" t="s">
        <v>173</v>
      </c>
      <c r="H8314" s="111" t="s">
        <v>179</v>
      </c>
      <c r="I8314" s="111" t="s">
        <v>173</v>
      </c>
      <c r="J8314" t="str">
        <f t="shared" si="258"/>
        <v>4630SkogOrganisk jordBlandingsskogMiddels</v>
      </c>
      <c r="K8314" s="111">
        <v>-2.4239591752717748</v>
      </c>
      <c r="L8314" s="111">
        <v>0.92784825435236762</v>
      </c>
      <c r="M8314" s="111">
        <v>0.46510463492953991</v>
      </c>
      <c r="N8314" s="112">
        <f t="shared" si="259"/>
        <v>-1.0310062859898674</v>
      </c>
    </row>
    <row r="8315" spans="1:14" x14ac:dyDescent="0.25">
      <c r="A8315" s="111" t="s">
        <v>811</v>
      </c>
      <c r="B8315" s="111">
        <f>INDEX(kommuner!C:C,MATCH(_xlfn.NUMBERVALUE(A8315),kommuner!B:B,0))</f>
        <v>4630</v>
      </c>
      <c r="C8315" s="111" t="s">
        <v>127</v>
      </c>
      <c r="D8315" s="111" t="s">
        <v>127</v>
      </c>
      <c r="E8315" s="111" t="s">
        <v>123</v>
      </c>
      <c r="F8315" s="111" t="s">
        <v>179</v>
      </c>
      <c r="G8315" s="111" t="s">
        <v>186</v>
      </c>
      <c r="H8315" s="111" t="s">
        <v>179</v>
      </c>
      <c r="I8315" s="111" t="s">
        <v>186</v>
      </c>
      <c r="J8315" t="str">
        <f t="shared" si="258"/>
        <v>4630SkogOrganisk jordBlandingsskogSærs høy</v>
      </c>
      <c r="K8315" s="111">
        <v>-1.5726115302258048</v>
      </c>
      <c r="L8315" s="111">
        <v>0.92784825435236762</v>
      </c>
      <c r="M8315" s="111">
        <v>0.46510463492953991</v>
      </c>
      <c r="N8315" s="112">
        <f t="shared" si="259"/>
        <v>-0.17965864094389727</v>
      </c>
    </row>
    <row r="8316" spans="1:14" x14ac:dyDescent="0.25">
      <c r="A8316" s="111" t="s">
        <v>811</v>
      </c>
      <c r="B8316" s="111">
        <f>INDEX(kommuner!C:C,MATCH(_xlfn.NUMBERVALUE(A8316),kommuner!B:B,0))</f>
        <v>4630</v>
      </c>
      <c r="C8316" s="111" t="s">
        <v>127</v>
      </c>
      <c r="D8316" s="111" t="s">
        <v>127</v>
      </c>
      <c r="E8316" s="111" t="s">
        <v>123</v>
      </c>
      <c r="F8316" s="111" t="s">
        <v>185</v>
      </c>
      <c r="G8316" s="111" t="s">
        <v>180</v>
      </c>
      <c r="H8316" s="111" t="s">
        <v>185</v>
      </c>
      <c r="I8316" s="111" t="s">
        <v>180</v>
      </c>
      <c r="J8316" t="str">
        <f t="shared" si="258"/>
        <v>4630SkogOrganisk jordLauvskogHøy</v>
      </c>
      <c r="K8316" s="111">
        <v>-1.9913688882377358</v>
      </c>
      <c r="L8316" s="111">
        <v>0.92784825435236762</v>
      </c>
      <c r="M8316" s="111">
        <v>0.46510463492953991</v>
      </c>
      <c r="N8316" s="112">
        <f t="shared" si="259"/>
        <v>-0.59841599895582831</v>
      </c>
    </row>
    <row r="8317" spans="1:14" x14ac:dyDescent="0.25">
      <c r="A8317" s="111" t="s">
        <v>811</v>
      </c>
      <c r="B8317" s="111">
        <f>INDEX(kommuner!C:C,MATCH(_xlfn.NUMBERVALUE(A8317),kommuner!B:B,0))</f>
        <v>4630</v>
      </c>
      <c r="C8317" s="111" t="s">
        <v>127</v>
      </c>
      <c r="D8317" s="111" t="s">
        <v>127</v>
      </c>
      <c r="E8317" s="111" t="s">
        <v>123</v>
      </c>
      <c r="F8317" s="111" t="s">
        <v>185</v>
      </c>
      <c r="G8317" s="111" t="s">
        <v>167</v>
      </c>
      <c r="H8317" s="111" t="s">
        <v>185</v>
      </c>
      <c r="I8317" s="111" t="s">
        <v>167</v>
      </c>
      <c r="J8317" t="str">
        <f t="shared" si="258"/>
        <v>4630SkogOrganisk jordLauvskogImpediment</v>
      </c>
      <c r="K8317" s="111">
        <v>0.35000626494250675</v>
      </c>
      <c r="L8317" s="111">
        <v>0.92784825435236762</v>
      </c>
      <c r="M8317" s="111">
        <v>0.46510463492953991</v>
      </c>
      <c r="N8317" s="112">
        <f t="shared" si="259"/>
        <v>1.7429591542244141</v>
      </c>
    </row>
    <row r="8318" spans="1:14" x14ac:dyDescent="0.25">
      <c r="A8318" s="111" t="s">
        <v>811</v>
      </c>
      <c r="B8318" s="111">
        <f>INDEX(kommuner!C:C,MATCH(_xlfn.NUMBERVALUE(A8318),kommuner!B:B,0))</f>
        <v>4630</v>
      </c>
      <c r="C8318" s="111" t="s">
        <v>127</v>
      </c>
      <c r="D8318" s="111" t="s">
        <v>127</v>
      </c>
      <c r="E8318" s="111" t="s">
        <v>123</v>
      </c>
      <c r="F8318" s="111" t="s">
        <v>185</v>
      </c>
      <c r="G8318" s="111" t="s">
        <v>190</v>
      </c>
      <c r="H8318" s="111" t="s">
        <v>185</v>
      </c>
      <c r="I8318" s="111" t="s">
        <v>190</v>
      </c>
      <c r="J8318" t="str">
        <f t="shared" si="258"/>
        <v>4630SkogOrganisk jordLauvskogLav</v>
      </c>
      <c r="K8318" s="111">
        <v>1.1144075558526714</v>
      </c>
      <c r="L8318" s="111">
        <v>0.92784825435236762</v>
      </c>
      <c r="M8318" s="111">
        <v>0.46510463492953991</v>
      </c>
      <c r="N8318" s="112">
        <f t="shared" si="259"/>
        <v>2.5073604451345788</v>
      </c>
    </row>
    <row r="8319" spans="1:14" x14ac:dyDescent="0.25">
      <c r="A8319" s="111" t="s">
        <v>811</v>
      </c>
      <c r="B8319" s="111">
        <f>INDEX(kommuner!C:C,MATCH(_xlfn.NUMBERVALUE(A8319),kommuner!B:B,0))</f>
        <v>4630</v>
      </c>
      <c r="C8319" s="111" t="s">
        <v>127</v>
      </c>
      <c r="D8319" s="111" t="s">
        <v>127</v>
      </c>
      <c r="E8319" s="111" t="s">
        <v>123</v>
      </c>
      <c r="F8319" s="111" t="s">
        <v>185</v>
      </c>
      <c r="G8319" s="111" t="s">
        <v>173</v>
      </c>
      <c r="H8319" s="111" t="s">
        <v>185</v>
      </c>
      <c r="I8319" s="111" t="s">
        <v>173</v>
      </c>
      <c r="J8319" t="str">
        <f t="shared" si="258"/>
        <v>4630SkogOrganisk jordLauvskogMiddels</v>
      </c>
      <c r="K8319" s="111">
        <v>-0.62664468270982987</v>
      </c>
      <c r="L8319" s="111">
        <v>0.92784825435236762</v>
      </c>
      <c r="M8319" s="111">
        <v>0.46510463492953991</v>
      </c>
      <c r="N8319" s="112">
        <f t="shared" si="259"/>
        <v>0.76630820657207765</v>
      </c>
    </row>
    <row r="8320" spans="1:14" x14ac:dyDescent="0.25">
      <c r="A8320" s="111" t="s">
        <v>811</v>
      </c>
      <c r="B8320" s="111">
        <f>INDEX(kommuner!C:C,MATCH(_xlfn.NUMBERVALUE(A8320),kommuner!B:B,0))</f>
        <v>4630</v>
      </c>
      <c r="C8320" s="111" t="s">
        <v>127</v>
      </c>
      <c r="D8320" s="111" t="s">
        <v>127</v>
      </c>
      <c r="E8320" s="111" t="s">
        <v>123</v>
      </c>
      <c r="F8320" s="111" t="s">
        <v>185</v>
      </c>
      <c r="G8320" s="111" t="s">
        <v>186</v>
      </c>
      <c r="H8320" s="111" t="s">
        <v>185</v>
      </c>
      <c r="I8320" s="111" t="s">
        <v>186</v>
      </c>
      <c r="J8320" t="str">
        <f t="shared" si="258"/>
        <v>4630SkogOrganisk jordLauvskogSærs høy</v>
      </c>
      <c r="K8320" s="111">
        <v>-1.8997279926091779</v>
      </c>
      <c r="L8320" s="111">
        <v>0.92784825435236762</v>
      </c>
      <c r="M8320" s="111">
        <v>0.46510463492953991</v>
      </c>
      <c r="N8320" s="112">
        <f t="shared" si="259"/>
        <v>-0.50677510332727038</v>
      </c>
    </row>
    <row r="8321" spans="1:14" x14ac:dyDescent="0.25">
      <c r="A8321" s="111" t="s">
        <v>811</v>
      </c>
      <c r="B8321" s="111">
        <f>INDEX(kommuner!C:C,MATCH(_xlfn.NUMBERVALUE(A8321),kommuner!B:B,0))</f>
        <v>4630</v>
      </c>
      <c r="C8321" s="111" t="s">
        <v>83</v>
      </c>
      <c r="D8321" s="111" t="s">
        <v>83</v>
      </c>
      <c r="E8321" s="111" t="s">
        <v>126</v>
      </c>
      <c r="F8321" s="111" t="s">
        <v>139</v>
      </c>
      <c r="G8321" s="111" t="s">
        <v>139</v>
      </c>
      <c r="H8321" s="111" t="s">
        <v>139</v>
      </c>
      <c r="I8321" s="111" t="s">
        <v>139</v>
      </c>
      <c r="J8321" t="str">
        <f t="shared" si="258"/>
        <v>4630Utbygd arealMineraljord</v>
      </c>
      <c r="K8321" s="111">
        <v>-1.3010725986550351</v>
      </c>
      <c r="L8321" s="111">
        <v>0</v>
      </c>
      <c r="M8321" s="111">
        <v>1.303047089454229E-2</v>
      </c>
      <c r="N8321" s="112">
        <f t="shared" si="259"/>
        <v>-1.2880421277604928</v>
      </c>
    </row>
    <row r="8322" spans="1:14" x14ac:dyDescent="0.25">
      <c r="A8322" s="111" t="s">
        <v>811</v>
      </c>
      <c r="B8322" s="111">
        <f>INDEX(kommuner!C:C,MATCH(_xlfn.NUMBERVALUE(A8322),kommuner!B:B,0))</f>
        <v>4630</v>
      </c>
      <c r="C8322" s="111" t="s">
        <v>83</v>
      </c>
      <c r="D8322" s="111" t="s">
        <v>83</v>
      </c>
      <c r="E8322" s="111" t="s">
        <v>123</v>
      </c>
      <c r="F8322" s="111" t="s">
        <v>139</v>
      </c>
      <c r="G8322" s="111" t="s">
        <v>139</v>
      </c>
      <c r="H8322" s="111" t="s">
        <v>139</v>
      </c>
      <c r="I8322" s="111" t="s">
        <v>139</v>
      </c>
      <c r="J8322" t="str">
        <f t="shared" si="258"/>
        <v>4630Utbygd arealOrganisk jord</v>
      </c>
      <c r="K8322" s="111">
        <v>29.011421395201612</v>
      </c>
      <c r="L8322" s="111">
        <v>0</v>
      </c>
      <c r="M8322" s="111">
        <v>1.303047089454229E-2</v>
      </c>
      <c r="N8322" s="112">
        <f t="shared" si="259"/>
        <v>29.024451866096154</v>
      </c>
    </row>
    <row r="8323" spans="1:14" x14ac:dyDescent="0.25">
      <c r="A8323" s="111" t="s">
        <v>811</v>
      </c>
      <c r="B8323" s="111">
        <f>INDEX(kommuner!C:C,MATCH(_xlfn.NUMBERVALUE(A8323),kommuner!B:B,0))</f>
        <v>4630</v>
      </c>
      <c r="C8323" s="111" t="s">
        <v>181</v>
      </c>
      <c r="D8323" s="111" t="s">
        <v>181</v>
      </c>
      <c r="E8323" s="111" t="s">
        <v>123</v>
      </c>
      <c r="F8323" s="111" t="s">
        <v>139</v>
      </c>
      <c r="G8323" s="111" t="s">
        <v>139</v>
      </c>
      <c r="H8323" s="111" t="s">
        <v>139</v>
      </c>
      <c r="I8323" s="111" t="s">
        <v>139</v>
      </c>
      <c r="J8323" t="str">
        <f t="shared" ref="J8323:J8386" si="260">B8323&amp;C8323&amp;E8323&amp;IF(C8323="Skog",F8323&amp;G8323,"")</f>
        <v>4630Vann og myrOrganisk jord</v>
      </c>
      <c r="K8323" s="111">
        <v>-0.38124953903444653</v>
      </c>
      <c r="L8323" s="111">
        <v>0</v>
      </c>
      <c r="M8323" s="111">
        <v>0</v>
      </c>
      <c r="N8323" s="112">
        <f t="shared" ref="N8323:N8386" si="261">SUM(K8323:M8323)</f>
        <v>-0.38124953903444653</v>
      </c>
    </row>
    <row r="8324" spans="1:14" x14ac:dyDescent="0.25">
      <c r="A8324" s="111" t="s">
        <v>812</v>
      </c>
      <c r="B8324" s="111">
        <f>INDEX(kommuner!C:C,MATCH(_xlfn.NUMBERVALUE(A8324),kommuner!B:B,0))</f>
        <v>4631</v>
      </c>
      <c r="C8324" s="111" t="s">
        <v>82</v>
      </c>
      <c r="D8324" s="111" t="s">
        <v>82</v>
      </c>
      <c r="E8324" s="111" t="s">
        <v>126</v>
      </c>
      <c r="F8324" s="111" t="s">
        <v>139</v>
      </c>
      <c r="G8324" s="111" t="s">
        <v>139</v>
      </c>
      <c r="H8324" s="111" t="s">
        <v>139</v>
      </c>
      <c r="I8324" s="111" t="s">
        <v>139</v>
      </c>
      <c r="J8324" t="str">
        <f t="shared" si="260"/>
        <v>4631Annen utmarkMineraljord</v>
      </c>
      <c r="K8324" s="111">
        <v>-0.12122885237983599</v>
      </c>
      <c r="L8324" s="111">
        <v>0</v>
      </c>
      <c r="M8324" s="111">
        <v>0</v>
      </c>
      <c r="N8324" s="112">
        <f t="shared" si="261"/>
        <v>-0.12122885237983599</v>
      </c>
    </row>
    <row r="8325" spans="1:14" x14ac:dyDescent="0.25">
      <c r="A8325" s="111" t="s">
        <v>812</v>
      </c>
      <c r="B8325" s="111">
        <f>INDEX(kommuner!C:C,MATCH(_xlfn.NUMBERVALUE(A8325),kommuner!B:B,0))</f>
        <v>4631</v>
      </c>
      <c r="C8325" s="111" t="s">
        <v>121</v>
      </c>
      <c r="D8325" s="111" t="s">
        <v>121</v>
      </c>
      <c r="E8325" s="111" t="s">
        <v>126</v>
      </c>
      <c r="F8325" s="111" t="s">
        <v>139</v>
      </c>
      <c r="G8325" s="111" t="s">
        <v>139</v>
      </c>
      <c r="H8325" s="111" t="s">
        <v>139</v>
      </c>
      <c r="I8325" s="111" t="s">
        <v>139</v>
      </c>
      <c r="J8325" t="str">
        <f t="shared" si="260"/>
        <v>4631BeiteMineraljord</v>
      </c>
      <c r="K8325" s="111">
        <v>-0.96338340838695502</v>
      </c>
      <c r="L8325" s="111">
        <v>0</v>
      </c>
      <c r="M8325" s="111">
        <v>1.2448711246839999E-7</v>
      </c>
      <c r="N8325" s="112">
        <f t="shared" si="261"/>
        <v>-0.96338328389984251</v>
      </c>
    </row>
    <row r="8326" spans="1:14" x14ac:dyDescent="0.25">
      <c r="A8326" s="111" t="s">
        <v>812</v>
      </c>
      <c r="B8326" s="111">
        <f>INDEX(kommuner!C:C,MATCH(_xlfn.NUMBERVALUE(A8326),kommuner!B:B,0))</f>
        <v>4631</v>
      </c>
      <c r="C8326" s="111" t="s">
        <v>121</v>
      </c>
      <c r="D8326" s="111" t="s">
        <v>121</v>
      </c>
      <c r="E8326" s="111" t="s">
        <v>123</v>
      </c>
      <c r="F8326" s="111" t="s">
        <v>139</v>
      </c>
      <c r="G8326" s="111" t="s">
        <v>139</v>
      </c>
      <c r="H8326" s="111" t="s">
        <v>139</v>
      </c>
      <c r="I8326" s="111" t="s">
        <v>139</v>
      </c>
      <c r="J8326" t="str">
        <f t="shared" si="260"/>
        <v>4631BeiteOrganisk jord</v>
      </c>
      <c r="K8326" s="111">
        <v>12.077525935985037</v>
      </c>
      <c r="L8326" s="111">
        <v>1.6412500000000001</v>
      </c>
      <c r="M8326" s="111">
        <v>0</v>
      </c>
      <c r="N8326" s="112">
        <f t="shared" si="261"/>
        <v>13.718775935985036</v>
      </c>
    </row>
    <row r="8327" spans="1:14" x14ac:dyDescent="0.25">
      <c r="A8327" s="111" t="s">
        <v>812</v>
      </c>
      <c r="B8327" s="111">
        <f>INDEX(kommuner!C:C,MATCH(_xlfn.NUMBERVALUE(A8327),kommuner!B:B,0))</f>
        <v>4631</v>
      </c>
      <c r="C8327" s="111" t="s">
        <v>84</v>
      </c>
      <c r="D8327" s="111" t="s">
        <v>84</v>
      </c>
      <c r="E8327" s="111" t="s">
        <v>126</v>
      </c>
      <c r="F8327" s="111" t="s">
        <v>139</v>
      </c>
      <c r="G8327" s="111" t="s">
        <v>139</v>
      </c>
      <c r="H8327" s="111" t="s">
        <v>139</v>
      </c>
      <c r="I8327" s="111" t="s">
        <v>139</v>
      </c>
      <c r="J8327" t="str">
        <f t="shared" si="260"/>
        <v>4631Dyrket markMineraljord</v>
      </c>
      <c r="K8327" s="111">
        <v>-0.87492202609341907</v>
      </c>
      <c r="L8327" s="111">
        <v>0</v>
      </c>
      <c r="M8327" s="111">
        <v>0</v>
      </c>
      <c r="N8327" s="112">
        <f t="shared" si="261"/>
        <v>-0.87492202609341907</v>
      </c>
    </row>
    <row r="8328" spans="1:14" x14ac:dyDescent="0.25">
      <c r="A8328" s="111" t="s">
        <v>812</v>
      </c>
      <c r="B8328" s="111">
        <f>INDEX(kommuner!C:C,MATCH(_xlfn.NUMBERVALUE(A8328),kommuner!B:B,0))</f>
        <v>4631</v>
      </c>
      <c r="C8328" s="111" t="s">
        <v>84</v>
      </c>
      <c r="D8328" s="111" t="s">
        <v>84</v>
      </c>
      <c r="E8328" s="111" t="s">
        <v>123</v>
      </c>
      <c r="F8328" s="111" t="s">
        <v>139</v>
      </c>
      <c r="G8328" s="111" t="s">
        <v>139</v>
      </c>
      <c r="H8328" s="111" t="s">
        <v>139</v>
      </c>
      <c r="I8328" s="111" t="s">
        <v>139</v>
      </c>
      <c r="J8328" t="str">
        <f t="shared" si="260"/>
        <v>4631Dyrket markOrganisk jord</v>
      </c>
      <c r="K8328" s="111">
        <v>28.726149366675592</v>
      </c>
      <c r="L8328" s="111">
        <v>1.45625</v>
      </c>
      <c r="M8328" s="111">
        <v>0</v>
      </c>
      <c r="N8328" s="112">
        <f t="shared" si="261"/>
        <v>30.182399366675593</v>
      </c>
    </row>
    <row r="8329" spans="1:14" x14ac:dyDescent="0.25">
      <c r="A8329" s="111" t="s">
        <v>812</v>
      </c>
      <c r="B8329" s="111">
        <f>INDEX(kommuner!C:C,MATCH(_xlfn.NUMBERVALUE(A8329),kommuner!B:B,0))</f>
        <v>4631</v>
      </c>
      <c r="C8329" s="111" t="s">
        <v>127</v>
      </c>
      <c r="D8329" s="111" t="s">
        <v>127</v>
      </c>
      <c r="E8329" s="111" t="s">
        <v>126</v>
      </c>
      <c r="F8329" s="111" t="s">
        <v>172</v>
      </c>
      <c r="G8329" s="111" t="s">
        <v>180</v>
      </c>
      <c r="H8329" s="111" t="s">
        <v>172</v>
      </c>
      <c r="I8329" s="111" t="s">
        <v>180</v>
      </c>
      <c r="J8329" t="str">
        <f t="shared" si="260"/>
        <v>4631SkogMineraljordBarskogHøy</v>
      </c>
      <c r="K8329" s="111">
        <v>-3.4914408319412575</v>
      </c>
      <c r="L8329" s="111">
        <v>0.85306406685236758</v>
      </c>
      <c r="M8329" s="111">
        <v>6.4056614999681585E-2</v>
      </c>
      <c r="N8329" s="112">
        <f t="shared" si="261"/>
        <v>-2.5743201500892083</v>
      </c>
    </row>
    <row r="8330" spans="1:14" x14ac:dyDescent="0.25">
      <c r="A8330" s="111" t="s">
        <v>812</v>
      </c>
      <c r="B8330" s="111">
        <f>INDEX(kommuner!C:C,MATCH(_xlfn.NUMBERVALUE(A8330),kommuner!B:B,0))</f>
        <v>4631</v>
      </c>
      <c r="C8330" s="111" t="s">
        <v>127</v>
      </c>
      <c r="D8330" s="111" t="s">
        <v>127</v>
      </c>
      <c r="E8330" s="111" t="s">
        <v>126</v>
      </c>
      <c r="F8330" s="111" t="s">
        <v>172</v>
      </c>
      <c r="G8330" s="111" t="s">
        <v>167</v>
      </c>
      <c r="H8330" s="111" t="s">
        <v>172</v>
      </c>
      <c r="I8330" s="111" t="s">
        <v>167</v>
      </c>
      <c r="J8330" t="str">
        <f t="shared" si="260"/>
        <v>4631SkogMineraljordBarskogImpediment</v>
      </c>
      <c r="K8330" s="111">
        <v>-1.1558387230259366</v>
      </c>
      <c r="L8330" s="111">
        <v>0.85306406685236758</v>
      </c>
      <c r="M8330" s="111">
        <v>6.3979989500968365E-2</v>
      </c>
      <c r="N8330" s="112">
        <f t="shared" si="261"/>
        <v>-0.23879466667260066</v>
      </c>
    </row>
    <row r="8331" spans="1:14" x14ac:dyDescent="0.25">
      <c r="A8331" s="111" t="s">
        <v>812</v>
      </c>
      <c r="B8331" s="111">
        <f>INDEX(kommuner!C:C,MATCH(_xlfn.NUMBERVALUE(A8331),kommuner!B:B,0))</f>
        <v>4631</v>
      </c>
      <c r="C8331" s="111" t="s">
        <v>127</v>
      </c>
      <c r="D8331" s="111" t="s">
        <v>127</v>
      </c>
      <c r="E8331" s="111" t="s">
        <v>126</v>
      </c>
      <c r="F8331" s="111" t="s">
        <v>172</v>
      </c>
      <c r="G8331" s="111" t="s">
        <v>190</v>
      </c>
      <c r="H8331" s="111" t="s">
        <v>172</v>
      </c>
      <c r="I8331" s="111" t="s">
        <v>190</v>
      </c>
      <c r="J8331" t="str">
        <f t="shared" si="260"/>
        <v>4631SkogMineraljordBarskogLav</v>
      </c>
      <c r="K8331" s="111">
        <v>-1.8215681825293268</v>
      </c>
      <c r="L8331" s="111">
        <v>0.85306406685236758</v>
      </c>
      <c r="M8331" s="111">
        <v>6.3979989500968365E-2</v>
      </c>
      <c r="N8331" s="112">
        <f t="shared" si="261"/>
        <v>-0.90452412617599087</v>
      </c>
    </row>
    <row r="8332" spans="1:14" x14ac:dyDescent="0.25">
      <c r="A8332" s="111" t="s">
        <v>812</v>
      </c>
      <c r="B8332" s="111">
        <f>INDEX(kommuner!C:C,MATCH(_xlfn.NUMBERVALUE(A8332),kommuner!B:B,0))</f>
        <v>4631</v>
      </c>
      <c r="C8332" s="111" t="s">
        <v>127</v>
      </c>
      <c r="D8332" s="111" t="s">
        <v>127</v>
      </c>
      <c r="E8332" s="111" t="s">
        <v>126</v>
      </c>
      <c r="F8332" s="111" t="s">
        <v>172</v>
      </c>
      <c r="G8332" s="111" t="s">
        <v>173</v>
      </c>
      <c r="H8332" s="111" t="s">
        <v>172</v>
      </c>
      <c r="I8332" s="111" t="s">
        <v>173</v>
      </c>
      <c r="J8332" t="str">
        <f t="shared" si="260"/>
        <v>4631SkogMineraljordBarskogMiddels</v>
      </c>
      <c r="K8332" s="111">
        <v>-2.9452289214132028</v>
      </c>
      <c r="L8332" s="111">
        <v>0.85306406685236758</v>
      </c>
      <c r="M8332" s="111">
        <v>6.4056614999681585E-2</v>
      </c>
      <c r="N8332" s="112">
        <f t="shared" si="261"/>
        <v>-2.0281082395611536</v>
      </c>
    </row>
    <row r="8333" spans="1:14" x14ac:dyDescent="0.25">
      <c r="A8333" s="111" t="s">
        <v>812</v>
      </c>
      <c r="B8333" s="111">
        <f>INDEX(kommuner!C:C,MATCH(_xlfn.NUMBERVALUE(A8333),kommuner!B:B,0))</f>
        <v>4631</v>
      </c>
      <c r="C8333" s="111" t="s">
        <v>127</v>
      </c>
      <c r="D8333" s="111" t="s">
        <v>127</v>
      </c>
      <c r="E8333" s="111" t="s">
        <v>126</v>
      </c>
      <c r="F8333" s="111" t="s">
        <v>172</v>
      </c>
      <c r="G8333" s="111" t="s">
        <v>186</v>
      </c>
      <c r="H8333" s="111" t="s">
        <v>172</v>
      </c>
      <c r="I8333" s="111" t="s">
        <v>186</v>
      </c>
      <c r="J8333" t="str">
        <f t="shared" si="260"/>
        <v>4631SkogMineraljordBarskogSærs høy</v>
      </c>
      <c r="K8333" s="111">
        <v>-2.734962032443129</v>
      </c>
      <c r="L8333" s="111">
        <v>0.85306406685236758</v>
      </c>
      <c r="M8333" s="111">
        <v>6.4056614999681585E-2</v>
      </c>
      <c r="N8333" s="112">
        <f t="shared" si="261"/>
        <v>-1.81784135059108</v>
      </c>
    </row>
    <row r="8334" spans="1:14" x14ac:dyDescent="0.25">
      <c r="A8334" s="111" t="s">
        <v>812</v>
      </c>
      <c r="B8334" s="111">
        <f>INDEX(kommuner!C:C,MATCH(_xlfn.NUMBERVALUE(A8334),kommuner!B:B,0))</f>
        <v>4631</v>
      </c>
      <c r="C8334" s="111" t="s">
        <v>127</v>
      </c>
      <c r="D8334" s="111" t="s">
        <v>127</v>
      </c>
      <c r="E8334" s="111" t="s">
        <v>126</v>
      </c>
      <c r="F8334" s="111" t="s">
        <v>179</v>
      </c>
      <c r="G8334" s="111" t="s">
        <v>180</v>
      </c>
      <c r="H8334" s="111" t="s">
        <v>179</v>
      </c>
      <c r="I8334" s="111" t="s">
        <v>180</v>
      </c>
      <c r="J8334" t="str">
        <f t="shared" si="260"/>
        <v>4631SkogMineraljordBlandingsskogHøy</v>
      </c>
      <c r="K8334" s="111">
        <v>-7.1939050909469406</v>
      </c>
      <c r="L8334" s="111">
        <v>0.85306406685236758</v>
      </c>
      <c r="M8334" s="111">
        <v>6.3979989500968365E-2</v>
      </c>
      <c r="N8334" s="112">
        <f t="shared" si="261"/>
        <v>-6.2768610345936047</v>
      </c>
    </row>
    <row r="8335" spans="1:14" x14ac:dyDescent="0.25">
      <c r="A8335" s="111" t="s">
        <v>812</v>
      </c>
      <c r="B8335" s="111">
        <f>INDEX(kommuner!C:C,MATCH(_xlfn.NUMBERVALUE(A8335),kommuner!B:B,0))</f>
        <v>4631</v>
      </c>
      <c r="C8335" s="111" t="s">
        <v>127</v>
      </c>
      <c r="D8335" s="111" t="s">
        <v>127</v>
      </c>
      <c r="E8335" s="111" t="s">
        <v>126</v>
      </c>
      <c r="F8335" s="111" t="s">
        <v>179</v>
      </c>
      <c r="G8335" s="111" t="s">
        <v>167</v>
      </c>
      <c r="H8335" s="111" t="s">
        <v>179</v>
      </c>
      <c r="I8335" s="111" t="s">
        <v>167</v>
      </c>
      <c r="J8335" t="str">
        <f t="shared" si="260"/>
        <v>4631SkogMineraljordBlandingsskogImpediment</v>
      </c>
      <c r="K8335" s="111">
        <v>-1.6598037998579707</v>
      </c>
      <c r="L8335" s="111">
        <v>0.85306406685236758</v>
      </c>
      <c r="M8335" s="111">
        <v>6.3979989500968365E-2</v>
      </c>
      <c r="N8335" s="112">
        <f t="shared" si="261"/>
        <v>-0.7427597435046347</v>
      </c>
    </row>
    <row r="8336" spans="1:14" x14ac:dyDescent="0.25">
      <c r="A8336" s="111" t="s">
        <v>812</v>
      </c>
      <c r="B8336" s="111">
        <f>INDEX(kommuner!C:C,MATCH(_xlfn.NUMBERVALUE(A8336),kommuner!B:B,0))</f>
        <v>4631</v>
      </c>
      <c r="C8336" s="111" t="s">
        <v>127</v>
      </c>
      <c r="D8336" s="111" t="s">
        <v>127</v>
      </c>
      <c r="E8336" s="111" t="s">
        <v>126</v>
      </c>
      <c r="F8336" s="111" t="s">
        <v>179</v>
      </c>
      <c r="G8336" s="111" t="s">
        <v>190</v>
      </c>
      <c r="H8336" s="111" t="s">
        <v>179</v>
      </c>
      <c r="I8336" s="111" t="s">
        <v>190</v>
      </c>
      <c r="J8336" t="str">
        <f t="shared" si="260"/>
        <v>4631SkogMineraljordBlandingsskogLav</v>
      </c>
      <c r="K8336" s="111">
        <v>-2.5588434197694254</v>
      </c>
      <c r="L8336" s="111">
        <v>0.85306406685236758</v>
      </c>
      <c r="M8336" s="111">
        <v>6.3979989500968365E-2</v>
      </c>
      <c r="N8336" s="112">
        <f t="shared" si="261"/>
        <v>-1.6417993634160897</v>
      </c>
    </row>
    <row r="8337" spans="1:14" x14ac:dyDescent="0.25">
      <c r="A8337" s="111" t="s">
        <v>812</v>
      </c>
      <c r="B8337" s="111">
        <f>INDEX(kommuner!C:C,MATCH(_xlfn.NUMBERVALUE(A8337),kommuner!B:B,0))</f>
        <v>4631</v>
      </c>
      <c r="C8337" s="111" t="s">
        <v>127</v>
      </c>
      <c r="D8337" s="111" t="s">
        <v>127</v>
      </c>
      <c r="E8337" s="111" t="s">
        <v>126</v>
      </c>
      <c r="F8337" s="111" t="s">
        <v>179</v>
      </c>
      <c r="G8337" s="111" t="s">
        <v>173</v>
      </c>
      <c r="H8337" s="111" t="s">
        <v>179</v>
      </c>
      <c r="I8337" s="111" t="s">
        <v>173</v>
      </c>
      <c r="J8337" t="str">
        <f t="shared" si="260"/>
        <v>4631SkogMineraljordBlandingsskogMiddels</v>
      </c>
      <c r="K8337" s="111">
        <v>-3.8687729546762566</v>
      </c>
      <c r="L8337" s="111">
        <v>0.85306406685236758</v>
      </c>
      <c r="M8337" s="111">
        <v>6.3979989500968365E-2</v>
      </c>
      <c r="N8337" s="112">
        <f t="shared" si="261"/>
        <v>-2.9517288983229206</v>
      </c>
    </row>
    <row r="8338" spans="1:14" x14ac:dyDescent="0.25">
      <c r="A8338" s="111" t="s">
        <v>812</v>
      </c>
      <c r="B8338" s="111">
        <f>INDEX(kommuner!C:C,MATCH(_xlfn.NUMBERVALUE(A8338),kommuner!B:B,0))</f>
        <v>4631</v>
      </c>
      <c r="C8338" s="111" t="s">
        <v>127</v>
      </c>
      <c r="D8338" s="111" t="s">
        <v>127</v>
      </c>
      <c r="E8338" s="111" t="s">
        <v>126</v>
      </c>
      <c r="F8338" s="111" t="s">
        <v>179</v>
      </c>
      <c r="G8338" s="111" t="s">
        <v>186</v>
      </c>
      <c r="H8338" s="111" t="s">
        <v>179</v>
      </c>
      <c r="I8338" s="111" t="s">
        <v>186</v>
      </c>
      <c r="J8338" t="str">
        <f t="shared" si="260"/>
        <v>4631SkogMineraljordBlandingsskogSærs høy</v>
      </c>
      <c r="K8338" s="111">
        <v>-2.9395925245326562</v>
      </c>
      <c r="L8338" s="111">
        <v>0.85306406685236758</v>
      </c>
      <c r="M8338" s="111">
        <v>6.3979989500968365E-2</v>
      </c>
      <c r="N8338" s="112">
        <f t="shared" si="261"/>
        <v>-2.0225484681793202</v>
      </c>
    </row>
    <row r="8339" spans="1:14" x14ac:dyDescent="0.25">
      <c r="A8339" s="111" t="s">
        <v>812</v>
      </c>
      <c r="B8339" s="111">
        <f>INDEX(kommuner!C:C,MATCH(_xlfn.NUMBERVALUE(A8339),kommuner!B:B,0))</f>
        <v>4631</v>
      </c>
      <c r="C8339" s="111" t="s">
        <v>127</v>
      </c>
      <c r="D8339" s="111" t="s">
        <v>127</v>
      </c>
      <c r="E8339" s="111" t="s">
        <v>126</v>
      </c>
      <c r="F8339" s="111" t="s">
        <v>185</v>
      </c>
      <c r="G8339" s="111" t="s">
        <v>180</v>
      </c>
      <c r="H8339" s="111" t="s">
        <v>185</v>
      </c>
      <c r="I8339" s="111" t="s">
        <v>180</v>
      </c>
      <c r="J8339" t="str">
        <f t="shared" si="260"/>
        <v>4631SkogMineraljordLauvskogHøy</v>
      </c>
      <c r="K8339" s="111">
        <v>-2.6171499611514069</v>
      </c>
      <c r="L8339" s="111">
        <v>0.85306406685236758</v>
      </c>
      <c r="M8339" s="111">
        <v>6.3979989500968365E-2</v>
      </c>
      <c r="N8339" s="112">
        <f t="shared" si="261"/>
        <v>-1.7001059047980711</v>
      </c>
    </row>
    <row r="8340" spans="1:14" x14ac:dyDescent="0.25">
      <c r="A8340" s="111" t="s">
        <v>812</v>
      </c>
      <c r="B8340" s="111">
        <f>INDEX(kommuner!C:C,MATCH(_xlfn.NUMBERVALUE(A8340),kommuner!B:B,0))</f>
        <v>4631</v>
      </c>
      <c r="C8340" s="111" t="s">
        <v>127</v>
      </c>
      <c r="D8340" s="111" t="s">
        <v>127</v>
      </c>
      <c r="E8340" s="111" t="s">
        <v>126</v>
      </c>
      <c r="F8340" s="111" t="s">
        <v>185</v>
      </c>
      <c r="G8340" s="111" t="s">
        <v>167</v>
      </c>
      <c r="H8340" s="111" t="s">
        <v>185</v>
      </c>
      <c r="I8340" s="111" t="s">
        <v>167</v>
      </c>
      <c r="J8340" t="str">
        <f t="shared" si="260"/>
        <v>4631SkogMineraljordLauvskogImpediment</v>
      </c>
      <c r="K8340" s="111">
        <v>-1.406906973132888</v>
      </c>
      <c r="L8340" s="111">
        <v>0.85306406685236758</v>
      </c>
      <c r="M8340" s="111">
        <v>6.3979989500968365E-2</v>
      </c>
      <c r="N8340" s="112">
        <f t="shared" si="261"/>
        <v>-0.48986291677955207</v>
      </c>
    </row>
    <row r="8341" spans="1:14" x14ac:dyDescent="0.25">
      <c r="A8341" s="111" t="s">
        <v>812</v>
      </c>
      <c r="B8341" s="111">
        <f>INDEX(kommuner!C:C,MATCH(_xlfn.NUMBERVALUE(A8341),kommuner!B:B,0))</f>
        <v>4631</v>
      </c>
      <c r="C8341" s="111" t="s">
        <v>127</v>
      </c>
      <c r="D8341" s="111" t="s">
        <v>127</v>
      </c>
      <c r="E8341" s="111" t="s">
        <v>126</v>
      </c>
      <c r="F8341" s="111" t="s">
        <v>185</v>
      </c>
      <c r="G8341" s="111" t="s">
        <v>190</v>
      </c>
      <c r="H8341" s="111" t="s">
        <v>185</v>
      </c>
      <c r="I8341" s="111" t="s">
        <v>190</v>
      </c>
      <c r="J8341" t="str">
        <f t="shared" si="260"/>
        <v>4631SkogMineraljordLauvskogLav</v>
      </c>
      <c r="K8341" s="111">
        <v>-8.9748170935426599E-2</v>
      </c>
      <c r="L8341" s="111">
        <v>0.85306406685236758</v>
      </c>
      <c r="M8341" s="111">
        <v>6.3979989500968365E-2</v>
      </c>
      <c r="N8341" s="112">
        <f t="shared" si="261"/>
        <v>0.82729588541790933</v>
      </c>
    </row>
    <row r="8342" spans="1:14" x14ac:dyDescent="0.25">
      <c r="A8342" s="111" t="s">
        <v>812</v>
      </c>
      <c r="B8342" s="111">
        <f>INDEX(kommuner!C:C,MATCH(_xlfn.NUMBERVALUE(A8342),kommuner!B:B,0))</f>
        <v>4631</v>
      </c>
      <c r="C8342" s="111" t="s">
        <v>127</v>
      </c>
      <c r="D8342" s="111" t="s">
        <v>127</v>
      </c>
      <c r="E8342" s="111" t="s">
        <v>126</v>
      </c>
      <c r="F8342" s="111" t="s">
        <v>185</v>
      </c>
      <c r="G8342" s="111" t="s">
        <v>173</v>
      </c>
      <c r="H8342" s="111" t="s">
        <v>185</v>
      </c>
      <c r="I8342" s="111" t="s">
        <v>173</v>
      </c>
      <c r="J8342" t="str">
        <f t="shared" si="260"/>
        <v>4631SkogMineraljordLauvskogMiddels</v>
      </c>
      <c r="K8342" s="111">
        <v>-1.7789409505847176</v>
      </c>
      <c r="L8342" s="111">
        <v>0.85306406685236758</v>
      </c>
      <c r="M8342" s="111">
        <v>6.3979989500968365E-2</v>
      </c>
      <c r="N8342" s="112">
        <f t="shared" si="261"/>
        <v>-0.86189689423138161</v>
      </c>
    </row>
    <row r="8343" spans="1:14" x14ac:dyDescent="0.25">
      <c r="A8343" s="111" t="s">
        <v>812</v>
      </c>
      <c r="B8343" s="111">
        <f>INDEX(kommuner!C:C,MATCH(_xlfn.NUMBERVALUE(A8343),kommuner!B:B,0))</f>
        <v>4631</v>
      </c>
      <c r="C8343" s="111" t="s">
        <v>127</v>
      </c>
      <c r="D8343" s="111" t="s">
        <v>127</v>
      </c>
      <c r="E8343" s="111" t="s">
        <v>126</v>
      </c>
      <c r="F8343" s="111" t="s">
        <v>185</v>
      </c>
      <c r="G8343" s="111" t="s">
        <v>186</v>
      </c>
      <c r="H8343" s="111" t="s">
        <v>185</v>
      </c>
      <c r="I8343" s="111" t="s">
        <v>186</v>
      </c>
      <c r="J8343" t="str">
        <f t="shared" si="260"/>
        <v>4631SkogMineraljordLauvskogSærs høy</v>
      </c>
      <c r="K8343" s="111">
        <v>-3.5879168219799293</v>
      </c>
      <c r="L8343" s="111">
        <v>0.85306406685236758</v>
      </c>
      <c r="M8343" s="111">
        <v>6.3979989500968365E-2</v>
      </c>
      <c r="N8343" s="112">
        <f t="shared" si="261"/>
        <v>-2.6708727656265934</v>
      </c>
    </row>
    <row r="8344" spans="1:14" x14ac:dyDescent="0.25">
      <c r="A8344" s="111" t="s">
        <v>812</v>
      </c>
      <c r="B8344" s="111">
        <f>INDEX(kommuner!C:C,MATCH(_xlfn.NUMBERVALUE(A8344),kommuner!B:B,0))</f>
        <v>4631</v>
      </c>
      <c r="C8344" s="111" t="s">
        <v>127</v>
      </c>
      <c r="D8344" s="111" t="s">
        <v>127</v>
      </c>
      <c r="E8344" s="111" t="s">
        <v>123</v>
      </c>
      <c r="F8344" s="111" t="s">
        <v>172</v>
      </c>
      <c r="G8344" s="111" t="s">
        <v>180</v>
      </c>
      <c r="H8344" s="111" t="s">
        <v>172</v>
      </c>
      <c r="I8344" s="111" t="s">
        <v>180</v>
      </c>
      <c r="J8344" t="str">
        <f t="shared" si="260"/>
        <v>4631SkogOrganisk jordBarskogHøy</v>
      </c>
      <c r="K8344" s="111">
        <v>-2.5184559031994138</v>
      </c>
      <c r="L8344" s="111">
        <v>0.92784825435236762</v>
      </c>
      <c r="M8344" s="111">
        <v>0.46518126042825314</v>
      </c>
      <c r="N8344" s="112">
        <f t="shared" si="261"/>
        <v>-1.1254263884187932</v>
      </c>
    </row>
    <row r="8345" spans="1:14" x14ac:dyDescent="0.25">
      <c r="A8345" s="111" t="s">
        <v>812</v>
      </c>
      <c r="B8345" s="111">
        <f>INDEX(kommuner!C:C,MATCH(_xlfn.NUMBERVALUE(A8345),kommuner!B:B,0))</f>
        <v>4631</v>
      </c>
      <c r="C8345" s="111" t="s">
        <v>127</v>
      </c>
      <c r="D8345" s="111" t="s">
        <v>127</v>
      </c>
      <c r="E8345" s="111" t="s">
        <v>123</v>
      </c>
      <c r="F8345" s="111" t="s">
        <v>172</v>
      </c>
      <c r="G8345" s="111" t="s">
        <v>167</v>
      </c>
      <c r="H8345" s="111" t="s">
        <v>172</v>
      </c>
      <c r="I8345" s="111" t="s">
        <v>167</v>
      </c>
      <c r="J8345" t="str">
        <f t="shared" si="260"/>
        <v>4631SkogOrganisk jordBarskogImpediment</v>
      </c>
      <c r="K8345" s="111">
        <v>-0.13011741963904588</v>
      </c>
      <c r="L8345" s="111">
        <v>0.92784825435236762</v>
      </c>
      <c r="M8345" s="111">
        <v>0.46510463492953991</v>
      </c>
      <c r="N8345" s="112">
        <f t="shared" si="261"/>
        <v>1.2628354696428616</v>
      </c>
    </row>
    <row r="8346" spans="1:14" x14ac:dyDescent="0.25">
      <c r="A8346" s="111" t="s">
        <v>812</v>
      </c>
      <c r="B8346" s="111">
        <f>INDEX(kommuner!C:C,MATCH(_xlfn.NUMBERVALUE(A8346),kommuner!B:B,0))</f>
        <v>4631</v>
      </c>
      <c r="C8346" s="111" t="s">
        <v>127</v>
      </c>
      <c r="D8346" s="111" t="s">
        <v>127</v>
      </c>
      <c r="E8346" s="111" t="s">
        <v>123</v>
      </c>
      <c r="F8346" s="111" t="s">
        <v>172</v>
      </c>
      <c r="G8346" s="111" t="s">
        <v>190</v>
      </c>
      <c r="H8346" s="111" t="s">
        <v>172</v>
      </c>
      <c r="I8346" s="111" t="s">
        <v>190</v>
      </c>
      <c r="J8346" t="str">
        <f t="shared" si="260"/>
        <v>4631SkogOrganisk jordBarskogLav</v>
      </c>
      <c r="K8346" s="111">
        <v>-0.50666953101693391</v>
      </c>
      <c r="L8346" s="111">
        <v>0.92784825435236762</v>
      </c>
      <c r="M8346" s="111">
        <v>0.46510463492953991</v>
      </c>
      <c r="N8346" s="112">
        <f t="shared" si="261"/>
        <v>0.88628335826497362</v>
      </c>
    </row>
    <row r="8347" spans="1:14" x14ac:dyDescent="0.25">
      <c r="A8347" s="111" t="s">
        <v>812</v>
      </c>
      <c r="B8347" s="111">
        <f>INDEX(kommuner!C:C,MATCH(_xlfn.NUMBERVALUE(A8347),kommuner!B:B,0))</f>
        <v>4631</v>
      </c>
      <c r="C8347" s="111" t="s">
        <v>127</v>
      </c>
      <c r="D8347" s="111" t="s">
        <v>127</v>
      </c>
      <c r="E8347" s="111" t="s">
        <v>123</v>
      </c>
      <c r="F8347" s="111" t="s">
        <v>172</v>
      </c>
      <c r="G8347" s="111" t="s">
        <v>173</v>
      </c>
      <c r="H8347" s="111" t="s">
        <v>172</v>
      </c>
      <c r="I8347" s="111" t="s">
        <v>173</v>
      </c>
      <c r="J8347" t="str">
        <f t="shared" si="260"/>
        <v>4631SkogOrganisk jordBarskogMiddels</v>
      </c>
      <c r="K8347" s="111">
        <v>-1.5571490961494638</v>
      </c>
      <c r="L8347" s="111">
        <v>0.92784825435236762</v>
      </c>
      <c r="M8347" s="111">
        <v>0.46518126042825314</v>
      </c>
      <c r="N8347" s="112">
        <f t="shared" si="261"/>
        <v>-0.16411958136884308</v>
      </c>
    </row>
    <row r="8348" spans="1:14" x14ac:dyDescent="0.25">
      <c r="A8348" s="111" t="s">
        <v>812</v>
      </c>
      <c r="B8348" s="111">
        <f>INDEX(kommuner!C:C,MATCH(_xlfn.NUMBERVALUE(A8348),kommuner!B:B,0))</f>
        <v>4631</v>
      </c>
      <c r="C8348" s="111" t="s">
        <v>127</v>
      </c>
      <c r="D8348" s="111" t="s">
        <v>127</v>
      </c>
      <c r="E8348" s="111" t="s">
        <v>123</v>
      </c>
      <c r="F8348" s="111" t="s">
        <v>172</v>
      </c>
      <c r="G8348" s="111" t="s">
        <v>186</v>
      </c>
      <c r="H8348" s="111" t="s">
        <v>172</v>
      </c>
      <c r="I8348" s="111" t="s">
        <v>186</v>
      </c>
      <c r="J8348" t="str">
        <f t="shared" si="260"/>
        <v>4631SkogOrganisk jordBarskogSærs høy</v>
      </c>
      <c r="K8348" s="111">
        <v>2.5548655235722699</v>
      </c>
      <c r="L8348" s="111">
        <v>0.92784825435236762</v>
      </c>
      <c r="M8348" s="111">
        <v>0.46518126042825314</v>
      </c>
      <c r="N8348" s="112">
        <f t="shared" si="261"/>
        <v>3.9478950383528906</v>
      </c>
    </row>
    <row r="8349" spans="1:14" x14ac:dyDescent="0.25">
      <c r="A8349" s="111" t="s">
        <v>812</v>
      </c>
      <c r="B8349" s="111">
        <f>INDEX(kommuner!C:C,MATCH(_xlfn.NUMBERVALUE(A8349),kommuner!B:B,0))</f>
        <v>4631</v>
      </c>
      <c r="C8349" s="111" t="s">
        <v>127</v>
      </c>
      <c r="D8349" s="111" t="s">
        <v>127</v>
      </c>
      <c r="E8349" s="111" t="s">
        <v>123</v>
      </c>
      <c r="F8349" s="111" t="s">
        <v>179</v>
      </c>
      <c r="G8349" s="111" t="s">
        <v>180</v>
      </c>
      <c r="H8349" s="111" t="s">
        <v>179</v>
      </c>
      <c r="I8349" s="111" t="s">
        <v>180</v>
      </c>
      <c r="J8349" t="str">
        <f t="shared" si="260"/>
        <v>4631SkogOrganisk jordBlandingsskogHøy</v>
      </c>
      <c r="K8349" s="111">
        <v>-5.5554344456832343</v>
      </c>
      <c r="L8349" s="111">
        <v>0.92784825435236762</v>
      </c>
      <c r="M8349" s="111">
        <v>0.46510463492953991</v>
      </c>
      <c r="N8349" s="112">
        <f t="shared" si="261"/>
        <v>-4.1624815564013264</v>
      </c>
    </row>
    <row r="8350" spans="1:14" x14ac:dyDescent="0.25">
      <c r="A8350" s="111" t="s">
        <v>812</v>
      </c>
      <c r="B8350" s="111">
        <f>INDEX(kommuner!C:C,MATCH(_xlfn.NUMBERVALUE(A8350),kommuner!B:B,0))</f>
        <v>4631</v>
      </c>
      <c r="C8350" s="111" t="s">
        <v>127</v>
      </c>
      <c r="D8350" s="111" t="s">
        <v>127</v>
      </c>
      <c r="E8350" s="111" t="s">
        <v>123</v>
      </c>
      <c r="F8350" s="111" t="s">
        <v>179</v>
      </c>
      <c r="G8350" s="111" t="s">
        <v>167</v>
      </c>
      <c r="H8350" s="111" t="s">
        <v>179</v>
      </c>
      <c r="I8350" s="111" t="s">
        <v>167</v>
      </c>
      <c r="J8350" t="str">
        <f t="shared" si="260"/>
        <v>4631SkogOrganisk jordBlandingsskogImpediment</v>
      </c>
      <c r="K8350" s="111">
        <v>-0.28586344175800005</v>
      </c>
      <c r="L8350" s="111">
        <v>0.92784825435236762</v>
      </c>
      <c r="M8350" s="111">
        <v>0.46510463492953991</v>
      </c>
      <c r="N8350" s="112">
        <f t="shared" si="261"/>
        <v>1.1070894475239075</v>
      </c>
    </row>
    <row r="8351" spans="1:14" x14ac:dyDescent="0.25">
      <c r="A8351" s="111" t="s">
        <v>812</v>
      </c>
      <c r="B8351" s="111">
        <f>INDEX(kommuner!C:C,MATCH(_xlfn.NUMBERVALUE(A8351),kommuner!B:B,0))</f>
        <v>4631</v>
      </c>
      <c r="C8351" s="111" t="s">
        <v>127</v>
      </c>
      <c r="D8351" s="111" t="s">
        <v>127</v>
      </c>
      <c r="E8351" s="111" t="s">
        <v>123</v>
      </c>
      <c r="F8351" s="111" t="s">
        <v>179</v>
      </c>
      <c r="G8351" s="111" t="s">
        <v>190</v>
      </c>
      <c r="H8351" s="111" t="s">
        <v>179</v>
      </c>
      <c r="I8351" s="111" t="s">
        <v>190</v>
      </c>
      <c r="J8351" t="str">
        <f t="shared" si="260"/>
        <v>4631SkogOrganisk jordBlandingsskogLav</v>
      </c>
      <c r="K8351" s="111">
        <v>-1.2347339377887629</v>
      </c>
      <c r="L8351" s="111">
        <v>0.92784825435236762</v>
      </c>
      <c r="M8351" s="111">
        <v>0.46510463492953991</v>
      </c>
      <c r="N8351" s="112">
        <f t="shared" si="261"/>
        <v>0.15821895149314458</v>
      </c>
    </row>
    <row r="8352" spans="1:14" x14ac:dyDescent="0.25">
      <c r="A8352" s="111" t="s">
        <v>812</v>
      </c>
      <c r="B8352" s="111">
        <f>INDEX(kommuner!C:C,MATCH(_xlfn.NUMBERVALUE(A8352),kommuner!B:B,0))</f>
        <v>4631</v>
      </c>
      <c r="C8352" s="111" t="s">
        <v>127</v>
      </c>
      <c r="D8352" s="111" t="s">
        <v>127</v>
      </c>
      <c r="E8352" s="111" t="s">
        <v>123</v>
      </c>
      <c r="F8352" s="111" t="s">
        <v>179</v>
      </c>
      <c r="G8352" s="111" t="s">
        <v>173</v>
      </c>
      <c r="H8352" s="111" t="s">
        <v>179</v>
      </c>
      <c r="I8352" s="111" t="s">
        <v>173</v>
      </c>
      <c r="J8352" t="str">
        <f t="shared" si="260"/>
        <v>4631SkogOrganisk jordBlandingsskogMiddels</v>
      </c>
      <c r="K8352" s="111">
        <v>-2.4239591752717748</v>
      </c>
      <c r="L8352" s="111">
        <v>0.92784825435236762</v>
      </c>
      <c r="M8352" s="111">
        <v>0.46510463492953991</v>
      </c>
      <c r="N8352" s="112">
        <f t="shared" si="261"/>
        <v>-1.0310062859898674</v>
      </c>
    </row>
    <row r="8353" spans="1:14" x14ac:dyDescent="0.25">
      <c r="A8353" s="111" t="s">
        <v>812</v>
      </c>
      <c r="B8353" s="111">
        <f>INDEX(kommuner!C:C,MATCH(_xlfn.NUMBERVALUE(A8353),kommuner!B:B,0))</f>
        <v>4631</v>
      </c>
      <c r="C8353" s="111" t="s">
        <v>127</v>
      </c>
      <c r="D8353" s="111" t="s">
        <v>127</v>
      </c>
      <c r="E8353" s="111" t="s">
        <v>123</v>
      </c>
      <c r="F8353" s="111" t="s">
        <v>179</v>
      </c>
      <c r="G8353" s="111" t="s">
        <v>186</v>
      </c>
      <c r="H8353" s="111" t="s">
        <v>179</v>
      </c>
      <c r="I8353" s="111" t="s">
        <v>186</v>
      </c>
      <c r="J8353" t="str">
        <f t="shared" si="260"/>
        <v>4631SkogOrganisk jordBlandingsskogSærs høy</v>
      </c>
      <c r="K8353" s="111">
        <v>-1.5726115302258048</v>
      </c>
      <c r="L8353" s="111">
        <v>0.92784825435236762</v>
      </c>
      <c r="M8353" s="111">
        <v>0.46510463492953991</v>
      </c>
      <c r="N8353" s="112">
        <f t="shared" si="261"/>
        <v>-0.17965864094389727</v>
      </c>
    </row>
    <row r="8354" spans="1:14" x14ac:dyDescent="0.25">
      <c r="A8354" s="111" t="s">
        <v>812</v>
      </c>
      <c r="B8354" s="111">
        <f>INDEX(kommuner!C:C,MATCH(_xlfn.NUMBERVALUE(A8354),kommuner!B:B,0))</f>
        <v>4631</v>
      </c>
      <c r="C8354" s="111" t="s">
        <v>127</v>
      </c>
      <c r="D8354" s="111" t="s">
        <v>127</v>
      </c>
      <c r="E8354" s="111" t="s">
        <v>123</v>
      </c>
      <c r="F8354" s="111" t="s">
        <v>185</v>
      </c>
      <c r="G8354" s="111" t="s">
        <v>180</v>
      </c>
      <c r="H8354" s="111" t="s">
        <v>185</v>
      </c>
      <c r="I8354" s="111" t="s">
        <v>180</v>
      </c>
      <c r="J8354" t="str">
        <f t="shared" si="260"/>
        <v>4631SkogOrganisk jordLauvskogHøy</v>
      </c>
      <c r="K8354" s="111">
        <v>-1.9913688882377358</v>
      </c>
      <c r="L8354" s="111">
        <v>0.92784825435236762</v>
      </c>
      <c r="M8354" s="111">
        <v>0.46510463492953991</v>
      </c>
      <c r="N8354" s="112">
        <f t="shared" si="261"/>
        <v>-0.59841599895582831</v>
      </c>
    </row>
    <row r="8355" spans="1:14" x14ac:dyDescent="0.25">
      <c r="A8355" s="111" t="s">
        <v>812</v>
      </c>
      <c r="B8355" s="111">
        <f>INDEX(kommuner!C:C,MATCH(_xlfn.NUMBERVALUE(A8355),kommuner!B:B,0))</f>
        <v>4631</v>
      </c>
      <c r="C8355" s="111" t="s">
        <v>127</v>
      </c>
      <c r="D8355" s="111" t="s">
        <v>127</v>
      </c>
      <c r="E8355" s="111" t="s">
        <v>123</v>
      </c>
      <c r="F8355" s="111" t="s">
        <v>185</v>
      </c>
      <c r="G8355" s="111" t="s">
        <v>167</v>
      </c>
      <c r="H8355" s="111" t="s">
        <v>185</v>
      </c>
      <c r="I8355" s="111" t="s">
        <v>167</v>
      </c>
      <c r="J8355" t="str">
        <f t="shared" si="260"/>
        <v>4631SkogOrganisk jordLauvskogImpediment</v>
      </c>
      <c r="K8355" s="111">
        <v>0.35000626494250675</v>
      </c>
      <c r="L8355" s="111">
        <v>0.92784825435236762</v>
      </c>
      <c r="M8355" s="111">
        <v>0.46510463492953991</v>
      </c>
      <c r="N8355" s="112">
        <f t="shared" si="261"/>
        <v>1.7429591542244141</v>
      </c>
    </row>
    <row r="8356" spans="1:14" x14ac:dyDescent="0.25">
      <c r="A8356" s="111" t="s">
        <v>812</v>
      </c>
      <c r="B8356" s="111">
        <f>INDEX(kommuner!C:C,MATCH(_xlfn.NUMBERVALUE(A8356),kommuner!B:B,0))</f>
        <v>4631</v>
      </c>
      <c r="C8356" s="111" t="s">
        <v>127</v>
      </c>
      <c r="D8356" s="111" t="s">
        <v>127</v>
      </c>
      <c r="E8356" s="111" t="s">
        <v>123</v>
      </c>
      <c r="F8356" s="111" t="s">
        <v>185</v>
      </c>
      <c r="G8356" s="111" t="s">
        <v>190</v>
      </c>
      <c r="H8356" s="111" t="s">
        <v>185</v>
      </c>
      <c r="I8356" s="111" t="s">
        <v>190</v>
      </c>
      <c r="J8356" t="str">
        <f t="shared" si="260"/>
        <v>4631SkogOrganisk jordLauvskogLav</v>
      </c>
      <c r="K8356" s="111">
        <v>1.1144075558526714</v>
      </c>
      <c r="L8356" s="111">
        <v>0.92784825435236762</v>
      </c>
      <c r="M8356" s="111">
        <v>0.46510463492953991</v>
      </c>
      <c r="N8356" s="112">
        <f t="shared" si="261"/>
        <v>2.5073604451345788</v>
      </c>
    </row>
    <row r="8357" spans="1:14" x14ac:dyDescent="0.25">
      <c r="A8357" s="111" t="s">
        <v>812</v>
      </c>
      <c r="B8357" s="111">
        <f>INDEX(kommuner!C:C,MATCH(_xlfn.NUMBERVALUE(A8357),kommuner!B:B,0))</f>
        <v>4631</v>
      </c>
      <c r="C8357" s="111" t="s">
        <v>127</v>
      </c>
      <c r="D8357" s="111" t="s">
        <v>127</v>
      </c>
      <c r="E8357" s="111" t="s">
        <v>123</v>
      </c>
      <c r="F8357" s="111" t="s">
        <v>185</v>
      </c>
      <c r="G8357" s="111" t="s">
        <v>173</v>
      </c>
      <c r="H8357" s="111" t="s">
        <v>185</v>
      </c>
      <c r="I8357" s="111" t="s">
        <v>173</v>
      </c>
      <c r="J8357" t="str">
        <f t="shared" si="260"/>
        <v>4631SkogOrganisk jordLauvskogMiddels</v>
      </c>
      <c r="K8357" s="111">
        <v>-0.62664468270982987</v>
      </c>
      <c r="L8357" s="111">
        <v>0.92784825435236762</v>
      </c>
      <c r="M8357" s="111">
        <v>0.46510463492953991</v>
      </c>
      <c r="N8357" s="112">
        <f t="shared" si="261"/>
        <v>0.76630820657207765</v>
      </c>
    </row>
    <row r="8358" spans="1:14" x14ac:dyDescent="0.25">
      <c r="A8358" s="111" t="s">
        <v>812</v>
      </c>
      <c r="B8358" s="111">
        <f>INDEX(kommuner!C:C,MATCH(_xlfn.NUMBERVALUE(A8358),kommuner!B:B,0))</f>
        <v>4631</v>
      </c>
      <c r="C8358" s="111" t="s">
        <v>127</v>
      </c>
      <c r="D8358" s="111" t="s">
        <v>127</v>
      </c>
      <c r="E8358" s="111" t="s">
        <v>123</v>
      </c>
      <c r="F8358" s="111" t="s">
        <v>185</v>
      </c>
      <c r="G8358" s="111" t="s">
        <v>186</v>
      </c>
      <c r="H8358" s="111" t="s">
        <v>185</v>
      </c>
      <c r="I8358" s="111" t="s">
        <v>186</v>
      </c>
      <c r="J8358" t="str">
        <f t="shared" si="260"/>
        <v>4631SkogOrganisk jordLauvskogSærs høy</v>
      </c>
      <c r="K8358" s="111">
        <v>-1.8997279926091779</v>
      </c>
      <c r="L8358" s="111">
        <v>0.92784825435236762</v>
      </c>
      <c r="M8358" s="111">
        <v>0.46510463492953991</v>
      </c>
      <c r="N8358" s="112">
        <f t="shared" si="261"/>
        <v>-0.50677510332727038</v>
      </c>
    </row>
    <row r="8359" spans="1:14" x14ac:dyDescent="0.25">
      <c r="A8359" s="111" t="s">
        <v>812</v>
      </c>
      <c r="B8359" s="111">
        <f>INDEX(kommuner!C:C,MATCH(_xlfn.NUMBERVALUE(A8359),kommuner!B:B,0))</f>
        <v>4631</v>
      </c>
      <c r="C8359" s="111" t="s">
        <v>83</v>
      </c>
      <c r="D8359" s="111" t="s">
        <v>83</v>
      </c>
      <c r="E8359" s="111" t="s">
        <v>126</v>
      </c>
      <c r="F8359" s="111" t="s">
        <v>139</v>
      </c>
      <c r="G8359" s="111" t="s">
        <v>139</v>
      </c>
      <c r="H8359" s="111" t="s">
        <v>139</v>
      </c>
      <c r="I8359" s="111" t="s">
        <v>139</v>
      </c>
      <c r="J8359" t="str">
        <f t="shared" si="260"/>
        <v>4631Utbygd arealMineraljord</v>
      </c>
      <c r="K8359" s="111">
        <v>-1.3010725986550351</v>
      </c>
      <c r="L8359" s="111">
        <v>0</v>
      </c>
      <c r="M8359" s="111">
        <v>1.303047089454229E-2</v>
      </c>
      <c r="N8359" s="112">
        <f t="shared" si="261"/>
        <v>-1.2880421277604928</v>
      </c>
    </row>
    <row r="8360" spans="1:14" x14ac:dyDescent="0.25">
      <c r="A8360" s="111" t="s">
        <v>812</v>
      </c>
      <c r="B8360" s="111">
        <f>INDEX(kommuner!C:C,MATCH(_xlfn.NUMBERVALUE(A8360),kommuner!B:B,0))</f>
        <v>4631</v>
      </c>
      <c r="C8360" s="111" t="s">
        <v>83</v>
      </c>
      <c r="D8360" s="111" t="s">
        <v>83</v>
      </c>
      <c r="E8360" s="111" t="s">
        <v>123</v>
      </c>
      <c r="F8360" s="111" t="s">
        <v>139</v>
      </c>
      <c r="G8360" s="111" t="s">
        <v>139</v>
      </c>
      <c r="H8360" s="111" t="s">
        <v>139</v>
      </c>
      <c r="I8360" s="111" t="s">
        <v>139</v>
      </c>
      <c r="J8360" t="str">
        <f t="shared" si="260"/>
        <v>4631Utbygd arealOrganisk jord</v>
      </c>
      <c r="K8360" s="111">
        <v>29.011421395201612</v>
      </c>
      <c r="L8360" s="111">
        <v>0</v>
      </c>
      <c r="M8360" s="111">
        <v>1.303047089454229E-2</v>
      </c>
      <c r="N8360" s="112">
        <f t="shared" si="261"/>
        <v>29.024451866096154</v>
      </c>
    </row>
    <row r="8361" spans="1:14" x14ac:dyDescent="0.25">
      <c r="A8361" s="111" t="s">
        <v>812</v>
      </c>
      <c r="B8361" s="111">
        <f>INDEX(kommuner!C:C,MATCH(_xlfn.NUMBERVALUE(A8361),kommuner!B:B,0))</f>
        <v>4631</v>
      </c>
      <c r="C8361" s="111" t="s">
        <v>181</v>
      </c>
      <c r="D8361" s="111" t="s">
        <v>181</v>
      </c>
      <c r="E8361" s="111" t="s">
        <v>123</v>
      </c>
      <c r="F8361" s="111" t="s">
        <v>139</v>
      </c>
      <c r="G8361" s="111" t="s">
        <v>139</v>
      </c>
      <c r="H8361" s="111" t="s">
        <v>139</v>
      </c>
      <c r="I8361" s="111" t="s">
        <v>139</v>
      </c>
      <c r="J8361" t="str">
        <f t="shared" si="260"/>
        <v>4631Vann og myrOrganisk jord</v>
      </c>
      <c r="K8361" s="111">
        <v>-0.38124953903444653</v>
      </c>
      <c r="L8361" s="111">
        <v>0</v>
      </c>
      <c r="M8361" s="111">
        <v>0</v>
      </c>
      <c r="N8361" s="112">
        <f t="shared" si="261"/>
        <v>-0.38124953903444653</v>
      </c>
    </row>
    <row r="8362" spans="1:14" x14ac:dyDescent="0.25">
      <c r="A8362" s="111" t="s">
        <v>813</v>
      </c>
      <c r="B8362" s="111">
        <f>INDEX(kommuner!C:C,MATCH(_xlfn.NUMBERVALUE(A8362),kommuner!B:B,0))</f>
        <v>4626</v>
      </c>
      <c r="C8362" s="111" t="s">
        <v>82</v>
      </c>
      <c r="D8362" s="111" t="s">
        <v>82</v>
      </c>
      <c r="E8362" s="111" t="s">
        <v>126</v>
      </c>
      <c r="F8362" s="111" t="s">
        <v>139</v>
      </c>
      <c r="G8362" s="111" t="s">
        <v>139</v>
      </c>
      <c r="H8362" s="111" t="s">
        <v>139</v>
      </c>
      <c r="I8362" s="111" t="s">
        <v>139</v>
      </c>
      <c r="J8362" t="str">
        <f t="shared" si="260"/>
        <v>4626Annen utmarkMineraljord</v>
      </c>
      <c r="K8362" s="111">
        <v>-0.12122885237983599</v>
      </c>
      <c r="L8362" s="111">
        <v>0</v>
      </c>
      <c r="M8362" s="111">
        <v>0</v>
      </c>
      <c r="N8362" s="112">
        <f t="shared" si="261"/>
        <v>-0.12122885237983599</v>
      </c>
    </row>
    <row r="8363" spans="1:14" x14ac:dyDescent="0.25">
      <c r="A8363" s="111" t="s">
        <v>813</v>
      </c>
      <c r="B8363" s="111">
        <f>INDEX(kommuner!C:C,MATCH(_xlfn.NUMBERVALUE(A8363),kommuner!B:B,0))</f>
        <v>4626</v>
      </c>
      <c r="C8363" s="111" t="s">
        <v>121</v>
      </c>
      <c r="D8363" s="111" t="s">
        <v>121</v>
      </c>
      <c r="E8363" s="111" t="s">
        <v>126</v>
      </c>
      <c r="F8363" s="111" t="s">
        <v>139</v>
      </c>
      <c r="G8363" s="111" t="s">
        <v>139</v>
      </c>
      <c r="H8363" s="111" t="s">
        <v>139</v>
      </c>
      <c r="I8363" s="111" t="s">
        <v>139</v>
      </c>
      <c r="J8363" t="str">
        <f t="shared" si="260"/>
        <v>4626BeiteMineraljord</v>
      </c>
      <c r="K8363" s="111">
        <v>-0.96338340838695502</v>
      </c>
      <c r="L8363" s="111">
        <v>0</v>
      </c>
      <c r="M8363" s="111">
        <v>1.2448711246839999E-7</v>
      </c>
      <c r="N8363" s="112">
        <f t="shared" si="261"/>
        <v>-0.96338328389984251</v>
      </c>
    </row>
    <row r="8364" spans="1:14" x14ac:dyDescent="0.25">
      <c r="A8364" s="111" t="s">
        <v>813</v>
      </c>
      <c r="B8364" s="111">
        <f>INDEX(kommuner!C:C,MATCH(_xlfn.NUMBERVALUE(A8364),kommuner!B:B,0))</f>
        <v>4626</v>
      </c>
      <c r="C8364" s="111" t="s">
        <v>121</v>
      </c>
      <c r="D8364" s="111" t="s">
        <v>121</v>
      </c>
      <c r="E8364" s="111" t="s">
        <v>123</v>
      </c>
      <c r="F8364" s="111" t="s">
        <v>139</v>
      </c>
      <c r="G8364" s="111" t="s">
        <v>139</v>
      </c>
      <c r="H8364" s="111" t="s">
        <v>139</v>
      </c>
      <c r="I8364" s="111" t="s">
        <v>139</v>
      </c>
      <c r="J8364" t="str">
        <f t="shared" si="260"/>
        <v>4626BeiteOrganisk jord</v>
      </c>
      <c r="K8364" s="111">
        <v>12.077525935985037</v>
      </c>
      <c r="L8364" s="111">
        <v>1.6412500000000001</v>
      </c>
      <c r="M8364" s="111">
        <v>0</v>
      </c>
      <c r="N8364" s="112">
        <f t="shared" si="261"/>
        <v>13.718775935985036</v>
      </c>
    </row>
    <row r="8365" spans="1:14" x14ac:dyDescent="0.25">
      <c r="A8365" s="111" t="s">
        <v>813</v>
      </c>
      <c r="B8365" s="111">
        <f>INDEX(kommuner!C:C,MATCH(_xlfn.NUMBERVALUE(A8365),kommuner!B:B,0))</f>
        <v>4626</v>
      </c>
      <c r="C8365" s="111" t="s">
        <v>84</v>
      </c>
      <c r="D8365" s="111" t="s">
        <v>84</v>
      </c>
      <c r="E8365" s="111" t="s">
        <v>126</v>
      </c>
      <c r="F8365" s="111" t="s">
        <v>139</v>
      </c>
      <c r="G8365" s="111" t="s">
        <v>139</v>
      </c>
      <c r="H8365" s="111" t="s">
        <v>139</v>
      </c>
      <c r="I8365" s="111" t="s">
        <v>139</v>
      </c>
      <c r="J8365" t="str">
        <f t="shared" si="260"/>
        <v>4626Dyrket markMineraljord</v>
      </c>
      <c r="K8365" s="111">
        <v>-0.87492202609341907</v>
      </c>
      <c r="L8365" s="111">
        <v>0</v>
      </c>
      <c r="M8365" s="111">
        <v>0</v>
      </c>
      <c r="N8365" s="112">
        <f t="shared" si="261"/>
        <v>-0.87492202609341907</v>
      </c>
    </row>
    <row r="8366" spans="1:14" x14ac:dyDescent="0.25">
      <c r="A8366" s="111" t="s">
        <v>813</v>
      </c>
      <c r="B8366" s="111">
        <f>INDEX(kommuner!C:C,MATCH(_xlfn.NUMBERVALUE(A8366),kommuner!B:B,0))</f>
        <v>4626</v>
      </c>
      <c r="C8366" s="111" t="s">
        <v>84</v>
      </c>
      <c r="D8366" s="111" t="s">
        <v>84</v>
      </c>
      <c r="E8366" s="111" t="s">
        <v>123</v>
      </c>
      <c r="F8366" s="111" t="s">
        <v>139</v>
      </c>
      <c r="G8366" s="111" t="s">
        <v>139</v>
      </c>
      <c r="H8366" s="111" t="s">
        <v>139</v>
      </c>
      <c r="I8366" s="111" t="s">
        <v>139</v>
      </c>
      <c r="J8366" t="str">
        <f t="shared" si="260"/>
        <v>4626Dyrket markOrganisk jord</v>
      </c>
      <c r="K8366" s="111">
        <v>28.726149366675592</v>
      </c>
      <c r="L8366" s="111">
        <v>1.45625</v>
      </c>
      <c r="M8366" s="111">
        <v>0</v>
      </c>
      <c r="N8366" s="112">
        <f t="shared" si="261"/>
        <v>30.182399366675593</v>
      </c>
    </row>
    <row r="8367" spans="1:14" x14ac:dyDescent="0.25">
      <c r="A8367" s="111" t="s">
        <v>813</v>
      </c>
      <c r="B8367" s="111">
        <f>INDEX(kommuner!C:C,MATCH(_xlfn.NUMBERVALUE(A8367),kommuner!B:B,0))</f>
        <v>4626</v>
      </c>
      <c r="C8367" s="111" t="s">
        <v>127</v>
      </c>
      <c r="D8367" s="111" t="s">
        <v>127</v>
      </c>
      <c r="E8367" s="111" t="s">
        <v>126</v>
      </c>
      <c r="F8367" s="111" t="s">
        <v>172</v>
      </c>
      <c r="G8367" s="111" t="s">
        <v>180</v>
      </c>
      <c r="H8367" s="111" t="s">
        <v>172</v>
      </c>
      <c r="I8367" s="111" t="s">
        <v>180</v>
      </c>
      <c r="J8367" t="str">
        <f t="shared" si="260"/>
        <v>4626SkogMineraljordBarskogHøy</v>
      </c>
      <c r="K8367" s="111">
        <v>-3.4914408319412575</v>
      </c>
      <c r="L8367" s="111">
        <v>0.85306406685236758</v>
      </c>
      <c r="M8367" s="111">
        <v>6.4056614999681585E-2</v>
      </c>
      <c r="N8367" s="112">
        <f t="shared" si="261"/>
        <v>-2.5743201500892083</v>
      </c>
    </row>
    <row r="8368" spans="1:14" x14ac:dyDescent="0.25">
      <c r="A8368" s="111" t="s">
        <v>813</v>
      </c>
      <c r="B8368" s="111">
        <f>INDEX(kommuner!C:C,MATCH(_xlfn.NUMBERVALUE(A8368),kommuner!B:B,0))</f>
        <v>4626</v>
      </c>
      <c r="C8368" s="111" t="s">
        <v>127</v>
      </c>
      <c r="D8368" s="111" t="s">
        <v>127</v>
      </c>
      <c r="E8368" s="111" t="s">
        <v>126</v>
      </c>
      <c r="F8368" s="111" t="s">
        <v>172</v>
      </c>
      <c r="G8368" s="111" t="s">
        <v>167</v>
      </c>
      <c r="H8368" s="111" t="s">
        <v>172</v>
      </c>
      <c r="I8368" s="111" t="s">
        <v>167</v>
      </c>
      <c r="J8368" t="str">
        <f t="shared" si="260"/>
        <v>4626SkogMineraljordBarskogImpediment</v>
      </c>
      <c r="K8368" s="111">
        <v>-1.1558387230259366</v>
      </c>
      <c r="L8368" s="111">
        <v>0.85306406685236758</v>
      </c>
      <c r="M8368" s="111">
        <v>6.3979989500968365E-2</v>
      </c>
      <c r="N8368" s="112">
        <f t="shared" si="261"/>
        <v>-0.23879466667260066</v>
      </c>
    </row>
    <row r="8369" spans="1:14" x14ac:dyDescent="0.25">
      <c r="A8369" s="111" t="s">
        <v>813</v>
      </c>
      <c r="B8369" s="111">
        <f>INDEX(kommuner!C:C,MATCH(_xlfn.NUMBERVALUE(A8369),kommuner!B:B,0))</f>
        <v>4626</v>
      </c>
      <c r="C8369" s="111" t="s">
        <v>127</v>
      </c>
      <c r="D8369" s="111" t="s">
        <v>127</v>
      </c>
      <c r="E8369" s="111" t="s">
        <v>126</v>
      </c>
      <c r="F8369" s="111" t="s">
        <v>172</v>
      </c>
      <c r="G8369" s="111" t="s">
        <v>190</v>
      </c>
      <c r="H8369" s="111" t="s">
        <v>172</v>
      </c>
      <c r="I8369" s="111" t="s">
        <v>190</v>
      </c>
      <c r="J8369" t="str">
        <f t="shared" si="260"/>
        <v>4626SkogMineraljordBarskogLav</v>
      </c>
      <c r="K8369" s="111">
        <v>-1.8215681825293268</v>
      </c>
      <c r="L8369" s="111">
        <v>0.85306406685236758</v>
      </c>
      <c r="M8369" s="111">
        <v>6.3979989500968365E-2</v>
      </c>
      <c r="N8369" s="112">
        <f t="shared" si="261"/>
        <v>-0.90452412617599087</v>
      </c>
    </row>
    <row r="8370" spans="1:14" x14ac:dyDescent="0.25">
      <c r="A8370" s="111" t="s">
        <v>813</v>
      </c>
      <c r="B8370" s="111">
        <f>INDEX(kommuner!C:C,MATCH(_xlfn.NUMBERVALUE(A8370),kommuner!B:B,0))</f>
        <v>4626</v>
      </c>
      <c r="C8370" s="111" t="s">
        <v>127</v>
      </c>
      <c r="D8370" s="111" t="s">
        <v>127</v>
      </c>
      <c r="E8370" s="111" t="s">
        <v>126</v>
      </c>
      <c r="F8370" s="111" t="s">
        <v>172</v>
      </c>
      <c r="G8370" s="111" t="s">
        <v>173</v>
      </c>
      <c r="H8370" s="111" t="s">
        <v>172</v>
      </c>
      <c r="I8370" s="111" t="s">
        <v>173</v>
      </c>
      <c r="J8370" t="str">
        <f t="shared" si="260"/>
        <v>4626SkogMineraljordBarskogMiddels</v>
      </c>
      <c r="K8370" s="111">
        <v>-2.9452289214132028</v>
      </c>
      <c r="L8370" s="111">
        <v>0.85306406685236758</v>
      </c>
      <c r="M8370" s="111">
        <v>6.4056614999681585E-2</v>
      </c>
      <c r="N8370" s="112">
        <f t="shared" si="261"/>
        <v>-2.0281082395611536</v>
      </c>
    </row>
    <row r="8371" spans="1:14" x14ac:dyDescent="0.25">
      <c r="A8371" s="111" t="s">
        <v>813</v>
      </c>
      <c r="B8371" s="111">
        <f>INDEX(kommuner!C:C,MATCH(_xlfn.NUMBERVALUE(A8371),kommuner!B:B,0))</f>
        <v>4626</v>
      </c>
      <c r="C8371" s="111" t="s">
        <v>127</v>
      </c>
      <c r="D8371" s="111" t="s">
        <v>127</v>
      </c>
      <c r="E8371" s="111" t="s">
        <v>126</v>
      </c>
      <c r="F8371" s="111" t="s">
        <v>172</v>
      </c>
      <c r="G8371" s="111" t="s">
        <v>186</v>
      </c>
      <c r="H8371" s="111" t="s">
        <v>172</v>
      </c>
      <c r="I8371" s="111" t="s">
        <v>186</v>
      </c>
      <c r="J8371" t="str">
        <f t="shared" si="260"/>
        <v>4626SkogMineraljordBarskogSærs høy</v>
      </c>
      <c r="K8371" s="111">
        <v>-2.734962032443129</v>
      </c>
      <c r="L8371" s="111">
        <v>0.85306406685236758</v>
      </c>
      <c r="M8371" s="111">
        <v>6.4056614999681585E-2</v>
      </c>
      <c r="N8371" s="112">
        <f t="shared" si="261"/>
        <v>-1.81784135059108</v>
      </c>
    </row>
    <row r="8372" spans="1:14" x14ac:dyDescent="0.25">
      <c r="A8372" s="111" t="s">
        <v>813</v>
      </c>
      <c r="B8372" s="111">
        <f>INDEX(kommuner!C:C,MATCH(_xlfn.NUMBERVALUE(A8372),kommuner!B:B,0))</f>
        <v>4626</v>
      </c>
      <c r="C8372" s="111" t="s">
        <v>127</v>
      </c>
      <c r="D8372" s="111" t="s">
        <v>127</v>
      </c>
      <c r="E8372" s="111" t="s">
        <v>126</v>
      </c>
      <c r="F8372" s="111" t="s">
        <v>179</v>
      </c>
      <c r="G8372" s="111" t="s">
        <v>180</v>
      </c>
      <c r="H8372" s="111" t="s">
        <v>179</v>
      </c>
      <c r="I8372" s="111" t="s">
        <v>180</v>
      </c>
      <c r="J8372" t="str">
        <f t="shared" si="260"/>
        <v>4626SkogMineraljordBlandingsskogHøy</v>
      </c>
      <c r="K8372" s="111">
        <v>-7.1939050909469406</v>
      </c>
      <c r="L8372" s="111">
        <v>0.85306406685236758</v>
      </c>
      <c r="M8372" s="111">
        <v>6.3979989500968365E-2</v>
      </c>
      <c r="N8372" s="112">
        <f t="shared" si="261"/>
        <v>-6.2768610345936047</v>
      </c>
    </row>
    <row r="8373" spans="1:14" x14ac:dyDescent="0.25">
      <c r="A8373" s="111" t="s">
        <v>813</v>
      </c>
      <c r="B8373" s="111">
        <f>INDEX(kommuner!C:C,MATCH(_xlfn.NUMBERVALUE(A8373),kommuner!B:B,0))</f>
        <v>4626</v>
      </c>
      <c r="C8373" s="111" t="s">
        <v>127</v>
      </c>
      <c r="D8373" s="111" t="s">
        <v>127</v>
      </c>
      <c r="E8373" s="111" t="s">
        <v>126</v>
      </c>
      <c r="F8373" s="111" t="s">
        <v>179</v>
      </c>
      <c r="G8373" s="111" t="s">
        <v>167</v>
      </c>
      <c r="H8373" s="111" t="s">
        <v>179</v>
      </c>
      <c r="I8373" s="111" t="s">
        <v>167</v>
      </c>
      <c r="J8373" t="str">
        <f t="shared" si="260"/>
        <v>4626SkogMineraljordBlandingsskogImpediment</v>
      </c>
      <c r="K8373" s="111">
        <v>-1.6598037998579707</v>
      </c>
      <c r="L8373" s="111">
        <v>0.85306406685236758</v>
      </c>
      <c r="M8373" s="111">
        <v>6.3979989500968365E-2</v>
      </c>
      <c r="N8373" s="112">
        <f t="shared" si="261"/>
        <v>-0.7427597435046347</v>
      </c>
    </row>
    <row r="8374" spans="1:14" x14ac:dyDescent="0.25">
      <c r="A8374" s="111" t="s">
        <v>813</v>
      </c>
      <c r="B8374" s="111">
        <f>INDEX(kommuner!C:C,MATCH(_xlfn.NUMBERVALUE(A8374),kommuner!B:B,0))</f>
        <v>4626</v>
      </c>
      <c r="C8374" s="111" t="s">
        <v>127</v>
      </c>
      <c r="D8374" s="111" t="s">
        <v>127</v>
      </c>
      <c r="E8374" s="111" t="s">
        <v>126</v>
      </c>
      <c r="F8374" s="111" t="s">
        <v>179</v>
      </c>
      <c r="G8374" s="111" t="s">
        <v>190</v>
      </c>
      <c r="H8374" s="111" t="s">
        <v>179</v>
      </c>
      <c r="I8374" s="111" t="s">
        <v>190</v>
      </c>
      <c r="J8374" t="str">
        <f t="shared" si="260"/>
        <v>4626SkogMineraljordBlandingsskogLav</v>
      </c>
      <c r="K8374" s="111">
        <v>-2.5588434197694254</v>
      </c>
      <c r="L8374" s="111">
        <v>0.85306406685236758</v>
      </c>
      <c r="M8374" s="111">
        <v>6.3979989500968365E-2</v>
      </c>
      <c r="N8374" s="112">
        <f t="shared" si="261"/>
        <v>-1.6417993634160897</v>
      </c>
    </row>
    <row r="8375" spans="1:14" x14ac:dyDescent="0.25">
      <c r="A8375" s="111" t="s">
        <v>813</v>
      </c>
      <c r="B8375" s="111">
        <f>INDEX(kommuner!C:C,MATCH(_xlfn.NUMBERVALUE(A8375),kommuner!B:B,0))</f>
        <v>4626</v>
      </c>
      <c r="C8375" s="111" t="s">
        <v>127</v>
      </c>
      <c r="D8375" s="111" t="s">
        <v>127</v>
      </c>
      <c r="E8375" s="111" t="s">
        <v>126</v>
      </c>
      <c r="F8375" s="111" t="s">
        <v>179</v>
      </c>
      <c r="G8375" s="111" t="s">
        <v>173</v>
      </c>
      <c r="H8375" s="111" t="s">
        <v>179</v>
      </c>
      <c r="I8375" s="111" t="s">
        <v>173</v>
      </c>
      <c r="J8375" t="str">
        <f t="shared" si="260"/>
        <v>4626SkogMineraljordBlandingsskogMiddels</v>
      </c>
      <c r="K8375" s="111">
        <v>-3.8687729546762566</v>
      </c>
      <c r="L8375" s="111">
        <v>0.85306406685236758</v>
      </c>
      <c r="M8375" s="111">
        <v>6.3979989500968365E-2</v>
      </c>
      <c r="N8375" s="112">
        <f t="shared" si="261"/>
        <v>-2.9517288983229206</v>
      </c>
    </row>
    <row r="8376" spans="1:14" x14ac:dyDescent="0.25">
      <c r="A8376" s="111" t="s">
        <v>813</v>
      </c>
      <c r="B8376" s="111">
        <f>INDEX(kommuner!C:C,MATCH(_xlfn.NUMBERVALUE(A8376),kommuner!B:B,0))</f>
        <v>4626</v>
      </c>
      <c r="C8376" s="111" t="s">
        <v>127</v>
      </c>
      <c r="D8376" s="111" t="s">
        <v>127</v>
      </c>
      <c r="E8376" s="111" t="s">
        <v>126</v>
      </c>
      <c r="F8376" s="111" t="s">
        <v>179</v>
      </c>
      <c r="G8376" s="111" t="s">
        <v>186</v>
      </c>
      <c r="H8376" s="111" t="s">
        <v>179</v>
      </c>
      <c r="I8376" s="111" t="s">
        <v>186</v>
      </c>
      <c r="J8376" t="str">
        <f t="shared" si="260"/>
        <v>4626SkogMineraljordBlandingsskogSærs høy</v>
      </c>
      <c r="K8376" s="111">
        <v>-2.9395925245326562</v>
      </c>
      <c r="L8376" s="111">
        <v>0.85306406685236758</v>
      </c>
      <c r="M8376" s="111">
        <v>6.3979989500968365E-2</v>
      </c>
      <c r="N8376" s="112">
        <f t="shared" si="261"/>
        <v>-2.0225484681793202</v>
      </c>
    </row>
    <row r="8377" spans="1:14" x14ac:dyDescent="0.25">
      <c r="A8377" s="111" t="s">
        <v>813</v>
      </c>
      <c r="B8377" s="111">
        <f>INDEX(kommuner!C:C,MATCH(_xlfn.NUMBERVALUE(A8377),kommuner!B:B,0))</f>
        <v>4626</v>
      </c>
      <c r="C8377" s="111" t="s">
        <v>127</v>
      </c>
      <c r="D8377" s="111" t="s">
        <v>127</v>
      </c>
      <c r="E8377" s="111" t="s">
        <v>126</v>
      </c>
      <c r="F8377" s="111" t="s">
        <v>185</v>
      </c>
      <c r="G8377" s="111" t="s">
        <v>180</v>
      </c>
      <c r="H8377" s="111" t="s">
        <v>185</v>
      </c>
      <c r="I8377" s="111" t="s">
        <v>180</v>
      </c>
      <c r="J8377" t="str">
        <f t="shared" si="260"/>
        <v>4626SkogMineraljordLauvskogHøy</v>
      </c>
      <c r="K8377" s="111">
        <v>-2.6171499611514069</v>
      </c>
      <c r="L8377" s="111">
        <v>0.85306406685236758</v>
      </c>
      <c r="M8377" s="111">
        <v>6.3979989500968365E-2</v>
      </c>
      <c r="N8377" s="112">
        <f t="shared" si="261"/>
        <v>-1.7001059047980711</v>
      </c>
    </row>
    <row r="8378" spans="1:14" x14ac:dyDescent="0.25">
      <c r="A8378" s="111" t="s">
        <v>813</v>
      </c>
      <c r="B8378" s="111">
        <f>INDEX(kommuner!C:C,MATCH(_xlfn.NUMBERVALUE(A8378),kommuner!B:B,0))</f>
        <v>4626</v>
      </c>
      <c r="C8378" s="111" t="s">
        <v>127</v>
      </c>
      <c r="D8378" s="111" t="s">
        <v>127</v>
      </c>
      <c r="E8378" s="111" t="s">
        <v>126</v>
      </c>
      <c r="F8378" s="111" t="s">
        <v>185</v>
      </c>
      <c r="G8378" s="111" t="s">
        <v>167</v>
      </c>
      <c r="H8378" s="111" t="s">
        <v>185</v>
      </c>
      <c r="I8378" s="111" t="s">
        <v>167</v>
      </c>
      <c r="J8378" t="str">
        <f t="shared" si="260"/>
        <v>4626SkogMineraljordLauvskogImpediment</v>
      </c>
      <c r="K8378" s="111">
        <v>-1.406906973132888</v>
      </c>
      <c r="L8378" s="111">
        <v>0.85306406685236758</v>
      </c>
      <c r="M8378" s="111">
        <v>6.3979989500968365E-2</v>
      </c>
      <c r="N8378" s="112">
        <f t="shared" si="261"/>
        <v>-0.48986291677955207</v>
      </c>
    </row>
    <row r="8379" spans="1:14" x14ac:dyDescent="0.25">
      <c r="A8379" s="111" t="s">
        <v>813</v>
      </c>
      <c r="B8379" s="111">
        <f>INDEX(kommuner!C:C,MATCH(_xlfn.NUMBERVALUE(A8379),kommuner!B:B,0))</f>
        <v>4626</v>
      </c>
      <c r="C8379" s="111" t="s">
        <v>127</v>
      </c>
      <c r="D8379" s="111" t="s">
        <v>127</v>
      </c>
      <c r="E8379" s="111" t="s">
        <v>126</v>
      </c>
      <c r="F8379" s="111" t="s">
        <v>185</v>
      </c>
      <c r="G8379" s="111" t="s">
        <v>190</v>
      </c>
      <c r="H8379" s="111" t="s">
        <v>185</v>
      </c>
      <c r="I8379" s="111" t="s">
        <v>190</v>
      </c>
      <c r="J8379" t="str">
        <f t="shared" si="260"/>
        <v>4626SkogMineraljordLauvskogLav</v>
      </c>
      <c r="K8379" s="111">
        <v>-8.9748170935426599E-2</v>
      </c>
      <c r="L8379" s="111">
        <v>0.85306406685236758</v>
      </c>
      <c r="M8379" s="111">
        <v>6.3979989500968365E-2</v>
      </c>
      <c r="N8379" s="112">
        <f t="shared" si="261"/>
        <v>0.82729588541790933</v>
      </c>
    </row>
    <row r="8380" spans="1:14" x14ac:dyDescent="0.25">
      <c r="A8380" s="111" t="s">
        <v>813</v>
      </c>
      <c r="B8380" s="111">
        <f>INDEX(kommuner!C:C,MATCH(_xlfn.NUMBERVALUE(A8380),kommuner!B:B,0))</f>
        <v>4626</v>
      </c>
      <c r="C8380" s="111" t="s">
        <v>127</v>
      </c>
      <c r="D8380" s="111" t="s">
        <v>127</v>
      </c>
      <c r="E8380" s="111" t="s">
        <v>126</v>
      </c>
      <c r="F8380" s="111" t="s">
        <v>185</v>
      </c>
      <c r="G8380" s="111" t="s">
        <v>173</v>
      </c>
      <c r="H8380" s="111" t="s">
        <v>185</v>
      </c>
      <c r="I8380" s="111" t="s">
        <v>173</v>
      </c>
      <c r="J8380" t="str">
        <f t="shared" si="260"/>
        <v>4626SkogMineraljordLauvskogMiddels</v>
      </c>
      <c r="K8380" s="111">
        <v>-1.7789409505847176</v>
      </c>
      <c r="L8380" s="111">
        <v>0.85306406685236758</v>
      </c>
      <c r="M8380" s="111">
        <v>6.3979989500968365E-2</v>
      </c>
      <c r="N8380" s="112">
        <f t="shared" si="261"/>
        <v>-0.86189689423138161</v>
      </c>
    </row>
    <row r="8381" spans="1:14" x14ac:dyDescent="0.25">
      <c r="A8381" s="111" t="s">
        <v>813</v>
      </c>
      <c r="B8381" s="111">
        <f>INDEX(kommuner!C:C,MATCH(_xlfn.NUMBERVALUE(A8381),kommuner!B:B,0))</f>
        <v>4626</v>
      </c>
      <c r="C8381" s="111" t="s">
        <v>127</v>
      </c>
      <c r="D8381" s="111" t="s">
        <v>127</v>
      </c>
      <c r="E8381" s="111" t="s">
        <v>126</v>
      </c>
      <c r="F8381" s="111" t="s">
        <v>185</v>
      </c>
      <c r="G8381" s="111" t="s">
        <v>186</v>
      </c>
      <c r="H8381" s="111" t="s">
        <v>185</v>
      </c>
      <c r="I8381" s="111" t="s">
        <v>186</v>
      </c>
      <c r="J8381" t="str">
        <f t="shared" si="260"/>
        <v>4626SkogMineraljordLauvskogSærs høy</v>
      </c>
      <c r="K8381" s="111">
        <v>-3.5879168219799293</v>
      </c>
      <c r="L8381" s="111">
        <v>0.85306406685236758</v>
      </c>
      <c r="M8381" s="111">
        <v>6.3979989500968365E-2</v>
      </c>
      <c r="N8381" s="112">
        <f t="shared" si="261"/>
        <v>-2.6708727656265934</v>
      </c>
    </row>
    <row r="8382" spans="1:14" x14ac:dyDescent="0.25">
      <c r="A8382" s="111" t="s">
        <v>813</v>
      </c>
      <c r="B8382" s="111">
        <f>INDEX(kommuner!C:C,MATCH(_xlfn.NUMBERVALUE(A8382),kommuner!B:B,0))</f>
        <v>4626</v>
      </c>
      <c r="C8382" s="111" t="s">
        <v>127</v>
      </c>
      <c r="D8382" s="111" t="s">
        <v>127</v>
      </c>
      <c r="E8382" s="111" t="s">
        <v>123</v>
      </c>
      <c r="F8382" s="111" t="s">
        <v>172</v>
      </c>
      <c r="G8382" s="111" t="s">
        <v>180</v>
      </c>
      <c r="H8382" s="111" t="s">
        <v>172</v>
      </c>
      <c r="I8382" s="111" t="s">
        <v>180</v>
      </c>
      <c r="J8382" t="str">
        <f t="shared" si="260"/>
        <v>4626SkogOrganisk jordBarskogHøy</v>
      </c>
      <c r="K8382" s="111">
        <v>-2.5184559031994138</v>
      </c>
      <c r="L8382" s="111">
        <v>0.92784825435236762</v>
      </c>
      <c r="M8382" s="111">
        <v>0.46518126042825314</v>
      </c>
      <c r="N8382" s="112">
        <f t="shared" si="261"/>
        <v>-1.1254263884187932</v>
      </c>
    </row>
    <row r="8383" spans="1:14" x14ac:dyDescent="0.25">
      <c r="A8383" s="111" t="s">
        <v>813</v>
      </c>
      <c r="B8383" s="111">
        <f>INDEX(kommuner!C:C,MATCH(_xlfn.NUMBERVALUE(A8383),kommuner!B:B,0))</f>
        <v>4626</v>
      </c>
      <c r="C8383" s="111" t="s">
        <v>127</v>
      </c>
      <c r="D8383" s="111" t="s">
        <v>127</v>
      </c>
      <c r="E8383" s="111" t="s">
        <v>123</v>
      </c>
      <c r="F8383" s="111" t="s">
        <v>172</v>
      </c>
      <c r="G8383" s="111" t="s">
        <v>167</v>
      </c>
      <c r="H8383" s="111" t="s">
        <v>172</v>
      </c>
      <c r="I8383" s="111" t="s">
        <v>167</v>
      </c>
      <c r="J8383" t="str">
        <f t="shared" si="260"/>
        <v>4626SkogOrganisk jordBarskogImpediment</v>
      </c>
      <c r="K8383" s="111">
        <v>-0.13011741963904588</v>
      </c>
      <c r="L8383" s="111">
        <v>0.92784825435236762</v>
      </c>
      <c r="M8383" s="111">
        <v>0.46510463492953991</v>
      </c>
      <c r="N8383" s="112">
        <f t="shared" si="261"/>
        <v>1.2628354696428616</v>
      </c>
    </row>
    <row r="8384" spans="1:14" x14ac:dyDescent="0.25">
      <c r="A8384" s="111" t="s">
        <v>813</v>
      </c>
      <c r="B8384" s="111">
        <f>INDEX(kommuner!C:C,MATCH(_xlfn.NUMBERVALUE(A8384),kommuner!B:B,0))</f>
        <v>4626</v>
      </c>
      <c r="C8384" s="111" t="s">
        <v>127</v>
      </c>
      <c r="D8384" s="111" t="s">
        <v>127</v>
      </c>
      <c r="E8384" s="111" t="s">
        <v>123</v>
      </c>
      <c r="F8384" s="111" t="s">
        <v>172</v>
      </c>
      <c r="G8384" s="111" t="s">
        <v>190</v>
      </c>
      <c r="H8384" s="111" t="s">
        <v>172</v>
      </c>
      <c r="I8384" s="111" t="s">
        <v>190</v>
      </c>
      <c r="J8384" t="str">
        <f t="shared" si="260"/>
        <v>4626SkogOrganisk jordBarskogLav</v>
      </c>
      <c r="K8384" s="111">
        <v>-0.50666953101693391</v>
      </c>
      <c r="L8384" s="111">
        <v>0.92784825435236762</v>
      </c>
      <c r="M8384" s="111">
        <v>0.46510463492953991</v>
      </c>
      <c r="N8384" s="112">
        <f t="shared" si="261"/>
        <v>0.88628335826497362</v>
      </c>
    </row>
    <row r="8385" spans="1:14" x14ac:dyDescent="0.25">
      <c r="A8385" s="111" t="s">
        <v>813</v>
      </c>
      <c r="B8385" s="111">
        <f>INDEX(kommuner!C:C,MATCH(_xlfn.NUMBERVALUE(A8385),kommuner!B:B,0))</f>
        <v>4626</v>
      </c>
      <c r="C8385" s="111" t="s">
        <v>127</v>
      </c>
      <c r="D8385" s="111" t="s">
        <v>127</v>
      </c>
      <c r="E8385" s="111" t="s">
        <v>123</v>
      </c>
      <c r="F8385" s="111" t="s">
        <v>172</v>
      </c>
      <c r="G8385" s="111" t="s">
        <v>173</v>
      </c>
      <c r="H8385" s="111" t="s">
        <v>172</v>
      </c>
      <c r="I8385" s="111" t="s">
        <v>173</v>
      </c>
      <c r="J8385" t="str">
        <f t="shared" si="260"/>
        <v>4626SkogOrganisk jordBarskogMiddels</v>
      </c>
      <c r="K8385" s="111">
        <v>-1.5571490961494638</v>
      </c>
      <c r="L8385" s="111">
        <v>0.92784825435236762</v>
      </c>
      <c r="M8385" s="111">
        <v>0.46518126042825314</v>
      </c>
      <c r="N8385" s="112">
        <f t="shared" si="261"/>
        <v>-0.16411958136884308</v>
      </c>
    </row>
    <row r="8386" spans="1:14" x14ac:dyDescent="0.25">
      <c r="A8386" s="111" t="s">
        <v>813</v>
      </c>
      <c r="B8386" s="111">
        <f>INDEX(kommuner!C:C,MATCH(_xlfn.NUMBERVALUE(A8386),kommuner!B:B,0))</f>
        <v>4626</v>
      </c>
      <c r="C8386" s="111" t="s">
        <v>127</v>
      </c>
      <c r="D8386" s="111" t="s">
        <v>127</v>
      </c>
      <c r="E8386" s="111" t="s">
        <v>123</v>
      </c>
      <c r="F8386" s="111" t="s">
        <v>172</v>
      </c>
      <c r="G8386" s="111" t="s">
        <v>186</v>
      </c>
      <c r="H8386" s="111" t="s">
        <v>172</v>
      </c>
      <c r="I8386" s="111" t="s">
        <v>186</v>
      </c>
      <c r="J8386" t="str">
        <f t="shared" si="260"/>
        <v>4626SkogOrganisk jordBarskogSærs høy</v>
      </c>
      <c r="K8386" s="111">
        <v>2.5548655235722699</v>
      </c>
      <c r="L8386" s="111">
        <v>0.92784825435236762</v>
      </c>
      <c r="M8386" s="111">
        <v>0.46518126042825314</v>
      </c>
      <c r="N8386" s="112">
        <f t="shared" si="261"/>
        <v>3.9478950383528906</v>
      </c>
    </row>
    <row r="8387" spans="1:14" x14ac:dyDescent="0.25">
      <c r="A8387" s="111" t="s">
        <v>813</v>
      </c>
      <c r="B8387" s="111">
        <f>INDEX(kommuner!C:C,MATCH(_xlfn.NUMBERVALUE(A8387),kommuner!B:B,0))</f>
        <v>4626</v>
      </c>
      <c r="C8387" s="111" t="s">
        <v>127</v>
      </c>
      <c r="D8387" s="111" t="s">
        <v>127</v>
      </c>
      <c r="E8387" s="111" t="s">
        <v>123</v>
      </c>
      <c r="F8387" s="111" t="s">
        <v>179</v>
      </c>
      <c r="G8387" s="111" t="s">
        <v>180</v>
      </c>
      <c r="H8387" s="111" t="s">
        <v>179</v>
      </c>
      <c r="I8387" s="111" t="s">
        <v>180</v>
      </c>
      <c r="J8387" t="str">
        <f t="shared" ref="J8387:J8450" si="262">B8387&amp;C8387&amp;E8387&amp;IF(C8387="Skog",F8387&amp;G8387,"")</f>
        <v>4626SkogOrganisk jordBlandingsskogHøy</v>
      </c>
      <c r="K8387" s="111">
        <v>-5.5554344456832343</v>
      </c>
      <c r="L8387" s="111">
        <v>0.92784825435236762</v>
      </c>
      <c r="M8387" s="111">
        <v>0.46510463492953991</v>
      </c>
      <c r="N8387" s="112">
        <f t="shared" ref="N8387:N8450" si="263">SUM(K8387:M8387)</f>
        <v>-4.1624815564013264</v>
      </c>
    </row>
    <row r="8388" spans="1:14" x14ac:dyDescent="0.25">
      <c r="A8388" s="111" t="s">
        <v>813</v>
      </c>
      <c r="B8388" s="111">
        <f>INDEX(kommuner!C:C,MATCH(_xlfn.NUMBERVALUE(A8388),kommuner!B:B,0))</f>
        <v>4626</v>
      </c>
      <c r="C8388" s="111" t="s">
        <v>127</v>
      </c>
      <c r="D8388" s="111" t="s">
        <v>127</v>
      </c>
      <c r="E8388" s="111" t="s">
        <v>123</v>
      </c>
      <c r="F8388" s="111" t="s">
        <v>179</v>
      </c>
      <c r="G8388" s="111" t="s">
        <v>167</v>
      </c>
      <c r="H8388" s="111" t="s">
        <v>179</v>
      </c>
      <c r="I8388" s="111" t="s">
        <v>167</v>
      </c>
      <c r="J8388" t="str">
        <f t="shared" si="262"/>
        <v>4626SkogOrganisk jordBlandingsskogImpediment</v>
      </c>
      <c r="K8388" s="111">
        <v>-0.28586344175800005</v>
      </c>
      <c r="L8388" s="111">
        <v>0.92784825435236762</v>
      </c>
      <c r="M8388" s="111">
        <v>0.46510463492953991</v>
      </c>
      <c r="N8388" s="112">
        <f t="shared" si="263"/>
        <v>1.1070894475239075</v>
      </c>
    </row>
    <row r="8389" spans="1:14" x14ac:dyDescent="0.25">
      <c r="A8389" s="111" t="s">
        <v>813</v>
      </c>
      <c r="B8389" s="111">
        <f>INDEX(kommuner!C:C,MATCH(_xlfn.NUMBERVALUE(A8389),kommuner!B:B,0))</f>
        <v>4626</v>
      </c>
      <c r="C8389" s="111" t="s">
        <v>127</v>
      </c>
      <c r="D8389" s="111" t="s">
        <v>127</v>
      </c>
      <c r="E8389" s="111" t="s">
        <v>123</v>
      </c>
      <c r="F8389" s="111" t="s">
        <v>179</v>
      </c>
      <c r="G8389" s="111" t="s">
        <v>190</v>
      </c>
      <c r="H8389" s="111" t="s">
        <v>179</v>
      </c>
      <c r="I8389" s="111" t="s">
        <v>190</v>
      </c>
      <c r="J8389" t="str">
        <f t="shared" si="262"/>
        <v>4626SkogOrganisk jordBlandingsskogLav</v>
      </c>
      <c r="K8389" s="111">
        <v>-1.2347339377887629</v>
      </c>
      <c r="L8389" s="111">
        <v>0.92784825435236762</v>
      </c>
      <c r="M8389" s="111">
        <v>0.46510463492953991</v>
      </c>
      <c r="N8389" s="112">
        <f t="shared" si="263"/>
        <v>0.15821895149314458</v>
      </c>
    </row>
    <row r="8390" spans="1:14" x14ac:dyDescent="0.25">
      <c r="A8390" s="111" t="s">
        <v>813</v>
      </c>
      <c r="B8390" s="111">
        <f>INDEX(kommuner!C:C,MATCH(_xlfn.NUMBERVALUE(A8390),kommuner!B:B,0))</f>
        <v>4626</v>
      </c>
      <c r="C8390" s="111" t="s">
        <v>127</v>
      </c>
      <c r="D8390" s="111" t="s">
        <v>127</v>
      </c>
      <c r="E8390" s="111" t="s">
        <v>123</v>
      </c>
      <c r="F8390" s="111" t="s">
        <v>179</v>
      </c>
      <c r="G8390" s="111" t="s">
        <v>173</v>
      </c>
      <c r="H8390" s="111" t="s">
        <v>179</v>
      </c>
      <c r="I8390" s="111" t="s">
        <v>173</v>
      </c>
      <c r="J8390" t="str">
        <f t="shared" si="262"/>
        <v>4626SkogOrganisk jordBlandingsskogMiddels</v>
      </c>
      <c r="K8390" s="111">
        <v>-2.4239591752717748</v>
      </c>
      <c r="L8390" s="111">
        <v>0.92784825435236762</v>
      </c>
      <c r="M8390" s="111">
        <v>0.46510463492953991</v>
      </c>
      <c r="N8390" s="112">
        <f t="shared" si="263"/>
        <v>-1.0310062859898674</v>
      </c>
    </row>
    <row r="8391" spans="1:14" x14ac:dyDescent="0.25">
      <c r="A8391" s="111" t="s">
        <v>813</v>
      </c>
      <c r="B8391" s="111">
        <f>INDEX(kommuner!C:C,MATCH(_xlfn.NUMBERVALUE(A8391),kommuner!B:B,0))</f>
        <v>4626</v>
      </c>
      <c r="C8391" s="111" t="s">
        <v>127</v>
      </c>
      <c r="D8391" s="111" t="s">
        <v>127</v>
      </c>
      <c r="E8391" s="111" t="s">
        <v>123</v>
      </c>
      <c r="F8391" s="111" t="s">
        <v>179</v>
      </c>
      <c r="G8391" s="111" t="s">
        <v>186</v>
      </c>
      <c r="H8391" s="111" t="s">
        <v>179</v>
      </c>
      <c r="I8391" s="111" t="s">
        <v>186</v>
      </c>
      <c r="J8391" t="str">
        <f t="shared" si="262"/>
        <v>4626SkogOrganisk jordBlandingsskogSærs høy</v>
      </c>
      <c r="K8391" s="111">
        <v>-1.5726115302258048</v>
      </c>
      <c r="L8391" s="111">
        <v>0.92784825435236762</v>
      </c>
      <c r="M8391" s="111">
        <v>0.46510463492953991</v>
      </c>
      <c r="N8391" s="112">
        <f t="shared" si="263"/>
        <v>-0.17965864094389727</v>
      </c>
    </row>
    <row r="8392" spans="1:14" x14ac:dyDescent="0.25">
      <c r="A8392" s="111" t="s">
        <v>813</v>
      </c>
      <c r="B8392" s="111">
        <f>INDEX(kommuner!C:C,MATCH(_xlfn.NUMBERVALUE(A8392),kommuner!B:B,0))</f>
        <v>4626</v>
      </c>
      <c r="C8392" s="111" t="s">
        <v>127</v>
      </c>
      <c r="D8392" s="111" t="s">
        <v>127</v>
      </c>
      <c r="E8392" s="111" t="s">
        <v>123</v>
      </c>
      <c r="F8392" s="111" t="s">
        <v>185</v>
      </c>
      <c r="G8392" s="111" t="s">
        <v>180</v>
      </c>
      <c r="H8392" s="111" t="s">
        <v>185</v>
      </c>
      <c r="I8392" s="111" t="s">
        <v>180</v>
      </c>
      <c r="J8392" t="str">
        <f t="shared" si="262"/>
        <v>4626SkogOrganisk jordLauvskogHøy</v>
      </c>
      <c r="K8392" s="111">
        <v>-1.9913688882377358</v>
      </c>
      <c r="L8392" s="111">
        <v>0.92784825435236762</v>
      </c>
      <c r="M8392" s="111">
        <v>0.46510463492953991</v>
      </c>
      <c r="N8392" s="112">
        <f t="shared" si="263"/>
        <v>-0.59841599895582831</v>
      </c>
    </row>
    <row r="8393" spans="1:14" x14ac:dyDescent="0.25">
      <c r="A8393" s="111" t="s">
        <v>813</v>
      </c>
      <c r="B8393" s="111">
        <f>INDEX(kommuner!C:C,MATCH(_xlfn.NUMBERVALUE(A8393),kommuner!B:B,0))</f>
        <v>4626</v>
      </c>
      <c r="C8393" s="111" t="s">
        <v>127</v>
      </c>
      <c r="D8393" s="111" t="s">
        <v>127</v>
      </c>
      <c r="E8393" s="111" t="s">
        <v>123</v>
      </c>
      <c r="F8393" s="111" t="s">
        <v>185</v>
      </c>
      <c r="G8393" s="111" t="s">
        <v>167</v>
      </c>
      <c r="H8393" s="111" t="s">
        <v>185</v>
      </c>
      <c r="I8393" s="111" t="s">
        <v>167</v>
      </c>
      <c r="J8393" t="str">
        <f t="shared" si="262"/>
        <v>4626SkogOrganisk jordLauvskogImpediment</v>
      </c>
      <c r="K8393" s="111">
        <v>0.35000626494250675</v>
      </c>
      <c r="L8393" s="111">
        <v>0.92784825435236762</v>
      </c>
      <c r="M8393" s="111">
        <v>0.46510463492953991</v>
      </c>
      <c r="N8393" s="112">
        <f t="shared" si="263"/>
        <v>1.7429591542244141</v>
      </c>
    </row>
    <row r="8394" spans="1:14" x14ac:dyDescent="0.25">
      <c r="A8394" s="111" t="s">
        <v>813</v>
      </c>
      <c r="B8394" s="111">
        <f>INDEX(kommuner!C:C,MATCH(_xlfn.NUMBERVALUE(A8394),kommuner!B:B,0))</f>
        <v>4626</v>
      </c>
      <c r="C8394" s="111" t="s">
        <v>127</v>
      </c>
      <c r="D8394" s="111" t="s">
        <v>127</v>
      </c>
      <c r="E8394" s="111" t="s">
        <v>123</v>
      </c>
      <c r="F8394" s="111" t="s">
        <v>185</v>
      </c>
      <c r="G8394" s="111" t="s">
        <v>190</v>
      </c>
      <c r="H8394" s="111" t="s">
        <v>185</v>
      </c>
      <c r="I8394" s="111" t="s">
        <v>190</v>
      </c>
      <c r="J8394" t="str">
        <f t="shared" si="262"/>
        <v>4626SkogOrganisk jordLauvskogLav</v>
      </c>
      <c r="K8394" s="111">
        <v>1.1144075558526714</v>
      </c>
      <c r="L8394" s="111">
        <v>0.92784825435236762</v>
      </c>
      <c r="M8394" s="111">
        <v>0.46510463492953991</v>
      </c>
      <c r="N8394" s="112">
        <f t="shared" si="263"/>
        <v>2.5073604451345788</v>
      </c>
    </row>
    <row r="8395" spans="1:14" x14ac:dyDescent="0.25">
      <c r="A8395" s="111" t="s">
        <v>813</v>
      </c>
      <c r="B8395" s="111">
        <f>INDEX(kommuner!C:C,MATCH(_xlfn.NUMBERVALUE(A8395),kommuner!B:B,0))</f>
        <v>4626</v>
      </c>
      <c r="C8395" s="111" t="s">
        <v>127</v>
      </c>
      <c r="D8395" s="111" t="s">
        <v>127</v>
      </c>
      <c r="E8395" s="111" t="s">
        <v>123</v>
      </c>
      <c r="F8395" s="111" t="s">
        <v>185</v>
      </c>
      <c r="G8395" s="111" t="s">
        <v>173</v>
      </c>
      <c r="H8395" s="111" t="s">
        <v>185</v>
      </c>
      <c r="I8395" s="111" t="s">
        <v>173</v>
      </c>
      <c r="J8395" t="str">
        <f t="shared" si="262"/>
        <v>4626SkogOrganisk jordLauvskogMiddels</v>
      </c>
      <c r="K8395" s="111">
        <v>-0.62664468270982987</v>
      </c>
      <c r="L8395" s="111">
        <v>0.92784825435236762</v>
      </c>
      <c r="M8395" s="111">
        <v>0.46510463492953991</v>
      </c>
      <c r="N8395" s="112">
        <f t="shared" si="263"/>
        <v>0.76630820657207765</v>
      </c>
    </row>
    <row r="8396" spans="1:14" x14ac:dyDescent="0.25">
      <c r="A8396" s="111" t="s">
        <v>813</v>
      </c>
      <c r="B8396" s="111">
        <f>INDEX(kommuner!C:C,MATCH(_xlfn.NUMBERVALUE(A8396),kommuner!B:B,0))</f>
        <v>4626</v>
      </c>
      <c r="C8396" s="111" t="s">
        <v>127</v>
      </c>
      <c r="D8396" s="111" t="s">
        <v>127</v>
      </c>
      <c r="E8396" s="111" t="s">
        <v>123</v>
      </c>
      <c r="F8396" s="111" t="s">
        <v>185</v>
      </c>
      <c r="G8396" s="111" t="s">
        <v>186</v>
      </c>
      <c r="H8396" s="111" t="s">
        <v>185</v>
      </c>
      <c r="I8396" s="111" t="s">
        <v>186</v>
      </c>
      <c r="J8396" t="str">
        <f t="shared" si="262"/>
        <v>4626SkogOrganisk jordLauvskogSærs høy</v>
      </c>
      <c r="K8396" s="111">
        <v>-1.8997279926091779</v>
      </c>
      <c r="L8396" s="111">
        <v>0.92784825435236762</v>
      </c>
      <c r="M8396" s="111">
        <v>0.46510463492953991</v>
      </c>
      <c r="N8396" s="112">
        <f t="shared" si="263"/>
        <v>-0.50677510332727038</v>
      </c>
    </row>
    <row r="8397" spans="1:14" x14ac:dyDescent="0.25">
      <c r="A8397" s="111" t="s">
        <v>813</v>
      </c>
      <c r="B8397" s="111">
        <f>INDEX(kommuner!C:C,MATCH(_xlfn.NUMBERVALUE(A8397),kommuner!B:B,0))</f>
        <v>4626</v>
      </c>
      <c r="C8397" s="111" t="s">
        <v>83</v>
      </c>
      <c r="D8397" s="111" t="s">
        <v>83</v>
      </c>
      <c r="E8397" s="111" t="s">
        <v>126</v>
      </c>
      <c r="F8397" s="111" t="s">
        <v>139</v>
      </c>
      <c r="G8397" s="111" t="s">
        <v>139</v>
      </c>
      <c r="H8397" s="111" t="s">
        <v>139</v>
      </c>
      <c r="I8397" s="111" t="s">
        <v>139</v>
      </c>
      <c r="J8397" t="str">
        <f t="shared" si="262"/>
        <v>4626Utbygd arealMineraljord</v>
      </c>
      <c r="K8397" s="111">
        <v>-1.3010725986550351</v>
      </c>
      <c r="L8397" s="111">
        <v>0</v>
      </c>
      <c r="M8397" s="111">
        <v>1.303047089454229E-2</v>
      </c>
      <c r="N8397" s="112">
        <f t="shared" si="263"/>
        <v>-1.2880421277604928</v>
      </c>
    </row>
    <row r="8398" spans="1:14" x14ac:dyDescent="0.25">
      <c r="A8398" s="111" t="s">
        <v>813</v>
      </c>
      <c r="B8398" s="111">
        <f>INDEX(kommuner!C:C,MATCH(_xlfn.NUMBERVALUE(A8398),kommuner!B:B,0))</f>
        <v>4626</v>
      </c>
      <c r="C8398" s="111" t="s">
        <v>83</v>
      </c>
      <c r="D8398" s="111" t="s">
        <v>83</v>
      </c>
      <c r="E8398" s="111" t="s">
        <v>123</v>
      </c>
      <c r="F8398" s="111" t="s">
        <v>139</v>
      </c>
      <c r="G8398" s="111" t="s">
        <v>139</v>
      </c>
      <c r="H8398" s="111" t="s">
        <v>139</v>
      </c>
      <c r="I8398" s="111" t="s">
        <v>139</v>
      </c>
      <c r="J8398" t="str">
        <f t="shared" si="262"/>
        <v>4626Utbygd arealOrganisk jord</v>
      </c>
      <c r="K8398" s="111">
        <v>29.011421395201612</v>
      </c>
      <c r="L8398" s="111">
        <v>0</v>
      </c>
      <c r="M8398" s="111">
        <v>1.303047089454229E-2</v>
      </c>
      <c r="N8398" s="112">
        <f t="shared" si="263"/>
        <v>29.024451866096154</v>
      </c>
    </row>
    <row r="8399" spans="1:14" x14ac:dyDescent="0.25">
      <c r="A8399" s="111" t="s">
        <v>813</v>
      </c>
      <c r="B8399" s="111">
        <f>INDEX(kommuner!C:C,MATCH(_xlfn.NUMBERVALUE(A8399),kommuner!B:B,0))</f>
        <v>4626</v>
      </c>
      <c r="C8399" s="111" t="s">
        <v>181</v>
      </c>
      <c r="D8399" s="111" t="s">
        <v>181</v>
      </c>
      <c r="E8399" s="111" t="s">
        <v>123</v>
      </c>
      <c r="F8399" s="111" t="s">
        <v>139</v>
      </c>
      <c r="G8399" s="111" t="s">
        <v>139</v>
      </c>
      <c r="H8399" s="111" t="s">
        <v>139</v>
      </c>
      <c r="I8399" s="111" t="s">
        <v>139</v>
      </c>
      <c r="J8399" t="str">
        <f t="shared" si="262"/>
        <v>4626Vann og myrOrganisk jord</v>
      </c>
      <c r="K8399" s="111">
        <v>-0.38124953903444653</v>
      </c>
      <c r="L8399" s="111">
        <v>0</v>
      </c>
      <c r="M8399" s="111">
        <v>0</v>
      </c>
      <c r="N8399" s="112">
        <f t="shared" si="263"/>
        <v>-0.38124953903444653</v>
      </c>
    </row>
    <row r="8400" spans="1:14" x14ac:dyDescent="0.25">
      <c r="A8400" s="111" t="s">
        <v>814</v>
      </c>
      <c r="B8400" s="111">
        <f>INDEX(kommuner!C:C,MATCH(_xlfn.NUMBERVALUE(A8400),kommuner!B:B,0))</f>
        <v>4631</v>
      </c>
      <c r="C8400" s="111" t="s">
        <v>82</v>
      </c>
      <c r="D8400" s="111" t="s">
        <v>82</v>
      </c>
      <c r="E8400" s="111" t="s">
        <v>126</v>
      </c>
      <c r="F8400" s="111" t="s">
        <v>139</v>
      </c>
      <c r="G8400" s="111" t="s">
        <v>139</v>
      </c>
      <c r="H8400" s="111" t="s">
        <v>139</v>
      </c>
      <c r="I8400" s="111" t="s">
        <v>139</v>
      </c>
      <c r="J8400" t="str">
        <f t="shared" si="262"/>
        <v>4631Annen utmarkMineraljord</v>
      </c>
      <c r="K8400" s="111">
        <v>-0.12122885237983599</v>
      </c>
      <c r="L8400" s="111">
        <v>0</v>
      </c>
      <c r="M8400" s="111">
        <v>0</v>
      </c>
      <c r="N8400" s="112">
        <f t="shared" si="263"/>
        <v>-0.12122885237983599</v>
      </c>
    </row>
    <row r="8401" spans="1:14" x14ac:dyDescent="0.25">
      <c r="A8401" s="111" t="s">
        <v>814</v>
      </c>
      <c r="B8401" s="111">
        <f>INDEX(kommuner!C:C,MATCH(_xlfn.NUMBERVALUE(A8401),kommuner!B:B,0))</f>
        <v>4631</v>
      </c>
      <c r="C8401" s="111" t="s">
        <v>121</v>
      </c>
      <c r="D8401" s="111" t="s">
        <v>121</v>
      </c>
      <c r="E8401" s="111" t="s">
        <v>126</v>
      </c>
      <c r="F8401" s="111" t="s">
        <v>139</v>
      </c>
      <c r="G8401" s="111" t="s">
        <v>139</v>
      </c>
      <c r="H8401" s="111" t="s">
        <v>139</v>
      </c>
      <c r="I8401" s="111" t="s">
        <v>139</v>
      </c>
      <c r="J8401" t="str">
        <f t="shared" si="262"/>
        <v>4631BeiteMineraljord</v>
      </c>
      <c r="K8401" s="111">
        <v>-0.96338340838695502</v>
      </c>
      <c r="L8401" s="111">
        <v>0</v>
      </c>
      <c r="M8401" s="111">
        <v>1.2448711246839999E-7</v>
      </c>
      <c r="N8401" s="112">
        <f t="shared" si="263"/>
        <v>-0.96338328389984251</v>
      </c>
    </row>
    <row r="8402" spans="1:14" x14ac:dyDescent="0.25">
      <c r="A8402" s="111" t="s">
        <v>814</v>
      </c>
      <c r="B8402" s="111">
        <f>INDEX(kommuner!C:C,MATCH(_xlfn.NUMBERVALUE(A8402),kommuner!B:B,0))</f>
        <v>4631</v>
      </c>
      <c r="C8402" s="111" t="s">
        <v>121</v>
      </c>
      <c r="D8402" s="111" t="s">
        <v>121</v>
      </c>
      <c r="E8402" s="111" t="s">
        <v>123</v>
      </c>
      <c r="F8402" s="111" t="s">
        <v>139</v>
      </c>
      <c r="G8402" s="111" t="s">
        <v>139</v>
      </c>
      <c r="H8402" s="111" t="s">
        <v>139</v>
      </c>
      <c r="I8402" s="111" t="s">
        <v>139</v>
      </c>
      <c r="J8402" t="str">
        <f t="shared" si="262"/>
        <v>4631BeiteOrganisk jord</v>
      </c>
      <c r="K8402" s="111">
        <v>12.077525935985037</v>
      </c>
      <c r="L8402" s="111">
        <v>1.6412500000000001</v>
      </c>
      <c r="M8402" s="111">
        <v>0</v>
      </c>
      <c r="N8402" s="112">
        <f t="shared" si="263"/>
        <v>13.718775935985036</v>
      </c>
    </row>
    <row r="8403" spans="1:14" x14ac:dyDescent="0.25">
      <c r="A8403" s="111" t="s">
        <v>814</v>
      </c>
      <c r="B8403" s="111">
        <f>INDEX(kommuner!C:C,MATCH(_xlfn.NUMBERVALUE(A8403),kommuner!B:B,0))</f>
        <v>4631</v>
      </c>
      <c r="C8403" s="111" t="s">
        <v>84</v>
      </c>
      <c r="D8403" s="111" t="s">
        <v>84</v>
      </c>
      <c r="E8403" s="111" t="s">
        <v>126</v>
      </c>
      <c r="F8403" s="111" t="s">
        <v>139</v>
      </c>
      <c r="G8403" s="111" t="s">
        <v>139</v>
      </c>
      <c r="H8403" s="111" t="s">
        <v>139</v>
      </c>
      <c r="I8403" s="111" t="s">
        <v>139</v>
      </c>
      <c r="J8403" t="str">
        <f t="shared" si="262"/>
        <v>4631Dyrket markMineraljord</v>
      </c>
      <c r="K8403" s="111">
        <v>-0.87492202609341907</v>
      </c>
      <c r="L8403" s="111">
        <v>0</v>
      </c>
      <c r="M8403" s="111">
        <v>0</v>
      </c>
      <c r="N8403" s="112">
        <f t="shared" si="263"/>
        <v>-0.87492202609341907</v>
      </c>
    </row>
    <row r="8404" spans="1:14" x14ac:dyDescent="0.25">
      <c r="A8404" s="111" t="s">
        <v>814</v>
      </c>
      <c r="B8404" s="111">
        <f>INDEX(kommuner!C:C,MATCH(_xlfn.NUMBERVALUE(A8404),kommuner!B:B,0))</f>
        <v>4631</v>
      </c>
      <c r="C8404" s="111" t="s">
        <v>84</v>
      </c>
      <c r="D8404" s="111" t="s">
        <v>84</v>
      </c>
      <c r="E8404" s="111" t="s">
        <v>123</v>
      </c>
      <c r="F8404" s="111" t="s">
        <v>139</v>
      </c>
      <c r="G8404" s="111" t="s">
        <v>139</v>
      </c>
      <c r="H8404" s="111" t="s">
        <v>139</v>
      </c>
      <c r="I8404" s="111" t="s">
        <v>139</v>
      </c>
      <c r="J8404" t="str">
        <f t="shared" si="262"/>
        <v>4631Dyrket markOrganisk jord</v>
      </c>
      <c r="K8404" s="111">
        <v>28.726149366675592</v>
      </c>
      <c r="L8404" s="111">
        <v>1.45625</v>
      </c>
      <c r="M8404" s="111">
        <v>0</v>
      </c>
      <c r="N8404" s="112">
        <f t="shared" si="263"/>
        <v>30.182399366675593</v>
      </c>
    </row>
    <row r="8405" spans="1:14" x14ac:dyDescent="0.25">
      <c r="A8405" s="111" t="s">
        <v>814</v>
      </c>
      <c r="B8405" s="111">
        <f>INDEX(kommuner!C:C,MATCH(_xlfn.NUMBERVALUE(A8405),kommuner!B:B,0))</f>
        <v>4631</v>
      </c>
      <c r="C8405" s="111" t="s">
        <v>127</v>
      </c>
      <c r="D8405" s="111" t="s">
        <v>127</v>
      </c>
      <c r="E8405" s="111" t="s">
        <v>126</v>
      </c>
      <c r="F8405" s="111" t="s">
        <v>172</v>
      </c>
      <c r="G8405" s="111" t="s">
        <v>180</v>
      </c>
      <c r="H8405" s="111" t="s">
        <v>172</v>
      </c>
      <c r="I8405" s="111" t="s">
        <v>180</v>
      </c>
      <c r="J8405" t="str">
        <f t="shared" si="262"/>
        <v>4631SkogMineraljordBarskogHøy</v>
      </c>
      <c r="K8405" s="111">
        <v>-3.4914408319412575</v>
      </c>
      <c r="L8405" s="111">
        <v>0.85306406685236758</v>
      </c>
      <c r="M8405" s="111">
        <v>6.4056614999681585E-2</v>
      </c>
      <c r="N8405" s="112">
        <f t="shared" si="263"/>
        <v>-2.5743201500892083</v>
      </c>
    </row>
    <row r="8406" spans="1:14" x14ac:dyDescent="0.25">
      <c r="A8406" s="111" t="s">
        <v>814</v>
      </c>
      <c r="B8406" s="111">
        <f>INDEX(kommuner!C:C,MATCH(_xlfn.NUMBERVALUE(A8406),kommuner!B:B,0))</f>
        <v>4631</v>
      </c>
      <c r="C8406" s="111" t="s">
        <v>127</v>
      </c>
      <c r="D8406" s="111" t="s">
        <v>127</v>
      </c>
      <c r="E8406" s="111" t="s">
        <v>126</v>
      </c>
      <c r="F8406" s="111" t="s">
        <v>172</v>
      </c>
      <c r="G8406" s="111" t="s">
        <v>167</v>
      </c>
      <c r="H8406" s="111" t="s">
        <v>172</v>
      </c>
      <c r="I8406" s="111" t="s">
        <v>167</v>
      </c>
      <c r="J8406" t="str">
        <f t="shared" si="262"/>
        <v>4631SkogMineraljordBarskogImpediment</v>
      </c>
      <c r="K8406" s="111">
        <v>-1.1558387230259366</v>
      </c>
      <c r="L8406" s="111">
        <v>0.85306406685236758</v>
      </c>
      <c r="M8406" s="111">
        <v>6.3979989500968365E-2</v>
      </c>
      <c r="N8406" s="112">
        <f t="shared" si="263"/>
        <v>-0.23879466667260066</v>
      </c>
    </row>
    <row r="8407" spans="1:14" x14ac:dyDescent="0.25">
      <c r="A8407" s="111" t="s">
        <v>814</v>
      </c>
      <c r="B8407" s="111">
        <f>INDEX(kommuner!C:C,MATCH(_xlfn.NUMBERVALUE(A8407),kommuner!B:B,0))</f>
        <v>4631</v>
      </c>
      <c r="C8407" s="111" t="s">
        <v>127</v>
      </c>
      <c r="D8407" s="111" t="s">
        <v>127</v>
      </c>
      <c r="E8407" s="111" t="s">
        <v>126</v>
      </c>
      <c r="F8407" s="111" t="s">
        <v>172</v>
      </c>
      <c r="G8407" s="111" t="s">
        <v>190</v>
      </c>
      <c r="H8407" s="111" t="s">
        <v>172</v>
      </c>
      <c r="I8407" s="111" t="s">
        <v>190</v>
      </c>
      <c r="J8407" t="str">
        <f t="shared" si="262"/>
        <v>4631SkogMineraljordBarskogLav</v>
      </c>
      <c r="K8407" s="111">
        <v>-1.8215681825293268</v>
      </c>
      <c r="L8407" s="111">
        <v>0.85306406685236758</v>
      </c>
      <c r="M8407" s="111">
        <v>6.3979989500968365E-2</v>
      </c>
      <c r="N8407" s="112">
        <f t="shared" si="263"/>
        <v>-0.90452412617599087</v>
      </c>
    </row>
    <row r="8408" spans="1:14" x14ac:dyDescent="0.25">
      <c r="A8408" s="111" t="s">
        <v>814</v>
      </c>
      <c r="B8408" s="111">
        <f>INDEX(kommuner!C:C,MATCH(_xlfn.NUMBERVALUE(A8408),kommuner!B:B,0))</f>
        <v>4631</v>
      </c>
      <c r="C8408" s="111" t="s">
        <v>127</v>
      </c>
      <c r="D8408" s="111" t="s">
        <v>127</v>
      </c>
      <c r="E8408" s="111" t="s">
        <v>126</v>
      </c>
      <c r="F8408" s="111" t="s">
        <v>172</v>
      </c>
      <c r="G8408" s="111" t="s">
        <v>173</v>
      </c>
      <c r="H8408" s="111" t="s">
        <v>172</v>
      </c>
      <c r="I8408" s="111" t="s">
        <v>173</v>
      </c>
      <c r="J8408" t="str">
        <f t="shared" si="262"/>
        <v>4631SkogMineraljordBarskogMiddels</v>
      </c>
      <c r="K8408" s="111">
        <v>-2.9452289214132028</v>
      </c>
      <c r="L8408" s="111">
        <v>0.85306406685236758</v>
      </c>
      <c r="M8408" s="111">
        <v>6.4056614999681585E-2</v>
      </c>
      <c r="N8408" s="112">
        <f t="shared" si="263"/>
        <v>-2.0281082395611536</v>
      </c>
    </row>
    <row r="8409" spans="1:14" x14ac:dyDescent="0.25">
      <c r="A8409" s="111" t="s">
        <v>814</v>
      </c>
      <c r="B8409" s="111">
        <f>INDEX(kommuner!C:C,MATCH(_xlfn.NUMBERVALUE(A8409),kommuner!B:B,0))</f>
        <v>4631</v>
      </c>
      <c r="C8409" s="111" t="s">
        <v>127</v>
      </c>
      <c r="D8409" s="111" t="s">
        <v>127</v>
      </c>
      <c r="E8409" s="111" t="s">
        <v>126</v>
      </c>
      <c r="F8409" s="111" t="s">
        <v>172</v>
      </c>
      <c r="G8409" s="111" t="s">
        <v>186</v>
      </c>
      <c r="H8409" s="111" t="s">
        <v>172</v>
      </c>
      <c r="I8409" s="111" t="s">
        <v>186</v>
      </c>
      <c r="J8409" t="str">
        <f t="shared" si="262"/>
        <v>4631SkogMineraljordBarskogSærs høy</v>
      </c>
      <c r="K8409" s="111">
        <v>-2.734962032443129</v>
      </c>
      <c r="L8409" s="111">
        <v>0.85306406685236758</v>
      </c>
      <c r="M8409" s="111">
        <v>6.4056614999681585E-2</v>
      </c>
      <c r="N8409" s="112">
        <f t="shared" si="263"/>
        <v>-1.81784135059108</v>
      </c>
    </row>
    <row r="8410" spans="1:14" x14ac:dyDescent="0.25">
      <c r="A8410" s="111" t="s">
        <v>814</v>
      </c>
      <c r="B8410" s="111">
        <f>INDEX(kommuner!C:C,MATCH(_xlfn.NUMBERVALUE(A8410),kommuner!B:B,0))</f>
        <v>4631</v>
      </c>
      <c r="C8410" s="111" t="s">
        <v>127</v>
      </c>
      <c r="D8410" s="111" t="s">
        <v>127</v>
      </c>
      <c r="E8410" s="111" t="s">
        <v>126</v>
      </c>
      <c r="F8410" s="111" t="s">
        <v>179</v>
      </c>
      <c r="G8410" s="111" t="s">
        <v>180</v>
      </c>
      <c r="H8410" s="111" t="s">
        <v>179</v>
      </c>
      <c r="I8410" s="111" t="s">
        <v>180</v>
      </c>
      <c r="J8410" t="str">
        <f t="shared" si="262"/>
        <v>4631SkogMineraljordBlandingsskogHøy</v>
      </c>
      <c r="K8410" s="111">
        <v>-7.1939050909469406</v>
      </c>
      <c r="L8410" s="111">
        <v>0.85306406685236758</v>
      </c>
      <c r="M8410" s="111">
        <v>6.3979989500968365E-2</v>
      </c>
      <c r="N8410" s="112">
        <f t="shared" si="263"/>
        <v>-6.2768610345936047</v>
      </c>
    </row>
    <row r="8411" spans="1:14" x14ac:dyDescent="0.25">
      <c r="A8411" s="111" t="s">
        <v>814</v>
      </c>
      <c r="B8411" s="111">
        <f>INDEX(kommuner!C:C,MATCH(_xlfn.NUMBERVALUE(A8411),kommuner!B:B,0))</f>
        <v>4631</v>
      </c>
      <c r="C8411" s="111" t="s">
        <v>127</v>
      </c>
      <c r="D8411" s="111" t="s">
        <v>127</v>
      </c>
      <c r="E8411" s="111" t="s">
        <v>126</v>
      </c>
      <c r="F8411" s="111" t="s">
        <v>179</v>
      </c>
      <c r="G8411" s="111" t="s">
        <v>167</v>
      </c>
      <c r="H8411" s="111" t="s">
        <v>179</v>
      </c>
      <c r="I8411" s="111" t="s">
        <v>167</v>
      </c>
      <c r="J8411" t="str">
        <f t="shared" si="262"/>
        <v>4631SkogMineraljordBlandingsskogImpediment</v>
      </c>
      <c r="K8411" s="111">
        <v>-1.6598037998579707</v>
      </c>
      <c r="L8411" s="111">
        <v>0.85306406685236758</v>
      </c>
      <c r="M8411" s="111">
        <v>6.3979989500968365E-2</v>
      </c>
      <c r="N8411" s="112">
        <f t="shared" si="263"/>
        <v>-0.7427597435046347</v>
      </c>
    </row>
    <row r="8412" spans="1:14" x14ac:dyDescent="0.25">
      <c r="A8412" s="111" t="s">
        <v>814</v>
      </c>
      <c r="B8412" s="111">
        <f>INDEX(kommuner!C:C,MATCH(_xlfn.NUMBERVALUE(A8412),kommuner!B:B,0))</f>
        <v>4631</v>
      </c>
      <c r="C8412" s="111" t="s">
        <v>127</v>
      </c>
      <c r="D8412" s="111" t="s">
        <v>127</v>
      </c>
      <c r="E8412" s="111" t="s">
        <v>126</v>
      </c>
      <c r="F8412" s="111" t="s">
        <v>179</v>
      </c>
      <c r="G8412" s="111" t="s">
        <v>190</v>
      </c>
      <c r="H8412" s="111" t="s">
        <v>179</v>
      </c>
      <c r="I8412" s="111" t="s">
        <v>190</v>
      </c>
      <c r="J8412" t="str">
        <f t="shared" si="262"/>
        <v>4631SkogMineraljordBlandingsskogLav</v>
      </c>
      <c r="K8412" s="111">
        <v>-2.5588434197694254</v>
      </c>
      <c r="L8412" s="111">
        <v>0.85306406685236758</v>
      </c>
      <c r="M8412" s="111">
        <v>6.3979989500968365E-2</v>
      </c>
      <c r="N8412" s="112">
        <f t="shared" si="263"/>
        <v>-1.6417993634160897</v>
      </c>
    </row>
    <row r="8413" spans="1:14" x14ac:dyDescent="0.25">
      <c r="A8413" s="111" t="s">
        <v>814</v>
      </c>
      <c r="B8413" s="111">
        <f>INDEX(kommuner!C:C,MATCH(_xlfn.NUMBERVALUE(A8413),kommuner!B:B,0))</f>
        <v>4631</v>
      </c>
      <c r="C8413" s="111" t="s">
        <v>127</v>
      </c>
      <c r="D8413" s="111" t="s">
        <v>127</v>
      </c>
      <c r="E8413" s="111" t="s">
        <v>126</v>
      </c>
      <c r="F8413" s="111" t="s">
        <v>179</v>
      </c>
      <c r="G8413" s="111" t="s">
        <v>173</v>
      </c>
      <c r="H8413" s="111" t="s">
        <v>179</v>
      </c>
      <c r="I8413" s="111" t="s">
        <v>173</v>
      </c>
      <c r="J8413" t="str">
        <f t="shared" si="262"/>
        <v>4631SkogMineraljordBlandingsskogMiddels</v>
      </c>
      <c r="K8413" s="111">
        <v>-3.8687729546762566</v>
      </c>
      <c r="L8413" s="111">
        <v>0.85306406685236758</v>
      </c>
      <c r="M8413" s="111">
        <v>6.3979989500968365E-2</v>
      </c>
      <c r="N8413" s="112">
        <f t="shared" si="263"/>
        <v>-2.9517288983229206</v>
      </c>
    </row>
    <row r="8414" spans="1:14" x14ac:dyDescent="0.25">
      <c r="A8414" s="111" t="s">
        <v>814</v>
      </c>
      <c r="B8414" s="111">
        <f>INDEX(kommuner!C:C,MATCH(_xlfn.NUMBERVALUE(A8414),kommuner!B:B,0))</f>
        <v>4631</v>
      </c>
      <c r="C8414" s="111" t="s">
        <v>127</v>
      </c>
      <c r="D8414" s="111" t="s">
        <v>127</v>
      </c>
      <c r="E8414" s="111" t="s">
        <v>126</v>
      </c>
      <c r="F8414" s="111" t="s">
        <v>179</v>
      </c>
      <c r="G8414" s="111" t="s">
        <v>186</v>
      </c>
      <c r="H8414" s="111" t="s">
        <v>179</v>
      </c>
      <c r="I8414" s="111" t="s">
        <v>186</v>
      </c>
      <c r="J8414" t="str">
        <f t="shared" si="262"/>
        <v>4631SkogMineraljordBlandingsskogSærs høy</v>
      </c>
      <c r="K8414" s="111">
        <v>-2.9395925245326562</v>
      </c>
      <c r="L8414" s="111">
        <v>0.85306406685236758</v>
      </c>
      <c r="M8414" s="111">
        <v>6.3979989500968365E-2</v>
      </c>
      <c r="N8414" s="112">
        <f t="shared" si="263"/>
        <v>-2.0225484681793202</v>
      </c>
    </row>
    <row r="8415" spans="1:14" x14ac:dyDescent="0.25">
      <c r="A8415" s="111" t="s">
        <v>814</v>
      </c>
      <c r="B8415" s="111">
        <f>INDEX(kommuner!C:C,MATCH(_xlfn.NUMBERVALUE(A8415),kommuner!B:B,0))</f>
        <v>4631</v>
      </c>
      <c r="C8415" s="111" t="s">
        <v>127</v>
      </c>
      <c r="D8415" s="111" t="s">
        <v>127</v>
      </c>
      <c r="E8415" s="111" t="s">
        <v>126</v>
      </c>
      <c r="F8415" s="111" t="s">
        <v>185</v>
      </c>
      <c r="G8415" s="111" t="s">
        <v>180</v>
      </c>
      <c r="H8415" s="111" t="s">
        <v>185</v>
      </c>
      <c r="I8415" s="111" t="s">
        <v>180</v>
      </c>
      <c r="J8415" t="str">
        <f t="shared" si="262"/>
        <v>4631SkogMineraljordLauvskogHøy</v>
      </c>
      <c r="K8415" s="111">
        <v>-2.6171499611514069</v>
      </c>
      <c r="L8415" s="111">
        <v>0.85306406685236758</v>
      </c>
      <c r="M8415" s="111">
        <v>6.3979989500968365E-2</v>
      </c>
      <c r="N8415" s="112">
        <f t="shared" si="263"/>
        <v>-1.7001059047980711</v>
      </c>
    </row>
    <row r="8416" spans="1:14" x14ac:dyDescent="0.25">
      <c r="A8416" s="111" t="s">
        <v>814</v>
      </c>
      <c r="B8416" s="111">
        <f>INDEX(kommuner!C:C,MATCH(_xlfn.NUMBERVALUE(A8416),kommuner!B:B,0))</f>
        <v>4631</v>
      </c>
      <c r="C8416" s="111" t="s">
        <v>127</v>
      </c>
      <c r="D8416" s="111" t="s">
        <v>127</v>
      </c>
      <c r="E8416" s="111" t="s">
        <v>126</v>
      </c>
      <c r="F8416" s="111" t="s">
        <v>185</v>
      </c>
      <c r="G8416" s="111" t="s">
        <v>167</v>
      </c>
      <c r="H8416" s="111" t="s">
        <v>185</v>
      </c>
      <c r="I8416" s="111" t="s">
        <v>167</v>
      </c>
      <c r="J8416" t="str">
        <f t="shared" si="262"/>
        <v>4631SkogMineraljordLauvskogImpediment</v>
      </c>
      <c r="K8416" s="111">
        <v>-1.406906973132888</v>
      </c>
      <c r="L8416" s="111">
        <v>0.85306406685236758</v>
      </c>
      <c r="M8416" s="111">
        <v>6.3979989500968365E-2</v>
      </c>
      <c r="N8416" s="112">
        <f t="shared" si="263"/>
        <v>-0.48986291677955207</v>
      </c>
    </row>
    <row r="8417" spans="1:14" x14ac:dyDescent="0.25">
      <c r="A8417" s="111" t="s">
        <v>814</v>
      </c>
      <c r="B8417" s="111">
        <f>INDEX(kommuner!C:C,MATCH(_xlfn.NUMBERVALUE(A8417),kommuner!B:B,0))</f>
        <v>4631</v>
      </c>
      <c r="C8417" s="111" t="s">
        <v>127</v>
      </c>
      <c r="D8417" s="111" t="s">
        <v>127</v>
      </c>
      <c r="E8417" s="111" t="s">
        <v>126</v>
      </c>
      <c r="F8417" s="111" t="s">
        <v>185</v>
      </c>
      <c r="G8417" s="111" t="s">
        <v>190</v>
      </c>
      <c r="H8417" s="111" t="s">
        <v>185</v>
      </c>
      <c r="I8417" s="111" t="s">
        <v>190</v>
      </c>
      <c r="J8417" t="str">
        <f t="shared" si="262"/>
        <v>4631SkogMineraljordLauvskogLav</v>
      </c>
      <c r="K8417" s="111">
        <v>-8.9748170935426599E-2</v>
      </c>
      <c r="L8417" s="111">
        <v>0.85306406685236758</v>
      </c>
      <c r="M8417" s="111">
        <v>6.3979989500968365E-2</v>
      </c>
      <c r="N8417" s="112">
        <f t="shared" si="263"/>
        <v>0.82729588541790933</v>
      </c>
    </row>
    <row r="8418" spans="1:14" x14ac:dyDescent="0.25">
      <c r="A8418" s="111" t="s">
        <v>814</v>
      </c>
      <c r="B8418" s="111">
        <f>INDEX(kommuner!C:C,MATCH(_xlfn.NUMBERVALUE(A8418),kommuner!B:B,0))</f>
        <v>4631</v>
      </c>
      <c r="C8418" s="111" t="s">
        <v>127</v>
      </c>
      <c r="D8418" s="111" t="s">
        <v>127</v>
      </c>
      <c r="E8418" s="111" t="s">
        <v>126</v>
      </c>
      <c r="F8418" s="111" t="s">
        <v>185</v>
      </c>
      <c r="G8418" s="111" t="s">
        <v>173</v>
      </c>
      <c r="H8418" s="111" t="s">
        <v>185</v>
      </c>
      <c r="I8418" s="111" t="s">
        <v>173</v>
      </c>
      <c r="J8418" t="str">
        <f t="shared" si="262"/>
        <v>4631SkogMineraljordLauvskogMiddels</v>
      </c>
      <c r="K8418" s="111">
        <v>-1.7789409505847176</v>
      </c>
      <c r="L8418" s="111">
        <v>0.85306406685236758</v>
      </c>
      <c r="M8418" s="111">
        <v>6.3979989500968365E-2</v>
      </c>
      <c r="N8418" s="112">
        <f t="shared" si="263"/>
        <v>-0.86189689423138161</v>
      </c>
    </row>
    <row r="8419" spans="1:14" x14ac:dyDescent="0.25">
      <c r="A8419" s="111" t="s">
        <v>814</v>
      </c>
      <c r="B8419" s="111">
        <f>INDEX(kommuner!C:C,MATCH(_xlfn.NUMBERVALUE(A8419),kommuner!B:B,0))</f>
        <v>4631</v>
      </c>
      <c r="C8419" s="111" t="s">
        <v>127</v>
      </c>
      <c r="D8419" s="111" t="s">
        <v>127</v>
      </c>
      <c r="E8419" s="111" t="s">
        <v>126</v>
      </c>
      <c r="F8419" s="111" t="s">
        <v>185</v>
      </c>
      <c r="G8419" s="111" t="s">
        <v>186</v>
      </c>
      <c r="H8419" s="111" t="s">
        <v>185</v>
      </c>
      <c r="I8419" s="111" t="s">
        <v>186</v>
      </c>
      <c r="J8419" t="str">
        <f t="shared" si="262"/>
        <v>4631SkogMineraljordLauvskogSærs høy</v>
      </c>
      <c r="K8419" s="111">
        <v>-3.5879168219799293</v>
      </c>
      <c r="L8419" s="111">
        <v>0.85306406685236758</v>
      </c>
      <c r="M8419" s="111">
        <v>6.3979989500968365E-2</v>
      </c>
      <c r="N8419" s="112">
        <f t="shared" si="263"/>
        <v>-2.6708727656265934</v>
      </c>
    </row>
    <row r="8420" spans="1:14" x14ac:dyDescent="0.25">
      <c r="A8420" s="111" t="s">
        <v>814</v>
      </c>
      <c r="B8420" s="111">
        <f>INDEX(kommuner!C:C,MATCH(_xlfn.NUMBERVALUE(A8420),kommuner!B:B,0))</f>
        <v>4631</v>
      </c>
      <c r="C8420" s="111" t="s">
        <v>127</v>
      </c>
      <c r="D8420" s="111" t="s">
        <v>127</v>
      </c>
      <c r="E8420" s="111" t="s">
        <v>123</v>
      </c>
      <c r="F8420" s="111" t="s">
        <v>172</v>
      </c>
      <c r="G8420" s="111" t="s">
        <v>180</v>
      </c>
      <c r="H8420" s="111" t="s">
        <v>172</v>
      </c>
      <c r="I8420" s="111" t="s">
        <v>180</v>
      </c>
      <c r="J8420" t="str">
        <f t="shared" si="262"/>
        <v>4631SkogOrganisk jordBarskogHøy</v>
      </c>
      <c r="K8420" s="111">
        <v>-2.5184559031994138</v>
      </c>
      <c r="L8420" s="111">
        <v>0.92784825435236762</v>
      </c>
      <c r="M8420" s="111">
        <v>0.46518126042825314</v>
      </c>
      <c r="N8420" s="112">
        <f t="shared" si="263"/>
        <v>-1.1254263884187932</v>
      </c>
    </row>
    <row r="8421" spans="1:14" x14ac:dyDescent="0.25">
      <c r="A8421" s="111" t="s">
        <v>814</v>
      </c>
      <c r="B8421" s="111">
        <f>INDEX(kommuner!C:C,MATCH(_xlfn.NUMBERVALUE(A8421),kommuner!B:B,0))</f>
        <v>4631</v>
      </c>
      <c r="C8421" s="111" t="s">
        <v>127</v>
      </c>
      <c r="D8421" s="111" t="s">
        <v>127</v>
      </c>
      <c r="E8421" s="111" t="s">
        <v>123</v>
      </c>
      <c r="F8421" s="111" t="s">
        <v>172</v>
      </c>
      <c r="G8421" s="111" t="s">
        <v>167</v>
      </c>
      <c r="H8421" s="111" t="s">
        <v>172</v>
      </c>
      <c r="I8421" s="111" t="s">
        <v>167</v>
      </c>
      <c r="J8421" t="str">
        <f t="shared" si="262"/>
        <v>4631SkogOrganisk jordBarskogImpediment</v>
      </c>
      <c r="K8421" s="111">
        <v>-0.13011741963904588</v>
      </c>
      <c r="L8421" s="111">
        <v>0.92784825435236762</v>
      </c>
      <c r="M8421" s="111">
        <v>0.46510463492953991</v>
      </c>
      <c r="N8421" s="112">
        <f t="shared" si="263"/>
        <v>1.2628354696428616</v>
      </c>
    </row>
    <row r="8422" spans="1:14" x14ac:dyDescent="0.25">
      <c r="A8422" s="111" t="s">
        <v>814</v>
      </c>
      <c r="B8422" s="111">
        <f>INDEX(kommuner!C:C,MATCH(_xlfn.NUMBERVALUE(A8422),kommuner!B:B,0))</f>
        <v>4631</v>
      </c>
      <c r="C8422" s="111" t="s">
        <v>127</v>
      </c>
      <c r="D8422" s="111" t="s">
        <v>127</v>
      </c>
      <c r="E8422" s="111" t="s">
        <v>123</v>
      </c>
      <c r="F8422" s="111" t="s">
        <v>172</v>
      </c>
      <c r="G8422" s="111" t="s">
        <v>190</v>
      </c>
      <c r="H8422" s="111" t="s">
        <v>172</v>
      </c>
      <c r="I8422" s="111" t="s">
        <v>190</v>
      </c>
      <c r="J8422" t="str">
        <f t="shared" si="262"/>
        <v>4631SkogOrganisk jordBarskogLav</v>
      </c>
      <c r="K8422" s="111">
        <v>-0.50666953101693391</v>
      </c>
      <c r="L8422" s="111">
        <v>0.92784825435236762</v>
      </c>
      <c r="M8422" s="111">
        <v>0.46510463492953991</v>
      </c>
      <c r="N8422" s="112">
        <f t="shared" si="263"/>
        <v>0.88628335826497362</v>
      </c>
    </row>
    <row r="8423" spans="1:14" x14ac:dyDescent="0.25">
      <c r="A8423" s="111" t="s">
        <v>814</v>
      </c>
      <c r="B8423" s="111">
        <f>INDEX(kommuner!C:C,MATCH(_xlfn.NUMBERVALUE(A8423),kommuner!B:B,0))</f>
        <v>4631</v>
      </c>
      <c r="C8423" s="111" t="s">
        <v>127</v>
      </c>
      <c r="D8423" s="111" t="s">
        <v>127</v>
      </c>
      <c r="E8423" s="111" t="s">
        <v>123</v>
      </c>
      <c r="F8423" s="111" t="s">
        <v>172</v>
      </c>
      <c r="G8423" s="111" t="s">
        <v>173</v>
      </c>
      <c r="H8423" s="111" t="s">
        <v>172</v>
      </c>
      <c r="I8423" s="111" t="s">
        <v>173</v>
      </c>
      <c r="J8423" t="str">
        <f t="shared" si="262"/>
        <v>4631SkogOrganisk jordBarskogMiddels</v>
      </c>
      <c r="K8423" s="111">
        <v>-1.5571490961494638</v>
      </c>
      <c r="L8423" s="111">
        <v>0.92784825435236762</v>
      </c>
      <c r="M8423" s="111">
        <v>0.46518126042825314</v>
      </c>
      <c r="N8423" s="112">
        <f t="shared" si="263"/>
        <v>-0.16411958136884308</v>
      </c>
    </row>
    <row r="8424" spans="1:14" x14ac:dyDescent="0.25">
      <c r="A8424" s="111" t="s">
        <v>814</v>
      </c>
      <c r="B8424" s="111">
        <f>INDEX(kommuner!C:C,MATCH(_xlfn.NUMBERVALUE(A8424),kommuner!B:B,0))</f>
        <v>4631</v>
      </c>
      <c r="C8424" s="111" t="s">
        <v>127</v>
      </c>
      <c r="D8424" s="111" t="s">
        <v>127</v>
      </c>
      <c r="E8424" s="111" t="s">
        <v>123</v>
      </c>
      <c r="F8424" s="111" t="s">
        <v>172</v>
      </c>
      <c r="G8424" s="111" t="s">
        <v>186</v>
      </c>
      <c r="H8424" s="111" t="s">
        <v>172</v>
      </c>
      <c r="I8424" s="111" t="s">
        <v>186</v>
      </c>
      <c r="J8424" t="str">
        <f t="shared" si="262"/>
        <v>4631SkogOrganisk jordBarskogSærs høy</v>
      </c>
      <c r="K8424" s="111">
        <v>2.5548655235722699</v>
      </c>
      <c r="L8424" s="111">
        <v>0.92784825435236762</v>
      </c>
      <c r="M8424" s="111">
        <v>0.46518126042825314</v>
      </c>
      <c r="N8424" s="112">
        <f t="shared" si="263"/>
        <v>3.9478950383528906</v>
      </c>
    </row>
    <row r="8425" spans="1:14" x14ac:dyDescent="0.25">
      <c r="A8425" s="111" t="s">
        <v>814</v>
      </c>
      <c r="B8425" s="111">
        <f>INDEX(kommuner!C:C,MATCH(_xlfn.NUMBERVALUE(A8425),kommuner!B:B,0))</f>
        <v>4631</v>
      </c>
      <c r="C8425" s="111" t="s">
        <v>127</v>
      </c>
      <c r="D8425" s="111" t="s">
        <v>127</v>
      </c>
      <c r="E8425" s="111" t="s">
        <v>123</v>
      </c>
      <c r="F8425" s="111" t="s">
        <v>179</v>
      </c>
      <c r="G8425" s="111" t="s">
        <v>180</v>
      </c>
      <c r="H8425" s="111" t="s">
        <v>179</v>
      </c>
      <c r="I8425" s="111" t="s">
        <v>180</v>
      </c>
      <c r="J8425" t="str">
        <f t="shared" si="262"/>
        <v>4631SkogOrganisk jordBlandingsskogHøy</v>
      </c>
      <c r="K8425" s="111">
        <v>-5.5554344456832343</v>
      </c>
      <c r="L8425" s="111">
        <v>0.92784825435236762</v>
      </c>
      <c r="M8425" s="111">
        <v>0.46510463492953991</v>
      </c>
      <c r="N8425" s="112">
        <f t="shared" si="263"/>
        <v>-4.1624815564013264</v>
      </c>
    </row>
    <row r="8426" spans="1:14" x14ac:dyDescent="0.25">
      <c r="A8426" s="111" t="s">
        <v>814</v>
      </c>
      <c r="B8426" s="111">
        <f>INDEX(kommuner!C:C,MATCH(_xlfn.NUMBERVALUE(A8426),kommuner!B:B,0))</f>
        <v>4631</v>
      </c>
      <c r="C8426" s="111" t="s">
        <v>127</v>
      </c>
      <c r="D8426" s="111" t="s">
        <v>127</v>
      </c>
      <c r="E8426" s="111" t="s">
        <v>123</v>
      </c>
      <c r="F8426" s="111" t="s">
        <v>179</v>
      </c>
      <c r="G8426" s="111" t="s">
        <v>167</v>
      </c>
      <c r="H8426" s="111" t="s">
        <v>179</v>
      </c>
      <c r="I8426" s="111" t="s">
        <v>167</v>
      </c>
      <c r="J8426" t="str">
        <f t="shared" si="262"/>
        <v>4631SkogOrganisk jordBlandingsskogImpediment</v>
      </c>
      <c r="K8426" s="111">
        <v>-0.28586344175800005</v>
      </c>
      <c r="L8426" s="111">
        <v>0.92784825435236762</v>
      </c>
      <c r="M8426" s="111">
        <v>0.46510463492953991</v>
      </c>
      <c r="N8426" s="112">
        <f t="shared" si="263"/>
        <v>1.1070894475239075</v>
      </c>
    </row>
    <row r="8427" spans="1:14" x14ac:dyDescent="0.25">
      <c r="A8427" s="111" t="s">
        <v>814</v>
      </c>
      <c r="B8427" s="111">
        <f>INDEX(kommuner!C:C,MATCH(_xlfn.NUMBERVALUE(A8427),kommuner!B:B,0))</f>
        <v>4631</v>
      </c>
      <c r="C8427" s="111" t="s">
        <v>127</v>
      </c>
      <c r="D8427" s="111" t="s">
        <v>127</v>
      </c>
      <c r="E8427" s="111" t="s">
        <v>123</v>
      </c>
      <c r="F8427" s="111" t="s">
        <v>179</v>
      </c>
      <c r="G8427" s="111" t="s">
        <v>190</v>
      </c>
      <c r="H8427" s="111" t="s">
        <v>179</v>
      </c>
      <c r="I8427" s="111" t="s">
        <v>190</v>
      </c>
      <c r="J8427" t="str">
        <f t="shared" si="262"/>
        <v>4631SkogOrganisk jordBlandingsskogLav</v>
      </c>
      <c r="K8427" s="111">
        <v>-1.2347339377887629</v>
      </c>
      <c r="L8427" s="111">
        <v>0.92784825435236762</v>
      </c>
      <c r="M8427" s="111">
        <v>0.46510463492953991</v>
      </c>
      <c r="N8427" s="112">
        <f t="shared" si="263"/>
        <v>0.15821895149314458</v>
      </c>
    </row>
    <row r="8428" spans="1:14" x14ac:dyDescent="0.25">
      <c r="A8428" s="111" t="s">
        <v>814</v>
      </c>
      <c r="B8428" s="111">
        <f>INDEX(kommuner!C:C,MATCH(_xlfn.NUMBERVALUE(A8428),kommuner!B:B,0))</f>
        <v>4631</v>
      </c>
      <c r="C8428" s="111" t="s">
        <v>127</v>
      </c>
      <c r="D8428" s="111" t="s">
        <v>127</v>
      </c>
      <c r="E8428" s="111" t="s">
        <v>123</v>
      </c>
      <c r="F8428" s="111" t="s">
        <v>179</v>
      </c>
      <c r="G8428" s="111" t="s">
        <v>173</v>
      </c>
      <c r="H8428" s="111" t="s">
        <v>179</v>
      </c>
      <c r="I8428" s="111" t="s">
        <v>173</v>
      </c>
      <c r="J8428" t="str">
        <f t="shared" si="262"/>
        <v>4631SkogOrganisk jordBlandingsskogMiddels</v>
      </c>
      <c r="K8428" s="111">
        <v>-2.4239591752717748</v>
      </c>
      <c r="L8428" s="111">
        <v>0.92784825435236762</v>
      </c>
      <c r="M8428" s="111">
        <v>0.46510463492953991</v>
      </c>
      <c r="N8428" s="112">
        <f t="shared" si="263"/>
        <v>-1.0310062859898674</v>
      </c>
    </row>
    <row r="8429" spans="1:14" x14ac:dyDescent="0.25">
      <c r="A8429" s="111" t="s">
        <v>814</v>
      </c>
      <c r="B8429" s="111">
        <f>INDEX(kommuner!C:C,MATCH(_xlfn.NUMBERVALUE(A8429),kommuner!B:B,0))</f>
        <v>4631</v>
      </c>
      <c r="C8429" s="111" t="s">
        <v>127</v>
      </c>
      <c r="D8429" s="111" t="s">
        <v>127</v>
      </c>
      <c r="E8429" s="111" t="s">
        <v>123</v>
      </c>
      <c r="F8429" s="111" t="s">
        <v>179</v>
      </c>
      <c r="G8429" s="111" t="s">
        <v>186</v>
      </c>
      <c r="H8429" s="111" t="s">
        <v>179</v>
      </c>
      <c r="I8429" s="111" t="s">
        <v>186</v>
      </c>
      <c r="J8429" t="str">
        <f t="shared" si="262"/>
        <v>4631SkogOrganisk jordBlandingsskogSærs høy</v>
      </c>
      <c r="K8429" s="111">
        <v>-1.5726115302258048</v>
      </c>
      <c r="L8429" s="111">
        <v>0.92784825435236762</v>
      </c>
      <c r="M8429" s="111">
        <v>0.46510463492953991</v>
      </c>
      <c r="N8429" s="112">
        <f t="shared" si="263"/>
        <v>-0.17965864094389727</v>
      </c>
    </row>
    <row r="8430" spans="1:14" x14ac:dyDescent="0.25">
      <c r="A8430" s="111" t="s">
        <v>814</v>
      </c>
      <c r="B8430" s="111">
        <f>INDEX(kommuner!C:C,MATCH(_xlfn.NUMBERVALUE(A8430),kommuner!B:B,0))</f>
        <v>4631</v>
      </c>
      <c r="C8430" s="111" t="s">
        <v>127</v>
      </c>
      <c r="D8430" s="111" t="s">
        <v>127</v>
      </c>
      <c r="E8430" s="111" t="s">
        <v>123</v>
      </c>
      <c r="F8430" s="111" t="s">
        <v>185</v>
      </c>
      <c r="G8430" s="111" t="s">
        <v>180</v>
      </c>
      <c r="H8430" s="111" t="s">
        <v>185</v>
      </c>
      <c r="I8430" s="111" t="s">
        <v>180</v>
      </c>
      <c r="J8430" t="str">
        <f t="shared" si="262"/>
        <v>4631SkogOrganisk jordLauvskogHøy</v>
      </c>
      <c r="K8430" s="111">
        <v>-1.9913688882377358</v>
      </c>
      <c r="L8430" s="111">
        <v>0.92784825435236762</v>
      </c>
      <c r="M8430" s="111">
        <v>0.46510463492953991</v>
      </c>
      <c r="N8430" s="112">
        <f t="shared" si="263"/>
        <v>-0.59841599895582831</v>
      </c>
    </row>
    <row r="8431" spans="1:14" x14ac:dyDescent="0.25">
      <c r="A8431" s="111" t="s">
        <v>814</v>
      </c>
      <c r="B8431" s="111">
        <f>INDEX(kommuner!C:C,MATCH(_xlfn.NUMBERVALUE(A8431),kommuner!B:B,0))</f>
        <v>4631</v>
      </c>
      <c r="C8431" s="111" t="s">
        <v>127</v>
      </c>
      <c r="D8431" s="111" t="s">
        <v>127</v>
      </c>
      <c r="E8431" s="111" t="s">
        <v>123</v>
      </c>
      <c r="F8431" s="111" t="s">
        <v>185</v>
      </c>
      <c r="G8431" s="111" t="s">
        <v>167</v>
      </c>
      <c r="H8431" s="111" t="s">
        <v>185</v>
      </c>
      <c r="I8431" s="111" t="s">
        <v>167</v>
      </c>
      <c r="J8431" t="str">
        <f t="shared" si="262"/>
        <v>4631SkogOrganisk jordLauvskogImpediment</v>
      </c>
      <c r="K8431" s="111">
        <v>0.35000626494250675</v>
      </c>
      <c r="L8431" s="111">
        <v>0.92784825435236762</v>
      </c>
      <c r="M8431" s="111">
        <v>0.46510463492953991</v>
      </c>
      <c r="N8431" s="112">
        <f t="shared" si="263"/>
        <v>1.7429591542244141</v>
      </c>
    </row>
    <row r="8432" spans="1:14" x14ac:dyDescent="0.25">
      <c r="A8432" s="111" t="s">
        <v>814</v>
      </c>
      <c r="B8432" s="111">
        <f>INDEX(kommuner!C:C,MATCH(_xlfn.NUMBERVALUE(A8432),kommuner!B:B,0))</f>
        <v>4631</v>
      </c>
      <c r="C8432" s="111" t="s">
        <v>127</v>
      </c>
      <c r="D8432" s="111" t="s">
        <v>127</v>
      </c>
      <c r="E8432" s="111" t="s">
        <v>123</v>
      </c>
      <c r="F8432" s="111" t="s">
        <v>185</v>
      </c>
      <c r="G8432" s="111" t="s">
        <v>190</v>
      </c>
      <c r="H8432" s="111" t="s">
        <v>185</v>
      </c>
      <c r="I8432" s="111" t="s">
        <v>190</v>
      </c>
      <c r="J8432" t="str">
        <f t="shared" si="262"/>
        <v>4631SkogOrganisk jordLauvskogLav</v>
      </c>
      <c r="K8432" s="111">
        <v>1.1144075558526714</v>
      </c>
      <c r="L8432" s="111">
        <v>0.92784825435236762</v>
      </c>
      <c r="M8432" s="111">
        <v>0.46510463492953991</v>
      </c>
      <c r="N8432" s="112">
        <f t="shared" si="263"/>
        <v>2.5073604451345788</v>
      </c>
    </row>
    <row r="8433" spans="1:14" x14ac:dyDescent="0.25">
      <c r="A8433" s="111" t="s">
        <v>814</v>
      </c>
      <c r="B8433" s="111">
        <f>INDEX(kommuner!C:C,MATCH(_xlfn.NUMBERVALUE(A8433),kommuner!B:B,0))</f>
        <v>4631</v>
      </c>
      <c r="C8433" s="111" t="s">
        <v>127</v>
      </c>
      <c r="D8433" s="111" t="s">
        <v>127</v>
      </c>
      <c r="E8433" s="111" t="s">
        <v>123</v>
      </c>
      <c r="F8433" s="111" t="s">
        <v>185</v>
      </c>
      <c r="G8433" s="111" t="s">
        <v>173</v>
      </c>
      <c r="H8433" s="111" t="s">
        <v>185</v>
      </c>
      <c r="I8433" s="111" t="s">
        <v>173</v>
      </c>
      <c r="J8433" t="str">
        <f t="shared" si="262"/>
        <v>4631SkogOrganisk jordLauvskogMiddels</v>
      </c>
      <c r="K8433" s="111">
        <v>-0.62664468270982987</v>
      </c>
      <c r="L8433" s="111">
        <v>0.92784825435236762</v>
      </c>
      <c r="M8433" s="111">
        <v>0.46510463492953991</v>
      </c>
      <c r="N8433" s="112">
        <f t="shared" si="263"/>
        <v>0.76630820657207765</v>
      </c>
    </row>
    <row r="8434" spans="1:14" x14ac:dyDescent="0.25">
      <c r="A8434" s="111" t="s">
        <v>814</v>
      </c>
      <c r="B8434" s="111">
        <f>INDEX(kommuner!C:C,MATCH(_xlfn.NUMBERVALUE(A8434),kommuner!B:B,0))</f>
        <v>4631</v>
      </c>
      <c r="C8434" s="111" t="s">
        <v>127</v>
      </c>
      <c r="D8434" s="111" t="s">
        <v>127</v>
      </c>
      <c r="E8434" s="111" t="s">
        <v>123</v>
      </c>
      <c r="F8434" s="111" t="s">
        <v>185</v>
      </c>
      <c r="G8434" s="111" t="s">
        <v>186</v>
      </c>
      <c r="H8434" s="111" t="s">
        <v>185</v>
      </c>
      <c r="I8434" s="111" t="s">
        <v>186</v>
      </c>
      <c r="J8434" t="str">
        <f t="shared" si="262"/>
        <v>4631SkogOrganisk jordLauvskogSærs høy</v>
      </c>
      <c r="K8434" s="111">
        <v>-1.8997279926091779</v>
      </c>
      <c r="L8434" s="111">
        <v>0.92784825435236762</v>
      </c>
      <c r="M8434" s="111">
        <v>0.46510463492953991</v>
      </c>
      <c r="N8434" s="112">
        <f t="shared" si="263"/>
        <v>-0.50677510332727038</v>
      </c>
    </row>
    <row r="8435" spans="1:14" x14ac:dyDescent="0.25">
      <c r="A8435" s="111" t="s">
        <v>814</v>
      </c>
      <c r="B8435" s="111">
        <f>INDEX(kommuner!C:C,MATCH(_xlfn.NUMBERVALUE(A8435),kommuner!B:B,0))</f>
        <v>4631</v>
      </c>
      <c r="C8435" s="111" t="s">
        <v>83</v>
      </c>
      <c r="D8435" s="111" t="s">
        <v>83</v>
      </c>
      <c r="E8435" s="111" t="s">
        <v>126</v>
      </c>
      <c r="F8435" s="111" t="s">
        <v>139</v>
      </c>
      <c r="G8435" s="111" t="s">
        <v>139</v>
      </c>
      <c r="H8435" s="111" t="s">
        <v>139</v>
      </c>
      <c r="I8435" s="111" t="s">
        <v>139</v>
      </c>
      <c r="J8435" t="str">
        <f t="shared" si="262"/>
        <v>4631Utbygd arealMineraljord</v>
      </c>
      <c r="K8435" s="111">
        <v>-1.3010725986550351</v>
      </c>
      <c r="L8435" s="111">
        <v>0</v>
      </c>
      <c r="M8435" s="111">
        <v>1.303047089454229E-2</v>
      </c>
      <c r="N8435" s="112">
        <f t="shared" si="263"/>
        <v>-1.2880421277604928</v>
      </c>
    </row>
    <row r="8436" spans="1:14" x14ac:dyDescent="0.25">
      <c r="A8436" s="111" t="s">
        <v>814</v>
      </c>
      <c r="B8436" s="111">
        <f>INDEX(kommuner!C:C,MATCH(_xlfn.NUMBERVALUE(A8436),kommuner!B:B,0))</f>
        <v>4631</v>
      </c>
      <c r="C8436" s="111" t="s">
        <v>83</v>
      </c>
      <c r="D8436" s="111" t="s">
        <v>83</v>
      </c>
      <c r="E8436" s="111" t="s">
        <v>123</v>
      </c>
      <c r="F8436" s="111" t="s">
        <v>139</v>
      </c>
      <c r="G8436" s="111" t="s">
        <v>139</v>
      </c>
      <c r="H8436" s="111" t="s">
        <v>139</v>
      </c>
      <c r="I8436" s="111" t="s">
        <v>139</v>
      </c>
      <c r="J8436" t="str">
        <f t="shared" si="262"/>
        <v>4631Utbygd arealOrganisk jord</v>
      </c>
      <c r="K8436" s="111">
        <v>29.011421395201612</v>
      </c>
      <c r="L8436" s="111">
        <v>0</v>
      </c>
      <c r="M8436" s="111">
        <v>1.303047089454229E-2</v>
      </c>
      <c r="N8436" s="112">
        <f t="shared" si="263"/>
        <v>29.024451866096154</v>
      </c>
    </row>
    <row r="8437" spans="1:14" x14ac:dyDescent="0.25">
      <c r="A8437" s="111" t="s">
        <v>814</v>
      </c>
      <c r="B8437" s="111">
        <f>INDEX(kommuner!C:C,MATCH(_xlfn.NUMBERVALUE(A8437),kommuner!B:B,0))</f>
        <v>4631</v>
      </c>
      <c r="C8437" s="111" t="s">
        <v>181</v>
      </c>
      <c r="D8437" s="111" t="s">
        <v>181</v>
      </c>
      <c r="E8437" s="111" t="s">
        <v>123</v>
      </c>
      <c r="F8437" s="111" t="s">
        <v>139</v>
      </c>
      <c r="G8437" s="111" t="s">
        <v>139</v>
      </c>
      <c r="H8437" s="111" t="s">
        <v>139</v>
      </c>
      <c r="I8437" s="111" t="s">
        <v>139</v>
      </c>
      <c r="J8437" t="str">
        <f t="shared" si="262"/>
        <v>4631Vann og myrOrganisk jord</v>
      </c>
      <c r="K8437" s="111">
        <v>-0.38124953903444653</v>
      </c>
      <c r="L8437" s="111">
        <v>0</v>
      </c>
      <c r="M8437" s="111">
        <v>0</v>
      </c>
      <c r="N8437" s="112">
        <f t="shared" si="263"/>
        <v>-0.38124953903444653</v>
      </c>
    </row>
    <row r="8438" spans="1:14" x14ac:dyDescent="0.25">
      <c r="A8438" s="111" t="s">
        <v>815</v>
      </c>
      <c r="B8438" s="111">
        <f>INDEX(kommuner!C:C,MATCH(_xlfn.NUMBERVALUE(A8438),kommuner!B:B,0))</f>
        <v>4631</v>
      </c>
      <c r="C8438" s="111" t="s">
        <v>82</v>
      </c>
      <c r="D8438" s="111" t="s">
        <v>82</v>
      </c>
      <c r="E8438" s="111" t="s">
        <v>126</v>
      </c>
      <c r="F8438" s="111" t="s">
        <v>139</v>
      </c>
      <c r="G8438" s="111" t="s">
        <v>139</v>
      </c>
      <c r="H8438" s="111" t="s">
        <v>139</v>
      </c>
      <c r="I8438" s="111" t="s">
        <v>139</v>
      </c>
      <c r="J8438" t="str">
        <f t="shared" si="262"/>
        <v>4631Annen utmarkMineraljord</v>
      </c>
      <c r="K8438" s="111">
        <v>-0.12122885237983599</v>
      </c>
      <c r="L8438" s="111">
        <v>0</v>
      </c>
      <c r="M8438" s="111">
        <v>0</v>
      </c>
      <c r="N8438" s="112">
        <f t="shared" si="263"/>
        <v>-0.12122885237983599</v>
      </c>
    </row>
    <row r="8439" spans="1:14" x14ac:dyDescent="0.25">
      <c r="A8439" s="111" t="s">
        <v>815</v>
      </c>
      <c r="B8439" s="111">
        <f>INDEX(kommuner!C:C,MATCH(_xlfn.NUMBERVALUE(A8439),kommuner!B:B,0))</f>
        <v>4631</v>
      </c>
      <c r="C8439" s="111" t="s">
        <v>121</v>
      </c>
      <c r="D8439" s="111" t="s">
        <v>121</v>
      </c>
      <c r="E8439" s="111" t="s">
        <v>126</v>
      </c>
      <c r="F8439" s="111" t="s">
        <v>139</v>
      </c>
      <c r="G8439" s="111" t="s">
        <v>139</v>
      </c>
      <c r="H8439" s="111" t="s">
        <v>139</v>
      </c>
      <c r="I8439" s="111" t="s">
        <v>139</v>
      </c>
      <c r="J8439" t="str">
        <f t="shared" si="262"/>
        <v>4631BeiteMineraljord</v>
      </c>
      <c r="K8439" s="111">
        <v>-0.96338340838695502</v>
      </c>
      <c r="L8439" s="111">
        <v>0</v>
      </c>
      <c r="M8439" s="111">
        <v>1.2448711246839999E-7</v>
      </c>
      <c r="N8439" s="112">
        <f t="shared" si="263"/>
        <v>-0.96338328389984251</v>
      </c>
    </row>
    <row r="8440" spans="1:14" x14ac:dyDescent="0.25">
      <c r="A8440" s="111" t="s">
        <v>815</v>
      </c>
      <c r="B8440" s="111">
        <f>INDEX(kommuner!C:C,MATCH(_xlfn.NUMBERVALUE(A8440),kommuner!B:B,0))</f>
        <v>4631</v>
      </c>
      <c r="C8440" s="111" t="s">
        <v>121</v>
      </c>
      <c r="D8440" s="111" t="s">
        <v>121</v>
      </c>
      <c r="E8440" s="111" t="s">
        <v>123</v>
      </c>
      <c r="F8440" s="111" t="s">
        <v>139</v>
      </c>
      <c r="G8440" s="111" t="s">
        <v>139</v>
      </c>
      <c r="H8440" s="111" t="s">
        <v>139</v>
      </c>
      <c r="I8440" s="111" t="s">
        <v>139</v>
      </c>
      <c r="J8440" t="str">
        <f t="shared" si="262"/>
        <v>4631BeiteOrganisk jord</v>
      </c>
      <c r="K8440" s="111">
        <v>12.077525935985037</v>
      </c>
      <c r="L8440" s="111">
        <v>1.6412500000000001</v>
      </c>
      <c r="M8440" s="111">
        <v>0</v>
      </c>
      <c r="N8440" s="112">
        <f t="shared" si="263"/>
        <v>13.718775935985036</v>
      </c>
    </row>
    <row r="8441" spans="1:14" x14ac:dyDescent="0.25">
      <c r="A8441" s="111" t="s">
        <v>815</v>
      </c>
      <c r="B8441" s="111">
        <f>INDEX(kommuner!C:C,MATCH(_xlfn.NUMBERVALUE(A8441),kommuner!B:B,0))</f>
        <v>4631</v>
      </c>
      <c r="C8441" s="111" t="s">
        <v>84</v>
      </c>
      <c r="D8441" s="111" t="s">
        <v>84</v>
      </c>
      <c r="E8441" s="111" t="s">
        <v>126</v>
      </c>
      <c r="F8441" s="111" t="s">
        <v>139</v>
      </c>
      <c r="G8441" s="111" t="s">
        <v>139</v>
      </c>
      <c r="H8441" s="111" t="s">
        <v>139</v>
      </c>
      <c r="I8441" s="111" t="s">
        <v>139</v>
      </c>
      <c r="J8441" t="str">
        <f t="shared" si="262"/>
        <v>4631Dyrket markMineraljord</v>
      </c>
      <c r="K8441" s="111">
        <v>-0.87492202609341907</v>
      </c>
      <c r="L8441" s="111">
        <v>0</v>
      </c>
      <c r="M8441" s="111">
        <v>0</v>
      </c>
      <c r="N8441" s="112">
        <f t="shared" si="263"/>
        <v>-0.87492202609341907</v>
      </c>
    </row>
    <row r="8442" spans="1:14" x14ac:dyDescent="0.25">
      <c r="A8442" s="111" t="s">
        <v>815</v>
      </c>
      <c r="B8442" s="111">
        <f>INDEX(kommuner!C:C,MATCH(_xlfn.NUMBERVALUE(A8442),kommuner!B:B,0))</f>
        <v>4631</v>
      </c>
      <c r="C8442" s="111" t="s">
        <v>84</v>
      </c>
      <c r="D8442" s="111" t="s">
        <v>84</v>
      </c>
      <c r="E8442" s="111" t="s">
        <v>123</v>
      </c>
      <c r="F8442" s="111" t="s">
        <v>139</v>
      </c>
      <c r="G8442" s="111" t="s">
        <v>139</v>
      </c>
      <c r="H8442" s="111" t="s">
        <v>139</v>
      </c>
      <c r="I8442" s="111" t="s">
        <v>139</v>
      </c>
      <c r="J8442" t="str">
        <f t="shared" si="262"/>
        <v>4631Dyrket markOrganisk jord</v>
      </c>
      <c r="K8442" s="111">
        <v>28.726149366675592</v>
      </c>
      <c r="L8442" s="111">
        <v>1.45625</v>
      </c>
      <c r="M8442" s="111">
        <v>0</v>
      </c>
      <c r="N8442" s="112">
        <f t="shared" si="263"/>
        <v>30.182399366675593</v>
      </c>
    </row>
    <row r="8443" spans="1:14" x14ac:dyDescent="0.25">
      <c r="A8443" s="111" t="s">
        <v>815</v>
      </c>
      <c r="B8443" s="111">
        <f>INDEX(kommuner!C:C,MATCH(_xlfn.NUMBERVALUE(A8443),kommuner!B:B,0))</f>
        <v>4631</v>
      </c>
      <c r="C8443" s="111" t="s">
        <v>127</v>
      </c>
      <c r="D8443" s="111" t="s">
        <v>127</v>
      </c>
      <c r="E8443" s="111" t="s">
        <v>126</v>
      </c>
      <c r="F8443" s="111" t="s">
        <v>172</v>
      </c>
      <c r="G8443" s="111" t="s">
        <v>180</v>
      </c>
      <c r="H8443" s="111" t="s">
        <v>172</v>
      </c>
      <c r="I8443" s="111" t="s">
        <v>180</v>
      </c>
      <c r="J8443" t="str">
        <f t="shared" si="262"/>
        <v>4631SkogMineraljordBarskogHøy</v>
      </c>
      <c r="K8443" s="111">
        <v>-3.4914408319412575</v>
      </c>
      <c r="L8443" s="111">
        <v>0.85306406685236758</v>
      </c>
      <c r="M8443" s="111">
        <v>6.4056614999681585E-2</v>
      </c>
      <c r="N8443" s="112">
        <f t="shared" si="263"/>
        <v>-2.5743201500892083</v>
      </c>
    </row>
    <row r="8444" spans="1:14" x14ac:dyDescent="0.25">
      <c r="A8444" s="111" t="s">
        <v>815</v>
      </c>
      <c r="B8444" s="111">
        <f>INDEX(kommuner!C:C,MATCH(_xlfn.NUMBERVALUE(A8444),kommuner!B:B,0))</f>
        <v>4631</v>
      </c>
      <c r="C8444" s="111" t="s">
        <v>127</v>
      </c>
      <c r="D8444" s="111" t="s">
        <v>127</v>
      </c>
      <c r="E8444" s="111" t="s">
        <v>126</v>
      </c>
      <c r="F8444" s="111" t="s">
        <v>172</v>
      </c>
      <c r="G8444" s="111" t="s">
        <v>167</v>
      </c>
      <c r="H8444" s="111" t="s">
        <v>172</v>
      </c>
      <c r="I8444" s="111" t="s">
        <v>167</v>
      </c>
      <c r="J8444" t="str">
        <f t="shared" si="262"/>
        <v>4631SkogMineraljordBarskogImpediment</v>
      </c>
      <c r="K8444" s="111">
        <v>-1.1558387230259366</v>
      </c>
      <c r="L8444" s="111">
        <v>0.85306406685236758</v>
      </c>
      <c r="M8444" s="111">
        <v>6.3979989500968365E-2</v>
      </c>
      <c r="N8444" s="112">
        <f t="shared" si="263"/>
        <v>-0.23879466667260066</v>
      </c>
    </row>
    <row r="8445" spans="1:14" x14ac:dyDescent="0.25">
      <c r="A8445" s="111" t="s">
        <v>815</v>
      </c>
      <c r="B8445" s="111">
        <f>INDEX(kommuner!C:C,MATCH(_xlfn.NUMBERVALUE(A8445),kommuner!B:B,0))</f>
        <v>4631</v>
      </c>
      <c r="C8445" s="111" t="s">
        <v>127</v>
      </c>
      <c r="D8445" s="111" t="s">
        <v>127</v>
      </c>
      <c r="E8445" s="111" t="s">
        <v>126</v>
      </c>
      <c r="F8445" s="111" t="s">
        <v>172</v>
      </c>
      <c r="G8445" s="111" t="s">
        <v>190</v>
      </c>
      <c r="H8445" s="111" t="s">
        <v>172</v>
      </c>
      <c r="I8445" s="111" t="s">
        <v>190</v>
      </c>
      <c r="J8445" t="str">
        <f t="shared" si="262"/>
        <v>4631SkogMineraljordBarskogLav</v>
      </c>
      <c r="K8445" s="111">
        <v>-1.8215681825293268</v>
      </c>
      <c r="L8445" s="111">
        <v>0.85306406685236758</v>
      </c>
      <c r="M8445" s="111">
        <v>6.3979989500968365E-2</v>
      </c>
      <c r="N8445" s="112">
        <f t="shared" si="263"/>
        <v>-0.90452412617599087</v>
      </c>
    </row>
    <row r="8446" spans="1:14" x14ac:dyDescent="0.25">
      <c r="A8446" s="111" t="s">
        <v>815</v>
      </c>
      <c r="B8446" s="111">
        <f>INDEX(kommuner!C:C,MATCH(_xlfn.NUMBERVALUE(A8446),kommuner!B:B,0))</f>
        <v>4631</v>
      </c>
      <c r="C8446" s="111" t="s">
        <v>127</v>
      </c>
      <c r="D8446" s="111" t="s">
        <v>127</v>
      </c>
      <c r="E8446" s="111" t="s">
        <v>126</v>
      </c>
      <c r="F8446" s="111" t="s">
        <v>172</v>
      </c>
      <c r="G8446" s="111" t="s">
        <v>173</v>
      </c>
      <c r="H8446" s="111" t="s">
        <v>172</v>
      </c>
      <c r="I8446" s="111" t="s">
        <v>173</v>
      </c>
      <c r="J8446" t="str">
        <f t="shared" si="262"/>
        <v>4631SkogMineraljordBarskogMiddels</v>
      </c>
      <c r="K8446" s="111">
        <v>-2.9452289214132028</v>
      </c>
      <c r="L8446" s="111">
        <v>0.85306406685236758</v>
      </c>
      <c r="M8446" s="111">
        <v>6.4056614999681585E-2</v>
      </c>
      <c r="N8446" s="112">
        <f t="shared" si="263"/>
        <v>-2.0281082395611536</v>
      </c>
    </row>
    <row r="8447" spans="1:14" x14ac:dyDescent="0.25">
      <c r="A8447" s="111" t="s">
        <v>815</v>
      </c>
      <c r="B8447" s="111">
        <f>INDEX(kommuner!C:C,MATCH(_xlfn.NUMBERVALUE(A8447),kommuner!B:B,0))</f>
        <v>4631</v>
      </c>
      <c r="C8447" s="111" t="s">
        <v>127</v>
      </c>
      <c r="D8447" s="111" t="s">
        <v>127</v>
      </c>
      <c r="E8447" s="111" t="s">
        <v>126</v>
      </c>
      <c r="F8447" s="111" t="s">
        <v>172</v>
      </c>
      <c r="G8447" s="111" t="s">
        <v>186</v>
      </c>
      <c r="H8447" s="111" t="s">
        <v>172</v>
      </c>
      <c r="I8447" s="111" t="s">
        <v>186</v>
      </c>
      <c r="J8447" t="str">
        <f t="shared" si="262"/>
        <v>4631SkogMineraljordBarskogSærs høy</v>
      </c>
      <c r="K8447" s="111">
        <v>-2.734962032443129</v>
      </c>
      <c r="L8447" s="111">
        <v>0.85306406685236758</v>
      </c>
      <c r="M8447" s="111">
        <v>6.4056614999681585E-2</v>
      </c>
      <c r="N8447" s="112">
        <f t="shared" si="263"/>
        <v>-1.81784135059108</v>
      </c>
    </row>
    <row r="8448" spans="1:14" x14ac:dyDescent="0.25">
      <c r="A8448" s="111" t="s">
        <v>815</v>
      </c>
      <c r="B8448" s="111">
        <f>INDEX(kommuner!C:C,MATCH(_xlfn.NUMBERVALUE(A8448),kommuner!B:B,0))</f>
        <v>4631</v>
      </c>
      <c r="C8448" s="111" t="s">
        <v>127</v>
      </c>
      <c r="D8448" s="111" t="s">
        <v>127</v>
      </c>
      <c r="E8448" s="111" t="s">
        <v>126</v>
      </c>
      <c r="F8448" s="111" t="s">
        <v>179</v>
      </c>
      <c r="G8448" s="111" t="s">
        <v>180</v>
      </c>
      <c r="H8448" s="111" t="s">
        <v>179</v>
      </c>
      <c r="I8448" s="111" t="s">
        <v>180</v>
      </c>
      <c r="J8448" t="str">
        <f t="shared" si="262"/>
        <v>4631SkogMineraljordBlandingsskogHøy</v>
      </c>
      <c r="K8448" s="111">
        <v>-7.1939050909469406</v>
      </c>
      <c r="L8448" s="111">
        <v>0.85306406685236758</v>
      </c>
      <c r="M8448" s="111">
        <v>6.3979989500968365E-2</v>
      </c>
      <c r="N8448" s="112">
        <f t="shared" si="263"/>
        <v>-6.2768610345936047</v>
      </c>
    </row>
    <row r="8449" spans="1:14" x14ac:dyDescent="0.25">
      <c r="A8449" s="111" t="s">
        <v>815</v>
      </c>
      <c r="B8449" s="111">
        <f>INDEX(kommuner!C:C,MATCH(_xlfn.NUMBERVALUE(A8449),kommuner!B:B,0))</f>
        <v>4631</v>
      </c>
      <c r="C8449" s="111" t="s">
        <v>127</v>
      </c>
      <c r="D8449" s="111" t="s">
        <v>127</v>
      </c>
      <c r="E8449" s="111" t="s">
        <v>126</v>
      </c>
      <c r="F8449" s="111" t="s">
        <v>179</v>
      </c>
      <c r="G8449" s="111" t="s">
        <v>167</v>
      </c>
      <c r="H8449" s="111" t="s">
        <v>179</v>
      </c>
      <c r="I8449" s="111" t="s">
        <v>167</v>
      </c>
      <c r="J8449" t="str">
        <f t="shared" si="262"/>
        <v>4631SkogMineraljordBlandingsskogImpediment</v>
      </c>
      <c r="K8449" s="111">
        <v>-1.6598037998579707</v>
      </c>
      <c r="L8449" s="111">
        <v>0.85306406685236758</v>
      </c>
      <c r="M8449" s="111">
        <v>6.3979989500968365E-2</v>
      </c>
      <c r="N8449" s="112">
        <f t="shared" si="263"/>
        <v>-0.7427597435046347</v>
      </c>
    </row>
    <row r="8450" spans="1:14" x14ac:dyDescent="0.25">
      <c r="A8450" s="111" t="s">
        <v>815</v>
      </c>
      <c r="B8450" s="111">
        <f>INDEX(kommuner!C:C,MATCH(_xlfn.NUMBERVALUE(A8450),kommuner!B:B,0))</f>
        <v>4631</v>
      </c>
      <c r="C8450" s="111" t="s">
        <v>127</v>
      </c>
      <c r="D8450" s="111" t="s">
        <v>127</v>
      </c>
      <c r="E8450" s="111" t="s">
        <v>126</v>
      </c>
      <c r="F8450" s="111" t="s">
        <v>179</v>
      </c>
      <c r="G8450" s="111" t="s">
        <v>190</v>
      </c>
      <c r="H8450" s="111" t="s">
        <v>179</v>
      </c>
      <c r="I8450" s="111" t="s">
        <v>190</v>
      </c>
      <c r="J8450" t="str">
        <f t="shared" si="262"/>
        <v>4631SkogMineraljordBlandingsskogLav</v>
      </c>
      <c r="K8450" s="111">
        <v>-2.5588434197694254</v>
      </c>
      <c r="L8450" s="111">
        <v>0.85306406685236758</v>
      </c>
      <c r="M8450" s="111">
        <v>6.3979989500968365E-2</v>
      </c>
      <c r="N8450" s="112">
        <f t="shared" si="263"/>
        <v>-1.6417993634160897</v>
      </c>
    </row>
    <row r="8451" spans="1:14" x14ac:dyDescent="0.25">
      <c r="A8451" s="111" t="s">
        <v>815</v>
      </c>
      <c r="B8451" s="111">
        <f>INDEX(kommuner!C:C,MATCH(_xlfn.NUMBERVALUE(A8451),kommuner!B:B,0))</f>
        <v>4631</v>
      </c>
      <c r="C8451" s="111" t="s">
        <v>127</v>
      </c>
      <c r="D8451" s="111" t="s">
        <v>127</v>
      </c>
      <c r="E8451" s="111" t="s">
        <v>126</v>
      </c>
      <c r="F8451" s="111" t="s">
        <v>179</v>
      </c>
      <c r="G8451" s="111" t="s">
        <v>173</v>
      </c>
      <c r="H8451" s="111" t="s">
        <v>179</v>
      </c>
      <c r="I8451" s="111" t="s">
        <v>173</v>
      </c>
      <c r="J8451" t="str">
        <f t="shared" ref="J8451:J8514" si="264">B8451&amp;C8451&amp;E8451&amp;IF(C8451="Skog",F8451&amp;G8451,"")</f>
        <v>4631SkogMineraljordBlandingsskogMiddels</v>
      </c>
      <c r="K8451" s="111">
        <v>-3.8687729546762566</v>
      </c>
      <c r="L8451" s="111">
        <v>0.85306406685236758</v>
      </c>
      <c r="M8451" s="111">
        <v>6.3979989500968365E-2</v>
      </c>
      <c r="N8451" s="112">
        <f t="shared" ref="N8451:N8514" si="265">SUM(K8451:M8451)</f>
        <v>-2.9517288983229206</v>
      </c>
    </row>
    <row r="8452" spans="1:14" x14ac:dyDescent="0.25">
      <c r="A8452" s="111" t="s">
        <v>815</v>
      </c>
      <c r="B8452" s="111">
        <f>INDEX(kommuner!C:C,MATCH(_xlfn.NUMBERVALUE(A8452),kommuner!B:B,0))</f>
        <v>4631</v>
      </c>
      <c r="C8452" s="111" t="s">
        <v>127</v>
      </c>
      <c r="D8452" s="111" t="s">
        <v>127</v>
      </c>
      <c r="E8452" s="111" t="s">
        <v>126</v>
      </c>
      <c r="F8452" s="111" t="s">
        <v>179</v>
      </c>
      <c r="G8452" s="111" t="s">
        <v>186</v>
      </c>
      <c r="H8452" s="111" t="s">
        <v>179</v>
      </c>
      <c r="I8452" s="111" t="s">
        <v>186</v>
      </c>
      <c r="J8452" t="str">
        <f t="shared" si="264"/>
        <v>4631SkogMineraljordBlandingsskogSærs høy</v>
      </c>
      <c r="K8452" s="111">
        <v>-2.9395925245326562</v>
      </c>
      <c r="L8452" s="111">
        <v>0.85306406685236758</v>
      </c>
      <c r="M8452" s="111">
        <v>6.3979989500968365E-2</v>
      </c>
      <c r="N8452" s="112">
        <f t="shared" si="265"/>
        <v>-2.0225484681793202</v>
      </c>
    </row>
    <row r="8453" spans="1:14" x14ac:dyDescent="0.25">
      <c r="A8453" s="111" t="s">
        <v>815</v>
      </c>
      <c r="B8453" s="111">
        <f>INDEX(kommuner!C:C,MATCH(_xlfn.NUMBERVALUE(A8453),kommuner!B:B,0))</f>
        <v>4631</v>
      </c>
      <c r="C8453" s="111" t="s">
        <v>127</v>
      </c>
      <c r="D8453" s="111" t="s">
        <v>127</v>
      </c>
      <c r="E8453" s="111" t="s">
        <v>126</v>
      </c>
      <c r="F8453" s="111" t="s">
        <v>185</v>
      </c>
      <c r="G8453" s="111" t="s">
        <v>180</v>
      </c>
      <c r="H8453" s="111" t="s">
        <v>185</v>
      </c>
      <c r="I8453" s="111" t="s">
        <v>180</v>
      </c>
      <c r="J8453" t="str">
        <f t="shared" si="264"/>
        <v>4631SkogMineraljordLauvskogHøy</v>
      </c>
      <c r="K8453" s="111">
        <v>-2.6171499611514069</v>
      </c>
      <c r="L8453" s="111">
        <v>0.85306406685236758</v>
      </c>
      <c r="M8453" s="111">
        <v>6.3979989500968365E-2</v>
      </c>
      <c r="N8453" s="112">
        <f t="shared" si="265"/>
        <v>-1.7001059047980711</v>
      </c>
    </row>
    <row r="8454" spans="1:14" x14ac:dyDescent="0.25">
      <c r="A8454" s="111" t="s">
        <v>815</v>
      </c>
      <c r="B8454" s="111">
        <f>INDEX(kommuner!C:C,MATCH(_xlfn.NUMBERVALUE(A8454),kommuner!B:B,0))</f>
        <v>4631</v>
      </c>
      <c r="C8454" s="111" t="s">
        <v>127</v>
      </c>
      <c r="D8454" s="111" t="s">
        <v>127</v>
      </c>
      <c r="E8454" s="111" t="s">
        <v>126</v>
      </c>
      <c r="F8454" s="111" t="s">
        <v>185</v>
      </c>
      <c r="G8454" s="111" t="s">
        <v>167</v>
      </c>
      <c r="H8454" s="111" t="s">
        <v>185</v>
      </c>
      <c r="I8454" s="111" t="s">
        <v>167</v>
      </c>
      <c r="J8454" t="str">
        <f t="shared" si="264"/>
        <v>4631SkogMineraljordLauvskogImpediment</v>
      </c>
      <c r="K8454" s="111">
        <v>-1.406906973132888</v>
      </c>
      <c r="L8454" s="111">
        <v>0.85306406685236758</v>
      </c>
      <c r="M8454" s="111">
        <v>6.3979989500968365E-2</v>
      </c>
      <c r="N8454" s="112">
        <f t="shared" si="265"/>
        <v>-0.48986291677955207</v>
      </c>
    </row>
    <row r="8455" spans="1:14" x14ac:dyDescent="0.25">
      <c r="A8455" s="111" t="s">
        <v>815</v>
      </c>
      <c r="B8455" s="111">
        <f>INDEX(kommuner!C:C,MATCH(_xlfn.NUMBERVALUE(A8455),kommuner!B:B,0))</f>
        <v>4631</v>
      </c>
      <c r="C8455" s="111" t="s">
        <v>127</v>
      </c>
      <c r="D8455" s="111" t="s">
        <v>127</v>
      </c>
      <c r="E8455" s="111" t="s">
        <v>126</v>
      </c>
      <c r="F8455" s="111" t="s">
        <v>185</v>
      </c>
      <c r="G8455" s="111" t="s">
        <v>190</v>
      </c>
      <c r="H8455" s="111" t="s">
        <v>185</v>
      </c>
      <c r="I8455" s="111" t="s">
        <v>190</v>
      </c>
      <c r="J8455" t="str">
        <f t="shared" si="264"/>
        <v>4631SkogMineraljordLauvskogLav</v>
      </c>
      <c r="K8455" s="111">
        <v>-8.9748170935426599E-2</v>
      </c>
      <c r="L8455" s="111">
        <v>0.85306406685236758</v>
      </c>
      <c r="M8455" s="111">
        <v>6.3979989500968365E-2</v>
      </c>
      <c r="N8455" s="112">
        <f t="shared" si="265"/>
        <v>0.82729588541790933</v>
      </c>
    </row>
    <row r="8456" spans="1:14" x14ac:dyDescent="0.25">
      <c r="A8456" s="111" t="s">
        <v>815</v>
      </c>
      <c r="B8456" s="111">
        <f>INDEX(kommuner!C:C,MATCH(_xlfn.NUMBERVALUE(A8456),kommuner!B:B,0))</f>
        <v>4631</v>
      </c>
      <c r="C8456" s="111" t="s">
        <v>127</v>
      </c>
      <c r="D8456" s="111" t="s">
        <v>127</v>
      </c>
      <c r="E8456" s="111" t="s">
        <v>126</v>
      </c>
      <c r="F8456" s="111" t="s">
        <v>185</v>
      </c>
      <c r="G8456" s="111" t="s">
        <v>173</v>
      </c>
      <c r="H8456" s="111" t="s">
        <v>185</v>
      </c>
      <c r="I8456" s="111" t="s">
        <v>173</v>
      </c>
      <c r="J8456" t="str">
        <f t="shared" si="264"/>
        <v>4631SkogMineraljordLauvskogMiddels</v>
      </c>
      <c r="K8456" s="111">
        <v>-1.7789409505847176</v>
      </c>
      <c r="L8456" s="111">
        <v>0.85306406685236758</v>
      </c>
      <c r="M8456" s="111">
        <v>6.3979989500968365E-2</v>
      </c>
      <c r="N8456" s="112">
        <f t="shared" si="265"/>
        <v>-0.86189689423138161</v>
      </c>
    </row>
    <row r="8457" spans="1:14" x14ac:dyDescent="0.25">
      <c r="A8457" s="111" t="s">
        <v>815</v>
      </c>
      <c r="B8457" s="111">
        <f>INDEX(kommuner!C:C,MATCH(_xlfn.NUMBERVALUE(A8457),kommuner!B:B,0))</f>
        <v>4631</v>
      </c>
      <c r="C8457" s="111" t="s">
        <v>127</v>
      </c>
      <c r="D8457" s="111" t="s">
        <v>127</v>
      </c>
      <c r="E8457" s="111" t="s">
        <v>126</v>
      </c>
      <c r="F8457" s="111" t="s">
        <v>185</v>
      </c>
      <c r="G8457" s="111" t="s">
        <v>186</v>
      </c>
      <c r="H8457" s="111" t="s">
        <v>185</v>
      </c>
      <c r="I8457" s="111" t="s">
        <v>186</v>
      </c>
      <c r="J8457" t="str">
        <f t="shared" si="264"/>
        <v>4631SkogMineraljordLauvskogSærs høy</v>
      </c>
      <c r="K8457" s="111">
        <v>-3.5879168219799293</v>
      </c>
      <c r="L8457" s="111">
        <v>0.85306406685236758</v>
      </c>
      <c r="M8457" s="111">
        <v>6.3979989500968365E-2</v>
      </c>
      <c r="N8457" s="112">
        <f t="shared" si="265"/>
        <v>-2.6708727656265934</v>
      </c>
    </row>
    <row r="8458" spans="1:14" x14ac:dyDescent="0.25">
      <c r="A8458" s="111" t="s">
        <v>815</v>
      </c>
      <c r="B8458" s="111">
        <f>INDEX(kommuner!C:C,MATCH(_xlfn.NUMBERVALUE(A8458),kommuner!B:B,0))</f>
        <v>4631</v>
      </c>
      <c r="C8458" s="111" t="s">
        <v>127</v>
      </c>
      <c r="D8458" s="111" t="s">
        <v>127</v>
      </c>
      <c r="E8458" s="111" t="s">
        <v>123</v>
      </c>
      <c r="F8458" s="111" t="s">
        <v>172</v>
      </c>
      <c r="G8458" s="111" t="s">
        <v>180</v>
      </c>
      <c r="H8458" s="111" t="s">
        <v>172</v>
      </c>
      <c r="I8458" s="111" t="s">
        <v>180</v>
      </c>
      <c r="J8458" t="str">
        <f t="shared" si="264"/>
        <v>4631SkogOrganisk jordBarskogHøy</v>
      </c>
      <c r="K8458" s="111">
        <v>-2.5184559031994138</v>
      </c>
      <c r="L8458" s="111">
        <v>0.92784825435236762</v>
      </c>
      <c r="M8458" s="111">
        <v>0.46518126042825314</v>
      </c>
      <c r="N8458" s="112">
        <f t="shared" si="265"/>
        <v>-1.1254263884187932</v>
      </c>
    </row>
    <row r="8459" spans="1:14" x14ac:dyDescent="0.25">
      <c r="A8459" s="111" t="s">
        <v>815</v>
      </c>
      <c r="B8459" s="111">
        <f>INDEX(kommuner!C:C,MATCH(_xlfn.NUMBERVALUE(A8459),kommuner!B:B,0))</f>
        <v>4631</v>
      </c>
      <c r="C8459" s="111" t="s">
        <v>127</v>
      </c>
      <c r="D8459" s="111" t="s">
        <v>127</v>
      </c>
      <c r="E8459" s="111" t="s">
        <v>123</v>
      </c>
      <c r="F8459" s="111" t="s">
        <v>172</v>
      </c>
      <c r="G8459" s="111" t="s">
        <v>167</v>
      </c>
      <c r="H8459" s="111" t="s">
        <v>172</v>
      </c>
      <c r="I8459" s="111" t="s">
        <v>167</v>
      </c>
      <c r="J8459" t="str">
        <f t="shared" si="264"/>
        <v>4631SkogOrganisk jordBarskogImpediment</v>
      </c>
      <c r="K8459" s="111">
        <v>-0.13011741963904588</v>
      </c>
      <c r="L8459" s="111">
        <v>0.92784825435236762</v>
      </c>
      <c r="M8459" s="111">
        <v>0.46510463492953991</v>
      </c>
      <c r="N8459" s="112">
        <f t="shared" si="265"/>
        <v>1.2628354696428616</v>
      </c>
    </row>
    <row r="8460" spans="1:14" x14ac:dyDescent="0.25">
      <c r="A8460" s="111" t="s">
        <v>815</v>
      </c>
      <c r="B8460" s="111">
        <f>INDEX(kommuner!C:C,MATCH(_xlfn.NUMBERVALUE(A8460),kommuner!B:B,0))</f>
        <v>4631</v>
      </c>
      <c r="C8460" s="111" t="s">
        <v>127</v>
      </c>
      <c r="D8460" s="111" t="s">
        <v>127</v>
      </c>
      <c r="E8460" s="111" t="s">
        <v>123</v>
      </c>
      <c r="F8460" s="111" t="s">
        <v>172</v>
      </c>
      <c r="G8460" s="111" t="s">
        <v>190</v>
      </c>
      <c r="H8460" s="111" t="s">
        <v>172</v>
      </c>
      <c r="I8460" s="111" t="s">
        <v>190</v>
      </c>
      <c r="J8460" t="str">
        <f t="shared" si="264"/>
        <v>4631SkogOrganisk jordBarskogLav</v>
      </c>
      <c r="K8460" s="111">
        <v>-0.50666953101693391</v>
      </c>
      <c r="L8460" s="111">
        <v>0.92784825435236762</v>
      </c>
      <c r="M8460" s="111">
        <v>0.46510463492953991</v>
      </c>
      <c r="N8460" s="112">
        <f t="shared" si="265"/>
        <v>0.88628335826497362</v>
      </c>
    </row>
    <row r="8461" spans="1:14" x14ac:dyDescent="0.25">
      <c r="A8461" s="111" t="s">
        <v>815</v>
      </c>
      <c r="B8461" s="111">
        <f>INDEX(kommuner!C:C,MATCH(_xlfn.NUMBERVALUE(A8461),kommuner!B:B,0))</f>
        <v>4631</v>
      </c>
      <c r="C8461" s="111" t="s">
        <v>127</v>
      </c>
      <c r="D8461" s="111" t="s">
        <v>127</v>
      </c>
      <c r="E8461" s="111" t="s">
        <v>123</v>
      </c>
      <c r="F8461" s="111" t="s">
        <v>172</v>
      </c>
      <c r="G8461" s="111" t="s">
        <v>173</v>
      </c>
      <c r="H8461" s="111" t="s">
        <v>172</v>
      </c>
      <c r="I8461" s="111" t="s">
        <v>173</v>
      </c>
      <c r="J8461" t="str">
        <f t="shared" si="264"/>
        <v>4631SkogOrganisk jordBarskogMiddels</v>
      </c>
      <c r="K8461" s="111">
        <v>-1.5571490961494638</v>
      </c>
      <c r="L8461" s="111">
        <v>0.92784825435236762</v>
      </c>
      <c r="M8461" s="111">
        <v>0.46518126042825314</v>
      </c>
      <c r="N8461" s="112">
        <f t="shared" si="265"/>
        <v>-0.16411958136884308</v>
      </c>
    </row>
    <row r="8462" spans="1:14" x14ac:dyDescent="0.25">
      <c r="A8462" s="111" t="s">
        <v>815</v>
      </c>
      <c r="B8462" s="111">
        <f>INDEX(kommuner!C:C,MATCH(_xlfn.NUMBERVALUE(A8462),kommuner!B:B,0))</f>
        <v>4631</v>
      </c>
      <c r="C8462" s="111" t="s">
        <v>127</v>
      </c>
      <c r="D8462" s="111" t="s">
        <v>127</v>
      </c>
      <c r="E8462" s="111" t="s">
        <v>123</v>
      </c>
      <c r="F8462" s="111" t="s">
        <v>172</v>
      </c>
      <c r="G8462" s="111" t="s">
        <v>186</v>
      </c>
      <c r="H8462" s="111" t="s">
        <v>172</v>
      </c>
      <c r="I8462" s="111" t="s">
        <v>186</v>
      </c>
      <c r="J8462" t="str">
        <f t="shared" si="264"/>
        <v>4631SkogOrganisk jordBarskogSærs høy</v>
      </c>
      <c r="K8462" s="111">
        <v>2.5548655235722699</v>
      </c>
      <c r="L8462" s="111">
        <v>0.92784825435236762</v>
      </c>
      <c r="M8462" s="111">
        <v>0.46518126042825314</v>
      </c>
      <c r="N8462" s="112">
        <f t="shared" si="265"/>
        <v>3.9478950383528906</v>
      </c>
    </row>
    <row r="8463" spans="1:14" x14ac:dyDescent="0.25">
      <c r="A8463" s="111" t="s">
        <v>815</v>
      </c>
      <c r="B8463" s="111">
        <f>INDEX(kommuner!C:C,MATCH(_xlfn.NUMBERVALUE(A8463),kommuner!B:B,0))</f>
        <v>4631</v>
      </c>
      <c r="C8463" s="111" t="s">
        <v>127</v>
      </c>
      <c r="D8463" s="111" t="s">
        <v>127</v>
      </c>
      <c r="E8463" s="111" t="s">
        <v>123</v>
      </c>
      <c r="F8463" s="111" t="s">
        <v>179</v>
      </c>
      <c r="G8463" s="111" t="s">
        <v>180</v>
      </c>
      <c r="H8463" s="111" t="s">
        <v>179</v>
      </c>
      <c r="I8463" s="111" t="s">
        <v>180</v>
      </c>
      <c r="J8463" t="str">
        <f t="shared" si="264"/>
        <v>4631SkogOrganisk jordBlandingsskogHøy</v>
      </c>
      <c r="K8463" s="111">
        <v>-5.5554344456832343</v>
      </c>
      <c r="L8463" s="111">
        <v>0.92784825435236762</v>
      </c>
      <c r="M8463" s="111">
        <v>0.46510463492953991</v>
      </c>
      <c r="N8463" s="112">
        <f t="shared" si="265"/>
        <v>-4.1624815564013264</v>
      </c>
    </row>
    <row r="8464" spans="1:14" x14ac:dyDescent="0.25">
      <c r="A8464" s="111" t="s">
        <v>815</v>
      </c>
      <c r="B8464" s="111">
        <f>INDEX(kommuner!C:C,MATCH(_xlfn.NUMBERVALUE(A8464),kommuner!B:B,0))</f>
        <v>4631</v>
      </c>
      <c r="C8464" s="111" t="s">
        <v>127</v>
      </c>
      <c r="D8464" s="111" t="s">
        <v>127</v>
      </c>
      <c r="E8464" s="111" t="s">
        <v>123</v>
      </c>
      <c r="F8464" s="111" t="s">
        <v>179</v>
      </c>
      <c r="G8464" s="111" t="s">
        <v>167</v>
      </c>
      <c r="H8464" s="111" t="s">
        <v>179</v>
      </c>
      <c r="I8464" s="111" t="s">
        <v>167</v>
      </c>
      <c r="J8464" t="str">
        <f t="shared" si="264"/>
        <v>4631SkogOrganisk jordBlandingsskogImpediment</v>
      </c>
      <c r="K8464" s="111">
        <v>-0.28586344175800005</v>
      </c>
      <c r="L8464" s="111">
        <v>0.92784825435236762</v>
      </c>
      <c r="M8464" s="111">
        <v>0.46510463492953991</v>
      </c>
      <c r="N8464" s="112">
        <f t="shared" si="265"/>
        <v>1.1070894475239075</v>
      </c>
    </row>
    <row r="8465" spans="1:14" x14ac:dyDescent="0.25">
      <c r="A8465" s="111" t="s">
        <v>815</v>
      </c>
      <c r="B8465" s="111">
        <f>INDEX(kommuner!C:C,MATCH(_xlfn.NUMBERVALUE(A8465),kommuner!B:B,0))</f>
        <v>4631</v>
      </c>
      <c r="C8465" s="111" t="s">
        <v>127</v>
      </c>
      <c r="D8465" s="111" t="s">
        <v>127</v>
      </c>
      <c r="E8465" s="111" t="s">
        <v>123</v>
      </c>
      <c r="F8465" s="111" t="s">
        <v>179</v>
      </c>
      <c r="G8465" s="111" t="s">
        <v>190</v>
      </c>
      <c r="H8465" s="111" t="s">
        <v>179</v>
      </c>
      <c r="I8465" s="111" t="s">
        <v>190</v>
      </c>
      <c r="J8465" t="str">
        <f t="shared" si="264"/>
        <v>4631SkogOrganisk jordBlandingsskogLav</v>
      </c>
      <c r="K8465" s="111">
        <v>-1.2347339377887629</v>
      </c>
      <c r="L8465" s="111">
        <v>0.92784825435236762</v>
      </c>
      <c r="M8465" s="111">
        <v>0.46510463492953991</v>
      </c>
      <c r="N8465" s="112">
        <f t="shared" si="265"/>
        <v>0.15821895149314458</v>
      </c>
    </row>
    <row r="8466" spans="1:14" x14ac:dyDescent="0.25">
      <c r="A8466" s="111" t="s">
        <v>815</v>
      </c>
      <c r="B8466" s="111">
        <f>INDEX(kommuner!C:C,MATCH(_xlfn.NUMBERVALUE(A8466),kommuner!B:B,0))</f>
        <v>4631</v>
      </c>
      <c r="C8466" s="111" t="s">
        <v>127</v>
      </c>
      <c r="D8466" s="111" t="s">
        <v>127</v>
      </c>
      <c r="E8466" s="111" t="s">
        <v>123</v>
      </c>
      <c r="F8466" s="111" t="s">
        <v>179</v>
      </c>
      <c r="G8466" s="111" t="s">
        <v>173</v>
      </c>
      <c r="H8466" s="111" t="s">
        <v>179</v>
      </c>
      <c r="I8466" s="111" t="s">
        <v>173</v>
      </c>
      <c r="J8466" t="str">
        <f t="shared" si="264"/>
        <v>4631SkogOrganisk jordBlandingsskogMiddels</v>
      </c>
      <c r="K8466" s="111">
        <v>-2.4239591752717748</v>
      </c>
      <c r="L8466" s="111">
        <v>0.92784825435236762</v>
      </c>
      <c r="M8466" s="111">
        <v>0.46510463492953991</v>
      </c>
      <c r="N8466" s="112">
        <f t="shared" si="265"/>
        <v>-1.0310062859898674</v>
      </c>
    </row>
    <row r="8467" spans="1:14" x14ac:dyDescent="0.25">
      <c r="A8467" s="111" t="s">
        <v>815</v>
      </c>
      <c r="B8467" s="111">
        <f>INDEX(kommuner!C:C,MATCH(_xlfn.NUMBERVALUE(A8467),kommuner!B:B,0))</f>
        <v>4631</v>
      </c>
      <c r="C8467" s="111" t="s">
        <v>127</v>
      </c>
      <c r="D8467" s="111" t="s">
        <v>127</v>
      </c>
      <c r="E8467" s="111" t="s">
        <v>123</v>
      </c>
      <c r="F8467" s="111" t="s">
        <v>179</v>
      </c>
      <c r="G8467" s="111" t="s">
        <v>186</v>
      </c>
      <c r="H8467" s="111" t="s">
        <v>179</v>
      </c>
      <c r="I8467" s="111" t="s">
        <v>186</v>
      </c>
      <c r="J8467" t="str">
        <f t="shared" si="264"/>
        <v>4631SkogOrganisk jordBlandingsskogSærs høy</v>
      </c>
      <c r="K8467" s="111">
        <v>-1.5726115302258048</v>
      </c>
      <c r="L8467" s="111">
        <v>0.92784825435236762</v>
      </c>
      <c r="M8467" s="111">
        <v>0.46510463492953991</v>
      </c>
      <c r="N8467" s="112">
        <f t="shared" si="265"/>
        <v>-0.17965864094389727</v>
      </c>
    </row>
    <row r="8468" spans="1:14" x14ac:dyDescent="0.25">
      <c r="A8468" s="111" t="s">
        <v>815</v>
      </c>
      <c r="B8468" s="111">
        <f>INDEX(kommuner!C:C,MATCH(_xlfn.NUMBERVALUE(A8468),kommuner!B:B,0))</f>
        <v>4631</v>
      </c>
      <c r="C8468" s="111" t="s">
        <v>127</v>
      </c>
      <c r="D8468" s="111" t="s">
        <v>127</v>
      </c>
      <c r="E8468" s="111" t="s">
        <v>123</v>
      </c>
      <c r="F8468" s="111" t="s">
        <v>185</v>
      </c>
      <c r="G8468" s="111" t="s">
        <v>180</v>
      </c>
      <c r="H8468" s="111" t="s">
        <v>185</v>
      </c>
      <c r="I8468" s="111" t="s">
        <v>180</v>
      </c>
      <c r="J8468" t="str">
        <f t="shared" si="264"/>
        <v>4631SkogOrganisk jordLauvskogHøy</v>
      </c>
      <c r="K8468" s="111">
        <v>-1.9913688882377358</v>
      </c>
      <c r="L8468" s="111">
        <v>0.92784825435236762</v>
      </c>
      <c r="M8468" s="111">
        <v>0.46510463492953991</v>
      </c>
      <c r="N8468" s="112">
        <f t="shared" si="265"/>
        <v>-0.59841599895582831</v>
      </c>
    </row>
    <row r="8469" spans="1:14" x14ac:dyDescent="0.25">
      <c r="A8469" s="111" t="s">
        <v>815</v>
      </c>
      <c r="B8469" s="111">
        <f>INDEX(kommuner!C:C,MATCH(_xlfn.NUMBERVALUE(A8469),kommuner!B:B,0))</f>
        <v>4631</v>
      </c>
      <c r="C8469" s="111" t="s">
        <v>127</v>
      </c>
      <c r="D8469" s="111" t="s">
        <v>127</v>
      </c>
      <c r="E8469" s="111" t="s">
        <v>123</v>
      </c>
      <c r="F8469" s="111" t="s">
        <v>185</v>
      </c>
      <c r="G8469" s="111" t="s">
        <v>167</v>
      </c>
      <c r="H8469" s="111" t="s">
        <v>185</v>
      </c>
      <c r="I8469" s="111" t="s">
        <v>167</v>
      </c>
      <c r="J8469" t="str">
        <f t="shared" si="264"/>
        <v>4631SkogOrganisk jordLauvskogImpediment</v>
      </c>
      <c r="K8469" s="111">
        <v>0.35000626494250675</v>
      </c>
      <c r="L8469" s="111">
        <v>0.92784825435236762</v>
      </c>
      <c r="M8469" s="111">
        <v>0.46510463492953991</v>
      </c>
      <c r="N8469" s="112">
        <f t="shared" si="265"/>
        <v>1.7429591542244141</v>
      </c>
    </row>
    <row r="8470" spans="1:14" x14ac:dyDescent="0.25">
      <c r="A8470" s="111" t="s">
        <v>815</v>
      </c>
      <c r="B8470" s="111">
        <f>INDEX(kommuner!C:C,MATCH(_xlfn.NUMBERVALUE(A8470),kommuner!B:B,0))</f>
        <v>4631</v>
      </c>
      <c r="C8470" s="111" t="s">
        <v>127</v>
      </c>
      <c r="D8470" s="111" t="s">
        <v>127</v>
      </c>
      <c r="E8470" s="111" t="s">
        <v>123</v>
      </c>
      <c r="F8470" s="111" t="s">
        <v>185</v>
      </c>
      <c r="G8470" s="111" t="s">
        <v>190</v>
      </c>
      <c r="H8470" s="111" t="s">
        <v>185</v>
      </c>
      <c r="I8470" s="111" t="s">
        <v>190</v>
      </c>
      <c r="J8470" t="str">
        <f t="shared" si="264"/>
        <v>4631SkogOrganisk jordLauvskogLav</v>
      </c>
      <c r="K8470" s="111">
        <v>1.1144075558526714</v>
      </c>
      <c r="L8470" s="111">
        <v>0.92784825435236762</v>
      </c>
      <c r="M8470" s="111">
        <v>0.46510463492953991</v>
      </c>
      <c r="N8470" s="112">
        <f t="shared" si="265"/>
        <v>2.5073604451345788</v>
      </c>
    </row>
    <row r="8471" spans="1:14" x14ac:dyDescent="0.25">
      <c r="A8471" s="111" t="s">
        <v>815</v>
      </c>
      <c r="B8471" s="111">
        <f>INDEX(kommuner!C:C,MATCH(_xlfn.NUMBERVALUE(A8471),kommuner!B:B,0))</f>
        <v>4631</v>
      </c>
      <c r="C8471" s="111" t="s">
        <v>127</v>
      </c>
      <c r="D8471" s="111" t="s">
        <v>127</v>
      </c>
      <c r="E8471" s="111" t="s">
        <v>123</v>
      </c>
      <c r="F8471" s="111" t="s">
        <v>185</v>
      </c>
      <c r="G8471" s="111" t="s">
        <v>173</v>
      </c>
      <c r="H8471" s="111" t="s">
        <v>185</v>
      </c>
      <c r="I8471" s="111" t="s">
        <v>173</v>
      </c>
      <c r="J8471" t="str">
        <f t="shared" si="264"/>
        <v>4631SkogOrganisk jordLauvskogMiddels</v>
      </c>
      <c r="K8471" s="111">
        <v>-0.62664468270982987</v>
      </c>
      <c r="L8471" s="111">
        <v>0.92784825435236762</v>
      </c>
      <c r="M8471" s="111">
        <v>0.46510463492953991</v>
      </c>
      <c r="N8471" s="112">
        <f t="shared" si="265"/>
        <v>0.76630820657207765</v>
      </c>
    </row>
    <row r="8472" spans="1:14" x14ac:dyDescent="0.25">
      <c r="A8472" s="111" t="s">
        <v>815</v>
      </c>
      <c r="B8472" s="111">
        <f>INDEX(kommuner!C:C,MATCH(_xlfn.NUMBERVALUE(A8472),kommuner!B:B,0))</f>
        <v>4631</v>
      </c>
      <c r="C8472" s="111" t="s">
        <v>127</v>
      </c>
      <c r="D8472" s="111" t="s">
        <v>127</v>
      </c>
      <c r="E8472" s="111" t="s">
        <v>123</v>
      </c>
      <c r="F8472" s="111" t="s">
        <v>185</v>
      </c>
      <c r="G8472" s="111" t="s">
        <v>186</v>
      </c>
      <c r="H8472" s="111" t="s">
        <v>185</v>
      </c>
      <c r="I8472" s="111" t="s">
        <v>186</v>
      </c>
      <c r="J8472" t="str">
        <f t="shared" si="264"/>
        <v>4631SkogOrganisk jordLauvskogSærs høy</v>
      </c>
      <c r="K8472" s="111">
        <v>-1.8997279926091779</v>
      </c>
      <c r="L8472" s="111">
        <v>0.92784825435236762</v>
      </c>
      <c r="M8472" s="111">
        <v>0.46510463492953991</v>
      </c>
      <c r="N8472" s="112">
        <f t="shared" si="265"/>
        <v>-0.50677510332727038</v>
      </c>
    </row>
    <row r="8473" spans="1:14" x14ac:dyDescent="0.25">
      <c r="A8473" s="111" t="s">
        <v>815</v>
      </c>
      <c r="B8473" s="111">
        <f>INDEX(kommuner!C:C,MATCH(_xlfn.NUMBERVALUE(A8473),kommuner!B:B,0))</f>
        <v>4631</v>
      </c>
      <c r="C8473" s="111" t="s">
        <v>83</v>
      </c>
      <c r="D8473" s="111" t="s">
        <v>83</v>
      </c>
      <c r="E8473" s="111" t="s">
        <v>126</v>
      </c>
      <c r="F8473" s="111" t="s">
        <v>139</v>
      </c>
      <c r="G8473" s="111" t="s">
        <v>139</v>
      </c>
      <c r="H8473" s="111" t="s">
        <v>139</v>
      </c>
      <c r="I8473" s="111" t="s">
        <v>139</v>
      </c>
      <c r="J8473" t="str">
        <f t="shared" si="264"/>
        <v>4631Utbygd arealMineraljord</v>
      </c>
      <c r="K8473" s="111">
        <v>-1.3010725986550351</v>
      </c>
      <c r="L8473" s="111">
        <v>0</v>
      </c>
      <c r="M8473" s="111">
        <v>1.303047089454229E-2</v>
      </c>
      <c r="N8473" s="112">
        <f t="shared" si="265"/>
        <v>-1.2880421277604928</v>
      </c>
    </row>
    <row r="8474" spans="1:14" x14ac:dyDescent="0.25">
      <c r="A8474" s="111" t="s">
        <v>815</v>
      </c>
      <c r="B8474" s="111">
        <f>INDEX(kommuner!C:C,MATCH(_xlfn.NUMBERVALUE(A8474),kommuner!B:B,0))</f>
        <v>4631</v>
      </c>
      <c r="C8474" s="111" t="s">
        <v>83</v>
      </c>
      <c r="D8474" s="111" t="s">
        <v>83</v>
      </c>
      <c r="E8474" s="111" t="s">
        <v>123</v>
      </c>
      <c r="F8474" s="111" t="s">
        <v>139</v>
      </c>
      <c r="G8474" s="111" t="s">
        <v>139</v>
      </c>
      <c r="H8474" s="111" t="s">
        <v>139</v>
      </c>
      <c r="I8474" s="111" t="s">
        <v>139</v>
      </c>
      <c r="J8474" t="str">
        <f t="shared" si="264"/>
        <v>4631Utbygd arealOrganisk jord</v>
      </c>
      <c r="K8474" s="111">
        <v>29.011421395201612</v>
      </c>
      <c r="L8474" s="111">
        <v>0</v>
      </c>
      <c r="M8474" s="111">
        <v>1.303047089454229E-2</v>
      </c>
      <c r="N8474" s="112">
        <f t="shared" si="265"/>
        <v>29.024451866096154</v>
      </c>
    </row>
    <row r="8475" spans="1:14" x14ac:dyDescent="0.25">
      <c r="A8475" s="111" t="s">
        <v>815</v>
      </c>
      <c r="B8475" s="111">
        <f>INDEX(kommuner!C:C,MATCH(_xlfn.NUMBERVALUE(A8475),kommuner!B:B,0))</f>
        <v>4631</v>
      </c>
      <c r="C8475" s="111" t="s">
        <v>181</v>
      </c>
      <c r="D8475" s="111" t="s">
        <v>181</v>
      </c>
      <c r="E8475" s="111" t="s">
        <v>123</v>
      </c>
      <c r="F8475" s="111" t="s">
        <v>139</v>
      </c>
      <c r="G8475" s="111" t="s">
        <v>139</v>
      </c>
      <c r="H8475" s="111" t="s">
        <v>139</v>
      </c>
      <c r="I8475" s="111" t="s">
        <v>139</v>
      </c>
      <c r="J8475" t="str">
        <f t="shared" si="264"/>
        <v>4631Vann og myrOrganisk jord</v>
      </c>
      <c r="K8475" s="111">
        <v>-0.38124953903444653</v>
      </c>
      <c r="L8475" s="111">
        <v>0</v>
      </c>
      <c r="M8475" s="111">
        <v>0</v>
      </c>
      <c r="N8475" s="112">
        <f t="shared" si="265"/>
        <v>-0.38124953903444653</v>
      </c>
    </row>
    <row r="8476" spans="1:14" x14ac:dyDescent="0.25">
      <c r="A8476" s="111" t="s">
        <v>816</v>
      </c>
      <c r="B8476" s="111">
        <f>INDEX(kommuner!C:C,MATCH(_xlfn.NUMBERVALUE(A8476),kommuner!B:B,0))</f>
        <v>4632</v>
      </c>
      <c r="C8476" s="111" t="s">
        <v>82</v>
      </c>
      <c r="D8476" s="111" t="s">
        <v>82</v>
      </c>
      <c r="E8476" s="111" t="s">
        <v>126</v>
      </c>
      <c r="F8476" s="111" t="s">
        <v>139</v>
      </c>
      <c r="G8476" s="111" t="s">
        <v>139</v>
      </c>
      <c r="H8476" s="111" t="s">
        <v>139</v>
      </c>
      <c r="I8476" s="111" t="s">
        <v>139</v>
      </c>
      <c r="J8476" t="str">
        <f t="shared" si="264"/>
        <v>4632Annen utmarkMineraljord</v>
      </c>
      <c r="K8476" s="111">
        <v>-0.12122885237983599</v>
      </c>
      <c r="L8476" s="111">
        <v>0</v>
      </c>
      <c r="M8476" s="111">
        <v>0</v>
      </c>
      <c r="N8476" s="112">
        <f t="shared" si="265"/>
        <v>-0.12122885237983599</v>
      </c>
    </row>
    <row r="8477" spans="1:14" x14ac:dyDescent="0.25">
      <c r="A8477" s="111" t="s">
        <v>816</v>
      </c>
      <c r="B8477" s="111">
        <f>INDEX(kommuner!C:C,MATCH(_xlfn.NUMBERVALUE(A8477),kommuner!B:B,0))</f>
        <v>4632</v>
      </c>
      <c r="C8477" s="111" t="s">
        <v>121</v>
      </c>
      <c r="D8477" s="111" t="s">
        <v>121</v>
      </c>
      <c r="E8477" s="111" t="s">
        <v>126</v>
      </c>
      <c r="F8477" s="111" t="s">
        <v>139</v>
      </c>
      <c r="G8477" s="111" t="s">
        <v>139</v>
      </c>
      <c r="H8477" s="111" t="s">
        <v>139</v>
      </c>
      <c r="I8477" s="111" t="s">
        <v>139</v>
      </c>
      <c r="J8477" t="str">
        <f t="shared" si="264"/>
        <v>4632BeiteMineraljord</v>
      </c>
      <c r="K8477" s="111">
        <v>-0.96338340838695502</v>
      </c>
      <c r="L8477" s="111">
        <v>0</v>
      </c>
      <c r="M8477" s="111">
        <v>1.2448711246839999E-7</v>
      </c>
      <c r="N8477" s="112">
        <f t="shared" si="265"/>
        <v>-0.96338328389984251</v>
      </c>
    </row>
    <row r="8478" spans="1:14" x14ac:dyDescent="0.25">
      <c r="A8478" s="111" t="s">
        <v>816</v>
      </c>
      <c r="B8478" s="111">
        <f>INDEX(kommuner!C:C,MATCH(_xlfn.NUMBERVALUE(A8478),kommuner!B:B,0))</f>
        <v>4632</v>
      </c>
      <c r="C8478" s="111" t="s">
        <v>121</v>
      </c>
      <c r="D8478" s="111" t="s">
        <v>121</v>
      </c>
      <c r="E8478" s="111" t="s">
        <v>123</v>
      </c>
      <c r="F8478" s="111" t="s">
        <v>139</v>
      </c>
      <c r="G8478" s="111" t="s">
        <v>139</v>
      </c>
      <c r="H8478" s="111" t="s">
        <v>139</v>
      </c>
      <c r="I8478" s="111" t="s">
        <v>139</v>
      </c>
      <c r="J8478" t="str">
        <f t="shared" si="264"/>
        <v>4632BeiteOrganisk jord</v>
      </c>
      <c r="K8478" s="111">
        <v>12.077525935985037</v>
      </c>
      <c r="L8478" s="111">
        <v>1.6412500000000001</v>
      </c>
      <c r="M8478" s="111">
        <v>0</v>
      </c>
      <c r="N8478" s="112">
        <f t="shared" si="265"/>
        <v>13.718775935985036</v>
      </c>
    </row>
    <row r="8479" spans="1:14" x14ac:dyDescent="0.25">
      <c r="A8479" s="111" t="s">
        <v>816</v>
      </c>
      <c r="B8479" s="111">
        <f>INDEX(kommuner!C:C,MATCH(_xlfn.NUMBERVALUE(A8479),kommuner!B:B,0))</f>
        <v>4632</v>
      </c>
      <c r="C8479" s="111" t="s">
        <v>84</v>
      </c>
      <c r="D8479" s="111" t="s">
        <v>84</v>
      </c>
      <c r="E8479" s="111" t="s">
        <v>126</v>
      </c>
      <c r="F8479" s="111" t="s">
        <v>139</v>
      </c>
      <c r="G8479" s="111" t="s">
        <v>139</v>
      </c>
      <c r="H8479" s="111" t="s">
        <v>139</v>
      </c>
      <c r="I8479" s="111" t="s">
        <v>139</v>
      </c>
      <c r="J8479" t="str">
        <f t="shared" si="264"/>
        <v>4632Dyrket markMineraljord</v>
      </c>
      <c r="K8479" s="111">
        <v>-0.87492202609341907</v>
      </c>
      <c r="L8479" s="111">
        <v>0</v>
      </c>
      <c r="M8479" s="111">
        <v>0</v>
      </c>
      <c r="N8479" s="112">
        <f t="shared" si="265"/>
        <v>-0.87492202609341907</v>
      </c>
    </row>
    <row r="8480" spans="1:14" x14ac:dyDescent="0.25">
      <c r="A8480" s="111" t="s">
        <v>816</v>
      </c>
      <c r="B8480" s="111">
        <f>INDEX(kommuner!C:C,MATCH(_xlfn.NUMBERVALUE(A8480),kommuner!B:B,0))</f>
        <v>4632</v>
      </c>
      <c r="C8480" s="111" t="s">
        <v>84</v>
      </c>
      <c r="D8480" s="111" t="s">
        <v>84</v>
      </c>
      <c r="E8480" s="111" t="s">
        <v>123</v>
      </c>
      <c r="F8480" s="111" t="s">
        <v>139</v>
      </c>
      <c r="G8480" s="111" t="s">
        <v>139</v>
      </c>
      <c r="H8480" s="111" t="s">
        <v>139</v>
      </c>
      <c r="I8480" s="111" t="s">
        <v>139</v>
      </c>
      <c r="J8480" t="str">
        <f t="shared" si="264"/>
        <v>4632Dyrket markOrganisk jord</v>
      </c>
      <c r="K8480" s="111">
        <v>28.726149366675592</v>
      </c>
      <c r="L8480" s="111">
        <v>1.45625</v>
      </c>
      <c r="M8480" s="111">
        <v>0</v>
      </c>
      <c r="N8480" s="112">
        <f t="shared" si="265"/>
        <v>30.182399366675593</v>
      </c>
    </row>
    <row r="8481" spans="1:14" x14ac:dyDescent="0.25">
      <c r="A8481" s="111" t="s">
        <v>816</v>
      </c>
      <c r="B8481" s="111">
        <f>INDEX(kommuner!C:C,MATCH(_xlfn.NUMBERVALUE(A8481),kommuner!B:B,0))</f>
        <v>4632</v>
      </c>
      <c r="C8481" s="111" t="s">
        <v>127</v>
      </c>
      <c r="D8481" s="111" t="s">
        <v>127</v>
      </c>
      <c r="E8481" s="111" t="s">
        <v>126</v>
      </c>
      <c r="F8481" s="111" t="s">
        <v>172</v>
      </c>
      <c r="G8481" s="111" t="s">
        <v>180</v>
      </c>
      <c r="H8481" s="111" t="s">
        <v>172</v>
      </c>
      <c r="I8481" s="111" t="s">
        <v>180</v>
      </c>
      <c r="J8481" t="str">
        <f t="shared" si="264"/>
        <v>4632SkogMineraljordBarskogHøy</v>
      </c>
      <c r="K8481" s="111">
        <v>-3.4914408319412575</v>
      </c>
      <c r="L8481" s="111">
        <v>0.85306406685236758</v>
      </c>
      <c r="M8481" s="111">
        <v>6.4056614999681585E-2</v>
      </c>
      <c r="N8481" s="112">
        <f t="shared" si="265"/>
        <v>-2.5743201500892083</v>
      </c>
    </row>
    <row r="8482" spans="1:14" x14ac:dyDescent="0.25">
      <c r="A8482" s="111" t="s">
        <v>816</v>
      </c>
      <c r="B8482" s="111">
        <f>INDEX(kommuner!C:C,MATCH(_xlfn.NUMBERVALUE(A8482),kommuner!B:B,0))</f>
        <v>4632</v>
      </c>
      <c r="C8482" s="111" t="s">
        <v>127</v>
      </c>
      <c r="D8482" s="111" t="s">
        <v>127</v>
      </c>
      <c r="E8482" s="111" t="s">
        <v>126</v>
      </c>
      <c r="F8482" s="111" t="s">
        <v>172</v>
      </c>
      <c r="G8482" s="111" t="s">
        <v>167</v>
      </c>
      <c r="H8482" s="111" t="s">
        <v>172</v>
      </c>
      <c r="I8482" s="111" t="s">
        <v>167</v>
      </c>
      <c r="J8482" t="str">
        <f t="shared" si="264"/>
        <v>4632SkogMineraljordBarskogImpediment</v>
      </c>
      <c r="K8482" s="111">
        <v>-1.1558387230259366</v>
      </c>
      <c r="L8482" s="111">
        <v>0.85306406685236758</v>
      </c>
      <c r="M8482" s="111">
        <v>6.3979989500968365E-2</v>
      </c>
      <c r="N8482" s="112">
        <f t="shared" si="265"/>
        <v>-0.23879466667260066</v>
      </c>
    </row>
    <row r="8483" spans="1:14" x14ac:dyDescent="0.25">
      <c r="A8483" s="111" t="s">
        <v>816</v>
      </c>
      <c r="B8483" s="111">
        <f>INDEX(kommuner!C:C,MATCH(_xlfn.NUMBERVALUE(A8483),kommuner!B:B,0))</f>
        <v>4632</v>
      </c>
      <c r="C8483" s="111" t="s">
        <v>127</v>
      </c>
      <c r="D8483" s="111" t="s">
        <v>127</v>
      </c>
      <c r="E8483" s="111" t="s">
        <v>126</v>
      </c>
      <c r="F8483" s="111" t="s">
        <v>172</v>
      </c>
      <c r="G8483" s="111" t="s">
        <v>190</v>
      </c>
      <c r="H8483" s="111" t="s">
        <v>172</v>
      </c>
      <c r="I8483" s="111" t="s">
        <v>190</v>
      </c>
      <c r="J8483" t="str">
        <f t="shared" si="264"/>
        <v>4632SkogMineraljordBarskogLav</v>
      </c>
      <c r="K8483" s="111">
        <v>-1.8215681825293268</v>
      </c>
      <c r="L8483" s="111">
        <v>0.85306406685236758</v>
      </c>
      <c r="M8483" s="111">
        <v>6.3979989500968365E-2</v>
      </c>
      <c r="N8483" s="112">
        <f t="shared" si="265"/>
        <v>-0.90452412617599087</v>
      </c>
    </row>
    <row r="8484" spans="1:14" x14ac:dyDescent="0.25">
      <c r="A8484" s="111" t="s">
        <v>816</v>
      </c>
      <c r="B8484" s="111">
        <f>INDEX(kommuner!C:C,MATCH(_xlfn.NUMBERVALUE(A8484),kommuner!B:B,0))</f>
        <v>4632</v>
      </c>
      <c r="C8484" s="111" t="s">
        <v>127</v>
      </c>
      <c r="D8484" s="111" t="s">
        <v>127</v>
      </c>
      <c r="E8484" s="111" t="s">
        <v>126</v>
      </c>
      <c r="F8484" s="111" t="s">
        <v>172</v>
      </c>
      <c r="G8484" s="111" t="s">
        <v>173</v>
      </c>
      <c r="H8484" s="111" t="s">
        <v>172</v>
      </c>
      <c r="I8484" s="111" t="s">
        <v>173</v>
      </c>
      <c r="J8484" t="str">
        <f t="shared" si="264"/>
        <v>4632SkogMineraljordBarskogMiddels</v>
      </c>
      <c r="K8484" s="111">
        <v>-2.9452289214132028</v>
      </c>
      <c r="L8484" s="111">
        <v>0.85306406685236758</v>
      </c>
      <c r="M8484" s="111">
        <v>6.4056614999681585E-2</v>
      </c>
      <c r="N8484" s="112">
        <f t="shared" si="265"/>
        <v>-2.0281082395611536</v>
      </c>
    </row>
    <row r="8485" spans="1:14" x14ac:dyDescent="0.25">
      <c r="A8485" s="111" t="s">
        <v>816</v>
      </c>
      <c r="B8485" s="111">
        <f>INDEX(kommuner!C:C,MATCH(_xlfn.NUMBERVALUE(A8485),kommuner!B:B,0))</f>
        <v>4632</v>
      </c>
      <c r="C8485" s="111" t="s">
        <v>127</v>
      </c>
      <c r="D8485" s="111" t="s">
        <v>127</v>
      </c>
      <c r="E8485" s="111" t="s">
        <v>126</v>
      </c>
      <c r="F8485" s="111" t="s">
        <v>172</v>
      </c>
      <c r="G8485" s="111" t="s">
        <v>186</v>
      </c>
      <c r="H8485" s="111" t="s">
        <v>172</v>
      </c>
      <c r="I8485" s="111" t="s">
        <v>186</v>
      </c>
      <c r="J8485" t="str">
        <f t="shared" si="264"/>
        <v>4632SkogMineraljordBarskogSærs høy</v>
      </c>
      <c r="K8485" s="111">
        <v>-2.734962032443129</v>
      </c>
      <c r="L8485" s="111">
        <v>0.85306406685236758</v>
      </c>
      <c r="M8485" s="111">
        <v>6.4056614999681585E-2</v>
      </c>
      <c r="N8485" s="112">
        <f t="shared" si="265"/>
        <v>-1.81784135059108</v>
      </c>
    </row>
    <row r="8486" spans="1:14" x14ac:dyDescent="0.25">
      <c r="A8486" s="111" t="s">
        <v>816</v>
      </c>
      <c r="B8486" s="111">
        <f>INDEX(kommuner!C:C,MATCH(_xlfn.NUMBERVALUE(A8486),kommuner!B:B,0))</f>
        <v>4632</v>
      </c>
      <c r="C8486" s="111" t="s">
        <v>127</v>
      </c>
      <c r="D8486" s="111" t="s">
        <v>127</v>
      </c>
      <c r="E8486" s="111" t="s">
        <v>126</v>
      </c>
      <c r="F8486" s="111" t="s">
        <v>179</v>
      </c>
      <c r="G8486" s="111" t="s">
        <v>180</v>
      </c>
      <c r="H8486" s="111" t="s">
        <v>179</v>
      </c>
      <c r="I8486" s="111" t="s">
        <v>180</v>
      </c>
      <c r="J8486" t="str">
        <f t="shared" si="264"/>
        <v>4632SkogMineraljordBlandingsskogHøy</v>
      </c>
      <c r="K8486" s="111">
        <v>-7.1939050909469406</v>
      </c>
      <c r="L8486" s="111">
        <v>0.85306406685236758</v>
      </c>
      <c r="M8486" s="111">
        <v>6.3979989500968365E-2</v>
      </c>
      <c r="N8486" s="112">
        <f t="shared" si="265"/>
        <v>-6.2768610345936047</v>
      </c>
    </row>
    <row r="8487" spans="1:14" x14ac:dyDescent="0.25">
      <c r="A8487" s="111" t="s">
        <v>816</v>
      </c>
      <c r="B8487" s="111">
        <f>INDEX(kommuner!C:C,MATCH(_xlfn.NUMBERVALUE(A8487),kommuner!B:B,0))</f>
        <v>4632</v>
      </c>
      <c r="C8487" s="111" t="s">
        <v>127</v>
      </c>
      <c r="D8487" s="111" t="s">
        <v>127</v>
      </c>
      <c r="E8487" s="111" t="s">
        <v>126</v>
      </c>
      <c r="F8487" s="111" t="s">
        <v>179</v>
      </c>
      <c r="G8487" s="111" t="s">
        <v>167</v>
      </c>
      <c r="H8487" s="111" t="s">
        <v>179</v>
      </c>
      <c r="I8487" s="111" t="s">
        <v>167</v>
      </c>
      <c r="J8487" t="str">
        <f t="shared" si="264"/>
        <v>4632SkogMineraljordBlandingsskogImpediment</v>
      </c>
      <c r="K8487" s="111">
        <v>-1.6598037998579707</v>
      </c>
      <c r="L8487" s="111">
        <v>0.85306406685236758</v>
      </c>
      <c r="M8487" s="111">
        <v>6.3979989500968365E-2</v>
      </c>
      <c r="N8487" s="112">
        <f t="shared" si="265"/>
        <v>-0.7427597435046347</v>
      </c>
    </row>
    <row r="8488" spans="1:14" x14ac:dyDescent="0.25">
      <c r="A8488" s="111" t="s">
        <v>816</v>
      </c>
      <c r="B8488" s="111">
        <f>INDEX(kommuner!C:C,MATCH(_xlfn.NUMBERVALUE(A8488),kommuner!B:B,0))</f>
        <v>4632</v>
      </c>
      <c r="C8488" s="111" t="s">
        <v>127</v>
      </c>
      <c r="D8488" s="111" t="s">
        <v>127</v>
      </c>
      <c r="E8488" s="111" t="s">
        <v>126</v>
      </c>
      <c r="F8488" s="111" t="s">
        <v>179</v>
      </c>
      <c r="G8488" s="111" t="s">
        <v>190</v>
      </c>
      <c r="H8488" s="111" t="s">
        <v>179</v>
      </c>
      <c r="I8488" s="111" t="s">
        <v>190</v>
      </c>
      <c r="J8488" t="str">
        <f t="shared" si="264"/>
        <v>4632SkogMineraljordBlandingsskogLav</v>
      </c>
      <c r="K8488" s="111">
        <v>-2.5588434197694254</v>
      </c>
      <c r="L8488" s="111">
        <v>0.85306406685236758</v>
      </c>
      <c r="M8488" s="111">
        <v>6.3979989500968365E-2</v>
      </c>
      <c r="N8488" s="112">
        <f t="shared" si="265"/>
        <v>-1.6417993634160897</v>
      </c>
    </row>
    <row r="8489" spans="1:14" x14ac:dyDescent="0.25">
      <c r="A8489" s="111" t="s">
        <v>816</v>
      </c>
      <c r="B8489" s="111">
        <f>INDEX(kommuner!C:C,MATCH(_xlfn.NUMBERVALUE(A8489),kommuner!B:B,0))</f>
        <v>4632</v>
      </c>
      <c r="C8489" s="111" t="s">
        <v>127</v>
      </c>
      <c r="D8489" s="111" t="s">
        <v>127</v>
      </c>
      <c r="E8489" s="111" t="s">
        <v>126</v>
      </c>
      <c r="F8489" s="111" t="s">
        <v>179</v>
      </c>
      <c r="G8489" s="111" t="s">
        <v>173</v>
      </c>
      <c r="H8489" s="111" t="s">
        <v>179</v>
      </c>
      <c r="I8489" s="111" t="s">
        <v>173</v>
      </c>
      <c r="J8489" t="str">
        <f t="shared" si="264"/>
        <v>4632SkogMineraljordBlandingsskogMiddels</v>
      </c>
      <c r="K8489" s="111">
        <v>-3.8687729546762566</v>
      </c>
      <c r="L8489" s="111">
        <v>0.85306406685236758</v>
      </c>
      <c r="M8489" s="111">
        <v>6.3979989500968365E-2</v>
      </c>
      <c r="N8489" s="112">
        <f t="shared" si="265"/>
        <v>-2.9517288983229206</v>
      </c>
    </row>
    <row r="8490" spans="1:14" x14ac:dyDescent="0.25">
      <c r="A8490" s="111" t="s">
        <v>816</v>
      </c>
      <c r="B8490" s="111">
        <f>INDEX(kommuner!C:C,MATCH(_xlfn.NUMBERVALUE(A8490),kommuner!B:B,0))</f>
        <v>4632</v>
      </c>
      <c r="C8490" s="111" t="s">
        <v>127</v>
      </c>
      <c r="D8490" s="111" t="s">
        <v>127</v>
      </c>
      <c r="E8490" s="111" t="s">
        <v>126</v>
      </c>
      <c r="F8490" s="111" t="s">
        <v>179</v>
      </c>
      <c r="G8490" s="111" t="s">
        <v>186</v>
      </c>
      <c r="H8490" s="111" t="s">
        <v>179</v>
      </c>
      <c r="I8490" s="111" t="s">
        <v>186</v>
      </c>
      <c r="J8490" t="str">
        <f t="shared" si="264"/>
        <v>4632SkogMineraljordBlandingsskogSærs høy</v>
      </c>
      <c r="K8490" s="111">
        <v>-2.9395925245326562</v>
      </c>
      <c r="L8490" s="111">
        <v>0.85306406685236758</v>
      </c>
      <c r="M8490" s="111">
        <v>6.3979989500968365E-2</v>
      </c>
      <c r="N8490" s="112">
        <f t="shared" si="265"/>
        <v>-2.0225484681793202</v>
      </c>
    </row>
    <row r="8491" spans="1:14" x14ac:dyDescent="0.25">
      <c r="A8491" s="111" t="s">
        <v>816</v>
      </c>
      <c r="B8491" s="111">
        <f>INDEX(kommuner!C:C,MATCH(_xlfn.NUMBERVALUE(A8491),kommuner!B:B,0))</f>
        <v>4632</v>
      </c>
      <c r="C8491" s="111" t="s">
        <v>127</v>
      </c>
      <c r="D8491" s="111" t="s">
        <v>127</v>
      </c>
      <c r="E8491" s="111" t="s">
        <v>126</v>
      </c>
      <c r="F8491" s="111" t="s">
        <v>185</v>
      </c>
      <c r="G8491" s="111" t="s">
        <v>180</v>
      </c>
      <c r="H8491" s="111" t="s">
        <v>185</v>
      </c>
      <c r="I8491" s="111" t="s">
        <v>180</v>
      </c>
      <c r="J8491" t="str">
        <f t="shared" si="264"/>
        <v>4632SkogMineraljordLauvskogHøy</v>
      </c>
      <c r="K8491" s="111">
        <v>-2.6171499611514069</v>
      </c>
      <c r="L8491" s="111">
        <v>0.85306406685236758</v>
      </c>
      <c r="M8491" s="111">
        <v>6.3979989500968365E-2</v>
      </c>
      <c r="N8491" s="112">
        <f t="shared" si="265"/>
        <v>-1.7001059047980711</v>
      </c>
    </row>
    <row r="8492" spans="1:14" x14ac:dyDescent="0.25">
      <c r="A8492" s="111" t="s">
        <v>816</v>
      </c>
      <c r="B8492" s="111">
        <f>INDEX(kommuner!C:C,MATCH(_xlfn.NUMBERVALUE(A8492),kommuner!B:B,0))</f>
        <v>4632</v>
      </c>
      <c r="C8492" s="111" t="s">
        <v>127</v>
      </c>
      <c r="D8492" s="111" t="s">
        <v>127</v>
      </c>
      <c r="E8492" s="111" t="s">
        <v>126</v>
      </c>
      <c r="F8492" s="111" t="s">
        <v>185</v>
      </c>
      <c r="G8492" s="111" t="s">
        <v>167</v>
      </c>
      <c r="H8492" s="111" t="s">
        <v>185</v>
      </c>
      <c r="I8492" s="111" t="s">
        <v>167</v>
      </c>
      <c r="J8492" t="str">
        <f t="shared" si="264"/>
        <v>4632SkogMineraljordLauvskogImpediment</v>
      </c>
      <c r="K8492" s="111">
        <v>-1.406906973132888</v>
      </c>
      <c r="L8492" s="111">
        <v>0.85306406685236758</v>
      </c>
      <c r="M8492" s="111">
        <v>6.3979989500968365E-2</v>
      </c>
      <c r="N8492" s="112">
        <f t="shared" si="265"/>
        <v>-0.48986291677955207</v>
      </c>
    </row>
    <row r="8493" spans="1:14" x14ac:dyDescent="0.25">
      <c r="A8493" s="111" t="s">
        <v>816</v>
      </c>
      <c r="B8493" s="111">
        <f>INDEX(kommuner!C:C,MATCH(_xlfn.NUMBERVALUE(A8493),kommuner!B:B,0))</f>
        <v>4632</v>
      </c>
      <c r="C8493" s="111" t="s">
        <v>127</v>
      </c>
      <c r="D8493" s="111" t="s">
        <v>127</v>
      </c>
      <c r="E8493" s="111" t="s">
        <v>126</v>
      </c>
      <c r="F8493" s="111" t="s">
        <v>185</v>
      </c>
      <c r="G8493" s="111" t="s">
        <v>190</v>
      </c>
      <c r="H8493" s="111" t="s">
        <v>185</v>
      </c>
      <c r="I8493" s="111" t="s">
        <v>190</v>
      </c>
      <c r="J8493" t="str">
        <f t="shared" si="264"/>
        <v>4632SkogMineraljordLauvskogLav</v>
      </c>
      <c r="K8493" s="111">
        <v>-8.9748170935426599E-2</v>
      </c>
      <c r="L8493" s="111">
        <v>0.85306406685236758</v>
      </c>
      <c r="M8493" s="111">
        <v>6.3979989500968365E-2</v>
      </c>
      <c r="N8493" s="112">
        <f t="shared" si="265"/>
        <v>0.82729588541790933</v>
      </c>
    </row>
    <row r="8494" spans="1:14" x14ac:dyDescent="0.25">
      <c r="A8494" s="111" t="s">
        <v>816</v>
      </c>
      <c r="B8494" s="111">
        <f>INDEX(kommuner!C:C,MATCH(_xlfn.NUMBERVALUE(A8494),kommuner!B:B,0))</f>
        <v>4632</v>
      </c>
      <c r="C8494" s="111" t="s">
        <v>127</v>
      </c>
      <c r="D8494" s="111" t="s">
        <v>127</v>
      </c>
      <c r="E8494" s="111" t="s">
        <v>126</v>
      </c>
      <c r="F8494" s="111" t="s">
        <v>185</v>
      </c>
      <c r="G8494" s="111" t="s">
        <v>173</v>
      </c>
      <c r="H8494" s="111" t="s">
        <v>185</v>
      </c>
      <c r="I8494" s="111" t="s">
        <v>173</v>
      </c>
      <c r="J8494" t="str">
        <f t="shared" si="264"/>
        <v>4632SkogMineraljordLauvskogMiddels</v>
      </c>
      <c r="K8494" s="111">
        <v>-1.7789409505847176</v>
      </c>
      <c r="L8494" s="111">
        <v>0.85306406685236758</v>
      </c>
      <c r="M8494" s="111">
        <v>6.3979989500968365E-2</v>
      </c>
      <c r="N8494" s="112">
        <f t="shared" si="265"/>
        <v>-0.86189689423138161</v>
      </c>
    </row>
    <row r="8495" spans="1:14" x14ac:dyDescent="0.25">
      <c r="A8495" s="111" t="s">
        <v>816</v>
      </c>
      <c r="B8495" s="111">
        <f>INDEX(kommuner!C:C,MATCH(_xlfn.NUMBERVALUE(A8495),kommuner!B:B,0))</f>
        <v>4632</v>
      </c>
      <c r="C8495" s="111" t="s">
        <v>127</v>
      </c>
      <c r="D8495" s="111" t="s">
        <v>127</v>
      </c>
      <c r="E8495" s="111" t="s">
        <v>126</v>
      </c>
      <c r="F8495" s="111" t="s">
        <v>185</v>
      </c>
      <c r="G8495" s="111" t="s">
        <v>186</v>
      </c>
      <c r="H8495" s="111" t="s">
        <v>185</v>
      </c>
      <c r="I8495" s="111" t="s">
        <v>186</v>
      </c>
      <c r="J8495" t="str">
        <f t="shared" si="264"/>
        <v>4632SkogMineraljordLauvskogSærs høy</v>
      </c>
      <c r="K8495" s="111">
        <v>-3.5879168219799293</v>
      </c>
      <c r="L8495" s="111">
        <v>0.85306406685236758</v>
      </c>
      <c r="M8495" s="111">
        <v>6.3979989500968365E-2</v>
      </c>
      <c r="N8495" s="112">
        <f t="shared" si="265"/>
        <v>-2.6708727656265934</v>
      </c>
    </row>
    <row r="8496" spans="1:14" x14ac:dyDescent="0.25">
      <c r="A8496" s="111" t="s">
        <v>816</v>
      </c>
      <c r="B8496" s="111">
        <f>INDEX(kommuner!C:C,MATCH(_xlfn.NUMBERVALUE(A8496),kommuner!B:B,0))</f>
        <v>4632</v>
      </c>
      <c r="C8496" s="111" t="s">
        <v>127</v>
      </c>
      <c r="D8496" s="111" t="s">
        <v>127</v>
      </c>
      <c r="E8496" s="111" t="s">
        <v>123</v>
      </c>
      <c r="F8496" s="111" t="s">
        <v>172</v>
      </c>
      <c r="G8496" s="111" t="s">
        <v>180</v>
      </c>
      <c r="H8496" s="111" t="s">
        <v>172</v>
      </c>
      <c r="I8496" s="111" t="s">
        <v>180</v>
      </c>
      <c r="J8496" t="str">
        <f t="shared" si="264"/>
        <v>4632SkogOrganisk jordBarskogHøy</v>
      </c>
      <c r="K8496" s="111">
        <v>-2.5184559031994138</v>
      </c>
      <c r="L8496" s="111">
        <v>0.92784825435236762</v>
      </c>
      <c r="M8496" s="111">
        <v>0.46518126042825314</v>
      </c>
      <c r="N8496" s="112">
        <f t="shared" si="265"/>
        <v>-1.1254263884187932</v>
      </c>
    </row>
    <row r="8497" spans="1:14" x14ac:dyDescent="0.25">
      <c r="A8497" s="111" t="s">
        <v>816</v>
      </c>
      <c r="B8497" s="111">
        <f>INDEX(kommuner!C:C,MATCH(_xlfn.NUMBERVALUE(A8497),kommuner!B:B,0))</f>
        <v>4632</v>
      </c>
      <c r="C8497" s="111" t="s">
        <v>127</v>
      </c>
      <c r="D8497" s="111" t="s">
        <v>127</v>
      </c>
      <c r="E8497" s="111" t="s">
        <v>123</v>
      </c>
      <c r="F8497" s="111" t="s">
        <v>172</v>
      </c>
      <c r="G8497" s="111" t="s">
        <v>167</v>
      </c>
      <c r="H8497" s="111" t="s">
        <v>172</v>
      </c>
      <c r="I8497" s="111" t="s">
        <v>167</v>
      </c>
      <c r="J8497" t="str">
        <f t="shared" si="264"/>
        <v>4632SkogOrganisk jordBarskogImpediment</v>
      </c>
      <c r="K8497" s="111">
        <v>-0.13011741963904588</v>
      </c>
      <c r="L8497" s="111">
        <v>0.92784825435236762</v>
      </c>
      <c r="M8497" s="111">
        <v>0.46510463492953991</v>
      </c>
      <c r="N8497" s="112">
        <f t="shared" si="265"/>
        <v>1.2628354696428616</v>
      </c>
    </row>
    <row r="8498" spans="1:14" x14ac:dyDescent="0.25">
      <c r="A8498" s="111" t="s">
        <v>816</v>
      </c>
      <c r="B8498" s="111">
        <f>INDEX(kommuner!C:C,MATCH(_xlfn.NUMBERVALUE(A8498),kommuner!B:B,0))</f>
        <v>4632</v>
      </c>
      <c r="C8498" s="111" t="s">
        <v>127</v>
      </c>
      <c r="D8498" s="111" t="s">
        <v>127</v>
      </c>
      <c r="E8498" s="111" t="s">
        <v>123</v>
      </c>
      <c r="F8498" s="111" t="s">
        <v>172</v>
      </c>
      <c r="G8498" s="111" t="s">
        <v>190</v>
      </c>
      <c r="H8498" s="111" t="s">
        <v>172</v>
      </c>
      <c r="I8498" s="111" t="s">
        <v>190</v>
      </c>
      <c r="J8498" t="str">
        <f t="shared" si="264"/>
        <v>4632SkogOrganisk jordBarskogLav</v>
      </c>
      <c r="K8498" s="111">
        <v>-0.50666953101693391</v>
      </c>
      <c r="L8498" s="111">
        <v>0.92784825435236762</v>
      </c>
      <c r="M8498" s="111">
        <v>0.46510463492953991</v>
      </c>
      <c r="N8498" s="112">
        <f t="shared" si="265"/>
        <v>0.88628335826497362</v>
      </c>
    </row>
    <row r="8499" spans="1:14" x14ac:dyDescent="0.25">
      <c r="A8499" s="111" t="s">
        <v>816</v>
      </c>
      <c r="B8499" s="111">
        <f>INDEX(kommuner!C:C,MATCH(_xlfn.NUMBERVALUE(A8499),kommuner!B:B,0))</f>
        <v>4632</v>
      </c>
      <c r="C8499" s="111" t="s">
        <v>127</v>
      </c>
      <c r="D8499" s="111" t="s">
        <v>127</v>
      </c>
      <c r="E8499" s="111" t="s">
        <v>123</v>
      </c>
      <c r="F8499" s="111" t="s">
        <v>172</v>
      </c>
      <c r="G8499" s="111" t="s">
        <v>173</v>
      </c>
      <c r="H8499" s="111" t="s">
        <v>172</v>
      </c>
      <c r="I8499" s="111" t="s">
        <v>173</v>
      </c>
      <c r="J8499" t="str">
        <f t="shared" si="264"/>
        <v>4632SkogOrganisk jordBarskogMiddels</v>
      </c>
      <c r="K8499" s="111">
        <v>-1.5571490961494638</v>
      </c>
      <c r="L8499" s="111">
        <v>0.92784825435236762</v>
      </c>
      <c r="M8499" s="111">
        <v>0.46518126042825314</v>
      </c>
      <c r="N8499" s="112">
        <f t="shared" si="265"/>
        <v>-0.16411958136884308</v>
      </c>
    </row>
    <row r="8500" spans="1:14" x14ac:dyDescent="0.25">
      <c r="A8500" s="111" t="s">
        <v>816</v>
      </c>
      <c r="B8500" s="111">
        <f>INDEX(kommuner!C:C,MATCH(_xlfn.NUMBERVALUE(A8500),kommuner!B:B,0))</f>
        <v>4632</v>
      </c>
      <c r="C8500" s="111" t="s">
        <v>127</v>
      </c>
      <c r="D8500" s="111" t="s">
        <v>127</v>
      </c>
      <c r="E8500" s="111" t="s">
        <v>123</v>
      </c>
      <c r="F8500" s="111" t="s">
        <v>172</v>
      </c>
      <c r="G8500" s="111" t="s">
        <v>186</v>
      </c>
      <c r="H8500" s="111" t="s">
        <v>172</v>
      </c>
      <c r="I8500" s="111" t="s">
        <v>186</v>
      </c>
      <c r="J8500" t="str">
        <f t="shared" si="264"/>
        <v>4632SkogOrganisk jordBarskogSærs høy</v>
      </c>
      <c r="K8500" s="111">
        <v>2.5548655235722699</v>
      </c>
      <c r="L8500" s="111">
        <v>0.92784825435236762</v>
      </c>
      <c r="M8500" s="111">
        <v>0.46518126042825314</v>
      </c>
      <c r="N8500" s="112">
        <f t="shared" si="265"/>
        <v>3.9478950383528906</v>
      </c>
    </row>
    <row r="8501" spans="1:14" x14ac:dyDescent="0.25">
      <c r="A8501" s="111" t="s">
        <v>816</v>
      </c>
      <c r="B8501" s="111">
        <f>INDEX(kommuner!C:C,MATCH(_xlfn.NUMBERVALUE(A8501),kommuner!B:B,0))</f>
        <v>4632</v>
      </c>
      <c r="C8501" s="111" t="s">
        <v>127</v>
      </c>
      <c r="D8501" s="111" t="s">
        <v>127</v>
      </c>
      <c r="E8501" s="111" t="s">
        <v>123</v>
      </c>
      <c r="F8501" s="111" t="s">
        <v>179</v>
      </c>
      <c r="G8501" s="111" t="s">
        <v>180</v>
      </c>
      <c r="H8501" s="111" t="s">
        <v>179</v>
      </c>
      <c r="I8501" s="111" t="s">
        <v>180</v>
      </c>
      <c r="J8501" t="str">
        <f t="shared" si="264"/>
        <v>4632SkogOrganisk jordBlandingsskogHøy</v>
      </c>
      <c r="K8501" s="111">
        <v>-5.5554344456832343</v>
      </c>
      <c r="L8501" s="111">
        <v>0.92784825435236762</v>
      </c>
      <c r="M8501" s="111">
        <v>0.46510463492953991</v>
      </c>
      <c r="N8501" s="112">
        <f t="shared" si="265"/>
        <v>-4.1624815564013264</v>
      </c>
    </row>
    <row r="8502" spans="1:14" x14ac:dyDescent="0.25">
      <c r="A8502" s="111" t="s">
        <v>816</v>
      </c>
      <c r="B8502" s="111">
        <f>INDEX(kommuner!C:C,MATCH(_xlfn.NUMBERVALUE(A8502),kommuner!B:B,0))</f>
        <v>4632</v>
      </c>
      <c r="C8502" s="111" t="s">
        <v>127</v>
      </c>
      <c r="D8502" s="111" t="s">
        <v>127</v>
      </c>
      <c r="E8502" s="111" t="s">
        <v>123</v>
      </c>
      <c r="F8502" s="111" t="s">
        <v>179</v>
      </c>
      <c r="G8502" s="111" t="s">
        <v>167</v>
      </c>
      <c r="H8502" s="111" t="s">
        <v>179</v>
      </c>
      <c r="I8502" s="111" t="s">
        <v>167</v>
      </c>
      <c r="J8502" t="str">
        <f t="shared" si="264"/>
        <v>4632SkogOrganisk jordBlandingsskogImpediment</v>
      </c>
      <c r="K8502" s="111">
        <v>-0.28586344175800005</v>
      </c>
      <c r="L8502" s="111">
        <v>0.92784825435236762</v>
      </c>
      <c r="M8502" s="111">
        <v>0.46510463492953991</v>
      </c>
      <c r="N8502" s="112">
        <f t="shared" si="265"/>
        <v>1.1070894475239075</v>
      </c>
    </row>
    <row r="8503" spans="1:14" x14ac:dyDescent="0.25">
      <c r="A8503" s="111" t="s">
        <v>816</v>
      </c>
      <c r="B8503" s="111">
        <f>INDEX(kommuner!C:C,MATCH(_xlfn.NUMBERVALUE(A8503),kommuner!B:B,0))</f>
        <v>4632</v>
      </c>
      <c r="C8503" s="111" t="s">
        <v>127</v>
      </c>
      <c r="D8503" s="111" t="s">
        <v>127</v>
      </c>
      <c r="E8503" s="111" t="s">
        <v>123</v>
      </c>
      <c r="F8503" s="111" t="s">
        <v>179</v>
      </c>
      <c r="G8503" s="111" t="s">
        <v>190</v>
      </c>
      <c r="H8503" s="111" t="s">
        <v>179</v>
      </c>
      <c r="I8503" s="111" t="s">
        <v>190</v>
      </c>
      <c r="J8503" t="str">
        <f t="shared" si="264"/>
        <v>4632SkogOrganisk jordBlandingsskogLav</v>
      </c>
      <c r="K8503" s="111">
        <v>-1.2347339377887629</v>
      </c>
      <c r="L8503" s="111">
        <v>0.92784825435236762</v>
      </c>
      <c r="M8503" s="111">
        <v>0.46510463492953991</v>
      </c>
      <c r="N8503" s="112">
        <f t="shared" si="265"/>
        <v>0.15821895149314458</v>
      </c>
    </row>
    <row r="8504" spans="1:14" x14ac:dyDescent="0.25">
      <c r="A8504" s="111" t="s">
        <v>816</v>
      </c>
      <c r="B8504" s="111">
        <f>INDEX(kommuner!C:C,MATCH(_xlfn.NUMBERVALUE(A8504),kommuner!B:B,0))</f>
        <v>4632</v>
      </c>
      <c r="C8504" s="111" t="s">
        <v>127</v>
      </c>
      <c r="D8504" s="111" t="s">
        <v>127</v>
      </c>
      <c r="E8504" s="111" t="s">
        <v>123</v>
      </c>
      <c r="F8504" s="111" t="s">
        <v>179</v>
      </c>
      <c r="G8504" s="111" t="s">
        <v>173</v>
      </c>
      <c r="H8504" s="111" t="s">
        <v>179</v>
      </c>
      <c r="I8504" s="111" t="s">
        <v>173</v>
      </c>
      <c r="J8504" t="str">
        <f t="shared" si="264"/>
        <v>4632SkogOrganisk jordBlandingsskogMiddels</v>
      </c>
      <c r="K8504" s="111">
        <v>-2.4239591752717748</v>
      </c>
      <c r="L8504" s="111">
        <v>0.92784825435236762</v>
      </c>
      <c r="M8504" s="111">
        <v>0.46510463492953991</v>
      </c>
      <c r="N8504" s="112">
        <f t="shared" si="265"/>
        <v>-1.0310062859898674</v>
      </c>
    </row>
    <row r="8505" spans="1:14" x14ac:dyDescent="0.25">
      <c r="A8505" s="111" t="s">
        <v>816</v>
      </c>
      <c r="B8505" s="111">
        <f>INDEX(kommuner!C:C,MATCH(_xlfn.NUMBERVALUE(A8505),kommuner!B:B,0))</f>
        <v>4632</v>
      </c>
      <c r="C8505" s="111" t="s">
        <v>127</v>
      </c>
      <c r="D8505" s="111" t="s">
        <v>127</v>
      </c>
      <c r="E8505" s="111" t="s">
        <v>123</v>
      </c>
      <c r="F8505" s="111" t="s">
        <v>179</v>
      </c>
      <c r="G8505" s="111" t="s">
        <v>186</v>
      </c>
      <c r="H8505" s="111" t="s">
        <v>179</v>
      </c>
      <c r="I8505" s="111" t="s">
        <v>186</v>
      </c>
      <c r="J8505" t="str">
        <f t="shared" si="264"/>
        <v>4632SkogOrganisk jordBlandingsskogSærs høy</v>
      </c>
      <c r="K8505" s="111">
        <v>-1.5726115302258048</v>
      </c>
      <c r="L8505" s="111">
        <v>0.92784825435236762</v>
      </c>
      <c r="M8505" s="111">
        <v>0.46510463492953991</v>
      </c>
      <c r="N8505" s="112">
        <f t="shared" si="265"/>
        <v>-0.17965864094389727</v>
      </c>
    </row>
    <row r="8506" spans="1:14" x14ac:dyDescent="0.25">
      <c r="A8506" s="111" t="s">
        <v>816</v>
      </c>
      <c r="B8506" s="111">
        <f>INDEX(kommuner!C:C,MATCH(_xlfn.NUMBERVALUE(A8506),kommuner!B:B,0))</f>
        <v>4632</v>
      </c>
      <c r="C8506" s="111" t="s">
        <v>127</v>
      </c>
      <c r="D8506" s="111" t="s">
        <v>127</v>
      </c>
      <c r="E8506" s="111" t="s">
        <v>123</v>
      </c>
      <c r="F8506" s="111" t="s">
        <v>185</v>
      </c>
      <c r="G8506" s="111" t="s">
        <v>180</v>
      </c>
      <c r="H8506" s="111" t="s">
        <v>185</v>
      </c>
      <c r="I8506" s="111" t="s">
        <v>180</v>
      </c>
      <c r="J8506" t="str">
        <f t="shared" si="264"/>
        <v>4632SkogOrganisk jordLauvskogHøy</v>
      </c>
      <c r="K8506" s="111">
        <v>-1.9913688882377358</v>
      </c>
      <c r="L8506" s="111">
        <v>0.92784825435236762</v>
      </c>
      <c r="M8506" s="111">
        <v>0.46510463492953991</v>
      </c>
      <c r="N8506" s="112">
        <f t="shared" si="265"/>
        <v>-0.59841599895582831</v>
      </c>
    </row>
    <row r="8507" spans="1:14" x14ac:dyDescent="0.25">
      <c r="A8507" s="111" t="s">
        <v>816</v>
      </c>
      <c r="B8507" s="111">
        <f>INDEX(kommuner!C:C,MATCH(_xlfn.NUMBERVALUE(A8507),kommuner!B:B,0))</f>
        <v>4632</v>
      </c>
      <c r="C8507" s="111" t="s">
        <v>127</v>
      </c>
      <c r="D8507" s="111" t="s">
        <v>127</v>
      </c>
      <c r="E8507" s="111" t="s">
        <v>123</v>
      </c>
      <c r="F8507" s="111" t="s">
        <v>185</v>
      </c>
      <c r="G8507" s="111" t="s">
        <v>167</v>
      </c>
      <c r="H8507" s="111" t="s">
        <v>185</v>
      </c>
      <c r="I8507" s="111" t="s">
        <v>167</v>
      </c>
      <c r="J8507" t="str">
        <f t="shared" si="264"/>
        <v>4632SkogOrganisk jordLauvskogImpediment</v>
      </c>
      <c r="K8507" s="111">
        <v>0.35000626494250675</v>
      </c>
      <c r="L8507" s="111">
        <v>0.92784825435236762</v>
      </c>
      <c r="M8507" s="111">
        <v>0.46510463492953991</v>
      </c>
      <c r="N8507" s="112">
        <f t="shared" si="265"/>
        <v>1.7429591542244141</v>
      </c>
    </row>
    <row r="8508" spans="1:14" x14ac:dyDescent="0.25">
      <c r="A8508" s="111" t="s">
        <v>816</v>
      </c>
      <c r="B8508" s="111">
        <f>INDEX(kommuner!C:C,MATCH(_xlfn.NUMBERVALUE(A8508),kommuner!B:B,0))</f>
        <v>4632</v>
      </c>
      <c r="C8508" s="111" t="s">
        <v>127</v>
      </c>
      <c r="D8508" s="111" t="s">
        <v>127</v>
      </c>
      <c r="E8508" s="111" t="s">
        <v>123</v>
      </c>
      <c r="F8508" s="111" t="s">
        <v>185</v>
      </c>
      <c r="G8508" s="111" t="s">
        <v>190</v>
      </c>
      <c r="H8508" s="111" t="s">
        <v>185</v>
      </c>
      <c r="I8508" s="111" t="s">
        <v>190</v>
      </c>
      <c r="J8508" t="str">
        <f t="shared" si="264"/>
        <v>4632SkogOrganisk jordLauvskogLav</v>
      </c>
      <c r="K8508" s="111">
        <v>1.1144075558526714</v>
      </c>
      <c r="L8508" s="111">
        <v>0.92784825435236762</v>
      </c>
      <c r="M8508" s="111">
        <v>0.46510463492953991</v>
      </c>
      <c r="N8508" s="112">
        <f t="shared" si="265"/>
        <v>2.5073604451345788</v>
      </c>
    </row>
    <row r="8509" spans="1:14" x14ac:dyDescent="0.25">
      <c r="A8509" s="111" t="s">
        <v>816</v>
      </c>
      <c r="B8509" s="111">
        <f>INDEX(kommuner!C:C,MATCH(_xlfn.NUMBERVALUE(A8509),kommuner!B:B,0))</f>
        <v>4632</v>
      </c>
      <c r="C8509" s="111" t="s">
        <v>127</v>
      </c>
      <c r="D8509" s="111" t="s">
        <v>127</v>
      </c>
      <c r="E8509" s="111" t="s">
        <v>123</v>
      </c>
      <c r="F8509" s="111" t="s">
        <v>185</v>
      </c>
      <c r="G8509" s="111" t="s">
        <v>173</v>
      </c>
      <c r="H8509" s="111" t="s">
        <v>185</v>
      </c>
      <c r="I8509" s="111" t="s">
        <v>173</v>
      </c>
      <c r="J8509" t="str">
        <f t="shared" si="264"/>
        <v>4632SkogOrganisk jordLauvskogMiddels</v>
      </c>
      <c r="K8509" s="111">
        <v>-0.62664468270982987</v>
      </c>
      <c r="L8509" s="111">
        <v>0.92784825435236762</v>
      </c>
      <c r="M8509" s="111">
        <v>0.46510463492953991</v>
      </c>
      <c r="N8509" s="112">
        <f t="shared" si="265"/>
        <v>0.76630820657207765</v>
      </c>
    </row>
    <row r="8510" spans="1:14" x14ac:dyDescent="0.25">
      <c r="A8510" s="111" t="s">
        <v>816</v>
      </c>
      <c r="B8510" s="111">
        <f>INDEX(kommuner!C:C,MATCH(_xlfn.NUMBERVALUE(A8510),kommuner!B:B,0))</f>
        <v>4632</v>
      </c>
      <c r="C8510" s="111" t="s">
        <v>127</v>
      </c>
      <c r="D8510" s="111" t="s">
        <v>127</v>
      </c>
      <c r="E8510" s="111" t="s">
        <v>123</v>
      </c>
      <c r="F8510" s="111" t="s">
        <v>185</v>
      </c>
      <c r="G8510" s="111" t="s">
        <v>186</v>
      </c>
      <c r="H8510" s="111" t="s">
        <v>185</v>
      </c>
      <c r="I8510" s="111" t="s">
        <v>186</v>
      </c>
      <c r="J8510" t="str">
        <f t="shared" si="264"/>
        <v>4632SkogOrganisk jordLauvskogSærs høy</v>
      </c>
      <c r="K8510" s="111">
        <v>-1.8997279926091779</v>
      </c>
      <c r="L8510" s="111">
        <v>0.92784825435236762</v>
      </c>
      <c r="M8510" s="111">
        <v>0.46510463492953991</v>
      </c>
      <c r="N8510" s="112">
        <f t="shared" si="265"/>
        <v>-0.50677510332727038</v>
      </c>
    </row>
    <row r="8511" spans="1:14" x14ac:dyDescent="0.25">
      <c r="A8511" s="111" t="s">
        <v>816</v>
      </c>
      <c r="B8511" s="111">
        <f>INDEX(kommuner!C:C,MATCH(_xlfn.NUMBERVALUE(A8511),kommuner!B:B,0))</f>
        <v>4632</v>
      </c>
      <c r="C8511" s="111" t="s">
        <v>83</v>
      </c>
      <c r="D8511" s="111" t="s">
        <v>83</v>
      </c>
      <c r="E8511" s="111" t="s">
        <v>126</v>
      </c>
      <c r="F8511" s="111" t="s">
        <v>139</v>
      </c>
      <c r="G8511" s="111" t="s">
        <v>139</v>
      </c>
      <c r="H8511" s="111" t="s">
        <v>139</v>
      </c>
      <c r="I8511" s="111" t="s">
        <v>139</v>
      </c>
      <c r="J8511" t="str">
        <f t="shared" si="264"/>
        <v>4632Utbygd arealMineraljord</v>
      </c>
      <c r="K8511" s="111">
        <v>-1.3010725986550351</v>
      </c>
      <c r="L8511" s="111">
        <v>0</v>
      </c>
      <c r="M8511" s="111">
        <v>1.303047089454229E-2</v>
      </c>
      <c r="N8511" s="112">
        <f t="shared" si="265"/>
        <v>-1.2880421277604928</v>
      </c>
    </row>
    <row r="8512" spans="1:14" x14ac:dyDescent="0.25">
      <c r="A8512" s="111" t="s">
        <v>816</v>
      </c>
      <c r="B8512" s="111">
        <f>INDEX(kommuner!C:C,MATCH(_xlfn.NUMBERVALUE(A8512),kommuner!B:B,0))</f>
        <v>4632</v>
      </c>
      <c r="C8512" s="111" t="s">
        <v>83</v>
      </c>
      <c r="D8512" s="111" t="s">
        <v>83</v>
      </c>
      <c r="E8512" s="111" t="s">
        <v>123</v>
      </c>
      <c r="F8512" s="111" t="s">
        <v>139</v>
      </c>
      <c r="G8512" s="111" t="s">
        <v>139</v>
      </c>
      <c r="H8512" s="111" t="s">
        <v>139</v>
      </c>
      <c r="I8512" s="111" t="s">
        <v>139</v>
      </c>
      <c r="J8512" t="str">
        <f t="shared" si="264"/>
        <v>4632Utbygd arealOrganisk jord</v>
      </c>
      <c r="K8512" s="111">
        <v>29.011421395201612</v>
      </c>
      <c r="L8512" s="111">
        <v>0</v>
      </c>
      <c r="M8512" s="111">
        <v>1.303047089454229E-2</v>
      </c>
      <c r="N8512" s="112">
        <f t="shared" si="265"/>
        <v>29.024451866096154</v>
      </c>
    </row>
    <row r="8513" spans="1:14" x14ac:dyDescent="0.25">
      <c r="A8513" s="111" t="s">
        <v>816</v>
      </c>
      <c r="B8513" s="111">
        <f>INDEX(kommuner!C:C,MATCH(_xlfn.NUMBERVALUE(A8513),kommuner!B:B,0))</f>
        <v>4632</v>
      </c>
      <c r="C8513" s="111" t="s">
        <v>181</v>
      </c>
      <c r="D8513" s="111" t="s">
        <v>181</v>
      </c>
      <c r="E8513" s="111" t="s">
        <v>123</v>
      </c>
      <c r="F8513" s="111" t="s">
        <v>139</v>
      </c>
      <c r="G8513" s="111" t="s">
        <v>139</v>
      </c>
      <c r="H8513" s="111" t="s">
        <v>139</v>
      </c>
      <c r="I8513" s="111" t="s">
        <v>139</v>
      </c>
      <c r="J8513" t="str">
        <f t="shared" si="264"/>
        <v>4632Vann og myrOrganisk jord</v>
      </c>
      <c r="K8513" s="111">
        <v>-0.38124953903444653</v>
      </c>
      <c r="L8513" s="111">
        <v>0</v>
      </c>
      <c r="M8513" s="111">
        <v>0</v>
      </c>
      <c r="N8513" s="112">
        <f t="shared" si="265"/>
        <v>-0.38124953903444653</v>
      </c>
    </row>
    <row r="8514" spans="1:14" x14ac:dyDescent="0.25">
      <c r="A8514" s="111" t="s">
        <v>817</v>
      </c>
      <c r="B8514" s="111">
        <f>INDEX(kommuner!C:C,MATCH(_xlfn.NUMBERVALUE(A8514),kommuner!B:B,0))</f>
        <v>4633</v>
      </c>
      <c r="C8514" s="111" t="s">
        <v>82</v>
      </c>
      <c r="D8514" s="111" t="s">
        <v>82</v>
      </c>
      <c r="E8514" s="111" t="s">
        <v>126</v>
      </c>
      <c r="F8514" s="111" t="s">
        <v>139</v>
      </c>
      <c r="G8514" s="111" t="s">
        <v>139</v>
      </c>
      <c r="H8514" s="111" t="s">
        <v>139</v>
      </c>
      <c r="I8514" s="111" t="s">
        <v>139</v>
      </c>
      <c r="J8514" t="str">
        <f t="shared" si="264"/>
        <v>4633Annen utmarkMineraljord</v>
      </c>
      <c r="K8514" s="111">
        <v>-0.12122885237983599</v>
      </c>
      <c r="L8514" s="111">
        <v>0</v>
      </c>
      <c r="M8514" s="111">
        <v>0</v>
      </c>
      <c r="N8514" s="112">
        <f t="shared" si="265"/>
        <v>-0.12122885237983599</v>
      </c>
    </row>
    <row r="8515" spans="1:14" x14ac:dyDescent="0.25">
      <c r="A8515" s="111" t="s">
        <v>817</v>
      </c>
      <c r="B8515" s="111">
        <f>INDEX(kommuner!C:C,MATCH(_xlfn.NUMBERVALUE(A8515),kommuner!B:B,0))</f>
        <v>4633</v>
      </c>
      <c r="C8515" s="111" t="s">
        <v>121</v>
      </c>
      <c r="D8515" s="111" t="s">
        <v>121</v>
      </c>
      <c r="E8515" s="111" t="s">
        <v>126</v>
      </c>
      <c r="F8515" s="111" t="s">
        <v>139</v>
      </c>
      <c r="G8515" s="111" t="s">
        <v>139</v>
      </c>
      <c r="H8515" s="111" t="s">
        <v>139</v>
      </c>
      <c r="I8515" s="111" t="s">
        <v>139</v>
      </c>
      <c r="J8515" t="str">
        <f t="shared" ref="J8515:J8578" si="266">B8515&amp;C8515&amp;E8515&amp;IF(C8515="Skog",F8515&amp;G8515,"")</f>
        <v>4633BeiteMineraljord</v>
      </c>
      <c r="K8515" s="111">
        <v>-0.96338340838695502</v>
      </c>
      <c r="L8515" s="111">
        <v>0</v>
      </c>
      <c r="M8515" s="111">
        <v>1.2448711246839999E-7</v>
      </c>
      <c r="N8515" s="112">
        <f t="shared" ref="N8515:N8578" si="267">SUM(K8515:M8515)</f>
        <v>-0.96338328389984251</v>
      </c>
    </row>
    <row r="8516" spans="1:14" x14ac:dyDescent="0.25">
      <c r="A8516" s="111" t="s">
        <v>817</v>
      </c>
      <c r="B8516" s="111">
        <f>INDEX(kommuner!C:C,MATCH(_xlfn.NUMBERVALUE(A8516),kommuner!B:B,0))</f>
        <v>4633</v>
      </c>
      <c r="C8516" s="111" t="s">
        <v>121</v>
      </c>
      <c r="D8516" s="111" t="s">
        <v>121</v>
      </c>
      <c r="E8516" s="111" t="s">
        <v>123</v>
      </c>
      <c r="F8516" s="111" t="s">
        <v>139</v>
      </c>
      <c r="G8516" s="111" t="s">
        <v>139</v>
      </c>
      <c r="H8516" s="111" t="s">
        <v>139</v>
      </c>
      <c r="I8516" s="111" t="s">
        <v>139</v>
      </c>
      <c r="J8516" t="str">
        <f t="shared" si="266"/>
        <v>4633BeiteOrganisk jord</v>
      </c>
      <c r="K8516" s="111">
        <v>12.077525935985037</v>
      </c>
      <c r="L8516" s="111">
        <v>1.6412500000000001</v>
      </c>
      <c r="M8516" s="111">
        <v>0</v>
      </c>
      <c r="N8516" s="112">
        <f t="shared" si="267"/>
        <v>13.718775935985036</v>
      </c>
    </row>
    <row r="8517" spans="1:14" x14ac:dyDescent="0.25">
      <c r="A8517" s="111" t="s">
        <v>817</v>
      </c>
      <c r="B8517" s="111">
        <f>INDEX(kommuner!C:C,MATCH(_xlfn.NUMBERVALUE(A8517),kommuner!B:B,0))</f>
        <v>4633</v>
      </c>
      <c r="C8517" s="111" t="s">
        <v>84</v>
      </c>
      <c r="D8517" s="111" t="s">
        <v>84</v>
      </c>
      <c r="E8517" s="111" t="s">
        <v>126</v>
      </c>
      <c r="F8517" s="111" t="s">
        <v>139</v>
      </c>
      <c r="G8517" s="111" t="s">
        <v>139</v>
      </c>
      <c r="H8517" s="111" t="s">
        <v>139</v>
      </c>
      <c r="I8517" s="111" t="s">
        <v>139</v>
      </c>
      <c r="J8517" t="str">
        <f t="shared" si="266"/>
        <v>4633Dyrket markMineraljord</v>
      </c>
      <c r="K8517" s="111">
        <v>-0.87492202609341907</v>
      </c>
      <c r="L8517" s="111">
        <v>0</v>
      </c>
      <c r="M8517" s="111">
        <v>0</v>
      </c>
      <c r="N8517" s="112">
        <f t="shared" si="267"/>
        <v>-0.87492202609341907</v>
      </c>
    </row>
    <row r="8518" spans="1:14" x14ac:dyDescent="0.25">
      <c r="A8518" s="111" t="s">
        <v>817</v>
      </c>
      <c r="B8518" s="111">
        <f>INDEX(kommuner!C:C,MATCH(_xlfn.NUMBERVALUE(A8518),kommuner!B:B,0))</f>
        <v>4633</v>
      </c>
      <c r="C8518" s="111" t="s">
        <v>84</v>
      </c>
      <c r="D8518" s="111" t="s">
        <v>84</v>
      </c>
      <c r="E8518" s="111" t="s">
        <v>123</v>
      </c>
      <c r="F8518" s="111" t="s">
        <v>139</v>
      </c>
      <c r="G8518" s="111" t="s">
        <v>139</v>
      </c>
      <c r="H8518" s="111" t="s">
        <v>139</v>
      </c>
      <c r="I8518" s="111" t="s">
        <v>139</v>
      </c>
      <c r="J8518" t="str">
        <f t="shared" si="266"/>
        <v>4633Dyrket markOrganisk jord</v>
      </c>
      <c r="K8518" s="111">
        <v>28.726149366675592</v>
      </c>
      <c r="L8518" s="111">
        <v>1.45625</v>
      </c>
      <c r="M8518" s="111">
        <v>0</v>
      </c>
      <c r="N8518" s="112">
        <f t="shared" si="267"/>
        <v>30.182399366675593</v>
      </c>
    </row>
    <row r="8519" spans="1:14" x14ac:dyDescent="0.25">
      <c r="A8519" s="111" t="s">
        <v>817</v>
      </c>
      <c r="B8519" s="111">
        <f>INDEX(kommuner!C:C,MATCH(_xlfn.NUMBERVALUE(A8519),kommuner!B:B,0))</f>
        <v>4633</v>
      </c>
      <c r="C8519" s="111" t="s">
        <v>127</v>
      </c>
      <c r="D8519" s="111" t="s">
        <v>127</v>
      </c>
      <c r="E8519" s="111" t="s">
        <v>126</v>
      </c>
      <c r="F8519" s="111" t="s">
        <v>172</v>
      </c>
      <c r="G8519" s="111" t="s">
        <v>180</v>
      </c>
      <c r="H8519" s="111" t="s">
        <v>172</v>
      </c>
      <c r="I8519" s="111" t="s">
        <v>180</v>
      </c>
      <c r="J8519" t="str">
        <f t="shared" si="266"/>
        <v>4633SkogMineraljordBarskogHøy</v>
      </c>
      <c r="K8519" s="111">
        <v>-3.4914408319412575</v>
      </c>
      <c r="L8519" s="111">
        <v>0.85306406685236758</v>
      </c>
      <c r="M8519" s="111">
        <v>6.4056614999681585E-2</v>
      </c>
      <c r="N8519" s="112">
        <f t="shared" si="267"/>
        <v>-2.5743201500892083</v>
      </c>
    </row>
    <row r="8520" spans="1:14" x14ac:dyDescent="0.25">
      <c r="A8520" s="111" t="s">
        <v>817</v>
      </c>
      <c r="B8520" s="111">
        <f>INDEX(kommuner!C:C,MATCH(_xlfn.NUMBERVALUE(A8520),kommuner!B:B,0))</f>
        <v>4633</v>
      </c>
      <c r="C8520" s="111" t="s">
        <v>127</v>
      </c>
      <c r="D8520" s="111" t="s">
        <v>127</v>
      </c>
      <c r="E8520" s="111" t="s">
        <v>126</v>
      </c>
      <c r="F8520" s="111" t="s">
        <v>172</v>
      </c>
      <c r="G8520" s="111" t="s">
        <v>167</v>
      </c>
      <c r="H8520" s="111" t="s">
        <v>172</v>
      </c>
      <c r="I8520" s="111" t="s">
        <v>167</v>
      </c>
      <c r="J8520" t="str">
        <f t="shared" si="266"/>
        <v>4633SkogMineraljordBarskogImpediment</v>
      </c>
      <c r="K8520" s="111">
        <v>-1.1558387230259366</v>
      </c>
      <c r="L8520" s="111">
        <v>0.85306406685236758</v>
      </c>
      <c r="M8520" s="111">
        <v>6.3979989500968365E-2</v>
      </c>
      <c r="N8520" s="112">
        <f t="shared" si="267"/>
        <v>-0.23879466667260066</v>
      </c>
    </row>
    <row r="8521" spans="1:14" x14ac:dyDescent="0.25">
      <c r="A8521" s="111" t="s">
        <v>817</v>
      </c>
      <c r="B8521" s="111">
        <f>INDEX(kommuner!C:C,MATCH(_xlfn.NUMBERVALUE(A8521),kommuner!B:B,0))</f>
        <v>4633</v>
      </c>
      <c r="C8521" s="111" t="s">
        <v>127</v>
      </c>
      <c r="D8521" s="111" t="s">
        <v>127</v>
      </c>
      <c r="E8521" s="111" t="s">
        <v>126</v>
      </c>
      <c r="F8521" s="111" t="s">
        <v>172</v>
      </c>
      <c r="G8521" s="111" t="s">
        <v>190</v>
      </c>
      <c r="H8521" s="111" t="s">
        <v>172</v>
      </c>
      <c r="I8521" s="111" t="s">
        <v>190</v>
      </c>
      <c r="J8521" t="str">
        <f t="shared" si="266"/>
        <v>4633SkogMineraljordBarskogLav</v>
      </c>
      <c r="K8521" s="111">
        <v>-1.8215681825293268</v>
      </c>
      <c r="L8521" s="111">
        <v>0.85306406685236758</v>
      </c>
      <c r="M8521" s="111">
        <v>6.3979989500968365E-2</v>
      </c>
      <c r="N8521" s="112">
        <f t="shared" si="267"/>
        <v>-0.90452412617599087</v>
      </c>
    </row>
    <row r="8522" spans="1:14" x14ac:dyDescent="0.25">
      <c r="A8522" s="111" t="s">
        <v>817</v>
      </c>
      <c r="B8522" s="111">
        <f>INDEX(kommuner!C:C,MATCH(_xlfn.NUMBERVALUE(A8522),kommuner!B:B,0))</f>
        <v>4633</v>
      </c>
      <c r="C8522" s="111" t="s">
        <v>127</v>
      </c>
      <c r="D8522" s="111" t="s">
        <v>127</v>
      </c>
      <c r="E8522" s="111" t="s">
        <v>126</v>
      </c>
      <c r="F8522" s="111" t="s">
        <v>172</v>
      </c>
      <c r="G8522" s="111" t="s">
        <v>173</v>
      </c>
      <c r="H8522" s="111" t="s">
        <v>172</v>
      </c>
      <c r="I8522" s="111" t="s">
        <v>173</v>
      </c>
      <c r="J8522" t="str">
        <f t="shared" si="266"/>
        <v>4633SkogMineraljordBarskogMiddels</v>
      </c>
      <c r="K8522" s="111">
        <v>-2.9452289214132028</v>
      </c>
      <c r="L8522" s="111">
        <v>0.85306406685236758</v>
      </c>
      <c r="M8522" s="111">
        <v>6.4056614999681585E-2</v>
      </c>
      <c r="N8522" s="112">
        <f t="shared" si="267"/>
        <v>-2.0281082395611536</v>
      </c>
    </row>
    <row r="8523" spans="1:14" x14ac:dyDescent="0.25">
      <c r="A8523" s="111" t="s">
        <v>817</v>
      </c>
      <c r="B8523" s="111">
        <f>INDEX(kommuner!C:C,MATCH(_xlfn.NUMBERVALUE(A8523),kommuner!B:B,0))</f>
        <v>4633</v>
      </c>
      <c r="C8523" s="111" t="s">
        <v>127</v>
      </c>
      <c r="D8523" s="111" t="s">
        <v>127</v>
      </c>
      <c r="E8523" s="111" t="s">
        <v>126</v>
      </c>
      <c r="F8523" s="111" t="s">
        <v>172</v>
      </c>
      <c r="G8523" s="111" t="s">
        <v>186</v>
      </c>
      <c r="H8523" s="111" t="s">
        <v>172</v>
      </c>
      <c r="I8523" s="111" t="s">
        <v>186</v>
      </c>
      <c r="J8523" t="str">
        <f t="shared" si="266"/>
        <v>4633SkogMineraljordBarskogSærs høy</v>
      </c>
      <c r="K8523" s="111">
        <v>-2.734962032443129</v>
      </c>
      <c r="L8523" s="111">
        <v>0.85306406685236758</v>
      </c>
      <c r="M8523" s="111">
        <v>6.4056614999681585E-2</v>
      </c>
      <c r="N8523" s="112">
        <f t="shared" si="267"/>
        <v>-1.81784135059108</v>
      </c>
    </row>
    <row r="8524" spans="1:14" x14ac:dyDescent="0.25">
      <c r="A8524" s="111" t="s">
        <v>817</v>
      </c>
      <c r="B8524" s="111">
        <f>INDEX(kommuner!C:C,MATCH(_xlfn.NUMBERVALUE(A8524),kommuner!B:B,0))</f>
        <v>4633</v>
      </c>
      <c r="C8524" s="111" t="s">
        <v>127</v>
      </c>
      <c r="D8524" s="111" t="s">
        <v>127</v>
      </c>
      <c r="E8524" s="111" t="s">
        <v>126</v>
      </c>
      <c r="F8524" s="111" t="s">
        <v>179</v>
      </c>
      <c r="G8524" s="111" t="s">
        <v>180</v>
      </c>
      <c r="H8524" s="111" t="s">
        <v>179</v>
      </c>
      <c r="I8524" s="111" t="s">
        <v>180</v>
      </c>
      <c r="J8524" t="str">
        <f t="shared" si="266"/>
        <v>4633SkogMineraljordBlandingsskogHøy</v>
      </c>
      <c r="K8524" s="111">
        <v>-7.1939050909469406</v>
      </c>
      <c r="L8524" s="111">
        <v>0.85306406685236758</v>
      </c>
      <c r="M8524" s="111">
        <v>6.3979989500968365E-2</v>
      </c>
      <c r="N8524" s="112">
        <f t="shared" si="267"/>
        <v>-6.2768610345936047</v>
      </c>
    </row>
    <row r="8525" spans="1:14" x14ac:dyDescent="0.25">
      <c r="A8525" s="111" t="s">
        <v>817</v>
      </c>
      <c r="B8525" s="111">
        <f>INDEX(kommuner!C:C,MATCH(_xlfn.NUMBERVALUE(A8525),kommuner!B:B,0))</f>
        <v>4633</v>
      </c>
      <c r="C8525" s="111" t="s">
        <v>127</v>
      </c>
      <c r="D8525" s="111" t="s">
        <v>127</v>
      </c>
      <c r="E8525" s="111" t="s">
        <v>126</v>
      </c>
      <c r="F8525" s="111" t="s">
        <v>179</v>
      </c>
      <c r="G8525" s="111" t="s">
        <v>167</v>
      </c>
      <c r="H8525" s="111" t="s">
        <v>179</v>
      </c>
      <c r="I8525" s="111" t="s">
        <v>167</v>
      </c>
      <c r="J8525" t="str">
        <f t="shared" si="266"/>
        <v>4633SkogMineraljordBlandingsskogImpediment</v>
      </c>
      <c r="K8525" s="111">
        <v>-1.6598037998579707</v>
      </c>
      <c r="L8525" s="111">
        <v>0.85306406685236758</v>
      </c>
      <c r="M8525" s="111">
        <v>6.3979989500968365E-2</v>
      </c>
      <c r="N8525" s="112">
        <f t="shared" si="267"/>
        <v>-0.7427597435046347</v>
      </c>
    </row>
    <row r="8526" spans="1:14" x14ac:dyDescent="0.25">
      <c r="A8526" s="111" t="s">
        <v>817</v>
      </c>
      <c r="B8526" s="111">
        <f>INDEX(kommuner!C:C,MATCH(_xlfn.NUMBERVALUE(A8526),kommuner!B:B,0))</f>
        <v>4633</v>
      </c>
      <c r="C8526" s="111" t="s">
        <v>127</v>
      </c>
      <c r="D8526" s="111" t="s">
        <v>127</v>
      </c>
      <c r="E8526" s="111" t="s">
        <v>126</v>
      </c>
      <c r="F8526" s="111" t="s">
        <v>179</v>
      </c>
      <c r="G8526" s="111" t="s">
        <v>190</v>
      </c>
      <c r="H8526" s="111" t="s">
        <v>179</v>
      </c>
      <c r="I8526" s="111" t="s">
        <v>190</v>
      </c>
      <c r="J8526" t="str">
        <f t="shared" si="266"/>
        <v>4633SkogMineraljordBlandingsskogLav</v>
      </c>
      <c r="K8526" s="111">
        <v>-2.5588434197694254</v>
      </c>
      <c r="L8526" s="111">
        <v>0.85306406685236758</v>
      </c>
      <c r="M8526" s="111">
        <v>6.3979989500968365E-2</v>
      </c>
      <c r="N8526" s="112">
        <f t="shared" si="267"/>
        <v>-1.6417993634160897</v>
      </c>
    </row>
    <row r="8527" spans="1:14" x14ac:dyDescent="0.25">
      <c r="A8527" s="111" t="s">
        <v>817</v>
      </c>
      <c r="B8527" s="111">
        <f>INDEX(kommuner!C:C,MATCH(_xlfn.NUMBERVALUE(A8527),kommuner!B:B,0))</f>
        <v>4633</v>
      </c>
      <c r="C8527" s="111" t="s">
        <v>127</v>
      </c>
      <c r="D8527" s="111" t="s">
        <v>127</v>
      </c>
      <c r="E8527" s="111" t="s">
        <v>126</v>
      </c>
      <c r="F8527" s="111" t="s">
        <v>179</v>
      </c>
      <c r="G8527" s="111" t="s">
        <v>173</v>
      </c>
      <c r="H8527" s="111" t="s">
        <v>179</v>
      </c>
      <c r="I8527" s="111" t="s">
        <v>173</v>
      </c>
      <c r="J8527" t="str">
        <f t="shared" si="266"/>
        <v>4633SkogMineraljordBlandingsskogMiddels</v>
      </c>
      <c r="K8527" s="111">
        <v>-3.8687729546762566</v>
      </c>
      <c r="L8527" s="111">
        <v>0.85306406685236758</v>
      </c>
      <c r="M8527" s="111">
        <v>6.3979989500968365E-2</v>
      </c>
      <c r="N8527" s="112">
        <f t="shared" si="267"/>
        <v>-2.9517288983229206</v>
      </c>
    </row>
    <row r="8528" spans="1:14" x14ac:dyDescent="0.25">
      <c r="A8528" s="111" t="s">
        <v>817</v>
      </c>
      <c r="B8528" s="111">
        <f>INDEX(kommuner!C:C,MATCH(_xlfn.NUMBERVALUE(A8528),kommuner!B:B,0))</f>
        <v>4633</v>
      </c>
      <c r="C8528" s="111" t="s">
        <v>127</v>
      </c>
      <c r="D8528" s="111" t="s">
        <v>127</v>
      </c>
      <c r="E8528" s="111" t="s">
        <v>126</v>
      </c>
      <c r="F8528" s="111" t="s">
        <v>179</v>
      </c>
      <c r="G8528" s="111" t="s">
        <v>186</v>
      </c>
      <c r="H8528" s="111" t="s">
        <v>179</v>
      </c>
      <c r="I8528" s="111" t="s">
        <v>186</v>
      </c>
      <c r="J8528" t="str">
        <f t="shared" si="266"/>
        <v>4633SkogMineraljordBlandingsskogSærs høy</v>
      </c>
      <c r="K8528" s="111">
        <v>-2.9395925245326562</v>
      </c>
      <c r="L8528" s="111">
        <v>0.85306406685236758</v>
      </c>
      <c r="M8528" s="111">
        <v>6.3979989500968365E-2</v>
      </c>
      <c r="N8528" s="112">
        <f t="shared" si="267"/>
        <v>-2.0225484681793202</v>
      </c>
    </row>
    <row r="8529" spans="1:14" x14ac:dyDescent="0.25">
      <c r="A8529" s="111" t="s">
        <v>817</v>
      </c>
      <c r="B8529" s="111">
        <f>INDEX(kommuner!C:C,MATCH(_xlfn.NUMBERVALUE(A8529),kommuner!B:B,0))</f>
        <v>4633</v>
      </c>
      <c r="C8529" s="111" t="s">
        <v>127</v>
      </c>
      <c r="D8529" s="111" t="s">
        <v>127</v>
      </c>
      <c r="E8529" s="111" t="s">
        <v>126</v>
      </c>
      <c r="F8529" s="111" t="s">
        <v>185</v>
      </c>
      <c r="G8529" s="111" t="s">
        <v>180</v>
      </c>
      <c r="H8529" s="111" t="s">
        <v>185</v>
      </c>
      <c r="I8529" s="111" t="s">
        <v>180</v>
      </c>
      <c r="J8529" t="str">
        <f t="shared" si="266"/>
        <v>4633SkogMineraljordLauvskogHøy</v>
      </c>
      <c r="K8529" s="111">
        <v>-2.6171499611514069</v>
      </c>
      <c r="L8529" s="111">
        <v>0.85306406685236758</v>
      </c>
      <c r="M8529" s="111">
        <v>6.3979989500968365E-2</v>
      </c>
      <c r="N8529" s="112">
        <f t="shared" si="267"/>
        <v>-1.7001059047980711</v>
      </c>
    </row>
    <row r="8530" spans="1:14" x14ac:dyDescent="0.25">
      <c r="A8530" s="111" t="s">
        <v>817</v>
      </c>
      <c r="B8530" s="111">
        <f>INDEX(kommuner!C:C,MATCH(_xlfn.NUMBERVALUE(A8530),kommuner!B:B,0))</f>
        <v>4633</v>
      </c>
      <c r="C8530" s="111" t="s">
        <v>127</v>
      </c>
      <c r="D8530" s="111" t="s">
        <v>127</v>
      </c>
      <c r="E8530" s="111" t="s">
        <v>126</v>
      </c>
      <c r="F8530" s="111" t="s">
        <v>185</v>
      </c>
      <c r="G8530" s="111" t="s">
        <v>167</v>
      </c>
      <c r="H8530" s="111" t="s">
        <v>185</v>
      </c>
      <c r="I8530" s="111" t="s">
        <v>167</v>
      </c>
      <c r="J8530" t="str">
        <f t="shared" si="266"/>
        <v>4633SkogMineraljordLauvskogImpediment</v>
      </c>
      <c r="K8530" s="111">
        <v>-1.406906973132888</v>
      </c>
      <c r="L8530" s="111">
        <v>0.85306406685236758</v>
      </c>
      <c r="M8530" s="111">
        <v>6.3979989500968365E-2</v>
      </c>
      <c r="N8530" s="112">
        <f t="shared" si="267"/>
        <v>-0.48986291677955207</v>
      </c>
    </row>
    <row r="8531" spans="1:14" x14ac:dyDescent="0.25">
      <c r="A8531" s="111" t="s">
        <v>817</v>
      </c>
      <c r="B8531" s="111">
        <f>INDEX(kommuner!C:C,MATCH(_xlfn.NUMBERVALUE(A8531),kommuner!B:B,0))</f>
        <v>4633</v>
      </c>
      <c r="C8531" s="111" t="s">
        <v>127</v>
      </c>
      <c r="D8531" s="111" t="s">
        <v>127</v>
      </c>
      <c r="E8531" s="111" t="s">
        <v>126</v>
      </c>
      <c r="F8531" s="111" t="s">
        <v>185</v>
      </c>
      <c r="G8531" s="111" t="s">
        <v>190</v>
      </c>
      <c r="H8531" s="111" t="s">
        <v>185</v>
      </c>
      <c r="I8531" s="111" t="s">
        <v>190</v>
      </c>
      <c r="J8531" t="str">
        <f t="shared" si="266"/>
        <v>4633SkogMineraljordLauvskogLav</v>
      </c>
      <c r="K8531" s="111">
        <v>-8.9748170935426599E-2</v>
      </c>
      <c r="L8531" s="111">
        <v>0.85306406685236758</v>
      </c>
      <c r="M8531" s="111">
        <v>6.3979989500968365E-2</v>
      </c>
      <c r="N8531" s="112">
        <f t="shared" si="267"/>
        <v>0.82729588541790933</v>
      </c>
    </row>
    <row r="8532" spans="1:14" x14ac:dyDescent="0.25">
      <c r="A8532" s="111" t="s">
        <v>817</v>
      </c>
      <c r="B8532" s="111">
        <f>INDEX(kommuner!C:C,MATCH(_xlfn.NUMBERVALUE(A8532),kommuner!B:B,0))</f>
        <v>4633</v>
      </c>
      <c r="C8532" s="111" t="s">
        <v>127</v>
      </c>
      <c r="D8532" s="111" t="s">
        <v>127</v>
      </c>
      <c r="E8532" s="111" t="s">
        <v>126</v>
      </c>
      <c r="F8532" s="111" t="s">
        <v>185</v>
      </c>
      <c r="G8532" s="111" t="s">
        <v>173</v>
      </c>
      <c r="H8532" s="111" t="s">
        <v>185</v>
      </c>
      <c r="I8532" s="111" t="s">
        <v>173</v>
      </c>
      <c r="J8532" t="str">
        <f t="shared" si="266"/>
        <v>4633SkogMineraljordLauvskogMiddels</v>
      </c>
      <c r="K8532" s="111">
        <v>-1.7789409505847176</v>
      </c>
      <c r="L8532" s="111">
        <v>0.85306406685236758</v>
      </c>
      <c r="M8532" s="111">
        <v>6.3979989500968365E-2</v>
      </c>
      <c r="N8532" s="112">
        <f t="shared" si="267"/>
        <v>-0.86189689423138161</v>
      </c>
    </row>
    <row r="8533" spans="1:14" x14ac:dyDescent="0.25">
      <c r="A8533" s="111" t="s">
        <v>817</v>
      </c>
      <c r="B8533" s="111">
        <f>INDEX(kommuner!C:C,MATCH(_xlfn.NUMBERVALUE(A8533),kommuner!B:B,0))</f>
        <v>4633</v>
      </c>
      <c r="C8533" s="111" t="s">
        <v>127</v>
      </c>
      <c r="D8533" s="111" t="s">
        <v>127</v>
      </c>
      <c r="E8533" s="111" t="s">
        <v>126</v>
      </c>
      <c r="F8533" s="111" t="s">
        <v>185</v>
      </c>
      <c r="G8533" s="111" t="s">
        <v>186</v>
      </c>
      <c r="H8533" s="111" t="s">
        <v>185</v>
      </c>
      <c r="I8533" s="111" t="s">
        <v>186</v>
      </c>
      <c r="J8533" t="str">
        <f t="shared" si="266"/>
        <v>4633SkogMineraljordLauvskogSærs høy</v>
      </c>
      <c r="K8533" s="111">
        <v>-3.5879168219799293</v>
      </c>
      <c r="L8533" s="111">
        <v>0.85306406685236758</v>
      </c>
      <c r="M8533" s="111">
        <v>6.3979989500968365E-2</v>
      </c>
      <c r="N8533" s="112">
        <f t="shared" si="267"/>
        <v>-2.6708727656265934</v>
      </c>
    </row>
    <row r="8534" spans="1:14" x14ac:dyDescent="0.25">
      <c r="A8534" s="111" t="s">
        <v>817</v>
      </c>
      <c r="B8534" s="111">
        <f>INDEX(kommuner!C:C,MATCH(_xlfn.NUMBERVALUE(A8534),kommuner!B:B,0))</f>
        <v>4633</v>
      </c>
      <c r="C8534" s="111" t="s">
        <v>127</v>
      </c>
      <c r="D8534" s="111" t="s">
        <v>127</v>
      </c>
      <c r="E8534" s="111" t="s">
        <v>123</v>
      </c>
      <c r="F8534" s="111" t="s">
        <v>172</v>
      </c>
      <c r="G8534" s="111" t="s">
        <v>180</v>
      </c>
      <c r="H8534" s="111" t="s">
        <v>172</v>
      </c>
      <c r="I8534" s="111" t="s">
        <v>180</v>
      </c>
      <c r="J8534" t="str">
        <f t="shared" si="266"/>
        <v>4633SkogOrganisk jordBarskogHøy</v>
      </c>
      <c r="K8534" s="111">
        <v>-2.5184559031994138</v>
      </c>
      <c r="L8534" s="111">
        <v>0.92784825435236762</v>
      </c>
      <c r="M8534" s="111">
        <v>0.46518126042825314</v>
      </c>
      <c r="N8534" s="112">
        <f t="shared" si="267"/>
        <v>-1.1254263884187932</v>
      </c>
    </row>
    <row r="8535" spans="1:14" x14ac:dyDescent="0.25">
      <c r="A8535" s="111" t="s">
        <v>817</v>
      </c>
      <c r="B8535" s="111">
        <f>INDEX(kommuner!C:C,MATCH(_xlfn.NUMBERVALUE(A8535),kommuner!B:B,0))</f>
        <v>4633</v>
      </c>
      <c r="C8535" s="111" t="s">
        <v>127</v>
      </c>
      <c r="D8535" s="111" t="s">
        <v>127</v>
      </c>
      <c r="E8535" s="111" t="s">
        <v>123</v>
      </c>
      <c r="F8535" s="111" t="s">
        <v>172</v>
      </c>
      <c r="G8535" s="111" t="s">
        <v>167</v>
      </c>
      <c r="H8535" s="111" t="s">
        <v>172</v>
      </c>
      <c r="I8535" s="111" t="s">
        <v>167</v>
      </c>
      <c r="J8535" t="str">
        <f t="shared" si="266"/>
        <v>4633SkogOrganisk jordBarskogImpediment</v>
      </c>
      <c r="K8535" s="111">
        <v>-0.13011741963904588</v>
      </c>
      <c r="L8535" s="111">
        <v>0.92784825435236762</v>
      </c>
      <c r="M8535" s="111">
        <v>0.46510463492953991</v>
      </c>
      <c r="N8535" s="112">
        <f t="shared" si="267"/>
        <v>1.2628354696428616</v>
      </c>
    </row>
    <row r="8536" spans="1:14" x14ac:dyDescent="0.25">
      <c r="A8536" s="111" t="s">
        <v>817</v>
      </c>
      <c r="B8536" s="111">
        <f>INDEX(kommuner!C:C,MATCH(_xlfn.NUMBERVALUE(A8536),kommuner!B:B,0))</f>
        <v>4633</v>
      </c>
      <c r="C8536" s="111" t="s">
        <v>127</v>
      </c>
      <c r="D8536" s="111" t="s">
        <v>127</v>
      </c>
      <c r="E8536" s="111" t="s">
        <v>123</v>
      </c>
      <c r="F8536" s="111" t="s">
        <v>172</v>
      </c>
      <c r="G8536" s="111" t="s">
        <v>190</v>
      </c>
      <c r="H8536" s="111" t="s">
        <v>172</v>
      </c>
      <c r="I8536" s="111" t="s">
        <v>190</v>
      </c>
      <c r="J8536" t="str">
        <f t="shared" si="266"/>
        <v>4633SkogOrganisk jordBarskogLav</v>
      </c>
      <c r="K8536" s="111">
        <v>-0.50666953101693391</v>
      </c>
      <c r="L8536" s="111">
        <v>0.92784825435236762</v>
      </c>
      <c r="M8536" s="111">
        <v>0.46510463492953991</v>
      </c>
      <c r="N8536" s="112">
        <f t="shared" si="267"/>
        <v>0.88628335826497362</v>
      </c>
    </row>
    <row r="8537" spans="1:14" x14ac:dyDescent="0.25">
      <c r="A8537" s="111" t="s">
        <v>817</v>
      </c>
      <c r="B8537" s="111">
        <f>INDEX(kommuner!C:C,MATCH(_xlfn.NUMBERVALUE(A8537),kommuner!B:B,0))</f>
        <v>4633</v>
      </c>
      <c r="C8537" s="111" t="s">
        <v>127</v>
      </c>
      <c r="D8537" s="111" t="s">
        <v>127</v>
      </c>
      <c r="E8537" s="111" t="s">
        <v>123</v>
      </c>
      <c r="F8537" s="111" t="s">
        <v>172</v>
      </c>
      <c r="G8537" s="111" t="s">
        <v>173</v>
      </c>
      <c r="H8537" s="111" t="s">
        <v>172</v>
      </c>
      <c r="I8537" s="111" t="s">
        <v>173</v>
      </c>
      <c r="J8537" t="str">
        <f t="shared" si="266"/>
        <v>4633SkogOrganisk jordBarskogMiddels</v>
      </c>
      <c r="K8537" s="111">
        <v>-1.5571490961494638</v>
      </c>
      <c r="L8537" s="111">
        <v>0.92784825435236762</v>
      </c>
      <c r="M8537" s="111">
        <v>0.46518126042825314</v>
      </c>
      <c r="N8537" s="112">
        <f t="shared" si="267"/>
        <v>-0.16411958136884308</v>
      </c>
    </row>
    <row r="8538" spans="1:14" x14ac:dyDescent="0.25">
      <c r="A8538" s="111" t="s">
        <v>817</v>
      </c>
      <c r="B8538" s="111">
        <f>INDEX(kommuner!C:C,MATCH(_xlfn.NUMBERVALUE(A8538),kommuner!B:B,0))</f>
        <v>4633</v>
      </c>
      <c r="C8538" s="111" t="s">
        <v>127</v>
      </c>
      <c r="D8538" s="111" t="s">
        <v>127</v>
      </c>
      <c r="E8538" s="111" t="s">
        <v>123</v>
      </c>
      <c r="F8538" s="111" t="s">
        <v>172</v>
      </c>
      <c r="G8538" s="111" t="s">
        <v>186</v>
      </c>
      <c r="H8538" s="111" t="s">
        <v>172</v>
      </c>
      <c r="I8538" s="111" t="s">
        <v>186</v>
      </c>
      <c r="J8538" t="str">
        <f t="shared" si="266"/>
        <v>4633SkogOrganisk jordBarskogSærs høy</v>
      </c>
      <c r="K8538" s="111">
        <v>2.5548655235722699</v>
      </c>
      <c r="L8538" s="111">
        <v>0.92784825435236762</v>
      </c>
      <c r="M8538" s="111">
        <v>0.46518126042825314</v>
      </c>
      <c r="N8538" s="112">
        <f t="shared" si="267"/>
        <v>3.9478950383528906</v>
      </c>
    </row>
    <row r="8539" spans="1:14" x14ac:dyDescent="0.25">
      <c r="A8539" s="111" t="s">
        <v>817</v>
      </c>
      <c r="B8539" s="111">
        <f>INDEX(kommuner!C:C,MATCH(_xlfn.NUMBERVALUE(A8539),kommuner!B:B,0))</f>
        <v>4633</v>
      </c>
      <c r="C8539" s="111" t="s">
        <v>127</v>
      </c>
      <c r="D8539" s="111" t="s">
        <v>127</v>
      </c>
      <c r="E8539" s="111" t="s">
        <v>123</v>
      </c>
      <c r="F8539" s="111" t="s">
        <v>179</v>
      </c>
      <c r="G8539" s="111" t="s">
        <v>180</v>
      </c>
      <c r="H8539" s="111" t="s">
        <v>179</v>
      </c>
      <c r="I8539" s="111" t="s">
        <v>180</v>
      </c>
      <c r="J8539" t="str">
        <f t="shared" si="266"/>
        <v>4633SkogOrganisk jordBlandingsskogHøy</v>
      </c>
      <c r="K8539" s="111">
        <v>-5.5554344456832343</v>
      </c>
      <c r="L8539" s="111">
        <v>0.92784825435236762</v>
      </c>
      <c r="M8539" s="111">
        <v>0.46510463492953991</v>
      </c>
      <c r="N8539" s="112">
        <f t="shared" si="267"/>
        <v>-4.1624815564013264</v>
      </c>
    </row>
    <row r="8540" spans="1:14" x14ac:dyDescent="0.25">
      <c r="A8540" s="111" t="s">
        <v>817</v>
      </c>
      <c r="B8540" s="111">
        <f>INDEX(kommuner!C:C,MATCH(_xlfn.NUMBERVALUE(A8540),kommuner!B:B,0))</f>
        <v>4633</v>
      </c>
      <c r="C8540" s="111" t="s">
        <v>127</v>
      </c>
      <c r="D8540" s="111" t="s">
        <v>127</v>
      </c>
      <c r="E8540" s="111" t="s">
        <v>123</v>
      </c>
      <c r="F8540" s="111" t="s">
        <v>179</v>
      </c>
      <c r="G8540" s="111" t="s">
        <v>167</v>
      </c>
      <c r="H8540" s="111" t="s">
        <v>179</v>
      </c>
      <c r="I8540" s="111" t="s">
        <v>167</v>
      </c>
      <c r="J8540" t="str">
        <f t="shared" si="266"/>
        <v>4633SkogOrganisk jordBlandingsskogImpediment</v>
      </c>
      <c r="K8540" s="111">
        <v>-0.28586344175800005</v>
      </c>
      <c r="L8540" s="111">
        <v>0.92784825435236762</v>
      </c>
      <c r="M8540" s="111">
        <v>0.46510463492953991</v>
      </c>
      <c r="N8540" s="112">
        <f t="shared" si="267"/>
        <v>1.1070894475239075</v>
      </c>
    </row>
    <row r="8541" spans="1:14" x14ac:dyDescent="0.25">
      <c r="A8541" s="111" t="s">
        <v>817</v>
      </c>
      <c r="B8541" s="111">
        <f>INDEX(kommuner!C:C,MATCH(_xlfn.NUMBERVALUE(A8541),kommuner!B:B,0))</f>
        <v>4633</v>
      </c>
      <c r="C8541" s="111" t="s">
        <v>127</v>
      </c>
      <c r="D8541" s="111" t="s">
        <v>127</v>
      </c>
      <c r="E8541" s="111" t="s">
        <v>123</v>
      </c>
      <c r="F8541" s="111" t="s">
        <v>179</v>
      </c>
      <c r="G8541" s="111" t="s">
        <v>190</v>
      </c>
      <c r="H8541" s="111" t="s">
        <v>179</v>
      </c>
      <c r="I8541" s="111" t="s">
        <v>190</v>
      </c>
      <c r="J8541" t="str">
        <f t="shared" si="266"/>
        <v>4633SkogOrganisk jordBlandingsskogLav</v>
      </c>
      <c r="K8541" s="111">
        <v>-1.2347339377887629</v>
      </c>
      <c r="L8541" s="111">
        <v>0.92784825435236762</v>
      </c>
      <c r="M8541" s="111">
        <v>0.46510463492953991</v>
      </c>
      <c r="N8541" s="112">
        <f t="shared" si="267"/>
        <v>0.15821895149314458</v>
      </c>
    </row>
    <row r="8542" spans="1:14" x14ac:dyDescent="0.25">
      <c r="A8542" s="111" t="s">
        <v>817</v>
      </c>
      <c r="B8542" s="111">
        <f>INDEX(kommuner!C:C,MATCH(_xlfn.NUMBERVALUE(A8542),kommuner!B:B,0))</f>
        <v>4633</v>
      </c>
      <c r="C8542" s="111" t="s">
        <v>127</v>
      </c>
      <c r="D8542" s="111" t="s">
        <v>127</v>
      </c>
      <c r="E8542" s="111" t="s">
        <v>123</v>
      </c>
      <c r="F8542" s="111" t="s">
        <v>179</v>
      </c>
      <c r="G8542" s="111" t="s">
        <v>173</v>
      </c>
      <c r="H8542" s="111" t="s">
        <v>179</v>
      </c>
      <c r="I8542" s="111" t="s">
        <v>173</v>
      </c>
      <c r="J8542" t="str">
        <f t="shared" si="266"/>
        <v>4633SkogOrganisk jordBlandingsskogMiddels</v>
      </c>
      <c r="K8542" s="111">
        <v>-2.4239591752717748</v>
      </c>
      <c r="L8542" s="111">
        <v>0.92784825435236762</v>
      </c>
      <c r="M8542" s="111">
        <v>0.46510463492953991</v>
      </c>
      <c r="N8542" s="112">
        <f t="shared" si="267"/>
        <v>-1.0310062859898674</v>
      </c>
    </row>
    <row r="8543" spans="1:14" x14ac:dyDescent="0.25">
      <c r="A8543" s="111" t="s">
        <v>817</v>
      </c>
      <c r="B8543" s="111">
        <f>INDEX(kommuner!C:C,MATCH(_xlfn.NUMBERVALUE(A8543),kommuner!B:B,0))</f>
        <v>4633</v>
      </c>
      <c r="C8543" s="111" t="s">
        <v>127</v>
      </c>
      <c r="D8543" s="111" t="s">
        <v>127</v>
      </c>
      <c r="E8543" s="111" t="s">
        <v>123</v>
      </c>
      <c r="F8543" s="111" t="s">
        <v>179</v>
      </c>
      <c r="G8543" s="111" t="s">
        <v>186</v>
      </c>
      <c r="H8543" s="111" t="s">
        <v>179</v>
      </c>
      <c r="I8543" s="111" t="s">
        <v>186</v>
      </c>
      <c r="J8543" t="str">
        <f t="shared" si="266"/>
        <v>4633SkogOrganisk jordBlandingsskogSærs høy</v>
      </c>
      <c r="K8543" s="111">
        <v>-1.5726115302258048</v>
      </c>
      <c r="L8543" s="111">
        <v>0.92784825435236762</v>
      </c>
      <c r="M8543" s="111">
        <v>0.46510463492953991</v>
      </c>
      <c r="N8543" s="112">
        <f t="shared" si="267"/>
        <v>-0.17965864094389727</v>
      </c>
    </row>
    <row r="8544" spans="1:14" x14ac:dyDescent="0.25">
      <c r="A8544" s="111" t="s">
        <v>817</v>
      </c>
      <c r="B8544" s="111">
        <f>INDEX(kommuner!C:C,MATCH(_xlfn.NUMBERVALUE(A8544),kommuner!B:B,0))</f>
        <v>4633</v>
      </c>
      <c r="C8544" s="111" t="s">
        <v>127</v>
      </c>
      <c r="D8544" s="111" t="s">
        <v>127</v>
      </c>
      <c r="E8544" s="111" t="s">
        <v>123</v>
      </c>
      <c r="F8544" s="111" t="s">
        <v>185</v>
      </c>
      <c r="G8544" s="111" t="s">
        <v>180</v>
      </c>
      <c r="H8544" s="111" t="s">
        <v>185</v>
      </c>
      <c r="I8544" s="111" t="s">
        <v>180</v>
      </c>
      <c r="J8544" t="str">
        <f t="shared" si="266"/>
        <v>4633SkogOrganisk jordLauvskogHøy</v>
      </c>
      <c r="K8544" s="111">
        <v>-1.9913688882377358</v>
      </c>
      <c r="L8544" s="111">
        <v>0.92784825435236762</v>
      </c>
      <c r="M8544" s="111">
        <v>0.46510463492953991</v>
      </c>
      <c r="N8544" s="112">
        <f t="shared" si="267"/>
        <v>-0.59841599895582831</v>
      </c>
    </row>
    <row r="8545" spans="1:14" x14ac:dyDescent="0.25">
      <c r="A8545" s="111" t="s">
        <v>817</v>
      </c>
      <c r="B8545" s="111">
        <f>INDEX(kommuner!C:C,MATCH(_xlfn.NUMBERVALUE(A8545),kommuner!B:B,0))</f>
        <v>4633</v>
      </c>
      <c r="C8545" s="111" t="s">
        <v>127</v>
      </c>
      <c r="D8545" s="111" t="s">
        <v>127</v>
      </c>
      <c r="E8545" s="111" t="s">
        <v>123</v>
      </c>
      <c r="F8545" s="111" t="s">
        <v>185</v>
      </c>
      <c r="G8545" s="111" t="s">
        <v>167</v>
      </c>
      <c r="H8545" s="111" t="s">
        <v>185</v>
      </c>
      <c r="I8545" s="111" t="s">
        <v>167</v>
      </c>
      <c r="J8545" t="str">
        <f t="shared" si="266"/>
        <v>4633SkogOrganisk jordLauvskogImpediment</v>
      </c>
      <c r="K8545" s="111">
        <v>0.35000626494250675</v>
      </c>
      <c r="L8545" s="111">
        <v>0.92784825435236762</v>
      </c>
      <c r="M8545" s="111">
        <v>0.46510463492953991</v>
      </c>
      <c r="N8545" s="112">
        <f t="shared" si="267"/>
        <v>1.7429591542244141</v>
      </c>
    </row>
    <row r="8546" spans="1:14" x14ac:dyDescent="0.25">
      <c r="A8546" s="111" t="s">
        <v>817</v>
      </c>
      <c r="B8546" s="111">
        <f>INDEX(kommuner!C:C,MATCH(_xlfn.NUMBERVALUE(A8546),kommuner!B:B,0))</f>
        <v>4633</v>
      </c>
      <c r="C8546" s="111" t="s">
        <v>127</v>
      </c>
      <c r="D8546" s="111" t="s">
        <v>127</v>
      </c>
      <c r="E8546" s="111" t="s">
        <v>123</v>
      </c>
      <c r="F8546" s="111" t="s">
        <v>185</v>
      </c>
      <c r="G8546" s="111" t="s">
        <v>190</v>
      </c>
      <c r="H8546" s="111" t="s">
        <v>185</v>
      </c>
      <c r="I8546" s="111" t="s">
        <v>190</v>
      </c>
      <c r="J8546" t="str">
        <f t="shared" si="266"/>
        <v>4633SkogOrganisk jordLauvskogLav</v>
      </c>
      <c r="K8546" s="111">
        <v>1.1144075558526714</v>
      </c>
      <c r="L8546" s="111">
        <v>0.92784825435236762</v>
      </c>
      <c r="M8546" s="111">
        <v>0.46510463492953991</v>
      </c>
      <c r="N8546" s="112">
        <f t="shared" si="267"/>
        <v>2.5073604451345788</v>
      </c>
    </row>
    <row r="8547" spans="1:14" x14ac:dyDescent="0.25">
      <c r="A8547" s="111" t="s">
        <v>817</v>
      </c>
      <c r="B8547" s="111">
        <f>INDEX(kommuner!C:C,MATCH(_xlfn.NUMBERVALUE(A8547),kommuner!B:B,0))</f>
        <v>4633</v>
      </c>
      <c r="C8547" s="111" t="s">
        <v>127</v>
      </c>
      <c r="D8547" s="111" t="s">
        <v>127</v>
      </c>
      <c r="E8547" s="111" t="s">
        <v>123</v>
      </c>
      <c r="F8547" s="111" t="s">
        <v>185</v>
      </c>
      <c r="G8547" s="111" t="s">
        <v>173</v>
      </c>
      <c r="H8547" s="111" t="s">
        <v>185</v>
      </c>
      <c r="I8547" s="111" t="s">
        <v>173</v>
      </c>
      <c r="J8547" t="str">
        <f t="shared" si="266"/>
        <v>4633SkogOrganisk jordLauvskogMiddels</v>
      </c>
      <c r="K8547" s="111">
        <v>-0.62664468270982987</v>
      </c>
      <c r="L8547" s="111">
        <v>0.92784825435236762</v>
      </c>
      <c r="M8547" s="111">
        <v>0.46510463492953991</v>
      </c>
      <c r="N8547" s="112">
        <f t="shared" si="267"/>
        <v>0.76630820657207765</v>
      </c>
    </row>
    <row r="8548" spans="1:14" x14ac:dyDescent="0.25">
      <c r="A8548" s="111" t="s">
        <v>817</v>
      </c>
      <c r="B8548" s="111">
        <f>INDEX(kommuner!C:C,MATCH(_xlfn.NUMBERVALUE(A8548),kommuner!B:B,0))</f>
        <v>4633</v>
      </c>
      <c r="C8548" s="111" t="s">
        <v>127</v>
      </c>
      <c r="D8548" s="111" t="s">
        <v>127</v>
      </c>
      <c r="E8548" s="111" t="s">
        <v>123</v>
      </c>
      <c r="F8548" s="111" t="s">
        <v>185</v>
      </c>
      <c r="G8548" s="111" t="s">
        <v>186</v>
      </c>
      <c r="H8548" s="111" t="s">
        <v>185</v>
      </c>
      <c r="I8548" s="111" t="s">
        <v>186</v>
      </c>
      <c r="J8548" t="str">
        <f t="shared" si="266"/>
        <v>4633SkogOrganisk jordLauvskogSærs høy</v>
      </c>
      <c r="K8548" s="111">
        <v>-1.8997279926091779</v>
      </c>
      <c r="L8548" s="111">
        <v>0.92784825435236762</v>
      </c>
      <c r="M8548" s="111">
        <v>0.46510463492953991</v>
      </c>
      <c r="N8548" s="112">
        <f t="shared" si="267"/>
        <v>-0.50677510332727038</v>
      </c>
    </row>
    <row r="8549" spans="1:14" x14ac:dyDescent="0.25">
      <c r="A8549" s="111" t="s">
        <v>817</v>
      </c>
      <c r="B8549" s="111">
        <f>INDEX(kommuner!C:C,MATCH(_xlfn.NUMBERVALUE(A8549),kommuner!B:B,0))</f>
        <v>4633</v>
      </c>
      <c r="C8549" s="111" t="s">
        <v>83</v>
      </c>
      <c r="D8549" s="111" t="s">
        <v>83</v>
      </c>
      <c r="E8549" s="111" t="s">
        <v>126</v>
      </c>
      <c r="F8549" s="111" t="s">
        <v>139</v>
      </c>
      <c r="G8549" s="111" t="s">
        <v>139</v>
      </c>
      <c r="H8549" s="111" t="s">
        <v>139</v>
      </c>
      <c r="I8549" s="111" t="s">
        <v>139</v>
      </c>
      <c r="J8549" t="str">
        <f t="shared" si="266"/>
        <v>4633Utbygd arealMineraljord</v>
      </c>
      <c r="K8549" s="111">
        <v>-1.3010725986550351</v>
      </c>
      <c r="L8549" s="111">
        <v>0</v>
      </c>
      <c r="M8549" s="111">
        <v>1.303047089454229E-2</v>
      </c>
      <c r="N8549" s="112">
        <f t="shared" si="267"/>
        <v>-1.2880421277604928</v>
      </c>
    </row>
    <row r="8550" spans="1:14" x14ac:dyDescent="0.25">
      <c r="A8550" s="111" t="s">
        <v>817</v>
      </c>
      <c r="B8550" s="111">
        <f>INDEX(kommuner!C:C,MATCH(_xlfn.NUMBERVALUE(A8550),kommuner!B:B,0))</f>
        <v>4633</v>
      </c>
      <c r="C8550" s="111" t="s">
        <v>83</v>
      </c>
      <c r="D8550" s="111" t="s">
        <v>83</v>
      </c>
      <c r="E8550" s="111" t="s">
        <v>123</v>
      </c>
      <c r="F8550" s="111" t="s">
        <v>139</v>
      </c>
      <c r="G8550" s="111" t="s">
        <v>139</v>
      </c>
      <c r="H8550" s="111" t="s">
        <v>139</v>
      </c>
      <c r="I8550" s="111" t="s">
        <v>139</v>
      </c>
      <c r="J8550" t="str">
        <f t="shared" si="266"/>
        <v>4633Utbygd arealOrganisk jord</v>
      </c>
      <c r="K8550" s="111">
        <v>29.011421395201612</v>
      </c>
      <c r="L8550" s="111">
        <v>0</v>
      </c>
      <c r="M8550" s="111">
        <v>1.303047089454229E-2</v>
      </c>
      <c r="N8550" s="112">
        <f t="shared" si="267"/>
        <v>29.024451866096154</v>
      </c>
    </row>
    <row r="8551" spans="1:14" x14ac:dyDescent="0.25">
      <c r="A8551" s="111" t="s">
        <v>817</v>
      </c>
      <c r="B8551" s="111">
        <f>INDEX(kommuner!C:C,MATCH(_xlfn.NUMBERVALUE(A8551),kommuner!B:B,0))</f>
        <v>4633</v>
      </c>
      <c r="C8551" s="111" t="s">
        <v>181</v>
      </c>
      <c r="D8551" s="111" t="s">
        <v>181</v>
      </c>
      <c r="E8551" s="111" t="s">
        <v>123</v>
      </c>
      <c r="F8551" s="111" t="s">
        <v>139</v>
      </c>
      <c r="G8551" s="111" t="s">
        <v>139</v>
      </c>
      <c r="H8551" s="111" t="s">
        <v>139</v>
      </c>
      <c r="I8551" s="111" t="s">
        <v>139</v>
      </c>
      <c r="J8551" t="str">
        <f t="shared" si="266"/>
        <v>4633Vann og myrOrganisk jord</v>
      </c>
      <c r="K8551" s="111">
        <v>-0.38124953903444653</v>
      </c>
      <c r="L8551" s="111">
        <v>0</v>
      </c>
      <c r="M8551" s="111">
        <v>0</v>
      </c>
      <c r="N8551" s="112">
        <f t="shared" si="267"/>
        <v>-0.38124953903444653</v>
      </c>
    </row>
    <row r="8552" spans="1:14" x14ac:dyDescent="0.25">
      <c r="A8552" s="111" t="s">
        <v>818</v>
      </c>
      <c r="B8552" s="111">
        <f>INDEX(kommuner!C:C,MATCH(_xlfn.NUMBERVALUE(A8552),kommuner!B:B,0))</f>
        <v>4634</v>
      </c>
      <c r="C8552" s="111" t="s">
        <v>82</v>
      </c>
      <c r="D8552" s="111" t="s">
        <v>82</v>
      </c>
      <c r="E8552" s="111" t="s">
        <v>126</v>
      </c>
      <c r="F8552" s="111" t="s">
        <v>139</v>
      </c>
      <c r="G8552" s="111" t="s">
        <v>139</v>
      </c>
      <c r="H8552" s="111" t="s">
        <v>139</v>
      </c>
      <c r="I8552" s="111" t="s">
        <v>139</v>
      </c>
      <c r="J8552" t="str">
        <f t="shared" si="266"/>
        <v>4634Annen utmarkMineraljord</v>
      </c>
      <c r="K8552" s="111">
        <v>-0.12122885237983599</v>
      </c>
      <c r="L8552" s="111">
        <v>0</v>
      </c>
      <c r="M8552" s="111">
        <v>0</v>
      </c>
      <c r="N8552" s="112">
        <f t="shared" si="267"/>
        <v>-0.12122885237983599</v>
      </c>
    </row>
    <row r="8553" spans="1:14" x14ac:dyDescent="0.25">
      <c r="A8553" s="111" t="s">
        <v>818</v>
      </c>
      <c r="B8553" s="111">
        <f>INDEX(kommuner!C:C,MATCH(_xlfn.NUMBERVALUE(A8553),kommuner!B:B,0))</f>
        <v>4634</v>
      </c>
      <c r="C8553" s="111" t="s">
        <v>121</v>
      </c>
      <c r="D8553" s="111" t="s">
        <v>121</v>
      </c>
      <c r="E8553" s="111" t="s">
        <v>126</v>
      </c>
      <c r="F8553" s="111" t="s">
        <v>139</v>
      </c>
      <c r="G8553" s="111" t="s">
        <v>139</v>
      </c>
      <c r="H8553" s="111" t="s">
        <v>139</v>
      </c>
      <c r="I8553" s="111" t="s">
        <v>139</v>
      </c>
      <c r="J8553" t="str">
        <f t="shared" si="266"/>
        <v>4634BeiteMineraljord</v>
      </c>
      <c r="K8553" s="111">
        <v>-0.96338340838695502</v>
      </c>
      <c r="L8553" s="111">
        <v>0</v>
      </c>
      <c r="M8553" s="111">
        <v>1.2448711246839999E-7</v>
      </c>
      <c r="N8553" s="112">
        <f t="shared" si="267"/>
        <v>-0.96338328389984251</v>
      </c>
    </row>
    <row r="8554" spans="1:14" x14ac:dyDescent="0.25">
      <c r="A8554" s="111" t="s">
        <v>818</v>
      </c>
      <c r="B8554" s="111">
        <f>INDEX(kommuner!C:C,MATCH(_xlfn.NUMBERVALUE(A8554),kommuner!B:B,0))</f>
        <v>4634</v>
      </c>
      <c r="C8554" s="111" t="s">
        <v>121</v>
      </c>
      <c r="D8554" s="111" t="s">
        <v>121</v>
      </c>
      <c r="E8554" s="111" t="s">
        <v>123</v>
      </c>
      <c r="F8554" s="111" t="s">
        <v>139</v>
      </c>
      <c r="G8554" s="111" t="s">
        <v>139</v>
      </c>
      <c r="H8554" s="111" t="s">
        <v>139</v>
      </c>
      <c r="I8554" s="111" t="s">
        <v>139</v>
      </c>
      <c r="J8554" t="str">
        <f t="shared" si="266"/>
        <v>4634BeiteOrganisk jord</v>
      </c>
      <c r="K8554" s="111">
        <v>12.077525935985037</v>
      </c>
      <c r="L8554" s="111">
        <v>1.6412500000000001</v>
      </c>
      <c r="M8554" s="111">
        <v>0</v>
      </c>
      <c r="N8554" s="112">
        <f t="shared" si="267"/>
        <v>13.718775935985036</v>
      </c>
    </row>
    <row r="8555" spans="1:14" x14ac:dyDescent="0.25">
      <c r="A8555" s="111" t="s">
        <v>818</v>
      </c>
      <c r="B8555" s="111">
        <f>INDEX(kommuner!C:C,MATCH(_xlfn.NUMBERVALUE(A8555),kommuner!B:B,0))</f>
        <v>4634</v>
      </c>
      <c r="C8555" s="111" t="s">
        <v>84</v>
      </c>
      <c r="D8555" s="111" t="s">
        <v>84</v>
      </c>
      <c r="E8555" s="111" t="s">
        <v>126</v>
      </c>
      <c r="F8555" s="111" t="s">
        <v>139</v>
      </c>
      <c r="G8555" s="111" t="s">
        <v>139</v>
      </c>
      <c r="H8555" s="111" t="s">
        <v>139</v>
      </c>
      <c r="I8555" s="111" t="s">
        <v>139</v>
      </c>
      <c r="J8555" t="str">
        <f t="shared" si="266"/>
        <v>4634Dyrket markMineraljord</v>
      </c>
      <c r="K8555" s="111">
        <v>-0.87492202609341907</v>
      </c>
      <c r="L8555" s="111">
        <v>0</v>
      </c>
      <c r="M8555" s="111">
        <v>0</v>
      </c>
      <c r="N8555" s="112">
        <f t="shared" si="267"/>
        <v>-0.87492202609341907</v>
      </c>
    </row>
    <row r="8556" spans="1:14" x14ac:dyDescent="0.25">
      <c r="A8556" s="111" t="s">
        <v>818</v>
      </c>
      <c r="B8556" s="111">
        <f>INDEX(kommuner!C:C,MATCH(_xlfn.NUMBERVALUE(A8556),kommuner!B:B,0))</f>
        <v>4634</v>
      </c>
      <c r="C8556" s="111" t="s">
        <v>84</v>
      </c>
      <c r="D8556" s="111" t="s">
        <v>84</v>
      </c>
      <c r="E8556" s="111" t="s">
        <v>123</v>
      </c>
      <c r="F8556" s="111" t="s">
        <v>139</v>
      </c>
      <c r="G8556" s="111" t="s">
        <v>139</v>
      </c>
      <c r="H8556" s="111" t="s">
        <v>139</v>
      </c>
      <c r="I8556" s="111" t="s">
        <v>139</v>
      </c>
      <c r="J8556" t="str">
        <f t="shared" si="266"/>
        <v>4634Dyrket markOrganisk jord</v>
      </c>
      <c r="K8556" s="111">
        <v>28.726149366675592</v>
      </c>
      <c r="L8556" s="111">
        <v>1.45625</v>
      </c>
      <c r="M8556" s="111">
        <v>0</v>
      </c>
      <c r="N8556" s="112">
        <f t="shared" si="267"/>
        <v>30.182399366675593</v>
      </c>
    </row>
    <row r="8557" spans="1:14" x14ac:dyDescent="0.25">
      <c r="A8557" s="111" t="s">
        <v>818</v>
      </c>
      <c r="B8557" s="111">
        <f>INDEX(kommuner!C:C,MATCH(_xlfn.NUMBERVALUE(A8557),kommuner!B:B,0))</f>
        <v>4634</v>
      </c>
      <c r="C8557" s="111" t="s">
        <v>127</v>
      </c>
      <c r="D8557" s="111" t="s">
        <v>127</v>
      </c>
      <c r="E8557" s="111" t="s">
        <v>126</v>
      </c>
      <c r="F8557" s="111" t="s">
        <v>172</v>
      </c>
      <c r="G8557" s="111" t="s">
        <v>180</v>
      </c>
      <c r="H8557" s="111" t="s">
        <v>172</v>
      </c>
      <c r="I8557" s="111" t="s">
        <v>180</v>
      </c>
      <c r="J8557" t="str">
        <f t="shared" si="266"/>
        <v>4634SkogMineraljordBarskogHøy</v>
      </c>
      <c r="K8557" s="111">
        <v>-3.4914408319412575</v>
      </c>
      <c r="L8557" s="111">
        <v>0.85306406685236758</v>
      </c>
      <c r="M8557" s="111">
        <v>6.4056614999681585E-2</v>
      </c>
      <c r="N8557" s="112">
        <f t="shared" si="267"/>
        <v>-2.5743201500892083</v>
      </c>
    </row>
    <row r="8558" spans="1:14" x14ac:dyDescent="0.25">
      <c r="A8558" s="111" t="s">
        <v>818</v>
      </c>
      <c r="B8558" s="111">
        <f>INDEX(kommuner!C:C,MATCH(_xlfn.NUMBERVALUE(A8558),kommuner!B:B,0))</f>
        <v>4634</v>
      </c>
      <c r="C8558" s="111" t="s">
        <v>127</v>
      </c>
      <c r="D8558" s="111" t="s">
        <v>127</v>
      </c>
      <c r="E8558" s="111" t="s">
        <v>126</v>
      </c>
      <c r="F8558" s="111" t="s">
        <v>172</v>
      </c>
      <c r="G8558" s="111" t="s">
        <v>167</v>
      </c>
      <c r="H8558" s="111" t="s">
        <v>172</v>
      </c>
      <c r="I8558" s="111" t="s">
        <v>167</v>
      </c>
      <c r="J8558" t="str">
        <f t="shared" si="266"/>
        <v>4634SkogMineraljordBarskogImpediment</v>
      </c>
      <c r="K8558" s="111">
        <v>-1.1558387230259366</v>
      </c>
      <c r="L8558" s="111">
        <v>0.85306406685236758</v>
      </c>
      <c r="M8558" s="111">
        <v>6.3979989500968365E-2</v>
      </c>
      <c r="N8558" s="112">
        <f t="shared" si="267"/>
        <v>-0.23879466667260066</v>
      </c>
    </row>
    <row r="8559" spans="1:14" x14ac:dyDescent="0.25">
      <c r="A8559" s="111" t="s">
        <v>818</v>
      </c>
      <c r="B8559" s="111">
        <f>INDEX(kommuner!C:C,MATCH(_xlfn.NUMBERVALUE(A8559),kommuner!B:B,0))</f>
        <v>4634</v>
      </c>
      <c r="C8559" s="111" t="s">
        <v>127</v>
      </c>
      <c r="D8559" s="111" t="s">
        <v>127</v>
      </c>
      <c r="E8559" s="111" t="s">
        <v>126</v>
      </c>
      <c r="F8559" s="111" t="s">
        <v>172</v>
      </c>
      <c r="G8559" s="111" t="s">
        <v>190</v>
      </c>
      <c r="H8559" s="111" t="s">
        <v>172</v>
      </c>
      <c r="I8559" s="111" t="s">
        <v>190</v>
      </c>
      <c r="J8559" t="str">
        <f t="shared" si="266"/>
        <v>4634SkogMineraljordBarskogLav</v>
      </c>
      <c r="K8559" s="111">
        <v>-1.8215681825293268</v>
      </c>
      <c r="L8559" s="111">
        <v>0.85306406685236758</v>
      </c>
      <c r="M8559" s="111">
        <v>6.3979989500968365E-2</v>
      </c>
      <c r="N8559" s="112">
        <f t="shared" si="267"/>
        <v>-0.90452412617599087</v>
      </c>
    </row>
    <row r="8560" spans="1:14" x14ac:dyDescent="0.25">
      <c r="A8560" s="111" t="s">
        <v>818</v>
      </c>
      <c r="B8560" s="111">
        <f>INDEX(kommuner!C:C,MATCH(_xlfn.NUMBERVALUE(A8560),kommuner!B:B,0))</f>
        <v>4634</v>
      </c>
      <c r="C8560" s="111" t="s">
        <v>127</v>
      </c>
      <c r="D8560" s="111" t="s">
        <v>127</v>
      </c>
      <c r="E8560" s="111" t="s">
        <v>126</v>
      </c>
      <c r="F8560" s="111" t="s">
        <v>172</v>
      </c>
      <c r="G8560" s="111" t="s">
        <v>173</v>
      </c>
      <c r="H8560" s="111" t="s">
        <v>172</v>
      </c>
      <c r="I8560" s="111" t="s">
        <v>173</v>
      </c>
      <c r="J8560" t="str">
        <f t="shared" si="266"/>
        <v>4634SkogMineraljordBarskogMiddels</v>
      </c>
      <c r="K8560" s="111">
        <v>-2.9452289214132028</v>
      </c>
      <c r="L8560" s="111">
        <v>0.85306406685236758</v>
      </c>
      <c r="M8560" s="111">
        <v>6.4056614999681585E-2</v>
      </c>
      <c r="N8560" s="112">
        <f t="shared" si="267"/>
        <v>-2.0281082395611536</v>
      </c>
    </row>
    <row r="8561" spans="1:14" x14ac:dyDescent="0.25">
      <c r="A8561" s="111" t="s">
        <v>818</v>
      </c>
      <c r="B8561" s="111">
        <f>INDEX(kommuner!C:C,MATCH(_xlfn.NUMBERVALUE(A8561),kommuner!B:B,0))</f>
        <v>4634</v>
      </c>
      <c r="C8561" s="111" t="s">
        <v>127</v>
      </c>
      <c r="D8561" s="111" t="s">
        <v>127</v>
      </c>
      <c r="E8561" s="111" t="s">
        <v>126</v>
      </c>
      <c r="F8561" s="111" t="s">
        <v>172</v>
      </c>
      <c r="G8561" s="111" t="s">
        <v>186</v>
      </c>
      <c r="H8561" s="111" t="s">
        <v>172</v>
      </c>
      <c r="I8561" s="111" t="s">
        <v>186</v>
      </c>
      <c r="J8561" t="str">
        <f t="shared" si="266"/>
        <v>4634SkogMineraljordBarskogSærs høy</v>
      </c>
      <c r="K8561" s="111">
        <v>-2.734962032443129</v>
      </c>
      <c r="L8561" s="111">
        <v>0.85306406685236758</v>
      </c>
      <c r="M8561" s="111">
        <v>6.4056614999681585E-2</v>
      </c>
      <c r="N8561" s="112">
        <f t="shared" si="267"/>
        <v>-1.81784135059108</v>
      </c>
    </row>
    <row r="8562" spans="1:14" x14ac:dyDescent="0.25">
      <c r="A8562" s="111" t="s">
        <v>818</v>
      </c>
      <c r="B8562" s="111">
        <f>INDEX(kommuner!C:C,MATCH(_xlfn.NUMBERVALUE(A8562),kommuner!B:B,0))</f>
        <v>4634</v>
      </c>
      <c r="C8562" s="111" t="s">
        <v>127</v>
      </c>
      <c r="D8562" s="111" t="s">
        <v>127</v>
      </c>
      <c r="E8562" s="111" t="s">
        <v>126</v>
      </c>
      <c r="F8562" s="111" t="s">
        <v>179</v>
      </c>
      <c r="G8562" s="111" t="s">
        <v>180</v>
      </c>
      <c r="H8562" s="111" t="s">
        <v>179</v>
      </c>
      <c r="I8562" s="111" t="s">
        <v>180</v>
      </c>
      <c r="J8562" t="str">
        <f t="shared" si="266"/>
        <v>4634SkogMineraljordBlandingsskogHøy</v>
      </c>
      <c r="K8562" s="111">
        <v>-7.1939050909469406</v>
      </c>
      <c r="L8562" s="111">
        <v>0.85306406685236758</v>
      </c>
      <c r="M8562" s="111">
        <v>6.3979989500968365E-2</v>
      </c>
      <c r="N8562" s="112">
        <f t="shared" si="267"/>
        <v>-6.2768610345936047</v>
      </c>
    </row>
    <row r="8563" spans="1:14" x14ac:dyDescent="0.25">
      <c r="A8563" s="111" t="s">
        <v>818</v>
      </c>
      <c r="B8563" s="111">
        <f>INDEX(kommuner!C:C,MATCH(_xlfn.NUMBERVALUE(A8563),kommuner!B:B,0))</f>
        <v>4634</v>
      </c>
      <c r="C8563" s="111" t="s">
        <v>127</v>
      </c>
      <c r="D8563" s="111" t="s">
        <v>127</v>
      </c>
      <c r="E8563" s="111" t="s">
        <v>126</v>
      </c>
      <c r="F8563" s="111" t="s">
        <v>179</v>
      </c>
      <c r="G8563" s="111" t="s">
        <v>167</v>
      </c>
      <c r="H8563" s="111" t="s">
        <v>179</v>
      </c>
      <c r="I8563" s="111" t="s">
        <v>167</v>
      </c>
      <c r="J8563" t="str">
        <f t="shared" si="266"/>
        <v>4634SkogMineraljordBlandingsskogImpediment</v>
      </c>
      <c r="K8563" s="111">
        <v>-1.6598037998579707</v>
      </c>
      <c r="L8563" s="111">
        <v>0.85306406685236758</v>
      </c>
      <c r="M8563" s="111">
        <v>6.3979989500968365E-2</v>
      </c>
      <c r="N8563" s="112">
        <f t="shared" si="267"/>
        <v>-0.7427597435046347</v>
      </c>
    </row>
    <row r="8564" spans="1:14" x14ac:dyDescent="0.25">
      <c r="A8564" s="111" t="s">
        <v>818</v>
      </c>
      <c r="B8564" s="111">
        <f>INDEX(kommuner!C:C,MATCH(_xlfn.NUMBERVALUE(A8564),kommuner!B:B,0))</f>
        <v>4634</v>
      </c>
      <c r="C8564" s="111" t="s">
        <v>127</v>
      </c>
      <c r="D8564" s="111" t="s">
        <v>127</v>
      </c>
      <c r="E8564" s="111" t="s">
        <v>126</v>
      </c>
      <c r="F8564" s="111" t="s">
        <v>179</v>
      </c>
      <c r="G8564" s="111" t="s">
        <v>190</v>
      </c>
      <c r="H8564" s="111" t="s">
        <v>179</v>
      </c>
      <c r="I8564" s="111" t="s">
        <v>190</v>
      </c>
      <c r="J8564" t="str">
        <f t="shared" si="266"/>
        <v>4634SkogMineraljordBlandingsskogLav</v>
      </c>
      <c r="K8564" s="111">
        <v>-2.5588434197694254</v>
      </c>
      <c r="L8564" s="111">
        <v>0.85306406685236758</v>
      </c>
      <c r="M8564" s="111">
        <v>6.3979989500968365E-2</v>
      </c>
      <c r="N8564" s="112">
        <f t="shared" si="267"/>
        <v>-1.6417993634160897</v>
      </c>
    </row>
    <row r="8565" spans="1:14" x14ac:dyDescent="0.25">
      <c r="A8565" s="111" t="s">
        <v>818</v>
      </c>
      <c r="B8565" s="111">
        <f>INDEX(kommuner!C:C,MATCH(_xlfn.NUMBERVALUE(A8565),kommuner!B:B,0))</f>
        <v>4634</v>
      </c>
      <c r="C8565" s="111" t="s">
        <v>127</v>
      </c>
      <c r="D8565" s="111" t="s">
        <v>127</v>
      </c>
      <c r="E8565" s="111" t="s">
        <v>126</v>
      </c>
      <c r="F8565" s="111" t="s">
        <v>179</v>
      </c>
      <c r="G8565" s="111" t="s">
        <v>173</v>
      </c>
      <c r="H8565" s="111" t="s">
        <v>179</v>
      </c>
      <c r="I8565" s="111" t="s">
        <v>173</v>
      </c>
      <c r="J8565" t="str">
        <f t="shared" si="266"/>
        <v>4634SkogMineraljordBlandingsskogMiddels</v>
      </c>
      <c r="K8565" s="111">
        <v>-3.8687729546762566</v>
      </c>
      <c r="L8565" s="111">
        <v>0.85306406685236758</v>
      </c>
      <c r="M8565" s="111">
        <v>6.3979989500968365E-2</v>
      </c>
      <c r="N8565" s="112">
        <f t="shared" si="267"/>
        <v>-2.9517288983229206</v>
      </c>
    </row>
    <row r="8566" spans="1:14" x14ac:dyDescent="0.25">
      <c r="A8566" s="111" t="s">
        <v>818</v>
      </c>
      <c r="B8566" s="111">
        <f>INDEX(kommuner!C:C,MATCH(_xlfn.NUMBERVALUE(A8566),kommuner!B:B,0))</f>
        <v>4634</v>
      </c>
      <c r="C8566" s="111" t="s">
        <v>127</v>
      </c>
      <c r="D8566" s="111" t="s">
        <v>127</v>
      </c>
      <c r="E8566" s="111" t="s">
        <v>126</v>
      </c>
      <c r="F8566" s="111" t="s">
        <v>179</v>
      </c>
      <c r="G8566" s="111" t="s">
        <v>186</v>
      </c>
      <c r="H8566" s="111" t="s">
        <v>179</v>
      </c>
      <c r="I8566" s="111" t="s">
        <v>186</v>
      </c>
      <c r="J8566" t="str">
        <f t="shared" si="266"/>
        <v>4634SkogMineraljordBlandingsskogSærs høy</v>
      </c>
      <c r="K8566" s="111">
        <v>-2.9395925245326562</v>
      </c>
      <c r="L8566" s="111">
        <v>0.85306406685236758</v>
      </c>
      <c r="M8566" s="111">
        <v>6.3979989500968365E-2</v>
      </c>
      <c r="N8566" s="112">
        <f t="shared" si="267"/>
        <v>-2.0225484681793202</v>
      </c>
    </row>
    <row r="8567" spans="1:14" x14ac:dyDescent="0.25">
      <c r="A8567" s="111" t="s">
        <v>818</v>
      </c>
      <c r="B8567" s="111">
        <f>INDEX(kommuner!C:C,MATCH(_xlfn.NUMBERVALUE(A8567),kommuner!B:B,0))</f>
        <v>4634</v>
      </c>
      <c r="C8567" s="111" t="s">
        <v>127</v>
      </c>
      <c r="D8567" s="111" t="s">
        <v>127</v>
      </c>
      <c r="E8567" s="111" t="s">
        <v>126</v>
      </c>
      <c r="F8567" s="111" t="s">
        <v>185</v>
      </c>
      <c r="G8567" s="111" t="s">
        <v>180</v>
      </c>
      <c r="H8567" s="111" t="s">
        <v>185</v>
      </c>
      <c r="I8567" s="111" t="s">
        <v>180</v>
      </c>
      <c r="J8567" t="str">
        <f t="shared" si="266"/>
        <v>4634SkogMineraljordLauvskogHøy</v>
      </c>
      <c r="K8567" s="111">
        <v>-2.6171499611514069</v>
      </c>
      <c r="L8567" s="111">
        <v>0.85306406685236758</v>
      </c>
      <c r="M8567" s="111">
        <v>6.3979989500968365E-2</v>
      </c>
      <c r="N8567" s="112">
        <f t="shared" si="267"/>
        <v>-1.7001059047980711</v>
      </c>
    </row>
    <row r="8568" spans="1:14" x14ac:dyDescent="0.25">
      <c r="A8568" s="111" t="s">
        <v>818</v>
      </c>
      <c r="B8568" s="111">
        <f>INDEX(kommuner!C:C,MATCH(_xlfn.NUMBERVALUE(A8568),kommuner!B:B,0))</f>
        <v>4634</v>
      </c>
      <c r="C8568" s="111" t="s">
        <v>127</v>
      </c>
      <c r="D8568" s="111" t="s">
        <v>127</v>
      </c>
      <c r="E8568" s="111" t="s">
        <v>126</v>
      </c>
      <c r="F8568" s="111" t="s">
        <v>185</v>
      </c>
      <c r="G8568" s="111" t="s">
        <v>167</v>
      </c>
      <c r="H8568" s="111" t="s">
        <v>185</v>
      </c>
      <c r="I8568" s="111" t="s">
        <v>167</v>
      </c>
      <c r="J8568" t="str">
        <f t="shared" si="266"/>
        <v>4634SkogMineraljordLauvskogImpediment</v>
      </c>
      <c r="K8568" s="111">
        <v>-1.406906973132888</v>
      </c>
      <c r="L8568" s="111">
        <v>0.85306406685236758</v>
      </c>
      <c r="M8568" s="111">
        <v>6.3979989500968365E-2</v>
      </c>
      <c r="N8568" s="112">
        <f t="shared" si="267"/>
        <v>-0.48986291677955207</v>
      </c>
    </row>
    <row r="8569" spans="1:14" x14ac:dyDescent="0.25">
      <c r="A8569" s="111" t="s">
        <v>818</v>
      </c>
      <c r="B8569" s="111">
        <f>INDEX(kommuner!C:C,MATCH(_xlfn.NUMBERVALUE(A8569),kommuner!B:B,0))</f>
        <v>4634</v>
      </c>
      <c r="C8569" s="111" t="s">
        <v>127</v>
      </c>
      <c r="D8569" s="111" t="s">
        <v>127</v>
      </c>
      <c r="E8569" s="111" t="s">
        <v>126</v>
      </c>
      <c r="F8569" s="111" t="s">
        <v>185</v>
      </c>
      <c r="G8569" s="111" t="s">
        <v>190</v>
      </c>
      <c r="H8569" s="111" t="s">
        <v>185</v>
      </c>
      <c r="I8569" s="111" t="s">
        <v>190</v>
      </c>
      <c r="J8569" t="str">
        <f t="shared" si="266"/>
        <v>4634SkogMineraljordLauvskogLav</v>
      </c>
      <c r="K8569" s="111">
        <v>-8.9748170935426599E-2</v>
      </c>
      <c r="L8569" s="111">
        <v>0.85306406685236758</v>
      </c>
      <c r="M8569" s="111">
        <v>6.3979989500968365E-2</v>
      </c>
      <c r="N8569" s="112">
        <f t="shared" si="267"/>
        <v>0.82729588541790933</v>
      </c>
    </row>
    <row r="8570" spans="1:14" x14ac:dyDescent="0.25">
      <c r="A8570" s="111" t="s">
        <v>818</v>
      </c>
      <c r="B8570" s="111">
        <f>INDEX(kommuner!C:C,MATCH(_xlfn.NUMBERVALUE(A8570),kommuner!B:B,0))</f>
        <v>4634</v>
      </c>
      <c r="C8570" s="111" t="s">
        <v>127</v>
      </c>
      <c r="D8570" s="111" t="s">
        <v>127</v>
      </c>
      <c r="E8570" s="111" t="s">
        <v>126</v>
      </c>
      <c r="F8570" s="111" t="s">
        <v>185</v>
      </c>
      <c r="G8570" s="111" t="s">
        <v>173</v>
      </c>
      <c r="H8570" s="111" t="s">
        <v>185</v>
      </c>
      <c r="I8570" s="111" t="s">
        <v>173</v>
      </c>
      <c r="J8570" t="str">
        <f t="shared" si="266"/>
        <v>4634SkogMineraljordLauvskogMiddels</v>
      </c>
      <c r="K8570" s="111">
        <v>-1.7789409505847176</v>
      </c>
      <c r="L8570" s="111">
        <v>0.85306406685236758</v>
      </c>
      <c r="M8570" s="111">
        <v>6.3979989500968365E-2</v>
      </c>
      <c r="N8570" s="112">
        <f t="shared" si="267"/>
        <v>-0.86189689423138161</v>
      </c>
    </row>
    <row r="8571" spans="1:14" x14ac:dyDescent="0.25">
      <c r="A8571" s="111" t="s">
        <v>818</v>
      </c>
      <c r="B8571" s="111">
        <f>INDEX(kommuner!C:C,MATCH(_xlfn.NUMBERVALUE(A8571),kommuner!B:B,0))</f>
        <v>4634</v>
      </c>
      <c r="C8571" s="111" t="s">
        <v>127</v>
      </c>
      <c r="D8571" s="111" t="s">
        <v>127</v>
      </c>
      <c r="E8571" s="111" t="s">
        <v>126</v>
      </c>
      <c r="F8571" s="111" t="s">
        <v>185</v>
      </c>
      <c r="G8571" s="111" t="s">
        <v>186</v>
      </c>
      <c r="H8571" s="111" t="s">
        <v>185</v>
      </c>
      <c r="I8571" s="111" t="s">
        <v>186</v>
      </c>
      <c r="J8571" t="str">
        <f t="shared" si="266"/>
        <v>4634SkogMineraljordLauvskogSærs høy</v>
      </c>
      <c r="K8571" s="111">
        <v>-3.5879168219799293</v>
      </c>
      <c r="L8571" s="111">
        <v>0.85306406685236758</v>
      </c>
      <c r="M8571" s="111">
        <v>6.3979989500968365E-2</v>
      </c>
      <c r="N8571" s="112">
        <f t="shared" si="267"/>
        <v>-2.6708727656265934</v>
      </c>
    </row>
    <row r="8572" spans="1:14" x14ac:dyDescent="0.25">
      <c r="A8572" s="111" t="s">
        <v>818</v>
      </c>
      <c r="B8572" s="111">
        <f>INDEX(kommuner!C:C,MATCH(_xlfn.NUMBERVALUE(A8572),kommuner!B:B,0))</f>
        <v>4634</v>
      </c>
      <c r="C8572" s="111" t="s">
        <v>127</v>
      </c>
      <c r="D8572" s="111" t="s">
        <v>127</v>
      </c>
      <c r="E8572" s="111" t="s">
        <v>123</v>
      </c>
      <c r="F8572" s="111" t="s">
        <v>172</v>
      </c>
      <c r="G8572" s="111" t="s">
        <v>180</v>
      </c>
      <c r="H8572" s="111" t="s">
        <v>172</v>
      </c>
      <c r="I8572" s="111" t="s">
        <v>180</v>
      </c>
      <c r="J8572" t="str">
        <f t="shared" si="266"/>
        <v>4634SkogOrganisk jordBarskogHøy</v>
      </c>
      <c r="K8572" s="111">
        <v>-2.5184559031994138</v>
      </c>
      <c r="L8572" s="111">
        <v>0.92784825435236762</v>
      </c>
      <c r="M8572" s="111">
        <v>0.46518126042825314</v>
      </c>
      <c r="N8572" s="112">
        <f t="shared" si="267"/>
        <v>-1.1254263884187932</v>
      </c>
    </row>
    <row r="8573" spans="1:14" x14ac:dyDescent="0.25">
      <c r="A8573" s="111" t="s">
        <v>818</v>
      </c>
      <c r="B8573" s="111">
        <f>INDEX(kommuner!C:C,MATCH(_xlfn.NUMBERVALUE(A8573),kommuner!B:B,0))</f>
        <v>4634</v>
      </c>
      <c r="C8573" s="111" t="s">
        <v>127</v>
      </c>
      <c r="D8573" s="111" t="s">
        <v>127</v>
      </c>
      <c r="E8573" s="111" t="s">
        <v>123</v>
      </c>
      <c r="F8573" s="111" t="s">
        <v>172</v>
      </c>
      <c r="G8573" s="111" t="s">
        <v>167</v>
      </c>
      <c r="H8573" s="111" t="s">
        <v>172</v>
      </c>
      <c r="I8573" s="111" t="s">
        <v>167</v>
      </c>
      <c r="J8573" t="str">
        <f t="shared" si="266"/>
        <v>4634SkogOrganisk jordBarskogImpediment</v>
      </c>
      <c r="K8573" s="111">
        <v>-0.13011741963904588</v>
      </c>
      <c r="L8573" s="111">
        <v>0.92784825435236762</v>
      </c>
      <c r="M8573" s="111">
        <v>0.46510463492953991</v>
      </c>
      <c r="N8573" s="112">
        <f t="shared" si="267"/>
        <v>1.2628354696428616</v>
      </c>
    </row>
    <row r="8574" spans="1:14" x14ac:dyDescent="0.25">
      <c r="A8574" s="111" t="s">
        <v>818</v>
      </c>
      <c r="B8574" s="111">
        <f>INDEX(kommuner!C:C,MATCH(_xlfn.NUMBERVALUE(A8574),kommuner!B:B,0))</f>
        <v>4634</v>
      </c>
      <c r="C8574" s="111" t="s">
        <v>127</v>
      </c>
      <c r="D8574" s="111" t="s">
        <v>127</v>
      </c>
      <c r="E8574" s="111" t="s">
        <v>123</v>
      </c>
      <c r="F8574" s="111" t="s">
        <v>172</v>
      </c>
      <c r="G8574" s="111" t="s">
        <v>190</v>
      </c>
      <c r="H8574" s="111" t="s">
        <v>172</v>
      </c>
      <c r="I8574" s="111" t="s">
        <v>190</v>
      </c>
      <c r="J8574" t="str">
        <f t="shared" si="266"/>
        <v>4634SkogOrganisk jordBarskogLav</v>
      </c>
      <c r="K8574" s="111">
        <v>-0.50666953101693391</v>
      </c>
      <c r="L8574" s="111">
        <v>0.92784825435236762</v>
      </c>
      <c r="M8574" s="111">
        <v>0.46510463492953991</v>
      </c>
      <c r="N8574" s="112">
        <f t="shared" si="267"/>
        <v>0.88628335826497362</v>
      </c>
    </row>
    <row r="8575" spans="1:14" x14ac:dyDescent="0.25">
      <c r="A8575" s="111" t="s">
        <v>818</v>
      </c>
      <c r="B8575" s="111">
        <f>INDEX(kommuner!C:C,MATCH(_xlfn.NUMBERVALUE(A8575),kommuner!B:B,0))</f>
        <v>4634</v>
      </c>
      <c r="C8575" s="111" t="s">
        <v>127</v>
      </c>
      <c r="D8575" s="111" t="s">
        <v>127</v>
      </c>
      <c r="E8575" s="111" t="s">
        <v>123</v>
      </c>
      <c r="F8575" s="111" t="s">
        <v>172</v>
      </c>
      <c r="G8575" s="111" t="s">
        <v>173</v>
      </c>
      <c r="H8575" s="111" t="s">
        <v>172</v>
      </c>
      <c r="I8575" s="111" t="s">
        <v>173</v>
      </c>
      <c r="J8575" t="str">
        <f t="shared" si="266"/>
        <v>4634SkogOrganisk jordBarskogMiddels</v>
      </c>
      <c r="K8575" s="111">
        <v>-1.5571490961494638</v>
      </c>
      <c r="L8575" s="111">
        <v>0.92784825435236762</v>
      </c>
      <c r="M8575" s="111">
        <v>0.46518126042825314</v>
      </c>
      <c r="N8575" s="112">
        <f t="shared" si="267"/>
        <v>-0.16411958136884308</v>
      </c>
    </row>
    <row r="8576" spans="1:14" x14ac:dyDescent="0.25">
      <c r="A8576" s="111" t="s">
        <v>818</v>
      </c>
      <c r="B8576" s="111">
        <f>INDEX(kommuner!C:C,MATCH(_xlfn.NUMBERVALUE(A8576),kommuner!B:B,0))</f>
        <v>4634</v>
      </c>
      <c r="C8576" s="111" t="s">
        <v>127</v>
      </c>
      <c r="D8576" s="111" t="s">
        <v>127</v>
      </c>
      <c r="E8576" s="111" t="s">
        <v>123</v>
      </c>
      <c r="F8576" s="111" t="s">
        <v>172</v>
      </c>
      <c r="G8576" s="111" t="s">
        <v>186</v>
      </c>
      <c r="H8576" s="111" t="s">
        <v>172</v>
      </c>
      <c r="I8576" s="111" t="s">
        <v>186</v>
      </c>
      <c r="J8576" t="str">
        <f t="shared" si="266"/>
        <v>4634SkogOrganisk jordBarskogSærs høy</v>
      </c>
      <c r="K8576" s="111">
        <v>2.5548655235722699</v>
      </c>
      <c r="L8576" s="111">
        <v>0.92784825435236762</v>
      </c>
      <c r="M8576" s="111">
        <v>0.46518126042825314</v>
      </c>
      <c r="N8576" s="112">
        <f t="shared" si="267"/>
        <v>3.9478950383528906</v>
      </c>
    </row>
    <row r="8577" spans="1:14" x14ac:dyDescent="0.25">
      <c r="A8577" s="111" t="s">
        <v>818</v>
      </c>
      <c r="B8577" s="111">
        <f>INDEX(kommuner!C:C,MATCH(_xlfn.NUMBERVALUE(A8577),kommuner!B:B,0))</f>
        <v>4634</v>
      </c>
      <c r="C8577" s="111" t="s">
        <v>127</v>
      </c>
      <c r="D8577" s="111" t="s">
        <v>127</v>
      </c>
      <c r="E8577" s="111" t="s">
        <v>123</v>
      </c>
      <c r="F8577" s="111" t="s">
        <v>179</v>
      </c>
      <c r="G8577" s="111" t="s">
        <v>180</v>
      </c>
      <c r="H8577" s="111" t="s">
        <v>179</v>
      </c>
      <c r="I8577" s="111" t="s">
        <v>180</v>
      </c>
      <c r="J8577" t="str">
        <f t="shared" si="266"/>
        <v>4634SkogOrganisk jordBlandingsskogHøy</v>
      </c>
      <c r="K8577" s="111">
        <v>-5.5554344456832343</v>
      </c>
      <c r="L8577" s="111">
        <v>0.92784825435236762</v>
      </c>
      <c r="M8577" s="111">
        <v>0.46510463492953991</v>
      </c>
      <c r="N8577" s="112">
        <f t="shared" si="267"/>
        <v>-4.1624815564013264</v>
      </c>
    </row>
    <row r="8578" spans="1:14" x14ac:dyDescent="0.25">
      <c r="A8578" s="111" t="s">
        <v>818</v>
      </c>
      <c r="B8578" s="111">
        <f>INDEX(kommuner!C:C,MATCH(_xlfn.NUMBERVALUE(A8578),kommuner!B:B,0))</f>
        <v>4634</v>
      </c>
      <c r="C8578" s="111" t="s">
        <v>127</v>
      </c>
      <c r="D8578" s="111" t="s">
        <v>127</v>
      </c>
      <c r="E8578" s="111" t="s">
        <v>123</v>
      </c>
      <c r="F8578" s="111" t="s">
        <v>179</v>
      </c>
      <c r="G8578" s="111" t="s">
        <v>167</v>
      </c>
      <c r="H8578" s="111" t="s">
        <v>179</v>
      </c>
      <c r="I8578" s="111" t="s">
        <v>167</v>
      </c>
      <c r="J8578" t="str">
        <f t="shared" si="266"/>
        <v>4634SkogOrganisk jordBlandingsskogImpediment</v>
      </c>
      <c r="K8578" s="111">
        <v>-0.28586344175800005</v>
      </c>
      <c r="L8578" s="111">
        <v>0.92784825435236762</v>
      </c>
      <c r="M8578" s="111">
        <v>0.46510463492953991</v>
      </c>
      <c r="N8578" s="112">
        <f t="shared" si="267"/>
        <v>1.1070894475239075</v>
      </c>
    </row>
    <row r="8579" spans="1:14" x14ac:dyDescent="0.25">
      <c r="A8579" s="111" t="s">
        <v>818</v>
      </c>
      <c r="B8579" s="111">
        <f>INDEX(kommuner!C:C,MATCH(_xlfn.NUMBERVALUE(A8579),kommuner!B:B,0))</f>
        <v>4634</v>
      </c>
      <c r="C8579" s="111" t="s">
        <v>127</v>
      </c>
      <c r="D8579" s="111" t="s">
        <v>127</v>
      </c>
      <c r="E8579" s="111" t="s">
        <v>123</v>
      </c>
      <c r="F8579" s="111" t="s">
        <v>179</v>
      </c>
      <c r="G8579" s="111" t="s">
        <v>190</v>
      </c>
      <c r="H8579" s="111" t="s">
        <v>179</v>
      </c>
      <c r="I8579" s="111" t="s">
        <v>190</v>
      </c>
      <c r="J8579" t="str">
        <f t="shared" ref="J8579:J8642" si="268">B8579&amp;C8579&amp;E8579&amp;IF(C8579="Skog",F8579&amp;G8579,"")</f>
        <v>4634SkogOrganisk jordBlandingsskogLav</v>
      </c>
      <c r="K8579" s="111">
        <v>-1.2347339377887629</v>
      </c>
      <c r="L8579" s="111">
        <v>0.92784825435236762</v>
      </c>
      <c r="M8579" s="111">
        <v>0.46510463492953991</v>
      </c>
      <c r="N8579" s="112">
        <f t="shared" ref="N8579:N8642" si="269">SUM(K8579:M8579)</f>
        <v>0.15821895149314458</v>
      </c>
    </row>
    <row r="8580" spans="1:14" x14ac:dyDescent="0.25">
      <c r="A8580" s="111" t="s">
        <v>818</v>
      </c>
      <c r="B8580" s="111">
        <f>INDEX(kommuner!C:C,MATCH(_xlfn.NUMBERVALUE(A8580),kommuner!B:B,0))</f>
        <v>4634</v>
      </c>
      <c r="C8580" s="111" t="s">
        <v>127</v>
      </c>
      <c r="D8580" s="111" t="s">
        <v>127</v>
      </c>
      <c r="E8580" s="111" t="s">
        <v>123</v>
      </c>
      <c r="F8580" s="111" t="s">
        <v>179</v>
      </c>
      <c r="G8580" s="111" t="s">
        <v>173</v>
      </c>
      <c r="H8580" s="111" t="s">
        <v>179</v>
      </c>
      <c r="I8580" s="111" t="s">
        <v>173</v>
      </c>
      <c r="J8580" t="str">
        <f t="shared" si="268"/>
        <v>4634SkogOrganisk jordBlandingsskogMiddels</v>
      </c>
      <c r="K8580" s="111">
        <v>-2.4239591752717748</v>
      </c>
      <c r="L8580" s="111">
        <v>0.92784825435236762</v>
      </c>
      <c r="M8580" s="111">
        <v>0.46510463492953991</v>
      </c>
      <c r="N8580" s="112">
        <f t="shared" si="269"/>
        <v>-1.0310062859898674</v>
      </c>
    </row>
    <row r="8581" spans="1:14" x14ac:dyDescent="0.25">
      <c r="A8581" s="111" t="s">
        <v>818</v>
      </c>
      <c r="B8581" s="111">
        <f>INDEX(kommuner!C:C,MATCH(_xlfn.NUMBERVALUE(A8581),kommuner!B:B,0))</f>
        <v>4634</v>
      </c>
      <c r="C8581" s="111" t="s">
        <v>127</v>
      </c>
      <c r="D8581" s="111" t="s">
        <v>127</v>
      </c>
      <c r="E8581" s="111" t="s">
        <v>123</v>
      </c>
      <c r="F8581" s="111" t="s">
        <v>179</v>
      </c>
      <c r="G8581" s="111" t="s">
        <v>186</v>
      </c>
      <c r="H8581" s="111" t="s">
        <v>179</v>
      </c>
      <c r="I8581" s="111" t="s">
        <v>186</v>
      </c>
      <c r="J8581" t="str">
        <f t="shared" si="268"/>
        <v>4634SkogOrganisk jordBlandingsskogSærs høy</v>
      </c>
      <c r="K8581" s="111">
        <v>-1.5726115302258048</v>
      </c>
      <c r="L8581" s="111">
        <v>0.92784825435236762</v>
      </c>
      <c r="M8581" s="111">
        <v>0.46510463492953991</v>
      </c>
      <c r="N8581" s="112">
        <f t="shared" si="269"/>
        <v>-0.17965864094389727</v>
      </c>
    </row>
    <row r="8582" spans="1:14" x14ac:dyDescent="0.25">
      <c r="A8582" s="111" t="s">
        <v>818</v>
      </c>
      <c r="B8582" s="111">
        <f>INDEX(kommuner!C:C,MATCH(_xlfn.NUMBERVALUE(A8582),kommuner!B:B,0))</f>
        <v>4634</v>
      </c>
      <c r="C8582" s="111" t="s">
        <v>127</v>
      </c>
      <c r="D8582" s="111" t="s">
        <v>127</v>
      </c>
      <c r="E8582" s="111" t="s">
        <v>123</v>
      </c>
      <c r="F8582" s="111" t="s">
        <v>185</v>
      </c>
      <c r="G8582" s="111" t="s">
        <v>180</v>
      </c>
      <c r="H8582" s="111" t="s">
        <v>185</v>
      </c>
      <c r="I8582" s="111" t="s">
        <v>180</v>
      </c>
      <c r="J8582" t="str">
        <f t="shared" si="268"/>
        <v>4634SkogOrganisk jordLauvskogHøy</v>
      </c>
      <c r="K8582" s="111">
        <v>-1.9913688882377358</v>
      </c>
      <c r="L8582" s="111">
        <v>0.92784825435236762</v>
      </c>
      <c r="M8582" s="111">
        <v>0.46510463492953991</v>
      </c>
      <c r="N8582" s="112">
        <f t="shared" si="269"/>
        <v>-0.59841599895582831</v>
      </c>
    </row>
    <row r="8583" spans="1:14" x14ac:dyDescent="0.25">
      <c r="A8583" s="111" t="s">
        <v>818</v>
      </c>
      <c r="B8583" s="111">
        <f>INDEX(kommuner!C:C,MATCH(_xlfn.NUMBERVALUE(A8583),kommuner!B:B,0))</f>
        <v>4634</v>
      </c>
      <c r="C8583" s="111" t="s">
        <v>127</v>
      </c>
      <c r="D8583" s="111" t="s">
        <v>127</v>
      </c>
      <c r="E8583" s="111" t="s">
        <v>123</v>
      </c>
      <c r="F8583" s="111" t="s">
        <v>185</v>
      </c>
      <c r="G8583" s="111" t="s">
        <v>167</v>
      </c>
      <c r="H8583" s="111" t="s">
        <v>185</v>
      </c>
      <c r="I8583" s="111" t="s">
        <v>167</v>
      </c>
      <c r="J8583" t="str">
        <f t="shared" si="268"/>
        <v>4634SkogOrganisk jordLauvskogImpediment</v>
      </c>
      <c r="K8583" s="111">
        <v>0.35000626494250675</v>
      </c>
      <c r="L8583" s="111">
        <v>0.92784825435236762</v>
      </c>
      <c r="M8583" s="111">
        <v>0.46510463492953991</v>
      </c>
      <c r="N8583" s="112">
        <f t="shared" si="269"/>
        <v>1.7429591542244141</v>
      </c>
    </row>
    <row r="8584" spans="1:14" x14ac:dyDescent="0.25">
      <c r="A8584" s="111" t="s">
        <v>818</v>
      </c>
      <c r="B8584" s="111">
        <f>INDEX(kommuner!C:C,MATCH(_xlfn.NUMBERVALUE(A8584),kommuner!B:B,0))</f>
        <v>4634</v>
      </c>
      <c r="C8584" s="111" t="s">
        <v>127</v>
      </c>
      <c r="D8584" s="111" t="s">
        <v>127</v>
      </c>
      <c r="E8584" s="111" t="s">
        <v>123</v>
      </c>
      <c r="F8584" s="111" t="s">
        <v>185</v>
      </c>
      <c r="G8584" s="111" t="s">
        <v>190</v>
      </c>
      <c r="H8584" s="111" t="s">
        <v>185</v>
      </c>
      <c r="I8584" s="111" t="s">
        <v>190</v>
      </c>
      <c r="J8584" t="str">
        <f t="shared" si="268"/>
        <v>4634SkogOrganisk jordLauvskogLav</v>
      </c>
      <c r="K8584" s="111">
        <v>1.1144075558526714</v>
      </c>
      <c r="L8584" s="111">
        <v>0.92784825435236762</v>
      </c>
      <c r="M8584" s="111">
        <v>0.46510463492953991</v>
      </c>
      <c r="N8584" s="112">
        <f t="shared" si="269"/>
        <v>2.5073604451345788</v>
      </c>
    </row>
    <row r="8585" spans="1:14" x14ac:dyDescent="0.25">
      <c r="A8585" s="111" t="s">
        <v>818</v>
      </c>
      <c r="B8585" s="111">
        <f>INDEX(kommuner!C:C,MATCH(_xlfn.NUMBERVALUE(A8585),kommuner!B:B,0))</f>
        <v>4634</v>
      </c>
      <c r="C8585" s="111" t="s">
        <v>127</v>
      </c>
      <c r="D8585" s="111" t="s">
        <v>127</v>
      </c>
      <c r="E8585" s="111" t="s">
        <v>123</v>
      </c>
      <c r="F8585" s="111" t="s">
        <v>185</v>
      </c>
      <c r="G8585" s="111" t="s">
        <v>173</v>
      </c>
      <c r="H8585" s="111" t="s">
        <v>185</v>
      </c>
      <c r="I8585" s="111" t="s">
        <v>173</v>
      </c>
      <c r="J8585" t="str">
        <f t="shared" si="268"/>
        <v>4634SkogOrganisk jordLauvskogMiddels</v>
      </c>
      <c r="K8585" s="111">
        <v>-0.62664468270982987</v>
      </c>
      <c r="L8585" s="111">
        <v>0.92784825435236762</v>
      </c>
      <c r="M8585" s="111">
        <v>0.46510463492953991</v>
      </c>
      <c r="N8585" s="112">
        <f t="shared" si="269"/>
        <v>0.76630820657207765</v>
      </c>
    </row>
    <row r="8586" spans="1:14" x14ac:dyDescent="0.25">
      <c r="A8586" s="111" t="s">
        <v>818</v>
      </c>
      <c r="B8586" s="111">
        <f>INDEX(kommuner!C:C,MATCH(_xlfn.NUMBERVALUE(A8586),kommuner!B:B,0))</f>
        <v>4634</v>
      </c>
      <c r="C8586" s="111" t="s">
        <v>127</v>
      </c>
      <c r="D8586" s="111" t="s">
        <v>127</v>
      </c>
      <c r="E8586" s="111" t="s">
        <v>123</v>
      </c>
      <c r="F8586" s="111" t="s">
        <v>185</v>
      </c>
      <c r="G8586" s="111" t="s">
        <v>186</v>
      </c>
      <c r="H8586" s="111" t="s">
        <v>185</v>
      </c>
      <c r="I8586" s="111" t="s">
        <v>186</v>
      </c>
      <c r="J8586" t="str">
        <f t="shared" si="268"/>
        <v>4634SkogOrganisk jordLauvskogSærs høy</v>
      </c>
      <c r="K8586" s="111">
        <v>-1.8997279926091779</v>
      </c>
      <c r="L8586" s="111">
        <v>0.92784825435236762</v>
      </c>
      <c r="M8586" s="111">
        <v>0.46510463492953991</v>
      </c>
      <c r="N8586" s="112">
        <f t="shared" si="269"/>
        <v>-0.50677510332727038</v>
      </c>
    </row>
    <row r="8587" spans="1:14" x14ac:dyDescent="0.25">
      <c r="A8587" s="111" t="s">
        <v>818</v>
      </c>
      <c r="B8587" s="111">
        <f>INDEX(kommuner!C:C,MATCH(_xlfn.NUMBERVALUE(A8587),kommuner!B:B,0))</f>
        <v>4634</v>
      </c>
      <c r="C8587" s="111" t="s">
        <v>83</v>
      </c>
      <c r="D8587" s="111" t="s">
        <v>83</v>
      </c>
      <c r="E8587" s="111" t="s">
        <v>126</v>
      </c>
      <c r="F8587" s="111" t="s">
        <v>139</v>
      </c>
      <c r="G8587" s="111" t="s">
        <v>139</v>
      </c>
      <c r="H8587" s="111" t="s">
        <v>139</v>
      </c>
      <c r="I8587" s="111" t="s">
        <v>139</v>
      </c>
      <c r="J8587" t="str">
        <f t="shared" si="268"/>
        <v>4634Utbygd arealMineraljord</v>
      </c>
      <c r="K8587" s="111">
        <v>-1.3010725986550351</v>
      </c>
      <c r="L8587" s="111">
        <v>0</v>
      </c>
      <c r="M8587" s="111">
        <v>1.303047089454229E-2</v>
      </c>
      <c r="N8587" s="112">
        <f t="shared" si="269"/>
        <v>-1.2880421277604928</v>
      </c>
    </row>
    <row r="8588" spans="1:14" x14ac:dyDescent="0.25">
      <c r="A8588" s="111" t="s">
        <v>818</v>
      </c>
      <c r="B8588" s="111">
        <f>INDEX(kommuner!C:C,MATCH(_xlfn.NUMBERVALUE(A8588),kommuner!B:B,0))</f>
        <v>4634</v>
      </c>
      <c r="C8588" s="111" t="s">
        <v>83</v>
      </c>
      <c r="D8588" s="111" t="s">
        <v>83</v>
      </c>
      <c r="E8588" s="111" t="s">
        <v>123</v>
      </c>
      <c r="F8588" s="111" t="s">
        <v>139</v>
      </c>
      <c r="G8588" s="111" t="s">
        <v>139</v>
      </c>
      <c r="H8588" s="111" t="s">
        <v>139</v>
      </c>
      <c r="I8588" s="111" t="s">
        <v>139</v>
      </c>
      <c r="J8588" t="str">
        <f t="shared" si="268"/>
        <v>4634Utbygd arealOrganisk jord</v>
      </c>
      <c r="K8588" s="111">
        <v>29.011421395201612</v>
      </c>
      <c r="L8588" s="111">
        <v>0</v>
      </c>
      <c r="M8588" s="111">
        <v>1.303047089454229E-2</v>
      </c>
      <c r="N8588" s="112">
        <f t="shared" si="269"/>
        <v>29.024451866096154</v>
      </c>
    </row>
    <row r="8589" spans="1:14" x14ac:dyDescent="0.25">
      <c r="A8589" s="111" t="s">
        <v>818</v>
      </c>
      <c r="B8589" s="111">
        <f>INDEX(kommuner!C:C,MATCH(_xlfn.NUMBERVALUE(A8589),kommuner!B:B,0))</f>
        <v>4634</v>
      </c>
      <c r="C8589" s="111" t="s">
        <v>181</v>
      </c>
      <c r="D8589" s="111" t="s">
        <v>181</v>
      </c>
      <c r="E8589" s="111" t="s">
        <v>123</v>
      </c>
      <c r="F8589" s="111" t="s">
        <v>139</v>
      </c>
      <c r="G8589" s="111" t="s">
        <v>139</v>
      </c>
      <c r="H8589" s="111" t="s">
        <v>139</v>
      </c>
      <c r="I8589" s="111" t="s">
        <v>139</v>
      </c>
      <c r="J8589" t="str">
        <f t="shared" si="268"/>
        <v>4634Vann og myrOrganisk jord</v>
      </c>
      <c r="K8589" s="111">
        <v>-0.38124953903444653</v>
      </c>
      <c r="L8589" s="111">
        <v>0</v>
      </c>
      <c r="M8589" s="111">
        <v>0</v>
      </c>
      <c r="N8589" s="112">
        <f t="shared" si="269"/>
        <v>-0.38124953903444653</v>
      </c>
    </row>
    <row r="8590" spans="1:14" x14ac:dyDescent="0.25">
      <c r="A8590" s="111" t="s">
        <v>819</v>
      </c>
      <c r="B8590" s="111">
        <f>INDEX(kommuner!C:C,MATCH(_xlfn.NUMBERVALUE(A8590),kommuner!B:B,0))</f>
        <v>4602</v>
      </c>
      <c r="C8590" s="111" t="s">
        <v>82</v>
      </c>
      <c r="D8590" s="111" t="s">
        <v>82</v>
      </c>
      <c r="E8590" s="111" t="s">
        <v>126</v>
      </c>
      <c r="F8590" s="111" t="s">
        <v>139</v>
      </c>
      <c r="G8590" s="111" t="s">
        <v>139</v>
      </c>
      <c r="H8590" s="111" t="s">
        <v>139</v>
      </c>
      <c r="I8590" s="111" t="s">
        <v>139</v>
      </c>
      <c r="J8590" t="str">
        <f t="shared" si="268"/>
        <v>4602Annen utmarkMineraljord</v>
      </c>
      <c r="K8590" s="111">
        <v>-0.12122885237983599</v>
      </c>
      <c r="L8590" s="111">
        <v>0</v>
      </c>
      <c r="M8590" s="111">
        <v>0</v>
      </c>
      <c r="N8590" s="112">
        <f t="shared" si="269"/>
        <v>-0.12122885237983599</v>
      </c>
    </row>
    <row r="8591" spans="1:14" x14ac:dyDescent="0.25">
      <c r="A8591" s="111" t="s">
        <v>819</v>
      </c>
      <c r="B8591" s="111">
        <f>INDEX(kommuner!C:C,MATCH(_xlfn.NUMBERVALUE(A8591),kommuner!B:B,0))</f>
        <v>4602</v>
      </c>
      <c r="C8591" s="111" t="s">
        <v>121</v>
      </c>
      <c r="D8591" s="111" t="s">
        <v>121</v>
      </c>
      <c r="E8591" s="111" t="s">
        <v>126</v>
      </c>
      <c r="F8591" s="111" t="s">
        <v>139</v>
      </c>
      <c r="G8591" s="111" t="s">
        <v>139</v>
      </c>
      <c r="H8591" s="111" t="s">
        <v>139</v>
      </c>
      <c r="I8591" s="111" t="s">
        <v>139</v>
      </c>
      <c r="J8591" t="str">
        <f t="shared" si="268"/>
        <v>4602BeiteMineraljord</v>
      </c>
      <c r="K8591" s="111">
        <v>-0.96338340838695502</v>
      </c>
      <c r="L8591" s="111">
        <v>0</v>
      </c>
      <c r="M8591" s="111">
        <v>1.2448711246839999E-7</v>
      </c>
      <c r="N8591" s="112">
        <f t="shared" si="269"/>
        <v>-0.96338328389984251</v>
      </c>
    </row>
    <row r="8592" spans="1:14" x14ac:dyDescent="0.25">
      <c r="A8592" s="111" t="s">
        <v>819</v>
      </c>
      <c r="B8592" s="111">
        <f>INDEX(kommuner!C:C,MATCH(_xlfn.NUMBERVALUE(A8592),kommuner!B:B,0))</f>
        <v>4602</v>
      </c>
      <c r="C8592" s="111" t="s">
        <v>121</v>
      </c>
      <c r="D8592" s="111" t="s">
        <v>121</v>
      </c>
      <c r="E8592" s="111" t="s">
        <v>123</v>
      </c>
      <c r="F8592" s="111" t="s">
        <v>139</v>
      </c>
      <c r="G8592" s="111" t="s">
        <v>139</v>
      </c>
      <c r="H8592" s="111" t="s">
        <v>139</v>
      </c>
      <c r="I8592" s="111" t="s">
        <v>139</v>
      </c>
      <c r="J8592" t="str">
        <f t="shared" si="268"/>
        <v>4602BeiteOrganisk jord</v>
      </c>
      <c r="K8592" s="111">
        <v>12.077525935985037</v>
      </c>
      <c r="L8592" s="111">
        <v>1.6412500000000001</v>
      </c>
      <c r="M8592" s="111">
        <v>0</v>
      </c>
      <c r="N8592" s="112">
        <f t="shared" si="269"/>
        <v>13.718775935985036</v>
      </c>
    </row>
    <row r="8593" spans="1:14" x14ac:dyDescent="0.25">
      <c r="A8593" s="111" t="s">
        <v>819</v>
      </c>
      <c r="B8593" s="111">
        <f>INDEX(kommuner!C:C,MATCH(_xlfn.NUMBERVALUE(A8593),kommuner!B:B,0))</f>
        <v>4602</v>
      </c>
      <c r="C8593" s="111" t="s">
        <v>84</v>
      </c>
      <c r="D8593" s="111" t="s">
        <v>84</v>
      </c>
      <c r="E8593" s="111" t="s">
        <v>126</v>
      </c>
      <c r="F8593" s="111" t="s">
        <v>139</v>
      </c>
      <c r="G8593" s="111" t="s">
        <v>139</v>
      </c>
      <c r="H8593" s="111" t="s">
        <v>139</v>
      </c>
      <c r="I8593" s="111" t="s">
        <v>139</v>
      </c>
      <c r="J8593" t="str">
        <f t="shared" si="268"/>
        <v>4602Dyrket markMineraljord</v>
      </c>
      <c r="K8593" s="111">
        <v>-0.77042202609341914</v>
      </c>
      <c r="L8593" s="111">
        <v>0</v>
      </c>
      <c r="M8593" s="111">
        <v>0</v>
      </c>
      <c r="N8593" s="112">
        <f t="shared" si="269"/>
        <v>-0.77042202609341914</v>
      </c>
    </row>
    <row r="8594" spans="1:14" x14ac:dyDescent="0.25">
      <c r="A8594" s="111" t="s">
        <v>819</v>
      </c>
      <c r="B8594" s="111">
        <f>INDEX(kommuner!C:C,MATCH(_xlfn.NUMBERVALUE(A8594),kommuner!B:B,0))</f>
        <v>4602</v>
      </c>
      <c r="C8594" s="111" t="s">
        <v>84</v>
      </c>
      <c r="D8594" s="111" t="s">
        <v>84</v>
      </c>
      <c r="E8594" s="111" t="s">
        <v>123</v>
      </c>
      <c r="F8594" s="111" t="s">
        <v>139</v>
      </c>
      <c r="G8594" s="111" t="s">
        <v>139</v>
      </c>
      <c r="H8594" s="111" t="s">
        <v>139</v>
      </c>
      <c r="I8594" s="111" t="s">
        <v>139</v>
      </c>
      <c r="J8594" t="str">
        <f t="shared" si="268"/>
        <v>4602Dyrket markOrganisk jord</v>
      </c>
      <c r="K8594" s="111">
        <v>28.726149366675592</v>
      </c>
      <c r="L8594" s="111">
        <v>1.45625</v>
      </c>
      <c r="M8594" s="111">
        <v>0</v>
      </c>
      <c r="N8594" s="112">
        <f t="shared" si="269"/>
        <v>30.182399366675593</v>
      </c>
    </row>
    <row r="8595" spans="1:14" x14ac:dyDescent="0.25">
      <c r="A8595" s="111" t="s">
        <v>819</v>
      </c>
      <c r="B8595" s="111">
        <f>INDEX(kommuner!C:C,MATCH(_xlfn.NUMBERVALUE(A8595),kommuner!B:B,0))</f>
        <v>4602</v>
      </c>
      <c r="C8595" s="111" t="s">
        <v>127</v>
      </c>
      <c r="D8595" s="111" t="s">
        <v>127</v>
      </c>
      <c r="E8595" s="111" t="s">
        <v>126</v>
      </c>
      <c r="F8595" s="111" t="s">
        <v>172</v>
      </c>
      <c r="G8595" s="111" t="s">
        <v>180</v>
      </c>
      <c r="H8595" s="111" t="s">
        <v>172</v>
      </c>
      <c r="I8595" s="111" t="s">
        <v>180</v>
      </c>
      <c r="J8595" t="str">
        <f t="shared" si="268"/>
        <v>4602SkogMineraljordBarskogHøy</v>
      </c>
      <c r="K8595" s="111">
        <v>-3.4914408319412575</v>
      </c>
      <c r="L8595" s="111">
        <v>0.85306406685236758</v>
      </c>
      <c r="M8595" s="111">
        <v>6.4056614999681585E-2</v>
      </c>
      <c r="N8595" s="112">
        <f t="shared" si="269"/>
        <v>-2.5743201500892083</v>
      </c>
    </row>
    <row r="8596" spans="1:14" x14ac:dyDescent="0.25">
      <c r="A8596" s="111" t="s">
        <v>819</v>
      </c>
      <c r="B8596" s="111">
        <f>INDEX(kommuner!C:C,MATCH(_xlfn.NUMBERVALUE(A8596),kommuner!B:B,0))</f>
        <v>4602</v>
      </c>
      <c r="C8596" s="111" t="s">
        <v>127</v>
      </c>
      <c r="D8596" s="111" t="s">
        <v>127</v>
      </c>
      <c r="E8596" s="111" t="s">
        <v>126</v>
      </c>
      <c r="F8596" s="111" t="s">
        <v>172</v>
      </c>
      <c r="G8596" s="111" t="s">
        <v>167</v>
      </c>
      <c r="H8596" s="111" t="s">
        <v>172</v>
      </c>
      <c r="I8596" s="111" t="s">
        <v>167</v>
      </c>
      <c r="J8596" t="str">
        <f t="shared" si="268"/>
        <v>4602SkogMineraljordBarskogImpediment</v>
      </c>
      <c r="K8596" s="111">
        <v>-1.1558387230259366</v>
      </c>
      <c r="L8596" s="111">
        <v>0.85306406685236758</v>
      </c>
      <c r="M8596" s="111">
        <v>6.3979989500968365E-2</v>
      </c>
      <c r="N8596" s="112">
        <f t="shared" si="269"/>
        <v>-0.23879466667260066</v>
      </c>
    </row>
    <row r="8597" spans="1:14" x14ac:dyDescent="0.25">
      <c r="A8597" s="111" t="s">
        <v>819</v>
      </c>
      <c r="B8597" s="111">
        <f>INDEX(kommuner!C:C,MATCH(_xlfn.NUMBERVALUE(A8597),kommuner!B:B,0))</f>
        <v>4602</v>
      </c>
      <c r="C8597" s="111" t="s">
        <v>127</v>
      </c>
      <c r="D8597" s="111" t="s">
        <v>127</v>
      </c>
      <c r="E8597" s="111" t="s">
        <v>126</v>
      </c>
      <c r="F8597" s="111" t="s">
        <v>172</v>
      </c>
      <c r="G8597" s="111" t="s">
        <v>190</v>
      </c>
      <c r="H8597" s="111" t="s">
        <v>172</v>
      </c>
      <c r="I8597" s="111" t="s">
        <v>190</v>
      </c>
      <c r="J8597" t="str">
        <f t="shared" si="268"/>
        <v>4602SkogMineraljordBarskogLav</v>
      </c>
      <c r="K8597" s="111">
        <v>-1.8215681825293268</v>
      </c>
      <c r="L8597" s="111">
        <v>0.85306406685236758</v>
      </c>
      <c r="M8597" s="111">
        <v>6.3979989500968365E-2</v>
      </c>
      <c r="N8597" s="112">
        <f t="shared" si="269"/>
        <v>-0.90452412617599087</v>
      </c>
    </row>
    <row r="8598" spans="1:14" x14ac:dyDescent="0.25">
      <c r="A8598" s="111" t="s">
        <v>819</v>
      </c>
      <c r="B8598" s="111">
        <f>INDEX(kommuner!C:C,MATCH(_xlfn.NUMBERVALUE(A8598),kommuner!B:B,0))</f>
        <v>4602</v>
      </c>
      <c r="C8598" s="111" t="s">
        <v>127</v>
      </c>
      <c r="D8598" s="111" t="s">
        <v>127</v>
      </c>
      <c r="E8598" s="111" t="s">
        <v>126</v>
      </c>
      <c r="F8598" s="111" t="s">
        <v>172</v>
      </c>
      <c r="G8598" s="111" t="s">
        <v>173</v>
      </c>
      <c r="H8598" s="111" t="s">
        <v>172</v>
      </c>
      <c r="I8598" s="111" t="s">
        <v>173</v>
      </c>
      <c r="J8598" t="str">
        <f t="shared" si="268"/>
        <v>4602SkogMineraljordBarskogMiddels</v>
      </c>
      <c r="K8598" s="111">
        <v>-2.9452289214132028</v>
      </c>
      <c r="L8598" s="111">
        <v>0.85306406685236758</v>
      </c>
      <c r="M8598" s="111">
        <v>6.4056614999681585E-2</v>
      </c>
      <c r="N8598" s="112">
        <f t="shared" si="269"/>
        <v>-2.0281082395611536</v>
      </c>
    </row>
    <row r="8599" spans="1:14" x14ac:dyDescent="0.25">
      <c r="A8599" s="111" t="s">
        <v>819</v>
      </c>
      <c r="B8599" s="111">
        <f>INDEX(kommuner!C:C,MATCH(_xlfn.NUMBERVALUE(A8599),kommuner!B:B,0))</f>
        <v>4602</v>
      </c>
      <c r="C8599" s="111" t="s">
        <v>127</v>
      </c>
      <c r="D8599" s="111" t="s">
        <v>127</v>
      </c>
      <c r="E8599" s="111" t="s">
        <v>126</v>
      </c>
      <c r="F8599" s="111" t="s">
        <v>172</v>
      </c>
      <c r="G8599" s="111" t="s">
        <v>186</v>
      </c>
      <c r="H8599" s="111" t="s">
        <v>172</v>
      </c>
      <c r="I8599" s="111" t="s">
        <v>186</v>
      </c>
      <c r="J8599" t="str">
        <f t="shared" si="268"/>
        <v>4602SkogMineraljordBarskogSærs høy</v>
      </c>
      <c r="K8599" s="111">
        <v>-2.734962032443129</v>
      </c>
      <c r="L8599" s="111">
        <v>0.85306406685236758</v>
      </c>
      <c r="M8599" s="111">
        <v>6.4056614999681585E-2</v>
      </c>
      <c r="N8599" s="112">
        <f t="shared" si="269"/>
        <v>-1.81784135059108</v>
      </c>
    </row>
    <row r="8600" spans="1:14" x14ac:dyDescent="0.25">
      <c r="A8600" s="111" t="s">
        <v>819</v>
      </c>
      <c r="B8600" s="111">
        <f>INDEX(kommuner!C:C,MATCH(_xlfn.NUMBERVALUE(A8600),kommuner!B:B,0))</f>
        <v>4602</v>
      </c>
      <c r="C8600" s="111" t="s">
        <v>127</v>
      </c>
      <c r="D8600" s="111" t="s">
        <v>127</v>
      </c>
      <c r="E8600" s="111" t="s">
        <v>126</v>
      </c>
      <c r="F8600" s="111" t="s">
        <v>179</v>
      </c>
      <c r="G8600" s="111" t="s">
        <v>180</v>
      </c>
      <c r="H8600" s="111" t="s">
        <v>179</v>
      </c>
      <c r="I8600" s="111" t="s">
        <v>180</v>
      </c>
      <c r="J8600" t="str">
        <f t="shared" si="268"/>
        <v>4602SkogMineraljordBlandingsskogHøy</v>
      </c>
      <c r="K8600" s="111">
        <v>-7.1939050909469406</v>
      </c>
      <c r="L8600" s="111">
        <v>0.85306406685236758</v>
      </c>
      <c r="M8600" s="111">
        <v>6.3979989500968365E-2</v>
      </c>
      <c r="N8600" s="112">
        <f t="shared" si="269"/>
        <v>-6.2768610345936047</v>
      </c>
    </row>
    <row r="8601" spans="1:14" x14ac:dyDescent="0.25">
      <c r="A8601" s="111" t="s">
        <v>819</v>
      </c>
      <c r="B8601" s="111">
        <f>INDEX(kommuner!C:C,MATCH(_xlfn.NUMBERVALUE(A8601),kommuner!B:B,0))</f>
        <v>4602</v>
      </c>
      <c r="C8601" s="111" t="s">
        <v>127</v>
      </c>
      <c r="D8601" s="111" t="s">
        <v>127</v>
      </c>
      <c r="E8601" s="111" t="s">
        <v>126</v>
      </c>
      <c r="F8601" s="111" t="s">
        <v>179</v>
      </c>
      <c r="G8601" s="111" t="s">
        <v>167</v>
      </c>
      <c r="H8601" s="111" t="s">
        <v>179</v>
      </c>
      <c r="I8601" s="111" t="s">
        <v>167</v>
      </c>
      <c r="J8601" t="str">
        <f t="shared" si="268"/>
        <v>4602SkogMineraljordBlandingsskogImpediment</v>
      </c>
      <c r="K8601" s="111">
        <v>-1.6598037998579707</v>
      </c>
      <c r="L8601" s="111">
        <v>0.85306406685236758</v>
      </c>
      <c r="M8601" s="111">
        <v>6.3979989500968365E-2</v>
      </c>
      <c r="N8601" s="112">
        <f t="shared" si="269"/>
        <v>-0.7427597435046347</v>
      </c>
    </row>
    <row r="8602" spans="1:14" x14ac:dyDescent="0.25">
      <c r="A8602" s="111" t="s">
        <v>819</v>
      </c>
      <c r="B8602" s="111">
        <f>INDEX(kommuner!C:C,MATCH(_xlfn.NUMBERVALUE(A8602),kommuner!B:B,0))</f>
        <v>4602</v>
      </c>
      <c r="C8602" s="111" t="s">
        <v>127</v>
      </c>
      <c r="D8602" s="111" t="s">
        <v>127</v>
      </c>
      <c r="E8602" s="111" t="s">
        <v>126</v>
      </c>
      <c r="F8602" s="111" t="s">
        <v>179</v>
      </c>
      <c r="G8602" s="111" t="s">
        <v>190</v>
      </c>
      <c r="H8602" s="111" t="s">
        <v>179</v>
      </c>
      <c r="I8602" s="111" t="s">
        <v>190</v>
      </c>
      <c r="J8602" t="str">
        <f t="shared" si="268"/>
        <v>4602SkogMineraljordBlandingsskogLav</v>
      </c>
      <c r="K8602" s="111">
        <v>-2.5588434197694254</v>
      </c>
      <c r="L8602" s="111">
        <v>0.85306406685236758</v>
      </c>
      <c r="M8602" s="111">
        <v>6.3979989500968365E-2</v>
      </c>
      <c r="N8602" s="112">
        <f t="shared" si="269"/>
        <v>-1.6417993634160897</v>
      </c>
    </row>
    <row r="8603" spans="1:14" x14ac:dyDescent="0.25">
      <c r="A8603" s="111" t="s">
        <v>819</v>
      </c>
      <c r="B8603" s="111">
        <f>INDEX(kommuner!C:C,MATCH(_xlfn.NUMBERVALUE(A8603),kommuner!B:B,0))</f>
        <v>4602</v>
      </c>
      <c r="C8603" s="111" t="s">
        <v>127</v>
      </c>
      <c r="D8603" s="111" t="s">
        <v>127</v>
      </c>
      <c r="E8603" s="111" t="s">
        <v>126</v>
      </c>
      <c r="F8603" s="111" t="s">
        <v>179</v>
      </c>
      <c r="G8603" s="111" t="s">
        <v>173</v>
      </c>
      <c r="H8603" s="111" t="s">
        <v>179</v>
      </c>
      <c r="I8603" s="111" t="s">
        <v>173</v>
      </c>
      <c r="J8603" t="str">
        <f t="shared" si="268"/>
        <v>4602SkogMineraljordBlandingsskogMiddels</v>
      </c>
      <c r="K8603" s="111">
        <v>-3.8687729546762566</v>
      </c>
      <c r="L8603" s="111">
        <v>0.85306406685236758</v>
      </c>
      <c r="M8603" s="111">
        <v>6.3979989500968365E-2</v>
      </c>
      <c r="N8603" s="112">
        <f t="shared" si="269"/>
        <v>-2.9517288983229206</v>
      </c>
    </row>
    <row r="8604" spans="1:14" x14ac:dyDescent="0.25">
      <c r="A8604" s="111" t="s">
        <v>819</v>
      </c>
      <c r="B8604" s="111">
        <f>INDEX(kommuner!C:C,MATCH(_xlfn.NUMBERVALUE(A8604),kommuner!B:B,0))</f>
        <v>4602</v>
      </c>
      <c r="C8604" s="111" t="s">
        <v>127</v>
      </c>
      <c r="D8604" s="111" t="s">
        <v>127</v>
      </c>
      <c r="E8604" s="111" t="s">
        <v>126</v>
      </c>
      <c r="F8604" s="111" t="s">
        <v>179</v>
      </c>
      <c r="G8604" s="111" t="s">
        <v>186</v>
      </c>
      <c r="H8604" s="111" t="s">
        <v>179</v>
      </c>
      <c r="I8604" s="111" t="s">
        <v>186</v>
      </c>
      <c r="J8604" t="str">
        <f t="shared" si="268"/>
        <v>4602SkogMineraljordBlandingsskogSærs høy</v>
      </c>
      <c r="K8604" s="111">
        <v>-2.9395925245326562</v>
      </c>
      <c r="L8604" s="111">
        <v>0.85306406685236758</v>
      </c>
      <c r="M8604" s="111">
        <v>6.3979989500968365E-2</v>
      </c>
      <c r="N8604" s="112">
        <f t="shared" si="269"/>
        <v>-2.0225484681793202</v>
      </c>
    </row>
    <row r="8605" spans="1:14" x14ac:dyDescent="0.25">
      <c r="A8605" s="111" t="s">
        <v>819</v>
      </c>
      <c r="B8605" s="111">
        <f>INDEX(kommuner!C:C,MATCH(_xlfn.NUMBERVALUE(A8605),kommuner!B:B,0))</f>
        <v>4602</v>
      </c>
      <c r="C8605" s="111" t="s">
        <v>127</v>
      </c>
      <c r="D8605" s="111" t="s">
        <v>127</v>
      </c>
      <c r="E8605" s="111" t="s">
        <v>126</v>
      </c>
      <c r="F8605" s="111" t="s">
        <v>185</v>
      </c>
      <c r="G8605" s="111" t="s">
        <v>180</v>
      </c>
      <c r="H8605" s="111" t="s">
        <v>185</v>
      </c>
      <c r="I8605" s="111" t="s">
        <v>180</v>
      </c>
      <c r="J8605" t="str">
        <f t="shared" si="268"/>
        <v>4602SkogMineraljordLauvskogHøy</v>
      </c>
      <c r="K8605" s="111">
        <v>-2.6171499611514069</v>
      </c>
      <c r="L8605" s="111">
        <v>0.85306406685236758</v>
      </c>
      <c r="M8605" s="111">
        <v>6.3979989500968365E-2</v>
      </c>
      <c r="N8605" s="112">
        <f t="shared" si="269"/>
        <v>-1.7001059047980711</v>
      </c>
    </row>
    <row r="8606" spans="1:14" x14ac:dyDescent="0.25">
      <c r="A8606" s="111" t="s">
        <v>819</v>
      </c>
      <c r="B8606" s="111">
        <f>INDEX(kommuner!C:C,MATCH(_xlfn.NUMBERVALUE(A8606),kommuner!B:B,0))</f>
        <v>4602</v>
      </c>
      <c r="C8606" s="111" t="s">
        <v>127</v>
      </c>
      <c r="D8606" s="111" t="s">
        <v>127</v>
      </c>
      <c r="E8606" s="111" t="s">
        <v>126</v>
      </c>
      <c r="F8606" s="111" t="s">
        <v>185</v>
      </c>
      <c r="G8606" s="111" t="s">
        <v>167</v>
      </c>
      <c r="H8606" s="111" t="s">
        <v>185</v>
      </c>
      <c r="I8606" s="111" t="s">
        <v>167</v>
      </c>
      <c r="J8606" t="str">
        <f t="shared" si="268"/>
        <v>4602SkogMineraljordLauvskogImpediment</v>
      </c>
      <c r="K8606" s="111">
        <v>-1.406906973132888</v>
      </c>
      <c r="L8606" s="111">
        <v>0.85306406685236758</v>
      </c>
      <c r="M8606" s="111">
        <v>6.3979989500968365E-2</v>
      </c>
      <c r="N8606" s="112">
        <f t="shared" si="269"/>
        <v>-0.48986291677955207</v>
      </c>
    </row>
    <row r="8607" spans="1:14" x14ac:dyDescent="0.25">
      <c r="A8607" s="111" t="s">
        <v>819</v>
      </c>
      <c r="B8607" s="111">
        <f>INDEX(kommuner!C:C,MATCH(_xlfn.NUMBERVALUE(A8607),kommuner!B:B,0))</f>
        <v>4602</v>
      </c>
      <c r="C8607" s="111" t="s">
        <v>127</v>
      </c>
      <c r="D8607" s="111" t="s">
        <v>127</v>
      </c>
      <c r="E8607" s="111" t="s">
        <v>126</v>
      </c>
      <c r="F8607" s="111" t="s">
        <v>185</v>
      </c>
      <c r="G8607" s="111" t="s">
        <v>190</v>
      </c>
      <c r="H8607" s="111" t="s">
        <v>185</v>
      </c>
      <c r="I8607" s="111" t="s">
        <v>190</v>
      </c>
      <c r="J8607" t="str">
        <f t="shared" si="268"/>
        <v>4602SkogMineraljordLauvskogLav</v>
      </c>
      <c r="K8607" s="111">
        <v>-8.9748170935426599E-2</v>
      </c>
      <c r="L8607" s="111">
        <v>0.85306406685236758</v>
      </c>
      <c r="M8607" s="111">
        <v>6.3979989500968365E-2</v>
      </c>
      <c r="N8607" s="112">
        <f t="shared" si="269"/>
        <v>0.82729588541790933</v>
      </c>
    </row>
    <row r="8608" spans="1:14" x14ac:dyDescent="0.25">
      <c r="A8608" s="111" t="s">
        <v>819</v>
      </c>
      <c r="B8608" s="111">
        <f>INDEX(kommuner!C:C,MATCH(_xlfn.NUMBERVALUE(A8608),kommuner!B:B,0))</f>
        <v>4602</v>
      </c>
      <c r="C8608" s="111" t="s">
        <v>127</v>
      </c>
      <c r="D8608" s="111" t="s">
        <v>127</v>
      </c>
      <c r="E8608" s="111" t="s">
        <v>126</v>
      </c>
      <c r="F8608" s="111" t="s">
        <v>185</v>
      </c>
      <c r="G8608" s="111" t="s">
        <v>173</v>
      </c>
      <c r="H8608" s="111" t="s">
        <v>185</v>
      </c>
      <c r="I8608" s="111" t="s">
        <v>173</v>
      </c>
      <c r="J8608" t="str">
        <f t="shared" si="268"/>
        <v>4602SkogMineraljordLauvskogMiddels</v>
      </c>
      <c r="K8608" s="111">
        <v>-1.7789409505847176</v>
      </c>
      <c r="L8608" s="111">
        <v>0.85306406685236758</v>
      </c>
      <c r="M8608" s="111">
        <v>6.3979989500968365E-2</v>
      </c>
      <c r="N8608" s="112">
        <f t="shared" si="269"/>
        <v>-0.86189689423138161</v>
      </c>
    </row>
    <row r="8609" spans="1:14" x14ac:dyDescent="0.25">
      <c r="A8609" s="111" t="s">
        <v>819</v>
      </c>
      <c r="B8609" s="111">
        <f>INDEX(kommuner!C:C,MATCH(_xlfn.NUMBERVALUE(A8609),kommuner!B:B,0))</f>
        <v>4602</v>
      </c>
      <c r="C8609" s="111" t="s">
        <v>127</v>
      </c>
      <c r="D8609" s="111" t="s">
        <v>127</v>
      </c>
      <c r="E8609" s="111" t="s">
        <v>126</v>
      </c>
      <c r="F8609" s="111" t="s">
        <v>185</v>
      </c>
      <c r="G8609" s="111" t="s">
        <v>186</v>
      </c>
      <c r="H8609" s="111" t="s">
        <v>185</v>
      </c>
      <c r="I8609" s="111" t="s">
        <v>186</v>
      </c>
      <c r="J8609" t="str">
        <f t="shared" si="268"/>
        <v>4602SkogMineraljordLauvskogSærs høy</v>
      </c>
      <c r="K8609" s="111">
        <v>-3.5879168219799293</v>
      </c>
      <c r="L8609" s="111">
        <v>0.85306406685236758</v>
      </c>
      <c r="M8609" s="111">
        <v>6.3979989500968365E-2</v>
      </c>
      <c r="N8609" s="112">
        <f t="shared" si="269"/>
        <v>-2.6708727656265934</v>
      </c>
    </row>
    <row r="8610" spans="1:14" x14ac:dyDescent="0.25">
      <c r="A8610" s="111" t="s">
        <v>819</v>
      </c>
      <c r="B8610" s="111">
        <f>INDEX(kommuner!C:C,MATCH(_xlfn.NUMBERVALUE(A8610),kommuner!B:B,0))</f>
        <v>4602</v>
      </c>
      <c r="C8610" s="111" t="s">
        <v>127</v>
      </c>
      <c r="D8610" s="111" t="s">
        <v>127</v>
      </c>
      <c r="E8610" s="111" t="s">
        <v>123</v>
      </c>
      <c r="F8610" s="111" t="s">
        <v>172</v>
      </c>
      <c r="G8610" s="111" t="s">
        <v>180</v>
      </c>
      <c r="H8610" s="111" t="s">
        <v>172</v>
      </c>
      <c r="I8610" s="111" t="s">
        <v>180</v>
      </c>
      <c r="J8610" t="str">
        <f t="shared" si="268"/>
        <v>4602SkogOrganisk jordBarskogHøy</v>
      </c>
      <c r="K8610" s="111">
        <v>-2.5184559031994138</v>
      </c>
      <c r="L8610" s="111">
        <v>0.92784825435236762</v>
      </c>
      <c r="M8610" s="111">
        <v>0.46518126042825314</v>
      </c>
      <c r="N8610" s="112">
        <f t="shared" si="269"/>
        <v>-1.1254263884187932</v>
      </c>
    </row>
    <row r="8611" spans="1:14" x14ac:dyDescent="0.25">
      <c r="A8611" s="111" t="s">
        <v>819</v>
      </c>
      <c r="B8611" s="111">
        <f>INDEX(kommuner!C:C,MATCH(_xlfn.NUMBERVALUE(A8611),kommuner!B:B,0))</f>
        <v>4602</v>
      </c>
      <c r="C8611" s="111" t="s">
        <v>127</v>
      </c>
      <c r="D8611" s="111" t="s">
        <v>127</v>
      </c>
      <c r="E8611" s="111" t="s">
        <v>123</v>
      </c>
      <c r="F8611" s="111" t="s">
        <v>172</v>
      </c>
      <c r="G8611" s="111" t="s">
        <v>167</v>
      </c>
      <c r="H8611" s="111" t="s">
        <v>172</v>
      </c>
      <c r="I8611" s="111" t="s">
        <v>167</v>
      </c>
      <c r="J8611" t="str">
        <f t="shared" si="268"/>
        <v>4602SkogOrganisk jordBarskogImpediment</v>
      </c>
      <c r="K8611" s="111">
        <v>-0.13011741963904588</v>
      </c>
      <c r="L8611" s="111">
        <v>0.92784825435236762</v>
      </c>
      <c r="M8611" s="111">
        <v>0.46510463492953991</v>
      </c>
      <c r="N8611" s="112">
        <f t="shared" si="269"/>
        <v>1.2628354696428616</v>
      </c>
    </row>
    <row r="8612" spans="1:14" x14ac:dyDescent="0.25">
      <c r="A8612" s="111" t="s">
        <v>819</v>
      </c>
      <c r="B8612" s="111">
        <f>INDEX(kommuner!C:C,MATCH(_xlfn.NUMBERVALUE(A8612),kommuner!B:B,0))</f>
        <v>4602</v>
      </c>
      <c r="C8612" s="111" t="s">
        <v>127</v>
      </c>
      <c r="D8612" s="111" t="s">
        <v>127</v>
      </c>
      <c r="E8612" s="111" t="s">
        <v>123</v>
      </c>
      <c r="F8612" s="111" t="s">
        <v>172</v>
      </c>
      <c r="G8612" s="111" t="s">
        <v>190</v>
      </c>
      <c r="H8612" s="111" t="s">
        <v>172</v>
      </c>
      <c r="I8612" s="111" t="s">
        <v>190</v>
      </c>
      <c r="J8612" t="str">
        <f t="shared" si="268"/>
        <v>4602SkogOrganisk jordBarskogLav</v>
      </c>
      <c r="K8612" s="111">
        <v>-0.50666953101693391</v>
      </c>
      <c r="L8612" s="111">
        <v>0.92784825435236762</v>
      </c>
      <c r="M8612" s="111">
        <v>0.46510463492953991</v>
      </c>
      <c r="N8612" s="112">
        <f t="shared" si="269"/>
        <v>0.88628335826497362</v>
      </c>
    </row>
    <row r="8613" spans="1:14" x14ac:dyDescent="0.25">
      <c r="A8613" s="111" t="s">
        <v>819</v>
      </c>
      <c r="B8613" s="111">
        <f>INDEX(kommuner!C:C,MATCH(_xlfn.NUMBERVALUE(A8613),kommuner!B:B,0))</f>
        <v>4602</v>
      </c>
      <c r="C8613" s="111" t="s">
        <v>127</v>
      </c>
      <c r="D8613" s="111" t="s">
        <v>127</v>
      </c>
      <c r="E8613" s="111" t="s">
        <v>123</v>
      </c>
      <c r="F8613" s="111" t="s">
        <v>172</v>
      </c>
      <c r="G8613" s="111" t="s">
        <v>173</v>
      </c>
      <c r="H8613" s="111" t="s">
        <v>172</v>
      </c>
      <c r="I8613" s="111" t="s">
        <v>173</v>
      </c>
      <c r="J8613" t="str">
        <f t="shared" si="268"/>
        <v>4602SkogOrganisk jordBarskogMiddels</v>
      </c>
      <c r="K8613" s="111">
        <v>-1.5571490961494638</v>
      </c>
      <c r="L8613" s="111">
        <v>0.92784825435236762</v>
      </c>
      <c r="M8613" s="111">
        <v>0.46518126042825314</v>
      </c>
      <c r="N8613" s="112">
        <f t="shared" si="269"/>
        <v>-0.16411958136884308</v>
      </c>
    </row>
    <row r="8614" spans="1:14" x14ac:dyDescent="0.25">
      <c r="A8614" s="111" t="s">
        <v>819</v>
      </c>
      <c r="B8614" s="111">
        <f>INDEX(kommuner!C:C,MATCH(_xlfn.NUMBERVALUE(A8614),kommuner!B:B,0))</f>
        <v>4602</v>
      </c>
      <c r="C8614" s="111" t="s">
        <v>127</v>
      </c>
      <c r="D8614" s="111" t="s">
        <v>127</v>
      </c>
      <c r="E8614" s="111" t="s">
        <v>123</v>
      </c>
      <c r="F8614" s="111" t="s">
        <v>172</v>
      </c>
      <c r="G8614" s="111" t="s">
        <v>186</v>
      </c>
      <c r="H8614" s="111" t="s">
        <v>172</v>
      </c>
      <c r="I8614" s="111" t="s">
        <v>186</v>
      </c>
      <c r="J8614" t="str">
        <f t="shared" si="268"/>
        <v>4602SkogOrganisk jordBarskogSærs høy</v>
      </c>
      <c r="K8614" s="111">
        <v>2.5548655235722699</v>
      </c>
      <c r="L8614" s="111">
        <v>0.92784825435236762</v>
      </c>
      <c r="M8614" s="111">
        <v>0.46518126042825314</v>
      </c>
      <c r="N8614" s="112">
        <f t="shared" si="269"/>
        <v>3.9478950383528906</v>
      </c>
    </row>
    <row r="8615" spans="1:14" x14ac:dyDescent="0.25">
      <c r="A8615" s="111" t="s">
        <v>819</v>
      </c>
      <c r="B8615" s="111">
        <f>INDEX(kommuner!C:C,MATCH(_xlfn.NUMBERVALUE(A8615),kommuner!B:B,0))</f>
        <v>4602</v>
      </c>
      <c r="C8615" s="111" t="s">
        <v>127</v>
      </c>
      <c r="D8615" s="111" t="s">
        <v>127</v>
      </c>
      <c r="E8615" s="111" t="s">
        <v>123</v>
      </c>
      <c r="F8615" s="111" t="s">
        <v>179</v>
      </c>
      <c r="G8615" s="111" t="s">
        <v>180</v>
      </c>
      <c r="H8615" s="111" t="s">
        <v>179</v>
      </c>
      <c r="I8615" s="111" t="s">
        <v>180</v>
      </c>
      <c r="J8615" t="str">
        <f t="shared" si="268"/>
        <v>4602SkogOrganisk jordBlandingsskogHøy</v>
      </c>
      <c r="K8615" s="111">
        <v>-5.5554344456832343</v>
      </c>
      <c r="L8615" s="111">
        <v>0.92784825435236762</v>
      </c>
      <c r="M8615" s="111">
        <v>0.46510463492953991</v>
      </c>
      <c r="N8615" s="112">
        <f t="shared" si="269"/>
        <v>-4.1624815564013264</v>
      </c>
    </row>
    <row r="8616" spans="1:14" x14ac:dyDescent="0.25">
      <c r="A8616" s="111" t="s">
        <v>819</v>
      </c>
      <c r="B8616" s="111">
        <f>INDEX(kommuner!C:C,MATCH(_xlfn.NUMBERVALUE(A8616),kommuner!B:B,0))</f>
        <v>4602</v>
      </c>
      <c r="C8616" s="111" t="s">
        <v>127</v>
      </c>
      <c r="D8616" s="111" t="s">
        <v>127</v>
      </c>
      <c r="E8616" s="111" t="s">
        <v>123</v>
      </c>
      <c r="F8616" s="111" t="s">
        <v>179</v>
      </c>
      <c r="G8616" s="111" t="s">
        <v>167</v>
      </c>
      <c r="H8616" s="111" t="s">
        <v>179</v>
      </c>
      <c r="I8616" s="111" t="s">
        <v>167</v>
      </c>
      <c r="J8616" t="str">
        <f t="shared" si="268"/>
        <v>4602SkogOrganisk jordBlandingsskogImpediment</v>
      </c>
      <c r="K8616" s="111">
        <v>-0.28586344175800005</v>
      </c>
      <c r="L8616" s="111">
        <v>0.92784825435236762</v>
      </c>
      <c r="M8616" s="111">
        <v>0.46510463492953991</v>
      </c>
      <c r="N8616" s="112">
        <f t="shared" si="269"/>
        <v>1.1070894475239075</v>
      </c>
    </row>
    <row r="8617" spans="1:14" x14ac:dyDescent="0.25">
      <c r="A8617" s="111" t="s">
        <v>819</v>
      </c>
      <c r="B8617" s="111">
        <f>INDEX(kommuner!C:C,MATCH(_xlfn.NUMBERVALUE(A8617),kommuner!B:B,0))</f>
        <v>4602</v>
      </c>
      <c r="C8617" s="111" t="s">
        <v>127</v>
      </c>
      <c r="D8617" s="111" t="s">
        <v>127</v>
      </c>
      <c r="E8617" s="111" t="s">
        <v>123</v>
      </c>
      <c r="F8617" s="111" t="s">
        <v>179</v>
      </c>
      <c r="G8617" s="111" t="s">
        <v>190</v>
      </c>
      <c r="H8617" s="111" t="s">
        <v>179</v>
      </c>
      <c r="I8617" s="111" t="s">
        <v>190</v>
      </c>
      <c r="J8617" t="str">
        <f t="shared" si="268"/>
        <v>4602SkogOrganisk jordBlandingsskogLav</v>
      </c>
      <c r="K8617" s="111">
        <v>-1.2347339377887629</v>
      </c>
      <c r="L8617" s="111">
        <v>0.92784825435236762</v>
      </c>
      <c r="M8617" s="111">
        <v>0.46510463492953991</v>
      </c>
      <c r="N8617" s="112">
        <f t="shared" si="269"/>
        <v>0.15821895149314458</v>
      </c>
    </row>
    <row r="8618" spans="1:14" x14ac:dyDescent="0.25">
      <c r="A8618" s="111" t="s">
        <v>819</v>
      </c>
      <c r="B8618" s="111">
        <f>INDEX(kommuner!C:C,MATCH(_xlfn.NUMBERVALUE(A8618),kommuner!B:B,0))</f>
        <v>4602</v>
      </c>
      <c r="C8618" s="111" t="s">
        <v>127</v>
      </c>
      <c r="D8618" s="111" t="s">
        <v>127</v>
      </c>
      <c r="E8618" s="111" t="s">
        <v>123</v>
      </c>
      <c r="F8618" s="111" t="s">
        <v>179</v>
      </c>
      <c r="G8618" s="111" t="s">
        <v>173</v>
      </c>
      <c r="H8618" s="111" t="s">
        <v>179</v>
      </c>
      <c r="I8618" s="111" t="s">
        <v>173</v>
      </c>
      <c r="J8618" t="str">
        <f t="shared" si="268"/>
        <v>4602SkogOrganisk jordBlandingsskogMiddels</v>
      </c>
      <c r="K8618" s="111">
        <v>-2.4239591752717748</v>
      </c>
      <c r="L8618" s="111">
        <v>0.92784825435236762</v>
      </c>
      <c r="M8618" s="111">
        <v>0.46510463492953991</v>
      </c>
      <c r="N8618" s="112">
        <f t="shared" si="269"/>
        <v>-1.0310062859898674</v>
      </c>
    </row>
    <row r="8619" spans="1:14" x14ac:dyDescent="0.25">
      <c r="A8619" s="111" t="s">
        <v>819</v>
      </c>
      <c r="B8619" s="111">
        <f>INDEX(kommuner!C:C,MATCH(_xlfn.NUMBERVALUE(A8619),kommuner!B:B,0))</f>
        <v>4602</v>
      </c>
      <c r="C8619" s="111" t="s">
        <v>127</v>
      </c>
      <c r="D8619" s="111" t="s">
        <v>127</v>
      </c>
      <c r="E8619" s="111" t="s">
        <v>123</v>
      </c>
      <c r="F8619" s="111" t="s">
        <v>179</v>
      </c>
      <c r="G8619" s="111" t="s">
        <v>186</v>
      </c>
      <c r="H8619" s="111" t="s">
        <v>179</v>
      </c>
      <c r="I8619" s="111" t="s">
        <v>186</v>
      </c>
      <c r="J8619" t="str">
        <f t="shared" si="268"/>
        <v>4602SkogOrganisk jordBlandingsskogSærs høy</v>
      </c>
      <c r="K8619" s="111">
        <v>-1.5726115302258048</v>
      </c>
      <c r="L8619" s="111">
        <v>0.92784825435236762</v>
      </c>
      <c r="M8619" s="111">
        <v>0.46510463492953991</v>
      </c>
      <c r="N8619" s="112">
        <f t="shared" si="269"/>
        <v>-0.17965864094389727</v>
      </c>
    </row>
    <row r="8620" spans="1:14" x14ac:dyDescent="0.25">
      <c r="A8620" s="111" t="s">
        <v>819</v>
      </c>
      <c r="B8620" s="111">
        <f>INDEX(kommuner!C:C,MATCH(_xlfn.NUMBERVALUE(A8620),kommuner!B:B,0))</f>
        <v>4602</v>
      </c>
      <c r="C8620" s="111" t="s">
        <v>127</v>
      </c>
      <c r="D8620" s="111" t="s">
        <v>127</v>
      </c>
      <c r="E8620" s="111" t="s">
        <v>123</v>
      </c>
      <c r="F8620" s="111" t="s">
        <v>185</v>
      </c>
      <c r="G8620" s="111" t="s">
        <v>180</v>
      </c>
      <c r="H8620" s="111" t="s">
        <v>185</v>
      </c>
      <c r="I8620" s="111" t="s">
        <v>180</v>
      </c>
      <c r="J8620" t="str">
        <f t="shared" si="268"/>
        <v>4602SkogOrganisk jordLauvskogHøy</v>
      </c>
      <c r="K8620" s="111">
        <v>-1.9913688882377358</v>
      </c>
      <c r="L8620" s="111">
        <v>0.92784825435236762</v>
      </c>
      <c r="M8620" s="111">
        <v>0.46510463492953991</v>
      </c>
      <c r="N8620" s="112">
        <f t="shared" si="269"/>
        <v>-0.59841599895582831</v>
      </c>
    </row>
    <row r="8621" spans="1:14" x14ac:dyDescent="0.25">
      <c r="A8621" s="111" t="s">
        <v>819</v>
      </c>
      <c r="B8621" s="111">
        <f>INDEX(kommuner!C:C,MATCH(_xlfn.NUMBERVALUE(A8621),kommuner!B:B,0))</f>
        <v>4602</v>
      </c>
      <c r="C8621" s="111" t="s">
        <v>127</v>
      </c>
      <c r="D8621" s="111" t="s">
        <v>127</v>
      </c>
      <c r="E8621" s="111" t="s">
        <v>123</v>
      </c>
      <c r="F8621" s="111" t="s">
        <v>185</v>
      </c>
      <c r="G8621" s="111" t="s">
        <v>167</v>
      </c>
      <c r="H8621" s="111" t="s">
        <v>185</v>
      </c>
      <c r="I8621" s="111" t="s">
        <v>167</v>
      </c>
      <c r="J8621" t="str">
        <f t="shared" si="268"/>
        <v>4602SkogOrganisk jordLauvskogImpediment</v>
      </c>
      <c r="K8621" s="111">
        <v>0.35000626494250675</v>
      </c>
      <c r="L8621" s="111">
        <v>0.92784825435236762</v>
      </c>
      <c r="M8621" s="111">
        <v>0.46510463492953991</v>
      </c>
      <c r="N8621" s="112">
        <f t="shared" si="269"/>
        <v>1.7429591542244141</v>
      </c>
    </row>
    <row r="8622" spans="1:14" x14ac:dyDescent="0.25">
      <c r="A8622" s="111" t="s">
        <v>819</v>
      </c>
      <c r="B8622" s="111">
        <f>INDEX(kommuner!C:C,MATCH(_xlfn.NUMBERVALUE(A8622),kommuner!B:B,0))</f>
        <v>4602</v>
      </c>
      <c r="C8622" s="111" t="s">
        <v>127</v>
      </c>
      <c r="D8622" s="111" t="s">
        <v>127</v>
      </c>
      <c r="E8622" s="111" t="s">
        <v>123</v>
      </c>
      <c r="F8622" s="111" t="s">
        <v>185</v>
      </c>
      <c r="G8622" s="111" t="s">
        <v>190</v>
      </c>
      <c r="H8622" s="111" t="s">
        <v>185</v>
      </c>
      <c r="I8622" s="111" t="s">
        <v>190</v>
      </c>
      <c r="J8622" t="str">
        <f t="shared" si="268"/>
        <v>4602SkogOrganisk jordLauvskogLav</v>
      </c>
      <c r="K8622" s="111">
        <v>1.1144075558526714</v>
      </c>
      <c r="L8622" s="111">
        <v>0.92784825435236762</v>
      </c>
      <c r="M8622" s="111">
        <v>0.46510463492953991</v>
      </c>
      <c r="N8622" s="112">
        <f t="shared" si="269"/>
        <v>2.5073604451345788</v>
      </c>
    </row>
    <row r="8623" spans="1:14" x14ac:dyDescent="0.25">
      <c r="A8623" s="111" t="s">
        <v>819</v>
      </c>
      <c r="B8623" s="111">
        <f>INDEX(kommuner!C:C,MATCH(_xlfn.NUMBERVALUE(A8623),kommuner!B:B,0))</f>
        <v>4602</v>
      </c>
      <c r="C8623" s="111" t="s">
        <v>127</v>
      </c>
      <c r="D8623" s="111" t="s">
        <v>127</v>
      </c>
      <c r="E8623" s="111" t="s">
        <v>123</v>
      </c>
      <c r="F8623" s="111" t="s">
        <v>185</v>
      </c>
      <c r="G8623" s="111" t="s">
        <v>173</v>
      </c>
      <c r="H8623" s="111" t="s">
        <v>185</v>
      </c>
      <c r="I8623" s="111" t="s">
        <v>173</v>
      </c>
      <c r="J8623" t="str">
        <f t="shared" si="268"/>
        <v>4602SkogOrganisk jordLauvskogMiddels</v>
      </c>
      <c r="K8623" s="111">
        <v>-0.62664468270982987</v>
      </c>
      <c r="L8623" s="111">
        <v>0.92784825435236762</v>
      </c>
      <c r="M8623" s="111">
        <v>0.46510463492953991</v>
      </c>
      <c r="N8623" s="112">
        <f t="shared" si="269"/>
        <v>0.76630820657207765</v>
      </c>
    </row>
    <row r="8624" spans="1:14" x14ac:dyDescent="0.25">
      <c r="A8624" s="111" t="s">
        <v>819</v>
      </c>
      <c r="B8624" s="111">
        <f>INDEX(kommuner!C:C,MATCH(_xlfn.NUMBERVALUE(A8624),kommuner!B:B,0))</f>
        <v>4602</v>
      </c>
      <c r="C8624" s="111" t="s">
        <v>127</v>
      </c>
      <c r="D8624" s="111" t="s">
        <v>127</v>
      </c>
      <c r="E8624" s="111" t="s">
        <v>123</v>
      </c>
      <c r="F8624" s="111" t="s">
        <v>185</v>
      </c>
      <c r="G8624" s="111" t="s">
        <v>186</v>
      </c>
      <c r="H8624" s="111" t="s">
        <v>185</v>
      </c>
      <c r="I8624" s="111" t="s">
        <v>186</v>
      </c>
      <c r="J8624" t="str">
        <f t="shared" si="268"/>
        <v>4602SkogOrganisk jordLauvskogSærs høy</v>
      </c>
      <c r="K8624" s="111">
        <v>-1.8997279926091779</v>
      </c>
      <c r="L8624" s="111">
        <v>0.92784825435236762</v>
      </c>
      <c r="M8624" s="111">
        <v>0.46510463492953991</v>
      </c>
      <c r="N8624" s="112">
        <f t="shared" si="269"/>
        <v>-0.50677510332727038</v>
      </c>
    </row>
    <row r="8625" spans="1:14" x14ac:dyDescent="0.25">
      <c r="A8625" s="111" t="s">
        <v>819</v>
      </c>
      <c r="B8625" s="111">
        <f>INDEX(kommuner!C:C,MATCH(_xlfn.NUMBERVALUE(A8625),kommuner!B:B,0))</f>
        <v>4602</v>
      </c>
      <c r="C8625" s="111" t="s">
        <v>83</v>
      </c>
      <c r="D8625" s="111" t="s">
        <v>83</v>
      </c>
      <c r="E8625" s="111" t="s">
        <v>126</v>
      </c>
      <c r="F8625" s="111" t="s">
        <v>139</v>
      </c>
      <c r="G8625" s="111" t="s">
        <v>139</v>
      </c>
      <c r="H8625" s="111" t="s">
        <v>139</v>
      </c>
      <c r="I8625" s="111" t="s">
        <v>139</v>
      </c>
      <c r="J8625" t="str">
        <f t="shared" si="268"/>
        <v>4602Utbygd arealMineraljord</v>
      </c>
      <c r="K8625" s="111">
        <v>-1.3010725986550351</v>
      </c>
      <c r="L8625" s="111">
        <v>0</v>
      </c>
      <c r="M8625" s="111">
        <v>1.303047089454229E-2</v>
      </c>
      <c r="N8625" s="112">
        <f t="shared" si="269"/>
        <v>-1.2880421277604928</v>
      </c>
    </row>
    <row r="8626" spans="1:14" x14ac:dyDescent="0.25">
      <c r="A8626" s="111" t="s">
        <v>819</v>
      </c>
      <c r="B8626" s="111">
        <f>INDEX(kommuner!C:C,MATCH(_xlfn.NUMBERVALUE(A8626),kommuner!B:B,0))</f>
        <v>4602</v>
      </c>
      <c r="C8626" s="111" t="s">
        <v>83</v>
      </c>
      <c r="D8626" s="111" t="s">
        <v>83</v>
      </c>
      <c r="E8626" s="111" t="s">
        <v>123</v>
      </c>
      <c r="F8626" s="111" t="s">
        <v>139</v>
      </c>
      <c r="G8626" s="111" t="s">
        <v>139</v>
      </c>
      <c r="H8626" s="111" t="s">
        <v>139</v>
      </c>
      <c r="I8626" s="111" t="s">
        <v>139</v>
      </c>
      <c r="J8626" t="str">
        <f t="shared" si="268"/>
        <v>4602Utbygd arealOrganisk jord</v>
      </c>
      <c r="K8626" s="111">
        <v>29.011421395201612</v>
      </c>
      <c r="L8626" s="111">
        <v>0</v>
      </c>
      <c r="M8626" s="111">
        <v>1.303047089454229E-2</v>
      </c>
      <c r="N8626" s="112">
        <f t="shared" si="269"/>
        <v>29.024451866096154</v>
      </c>
    </row>
    <row r="8627" spans="1:14" x14ac:dyDescent="0.25">
      <c r="A8627" s="111" t="s">
        <v>819</v>
      </c>
      <c r="B8627" s="111">
        <f>INDEX(kommuner!C:C,MATCH(_xlfn.NUMBERVALUE(A8627),kommuner!B:B,0))</f>
        <v>4602</v>
      </c>
      <c r="C8627" s="111" t="s">
        <v>181</v>
      </c>
      <c r="D8627" s="111" t="s">
        <v>181</v>
      </c>
      <c r="E8627" s="111" t="s">
        <v>123</v>
      </c>
      <c r="F8627" s="111" t="s">
        <v>139</v>
      </c>
      <c r="G8627" s="111" t="s">
        <v>139</v>
      </c>
      <c r="H8627" s="111" t="s">
        <v>139</v>
      </c>
      <c r="I8627" s="111" t="s">
        <v>139</v>
      </c>
      <c r="J8627" t="str">
        <f t="shared" si="268"/>
        <v>4602Vann og myrOrganisk jord</v>
      </c>
      <c r="K8627" s="111">
        <v>-0.38124953903444653</v>
      </c>
      <c r="L8627" s="111">
        <v>0</v>
      </c>
      <c r="M8627" s="111">
        <v>0</v>
      </c>
      <c r="N8627" s="112">
        <f t="shared" si="269"/>
        <v>-0.38124953903444653</v>
      </c>
    </row>
    <row r="8628" spans="1:14" x14ac:dyDescent="0.25">
      <c r="A8628" s="111" t="s">
        <v>820</v>
      </c>
      <c r="B8628" s="111">
        <f>INDEX(kommuner!C:C,MATCH(_xlfn.NUMBERVALUE(A8628),kommuner!B:B,0))</f>
        <v>4635</v>
      </c>
      <c r="C8628" s="111" t="s">
        <v>82</v>
      </c>
      <c r="D8628" s="111" t="s">
        <v>82</v>
      </c>
      <c r="E8628" s="111" t="s">
        <v>126</v>
      </c>
      <c r="F8628" s="111" t="s">
        <v>139</v>
      </c>
      <c r="G8628" s="111" t="s">
        <v>139</v>
      </c>
      <c r="H8628" s="111" t="s">
        <v>139</v>
      </c>
      <c r="I8628" s="111" t="s">
        <v>139</v>
      </c>
      <c r="J8628" t="str">
        <f t="shared" si="268"/>
        <v>4635Annen utmarkMineraljord</v>
      </c>
      <c r="K8628" s="111">
        <v>-0.12122885237983599</v>
      </c>
      <c r="L8628" s="111">
        <v>0</v>
      </c>
      <c r="M8628" s="111">
        <v>0</v>
      </c>
      <c r="N8628" s="112">
        <f t="shared" si="269"/>
        <v>-0.12122885237983599</v>
      </c>
    </row>
    <row r="8629" spans="1:14" x14ac:dyDescent="0.25">
      <c r="A8629" s="111" t="s">
        <v>820</v>
      </c>
      <c r="B8629" s="111">
        <f>INDEX(kommuner!C:C,MATCH(_xlfn.NUMBERVALUE(A8629),kommuner!B:B,0))</f>
        <v>4635</v>
      </c>
      <c r="C8629" s="111" t="s">
        <v>121</v>
      </c>
      <c r="D8629" s="111" t="s">
        <v>121</v>
      </c>
      <c r="E8629" s="111" t="s">
        <v>126</v>
      </c>
      <c r="F8629" s="111" t="s">
        <v>139</v>
      </c>
      <c r="G8629" s="111" t="s">
        <v>139</v>
      </c>
      <c r="H8629" s="111" t="s">
        <v>139</v>
      </c>
      <c r="I8629" s="111" t="s">
        <v>139</v>
      </c>
      <c r="J8629" t="str">
        <f t="shared" si="268"/>
        <v>4635BeiteMineraljord</v>
      </c>
      <c r="K8629" s="111">
        <v>-0.96338340838695502</v>
      </c>
      <c r="L8629" s="111">
        <v>0</v>
      </c>
      <c r="M8629" s="111">
        <v>1.2448711246839999E-7</v>
      </c>
      <c r="N8629" s="112">
        <f t="shared" si="269"/>
        <v>-0.96338328389984251</v>
      </c>
    </row>
    <row r="8630" spans="1:14" x14ac:dyDescent="0.25">
      <c r="A8630" s="111" t="s">
        <v>820</v>
      </c>
      <c r="B8630" s="111">
        <f>INDEX(kommuner!C:C,MATCH(_xlfn.NUMBERVALUE(A8630),kommuner!B:B,0))</f>
        <v>4635</v>
      </c>
      <c r="C8630" s="111" t="s">
        <v>121</v>
      </c>
      <c r="D8630" s="111" t="s">
        <v>121</v>
      </c>
      <c r="E8630" s="111" t="s">
        <v>123</v>
      </c>
      <c r="F8630" s="111" t="s">
        <v>139</v>
      </c>
      <c r="G8630" s="111" t="s">
        <v>139</v>
      </c>
      <c r="H8630" s="111" t="s">
        <v>139</v>
      </c>
      <c r="I8630" s="111" t="s">
        <v>139</v>
      </c>
      <c r="J8630" t="str">
        <f t="shared" si="268"/>
        <v>4635BeiteOrganisk jord</v>
      </c>
      <c r="K8630" s="111">
        <v>12.077525935985037</v>
      </c>
      <c r="L8630" s="111">
        <v>1.6412500000000001</v>
      </c>
      <c r="M8630" s="111">
        <v>0</v>
      </c>
      <c r="N8630" s="112">
        <f t="shared" si="269"/>
        <v>13.718775935985036</v>
      </c>
    </row>
    <row r="8631" spans="1:14" x14ac:dyDescent="0.25">
      <c r="A8631" s="111" t="s">
        <v>820</v>
      </c>
      <c r="B8631" s="111">
        <f>INDEX(kommuner!C:C,MATCH(_xlfn.NUMBERVALUE(A8631),kommuner!B:B,0))</f>
        <v>4635</v>
      </c>
      <c r="C8631" s="111" t="s">
        <v>84</v>
      </c>
      <c r="D8631" s="111" t="s">
        <v>84</v>
      </c>
      <c r="E8631" s="111" t="s">
        <v>126</v>
      </c>
      <c r="F8631" s="111" t="s">
        <v>139</v>
      </c>
      <c r="G8631" s="111" t="s">
        <v>139</v>
      </c>
      <c r="H8631" s="111" t="s">
        <v>139</v>
      </c>
      <c r="I8631" s="111" t="s">
        <v>139</v>
      </c>
      <c r="J8631" t="str">
        <f t="shared" si="268"/>
        <v>4635Dyrket markMineraljord</v>
      </c>
      <c r="K8631" s="111">
        <v>-0.77042202609341914</v>
      </c>
      <c r="L8631" s="111">
        <v>0</v>
      </c>
      <c r="M8631" s="111">
        <v>0</v>
      </c>
      <c r="N8631" s="112">
        <f t="shared" si="269"/>
        <v>-0.77042202609341914</v>
      </c>
    </row>
    <row r="8632" spans="1:14" x14ac:dyDescent="0.25">
      <c r="A8632" s="111" t="s">
        <v>820</v>
      </c>
      <c r="B8632" s="111">
        <f>INDEX(kommuner!C:C,MATCH(_xlfn.NUMBERVALUE(A8632),kommuner!B:B,0))</f>
        <v>4635</v>
      </c>
      <c r="C8632" s="111" t="s">
        <v>84</v>
      </c>
      <c r="D8632" s="111" t="s">
        <v>84</v>
      </c>
      <c r="E8632" s="111" t="s">
        <v>123</v>
      </c>
      <c r="F8632" s="111" t="s">
        <v>139</v>
      </c>
      <c r="G8632" s="111" t="s">
        <v>139</v>
      </c>
      <c r="H8632" s="111" t="s">
        <v>139</v>
      </c>
      <c r="I8632" s="111" t="s">
        <v>139</v>
      </c>
      <c r="J8632" t="str">
        <f t="shared" si="268"/>
        <v>4635Dyrket markOrganisk jord</v>
      </c>
      <c r="K8632" s="111">
        <v>28.726149366675592</v>
      </c>
      <c r="L8632" s="111">
        <v>1.45625</v>
      </c>
      <c r="M8632" s="111">
        <v>0</v>
      </c>
      <c r="N8632" s="112">
        <f t="shared" si="269"/>
        <v>30.182399366675593</v>
      </c>
    </row>
    <row r="8633" spans="1:14" x14ac:dyDescent="0.25">
      <c r="A8633" s="111" t="s">
        <v>820</v>
      </c>
      <c r="B8633" s="111">
        <f>INDEX(kommuner!C:C,MATCH(_xlfn.NUMBERVALUE(A8633),kommuner!B:B,0))</f>
        <v>4635</v>
      </c>
      <c r="C8633" s="111" t="s">
        <v>127</v>
      </c>
      <c r="D8633" s="111" t="s">
        <v>127</v>
      </c>
      <c r="E8633" s="111" t="s">
        <v>126</v>
      </c>
      <c r="F8633" s="111" t="s">
        <v>172</v>
      </c>
      <c r="G8633" s="111" t="s">
        <v>180</v>
      </c>
      <c r="H8633" s="111" t="s">
        <v>172</v>
      </c>
      <c r="I8633" s="111" t="s">
        <v>180</v>
      </c>
      <c r="J8633" t="str">
        <f t="shared" si="268"/>
        <v>4635SkogMineraljordBarskogHøy</v>
      </c>
      <c r="K8633" s="111">
        <v>-3.4914408319412575</v>
      </c>
      <c r="L8633" s="111">
        <v>0.85306406685236758</v>
      </c>
      <c r="M8633" s="111">
        <v>6.4056614999681585E-2</v>
      </c>
      <c r="N8633" s="112">
        <f t="shared" si="269"/>
        <v>-2.5743201500892083</v>
      </c>
    </row>
    <row r="8634" spans="1:14" x14ac:dyDescent="0.25">
      <c r="A8634" s="111" t="s">
        <v>820</v>
      </c>
      <c r="B8634" s="111">
        <f>INDEX(kommuner!C:C,MATCH(_xlfn.NUMBERVALUE(A8634),kommuner!B:B,0))</f>
        <v>4635</v>
      </c>
      <c r="C8634" s="111" t="s">
        <v>127</v>
      </c>
      <c r="D8634" s="111" t="s">
        <v>127</v>
      </c>
      <c r="E8634" s="111" t="s">
        <v>126</v>
      </c>
      <c r="F8634" s="111" t="s">
        <v>172</v>
      </c>
      <c r="G8634" s="111" t="s">
        <v>167</v>
      </c>
      <c r="H8634" s="111" t="s">
        <v>172</v>
      </c>
      <c r="I8634" s="111" t="s">
        <v>167</v>
      </c>
      <c r="J8634" t="str">
        <f t="shared" si="268"/>
        <v>4635SkogMineraljordBarskogImpediment</v>
      </c>
      <c r="K8634" s="111">
        <v>-1.1558387230259366</v>
      </c>
      <c r="L8634" s="111">
        <v>0.85306406685236758</v>
      </c>
      <c r="M8634" s="111">
        <v>6.3979989500968365E-2</v>
      </c>
      <c r="N8634" s="112">
        <f t="shared" si="269"/>
        <v>-0.23879466667260066</v>
      </c>
    </row>
    <row r="8635" spans="1:14" x14ac:dyDescent="0.25">
      <c r="A8635" s="111" t="s">
        <v>820</v>
      </c>
      <c r="B8635" s="111">
        <f>INDEX(kommuner!C:C,MATCH(_xlfn.NUMBERVALUE(A8635),kommuner!B:B,0))</f>
        <v>4635</v>
      </c>
      <c r="C8635" s="111" t="s">
        <v>127</v>
      </c>
      <c r="D8635" s="111" t="s">
        <v>127</v>
      </c>
      <c r="E8635" s="111" t="s">
        <v>126</v>
      </c>
      <c r="F8635" s="111" t="s">
        <v>172</v>
      </c>
      <c r="G8635" s="111" t="s">
        <v>190</v>
      </c>
      <c r="H8635" s="111" t="s">
        <v>172</v>
      </c>
      <c r="I8635" s="111" t="s">
        <v>190</v>
      </c>
      <c r="J8635" t="str">
        <f t="shared" si="268"/>
        <v>4635SkogMineraljordBarskogLav</v>
      </c>
      <c r="K8635" s="111">
        <v>-1.8215681825293268</v>
      </c>
      <c r="L8635" s="111">
        <v>0.85306406685236758</v>
      </c>
      <c r="M8635" s="111">
        <v>6.3979989500968365E-2</v>
      </c>
      <c r="N8635" s="112">
        <f t="shared" si="269"/>
        <v>-0.90452412617599087</v>
      </c>
    </row>
    <row r="8636" spans="1:14" x14ac:dyDescent="0.25">
      <c r="A8636" s="111" t="s">
        <v>820</v>
      </c>
      <c r="B8636" s="111">
        <f>INDEX(kommuner!C:C,MATCH(_xlfn.NUMBERVALUE(A8636),kommuner!B:B,0))</f>
        <v>4635</v>
      </c>
      <c r="C8636" s="111" t="s">
        <v>127</v>
      </c>
      <c r="D8636" s="111" t="s">
        <v>127</v>
      </c>
      <c r="E8636" s="111" t="s">
        <v>126</v>
      </c>
      <c r="F8636" s="111" t="s">
        <v>172</v>
      </c>
      <c r="G8636" s="111" t="s">
        <v>173</v>
      </c>
      <c r="H8636" s="111" t="s">
        <v>172</v>
      </c>
      <c r="I8636" s="111" t="s">
        <v>173</v>
      </c>
      <c r="J8636" t="str">
        <f t="shared" si="268"/>
        <v>4635SkogMineraljordBarskogMiddels</v>
      </c>
      <c r="K8636" s="111">
        <v>-2.9452289214132028</v>
      </c>
      <c r="L8636" s="111">
        <v>0.85306406685236758</v>
      </c>
      <c r="M8636" s="111">
        <v>6.4056614999681585E-2</v>
      </c>
      <c r="N8636" s="112">
        <f t="shared" si="269"/>
        <v>-2.0281082395611536</v>
      </c>
    </row>
    <row r="8637" spans="1:14" x14ac:dyDescent="0.25">
      <c r="A8637" s="111" t="s">
        <v>820</v>
      </c>
      <c r="B8637" s="111">
        <f>INDEX(kommuner!C:C,MATCH(_xlfn.NUMBERVALUE(A8637),kommuner!B:B,0))</f>
        <v>4635</v>
      </c>
      <c r="C8637" s="111" t="s">
        <v>127</v>
      </c>
      <c r="D8637" s="111" t="s">
        <v>127</v>
      </c>
      <c r="E8637" s="111" t="s">
        <v>126</v>
      </c>
      <c r="F8637" s="111" t="s">
        <v>172</v>
      </c>
      <c r="G8637" s="111" t="s">
        <v>186</v>
      </c>
      <c r="H8637" s="111" t="s">
        <v>172</v>
      </c>
      <c r="I8637" s="111" t="s">
        <v>186</v>
      </c>
      <c r="J8637" t="str">
        <f t="shared" si="268"/>
        <v>4635SkogMineraljordBarskogSærs høy</v>
      </c>
      <c r="K8637" s="111">
        <v>-2.734962032443129</v>
      </c>
      <c r="L8637" s="111">
        <v>0.85306406685236758</v>
      </c>
      <c r="M8637" s="111">
        <v>6.4056614999681585E-2</v>
      </c>
      <c r="N8637" s="112">
        <f t="shared" si="269"/>
        <v>-1.81784135059108</v>
      </c>
    </row>
    <row r="8638" spans="1:14" x14ac:dyDescent="0.25">
      <c r="A8638" s="111" t="s">
        <v>820</v>
      </c>
      <c r="B8638" s="111">
        <f>INDEX(kommuner!C:C,MATCH(_xlfn.NUMBERVALUE(A8638),kommuner!B:B,0))</f>
        <v>4635</v>
      </c>
      <c r="C8638" s="111" t="s">
        <v>127</v>
      </c>
      <c r="D8638" s="111" t="s">
        <v>127</v>
      </c>
      <c r="E8638" s="111" t="s">
        <v>126</v>
      </c>
      <c r="F8638" s="111" t="s">
        <v>179</v>
      </c>
      <c r="G8638" s="111" t="s">
        <v>180</v>
      </c>
      <c r="H8638" s="111" t="s">
        <v>179</v>
      </c>
      <c r="I8638" s="111" t="s">
        <v>180</v>
      </c>
      <c r="J8638" t="str">
        <f t="shared" si="268"/>
        <v>4635SkogMineraljordBlandingsskogHøy</v>
      </c>
      <c r="K8638" s="111">
        <v>-7.1939050909469406</v>
      </c>
      <c r="L8638" s="111">
        <v>0.85306406685236758</v>
      </c>
      <c r="M8638" s="111">
        <v>6.3979989500968365E-2</v>
      </c>
      <c r="N8638" s="112">
        <f t="shared" si="269"/>
        <v>-6.2768610345936047</v>
      </c>
    </row>
    <row r="8639" spans="1:14" x14ac:dyDescent="0.25">
      <c r="A8639" s="111" t="s">
        <v>820</v>
      </c>
      <c r="B8639" s="111">
        <f>INDEX(kommuner!C:C,MATCH(_xlfn.NUMBERVALUE(A8639),kommuner!B:B,0))</f>
        <v>4635</v>
      </c>
      <c r="C8639" s="111" t="s">
        <v>127</v>
      </c>
      <c r="D8639" s="111" t="s">
        <v>127</v>
      </c>
      <c r="E8639" s="111" t="s">
        <v>126</v>
      </c>
      <c r="F8639" s="111" t="s">
        <v>179</v>
      </c>
      <c r="G8639" s="111" t="s">
        <v>167</v>
      </c>
      <c r="H8639" s="111" t="s">
        <v>179</v>
      </c>
      <c r="I8639" s="111" t="s">
        <v>167</v>
      </c>
      <c r="J8639" t="str">
        <f t="shared" si="268"/>
        <v>4635SkogMineraljordBlandingsskogImpediment</v>
      </c>
      <c r="K8639" s="111">
        <v>-1.6598037998579707</v>
      </c>
      <c r="L8639" s="111">
        <v>0.85306406685236758</v>
      </c>
      <c r="M8639" s="111">
        <v>6.3979989500968365E-2</v>
      </c>
      <c r="N8639" s="112">
        <f t="shared" si="269"/>
        <v>-0.7427597435046347</v>
      </c>
    </row>
    <row r="8640" spans="1:14" x14ac:dyDescent="0.25">
      <c r="A8640" s="111" t="s">
        <v>820</v>
      </c>
      <c r="B8640" s="111">
        <f>INDEX(kommuner!C:C,MATCH(_xlfn.NUMBERVALUE(A8640),kommuner!B:B,0))</f>
        <v>4635</v>
      </c>
      <c r="C8640" s="111" t="s">
        <v>127</v>
      </c>
      <c r="D8640" s="111" t="s">
        <v>127</v>
      </c>
      <c r="E8640" s="111" t="s">
        <v>126</v>
      </c>
      <c r="F8640" s="111" t="s">
        <v>179</v>
      </c>
      <c r="G8640" s="111" t="s">
        <v>190</v>
      </c>
      <c r="H8640" s="111" t="s">
        <v>179</v>
      </c>
      <c r="I8640" s="111" t="s">
        <v>190</v>
      </c>
      <c r="J8640" t="str">
        <f t="shared" si="268"/>
        <v>4635SkogMineraljordBlandingsskogLav</v>
      </c>
      <c r="K8640" s="111">
        <v>-2.5588434197694254</v>
      </c>
      <c r="L8640" s="111">
        <v>0.85306406685236758</v>
      </c>
      <c r="M8640" s="111">
        <v>6.3979989500968365E-2</v>
      </c>
      <c r="N8640" s="112">
        <f t="shared" si="269"/>
        <v>-1.6417993634160897</v>
      </c>
    </row>
    <row r="8641" spans="1:14" x14ac:dyDescent="0.25">
      <c r="A8641" s="111" t="s">
        <v>820</v>
      </c>
      <c r="B8641" s="111">
        <f>INDEX(kommuner!C:C,MATCH(_xlfn.NUMBERVALUE(A8641),kommuner!B:B,0))</f>
        <v>4635</v>
      </c>
      <c r="C8641" s="111" t="s">
        <v>127</v>
      </c>
      <c r="D8641" s="111" t="s">
        <v>127</v>
      </c>
      <c r="E8641" s="111" t="s">
        <v>126</v>
      </c>
      <c r="F8641" s="111" t="s">
        <v>179</v>
      </c>
      <c r="G8641" s="111" t="s">
        <v>173</v>
      </c>
      <c r="H8641" s="111" t="s">
        <v>179</v>
      </c>
      <c r="I8641" s="111" t="s">
        <v>173</v>
      </c>
      <c r="J8641" t="str">
        <f t="shared" si="268"/>
        <v>4635SkogMineraljordBlandingsskogMiddels</v>
      </c>
      <c r="K8641" s="111">
        <v>-3.8687729546762566</v>
      </c>
      <c r="L8641" s="111">
        <v>0.85306406685236758</v>
      </c>
      <c r="M8641" s="111">
        <v>6.3979989500968365E-2</v>
      </c>
      <c r="N8641" s="112">
        <f t="shared" si="269"/>
        <v>-2.9517288983229206</v>
      </c>
    </row>
    <row r="8642" spans="1:14" x14ac:dyDescent="0.25">
      <c r="A8642" s="111" t="s">
        <v>820</v>
      </c>
      <c r="B8642" s="111">
        <f>INDEX(kommuner!C:C,MATCH(_xlfn.NUMBERVALUE(A8642),kommuner!B:B,0))</f>
        <v>4635</v>
      </c>
      <c r="C8642" s="111" t="s">
        <v>127</v>
      </c>
      <c r="D8642" s="111" t="s">
        <v>127</v>
      </c>
      <c r="E8642" s="111" t="s">
        <v>126</v>
      </c>
      <c r="F8642" s="111" t="s">
        <v>179</v>
      </c>
      <c r="G8642" s="111" t="s">
        <v>186</v>
      </c>
      <c r="H8642" s="111" t="s">
        <v>179</v>
      </c>
      <c r="I8642" s="111" t="s">
        <v>186</v>
      </c>
      <c r="J8642" t="str">
        <f t="shared" si="268"/>
        <v>4635SkogMineraljordBlandingsskogSærs høy</v>
      </c>
      <c r="K8642" s="111">
        <v>-2.9395925245326562</v>
      </c>
      <c r="L8642" s="111">
        <v>0.85306406685236758</v>
      </c>
      <c r="M8642" s="111">
        <v>6.3979989500968365E-2</v>
      </c>
      <c r="N8642" s="112">
        <f t="shared" si="269"/>
        <v>-2.0225484681793202</v>
      </c>
    </row>
    <row r="8643" spans="1:14" x14ac:dyDescent="0.25">
      <c r="A8643" s="111" t="s">
        <v>820</v>
      </c>
      <c r="B8643" s="111">
        <f>INDEX(kommuner!C:C,MATCH(_xlfn.NUMBERVALUE(A8643),kommuner!B:B,0))</f>
        <v>4635</v>
      </c>
      <c r="C8643" s="111" t="s">
        <v>127</v>
      </c>
      <c r="D8643" s="111" t="s">
        <v>127</v>
      </c>
      <c r="E8643" s="111" t="s">
        <v>126</v>
      </c>
      <c r="F8643" s="111" t="s">
        <v>185</v>
      </c>
      <c r="G8643" s="111" t="s">
        <v>180</v>
      </c>
      <c r="H8643" s="111" t="s">
        <v>185</v>
      </c>
      <c r="I8643" s="111" t="s">
        <v>180</v>
      </c>
      <c r="J8643" t="str">
        <f t="shared" ref="J8643:J8706" si="270">B8643&amp;C8643&amp;E8643&amp;IF(C8643="Skog",F8643&amp;G8643,"")</f>
        <v>4635SkogMineraljordLauvskogHøy</v>
      </c>
      <c r="K8643" s="111">
        <v>-2.6171499611514069</v>
      </c>
      <c r="L8643" s="111">
        <v>0.85306406685236758</v>
      </c>
      <c r="M8643" s="111">
        <v>6.3979989500968365E-2</v>
      </c>
      <c r="N8643" s="112">
        <f t="shared" ref="N8643:N8706" si="271">SUM(K8643:M8643)</f>
        <v>-1.7001059047980711</v>
      </c>
    </row>
    <row r="8644" spans="1:14" x14ac:dyDescent="0.25">
      <c r="A8644" s="111" t="s">
        <v>820</v>
      </c>
      <c r="B8644" s="111">
        <f>INDEX(kommuner!C:C,MATCH(_xlfn.NUMBERVALUE(A8644),kommuner!B:B,0))</f>
        <v>4635</v>
      </c>
      <c r="C8644" s="111" t="s">
        <v>127</v>
      </c>
      <c r="D8644" s="111" t="s">
        <v>127</v>
      </c>
      <c r="E8644" s="111" t="s">
        <v>126</v>
      </c>
      <c r="F8644" s="111" t="s">
        <v>185</v>
      </c>
      <c r="G8644" s="111" t="s">
        <v>167</v>
      </c>
      <c r="H8644" s="111" t="s">
        <v>185</v>
      </c>
      <c r="I8644" s="111" t="s">
        <v>167</v>
      </c>
      <c r="J8644" t="str">
        <f t="shared" si="270"/>
        <v>4635SkogMineraljordLauvskogImpediment</v>
      </c>
      <c r="K8644" s="111">
        <v>-1.406906973132888</v>
      </c>
      <c r="L8644" s="111">
        <v>0.85306406685236758</v>
      </c>
      <c r="M8644" s="111">
        <v>6.3979989500968365E-2</v>
      </c>
      <c r="N8644" s="112">
        <f t="shared" si="271"/>
        <v>-0.48986291677955207</v>
      </c>
    </row>
    <row r="8645" spans="1:14" x14ac:dyDescent="0.25">
      <c r="A8645" s="111" t="s">
        <v>820</v>
      </c>
      <c r="B8645" s="111">
        <f>INDEX(kommuner!C:C,MATCH(_xlfn.NUMBERVALUE(A8645),kommuner!B:B,0))</f>
        <v>4635</v>
      </c>
      <c r="C8645" s="111" t="s">
        <v>127</v>
      </c>
      <c r="D8645" s="111" t="s">
        <v>127</v>
      </c>
      <c r="E8645" s="111" t="s">
        <v>126</v>
      </c>
      <c r="F8645" s="111" t="s">
        <v>185</v>
      </c>
      <c r="G8645" s="111" t="s">
        <v>190</v>
      </c>
      <c r="H8645" s="111" t="s">
        <v>185</v>
      </c>
      <c r="I8645" s="111" t="s">
        <v>190</v>
      </c>
      <c r="J8645" t="str">
        <f t="shared" si="270"/>
        <v>4635SkogMineraljordLauvskogLav</v>
      </c>
      <c r="K8645" s="111">
        <v>-8.9748170935426599E-2</v>
      </c>
      <c r="L8645" s="111">
        <v>0.85306406685236758</v>
      </c>
      <c r="M8645" s="111">
        <v>6.3979989500968365E-2</v>
      </c>
      <c r="N8645" s="112">
        <f t="shared" si="271"/>
        <v>0.82729588541790933</v>
      </c>
    </row>
    <row r="8646" spans="1:14" x14ac:dyDescent="0.25">
      <c r="A8646" s="111" t="s">
        <v>820</v>
      </c>
      <c r="B8646" s="111">
        <f>INDEX(kommuner!C:C,MATCH(_xlfn.NUMBERVALUE(A8646),kommuner!B:B,0))</f>
        <v>4635</v>
      </c>
      <c r="C8646" s="111" t="s">
        <v>127</v>
      </c>
      <c r="D8646" s="111" t="s">
        <v>127</v>
      </c>
      <c r="E8646" s="111" t="s">
        <v>126</v>
      </c>
      <c r="F8646" s="111" t="s">
        <v>185</v>
      </c>
      <c r="G8646" s="111" t="s">
        <v>173</v>
      </c>
      <c r="H8646" s="111" t="s">
        <v>185</v>
      </c>
      <c r="I8646" s="111" t="s">
        <v>173</v>
      </c>
      <c r="J8646" t="str">
        <f t="shared" si="270"/>
        <v>4635SkogMineraljordLauvskogMiddels</v>
      </c>
      <c r="K8646" s="111">
        <v>-1.7789409505847176</v>
      </c>
      <c r="L8646" s="111">
        <v>0.85306406685236758</v>
      </c>
      <c r="M8646" s="111">
        <v>6.3979989500968365E-2</v>
      </c>
      <c r="N8646" s="112">
        <f t="shared" si="271"/>
        <v>-0.86189689423138161</v>
      </c>
    </row>
    <row r="8647" spans="1:14" x14ac:dyDescent="0.25">
      <c r="A8647" s="111" t="s">
        <v>820</v>
      </c>
      <c r="B8647" s="111">
        <f>INDEX(kommuner!C:C,MATCH(_xlfn.NUMBERVALUE(A8647),kommuner!B:B,0))</f>
        <v>4635</v>
      </c>
      <c r="C8647" s="111" t="s">
        <v>127</v>
      </c>
      <c r="D8647" s="111" t="s">
        <v>127</v>
      </c>
      <c r="E8647" s="111" t="s">
        <v>126</v>
      </c>
      <c r="F8647" s="111" t="s">
        <v>185</v>
      </c>
      <c r="G8647" s="111" t="s">
        <v>186</v>
      </c>
      <c r="H8647" s="111" t="s">
        <v>185</v>
      </c>
      <c r="I8647" s="111" t="s">
        <v>186</v>
      </c>
      <c r="J8647" t="str">
        <f t="shared" si="270"/>
        <v>4635SkogMineraljordLauvskogSærs høy</v>
      </c>
      <c r="K8647" s="111">
        <v>-3.5879168219799293</v>
      </c>
      <c r="L8647" s="111">
        <v>0.85306406685236758</v>
      </c>
      <c r="M8647" s="111">
        <v>6.3979989500968365E-2</v>
      </c>
      <c r="N8647" s="112">
        <f t="shared" si="271"/>
        <v>-2.6708727656265934</v>
      </c>
    </row>
    <row r="8648" spans="1:14" x14ac:dyDescent="0.25">
      <c r="A8648" s="111" t="s">
        <v>820</v>
      </c>
      <c r="B8648" s="111">
        <f>INDEX(kommuner!C:C,MATCH(_xlfn.NUMBERVALUE(A8648),kommuner!B:B,0))</f>
        <v>4635</v>
      </c>
      <c r="C8648" s="111" t="s">
        <v>127</v>
      </c>
      <c r="D8648" s="111" t="s">
        <v>127</v>
      </c>
      <c r="E8648" s="111" t="s">
        <v>123</v>
      </c>
      <c r="F8648" s="111" t="s">
        <v>172</v>
      </c>
      <c r="G8648" s="111" t="s">
        <v>180</v>
      </c>
      <c r="H8648" s="111" t="s">
        <v>172</v>
      </c>
      <c r="I8648" s="111" t="s">
        <v>180</v>
      </c>
      <c r="J8648" t="str">
        <f t="shared" si="270"/>
        <v>4635SkogOrganisk jordBarskogHøy</v>
      </c>
      <c r="K8648" s="111">
        <v>-2.5184559031994138</v>
      </c>
      <c r="L8648" s="111">
        <v>0.92784825435236762</v>
      </c>
      <c r="M8648" s="111">
        <v>0.46518126042825314</v>
      </c>
      <c r="N8648" s="112">
        <f t="shared" si="271"/>
        <v>-1.1254263884187932</v>
      </c>
    </row>
    <row r="8649" spans="1:14" x14ac:dyDescent="0.25">
      <c r="A8649" s="111" t="s">
        <v>820</v>
      </c>
      <c r="B8649" s="111">
        <f>INDEX(kommuner!C:C,MATCH(_xlfn.NUMBERVALUE(A8649),kommuner!B:B,0))</f>
        <v>4635</v>
      </c>
      <c r="C8649" s="111" t="s">
        <v>127</v>
      </c>
      <c r="D8649" s="111" t="s">
        <v>127</v>
      </c>
      <c r="E8649" s="111" t="s">
        <v>123</v>
      </c>
      <c r="F8649" s="111" t="s">
        <v>172</v>
      </c>
      <c r="G8649" s="111" t="s">
        <v>167</v>
      </c>
      <c r="H8649" s="111" t="s">
        <v>172</v>
      </c>
      <c r="I8649" s="111" t="s">
        <v>167</v>
      </c>
      <c r="J8649" t="str">
        <f t="shared" si="270"/>
        <v>4635SkogOrganisk jordBarskogImpediment</v>
      </c>
      <c r="K8649" s="111">
        <v>-0.13011741963904588</v>
      </c>
      <c r="L8649" s="111">
        <v>0.92784825435236762</v>
      </c>
      <c r="M8649" s="111">
        <v>0.46510463492953991</v>
      </c>
      <c r="N8649" s="112">
        <f t="shared" si="271"/>
        <v>1.2628354696428616</v>
      </c>
    </row>
    <row r="8650" spans="1:14" x14ac:dyDescent="0.25">
      <c r="A8650" s="111" t="s">
        <v>820</v>
      </c>
      <c r="B8650" s="111">
        <f>INDEX(kommuner!C:C,MATCH(_xlfn.NUMBERVALUE(A8650),kommuner!B:B,0))</f>
        <v>4635</v>
      </c>
      <c r="C8650" s="111" t="s">
        <v>127</v>
      </c>
      <c r="D8650" s="111" t="s">
        <v>127</v>
      </c>
      <c r="E8650" s="111" t="s">
        <v>123</v>
      </c>
      <c r="F8650" s="111" t="s">
        <v>172</v>
      </c>
      <c r="G8650" s="111" t="s">
        <v>190</v>
      </c>
      <c r="H8650" s="111" t="s">
        <v>172</v>
      </c>
      <c r="I8650" s="111" t="s">
        <v>190</v>
      </c>
      <c r="J8650" t="str">
        <f t="shared" si="270"/>
        <v>4635SkogOrganisk jordBarskogLav</v>
      </c>
      <c r="K8650" s="111">
        <v>-0.50666953101693391</v>
      </c>
      <c r="L8650" s="111">
        <v>0.92784825435236762</v>
      </c>
      <c r="M8650" s="111">
        <v>0.46510463492953991</v>
      </c>
      <c r="N8650" s="112">
        <f t="shared" si="271"/>
        <v>0.88628335826497362</v>
      </c>
    </row>
    <row r="8651" spans="1:14" x14ac:dyDescent="0.25">
      <c r="A8651" s="111" t="s">
        <v>820</v>
      </c>
      <c r="B8651" s="111">
        <f>INDEX(kommuner!C:C,MATCH(_xlfn.NUMBERVALUE(A8651),kommuner!B:B,0))</f>
        <v>4635</v>
      </c>
      <c r="C8651" s="111" t="s">
        <v>127</v>
      </c>
      <c r="D8651" s="111" t="s">
        <v>127</v>
      </c>
      <c r="E8651" s="111" t="s">
        <v>123</v>
      </c>
      <c r="F8651" s="111" t="s">
        <v>172</v>
      </c>
      <c r="G8651" s="111" t="s">
        <v>173</v>
      </c>
      <c r="H8651" s="111" t="s">
        <v>172</v>
      </c>
      <c r="I8651" s="111" t="s">
        <v>173</v>
      </c>
      <c r="J8651" t="str">
        <f t="shared" si="270"/>
        <v>4635SkogOrganisk jordBarskogMiddels</v>
      </c>
      <c r="K8651" s="111">
        <v>-1.5571490961494638</v>
      </c>
      <c r="L8651" s="111">
        <v>0.92784825435236762</v>
      </c>
      <c r="M8651" s="111">
        <v>0.46518126042825314</v>
      </c>
      <c r="N8651" s="112">
        <f t="shared" si="271"/>
        <v>-0.16411958136884308</v>
      </c>
    </row>
    <row r="8652" spans="1:14" x14ac:dyDescent="0.25">
      <c r="A8652" s="111" t="s">
        <v>820</v>
      </c>
      <c r="B8652" s="111">
        <f>INDEX(kommuner!C:C,MATCH(_xlfn.NUMBERVALUE(A8652),kommuner!B:B,0))</f>
        <v>4635</v>
      </c>
      <c r="C8652" s="111" t="s">
        <v>127</v>
      </c>
      <c r="D8652" s="111" t="s">
        <v>127</v>
      </c>
      <c r="E8652" s="111" t="s">
        <v>123</v>
      </c>
      <c r="F8652" s="111" t="s">
        <v>172</v>
      </c>
      <c r="G8652" s="111" t="s">
        <v>186</v>
      </c>
      <c r="H8652" s="111" t="s">
        <v>172</v>
      </c>
      <c r="I8652" s="111" t="s">
        <v>186</v>
      </c>
      <c r="J8652" t="str">
        <f t="shared" si="270"/>
        <v>4635SkogOrganisk jordBarskogSærs høy</v>
      </c>
      <c r="K8652" s="111">
        <v>2.5548655235722699</v>
      </c>
      <c r="L8652" s="111">
        <v>0.92784825435236762</v>
      </c>
      <c r="M8652" s="111">
        <v>0.46518126042825314</v>
      </c>
      <c r="N8652" s="112">
        <f t="shared" si="271"/>
        <v>3.9478950383528906</v>
      </c>
    </row>
    <row r="8653" spans="1:14" x14ac:dyDescent="0.25">
      <c r="A8653" s="111" t="s">
        <v>820</v>
      </c>
      <c r="B8653" s="111">
        <f>INDEX(kommuner!C:C,MATCH(_xlfn.NUMBERVALUE(A8653),kommuner!B:B,0))</f>
        <v>4635</v>
      </c>
      <c r="C8653" s="111" t="s">
        <v>127</v>
      </c>
      <c r="D8653" s="111" t="s">
        <v>127</v>
      </c>
      <c r="E8653" s="111" t="s">
        <v>123</v>
      </c>
      <c r="F8653" s="111" t="s">
        <v>179</v>
      </c>
      <c r="G8653" s="111" t="s">
        <v>180</v>
      </c>
      <c r="H8653" s="111" t="s">
        <v>179</v>
      </c>
      <c r="I8653" s="111" t="s">
        <v>180</v>
      </c>
      <c r="J8653" t="str">
        <f t="shared" si="270"/>
        <v>4635SkogOrganisk jordBlandingsskogHøy</v>
      </c>
      <c r="K8653" s="111">
        <v>-5.5554344456832343</v>
      </c>
      <c r="L8653" s="111">
        <v>0.92784825435236762</v>
      </c>
      <c r="M8653" s="111">
        <v>0.46510463492953991</v>
      </c>
      <c r="N8653" s="112">
        <f t="shared" si="271"/>
        <v>-4.1624815564013264</v>
      </c>
    </row>
    <row r="8654" spans="1:14" x14ac:dyDescent="0.25">
      <c r="A8654" s="111" t="s">
        <v>820</v>
      </c>
      <c r="B8654" s="111">
        <f>INDEX(kommuner!C:C,MATCH(_xlfn.NUMBERVALUE(A8654),kommuner!B:B,0))</f>
        <v>4635</v>
      </c>
      <c r="C8654" s="111" t="s">
        <v>127</v>
      </c>
      <c r="D8654" s="111" t="s">
        <v>127</v>
      </c>
      <c r="E8654" s="111" t="s">
        <v>123</v>
      </c>
      <c r="F8654" s="111" t="s">
        <v>179</v>
      </c>
      <c r="G8654" s="111" t="s">
        <v>167</v>
      </c>
      <c r="H8654" s="111" t="s">
        <v>179</v>
      </c>
      <c r="I8654" s="111" t="s">
        <v>167</v>
      </c>
      <c r="J8654" t="str">
        <f t="shared" si="270"/>
        <v>4635SkogOrganisk jordBlandingsskogImpediment</v>
      </c>
      <c r="K8654" s="111">
        <v>-0.28586344175800005</v>
      </c>
      <c r="L8654" s="111">
        <v>0.92784825435236762</v>
      </c>
      <c r="M8654" s="111">
        <v>0.46510463492953991</v>
      </c>
      <c r="N8654" s="112">
        <f t="shared" si="271"/>
        <v>1.1070894475239075</v>
      </c>
    </row>
    <row r="8655" spans="1:14" x14ac:dyDescent="0.25">
      <c r="A8655" s="111" t="s">
        <v>820</v>
      </c>
      <c r="B8655" s="111">
        <f>INDEX(kommuner!C:C,MATCH(_xlfn.NUMBERVALUE(A8655),kommuner!B:B,0))</f>
        <v>4635</v>
      </c>
      <c r="C8655" s="111" t="s">
        <v>127</v>
      </c>
      <c r="D8655" s="111" t="s">
        <v>127</v>
      </c>
      <c r="E8655" s="111" t="s">
        <v>123</v>
      </c>
      <c r="F8655" s="111" t="s">
        <v>179</v>
      </c>
      <c r="G8655" s="111" t="s">
        <v>190</v>
      </c>
      <c r="H8655" s="111" t="s">
        <v>179</v>
      </c>
      <c r="I8655" s="111" t="s">
        <v>190</v>
      </c>
      <c r="J8655" t="str">
        <f t="shared" si="270"/>
        <v>4635SkogOrganisk jordBlandingsskogLav</v>
      </c>
      <c r="K8655" s="111">
        <v>-1.2347339377887629</v>
      </c>
      <c r="L8655" s="111">
        <v>0.92784825435236762</v>
      </c>
      <c r="M8655" s="111">
        <v>0.46510463492953991</v>
      </c>
      <c r="N8655" s="112">
        <f t="shared" si="271"/>
        <v>0.15821895149314458</v>
      </c>
    </row>
    <row r="8656" spans="1:14" x14ac:dyDescent="0.25">
      <c r="A8656" s="111" t="s">
        <v>820</v>
      </c>
      <c r="B8656" s="111">
        <f>INDEX(kommuner!C:C,MATCH(_xlfn.NUMBERVALUE(A8656),kommuner!B:B,0))</f>
        <v>4635</v>
      </c>
      <c r="C8656" s="111" t="s">
        <v>127</v>
      </c>
      <c r="D8656" s="111" t="s">
        <v>127</v>
      </c>
      <c r="E8656" s="111" t="s">
        <v>123</v>
      </c>
      <c r="F8656" s="111" t="s">
        <v>179</v>
      </c>
      <c r="G8656" s="111" t="s">
        <v>173</v>
      </c>
      <c r="H8656" s="111" t="s">
        <v>179</v>
      </c>
      <c r="I8656" s="111" t="s">
        <v>173</v>
      </c>
      <c r="J8656" t="str">
        <f t="shared" si="270"/>
        <v>4635SkogOrganisk jordBlandingsskogMiddels</v>
      </c>
      <c r="K8656" s="111">
        <v>-2.4239591752717748</v>
      </c>
      <c r="L8656" s="111">
        <v>0.92784825435236762</v>
      </c>
      <c r="M8656" s="111">
        <v>0.46510463492953991</v>
      </c>
      <c r="N8656" s="112">
        <f t="shared" si="271"/>
        <v>-1.0310062859898674</v>
      </c>
    </row>
    <row r="8657" spans="1:14" x14ac:dyDescent="0.25">
      <c r="A8657" s="111" t="s">
        <v>820</v>
      </c>
      <c r="B8657" s="111">
        <f>INDEX(kommuner!C:C,MATCH(_xlfn.NUMBERVALUE(A8657),kommuner!B:B,0))</f>
        <v>4635</v>
      </c>
      <c r="C8657" s="111" t="s">
        <v>127</v>
      </c>
      <c r="D8657" s="111" t="s">
        <v>127</v>
      </c>
      <c r="E8657" s="111" t="s">
        <v>123</v>
      </c>
      <c r="F8657" s="111" t="s">
        <v>179</v>
      </c>
      <c r="G8657" s="111" t="s">
        <v>186</v>
      </c>
      <c r="H8657" s="111" t="s">
        <v>179</v>
      </c>
      <c r="I8657" s="111" t="s">
        <v>186</v>
      </c>
      <c r="J8657" t="str">
        <f t="shared" si="270"/>
        <v>4635SkogOrganisk jordBlandingsskogSærs høy</v>
      </c>
      <c r="K8657" s="111">
        <v>-1.5726115302258048</v>
      </c>
      <c r="L8657" s="111">
        <v>0.92784825435236762</v>
      </c>
      <c r="M8657" s="111">
        <v>0.46510463492953991</v>
      </c>
      <c r="N8657" s="112">
        <f t="shared" si="271"/>
        <v>-0.17965864094389727</v>
      </c>
    </row>
    <row r="8658" spans="1:14" x14ac:dyDescent="0.25">
      <c r="A8658" s="111" t="s">
        <v>820</v>
      </c>
      <c r="B8658" s="111">
        <f>INDEX(kommuner!C:C,MATCH(_xlfn.NUMBERVALUE(A8658),kommuner!B:B,0))</f>
        <v>4635</v>
      </c>
      <c r="C8658" s="111" t="s">
        <v>127</v>
      </c>
      <c r="D8658" s="111" t="s">
        <v>127</v>
      </c>
      <c r="E8658" s="111" t="s">
        <v>123</v>
      </c>
      <c r="F8658" s="111" t="s">
        <v>185</v>
      </c>
      <c r="G8658" s="111" t="s">
        <v>180</v>
      </c>
      <c r="H8658" s="111" t="s">
        <v>185</v>
      </c>
      <c r="I8658" s="111" t="s">
        <v>180</v>
      </c>
      <c r="J8658" t="str">
        <f t="shared" si="270"/>
        <v>4635SkogOrganisk jordLauvskogHøy</v>
      </c>
      <c r="K8658" s="111">
        <v>-1.9913688882377358</v>
      </c>
      <c r="L8658" s="111">
        <v>0.92784825435236762</v>
      </c>
      <c r="M8658" s="111">
        <v>0.46510463492953991</v>
      </c>
      <c r="N8658" s="112">
        <f t="shared" si="271"/>
        <v>-0.59841599895582831</v>
      </c>
    </row>
    <row r="8659" spans="1:14" x14ac:dyDescent="0.25">
      <c r="A8659" s="111" t="s">
        <v>820</v>
      </c>
      <c r="B8659" s="111">
        <f>INDEX(kommuner!C:C,MATCH(_xlfn.NUMBERVALUE(A8659),kommuner!B:B,0))</f>
        <v>4635</v>
      </c>
      <c r="C8659" s="111" t="s">
        <v>127</v>
      </c>
      <c r="D8659" s="111" t="s">
        <v>127</v>
      </c>
      <c r="E8659" s="111" t="s">
        <v>123</v>
      </c>
      <c r="F8659" s="111" t="s">
        <v>185</v>
      </c>
      <c r="G8659" s="111" t="s">
        <v>167</v>
      </c>
      <c r="H8659" s="111" t="s">
        <v>185</v>
      </c>
      <c r="I8659" s="111" t="s">
        <v>167</v>
      </c>
      <c r="J8659" t="str">
        <f t="shared" si="270"/>
        <v>4635SkogOrganisk jordLauvskogImpediment</v>
      </c>
      <c r="K8659" s="111">
        <v>0.35000626494250675</v>
      </c>
      <c r="L8659" s="111">
        <v>0.92784825435236762</v>
      </c>
      <c r="M8659" s="111">
        <v>0.46510463492953991</v>
      </c>
      <c r="N8659" s="112">
        <f t="shared" si="271"/>
        <v>1.7429591542244141</v>
      </c>
    </row>
    <row r="8660" spans="1:14" x14ac:dyDescent="0.25">
      <c r="A8660" s="111" t="s">
        <v>820</v>
      </c>
      <c r="B8660" s="111">
        <f>INDEX(kommuner!C:C,MATCH(_xlfn.NUMBERVALUE(A8660),kommuner!B:B,0))</f>
        <v>4635</v>
      </c>
      <c r="C8660" s="111" t="s">
        <v>127</v>
      </c>
      <c r="D8660" s="111" t="s">
        <v>127</v>
      </c>
      <c r="E8660" s="111" t="s">
        <v>123</v>
      </c>
      <c r="F8660" s="111" t="s">
        <v>185</v>
      </c>
      <c r="G8660" s="111" t="s">
        <v>190</v>
      </c>
      <c r="H8660" s="111" t="s">
        <v>185</v>
      </c>
      <c r="I8660" s="111" t="s">
        <v>190</v>
      </c>
      <c r="J8660" t="str">
        <f t="shared" si="270"/>
        <v>4635SkogOrganisk jordLauvskogLav</v>
      </c>
      <c r="K8660" s="111">
        <v>1.1144075558526714</v>
      </c>
      <c r="L8660" s="111">
        <v>0.92784825435236762</v>
      </c>
      <c r="M8660" s="111">
        <v>0.46510463492953991</v>
      </c>
      <c r="N8660" s="112">
        <f t="shared" si="271"/>
        <v>2.5073604451345788</v>
      </c>
    </row>
    <row r="8661" spans="1:14" x14ac:dyDescent="0.25">
      <c r="A8661" s="111" t="s">
        <v>820</v>
      </c>
      <c r="B8661" s="111">
        <f>INDEX(kommuner!C:C,MATCH(_xlfn.NUMBERVALUE(A8661),kommuner!B:B,0))</f>
        <v>4635</v>
      </c>
      <c r="C8661" s="111" t="s">
        <v>127</v>
      </c>
      <c r="D8661" s="111" t="s">
        <v>127</v>
      </c>
      <c r="E8661" s="111" t="s">
        <v>123</v>
      </c>
      <c r="F8661" s="111" t="s">
        <v>185</v>
      </c>
      <c r="G8661" s="111" t="s">
        <v>173</v>
      </c>
      <c r="H8661" s="111" t="s">
        <v>185</v>
      </c>
      <c r="I8661" s="111" t="s">
        <v>173</v>
      </c>
      <c r="J8661" t="str">
        <f t="shared" si="270"/>
        <v>4635SkogOrganisk jordLauvskogMiddels</v>
      </c>
      <c r="K8661" s="111">
        <v>-0.62664468270982987</v>
      </c>
      <c r="L8661" s="111">
        <v>0.92784825435236762</v>
      </c>
      <c r="M8661" s="111">
        <v>0.46510463492953991</v>
      </c>
      <c r="N8661" s="112">
        <f t="shared" si="271"/>
        <v>0.76630820657207765</v>
      </c>
    </row>
    <row r="8662" spans="1:14" x14ac:dyDescent="0.25">
      <c r="A8662" s="111" t="s">
        <v>820</v>
      </c>
      <c r="B8662" s="111">
        <f>INDEX(kommuner!C:C,MATCH(_xlfn.NUMBERVALUE(A8662),kommuner!B:B,0))</f>
        <v>4635</v>
      </c>
      <c r="C8662" s="111" t="s">
        <v>127</v>
      </c>
      <c r="D8662" s="111" t="s">
        <v>127</v>
      </c>
      <c r="E8662" s="111" t="s">
        <v>123</v>
      </c>
      <c r="F8662" s="111" t="s">
        <v>185</v>
      </c>
      <c r="G8662" s="111" t="s">
        <v>186</v>
      </c>
      <c r="H8662" s="111" t="s">
        <v>185</v>
      </c>
      <c r="I8662" s="111" t="s">
        <v>186</v>
      </c>
      <c r="J8662" t="str">
        <f t="shared" si="270"/>
        <v>4635SkogOrganisk jordLauvskogSærs høy</v>
      </c>
      <c r="K8662" s="111">
        <v>-1.8997279926091779</v>
      </c>
      <c r="L8662" s="111">
        <v>0.92784825435236762</v>
      </c>
      <c r="M8662" s="111">
        <v>0.46510463492953991</v>
      </c>
      <c r="N8662" s="112">
        <f t="shared" si="271"/>
        <v>-0.50677510332727038</v>
      </c>
    </row>
    <row r="8663" spans="1:14" x14ac:dyDescent="0.25">
      <c r="A8663" s="111" t="s">
        <v>820</v>
      </c>
      <c r="B8663" s="111">
        <f>INDEX(kommuner!C:C,MATCH(_xlfn.NUMBERVALUE(A8663),kommuner!B:B,0))</f>
        <v>4635</v>
      </c>
      <c r="C8663" s="111" t="s">
        <v>83</v>
      </c>
      <c r="D8663" s="111" t="s">
        <v>83</v>
      </c>
      <c r="E8663" s="111" t="s">
        <v>126</v>
      </c>
      <c r="F8663" s="111" t="s">
        <v>139</v>
      </c>
      <c r="G8663" s="111" t="s">
        <v>139</v>
      </c>
      <c r="H8663" s="111" t="s">
        <v>139</v>
      </c>
      <c r="I8663" s="111" t="s">
        <v>139</v>
      </c>
      <c r="J8663" t="str">
        <f t="shared" si="270"/>
        <v>4635Utbygd arealMineraljord</v>
      </c>
      <c r="K8663" s="111">
        <v>-1.3010725986550351</v>
      </c>
      <c r="L8663" s="111">
        <v>0</v>
      </c>
      <c r="M8663" s="111">
        <v>1.303047089454229E-2</v>
      </c>
      <c r="N8663" s="112">
        <f t="shared" si="271"/>
        <v>-1.2880421277604928</v>
      </c>
    </row>
    <row r="8664" spans="1:14" x14ac:dyDescent="0.25">
      <c r="A8664" s="111" t="s">
        <v>820</v>
      </c>
      <c r="B8664" s="111">
        <f>INDEX(kommuner!C:C,MATCH(_xlfn.NUMBERVALUE(A8664),kommuner!B:B,0))</f>
        <v>4635</v>
      </c>
      <c r="C8664" s="111" t="s">
        <v>83</v>
      </c>
      <c r="D8664" s="111" t="s">
        <v>83</v>
      </c>
      <c r="E8664" s="111" t="s">
        <v>123</v>
      </c>
      <c r="F8664" s="111" t="s">
        <v>139</v>
      </c>
      <c r="G8664" s="111" t="s">
        <v>139</v>
      </c>
      <c r="H8664" s="111" t="s">
        <v>139</v>
      </c>
      <c r="I8664" s="111" t="s">
        <v>139</v>
      </c>
      <c r="J8664" t="str">
        <f t="shared" si="270"/>
        <v>4635Utbygd arealOrganisk jord</v>
      </c>
      <c r="K8664" s="111">
        <v>29.011421395201612</v>
      </c>
      <c r="L8664" s="111">
        <v>0</v>
      </c>
      <c r="M8664" s="111">
        <v>1.303047089454229E-2</v>
      </c>
      <c r="N8664" s="112">
        <f t="shared" si="271"/>
        <v>29.024451866096154</v>
      </c>
    </row>
    <row r="8665" spans="1:14" x14ac:dyDescent="0.25">
      <c r="A8665" s="111" t="s">
        <v>820</v>
      </c>
      <c r="B8665" s="111">
        <f>INDEX(kommuner!C:C,MATCH(_xlfn.NUMBERVALUE(A8665),kommuner!B:B,0))</f>
        <v>4635</v>
      </c>
      <c r="C8665" s="111" t="s">
        <v>181</v>
      </c>
      <c r="D8665" s="111" t="s">
        <v>181</v>
      </c>
      <c r="E8665" s="111" t="s">
        <v>123</v>
      </c>
      <c r="F8665" s="111" t="s">
        <v>139</v>
      </c>
      <c r="G8665" s="111" t="s">
        <v>139</v>
      </c>
      <c r="H8665" s="111" t="s">
        <v>139</v>
      </c>
      <c r="I8665" s="111" t="s">
        <v>139</v>
      </c>
      <c r="J8665" t="str">
        <f t="shared" si="270"/>
        <v>4635Vann og myrOrganisk jord</v>
      </c>
      <c r="K8665" s="111">
        <v>-0.38124953903444653</v>
      </c>
      <c r="L8665" s="111">
        <v>0</v>
      </c>
      <c r="M8665" s="111">
        <v>0</v>
      </c>
      <c r="N8665" s="112">
        <f t="shared" si="271"/>
        <v>-0.38124953903444653</v>
      </c>
    </row>
    <row r="8666" spans="1:14" x14ac:dyDescent="0.25">
      <c r="A8666" s="111" t="s">
        <v>821</v>
      </c>
      <c r="B8666" s="111">
        <f>INDEX(kommuner!C:C,MATCH(_xlfn.NUMBERVALUE(A8666),kommuner!B:B,0))</f>
        <v>4636</v>
      </c>
      <c r="C8666" s="111" t="s">
        <v>82</v>
      </c>
      <c r="D8666" s="111" t="s">
        <v>82</v>
      </c>
      <c r="E8666" s="111" t="s">
        <v>126</v>
      </c>
      <c r="F8666" s="111" t="s">
        <v>139</v>
      </c>
      <c r="G8666" s="111" t="s">
        <v>139</v>
      </c>
      <c r="H8666" s="111" t="s">
        <v>139</v>
      </c>
      <c r="I8666" s="111" t="s">
        <v>139</v>
      </c>
      <c r="J8666" t="str">
        <f t="shared" si="270"/>
        <v>4636Annen utmarkMineraljord</v>
      </c>
      <c r="K8666" s="111">
        <v>-0.12122885237983599</v>
      </c>
      <c r="L8666" s="111">
        <v>0</v>
      </c>
      <c r="M8666" s="111">
        <v>0</v>
      </c>
      <c r="N8666" s="112">
        <f t="shared" si="271"/>
        <v>-0.12122885237983599</v>
      </c>
    </row>
    <row r="8667" spans="1:14" x14ac:dyDescent="0.25">
      <c r="A8667" s="111" t="s">
        <v>821</v>
      </c>
      <c r="B8667" s="111">
        <f>INDEX(kommuner!C:C,MATCH(_xlfn.NUMBERVALUE(A8667),kommuner!B:B,0))</f>
        <v>4636</v>
      </c>
      <c r="C8667" s="111" t="s">
        <v>121</v>
      </c>
      <c r="D8667" s="111" t="s">
        <v>121</v>
      </c>
      <c r="E8667" s="111" t="s">
        <v>126</v>
      </c>
      <c r="F8667" s="111" t="s">
        <v>139</v>
      </c>
      <c r="G8667" s="111" t="s">
        <v>139</v>
      </c>
      <c r="H8667" s="111" t="s">
        <v>139</v>
      </c>
      <c r="I8667" s="111" t="s">
        <v>139</v>
      </c>
      <c r="J8667" t="str">
        <f t="shared" si="270"/>
        <v>4636BeiteMineraljord</v>
      </c>
      <c r="K8667" s="111">
        <v>-0.96338340838695502</v>
      </c>
      <c r="L8667" s="111">
        <v>0</v>
      </c>
      <c r="M8667" s="111">
        <v>1.2448711246839999E-7</v>
      </c>
      <c r="N8667" s="112">
        <f t="shared" si="271"/>
        <v>-0.96338328389984251</v>
      </c>
    </row>
    <row r="8668" spans="1:14" x14ac:dyDescent="0.25">
      <c r="A8668" s="111" t="s">
        <v>821</v>
      </c>
      <c r="B8668" s="111">
        <f>INDEX(kommuner!C:C,MATCH(_xlfn.NUMBERVALUE(A8668),kommuner!B:B,0))</f>
        <v>4636</v>
      </c>
      <c r="C8668" s="111" t="s">
        <v>121</v>
      </c>
      <c r="D8668" s="111" t="s">
        <v>121</v>
      </c>
      <c r="E8668" s="111" t="s">
        <v>123</v>
      </c>
      <c r="F8668" s="111" t="s">
        <v>139</v>
      </c>
      <c r="G8668" s="111" t="s">
        <v>139</v>
      </c>
      <c r="H8668" s="111" t="s">
        <v>139</v>
      </c>
      <c r="I8668" s="111" t="s">
        <v>139</v>
      </c>
      <c r="J8668" t="str">
        <f t="shared" si="270"/>
        <v>4636BeiteOrganisk jord</v>
      </c>
      <c r="K8668" s="111">
        <v>12.077525935985037</v>
      </c>
      <c r="L8668" s="111">
        <v>1.6412500000000001</v>
      </c>
      <c r="M8668" s="111">
        <v>0</v>
      </c>
      <c r="N8668" s="112">
        <f t="shared" si="271"/>
        <v>13.718775935985036</v>
      </c>
    </row>
    <row r="8669" spans="1:14" x14ac:dyDescent="0.25">
      <c r="A8669" s="111" t="s">
        <v>821</v>
      </c>
      <c r="B8669" s="111">
        <f>INDEX(kommuner!C:C,MATCH(_xlfn.NUMBERVALUE(A8669),kommuner!B:B,0))</f>
        <v>4636</v>
      </c>
      <c r="C8669" s="111" t="s">
        <v>84</v>
      </c>
      <c r="D8669" s="111" t="s">
        <v>84</v>
      </c>
      <c r="E8669" s="111" t="s">
        <v>126</v>
      </c>
      <c r="F8669" s="111" t="s">
        <v>139</v>
      </c>
      <c r="G8669" s="111" t="s">
        <v>139</v>
      </c>
      <c r="H8669" s="111" t="s">
        <v>139</v>
      </c>
      <c r="I8669" s="111" t="s">
        <v>139</v>
      </c>
      <c r="J8669" t="str">
        <f t="shared" si="270"/>
        <v>4636Dyrket markMineraljord</v>
      </c>
      <c r="K8669" s="111">
        <v>-0.77042202609341914</v>
      </c>
      <c r="L8669" s="111">
        <v>0</v>
      </c>
      <c r="M8669" s="111">
        <v>0</v>
      </c>
      <c r="N8669" s="112">
        <f t="shared" si="271"/>
        <v>-0.77042202609341914</v>
      </c>
    </row>
    <row r="8670" spans="1:14" x14ac:dyDescent="0.25">
      <c r="A8670" s="111" t="s">
        <v>821</v>
      </c>
      <c r="B8670" s="111">
        <f>INDEX(kommuner!C:C,MATCH(_xlfn.NUMBERVALUE(A8670),kommuner!B:B,0))</f>
        <v>4636</v>
      </c>
      <c r="C8670" s="111" t="s">
        <v>84</v>
      </c>
      <c r="D8670" s="111" t="s">
        <v>84</v>
      </c>
      <c r="E8670" s="111" t="s">
        <v>123</v>
      </c>
      <c r="F8670" s="111" t="s">
        <v>139</v>
      </c>
      <c r="G8670" s="111" t="s">
        <v>139</v>
      </c>
      <c r="H8670" s="111" t="s">
        <v>139</v>
      </c>
      <c r="I8670" s="111" t="s">
        <v>139</v>
      </c>
      <c r="J8670" t="str">
        <f t="shared" si="270"/>
        <v>4636Dyrket markOrganisk jord</v>
      </c>
      <c r="K8670" s="111">
        <v>28.726149366675592</v>
      </c>
      <c r="L8670" s="111">
        <v>1.45625</v>
      </c>
      <c r="M8670" s="111">
        <v>0</v>
      </c>
      <c r="N8670" s="112">
        <f t="shared" si="271"/>
        <v>30.182399366675593</v>
      </c>
    </row>
    <row r="8671" spans="1:14" x14ac:dyDescent="0.25">
      <c r="A8671" s="111" t="s">
        <v>821</v>
      </c>
      <c r="B8671" s="111">
        <f>INDEX(kommuner!C:C,MATCH(_xlfn.NUMBERVALUE(A8671),kommuner!B:B,0))</f>
        <v>4636</v>
      </c>
      <c r="C8671" s="111" t="s">
        <v>127</v>
      </c>
      <c r="D8671" s="111" t="s">
        <v>127</v>
      </c>
      <c r="E8671" s="111" t="s">
        <v>126</v>
      </c>
      <c r="F8671" s="111" t="s">
        <v>172</v>
      </c>
      <c r="G8671" s="111" t="s">
        <v>180</v>
      </c>
      <c r="H8671" s="111" t="s">
        <v>172</v>
      </c>
      <c r="I8671" s="111" t="s">
        <v>180</v>
      </c>
      <c r="J8671" t="str">
        <f t="shared" si="270"/>
        <v>4636SkogMineraljordBarskogHøy</v>
      </c>
      <c r="K8671" s="111">
        <v>-3.4914408319412575</v>
      </c>
      <c r="L8671" s="111">
        <v>0.85306406685236758</v>
      </c>
      <c r="M8671" s="111">
        <v>6.4056614999681585E-2</v>
      </c>
      <c r="N8671" s="112">
        <f t="shared" si="271"/>
        <v>-2.5743201500892083</v>
      </c>
    </row>
    <row r="8672" spans="1:14" x14ac:dyDescent="0.25">
      <c r="A8672" s="111" t="s">
        <v>821</v>
      </c>
      <c r="B8672" s="111">
        <f>INDEX(kommuner!C:C,MATCH(_xlfn.NUMBERVALUE(A8672),kommuner!B:B,0))</f>
        <v>4636</v>
      </c>
      <c r="C8672" s="111" t="s">
        <v>127</v>
      </c>
      <c r="D8672" s="111" t="s">
        <v>127</v>
      </c>
      <c r="E8672" s="111" t="s">
        <v>126</v>
      </c>
      <c r="F8672" s="111" t="s">
        <v>172</v>
      </c>
      <c r="G8672" s="111" t="s">
        <v>167</v>
      </c>
      <c r="H8672" s="111" t="s">
        <v>172</v>
      </c>
      <c r="I8672" s="111" t="s">
        <v>167</v>
      </c>
      <c r="J8672" t="str">
        <f t="shared" si="270"/>
        <v>4636SkogMineraljordBarskogImpediment</v>
      </c>
      <c r="K8672" s="111">
        <v>-1.1558387230259366</v>
      </c>
      <c r="L8672" s="111">
        <v>0.85306406685236758</v>
      </c>
      <c r="M8672" s="111">
        <v>6.3979989500968365E-2</v>
      </c>
      <c r="N8672" s="112">
        <f t="shared" si="271"/>
        <v>-0.23879466667260066</v>
      </c>
    </row>
    <row r="8673" spans="1:14" x14ac:dyDescent="0.25">
      <c r="A8673" s="111" t="s">
        <v>821</v>
      </c>
      <c r="B8673" s="111">
        <f>INDEX(kommuner!C:C,MATCH(_xlfn.NUMBERVALUE(A8673),kommuner!B:B,0))</f>
        <v>4636</v>
      </c>
      <c r="C8673" s="111" t="s">
        <v>127</v>
      </c>
      <c r="D8673" s="111" t="s">
        <v>127</v>
      </c>
      <c r="E8673" s="111" t="s">
        <v>126</v>
      </c>
      <c r="F8673" s="111" t="s">
        <v>172</v>
      </c>
      <c r="G8673" s="111" t="s">
        <v>190</v>
      </c>
      <c r="H8673" s="111" t="s">
        <v>172</v>
      </c>
      <c r="I8673" s="111" t="s">
        <v>190</v>
      </c>
      <c r="J8673" t="str">
        <f t="shared" si="270"/>
        <v>4636SkogMineraljordBarskogLav</v>
      </c>
      <c r="K8673" s="111">
        <v>-1.8215681825293268</v>
      </c>
      <c r="L8673" s="111">
        <v>0.85306406685236758</v>
      </c>
      <c r="M8673" s="111">
        <v>6.3979989500968365E-2</v>
      </c>
      <c r="N8673" s="112">
        <f t="shared" si="271"/>
        <v>-0.90452412617599087</v>
      </c>
    </row>
    <row r="8674" spans="1:14" x14ac:dyDescent="0.25">
      <c r="A8674" s="111" t="s">
        <v>821</v>
      </c>
      <c r="B8674" s="111">
        <f>INDEX(kommuner!C:C,MATCH(_xlfn.NUMBERVALUE(A8674),kommuner!B:B,0))</f>
        <v>4636</v>
      </c>
      <c r="C8674" s="111" t="s">
        <v>127</v>
      </c>
      <c r="D8674" s="111" t="s">
        <v>127</v>
      </c>
      <c r="E8674" s="111" t="s">
        <v>126</v>
      </c>
      <c r="F8674" s="111" t="s">
        <v>172</v>
      </c>
      <c r="G8674" s="111" t="s">
        <v>173</v>
      </c>
      <c r="H8674" s="111" t="s">
        <v>172</v>
      </c>
      <c r="I8674" s="111" t="s">
        <v>173</v>
      </c>
      <c r="J8674" t="str">
        <f t="shared" si="270"/>
        <v>4636SkogMineraljordBarskogMiddels</v>
      </c>
      <c r="K8674" s="111">
        <v>-2.9452289214132028</v>
      </c>
      <c r="L8674" s="111">
        <v>0.85306406685236758</v>
      </c>
      <c r="M8674" s="111">
        <v>6.4056614999681585E-2</v>
      </c>
      <c r="N8674" s="112">
        <f t="shared" si="271"/>
        <v>-2.0281082395611536</v>
      </c>
    </row>
    <row r="8675" spans="1:14" x14ac:dyDescent="0.25">
      <c r="A8675" s="111" t="s">
        <v>821</v>
      </c>
      <c r="B8675" s="111">
        <f>INDEX(kommuner!C:C,MATCH(_xlfn.NUMBERVALUE(A8675),kommuner!B:B,0))</f>
        <v>4636</v>
      </c>
      <c r="C8675" s="111" t="s">
        <v>127</v>
      </c>
      <c r="D8675" s="111" t="s">
        <v>127</v>
      </c>
      <c r="E8675" s="111" t="s">
        <v>126</v>
      </c>
      <c r="F8675" s="111" t="s">
        <v>172</v>
      </c>
      <c r="G8675" s="111" t="s">
        <v>186</v>
      </c>
      <c r="H8675" s="111" t="s">
        <v>172</v>
      </c>
      <c r="I8675" s="111" t="s">
        <v>186</v>
      </c>
      <c r="J8675" t="str">
        <f t="shared" si="270"/>
        <v>4636SkogMineraljordBarskogSærs høy</v>
      </c>
      <c r="K8675" s="111">
        <v>-2.734962032443129</v>
      </c>
      <c r="L8675" s="111">
        <v>0.85306406685236758</v>
      </c>
      <c r="M8675" s="111">
        <v>6.4056614999681585E-2</v>
      </c>
      <c r="N8675" s="112">
        <f t="shared" si="271"/>
        <v>-1.81784135059108</v>
      </c>
    </row>
    <row r="8676" spans="1:14" x14ac:dyDescent="0.25">
      <c r="A8676" s="111" t="s">
        <v>821</v>
      </c>
      <c r="B8676" s="111">
        <f>INDEX(kommuner!C:C,MATCH(_xlfn.NUMBERVALUE(A8676),kommuner!B:B,0))</f>
        <v>4636</v>
      </c>
      <c r="C8676" s="111" t="s">
        <v>127</v>
      </c>
      <c r="D8676" s="111" t="s">
        <v>127</v>
      </c>
      <c r="E8676" s="111" t="s">
        <v>126</v>
      </c>
      <c r="F8676" s="111" t="s">
        <v>179</v>
      </c>
      <c r="G8676" s="111" t="s">
        <v>180</v>
      </c>
      <c r="H8676" s="111" t="s">
        <v>179</v>
      </c>
      <c r="I8676" s="111" t="s">
        <v>180</v>
      </c>
      <c r="J8676" t="str">
        <f t="shared" si="270"/>
        <v>4636SkogMineraljordBlandingsskogHøy</v>
      </c>
      <c r="K8676" s="111">
        <v>-7.1939050909469406</v>
      </c>
      <c r="L8676" s="111">
        <v>0.85306406685236758</v>
      </c>
      <c r="M8676" s="111">
        <v>6.3979989500968365E-2</v>
      </c>
      <c r="N8676" s="112">
        <f t="shared" si="271"/>
        <v>-6.2768610345936047</v>
      </c>
    </row>
    <row r="8677" spans="1:14" x14ac:dyDescent="0.25">
      <c r="A8677" s="111" t="s">
        <v>821</v>
      </c>
      <c r="B8677" s="111">
        <f>INDEX(kommuner!C:C,MATCH(_xlfn.NUMBERVALUE(A8677),kommuner!B:B,0))</f>
        <v>4636</v>
      </c>
      <c r="C8677" s="111" t="s">
        <v>127</v>
      </c>
      <c r="D8677" s="111" t="s">
        <v>127</v>
      </c>
      <c r="E8677" s="111" t="s">
        <v>126</v>
      </c>
      <c r="F8677" s="111" t="s">
        <v>179</v>
      </c>
      <c r="G8677" s="111" t="s">
        <v>167</v>
      </c>
      <c r="H8677" s="111" t="s">
        <v>179</v>
      </c>
      <c r="I8677" s="111" t="s">
        <v>167</v>
      </c>
      <c r="J8677" t="str">
        <f t="shared" si="270"/>
        <v>4636SkogMineraljordBlandingsskogImpediment</v>
      </c>
      <c r="K8677" s="111">
        <v>-1.6598037998579707</v>
      </c>
      <c r="L8677" s="111">
        <v>0.85306406685236758</v>
      </c>
      <c r="M8677" s="111">
        <v>6.3979989500968365E-2</v>
      </c>
      <c r="N8677" s="112">
        <f t="shared" si="271"/>
        <v>-0.7427597435046347</v>
      </c>
    </row>
    <row r="8678" spans="1:14" x14ac:dyDescent="0.25">
      <c r="A8678" s="111" t="s">
        <v>821</v>
      </c>
      <c r="B8678" s="111">
        <f>INDEX(kommuner!C:C,MATCH(_xlfn.NUMBERVALUE(A8678),kommuner!B:B,0))</f>
        <v>4636</v>
      </c>
      <c r="C8678" s="111" t="s">
        <v>127</v>
      </c>
      <c r="D8678" s="111" t="s">
        <v>127</v>
      </c>
      <c r="E8678" s="111" t="s">
        <v>126</v>
      </c>
      <c r="F8678" s="111" t="s">
        <v>179</v>
      </c>
      <c r="G8678" s="111" t="s">
        <v>190</v>
      </c>
      <c r="H8678" s="111" t="s">
        <v>179</v>
      </c>
      <c r="I8678" s="111" t="s">
        <v>190</v>
      </c>
      <c r="J8678" t="str">
        <f t="shared" si="270"/>
        <v>4636SkogMineraljordBlandingsskogLav</v>
      </c>
      <c r="K8678" s="111">
        <v>-2.5588434197694254</v>
      </c>
      <c r="L8678" s="111">
        <v>0.85306406685236758</v>
      </c>
      <c r="M8678" s="111">
        <v>6.3979989500968365E-2</v>
      </c>
      <c r="N8678" s="112">
        <f t="shared" si="271"/>
        <v>-1.6417993634160897</v>
      </c>
    </row>
    <row r="8679" spans="1:14" x14ac:dyDescent="0.25">
      <c r="A8679" s="111" t="s">
        <v>821</v>
      </c>
      <c r="B8679" s="111">
        <f>INDEX(kommuner!C:C,MATCH(_xlfn.NUMBERVALUE(A8679),kommuner!B:B,0))</f>
        <v>4636</v>
      </c>
      <c r="C8679" s="111" t="s">
        <v>127</v>
      </c>
      <c r="D8679" s="111" t="s">
        <v>127</v>
      </c>
      <c r="E8679" s="111" t="s">
        <v>126</v>
      </c>
      <c r="F8679" s="111" t="s">
        <v>179</v>
      </c>
      <c r="G8679" s="111" t="s">
        <v>173</v>
      </c>
      <c r="H8679" s="111" t="s">
        <v>179</v>
      </c>
      <c r="I8679" s="111" t="s">
        <v>173</v>
      </c>
      <c r="J8679" t="str">
        <f t="shared" si="270"/>
        <v>4636SkogMineraljordBlandingsskogMiddels</v>
      </c>
      <c r="K8679" s="111">
        <v>-3.8687729546762566</v>
      </c>
      <c r="L8679" s="111">
        <v>0.85306406685236758</v>
      </c>
      <c r="M8679" s="111">
        <v>6.3979989500968365E-2</v>
      </c>
      <c r="N8679" s="112">
        <f t="shared" si="271"/>
        <v>-2.9517288983229206</v>
      </c>
    </row>
    <row r="8680" spans="1:14" x14ac:dyDescent="0.25">
      <c r="A8680" s="111" t="s">
        <v>821</v>
      </c>
      <c r="B8680" s="111">
        <f>INDEX(kommuner!C:C,MATCH(_xlfn.NUMBERVALUE(A8680),kommuner!B:B,0))</f>
        <v>4636</v>
      </c>
      <c r="C8680" s="111" t="s">
        <v>127</v>
      </c>
      <c r="D8680" s="111" t="s">
        <v>127</v>
      </c>
      <c r="E8680" s="111" t="s">
        <v>126</v>
      </c>
      <c r="F8680" s="111" t="s">
        <v>179</v>
      </c>
      <c r="G8680" s="111" t="s">
        <v>186</v>
      </c>
      <c r="H8680" s="111" t="s">
        <v>179</v>
      </c>
      <c r="I8680" s="111" t="s">
        <v>186</v>
      </c>
      <c r="J8680" t="str">
        <f t="shared" si="270"/>
        <v>4636SkogMineraljordBlandingsskogSærs høy</v>
      </c>
      <c r="K8680" s="111">
        <v>-2.9395925245326562</v>
      </c>
      <c r="L8680" s="111">
        <v>0.85306406685236758</v>
      </c>
      <c r="M8680" s="111">
        <v>6.3979989500968365E-2</v>
      </c>
      <c r="N8680" s="112">
        <f t="shared" si="271"/>
        <v>-2.0225484681793202</v>
      </c>
    </row>
    <row r="8681" spans="1:14" x14ac:dyDescent="0.25">
      <c r="A8681" s="111" t="s">
        <v>821</v>
      </c>
      <c r="B8681" s="111">
        <f>INDEX(kommuner!C:C,MATCH(_xlfn.NUMBERVALUE(A8681),kommuner!B:B,0))</f>
        <v>4636</v>
      </c>
      <c r="C8681" s="111" t="s">
        <v>127</v>
      </c>
      <c r="D8681" s="111" t="s">
        <v>127</v>
      </c>
      <c r="E8681" s="111" t="s">
        <v>126</v>
      </c>
      <c r="F8681" s="111" t="s">
        <v>185</v>
      </c>
      <c r="G8681" s="111" t="s">
        <v>180</v>
      </c>
      <c r="H8681" s="111" t="s">
        <v>185</v>
      </c>
      <c r="I8681" s="111" t="s">
        <v>180</v>
      </c>
      <c r="J8681" t="str">
        <f t="shared" si="270"/>
        <v>4636SkogMineraljordLauvskogHøy</v>
      </c>
      <c r="K8681" s="111">
        <v>-2.6171499611514069</v>
      </c>
      <c r="L8681" s="111">
        <v>0.85306406685236758</v>
      </c>
      <c r="M8681" s="111">
        <v>6.3979989500968365E-2</v>
      </c>
      <c r="N8681" s="112">
        <f t="shared" si="271"/>
        <v>-1.7001059047980711</v>
      </c>
    </row>
    <row r="8682" spans="1:14" x14ac:dyDescent="0.25">
      <c r="A8682" s="111" t="s">
        <v>821</v>
      </c>
      <c r="B8682" s="111">
        <f>INDEX(kommuner!C:C,MATCH(_xlfn.NUMBERVALUE(A8682),kommuner!B:B,0))</f>
        <v>4636</v>
      </c>
      <c r="C8682" s="111" t="s">
        <v>127</v>
      </c>
      <c r="D8682" s="111" t="s">
        <v>127</v>
      </c>
      <c r="E8682" s="111" t="s">
        <v>126</v>
      </c>
      <c r="F8682" s="111" t="s">
        <v>185</v>
      </c>
      <c r="G8682" s="111" t="s">
        <v>167</v>
      </c>
      <c r="H8682" s="111" t="s">
        <v>185</v>
      </c>
      <c r="I8682" s="111" t="s">
        <v>167</v>
      </c>
      <c r="J8682" t="str">
        <f t="shared" si="270"/>
        <v>4636SkogMineraljordLauvskogImpediment</v>
      </c>
      <c r="K8682" s="111">
        <v>-1.406906973132888</v>
      </c>
      <c r="L8682" s="111">
        <v>0.85306406685236758</v>
      </c>
      <c r="M8682" s="111">
        <v>6.3979989500968365E-2</v>
      </c>
      <c r="N8682" s="112">
        <f t="shared" si="271"/>
        <v>-0.48986291677955207</v>
      </c>
    </row>
    <row r="8683" spans="1:14" x14ac:dyDescent="0.25">
      <c r="A8683" s="111" t="s">
        <v>821</v>
      </c>
      <c r="B8683" s="111">
        <f>INDEX(kommuner!C:C,MATCH(_xlfn.NUMBERVALUE(A8683),kommuner!B:B,0))</f>
        <v>4636</v>
      </c>
      <c r="C8683" s="111" t="s">
        <v>127</v>
      </c>
      <c r="D8683" s="111" t="s">
        <v>127</v>
      </c>
      <c r="E8683" s="111" t="s">
        <v>126</v>
      </c>
      <c r="F8683" s="111" t="s">
        <v>185</v>
      </c>
      <c r="G8683" s="111" t="s">
        <v>190</v>
      </c>
      <c r="H8683" s="111" t="s">
        <v>185</v>
      </c>
      <c r="I8683" s="111" t="s">
        <v>190</v>
      </c>
      <c r="J8683" t="str">
        <f t="shared" si="270"/>
        <v>4636SkogMineraljordLauvskogLav</v>
      </c>
      <c r="K8683" s="111">
        <v>-8.9748170935426599E-2</v>
      </c>
      <c r="L8683" s="111">
        <v>0.85306406685236758</v>
      </c>
      <c r="M8683" s="111">
        <v>6.3979989500968365E-2</v>
      </c>
      <c r="N8683" s="112">
        <f t="shared" si="271"/>
        <v>0.82729588541790933</v>
      </c>
    </row>
    <row r="8684" spans="1:14" x14ac:dyDescent="0.25">
      <c r="A8684" s="111" t="s">
        <v>821</v>
      </c>
      <c r="B8684" s="111">
        <f>INDEX(kommuner!C:C,MATCH(_xlfn.NUMBERVALUE(A8684),kommuner!B:B,0))</f>
        <v>4636</v>
      </c>
      <c r="C8684" s="111" t="s">
        <v>127</v>
      </c>
      <c r="D8684" s="111" t="s">
        <v>127</v>
      </c>
      <c r="E8684" s="111" t="s">
        <v>126</v>
      </c>
      <c r="F8684" s="111" t="s">
        <v>185</v>
      </c>
      <c r="G8684" s="111" t="s">
        <v>173</v>
      </c>
      <c r="H8684" s="111" t="s">
        <v>185</v>
      </c>
      <c r="I8684" s="111" t="s">
        <v>173</v>
      </c>
      <c r="J8684" t="str">
        <f t="shared" si="270"/>
        <v>4636SkogMineraljordLauvskogMiddels</v>
      </c>
      <c r="K8684" s="111">
        <v>-1.7789409505847176</v>
      </c>
      <c r="L8684" s="111">
        <v>0.85306406685236758</v>
      </c>
      <c r="M8684" s="111">
        <v>6.3979989500968365E-2</v>
      </c>
      <c r="N8684" s="112">
        <f t="shared" si="271"/>
        <v>-0.86189689423138161</v>
      </c>
    </row>
    <row r="8685" spans="1:14" x14ac:dyDescent="0.25">
      <c r="A8685" s="111" t="s">
        <v>821</v>
      </c>
      <c r="B8685" s="111">
        <f>INDEX(kommuner!C:C,MATCH(_xlfn.NUMBERVALUE(A8685),kommuner!B:B,0))</f>
        <v>4636</v>
      </c>
      <c r="C8685" s="111" t="s">
        <v>127</v>
      </c>
      <c r="D8685" s="111" t="s">
        <v>127</v>
      </c>
      <c r="E8685" s="111" t="s">
        <v>126</v>
      </c>
      <c r="F8685" s="111" t="s">
        <v>185</v>
      </c>
      <c r="G8685" s="111" t="s">
        <v>186</v>
      </c>
      <c r="H8685" s="111" t="s">
        <v>185</v>
      </c>
      <c r="I8685" s="111" t="s">
        <v>186</v>
      </c>
      <c r="J8685" t="str">
        <f t="shared" si="270"/>
        <v>4636SkogMineraljordLauvskogSærs høy</v>
      </c>
      <c r="K8685" s="111">
        <v>-3.5879168219799293</v>
      </c>
      <c r="L8685" s="111">
        <v>0.85306406685236758</v>
      </c>
      <c r="M8685" s="111">
        <v>6.3979989500968365E-2</v>
      </c>
      <c r="N8685" s="112">
        <f t="shared" si="271"/>
        <v>-2.6708727656265934</v>
      </c>
    </row>
    <row r="8686" spans="1:14" x14ac:dyDescent="0.25">
      <c r="A8686" s="111" t="s">
        <v>821</v>
      </c>
      <c r="B8686" s="111">
        <f>INDEX(kommuner!C:C,MATCH(_xlfn.NUMBERVALUE(A8686),kommuner!B:B,0))</f>
        <v>4636</v>
      </c>
      <c r="C8686" s="111" t="s">
        <v>127</v>
      </c>
      <c r="D8686" s="111" t="s">
        <v>127</v>
      </c>
      <c r="E8686" s="111" t="s">
        <v>123</v>
      </c>
      <c r="F8686" s="111" t="s">
        <v>172</v>
      </c>
      <c r="G8686" s="111" t="s">
        <v>180</v>
      </c>
      <c r="H8686" s="111" t="s">
        <v>172</v>
      </c>
      <c r="I8686" s="111" t="s">
        <v>180</v>
      </c>
      <c r="J8686" t="str">
        <f t="shared" si="270"/>
        <v>4636SkogOrganisk jordBarskogHøy</v>
      </c>
      <c r="K8686" s="111">
        <v>-2.5184559031994138</v>
      </c>
      <c r="L8686" s="111">
        <v>0.92784825435236762</v>
      </c>
      <c r="M8686" s="111">
        <v>0.46518126042825314</v>
      </c>
      <c r="N8686" s="112">
        <f t="shared" si="271"/>
        <v>-1.1254263884187932</v>
      </c>
    </row>
    <row r="8687" spans="1:14" x14ac:dyDescent="0.25">
      <c r="A8687" s="111" t="s">
        <v>821</v>
      </c>
      <c r="B8687" s="111">
        <f>INDEX(kommuner!C:C,MATCH(_xlfn.NUMBERVALUE(A8687),kommuner!B:B,0))</f>
        <v>4636</v>
      </c>
      <c r="C8687" s="111" t="s">
        <v>127</v>
      </c>
      <c r="D8687" s="111" t="s">
        <v>127</v>
      </c>
      <c r="E8687" s="111" t="s">
        <v>123</v>
      </c>
      <c r="F8687" s="111" t="s">
        <v>172</v>
      </c>
      <c r="G8687" s="111" t="s">
        <v>167</v>
      </c>
      <c r="H8687" s="111" t="s">
        <v>172</v>
      </c>
      <c r="I8687" s="111" t="s">
        <v>167</v>
      </c>
      <c r="J8687" t="str">
        <f t="shared" si="270"/>
        <v>4636SkogOrganisk jordBarskogImpediment</v>
      </c>
      <c r="K8687" s="111">
        <v>-0.13011741963904588</v>
      </c>
      <c r="L8687" s="111">
        <v>0.92784825435236762</v>
      </c>
      <c r="M8687" s="111">
        <v>0.46510463492953991</v>
      </c>
      <c r="N8687" s="112">
        <f t="shared" si="271"/>
        <v>1.2628354696428616</v>
      </c>
    </row>
    <row r="8688" spans="1:14" x14ac:dyDescent="0.25">
      <c r="A8688" s="111" t="s">
        <v>821</v>
      </c>
      <c r="B8688" s="111">
        <f>INDEX(kommuner!C:C,MATCH(_xlfn.NUMBERVALUE(A8688),kommuner!B:B,0))</f>
        <v>4636</v>
      </c>
      <c r="C8688" s="111" t="s">
        <v>127</v>
      </c>
      <c r="D8688" s="111" t="s">
        <v>127</v>
      </c>
      <c r="E8688" s="111" t="s">
        <v>123</v>
      </c>
      <c r="F8688" s="111" t="s">
        <v>172</v>
      </c>
      <c r="G8688" s="111" t="s">
        <v>190</v>
      </c>
      <c r="H8688" s="111" t="s">
        <v>172</v>
      </c>
      <c r="I8688" s="111" t="s">
        <v>190</v>
      </c>
      <c r="J8688" t="str">
        <f t="shared" si="270"/>
        <v>4636SkogOrganisk jordBarskogLav</v>
      </c>
      <c r="K8688" s="111">
        <v>-0.50666953101693391</v>
      </c>
      <c r="L8688" s="111">
        <v>0.92784825435236762</v>
      </c>
      <c r="M8688" s="111">
        <v>0.46510463492953991</v>
      </c>
      <c r="N8688" s="112">
        <f t="shared" si="271"/>
        <v>0.88628335826497362</v>
      </c>
    </row>
    <row r="8689" spans="1:14" x14ac:dyDescent="0.25">
      <c r="A8689" s="111" t="s">
        <v>821</v>
      </c>
      <c r="B8689" s="111">
        <f>INDEX(kommuner!C:C,MATCH(_xlfn.NUMBERVALUE(A8689),kommuner!B:B,0))</f>
        <v>4636</v>
      </c>
      <c r="C8689" s="111" t="s">
        <v>127</v>
      </c>
      <c r="D8689" s="111" t="s">
        <v>127</v>
      </c>
      <c r="E8689" s="111" t="s">
        <v>123</v>
      </c>
      <c r="F8689" s="111" t="s">
        <v>172</v>
      </c>
      <c r="G8689" s="111" t="s">
        <v>173</v>
      </c>
      <c r="H8689" s="111" t="s">
        <v>172</v>
      </c>
      <c r="I8689" s="111" t="s">
        <v>173</v>
      </c>
      <c r="J8689" t="str">
        <f t="shared" si="270"/>
        <v>4636SkogOrganisk jordBarskogMiddels</v>
      </c>
      <c r="K8689" s="111">
        <v>-1.5571490961494638</v>
      </c>
      <c r="L8689" s="111">
        <v>0.92784825435236762</v>
      </c>
      <c r="M8689" s="111">
        <v>0.46518126042825314</v>
      </c>
      <c r="N8689" s="112">
        <f t="shared" si="271"/>
        <v>-0.16411958136884308</v>
      </c>
    </row>
    <row r="8690" spans="1:14" x14ac:dyDescent="0.25">
      <c r="A8690" s="111" t="s">
        <v>821</v>
      </c>
      <c r="B8690" s="111">
        <f>INDEX(kommuner!C:C,MATCH(_xlfn.NUMBERVALUE(A8690),kommuner!B:B,0))</f>
        <v>4636</v>
      </c>
      <c r="C8690" s="111" t="s">
        <v>127</v>
      </c>
      <c r="D8690" s="111" t="s">
        <v>127</v>
      </c>
      <c r="E8690" s="111" t="s">
        <v>123</v>
      </c>
      <c r="F8690" s="111" t="s">
        <v>172</v>
      </c>
      <c r="G8690" s="111" t="s">
        <v>186</v>
      </c>
      <c r="H8690" s="111" t="s">
        <v>172</v>
      </c>
      <c r="I8690" s="111" t="s">
        <v>186</v>
      </c>
      <c r="J8690" t="str">
        <f t="shared" si="270"/>
        <v>4636SkogOrganisk jordBarskogSærs høy</v>
      </c>
      <c r="K8690" s="111">
        <v>2.5548655235722699</v>
      </c>
      <c r="L8690" s="111">
        <v>0.92784825435236762</v>
      </c>
      <c r="M8690" s="111">
        <v>0.46518126042825314</v>
      </c>
      <c r="N8690" s="112">
        <f t="shared" si="271"/>
        <v>3.9478950383528906</v>
      </c>
    </row>
    <row r="8691" spans="1:14" x14ac:dyDescent="0.25">
      <c r="A8691" s="111" t="s">
        <v>821</v>
      </c>
      <c r="B8691" s="111">
        <f>INDEX(kommuner!C:C,MATCH(_xlfn.NUMBERVALUE(A8691),kommuner!B:B,0))</f>
        <v>4636</v>
      </c>
      <c r="C8691" s="111" t="s">
        <v>127</v>
      </c>
      <c r="D8691" s="111" t="s">
        <v>127</v>
      </c>
      <c r="E8691" s="111" t="s">
        <v>123</v>
      </c>
      <c r="F8691" s="111" t="s">
        <v>179</v>
      </c>
      <c r="G8691" s="111" t="s">
        <v>180</v>
      </c>
      <c r="H8691" s="111" t="s">
        <v>179</v>
      </c>
      <c r="I8691" s="111" t="s">
        <v>180</v>
      </c>
      <c r="J8691" t="str">
        <f t="shared" si="270"/>
        <v>4636SkogOrganisk jordBlandingsskogHøy</v>
      </c>
      <c r="K8691" s="111">
        <v>-5.5554344456832343</v>
      </c>
      <c r="L8691" s="111">
        <v>0.92784825435236762</v>
      </c>
      <c r="M8691" s="111">
        <v>0.46510463492953991</v>
      </c>
      <c r="N8691" s="112">
        <f t="shared" si="271"/>
        <v>-4.1624815564013264</v>
      </c>
    </row>
    <row r="8692" spans="1:14" x14ac:dyDescent="0.25">
      <c r="A8692" s="111" t="s">
        <v>821</v>
      </c>
      <c r="B8692" s="111">
        <f>INDEX(kommuner!C:C,MATCH(_xlfn.NUMBERVALUE(A8692),kommuner!B:B,0))</f>
        <v>4636</v>
      </c>
      <c r="C8692" s="111" t="s">
        <v>127</v>
      </c>
      <c r="D8692" s="111" t="s">
        <v>127</v>
      </c>
      <c r="E8692" s="111" t="s">
        <v>123</v>
      </c>
      <c r="F8692" s="111" t="s">
        <v>179</v>
      </c>
      <c r="G8692" s="111" t="s">
        <v>167</v>
      </c>
      <c r="H8692" s="111" t="s">
        <v>179</v>
      </c>
      <c r="I8692" s="111" t="s">
        <v>167</v>
      </c>
      <c r="J8692" t="str">
        <f t="shared" si="270"/>
        <v>4636SkogOrganisk jordBlandingsskogImpediment</v>
      </c>
      <c r="K8692" s="111">
        <v>-0.28586344175800005</v>
      </c>
      <c r="L8692" s="111">
        <v>0.92784825435236762</v>
      </c>
      <c r="M8692" s="111">
        <v>0.46510463492953991</v>
      </c>
      <c r="N8692" s="112">
        <f t="shared" si="271"/>
        <v>1.1070894475239075</v>
      </c>
    </row>
    <row r="8693" spans="1:14" x14ac:dyDescent="0.25">
      <c r="A8693" s="111" t="s">
        <v>821</v>
      </c>
      <c r="B8693" s="111">
        <f>INDEX(kommuner!C:C,MATCH(_xlfn.NUMBERVALUE(A8693),kommuner!B:B,0))</f>
        <v>4636</v>
      </c>
      <c r="C8693" s="111" t="s">
        <v>127</v>
      </c>
      <c r="D8693" s="111" t="s">
        <v>127</v>
      </c>
      <c r="E8693" s="111" t="s">
        <v>123</v>
      </c>
      <c r="F8693" s="111" t="s">
        <v>179</v>
      </c>
      <c r="G8693" s="111" t="s">
        <v>190</v>
      </c>
      <c r="H8693" s="111" t="s">
        <v>179</v>
      </c>
      <c r="I8693" s="111" t="s">
        <v>190</v>
      </c>
      <c r="J8693" t="str">
        <f t="shared" si="270"/>
        <v>4636SkogOrganisk jordBlandingsskogLav</v>
      </c>
      <c r="K8693" s="111">
        <v>-1.2347339377887629</v>
      </c>
      <c r="L8693" s="111">
        <v>0.92784825435236762</v>
      </c>
      <c r="M8693" s="111">
        <v>0.46510463492953991</v>
      </c>
      <c r="N8693" s="112">
        <f t="shared" si="271"/>
        <v>0.15821895149314458</v>
      </c>
    </row>
    <row r="8694" spans="1:14" x14ac:dyDescent="0.25">
      <c r="A8694" s="111" t="s">
        <v>821</v>
      </c>
      <c r="B8694" s="111">
        <f>INDEX(kommuner!C:C,MATCH(_xlfn.NUMBERVALUE(A8694),kommuner!B:B,0))</f>
        <v>4636</v>
      </c>
      <c r="C8694" s="111" t="s">
        <v>127</v>
      </c>
      <c r="D8694" s="111" t="s">
        <v>127</v>
      </c>
      <c r="E8694" s="111" t="s">
        <v>123</v>
      </c>
      <c r="F8694" s="111" t="s">
        <v>179</v>
      </c>
      <c r="G8694" s="111" t="s">
        <v>173</v>
      </c>
      <c r="H8694" s="111" t="s">
        <v>179</v>
      </c>
      <c r="I8694" s="111" t="s">
        <v>173</v>
      </c>
      <c r="J8694" t="str">
        <f t="shared" si="270"/>
        <v>4636SkogOrganisk jordBlandingsskogMiddels</v>
      </c>
      <c r="K8694" s="111">
        <v>-2.4239591752717748</v>
      </c>
      <c r="L8694" s="111">
        <v>0.92784825435236762</v>
      </c>
      <c r="M8694" s="111">
        <v>0.46510463492953991</v>
      </c>
      <c r="N8694" s="112">
        <f t="shared" si="271"/>
        <v>-1.0310062859898674</v>
      </c>
    </row>
    <row r="8695" spans="1:14" x14ac:dyDescent="0.25">
      <c r="A8695" s="111" t="s">
        <v>821</v>
      </c>
      <c r="B8695" s="111">
        <f>INDEX(kommuner!C:C,MATCH(_xlfn.NUMBERVALUE(A8695),kommuner!B:B,0))</f>
        <v>4636</v>
      </c>
      <c r="C8695" s="111" t="s">
        <v>127</v>
      </c>
      <c r="D8695" s="111" t="s">
        <v>127</v>
      </c>
      <c r="E8695" s="111" t="s">
        <v>123</v>
      </c>
      <c r="F8695" s="111" t="s">
        <v>179</v>
      </c>
      <c r="G8695" s="111" t="s">
        <v>186</v>
      </c>
      <c r="H8695" s="111" t="s">
        <v>179</v>
      </c>
      <c r="I8695" s="111" t="s">
        <v>186</v>
      </c>
      <c r="J8695" t="str">
        <f t="shared" si="270"/>
        <v>4636SkogOrganisk jordBlandingsskogSærs høy</v>
      </c>
      <c r="K8695" s="111">
        <v>-1.5726115302258048</v>
      </c>
      <c r="L8695" s="111">
        <v>0.92784825435236762</v>
      </c>
      <c r="M8695" s="111">
        <v>0.46510463492953991</v>
      </c>
      <c r="N8695" s="112">
        <f t="shared" si="271"/>
        <v>-0.17965864094389727</v>
      </c>
    </row>
    <row r="8696" spans="1:14" x14ac:dyDescent="0.25">
      <c r="A8696" s="111" t="s">
        <v>821</v>
      </c>
      <c r="B8696" s="111">
        <f>INDEX(kommuner!C:C,MATCH(_xlfn.NUMBERVALUE(A8696),kommuner!B:B,0))</f>
        <v>4636</v>
      </c>
      <c r="C8696" s="111" t="s">
        <v>127</v>
      </c>
      <c r="D8696" s="111" t="s">
        <v>127</v>
      </c>
      <c r="E8696" s="111" t="s">
        <v>123</v>
      </c>
      <c r="F8696" s="111" t="s">
        <v>185</v>
      </c>
      <c r="G8696" s="111" t="s">
        <v>180</v>
      </c>
      <c r="H8696" s="111" t="s">
        <v>185</v>
      </c>
      <c r="I8696" s="111" t="s">
        <v>180</v>
      </c>
      <c r="J8696" t="str">
        <f t="shared" si="270"/>
        <v>4636SkogOrganisk jordLauvskogHøy</v>
      </c>
      <c r="K8696" s="111">
        <v>-1.9913688882377358</v>
      </c>
      <c r="L8696" s="111">
        <v>0.92784825435236762</v>
      </c>
      <c r="M8696" s="111">
        <v>0.46510463492953991</v>
      </c>
      <c r="N8696" s="112">
        <f t="shared" si="271"/>
        <v>-0.59841599895582831</v>
      </c>
    </row>
    <row r="8697" spans="1:14" x14ac:dyDescent="0.25">
      <c r="A8697" s="111" t="s">
        <v>821</v>
      </c>
      <c r="B8697" s="111">
        <f>INDEX(kommuner!C:C,MATCH(_xlfn.NUMBERVALUE(A8697),kommuner!B:B,0))</f>
        <v>4636</v>
      </c>
      <c r="C8697" s="111" t="s">
        <v>127</v>
      </c>
      <c r="D8697" s="111" t="s">
        <v>127</v>
      </c>
      <c r="E8697" s="111" t="s">
        <v>123</v>
      </c>
      <c r="F8697" s="111" t="s">
        <v>185</v>
      </c>
      <c r="G8697" s="111" t="s">
        <v>167</v>
      </c>
      <c r="H8697" s="111" t="s">
        <v>185</v>
      </c>
      <c r="I8697" s="111" t="s">
        <v>167</v>
      </c>
      <c r="J8697" t="str">
        <f t="shared" si="270"/>
        <v>4636SkogOrganisk jordLauvskogImpediment</v>
      </c>
      <c r="K8697" s="111">
        <v>0.35000626494250675</v>
      </c>
      <c r="L8697" s="111">
        <v>0.92784825435236762</v>
      </c>
      <c r="M8697" s="111">
        <v>0.46510463492953991</v>
      </c>
      <c r="N8697" s="112">
        <f t="shared" si="271"/>
        <v>1.7429591542244141</v>
      </c>
    </row>
    <row r="8698" spans="1:14" x14ac:dyDescent="0.25">
      <c r="A8698" s="111" t="s">
        <v>821</v>
      </c>
      <c r="B8698" s="111">
        <f>INDEX(kommuner!C:C,MATCH(_xlfn.NUMBERVALUE(A8698),kommuner!B:B,0))</f>
        <v>4636</v>
      </c>
      <c r="C8698" s="111" t="s">
        <v>127</v>
      </c>
      <c r="D8698" s="111" t="s">
        <v>127</v>
      </c>
      <c r="E8698" s="111" t="s">
        <v>123</v>
      </c>
      <c r="F8698" s="111" t="s">
        <v>185</v>
      </c>
      <c r="G8698" s="111" t="s">
        <v>190</v>
      </c>
      <c r="H8698" s="111" t="s">
        <v>185</v>
      </c>
      <c r="I8698" s="111" t="s">
        <v>190</v>
      </c>
      <c r="J8698" t="str">
        <f t="shared" si="270"/>
        <v>4636SkogOrganisk jordLauvskogLav</v>
      </c>
      <c r="K8698" s="111">
        <v>1.1144075558526714</v>
      </c>
      <c r="L8698" s="111">
        <v>0.92784825435236762</v>
      </c>
      <c r="M8698" s="111">
        <v>0.46510463492953991</v>
      </c>
      <c r="N8698" s="112">
        <f t="shared" si="271"/>
        <v>2.5073604451345788</v>
      </c>
    </row>
    <row r="8699" spans="1:14" x14ac:dyDescent="0.25">
      <c r="A8699" s="111" t="s">
        <v>821</v>
      </c>
      <c r="B8699" s="111">
        <f>INDEX(kommuner!C:C,MATCH(_xlfn.NUMBERVALUE(A8699),kommuner!B:B,0))</f>
        <v>4636</v>
      </c>
      <c r="C8699" s="111" t="s">
        <v>127</v>
      </c>
      <c r="D8699" s="111" t="s">
        <v>127</v>
      </c>
      <c r="E8699" s="111" t="s">
        <v>123</v>
      </c>
      <c r="F8699" s="111" t="s">
        <v>185</v>
      </c>
      <c r="G8699" s="111" t="s">
        <v>173</v>
      </c>
      <c r="H8699" s="111" t="s">
        <v>185</v>
      </c>
      <c r="I8699" s="111" t="s">
        <v>173</v>
      </c>
      <c r="J8699" t="str">
        <f t="shared" si="270"/>
        <v>4636SkogOrganisk jordLauvskogMiddels</v>
      </c>
      <c r="K8699" s="111">
        <v>-0.62664468270982987</v>
      </c>
      <c r="L8699" s="111">
        <v>0.92784825435236762</v>
      </c>
      <c r="M8699" s="111">
        <v>0.46510463492953991</v>
      </c>
      <c r="N8699" s="112">
        <f t="shared" si="271"/>
        <v>0.76630820657207765</v>
      </c>
    </row>
    <row r="8700" spans="1:14" x14ac:dyDescent="0.25">
      <c r="A8700" s="111" t="s">
        <v>821</v>
      </c>
      <c r="B8700" s="111">
        <f>INDEX(kommuner!C:C,MATCH(_xlfn.NUMBERVALUE(A8700),kommuner!B:B,0))</f>
        <v>4636</v>
      </c>
      <c r="C8700" s="111" t="s">
        <v>127</v>
      </c>
      <c r="D8700" s="111" t="s">
        <v>127</v>
      </c>
      <c r="E8700" s="111" t="s">
        <v>123</v>
      </c>
      <c r="F8700" s="111" t="s">
        <v>185</v>
      </c>
      <c r="G8700" s="111" t="s">
        <v>186</v>
      </c>
      <c r="H8700" s="111" t="s">
        <v>185</v>
      </c>
      <c r="I8700" s="111" t="s">
        <v>186</v>
      </c>
      <c r="J8700" t="str">
        <f t="shared" si="270"/>
        <v>4636SkogOrganisk jordLauvskogSærs høy</v>
      </c>
      <c r="K8700" s="111">
        <v>-1.8997279926091779</v>
      </c>
      <c r="L8700" s="111">
        <v>0.92784825435236762</v>
      </c>
      <c r="M8700" s="111">
        <v>0.46510463492953991</v>
      </c>
      <c r="N8700" s="112">
        <f t="shared" si="271"/>
        <v>-0.50677510332727038</v>
      </c>
    </row>
    <row r="8701" spans="1:14" x14ac:dyDescent="0.25">
      <c r="A8701" s="111" t="s">
        <v>821</v>
      </c>
      <c r="B8701" s="111">
        <f>INDEX(kommuner!C:C,MATCH(_xlfn.NUMBERVALUE(A8701),kommuner!B:B,0))</f>
        <v>4636</v>
      </c>
      <c r="C8701" s="111" t="s">
        <v>83</v>
      </c>
      <c r="D8701" s="111" t="s">
        <v>83</v>
      </c>
      <c r="E8701" s="111" t="s">
        <v>126</v>
      </c>
      <c r="F8701" s="111" t="s">
        <v>139</v>
      </c>
      <c r="G8701" s="111" t="s">
        <v>139</v>
      </c>
      <c r="H8701" s="111" t="s">
        <v>139</v>
      </c>
      <c r="I8701" s="111" t="s">
        <v>139</v>
      </c>
      <c r="J8701" t="str">
        <f t="shared" si="270"/>
        <v>4636Utbygd arealMineraljord</v>
      </c>
      <c r="K8701" s="111">
        <v>-1.3010725986550351</v>
      </c>
      <c r="L8701" s="111">
        <v>0</v>
      </c>
      <c r="M8701" s="111">
        <v>1.303047089454229E-2</v>
      </c>
      <c r="N8701" s="112">
        <f t="shared" si="271"/>
        <v>-1.2880421277604928</v>
      </c>
    </row>
    <row r="8702" spans="1:14" x14ac:dyDescent="0.25">
      <c r="A8702" s="111" t="s">
        <v>821</v>
      </c>
      <c r="B8702" s="111">
        <f>INDEX(kommuner!C:C,MATCH(_xlfn.NUMBERVALUE(A8702),kommuner!B:B,0))</f>
        <v>4636</v>
      </c>
      <c r="C8702" s="111" t="s">
        <v>83</v>
      </c>
      <c r="D8702" s="111" t="s">
        <v>83</v>
      </c>
      <c r="E8702" s="111" t="s">
        <v>123</v>
      </c>
      <c r="F8702" s="111" t="s">
        <v>139</v>
      </c>
      <c r="G8702" s="111" t="s">
        <v>139</v>
      </c>
      <c r="H8702" s="111" t="s">
        <v>139</v>
      </c>
      <c r="I8702" s="111" t="s">
        <v>139</v>
      </c>
      <c r="J8702" t="str">
        <f t="shared" si="270"/>
        <v>4636Utbygd arealOrganisk jord</v>
      </c>
      <c r="K8702" s="111">
        <v>29.011421395201612</v>
      </c>
      <c r="L8702" s="111">
        <v>0</v>
      </c>
      <c r="M8702" s="111">
        <v>1.303047089454229E-2</v>
      </c>
      <c r="N8702" s="112">
        <f t="shared" si="271"/>
        <v>29.024451866096154</v>
      </c>
    </row>
    <row r="8703" spans="1:14" x14ac:dyDescent="0.25">
      <c r="A8703" s="111" t="s">
        <v>821</v>
      </c>
      <c r="B8703" s="111">
        <f>INDEX(kommuner!C:C,MATCH(_xlfn.NUMBERVALUE(A8703),kommuner!B:B,0))</f>
        <v>4636</v>
      </c>
      <c r="C8703" s="111" t="s">
        <v>181</v>
      </c>
      <c r="D8703" s="111" t="s">
        <v>181</v>
      </c>
      <c r="E8703" s="111" t="s">
        <v>123</v>
      </c>
      <c r="F8703" s="111" t="s">
        <v>139</v>
      </c>
      <c r="G8703" s="111" t="s">
        <v>139</v>
      </c>
      <c r="H8703" s="111" t="s">
        <v>139</v>
      </c>
      <c r="I8703" s="111" t="s">
        <v>139</v>
      </c>
      <c r="J8703" t="str">
        <f t="shared" si="270"/>
        <v>4636Vann og myrOrganisk jord</v>
      </c>
      <c r="K8703" s="111">
        <v>-0.38124953903444653</v>
      </c>
      <c r="L8703" s="111">
        <v>0</v>
      </c>
      <c r="M8703" s="111">
        <v>0</v>
      </c>
      <c r="N8703" s="112">
        <f t="shared" si="271"/>
        <v>-0.38124953903444653</v>
      </c>
    </row>
    <row r="8704" spans="1:14" x14ac:dyDescent="0.25">
      <c r="A8704" s="111" t="s">
        <v>822</v>
      </c>
      <c r="B8704" s="111">
        <f>INDEX(kommuner!C:C,MATCH(_xlfn.NUMBERVALUE(A8704),kommuner!B:B,0))</f>
        <v>4637</v>
      </c>
      <c r="C8704" s="111" t="s">
        <v>82</v>
      </c>
      <c r="D8704" s="111" t="s">
        <v>82</v>
      </c>
      <c r="E8704" s="111" t="s">
        <v>126</v>
      </c>
      <c r="F8704" s="111" t="s">
        <v>139</v>
      </c>
      <c r="G8704" s="111" t="s">
        <v>139</v>
      </c>
      <c r="H8704" s="111" t="s">
        <v>139</v>
      </c>
      <c r="I8704" s="111" t="s">
        <v>139</v>
      </c>
      <c r="J8704" t="str">
        <f t="shared" si="270"/>
        <v>4637Annen utmarkMineraljord</v>
      </c>
      <c r="K8704" s="111">
        <v>-0.12122885237983599</v>
      </c>
      <c r="L8704" s="111">
        <v>0</v>
      </c>
      <c r="M8704" s="111">
        <v>0</v>
      </c>
      <c r="N8704" s="112">
        <f t="shared" si="271"/>
        <v>-0.12122885237983599</v>
      </c>
    </row>
    <row r="8705" spans="1:14" x14ac:dyDescent="0.25">
      <c r="A8705" s="111" t="s">
        <v>822</v>
      </c>
      <c r="B8705" s="111">
        <f>INDEX(kommuner!C:C,MATCH(_xlfn.NUMBERVALUE(A8705),kommuner!B:B,0))</f>
        <v>4637</v>
      </c>
      <c r="C8705" s="111" t="s">
        <v>121</v>
      </c>
      <c r="D8705" s="111" t="s">
        <v>121</v>
      </c>
      <c r="E8705" s="111" t="s">
        <v>126</v>
      </c>
      <c r="F8705" s="111" t="s">
        <v>139</v>
      </c>
      <c r="G8705" s="111" t="s">
        <v>139</v>
      </c>
      <c r="H8705" s="111" t="s">
        <v>139</v>
      </c>
      <c r="I8705" s="111" t="s">
        <v>139</v>
      </c>
      <c r="J8705" t="str">
        <f t="shared" si="270"/>
        <v>4637BeiteMineraljord</v>
      </c>
      <c r="K8705" s="111">
        <v>-0.96338340838695502</v>
      </c>
      <c r="L8705" s="111">
        <v>0</v>
      </c>
      <c r="M8705" s="111">
        <v>1.2448711246839999E-7</v>
      </c>
      <c r="N8705" s="112">
        <f t="shared" si="271"/>
        <v>-0.96338328389984251</v>
      </c>
    </row>
    <row r="8706" spans="1:14" x14ac:dyDescent="0.25">
      <c r="A8706" s="111" t="s">
        <v>822</v>
      </c>
      <c r="B8706" s="111">
        <f>INDEX(kommuner!C:C,MATCH(_xlfn.NUMBERVALUE(A8706),kommuner!B:B,0))</f>
        <v>4637</v>
      </c>
      <c r="C8706" s="111" t="s">
        <v>121</v>
      </c>
      <c r="D8706" s="111" t="s">
        <v>121</v>
      </c>
      <c r="E8706" s="111" t="s">
        <v>123</v>
      </c>
      <c r="F8706" s="111" t="s">
        <v>139</v>
      </c>
      <c r="G8706" s="111" t="s">
        <v>139</v>
      </c>
      <c r="H8706" s="111" t="s">
        <v>139</v>
      </c>
      <c r="I8706" s="111" t="s">
        <v>139</v>
      </c>
      <c r="J8706" t="str">
        <f t="shared" si="270"/>
        <v>4637BeiteOrganisk jord</v>
      </c>
      <c r="K8706" s="111">
        <v>12.077525935985037</v>
      </c>
      <c r="L8706" s="111">
        <v>1.6412500000000001</v>
      </c>
      <c r="M8706" s="111">
        <v>0</v>
      </c>
      <c r="N8706" s="112">
        <f t="shared" si="271"/>
        <v>13.718775935985036</v>
      </c>
    </row>
    <row r="8707" spans="1:14" x14ac:dyDescent="0.25">
      <c r="A8707" s="111" t="s">
        <v>822</v>
      </c>
      <c r="B8707" s="111">
        <f>INDEX(kommuner!C:C,MATCH(_xlfn.NUMBERVALUE(A8707),kommuner!B:B,0))</f>
        <v>4637</v>
      </c>
      <c r="C8707" s="111" t="s">
        <v>84</v>
      </c>
      <c r="D8707" s="111" t="s">
        <v>84</v>
      </c>
      <c r="E8707" s="111" t="s">
        <v>126</v>
      </c>
      <c r="F8707" s="111" t="s">
        <v>139</v>
      </c>
      <c r="G8707" s="111" t="s">
        <v>139</v>
      </c>
      <c r="H8707" s="111" t="s">
        <v>139</v>
      </c>
      <c r="I8707" s="111" t="s">
        <v>139</v>
      </c>
      <c r="J8707" t="str">
        <f t="shared" ref="J8707:J8770" si="272">B8707&amp;C8707&amp;E8707&amp;IF(C8707="Skog",F8707&amp;G8707,"")</f>
        <v>4637Dyrket markMineraljord</v>
      </c>
      <c r="K8707" s="111">
        <v>-0.77042202609341914</v>
      </c>
      <c r="L8707" s="111">
        <v>0</v>
      </c>
      <c r="M8707" s="111">
        <v>0</v>
      </c>
      <c r="N8707" s="112">
        <f t="shared" ref="N8707:N8770" si="273">SUM(K8707:M8707)</f>
        <v>-0.77042202609341914</v>
      </c>
    </row>
    <row r="8708" spans="1:14" x14ac:dyDescent="0.25">
      <c r="A8708" s="111" t="s">
        <v>822</v>
      </c>
      <c r="B8708" s="111">
        <f>INDEX(kommuner!C:C,MATCH(_xlfn.NUMBERVALUE(A8708),kommuner!B:B,0))</f>
        <v>4637</v>
      </c>
      <c r="C8708" s="111" t="s">
        <v>84</v>
      </c>
      <c r="D8708" s="111" t="s">
        <v>84</v>
      </c>
      <c r="E8708" s="111" t="s">
        <v>123</v>
      </c>
      <c r="F8708" s="111" t="s">
        <v>139</v>
      </c>
      <c r="G8708" s="111" t="s">
        <v>139</v>
      </c>
      <c r="H8708" s="111" t="s">
        <v>139</v>
      </c>
      <c r="I8708" s="111" t="s">
        <v>139</v>
      </c>
      <c r="J8708" t="str">
        <f t="shared" si="272"/>
        <v>4637Dyrket markOrganisk jord</v>
      </c>
      <c r="K8708" s="111">
        <v>28.726149366675592</v>
      </c>
      <c r="L8708" s="111">
        <v>1.45625</v>
      </c>
      <c r="M8708" s="111">
        <v>0</v>
      </c>
      <c r="N8708" s="112">
        <f t="shared" si="273"/>
        <v>30.182399366675593</v>
      </c>
    </row>
    <row r="8709" spans="1:14" x14ac:dyDescent="0.25">
      <c r="A8709" s="111" t="s">
        <v>822</v>
      </c>
      <c r="B8709" s="111">
        <f>INDEX(kommuner!C:C,MATCH(_xlfn.NUMBERVALUE(A8709),kommuner!B:B,0))</f>
        <v>4637</v>
      </c>
      <c r="C8709" s="111" t="s">
        <v>127</v>
      </c>
      <c r="D8709" s="111" t="s">
        <v>127</v>
      </c>
      <c r="E8709" s="111" t="s">
        <v>126</v>
      </c>
      <c r="F8709" s="111" t="s">
        <v>172</v>
      </c>
      <c r="G8709" s="111" t="s">
        <v>180</v>
      </c>
      <c r="H8709" s="111" t="s">
        <v>172</v>
      </c>
      <c r="I8709" s="111" t="s">
        <v>180</v>
      </c>
      <c r="J8709" t="str">
        <f t="shared" si="272"/>
        <v>4637SkogMineraljordBarskogHøy</v>
      </c>
      <c r="K8709" s="111">
        <v>-3.4914408319412575</v>
      </c>
      <c r="L8709" s="111">
        <v>0.85306406685236758</v>
      </c>
      <c r="M8709" s="111">
        <v>6.4056614999681585E-2</v>
      </c>
      <c r="N8709" s="112">
        <f t="shared" si="273"/>
        <v>-2.5743201500892083</v>
      </c>
    </row>
    <row r="8710" spans="1:14" x14ac:dyDescent="0.25">
      <c r="A8710" s="111" t="s">
        <v>822</v>
      </c>
      <c r="B8710" s="111">
        <f>INDEX(kommuner!C:C,MATCH(_xlfn.NUMBERVALUE(A8710),kommuner!B:B,0))</f>
        <v>4637</v>
      </c>
      <c r="C8710" s="111" t="s">
        <v>127</v>
      </c>
      <c r="D8710" s="111" t="s">
        <v>127</v>
      </c>
      <c r="E8710" s="111" t="s">
        <v>126</v>
      </c>
      <c r="F8710" s="111" t="s">
        <v>172</v>
      </c>
      <c r="G8710" s="111" t="s">
        <v>167</v>
      </c>
      <c r="H8710" s="111" t="s">
        <v>172</v>
      </c>
      <c r="I8710" s="111" t="s">
        <v>167</v>
      </c>
      <c r="J8710" t="str">
        <f t="shared" si="272"/>
        <v>4637SkogMineraljordBarskogImpediment</v>
      </c>
      <c r="K8710" s="111">
        <v>-1.1558387230259366</v>
      </c>
      <c r="L8710" s="111">
        <v>0.85306406685236758</v>
      </c>
      <c r="M8710" s="111">
        <v>6.3979989500968365E-2</v>
      </c>
      <c r="N8710" s="112">
        <f t="shared" si="273"/>
        <v>-0.23879466667260066</v>
      </c>
    </row>
    <row r="8711" spans="1:14" x14ac:dyDescent="0.25">
      <c r="A8711" s="111" t="s">
        <v>822</v>
      </c>
      <c r="B8711" s="111">
        <f>INDEX(kommuner!C:C,MATCH(_xlfn.NUMBERVALUE(A8711),kommuner!B:B,0))</f>
        <v>4637</v>
      </c>
      <c r="C8711" s="111" t="s">
        <v>127</v>
      </c>
      <c r="D8711" s="111" t="s">
        <v>127</v>
      </c>
      <c r="E8711" s="111" t="s">
        <v>126</v>
      </c>
      <c r="F8711" s="111" t="s">
        <v>172</v>
      </c>
      <c r="G8711" s="111" t="s">
        <v>190</v>
      </c>
      <c r="H8711" s="111" t="s">
        <v>172</v>
      </c>
      <c r="I8711" s="111" t="s">
        <v>190</v>
      </c>
      <c r="J8711" t="str">
        <f t="shared" si="272"/>
        <v>4637SkogMineraljordBarskogLav</v>
      </c>
      <c r="K8711" s="111">
        <v>-1.8215681825293268</v>
      </c>
      <c r="L8711" s="111">
        <v>0.85306406685236758</v>
      </c>
      <c r="M8711" s="111">
        <v>6.3979989500968365E-2</v>
      </c>
      <c r="N8711" s="112">
        <f t="shared" si="273"/>
        <v>-0.90452412617599087</v>
      </c>
    </row>
    <row r="8712" spans="1:14" x14ac:dyDescent="0.25">
      <c r="A8712" s="111" t="s">
        <v>822</v>
      </c>
      <c r="B8712" s="111">
        <f>INDEX(kommuner!C:C,MATCH(_xlfn.NUMBERVALUE(A8712),kommuner!B:B,0))</f>
        <v>4637</v>
      </c>
      <c r="C8712" s="111" t="s">
        <v>127</v>
      </c>
      <c r="D8712" s="111" t="s">
        <v>127</v>
      </c>
      <c r="E8712" s="111" t="s">
        <v>126</v>
      </c>
      <c r="F8712" s="111" t="s">
        <v>172</v>
      </c>
      <c r="G8712" s="111" t="s">
        <v>173</v>
      </c>
      <c r="H8712" s="111" t="s">
        <v>172</v>
      </c>
      <c r="I8712" s="111" t="s">
        <v>173</v>
      </c>
      <c r="J8712" t="str">
        <f t="shared" si="272"/>
        <v>4637SkogMineraljordBarskogMiddels</v>
      </c>
      <c r="K8712" s="111">
        <v>-2.9452289214132028</v>
      </c>
      <c r="L8712" s="111">
        <v>0.85306406685236758</v>
      </c>
      <c r="M8712" s="111">
        <v>6.4056614999681585E-2</v>
      </c>
      <c r="N8712" s="112">
        <f t="shared" si="273"/>
        <v>-2.0281082395611536</v>
      </c>
    </row>
    <row r="8713" spans="1:14" x14ac:dyDescent="0.25">
      <c r="A8713" s="111" t="s">
        <v>822</v>
      </c>
      <c r="B8713" s="111">
        <f>INDEX(kommuner!C:C,MATCH(_xlfn.NUMBERVALUE(A8713),kommuner!B:B,0))</f>
        <v>4637</v>
      </c>
      <c r="C8713" s="111" t="s">
        <v>127</v>
      </c>
      <c r="D8713" s="111" t="s">
        <v>127</v>
      </c>
      <c r="E8713" s="111" t="s">
        <v>126</v>
      </c>
      <c r="F8713" s="111" t="s">
        <v>172</v>
      </c>
      <c r="G8713" s="111" t="s">
        <v>186</v>
      </c>
      <c r="H8713" s="111" t="s">
        <v>172</v>
      </c>
      <c r="I8713" s="111" t="s">
        <v>186</v>
      </c>
      <c r="J8713" t="str">
        <f t="shared" si="272"/>
        <v>4637SkogMineraljordBarskogSærs høy</v>
      </c>
      <c r="K8713" s="111">
        <v>-2.734962032443129</v>
      </c>
      <c r="L8713" s="111">
        <v>0.85306406685236758</v>
      </c>
      <c r="M8713" s="111">
        <v>6.4056614999681585E-2</v>
      </c>
      <c r="N8713" s="112">
        <f t="shared" si="273"/>
        <v>-1.81784135059108</v>
      </c>
    </row>
    <row r="8714" spans="1:14" x14ac:dyDescent="0.25">
      <c r="A8714" s="111" t="s">
        <v>822</v>
      </c>
      <c r="B8714" s="111">
        <f>INDEX(kommuner!C:C,MATCH(_xlfn.NUMBERVALUE(A8714),kommuner!B:B,0))</f>
        <v>4637</v>
      </c>
      <c r="C8714" s="111" t="s">
        <v>127</v>
      </c>
      <c r="D8714" s="111" t="s">
        <v>127</v>
      </c>
      <c r="E8714" s="111" t="s">
        <v>126</v>
      </c>
      <c r="F8714" s="111" t="s">
        <v>179</v>
      </c>
      <c r="G8714" s="111" t="s">
        <v>180</v>
      </c>
      <c r="H8714" s="111" t="s">
        <v>179</v>
      </c>
      <c r="I8714" s="111" t="s">
        <v>180</v>
      </c>
      <c r="J8714" t="str">
        <f t="shared" si="272"/>
        <v>4637SkogMineraljordBlandingsskogHøy</v>
      </c>
      <c r="K8714" s="111">
        <v>-7.1939050909469406</v>
      </c>
      <c r="L8714" s="111">
        <v>0.85306406685236758</v>
      </c>
      <c r="M8714" s="111">
        <v>6.3979989500968365E-2</v>
      </c>
      <c r="N8714" s="112">
        <f t="shared" si="273"/>
        <v>-6.2768610345936047</v>
      </c>
    </row>
    <row r="8715" spans="1:14" x14ac:dyDescent="0.25">
      <c r="A8715" s="111" t="s">
        <v>822</v>
      </c>
      <c r="B8715" s="111">
        <f>INDEX(kommuner!C:C,MATCH(_xlfn.NUMBERVALUE(A8715),kommuner!B:B,0))</f>
        <v>4637</v>
      </c>
      <c r="C8715" s="111" t="s">
        <v>127</v>
      </c>
      <c r="D8715" s="111" t="s">
        <v>127</v>
      </c>
      <c r="E8715" s="111" t="s">
        <v>126</v>
      </c>
      <c r="F8715" s="111" t="s">
        <v>179</v>
      </c>
      <c r="G8715" s="111" t="s">
        <v>167</v>
      </c>
      <c r="H8715" s="111" t="s">
        <v>179</v>
      </c>
      <c r="I8715" s="111" t="s">
        <v>167</v>
      </c>
      <c r="J8715" t="str">
        <f t="shared" si="272"/>
        <v>4637SkogMineraljordBlandingsskogImpediment</v>
      </c>
      <c r="K8715" s="111">
        <v>-1.6598037998579707</v>
      </c>
      <c r="L8715" s="111">
        <v>0.85306406685236758</v>
      </c>
      <c r="M8715" s="111">
        <v>6.3979989500968365E-2</v>
      </c>
      <c r="N8715" s="112">
        <f t="shared" si="273"/>
        <v>-0.7427597435046347</v>
      </c>
    </row>
    <row r="8716" spans="1:14" x14ac:dyDescent="0.25">
      <c r="A8716" s="111" t="s">
        <v>822</v>
      </c>
      <c r="B8716" s="111">
        <f>INDEX(kommuner!C:C,MATCH(_xlfn.NUMBERVALUE(A8716),kommuner!B:B,0))</f>
        <v>4637</v>
      </c>
      <c r="C8716" s="111" t="s">
        <v>127</v>
      </c>
      <c r="D8716" s="111" t="s">
        <v>127</v>
      </c>
      <c r="E8716" s="111" t="s">
        <v>126</v>
      </c>
      <c r="F8716" s="111" t="s">
        <v>179</v>
      </c>
      <c r="G8716" s="111" t="s">
        <v>190</v>
      </c>
      <c r="H8716" s="111" t="s">
        <v>179</v>
      </c>
      <c r="I8716" s="111" t="s">
        <v>190</v>
      </c>
      <c r="J8716" t="str">
        <f t="shared" si="272"/>
        <v>4637SkogMineraljordBlandingsskogLav</v>
      </c>
      <c r="K8716" s="111">
        <v>-2.5588434197694254</v>
      </c>
      <c r="L8716" s="111">
        <v>0.85306406685236758</v>
      </c>
      <c r="M8716" s="111">
        <v>6.3979989500968365E-2</v>
      </c>
      <c r="N8716" s="112">
        <f t="shared" si="273"/>
        <v>-1.6417993634160897</v>
      </c>
    </row>
    <row r="8717" spans="1:14" x14ac:dyDescent="0.25">
      <c r="A8717" s="111" t="s">
        <v>822</v>
      </c>
      <c r="B8717" s="111">
        <f>INDEX(kommuner!C:C,MATCH(_xlfn.NUMBERVALUE(A8717),kommuner!B:B,0))</f>
        <v>4637</v>
      </c>
      <c r="C8717" s="111" t="s">
        <v>127</v>
      </c>
      <c r="D8717" s="111" t="s">
        <v>127</v>
      </c>
      <c r="E8717" s="111" t="s">
        <v>126</v>
      </c>
      <c r="F8717" s="111" t="s">
        <v>179</v>
      </c>
      <c r="G8717" s="111" t="s">
        <v>173</v>
      </c>
      <c r="H8717" s="111" t="s">
        <v>179</v>
      </c>
      <c r="I8717" s="111" t="s">
        <v>173</v>
      </c>
      <c r="J8717" t="str">
        <f t="shared" si="272"/>
        <v>4637SkogMineraljordBlandingsskogMiddels</v>
      </c>
      <c r="K8717" s="111">
        <v>-3.8687729546762566</v>
      </c>
      <c r="L8717" s="111">
        <v>0.85306406685236758</v>
      </c>
      <c r="M8717" s="111">
        <v>6.3979989500968365E-2</v>
      </c>
      <c r="N8717" s="112">
        <f t="shared" si="273"/>
        <v>-2.9517288983229206</v>
      </c>
    </row>
    <row r="8718" spans="1:14" x14ac:dyDescent="0.25">
      <c r="A8718" s="111" t="s">
        <v>822</v>
      </c>
      <c r="B8718" s="111">
        <f>INDEX(kommuner!C:C,MATCH(_xlfn.NUMBERVALUE(A8718),kommuner!B:B,0))</f>
        <v>4637</v>
      </c>
      <c r="C8718" s="111" t="s">
        <v>127</v>
      </c>
      <c r="D8718" s="111" t="s">
        <v>127</v>
      </c>
      <c r="E8718" s="111" t="s">
        <v>126</v>
      </c>
      <c r="F8718" s="111" t="s">
        <v>179</v>
      </c>
      <c r="G8718" s="111" t="s">
        <v>186</v>
      </c>
      <c r="H8718" s="111" t="s">
        <v>179</v>
      </c>
      <c r="I8718" s="111" t="s">
        <v>186</v>
      </c>
      <c r="J8718" t="str">
        <f t="shared" si="272"/>
        <v>4637SkogMineraljordBlandingsskogSærs høy</v>
      </c>
      <c r="K8718" s="111">
        <v>-2.9395925245326562</v>
      </c>
      <c r="L8718" s="111">
        <v>0.85306406685236758</v>
      </c>
      <c r="M8718" s="111">
        <v>6.3979989500968365E-2</v>
      </c>
      <c r="N8718" s="112">
        <f t="shared" si="273"/>
        <v>-2.0225484681793202</v>
      </c>
    </row>
    <row r="8719" spans="1:14" x14ac:dyDescent="0.25">
      <c r="A8719" s="111" t="s">
        <v>822</v>
      </c>
      <c r="B8719" s="111">
        <f>INDEX(kommuner!C:C,MATCH(_xlfn.NUMBERVALUE(A8719),kommuner!B:B,0))</f>
        <v>4637</v>
      </c>
      <c r="C8719" s="111" t="s">
        <v>127</v>
      </c>
      <c r="D8719" s="111" t="s">
        <v>127</v>
      </c>
      <c r="E8719" s="111" t="s">
        <v>126</v>
      </c>
      <c r="F8719" s="111" t="s">
        <v>185</v>
      </c>
      <c r="G8719" s="111" t="s">
        <v>180</v>
      </c>
      <c r="H8719" s="111" t="s">
        <v>185</v>
      </c>
      <c r="I8719" s="111" t="s">
        <v>180</v>
      </c>
      <c r="J8719" t="str">
        <f t="shared" si="272"/>
        <v>4637SkogMineraljordLauvskogHøy</v>
      </c>
      <c r="K8719" s="111">
        <v>-2.6171499611514069</v>
      </c>
      <c r="L8719" s="111">
        <v>0.85306406685236758</v>
      </c>
      <c r="M8719" s="111">
        <v>6.3979989500968365E-2</v>
      </c>
      <c r="N8719" s="112">
        <f t="shared" si="273"/>
        <v>-1.7001059047980711</v>
      </c>
    </row>
    <row r="8720" spans="1:14" x14ac:dyDescent="0.25">
      <c r="A8720" s="111" t="s">
        <v>822</v>
      </c>
      <c r="B8720" s="111">
        <f>INDEX(kommuner!C:C,MATCH(_xlfn.NUMBERVALUE(A8720),kommuner!B:B,0))</f>
        <v>4637</v>
      </c>
      <c r="C8720" s="111" t="s">
        <v>127</v>
      </c>
      <c r="D8720" s="111" t="s">
        <v>127</v>
      </c>
      <c r="E8720" s="111" t="s">
        <v>126</v>
      </c>
      <c r="F8720" s="111" t="s">
        <v>185</v>
      </c>
      <c r="G8720" s="111" t="s">
        <v>167</v>
      </c>
      <c r="H8720" s="111" t="s">
        <v>185</v>
      </c>
      <c r="I8720" s="111" t="s">
        <v>167</v>
      </c>
      <c r="J8720" t="str">
        <f t="shared" si="272"/>
        <v>4637SkogMineraljordLauvskogImpediment</v>
      </c>
      <c r="K8720" s="111">
        <v>-1.406906973132888</v>
      </c>
      <c r="L8720" s="111">
        <v>0.85306406685236758</v>
      </c>
      <c r="M8720" s="111">
        <v>6.3979989500968365E-2</v>
      </c>
      <c r="N8720" s="112">
        <f t="shared" si="273"/>
        <v>-0.48986291677955207</v>
      </c>
    </row>
    <row r="8721" spans="1:14" x14ac:dyDescent="0.25">
      <c r="A8721" s="111" t="s">
        <v>822</v>
      </c>
      <c r="B8721" s="111">
        <f>INDEX(kommuner!C:C,MATCH(_xlfn.NUMBERVALUE(A8721),kommuner!B:B,0))</f>
        <v>4637</v>
      </c>
      <c r="C8721" s="111" t="s">
        <v>127</v>
      </c>
      <c r="D8721" s="111" t="s">
        <v>127</v>
      </c>
      <c r="E8721" s="111" t="s">
        <v>126</v>
      </c>
      <c r="F8721" s="111" t="s">
        <v>185</v>
      </c>
      <c r="G8721" s="111" t="s">
        <v>190</v>
      </c>
      <c r="H8721" s="111" t="s">
        <v>185</v>
      </c>
      <c r="I8721" s="111" t="s">
        <v>190</v>
      </c>
      <c r="J8721" t="str">
        <f t="shared" si="272"/>
        <v>4637SkogMineraljordLauvskogLav</v>
      </c>
      <c r="K8721" s="111">
        <v>-8.9748170935426599E-2</v>
      </c>
      <c r="L8721" s="111">
        <v>0.85306406685236758</v>
      </c>
      <c r="M8721" s="111">
        <v>6.3979989500968365E-2</v>
      </c>
      <c r="N8721" s="112">
        <f t="shared" si="273"/>
        <v>0.82729588541790933</v>
      </c>
    </row>
    <row r="8722" spans="1:14" x14ac:dyDescent="0.25">
      <c r="A8722" s="111" t="s">
        <v>822</v>
      </c>
      <c r="B8722" s="111">
        <f>INDEX(kommuner!C:C,MATCH(_xlfn.NUMBERVALUE(A8722),kommuner!B:B,0))</f>
        <v>4637</v>
      </c>
      <c r="C8722" s="111" t="s">
        <v>127</v>
      </c>
      <c r="D8722" s="111" t="s">
        <v>127</v>
      </c>
      <c r="E8722" s="111" t="s">
        <v>126</v>
      </c>
      <c r="F8722" s="111" t="s">
        <v>185</v>
      </c>
      <c r="G8722" s="111" t="s">
        <v>173</v>
      </c>
      <c r="H8722" s="111" t="s">
        <v>185</v>
      </c>
      <c r="I8722" s="111" t="s">
        <v>173</v>
      </c>
      <c r="J8722" t="str">
        <f t="shared" si="272"/>
        <v>4637SkogMineraljordLauvskogMiddels</v>
      </c>
      <c r="K8722" s="111">
        <v>-1.7789409505847176</v>
      </c>
      <c r="L8722" s="111">
        <v>0.85306406685236758</v>
      </c>
      <c r="M8722" s="111">
        <v>6.3979989500968365E-2</v>
      </c>
      <c r="N8722" s="112">
        <f t="shared" si="273"/>
        <v>-0.86189689423138161</v>
      </c>
    </row>
    <row r="8723" spans="1:14" x14ac:dyDescent="0.25">
      <c r="A8723" s="111" t="s">
        <v>822</v>
      </c>
      <c r="B8723" s="111">
        <f>INDEX(kommuner!C:C,MATCH(_xlfn.NUMBERVALUE(A8723),kommuner!B:B,0))</f>
        <v>4637</v>
      </c>
      <c r="C8723" s="111" t="s">
        <v>127</v>
      </c>
      <c r="D8723" s="111" t="s">
        <v>127</v>
      </c>
      <c r="E8723" s="111" t="s">
        <v>126</v>
      </c>
      <c r="F8723" s="111" t="s">
        <v>185</v>
      </c>
      <c r="G8723" s="111" t="s">
        <v>186</v>
      </c>
      <c r="H8723" s="111" t="s">
        <v>185</v>
      </c>
      <c r="I8723" s="111" t="s">
        <v>186</v>
      </c>
      <c r="J8723" t="str">
        <f t="shared" si="272"/>
        <v>4637SkogMineraljordLauvskogSærs høy</v>
      </c>
      <c r="K8723" s="111">
        <v>-3.5879168219799293</v>
      </c>
      <c r="L8723" s="111">
        <v>0.85306406685236758</v>
      </c>
      <c r="M8723" s="111">
        <v>6.3979989500968365E-2</v>
      </c>
      <c r="N8723" s="112">
        <f t="shared" si="273"/>
        <v>-2.6708727656265934</v>
      </c>
    </row>
    <row r="8724" spans="1:14" x14ac:dyDescent="0.25">
      <c r="A8724" s="111" t="s">
        <v>822</v>
      </c>
      <c r="B8724" s="111">
        <f>INDEX(kommuner!C:C,MATCH(_xlfn.NUMBERVALUE(A8724),kommuner!B:B,0))</f>
        <v>4637</v>
      </c>
      <c r="C8724" s="111" t="s">
        <v>127</v>
      </c>
      <c r="D8724" s="111" t="s">
        <v>127</v>
      </c>
      <c r="E8724" s="111" t="s">
        <v>123</v>
      </c>
      <c r="F8724" s="111" t="s">
        <v>172</v>
      </c>
      <c r="G8724" s="111" t="s">
        <v>180</v>
      </c>
      <c r="H8724" s="111" t="s">
        <v>172</v>
      </c>
      <c r="I8724" s="111" t="s">
        <v>180</v>
      </c>
      <c r="J8724" t="str">
        <f t="shared" si="272"/>
        <v>4637SkogOrganisk jordBarskogHøy</v>
      </c>
      <c r="K8724" s="111">
        <v>-2.5184559031994138</v>
      </c>
      <c r="L8724" s="111">
        <v>0.92784825435236762</v>
      </c>
      <c r="M8724" s="111">
        <v>0.46518126042825314</v>
      </c>
      <c r="N8724" s="112">
        <f t="shared" si="273"/>
        <v>-1.1254263884187932</v>
      </c>
    </row>
    <row r="8725" spans="1:14" x14ac:dyDescent="0.25">
      <c r="A8725" s="111" t="s">
        <v>822</v>
      </c>
      <c r="B8725" s="111">
        <f>INDEX(kommuner!C:C,MATCH(_xlfn.NUMBERVALUE(A8725),kommuner!B:B,0))</f>
        <v>4637</v>
      </c>
      <c r="C8725" s="111" t="s">
        <v>127</v>
      </c>
      <c r="D8725" s="111" t="s">
        <v>127</v>
      </c>
      <c r="E8725" s="111" t="s">
        <v>123</v>
      </c>
      <c r="F8725" s="111" t="s">
        <v>172</v>
      </c>
      <c r="G8725" s="111" t="s">
        <v>167</v>
      </c>
      <c r="H8725" s="111" t="s">
        <v>172</v>
      </c>
      <c r="I8725" s="111" t="s">
        <v>167</v>
      </c>
      <c r="J8725" t="str">
        <f t="shared" si="272"/>
        <v>4637SkogOrganisk jordBarskogImpediment</v>
      </c>
      <c r="K8725" s="111">
        <v>-0.13011741963904588</v>
      </c>
      <c r="L8725" s="111">
        <v>0.92784825435236762</v>
      </c>
      <c r="M8725" s="111">
        <v>0.46510463492953991</v>
      </c>
      <c r="N8725" s="112">
        <f t="shared" si="273"/>
        <v>1.2628354696428616</v>
      </c>
    </row>
    <row r="8726" spans="1:14" x14ac:dyDescent="0.25">
      <c r="A8726" s="111" t="s">
        <v>822</v>
      </c>
      <c r="B8726" s="111">
        <f>INDEX(kommuner!C:C,MATCH(_xlfn.NUMBERVALUE(A8726),kommuner!B:B,0))</f>
        <v>4637</v>
      </c>
      <c r="C8726" s="111" t="s">
        <v>127</v>
      </c>
      <c r="D8726" s="111" t="s">
        <v>127</v>
      </c>
      <c r="E8726" s="111" t="s">
        <v>123</v>
      </c>
      <c r="F8726" s="111" t="s">
        <v>172</v>
      </c>
      <c r="G8726" s="111" t="s">
        <v>190</v>
      </c>
      <c r="H8726" s="111" t="s">
        <v>172</v>
      </c>
      <c r="I8726" s="111" t="s">
        <v>190</v>
      </c>
      <c r="J8726" t="str">
        <f t="shared" si="272"/>
        <v>4637SkogOrganisk jordBarskogLav</v>
      </c>
      <c r="K8726" s="111">
        <v>-0.50666953101693391</v>
      </c>
      <c r="L8726" s="111">
        <v>0.92784825435236762</v>
      </c>
      <c r="M8726" s="111">
        <v>0.46510463492953991</v>
      </c>
      <c r="N8726" s="112">
        <f t="shared" si="273"/>
        <v>0.88628335826497362</v>
      </c>
    </row>
    <row r="8727" spans="1:14" x14ac:dyDescent="0.25">
      <c r="A8727" s="111" t="s">
        <v>822</v>
      </c>
      <c r="B8727" s="111">
        <f>INDEX(kommuner!C:C,MATCH(_xlfn.NUMBERVALUE(A8727),kommuner!B:B,0))</f>
        <v>4637</v>
      </c>
      <c r="C8727" s="111" t="s">
        <v>127</v>
      </c>
      <c r="D8727" s="111" t="s">
        <v>127</v>
      </c>
      <c r="E8727" s="111" t="s">
        <v>123</v>
      </c>
      <c r="F8727" s="111" t="s">
        <v>172</v>
      </c>
      <c r="G8727" s="111" t="s">
        <v>173</v>
      </c>
      <c r="H8727" s="111" t="s">
        <v>172</v>
      </c>
      <c r="I8727" s="111" t="s">
        <v>173</v>
      </c>
      <c r="J8727" t="str">
        <f t="shared" si="272"/>
        <v>4637SkogOrganisk jordBarskogMiddels</v>
      </c>
      <c r="K8727" s="111">
        <v>-1.5571490961494638</v>
      </c>
      <c r="L8727" s="111">
        <v>0.92784825435236762</v>
      </c>
      <c r="M8727" s="111">
        <v>0.46518126042825314</v>
      </c>
      <c r="N8727" s="112">
        <f t="shared" si="273"/>
        <v>-0.16411958136884308</v>
      </c>
    </row>
    <row r="8728" spans="1:14" x14ac:dyDescent="0.25">
      <c r="A8728" s="111" t="s">
        <v>822</v>
      </c>
      <c r="B8728" s="111">
        <f>INDEX(kommuner!C:C,MATCH(_xlfn.NUMBERVALUE(A8728),kommuner!B:B,0))</f>
        <v>4637</v>
      </c>
      <c r="C8728" s="111" t="s">
        <v>127</v>
      </c>
      <c r="D8728" s="111" t="s">
        <v>127</v>
      </c>
      <c r="E8728" s="111" t="s">
        <v>123</v>
      </c>
      <c r="F8728" s="111" t="s">
        <v>172</v>
      </c>
      <c r="G8728" s="111" t="s">
        <v>186</v>
      </c>
      <c r="H8728" s="111" t="s">
        <v>172</v>
      </c>
      <c r="I8728" s="111" t="s">
        <v>186</v>
      </c>
      <c r="J8728" t="str">
        <f t="shared" si="272"/>
        <v>4637SkogOrganisk jordBarskogSærs høy</v>
      </c>
      <c r="K8728" s="111">
        <v>2.5548655235722699</v>
      </c>
      <c r="L8728" s="111">
        <v>0.92784825435236762</v>
      </c>
      <c r="M8728" s="111">
        <v>0.46518126042825314</v>
      </c>
      <c r="N8728" s="112">
        <f t="shared" si="273"/>
        <v>3.9478950383528906</v>
      </c>
    </row>
    <row r="8729" spans="1:14" x14ac:dyDescent="0.25">
      <c r="A8729" s="111" t="s">
        <v>822</v>
      </c>
      <c r="B8729" s="111">
        <f>INDEX(kommuner!C:C,MATCH(_xlfn.NUMBERVALUE(A8729),kommuner!B:B,0))</f>
        <v>4637</v>
      </c>
      <c r="C8729" s="111" t="s">
        <v>127</v>
      </c>
      <c r="D8729" s="111" t="s">
        <v>127</v>
      </c>
      <c r="E8729" s="111" t="s">
        <v>123</v>
      </c>
      <c r="F8729" s="111" t="s">
        <v>179</v>
      </c>
      <c r="G8729" s="111" t="s">
        <v>180</v>
      </c>
      <c r="H8729" s="111" t="s">
        <v>179</v>
      </c>
      <c r="I8729" s="111" t="s">
        <v>180</v>
      </c>
      <c r="J8729" t="str">
        <f t="shared" si="272"/>
        <v>4637SkogOrganisk jordBlandingsskogHøy</v>
      </c>
      <c r="K8729" s="111">
        <v>-5.5554344456832343</v>
      </c>
      <c r="L8729" s="111">
        <v>0.92784825435236762</v>
      </c>
      <c r="M8729" s="111">
        <v>0.46510463492953991</v>
      </c>
      <c r="N8729" s="112">
        <f t="shared" si="273"/>
        <v>-4.1624815564013264</v>
      </c>
    </row>
    <row r="8730" spans="1:14" x14ac:dyDescent="0.25">
      <c r="A8730" s="111" t="s">
        <v>822</v>
      </c>
      <c r="B8730" s="111">
        <f>INDEX(kommuner!C:C,MATCH(_xlfn.NUMBERVALUE(A8730),kommuner!B:B,0))</f>
        <v>4637</v>
      </c>
      <c r="C8730" s="111" t="s">
        <v>127</v>
      </c>
      <c r="D8730" s="111" t="s">
        <v>127</v>
      </c>
      <c r="E8730" s="111" t="s">
        <v>123</v>
      </c>
      <c r="F8730" s="111" t="s">
        <v>179</v>
      </c>
      <c r="G8730" s="111" t="s">
        <v>167</v>
      </c>
      <c r="H8730" s="111" t="s">
        <v>179</v>
      </c>
      <c r="I8730" s="111" t="s">
        <v>167</v>
      </c>
      <c r="J8730" t="str">
        <f t="shared" si="272"/>
        <v>4637SkogOrganisk jordBlandingsskogImpediment</v>
      </c>
      <c r="K8730" s="111">
        <v>-0.28586344175800005</v>
      </c>
      <c r="L8730" s="111">
        <v>0.92784825435236762</v>
      </c>
      <c r="M8730" s="111">
        <v>0.46510463492953991</v>
      </c>
      <c r="N8730" s="112">
        <f t="shared" si="273"/>
        <v>1.1070894475239075</v>
      </c>
    </row>
    <row r="8731" spans="1:14" x14ac:dyDescent="0.25">
      <c r="A8731" s="111" t="s">
        <v>822</v>
      </c>
      <c r="B8731" s="111">
        <f>INDEX(kommuner!C:C,MATCH(_xlfn.NUMBERVALUE(A8731),kommuner!B:B,0))</f>
        <v>4637</v>
      </c>
      <c r="C8731" s="111" t="s">
        <v>127</v>
      </c>
      <c r="D8731" s="111" t="s">
        <v>127</v>
      </c>
      <c r="E8731" s="111" t="s">
        <v>123</v>
      </c>
      <c r="F8731" s="111" t="s">
        <v>179</v>
      </c>
      <c r="G8731" s="111" t="s">
        <v>190</v>
      </c>
      <c r="H8731" s="111" t="s">
        <v>179</v>
      </c>
      <c r="I8731" s="111" t="s">
        <v>190</v>
      </c>
      <c r="J8731" t="str">
        <f t="shared" si="272"/>
        <v>4637SkogOrganisk jordBlandingsskogLav</v>
      </c>
      <c r="K8731" s="111">
        <v>-1.2347339377887629</v>
      </c>
      <c r="L8731" s="111">
        <v>0.92784825435236762</v>
      </c>
      <c r="M8731" s="111">
        <v>0.46510463492953991</v>
      </c>
      <c r="N8731" s="112">
        <f t="shared" si="273"/>
        <v>0.15821895149314458</v>
      </c>
    </row>
    <row r="8732" spans="1:14" x14ac:dyDescent="0.25">
      <c r="A8732" s="111" t="s">
        <v>822</v>
      </c>
      <c r="B8732" s="111">
        <f>INDEX(kommuner!C:C,MATCH(_xlfn.NUMBERVALUE(A8732),kommuner!B:B,0))</f>
        <v>4637</v>
      </c>
      <c r="C8732" s="111" t="s">
        <v>127</v>
      </c>
      <c r="D8732" s="111" t="s">
        <v>127</v>
      </c>
      <c r="E8732" s="111" t="s">
        <v>123</v>
      </c>
      <c r="F8732" s="111" t="s">
        <v>179</v>
      </c>
      <c r="G8732" s="111" t="s">
        <v>173</v>
      </c>
      <c r="H8732" s="111" t="s">
        <v>179</v>
      </c>
      <c r="I8732" s="111" t="s">
        <v>173</v>
      </c>
      <c r="J8732" t="str">
        <f t="shared" si="272"/>
        <v>4637SkogOrganisk jordBlandingsskogMiddels</v>
      </c>
      <c r="K8732" s="111">
        <v>-2.4239591752717748</v>
      </c>
      <c r="L8732" s="111">
        <v>0.92784825435236762</v>
      </c>
      <c r="M8732" s="111">
        <v>0.46510463492953991</v>
      </c>
      <c r="N8732" s="112">
        <f t="shared" si="273"/>
        <v>-1.0310062859898674</v>
      </c>
    </row>
    <row r="8733" spans="1:14" x14ac:dyDescent="0.25">
      <c r="A8733" s="111" t="s">
        <v>822</v>
      </c>
      <c r="B8733" s="111">
        <f>INDEX(kommuner!C:C,MATCH(_xlfn.NUMBERVALUE(A8733),kommuner!B:B,0))</f>
        <v>4637</v>
      </c>
      <c r="C8733" s="111" t="s">
        <v>127</v>
      </c>
      <c r="D8733" s="111" t="s">
        <v>127</v>
      </c>
      <c r="E8733" s="111" t="s">
        <v>123</v>
      </c>
      <c r="F8733" s="111" t="s">
        <v>179</v>
      </c>
      <c r="G8733" s="111" t="s">
        <v>186</v>
      </c>
      <c r="H8733" s="111" t="s">
        <v>179</v>
      </c>
      <c r="I8733" s="111" t="s">
        <v>186</v>
      </c>
      <c r="J8733" t="str">
        <f t="shared" si="272"/>
        <v>4637SkogOrganisk jordBlandingsskogSærs høy</v>
      </c>
      <c r="K8733" s="111">
        <v>-1.5726115302258048</v>
      </c>
      <c r="L8733" s="111">
        <v>0.92784825435236762</v>
      </c>
      <c r="M8733" s="111">
        <v>0.46510463492953991</v>
      </c>
      <c r="N8733" s="112">
        <f t="shared" si="273"/>
        <v>-0.17965864094389727</v>
      </c>
    </row>
    <row r="8734" spans="1:14" x14ac:dyDescent="0.25">
      <c r="A8734" s="111" t="s">
        <v>822</v>
      </c>
      <c r="B8734" s="111">
        <f>INDEX(kommuner!C:C,MATCH(_xlfn.NUMBERVALUE(A8734),kommuner!B:B,0))</f>
        <v>4637</v>
      </c>
      <c r="C8734" s="111" t="s">
        <v>127</v>
      </c>
      <c r="D8734" s="111" t="s">
        <v>127</v>
      </c>
      <c r="E8734" s="111" t="s">
        <v>123</v>
      </c>
      <c r="F8734" s="111" t="s">
        <v>185</v>
      </c>
      <c r="G8734" s="111" t="s">
        <v>180</v>
      </c>
      <c r="H8734" s="111" t="s">
        <v>185</v>
      </c>
      <c r="I8734" s="111" t="s">
        <v>180</v>
      </c>
      <c r="J8734" t="str">
        <f t="shared" si="272"/>
        <v>4637SkogOrganisk jordLauvskogHøy</v>
      </c>
      <c r="K8734" s="111">
        <v>-1.9913688882377358</v>
      </c>
      <c r="L8734" s="111">
        <v>0.92784825435236762</v>
      </c>
      <c r="M8734" s="111">
        <v>0.46510463492953991</v>
      </c>
      <c r="N8734" s="112">
        <f t="shared" si="273"/>
        <v>-0.59841599895582831</v>
      </c>
    </row>
    <row r="8735" spans="1:14" x14ac:dyDescent="0.25">
      <c r="A8735" s="111" t="s">
        <v>822</v>
      </c>
      <c r="B8735" s="111">
        <f>INDEX(kommuner!C:C,MATCH(_xlfn.NUMBERVALUE(A8735),kommuner!B:B,0))</f>
        <v>4637</v>
      </c>
      <c r="C8735" s="111" t="s">
        <v>127</v>
      </c>
      <c r="D8735" s="111" t="s">
        <v>127</v>
      </c>
      <c r="E8735" s="111" t="s">
        <v>123</v>
      </c>
      <c r="F8735" s="111" t="s">
        <v>185</v>
      </c>
      <c r="G8735" s="111" t="s">
        <v>167</v>
      </c>
      <c r="H8735" s="111" t="s">
        <v>185</v>
      </c>
      <c r="I8735" s="111" t="s">
        <v>167</v>
      </c>
      <c r="J8735" t="str">
        <f t="shared" si="272"/>
        <v>4637SkogOrganisk jordLauvskogImpediment</v>
      </c>
      <c r="K8735" s="111">
        <v>0.35000626494250675</v>
      </c>
      <c r="L8735" s="111">
        <v>0.92784825435236762</v>
      </c>
      <c r="M8735" s="111">
        <v>0.46510463492953991</v>
      </c>
      <c r="N8735" s="112">
        <f t="shared" si="273"/>
        <v>1.7429591542244141</v>
      </c>
    </row>
    <row r="8736" spans="1:14" x14ac:dyDescent="0.25">
      <c r="A8736" s="111" t="s">
        <v>822</v>
      </c>
      <c r="B8736" s="111">
        <f>INDEX(kommuner!C:C,MATCH(_xlfn.NUMBERVALUE(A8736),kommuner!B:B,0))</f>
        <v>4637</v>
      </c>
      <c r="C8736" s="111" t="s">
        <v>127</v>
      </c>
      <c r="D8736" s="111" t="s">
        <v>127</v>
      </c>
      <c r="E8736" s="111" t="s">
        <v>123</v>
      </c>
      <c r="F8736" s="111" t="s">
        <v>185</v>
      </c>
      <c r="G8736" s="111" t="s">
        <v>190</v>
      </c>
      <c r="H8736" s="111" t="s">
        <v>185</v>
      </c>
      <c r="I8736" s="111" t="s">
        <v>190</v>
      </c>
      <c r="J8736" t="str">
        <f t="shared" si="272"/>
        <v>4637SkogOrganisk jordLauvskogLav</v>
      </c>
      <c r="K8736" s="111">
        <v>1.1144075558526714</v>
      </c>
      <c r="L8736" s="111">
        <v>0.92784825435236762</v>
      </c>
      <c r="M8736" s="111">
        <v>0.46510463492953991</v>
      </c>
      <c r="N8736" s="112">
        <f t="shared" si="273"/>
        <v>2.5073604451345788</v>
      </c>
    </row>
    <row r="8737" spans="1:14" x14ac:dyDescent="0.25">
      <c r="A8737" s="111" t="s">
        <v>822</v>
      </c>
      <c r="B8737" s="111">
        <f>INDEX(kommuner!C:C,MATCH(_xlfn.NUMBERVALUE(A8737),kommuner!B:B,0))</f>
        <v>4637</v>
      </c>
      <c r="C8737" s="111" t="s">
        <v>127</v>
      </c>
      <c r="D8737" s="111" t="s">
        <v>127</v>
      </c>
      <c r="E8737" s="111" t="s">
        <v>123</v>
      </c>
      <c r="F8737" s="111" t="s">
        <v>185</v>
      </c>
      <c r="G8737" s="111" t="s">
        <v>173</v>
      </c>
      <c r="H8737" s="111" t="s">
        <v>185</v>
      </c>
      <c r="I8737" s="111" t="s">
        <v>173</v>
      </c>
      <c r="J8737" t="str">
        <f t="shared" si="272"/>
        <v>4637SkogOrganisk jordLauvskogMiddels</v>
      </c>
      <c r="K8737" s="111">
        <v>-0.62664468270982987</v>
      </c>
      <c r="L8737" s="111">
        <v>0.92784825435236762</v>
      </c>
      <c r="M8737" s="111">
        <v>0.46510463492953991</v>
      </c>
      <c r="N8737" s="112">
        <f t="shared" si="273"/>
        <v>0.76630820657207765</v>
      </c>
    </row>
    <row r="8738" spans="1:14" x14ac:dyDescent="0.25">
      <c r="A8738" s="111" t="s">
        <v>822</v>
      </c>
      <c r="B8738" s="111">
        <f>INDEX(kommuner!C:C,MATCH(_xlfn.NUMBERVALUE(A8738),kommuner!B:B,0))</f>
        <v>4637</v>
      </c>
      <c r="C8738" s="111" t="s">
        <v>127</v>
      </c>
      <c r="D8738" s="111" t="s">
        <v>127</v>
      </c>
      <c r="E8738" s="111" t="s">
        <v>123</v>
      </c>
      <c r="F8738" s="111" t="s">
        <v>185</v>
      </c>
      <c r="G8738" s="111" t="s">
        <v>186</v>
      </c>
      <c r="H8738" s="111" t="s">
        <v>185</v>
      </c>
      <c r="I8738" s="111" t="s">
        <v>186</v>
      </c>
      <c r="J8738" t="str">
        <f t="shared" si="272"/>
        <v>4637SkogOrganisk jordLauvskogSærs høy</v>
      </c>
      <c r="K8738" s="111">
        <v>-1.8997279926091779</v>
      </c>
      <c r="L8738" s="111">
        <v>0.92784825435236762</v>
      </c>
      <c r="M8738" s="111">
        <v>0.46510463492953991</v>
      </c>
      <c r="N8738" s="112">
        <f t="shared" si="273"/>
        <v>-0.50677510332727038</v>
      </c>
    </row>
    <row r="8739" spans="1:14" x14ac:dyDescent="0.25">
      <c r="A8739" s="111" t="s">
        <v>822</v>
      </c>
      <c r="B8739" s="111">
        <f>INDEX(kommuner!C:C,MATCH(_xlfn.NUMBERVALUE(A8739),kommuner!B:B,0))</f>
        <v>4637</v>
      </c>
      <c r="C8739" s="111" t="s">
        <v>83</v>
      </c>
      <c r="D8739" s="111" t="s">
        <v>83</v>
      </c>
      <c r="E8739" s="111" t="s">
        <v>126</v>
      </c>
      <c r="F8739" s="111" t="s">
        <v>139</v>
      </c>
      <c r="G8739" s="111" t="s">
        <v>139</v>
      </c>
      <c r="H8739" s="111" t="s">
        <v>139</v>
      </c>
      <c r="I8739" s="111" t="s">
        <v>139</v>
      </c>
      <c r="J8739" t="str">
        <f t="shared" si="272"/>
        <v>4637Utbygd arealMineraljord</v>
      </c>
      <c r="K8739" s="111">
        <v>-1.3010725986550351</v>
      </c>
      <c r="L8739" s="111">
        <v>0</v>
      </c>
      <c r="M8739" s="111">
        <v>1.303047089454229E-2</v>
      </c>
      <c r="N8739" s="112">
        <f t="shared" si="273"/>
        <v>-1.2880421277604928</v>
      </c>
    </row>
    <row r="8740" spans="1:14" x14ac:dyDescent="0.25">
      <c r="A8740" s="111" t="s">
        <v>822</v>
      </c>
      <c r="B8740" s="111">
        <f>INDEX(kommuner!C:C,MATCH(_xlfn.NUMBERVALUE(A8740),kommuner!B:B,0))</f>
        <v>4637</v>
      </c>
      <c r="C8740" s="111" t="s">
        <v>83</v>
      </c>
      <c r="D8740" s="111" t="s">
        <v>83</v>
      </c>
      <c r="E8740" s="111" t="s">
        <v>123</v>
      </c>
      <c r="F8740" s="111" t="s">
        <v>139</v>
      </c>
      <c r="G8740" s="111" t="s">
        <v>139</v>
      </c>
      <c r="H8740" s="111" t="s">
        <v>139</v>
      </c>
      <c r="I8740" s="111" t="s">
        <v>139</v>
      </c>
      <c r="J8740" t="str">
        <f t="shared" si="272"/>
        <v>4637Utbygd arealOrganisk jord</v>
      </c>
      <c r="K8740" s="111">
        <v>29.011421395201612</v>
      </c>
      <c r="L8740" s="111">
        <v>0</v>
      </c>
      <c r="M8740" s="111">
        <v>1.303047089454229E-2</v>
      </c>
      <c r="N8740" s="112">
        <f t="shared" si="273"/>
        <v>29.024451866096154</v>
      </c>
    </row>
    <row r="8741" spans="1:14" x14ac:dyDescent="0.25">
      <c r="A8741" s="111" t="s">
        <v>822</v>
      </c>
      <c r="B8741" s="111">
        <f>INDEX(kommuner!C:C,MATCH(_xlfn.NUMBERVALUE(A8741),kommuner!B:B,0))</f>
        <v>4637</v>
      </c>
      <c r="C8741" s="111" t="s">
        <v>181</v>
      </c>
      <c r="D8741" s="111" t="s">
        <v>181</v>
      </c>
      <c r="E8741" s="111" t="s">
        <v>123</v>
      </c>
      <c r="F8741" s="111" t="s">
        <v>139</v>
      </c>
      <c r="G8741" s="111" t="s">
        <v>139</v>
      </c>
      <c r="H8741" s="111" t="s">
        <v>139</v>
      </c>
      <c r="I8741" s="111" t="s">
        <v>139</v>
      </c>
      <c r="J8741" t="str">
        <f t="shared" si="272"/>
        <v>4637Vann og myrOrganisk jord</v>
      </c>
      <c r="K8741" s="111">
        <v>-0.38124953903444653</v>
      </c>
      <c r="L8741" s="111">
        <v>0</v>
      </c>
      <c r="M8741" s="111">
        <v>0</v>
      </c>
      <c r="N8741" s="112">
        <f t="shared" si="273"/>
        <v>-0.38124953903444653</v>
      </c>
    </row>
    <row r="8742" spans="1:14" x14ac:dyDescent="0.25">
      <c r="A8742" s="111" t="s">
        <v>823</v>
      </c>
      <c r="B8742" s="111">
        <f>INDEX(kommuner!C:C,MATCH(_xlfn.NUMBERVALUE(A8742),kommuner!B:B,0))</f>
        <v>4638</v>
      </c>
      <c r="C8742" s="111" t="s">
        <v>82</v>
      </c>
      <c r="D8742" s="111" t="s">
        <v>82</v>
      </c>
      <c r="E8742" s="111" t="s">
        <v>126</v>
      </c>
      <c r="F8742" s="111" t="s">
        <v>139</v>
      </c>
      <c r="G8742" s="111" t="s">
        <v>139</v>
      </c>
      <c r="H8742" s="111" t="s">
        <v>139</v>
      </c>
      <c r="I8742" s="111" t="s">
        <v>139</v>
      </c>
      <c r="J8742" t="str">
        <f t="shared" si="272"/>
        <v>4638Annen utmarkMineraljord</v>
      </c>
      <c r="K8742" s="111">
        <v>-0.12122885237983599</v>
      </c>
      <c r="L8742" s="111">
        <v>0</v>
      </c>
      <c r="M8742" s="111">
        <v>0</v>
      </c>
      <c r="N8742" s="112">
        <f t="shared" si="273"/>
        <v>-0.12122885237983599</v>
      </c>
    </row>
    <row r="8743" spans="1:14" x14ac:dyDescent="0.25">
      <c r="A8743" s="111" t="s">
        <v>823</v>
      </c>
      <c r="B8743" s="111">
        <f>INDEX(kommuner!C:C,MATCH(_xlfn.NUMBERVALUE(A8743),kommuner!B:B,0))</f>
        <v>4638</v>
      </c>
      <c r="C8743" s="111" t="s">
        <v>121</v>
      </c>
      <c r="D8743" s="111" t="s">
        <v>121</v>
      </c>
      <c r="E8743" s="111" t="s">
        <v>126</v>
      </c>
      <c r="F8743" s="111" t="s">
        <v>139</v>
      </c>
      <c r="G8743" s="111" t="s">
        <v>139</v>
      </c>
      <c r="H8743" s="111" t="s">
        <v>139</v>
      </c>
      <c r="I8743" s="111" t="s">
        <v>139</v>
      </c>
      <c r="J8743" t="str">
        <f t="shared" si="272"/>
        <v>4638BeiteMineraljord</v>
      </c>
      <c r="K8743" s="111">
        <v>-0.96338340838695502</v>
      </c>
      <c r="L8743" s="111">
        <v>0</v>
      </c>
      <c r="M8743" s="111">
        <v>1.2448711246839999E-7</v>
      </c>
      <c r="N8743" s="112">
        <f t="shared" si="273"/>
        <v>-0.96338328389984251</v>
      </c>
    </row>
    <row r="8744" spans="1:14" x14ac:dyDescent="0.25">
      <c r="A8744" s="111" t="s">
        <v>823</v>
      </c>
      <c r="B8744" s="111">
        <f>INDEX(kommuner!C:C,MATCH(_xlfn.NUMBERVALUE(A8744),kommuner!B:B,0))</f>
        <v>4638</v>
      </c>
      <c r="C8744" s="111" t="s">
        <v>121</v>
      </c>
      <c r="D8744" s="111" t="s">
        <v>121</v>
      </c>
      <c r="E8744" s="111" t="s">
        <v>123</v>
      </c>
      <c r="F8744" s="111" t="s">
        <v>139</v>
      </c>
      <c r="G8744" s="111" t="s">
        <v>139</v>
      </c>
      <c r="H8744" s="111" t="s">
        <v>139</v>
      </c>
      <c r="I8744" s="111" t="s">
        <v>139</v>
      </c>
      <c r="J8744" t="str">
        <f t="shared" si="272"/>
        <v>4638BeiteOrganisk jord</v>
      </c>
      <c r="K8744" s="111">
        <v>12.077525935985037</v>
      </c>
      <c r="L8744" s="111">
        <v>1.6412500000000001</v>
      </c>
      <c r="M8744" s="111">
        <v>0</v>
      </c>
      <c r="N8744" s="112">
        <f t="shared" si="273"/>
        <v>13.718775935985036</v>
      </c>
    </row>
    <row r="8745" spans="1:14" x14ac:dyDescent="0.25">
      <c r="A8745" s="111" t="s">
        <v>823</v>
      </c>
      <c r="B8745" s="111">
        <f>INDEX(kommuner!C:C,MATCH(_xlfn.NUMBERVALUE(A8745),kommuner!B:B,0))</f>
        <v>4638</v>
      </c>
      <c r="C8745" s="111" t="s">
        <v>84</v>
      </c>
      <c r="D8745" s="111" t="s">
        <v>84</v>
      </c>
      <c r="E8745" s="111" t="s">
        <v>126</v>
      </c>
      <c r="F8745" s="111" t="s">
        <v>139</v>
      </c>
      <c r="G8745" s="111" t="s">
        <v>139</v>
      </c>
      <c r="H8745" s="111" t="s">
        <v>139</v>
      </c>
      <c r="I8745" s="111" t="s">
        <v>139</v>
      </c>
      <c r="J8745" t="str">
        <f t="shared" si="272"/>
        <v>4638Dyrket markMineraljord</v>
      </c>
      <c r="K8745" s="111">
        <v>-0.77042202609341914</v>
      </c>
      <c r="L8745" s="111">
        <v>0</v>
      </c>
      <c r="M8745" s="111">
        <v>0</v>
      </c>
      <c r="N8745" s="112">
        <f t="shared" si="273"/>
        <v>-0.77042202609341914</v>
      </c>
    </row>
    <row r="8746" spans="1:14" x14ac:dyDescent="0.25">
      <c r="A8746" s="111" t="s">
        <v>823</v>
      </c>
      <c r="B8746" s="111">
        <f>INDEX(kommuner!C:C,MATCH(_xlfn.NUMBERVALUE(A8746),kommuner!B:B,0))</f>
        <v>4638</v>
      </c>
      <c r="C8746" s="111" t="s">
        <v>84</v>
      </c>
      <c r="D8746" s="111" t="s">
        <v>84</v>
      </c>
      <c r="E8746" s="111" t="s">
        <v>123</v>
      </c>
      <c r="F8746" s="111" t="s">
        <v>139</v>
      </c>
      <c r="G8746" s="111" t="s">
        <v>139</v>
      </c>
      <c r="H8746" s="111" t="s">
        <v>139</v>
      </c>
      <c r="I8746" s="111" t="s">
        <v>139</v>
      </c>
      <c r="J8746" t="str">
        <f t="shared" si="272"/>
        <v>4638Dyrket markOrganisk jord</v>
      </c>
      <c r="K8746" s="111">
        <v>28.726149366675592</v>
      </c>
      <c r="L8746" s="111">
        <v>1.45625</v>
      </c>
      <c r="M8746" s="111">
        <v>0</v>
      </c>
      <c r="N8746" s="112">
        <f t="shared" si="273"/>
        <v>30.182399366675593</v>
      </c>
    </row>
    <row r="8747" spans="1:14" x14ac:dyDescent="0.25">
      <c r="A8747" s="111" t="s">
        <v>823</v>
      </c>
      <c r="B8747" s="111">
        <f>INDEX(kommuner!C:C,MATCH(_xlfn.NUMBERVALUE(A8747),kommuner!B:B,0))</f>
        <v>4638</v>
      </c>
      <c r="C8747" s="111" t="s">
        <v>127</v>
      </c>
      <c r="D8747" s="111" t="s">
        <v>127</v>
      </c>
      <c r="E8747" s="111" t="s">
        <v>126</v>
      </c>
      <c r="F8747" s="111" t="s">
        <v>172</v>
      </c>
      <c r="G8747" s="111" t="s">
        <v>180</v>
      </c>
      <c r="H8747" s="111" t="s">
        <v>172</v>
      </c>
      <c r="I8747" s="111" t="s">
        <v>180</v>
      </c>
      <c r="J8747" t="str">
        <f t="shared" si="272"/>
        <v>4638SkogMineraljordBarskogHøy</v>
      </c>
      <c r="K8747" s="111">
        <v>-3.4914408319412575</v>
      </c>
      <c r="L8747" s="111">
        <v>0.85306406685236758</v>
      </c>
      <c r="M8747" s="111">
        <v>6.4056614999681585E-2</v>
      </c>
      <c r="N8747" s="112">
        <f t="shared" si="273"/>
        <v>-2.5743201500892083</v>
      </c>
    </row>
    <row r="8748" spans="1:14" x14ac:dyDescent="0.25">
      <c r="A8748" s="111" t="s">
        <v>823</v>
      </c>
      <c r="B8748" s="111">
        <f>INDEX(kommuner!C:C,MATCH(_xlfn.NUMBERVALUE(A8748),kommuner!B:B,0))</f>
        <v>4638</v>
      </c>
      <c r="C8748" s="111" t="s">
        <v>127</v>
      </c>
      <c r="D8748" s="111" t="s">
        <v>127</v>
      </c>
      <c r="E8748" s="111" t="s">
        <v>126</v>
      </c>
      <c r="F8748" s="111" t="s">
        <v>172</v>
      </c>
      <c r="G8748" s="111" t="s">
        <v>167</v>
      </c>
      <c r="H8748" s="111" t="s">
        <v>172</v>
      </c>
      <c r="I8748" s="111" t="s">
        <v>167</v>
      </c>
      <c r="J8748" t="str">
        <f t="shared" si="272"/>
        <v>4638SkogMineraljordBarskogImpediment</v>
      </c>
      <c r="K8748" s="111">
        <v>-1.1558387230259366</v>
      </c>
      <c r="L8748" s="111">
        <v>0.85306406685236758</v>
      </c>
      <c r="M8748" s="111">
        <v>6.3979989500968365E-2</v>
      </c>
      <c r="N8748" s="112">
        <f t="shared" si="273"/>
        <v>-0.23879466667260066</v>
      </c>
    </row>
    <row r="8749" spans="1:14" x14ac:dyDescent="0.25">
      <c r="A8749" s="111" t="s">
        <v>823</v>
      </c>
      <c r="B8749" s="111">
        <f>INDEX(kommuner!C:C,MATCH(_xlfn.NUMBERVALUE(A8749),kommuner!B:B,0))</f>
        <v>4638</v>
      </c>
      <c r="C8749" s="111" t="s">
        <v>127</v>
      </c>
      <c r="D8749" s="111" t="s">
        <v>127</v>
      </c>
      <c r="E8749" s="111" t="s">
        <v>126</v>
      </c>
      <c r="F8749" s="111" t="s">
        <v>172</v>
      </c>
      <c r="G8749" s="111" t="s">
        <v>190</v>
      </c>
      <c r="H8749" s="111" t="s">
        <v>172</v>
      </c>
      <c r="I8749" s="111" t="s">
        <v>190</v>
      </c>
      <c r="J8749" t="str">
        <f t="shared" si="272"/>
        <v>4638SkogMineraljordBarskogLav</v>
      </c>
      <c r="K8749" s="111">
        <v>-1.8215681825293268</v>
      </c>
      <c r="L8749" s="111">
        <v>0.85306406685236758</v>
      </c>
      <c r="M8749" s="111">
        <v>6.3979989500968365E-2</v>
      </c>
      <c r="N8749" s="112">
        <f t="shared" si="273"/>
        <v>-0.90452412617599087</v>
      </c>
    </row>
    <row r="8750" spans="1:14" x14ac:dyDescent="0.25">
      <c r="A8750" s="111" t="s">
        <v>823</v>
      </c>
      <c r="B8750" s="111">
        <f>INDEX(kommuner!C:C,MATCH(_xlfn.NUMBERVALUE(A8750),kommuner!B:B,0))</f>
        <v>4638</v>
      </c>
      <c r="C8750" s="111" t="s">
        <v>127</v>
      </c>
      <c r="D8750" s="111" t="s">
        <v>127</v>
      </c>
      <c r="E8750" s="111" t="s">
        <v>126</v>
      </c>
      <c r="F8750" s="111" t="s">
        <v>172</v>
      </c>
      <c r="G8750" s="111" t="s">
        <v>173</v>
      </c>
      <c r="H8750" s="111" t="s">
        <v>172</v>
      </c>
      <c r="I8750" s="111" t="s">
        <v>173</v>
      </c>
      <c r="J8750" t="str">
        <f t="shared" si="272"/>
        <v>4638SkogMineraljordBarskogMiddels</v>
      </c>
      <c r="K8750" s="111">
        <v>-2.9452289214132028</v>
      </c>
      <c r="L8750" s="111">
        <v>0.85306406685236758</v>
      </c>
      <c r="M8750" s="111">
        <v>6.4056614999681585E-2</v>
      </c>
      <c r="N8750" s="112">
        <f t="shared" si="273"/>
        <v>-2.0281082395611536</v>
      </c>
    </row>
    <row r="8751" spans="1:14" x14ac:dyDescent="0.25">
      <c r="A8751" s="111" t="s">
        <v>823</v>
      </c>
      <c r="B8751" s="111">
        <f>INDEX(kommuner!C:C,MATCH(_xlfn.NUMBERVALUE(A8751),kommuner!B:B,0))</f>
        <v>4638</v>
      </c>
      <c r="C8751" s="111" t="s">
        <v>127</v>
      </c>
      <c r="D8751" s="111" t="s">
        <v>127</v>
      </c>
      <c r="E8751" s="111" t="s">
        <v>126</v>
      </c>
      <c r="F8751" s="111" t="s">
        <v>172</v>
      </c>
      <c r="G8751" s="111" t="s">
        <v>186</v>
      </c>
      <c r="H8751" s="111" t="s">
        <v>172</v>
      </c>
      <c r="I8751" s="111" t="s">
        <v>186</v>
      </c>
      <c r="J8751" t="str">
        <f t="shared" si="272"/>
        <v>4638SkogMineraljordBarskogSærs høy</v>
      </c>
      <c r="K8751" s="111">
        <v>-2.734962032443129</v>
      </c>
      <c r="L8751" s="111">
        <v>0.85306406685236758</v>
      </c>
      <c r="M8751" s="111">
        <v>6.4056614999681585E-2</v>
      </c>
      <c r="N8751" s="112">
        <f t="shared" si="273"/>
        <v>-1.81784135059108</v>
      </c>
    </row>
    <row r="8752" spans="1:14" x14ac:dyDescent="0.25">
      <c r="A8752" s="111" t="s">
        <v>823</v>
      </c>
      <c r="B8752" s="111">
        <f>INDEX(kommuner!C:C,MATCH(_xlfn.NUMBERVALUE(A8752),kommuner!B:B,0))</f>
        <v>4638</v>
      </c>
      <c r="C8752" s="111" t="s">
        <v>127</v>
      </c>
      <c r="D8752" s="111" t="s">
        <v>127</v>
      </c>
      <c r="E8752" s="111" t="s">
        <v>126</v>
      </c>
      <c r="F8752" s="111" t="s">
        <v>179</v>
      </c>
      <c r="G8752" s="111" t="s">
        <v>180</v>
      </c>
      <c r="H8752" s="111" t="s">
        <v>179</v>
      </c>
      <c r="I8752" s="111" t="s">
        <v>180</v>
      </c>
      <c r="J8752" t="str">
        <f t="shared" si="272"/>
        <v>4638SkogMineraljordBlandingsskogHøy</v>
      </c>
      <c r="K8752" s="111">
        <v>-7.1939050909469406</v>
      </c>
      <c r="L8752" s="111">
        <v>0.85306406685236758</v>
      </c>
      <c r="M8752" s="111">
        <v>6.3979989500968365E-2</v>
      </c>
      <c r="N8752" s="112">
        <f t="shared" si="273"/>
        <v>-6.2768610345936047</v>
      </c>
    </row>
    <row r="8753" spans="1:14" x14ac:dyDescent="0.25">
      <c r="A8753" s="111" t="s">
        <v>823</v>
      </c>
      <c r="B8753" s="111">
        <f>INDEX(kommuner!C:C,MATCH(_xlfn.NUMBERVALUE(A8753),kommuner!B:B,0))</f>
        <v>4638</v>
      </c>
      <c r="C8753" s="111" t="s">
        <v>127</v>
      </c>
      <c r="D8753" s="111" t="s">
        <v>127</v>
      </c>
      <c r="E8753" s="111" t="s">
        <v>126</v>
      </c>
      <c r="F8753" s="111" t="s">
        <v>179</v>
      </c>
      <c r="G8753" s="111" t="s">
        <v>167</v>
      </c>
      <c r="H8753" s="111" t="s">
        <v>179</v>
      </c>
      <c r="I8753" s="111" t="s">
        <v>167</v>
      </c>
      <c r="J8753" t="str">
        <f t="shared" si="272"/>
        <v>4638SkogMineraljordBlandingsskogImpediment</v>
      </c>
      <c r="K8753" s="111">
        <v>-1.6598037998579707</v>
      </c>
      <c r="L8753" s="111">
        <v>0.85306406685236758</v>
      </c>
      <c r="M8753" s="111">
        <v>6.3979989500968365E-2</v>
      </c>
      <c r="N8753" s="112">
        <f t="shared" si="273"/>
        <v>-0.7427597435046347</v>
      </c>
    </row>
    <row r="8754" spans="1:14" x14ac:dyDescent="0.25">
      <c r="A8754" s="111" t="s">
        <v>823</v>
      </c>
      <c r="B8754" s="111">
        <f>INDEX(kommuner!C:C,MATCH(_xlfn.NUMBERVALUE(A8754),kommuner!B:B,0))</f>
        <v>4638</v>
      </c>
      <c r="C8754" s="111" t="s">
        <v>127</v>
      </c>
      <c r="D8754" s="111" t="s">
        <v>127</v>
      </c>
      <c r="E8754" s="111" t="s">
        <v>126</v>
      </c>
      <c r="F8754" s="111" t="s">
        <v>179</v>
      </c>
      <c r="G8754" s="111" t="s">
        <v>190</v>
      </c>
      <c r="H8754" s="111" t="s">
        <v>179</v>
      </c>
      <c r="I8754" s="111" t="s">
        <v>190</v>
      </c>
      <c r="J8754" t="str">
        <f t="shared" si="272"/>
        <v>4638SkogMineraljordBlandingsskogLav</v>
      </c>
      <c r="K8754" s="111">
        <v>-2.5588434197694254</v>
      </c>
      <c r="L8754" s="111">
        <v>0.85306406685236758</v>
      </c>
      <c r="M8754" s="111">
        <v>6.3979989500968365E-2</v>
      </c>
      <c r="N8754" s="112">
        <f t="shared" si="273"/>
        <v>-1.6417993634160897</v>
      </c>
    </row>
    <row r="8755" spans="1:14" x14ac:dyDescent="0.25">
      <c r="A8755" s="111" t="s">
        <v>823</v>
      </c>
      <c r="B8755" s="111">
        <f>INDEX(kommuner!C:C,MATCH(_xlfn.NUMBERVALUE(A8755),kommuner!B:B,0))</f>
        <v>4638</v>
      </c>
      <c r="C8755" s="111" t="s">
        <v>127</v>
      </c>
      <c r="D8755" s="111" t="s">
        <v>127</v>
      </c>
      <c r="E8755" s="111" t="s">
        <v>126</v>
      </c>
      <c r="F8755" s="111" t="s">
        <v>179</v>
      </c>
      <c r="G8755" s="111" t="s">
        <v>173</v>
      </c>
      <c r="H8755" s="111" t="s">
        <v>179</v>
      </c>
      <c r="I8755" s="111" t="s">
        <v>173</v>
      </c>
      <c r="J8755" t="str">
        <f t="shared" si="272"/>
        <v>4638SkogMineraljordBlandingsskogMiddels</v>
      </c>
      <c r="K8755" s="111">
        <v>-3.8687729546762566</v>
      </c>
      <c r="L8755" s="111">
        <v>0.85306406685236758</v>
      </c>
      <c r="M8755" s="111">
        <v>6.3979989500968365E-2</v>
      </c>
      <c r="N8755" s="112">
        <f t="shared" si="273"/>
        <v>-2.9517288983229206</v>
      </c>
    </row>
    <row r="8756" spans="1:14" x14ac:dyDescent="0.25">
      <c r="A8756" s="111" t="s">
        <v>823</v>
      </c>
      <c r="B8756" s="111">
        <f>INDEX(kommuner!C:C,MATCH(_xlfn.NUMBERVALUE(A8756),kommuner!B:B,0))</f>
        <v>4638</v>
      </c>
      <c r="C8756" s="111" t="s">
        <v>127</v>
      </c>
      <c r="D8756" s="111" t="s">
        <v>127</v>
      </c>
      <c r="E8756" s="111" t="s">
        <v>126</v>
      </c>
      <c r="F8756" s="111" t="s">
        <v>179</v>
      </c>
      <c r="G8756" s="111" t="s">
        <v>186</v>
      </c>
      <c r="H8756" s="111" t="s">
        <v>179</v>
      </c>
      <c r="I8756" s="111" t="s">
        <v>186</v>
      </c>
      <c r="J8756" t="str">
        <f t="shared" si="272"/>
        <v>4638SkogMineraljordBlandingsskogSærs høy</v>
      </c>
      <c r="K8756" s="111">
        <v>-2.9395925245326562</v>
      </c>
      <c r="L8756" s="111">
        <v>0.85306406685236758</v>
      </c>
      <c r="M8756" s="111">
        <v>6.3979989500968365E-2</v>
      </c>
      <c r="N8756" s="112">
        <f t="shared" si="273"/>
        <v>-2.0225484681793202</v>
      </c>
    </row>
    <row r="8757" spans="1:14" x14ac:dyDescent="0.25">
      <c r="A8757" s="111" t="s">
        <v>823</v>
      </c>
      <c r="B8757" s="111">
        <f>INDEX(kommuner!C:C,MATCH(_xlfn.NUMBERVALUE(A8757),kommuner!B:B,0))</f>
        <v>4638</v>
      </c>
      <c r="C8757" s="111" t="s">
        <v>127</v>
      </c>
      <c r="D8757" s="111" t="s">
        <v>127</v>
      </c>
      <c r="E8757" s="111" t="s">
        <v>126</v>
      </c>
      <c r="F8757" s="111" t="s">
        <v>185</v>
      </c>
      <c r="G8757" s="111" t="s">
        <v>180</v>
      </c>
      <c r="H8757" s="111" t="s">
        <v>185</v>
      </c>
      <c r="I8757" s="111" t="s">
        <v>180</v>
      </c>
      <c r="J8757" t="str">
        <f t="shared" si="272"/>
        <v>4638SkogMineraljordLauvskogHøy</v>
      </c>
      <c r="K8757" s="111">
        <v>-2.6171499611514069</v>
      </c>
      <c r="L8757" s="111">
        <v>0.85306406685236758</v>
      </c>
      <c r="M8757" s="111">
        <v>6.3979989500968365E-2</v>
      </c>
      <c r="N8757" s="112">
        <f t="shared" si="273"/>
        <v>-1.7001059047980711</v>
      </c>
    </row>
    <row r="8758" spans="1:14" x14ac:dyDescent="0.25">
      <c r="A8758" s="111" t="s">
        <v>823</v>
      </c>
      <c r="B8758" s="111">
        <f>INDEX(kommuner!C:C,MATCH(_xlfn.NUMBERVALUE(A8758),kommuner!B:B,0))</f>
        <v>4638</v>
      </c>
      <c r="C8758" s="111" t="s">
        <v>127</v>
      </c>
      <c r="D8758" s="111" t="s">
        <v>127</v>
      </c>
      <c r="E8758" s="111" t="s">
        <v>126</v>
      </c>
      <c r="F8758" s="111" t="s">
        <v>185</v>
      </c>
      <c r="G8758" s="111" t="s">
        <v>167</v>
      </c>
      <c r="H8758" s="111" t="s">
        <v>185</v>
      </c>
      <c r="I8758" s="111" t="s">
        <v>167</v>
      </c>
      <c r="J8758" t="str">
        <f t="shared" si="272"/>
        <v>4638SkogMineraljordLauvskogImpediment</v>
      </c>
      <c r="K8758" s="111">
        <v>-1.406906973132888</v>
      </c>
      <c r="L8758" s="111">
        <v>0.85306406685236758</v>
      </c>
      <c r="M8758" s="111">
        <v>6.3979989500968365E-2</v>
      </c>
      <c r="N8758" s="112">
        <f t="shared" si="273"/>
        <v>-0.48986291677955207</v>
      </c>
    </row>
    <row r="8759" spans="1:14" x14ac:dyDescent="0.25">
      <c r="A8759" s="111" t="s">
        <v>823</v>
      </c>
      <c r="B8759" s="111">
        <f>INDEX(kommuner!C:C,MATCH(_xlfn.NUMBERVALUE(A8759),kommuner!B:B,0))</f>
        <v>4638</v>
      </c>
      <c r="C8759" s="111" t="s">
        <v>127</v>
      </c>
      <c r="D8759" s="111" t="s">
        <v>127</v>
      </c>
      <c r="E8759" s="111" t="s">
        <v>126</v>
      </c>
      <c r="F8759" s="111" t="s">
        <v>185</v>
      </c>
      <c r="G8759" s="111" t="s">
        <v>190</v>
      </c>
      <c r="H8759" s="111" t="s">
        <v>185</v>
      </c>
      <c r="I8759" s="111" t="s">
        <v>190</v>
      </c>
      <c r="J8759" t="str">
        <f t="shared" si="272"/>
        <v>4638SkogMineraljordLauvskogLav</v>
      </c>
      <c r="K8759" s="111">
        <v>-8.9748170935426599E-2</v>
      </c>
      <c r="L8759" s="111">
        <v>0.85306406685236758</v>
      </c>
      <c r="M8759" s="111">
        <v>6.3979989500968365E-2</v>
      </c>
      <c r="N8759" s="112">
        <f t="shared" si="273"/>
        <v>0.82729588541790933</v>
      </c>
    </row>
    <row r="8760" spans="1:14" x14ac:dyDescent="0.25">
      <c r="A8760" s="111" t="s">
        <v>823</v>
      </c>
      <c r="B8760" s="111">
        <f>INDEX(kommuner!C:C,MATCH(_xlfn.NUMBERVALUE(A8760),kommuner!B:B,0))</f>
        <v>4638</v>
      </c>
      <c r="C8760" s="111" t="s">
        <v>127</v>
      </c>
      <c r="D8760" s="111" t="s">
        <v>127</v>
      </c>
      <c r="E8760" s="111" t="s">
        <v>126</v>
      </c>
      <c r="F8760" s="111" t="s">
        <v>185</v>
      </c>
      <c r="G8760" s="111" t="s">
        <v>173</v>
      </c>
      <c r="H8760" s="111" t="s">
        <v>185</v>
      </c>
      <c r="I8760" s="111" t="s">
        <v>173</v>
      </c>
      <c r="J8760" t="str">
        <f t="shared" si="272"/>
        <v>4638SkogMineraljordLauvskogMiddels</v>
      </c>
      <c r="K8760" s="111">
        <v>-1.7789409505847176</v>
      </c>
      <c r="L8760" s="111">
        <v>0.85306406685236758</v>
      </c>
      <c r="M8760" s="111">
        <v>6.3979989500968365E-2</v>
      </c>
      <c r="N8760" s="112">
        <f t="shared" si="273"/>
        <v>-0.86189689423138161</v>
      </c>
    </row>
    <row r="8761" spans="1:14" x14ac:dyDescent="0.25">
      <c r="A8761" s="111" t="s">
        <v>823</v>
      </c>
      <c r="B8761" s="111">
        <f>INDEX(kommuner!C:C,MATCH(_xlfn.NUMBERVALUE(A8761),kommuner!B:B,0))</f>
        <v>4638</v>
      </c>
      <c r="C8761" s="111" t="s">
        <v>127</v>
      </c>
      <c r="D8761" s="111" t="s">
        <v>127</v>
      </c>
      <c r="E8761" s="111" t="s">
        <v>126</v>
      </c>
      <c r="F8761" s="111" t="s">
        <v>185</v>
      </c>
      <c r="G8761" s="111" t="s">
        <v>186</v>
      </c>
      <c r="H8761" s="111" t="s">
        <v>185</v>
      </c>
      <c r="I8761" s="111" t="s">
        <v>186</v>
      </c>
      <c r="J8761" t="str">
        <f t="shared" si="272"/>
        <v>4638SkogMineraljordLauvskogSærs høy</v>
      </c>
      <c r="K8761" s="111">
        <v>-3.5879168219799293</v>
      </c>
      <c r="L8761" s="111">
        <v>0.85306406685236758</v>
      </c>
      <c r="M8761" s="111">
        <v>6.3979989500968365E-2</v>
      </c>
      <c r="N8761" s="112">
        <f t="shared" si="273"/>
        <v>-2.6708727656265934</v>
      </c>
    </row>
    <row r="8762" spans="1:14" x14ac:dyDescent="0.25">
      <c r="A8762" s="111" t="s">
        <v>823</v>
      </c>
      <c r="B8762" s="111">
        <f>INDEX(kommuner!C:C,MATCH(_xlfn.NUMBERVALUE(A8762),kommuner!B:B,0))</f>
        <v>4638</v>
      </c>
      <c r="C8762" s="111" t="s">
        <v>127</v>
      </c>
      <c r="D8762" s="111" t="s">
        <v>127</v>
      </c>
      <c r="E8762" s="111" t="s">
        <v>123</v>
      </c>
      <c r="F8762" s="111" t="s">
        <v>172</v>
      </c>
      <c r="G8762" s="111" t="s">
        <v>180</v>
      </c>
      <c r="H8762" s="111" t="s">
        <v>172</v>
      </c>
      <c r="I8762" s="111" t="s">
        <v>180</v>
      </c>
      <c r="J8762" t="str">
        <f t="shared" si="272"/>
        <v>4638SkogOrganisk jordBarskogHøy</v>
      </c>
      <c r="K8762" s="111">
        <v>-2.5184559031994138</v>
      </c>
      <c r="L8762" s="111">
        <v>0.92784825435236762</v>
      </c>
      <c r="M8762" s="111">
        <v>0.46518126042825314</v>
      </c>
      <c r="N8762" s="112">
        <f t="shared" si="273"/>
        <v>-1.1254263884187932</v>
      </c>
    </row>
    <row r="8763" spans="1:14" x14ac:dyDescent="0.25">
      <c r="A8763" s="111" t="s">
        <v>823</v>
      </c>
      <c r="B8763" s="111">
        <f>INDEX(kommuner!C:C,MATCH(_xlfn.NUMBERVALUE(A8763),kommuner!B:B,0))</f>
        <v>4638</v>
      </c>
      <c r="C8763" s="111" t="s">
        <v>127</v>
      </c>
      <c r="D8763" s="111" t="s">
        <v>127</v>
      </c>
      <c r="E8763" s="111" t="s">
        <v>123</v>
      </c>
      <c r="F8763" s="111" t="s">
        <v>172</v>
      </c>
      <c r="G8763" s="111" t="s">
        <v>167</v>
      </c>
      <c r="H8763" s="111" t="s">
        <v>172</v>
      </c>
      <c r="I8763" s="111" t="s">
        <v>167</v>
      </c>
      <c r="J8763" t="str">
        <f t="shared" si="272"/>
        <v>4638SkogOrganisk jordBarskogImpediment</v>
      </c>
      <c r="K8763" s="111">
        <v>-0.13011741963904588</v>
      </c>
      <c r="L8763" s="111">
        <v>0.92784825435236762</v>
      </c>
      <c r="M8763" s="111">
        <v>0.46510463492953991</v>
      </c>
      <c r="N8763" s="112">
        <f t="shared" si="273"/>
        <v>1.2628354696428616</v>
      </c>
    </row>
    <row r="8764" spans="1:14" x14ac:dyDescent="0.25">
      <c r="A8764" s="111" t="s">
        <v>823</v>
      </c>
      <c r="B8764" s="111">
        <f>INDEX(kommuner!C:C,MATCH(_xlfn.NUMBERVALUE(A8764),kommuner!B:B,0))</f>
        <v>4638</v>
      </c>
      <c r="C8764" s="111" t="s">
        <v>127</v>
      </c>
      <c r="D8764" s="111" t="s">
        <v>127</v>
      </c>
      <c r="E8764" s="111" t="s">
        <v>123</v>
      </c>
      <c r="F8764" s="111" t="s">
        <v>172</v>
      </c>
      <c r="G8764" s="111" t="s">
        <v>190</v>
      </c>
      <c r="H8764" s="111" t="s">
        <v>172</v>
      </c>
      <c r="I8764" s="111" t="s">
        <v>190</v>
      </c>
      <c r="J8764" t="str">
        <f t="shared" si="272"/>
        <v>4638SkogOrganisk jordBarskogLav</v>
      </c>
      <c r="K8764" s="111">
        <v>-0.50666953101693391</v>
      </c>
      <c r="L8764" s="111">
        <v>0.92784825435236762</v>
      </c>
      <c r="M8764" s="111">
        <v>0.46510463492953991</v>
      </c>
      <c r="N8764" s="112">
        <f t="shared" si="273"/>
        <v>0.88628335826497362</v>
      </c>
    </row>
    <row r="8765" spans="1:14" x14ac:dyDescent="0.25">
      <c r="A8765" s="111" t="s">
        <v>823</v>
      </c>
      <c r="B8765" s="111">
        <f>INDEX(kommuner!C:C,MATCH(_xlfn.NUMBERVALUE(A8765),kommuner!B:B,0))</f>
        <v>4638</v>
      </c>
      <c r="C8765" s="111" t="s">
        <v>127</v>
      </c>
      <c r="D8765" s="111" t="s">
        <v>127</v>
      </c>
      <c r="E8765" s="111" t="s">
        <v>123</v>
      </c>
      <c r="F8765" s="111" t="s">
        <v>172</v>
      </c>
      <c r="G8765" s="111" t="s">
        <v>173</v>
      </c>
      <c r="H8765" s="111" t="s">
        <v>172</v>
      </c>
      <c r="I8765" s="111" t="s">
        <v>173</v>
      </c>
      <c r="J8765" t="str">
        <f t="shared" si="272"/>
        <v>4638SkogOrganisk jordBarskogMiddels</v>
      </c>
      <c r="K8765" s="111">
        <v>-1.5571490961494638</v>
      </c>
      <c r="L8765" s="111">
        <v>0.92784825435236762</v>
      </c>
      <c r="M8765" s="111">
        <v>0.46518126042825314</v>
      </c>
      <c r="N8765" s="112">
        <f t="shared" si="273"/>
        <v>-0.16411958136884308</v>
      </c>
    </row>
    <row r="8766" spans="1:14" x14ac:dyDescent="0.25">
      <c r="A8766" s="111" t="s">
        <v>823</v>
      </c>
      <c r="B8766" s="111">
        <f>INDEX(kommuner!C:C,MATCH(_xlfn.NUMBERVALUE(A8766),kommuner!B:B,0))</f>
        <v>4638</v>
      </c>
      <c r="C8766" s="111" t="s">
        <v>127</v>
      </c>
      <c r="D8766" s="111" t="s">
        <v>127</v>
      </c>
      <c r="E8766" s="111" t="s">
        <v>123</v>
      </c>
      <c r="F8766" s="111" t="s">
        <v>172</v>
      </c>
      <c r="G8766" s="111" t="s">
        <v>186</v>
      </c>
      <c r="H8766" s="111" t="s">
        <v>172</v>
      </c>
      <c r="I8766" s="111" t="s">
        <v>186</v>
      </c>
      <c r="J8766" t="str">
        <f t="shared" si="272"/>
        <v>4638SkogOrganisk jordBarskogSærs høy</v>
      </c>
      <c r="K8766" s="111">
        <v>2.5548655235722699</v>
      </c>
      <c r="L8766" s="111">
        <v>0.92784825435236762</v>
      </c>
      <c r="M8766" s="111">
        <v>0.46518126042825314</v>
      </c>
      <c r="N8766" s="112">
        <f t="shared" si="273"/>
        <v>3.9478950383528906</v>
      </c>
    </row>
    <row r="8767" spans="1:14" x14ac:dyDescent="0.25">
      <c r="A8767" s="111" t="s">
        <v>823</v>
      </c>
      <c r="B8767" s="111">
        <f>INDEX(kommuner!C:C,MATCH(_xlfn.NUMBERVALUE(A8767),kommuner!B:B,0))</f>
        <v>4638</v>
      </c>
      <c r="C8767" s="111" t="s">
        <v>127</v>
      </c>
      <c r="D8767" s="111" t="s">
        <v>127</v>
      </c>
      <c r="E8767" s="111" t="s">
        <v>123</v>
      </c>
      <c r="F8767" s="111" t="s">
        <v>179</v>
      </c>
      <c r="G8767" s="111" t="s">
        <v>180</v>
      </c>
      <c r="H8767" s="111" t="s">
        <v>179</v>
      </c>
      <c r="I8767" s="111" t="s">
        <v>180</v>
      </c>
      <c r="J8767" t="str">
        <f t="shared" si="272"/>
        <v>4638SkogOrganisk jordBlandingsskogHøy</v>
      </c>
      <c r="K8767" s="111">
        <v>-5.5554344456832343</v>
      </c>
      <c r="L8767" s="111">
        <v>0.92784825435236762</v>
      </c>
      <c r="M8767" s="111">
        <v>0.46510463492953991</v>
      </c>
      <c r="N8767" s="112">
        <f t="shared" si="273"/>
        <v>-4.1624815564013264</v>
      </c>
    </row>
    <row r="8768" spans="1:14" x14ac:dyDescent="0.25">
      <c r="A8768" s="111" t="s">
        <v>823</v>
      </c>
      <c r="B8768" s="111">
        <f>INDEX(kommuner!C:C,MATCH(_xlfn.NUMBERVALUE(A8768),kommuner!B:B,0))</f>
        <v>4638</v>
      </c>
      <c r="C8768" s="111" t="s">
        <v>127</v>
      </c>
      <c r="D8768" s="111" t="s">
        <v>127</v>
      </c>
      <c r="E8768" s="111" t="s">
        <v>123</v>
      </c>
      <c r="F8768" s="111" t="s">
        <v>179</v>
      </c>
      <c r="G8768" s="111" t="s">
        <v>167</v>
      </c>
      <c r="H8768" s="111" t="s">
        <v>179</v>
      </c>
      <c r="I8768" s="111" t="s">
        <v>167</v>
      </c>
      <c r="J8768" t="str">
        <f t="shared" si="272"/>
        <v>4638SkogOrganisk jordBlandingsskogImpediment</v>
      </c>
      <c r="K8768" s="111">
        <v>-0.28586344175800005</v>
      </c>
      <c r="L8768" s="111">
        <v>0.92784825435236762</v>
      </c>
      <c r="M8768" s="111">
        <v>0.46510463492953991</v>
      </c>
      <c r="N8768" s="112">
        <f t="shared" si="273"/>
        <v>1.1070894475239075</v>
      </c>
    </row>
    <row r="8769" spans="1:14" x14ac:dyDescent="0.25">
      <c r="A8769" s="111" t="s">
        <v>823</v>
      </c>
      <c r="B8769" s="111">
        <f>INDEX(kommuner!C:C,MATCH(_xlfn.NUMBERVALUE(A8769),kommuner!B:B,0))</f>
        <v>4638</v>
      </c>
      <c r="C8769" s="111" t="s">
        <v>127</v>
      </c>
      <c r="D8769" s="111" t="s">
        <v>127</v>
      </c>
      <c r="E8769" s="111" t="s">
        <v>123</v>
      </c>
      <c r="F8769" s="111" t="s">
        <v>179</v>
      </c>
      <c r="G8769" s="111" t="s">
        <v>190</v>
      </c>
      <c r="H8769" s="111" t="s">
        <v>179</v>
      </c>
      <c r="I8769" s="111" t="s">
        <v>190</v>
      </c>
      <c r="J8769" t="str">
        <f t="shared" si="272"/>
        <v>4638SkogOrganisk jordBlandingsskogLav</v>
      </c>
      <c r="K8769" s="111">
        <v>-1.2347339377887629</v>
      </c>
      <c r="L8769" s="111">
        <v>0.92784825435236762</v>
      </c>
      <c r="M8769" s="111">
        <v>0.46510463492953991</v>
      </c>
      <c r="N8769" s="112">
        <f t="shared" si="273"/>
        <v>0.15821895149314458</v>
      </c>
    </row>
    <row r="8770" spans="1:14" x14ac:dyDescent="0.25">
      <c r="A8770" s="111" t="s">
        <v>823</v>
      </c>
      <c r="B8770" s="111">
        <f>INDEX(kommuner!C:C,MATCH(_xlfn.NUMBERVALUE(A8770),kommuner!B:B,0))</f>
        <v>4638</v>
      </c>
      <c r="C8770" s="111" t="s">
        <v>127</v>
      </c>
      <c r="D8770" s="111" t="s">
        <v>127</v>
      </c>
      <c r="E8770" s="111" t="s">
        <v>123</v>
      </c>
      <c r="F8770" s="111" t="s">
        <v>179</v>
      </c>
      <c r="G8770" s="111" t="s">
        <v>173</v>
      </c>
      <c r="H8770" s="111" t="s">
        <v>179</v>
      </c>
      <c r="I8770" s="111" t="s">
        <v>173</v>
      </c>
      <c r="J8770" t="str">
        <f t="shared" si="272"/>
        <v>4638SkogOrganisk jordBlandingsskogMiddels</v>
      </c>
      <c r="K8770" s="111">
        <v>-2.4239591752717748</v>
      </c>
      <c r="L8770" s="111">
        <v>0.92784825435236762</v>
      </c>
      <c r="M8770" s="111">
        <v>0.46510463492953991</v>
      </c>
      <c r="N8770" s="112">
        <f t="shared" si="273"/>
        <v>-1.0310062859898674</v>
      </c>
    </row>
    <row r="8771" spans="1:14" x14ac:dyDescent="0.25">
      <c r="A8771" s="111" t="s">
        <v>823</v>
      </c>
      <c r="B8771" s="111">
        <f>INDEX(kommuner!C:C,MATCH(_xlfn.NUMBERVALUE(A8771),kommuner!B:B,0))</f>
        <v>4638</v>
      </c>
      <c r="C8771" s="111" t="s">
        <v>127</v>
      </c>
      <c r="D8771" s="111" t="s">
        <v>127</v>
      </c>
      <c r="E8771" s="111" t="s">
        <v>123</v>
      </c>
      <c r="F8771" s="111" t="s">
        <v>179</v>
      </c>
      <c r="G8771" s="111" t="s">
        <v>186</v>
      </c>
      <c r="H8771" s="111" t="s">
        <v>179</v>
      </c>
      <c r="I8771" s="111" t="s">
        <v>186</v>
      </c>
      <c r="J8771" t="str">
        <f t="shared" ref="J8771:J8834" si="274">B8771&amp;C8771&amp;E8771&amp;IF(C8771="Skog",F8771&amp;G8771,"")</f>
        <v>4638SkogOrganisk jordBlandingsskogSærs høy</v>
      </c>
      <c r="K8771" s="111">
        <v>-1.5726115302258048</v>
      </c>
      <c r="L8771" s="111">
        <v>0.92784825435236762</v>
      </c>
      <c r="M8771" s="111">
        <v>0.46510463492953991</v>
      </c>
      <c r="N8771" s="112">
        <f t="shared" ref="N8771:N8834" si="275">SUM(K8771:M8771)</f>
        <v>-0.17965864094389727</v>
      </c>
    </row>
    <row r="8772" spans="1:14" x14ac:dyDescent="0.25">
      <c r="A8772" s="111" t="s">
        <v>823</v>
      </c>
      <c r="B8772" s="111">
        <f>INDEX(kommuner!C:C,MATCH(_xlfn.NUMBERVALUE(A8772),kommuner!B:B,0))</f>
        <v>4638</v>
      </c>
      <c r="C8772" s="111" t="s">
        <v>127</v>
      </c>
      <c r="D8772" s="111" t="s">
        <v>127</v>
      </c>
      <c r="E8772" s="111" t="s">
        <v>123</v>
      </c>
      <c r="F8772" s="111" t="s">
        <v>185</v>
      </c>
      <c r="G8772" s="111" t="s">
        <v>180</v>
      </c>
      <c r="H8772" s="111" t="s">
        <v>185</v>
      </c>
      <c r="I8772" s="111" t="s">
        <v>180</v>
      </c>
      <c r="J8772" t="str">
        <f t="shared" si="274"/>
        <v>4638SkogOrganisk jordLauvskogHøy</v>
      </c>
      <c r="K8772" s="111">
        <v>-1.9913688882377358</v>
      </c>
      <c r="L8772" s="111">
        <v>0.92784825435236762</v>
      </c>
      <c r="M8772" s="111">
        <v>0.46510463492953991</v>
      </c>
      <c r="N8772" s="112">
        <f t="shared" si="275"/>
        <v>-0.59841599895582831</v>
      </c>
    </row>
    <row r="8773" spans="1:14" x14ac:dyDescent="0.25">
      <c r="A8773" s="111" t="s">
        <v>823</v>
      </c>
      <c r="B8773" s="111">
        <f>INDEX(kommuner!C:C,MATCH(_xlfn.NUMBERVALUE(A8773),kommuner!B:B,0))</f>
        <v>4638</v>
      </c>
      <c r="C8773" s="111" t="s">
        <v>127</v>
      </c>
      <c r="D8773" s="111" t="s">
        <v>127</v>
      </c>
      <c r="E8773" s="111" t="s">
        <v>123</v>
      </c>
      <c r="F8773" s="111" t="s">
        <v>185</v>
      </c>
      <c r="G8773" s="111" t="s">
        <v>167</v>
      </c>
      <c r="H8773" s="111" t="s">
        <v>185</v>
      </c>
      <c r="I8773" s="111" t="s">
        <v>167</v>
      </c>
      <c r="J8773" t="str">
        <f t="shared" si="274"/>
        <v>4638SkogOrganisk jordLauvskogImpediment</v>
      </c>
      <c r="K8773" s="111">
        <v>0.35000626494250675</v>
      </c>
      <c r="L8773" s="111">
        <v>0.92784825435236762</v>
      </c>
      <c r="M8773" s="111">
        <v>0.46510463492953991</v>
      </c>
      <c r="N8773" s="112">
        <f t="shared" si="275"/>
        <v>1.7429591542244141</v>
      </c>
    </row>
    <row r="8774" spans="1:14" x14ac:dyDescent="0.25">
      <c r="A8774" s="111" t="s">
        <v>823</v>
      </c>
      <c r="B8774" s="111">
        <f>INDEX(kommuner!C:C,MATCH(_xlfn.NUMBERVALUE(A8774),kommuner!B:B,0))</f>
        <v>4638</v>
      </c>
      <c r="C8774" s="111" t="s">
        <v>127</v>
      </c>
      <c r="D8774" s="111" t="s">
        <v>127</v>
      </c>
      <c r="E8774" s="111" t="s">
        <v>123</v>
      </c>
      <c r="F8774" s="111" t="s">
        <v>185</v>
      </c>
      <c r="G8774" s="111" t="s">
        <v>190</v>
      </c>
      <c r="H8774" s="111" t="s">
        <v>185</v>
      </c>
      <c r="I8774" s="111" t="s">
        <v>190</v>
      </c>
      <c r="J8774" t="str">
        <f t="shared" si="274"/>
        <v>4638SkogOrganisk jordLauvskogLav</v>
      </c>
      <c r="K8774" s="111">
        <v>1.1144075558526714</v>
      </c>
      <c r="L8774" s="111">
        <v>0.92784825435236762</v>
      </c>
      <c r="M8774" s="111">
        <v>0.46510463492953991</v>
      </c>
      <c r="N8774" s="112">
        <f t="shared" si="275"/>
        <v>2.5073604451345788</v>
      </c>
    </row>
    <row r="8775" spans="1:14" x14ac:dyDescent="0.25">
      <c r="A8775" s="111" t="s">
        <v>823</v>
      </c>
      <c r="B8775" s="111">
        <f>INDEX(kommuner!C:C,MATCH(_xlfn.NUMBERVALUE(A8775),kommuner!B:B,0))</f>
        <v>4638</v>
      </c>
      <c r="C8775" s="111" t="s">
        <v>127</v>
      </c>
      <c r="D8775" s="111" t="s">
        <v>127</v>
      </c>
      <c r="E8775" s="111" t="s">
        <v>123</v>
      </c>
      <c r="F8775" s="111" t="s">
        <v>185</v>
      </c>
      <c r="G8775" s="111" t="s">
        <v>173</v>
      </c>
      <c r="H8775" s="111" t="s">
        <v>185</v>
      </c>
      <c r="I8775" s="111" t="s">
        <v>173</v>
      </c>
      <c r="J8775" t="str">
        <f t="shared" si="274"/>
        <v>4638SkogOrganisk jordLauvskogMiddels</v>
      </c>
      <c r="K8775" s="111">
        <v>-0.62664468270982987</v>
      </c>
      <c r="L8775" s="111">
        <v>0.92784825435236762</v>
      </c>
      <c r="M8775" s="111">
        <v>0.46510463492953991</v>
      </c>
      <c r="N8775" s="112">
        <f t="shared" si="275"/>
        <v>0.76630820657207765</v>
      </c>
    </row>
    <row r="8776" spans="1:14" x14ac:dyDescent="0.25">
      <c r="A8776" s="111" t="s">
        <v>823</v>
      </c>
      <c r="B8776" s="111">
        <f>INDEX(kommuner!C:C,MATCH(_xlfn.NUMBERVALUE(A8776),kommuner!B:B,0))</f>
        <v>4638</v>
      </c>
      <c r="C8776" s="111" t="s">
        <v>127</v>
      </c>
      <c r="D8776" s="111" t="s">
        <v>127</v>
      </c>
      <c r="E8776" s="111" t="s">
        <v>123</v>
      </c>
      <c r="F8776" s="111" t="s">
        <v>185</v>
      </c>
      <c r="G8776" s="111" t="s">
        <v>186</v>
      </c>
      <c r="H8776" s="111" t="s">
        <v>185</v>
      </c>
      <c r="I8776" s="111" t="s">
        <v>186</v>
      </c>
      <c r="J8776" t="str">
        <f t="shared" si="274"/>
        <v>4638SkogOrganisk jordLauvskogSærs høy</v>
      </c>
      <c r="K8776" s="111">
        <v>-1.8997279926091779</v>
      </c>
      <c r="L8776" s="111">
        <v>0.92784825435236762</v>
      </c>
      <c r="M8776" s="111">
        <v>0.46510463492953991</v>
      </c>
      <c r="N8776" s="112">
        <f t="shared" si="275"/>
        <v>-0.50677510332727038</v>
      </c>
    </row>
    <row r="8777" spans="1:14" x14ac:dyDescent="0.25">
      <c r="A8777" s="111" t="s">
        <v>823</v>
      </c>
      <c r="B8777" s="111">
        <f>INDEX(kommuner!C:C,MATCH(_xlfn.NUMBERVALUE(A8777),kommuner!B:B,0))</f>
        <v>4638</v>
      </c>
      <c r="C8777" s="111" t="s">
        <v>83</v>
      </c>
      <c r="D8777" s="111" t="s">
        <v>83</v>
      </c>
      <c r="E8777" s="111" t="s">
        <v>126</v>
      </c>
      <c r="F8777" s="111" t="s">
        <v>139</v>
      </c>
      <c r="G8777" s="111" t="s">
        <v>139</v>
      </c>
      <c r="H8777" s="111" t="s">
        <v>139</v>
      </c>
      <c r="I8777" s="111" t="s">
        <v>139</v>
      </c>
      <c r="J8777" t="str">
        <f t="shared" si="274"/>
        <v>4638Utbygd arealMineraljord</v>
      </c>
      <c r="K8777" s="111">
        <v>-1.3010725986550351</v>
      </c>
      <c r="L8777" s="111">
        <v>0</v>
      </c>
      <c r="M8777" s="111">
        <v>1.303047089454229E-2</v>
      </c>
      <c r="N8777" s="112">
        <f t="shared" si="275"/>
        <v>-1.2880421277604928</v>
      </c>
    </row>
    <row r="8778" spans="1:14" x14ac:dyDescent="0.25">
      <c r="A8778" s="111" t="s">
        <v>823</v>
      </c>
      <c r="B8778" s="111">
        <f>INDEX(kommuner!C:C,MATCH(_xlfn.NUMBERVALUE(A8778),kommuner!B:B,0))</f>
        <v>4638</v>
      </c>
      <c r="C8778" s="111" t="s">
        <v>83</v>
      </c>
      <c r="D8778" s="111" t="s">
        <v>83</v>
      </c>
      <c r="E8778" s="111" t="s">
        <v>123</v>
      </c>
      <c r="F8778" s="111" t="s">
        <v>139</v>
      </c>
      <c r="G8778" s="111" t="s">
        <v>139</v>
      </c>
      <c r="H8778" s="111" t="s">
        <v>139</v>
      </c>
      <c r="I8778" s="111" t="s">
        <v>139</v>
      </c>
      <c r="J8778" t="str">
        <f t="shared" si="274"/>
        <v>4638Utbygd arealOrganisk jord</v>
      </c>
      <c r="K8778" s="111">
        <v>29.011421395201612</v>
      </c>
      <c r="L8778" s="111">
        <v>0</v>
      </c>
      <c r="M8778" s="111">
        <v>1.303047089454229E-2</v>
      </c>
      <c r="N8778" s="112">
        <f t="shared" si="275"/>
        <v>29.024451866096154</v>
      </c>
    </row>
    <row r="8779" spans="1:14" x14ac:dyDescent="0.25">
      <c r="A8779" s="111" t="s">
        <v>823</v>
      </c>
      <c r="B8779" s="111">
        <f>INDEX(kommuner!C:C,MATCH(_xlfn.NUMBERVALUE(A8779),kommuner!B:B,0))</f>
        <v>4638</v>
      </c>
      <c r="C8779" s="111" t="s">
        <v>181</v>
      </c>
      <c r="D8779" s="111" t="s">
        <v>181</v>
      </c>
      <c r="E8779" s="111" t="s">
        <v>123</v>
      </c>
      <c r="F8779" s="111" t="s">
        <v>139</v>
      </c>
      <c r="G8779" s="111" t="s">
        <v>139</v>
      </c>
      <c r="H8779" s="111" t="s">
        <v>139</v>
      </c>
      <c r="I8779" s="111" t="s">
        <v>139</v>
      </c>
      <c r="J8779" t="str">
        <f t="shared" si="274"/>
        <v>4638Vann og myrOrganisk jord</v>
      </c>
      <c r="K8779" s="111">
        <v>-0.38124953903444653</v>
      </c>
      <c r="L8779" s="111">
        <v>0</v>
      </c>
      <c r="M8779" s="111">
        <v>0</v>
      </c>
      <c r="N8779" s="112">
        <f t="shared" si="275"/>
        <v>-0.38124953903444653</v>
      </c>
    </row>
    <row r="8780" spans="1:14" x14ac:dyDescent="0.25">
      <c r="A8780" s="111" t="s">
        <v>824</v>
      </c>
      <c r="B8780" s="111">
        <f>INDEX(kommuner!C:C,MATCH(_xlfn.NUMBERVALUE(A8780),kommuner!B:B,0))</f>
        <v>4639</v>
      </c>
      <c r="C8780" s="111" t="s">
        <v>82</v>
      </c>
      <c r="D8780" s="111" t="s">
        <v>82</v>
      </c>
      <c r="E8780" s="111" t="s">
        <v>126</v>
      </c>
      <c r="F8780" s="111" t="s">
        <v>139</v>
      </c>
      <c r="G8780" s="111" t="s">
        <v>139</v>
      </c>
      <c r="H8780" s="111" t="s">
        <v>139</v>
      </c>
      <c r="I8780" s="111" t="s">
        <v>139</v>
      </c>
      <c r="J8780" t="str">
        <f t="shared" si="274"/>
        <v>4639Annen utmarkMineraljord</v>
      </c>
      <c r="K8780" s="111">
        <v>-0.12122885237983599</v>
      </c>
      <c r="L8780" s="111">
        <v>0</v>
      </c>
      <c r="M8780" s="111">
        <v>0</v>
      </c>
      <c r="N8780" s="112">
        <f t="shared" si="275"/>
        <v>-0.12122885237983599</v>
      </c>
    </row>
    <row r="8781" spans="1:14" x14ac:dyDescent="0.25">
      <c r="A8781" s="111" t="s">
        <v>824</v>
      </c>
      <c r="B8781" s="111">
        <f>INDEX(kommuner!C:C,MATCH(_xlfn.NUMBERVALUE(A8781),kommuner!B:B,0))</f>
        <v>4639</v>
      </c>
      <c r="C8781" s="111" t="s">
        <v>121</v>
      </c>
      <c r="D8781" s="111" t="s">
        <v>121</v>
      </c>
      <c r="E8781" s="111" t="s">
        <v>126</v>
      </c>
      <c r="F8781" s="111" t="s">
        <v>139</v>
      </c>
      <c r="G8781" s="111" t="s">
        <v>139</v>
      </c>
      <c r="H8781" s="111" t="s">
        <v>139</v>
      </c>
      <c r="I8781" s="111" t="s">
        <v>139</v>
      </c>
      <c r="J8781" t="str">
        <f t="shared" si="274"/>
        <v>4639BeiteMineraljord</v>
      </c>
      <c r="K8781" s="111">
        <v>-0.96338340838695502</v>
      </c>
      <c r="L8781" s="111">
        <v>0</v>
      </c>
      <c r="M8781" s="111">
        <v>1.2448711246839999E-7</v>
      </c>
      <c r="N8781" s="112">
        <f t="shared" si="275"/>
        <v>-0.96338328389984251</v>
      </c>
    </row>
    <row r="8782" spans="1:14" x14ac:dyDescent="0.25">
      <c r="A8782" s="111" t="s">
        <v>824</v>
      </c>
      <c r="B8782" s="111">
        <f>INDEX(kommuner!C:C,MATCH(_xlfn.NUMBERVALUE(A8782),kommuner!B:B,0))</f>
        <v>4639</v>
      </c>
      <c r="C8782" s="111" t="s">
        <v>121</v>
      </c>
      <c r="D8782" s="111" t="s">
        <v>121</v>
      </c>
      <c r="E8782" s="111" t="s">
        <v>123</v>
      </c>
      <c r="F8782" s="111" t="s">
        <v>139</v>
      </c>
      <c r="G8782" s="111" t="s">
        <v>139</v>
      </c>
      <c r="H8782" s="111" t="s">
        <v>139</v>
      </c>
      <c r="I8782" s="111" t="s">
        <v>139</v>
      </c>
      <c r="J8782" t="str">
        <f t="shared" si="274"/>
        <v>4639BeiteOrganisk jord</v>
      </c>
      <c r="K8782" s="111">
        <v>12.077525935985037</v>
      </c>
      <c r="L8782" s="111">
        <v>1.6412500000000001</v>
      </c>
      <c r="M8782" s="111">
        <v>0</v>
      </c>
      <c r="N8782" s="112">
        <f t="shared" si="275"/>
        <v>13.718775935985036</v>
      </c>
    </row>
    <row r="8783" spans="1:14" x14ac:dyDescent="0.25">
      <c r="A8783" s="111" t="s">
        <v>824</v>
      </c>
      <c r="B8783" s="111">
        <f>INDEX(kommuner!C:C,MATCH(_xlfn.NUMBERVALUE(A8783),kommuner!B:B,0))</f>
        <v>4639</v>
      </c>
      <c r="C8783" s="111" t="s">
        <v>84</v>
      </c>
      <c r="D8783" s="111" t="s">
        <v>84</v>
      </c>
      <c r="E8783" s="111" t="s">
        <v>126</v>
      </c>
      <c r="F8783" s="111" t="s">
        <v>139</v>
      </c>
      <c r="G8783" s="111" t="s">
        <v>139</v>
      </c>
      <c r="H8783" s="111" t="s">
        <v>139</v>
      </c>
      <c r="I8783" s="111" t="s">
        <v>139</v>
      </c>
      <c r="J8783" t="str">
        <f t="shared" si="274"/>
        <v>4639Dyrket markMineraljord</v>
      </c>
      <c r="K8783" s="111">
        <v>-0.77042202609341914</v>
      </c>
      <c r="L8783" s="111">
        <v>0</v>
      </c>
      <c r="M8783" s="111">
        <v>0</v>
      </c>
      <c r="N8783" s="112">
        <f t="shared" si="275"/>
        <v>-0.77042202609341914</v>
      </c>
    </row>
    <row r="8784" spans="1:14" x14ac:dyDescent="0.25">
      <c r="A8784" s="111" t="s">
        <v>824</v>
      </c>
      <c r="B8784" s="111">
        <f>INDEX(kommuner!C:C,MATCH(_xlfn.NUMBERVALUE(A8784),kommuner!B:B,0))</f>
        <v>4639</v>
      </c>
      <c r="C8784" s="111" t="s">
        <v>84</v>
      </c>
      <c r="D8784" s="111" t="s">
        <v>84</v>
      </c>
      <c r="E8784" s="111" t="s">
        <v>123</v>
      </c>
      <c r="F8784" s="111" t="s">
        <v>139</v>
      </c>
      <c r="G8784" s="111" t="s">
        <v>139</v>
      </c>
      <c r="H8784" s="111" t="s">
        <v>139</v>
      </c>
      <c r="I8784" s="111" t="s">
        <v>139</v>
      </c>
      <c r="J8784" t="str">
        <f t="shared" si="274"/>
        <v>4639Dyrket markOrganisk jord</v>
      </c>
      <c r="K8784" s="111">
        <v>28.726149366675592</v>
      </c>
      <c r="L8784" s="111">
        <v>1.45625</v>
      </c>
      <c r="M8784" s="111">
        <v>0</v>
      </c>
      <c r="N8784" s="112">
        <f t="shared" si="275"/>
        <v>30.182399366675593</v>
      </c>
    </row>
    <row r="8785" spans="1:14" x14ac:dyDescent="0.25">
      <c r="A8785" s="111" t="s">
        <v>824</v>
      </c>
      <c r="B8785" s="111">
        <f>INDEX(kommuner!C:C,MATCH(_xlfn.NUMBERVALUE(A8785),kommuner!B:B,0))</f>
        <v>4639</v>
      </c>
      <c r="C8785" s="111" t="s">
        <v>127</v>
      </c>
      <c r="D8785" s="111" t="s">
        <v>127</v>
      </c>
      <c r="E8785" s="111" t="s">
        <v>126</v>
      </c>
      <c r="F8785" s="111" t="s">
        <v>172</v>
      </c>
      <c r="G8785" s="111" t="s">
        <v>180</v>
      </c>
      <c r="H8785" s="111" t="s">
        <v>172</v>
      </c>
      <c r="I8785" s="111" t="s">
        <v>180</v>
      </c>
      <c r="J8785" t="str">
        <f t="shared" si="274"/>
        <v>4639SkogMineraljordBarskogHøy</v>
      </c>
      <c r="K8785" s="111">
        <v>-3.4914408319412575</v>
      </c>
      <c r="L8785" s="111">
        <v>0.85306406685236758</v>
      </c>
      <c r="M8785" s="111">
        <v>6.4056614999681585E-2</v>
      </c>
      <c r="N8785" s="112">
        <f t="shared" si="275"/>
        <v>-2.5743201500892083</v>
      </c>
    </row>
    <row r="8786" spans="1:14" x14ac:dyDescent="0.25">
      <c r="A8786" s="111" t="s">
        <v>824</v>
      </c>
      <c r="B8786" s="111">
        <f>INDEX(kommuner!C:C,MATCH(_xlfn.NUMBERVALUE(A8786),kommuner!B:B,0))</f>
        <v>4639</v>
      </c>
      <c r="C8786" s="111" t="s">
        <v>127</v>
      </c>
      <c r="D8786" s="111" t="s">
        <v>127</v>
      </c>
      <c r="E8786" s="111" t="s">
        <v>126</v>
      </c>
      <c r="F8786" s="111" t="s">
        <v>172</v>
      </c>
      <c r="G8786" s="111" t="s">
        <v>167</v>
      </c>
      <c r="H8786" s="111" t="s">
        <v>172</v>
      </c>
      <c r="I8786" s="111" t="s">
        <v>167</v>
      </c>
      <c r="J8786" t="str">
        <f t="shared" si="274"/>
        <v>4639SkogMineraljordBarskogImpediment</v>
      </c>
      <c r="K8786" s="111">
        <v>-1.1558387230259366</v>
      </c>
      <c r="L8786" s="111">
        <v>0.85306406685236758</v>
      </c>
      <c r="M8786" s="111">
        <v>6.3979989500968365E-2</v>
      </c>
      <c r="N8786" s="112">
        <f t="shared" si="275"/>
        <v>-0.23879466667260066</v>
      </c>
    </row>
    <row r="8787" spans="1:14" x14ac:dyDescent="0.25">
      <c r="A8787" s="111" t="s">
        <v>824</v>
      </c>
      <c r="B8787" s="111">
        <f>INDEX(kommuner!C:C,MATCH(_xlfn.NUMBERVALUE(A8787),kommuner!B:B,0))</f>
        <v>4639</v>
      </c>
      <c r="C8787" s="111" t="s">
        <v>127</v>
      </c>
      <c r="D8787" s="111" t="s">
        <v>127</v>
      </c>
      <c r="E8787" s="111" t="s">
        <v>126</v>
      </c>
      <c r="F8787" s="111" t="s">
        <v>172</v>
      </c>
      <c r="G8787" s="111" t="s">
        <v>190</v>
      </c>
      <c r="H8787" s="111" t="s">
        <v>172</v>
      </c>
      <c r="I8787" s="111" t="s">
        <v>190</v>
      </c>
      <c r="J8787" t="str">
        <f t="shared" si="274"/>
        <v>4639SkogMineraljordBarskogLav</v>
      </c>
      <c r="K8787" s="111">
        <v>-1.8215681825293268</v>
      </c>
      <c r="L8787" s="111">
        <v>0.85306406685236758</v>
      </c>
      <c r="M8787" s="111">
        <v>6.3979989500968365E-2</v>
      </c>
      <c r="N8787" s="112">
        <f t="shared" si="275"/>
        <v>-0.90452412617599087</v>
      </c>
    </row>
    <row r="8788" spans="1:14" x14ac:dyDescent="0.25">
      <c r="A8788" s="111" t="s">
        <v>824</v>
      </c>
      <c r="B8788" s="111">
        <f>INDEX(kommuner!C:C,MATCH(_xlfn.NUMBERVALUE(A8788),kommuner!B:B,0))</f>
        <v>4639</v>
      </c>
      <c r="C8788" s="111" t="s">
        <v>127</v>
      </c>
      <c r="D8788" s="111" t="s">
        <v>127</v>
      </c>
      <c r="E8788" s="111" t="s">
        <v>126</v>
      </c>
      <c r="F8788" s="111" t="s">
        <v>172</v>
      </c>
      <c r="G8788" s="111" t="s">
        <v>173</v>
      </c>
      <c r="H8788" s="111" t="s">
        <v>172</v>
      </c>
      <c r="I8788" s="111" t="s">
        <v>173</v>
      </c>
      <c r="J8788" t="str">
        <f t="shared" si="274"/>
        <v>4639SkogMineraljordBarskogMiddels</v>
      </c>
      <c r="K8788" s="111">
        <v>-2.9452289214132028</v>
      </c>
      <c r="L8788" s="111">
        <v>0.85306406685236758</v>
      </c>
      <c r="M8788" s="111">
        <v>6.4056614999681585E-2</v>
      </c>
      <c r="N8788" s="112">
        <f t="shared" si="275"/>
        <v>-2.0281082395611536</v>
      </c>
    </row>
    <row r="8789" spans="1:14" x14ac:dyDescent="0.25">
      <c r="A8789" s="111" t="s">
        <v>824</v>
      </c>
      <c r="B8789" s="111">
        <f>INDEX(kommuner!C:C,MATCH(_xlfn.NUMBERVALUE(A8789),kommuner!B:B,0))</f>
        <v>4639</v>
      </c>
      <c r="C8789" s="111" t="s">
        <v>127</v>
      </c>
      <c r="D8789" s="111" t="s">
        <v>127</v>
      </c>
      <c r="E8789" s="111" t="s">
        <v>126</v>
      </c>
      <c r="F8789" s="111" t="s">
        <v>172</v>
      </c>
      <c r="G8789" s="111" t="s">
        <v>186</v>
      </c>
      <c r="H8789" s="111" t="s">
        <v>172</v>
      </c>
      <c r="I8789" s="111" t="s">
        <v>186</v>
      </c>
      <c r="J8789" t="str">
        <f t="shared" si="274"/>
        <v>4639SkogMineraljordBarskogSærs høy</v>
      </c>
      <c r="K8789" s="111">
        <v>-2.734962032443129</v>
      </c>
      <c r="L8789" s="111">
        <v>0.85306406685236758</v>
      </c>
      <c r="M8789" s="111">
        <v>6.4056614999681585E-2</v>
      </c>
      <c r="N8789" s="112">
        <f t="shared" si="275"/>
        <v>-1.81784135059108</v>
      </c>
    </row>
    <row r="8790" spans="1:14" x14ac:dyDescent="0.25">
      <c r="A8790" s="111" t="s">
        <v>824</v>
      </c>
      <c r="B8790" s="111">
        <f>INDEX(kommuner!C:C,MATCH(_xlfn.NUMBERVALUE(A8790),kommuner!B:B,0))</f>
        <v>4639</v>
      </c>
      <c r="C8790" s="111" t="s">
        <v>127</v>
      </c>
      <c r="D8790" s="111" t="s">
        <v>127</v>
      </c>
      <c r="E8790" s="111" t="s">
        <v>126</v>
      </c>
      <c r="F8790" s="111" t="s">
        <v>179</v>
      </c>
      <c r="G8790" s="111" t="s">
        <v>180</v>
      </c>
      <c r="H8790" s="111" t="s">
        <v>179</v>
      </c>
      <c r="I8790" s="111" t="s">
        <v>180</v>
      </c>
      <c r="J8790" t="str">
        <f t="shared" si="274"/>
        <v>4639SkogMineraljordBlandingsskogHøy</v>
      </c>
      <c r="K8790" s="111">
        <v>-7.1939050909469406</v>
      </c>
      <c r="L8790" s="111">
        <v>0.85306406685236758</v>
      </c>
      <c r="M8790" s="111">
        <v>6.3979989500968365E-2</v>
      </c>
      <c r="N8790" s="112">
        <f t="shared" si="275"/>
        <v>-6.2768610345936047</v>
      </c>
    </row>
    <row r="8791" spans="1:14" x14ac:dyDescent="0.25">
      <c r="A8791" s="111" t="s">
        <v>824</v>
      </c>
      <c r="B8791" s="111">
        <f>INDEX(kommuner!C:C,MATCH(_xlfn.NUMBERVALUE(A8791),kommuner!B:B,0))</f>
        <v>4639</v>
      </c>
      <c r="C8791" s="111" t="s">
        <v>127</v>
      </c>
      <c r="D8791" s="111" t="s">
        <v>127</v>
      </c>
      <c r="E8791" s="111" t="s">
        <v>126</v>
      </c>
      <c r="F8791" s="111" t="s">
        <v>179</v>
      </c>
      <c r="G8791" s="111" t="s">
        <v>167</v>
      </c>
      <c r="H8791" s="111" t="s">
        <v>179</v>
      </c>
      <c r="I8791" s="111" t="s">
        <v>167</v>
      </c>
      <c r="J8791" t="str">
        <f t="shared" si="274"/>
        <v>4639SkogMineraljordBlandingsskogImpediment</v>
      </c>
      <c r="K8791" s="111">
        <v>-1.6598037998579707</v>
      </c>
      <c r="L8791" s="111">
        <v>0.85306406685236758</v>
      </c>
      <c r="M8791" s="111">
        <v>6.3979989500968365E-2</v>
      </c>
      <c r="N8791" s="112">
        <f t="shared" si="275"/>
        <v>-0.7427597435046347</v>
      </c>
    </row>
    <row r="8792" spans="1:14" x14ac:dyDescent="0.25">
      <c r="A8792" s="111" t="s">
        <v>824</v>
      </c>
      <c r="B8792" s="111">
        <f>INDEX(kommuner!C:C,MATCH(_xlfn.NUMBERVALUE(A8792),kommuner!B:B,0))</f>
        <v>4639</v>
      </c>
      <c r="C8792" s="111" t="s">
        <v>127</v>
      </c>
      <c r="D8792" s="111" t="s">
        <v>127</v>
      </c>
      <c r="E8792" s="111" t="s">
        <v>126</v>
      </c>
      <c r="F8792" s="111" t="s">
        <v>179</v>
      </c>
      <c r="G8792" s="111" t="s">
        <v>190</v>
      </c>
      <c r="H8792" s="111" t="s">
        <v>179</v>
      </c>
      <c r="I8792" s="111" t="s">
        <v>190</v>
      </c>
      <c r="J8792" t="str">
        <f t="shared" si="274"/>
        <v>4639SkogMineraljordBlandingsskogLav</v>
      </c>
      <c r="K8792" s="111">
        <v>-2.5588434197694254</v>
      </c>
      <c r="L8792" s="111">
        <v>0.85306406685236758</v>
      </c>
      <c r="M8792" s="111">
        <v>6.3979989500968365E-2</v>
      </c>
      <c r="N8792" s="112">
        <f t="shared" si="275"/>
        <v>-1.6417993634160897</v>
      </c>
    </row>
    <row r="8793" spans="1:14" x14ac:dyDescent="0.25">
      <c r="A8793" s="111" t="s">
        <v>824</v>
      </c>
      <c r="B8793" s="111">
        <f>INDEX(kommuner!C:C,MATCH(_xlfn.NUMBERVALUE(A8793),kommuner!B:B,0))</f>
        <v>4639</v>
      </c>
      <c r="C8793" s="111" t="s">
        <v>127</v>
      </c>
      <c r="D8793" s="111" t="s">
        <v>127</v>
      </c>
      <c r="E8793" s="111" t="s">
        <v>126</v>
      </c>
      <c r="F8793" s="111" t="s">
        <v>179</v>
      </c>
      <c r="G8793" s="111" t="s">
        <v>173</v>
      </c>
      <c r="H8793" s="111" t="s">
        <v>179</v>
      </c>
      <c r="I8793" s="111" t="s">
        <v>173</v>
      </c>
      <c r="J8793" t="str">
        <f t="shared" si="274"/>
        <v>4639SkogMineraljordBlandingsskogMiddels</v>
      </c>
      <c r="K8793" s="111">
        <v>-3.8687729546762566</v>
      </c>
      <c r="L8793" s="111">
        <v>0.85306406685236758</v>
      </c>
      <c r="M8793" s="111">
        <v>6.3979989500968365E-2</v>
      </c>
      <c r="N8793" s="112">
        <f t="shared" si="275"/>
        <v>-2.9517288983229206</v>
      </c>
    </row>
    <row r="8794" spans="1:14" x14ac:dyDescent="0.25">
      <c r="A8794" s="111" t="s">
        <v>824</v>
      </c>
      <c r="B8794" s="111">
        <f>INDEX(kommuner!C:C,MATCH(_xlfn.NUMBERVALUE(A8794),kommuner!B:B,0))</f>
        <v>4639</v>
      </c>
      <c r="C8794" s="111" t="s">
        <v>127</v>
      </c>
      <c r="D8794" s="111" t="s">
        <v>127</v>
      </c>
      <c r="E8794" s="111" t="s">
        <v>126</v>
      </c>
      <c r="F8794" s="111" t="s">
        <v>179</v>
      </c>
      <c r="G8794" s="111" t="s">
        <v>186</v>
      </c>
      <c r="H8794" s="111" t="s">
        <v>179</v>
      </c>
      <c r="I8794" s="111" t="s">
        <v>186</v>
      </c>
      <c r="J8794" t="str">
        <f t="shared" si="274"/>
        <v>4639SkogMineraljordBlandingsskogSærs høy</v>
      </c>
      <c r="K8794" s="111">
        <v>-2.9395925245326562</v>
      </c>
      <c r="L8794" s="111">
        <v>0.85306406685236758</v>
      </c>
      <c r="M8794" s="111">
        <v>6.3979989500968365E-2</v>
      </c>
      <c r="N8794" s="112">
        <f t="shared" si="275"/>
        <v>-2.0225484681793202</v>
      </c>
    </row>
    <row r="8795" spans="1:14" x14ac:dyDescent="0.25">
      <c r="A8795" s="111" t="s">
        <v>824</v>
      </c>
      <c r="B8795" s="111">
        <f>INDEX(kommuner!C:C,MATCH(_xlfn.NUMBERVALUE(A8795),kommuner!B:B,0))</f>
        <v>4639</v>
      </c>
      <c r="C8795" s="111" t="s">
        <v>127</v>
      </c>
      <c r="D8795" s="111" t="s">
        <v>127</v>
      </c>
      <c r="E8795" s="111" t="s">
        <v>126</v>
      </c>
      <c r="F8795" s="111" t="s">
        <v>185</v>
      </c>
      <c r="G8795" s="111" t="s">
        <v>180</v>
      </c>
      <c r="H8795" s="111" t="s">
        <v>185</v>
      </c>
      <c r="I8795" s="111" t="s">
        <v>180</v>
      </c>
      <c r="J8795" t="str">
        <f t="shared" si="274"/>
        <v>4639SkogMineraljordLauvskogHøy</v>
      </c>
      <c r="K8795" s="111">
        <v>-2.6171499611514069</v>
      </c>
      <c r="L8795" s="111">
        <v>0.85306406685236758</v>
      </c>
      <c r="M8795" s="111">
        <v>6.3979989500968365E-2</v>
      </c>
      <c r="N8795" s="112">
        <f t="shared" si="275"/>
        <v>-1.7001059047980711</v>
      </c>
    </row>
    <row r="8796" spans="1:14" x14ac:dyDescent="0.25">
      <c r="A8796" s="111" t="s">
        <v>824</v>
      </c>
      <c r="B8796" s="111">
        <f>INDEX(kommuner!C:C,MATCH(_xlfn.NUMBERVALUE(A8796),kommuner!B:B,0))</f>
        <v>4639</v>
      </c>
      <c r="C8796" s="111" t="s">
        <v>127</v>
      </c>
      <c r="D8796" s="111" t="s">
        <v>127</v>
      </c>
      <c r="E8796" s="111" t="s">
        <v>126</v>
      </c>
      <c r="F8796" s="111" t="s">
        <v>185</v>
      </c>
      <c r="G8796" s="111" t="s">
        <v>167</v>
      </c>
      <c r="H8796" s="111" t="s">
        <v>185</v>
      </c>
      <c r="I8796" s="111" t="s">
        <v>167</v>
      </c>
      <c r="J8796" t="str">
        <f t="shared" si="274"/>
        <v>4639SkogMineraljordLauvskogImpediment</v>
      </c>
      <c r="K8796" s="111">
        <v>-1.406906973132888</v>
      </c>
      <c r="L8796" s="111">
        <v>0.85306406685236758</v>
      </c>
      <c r="M8796" s="111">
        <v>6.3979989500968365E-2</v>
      </c>
      <c r="N8796" s="112">
        <f t="shared" si="275"/>
        <v>-0.48986291677955207</v>
      </c>
    </row>
    <row r="8797" spans="1:14" x14ac:dyDescent="0.25">
      <c r="A8797" s="111" t="s">
        <v>824</v>
      </c>
      <c r="B8797" s="111">
        <f>INDEX(kommuner!C:C,MATCH(_xlfn.NUMBERVALUE(A8797),kommuner!B:B,0))</f>
        <v>4639</v>
      </c>
      <c r="C8797" s="111" t="s">
        <v>127</v>
      </c>
      <c r="D8797" s="111" t="s">
        <v>127</v>
      </c>
      <c r="E8797" s="111" t="s">
        <v>126</v>
      </c>
      <c r="F8797" s="111" t="s">
        <v>185</v>
      </c>
      <c r="G8797" s="111" t="s">
        <v>190</v>
      </c>
      <c r="H8797" s="111" t="s">
        <v>185</v>
      </c>
      <c r="I8797" s="111" t="s">
        <v>190</v>
      </c>
      <c r="J8797" t="str">
        <f t="shared" si="274"/>
        <v>4639SkogMineraljordLauvskogLav</v>
      </c>
      <c r="K8797" s="111">
        <v>-8.9748170935426599E-2</v>
      </c>
      <c r="L8797" s="111">
        <v>0.85306406685236758</v>
      </c>
      <c r="M8797" s="111">
        <v>6.3979989500968365E-2</v>
      </c>
      <c r="N8797" s="112">
        <f t="shared" si="275"/>
        <v>0.82729588541790933</v>
      </c>
    </row>
    <row r="8798" spans="1:14" x14ac:dyDescent="0.25">
      <c r="A8798" s="111" t="s">
        <v>824</v>
      </c>
      <c r="B8798" s="111">
        <f>INDEX(kommuner!C:C,MATCH(_xlfn.NUMBERVALUE(A8798),kommuner!B:B,0))</f>
        <v>4639</v>
      </c>
      <c r="C8798" s="111" t="s">
        <v>127</v>
      </c>
      <c r="D8798" s="111" t="s">
        <v>127</v>
      </c>
      <c r="E8798" s="111" t="s">
        <v>126</v>
      </c>
      <c r="F8798" s="111" t="s">
        <v>185</v>
      </c>
      <c r="G8798" s="111" t="s">
        <v>173</v>
      </c>
      <c r="H8798" s="111" t="s">
        <v>185</v>
      </c>
      <c r="I8798" s="111" t="s">
        <v>173</v>
      </c>
      <c r="J8798" t="str">
        <f t="shared" si="274"/>
        <v>4639SkogMineraljordLauvskogMiddels</v>
      </c>
      <c r="K8798" s="111">
        <v>-1.7789409505847176</v>
      </c>
      <c r="L8798" s="111">
        <v>0.85306406685236758</v>
      </c>
      <c r="M8798" s="111">
        <v>6.3979989500968365E-2</v>
      </c>
      <c r="N8798" s="112">
        <f t="shared" si="275"/>
        <v>-0.86189689423138161</v>
      </c>
    </row>
    <row r="8799" spans="1:14" x14ac:dyDescent="0.25">
      <c r="A8799" s="111" t="s">
        <v>824</v>
      </c>
      <c r="B8799" s="111">
        <f>INDEX(kommuner!C:C,MATCH(_xlfn.NUMBERVALUE(A8799),kommuner!B:B,0))</f>
        <v>4639</v>
      </c>
      <c r="C8799" s="111" t="s">
        <v>127</v>
      </c>
      <c r="D8799" s="111" t="s">
        <v>127</v>
      </c>
      <c r="E8799" s="111" t="s">
        <v>126</v>
      </c>
      <c r="F8799" s="111" t="s">
        <v>185</v>
      </c>
      <c r="G8799" s="111" t="s">
        <v>186</v>
      </c>
      <c r="H8799" s="111" t="s">
        <v>185</v>
      </c>
      <c r="I8799" s="111" t="s">
        <v>186</v>
      </c>
      <c r="J8799" t="str">
        <f t="shared" si="274"/>
        <v>4639SkogMineraljordLauvskogSærs høy</v>
      </c>
      <c r="K8799" s="111">
        <v>-3.5879168219799293</v>
      </c>
      <c r="L8799" s="111">
        <v>0.85306406685236758</v>
      </c>
      <c r="M8799" s="111">
        <v>6.3979989500968365E-2</v>
      </c>
      <c r="N8799" s="112">
        <f t="shared" si="275"/>
        <v>-2.6708727656265934</v>
      </c>
    </row>
    <row r="8800" spans="1:14" x14ac:dyDescent="0.25">
      <c r="A8800" s="111" t="s">
        <v>824</v>
      </c>
      <c r="B8800" s="111">
        <f>INDEX(kommuner!C:C,MATCH(_xlfn.NUMBERVALUE(A8800),kommuner!B:B,0))</f>
        <v>4639</v>
      </c>
      <c r="C8800" s="111" t="s">
        <v>127</v>
      </c>
      <c r="D8800" s="111" t="s">
        <v>127</v>
      </c>
      <c r="E8800" s="111" t="s">
        <v>123</v>
      </c>
      <c r="F8800" s="111" t="s">
        <v>172</v>
      </c>
      <c r="G8800" s="111" t="s">
        <v>180</v>
      </c>
      <c r="H8800" s="111" t="s">
        <v>172</v>
      </c>
      <c r="I8800" s="111" t="s">
        <v>180</v>
      </c>
      <c r="J8800" t="str">
        <f t="shared" si="274"/>
        <v>4639SkogOrganisk jordBarskogHøy</v>
      </c>
      <c r="K8800" s="111">
        <v>-2.5184559031994138</v>
      </c>
      <c r="L8800" s="111">
        <v>0.92784825435236762</v>
      </c>
      <c r="M8800" s="111">
        <v>0.46518126042825314</v>
      </c>
      <c r="N8800" s="112">
        <f t="shared" si="275"/>
        <v>-1.1254263884187932</v>
      </c>
    </row>
    <row r="8801" spans="1:14" x14ac:dyDescent="0.25">
      <c r="A8801" s="111" t="s">
        <v>824</v>
      </c>
      <c r="B8801" s="111">
        <f>INDEX(kommuner!C:C,MATCH(_xlfn.NUMBERVALUE(A8801),kommuner!B:B,0))</f>
        <v>4639</v>
      </c>
      <c r="C8801" s="111" t="s">
        <v>127</v>
      </c>
      <c r="D8801" s="111" t="s">
        <v>127</v>
      </c>
      <c r="E8801" s="111" t="s">
        <v>123</v>
      </c>
      <c r="F8801" s="111" t="s">
        <v>172</v>
      </c>
      <c r="G8801" s="111" t="s">
        <v>167</v>
      </c>
      <c r="H8801" s="111" t="s">
        <v>172</v>
      </c>
      <c r="I8801" s="111" t="s">
        <v>167</v>
      </c>
      <c r="J8801" t="str">
        <f t="shared" si="274"/>
        <v>4639SkogOrganisk jordBarskogImpediment</v>
      </c>
      <c r="K8801" s="111">
        <v>-0.13011741963904588</v>
      </c>
      <c r="L8801" s="111">
        <v>0.92784825435236762</v>
      </c>
      <c r="M8801" s="111">
        <v>0.46510463492953991</v>
      </c>
      <c r="N8801" s="112">
        <f t="shared" si="275"/>
        <v>1.2628354696428616</v>
      </c>
    </row>
    <row r="8802" spans="1:14" x14ac:dyDescent="0.25">
      <c r="A8802" s="111" t="s">
        <v>824</v>
      </c>
      <c r="B8802" s="111">
        <f>INDEX(kommuner!C:C,MATCH(_xlfn.NUMBERVALUE(A8802),kommuner!B:B,0))</f>
        <v>4639</v>
      </c>
      <c r="C8802" s="111" t="s">
        <v>127</v>
      </c>
      <c r="D8802" s="111" t="s">
        <v>127</v>
      </c>
      <c r="E8802" s="111" t="s">
        <v>123</v>
      </c>
      <c r="F8802" s="111" t="s">
        <v>172</v>
      </c>
      <c r="G8802" s="111" t="s">
        <v>190</v>
      </c>
      <c r="H8802" s="111" t="s">
        <v>172</v>
      </c>
      <c r="I8802" s="111" t="s">
        <v>190</v>
      </c>
      <c r="J8802" t="str">
        <f t="shared" si="274"/>
        <v>4639SkogOrganisk jordBarskogLav</v>
      </c>
      <c r="K8802" s="111">
        <v>-0.50666953101693391</v>
      </c>
      <c r="L8802" s="111">
        <v>0.92784825435236762</v>
      </c>
      <c r="M8802" s="111">
        <v>0.46510463492953991</v>
      </c>
      <c r="N8802" s="112">
        <f t="shared" si="275"/>
        <v>0.88628335826497362</v>
      </c>
    </row>
    <row r="8803" spans="1:14" x14ac:dyDescent="0.25">
      <c r="A8803" s="111" t="s">
        <v>824</v>
      </c>
      <c r="B8803" s="111">
        <f>INDEX(kommuner!C:C,MATCH(_xlfn.NUMBERVALUE(A8803),kommuner!B:B,0))</f>
        <v>4639</v>
      </c>
      <c r="C8803" s="111" t="s">
        <v>127</v>
      </c>
      <c r="D8803" s="111" t="s">
        <v>127</v>
      </c>
      <c r="E8803" s="111" t="s">
        <v>123</v>
      </c>
      <c r="F8803" s="111" t="s">
        <v>172</v>
      </c>
      <c r="G8803" s="111" t="s">
        <v>173</v>
      </c>
      <c r="H8803" s="111" t="s">
        <v>172</v>
      </c>
      <c r="I8803" s="111" t="s">
        <v>173</v>
      </c>
      <c r="J8803" t="str">
        <f t="shared" si="274"/>
        <v>4639SkogOrganisk jordBarskogMiddels</v>
      </c>
      <c r="K8803" s="111">
        <v>-1.5571490961494638</v>
      </c>
      <c r="L8803" s="111">
        <v>0.92784825435236762</v>
      </c>
      <c r="M8803" s="111">
        <v>0.46518126042825314</v>
      </c>
      <c r="N8803" s="112">
        <f t="shared" si="275"/>
        <v>-0.16411958136884308</v>
      </c>
    </row>
    <row r="8804" spans="1:14" x14ac:dyDescent="0.25">
      <c r="A8804" s="111" t="s">
        <v>824</v>
      </c>
      <c r="B8804" s="111">
        <f>INDEX(kommuner!C:C,MATCH(_xlfn.NUMBERVALUE(A8804),kommuner!B:B,0))</f>
        <v>4639</v>
      </c>
      <c r="C8804" s="111" t="s">
        <v>127</v>
      </c>
      <c r="D8804" s="111" t="s">
        <v>127</v>
      </c>
      <c r="E8804" s="111" t="s">
        <v>123</v>
      </c>
      <c r="F8804" s="111" t="s">
        <v>172</v>
      </c>
      <c r="G8804" s="111" t="s">
        <v>186</v>
      </c>
      <c r="H8804" s="111" t="s">
        <v>172</v>
      </c>
      <c r="I8804" s="111" t="s">
        <v>186</v>
      </c>
      <c r="J8804" t="str">
        <f t="shared" si="274"/>
        <v>4639SkogOrganisk jordBarskogSærs høy</v>
      </c>
      <c r="K8804" s="111">
        <v>2.5548655235722699</v>
      </c>
      <c r="L8804" s="111">
        <v>0.92784825435236762</v>
      </c>
      <c r="M8804" s="111">
        <v>0.46518126042825314</v>
      </c>
      <c r="N8804" s="112">
        <f t="shared" si="275"/>
        <v>3.9478950383528906</v>
      </c>
    </row>
    <row r="8805" spans="1:14" x14ac:dyDescent="0.25">
      <c r="A8805" s="111" t="s">
        <v>824</v>
      </c>
      <c r="B8805" s="111">
        <f>INDEX(kommuner!C:C,MATCH(_xlfn.NUMBERVALUE(A8805),kommuner!B:B,0))</f>
        <v>4639</v>
      </c>
      <c r="C8805" s="111" t="s">
        <v>127</v>
      </c>
      <c r="D8805" s="111" t="s">
        <v>127</v>
      </c>
      <c r="E8805" s="111" t="s">
        <v>123</v>
      </c>
      <c r="F8805" s="111" t="s">
        <v>179</v>
      </c>
      <c r="G8805" s="111" t="s">
        <v>180</v>
      </c>
      <c r="H8805" s="111" t="s">
        <v>179</v>
      </c>
      <c r="I8805" s="111" t="s">
        <v>180</v>
      </c>
      <c r="J8805" t="str">
        <f t="shared" si="274"/>
        <v>4639SkogOrganisk jordBlandingsskogHøy</v>
      </c>
      <c r="K8805" s="111">
        <v>-5.5554344456832343</v>
      </c>
      <c r="L8805" s="111">
        <v>0.92784825435236762</v>
      </c>
      <c r="M8805" s="111">
        <v>0.46510463492953991</v>
      </c>
      <c r="N8805" s="112">
        <f t="shared" si="275"/>
        <v>-4.1624815564013264</v>
      </c>
    </row>
    <row r="8806" spans="1:14" x14ac:dyDescent="0.25">
      <c r="A8806" s="111" t="s">
        <v>824</v>
      </c>
      <c r="B8806" s="111">
        <f>INDEX(kommuner!C:C,MATCH(_xlfn.NUMBERVALUE(A8806),kommuner!B:B,0))</f>
        <v>4639</v>
      </c>
      <c r="C8806" s="111" t="s">
        <v>127</v>
      </c>
      <c r="D8806" s="111" t="s">
        <v>127</v>
      </c>
      <c r="E8806" s="111" t="s">
        <v>123</v>
      </c>
      <c r="F8806" s="111" t="s">
        <v>179</v>
      </c>
      <c r="G8806" s="111" t="s">
        <v>167</v>
      </c>
      <c r="H8806" s="111" t="s">
        <v>179</v>
      </c>
      <c r="I8806" s="111" t="s">
        <v>167</v>
      </c>
      <c r="J8806" t="str">
        <f t="shared" si="274"/>
        <v>4639SkogOrganisk jordBlandingsskogImpediment</v>
      </c>
      <c r="K8806" s="111">
        <v>-0.28586344175800005</v>
      </c>
      <c r="L8806" s="111">
        <v>0.92784825435236762</v>
      </c>
      <c r="M8806" s="111">
        <v>0.46510463492953991</v>
      </c>
      <c r="N8806" s="112">
        <f t="shared" si="275"/>
        <v>1.1070894475239075</v>
      </c>
    </row>
    <row r="8807" spans="1:14" x14ac:dyDescent="0.25">
      <c r="A8807" s="111" t="s">
        <v>824</v>
      </c>
      <c r="B8807" s="111">
        <f>INDEX(kommuner!C:C,MATCH(_xlfn.NUMBERVALUE(A8807),kommuner!B:B,0))</f>
        <v>4639</v>
      </c>
      <c r="C8807" s="111" t="s">
        <v>127</v>
      </c>
      <c r="D8807" s="111" t="s">
        <v>127</v>
      </c>
      <c r="E8807" s="111" t="s">
        <v>123</v>
      </c>
      <c r="F8807" s="111" t="s">
        <v>179</v>
      </c>
      <c r="G8807" s="111" t="s">
        <v>190</v>
      </c>
      <c r="H8807" s="111" t="s">
        <v>179</v>
      </c>
      <c r="I8807" s="111" t="s">
        <v>190</v>
      </c>
      <c r="J8807" t="str">
        <f t="shared" si="274"/>
        <v>4639SkogOrganisk jordBlandingsskogLav</v>
      </c>
      <c r="K8807" s="111">
        <v>-1.2347339377887629</v>
      </c>
      <c r="L8807" s="111">
        <v>0.92784825435236762</v>
      </c>
      <c r="M8807" s="111">
        <v>0.46510463492953991</v>
      </c>
      <c r="N8807" s="112">
        <f t="shared" si="275"/>
        <v>0.15821895149314458</v>
      </c>
    </row>
    <row r="8808" spans="1:14" x14ac:dyDescent="0.25">
      <c r="A8808" s="111" t="s">
        <v>824</v>
      </c>
      <c r="B8808" s="111">
        <f>INDEX(kommuner!C:C,MATCH(_xlfn.NUMBERVALUE(A8808),kommuner!B:B,0))</f>
        <v>4639</v>
      </c>
      <c r="C8808" s="111" t="s">
        <v>127</v>
      </c>
      <c r="D8808" s="111" t="s">
        <v>127</v>
      </c>
      <c r="E8808" s="111" t="s">
        <v>123</v>
      </c>
      <c r="F8808" s="111" t="s">
        <v>179</v>
      </c>
      <c r="G8808" s="111" t="s">
        <v>173</v>
      </c>
      <c r="H8808" s="111" t="s">
        <v>179</v>
      </c>
      <c r="I8808" s="111" t="s">
        <v>173</v>
      </c>
      <c r="J8808" t="str">
        <f t="shared" si="274"/>
        <v>4639SkogOrganisk jordBlandingsskogMiddels</v>
      </c>
      <c r="K8808" s="111">
        <v>-2.4239591752717748</v>
      </c>
      <c r="L8808" s="111">
        <v>0.92784825435236762</v>
      </c>
      <c r="M8808" s="111">
        <v>0.46510463492953991</v>
      </c>
      <c r="N8808" s="112">
        <f t="shared" si="275"/>
        <v>-1.0310062859898674</v>
      </c>
    </row>
    <row r="8809" spans="1:14" x14ac:dyDescent="0.25">
      <c r="A8809" s="111" t="s">
        <v>824</v>
      </c>
      <c r="B8809" s="111">
        <f>INDEX(kommuner!C:C,MATCH(_xlfn.NUMBERVALUE(A8809),kommuner!B:B,0))</f>
        <v>4639</v>
      </c>
      <c r="C8809" s="111" t="s">
        <v>127</v>
      </c>
      <c r="D8809" s="111" t="s">
        <v>127</v>
      </c>
      <c r="E8809" s="111" t="s">
        <v>123</v>
      </c>
      <c r="F8809" s="111" t="s">
        <v>179</v>
      </c>
      <c r="G8809" s="111" t="s">
        <v>186</v>
      </c>
      <c r="H8809" s="111" t="s">
        <v>179</v>
      </c>
      <c r="I8809" s="111" t="s">
        <v>186</v>
      </c>
      <c r="J8809" t="str">
        <f t="shared" si="274"/>
        <v>4639SkogOrganisk jordBlandingsskogSærs høy</v>
      </c>
      <c r="K8809" s="111">
        <v>-1.5726115302258048</v>
      </c>
      <c r="L8809" s="111">
        <v>0.92784825435236762</v>
      </c>
      <c r="M8809" s="111">
        <v>0.46510463492953991</v>
      </c>
      <c r="N8809" s="112">
        <f t="shared" si="275"/>
        <v>-0.17965864094389727</v>
      </c>
    </row>
    <row r="8810" spans="1:14" x14ac:dyDescent="0.25">
      <c r="A8810" s="111" t="s">
        <v>824</v>
      </c>
      <c r="B8810" s="111">
        <f>INDEX(kommuner!C:C,MATCH(_xlfn.NUMBERVALUE(A8810),kommuner!B:B,0))</f>
        <v>4639</v>
      </c>
      <c r="C8810" s="111" t="s">
        <v>127</v>
      </c>
      <c r="D8810" s="111" t="s">
        <v>127</v>
      </c>
      <c r="E8810" s="111" t="s">
        <v>123</v>
      </c>
      <c r="F8810" s="111" t="s">
        <v>185</v>
      </c>
      <c r="G8810" s="111" t="s">
        <v>180</v>
      </c>
      <c r="H8810" s="111" t="s">
        <v>185</v>
      </c>
      <c r="I8810" s="111" t="s">
        <v>180</v>
      </c>
      <c r="J8810" t="str">
        <f t="shared" si="274"/>
        <v>4639SkogOrganisk jordLauvskogHøy</v>
      </c>
      <c r="K8810" s="111">
        <v>-1.9913688882377358</v>
      </c>
      <c r="L8810" s="111">
        <v>0.92784825435236762</v>
      </c>
      <c r="M8810" s="111">
        <v>0.46510463492953991</v>
      </c>
      <c r="N8810" s="112">
        <f t="shared" si="275"/>
        <v>-0.59841599895582831</v>
      </c>
    </row>
    <row r="8811" spans="1:14" x14ac:dyDescent="0.25">
      <c r="A8811" s="111" t="s">
        <v>824</v>
      </c>
      <c r="B8811" s="111">
        <f>INDEX(kommuner!C:C,MATCH(_xlfn.NUMBERVALUE(A8811),kommuner!B:B,0))</f>
        <v>4639</v>
      </c>
      <c r="C8811" s="111" t="s">
        <v>127</v>
      </c>
      <c r="D8811" s="111" t="s">
        <v>127</v>
      </c>
      <c r="E8811" s="111" t="s">
        <v>123</v>
      </c>
      <c r="F8811" s="111" t="s">
        <v>185</v>
      </c>
      <c r="G8811" s="111" t="s">
        <v>167</v>
      </c>
      <c r="H8811" s="111" t="s">
        <v>185</v>
      </c>
      <c r="I8811" s="111" t="s">
        <v>167</v>
      </c>
      <c r="J8811" t="str">
        <f t="shared" si="274"/>
        <v>4639SkogOrganisk jordLauvskogImpediment</v>
      </c>
      <c r="K8811" s="111">
        <v>0.35000626494250675</v>
      </c>
      <c r="L8811" s="111">
        <v>0.92784825435236762</v>
      </c>
      <c r="M8811" s="111">
        <v>0.46510463492953991</v>
      </c>
      <c r="N8811" s="112">
        <f t="shared" si="275"/>
        <v>1.7429591542244141</v>
      </c>
    </row>
    <row r="8812" spans="1:14" x14ac:dyDescent="0.25">
      <c r="A8812" s="111" t="s">
        <v>824</v>
      </c>
      <c r="B8812" s="111">
        <f>INDEX(kommuner!C:C,MATCH(_xlfn.NUMBERVALUE(A8812),kommuner!B:B,0))</f>
        <v>4639</v>
      </c>
      <c r="C8812" s="111" t="s">
        <v>127</v>
      </c>
      <c r="D8812" s="111" t="s">
        <v>127</v>
      </c>
      <c r="E8812" s="111" t="s">
        <v>123</v>
      </c>
      <c r="F8812" s="111" t="s">
        <v>185</v>
      </c>
      <c r="G8812" s="111" t="s">
        <v>190</v>
      </c>
      <c r="H8812" s="111" t="s">
        <v>185</v>
      </c>
      <c r="I8812" s="111" t="s">
        <v>190</v>
      </c>
      <c r="J8812" t="str">
        <f t="shared" si="274"/>
        <v>4639SkogOrganisk jordLauvskogLav</v>
      </c>
      <c r="K8812" s="111">
        <v>1.1144075558526714</v>
      </c>
      <c r="L8812" s="111">
        <v>0.92784825435236762</v>
      </c>
      <c r="M8812" s="111">
        <v>0.46510463492953991</v>
      </c>
      <c r="N8812" s="112">
        <f t="shared" si="275"/>
        <v>2.5073604451345788</v>
      </c>
    </row>
    <row r="8813" spans="1:14" x14ac:dyDescent="0.25">
      <c r="A8813" s="111" t="s">
        <v>824</v>
      </c>
      <c r="B8813" s="111">
        <f>INDEX(kommuner!C:C,MATCH(_xlfn.NUMBERVALUE(A8813),kommuner!B:B,0))</f>
        <v>4639</v>
      </c>
      <c r="C8813" s="111" t="s">
        <v>127</v>
      </c>
      <c r="D8813" s="111" t="s">
        <v>127</v>
      </c>
      <c r="E8813" s="111" t="s">
        <v>123</v>
      </c>
      <c r="F8813" s="111" t="s">
        <v>185</v>
      </c>
      <c r="G8813" s="111" t="s">
        <v>173</v>
      </c>
      <c r="H8813" s="111" t="s">
        <v>185</v>
      </c>
      <c r="I8813" s="111" t="s">
        <v>173</v>
      </c>
      <c r="J8813" t="str">
        <f t="shared" si="274"/>
        <v>4639SkogOrganisk jordLauvskogMiddels</v>
      </c>
      <c r="K8813" s="111">
        <v>-0.62664468270982987</v>
      </c>
      <c r="L8813" s="111">
        <v>0.92784825435236762</v>
      </c>
      <c r="M8813" s="111">
        <v>0.46510463492953991</v>
      </c>
      <c r="N8813" s="112">
        <f t="shared" si="275"/>
        <v>0.76630820657207765</v>
      </c>
    </row>
    <row r="8814" spans="1:14" x14ac:dyDescent="0.25">
      <c r="A8814" s="111" t="s">
        <v>824</v>
      </c>
      <c r="B8814" s="111">
        <f>INDEX(kommuner!C:C,MATCH(_xlfn.NUMBERVALUE(A8814),kommuner!B:B,0))</f>
        <v>4639</v>
      </c>
      <c r="C8814" s="111" t="s">
        <v>127</v>
      </c>
      <c r="D8814" s="111" t="s">
        <v>127</v>
      </c>
      <c r="E8814" s="111" t="s">
        <v>123</v>
      </c>
      <c r="F8814" s="111" t="s">
        <v>185</v>
      </c>
      <c r="G8814" s="111" t="s">
        <v>186</v>
      </c>
      <c r="H8814" s="111" t="s">
        <v>185</v>
      </c>
      <c r="I8814" s="111" t="s">
        <v>186</v>
      </c>
      <c r="J8814" t="str">
        <f t="shared" si="274"/>
        <v>4639SkogOrganisk jordLauvskogSærs høy</v>
      </c>
      <c r="K8814" s="111">
        <v>-1.8997279926091779</v>
      </c>
      <c r="L8814" s="111">
        <v>0.92784825435236762</v>
      </c>
      <c r="M8814" s="111">
        <v>0.46510463492953991</v>
      </c>
      <c r="N8814" s="112">
        <f t="shared" si="275"/>
        <v>-0.50677510332727038</v>
      </c>
    </row>
    <row r="8815" spans="1:14" x14ac:dyDescent="0.25">
      <c r="A8815" s="111" t="s">
        <v>824</v>
      </c>
      <c r="B8815" s="111">
        <f>INDEX(kommuner!C:C,MATCH(_xlfn.NUMBERVALUE(A8815),kommuner!B:B,0))</f>
        <v>4639</v>
      </c>
      <c r="C8815" s="111" t="s">
        <v>83</v>
      </c>
      <c r="D8815" s="111" t="s">
        <v>83</v>
      </c>
      <c r="E8815" s="111" t="s">
        <v>126</v>
      </c>
      <c r="F8815" s="111" t="s">
        <v>139</v>
      </c>
      <c r="G8815" s="111" t="s">
        <v>139</v>
      </c>
      <c r="H8815" s="111" t="s">
        <v>139</v>
      </c>
      <c r="I8815" s="111" t="s">
        <v>139</v>
      </c>
      <c r="J8815" t="str">
        <f t="shared" si="274"/>
        <v>4639Utbygd arealMineraljord</v>
      </c>
      <c r="K8815" s="111">
        <v>-1.3010725986550351</v>
      </c>
      <c r="L8815" s="111">
        <v>0</v>
      </c>
      <c r="M8815" s="111">
        <v>1.303047089454229E-2</v>
      </c>
      <c r="N8815" s="112">
        <f t="shared" si="275"/>
        <v>-1.2880421277604928</v>
      </c>
    </row>
    <row r="8816" spans="1:14" x14ac:dyDescent="0.25">
      <c r="A8816" s="111" t="s">
        <v>824</v>
      </c>
      <c r="B8816" s="111">
        <f>INDEX(kommuner!C:C,MATCH(_xlfn.NUMBERVALUE(A8816),kommuner!B:B,0))</f>
        <v>4639</v>
      </c>
      <c r="C8816" s="111" t="s">
        <v>83</v>
      </c>
      <c r="D8816" s="111" t="s">
        <v>83</v>
      </c>
      <c r="E8816" s="111" t="s">
        <v>123</v>
      </c>
      <c r="F8816" s="111" t="s">
        <v>139</v>
      </c>
      <c r="G8816" s="111" t="s">
        <v>139</v>
      </c>
      <c r="H8816" s="111" t="s">
        <v>139</v>
      </c>
      <c r="I8816" s="111" t="s">
        <v>139</v>
      </c>
      <c r="J8816" t="str">
        <f t="shared" si="274"/>
        <v>4639Utbygd arealOrganisk jord</v>
      </c>
      <c r="K8816" s="111">
        <v>29.011421395201612</v>
      </c>
      <c r="L8816" s="111">
        <v>0</v>
      </c>
      <c r="M8816" s="111">
        <v>1.303047089454229E-2</v>
      </c>
      <c r="N8816" s="112">
        <f t="shared" si="275"/>
        <v>29.024451866096154</v>
      </c>
    </row>
    <row r="8817" spans="1:14" x14ac:dyDescent="0.25">
      <c r="A8817" s="111" t="s">
        <v>824</v>
      </c>
      <c r="B8817" s="111">
        <f>INDEX(kommuner!C:C,MATCH(_xlfn.NUMBERVALUE(A8817),kommuner!B:B,0))</f>
        <v>4639</v>
      </c>
      <c r="C8817" s="111" t="s">
        <v>181</v>
      </c>
      <c r="D8817" s="111" t="s">
        <v>181</v>
      </c>
      <c r="E8817" s="111" t="s">
        <v>123</v>
      </c>
      <c r="F8817" s="111" t="s">
        <v>139</v>
      </c>
      <c r="G8817" s="111" t="s">
        <v>139</v>
      </c>
      <c r="H8817" s="111" t="s">
        <v>139</v>
      </c>
      <c r="I8817" s="111" t="s">
        <v>139</v>
      </c>
      <c r="J8817" t="str">
        <f t="shared" si="274"/>
        <v>4639Vann og myrOrganisk jord</v>
      </c>
      <c r="K8817" s="111">
        <v>-0.38124953903444653</v>
      </c>
      <c r="L8817" s="111">
        <v>0</v>
      </c>
      <c r="M8817" s="111">
        <v>0</v>
      </c>
      <c r="N8817" s="112">
        <f t="shared" si="275"/>
        <v>-0.38124953903444653</v>
      </c>
    </row>
    <row r="8818" spans="1:14" x14ac:dyDescent="0.25">
      <c r="A8818" s="111" t="s">
        <v>825</v>
      </c>
      <c r="B8818" s="111">
        <f>INDEX(kommuner!C:C,MATCH(_xlfn.NUMBERVALUE(A8818),kommuner!B:B,0))</f>
        <v>4640</v>
      </c>
      <c r="C8818" s="111" t="s">
        <v>82</v>
      </c>
      <c r="D8818" s="111" t="s">
        <v>82</v>
      </c>
      <c r="E8818" s="111" t="s">
        <v>126</v>
      </c>
      <c r="F8818" s="111" t="s">
        <v>139</v>
      </c>
      <c r="G8818" s="111" t="s">
        <v>139</v>
      </c>
      <c r="H8818" s="111" t="s">
        <v>139</v>
      </c>
      <c r="I8818" s="111" t="s">
        <v>139</v>
      </c>
      <c r="J8818" t="str">
        <f t="shared" si="274"/>
        <v>4640Annen utmarkMineraljord</v>
      </c>
      <c r="K8818" s="111">
        <v>-0.12122885237983599</v>
      </c>
      <c r="L8818" s="111">
        <v>0</v>
      </c>
      <c r="M8818" s="111">
        <v>0</v>
      </c>
      <c r="N8818" s="112">
        <f t="shared" si="275"/>
        <v>-0.12122885237983599</v>
      </c>
    </row>
    <row r="8819" spans="1:14" x14ac:dyDescent="0.25">
      <c r="A8819" s="111" t="s">
        <v>825</v>
      </c>
      <c r="B8819" s="111">
        <f>INDEX(kommuner!C:C,MATCH(_xlfn.NUMBERVALUE(A8819),kommuner!B:B,0))</f>
        <v>4640</v>
      </c>
      <c r="C8819" s="111" t="s">
        <v>121</v>
      </c>
      <c r="D8819" s="111" t="s">
        <v>121</v>
      </c>
      <c r="E8819" s="111" t="s">
        <v>126</v>
      </c>
      <c r="F8819" s="111" t="s">
        <v>139</v>
      </c>
      <c r="G8819" s="111" t="s">
        <v>139</v>
      </c>
      <c r="H8819" s="111" t="s">
        <v>139</v>
      </c>
      <c r="I8819" s="111" t="s">
        <v>139</v>
      </c>
      <c r="J8819" t="str">
        <f t="shared" si="274"/>
        <v>4640BeiteMineraljord</v>
      </c>
      <c r="K8819" s="111">
        <v>-0.96338340838695502</v>
      </c>
      <c r="L8819" s="111">
        <v>0</v>
      </c>
      <c r="M8819" s="111">
        <v>1.2448711246839999E-7</v>
      </c>
      <c r="N8819" s="112">
        <f t="shared" si="275"/>
        <v>-0.96338328389984251</v>
      </c>
    </row>
    <row r="8820" spans="1:14" x14ac:dyDescent="0.25">
      <c r="A8820" s="111" t="s">
        <v>825</v>
      </c>
      <c r="B8820" s="111">
        <f>INDEX(kommuner!C:C,MATCH(_xlfn.NUMBERVALUE(A8820),kommuner!B:B,0))</f>
        <v>4640</v>
      </c>
      <c r="C8820" s="111" t="s">
        <v>121</v>
      </c>
      <c r="D8820" s="111" t="s">
        <v>121</v>
      </c>
      <c r="E8820" s="111" t="s">
        <v>123</v>
      </c>
      <c r="F8820" s="111" t="s">
        <v>139</v>
      </c>
      <c r="G8820" s="111" t="s">
        <v>139</v>
      </c>
      <c r="H8820" s="111" t="s">
        <v>139</v>
      </c>
      <c r="I8820" s="111" t="s">
        <v>139</v>
      </c>
      <c r="J8820" t="str">
        <f t="shared" si="274"/>
        <v>4640BeiteOrganisk jord</v>
      </c>
      <c r="K8820" s="111">
        <v>12.077525935985037</v>
      </c>
      <c r="L8820" s="111">
        <v>1.6412500000000001</v>
      </c>
      <c r="M8820" s="111">
        <v>0</v>
      </c>
      <c r="N8820" s="112">
        <f t="shared" si="275"/>
        <v>13.718775935985036</v>
      </c>
    </row>
    <row r="8821" spans="1:14" x14ac:dyDescent="0.25">
      <c r="A8821" s="111" t="s">
        <v>825</v>
      </c>
      <c r="B8821" s="111">
        <f>INDEX(kommuner!C:C,MATCH(_xlfn.NUMBERVALUE(A8821),kommuner!B:B,0))</f>
        <v>4640</v>
      </c>
      <c r="C8821" s="111" t="s">
        <v>84</v>
      </c>
      <c r="D8821" s="111" t="s">
        <v>84</v>
      </c>
      <c r="E8821" s="111" t="s">
        <v>126</v>
      </c>
      <c r="F8821" s="111" t="s">
        <v>139</v>
      </c>
      <c r="G8821" s="111" t="s">
        <v>139</v>
      </c>
      <c r="H8821" s="111" t="s">
        <v>139</v>
      </c>
      <c r="I8821" s="111" t="s">
        <v>139</v>
      </c>
      <c r="J8821" t="str">
        <f t="shared" si="274"/>
        <v>4640Dyrket markMineraljord</v>
      </c>
      <c r="K8821" s="111">
        <v>-0.77042202609341914</v>
      </c>
      <c r="L8821" s="111">
        <v>0</v>
      </c>
      <c r="M8821" s="111">
        <v>0</v>
      </c>
      <c r="N8821" s="112">
        <f t="shared" si="275"/>
        <v>-0.77042202609341914</v>
      </c>
    </row>
    <row r="8822" spans="1:14" x14ac:dyDescent="0.25">
      <c r="A8822" s="111" t="s">
        <v>825</v>
      </c>
      <c r="B8822" s="111">
        <f>INDEX(kommuner!C:C,MATCH(_xlfn.NUMBERVALUE(A8822),kommuner!B:B,0))</f>
        <v>4640</v>
      </c>
      <c r="C8822" s="111" t="s">
        <v>84</v>
      </c>
      <c r="D8822" s="111" t="s">
        <v>84</v>
      </c>
      <c r="E8822" s="111" t="s">
        <v>123</v>
      </c>
      <c r="F8822" s="111" t="s">
        <v>139</v>
      </c>
      <c r="G8822" s="111" t="s">
        <v>139</v>
      </c>
      <c r="H8822" s="111" t="s">
        <v>139</v>
      </c>
      <c r="I8822" s="111" t="s">
        <v>139</v>
      </c>
      <c r="J8822" t="str">
        <f t="shared" si="274"/>
        <v>4640Dyrket markOrganisk jord</v>
      </c>
      <c r="K8822" s="111">
        <v>28.726149366675592</v>
      </c>
      <c r="L8822" s="111">
        <v>1.45625</v>
      </c>
      <c r="M8822" s="111">
        <v>0</v>
      </c>
      <c r="N8822" s="112">
        <f t="shared" si="275"/>
        <v>30.182399366675593</v>
      </c>
    </row>
    <row r="8823" spans="1:14" x14ac:dyDescent="0.25">
      <c r="A8823" s="111" t="s">
        <v>825</v>
      </c>
      <c r="B8823" s="111">
        <f>INDEX(kommuner!C:C,MATCH(_xlfn.NUMBERVALUE(A8823),kommuner!B:B,0))</f>
        <v>4640</v>
      </c>
      <c r="C8823" s="111" t="s">
        <v>127</v>
      </c>
      <c r="D8823" s="111" t="s">
        <v>127</v>
      </c>
      <c r="E8823" s="111" t="s">
        <v>126</v>
      </c>
      <c r="F8823" s="111" t="s">
        <v>172</v>
      </c>
      <c r="G8823" s="111" t="s">
        <v>180</v>
      </c>
      <c r="H8823" s="111" t="s">
        <v>172</v>
      </c>
      <c r="I8823" s="111" t="s">
        <v>180</v>
      </c>
      <c r="J8823" t="str">
        <f t="shared" si="274"/>
        <v>4640SkogMineraljordBarskogHøy</v>
      </c>
      <c r="K8823" s="111">
        <v>-3.4914408319412575</v>
      </c>
      <c r="L8823" s="111">
        <v>0.85306406685236758</v>
      </c>
      <c r="M8823" s="111">
        <v>6.4056614999681585E-2</v>
      </c>
      <c r="N8823" s="112">
        <f t="shared" si="275"/>
        <v>-2.5743201500892083</v>
      </c>
    </row>
    <row r="8824" spans="1:14" x14ac:dyDescent="0.25">
      <c r="A8824" s="111" t="s">
        <v>825</v>
      </c>
      <c r="B8824" s="111">
        <f>INDEX(kommuner!C:C,MATCH(_xlfn.NUMBERVALUE(A8824),kommuner!B:B,0))</f>
        <v>4640</v>
      </c>
      <c r="C8824" s="111" t="s">
        <v>127</v>
      </c>
      <c r="D8824" s="111" t="s">
        <v>127</v>
      </c>
      <c r="E8824" s="111" t="s">
        <v>126</v>
      </c>
      <c r="F8824" s="111" t="s">
        <v>172</v>
      </c>
      <c r="G8824" s="111" t="s">
        <v>167</v>
      </c>
      <c r="H8824" s="111" t="s">
        <v>172</v>
      </c>
      <c r="I8824" s="111" t="s">
        <v>167</v>
      </c>
      <c r="J8824" t="str">
        <f t="shared" si="274"/>
        <v>4640SkogMineraljordBarskogImpediment</v>
      </c>
      <c r="K8824" s="111">
        <v>-1.1558387230259366</v>
      </c>
      <c r="L8824" s="111">
        <v>0.85306406685236758</v>
      </c>
      <c r="M8824" s="111">
        <v>6.3979989500968365E-2</v>
      </c>
      <c r="N8824" s="112">
        <f t="shared" si="275"/>
        <v>-0.23879466667260066</v>
      </c>
    </row>
    <row r="8825" spans="1:14" x14ac:dyDescent="0.25">
      <c r="A8825" s="111" t="s">
        <v>825</v>
      </c>
      <c r="B8825" s="111">
        <f>INDEX(kommuner!C:C,MATCH(_xlfn.NUMBERVALUE(A8825),kommuner!B:B,0))</f>
        <v>4640</v>
      </c>
      <c r="C8825" s="111" t="s">
        <v>127</v>
      </c>
      <c r="D8825" s="111" t="s">
        <v>127</v>
      </c>
      <c r="E8825" s="111" t="s">
        <v>126</v>
      </c>
      <c r="F8825" s="111" t="s">
        <v>172</v>
      </c>
      <c r="G8825" s="111" t="s">
        <v>190</v>
      </c>
      <c r="H8825" s="111" t="s">
        <v>172</v>
      </c>
      <c r="I8825" s="111" t="s">
        <v>190</v>
      </c>
      <c r="J8825" t="str">
        <f t="shared" si="274"/>
        <v>4640SkogMineraljordBarskogLav</v>
      </c>
      <c r="K8825" s="111">
        <v>-1.8215681825293268</v>
      </c>
      <c r="L8825" s="111">
        <v>0.85306406685236758</v>
      </c>
      <c r="M8825" s="111">
        <v>6.3979989500968365E-2</v>
      </c>
      <c r="N8825" s="112">
        <f t="shared" si="275"/>
        <v>-0.90452412617599087</v>
      </c>
    </row>
    <row r="8826" spans="1:14" x14ac:dyDescent="0.25">
      <c r="A8826" s="111" t="s">
        <v>825</v>
      </c>
      <c r="B8826" s="111">
        <f>INDEX(kommuner!C:C,MATCH(_xlfn.NUMBERVALUE(A8826),kommuner!B:B,0))</f>
        <v>4640</v>
      </c>
      <c r="C8826" s="111" t="s">
        <v>127</v>
      </c>
      <c r="D8826" s="111" t="s">
        <v>127</v>
      </c>
      <c r="E8826" s="111" t="s">
        <v>126</v>
      </c>
      <c r="F8826" s="111" t="s">
        <v>172</v>
      </c>
      <c r="G8826" s="111" t="s">
        <v>173</v>
      </c>
      <c r="H8826" s="111" t="s">
        <v>172</v>
      </c>
      <c r="I8826" s="111" t="s">
        <v>173</v>
      </c>
      <c r="J8826" t="str">
        <f t="shared" si="274"/>
        <v>4640SkogMineraljordBarskogMiddels</v>
      </c>
      <c r="K8826" s="111">
        <v>-2.9452289214132028</v>
      </c>
      <c r="L8826" s="111">
        <v>0.85306406685236758</v>
      </c>
      <c r="M8826" s="111">
        <v>6.4056614999681585E-2</v>
      </c>
      <c r="N8826" s="112">
        <f t="shared" si="275"/>
        <v>-2.0281082395611536</v>
      </c>
    </row>
    <row r="8827" spans="1:14" x14ac:dyDescent="0.25">
      <c r="A8827" s="111" t="s">
        <v>825</v>
      </c>
      <c r="B8827" s="111">
        <f>INDEX(kommuner!C:C,MATCH(_xlfn.NUMBERVALUE(A8827),kommuner!B:B,0))</f>
        <v>4640</v>
      </c>
      <c r="C8827" s="111" t="s">
        <v>127</v>
      </c>
      <c r="D8827" s="111" t="s">
        <v>127</v>
      </c>
      <c r="E8827" s="111" t="s">
        <v>126</v>
      </c>
      <c r="F8827" s="111" t="s">
        <v>172</v>
      </c>
      <c r="G8827" s="111" t="s">
        <v>186</v>
      </c>
      <c r="H8827" s="111" t="s">
        <v>172</v>
      </c>
      <c r="I8827" s="111" t="s">
        <v>186</v>
      </c>
      <c r="J8827" t="str">
        <f t="shared" si="274"/>
        <v>4640SkogMineraljordBarskogSærs høy</v>
      </c>
      <c r="K8827" s="111">
        <v>-2.734962032443129</v>
      </c>
      <c r="L8827" s="111">
        <v>0.85306406685236758</v>
      </c>
      <c r="M8827" s="111">
        <v>6.4056614999681585E-2</v>
      </c>
      <c r="N8827" s="112">
        <f t="shared" si="275"/>
        <v>-1.81784135059108</v>
      </c>
    </row>
    <row r="8828" spans="1:14" x14ac:dyDescent="0.25">
      <c r="A8828" s="111" t="s">
        <v>825</v>
      </c>
      <c r="B8828" s="111">
        <f>INDEX(kommuner!C:C,MATCH(_xlfn.NUMBERVALUE(A8828),kommuner!B:B,0))</f>
        <v>4640</v>
      </c>
      <c r="C8828" s="111" t="s">
        <v>127</v>
      </c>
      <c r="D8828" s="111" t="s">
        <v>127</v>
      </c>
      <c r="E8828" s="111" t="s">
        <v>126</v>
      </c>
      <c r="F8828" s="111" t="s">
        <v>179</v>
      </c>
      <c r="G8828" s="111" t="s">
        <v>180</v>
      </c>
      <c r="H8828" s="111" t="s">
        <v>179</v>
      </c>
      <c r="I8828" s="111" t="s">
        <v>180</v>
      </c>
      <c r="J8828" t="str">
        <f t="shared" si="274"/>
        <v>4640SkogMineraljordBlandingsskogHøy</v>
      </c>
      <c r="K8828" s="111">
        <v>-7.1939050909469406</v>
      </c>
      <c r="L8828" s="111">
        <v>0.85306406685236758</v>
      </c>
      <c r="M8828" s="111">
        <v>6.3979989500968365E-2</v>
      </c>
      <c r="N8828" s="112">
        <f t="shared" si="275"/>
        <v>-6.2768610345936047</v>
      </c>
    </row>
    <row r="8829" spans="1:14" x14ac:dyDescent="0.25">
      <c r="A8829" s="111" t="s">
        <v>825</v>
      </c>
      <c r="B8829" s="111">
        <f>INDEX(kommuner!C:C,MATCH(_xlfn.NUMBERVALUE(A8829),kommuner!B:B,0))</f>
        <v>4640</v>
      </c>
      <c r="C8829" s="111" t="s">
        <v>127</v>
      </c>
      <c r="D8829" s="111" t="s">
        <v>127</v>
      </c>
      <c r="E8829" s="111" t="s">
        <v>126</v>
      </c>
      <c r="F8829" s="111" t="s">
        <v>179</v>
      </c>
      <c r="G8829" s="111" t="s">
        <v>167</v>
      </c>
      <c r="H8829" s="111" t="s">
        <v>179</v>
      </c>
      <c r="I8829" s="111" t="s">
        <v>167</v>
      </c>
      <c r="J8829" t="str">
        <f t="shared" si="274"/>
        <v>4640SkogMineraljordBlandingsskogImpediment</v>
      </c>
      <c r="K8829" s="111">
        <v>-1.6598037998579707</v>
      </c>
      <c r="L8829" s="111">
        <v>0.85306406685236758</v>
      </c>
      <c r="M8829" s="111">
        <v>6.3979989500968365E-2</v>
      </c>
      <c r="N8829" s="112">
        <f t="shared" si="275"/>
        <v>-0.7427597435046347</v>
      </c>
    </row>
    <row r="8830" spans="1:14" x14ac:dyDescent="0.25">
      <c r="A8830" s="111" t="s">
        <v>825</v>
      </c>
      <c r="B8830" s="111">
        <f>INDEX(kommuner!C:C,MATCH(_xlfn.NUMBERVALUE(A8830),kommuner!B:B,0))</f>
        <v>4640</v>
      </c>
      <c r="C8830" s="111" t="s">
        <v>127</v>
      </c>
      <c r="D8830" s="111" t="s">
        <v>127</v>
      </c>
      <c r="E8830" s="111" t="s">
        <v>126</v>
      </c>
      <c r="F8830" s="111" t="s">
        <v>179</v>
      </c>
      <c r="G8830" s="111" t="s">
        <v>190</v>
      </c>
      <c r="H8830" s="111" t="s">
        <v>179</v>
      </c>
      <c r="I8830" s="111" t="s">
        <v>190</v>
      </c>
      <c r="J8830" t="str">
        <f t="shared" si="274"/>
        <v>4640SkogMineraljordBlandingsskogLav</v>
      </c>
      <c r="K8830" s="111">
        <v>-2.5588434197694254</v>
      </c>
      <c r="L8830" s="111">
        <v>0.85306406685236758</v>
      </c>
      <c r="M8830" s="111">
        <v>6.3979989500968365E-2</v>
      </c>
      <c r="N8830" s="112">
        <f t="shared" si="275"/>
        <v>-1.6417993634160897</v>
      </c>
    </row>
    <row r="8831" spans="1:14" x14ac:dyDescent="0.25">
      <c r="A8831" s="111" t="s">
        <v>825</v>
      </c>
      <c r="B8831" s="111">
        <f>INDEX(kommuner!C:C,MATCH(_xlfn.NUMBERVALUE(A8831),kommuner!B:B,0))</f>
        <v>4640</v>
      </c>
      <c r="C8831" s="111" t="s">
        <v>127</v>
      </c>
      <c r="D8831" s="111" t="s">
        <v>127</v>
      </c>
      <c r="E8831" s="111" t="s">
        <v>126</v>
      </c>
      <c r="F8831" s="111" t="s">
        <v>179</v>
      </c>
      <c r="G8831" s="111" t="s">
        <v>173</v>
      </c>
      <c r="H8831" s="111" t="s">
        <v>179</v>
      </c>
      <c r="I8831" s="111" t="s">
        <v>173</v>
      </c>
      <c r="J8831" t="str">
        <f t="shared" si="274"/>
        <v>4640SkogMineraljordBlandingsskogMiddels</v>
      </c>
      <c r="K8831" s="111">
        <v>-3.8687729546762566</v>
      </c>
      <c r="L8831" s="111">
        <v>0.85306406685236758</v>
      </c>
      <c r="M8831" s="111">
        <v>6.3979989500968365E-2</v>
      </c>
      <c r="N8831" s="112">
        <f t="shared" si="275"/>
        <v>-2.9517288983229206</v>
      </c>
    </row>
    <row r="8832" spans="1:14" x14ac:dyDescent="0.25">
      <c r="A8832" s="111" t="s">
        <v>825</v>
      </c>
      <c r="B8832" s="111">
        <f>INDEX(kommuner!C:C,MATCH(_xlfn.NUMBERVALUE(A8832),kommuner!B:B,0))</f>
        <v>4640</v>
      </c>
      <c r="C8832" s="111" t="s">
        <v>127</v>
      </c>
      <c r="D8832" s="111" t="s">
        <v>127</v>
      </c>
      <c r="E8832" s="111" t="s">
        <v>126</v>
      </c>
      <c r="F8832" s="111" t="s">
        <v>179</v>
      </c>
      <c r="G8832" s="111" t="s">
        <v>186</v>
      </c>
      <c r="H8832" s="111" t="s">
        <v>179</v>
      </c>
      <c r="I8832" s="111" t="s">
        <v>186</v>
      </c>
      <c r="J8832" t="str">
        <f t="shared" si="274"/>
        <v>4640SkogMineraljordBlandingsskogSærs høy</v>
      </c>
      <c r="K8832" s="111">
        <v>-2.9395925245326562</v>
      </c>
      <c r="L8832" s="111">
        <v>0.85306406685236758</v>
      </c>
      <c r="M8832" s="111">
        <v>6.3979989500968365E-2</v>
      </c>
      <c r="N8832" s="112">
        <f t="shared" si="275"/>
        <v>-2.0225484681793202</v>
      </c>
    </row>
    <row r="8833" spans="1:14" x14ac:dyDescent="0.25">
      <c r="A8833" s="111" t="s">
        <v>825</v>
      </c>
      <c r="B8833" s="111">
        <f>INDEX(kommuner!C:C,MATCH(_xlfn.NUMBERVALUE(A8833),kommuner!B:B,0))</f>
        <v>4640</v>
      </c>
      <c r="C8833" s="111" t="s">
        <v>127</v>
      </c>
      <c r="D8833" s="111" t="s">
        <v>127</v>
      </c>
      <c r="E8833" s="111" t="s">
        <v>126</v>
      </c>
      <c r="F8833" s="111" t="s">
        <v>185</v>
      </c>
      <c r="G8833" s="111" t="s">
        <v>180</v>
      </c>
      <c r="H8833" s="111" t="s">
        <v>185</v>
      </c>
      <c r="I8833" s="111" t="s">
        <v>180</v>
      </c>
      <c r="J8833" t="str">
        <f t="shared" si="274"/>
        <v>4640SkogMineraljordLauvskogHøy</v>
      </c>
      <c r="K8833" s="111">
        <v>-2.6171499611514069</v>
      </c>
      <c r="L8833" s="111">
        <v>0.85306406685236758</v>
      </c>
      <c r="M8833" s="111">
        <v>6.3979989500968365E-2</v>
      </c>
      <c r="N8833" s="112">
        <f t="shared" si="275"/>
        <v>-1.7001059047980711</v>
      </c>
    </row>
    <row r="8834" spans="1:14" x14ac:dyDescent="0.25">
      <c r="A8834" s="111" t="s">
        <v>825</v>
      </c>
      <c r="B8834" s="111">
        <f>INDEX(kommuner!C:C,MATCH(_xlfn.NUMBERVALUE(A8834),kommuner!B:B,0))</f>
        <v>4640</v>
      </c>
      <c r="C8834" s="111" t="s">
        <v>127</v>
      </c>
      <c r="D8834" s="111" t="s">
        <v>127</v>
      </c>
      <c r="E8834" s="111" t="s">
        <v>126</v>
      </c>
      <c r="F8834" s="111" t="s">
        <v>185</v>
      </c>
      <c r="G8834" s="111" t="s">
        <v>167</v>
      </c>
      <c r="H8834" s="111" t="s">
        <v>185</v>
      </c>
      <c r="I8834" s="111" t="s">
        <v>167</v>
      </c>
      <c r="J8834" t="str">
        <f t="shared" si="274"/>
        <v>4640SkogMineraljordLauvskogImpediment</v>
      </c>
      <c r="K8834" s="111">
        <v>-1.406906973132888</v>
      </c>
      <c r="L8834" s="111">
        <v>0.85306406685236758</v>
      </c>
      <c r="M8834" s="111">
        <v>6.3979989500968365E-2</v>
      </c>
      <c r="N8834" s="112">
        <f t="shared" si="275"/>
        <v>-0.48986291677955207</v>
      </c>
    </row>
    <row r="8835" spans="1:14" x14ac:dyDescent="0.25">
      <c r="A8835" s="111" t="s">
        <v>825</v>
      </c>
      <c r="B8835" s="111">
        <f>INDEX(kommuner!C:C,MATCH(_xlfn.NUMBERVALUE(A8835),kommuner!B:B,0))</f>
        <v>4640</v>
      </c>
      <c r="C8835" s="111" t="s">
        <v>127</v>
      </c>
      <c r="D8835" s="111" t="s">
        <v>127</v>
      </c>
      <c r="E8835" s="111" t="s">
        <v>126</v>
      </c>
      <c r="F8835" s="111" t="s">
        <v>185</v>
      </c>
      <c r="G8835" s="111" t="s">
        <v>190</v>
      </c>
      <c r="H8835" s="111" t="s">
        <v>185</v>
      </c>
      <c r="I8835" s="111" t="s">
        <v>190</v>
      </c>
      <c r="J8835" t="str">
        <f t="shared" ref="J8835:J8898" si="276">B8835&amp;C8835&amp;E8835&amp;IF(C8835="Skog",F8835&amp;G8835,"")</f>
        <v>4640SkogMineraljordLauvskogLav</v>
      </c>
      <c r="K8835" s="111">
        <v>-8.9748170935426599E-2</v>
      </c>
      <c r="L8835" s="111">
        <v>0.85306406685236758</v>
      </c>
      <c r="M8835" s="111">
        <v>6.3979989500968365E-2</v>
      </c>
      <c r="N8835" s="112">
        <f t="shared" ref="N8835:N8898" si="277">SUM(K8835:M8835)</f>
        <v>0.82729588541790933</v>
      </c>
    </row>
    <row r="8836" spans="1:14" x14ac:dyDescent="0.25">
      <c r="A8836" s="111" t="s">
        <v>825</v>
      </c>
      <c r="B8836" s="111">
        <f>INDEX(kommuner!C:C,MATCH(_xlfn.NUMBERVALUE(A8836),kommuner!B:B,0))</f>
        <v>4640</v>
      </c>
      <c r="C8836" s="111" t="s">
        <v>127</v>
      </c>
      <c r="D8836" s="111" t="s">
        <v>127</v>
      </c>
      <c r="E8836" s="111" t="s">
        <v>126</v>
      </c>
      <c r="F8836" s="111" t="s">
        <v>185</v>
      </c>
      <c r="G8836" s="111" t="s">
        <v>173</v>
      </c>
      <c r="H8836" s="111" t="s">
        <v>185</v>
      </c>
      <c r="I8836" s="111" t="s">
        <v>173</v>
      </c>
      <c r="J8836" t="str">
        <f t="shared" si="276"/>
        <v>4640SkogMineraljordLauvskogMiddels</v>
      </c>
      <c r="K8836" s="111">
        <v>-1.7789409505847176</v>
      </c>
      <c r="L8836" s="111">
        <v>0.85306406685236758</v>
      </c>
      <c r="M8836" s="111">
        <v>6.3979989500968365E-2</v>
      </c>
      <c r="N8836" s="112">
        <f t="shared" si="277"/>
        <v>-0.86189689423138161</v>
      </c>
    </row>
    <row r="8837" spans="1:14" x14ac:dyDescent="0.25">
      <c r="A8837" s="111" t="s">
        <v>825</v>
      </c>
      <c r="B8837" s="111">
        <f>INDEX(kommuner!C:C,MATCH(_xlfn.NUMBERVALUE(A8837),kommuner!B:B,0))</f>
        <v>4640</v>
      </c>
      <c r="C8837" s="111" t="s">
        <v>127</v>
      </c>
      <c r="D8837" s="111" t="s">
        <v>127</v>
      </c>
      <c r="E8837" s="111" t="s">
        <v>126</v>
      </c>
      <c r="F8837" s="111" t="s">
        <v>185</v>
      </c>
      <c r="G8837" s="111" t="s">
        <v>186</v>
      </c>
      <c r="H8837" s="111" t="s">
        <v>185</v>
      </c>
      <c r="I8837" s="111" t="s">
        <v>186</v>
      </c>
      <c r="J8837" t="str">
        <f t="shared" si="276"/>
        <v>4640SkogMineraljordLauvskogSærs høy</v>
      </c>
      <c r="K8837" s="111">
        <v>-3.5879168219799293</v>
      </c>
      <c r="L8837" s="111">
        <v>0.85306406685236758</v>
      </c>
      <c r="M8837" s="111">
        <v>6.3979989500968365E-2</v>
      </c>
      <c r="N8837" s="112">
        <f t="shared" si="277"/>
        <v>-2.6708727656265934</v>
      </c>
    </row>
    <row r="8838" spans="1:14" x14ac:dyDescent="0.25">
      <c r="A8838" s="111" t="s">
        <v>825</v>
      </c>
      <c r="B8838" s="111">
        <f>INDEX(kommuner!C:C,MATCH(_xlfn.NUMBERVALUE(A8838),kommuner!B:B,0))</f>
        <v>4640</v>
      </c>
      <c r="C8838" s="111" t="s">
        <v>127</v>
      </c>
      <c r="D8838" s="111" t="s">
        <v>127</v>
      </c>
      <c r="E8838" s="111" t="s">
        <v>123</v>
      </c>
      <c r="F8838" s="111" t="s">
        <v>172</v>
      </c>
      <c r="G8838" s="111" t="s">
        <v>180</v>
      </c>
      <c r="H8838" s="111" t="s">
        <v>172</v>
      </c>
      <c r="I8838" s="111" t="s">
        <v>180</v>
      </c>
      <c r="J8838" t="str">
        <f t="shared" si="276"/>
        <v>4640SkogOrganisk jordBarskogHøy</v>
      </c>
      <c r="K8838" s="111">
        <v>-2.5184559031994138</v>
      </c>
      <c r="L8838" s="111">
        <v>0.92784825435236762</v>
      </c>
      <c r="M8838" s="111">
        <v>0.46518126042825314</v>
      </c>
      <c r="N8838" s="112">
        <f t="shared" si="277"/>
        <v>-1.1254263884187932</v>
      </c>
    </row>
    <row r="8839" spans="1:14" x14ac:dyDescent="0.25">
      <c r="A8839" s="111" t="s">
        <v>825</v>
      </c>
      <c r="B8839" s="111">
        <f>INDEX(kommuner!C:C,MATCH(_xlfn.NUMBERVALUE(A8839),kommuner!B:B,0))</f>
        <v>4640</v>
      </c>
      <c r="C8839" s="111" t="s">
        <v>127</v>
      </c>
      <c r="D8839" s="111" t="s">
        <v>127</v>
      </c>
      <c r="E8839" s="111" t="s">
        <v>123</v>
      </c>
      <c r="F8839" s="111" t="s">
        <v>172</v>
      </c>
      <c r="G8839" s="111" t="s">
        <v>167</v>
      </c>
      <c r="H8839" s="111" t="s">
        <v>172</v>
      </c>
      <c r="I8839" s="111" t="s">
        <v>167</v>
      </c>
      <c r="J8839" t="str">
        <f t="shared" si="276"/>
        <v>4640SkogOrganisk jordBarskogImpediment</v>
      </c>
      <c r="K8839" s="111">
        <v>-0.13011741963904588</v>
      </c>
      <c r="L8839" s="111">
        <v>0.92784825435236762</v>
      </c>
      <c r="M8839" s="111">
        <v>0.46510463492953991</v>
      </c>
      <c r="N8839" s="112">
        <f t="shared" si="277"/>
        <v>1.2628354696428616</v>
      </c>
    </row>
    <row r="8840" spans="1:14" x14ac:dyDescent="0.25">
      <c r="A8840" s="111" t="s">
        <v>825</v>
      </c>
      <c r="B8840" s="111">
        <f>INDEX(kommuner!C:C,MATCH(_xlfn.NUMBERVALUE(A8840),kommuner!B:B,0))</f>
        <v>4640</v>
      </c>
      <c r="C8840" s="111" t="s">
        <v>127</v>
      </c>
      <c r="D8840" s="111" t="s">
        <v>127</v>
      </c>
      <c r="E8840" s="111" t="s">
        <v>123</v>
      </c>
      <c r="F8840" s="111" t="s">
        <v>172</v>
      </c>
      <c r="G8840" s="111" t="s">
        <v>190</v>
      </c>
      <c r="H8840" s="111" t="s">
        <v>172</v>
      </c>
      <c r="I8840" s="111" t="s">
        <v>190</v>
      </c>
      <c r="J8840" t="str">
        <f t="shared" si="276"/>
        <v>4640SkogOrganisk jordBarskogLav</v>
      </c>
      <c r="K8840" s="111">
        <v>-0.50666953101693391</v>
      </c>
      <c r="L8840" s="111">
        <v>0.92784825435236762</v>
      </c>
      <c r="M8840" s="111">
        <v>0.46510463492953991</v>
      </c>
      <c r="N8840" s="112">
        <f t="shared" si="277"/>
        <v>0.88628335826497362</v>
      </c>
    </row>
    <row r="8841" spans="1:14" x14ac:dyDescent="0.25">
      <c r="A8841" s="111" t="s">
        <v>825</v>
      </c>
      <c r="B8841" s="111">
        <f>INDEX(kommuner!C:C,MATCH(_xlfn.NUMBERVALUE(A8841),kommuner!B:B,0))</f>
        <v>4640</v>
      </c>
      <c r="C8841" s="111" t="s">
        <v>127</v>
      </c>
      <c r="D8841" s="111" t="s">
        <v>127</v>
      </c>
      <c r="E8841" s="111" t="s">
        <v>123</v>
      </c>
      <c r="F8841" s="111" t="s">
        <v>172</v>
      </c>
      <c r="G8841" s="111" t="s">
        <v>173</v>
      </c>
      <c r="H8841" s="111" t="s">
        <v>172</v>
      </c>
      <c r="I8841" s="111" t="s">
        <v>173</v>
      </c>
      <c r="J8841" t="str">
        <f t="shared" si="276"/>
        <v>4640SkogOrganisk jordBarskogMiddels</v>
      </c>
      <c r="K8841" s="111">
        <v>-1.5571490961494638</v>
      </c>
      <c r="L8841" s="111">
        <v>0.92784825435236762</v>
      </c>
      <c r="M8841" s="111">
        <v>0.46518126042825314</v>
      </c>
      <c r="N8841" s="112">
        <f t="shared" si="277"/>
        <v>-0.16411958136884308</v>
      </c>
    </row>
    <row r="8842" spans="1:14" x14ac:dyDescent="0.25">
      <c r="A8842" s="111" t="s">
        <v>825</v>
      </c>
      <c r="B8842" s="111">
        <f>INDEX(kommuner!C:C,MATCH(_xlfn.NUMBERVALUE(A8842),kommuner!B:B,0))</f>
        <v>4640</v>
      </c>
      <c r="C8842" s="111" t="s">
        <v>127</v>
      </c>
      <c r="D8842" s="111" t="s">
        <v>127</v>
      </c>
      <c r="E8842" s="111" t="s">
        <v>123</v>
      </c>
      <c r="F8842" s="111" t="s">
        <v>172</v>
      </c>
      <c r="G8842" s="111" t="s">
        <v>186</v>
      </c>
      <c r="H8842" s="111" t="s">
        <v>172</v>
      </c>
      <c r="I8842" s="111" t="s">
        <v>186</v>
      </c>
      <c r="J8842" t="str">
        <f t="shared" si="276"/>
        <v>4640SkogOrganisk jordBarskogSærs høy</v>
      </c>
      <c r="K8842" s="111">
        <v>2.5548655235722699</v>
      </c>
      <c r="L8842" s="111">
        <v>0.92784825435236762</v>
      </c>
      <c r="M8842" s="111">
        <v>0.46518126042825314</v>
      </c>
      <c r="N8842" s="112">
        <f t="shared" si="277"/>
        <v>3.9478950383528906</v>
      </c>
    </row>
    <row r="8843" spans="1:14" x14ac:dyDescent="0.25">
      <c r="A8843" s="111" t="s">
        <v>825</v>
      </c>
      <c r="B8843" s="111">
        <f>INDEX(kommuner!C:C,MATCH(_xlfn.NUMBERVALUE(A8843),kommuner!B:B,0))</f>
        <v>4640</v>
      </c>
      <c r="C8843" s="111" t="s">
        <v>127</v>
      </c>
      <c r="D8843" s="111" t="s">
        <v>127</v>
      </c>
      <c r="E8843" s="111" t="s">
        <v>123</v>
      </c>
      <c r="F8843" s="111" t="s">
        <v>179</v>
      </c>
      <c r="G8843" s="111" t="s">
        <v>180</v>
      </c>
      <c r="H8843" s="111" t="s">
        <v>179</v>
      </c>
      <c r="I8843" s="111" t="s">
        <v>180</v>
      </c>
      <c r="J8843" t="str">
        <f t="shared" si="276"/>
        <v>4640SkogOrganisk jordBlandingsskogHøy</v>
      </c>
      <c r="K8843" s="111">
        <v>-5.5554344456832343</v>
      </c>
      <c r="L8843" s="111">
        <v>0.92784825435236762</v>
      </c>
      <c r="M8843" s="111">
        <v>0.46510463492953991</v>
      </c>
      <c r="N8843" s="112">
        <f t="shared" si="277"/>
        <v>-4.1624815564013264</v>
      </c>
    </row>
    <row r="8844" spans="1:14" x14ac:dyDescent="0.25">
      <c r="A8844" s="111" t="s">
        <v>825</v>
      </c>
      <c r="B8844" s="111">
        <f>INDEX(kommuner!C:C,MATCH(_xlfn.NUMBERVALUE(A8844),kommuner!B:B,0))</f>
        <v>4640</v>
      </c>
      <c r="C8844" s="111" t="s">
        <v>127</v>
      </c>
      <c r="D8844" s="111" t="s">
        <v>127</v>
      </c>
      <c r="E8844" s="111" t="s">
        <v>123</v>
      </c>
      <c r="F8844" s="111" t="s">
        <v>179</v>
      </c>
      <c r="G8844" s="111" t="s">
        <v>167</v>
      </c>
      <c r="H8844" s="111" t="s">
        <v>179</v>
      </c>
      <c r="I8844" s="111" t="s">
        <v>167</v>
      </c>
      <c r="J8844" t="str">
        <f t="shared" si="276"/>
        <v>4640SkogOrganisk jordBlandingsskogImpediment</v>
      </c>
      <c r="K8844" s="111">
        <v>-0.28586344175800005</v>
      </c>
      <c r="L8844" s="111">
        <v>0.92784825435236762</v>
      </c>
      <c r="M8844" s="111">
        <v>0.46510463492953991</v>
      </c>
      <c r="N8844" s="112">
        <f t="shared" si="277"/>
        <v>1.1070894475239075</v>
      </c>
    </row>
    <row r="8845" spans="1:14" x14ac:dyDescent="0.25">
      <c r="A8845" s="111" t="s">
        <v>825</v>
      </c>
      <c r="B8845" s="111">
        <f>INDEX(kommuner!C:C,MATCH(_xlfn.NUMBERVALUE(A8845),kommuner!B:B,0))</f>
        <v>4640</v>
      </c>
      <c r="C8845" s="111" t="s">
        <v>127</v>
      </c>
      <c r="D8845" s="111" t="s">
        <v>127</v>
      </c>
      <c r="E8845" s="111" t="s">
        <v>123</v>
      </c>
      <c r="F8845" s="111" t="s">
        <v>179</v>
      </c>
      <c r="G8845" s="111" t="s">
        <v>190</v>
      </c>
      <c r="H8845" s="111" t="s">
        <v>179</v>
      </c>
      <c r="I8845" s="111" t="s">
        <v>190</v>
      </c>
      <c r="J8845" t="str">
        <f t="shared" si="276"/>
        <v>4640SkogOrganisk jordBlandingsskogLav</v>
      </c>
      <c r="K8845" s="111">
        <v>-1.2347339377887629</v>
      </c>
      <c r="L8845" s="111">
        <v>0.92784825435236762</v>
      </c>
      <c r="M8845" s="111">
        <v>0.46510463492953991</v>
      </c>
      <c r="N8845" s="112">
        <f t="shared" si="277"/>
        <v>0.15821895149314458</v>
      </c>
    </row>
    <row r="8846" spans="1:14" x14ac:dyDescent="0.25">
      <c r="A8846" s="111" t="s">
        <v>825</v>
      </c>
      <c r="B8846" s="111">
        <f>INDEX(kommuner!C:C,MATCH(_xlfn.NUMBERVALUE(A8846),kommuner!B:B,0))</f>
        <v>4640</v>
      </c>
      <c r="C8846" s="111" t="s">
        <v>127</v>
      </c>
      <c r="D8846" s="111" t="s">
        <v>127</v>
      </c>
      <c r="E8846" s="111" t="s">
        <v>123</v>
      </c>
      <c r="F8846" s="111" t="s">
        <v>179</v>
      </c>
      <c r="G8846" s="111" t="s">
        <v>173</v>
      </c>
      <c r="H8846" s="111" t="s">
        <v>179</v>
      </c>
      <c r="I8846" s="111" t="s">
        <v>173</v>
      </c>
      <c r="J8846" t="str">
        <f t="shared" si="276"/>
        <v>4640SkogOrganisk jordBlandingsskogMiddels</v>
      </c>
      <c r="K8846" s="111">
        <v>-2.4239591752717748</v>
      </c>
      <c r="L8846" s="111">
        <v>0.92784825435236762</v>
      </c>
      <c r="M8846" s="111">
        <v>0.46510463492953991</v>
      </c>
      <c r="N8846" s="112">
        <f t="shared" si="277"/>
        <v>-1.0310062859898674</v>
      </c>
    </row>
    <row r="8847" spans="1:14" x14ac:dyDescent="0.25">
      <c r="A8847" s="111" t="s">
        <v>825</v>
      </c>
      <c r="B8847" s="111">
        <f>INDEX(kommuner!C:C,MATCH(_xlfn.NUMBERVALUE(A8847),kommuner!B:B,0))</f>
        <v>4640</v>
      </c>
      <c r="C8847" s="111" t="s">
        <v>127</v>
      </c>
      <c r="D8847" s="111" t="s">
        <v>127</v>
      </c>
      <c r="E8847" s="111" t="s">
        <v>123</v>
      </c>
      <c r="F8847" s="111" t="s">
        <v>179</v>
      </c>
      <c r="G8847" s="111" t="s">
        <v>186</v>
      </c>
      <c r="H8847" s="111" t="s">
        <v>179</v>
      </c>
      <c r="I8847" s="111" t="s">
        <v>186</v>
      </c>
      <c r="J8847" t="str">
        <f t="shared" si="276"/>
        <v>4640SkogOrganisk jordBlandingsskogSærs høy</v>
      </c>
      <c r="K8847" s="111">
        <v>-1.5726115302258048</v>
      </c>
      <c r="L8847" s="111">
        <v>0.92784825435236762</v>
      </c>
      <c r="M8847" s="111">
        <v>0.46510463492953991</v>
      </c>
      <c r="N8847" s="112">
        <f t="shared" si="277"/>
        <v>-0.17965864094389727</v>
      </c>
    </row>
    <row r="8848" spans="1:14" x14ac:dyDescent="0.25">
      <c r="A8848" s="111" t="s">
        <v>825</v>
      </c>
      <c r="B8848" s="111">
        <f>INDEX(kommuner!C:C,MATCH(_xlfn.NUMBERVALUE(A8848),kommuner!B:B,0))</f>
        <v>4640</v>
      </c>
      <c r="C8848" s="111" t="s">
        <v>127</v>
      </c>
      <c r="D8848" s="111" t="s">
        <v>127</v>
      </c>
      <c r="E8848" s="111" t="s">
        <v>123</v>
      </c>
      <c r="F8848" s="111" t="s">
        <v>185</v>
      </c>
      <c r="G8848" s="111" t="s">
        <v>180</v>
      </c>
      <c r="H8848" s="111" t="s">
        <v>185</v>
      </c>
      <c r="I8848" s="111" t="s">
        <v>180</v>
      </c>
      <c r="J8848" t="str">
        <f t="shared" si="276"/>
        <v>4640SkogOrganisk jordLauvskogHøy</v>
      </c>
      <c r="K8848" s="111">
        <v>-1.9913688882377358</v>
      </c>
      <c r="L8848" s="111">
        <v>0.92784825435236762</v>
      </c>
      <c r="M8848" s="111">
        <v>0.46510463492953991</v>
      </c>
      <c r="N8848" s="112">
        <f t="shared" si="277"/>
        <v>-0.59841599895582831</v>
      </c>
    </row>
    <row r="8849" spans="1:14" x14ac:dyDescent="0.25">
      <c r="A8849" s="111" t="s">
        <v>825</v>
      </c>
      <c r="B8849" s="111">
        <f>INDEX(kommuner!C:C,MATCH(_xlfn.NUMBERVALUE(A8849),kommuner!B:B,0))</f>
        <v>4640</v>
      </c>
      <c r="C8849" s="111" t="s">
        <v>127</v>
      </c>
      <c r="D8849" s="111" t="s">
        <v>127</v>
      </c>
      <c r="E8849" s="111" t="s">
        <v>123</v>
      </c>
      <c r="F8849" s="111" t="s">
        <v>185</v>
      </c>
      <c r="G8849" s="111" t="s">
        <v>167</v>
      </c>
      <c r="H8849" s="111" t="s">
        <v>185</v>
      </c>
      <c r="I8849" s="111" t="s">
        <v>167</v>
      </c>
      <c r="J8849" t="str">
        <f t="shared" si="276"/>
        <v>4640SkogOrganisk jordLauvskogImpediment</v>
      </c>
      <c r="K8849" s="111">
        <v>0.35000626494250675</v>
      </c>
      <c r="L8849" s="111">
        <v>0.92784825435236762</v>
      </c>
      <c r="M8849" s="111">
        <v>0.46510463492953991</v>
      </c>
      <c r="N8849" s="112">
        <f t="shared" si="277"/>
        <v>1.7429591542244141</v>
      </c>
    </row>
    <row r="8850" spans="1:14" x14ac:dyDescent="0.25">
      <c r="A8850" s="111" t="s">
        <v>825</v>
      </c>
      <c r="B8850" s="111">
        <f>INDEX(kommuner!C:C,MATCH(_xlfn.NUMBERVALUE(A8850),kommuner!B:B,0))</f>
        <v>4640</v>
      </c>
      <c r="C8850" s="111" t="s">
        <v>127</v>
      </c>
      <c r="D8850" s="111" t="s">
        <v>127</v>
      </c>
      <c r="E8850" s="111" t="s">
        <v>123</v>
      </c>
      <c r="F8850" s="111" t="s">
        <v>185</v>
      </c>
      <c r="G8850" s="111" t="s">
        <v>190</v>
      </c>
      <c r="H8850" s="111" t="s">
        <v>185</v>
      </c>
      <c r="I8850" s="111" t="s">
        <v>190</v>
      </c>
      <c r="J8850" t="str">
        <f t="shared" si="276"/>
        <v>4640SkogOrganisk jordLauvskogLav</v>
      </c>
      <c r="K8850" s="111">
        <v>1.1144075558526714</v>
      </c>
      <c r="L8850" s="111">
        <v>0.92784825435236762</v>
      </c>
      <c r="M8850" s="111">
        <v>0.46510463492953991</v>
      </c>
      <c r="N8850" s="112">
        <f t="shared" si="277"/>
        <v>2.5073604451345788</v>
      </c>
    </row>
    <row r="8851" spans="1:14" x14ac:dyDescent="0.25">
      <c r="A8851" s="111" t="s">
        <v>825</v>
      </c>
      <c r="B8851" s="111">
        <f>INDEX(kommuner!C:C,MATCH(_xlfn.NUMBERVALUE(A8851),kommuner!B:B,0))</f>
        <v>4640</v>
      </c>
      <c r="C8851" s="111" t="s">
        <v>127</v>
      </c>
      <c r="D8851" s="111" t="s">
        <v>127</v>
      </c>
      <c r="E8851" s="111" t="s">
        <v>123</v>
      </c>
      <c r="F8851" s="111" t="s">
        <v>185</v>
      </c>
      <c r="G8851" s="111" t="s">
        <v>173</v>
      </c>
      <c r="H8851" s="111" t="s">
        <v>185</v>
      </c>
      <c r="I8851" s="111" t="s">
        <v>173</v>
      </c>
      <c r="J8851" t="str">
        <f t="shared" si="276"/>
        <v>4640SkogOrganisk jordLauvskogMiddels</v>
      </c>
      <c r="K8851" s="111">
        <v>-0.62664468270982987</v>
      </c>
      <c r="L8851" s="111">
        <v>0.92784825435236762</v>
      </c>
      <c r="M8851" s="111">
        <v>0.46510463492953991</v>
      </c>
      <c r="N8851" s="112">
        <f t="shared" si="277"/>
        <v>0.76630820657207765</v>
      </c>
    </row>
    <row r="8852" spans="1:14" x14ac:dyDescent="0.25">
      <c r="A8852" s="111" t="s">
        <v>825</v>
      </c>
      <c r="B8852" s="111">
        <f>INDEX(kommuner!C:C,MATCH(_xlfn.NUMBERVALUE(A8852),kommuner!B:B,0))</f>
        <v>4640</v>
      </c>
      <c r="C8852" s="111" t="s">
        <v>127</v>
      </c>
      <c r="D8852" s="111" t="s">
        <v>127</v>
      </c>
      <c r="E8852" s="111" t="s">
        <v>123</v>
      </c>
      <c r="F8852" s="111" t="s">
        <v>185</v>
      </c>
      <c r="G8852" s="111" t="s">
        <v>186</v>
      </c>
      <c r="H8852" s="111" t="s">
        <v>185</v>
      </c>
      <c r="I8852" s="111" t="s">
        <v>186</v>
      </c>
      <c r="J8852" t="str">
        <f t="shared" si="276"/>
        <v>4640SkogOrganisk jordLauvskogSærs høy</v>
      </c>
      <c r="K8852" s="111">
        <v>-1.8997279926091779</v>
      </c>
      <c r="L8852" s="111">
        <v>0.92784825435236762</v>
      </c>
      <c r="M8852" s="111">
        <v>0.46510463492953991</v>
      </c>
      <c r="N8852" s="112">
        <f t="shared" si="277"/>
        <v>-0.50677510332727038</v>
      </c>
    </row>
    <row r="8853" spans="1:14" x14ac:dyDescent="0.25">
      <c r="A8853" s="111" t="s">
        <v>825</v>
      </c>
      <c r="B8853" s="111">
        <f>INDEX(kommuner!C:C,MATCH(_xlfn.NUMBERVALUE(A8853),kommuner!B:B,0))</f>
        <v>4640</v>
      </c>
      <c r="C8853" s="111" t="s">
        <v>83</v>
      </c>
      <c r="D8853" s="111" t="s">
        <v>83</v>
      </c>
      <c r="E8853" s="111" t="s">
        <v>126</v>
      </c>
      <c r="F8853" s="111" t="s">
        <v>139</v>
      </c>
      <c r="G8853" s="111" t="s">
        <v>139</v>
      </c>
      <c r="H8853" s="111" t="s">
        <v>139</v>
      </c>
      <c r="I8853" s="111" t="s">
        <v>139</v>
      </c>
      <c r="J8853" t="str">
        <f t="shared" si="276"/>
        <v>4640Utbygd arealMineraljord</v>
      </c>
      <c r="K8853" s="111">
        <v>-1.3010725986550351</v>
      </c>
      <c r="L8853" s="111">
        <v>0</v>
      </c>
      <c r="M8853" s="111">
        <v>1.303047089454229E-2</v>
      </c>
      <c r="N8853" s="112">
        <f t="shared" si="277"/>
        <v>-1.2880421277604928</v>
      </c>
    </row>
    <row r="8854" spans="1:14" x14ac:dyDescent="0.25">
      <c r="A8854" s="111" t="s">
        <v>825</v>
      </c>
      <c r="B8854" s="111">
        <f>INDEX(kommuner!C:C,MATCH(_xlfn.NUMBERVALUE(A8854),kommuner!B:B,0))</f>
        <v>4640</v>
      </c>
      <c r="C8854" s="111" t="s">
        <v>83</v>
      </c>
      <c r="D8854" s="111" t="s">
        <v>83</v>
      </c>
      <c r="E8854" s="111" t="s">
        <v>123</v>
      </c>
      <c r="F8854" s="111" t="s">
        <v>139</v>
      </c>
      <c r="G8854" s="111" t="s">
        <v>139</v>
      </c>
      <c r="H8854" s="111" t="s">
        <v>139</v>
      </c>
      <c r="I8854" s="111" t="s">
        <v>139</v>
      </c>
      <c r="J8854" t="str">
        <f t="shared" si="276"/>
        <v>4640Utbygd arealOrganisk jord</v>
      </c>
      <c r="K8854" s="111">
        <v>29.011421395201612</v>
      </c>
      <c r="L8854" s="111">
        <v>0</v>
      </c>
      <c r="M8854" s="111">
        <v>1.303047089454229E-2</v>
      </c>
      <c r="N8854" s="112">
        <f t="shared" si="277"/>
        <v>29.024451866096154</v>
      </c>
    </row>
    <row r="8855" spans="1:14" x14ac:dyDescent="0.25">
      <c r="A8855" s="111" t="s">
        <v>825</v>
      </c>
      <c r="B8855" s="111">
        <f>INDEX(kommuner!C:C,MATCH(_xlfn.NUMBERVALUE(A8855),kommuner!B:B,0))</f>
        <v>4640</v>
      </c>
      <c r="C8855" s="111" t="s">
        <v>181</v>
      </c>
      <c r="D8855" s="111" t="s">
        <v>181</v>
      </c>
      <c r="E8855" s="111" t="s">
        <v>123</v>
      </c>
      <c r="F8855" s="111" t="s">
        <v>139</v>
      </c>
      <c r="G8855" s="111" t="s">
        <v>139</v>
      </c>
      <c r="H8855" s="111" t="s">
        <v>139</v>
      </c>
      <c r="I8855" s="111" t="s">
        <v>139</v>
      </c>
      <c r="J8855" t="str">
        <f t="shared" si="276"/>
        <v>4640Vann og myrOrganisk jord</v>
      </c>
      <c r="K8855" s="111">
        <v>-0.38124953903444653</v>
      </c>
      <c r="L8855" s="111">
        <v>0</v>
      </c>
      <c r="M8855" s="111">
        <v>0</v>
      </c>
      <c r="N8855" s="112">
        <f t="shared" si="277"/>
        <v>-0.38124953903444653</v>
      </c>
    </row>
    <row r="8856" spans="1:14" x14ac:dyDescent="0.25">
      <c r="A8856" s="111" t="s">
        <v>826</v>
      </c>
      <c r="B8856" s="111">
        <f>INDEX(kommuner!C:C,MATCH(_xlfn.NUMBERVALUE(A8856),kommuner!B:B,0))</f>
        <v>4640</v>
      </c>
      <c r="C8856" s="111" t="s">
        <v>82</v>
      </c>
      <c r="D8856" s="111" t="s">
        <v>82</v>
      </c>
      <c r="E8856" s="111" t="s">
        <v>126</v>
      </c>
      <c r="F8856" s="111" t="s">
        <v>139</v>
      </c>
      <c r="G8856" s="111" t="s">
        <v>139</v>
      </c>
      <c r="H8856" s="111" t="s">
        <v>139</v>
      </c>
      <c r="I8856" s="111" t="s">
        <v>139</v>
      </c>
      <c r="J8856" t="str">
        <f t="shared" si="276"/>
        <v>4640Annen utmarkMineraljord</v>
      </c>
      <c r="K8856" s="111">
        <v>-0.12122885237983599</v>
      </c>
      <c r="L8856" s="111">
        <v>0</v>
      </c>
      <c r="M8856" s="111">
        <v>0</v>
      </c>
      <c r="N8856" s="112">
        <f t="shared" si="277"/>
        <v>-0.12122885237983599</v>
      </c>
    </row>
    <row r="8857" spans="1:14" x14ac:dyDescent="0.25">
      <c r="A8857" s="111" t="s">
        <v>826</v>
      </c>
      <c r="B8857" s="111">
        <f>INDEX(kommuner!C:C,MATCH(_xlfn.NUMBERVALUE(A8857),kommuner!B:B,0))</f>
        <v>4640</v>
      </c>
      <c r="C8857" s="111" t="s">
        <v>121</v>
      </c>
      <c r="D8857" s="111" t="s">
        <v>121</v>
      </c>
      <c r="E8857" s="111" t="s">
        <v>126</v>
      </c>
      <c r="F8857" s="111" t="s">
        <v>139</v>
      </c>
      <c r="G8857" s="111" t="s">
        <v>139</v>
      </c>
      <c r="H8857" s="111" t="s">
        <v>139</v>
      </c>
      <c r="I8857" s="111" t="s">
        <v>139</v>
      </c>
      <c r="J8857" t="str">
        <f t="shared" si="276"/>
        <v>4640BeiteMineraljord</v>
      </c>
      <c r="K8857" s="111">
        <v>-0.96338340838695502</v>
      </c>
      <c r="L8857" s="111">
        <v>0</v>
      </c>
      <c r="M8857" s="111">
        <v>1.2448711246839999E-7</v>
      </c>
      <c r="N8857" s="112">
        <f t="shared" si="277"/>
        <v>-0.96338328389984251</v>
      </c>
    </row>
    <row r="8858" spans="1:14" x14ac:dyDescent="0.25">
      <c r="A8858" s="111" t="s">
        <v>826</v>
      </c>
      <c r="B8858" s="111">
        <f>INDEX(kommuner!C:C,MATCH(_xlfn.NUMBERVALUE(A8858),kommuner!B:B,0))</f>
        <v>4640</v>
      </c>
      <c r="C8858" s="111" t="s">
        <v>121</v>
      </c>
      <c r="D8858" s="111" t="s">
        <v>121</v>
      </c>
      <c r="E8858" s="111" t="s">
        <v>123</v>
      </c>
      <c r="F8858" s="111" t="s">
        <v>139</v>
      </c>
      <c r="G8858" s="111" t="s">
        <v>139</v>
      </c>
      <c r="H8858" s="111" t="s">
        <v>139</v>
      </c>
      <c r="I8858" s="111" t="s">
        <v>139</v>
      </c>
      <c r="J8858" t="str">
        <f t="shared" si="276"/>
        <v>4640BeiteOrganisk jord</v>
      </c>
      <c r="K8858" s="111">
        <v>12.077525935985037</v>
      </c>
      <c r="L8858" s="111">
        <v>1.6412500000000001</v>
      </c>
      <c r="M8858" s="111">
        <v>0</v>
      </c>
      <c r="N8858" s="112">
        <f t="shared" si="277"/>
        <v>13.718775935985036</v>
      </c>
    </row>
    <row r="8859" spans="1:14" x14ac:dyDescent="0.25">
      <c r="A8859" s="111" t="s">
        <v>826</v>
      </c>
      <c r="B8859" s="111">
        <f>INDEX(kommuner!C:C,MATCH(_xlfn.NUMBERVALUE(A8859),kommuner!B:B,0))</f>
        <v>4640</v>
      </c>
      <c r="C8859" s="111" t="s">
        <v>84</v>
      </c>
      <c r="D8859" s="111" t="s">
        <v>84</v>
      </c>
      <c r="E8859" s="111" t="s">
        <v>126</v>
      </c>
      <c r="F8859" s="111" t="s">
        <v>139</v>
      </c>
      <c r="G8859" s="111" t="s">
        <v>139</v>
      </c>
      <c r="H8859" s="111" t="s">
        <v>139</v>
      </c>
      <c r="I8859" s="111" t="s">
        <v>139</v>
      </c>
      <c r="J8859" t="str">
        <f t="shared" si="276"/>
        <v>4640Dyrket markMineraljord</v>
      </c>
      <c r="K8859" s="111">
        <v>-0.77042202609341914</v>
      </c>
      <c r="L8859" s="111">
        <v>0</v>
      </c>
      <c r="M8859" s="111">
        <v>0</v>
      </c>
      <c r="N8859" s="112">
        <f t="shared" si="277"/>
        <v>-0.77042202609341914</v>
      </c>
    </row>
    <row r="8860" spans="1:14" x14ac:dyDescent="0.25">
      <c r="A8860" s="111" t="s">
        <v>826</v>
      </c>
      <c r="B8860" s="111">
        <f>INDEX(kommuner!C:C,MATCH(_xlfn.NUMBERVALUE(A8860),kommuner!B:B,0))</f>
        <v>4640</v>
      </c>
      <c r="C8860" s="111" t="s">
        <v>84</v>
      </c>
      <c r="D8860" s="111" t="s">
        <v>84</v>
      </c>
      <c r="E8860" s="111" t="s">
        <v>123</v>
      </c>
      <c r="F8860" s="111" t="s">
        <v>139</v>
      </c>
      <c r="G8860" s="111" t="s">
        <v>139</v>
      </c>
      <c r="H8860" s="111" t="s">
        <v>139</v>
      </c>
      <c r="I8860" s="111" t="s">
        <v>139</v>
      </c>
      <c r="J8860" t="str">
        <f t="shared" si="276"/>
        <v>4640Dyrket markOrganisk jord</v>
      </c>
      <c r="K8860" s="111">
        <v>28.726149366675592</v>
      </c>
      <c r="L8860" s="111">
        <v>1.45625</v>
      </c>
      <c r="M8860" s="111">
        <v>0</v>
      </c>
      <c r="N8860" s="112">
        <f t="shared" si="277"/>
        <v>30.182399366675593</v>
      </c>
    </row>
    <row r="8861" spans="1:14" x14ac:dyDescent="0.25">
      <c r="A8861" s="111" t="s">
        <v>826</v>
      </c>
      <c r="B8861" s="111">
        <f>INDEX(kommuner!C:C,MATCH(_xlfn.NUMBERVALUE(A8861),kommuner!B:B,0))</f>
        <v>4640</v>
      </c>
      <c r="C8861" s="111" t="s">
        <v>127</v>
      </c>
      <c r="D8861" s="111" t="s">
        <v>127</v>
      </c>
      <c r="E8861" s="111" t="s">
        <v>126</v>
      </c>
      <c r="F8861" s="111" t="s">
        <v>172</v>
      </c>
      <c r="G8861" s="111" t="s">
        <v>180</v>
      </c>
      <c r="H8861" s="111" t="s">
        <v>172</v>
      </c>
      <c r="I8861" s="111" t="s">
        <v>180</v>
      </c>
      <c r="J8861" t="str">
        <f t="shared" si="276"/>
        <v>4640SkogMineraljordBarskogHøy</v>
      </c>
      <c r="K8861" s="111">
        <v>-3.4914408319412575</v>
      </c>
      <c r="L8861" s="111">
        <v>0.85306406685236758</v>
      </c>
      <c r="M8861" s="111">
        <v>6.4056614999681585E-2</v>
      </c>
      <c r="N8861" s="112">
        <f t="shared" si="277"/>
        <v>-2.5743201500892083</v>
      </c>
    </row>
    <row r="8862" spans="1:14" x14ac:dyDescent="0.25">
      <c r="A8862" s="111" t="s">
        <v>826</v>
      </c>
      <c r="B8862" s="111">
        <f>INDEX(kommuner!C:C,MATCH(_xlfn.NUMBERVALUE(A8862),kommuner!B:B,0))</f>
        <v>4640</v>
      </c>
      <c r="C8862" s="111" t="s">
        <v>127</v>
      </c>
      <c r="D8862" s="111" t="s">
        <v>127</v>
      </c>
      <c r="E8862" s="111" t="s">
        <v>126</v>
      </c>
      <c r="F8862" s="111" t="s">
        <v>172</v>
      </c>
      <c r="G8862" s="111" t="s">
        <v>167</v>
      </c>
      <c r="H8862" s="111" t="s">
        <v>172</v>
      </c>
      <c r="I8862" s="111" t="s">
        <v>167</v>
      </c>
      <c r="J8862" t="str">
        <f t="shared" si="276"/>
        <v>4640SkogMineraljordBarskogImpediment</v>
      </c>
      <c r="K8862" s="111">
        <v>-1.1558387230259366</v>
      </c>
      <c r="L8862" s="111">
        <v>0.85306406685236758</v>
      </c>
      <c r="M8862" s="111">
        <v>6.3979989500968365E-2</v>
      </c>
      <c r="N8862" s="112">
        <f t="shared" si="277"/>
        <v>-0.23879466667260066</v>
      </c>
    </row>
    <row r="8863" spans="1:14" x14ac:dyDescent="0.25">
      <c r="A8863" s="111" t="s">
        <v>826</v>
      </c>
      <c r="B8863" s="111">
        <f>INDEX(kommuner!C:C,MATCH(_xlfn.NUMBERVALUE(A8863),kommuner!B:B,0))</f>
        <v>4640</v>
      </c>
      <c r="C8863" s="111" t="s">
        <v>127</v>
      </c>
      <c r="D8863" s="111" t="s">
        <v>127</v>
      </c>
      <c r="E8863" s="111" t="s">
        <v>126</v>
      </c>
      <c r="F8863" s="111" t="s">
        <v>172</v>
      </c>
      <c r="G8863" s="111" t="s">
        <v>190</v>
      </c>
      <c r="H8863" s="111" t="s">
        <v>172</v>
      </c>
      <c r="I8863" s="111" t="s">
        <v>190</v>
      </c>
      <c r="J8863" t="str">
        <f t="shared" si="276"/>
        <v>4640SkogMineraljordBarskogLav</v>
      </c>
      <c r="K8863" s="111">
        <v>-1.8215681825293268</v>
      </c>
      <c r="L8863" s="111">
        <v>0.85306406685236758</v>
      </c>
      <c r="M8863" s="111">
        <v>6.3979989500968365E-2</v>
      </c>
      <c r="N8863" s="112">
        <f t="shared" si="277"/>
        <v>-0.90452412617599087</v>
      </c>
    </row>
    <row r="8864" spans="1:14" x14ac:dyDescent="0.25">
      <c r="A8864" s="111" t="s">
        <v>826</v>
      </c>
      <c r="B8864" s="111">
        <f>INDEX(kommuner!C:C,MATCH(_xlfn.NUMBERVALUE(A8864),kommuner!B:B,0))</f>
        <v>4640</v>
      </c>
      <c r="C8864" s="111" t="s">
        <v>127</v>
      </c>
      <c r="D8864" s="111" t="s">
        <v>127</v>
      </c>
      <c r="E8864" s="111" t="s">
        <v>126</v>
      </c>
      <c r="F8864" s="111" t="s">
        <v>172</v>
      </c>
      <c r="G8864" s="111" t="s">
        <v>173</v>
      </c>
      <c r="H8864" s="111" t="s">
        <v>172</v>
      </c>
      <c r="I8864" s="111" t="s">
        <v>173</v>
      </c>
      <c r="J8864" t="str">
        <f t="shared" si="276"/>
        <v>4640SkogMineraljordBarskogMiddels</v>
      </c>
      <c r="K8864" s="111">
        <v>-2.9452289214132028</v>
      </c>
      <c r="L8864" s="111">
        <v>0.85306406685236758</v>
      </c>
      <c r="M8864" s="111">
        <v>6.4056614999681585E-2</v>
      </c>
      <c r="N8864" s="112">
        <f t="shared" si="277"/>
        <v>-2.0281082395611536</v>
      </c>
    </row>
    <row r="8865" spans="1:14" x14ac:dyDescent="0.25">
      <c r="A8865" s="111" t="s">
        <v>826</v>
      </c>
      <c r="B8865" s="111">
        <f>INDEX(kommuner!C:C,MATCH(_xlfn.NUMBERVALUE(A8865),kommuner!B:B,0))</f>
        <v>4640</v>
      </c>
      <c r="C8865" s="111" t="s">
        <v>127</v>
      </c>
      <c r="D8865" s="111" t="s">
        <v>127</v>
      </c>
      <c r="E8865" s="111" t="s">
        <v>126</v>
      </c>
      <c r="F8865" s="111" t="s">
        <v>172</v>
      </c>
      <c r="G8865" s="111" t="s">
        <v>186</v>
      </c>
      <c r="H8865" s="111" t="s">
        <v>172</v>
      </c>
      <c r="I8865" s="111" t="s">
        <v>186</v>
      </c>
      <c r="J8865" t="str">
        <f t="shared" si="276"/>
        <v>4640SkogMineraljordBarskogSærs høy</v>
      </c>
      <c r="K8865" s="111">
        <v>-2.734962032443129</v>
      </c>
      <c r="L8865" s="111">
        <v>0.85306406685236758</v>
      </c>
      <c r="M8865" s="111">
        <v>6.4056614999681585E-2</v>
      </c>
      <c r="N8865" s="112">
        <f t="shared" si="277"/>
        <v>-1.81784135059108</v>
      </c>
    </row>
    <row r="8866" spans="1:14" x14ac:dyDescent="0.25">
      <c r="A8866" s="111" t="s">
        <v>826</v>
      </c>
      <c r="B8866" s="111">
        <f>INDEX(kommuner!C:C,MATCH(_xlfn.NUMBERVALUE(A8866),kommuner!B:B,0))</f>
        <v>4640</v>
      </c>
      <c r="C8866" s="111" t="s">
        <v>127</v>
      </c>
      <c r="D8866" s="111" t="s">
        <v>127</v>
      </c>
      <c r="E8866" s="111" t="s">
        <v>126</v>
      </c>
      <c r="F8866" s="111" t="s">
        <v>179</v>
      </c>
      <c r="G8866" s="111" t="s">
        <v>180</v>
      </c>
      <c r="H8866" s="111" t="s">
        <v>179</v>
      </c>
      <c r="I8866" s="111" t="s">
        <v>180</v>
      </c>
      <c r="J8866" t="str">
        <f t="shared" si="276"/>
        <v>4640SkogMineraljordBlandingsskogHøy</v>
      </c>
      <c r="K8866" s="111">
        <v>-7.1939050909469406</v>
      </c>
      <c r="L8866" s="111">
        <v>0.85306406685236758</v>
      </c>
      <c r="M8866" s="111">
        <v>6.3979989500968365E-2</v>
      </c>
      <c r="N8866" s="112">
        <f t="shared" si="277"/>
        <v>-6.2768610345936047</v>
      </c>
    </row>
    <row r="8867" spans="1:14" x14ac:dyDescent="0.25">
      <c r="A8867" s="111" t="s">
        <v>826</v>
      </c>
      <c r="B8867" s="111">
        <f>INDEX(kommuner!C:C,MATCH(_xlfn.NUMBERVALUE(A8867),kommuner!B:B,0))</f>
        <v>4640</v>
      </c>
      <c r="C8867" s="111" t="s">
        <v>127</v>
      </c>
      <c r="D8867" s="111" t="s">
        <v>127</v>
      </c>
      <c r="E8867" s="111" t="s">
        <v>126</v>
      </c>
      <c r="F8867" s="111" t="s">
        <v>179</v>
      </c>
      <c r="G8867" s="111" t="s">
        <v>167</v>
      </c>
      <c r="H8867" s="111" t="s">
        <v>179</v>
      </c>
      <c r="I8867" s="111" t="s">
        <v>167</v>
      </c>
      <c r="J8867" t="str">
        <f t="shared" si="276"/>
        <v>4640SkogMineraljordBlandingsskogImpediment</v>
      </c>
      <c r="K8867" s="111">
        <v>-1.6598037998579707</v>
      </c>
      <c r="L8867" s="111">
        <v>0.85306406685236758</v>
      </c>
      <c r="M8867" s="111">
        <v>6.3979989500968365E-2</v>
      </c>
      <c r="N8867" s="112">
        <f t="shared" si="277"/>
        <v>-0.7427597435046347</v>
      </c>
    </row>
    <row r="8868" spans="1:14" x14ac:dyDescent="0.25">
      <c r="A8868" s="111" t="s">
        <v>826</v>
      </c>
      <c r="B8868" s="111">
        <f>INDEX(kommuner!C:C,MATCH(_xlfn.NUMBERVALUE(A8868),kommuner!B:B,0))</f>
        <v>4640</v>
      </c>
      <c r="C8868" s="111" t="s">
        <v>127</v>
      </c>
      <c r="D8868" s="111" t="s">
        <v>127</v>
      </c>
      <c r="E8868" s="111" t="s">
        <v>126</v>
      </c>
      <c r="F8868" s="111" t="s">
        <v>179</v>
      </c>
      <c r="G8868" s="111" t="s">
        <v>190</v>
      </c>
      <c r="H8868" s="111" t="s">
        <v>179</v>
      </c>
      <c r="I8868" s="111" t="s">
        <v>190</v>
      </c>
      <c r="J8868" t="str">
        <f t="shared" si="276"/>
        <v>4640SkogMineraljordBlandingsskogLav</v>
      </c>
      <c r="K8868" s="111">
        <v>-2.5588434197694254</v>
      </c>
      <c r="L8868" s="111">
        <v>0.85306406685236758</v>
      </c>
      <c r="M8868" s="111">
        <v>6.3979989500968365E-2</v>
      </c>
      <c r="N8868" s="112">
        <f t="shared" si="277"/>
        <v>-1.6417993634160897</v>
      </c>
    </row>
    <row r="8869" spans="1:14" x14ac:dyDescent="0.25">
      <c r="A8869" s="111" t="s">
        <v>826</v>
      </c>
      <c r="B8869" s="111">
        <f>INDEX(kommuner!C:C,MATCH(_xlfn.NUMBERVALUE(A8869),kommuner!B:B,0))</f>
        <v>4640</v>
      </c>
      <c r="C8869" s="111" t="s">
        <v>127</v>
      </c>
      <c r="D8869" s="111" t="s">
        <v>127</v>
      </c>
      <c r="E8869" s="111" t="s">
        <v>126</v>
      </c>
      <c r="F8869" s="111" t="s">
        <v>179</v>
      </c>
      <c r="G8869" s="111" t="s">
        <v>173</v>
      </c>
      <c r="H8869" s="111" t="s">
        <v>179</v>
      </c>
      <c r="I8869" s="111" t="s">
        <v>173</v>
      </c>
      <c r="J8869" t="str">
        <f t="shared" si="276"/>
        <v>4640SkogMineraljordBlandingsskogMiddels</v>
      </c>
      <c r="K8869" s="111">
        <v>-3.8687729546762566</v>
      </c>
      <c r="L8869" s="111">
        <v>0.85306406685236758</v>
      </c>
      <c r="M8869" s="111">
        <v>6.3979989500968365E-2</v>
      </c>
      <c r="N8869" s="112">
        <f t="shared" si="277"/>
        <v>-2.9517288983229206</v>
      </c>
    </row>
    <row r="8870" spans="1:14" x14ac:dyDescent="0.25">
      <c r="A8870" s="111" t="s">
        <v>826</v>
      </c>
      <c r="B8870" s="111">
        <f>INDEX(kommuner!C:C,MATCH(_xlfn.NUMBERVALUE(A8870),kommuner!B:B,0))</f>
        <v>4640</v>
      </c>
      <c r="C8870" s="111" t="s">
        <v>127</v>
      </c>
      <c r="D8870" s="111" t="s">
        <v>127</v>
      </c>
      <c r="E8870" s="111" t="s">
        <v>126</v>
      </c>
      <c r="F8870" s="111" t="s">
        <v>179</v>
      </c>
      <c r="G8870" s="111" t="s">
        <v>186</v>
      </c>
      <c r="H8870" s="111" t="s">
        <v>179</v>
      </c>
      <c r="I8870" s="111" t="s">
        <v>186</v>
      </c>
      <c r="J8870" t="str">
        <f t="shared" si="276"/>
        <v>4640SkogMineraljordBlandingsskogSærs høy</v>
      </c>
      <c r="K8870" s="111">
        <v>-2.9395925245326562</v>
      </c>
      <c r="L8870" s="111">
        <v>0.85306406685236758</v>
      </c>
      <c r="M8870" s="111">
        <v>6.3979989500968365E-2</v>
      </c>
      <c r="N8870" s="112">
        <f t="shared" si="277"/>
        <v>-2.0225484681793202</v>
      </c>
    </row>
    <row r="8871" spans="1:14" x14ac:dyDescent="0.25">
      <c r="A8871" s="111" t="s">
        <v>826</v>
      </c>
      <c r="B8871" s="111">
        <f>INDEX(kommuner!C:C,MATCH(_xlfn.NUMBERVALUE(A8871),kommuner!B:B,0))</f>
        <v>4640</v>
      </c>
      <c r="C8871" s="111" t="s">
        <v>127</v>
      </c>
      <c r="D8871" s="111" t="s">
        <v>127</v>
      </c>
      <c r="E8871" s="111" t="s">
        <v>126</v>
      </c>
      <c r="F8871" s="111" t="s">
        <v>185</v>
      </c>
      <c r="G8871" s="111" t="s">
        <v>180</v>
      </c>
      <c r="H8871" s="111" t="s">
        <v>185</v>
      </c>
      <c r="I8871" s="111" t="s">
        <v>180</v>
      </c>
      <c r="J8871" t="str">
        <f t="shared" si="276"/>
        <v>4640SkogMineraljordLauvskogHøy</v>
      </c>
      <c r="K8871" s="111">
        <v>-2.6171499611514069</v>
      </c>
      <c r="L8871" s="111">
        <v>0.85306406685236758</v>
      </c>
      <c r="M8871" s="111">
        <v>6.3979989500968365E-2</v>
      </c>
      <c r="N8871" s="112">
        <f t="shared" si="277"/>
        <v>-1.7001059047980711</v>
      </c>
    </row>
    <row r="8872" spans="1:14" x14ac:dyDescent="0.25">
      <c r="A8872" s="111" t="s">
        <v>826</v>
      </c>
      <c r="B8872" s="111">
        <f>INDEX(kommuner!C:C,MATCH(_xlfn.NUMBERVALUE(A8872),kommuner!B:B,0))</f>
        <v>4640</v>
      </c>
      <c r="C8872" s="111" t="s">
        <v>127</v>
      </c>
      <c r="D8872" s="111" t="s">
        <v>127</v>
      </c>
      <c r="E8872" s="111" t="s">
        <v>126</v>
      </c>
      <c r="F8872" s="111" t="s">
        <v>185</v>
      </c>
      <c r="G8872" s="111" t="s">
        <v>167</v>
      </c>
      <c r="H8872" s="111" t="s">
        <v>185</v>
      </c>
      <c r="I8872" s="111" t="s">
        <v>167</v>
      </c>
      <c r="J8872" t="str">
        <f t="shared" si="276"/>
        <v>4640SkogMineraljordLauvskogImpediment</v>
      </c>
      <c r="K8872" s="111">
        <v>-1.406906973132888</v>
      </c>
      <c r="L8872" s="111">
        <v>0.85306406685236758</v>
      </c>
      <c r="M8872" s="111">
        <v>6.3979989500968365E-2</v>
      </c>
      <c r="N8872" s="112">
        <f t="shared" si="277"/>
        <v>-0.48986291677955207</v>
      </c>
    </row>
    <row r="8873" spans="1:14" x14ac:dyDescent="0.25">
      <c r="A8873" s="111" t="s">
        <v>826</v>
      </c>
      <c r="B8873" s="111">
        <f>INDEX(kommuner!C:C,MATCH(_xlfn.NUMBERVALUE(A8873),kommuner!B:B,0))</f>
        <v>4640</v>
      </c>
      <c r="C8873" s="111" t="s">
        <v>127</v>
      </c>
      <c r="D8873" s="111" t="s">
        <v>127</v>
      </c>
      <c r="E8873" s="111" t="s">
        <v>126</v>
      </c>
      <c r="F8873" s="111" t="s">
        <v>185</v>
      </c>
      <c r="G8873" s="111" t="s">
        <v>190</v>
      </c>
      <c r="H8873" s="111" t="s">
        <v>185</v>
      </c>
      <c r="I8873" s="111" t="s">
        <v>190</v>
      </c>
      <c r="J8873" t="str">
        <f t="shared" si="276"/>
        <v>4640SkogMineraljordLauvskogLav</v>
      </c>
      <c r="K8873" s="111">
        <v>-8.9748170935426599E-2</v>
      </c>
      <c r="L8873" s="111">
        <v>0.85306406685236758</v>
      </c>
      <c r="M8873" s="111">
        <v>6.3979989500968365E-2</v>
      </c>
      <c r="N8873" s="112">
        <f t="shared" si="277"/>
        <v>0.82729588541790933</v>
      </c>
    </row>
    <row r="8874" spans="1:14" x14ac:dyDescent="0.25">
      <c r="A8874" s="111" t="s">
        <v>826</v>
      </c>
      <c r="B8874" s="111">
        <f>INDEX(kommuner!C:C,MATCH(_xlfn.NUMBERVALUE(A8874),kommuner!B:B,0))</f>
        <v>4640</v>
      </c>
      <c r="C8874" s="111" t="s">
        <v>127</v>
      </c>
      <c r="D8874" s="111" t="s">
        <v>127</v>
      </c>
      <c r="E8874" s="111" t="s">
        <v>126</v>
      </c>
      <c r="F8874" s="111" t="s">
        <v>185</v>
      </c>
      <c r="G8874" s="111" t="s">
        <v>173</v>
      </c>
      <c r="H8874" s="111" t="s">
        <v>185</v>
      </c>
      <c r="I8874" s="111" t="s">
        <v>173</v>
      </c>
      <c r="J8874" t="str">
        <f t="shared" si="276"/>
        <v>4640SkogMineraljordLauvskogMiddels</v>
      </c>
      <c r="K8874" s="111">
        <v>-1.7789409505847176</v>
      </c>
      <c r="L8874" s="111">
        <v>0.85306406685236758</v>
      </c>
      <c r="M8874" s="111">
        <v>6.3979989500968365E-2</v>
      </c>
      <c r="N8874" s="112">
        <f t="shared" si="277"/>
        <v>-0.86189689423138161</v>
      </c>
    </row>
    <row r="8875" spans="1:14" x14ac:dyDescent="0.25">
      <c r="A8875" s="111" t="s">
        <v>826</v>
      </c>
      <c r="B8875" s="111">
        <f>INDEX(kommuner!C:C,MATCH(_xlfn.NUMBERVALUE(A8875),kommuner!B:B,0))</f>
        <v>4640</v>
      </c>
      <c r="C8875" s="111" t="s">
        <v>127</v>
      </c>
      <c r="D8875" s="111" t="s">
        <v>127</v>
      </c>
      <c r="E8875" s="111" t="s">
        <v>126</v>
      </c>
      <c r="F8875" s="111" t="s">
        <v>185</v>
      </c>
      <c r="G8875" s="111" t="s">
        <v>186</v>
      </c>
      <c r="H8875" s="111" t="s">
        <v>185</v>
      </c>
      <c r="I8875" s="111" t="s">
        <v>186</v>
      </c>
      <c r="J8875" t="str">
        <f t="shared" si="276"/>
        <v>4640SkogMineraljordLauvskogSærs høy</v>
      </c>
      <c r="K8875" s="111">
        <v>-3.5879168219799293</v>
      </c>
      <c r="L8875" s="111">
        <v>0.85306406685236758</v>
      </c>
      <c r="M8875" s="111">
        <v>6.3979989500968365E-2</v>
      </c>
      <c r="N8875" s="112">
        <f t="shared" si="277"/>
        <v>-2.6708727656265934</v>
      </c>
    </row>
    <row r="8876" spans="1:14" x14ac:dyDescent="0.25">
      <c r="A8876" s="111" t="s">
        <v>826</v>
      </c>
      <c r="B8876" s="111">
        <f>INDEX(kommuner!C:C,MATCH(_xlfn.NUMBERVALUE(A8876),kommuner!B:B,0))</f>
        <v>4640</v>
      </c>
      <c r="C8876" s="111" t="s">
        <v>127</v>
      </c>
      <c r="D8876" s="111" t="s">
        <v>127</v>
      </c>
      <c r="E8876" s="111" t="s">
        <v>123</v>
      </c>
      <c r="F8876" s="111" t="s">
        <v>172</v>
      </c>
      <c r="G8876" s="111" t="s">
        <v>180</v>
      </c>
      <c r="H8876" s="111" t="s">
        <v>172</v>
      </c>
      <c r="I8876" s="111" t="s">
        <v>180</v>
      </c>
      <c r="J8876" t="str">
        <f t="shared" si="276"/>
        <v>4640SkogOrganisk jordBarskogHøy</v>
      </c>
      <c r="K8876" s="111">
        <v>-2.5184559031994138</v>
      </c>
      <c r="L8876" s="111">
        <v>0.92784825435236762</v>
      </c>
      <c r="M8876" s="111">
        <v>0.46518126042825314</v>
      </c>
      <c r="N8876" s="112">
        <f t="shared" si="277"/>
        <v>-1.1254263884187932</v>
      </c>
    </row>
    <row r="8877" spans="1:14" x14ac:dyDescent="0.25">
      <c r="A8877" s="111" t="s">
        <v>826</v>
      </c>
      <c r="B8877" s="111">
        <f>INDEX(kommuner!C:C,MATCH(_xlfn.NUMBERVALUE(A8877),kommuner!B:B,0))</f>
        <v>4640</v>
      </c>
      <c r="C8877" s="111" t="s">
        <v>127</v>
      </c>
      <c r="D8877" s="111" t="s">
        <v>127</v>
      </c>
      <c r="E8877" s="111" t="s">
        <v>123</v>
      </c>
      <c r="F8877" s="111" t="s">
        <v>172</v>
      </c>
      <c r="G8877" s="111" t="s">
        <v>167</v>
      </c>
      <c r="H8877" s="111" t="s">
        <v>172</v>
      </c>
      <c r="I8877" s="111" t="s">
        <v>167</v>
      </c>
      <c r="J8877" t="str">
        <f t="shared" si="276"/>
        <v>4640SkogOrganisk jordBarskogImpediment</v>
      </c>
      <c r="K8877" s="111">
        <v>-0.13011741963904588</v>
      </c>
      <c r="L8877" s="111">
        <v>0.92784825435236762</v>
      </c>
      <c r="M8877" s="111">
        <v>0.46510463492953991</v>
      </c>
      <c r="N8877" s="112">
        <f t="shared" si="277"/>
        <v>1.2628354696428616</v>
      </c>
    </row>
    <row r="8878" spans="1:14" x14ac:dyDescent="0.25">
      <c r="A8878" s="111" t="s">
        <v>826</v>
      </c>
      <c r="B8878" s="111">
        <f>INDEX(kommuner!C:C,MATCH(_xlfn.NUMBERVALUE(A8878),kommuner!B:B,0))</f>
        <v>4640</v>
      </c>
      <c r="C8878" s="111" t="s">
        <v>127</v>
      </c>
      <c r="D8878" s="111" t="s">
        <v>127</v>
      </c>
      <c r="E8878" s="111" t="s">
        <v>123</v>
      </c>
      <c r="F8878" s="111" t="s">
        <v>172</v>
      </c>
      <c r="G8878" s="111" t="s">
        <v>190</v>
      </c>
      <c r="H8878" s="111" t="s">
        <v>172</v>
      </c>
      <c r="I8878" s="111" t="s">
        <v>190</v>
      </c>
      <c r="J8878" t="str">
        <f t="shared" si="276"/>
        <v>4640SkogOrganisk jordBarskogLav</v>
      </c>
      <c r="K8878" s="111">
        <v>-0.50666953101693391</v>
      </c>
      <c r="L8878" s="111">
        <v>0.92784825435236762</v>
      </c>
      <c r="M8878" s="111">
        <v>0.46510463492953991</v>
      </c>
      <c r="N8878" s="112">
        <f t="shared" si="277"/>
        <v>0.88628335826497362</v>
      </c>
    </row>
    <row r="8879" spans="1:14" x14ac:dyDescent="0.25">
      <c r="A8879" s="111" t="s">
        <v>826</v>
      </c>
      <c r="B8879" s="111">
        <f>INDEX(kommuner!C:C,MATCH(_xlfn.NUMBERVALUE(A8879),kommuner!B:B,0))</f>
        <v>4640</v>
      </c>
      <c r="C8879" s="111" t="s">
        <v>127</v>
      </c>
      <c r="D8879" s="111" t="s">
        <v>127</v>
      </c>
      <c r="E8879" s="111" t="s">
        <v>123</v>
      </c>
      <c r="F8879" s="111" t="s">
        <v>172</v>
      </c>
      <c r="G8879" s="111" t="s">
        <v>173</v>
      </c>
      <c r="H8879" s="111" t="s">
        <v>172</v>
      </c>
      <c r="I8879" s="111" t="s">
        <v>173</v>
      </c>
      <c r="J8879" t="str">
        <f t="shared" si="276"/>
        <v>4640SkogOrganisk jordBarskogMiddels</v>
      </c>
      <c r="K8879" s="111">
        <v>-1.5571490961494638</v>
      </c>
      <c r="L8879" s="111">
        <v>0.92784825435236762</v>
      </c>
      <c r="M8879" s="111">
        <v>0.46518126042825314</v>
      </c>
      <c r="N8879" s="112">
        <f t="shared" si="277"/>
        <v>-0.16411958136884308</v>
      </c>
    </row>
    <row r="8880" spans="1:14" x14ac:dyDescent="0.25">
      <c r="A8880" s="111" t="s">
        <v>826</v>
      </c>
      <c r="B8880" s="111">
        <f>INDEX(kommuner!C:C,MATCH(_xlfn.NUMBERVALUE(A8880),kommuner!B:B,0))</f>
        <v>4640</v>
      </c>
      <c r="C8880" s="111" t="s">
        <v>127</v>
      </c>
      <c r="D8880" s="111" t="s">
        <v>127</v>
      </c>
      <c r="E8880" s="111" t="s">
        <v>123</v>
      </c>
      <c r="F8880" s="111" t="s">
        <v>172</v>
      </c>
      <c r="G8880" s="111" t="s">
        <v>186</v>
      </c>
      <c r="H8880" s="111" t="s">
        <v>172</v>
      </c>
      <c r="I8880" s="111" t="s">
        <v>186</v>
      </c>
      <c r="J8880" t="str">
        <f t="shared" si="276"/>
        <v>4640SkogOrganisk jordBarskogSærs høy</v>
      </c>
      <c r="K8880" s="111">
        <v>2.5548655235722699</v>
      </c>
      <c r="L8880" s="111">
        <v>0.92784825435236762</v>
      </c>
      <c r="M8880" s="111">
        <v>0.46518126042825314</v>
      </c>
      <c r="N8880" s="112">
        <f t="shared" si="277"/>
        <v>3.9478950383528906</v>
      </c>
    </row>
    <row r="8881" spans="1:14" x14ac:dyDescent="0.25">
      <c r="A8881" s="111" t="s">
        <v>826</v>
      </c>
      <c r="B8881" s="111">
        <f>INDEX(kommuner!C:C,MATCH(_xlfn.NUMBERVALUE(A8881),kommuner!B:B,0))</f>
        <v>4640</v>
      </c>
      <c r="C8881" s="111" t="s">
        <v>127</v>
      </c>
      <c r="D8881" s="111" t="s">
        <v>127</v>
      </c>
      <c r="E8881" s="111" t="s">
        <v>123</v>
      </c>
      <c r="F8881" s="111" t="s">
        <v>179</v>
      </c>
      <c r="G8881" s="111" t="s">
        <v>180</v>
      </c>
      <c r="H8881" s="111" t="s">
        <v>179</v>
      </c>
      <c r="I8881" s="111" t="s">
        <v>180</v>
      </c>
      <c r="J8881" t="str">
        <f t="shared" si="276"/>
        <v>4640SkogOrganisk jordBlandingsskogHøy</v>
      </c>
      <c r="K8881" s="111">
        <v>-5.5554344456832343</v>
      </c>
      <c r="L8881" s="111">
        <v>0.92784825435236762</v>
      </c>
      <c r="M8881" s="111">
        <v>0.46510463492953991</v>
      </c>
      <c r="N8881" s="112">
        <f t="shared" si="277"/>
        <v>-4.1624815564013264</v>
      </c>
    </row>
    <row r="8882" spans="1:14" x14ac:dyDescent="0.25">
      <c r="A8882" s="111" t="s">
        <v>826</v>
      </c>
      <c r="B8882" s="111">
        <f>INDEX(kommuner!C:C,MATCH(_xlfn.NUMBERVALUE(A8882),kommuner!B:B,0))</f>
        <v>4640</v>
      </c>
      <c r="C8882" s="111" t="s">
        <v>127</v>
      </c>
      <c r="D8882" s="111" t="s">
        <v>127</v>
      </c>
      <c r="E8882" s="111" t="s">
        <v>123</v>
      </c>
      <c r="F8882" s="111" t="s">
        <v>179</v>
      </c>
      <c r="G8882" s="111" t="s">
        <v>167</v>
      </c>
      <c r="H8882" s="111" t="s">
        <v>179</v>
      </c>
      <c r="I8882" s="111" t="s">
        <v>167</v>
      </c>
      <c r="J8882" t="str">
        <f t="shared" si="276"/>
        <v>4640SkogOrganisk jordBlandingsskogImpediment</v>
      </c>
      <c r="K8882" s="111">
        <v>-0.28586344175800005</v>
      </c>
      <c r="L8882" s="111">
        <v>0.92784825435236762</v>
      </c>
      <c r="M8882" s="111">
        <v>0.46510463492953991</v>
      </c>
      <c r="N8882" s="112">
        <f t="shared" si="277"/>
        <v>1.1070894475239075</v>
      </c>
    </row>
    <row r="8883" spans="1:14" x14ac:dyDescent="0.25">
      <c r="A8883" s="111" t="s">
        <v>826</v>
      </c>
      <c r="B8883" s="111">
        <f>INDEX(kommuner!C:C,MATCH(_xlfn.NUMBERVALUE(A8883),kommuner!B:B,0))</f>
        <v>4640</v>
      </c>
      <c r="C8883" s="111" t="s">
        <v>127</v>
      </c>
      <c r="D8883" s="111" t="s">
        <v>127</v>
      </c>
      <c r="E8883" s="111" t="s">
        <v>123</v>
      </c>
      <c r="F8883" s="111" t="s">
        <v>179</v>
      </c>
      <c r="G8883" s="111" t="s">
        <v>190</v>
      </c>
      <c r="H8883" s="111" t="s">
        <v>179</v>
      </c>
      <c r="I8883" s="111" t="s">
        <v>190</v>
      </c>
      <c r="J8883" t="str">
        <f t="shared" si="276"/>
        <v>4640SkogOrganisk jordBlandingsskogLav</v>
      </c>
      <c r="K8883" s="111">
        <v>-1.2347339377887629</v>
      </c>
      <c r="L8883" s="111">
        <v>0.92784825435236762</v>
      </c>
      <c r="M8883" s="111">
        <v>0.46510463492953991</v>
      </c>
      <c r="N8883" s="112">
        <f t="shared" si="277"/>
        <v>0.15821895149314458</v>
      </c>
    </row>
    <row r="8884" spans="1:14" x14ac:dyDescent="0.25">
      <c r="A8884" s="111" t="s">
        <v>826</v>
      </c>
      <c r="B8884" s="111">
        <f>INDEX(kommuner!C:C,MATCH(_xlfn.NUMBERVALUE(A8884),kommuner!B:B,0))</f>
        <v>4640</v>
      </c>
      <c r="C8884" s="111" t="s">
        <v>127</v>
      </c>
      <c r="D8884" s="111" t="s">
        <v>127</v>
      </c>
      <c r="E8884" s="111" t="s">
        <v>123</v>
      </c>
      <c r="F8884" s="111" t="s">
        <v>179</v>
      </c>
      <c r="G8884" s="111" t="s">
        <v>173</v>
      </c>
      <c r="H8884" s="111" t="s">
        <v>179</v>
      </c>
      <c r="I8884" s="111" t="s">
        <v>173</v>
      </c>
      <c r="J8884" t="str">
        <f t="shared" si="276"/>
        <v>4640SkogOrganisk jordBlandingsskogMiddels</v>
      </c>
      <c r="K8884" s="111">
        <v>-2.4239591752717748</v>
      </c>
      <c r="L8884" s="111">
        <v>0.92784825435236762</v>
      </c>
      <c r="M8884" s="111">
        <v>0.46510463492953991</v>
      </c>
      <c r="N8884" s="112">
        <f t="shared" si="277"/>
        <v>-1.0310062859898674</v>
      </c>
    </row>
    <row r="8885" spans="1:14" x14ac:dyDescent="0.25">
      <c r="A8885" s="111" t="s">
        <v>826</v>
      </c>
      <c r="B8885" s="111">
        <f>INDEX(kommuner!C:C,MATCH(_xlfn.NUMBERVALUE(A8885),kommuner!B:B,0))</f>
        <v>4640</v>
      </c>
      <c r="C8885" s="111" t="s">
        <v>127</v>
      </c>
      <c r="D8885" s="111" t="s">
        <v>127</v>
      </c>
      <c r="E8885" s="111" t="s">
        <v>123</v>
      </c>
      <c r="F8885" s="111" t="s">
        <v>179</v>
      </c>
      <c r="G8885" s="111" t="s">
        <v>186</v>
      </c>
      <c r="H8885" s="111" t="s">
        <v>179</v>
      </c>
      <c r="I8885" s="111" t="s">
        <v>186</v>
      </c>
      <c r="J8885" t="str">
        <f t="shared" si="276"/>
        <v>4640SkogOrganisk jordBlandingsskogSærs høy</v>
      </c>
      <c r="K8885" s="111">
        <v>-1.5726115302258048</v>
      </c>
      <c r="L8885" s="111">
        <v>0.92784825435236762</v>
      </c>
      <c r="M8885" s="111">
        <v>0.46510463492953991</v>
      </c>
      <c r="N8885" s="112">
        <f t="shared" si="277"/>
        <v>-0.17965864094389727</v>
      </c>
    </row>
    <row r="8886" spans="1:14" x14ac:dyDescent="0.25">
      <c r="A8886" s="111" t="s">
        <v>826</v>
      </c>
      <c r="B8886" s="111">
        <f>INDEX(kommuner!C:C,MATCH(_xlfn.NUMBERVALUE(A8886),kommuner!B:B,0))</f>
        <v>4640</v>
      </c>
      <c r="C8886" s="111" t="s">
        <v>127</v>
      </c>
      <c r="D8886" s="111" t="s">
        <v>127</v>
      </c>
      <c r="E8886" s="111" t="s">
        <v>123</v>
      </c>
      <c r="F8886" s="111" t="s">
        <v>185</v>
      </c>
      <c r="G8886" s="111" t="s">
        <v>180</v>
      </c>
      <c r="H8886" s="111" t="s">
        <v>185</v>
      </c>
      <c r="I8886" s="111" t="s">
        <v>180</v>
      </c>
      <c r="J8886" t="str">
        <f t="shared" si="276"/>
        <v>4640SkogOrganisk jordLauvskogHøy</v>
      </c>
      <c r="K8886" s="111">
        <v>-1.9913688882377358</v>
      </c>
      <c r="L8886" s="111">
        <v>0.92784825435236762</v>
      </c>
      <c r="M8886" s="111">
        <v>0.46510463492953991</v>
      </c>
      <c r="N8886" s="112">
        <f t="shared" si="277"/>
        <v>-0.59841599895582831</v>
      </c>
    </row>
    <row r="8887" spans="1:14" x14ac:dyDescent="0.25">
      <c r="A8887" s="111" t="s">
        <v>826</v>
      </c>
      <c r="B8887" s="111">
        <f>INDEX(kommuner!C:C,MATCH(_xlfn.NUMBERVALUE(A8887),kommuner!B:B,0))</f>
        <v>4640</v>
      </c>
      <c r="C8887" s="111" t="s">
        <v>127</v>
      </c>
      <c r="D8887" s="111" t="s">
        <v>127</v>
      </c>
      <c r="E8887" s="111" t="s">
        <v>123</v>
      </c>
      <c r="F8887" s="111" t="s">
        <v>185</v>
      </c>
      <c r="G8887" s="111" t="s">
        <v>167</v>
      </c>
      <c r="H8887" s="111" t="s">
        <v>185</v>
      </c>
      <c r="I8887" s="111" t="s">
        <v>167</v>
      </c>
      <c r="J8887" t="str">
        <f t="shared" si="276"/>
        <v>4640SkogOrganisk jordLauvskogImpediment</v>
      </c>
      <c r="K8887" s="111">
        <v>0.35000626494250675</v>
      </c>
      <c r="L8887" s="111">
        <v>0.92784825435236762</v>
      </c>
      <c r="M8887" s="111">
        <v>0.46510463492953991</v>
      </c>
      <c r="N8887" s="112">
        <f t="shared" si="277"/>
        <v>1.7429591542244141</v>
      </c>
    </row>
    <row r="8888" spans="1:14" x14ac:dyDescent="0.25">
      <c r="A8888" s="111" t="s">
        <v>826</v>
      </c>
      <c r="B8888" s="111">
        <f>INDEX(kommuner!C:C,MATCH(_xlfn.NUMBERVALUE(A8888),kommuner!B:B,0))</f>
        <v>4640</v>
      </c>
      <c r="C8888" s="111" t="s">
        <v>127</v>
      </c>
      <c r="D8888" s="111" t="s">
        <v>127</v>
      </c>
      <c r="E8888" s="111" t="s">
        <v>123</v>
      </c>
      <c r="F8888" s="111" t="s">
        <v>185</v>
      </c>
      <c r="G8888" s="111" t="s">
        <v>190</v>
      </c>
      <c r="H8888" s="111" t="s">
        <v>185</v>
      </c>
      <c r="I8888" s="111" t="s">
        <v>190</v>
      </c>
      <c r="J8888" t="str">
        <f t="shared" si="276"/>
        <v>4640SkogOrganisk jordLauvskogLav</v>
      </c>
      <c r="K8888" s="111">
        <v>1.1144075558526714</v>
      </c>
      <c r="L8888" s="111">
        <v>0.92784825435236762</v>
      </c>
      <c r="M8888" s="111">
        <v>0.46510463492953991</v>
      </c>
      <c r="N8888" s="112">
        <f t="shared" si="277"/>
        <v>2.5073604451345788</v>
      </c>
    </row>
    <row r="8889" spans="1:14" x14ac:dyDescent="0.25">
      <c r="A8889" s="111" t="s">
        <v>826</v>
      </c>
      <c r="B8889" s="111">
        <f>INDEX(kommuner!C:C,MATCH(_xlfn.NUMBERVALUE(A8889),kommuner!B:B,0))</f>
        <v>4640</v>
      </c>
      <c r="C8889" s="111" t="s">
        <v>127</v>
      </c>
      <c r="D8889" s="111" t="s">
        <v>127</v>
      </c>
      <c r="E8889" s="111" t="s">
        <v>123</v>
      </c>
      <c r="F8889" s="111" t="s">
        <v>185</v>
      </c>
      <c r="G8889" s="111" t="s">
        <v>173</v>
      </c>
      <c r="H8889" s="111" t="s">
        <v>185</v>
      </c>
      <c r="I8889" s="111" t="s">
        <v>173</v>
      </c>
      <c r="J8889" t="str">
        <f t="shared" si="276"/>
        <v>4640SkogOrganisk jordLauvskogMiddels</v>
      </c>
      <c r="K8889" s="111">
        <v>-0.62664468270982987</v>
      </c>
      <c r="L8889" s="111">
        <v>0.92784825435236762</v>
      </c>
      <c r="M8889" s="111">
        <v>0.46510463492953991</v>
      </c>
      <c r="N8889" s="112">
        <f t="shared" si="277"/>
        <v>0.76630820657207765</v>
      </c>
    </row>
    <row r="8890" spans="1:14" x14ac:dyDescent="0.25">
      <c r="A8890" s="111" t="s">
        <v>826</v>
      </c>
      <c r="B8890" s="111">
        <f>INDEX(kommuner!C:C,MATCH(_xlfn.NUMBERVALUE(A8890),kommuner!B:B,0))</f>
        <v>4640</v>
      </c>
      <c r="C8890" s="111" t="s">
        <v>127</v>
      </c>
      <c r="D8890" s="111" t="s">
        <v>127</v>
      </c>
      <c r="E8890" s="111" t="s">
        <v>123</v>
      </c>
      <c r="F8890" s="111" t="s">
        <v>185</v>
      </c>
      <c r="G8890" s="111" t="s">
        <v>186</v>
      </c>
      <c r="H8890" s="111" t="s">
        <v>185</v>
      </c>
      <c r="I8890" s="111" t="s">
        <v>186</v>
      </c>
      <c r="J8890" t="str">
        <f t="shared" si="276"/>
        <v>4640SkogOrganisk jordLauvskogSærs høy</v>
      </c>
      <c r="K8890" s="111">
        <v>-1.8997279926091779</v>
      </c>
      <c r="L8890" s="111">
        <v>0.92784825435236762</v>
      </c>
      <c r="M8890" s="111">
        <v>0.46510463492953991</v>
      </c>
      <c r="N8890" s="112">
        <f t="shared" si="277"/>
        <v>-0.50677510332727038</v>
      </c>
    </row>
    <row r="8891" spans="1:14" x14ac:dyDescent="0.25">
      <c r="A8891" s="111" t="s">
        <v>826</v>
      </c>
      <c r="B8891" s="111">
        <f>INDEX(kommuner!C:C,MATCH(_xlfn.NUMBERVALUE(A8891),kommuner!B:B,0))</f>
        <v>4640</v>
      </c>
      <c r="C8891" s="111" t="s">
        <v>83</v>
      </c>
      <c r="D8891" s="111" t="s">
        <v>83</v>
      </c>
      <c r="E8891" s="111" t="s">
        <v>126</v>
      </c>
      <c r="F8891" s="111" t="s">
        <v>139</v>
      </c>
      <c r="G8891" s="111" t="s">
        <v>139</v>
      </c>
      <c r="H8891" s="111" t="s">
        <v>139</v>
      </c>
      <c r="I8891" s="111" t="s">
        <v>139</v>
      </c>
      <c r="J8891" t="str">
        <f t="shared" si="276"/>
        <v>4640Utbygd arealMineraljord</v>
      </c>
      <c r="K8891" s="111">
        <v>-1.3010725986550351</v>
      </c>
      <c r="L8891" s="111">
        <v>0</v>
      </c>
      <c r="M8891" s="111">
        <v>1.303047089454229E-2</v>
      </c>
      <c r="N8891" s="112">
        <f t="shared" si="277"/>
        <v>-1.2880421277604928</v>
      </c>
    </row>
    <row r="8892" spans="1:14" x14ac:dyDescent="0.25">
      <c r="A8892" s="111" t="s">
        <v>826</v>
      </c>
      <c r="B8892" s="111">
        <f>INDEX(kommuner!C:C,MATCH(_xlfn.NUMBERVALUE(A8892),kommuner!B:B,0))</f>
        <v>4640</v>
      </c>
      <c r="C8892" s="111" t="s">
        <v>83</v>
      </c>
      <c r="D8892" s="111" t="s">
        <v>83</v>
      </c>
      <c r="E8892" s="111" t="s">
        <v>123</v>
      </c>
      <c r="F8892" s="111" t="s">
        <v>139</v>
      </c>
      <c r="G8892" s="111" t="s">
        <v>139</v>
      </c>
      <c r="H8892" s="111" t="s">
        <v>139</v>
      </c>
      <c r="I8892" s="111" t="s">
        <v>139</v>
      </c>
      <c r="J8892" t="str">
        <f t="shared" si="276"/>
        <v>4640Utbygd arealOrganisk jord</v>
      </c>
      <c r="K8892" s="111">
        <v>29.011421395201612</v>
      </c>
      <c r="L8892" s="111">
        <v>0</v>
      </c>
      <c r="M8892" s="111">
        <v>1.303047089454229E-2</v>
      </c>
      <c r="N8892" s="112">
        <f t="shared" si="277"/>
        <v>29.024451866096154</v>
      </c>
    </row>
    <row r="8893" spans="1:14" x14ac:dyDescent="0.25">
      <c r="A8893" s="111" t="s">
        <v>826</v>
      </c>
      <c r="B8893" s="111">
        <f>INDEX(kommuner!C:C,MATCH(_xlfn.NUMBERVALUE(A8893),kommuner!B:B,0))</f>
        <v>4640</v>
      </c>
      <c r="C8893" s="111" t="s">
        <v>181</v>
      </c>
      <c r="D8893" s="111" t="s">
        <v>181</v>
      </c>
      <c r="E8893" s="111" t="s">
        <v>123</v>
      </c>
      <c r="F8893" s="111" t="s">
        <v>139</v>
      </c>
      <c r="G8893" s="111" t="s">
        <v>139</v>
      </c>
      <c r="H8893" s="111" t="s">
        <v>139</v>
      </c>
      <c r="I8893" s="111" t="s">
        <v>139</v>
      </c>
      <c r="J8893" t="str">
        <f t="shared" si="276"/>
        <v>4640Vann og myrOrganisk jord</v>
      </c>
      <c r="K8893" s="111">
        <v>-0.38124953903444653</v>
      </c>
      <c r="L8893" s="111">
        <v>0</v>
      </c>
      <c r="M8893" s="111">
        <v>0</v>
      </c>
      <c r="N8893" s="112">
        <f t="shared" si="277"/>
        <v>-0.38124953903444653</v>
      </c>
    </row>
    <row r="8894" spans="1:14" x14ac:dyDescent="0.25">
      <c r="A8894" s="111" t="s">
        <v>827</v>
      </c>
      <c r="B8894" s="111">
        <f>INDEX(kommuner!C:C,MATCH(_xlfn.NUMBERVALUE(A8894),kommuner!B:B,0))</f>
        <v>4640</v>
      </c>
      <c r="C8894" s="111" t="s">
        <v>82</v>
      </c>
      <c r="D8894" s="111" t="s">
        <v>82</v>
      </c>
      <c r="E8894" s="111" t="s">
        <v>126</v>
      </c>
      <c r="F8894" s="111" t="s">
        <v>139</v>
      </c>
      <c r="G8894" s="111" t="s">
        <v>139</v>
      </c>
      <c r="H8894" s="111" t="s">
        <v>139</v>
      </c>
      <c r="I8894" s="111" t="s">
        <v>139</v>
      </c>
      <c r="J8894" t="str">
        <f t="shared" si="276"/>
        <v>4640Annen utmarkMineraljord</v>
      </c>
      <c r="K8894" s="111">
        <v>-0.12122885237983599</v>
      </c>
      <c r="L8894" s="111">
        <v>0</v>
      </c>
      <c r="M8894" s="111">
        <v>0</v>
      </c>
      <c r="N8894" s="112">
        <f t="shared" si="277"/>
        <v>-0.12122885237983599</v>
      </c>
    </row>
    <row r="8895" spans="1:14" x14ac:dyDescent="0.25">
      <c r="A8895" s="111" t="s">
        <v>827</v>
      </c>
      <c r="B8895" s="111">
        <f>INDEX(kommuner!C:C,MATCH(_xlfn.NUMBERVALUE(A8895),kommuner!B:B,0))</f>
        <v>4640</v>
      </c>
      <c r="C8895" s="111" t="s">
        <v>121</v>
      </c>
      <c r="D8895" s="111" t="s">
        <v>121</v>
      </c>
      <c r="E8895" s="111" t="s">
        <v>126</v>
      </c>
      <c r="F8895" s="111" t="s">
        <v>139</v>
      </c>
      <c r="G8895" s="111" t="s">
        <v>139</v>
      </c>
      <c r="H8895" s="111" t="s">
        <v>139</v>
      </c>
      <c r="I8895" s="111" t="s">
        <v>139</v>
      </c>
      <c r="J8895" t="str">
        <f t="shared" si="276"/>
        <v>4640BeiteMineraljord</v>
      </c>
      <c r="K8895" s="111">
        <v>-0.96338340838695502</v>
      </c>
      <c r="L8895" s="111">
        <v>0</v>
      </c>
      <c r="M8895" s="111">
        <v>1.2448711246839999E-7</v>
      </c>
      <c r="N8895" s="112">
        <f t="shared" si="277"/>
        <v>-0.96338328389984251</v>
      </c>
    </row>
    <row r="8896" spans="1:14" x14ac:dyDescent="0.25">
      <c r="A8896" s="111" t="s">
        <v>827</v>
      </c>
      <c r="B8896" s="111">
        <f>INDEX(kommuner!C:C,MATCH(_xlfn.NUMBERVALUE(A8896),kommuner!B:B,0))</f>
        <v>4640</v>
      </c>
      <c r="C8896" s="111" t="s">
        <v>121</v>
      </c>
      <c r="D8896" s="111" t="s">
        <v>121</v>
      </c>
      <c r="E8896" s="111" t="s">
        <v>123</v>
      </c>
      <c r="F8896" s="111" t="s">
        <v>139</v>
      </c>
      <c r="G8896" s="111" t="s">
        <v>139</v>
      </c>
      <c r="H8896" s="111" t="s">
        <v>139</v>
      </c>
      <c r="I8896" s="111" t="s">
        <v>139</v>
      </c>
      <c r="J8896" t="str">
        <f t="shared" si="276"/>
        <v>4640BeiteOrganisk jord</v>
      </c>
      <c r="K8896" s="111">
        <v>12.077525935985037</v>
      </c>
      <c r="L8896" s="111">
        <v>1.6412500000000001</v>
      </c>
      <c r="M8896" s="111">
        <v>0</v>
      </c>
      <c r="N8896" s="112">
        <f t="shared" si="277"/>
        <v>13.718775935985036</v>
      </c>
    </row>
    <row r="8897" spans="1:14" x14ac:dyDescent="0.25">
      <c r="A8897" s="111" t="s">
        <v>827</v>
      </c>
      <c r="B8897" s="111">
        <f>INDEX(kommuner!C:C,MATCH(_xlfn.NUMBERVALUE(A8897),kommuner!B:B,0))</f>
        <v>4640</v>
      </c>
      <c r="C8897" s="111" t="s">
        <v>84</v>
      </c>
      <c r="D8897" s="111" t="s">
        <v>84</v>
      </c>
      <c r="E8897" s="111" t="s">
        <v>126</v>
      </c>
      <c r="F8897" s="111" t="s">
        <v>139</v>
      </c>
      <c r="G8897" s="111" t="s">
        <v>139</v>
      </c>
      <c r="H8897" s="111" t="s">
        <v>139</v>
      </c>
      <c r="I8897" s="111" t="s">
        <v>139</v>
      </c>
      <c r="J8897" t="str">
        <f t="shared" si="276"/>
        <v>4640Dyrket markMineraljord</v>
      </c>
      <c r="K8897" s="111">
        <v>-0.77042202609341914</v>
      </c>
      <c r="L8897" s="111">
        <v>0</v>
      </c>
      <c r="M8897" s="111">
        <v>0</v>
      </c>
      <c r="N8897" s="112">
        <f t="shared" si="277"/>
        <v>-0.77042202609341914</v>
      </c>
    </row>
    <row r="8898" spans="1:14" x14ac:dyDescent="0.25">
      <c r="A8898" s="111" t="s">
        <v>827</v>
      </c>
      <c r="B8898" s="111">
        <f>INDEX(kommuner!C:C,MATCH(_xlfn.NUMBERVALUE(A8898),kommuner!B:B,0))</f>
        <v>4640</v>
      </c>
      <c r="C8898" s="111" t="s">
        <v>84</v>
      </c>
      <c r="D8898" s="111" t="s">
        <v>84</v>
      </c>
      <c r="E8898" s="111" t="s">
        <v>123</v>
      </c>
      <c r="F8898" s="111" t="s">
        <v>139</v>
      </c>
      <c r="G8898" s="111" t="s">
        <v>139</v>
      </c>
      <c r="H8898" s="111" t="s">
        <v>139</v>
      </c>
      <c r="I8898" s="111" t="s">
        <v>139</v>
      </c>
      <c r="J8898" t="str">
        <f t="shared" si="276"/>
        <v>4640Dyrket markOrganisk jord</v>
      </c>
      <c r="K8898" s="111">
        <v>28.726149366675592</v>
      </c>
      <c r="L8898" s="111">
        <v>1.45625</v>
      </c>
      <c r="M8898" s="111">
        <v>0</v>
      </c>
      <c r="N8898" s="112">
        <f t="shared" si="277"/>
        <v>30.182399366675593</v>
      </c>
    </row>
    <row r="8899" spans="1:14" x14ac:dyDescent="0.25">
      <c r="A8899" s="111" t="s">
        <v>827</v>
      </c>
      <c r="B8899" s="111">
        <f>INDEX(kommuner!C:C,MATCH(_xlfn.NUMBERVALUE(A8899),kommuner!B:B,0))</f>
        <v>4640</v>
      </c>
      <c r="C8899" s="111" t="s">
        <v>127</v>
      </c>
      <c r="D8899" s="111" t="s">
        <v>127</v>
      </c>
      <c r="E8899" s="111" t="s">
        <v>126</v>
      </c>
      <c r="F8899" s="111" t="s">
        <v>172</v>
      </c>
      <c r="G8899" s="111" t="s">
        <v>180</v>
      </c>
      <c r="H8899" s="111" t="s">
        <v>172</v>
      </c>
      <c r="I8899" s="111" t="s">
        <v>180</v>
      </c>
      <c r="J8899" t="str">
        <f t="shared" ref="J8899:J8962" si="278">B8899&amp;C8899&amp;E8899&amp;IF(C8899="Skog",F8899&amp;G8899,"")</f>
        <v>4640SkogMineraljordBarskogHøy</v>
      </c>
      <c r="K8899" s="111">
        <v>-3.4914408319412575</v>
      </c>
      <c r="L8899" s="111">
        <v>0.85306406685236758</v>
      </c>
      <c r="M8899" s="111">
        <v>6.4056614999681585E-2</v>
      </c>
      <c r="N8899" s="112">
        <f t="shared" ref="N8899:N8962" si="279">SUM(K8899:M8899)</f>
        <v>-2.5743201500892083</v>
      </c>
    </row>
    <row r="8900" spans="1:14" x14ac:dyDescent="0.25">
      <c r="A8900" s="111" t="s">
        <v>827</v>
      </c>
      <c r="B8900" s="111">
        <f>INDEX(kommuner!C:C,MATCH(_xlfn.NUMBERVALUE(A8900),kommuner!B:B,0))</f>
        <v>4640</v>
      </c>
      <c r="C8900" s="111" t="s">
        <v>127</v>
      </c>
      <c r="D8900" s="111" t="s">
        <v>127</v>
      </c>
      <c r="E8900" s="111" t="s">
        <v>126</v>
      </c>
      <c r="F8900" s="111" t="s">
        <v>172</v>
      </c>
      <c r="G8900" s="111" t="s">
        <v>167</v>
      </c>
      <c r="H8900" s="111" t="s">
        <v>172</v>
      </c>
      <c r="I8900" s="111" t="s">
        <v>167</v>
      </c>
      <c r="J8900" t="str">
        <f t="shared" si="278"/>
        <v>4640SkogMineraljordBarskogImpediment</v>
      </c>
      <c r="K8900" s="111">
        <v>-1.1558387230259366</v>
      </c>
      <c r="L8900" s="111">
        <v>0.85306406685236758</v>
      </c>
      <c r="M8900" s="111">
        <v>6.3979989500968365E-2</v>
      </c>
      <c r="N8900" s="112">
        <f t="shared" si="279"/>
        <v>-0.23879466667260066</v>
      </c>
    </row>
    <row r="8901" spans="1:14" x14ac:dyDescent="0.25">
      <c r="A8901" s="111" t="s">
        <v>827</v>
      </c>
      <c r="B8901" s="111">
        <f>INDEX(kommuner!C:C,MATCH(_xlfn.NUMBERVALUE(A8901),kommuner!B:B,0))</f>
        <v>4640</v>
      </c>
      <c r="C8901" s="111" t="s">
        <v>127</v>
      </c>
      <c r="D8901" s="111" t="s">
        <v>127</v>
      </c>
      <c r="E8901" s="111" t="s">
        <v>126</v>
      </c>
      <c r="F8901" s="111" t="s">
        <v>172</v>
      </c>
      <c r="G8901" s="111" t="s">
        <v>190</v>
      </c>
      <c r="H8901" s="111" t="s">
        <v>172</v>
      </c>
      <c r="I8901" s="111" t="s">
        <v>190</v>
      </c>
      <c r="J8901" t="str">
        <f t="shared" si="278"/>
        <v>4640SkogMineraljordBarskogLav</v>
      </c>
      <c r="K8901" s="111">
        <v>-1.8215681825293268</v>
      </c>
      <c r="L8901" s="111">
        <v>0.85306406685236758</v>
      </c>
      <c r="M8901" s="111">
        <v>6.3979989500968365E-2</v>
      </c>
      <c r="N8901" s="112">
        <f t="shared" si="279"/>
        <v>-0.90452412617599087</v>
      </c>
    </row>
    <row r="8902" spans="1:14" x14ac:dyDescent="0.25">
      <c r="A8902" s="111" t="s">
        <v>827</v>
      </c>
      <c r="B8902" s="111">
        <f>INDEX(kommuner!C:C,MATCH(_xlfn.NUMBERVALUE(A8902),kommuner!B:B,0))</f>
        <v>4640</v>
      </c>
      <c r="C8902" s="111" t="s">
        <v>127</v>
      </c>
      <c r="D8902" s="111" t="s">
        <v>127</v>
      </c>
      <c r="E8902" s="111" t="s">
        <v>126</v>
      </c>
      <c r="F8902" s="111" t="s">
        <v>172</v>
      </c>
      <c r="G8902" s="111" t="s">
        <v>173</v>
      </c>
      <c r="H8902" s="111" t="s">
        <v>172</v>
      </c>
      <c r="I8902" s="111" t="s">
        <v>173</v>
      </c>
      <c r="J8902" t="str">
        <f t="shared" si="278"/>
        <v>4640SkogMineraljordBarskogMiddels</v>
      </c>
      <c r="K8902" s="111">
        <v>-2.9452289214132028</v>
      </c>
      <c r="L8902" s="111">
        <v>0.85306406685236758</v>
      </c>
      <c r="M8902" s="111">
        <v>6.4056614999681585E-2</v>
      </c>
      <c r="N8902" s="112">
        <f t="shared" si="279"/>
        <v>-2.0281082395611536</v>
      </c>
    </row>
    <row r="8903" spans="1:14" x14ac:dyDescent="0.25">
      <c r="A8903" s="111" t="s">
        <v>827</v>
      </c>
      <c r="B8903" s="111">
        <f>INDEX(kommuner!C:C,MATCH(_xlfn.NUMBERVALUE(A8903),kommuner!B:B,0))</f>
        <v>4640</v>
      </c>
      <c r="C8903" s="111" t="s">
        <v>127</v>
      </c>
      <c r="D8903" s="111" t="s">
        <v>127</v>
      </c>
      <c r="E8903" s="111" t="s">
        <v>126</v>
      </c>
      <c r="F8903" s="111" t="s">
        <v>172</v>
      </c>
      <c r="G8903" s="111" t="s">
        <v>186</v>
      </c>
      <c r="H8903" s="111" t="s">
        <v>172</v>
      </c>
      <c r="I8903" s="111" t="s">
        <v>186</v>
      </c>
      <c r="J8903" t="str">
        <f t="shared" si="278"/>
        <v>4640SkogMineraljordBarskogSærs høy</v>
      </c>
      <c r="K8903" s="111">
        <v>-2.734962032443129</v>
      </c>
      <c r="L8903" s="111">
        <v>0.85306406685236758</v>
      </c>
      <c r="M8903" s="111">
        <v>6.4056614999681585E-2</v>
      </c>
      <c r="N8903" s="112">
        <f t="shared" si="279"/>
        <v>-1.81784135059108</v>
      </c>
    </row>
    <row r="8904" spans="1:14" x14ac:dyDescent="0.25">
      <c r="A8904" s="111" t="s">
        <v>827</v>
      </c>
      <c r="B8904" s="111">
        <f>INDEX(kommuner!C:C,MATCH(_xlfn.NUMBERVALUE(A8904),kommuner!B:B,0))</f>
        <v>4640</v>
      </c>
      <c r="C8904" s="111" t="s">
        <v>127</v>
      </c>
      <c r="D8904" s="111" t="s">
        <v>127</v>
      </c>
      <c r="E8904" s="111" t="s">
        <v>126</v>
      </c>
      <c r="F8904" s="111" t="s">
        <v>179</v>
      </c>
      <c r="G8904" s="111" t="s">
        <v>180</v>
      </c>
      <c r="H8904" s="111" t="s">
        <v>179</v>
      </c>
      <c r="I8904" s="111" t="s">
        <v>180</v>
      </c>
      <c r="J8904" t="str">
        <f t="shared" si="278"/>
        <v>4640SkogMineraljordBlandingsskogHøy</v>
      </c>
      <c r="K8904" s="111">
        <v>-7.1939050909469406</v>
      </c>
      <c r="L8904" s="111">
        <v>0.85306406685236758</v>
      </c>
      <c r="M8904" s="111">
        <v>6.3979989500968365E-2</v>
      </c>
      <c r="N8904" s="112">
        <f t="shared" si="279"/>
        <v>-6.2768610345936047</v>
      </c>
    </row>
    <row r="8905" spans="1:14" x14ac:dyDescent="0.25">
      <c r="A8905" s="111" t="s">
        <v>827</v>
      </c>
      <c r="B8905" s="111">
        <f>INDEX(kommuner!C:C,MATCH(_xlfn.NUMBERVALUE(A8905),kommuner!B:B,0))</f>
        <v>4640</v>
      </c>
      <c r="C8905" s="111" t="s">
        <v>127</v>
      </c>
      <c r="D8905" s="111" t="s">
        <v>127</v>
      </c>
      <c r="E8905" s="111" t="s">
        <v>126</v>
      </c>
      <c r="F8905" s="111" t="s">
        <v>179</v>
      </c>
      <c r="G8905" s="111" t="s">
        <v>167</v>
      </c>
      <c r="H8905" s="111" t="s">
        <v>179</v>
      </c>
      <c r="I8905" s="111" t="s">
        <v>167</v>
      </c>
      <c r="J8905" t="str">
        <f t="shared" si="278"/>
        <v>4640SkogMineraljordBlandingsskogImpediment</v>
      </c>
      <c r="K8905" s="111">
        <v>-1.6598037998579707</v>
      </c>
      <c r="L8905" s="111">
        <v>0.85306406685236758</v>
      </c>
      <c r="M8905" s="111">
        <v>6.3979989500968365E-2</v>
      </c>
      <c r="N8905" s="112">
        <f t="shared" si="279"/>
        <v>-0.7427597435046347</v>
      </c>
    </row>
    <row r="8906" spans="1:14" x14ac:dyDescent="0.25">
      <c r="A8906" s="111" t="s">
        <v>827</v>
      </c>
      <c r="B8906" s="111">
        <f>INDEX(kommuner!C:C,MATCH(_xlfn.NUMBERVALUE(A8906),kommuner!B:B,0))</f>
        <v>4640</v>
      </c>
      <c r="C8906" s="111" t="s">
        <v>127</v>
      </c>
      <c r="D8906" s="111" t="s">
        <v>127</v>
      </c>
      <c r="E8906" s="111" t="s">
        <v>126</v>
      </c>
      <c r="F8906" s="111" t="s">
        <v>179</v>
      </c>
      <c r="G8906" s="111" t="s">
        <v>190</v>
      </c>
      <c r="H8906" s="111" t="s">
        <v>179</v>
      </c>
      <c r="I8906" s="111" t="s">
        <v>190</v>
      </c>
      <c r="J8906" t="str">
        <f t="shared" si="278"/>
        <v>4640SkogMineraljordBlandingsskogLav</v>
      </c>
      <c r="K8906" s="111">
        <v>-2.5588434197694254</v>
      </c>
      <c r="L8906" s="111">
        <v>0.85306406685236758</v>
      </c>
      <c r="M8906" s="111">
        <v>6.3979989500968365E-2</v>
      </c>
      <c r="N8906" s="112">
        <f t="shared" si="279"/>
        <v>-1.6417993634160897</v>
      </c>
    </row>
    <row r="8907" spans="1:14" x14ac:dyDescent="0.25">
      <c r="A8907" s="111" t="s">
        <v>827</v>
      </c>
      <c r="B8907" s="111">
        <f>INDEX(kommuner!C:C,MATCH(_xlfn.NUMBERVALUE(A8907),kommuner!B:B,0))</f>
        <v>4640</v>
      </c>
      <c r="C8907" s="111" t="s">
        <v>127</v>
      </c>
      <c r="D8907" s="111" t="s">
        <v>127</v>
      </c>
      <c r="E8907" s="111" t="s">
        <v>126</v>
      </c>
      <c r="F8907" s="111" t="s">
        <v>179</v>
      </c>
      <c r="G8907" s="111" t="s">
        <v>173</v>
      </c>
      <c r="H8907" s="111" t="s">
        <v>179</v>
      </c>
      <c r="I8907" s="111" t="s">
        <v>173</v>
      </c>
      <c r="J8907" t="str">
        <f t="shared" si="278"/>
        <v>4640SkogMineraljordBlandingsskogMiddels</v>
      </c>
      <c r="K8907" s="111">
        <v>-3.8687729546762566</v>
      </c>
      <c r="L8907" s="111">
        <v>0.85306406685236758</v>
      </c>
      <c r="M8907" s="111">
        <v>6.3979989500968365E-2</v>
      </c>
      <c r="N8907" s="112">
        <f t="shared" si="279"/>
        <v>-2.9517288983229206</v>
      </c>
    </row>
    <row r="8908" spans="1:14" x14ac:dyDescent="0.25">
      <c r="A8908" s="111" t="s">
        <v>827</v>
      </c>
      <c r="B8908" s="111">
        <f>INDEX(kommuner!C:C,MATCH(_xlfn.NUMBERVALUE(A8908),kommuner!B:B,0))</f>
        <v>4640</v>
      </c>
      <c r="C8908" s="111" t="s">
        <v>127</v>
      </c>
      <c r="D8908" s="111" t="s">
        <v>127</v>
      </c>
      <c r="E8908" s="111" t="s">
        <v>126</v>
      </c>
      <c r="F8908" s="111" t="s">
        <v>179</v>
      </c>
      <c r="G8908" s="111" t="s">
        <v>186</v>
      </c>
      <c r="H8908" s="111" t="s">
        <v>179</v>
      </c>
      <c r="I8908" s="111" t="s">
        <v>186</v>
      </c>
      <c r="J8908" t="str">
        <f t="shared" si="278"/>
        <v>4640SkogMineraljordBlandingsskogSærs høy</v>
      </c>
      <c r="K8908" s="111">
        <v>-2.9395925245326562</v>
      </c>
      <c r="L8908" s="111">
        <v>0.85306406685236758</v>
      </c>
      <c r="M8908" s="111">
        <v>6.3979989500968365E-2</v>
      </c>
      <c r="N8908" s="112">
        <f t="shared" si="279"/>
        <v>-2.0225484681793202</v>
      </c>
    </row>
    <row r="8909" spans="1:14" x14ac:dyDescent="0.25">
      <c r="A8909" s="111" t="s">
        <v>827</v>
      </c>
      <c r="B8909" s="111">
        <f>INDEX(kommuner!C:C,MATCH(_xlfn.NUMBERVALUE(A8909),kommuner!B:B,0))</f>
        <v>4640</v>
      </c>
      <c r="C8909" s="111" t="s">
        <v>127</v>
      </c>
      <c r="D8909" s="111" t="s">
        <v>127</v>
      </c>
      <c r="E8909" s="111" t="s">
        <v>126</v>
      </c>
      <c r="F8909" s="111" t="s">
        <v>185</v>
      </c>
      <c r="G8909" s="111" t="s">
        <v>180</v>
      </c>
      <c r="H8909" s="111" t="s">
        <v>185</v>
      </c>
      <c r="I8909" s="111" t="s">
        <v>180</v>
      </c>
      <c r="J8909" t="str">
        <f t="shared" si="278"/>
        <v>4640SkogMineraljordLauvskogHøy</v>
      </c>
      <c r="K8909" s="111">
        <v>-2.6171499611514069</v>
      </c>
      <c r="L8909" s="111">
        <v>0.85306406685236758</v>
      </c>
      <c r="M8909" s="111">
        <v>6.3979989500968365E-2</v>
      </c>
      <c r="N8909" s="112">
        <f t="shared" si="279"/>
        <v>-1.7001059047980711</v>
      </c>
    </row>
    <row r="8910" spans="1:14" x14ac:dyDescent="0.25">
      <c r="A8910" s="111" t="s">
        <v>827</v>
      </c>
      <c r="B8910" s="111">
        <f>INDEX(kommuner!C:C,MATCH(_xlfn.NUMBERVALUE(A8910),kommuner!B:B,0))</f>
        <v>4640</v>
      </c>
      <c r="C8910" s="111" t="s">
        <v>127</v>
      </c>
      <c r="D8910" s="111" t="s">
        <v>127</v>
      </c>
      <c r="E8910" s="111" t="s">
        <v>126</v>
      </c>
      <c r="F8910" s="111" t="s">
        <v>185</v>
      </c>
      <c r="G8910" s="111" t="s">
        <v>167</v>
      </c>
      <c r="H8910" s="111" t="s">
        <v>185</v>
      </c>
      <c r="I8910" s="111" t="s">
        <v>167</v>
      </c>
      <c r="J8910" t="str">
        <f t="shared" si="278"/>
        <v>4640SkogMineraljordLauvskogImpediment</v>
      </c>
      <c r="K8910" s="111">
        <v>-1.406906973132888</v>
      </c>
      <c r="L8910" s="111">
        <v>0.85306406685236758</v>
      </c>
      <c r="M8910" s="111">
        <v>6.3979989500968365E-2</v>
      </c>
      <c r="N8910" s="112">
        <f t="shared" si="279"/>
        <v>-0.48986291677955207</v>
      </c>
    </row>
    <row r="8911" spans="1:14" x14ac:dyDescent="0.25">
      <c r="A8911" s="111" t="s">
        <v>827</v>
      </c>
      <c r="B8911" s="111">
        <f>INDEX(kommuner!C:C,MATCH(_xlfn.NUMBERVALUE(A8911),kommuner!B:B,0))</f>
        <v>4640</v>
      </c>
      <c r="C8911" s="111" t="s">
        <v>127</v>
      </c>
      <c r="D8911" s="111" t="s">
        <v>127</v>
      </c>
      <c r="E8911" s="111" t="s">
        <v>126</v>
      </c>
      <c r="F8911" s="111" t="s">
        <v>185</v>
      </c>
      <c r="G8911" s="111" t="s">
        <v>190</v>
      </c>
      <c r="H8911" s="111" t="s">
        <v>185</v>
      </c>
      <c r="I8911" s="111" t="s">
        <v>190</v>
      </c>
      <c r="J8911" t="str">
        <f t="shared" si="278"/>
        <v>4640SkogMineraljordLauvskogLav</v>
      </c>
      <c r="K8911" s="111">
        <v>-8.9748170935426599E-2</v>
      </c>
      <c r="L8911" s="111">
        <v>0.85306406685236758</v>
      </c>
      <c r="M8911" s="111">
        <v>6.3979989500968365E-2</v>
      </c>
      <c r="N8911" s="112">
        <f t="shared" si="279"/>
        <v>0.82729588541790933</v>
      </c>
    </row>
    <row r="8912" spans="1:14" x14ac:dyDescent="0.25">
      <c r="A8912" s="111" t="s">
        <v>827</v>
      </c>
      <c r="B8912" s="111">
        <f>INDEX(kommuner!C:C,MATCH(_xlfn.NUMBERVALUE(A8912),kommuner!B:B,0))</f>
        <v>4640</v>
      </c>
      <c r="C8912" s="111" t="s">
        <v>127</v>
      </c>
      <c r="D8912" s="111" t="s">
        <v>127</v>
      </c>
      <c r="E8912" s="111" t="s">
        <v>126</v>
      </c>
      <c r="F8912" s="111" t="s">
        <v>185</v>
      </c>
      <c r="G8912" s="111" t="s">
        <v>173</v>
      </c>
      <c r="H8912" s="111" t="s">
        <v>185</v>
      </c>
      <c r="I8912" s="111" t="s">
        <v>173</v>
      </c>
      <c r="J8912" t="str">
        <f t="shared" si="278"/>
        <v>4640SkogMineraljordLauvskogMiddels</v>
      </c>
      <c r="K8912" s="111">
        <v>-1.7789409505847176</v>
      </c>
      <c r="L8912" s="111">
        <v>0.85306406685236758</v>
      </c>
      <c r="M8912" s="111">
        <v>6.3979989500968365E-2</v>
      </c>
      <c r="N8912" s="112">
        <f t="shared" si="279"/>
        <v>-0.86189689423138161</v>
      </c>
    </row>
    <row r="8913" spans="1:14" x14ac:dyDescent="0.25">
      <c r="A8913" s="111" t="s">
        <v>827</v>
      </c>
      <c r="B8913" s="111">
        <f>INDEX(kommuner!C:C,MATCH(_xlfn.NUMBERVALUE(A8913),kommuner!B:B,0))</f>
        <v>4640</v>
      </c>
      <c r="C8913" s="111" t="s">
        <v>127</v>
      </c>
      <c r="D8913" s="111" t="s">
        <v>127</v>
      </c>
      <c r="E8913" s="111" t="s">
        <v>126</v>
      </c>
      <c r="F8913" s="111" t="s">
        <v>185</v>
      </c>
      <c r="G8913" s="111" t="s">
        <v>186</v>
      </c>
      <c r="H8913" s="111" t="s">
        <v>185</v>
      </c>
      <c r="I8913" s="111" t="s">
        <v>186</v>
      </c>
      <c r="J8913" t="str">
        <f t="shared" si="278"/>
        <v>4640SkogMineraljordLauvskogSærs høy</v>
      </c>
      <c r="K8913" s="111">
        <v>-3.5879168219799293</v>
      </c>
      <c r="L8913" s="111">
        <v>0.85306406685236758</v>
      </c>
      <c r="M8913" s="111">
        <v>6.3979989500968365E-2</v>
      </c>
      <c r="N8913" s="112">
        <f t="shared" si="279"/>
        <v>-2.6708727656265934</v>
      </c>
    </row>
    <row r="8914" spans="1:14" x14ac:dyDescent="0.25">
      <c r="A8914" s="111" t="s">
        <v>827</v>
      </c>
      <c r="B8914" s="111">
        <f>INDEX(kommuner!C:C,MATCH(_xlfn.NUMBERVALUE(A8914),kommuner!B:B,0))</f>
        <v>4640</v>
      </c>
      <c r="C8914" s="111" t="s">
        <v>127</v>
      </c>
      <c r="D8914" s="111" t="s">
        <v>127</v>
      </c>
      <c r="E8914" s="111" t="s">
        <v>123</v>
      </c>
      <c r="F8914" s="111" t="s">
        <v>172</v>
      </c>
      <c r="G8914" s="111" t="s">
        <v>180</v>
      </c>
      <c r="H8914" s="111" t="s">
        <v>172</v>
      </c>
      <c r="I8914" s="111" t="s">
        <v>180</v>
      </c>
      <c r="J8914" t="str">
        <f t="shared" si="278"/>
        <v>4640SkogOrganisk jordBarskogHøy</v>
      </c>
      <c r="K8914" s="111">
        <v>-2.5184559031994138</v>
      </c>
      <c r="L8914" s="111">
        <v>0.92784825435236762</v>
      </c>
      <c r="M8914" s="111">
        <v>0.46518126042825314</v>
      </c>
      <c r="N8914" s="112">
        <f t="shared" si="279"/>
        <v>-1.1254263884187932</v>
      </c>
    </row>
    <row r="8915" spans="1:14" x14ac:dyDescent="0.25">
      <c r="A8915" s="111" t="s">
        <v>827</v>
      </c>
      <c r="B8915" s="111">
        <f>INDEX(kommuner!C:C,MATCH(_xlfn.NUMBERVALUE(A8915),kommuner!B:B,0))</f>
        <v>4640</v>
      </c>
      <c r="C8915" s="111" t="s">
        <v>127</v>
      </c>
      <c r="D8915" s="111" t="s">
        <v>127</v>
      </c>
      <c r="E8915" s="111" t="s">
        <v>123</v>
      </c>
      <c r="F8915" s="111" t="s">
        <v>172</v>
      </c>
      <c r="G8915" s="111" t="s">
        <v>167</v>
      </c>
      <c r="H8915" s="111" t="s">
        <v>172</v>
      </c>
      <c r="I8915" s="111" t="s">
        <v>167</v>
      </c>
      <c r="J8915" t="str">
        <f t="shared" si="278"/>
        <v>4640SkogOrganisk jordBarskogImpediment</v>
      </c>
      <c r="K8915" s="111">
        <v>-0.13011741963904588</v>
      </c>
      <c r="L8915" s="111">
        <v>0.92784825435236762</v>
      </c>
      <c r="M8915" s="111">
        <v>0.46510463492953991</v>
      </c>
      <c r="N8915" s="112">
        <f t="shared" si="279"/>
        <v>1.2628354696428616</v>
      </c>
    </row>
    <row r="8916" spans="1:14" x14ac:dyDescent="0.25">
      <c r="A8916" s="111" t="s">
        <v>827</v>
      </c>
      <c r="B8916" s="111">
        <f>INDEX(kommuner!C:C,MATCH(_xlfn.NUMBERVALUE(A8916),kommuner!B:B,0))</f>
        <v>4640</v>
      </c>
      <c r="C8916" s="111" t="s">
        <v>127</v>
      </c>
      <c r="D8916" s="111" t="s">
        <v>127</v>
      </c>
      <c r="E8916" s="111" t="s">
        <v>123</v>
      </c>
      <c r="F8916" s="111" t="s">
        <v>172</v>
      </c>
      <c r="G8916" s="111" t="s">
        <v>190</v>
      </c>
      <c r="H8916" s="111" t="s">
        <v>172</v>
      </c>
      <c r="I8916" s="111" t="s">
        <v>190</v>
      </c>
      <c r="J8916" t="str">
        <f t="shared" si="278"/>
        <v>4640SkogOrganisk jordBarskogLav</v>
      </c>
      <c r="K8916" s="111">
        <v>-0.50666953101693391</v>
      </c>
      <c r="L8916" s="111">
        <v>0.92784825435236762</v>
      </c>
      <c r="M8916" s="111">
        <v>0.46510463492953991</v>
      </c>
      <c r="N8916" s="112">
        <f t="shared" si="279"/>
        <v>0.88628335826497362</v>
      </c>
    </row>
    <row r="8917" spans="1:14" x14ac:dyDescent="0.25">
      <c r="A8917" s="111" t="s">
        <v>827</v>
      </c>
      <c r="B8917" s="111">
        <f>INDEX(kommuner!C:C,MATCH(_xlfn.NUMBERVALUE(A8917),kommuner!B:B,0))</f>
        <v>4640</v>
      </c>
      <c r="C8917" s="111" t="s">
        <v>127</v>
      </c>
      <c r="D8917" s="111" t="s">
        <v>127</v>
      </c>
      <c r="E8917" s="111" t="s">
        <v>123</v>
      </c>
      <c r="F8917" s="111" t="s">
        <v>172</v>
      </c>
      <c r="G8917" s="111" t="s">
        <v>173</v>
      </c>
      <c r="H8917" s="111" t="s">
        <v>172</v>
      </c>
      <c r="I8917" s="111" t="s">
        <v>173</v>
      </c>
      <c r="J8917" t="str">
        <f t="shared" si="278"/>
        <v>4640SkogOrganisk jordBarskogMiddels</v>
      </c>
      <c r="K8917" s="111">
        <v>-1.5571490961494638</v>
      </c>
      <c r="L8917" s="111">
        <v>0.92784825435236762</v>
      </c>
      <c r="M8917" s="111">
        <v>0.46518126042825314</v>
      </c>
      <c r="N8917" s="112">
        <f t="shared" si="279"/>
        <v>-0.16411958136884308</v>
      </c>
    </row>
    <row r="8918" spans="1:14" x14ac:dyDescent="0.25">
      <c r="A8918" s="111" t="s">
        <v>827</v>
      </c>
      <c r="B8918" s="111">
        <f>INDEX(kommuner!C:C,MATCH(_xlfn.NUMBERVALUE(A8918),kommuner!B:B,0))</f>
        <v>4640</v>
      </c>
      <c r="C8918" s="111" t="s">
        <v>127</v>
      </c>
      <c r="D8918" s="111" t="s">
        <v>127</v>
      </c>
      <c r="E8918" s="111" t="s">
        <v>123</v>
      </c>
      <c r="F8918" s="111" t="s">
        <v>172</v>
      </c>
      <c r="G8918" s="111" t="s">
        <v>186</v>
      </c>
      <c r="H8918" s="111" t="s">
        <v>172</v>
      </c>
      <c r="I8918" s="111" t="s">
        <v>186</v>
      </c>
      <c r="J8918" t="str">
        <f t="shared" si="278"/>
        <v>4640SkogOrganisk jordBarskogSærs høy</v>
      </c>
      <c r="K8918" s="111">
        <v>2.5548655235722699</v>
      </c>
      <c r="L8918" s="111">
        <v>0.92784825435236762</v>
      </c>
      <c r="M8918" s="111">
        <v>0.46518126042825314</v>
      </c>
      <c r="N8918" s="112">
        <f t="shared" si="279"/>
        <v>3.9478950383528906</v>
      </c>
    </row>
    <row r="8919" spans="1:14" x14ac:dyDescent="0.25">
      <c r="A8919" s="111" t="s">
        <v>827</v>
      </c>
      <c r="B8919" s="111">
        <f>INDEX(kommuner!C:C,MATCH(_xlfn.NUMBERVALUE(A8919),kommuner!B:B,0))</f>
        <v>4640</v>
      </c>
      <c r="C8919" s="111" t="s">
        <v>127</v>
      </c>
      <c r="D8919" s="111" t="s">
        <v>127</v>
      </c>
      <c r="E8919" s="111" t="s">
        <v>123</v>
      </c>
      <c r="F8919" s="111" t="s">
        <v>179</v>
      </c>
      <c r="G8919" s="111" t="s">
        <v>180</v>
      </c>
      <c r="H8919" s="111" t="s">
        <v>179</v>
      </c>
      <c r="I8919" s="111" t="s">
        <v>180</v>
      </c>
      <c r="J8919" t="str">
        <f t="shared" si="278"/>
        <v>4640SkogOrganisk jordBlandingsskogHøy</v>
      </c>
      <c r="K8919" s="111">
        <v>-5.5554344456832343</v>
      </c>
      <c r="L8919" s="111">
        <v>0.92784825435236762</v>
      </c>
      <c r="M8919" s="111">
        <v>0.46510463492953991</v>
      </c>
      <c r="N8919" s="112">
        <f t="shared" si="279"/>
        <v>-4.1624815564013264</v>
      </c>
    </row>
    <row r="8920" spans="1:14" x14ac:dyDescent="0.25">
      <c r="A8920" s="111" t="s">
        <v>827</v>
      </c>
      <c r="B8920" s="111">
        <f>INDEX(kommuner!C:C,MATCH(_xlfn.NUMBERVALUE(A8920),kommuner!B:B,0))</f>
        <v>4640</v>
      </c>
      <c r="C8920" s="111" t="s">
        <v>127</v>
      </c>
      <c r="D8920" s="111" t="s">
        <v>127</v>
      </c>
      <c r="E8920" s="111" t="s">
        <v>123</v>
      </c>
      <c r="F8920" s="111" t="s">
        <v>179</v>
      </c>
      <c r="G8920" s="111" t="s">
        <v>167</v>
      </c>
      <c r="H8920" s="111" t="s">
        <v>179</v>
      </c>
      <c r="I8920" s="111" t="s">
        <v>167</v>
      </c>
      <c r="J8920" t="str">
        <f t="shared" si="278"/>
        <v>4640SkogOrganisk jordBlandingsskogImpediment</v>
      </c>
      <c r="K8920" s="111">
        <v>-0.28586344175800005</v>
      </c>
      <c r="L8920" s="111">
        <v>0.92784825435236762</v>
      </c>
      <c r="M8920" s="111">
        <v>0.46510463492953991</v>
      </c>
      <c r="N8920" s="112">
        <f t="shared" si="279"/>
        <v>1.1070894475239075</v>
      </c>
    </row>
    <row r="8921" spans="1:14" x14ac:dyDescent="0.25">
      <c r="A8921" s="111" t="s">
        <v>827</v>
      </c>
      <c r="B8921" s="111">
        <f>INDEX(kommuner!C:C,MATCH(_xlfn.NUMBERVALUE(A8921),kommuner!B:B,0))</f>
        <v>4640</v>
      </c>
      <c r="C8921" s="111" t="s">
        <v>127</v>
      </c>
      <c r="D8921" s="111" t="s">
        <v>127</v>
      </c>
      <c r="E8921" s="111" t="s">
        <v>123</v>
      </c>
      <c r="F8921" s="111" t="s">
        <v>179</v>
      </c>
      <c r="G8921" s="111" t="s">
        <v>190</v>
      </c>
      <c r="H8921" s="111" t="s">
        <v>179</v>
      </c>
      <c r="I8921" s="111" t="s">
        <v>190</v>
      </c>
      <c r="J8921" t="str">
        <f t="shared" si="278"/>
        <v>4640SkogOrganisk jordBlandingsskogLav</v>
      </c>
      <c r="K8921" s="111">
        <v>-1.2347339377887629</v>
      </c>
      <c r="L8921" s="111">
        <v>0.92784825435236762</v>
      </c>
      <c r="M8921" s="111">
        <v>0.46510463492953991</v>
      </c>
      <c r="N8921" s="112">
        <f t="shared" si="279"/>
        <v>0.15821895149314458</v>
      </c>
    </row>
    <row r="8922" spans="1:14" x14ac:dyDescent="0.25">
      <c r="A8922" s="111" t="s">
        <v>827</v>
      </c>
      <c r="B8922" s="111">
        <f>INDEX(kommuner!C:C,MATCH(_xlfn.NUMBERVALUE(A8922),kommuner!B:B,0))</f>
        <v>4640</v>
      </c>
      <c r="C8922" s="111" t="s">
        <v>127</v>
      </c>
      <c r="D8922" s="111" t="s">
        <v>127</v>
      </c>
      <c r="E8922" s="111" t="s">
        <v>123</v>
      </c>
      <c r="F8922" s="111" t="s">
        <v>179</v>
      </c>
      <c r="G8922" s="111" t="s">
        <v>173</v>
      </c>
      <c r="H8922" s="111" t="s">
        <v>179</v>
      </c>
      <c r="I8922" s="111" t="s">
        <v>173</v>
      </c>
      <c r="J8922" t="str">
        <f t="shared" si="278"/>
        <v>4640SkogOrganisk jordBlandingsskogMiddels</v>
      </c>
      <c r="K8922" s="111">
        <v>-2.4239591752717748</v>
      </c>
      <c r="L8922" s="111">
        <v>0.92784825435236762</v>
      </c>
      <c r="M8922" s="111">
        <v>0.46510463492953991</v>
      </c>
      <c r="N8922" s="112">
        <f t="shared" si="279"/>
        <v>-1.0310062859898674</v>
      </c>
    </row>
    <row r="8923" spans="1:14" x14ac:dyDescent="0.25">
      <c r="A8923" s="111" t="s">
        <v>827</v>
      </c>
      <c r="B8923" s="111">
        <f>INDEX(kommuner!C:C,MATCH(_xlfn.NUMBERVALUE(A8923),kommuner!B:B,0))</f>
        <v>4640</v>
      </c>
      <c r="C8923" s="111" t="s">
        <v>127</v>
      </c>
      <c r="D8923" s="111" t="s">
        <v>127</v>
      </c>
      <c r="E8923" s="111" t="s">
        <v>123</v>
      </c>
      <c r="F8923" s="111" t="s">
        <v>179</v>
      </c>
      <c r="G8923" s="111" t="s">
        <v>186</v>
      </c>
      <c r="H8923" s="111" t="s">
        <v>179</v>
      </c>
      <c r="I8923" s="111" t="s">
        <v>186</v>
      </c>
      <c r="J8923" t="str">
        <f t="shared" si="278"/>
        <v>4640SkogOrganisk jordBlandingsskogSærs høy</v>
      </c>
      <c r="K8923" s="111">
        <v>-1.5726115302258048</v>
      </c>
      <c r="L8923" s="111">
        <v>0.92784825435236762</v>
      </c>
      <c r="M8923" s="111">
        <v>0.46510463492953991</v>
      </c>
      <c r="N8923" s="112">
        <f t="shared" si="279"/>
        <v>-0.17965864094389727</v>
      </c>
    </row>
    <row r="8924" spans="1:14" x14ac:dyDescent="0.25">
      <c r="A8924" s="111" t="s">
        <v>827</v>
      </c>
      <c r="B8924" s="111">
        <f>INDEX(kommuner!C:C,MATCH(_xlfn.NUMBERVALUE(A8924),kommuner!B:B,0))</f>
        <v>4640</v>
      </c>
      <c r="C8924" s="111" t="s">
        <v>127</v>
      </c>
      <c r="D8924" s="111" t="s">
        <v>127</v>
      </c>
      <c r="E8924" s="111" t="s">
        <v>123</v>
      </c>
      <c r="F8924" s="111" t="s">
        <v>185</v>
      </c>
      <c r="G8924" s="111" t="s">
        <v>180</v>
      </c>
      <c r="H8924" s="111" t="s">
        <v>185</v>
      </c>
      <c r="I8924" s="111" t="s">
        <v>180</v>
      </c>
      <c r="J8924" t="str">
        <f t="shared" si="278"/>
        <v>4640SkogOrganisk jordLauvskogHøy</v>
      </c>
      <c r="K8924" s="111">
        <v>-1.9913688882377358</v>
      </c>
      <c r="L8924" s="111">
        <v>0.92784825435236762</v>
      </c>
      <c r="M8924" s="111">
        <v>0.46510463492953991</v>
      </c>
      <c r="N8924" s="112">
        <f t="shared" si="279"/>
        <v>-0.59841599895582831</v>
      </c>
    </row>
    <row r="8925" spans="1:14" x14ac:dyDescent="0.25">
      <c r="A8925" s="111" t="s">
        <v>827</v>
      </c>
      <c r="B8925" s="111">
        <f>INDEX(kommuner!C:C,MATCH(_xlfn.NUMBERVALUE(A8925),kommuner!B:B,0))</f>
        <v>4640</v>
      </c>
      <c r="C8925" s="111" t="s">
        <v>127</v>
      </c>
      <c r="D8925" s="111" t="s">
        <v>127</v>
      </c>
      <c r="E8925" s="111" t="s">
        <v>123</v>
      </c>
      <c r="F8925" s="111" t="s">
        <v>185</v>
      </c>
      <c r="G8925" s="111" t="s">
        <v>167</v>
      </c>
      <c r="H8925" s="111" t="s">
        <v>185</v>
      </c>
      <c r="I8925" s="111" t="s">
        <v>167</v>
      </c>
      <c r="J8925" t="str">
        <f t="shared" si="278"/>
        <v>4640SkogOrganisk jordLauvskogImpediment</v>
      </c>
      <c r="K8925" s="111">
        <v>0.35000626494250675</v>
      </c>
      <c r="L8925" s="111">
        <v>0.92784825435236762</v>
      </c>
      <c r="M8925" s="111">
        <v>0.46510463492953991</v>
      </c>
      <c r="N8925" s="112">
        <f t="shared" si="279"/>
        <v>1.7429591542244141</v>
      </c>
    </row>
    <row r="8926" spans="1:14" x14ac:dyDescent="0.25">
      <c r="A8926" s="111" t="s">
        <v>827</v>
      </c>
      <c r="B8926" s="111">
        <f>INDEX(kommuner!C:C,MATCH(_xlfn.NUMBERVALUE(A8926),kommuner!B:B,0))</f>
        <v>4640</v>
      </c>
      <c r="C8926" s="111" t="s">
        <v>127</v>
      </c>
      <c r="D8926" s="111" t="s">
        <v>127</v>
      </c>
      <c r="E8926" s="111" t="s">
        <v>123</v>
      </c>
      <c r="F8926" s="111" t="s">
        <v>185</v>
      </c>
      <c r="G8926" s="111" t="s">
        <v>190</v>
      </c>
      <c r="H8926" s="111" t="s">
        <v>185</v>
      </c>
      <c r="I8926" s="111" t="s">
        <v>190</v>
      </c>
      <c r="J8926" t="str">
        <f t="shared" si="278"/>
        <v>4640SkogOrganisk jordLauvskogLav</v>
      </c>
      <c r="K8926" s="111">
        <v>1.1144075558526714</v>
      </c>
      <c r="L8926" s="111">
        <v>0.92784825435236762</v>
      </c>
      <c r="M8926" s="111">
        <v>0.46510463492953991</v>
      </c>
      <c r="N8926" s="112">
        <f t="shared" si="279"/>
        <v>2.5073604451345788</v>
      </c>
    </row>
    <row r="8927" spans="1:14" x14ac:dyDescent="0.25">
      <c r="A8927" s="111" t="s">
        <v>827</v>
      </c>
      <c r="B8927" s="111">
        <f>INDEX(kommuner!C:C,MATCH(_xlfn.NUMBERVALUE(A8927),kommuner!B:B,0))</f>
        <v>4640</v>
      </c>
      <c r="C8927" s="111" t="s">
        <v>127</v>
      </c>
      <c r="D8927" s="111" t="s">
        <v>127</v>
      </c>
      <c r="E8927" s="111" t="s">
        <v>123</v>
      </c>
      <c r="F8927" s="111" t="s">
        <v>185</v>
      </c>
      <c r="G8927" s="111" t="s">
        <v>173</v>
      </c>
      <c r="H8927" s="111" t="s">
        <v>185</v>
      </c>
      <c r="I8927" s="111" t="s">
        <v>173</v>
      </c>
      <c r="J8927" t="str">
        <f t="shared" si="278"/>
        <v>4640SkogOrganisk jordLauvskogMiddels</v>
      </c>
      <c r="K8927" s="111">
        <v>-0.62664468270982987</v>
      </c>
      <c r="L8927" s="111">
        <v>0.92784825435236762</v>
      </c>
      <c r="M8927" s="111">
        <v>0.46510463492953991</v>
      </c>
      <c r="N8927" s="112">
        <f t="shared" si="279"/>
        <v>0.76630820657207765</v>
      </c>
    </row>
    <row r="8928" spans="1:14" x14ac:dyDescent="0.25">
      <c r="A8928" s="111" t="s">
        <v>827</v>
      </c>
      <c r="B8928" s="111">
        <f>INDEX(kommuner!C:C,MATCH(_xlfn.NUMBERVALUE(A8928),kommuner!B:B,0))</f>
        <v>4640</v>
      </c>
      <c r="C8928" s="111" t="s">
        <v>127</v>
      </c>
      <c r="D8928" s="111" t="s">
        <v>127</v>
      </c>
      <c r="E8928" s="111" t="s">
        <v>123</v>
      </c>
      <c r="F8928" s="111" t="s">
        <v>185</v>
      </c>
      <c r="G8928" s="111" t="s">
        <v>186</v>
      </c>
      <c r="H8928" s="111" t="s">
        <v>185</v>
      </c>
      <c r="I8928" s="111" t="s">
        <v>186</v>
      </c>
      <c r="J8928" t="str">
        <f t="shared" si="278"/>
        <v>4640SkogOrganisk jordLauvskogSærs høy</v>
      </c>
      <c r="K8928" s="111">
        <v>-1.8997279926091779</v>
      </c>
      <c r="L8928" s="111">
        <v>0.92784825435236762</v>
      </c>
      <c r="M8928" s="111">
        <v>0.46510463492953991</v>
      </c>
      <c r="N8928" s="112">
        <f t="shared" si="279"/>
        <v>-0.50677510332727038</v>
      </c>
    </row>
    <row r="8929" spans="1:14" x14ac:dyDescent="0.25">
      <c r="A8929" s="111" t="s">
        <v>827</v>
      </c>
      <c r="B8929" s="111">
        <f>INDEX(kommuner!C:C,MATCH(_xlfn.NUMBERVALUE(A8929),kommuner!B:B,0))</f>
        <v>4640</v>
      </c>
      <c r="C8929" s="111" t="s">
        <v>83</v>
      </c>
      <c r="D8929" s="111" t="s">
        <v>83</v>
      </c>
      <c r="E8929" s="111" t="s">
        <v>126</v>
      </c>
      <c r="F8929" s="111" t="s">
        <v>139</v>
      </c>
      <c r="G8929" s="111" t="s">
        <v>139</v>
      </c>
      <c r="H8929" s="111" t="s">
        <v>139</v>
      </c>
      <c r="I8929" s="111" t="s">
        <v>139</v>
      </c>
      <c r="J8929" t="str">
        <f t="shared" si="278"/>
        <v>4640Utbygd arealMineraljord</v>
      </c>
      <c r="K8929" s="111">
        <v>-1.3010725986550351</v>
      </c>
      <c r="L8929" s="111">
        <v>0</v>
      </c>
      <c r="M8929" s="111">
        <v>1.303047089454229E-2</v>
      </c>
      <c r="N8929" s="112">
        <f t="shared" si="279"/>
        <v>-1.2880421277604928</v>
      </c>
    </row>
    <row r="8930" spans="1:14" x14ac:dyDescent="0.25">
      <c r="A8930" s="111" t="s">
        <v>827</v>
      </c>
      <c r="B8930" s="111">
        <f>INDEX(kommuner!C:C,MATCH(_xlfn.NUMBERVALUE(A8930),kommuner!B:B,0))</f>
        <v>4640</v>
      </c>
      <c r="C8930" s="111" t="s">
        <v>83</v>
      </c>
      <c r="D8930" s="111" t="s">
        <v>83</v>
      </c>
      <c r="E8930" s="111" t="s">
        <v>123</v>
      </c>
      <c r="F8930" s="111" t="s">
        <v>139</v>
      </c>
      <c r="G8930" s="111" t="s">
        <v>139</v>
      </c>
      <c r="H8930" s="111" t="s">
        <v>139</v>
      </c>
      <c r="I8930" s="111" t="s">
        <v>139</v>
      </c>
      <c r="J8930" t="str">
        <f t="shared" si="278"/>
        <v>4640Utbygd arealOrganisk jord</v>
      </c>
      <c r="K8930" s="111">
        <v>29.011421395201612</v>
      </c>
      <c r="L8930" s="111">
        <v>0</v>
      </c>
      <c r="M8930" s="111">
        <v>1.303047089454229E-2</v>
      </c>
      <c r="N8930" s="112">
        <f t="shared" si="279"/>
        <v>29.024451866096154</v>
      </c>
    </row>
    <row r="8931" spans="1:14" x14ac:dyDescent="0.25">
      <c r="A8931" s="111" t="s">
        <v>827</v>
      </c>
      <c r="B8931" s="111">
        <f>INDEX(kommuner!C:C,MATCH(_xlfn.NUMBERVALUE(A8931),kommuner!B:B,0))</f>
        <v>4640</v>
      </c>
      <c r="C8931" s="111" t="s">
        <v>181</v>
      </c>
      <c r="D8931" s="111" t="s">
        <v>181</v>
      </c>
      <c r="E8931" s="111" t="s">
        <v>123</v>
      </c>
      <c r="F8931" s="111" t="s">
        <v>139</v>
      </c>
      <c r="G8931" s="111" t="s">
        <v>139</v>
      </c>
      <c r="H8931" s="111" t="s">
        <v>139</v>
      </c>
      <c r="I8931" s="111" t="s">
        <v>139</v>
      </c>
      <c r="J8931" t="str">
        <f t="shared" si="278"/>
        <v>4640Vann og myrOrganisk jord</v>
      </c>
      <c r="K8931" s="111">
        <v>-0.38124953903444653</v>
      </c>
      <c r="L8931" s="111">
        <v>0</v>
      </c>
      <c r="M8931" s="111">
        <v>0</v>
      </c>
      <c r="N8931" s="112">
        <f t="shared" si="279"/>
        <v>-0.38124953903444653</v>
      </c>
    </row>
    <row r="8932" spans="1:14" x14ac:dyDescent="0.25">
      <c r="A8932" s="111" t="s">
        <v>828</v>
      </c>
      <c r="B8932" s="111">
        <f>INDEX(kommuner!C:C,MATCH(_xlfn.NUMBERVALUE(A8932),kommuner!B:B,0))</f>
        <v>4641</v>
      </c>
      <c r="C8932" s="111" t="s">
        <v>82</v>
      </c>
      <c r="D8932" s="111" t="s">
        <v>82</v>
      </c>
      <c r="E8932" s="111" t="s">
        <v>126</v>
      </c>
      <c r="F8932" s="111" t="s">
        <v>139</v>
      </c>
      <c r="G8932" s="111" t="s">
        <v>139</v>
      </c>
      <c r="H8932" s="111" t="s">
        <v>139</v>
      </c>
      <c r="I8932" s="111" t="s">
        <v>139</v>
      </c>
      <c r="J8932" t="str">
        <f t="shared" si="278"/>
        <v>4641Annen utmarkMineraljord</v>
      </c>
      <c r="K8932" s="111">
        <v>-0.12122885237983599</v>
      </c>
      <c r="L8932" s="111">
        <v>0</v>
      </c>
      <c r="M8932" s="111">
        <v>0</v>
      </c>
      <c r="N8932" s="112">
        <f t="shared" si="279"/>
        <v>-0.12122885237983599</v>
      </c>
    </row>
    <row r="8933" spans="1:14" x14ac:dyDescent="0.25">
      <c r="A8933" s="111" t="s">
        <v>828</v>
      </c>
      <c r="B8933" s="111">
        <f>INDEX(kommuner!C:C,MATCH(_xlfn.NUMBERVALUE(A8933),kommuner!B:B,0))</f>
        <v>4641</v>
      </c>
      <c r="C8933" s="111" t="s">
        <v>121</v>
      </c>
      <c r="D8933" s="111" t="s">
        <v>121</v>
      </c>
      <c r="E8933" s="111" t="s">
        <v>126</v>
      </c>
      <c r="F8933" s="111" t="s">
        <v>139</v>
      </c>
      <c r="G8933" s="111" t="s">
        <v>139</v>
      </c>
      <c r="H8933" s="111" t="s">
        <v>139</v>
      </c>
      <c r="I8933" s="111" t="s">
        <v>139</v>
      </c>
      <c r="J8933" t="str">
        <f t="shared" si="278"/>
        <v>4641BeiteMineraljord</v>
      </c>
      <c r="K8933" s="111">
        <v>-0.96338340838695502</v>
      </c>
      <c r="L8933" s="111">
        <v>0</v>
      </c>
      <c r="M8933" s="111">
        <v>1.2448711246839999E-7</v>
      </c>
      <c r="N8933" s="112">
        <f t="shared" si="279"/>
        <v>-0.96338328389984251</v>
      </c>
    </row>
    <row r="8934" spans="1:14" x14ac:dyDescent="0.25">
      <c r="A8934" s="111" t="s">
        <v>828</v>
      </c>
      <c r="B8934" s="111">
        <f>INDEX(kommuner!C:C,MATCH(_xlfn.NUMBERVALUE(A8934),kommuner!B:B,0))</f>
        <v>4641</v>
      </c>
      <c r="C8934" s="111" t="s">
        <v>121</v>
      </c>
      <c r="D8934" s="111" t="s">
        <v>121</v>
      </c>
      <c r="E8934" s="111" t="s">
        <v>123</v>
      </c>
      <c r="F8934" s="111" t="s">
        <v>139</v>
      </c>
      <c r="G8934" s="111" t="s">
        <v>139</v>
      </c>
      <c r="H8934" s="111" t="s">
        <v>139</v>
      </c>
      <c r="I8934" s="111" t="s">
        <v>139</v>
      </c>
      <c r="J8934" t="str">
        <f t="shared" si="278"/>
        <v>4641BeiteOrganisk jord</v>
      </c>
      <c r="K8934" s="111">
        <v>12.077525935985037</v>
      </c>
      <c r="L8934" s="111">
        <v>1.6412500000000001</v>
      </c>
      <c r="M8934" s="111">
        <v>0</v>
      </c>
      <c r="N8934" s="112">
        <f t="shared" si="279"/>
        <v>13.718775935985036</v>
      </c>
    </row>
    <row r="8935" spans="1:14" x14ac:dyDescent="0.25">
      <c r="A8935" s="111" t="s">
        <v>828</v>
      </c>
      <c r="B8935" s="111">
        <f>INDEX(kommuner!C:C,MATCH(_xlfn.NUMBERVALUE(A8935),kommuner!B:B,0))</f>
        <v>4641</v>
      </c>
      <c r="C8935" s="111" t="s">
        <v>84</v>
      </c>
      <c r="D8935" s="111" t="s">
        <v>84</v>
      </c>
      <c r="E8935" s="111" t="s">
        <v>126</v>
      </c>
      <c r="F8935" s="111" t="s">
        <v>139</v>
      </c>
      <c r="G8935" s="111" t="s">
        <v>139</v>
      </c>
      <c r="H8935" s="111" t="s">
        <v>139</v>
      </c>
      <c r="I8935" s="111" t="s">
        <v>139</v>
      </c>
      <c r="J8935" t="str">
        <f t="shared" si="278"/>
        <v>4641Dyrket markMineraljord</v>
      </c>
      <c r="K8935" s="111">
        <v>-0.77042202609341914</v>
      </c>
      <c r="L8935" s="111">
        <v>0</v>
      </c>
      <c r="M8935" s="111">
        <v>0</v>
      </c>
      <c r="N8935" s="112">
        <f t="shared" si="279"/>
        <v>-0.77042202609341914</v>
      </c>
    </row>
    <row r="8936" spans="1:14" x14ac:dyDescent="0.25">
      <c r="A8936" s="111" t="s">
        <v>828</v>
      </c>
      <c r="B8936" s="111">
        <f>INDEX(kommuner!C:C,MATCH(_xlfn.NUMBERVALUE(A8936),kommuner!B:B,0))</f>
        <v>4641</v>
      </c>
      <c r="C8936" s="111" t="s">
        <v>84</v>
      </c>
      <c r="D8936" s="111" t="s">
        <v>84</v>
      </c>
      <c r="E8936" s="111" t="s">
        <v>123</v>
      </c>
      <c r="F8936" s="111" t="s">
        <v>139</v>
      </c>
      <c r="G8936" s="111" t="s">
        <v>139</v>
      </c>
      <c r="H8936" s="111" t="s">
        <v>139</v>
      </c>
      <c r="I8936" s="111" t="s">
        <v>139</v>
      </c>
      <c r="J8936" t="str">
        <f t="shared" si="278"/>
        <v>4641Dyrket markOrganisk jord</v>
      </c>
      <c r="K8936" s="111">
        <v>28.726149366675592</v>
      </c>
      <c r="L8936" s="111">
        <v>1.45625</v>
      </c>
      <c r="M8936" s="111">
        <v>0</v>
      </c>
      <c r="N8936" s="112">
        <f t="shared" si="279"/>
        <v>30.182399366675593</v>
      </c>
    </row>
    <row r="8937" spans="1:14" x14ac:dyDescent="0.25">
      <c r="A8937" s="111" t="s">
        <v>828</v>
      </c>
      <c r="B8937" s="111">
        <f>INDEX(kommuner!C:C,MATCH(_xlfn.NUMBERVALUE(A8937),kommuner!B:B,0))</f>
        <v>4641</v>
      </c>
      <c r="C8937" s="111" t="s">
        <v>127</v>
      </c>
      <c r="D8937" s="111" t="s">
        <v>127</v>
      </c>
      <c r="E8937" s="111" t="s">
        <v>126</v>
      </c>
      <c r="F8937" s="111" t="s">
        <v>172</v>
      </c>
      <c r="G8937" s="111" t="s">
        <v>180</v>
      </c>
      <c r="H8937" s="111" t="s">
        <v>172</v>
      </c>
      <c r="I8937" s="111" t="s">
        <v>180</v>
      </c>
      <c r="J8937" t="str">
        <f t="shared" si="278"/>
        <v>4641SkogMineraljordBarskogHøy</v>
      </c>
      <c r="K8937" s="111">
        <v>-3.4914408319412575</v>
      </c>
      <c r="L8937" s="111">
        <v>0.85306406685236758</v>
      </c>
      <c r="M8937" s="111">
        <v>6.4056614999681585E-2</v>
      </c>
      <c r="N8937" s="112">
        <f t="shared" si="279"/>
        <v>-2.5743201500892083</v>
      </c>
    </row>
    <row r="8938" spans="1:14" x14ac:dyDescent="0.25">
      <c r="A8938" s="111" t="s">
        <v>828</v>
      </c>
      <c r="B8938" s="111">
        <f>INDEX(kommuner!C:C,MATCH(_xlfn.NUMBERVALUE(A8938),kommuner!B:B,0))</f>
        <v>4641</v>
      </c>
      <c r="C8938" s="111" t="s">
        <v>127</v>
      </c>
      <c r="D8938" s="111" t="s">
        <v>127</v>
      </c>
      <c r="E8938" s="111" t="s">
        <v>126</v>
      </c>
      <c r="F8938" s="111" t="s">
        <v>172</v>
      </c>
      <c r="G8938" s="111" t="s">
        <v>167</v>
      </c>
      <c r="H8938" s="111" t="s">
        <v>172</v>
      </c>
      <c r="I8938" s="111" t="s">
        <v>167</v>
      </c>
      <c r="J8938" t="str">
        <f t="shared" si="278"/>
        <v>4641SkogMineraljordBarskogImpediment</v>
      </c>
      <c r="K8938" s="111">
        <v>-1.1558387230259366</v>
      </c>
      <c r="L8938" s="111">
        <v>0.85306406685236758</v>
      </c>
      <c r="M8938" s="111">
        <v>6.3979989500968365E-2</v>
      </c>
      <c r="N8938" s="112">
        <f t="shared" si="279"/>
        <v>-0.23879466667260066</v>
      </c>
    </row>
    <row r="8939" spans="1:14" x14ac:dyDescent="0.25">
      <c r="A8939" s="111" t="s">
        <v>828</v>
      </c>
      <c r="B8939" s="111">
        <f>INDEX(kommuner!C:C,MATCH(_xlfn.NUMBERVALUE(A8939),kommuner!B:B,0))</f>
        <v>4641</v>
      </c>
      <c r="C8939" s="111" t="s">
        <v>127</v>
      </c>
      <c r="D8939" s="111" t="s">
        <v>127</v>
      </c>
      <c r="E8939" s="111" t="s">
        <v>126</v>
      </c>
      <c r="F8939" s="111" t="s">
        <v>172</v>
      </c>
      <c r="G8939" s="111" t="s">
        <v>190</v>
      </c>
      <c r="H8939" s="111" t="s">
        <v>172</v>
      </c>
      <c r="I8939" s="111" t="s">
        <v>190</v>
      </c>
      <c r="J8939" t="str">
        <f t="shared" si="278"/>
        <v>4641SkogMineraljordBarskogLav</v>
      </c>
      <c r="K8939" s="111">
        <v>-1.8215681825293268</v>
      </c>
      <c r="L8939" s="111">
        <v>0.85306406685236758</v>
      </c>
      <c r="M8939" s="111">
        <v>6.3979989500968365E-2</v>
      </c>
      <c r="N8939" s="112">
        <f t="shared" si="279"/>
        <v>-0.90452412617599087</v>
      </c>
    </row>
    <row r="8940" spans="1:14" x14ac:dyDescent="0.25">
      <c r="A8940" s="111" t="s">
        <v>828</v>
      </c>
      <c r="B8940" s="111">
        <f>INDEX(kommuner!C:C,MATCH(_xlfn.NUMBERVALUE(A8940),kommuner!B:B,0))</f>
        <v>4641</v>
      </c>
      <c r="C8940" s="111" t="s">
        <v>127</v>
      </c>
      <c r="D8940" s="111" t="s">
        <v>127</v>
      </c>
      <c r="E8940" s="111" t="s">
        <v>126</v>
      </c>
      <c r="F8940" s="111" t="s">
        <v>172</v>
      </c>
      <c r="G8940" s="111" t="s">
        <v>173</v>
      </c>
      <c r="H8940" s="111" t="s">
        <v>172</v>
      </c>
      <c r="I8940" s="111" t="s">
        <v>173</v>
      </c>
      <c r="J8940" t="str">
        <f t="shared" si="278"/>
        <v>4641SkogMineraljordBarskogMiddels</v>
      </c>
      <c r="K8940" s="111">
        <v>-2.9452289214132028</v>
      </c>
      <c r="L8940" s="111">
        <v>0.85306406685236758</v>
      </c>
      <c r="M8940" s="111">
        <v>6.4056614999681585E-2</v>
      </c>
      <c r="N8940" s="112">
        <f t="shared" si="279"/>
        <v>-2.0281082395611536</v>
      </c>
    </row>
    <row r="8941" spans="1:14" x14ac:dyDescent="0.25">
      <c r="A8941" s="111" t="s">
        <v>828</v>
      </c>
      <c r="B8941" s="111">
        <f>INDEX(kommuner!C:C,MATCH(_xlfn.NUMBERVALUE(A8941),kommuner!B:B,0))</f>
        <v>4641</v>
      </c>
      <c r="C8941" s="111" t="s">
        <v>127</v>
      </c>
      <c r="D8941" s="111" t="s">
        <v>127</v>
      </c>
      <c r="E8941" s="111" t="s">
        <v>126</v>
      </c>
      <c r="F8941" s="111" t="s">
        <v>172</v>
      </c>
      <c r="G8941" s="111" t="s">
        <v>186</v>
      </c>
      <c r="H8941" s="111" t="s">
        <v>172</v>
      </c>
      <c r="I8941" s="111" t="s">
        <v>186</v>
      </c>
      <c r="J8941" t="str">
        <f t="shared" si="278"/>
        <v>4641SkogMineraljordBarskogSærs høy</v>
      </c>
      <c r="K8941" s="111">
        <v>-2.734962032443129</v>
      </c>
      <c r="L8941" s="111">
        <v>0.85306406685236758</v>
      </c>
      <c r="M8941" s="111">
        <v>6.4056614999681585E-2</v>
      </c>
      <c r="N8941" s="112">
        <f t="shared" si="279"/>
        <v>-1.81784135059108</v>
      </c>
    </row>
    <row r="8942" spans="1:14" x14ac:dyDescent="0.25">
      <c r="A8942" s="111" t="s">
        <v>828</v>
      </c>
      <c r="B8942" s="111">
        <f>INDEX(kommuner!C:C,MATCH(_xlfn.NUMBERVALUE(A8942),kommuner!B:B,0))</f>
        <v>4641</v>
      </c>
      <c r="C8942" s="111" t="s">
        <v>127</v>
      </c>
      <c r="D8942" s="111" t="s">
        <v>127</v>
      </c>
      <c r="E8942" s="111" t="s">
        <v>126</v>
      </c>
      <c r="F8942" s="111" t="s">
        <v>179</v>
      </c>
      <c r="G8942" s="111" t="s">
        <v>180</v>
      </c>
      <c r="H8942" s="111" t="s">
        <v>179</v>
      </c>
      <c r="I8942" s="111" t="s">
        <v>180</v>
      </c>
      <c r="J8942" t="str">
        <f t="shared" si="278"/>
        <v>4641SkogMineraljordBlandingsskogHøy</v>
      </c>
      <c r="K8942" s="111">
        <v>-7.1939050909469406</v>
      </c>
      <c r="L8942" s="111">
        <v>0.85306406685236758</v>
      </c>
      <c r="M8942" s="111">
        <v>6.3979989500968365E-2</v>
      </c>
      <c r="N8942" s="112">
        <f t="shared" si="279"/>
        <v>-6.2768610345936047</v>
      </c>
    </row>
    <row r="8943" spans="1:14" x14ac:dyDescent="0.25">
      <c r="A8943" s="111" t="s">
        <v>828</v>
      </c>
      <c r="B8943" s="111">
        <f>INDEX(kommuner!C:C,MATCH(_xlfn.NUMBERVALUE(A8943),kommuner!B:B,0))</f>
        <v>4641</v>
      </c>
      <c r="C8943" s="111" t="s">
        <v>127</v>
      </c>
      <c r="D8943" s="111" t="s">
        <v>127</v>
      </c>
      <c r="E8943" s="111" t="s">
        <v>126</v>
      </c>
      <c r="F8943" s="111" t="s">
        <v>179</v>
      </c>
      <c r="G8943" s="111" t="s">
        <v>167</v>
      </c>
      <c r="H8943" s="111" t="s">
        <v>179</v>
      </c>
      <c r="I8943" s="111" t="s">
        <v>167</v>
      </c>
      <c r="J8943" t="str">
        <f t="shared" si="278"/>
        <v>4641SkogMineraljordBlandingsskogImpediment</v>
      </c>
      <c r="K8943" s="111">
        <v>-1.6598037998579707</v>
      </c>
      <c r="L8943" s="111">
        <v>0.85306406685236758</v>
      </c>
      <c r="M8943" s="111">
        <v>6.3979989500968365E-2</v>
      </c>
      <c r="N8943" s="112">
        <f t="shared" si="279"/>
        <v>-0.7427597435046347</v>
      </c>
    </row>
    <row r="8944" spans="1:14" x14ac:dyDescent="0.25">
      <c r="A8944" s="111" t="s">
        <v>828</v>
      </c>
      <c r="B8944" s="111">
        <f>INDEX(kommuner!C:C,MATCH(_xlfn.NUMBERVALUE(A8944),kommuner!B:B,0))</f>
        <v>4641</v>
      </c>
      <c r="C8944" s="111" t="s">
        <v>127</v>
      </c>
      <c r="D8944" s="111" t="s">
        <v>127</v>
      </c>
      <c r="E8944" s="111" t="s">
        <v>126</v>
      </c>
      <c r="F8944" s="111" t="s">
        <v>179</v>
      </c>
      <c r="G8944" s="111" t="s">
        <v>190</v>
      </c>
      <c r="H8944" s="111" t="s">
        <v>179</v>
      </c>
      <c r="I8944" s="111" t="s">
        <v>190</v>
      </c>
      <c r="J8944" t="str">
        <f t="shared" si="278"/>
        <v>4641SkogMineraljordBlandingsskogLav</v>
      </c>
      <c r="K8944" s="111">
        <v>-2.5588434197694254</v>
      </c>
      <c r="L8944" s="111">
        <v>0.85306406685236758</v>
      </c>
      <c r="M8944" s="111">
        <v>6.3979989500968365E-2</v>
      </c>
      <c r="N8944" s="112">
        <f t="shared" si="279"/>
        <v>-1.6417993634160897</v>
      </c>
    </row>
    <row r="8945" spans="1:14" x14ac:dyDescent="0.25">
      <c r="A8945" s="111" t="s">
        <v>828</v>
      </c>
      <c r="B8945" s="111">
        <f>INDEX(kommuner!C:C,MATCH(_xlfn.NUMBERVALUE(A8945),kommuner!B:B,0))</f>
        <v>4641</v>
      </c>
      <c r="C8945" s="111" t="s">
        <v>127</v>
      </c>
      <c r="D8945" s="111" t="s">
        <v>127</v>
      </c>
      <c r="E8945" s="111" t="s">
        <v>126</v>
      </c>
      <c r="F8945" s="111" t="s">
        <v>179</v>
      </c>
      <c r="G8945" s="111" t="s">
        <v>173</v>
      </c>
      <c r="H8945" s="111" t="s">
        <v>179</v>
      </c>
      <c r="I8945" s="111" t="s">
        <v>173</v>
      </c>
      <c r="J8945" t="str">
        <f t="shared" si="278"/>
        <v>4641SkogMineraljordBlandingsskogMiddels</v>
      </c>
      <c r="K8945" s="111">
        <v>-3.8687729546762566</v>
      </c>
      <c r="L8945" s="111">
        <v>0.85306406685236758</v>
      </c>
      <c r="M8945" s="111">
        <v>6.3979989500968365E-2</v>
      </c>
      <c r="N8945" s="112">
        <f t="shared" si="279"/>
        <v>-2.9517288983229206</v>
      </c>
    </row>
    <row r="8946" spans="1:14" x14ac:dyDescent="0.25">
      <c r="A8946" s="111" t="s">
        <v>828</v>
      </c>
      <c r="B8946" s="111">
        <f>INDEX(kommuner!C:C,MATCH(_xlfn.NUMBERVALUE(A8946),kommuner!B:B,0))</f>
        <v>4641</v>
      </c>
      <c r="C8946" s="111" t="s">
        <v>127</v>
      </c>
      <c r="D8946" s="111" t="s">
        <v>127</v>
      </c>
      <c r="E8946" s="111" t="s">
        <v>126</v>
      </c>
      <c r="F8946" s="111" t="s">
        <v>179</v>
      </c>
      <c r="G8946" s="111" t="s">
        <v>186</v>
      </c>
      <c r="H8946" s="111" t="s">
        <v>179</v>
      </c>
      <c r="I8946" s="111" t="s">
        <v>186</v>
      </c>
      <c r="J8946" t="str">
        <f t="shared" si="278"/>
        <v>4641SkogMineraljordBlandingsskogSærs høy</v>
      </c>
      <c r="K8946" s="111">
        <v>-2.9395925245326562</v>
      </c>
      <c r="L8946" s="111">
        <v>0.85306406685236758</v>
      </c>
      <c r="M8946" s="111">
        <v>6.3979989500968365E-2</v>
      </c>
      <c r="N8946" s="112">
        <f t="shared" si="279"/>
        <v>-2.0225484681793202</v>
      </c>
    </row>
    <row r="8947" spans="1:14" x14ac:dyDescent="0.25">
      <c r="A8947" s="111" t="s">
        <v>828</v>
      </c>
      <c r="B8947" s="111">
        <f>INDEX(kommuner!C:C,MATCH(_xlfn.NUMBERVALUE(A8947),kommuner!B:B,0))</f>
        <v>4641</v>
      </c>
      <c r="C8947" s="111" t="s">
        <v>127</v>
      </c>
      <c r="D8947" s="111" t="s">
        <v>127</v>
      </c>
      <c r="E8947" s="111" t="s">
        <v>126</v>
      </c>
      <c r="F8947" s="111" t="s">
        <v>185</v>
      </c>
      <c r="G8947" s="111" t="s">
        <v>180</v>
      </c>
      <c r="H8947" s="111" t="s">
        <v>185</v>
      </c>
      <c r="I8947" s="111" t="s">
        <v>180</v>
      </c>
      <c r="J8947" t="str">
        <f t="shared" si="278"/>
        <v>4641SkogMineraljordLauvskogHøy</v>
      </c>
      <c r="K8947" s="111">
        <v>-2.6171499611514069</v>
      </c>
      <c r="L8947" s="111">
        <v>0.85306406685236758</v>
      </c>
      <c r="M8947" s="111">
        <v>6.3979989500968365E-2</v>
      </c>
      <c r="N8947" s="112">
        <f t="shared" si="279"/>
        <v>-1.7001059047980711</v>
      </c>
    </row>
    <row r="8948" spans="1:14" x14ac:dyDescent="0.25">
      <c r="A8948" s="111" t="s">
        <v>828</v>
      </c>
      <c r="B8948" s="111">
        <f>INDEX(kommuner!C:C,MATCH(_xlfn.NUMBERVALUE(A8948),kommuner!B:B,0))</f>
        <v>4641</v>
      </c>
      <c r="C8948" s="111" t="s">
        <v>127</v>
      </c>
      <c r="D8948" s="111" t="s">
        <v>127</v>
      </c>
      <c r="E8948" s="111" t="s">
        <v>126</v>
      </c>
      <c r="F8948" s="111" t="s">
        <v>185</v>
      </c>
      <c r="G8948" s="111" t="s">
        <v>167</v>
      </c>
      <c r="H8948" s="111" t="s">
        <v>185</v>
      </c>
      <c r="I8948" s="111" t="s">
        <v>167</v>
      </c>
      <c r="J8948" t="str">
        <f t="shared" si="278"/>
        <v>4641SkogMineraljordLauvskogImpediment</v>
      </c>
      <c r="K8948" s="111">
        <v>-1.406906973132888</v>
      </c>
      <c r="L8948" s="111">
        <v>0.85306406685236758</v>
      </c>
      <c r="M8948" s="111">
        <v>6.3979989500968365E-2</v>
      </c>
      <c r="N8948" s="112">
        <f t="shared" si="279"/>
        <v>-0.48986291677955207</v>
      </c>
    </row>
    <row r="8949" spans="1:14" x14ac:dyDescent="0.25">
      <c r="A8949" s="111" t="s">
        <v>828</v>
      </c>
      <c r="B8949" s="111">
        <f>INDEX(kommuner!C:C,MATCH(_xlfn.NUMBERVALUE(A8949),kommuner!B:B,0))</f>
        <v>4641</v>
      </c>
      <c r="C8949" s="111" t="s">
        <v>127</v>
      </c>
      <c r="D8949" s="111" t="s">
        <v>127</v>
      </c>
      <c r="E8949" s="111" t="s">
        <v>126</v>
      </c>
      <c r="F8949" s="111" t="s">
        <v>185</v>
      </c>
      <c r="G8949" s="111" t="s">
        <v>190</v>
      </c>
      <c r="H8949" s="111" t="s">
        <v>185</v>
      </c>
      <c r="I8949" s="111" t="s">
        <v>190</v>
      </c>
      <c r="J8949" t="str">
        <f t="shared" si="278"/>
        <v>4641SkogMineraljordLauvskogLav</v>
      </c>
      <c r="K8949" s="111">
        <v>-8.9748170935426599E-2</v>
      </c>
      <c r="L8949" s="111">
        <v>0.85306406685236758</v>
      </c>
      <c r="M8949" s="111">
        <v>6.3979989500968365E-2</v>
      </c>
      <c r="N8949" s="112">
        <f t="shared" si="279"/>
        <v>0.82729588541790933</v>
      </c>
    </row>
    <row r="8950" spans="1:14" x14ac:dyDescent="0.25">
      <c r="A8950" s="111" t="s">
        <v>828</v>
      </c>
      <c r="B8950" s="111">
        <f>INDEX(kommuner!C:C,MATCH(_xlfn.NUMBERVALUE(A8950),kommuner!B:B,0))</f>
        <v>4641</v>
      </c>
      <c r="C8950" s="111" t="s">
        <v>127</v>
      </c>
      <c r="D8950" s="111" t="s">
        <v>127</v>
      </c>
      <c r="E8950" s="111" t="s">
        <v>126</v>
      </c>
      <c r="F8950" s="111" t="s">
        <v>185</v>
      </c>
      <c r="G8950" s="111" t="s">
        <v>173</v>
      </c>
      <c r="H8950" s="111" t="s">
        <v>185</v>
      </c>
      <c r="I8950" s="111" t="s">
        <v>173</v>
      </c>
      <c r="J8950" t="str">
        <f t="shared" si="278"/>
        <v>4641SkogMineraljordLauvskogMiddels</v>
      </c>
      <c r="K8950" s="111">
        <v>-1.7789409505847176</v>
      </c>
      <c r="L8950" s="111">
        <v>0.85306406685236758</v>
      </c>
      <c r="M8950" s="111">
        <v>6.3979989500968365E-2</v>
      </c>
      <c r="N8950" s="112">
        <f t="shared" si="279"/>
        <v>-0.86189689423138161</v>
      </c>
    </row>
    <row r="8951" spans="1:14" x14ac:dyDescent="0.25">
      <c r="A8951" s="111" t="s">
        <v>828</v>
      </c>
      <c r="B8951" s="111">
        <f>INDEX(kommuner!C:C,MATCH(_xlfn.NUMBERVALUE(A8951),kommuner!B:B,0))</f>
        <v>4641</v>
      </c>
      <c r="C8951" s="111" t="s">
        <v>127</v>
      </c>
      <c r="D8951" s="111" t="s">
        <v>127</v>
      </c>
      <c r="E8951" s="111" t="s">
        <v>126</v>
      </c>
      <c r="F8951" s="111" t="s">
        <v>185</v>
      </c>
      <c r="G8951" s="111" t="s">
        <v>186</v>
      </c>
      <c r="H8951" s="111" t="s">
        <v>185</v>
      </c>
      <c r="I8951" s="111" t="s">
        <v>186</v>
      </c>
      <c r="J8951" t="str">
        <f t="shared" si="278"/>
        <v>4641SkogMineraljordLauvskogSærs høy</v>
      </c>
      <c r="K8951" s="111">
        <v>-3.5879168219799293</v>
      </c>
      <c r="L8951" s="111">
        <v>0.85306406685236758</v>
      </c>
      <c r="M8951" s="111">
        <v>6.3979989500968365E-2</v>
      </c>
      <c r="N8951" s="112">
        <f t="shared" si="279"/>
        <v>-2.6708727656265934</v>
      </c>
    </row>
    <row r="8952" spans="1:14" x14ac:dyDescent="0.25">
      <c r="A8952" s="111" t="s">
        <v>828</v>
      </c>
      <c r="B8952" s="111">
        <f>INDEX(kommuner!C:C,MATCH(_xlfn.NUMBERVALUE(A8952),kommuner!B:B,0))</f>
        <v>4641</v>
      </c>
      <c r="C8952" s="111" t="s">
        <v>127</v>
      </c>
      <c r="D8952" s="111" t="s">
        <v>127</v>
      </c>
      <c r="E8952" s="111" t="s">
        <v>123</v>
      </c>
      <c r="F8952" s="111" t="s">
        <v>172</v>
      </c>
      <c r="G8952" s="111" t="s">
        <v>180</v>
      </c>
      <c r="H8952" s="111" t="s">
        <v>172</v>
      </c>
      <c r="I8952" s="111" t="s">
        <v>180</v>
      </c>
      <c r="J8952" t="str">
        <f t="shared" si="278"/>
        <v>4641SkogOrganisk jordBarskogHøy</v>
      </c>
      <c r="K8952" s="111">
        <v>-2.5184559031994138</v>
      </c>
      <c r="L8952" s="111">
        <v>0.92784825435236762</v>
      </c>
      <c r="M8952" s="111">
        <v>0.46518126042825314</v>
      </c>
      <c r="N8952" s="112">
        <f t="shared" si="279"/>
        <v>-1.1254263884187932</v>
      </c>
    </row>
    <row r="8953" spans="1:14" x14ac:dyDescent="0.25">
      <c r="A8953" s="111" t="s">
        <v>828</v>
      </c>
      <c r="B8953" s="111">
        <f>INDEX(kommuner!C:C,MATCH(_xlfn.NUMBERVALUE(A8953),kommuner!B:B,0))</f>
        <v>4641</v>
      </c>
      <c r="C8953" s="111" t="s">
        <v>127</v>
      </c>
      <c r="D8953" s="111" t="s">
        <v>127</v>
      </c>
      <c r="E8953" s="111" t="s">
        <v>123</v>
      </c>
      <c r="F8953" s="111" t="s">
        <v>172</v>
      </c>
      <c r="G8953" s="111" t="s">
        <v>167</v>
      </c>
      <c r="H8953" s="111" t="s">
        <v>172</v>
      </c>
      <c r="I8953" s="111" t="s">
        <v>167</v>
      </c>
      <c r="J8953" t="str">
        <f t="shared" si="278"/>
        <v>4641SkogOrganisk jordBarskogImpediment</v>
      </c>
      <c r="K8953" s="111">
        <v>-0.13011741963904588</v>
      </c>
      <c r="L8953" s="111">
        <v>0.92784825435236762</v>
      </c>
      <c r="M8953" s="111">
        <v>0.46510463492953991</v>
      </c>
      <c r="N8953" s="112">
        <f t="shared" si="279"/>
        <v>1.2628354696428616</v>
      </c>
    </row>
    <row r="8954" spans="1:14" x14ac:dyDescent="0.25">
      <c r="A8954" s="111" t="s">
        <v>828</v>
      </c>
      <c r="B8954" s="111">
        <f>INDEX(kommuner!C:C,MATCH(_xlfn.NUMBERVALUE(A8954),kommuner!B:B,0))</f>
        <v>4641</v>
      </c>
      <c r="C8954" s="111" t="s">
        <v>127</v>
      </c>
      <c r="D8954" s="111" t="s">
        <v>127</v>
      </c>
      <c r="E8954" s="111" t="s">
        <v>123</v>
      </c>
      <c r="F8954" s="111" t="s">
        <v>172</v>
      </c>
      <c r="G8954" s="111" t="s">
        <v>190</v>
      </c>
      <c r="H8954" s="111" t="s">
        <v>172</v>
      </c>
      <c r="I8954" s="111" t="s">
        <v>190</v>
      </c>
      <c r="J8954" t="str">
        <f t="shared" si="278"/>
        <v>4641SkogOrganisk jordBarskogLav</v>
      </c>
      <c r="K8954" s="111">
        <v>-0.50666953101693391</v>
      </c>
      <c r="L8954" s="111">
        <v>0.92784825435236762</v>
      </c>
      <c r="M8954" s="111">
        <v>0.46510463492953991</v>
      </c>
      <c r="N8954" s="112">
        <f t="shared" si="279"/>
        <v>0.88628335826497362</v>
      </c>
    </row>
    <row r="8955" spans="1:14" x14ac:dyDescent="0.25">
      <c r="A8955" s="111" t="s">
        <v>828</v>
      </c>
      <c r="B8955" s="111">
        <f>INDEX(kommuner!C:C,MATCH(_xlfn.NUMBERVALUE(A8955),kommuner!B:B,0))</f>
        <v>4641</v>
      </c>
      <c r="C8955" s="111" t="s">
        <v>127</v>
      </c>
      <c r="D8955" s="111" t="s">
        <v>127</v>
      </c>
      <c r="E8955" s="111" t="s">
        <v>123</v>
      </c>
      <c r="F8955" s="111" t="s">
        <v>172</v>
      </c>
      <c r="G8955" s="111" t="s">
        <v>173</v>
      </c>
      <c r="H8955" s="111" t="s">
        <v>172</v>
      </c>
      <c r="I8955" s="111" t="s">
        <v>173</v>
      </c>
      <c r="J8955" t="str">
        <f t="shared" si="278"/>
        <v>4641SkogOrganisk jordBarskogMiddels</v>
      </c>
      <c r="K8955" s="111">
        <v>-1.5571490961494638</v>
      </c>
      <c r="L8955" s="111">
        <v>0.92784825435236762</v>
      </c>
      <c r="M8955" s="111">
        <v>0.46518126042825314</v>
      </c>
      <c r="N8955" s="112">
        <f t="shared" si="279"/>
        <v>-0.16411958136884308</v>
      </c>
    </row>
    <row r="8956" spans="1:14" x14ac:dyDescent="0.25">
      <c r="A8956" s="111" t="s">
        <v>828</v>
      </c>
      <c r="B8956" s="111">
        <f>INDEX(kommuner!C:C,MATCH(_xlfn.NUMBERVALUE(A8956),kommuner!B:B,0))</f>
        <v>4641</v>
      </c>
      <c r="C8956" s="111" t="s">
        <v>127</v>
      </c>
      <c r="D8956" s="111" t="s">
        <v>127</v>
      </c>
      <c r="E8956" s="111" t="s">
        <v>123</v>
      </c>
      <c r="F8956" s="111" t="s">
        <v>172</v>
      </c>
      <c r="G8956" s="111" t="s">
        <v>186</v>
      </c>
      <c r="H8956" s="111" t="s">
        <v>172</v>
      </c>
      <c r="I8956" s="111" t="s">
        <v>186</v>
      </c>
      <c r="J8956" t="str">
        <f t="shared" si="278"/>
        <v>4641SkogOrganisk jordBarskogSærs høy</v>
      </c>
      <c r="K8956" s="111">
        <v>2.5548655235722699</v>
      </c>
      <c r="L8956" s="111">
        <v>0.92784825435236762</v>
      </c>
      <c r="M8956" s="111">
        <v>0.46518126042825314</v>
      </c>
      <c r="N8956" s="112">
        <f t="shared" si="279"/>
        <v>3.9478950383528906</v>
      </c>
    </row>
    <row r="8957" spans="1:14" x14ac:dyDescent="0.25">
      <c r="A8957" s="111" t="s">
        <v>828</v>
      </c>
      <c r="B8957" s="111">
        <f>INDEX(kommuner!C:C,MATCH(_xlfn.NUMBERVALUE(A8957),kommuner!B:B,0))</f>
        <v>4641</v>
      </c>
      <c r="C8957" s="111" t="s">
        <v>127</v>
      </c>
      <c r="D8957" s="111" t="s">
        <v>127</v>
      </c>
      <c r="E8957" s="111" t="s">
        <v>123</v>
      </c>
      <c r="F8957" s="111" t="s">
        <v>179</v>
      </c>
      <c r="G8957" s="111" t="s">
        <v>180</v>
      </c>
      <c r="H8957" s="111" t="s">
        <v>179</v>
      </c>
      <c r="I8957" s="111" t="s">
        <v>180</v>
      </c>
      <c r="J8957" t="str">
        <f t="shared" si="278"/>
        <v>4641SkogOrganisk jordBlandingsskogHøy</v>
      </c>
      <c r="K8957" s="111">
        <v>-5.5554344456832343</v>
      </c>
      <c r="L8957" s="111">
        <v>0.92784825435236762</v>
      </c>
      <c r="M8957" s="111">
        <v>0.46510463492953991</v>
      </c>
      <c r="N8957" s="112">
        <f t="shared" si="279"/>
        <v>-4.1624815564013264</v>
      </c>
    </row>
    <row r="8958" spans="1:14" x14ac:dyDescent="0.25">
      <c r="A8958" s="111" t="s">
        <v>828</v>
      </c>
      <c r="B8958" s="111">
        <f>INDEX(kommuner!C:C,MATCH(_xlfn.NUMBERVALUE(A8958),kommuner!B:B,0))</f>
        <v>4641</v>
      </c>
      <c r="C8958" s="111" t="s">
        <v>127</v>
      </c>
      <c r="D8958" s="111" t="s">
        <v>127</v>
      </c>
      <c r="E8958" s="111" t="s">
        <v>123</v>
      </c>
      <c r="F8958" s="111" t="s">
        <v>179</v>
      </c>
      <c r="G8958" s="111" t="s">
        <v>167</v>
      </c>
      <c r="H8958" s="111" t="s">
        <v>179</v>
      </c>
      <c r="I8958" s="111" t="s">
        <v>167</v>
      </c>
      <c r="J8958" t="str">
        <f t="shared" si="278"/>
        <v>4641SkogOrganisk jordBlandingsskogImpediment</v>
      </c>
      <c r="K8958" s="111">
        <v>-0.28586344175800005</v>
      </c>
      <c r="L8958" s="111">
        <v>0.92784825435236762</v>
      </c>
      <c r="M8958" s="111">
        <v>0.46510463492953991</v>
      </c>
      <c r="N8958" s="112">
        <f t="shared" si="279"/>
        <v>1.1070894475239075</v>
      </c>
    </row>
    <row r="8959" spans="1:14" x14ac:dyDescent="0.25">
      <c r="A8959" s="111" t="s">
        <v>828</v>
      </c>
      <c r="B8959" s="111">
        <f>INDEX(kommuner!C:C,MATCH(_xlfn.NUMBERVALUE(A8959),kommuner!B:B,0))</f>
        <v>4641</v>
      </c>
      <c r="C8959" s="111" t="s">
        <v>127</v>
      </c>
      <c r="D8959" s="111" t="s">
        <v>127</v>
      </c>
      <c r="E8959" s="111" t="s">
        <v>123</v>
      </c>
      <c r="F8959" s="111" t="s">
        <v>179</v>
      </c>
      <c r="G8959" s="111" t="s">
        <v>190</v>
      </c>
      <c r="H8959" s="111" t="s">
        <v>179</v>
      </c>
      <c r="I8959" s="111" t="s">
        <v>190</v>
      </c>
      <c r="J8959" t="str">
        <f t="shared" si="278"/>
        <v>4641SkogOrganisk jordBlandingsskogLav</v>
      </c>
      <c r="K8959" s="111">
        <v>-1.2347339377887629</v>
      </c>
      <c r="L8959" s="111">
        <v>0.92784825435236762</v>
      </c>
      <c r="M8959" s="111">
        <v>0.46510463492953991</v>
      </c>
      <c r="N8959" s="112">
        <f t="shared" si="279"/>
        <v>0.15821895149314458</v>
      </c>
    </row>
    <row r="8960" spans="1:14" x14ac:dyDescent="0.25">
      <c r="A8960" s="111" t="s">
        <v>828</v>
      </c>
      <c r="B8960" s="111">
        <f>INDEX(kommuner!C:C,MATCH(_xlfn.NUMBERVALUE(A8960),kommuner!B:B,0))</f>
        <v>4641</v>
      </c>
      <c r="C8960" s="111" t="s">
        <v>127</v>
      </c>
      <c r="D8960" s="111" t="s">
        <v>127</v>
      </c>
      <c r="E8960" s="111" t="s">
        <v>123</v>
      </c>
      <c r="F8960" s="111" t="s">
        <v>179</v>
      </c>
      <c r="G8960" s="111" t="s">
        <v>173</v>
      </c>
      <c r="H8960" s="111" t="s">
        <v>179</v>
      </c>
      <c r="I8960" s="111" t="s">
        <v>173</v>
      </c>
      <c r="J8960" t="str">
        <f t="shared" si="278"/>
        <v>4641SkogOrganisk jordBlandingsskogMiddels</v>
      </c>
      <c r="K8960" s="111">
        <v>-2.4239591752717748</v>
      </c>
      <c r="L8960" s="111">
        <v>0.92784825435236762</v>
      </c>
      <c r="M8960" s="111">
        <v>0.46510463492953991</v>
      </c>
      <c r="N8960" s="112">
        <f t="shared" si="279"/>
        <v>-1.0310062859898674</v>
      </c>
    </row>
    <row r="8961" spans="1:14" x14ac:dyDescent="0.25">
      <c r="A8961" s="111" t="s">
        <v>828</v>
      </c>
      <c r="B8961" s="111">
        <f>INDEX(kommuner!C:C,MATCH(_xlfn.NUMBERVALUE(A8961),kommuner!B:B,0))</f>
        <v>4641</v>
      </c>
      <c r="C8961" s="111" t="s">
        <v>127</v>
      </c>
      <c r="D8961" s="111" t="s">
        <v>127</v>
      </c>
      <c r="E8961" s="111" t="s">
        <v>123</v>
      </c>
      <c r="F8961" s="111" t="s">
        <v>179</v>
      </c>
      <c r="G8961" s="111" t="s">
        <v>186</v>
      </c>
      <c r="H8961" s="111" t="s">
        <v>179</v>
      </c>
      <c r="I8961" s="111" t="s">
        <v>186</v>
      </c>
      <c r="J8961" t="str">
        <f t="shared" si="278"/>
        <v>4641SkogOrganisk jordBlandingsskogSærs høy</v>
      </c>
      <c r="K8961" s="111">
        <v>-1.5726115302258048</v>
      </c>
      <c r="L8961" s="111">
        <v>0.92784825435236762</v>
      </c>
      <c r="M8961" s="111">
        <v>0.46510463492953991</v>
      </c>
      <c r="N8961" s="112">
        <f t="shared" si="279"/>
        <v>-0.17965864094389727</v>
      </c>
    </row>
    <row r="8962" spans="1:14" x14ac:dyDescent="0.25">
      <c r="A8962" s="111" t="s">
        <v>828</v>
      </c>
      <c r="B8962" s="111">
        <f>INDEX(kommuner!C:C,MATCH(_xlfn.NUMBERVALUE(A8962),kommuner!B:B,0))</f>
        <v>4641</v>
      </c>
      <c r="C8962" s="111" t="s">
        <v>127</v>
      </c>
      <c r="D8962" s="111" t="s">
        <v>127</v>
      </c>
      <c r="E8962" s="111" t="s">
        <v>123</v>
      </c>
      <c r="F8962" s="111" t="s">
        <v>185</v>
      </c>
      <c r="G8962" s="111" t="s">
        <v>180</v>
      </c>
      <c r="H8962" s="111" t="s">
        <v>185</v>
      </c>
      <c r="I8962" s="111" t="s">
        <v>180</v>
      </c>
      <c r="J8962" t="str">
        <f t="shared" si="278"/>
        <v>4641SkogOrganisk jordLauvskogHøy</v>
      </c>
      <c r="K8962" s="111">
        <v>-1.9913688882377358</v>
      </c>
      <c r="L8962" s="111">
        <v>0.92784825435236762</v>
      </c>
      <c r="M8962" s="111">
        <v>0.46510463492953991</v>
      </c>
      <c r="N8962" s="112">
        <f t="shared" si="279"/>
        <v>-0.59841599895582831</v>
      </c>
    </row>
    <row r="8963" spans="1:14" x14ac:dyDescent="0.25">
      <c r="A8963" s="111" t="s">
        <v>828</v>
      </c>
      <c r="B8963" s="111">
        <f>INDEX(kommuner!C:C,MATCH(_xlfn.NUMBERVALUE(A8963),kommuner!B:B,0))</f>
        <v>4641</v>
      </c>
      <c r="C8963" s="111" t="s">
        <v>127</v>
      </c>
      <c r="D8963" s="111" t="s">
        <v>127</v>
      </c>
      <c r="E8963" s="111" t="s">
        <v>123</v>
      </c>
      <c r="F8963" s="111" t="s">
        <v>185</v>
      </c>
      <c r="G8963" s="111" t="s">
        <v>167</v>
      </c>
      <c r="H8963" s="111" t="s">
        <v>185</v>
      </c>
      <c r="I8963" s="111" t="s">
        <v>167</v>
      </c>
      <c r="J8963" t="str">
        <f t="shared" ref="J8963:J9026" si="280">B8963&amp;C8963&amp;E8963&amp;IF(C8963="Skog",F8963&amp;G8963,"")</f>
        <v>4641SkogOrganisk jordLauvskogImpediment</v>
      </c>
      <c r="K8963" s="111">
        <v>0.35000626494250675</v>
      </c>
      <c r="L8963" s="111">
        <v>0.92784825435236762</v>
      </c>
      <c r="M8963" s="111">
        <v>0.46510463492953991</v>
      </c>
      <c r="N8963" s="112">
        <f t="shared" ref="N8963:N9026" si="281">SUM(K8963:M8963)</f>
        <v>1.7429591542244141</v>
      </c>
    </row>
    <row r="8964" spans="1:14" x14ac:dyDescent="0.25">
      <c r="A8964" s="111" t="s">
        <v>828</v>
      </c>
      <c r="B8964" s="111">
        <f>INDEX(kommuner!C:C,MATCH(_xlfn.NUMBERVALUE(A8964),kommuner!B:B,0))</f>
        <v>4641</v>
      </c>
      <c r="C8964" s="111" t="s">
        <v>127</v>
      </c>
      <c r="D8964" s="111" t="s">
        <v>127</v>
      </c>
      <c r="E8964" s="111" t="s">
        <v>123</v>
      </c>
      <c r="F8964" s="111" t="s">
        <v>185</v>
      </c>
      <c r="G8964" s="111" t="s">
        <v>190</v>
      </c>
      <c r="H8964" s="111" t="s">
        <v>185</v>
      </c>
      <c r="I8964" s="111" t="s">
        <v>190</v>
      </c>
      <c r="J8964" t="str">
        <f t="shared" si="280"/>
        <v>4641SkogOrganisk jordLauvskogLav</v>
      </c>
      <c r="K8964" s="111">
        <v>1.1144075558526714</v>
      </c>
      <c r="L8964" s="111">
        <v>0.92784825435236762</v>
      </c>
      <c r="M8964" s="111">
        <v>0.46510463492953991</v>
      </c>
      <c r="N8964" s="112">
        <f t="shared" si="281"/>
        <v>2.5073604451345788</v>
      </c>
    </row>
    <row r="8965" spans="1:14" x14ac:dyDescent="0.25">
      <c r="A8965" s="111" t="s">
        <v>828</v>
      </c>
      <c r="B8965" s="111">
        <f>INDEX(kommuner!C:C,MATCH(_xlfn.NUMBERVALUE(A8965),kommuner!B:B,0))</f>
        <v>4641</v>
      </c>
      <c r="C8965" s="111" t="s">
        <v>127</v>
      </c>
      <c r="D8965" s="111" t="s">
        <v>127</v>
      </c>
      <c r="E8965" s="111" t="s">
        <v>123</v>
      </c>
      <c r="F8965" s="111" t="s">
        <v>185</v>
      </c>
      <c r="G8965" s="111" t="s">
        <v>173</v>
      </c>
      <c r="H8965" s="111" t="s">
        <v>185</v>
      </c>
      <c r="I8965" s="111" t="s">
        <v>173</v>
      </c>
      <c r="J8965" t="str">
        <f t="shared" si="280"/>
        <v>4641SkogOrganisk jordLauvskogMiddels</v>
      </c>
      <c r="K8965" s="111">
        <v>-0.62664468270982987</v>
      </c>
      <c r="L8965" s="111">
        <v>0.92784825435236762</v>
      </c>
      <c r="M8965" s="111">
        <v>0.46510463492953991</v>
      </c>
      <c r="N8965" s="112">
        <f t="shared" si="281"/>
        <v>0.76630820657207765</v>
      </c>
    </row>
    <row r="8966" spans="1:14" x14ac:dyDescent="0.25">
      <c r="A8966" s="111" t="s">
        <v>828</v>
      </c>
      <c r="B8966" s="111">
        <f>INDEX(kommuner!C:C,MATCH(_xlfn.NUMBERVALUE(A8966),kommuner!B:B,0))</f>
        <v>4641</v>
      </c>
      <c r="C8966" s="111" t="s">
        <v>127</v>
      </c>
      <c r="D8966" s="111" t="s">
        <v>127</v>
      </c>
      <c r="E8966" s="111" t="s">
        <v>123</v>
      </c>
      <c r="F8966" s="111" t="s">
        <v>185</v>
      </c>
      <c r="G8966" s="111" t="s">
        <v>186</v>
      </c>
      <c r="H8966" s="111" t="s">
        <v>185</v>
      </c>
      <c r="I8966" s="111" t="s">
        <v>186</v>
      </c>
      <c r="J8966" t="str">
        <f t="shared" si="280"/>
        <v>4641SkogOrganisk jordLauvskogSærs høy</v>
      </c>
      <c r="K8966" s="111">
        <v>-1.8997279926091779</v>
      </c>
      <c r="L8966" s="111">
        <v>0.92784825435236762</v>
      </c>
      <c r="M8966" s="111">
        <v>0.46510463492953991</v>
      </c>
      <c r="N8966" s="112">
        <f t="shared" si="281"/>
        <v>-0.50677510332727038</v>
      </c>
    </row>
    <row r="8967" spans="1:14" x14ac:dyDescent="0.25">
      <c r="A8967" s="111" t="s">
        <v>828</v>
      </c>
      <c r="B8967" s="111">
        <f>INDEX(kommuner!C:C,MATCH(_xlfn.NUMBERVALUE(A8967),kommuner!B:B,0))</f>
        <v>4641</v>
      </c>
      <c r="C8967" s="111" t="s">
        <v>83</v>
      </c>
      <c r="D8967" s="111" t="s">
        <v>83</v>
      </c>
      <c r="E8967" s="111" t="s">
        <v>126</v>
      </c>
      <c r="F8967" s="111" t="s">
        <v>139</v>
      </c>
      <c r="G8967" s="111" t="s">
        <v>139</v>
      </c>
      <c r="H8967" s="111" t="s">
        <v>139</v>
      </c>
      <c r="I8967" s="111" t="s">
        <v>139</v>
      </c>
      <c r="J8967" t="str">
        <f t="shared" si="280"/>
        <v>4641Utbygd arealMineraljord</v>
      </c>
      <c r="K8967" s="111">
        <v>-1.3010725986550351</v>
      </c>
      <c r="L8967" s="111">
        <v>0</v>
      </c>
      <c r="M8967" s="111">
        <v>1.303047089454229E-2</v>
      </c>
      <c r="N8967" s="112">
        <f t="shared" si="281"/>
        <v>-1.2880421277604928</v>
      </c>
    </row>
    <row r="8968" spans="1:14" x14ac:dyDescent="0.25">
      <c r="A8968" s="111" t="s">
        <v>828</v>
      </c>
      <c r="B8968" s="111">
        <f>INDEX(kommuner!C:C,MATCH(_xlfn.NUMBERVALUE(A8968),kommuner!B:B,0))</f>
        <v>4641</v>
      </c>
      <c r="C8968" s="111" t="s">
        <v>83</v>
      </c>
      <c r="D8968" s="111" t="s">
        <v>83</v>
      </c>
      <c r="E8968" s="111" t="s">
        <v>123</v>
      </c>
      <c r="F8968" s="111" t="s">
        <v>139</v>
      </c>
      <c r="G8968" s="111" t="s">
        <v>139</v>
      </c>
      <c r="H8968" s="111" t="s">
        <v>139</v>
      </c>
      <c r="I8968" s="111" t="s">
        <v>139</v>
      </c>
      <c r="J8968" t="str">
        <f t="shared" si="280"/>
        <v>4641Utbygd arealOrganisk jord</v>
      </c>
      <c r="K8968" s="111">
        <v>29.011421395201612</v>
      </c>
      <c r="L8968" s="111">
        <v>0</v>
      </c>
      <c r="M8968" s="111">
        <v>1.303047089454229E-2</v>
      </c>
      <c r="N8968" s="112">
        <f t="shared" si="281"/>
        <v>29.024451866096154</v>
      </c>
    </row>
    <row r="8969" spans="1:14" x14ac:dyDescent="0.25">
      <c r="A8969" s="111" t="s">
        <v>828</v>
      </c>
      <c r="B8969" s="111">
        <f>INDEX(kommuner!C:C,MATCH(_xlfn.NUMBERVALUE(A8969),kommuner!B:B,0))</f>
        <v>4641</v>
      </c>
      <c r="C8969" s="111" t="s">
        <v>181</v>
      </c>
      <c r="D8969" s="111" t="s">
        <v>181</v>
      </c>
      <c r="E8969" s="111" t="s">
        <v>123</v>
      </c>
      <c r="F8969" s="111" t="s">
        <v>139</v>
      </c>
      <c r="G8969" s="111" t="s">
        <v>139</v>
      </c>
      <c r="H8969" s="111" t="s">
        <v>139</v>
      </c>
      <c r="I8969" s="111" t="s">
        <v>139</v>
      </c>
      <c r="J8969" t="str">
        <f t="shared" si="280"/>
        <v>4641Vann og myrOrganisk jord</v>
      </c>
      <c r="K8969" s="111">
        <v>-0.38124953903444653</v>
      </c>
      <c r="L8969" s="111">
        <v>0</v>
      </c>
      <c r="M8969" s="111">
        <v>0</v>
      </c>
      <c r="N8969" s="112">
        <f t="shared" si="281"/>
        <v>-0.38124953903444653</v>
      </c>
    </row>
    <row r="8970" spans="1:14" x14ac:dyDescent="0.25">
      <c r="A8970" s="111" t="s">
        <v>829</v>
      </c>
      <c r="B8970" s="111">
        <f>INDEX(kommuner!C:C,MATCH(_xlfn.NUMBERVALUE(A8970),kommuner!B:B,0))</f>
        <v>4642</v>
      </c>
      <c r="C8970" s="111" t="s">
        <v>82</v>
      </c>
      <c r="D8970" s="111" t="s">
        <v>82</v>
      </c>
      <c r="E8970" s="111" t="s">
        <v>126</v>
      </c>
      <c r="F8970" s="111" t="s">
        <v>139</v>
      </c>
      <c r="G8970" s="111" t="s">
        <v>139</v>
      </c>
      <c r="H8970" s="111" t="s">
        <v>139</v>
      </c>
      <c r="I8970" s="111" t="s">
        <v>139</v>
      </c>
      <c r="J8970" t="str">
        <f t="shared" si="280"/>
        <v>4642Annen utmarkMineraljord</v>
      </c>
      <c r="K8970" s="111">
        <v>-0.12122885237983599</v>
      </c>
      <c r="L8970" s="111">
        <v>0</v>
      </c>
      <c r="M8970" s="111">
        <v>0</v>
      </c>
      <c r="N8970" s="112">
        <f t="shared" si="281"/>
        <v>-0.12122885237983599</v>
      </c>
    </row>
    <row r="8971" spans="1:14" x14ac:dyDescent="0.25">
      <c r="A8971" s="111" t="s">
        <v>829</v>
      </c>
      <c r="B8971" s="111">
        <f>INDEX(kommuner!C:C,MATCH(_xlfn.NUMBERVALUE(A8971),kommuner!B:B,0))</f>
        <v>4642</v>
      </c>
      <c r="C8971" s="111" t="s">
        <v>121</v>
      </c>
      <c r="D8971" s="111" t="s">
        <v>121</v>
      </c>
      <c r="E8971" s="111" t="s">
        <v>126</v>
      </c>
      <c r="F8971" s="111" t="s">
        <v>139</v>
      </c>
      <c r="G8971" s="111" t="s">
        <v>139</v>
      </c>
      <c r="H8971" s="111" t="s">
        <v>139</v>
      </c>
      <c r="I8971" s="111" t="s">
        <v>139</v>
      </c>
      <c r="J8971" t="str">
        <f t="shared" si="280"/>
        <v>4642BeiteMineraljord</v>
      </c>
      <c r="K8971" s="111">
        <v>-0.96338340838695502</v>
      </c>
      <c r="L8971" s="111">
        <v>0</v>
      </c>
      <c r="M8971" s="111">
        <v>1.2448711246839999E-7</v>
      </c>
      <c r="N8971" s="112">
        <f t="shared" si="281"/>
        <v>-0.96338328389984251</v>
      </c>
    </row>
    <row r="8972" spans="1:14" x14ac:dyDescent="0.25">
      <c r="A8972" s="111" t="s">
        <v>829</v>
      </c>
      <c r="B8972" s="111">
        <f>INDEX(kommuner!C:C,MATCH(_xlfn.NUMBERVALUE(A8972),kommuner!B:B,0))</f>
        <v>4642</v>
      </c>
      <c r="C8972" s="111" t="s">
        <v>121</v>
      </c>
      <c r="D8972" s="111" t="s">
        <v>121</v>
      </c>
      <c r="E8972" s="111" t="s">
        <v>123</v>
      </c>
      <c r="F8972" s="111" t="s">
        <v>139</v>
      </c>
      <c r="G8972" s="111" t="s">
        <v>139</v>
      </c>
      <c r="H8972" s="111" t="s">
        <v>139</v>
      </c>
      <c r="I8972" s="111" t="s">
        <v>139</v>
      </c>
      <c r="J8972" t="str">
        <f t="shared" si="280"/>
        <v>4642BeiteOrganisk jord</v>
      </c>
      <c r="K8972" s="111">
        <v>12.077525935985037</v>
      </c>
      <c r="L8972" s="111">
        <v>1.6412500000000001</v>
      </c>
      <c r="M8972" s="111">
        <v>0</v>
      </c>
      <c r="N8972" s="112">
        <f t="shared" si="281"/>
        <v>13.718775935985036</v>
      </c>
    </row>
    <row r="8973" spans="1:14" x14ac:dyDescent="0.25">
      <c r="A8973" s="111" t="s">
        <v>829</v>
      </c>
      <c r="B8973" s="111">
        <f>INDEX(kommuner!C:C,MATCH(_xlfn.NUMBERVALUE(A8973),kommuner!B:B,0))</f>
        <v>4642</v>
      </c>
      <c r="C8973" s="111" t="s">
        <v>84</v>
      </c>
      <c r="D8973" s="111" t="s">
        <v>84</v>
      </c>
      <c r="E8973" s="111" t="s">
        <v>126</v>
      </c>
      <c r="F8973" s="111" t="s">
        <v>139</v>
      </c>
      <c r="G8973" s="111" t="s">
        <v>139</v>
      </c>
      <c r="H8973" s="111" t="s">
        <v>139</v>
      </c>
      <c r="I8973" s="111" t="s">
        <v>139</v>
      </c>
      <c r="J8973" t="str">
        <f t="shared" si="280"/>
        <v>4642Dyrket markMineraljord</v>
      </c>
      <c r="K8973" s="111">
        <v>-0.77042202609341914</v>
      </c>
      <c r="L8973" s="111">
        <v>0</v>
      </c>
      <c r="M8973" s="111">
        <v>0</v>
      </c>
      <c r="N8973" s="112">
        <f t="shared" si="281"/>
        <v>-0.77042202609341914</v>
      </c>
    </row>
    <row r="8974" spans="1:14" x14ac:dyDescent="0.25">
      <c r="A8974" s="111" t="s">
        <v>829</v>
      </c>
      <c r="B8974" s="111">
        <f>INDEX(kommuner!C:C,MATCH(_xlfn.NUMBERVALUE(A8974),kommuner!B:B,0))</f>
        <v>4642</v>
      </c>
      <c r="C8974" s="111" t="s">
        <v>84</v>
      </c>
      <c r="D8974" s="111" t="s">
        <v>84</v>
      </c>
      <c r="E8974" s="111" t="s">
        <v>123</v>
      </c>
      <c r="F8974" s="111" t="s">
        <v>139</v>
      </c>
      <c r="G8974" s="111" t="s">
        <v>139</v>
      </c>
      <c r="H8974" s="111" t="s">
        <v>139</v>
      </c>
      <c r="I8974" s="111" t="s">
        <v>139</v>
      </c>
      <c r="J8974" t="str">
        <f t="shared" si="280"/>
        <v>4642Dyrket markOrganisk jord</v>
      </c>
      <c r="K8974" s="111">
        <v>28.726149366675592</v>
      </c>
      <c r="L8974" s="111">
        <v>1.45625</v>
      </c>
      <c r="M8974" s="111">
        <v>0</v>
      </c>
      <c r="N8974" s="112">
        <f t="shared" si="281"/>
        <v>30.182399366675593</v>
      </c>
    </row>
    <row r="8975" spans="1:14" x14ac:dyDescent="0.25">
      <c r="A8975" s="111" t="s">
        <v>829</v>
      </c>
      <c r="B8975" s="111">
        <f>INDEX(kommuner!C:C,MATCH(_xlfn.NUMBERVALUE(A8975),kommuner!B:B,0))</f>
        <v>4642</v>
      </c>
      <c r="C8975" s="111" t="s">
        <v>127</v>
      </c>
      <c r="D8975" s="111" t="s">
        <v>127</v>
      </c>
      <c r="E8975" s="111" t="s">
        <v>126</v>
      </c>
      <c r="F8975" s="111" t="s">
        <v>172</v>
      </c>
      <c r="G8975" s="111" t="s">
        <v>180</v>
      </c>
      <c r="H8975" s="111" t="s">
        <v>172</v>
      </c>
      <c r="I8975" s="111" t="s">
        <v>180</v>
      </c>
      <c r="J8975" t="str">
        <f t="shared" si="280"/>
        <v>4642SkogMineraljordBarskogHøy</v>
      </c>
      <c r="K8975" s="111">
        <v>-3.4914408319412575</v>
      </c>
      <c r="L8975" s="111">
        <v>0.85306406685236758</v>
      </c>
      <c r="M8975" s="111">
        <v>6.4056614999681585E-2</v>
      </c>
      <c r="N8975" s="112">
        <f t="shared" si="281"/>
        <v>-2.5743201500892083</v>
      </c>
    </row>
    <row r="8976" spans="1:14" x14ac:dyDescent="0.25">
      <c r="A8976" s="111" t="s">
        <v>829</v>
      </c>
      <c r="B8976" s="111">
        <f>INDEX(kommuner!C:C,MATCH(_xlfn.NUMBERVALUE(A8976),kommuner!B:B,0))</f>
        <v>4642</v>
      </c>
      <c r="C8976" s="111" t="s">
        <v>127</v>
      </c>
      <c r="D8976" s="111" t="s">
        <v>127</v>
      </c>
      <c r="E8976" s="111" t="s">
        <v>126</v>
      </c>
      <c r="F8976" s="111" t="s">
        <v>172</v>
      </c>
      <c r="G8976" s="111" t="s">
        <v>167</v>
      </c>
      <c r="H8976" s="111" t="s">
        <v>172</v>
      </c>
      <c r="I8976" s="111" t="s">
        <v>167</v>
      </c>
      <c r="J8976" t="str">
        <f t="shared" si="280"/>
        <v>4642SkogMineraljordBarskogImpediment</v>
      </c>
      <c r="K8976" s="111">
        <v>-1.1558387230259366</v>
      </c>
      <c r="L8976" s="111">
        <v>0.85306406685236758</v>
      </c>
      <c r="M8976" s="111">
        <v>6.3979989500968365E-2</v>
      </c>
      <c r="N8976" s="112">
        <f t="shared" si="281"/>
        <v>-0.23879466667260066</v>
      </c>
    </row>
    <row r="8977" spans="1:14" x14ac:dyDescent="0.25">
      <c r="A8977" s="111" t="s">
        <v>829</v>
      </c>
      <c r="B8977" s="111">
        <f>INDEX(kommuner!C:C,MATCH(_xlfn.NUMBERVALUE(A8977),kommuner!B:B,0))</f>
        <v>4642</v>
      </c>
      <c r="C8977" s="111" t="s">
        <v>127</v>
      </c>
      <c r="D8977" s="111" t="s">
        <v>127</v>
      </c>
      <c r="E8977" s="111" t="s">
        <v>126</v>
      </c>
      <c r="F8977" s="111" t="s">
        <v>172</v>
      </c>
      <c r="G8977" s="111" t="s">
        <v>190</v>
      </c>
      <c r="H8977" s="111" t="s">
        <v>172</v>
      </c>
      <c r="I8977" s="111" t="s">
        <v>190</v>
      </c>
      <c r="J8977" t="str">
        <f t="shared" si="280"/>
        <v>4642SkogMineraljordBarskogLav</v>
      </c>
      <c r="K8977" s="111">
        <v>-1.8215681825293268</v>
      </c>
      <c r="L8977" s="111">
        <v>0.85306406685236758</v>
      </c>
      <c r="M8977" s="111">
        <v>6.3979989500968365E-2</v>
      </c>
      <c r="N8977" s="112">
        <f t="shared" si="281"/>
        <v>-0.90452412617599087</v>
      </c>
    </row>
    <row r="8978" spans="1:14" x14ac:dyDescent="0.25">
      <c r="A8978" s="111" t="s">
        <v>829</v>
      </c>
      <c r="B8978" s="111">
        <f>INDEX(kommuner!C:C,MATCH(_xlfn.NUMBERVALUE(A8978),kommuner!B:B,0))</f>
        <v>4642</v>
      </c>
      <c r="C8978" s="111" t="s">
        <v>127</v>
      </c>
      <c r="D8978" s="111" t="s">
        <v>127</v>
      </c>
      <c r="E8978" s="111" t="s">
        <v>126</v>
      </c>
      <c r="F8978" s="111" t="s">
        <v>172</v>
      </c>
      <c r="G8978" s="111" t="s">
        <v>173</v>
      </c>
      <c r="H8978" s="111" t="s">
        <v>172</v>
      </c>
      <c r="I8978" s="111" t="s">
        <v>173</v>
      </c>
      <c r="J8978" t="str">
        <f t="shared" si="280"/>
        <v>4642SkogMineraljordBarskogMiddels</v>
      </c>
      <c r="K8978" s="111">
        <v>-2.9452289214132028</v>
      </c>
      <c r="L8978" s="111">
        <v>0.85306406685236758</v>
      </c>
      <c r="M8978" s="111">
        <v>6.4056614999681585E-2</v>
      </c>
      <c r="N8978" s="112">
        <f t="shared" si="281"/>
        <v>-2.0281082395611536</v>
      </c>
    </row>
    <row r="8979" spans="1:14" x14ac:dyDescent="0.25">
      <c r="A8979" s="111" t="s">
        <v>829</v>
      </c>
      <c r="B8979" s="111">
        <f>INDEX(kommuner!C:C,MATCH(_xlfn.NUMBERVALUE(A8979),kommuner!B:B,0))</f>
        <v>4642</v>
      </c>
      <c r="C8979" s="111" t="s">
        <v>127</v>
      </c>
      <c r="D8979" s="111" t="s">
        <v>127</v>
      </c>
      <c r="E8979" s="111" t="s">
        <v>126</v>
      </c>
      <c r="F8979" s="111" t="s">
        <v>172</v>
      </c>
      <c r="G8979" s="111" t="s">
        <v>186</v>
      </c>
      <c r="H8979" s="111" t="s">
        <v>172</v>
      </c>
      <c r="I8979" s="111" t="s">
        <v>186</v>
      </c>
      <c r="J8979" t="str">
        <f t="shared" si="280"/>
        <v>4642SkogMineraljordBarskogSærs høy</v>
      </c>
      <c r="K8979" s="111">
        <v>-2.734962032443129</v>
      </c>
      <c r="L8979" s="111">
        <v>0.85306406685236758</v>
      </c>
      <c r="M8979" s="111">
        <v>6.4056614999681585E-2</v>
      </c>
      <c r="N8979" s="112">
        <f t="shared" si="281"/>
        <v>-1.81784135059108</v>
      </c>
    </row>
    <row r="8980" spans="1:14" x14ac:dyDescent="0.25">
      <c r="A8980" s="111" t="s">
        <v>829</v>
      </c>
      <c r="B8980" s="111">
        <f>INDEX(kommuner!C:C,MATCH(_xlfn.NUMBERVALUE(A8980),kommuner!B:B,0))</f>
        <v>4642</v>
      </c>
      <c r="C8980" s="111" t="s">
        <v>127</v>
      </c>
      <c r="D8980" s="111" t="s">
        <v>127</v>
      </c>
      <c r="E8980" s="111" t="s">
        <v>126</v>
      </c>
      <c r="F8980" s="111" t="s">
        <v>179</v>
      </c>
      <c r="G8980" s="111" t="s">
        <v>180</v>
      </c>
      <c r="H8980" s="111" t="s">
        <v>179</v>
      </c>
      <c r="I8980" s="111" t="s">
        <v>180</v>
      </c>
      <c r="J8980" t="str">
        <f t="shared" si="280"/>
        <v>4642SkogMineraljordBlandingsskogHøy</v>
      </c>
      <c r="K8980" s="111">
        <v>-7.1939050909469406</v>
      </c>
      <c r="L8980" s="111">
        <v>0.85306406685236758</v>
      </c>
      <c r="M8980" s="111">
        <v>6.3979989500968365E-2</v>
      </c>
      <c r="N8980" s="112">
        <f t="shared" si="281"/>
        <v>-6.2768610345936047</v>
      </c>
    </row>
    <row r="8981" spans="1:14" x14ac:dyDescent="0.25">
      <c r="A8981" s="111" t="s">
        <v>829</v>
      </c>
      <c r="B8981" s="111">
        <f>INDEX(kommuner!C:C,MATCH(_xlfn.NUMBERVALUE(A8981),kommuner!B:B,0))</f>
        <v>4642</v>
      </c>
      <c r="C8981" s="111" t="s">
        <v>127</v>
      </c>
      <c r="D8981" s="111" t="s">
        <v>127</v>
      </c>
      <c r="E8981" s="111" t="s">
        <v>126</v>
      </c>
      <c r="F8981" s="111" t="s">
        <v>179</v>
      </c>
      <c r="G8981" s="111" t="s">
        <v>167</v>
      </c>
      <c r="H8981" s="111" t="s">
        <v>179</v>
      </c>
      <c r="I8981" s="111" t="s">
        <v>167</v>
      </c>
      <c r="J8981" t="str">
        <f t="shared" si="280"/>
        <v>4642SkogMineraljordBlandingsskogImpediment</v>
      </c>
      <c r="K8981" s="111">
        <v>-1.6598037998579707</v>
      </c>
      <c r="L8981" s="111">
        <v>0.85306406685236758</v>
      </c>
      <c r="M8981" s="111">
        <v>6.3979989500968365E-2</v>
      </c>
      <c r="N8981" s="112">
        <f t="shared" si="281"/>
        <v>-0.7427597435046347</v>
      </c>
    </row>
    <row r="8982" spans="1:14" x14ac:dyDescent="0.25">
      <c r="A8982" s="111" t="s">
        <v>829</v>
      </c>
      <c r="B8982" s="111">
        <f>INDEX(kommuner!C:C,MATCH(_xlfn.NUMBERVALUE(A8982),kommuner!B:B,0))</f>
        <v>4642</v>
      </c>
      <c r="C8982" s="111" t="s">
        <v>127</v>
      </c>
      <c r="D8982" s="111" t="s">
        <v>127</v>
      </c>
      <c r="E8982" s="111" t="s">
        <v>126</v>
      </c>
      <c r="F8982" s="111" t="s">
        <v>179</v>
      </c>
      <c r="G8982" s="111" t="s">
        <v>190</v>
      </c>
      <c r="H8982" s="111" t="s">
        <v>179</v>
      </c>
      <c r="I8982" s="111" t="s">
        <v>190</v>
      </c>
      <c r="J8982" t="str">
        <f t="shared" si="280"/>
        <v>4642SkogMineraljordBlandingsskogLav</v>
      </c>
      <c r="K8982" s="111">
        <v>-2.5588434197694254</v>
      </c>
      <c r="L8982" s="111">
        <v>0.85306406685236758</v>
      </c>
      <c r="M8982" s="111">
        <v>6.3979989500968365E-2</v>
      </c>
      <c r="N8982" s="112">
        <f t="shared" si="281"/>
        <v>-1.6417993634160897</v>
      </c>
    </row>
    <row r="8983" spans="1:14" x14ac:dyDescent="0.25">
      <c r="A8983" s="111" t="s">
        <v>829</v>
      </c>
      <c r="B8983" s="111">
        <f>INDEX(kommuner!C:C,MATCH(_xlfn.NUMBERVALUE(A8983),kommuner!B:B,0))</f>
        <v>4642</v>
      </c>
      <c r="C8983" s="111" t="s">
        <v>127</v>
      </c>
      <c r="D8983" s="111" t="s">
        <v>127</v>
      </c>
      <c r="E8983" s="111" t="s">
        <v>126</v>
      </c>
      <c r="F8983" s="111" t="s">
        <v>179</v>
      </c>
      <c r="G8983" s="111" t="s">
        <v>173</v>
      </c>
      <c r="H8983" s="111" t="s">
        <v>179</v>
      </c>
      <c r="I8983" s="111" t="s">
        <v>173</v>
      </c>
      <c r="J8983" t="str">
        <f t="shared" si="280"/>
        <v>4642SkogMineraljordBlandingsskogMiddels</v>
      </c>
      <c r="K8983" s="111">
        <v>-3.8687729546762566</v>
      </c>
      <c r="L8983" s="111">
        <v>0.85306406685236758</v>
      </c>
      <c r="M8983" s="111">
        <v>6.3979989500968365E-2</v>
      </c>
      <c r="N8983" s="112">
        <f t="shared" si="281"/>
        <v>-2.9517288983229206</v>
      </c>
    </row>
    <row r="8984" spans="1:14" x14ac:dyDescent="0.25">
      <c r="A8984" s="111" t="s">
        <v>829</v>
      </c>
      <c r="B8984" s="111">
        <f>INDEX(kommuner!C:C,MATCH(_xlfn.NUMBERVALUE(A8984),kommuner!B:B,0))</f>
        <v>4642</v>
      </c>
      <c r="C8984" s="111" t="s">
        <v>127</v>
      </c>
      <c r="D8984" s="111" t="s">
        <v>127</v>
      </c>
      <c r="E8984" s="111" t="s">
        <v>126</v>
      </c>
      <c r="F8984" s="111" t="s">
        <v>179</v>
      </c>
      <c r="G8984" s="111" t="s">
        <v>186</v>
      </c>
      <c r="H8984" s="111" t="s">
        <v>179</v>
      </c>
      <c r="I8984" s="111" t="s">
        <v>186</v>
      </c>
      <c r="J8984" t="str">
        <f t="shared" si="280"/>
        <v>4642SkogMineraljordBlandingsskogSærs høy</v>
      </c>
      <c r="K8984" s="111">
        <v>-2.9395925245326562</v>
      </c>
      <c r="L8984" s="111">
        <v>0.85306406685236758</v>
      </c>
      <c r="M8984" s="111">
        <v>6.3979989500968365E-2</v>
      </c>
      <c r="N8984" s="112">
        <f t="shared" si="281"/>
        <v>-2.0225484681793202</v>
      </c>
    </row>
    <row r="8985" spans="1:14" x14ac:dyDescent="0.25">
      <c r="A8985" s="111" t="s">
        <v>829</v>
      </c>
      <c r="B8985" s="111">
        <f>INDEX(kommuner!C:C,MATCH(_xlfn.NUMBERVALUE(A8985),kommuner!B:B,0))</f>
        <v>4642</v>
      </c>
      <c r="C8985" s="111" t="s">
        <v>127</v>
      </c>
      <c r="D8985" s="111" t="s">
        <v>127</v>
      </c>
      <c r="E8985" s="111" t="s">
        <v>126</v>
      </c>
      <c r="F8985" s="111" t="s">
        <v>185</v>
      </c>
      <c r="G8985" s="111" t="s">
        <v>180</v>
      </c>
      <c r="H8985" s="111" t="s">
        <v>185</v>
      </c>
      <c r="I8985" s="111" t="s">
        <v>180</v>
      </c>
      <c r="J8985" t="str">
        <f t="shared" si="280"/>
        <v>4642SkogMineraljordLauvskogHøy</v>
      </c>
      <c r="K8985" s="111">
        <v>-2.6171499611514069</v>
      </c>
      <c r="L8985" s="111">
        <v>0.85306406685236758</v>
      </c>
      <c r="M8985" s="111">
        <v>6.3979989500968365E-2</v>
      </c>
      <c r="N8985" s="112">
        <f t="shared" si="281"/>
        <v>-1.7001059047980711</v>
      </c>
    </row>
    <row r="8986" spans="1:14" x14ac:dyDescent="0.25">
      <c r="A8986" s="111" t="s">
        <v>829</v>
      </c>
      <c r="B8986" s="111">
        <f>INDEX(kommuner!C:C,MATCH(_xlfn.NUMBERVALUE(A8986),kommuner!B:B,0))</f>
        <v>4642</v>
      </c>
      <c r="C8986" s="111" t="s">
        <v>127</v>
      </c>
      <c r="D8986" s="111" t="s">
        <v>127</v>
      </c>
      <c r="E8986" s="111" t="s">
        <v>126</v>
      </c>
      <c r="F8986" s="111" t="s">
        <v>185</v>
      </c>
      <c r="G8986" s="111" t="s">
        <v>167</v>
      </c>
      <c r="H8986" s="111" t="s">
        <v>185</v>
      </c>
      <c r="I8986" s="111" t="s">
        <v>167</v>
      </c>
      <c r="J8986" t="str">
        <f t="shared" si="280"/>
        <v>4642SkogMineraljordLauvskogImpediment</v>
      </c>
      <c r="K8986" s="111">
        <v>-1.406906973132888</v>
      </c>
      <c r="L8986" s="111">
        <v>0.85306406685236758</v>
      </c>
      <c r="M8986" s="111">
        <v>6.3979989500968365E-2</v>
      </c>
      <c r="N8986" s="112">
        <f t="shared" si="281"/>
        <v>-0.48986291677955207</v>
      </c>
    </row>
    <row r="8987" spans="1:14" x14ac:dyDescent="0.25">
      <c r="A8987" s="111" t="s">
        <v>829</v>
      </c>
      <c r="B8987" s="111">
        <f>INDEX(kommuner!C:C,MATCH(_xlfn.NUMBERVALUE(A8987),kommuner!B:B,0))</f>
        <v>4642</v>
      </c>
      <c r="C8987" s="111" t="s">
        <v>127</v>
      </c>
      <c r="D8987" s="111" t="s">
        <v>127</v>
      </c>
      <c r="E8987" s="111" t="s">
        <v>126</v>
      </c>
      <c r="F8987" s="111" t="s">
        <v>185</v>
      </c>
      <c r="G8987" s="111" t="s">
        <v>190</v>
      </c>
      <c r="H8987" s="111" t="s">
        <v>185</v>
      </c>
      <c r="I8987" s="111" t="s">
        <v>190</v>
      </c>
      <c r="J8987" t="str">
        <f t="shared" si="280"/>
        <v>4642SkogMineraljordLauvskogLav</v>
      </c>
      <c r="K8987" s="111">
        <v>-8.9748170935426599E-2</v>
      </c>
      <c r="L8987" s="111">
        <v>0.85306406685236758</v>
      </c>
      <c r="M8987" s="111">
        <v>6.3979989500968365E-2</v>
      </c>
      <c r="N8987" s="112">
        <f t="shared" si="281"/>
        <v>0.82729588541790933</v>
      </c>
    </row>
    <row r="8988" spans="1:14" x14ac:dyDescent="0.25">
      <c r="A8988" s="111" t="s">
        <v>829</v>
      </c>
      <c r="B8988" s="111">
        <f>INDEX(kommuner!C:C,MATCH(_xlfn.NUMBERVALUE(A8988),kommuner!B:B,0))</f>
        <v>4642</v>
      </c>
      <c r="C8988" s="111" t="s">
        <v>127</v>
      </c>
      <c r="D8988" s="111" t="s">
        <v>127</v>
      </c>
      <c r="E8988" s="111" t="s">
        <v>126</v>
      </c>
      <c r="F8988" s="111" t="s">
        <v>185</v>
      </c>
      <c r="G8988" s="111" t="s">
        <v>173</v>
      </c>
      <c r="H8988" s="111" t="s">
        <v>185</v>
      </c>
      <c r="I8988" s="111" t="s">
        <v>173</v>
      </c>
      <c r="J8988" t="str">
        <f t="shared" si="280"/>
        <v>4642SkogMineraljordLauvskogMiddels</v>
      </c>
      <c r="K8988" s="111">
        <v>-1.7789409505847176</v>
      </c>
      <c r="L8988" s="111">
        <v>0.85306406685236758</v>
      </c>
      <c r="M8988" s="111">
        <v>6.3979989500968365E-2</v>
      </c>
      <c r="N8988" s="112">
        <f t="shared" si="281"/>
        <v>-0.86189689423138161</v>
      </c>
    </row>
    <row r="8989" spans="1:14" x14ac:dyDescent="0.25">
      <c r="A8989" s="111" t="s">
        <v>829</v>
      </c>
      <c r="B8989" s="111">
        <f>INDEX(kommuner!C:C,MATCH(_xlfn.NUMBERVALUE(A8989),kommuner!B:B,0))</f>
        <v>4642</v>
      </c>
      <c r="C8989" s="111" t="s">
        <v>127</v>
      </c>
      <c r="D8989" s="111" t="s">
        <v>127</v>
      </c>
      <c r="E8989" s="111" t="s">
        <v>126</v>
      </c>
      <c r="F8989" s="111" t="s">
        <v>185</v>
      </c>
      <c r="G8989" s="111" t="s">
        <v>186</v>
      </c>
      <c r="H8989" s="111" t="s">
        <v>185</v>
      </c>
      <c r="I8989" s="111" t="s">
        <v>186</v>
      </c>
      <c r="J8989" t="str">
        <f t="shared" si="280"/>
        <v>4642SkogMineraljordLauvskogSærs høy</v>
      </c>
      <c r="K8989" s="111">
        <v>-3.5879168219799293</v>
      </c>
      <c r="L8989" s="111">
        <v>0.85306406685236758</v>
      </c>
      <c r="M8989" s="111">
        <v>6.3979989500968365E-2</v>
      </c>
      <c r="N8989" s="112">
        <f t="shared" si="281"/>
        <v>-2.6708727656265934</v>
      </c>
    </row>
    <row r="8990" spans="1:14" x14ac:dyDescent="0.25">
      <c r="A8990" s="111" t="s">
        <v>829</v>
      </c>
      <c r="B8990" s="111">
        <f>INDEX(kommuner!C:C,MATCH(_xlfn.NUMBERVALUE(A8990),kommuner!B:B,0))</f>
        <v>4642</v>
      </c>
      <c r="C8990" s="111" t="s">
        <v>127</v>
      </c>
      <c r="D8990" s="111" t="s">
        <v>127</v>
      </c>
      <c r="E8990" s="111" t="s">
        <v>123</v>
      </c>
      <c r="F8990" s="111" t="s">
        <v>172</v>
      </c>
      <c r="G8990" s="111" t="s">
        <v>180</v>
      </c>
      <c r="H8990" s="111" t="s">
        <v>172</v>
      </c>
      <c r="I8990" s="111" t="s">
        <v>180</v>
      </c>
      <c r="J8990" t="str">
        <f t="shared" si="280"/>
        <v>4642SkogOrganisk jordBarskogHøy</v>
      </c>
      <c r="K8990" s="111">
        <v>-2.5184559031994138</v>
      </c>
      <c r="L8990" s="111">
        <v>0.92784825435236762</v>
      </c>
      <c r="M8990" s="111">
        <v>0.46518126042825314</v>
      </c>
      <c r="N8990" s="112">
        <f t="shared" si="281"/>
        <v>-1.1254263884187932</v>
      </c>
    </row>
    <row r="8991" spans="1:14" x14ac:dyDescent="0.25">
      <c r="A8991" s="111" t="s">
        <v>829</v>
      </c>
      <c r="B8991" s="111">
        <f>INDEX(kommuner!C:C,MATCH(_xlfn.NUMBERVALUE(A8991),kommuner!B:B,0))</f>
        <v>4642</v>
      </c>
      <c r="C8991" s="111" t="s">
        <v>127</v>
      </c>
      <c r="D8991" s="111" t="s">
        <v>127</v>
      </c>
      <c r="E8991" s="111" t="s">
        <v>123</v>
      </c>
      <c r="F8991" s="111" t="s">
        <v>172</v>
      </c>
      <c r="G8991" s="111" t="s">
        <v>167</v>
      </c>
      <c r="H8991" s="111" t="s">
        <v>172</v>
      </c>
      <c r="I8991" s="111" t="s">
        <v>167</v>
      </c>
      <c r="J8991" t="str">
        <f t="shared" si="280"/>
        <v>4642SkogOrganisk jordBarskogImpediment</v>
      </c>
      <c r="K8991" s="111">
        <v>-0.13011741963904588</v>
      </c>
      <c r="L8991" s="111">
        <v>0.92784825435236762</v>
      </c>
      <c r="M8991" s="111">
        <v>0.46510463492953991</v>
      </c>
      <c r="N8991" s="112">
        <f t="shared" si="281"/>
        <v>1.2628354696428616</v>
      </c>
    </row>
    <row r="8992" spans="1:14" x14ac:dyDescent="0.25">
      <c r="A8992" s="111" t="s">
        <v>829</v>
      </c>
      <c r="B8992" s="111">
        <f>INDEX(kommuner!C:C,MATCH(_xlfn.NUMBERVALUE(A8992),kommuner!B:B,0))</f>
        <v>4642</v>
      </c>
      <c r="C8992" s="111" t="s">
        <v>127</v>
      </c>
      <c r="D8992" s="111" t="s">
        <v>127</v>
      </c>
      <c r="E8992" s="111" t="s">
        <v>123</v>
      </c>
      <c r="F8992" s="111" t="s">
        <v>172</v>
      </c>
      <c r="G8992" s="111" t="s">
        <v>190</v>
      </c>
      <c r="H8992" s="111" t="s">
        <v>172</v>
      </c>
      <c r="I8992" s="111" t="s">
        <v>190</v>
      </c>
      <c r="J8992" t="str">
        <f t="shared" si="280"/>
        <v>4642SkogOrganisk jordBarskogLav</v>
      </c>
      <c r="K8992" s="111">
        <v>-0.50666953101693391</v>
      </c>
      <c r="L8992" s="111">
        <v>0.92784825435236762</v>
      </c>
      <c r="M8992" s="111">
        <v>0.46510463492953991</v>
      </c>
      <c r="N8992" s="112">
        <f t="shared" si="281"/>
        <v>0.88628335826497362</v>
      </c>
    </row>
    <row r="8993" spans="1:14" x14ac:dyDescent="0.25">
      <c r="A8993" s="111" t="s">
        <v>829</v>
      </c>
      <c r="B8993" s="111">
        <f>INDEX(kommuner!C:C,MATCH(_xlfn.NUMBERVALUE(A8993),kommuner!B:B,0))</f>
        <v>4642</v>
      </c>
      <c r="C8993" s="111" t="s">
        <v>127</v>
      </c>
      <c r="D8993" s="111" t="s">
        <v>127</v>
      </c>
      <c r="E8993" s="111" t="s">
        <v>123</v>
      </c>
      <c r="F8993" s="111" t="s">
        <v>172</v>
      </c>
      <c r="G8993" s="111" t="s">
        <v>173</v>
      </c>
      <c r="H8993" s="111" t="s">
        <v>172</v>
      </c>
      <c r="I8993" s="111" t="s">
        <v>173</v>
      </c>
      <c r="J8993" t="str">
        <f t="shared" si="280"/>
        <v>4642SkogOrganisk jordBarskogMiddels</v>
      </c>
      <c r="K8993" s="111">
        <v>-1.5571490961494638</v>
      </c>
      <c r="L8993" s="111">
        <v>0.92784825435236762</v>
      </c>
      <c r="M8993" s="111">
        <v>0.46518126042825314</v>
      </c>
      <c r="N8993" s="112">
        <f t="shared" si="281"/>
        <v>-0.16411958136884308</v>
      </c>
    </row>
    <row r="8994" spans="1:14" x14ac:dyDescent="0.25">
      <c r="A8994" s="111" t="s">
        <v>829</v>
      </c>
      <c r="B8994" s="111">
        <f>INDEX(kommuner!C:C,MATCH(_xlfn.NUMBERVALUE(A8994),kommuner!B:B,0))</f>
        <v>4642</v>
      </c>
      <c r="C8994" s="111" t="s">
        <v>127</v>
      </c>
      <c r="D8994" s="111" t="s">
        <v>127</v>
      </c>
      <c r="E8994" s="111" t="s">
        <v>123</v>
      </c>
      <c r="F8994" s="111" t="s">
        <v>172</v>
      </c>
      <c r="G8994" s="111" t="s">
        <v>186</v>
      </c>
      <c r="H8994" s="111" t="s">
        <v>172</v>
      </c>
      <c r="I8994" s="111" t="s">
        <v>186</v>
      </c>
      <c r="J8994" t="str">
        <f t="shared" si="280"/>
        <v>4642SkogOrganisk jordBarskogSærs høy</v>
      </c>
      <c r="K8994" s="111">
        <v>2.5548655235722699</v>
      </c>
      <c r="L8994" s="111">
        <v>0.92784825435236762</v>
      </c>
      <c r="M8994" s="111">
        <v>0.46518126042825314</v>
      </c>
      <c r="N8994" s="112">
        <f t="shared" si="281"/>
        <v>3.9478950383528906</v>
      </c>
    </row>
    <row r="8995" spans="1:14" x14ac:dyDescent="0.25">
      <c r="A8995" s="111" t="s">
        <v>829</v>
      </c>
      <c r="B8995" s="111">
        <f>INDEX(kommuner!C:C,MATCH(_xlfn.NUMBERVALUE(A8995),kommuner!B:B,0))</f>
        <v>4642</v>
      </c>
      <c r="C8995" s="111" t="s">
        <v>127</v>
      </c>
      <c r="D8995" s="111" t="s">
        <v>127</v>
      </c>
      <c r="E8995" s="111" t="s">
        <v>123</v>
      </c>
      <c r="F8995" s="111" t="s">
        <v>179</v>
      </c>
      <c r="G8995" s="111" t="s">
        <v>180</v>
      </c>
      <c r="H8995" s="111" t="s">
        <v>179</v>
      </c>
      <c r="I8995" s="111" t="s">
        <v>180</v>
      </c>
      <c r="J8995" t="str">
        <f t="shared" si="280"/>
        <v>4642SkogOrganisk jordBlandingsskogHøy</v>
      </c>
      <c r="K8995" s="111">
        <v>-5.5554344456832343</v>
      </c>
      <c r="L8995" s="111">
        <v>0.92784825435236762</v>
      </c>
      <c r="M8995" s="111">
        <v>0.46510463492953991</v>
      </c>
      <c r="N8995" s="112">
        <f t="shared" si="281"/>
        <v>-4.1624815564013264</v>
      </c>
    </row>
    <row r="8996" spans="1:14" x14ac:dyDescent="0.25">
      <c r="A8996" s="111" t="s">
        <v>829</v>
      </c>
      <c r="B8996" s="111">
        <f>INDEX(kommuner!C:C,MATCH(_xlfn.NUMBERVALUE(A8996),kommuner!B:B,0))</f>
        <v>4642</v>
      </c>
      <c r="C8996" s="111" t="s">
        <v>127</v>
      </c>
      <c r="D8996" s="111" t="s">
        <v>127</v>
      </c>
      <c r="E8996" s="111" t="s">
        <v>123</v>
      </c>
      <c r="F8996" s="111" t="s">
        <v>179</v>
      </c>
      <c r="G8996" s="111" t="s">
        <v>167</v>
      </c>
      <c r="H8996" s="111" t="s">
        <v>179</v>
      </c>
      <c r="I8996" s="111" t="s">
        <v>167</v>
      </c>
      <c r="J8996" t="str">
        <f t="shared" si="280"/>
        <v>4642SkogOrganisk jordBlandingsskogImpediment</v>
      </c>
      <c r="K8996" s="111">
        <v>-0.28586344175800005</v>
      </c>
      <c r="L8996" s="111">
        <v>0.92784825435236762</v>
      </c>
      <c r="M8996" s="111">
        <v>0.46510463492953991</v>
      </c>
      <c r="N8996" s="112">
        <f t="shared" si="281"/>
        <v>1.1070894475239075</v>
      </c>
    </row>
    <row r="8997" spans="1:14" x14ac:dyDescent="0.25">
      <c r="A8997" s="111" t="s">
        <v>829</v>
      </c>
      <c r="B8997" s="111">
        <f>INDEX(kommuner!C:C,MATCH(_xlfn.NUMBERVALUE(A8997),kommuner!B:B,0))</f>
        <v>4642</v>
      </c>
      <c r="C8997" s="111" t="s">
        <v>127</v>
      </c>
      <c r="D8997" s="111" t="s">
        <v>127</v>
      </c>
      <c r="E8997" s="111" t="s">
        <v>123</v>
      </c>
      <c r="F8997" s="111" t="s">
        <v>179</v>
      </c>
      <c r="G8997" s="111" t="s">
        <v>190</v>
      </c>
      <c r="H8997" s="111" t="s">
        <v>179</v>
      </c>
      <c r="I8997" s="111" t="s">
        <v>190</v>
      </c>
      <c r="J8997" t="str">
        <f t="shared" si="280"/>
        <v>4642SkogOrganisk jordBlandingsskogLav</v>
      </c>
      <c r="K8997" s="111">
        <v>-1.2347339377887629</v>
      </c>
      <c r="L8997" s="111">
        <v>0.92784825435236762</v>
      </c>
      <c r="M8997" s="111">
        <v>0.46510463492953991</v>
      </c>
      <c r="N8997" s="112">
        <f t="shared" si="281"/>
        <v>0.15821895149314458</v>
      </c>
    </row>
    <row r="8998" spans="1:14" x14ac:dyDescent="0.25">
      <c r="A8998" s="111" t="s">
        <v>829</v>
      </c>
      <c r="B8998" s="111">
        <f>INDEX(kommuner!C:C,MATCH(_xlfn.NUMBERVALUE(A8998),kommuner!B:B,0))</f>
        <v>4642</v>
      </c>
      <c r="C8998" s="111" t="s">
        <v>127</v>
      </c>
      <c r="D8998" s="111" t="s">
        <v>127</v>
      </c>
      <c r="E8998" s="111" t="s">
        <v>123</v>
      </c>
      <c r="F8998" s="111" t="s">
        <v>179</v>
      </c>
      <c r="G8998" s="111" t="s">
        <v>173</v>
      </c>
      <c r="H8998" s="111" t="s">
        <v>179</v>
      </c>
      <c r="I8998" s="111" t="s">
        <v>173</v>
      </c>
      <c r="J8998" t="str">
        <f t="shared" si="280"/>
        <v>4642SkogOrganisk jordBlandingsskogMiddels</v>
      </c>
      <c r="K8998" s="111">
        <v>-2.4239591752717748</v>
      </c>
      <c r="L8998" s="111">
        <v>0.92784825435236762</v>
      </c>
      <c r="M8998" s="111">
        <v>0.46510463492953991</v>
      </c>
      <c r="N8998" s="112">
        <f t="shared" si="281"/>
        <v>-1.0310062859898674</v>
      </c>
    </row>
    <row r="8999" spans="1:14" x14ac:dyDescent="0.25">
      <c r="A8999" s="111" t="s">
        <v>829</v>
      </c>
      <c r="B8999" s="111">
        <f>INDEX(kommuner!C:C,MATCH(_xlfn.NUMBERVALUE(A8999),kommuner!B:B,0))</f>
        <v>4642</v>
      </c>
      <c r="C8999" s="111" t="s">
        <v>127</v>
      </c>
      <c r="D8999" s="111" t="s">
        <v>127</v>
      </c>
      <c r="E8999" s="111" t="s">
        <v>123</v>
      </c>
      <c r="F8999" s="111" t="s">
        <v>179</v>
      </c>
      <c r="G8999" s="111" t="s">
        <v>186</v>
      </c>
      <c r="H8999" s="111" t="s">
        <v>179</v>
      </c>
      <c r="I8999" s="111" t="s">
        <v>186</v>
      </c>
      <c r="J8999" t="str">
        <f t="shared" si="280"/>
        <v>4642SkogOrganisk jordBlandingsskogSærs høy</v>
      </c>
      <c r="K8999" s="111">
        <v>-1.5726115302258048</v>
      </c>
      <c r="L8999" s="111">
        <v>0.92784825435236762</v>
      </c>
      <c r="M8999" s="111">
        <v>0.46510463492953991</v>
      </c>
      <c r="N8999" s="112">
        <f t="shared" si="281"/>
        <v>-0.17965864094389727</v>
      </c>
    </row>
    <row r="9000" spans="1:14" x14ac:dyDescent="0.25">
      <c r="A9000" s="111" t="s">
        <v>829</v>
      </c>
      <c r="B9000" s="111">
        <f>INDEX(kommuner!C:C,MATCH(_xlfn.NUMBERVALUE(A9000),kommuner!B:B,0))</f>
        <v>4642</v>
      </c>
      <c r="C9000" s="111" t="s">
        <v>127</v>
      </c>
      <c r="D9000" s="111" t="s">
        <v>127</v>
      </c>
      <c r="E9000" s="111" t="s">
        <v>123</v>
      </c>
      <c r="F9000" s="111" t="s">
        <v>185</v>
      </c>
      <c r="G9000" s="111" t="s">
        <v>180</v>
      </c>
      <c r="H9000" s="111" t="s">
        <v>185</v>
      </c>
      <c r="I9000" s="111" t="s">
        <v>180</v>
      </c>
      <c r="J9000" t="str">
        <f t="shared" si="280"/>
        <v>4642SkogOrganisk jordLauvskogHøy</v>
      </c>
      <c r="K9000" s="111">
        <v>-1.9913688882377358</v>
      </c>
      <c r="L9000" s="111">
        <v>0.92784825435236762</v>
      </c>
      <c r="M9000" s="111">
        <v>0.46510463492953991</v>
      </c>
      <c r="N9000" s="112">
        <f t="shared" si="281"/>
        <v>-0.59841599895582831</v>
      </c>
    </row>
    <row r="9001" spans="1:14" x14ac:dyDescent="0.25">
      <c r="A9001" s="111" t="s">
        <v>829</v>
      </c>
      <c r="B9001" s="111">
        <f>INDEX(kommuner!C:C,MATCH(_xlfn.NUMBERVALUE(A9001),kommuner!B:B,0))</f>
        <v>4642</v>
      </c>
      <c r="C9001" s="111" t="s">
        <v>127</v>
      </c>
      <c r="D9001" s="111" t="s">
        <v>127</v>
      </c>
      <c r="E9001" s="111" t="s">
        <v>123</v>
      </c>
      <c r="F9001" s="111" t="s">
        <v>185</v>
      </c>
      <c r="G9001" s="111" t="s">
        <v>167</v>
      </c>
      <c r="H9001" s="111" t="s">
        <v>185</v>
      </c>
      <c r="I9001" s="111" t="s">
        <v>167</v>
      </c>
      <c r="J9001" t="str">
        <f t="shared" si="280"/>
        <v>4642SkogOrganisk jordLauvskogImpediment</v>
      </c>
      <c r="K9001" s="111">
        <v>0.35000626494250675</v>
      </c>
      <c r="L9001" s="111">
        <v>0.92784825435236762</v>
      </c>
      <c r="M9001" s="111">
        <v>0.46510463492953991</v>
      </c>
      <c r="N9001" s="112">
        <f t="shared" si="281"/>
        <v>1.7429591542244141</v>
      </c>
    </row>
    <row r="9002" spans="1:14" x14ac:dyDescent="0.25">
      <c r="A9002" s="111" t="s">
        <v>829</v>
      </c>
      <c r="B9002" s="111">
        <f>INDEX(kommuner!C:C,MATCH(_xlfn.NUMBERVALUE(A9002),kommuner!B:B,0))</f>
        <v>4642</v>
      </c>
      <c r="C9002" s="111" t="s">
        <v>127</v>
      </c>
      <c r="D9002" s="111" t="s">
        <v>127</v>
      </c>
      <c r="E9002" s="111" t="s">
        <v>123</v>
      </c>
      <c r="F9002" s="111" t="s">
        <v>185</v>
      </c>
      <c r="G9002" s="111" t="s">
        <v>190</v>
      </c>
      <c r="H9002" s="111" t="s">
        <v>185</v>
      </c>
      <c r="I9002" s="111" t="s">
        <v>190</v>
      </c>
      <c r="J9002" t="str">
        <f t="shared" si="280"/>
        <v>4642SkogOrganisk jordLauvskogLav</v>
      </c>
      <c r="K9002" s="111">
        <v>1.1144075558526714</v>
      </c>
      <c r="L9002" s="111">
        <v>0.92784825435236762</v>
      </c>
      <c r="M9002" s="111">
        <v>0.46510463492953991</v>
      </c>
      <c r="N9002" s="112">
        <f t="shared" si="281"/>
        <v>2.5073604451345788</v>
      </c>
    </row>
    <row r="9003" spans="1:14" x14ac:dyDescent="0.25">
      <c r="A9003" s="111" t="s">
        <v>829</v>
      </c>
      <c r="B9003" s="111">
        <f>INDEX(kommuner!C:C,MATCH(_xlfn.NUMBERVALUE(A9003),kommuner!B:B,0))</f>
        <v>4642</v>
      </c>
      <c r="C9003" s="111" t="s">
        <v>127</v>
      </c>
      <c r="D9003" s="111" t="s">
        <v>127</v>
      </c>
      <c r="E9003" s="111" t="s">
        <v>123</v>
      </c>
      <c r="F9003" s="111" t="s">
        <v>185</v>
      </c>
      <c r="G9003" s="111" t="s">
        <v>173</v>
      </c>
      <c r="H9003" s="111" t="s">
        <v>185</v>
      </c>
      <c r="I9003" s="111" t="s">
        <v>173</v>
      </c>
      <c r="J9003" t="str">
        <f t="shared" si="280"/>
        <v>4642SkogOrganisk jordLauvskogMiddels</v>
      </c>
      <c r="K9003" s="111">
        <v>-0.62664468270982987</v>
      </c>
      <c r="L9003" s="111">
        <v>0.92784825435236762</v>
      </c>
      <c r="M9003" s="111">
        <v>0.46510463492953991</v>
      </c>
      <c r="N9003" s="112">
        <f t="shared" si="281"/>
        <v>0.76630820657207765</v>
      </c>
    </row>
    <row r="9004" spans="1:14" x14ac:dyDescent="0.25">
      <c r="A9004" s="111" t="s">
        <v>829</v>
      </c>
      <c r="B9004" s="111">
        <f>INDEX(kommuner!C:C,MATCH(_xlfn.NUMBERVALUE(A9004),kommuner!B:B,0))</f>
        <v>4642</v>
      </c>
      <c r="C9004" s="111" t="s">
        <v>127</v>
      </c>
      <c r="D9004" s="111" t="s">
        <v>127</v>
      </c>
      <c r="E9004" s="111" t="s">
        <v>123</v>
      </c>
      <c r="F9004" s="111" t="s">
        <v>185</v>
      </c>
      <c r="G9004" s="111" t="s">
        <v>186</v>
      </c>
      <c r="H9004" s="111" t="s">
        <v>185</v>
      </c>
      <c r="I9004" s="111" t="s">
        <v>186</v>
      </c>
      <c r="J9004" t="str">
        <f t="shared" si="280"/>
        <v>4642SkogOrganisk jordLauvskogSærs høy</v>
      </c>
      <c r="K9004" s="111">
        <v>-1.8997279926091779</v>
      </c>
      <c r="L9004" s="111">
        <v>0.92784825435236762</v>
      </c>
      <c r="M9004" s="111">
        <v>0.46510463492953991</v>
      </c>
      <c r="N9004" s="112">
        <f t="shared" si="281"/>
        <v>-0.50677510332727038</v>
      </c>
    </row>
    <row r="9005" spans="1:14" x14ac:dyDescent="0.25">
      <c r="A9005" s="111" t="s">
        <v>829</v>
      </c>
      <c r="B9005" s="111">
        <f>INDEX(kommuner!C:C,MATCH(_xlfn.NUMBERVALUE(A9005),kommuner!B:B,0))</f>
        <v>4642</v>
      </c>
      <c r="C9005" s="111" t="s">
        <v>83</v>
      </c>
      <c r="D9005" s="111" t="s">
        <v>83</v>
      </c>
      <c r="E9005" s="111" t="s">
        <v>126</v>
      </c>
      <c r="F9005" s="111" t="s">
        <v>139</v>
      </c>
      <c r="G9005" s="111" t="s">
        <v>139</v>
      </c>
      <c r="H9005" s="111" t="s">
        <v>139</v>
      </c>
      <c r="I9005" s="111" t="s">
        <v>139</v>
      </c>
      <c r="J9005" t="str">
        <f t="shared" si="280"/>
        <v>4642Utbygd arealMineraljord</v>
      </c>
      <c r="K9005" s="111">
        <v>-1.3010725986550351</v>
      </c>
      <c r="L9005" s="111">
        <v>0</v>
      </c>
      <c r="M9005" s="111">
        <v>1.303047089454229E-2</v>
      </c>
      <c r="N9005" s="112">
        <f t="shared" si="281"/>
        <v>-1.2880421277604928</v>
      </c>
    </row>
    <row r="9006" spans="1:14" x14ac:dyDescent="0.25">
      <c r="A9006" s="111" t="s">
        <v>829</v>
      </c>
      <c r="B9006" s="111">
        <f>INDEX(kommuner!C:C,MATCH(_xlfn.NUMBERVALUE(A9006),kommuner!B:B,0))</f>
        <v>4642</v>
      </c>
      <c r="C9006" s="111" t="s">
        <v>83</v>
      </c>
      <c r="D9006" s="111" t="s">
        <v>83</v>
      </c>
      <c r="E9006" s="111" t="s">
        <v>123</v>
      </c>
      <c r="F9006" s="111" t="s">
        <v>139</v>
      </c>
      <c r="G9006" s="111" t="s">
        <v>139</v>
      </c>
      <c r="H9006" s="111" t="s">
        <v>139</v>
      </c>
      <c r="I9006" s="111" t="s">
        <v>139</v>
      </c>
      <c r="J9006" t="str">
        <f t="shared" si="280"/>
        <v>4642Utbygd arealOrganisk jord</v>
      </c>
      <c r="K9006" s="111">
        <v>29.011421395201612</v>
      </c>
      <c r="L9006" s="111">
        <v>0</v>
      </c>
      <c r="M9006" s="111">
        <v>1.303047089454229E-2</v>
      </c>
      <c r="N9006" s="112">
        <f t="shared" si="281"/>
        <v>29.024451866096154</v>
      </c>
    </row>
    <row r="9007" spans="1:14" x14ac:dyDescent="0.25">
      <c r="A9007" s="111" t="s">
        <v>829</v>
      </c>
      <c r="B9007" s="111">
        <f>INDEX(kommuner!C:C,MATCH(_xlfn.NUMBERVALUE(A9007),kommuner!B:B,0))</f>
        <v>4642</v>
      </c>
      <c r="C9007" s="111" t="s">
        <v>181</v>
      </c>
      <c r="D9007" s="111" t="s">
        <v>181</v>
      </c>
      <c r="E9007" s="111" t="s">
        <v>123</v>
      </c>
      <c r="F9007" s="111" t="s">
        <v>139</v>
      </c>
      <c r="G9007" s="111" t="s">
        <v>139</v>
      </c>
      <c r="H9007" s="111" t="s">
        <v>139</v>
      </c>
      <c r="I9007" s="111" t="s">
        <v>139</v>
      </c>
      <c r="J9007" t="str">
        <f t="shared" si="280"/>
        <v>4642Vann og myrOrganisk jord</v>
      </c>
      <c r="K9007" s="111">
        <v>-0.38124953903444653</v>
      </c>
      <c r="L9007" s="111">
        <v>0</v>
      </c>
      <c r="M9007" s="111">
        <v>0</v>
      </c>
      <c r="N9007" s="112">
        <f t="shared" si="281"/>
        <v>-0.38124953903444653</v>
      </c>
    </row>
    <row r="9008" spans="1:14" x14ac:dyDescent="0.25">
      <c r="A9008" s="111" t="s">
        <v>830</v>
      </c>
      <c r="B9008" s="111">
        <f>INDEX(kommuner!C:C,MATCH(_xlfn.NUMBERVALUE(A9008),kommuner!B:B,0))</f>
        <v>4643</v>
      </c>
      <c r="C9008" s="111" t="s">
        <v>82</v>
      </c>
      <c r="D9008" s="111" t="s">
        <v>82</v>
      </c>
      <c r="E9008" s="111" t="s">
        <v>126</v>
      </c>
      <c r="F9008" s="111" t="s">
        <v>139</v>
      </c>
      <c r="G9008" s="111" t="s">
        <v>139</v>
      </c>
      <c r="H9008" s="111" t="s">
        <v>139</v>
      </c>
      <c r="I9008" s="111" t="s">
        <v>139</v>
      </c>
      <c r="J9008" t="str">
        <f t="shared" si="280"/>
        <v>4643Annen utmarkMineraljord</v>
      </c>
      <c r="K9008" s="111">
        <v>-0.12122885237983599</v>
      </c>
      <c r="L9008" s="111">
        <v>0</v>
      </c>
      <c r="M9008" s="111">
        <v>0</v>
      </c>
      <c r="N9008" s="112">
        <f t="shared" si="281"/>
        <v>-0.12122885237983599</v>
      </c>
    </row>
    <row r="9009" spans="1:14" x14ac:dyDescent="0.25">
      <c r="A9009" s="111" t="s">
        <v>830</v>
      </c>
      <c r="B9009" s="111">
        <f>INDEX(kommuner!C:C,MATCH(_xlfn.NUMBERVALUE(A9009),kommuner!B:B,0))</f>
        <v>4643</v>
      </c>
      <c r="C9009" s="111" t="s">
        <v>121</v>
      </c>
      <c r="D9009" s="111" t="s">
        <v>121</v>
      </c>
      <c r="E9009" s="111" t="s">
        <v>126</v>
      </c>
      <c r="F9009" s="111" t="s">
        <v>139</v>
      </c>
      <c r="G9009" s="111" t="s">
        <v>139</v>
      </c>
      <c r="H9009" s="111" t="s">
        <v>139</v>
      </c>
      <c r="I9009" s="111" t="s">
        <v>139</v>
      </c>
      <c r="J9009" t="str">
        <f t="shared" si="280"/>
        <v>4643BeiteMineraljord</v>
      </c>
      <c r="K9009" s="111">
        <v>-0.96338340838695502</v>
      </c>
      <c r="L9009" s="111">
        <v>0</v>
      </c>
      <c r="M9009" s="111">
        <v>1.2448711246839999E-7</v>
      </c>
      <c r="N9009" s="112">
        <f t="shared" si="281"/>
        <v>-0.96338328389984251</v>
      </c>
    </row>
    <row r="9010" spans="1:14" x14ac:dyDescent="0.25">
      <c r="A9010" s="111" t="s">
        <v>830</v>
      </c>
      <c r="B9010" s="111">
        <f>INDEX(kommuner!C:C,MATCH(_xlfn.NUMBERVALUE(A9010),kommuner!B:B,0))</f>
        <v>4643</v>
      </c>
      <c r="C9010" s="111" t="s">
        <v>121</v>
      </c>
      <c r="D9010" s="111" t="s">
        <v>121</v>
      </c>
      <c r="E9010" s="111" t="s">
        <v>123</v>
      </c>
      <c r="F9010" s="111" t="s">
        <v>139</v>
      </c>
      <c r="G9010" s="111" t="s">
        <v>139</v>
      </c>
      <c r="H9010" s="111" t="s">
        <v>139</v>
      </c>
      <c r="I9010" s="111" t="s">
        <v>139</v>
      </c>
      <c r="J9010" t="str">
        <f t="shared" si="280"/>
        <v>4643BeiteOrganisk jord</v>
      </c>
      <c r="K9010" s="111">
        <v>12.077525935985037</v>
      </c>
      <c r="L9010" s="111">
        <v>1.6412500000000001</v>
      </c>
      <c r="M9010" s="111">
        <v>0</v>
      </c>
      <c r="N9010" s="112">
        <f t="shared" si="281"/>
        <v>13.718775935985036</v>
      </c>
    </row>
    <row r="9011" spans="1:14" x14ac:dyDescent="0.25">
      <c r="A9011" s="111" t="s">
        <v>830</v>
      </c>
      <c r="B9011" s="111">
        <f>INDEX(kommuner!C:C,MATCH(_xlfn.NUMBERVALUE(A9011),kommuner!B:B,0))</f>
        <v>4643</v>
      </c>
      <c r="C9011" s="111" t="s">
        <v>84</v>
      </c>
      <c r="D9011" s="111" t="s">
        <v>84</v>
      </c>
      <c r="E9011" s="111" t="s">
        <v>126</v>
      </c>
      <c r="F9011" s="111" t="s">
        <v>139</v>
      </c>
      <c r="G9011" s="111" t="s">
        <v>139</v>
      </c>
      <c r="H9011" s="111" t="s">
        <v>139</v>
      </c>
      <c r="I9011" s="111" t="s">
        <v>139</v>
      </c>
      <c r="J9011" t="str">
        <f t="shared" si="280"/>
        <v>4643Dyrket markMineraljord</v>
      </c>
      <c r="K9011" s="111">
        <v>-0.77042202609341914</v>
      </c>
      <c r="L9011" s="111">
        <v>0</v>
      </c>
      <c r="M9011" s="111">
        <v>0</v>
      </c>
      <c r="N9011" s="112">
        <f t="shared" si="281"/>
        <v>-0.77042202609341914</v>
      </c>
    </row>
    <row r="9012" spans="1:14" x14ac:dyDescent="0.25">
      <c r="A9012" s="111" t="s">
        <v>830</v>
      </c>
      <c r="B9012" s="111">
        <f>INDEX(kommuner!C:C,MATCH(_xlfn.NUMBERVALUE(A9012),kommuner!B:B,0))</f>
        <v>4643</v>
      </c>
      <c r="C9012" s="111" t="s">
        <v>84</v>
      </c>
      <c r="D9012" s="111" t="s">
        <v>84</v>
      </c>
      <c r="E9012" s="111" t="s">
        <v>123</v>
      </c>
      <c r="F9012" s="111" t="s">
        <v>139</v>
      </c>
      <c r="G9012" s="111" t="s">
        <v>139</v>
      </c>
      <c r="H9012" s="111" t="s">
        <v>139</v>
      </c>
      <c r="I9012" s="111" t="s">
        <v>139</v>
      </c>
      <c r="J9012" t="str">
        <f t="shared" si="280"/>
        <v>4643Dyrket markOrganisk jord</v>
      </c>
      <c r="K9012" s="111">
        <v>28.726149366675592</v>
      </c>
      <c r="L9012" s="111">
        <v>1.45625</v>
      </c>
      <c r="M9012" s="111">
        <v>0</v>
      </c>
      <c r="N9012" s="112">
        <f t="shared" si="281"/>
        <v>30.182399366675593</v>
      </c>
    </row>
    <row r="9013" spans="1:14" x14ac:dyDescent="0.25">
      <c r="A9013" s="111" t="s">
        <v>830</v>
      </c>
      <c r="B9013" s="111">
        <f>INDEX(kommuner!C:C,MATCH(_xlfn.NUMBERVALUE(A9013),kommuner!B:B,0))</f>
        <v>4643</v>
      </c>
      <c r="C9013" s="111" t="s">
        <v>127</v>
      </c>
      <c r="D9013" s="111" t="s">
        <v>127</v>
      </c>
      <c r="E9013" s="111" t="s">
        <v>126</v>
      </c>
      <c r="F9013" s="111" t="s">
        <v>172</v>
      </c>
      <c r="G9013" s="111" t="s">
        <v>180</v>
      </c>
      <c r="H9013" s="111" t="s">
        <v>172</v>
      </c>
      <c r="I9013" s="111" t="s">
        <v>180</v>
      </c>
      <c r="J9013" t="str">
        <f t="shared" si="280"/>
        <v>4643SkogMineraljordBarskogHøy</v>
      </c>
      <c r="K9013" s="111">
        <v>-3.4914408319412575</v>
      </c>
      <c r="L9013" s="111">
        <v>0.85306406685236758</v>
      </c>
      <c r="M9013" s="111">
        <v>6.4056614999681585E-2</v>
      </c>
      <c r="N9013" s="112">
        <f t="shared" si="281"/>
        <v>-2.5743201500892083</v>
      </c>
    </row>
    <row r="9014" spans="1:14" x14ac:dyDescent="0.25">
      <c r="A9014" s="111" t="s">
        <v>830</v>
      </c>
      <c r="B9014" s="111">
        <f>INDEX(kommuner!C:C,MATCH(_xlfn.NUMBERVALUE(A9014),kommuner!B:B,0))</f>
        <v>4643</v>
      </c>
      <c r="C9014" s="111" t="s">
        <v>127</v>
      </c>
      <c r="D9014" s="111" t="s">
        <v>127</v>
      </c>
      <c r="E9014" s="111" t="s">
        <v>126</v>
      </c>
      <c r="F9014" s="111" t="s">
        <v>172</v>
      </c>
      <c r="G9014" s="111" t="s">
        <v>167</v>
      </c>
      <c r="H9014" s="111" t="s">
        <v>172</v>
      </c>
      <c r="I9014" s="111" t="s">
        <v>167</v>
      </c>
      <c r="J9014" t="str">
        <f t="shared" si="280"/>
        <v>4643SkogMineraljordBarskogImpediment</v>
      </c>
      <c r="K9014" s="111">
        <v>-1.1558387230259366</v>
      </c>
      <c r="L9014" s="111">
        <v>0.85306406685236758</v>
      </c>
      <c r="M9014" s="111">
        <v>6.3979989500968365E-2</v>
      </c>
      <c r="N9014" s="112">
        <f t="shared" si="281"/>
        <v>-0.23879466667260066</v>
      </c>
    </row>
    <row r="9015" spans="1:14" x14ac:dyDescent="0.25">
      <c r="A9015" s="111" t="s">
        <v>830</v>
      </c>
      <c r="B9015" s="111">
        <f>INDEX(kommuner!C:C,MATCH(_xlfn.NUMBERVALUE(A9015),kommuner!B:B,0))</f>
        <v>4643</v>
      </c>
      <c r="C9015" s="111" t="s">
        <v>127</v>
      </c>
      <c r="D9015" s="111" t="s">
        <v>127</v>
      </c>
      <c r="E9015" s="111" t="s">
        <v>126</v>
      </c>
      <c r="F9015" s="111" t="s">
        <v>172</v>
      </c>
      <c r="G9015" s="111" t="s">
        <v>190</v>
      </c>
      <c r="H9015" s="111" t="s">
        <v>172</v>
      </c>
      <c r="I9015" s="111" t="s">
        <v>190</v>
      </c>
      <c r="J9015" t="str">
        <f t="shared" si="280"/>
        <v>4643SkogMineraljordBarskogLav</v>
      </c>
      <c r="K9015" s="111">
        <v>-1.8215681825293268</v>
      </c>
      <c r="L9015" s="111">
        <v>0.85306406685236758</v>
      </c>
      <c r="M9015" s="111">
        <v>6.3979989500968365E-2</v>
      </c>
      <c r="N9015" s="112">
        <f t="shared" si="281"/>
        <v>-0.90452412617599087</v>
      </c>
    </row>
    <row r="9016" spans="1:14" x14ac:dyDescent="0.25">
      <c r="A9016" s="111" t="s">
        <v>830</v>
      </c>
      <c r="B9016" s="111">
        <f>INDEX(kommuner!C:C,MATCH(_xlfn.NUMBERVALUE(A9016),kommuner!B:B,0))</f>
        <v>4643</v>
      </c>
      <c r="C9016" s="111" t="s">
        <v>127</v>
      </c>
      <c r="D9016" s="111" t="s">
        <v>127</v>
      </c>
      <c r="E9016" s="111" t="s">
        <v>126</v>
      </c>
      <c r="F9016" s="111" t="s">
        <v>172</v>
      </c>
      <c r="G9016" s="111" t="s">
        <v>173</v>
      </c>
      <c r="H9016" s="111" t="s">
        <v>172</v>
      </c>
      <c r="I9016" s="111" t="s">
        <v>173</v>
      </c>
      <c r="J9016" t="str">
        <f t="shared" si="280"/>
        <v>4643SkogMineraljordBarskogMiddels</v>
      </c>
      <c r="K9016" s="111">
        <v>-2.9452289214132028</v>
      </c>
      <c r="L9016" s="111">
        <v>0.85306406685236758</v>
      </c>
      <c r="M9016" s="111">
        <v>6.4056614999681585E-2</v>
      </c>
      <c r="N9016" s="112">
        <f t="shared" si="281"/>
        <v>-2.0281082395611536</v>
      </c>
    </row>
    <row r="9017" spans="1:14" x14ac:dyDescent="0.25">
      <c r="A9017" s="111" t="s">
        <v>830</v>
      </c>
      <c r="B9017" s="111">
        <f>INDEX(kommuner!C:C,MATCH(_xlfn.NUMBERVALUE(A9017),kommuner!B:B,0))</f>
        <v>4643</v>
      </c>
      <c r="C9017" s="111" t="s">
        <v>127</v>
      </c>
      <c r="D9017" s="111" t="s">
        <v>127</v>
      </c>
      <c r="E9017" s="111" t="s">
        <v>126</v>
      </c>
      <c r="F9017" s="111" t="s">
        <v>172</v>
      </c>
      <c r="G9017" s="111" t="s">
        <v>186</v>
      </c>
      <c r="H9017" s="111" t="s">
        <v>172</v>
      </c>
      <c r="I9017" s="111" t="s">
        <v>186</v>
      </c>
      <c r="J9017" t="str">
        <f t="shared" si="280"/>
        <v>4643SkogMineraljordBarskogSærs høy</v>
      </c>
      <c r="K9017" s="111">
        <v>-2.734962032443129</v>
      </c>
      <c r="L9017" s="111">
        <v>0.85306406685236758</v>
      </c>
      <c r="M9017" s="111">
        <v>6.4056614999681585E-2</v>
      </c>
      <c r="N9017" s="112">
        <f t="shared" si="281"/>
        <v>-1.81784135059108</v>
      </c>
    </row>
    <row r="9018" spans="1:14" x14ac:dyDescent="0.25">
      <c r="A9018" s="111" t="s">
        <v>830</v>
      </c>
      <c r="B9018" s="111">
        <f>INDEX(kommuner!C:C,MATCH(_xlfn.NUMBERVALUE(A9018),kommuner!B:B,0))</f>
        <v>4643</v>
      </c>
      <c r="C9018" s="111" t="s">
        <v>127</v>
      </c>
      <c r="D9018" s="111" t="s">
        <v>127</v>
      </c>
      <c r="E9018" s="111" t="s">
        <v>126</v>
      </c>
      <c r="F9018" s="111" t="s">
        <v>179</v>
      </c>
      <c r="G9018" s="111" t="s">
        <v>180</v>
      </c>
      <c r="H9018" s="111" t="s">
        <v>179</v>
      </c>
      <c r="I9018" s="111" t="s">
        <v>180</v>
      </c>
      <c r="J9018" t="str">
        <f t="shared" si="280"/>
        <v>4643SkogMineraljordBlandingsskogHøy</v>
      </c>
      <c r="K9018" s="111">
        <v>-7.1939050909469406</v>
      </c>
      <c r="L9018" s="111">
        <v>0.85306406685236758</v>
      </c>
      <c r="M9018" s="111">
        <v>6.3979989500968365E-2</v>
      </c>
      <c r="N9018" s="112">
        <f t="shared" si="281"/>
        <v>-6.2768610345936047</v>
      </c>
    </row>
    <row r="9019" spans="1:14" x14ac:dyDescent="0.25">
      <c r="A9019" s="111" t="s">
        <v>830</v>
      </c>
      <c r="B9019" s="111">
        <f>INDEX(kommuner!C:C,MATCH(_xlfn.NUMBERVALUE(A9019),kommuner!B:B,0))</f>
        <v>4643</v>
      </c>
      <c r="C9019" s="111" t="s">
        <v>127</v>
      </c>
      <c r="D9019" s="111" t="s">
        <v>127</v>
      </c>
      <c r="E9019" s="111" t="s">
        <v>126</v>
      </c>
      <c r="F9019" s="111" t="s">
        <v>179</v>
      </c>
      <c r="G9019" s="111" t="s">
        <v>167</v>
      </c>
      <c r="H9019" s="111" t="s">
        <v>179</v>
      </c>
      <c r="I9019" s="111" t="s">
        <v>167</v>
      </c>
      <c r="J9019" t="str">
        <f t="shared" si="280"/>
        <v>4643SkogMineraljordBlandingsskogImpediment</v>
      </c>
      <c r="K9019" s="111">
        <v>-1.6598037998579707</v>
      </c>
      <c r="L9019" s="111">
        <v>0.85306406685236758</v>
      </c>
      <c r="M9019" s="111">
        <v>6.3979989500968365E-2</v>
      </c>
      <c r="N9019" s="112">
        <f t="shared" si="281"/>
        <v>-0.7427597435046347</v>
      </c>
    </row>
    <row r="9020" spans="1:14" x14ac:dyDescent="0.25">
      <c r="A9020" s="111" t="s">
        <v>830</v>
      </c>
      <c r="B9020" s="111">
        <f>INDEX(kommuner!C:C,MATCH(_xlfn.NUMBERVALUE(A9020),kommuner!B:B,0))</f>
        <v>4643</v>
      </c>
      <c r="C9020" s="111" t="s">
        <v>127</v>
      </c>
      <c r="D9020" s="111" t="s">
        <v>127</v>
      </c>
      <c r="E9020" s="111" t="s">
        <v>126</v>
      </c>
      <c r="F9020" s="111" t="s">
        <v>179</v>
      </c>
      <c r="G9020" s="111" t="s">
        <v>190</v>
      </c>
      <c r="H9020" s="111" t="s">
        <v>179</v>
      </c>
      <c r="I9020" s="111" t="s">
        <v>190</v>
      </c>
      <c r="J9020" t="str">
        <f t="shared" si="280"/>
        <v>4643SkogMineraljordBlandingsskogLav</v>
      </c>
      <c r="K9020" s="111">
        <v>-2.5588434197694254</v>
      </c>
      <c r="L9020" s="111">
        <v>0.85306406685236758</v>
      </c>
      <c r="M9020" s="111">
        <v>6.3979989500968365E-2</v>
      </c>
      <c r="N9020" s="112">
        <f t="shared" si="281"/>
        <v>-1.6417993634160897</v>
      </c>
    </row>
    <row r="9021" spans="1:14" x14ac:dyDescent="0.25">
      <c r="A9021" s="111" t="s">
        <v>830</v>
      </c>
      <c r="B9021" s="111">
        <f>INDEX(kommuner!C:C,MATCH(_xlfn.NUMBERVALUE(A9021),kommuner!B:B,0))</f>
        <v>4643</v>
      </c>
      <c r="C9021" s="111" t="s">
        <v>127</v>
      </c>
      <c r="D9021" s="111" t="s">
        <v>127</v>
      </c>
      <c r="E9021" s="111" t="s">
        <v>126</v>
      </c>
      <c r="F9021" s="111" t="s">
        <v>179</v>
      </c>
      <c r="G9021" s="111" t="s">
        <v>173</v>
      </c>
      <c r="H9021" s="111" t="s">
        <v>179</v>
      </c>
      <c r="I9021" s="111" t="s">
        <v>173</v>
      </c>
      <c r="J9021" t="str">
        <f t="shared" si="280"/>
        <v>4643SkogMineraljordBlandingsskogMiddels</v>
      </c>
      <c r="K9021" s="111">
        <v>-3.8687729546762566</v>
      </c>
      <c r="L9021" s="111">
        <v>0.85306406685236758</v>
      </c>
      <c r="M9021" s="111">
        <v>6.3979989500968365E-2</v>
      </c>
      <c r="N9021" s="112">
        <f t="shared" si="281"/>
        <v>-2.9517288983229206</v>
      </c>
    </row>
    <row r="9022" spans="1:14" x14ac:dyDescent="0.25">
      <c r="A9022" s="111" t="s">
        <v>830</v>
      </c>
      <c r="B9022" s="111">
        <f>INDEX(kommuner!C:C,MATCH(_xlfn.NUMBERVALUE(A9022),kommuner!B:B,0))</f>
        <v>4643</v>
      </c>
      <c r="C9022" s="111" t="s">
        <v>127</v>
      </c>
      <c r="D9022" s="111" t="s">
        <v>127</v>
      </c>
      <c r="E9022" s="111" t="s">
        <v>126</v>
      </c>
      <c r="F9022" s="111" t="s">
        <v>179</v>
      </c>
      <c r="G9022" s="111" t="s">
        <v>186</v>
      </c>
      <c r="H9022" s="111" t="s">
        <v>179</v>
      </c>
      <c r="I9022" s="111" t="s">
        <v>186</v>
      </c>
      <c r="J9022" t="str">
        <f t="shared" si="280"/>
        <v>4643SkogMineraljordBlandingsskogSærs høy</v>
      </c>
      <c r="K9022" s="111">
        <v>-2.9395925245326562</v>
      </c>
      <c r="L9022" s="111">
        <v>0.85306406685236758</v>
      </c>
      <c r="M9022" s="111">
        <v>6.3979989500968365E-2</v>
      </c>
      <c r="N9022" s="112">
        <f t="shared" si="281"/>
        <v>-2.0225484681793202</v>
      </c>
    </row>
    <row r="9023" spans="1:14" x14ac:dyDescent="0.25">
      <c r="A9023" s="111" t="s">
        <v>830</v>
      </c>
      <c r="B9023" s="111">
        <f>INDEX(kommuner!C:C,MATCH(_xlfn.NUMBERVALUE(A9023),kommuner!B:B,0))</f>
        <v>4643</v>
      </c>
      <c r="C9023" s="111" t="s">
        <v>127</v>
      </c>
      <c r="D9023" s="111" t="s">
        <v>127</v>
      </c>
      <c r="E9023" s="111" t="s">
        <v>126</v>
      </c>
      <c r="F9023" s="111" t="s">
        <v>185</v>
      </c>
      <c r="G9023" s="111" t="s">
        <v>180</v>
      </c>
      <c r="H9023" s="111" t="s">
        <v>185</v>
      </c>
      <c r="I9023" s="111" t="s">
        <v>180</v>
      </c>
      <c r="J9023" t="str">
        <f t="shared" si="280"/>
        <v>4643SkogMineraljordLauvskogHøy</v>
      </c>
      <c r="K9023" s="111">
        <v>-2.6171499611514069</v>
      </c>
      <c r="L9023" s="111">
        <v>0.85306406685236758</v>
      </c>
      <c r="M9023" s="111">
        <v>6.3979989500968365E-2</v>
      </c>
      <c r="N9023" s="112">
        <f t="shared" si="281"/>
        <v>-1.7001059047980711</v>
      </c>
    </row>
    <row r="9024" spans="1:14" x14ac:dyDescent="0.25">
      <c r="A9024" s="111" t="s">
        <v>830</v>
      </c>
      <c r="B9024" s="111">
        <f>INDEX(kommuner!C:C,MATCH(_xlfn.NUMBERVALUE(A9024),kommuner!B:B,0))</f>
        <v>4643</v>
      </c>
      <c r="C9024" s="111" t="s">
        <v>127</v>
      </c>
      <c r="D9024" s="111" t="s">
        <v>127</v>
      </c>
      <c r="E9024" s="111" t="s">
        <v>126</v>
      </c>
      <c r="F9024" s="111" t="s">
        <v>185</v>
      </c>
      <c r="G9024" s="111" t="s">
        <v>167</v>
      </c>
      <c r="H9024" s="111" t="s">
        <v>185</v>
      </c>
      <c r="I9024" s="111" t="s">
        <v>167</v>
      </c>
      <c r="J9024" t="str">
        <f t="shared" si="280"/>
        <v>4643SkogMineraljordLauvskogImpediment</v>
      </c>
      <c r="K9024" s="111">
        <v>-1.406906973132888</v>
      </c>
      <c r="L9024" s="111">
        <v>0.85306406685236758</v>
      </c>
      <c r="M9024" s="111">
        <v>6.3979989500968365E-2</v>
      </c>
      <c r="N9024" s="112">
        <f t="shared" si="281"/>
        <v>-0.48986291677955207</v>
      </c>
    </row>
    <row r="9025" spans="1:14" x14ac:dyDescent="0.25">
      <c r="A9025" s="111" t="s">
        <v>830</v>
      </c>
      <c r="B9025" s="111">
        <f>INDEX(kommuner!C:C,MATCH(_xlfn.NUMBERVALUE(A9025),kommuner!B:B,0))</f>
        <v>4643</v>
      </c>
      <c r="C9025" s="111" t="s">
        <v>127</v>
      </c>
      <c r="D9025" s="111" t="s">
        <v>127</v>
      </c>
      <c r="E9025" s="111" t="s">
        <v>126</v>
      </c>
      <c r="F9025" s="111" t="s">
        <v>185</v>
      </c>
      <c r="G9025" s="111" t="s">
        <v>190</v>
      </c>
      <c r="H9025" s="111" t="s">
        <v>185</v>
      </c>
      <c r="I9025" s="111" t="s">
        <v>190</v>
      </c>
      <c r="J9025" t="str">
        <f t="shared" si="280"/>
        <v>4643SkogMineraljordLauvskogLav</v>
      </c>
      <c r="K9025" s="111">
        <v>-8.9748170935426599E-2</v>
      </c>
      <c r="L9025" s="111">
        <v>0.85306406685236758</v>
      </c>
      <c r="M9025" s="111">
        <v>6.3979989500968365E-2</v>
      </c>
      <c r="N9025" s="112">
        <f t="shared" si="281"/>
        <v>0.82729588541790933</v>
      </c>
    </row>
    <row r="9026" spans="1:14" x14ac:dyDescent="0.25">
      <c r="A9026" s="111" t="s">
        <v>830</v>
      </c>
      <c r="B9026" s="111">
        <f>INDEX(kommuner!C:C,MATCH(_xlfn.NUMBERVALUE(A9026),kommuner!B:B,0))</f>
        <v>4643</v>
      </c>
      <c r="C9026" s="111" t="s">
        <v>127</v>
      </c>
      <c r="D9026" s="111" t="s">
        <v>127</v>
      </c>
      <c r="E9026" s="111" t="s">
        <v>126</v>
      </c>
      <c r="F9026" s="111" t="s">
        <v>185</v>
      </c>
      <c r="G9026" s="111" t="s">
        <v>173</v>
      </c>
      <c r="H9026" s="111" t="s">
        <v>185</v>
      </c>
      <c r="I9026" s="111" t="s">
        <v>173</v>
      </c>
      <c r="J9026" t="str">
        <f t="shared" si="280"/>
        <v>4643SkogMineraljordLauvskogMiddels</v>
      </c>
      <c r="K9026" s="111">
        <v>-1.7789409505847176</v>
      </c>
      <c r="L9026" s="111">
        <v>0.85306406685236758</v>
      </c>
      <c r="M9026" s="111">
        <v>6.3979989500968365E-2</v>
      </c>
      <c r="N9026" s="112">
        <f t="shared" si="281"/>
        <v>-0.86189689423138161</v>
      </c>
    </row>
    <row r="9027" spans="1:14" x14ac:dyDescent="0.25">
      <c r="A9027" s="111" t="s">
        <v>830</v>
      </c>
      <c r="B9027" s="111">
        <f>INDEX(kommuner!C:C,MATCH(_xlfn.NUMBERVALUE(A9027),kommuner!B:B,0))</f>
        <v>4643</v>
      </c>
      <c r="C9027" s="111" t="s">
        <v>127</v>
      </c>
      <c r="D9027" s="111" t="s">
        <v>127</v>
      </c>
      <c r="E9027" s="111" t="s">
        <v>126</v>
      </c>
      <c r="F9027" s="111" t="s">
        <v>185</v>
      </c>
      <c r="G9027" s="111" t="s">
        <v>186</v>
      </c>
      <c r="H9027" s="111" t="s">
        <v>185</v>
      </c>
      <c r="I9027" s="111" t="s">
        <v>186</v>
      </c>
      <c r="J9027" t="str">
        <f t="shared" ref="J9027:J9090" si="282">B9027&amp;C9027&amp;E9027&amp;IF(C9027="Skog",F9027&amp;G9027,"")</f>
        <v>4643SkogMineraljordLauvskogSærs høy</v>
      </c>
      <c r="K9027" s="111">
        <v>-3.5879168219799293</v>
      </c>
      <c r="L9027" s="111">
        <v>0.85306406685236758</v>
      </c>
      <c r="M9027" s="111">
        <v>6.3979989500968365E-2</v>
      </c>
      <c r="N9027" s="112">
        <f t="shared" ref="N9027:N9090" si="283">SUM(K9027:M9027)</f>
        <v>-2.6708727656265934</v>
      </c>
    </row>
    <row r="9028" spans="1:14" x14ac:dyDescent="0.25">
      <c r="A9028" s="111" t="s">
        <v>830</v>
      </c>
      <c r="B9028" s="111">
        <f>INDEX(kommuner!C:C,MATCH(_xlfn.NUMBERVALUE(A9028),kommuner!B:B,0))</f>
        <v>4643</v>
      </c>
      <c r="C9028" s="111" t="s">
        <v>127</v>
      </c>
      <c r="D9028" s="111" t="s">
        <v>127</v>
      </c>
      <c r="E9028" s="111" t="s">
        <v>123</v>
      </c>
      <c r="F9028" s="111" t="s">
        <v>172</v>
      </c>
      <c r="G9028" s="111" t="s">
        <v>180</v>
      </c>
      <c r="H9028" s="111" t="s">
        <v>172</v>
      </c>
      <c r="I9028" s="111" t="s">
        <v>180</v>
      </c>
      <c r="J9028" t="str">
        <f t="shared" si="282"/>
        <v>4643SkogOrganisk jordBarskogHøy</v>
      </c>
      <c r="K9028" s="111">
        <v>-2.5184559031994138</v>
      </c>
      <c r="L9028" s="111">
        <v>0.92784825435236762</v>
      </c>
      <c r="M9028" s="111">
        <v>0.46518126042825314</v>
      </c>
      <c r="N9028" s="112">
        <f t="shared" si="283"/>
        <v>-1.1254263884187932</v>
      </c>
    </row>
    <row r="9029" spans="1:14" x14ac:dyDescent="0.25">
      <c r="A9029" s="111" t="s">
        <v>830</v>
      </c>
      <c r="B9029" s="111">
        <f>INDEX(kommuner!C:C,MATCH(_xlfn.NUMBERVALUE(A9029),kommuner!B:B,0))</f>
        <v>4643</v>
      </c>
      <c r="C9029" s="111" t="s">
        <v>127</v>
      </c>
      <c r="D9029" s="111" t="s">
        <v>127</v>
      </c>
      <c r="E9029" s="111" t="s">
        <v>123</v>
      </c>
      <c r="F9029" s="111" t="s">
        <v>172</v>
      </c>
      <c r="G9029" s="111" t="s">
        <v>167</v>
      </c>
      <c r="H9029" s="111" t="s">
        <v>172</v>
      </c>
      <c r="I9029" s="111" t="s">
        <v>167</v>
      </c>
      <c r="J9029" t="str">
        <f t="shared" si="282"/>
        <v>4643SkogOrganisk jordBarskogImpediment</v>
      </c>
      <c r="K9029" s="111">
        <v>-0.13011741963904588</v>
      </c>
      <c r="L9029" s="111">
        <v>0.92784825435236762</v>
      </c>
      <c r="M9029" s="111">
        <v>0.46510463492953991</v>
      </c>
      <c r="N9029" s="112">
        <f t="shared" si="283"/>
        <v>1.2628354696428616</v>
      </c>
    </row>
    <row r="9030" spans="1:14" x14ac:dyDescent="0.25">
      <c r="A9030" s="111" t="s">
        <v>830</v>
      </c>
      <c r="B9030" s="111">
        <f>INDEX(kommuner!C:C,MATCH(_xlfn.NUMBERVALUE(A9030),kommuner!B:B,0))</f>
        <v>4643</v>
      </c>
      <c r="C9030" s="111" t="s">
        <v>127</v>
      </c>
      <c r="D9030" s="111" t="s">
        <v>127</v>
      </c>
      <c r="E9030" s="111" t="s">
        <v>123</v>
      </c>
      <c r="F9030" s="111" t="s">
        <v>172</v>
      </c>
      <c r="G9030" s="111" t="s">
        <v>190</v>
      </c>
      <c r="H9030" s="111" t="s">
        <v>172</v>
      </c>
      <c r="I9030" s="111" t="s">
        <v>190</v>
      </c>
      <c r="J9030" t="str">
        <f t="shared" si="282"/>
        <v>4643SkogOrganisk jordBarskogLav</v>
      </c>
      <c r="K9030" s="111">
        <v>-0.50666953101693391</v>
      </c>
      <c r="L9030" s="111">
        <v>0.92784825435236762</v>
      </c>
      <c r="M9030" s="111">
        <v>0.46510463492953991</v>
      </c>
      <c r="N9030" s="112">
        <f t="shared" si="283"/>
        <v>0.88628335826497362</v>
      </c>
    </row>
    <row r="9031" spans="1:14" x14ac:dyDescent="0.25">
      <c r="A9031" s="111" t="s">
        <v>830</v>
      </c>
      <c r="B9031" s="111">
        <f>INDEX(kommuner!C:C,MATCH(_xlfn.NUMBERVALUE(A9031),kommuner!B:B,0))</f>
        <v>4643</v>
      </c>
      <c r="C9031" s="111" t="s">
        <v>127</v>
      </c>
      <c r="D9031" s="111" t="s">
        <v>127</v>
      </c>
      <c r="E9031" s="111" t="s">
        <v>123</v>
      </c>
      <c r="F9031" s="111" t="s">
        <v>172</v>
      </c>
      <c r="G9031" s="111" t="s">
        <v>173</v>
      </c>
      <c r="H9031" s="111" t="s">
        <v>172</v>
      </c>
      <c r="I9031" s="111" t="s">
        <v>173</v>
      </c>
      <c r="J9031" t="str">
        <f t="shared" si="282"/>
        <v>4643SkogOrganisk jordBarskogMiddels</v>
      </c>
      <c r="K9031" s="111">
        <v>-1.5571490961494638</v>
      </c>
      <c r="L9031" s="111">
        <v>0.92784825435236762</v>
      </c>
      <c r="M9031" s="111">
        <v>0.46518126042825314</v>
      </c>
      <c r="N9031" s="112">
        <f t="shared" si="283"/>
        <v>-0.16411958136884308</v>
      </c>
    </row>
    <row r="9032" spans="1:14" x14ac:dyDescent="0.25">
      <c r="A9032" s="111" t="s">
        <v>830</v>
      </c>
      <c r="B9032" s="111">
        <f>INDEX(kommuner!C:C,MATCH(_xlfn.NUMBERVALUE(A9032),kommuner!B:B,0))</f>
        <v>4643</v>
      </c>
      <c r="C9032" s="111" t="s">
        <v>127</v>
      </c>
      <c r="D9032" s="111" t="s">
        <v>127</v>
      </c>
      <c r="E9032" s="111" t="s">
        <v>123</v>
      </c>
      <c r="F9032" s="111" t="s">
        <v>172</v>
      </c>
      <c r="G9032" s="111" t="s">
        <v>186</v>
      </c>
      <c r="H9032" s="111" t="s">
        <v>172</v>
      </c>
      <c r="I9032" s="111" t="s">
        <v>186</v>
      </c>
      <c r="J9032" t="str">
        <f t="shared" si="282"/>
        <v>4643SkogOrganisk jordBarskogSærs høy</v>
      </c>
      <c r="K9032" s="111">
        <v>2.5548655235722699</v>
      </c>
      <c r="L9032" s="111">
        <v>0.92784825435236762</v>
      </c>
      <c r="M9032" s="111">
        <v>0.46518126042825314</v>
      </c>
      <c r="N9032" s="112">
        <f t="shared" si="283"/>
        <v>3.9478950383528906</v>
      </c>
    </row>
    <row r="9033" spans="1:14" x14ac:dyDescent="0.25">
      <c r="A9033" s="111" t="s">
        <v>830</v>
      </c>
      <c r="B9033" s="111">
        <f>INDEX(kommuner!C:C,MATCH(_xlfn.NUMBERVALUE(A9033),kommuner!B:B,0))</f>
        <v>4643</v>
      </c>
      <c r="C9033" s="111" t="s">
        <v>127</v>
      </c>
      <c r="D9033" s="111" t="s">
        <v>127</v>
      </c>
      <c r="E9033" s="111" t="s">
        <v>123</v>
      </c>
      <c r="F9033" s="111" t="s">
        <v>179</v>
      </c>
      <c r="G9033" s="111" t="s">
        <v>180</v>
      </c>
      <c r="H9033" s="111" t="s">
        <v>179</v>
      </c>
      <c r="I9033" s="111" t="s">
        <v>180</v>
      </c>
      <c r="J9033" t="str">
        <f t="shared" si="282"/>
        <v>4643SkogOrganisk jordBlandingsskogHøy</v>
      </c>
      <c r="K9033" s="111">
        <v>-5.5554344456832343</v>
      </c>
      <c r="L9033" s="111">
        <v>0.92784825435236762</v>
      </c>
      <c r="M9033" s="111">
        <v>0.46510463492953991</v>
      </c>
      <c r="N9033" s="112">
        <f t="shared" si="283"/>
        <v>-4.1624815564013264</v>
      </c>
    </row>
    <row r="9034" spans="1:14" x14ac:dyDescent="0.25">
      <c r="A9034" s="111" t="s">
        <v>830</v>
      </c>
      <c r="B9034" s="111">
        <f>INDEX(kommuner!C:C,MATCH(_xlfn.NUMBERVALUE(A9034),kommuner!B:B,0))</f>
        <v>4643</v>
      </c>
      <c r="C9034" s="111" t="s">
        <v>127</v>
      </c>
      <c r="D9034" s="111" t="s">
        <v>127</v>
      </c>
      <c r="E9034" s="111" t="s">
        <v>123</v>
      </c>
      <c r="F9034" s="111" t="s">
        <v>179</v>
      </c>
      <c r="G9034" s="111" t="s">
        <v>167</v>
      </c>
      <c r="H9034" s="111" t="s">
        <v>179</v>
      </c>
      <c r="I9034" s="111" t="s">
        <v>167</v>
      </c>
      <c r="J9034" t="str">
        <f t="shared" si="282"/>
        <v>4643SkogOrganisk jordBlandingsskogImpediment</v>
      </c>
      <c r="K9034" s="111">
        <v>-0.28586344175800005</v>
      </c>
      <c r="L9034" s="111">
        <v>0.92784825435236762</v>
      </c>
      <c r="M9034" s="111">
        <v>0.46510463492953991</v>
      </c>
      <c r="N9034" s="112">
        <f t="shared" si="283"/>
        <v>1.1070894475239075</v>
      </c>
    </row>
    <row r="9035" spans="1:14" x14ac:dyDescent="0.25">
      <c r="A9035" s="111" t="s">
        <v>830</v>
      </c>
      <c r="B9035" s="111">
        <f>INDEX(kommuner!C:C,MATCH(_xlfn.NUMBERVALUE(A9035),kommuner!B:B,0))</f>
        <v>4643</v>
      </c>
      <c r="C9035" s="111" t="s">
        <v>127</v>
      </c>
      <c r="D9035" s="111" t="s">
        <v>127</v>
      </c>
      <c r="E9035" s="111" t="s">
        <v>123</v>
      </c>
      <c r="F9035" s="111" t="s">
        <v>179</v>
      </c>
      <c r="G9035" s="111" t="s">
        <v>190</v>
      </c>
      <c r="H9035" s="111" t="s">
        <v>179</v>
      </c>
      <c r="I9035" s="111" t="s">
        <v>190</v>
      </c>
      <c r="J9035" t="str">
        <f t="shared" si="282"/>
        <v>4643SkogOrganisk jordBlandingsskogLav</v>
      </c>
      <c r="K9035" s="111">
        <v>-1.2347339377887629</v>
      </c>
      <c r="L9035" s="111">
        <v>0.92784825435236762</v>
      </c>
      <c r="M9035" s="111">
        <v>0.46510463492953991</v>
      </c>
      <c r="N9035" s="112">
        <f t="shared" si="283"/>
        <v>0.15821895149314458</v>
      </c>
    </row>
    <row r="9036" spans="1:14" x14ac:dyDescent="0.25">
      <c r="A9036" s="111" t="s">
        <v>830</v>
      </c>
      <c r="B9036" s="111">
        <f>INDEX(kommuner!C:C,MATCH(_xlfn.NUMBERVALUE(A9036),kommuner!B:B,0))</f>
        <v>4643</v>
      </c>
      <c r="C9036" s="111" t="s">
        <v>127</v>
      </c>
      <c r="D9036" s="111" t="s">
        <v>127</v>
      </c>
      <c r="E9036" s="111" t="s">
        <v>123</v>
      </c>
      <c r="F9036" s="111" t="s">
        <v>179</v>
      </c>
      <c r="G9036" s="111" t="s">
        <v>173</v>
      </c>
      <c r="H9036" s="111" t="s">
        <v>179</v>
      </c>
      <c r="I9036" s="111" t="s">
        <v>173</v>
      </c>
      <c r="J9036" t="str">
        <f t="shared" si="282"/>
        <v>4643SkogOrganisk jordBlandingsskogMiddels</v>
      </c>
      <c r="K9036" s="111">
        <v>-2.4239591752717748</v>
      </c>
      <c r="L9036" s="111">
        <v>0.92784825435236762</v>
      </c>
      <c r="M9036" s="111">
        <v>0.46510463492953991</v>
      </c>
      <c r="N9036" s="112">
        <f t="shared" si="283"/>
        <v>-1.0310062859898674</v>
      </c>
    </row>
    <row r="9037" spans="1:14" x14ac:dyDescent="0.25">
      <c r="A9037" s="111" t="s">
        <v>830</v>
      </c>
      <c r="B9037" s="111">
        <f>INDEX(kommuner!C:C,MATCH(_xlfn.NUMBERVALUE(A9037),kommuner!B:B,0))</f>
        <v>4643</v>
      </c>
      <c r="C9037" s="111" t="s">
        <v>127</v>
      </c>
      <c r="D9037" s="111" t="s">
        <v>127</v>
      </c>
      <c r="E9037" s="111" t="s">
        <v>123</v>
      </c>
      <c r="F9037" s="111" t="s">
        <v>179</v>
      </c>
      <c r="G9037" s="111" t="s">
        <v>186</v>
      </c>
      <c r="H9037" s="111" t="s">
        <v>179</v>
      </c>
      <c r="I9037" s="111" t="s">
        <v>186</v>
      </c>
      <c r="J9037" t="str">
        <f t="shared" si="282"/>
        <v>4643SkogOrganisk jordBlandingsskogSærs høy</v>
      </c>
      <c r="K9037" s="111">
        <v>-1.5726115302258048</v>
      </c>
      <c r="L9037" s="111">
        <v>0.92784825435236762</v>
      </c>
      <c r="M9037" s="111">
        <v>0.46510463492953991</v>
      </c>
      <c r="N9037" s="112">
        <f t="shared" si="283"/>
        <v>-0.17965864094389727</v>
      </c>
    </row>
    <row r="9038" spans="1:14" x14ac:dyDescent="0.25">
      <c r="A9038" s="111" t="s">
        <v>830</v>
      </c>
      <c r="B9038" s="111">
        <f>INDEX(kommuner!C:C,MATCH(_xlfn.NUMBERVALUE(A9038),kommuner!B:B,0))</f>
        <v>4643</v>
      </c>
      <c r="C9038" s="111" t="s">
        <v>127</v>
      </c>
      <c r="D9038" s="111" t="s">
        <v>127</v>
      </c>
      <c r="E9038" s="111" t="s">
        <v>123</v>
      </c>
      <c r="F9038" s="111" t="s">
        <v>185</v>
      </c>
      <c r="G9038" s="111" t="s">
        <v>180</v>
      </c>
      <c r="H9038" s="111" t="s">
        <v>185</v>
      </c>
      <c r="I9038" s="111" t="s">
        <v>180</v>
      </c>
      <c r="J9038" t="str">
        <f t="shared" si="282"/>
        <v>4643SkogOrganisk jordLauvskogHøy</v>
      </c>
      <c r="K9038" s="111">
        <v>-1.9913688882377358</v>
      </c>
      <c r="L9038" s="111">
        <v>0.92784825435236762</v>
      </c>
      <c r="M9038" s="111">
        <v>0.46510463492953991</v>
      </c>
      <c r="N9038" s="112">
        <f t="shared" si="283"/>
        <v>-0.59841599895582831</v>
      </c>
    </row>
    <row r="9039" spans="1:14" x14ac:dyDescent="0.25">
      <c r="A9039" s="111" t="s">
        <v>830</v>
      </c>
      <c r="B9039" s="111">
        <f>INDEX(kommuner!C:C,MATCH(_xlfn.NUMBERVALUE(A9039),kommuner!B:B,0))</f>
        <v>4643</v>
      </c>
      <c r="C9039" s="111" t="s">
        <v>127</v>
      </c>
      <c r="D9039" s="111" t="s">
        <v>127</v>
      </c>
      <c r="E9039" s="111" t="s">
        <v>123</v>
      </c>
      <c r="F9039" s="111" t="s">
        <v>185</v>
      </c>
      <c r="G9039" s="111" t="s">
        <v>167</v>
      </c>
      <c r="H9039" s="111" t="s">
        <v>185</v>
      </c>
      <c r="I9039" s="111" t="s">
        <v>167</v>
      </c>
      <c r="J9039" t="str">
        <f t="shared" si="282"/>
        <v>4643SkogOrganisk jordLauvskogImpediment</v>
      </c>
      <c r="K9039" s="111">
        <v>0.35000626494250675</v>
      </c>
      <c r="L9039" s="111">
        <v>0.92784825435236762</v>
      </c>
      <c r="M9039" s="111">
        <v>0.46510463492953991</v>
      </c>
      <c r="N9039" s="112">
        <f t="shared" si="283"/>
        <v>1.7429591542244141</v>
      </c>
    </row>
    <row r="9040" spans="1:14" x14ac:dyDescent="0.25">
      <c r="A9040" s="111" t="s">
        <v>830</v>
      </c>
      <c r="B9040" s="111">
        <f>INDEX(kommuner!C:C,MATCH(_xlfn.NUMBERVALUE(A9040),kommuner!B:B,0))</f>
        <v>4643</v>
      </c>
      <c r="C9040" s="111" t="s">
        <v>127</v>
      </c>
      <c r="D9040" s="111" t="s">
        <v>127</v>
      </c>
      <c r="E9040" s="111" t="s">
        <v>123</v>
      </c>
      <c r="F9040" s="111" t="s">
        <v>185</v>
      </c>
      <c r="G9040" s="111" t="s">
        <v>190</v>
      </c>
      <c r="H9040" s="111" t="s">
        <v>185</v>
      </c>
      <c r="I9040" s="111" t="s">
        <v>190</v>
      </c>
      <c r="J9040" t="str">
        <f t="shared" si="282"/>
        <v>4643SkogOrganisk jordLauvskogLav</v>
      </c>
      <c r="K9040" s="111">
        <v>1.1144075558526714</v>
      </c>
      <c r="L9040" s="111">
        <v>0.92784825435236762</v>
      </c>
      <c r="M9040" s="111">
        <v>0.46510463492953991</v>
      </c>
      <c r="N9040" s="112">
        <f t="shared" si="283"/>
        <v>2.5073604451345788</v>
      </c>
    </row>
    <row r="9041" spans="1:14" x14ac:dyDescent="0.25">
      <c r="A9041" s="111" t="s">
        <v>830</v>
      </c>
      <c r="B9041" s="111">
        <f>INDEX(kommuner!C:C,MATCH(_xlfn.NUMBERVALUE(A9041),kommuner!B:B,0))</f>
        <v>4643</v>
      </c>
      <c r="C9041" s="111" t="s">
        <v>127</v>
      </c>
      <c r="D9041" s="111" t="s">
        <v>127</v>
      </c>
      <c r="E9041" s="111" t="s">
        <v>123</v>
      </c>
      <c r="F9041" s="111" t="s">
        <v>185</v>
      </c>
      <c r="G9041" s="111" t="s">
        <v>173</v>
      </c>
      <c r="H9041" s="111" t="s">
        <v>185</v>
      </c>
      <c r="I9041" s="111" t="s">
        <v>173</v>
      </c>
      <c r="J9041" t="str">
        <f t="shared" si="282"/>
        <v>4643SkogOrganisk jordLauvskogMiddels</v>
      </c>
      <c r="K9041" s="111">
        <v>-0.62664468270982987</v>
      </c>
      <c r="L9041" s="111">
        <v>0.92784825435236762</v>
      </c>
      <c r="M9041" s="111">
        <v>0.46510463492953991</v>
      </c>
      <c r="N9041" s="112">
        <f t="shared" si="283"/>
        <v>0.76630820657207765</v>
      </c>
    </row>
    <row r="9042" spans="1:14" x14ac:dyDescent="0.25">
      <c r="A9042" s="111" t="s">
        <v>830</v>
      </c>
      <c r="B9042" s="111">
        <f>INDEX(kommuner!C:C,MATCH(_xlfn.NUMBERVALUE(A9042),kommuner!B:B,0))</f>
        <v>4643</v>
      </c>
      <c r="C9042" s="111" t="s">
        <v>127</v>
      </c>
      <c r="D9042" s="111" t="s">
        <v>127</v>
      </c>
      <c r="E9042" s="111" t="s">
        <v>123</v>
      </c>
      <c r="F9042" s="111" t="s">
        <v>185</v>
      </c>
      <c r="G9042" s="111" t="s">
        <v>186</v>
      </c>
      <c r="H9042" s="111" t="s">
        <v>185</v>
      </c>
      <c r="I9042" s="111" t="s">
        <v>186</v>
      </c>
      <c r="J9042" t="str">
        <f t="shared" si="282"/>
        <v>4643SkogOrganisk jordLauvskogSærs høy</v>
      </c>
      <c r="K9042" s="111">
        <v>-1.8997279926091779</v>
      </c>
      <c r="L9042" s="111">
        <v>0.92784825435236762</v>
      </c>
      <c r="M9042" s="111">
        <v>0.46510463492953991</v>
      </c>
      <c r="N9042" s="112">
        <f t="shared" si="283"/>
        <v>-0.50677510332727038</v>
      </c>
    </row>
    <row r="9043" spans="1:14" x14ac:dyDescent="0.25">
      <c r="A9043" s="111" t="s">
        <v>830</v>
      </c>
      <c r="B9043" s="111">
        <f>INDEX(kommuner!C:C,MATCH(_xlfn.NUMBERVALUE(A9043),kommuner!B:B,0))</f>
        <v>4643</v>
      </c>
      <c r="C9043" s="111" t="s">
        <v>83</v>
      </c>
      <c r="D9043" s="111" t="s">
        <v>83</v>
      </c>
      <c r="E9043" s="111" t="s">
        <v>126</v>
      </c>
      <c r="F9043" s="111" t="s">
        <v>139</v>
      </c>
      <c r="G9043" s="111" t="s">
        <v>139</v>
      </c>
      <c r="H9043" s="111" t="s">
        <v>139</v>
      </c>
      <c r="I9043" s="111" t="s">
        <v>139</v>
      </c>
      <c r="J9043" t="str">
        <f t="shared" si="282"/>
        <v>4643Utbygd arealMineraljord</v>
      </c>
      <c r="K9043" s="111">
        <v>-1.3010725986550351</v>
      </c>
      <c r="L9043" s="111">
        <v>0</v>
      </c>
      <c r="M9043" s="111">
        <v>1.303047089454229E-2</v>
      </c>
      <c r="N9043" s="112">
        <f t="shared" si="283"/>
        <v>-1.2880421277604928</v>
      </c>
    </row>
    <row r="9044" spans="1:14" x14ac:dyDescent="0.25">
      <c r="A9044" s="111" t="s">
        <v>830</v>
      </c>
      <c r="B9044" s="111">
        <f>INDEX(kommuner!C:C,MATCH(_xlfn.NUMBERVALUE(A9044),kommuner!B:B,0))</f>
        <v>4643</v>
      </c>
      <c r="C9044" s="111" t="s">
        <v>83</v>
      </c>
      <c r="D9044" s="111" t="s">
        <v>83</v>
      </c>
      <c r="E9044" s="111" t="s">
        <v>123</v>
      </c>
      <c r="F9044" s="111" t="s">
        <v>139</v>
      </c>
      <c r="G9044" s="111" t="s">
        <v>139</v>
      </c>
      <c r="H9044" s="111" t="s">
        <v>139</v>
      </c>
      <c r="I9044" s="111" t="s">
        <v>139</v>
      </c>
      <c r="J9044" t="str">
        <f t="shared" si="282"/>
        <v>4643Utbygd arealOrganisk jord</v>
      </c>
      <c r="K9044" s="111">
        <v>29.011421395201612</v>
      </c>
      <c r="L9044" s="111">
        <v>0</v>
      </c>
      <c r="M9044" s="111">
        <v>1.303047089454229E-2</v>
      </c>
      <c r="N9044" s="112">
        <f t="shared" si="283"/>
        <v>29.024451866096154</v>
      </c>
    </row>
    <row r="9045" spans="1:14" x14ac:dyDescent="0.25">
      <c r="A9045" s="111" t="s">
        <v>830</v>
      </c>
      <c r="B9045" s="111">
        <f>INDEX(kommuner!C:C,MATCH(_xlfn.NUMBERVALUE(A9045),kommuner!B:B,0))</f>
        <v>4643</v>
      </c>
      <c r="C9045" s="111" t="s">
        <v>181</v>
      </c>
      <c r="D9045" s="111" t="s">
        <v>181</v>
      </c>
      <c r="E9045" s="111" t="s">
        <v>123</v>
      </c>
      <c r="F9045" s="111" t="s">
        <v>139</v>
      </c>
      <c r="G9045" s="111" t="s">
        <v>139</v>
      </c>
      <c r="H9045" s="111" t="s">
        <v>139</v>
      </c>
      <c r="I9045" s="111" t="s">
        <v>139</v>
      </c>
      <c r="J9045" t="str">
        <f t="shared" si="282"/>
        <v>4643Vann og myrOrganisk jord</v>
      </c>
      <c r="K9045" s="111">
        <v>-0.38124953903444653</v>
      </c>
      <c r="L9045" s="111">
        <v>0</v>
      </c>
      <c r="M9045" s="111">
        <v>0</v>
      </c>
      <c r="N9045" s="112">
        <f t="shared" si="283"/>
        <v>-0.38124953903444653</v>
      </c>
    </row>
    <row r="9046" spans="1:14" x14ac:dyDescent="0.25">
      <c r="A9046" s="111" t="s">
        <v>831</v>
      </c>
      <c r="B9046" s="111">
        <f>INDEX(kommuner!C:C,MATCH(_xlfn.NUMBERVALUE(A9046),kommuner!B:B,0))</f>
        <v>4644</v>
      </c>
      <c r="C9046" s="111" t="s">
        <v>82</v>
      </c>
      <c r="D9046" s="111" t="s">
        <v>82</v>
      </c>
      <c r="E9046" s="111" t="s">
        <v>126</v>
      </c>
      <c r="F9046" s="111" t="s">
        <v>139</v>
      </c>
      <c r="G9046" s="111" t="s">
        <v>139</v>
      </c>
      <c r="H9046" s="111" t="s">
        <v>139</v>
      </c>
      <c r="I9046" s="111" t="s">
        <v>139</v>
      </c>
      <c r="J9046" t="str">
        <f t="shared" si="282"/>
        <v>4644Annen utmarkMineraljord</v>
      </c>
      <c r="K9046" s="111">
        <v>-0.12122885237983599</v>
      </c>
      <c r="L9046" s="111">
        <v>0</v>
      </c>
      <c r="M9046" s="111">
        <v>0</v>
      </c>
      <c r="N9046" s="112">
        <f t="shared" si="283"/>
        <v>-0.12122885237983599</v>
      </c>
    </row>
    <row r="9047" spans="1:14" x14ac:dyDescent="0.25">
      <c r="A9047" s="111" t="s">
        <v>831</v>
      </c>
      <c r="B9047" s="111">
        <f>INDEX(kommuner!C:C,MATCH(_xlfn.NUMBERVALUE(A9047),kommuner!B:B,0))</f>
        <v>4644</v>
      </c>
      <c r="C9047" s="111" t="s">
        <v>121</v>
      </c>
      <c r="D9047" s="111" t="s">
        <v>121</v>
      </c>
      <c r="E9047" s="111" t="s">
        <v>126</v>
      </c>
      <c r="F9047" s="111" t="s">
        <v>139</v>
      </c>
      <c r="G9047" s="111" t="s">
        <v>139</v>
      </c>
      <c r="H9047" s="111" t="s">
        <v>139</v>
      </c>
      <c r="I9047" s="111" t="s">
        <v>139</v>
      </c>
      <c r="J9047" t="str">
        <f t="shared" si="282"/>
        <v>4644BeiteMineraljord</v>
      </c>
      <c r="K9047" s="111">
        <v>-0.96338340838695502</v>
      </c>
      <c r="L9047" s="111">
        <v>0</v>
      </c>
      <c r="M9047" s="111">
        <v>1.2448711246839999E-7</v>
      </c>
      <c r="N9047" s="112">
        <f t="shared" si="283"/>
        <v>-0.96338328389984251</v>
      </c>
    </row>
    <row r="9048" spans="1:14" x14ac:dyDescent="0.25">
      <c r="A9048" s="111" t="s">
        <v>831</v>
      </c>
      <c r="B9048" s="111">
        <f>INDEX(kommuner!C:C,MATCH(_xlfn.NUMBERVALUE(A9048),kommuner!B:B,0))</f>
        <v>4644</v>
      </c>
      <c r="C9048" s="111" t="s">
        <v>121</v>
      </c>
      <c r="D9048" s="111" t="s">
        <v>121</v>
      </c>
      <c r="E9048" s="111" t="s">
        <v>123</v>
      </c>
      <c r="F9048" s="111" t="s">
        <v>139</v>
      </c>
      <c r="G9048" s="111" t="s">
        <v>139</v>
      </c>
      <c r="H9048" s="111" t="s">
        <v>139</v>
      </c>
      <c r="I9048" s="111" t="s">
        <v>139</v>
      </c>
      <c r="J9048" t="str">
        <f t="shared" si="282"/>
        <v>4644BeiteOrganisk jord</v>
      </c>
      <c r="K9048" s="111">
        <v>12.077525935985037</v>
      </c>
      <c r="L9048" s="111">
        <v>1.6412500000000001</v>
      </c>
      <c r="M9048" s="111">
        <v>0</v>
      </c>
      <c r="N9048" s="112">
        <f t="shared" si="283"/>
        <v>13.718775935985036</v>
      </c>
    </row>
    <row r="9049" spans="1:14" x14ac:dyDescent="0.25">
      <c r="A9049" s="111" t="s">
        <v>831</v>
      </c>
      <c r="B9049" s="111">
        <f>INDEX(kommuner!C:C,MATCH(_xlfn.NUMBERVALUE(A9049),kommuner!B:B,0))</f>
        <v>4644</v>
      </c>
      <c r="C9049" s="111" t="s">
        <v>84</v>
      </c>
      <c r="D9049" s="111" t="s">
        <v>84</v>
      </c>
      <c r="E9049" s="111" t="s">
        <v>126</v>
      </c>
      <c r="F9049" s="111" t="s">
        <v>139</v>
      </c>
      <c r="G9049" s="111" t="s">
        <v>139</v>
      </c>
      <c r="H9049" s="111" t="s">
        <v>139</v>
      </c>
      <c r="I9049" s="111" t="s">
        <v>139</v>
      </c>
      <c r="J9049" t="str">
        <f t="shared" si="282"/>
        <v>4644Dyrket markMineraljord</v>
      </c>
      <c r="K9049" s="111">
        <v>-0.77042202609341914</v>
      </c>
      <c r="L9049" s="111">
        <v>0</v>
      </c>
      <c r="M9049" s="111">
        <v>0</v>
      </c>
      <c r="N9049" s="112">
        <f t="shared" si="283"/>
        <v>-0.77042202609341914</v>
      </c>
    </row>
    <row r="9050" spans="1:14" x14ac:dyDescent="0.25">
      <c r="A9050" s="111" t="s">
        <v>831</v>
      </c>
      <c r="B9050" s="111">
        <f>INDEX(kommuner!C:C,MATCH(_xlfn.NUMBERVALUE(A9050),kommuner!B:B,0))</f>
        <v>4644</v>
      </c>
      <c r="C9050" s="111" t="s">
        <v>84</v>
      </c>
      <c r="D9050" s="111" t="s">
        <v>84</v>
      </c>
      <c r="E9050" s="111" t="s">
        <v>123</v>
      </c>
      <c r="F9050" s="111" t="s">
        <v>139</v>
      </c>
      <c r="G9050" s="111" t="s">
        <v>139</v>
      </c>
      <c r="H9050" s="111" t="s">
        <v>139</v>
      </c>
      <c r="I9050" s="111" t="s">
        <v>139</v>
      </c>
      <c r="J9050" t="str">
        <f t="shared" si="282"/>
        <v>4644Dyrket markOrganisk jord</v>
      </c>
      <c r="K9050" s="111">
        <v>28.726149366675592</v>
      </c>
      <c r="L9050" s="111">
        <v>1.45625</v>
      </c>
      <c r="M9050" s="111">
        <v>0</v>
      </c>
      <c r="N9050" s="112">
        <f t="shared" si="283"/>
        <v>30.182399366675593</v>
      </c>
    </row>
    <row r="9051" spans="1:14" x14ac:dyDescent="0.25">
      <c r="A9051" s="111" t="s">
        <v>831</v>
      </c>
      <c r="B9051" s="111">
        <f>INDEX(kommuner!C:C,MATCH(_xlfn.NUMBERVALUE(A9051),kommuner!B:B,0))</f>
        <v>4644</v>
      </c>
      <c r="C9051" s="111" t="s">
        <v>127</v>
      </c>
      <c r="D9051" s="111" t="s">
        <v>127</v>
      </c>
      <c r="E9051" s="111" t="s">
        <v>126</v>
      </c>
      <c r="F9051" s="111" t="s">
        <v>172</v>
      </c>
      <c r="G9051" s="111" t="s">
        <v>180</v>
      </c>
      <c r="H9051" s="111" t="s">
        <v>172</v>
      </c>
      <c r="I9051" s="111" t="s">
        <v>180</v>
      </c>
      <c r="J9051" t="str">
        <f t="shared" si="282"/>
        <v>4644SkogMineraljordBarskogHøy</v>
      </c>
      <c r="K9051" s="111">
        <v>-3.4914408319412575</v>
      </c>
      <c r="L9051" s="111">
        <v>0.85306406685236758</v>
      </c>
      <c r="M9051" s="111">
        <v>6.4056614999681585E-2</v>
      </c>
      <c r="N9051" s="112">
        <f t="shared" si="283"/>
        <v>-2.5743201500892083</v>
      </c>
    </row>
    <row r="9052" spans="1:14" x14ac:dyDescent="0.25">
      <c r="A9052" s="111" t="s">
        <v>831</v>
      </c>
      <c r="B9052" s="111">
        <f>INDEX(kommuner!C:C,MATCH(_xlfn.NUMBERVALUE(A9052),kommuner!B:B,0))</f>
        <v>4644</v>
      </c>
      <c r="C9052" s="111" t="s">
        <v>127</v>
      </c>
      <c r="D9052" s="111" t="s">
        <v>127</v>
      </c>
      <c r="E9052" s="111" t="s">
        <v>126</v>
      </c>
      <c r="F9052" s="111" t="s">
        <v>172</v>
      </c>
      <c r="G9052" s="111" t="s">
        <v>167</v>
      </c>
      <c r="H9052" s="111" t="s">
        <v>172</v>
      </c>
      <c r="I9052" s="111" t="s">
        <v>167</v>
      </c>
      <c r="J9052" t="str">
        <f t="shared" si="282"/>
        <v>4644SkogMineraljordBarskogImpediment</v>
      </c>
      <c r="K9052" s="111">
        <v>-1.1558387230259366</v>
      </c>
      <c r="L9052" s="111">
        <v>0.85306406685236758</v>
      </c>
      <c r="M9052" s="111">
        <v>6.3979989500968365E-2</v>
      </c>
      <c r="N9052" s="112">
        <f t="shared" si="283"/>
        <v>-0.23879466667260066</v>
      </c>
    </row>
    <row r="9053" spans="1:14" x14ac:dyDescent="0.25">
      <c r="A9053" s="111" t="s">
        <v>831</v>
      </c>
      <c r="B9053" s="111">
        <f>INDEX(kommuner!C:C,MATCH(_xlfn.NUMBERVALUE(A9053),kommuner!B:B,0))</f>
        <v>4644</v>
      </c>
      <c r="C9053" s="111" t="s">
        <v>127</v>
      </c>
      <c r="D9053" s="111" t="s">
        <v>127</v>
      </c>
      <c r="E9053" s="111" t="s">
        <v>126</v>
      </c>
      <c r="F9053" s="111" t="s">
        <v>172</v>
      </c>
      <c r="G9053" s="111" t="s">
        <v>190</v>
      </c>
      <c r="H9053" s="111" t="s">
        <v>172</v>
      </c>
      <c r="I9053" s="111" t="s">
        <v>190</v>
      </c>
      <c r="J9053" t="str">
        <f t="shared" si="282"/>
        <v>4644SkogMineraljordBarskogLav</v>
      </c>
      <c r="K9053" s="111">
        <v>-1.8215681825293268</v>
      </c>
      <c r="L9053" s="111">
        <v>0.85306406685236758</v>
      </c>
      <c r="M9053" s="111">
        <v>6.3979989500968365E-2</v>
      </c>
      <c r="N9053" s="112">
        <f t="shared" si="283"/>
        <v>-0.90452412617599087</v>
      </c>
    </row>
    <row r="9054" spans="1:14" x14ac:dyDescent="0.25">
      <c r="A9054" s="111" t="s">
        <v>831</v>
      </c>
      <c r="B9054" s="111">
        <f>INDEX(kommuner!C:C,MATCH(_xlfn.NUMBERVALUE(A9054),kommuner!B:B,0))</f>
        <v>4644</v>
      </c>
      <c r="C9054" s="111" t="s">
        <v>127</v>
      </c>
      <c r="D9054" s="111" t="s">
        <v>127</v>
      </c>
      <c r="E9054" s="111" t="s">
        <v>126</v>
      </c>
      <c r="F9054" s="111" t="s">
        <v>172</v>
      </c>
      <c r="G9054" s="111" t="s">
        <v>173</v>
      </c>
      <c r="H9054" s="111" t="s">
        <v>172</v>
      </c>
      <c r="I9054" s="111" t="s">
        <v>173</v>
      </c>
      <c r="J9054" t="str">
        <f t="shared" si="282"/>
        <v>4644SkogMineraljordBarskogMiddels</v>
      </c>
      <c r="K9054" s="111">
        <v>-2.9452289214132028</v>
      </c>
      <c r="L9054" s="111">
        <v>0.85306406685236758</v>
      </c>
      <c r="M9054" s="111">
        <v>6.4056614999681585E-2</v>
      </c>
      <c r="N9054" s="112">
        <f t="shared" si="283"/>
        <v>-2.0281082395611536</v>
      </c>
    </row>
    <row r="9055" spans="1:14" x14ac:dyDescent="0.25">
      <c r="A9055" s="111" t="s">
        <v>831</v>
      </c>
      <c r="B9055" s="111">
        <f>INDEX(kommuner!C:C,MATCH(_xlfn.NUMBERVALUE(A9055),kommuner!B:B,0))</f>
        <v>4644</v>
      </c>
      <c r="C9055" s="111" t="s">
        <v>127</v>
      </c>
      <c r="D9055" s="111" t="s">
        <v>127</v>
      </c>
      <c r="E9055" s="111" t="s">
        <v>126</v>
      </c>
      <c r="F9055" s="111" t="s">
        <v>172</v>
      </c>
      <c r="G9055" s="111" t="s">
        <v>186</v>
      </c>
      <c r="H9055" s="111" t="s">
        <v>172</v>
      </c>
      <c r="I9055" s="111" t="s">
        <v>186</v>
      </c>
      <c r="J9055" t="str">
        <f t="shared" si="282"/>
        <v>4644SkogMineraljordBarskogSærs høy</v>
      </c>
      <c r="K9055" s="111">
        <v>-2.734962032443129</v>
      </c>
      <c r="L9055" s="111">
        <v>0.85306406685236758</v>
      </c>
      <c r="M9055" s="111">
        <v>6.4056614999681585E-2</v>
      </c>
      <c r="N9055" s="112">
        <f t="shared" si="283"/>
        <v>-1.81784135059108</v>
      </c>
    </row>
    <row r="9056" spans="1:14" x14ac:dyDescent="0.25">
      <c r="A9056" s="111" t="s">
        <v>831</v>
      </c>
      <c r="B9056" s="111">
        <f>INDEX(kommuner!C:C,MATCH(_xlfn.NUMBERVALUE(A9056),kommuner!B:B,0))</f>
        <v>4644</v>
      </c>
      <c r="C9056" s="111" t="s">
        <v>127</v>
      </c>
      <c r="D9056" s="111" t="s">
        <v>127</v>
      </c>
      <c r="E9056" s="111" t="s">
        <v>126</v>
      </c>
      <c r="F9056" s="111" t="s">
        <v>179</v>
      </c>
      <c r="G9056" s="111" t="s">
        <v>180</v>
      </c>
      <c r="H9056" s="111" t="s">
        <v>179</v>
      </c>
      <c r="I9056" s="111" t="s">
        <v>180</v>
      </c>
      <c r="J9056" t="str">
        <f t="shared" si="282"/>
        <v>4644SkogMineraljordBlandingsskogHøy</v>
      </c>
      <c r="K9056" s="111">
        <v>-7.1939050909469406</v>
      </c>
      <c r="L9056" s="111">
        <v>0.85306406685236758</v>
      </c>
      <c r="M9056" s="111">
        <v>6.3979989500968365E-2</v>
      </c>
      <c r="N9056" s="112">
        <f t="shared" si="283"/>
        <v>-6.2768610345936047</v>
      </c>
    </row>
    <row r="9057" spans="1:14" x14ac:dyDescent="0.25">
      <c r="A9057" s="111" t="s">
        <v>831</v>
      </c>
      <c r="B9057" s="111">
        <f>INDEX(kommuner!C:C,MATCH(_xlfn.NUMBERVALUE(A9057),kommuner!B:B,0))</f>
        <v>4644</v>
      </c>
      <c r="C9057" s="111" t="s">
        <v>127</v>
      </c>
      <c r="D9057" s="111" t="s">
        <v>127</v>
      </c>
      <c r="E9057" s="111" t="s">
        <v>126</v>
      </c>
      <c r="F9057" s="111" t="s">
        <v>179</v>
      </c>
      <c r="G9057" s="111" t="s">
        <v>167</v>
      </c>
      <c r="H9057" s="111" t="s">
        <v>179</v>
      </c>
      <c r="I9057" s="111" t="s">
        <v>167</v>
      </c>
      <c r="J9057" t="str">
        <f t="shared" si="282"/>
        <v>4644SkogMineraljordBlandingsskogImpediment</v>
      </c>
      <c r="K9057" s="111">
        <v>-1.6598037998579707</v>
      </c>
      <c r="L9057" s="111">
        <v>0.85306406685236758</v>
      </c>
      <c r="M9057" s="111">
        <v>6.3979989500968365E-2</v>
      </c>
      <c r="N9057" s="112">
        <f t="shared" si="283"/>
        <v>-0.7427597435046347</v>
      </c>
    </row>
    <row r="9058" spans="1:14" x14ac:dyDescent="0.25">
      <c r="A9058" s="111" t="s">
        <v>831</v>
      </c>
      <c r="B9058" s="111">
        <f>INDEX(kommuner!C:C,MATCH(_xlfn.NUMBERVALUE(A9058),kommuner!B:B,0))</f>
        <v>4644</v>
      </c>
      <c r="C9058" s="111" t="s">
        <v>127</v>
      </c>
      <c r="D9058" s="111" t="s">
        <v>127</v>
      </c>
      <c r="E9058" s="111" t="s">
        <v>126</v>
      </c>
      <c r="F9058" s="111" t="s">
        <v>179</v>
      </c>
      <c r="G9058" s="111" t="s">
        <v>190</v>
      </c>
      <c r="H9058" s="111" t="s">
        <v>179</v>
      </c>
      <c r="I9058" s="111" t="s">
        <v>190</v>
      </c>
      <c r="J9058" t="str">
        <f t="shared" si="282"/>
        <v>4644SkogMineraljordBlandingsskogLav</v>
      </c>
      <c r="K9058" s="111">
        <v>-2.5588434197694254</v>
      </c>
      <c r="L9058" s="111">
        <v>0.85306406685236758</v>
      </c>
      <c r="M9058" s="111">
        <v>6.3979989500968365E-2</v>
      </c>
      <c r="N9058" s="112">
        <f t="shared" si="283"/>
        <v>-1.6417993634160897</v>
      </c>
    </row>
    <row r="9059" spans="1:14" x14ac:dyDescent="0.25">
      <c r="A9059" s="111" t="s">
        <v>831</v>
      </c>
      <c r="B9059" s="111">
        <f>INDEX(kommuner!C:C,MATCH(_xlfn.NUMBERVALUE(A9059),kommuner!B:B,0))</f>
        <v>4644</v>
      </c>
      <c r="C9059" s="111" t="s">
        <v>127</v>
      </c>
      <c r="D9059" s="111" t="s">
        <v>127</v>
      </c>
      <c r="E9059" s="111" t="s">
        <v>126</v>
      </c>
      <c r="F9059" s="111" t="s">
        <v>179</v>
      </c>
      <c r="G9059" s="111" t="s">
        <v>173</v>
      </c>
      <c r="H9059" s="111" t="s">
        <v>179</v>
      </c>
      <c r="I9059" s="111" t="s">
        <v>173</v>
      </c>
      <c r="J9059" t="str">
        <f t="shared" si="282"/>
        <v>4644SkogMineraljordBlandingsskogMiddels</v>
      </c>
      <c r="K9059" s="111">
        <v>-3.8687729546762566</v>
      </c>
      <c r="L9059" s="111">
        <v>0.85306406685236758</v>
      </c>
      <c r="M9059" s="111">
        <v>6.3979989500968365E-2</v>
      </c>
      <c r="N9059" s="112">
        <f t="shared" si="283"/>
        <v>-2.9517288983229206</v>
      </c>
    </row>
    <row r="9060" spans="1:14" x14ac:dyDescent="0.25">
      <c r="A9060" s="111" t="s">
        <v>831</v>
      </c>
      <c r="B9060" s="111">
        <f>INDEX(kommuner!C:C,MATCH(_xlfn.NUMBERVALUE(A9060),kommuner!B:B,0))</f>
        <v>4644</v>
      </c>
      <c r="C9060" s="111" t="s">
        <v>127</v>
      </c>
      <c r="D9060" s="111" t="s">
        <v>127</v>
      </c>
      <c r="E9060" s="111" t="s">
        <v>126</v>
      </c>
      <c r="F9060" s="111" t="s">
        <v>179</v>
      </c>
      <c r="G9060" s="111" t="s">
        <v>186</v>
      </c>
      <c r="H9060" s="111" t="s">
        <v>179</v>
      </c>
      <c r="I9060" s="111" t="s">
        <v>186</v>
      </c>
      <c r="J9060" t="str">
        <f t="shared" si="282"/>
        <v>4644SkogMineraljordBlandingsskogSærs høy</v>
      </c>
      <c r="K9060" s="111">
        <v>-2.9395925245326562</v>
      </c>
      <c r="L9060" s="111">
        <v>0.85306406685236758</v>
      </c>
      <c r="M9060" s="111">
        <v>6.3979989500968365E-2</v>
      </c>
      <c r="N9060" s="112">
        <f t="shared" si="283"/>
        <v>-2.0225484681793202</v>
      </c>
    </row>
    <row r="9061" spans="1:14" x14ac:dyDescent="0.25">
      <c r="A9061" s="111" t="s">
        <v>831</v>
      </c>
      <c r="B9061" s="111">
        <f>INDEX(kommuner!C:C,MATCH(_xlfn.NUMBERVALUE(A9061),kommuner!B:B,0))</f>
        <v>4644</v>
      </c>
      <c r="C9061" s="111" t="s">
        <v>127</v>
      </c>
      <c r="D9061" s="111" t="s">
        <v>127</v>
      </c>
      <c r="E9061" s="111" t="s">
        <v>126</v>
      </c>
      <c r="F9061" s="111" t="s">
        <v>185</v>
      </c>
      <c r="G9061" s="111" t="s">
        <v>180</v>
      </c>
      <c r="H9061" s="111" t="s">
        <v>185</v>
      </c>
      <c r="I9061" s="111" t="s">
        <v>180</v>
      </c>
      <c r="J9061" t="str">
        <f t="shared" si="282"/>
        <v>4644SkogMineraljordLauvskogHøy</v>
      </c>
      <c r="K9061" s="111">
        <v>-2.6171499611514069</v>
      </c>
      <c r="L9061" s="111">
        <v>0.85306406685236758</v>
      </c>
      <c r="M9061" s="111">
        <v>6.3979989500968365E-2</v>
      </c>
      <c r="N9061" s="112">
        <f t="shared" si="283"/>
        <v>-1.7001059047980711</v>
      </c>
    </row>
    <row r="9062" spans="1:14" x14ac:dyDescent="0.25">
      <c r="A9062" s="111" t="s">
        <v>831</v>
      </c>
      <c r="B9062" s="111">
        <f>INDEX(kommuner!C:C,MATCH(_xlfn.NUMBERVALUE(A9062),kommuner!B:B,0))</f>
        <v>4644</v>
      </c>
      <c r="C9062" s="111" t="s">
        <v>127</v>
      </c>
      <c r="D9062" s="111" t="s">
        <v>127</v>
      </c>
      <c r="E9062" s="111" t="s">
        <v>126</v>
      </c>
      <c r="F9062" s="111" t="s">
        <v>185</v>
      </c>
      <c r="G9062" s="111" t="s">
        <v>167</v>
      </c>
      <c r="H9062" s="111" t="s">
        <v>185</v>
      </c>
      <c r="I9062" s="111" t="s">
        <v>167</v>
      </c>
      <c r="J9062" t="str">
        <f t="shared" si="282"/>
        <v>4644SkogMineraljordLauvskogImpediment</v>
      </c>
      <c r="K9062" s="111">
        <v>-1.406906973132888</v>
      </c>
      <c r="L9062" s="111">
        <v>0.85306406685236758</v>
      </c>
      <c r="M9062" s="111">
        <v>6.3979989500968365E-2</v>
      </c>
      <c r="N9062" s="112">
        <f t="shared" si="283"/>
        <v>-0.48986291677955207</v>
      </c>
    </row>
    <row r="9063" spans="1:14" x14ac:dyDescent="0.25">
      <c r="A9063" s="111" t="s">
        <v>831</v>
      </c>
      <c r="B9063" s="111">
        <f>INDEX(kommuner!C:C,MATCH(_xlfn.NUMBERVALUE(A9063),kommuner!B:B,0))</f>
        <v>4644</v>
      </c>
      <c r="C9063" s="111" t="s">
        <v>127</v>
      </c>
      <c r="D9063" s="111" t="s">
        <v>127</v>
      </c>
      <c r="E9063" s="111" t="s">
        <v>126</v>
      </c>
      <c r="F9063" s="111" t="s">
        <v>185</v>
      </c>
      <c r="G9063" s="111" t="s">
        <v>190</v>
      </c>
      <c r="H9063" s="111" t="s">
        <v>185</v>
      </c>
      <c r="I9063" s="111" t="s">
        <v>190</v>
      </c>
      <c r="J9063" t="str">
        <f t="shared" si="282"/>
        <v>4644SkogMineraljordLauvskogLav</v>
      </c>
      <c r="K9063" s="111">
        <v>-8.9748170935426599E-2</v>
      </c>
      <c r="L9063" s="111">
        <v>0.85306406685236758</v>
      </c>
      <c r="M9063" s="111">
        <v>6.3979989500968365E-2</v>
      </c>
      <c r="N9063" s="112">
        <f t="shared" si="283"/>
        <v>0.82729588541790933</v>
      </c>
    </row>
    <row r="9064" spans="1:14" x14ac:dyDescent="0.25">
      <c r="A9064" s="111" t="s">
        <v>831</v>
      </c>
      <c r="B9064" s="111">
        <f>INDEX(kommuner!C:C,MATCH(_xlfn.NUMBERVALUE(A9064),kommuner!B:B,0))</f>
        <v>4644</v>
      </c>
      <c r="C9064" s="111" t="s">
        <v>127</v>
      </c>
      <c r="D9064" s="111" t="s">
        <v>127</v>
      </c>
      <c r="E9064" s="111" t="s">
        <v>126</v>
      </c>
      <c r="F9064" s="111" t="s">
        <v>185</v>
      </c>
      <c r="G9064" s="111" t="s">
        <v>173</v>
      </c>
      <c r="H9064" s="111" t="s">
        <v>185</v>
      </c>
      <c r="I9064" s="111" t="s">
        <v>173</v>
      </c>
      <c r="J9064" t="str">
        <f t="shared" si="282"/>
        <v>4644SkogMineraljordLauvskogMiddels</v>
      </c>
      <c r="K9064" s="111">
        <v>-1.7789409505847176</v>
      </c>
      <c r="L9064" s="111">
        <v>0.85306406685236758</v>
      </c>
      <c r="M9064" s="111">
        <v>6.3979989500968365E-2</v>
      </c>
      <c r="N9064" s="112">
        <f t="shared" si="283"/>
        <v>-0.86189689423138161</v>
      </c>
    </row>
    <row r="9065" spans="1:14" x14ac:dyDescent="0.25">
      <c r="A9065" s="111" t="s">
        <v>831</v>
      </c>
      <c r="B9065" s="111">
        <f>INDEX(kommuner!C:C,MATCH(_xlfn.NUMBERVALUE(A9065),kommuner!B:B,0))</f>
        <v>4644</v>
      </c>
      <c r="C9065" s="111" t="s">
        <v>127</v>
      </c>
      <c r="D9065" s="111" t="s">
        <v>127</v>
      </c>
      <c r="E9065" s="111" t="s">
        <v>126</v>
      </c>
      <c r="F9065" s="111" t="s">
        <v>185</v>
      </c>
      <c r="G9065" s="111" t="s">
        <v>186</v>
      </c>
      <c r="H9065" s="111" t="s">
        <v>185</v>
      </c>
      <c r="I9065" s="111" t="s">
        <v>186</v>
      </c>
      <c r="J9065" t="str">
        <f t="shared" si="282"/>
        <v>4644SkogMineraljordLauvskogSærs høy</v>
      </c>
      <c r="K9065" s="111">
        <v>-3.5879168219799293</v>
      </c>
      <c r="L9065" s="111">
        <v>0.85306406685236758</v>
      </c>
      <c r="M9065" s="111">
        <v>6.3979989500968365E-2</v>
      </c>
      <c r="N9065" s="112">
        <f t="shared" si="283"/>
        <v>-2.6708727656265934</v>
      </c>
    </row>
    <row r="9066" spans="1:14" x14ac:dyDescent="0.25">
      <c r="A9066" s="111" t="s">
        <v>831</v>
      </c>
      <c r="B9066" s="111">
        <f>INDEX(kommuner!C:C,MATCH(_xlfn.NUMBERVALUE(A9066),kommuner!B:B,0))</f>
        <v>4644</v>
      </c>
      <c r="C9066" s="111" t="s">
        <v>127</v>
      </c>
      <c r="D9066" s="111" t="s">
        <v>127</v>
      </c>
      <c r="E9066" s="111" t="s">
        <v>123</v>
      </c>
      <c r="F9066" s="111" t="s">
        <v>172</v>
      </c>
      <c r="G9066" s="111" t="s">
        <v>180</v>
      </c>
      <c r="H9066" s="111" t="s">
        <v>172</v>
      </c>
      <c r="I9066" s="111" t="s">
        <v>180</v>
      </c>
      <c r="J9066" t="str">
        <f t="shared" si="282"/>
        <v>4644SkogOrganisk jordBarskogHøy</v>
      </c>
      <c r="K9066" s="111">
        <v>-2.5184559031994138</v>
      </c>
      <c r="L9066" s="111">
        <v>0.92784825435236762</v>
      </c>
      <c r="M9066" s="111">
        <v>0.46518126042825314</v>
      </c>
      <c r="N9066" s="112">
        <f t="shared" si="283"/>
        <v>-1.1254263884187932</v>
      </c>
    </row>
    <row r="9067" spans="1:14" x14ac:dyDescent="0.25">
      <c r="A9067" s="111" t="s">
        <v>831</v>
      </c>
      <c r="B9067" s="111">
        <f>INDEX(kommuner!C:C,MATCH(_xlfn.NUMBERVALUE(A9067),kommuner!B:B,0))</f>
        <v>4644</v>
      </c>
      <c r="C9067" s="111" t="s">
        <v>127</v>
      </c>
      <c r="D9067" s="111" t="s">
        <v>127</v>
      </c>
      <c r="E9067" s="111" t="s">
        <v>123</v>
      </c>
      <c r="F9067" s="111" t="s">
        <v>172</v>
      </c>
      <c r="G9067" s="111" t="s">
        <v>167</v>
      </c>
      <c r="H9067" s="111" t="s">
        <v>172</v>
      </c>
      <c r="I9067" s="111" t="s">
        <v>167</v>
      </c>
      <c r="J9067" t="str">
        <f t="shared" si="282"/>
        <v>4644SkogOrganisk jordBarskogImpediment</v>
      </c>
      <c r="K9067" s="111">
        <v>-0.13011741963904588</v>
      </c>
      <c r="L9067" s="111">
        <v>0.92784825435236762</v>
      </c>
      <c r="M9067" s="111">
        <v>0.46510463492953991</v>
      </c>
      <c r="N9067" s="112">
        <f t="shared" si="283"/>
        <v>1.2628354696428616</v>
      </c>
    </row>
    <row r="9068" spans="1:14" x14ac:dyDescent="0.25">
      <c r="A9068" s="111" t="s">
        <v>831</v>
      </c>
      <c r="B9068" s="111">
        <f>INDEX(kommuner!C:C,MATCH(_xlfn.NUMBERVALUE(A9068),kommuner!B:B,0))</f>
        <v>4644</v>
      </c>
      <c r="C9068" s="111" t="s">
        <v>127</v>
      </c>
      <c r="D9068" s="111" t="s">
        <v>127</v>
      </c>
      <c r="E9068" s="111" t="s">
        <v>123</v>
      </c>
      <c r="F9068" s="111" t="s">
        <v>172</v>
      </c>
      <c r="G9068" s="111" t="s">
        <v>190</v>
      </c>
      <c r="H9068" s="111" t="s">
        <v>172</v>
      </c>
      <c r="I9068" s="111" t="s">
        <v>190</v>
      </c>
      <c r="J9068" t="str">
        <f t="shared" si="282"/>
        <v>4644SkogOrganisk jordBarskogLav</v>
      </c>
      <c r="K9068" s="111">
        <v>-0.50666953101693391</v>
      </c>
      <c r="L9068" s="111">
        <v>0.92784825435236762</v>
      </c>
      <c r="M9068" s="111">
        <v>0.46510463492953991</v>
      </c>
      <c r="N9068" s="112">
        <f t="shared" si="283"/>
        <v>0.88628335826497362</v>
      </c>
    </row>
    <row r="9069" spans="1:14" x14ac:dyDescent="0.25">
      <c r="A9069" s="111" t="s">
        <v>831</v>
      </c>
      <c r="B9069" s="111">
        <f>INDEX(kommuner!C:C,MATCH(_xlfn.NUMBERVALUE(A9069),kommuner!B:B,0))</f>
        <v>4644</v>
      </c>
      <c r="C9069" s="111" t="s">
        <v>127</v>
      </c>
      <c r="D9069" s="111" t="s">
        <v>127</v>
      </c>
      <c r="E9069" s="111" t="s">
        <v>123</v>
      </c>
      <c r="F9069" s="111" t="s">
        <v>172</v>
      </c>
      <c r="G9069" s="111" t="s">
        <v>173</v>
      </c>
      <c r="H9069" s="111" t="s">
        <v>172</v>
      </c>
      <c r="I9069" s="111" t="s">
        <v>173</v>
      </c>
      <c r="J9069" t="str">
        <f t="shared" si="282"/>
        <v>4644SkogOrganisk jordBarskogMiddels</v>
      </c>
      <c r="K9069" s="111">
        <v>-1.5571490961494638</v>
      </c>
      <c r="L9069" s="111">
        <v>0.92784825435236762</v>
      </c>
      <c r="M9069" s="111">
        <v>0.46518126042825314</v>
      </c>
      <c r="N9069" s="112">
        <f t="shared" si="283"/>
        <v>-0.16411958136884308</v>
      </c>
    </row>
    <row r="9070" spans="1:14" x14ac:dyDescent="0.25">
      <c r="A9070" s="111" t="s">
        <v>831</v>
      </c>
      <c r="B9070" s="111">
        <f>INDEX(kommuner!C:C,MATCH(_xlfn.NUMBERVALUE(A9070),kommuner!B:B,0))</f>
        <v>4644</v>
      </c>
      <c r="C9070" s="111" t="s">
        <v>127</v>
      </c>
      <c r="D9070" s="111" t="s">
        <v>127</v>
      </c>
      <c r="E9070" s="111" t="s">
        <v>123</v>
      </c>
      <c r="F9070" s="111" t="s">
        <v>172</v>
      </c>
      <c r="G9070" s="111" t="s">
        <v>186</v>
      </c>
      <c r="H9070" s="111" t="s">
        <v>172</v>
      </c>
      <c r="I9070" s="111" t="s">
        <v>186</v>
      </c>
      <c r="J9070" t="str">
        <f t="shared" si="282"/>
        <v>4644SkogOrganisk jordBarskogSærs høy</v>
      </c>
      <c r="K9070" s="111">
        <v>2.5548655235722699</v>
      </c>
      <c r="L9070" s="111">
        <v>0.92784825435236762</v>
      </c>
      <c r="M9070" s="111">
        <v>0.46518126042825314</v>
      </c>
      <c r="N9070" s="112">
        <f t="shared" si="283"/>
        <v>3.9478950383528906</v>
      </c>
    </row>
    <row r="9071" spans="1:14" x14ac:dyDescent="0.25">
      <c r="A9071" s="111" t="s">
        <v>831</v>
      </c>
      <c r="B9071" s="111">
        <f>INDEX(kommuner!C:C,MATCH(_xlfn.NUMBERVALUE(A9071),kommuner!B:B,0))</f>
        <v>4644</v>
      </c>
      <c r="C9071" s="111" t="s">
        <v>127</v>
      </c>
      <c r="D9071" s="111" t="s">
        <v>127</v>
      </c>
      <c r="E9071" s="111" t="s">
        <v>123</v>
      </c>
      <c r="F9071" s="111" t="s">
        <v>179</v>
      </c>
      <c r="G9071" s="111" t="s">
        <v>180</v>
      </c>
      <c r="H9071" s="111" t="s">
        <v>179</v>
      </c>
      <c r="I9071" s="111" t="s">
        <v>180</v>
      </c>
      <c r="J9071" t="str">
        <f t="shared" si="282"/>
        <v>4644SkogOrganisk jordBlandingsskogHøy</v>
      </c>
      <c r="K9071" s="111">
        <v>-5.5554344456832343</v>
      </c>
      <c r="L9071" s="111">
        <v>0.92784825435236762</v>
      </c>
      <c r="M9071" s="111">
        <v>0.46510463492953991</v>
      </c>
      <c r="N9071" s="112">
        <f t="shared" si="283"/>
        <v>-4.1624815564013264</v>
      </c>
    </row>
    <row r="9072" spans="1:14" x14ac:dyDescent="0.25">
      <c r="A9072" s="111" t="s">
        <v>831</v>
      </c>
      <c r="B9072" s="111">
        <f>INDEX(kommuner!C:C,MATCH(_xlfn.NUMBERVALUE(A9072),kommuner!B:B,0))</f>
        <v>4644</v>
      </c>
      <c r="C9072" s="111" t="s">
        <v>127</v>
      </c>
      <c r="D9072" s="111" t="s">
        <v>127</v>
      </c>
      <c r="E9072" s="111" t="s">
        <v>123</v>
      </c>
      <c r="F9072" s="111" t="s">
        <v>179</v>
      </c>
      <c r="G9072" s="111" t="s">
        <v>167</v>
      </c>
      <c r="H9072" s="111" t="s">
        <v>179</v>
      </c>
      <c r="I9072" s="111" t="s">
        <v>167</v>
      </c>
      <c r="J9072" t="str">
        <f t="shared" si="282"/>
        <v>4644SkogOrganisk jordBlandingsskogImpediment</v>
      </c>
      <c r="K9072" s="111">
        <v>-0.28586344175800005</v>
      </c>
      <c r="L9072" s="111">
        <v>0.92784825435236762</v>
      </c>
      <c r="M9072" s="111">
        <v>0.46510463492953991</v>
      </c>
      <c r="N9072" s="112">
        <f t="shared" si="283"/>
        <v>1.1070894475239075</v>
      </c>
    </row>
    <row r="9073" spans="1:14" x14ac:dyDescent="0.25">
      <c r="A9073" s="111" t="s">
        <v>831</v>
      </c>
      <c r="B9073" s="111">
        <f>INDEX(kommuner!C:C,MATCH(_xlfn.NUMBERVALUE(A9073),kommuner!B:B,0))</f>
        <v>4644</v>
      </c>
      <c r="C9073" s="111" t="s">
        <v>127</v>
      </c>
      <c r="D9073" s="111" t="s">
        <v>127</v>
      </c>
      <c r="E9073" s="111" t="s">
        <v>123</v>
      </c>
      <c r="F9073" s="111" t="s">
        <v>179</v>
      </c>
      <c r="G9073" s="111" t="s">
        <v>190</v>
      </c>
      <c r="H9073" s="111" t="s">
        <v>179</v>
      </c>
      <c r="I9073" s="111" t="s">
        <v>190</v>
      </c>
      <c r="J9073" t="str">
        <f t="shared" si="282"/>
        <v>4644SkogOrganisk jordBlandingsskogLav</v>
      </c>
      <c r="K9073" s="111">
        <v>-1.2347339377887629</v>
      </c>
      <c r="L9073" s="111">
        <v>0.92784825435236762</v>
      </c>
      <c r="M9073" s="111">
        <v>0.46510463492953991</v>
      </c>
      <c r="N9073" s="112">
        <f t="shared" si="283"/>
        <v>0.15821895149314458</v>
      </c>
    </row>
    <row r="9074" spans="1:14" x14ac:dyDescent="0.25">
      <c r="A9074" s="111" t="s">
        <v>831</v>
      </c>
      <c r="B9074" s="111">
        <f>INDEX(kommuner!C:C,MATCH(_xlfn.NUMBERVALUE(A9074),kommuner!B:B,0))</f>
        <v>4644</v>
      </c>
      <c r="C9074" s="111" t="s">
        <v>127</v>
      </c>
      <c r="D9074" s="111" t="s">
        <v>127</v>
      </c>
      <c r="E9074" s="111" t="s">
        <v>123</v>
      </c>
      <c r="F9074" s="111" t="s">
        <v>179</v>
      </c>
      <c r="G9074" s="111" t="s">
        <v>173</v>
      </c>
      <c r="H9074" s="111" t="s">
        <v>179</v>
      </c>
      <c r="I9074" s="111" t="s">
        <v>173</v>
      </c>
      <c r="J9074" t="str">
        <f t="shared" si="282"/>
        <v>4644SkogOrganisk jordBlandingsskogMiddels</v>
      </c>
      <c r="K9074" s="111">
        <v>-2.4239591752717748</v>
      </c>
      <c r="L9074" s="111">
        <v>0.92784825435236762</v>
      </c>
      <c r="M9074" s="111">
        <v>0.46510463492953991</v>
      </c>
      <c r="N9074" s="112">
        <f t="shared" si="283"/>
        <v>-1.0310062859898674</v>
      </c>
    </row>
    <row r="9075" spans="1:14" x14ac:dyDescent="0.25">
      <c r="A9075" s="111" t="s">
        <v>831</v>
      </c>
      <c r="B9075" s="111">
        <f>INDEX(kommuner!C:C,MATCH(_xlfn.NUMBERVALUE(A9075),kommuner!B:B,0))</f>
        <v>4644</v>
      </c>
      <c r="C9075" s="111" t="s">
        <v>127</v>
      </c>
      <c r="D9075" s="111" t="s">
        <v>127</v>
      </c>
      <c r="E9075" s="111" t="s">
        <v>123</v>
      </c>
      <c r="F9075" s="111" t="s">
        <v>179</v>
      </c>
      <c r="G9075" s="111" t="s">
        <v>186</v>
      </c>
      <c r="H9075" s="111" t="s">
        <v>179</v>
      </c>
      <c r="I9075" s="111" t="s">
        <v>186</v>
      </c>
      <c r="J9075" t="str">
        <f t="shared" si="282"/>
        <v>4644SkogOrganisk jordBlandingsskogSærs høy</v>
      </c>
      <c r="K9075" s="111">
        <v>-1.5726115302258048</v>
      </c>
      <c r="L9075" s="111">
        <v>0.92784825435236762</v>
      </c>
      <c r="M9075" s="111">
        <v>0.46510463492953991</v>
      </c>
      <c r="N9075" s="112">
        <f t="shared" si="283"/>
        <v>-0.17965864094389727</v>
      </c>
    </row>
    <row r="9076" spans="1:14" x14ac:dyDescent="0.25">
      <c r="A9076" s="111" t="s">
        <v>831</v>
      </c>
      <c r="B9076" s="111">
        <f>INDEX(kommuner!C:C,MATCH(_xlfn.NUMBERVALUE(A9076),kommuner!B:B,0))</f>
        <v>4644</v>
      </c>
      <c r="C9076" s="111" t="s">
        <v>127</v>
      </c>
      <c r="D9076" s="111" t="s">
        <v>127</v>
      </c>
      <c r="E9076" s="111" t="s">
        <v>123</v>
      </c>
      <c r="F9076" s="111" t="s">
        <v>185</v>
      </c>
      <c r="G9076" s="111" t="s">
        <v>180</v>
      </c>
      <c r="H9076" s="111" t="s">
        <v>185</v>
      </c>
      <c r="I9076" s="111" t="s">
        <v>180</v>
      </c>
      <c r="J9076" t="str">
        <f t="shared" si="282"/>
        <v>4644SkogOrganisk jordLauvskogHøy</v>
      </c>
      <c r="K9076" s="111">
        <v>-1.9913688882377358</v>
      </c>
      <c r="L9076" s="111">
        <v>0.92784825435236762</v>
      </c>
      <c r="M9076" s="111">
        <v>0.46510463492953991</v>
      </c>
      <c r="N9076" s="112">
        <f t="shared" si="283"/>
        <v>-0.59841599895582831</v>
      </c>
    </row>
    <row r="9077" spans="1:14" x14ac:dyDescent="0.25">
      <c r="A9077" s="111" t="s">
        <v>831</v>
      </c>
      <c r="B9077" s="111">
        <f>INDEX(kommuner!C:C,MATCH(_xlfn.NUMBERVALUE(A9077),kommuner!B:B,0))</f>
        <v>4644</v>
      </c>
      <c r="C9077" s="111" t="s">
        <v>127</v>
      </c>
      <c r="D9077" s="111" t="s">
        <v>127</v>
      </c>
      <c r="E9077" s="111" t="s">
        <v>123</v>
      </c>
      <c r="F9077" s="111" t="s">
        <v>185</v>
      </c>
      <c r="G9077" s="111" t="s">
        <v>167</v>
      </c>
      <c r="H9077" s="111" t="s">
        <v>185</v>
      </c>
      <c r="I9077" s="111" t="s">
        <v>167</v>
      </c>
      <c r="J9077" t="str">
        <f t="shared" si="282"/>
        <v>4644SkogOrganisk jordLauvskogImpediment</v>
      </c>
      <c r="K9077" s="111">
        <v>0.35000626494250675</v>
      </c>
      <c r="L9077" s="111">
        <v>0.92784825435236762</v>
      </c>
      <c r="M9077" s="111">
        <v>0.46510463492953991</v>
      </c>
      <c r="N9077" s="112">
        <f t="shared" si="283"/>
        <v>1.7429591542244141</v>
      </c>
    </row>
    <row r="9078" spans="1:14" x14ac:dyDescent="0.25">
      <c r="A9078" s="111" t="s">
        <v>831</v>
      </c>
      <c r="B9078" s="111">
        <f>INDEX(kommuner!C:C,MATCH(_xlfn.NUMBERVALUE(A9078),kommuner!B:B,0))</f>
        <v>4644</v>
      </c>
      <c r="C9078" s="111" t="s">
        <v>127</v>
      </c>
      <c r="D9078" s="111" t="s">
        <v>127</v>
      </c>
      <c r="E9078" s="111" t="s">
        <v>123</v>
      </c>
      <c r="F9078" s="111" t="s">
        <v>185</v>
      </c>
      <c r="G9078" s="111" t="s">
        <v>190</v>
      </c>
      <c r="H9078" s="111" t="s">
        <v>185</v>
      </c>
      <c r="I9078" s="111" t="s">
        <v>190</v>
      </c>
      <c r="J9078" t="str">
        <f t="shared" si="282"/>
        <v>4644SkogOrganisk jordLauvskogLav</v>
      </c>
      <c r="K9078" s="111">
        <v>1.1144075558526714</v>
      </c>
      <c r="L9078" s="111">
        <v>0.92784825435236762</v>
      </c>
      <c r="M9078" s="111">
        <v>0.46510463492953991</v>
      </c>
      <c r="N9078" s="112">
        <f t="shared" si="283"/>
        <v>2.5073604451345788</v>
      </c>
    </row>
    <row r="9079" spans="1:14" x14ac:dyDescent="0.25">
      <c r="A9079" s="111" t="s">
        <v>831</v>
      </c>
      <c r="B9079" s="111">
        <f>INDEX(kommuner!C:C,MATCH(_xlfn.NUMBERVALUE(A9079),kommuner!B:B,0))</f>
        <v>4644</v>
      </c>
      <c r="C9079" s="111" t="s">
        <v>127</v>
      </c>
      <c r="D9079" s="111" t="s">
        <v>127</v>
      </c>
      <c r="E9079" s="111" t="s">
        <v>123</v>
      </c>
      <c r="F9079" s="111" t="s">
        <v>185</v>
      </c>
      <c r="G9079" s="111" t="s">
        <v>173</v>
      </c>
      <c r="H9079" s="111" t="s">
        <v>185</v>
      </c>
      <c r="I9079" s="111" t="s">
        <v>173</v>
      </c>
      <c r="J9079" t="str">
        <f t="shared" si="282"/>
        <v>4644SkogOrganisk jordLauvskogMiddels</v>
      </c>
      <c r="K9079" s="111">
        <v>-0.62664468270982987</v>
      </c>
      <c r="L9079" s="111">
        <v>0.92784825435236762</v>
      </c>
      <c r="M9079" s="111">
        <v>0.46510463492953991</v>
      </c>
      <c r="N9079" s="112">
        <f t="shared" si="283"/>
        <v>0.76630820657207765</v>
      </c>
    </row>
    <row r="9080" spans="1:14" x14ac:dyDescent="0.25">
      <c r="A9080" s="111" t="s">
        <v>831</v>
      </c>
      <c r="B9080" s="111">
        <f>INDEX(kommuner!C:C,MATCH(_xlfn.NUMBERVALUE(A9080),kommuner!B:B,0))</f>
        <v>4644</v>
      </c>
      <c r="C9080" s="111" t="s">
        <v>127</v>
      </c>
      <c r="D9080" s="111" t="s">
        <v>127</v>
      </c>
      <c r="E9080" s="111" t="s">
        <v>123</v>
      </c>
      <c r="F9080" s="111" t="s">
        <v>185</v>
      </c>
      <c r="G9080" s="111" t="s">
        <v>186</v>
      </c>
      <c r="H9080" s="111" t="s">
        <v>185</v>
      </c>
      <c r="I9080" s="111" t="s">
        <v>186</v>
      </c>
      <c r="J9080" t="str">
        <f t="shared" si="282"/>
        <v>4644SkogOrganisk jordLauvskogSærs høy</v>
      </c>
      <c r="K9080" s="111">
        <v>-1.8997279926091779</v>
      </c>
      <c r="L9080" s="111">
        <v>0.92784825435236762</v>
      </c>
      <c r="M9080" s="111">
        <v>0.46510463492953991</v>
      </c>
      <c r="N9080" s="112">
        <f t="shared" si="283"/>
        <v>-0.50677510332727038</v>
      </c>
    </row>
    <row r="9081" spans="1:14" x14ac:dyDescent="0.25">
      <c r="A9081" s="111" t="s">
        <v>831</v>
      </c>
      <c r="B9081" s="111">
        <f>INDEX(kommuner!C:C,MATCH(_xlfn.NUMBERVALUE(A9081),kommuner!B:B,0))</f>
        <v>4644</v>
      </c>
      <c r="C9081" s="111" t="s">
        <v>83</v>
      </c>
      <c r="D9081" s="111" t="s">
        <v>83</v>
      </c>
      <c r="E9081" s="111" t="s">
        <v>126</v>
      </c>
      <c r="F9081" s="111" t="s">
        <v>139</v>
      </c>
      <c r="G9081" s="111" t="s">
        <v>139</v>
      </c>
      <c r="H9081" s="111" t="s">
        <v>139</v>
      </c>
      <c r="I9081" s="111" t="s">
        <v>139</v>
      </c>
      <c r="J9081" t="str">
        <f t="shared" si="282"/>
        <v>4644Utbygd arealMineraljord</v>
      </c>
      <c r="K9081" s="111">
        <v>-1.3010725986550351</v>
      </c>
      <c r="L9081" s="111">
        <v>0</v>
      </c>
      <c r="M9081" s="111">
        <v>1.303047089454229E-2</v>
      </c>
      <c r="N9081" s="112">
        <f t="shared" si="283"/>
        <v>-1.2880421277604928</v>
      </c>
    </row>
    <row r="9082" spans="1:14" x14ac:dyDescent="0.25">
      <c r="A9082" s="111" t="s">
        <v>831</v>
      </c>
      <c r="B9082" s="111">
        <f>INDEX(kommuner!C:C,MATCH(_xlfn.NUMBERVALUE(A9082),kommuner!B:B,0))</f>
        <v>4644</v>
      </c>
      <c r="C9082" s="111" t="s">
        <v>83</v>
      </c>
      <c r="D9082" s="111" t="s">
        <v>83</v>
      </c>
      <c r="E9082" s="111" t="s">
        <v>123</v>
      </c>
      <c r="F9082" s="111" t="s">
        <v>139</v>
      </c>
      <c r="G9082" s="111" t="s">
        <v>139</v>
      </c>
      <c r="H9082" s="111" t="s">
        <v>139</v>
      </c>
      <c r="I9082" s="111" t="s">
        <v>139</v>
      </c>
      <c r="J9082" t="str">
        <f t="shared" si="282"/>
        <v>4644Utbygd arealOrganisk jord</v>
      </c>
      <c r="K9082" s="111">
        <v>29.011421395201612</v>
      </c>
      <c r="L9082" s="111">
        <v>0</v>
      </c>
      <c r="M9082" s="111">
        <v>1.303047089454229E-2</v>
      </c>
      <c r="N9082" s="112">
        <f t="shared" si="283"/>
        <v>29.024451866096154</v>
      </c>
    </row>
    <row r="9083" spans="1:14" x14ac:dyDescent="0.25">
      <c r="A9083" s="111" t="s">
        <v>831</v>
      </c>
      <c r="B9083" s="111">
        <f>INDEX(kommuner!C:C,MATCH(_xlfn.NUMBERVALUE(A9083),kommuner!B:B,0))</f>
        <v>4644</v>
      </c>
      <c r="C9083" s="111" t="s">
        <v>181</v>
      </c>
      <c r="D9083" s="111" t="s">
        <v>181</v>
      </c>
      <c r="E9083" s="111" t="s">
        <v>123</v>
      </c>
      <c r="F9083" s="111" t="s">
        <v>139</v>
      </c>
      <c r="G9083" s="111" t="s">
        <v>139</v>
      </c>
      <c r="H9083" s="111" t="s">
        <v>139</v>
      </c>
      <c r="I9083" s="111" t="s">
        <v>139</v>
      </c>
      <c r="J9083" t="str">
        <f t="shared" si="282"/>
        <v>4644Vann og myrOrganisk jord</v>
      </c>
      <c r="K9083" s="111">
        <v>-0.38124953903444653</v>
      </c>
      <c r="L9083" s="111">
        <v>0</v>
      </c>
      <c r="M9083" s="111">
        <v>0</v>
      </c>
      <c r="N9083" s="112">
        <f t="shared" si="283"/>
        <v>-0.38124953903444653</v>
      </c>
    </row>
    <row r="9084" spans="1:14" x14ac:dyDescent="0.25">
      <c r="A9084" s="111" t="s">
        <v>832</v>
      </c>
      <c r="B9084" s="111">
        <f>INDEX(kommuner!C:C,MATCH(_xlfn.NUMBERVALUE(A9084),kommuner!B:B,0))</f>
        <v>4645</v>
      </c>
      <c r="C9084" s="111" t="s">
        <v>82</v>
      </c>
      <c r="D9084" s="111" t="s">
        <v>82</v>
      </c>
      <c r="E9084" s="111" t="s">
        <v>126</v>
      </c>
      <c r="F9084" s="111" t="s">
        <v>139</v>
      </c>
      <c r="G9084" s="111" t="s">
        <v>139</v>
      </c>
      <c r="H9084" s="111" t="s">
        <v>139</v>
      </c>
      <c r="I9084" s="111" t="s">
        <v>139</v>
      </c>
      <c r="J9084" t="str">
        <f t="shared" si="282"/>
        <v>4645Annen utmarkMineraljord</v>
      </c>
      <c r="K9084" s="111">
        <v>-0.12122885237983599</v>
      </c>
      <c r="L9084" s="111">
        <v>0</v>
      </c>
      <c r="M9084" s="111">
        <v>0</v>
      </c>
      <c r="N9084" s="112">
        <f t="shared" si="283"/>
        <v>-0.12122885237983599</v>
      </c>
    </row>
    <row r="9085" spans="1:14" x14ac:dyDescent="0.25">
      <c r="A9085" s="111" t="s">
        <v>832</v>
      </c>
      <c r="B9085" s="111">
        <f>INDEX(kommuner!C:C,MATCH(_xlfn.NUMBERVALUE(A9085),kommuner!B:B,0))</f>
        <v>4645</v>
      </c>
      <c r="C9085" s="111" t="s">
        <v>121</v>
      </c>
      <c r="D9085" s="111" t="s">
        <v>121</v>
      </c>
      <c r="E9085" s="111" t="s">
        <v>126</v>
      </c>
      <c r="F9085" s="111" t="s">
        <v>139</v>
      </c>
      <c r="G9085" s="111" t="s">
        <v>139</v>
      </c>
      <c r="H9085" s="111" t="s">
        <v>139</v>
      </c>
      <c r="I9085" s="111" t="s">
        <v>139</v>
      </c>
      <c r="J9085" t="str">
        <f t="shared" si="282"/>
        <v>4645BeiteMineraljord</v>
      </c>
      <c r="K9085" s="111">
        <v>-0.96338340838695502</v>
      </c>
      <c r="L9085" s="111">
        <v>0</v>
      </c>
      <c r="M9085" s="111">
        <v>1.2448711246839999E-7</v>
      </c>
      <c r="N9085" s="112">
        <f t="shared" si="283"/>
        <v>-0.96338328389984251</v>
      </c>
    </row>
    <row r="9086" spans="1:14" x14ac:dyDescent="0.25">
      <c r="A9086" s="111" t="s">
        <v>832</v>
      </c>
      <c r="B9086" s="111">
        <f>INDEX(kommuner!C:C,MATCH(_xlfn.NUMBERVALUE(A9086),kommuner!B:B,0))</f>
        <v>4645</v>
      </c>
      <c r="C9086" s="111" t="s">
        <v>121</v>
      </c>
      <c r="D9086" s="111" t="s">
        <v>121</v>
      </c>
      <c r="E9086" s="111" t="s">
        <v>123</v>
      </c>
      <c r="F9086" s="111" t="s">
        <v>139</v>
      </c>
      <c r="G9086" s="111" t="s">
        <v>139</v>
      </c>
      <c r="H9086" s="111" t="s">
        <v>139</v>
      </c>
      <c r="I9086" s="111" t="s">
        <v>139</v>
      </c>
      <c r="J9086" t="str">
        <f t="shared" si="282"/>
        <v>4645BeiteOrganisk jord</v>
      </c>
      <c r="K9086" s="111">
        <v>12.077525935985037</v>
      </c>
      <c r="L9086" s="111">
        <v>1.6412500000000001</v>
      </c>
      <c r="M9086" s="111">
        <v>0</v>
      </c>
      <c r="N9086" s="112">
        <f t="shared" si="283"/>
        <v>13.718775935985036</v>
      </c>
    </row>
    <row r="9087" spans="1:14" x14ac:dyDescent="0.25">
      <c r="A9087" s="111" t="s">
        <v>832</v>
      </c>
      <c r="B9087" s="111">
        <f>INDEX(kommuner!C:C,MATCH(_xlfn.NUMBERVALUE(A9087),kommuner!B:B,0))</f>
        <v>4645</v>
      </c>
      <c r="C9087" s="111" t="s">
        <v>84</v>
      </c>
      <c r="D9087" s="111" t="s">
        <v>84</v>
      </c>
      <c r="E9087" s="111" t="s">
        <v>126</v>
      </c>
      <c r="F9087" s="111" t="s">
        <v>139</v>
      </c>
      <c r="G9087" s="111" t="s">
        <v>139</v>
      </c>
      <c r="H9087" s="111" t="s">
        <v>139</v>
      </c>
      <c r="I9087" s="111" t="s">
        <v>139</v>
      </c>
      <c r="J9087" t="str">
        <f t="shared" si="282"/>
        <v>4645Dyrket markMineraljord</v>
      </c>
      <c r="K9087" s="111">
        <v>-0.77042202609341914</v>
      </c>
      <c r="L9087" s="111">
        <v>0</v>
      </c>
      <c r="M9087" s="111">
        <v>0</v>
      </c>
      <c r="N9087" s="112">
        <f t="shared" si="283"/>
        <v>-0.77042202609341914</v>
      </c>
    </row>
    <row r="9088" spans="1:14" x14ac:dyDescent="0.25">
      <c r="A9088" s="111" t="s">
        <v>832</v>
      </c>
      <c r="B9088" s="111">
        <f>INDEX(kommuner!C:C,MATCH(_xlfn.NUMBERVALUE(A9088),kommuner!B:B,0))</f>
        <v>4645</v>
      </c>
      <c r="C9088" s="111" t="s">
        <v>84</v>
      </c>
      <c r="D9088" s="111" t="s">
        <v>84</v>
      </c>
      <c r="E9088" s="111" t="s">
        <v>123</v>
      </c>
      <c r="F9088" s="111" t="s">
        <v>139</v>
      </c>
      <c r="G9088" s="111" t="s">
        <v>139</v>
      </c>
      <c r="H9088" s="111" t="s">
        <v>139</v>
      </c>
      <c r="I9088" s="111" t="s">
        <v>139</v>
      </c>
      <c r="J9088" t="str">
        <f t="shared" si="282"/>
        <v>4645Dyrket markOrganisk jord</v>
      </c>
      <c r="K9088" s="111">
        <v>28.726149366675592</v>
      </c>
      <c r="L9088" s="111">
        <v>1.45625</v>
      </c>
      <c r="M9088" s="111">
        <v>0</v>
      </c>
      <c r="N9088" s="112">
        <f t="shared" si="283"/>
        <v>30.182399366675593</v>
      </c>
    </row>
    <row r="9089" spans="1:14" x14ac:dyDescent="0.25">
      <c r="A9089" s="111" t="s">
        <v>832</v>
      </c>
      <c r="B9089" s="111">
        <f>INDEX(kommuner!C:C,MATCH(_xlfn.NUMBERVALUE(A9089),kommuner!B:B,0))</f>
        <v>4645</v>
      </c>
      <c r="C9089" s="111" t="s">
        <v>127</v>
      </c>
      <c r="D9089" s="111" t="s">
        <v>127</v>
      </c>
      <c r="E9089" s="111" t="s">
        <v>126</v>
      </c>
      <c r="F9089" s="111" t="s">
        <v>172</v>
      </c>
      <c r="G9089" s="111" t="s">
        <v>180</v>
      </c>
      <c r="H9089" s="111" t="s">
        <v>172</v>
      </c>
      <c r="I9089" s="111" t="s">
        <v>180</v>
      </c>
      <c r="J9089" t="str">
        <f t="shared" si="282"/>
        <v>4645SkogMineraljordBarskogHøy</v>
      </c>
      <c r="K9089" s="111">
        <v>-3.4914408319412575</v>
      </c>
      <c r="L9089" s="111">
        <v>0.85306406685236758</v>
      </c>
      <c r="M9089" s="111">
        <v>6.4056614999681585E-2</v>
      </c>
      <c r="N9089" s="112">
        <f t="shared" si="283"/>
        <v>-2.5743201500892083</v>
      </c>
    </row>
    <row r="9090" spans="1:14" x14ac:dyDescent="0.25">
      <c r="A9090" s="111" t="s">
        <v>832</v>
      </c>
      <c r="B9090" s="111">
        <f>INDEX(kommuner!C:C,MATCH(_xlfn.NUMBERVALUE(A9090),kommuner!B:B,0))</f>
        <v>4645</v>
      </c>
      <c r="C9090" s="111" t="s">
        <v>127</v>
      </c>
      <c r="D9090" s="111" t="s">
        <v>127</v>
      </c>
      <c r="E9090" s="111" t="s">
        <v>126</v>
      </c>
      <c r="F9090" s="111" t="s">
        <v>172</v>
      </c>
      <c r="G9090" s="111" t="s">
        <v>167</v>
      </c>
      <c r="H9090" s="111" t="s">
        <v>172</v>
      </c>
      <c r="I9090" s="111" t="s">
        <v>167</v>
      </c>
      <c r="J9090" t="str">
        <f t="shared" si="282"/>
        <v>4645SkogMineraljordBarskogImpediment</v>
      </c>
      <c r="K9090" s="111">
        <v>-1.1558387230259366</v>
      </c>
      <c r="L9090" s="111">
        <v>0.85306406685236758</v>
      </c>
      <c r="M9090" s="111">
        <v>6.3979989500968365E-2</v>
      </c>
      <c r="N9090" s="112">
        <f t="shared" si="283"/>
        <v>-0.23879466667260066</v>
      </c>
    </row>
    <row r="9091" spans="1:14" x14ac:dyDescent="0.25">
      <c r="A9091" s="111" t="s">
        <v>832</v>
      </c>
      <c r="B9091" s="111">
        <f>INDEX(kommuner!C:C,MATCH(_xlfn.NUMBERVALUE(A9091),kommuner!B:B,0))</f>
        <v>4645</v>
      </c>
      <c r="C9091" s="111" t="s">
        <v>127</v>
      </c>
      <c r="D9091" s="111" t="s">
        <v>127</v>
      </c>
      <c r="E9091" s="111" t="s">
        <v>126</v>
      </c>
      <c r="F9091" s="111" t="s">
        <v>172</v>
      </c>
      <c r="G9091" s="111" t="s">
        <v>190</v>
      </c>
      <c r="H9091" s="111" t="s">
        <v>172</v>
      </c>
      <c r="I9091" s="111" t="s">
        <v>190</v>
      </c>
      <c r="J9091" t="str">
        <f t="shared" ref="J9091:J9154" si="284">B9091&amp;C9091&amp;E9091&amp;IF(C9091="Skog",F9091&amp;G9091,"")</f>
        <v>4645SkogMineraljordBarskogLav</v>
      </c>
      <c r="K9091" s="111">
        <v>-1.8215681825293268</v>
      </c>
      <c r="L9091" s="111">
        <v>0.85306406685236758</v>
      </c>
      <c r="M9091" s="111">
        <v>6.3979989500968365E-2</v>
      </c>
      <c r="N9091" s="112">
        <f t="shared" ref="N9091:N9154" si="285">SUM(K9091:M9091)</f>
        <v>-0.90452412617599087</v>
      </c>
    </row>
    <row r="9092" spans="1:14" x14ac:dyDescent="0.25">
      <c r="A9092" s="111" t="s">
        <v>832</v>
      </c>
      <c r="B9092" s="111">
        <f>INDEX(kommuner!C:C,MATCH(_xlfn.NUMBERVALUE(A9092),kommuner!B:B,0))</f>
        <v>4645</v>
      </c>
      <c r="C9092" s="111" t="s">
        <v>127</v>
      </c>
      <c r="D9092" s="111" t="s">
        <v>127</v>
      </c>
      <c r="E9092" s="111" t="s">
        <v>126</v>
      </c>
      <c r="F9092" s="111" t="s">
        <v>172</v>
      </c>
      <c r="G9092" s="111" t="s">
        <v>173</v>
      </c>
      <c r="H9092" s="111" t="s">
        <v>172</v>
      </c>
      <c r="I9092" s="111" t="s">
        <v>173</v>
      </c>
      <c r="J9092" t="str">
        <f t="shared" si="284"/>
        <v>4645SkogMineraljordBarskogMiddels</v>
      </c>
      <c r="K9092" s="111">
        <v>-2.9452289214132028</v>
      </c>
      <c r="L9092" s="111">
        <v>0.85306406685236758</v>
      </c>
      <c r="M9092" s="111">
        <v>6.4056614999681585E-2</v>
      </c>
      <c r="N9092" s="112">
        <f t="shared" si="285"/>
        <v>-2.0281082395611536</v>
      </c>
    </row>
    <row r="9093" spans="1:14" x14ac:dyDescent="0.25">
      <c r="A9093" s="111" t="s">
        <v>832</v>
      </c>
      <c r="B9093" s="111">
        <f>INDEX(kommuner!C:C,MATCH(_xlfn.NUMBERVALUE(A9093),kommuner!B:B,0))</f>
        <v>4645</v>
      </c>
      <c r="C9093" s="111" t="s">
        <v>127</v>
      </c>
      <c r="D9093" s="111" t="s">
        <v>127</v>
      </c>
      <c r="E9093" s="111" t="s">
        <v>126</v>
      </c>
      <c r="F9093" s="111" t="s">
        <v>172</v>
      </c>
      <c r="G9093" s="111" t="s">
        <v>186</v>
      </c>
      <c r="H9093" s="111" t="s">
        <v>172</v>
      </c>
      <c r="I9093" s="111" t="s">
        <v>186</v>
      </c>
      <c r="J9093" t="str">
        <f t="shared" si="284"/>
        <v>4645SkogMineraljordBarskogSærs høy</v>
      </c>
      <c r="K9093" s="111">
        <v>-2.734962032443129</v>
      </c>
      <c r="L9093" s="111">
        <v>0.85306406685236758</v>
      </c>
      <c r="M9093" s="111">
        <v>6.4056614999681585E-2</v>
      </c>
      <c r="N9093" s="112">
        <f t="shared" si="285"/>
        <v>-1.81784135059108</v>
      </c>
    </row>
    <row r="9094" spans="1:14" x14ac:dyDescent="0.25">
      <c r="A9094" s="111" t="s">
        <v>832</v>
      </c>
      <c r="B9094" s="111">
        <f>INDEX(kommuner!C:C,MATCH(_xlfn.NUMBERVALUE(A9094),kommuner!B:B,0))</f>
        <v>4645</v>
      </c>
      <c r="C9094" s="111" t="s">
        <v>127</v>
      </c>
      <c r="D9094" s="111" t="s">
        <v>127</v>
      </c>
      <c r="E9094" s="111" t="s">
        <v>126</v>
      </c>
      <c r="F9094" s="111" t="s">
        <v>179</v>
      </c>
      <c r="G9094" s="111" t="s">
        <v>180</v>
      </c>
      <c r="H9094" s="111" t="s">
        <v>179</v>
      </c>
      <c r="I9094" s="111" t="s">
        <v>180</v>
      </c>
      <c r="J9094" t="str">
        <f t="shared" si="284"/>
        <v>4645SkogMineraljordBlandingsskogHøy</v>
      </c>
      <c r="K9094" s="111">
        <v>-7.1939050909469406</v>
      </c>
      <c r="L9094" s="111">
        <v>0.85306406685236758</v>
      </c>
      <c r="M9094" s="111">
        <v>6.3979989500968365E-2</v>
      </c>
      <c r="N9094" s="112">
        <f t="shared" si="285"/>
        <v>-6.2768610345936047</v>
      </c>
    </row>
    <row r="9095" spans="1:14" x14ac:dyDescent="0.25">
      <c r="A9095" s="111" t="s">
        <v>832</v>
      </c>
      <c r="B9095" s="111">
        <f>INDEX(kommuner!C:C,MATCH(_xlfn.NUMBERVALUE(A9095),kommuner!B:B,0))</f>
        <v>4645</v>
      </c>
      <c r="C9095" s="111" t="s">
        <v>127</v>
      </c>
      <c r="D9095" s="111" t="s">
        <v>127</v>
      </c>
      <c r="E9095" s="111" t="s">
        <v>126</v>
      </c>
      <c r="F9095" s="111" t="s">
        <v>179</v>
      </c>
      <c r="G9095" s="111" t="s">
        <v>167</v>
      </c>
      <c r="H9095" s="111" t="s">
        <v>179</v>
      </c>
      <c r="I9095" s="111" t="s">
        <v>167</v>
      </c>
      <c r="J9095" t="str">
        <f t="shared" si="284"/>
        <v>4645SkogMineraljordBlandingsskogImpediment</v>
      </c>
      <c r="K9095" s="111">
        <v>-1.6598037998579707</v>
      </c>
      <c r="L9095" s="111">
        <v>0.85306406685236758</v>
      </c>
      <c r="M9095" s="111">
        <v>6.3979989500968365E-2</v>
      </c>
      <c r="N9095" s="112">
        <f t="shared" si="285"/>
        <v>-0.7427597435046347</v>
      </c>
    </row>
    <row r="9096" spans="1:14" x14ac:dyDescent="0.25">
      <c r="A9096" s="111" t="s">
        <v>832</v>
      </c>
      <c r="B9096" s="111">
        <f>INDEX(kommuner!C:C,MATCH(_xlfn.NUMBERVALUE(A9096),kommuner!B:B,0))</f>
        <v>4645</v>
      </c>
      <c r="C9096" s="111" t="s">
        <v>127</v>
      </c>
      <c r="D9096" s="111" t="s">
        <v>127</v>
      </c>
      <c r="E9096" s="111" t="s">
        <v>126</v>
      </c>
      <c r="F9096" s="111" t="s">
        <v>179</v>
      </c>
      <c r="G9096" s="111" t="s">
        <v>190</v>
      </c>
      <c r="H9096" s="111" t="s">
        <v>179</v>
      </c>
      <c r="I9096" s="111" t="s">
        <v>190</v>
      </c>
      <c r="J9096" t="str">
        <f t="shared" si="284"/>
        <v>4645SkogMineraljordBlandingsskogLav</v>
      </c>
      <c r="K9096" s="111">
        <v>-2.5588434197694254</v>
      </c>
      <c r="L9096" s="111">
        <v>0.85306406685236758</v>
      </c>
      <c r="M9096" s="111">
        <v>6.3979989500968365E-2</v>
      </c>
      <c r="N9096" s="112">
        <f t="shared" si="285"/>
        <v>-1.6417993634160897</v>
      </c>
    </row>
    <row r="9097" spans="1:14" x14ac:dyDescent="0.25">
      <c r="A9097" s="111" t="s">
        <v>832</v>
      </c>
      <c r="B9097" s="111">
        <f>INDEX(kommuner!C:C,MATCH(_xlfn.NUMBERVALUE(A9097),kommuner!B:B,0))</f>
        <v>4645</v>
      </c>
      <c r="C9097" s="111" t="s">
        <v>127</v>
      </c>
      <c r="D9097" s="111" t="s">
        <v>127</v>
      </c>
      <c r="E9097" s="111" t="s">
        <v>126</v>
      </c>
      <c r="F9097" s="111" t="s">
        <v>179</v>
      </c>
      <c r="G9097" s="111" t="s">
        <v>173</v>
      </c>
      <c r="H9097" s="111" t="s">
        <v>179</v>
      </c>
      <c r="I9097" s="111" t="s">
        <v>173</v>
      </c>
      <c r="J9097" t="str">
        <f t="shared" si="284"/>
        <v>4645SkogMineraljordBlandingsskogMiddels</v>
      </c>
      <c r="K9097" s="111">
        <v>-3.8687729546762566</v>
      </c>
      <c r="L9097" s="111">
        <v>0.85306406685236758</v>
      </c>
      <c r="M9097" s="111">
        <v>6.3979989500968365E-2</v>
      </c>
      <c r="N9097" s="112">
        <f t="shared" si="285"/>
        <v>-2.9517288983229206</v>
      </c>
    </row>
    <row r="9098" spans="1:14" x14ac:dyDescent="0.25">
      <c r="A9098" s="111" t="s">
        <v>832</v>
      </c>
      <c r="B9098" s="111">
        <f>INDEX(kommuner!C:C,MATCH(_xlfn.NUMBERVALUE(A9098),kommuner!B:B,0))</f>
        <v>4645</v>
      </c>
      <c r="C9098" s="111" t="s">
        <v>127</v>
      </c>
      <c r="D9098" s="111" t="s">
        <v>127</v>
      </c>
      <c r="E9098" s="111" t="s">
        <v>126</v>
      </c>
      <c r="F9098" s="111" t="s">
        <v>179</v>
      </c>
      <c r="G9098" s="111" t="s">
        <v>186</v>
      </c>
      <c r="H9098" s="111" t="s">
        <v>179</v>
      </c>
      <c r="I9098" s="111" t="s">
        <v>186</v>
      </c>
      <c r="J9098" t="str">
        <f t="shared" si="284"/>
        <v>4645SkogMineraljordBlandingsskogSærs høy</v>
      </c>
      <c r="K9098" s="111">
        <v>-2.9395925245326562</v>
      </c>
      <c r="L9098" s="111">
        <v>0.85306406685236758</v>
      </c>
      <c r="M9098" s="111">
        <v>6.3979989500968365E-2</v>
      </c>
      <c r="N9098" s="112">
        <f t="shared" si="285"/>
        <v>-2.0225484681793202</v>
      </c>
    </row>
    <row r="9099" spans="1:14" x14ac:dyDescent="0.25">
      <c r="A9099" s="111" t="s">
        <v>832</v>
      </c>
      <c r="B9099" s="111">
        <f>INDEX(kommuner!C:C,MATCH(_xlfn.NUMBERVALUE(A9099),kommuner!B:B,0))</f>
        <v>4645</v>
      </c>
      <c r="C9099" s="111" t="s">
        <v>127</v>
      </c>
      <c r="D9099" s="111" t="s">
        <v>127</v>
      </c>
      <c r="E9099" s="111" t="s">
        <v>126</v>
      </c>
      <c r="F9099" s="111" t="s">
        <v>185</v>
      </c>
      <c r="G9099" s="111" t="s">
        <v>180</v>
      </c>
      <c r="H9099" s="111" t="s">
        <v>185</v>
      </c>
      <c r="I9099" s="111" t="s">
        <v>180</v>
      </c>
      <c r="J9099" t="str">
        <f t="shared" si="284"/>
        <v>4645SkogMineraljordLauvskogHøy</v>
      </c>
      <c r="K9099" s="111">
        <v>-2.6171499611514069</v>
      </c>
      <c r="L9099" s="111">
        <v>0.85306406685236758</v>
      </c>
      <c r="M9099" s="111">
        <v>6.3979989500968365E-2</v>
      </c>
      <c r="N9099" s="112">
        <f t="shared" si="285"/>
        <v>-1.7001059047980711</v>
      </c>
    </row>
    <row r="9100" spans="1:14" x14ac:dyDescent="0.25">
      <c r="A9100" s="111" t="s">
        <v>832</v>
      </c>
      <c r="B9100" s="111">
        <f>INDEX(kommuner!C:C,MATCH(_xlfn.NUMBERVALUE(A9100),kommuner!B:B,0))</f>
        <v>4645</v>
      </c>
      <c r="C9100" s="111" t="s">
        <v>127</v>
      </c>
      <c r="D9100" s="111" t="s">
        <v>127</v>
      </c>
      <c r="E9100" s="111" t="s">
        <v>126</v>
      </c>
      <c r="F9100" s="111" t="s">
        <v>185</v>
      </c>
      <c r="G9100" s="111" t="s">
        <v>167</v>
      </c>
      <c r="H9100" s="111" t="s">
        <v>185</v>
      </c>
      <c r="I9100" s="111" t="s">
        <v>167</v>
      </c>
      <c r="J9100" t="str">
        <f t="shared" si="284"/>
        <v>4645SkogMineraljordLauvskogImpediment</v>
      </c>
      <c r="K9100" s="111">
        <v>-1.406906973132888</v>
      </c>
      <c r="L9100" s="111">
        <v>0.85306406685236758</v>
      </c>
      <c r="M9100" s="111">
        <v>6.3979989500968365E-2</v>
      </c>
      <c r="N9100" s="112">
        <f t="shared" si="285"/>
        <v>-0.48986291677955207</v>
      </c>
    </row>
    <row r="9101" spans="1:14" x14ac:dyDescent="0.25">
      <c r="A9101" s="111" t="s">
        <v>832</v>
      </c>
      <c r="B9101" s="111">
        <f>INDEX(kommuner!C:C,MATCH(_xlfn.NUMBERVALUE(A9101),kommuner!B:B,0))</f>
        <v>4645</v>
      </c>
      <c r="C9101" s="111" t="s">
        <v>127</v>
      </c>
      <c r="D9101" s="111" t="s">
        <v>127</v>
      </c>
      <c r="E9101" s="111" t="s">
        <v>126</v>
      </c>
      <c r="F9101" s="111" t="s">
        <v>185</v>
      </c>
      <c r="G9101" s="111" t="s">
        <v>190</v>
      </c>
      <c r="H9101" s="111" t="s">
        <v>185</v>
      </c>
      <c r="I9101" s="111" t="s">
        <v>190</v>
      </c>
      <c r="J9101" t="str">
        <f t="shared" si="284"/>
        <v>4645SkogMineraljordLauvskogLav</v>
      </c>
      <c r="K9101" s="111">
        <v>-8.9748170935426599E-2</v>
      </c>
      <c r="L9101" s="111">
        <v>0.85306406685236758</v>
      </c>
      <c r="M9101" s="111">
        <v>6.3979989500968365E-2</v>
      </c>
      <c r="N9101" s="112">
        <f t="shared" si="285"/>
        <v>0.82729588541790933</v>
      </c>
    </row>
    <row r="9102" spans="1:14" x14ac:dyDescent="0.25">
      <c r="A9102" s="111" t="s">
        <v>832</v>
      </c>
      <c r="B9102" s="111">
        <f>INDEX(kommuner!C:C,MATCH(_xlfn.NUMBERVALUE(A9102),kommuner!B:B,0))</f>
        <v>4645</v>
      </c>
      <c r="C9102" s="111" t="s">
        <v>127</v>
      </c>
      <c r="D9102" s="111" t="s">
        <v>127</v>
      </c>
      <c r="E9102" s="111" t="s">
        <v>126</v>
      </c>
      <c r="F9102" s="111" t="s">
        <v>185</v>
      </c>
      <c r="G9102" s="111" t="s">
        <v>173</v>
      </c>
      <c r="H9102" s="111" t="s">
        <v>185</v>
      </c>
      <c r="I9102" s="111" t="s">
        <v>173</v>
      </c>
      <c r="J9102" t="str">
        <f t="shared" si="284"/>
        <v>4645SkogMineraljordLauvskogMiddels</v>
      </c>
      <c r="K9102" s="111">
        <v>-1.7789409505847176</v>
      </c>
      <c r="L9102" s="111">
        <v>0.85306406685236758</v>
      </c>
      <c r="M9102" s="111">
        <v>6.3979989500968365E-2</v>
      </c>
      <c r="N9102" s="112">
        <f t="shared" si="285"/>
        <v>-0.86189689423138161</v>
      </c>
    </row>
    <row r="9103" spans="1:14" x14ac:dyDescent="0.25">
      <c r="A9103" s="111" t="s">
        <v>832</v>
      </c>
      <c r="B9103" s="111">
        <f>INDEX(kommuner!C:C,MATCH(_xlfn.NUMBERVALUE(A9103),kommuner!B:B,0))</f>
        <v>4645</v>
      </c>
      <c r="C9103" s="111" t="s">
        <v>127</v>
      </c>
      <c r="D9103" s="111" t="s">
        <v>127</v>
      </c>
      <c r="E9103" s="111" t="s">
        <v>126</v>
      </c>
      <c r="F9103" s="111" t="s">
        <v>185</v>
      </c>
      <c r="G9103" s="111" t="s">
        <v>186</v>
      </c>
      <c r="H9103" s="111" t="s">
        <v>185</v>
      </c>
      <c r="I9103" s="111" t="s">
        <v>186</v>
      </c>
      <c r="J9103" t="str">
        <f t="shared" si="284"/>
        <v>4645SkogMineraljordLauvskogSærs høy</v>
      </c>
      <c r="K9103" s="111">
        <v>-3.5879168219799293</v>
      </c>
      <c r="L9103" s="111">
        <v>0.85306406685236758</v>
      </c>
      <c r="M9103" s="111">
        <v>6.3979989500968365E-2</v>
      </c>
      <c r="N9103" s="112">
        <f t="shared" si="285"/>
        <v>-2.6708727656265934</v>
      </c>
    </row>
    <row r="9104" spans="1:14" x14ac:dyDescent="0.25">
      <c r="A9104" s="111" t="s">
        <v>832</v>
      </c>
      <c r="B9104" s="111">
        <f>INDEX(kommuner!C:C,MATCH(_xlfn.NUMBERVALUE(A9104),kommuner!B:B,0))</f>
        <v>4645</v>
      </c>
      <c r="C9104" s="111" t="s">
        <v>127</v>
      </c>
      <c r="D9104" s="111" t="s">
        <v>127</v>
      </c>
      <c r="E9104" s="111" t="s">
        <v>123</v>
      </c>
      <c r="F9104" s="111" t="s">
        <v>172</v>
      </c>
      <c r="G9104" s="111" t="s">
        <v>180</v>
      </c>
      <c r="H9104" s="111" t="s">
        <v>172</v>
      </c>
      <c r="I9104" s="111" t="s">
        <v>180</v>
      </c>
      <c r="J9104" t="str">
        <f t="shared" si="284"/>
        <v>4645SkogOrganisk jordBarskogHøy</v>
      </c>
      <c r="K9104" s="111">
        <v>-2.5184559031994138</v>
      </c>
      <c r="L9104" s="111">
        <v>0.92784825435236762</v>
      </c>
      <c r="M9104" s="111">
        <v>0.46518126042825314</v>
      </c>
      <c r="N9104" s="112">
        <f t="shared" si="285"/>
        <v>-1.1254263884187932</v>
      </c>
    </row>
    <row r="9105" spans="1:14" x14ac:dyDescent="0.25">
      <c r="A9105" s="111" t="s">
        <v>832</v>
      </c>
      <c r="B9105" s="111">
        <f>INDEX(kommuner!C:C,MATCH(_xlfn.NUMBERVALUE(A9105),kommuner!B:B,0))</f>
        <v>4645</v>
      </c>
      <c r="C9105" s="111" t="s">
        <v>127</v>
      </c>
      <c r="D9105" s="111" t="s">
        <v>127</v>
      </c>
      <c r="E9105" s="111" t="s">
        <v>123</v>
      </c>
      <c r="F9105" s="111" t="s">
        <v>172</v>
      </c>
      <c r="G9105" s="111" t="s">
        <v>167</v>
      </c>
      <c r="H9105" s="111" t="s">
        <v>172</v>
      </c>
      <c r="I9105" s="111" t="s">
        <v>167</v>
      </c>
      <c r="J9105" t="str">
        <f t="shared" si="284"/>
        <v>4645SkogOrganisk jordBarskogImpediment</v>
      </c>
      <c r="K9105" s="111">
        <v>-0.13011741963904588</v>
      </c>
      <c r="L9105" s="111">
        <v>0.92784825435236762</v>
      </c>
      <c r="M9105" s="111">
        <v>0.46510463492953991</v>
      </c>
      <c r="N9105" s="112">
        <f t="shared" si="285"/>
        <v>1.2628354696428616</v>
      </c>
    </row>
    <row r="9106" spans="1:14" x14ac:dyDescent="0.25">
      <c r="A9106" s="111" t="s">
        <v>832</v>
      </c>
      <c r="B9106" s="111">
        <f>INDEX(kommuner!C:C,MATCH(_xlfn.NUMBERVALUE(A9106),kommuner!B:B,0))</f>
        <v>4645</v>
      </c>
      <c r="C9106" s="111" t="s">
        <v>127</v>
      </c>
      <c r="D9106" s="111" t="s">
        <v>127</v>
      </c>
      <c r="E9106" s="111" t="s">
        <v>123</v>
      </c>
      <c r="F9106" s="111" t="s">
        <v>172</v>
      </c>
      <c r="G9106" s="111" t="s">
        <v>190</v>
      </c>
      <c r="H9106" s="111" t="s">
        <v>172</v>
      </c>
      <c r="I9106" s="111" t="s">
        <v>190</v>
      </c>
      <c r="J9106" t="str">
        <f t="shared" si="284"/>
        <v>4645SkogOrganisk jordBarskogLav</v>
      </c>
      <c r="K9106" s="111">
        <v>-0.50666953101693391</v>
      </c>
      <c r="L9106" s="111">
        <v>0.92784825435236762</v>
      </c>
      <c r="M9106" s="111">
        <v>0.46510463492953991</v>
      </c>
      <c r="N9106" s="112">
        <f t="shared" si="285"/>
        <v>0.88628335826497362</v>
      </c>
    </row>
    <row r="9107" spans="1:14" x14ac:dyDescent="0.25">
      <c r="A9107" s="111" t="s">
        <v>832</v>
      </c>
      <c r="B9107" s="111">
        <f>INDEX(kommuner!C:C,MATCH(_xlfn.NUMBERVALUE(A9107),kommuner!B:B,0))</f>
        <v>4645</v>
      </c>
      <c r="C9107" s="111" t="s">
        <v>127</v>
      </c>
      <c r="D9107" s="111" t="s">
        <v>127</v>
      </c>
      <c r="E9107" s="111" t="s">
        <v>123</v>
      </c>
      <c r="F9107" s="111" t="s">
        <v>172</v>
      </c>
      <c r="G9107" s="111" t="s">
        <v>173</v>
      </c>
      <c r="H9107" s="111" t="s">
        <v>172</v>
      </c>
      <c r="I9107" s="111" t="s">
        <v>173</v>
      </c>
      <c r="J9107" t="str">
        <f t="shared" si="284"/>
        <v>4645SkogOrganisk jordBarskogMiddels</v>
      </c>
      <c r="K9107" s="111">
        <v>-1.5571490961494638</v>
      </c>
      <c r="L9107" s="111">
        <v>0.92784825435236762</v>
      </c>
      <c r="M9107" s="111">
        <v>0.46518126042825314</v>
      </c>
      <c r="N9107" s="112">
        <f t="shared" si="285"/>
        <v>-0.16411958136884308</v>
      </c>
    </row>
    <row r="9108" spans="1:14" x14ac:dyDescent="0.25">
      <c r="A9108" s="111" t="s">
        <v>832</v>
      </c>
      <c r="B9108" s="111">
        <f>INDEX(kommuner!C:C,MATCH(_xlfn.NUMBERVALUE(A9108),kommuner!B:B,0))</f>
        <v>4645</v>
      </c>
      <c r="C9108" s="111" t="s">
        <v>127</v>
      </c>
      <c r="D9108" s="111" t="s">
        <v>127</v>
      </c>
      <c r="E9108" s="111" t="s">
        <v>123</v>
      </c>
      <c r="F9108" s="111" t="s">
        <v>172</v>
      </c>
      <c r="G9108" s="111" t="s">
        <v>186</v>
      </c>
      <c r="H9108" s="111" t="s">
        <v>172</v>
      </c>
      <c r="I9108" s="111" t="s">
        <v>186</v>
      </c>
      <c r="J9108" t="str">
        <f t="shared" si="284"/>
        <v>4645SkogOrganisk jordBarskogSærs høy</v>
      </c>
      <c r="K9108" s="111">
        <v>2.5548655235722699</v>
      </c>
      <c r="L9108" s="111">
        <v>0.92784825435236762</v>
      </c>
      <c r="M9108" s="111">
        <v>0.46518126042825314</v>
      </c>
      <c r="N9108" s="112">
        <f t="shared" si="285"/>
        <v>3.9478950383528906</v>
      </c>
    </row>
    <row r="9109" spans="1:14" x14ac:dyDescent="0.25">
      <c r="A9109" s="111" t="s">
        <v>832</v>
      </c>
      <c r="B9109" s="111">
        <f>INDEX(kommuner!C:C,MATCH(_xlfn.NUMBERVALUE(A9109),kommuner!B:B,0))</f>
        <v>4645</v>
      </c>
      <c r="C9109" s="111" t="s">
        <v>127</v>
      </c>
      <c r="D9109" s="111" t="s">
        <v>127</v>
      </c>
      <c r="E9109" s="111" t="s">
        <v>123</v>
      </c>
      <c r="F9109" s="111" t="s">
        <v>179</v>
      </c>
      <c r="G9109" s="111" t="s">
        <v>180</v>
      </c>
      <c r="H9109" s="111" t="s">
        <v>179</v>
      </c>
      <c r="I9109" s="111" t="s">
        <v>180</v>
      </c>
      <c r="J9109" t="str">
        <f t="shared" si="284"/>
        <v>4645SkogOrganisk jordBlandingsskogHøy</v>
      </c>
      <c r="K9109" s="111">
        <v>-5.5554344456832343</v>
      </c>
      <c r="L9109" s="111">
        <v>0.92784825435236762</v>
      </c>
      <c r="M9109" s="111">
        <v>0.46510463492953991</v>
      </c>
      <c r="N9109" s="112">
        <f t="shared" si="285"/>
        <v>-4.1624815564013264</v>
      </c>
    </row>
    <row r="9110" spans="1:14" x14ac:dyDescent="0.25">
      <c r="A9110" s="111" t="s">
        <v>832</v>
      </c>
      <c r="B9110" s="111">
        <f>INDEX(kommuner!C:C,MATCH(_xlfn.NUMBERVALUE(A9110),kommuner!B:B,0))</f>
        <v>4645</v>
      </c>
      <c r="C9110" s="111" t="s">
        <v>127</v>
      </c>
      <c r="D9110" s="111" t="s">
        <v>127</v>
      </c>
      <c r="E9110" s="111" t="s">
        <v>123</v>
      </c>
      <c r="F9110" s="111" t="s">
        <v>179</v>
      </c>
      <c r="G9110" s="111" t="s">
        <v>167</v>
      </c>
      <c r="H9110" s="111" t="s">
        <v>179</v>
      </c>
      <c r="I9110" s="111" t="s">
        <v>167</v>
      </c>
      <c r="J9110" t="str">
        <f t="shared" si="284"/>
        <v>4645SkogOrganisk jordBlandingsskogImpediment</v>
      </c>
      <c r="K9110" s="111">
        <v>-0.28586344175800005</v>
      </c>
      <c r="L9110" s="111">
        <v>0.92784825435236762</v>
      </c>
      <c r="M9110" s="111">
        <v>0.46510463492953991</v>
      </c>
      <c r="N9110" s="112">
        <f t="shared" si="285"/>
        <v>1.1070894475239075</v>
      </c>
    </row>
    <row r="9111" spans="1:14" x14ac:dyDescent="0.25">
      <c r="A9111" s="111" t="s">
        <v>832</v>
      </c>
      <c r="B9111" s="111">
        <f>INDEX(kommuner!C:C,MATCH(_xlfn.NUMBERVALUE(A9111),kommuner!B:B,0))</f>
        <v>4645</v>
      </c>
      <c r="C9111" s="111" t="s">
        <v>127</v>
      </c>
      <c r="D9111" s="111" t="s">
        <v>127</v>
      </c>
      <c r="E9111" s="111" t="s">
        <v>123</v>
      </c>
      <c r="F9111" s="111" t="s">
        <v>179</v>
      </c>
      <c r="G9111" s="111" t="s">
        <v>190</v>
      </c>
      <c r="H9111" s="111" t="s">
        <v>179</v>
      </c>
      <c r="I9111" s="111" t="s">
        <v>190</v>
      </c>
      <c r="J9111" t="str">
        <f t="shared" si="284"/>
        <v>4645SkogOrganisk jordBlandingsskogLav</v>
      </c>
      <c r="K9111" s="111">
        <v>-1.2347339377887629</v>
      </c>
      <c r="L9111" s="111">
        <v>0.92784825435236762</v>
      </c>
      <c r="M9111" s="111">
        <v>0.46510463492953991</v>
      </c>
      <c r="N9111" s="112">
        <f t="shared" si="285"/>
        <v>0.15821895149314458</v>
      </c>
    </row>
    <row r="9112" spans="1:14" x14ac:dyDescent="0.25">
      <c r="A9112" s="111" t="s">
        <v>832</v>
      </c>
      <c r="B9112" s="111">
        <f>INDEX(kommuner!C:C,MATCH(_xlfn.NUMBERVALUE(A9112),kommuner!B:B,0))</f>
        <v>4645</v>
      </c>
      <c r="C9112" s="111" t="s">
        <v>127</v>
      </c>
      <c r="D9112" s="111" t="s">
        <v>127</v>
      </c>
      <c r="E9112" s="111" t="s">
        <v>123</v>
      </c>
      <c r="F9112" s="111" t="s">
        <v>179</v>
      </c>
      <c r="G9112" s="111" t="s">
        <v>173</v>
      </c>
      <c r="H9112" s="111" t="s">
        <v>179</v>
      </c>
      <c r="I9112" s="111" t="s">
        <v>173</v>
      </c>
      <c r="J9112" t="str">
        <f t="shared" si="284"/>
        <v>4645SkogOrganisk jordBlandingsskogMiddels</v>
      </c>
      <c r="K9112" s="111">
        <v>-2.4239591752717748</v>
      </c>
      <c r="L9112" s="111">
        <v>0.92784825435236762</v>
      </c>
      <c r="M9112" s="111">
        <v>0.46510463492953991</v>
      </c>
      <c r="N9112" s="112">
        <f t="shared" si="285"/>
        <v>-1.0310062859898674</v>
      </c>
    </row>
    <row r="9113" spans="1:14" x14ac:dyDescent="0.25">
      <c r="A9113" s="111" t="s">
        <v>832</v>
      </c>
      <c r="B9113" s="111">
        <f>INDEX(kommuner!C:C,MATCH(_xlfn.NUMBERVALUE(A9113),kommuner!B:B,0))</f>
        <v>4645</v>
      </c>
      <c r="C9113" s="111" t="s">
        <v>127</v>
      </c>
      <c r="D9113" s="111" t="s">
        <v>127</v>
      </c>
      <c r="E9113" s="111" t="s">
        <v>123</v>
      </c>
      <c r="F9113" s="111" t="s">
        <v>179</v>
      </c>
      <c r="G9113" s="111" t="s">
        <v>186</v>
      </c>
      <c r="H9113" s="111" t="s">
        <v>179</v>
      </c>
      <c r="I9113" s="111" t="s">
        <v>186</v>
      </c>
      <c r="J9113" t="str">
        <f t="shared" si="284"/>
        <v>4645SkogOrganisk jordBlandingsskogSærs høy</v>
      </c>
      <c r="K9113" s="111">
        <v>-1.5726115302258048</v>
      </c>
      <c r="L9113" s="111">
        <v>0.92784825435236762</v>
      </c>
      <c r="M9113" s="111">
        <v>0.46510463492953991</v>
      </c>
      <c r="N9113" s="112">
        <f t="shared" si="285"/>
        <v>-0.17965864094389727</v>
      </c>
    </row>
    <row r="9114" spans="1:14" x14ac:dyDescent="0.25">
      <c r="A9114" s="111" t="s">
        <v>832</v>
      </c>
      <c r="B9114" s="111">
        <f>INDEX(kommuner!C:C,MATCH(_xlfn.NUMBERVALUE(A9114),kommuner!B:B,0))</f>
        <v>4645</v>
      </c>
      <c r="C9114" s="111" t="s">
        <v>127</v>
      </c>
      <c r="D9114" s="111" t="s">
        <v>127</v>
      </c>
      <c r="E9114" s="111" t="s">
        <v>123</v>
      </c>
      <c r="F9114" s="111" t="s">
        <v>185</v>
      </c>
      <c r="G9114" s="111" t="s">
        <v>180</v>
      </c>
      <c r="H9114" s="111" t="s">
        <v>185</v>
      </c>
      <c r="I9114" s="111" t="s">
        <v>180</v>
      </c>
      <c r="J9114" t="str">
        <f t="shared" si="284"/>
        <v>4645SkogOrganisk jordLauvskogHøy</v>
      </c>
      <c r="K9114" s="111">
        <v>-1.9913688882377358</v>
      </c>
      <c r="L9114" s="111">
        <v>0.92784825435236762</v>
      </c>
      <c r="M9114" s="111">
        <v>0.46510463492953991</v>
      </c>
      <c r="N9114" s="112">
        <f t="shared" si="285"/>
        <v>-0.59841599895582831</v>
      </c>
    </row>
    <row r="9115" spans="1:14" x14ac:dyDescent="0.25">
      <c r="A9115" s="111" t="s">
        <v>832</v>
      </c>
      <c r="B9115" s="111">
        <f>INDEX(kommuner!C:C,MATCH(_xlfn.NUMBERVALUE(A9115),kommuner!B:B,0))</f>
        <v>4645</v>
      </c>
      <c r="C9115" s="111" t="s">
        <v>127</v>
      </c>
      <c r="D9115" s="111" t="s">
        <v>127</v>
      </c>
      <c r="E9115" s="111" t="s">
        <v>123</v>
      </c>
      <c r="F9115" s="111" t="s">
        <v>185</v>
      </c>
      <c r="G9115" s="111" t="s">
        <v>167</v>
      </c>
      <c r="H9115" s="111" t="s">
        <v>185</v>
      </c>
      <c r="I9115" s="111" t="s">
        <v>167</v>
      </c>
      <c r="J9115" t="str">
        <f t="shared" si="284"/>
        <v>4645SkogOrganisk jordLauvskogImpediment</v>
      </c>
      <c r="K9115" s="111">
        <v>0.35000626494250675</v>
      </c>
      <c r="L9115" s="111">
        <v>0.92784825435236762</v>
      </c>
      <c r="M9115" s="111">
        <v>0.46510463492953991</v>
      </c>
      <c r="N9115" s="112">
        <f t="shared" si="285"/>
        <v>1.7429591542244141</v>
      </c>
    </row>
    <row r="9116" spans="1:14" x14ac:dyDescent="0.25">
      <c r="A9116" s="111" t="s">
        <v>832</v>
      </c>
      <c r="B9116" s="111">
        <f>INDEX(kommuner!C:C,MATCH(_xlfn.NUMBERVALUE(A9116),kommuner!B:B,0))</f>
        <v>4645</v>
      </c>
      <c r="C9116" s="111" t="s">
        <v>127</v>
      </c>
      <c r="D9116" s="111" t="s">
        <v>127</v>
      </c>
      <c r="E9116" s="111" t="s">
        <v>123</v>
      </c>
      <c r="F9116" s="111" t="s">
        <v>185</v>
      </c>
      <c r="G9116" s="111" t="s">
        <v>190</v>
      </c>
      <c r="H9116" s="111" t="s">
        <v>185</v>
      </c>
      <c r="I9116" s="111" t="s">
        <v>190</v>
      </c>
      <c r="J9116" t="str">
        <f t="shared" si="284"/>
        <v>4645SkogOrganisk jordLauvskogLav</v>
      </c>
      <c r="K9116" s="111">
        <v>1.1144075558526714</v>
      </c>
      <c r="L9116" s="111">
        <v>0.92784825435236762</v>
      </c>
      <c r="M9116" s="111">
        <v>0.46510463492953991</v>
      </c>
      <c r="N9116" s="112">
        <f t="shared" si="285"/>
        <v>2.5073604451345788</v>
      </c>
    </row>
    <row r="9117" spans="1:14" x14ac:dyDescent="0.25">
      <c r="A9117" s="111" t="s">
        <v>832</v>
      </c>
      <c r="B9117" s="111">
        <f>INDEX(kommuner!C:C,MATCH(_xlfn.NUMBERVALUE(A9117),kommuner!B:B,0))</f>
        <v>4645</v>
      </c>
      <c r="C9117" s="111" t="s">
        <v>127</v>
      </c>
      <c r="D9117" s="111" t="s">
        <v>127</v>
      </c>
      <c r="E9117" s="111" t="s">
        <v>123</v>
      </c>
      <c r="F9117" s="111" t="s">
        <v>185</v>
      </c>
      <c r="G9117" s="111" t="s">
        <v>173</v>
      </c>
      <c r="H9117" s="111" t="s">
        <v>185</v>
      </c>
      <c r="I9117" s="111" t="s">
        <v>173</v>
      </c>
      <c r="J9117" t="str">
        <f t="shared" si="284"/>
        <v>4645SkogOrganisk jordLauvskogMiddels</v>
      </c>
      <c r="K9117" s="111">
        <v>-0.62664468270982987</v>
      </c>
      <c r="L9117" s="111">
        <v>0.92784825435236762</v>
      </c>
      <c r="M9117" s="111">
        <v>0.46510463492953991</v>
      </c>
      <c r="N9117" s="112">
        <f t="shared" si="285"/>
        <v>0.76630820657207765</v>
      </c>
    </row>
    <row r="9118" spans="1:14" x14ac:dyDescent="0.25">
      <c r="A9118" s="111" t="s">
        <v>832</v>
      </c>
      <c r="B9118" s="111">
        <f>INDEX(kommuner!C:C,MATCH(_xlfn.NUMBERVALUE(A9118),kommuner!B:B,0))</f>
        <v>4645</v>
      </c>
      <c r="C9118" s="111" t="s">
        <v>127</v>
      </c>
      <c r="D9118" s="111" t="s">
        <v>127</v>
      </c>
      <c r="E9118" s="111" t="s">
        <v>123</v>
      </c>
      <c r="F9118" s="111" t="s">
        <v>185</v>
      </c>
      <c r="G9118" s="111" t="s">
        <v>186</v>
      </c>
      <c r="H9118" s="111" t="s">
        <v>185</v>
      </c>
      <c r="I9118" s="111" t="s">
        <v>186</v>
      </c>
      <c r="J9118" t="str">
        <f t="shared" si="284"/>
        <v>4645SkogOrganisk jordLauvskogSærs høy</v>
      </c>
      <c r="K9118" s="111">
        <v>-1.8997279926091779</v>
      </c>
      <c r="L9118" s="111">
        <v>0.92784825435236762</v>
      </c>
      <c r="M9118" s="111">
        <v>0.46510463492953991</v>
      </c>
      <c r="N9118" s="112">
        <f t="shared" si="285"/>
        <v>-0.50677510332727038</v>
      </c>
    </row>
    <row r="9119" spans="1:14" x14ac:dyDescent="0.25">
      <c r="A9119" s="111" t="s">
        <v>832</v>
      </c>
      <c r="B9119" s="111">
        <f>INDEX(kommuner!C:C,MATCH(_xlfn.NUMBERVALUE(A9119),kommuner!B:B,0))</f>
        <v>4645</v>
      </c>
      <c r="C9119" s="111" t="s">
        <v>83</v>
      </c>
      <c r="D9119" s="111" t="s">
        <v>83</v>
      </c>
      <c r="E9119" s="111" t="s">
        <v>126</v>
      </c>
      <c r="F9119" s="111" t="s">
        <v>139</v>
      </c>
      <c r="G9119" s="111" t="s">
        <v>139</v>
      </c>
      <c r="H9119" s="111" t="s">
        <v>139</v>
      </c>
      <c r="I9119" s="111" t="s">
        <v>139</v>
      </c>
      <c r="J9119" t="str">
        <f t="shared" si="284"/>
        <v>4645Utbygd arealMineraljord</v>
      </c>
      <c r="K9119" s="111">
        <v>-1.3010725986550351</v>
      </c>
      <c r="L9119" s="111">
        <v>0</v>
      </c>
      <c r="M9119" s="111">
        <v>1.303047089454229E-2</v>
      </c>
      <c r="N9119" s="112">
        <f t="shared" si="285"/>
        <v>-1.2880421277604928</v>
      </c>
    </row>
    <row r="9120" spans="1:14" x14ac:dyDescent="0.25">
      <c r="A9120" s="111" t="s">
        <v>832</v>
      </c>
      <c r="B9120" s="111">
        <f>INDEX(kommuner!C:C,MATCH(_xlfn.NUMBERVALUE(A9120),kommuner!B:B,0))</f>
        <v>4645</v>
      </c>
      <c r="C9120" s="111" t="s">
        <v>83</v>
      </c>
      <c r="D9120" s="111" t="s">
        <v>83</v>
      </c>
      <c r="E9120" s="111" t="s">
        <v>123</v>
      </c>
      <c r="F9120" s="111" t="s">
        <v>139</v>
      </c>
      <c r="G9120" s="111" t="s">
        <v>139</v>
      </c>
      <c r="H9120" s="111" t="s">
        <v>139</v>
      </c>
      <c r="I9120" s="111" t="s">
        <v>139</v>
      </c>
      <c r="J9120" t="str">
        <f t="shared" si="284"/>
        <v>4645Utbygd arealOrganisk jord</v>
      </c>
      <c r="K9120" s="111">
        <v>29.011421395201612</v>
      </c>
      <c r="L9120" s="111">
        <v>0</v>
      </c>
      <c r="M9120" s="111">
        <v>1.303047089454229E-2</v>
      </c>
      <c r="N9120" s="112">
        <f t="shared" si="285"/>
        <v>29.024451866096154</v>
      </c>
    </row>
    <row r="9121" spans="1:14" x14ac:dyDescent="0.25">
      <c r="A9121" s="111" t="s">
        <v>832</v>
      </c>
      <c r="B9121" s="111">
        <f>INDEX(kommuner!C:C,MATCH(_xlfn.NUMBERVALUE(A9121),kommuner!B:B,0))</f>
        <v>4645</v>
      </c>
      <c r="C9121" s="111" t="s">
        <v>181</v>
      </c>
      <c r="D9121" s="111" t="s">
        <v>181</v>
      </c>
      <c r="E9121" s="111" t="s">
        <v>123</v>
      </c>
      <c r="F9121" s="111" t="s">
        <v>139</v>
      </c>
      <c r="G9121" s="111" t="s">
        <v>139</v>
      </c>
      <c r="H9121" s="111" t="s">
        <v>139</v>
      </c>
      <c r="I9121" s="111" t="s">
        <v>139</v>
      </c>
      <c r="J9121" t="str">
        <f t="shared" si="284"/>
        <v>4645Vann og myrOrganisk jord</v>
      </c>
      <c r="K9121" s="111">
        <v>-0.38124953903444653</v>
      </c>
      <c r="L9121" s="111">
        <v>0</v>
      </c>
      <c r="M9121" s="111">
        <v>0</v>
      </c>
      <c r="N9121" s="112">
        <f t="shared" si="285"/>
        <v>-0.38124953903444653</v>
      </c>
    </row>
    <row r="9122" spans="1:14" x14ac:dyDescent="0.25">
      <c r="A9122" s="111" t="s">
        <v>833</v>
      </c>
      <c r="B9122" s="111">
        <f>INDEX(kommuner!C:C,MATCH(_xlfn.NUMBERVALUE(A9122),kommuner!B:B,0))</f>
        <v>4646</v>
      </c>
      <c r="C9122" s="111" t="s">
        <v>82</v>
      </c>
      <c r="D9122" s="111" t="s">
        <v>82</v>
      </c>
      <c r="E9122" s="111" t="s">
        <v>126</v>
      </c>
      <c r="F9122" s="111" t="s">
        <v>139</v>
      </c>
      <c r="G9122" s="111" t="s">
        <v>139</v>
      </c>
      <c r="H9122" s="111" t="s">
        <v>139</v>
      </c>
      <c r="I9122" s="111" t="s">
        <v>139</v>
      </c>
      <c r="J9122" t="str">
        <f t="shared" si="284"/>
        <v>4646Annen utmarkMineraljord</v>
      </c>
      <c r="K9122" s="111">
        <v>-0.12122885237983599</v>
      </c>
      <c r="L9122" s="111">
        <v>0</v>
      </c>
      <c r="M9122" s="111">
        <v>0</v>
      </c>
      <c r="N9122" s="112">
        <f t="shared" si="285"/>
        <v>-0.12122885237983599</v>
      </c>
    </row>
    <row r="9123" spans="1:14" x14ac:dyDescent="0.25">
      <c r="A9123" s="111" t="s">
        <v>833</v>
      </c>
      <c r="B9123" s="111">
        <f>INDEX(kommuner!C:C,MATCH(_xlfn.NUMBERVALUE(A9123),kommuner!B:B,0))</f>
        <v>4646</v>
      </c>
      <c r="C9123" s="111" t="s">
        <v>121</v>
      </c>
      <c r="D9123" s="111" t="s">
        <v>121</v>
      </c>
      <c r="E9123" s="111" t="s">
        <v>126</v>
      </c>
      <c r="F9123" s="111" t="s">
        <v>139</v>
      </c>
      <c r="G9123" s="111" t="s">
        <v>139</v>
      </c>
      <c r="H9123" s="111" t="s">
        <v>139</v>
      </c>
      <c r="I9123" s="111" t="s">
        <v>139</v>
      </c>
      <c r="J9123" t="str">
        <f t="shared" si="284"/>
        <v>4646BeiteMineraljord</v>
      </c>
      <c r="K9123" s="111">
        <v>-0.96338340838695502</v>
      </c>
      <c r="L9123" s="111">
        <v>0</v>
      </c>
      <c r="M9123" s="111">
        <v>1.2448711246839999E-7</v>
      </c>
      <c r="N9123" s="112">
        <f t="shared" si="285"/>
        <v>-0.96338328389984251</v>
      </c>
    </row>
    <row r="9124" spans="1:14" x14ac:dyDescent="0.25">
      <c r="A9124" s="111" t="s">
        <v>833</v>
      </c>
      <c r="B9124" s="111">
        <f>INDEX(kommuner!C:C,MATCH(_xlfn.NUMBERVALUE(A9124),kommuner!B:B,0))</f>
        <v>4646</v>
      </c>
      <c r="C9124" s="111" t="s">
        <v>121</v>
      </c>
      <c r="D9124" s="111" t="s">
        <v>121</v>
      </c>
      <c r="E9124" s="111" t="s">
        <v>123</v>
      </c>
      <c r="F9124" s="111" t="s">
        <v>139</v>
      </c>
      <c r="G9124" s="111" t="s">
        <v>139</v>
      </c>
      <c r="H9124" s="111" t="s">
        <v>139</v>
      </c>
      <c r="I9124" s="111" t="s">
        <v>139</v>
      </c>
      <c r="J9124" t="str">
        <f t="shared" si="284"/>
        <v>4646BeiteOrganisk jord</v>
      </c>
      <c r="K9124" s="111">
        <v>12.077525935985037</v>
      </c>
      <c r="L9124" s="111">
        <v>1.6412500000000001</v>
      </c>
      <c r="M9124" s="111">
        <v>0</v>
      </c>
      <c r="N9124" s="112">
        <f t="shared" si="285"/>
        <v>13.718775935985036</v>
      </c>
    </row>
    <row r="9125" spans="1:14" x14ac:dyDescent="0.25">
      <c r="A9125" s="111" t="s">
        <v>833</v>
      </c>
      <c r="B9125" s="111">
        <f>INDEX(kommuner!C:C,MATCH(_xlfn.NUMBERVALUE(A9125),kommuner!B:B,0))</f>
        <v>4646</v>
      </c>
      <c r="C9125" s="111" t="s">
        <v>84</v>
      </c>
      <c r="D9125" s="111" t="s">
        <v>84</v>
      </c>
      <c r="E9125" s="111" t="s">
        <v>126</v>
      </c>
      <c r="F9125" s="111" t="s">
        <v>139</v>
      </c>
      <c r="G9125" s="111" t="s">
        <v>139</v>
      </c>
      <c r="H9125" s="111" t="s">
        <v>139</v>
      </c>
      <c r="I9125" s="111" t="s">
        <v>139</v>
      </c>
      <c r="J9125" t="str">
        <f t="shared" si="284"/>
        <v>4646Dyrket markMineraljord</v>
      </c>
      <c r="K9125" s="111">
        <v>-0.77042202609341914</v>
      </c>
      <c r="L9125" s="111">
        <v>0</v>
      </c>
      <c r="M9125" s="111">
        <v>0</v>
      </c>
      <c r="N9125" s="112">
        <f t="shared" si="285"/>
        <v>-0.77042202609341914</v>
      </c>
    </row>
    <row r="9126" spans="1:14" x14ac:dyDescent="0.25">
      <c r="A9126" s="111" t="s">
        <v>833</v>
      </c>
      <c r="B9126" s="111">
        <f>INDEX(kommuner!C:C,MATCH(_xlfn.NUMBERVALUE(A9126),kommuner!B:B,0))</f>
        <v>4646</v>
      </c>
      <c r="C9126" s="111" t="s">
        <v>84</v>
      </c>
      <c r="D9126" s="111" t="s">
        <v>84</v>
      </c>
      <c r="E9126" s="111" t="s">
        <v>123</v>
      </c>
      <c r="F9126" s="111" t="s">
        <v>139</v>
      </c>
      <c r="G9126" s="111" t="s">
        <v>139</v>
      </c>
      <c r="H9126" s="111" t="s">
        <v>139</v>
      </c>
      <c r="I9126" s="111" t="s">
        <v>139</v>
      </c>
      <c r="J9126" t="str">
        <f t="shared" si="284"/>
        <v>4646Dyrket markOrganisk jord</v>
      </c>
      <c r="K9126" s="111">
        <v>28.726149366675592</v>
      </c>
      <c r="L9126" s="111">
        <v>1.45625</v>
      </c>
      <c r="M9126" s="111">
        <v>0</v>
      </c>
      <c r="N9126" s="112">
        <f t="shared" si="285"/>
        <v>30.182399366675593</v>
      </c>
    </row>
    <row r="9127" spans="1:14" x14ac:dyDescent="0.25">
      <c r="A9127" s="111" t="s">
        <v>833</v>
      </c>
      <c r="B9127" s="111">
        <f>INDEX(kommuner!C:C,MATCH(_xlfn.NUMBERVALUE(A9127),kommuner!B:B,0))</f>
        <v>4646</v>
      </c>
      <c r="C9127" s="111" t="s">
        <v>127</v>
      </c>
      <c r="D9127" s="111" t="s">
        <v>127</v>
      </c>
      <c r="E9127" s="111" t="s">
        <v>126</v>
      </c>
      <c r="F9127" s="111" t="s">
        <v>172</v>
      </c>
      <c r="G9127" s="111" t="s">
        <v>180</v>
      </c>
      <c r="H9127" s="111" t="s">
        <v>172</v>
      </c>
      <c r="I9127" s="111" t="s">
        <v>180</v>
      </c>
      <c r="J9127" t="str">
        <f t="shared" si="284"/>
        <v>4646SkogMineraljordBarskogHøy</v>
      </c>
      <c r="K9127" s="111">
        <v>-3.4914408319412575</v>
      </c>
      <c r="L9127" s="111">
        <v>0.85306406685236758</v>
      </c>
      <c r="M9127" s="111">
        <v>6.4056614999681585E-2</v>
      </c>
      <c r="N9127" s="112">
        <f t="shared" si="285"/>
        <v>-2.5743201500892083</v>
      </c>
    </row>
    <row r="9128" spans="1:14" x14ac:dyDescent="0.25">
      <c r="A9128" s="111" t="s">
        <v>833</v>
      </c>
      <c r="B9128" s="111">
        <f>INDEX(kommuner!C:C,MATCH(_xlfn.NUMBERVALUE(A9128),kommuner!B:B,0))</f>
        <v>4646</v>
      </c>
      <c r="C9128" s="111" t="s">
        <v>127</v>
      </c>
      <c r="D9128" s="111" t="s">
        <v>127</v>
      </c>
      <c r="E9128" s="111" t="s">
        <v>126</v>
      </c>
      <c r="F9128" s="111" t="s">
        <v>172</v>
      </c>
      <c r="G9128" s="111" t="s">
        <v>167</v>
      </c>
      <c r="H9128" s="111" t="s">
        <v>172</v>
      </c>
      <c r="I9128" s="111" t="s">
        <v>167</v>
      </c>
      <c r="J9128" t="str">
        <f t="shared" si="284"/>
        <v>4646SkogMineraljordBarskogImpediment</v>
      </c>
      <c r="K9128" s="111">
        <v>-1.1558387230259366</v>
      </c>
      <c r="L9128" s="111">
        <v>0.85306406685236758</v>
      </c>
      <c r="M9128" s="111">
        <v>6.3979989500968365E-2</v>
      </c>
      <c r="N9128" s="112">
        <f t="shared" si="285"/>
        <v>-0.23879466667260066</v>
      </c>
    </row>
    <row r="9129" spans="1:14" x14ac:dyDescent="0.25">
      <c r="A9129" s="111" t="s">
        <v>833</v>
      </c>
      <c r="B9129" s="111">
        <f>INDEX(kommuner!C:C,MATCH(_xlfn.NUMBERVALUE(A9129),kommuner!B:B,0))</f>
        <v>4646</v>
      </c>
      <c r="C9129" s="111" t="s">
        <v>127</v>
      </c>
      <c r="D9129" s="111" t="s">
        <v>127</v>
      </c>
      <c r="E9129" s="111" t="s">
        <v>126</v>
      </c>
      <c r="F9129" s="111" t="s">
        <v>172</v>
      </c>
      <c r="G9129" s="111" t="s">
        <v>190</v>
      </c>
      <c r="H9129" s="111" t="s">
        <v>172</v>
      </c>
      <c r="I9129" s="111" t="s">
        <v>190</v>
      </c>
      <c r="J9129" t="str">
        <f t="shared" si="284"/>
        <v>4646SkogMineraljordBarskogLav</v>
      </c>
      <c r="K9129" s="111">
        <v>-1.8215681825293268</v>
      </c>
      <c r="L9129" s="111">
        <v>0.85306406685236758</v>
      </c>
      <c r="M9129" s="111">
        <v>6.3979989500968365E-2</v>
      </c>
      <c r="N9129" s="112">
        <f t="shared" si="285"/>
        <v>-0.90452412617599087</v>
      </c>
    </row>
    <row r="9130" spans="1:14" x14ac:dyDescent="0.25">
      <c r="A9130" s="111" t="s">
        <v>833</v>
      </c>
      <c r="B9130" s="111">
        <f>INDEX(kommuner!C:C,MATCH(_xlfn.NUMBERVALUE(A9130),kommuner!B:B,0))</f>
        <v>4646</v>
      </c>
      <c r="C9130" s="111" t="s">
        <v>127</v>
      </c>
      <c r="D9130" s="111" t="s">
        <v>127</v>
      </c>
      <c r="E9130" s="111" t="s">
        <v>126</v>
      </c>
      <c r="F9130" s="111" t="s">
        <v>172</v>
      </c>
      <c r="G9130" s="111" t="s">
        <v>173</v>
      </c>
      <c r="H9130" s="111" t="s">
        <v>172</v>
      </c>
      <c r="I9130" s="111" t="s">
        <v>173</v>
      </c>
      <c r="J9130" t="str">
        <f t="shared" si="284"/>
        <v>4646SkogMineraljordBarskogMiddels</v>
      </c>
      <c r="K9130" s="111">
        <v>-2.9452289214132028</v>
      </c>
      <c r="L9130" s="111">
        <v>0.85306406685236758</v>
      </c>
      <c r="M9130" s="111">
        <v>6.4056614999681585E-2</v>
      </c>
      <c r="N9130" s="112">
        <f t="shared" si="285"/>
        <v>-2.0281082395611536</v>
      </c>
    </row>
    <row r="9131" spans="1:14" x14ac:dyDescent="0.25">
      <c r="A9131" s="111" t="s">
        <v>833</v>
      </c>
      <c r="B9131" s="111">
        <f>INDEX(kommuner!C:C,MATCH(_xlfn.NUMBERVALUE(A9131),kommuner!B:B,0))</f>
        <v>4646</v>
      </c>
      <c r="C9131" s="111" t="s">
        <v>127</v>
      </c>
      <c r="D9131" s="111" t="s">
        <v>127</v>
      </c>
      <c r="E9131" s="111" t="s">
        <v>126</v>
      </c>
      <c r="F9131" s="111" t="s">
        <v>172</v>
      </c>
      <c r="G9131" s="111" t="s">
        <v>186</v>
      </c>
      <c r="H9131" s="111" t="s">
        <v>172</v>
      </c>
      <c r="I9131" s="111" t="s">
        <v>186</v>
      </c>
      <c r="J9131" t="str">
        <f t="shared" si="284"/>
        <v>4646SkogMineraljordBarskogSærs høy</v>
      </c>
      <c r="K9131" s="111">
        <v>-2.734962032443129</v>
      </c>
      <c r="L9131" s="111">
        <v>0.85306406685236758</v>
      </c>
      <c r="M9131" s="111">
        <v>6.4056614999681585E-2</v>
      </c>
      <c r="N9131" s="112">
        <f t="shared" si="285"/>
        <v>-1.81784135059108</v>
      </c>
    </row>
    <row r="9132" spans="1:14" x14ac:dyDescent="0.25">
      <c r="A9132" s="111" t="s">
        <v>833</v>
      </c>
      <c r="B9132" s="111">
        <f>INDEX(kommuner!C:C,MATCH(_xlfn.NUMBERVALUE(A9132),kommuner!B:B,0))</f>
        <v>4646</v>
      </c>
      <c r="C9132" s="111" t="s">
        <v>127</v>
      </c>
      <c r="D9132" s="111" t="s">
        <v>127</v>
      </c>
      <c r="E9132" s="111" t="s">
        <v>126</v>
      </c>
      <c r="F9132" s="111" t="s">
        <v>179</v>
      </c>
      <c r="G9132" s="111" t="s">
        <v>180</v>
      </c>
      <c r="H9132" s="111" t="s">
        <v>179</v>
      </c>
      <c r="I9132" s="111" t="s">
        <v>180</v>
      </c>
      <c r="J9132" t="str">
        <f t="shared" si="284"/>
        <v>4646SkogMineraljordBlandingsskogHøy</v>
      </c>
      <c r="K9132" s="111">
        <v>-7.1939050909469406</v>
      </c>
      <c r="L9132" s="111">
        <v>0.85306406685236758</v>
      </c>
      <c r="M9132" s="111">
        <v>6.3979989500968365E-2</v>
      </c>
      <c r="N9132" s="112">
        <f t="shared" si="285"/>
        <v>-6.2768610345936047</v>
      </c>
    </row>
    <row r="9133" spans="1:14" x14ac:dyDescent="0.25">
      <c r="A9133" s="111" t="s">
        <v>833</v>
      </c>
      <c r="B9133" s="111">
        <f>INDEX(kommuner!C:C,MATCH(_xlfn.NUMBERVALUE(A9133),kommuner!B:B,0))</f>
        <v>4646</v>
      </c>
      <c r="C9133" s="111" t="s">
        <v>127</v>
      </c>
      <c r="D9133" s="111" t="s">
        <v>127</v>
      </c>
      <c r="E9133" s="111" t="s">
        <v>126</v>
      </c>
      <c r="F9133" s="111" t="s">
        <v>179</v>
      </c>
      <c r="G9133" s="111" t="s">
        <v>167</v>
      </c>
      <c r="H9133" s="111" t="s">
        <v>179</v>
      </c>
      <c r="I9133" s="111" t="s">
        <v>167</v>
      </c>
      <c r="J9133" t="str">
        <f t="shared" si="284"/>
        <v>4646SkogMineraljordBlandingsskogImpediment</v>
      </c>
      <c r="K9133" s="111">
        <v>-1.6598037998579707</v>
      </c>
      <c r="L9133" s="111">
        <v>0.85306406685236758</v>
      </c>
      <c r="M9133" s="111">
        <v>6.3979989500968365E-2</v>
      </c>
      <c r="N9133" s="112">
        <f t="shared" si="285"/>
        <v>-0.7427597435046347</v>
      </c>
    </row>
    <row r="9134" spans="1:14" x14ac:dyDescent="0.25">
      <c r="A9134" s="111" t="s">
        <v>833</v>
      </c>
      <c r="B9134" s="111">
        <f>INDEX(kommuner!C:C,MATCH(_xlfn.NUMBERVALUE(A9134),kommuner!B:B,0))</f>
        <v>4646</v>
      </c>
      <c r="C9134" s="111" t="s">
        <v>127</v>
      </c>
      <c r="D9134" s="111" t="s">
        <v>127</v>
      </c>
      <c r="E9134" s="111" t="s">
        <v>126</v>
      </c>
      <c r="F9134" s="111" t="s">
        <v>179</v>
      </c>
      <c r="G9134" s="111" t="s">
        <v>190</v>
      </c>
      <c r="H9134" s="111" t="s">
        <v>179</v>
      </c>
      <c r="I9134" s="111" t="s">
        <v>190</v>
      </c>
      <c r="J9134" t="str">
        <f t="shared" si="284"/>
        <v>4646SkogMineraljordBlandingsskogLav</v>
      </c>
      <c r="K9134" s="111">
        <v>-2.5588434197694254</v>
      </c>
      <c r="L9134" s="111">
        <v>0.85306406685236758</v>
      </c>
      <c r="M9134" s="111">
        <v>6.3979989500968365E-2</v>
      </c>
      <c r="N9134" s="112">
        <f t="shared" si="285"/>
        <v>-1.6417993634160897</v>
      </c>
    </row>
    <row r="9135" spans="1:14" x14ac:dyDescent="0.25">
      <c r="A9135" s="111" t="s">
        <v>833</v>
      </c>
      <c r="B9135" s="111">
        <f>INDEX(kommuner!C:C,MATCH(_xlfn.NUMBERVALUE(A9135),kommuner!B:B,0))</f>
        <v>4646</v>
      </c>
      <c r="C9135" s="111" t="s">
        <v>127</v>
      </c>
      <c r="D9135" s="111" t="s">
        <v>127</v>
      </c>
      <c r="E9135" s="111" t="s">
        <v>126</v>
      </c>
      <c r="F9135" s="111" t="s">
        <v>179</v>
      </c>
      <c r="G9135" s="111" t="s">
        <v>173</v>
      </c>
      <c r="H9135" s="111" t="s">
        <v>179</v>
      </c>
      <c r="I9135" s="111" t="s">
        <v>173</v>
      </c>
      <c r="J9135" t="str">
        <f t="shared" si="284"/>
        <v>4646SkogMineraljordBlandingsskogMiddels</v>
      </c>
      <c r="K9135" s="111">
        <v>-3.8687729546762566</v>
      </c>
      <c r="L9135" s="111">
        <v>0.85306406685236758</v>
      </c>
      <c r="M9135" s="111">
        <v>6.3979989500968365E-2</v>
      </c>
      <c r="N9135" s="112">
        <f t="shared" si="285"/>
        <v>-2.9517288983229206</v>
      </c>
    </row>
    <row r="9136" spans="1:14" x14ac:dyDescent="0.25">
      <c r="A9136" s="111" t="s">
        <v>833</v>
      </c>
      <c r="B9136" s="111">
        <f>INDEX(kommuner!C:C,MATCH(_xlfn.NUMBERVALUE(A9136),kommuner!B:B,0))</f>
        <v>4646</v>
      </c>
      <c r="C9136" s="111" t="s">
        <v>127</v>
      </c>
      <c r="D9136" s="111" t="s">
        <v>127</v>
      </c>
      <c r="E9136" s="111" t="s">
        <v>126</v>
      </c>
      <c r="F9136" s="111" t="s">
        <v>179</v>
      </c>
      <c r="G9136" s="111" t="s">
        <v>186</v>
      </c>
      <c r="H9136" s="111" t="s">
        <v>179</v>
      </c>
      <c r="I9136" s="111" t="s">
        <v>186</v>
      </c>
      <c r="J9136" t="str">
        <f t="shared" si="284"/>
        <v>4646SkogMineraljordBlandingsskogSærs høy</v>
      </c>
      <c r="K9136" s="111">
        <v>-2.9395925245326562</v>
      </c>
      <c r="L9136" s="111">
        <v>0.85306406685236758</v>
      </c>
      <c r="M9136" s="111">
        <v>6.3979989500968365E-2</v>
      </c>
      <c r="N9136" s="112">
        <f t="shared" si="285"/>
        <v>-2.0225484681793202</v>
      </c>
    </row>
    <row r="9137" spans="1:14" x14ac:dyDescent="0.25">
      <c r="A9137" s="111" t="s">
        <v>833</v>
      </c>
      <c r="B9137" s="111">
        <f>INDEX(kommuner!C:C,MATCH(_xlfn.NUMBERVALUE(A9137),kommuner!B:B,0))</f>
        <v>4646</v>
      </c>
      <c r="C9137" s="111" t="s">
        <v>127</v>
      </c>
      <c r="D9137" s="111" t="s">
        <v>127</v>
      </c>
      <c r="E9137" s="111" t="s">
        <v>126</v>
      </c>
      <c r="F9137" s="111" t="s">
        <v>185</v>
      </c>
      <c r="G9137" s="111" t="s">
        <v>180</v>
      </c>
      <c r="H9137" s="111" t="s">
        <v>185</v>
      </c>
      <c r="I9137" s="111" t="s">
        <v>180</v>
      </c>
      <c r="J9137" t="str">
        <f t="shared" si="284"/>
        <v>4646SkogMineraljordLauvskogHøy</v>
      </c>
      <c r="K9137" s="111">
        <v>-2.6171499611514069</v>
      </c>
      <c r="L9137" s="111">
        <v>0.85306406685236758</v>
      </c>
      <c r="M9137" s="111">
        <v>6.3979989500968365E-2</v>
      </c>
      <c r="N9137" s="112">
        <f t="shared" si="285"/>
        <v>-1.7001059047980711</v>
      </c>
    </row>
    <row r="9138" spans="1:14" x14ac:dyDescent="0.25">
      <c r="A9138" s="111" t="s">
        <v>833</v>
      </c>
      <c r="B9138" s="111">
        <f>INDEX(kommuner!C:C,MATCH(_xlfn.NUMBERVALUE(A9138),kommuner!B:B,0))</f>
        <v>4646</v>
      </c>
      <c r="C9138" s="111" t="s">
        <v>127</v>
      </c>
      <c r="D9138" s="111" t="s">
        <v>127</v>
      </c>
      <c r="E9138" s="111" t="s">
        <v>126</v>
      </c>
      <c r="F9138" s="111" t="s">
        <v>185</v>
      </c>
      <c r="G9138" s="111" t="s">
        <v>167</v>
      </c>
      <c r="H9138" s="111" t="s">
        <v>185</v>
      </c>
      <c r="I9138" s="111" t="s">
        <v>167</v>
      </c>
      <c r="J9138" t="str">
        <f t="shared" si="284"/>
        <v>4646SkogMineraljordLauvskogImpediment</v>
      </c>
      <c r="K9138" s="111">
        <v>-1.406906973132888</v>
      </c>
      <c r="L9138" s="111">
        <v>0.85306406685236758</v>
      </c>
      <c r="M9138" s="111">
        <v>6.3979989500968365E-2</v>
      </c>
      <c r="N9138" s="112">
        <f t="shared" si="285"/>
        <v>-0.48986291677955207</v>
      </c>
    </row>
    <row r="9139" spans="1:14" x14ac:dyDescent="0.25">
      <c r="A9139" s="111" t="s">
        <v>833</v>
      </c>
      <c r="B9139" s="111">
        <f>INDEX(kommuner!C:C,MATCH(_xlfn.NUMBERVALUE(A9139),kommuner!B:B,0))</f>
        <v>4646</v>
      </c>
      <c r="C9139" s="111" t="s">
        <v>127</v>
      </c>
      <c r="D9139" s="111" t="s">
        <v>127</v>
      </c>
      <c r="E9139" s="111" t="s">
        <v>126</v>
      </c>
      <c r="F9139" s="111" t="s">
        <v>185</v>
      </c>
      <c r="G9139" s="111" t="s">
        <v>190</v>
      </c>
      <c r="H9139" s="111" t="s">
        <v>185</v>
      </c>
      <c r="I9139" s="111" t="s">
        <v>190</v>
      </c>
      <c r="J9139" t="str">
        <f t="shared" si="284"/>
        <v>4646SkogMineraljordLauvskogLav</v>
      </c>
      <c r="K9139" s="111">
        <v>-8.9748170935426599E-2</v>
      </c>
      <c r="L9139" s="111">
        <v>0.85306406685236758</v>
      </c>
      <c r="M9139" s="111">
        <v>6.3979989500968365E-2</v>
      </c>
      <c r="N9139" s="112">
        <f t="shared" si="285"/>
        <v>0.82729588541790933</v>
      </c>
    </row>
    <row r="9140" spans="1:14" x14ac:dyDescent="0.25">
      <c r="A9140" s="111" t="s">
        <v>833</v>
      </c>
      <c r="B9140" s="111">
        <f>INDEX(kommuner!C:C,MATCH(_xlfn.NUMBERVALUE(A9140),kommuner!B:B,0))</f>
        <v>4646</v>
      </c>
      <c r="C9140" s="111" t="s">
        <v>127</v>
      </c>
      <c r="D9140" s="111" t="s">
        <v>127</v>
      </c>
      <c r="E9140" s="111" t="s">
        <v>126</v>
      </c>
      <c r="F9140" s="111" t="s">
        <v>185</v>
      </c>
      <c r="G9140" s="111" t="s">
        <v>173</v>
      </c>
      <c r="H9140" s="111" t="s">
        <v>185</v>
      </c>
      <c r="I9140" s="111" t="s">
        <v>173</v>
      </c>
      <c r="J9140" t="str">
        <f t="shared" si="284"/>
        <v>4646SkogMineraljordLauvskogMiddels</v>
      </c>
      <c r="K9140" s="111">
        <v>-1.7789409505847176</v>
      </c>
      <c r="L9140" s="111">
        <v>0.85306406685236758</v>
      </c>
      <c r="M9140" s="111">
        <v>6.3979989500968365E-2</v>
      </c>
      <c r="N9140" s="112">
        <f t="shared" si="285"/>
        <v>-0.86189689423138161</v>
      </c>
    </row>
    <row r="9141" spans="1:14" x14ac:dyDescent="0.25">
      <c r="A9141" s="111" t="s">
        <v>833</v>
      </c>
      <c r="B9141" s="111">
        <f>INDEX(kommuner!C:C,MATCH(_xlfn.NUMBERVALUE(A9141),kommuner!B:B,0))</f>
        <v>4646</v>
      </c>
      <c r="C9141" s="111" t="s">
        <v>127</v>
      </c>
      <c r="D9141" s="111" t="s">
        <v>127</v>
      </c>
      <c r="E9141" s="111" t="s">
        <v>126</v>
      </c>
      <c r="F9141" s="111" t="s">
        <v>185</v>
      </c>
      <c r="G9141" s="111" t="s">
        <v>186</v>
      </c>
      <c r="H9141" s="111" t="s">
        <v>185</v>
      </c>
      <c r="I9141" s="111" t="s">
        <v>186</v>
      </c>
      <c r="J9141" t="str">
        <f t="shared" si="284"/>
        <v>4646SkogMineraljordLauvskogSærs høy</v>
      </c>
      <c r="K9141" s="111">
        <v>-3.5879168219799293</v>
      </c>
      <c r="L9141" s="111">
        <v>0.85306406685236758</v>
      </c>
      <c r="M9141" s="111">
        <v>6.3979989500968365E-2</v>
      </c>
      <c r="N9141" s="112">
        <f t="shared" si="285"/>
        <v>-2.6708727656265934</v>
      </c>
    </row>
    <row r="9142" spans="1:14" x14ac:dyDescent="0.25">
      <c r="A9142" s="111" t="s">
        <v>833</v>
      </c>
      <c r="B9142" s="111">
        <f>INDEX(kommuner!C:C,MATCH(_xlfn.NUMBERVALUE(A9142),kommuner!B:B,0))</f>
        <v>4646</v>
      </c>
      <c r="C9142" s="111" t="s">
        <v>127</v>
      </c>
      <c r="D9142" s="111" t="s">
        <v>127</v>
      </c>
      <c r="E9142" s="111" t="s">
        <v>123</v>
      </c>
      <c r="F9142" s="111" t="s">
        <v>172</v>
      </c>
      <c r="G9142" s="111" t="s">
        <v>180</v>
      </c>
      <c r="H9142" s="111" t="s">
        <v>172</v>
      </c>
      <c r="I9142" s="111" t="s">
        <v>180</v>
      </c>
      <c r="J9142" t="str">
        <f t="shared" si="284"/>
        <v>4646SkogOrganisk jordBarskogHøy</v>
      </c>
      <c r="K9142" s="111">
        <v>-2.5184559031994138</v>
      </c>
      <c r="L9142" s="111">
        <v>0.92784825435236762</v>
      </c>
      <c r="M9142" s="111">
        <v>0.46518126042825314</v>
      </c>
      <c r="N9142" s="112">
        <f t="shared" si="285"/>
        <v>-1.1254263884187932</v>
      </c>
    </row>
    <row r="9143" spans="1:14" x14ac:dyDescent="0.25">
      <c r="A9143" s="111" t="s">
        <v>833</v>
      </c>
      <c r="B9143" s="111">
        <f>INDEX(kommuner!C:C,MATCH(_xlfn.NUMBERVALUE(A9143),kommuner!B:B,0))</f>
        <v>4646</v>
      </c>
      <c r="C9143" s="111" t="s">
        <v>127</v>
      </c>
      <c r="D9143" s="111" t="s">
        <v>127</v>
      </c>
      <c r="E9143" s="111" t="s">
        <v>123</v>
      </c>
      <c r="F9143" s="111" t="s">
        <v>172</v>
      </c>
      <c r="G9143" s="111" t="s">
        <v>167</v>
      </c>
      <c r="H9143" s="111" t="s">
        <v>172</v>
      </c>
      <c r="I9143" s="111" t="s">
        <v>167</v>
      </c>
      <c r="J9143" t="str">
        <f t="shared" si="284"/>
        <v>4646SkogOrganisk jordBarskogImpediment</v>
      </c>
      <c r="K9143" s="111">
        <v>-0.13011741963904588</v>
      </c>
      <c r="L9143" s="111">
        <v>0.92784825435236762</v>
      </c>
      <c r="M9143" s="111">
        <v>0.46510463492953991</v>
      </c>
      <c r="N9143" s="112">
        <f t="shared" si="285"/>
        <v>1.2628354696428616</v>
      </c>
    </row>
    <row r="9144" spans="1:14" x14ac:dyDescent="0.25">
      <c r="A9144" s="111" t="s">
        <v>833</v>
      </c>
      <c r="B9144" s="111">
        <f>INDEX(kommuner!C:C,MATCH(_xlfn.NUMBERVALUE(A9144),kommuner!B:B,0))</f>
        <v>4646</v>
      </c>
      <c r="C9144" s="111" t="s">
        <v>127</v>
      </c>
      <c r="D9144" s="111" t="s">
        <v>127</v>
      </c>
      <c r="E9144" s="111" t="s">
        <v>123</v>
      </c>
      <c r="F9144" s="111" t="s">
        <v>172</v>
      </c>
      <c r="G9144" s="111" t="s">
        <v>190</v>
      </c>
      <c r="H9144" s="111" t="s">
        <v>172</v>
      </c>
      <c r="I9144" s="111" t="s">
        <v>190</v>
      </c>
      <c r="J9144" t="str">
        <f t="shared" si="284"/>
        <v>4646SkogOrganisk jordBarskogLav</v>
      </c>
      <c r="K9144" s="111">
        <v>-0.50666953101693391</v>
      </c>
      <c r="L9144" s="111">
        <v>0.92784825435236762</v>
      </c>
      <c r="M9144" s="111">
        <v>0.46510463492953991</v>
      </c>
      <c r="N9144" s="112">
        <f t="shared" si="285"/>
        <v>0.88628335826497362</v>
      </c>
    </row>
    <row r="9145" spans="1:14" x14ac:dyDescent="0.25">
      <c r="A9145" s="111" t="s">
        <v>833</v>
      </c>
      <c r="B9145" s="111">
        <f>INDEX(kommuner!C:C,MATCH(_xlfn.NUMBERVALUE(A9145),kommuner!B:B,0))</f>
        <v>4646</v>
      </c>
      <c r="C9145" s="111" t="s">
        <v>127</v>
      </c>
      <c r="D9145" s="111" t="s">
        <v>127</v>
      </c>
      <c r="E9145" s="111" t="s">
        <v>123</v>
      </c>
      <c r="F9145" s="111" t="s">
        <v>172</v>
      </c>
      <c r="G9145" s="111" t="s">
        <v>173</v>
      </c>
      <c r="H9145" s="111" t="s">
        <v>172</v>
      </c>
      <c r="I9145" s="111" t="s">
        <v>173</v>
      </c>
      <c r="J9145" t="str">
        <f t="shared" si="284"/>
        <v>4646SkogOrganisk jordBarskogMiddels</v>
      </c>
      <c r="K9145" s="111">
        <v>-1.5571490961494638</v>
      </c>
      <c r="L9145" s="111">
        <v>0.92784825435236762</v>
      </c>
      <c r="M9145" s="111">
        <v>0.46518126042825314</v>
      </c>
      <c r="N9145" s="112">
        <f t="shared" si="285"/>
        <v>-0.16411958136884308</v>
      </c>
    </row>
    <row r="9146" spans="1:14" x14ac:dyDescent="0.25">
      <c r="A9146" s="111" t="s">
        <v>833</v>
      </c>
      <c r="B9146" s="111">
        <f>INDEX(kommuner!C:C,MATCH(_xlfn.NUMBERVALUE(A9146),kommuner!B:B,0))</f>
        <v>4646</v>
      </c>
      <c r="C9146" s="111" t="s">
        <v>127</v>
      </c>
      <c r="D9146" s="111" t="s">
        <v>127</v>
      </c>
      <c r="E9146" s="111" t="s">
        <v>123</v>
      </c>
      <c r="F9146" s="111" t="s">
        <v>172</v>
      </c>
      <c r="G9146" s="111" t="s">
        <v>186</v>
      </c>
      <c r="H9146" s="111" t="s">
        <v>172</v>
      </c>
      <c r="I9146" s="111" t="s">
        <v>186</v>
      </c>
      <c r="J9146" t="str">
        <f t="shared" si="284"/>
        <v>4646SkogOrganisk jordBarskogSærs høy</v>
      </c>
      <c r="K9146" s="111">
        <v>2.5548655235722699</v>
      </c>
      <c r="L9146" s="111">
        <v>0.92784825435236762</v>
      </c>
      <c r="M9146" s="111">
        <v>0.46518126042825314</v>
      </c>
      <c r="N9146" s="112">
        <f t="shared" si="285"/>
        <v>3.9478950383528906</v>
      </c>
    </row>
    <row r="9147" spans="1:14" x14ac:dyDescent="0.25">
      <c r="A9147" s="111" t="s">
        <v>833</v>
      </c>
      <c r="B9147" s="111">
        <f>INDEX(kommuner!C:C,MATCH(_xlfn.NUMBERVALUE(A9147),kommuner!B:B,0))</f>
        <v>4646</v>
      </c>
      <c r="C9147" s="111" t="s">
        <v>127</v>
      </c>
      <c r="D9147" s="111" t="s">
        <v>127</v>
      </c>
      <c r="E9147" s="111" t="s">
        <v>123</v>
      </c>
      <c r="F9147" s="111" t="s">
        <v>179</v>
      </c>
      <c r="G9147" s="111" t="s">
        <v>180</v>
      </c>
      <c r="H9147" s="111" t="s">
        <v>179</v>
      </c>
      <c r="I9147" s="111" t="s">
        <v>180</v>
      </c>
      <c r="J9147" t="str">
        <f t="shared" si="284"/>
        <v>4646SkogOrganisk jordBlandingsskogHøy</v>
      </c>
      <c r="K9147" s="111">
        <v>-5.5554344456832343</v>
      </c>
      <c r="L9147" s="111">
        <v>0.92784825435236762</v>
      </c>
      <c r="M9147" s="111">
        <v>0.46510463492953991</v>
      </c>
      <c r="N9147" s="112">
        <f t="shared" si="285"/>
        <v>-4.1624815564013264</v>
      </c>
    </row>
    <row r="9148" spans="1:14" x14ac:dyDescent="0.25">
      <c r="A9148" s="111" t="s">
        <v>833</v>
      </c>
      <c r="B9148" s="111">
        <f>INDEX(kommuner!C:C,MATCH(_xlfn.NUMBERVALUE(A9148),kommuner!B:B,0))</f>
        <v>4646</v>
      </c>
      <c r="C9148" s="111" t="s">
        <v>127</v>
      </c>
      <c r="D9148" s="111" t="s">
        <v>127</v>
      </c>
      <c r="E9148" s="111" t="s">
        <v>123</v>
      </c>
      <c r="F9148" s="111" t="s">
        <v>179</v>
      </c>
      <c r="G9148" s="111" t="s">
        <v>167</v>
      </c>
      <c r="H9148" s="111" t="s">
        <v>179</v>
      </c>
      <c r="I9148" s="111" t="s">
        <v>167</v>
      </c>
      <c r="J9148" t="str">
        <f t="shared" si="284"/>
        <v>4646SkogOrganisk jordBlandingsskogImpediment</v>
      </c>
      <c r="K9148" s="111">
        <v>-0.28586344175800005</v>
      </c>
      <c r="L9148" s="111">
        <v>0.92784825435236762</v>
      </c>
      <c r="M9148" s="111">
        <v>0.46510463492953991</v>
      </c>
      <c r="N9148" s="112">
        <f t="shared" si="285"/>
        <v>1.1070894475239075</v>
      </c>
    </row>
    <row r="9149" spans="1:14" x14ac:dyDescent="0.25">
      <c r="A9149" s="111" t="s">
        <v>833</v>
      </c>
      <c r="B9149" s="111">
        <f>INDEX(kommuner!C:C,MATCH(_xlfn.NUMBERVALUE(A9149),kommuner!B:B,0))</f>
        <v>4646</v>
      </c>
      <c r="C9149" s="111" t="s">
        <v>127</v>
      </c>
      <c r="D9149" s="111" t="s">
        <v>127</v>
      </c>
      <c r="E9149" s="111" t="s">
        <v>123</v>
      </c>
      <c r="F9149" s="111" t="s">
        <v>179</v>
      </c>
      <c r="G9149" s="111" t="s">
        <v>190</v>
      </c>
      <c r="H9149" s="111" t="s">
        <v>179</v>
      </c>
      <c r="I9149" s="111" t="s">
        <v>190</v>
      </c>
      <c r="J9149" t="str">
        <f t="shared" si="284"/>
        <v>4646SkogOrganisk jordBlandingsskogLav</v>
      </c>
      <c r="K9149" s="111">
        <v>-1.2347339377887629</v>
      </c>
      <c r="L9149" s="111">
        <v>0.92784825435236762</v>
      </c>
      <c r="M9149" s="111">
        <v>0.46510463492953991</v>
      </c>
      <c r="N9149" s="112">
        <f t="shared" si="285"/>
        <v>0.15821895149314458</v>
      </c>
    </row>
    <row r="9150" spans="1:14" x14ac:dyDescent="0.25">
      <c r="A9150" s="111" t="s">
        <v>833</v>
      </c>
      <c r="B9150" s="111">
        <f>INDEX(kommuner!C:C,MATCH(_xlfn.NUMBERVALUE(A9150),kommuner!B:B,0))</f>
        <v>4646</v>
      </c>
      <c r="C9150" s="111" t="s">
        <v>127</v>
      </c>
      <c r="D9150" s="111" t="s">
        <v>127</v>
      </c>
      <c r="E9150" s="111" t="s">
        <v>123</v>
      </c>
      <c r="F9150" s="111" t="s">
        <v>179</v>
      </c>
      <c r="G9150" s="111" t="s">
        <v>173</v>
      </c>
      <c r="H9150" s="111" t="s">
        <v>179</v>
      </c>
      <c r="I9150" s="111" t="s">
        <v>173</v>
      </c>
      <c r="J9150" t="str">
        <f t="shared" si="284"/>
        <v>4646SkogOrganisk jordBlandingsskogMiddels</v>
      </c>
      <c r="K9150" s="111">
        <v>-2.4239591752717748</v>
      </c>
      <c r="L9150" s="111">
        <v>0.92784825435236762</v>
      </c>
      <c r="M9150" s="111">
        <v>0.46510463492953991</v>
      </c>
      <c r="N9150" s="112">
        <f t="shared" si="285"/>
        <v>-1.0310062859898674</v>
      </c>
    </row>
    <row r="9151" spans="1:14" x14ac:dyDescent="0.25">
      <c r="A9151" s="111" t="s">
        <v>833</v>
      </c>
      <c r="B9151" s="111">
        <f>INDEX(kommuner!C:C,MATCH(_xlfn.NUMBERVALUE(A9151),kommuner!B:B,0))</f>
        <v>4646</v>
      </c>
      <c r="C9151" s="111" t="s">
        <v>127</v>
      </c>
      <c r="D9151" s="111" t="s">
        <v>127</v>
      </c>
      <c r="E9151" s="111" t="s">
        <v>123</v>
      </c>
      <c r="F9151" s="111" t="s">
        <v>179</v>
      </c>
      <c r="G9151" s="111" t="s">
        <v>186</v>
      </c>
      <c r="H9151" s="111" t="s">
        <v>179</v>
      </c>
      <c r="I9151" s="111" t="s">
        <v>186</v>
      </c>
      <c r="J9151" t="str">
        <f t="shared" si="284"/>
        <v>4646SkogOrganisk jordBlandingsskogSærs høy</v>
      </c>
      <c r="K9151" s="111">
        <v>-1.5726115302258048</v>
      </c>
      <c r="L9151" s="111">
        <v>0.92784825435236762</v>
      </c>
      <c r="M9151" s="111">
        <v>0.46510463492953991</v>
      </c>
      <c r="N9151" s="112">
        <f t="shared" si="285"/>
        <v>-0.17965864094389727</v>
      </c>
    </row>
    <row r="9152" spans="1:14" x14ac:dyDescent="0.25">
      <c r="A9152" s="111" t="s">
        <v>833</v>
      </c>
      <c r="B9152" s="111">
        <f>INDEX(kommuner!C:C,MATCH(_xlfn.NUMBERVALUE(A9152),kommuner!B:B,0))</f>
        <v>4646</v>
      </c>
      <c r="C9152" s="111" t="s">
        <v>127</v>
      </c>
      <c r="D9152" s="111" t="s">
        <v>127</v>
      </c>
      <c r="E9152" s="111" t="s">
        <v>123</v>
      </c>
      <c r="F9152" s="111" t="s">
        <v>185</v>
      </c>
      <c r="G9152" s="111" t="s">
        <v>180</v>
      </c>
      <c r="H9152" s="111" t="s">
        <v>185</v>
      </c>
      <c r="I9152" s="111" t="s">
        <v>180</v>
      </c>
      <c r="J9152" t="str">
        <f t="shared" si="284"/>
        <v>4646SkogOrganisk jordLauvskogHøy</v>
      </c>
      <c r="K9152" s="111">
        <v>-1.9913688882377358</v>
      </c>
      <c r="L9152" s="111">
        <v>0.92784825435236762</v>
      </c>
      <c r="M9152" s="111">
        <v>0.46510463492953991</v>
      </c>
      <c r="N9152" s="112">
        <f t="shared" si="285"/>
        <v>-0.59841599895582831</v>
      </c>
    </row>
    <row r="9153" spans="1:14" x14ac:dyDescent="0.25">
      <c r="A9153" s="111" t="s">
        <v>833</v>
      </c>
      <c r="B9153" s="111">
        <f>INDEX(kommuner!C:C,MATCH(_xlfn.NUMBERVALUE(A9153),kommuner!B:B,0))</f>
        <v>4646</v>
      </c>
      <c r="C9153" s="111" t="s">
        <v>127</v>
      </c>
      <c r="D9153" s="111" t="s">
        <v>127</v>
      </c>
      <c r="E9153" s="111" t="s">
        <v>123</v>
      </c>
      <c r="F9153" s="111" t="s">
        <v>185</v>
      </c>
      <c r="G9153" s="111" t="s">
        <v>167</v>
      </c>
      <c r="H9153" s="111" t="s">
        <v>185</v>
      </c>
      <c r="I9153" s="111" t="s">
        <v>167</v>
      </c>
      <c r="J9153" t="str">
        <f t="shared" si="284"/>
        <v>4646SkogOrganisk jordLauvskogImpediment</v>
      </c>
      <c r="K9153" s="111">
        <v>0.35000626494250675</v>
      </c>
      <c r="L9153" s="111">
        <v>0.92784825435236762</v>
      </c>
      <c r="M9153" s="111">
        <v>0.46510463492953991</v>
      </c>
      <c r="N9153" s="112">
        <f t="shared" si="285"/>
        <v>1.7429591542244141</v>
      </c>
    </row>
    <row r="9154" spans="1:14" x14ac:dyDescent="0.25">
      <c r="A9154" s="111" t="s">
        <v>833</v>
      </c>
      <c r="B9154" s="111">
        <f>INDEX(kommuner!C:C,MATCH(_xlfn.NUMBERVALUE(A9154),kommuner!B:B,0))</f>
        <v>4646</v>
      </c>
      <c r="C9154" s="111" t="s">
        <v>127</v>
      </c>
      <c r="D9154" s="111" t="s">
        <v>127</v>
      </c>
      <c r="E9154" s="111" t="s">
        <v>123</v>
      </c>
      <c r="F9154" s="111" t="s">
        <v>185</v>
      </c>
      <c r="G9154" s="111" t="s">
        <v>190</v>
      </c>
      <c r="H9154" s="111" t="s">
        <v>185</v>
      </c>
      <c r="I9154" s="111" t="s">
        <v>190</v>
      </c>
      <c r="J9154" t="str">
        <f t="shared" si="284"/>
        <v>4646SkogOrganisk jordLauvskogLav</v>
      </c>
      <c r="K9154" s="111">
        <v>1.1144075558526714</v>
      </c>
      <c r="L9154" s="111">
        <v>0.92784825435236762</v>
      </c>
      <c r="M9154" s="111">
        <v>0.46510463492953991</v>
      </c>
      <c r="N9154" s="112">
        <f t="shared" si="285"/>
        <v>2.5073604451345788</v>
      </c>
    </row>
    <row r="9155" spans="1:14" x14ac:dyDescent="0.25">
      <c r="A9155" s="111" t="s">
        <v>833</v>
      </c>
      <c r="B9155" s="111">
        <f>INDEX(kommuner!C:C,MATCH(_xlfn.NUMBERVALUE(A9155),kommuner!B:B,0))</f>
        <v>4646</v>
      </c>
      <c r="C9155" s="111" t="s">
        <v>127</v>
      </c>
      <c r="D9155" s="111" t="s">
        <v>127</v>
      </c>
      <c r="E9155" s="111" t="s">
        <v>123</v>
      </c>
      <c r="F9155" s="111" t="s">
        <v>185</v>
      </c>
      <c r="G9155" s="111" t="s">
        <v>173</v>
      </c>
      <c r="H9155" s="111" t="s">
        <v>185</v>
      </c>
      <c r="I9155" s="111" t="s">
        <v>173</v>
      </c>
      <c r="J9155" t="str">
        <f t="shared" ref="J9155:J9218" si="286">B9155&amp;C9155&amp;E9155&amp;IF(C9155="Skog",F9155&amp;G9155,"")</f>
        <v>4646SkogOrganisk jordLauvskogMiddels</v>
      </c>
      <c r="K9155" s="111">
        <v>-0.62664468270982987</v>
      </c>
      <c r="L9155" s="111">
        <v>0.92784825435236762</v>
      </c>
      <c r="M9155" s="111">
        <v>0.46510463492953991</v>
      </c>
      <c r="N9155" s="112">
        <f t="shared" ref="N9155:N9218" si="287">SUM(K9155:M9155)</f>
        <v>0.76630820657207765</v>
      </c>
    </row>
    <row r="9156" spans="1:14" x14ac:dyDescent="0.25">
      <c r="A9156" s="111" t="s">
        <v>833</v>
      </c>
      <c r="B9156" s="111">
        <f>INDEX(kommuner!C:C,MATCH(_xlfn.NUMBERVALUE(A9156),kommuner!B:B,0))</f>
        <v>4646</v>
      </c>
      <c r="C9156" s="111" t="s">
        <v>127</v>
      </c>
      <c r="D9156" s="111" t="s">
        <v>127</v>
      </c>
      <c r="E9156" s="111" t="s">
        <v>123</v>
      </c>
      <c r="F9156" s="111" t="s">
        <v>185</v>
      </c>
      <c r="G9156" s="111" t="s">
        <v>186</v>
      </c>
      <c r="H9156" s="111" t="s">
        <v>185</v>
      </c>
      <c r="I9156" s="111" t="s">
        <v>186</v>
      </c>
      <c r="J9156" t="str">
        <f t="shared" si="286"/>
        <v>4646SkogOrganisk jordLauvskogSærs høy</v>
      </c>
      <c r="K9156" s="111">
        <v>-1.8997279926091779</v>
      </c>
      <c r="L9156" s="111">
        <v>0.92784825435236762</v>
      </c>
      <c r="M9156" s="111">
        <v>0.46510463492953991</v>
      </c>
      <c r="N9156" s="112">
        <f t="shared" si="287"/>
        <v>-0.50677510332727038</v>
      </c>
    </row>
    <row r="9157" spans="1:14" x14ac:dyDescent="0.25">
      <c r="A9157" s="111" t="s">
        <v>833</v>
      </c>
      <c r="B9157" s="111">
        <f>INDEX(kommuner!C:C,MATCH(_xlfn.NUMBERVALUE(A9157),kommuner!B:B,0))</f>
        <v>4646</v>
      </c>
      <c r="C9157" s="111" t="s">
        <v>83</v>
      </c>
      <c r="D9157" s="111" t="s">
        <v>83</v>
      </c>
      <c r="E9157" s="111" t="s">
        <v>126</v>
      </c>
      <c r="F9157" s="111" t="s">
        <v>139</v>
      </c>
      <c r="G9157" s="111" t="s">
        <v>139</v>
      </c>
      <c r="H9157" s="111" t="s">
        <v>139</v>
      </c>
      <c r="I9157" s="111" t="s">
        <v>139</v>
      </c>
      <c r="J9157" t="str">
        <f t="shared" si="286"/>
        <v>4646Utbygd arealMineraljord</v>
      </c>
      <c r="K9157" s="111">
        <v>-1.3010725986550351</v>
      </c>
      <c r="L9157" s="111">
        <v>0</v>
      </c>
      <c r="M9157" s="111">
        <v>1.303047089454229E-2</v>
      </c>
      <c r="N9157" s="112">
        <f t="shared" si="287"/>
        <v>-1.2880421277604928</v>
      </c>
    </row>
    <row r="9158" spans="1:14" x14ac:dyDescent="0.25">
      <c r="A9158" s="111" t="s">
        <v>833</v>
      </c>
      <c r="B9158" s="111">
        <f>INDEX(kommuner!C:C,MATCH(_xlfn.NUMBERVALUE(A9158),kommuner!B:B,0))</f>
        <v>4646</v>
      </c>
      <c r="C9158" s="111" t="s">
        <v>83</v>
      </c>
      <c r="D9158" s="111" t="s">
        <v>83</v>
      </c>
      <c r="E9158" s="111" t="s">
        <v>123</v>
      </c>
      <c r="F9158" s="111" t="s">
        <v>139</v>
      </c>
      <c r="G9158" s="111" t="s">
        <v>139</v>
      </c>
      <c r="H9158" s="111" t="s">
        <v>139</v>
      </c>
      <c r="I9158" s="111" t="s">
        <v>139</v>
      </c>
      <c r="J9158" t="str">
        <f t="shared" si="286"/>
        <v>4646Utbygd arealOrganisk jord</v>
      </c>
      <c r="K9158" s="111">
        <v>29.011421395201612</v>
      </c>
      <c r="L9158" s="111">
        <v>0</v>
      </c>
      <c r="M9158" s="111">
        <v>1.303047089454229E-2</v>
      </c>
      <c r="N9158" s="112">
        <f t="shared" si="287"/>
        <v>29.024451866096154</v>
      </c>
    </row>
    <row r="9159" spans="1:14" x14ac:dyDescent="0.25">
      <c r="A9159" s="111" t="s">
        <v>833</v>
      </c>
      <c r="B9159" s="111">
        <f>INDEX(kommuner!C:C,MATCH(_xlfn.NUMBERVALUE(A9159),kommuner!B:B,0))</f>
        <v>4646</v>
      </c>
      <c r="C9159" s="111" t="s">
        <v>181</v>
      </c>
      <c r="D9159" s="111" t="s">
        <v>181</v>
      </c>
      <c r="E9159" s="111" t="s">
        <v>123</v>
      </c>
      <c r="F9159" s="111" t="s">
        <v>139</v>
      </c>
      <c r="G9159" s="111" t="s">
        <v>139</v>
      </c>
      <c r="H9159" s="111" t="s">
        <v>139</v>
      </c>
      <c r="I9159" s="111" t="s">
        <v>139</v>
      </c>
      <c r="J9159" t="str">
        <f t="shared" si="286"/>
        <v>4646Vann og myrOrganisk jord</v>
      </c>
      <c r="K9159" s="111">
        <v>-0.38124953903444653</v>
      </c>
      <c r="L9159" s="111">
        <v>0</v>
      </c>
      <c r="M9159" s="111">
        <v>0</v>
      </c>
      <c r="N9159" s="112">
        <f t="shared" si="287"/>
        <v>-0.38124953903444653</v>
      </c>
    </row>
    <row r="9160" spans="1:14" x14ac:dyDescent="0.25">
      <c r="A9160" s="111" t="s">
        <v>834</v>
      </c>
      <c r="B9160" s="111">
        <f>INDEX(kommuner!C:C,MATCH(_xlfn.NUMBERVALUE(A9160),kommuner!B:B,0))</f>
        <v>4647</v>
      </c>
      <c r="C9160" s="111" t="s">
        <v>82</v>
      </c>
      <c r="D9160" s="111" t="s">
        <v>82</v>
      </c>
      <c r="E9160" s="111" t="s">
        <v>126</v>
      </c>
      <c r="F9160" s="111" t="s">
        <v>139</v>
      </c>
      <c r="G9160" s="111" t="s">
        <v>139</v>
      </c>
      <c r="H9160" s="111" t="s">
        <v>139</v>
      </c>
      <c r="I9160" s="111" t="s">
        <v>139</v>
      </c>
      <c r="J9160" t="str">
        <f t="shared" si="286"/>
        <v>4647Annen utmarkMineraljord</v>
      </c>
      <c r="K9160" s="111">
        <v>-0.12122885237983599</v>
      </c>
      <c r="L9160" s="111">
        <v>0</v>
      </c>
      <c r="M9160" s="111">
        <v>0</v>
      </c>
      <c r="N9160" s="112">
        <f t="shared" si="287"/>
        <v>-0.12122885237983599</v>
      </c>
    </row>
    <row r="9161" spans="1:14" x14ac:dyDescent="0.25">
      <c r="A9161" s="111" t="s">
        <v>834</v>
      </c>
      <c r="B9161" s="111">
        <f>INDEX(kommuner!C:C,MATCH(_xlfn.NUMBERVALUE(A9161),kommuner!B:B,0))</f>
        <v>4647</v>
      </c>
      <c r="C9161" s="111" t="s">
        <v>121</v>
      </c>
      <c r="D9161" s="111" t="s">
        <v>121</v>
      </c>
      <c r="E9161" s="111" t="s">
        <v>126</v>
      </c>
      <c r="F9161" s="111" t="s">
        <v>139</v>
      </c>
      <c r="G9161" s="111" t="s">
        <v>139</v>
      </c>
      <c r="H9161" s="111" t="s">
        <v>139</v>
      </c>
      <c r="I9161" s="111" t="s">
        <v>139</v>
      </c>
      <c r="J9161" t="str">
        <f t="shared" si="286"/>
        <v>4647BeiteMineraljord</v>
      </c>
      <c r="K9161" s="111">
        <v>-0.96338340838695502</v>
      </c>
      <c r="L9161" s="111">
        <v>0</v>
      </c>
      <c r="M9161" s="111">
        <v>1.2448711246839999E-7</v>
      </c>
      <c r="N9161" s="112">
        <f t="shared" si="287"/>
        <v>-0.96338328389984251</v>
      </c>
    </row>
    <row r="9162" spans="1:14" x14ac:dyDescent="0.25">
      <c r="A9162" s="111" t="s">
        <v>834</v>
      </c>
      <c r="B9162" s="111">
        <f>INDEX(kommuner!C:C,MATCH(_xlfn.NUMBERVALUE(A9162),kommuner!B:B,0))</f>
        <v>4647</v>
      </c>
      <c r="C9162" s="111" t="s">
        <v>121</v>
      </c>
      <c r="D9162" s="111" t="s">
        <v>121</v>
      </c>
      <c r="E9162" s="111" t="s">
        <v>123</v>
      </c>
      <c r="F9162" s="111" t="s">
        <v>139</v>
      </c>
      <c r="G9162" s="111" t="s">
        <v>139</v>
      </c>
      <c r="H9162" s="111" t="s">
        <v>139</v>
      </c>
      <c r="I9162" s="111" t="s">
        <v>139</v>
      </c>
      <c r="J9162" t="str">
        <f t="shared" si="286"/>
        <v>4647BeiteOrganisk jord</v>
      </c>
      <c r="K9162" s="111">
        <v>12.077525935985037</v>
      </c>
      <c r="L9162" s="111">
        <v>1.6412500000000001</v>
      </c>
      <c r="M9162" s="111">
        <v>0</v>
      </c>
      <c r="N9162" s="112">
        <f t="shared" si="287"/>
        <v>13.718775935985036</v>
      </c>
    </row>
    <row r="9163" spans="1:14" x14ac:dyDescent="0.25">
      <c r="A9163" s="111" t="s">
        <v>834</v>
      </c>
      <c r="B9163" s="111">
        <f>INDEX(kommuner!C:C,MATCH(_xlfn.NUMBERVALUE(A9163),kommuner!B:B,0))</f>
        <v>4647</v>
      </c>
      <c r="C9163" s="111" t="s">
        <v>84</v>
      </c>
      <c r="D9163" s="111" t="s">
        <v>84</v>
      </c>
      <c r="E9163" s="111" t="s">
        <v>126</v>
      </c>
      <c r="F9163" s="111" t="s">
        <v>139</v>
      </c>
      <c r="G9163" s="111" t="s">
        <v>139</v>
      </c>
      <c r="H9163" s="111" t="s">
        <v>139</v>
      </c>
      <c r="I9163" s="111" t="s">
        <v>139</v>
      </c>
      <c r="J9163" t="str">
        <f t="shared" si="286"/>
        <v>4647Dyrket markMineraljord</v>
      </c>
      <c r="K9163" s="111">
        <v>-0.77042202609341914</v>
      </c>
      <c r="L9163" s="111">
        <v>0</v>
      </c>
      <c r="M9163" s="111">
        <v>0</v>
      </c>
      <c r="N9163" s="112">
        <f t="shared" si="287"/>
        <v>-0.77042202609341914</v>
      </c>
    </row>
    <row r="9164" spans="1:14" x14ac:dyDescent="0.25">
      <c r="A9164" s="111" t="s">
        <v>834</v>
      </c>
      <c r="B9164" s="111">
        <f>INDEX(kommuner!C:C,MATCH(_xlfn.NUMBERVALUE(A9164),kommuner!B:B,0))</f>
        <v>4647</v>
      </c>
      <c r="C9164" s="111" t="s">
        <v>84</v>
      </c>
      <c r="D9164" s="111" t="s">
        <v>84</v>
      </c>
      <c r="E9164" s="111" t="s">
        <v>123</v>
      </c>
      <c r="F9164" s="111" t="s">
        <v>139</v>
      </c>
      <c r="G9164" s="111" t="s">
        <v>139</v>
      </c>
      <c r="H9164" s="111" t="s">
        <v>139</v>
      </c>
      <c r="I9164" s="111" t="s">
        <v>139</v>
      </c>
      <c r="J9164" t="str">
        <f t="shared" si="286"/>
        <v>4647Dyrket markOrganisk jord</v>
      </c>
      <c r="K9164" s="111">
        <v>28.726149366675592</v>
      </c>
      <c r="L9164" s="111">
        <v>1.45625</v>
      </c>
      <c r="M9164" s="111">
        <v>0</v>
      </c>
      <c r="N9164" s="112">
        <f t="shared" si="287"/>
        <v>30.182399366675593</v>
      </c>
    </row>
    <row r="9165" spans="1:14" x14ac:dyDescent="0.25">
      <c r="A9165" s="111" t="s">
        <v>834</v>
      </c>
      <c r="B9165" s="111">
        <f>INDEX(kommuner!C:C,MATCH(_xlfn.NUMBERVALUE(A9165),kommuner!B:B,0))</f>
        <v>4647</v>
      </c>
      <c r="C9165" s="111" t="s">
        <v>127</v>
      </c>
      <c r="D9165" s="111" t="s">
        <v>127</v>
      </c>
      <c r="E9165" s="111" t="s">
        <v>126</v>
      </c>
      <c r="F9165" s="111" t="s">
        <v>172</v>
      </c>
      <c r="G9165" s="111" t="s">
        <v>180</v>
      </c>
      <c r="H9165" s="111" t="s">
        <v>172</v>
      </c>
      <c r="I9165" s="111" t="s">
        <v>180</v>
      </c>
      <c r="J9165" t="str">
        <f t="shared" si="286"/>
        <v>4647SkogMineraljordBarskogHøy</v>
      </c>
      <c r="K9165" s="111">
        <v>-3.4914408319412575</v>
      </c>
      <c r="L9165" s="111">
        <v>0.85306406685236758</v>
      </c>
      <c r="M9165" s="111">
        <v>6.4056614999681585E-2</v>
      </c>
      <c r="N9165" s="112">
        <f t="shared" si="287"/>
        <v>-2.5743201500892083</v>
      </c>
    </row>
    <row r="9166" spans="1:14" x14ac:dyDescent="0.25">
      <c r="A9166" s="111" t="s">
        <v>834</v>
      </c>
      <c r="B9166" s="111">
        <f>INDEX(kommuner!C:C,MATCH(_xlfn.NUMBERVALUE(A9166),kommuner!B:B,0))</f>
        <v>4647</v>
      </c>
      <c r="C9166" s="111" t="s">
        <v>127</v>
      </c>
      <c r="D9166" s="111" t="s">
        <v>127</v>
      </c>
      <c r="E9166" s="111" t="s">
        <v>126</v>
      </c>
      <c r="F9166" s="111" t="s">
        <v>172</v>
      </c>
      <c r="G9166" s="111" t="s">
        <v>167</v>
      </c>
      <c r="H9166" s="111" t="s">
        <v>172</v>
      </c>
      <c r="I9166" s="111" t="s">
        <v>167</v>
      </c>
      <c r="J9166" t="str">
        <f t="shared" si="286"/>
        <v>4647SkogMineraljordBarskogImpediment</v>
      </c>
      <c r="K9166" s="111">
        <v>-1.1558387230259366</v>
      </c>
      <c r="L9166" s="111">
        <v>0.85306406685236758</v>
      </c>
      <c r="M9166" s="111">
        <v>6.3979989500968365E-2</v>
      </c>
      <c r="N9166" s="112">
        <f t="shared" si="287"/>
        <v>-0.23879466667260066</v>
      </c>
    </row>
    <row r="9167" spans="1:14" x14ac:dyDescent="0.25">
      <c r="A9167" s="111" t="s">
        <v>834</v>
      </c>
      <c r="B9167" s="111">
        <f>INDEX(kommuner!C:C,MATCH(_xlfn.NUMBERVALUE(A9167),kommuner!B:B,0))</f>
        <v>4647</v>
      </c>
      <c r="C9167" s="111" t="s">
        <v>127</v>
      </c>
      <c r="D9167" s="111" t="s">
        <v>127</v>
      </c>
      <c r="E9167" s="111" t="s">
        <v>126</v>
      </c>
      <c r="F9167" s="111" t="s">
        <v>172</v>
      </c>
      <c r="G9167" s="111" t="s">
        <v>190</v>
      </c>
      <c r="H9167" s="111" t="s">
        <v>172</v>
      </c>
      <c r="I9167" s="111" t="s">
        <v>190</v>
      </c>
      <c r="J9167" t="str">
        <f t="shared" si="286"/>
        <v>4647SkogMineraljordBarskogLav</v>
      </c>
      <c r="K9167" s="111">
        <v>-1.8215681825293268</v>
      </c>
      <c r="L9167" s="111">
        <v>0.85306406685236758</v>
      </c>
      <c r="M9167" s="111">
        <v>6.3979989500968365E-2</v>
      </c>
      <c r="N9167" s="112">
        <f t="shared" si="287"/>
        <v>-0.90452412617599087</v>
      </c>
    </row>
    <row r="9168" spans="1:14" x14ac:dyDescent="0.25">
      <c r="A9168" s="111" t="s">
        <v>834</v>
      </c>
      <c r="B9168" s="111">
        <f>INDEX(kommuner!C:C,MATCH(_xlfn.NUMBERVALUE(A9168),kommuner!B:B,0))</f>
        <v>4647</v>
      </c>
      <c r="C9168" s="111" t="s">
        <v>127</v>
      </c>
      <c r="D9168" s="111" t="s">
        <v>127</v>
      </c>
      <c r="E9168" s="111" t="s">
        <v>126</v>
      </c>
      <c r="F9168" s="111" t="s">
        <v>172</v>
      </c>
      <c r="G9168" s="111" t="s">
        <v>173</v>
      </c>
      <c r="H9168" s="111" t="s">
        <v>172</v>
      </c>
      <c r="I9168" s="111" t="s">
        <v>173</v>
      </c>
      <c r="J9168" t="str">
        <f t="shared" si="286"/>
        <v>4647SkogMineraljordBarskogMiddels</v>
      </c>
      <c r="K9168" s="111">
        <v>-2.9452289214132028</v>
      </c>
      <c r="L9168" s="111">
        <v>0.85306406685236758</v>
      </c>
      <c r="M9168" s="111">
        <v>6.4056614999681585E-2</v>
      </c>
      <c r="N9168" s="112">
        <f t="shared" si="287"/>
        <v>-2.0281082395611536</v>
      </c>
    </row>
    <row r="9169" spans="1:14" x14ac:dyDescent="0.25">
      <c r="A9169" s="111" t="s">
        <v>834</v>
      </c>
      <c r="B9169" s="111">
        <f>INDEX(kommuner!C:C,MATCH(_xlfn.NUMBERVALUE(A9169),kommuner!B:B,0))</f>
        <v>4647</v>
      </c>
      <c r="C9169" s="111" t="s">
        <v>127</v>
      </c>
      <c r="D9169" s="111" t="s">
        <v>127</v>
      </c>
      <c r="E9169" s="111" t="s">
        <v>126</v>
      </c>
      <c r="F9169" s="111" t="s">
        <v>172</v>
      </c>
      <c r="G9169" s="111" t="s">
        <v>186</v>
      </c>
      <c r="H9169" s="111" t="s">
        <v>172</v>
      </c>
      <c r="I9169" s="111" t="s">
        <v>186</v>
      </c>
      <c r="J9169" t="str">
        <f t="shared" si="286"/>
        <v>4647SkogMineraljordBarskogSærs høy</v>
      </c>
      <c r="K9169" s="111">
        <v>-2.734962032443129</v>
      </c>
      <c r="L9169" s="111">
        <v>0.85306406685236758</v>
      </c>
      <c r="M9169" s="111">
        <v>6.4056614999681585E-2</v>
      </c>
      <c r="N9169" s="112">
        <f t="shared" si="287"/>
        <v>-1.81784135059108</v>
      </c>
    </row>
    <row r="9170" spans="1:14" x14ac:dyDescent="0.25">
      <c r="A9170" s="111" t="s">
        <v>834</v>
      </c>
      <c r="B9170" s="111">
        <f>INDEX(kommuner!C:C,MATCH(_xlfn.NUMBERVALUE(A9170),kommuner!B:B,0))</f>
        <v>4647</v>
      </c>
      <c r="C9170" s="111" t="s">
        <v>127</v>
      </c>
      <c r="D9170" s="111" t="s">
        <v>127</v>
      </c>
      <c r="E9170" s="111" t="s">
        <v>126</v>
      </c>
      <c r="F9170" s="111" t="s">
        <v>179</v>
      </c>
      <c r="G9170" s="111" t="s">
        <v>180</v>
      </c>
      <c r="H9170" s="111" t="s">
        <v>179</v>
      </c>
      <c r="I9170" s="111" t="s">
        <v>180</v>
      </c>
      <c r="J9170" t="str">
        <f t="shared" si="286"/>
        <v>4647SkogMineraljordBlandingsskogHøy</v>
      </c>
      <c r="K9170" s="111">
        <v>-7.1939050909469406</v>
      </c>
      <c r="L9170" s="111">
        <v>0.85306406685236758</v>
      </c>
      <c r="M9170" s="111">
        <v>6.3979989500968365E-2</v>
      </c>
      <c r="N9170" s="112">
        <f t="shared" si="287"/>
        <v>-6.2768610345936047</v>
      </c>
    </row>
    <row r="9171" spans="1:14" x14ac:dyDescent="0.25">
      <c r="A9171" s="111" t="s">
        <v>834</v>
      </c>
      <c r="B9171" s="111">
        <f>INDEX(kommuner!C:C,MATCH(_xlfn.NUMBERVALUE(A9171),kommuner!B:B,0))</f>
        <v>4647</v>
      </c>
      <c r="C9171" s="111" t="s">
        <v>127</v>
      </c>
      <c r="D9171" s="111" t="s">
        <v>127</v>
      </c>
      <c r="E9171" s="111" t="s">
        <v>126</v>
      </c>
      <c r="F9171" s="111" t="s">
        <v>179</v>
      </c>
      <c r="G9171" s="111" t="s">
        <v>167</v>
      </c>
      <c r="H9171" s="111" t="s">
        <v>179</v>
      </c>
      <c r="I9171" s="111" t="s">
        <v>167</v>
      </c>
      <c r="J9171" t="str">
        <f t="shared" si="286"/>
        <v>4647SkogMineraljordBlandingsskogImpediment</v>
      </c>
      <c r="K9171" s="111">
        <v>-1.6598037998579707</v>
      </c>
      <c r="L9171" s="111">
        <v>0.85306406685236758</v>
      </c>
      <c r="M9171" s="111">
        <v>6.3979989500968365E-2</v>
      </c>
      <c r="N9171" s="112">
        <f t="shared" si="287"/>
        <v>-0.7427597435046347</v>
      </c>
    </row>
    <row r="9172" spans="1:14" x14ac:dyDescent="0.25">
      <c r="A9172" s="111" t="s">
        <v>834</v>
      </c>
      <c r="B9172" s="111">
        <f>INDEX(kommuner!C:C,MATCH(_xlfn.NUMBERVALUE(A9172),kommuner!B:B,0))</f>
        <v>4647</v>
      </c>
      <c r="C9172" s="111" t="s">
        <v>127</v>
      </c>
      <c r="D9172" s="111" t="s">
        <v>127</v>
      </c>
      <c r="E9172" s="111" t="s">
        <v>126</v>
      </c>
      <c r="F9172" s="111" t="s">
        <v>179</v>
      </c>
      <c r="G9172" s="111" t="s">
        <v>190</v>
      </c>
      <c r="H9172" s="111" t="s">
        <v>179</v>
      </c>
      <c r="I9172" s="111" t="s">
        <v>190</v>
      </c>
      <c r="J9172" t="str">
        <f t="shared" si="286"/>
        <v>4647SkogMineraljordBlandingsskogLav</v>
      </c>
      <c r="K9172" s="111">
        <v>-2.5588434197694254</v>
      </c>
      <c r="L9172" s="111">
        <v>0.85306406685236758</v>
      </c>
      <c r="M9172" s="111">
        <v>6.3979989500968365E-2</v>
      </c>
      <c r="N9172" s="112">
        <f t="shared" si="287"/>
        <v>-1.6417993634160897</v>
      </c>
    </row>
    <row r="9173" spans="1:14" x14ac:dyDescent="0.25">
      <c r="A9173" s="111" t="s">
        <v>834</v>
      </c>
      <c r="B9173" s="111">
        <f>INDEX(kommuner!C:C,MATCH(_xlfn.NUMBERVALUE(A9173),kommuner!B:B,0))</f>
        <v>4647</v>
      </c>
      <c r="C9173" s="111" t="s">
        <v>127</v>
      </c>
      <c r="D9173" s="111" t="s">
        <v>127</v>
      </c>
      <c r="E9173" s="111" t="s">
        <v>126</v>
      </c>
      <c r="F9173" s="111" t="s">
        <v>179</v>
      </c>
      <c r="G9173" s="111" t="s">
        <v>173</v>
      </c>
      <c r="H9173" s="111" t="s">
        <v>179</v>
      </c>
      <c r="I9173" s="111" t="s">
        <v>173</v>
      </c>
      <c r="J9173" t="str">
        <f t="shared" si="286"/>
        <v>4647SkogMineraljordBlandingsskogMiddels</v>
      </c>
      <c r="K9173" s="111">
        <v>-3.8687729546762566</v>
      </c>
      <c r="L9173" s="111">
        <v>0.85306406685236758</v>
      </c>
      <c r="M9173" s="111">
        <v>6.3979989500968365E-2</v>
      </c>
      <c r="N9173" s="112">
        <f t="shared" si="287"/>
        <v>-2.9517288983229206</v>
      </c>
    </row>
    <row r="9174" spans="1:14" x14ac:dyDescent="0.25">
      <c r="A9174" s="111" t="s">
        <v>834</v>
      </c>
      <c r="B9174" s="111">
        <f>INDEX(kommuner!C:C,MATCH(_xlfn.NUMBERVALUE(A9174),kommuner!B:B,0))</f>
        <v>4647</v>
      </c>
      <c r="C9174" s="111" t="s">
        <v>127</v>
      </c>
      <c r="D9174" s="111" t="s">
        <v>127</v>
      </c>
      <c r="E9174" s="111" t="s">
        <v>126</v>
      </c>
      <c r="F9174" s="111" t="s">
        <v>179</v>
      </c>
      <c r="G9174" s="111" t="s">
        <v>186</v>
      </c>
      <c r="H9174" s="111" t="s">
        <v>179</v>
      </c>
      <c r="I9174" s="111" t="s">
        <v>186</v>
      </c>
      <c r="J9174" t="str">
        <f t="shared" si="286"/>
        <v>4647SkogMineraljordBlandingsskogSærs høy</v>
      </c>
      <c r="K9174" s="111">
        <v>-2.9395925245326562</v>
      </c>
      <c r="L9174" s="111">
        <v>0.85306406685236758</v>
      </c>
      <c r="M9174" s="111">
        <v>6.3979989500968365E-2</v>
      </c>
      <c r="N9174" s="112">
        <f t="shared" si="287"/>
        <v>-2.0225484681793202</v>
      </c>
    </row>
    <row r="9175" spans="1:14" x14ac:dyDescent="0.25">
      <c r="A9175" s="111" t="s">
        <v>834</v>
      </c>
      <c r="B9175" s="111">
        <f>INDEX(kommuner!C:C,MATCH(_xlfn.NUMBERVALUE(A9175),kommuner!B:B,0))</f>
        <v>4647</v>
      </c>
      <c r="C9175" s="111" t="s">
        <v>127</v>
      </c>
      <c r="D9175" s="111" t="s">
        <v>127</v>
      </c>
      <c r="E9175" s="111" t="s">
        <v>126</v>
      </c>
      <c r="F9175" s="111" t="s">
        <v>185</v>
      </c>
      <c r="G9175" s="111" t="s">
        <v>180</v>
      </c>
      <c r="H9175" s="111" t="s">
        <v>185</v>
      </c>
      <c r="I9175" s="111" t="s">
        <v>180</v>
      </c>
      <c r="J9175" t="str">
        <f t="shared" si="286"/>
        <v>4647SkogMineraljordLauvskogHøy</v>
      </c>
      <c r="K9175" s="111">
        <v>-2.6171499611514069</v>
      </c>
      <c r="L9175" s="111">
        <v>0.85306406685236758</v>
      </c>
      <c r="M9175" s="111">
        <v>6.3979989500968365E-2</v>
      </c>
      <c r="N9175" s="112">
        <f t="shared" si="287"/>
        <v>-1.7001059047980711</v>
      </c>
    </row>
    <row r="9176" spans="1:14" x14ac:dyDescent="0.25">
      <c r="A9176" s="111" t="s">
        <v>834</v>
      </c>
      <c r="B9176" s="111">
        <f>INDEX(kommuner!C:C,MATCH(_xlfn.NUMBERVALUE(A9176),kommuner!B:B,0))</f>
        <v>4647</v>
      </c>
      <c r="C9176" s="111" t="s">
        <v>127</v>
      </c>
      <c r="D9176" s="111" t="s">
        <v>127</v>
      </c>
      <c r="E9176" s="111" t="s">
        <v>126</v>
      </c>
      <c r="F9176" s="111" t="s">
        <v>185</v>
      </c>
      <c r="G9176" s="111" t="s">
        <v>167</v>
      </c>
      <c r="H9176" s="111" t="s">
        <v>185</v>
      </c>
      <c r="I9176" s="111" t="s">
        <v>167</v>
      </c>
      <c r="J9176" t="str">
        <f t="shared" si="286"/>
        <v>4647SkogMineraljordLauvskogImpediment</v>
      </c>
      <c r="K9176" s="111">
        <v>-1.406906973132888</v>
      </c>
      <c r="L9176" s="111">
        <v>0.85306406685236758</v>
      </c>
      <c r="M9176" s="111">
        <v>6.3979989500968365E-2</v>
      </c>
      <c r="N9176" s="112">
        <f t="shared" si="287"/>
        <v>-0.48986291677955207</v>
      </c>
    </row>
    <row r="9177" spans="1:14" x14ac:dyDescent="0.25">
      <c r="A9177" s="111" t="s">
        <v>834</v>
      </c>
      <c r="B9177" s="111">
        <f>INDEX(kommuner!C:C,MATCH(_xlfn.NUMBERVALUE(A9177),kommuner!B:B,0))</f>
        <v>4647</v>
      </c>
      <c r="C9177" s="111" t="s">
        <v>127</v>
      </c>
      <c r="D9177" s="111" t="s">
        <v>127</v>
      </c>
      <c r="E9177" s="111" t="s">
        <v>126</v>
      </c>
      <c r="F9177" s="111" t="s">
        <v>185</v>
      </c>
      <c r="G9177" s="111" t="s">
        <v>190</v>
      </c>
      <c r="H9177" s="111" t="s">
        <v>185</v>
      </c>
      <c r="I9177" s="111" t="s">
        <v>190</v>
      </c>
      <c r="J9177" t="str">
        <f t="shared" si="286"/>
        <v>4647SkogMineraljordLauvskogLav</v>
      </c>
      <c r="K9177" s="111">
        <v>-8.9748170935426599E-2</v>
      </c>
      <c r="L9177" s="111">
        <v>0.85306406685236758</v>
      </c>
      <c r="M9177" s="111">
        <v>6.3979989500968365E-2</v>
      </c>
      <c r="N9177" s="112">
        <f t="shared" si="287"/>
        <v>0.82729588541790933</v>
      </c>
    </row>
    <row r="9178" spans="1:14" x14ac:dyDescent="0.25">
      <c r="A9178" s="111" t="s">
        <v>834</v>
      </c>
      <c r="B9178" s="111">
        <f>INDEX(kommuner!C:C,MATCH(_xlfn.NUMBERVALUE(A9178),kommuner!B:B,0))</f>
        <v>4647</v>
      </c>
      <c r="C9178" s="111" t="s">
        <v>127</v>
      </c>
      <c r="D9178" s="111" t="s">
        <v>127</v>
      </c>
      <c r="E9178" s="111" t="s">
        <v>126</v>
      </c>
      <c r="F9178" s="111" t="s">
        <v>185</v>
      </c>
      <c r="G9178" s="111" t="s">
        <v>173</v>
      </c>
      <c r="H9178" s="111" t="s">
        <v>185</v>
      </c>
      <c r="I9178" s="111" t="s">
        <v>173</v>
      </c>
      <c r="J9178" t="str">
        <f t="shared" si="286"/>
        <v>4647SkogMineraljordLauvskogMiddels</v>
      </c>
      <c r="K9178" s="111">
        <v>-1.7789409505847176</v>
      </c>
      <c r="L9178" s="111">
        <v>0.85306406685236758</v>
      </c>
      <c r="M9178" s="111">
        <v>6.3979989500968365E-2</v>
      </c>
      <c r="N9178" s="112">
        <f t="shared" si="287"/>
        <v>-0.86189689423138161</v>
      </c>
    </row>
    <row r="9179" spans="1:14" x14ac:dyDescent="0.25">
      <c r="A9179" s="111" t="s">
        <v>834</v>
      </c>
      <c r="B9179" s="111">
        <f>INDEX(kommuner!C:C,MATCH(_xlfn.NUMBERVALUE(A9179),kommuner!B:B,0))</f>
        <v>4647</v>
      </c>
      <c r="C9179" s="111" t="s">
        <v>127</v>
      </c>
      <c r="D9179" s="111" t="s">
        <v>127</v>
      </c>
      <c r="E9179" s="111" t="s">
        <v>126</v>
      </c>
      <c r="F9179" s="111" t="s">
        <v>185</v>
      </c>
      <c r="G9179" s="111" t="s">
        <v>186</v>
      </c>
      <c r="H9179" s="111" t="s">
        <v>185</v>
      </c>
      <c r="I9179" s="111" t="s">
        <v>186</v>
      </c>
      <c r="J9179" t="str">
        <f t="shared" si="286"/>
        <v>4647SkogMineraljordLauvskogSærs høy</v>
      </c>
      <c r="K9179" s="111">
        <v>-3.5879168219799293</v>
      </c>
      <c r="L9179" s="111">
        <v>0.85306406685236758</v>
      </c>
      <c r="M9179" s="111">
        <v>6.3979989500968365E-2</v>
      </c>
      <c r="N9179" s="112">
        <f t="shared" si="287"/>
        <v>-2.6708727656265934</v>
      </c>
    </row>
    <row r="9180" spans="1:14" x14ac:dyDescent="0.25">
      <c r="A9180" s="111" t="s">
        <v>834</v>
      </c>
      <c r="B9180" s="111">
        <f>INDEX(kommuner!C:C,MATCH(_xlfn.NUMBERVALUE(A9180),kommuner!B:B,0))</f>
        <v>4647</v>
      </c>
      <c r="C9180" s="111" t="s">
        <v>127</v>
      </c>
      <c r="D9180" s="111" t="s">
        <v>127</v>
      </c>
      <c r="E9180" s="111" t="s">
        <v>123</v>
      </c>
      <c r="F9180" s="111" t="s">
        <v>172</v>
      </c>
      <c r="G9180" s="111" t="s">
        <v>180</v>
      </c>
      <c r="H9180" s="111" t="s">
        <v>172</v>
      </c>
      <c r="I9180" s="111" t="s">
        <v>180</v>
      </c>
      <c r="J9180" t="str">
        <f t="shared" si="286"/>
        <v>4647SkogOrganisk jordBarskogHøy</v>
      </c>
      <c r="K9180" s="111">
        <v>-2.5184559031994138</v>
      </c>
      <c r="L9180" s="111">
        <v>0.92784825435236762</v>
      </c>
      <c r="M9180" s="111">
        <v>0.46518126042825314</v>
      </c>
      <c r="N9180" s="112">
        <f t="shared" si="287"/>
        <v>-1.1254263884187932</v>
      </c>
    </row>
    <row r="9181" spans="1:14" x14ac:dyDescent="0.25">
      <c r="A9181" s="111" t="s">
        <v>834</v>
      </c>
      <c r="B9181" s="111">
        <f>INDEX(kommuner!C:C,MATCH(_xlfn.NUMBERVALUE(A9181),kommuner!B:B,0))</f>
        <v>4647</v>
      </c>
      <c r="C9181" s="111" t="s">
        <v>127</v>
      </c>
      <c r="D9181" s="111" t="s">
        <v>127</v>
      </c>
      <c r="E9181" s="111" t="s">
        <v>123</v>
      </c>
      <c r="F9181" s="111" t="s">
        <v>172</v>
      </c>
      <c r="G9181" s="111" t="s">
        <v>167</v>
      </c>
      <c r="H9181" s="111" t="s">
        <v>172</v>
      </c>
      <c r="I9181" s="111" t="s">
        <v>167</v>
      </c>
      <c r="J9181" t="str">
        <f t="shared" si="286"/>
        <v>4647SkogOrganisk jordBarskogImpediment</v>
      </c>
      <c r="K9181" s="111">
        <v>-0.13011741963904588</v>
      </c>
      <c r="L9181" s="111">
        <v>0.92784825435236762</v>
      </c>
      <c r="M9181" s="111">
        <v>0.46510463492953991</v>
      </c>
      <c r="N9181" s="112">
        <f t="shared" si="287"/>
        <v>1.2628354696428616</v>
      </c>
    </row>
    <row r="9182" spans="1:14" x14ac:dyDescent="0.25">
      <c r="A9182" s="111" t="s">
        <v>834</v>
      </c>
      <c r="B9182" s="111">
        <f>INDEX(kommuner!C:C,MATCH(_xlfn.NUMBERVALUE(A9182),kommuner!B:B,0))</f>
        <v>4647</v>
      </c>
      <c r="C9182" s="111" t="s">
        <v>127</v>
      </c>
      <c r="D9182" s="111" t="s">
        <v>127</v>
      </c>
      <c r="E9182" s="111" t="s">
        <v>123</v>
      </c>
      <c r="F9182" s="111" t="s">
        <v>172</v>
      </c>
      <c r="G9182" s="111" t="s">
        <v>190</v>
      </c>
      <c r="H9182" s="111" t="s">
        <v>172</v>
      </c>
      <c r="I9182" s="111" t="s">
        <v>190</v>
      </c>
      <c r="J9182" t="str">
        <f t="shared" si="286"/>
        <v>4647SkogOrganisk jordBarskogLav</v>
      </c>
      <c r="K9182" s="111">
        <v>-0.50666953101693391</v>
      </c>
      <c r="L9182" s="111">
        <v>0.92784825435236762</v>
      </c>
      <c r="M9182" s="111">
        <v>0.46510463492953991</v>
      </c>
      <c r="N9182" s="112">
        <f t="shared" si="287"/>
        <v>0.88628335826497362</v>
      </c>
    </row>
    <row r="9183" spans="1:14" x14ac:dyDescent="0.25">
      <c r="A9183" s="111" t="s">
        <v>834</v>
      </c>
      <c r="B9183" s="111">
        <f>INDEX(kommuner!C:C,MATCH(_xlfn.NUMBERVALUE(A9183),kommuner!B:B,0))</f>
        <v>4647</v>
      </c>
      <c r="C9183" s="111" t="s">
        <v>127</v>
      </c>
      <c r="D9183" s="111" t="s">
        <v>127</v>
      </c>
      <c r="E9183" s="111" t="s">
        <v>123</v>
      </c>
      <c r="F9183" s="111" t="s">
        <v>172</v>
      </c>
      <c r="G9183" s="111" t="s">
        <v>173</v>
      </c>
      <c r="H9183" s="111" t="s">
        <v>172</v>
      </c>
      <c r="I9183" s="111" t="s">
        <v>173</v>
      </c>
      <c r="J9183" t="str">
        <f t="shared" si="286"/>
        <v>4647SkogOrganisk jordBarskogMiddels</v>
      </c>
      <c r="K9183" s="111">
        <v>-1.5571490961494638</v>
      </c>
      <c r="L9183" s="111">
        <v>0.92784825435236762</v>
      </c>
      <c r="M9183" s="111">
        <v>0.46518126042825314</v>
      </c>
      <c r="N9183" s="112">
        <f t="shared" si="287"/>
        <v>-0.16411958136884308</v>
      </c>
    </row>
    <row r="9184" spans="1:14" x14ac:dyDescent="0.25">
      <c r="A9184" s="111" t="s">
        <v>834</v>
      </c>
      <c r="B9184" s="111">
        <f>INDEX(kommuner!C:C,MATCH(_xlfn.NUMBERVALUE(A9184),kommuner!B:B,0))</f>
        <v>4647</v>
      </c>
      <c r="C9184" s="111" t="s">
        <v>127</v>
      </c>
      <c r="D9184" s="111" t="s">
        <v>127</v>
      </c>
      <c r="E9184" s="111" t="s">
        <v>123</v>
      </c>
      <c r="F9184" s="111" t="s">
        <v>172</v>
      </c>
      <c r="G9184" s="111" t="s">
        <v>186</v>
      </c>
      <c r="H9184" s="111" t="s">
        <v>172</v>
      </c>
      <c r="I9184" s="111" t="s">
        <v>186</v>
      </c>
      <c r="J9184" t="str">
        <f t="shared" si="286"/>
        <v>4647SkogOrganisk jordBarskogSærs høy</v>
      </c>
      <c r="K9184" s="111">
        <v>2.5548655235722699</v>
      </c>
      <c r="L9184" s="111">
        <v>0.92784825435236762</v>
      </c>
      <c r="M9184" s="111">
        <v>0.46518126042825314</v>
      </c>
      <c r="N9184" s="112">
        <f t="shared" si="287"/>
        <v>3.9478950383528906</v>
      </c>
    </row>
    <row r="9185" spans="1:14" x14ac:dyDescent="0.25">
      <c r="A9185" s="111" t="s">
        <v>834</v>
      </c>
      <c r="B9185" s="111">
        <f>INDEX(kommuner!C:C,MATCH(_xlfn.NUMBERVALUE(A9185),kommuner!B:B,0))</f>
        <v>4647</v>
      </c>
      <c r="C9185" s="111" t="s">
        <v>127</v>
      </c>
      <c r="D9185" s="111" t="s">
        <v>127</v>
      </c>
      <c r="E9185" s="111" t="s">
        <v>123</v>
      </c>
      <c r="F9185" s="111" t="s">
        <v>179</v>
      </c>
      <c r="G9185" s="111" t="s">
        <v>180</v>
      </c>
      <c r="H9185" s="111" t="s">
        <v>179</v>
      </c>
      <c r="I9185" s="111" t="s">
        <v>180</v>
      </c>
      <c r="J9185" t="str">
        <f t="shared" si="286"/>
        <v>4647SkogOrganisk jordBlandingsskogHøy</v>
      </c>
      <c r="K9185" s="111">
        <v>-5.5554344456832343</v>
      </c>
      <c r="L9185" s="111">
        <v>0.92784825435236762</v>
      </c>
      <c r="M9185" s="111">
        <v>0.46510463492953991</v>
      </c>
      <c r="N9185" s="112">
        <f t="shared" si="287"/>
        <v>-4.1624815564013264</v>
      </c>
    </row>
    <row r="9186" spans="1:14" x14ac:dyDescent="0.25">
      <c r="A9186" s="111" t="s">
        <v>834</v>
      </c>
      <c r="B9186" s="111">
        <f>INDEX(kommuner!C:C,MATCH(_xlfn.NUMBERVALUE(A9186),kommuner!B:B,0))</f>
        <v>4647</v>
      </c>
      <c r="C9186" s="111" t="s">
        <v>127</v>
      </c>
      <c r="D9186" s="111" t="s">
        <v>127</v>
      </c>
      <c r="E9186" s="111" t="s">
        <v>123</v>
      </c>
      <c r="F9186" s="111" t="s">
        <v>179</v>
      </c>
      <c r="G9186" s="111" t="s">
        <v>167</v>
      </c>
      <c r="H9186" s="111" t="s">
        <v>179</v>
      </c>
      <c r="I9186" s="111" t="s">
        <v>167</v>
      </c>
      <c r="J9186" t="str">
        <f t="shared" si="286"/>
        <v>4647SkogOrganisk jordBlandingsskogImpediment</v>
      </c>
      <c r="K9186" s="111">
        <v>-0.28586344175800005</v>
      </c>
      <c r="L9186" s="111">
        <v>0.92784825435236762</v>
      </c>
      <c r="M9186" s="111">
        <v>0.46510463492953991</v>
      </c>
      <c r="N9186" s="112">
        <f t="shared" si="287"/>
        <v>1.1070894475239075</v>
      </c>
    </row>
    <row r="9187" spans="1:14" x14ac:dyDescent="0.25">
      <c r="A9187" s="111" t="s">
        <v>834</v>
      </c>
      <c r="B9187" s="111">
        <f>INDEX(kommuner!C:C,MATCH(_xlfn.NUMBERVALUE(A9187),kommuner!B:B,0))</f>
        <v>4647</v>
      </c>
      <c r="C9187" s="111" t="s">
        <v>127</v>
      </c>
      <c r="D9187" s="111" t="s">
        <v>127</v>
      </c>
      <c r="E9187" s="111" t="s">
        <v>123</v>
      </c>
      <c r="F9187" s="111" t="s">
        <v>179</v>
      </c>
      <c r="G9187" s="111" t="s">
        <v>190</v>
      </c>
      <c r="H9187" s="111" t="s">
        <v>179</v>
      </c>
      <c r="I9187" s="111" t="s">
        <v>190</v>
      </c>
      <c r="J9187" t="str">
        <f t="shared" si="286"/>
        <v>4647SkogOrganisk jordBlandingsskogLav</v>
      </c>
      <c r="K9187" s="111">
        <v>-1.2347339377887629</v>
      </c>
      <c r="L9187" s="111">
        <v>0.92784825435236762</v>
      </c>
      <c r="M9187" s="111">
        <v>0.46510463492953991</v>
      </c>
      <c r="N9187" s="112">
        <f t="shared" si="287"/>
        <v>0.15821895149314458</v>
      </c>
    </row>
    <row r="9188" spans="1:14" x14ac:dyDescent="0.25">
      <c r="A9188" s="111" t="s">
        <v>834</v>
      </c>
      <c r="B9188" s="111">
        <f>INDEX(kommuner!C:C,MATCH(_xlfn.NUMBERVALUE(A9188),kommuner!B:B,0))</f>
        <v>4647</v>
      </c>
      <c r="C9188" s="111" t="s">
        <v>127</v>
      </c>
      <c r="D9188" s="111" t="s">
        <v>127</v>
      </c>
      <c r="E9188" s="111" t="s">
        <v>123</v>
      </c>
      <c r="F9188" s="111" t="s">
        <v>179</v>
      </c>
      <c r="G9188" s="111" t="s">
        <v>173</v>
      </c>
      <c r="H9188" s="111" t="s">
        <v>179</v>
      </c>
      <c r="I9188" s="111" t="s">
        <v>173</v>
      </c>
      <c r="J9188" t="str">
        <f t="shared" si="286"/>
        <v>4647SkogOrganisk jordBlandingsskogMiddels</v>
      </c>
      <c r="K9188" s="111">
        <v>-2.4239591752717748</v>
      </c>
      <c r="L9188" s="111">
        <v>0.92784825435236762</v>
      </c>
      <c r="M9188" s="111">
        <v>0.46510463492953991</v>
      </c>
      <c r="N9188" s="112">
        <f t="shared" si="287"/>
        <v>-1.0310062859898674</v>
      </c>
    </row>
    <row r="9189" spans="1:14" x14ac:dyDescent="0.25">
      <c r="A9189" s="111" t="s">
        <v>834</v>
      </c>
      <c r="B9189" s="111">
        <f>INDEX(kommuner!C:C,MATCH(_xlfn.NUMBERVALUE(A9189),kommuner!B:B,0))</f>
        <v>4647</v>
      </c>
      <c r="C9189" s="111" t="s">
        <v>127</v>
      </c>
      <c r="D9189" s="111" t="s">
        <v>127</v>
      </c>
      <c r="E9189" s="111" t="s">
        <v>123</v>
      </c>
      <c r="F9189" s="111" t="s">
        <v>179</v>
      </c>
      <c r="G9189" s="111" t="s">
        <v>186</v>
      </c>
      <c r="H9189" s="111" t="s">
        <v>179</v>
      </c>
      <c r="I9189" s="111" t="s">
        <v>186</v>
      </c>
      <c r="J9189" t="str">
        <f t="shared" si="286"/>
        <v>4647SkogOrganisk jordBlandingsskogSærs høy</v>
      </c>
      <c r="K9189" s="111">
        <v>-1.5726115302258048</v>
      </c>
      <c r="L9189" s="111">
        <v>0.92784825435236762</v>
      </c>
      <c r="M9189" s="111">
        <v>0.46510463492953991</v>
      </c>
      <c r="N9189" s="112">
        <f t="shared" si="287"/>
        <v>-0.17965864094389727</v>
      </c>
    </row>
    <row r="9190" spans="1:14" x14ac:dyDescent="0.25">
      <c r="A9190" s="111" t="s">
        <v>834</v>
      </c>
      <c r="B9190" s="111">
        <f>INDEX(kommuner!C:C,MATCH(_xlfn.NUMBERVALUE(A9190),kommuner!B:B,0))</f>
        <v>4647</v>
      </c>
      <c r="C9190" s="111" t="s">
        <v>127</v>
      </c>
      <c r="D9190" s="111" t="s">
        <v>127</v>
      </c>
      <c r="E9190" s="111" t="s">
        <v>123</v>
      </c>
      <c r="F9190" s="111" t="s">
        <v>185</v>
      </c>
      <c r="G9190" s="111" t="s">
        <v>180</v>
      </c>
      <c r="H9190" s="111" t="s">
        <v>185</v>
      </c>
      <c r="I9190" s="111" t="s">
        <v>180</v>
      </c>
      <c r="J9190" t="str">
        <f t="shared" si="286"/>
        <v>4647SkogOrganisk jordLauvskogHøy</v>
      </c>
      <c r="K9190" s="111">
        <v>-1.9913688882377358</v>
      </c>
      <c r="L9190" s="111">
        <v>0.92784825435236762</v>
      </c>
      <c r="M9190" s="111">
        <v>0.46510463492953991</v>
      </c>
      <c r="N9190" s="112">
        <f t="shared" si="287"/>
        <v>-0.59841599895582831</v>
      </c>
    </row>
    <row r="9191" spans="1:14" x14ac:dyDescent="0.25">
      <c r="A9191" s="111" t="s">
        <v>834</v>
      </c>
      <c r="B9191" s="111">
        <f>INDEX(kommuner!C:C,MATCH(_xlfn.NUMBERVALUE(A9191),kommuner!B:B,0))</f>
        <v>4647</v>
      </c>
      <c r="C9191" s="111" t="s">
        <v>127</v>
      </c>
      <c r="D9191" s="111" t="s">
        <v>127</v>
      </c>
      <c r="E9191" s="111" t="s">
        <v>123</v>
      </c>
      <c r="F9191" s="111" t="s">
        <v>185</v>
      </c>
      <c r="G9191" s="111" t="s">
        <v>167</v>
      </c>
      <c r="H9191" s="111" t="s">
        <v>185</v>
      </c>
      <c r="I9191" s="111" t="s">
        <v>167</v>
      </c>
      <c r="J9191" t="str">
        <f t="shared" si="286"/>
        <v>4647SkogOrganisk jordLauvskogImpediment</v>
      </c>
      <c r="K9191" s="111">
        <v>0.35000626494250675</v>
      </c>
      <c r="L9191" s="111">
        <v>0.92784825435236762</v>
      </c>
      <c r="M9191" s="111">
        <v>0.46510463492953991</v>
      </c>
      <c r="N9191" s="112">
        <f t="shared" si="287"/>
        <v>1.7429591542244141</v>
      </c>
    </row>
    <row r="9192" spans="1:14" x14ac:dyDescent="0.25">
      <c r="A9192" s="111" t="s">
        <v>834</v>
      </c>
      <c r="B9192" s="111">
        <f>INDEX(kommuner!C:C,MATCH(_xlfn.NUMBERVALUE(A9192),kommuner!B:B,0))</f>
        <v>4647</v>
      </c>
      <c r="C9192" s="111" t="s">
        <v>127</v>
      </c>
      <c r="D9192" s="111" t="s">
        <v>127</v>
      </c>
      <c r="E9192" s="111" t="s">
        <v>123</v>
      </c>
      <c r="F9192" s="111" t="s">
        <v>185</v>
      </c>
      <c r="G9192" s="111" t="s">
        <v>190</v>
      </c>
      <c r="H9192" s="111" t="s">
        <v>185</v>
      </c>
      <c r="I9192" s="111" t="s">
        <v>190</v>
      </c>
      <c r="J9192" t="str">
        <f t="shared" si="286"/>
        <v>4647SkogOrganisk jordLauvskogLav</v>
      </c>
      <c r="K9192" s="111">
        <v>1.1144075558526714</v>
      </c>
      <c r="L9192" s="111">
        <v>0.92784825435236762</v>
      </c>
      <c r="M9192" s="111">
        <v>0.46510463492953991</v>
      </c>
      <c r="N9192" s="112">
        <f t="shared" si="287"/>
        <v>2.5073604451345788</v>
      </c>
    </row>
    <row r="9193" spans="1:14" x14ac:dyDescent="0.25">
      <c r="A9193" s="111" t="s">
        <v>834</v>
      </c>
      <c r="B9193" s="111">
        <f>INDEX(kommuner!C:C,MATCH(_xlfn.NUMBERVALUE(A9193),kommuner!B:B,0))</f>
        <v>4647</v>
      </c>
      <c r="C9193" s="111" t="s">
        <v>127</v>
      </c>
      <c r="D9193" s="111" t="s">
        <v>127</v>
      </c>
      <c r="E9193" s="111" t="s">
        <v>123</v>
      </c>
      <c r="F9193" s="111" t="s">
        <v>185</v>
      </c>
      <c r="G9193" s="111" t="s">
        <v>173</v>
      </c>
      <c r="H9193" s="111" t="s">
        <v>185</v>
      </c>
      <c r="I9193" s="111" t="s">
        <v>173</v>
      </c>
      <c r="J9193" t="str">
        <f t="shared" si="286"/>
        <v>4647SkogOrganisk jordLauvskogMiddels</v>
      </c>
      <c r="K9193" s="111">
        <v>-0.62664468270982987</v>
      </c>
      <c r="L9193" s="111">
        <v>0.92784825435236762</v>
      </c>
      <c r="M9193" s="111">
        <v>0.46510463492953991</v>
      </c>
      <c r="N9193" s="112">
        <f t="shared" si="287"/>
        <v>0.76630820657207765</v>
      </c>
    </row>
    <row r="9194" spans="1:14" x14ac:dyDescent="0.25">
      <c r="A9194" s="111" t="s">
        <v>834</v>
      </c>
      <c r="B9194" s="111">
        <f>INDEX(kommuner!C:C,MATCH(_xlfn.NUMBERVALUE(A9194),kommuner!B:B,0))</f>
        <v>4647</v>
      </c>
      <c r="C9194" s="111" t="s">
        <v>127</v>
      </c>
      <c r="D9194" s="111" t="s">
        <v>127</v>
      </c>
      <c r="E9194" s="111" t="s">
        <v>123</v>
      </c>
      <c r="F9194" s="111" t="s">
        <v>185</v>
      </c>
      <c r="G9194" s="111" t="s">
        <v>186</v>
      </c>
      <c r="H9194" s="111" t="s">
        <v>185</v>
      </c>
      <c r="I9194" s="111" t="s">
        <v>186</v>
      </c>
      <c r="J9194" t="str">
        <f t="shared" si="286"/>
        <v>4647SkogOrganisk jordLauvskogSærs høy</v>
      </c>
      <c r="K9194" s="111">
        <v>-1.8997279926091779</v>
      </c>
      <c r="L9194" s="111">
        <v>0.92784825435236762</v>
      </c>
      <c r="M9194" s="111">
        <v>0.46510463492953991</v>
      </c>
      <c r="N9194" s="112">
        <f t="shared" si="287"/>
        <v>-0.50677510332727038</v>
      </c>
    </row>
    <row r="9195" spans="1:14" x14ac:dyDescent="0.25">
      <c r="A9195" s="111" t="s">
        <v>834</v>
      </c>
      <c r="B9195" s="111">
        <f>INDEX(kommuner!C:C,MATCH(_xlfn.NUMBERVALUE(A9195),kommuner!B:B,0))</f>
        <v>4647</v>
      </c>
      <c r="C9195" s="111" t="s">
        <v>83</v>
      </c>
      <c r="D9195" s="111" t="s">
        <v>83</v>
      </c>
      <c r="E9195" s="111" t="s">
        <v>126</v>
      </c>
      <c r="F9195" s="111" t="s">
        <v>139</v>
      </c>
      <c r="G9195" s="111" t="s">
        <v>139</v>
      </c>
      <c r="H9195" s="111" t="s">
        <v>139</v>
      </c>
      <c r="I9195" s="111" t="s">
        <v>139</v>
      </c>
      <c r="J9195" t="str">
        <f t="shared" si="286"/>
        <v>4647Utbygd arealMineraljord</v>
      </c>
      <c r="K9195" s="111">
        <v>-1.3010725986550351</v>
      </c>
      <c r="L9195" s="111">
        <v>0</v>
      </c>
      <c r="M9195" s="111">
        <v>1.303047089454229E-2</v>
      </c>
      <c r="N9195" s="112">
        <f t="shared" si="287"/>
        <v>-1.2880421277604928</v>
      </c>
    </row>
    <row r="9196" spans="1:14" x14ac:dyDescent="0.25">
      <c r="A9196" s="111" t="s">
        <v>834</v>
      </c>
      <c r="B9196" s="111">
        <f>INDEX(kommuner!C:C,MATCH(_xlfn.NUMBERVALUE(A9196),kommuner!B:B,0))</f>
        <v>4647</v>
      </c>
      <c r="C9196" s="111" t="s">
        <v>83</v>
      </c>
      <c r="D9196" s="111" t="s">
        <v>83</v>
      </c>
      <c r="E9196" s="111" t="s">
        <v>123</v>
      </c>
      <c r="F9196" s="111" t="s">
        <v>139</v>
      </c>
      <c r="G9196" s="111" t="s">
        <v>139</v>
      </c>
      <c r="H9196" s="111" t="s">
        <v>139</v>
      </c>
      <c r="I9196" s="111" t="s">
        <v>139</v>
      </c>
      <c r="J9196" t="str">
        <f t="shared" si="286"/>
        <v>4647Utbygd arealOrganisk jord</v>
      </c>
      <c r="K9196" s="111">
        <v>29.011421395201612</v>
      </c>
      <c r="L9196" s="111">
        <v>0</v>
      </c>
      <c r="M9196" s="111">
        <v>1.303047089454229E-2</v>
      </c>
      <c r="N9196" s="112">
        <f t="shared" si="287"/>
        <v>29.024451866096154</v>
      </c>
    </row>
    <row r="9197" spans="1:14" x14ac:dyDescent="0.25">
      <c r="A9197" s="111" t="s">
        <v>834</v>
      </c>
      <c r="B9197" s="111">
        <f>INDEX(kommuner!C:C,MATCH(_xlfn.NUMBERVALUE(A9197),kommuner!B:B,0))</f>
        <v>4647</v>
      </c>
      <c r="C9197" s="111" t="s">
        <v>181</v>
      </c>
      <c r="D9197" s="111" t="s">
        <v>181</v>
      </c>
      <c r="E9197" s="111" t="s">
        <v>123</v>
      </c>
      <c r="F9197" s="111" t="s">
        <v>139</v>
      </c>
      <c r="G9197" s="111" t="s">
        <v>139</v>
      </c>
      <c r="H9197" s="111" t="s">
        <v>139</v>
      </c>
      <c r="I9197" s="111" t="s">
        <v>139</v>
      </c>
      <c r="J9197" t="str">
        <f t="shared" si="286"/>
        <v>4647Vann og myrOrganisk jord</v>
      </c>
      <c r="K9197" s="111">
        <v>-0.38124953903444653</v>
      </c>
      <c r="L9197" s="111">
        <v>0</v>
      </c>
      <c r="M9197" s="111">
        <v>0</v>
      </c>
      <c r="N9197" s="112">
        <f t="shared" si="287"/>
        <v>-0.38124953903444653</v>
      </c>
    </row>
    <row r="9198" spans="1:14" x14ac:dyDescent="0.25">
      <c r="A9198" s="111" t="s">
        <v>835</v>
      </c>
      <c r="B9198" s="111">
        <f>INDEX(kommuner!C:C,MATCH(_xlfn.NUMBERVALUE(A9198),kommuner!B:B,0))</f>
        <v>4647</v>
      </c>
      <c r="C9198" s="111" t="s">
        <v>82</v>
      </c>
      <c r="D9198" s="111" t="s">
        <v>82</v>
      </c>
      <c r="E9198" s="111" t="s">
        <v>126</v>
      </c>
      <c r="F9198" s="111" t="s">
        <v>139</v>
      </c>
      <c r="G9198" s="111" t="s">
        <v>139</v>
      </c>
      <c r="H9198" s="111" t="s">
        <v>139</v>
      </c>
      <c r="I9198" s="111" t="s">
        <v>139</v>
      </c>
      <c r="J9198" t="str">
        <f t="shared" si="286"/>
        <v>4647Annen utmarkMineraljord</v>
      </c>
      <c r="K9198" s="111">
        <v>-0.12122885237983599</v>
      </c>
      <c r="L9198" s="111">
        <v>0</v>
      </c>
      <c r="M9198" s="111">
        <v>0</v>
      </c>
      <c r="N9198" s="112">
        <f t="shared" si="287"/>
        <v>-0.12122885237983599</v>
      </c>
    </row>
    <row r="9199" spans="1:14" x14ac:dyDescent="0.25">
      <c r="A9199" s="111" t="s">
        <v>835</v>
      </c>
      <c r="B9199" s="111">
        <f>INDEX(kommuner!C:C,MATCH(_xlfn.NUMBERVALUE(A9199),kommuner!B:B,0))</f>
        <v>4647</v>
      </c>
      <c r="C9199" s="111" t="s">
        <v>121</v>
      </c>
      <c r="D9199" s="111" t="s">
        <v>121</v>
      </c>
      <c r="E9199" s="111" t="s">
        <v>126</v>
      </c>
      <c r="F9199" s="111" t="s">
        <v>139</v>
      </c>
      <c r="G9199" s="111" t="s">
        <v>139</v>
      </c>
      <c r="H9199" s="111" t="s">
        <v>139</v>
      </c>
      <c r="I9199" s="111" t="s">
        <v>139</v>
      </c>
      <c r="J9199" t="str">
        <f t="shared" si="286"/>
        <v>4647BeiteMineraljord</v>
      </c>
      <c r="K9199" s="111">
        <v>-0.96338340838695502</v>
      </c>
      <c r="L9199" s="111">
        <v>0</v>
      </c>
      <c r="M9199" s="111">
        <v>1.2448711246839999E-7</v>
      </c>
      <c r="N9199" s="112">
        <f t="shared" si="287"/>
        <v>-0.96338328389984251</v>
      </c>
    </row>
    <row r="9200" spans="1:14" x14ac:dyDescent="0.25">
      <c r="A9200" s="111" t="s">
        <v>835</v>
      </c>
      <c r="B9200" s="111">
        <f>INDEX(kommuner!C:C,MATCH(_xlfn.NUMBERVALUE(A9200),kommuner!B:B,0))</f>
        <v>4647</v>
      </c>
      <c r="C9200" s="111" t="s">
        <v>121</v>
      </c>
      <c r="D9200" s="111" t="s">
        <v>121</v>
      </c>
      <c r="E9200" s="111" t="s">
        <v>123</v>
      </c>
      <c r="F9200" s="111" t="s">
        <v>139</v>
      </c>
      <c r="G9200" s="111" t="s">
        <v>139</v>
      </c>
      <c r="H9200" s="111" t="s">
        <v>139</v>
      </c>
      <c r="I9200" s="111" t="s">
        <v>139</v>
      </c>
      <c r="J9200" t="str">
        <f t="shared" si="286"/>
        <v>4647BeiteOrganisk jord</v>
      </c>
      <c r="K9200" s="111">
        <v>12.077525935985037</v>
      </c>
      <c r="L9200" s="111">
        <v>1.6412500000000001</v>
      </c>
      <c r="M9200" s="111">
        <v>0</v>
      </c>
      <c r="N9200" s="112">
        <f t="shared" si="287"/>
        <v>13.718775935985036</v>
      </c>
    </row>
    <row r="9201" spans="1:14" x14ac:dyDescent="0.25">
      <c r="A9201" s="111" t="s">
        <v>835</v>
      </c>
      <c r="B9201" s="111">
        <f>INDEX(kommuner!C:C,MATCH(_xlfn.NUMBERVALUE(A9201),kommuner!B:B,0))</f>
        <v>4647</v>
      </c>
      <c r="C9201" s="111" t="s">
        <v>84</v>
      </c>
      <c r="D9201" s="111" t="s">
        <v>84</v>
      </c>
      <c r="E9201" s="111" t="s">
        <v>126</v>
      </c>
      <c r="F9201" s="111" t="s">
        <v>139</v>
      </c>
      <c r="G9201" s="111" t="s">
        <v>139</v>
      </c>
      <c r="H9201" s="111" t="s">
        <v>139</v>
      </c>
      <c r="I9201" s="111" t="s">
        <v>139</v>
      </c>
      <c r="J9201" t="str">
        <f t="shared" si="286"/>
        <v>4647Dyrket markMineraljord</v>
      </c>
      <c r="K9201" s="111">
        <v>-0.77042202609341914</v>
      </c>
      <c r="L9201" s="111">
        <v>0</v>
      </c>
      <c r="M9201" s="111">
        <v>0</v>
      </c>
      <c r="N9201" s="112">
        <f t="shared" si="287"/>
        <v>-0.77042202609341914</v>
      </c>
    </row>
    <row r="9202" spans="1:14" x14ac:dyDescent="0.25">
      <c r="A9202" s="111" t="s">
        <v>835</v>
      </c>
      <c r="B9202" s="111">
        <f>INDEX(kommuner!C:C,MATCH(_xlfn.NUMBERVALUE(A9202),kommuner!B:B,0))</f>
        <v>4647</v>
      </c>
      <c r="C9202" s="111" t="s">
        <v>84</v>
      </c>
      <c r="D9202" s="111" t="s">
        <v>84</v>
      </c>
      <c r="E9202" s="111" t="s">
        <v>123</v>
      </c>
      <c r="F9202" s="111" t="s">
        <v>139</v>
      </c>
      <c r="G9202" s="111" t="s">
        <v>139</v>
      </c>
      <c r="H9202" s="111" t="s">
        <v>139</v>
      </c>
      <c r="I9202" s="111" t="s">
        <v>139</v>
      </c>
      <c r="J9202" t="str">
        <f t="shared" si="286"/>
        <v>4647Dyrket markOrganisk jord</v>
      </c>
      <c r="K9202" s="111">
        <v>28.726149366675592</v>
      </c>
      <c r="L9202" s="111">
        <v>1.45625</v>
      </c>
      <c r="M9202" s="111">
        <v>0</v>
      </c>
      <c r="N9202" s="112">
        <f t="shared" si="287"/>
        <v>30.182399366675593</v>
      </c>
    </row>
    <row r="9203" spans="1:14" x14ac:dyDescent="0.25">
      <c r="A9203" s="111" t="s">
        <v>835</v>
      </c>
      <c r="B9203" s="111">
        <f>INDEX(kommuner!C:C,MATCH(_xlfn.NUMBERVALUE(A9203),kommuner!B:B,0))</f>
        <v>4647</v>
      </c>
      <c r="C9203" s="111" t="s">
        <v>127</v>
      </c>
      <c r="D9203" s="111" t="s">
        <v>127</v>
      </c>
      <c r="E9203" s="111" t="s">
        <v>126</v>
      </c>
      <c r="F9203" s="111" t="s">
        <v>172</v>
      </c>
      <c r="G9203" s="111" t="s">
        <v>180</v>
      </c>
      <c r="H9203" s="111" t="s">
        <v>172</v>
      </c>
      <c r="I9203" s="111" t="s">
        <v>180</v>
      </c>
      <c r="J9203" t="str">
        <f t="shared" si="286"/>
        <v>4647SkogMineraljordBarskogHøy</v>
      </c>
      <c r="K9203" s="111">
        <v>-3.4914408319412575</v>
      </c>
      <c r="L9203" s="111">
        <v>0.85306406685236758</v>
      </c>
      <c r="M9203" s="111">
        <v>6.4056614999681585E-2</v>
      </c>
      <c r="N9203" s="112">
        <f t="shared" si="287"/>
        <v>-2.5743201500892083</v>
      </c>
    </row>
    <row r="9204" spans="1:14" x14ac:dyDescent="0.25">
      <c r="A9204" s="111" t="s">
        <v>835</v>
      </c>
      <c r="B9204" s="111">
        <f>INDEX(kommuner!C:C,MATCH(_xlfn.NUMBERVALUE(A9204),kommuner!B:B,0))</f>
        <v>4647</v>
      </c>
      <c r="C9204" s="111" t="s">
        <v>127</v>
      </c>
      <c r="D9204" s="111" t="s">
        <v>127</v>
      </c>
      <c r="E9204" s="111" t="s">
        <v>126</v>
      </c>
      <c r="F9204" s="111" t="s">
        <v>172</v>
      </c>
      <c r="G9204" s="111" t="s">
        <v>167</v>
      </c>
      <c r="H9204" s="111" t="s">
        <v>172</v>
      </c>
      <c r="I9204" s="111" t="s">
        <v>167</v>
      </c>
      <c r="J9204" t="str">
        <f t="shared" si="286"/>
        <v>4647SkogMineraljordBarskogImpediment</v>
      </c>
      <c r="K9204" s="111">
        <v>-1.1558387230259366</v>
      </c>
      <c r="L9204" s="111">
        <v>0.85306406685236758</v>
      </c>
      <c r="M9204" s="111">
        <v>6.3979989500968365E-2</v>
      </c>
      <c r="N9204" s="112">
        <f t="shared" si="287"/>
        <v>-0.23879466667260066</v>
      </c>
    </row>
    <row r="9205" spans="1:14" x14ac:dyDescent="0.25">
      <c r="A9205" s="111" t="s">
        <v>835</v>
      </c>
      <c r="B9205" s="111">
        <f>INDEX(kommuner!C:C,MATCH(_xlfn.NUMBERVALUE(A9205),kommuner!B:B,0))</f>
        <v>4647</v>
      </c>
      <c r="C9205" s="111" t="s">
        <v>127</v>
      </c>
      <c r="D9205" s="111" t="s">
        <v>127</v>
      </c>
      <c r="E9205" s="111" t="s">
        <v>126</v>
      </c>
      <c r="F9205" s="111" t="s">
        <v>172</v>
      </c>
      <c r="G9205" s="111" t="s">
        <v>190</v>
      </c>
      <c r="H9205" s="111" t="s">
        <v>172</v>
      </c>
      <c r="I9205" s="111" t="s">
        <v>190</v>
      </c>
      <c r="J9205" t="str">
        <f t="shared" si="286"/>
        <v>4647SkogMineraljordBarskogLav</v>
      </c>
      <c r="K9205" s="111">
        <v>-1.8215681825293268</v>
      </c>
      <c r="L9205" s="111">
        <v>0.85306406685236758</v>
      </c>
      <c r="M9205" s="111">
        <v>6.3979989500968365E-2</v>
      </c>
      <c r="N9205" s="112">
        <f t="shared" si="287"/>
        <v>-0.90452412617599087</v>
      </c>
    </row>
    <row r="9206" spans="1:14" x14ac:dyDescent="0.25">
      <c r="A9206" s="111" t="s">
        <v>835</v>
      </c>
      <c r="B9206" s="111">
        <f>INDEX(kommuner!C:C,MATCH(_xlfn.NUMBERVALUE(A9206),kommuner!B:B,0))</f>
        <v>4647</v>
      </c>
      <c r="C9206" s="111" t="s">
        <v>127</v>
      </c>
      <c r="D9206" s="111" t="s">
        <v>127</v>
      </c>
      <c r="E9206" s="111" t="s">
        <v>126</v>
      </c>
      <c r="F9206" s="111" t="s">
        <v>172</v>
      </c>
      <c r="G9206" s="111" t="s">
        <v>173</v>
      </c>
      <c r="H9206" s="111" t="s">
        <v>172</v>
      </c>
      <c r="I9206" s="111" t="s">
        <v>173</v>
      </c>
      <c r="J9206" t="str">
        <f t="shared" si="286"/>
        <v>4647SkogMineraljordBarskogMiddels</v>
      </c>
      <c r="K9206" s="111">
        <v>-2.9452289214132028</v>
      </c>
      <c r="L9206" s="111">
        <v>0.85306406685236758</v>
      </c>
      <c r="M9206" s="111">
        <v>6.4056614999681585E-2</v>
      </c>
      <c r="N9206" s="112">
        <f t="shared" si="287"/>
        <v>-2.0281082395611536</v>
      </c>
    </row>
    <row r="9207" spans="1:14" x14ac:dyDescent="0.25">
      <c r="A9207" s="111" t="s">
        <v>835</v>
      </c>
      <c r="B9207" s="111">
        <f>INDEX(kommuner!C:C,MATCH(_xlfn.NUMBERVALUE(A9207),kommuner!B:B,0))</f>
        <v>4647</v>
      </c>
      <c r="C9207" s="111" t="s">
        <v>127</v>
      </c>
      <c r="D9207" s="111" t="s">
        <v>127</v>
      </c>
      <c r="E9207" s="111" t="s">
        <v>126</v>
      </c>
      <c r="F9207" s="111" t="s">
        <v>172</v>
      </c>
      <c r="G9207" s="111" t="s">
        <v>186</v>
      </c>
      <c r="H9207" s="111" t="s">
        <v>172</v>
      </c>
      <c r="I9207" s="111" t="s">
        <v>186</v>
      </c>
      <c r="J9207" t="str">
        <f t="shared" si="286"/>
        <v>4647SkogMineraljordBarskogSærs høy</v>
      </c>
      <c r="K9207" s="111">
        <v>-2.734962032443129</v>
      </c>
      <c r="L9207" s="111">
        <v>0.85306406685236758</v>
      </c>
      <c r="M9207" s="111">
        <v>6.4056614999681585E-2</v>
      </c>
      <c r="N9207" s="112">
        <f t="shared" si="287"/>
        <v>-1.81784135059108</v>
      </c>
    </row>
    <row r="9208" spans="1:14" x14ac:dyDescent="0.25">
      <c r="A9208" s="111" t="s">
        <v>835</v>
      </c>
      <c r="B9208" s="111">
        <f>INDEX(kommuner!C:C,MATCH(_xlfn.NUMBERVALUE(A9208),kommuner!B:B,0))</f>
        <v>4647</v>
      </c>
      <c r="C9208" s="111" t="s">
        <v>127</v>
      </c>
      <c r="D9208" s="111" t="s">
        <v>127</v>
      </c>
      <c r="E9208" s="111" t="s">
        <v>126</v>
      </c>
      <c r="F9208" s="111" t="s">
        <v>179</v>
      </c>
      <c r="G9208" s="111" t="s">
        <v>180</v>
      </c>
      <c r="H9208" s="111" t="s">
        <v>179</v>
      </c>
      <c r="I9208" s="111" t="s">
        <v>180</v>
      </c>
      <c r="J9208" t="str">
        <f t="shared" si="286"/>
        <v>4647SkogMineraljordBlandingsskogHøy</v>
      </c>
      <c r="K9208" s="111">
        <v>-7.1939050909469406</v>
      </c>
      <c r="L9208" s="111">
        <v>0.85306406685236758</v>
      </c>
      <c r="M9208" s="111">
        <v>6.3979989500968365E-2</v>
      </c>
      <c r="N9208" s="112">
        <f t="shared" si="287"/>
        <v>-6.2768610345936047</v>
      </c>
    </row>
    <row r="9209" spans="1:14" x14ac:dyDescent="0.25">
      <c r="A9209" s="111" t="s">
        <v>835</v>
      </c>
      <c r="B9209" s="111">
        <f>INDEX(kommuner!C:C,MATCH(_xlfn.NUMBERVALUE(A9209),kommuner!B:B,0))</f>
        <v>4647</v>
      </c>
      <c r="C9209" s="111" t="s">
        <v>127</v>
      </c>
      <c r="D9209" s="111" t="s">
        <v>127</v>
      </c>
      <c r="E9209" s="111" t="s">
        <v>126</v>
      </c>
      <c r="F9209" s="111" t="s">
        <v>179</v>
      </c>
      <c r="G9209" s="111" t="s">
        <v>167</v>
      </c>
      <c r="H9209" s="111" t="s">
        <v>179</v>
      </c>
      <c r="I9209" s="111" t="s">
        <v>167</v>
      </c>
      <c r="J9209" t="str">
        <f t="shared" si="286"/>
        <v>4647SkogMineraljordBlandingsskogImpediment</v>
      </c>
      <c r="K9209" s="111">
        <v>-1.6598037998579707</v>
      </c>
      <c r="L9209" s="111">
        <v>0.85306406685236758</v>
      </c>
      <c r="M9209" s="111">
        <v>6.3979989500968365E-2</v>
      </c>
      <c r="N9209" s="112">
        <f t="shared" si="287"/>
        <v>-0.7427597435046347</v>
      </c>
    </row>
    <row r="9210" spans="1:14" x14ac:dyDescent="0.25">
      <c r="A9210" s="111" t="s">
        <v>835</v>
      </c>
      <c r="B9210" s="111">
        <f>INDEX(kommuner!C:C,MATCH(_xlfn.NUMBERVALUE(A9210),kommuner!B:B,0))</f>
        <v>4647</v>
      </c>
      <c r="C9210" s="111" t="s">
        <v>127</v>
      </c>
      <c r="D9210" s="111" t="s">
        <v>127</v>
      </c>
      <c r="E9210" s="111" t="s">
        <v>126</v>
      </c>
      <c r="F9210" s="111" t="s">
        <v>179</v>
      </c>
      <c r="G9210" s="111" t="s">
        <v>190</v>
      </c>
      <c r="H9210" s="111" t="s">
        <v>179</v>
      </c>
      <c r="I9210" s="111" t="s">
        <v>190</v>
      </c>
      <c r="J9210" t="str">
        <f t="shared" si="286"/>
        <v>4647SkogMineraljordBlandingsskogLav</v>
      </c>
      <c r="K9210" s="111">
        <v>-2.5588434197694254</v>
      </c>
      <c r="L9210" s="111">
        <v>0.85306406685236758</v>
      </c>
      <c r="M9210" s="111">
        <v>6.3979989500968365E-2</v>
      </c>
      <c r="N9210" s="112">
        <f t="shared" si="287"/>
        <v>-1.6417993634160897</v>
      </c>
    </row>
    <row r="9211" spans="1:14" x14ac:dyDescent="0.25">
      <c r="A9211" s="111" t="s">
        <v>835</v>
      </c>
      <c r="B9211" s="111">
        <f>INDEX(kommuner!C:C,MATCH(_xlfn.NUMBERVALUE(A9211),kommuner!B:B,0))</f>
        <v>4647</v>
      </c>
      <c r="C9211" s="111" t="s">
        <v>127</v>
      </c>
      <c r="D9211" s="111" t="s">
        <v>127</v>
      </c>
      <c r="E9211" s="111" t="s">
        <v>126</v>
      </c>
      <c r="F9211" s="111" t="s">
        <v>179</v>
      </c>
      <c r="G9211" s="111" t="s">
        <v>173</v>
      </c>
      <c r="H9211" s="111" t="s">
        <v>179</v>
      </c>
      <c r="I9211" s="111" t="s">
        <v>173</v>
      </c>
      <c r="J9211" t="str">
        <f t="shared" si="286"/>
        <v>4647SkogMineraljordBlandingsskogMiddels</v>
      </c>
      <c r="K9211" s="111">
        <v>-3.8687729546762566</v>
      </c>
      <c r="L9211" s="111">
        <v>0.85306406685236758</v>
      </c>
      <c r="M9211" s="111">
        <v>6.3979989500968365E-2</v>
      </c>
      <c r="N9211" s="112">
        <f t="shared" si="287"/>
        <v>-2.9517288983229206</v>
      </c>
    </row>
    <row r="9212" spans="1:14" x14ac:dyDescent="0.25">
      <c r="A9212" s="111" t="s">
        <v>835</v>
      </c>
      <c r="B9212" s="111">
        <f>INDEX(kommuner!C:C,MATCH(_xlfn.NUMBERVALUE(A9212),kommuner!B:B,0))</f>
        <v>4647</v>
      </c>
      <c r="C9212" s="111" t="s">
        <v>127</v>
      </c>
      <c r="D9212" s="111" t="s">
        <v>127</v>
      </c>
      <c r="E9212" s="111" t="s">
        <v>126</v>
      </c>
      <c r="F9212" s="111" t="s">
        <v>179</v>
      </c>
      <c r="G9212" s="111" t="s">
        <v>186</v>
      </c>
      <c r="H9212" s="111" t="s">
        <v>179</v>
      </c>
      <c r="I9212" s="111" t="s">
        <v>186</v>
      </c>
      <c r="J9212" t="str">
        <f t="shared" si="286"/>
        <v>4647SkogMineraljordBlandingsskogSærs høy</v>
      </c>
      <c r="K9212" s="111">
        <v>-2.9395925245326562</v>
      </c>
      <c r="L9212" s="111">
        <v>0.85306406685236758</v>
      </c>
      <c r="M9212" s="111">
        <v>6.3979989500968365E-2</v>
      </c>
      <c r="N9212" s="112">
        <f t="shared" si="287"/>
        <v>-2.0225484681793202</v>
      </c>
    </row>
    <row r="9213" spans="1:14" x14ac:dyDescent="0.25">
      <c r="A9213" s="111" t="s">
        <v>835</v>
      </c>
      <c r="B9213" s="111">
        <f>INDEX(kommuner!C:C,MATCH(_xlfn.NUMBERVALUE(A9213),kommuner!B:B,0))</f>
        <v>4647</v>
      </c>
      <c r="C9213" s="111" t="s">
        <v>127</v>
      </c>
      <c r="D9213" s="111" t="s">
        <v>127</v>
      </c>
      <c r="E9213" s="111" t="s">
        <v>126</v>
      </c>
      <c r="F9213" s="111" t="s">
        <v>185</v>
      </c>
      <c r="G9213" s="111" t="s">
        <v>180</v>
      </c>
      <c r="H9213" s="111" t="s">
        <v>185</v>
      </c>
      <c r="I9213" s="111" t="s">
        <v>180</v>
      </c>
      <c r="J9213" t="str">
        <f t="shared" si="286"/>
        <v>4647SkogMineraljordLauvskogHøy</v>
      </c>
      <c r="K9213" s="111">
        <v>-2.6171499611514069</v>
      </c>
      <c r="L9213" s="111">
        <v>0.85306406685236758</v>
      </c>
      <c r="M9213" s="111">
        <v>6.3979989500968365E-2</v>
      </c>
      <c r="N9213" s="112">
        <f t="shared" si="287"/>
        <v>-1.7001059047980711</v>
      </c>
    </row>
    <row r="9214" spans="1:14" x14ac:dyDescent="0.25">
      <c r="A9214" s="111" t="s">
        <v>835</v>
      </c>
      <c r="B9214" s="111">
        <f>INDEX(kommuner!C:C,MATCH(_xlfn.NUMBERVALUE(A9214),kommuner!B:B,0))</f>
        <v>4647</v>
      </c>
      <c r="C9214" s="111" t="s">
        <v>127</v>
      </c>
      <c r="D9214" s="111" t="s">
        <v>127</v>
      </c>
      <c r="E9214" s="111" t="s">
        <v>126</v>
      </c>
      <c r="F9214" s="111" t="s">
        <v>185</v>
      </c>
      <c r="G9214" s="111" t="s">
        <v>167</v>
      </c>
      <c r="H9214" s="111" t="s">
        <v>185</v>
      </c>
      <c r="I9214" s="111" t="s">
        <v>167</v>
      </c>
      <c r="J9214" t="str">
        <f t="shared" si="286"/>
        <v>4647SkogMineraljordLauvskogImpediment</v>
      </c>
      <c r="K9214" s="111">
        <v>-1.406906973132888</v>
      </c>
      <c r="L9214" s="111">
        <v>0.85306406685236758</v>
      </c>
      <c r="M9214" s="111">
        <v>6.3979989500968365E-2</v>
      </c>
      <c r="N9214" s="112">
        <f t="shared" si="287"/>
        <v>-0.48986291677955207</v>
      </c>
    </row>
    <row r="9215" spans="1:14" x14ac:dyDescent="0.25">
      <c r="A9215" s="111" t="s">
        <v>835</v>
      </c>
      <c r="B9215" s="111">
        <f>INDEX(kommuner!C:C,MATCH(_xlfn.NUMBERVALUE(A9215),kommuner!B:B,0))</f>
        <v>4647</v>
      </c>
      <c r="C9215" s="111" t="s">
        <v>127</v>
      </c>
      <c r="D9215" s="111" t="s">
        <v>127</v>
      </c>
      <c r="E9215" s="111" t="s">
        <v>126</v>
      </c>
      <c r="F9215" s="111" t="s">
        <v>185</v>
      </c>
      <c r="G9215" s="111" t="s">
        <v>190</v>
      </c>
      <c r="H9215" s="111" t="s">
        <v>185</v>
      </c>
      <c r="I9215" s="111" t="s">
        <v>190</v>
      </c>
      <c r="J9215" t="str">
        <f t="shared" si="286"/>
        <v>4647SkogMineraljordLauvskogLav</v>
      </c>
      <c r="K9215" s="111">
        <v>-8.9748170935426599E-2</v>
      </c>
      <c r="L9215" s="111">
        <v>0.85306406685236758</v>
      </c>
      <c r="M9215" s="111">
        <v>6.3979989500968365E-2</v>
      </c>
      <c r="N9215" s="112">
        <f t="shared" si="287"/>
        <v>0.82729588541790933</v>
      </c>
    </row>
    <row r="9216" spans="1:14" x14ac:dyDescent="0.25">
      <c r="A9216" s="111" t="s">
        <v>835</v>
      </c>
      <c r="B9216" s="111">
        <f>INDEX(kommuner!C:C,MATCH(_xlfn.NUMBERVALUE(A9216),kommuner!B:B,0))</f>
        <v>4647</v>
      </c>
      <c r="C9216" s="111" t="s">
        <v>127</v>
      </c>
      <c r="D9216" s="111" t="s">
        <v>127</v>
      </c>
      <c r="E9216" s="111" t="s">
        <v>126</v>
      </c>
      <c r="F9216" s="111" t="s">
        <v>185</v>
      </c>
      <c r="G9216" s="111" t="s">
        <v>173</v>
      </c>
      <c r="H9216" s="111" t="s">
        <v>185</v>
      </c>
      <c r="I9216" s="111" t="s">
        <v>173</v>
      </c>
      <c r="J9216" t="str">
        <f t="shared" si="286"/>
        <v>4647SkogMineraljordLauvskogMiddels</v>
      </c>
      <c r="K9216" s="111">
        <v>-1.7789409505847176</v>
      </c>
      <c r="L9216" s="111">
        <v>0.85306406685236758</v>
      </c>
      <c r="M9216" s="111">
        <v>6.3979989500968365E-2</v>
      </c>
      <c r="N9216" s="112">
        <f t="shared" si="287"/>
        <v>-0.86189689423138161</v>
      </c>
    </row>
    <row r="9217" spans="1:14" x14ac:dyDescent="0.25">
      <c r="A9217" s="111" t="s">
        <v>835</v>
      </c>
      <c r="B9217" s="111">
        <f>INDEX(kommuner!C:C,MATCH(_xlfn.NUMBERVALUE(A9217),kommuner!B:B,0))</f>
        <v>4647</v>
      </c>
      <c r="C9217" s="111" t="s">
        <v>127</v>
      </c>
      <c r="D9217" s="111" t="s">
        <v>127</v>
      </c>
      <c r="E9217" s="111" t="s">
        <v>126</v>
      </c>
      <c r="F9217" s="111" t="s">
        <v>185</v>
      </c>
      <c r="G9217" s="111" t="s">
        <v>186</v>
      </c>
      <c r="H9217" s="111" t="s">
        <v>185</v>
      </c>
      <c r="I9217" s="111" t="s">
        <v>186</v>
      </c>
      <c r="J9217" t="str">
        <f t="shared" si="286"/>
        <v>4647SkogMineraljordLauvskogSærs høy</v>
      </c>
      <c r="K9217" s="111">
        <v>-3.5879168219799293</v>
      </c>
      <c r="L9217" s="111">
        <v>0.85306406685236758</v>
      </c>
      <c r="M9217" s="111">
        <v>6.3979989500968365E-2</v>
      </c>
      <c r="N9217" s="112">
        <f t="shared" si="287"/>
        <v>-2.6708727656265934</v>
      </c>
    </row>
    <row r="9218" spans="1:14" x14ac:dyDescent="0.25">
      <c r="A9218" s="111" t="s">
        <v>835</v>
      </c>
      <c r="B9218" s="111">
        <f>INDEX(kommuner!C:C,MATCH(_xlfn.NUMBERVALUE(A9218),kommuner!B:B,0))</f>
        <v>4647</v>
      </c>
      <c r="C9218" s="111" t="s">
        <v>127</v>
      </c>
      <c r="D9218" s="111" t="s">
        <v>127</v>
      </c>
      <c r="E9218" s="111" t="s">
        <v>123</v>
      </c>
      <c r="F9218" s="111" t="s">
        <v>172</v>
      </c>
      <c r="G9218" s="111" t="s">
        <v>180</v>
      </c>
      <c r="H9218" s="111" t="s">
        <v>172</v>
      </c>
      <c r="I9218" s="111" t="s">
        <v>180</v>
      </c>
      <c r="J9218" t="str">
        <f t="shared" si="286"/>
        <v>4647SkogOrganisk jordBarskogHøy</v>
      </c>
      <c r="K9218" s="111">
        <v>-2.5184559031994138</v>
      </c>
      <c r="L9218" s="111">
        <v>0.92784825435236762</v>
      </c>
      <c r="M9218" s="111">
        <v>0.46518126042825314</v>
      </c>
      <c r="N9218" s="112">
        <f t="shared" si="287"/>
        <v>-1.1254263884187932</v>
      </c>
    </row>
    <row r="9219" spans="1:14" x14ac:dyDescent="0.25">
      <c r="A9219" s="111" t="s">
        <v>835</v>
      </c>
      <c r="B9219" s="111">
        <f>INDEX(kommuner!C:C,MATCH(_xlfn.NUMBERVALUE(A9219),kommuner!B:B,0))</f>
        <v>4647</v>
      </c>
      <c r="C9219" s="111" t="s">
        <v>127</v>
      </c>
      <c r="D9219" s="111" t="s">
        <v>127</v>
      </c>
      <c r="E9219" s="111" t="s">
        <v>123</v>
      </c>
      <c r="F9219" s="111" t="s">
        <v>172</v>
      </c>
      <c r="G9219" s="111" t="s">
        <v>167</v>
      </c>
      <c r="H9219" s="111" t="s">
        <v>172</v>
      </c>
      <c r="I9219" s="111" t="s">
        <v>167</v>
      </c>
      <c r="J9219" t="str">
        <f t="shared" ref="J9219:J9282" si="288">B9219&amp;C9219&amp;E9219&amp;IF(C9219="Skog",F9219&amp;G9219,"")</f>
        <v>4647SkogOrganisk jordBarskogImpediment</v>
      </c>
      <c r="K9219" s="111">
        <v>-0.13011741963904588</v>
      </c>
      <c r="L9219" s="111">
        <v>0.92784825435236762</v>
      </c>
      <c r="M9219" s="111">
        <v>0.46510463492953991</v>
      </c>
      <c r="N9219" s="112">
        <f t="shared" ref="N9219:N9282" si="289">SUM(K9219:M9219)</f>
        <v>1.2628354696428616</v>
      </c>
    </row>
    <row r="9220" spans="1:14" x14ac:dyDescent="0.25">
      <c r="A9220" s="111" t="s">
        <v>835</v>
      </c>
      <c r="B9220" s="111">
        <f>INDEX(kommuner!C:C,MATCH(_xlfn.NUMBERVALUE(A9220),kommuner!B:B,0))</f>
        <v>4647</v>
      </c>
      <c r="C9220" s="111" t="s">
        <v>127</v>
      </c>
      <c r="D9220" s="111" t="s">
        <v>127</v>
      </c>
      <c r="E9220" s="111" t="s">
        <v>123</v>
      </c>
      <c r="F9220" s="111" t="s">
        <v>172</v>
      </c>
      <c r="G9220" s="111" t="s">
        <v>190</v>
      </c>
      <c r="H9220" s="111" t="s">
        <v>172</v>
      </c>
      <c r="I9220" s="111" t="s">
        <v>190</v>
      </c>
      <c r="J9220" t="str">
        <f t="shared" si="288"/>
        <v>4647SkogOrganisk jordBarskogLav</v>
      </c>
      <c r="K9220" s="111">
        <v>-0.50666953101693391</v>
      </c>
      <c r="L9220" s="111">
        <v>0.92784825435236762</v>
      </c>
      <c r="M9220" s="111">
        <v>0.46510463492953991</v>
      </c>
      <c r="N9220" s="112">
        <f t="shared" si="289"/>
        <v>0.88628335826497362</v>
      </c>
    </row>
    <row r="9221" spans="1:14" x14ac:dyDescent="0.25">
      <c r="A9221" s="111" t="s">
        <v>835</v>
      </c>
      <c r="B9221" s="111">
        <f>INDEX(kommuner!C:C,MATCH(_xlfn.NUMBERVALUE(A9221),kommuner!B:B,0))</f>
        <v>4647</v>
      </c>
      <c r="C9221" s="111" t="s">
        <v>127</v>
      </c>
      <c r="D9221" s="111" t="s">
        <v>127</v>
      </c>
      <c r="E9221" s="111" t="s">
        <v>123</v>
      </c>
      <c r="F9221" s="111" t="s">
        <v>172</v>
      </c>
      <c r="G9221" s="111" t="s">
        <v>173</v>
      </c>
      <c r="H9221" s="111" t="s">
        <v>172</v>
      </c>
      <c r="I9221" s="111" t="s">
        <v>173</v>
      </c>
      <c r="J9221" t="str">
        <f t="shared" si="288"/>
        <v>4647SkogOrganisk jordBarskogMiddels</v>
      </c>
      <c r="K9221" s="111">
        <v>-1.5571490961494638</v>
      </c>
      <c r="L9221" s="111">
        <v>0.92784825435236762</v>
      </c>
      <c r="M9221" s="111">
        <v>0.46518126042825314</v>
      </c>
      <c r="N9221" s="112">
        <f t="shared" si="289"/>
        <v>-0.16411958136884308</v>
      </c>
    </row>
    <row r="9222" spans="1:14" x14ac:dyDescent="0.25">
      <c r="A9222" s="111" t="s">
        <v>835</v>
      </c>
      <c r="B9222" s="111">
        <f>INDEX(kommuner!C:C,MATCH(_xlfn.NUMBERVALUE(A9222),kommuner!B:B,0))</f>
        <v>4647</v>
      </c>
      <c r="C9222" s="111" t="s">
        <v>127</v>
      </c>
      <c r="D9222" s="111" t="s">
        <v>127</v>
      </c>
      <c r="E9222" s="111" t="s">
        <v>123</v>
      </c>
      <c r="F9222" s="111" t="s">
        <v>172</v>
      </c>
      <c r="G9222" s="111" t="s">
        <v>186</v>
      </c>
      <c r="H9222" s="111" t="s">
        <v>172</v>
      </c>
      <c r="I9222" s="111" t="s">
        <v>186</v>
      </c>
      <c r="J9222" t="str">
        <f t="shared" si="288"/>
        <v>4647SkogOrganisk jordBarskogSærs høy</v>
      </c>
      <c r="K9222" s="111">
        <v>2.5548655235722699</v>
      </c>
      <c r="L9222" s="111">
        <v>0.92784825435236762</v>
      </c>
      <c r="M9222" s="111">
        <v>0.46518126042825314</v>
      </c>
      <c r="N9222" s="112">
        <f t="shared" si="289"/>
        <v>3.9478950383528906</v>
      </c>
    </row>
    <row r="9223" spans="1:14" x14ac:dyDescent="0.25">
      <c r="A9223" s="111" t="s">
        <v>835</v>
      </c>
      <c r="B9223" s="111">
        <f>INDEX(kommuner!C:C,MATCH(_xlfn.NUMBERVALUE(A9223),kommuner!B:B,0))</f>
        <v>4647</v>
      </c>
      <c r="C9223" s="111" t="s">
        <v>127</v>
      </c>
      <c r="D9223" s="111" t="s">
        <v>127</v>
      </c>
      <c r="E9223" s="111" t="s">
        <v>123</v>
      </c>
      <c r="F9223" s="111" t="s">
        <v>179</v>
      </c>
      <c r="G9223" s="111" t="s">
        <v>180</v>
      </c>
      <c r="H9223" s="111" t="s">
        <v>179</v>
      </c>
      <c r="I9223" s="111" t="s">
        <v>180</v>
      </c>
      <c r="J9223" t="str">
        <f t="shared" si="288"/>
        <v>4647SkogOrganisk jordBlandingsskogHøy</v>
      </c>
      <c r="K9223" s="111">
        <v>-5.5554344456832343</v>
      </c>
      <c r="L9223" s="111">
        <v>0.92784825435236762</v>
      </c>
      <c r="M9223" s="111">
        <v>0.46510463492953991</v>
      </c>
      <c r="N9223" s="112">
        <f t="shared" si="289"/>
        <v>-4.1624815564013264</v>
      </c>
    </row>
    <row r="9224" spans="1:14" x14ac:dyDescent="0.25">
      <c r="A9224" s="111" t="s">
        <v>835</v>
      </c>
      <c r="B9224" s="111">
        <f>INDEX(kommuner!C:C,MATCH(_xlfn.NUMBERVALUE(A9224),kommuner!B:B,0))</f>
        <v>4647</v>
      </c>
      <c r="C9224" s="111" t="s">
        <v>127</v>
      </c>
      <c r="D9224" s="111" t="s">
        <v>127</v>
      </c>
      <c r="E9224" s="111" t="s">
        <v>123</v>
      </c>
      <c r="F9224" s="111" t="s">
        <v>179</v>
      </c>
      <c r="G9224" s="111" t="s">
        <v>167</v>
      </c>
      <c r="H9224" s="111" t="s">
        <v>179</v>
      </c>
      <c r="I9224" s="111" t="s">
        <v>167</v>
      </c>
      <c r="J9224" t="str">
        <f t="shared" si="288"/>
        <v>4647SkogOrganisk jordBlandingsskogImpediment</v>
      </c>
      <c r="K9224" s="111">
        <v>-0.28586344175800005</v>
      </c>
      <c r="L9224" s="111">
        <v>0.92784825435236762</v>
      </c>
      <c r="M9224" s="111">
        <v>0.46510463492953991</v>
      </c>
      <c r="N9224" s="112">
        <f t="shared" si="289"/>
        <v>1.1070894475239075</v>
      </c>
    </row>
    <row r="9225" spans="1:14" x14ac:dyDescent="0.25">
      <c r="A9225" s="111" t="s">
        <v>835</v>
      </c>
      <c r="B9225" s="111">
        <f>INDEX(kommuner!C:C,MATCH(_xlfn.NUMBERVALUE(A9225),kommuner!B:B,0))</f>
        <v>4647</v>
      </c>
      <c r="C9225" s="111" t="s">
        <v>127</v>
      </c>
      <c r="D9225" s="111" t="s">
        <v>127</v>
      </c>
      <c r="E9225" s="111" t="s">
        <v>123</v>
      </c>
      <c r="F9225" s="111" t="s">
        <v>179</v>
      </c>
      <c r="G9225" s="111" t="s">
        <v>190</v>
      </c>
      <c r="H9225" s="111" t="s">
        <v>179</v>
      </c>
      <c r="I9225" s="111" t="s">
        <v>190</v>
      </c>
      <c r="J9225" t="str">
        <f t="shared" si="288"/>
        <v>4647SkogOrganisk jordBlandingsskogLav</v>
      </c>
      <c r="K9225" s="111">
        <v>-1.2347339377887629</v>
      </c>
      <c r="L9225" s="111">
        <v>0.92784825435236762</v>
      </c>
      <c r="M9225" s="111">
        <v>0.46510463492953991</v>
      </c>
      <c r="N9225" s="112">
        <f t="shared" si="289"/>
        <v>0.15821895149314458</v>
      </c>
    </row>
    <row r="9226" spans="1:14" x14ac:dyDescent="0.25">
      <c r="A9226" s="111" t="s">
        <v>835</v>
      </c>
      <c r="B9226" s="111">
        <f>INDEX(kommuner!C:C,MATCH(_xlfn.NUMBERVALUE(A9226),kommuner!B:B,0))</f>
        <v>4647</v>
      </c>
      <c r="C9226" s="111" t="s">
        <v>127</v>
      </c>
      <c r="D9226" s="111" t="s">
        <v>127</v>
      </c>
      <c r="E9226" s="111" t="s">
        <v>123</v>
      </c>
      <c r="F9226" s="111" t="s">
        <v>179</v>
      </c>
      <c r="G9226" s="111" t="s">
        <v>173</v>
      </c>
      <c r="H9226" s="111" t="s">
        <v>179</v>
      </c>
      <c r="I9226" s="111" t="s">
        <v>173</v>
      </c>
      <c r="J9226" t="str">
        <f t="shared" si="288"/>
        <v>4647SkogOrganisk jordBlandingsskogMiddels</v>
      </c>
      <c r="K9226" s="111">
        <v>-2.4239591752717748</v>
      </c>
      <c r="L9226" s="111">
        <v>0.92784825435236762</v>
      </c>
      <c r="M9226" s="111">
        <v>0.46510463492953991</v>
      </c>
      <c r="N9226" s="112">
        <f t="shared" si="289"/>
        <v>-1.0310062859898674</v>
      </c>
    </row>
    <row r="9227" spans="1:14" x14ac:dyDescent="0.25">
      <c r="A9227" s="111" t="s">
        <v>835</v>
      </c>
      <c r="B9227" s="111">
        <f>INDEX(kommuner!C:C,MATCH(_xlfn.NUMBERVALUE(A9227),kommuner!B:B,0))</f>
        <v>4647</v>
      </c>
      <c r="C9227" s="111" t="s">
        <v>127</v>
      </c>
      <c r="D9227" s="111" t="s">
        <v>127</v>
      </c>
      <c r="E9227" s="111" t="s">
        <v>123</v>
      </c>
      <c r="F9227" s="111" t="s">
        <v>179</v>
      </c>
      <c r="G9227" s="111" t="s">
        <v>186</v>
      </c>
      <c r="H9227" s="111" t="s">
        <v>179</v>
      </c>
      <c r="I9227" s="111" t="s">
        <v>186</v>
      </c>
      <c r="J9227" t="str">
        <f t="shared" si="288"/>
        <v>4647SkogOrganisk jordBlandingsskogSærs høy</v>
      </c>
      <c r="K9227" s="111">
        <v>-1.5726115302258048</v>
      </c>
      <c r="L9227" s="111">
        <v>0.92784825435236762</v>
      </c>
      <c r="M9227" s="111">
        <v>0.46510463492953991</v>
      </c>
      <c r="N9227" s="112">
        <f t="shared" si="289"/>
        <v>-0.17965864094389727</v>
      </c>
    </row>
    <row r="9228" spans="1:14" x14ac:dyDescent="0.25">
      <c r="A9228" s="111" t="s">
        <v>835</v>
      </c>
      <c r="B9228" s="111">
        <f>INDEX(kommuner!C:C,MATCH(_xlfn.NUMBERVALUE(A9228),kommuner!B:B,0))</f>
        <v>4647</v>
      </c>
      <c r="C9228" s="111" t="s">
        <v>127</v>
      </c>
      <c r="D9228" s="111" t="s">
        <v>127</v>
      </c>
      <c r="E9228" s="111" t="s">
        <v>123</v>
      </c>
      <c r="F9228" s="111" t="s">
        <v>185</v>
      </c>
      <c r="G9228" s="111" t="s">
        <v>180</v>
      </c>
      <c r="H9228" s="111" t="s">
        <v>185</v>
      </c>
      <c r="I9228" s="111" t="s">
        <v>180</v>
      </c>
      <c r="J9228" t="str">
        <f t="shared" si="288"/>
        <v>4647SkogOrganisk jordLauvskogHøy</v>
      </c>
      <c r="K9228" s="111">
        <v>-1.9913688882377358</v>
      </c>
      <c r="L9228" s="111">
        <v>0.92784825435236762</v>
      </c>
      <c r="M9228" s="111">
        <v>0.46510463492953991</v>
      </c>
      <c r="N9228" s="112">
        <f t="shared" si="289"/>
        <v>-0.59841599895582831</v>
      </c>
    </row>
    <row r="9229" spans="1:14" x14ac:dyDescent="0.25">
      <c r="A9229" s="111" t="s">
        <v>835</v>
      </c>
      <c r="B9229" s="111">
        <f>INDEX(kommuner!C:C,MATCH(_xlfn.NUMBERVALUE(A9229),kommuner!B:B,0))</f>
        <v>4647</v>
      </c>
      <c r="C9229" s="111" t="s">
        <v>127</v>
      </c>
      <c r="D9229" s="111" t="s">
        <v>127</v>
      </c>
      <c r="E9229" s="111" t="s">
        <v>123</v>
      </c>
      <c r="F9229" s="111" t="s">
        <v>185</v>
      </c>
      <c r="G9229" s="111" t="s">
        <v>167</v>
      </c>
      <c r="H9229" s="111" t="s">
        <v>185</v>
      </c>
      <c r="I9229" s="111" t="s">
        <v>167</v>
      </c>
      <c r="J9229" t="str">
        <f t="shared" si="288"/>
        <v>4647SkogOrganisk jordLauvskogImpediment</v>
      </c>
      <c r="K9229" s="111">
        <v>0.35000626494250675</v>
      </c>
      <c r="L9229" s="111">
        <v>0.92784825435236762</v>
      </c>
      <c r="M9229" s="111">
        <v>0.46510463492953991</v>
      </c>
      <c r="N9229" s="112">
        <f t="shared" si="289"/>
        <v>1.7429591542244141</v>
      </c>
    </row>
    <row r="9230" spans="1:14" x14ac:dyDescent="0.25">
      <c r="A9230" s="111" t="s">
        <v>835</v>
      </c>
      <c r="B9230" s="111">
        <f>INDEX(kommuner!C:C,MATCH(_xlfn.NUMBERVALUE(A9230),kommuner!B:B,0))</f>
        <v>4647</v>
      </c>
      <c r="C9230" s="111" t="s">
        <v>127</v>
      </c>
      <c r="D9230" s="111" t="s">
        <v>127</v>
      </c>
      <c r="E9230" s="111" t="s">
        <v>123</v>
      </c>
      <c r="F9230" s="111" t="s">
        <v>185</v>
      </c>
      <c r="G9230" s="111" t="s">
        <v>190</v>
      </c>
      <c r="H9230" s="111" t="s">
        <v>185</v>
      </c>
      <c r="I9230" s="111" t="s">
        <v>190</v>
      </c>
      <c r="J9230" t="str">
        <f t="shared" si="288"/>
        <v>4647SkogOrganisk jordLauvskogLav</v>
      </c>
      <c r="K9230" s="111">
        <v>1.1144075558526714</v>
      </c>
      <c r="L9230" s="111">
        <v>0.92784825435236762</v>
      </c>
      <c r="M9230" s="111">
        <v>0.46510463492953991</v>
      </c>
      <c r="N9230" s="112">
        <f t="shared" si="289"/>
        <v>2.5073604451345788</v>
      </c>
    </row>
    <row r="9231" spans="1:14" x14ac:dyDescent="0.25">
      <c r="A9231" s="111" t="s">
        <v>835</v>
      </c>
      <c r="B9231" s="111">
        <f>INDEX(kommuner!C:C,MATCH(_xlfn.NUMBERVALUE(A9231),kommuner!B:B,0))</f>
        <v>4647</v>
      </c>
      <c r="C9231" s="111" t="s">
        <v>127</v>
      </c>
      <c r="D9231" s="111" t="s">
        <v>127</v>
      </c>
      <c r="E9231" s="111" t="s">
        <v>123</v>
      </c>
      <c r="F9231" s="111" t="s">
        <v>185</v>
      </c>
      <c r="G9231" s="111" t="s">
        <v>173</v>
      </c>
      <c r="H9231" s="111" t="s">
        <v>185</v>
      </c>
      <c r="I9231" s="111" t="s">
        <v>173</v>
      </c>
      <c r="J9231" t="str">
        <f t="shared" si="288"/>
        <v>4647SkogOrganisk jordLauvskogMiddels</v>
      </c>
      <c r="K9231" s="111">
        <v>-0.62664468270982987</v>
      </c>
      <c r="L9231" s="111">
        <v>0.92784825435236762</v>
      </c>
      <c r="M9231" s="111">
        <v>0.46510463492953991</v>
      </c>
      <c r="N9231" s="112">
        <f t="shared" si="289"/>
        <v>0.76630820657207765</v>
      </c>
    </row>
    <row r="9232" spans="1:14" x14ac:dyDescent="0.25">
      <c r="A9232" s="111" t="s">
        <v>835</v>
      </c>
      <c r="B9232" s="111">
        <f>INDEX(kommuner!C:C,MATCH(_xlfn.NUMBERVALUE(A9232),kommuner!B:B,0))</f>
        <v>4647</v>
      </c>
      <c r="C9232" s="111" t="s">
        <v>127</v>
      </c>
      <c r="D9232" s="111" t="s">
        <v>127</v>
      </c>
      <c r="E9232" s="111" t="s">
        <v>123</v>
      </c>
      <c r="F9232" s="111" t="s">
        <v>185</v>
      </c>
      <c r="G9232" s="111" t="s">
        <v>186</v>
      </c>
      <c r="H9232" s="111" t="s">
        <v>185</v>
      </c>
      <c r="I9232" s="111" t="s">
        <v>186</v>
      </c>
      <c r="J9232" t="str">
        <f t="shared" si="288"/>
        <v>4647SkogOrganisk jordLauvskogSærs høy</v>
      </c>
      <c r="K9232" s="111">
        <v>-1.8997279926091779</v>
      </c>
      <c r="L9232" s="111">
        <v>0.92784825435236762</v>
      </c>
      <c r="M9232" s="111">
        <v>0.46510463492953991</v>
      </c>
      <c r="N9232" s="112">
        <f t="shared" si="289"/>
        <v>-0.50677510332727038</v>
      </c>
    </row>
    <row r="9233" spans="1:14" x14ac:dyDescent="0.25">
      <c r="A9233" s="111" t="s">
        <v>835</v>
      </c>
      <c r="B9233" s="111">
        <f>INDEX(kommuner!C:C,MATCH(_xlfn.NUMBERVALUE(A9233),kommuner!B:B,0))</f>
        <v>4647</v>
      </c>
      <c r="C9233" s="111" t="s">
        <v>83</v>
      </c>
      <c r="D9233" s="111" t="s">
        <v>83</v>
      </c>
      <c r="E9233" s="111" t="s">
        <v>126</v>
      </c>
      <c r="F9233" s="111" t="s">
        <v>139</v>
      </c>
      <c r="G9233" s="111" t="s">
        <v>139</v>
      </c>
      <c r="H9233" s="111" t="s">
        <v>139</v>
      </c>
      <c r="I9233" s="111" t="s">
        <v>139</v>
      </c>
      <c r="J9233" t="str">
        <f t="shared" si="288"/>
        <v>4647Utbygd arealMineraljord</v>
      </c>
      <c r="K9233" s="111">
        <v>-1.3010725986550351</v>
      </c>
      <c r="L9233" s="111">
        <v>0</v>
      </c>
      <c r="M9233" s="111">
        <v>1.303047089454229E-2</v>
      </c>
      <c r="N9233" s="112">
        <f t="shared" si="289"/>
        <v>-1.2880421277604928</v>
      </c>
    </row>
    <row r="9234" spans="1:14" x14ac:dyDescent="0.25">
      <c r="A9234" s="111" t="s">
        <v>835</v>
      </c>
      <c r="B9234" s="111">
        <f>INDEX(kommuner!C:C,MATCH(_xlfn.NUMBERVALUE(A9234),kommuner!B:B,0))</f>
        <v>4647</v>
      </c>
      <c r="C9234" s="111" t="s">
        <v>83</v>
      </c>
      <c r="D9234" s="111" t="s">
        <v>83</v>
      </c>
      <c r="E9234" s="111" t="s">
        <v>123</v>
      </c>
      <c r="F9234" s="111" t="s">
        <v>139</v>
      </c>
      <c r="G9234" s="111" t="s">
        <v>139</v>
      </c>
      <c r="H9234" s="111" t="s">
        <v>139</v>
      </c>
      <c r="I9234" s="111" t="s">
        <v>139</v>
      </c>
      <c r="J9234" t="str">
        <f t="shared" si="288"/>
        <v>4647Utbygd arealOrganisk jord</v>
      </c>
      <c r="K9234" s="111">
        <v>29.011421395201612</v>
      </c>
      <c r="L9234" s="111">
        <v>0</v>
      </c>
      <c r="M9234" s="111">
        <v>1.303047089454229E-2</v>
      </c>
      <c r="N9234" s="112">
        <f t="shared" si="289"/>
        <v>29.024451866096154</v>
      </c>
    </row>
    <row r="9235" spans="1:14" x14ac:dyDescent="0.25">
      <c r="A9235" s="111" t="s">
        <v>835</v>
      </c>
      <c r="B9235" s="111">
        <f>INDEX(kommuner!C:C,MATCH(_xlfn.NUMBERVALUE(A9235),kommuner!B:B,0))</f>
        <v>4647</v>
      </c>
      <c r="C9235" s="111" t="s">
        <v>181</v>
      </c>
      <c r="D9235" s="111" t="s">
        <v>181</v>
      </c>
      <c r="E9235" s="111" t="s">
        <v>123</v>
      </c>
      <c r="F9235" s="111" t="s">
        <v>139</v>
      </c>
      <c r="G9235" s="111" t="s">
        <v>139</v>
      </c>
      <c r="H9235" s="111" t="s">
        <v>139</v>
      </c>
      <c r="I9235" s="111" t="s">
        <v>139</v>
      </c>
      <c r="J9235" t="str">
        <f t="shared" si="288"/>
        <v>4647Vann og myrOrganisk jord</v>
      </c>
      <c r="K9235" s="111">
        <v>-0.38124953903444653</v>
      </c>
      <c r="L9235" s="111">
        <v>0</v>
      </c>
      <c r="M9235" s="111">
        <v>0</v>
      </c>
      <c r="N9235" s="112">
        <f t="shared" si="289"/>
        <v>-0.38124953903444653</v>
      </c>
    </row>
    <row r="9236" spans="1:14" x14ac:dyDescent="0.25">
      <c r="A9236" s="111" t="s">
        <v>836</v>
      </c>
      <c r="B9236" s="111">
        <f>INDEX(kommuner!C:C,MATCH(_xlfn.NUMBERVALUE(A9236),kommuner!B:B,0))</f>
        <v>4647</v>
      </c>
      <c r="C9236" s="111" t="s">
        <v>82</v>
      </c>
      <c r="D9236" s="111" t="s">
        <v>82</v>
      </c>
      <c r="E9236" s="111" t="s">
        <v>126</v>
      </c>
      <c r="F9236" s="111" t="s">
        <v>139</v>
      </c>
      <c r="G9236" s="111" t="s">
        <v>139</v>
      </c>
      <c r="H9236" s="111" t="s">
        <v>139</v>
      </c>
      <c r="I9236" s="111" t="s">
        <v>139</v>
      </c>
      <c r="J9236" t="str">
        <f t="shared" si="288"/>
        <v>4647Annen utmarkMineraljord</v>
      </c>
      <c r="K9236" s="111">
        <v>-0.12122885237983599</v>
      </c>
      <c r="L9236" s="111">
        <v>0</v>
      </c>
      <c r="M9236" s="111">
        <v>0</v>
      </c>
      <c r="N9236" s="112">
        <f t="shared" si="289"/>
        <v>-0.12122885237983599</v>
      </c>
    </row>
    <row r="9237" spans="1:14" x14ac:dyDescent="0.25">
      <c r="A9237" s="111" t="s">
        <v>836</v>
      </c>
      <c r="B9237" s="111">
        <f>INDEX(kommuner!C:C,MATCH(_xlfn.NUMBERVALUE(A9237),kommuner!B:B,0))</f>
        <v>4647</v>
      </c>
      <c r="C9237" s="111" t="s">
        <v>121</v>
      </c>
      <c r="D9237" s="111" t="s">
        <v>121</v>
      </c>
      <c r="E9237" s="111" t="s">
        <v>126</v>
      </c>
      <c r="F9237" s="111" t="s">
        <v>139</v>
      </c>
      <c r="G9237" s="111" t="s">
        <v>139</v>
      </c>
      <c r="H9237" s="111" t="s">
        <v>139</v>
      </c>
      <c r="I9237" s="111" t="s">
        <v>139</v>
      </c>
      <c r="J9237" t="str">
        <f t="shared" si="288"/>
        <v>4647BeiteMineraljord</v>
      </c>
      <c r="K9237" s="111">
        <v>-0.96338340838695502</v>
      </c>
      <c r="L9237" s="111">
        <v>0</v>
      </c>
      <c r="M9237" s="111">
        <v>1.2448711246839999E-7</v>
      </c>
      <c r="N9237" s="112">
        <f t="shared" si="289"/>
        <v>-0.96338328389984251</v>
      </c>
    </row>
    <row r="9238" spans="1:14" x14ac:dyDescent="0.25">
      <c r="A9238" s="111" t="s">
        <v>836</v>
      </c>
      <c r="B9238" s="111">
        <f>INDEX(kommuner!C:C,MATCH(_xlfn.NUMBERVALUE(A9238),kommuner!B:B,0))</f>
        <v>4647</v>
      </c>
      <c r="C9238" s="111" t="s">
        <v>121</v>
      </c>
      <c r="D9238" s="111" t="s">
        <v>121</v>
      </c>
      <c r="E9238" s="111" t="s">
        <v>123</v>
      </c>
      <c r="F9238" s="111" t="s">
        <v>139</v>
      </c>
      <c r="G9238" s="111" t="s">
        <v>139</v>
      </c>
      <c r="H9238" s="111" t="s">
        <v>139</v>
      </c>
      <c r="I9238" s="111" t="s">
        <v>139</v>
      </c>
      <c r="J9238" t="str">
        <f t="shared" si="288"/>
        <v>4647BeiteOrganisk jord</v>
      </c>
      <c r="K9238" s="111">
        <v>12.077525935985037</v>
      </c>
      <c r="L9238" s="111">
        <v>1.6412500000000001</v>
      </c>
      <c r="M9238" s="111">
        <v>0</v>
      </c>
      <c r="N9238" s="112">
        <f t="shared" si="289"/>
        <v>13.718775935985036</v>
      </c>
    </row>
    <row r="9239" spans="1:14" x14ac:dyDescent="0.25">
      <c r="A9239" s="111" t="s">
        <v>836</v>
      </c>
      <c r="B9239" s="111">
        <f>INDEX(kommuner!C:C,MATCH(_xlfn.NUMBERVALUE(A9239),kommuner!B:B,0))</f>
        <v>4647</v>
      </c>
      <c r="C9239" s="111" t="s">
        <v>84</v>
      </c>
      <c r="D9239" s="111" t="s">
        <v>84</v>
      </c>
      <c r="E9239" s="111" t="s">
        <v>126</v>
      </c>
      <c r="F9239" s="111" t="s">
        <v>139</v>
      </c>
      <c r="G9239" s="111" t="s">
        <v>139</v>
      </c>
      <c r="H9239" s="111" t="s">
        <v>139</v>
      </c>
      <c r="I9239" s="111" t="s">
        <v>139</v>
      </c>
      <c r="J9239" t="str">
        <f t="shared" si="288"/>
        <v>4647Dyrket markMineraljord</v>
      </c>
      <c r="K9239" s="111">
        <v>-0.77042202609341914</v>
      </c>
      <c r="L9239" s="111">
        <v>0</v>
      </c>
      <c r="M9239" s="111">
        <v>0</v>
      </c>
      <c r="N9239" s="112">
        <f t="shared" si="289"/>
        <v>-0.77042202609341914</v>
      </c>
    </row>
    <row r="9240" spans="1:14" x14ac:dyDescent="0.25">
      <c r="A9240" s="111" t="s">
        <v>836</v>
      </c>
      <c r="B9240" s="111">
        <f>INDEX(kommuner!C:C,MATCH(_xlfn.NUMBERVALUE(A9240),kommuner!B:B,0))</f>
        <v>4647</v>
      </c>
      <c r="C9240" s="111" t="s">
        <v>84</v>
      </c>
      <c r="D9240" s="111" t="s">
        <v>84</v>
      </c>
      <c r="E9240" s="111" t="s">
        <v>123</v>
      </c>
      <c r="F9240" s="111" t="s">
        <v>139</v>
      </c>
      <c r="G9240" s="111" t="s">
        <v>139</v>
      </c>
      <c r="H9240" s="111" t="s">
        <v>139</v>
      </c>
      <c r="I9240" s="111" t="s">
        <v>139</v>
      </c>
      <c r="J9240" t="str">
        <f t="shared" si="288"/>
        <v>4647Dyrket markOrganisk jord</v>
      </c>
      <c r="K9240" s="111">
        <v>28.726149366675592</v>
      </c>
      <c r="L9240" s="111">
        <v>1.45625</v>
      </c>
      <c r="M9240" s="111">
        <v>0</v>
      </c>
      <c r="N9240" s="112">
        <f t="shared" si="289"/>
        <v>30.182399366675593</v>
      </c>
    </row>
    <row r="9241" spans="1:14" x14ac:dyDescent="0.25">
      <c r="A9241" s="111" t="s">
        <v>836</v>
      </c>
      <c r="B9241" s="111">
        <f>INDEX(kommuner!C:C,MATCH(_xlfn.NUMBERVALUE(A9241),kommuner!B:B,0))</f>
        <v>4647</v>
      </c>
      <c r="C9241" s="111" t="s">
        <v>127</v>
      </c>
      <c r="D9241" s="111" t="s">
        <v>127</v>
      </c>
      <c r="E9241" s="111" t="s">
        <v>126</v>
      </c>
      <c r="F9241" s="111" t="s">
        <v>172</v>
      </c>
      <c r="G9241" s="111" t="s">
        <v>180</v>
      </c>
      <c r="H9241" s="111" t="s">
        <v>172</v>
      </c>
      <c r="I9241" s="111" t="s">
        <v>180</v>
      </c>
      <c r="J9241" t="str">
        <f t="shared" si="288"/>
        <v>4647SkogMineraljordBarskogHøy</v>
      </c>
      <c r="K9241" s="111">
        <v>-3.4914408319412575</v>
      </c>
      <c r="L9241" s="111">
        <v>0.85306406685236758</v>
      </c>
      <c r="M9241" s="111">
        <v>6.4056614999681585E-2</v>
      </c>
      <c r="N9241" s="112">
        <f t="shared" si="289"/>
        <v>-2.5743201500892083</v>
      </c>
    </row>
    <row r="9242" spans="1:14" x14ac:dyDescent="0.25">
      <c r="A9242" s="111" t="s">
        <v>836</v>
      </c>
      <c r="B9242" s="111">
        <f>INDEX(kommuner!C:C,MATCH(_xlfn.NUMBERVALUE(A9242),kommuner!B:B,0))</f>
        <v>4647</v>
      </c>
      <c r="C9242" s="111" t="s">
        <v>127</v>
      </c>
      <c r="D9242" s="111" t="s">
        <v>127</v>
      </c>
      <c r="E9242" s="111" t="s">
        <v>126</v>
      </c>
      <c r="F9242" s="111" t="s">
        <v>172</v>
      </c>
      <c r="G9242" s="111" t="s">
        <v>167</v>
      </c>
      <c r="H9242" s="111" t="s">
        <v>172</v>
      </c>
      <c r="I9242" s="111" t="s">
        <v>167</v>
      </c>
      <c r="J9242" t="str">
        <f t="shared" si="288"/>
        <v>4647SkogMineraljordBarskogImpediment</v>
      </c>
      <c r="K9242" s="111">
        <v>-1.1558387230259366</v>
      </c>
      <c r="L9242" s="111">
        <v>0.85306406685236758</v>
      </c>
      <c r="M9242" s="111">
        <v>6.3979989500968365E-2</v>
      </c>
      <c r="N9242" s="112">
        <f t="shared" si="289"/>
        <v>-0.23879466667260066</v>
      </c>
    </row>
    <row r="9243" spans="1:14" x14ac:dyDescent="0.25">
      <c r="A9243" s="111" t="s">
        <v>836</v>
      </c>
      <c r="B9243" s="111">
        <f>INDEX(kommuner!C:C,MATCH(_xlfn.NUMBERVALUE(A9243),kommuner!B:B,0))</f>
        <v>4647</v>
      </c>
      <c r="C9243" s="111" t="s">
        <v>127</v>
      </c>
      <c r="D9243" s="111" t="s">
        <v>127</v>
      </c>
      <c r="E9243" s="111" t="s">
        <v>126</v>
      </c>
      <c r="F9243" s="111" t="s">
        <v>172</v>
      </c>
      <c r="G9243" s="111" t="s">
        <v>190</v>
      </c>
      <c r="H9243" s="111" t="s">
        <v>172</v>
      </c>
      <c r="I9243" s="111" t="s">
        <v>190</v>
      </c>
      <c r="J9243" t="str">
        <f t="shared" si="288"/>
        <v>4647SkogMineraljordBarskogLav</v>
      </c>
      <c r="K9243" s="111">
        <v>-1.8215681825293268</v>
      </c>
      <c r="L9243" s="111">
        <v>0.85306406685236758</v>
      </c>
      <c r="M9243" s="111">
        <v>6.3979989500968365E-2</v>
      </c>
      <c r="N9243" s="112">
        <f t="shared" si="289"/>
        <v>-0.90452412617599087</v>
      </c>
    </row>
    <row r="9244" spans="1:14" x14ac:dyDescent="0.25">
      <c r="A9244" s="111" t="s">
        <v>836</v>
      </c>
      <c r="B9244" s="111">
        <f>INDEX(kommuner!C:C,MATCH(_xlfn.NUMBERVALUE(A9244),kommuner!B:B,0))</f>
        <v>4647</v>
      </c>
      <c r="C9244" s="111" t="s">
        <v>127</v>
      </c>
      <c r="D9244" s="111" t="s">
        <v>127</v>
      </c>
      <c r="E9244" s="111" t="s">
        <v>126</v>
      </c>
      <c r="F9244" s="111" t="s">
        <v>172</v>
      </c>
      <c r="G9244" s="111" t="s">
        <v>173</v>
      </c>
      <c r="H9244" s="111" t="s">
        <v>172</v>
      </c>
      <c r="I9244" s="111" t="s">
        <v>173</v>
      </c>
      <c r="J9244" t="str">
        <f t="shared" si="288"/>
        <v>4647SkogMineraljordBarskogMiddels</v>
      </c>
      <c r="K9244" s="111">
        <v>-2.9452289214132028</v>
      </c>
      <c r="L9244" s="111">
        <v>0.85306406685236758</v>
      </c>
      <c r="M9244" s="111">
        <v>6.4056614999681585E-2</v>
      </c>
      <c r="N9244" s="112">
        <f t="shared" si="289"/>
        <v>-2.0281082395611536</v>
      </c>
    </row>
    <row r="9245" spans="1:14" x14ac:dyDescent="0.25">
      <c r="A9245" s="111" t="s">
        <v>836</v>
      </c>
      <c r="B9245" s="111">
        <f>INDEX(kommuner!C:C,MATCH(_xlfn.NUMBERVALUE(A9245),kommuner!B:B,0))</f>
        <v>4647</v>
      </c>
      <c r="C9245" s="111" t="s">
        <v>127</v>
      </c>
      <c r="D9245" s="111" t="s">
        <v>127</v>
      </c>
      <c r="E9245" s="111" t="s">
        <v>126</v>
      </c>
      <c r="F9245" s="111" t="s">
        <v>172</v>
      </c>
      <c r="G9245" s="111" t="s">
        <v>186</v>
      </c>
      <c r="H9245" s="111" t="s">
        <v>172</v>
      </c>
      <c r="I9245" s="111" t="s">
        <v>186</v>
      </c>
      <c r="J9245" t="str">
        <f t="shared" si="288"/>
        <v>4647SkogMineraljordBarskogSærs høy</v>
      </c>
      <c r="K9245" s="111">
        <v>-2.734962032443129</v>
      </c>
      <c r="L9245" s="111">
        <v>0.85306406685236758</v>
      </c>
      <c r="M9245" s="111">
        <v>6.4056614999681585E-2</v>
      </c>
      <c r="N9245" s="112">
        <f t="shared" si="289"/>
        <v>-1.81784135059108</v>
      </c>
    </row>
    <row r="9246" spans="1:14" x14ac:dyDescent="0.25">
      <c r="A9246" s="111" t="s">
        <v>836</v>
      </c>
      <c r="B9246" s="111">
        <f>INDEX(kommuner!C:C,MATCH(_xlfn.NUMBERVALUE(A9246),kommuner!B:B,0))</f>
        <v>4647</v>
      </c>
      <c r="C9246" s="111" t="s">
        <v>127</v>
      </c>
      <c r="D9246" s="111" t="s">
        <v>127</v>
      </c>
      <c r="E9246" s="111" t="s">
        <v>126</v>
      </c>
      <c r="F9246" s="111" t="s">
        <v>179</v>
      </c>
      <c r="G9246" s="111" t="s">
        <v>180</v>
      </c>
      <c r="H9246" s="111" t="s">
        <v>179</v>
      </c>
      <c r="I9246" s="111" t="s">
        <v>180</v>
      </c>
      <c r="J9246" t="str">
        <f t="shared" si="288"/>
        <v>4647SkogMineraljordBlandingsskogHøy</v>
      </c>
      <c r="K9246" s="111">
        <v>-7.1939050909469406</v>
      </c>
      <c r="L9246" s="111">
        <v>0.85306406685236758</v>
      </c>
      <c r="M9246" s="111">
        <v>6.3979989500968365E-2</v>
      </c>
      <c r="N9246" s="112">
        <f t="shared" si="289"/>
        <v>-6.2768610345936047</v>
      </c>
    </row>
    <row r="9247" spans="1:14" x14ac:dyDescent="0.25">
      <c r="A9247" s="111" t="s">
        <v>836</v>
      </c>
      <c r="B9247" s="111">
        <f>INDEX(kommuner!C:C,MATCH(_xlfn.NUMBERVALUE(A9247),kommuner!B:B,0))</f>
        <v>4647</v>
      </c>
      <c r="C9247" s="111" t="s">
        <v>127</v>
      </c>
      <c r="D9247" s="111" t="s">
        <v>127</v>
      </c>
      <c r="E9247" s="111" t="s">
        <v>126</v>
      </c>
      <c r="F9247" s="111" t="s">
        <v>179</v>
      </c>
      <c r="G9247" s="111" t="s">
        <v>167</v>
      </c>
      <c r="H9247" s="111" t="s">
        <v>179</v>
      </c>
      <c r="I9247" s="111" t="s">
        <v>167</v>
      </c>
      <c r="J9247" t="str">
        <f t="shared" si="288"/>
        <v>4647SkogMineraljordBlandingsskogImpediment</v>
      </c>
      <c r="K9247" s="111">
        <v>-1.6598037998579707</v>
      </c>
      <c r="L9247" s="111">
        <v>0.85306406685236758</v>
      </c>
      <c r="M9247" s="111">
        <v>6.3979989500968365E-2</v>
      </c>
      <c r="N9247" s="112">
        <f t="shared" si="289"/>
        <v>-0.7427597435046347</v>
      </c>
    </row>
    <row r="9248" spans="1:14" x14ac:dyDescent="0.25">
      <c r="A9248" s="111" t="s">
        <v>836</v>
      </c>
      <c r="B9248" s="111">
        <f>INDEX(kommuner!C:C,MATCH(_xlfn.NUMBERVALUE(A9248),kommuner!B:B,0))</f>
        <v>4647</v>
      </c>
      <c r="C9248" s="111" t="s">
        <v>127</v>
      </c>
      <c r="D9248" s="111" t="s">
        <v>127</v>
      </c>
      <c r="E9248" s="111" t="s">
        <v>126</v>
      </c>
      <c r="F9248" s="111" t="s">
        <v>179</v>
      </c>
      <c r="G9248" s="111" t="s">
        <v>190</v>
      </c>
      <c r="H9248" s="111" t="s">
        <v>179</v>
      </c>
      <c r="I9248" s="111" t="s">
        <v>190</v>
      </c>
      <c r="J9248" t="str">
        <f t="shared" si="288"/>
        <v>4647SkogMineraljordBlandingsskogLav</v>
      </c>
      <c r="K9248" s="111">
        <v>-2.5588434197694254</v>
      </c>
      <c r="L9248" s="111">
        <v>0.85306406685236758</v>
      </c>
      <c r="M9248" s="111">
        <v>6.3979989500968365E-2</v>
      </c>
      <c r="N9248" s="112">
        <f t="shared" si="289"/>
        <v>-1.6417993634160897</v>
      </c>
    </row>
    <row r="9249" spans="1:14" x14ac:dyDescent="0.25">
      <c r="A9249" s="111" t="s">
        <v>836</v>
      </c>
      <c r="B9249" s="111">
        <f>INDEX(kommuner!C:C,MATCH(_xlfn.NUMBERVALUE(A9249),kommuner!B:B,0))</f>
        <v>4647</v>
      </c>
      <c r="C9249" s="111" t="s">
        <v>127</v>
      </c>
      <c r="D9249" s="111" t="s">
        <v>127</v>
      </c>
      <c r="E9249" s="111" t="s">
        <v>126</v>
      </c>
      <c r="F9249" s="111" t="s">
        <v>179</v>
      </c>
      <c r="G9249" s="111" t="s">
        <v>173</v>
      </c>
      <c r="H9249" s="111" t="s">
        <v>179</v>
      </c>
      <c r="I9249" s="111" t="s">
        <v>173</v>
      </c>
      <c r="J9249" t="str">
        <f t="shared" si="288"/>
        <v>4647SkogMineraljordBlandingsskogMiddels</v>
      </c>
      <c r="K9249" s="111">
        <v>-3.8687729546762566</v>
      </c>
      <c r="L9249" s="111">
        <v>0.85306406685236758</v>
      </c>
      <c r="M9249" s="111">
        <v>6.3979989500968365E-2</v>
      </c>
      <c r="N9249" s="112">
        <f t="shared" si="289"/>
        <v>-2.9517288983229206</v>
      </c>
    </row>
    <row r="9250" spans="1:14" x14ac:dyDescent="0.25">
      <c r="A9250" s="111" t="s">
        <v>836</v>
      </c>
      <c r="B9250" s="111">
        <f>INDEX(kommuner!C:C,MATCH(_xlfn.NUMBERVALUE(A9250),kommuner!B:B,0))</f>
        <v>4647</v>
      </c>
      <c r="C9250" s="111" t="s">
        <v>127</v>
      </c>
      <c r="D9250" s="111" t="s">
        <v>127</v>
      </c>
      <c r="E9250" s="111" t="s">
        <v>126</v>
      </c>
      <c r="F9250" s="111" t="s">
        <v>179</v>
      </c>
      <c r="G9250" s="111" t="s">
        <v>186</v>
      </c>
      <c r="H9250" s="111" t="s">
        <v>179</v>
      </c>
      <c r="I9250" s="111" t="s">
        <v>186</v>
      </c>
      <c r="J9250" t="str">
        <f t="shared" si="288"/>
        <v>4647SkogMineraljordBlandingsskogSærs høy</v>
      </c>
      <c r="K9250" s="111">
        <v>-2.9395925245326562</v>
      </c>
      <c r="L9250" s="111">
        <v>0.85306406685236758</v>
      </c>
      <c r="M9250" s="111">
        <v>6.3979989500968365E-2</v>
      </c>
      <c r="N9250" s="112">
        <f t="shared" si="289"/>
        <v>-2.0225484681793202</v>
      </c>
    </row>
    <row r="9251" spans="1:14" x14ac:dyDescent="0.25">
      <c r="A9251" s="111" t="s">
        <v>836</v>
      </c>
      <c r="B9251" s="111">
        <f>INDEX(kommuner!C:C,MATCH(_xlfn.NUMBERVALUE(A9251),kommuner!B:B,0))</f>
        <v>4647</v>
      </c>
      <c r="C9251" s="111" t="s">
        <v>127</v>
      </c>
      <c r="D9251" s="111" t="s">
        <v>127</v>
      </c>
      <c r="E9251" s="111" t="s">
        <v>126</v>
      </c>
      <c r="F9251" s="111" t="s">
        <v>185</v>
      </c>
      <c r="G9251" s="111" t="s">
        <v>180</v>
      </c>
      <c r="H9251" s="111" t="s">
        <v>185</v>
      </c>
      <c r="I9251" s="111" t="s">
        <v>180</v>
      </c>
      <c r="J9251" t="str">
        <f t="shared" si="288"/>
        <v>4647SkogMineraljordLauvskogHøy</v>
      </c>
      <c r="K9251" s="111">
        <v>-2.6171499611514069</v>
      </c>
      <c r="L9251" s="111">
        <v>0.85306406685236758</v>
      </c>
      <c r="M9251" s="111">
        <v>6.3979989500968365E-2</v>
      </c>
      <c r="N9251" s="112">
        <f t="shared" si="289"/>
        <v>-1.7001059047980711</v>
      </c>
    </row>
    <row r="9252" spans="1:14" x14ac:dyDescent="0.25">
      <c r="A9252" s="111" t="s">
        <v>836</v>
      </c>
      <c r="B9252" s="111">
        <f>INDEX(kommuner!C:C,MATCH(_xlfn.NUMBERVALUE(A9252),kommuner!B:B,0))</f>
        <v>4647</v>
      </c>
      <c r="C9252" s="111" t="s">
        <v>127</v>
      </c>
      <c r="D9252" s="111" t="s">
        <v>127</v>
      </c>
      <c r="E9252" s="111" t="s">
        <v>126</v>
      </c>
      <c r="F9252" s="111" t="s">
        <v>185</v>
      </c>
      <c r="G9252" s="111" t="s">
        <v>167</v>
      </c>
      <c r="H9252" s="111" t="s">
        <v>185</v>
      </c>
      <c r="I9252" s="111" t="s">
        <v>167</v>
      </c>
      <c r="J9252" t="str">
        <f t="shared" si="288"/>
        <v>4647SkogMineraljordLauvskogImpediment</v>
      </c>
      <c r="K9252" s="111">
        <v>-1.406906973132888</v>
      </c>
      <c r="L9252" s="111">
        <v>0.85306406685236758</v>
      </c>
      <c r="M9252" s="111">
        <v>6.3979989500968365E-2</v>
      </c>
      <c r="N9252" s="112">
        <f t="shared" si="289"/>
        <v>-0.48986291677955207</v>
      </c>
    </row>
    <row r="9253" spans="1:14" x14ac:dyDescent="0.25">
      <c r="A9253" s="111" t="s">
        <v>836</v>
      </c>
      <c r="B9253" s="111">
        <f>INDEX(kommuner!C:C,MATCH(_xlfn.NUMBERVALUE(A9253),kommuner!B:B,0))</f>
        <v>4647</v>
      </c>
      <c r="C9253" s="111" t="s">
        <v>127</v>
      </c>
      <c r="D9253" s="111" t="s">
        <v>127</v>
      </c>
      <c r="E9253" s="111" t="s">
        <v>126</v>
      </c>
      <c r="F9253" s="111" t="s">
        <v>185</v>
      </c>
      <c r="G9253" s="111" t="s">
        <v>190</v>
      </c>
      <c r="H9253" s="111" t="s">
        <v>185</v>
      </c>
      <c r="I9253" s="111" t="s">
        <v>190</v>
      </c>
      <c r="J9253" t="str">
        <f t="shared" si="288"/>
        <v>4647SkogMineraljordLauvskogLav</v>
      </c>
      <c r="K9253" s="111">
        <v>-8.9748170935426599E-2</v>
      </c>
      <c r="L9253" s="111">
        <v>0.85306406685236758</v>
      </c>
      <c r="M9253" s="111">
        <v>6.3979989500968365E-2</v>
      </c>
      <c r="N9253" s="112">
        <f t="shared" si="289"/>
        <v>0.82729588541790933</v>
      </c>
    </row>
    <row r="9254" spans="1:14" x14ac:dyDescent="0.25">
      <c r="A9254" s="111" t="s">
        <v>836</v>
      </c>
      <c r="B9254" s="111">
        <f>INDEX(kommuner!C:C,MATCH(_xlfn.NUMBERVALUE(A9254),kommuner!B:B,0))</f>
        <v>4647</v>
      </c>
      <c r="C9254" s="111" t="s">
        <v>127</v>
      </c>
      <c r="D9254" s="111" t="s">
        <v>127</v>
      </c>
      <c r="E9254" s="111" t="s">
        <v>126</v>
      </c>
      <c r="F9254" s="111" t="s">
        <v>185</v>
      </c>
      <c r="G9254" s="111" t="s">
        <v>173</v>
      </c>
      <c r="H9254" s="111" t="s">
        <v>185</v>
      </c>
      <c r="I9254" s="111" t="s">
        <v>173</v>
      </c>
      <c r="J9254" t="str">
        <f t="shared" si="288"/>
        <v>4647SkogMineraljordLauvskogMiddels</v>
      </c>
      <c r="K9254" s="111">
        <v>-1.7789409505847176</v>
      </c>
      <c r="L9254" s="111">
        <v>0.85306406685236758</v>
      </c>
      <c r="M9254" s="111">
        <v>6.3979989500968365E-2</v>
      </c>
      <c r="N9254" s="112">
        <f t="shared" si="289"/>
        <v>-0.86189689423138161</v>
      </c>
    </row>
    <row r="9255" spans="1:14" x14ac:dyDescent="0.25">
      <c r="A9255" s="111" t="s">
        <v>836</v>
      </c>
      <c r="B9255" s="111">
        <f>INDEX(kommuner!C:C,MATCH(_xlfn.NUMBERVALUE(A9255),kommuner!B:B,0))</f>
        <v>4647</v>
      </c>
      <c r="C9255" s="111" t="s">
        <v>127</v>
      </c>
      <c r="D9255" s="111" t="s">
        <v>127</v>
      </c>
      <c r="E9255" s="111" t="s">
        <v>126</v>
      </c>
      <c r="F9255" s="111" t="s">
        <v>185</v>
      </c>
      <c r="G9255" s="111" t="s">
        <v>186</v>
      </c>
      <c r="H9255" s="111" t="s">
        <v>185</v>
      </c>
      <c r="I9255" s="111" t="s">
        <v>186</v>
      </c>
      <c r="J9255" t="str">
        <f t="shared" si="288"/>
        <v>4647SkogMineraljordLauvskogSærs høy</v>
      </c>
      <c r="K9255" s="111">
        <v>-3.5879168219799293</v>
      </c>
      <c r="L9255" s="111">
        <v>0.85306406685236758</v>
      </c>
      <c r="M9255" s="111">
        <v>6.3979989500968365E-2</v>
      </c>
      <c r="N9255" s="112">
        <f t="shared" si="289"/>
        <v>-2.6708727656265934</v>
      </c>
    </row>
    <row r="9256" spans="1:14" x14ac:dyDescent="0.25">
      <c r="A9256" s="111" t="s">
        <v>836</v>
      </c>
      <c r="B9256" s="111">
        <f>INDEX(kommuner!C:C,MATCH(_xlfn.NUMBERVALUE(A9256),kommuner!B:B,0))</f>
        <v>4647</v>
      </c>
      <c r="C9256" s="111" t="s">
        <v>127</v>
      </c>
      <c r="D9256" s="111" t="s">
        <v>127</v>
      </c>
      <c r="E9256" s="111" t="s">
        <v>123</v>
      </c>
      <c r="F9256" s="111" t="s">
        <v>172</v>
      </c>
      <c r="G9256" s="111" t="s">
        <v>180</v>
      </c>
      <c r="H9256" s="111" t="s">
        <v>172</v>
      </c>
      <c r="I9256" s="111" t="s">
        <v>180</v>
      </c>
      <c r="J9256" t="str">
        <f t="shared" si="288"/>
        <v>4647SkogOrganisk jordBarskogHøy</v>
      </c>
      <c r="K9256" s="111">
        <v>-2.5184559031994138</v>
      </c>
      <c r="L9256" s="111">
        <v>0.92784825435236762</v>
      </c>
      <c r="M9256" s="111">
        <v>0.46518126042825314</v>
      </c>
      <c r="N9256" s="112">
        <f t="shared" si="289"/>
        <v>-1.1254263884187932</v>
      </c>
    </row>
    <row r="9257" spans="1:14" x14ac:dyDescent="0.25">
      <c r="A9257" s="111" t="s">
        <v>836</v>
      </c>
      <c r="B9257" s="111">
        <f>INDEX(kommuner!C:C,MATCH(_xlfn.NUMBERVALUE(A9257),kommuner!B:B,0))</f>
        <v>4647</v>
      </c>
      <c r="C9257" s="111" t="s">
        <v>127</v>
      </c>
      <c r="D9257" s="111" t="s">
        <v>127</v>
      </c>
      <c r="E9257" s="111" t="s">
        <v>123</v>
      </c>
      <c r="F9257" s="111" t="s">
        <v>172</v>
      </c>
      <c r="G9257" s="111" t="s">
        <v>167</v>
      </c>
      <c r="H9257" s="111" t="s">
        <v>172</v>
      </c>
      <c r="I9257" s="111" t="s">
        <v>167</v>
      </c>
      <c r="J9257" t="str">
        <f t="shared" si="288"/>
        <v>4647SkogOrganisk jordBarskogImpediment</v>
      </c>
      <c r="K9257" s="111">
        <v>-0.13011741963904588</v>
      </c>
      <c r="L9257" s="111">
        <v>0.92784825435236762</v>
      </c>
      <c r="M9257" s="111">
        <v>0.46510463492953991</v>
      </c>
      <c r="N9257" s="112">
        <f t="shared" si="289"/>
        <v>1.2628354696428616</v>
      </c>
    </row>
    <row r="9258" spans="1:14" x14ac:dyDescent="0.25">
      <c r="A9258" s="111" t="s">
        <v>836</v>
      </c>
      <c r="B9258" s="111">
        <f>INDEX(kommuner!C:C,MATCH(_xlfn.NUMBERVALUE(A9258),kommuner!B:B,0))</f>
        <v>4647</v>
      </c>
      <c r="C9258" s="111" t="s">
        <v>127</v>
      </c>
      <c r="D9258" s="111" t="s">
        <v>127</v>
      </c>
      <c r="E9258" s="111" t="s">
        <v>123</v>
      </c>
      <c r="F9258" s="111" t="s">
        <v>172</v>
      </c>
      <c r="G9258" s="111" t="s">
        <v>190</v>
      </c>
      <c r="H9258" s="111" t="s">
        <v>172</v>
      </c>
      <c r="I9258" s="111" t="s">
        <v>190</v>
      </c>
      <c r="J9258" t="str">
        <f t="shared" si="288"/>
        <v>4647SkogOrganisk jordBarskogLav</v>
      </c>
      <c r="K9258" s="111">
        <v>-0.50666953101693391</v>
      </c>
      <c r="L9258" s="111">
        <v>0.92784825435236762</v>
      </c>
      <c r="M9258" s="111">
        <v>0.46510463492953991</v>
      </c>
      <c r="N9258" s="112">
        <f t="shared" si="289"/>
        <v>0.88628335826497362</v>
      </c>
    </row>
    <row r="9259" spans="1:14" x14ac:dyDescent="0.25">
      <c r="A9259" s="111" t="s">
        <v>836</v>
      </c>
      <c r="B9259" s="111">
        <f>INDEX(kommuner!C:C,MATCH(_xlfn.NUMBERVALUE(A9259),kommuner!B:B,0))</f>
        <v>4647</v>
      </c>
      <c r="C9259" s="111" t="s">
        <v>127</v>
      </c>
      <c r="D9259" s="111" t="s">
        <v>127</v>
      </c>
      <c r="E9259" s="111" t="s">
        <v>123</v>
      </c>
      <c r="F9259" s="111" t="s">
        <v>172</v>
      </c>
      <c r="G9259" s="111" t="s">
        <v>173</v>
      </c>
      <c r="H9259" s="111" t="s">
        <v>172</v>
      </c>
      <c r="I9259" s="111" t="s">
        <v>173</v>
      </c>
      <c r="J9259" t="str">
        <f t="shared" si="288"/>
        <v>4647SkogOrganisk jordBarskogMiddels</v>
      </c>
      <c r="K9259" s="111">
        <v>-1.5571490961494638</v>
      </c>
      <c r="L9259" s="111">
        <v>0.92784825435236762</v>
      </c>
      <c r="M9259" s="111">
        <v>0.46518126042825314</v>
      </c>
      <c r="N9259" s="112">
        <f t="shared" si="289"/>
        <v>-0.16411958136884308</v>
      </c>
    </row>
    <row r="9260" spans="1:14" x14ac:dyDescent="0.25">
      <c r="A9260" s="111" t="s">
        <v>836</v>
      </c>
      <c r="B9260" s="111">
        <f>INDEX(kommuner!C:C,MATCH(_xlfn.NUMBERVALUE(A9260),kommuner!B:B,0))</f>
        <v>4647</v>
      </c>
      <c r="C9260" s="111" t="s">
        <v>127</v>
      </c>
      <c r="D9260" s="111" t="s">
        <v>127</v>
      </c>
      <c r="E9260" s="111" t="s">
        <v>123</v>
      </c>
      <c r="F9260" s="111" t="s">
        <v>172</v>
      </c>
      <c r="G9260" s="111" t="s">
        <v>186</v>
      </c>
      <c r="H9260" s="111" t="s">
        <v>172</v>
      </c>
      <c r="I9260" s="111" t="s">
        <v>186</v>
      </c>
      <c r="J9260" t="str">
        <f t="shared" si="288"/>
        <v>4647SkogOrganisk jordBarskogSærs høy</v>
      </c>
      <c r="K9260" s="111">
        <v>2.5548655235722699</v>
      </c>
      <c r="L9260" s="111">
        <v>0.92784825435236762</v>
      </c>
      <c r="M9260" s="111">
        <v>0.46518126042825314</v>
      </c>
      <c r="N9260" s="112">
        <f t="shared" si="289"/>
        <v>3.9478950383528906</v>
      </c>
    </row>
    <row r="9261" spans="1:14" x14ac:dyDescent="0.25">
      <c r="A9261" s="111" t="s">
        <v>836</v>
      </c>
      <c r="B9261" s="111">
        <f>INDEX(kommuner!C:C,MATCH(_xlfn.NUMBERVALUE(A9261),kommuner!B:B,0))</f>
        <v>4647</v>
      </c>
      <c r="C9261" s="111" t="s">
        <v>127</v>
      </c>
      <c r="D9261" s="111" t="s">
        <v>127</v>
      </c>
      <c r="E9261" s="111" t="s">
        <v>123</v>
      </c>
      <c r="F9261" s="111" t="s">
        <v>179</v>
      </c>
      <c r="G9261" s="111" t="s">
        <v>180</v>
      </c>
      <c r="H9261" s="111" t="s">
        <v>179</v>
      </c>
      <c r="I9261" s="111" t="s">
        <v>180</v>
      </c>
      <c r="J9261" t="str">
        <f t="shared" si="288"/>
        <v>4647SkogOrganisk jordBlandingsskogHøy</v>
      </c>
      <c r="K9261" s="111">
        <v>-5.5554344456832343</v>
      </c>
      <c r="L9261" s="111">
        <v>0.92784825435236762</v>
      </c>
      <c r="M9261" s="111">
        <v>0.46510463492953991</v>
      </c>
      <c r="N9261" s="112">
        <f t="shared" si="289"/>
        <v>-4.1624815564013264</v>
      </c>
    </row>
    <row r="9262" spans="1:14" x14ac:dyDescent="0.25">
      <c r="A9262" s="111" t="s">
        <v>836</v>
      </c>
      <c r="B9262" s="111">
        <f>INDEX(kommuner!C:C,MATCH(_xlfn.NUMBERVALUE(A9262),kommuner!B:B,0))</f>
        <v>4647</v>
      </c>
      <c r="C9262" s="111" t="s">
        <v>127</v>
      </c>
      <c r="D9262" s="111" t="s">
        <v>127</v>
      </c>
      <c r="E9262" s="111" t="s">
        <v>123</v>
      </c>
      <c r="F9262" s="111" t="s">
        <v>179</v>
      </c>
      <c r="G9262" s="111" t="s">
        <v>167</v>
      </c>
      <c r="H9262" s="111" t="s">
        <v>179</v>
      </c>
      <c r="I9262" s="111" t="s">
        <v>167</v>
      </c>
      <c r="J9262" t="str">
        <f t="shared" si="288"/>
        <v>4647SkogOrganisk jordBlandingsskogImpediment</v>
      </c>
      <c r="K9262" s="111">
        <v>-0.28586344175800005</v>
      </c>
      <c r="L9262" s="111">
        <v>0.92784825435236762</v>
      </c>
      <c r="M9262" s="111">
        <v>0.46510463492953991</v>
      </c>
      <c r="N9262" s="112">
        <f t="shared" si="289"/>
        <v>1.1070894475239075</v>
      </c>
    </row>
    <row r="9263" spans="1:14" x14ac:dyDescent="0.25">
      <c r="A9263" s="111" t="s">
        <v>836</v>
      </c>
      <c r="B9263" s="111">
        <f>INDEX(kommuner!C:C,MATCH(_xlfn.NUMBERVALUE(A9263),kommuner!B:B,0))</f>
        <v>4647</v>
      </c>
      <c r="C9263" s="111" t="s">
        <v>127</v>
      </c>
      <c r="D9263" s="111" t="s">
        <v>127</v>
      </c>
      <c r="E9263" s="111" t="s">
        <v>123</v>
      </c>
      <c r="F9263" s="111" t="s">
        <v>179</v>
      </c>
      <c r="G9263" s="111" t="s">
        <v>190</v>
      </c>
      <c r="H9263" s="111" t="s">
        <v>179</v>
      </c>
      <c r="I9263" s="111" t="s">
        <v>190</v>
      </c>
      <c r="J9263" t="str">
        <f t="shared" si="288"/>
        <v>4647SkogOrganisk jordBlandingsskogLav</v>
      </c>
      <c r="K9263" s="111">
        <v>-1.2347339377887629</v>
      </c>
      <c r="L9263" s="111">
        <v>0.92784825435236762</v>
      </c>
      <c r="M9263" s="111">
        <v>0.46510463492953991</v>
      </c>
      <c r="N9263" s="112">
        <f t="shared" si="289"/>
        <v>0.15821895149314458</v>
      </c>
    </row>
    <row r="9264" spans="1:14" x14ac:dyDescent="0.25">
      <c r="A9264" s="111" t="s">
        <v>836</v>
      </c>
      <c r="B9264" s="111">
        <f>INDEX(kommuner!C:C,MATCH(_xlfn.NUMBERVALUE(A9264),kommuner!B:B,0))</f>
        <v>4647</v>
      </c>
      <c r="C9264" s="111" t="s">
        <v>127</v>
      </c>
      <c r="D9264" s="111" t="s">
        <v>127</v>
      </c>
      <c r="E9264" s="111" t="s">
        <v>123</v>
      </c>
      <c r="F9264" s="111" t="s">
        <v>179</v>
      </c>
      <c r="G9264" s="111" t="s">
        <v>173</v>
      </c>
      <c r="H9264" s="111" t="s">
        <v>179</v>
      </c>
      <c r="I9264" s="111" t="s">
        <v>173</v>
      </c>
      <c r="J9264" t="str">
        <f t="shared" si="288"/>
        <v>4647SkogOrganisk jordBlandingsskogMiddels</v>
      </c>
      <c r="K9264" s="111">
        <v>-2.4239591752717748</v>
      </c>
      <c r="L9264" s="111">
        <v>0.92784825435236762</v>
      </c>
      <c r="M9264" s="111">
        <v>0.46510463492953991</v>
      </c>
      <c r="N9264" s="112">
        <f t="shared" si="289"/>
        <v>-1.0310062859898674</v>
      </c>
    </row>
    <row r="9265" spans="1:14" x14ac:dyDescent="0.25">
      <c r="A9265" s="111" t="s">
        <v>836</v>
      </c>
      <c r="B9265" s="111">
        <f>INDEX(kommuner!C:C,MATCH(_xlfn.NUMBERVALUE(A9265),kommuner!B:B,0))</f>
        <v>4647</v>
      </c>
      <c r="C9265" s="111" t="s">
        <v>127</v>
      </c>
      <c r="D9265" s="111" t="s">
        <v>127</v>
      </c>
      <c r="E9265" s="111" t="s">
        <v>123</v>
      </c>
      <c r="F9265" s="111" t="s">
        <v>179</v>
      </c>
      <c r="G9265" s="111" t="s">
        <v>186</v>
      </c>
      <c r="H9265" s="111" t="s">
        <v>179</v>
      </c>
      <c r="I9265" s="111" t="s">
        <v>186</v>
      </c>
      <c r="J9265" t="str">
        <f t="shared" si="288"/>
        <v>4647SkogOrganisk jordBlandingsskogSærs høy</v>
      </c>
      <c r="K9265" s="111">
        <v>-1.5726115302258048</v>
      </c>
      <c r="L9265" s="111">
        <v>0.92784825435236762</v>
      </c>
      <c r="M9265" s="111">
        <v>0.46510463492953991</v>
      </c>
      <c r="N9265" s="112">
        <f t="shared" si="289"/>
        <v>-0.17965864094389727</v>
      </c>
    </row>
    <row r="9266" spans="1:14" x14ac:dyDescent="0.25">
      <c r="A9266" s="111" t="s">
        <v>836</v>
      </c>
      <c r="B9266" s="111">
        <f>INDEX(kommuner!C:C,MATCH(_xlfn.NUMBERVALUE(A9266),kommuner!B:B,0))</f>
        <v>4647</v>
      </c>
      <c r="C9266" s="111" t="s">
        <v>127</v>
      </c>
      <c r="D9266" s="111" t="s">
        <v>127</v>
      </c>
      <c r="E9266" s="111" t="s">
        <v>123</v>
      </c>
      <c r="F9266" s="111" t="s">
        <v>185</v>
      </c>
      <c r="G9266" s="111" t="s">
        <v>180</v>
      </c>
      <c r="H9266" s="111" t="s">
        <v>185</v>
      </c>
      <c r="I9266" s="111" t="s">
        <v>180</v>
      </c>
      <c r="J9266" t="str">
        <f t="shared" si="288"/>
        <v>4647SkogOrganisk jordLauvskogHøy</v>
      </c>
      <c r="K9266" s="111">
        <v>-1.9913688882377358</v>
      </c>
      <c r="L9266" s="111">
        <v>0.92784825435236762</v>
      </c>
      <c r="M9266" s="111">
        <v>0.46510463492953991</v>
      </c>
      <c r="N9266" s="112">
        <f t="shared" si="289"/>
        <v>-0.59841599895582831</v>
      </c>
    </row>
    <row r="9267" spans="1:14" x14ac:dyDescent="0.25">
      <c r="A9267" s="111" t="s">
        <v>836</v>
      </c>
      <c r="B9267" s="111">
        <f>INDEX(kommuner!C:C,MATCH(_xlfn.NUMBERVALUE(A9267),kommuner!B:B,0))</f>
        <v>4647</v>
      </c>
      <c r="C9267" s="111" t="s">
        <v>127</v>
      </c>
      <c r="D9267" s="111" t="s">
        <v>127</v>
      </c>
      <c r="E9267" s="111" t="s">
        <v>123</v>
      </c>
      <c r="F9267" s="111" t="s">
        <v>185</v>
      </c>
      <c r="G9267" s="111" t="s">
        <v>167</v>
      </c>
      <c r="H9267" s="111" t="s">
        <v>185</v>
      </c>
      <c r="I9267" s="111" t="s">
        <v>167</v>
      </c>
      <c r="J9267" t="str">
        <f t="shared" si="288"/>
        <v>4647SkogOrganisk jordLauvskogImpediment</v>
      </c>
      <c r="K9267" s="111">
        <v>0.35000626494250675</v>
      </c>
      <c r="L9267" s="111">
        <v>0.92784825435236762</v>
      </c>
      <c r="M9267" s="111">
        <v>0.46510463492953991</v>
      </c>
      <c r="N9267" s="112">
        <f t="shared" si="289"/>
        <v>1.7429591542244141</v>
      </c>
    </row>
    <row r="9268" spans="1:14" x14ac:dyDescent="0.25">
      <c r="A9268" s="111" t="s">
        <v>836</v>
      </c>
      <c r="B9268" s="111">
        <f>INDEX(kommuner!C:C,MATCH(_xlfn.NUMBERVALUE(A9268),kommuner!B:B,0))</f>
        <v>4647</v>
      </c>
      <c r="C9268" s="111" t="s">
        <v>127</v>
      </c>
      <c r="D9268" s="111" t="s">
        <v>127</v>
      </c>
      <c r="E9268" s="111" t="s">
        <v>123</v>
      </c>
      <c r="F9268" s="111" t="s">
        <v>185</v>
      </c>
      <c r="G9268" s="111" t="s">
        <v>190</v>
      </c>
      <c r="H9268" s="111" t="s">
        <v>185</v>
      </c>
      <c r="I9268" s="111" t="s">
        <v>190</v>
      </c>
      <c r="J9268" t="str">
        <f t="shared" si="288"/>
        <v>4647SkogOrganisk jordLauvskogLav</v>
      </c>
      <c r="K9268" s="111">
        <v>1.1144075558526714</v>
      </c>
      <c r="L9268" s="111">
        <v>0.92784825435236762</v>
      </c>
      <c r="M9268" s="111">
        <v>0.46510463492953991</v>
      </c>
      <c r="N9268" s="112">
        <f t="shared" si="289"/>
        <v>2.5073604451345788</v>
      </c>
    </row>
    <row r="9269" spans="1:14" x14ac:dyDescent="0.25">
      <c r="A9269" s="111" t="s">
        <v>836</v>
      </c>
      <c r="B9269" s="111">
        <f>INDEX(kommuner!C:C,MATCH(_xlfn.NUMBERVALUE(A9269),kommuner!B:B,0))</f>
        <v>4647</v>
      </c>
      <c r="C9269" s="111" t="s">
        <v>127</v>
      </c>
      <c r="D9269" s="111" t="s">
        <v>127</v>
      </c>
      <c r="E9269" s="111" t="s">
        <v>123</v>
      </c>
      <c r="F9269" s="111" t="s">
        <v>185</v>
      </c>
      <c r="G9269" s="111" t="s">
        <v>173</v>
      </c>
      <c r="H9269" s="111" t="s">
        <v>185</v>
      </c>
      <c r="I9269" s="111" t="s">
        <v>173</v>
      </c>
      <c r="J9269" t="str">
        <f t="shared" si="288"/>
        <v>4647SkogOrganisk jordLauvskogMiddels</v>
      </c>
      <c r="K9269" s="111">
        <v>-0.62664468270982987</v>
      </c>
      <c r="L9269" s="111">
        <v>0.92784825435236762</v>
      </c>
      <c r="M9269" s="111">
        <v>0.46510463492953991</v>
      </c>
      <c r="N9269" s="112">
        <f t="shared" si="289"/>
        <v>0.76630820657207765</v>
      </c>
    </row>
    <row r="9270" spans="1:14" x14ac:dyDescent="0.25">
      <c r="A9270" s="111" t="s">
        <v>836</v>
      </c>
      <c r="B9270" s="111">
        <f>INDEX(kommuner!C:C,MATCH(_xlfn.NUMBERVALUE(A9270),kommuner!B:B,0))</f>
        <v>4647</v>
      </c>
      <c r="C9270" s="111" t="s">
        <v>127</v>
      </c>
      <c r="D9270" s="111" t="s">
        <v>127</v>
      </c>
      <c r="E9270" s="111" t="s">
        <v>123</v>
      </c>
      <c r="F9270" s="111" t="s">
        <v>185</v>
      </c>
      <c r="G9270" s="111" t="s">
        <v>186</v>
      </c>
      <c r="H9270" s="111" t="s">
        <v>185</v>
      </c>
      <c r="I9270" s="111" t="s">
        <v>186</v>
      </c>
      <c r="J9270" t="str">
        <f t="shared" si="288"/>
        <v>4647SkogOrganisk jordLauvskogSærs høy</v>
      </c>
      <c r="K9270" s="111">
        <v>-1.8997279926091779</v>
      </c>
      <c r="L9270" s="111">
        <v>0.92784825435236762</v>
      </c>
      <c r="M9270" s="111">
        <v>0.46510463492953991</v>
      </c>
      <c r="N9270" s="112">
        <f t="shared" si="289"/>
        <v>-0.50677510332727038</v>
      </c>
    </row>
    <row r="9271" spans="1:14" x14ac:dyDescent="0.25">
      <c r="A9271" s="111" t="s">
        <v>836</v>
      </c>
      <c r="B9271" s="111">
        <f>INDEX(kommuner!C:C,MATCH(_xlfn.NUMBERVALUE(A9271),kommuner!B:B,0))</f>
        <v>4647</v>
      </c>
      <c r="C9271" s="111" t="s">
        <v>83</v>
      </c>
      <c r="D9271" s="111" t="s">
        <v>83</v>
      </c>
      <c r="E9271" s="111" t="s">
        <v>126</v>
      </c>
      <c r="F9271" s="111" t="s">
        <v>139</v>
      </c>
      <c r="G9271" s="111" t="s">
        <v>139</v>
      </c>
      <c r="H9271" s="111" t="s">
        <v>139</v>
      </c>
      <c r="I9271" s="111" t="s">
        <v>139</v>
      </c>
      <c r="J9271" t="str">
        <f t="shared" si="288"/>
        <v>4647Utbygd arealMineraljord</v>
      </c>
      <c r="K9271" s="111">
        <v>-1.3010725986550351</v>
      </c>
      <c r="L9271" s="111">
        <v>0</v>
      </c>
      <c r="M9271" s="111">
        <v>1.303047089454229E-2</v>
      </c>
      <c r="N9271" s="112">
        <f t="shared" si="289"/>
        <v>-1.2880421277604928</v>
      </c>
    </row>
    <row r="9272" spans="1:14" x14ac:dyDescent="0.25">
      <c r="A9272" s="111" t="s">
        <v>836</v>
      </c>
      <c r="B9272" s="111">
        <f>INDEX(kommuner!C:C,MATCH(_xlfn.NUMBERVALUE(A9272),kommuner!B:B,0))</f>
        <v>4647</v>
      </c>
      <c r="C9272" s="111" t="s">
        <v>83</v>
      </c>
      <c r="D9272" s="111" t="s">
        <v>83</v>
      </c>
      <c r="E9272" s="111" t="s">
        <v>123</v>
      </c>
      <c r="F9272" s="111" t="s">
        <v>139</v>
      </c>
      <c r="G9272" s="111" t="s">
        <v>139</v>
      </c>
      <c r="H9272" s="111" t="s">
        <v>139</v>
      </c>
      <c r="I9272" s="111" t="s">
        <v>139</v>
      </c>
      <c r="J9272" t="str">
        <f t="shared" si="288"/>
        <v>4647Utbygd arealOrganisk jord</v>
      </c>
      <c r="K9272" s="111">
        <v>29.011421395201612</v>
      </c>
      <c r="L9272" s="111">
        <v>0</v>
      </c>
      <c r="M9272" s="111">
        <v>1.303047089454229E-2</v>
      </c>
      <c r="N9272" s="112">
        <f t="shared" si="289"/>
        <v>29.024451866096154</v>
      </c>
    </row>
    <row r="9273" spans="1:14" x14ac:dyDescent="0.25">
      <c r="A9273" s="111" t="s">
        <v>836</v>
      </c>
      <c r="B9273" s="111">
        <f>INDEX(kommuner!C:C,MATCH(_xlfn.NUMBERVALUE(A9273),kommuner!B:B,0))</f>
        <v>4647</v>
      </c>
      <c r="C9273" s="111" t="s">
        <v>181</v>
      </c>
      <c r="D9273" s="111" t="s">
        <v>181</v>
      </c>
      <c r="E9273" s="111" t="s">
        <v>123</v>
      </c>
      <c r="F9273" s="111" t="s">
        <v>139</v>
      </c>
      <c r="G9273" s="111" t="s">
        <v>139</v>
      </c>
      <c r="H9273" s="111" t="s">
        <v>139</v>
      </c>
      <c r="I9273" s="111" t="s">
        <v>139</v>
      </c>
      <c r="J9273" t="str">
        <f t="shared" si="288"/>
        <v>4647Vann og myrOrganisk jord</v>
      </c>
      <c r="K9273" s="111">
        <v>-0.38124953903444653</v>
      </c>
      <c r="L9273" s="111">
        <v>0</v>
      </c>
      <c r="M9273" s="111">
        <v>0</v>
      </c>
      <c r="N9273" s="112">
        <f t="shared" si="289"/>
        <v>-0.38124953903444653</v>
      </c>
    </row>
    <row r="9274" spans="1:14" x14ac:dyDescent="0.25">
      <c r="A9274" s="111" t="s">
        <v>837</v>
      </c>
      <c r="B9274" s="111">
        <f>INDEX(kommuner!C:C,MATCH(_xlfn.NUMBERVALUE(A9274),kommuner!B:B,0))</f>
        <v>4647</v>
      </c>
      <c r="C9274" s="111" t="s">
        <v>82</v>
      </c>
      <c r="D9274" s="111" t="s">
        <v>82</v>
      </c>
      <c r="E9274" s="111" t="s">
        <v>126</v>
      </c>
      <c r="F9274" s="111" t="s">
        <v>139</v>
      </c>
      <c r="G9274" s="111" t="s">
        <v>139</v>
      </c>
      <c r="H9274" s="111" t="s">
        <v>139</v>
      </c>
      <c r="I9274" s="111" t="s">
        <v>139</v>
      </c>
      <c r="J9274" t="str">
        <f t="shared" si="288"/>
        <v>4647Annen utmarkMineraljord</v>
      </c>
      <c r="K9274" s="111">
        <v>-0.12122885237983599</v>
      </c>
      <c r="L9274" s="111">
        <v>0</v>
      </c>
      <c r="M9274" s="111">
        <v>0</v>
      </c>
      <c r="N9274" s="112">
        <f t="shared" si="289"/>
        <v>-0.12122885237983599</v>
      </c>
    </row>
    <row r="9275" spans="1:14" x14ac:dyDescent="0.25">
      <c r="A9275" s="111" t="s">
        <v>837</v>
      </c>
      <c r="B9275" s="111">
        <f>INDEX(kommuner!C:C,MATCH(_xlfn.NUMBERVALUE(A9275),kommuner!B:B,0))</f>
        <v>4647</v>
      </c>
      <c r="C9275" s="111" t="s">
        <v>121</v>
      </c>
      <c r="D9275" s="111" t="s">
        <v>121</v>
      </c>
      <c r="E9275" s="111" t="s">
        <v>126</v>
      </c>
      <c r="F9275" s="111" t="s">
        <v>139</v>
      </c>
      <c r="G9275" s="111" t="s">
        <v>139</v>
      </c>
      <c r="H9275" s="111" t="s">
        <v>139</v>
      </c>
      <c r="I9275" s="111" t="s">
        <v>139</v>
      </c>
      <c r="J9275" t="str">
        <f t="shared" si="288"/>
        <v>4647BeiteMineraljord</v>
      </c>
      <c r="K9275" s="111">
        <v>-0.96338340838695502</v>
      </c>
      <c r="L9275" s="111">
        <v>0</v>
      </c>
      <c r="M9275" s="111">
        <v>1.2448711246839999E-7</v>
      </c>
      <c r="N9275" s="112">
        <f t="shared" si="289"/>
        <v>-0.96338328389984251</v>
      </c>
    </row>
    <row r="9276" spans="1:14" x14ac:dyDescent="0.25">
      <c r="A9276" s="111" t="s">
        <v>837</v>
      </c>
      <c r="B9276" s="111">
        <f>INDEX(kommuner!C:C,MATCH(_xlfn.NUMBERVALUE(A9276),kommuner!B:B,0))</f>
        <v>4647</v>
      </c>
      <c r="C9276" s="111" t="s">
        <v>121</v>
      </c>
      <c r="D9276" s="111" t="s">
        <v>121</v>
      </c>
      <c r="E9276" s="111" t="s">
        <v>123</v>
      </c>
      <c r="F9276" s="111" t="s">
        <v>139</v>
      </c>
      <c r="G9276" s="111" t="s">
        <v>139</v>
      </c>
      <c r="H9276" s="111" t="s">
        <v>139</v>
      </c>
      <c r="I9276" s="111" t="s">
        <v>139</v>
      </c>
      <c r="J9276" t="str">
        <f t="shared" si="288"/>
        <v>4647BeiteOrganisk jord</v>
      </c>
      <c r="K9276" s="111">
        <v>12.077525935985037</v>
      </c>
      <c r="L9276" s="111">
        <v>1.6412500000000001</v>
      </c>
      <c r="M9276" s="111">
        <v>0</v>
      </c>
      <c r="N9276" s="112">
        <f t="shared" si="289"/>
        <v>13.718775935985036</v>
      </c>
    </row>
    <row r="9277" spans="1:14" x14ac:dyDescent="0.25">
      <c r="A9277" s="111" t="s">
        <v>837</v>
      </c>
      <c r="B9277" s="111">
        <f>INDEX(kommuner!C:C,MATCH(_xlfn.NUMBERVALUE(A9277),kommuner!B:B,0))</f>
        <v>4647</v>
      </c>
      <c r="C9277" s="111" t="s">
        <v>84</v>
      </c>
      <c r="D9277" s="111" t="s">
        <v>84</v>
      </c>
      <c r="E9277" s="111" t="s">
        <v>126</v>
      </c>
      <c r="F9277" s="111" t="s">
        <v>139</v>
      </c>
      <c r="G9277" s="111" t="s">
        <v>139</v>
      </c>
      <c r="H9277" s="111" t="s">
        <v>139</v>
      </c>
      <c r="I9277" s="111" t="s">
        <v>139</v>
      </c>
      <c r="J9277" t="str">
        <f t="shared" si="288"/>
        <v>4647Dyrket markMineraljord</v>
      </c>
      <c r="K9277" s="111">
        <v>-0.77042202609341914</v>
      </c>
      <c r="L9277" s="111">
        <v>0</v>
      </c>
      <c r="M9277" s="111">
        <v>0</v>
      </c>
      <c r="N9277" s="112">
        <f t="shared" si="289"/>
        <v>-0.77042202609341914</v>
      </c>
    </row>
    <row r="9278" spans="1:14" x14ac:dyDescent="0.25">
      <c r="A9278" s="111" t="s">
        <v>837</v>
      </c>
      <c r="B9278" s="111">
        <f>INDEX(kommuner!C:C,MATCH(_xlfn.NUMBERVALUE(A9278),kommuner!B:B,0))</f>
        <v>4647</v>
      </c>
      <c r="C9278" s="111" t="s">
        <v>84</v>
      </c>
      <c r="D9278" s="111" t="s">
        <v>84</v>
      </c>
      <c r="E9278" s="111" t="s">
        <v>123</v>
      </c>
      <c r="F9278" s="111" t="s">
        <v>139</v>
      </c>
      <c r="G9278" s="111" t="s">
        <v>139</v>
      </c>
      <c r="H9278" s="111" t="s">
        <v>139</v>
      </c>
      <c r="I9278" s="111" t="s">
        <v>139</v>
      </c>
      <c r="J9278" t="str">
        <f t="shared" si="288"/>
        <v>4647Dyrket markOrganisk jord</v>
      </c>
      <c r="K9278" s="111">
        <v>28.726149366675592</v>
      </c>
      <c r="L9278" s="111">
        <v>1.45625</v>
      </c>
      <c r="M9278" s="111">
        <v>0</v>
      </c>
      <c r="N9278" s="112">
        <f t="shared" si="289"/>
        <v>30.182399366675593</v>
      </c>
    </row>
    <row r="9279" spans="1:14" x14ac:dyDescent="0.25">
      <c r="A9279" s="111" t="s">
        <v>837</v>
      </c>
      <c r="B9279" s="111">
        <f>INDEX(kommuner!C:C,MATCH(_xlfn.NUMBERVALUE(A9279),kommuner!B:B,0))</f>
        <v>4647</v>
      </c>
      <c r="C9279" s="111" t="s">
        <v>127</v>
      </c>
      <c r="D9279" s="111" t="s">
        <v>127</v>
      </c>
      <c r="E9279" s="111" t="s">
        <v>126</v>
      </c>
      <c r="F9279" s="111" t="s">
        <v>172</v>
      </c>
      <c r="G9279" s="111" t="s">
        <v>180</v>
      </c>
      <c r="H9279" s="111" t="s">
        <v>172</v>
      </c>
      <c r="I9279" s="111" t="s">
        <v>180</v>
      </c>
      <c r="J9279" t="str">
        <f t="shared" si="288"/>
        <v>4647SkogMineraljordBarskogHøy</v>
      </c>
      <c r="K9279" s="111">
        <v>-3.4914408319412575</v>
      </c>
      <c r="L9279" s="111">
        <v>0.85306406685236758</v>
      </c>
      <c r="M9279" s="111">
        <v>6.4056614999681585E-2</v>
      </c>
      <c r="N9279" s="112">
        <f t="shared" si="289"/>
        <v>-2.5743201500892083</v>
      </c>
    </row>
    <row r="9280" spans="1:14" x14ac:dyDescent="0.25">
      <c r="A9280" s="111" t="s">
        <v>837</v>
      </c>
      <c r="B9280" s="111">
        <f>INDEX(kommuner!C:C,MATCH(_xlfn.NUMBERVALUE(A9280),kommuner!B:B,0))</f>
        <v>4647</v>
      </c>
      <c r="C9280" s="111" t="s">
        <v>127</v>
      </c>
      <c r="D9280" s="111" t="s">
        <v>127</v>
      </c>
      <c r="E9280" s="111" t="s">
        <v>126</v>
      </c>
      <c r="F9280" s="111" t="s">
        <v>172</v>
      </c>
      <c r="G9280" s="111" t="s">
        <v>167</v>
      </c>
      <c r="H9280" s="111" t="s">
        <v>172</v>
      </c>
      <c r="I9280" s="111" t="s">
        <v>167</v>
      </c>
      <c r="J9280" t="str">
        <f t="shared" si="288"/>
        <v>4647SkogMineraljordBarskogImpediment</v>
      </c>
      <c r="K9280" s="111">
        <v>-1.1558387230259366</v>
      </c>
      <c r="L9280" s="111">
        <v>0.85306406685236758</v>
      </c>
      <c r="M9280" s="111">
        <v>6.3979989500968365E-2</v>
      </c>
      <c r="N9280" s="112">
        <f t="shared" si="289"/>
        <v>-0.23879466667260066</v>
      </c>
    </row>
    <row r="9281" spans="1:14" x14ac:dyDescent="0.25">
      <c r="A9281" s="111" t="s">
        <v>837</v>
      </c>
      <c r="B9281" s="111">
        <f>INDEX(kommuner!C:C,MATCH(_xlfn.NUMBERVALUE(A9281),kommuner!B:B,0))</f>
        <v>4647</v>
      </c>
      <c r="C9281" s="111" t="s">
        <v>127</v>
      </c>
      <c r="D9281" s="111" t="s">
        <v>127</v>
      </c>
      <c r="E9281" s="111" t="s">
        <v>126</v>
      </c>
      <c r="F9281" s="111" t="s">
        <v>172</v>
      </c>
      <c r="G9281" s="111" t="s">
        <v>190</v>
      </c>
      <c r="H9281" s="111" t="s">
        <v>172</v>
      </c>
      <c r="I9281" s="111" t="s">
        <v>190</v>
      </c>
      <c r="J9281" t="str">
        <f t="shared" si="288"/>
        <v>4647SkogMineraljordBarskogLav</v>
      </c>
      <c r="K9281" s="111">
        <v>-1.8215681825293268</v>
      </c>
      <c r="L9281" s="111">
        <v>0.85306406685236758</v>
      </c>
      <c r="M9281" s="111">
        <v>6.3979989500968365E-2</v>
      </c>
      <c r="N9281" s="112">
        <f t="shared" si="289"/>
        <v>-0.90452412617599087</v>
      </c>
    </row>
    <row r="9282" spans="1:14" x14ac:dyDescent="0.25">
      <c r="A9282" s="111" t="s">
        <v>837</v>
      </c>
      <c r="B9282" s="111">
        <f>INDEX(kommuner!C:C,MATCH(_xlfn.NUMBERVALUE(A9282),kommuner!B:B,0))</f>
        <v>4647</v>
      </c>
      <c r="C9282" s="111" t="s">
        <v>127</v>
      </c>
      <c r="D9282" s="111" t="s">
        <v>127</v>
      </c>
      <c r="E9282" s="111" t="s">
        <v>126</v>
      </c>
      <c r="F9282" s="111" t="s">
        <v>172</v>
      </c>
      <c r="G9282" s="111" t="s">
        <v>173</v>
      </c>
      <c r="H9282" s="111" t="s">
        <v>172</v>
      </c>
      <c r="I9282" s="111" t="s">
        <v>173</v>
      </c>
      <c r="J9282" t="str">
        <f t="shared" si="288"/>
        <v>4647SkogMineraljordBarskogMiddels</v>
      </c>
      <c r="K9282" s="111">
        <v>-2.9452289214132028</v>
      </c>
      <c r="L9282" s="111">
        <v>0.85306406685236758</v>
      </c>
      <c r="M9282" s="111">
        <v>6.4056614999681585E-2</v>
      </c>
      <c r="N9282" s="112">
        <f t="shared" si="289"/>
        <v>-2.0281082395611536</v>
      </c>
    </row>
    <row r="9283" spans="1:14" x14ac:dyDescent="0.25">
      <c r="A9283" s="111" t="s">
        <v>837</v>
      </c>
      <c r="B9283" s="111">
        <f>INDEX(kommuner!C:C,MATCH(_xlfn.NUMBERVALUE(A9283),kommuner!B:B,0))</f>
        <v>4647</v>
      </c>
      <c r="C9283" s="111" t="s">
        <v>127</v>
      </c>
      <c r="D9283" s="111" t="s">
        <v>127</v>
      </c>
      <c r="E9283" s="111" t="s">
        <v>126</v>
      </c>
      <c r="F9283" s="111" t="s">
        <v>172</v>
      </c>
      <c r="G9283" s="111" t="s">
        <v>186</v>
      </c>
      <c r="H9283" s="111" t="s">
        <v>172</v>
      </c>
      <c r="I9283" s="111" t="s">
        <v>186</v>
      </c>
      <c r="J9283" t="str">
        <f t="shared" ref="J9283:J9346" si="290">B9283&amp;C9283&amp;E9283&amp;IF(C9283="Skog",F9283&amp;G9283,"")</f>
        <v>4647SkogMineraljordBarskogSærs høy</v>
      </c>
      <c r="K9283" s="111">
        <v>-2.734962032443129</v>
      </c>
      <c r="L9283" s="111">
        <v>0.85306406685236758</v>
      </c>
      <c r="M9283" s="111">
        <v>6.4056614999681585E-2</v>
      </c>
      <c r="N9283" s="112">
        <f t="shared" ref="N9283:N9346" si="291">SUM(K9283:M9283)</f>
        <v>-1.81784135059108</v>
      </c>
    </row>
    <row r="9284" spans="1:14" x14ac:dyDescent="0.25">
      <c r="A9284" s="111" t="s">
        <v>837</v>
      </c>
      <c r="B9284" s="111">
        <f>INDEX(kommuner!C:C,MATCH(_xlfn.NUMBERVALUE(A9284),kommuner!B:B,0))</f>
        <v>4647</v>
      </c>
      <c r="C9284" s="111" t="s">
        <v>127</v>
      </c>
      <c r="D9284" s="111" t="s">
        <v>127</v>
      </c>
      <c r="E9284" s="111" t="s">
        <v>126</v>
      </c>
      <c r="F9284" s="111" t="s">
        <v>179</v>
      </c>
      <c r="G9284" s="111" t="s">
        <v>180</v>
      </c>
      <c r="H9284" s="111" t="s">
        <v>179</v>
      </c>
      <c r="I9284" s="111" t="s">
        <v>180</v>
      </c>
      <c r="J9284" t="str">
        <f t="shared" si="290"/>
        <v>4647SkogMineraljordBlandingsskogHøy</v>
      </c>
      <c r="K9284" s="111">
        <v>-7.1939050909469406</v>
      </c>
      <c r="L9284" s="111">
        <v>0.85306406685236758</v>
      </c>
      <c r="M9284" s="111">
        <v>6.3979989500968365E-2</v>
      </c>
      <c r="N9284" s="112">
        <f t="shared" si="291"/>
        <v>-6.2768610345936047</v>
      </c>
    </row>
    <row r="9285" spans="1:14" x14ac:dyDescent="0.25">
      <c r="A9285" s="111" t="s">
        <v>837</v>
      </c>
      <c r="B9285" s="111">
        <f>INDEX(kommuner!C:C,MATCH(_xlfn.NUMBERVALUE(A9285),kommuner!B:B,0))</f>
        <v>4647</v>
      </c>
      <c r="C9285" s="111" t="s">
        <v>127</v>
      </c>
      <c r="D9285" s="111" t="s">
        <v>127</v>
      </c>
      <c r="E9285" s="111" t="s">
        <v>126</v>
      </c>
      <c r="F9285" s="111" t="s">
        <v>179</v>
      </c>
      <c r="G9285" s="111" t="s">
        <v>167</v>
      </c>
      <c r="H9285" s="111" t="s">
        <v>179</v>
      </c>
      <c r="I9285" s="111" t="s">
        <v>167</v>
      </c>
      <c r="J9285" t="str">
        <f t="shared" si="290"/>
        <v>4647SkogMineraljordBlandingsskogImpediment</v>
      </c>
      <c r="K9285" s="111">
        <v>-1.6598037998579707</v>
      </c>
      <c r="L9285" s="111">
        <v>0.85306406685236758</v>
      </c>
      <c r="M9285" s="111">
        <v>6.3979989500968365E-2</v>
      </c>
      <c r="N9285" s="112">
        <f t="shared" si="291"/>
        <v>-0.7427597435046347</v>
      </c>
    </row>
    <row r="9286" spans="1:14" x14ac:dyDescent="0.25">
      <c r="A9286" s="111" t="s">
        <v>837</v>
      </c>
      <c r="B9286" s="111">
        <f>INDEX(kommuner!C:C,MATCH(_xlfn.NUMBERVALUE(A9286),kommuner!B:B,0))</f>
        <v>4647</v>
      </c>
      <c r="C9286" s="111" t="s">
        <v>127</v>
      </c>
      <c r="D9286" s="111" t="s">
        <v>127</v>
      </c>
      <c r="E9286" s="111" t="s">
        <v>126</v>
      </c>
      <c r="F9286" s="111" t="s">
        <v>179</v>
      </c>
      <c r="G9286" s="111" t="s">
        <v>190</v>
      </c>
      <c r="H9286" s="111" t="s">
        <v>179</v>
      </c>
      <c r="I9286" s="111" t="s">
        <v>190</v>
      </c>
      <c r="J9286" t="str">
        <f t="shared" si="290"/>
        <v>4647SkogMineraljordBlandingsskogLav</v>
      </c>
      <c r="K9286" s="111">
        <v>-2.5588434197694254</v>
      </c>
      <c r="L9286" s="111">
        <v>0.85306406685236758</v>
      </c>
      <c r="M9286" s="111">
        <v>6.3979989500968365E-2</v>
      </c>
      <c r="N9286" s="112">
        <f t="shared" si="291"/>
        <v>-1.6417993634160897</v>
      </c>
    </row>
    <row r="9287" spans="1:14" x14ac:dyDescent="0.25">
      <c r="A9287" s="111" t="s">
        <v>837</v>
      </c>
      <c r="B9287" s="111">
        <f>INDEX(kommuner!C:C,MATCH(_xlfn.NUMBERVALUE(A9287),kommuner!B:B,0))</f>
        <v>4647</v>
      </c>
      <c r="C9287" s="111" t="s">
        <v>127</v>
      </c>
      <c r="D9287" s="111" t="s">
        <v>127</v>
      </c>
      <c r="E9287" s="111" t="s">
        <v>126</v>
      </c>
      <c r="F9287" s="111" t="s">
        <v>179</v>
      </c>
      <c r="G9287" s="111" t="s">
        <v>173</v>
      </c>
      <c r="H9287" s="111" t="s">
        <v>179</v>
      </c>
      <c r="I9287" s="111" t="s">
        <v>173</v>
      </c>
      <c r="J9287" t="str">
        <f t="shared" si="290"/>
        <v>4647SkogMineraljordBlandingsskogMiddels</v>
      </c>
      <c r="K9287" s="111">
        <v>-3.8687729546762566</v>
      </c>
      <c r="L9287" s="111">
        <v>0.85306406685236758</v>
      </c>
      <c r="M9287" s="111">
        <v>6.3979989500968365E-2</v>
      </c>
      <c r="N9287" s="112">
        <f t="shared" si="291"/>
        <v>-2.9517288983229206</v>
      </c>
    </row>
    <row r="9288" spans="1:14" x14ac:dyDescent="0.25">
      <c r="A9288" s="111" t="s">
        <v>837</v>
      </c>
      <c r="B9288" s="111">
        <f>INDEX(kommuner!C:C,MATCH(_xlfn.NUMBERVALUE(A9288),kommuner!B:B,0))</f>
        <v>4647</v>
      </c>
      <c r="C9288" s="111" t="s">
        <v>127</v>
      </c>
      <c r="D9288" s="111" t="s">
        <v>127</v>
      </c>
      <c r="E9288" s="111" t="s">
        <v>126</v>
      </c>
      <c r="F9288" s="111" t="s">
        <v>179</v>
      </c>
      <c r="G9288" s="111" t="s">
        <v>186</v>
      </c>
      <c r="H9288" s="111" t="s">
        <v>179</v>
      </c>
      <c r="I9288" s="111" t="s">
        <v>186</v>
      </c>
      <c r="J9288" t="str">
        <f t="shared" si="290"/>
        <v>4647SkogMineraljordBlandingsskogSærs høy</v>
      </c>
      <c r="K9288" s="111">
        <v>-2.9395925245326562</v>
      </c>
      <c r="L9288" s="111">
        <v>0.85306406685236758</v>
      </c>
      <c r="M9288" s="111">
        <v>6.3979989500968365E-2</v>
      </c>
      <c r="N9288" s="112">
        <f t="shared" si="291"/>
        <v>-2.0225484681793202</v>
      </c>
    </row>
    <row r="9289" spans="1:14" x14ac:dyDescent="0.25">
      <c r="A9289" s="111" t="s">
        <v>837</v>
      </c>
      <c r="B9289" s="111">
        <f>INDEX(kommuner!C:C,MATCH(_xlfn.NUMBERVALUE(A9289),kommuner!B:B,0))</f>
        <v>4647</v>
      </c>
      <c r="C9289" s="111" t="s">
        <v>127</v>
      </c>
      <c r="D9289" s="111" t="s">
        <v>127</v>
      </c>
      <c r="E9289" s="111" t="s">
        <v>126</v>
      </c>
      <c r="F9289" s="111" t="s">
        <v>185</v>
      </c>
      <c r="G9289" s="111" t="s">
        <v>180</v>
      </c>
      <c r="H9289" s="111" t="s">
        <v>185</v>
      </c>
      <c r="I9289" s="111" t="s">
        <v>180</v>
      </c>
      <c r="J9289" t="str">
        <f t="shared" si="290"/>
        <v>4647SkogMineraljordLauvskogHøy</v>
      </c>
      <c r="K9289" s="111">
        <v>-2.6171499611514069</v>
      </c>
      <c r="L9289" s="111">
        <v>0.85306406685236758</v>
      </c>
      <c r="M9289" s="111">
        <v>6.3979989500968365E-2</v>
      </c>
      <c r="N9289" s="112">
        <f t="shared" si="291"/>
        <v>-1.7001059047980711</v>
      </c>
    </row>
    <row r="9290" spans="1:14" x14ac:dyDescent="0.25">
      <c r="A9290" s="111" t="s">
        <v>837</v>
      </c>
      <c r="B9290" s="111">
        <f>INDEX(kommuner!C:C,MATCH(_xlfn.NUMBERVALUE(A9290),kommuner!B:B,0))</f>
        <v>4647</v>
      </c>
      <c r="C9290" s="111" t="s">
        <v>127</v>
      </c>
      <c r="D9290" s="111" t="s">
        <v>127</v>
      </c>
      <c r="E9290" s="111" t="s">
        <v>126</v>
      </c>
      <c r="F9290" s="111" t="s">
        <v>185</v>
      </c>
      <c r="G9290" s="111" t="s">
        <v>167</v>
      </c>
      <c r="H9290" s="111" t="s">
        <v>185</v>
      </c>
      <c r="I9290" s="111" t="s">
        <v>167</v>
      </c>
      <c r="J9290" t="str">
        <f t="shared" si="290"/>
        <v>4647SkogMineraljordLauvskogImpediment</v>
      </c>
      <c r="K9290" s="111">
        <v>-1.406906973132888</v>
      </c>
      <c r="L9290" s="111">
        <v>0.85306406685236758</v>
      </c>
      <c r="M9290" s="111">
        <v>6.3979989500968365E-2</v>
      </c>
      <c r="N9290" s="112">
        <f t="shared" si="291"/>
        <v>-0.48986291677955207</v>
      </c>
    </row>
    <row r="9291" spans="1:14" x14ac:dyDescent="0.25">
      <c r="A9291" s="111" t="s">
        <v>837</v>
      </c>
      <c r="B9291" s="111">
        <f>INDEX(kommuner!C:C,MATCH(_xlfn.NUMBERVALUE(A9291),kommuner!B:B,0))</f>
        <v>4647</v>
      </c>
      <c r="C9291" s="111" t="s">
        <v>127</v>
      </c>
      <c r="D9291" s="111" t="s">
        <v>127</v>
      </c>
      <c r="E9291" s="111" t="s">
        <v>126</v>
      </c>
      <c r="F9291" s="111" t="s">
        <v>185</v>
      </c>
      <c r="G9291" s="111" t="s">
        <v>190</v>
      </c>
      <c r="H9291" s="111" t="s">
        <v>185</v>
      </c>
      <c r="I9291" s="111" t="s">
        <v>190</v>
      </c>
      <c r="J9291" t="str">
        <f t="shared" si="290"/>
        <v>4647SkogMineraljordLauvskogLav</v>
      </c>
      <c r="K9291" s="111">
        <v>-8.9748170935426599E-2</v>
      </c>
      <c r="L9291" s="111">
        <v>0.85306406685236758</v>
      </c>
      <c r="M9291" s="111">
        <v>6.3979989500968365E-2</v>
      </c>
      <c r="N9291" s="112">
        <f t="shared" si="291"/>
        <v>0.82729588541790933</v>
      </c>
    </row>
    <row r="9292" spans="1:14" x14ac:dyDescent="0.25">
      <c r="A9292" s="111" t="s">
        <v>837</v>
      </c>
      <c r="B9292" s="111">
        <f>INDEX(kommuner!C:C,MATCH(_xlfn.NUMBERVALUE(A9292),kommuner!B:B,0))</f>
        <v>4647</v>
      </c>
      <c r="C9292" s="111" t="s">
        <v>127</v>
      </c>
      <c r="D9292" s="111" t="s">
        <v>127</v>
      </c>
      <c r="E9292" s="111" t="s">
        <v>126</v>
      </c>
      <c r="F9292" s="111" t="s">
        <v>185</v>
      </c>
      <c r="G9292" s="111" t="s">
        <v>173</v>
      </c>
      <c r="H9292" s="111" t="s">
        <v>185</v>
      </c>
      <c r="I9292" s="111" t="s">
        <v>173</v>
      </c>
      <c r="J9292" t="str">
        <f t="shared" si="290"/>
        <v>4647SkogMineraljordLauvskogMiddels</v>
      </c>
      <c r="K9292" s="111">
        <v>-1.7789409505847176</v>
      </c>
      <c r="L9292" s="111">
        <v>0.85306406685236758</v>
      </c>
      <c r="M9292" s="111">
        <v>6.3979989500968365E-2</v>
      </c>
      <c r="N9292" s="112">
        <f t="shared" si="291"/>
        <v>-0.86189689423138161</v>
      </c>
    </row>
    <row r="9293" spans="1:14" x14ac:dyDescent="0.25">
      <c r="A9293" s="111" t="s">
        <v>837</v>
      </c>
      <c r="B9293" s="111">
        <f>INDEX(kommuner!C:C,MATCH(_xlfn.NUMBERVALUE(A9293),kommuner!B:B,0))</f>
        <v>4647</v>
      </c>
      <c r="C9293" s="111" t="s">
        <v>127</v>
      </c>
      <c r="D9293" s="111" t="s">
        <v>127</v>
      </c>
      <c r="E9293" s="111" t="s">
        <v>126</v>
      </c>
      <c r="F9293" s="111" t="s">
        <v>185</v>
      </c>
      <c r="G9293" s="111" t="s">
        <v>186</v>
      </c>
      <c r="H9293" s="111" t="s">
        <v>185</v>
      </c>
      <c r="I9293" s="111" t="s">
        <v>186</v>
      </c>
      <c r="J9293" t="str">
        <f t="shared" si="290"/>
        <v>4647SkogMineraljordLauvskogSærs høy</v>
      </c>
      <c r="K9293" s="111">
        <v>-3.5879168219799293</v>
      </c>
      <c r="L9293" s="111">
        <v>0.85306406685236758</v>
      </c>
      <c r="M9293" s="111">
        <v>6.3979989500968365E-2</v>
      </c>
      <c r="N9293" s="112">
        <f t="shared" si="291"/>
        <v>-2.6708727656265934</v>
      </c>
    </row>
    <row r="9294" spans="1:14" x14ac:dyDescent="0.25">
      <c r="A9294" s="111" t="s">
        <v>837</v>
      </c>
      <c r="B9294" s="111">
        <f>INDEX(kommuner!C:C,MATCH(_xlfn.NUMBERVALUE(A9294),kommuner!B:B,0))</f>
        <v>4647</v>
      </c>
      <c r="C9294" s="111" t="s">
        <v>127</v>
      </c>
      <c r="D9294" s="111" t="s">
        <v>127</v>
      </c>
      <c r="E9294" s="111" t="s">
        <v>123</v>
      </c>
      <c r="F9294" s="111" t="s">
        <v>172</v>
      </c>
      <c r="G9294" s="111" t="s">
        <v>180</v>
      </c>
      <c r="H9294" s="111" t="s">
        <v>172</v>
      </c>
      <c r="I9294" s="111" t="s">
        <v>180</v>
      </c>
      <c r="J9294" t="str">
        <f t="shared" si="290"/>
        <v>4647SkogOrganisk jordBarskogHøy</v>
      </c>
      <c r="K9294" s="111">
        <v>-2.5184559031994138</v>
      </c>
      <c r="L9294" s="111">
        <v>0.92784825435236762</v>
      </c>
      <c r="M9294" s="111">
        <v>0.46518126042825314</v>
      </c>
      <c r="N9294" s="112">
        <f t="shared" si="291"/>
        <v>-1.1254263884187932</v>
      </c>
    </row>
    <row r="9295" spans="1:14" x14ac:dyDescent="0.25">
      <c r="A9295" s="111" t="s">
        <v>837</v>
      </c>
      <c r="B9295" s="111">
        <f>INDEX(kommuner!C:C,MATCH(_xlfn.NUMBERVALUE(A9295),kommuner!B:B,0))</f>
        <v>4647</v>
      </c>
      <c r="C9295" s="111" t="s">
        <v>127</v>
      </c>
      <c r="D9295" s="111" t="s">
        <v>127</v>
      </c>
      <c r="E9295" s="111" t="s">
        <v>123</v>
      </c>
      <c r="F9295" s="111" t="s">
        <v>172</v>
      </c>
      <c r="G9295" s="111" t="s">
        <v>167</v>
      </c>
      <c r="H9295" s="111" t="s">
        <v>172</v>
      </c>
      <c r="I9295" s="111" t="s">
        <v>167</v>
      </c>
      <c r="J9295" t="str">
        <f t="shared" si="290"/>
        <v>4647SkogOrganisk jordBarskogImpediment</v>
      </c>
      <c r="K9295" s="111">
        <v>-0.13011741963904588</v>
      </c>
      <c r="L9295" s="111">
        <v>0.92784825435236762</v>
      </c>
      <c r="M9295" s="111">
        <v>0.46510463492953991</v>
      </c>
      <c r="N9295" s="112">
        <f t="shared" si="291"/>
        <v>1.2628354696428616</v>
      </c>
    </row>
    <row r="9296" spans="1:14" x14ac:dyDescent="0.25">
      <c r="A9296" s="111" t="s">
        <v>837</v>
      </c>
      <c r="B9296" s="111">
        <f>INDEX(kommuner!C:C,MATCH(_xlfn.NUMBERVALUE(A9296),kommuner!B:B,0))</f>
        <v>4647</v>
      </c>
      <c r="C9296" s="111" t="s">
        <v>127</v>
      </c>
      <c r="D9296" s="111" t="s">
        <v>127</v>
      </c>
      <c r="E9296" s="111" t="s">
        <v>123</v>
      </c>
      <c r="F9296" s="111" t="s">
        <v>172</v>
      </c>
      <c r="G9296" s="111" t="s">
        <v>190</v>
      </c>
      <c r="H9296" s="111" t="s">
        <v>172</v>
      </c>
      <c r="I9296" s="111" t="s">
        <v>190</v>
      </c>
      <c r="J9296" t="str">
        <f t="shared" si="290"/>
        <v>4647SkogOrganisk jordBarskogLav</v>
      </c>
      <c r="K9296" s="111">
        <v>-0.50666953101693391</v>
      </c>
      <c r="L9296" s="111">
        <v>0.92784825435236762</v>
      </c>
      <c r="M9296" s="111">
        <v>0.46510463492953991</v>
      </c>
      <c r="N9296" s="112">
        <f t="shared" si="291"/>
        <v>0.88628335826497362</v>
      </c>
    </row>
    <row r="9297" spans="1:14" x14ac:dyDescent="0.25">
      <c r="A9297" s="111" t="s">
        <v>837</v>
      </c>
      <c r="B9297" s="111">
        <f>INDEX(kommuner!C:C,MATCH(_xlfn.NUMBERVALUE(A9297),kommuner!B:B,0))</f>
        <v>4647</v>
      </c>
      <c r="C9297" s="111" t="s">
        <v>127</v>
      </c>
      <c r="D9297" s="111" t="s">
        <v>127</v>
      </c>
      <c r="E9297" s="111" t="s">
        <v>123</v>
      </c>
      <c r="F9297" s="111" t="s">
        <v>172</v>
      </c>
      <c r="G9297" s="111" t="s">
        <v>173</v>
      </c>
      <c r="H9297" s="111" t="s">
        <v>172</v>
      </c>
      <c r="I9297" s="111" t="s">
        <v>173</v>
      </c>
      <c r="J9297" t="str">
        <f t="shared" si="290"/>
        <v>4647SkogOrganisk jordBarskogMiddels</v>
      </c>
      <c r="K9297" s="111">
        <v>-1.5571490961494638</v>
      </c>
      <c r="L9297" s="111">
        <v>0.92784825435236762</v>
      </c>
      <c r="M9297" s="111">
        <v>0.46518126042825314</v>
      </c>
      <c r="N9297" s="112">
        <f t="shared" si="291"/>
        <v>-0.16411958136884308</v>
      </c>
    </row>
    <row r="9298" spans="1:14" x14ac:dyDescent="0.25">
      <c r="A9298" s="111" t="s">
        <v>837</v>
      </c>
      <c r="B9298" s="111">
        <f>INDEX(kommuner!C:C,MATCH(_xlfn.NUMBERVALUE(A9298),kommuner!B:B,0))</f>
        <v>4647</v>
      </c>
      <c r="C9298" s="111" t="s">
        <v>127</v>
      </c>
      <c r="D9298" s="111" t="s">
        <v>127</v>
      </c>
      <c r="E9298" s="111" t="s">
        <v>123</v>
      </c>
      <c r="F9298" s="111" t="s">
        <v>172</v>
      </c>
      <c r="G9298" s="111" t="s">
        <v>186</v>
      </c>
      <c r="H9298" s="111" t="s">
        <v>172</v>
      </c>
      <c r="I9298" s="111" t="s">
        <v>186</v>
      </c>
      <c r="J9298" t="str">
        <f t="shared" si="290"/>
        <v>4647SkogOrganisk jordBarskogSærs høy</v>
      </c>
      <c r="K9298" s="111">
        <v>2.5548655235722699</v>
      </c>
      <c r="L9298" s="111">
        <v>0.92784825435236762</v>
      </c>
      <c r="M9298" s="111">
        <v>0.46518126042825314</v>
      </c>
      <c r="N9298" s="112">
        <f t="shared" si="291"/>
        <v>3.9478950383528906</v>
      </c>
    </row>
    <row r="9299" spans="1:14" x14ac:dyDescent="0.25">
      <c r="A9299" s="111" t="s">
        <v>837</v>
      </c>
      <c r="B9299" s="111">
        <f>INDEX(kommuner!C:C,MATCH(_xlfn.NUMBERVALUE(A9299),kommuner!B:B,0))</f>
        <v>4647</v>
      </c>
      <c r="C9299" s="111" t="s">
        <v>127</v>
      </c>
      <c r="D9299" s="111" t="s">
        <v>127</v>
      </c>
      <c r="E9299" s="111" t="s">
        <v>123</v>
      </c>
      <c r="F9299" s="111" t="s">
        <v>179</v>
      </c>
      <c r="G9299" s="111" t="s">
        <v>180</v>
      </c>
      <c r="H9299" s="111" t="s">
        <v>179</v>
      </c>
      <c r="I9299" s="111" t="s">
        <v>180</v>
      </c>
      <c r="J9299" t="str">
        <f t="shared" si="290"/>
        <v>4647SkogOrganisk jordBlandingsskogHøy</v>
      </c>
      <c r="K9299" s="111">
        <v>-5.5554344456832343</v>
      </c>
      <c r="L9299" s="111">
        <v>0.92784825435236762</v>
      </c>
      <c r="M9299" s="111">
        <v>0.46510463492953991</v>
      </c>
      <c r="N9299" s="112">
        <f t="shared" si="291"/>
        <v>-4.1624815564013264</v>
      </c>
    </row>
    <row r="9300" spans="1:14" x14ac:dyDescent="0.25">
      <c r="A9300" s="111" t="s">
        <v>837</v>
      </c>
      <c r="B9300" s="111">
        <f>INDEX(kommuner!C:C,MATCH(_xlfn.NUMBERVALUE(A9300),kommuner!B:B,0))</f>
        <v>4647</v>
      </c>
      <c r="C9300" s="111" t="s">
        <v>127</v>
      </c>
      <c r="D9300" s="111" t="s">
        <v>127</v>
      </c>
      <c r="E9300" s="111" t="s">
        <v>123</v>
      </c>
      <c r="F9300" s="111" t="s">
        <v>179</v>
      </c>
      <c r="G9300" s="111" t="s">
        <v>167</v>
      </c>
      <c r="H9300" s="111" t="s">
        <v>179</v>
      </c>
      <c r="I9300" s="111" t="s">
        <v>167</v>
      </c>
      <c r="J9300" t="str">
        <f t="shared" si="290"/>
        <v>4647SkogOrganisk jordBlandingsskogImpediment</v>
      </c>
      <c r="K9300" s="111">
        <v>-0.28586344175800005</v>
      </c>
      <c r="L9300" s="111">
        <v>0.92784825435236762</v>
      </c>
      <c r="M9300" s="111">
        <v>0.46510463492953991</v>
      </c>
      <c r="N9300" s="112">
        <f t="shared" si="291"/>
        <v>1.1070894475239075</v>
      </c>
    </row>
    <row r="9301" spans="1:14" x14ac:dyDescent="0.25">
      <c r="A9301" s="111" t="s">
        <v>837</v>
      </c>
      <c r="B9301" s="111">
        <f>INDEX(kommuner!C:C,MATCH(_xlfn.NUMBERVALUE(A9301),kommuner!B:B,0))</f>
        <v>4647</v>
      </c>
      <c r="C9301" s="111" t="s">
        <v>127</v>
      </c>
      <c r="D9301" s="111" t="s">
        <v>127</v>
      </c>
      <c r="E9301" s="111" t="s">
        <v>123</v>
      </c>
      <c r="F9301" s="111" t="s">
        <v>179</v>
      </c>
      <c r="G9301" s="111" t="s">
        <v>190</v>
      </c>
      <c r="H9301" s="111" t="s">
        <v>179</v>
      </c>
      <c r="I9301" s="111" t="s">
        <v>190</v>
      </c>
      <c r="J9301" t="str">
        <f t="shared" si="290"/>
        <v>4647SkogOrganisk jordBlandingsskogLav</v>
      </c>
      <c r="K9301" s="111">
        <v>-1.2347339377887629</v>
      </c>
      <c r="L9301" s="111">
        <v>0.92784825435236762</v>
      </c>
      <c r="M9301" s="111">
        <v>0.46510463492953991</v>
      </c>
      <c r="N9301" s="112">
        <f t="shared" si="291"/>
        <v>0.15821895149314458</v>
      </c>
    </row>
    <row r="9302" spans="1:14" x14ac:dyDescent="0.25">
      <c r="A9302" s="111" t="s">
        <v>837</v>
      </c>
      <c r="B9302" s="111">
        <f>INDEX(kommuner!C:C,MATCH(_xlfn.NUMBERVALUE(A9302),kommuner!B:B,0))</f>
        <v>4647</v>
      </c>
      <c r="C9302" s="111" t="s">
        <v>127</v>
      </c>
      <c r="D9302" s="111" t="s">
        <v>127</v>
      </c>
      <c r="E9302" s="111" t="s">
        <v>123</v>
      </c>
      <c r="F9302" s="111" t="s">
        <v>179</v>
      </c>
      <c r="G9302" s="111" t="s">
        <v>173</v>
      </c>
      <c r="H9302" s="111" t="s">
        <v>179</v>
      </c>
      <c r="I9302" s="111" t="s">
        <v>173</v>
      </c>
      <c r="J9302" t="str">
        <f t="shared" si="290"/>
        <v>4647SkogOrganisk jordBlandingsskogMiddels</v>
      </c>
      <c r="K9302" s="111">
        <v>-2.4239591752717748</v>
      </c>
      <c r="L9302" s="111">
        <v>0.92784825435236762</v>
      </c>
      <c r="M9302" s="111">
        <v>0.46510463492953991</v>
      </c>
      <c r="N9302" s="112">
        <f t="shared" si="291"/>
        <v>-1.0310062859898674</v>
      </c>
    </row>
    <row r="9303" spans="1:14" x14ac:dyDescent="0.25">
      <c r="A9303" s="111" t="s">
        <v>837</v>
      </c>
      <c r="B9303" s="111">
        <f>INDEX(kommuner!C:C,MATCH(_xlfn.NUMBERVALUE(A9303),kommuner!B:B,0))</f>
        <v>4647</v>
      </c>
      <c r="C9303" s="111" t="s">
        <v>127</v>
      </c>
      <c r="D9303" s="111" t="s">
        <v>127</v>
      </c>
      <c r="E9303" s="111" t="s">
        <v>123</v>
      </c>
      <c r="F9303" s="111" t="s">
        <v>179</v>
      </c>
      <c r="G9303" s="111" t="s">
        <v>186</v>
      </c>
      <c r="H9303" s="111" t="s">
        <v>179</v>
      </c>
      <c r="I9303" s="111" t="s">
        <v>186</v>
      </c>
      <c r="J9303" t="str">
        <f t="shared" si="290"/>
        <v>4647SkogOrganisk jordBlandingsskogSærs høy</v>
      </c>
      <c r="K9303" s="111">
        <v>-1.5726115302258048</v>
      </c>
      <c r="L9303" s="111">
        <v>0.92784825435236762</v>
      </c>
      <c r="M9303" s="111">
        <v>0.46510463492953991</v>
      </c>
      <c r="N9303" s="112">
        <f t="shared" si="291"/>
        <v>-0.17965864094389727</v>
      </c>
    </row>
    <row r="9304" spans="1:14" x14ac:dyDescent="0.25">
      <c r="A9304" s="111" t="s">
        <v>837</v>
      </c>
      <c r="B9304" s="111">
        <f>INDEX(kommuner!C:C,MATCH(_xlfn.NUMBERVALUE(A9304),kommuner!B:B,0))</f>
        <v>4647</v>
      </c>
      <c r="C9304" s="111" t="s">
        <v>127</v>
      </c>
      <c r="D9304" s="111" t="s">
        <v>127</v>
      </c>
      <c r="E9304" s="111" t="s">
        <v>123</v>
      </c>
      <c r="F9304" s="111" t="s">
        <v>185</v>
      </c>
      <c r="G9304" s="111" t="s">
        <v>180</v>
      </c>
      <c r="H9304" s="111" t="s">
        <v>185</v>
      </c>
      <c r="I9304" s="111" t="s">
        <v>180</v>
      </c>
      <c r="J9304" t="str">
        <f t="shared" si="290"/>
        <v>4647SkogOrganisk jordLauvskogHøy</v>
      </c>
      <c r="K9304" s="111">
        <v>-1.9913688882377358</v>
      </c>
      <c r="L9304" s="111">
        <v>0.92784825435236762</v>
      </c>
      <c r="M9304" s="111">
        <v>0.46510463492953991</v>
      </c>
      <c r="N9304" s="112">
        <f t="shared" si="291"/>
        <v>-0.59841599895582831</v>
      </c>
    </row>
    <row r="9305" spans="1:14" x14ac:dyDescent="0.25">
      <c r="A9305" s="111" t="s">
        <v>837</v>
      </c>
      <c r="B9305" s="111">
        <f>INDEX(kommuner!C:C,MATCH(_xlfn.NUMBERVALUE(A9305),kommuner!B:B,0))</f>
        <v>4647</v>
      </c>
      <c r="C9305" s="111" t="s">
        <v>127</v>
      </c>
      <c r="D9305" s="111" t="s">
        <v>127</v>
      </c>
      <c r="E9305" s="111" t="s">
        <v>123</v>
      </c>
      <c r="F9305" s="111" t="s">
        <v>185</v>
      </c>
      <c r="G9305" s="111" t="s">
        <v>167</v>
      </c>
      <c r="H9305" s="111" t="s">
        <v>185</v>
      </c>
      <c r="I9305" s="111" t="s">
        <v>167</v>
      </c>
      <c r="J9305" t="str">
        <f t="shared" si="290"/>
        <v>4647SkogOrganisk jordLauvskogImpediment</v>
      </c>
      <c r="K9305" s="111">
        <v>0.35000626494250675</v>
      </c>
      <c r="L9305" s="111">
        <v>0.92784825435236762</v>
      </c>
      <c r="M9305" s="111">
        <v>0.46510463492953991</v>
      </c>
      <c r="N9305" s="112">
        <f t="shared" si="291"/>
        <v>1.7429591542244141</v>
      </c>
    </row>
    <row r="9306" spans="1:14" x14ac:dyDescent="0.25">
      <c r="A9306" s="111" t="s">
        <v>837</v>
      </c>
      <c r="B9306" s="111">
        <f>INDEX(kommuner!C:C,MATCH(_xlfn.NUMBERVALUE(A9306),kommuner!B:B,0))</f>
        <v>4647</v>
      </c>
      <c r="C9306" s="111" t="s">
        <v>127</v>
      </c>
      <c r="D9306" s="111" t="s">
        <v>127</v>
      </c>
      <c r="E9306" s="111" t="s">
        <v>123</v>
      </c>
      <c r="F9306" s="111" t="s">
        <v>185</v>
      </c>
      <c r="G9306" s="111" t="s">
        <v>190</v>
      </c>
      <c r="H9306" s="111" t="s">
        <v>185</v>
      </c>
      <c r="I9306" s="111" t="s">
        <v>190</v>
      </c>
      <c r="J9306" t="str">
        <f t="shared" si="290"/>
        <v>4647SkogOrganisk jordLauvskogLav</v>
      </c>
      <c r="K9306" s="111">
        <v>1.1144075558526714</v>
      </c>
      <c r="L9306" s="111">
        <v>0.92784825435236762</v>
      </c>
      <c r="M9306" s="111">
        <v>0.46510463492953991</v>
      </c>
      <c r="N9306" s="112">
        <f t="shared" si="291"/>
        <v>2.5073604451345788</v>
      </c>
    </row>
    <row r="9307" spans="1:14" x14ac:dyDescent="0.25">
      <c r="A9307" s="111" t="s">
        <v>837</v>
      </c>
      <c r="B9307" s="111">
        <f>INDEX(kommuner!C:C,MATCH(_xlfn.NUMBERVALUE(A9307),kommuner!B:B,0))</f>
        <v>4647</v>
      </c>
      <c r="C9307" s="111" t="s">
        <v>127</v>
      </c>
      <c r="D9307" s="111" t="s">
        <v>127</v>
      </c>
      <c r="E9307" s="111" t="s">
        <v>123</v>
      </c>
      <c r="F9307" s="111" t="s">
        <v>185</v>
      </c>
      <c r="G9307" s="111" t="s">
        <v>173</v>
      </c>
      <c r="H9307" s="111" t="s">
        <v>185</v>
      </c>
      <c r="I9307" s="111" t="s">
        <v>173</v>
      </c>
      <c r="J9307" t="str">
        <f t="shared" si="290"/>
        <v>4647SkogOrganisk jordLauvskogMiddels</v>
      </c>
      <c r="K9307" s="111">
        <v>-0.62664468270982987</v>
      </c>
      <c r="L9307" s="111">
        <v>0.92784825435236762</v>
      </c>
      <c r="M9307" s="111">
        <v>0.46510463492953991</v>
      </c>
      <c r="N9307" s="112">
        <f t="shared" si="291"/>
        <v>0.76630820657207765</v>
      </c>
    </row>
    <row r="9308" spans="1:14" x14ac:dyDescent="0.25">
      <c r="A9308" s="111" t="s">
        <v>837</v>
      </c>
      <c r="B9308" s="111">
        <f>INDEX(kommuner!C:C,MATCH(_xlfn.NUMBERVALUE(A9308),kommuner!B:B,0))</f>
        <v>4647</v>
      </c>
      <c r="C9308" s="111" t="s">
        <v>127</v>
      </c>
      <c r="D9308" s="111" t="s">
        <v>127</v>
      </c>
      <c r="E9308" s="111" t="s">
        <v>123</v>
      </c>
      <c r="F9308" s="111" t="s">
        <v>185</v>
      </c>
      <c r="G9308" s="111" t="s">
        <v>186</v>
      </c>
      <c r="H9308" s="111" t="s">
        <v>185</v>
      </c>
      <c r="I9308" s="111" t="s">
        <v>186</v>
      </c>
      <c r="J9308" t="str">
        <f t="shared" si="290"/>
        <v>4647SkogOrganisk jordLauvskogSærs høy</v>
      </c>
      <c r="K9308" s="111">
        <v>-1.8997279926091779</v>
      </c>
      <c r="L9308" s="111">
        <v>0.92784825435236762</v>
      </c>
      <c r="M9308" s="111">
        <v>0.46510463492953991</v>
      </c>
      <c r="N9308" s="112">
        <f t="shared" si="291"/>
        <v>-0.50677510332727038</v>
      </c>
    </row>
    <row r="9309" spans="1:14" x14ac:dyDescent="0.25">
      <c r="A9309" s="111" t="s">
        <v>837</v>
      </c>
      <c r="B9309" s="111">
        <f>INDEX(kommuner!C:C,MATCH(_xlfn.NUMBERVALUE(A9309),kommuner!B:B,0))</f>
        <v>4647</v>
      </c>
      <c r="C9309" s="111" t="s">
        <v>83</v>
      </c>
      <c r="D9309" s="111" t="s">
        <v>83</v>
      </c>
      <c r="E9309" s="111" t="s">
        <v>126</v>
      </c>
      <c r="F9309" s="111" t="s">
        <v>139</v>
      </c>
      <c r="G9309" s="111" t="s">
        <v>139</v>
      </c>
      <c r="H9309" s="111" t="s">
        <v>139</v>
      </c>
      <c r="I9309" s="111" t="s">
        <v>139</v>
      </c>
      <c r="J9309" t="str">
        <f t="shared" si="290"/>
        <v>4647Utbygd arealMineraljord</v>
      </c>
      <c r="K9309" s="111">
        <v>-1.3010725986550351</v>
      </c>
      <c r="L9309" s="111">
        <v>0</v>
      </c>
      <c r="M9309" s="111">
        <v>1.303047089454229E-2</v>
      </c>
      <c r="N9309" s="112">
        <f t="shared" si="291"/>
        <v>-1.2880421277604928</v>
      </c>
    </row>
    <row r="9310" spans="1:14" x14ac:dyDescent="0.25">
      <c r="A9310" s="111" t="s">
        <v>837</v>
      </c>
      <c r="B9310" s="111">
        <f>INDEX(kommuner!C:C,MATCH(_xlfn.NUMBERVALUE(A9310),kommuner!B:B,0))</f>
        <v>4647</v>
      </c>
      <c r="C9310" s="111" t="s">
        <v>83</v>
      </c>
      <c r="D9310" s="111" t="s">
        <v>83</v>
      </c>
      <c r="E9310" s="111" t="s">
        <v>123</v>
      </c>
      <c r="F9310" s="111" t="s">
        <v>139</v>
      </c>
      <c r="G9310" s="111" t="s">
        <v>139</v>
      </c>
      <c r="H9310" s="111" t="s">
        <v>139</v>
      </c>
      <c r="I9310" s="111" t="s">
        <v>139</v>
      </c>
      <c r="J9310" t="str">
        <f t="shared" si="290"/>
        <v>4647Utbygd arealOrganisk jord</v>
      </c>
      <c r="K9310" s="111">
        <v>29.011421395201612</v>
      </c>
      <c r="L9310" s="111">
        <v>0</v>
      </c>
      <c r="M9310" s="111">
        <v>1.303047089454229E-2</v>
      </c>
      <c r="N9310" s="112">
        <f t="shared" si="291"/>
        <v>29.024451866096154</v>
      </c>
    </row>
    <row r="9311" spans="1:14" x14ac:dyDescent="0.25">
      <c r="A9311" s="111" t="s">
        <v>837</v>
      </c>
      <c r="B9311" s="111">
        <f>INDEX(kommuner!C:C,MATCH(_xlfn.NUMBERVALUE(A9311),kommuner!B:B,0))</f>
        <v>4647</v>
      </c>
      <c r="C9311" s="111" t="s">
        <v>181</v>
      </c>
      <c r="D9311" s="111" t="s">
        <v>181</v>
      </c>
      <c r="E9311" s="111" t="s">
        <v>123</v>
      </c>
      <c r="F9311" s="111" t="s">
        <v>139</v>
      </c>
      <c r="G9311" s="111" t="s">
        <v>139</v>
      </c>
      <c r="H9311" s="111" t="s">
        <v>139</v>
      </c>
      <c r="I9311" s="111" t="s">
        <v>139</v>
      </c>
      <c r="J9311" t="str">
        <f t="shared" si="290"/>
        <v>4647Vann og myrOrganisk jord</v>
      </c>
      <c r="K9311" s="111">
        <v>-0.38124953903444653</v>
      </c>
      <c r="L9311" s="111">
        <v>0</v>
      </c>
      <c r="M9311" s="111">
        <v>0</v>
      </c>
      <c r="N9311" s="112">
        <f t="shared" si="291"/>
        <v>-0.38124953903444653</v>
      </c>
    </row>
    <row r="9312" spans="1:14" x14ac:dyDescent="0.25">
      <c r="A9312" s="111" t="s">
        <v>838</v>
      </c>
      <c r="B9312" s="111">
        <f>INDEX(kommuner!C:C,MATCH(_xlfn.NUMBERVALUE(A9312),kommuner!B:B,0))</f>
        <v>4648</v>
      </c>
      <c r="C9312" s="111" t="s">
        <v>82</v>
      </c>
      <c r="D9312" s="111" t="s">
        <v>82</v>
      </c>
      <c r="E9312" s="111" t="s">
        <v>126</v>
      </c>
      <c r="F9312" s="111" t="s">
        <v>139</v>
      </c>
      <c r="G9312" s="111" t="s">
        <v>139</v>
      </c>
      <c r="H9312" s="111" t="s">
        <v>139</v>
      </c>
      <c r="I9312" s="111" t="s">
        <v>139</v>
      </c>
      <c r="J9312" t="str">
        <f t="shared" si="290"/>
        <v>4648Annen utmarkMineraljord</v>
      </c>
      <c r="K9312" s="111">
        <v>-0.12122885237983599</v>
      </c>
      <c r="L9312" s="111">
        <v>0</v>
      </c>
      <c r="M9312" s="111">
        <v>0</v>
      </c>
      <c r="N9312" s="112">
        <f t="shared" si="291"/>
        <v>-0.12122885237983599</v>
      </c>
    </row>
    <row r="9313" spans="1:14" x14ac:dyDescent="0.25">
      <c r="A9313" s="111" t="s">
        <v>838</v>
      </c>
      <c r="B9313" s="111">
        <f>INDEX(kommuner!C:C,MATCH(_xlfn.NUMBERVALUE(A9313),kommuner!B:B,0))</f>
        <v>4648</v>
      </c>
      <c r="C9313" s="111" t="s">
        <v>121</v>
      </c>
      <c r="D9313" s="111" t="s">
        <v>121</v>
      </c>
      <c r="E9313" s="111" t="s">
        <v>126</v>
      </c>
      <c r="F9313" s="111" t="s">
        <v>139</v>
      </c>
      <c r="G9313" s="111" t="s">
        <v>139</v>
      </c>
      <c r="H9313" s="111" t="s">
        <v>139</v>
      </c>
      <c r="I9313" s="111" t="s">
        <v>139</v>
      </c>
      <c r="J9313" t="str">
        <f t="shared" si="290"/>
        <v>4648BeiteMineraljord</v>
      </c>
      <c r="K9313" s="111">
        <v>-0.96338340838695502</v>
      </c>
      <c r="L9313" s="111">
        <v>0</v>
      </c>
      <c r="M9313" s="111">
        <v>1.2448711246839999E-7</v>
      </c>
      <c r="N9313" s="112">
        <f t="shared" si="291"/>
        <v>-0.96338328389984251</v>
      </c>
    </row>
    <row r="9314" spans="1:14" x14ac:dyDescent="0.25">
      <c r="A9314" s="111" t="s">
        <v>838</v>
      </c>
      <c r="B9314" s="111">
        <f>INDEX(kommuner!C:C,MATCH(_xlfn.NUMBERVALUE(A9314),kommuner!B:B,0))</f>
        <v>4648</v>
      </c>
      <c r="C9314" s="111" t="s">
        <v>121</v>
      </c>
      <c r="D9314" s="111" t="s">
        <v>121</v>
      </c>
      <c r="E9314" s="111" t="s">
        <v>123</v>
      </c>
      <c r="F9314" s="111" t="s">
        <v>139</v>
      </c>
      <c r="G9314" s="111" t="s">
        <v>139</v>
      </c>
      <c r="H9314" s="111" t="s">
        <v>139</v>
      </c>
      <c r="I9314" s="111" t="s">
        <v>139</v>
      </c>
      <c r="J9314" t="str">
        <f t="shared" si="290"/>
        <v>4648BeiteOrganisk jord</v>
      </c>
      <c r="K9314" s="111">
        <v>12.077525935985037</v>
      </c>
      <c r="L9314" s="111">
        <v>1.6412500000000001</v>
      </c>
      <c r="M9314" s="111">
        <v>0</v>
      </c>
      <c r="N9314" s="112">
        <f t="shared" si="291"/>
        <v>13.718775935985036</v>
      </c>
    </row>
    <row r="9315" spans="1:14" x14ac:dyDescent="0.25">
      <c r="A9315" s="111" t="s">
        <v>838</v>
      </c>
      <c r="B9315" s="111">
        <f>INDEX(kommuner!C:C,MATCH(_xlfn.NUMBERVALUE(A9315),kommuner!B:B,0))</f>
        <v>4648</v>
      </c>
      <c r="C9315" s="111" t="s">
        <v>84</v>
      </c>
      <c r="D9315" s="111" t="s">
        <v>84</v>
      </c>
      <c r="E9315" s="111" t="s">
        <v>126</v>
      </c>
      <c r="F9315" s="111" t="s">
        <v>139</v>
      </c>
      <c r="G9315" s="111" t="s">
        <v>139</v>
      </c>
      <c r="H9315" s="111" t="s">
        <v>139</v>
      </c>
      <c r="I9315" s="111" t="s">
        <v>139</v>
      </c>
      <c r="J9315" t="str">
        <f t="shared" si="290"/>
        <v>4648Dyrket markMineraljord</v>
      </c>
      <c r="K9315" s="111">
        <v>-0.77042202609341914</v>
      </c>
      <c r="L9315" s="111">
        <v>0</v>
      </c>
      <c r="M9315" s="111">
        <v>0</v>
      </c>
      <c r="N9315" s="112">
        <f t="shared" si="291"/>
        <v>-0.77042202609341914</v>
      </c>
    </row>
    <row r="9316" spans="1:14" x14ac:dyDescent="0.25">
      <c r="A9316" s="111" t="s">
        <v>838</v>
      </c>
      <c r="B9316" s="111">
        <f>INDEX(kommuner!C:C,MATCH(_xlfn.NUMBERVALUE(A9316),kommuner!B:B,0))</f>
        <v>4648</v>
      </c>
      <c r="C9316" s="111" t="s">
        <v>84</v>
      </c>
      <c r="D9316" s="111" t="s">
        <v>84</v>
      </c>
      <c r="E9316" s="111" t="s">
        <v>123</v>
      </c>
      <c r="F9316" s="111" t="s">
        <v>139</v>
      </c>
      <c r="G9316" s="111" t="s">
        <v>139</v>
      </c>
      <c r="H9316" s="111" t="s">
        <v>139</v>
      </c>
      <c r="I9316" s="111" t="s">
        <v>139</v>
      </c>
      <c r="J9316" t="str">
        <f t="shared" si="290"/>
        <v>4648Dyrket markOrganisk jord</v>
      </c>
      <c r="K9316" s="111">
        <v>28.726149366675592</v>
      </c>
      <c r="L9316" s="111">
        <v>1.45625</v>
      </c>
      <c r="M9316" s="111">
        <v>0</v>
      </c>
      <c r="N9316" s="112">
        <f t="shared" si="291"/>
        <v>30.182399366675593</v>
      </c>
    </row>
    <row r="9317" spans="1:14" x14ac:dyDescent="0.25">
      <c r="A9317" s="111" t="s">
        <v>838</v>
      </c>
      <c r="B9317" s="111">
        <f>INDEX(kommuner!C:C,MATCH(_xlfn.NUMBERVALUE(A9317),kommuner!B:B,0))</f>
        <v>4648</v>
      </c>
      <c r="C9317" s="111" t="s">
        <v>127</v>
      </c>
      <c r="D9317" s="111" t="s">
        <v>127</v>
      </c>
      <c r="E9317" s="111" t="s">
        <v>126</v>
      </c>
      <c r="F9317" s="111" t="s">
        <v>172</v>
      </c>
      <c r="G9317" s="111" t="s">
        <v>180</v>
      </c>
      <c r="H9317" s="111" t="s">
        <v>172</v>
      </c>
      <c r="I9317" s="111" t="s">
        <v>180</v>
      </c>
      <c r="J9317" t="str">
        <f t="shared" si="290"/>
        <v>4648SkogMineraljordBarskogHøy</v>
      </c>
      <c r="K9317" s="111">
        <v>-3.4914408319412575</v>
      </c>
      <c r="L9317" s="111">
        <v>0.85306406685236758</v>
      </c>
      <c r="M9317" s="111">
        <v>6.4056614999681585E-2</v>
      </c>
      <c r="N9317" s="112">
        <f t="shared" si="291"/>
        <v>-2.5743201500892083</v>
      </c>
    </row>
    <row r="9318" spans="1:14" x14ac:dyDescent="0.25">
      <c r="A9318" s="111" t="s">
        <v>838</v>
      </c>
      <c r="B9318" s="111">
        <f>INDEX(kommuner!C:C,MATCH(_xlfn.NUMBERVALUE(A9318),kommuner!B:B,0))</f>
        <v>4648</v>
      </c>
      <c r="C9318" s="111" t="s">
        <v>127</v>
      </c>
      <c r="D9318" s="111" t="s">
        <v>127</v>
      </c>
      <c r="E9318" s="111" t="s">
        <v>126</v>
      </c>
      <c r="F9318" s="111" t="s">
        <v>172</v>
      </c>
      <c r="G9318" s="111" t="s">
        <v>167</v>
      </c>
      <c r="H9318" s="111" t="s">
        <v>172</v>
      </c>
      <c r="I9318" s="111" t="s">
        <v>167</v>
      </c>
      <c r="J9318" t="str">
        <f t="shared" si="290"/>
        <v>4648SkogMineraljordBarskogImpediment</v>
      </c>
      <c r="K9318" s="111">
        <v>-1.1558387230259366</v>
      </c>
      <c r="L9318" s="111">
        <v>0.85306406685236758</v>
      </c>
      <c r="M9318" s="111">
        <v>6.3979989500968365E-2</v>
      </c>
      <c r="N9318" s="112">
        <f t="shared" si="291"/>
        <v>-0.23879466667260066</v>
      </c>
    </row>
    <row r="9319" spans="1:14" x14ac:dyDescent="0.25">
      <c r="A9319" s="111" t="s">
        <v>838</v>
      </c>
      <c r="B9319" s="111">
        <f>INDEX(kommuner!C:C,MATCH(_xlfn.NUMBERVALUE(A9319),kommuner!B:B,0))</f>
        <v>4648</v>
      </c>
      <c r="C9319" s="111" t="s">
        <v>127</v>
      </c>
      <c r="D9319" s="111" t="s">
        <v>127</v>
      </c>
      <c r="E9319" s="111" t="s">
        <v>126</v>
      </c>
      <c r="F9319" s="111" t="s">
        <v>172</v>
      </c>
      <c r="G9319" s="111" t="s">
        <v>190</v>
      </c>
      <c r="H9319" s="111" t="s">
        <v>172</v>
      </c>
      <c r="I9319" s="111" t="s">
        <v>190</v>
      </c>
      <c r="J9319" t="str">
        <f t="shared" si="290"/>
        <v>4648SkogMineraljordBarskogLav</v>
      </c>
      <c r="K9319" s="111">
        <v>-1.8215681825293268</v>
      </c>
      <c r="L9319" s="111">
        <v>0.85306406685236758</v>
      </c>
      <c r="M9319" s="111">
        <v>6.3979989500968365E-2</v>
      </c>
      <c r="N9319" s="112">
        <f t="shared" si="291"/>
        <v>-0.90452412617599087</v>
      </c>
    </row>
    <row r="9320" spans="1:14" x14ac:dyDescent="0.25">
      <c r="A9320" s="111" t="s">
        <v>838</v>
      </c>
      <c r="B9320" s="111">
        <f>INDEX(kommuner!C:C,MATCH(_xlfn.NUMBERVALUE(A9320),kommuner!B:B,0))</f>
        <v>4648</v>
      </c>
      <c r="C9320" s="111" t="s">
        <v>127</v>
      </c>
      <c r="D9320" s="111" t="s">
        <v>127</v>
      </c>
      <c r="E9320" s="111" t="s">
        <v>126</v>
      </c>
      <c r="F9320" s="111" t="s">
        <v>172</v>
      </c>
      <c r="G9320" s="111" t="s">
        <v>173</v>
      </c>
      <c r="H9320" s="111" t="s">
        <v>172</v>
      </c>
      <c r="I9320" s="111" t="s">
        <v>173</v>
      </c>
      <c r="J9320" t="str">
        <f t="shared" si="290"/>
        <v>4648SkogMineraljordBarskogMiddels</v>
      </c>
      <c r="K9320" s="111">
        <v>-2.9452289214132028</v>
      </c>
      <c r="L9320" s="111">
        <v>0.85306406685236758</v>
      </c>
      <c r="M9320" s="111">
        <v>6.4056614999681585E-2</v>
      </c>
      <c r="N9320" s="112">
        <f t="shared" si="291"/>
        <v>-2.0281082395611536</v>
      </c>
    </row>
    <row r="9321" spans="1:14" x14ac:dyDescent="0.25">
      <c r="A9321" s="111" t="s">
        <v>838</v>
      </c>
      <c r="B9321" s="111">
        <f>INDEX(kommuner!C:C,MATCH(_xlfn.NUMBERVALUE(A9321),kommuner!B:B,0))</f>
        <v>4648</v>
      </c>
      <c r="C9321" s="111" t="s">
        <v>127</v>
      </c>
      <c r="D9321" s="111" t="s">
        <v>127</v>
      </c>
      <c r="E9321" s="111" t="s">
        <v>126</v>
      </c>
      <c r="F9321" s="111" t="s">
        <v>172</v>
      </c>
      <c r="G9321" s="111" t="s">
        <v>186</v>
      </c>
      <c r="H9321" s="111" t="s">
        <v>172</v>
      </c>
      <c r="I9321" s="111" t="s">
        <v>186</v>
      </c>
      <c r="J9321" t="str">
        <f t="shared" si="290"/>
        <v>4648SkogMineraljordBarskogSærs høy</v>
      </c>
      <c r="K9321" s="111">
        <v>-2.734962032443129</v>
      </c>
      <c r="L9321" s="111">
        <v>0.85306406685236758</v>
      </c>
      <c r="M9321" s="111">
        <v>6.4056614999681585E-2</v>
      </c>
      <c r="N9321" s="112">
        <f t="shared" si="291"/>
        <v>-1.81784135059108</v>
      </c>
    </row>
    <row r="9322" spans="1:14" x14ac:dyDescent="0.25">
      <c r="A9322" s="111" t="s">
        <v>838</v>
      </c>
      <c r="B9322" s="111">
        <f>INDEX(kommuner!C:C,MATCH(_xlfn.NUMBERVALUE(A9322),kommuner!B:B,0))</f>
        <v>4648</v>
      </c>
      <c r="C9322" s="111" t="s">
        <v>127</v>
      </c>
      <c r="D9322" s="111" t="s">
        <v>127</v>
      </c>
      <c r="E9322" s="111" t="s">
        <v>126</v>
      </c>
      <c r="F9322" s="111" t="s">
        <v>179</v>
      </c>
      <c r="G9322" s="111" t="s">
        <v>180</v>
      </c>
      <c r="H9322" s="111" t="s">
        <v>179</v>
      </c>
      <c r="I9322" s="111" t="s">
        <v>180</v>
      </c>
      <c r="J9322" t="str">
        <f t="shared" si="290"/>
        <v>4648SkogMineraljordBlandingsskogHøy</v>
      </c>
      <c r="K9322" s="111">
        <v>-7.1939050909469406</v>
      </c>
      <c r="L9322" s="111">
        <v>0.85306406685236758</v>
      </c>
      <c r="M9322" s="111">
        <v>6.3979989500968365E-2</v>
      </c>
      <c r="N9322" s="112">
        <f t="shared" si="291"/>
        <v>-6.2768610345936047</v>
      </c>
    </row>
    <row r="9323" spans="1:14" x14ac:dyDescent="0.25">
      <c r="A9323" s="111" t="s">
        <v>838</v>
      </c>
      <c r="B9323" s="111">
        <f>INDEX(kommuner!C:C,MATCH(_xlfn.NUMBERVALUE(A9323),kommuner!B:B,0))</f>
        <v>4648</v>
      </c>
      <c r="C9323" s="111" t="s">
        <v>127</v>
      </c>
      <c r="D9323" s="111" t="s">
        <v>127</v>
      </c>
      <c r="E9323" s="111" t="s">
        <v>126</v>
      </c>
      <c r="F9323" s="111" t="s">
        <v>179</v>
      </c>
      <c r="G9323" s="111" t="s">
        <v>167</v>
      </c>
      <c r="H9323" s="111" t="s">
        <v>179</v>
      </c>
      <c r="I9323" s="111" t="s">
        <v>167</v>
      </c>
      <c r="J9323" t="str">
        <f t="shared" si="290"/>
        <v>4648SkogMineraljordBlandingsskogImpediment</v>
      </c>
      <c r="K9323" s="111">
        <v>-1.6598037998579707</v>
      </c>
      <c r="L9323" s="111">
        <v>0.85306406685236758</v>
      </c>
      <c r="M9323" s="111">
        <v>6.3979989500968365E-2</v>
      </c>
      <c r="N9323" s="112">
        <f t="shared" si="291"/>
        <v>-0.7427597435046347</v>
      </c>
    </row>
    <row r="9324" spans="1:14" x14ac:dyDescent="0.25">
      <c r="A9324" s="111" t="s">
        <v>838</v>
      </c>
      <c r="B9324" s="111">
        <f>INDEX(kommuner!C:C,MATCH(_xlfn.NUMBERVALUE(A9324),kommuner!B:B,0))</f>
        <v>4648</v>
      </c>
      <c r="C9324" s="111" t="s">
        <v>127</v>
      </c>
      <c r="D9324" s="111" t="s">
        <v>127</v>
      </c>
      <c r="E9324" s="111" t="s">
        <v>126</v>
      </c>
      <c r="F9324" s="111" t="s">
        <v>179</v>
      </c>
      <c r="G9324" s="111" t="s">
        <v>190</v>
      </c>
      <c r="H9324" s="111" t="s">
        <v>179</v>
      </c>
      <c r="I9324" s="111" t="s">
        <v>190</v>
      </c>
      <c r="J9324" t="str">
        <f t="shared" si="290"/>
        <v>4648SkogMineraljordBlandingsskogLav</v>
      </c>
      <c r="K9324" s="111">
        <v>-2.5588434197694254</v>
      </c>
      <c r="L9324" s="111">
        <v>0.85306406685236758</v>
      </c>
      <c r="M9324" s="111">
        <v>6.3979989500968365E-2</v>
      </c>
      <c r="N9324" s="112">
        <f t="shared" si="291"/>
        <v>-1.6417993634160897</v>
      </c>
    </row>
    <row r="9325" spans="1:14" x14ac:dyDescent="0.25">
      <c r="A9325" s="111" t="s">
        <v>838</v>
      </c>
      <c r="B9325" s="111">
        <f>INDEX(kommuner!C:C,MATCH(_xlfn.NUMBERVALUE(A9325),kommuner!B:B,0))</f>
        <v>4648</v>
      </c>
      <c r="C9325" s="111" t="s">
        <v>127</v>
      </c>
      <c r="D9325" s="111" t="s">
        <v>127</v>
      </c>
      <c r="E9325" s="111" t="s">
        <v>126</v>
      </c>
      <c r="F9325" s="111" t="s">
        <v>179</v>
      </c>
      <c r="G9325" s="111" t="s">
        <v>173</v>
      </c>
      <c r="H9325" s="111" t="s">
        <v>179</v>
      </c>
      <c r="I9325" s="111" t="s">
        <v>173</v>
      </c>
      <c r="J9325" t="str">
        <f t="shared" si="290"/>
        <v>4648SkogMineraljordBlandingsskogMiddels</v>
      </c>
      <c r="K9325" s="111">
        <v>-3.8687729546762566</v>
      </c>
      <c r="L9325" s="111">
        <v>0.85306406685236758</v>
      </c>
      <c r="M9325" s="111">
        <v>6.3979989500968365E-2</v>
      </c>
      <c r="N9325" s="112">
        <f t="shared" si="291"/>
        <v>-2.9517288983229206</v>
      </c>
    </row>
    <row r="9326" spans="1:14" x14ac:dyDescent="0.25">
      <c r="A9326" s="111" t="s">
        <v>838</v>
      </c>
      <c r="B9326" s="111">
        <f>INDEX(kommuner!C:C,MATCH(_xlfn.NUMBERVALUE(A9326),kommuner!B:B,0))</f>
        <v>4648</v>
      </c>
      <c r="C9326" s="111" t="s">
        <v>127</v>
      </c>
      <c r="D9326" s="111" t="s">
        <v>127</v>
      </c>
      <c r="E9326" s="111" t="s">
        <v>126</v>
      </c>
      <c r="F9326" s="111" t="s">
        <v>179</v>
      </c>
      <c r="G9326" s="111" t="s">
        <v>186</v>
      </c>
      <c r="H9326" s="111" t="s">
        <v>179</v>
      </c>
      <c r="I9326" s="111" t="s">
        <v>186</v>
      </c>
      <c r="J9326" t="str">
        <f t="shared" si="290"/>
        <v>4648SkogMineraljordBlandingsskogSærs høy</v>
      </c>
      <c r="K9326" s="111">
        <v>-2.9395925245326562</v>
      </c>
      <c r="L9326" s="111">
        <v>0.85306406685236758</v>
      </c>
      <c r="M9326" s="111">
        <v>6.3979989500968365E-2</v>
      </c>
      <c r="N9326" s="112">
        <f t="shared" si="291"/>
        <v>-2.0225484681793202</v>
      </c>
    </row>
    <row r="9327" spans="1:14" x14ac:dyDescent="0.25">
      <c r="A9327" s="111" t="s">
        <v>838</v>
      </c>
      <c r="B9327" s="111">
        <f>INDEX(kommuner!C:C,MATCH(_xlfn.NUMBERVALUE(A9327),kommuner!B:B,0))</f>
        <v>4648</v>
      </c>
      <c r="C9327" s="111" t="s">
        <v>127</v>
      </c>
      <c r="D9327" s="111" t="s">
        <v>127</v>
      </c>
      <c r="E9327" s="111" t="s">
        <v>126</v>
      </c>
      <c r="F9327" s="111" t="s">
        <v>185</v>
      </c>
      <c r="G9327" s="111" t="s">
        <v>180</v>
      </c>
      <c r="H9327" s="111" t="s">
        <v>185</v>
      </c>
      <c r="I9327" s="111" t="s">
        <v>180</v>
      </c>
      <c r="J9327" t="str">
        <f t="shared" si="290"/>
        <v>4648SkogMineraljordLauvskogHøy</v>
      </c>
      <c r="K9327" s="111">
        <v>-2.6171499611514069</v>
      </c>
      <c r="L9327" s="111">
        <v>0.85306406685236758</v>
      </c>
      <c r="M9327" s="111">
        <v>6.3979989500968365E-2</v>
      </c>
      <c r="N9327" s="112">
        <f t="shared" si="291"/>
        <v>-1.7001059047980711</v>
      </c>
    </row>
    <row r="9328" spans="1:14" x14ac:dyDescent="0.25">
      <c r="A9328" s="111" t="s">
        <v>838</v>
      </c>
      <c r="B9328" s="111">
        <f>INDEX(kommuner!C:C,MATCH(_xlfn.NUMBERVALUE(A9328),kommuner!B:B,0))</f>
        <v>4648</v>
      </c>
      <c r="C9328" s="111" t="s">
        <v>127</v>
      </c>
      <c r="D9328" s="111" t="s">
        <v>127</v>
      </c>
      <c r="E9328" s="111" t="s">
        <v>126</v>
      </c>
      <c r="F9328" s="111" t="s">
        <v>185</v>
      </c>
      <c r="G9328" s="111" t="s">
        <v>167</v>
      </c>
      <c r="H9328" s="111" t="s">
        <v>185</v>
      </c>
      <c r="I9328" s="111" t="s">
        <v>167</v>
      </c>
      <c r="J9328" t="str">
        <f t="shared" si="290"/>
        <v>4648SkogMineraljordLauvskogImpediment</v>
      </c>
      <c r="K9328" s="111">
        <v>-1.406906973132888</v>
      </c>
      <c r="L9328" s="111">
        <v>0.85306406685236758</v>
      </c>
      <c r="M9328" s="111">
        <v>6.3979989500968365E-2</v>
      </c>
      <c r="N9328" s="112">
        <f t="shared" si="291"/>
        <v>-0.48986291677955207</v>
      </c>
    </row>
    <row r="9329" spans="1:14" x14ac:dyDescent="0.25">
      <c r="A9329" s="111" t="s">
        <v>838</v>
      </c>
      <c r="B9329" s="111">
        <f>INDEX(kommuner!C:C,MATCH(_xlfn.NUMBERVALUE(A9329),kommuner!B:B,0))</f>
        <v>4648</v>
      </c>
      <c r="C9329" s="111" t="s">
        <v>127</v>
      </c>
      <c r="D9329" s="111" t="s">
        <v>127</v>
      </c>
      <c r="E9329" s="111" t="s">
        <v>126</v>
      </c>
      <c r="F9329" s="111" t="s">
        <v>185</v>
      </c>
      <c r="G9329" s="111" t="s">
        <v>190</v>
      </c>
      <c r="H9329" s="111" t="s">
        <v>185</v>
      </c>
      <c r="I9329" s="111" t="s">
        <v>190</v>
      </c>
      <c r="J9329" t="str">
        <f t="shared" si="290"/>
        <v>4648SkogMineraljordLauvskogLav</v>
      </c>
      <c r="K9329" s="111">
        <v>-8.9748170935426599E-2</v>
      </c>
      <c r="L9329" s="111">
        <v>0.85306406685236758</v>
      </c>
      <c r="M9329" s="111">
        <v>6.3979989500968365E-2</v>
      </c>
      <c r="N9329" s="112">
        <f t="shared" si="291"/>
        <v>0.82729588541790933</v>
      </c>
    </row>
    <row r="9330" spans="1:14" x14ac:dyDescent="0.25">
      <c r="A9330" s="111" t="s">
        <v>838</v>
      </c>
      <c r="B9330" s="111">
        <f>INDEX(kommuner!C:C,MATCH(_xlfn.NUMBERVALUE(A9330),kommuner!B:B,0))</f>
        <v>4648</v>
      </c>
      <c r="C9330" s="111" t="s">
        <v>127</v>
      </c>
      <c r="D9330" s="111" t="s">
        <v>127</v>
      </c>
      <c r="E9330" s="111" t="s">
        <v>126</v>
      </c>
      <c r="F9330" s="111" t="s">
        <v>185</v>
      </c>
      <c r="G9330" s="111" t="s">
        <v>173</v>
      </c>
      <c r="H9330" s="111" t="s">
        <v>185</v>
      </c>
      <c r="I9330" s="111" t="s">
        <v>173</v>
      </c>
      <c r="J9330" t="str">
        <f t="shared" si="290"/>
        <v>4648SkogMineraljordLauvskogMiddels</v>
      </c>
      <c r="K9330" s="111">
        <v>-1.7789409505847176</v>
      </c>
      <c r="L9330" s="111">
        <v>0.85306406685236758</v>
      </c>
      <c r="M9330" s="111">
        <v>6.3979989500968365E-2</v>
      </c>
      <c r="N9330" s="112">
        <f t="shared" si="291"/>
        <v>-0.86189689423138161</v>
      </c>
    </row>
    <row r="9331" spans="1:14" x14ac:dyDescent="0.25">
      <c r="A9331" s="111" t="s">
        <v>838</v>
      </c>
      <c r="B9331" s="111">
        <f>INDEX(kommuner!C:C,MATCH(_xlfn.NUMBERVALUE(A9331),kommuner!B:B,0))</f>
        <v>4648</v>
      </c>
      <c r="C9331" s="111" t="s">
        <v>127</v>
      </c>
      <c r="D9331" s="111" t="s">
        <v>127</v>
      </c>
      <c r="E9331" s="111" t="s">
        <v>126</v>
      </c>
      <c r="F9331" s="111" t="s">
        <v>185</v>
      </c>
      <c r="G9331" s="111" t="s">
        <v>186</v>
      </c>
      <c r="H9331" s="111" t="s">
        <v>185</v>
      </c>
      <c r="I9331" s="111" t="s">
        <v>186</v>
      </c>
      <c r="J9331" t="str">
        <f t="shared" si="290"/>
        <v>4648SkogMineraljordLauvskogSærs høy</v>
      </c>
      <c r="K9331" s="111">
        <v>-3.5879168219799293</v>
      </c>
      <c r="L9331" s="111">
        <v>0.85306406685236758</v>
      </c>
      <c r="M9331" s="111">
        <v>6.3979989500968365E-2</v>
      </c>
      <c r="N9331" s="112">
        <f t="shared" si="291"/>
        <v>-2.6708727656265934</v>
      </c>
    </row>
    <row r="9332" spans="1:14" x14ac:dyDescent="0.25">
      <c r="A9332" s="111" t="s">
        <v>838</v>
      </c>
      <c r="B9332" s="111">
        <f>INDEX(kommuner!C:C,MATCH(_xlfn.NUMBERVALUE(A9332),kommuner!B:B,0))</f>
        <v>4648</v>
      </c>
      <c r="C9332" s="111" t="s">
        <v>127</v>
      </c>
      <c r="D9332" s="111" t="s">
        <v>127</v>
      </c>
      <c r="E9332" s="111" t="s">
        <v>123</v>
      </c>
      <c r="F9332" s="111" t="s">
        <v>172</v>
      </c>
      <c r="G9332" s="111" t="s">
        <v>180</v>
      </c>
      <c r="H9332" s="111" t="s">
        <v>172</v>
      </c>
      <c r="I9332" s="111" t="s">
        <v>180</v>
      </c>
      <c r="J9332" t="str">
        <f t="shared" si="290"/>
        <v>4648SkogOrganisk jordBarskogHøy</v>
      </c>
      <c r="K9332" s="111">
        <v>-2.5184559031994138</v>
      </c>
      <c r="L9332" s="111">
        <v>0.92784825435236762</v>
      </c>
      <c r="M9332" s="111">
        <v>0.46518126042825314</v>
      </c>
      <c r="N9332" s="112">
        <f t="shared" si="291"/>
        <v>-1.1254263884187932</v>
      </c>
    </row>
    <row r="9333" spans="1:14" x14ac:dyDescent="0.25">
      <c r="A9333" s="111" t="s">
        <v>838</v>
      </c>
      <c r="B9333" s="111">
        <f>INDEX(kommuner!C:C,MATCH(_xlfn.NUMBERVALUE(A9333),kommuner!B:B,0))</f>
        <v>4648</v>
      </c>
      <c r="C9333" s="111" t="s">
        <v>127</v>
      </c>
      <c r="D9333" s="111" t="s">
        <v>127</v>
      </c>
      <c r="E9333" s="111" t="s">
        <v>123</v>
      </c>
      <c r="F9333" s="111" t="s">
        <v>172</v>
      </c>
      <c r="G9333" s="111" t="s">
        <v>167</v>
      </c>
      <c r="H9333" s="111" t="s">
        <v>172</v>
      </c>
      <c r="I9333" s="111" t="s">
        <v>167</v>
      </c>
      <c r="J9333" t="str">
        <f t="shared" si="290"/>
        <v>4648SkogOrganisk jordBarskogImpediment</v>
      </c>
      <c r="K9333" s="111">
        <v>-0.13011741963904588</v>
      </c>
      <c r="L9333" s="111">
        <v>0.92784825435236762</v>
      </c>
      <c r="M9333" s="111">
        <v>0.46510463492953991</v>
      </c>
      <c r="N9333" s="112">
        <f t="shared" si="291"/>
        <v>1.2628354696428616</v>
      </c>
    </row>
    <row r="9334" spans="1:14" x14ac:dyDescent="0.25">
      <c r="A9334" s="111" t="s">
        <v>838</v>
      </c>
      <c r="B9334" s="111">
        <f>INDEX(kommuner!C:C,MATCH(_xlfn.NUMBERVALUE(A9334),kommuner!B:B,0))</f>
        <v>4648</v>
      </c>
      <c r="C9334" s="111" t="s">
        <v>127</v>
      </c>
      <c r="D9334" s="111" t="s">
        <v>127</v>
      </c>
      <c r="E9334" s="111" t="s">
        <v>123</v>
      </c>
      <c r="F9334" s="111" t="s">
        <v>172</v>
      </c>
      <c r="G9334" s="111" t="s">
        <v>190</v>
      </c>
      <c r="H9334" s="111" t="s">
        <v>172</v>
      </c>
      <c r="I9334" s="111" t="s">
        <v>190</v>
      </c>
      <c r="J9334" t="str">
        <f t="shared" si="290"/>
        <v>4648SkogOrganisk jordBarskogLav</v>
      </c>
      <c r="K9334" s="111">
        <v>-0.50666953101693391</v>
      </c>
      <c r="L9334" s="111">
        <v>0.92784825435236762</v>
      </c>
      <c r="M9334" s="111">
        <v>0.46510463492953991</v>
      </c>
      <c r="N9334" s="112">
        <f t="shared" si="291"/>
        <v>0.88628335826497362</v>
      </c>
    </row>
    <row r="9335" spans="1:14" x14ac:dyDescent="0.25">
      <c r="A9335" s="111" t="s">
        <v>838</v>
      </c>
      <c r="B9335" s="111">
        <f>INDEX(kommuner!C:C,MATCH(_xlfn.NUMBERVALUE(A9335),kommuner!B:B,0))</f>
        <v>4648</v>
      </c>
      <c r="C9335" s="111" t="s">
        <v>127</v>
      </c>
      <c r="D9335" s="111" t="s">
        <v>127</v>
      </c>
      <c r="E9335" s="111" t="s">
        <v>123</v>
      </c>
      <c r="F9335" s="111" t="s">
        <v>172</v>
      </c>
      <c r="G9335" s="111" t="s">
        <v>173</v>
      </c>
      <c r="H9335" s="111" t="s">
        <v>172</v>
      </c>
      <c r="I9335" s="111" t="s">
        <v>173</v>
      </c>
      <c r="J9335" t="str">
        <f t="shared" si="290"/>
        <v>4648SkogOrganisk jordBarskogMiddels</v>
      </c>
      <c r="K9335" s="111">
        <v>-1.5571490961494638</v>
      </c>
      <c r="L9335" s="111">
        <v>0.92784825435236762</v>
      </c>
      <c r="M9335" s="111">
        <v>0.46518126042825314</v>
      </c>
      <c r="N9335" s="112">
        <f t="shared" si="291"/>
        <v>-0.16411958136884308</v>
      </c>
    </row>
    <row r="9336" spans="1:14" x14ac:dyDescent="0.25">
      <c r="A9336" s="111" t="s">
        <v>838</v>
      </c>
      <c r="B9336" s="111">
        <f>INDEX(kommuner!C:C,MATCH(_xlfn.NUMBERVALUE(A9336),kommuner!B:B,0))</f>
        <v>4648</v>
      </c>
      <c r="C9336" s="111" t="s">
        <v>127</v>
      </c>
      <c r="D9336" s="111" t="s">
        <v>127</v>
      </c>
      <c r="E9336" s="111" t="s">
        <v>123</v>
      </c>
      <c r="F9336" s="111" t="s">
        <v>172</v>
      </c>
      <c r="G9336" s="111" t="s">
        <v>186</v>
      </c>
      <c r="H9336" s="111" t="s">
        <v>172</v>
      </c>
      <c r="I9336" s="111" t="s">
        <v>186</v>
      </c>
      <c r="J9336" t="str">
        <f t="shared" si="290"/>
        <v>4648SkogOrganisk jordBarskogSærs høy</v>
      </c>
      <c r="K9336" s="111">
        <v>2.5548655235722699</v>
      </c>
      <c r="L9336" s="111">
        <v>0.92784825435236762</v>
      </c>
      <c r="M9336" s="111">
        <v>0.46518126042825314</v>
      </c>
      <c r="N9336" s="112">
        <f t="shared" si="291"/>
        <v>3.9478950383528906</v>
      </c>
    </row>
    <row r="9337" spans="1:14" x14ac:dyDescent="0.25">
      <c r="A9337" s="111" t="s">
        <v>838</v>
      </c>
      <c r="B9337" s="111">
        <f>INDEX(kommuner!C:C,MATCH(_xlfn.NUMBERVALUE(A9337),kommuner!B:B,0))</f>
        <v>4648</v>
      </c>
      <c r="C9337" s="111" t="s">
        <v>127</v>
      </c>
      <c r="D9337" s="111" t="s">
        <v>127</v>
      </c>
      <c r="E9337" s="111" t="s">
        <v>123</v>
      </c>
      <c r="F9337" s="111" t="s">
        <v>179</v>
      </c>
      <c r="G9337" s="111" t="s">
        <v>180</v>
      </c>
      <c r="H9337" s="111" t="s">
        <v>179</v>
      </c>
      <c r="I9337" s="111" t="s">
        <v>180</v>
      </c>
      <c r="J9337" t="str">
        <f t="shared" si="290"/>
        <v>4648SkogOrganisk jordBlandingsskogHøy</v>
      </c>
      <c r="K9337" s="111">
        <v>-5.5554344456832343</v>
      </c>
      <c r="L9337" s="111">
        <v>0.92784825435236762</v>
      </c>
      <c r="M9337" s="111">
        <v>0.46510463492953991</v>
      </c>
      <c r="N9337" s="112">
        <f t="shared" si="291"/>
        <v>-4.1624815564013264</v>
      </c>
    </row>
    <row r="9338" spans="1:14" x14ac:dyDescent="0.25">
      <c r="A9338" s="111" t="s">
        <v>838</v>
      </c>
      <c r="B9338" s="111">
        <f>INDEX(kommuner!C:C,MATCH(_xlfn.NUMBERVALUE(A9338),kommuner!B:B,0))</f>
        <v>4648</v>
      </c>
      <c r="C9338" s="111" t="s">
        <v>127</v>
      </c>
      <c r="D9338" s="111" t="s">
        <v>127</v>
      </c>
      <c r="E9338" s="111" t="s">
        <v>123</v>
      </c>
      <c r="F9338" s="111" t="s">
        <v>179</v>
      </c>
      <c r="G9338" s="111" t="s">
        <v>167</v>
      </c>
      <c r="H9338" s="111" t="s">
        <v>179</v>
      </c>
      <c r="I9338" s="111" t="s">
        <v>167</v>
      </c>
      <c r="J9338" t="str">
        <f t="shared" si="290"/>
        <v>4648SkogOrganisk jordBlandingsskogImpediment</v>
      </c>
      <c r="K9338" s="111">
        <v>-0.28586344175800005</v>
      </c>
      <c r="L9338" s="111">
        <v>0.92784825435236762</v>
      </c>
      <c r="M9338" s="111">
        <v>0.46510463492953991</v>
      </c>
      <c r="N9338" s="112">
        <f t="shared" si="291"/>
        <v>1.1070894475239075</v>
      </c>
    </row>
    <row r="9339" spans="1:14" x14ac:dyDescent="0.25">
      <c r="A9339" s="111" t="s">
        <v>838</v>
      </c>
      <c r="B9339" s="111">
        <f>INDEX(kommuner!C:C,MATCH(_xlfn.NUMBERVALUE(A9339),kommuner!B:B,0))</f>
        <v>4648</v>
      </c>
      <c r="C9339" s="111" t="s">
        <v>127</v>
      </c>
      <c r="D9339" s="111" t="s">
        <v>127</v>
      </c>
      <c r="E9339" s="111" t="s">
        <v>123</v>
      </c>
      <c r="F9339" s="111" t="s">
        <v>179</v>
      </c>
      <c r="G9339" s="111" t="s">
        <v>190</v>
      </c>
      <c r="H9339" s="111" t="s">
        <v>179</v>
      </c>
      <c r="I9339" s="111" t="s">
        <v>190</v>
      </c>
      <c r="J9339" t="str">
        <f t="shared" si="290"/>
        <v>4648SkogOrganisk jordBlandingsskogLav</v>
      </c>
      <c r="K9339" s="111">
        <v>-1.2347339377887629</v>
      </c>
      <c r="L9339" s="111">
        <v>0.92784825435236762</v>
      </c>
      <c r="M9339" s="111">
        <v>0.46510463492953991</v>
      </c>
      <c r="N9339" s="112">
        <f t="shared" si="291"/>
        <v>0.15821895149314458</v>
      </c>
    </row>
    <row r="9340" spans="1:14" x14ac:dyDescent="0.25">
      <c r="A9340" s="111" t="s">
        <v>838</v>
      </c>
      <c r="B9340" s="111">
        <f>INDEX(kommuner!C:C,MATCH(_xlfn.NUMBERVALUE(A9340),kommuner!B:B,0))</f>
        <v>4648</v>
      </c>
      <c r="C9340" s="111" t="s">
        <v>127</v>
      </c>
      <c r="D9340" s="111" t="s">
        <v>127</v>
      </c>
      <c r="E9340" s="111" t="s">
        <v>123</v>
      </c>
      <c r="F9340" s="111" t="s">
        <v>179</v>
      </c>
      <c r="G9340" s="111" t="s">
        <v>173</v>
      </c>
      <c r="H9340" s="111" t="s">
        <v>179</v>
      </c>
      <c r="I9340" s="111" t="s">
        <v>173</v>
      </c>
      <c r="J9340" t="str">
        <f t="shared" si="290"/>
        <v>4648SkogOrganisk jordBlandingsskogMiddels</v>
      </c>
      <c r="K9340" s="111">
        <v>-2.4239591752717748</v>
      </c>
      <c r="L9340" s="111">
        <v>0.92784825435236762</v>
      </c>
      <c r="M9340" s="111">
        <v>0.46510463492953991</v>
      </c>
      <c r="N9340" s="112">
        <f t="shared" si="291"/>
        <v>-1.0310062859898674</v>
      </c>
    </row>
    <row r="9341" spans="1:14" x14ac:dyDescent="0.25">
      <c r="A9341" s="111" t="s">
        <v>838</v>
      </c>
      <c r="B9341" s="111">
        <f>INDEX(kommuner!C:C,MATCH(_xlfn.NUMBERVALUE(A9341),kommuner!B:B,0))</f>
        <v>4648</v>
      </c>
      <c r="C9341" s="111" t="s">
        <v>127</v>
      </c>
      <c r="D9341" s="111" t="s">
        <v>127</v>
      </c>
      <c r="E9341" s="111" t="s">
        <v>123</v>
      </c>
      <c r="F9341" s="111" t="s">
        <v>179</v>
      </c>
      <c r="G9341" s="111" t="s">
        <v>186</v>
      </c>
      <c r="H9341" s="111" t="s">
        <v>179</v>
      </c>
      <c r="I9341" s="111" t="s">
        <v>186</v>
      </c>
      <c r="J9341" t="str">
        <f t="shared" si="290"/>
        <v>4648SkogOrganisk jordBlandingsskogSærs høy</v>
      </c>
      <c r="K9341" s="111">
        <v>-1.5726115302258048</v>
      </c>
      <c r="L9341" s="111">
        <v>0.92784825435236762</v>
      </c>
      <c r="M9341" s="111">
        <v>0.46510463492953991</v>
      </c>
      <c r="N9341" s="112">
        <f t="shared" si="291"/>
        <v>-0.17965864094389727</v>
      </c>
    </row>
    <row r="9342" spans="1:14" x14ac:dyDescent="0.25">
      <c r="A9342" s="111" t="s">
        <v>838</v>
      </c>
      <c r="B9342" s="111">
        <f>INDEX(kommuner!C:C,MATCH(_xlfn.NUMBERVALUE(A9342),kommuner!B:B,0))</f>
        <v>4648</v>
      </c>
      <c r="C9342" s="111" t="s">
        <v>127</v>
      </c>
      <c r="D9342" s="111" t="s">
        <v>127</v>
      </c>
      <c r="E9342" s="111" t="s">
        <v>123</v>
      </c>
      <c r="F9342" s="111" t="s">
        <v>185</v>
      </c>
      <c r="G9342" s="111" t="s">
        <v>180</v>
      </c>
      <c r="H9342" s="111" t="s">
        <v>185</v>
      </c>
      <c r="I9342" s="111" t="s">
        <v>180</v>
      </c>
      <c r="J9342" t="str">
        <f t="shared" si="290"/>
        <v>4648SkogOrganisk jordLauvskogHøy</v>
      </c>
      <c r="K9342" s="111">
        <v>-1.9913688882377358</v>
      </c>
      <c r="L9342" s="111">
        <v>0.92784825435236762</v>
      </c>
      <c r="M9342" s="111">
        <v>0.46510463492953991</v>
      </c>
      <c r="N9342" s="112">
        <f t="shared" si="291"/>
        <v>-0.59841599895582831</v>
      </c>
    </row>
    <row r="9343" spans="1:14" x14ac:dyDescent="0.25">
      <c r="A9343" s="111" t="s">
        <v>838</v>
      </c>
      <c r="B9343" s="111">
        <f>INDEX(kommuner!C:C,MATCH(_xlfn.NUMBERVALUE(A9343),kommuner!B:B,0))</f>
        <v>4648</v>
      </c>
      <c r="C9343" s="111" t="s">
        <v>127</v>
      </c>
      <c r="D9343" s="111" t="s">
        <v>127</v>
      </c>
      <c r="E9343" s="111" t="s">
        <v>123</v>
      </c>
      <c r="F9343" s="111" t="s">
        <v>185</v>
      </c>
      <c r="G9343" s="111" t="s">
        <v>167</v>
      </c>
      <c r="H9343" s="111" t="s">
        <v>185</v>
      </c>
      <c r="I9343" s="111" t="s">
        <v>167</v>
      </c>
      <c r="J9343" t="str">
        <f t="shared" si="290"/>
        <v>4648SkogOrganisk jordLauvskogImpediment</v>
      </c>
      <c r="K9343" s="111">
        <v>0.35000626494250675</v>
      </c>
      <c r="L9343" s="111">
        <v>0.92784825435236762</v>
      </c>
      <c r="M9343" s="111">
        <v>0.46510463492953991</v>
      </c>
      <c r="N9343" s="112">
        <f t="shared" si="291"/>
        <v>1.7429591542244141</v>
      </c>
    </row>
    <row r="9344" spans="1:14" x14ac:dyDescent="0.25">
      <c r="A9344" s="111" t="s">
        <v>838</v>
      </c>
      <c r="B9344" s="111">
        <f>INDEX(kommuner!C:C,MATCH(_xlfn.NUMBERVALUE(A9344),kommuner!B:B,0))</f>
        <v>4648</v>
      </c>
      <c r="C9344" s="111" t="s">
        <v>127</v>
      </c>
      <c r="D9344" s="111" t="s">
        <v>127</v>
      </c>
      <c r="E9344" s="111" t="s">
        <v>123</v>
      </c>
      <c r="F9344" s="111" t="s">
        <v>185</v>
      </c>
      <c r="G9344" s="111" t="s">
        <v>190</v>
      </c>
      <c r="H9344" s="111" t="s">
        <v>185</v>
      </c>
      <c r="I9344" s="111" t="s">
        <v>190</v>
      </c>
      <c r="J9344" t="str">
        <f t="shared" si="290"/>
        <v>4648SkogOrganisk jordLauvskogLav</v>
      </c>
      <c r="K9344" s="111">
        <v>1.1144075558526714</v>
      </c>
      <c r="L9344" s="111">
        <v>0.92784825435236762</v>
      </c>
      <c r="M9344" s="111">
        <v>0.46510463492953991</v>
      </c>
      <c r="N9344" s="112">
        <f t="shared" si="291"/>
        <v>2.5073604451345788</v>
      </c>
    </row>
    <row r="9345" spans="1:14" x14ac:dyDescent="0.25">
      <c r="A9345" s="111" t="s">
        <v>838</v>
      </c>
      <c r="B9345" s="111">
        <f>INDEX(kommuner!C:C,MATCH(_xlfn.NUMBERVALUE(A9345),kommuner!B:B,0))</f>
        <v>4648</v>
      </c>
      <c r="C9345" s="111" t="s">
        <v>127</v>
      </c>
      <c r="D9345" s="111" t="s">
        <v>127</v>
      </c>
      <c r="E9345" s="111" t="s">
        <v>123</v>
      </c>
      <c r="F9345" s="111" t="s">
        <v>185</v>
      </c>
      <c r="G9345" s="111" t="s">
        <v>173</v>
      </c>
      <c r="H9345" s="111" t="s">
        <v>185</v>
      </c>
      <c r="I9345" s="111" t="s">
        <v>173</v>
      </c>
      <c r="J9345" t="str">
        <f t="shared" si="290"/>
        <v>4648SkogOrganisk jordLauvskogMiddels</v>
      </c>
      <c r="K9345" s="111">
        <v>-0.62664468270982987</v>
      </c>
      <c r="L9345" s="111">
        <v>0.92784825435236762</v>
      </c>
      <c r="M9345" s="111">
        <v>0.46510463492953991</v>
      </c>
      <c r="N9345" s="112">
        <f t="shared" si="291"/>
        <v>0.76630820657207765</v>
      </c>
    </row>
    <row r="9346" spans="1:14" x14ac:dyDescent="0.25">
      <c r="A9346" s="111" t="s">
        <v>838</v>
      </c>
      <c r="B9346" s="111">
        <f>INDEX(kommuner!C:C,MATCH(_xlfn.NUMBERVALUE(A9346),kommuner!B:B,0))</f>
        <v>4648</v>
      </c>
      <c r="C9346" s="111" t="s">
        <v>127</v>
      </c>
      <c r="D9346" s="111" t="s">
        <v>127</v>
      </c>
      <c r="E9346" s="111" t="s">
        <v>123</v>
      </c>
      <c r="F9346" s="111" t="s">
        <v>185</v>
      </c>
      <c r="G9346" s="111" t="s">
        <v>186</v>
      </c>
      <c r="H9346" s="111" t="s">
        <v>185</v>
      </c>
      <c r="I9346" s="111" t="s">
        <v>186</v>
      </c>
      <c r="J9346" t="str">
        <f t="shared" si="290"/>
        <v>4648SkogOrganisk jordLauvskogSærs høy</v>
      </c>
      <c r="K9346" s="111">
        <v>-1.8997279926091779</v>
      </c>
      <c r="L9346" s="111">
        <v>0.92784825435236762</v>
      </c>
      <c r="M9346" s="111">
        <v>0.46510463492953991</v>
      </c>
      <c r="N9346" s="112">
        <f t="shared" si="291"/>
        <v>-0.50677510332727038</v>
      </c>
    </row>
    <row r="9347" spans="1:14" x14ac:dyDescent="0.25">
      <c r="A9347" s="111" t="s">
        <v>838</v>
      </c>
      <c r="B9347" s="111">
        <f>INDEX(kommuner!C:C,MATCH(_xlfn.NUMBERVALUE(A9347),kommuner!B:B,0))</f>
        <v>4648</v>
      </c>
      <c r="C9347" s="111" t="s">
        <v>83</v>
      </c>
      <c r="D9347" s="111" t="s">
        <v>83</v>
      </c>
      <c r="E9347" s="111" t="s">
        <v>126</v>
      </c>
      <c r="F9347" s="111" t="s">
        <v>139</v>
      </c>
      <c r="G9347" s="111" t="s">
        <v>139</v>
      </c>
      <c r="H9347" s="111" t="s">
        <v>139</v>
      </c>
      <c r="I9347" s="111" t="s">
        <v>139</v>
      </c>
      <c r="J9347" t="str">
        <f t="shared" ref="J9347:J9410" si="292">B9347&amp;C9347&amp;E9347&amp;IF(C9347="Skog",F9347&amp;G9347,"")</f>
        <v>4648Utbygd arealMineraljord</v>
      </c>
      <c r="K9347" s="111">
        <v>-1.3010725986550351</v>
      </c>
      <c r="L9347" s="111">
        <v>0</v>
      </c>
      <c r="M9347" s="111">
        <v>1.303047089454229E-2</v>
      </c>
      <c r="N9347" s="112">
        <f t="shared" ref="N9347:N9410" si="293">SUM(K9347:M9347)</f>
        <v>-1.2880421277604928</v>
      </c>
    </row>
    <row r="9348" spans="1:14" x14ac:dyDescent="0.25">
      <c r="A9348" s="111" t="s">
        <v>838</v>
      </c>
      <c r="B9348" s="111">
        <f>INDEX(kommuner!C:C,MATCH(_xlfn.NUMBERVALUE(A9348),kommuner!B:B,0))</f>
        <v>4648</v>
      </c>
      <c r="C9348" s="111" t="s">
        <v>83</v>
      </c>
      <c r="D9348" s="111" t="s">
        <v>83</v>
      </c>
      <c r="E9348" s="111" t="s">
        <v>123</v>
      </c>
      <c r="F9348" s="111" t="s">
        <v>139</v>
      </c>
      <c r="G9348" s="111" t="s">
        <v>139</v>
      </c>
      <c r="H9348" s="111" t="s">
        <v>139</v>
      </c>
      <c r="I9348" s="111" t="s">
        <v>139</v>
      </c>
      <c r="J9348" t="str">
        <f t="shared" si="292"/>
        <v>4648Utbygd arealOrganisk jord</v>
      </c>
      <c r="K9348" s="111">
        <v>29.011421395201612</v>
      </c>
      <c r="L9348" s="111">
        <v>0</v>
      </c>
      <c r="M9348" s="111">
        <v>1.303047089454229E-2</v>
      </c>
      <c r="N9348" s="112">
        <f t="shared" si="293"/>
        <v>29.024451866096154</v>
      </c>
    </row>
    <row r="9349" spans="1:14" x14ac:dyDescent="0.25">
      <c r="A9349" s="111" t="s">
        <v>838</v>
      </c>
      <c r="B9349" s="111">
        <f>INDEX(kommuner!C:C,MATCH(_xlfn.NUMBERVALUE(A9349),kommuner!B:B,0))</f>
        <v>4648</v>
      </c>
      <c r="C9349" s="111" t="s">
        <v>181</v>
      </c>
      <c r="D9349" s="111" t="s">
        <v>181</v>
      </c>
      <c r="E9349" s="111" t="s">
        <v>123</v>
      </c>
      <c r="F9349" s="111" t="s">
        <v>139</v>
      </c>
      <c r="G9349" s="111" t="s">
        <v>139</v>
      </c>
      <c r="H9349" s="111" t="s">
        <v>139</v>
      </c>
      <c r="I9349" s="111" t="s">
        <v>139</v>
      </c>
      <c r="J9349" t="str">
        <f t="shared" si="292"/>
        <v>4648Vann og myrOrganisk jord</v>
      </c>
      <c r="K9349" s="111">
        <v>-0.38124953903444653</v>
      </c>
      <c r="L9349" s="111">
        <v>0</v>
      </c>
      <c r="M9349" s="111">
        <v>0</v>
      </c>
      <c r="N9349" s="112">
        <f t="shared" si="293"/>
        <v>-0.38124953903444653</v>
      </c>
    </row>
    <row r="9350" spans="1:14" x14ac:dyDescent="0.25">
      <c r="A9350" s="111" t="s">
        <v>839</v>
      </c>
      <c r="B9350" s="111">
        <f>INDEX(kommuner!C:C,MATCH(_xlfn.NUMBERVALUE(A9350),kommuner!B:B,0))</f>
        <v>4602</v>
      </c>
      <c r="C9350" s="111" t="s">
        <v>82</v>
      </c>
      <c r="D9350" s="111" t="s">
        <v>82</v>
      </c>
      <c r="E9350" s="111" t="s">
        <v>126</v>
      </c>
      <c r="F9350" s="111" t="s">
        <v>139</v>
      </c>
      <c r="G9350" s="111" t="s">
        <v>139</v>
      </c>
      <c r="H9350" s="111" t="s">
        <v>139</v>
      </c>
      <c r="I9350" s="111" t="s">
        <v>139</v>
      </c>
      <c r="J9350" t="str">
        <f t="shared" si="292"/>
        <v>4602Annen utmarkMineraljord</v>
      </c>
      <c r="K9350" s="111">
        <v>-0.12122885237983599</v>
      </c>
      <c r="L9350" s="111">
        <v>0</v>
      </c>
      <c r="M9350" s="111">
        <v>0</v>
      </c>
      <c r="N9350" s="112">
        <f t="shared" si="293"/>
        <v>-0.12122885237983599</v>
      </c>
    </row>
    <row r="9351" spans="1:14" x14ac:dyDescent="0.25">
      <c r="A9351" s="111" t="s">
        <v>839</v>
      </c>
      <c r="B9351" s="111">
        <f>INDEX(kommuner!C:C,MATCH(_xlfn.NUMBERVALUE(A9351),kommuner!B:B,0))</f>
        <v>4602</v>
      </c>
      <c r="C9351" s="111" t="s">
        <v>121</v>
      </c>
      <c r="D9351" s="111" t="s">
        <v>121</v>
      </c>
      <c r="E9351" s="111" t="s">
        <v>126</v>
      </c>
      <c r="F9351" s="111" t="s">
        <v>139</v>
      </c>
      <c r="G9351" s="111" t="s">
        <v>139</v>
      </c>
      <c r="H9351" s="111" t="s">
        <v>139</v>
      </c>
      <c r="I9351" s="111" t="s">
        <v>139</v>
      </c>
      <c r="J9351" t="str">
        <f t="shared" si="292"/>
        <v>4602BeiteMineraljord</v>
      </c>
      <c r="K9351" s="111">
        <v>-0.96338340838695502</v>
      </c>
      <c r="L9351" s="111">
        <v>0</v>
      </c>
      <c r="M9351" s="111">
        <v>1.2448711246839999E-7</v>
      </c>
      <c r="N9351" s="112">
        <f t="shared" si="293"/>
        <v>-0.96338328389984251</v>
      </c>
    </row>
    <row r="9352" spans="1:14" x14ac:dyDescent="0.25">
      <c r="A9352" s="111" t="s">
        <v>839</v>
      </c>
      <c r="B9352" s="111">
        <f>INDEX(kommuner!C:C,MATCH(_xlfn.NUMBERVALUE(A9352),kommuner!B:B,0))</f>
        <v>4602</v>
      </c>
      <c r="C9352" s="111" t="s">
        <v>121</v>
      </c>
      <c r="D9352" s="111" t="s">
        <v>121</v>
      </c>
      <c r="E9352" s="111" t="s">
        <v>123</v>
      </c>
      <c r="F9352" s="111" t="s">
        <v>139</v>
      </c>
      <c r="G9352" s="111" t="s">
        <v>139</v>
      </c>
      <c r="H9352" s="111" t="s">
        <v>139</v>
      </c>
      <c r="I9352" s="111" t="s">
        <v>139</v>
      </c>
      <c r="J9352" t="str">
        <f t="shared" si="292"/>
        <v>4602BeiteOrganisk jord</v>
      </c>
      <c r="K9352" s="111">
        <v>12.077525935985037</v>
      </c>
      <c r="L9352" s="111">
        <v>1.6412500000000001</v>
      </c>
      <c r="M9352" s="111">
        <v>0</v>
      </c>
      <c r="N9352" s="112">
        <f t="shared" si="293"/>
        <v>13.718775935985036</v>
      </c>
    </row>
    <row r="9353" spans="1:14" x14ac:dyDescent="0.25">
      <c r="A9353" s="111" t="s">
        <v>839</v>
      </c>
      <c r="B9353" s="111">
        <f>INDEX(kommuner!C:C,MATCH(_xlfn.NUMBERVALUE(A9353),kommuner!B:B,0))</f>
        <v>4602</v>
      </c>
      <c r="C9353" s="111" t="s">
        <v>84</v>
      </c>
      <c r="D9353" s="111" t="s">
        <v>84</v>
      </c>
      <c r="E9353" s="111" t="s">
        <v>126</v>
      </c>
      <c r="F9353" s="111" t="s">
        <v>139</v>
      </c>
      <c r="G9353" s="111" t="s">
        <v>139</v>
      </c>
      <c r="H9353" s="111" t="s">
        <v>139</v>
      </c>
      <c r="I9353" s="111" t="s">
        <v>139</v>
      </c>
      <c r="J9353" t="str">
        <f t="shared" si="292"/>
        <v>4602Dyrket markMineraljord</v>
      </c>
      <c r="K9353" s="111">
        <v>-0.77042202609341914</v>
      </c>
      <c r="L9353" s="111">
        <v>0</v>
      </c>
      <c r="M9353" s="111">
        <v>0</v>
      </c>
      <c r="N9353" s="112">
        <f t="shared" si="293"/>
        <v>-0.77042202609341914</v>
      </c>
    </row>
    <row r="9354" spans="1:14" x14ac:dyDescent="0.25">
      <c r="A9354" s="111" t="s">
        <v>839</v>
      </c>
      <c r="B9354" s="111">
        <f>INDEX(kommuner!C:C,MATCH(_xlfn.NUMBERVALUE(A9354),kommuner!B:B,0))</f>
        <v>4602</v>
      </c>
      <c r="C9354" s="111" t="s">
        <v>84</v>
      </c>
      <c r="D9354" s="111" t="s">
        <v>84</v>
      </c>
      <c r="E9354" s="111" t="s">
        <v>123</v>
      </c>
      <c r="F9354" s="111" t="s">
        <v>139</v>
      </c>
      <c r="G9354" s="111" t="s">
        <v>139</v>
      </c>
      <c r="H9354" s="111" t="s">
        <v>139</v>
      </c>
      <c r="I9354" s="111" t="s">
        <v>139</v>
      </c>
      <c r="J9354" t="str">
        <f t="shared" si="292"/>
        <v>4602Dyrket markOrganisk jord</v>
      </c>
      <c r="K9354" s="111">
        <v>28.726149366675592</v>
      </c>
      <c r="L9354" s="111">
        <v>1.45625</v>
      </c>
      <c r="M9354" s="111">
        <v>0</v>
      </c>
      <c r="N9354" s="112">
        <f t="shared" si="293"/>
        <v>30.182399366675593</v>
      </c>
    </row>
    <row r="9355" spans="1:14" x14ac:dyDescent="0.25">
      <c r="A9355" s="111" t="s">
        <v>839</v>
      </c>
      <c r="B9355" s="111">
        <f>INDEX(kommuner!C:C,MATCH(_xlfn.NUMBERVALUE(A9355),kommuner!B:B,0))</f>
        <v>4602</v>
      </c>
      <c r="C9355" s="111" t="s">
        <v>127</v>
      </c>
      <c r="D9355" s="111" t="s">
        <v>127</v>
      </c>
      <c r="E9355" s="111" t="s">
        <v>126</v>
      </c>
      <c r="F9355" s="111" t="s">
        <v>172</v>
      </c>
      <c r="G9355" s="111" t="s">
        <v>180</v>
      </c>
      <c r="H9355" s="111" t="s">
        <v>172</v>
      </c>
      <c r="I9355" s="111" t="s">
        <v>180</v>
      </c>
      <c r="J9355" t="str">
        <f t="shared" si="292"/>
        <v>4602SkogMineraljordBarskogHøy</v>
      </c>
      <c r="K9355" s="111">
        <v>-3.4914408319412575</v>
      </c>
      <c r="L9355" s="111">
        <v>0.85306406685236758</v>
      </c>
      <c r="M9355" s="111">
        <v>6.4056614999681585E-2</v>
      </c>
      <c r="N9355" s="112">
        <f t="shared" si="293"/>
        <v>-2.5743201500892083</v>
      </c>
    </row>
    <row r="9356" spans="1:14" x14ac:dyDescent="0.25">
      <c r="A9356" s="111" t="s">
        <v>839</v>
      </c>
      <c r="B9356" s="111">
        <f>INDEX(kommuner!C:C,MATCH(_xlfn.NUMBERVALUE(A9356),kommuner!B:B,0))</f>
        <v>4602</v>
      </c>
      <c r="C9356" s="111" t="s">
        <v>127</v>
      </c>
      <c r="D9356" s="111" t="s">
        <v>127</v>
      </c>
      <c r="E9356" s="111" t="s">
        <v>126</v>
      </c>
      <c r="F9356" s="111" t="s">
        <v>172</v>
      </c>
      <c r="G9356" s="111" t="s">
        <v>167</v>
      </c>
      <c r="H9356" s="111" t="s">
        <v>172</v>
      </c>
      <c r="I9356" s="111" t="s">
        <v>167</v>
      </c>
      <c r="J9356" t="str">
        <f t="shared" si="292"/>
        <v>4602SkogMineraljordBarskogImpediment</v>
      </c>
      <c r="K9356" s="111">
        <v>-1.1558387230259366</v>
      </c>
      <c r="L9356" s="111">
        <v>0.85306406685236758</v>
      </c>
      <c r="M9356" s="111">
        <v>6.3979989500968365E-2</v>
      </c>
      <c r="N9356" s="112">
        <f t="shared" si="293"/>
        <v>-0.23879466667260066</v>
      </c>
    </row>
    <row r="9357" spans="1:14" x14ac:dyDescent="0.25">
      <c r="A9357" s="111" t="s">
        <v>839</v>
      </c>
      <c r="B9357" s="111">
        <f>INDEX(kommuner!C:C,MATCH(_xlfn.NUMBERVALUE(A9357),kommuner!B:B,0))</f>
        <v>4602</v>
      </c>
      <c r="C9357" s="111" t="s">
        <v>127</v>
      </c>
      <c r="D9357" s="111" t="s">
        <v>127</v>
      </c>
      <c r="E9357" s="111" t="s">
        <v>126</v>
      </c>
      <c r="F9357" s="111" t="s">
        <v>172</v>
      </c>
      <c r="G9357" s="111" t="s">
        <v>190</v>
      </c>
      <c r="H9357" s="111" t="s">
        <v>172</v>
      </c>
      <c r="I9357" s="111" t="s">
        <v>190</v>
      </c>
      <c r="J9357" t="str">
        <f t="shared" si="292"/>
        <v>4602SkogMineraljordBarskogLav</v>
      </c>
      <c r="K9357" s="111">
        <v>-1.8215681825293268</v>
      </c>
      <c r="L9357" s="111">
        <v>0.85306406685236758</v>
      </c>
      <c r="M9357" s="111">
        <v>6.3979989500968365E-2</v>
      </c>
      <c r="N9357" s="112">
        <f t="shared" si="293"/>
        <v>-0.90452412617599087</v>
      </c>
    </row>
    <row r="9358" spans="1:14" x14ac:dyDescent="0.25">
      <c r="A9358" s="111" t="s">
        <v>839</v>
      </c>
      <c r="B9358" s="111">
        <f>INDEX(kommuner!C:C,MATCH(_xlfn.NUMBERVALUE(A9358),kommuner!B:B,0))</f>
        <v>4602</v>
      </c>
      <c r="C9358" s="111" t="s">
        <v>127</v>
      </c>
      <c r="D9358" s="111" t="s">
        <v>127</v>
      </c>
      <c r="E9358" s="111" t="s">
        <v>126</v>
      </c>
      <c r="F9358" s="111" t="s">
        <v>172</v>
      </c>
      <c r="G9358" s="111" t="s">
        <v>173</v>
      </c>
      <c r="H9358" s="111" t="s">
        <v>172</v>
      </c>
      <c r="I9358" s="111" t="s">
        <v>173</v>
      </c>
      <c r="J9358" t="str">
        <f t="shared" si="292"/>
        <v>4602SkogMineraljordBarskogMiddels</v>
      </c>
      <c r="K9358" s="111">
        <v>-2.9452289214132028</v>
      </c>
      <c r="L9358" s="111">
        <v>0.85306406685236758</v>
      </c>
      <c r="M9358" s="111">
        <v>6.4056614999681585E-2</v>
      </c>
      <c r="N9358" s="112">
        <f t="shared" si="293"/>
        <v>-2.0281082395611536</v>
      </c>
    </row>
    <row r="9359" spans="1:14" x14ac:dyDescent="0.25">
      <c r="A9359" s="111" t="s">
        <v>839</v>
      </c>
      <c r="B9359" s="111">
        <f>INDEX(kommuner!C:C,MATCH(_xlfn.NUMBERVALUE(A9359),kommuner!B:B,0))</f>
        <v>4602</v>
      </c>
      <c r="C9359" s="111" t="s">
        <v>127</v>
      </c>
      <c r="D9359" s="111" t="s">
        <v>127</v>
      </c>
      <c r="E9359" s="111" t="s">
        <v>126</v>
      </c>
      <c r="F9359" s="111" t="s">
        <v>172</v>
      </c>
      <c r="G9359" s="111" t="s">
        <v>186</v>
      </c>
      <c r="H9359" s="111" t="s">
        <v>172</v>
      </c>
      <c r="I9359" s="111" t="s">
        <v>186</v>
      </c>
      <c r="J9359" t="str">
        <f t="shared" si="292"/>
        <v>4602SkogMineraljordBarskogSærs høy</v>
      </c>
      <c r="K9359" s="111">
        <v>-2.734962032443129</v>
      </c>
      <c r="L9359" s="111">
        <v>0.85306406685236758</v>
      </c>
      <c r="M9359" s="111">
        <v>6.4056614999681585E-2</v>
      </c>
      <c r="N9359" s="112">
        <f t="shared" si="293"/>
        <v>-1.81784135059108</v>
      </c>
    </row>
    <row r="9360" spans="1:14" x14ac:dyDescent="0.25">
      <c r="A9360" s="111" t="s">
        <v>839</v>
      </c>
      <c r="B9360" s="111">
        <f>INDEX(kommuner!C:C,MATCH(_xlfn.NUMBERVALUE(A9360),kommuner!B:B,0))</f>
        <v>4602</v>
      </c>
      <c r="C9360" s="111" t="s">
        <v>127</v>
      </c>
      <c r="D9360" s="111" t="s">
        <v>127</v>
      </c>
      <c r="E9360" s="111" t="s">
        <v>126</v>
      </c>
      <c r="F9360" s="111" t="s">
        <v>179</v>
      </c>
      <c r="G9360" s="111" t="s">
        <v>180</v>
      </c>
      <c r="H9360" s="111" t="s">
        <v>179</v>
      </c>
      <c r="I9360" s="111" t="s">
        <v>180</v>
      </c>
      <c r="J9360" t="str">
        <f t="shared" si="292"/>
        <v>4602SkogMineraljordBlandingsskogHøy</v>
      </c>
      <c r="K9360" s="111">
        <v>-7.1939050909469406</v>
      </c>
      <c r="L9360" s="111">
        <v>0.85306406685236758</v>
      </c>
      <c r="M9360" s="111">
        <v>6.3979989500968365E-2</v>
      </c>
      <c r="N9360" s="112">
        <f t="shared" si="293"/>
        <v>-6.2768610345936047</v>
      </c>
    </row>
    <row r="9361" spans="1:14" x14ac:dyDescent="0.25">
      <c r="A9361" s="111" t="s">
        <v>839</v>
      </c>
      <c r="B9361" s="111">
        <f>INDEX(kommuner!C:C,MATCH(_xlfn.NUMBERVALUE(A9361),kommuner!B:B,0))</f>
        <v>4602</v>
      </c>
      <c r="C9361" s="111" t="s">
        <v>127</v>
      </c>
      <c r="D9361" s="111" t="s">
        <v>127</v>
      </c>
      <c r="E9361" s="111" t="s">
        <v>126</v>
      </c>
      <c r="F9361" s="111" t="s">
        <v>179</v>
      </c>
      <c r="G9361" s="111" t="s">
        <v>167</v>
      </c>
      <c r="H9361" s="111" t="s">
        <v>179</v>
      </c>
      <c r="I9361" s="111" t="s">
        <v>167</v>
      </c>
      <c r="J9361" t="str">
        <f t="shared" si="292"/>
        <v>4602SkogMineraljordBlandingsskogImpediment</v>
      </c>
      <c r="K9361" s="111">
        <v>-1.6598037998579707</v>
      </c>
      <c r="L9361" s="111">
        <v>0.85306406685236758</v>
      </c>
      <c r="M9361" s="111">
        <v>6.3979989500968365E-2</v>
      </c>
      <c r="N9361" s="112">
        <f t="shared" si="293"/>
        <v>-0.7427597435046347</v>
      </c>
    </row>
    <row r="9362" spans="1:14" x14ac:dyDescent="0.25">
      <c r="A9362" s="111" t="s">
        <v>839</v>
      </c>
      <c r="B9362" s="111">
        <f>INDEX(kommuner!C:C,MATCH(_xlfn.NUMBERVALUE(A9362),kommuner!B:B,0))</f>
        <v>4602</v>
      </c>
      <c r="C9362" s="111" t="s">
        <v>127</v>
      </c>
      <c r="D9362" s="111" t="s">
        <v>127</v>
      </c>
      <c r="E9362" s="111" t="s">
        <v>126</v>
      </c>
      <c r="F9362" s="111" t="s">
        <v>179</v>
      </c>
      <c r="G9362" s="111" t="s">
        <v>190</v>
      </c>
      <c r="H9362" s="111" t="s">
        <v>179</v>
      </c>
      <c r="I9362" s="111" t="s">
        <v>190</v>
      </c>
      <c r="J9362" t="str">
        <f t="shared" si="292"/>
        <v>4602SkogMineraljordBlandingsskogLav</v>
      </c>
      <c r="K9362" s="111">
        <v>-2.5588434197694254</v>
      </c>
      <c r="L9362" s="111">
        <v>0.85306406685236758</v>
      </c>
      <c r="M9362" s="111">
        <v>6.3979989500968365E-2</v>
      </c>
      <c r="N9362" s="112">
        <f t="shared" si="293"/>
        <v>-1.6417993634160897</v>
      </c>
    </row>
    <row r="9363" spans="1:14" x14ac:dyDescent="0.25">
      <c r="A9363" s="111" t="s">
        <v>839</v>
      </c>
      <c r="B9363" s="111">
        <f>INDEX(kommuner!C:C,MATCH(_xlfn.NUMBERVALUE(A9363),kommuner!B:B,0))</f>
        <v>4602</v>
      </c>
      <c r="C9363" s="111" t="s">
        <v>127</v>
      </c>
      <c r="D9363" s="111" t="s">
        <v>127</v>
      </c>
      <c r="E9363" s="111" t="s">
        <v>126</v>
      </c>
      <c r="F9363" s="111" t="s">
        <v>179</v>
      </c>
      <c r="G9363" s="111" t="s">
        <v>173</v>
      </c>
      <c r="H9363" s="111" t="s">
        <v>179</v>
      </c>
      <c r="I9363" s="111" t="s">
        <v>173</v>
      </c>
      <c r="J9363" t="str">
        <f t="shared" si="292"/>
        <v>4602SkogMineraljordBlandingsskogMiddels</v>
      </c>
      <c r="K9363" s="111">
        <v>-3.8687729546762566</v>
      </c>
      <c r="L9363" s="111">
        <v>0.85306406685236758</v>
      </c>
      <c r="M9363" s="111">
        <v>6.3979989500968365E-2</v>
      </c>
      <c r="N9363" s="112">
        <f t="shared" si="293"/>
        <v>-2.9517288983229206</v>
      </c>
    </row>
    <row r="9364" spans="1:14" x14ac:dyDescent="0.25">
      <c r="A9364" s="111" t="s">
        <v>839</v>
      </c>
      <c r="B9364" s="111">
        <f>INDEX(kommuner!C:C,MATCH(_xlfn.NUMBERVALUE(A9364),kommuner!B:B,0))</f>
        <v>4602</v>
      </c>
      <c r="C9364" s="111" t="s">
        <v>127</v>
      </c>
      <c r="D9364" s="111" t="s">
        <v>127</v>
      </c>
      <c r="E9364" s="111" t="s">
        <v>126</v>
      </c>
      <c r="F9364" s="111" t="s">
        <v>179</v>
      </c>
      <c r="G9364" s="111" t="s">
        <v>186</v>
      </c>
      <c r="H9364" s="111" t="s">
        <v>179</v>
      </c>
      <c r="I9364" s="111" t="s">
        <v>186</v>
      </c>
      <c r="J9364" t="str">
        <f t="shared" si="292"/>
        <v>4602SkogMineraljordBlandingsskogSærs høy</v>
      </c>
      <c r="K9364" s="111">
        <v>-2.9395925245326562</v>
      </c>
      <c r="L9364" s="111">
        <v>0.85306406685236758</v>
      </c>
      <c r="M9364" s="111">
        <v>6.3979989500968365E-2</v>
      </c>
      <c r="N9364" s="112">
        <f t="shared" si="293"/>
        <v>-2.0225484681793202</v>
      </c>
    </row>
    <row r="9365" spans="1:14" x14ac:dyDescent="0.25">
      <c r="A9365" s="111" t="s">
        <v>839</v>
      </c>
      <c r="B9365" s="111">
        <f>INDEX(kommuner!C:C,MATCH(_xlfn.NUMBERVALUE(A9365),kommuner!B:B,0))</f>
        <v>4602</v>
      </c>
      <c r="C9365" s="111" t="s">
        <v>127</v>
      </c>
      <c r="D9365" s="111" t="s">
        <v>127</v>
      </c>
      <c r="E9365" s="111" t="s">
        <v>126</v>
      </c>
      <c r="F9365" s="111" t="s">
        <v>185</v>
      </c>
      <c r="G9365" s="111" t="s">
        <v>180</v>
      </c>
      <c r="H9365" s="111" t="s">
        <v>185</v>
      </c>
      <c r="I9365" s="111" t="s">
        <v>180</v>
      </c>
      <c r="J9365" t="str">
        <f t="shared" si="292"/>
        <v>4602SkogMineraljordLauvskogHøy</v>
      </c>
      <c r="K9365" s="111">
        <v>-2.6171499611514069</v>
      </c>
      <c r="L9365" s="111">
        <v>0.85306406685236758</v>
      </c>
      <c r="M9365" s="111">
        <v>6.3979989500968365E-2</v>
      </c>
      <c r="N9365" s="112">
        <f t="shared" si="293"/>
        <v>-1.7001059047980711</v>
      </c>
    </row>
    <row r="9366" spans="1:14" x14ac:dyDescent="0.25">
      <c r="A9366" s="111" t="s">
        <v>839</v>
      </c>
      <c r="B9366" s="111">
        <f>INDEX(kommuner!C:C,MATCH(_xlfn.NUMBERVALUE(A9366),kommuner!B:B,0))</f>
        <v>4602</v>
      </c>
      <c r="C9366" s="111" t="s">
        <v>127</v>
      </c>
      <c r="D9366" s="111" t="s">
        <v>127</v>
      </c>
      <c r="E9366" s="111" t="s">
        <v>126</v>
      </c>
      <c r="F9366" s="111" t="s">
        <v>185</v>
      </c>
      <c r="G9366" s="111" t="s">
        <v>167</v>
      </c>
      <c r="H9366" s="111" t="s">
        <v>185</v>
      </c>
      <c r="I9366" s="111" t="s">
        <v>167</v>
      </c>
      <c r="J9366" t="str">
        <f t="shared" si="292"/>
        <v>4602SkogMineraljordLauvskogImpediment</v>
      </c>
      <c r="K9366" s="111">
        <v>-1.406906973132888</v>
      </c>
      <c r="L9366" s="111">
        <v>0.85306406685236758</v>
      </c>
      <c r="M9366" s="111">
        <v>6.3979989500968365E-2</v>
      </c>
      <c r="N9366" s="112">
        <f t="shared" si="293"/>
        <v>-0.48986291677955207</v>
      </c>
    </row>
    <row r="9367" spans="1:14" x14ac:dyDescent="0.25">
      <c r="A9367" s="111" t="s">
        <v>839</v>
      </c>
      <c r="B9367" s="111">
        <f>INDEX(kommuner!C:C,MATCH(_xlfn.NUMBERVALUE(A9367),kommuner!B:B,0))</f>
        <v>4602</v>
      </c>
      <c r="C9367" s="111" t="s">
        <v>127</v>
      </c>
      <c r="D9367" s="111" t="s">
        <v>127</v>
      </c>
      <c r="E9367" s="111" t="s">
        <v>126</v>
      </c>
      <c r="F9367" s="111" t="s">
        <v>185</v>
      </c>
      <c r="G9367" s="111" t="s">
        <v>190</v>
      </c>
      <c r="H9367" s="111" t="s">
        <v>185</v>
      </c>
      <c r="I9367" s="111" t="s">
        <v>190</v>
      </c>
      <c r="J9367" t="str">
        <f t="shared" si="292"/>
        <v>4602SkogMineraljordLauvskogLav</v>
      </c>
      <c r="K9367" s="111">
        <v>-8.9748170935426599E-2</v>
      </c>
      <c r="L9367" s="111">
        <v>0.85306406685236758</v>
      </c>
      <c r="M9367" s="111">
        <v>6.3979989500968365E-2</v>
      </c>
      <c r="N9367" s="112">
        <f t="shared" si="293"/>
        <v>0.82729588541790933</v>
      </c>
    </row>
    <row r="9368" spans="1:14" x14ac:dyDescent="0.25">
      <c r="A9368" s="111" t="s">
        <v>839</v>
      </c>
      <c r="B9368" s="111">
        <f>INDEX(kommuner!C:C,MATCH(_xlfn.NUMBERVALUE(A9368),kommuner!B:B,0))</f>
        <v>4602</v>
      </c>
      <c r="C9368" s="111" t="s">
        <v>127</v>
      </c>
      <c r="D9368" s="111" t="s">
        <v>127</v>
      </c>
      <c r="E9368" s="111" t="s">
        <v>126</v>
      </c>
      <c r="F9368" s="111" t="s">
        <v>185</v>
      </c>
      <c r="G9368" s="111" t="s">
        <v>173</v>
      </c>
      <c r="H9368" s="111" t="s">
        <v>185</v>
      </c>
      <c r="I9368" s="111" t="s">
        <v>173</v>
      </c>
      <c r="J9368" t="str">
        <f t="shared" si="292"/>
        <v>4602SkogMineraljordLauvskogMiddels</v>
      </c>
      <c r="K9368" s="111">
        <v>-1.7789409505847176</v>
      </c>
      <c r="L9368" s="111">
        <v>0.85306406685236758</v>
      </c>
      <c r="M9368" s="111">
        <v>6.3979989500968365E-2</v>
      </c>
      <c r="N9368" s="112">
        <f t="shared" si="293"/>
        <v>-0.86189689423138161</v>
      </c>
    </row>
    <row r="9369" spans="1:14" x14ac:dyDescent="0.25">
      <c r="A9369" s="111" t="s">
        <v>839</v>
      </c>
      <c r="B9369" s="111">
        <f>INDEX(kommuner!C:C,MATCH(_xlfn.NUMBERVALUE(A9369),kommuner!B:B,0))</f>
        <v>4602</v>
      </c>
      <c r="C9369" s="111" t="s">
        <v>127</v>
      </c>
      <c r="D9369" s="111" t="s">
        <v>127</v>
      </c>
      <c r="E9369" s="111" t="s">
        <v>126</v>
      </c>
      <c r="F9369" s="111" t="s">
        <v>185</v>
      </c>
      <c r="G9369" s="111" t="s">
        <v>186</v>
      </c>
      <c r="H9369" s="111" t="s">
        <v>185</v>
      </c>
      <c r="I9369" s="111" t="s">
        <v>186</v>
      </c>
      <c r="J9369" t="str">
        <f t="shared" si="292"/>
        <v>4602SkogMineraljordLauvskogSærs høy</v>
      </c>
      <c r="K9369" s="111">
        <v>-3.5879168219799293</v>
      </c>
      <c r="L9369" s="111">
        <v>0.85306406685236758</v>
      </c>
      <c r="M9369" s="111">
        <v>6.3979989500968365E-2</v>
      </c>
      <c r="N9369" s="112">
        <f t="shared" si="293"/>
        <v>-2.6708727656265934</v>
      </c>
    </row>
    <row r="9370" spans="1:14" x14ac:dyDescent="0.25">
      <c r="A9370" s="111" t="s">
        <v>839</v>
      </c>
      <c r="B9370" s="111">
        <f>INDEX(kommuner!C:C,MATCH(_xlfn.NUMBERVALUE(A9370),kommuner!B:B,0))</f>
        <v>4602</v>
      </c>
      <c r="C9370" s="111" t="s">
        <v>127</v>
      </c>
      <c r="D9370" s="111" t="s">
        <v>127</v>
      </c>
      <c r="E9370" s="111" t="s">
        <v>123</v>
      </c>
      <c r="F9370" s="111" t="s">
        <v>172</v>
      </c>
      <c r="G9370" s="111" t="s">
        <v>180</v>
      </c>
      <c r="H9370" s="111" t="s">
        <v>172</v>
      </c>
      <c r="I9370" s="111" t="s">
        <v>180</v>
      </c>
      <c r="J9370" t="str">
        <f t="shared" si="292"/>
        <v>4602SkogOrganisk jordBarskogHøy</v>
      </c>
      <c r="K9370" s="111">
        <v>-2.5184559031994138</v>
      </c>
      <c r="L9370" s="111">
        <v>0.92784825435236762</v>
      </c>
      <c r="M9370" s="111">
        <v>0.46518126042825314</v>
      </c>
      <c r="N9370" s="112">
        <f t="shared" si="293"/>
        <v>-1.1254263884187932</v>
      </c>
    </row>
    <row r="9371" spans="1:14" x14ac:dyDescent="0.25">
      <c r="A9371" s="111" t="s">
        <v>839</v>
      </c>
      <c r="B9371" s="111">
        <f>INDEX(kommuner!C:C,MATCH(_xlfn.NUMBERVALUE(A9371),kommuner!B:B,0))</f>
        <v>4602</v>
      </c>
      <c r="C9371" s="111" t="s">
        <v>127</v>
      </c>
      <c r="D9371" s="111" t="s">
        <v>127</v>
      </c>
      <c r="E9371" s="111" t="s">
        <v>123</v>
      </c>
      <c r="F9371" s="111" t="s">
        <v>172</v>
      </c>
      <c r="G9371" s="111" t="s">
        <v>167</v>
      </c>
      <c r="H9371" s="111" t="s">
        <v>172</v>
      </c>
      <c r="I9371" s="111" t="s">
        <v>167</v>
      </c>
      <c r="J9371" t="str">
        <f t="shared" si="292"/>
        <v>4602SkogOrganisk jordBarskogImpediment</v>
      </c>
      <c r="K9371" s="111">
        <v>-0.13011741963904588</v>
      </c>
      <c r="L9371" s="111">
        <v>0.92784825435236762</v>
      </c>
      <c r="M9371" s="111">
        <v>0.46510463492953991</v>
      </c>
      <c r="N9371" s="112">
        <f t="shared" si="293"/>
        <v>1.2628354696428616</v>
      </c>
    </row>
    <row r="9372" spans="1:14" x14ac:dyDescent="0.25">
      <c r="A9372" s="111" t="s">
        <v>839</v>
      </c>
      <c r="B9372" s="111">
        <f>INDEX(kommuner!C:C,MATCH(_xlfn.NUMBERVALUE(A9372),kommuner!B:B,0))</f>
        <v>4602</v>
      </c>
      <c r="C9372" s="111" t="s">
        <v>127</v>
      </c>
      <c r="D9372" s="111" t="s">
        <v>127</v>
      </c>
      <c r="E9372" s="111" t="s">
        <v>123</v>
      </c>
      <c r="F9372" s="111" t="s">
        <v>172</v>
      </c>
      <c r="G9372" s="111" t="s">
        <v>190</v>
      </c>
      <c r="H9372" s="111" t="s">
        <v>172</v>
      </c>
      <c r="I9372" s="111" t="s">
        <v>190</v>
      </c>
      <c r="J9372" t="str">
        <f t="shared" si="292"/>
        <v>4602SkogOrganisk jordBarskogLav</v>
      </c>
      <c r="K9372" s="111">
        <v>-0.50666953101693391</v>
      </c>
      <c r="L9372" s="111">
        <v>0.92784825435236762</v>
      </c>
      <c r="M9372" s="111">
        <v>0.46510463492953991</v>
      </c>
      <c r="N9372" s="112">
        <f t="shared" si="293"/>
        <v>0.88628335826497362</v>
      </c>
    </row>
    <row r="9373" spans="1:14" x14ac:dyDescent="0.25">
      <c r="A9373" s="111" t="s">
        <v>839</v>
      </c>
      <c r="B9373" s="111">
        <f>INDEX(kommuner!C:C,MATCH(_xlfn.NUMBERVALUE(A9373),kommuner!B:B,0))</f>
        <v>4602</v>
      </c>
      <c r="C9373" s="111" t="s">
        <v>127</v>
      </c>
      <c r="D9373" s="111" t="s">
        <v>127</v>
      </c>
      <c r="E9373" s="111" t="s">
        <v>123</v>
      </c>
      <c r="F9373" s="111" t="s">
        <v>172</v>
      </c>
      <c r="G9373" s="111" t="s">
        <v>173</v>
      </c>
      <c r="H9373" s="111" t="s">
        <v>172</v>
      </c>
      <c r="I9373" s="111" t="s">
        <v>173</v>
      </c>
      <c r="J9373" t="str">
        <f t="shared" si="292"/>
        <v>4602SkogOrganisk jordBarskogMiddels</v>
      </c>
      <c r="K9373" s="111">
        <v>-1.5571490961494638</v>
      </c>
      <c r="L9373" s="111">
        <v>0.92784825435236762</v>
      </c>
      <c r="M9373" s="111">
        <v>0.46518126042825314</v>
      </c>
      <c r="N9373" s="112">
        <f t="shared" si="293"/>
        <v>-0.16411958136884308</v>
      </c>
    </row>
    <row r="9374" spans="1:14" x14ac:dyDescent="0.25">
      <c r="A9374" s="111" t="s">
        <v>839</v>
      </c>
      <c r="B9374" s="111">
        <f>INDEX(kommuner!C:C,MATCH(_xlfn.NUMBERVALUE(A9374),kommuner!B:B,0))</f>
        <v>4602</v>
      </c>
      <c r="C9374" s="111" t="s">
        <v>127</v>
      </c>
      <c r="D9374" s="111" t="s">
        <v>127</v>
      </c>
      <c r="E9374" s="111" t="s">
        <v>123</v>
      </c>
      <c r="F9374" s="111" t="s">
        <v>172</v>
      </c>
      <c r="G9374" s="111" t="s">
        <v>186</v>
      </c>
      <c r="H9374" s="111" t="s">
        <v>172</v>
      </c>
      <c r="I9374" s="111" t="s">
        <v>186</v>
      </c>
      <c r="J9374" t="str">
        <f t="shared" si="292"/>
        <v>4602SkogOrganisk jordBarskogSærs høy</v>
      </c>
      <c r="K9374" s="111">
        <v>2.5548655235722699</v>
      </c>
      <c r="L9374" s="111">
        <v>0.92784825435236762</v>
      </c>
      <c r="M9374" s="111">
        <v>0.46518126042825314</v>
      </c>
      <c r="N9374" s="112">
        <f t="shared" si="293"/>
        <v>3.9478950383528906</v>
      </c>
    </row>
    <row r="9375" spans="1:14" x14ac:dyDescent="0.25">
      <c r="A9375" s="111" t="s">
        <v>839</v>
      </c>
      <c r="B9375" s="111">
        <f>INDEX(kommuner!C:C,MATCH(_xlfn.NUMBERVALUE(A9375),kommuner!B:B,0))</f>
        <v>4602</v>
      </c>
      <c r="C9375" s="111" t="s">
        <v>127</v>
      </c>
      <c r="D9375" s="111" t="s">
        <v>127</v>
      </c>
      <c r="E9375" s="111" t="s">
        <v>123</v>
      </c>
      <c r="F9375" s="111" t="s">
        <v>179</v>
      </c>
      <c r="G9375" s="111" t="s">
        <v>180</v>
      </c>
      <c r="H9375" s="111" t="s">
        <v>179</v>
      </c>
      <c r="I9375" s="111" t="s">
        <v>180</v>
      </c>
      <c r="J9375" t="str">
        <f t="shared" si="292"/>
        <v>4602SkogOrganisk jordBlandingsskogHøy</v>
      </c>
      <c r="K9375" s="111">
        <v>-5.5554344456832343</v>
      </c>
      <c r="L9375" s="111">
        <v>0.92784825435236762</v>
      </c>
      <c r="M9375" s="111">
        <v>0.46510463492953991</v>
      </c>
      <c r="N9375" s="112">
        <f t="shared" si="293"/>
        <v>-4.1624815564013264</v>
      </c>
    </row>
    <row r="9376" spans="1:14" x14ac:dyDescent="0.25">
      <c r="A9376" s="111" t="s">
        <v>839</v>
      </c>
      <c r="B9376" s="111">
        <f>INDEX(kommuner!C:C,MATCH(_xlfn.NUMBERVALUE(A9376),kommuner!B:B,0))</f>
        <v>4602</v>
      </c>
      <c r="C9376" s="111" t="s">
        <v>127</v>
      </c>
      <c r="D9376" s="111" t="s">
        <v>127</v>
      </c>
      <c r="E9376" s="111" t="s">
        <v>123</v>
      </c>
      <c r="F9376" s="111" t="s">
        <v>179</v>
      </c>
      <c r="G9376" s="111" t="s">
        <v>167</v>
      </c>
      <c r="H9376" s="111" t="s">
        <v>179</v>
      </c>
      <c r="I9376" s="111" t="s">
        <v>167</v>
      </c>
      <c r="J9376" t="str">
        <f t="shared" si="292"/>
        <v>4602SkogOrganisk jordBlandingsskogImpediment</v>
      </c>
      <c r="K9376" s="111">
        <v>-0.28586344175800005</v>
      </c>
      <c r="L9376" s="111">
        <v>0.92784825435236762</v>
      </c>
      <c r="M9376" s="111">
        <v>0.46510463492953991</v>
      </c>
      <c r="N9376" s="112">
        <f t="shared" si="293"/>
        <v>1.1070894475239075</v>
      </c>
    </row>
    <row r="9377" spans="1:14" x14ac:dyDescent="0.25">
      <c r="A9377" s="111" t="s">
        <v>839</v>
      </c>
      <c r="B9377" s="111">
        <f>INDEX(kommuner!C:C,MATCH(_xlfn.NUMBERVALUE(A9377),kommuner!B:B,0))</f>
        <v>4602</v>
      </c>
      <c r="C9377" s="111" t="s">
        <v>127</v>
      </c>
      <c r="D9377" s="111" t="s">
        <v>127</v>
      </c>
      <c r="E9377" s="111" t="s">
        <v>123</v>
      </c>
      <c r="F9377" s="111" t="s">
        <v>179</v>
      </c>
      <c r="G9377" s="111" t="s">
        <v>190</v>
      </c>
      <c r="H9377" s="111" t="s">
        <v>179</v>
      </c>
      <c r="I9377" s="111" t="s">
        <v>190</v>
      </c>
      <c r="J9377" t="str">
        <f t="shared" si="292"/>
        <v>4602SkogOrganisk jordBlandingsskogLav</v>
      </c>
      <c r="K9377" s="111">
        <v>-1.2347339377887629</v>
      </c>
      <c r="L9377" s="111">
        <v>0.92784825435236762</v>
      </c>
      <c r="M9377" s="111">
        <v>0.46510463492953991</v>
      </c>
      <c r="N9377" s="112">
        <f t="shared" si="293"/>
        <v>0.15821895149314458</v>
      </c>
    </row>
    <row r="9378" spans="1:14" x14ac:dyDescent="0.25">
      <c r="A9378" s="111" t="s">
        <v>839</v>
      </c>
      <c r="B9378" s="111">
        <f>INDEX(kommuner!C:C,MATCH(_xlfn.NUMBERVALUE(A9378),kommuner!B:B,0))</f>
        <v>4602</v>
      </c>
      <c r="C9378" s="111" t="s">
        <v>127</v>
      </c>
      <c r="D9378" s="111" t="s">
        <v>127</v>
      </c>
      <c r="E9378" s="111" t="s">
        <v>123</v>
      </c>
      <c r="F9378" s="111" t="s">
        <v>179</v>
      </c>
      <c r="G9378" s="111" t="s">
        <v>173</v>
      </c>
      <c r="H9378" s="111" t="s">
        <v>179</v>
      </c>
      <c r="I9378" s="111" t="s">
        <v>173</v>
      </c>
      <c r="J9378" t="str">
        <f t="shared" si="292"/>
        <v>4602SkogOrganisk jordBlandingsskogMiddels</v>
      </c>
      <c r="K9378" s="111">
        <v>-2.4239591752717748</v>
      </c>
      <c r="L9378" s="111">
        <v>0.92784825435236762</v>
      </c>
      <c r="M9378" s="111">
        <v>0.46510463492953991</v>
      </c>
      <c r="N9378" s="112">
        <f t="shared" si="293"/>
        <v>-1.0310062859898674</v>
      </c>
    </row>
    <row r="9379" spans="1:14" x14ac:dyDescent="0.25">
      <c r="A9379" s="111" t="s">
        <v>839</v>
      </c>
      <c r="B9379" s="111">
        <f>INDEX(kommuner!C:C,MATCH(_xlfn.NUMBERVALUE(A9379),kommuner!B:B,0))</f>
        <v>4602</v>
      </c>
      <c r="C9379" s="111" t="s">
        <v>127</v>
      </c>
      <c r="D9379" s="111" t="s">
        <v>127</v>
      </c>
      <c r="E9379" s="111" t="s">
        <v>123</v>
      </c>
      <c r="F9379" s="111" t="s">
        <v>179</v>
      </c>
      <c r="G9379" s="111" t="s">
        <v>186</v>
      </c>
      <c r="H9379" s="111" t="s">
        <v>179</v>
      </c>
      <c r="I9379" s="111" t="s">
        <v>186</v>
      </c>
      <c r="J9379" t="str">
        <f t="shared" si="292"/>
        <v>4602SkogOrganisk jordBlandingsskogSærs høy</v>
      </c>
      <c r="K9379" s="111">
        <v>-1.5726115302258048</v>
      </c>
      <c r="L9379" s="111">
        <v>0.92784825435236762</v>
      </c>
      <c r="M9379" s="111">
        <v>0.46510463492953991</v>
      </c>
      <c r="N9379" s="112">
        <f t="shared" si="293"/>
        <v>-0.17965864094389727</v>
      </c>
    </row>
    <row r="9380" spans="1:14" x14ac:dyDescent="0.25">
      <c r="A9380" s="111" t="s">
        <v>839</v>
      </c>
      <c r="B9380" s="111">
        <f>INDEX(kommuner!C:C,MATCH(_xlfn.NUMBERVALUE(A9380),kommuner!B:B,0))</f>
        <v>4602</v>
      </c>
      <c r="C9380" s="111" t="s">
        <v>127</v>
      </c>
      <c r="D9380" s="111" t="s">
        <v>127</v>
      </c>
      <c r="E9380" s="111" t="s">
        <v>123</v>
      </c>
      <c r="F9380" s="111" t="s">
        <v>185</v>
      </c>
      <c r="G9380" s="111" t="s">
        <v>180</v>
      </c>
      <c r="H9380" s="111" t="s">
        <v>185</v>
      </c>
      <c r="I9380" s="111" t="s">
        <v>180</v>
      </c>
      <c r="J9380" t="str">
        <f t="shared" si="292"/>
        <v>4602SkogOrganisk jordLauvskogHøy</v>
      </c>
      <c r="K9380" s="111">
        <v>-1.9913688882377358</v>
      </c>
      <c r="L9380" s="111">
        <v>0.92784825435236762</v>
      </c>
      <c r="M9380" s="111">
        <v>0.46510463492953991</v>
      </c>
      <c r="N9380" s="112">
        <f t="shared" si="293"/>
        <v>-0.59841599895582831</v>
      </c>
    </row>
    <row r="9381" spans="1:14" x14ac:dyDescent="0.25">
      <c r="A9381" s="111" t="s">
        <v>839</v>
      </c>
      <c r="B9381" s="111">
        <f>INDEX(kommuner!C:C,MATCH(_xlfn.NUMBERVALUE(A9381),kommuner!B:B,0))</f>
        <v>4602</v>
      </c>
      <c r="C9381" s="111" t="s">
        <v>127</v>
      </c>
      <c r="D9381" s="111" t="s">
        <v>127</v>
      </c>
      <c r="E9381" s="111" t="s">
        <v>123</v>
      </c>
      <c r="F9381" s="111" t="s">
        <v>185</v>
      </c>
      <c r="G9381" s="111" t="s">
        <v>167</v>
      </c>
      <c r="H9381" s="111" t="s">
        <v>185</v>
      </c>
      <c r="I9381" s="111" t="s">
        <v>167</v>
      </c>
      <c r="J9381" t="str">
        <f t="shared" si="292"/>
        <v>4602SkogOrganisk jordLauvskogImpediment</v>
      </c>
      <c r="K9381" s="111">
        <v>0.35000626494250675</v>
      </c>
      <c r="L9381" s="111">
        <v>0.92784825435236762</v>
      </c>
      <c r="M9381" s="111">
        <v>0.46510463492953991</v>
      </c>
      <c r="N9381" s="112">
        <f t="shared" si="293"/>
        <v>1.7429591542244141</v>
      </c>
    </row>
    <row r="9382" spans="1:14" x14ac:dyDescent="0.25">
      <c r="A9382" s="111" t="s">
        <v>839</v>
      </c>
      <c r="B9382" s="111">
        <f>INDEX(kommuner!C:C,MATCH(_xlfn.NUMBERVALUE(A9382),kommuner!B:B,0))</f>
        <v>4602</v>
      </c>
      <c r="C9382" s="111" t="s">
        <v>127</v>
      </c>
      <c r="D9382" s="111" t="s">
        <v>127</v>
      </c>
      <c r="E9382" s="111" t="s">
        <v>123</v>
      </c>
      <c r="F9382" s="111" t="s">
        <v>185</v>
      </c>
      <c r="G9382" s="111" t="s">
        <v>190</v>
      </c>
      <c r="H9382" s="111" t="s">
        <v>185</v>
      </c>
      <c r="I9382" s="111" t="s">
        <v>190</v>
      </c>
      <c r="J9382" t="str">
        <f t="shared" si="292"/>
        <v>4602SkogOrganisk jordLauvskogLav</v>
      </c>
      <c r="K9382" s="111">
        <v>1.1144075558526714</v>
      </c>
      <c r="L9382" s="111">
        <v>0.92784825435236762</v>
      </c>
      <c r="M9382" s="111">
        <v>0.46510463492953991</v>
      </c>
      <c r="N9382" s="112">
        <f t="shared" si="293"/>
        <v>2.5073604451345788</v>
      </c>
    </row>
    <row r="9383" spans="1:14" x14ac:dyDescent="0.25">
      <c r="A9383" s="111" t="s">
        <v>839</v>
      </c>
      <c r="B9383" s="111">
        <f>INDEX(kommuner!C:C,MATCH(_xlfn.NUMBERVALUE(A9383),kommuner!B:B,0))</f>
        <v>4602</v>
      </c>
      <c r="C9383" s="111" t="s">
        <v>127</v>
      </c>
      <c r="D9383" s="111" t="s">
        <v>127</v>
      </c>
      <c r="E9383" s="111" t="s">
        <v>123</v>
      </c>
      <c r="F9383" s="111" t="s">
        <v>185</v>
      </c>
      <c r="G9383" s="111" t="s">
        <v>173</v>
      </c>
      <c r="H9383" s="111" t="s">
        <v>185</v>
      </c>
      <c r="I9383" s="111" t="s">
        <v>173</v>
      </c>
      <c r="J9383" t="str">
        <f t="shared" si="292"/>
        <v>4602SkogOrganisk jordLauvskogMiddels</v>
      </c>
      <c r="K9383" s="111">
        <v>-0.62664468270982987</v>
      </c>
      <c r="L9383" s="111">
        <v>0.92784825435236762</v>
      </c>
      <c r="M9383" s="111">
        <v>0.46510463492953991</v>
      </c>
      <c r="N9383" s="112">
        <f t="shared" si="293"/>
        <v>0.76630820657207765</v>
      </c>
    </row>
    <row r="9384" spans="1:14" x14ac:dyDescent="0.25">
      <c r="A9384" s="111" t="s">
        <v>839</v>
      </c>
      <c r="B9384" s="111">
        <f>INDEX(kommuner!C:C,MATCH(_xlfn.NUMBERVALUE(A9384),kommuner!B:B,0))</f>
        <v>4602</v>
      </c>
      <c r="C9384" s="111" t="s">
        <v>127</v>
      </c>
      <c r="D9384" s="111" t="s">
        <v>127</v>
      </c>
      <c r="E9384" s="111" t="s">
        <v>123</v>
      </c>
      <c r="F9384" s="111" t="s">
        <v>185</v>
      </c>
      <c r="G9384" s="111" t="s">
        <v>186</v>
      </c>
      <c r="H9384" s="111" t="s">
        <v>185</v>
      </c>
      <c r="I9384" s="111" t="s">
        <v>186</v>
      </c>
      <c r="J9384" t="str">
        <f t="shared" si="292"/>
        <v>4602SkogOrganisk jordLauvskogSærs høy</v>
      </c>
      <c r="K9384" s="111">
        <v>-1.8997279926091779</v>
      </c>
      <c r="L9384" s="111">
        <v>0.92784825435236762</v>
      </c>
      <c r="M9384" s="111">
        <v>0.46510463492953991</v>
      </c>
      <c r="N9384" s="112">
        <f t="shared" si="293"/>
        <v>-0.50677510332727038</v>
      </c>
    </row>
    <row r="9385" spans="1:14" x14ac:dyDescent="0.25">
      <c r="A9385" s="111" t="s">
        <v>839</v>
      </c>
      <c r="B9385" s="111">
        <f>INDEX(kommuner!C:C,MATCH(_xlfn.NUMBERVALUE(A9385),kommuner!B:B,0))</f>
        <v>4602</v>
      </c>
      <c r="C9385" s="111" t="s">
        <v>83</v>
      </c>
      <c r="D9385" s="111" t="s">
        <v>83</v>
      </c>
      <c r="E9385" s="111" t="s">
        <v>126</v>
      </c>
      <c r="F9385" s="111" t="s">
        <v>139</v>
      </c>
      <c r="G9385" s="111" t="s">
        <v>139</v>
      </c>
      <c r="H9385" s="111" t="s">
        <v>139</v>
      </c>
      <c r="I9385" s="111" t="s">
        <v>139</v>
      </c>
      <c r="J9385" t="str">
        <f t="shared" si="292"/>
        <v>4602Utbygd arealMineraljord</v>
      </c>
      <c r="K9385" s="111">
        <v>-1.3010725986550351</v>
      </c>
      <c r="L9385" s="111">
        <v>0</v>
      </c>
      <c r="M9385" s="111">
        <v>1.303047089454229E-2</v>
      </c>
      <c r="N9385" s="112">
        <f t="shared" si="293"/>
        <v>-1.2880421277604928</v>
      </c>
    </row>
    <row r="9386" spans="1:14" x14ac:dyDescent="0.25">
      <c r="A9386" s="111" t="s">
        <v>839</v>
      </c>
      <c r="B9386" s="111">
        <f>INDEX(kommuner!C:C,MATCH(_xlfn.NUMBERVALUE(A9386),kommuner!B:B,0))</f>
        <v>4602</v>
      </c>
      <c r="C9386" s="111" t="s">
        <v>83</v>
      </c>
      <c r="D9386" s="111" t="s">
        <v>83</v>
      </c>
      <c r="E9386" s="111" t="s">
        <v>123</v>
      </c>
      <c r="F9386" s="111" t="s">
        <v>139</v>
      </c>
      <c r="G9386" s="111" t="s">
        <v>139</v>
      </c>
      <c r="H9386" s="111" t="s">
        <v>139</v>
      </c>
      <c r="I9386" s="111" t="s">
        <v>139</v>
      </c>
      <c r="J9386" t="str">
        <f t="shared" si="292"/>
        <v>4602Utbygd arealOrganisk jord</v>
      </c>
      <c r="K9386" s="111">
        <v>29.011421395201612</v>
      </c>
      <c r="L9386" s="111">
        <v>0</v>
      </c>
      <c r="M9386" s="111">
        <v>1.303047089454229E-2</v>
      </c>
      <c r="N9386" s="112">
        <f t="shared" si="293"/>
        <v>29.024451866096154</v>
      </c>
    </row>
    <row r="9387" spans="1:14" x14ac:dyDescent="0.25">
      <c r="A9387" s="111" t="s">
        <v>839</v>
      </c>
      <c r="B9387" s="111">
        <f>INDEX(kommuner!C:C,MATCH(_xlfn.NUMBERVALUE(A9387),kommuner!B:B,0))</f>
        <v>4602</v>
      </c>
      <c r="C9387" s="111" t="s">
        <v>181</v>
      </c>
      <c r="D9387" s="111" t="s">
        <v>181</v>
      </c>
      <c r="E9387" s="111" t="s">
        <v>123</v>
      </c>
      <c r="F9387" s="111" t="s">
        <v>139</v>
      </c>
      <c r="G9387" s="111" t="s">
        <v>139</v>
      </c>
      <c r="H9387" s="111" t="s">
        <v>139</v>
      </c>
      <c r="I9387" s="111" t="s">
        <v>139</v>
      </c>
      <c r="J9387" t="str">
        <f t="shared" si="292"/>
        <v>4602Vann og myrOrganisk jord</v>
      </c>
      <c r="K9387" s="111">
        <v>-0.38124953903444653</v>
      </c>
      <c r="L9387" s="111">
        <v>0</v>
      </c>
      <c r="M9387" s="111">
        <v>0</v>
      </c>
      <c r="N9387" s="112">
        <f t="shared" si="293"/>
        <v>-0.38124953903444653</v>
      </c>
    </row>
    <row r="9388" spans="1:14" x14ac:dyDescent="0.25">
      <c r="A9388" s="111" t="s">
        <v>840</v>
      </c>
      <c r="B9388" s="111">
        <f>INDEX(kommuner!C:C,MATCH(_xlfn.NUMBERVALUE(A9388),kommuner!B:B,0))</f>
        <v>4649</v>
      </c>
      <c r="C9388" s="111" t="s">
        <v>82</v>
      </c>
      <c r="D9388" s="111" t="s">
        <v>82</v>
      </c>
      <c r="E9388" s="111" t="s">
        <v>126</v>
      </c>
      <c r="F9388" s="111" t="s">
        <v>139</v>
      </c>
      <c r="G9388" s="111" t="s">
        <v>139</v>
      </c>
      <c r="H9388" s="111" t="s">
        <v>139</v>
      </c>
      <c r="I9388" s="111" t="s">
        <v>139</v>
      </c>
      <c r="J9388" t="str">
        <f t="shared" si="292"/>
        <v>4649Annen utmarkMineraljord</v>
      </c>
      <c r="K9388" s="111">
        <v>-0.12122885237983599</v>
      </c>
      <c r="L9388" s="111">
        <v>0</v>
      </c>
      <c r="M9388" s="111">
        <v>0</v>
      </c>
      <c r="N9388" s="112">
        <f t="shared" si="293"/>
        <v>-0.12122885237983599</v>
      </c>
    </row>
    <row r="9389" spans="1:14" x14ac:dyDescent="0.25">
      <c r="A9389" s="111" t="s">
        <v>840</v>
      </c>
      <c r="B9389" s="111">
        <f>INDEX(kommuner!C:C,MATCH(_xlfn.NUMBERVALUE(A9389),kommuner!B:B,0))</f>
        <v>4649</v>
      </c>
      <c r="C9389" s="111" t="s">
        <v>121</v>
      </c>
      <c r="D9389" s="111" t="s">
        <v>121</v>
      </c>
      <c r="E9389" s="111" t="s">
        <v>126</v>
      </c>
      <c r="F9389" s="111" t="s">
        <v>139</v>
      </c>
      <c r="G9389" s="111" t="s">
        <v>139</v>
      </c>
      <c r="H9389" s="111" t="s">
        <v>139</v>
      </c>
      <c r="I9389" s="111" t="s">
        <v>139</v>
      </c>
      <c r="J9389" t="str">
        <f t="shared" si="292"/>
        <v>4649BeiteMineraljord</v>
      </c>
      <c r="K9389" s="111">
        <v>-0.96338340838695502</v>
      </c>
      <c r="L9389" s="111">
        <v>0</v>
      </c>
      <c r="M9389" s="111">
        <v>1.2448711246839999E-7</v>
      </c>
      <c r="N9389" s="112">
        <f t="shared" si="293"/>
        <v>-0.96338328389984251</v>
      </c>
    </row>
    <row r="9390" spans="1:14" x14ac:dyDescent="0.25">
      <c r="A9390" s="111" t="s">
        <v>840</v>
      </c>
      <c r="B9390" s="111">
        <f>INDEX(kommuner!C:C,MATCH(_xlfn.NUMBERVALUE(A9390),kommuner!B:B,0))</f>
        <v>4649</v>
      </c>
      <c r="C9390" s="111" t="s">
        <v>121</v>
      </c>
      <c r="D9390" s="111" t="s">
        <v>121</v>
      </c>
      <c r="E9390" s="111" t="s">
        <v>123</v>
      </c>
      <c r="F9390" s="111" t="s">
        <v>139</v>
      </c>
      <c r="G9390" s="111" t="s">
        <v>139</v>
      </c>
      <c r="H9390" s="111" t="s">
        <v>139</v>
      </c>
      <c r="I9390" s="111" t="s">
        <v>139</v>
      </c>
      <c r="J9390" t="str">
        <f t="shared" si="292"/>
        <v>4649BeiteOrganisk jord</v>
      </c>
      <c r="K9390" s="111">
        <v>12.077525935985037</v>
      </c>
      <c r="L9390" s="111">
        <v>1.6412500000000001</v>
      </c>
      <c r="M9390" s="111">
        <v>0</v>
      </c>
      <c r="N9390" s="112">
        <f t="shared" si="293"/>
        <v>13.718775935985036</v>
      </c>
    </row>
    <row r="9391" spans="1:14" x14ac:dyDescent="0.25">
      <c r="A9391" s="111" t="s">
        <v>840</v>
      </c>
      <c r="B9391" s="111">
        <f>INDEX(kommuner!C:C,MATCH(_xlfn.NUMBERVALUE(A9391),kommuner!B:B,0))</f>
        <v>4649</v>
      </c>
      <c r="C9391" s="111" t="s">
        <v>84</v>
      </c>
      <c r="D9391" s="111" t="s">
        <v>84</v>
      </c>
      <c r="E9391" s="111" t="s">
        <v>126</v>
      </c>
      <c r="F9391" s="111" t="s">
        <v>139</v>
      </c>
      <c r="G9391" s="111" t="s">
        <v>139</v>
      </c>
      <c r="H9391" s="111" t="s">
        <v>139</v>
      </c>
      <c r="I9391" s="111" t="s">
        <v>139</v>
      </c>
      <c r="J9391" t="str">
        <f t="shared" si="292"/>
        <v>4649Dyrket markMineraljord</v>
      </c>
      <c r="K9391" s="111">
        <v>-0.77042202609341914</v>
      </c>
      <c r="L9391" s="111">
        <v>0</v>
      </c>
      <c r="M9391" s="111">
        <v>0</v>
      </c>
      <c r="N9391" s="112">
        <f t="shared" si="293"/>
        <v>-0.77042202609341914</v>
      </c>
    </row>
    <row r="9392" spans="1:14" x14ac:dyDescent="0.25">
      <c r="A9392" s="111" t="s">
        <v>840</v>
      </c>
      <c r="B9392" s="111">
        <f>INDEX(kommuner!C:C,MATCH(_xlfn.NUMBERVALUE(A9392),kommuner!B:B,0))</f>
        <v>4649</v>
      </c>
      <c r="C9392" s="111" t="s">
        <v>84</v>
      </c>
      <c r="D9392" s="111" t="s">
        <v>84</v>
      </c>
      <c r="E9392" s="111" t="s">
        <v>123</v>
      </c>
      <c r="F9392" s="111" t="s">
        <v>139</v>
      </c>
      <c r="G9392" s="111" t="s">
        <v>139</v>
      </c>
      <c r="H9392" s="111" t="s">
        <v>139</v>
      </c>
      <c r="I9392" s="111" t="s">
        <v>139</v>
      </c>
      <c r="J9392" t="str">
        <f t="shared" si="292"/>
        <v>4649Dyrket markOrganisk jord</v>
      </c>
      <c r="K9392" s="111">
        <v>28.726149366675592</v>
      </c>
      <c r="L9392" s="111">
        <v>1.45625</v>
      </c>
      <c r="M9392" s="111">
        <v>0</v>
      </c>
      <c r="N9392" s="112">
        <f t="shared" si="293"/>
        <v>30.182399366675593</v>
      </c>
    </row>
    <row r="9393" spans="1:14" x14ac:dyDescent="0.25">
      <c r="A9393" s="111" t="s">
        <v>840</v>
      </c>
      <c r="B9393" s="111">
        <f>INDEX(kommuner!C:C,MATCH(_xlfn.NUMBERVALUE(A9393),kommuner!B:B,0))</f>
        <v>4649</v>
      </c>
      <c r="C9393" s="111" t="s">
        <v>127</v>
      </c>
      <c r="D9393" s="111" t="s">
        <v>127</v>
      </c>
      <c r="E9393" s="111" t="s">
        <v>126</v>
      </c>
      <c r="F9393" s="111" t="s">
        <v>172</v>
      </c>
      <c r="G9393" s="111" t="s">
        <v>180</v>
      </c>
      <c r="H9393" s="111" t="s">
        <v>172</v>
      </c>
      <c r="I9393" s="111" t="s">
        <v>180</v>
      </c>
      <c r="J9393" t="str">
        <f t="shared" si="292"/>
        <v>4649SkogMineraljordBarskogHøy</v>
      </c>
      <c r="K9393" s="111">
        <v>-3.4914408319412575</v>
      </c>
      <c r="L9393" s="111">
        <v>0.85306406685236758</v>
      </c>
      <c r="M9393" s="111">
        <v>6.4056614999681585E-2</v>
      </c>
      <c r="N9393" s="112">
        <f t="shared" si="293"/>
        <v>-2.5743201500892083</v>
      </c>
    </row>
    <row r="9394" spans="1:14" x14ac:dyDescent="0.25">
      <c r="A9394" s="111" t="s">
        <v>840</v>
      </c>
      <c r="B9394" s="111">
        <f>INDEX(kommuner!C:C,MATCH(_xlfn.NUMBERVALUE(A9394),kommuner!B:B,0))</f>
        <v>4649</v>
      </c>
      <c r="C9394" s="111" t="s">
        <v>127</v>
      </c>
      <c r="D9394" s="111" t="s">
        <v>127</v>
      </c>
      <c r="E9394" s="111" t="s">
        <v>126</v>
      </c>
      <c r="F9394" s="111" t="s">
        <v>172</v>
      </c>
      <c r="G9394" s="111" t="s">
        <v>167</v>
      </c>
      <c r="H9394" s="111" t="s">
        <v>172</v>
      </c>
      <c r="I9394" s="111" t="s">
        <v>167</v>
      </c>
      <c r="J9394" t="str">
        <f t="shared" si="292"/>
        <v>4649SkogMineraljordBarskogImpediment</v>
      </c>
      <c r="K9394" s="111">
        <v>-1.1558387230259366</v>
      </c>
      <c r="L9394" s="111">
        <v>0.85306406685236758</v>
      </c>
      <c r="M9394" s="111">
        <v>6.3979989500968365E-2</v>
      </c>
      <c r="N9394" s="112">
        <f t="shared" si="293"/>
        <v>-0.23879466667260066</v>
      </c>
    </row>
    <row r="9395" spans="1:14" x14ac:dyDescent="0.25">
      <c r="A9395" s="111" t="s">
        <v>840</v>
      </c>
      <c r="B9395" s="111">
        <f>INDEX(kommuner!C:C,MATCH(_xlfn.NUMBERVALUE(A9395),kommuner!B:B,0))</f>
        <v>4649</v>
      </c>
      <c r="C9395" s="111" t="s">
        <v>127</v>
      </c>
      <c r="D9395" s="111" t="s">
        <v>127</v>
      </c>
      <c r="E9395" s="111" t="s">
        <v>126</v>
      </c>
      <c r="F9395" s="111" t="s">
        <v>172</v>
      </c>
      <c r="G9395" s="111" t="s">
        <v>190</v>
      </c>
      <c r="H9395" s="111" t="s">
        <v>172</v>
      </c>
      <c r="I9395" s="111" t="s">
        <v>190</v>
      </c>
      <c r="J9395" t="str">
        <f t="shared" si="292"/>
        <v>4649SkogMineraljordBarskogLav</v>
      </c>
      <c r="K9395" s="111">
        <v>-1.8215681825293268</v>
      </c>
      <c r="L9395" s="111">
        <v>0.85306406685236758</v>
      </c>
      <c r="M9395" s="111">
        <v>6.3979989500968365E-2</v>
      </c>
      <c r="N9395" s="112">
        <f t="shared" si="293"/>
        <v>-0.90452412617599087</v>
      </c>
    </row>
    <row r="9396" spans="1:14" x14ac:dyDescent="0.25">
      <c r="A9396" s="111" t="s">
        <v>840</v>
      </c>
      <c r="B9396" s="111">
        <f>INDEX(kommuner!C:C,MATCH(_xlfn.NUMBERVALUE(A9396),kommuner!B:B,0))</f>
        <v>4649</v>
      </c>
      <c r="C9396" s="111" t="s">
        <v>127</v>
      </c>
      <c r="D9396" s="111" t="s">
        <v>127</v>
      </c>
      <c r="E9396" s="111" t="s">
        <v>126</v>
      </c>
      <c r="F9396" s="111" t="s">
        <v>172</v>
      </c>
      <c r="G9396" s="111" t="s">
        <v>173</v>
      </c>
      <c r="H9396" s="111" t="s">
        <v>172</v>
      </c>
      <c r="I9396" s="111" t="s">
        <v>173</v>
      </c>
      <c r="J9396" t="str">
        <f t="shared" si="292"/>
        <v>4649SkogMineraljordBarskogMiddels</v>
      </c>
      <c r="K9396" s="111">
        <v>-2.9452289214132028</v>
      </c>
      <c r="L9396" s="111">
        <v>0.85306406685236758</v>
      </c>
      <c r="M9396" s="111">
        <v>6.4056614999681585E-2</v>
      </c>
      <c r="N9396" s="112">
        <f t="shared" si="293"/>
        <v>-2.0281082395611536</v>
      </c>
    </row>
    <row r="9397" spans="1:14" x14ac:dyDescent="0.25">
      <c r="A9397" s="111" t="s">
        <v>840</v>
      </c>
      <c r="B9397" s="111">
        <f>INDEX(kommuner!C:C,MATCH(_xlfn.NUMBERVALUE(A9397),kommuner!B:B,0))</f>
        <v>4649</v>
      </c>
      <c r="C9397" s="111" t="s">
        <v>127</v>
      </c>
      <c r="D9397" s="111" t="s">
        <v>127</v>
      </c>
      <c r="E9397" s="111" t="s">
        <v>126</v>
      </c>
      <c r="F9397" s="111" t="s">
        <v>172</v>
      </c>
      <c r="G9397" s="111" t="s">
        <v>186</v>
      </c>
      <c r="H9397" s="111" t="s">
        <v>172</v>
      </c>
      <c r="I9397" s="111" t="s">
        <v>186</v>
      </c>
      <c r="J9397" t="str">
        <f t="shared" si="292"/>
        <v>4649SkogMineraljordBarskogSærs høy</v>
      </c>
      <c r="K9397" s="111">
        <v>-2.734962032443129</v>
      </c>
      <c r="L9397" s="111">
        <v>0.85306406685236758</v>
      </c>
      <c r="M9397" s="111">
        <v>6.4056614999681585E-2</v>
      </c>
      <c r="N9397" s="112">
        <f t="shared" si="293"/>
        <v>-1.81784135059108</v>
      </c>
    </row>
    <row r="9398" spans="1:14" x14ac:dyDescent="0.25">
      <c r="A9398" s="111" t="s">
        <v>840</v>
      </c>
      <c r="B9398" s="111">
        <f>INDEX(kommuner!C:C,MATCH(_xlfn.NUMBERVALUE(A9398),kommuner!B:B,0))</f>
        <v>4649</v>
      </c>
      <c r="C9398" s="111" t="s">
        <v>127</v>
      </c>
      <c r="D9398" s="111" t="s">
        <v>127</v>
      </c>
      <c r="E9398" s="111" t="s">
        <v>126</v>
      </c>
      <c r="F9398" s="111" t="s">
        <v>179</v>
      </c>
      <c r="G9398" s="111" t="s">
        <v>180</v>
      </c>
      <c r="H9398" s="111" t="s">
        <v>179</v>
      </c>
      <c r="I9398" s="111" t="s">
        <v>180</v>
      </c>
      <c r="J9398" t="str">
        <f t="shared" si="292"/>
        <v>4649SkogMineraljordBlandingsskogHøy</v>
      </c>
      <c r="K9398" s="111">
        <v>-7.1939050909469406</v>
      </c>
      <c r="L9398" s="111">
        <v>0.85306406685236758</v>
      </c>
      <c r="M9398" s="111">
        <v>6.3979989500968365E-2</v>
      </c>
      <c r="N9398" s="112">
        <f t="shared" si="293"/>
        <v>-6.2768610345936047</v>
      </c>
    </row>
    <row r="9399" spans="1:14" x14ac:dyDescent="0.25">
      <c r="A9399" s="111" t="s">
        <v>840</v>
      </c>
      <c r="B9399" s="111">
        <f>INDEX(kommuner!C:C,MATCH(_xlfn.NUMBERVALUE(A9399),kommuner!B:B,0))</f>
        <v>4649</v>
      </c>
      <c r="C9399" s="111" t="s">
        <v>127</v>
      </c>
      <c r="D9399" s="111" t="s">
        <v>127</v>
      </c>
      <c r="E9399" s="111" t="s">
        <v>126</v>
      </c>
      <c r="F9399" s="111" t="s">
        <v>179</v>
      </c>
      <c r="G9399" s="111" t="s">
        <v>167</v>
      </c>
      <c r="H9399" s="111" t="s">
        <v>179</v>
      </c>
      <c r="I9399" s="111" t="s">
        <v>167</v>
      </c>
      <c r="J9399" t="str">
        <f t="shared" si="292"/>
        <v>4649SkogMineraljordBlandingsskogImpediment</v>
      </c>
      <c r="K9399" s="111">
        <v>-1.6598037998579707</v>
      </c>
      <c r="L9399" s="111">
        <v>0.85306406685236758</v>
      </c>
      <c r="M9399" s="111">
        <v>6.3979989500968365E-2</v>
      </c>
      <c r="N9399" s="112">
        <f t="shared" si="293"/>
        <v>-0.7427597435046347</v>
      </c>
    </row>
    <row r="9400" spans="1:14" x14ac:dyDescent="0.25">
      <c r="A9400" s="111" t="s">
        <v>840</v>
      </c>
      <c r="B9400" s="111">
        <f>INDEX(kommuner!C:C,MATCH(_xlfn.NUMBERVALUE(A9400),kommuner!B:B,0))</f>
        <v>4649</v>
      </c>
      <c r="C9400" s="111" t="s">
        <v>127</v>
      </c>
      <c r="D9400" s="111" t="s">
        <v>127</v>
      </c>
      <c r="E9400" s="111" t="s">
        <v>126</v>
      </c>
      <c r="F9400" s="111" t="s">
        <v>179</v>
      </c>
      <c r="G9400" s="111" t="s">
        <v>190</v>
      </c>
      <c r="H9400" s="111" t="s">
        <v>179</v>
      </c>
      <c r="I9400" s="111" t="s">
        <v>190</v>
      </c>
      <c r="J9400" t="str">
        <f t="shared" si="292"/>
        <v>4649SkogMineraljordBlandingsskogLav</v>
      </c>
      <c r="K9400" s="111">
        <v>-2.5588434197694254</v>
      </c>
      <c r="L9400" s="111">
        <v>0.85306406685236758</v>
      </c>
      <c r="M9400" s="111">
        <v>6.3979989500968365E-2</v>
      </c>
      <c r="N9400" s="112">
        <f t="shared" si="293"/>
        <v>-1.6417993634160897</v>
      </c>
    </row>
    <row r="9401" spans="1:14" x14ac:dyDescent="0.25">
      <c r="A9401" s="111" t="s">
        <v>840</v>
      </c>
      <c r="B9401" s="111">
        <f>INDEX(kommuner!C:C,MATCH(_xlfn.NUMBERVALUE(A9401),kommuner!B:B,0))</f>
        <v>4649</v>
      </c>
      <c r="C9401" s="111" t="s">
        <v>127</v>
      </c>
      <c r="D9401" s="111" t="s">
        <v>127</v>
      </c>
      <c r="E9401" s="111" t="s">
        <v>126</v>
      </c>
      <c r="F9401" s="111" t="s">
        <v>179</v>
      </c>
      <c r="G9401" s="111" t="s">
        <v>173</v>
      </c>
      <c r="H9401" s="111" t="s">
        <v>179</v>
      </c>
      <c r="I9401" s="111" t="s">
        <v>173</v>
      </c>
      <c r="J9401" t="str">
        <f t="shared" si="292"/>
        <v>4649SkogMineraljordBlandingsskogMiddels</v>
      </c>
      <c r="K9401" s="111">
        <v>-3.8687729546762566</v>
      </c>
      <c r="L9401" s="111">
        <v>0.85306406685236758</v>
      </c>
      <c r="M9401" s="111">
        <v>6.3979989500968365E-2</v>
      </c>
      <c r="N9401" s="112">
        <f t="shared" si="293"/>
        <v>-2.9517288983229206</v>
      </c>
    </row>
    <row r="9402" spans="1:14" x14ac:dyDescent="0.25">
      <c r="A9402" s="111" t="s">
        <v>840</v>
      </c>
      <c r="B9402" s="111">
        <f>INDEX(kommuner!C:C,MATCH(_xlfn.NUMBERVALUE(A9402),kommuner!B:B,0))</f>
        <v>4649</v>
      </c>
      <c r="C9402" s="111" t="s">
        <v>127</v>
      </c>
      <c r="D9402" s="111" t="s">
        <v>127</v>
      </c>
      <c r="E9402" s="111" t="s">
        <v>126</v>
      </c>
      <c r="F9402" s="111" t="s">
        <v>179</v>
      </c>
      <c r="G9402" s="111" t="s">
        <v>186</v>
      </c>
      <c r="H9402" s="111" t="s">
        <v>179</v>
      </c>
      <c r="I9402" s="111" t="s">
        <v>186</v>
      </c>
      <c r="J9402" t="str">
        <f t="shared" si="292"/>
        <v>4649SkogMineraljordBlandingsskogSærs høy</v>
      </c>
      <c r="K9402" s="111">
        <v>-2.9395925245326562</v>
      </c>
      <c r="L9402" s="111">
        <v>0.85306406685236758</v>
      </c>
      <c r="M9402" s="111">
        <v>6.3979989500968365E-2</v>
      </c>
      <c r="N9402" s="112">
        <f t="shared" si="293"/>
        <v>-2.0225484681793202</v>
      </c>
    </row>
    <row r="9403" spans="1:14" x14ac:dyDescent="0.25">
      <c r="A9403" s="111" t="s">
        <v>840</v>
      </c>
      <c r="B9403" s="111">
        <f>INDEX(kommuner!C:C,MATCH(_xlfn.NUMBERVALUE(A9403),kommuner!B:B,0))</f>
        <v>4649</v>
      </c>
      <c r="C9403" s="111" t="s">
        <v>127</v>
      </c>
      <c r="D9403" s="111" t="s">
        <v>127</v>
      </c>
      <c r="E9403" s="111" t="s">
        <v>126</v>
      </c>
      <c r="F9403" s="111" t="s">
        <v>185</v>
      </c>
      <c r="G9403" s="111" t="s">
        <v>180</v>
      </c>
      <c r="H9403" s="111" t="s">
        <v>185</v>
      </c>
      <c r="I9403" s="111" t="s">
        <v>180</v>
      </c>
      <c r="J9403" t="str">
        <f t="shared" si="292"/>
        <v>4649SkogMineraljordLauvskogHøy</v>
      </c>
      <c r="K9403" s="111">
        <v>-2.6171499611514069</v>
      </c>
      <c r="L9403" s="111">
        <v>0.85306406685236758</v>
      </c>
      <c r="M9403" s="111">
        <v>6.3979989500968365E-2</v>
      </c>
      <c r="N9403" s="112">
        <f t="shared" si="293"/>
        <v>-1.7001059047980711</v>
      </c>
    </row>
    <row r="9404" spans="1:14" x14ac:dyDescent="0.25">
      <c r="A9404" s="111" t="s">
        <v>840</v>
      </c>
      <c r="B9404" s="111">
        <f>INDEX(kommuner!C:C,MATCH(_xlfn.NUMBERVALUE(A9404),kommuner!B:B,0))</f>
        <v>4649</v>
      </c>
      <c r="C9404" s="111" t="s">
        <v>127</v>
      </c>
      <c r="D9404" s="111" t="s">
        <v>127</v>
      </c>
      <c r="E9404" s="111" t="s">
        <v>126</v>
      </c>
      <c r="F9404" s="111" t="s">
        <v>185</v>
      </c>
      <c r="G9404" s="111" t="s">
        <v>167</v>
      </c>
      <c r="H9404" s="111" t="s">
        <v>185</v>
      </c>
      <c r="I9404" s="111" t="s">
        <v>167</v>
      </c>
      <c r="J9404" t="str">
        <f t="shared" si="292"/>
        <v>4649SkogMineraljordLauvskogImpediment</v>
      </c>
      <c r="K9404" s="111">
        <v>-1.406906973132888</v>
      </c>
      <c r="L9404" s="111">
        <v>0.85306406685236758</v>
      </c>
      <c r="M9404" s="111">
        <v>6.3979989500968365E-2</v>
      </c>
      <c r="N9404" s="112">
        <f t="shared" si="293"/>
        <v>-0.48986291677955207</v>
      </c>
    </row>
    <row r="9405" spans="1:14" x14ac:dyDescent="0.25">
      <c r="A9405" s="111" t="s">
        <v>840</v>
      </c>
      <c r="B9405" s="111">
        <f>INDEX(kommuner!C:C,MATCH(_xlfn.NUMBERVALUE(A9405),kommuner!B:B,0))</f>
        <v>4649</v>
      </c>
      <c r="C9405" s="111" t="s">
        <v>127</v>
      </c>
      <c r="D9405" s="111" t="s">
        <v>127</v>
      </c>
      <c r="E9405" s="111" t="s">
        <v>126</v>
      </c>
      <c r="F9405" s="111" t="s">
        <v>185</v>
      </c>
      <c r="G9405" s="111" t="s">
        <v>190</v>
      </c>
      <c r="H9405" s="111" t="s">
        <v>185</v>
      </c>
      <c r="I9405" s="111" t="s">
        <v>190</v>
      </c>
      <c r="J9405" t="str">
        <f t="shared" si="292"/>
        <v>4649SkogMineraljordLauvskogLav</v>
      </c>
      <c r="K9405" s="111">
        <v>-8.9748170935426599E-2</v>
      </c>
      <c r="L9405" s="111">
        <v>0.85306406685236758</v>
      </c>
      <c r="M9405" s="111">
        <v>6.3979989500968365E-2</v>
      </c>
      <c r="N9405" s="112">
        <f t="shared" si="293"/>
        <v>0.82729588541790933</v>
      </c>
    </row>
    <row r="9406" spans="1:14" x14ac:dyDescent="0.25">
      <c r="A9406" s="111" t="s">
        <v>840</v>
      </c>
      <c r="B9406" s="111">
        <f>INDEX(kommuner!C:C,MATCH(_xlfn.NUMBERVALUE(A9406),kommuner!B:B,0))</f>
        <v>4649</v>
      </c>
      <c r="C9406" s="111" t="s">
        <v>127</v>
      </c>
      <c r="D9406" s="111" t="s">
        <v>127</v>
      </c>
      <c r="E9406" s="111" t="s">
        <v>126</v>
      </c>
      <c r="F9406" s="111" t="s">
        <v>185</v>
      </c>
      <c r="G9406" s="111" t="s">
        <v>173</v>
      </c>
      <c r="H9406" s="111" t="s">
        <v>185</v>
      </c>
      <c r="I9406" s="111" t="s">
        <v>173</v>
      </c>
      <c r="J9406" t="str">
        <f t="shared" si="292"/>
        <v>4649SkogMineraljordLauvskogMiddels</v>
      </c>
      <c r="K9406" s="111">
        <v>-1.7789409505847176</v>
      </c>
      <c r="L9406" s="111">
        <v>0.85306406685236758</v>
      </c>
      <c r="M9406" s="111">
        <v>6.3979989500968365E-2</v>
      </c>
      <c r="N9406" s="112">
        <f t="shared" si="293"/>
        <v>-0.86189689423138161</v>
      </c>
    </row>
    <row r="9407" spans="1:14" x14ac:dyDescent="0.25">
      <c r="A9407" s="111" t="s">
        <v>840</v>
      </c>
      <c r="B9407" s="111">
        <f>INDEX(kommuner!C:C,MATCH(_xlfn.NUMBERVALUE(A9407),kommuner!B:B,0))</f>
        <v>4649</v>
      </c>
      <c r="C9407" s="111" t="s">
        <v>127</v>
      </c>
      <c r="D9407" s="111" t="s">
        <v>127</v>
      </c>
      <c r="E9407" s="111" t="s">
        <v>126</v>
      </c>
      <c r="F9407" s="111" t="s">
        <v>185</v>
      </c>
      <c r="G9407" s="111" t="s">
        <v>186</v>
      </c>
      <c r="H9407" s="111" t="s">
        <v>185</v>
      </c>
      <c r="I9407" s="111" t="s">
        <v>186</v>
      </c>
      <c r="J9407" t="str">
        <f t="shared" si="292"/>
        <v>4649SkogMineraljordLauvskogSærs høy</v>
      </c>
      <c r="K9407" s="111">
        <v>-3.5879168219799293</v>
      </c>
      <c r="L9407" s="111">
        <v>0.85306406685236758</v>
      </c>
      <c r="M9407" s="111">
        <v>6.3979989500968365E-2</v>
      </c>
      <c r="N9407" s="112">
        <f t="shared" si="293"/>
        <v>-2.6708727656265934</v>
      </c>
    </row>
    <row r="9408" spans="1:14" x14ac:dyDescent="0.25">
      <c r="A9408" s="111" t="s">
        <v>840</v>
      </c>
      <c r="B9408" s="111">
        <f>INDEX(kommuner!C:C,MATCH(_xlfn.NUMBERVALUE(A9408),kommuner!B:B,0))</f>
        <v>4649</v>
      </c>
      <c r="C9408" s="111" t="s">
        <v>127</v>
      </c>
      <c r="D9408" s="111" t="s">
        <v>127</v>
      </c>
      <c r="E9408" s="111" t="s">
        <v>123</v>
      </c>
      <c r="F9408" s="111" t="s">
        <v>172</v>
      </c>
      <c r="G9408" s="111" t="s">
        <v>180</v>
      </c>
      <c r="H9408" s="111" t="s">
        <v>172</v>
      </c>
      <c r="I9408" s="111" t="s">
        <v>180</v>
      </c>
      <c r="J9408" t="str">
        <f t="shared" si="292"/>
        <v>4649SkogOrganisk jordBarskogHøy</v>
      </c>
      <c r="K9408" s="111">
        <v>-2.5184559031994138</v>
      </c>
      <c r="L9408" s="111">
        <v>0.92784825435236762</v>
      </c>
      <c r="M9408" s="111">
        <v>0.46518126042825314</v>
      </c>
      <c r="N9408" s="112">
        <f t="shared" si="293"/>
        <v>-1.1254263884187932</v>
      </c>
    </row>
    <row r="9409" spans="1:14" x14ac:dyDescent="0.25">
      <c r="A9409" s="111" t="s">
        <v>840</v>
      </c>
      <c r="B9409" s="111">
        <f>INDEX(kommuner!C:C,MATCH(_xlfn.NUMBERVALUE(A9409),kommuner!B:B,0))</f>
        <v>4649</v>
      </c>
      <c r="C9409" s="111" t="s">
        <v>127</v>
      </c>
      <c r="D9409" s="111" t="s">
        <v>127</v>
      </c>
      <c r="E9409" s="111" t="s">
        <v>123</v>
      </c>
      <c r="F9409" s="111" t="s">
        <v>172</v>
      </c>
      <c r="G9409" s="111" t="s">
        <v>167</v>
      </c>
      <c r="H9409" s="111" t="s">
        <v>172</v>
      </c>
      <c r="I9409" s="111" t="s">
        <v>167</v>
      </c>
      <c r="J9409" t="str">
        <f t="shared" si="292"/>
        <v>4649SkogOrganisk jordBarskogImpediment</v>
      </c>
      <c r="K9409" s="111">
        <v>-0.13011741963904588</v>
      </c>
      <c r="L9409" s="111">
        <v>0.92784825435236762</v>
      </c>
      <c r="M9409" s="111">
        <v>0.46510463492953991</v>
      </c>
      <c r="N9409" s="112">
        <f t="shared" si="293"/>
        <v>1.2628354696428616</v>
      </c>
    </row>
    <row r="9410" spans="1:14" x14ac:dyDescent="0.25">
      <c r="A9410" s="111" t="s">
        <v>840</v>
      </c>
      <c r="B9410" s="111">
        <f>INDEX(kommuner!C:C,MATCH(_xlfn.NUMBERVALUE(A9410),kommuner!B:B,0))</f>
        <v>4649</v>
      </c>
      <c r="C9410" s="111" t="s">
        <v>127</v>
      </c>
      <c r="D9410" s="111" t="s">
        <v>127</v>
      </c>
      <c r="E9410" s="111" t="s">
        <v>123</v>
      </c>
      <c r="F9410" s="111" t="s">
        <v>172</v>
      </c>
      <c r="G9410" s="111" t="s">
        <v>190</v>
      </c>
      <c r="H9410" s="111" t="s">
        <v>172</v>
      </c>
      <c r="I9410" s="111" t="s">
        <v>190</v>
      </c>
      <c r="J9410" t="str">
        <f t="shared" si="292"/>
        <v>4649SkogOrganisk jordBarskogLav</v>
      </c>
      <c r="K9410" s="111">
        <v>-0.50666953101693391</v>
      </c>
      <c r="L9410" s="111">
        <v>0.92784825435236762</v>
      </c>
      <c r="M9410" s="111">
        <v>0.46510463492953991</v>
      </c>
      <c r="N9410" s="112">
        <f t="shared" si="293"/>
        <v>0.88628335826497362</v>
      </c>
    </row>
    <row r="9411" spans="1:14" x14ac:dyDescent="0.25">
      <c r="A9411" s="111" t="s">
        <v>840</v>
      </c>
      <c r="B9411" s="111">
        <f>INDEX(kommuner!C:C,MATCH(_xlfn.NUMBERVALUE(A9411),kommuner!B:B,0))</f>
        <v>4649</v>
      </c>
      <c r="C9411" s="111" t="s">
        <v>127</v>
      </c>
      <c r="D9411" s="111" t="s">
        <v>127</v>
      </c>
      <c r="E9411" s="111" t="s">
        <v>123</v>
      </c>
      <c r="F9411" s="111" t="s">
        <v>172</v>
      </c>
      <c r="G9411" s="111" t="s">
        <v>173</v>
      </c>
      <c r="H9411" s="111" t="s">
        <v>172</v>
      </c>
      <c r="I9411" s="111" t="s">
        <v>173</v>
      </c>
      <c r="J9411" t="str">
        <f t="shared" ref="J9411:J9474" si="294">B9411&amp;C9411&amp;E9411&amp;IF(C9411="Skog",F9411&amp;G9411,"")</f>
        <v>4649SkogOrganisk jordBarskogMiddels</v>
      </c>
      <c r="K9411" s="111">
        <v>-1.5571490961494638</v>
      </c>
      <c r="L9411" s="111">
        <v>0.92784825435236762</v>
      </c>
      <c r="M9411" s="111">
        <v>0.46518126042825314</v>
      </c>
      <c r="N9411" s="112">
        <f t="shared" ref="N9411:N9474" si="295">SUM(K9411:M9411)</f>
        <v>-0.16411958136884308</v>
      </c>
    </row>
    <row r="9412" spans="1:14" x14ac:dyDescent="0.25">
      <c r="A9412" s="111" t="s">
        <v>840</v>
      </c>
      <c r="B9412" s="111">
        <f>INDEX(kommuner!C:C,MATCH(_xlfn.NUMBERVALUE(A9412),kommuner!B:B,0))</f>
        <v>4649</v>
      </c>
      <c r="C9412" s="111" t="s">
        <v>127</v>
      </c>
      <c r="D9412" s="111" t="s">
        <v>127</v>
      </c>
      <c r="E9412" s="111" t="s">
        <v>123</v>
      </c>
      <c r="F9412" s="111" t="s">
        <v>172</v>
      </c>
      <c r="G9412" s="111" t="s">
        <v>186</v>
      </c>
      <c r="H9412" s="111" t="s">
        <v>172</v>
      </c>
      <c r="I9412" s="111" t="s">
        <v>186</v>
      </c>
      <c r="J9412" t="str">
        <f t="shared" si="294"/>
        <v>4649SkogOrganisk jordBarskogSærs høy</v>
      </c>
      <c r="K9412" s="111">
        <v>2.5548655235722699</v>
      </c>
      <c r="L9412" s="111">
        <v>0.92784825435236762</v>
      </c>
      <c r="M9412" s="111">
        <v>0.46518126042825314</v>
      </c>
      <c r="N9412" s="112">
        <f t="shared" si="295"/>
        <v>3.9478950383528906</v>
      </c>
    </row>
    <row r="9413" spans="1:14" x14ac:dyDescent="0.25">
      <c r="A9413" s="111" t="s">
        <v>840</v>
      </c>
      <c r="B9413" s="111">
        <f>INDEX(kommuner!C:C,MATCH(_xlfn.NUMBERVALUE(A9413),kommuner!B:B,0))</f>
        <v>4649</v>
      </c>
      <c r="C9413" s="111" t="s">
        <v>127</v>
      </c>
      <c r="D9413" s="111" t="s">
        <v>127</v>
      </c>
      <c r="E9413" s="111" t="s">
        <v>123</v>
      </c>
      <c r="F9413" s="111" t="s">
        <v>179</v>
      </c>
      <c r="G9413" s="111" t="s">
        <v>180</v>
      </c>
      <c r="H9413" s="111" t="s">
        <v>179</v>
      </c>
      <c r="I9413" s="111" t="s">
        <v>180</v>
      </c>
      <c r="J9413" t="str">
        <f t="shared" si="294"/>
        <v>4649SkogOrganisk jordBlandingsskogHøy</v>
      </c>
      <c r="K9413" s="111">
        <v>-5.5554344456832343</v>
      </c>
      <c r="L9413" s="111">
        <v>0.92784825435236762</v>
      </c>
      <c r="M9413" s="111">
        <v>0.46510463492953991</v>
      </c>
      <c r="N9413" s="112">
        <f t="shared" si="295"/>
        <v>-4.1624815564013264</v>
      </c>
    </row>
    <row r="9414" spans="1:14" x14ac:dyDescent="0.25">
      <c r="A9414" s="111" t="s">
        <v>840</v>
      </c>
      <c r="B9414" s="111">
        <f>INDEX(kommuner!C:C,MATCH(_xlfn.NUMBERVALUE(A9414),kommuner!B:B,0))</f>
        <v>4649</v>
      </c>
      <c r="C9414" s="111" t="s">
        <v>127</v>
      </c>
      <c r="D9414" s="111" t="s">
        <v>127</v>
      </c>
      <c r="E9414" s="111" t="s">
        <v>123</v>
      </c>
      <c r="F9414" s="111" t="s">
        <v>179</v>
      </c>
      <c r="G9414" s="111" t="s">
        <v>167</v>
      </c>
      <c r="H9414" s="111" t="s">
        <v>179</v>
      </c>
      <c r="I9414" s="111" t="s">
        <v>167</v>
      </c>
      <c r="J9414" t="str">
        <f t="shared" si="294"/>
        <v>4649SkogOrganisk jordBlandingsskogImpediment</v>
      </c>
      <c r="K9414" s="111">
        <v>-0.28586344175800005</v>
      </c>
      <c r="L9414" s="111">
        <v>0.92784825435236762</v>
      </c>
      <c r="M9414" s="111">
        <v>0.46510463492953991</v>
      </c>
      <c r="N9414" s="112">
        <f t="shared" si="295"/>
        <v>1.1070894475239075</v>
      </c>
    </row>
    <row r="9415" spans="1:14" x14ac:dyDescent="0.25">
      <c r="A9415" s="111" t="s">
        <v>840</v>
      </c>
      <c r="B9415" s="111">
        <f>INDEX(kommuner!C:C,MATCH(_xlfn.NUMBERVALUE(A9415),kommuner!B:B,0))</f>
        <v>4649</v>
      </c>
      <c r="C9415" s="111" t="s">
        <v>127</v>
      </c>
      <c r="D9415" s="111" t="s">
        <v>127</v>
      </c>
      <c r="E9415" s="111" t="s">
        <v>123</v>
      </c>
      <c r="F9415" s="111" t="s">
        <v>179</v>
      </c>
      <c r="G9415" s="111" t="s">
        <v>190</v>
      </c>
      <c r="H9415" s="111" t="s">
        <v>179</v>
      </c>
      <c r="I9415" s="111" t="s">
        <v>190</v>
      </c>
      <c r="J9415" t="str">
        <f t="shared" si="294"/>
        <v>4649SkogOrganisk jordBlandingsskogLav</v>
      </c>
      <c r="K9415" s="111">
        <v>-1.2347339377887629</v>
      </c>
      <c r="L9415" s="111">
        <v>0.92784825435236762</v>
      </c>
      <c r="M9415" s="111">
        <v>0.46510463492953991</v>
      </c>
      <c r="N9415" s="112">
        <f t="shared" si="295"/>
        <v>0.15821895149314458</v>
      </c>
    </row>
    <row r="9416" spans="1:14" x14ac:dyDescent="0.25">
      <c r="A9416" s="111" t="s">
        <v>840</v>
      </c>
      <c r="B9416" s="111">
        <f>INDEX(kommuner!C:C,MATCH(_xlfn.NUMBERVALUE(A9416),kommuner!B:B,0))</f>
        <v>4649</v>
      </c>
      <c r="C9416" s="111" t="s">
        <v>127</v>
      </c>
      <c r="D9416" s="111" t="s">
        <v>127</v>
      </c>
      <c r="E9416" s="111" t="s">
        <v>123</v>
      </c>
      <c r="F9416" s="111" t="s">
        <v>179</v>
      </c>
      <c r="G9416" s="111" t="s">
        <v>173</v>
      </c>
      <c r="H9416" s="111" t="s">
        <v>179</v>
      </c>
      <c r="I9416" s="111" t="s">
        <v>173</v>
      </c>
      <c r="J9416" t="str">
        <f t="shared" si="294"/>
        <v>4649SkogOrganisk jordBlandingsskogMiddels</v>
      </c>
      <c r="K9416" s="111">
        <v>-2.4239591752717748</v>
      </c>
      <c r="L9416" s="111">
        <v>0.92784825435236762</v>
      </c>
      <c r="M9416" s="111">
        <v>0.46510463492953991</v>
      </c>
      <c r="N9416" s="112">
        <f t="shared" si="295"/>
        <v>-1.0310062859898674</v>
      </c>
    </row>
    <row r="9417" spans="1:14" x14ac:dyDescent="0.25">
      <c r="A9417" s="111" t="s">
        <v>840</v>
      </c>
      <c r="B9417" s="111">
        <f>INDEX(kommuner!C:C,MATCH(_xlfn.NUMBERVALUE(A9417),kommuner!B:B,0))</f>
        <v>4649</v>
      </c>
      <c r="C9417" s="111" t="s">
        <v>127</v>
      </c>
      <c r="D9417" s="111" t="s">
        <v>127</v>
      </c>
      <c r="E9417" s="111" t="s">
        <v>123</v>
      </c>
      <c r="F9417" s="111" t="s">
        <v>179</v>
      </c>
      <c r="G9417" s="111" t="s">
        <v>186</v>
      </c>
      <c r="H9417" s="111" t="s">
        <v>179</v>
      </c>
      <c r="I9417" s="111" t="s">
        <v>186</v>
      </c>
      <c r="J9417" t="str">
        <f t="shared" si="294"/>
        <v>4649SkogOrganisk jordBlandingsskogSærs høy</v>
      </c>
      <c r="K9417" s="111">
        <v>-1.5726115302258048</v>
      </c>
      <c r="L9417" s="111">
        <v>0.92784825435236762</v>
      </c>
      <c r="M9417" s="111">
        <v>0.46510463492953991</v>
      </c>
      <c r="N9417" s="112">
        <f t="shared" si="295"/>
        <v>-0.17965864094389727</v>
      </c>
    </row>
    <row r="9418" spans="1:14" x14ac:dyDescent="0.25">
      <c r="A9418" s="111" t="s">
        <v>840</v>
      </c>
      <c r="B9418" s="111">
        <f>INDEX(kommuner!C:C,MATCH(_xlfn.NUMBERVALUE(A9418),kommuner!B:B,0))</f>
        <v>4649</v>
      </c>
      <c r="C9418" s="111" t="s">
        <v>127</v>
      </c>
      <c r="D9418" s="111" t="s">
        <v>127</v>
      </c>
      <c r="E9418" s="111" t="s">
        <v>123</v>
      </c>
      <c r="F9418" s="111" t="s">
        <v>185</v>
      </c>
      <c r="G9418" s="111" t="s">
        <v>180</v>
      </c>
      <c r="H9418" s="111" t="s">
        <v>185</v>
      </c>
      <c r="I9418" s="111" t="s">
        <v>180</v>
      </c>
      <c r="J9418" t="str">
        <f t="shared" si="294"/>
        <v>4649SkogOrganisk jordLauvskogHøy</v>
      </c>
      <c r="K9418" s="111">
        <v>-1.9913688882377358</v>
      </c>
      <c r="L9418" s="111">
        <v>0.92784825435236762</v>
      </c>
      <c r="M9418" s="111">
        <v>0.46510463492953991</v>
      </c>
      <c r="N9418" s="112">
        <f t="shared" si="295"/>
        <v>-0.59841599895582831</v>
      </c>
    </row>
    <row r="9419" spans="1:14" x14ac:dyDescent="0.25">
      <c r="A9419" s="111" t="s">
        <v>840</v>
      </c>
      <c r="B9419" s="111">
        <f>INDEX(kommuner!C:C,MATCH(_xlfn.NUMBERVALUE(A9419),kommuner!B:B,0))</f>
        <v>4649</v>
      </c>
      <c r="C9419" s="111" t="s">
        <v>127</v>
      </c>
      <c r="D9419" s="111" t="s">
        <v>127</v>
      </c>
      <c r="E9419" s="111" t="s">
        <v>123</v>
      </c>
      <c r="F9419" s="111" t="s">
        <v>185</v>
      </c>
      <c r="G9419" s="111" t="s">
        <v>167</v>
      </c>
      <c r="H9419" s="111" t="s">
        <v>185</v>
      </c>
      <c r="I9419" s="111" t="s">
        <v>167</v>
      </c>
      <c r="J9419" t="str">
        <f t="shared" si="294"/>
        <v>4649SkogOrganisk jordLauvskogImpediment</v>
      </c>
      <c r="K9419" s="111">
        <v>0.35000626494250675</v>
      </c>
      <c r="L9419" s="111">
        <v>0.92784825435236762</v>
      </c>
      <c r="M9419" s="111">
        <v>0.46510463492953991</v>
      </c>
      <c r="N9419" s="112">
        <f t="shared" si="295"/>
        <v>1.7429591542244141</v>
      </c>
    </row>
    <row r="9420" spans="1:14" x14ac:dyDescent="0.25">
      <c r="A9420" s="111" t="s">
        <v>840</v>
      </c>
      <c r="B9420" s="111">
        <f>INDEX(kommuner!C:C,MATCH(_xlfn.NUMBERVALUE(A9420),kommuner!B:B,0))</f>
        <v>4649</v>
      </c>
      <c r="C9420" s="111" t="s">
        <v>127</v>
      </c>
      <c r="D9420" s="111" t="s">
        <v>127</v>
      </c>
      <c r="E9420" s="111" t="s">
        <v>123</v>
      </c>
      <c r="F9420" s="111" t="s">
        <v>185</v>
      </c>
      <c r="G9420" s="111" t="s">
        <v>190</v>
      </c>
      <c r="H9420" s="111" t="s">
        <v>185</v>
      </c>
      <c r="I9420" s="111" t="s">
        <v>190</v>
      </c>
      <c r="J9420" t="str">
        <f t="shared" si="294"/>
        <v>4649SkogOrganisk jordLauvskogLav</v>
      </c>
      <c r="K9420" s="111">
        <v>1.1144075558526714</v>
      </c>
      <c r="L9420" s="111">
        <v>0.92784825435236762</v>
      </c>
      <c r="M9420" s="111">
        <v>0.46510463492953991</v>
      </c>
      <c r="N9420" s="112">
        <f t="shared" si="295"/>
        <v>2.5073604451345788</v>
      </c>
    </row>
    <row r="9421" spans="1:14" x14ac:dyDescent="0.25">
      <c r="A9421" s="111" t="s">
        <v>840</v>
      </c>
      <c r="B9421" s="111">
        <f>INDEX(kommuner!C:C,MATCH(_xlfn.NUMBERVALUE(A9421),kommuner!B:B,0))</f>
        <v>4649</v>
      </c>
      <c r="C9421" s="111" t="s">
        <v>127</v>
      </c>
      <c r="D9421" s="111" t="s">
        <v>127</v>
      </c>
      <c r="E9421" s="111" t="s">
        <v>123</v>
      </c>
      <c r="F9421" s="111" t="s">
        <v>185</v>
      </c>
      <c r="G9421" s="111" t="s">
        <v>173</v>
      </c>
      <c r="H9421" s="111" t="s">
        <v>185</v>
      </c>
      <c r="I9421" s="111" t="s">
        <v>173</v>
      </c>
      <c r="J9421" t="str">
        <f t="shared" si="294"/>
        <v>4649SkogOrganisk jordLauvskogMiddels</v>
      </c>
      <c r="K9421" s="111">
        <v>-0.62664468270982987</v>
      </c>
      <c r="L9421" s="111">
        <v>0.92784825435236762</v>
      </c>
      <c r="M9421" s="111">
        <v>0.46510463492953991</v>
      </c>
      <c r="N9421" s="112">
        <f t="shared" si="295"/>
        <v>0.76630820657207765</v>
      </c>
    </row>
    <row r="9422" spans="1:14" x14ac:dyDescent="0.25">
      <c r="A9422" s="111" t="s">
        <v>840</v>
      </c>
      <c r="B9422" s="111">
        <f>INDEX(kommuner!C:C,MATCH(_xlfn.NUMBERVALUE(A9422),kommuner!B:B,0))</f>
        <v>4649</v>
      </c>
      <c r="C9422" s="111" t="s">
        <v>127</v>
      </c>
      <c r="D9422" s="111" t="s">
        <v>127</v>
      </c>
      <c r="E9422" s="111" t="s">
        <v>123</v>
      </c>
      <c r="F9422" s="111" t="s">
        <v>185</v>
      </c>
      <c r="G9422" s="111" t="s">
        <v>186</v>
      </c>
      <c r="H9422" s="111" t="s">
        <v>185</v>
      </c>
      <c r="I9422" s="111" t="s">
        <v>186</v>
      </c>
      <c r="J9422" t="str">
        <f t="shared" si="294"/>
        <v>4649SkogOrganisk jordLauvskogSærs høy</v>
      </c>
      <c r="K9422" s="111">
        <v>-1.8997279926091779</v>
      </c>
      <c r="L9422" s="111">
        <v>0.92784825435236762</v>
      </c>
      <c r="M9422" s="111">
        <v>0.46510463492953991</v>
      </c>
      <c r="N9422" s="112">
        <f t="shared" si="295"/>
        <v>-0.50677510332727038</v>
      </c>
    </row>
    <row r="9423" spans="1:14" x14ac:dyDescent="0.25">
      <c r="A9423" s="111" t="s">
        <v>840</v>
      </c>
      <c r="B9423" s="111">
        <f>INDEX(kommuner!C:C,MATCH(_xlfn.NUMBERVALUE(A9423),kommuner!B:B,0))</f>
        <v>4649</v>
      </c>
      <c r="C9423" s="111" t="s">
        <v>83</v>
      </c>
      <c r="D9423" s="111" t="s">
        <v>83</v>
      </c>
      <c r="E9423" s="111" t="s">
        <v>126</v>
      </c>
      <c r="F9423" s="111" t="s">
        <v>139</v>
      </c>
      <c r="G9423" s="111" t="s">
        <v>139</v>
      </c>
      <c r="H9423" s="111" t="s">
        <v>139</v>
      </c>
      <c r="I9423" s="111" t="s">
        <v>139</v>
      </c>
      <c r="J9423" t="str">
        <f t="shared" si="294"/>
        <v>4649Utbygd arealMineraljord</v>
      </c>
      <c r="K9423" s="111">
        <v>-1.3010725986550351</v>
      </c>
      <c r="L9423" s="111">
        <v>0</v>
      </c>
      <c r="M9423" s="111">
        <v>1.303047089454229E-2</v>
      </c>
      <c r="N9423" s="112">
        <f t="shared" si="295"/>
        <v>-1.2880421277604928</v>
      </c>
    </row>
    <row r="9424" spans="1:14" x14ac:dyDescent="0.25">
      <c r="A9424" s="111" t="s">
        <v>840</v>
      </c>
      <c r="B9424" s="111">
        <f>INDEX(kommuner!C:C,MATCH(_xlfn.NUMBERVALUE(A9424),kommuner!B:B,0))</f>
        <v>4649</v>
      </c>
      <c r="C9424" s="111" t="s">
        <v>83</v>
      </c>
      <c r="D9424" s="111" t="s">
        <v>83</v>
      </c>
      <c r="E9424" s="111" t="s">
        <v>123</v>
      </c>
      <c r="F9424" s="111" t="s">
        <v>139</v>
      </c>
      <c r="G9424" s="111" t="s">
        <v>139</v>
      </c>
      <c r="H9424" s="111" t="s">
        <v>139</v>
      </c>
      <c r="I9424" s="111" t="s">
        <v>139</v>
      </c>
      <c r="J9424" t="str">
        <f t="shared" si="294"/>
        <v>4649Utbygd arealOrganisk jord</v>
      </c>
      <c r="K9424" s="111">
        <v>29.011421395201612</v>
      </c>
      <c r="L9424" s="111">
        <v>0</v>
      </c>
      <c r="M9424" s="111">
        <v>1.303047089454229E-2</v>
      </c>
      <c r="N9424" s="112">
        <f t="shared" si="295"/>
        <v>29.024451866096154</v>
      </c>
    </row>
    <row r="9425" spans="1:14" x14ac:dyDescent="0.25">
      <c r="A9425" s="111" t="s">
        <v>840</v>
      </c>
      <c r="B9425" s="111">
        <f>INDEX(kommuner!C:C,MATCH(_xlfn.NUMBERVALUE(A9425),kommuner!B:B,0))</f>
        <v>4649</v>
      </c>
      <c r="C9425" s="111" t="s">
        <v>181</v>
      </c>
      <c r="D9425" s="111" t="s">
        <v>181</v>
      </c>
      <c r="E9425" s="111" t="s">
        <v>123</v>
      </c>
      <c r="F9425" s="111" t="s">
        <v>139</v>
      </c>
      <c r="G9425" s="111" t="s">
        <v>139</v>
      </c>
      <c r="H9425" s="111" t="s">
        <v>139</v>
      </c>
      <c r="I9425" s="111" t="s">
        <v>139</v>
      </c>
      <c r="J9425" t="str">
        <f t="shared" si="294"/>
        <v>4649Vann og myrOrganisk jord</v>
      </c>
      <c r="K9425" s="111">
        <v>-0.38124953903444653</v>
      </c>
      <c r="L9425" s="111">
        <v>0</v>
      </c>
      <c r="M9425" s="111">
        <v>0</v>
      </c>
      <c r="N9425" s="112">
        <f t="shared" si="295"/>
        <v>-0.38124953903444653</v>
      </c>
    </row>
    <row r="9426" spans="1:14" x14ac:dyDescent="0.25">
      <c r="A9426" s="111" t="s">
        <v>841</v>
      </c>
      <c r="B9426" s="111">
        <f>INDEX(kommuner!C:C,MATCH(_xlfn.NUMBERVALUE(A9426),kommuner!B:B,0))</f>
        <v>4649</v>
      </c>
      <c r="C9426" s="111" t="s">
        <v>82</v>
      </c>
      <c r="D9426" s="111" t="s">
        <v>82</v>
      </c>
      <c r="E9426" s="111" t="s">
        <v>126</v>
      </c>
      <c r="F9426" s="111" t="s">
        <v>139</v>
      </c>
      <c r="G9426" s="111" t="s">
        <v>139</v>
      </c>
      <c r="H9426" s="111" t="s">
        <v>139</v>
      </c>
      <c r="I9426" s="111" t="s">
        <v>139</v>
      </c>
      <c r="J9426" t="str">
        <f t="shared" si="294"/>
        <v>4649Annen utmarkMineraljord</v>
      </c>
      <c r="K9426" s="111">
        <v>-0.12122885237983599</v>
      </c>
      <c r="L9426" s="111">
        <v>0</v>
      </c>
      <c r="M9426" s="111">
        <v>0</v>
      </c>
      <c r="N9426" s="112">
        <f t="shared" si="295"/>
        <v>-0.12122885237983599</v>
      </c>
    </row>
    <row r="9427" spans="1:14" x14ac:dyDescent="0.25">
      <c r="A9427" s="111" t="s">
        <v>841</v>
      </c>
      <c r="B9427" s="111">
        <f>INDEX(kommuner!C:C,MATCH(_xlfn.NUMBERVALUE(A9427),kommuner!B:B,0))</f>
        <v>4649</v>
      </c>
      <c r="C9427" s="111" t="s">
        <v>121</v>
      </c>
      <c r="D9427" s="111" t="s">
        <v>121</v>
      </c>
      <c r="E9427" s="111" t="s">
        <v>126</v>
      </c>
      <c r="F9427" s="111" t="s">
        <v>139</v>
      </c>
      <c r="G9427" s="111" t="s">
        <v>139</v>
      </c>
      <c r="H9427" s="111" t="s">
        <v>139</v>
      </c>
      <c r="I9427" s="111" t="s">
        <v>139</v>
      </c>
      <c r="J9427" t="str">
        <f t="shared" si="294"/>
        <v>4649BeiteMineraljord</v>
      </c>
      <c r="K9427" s="111">
        <v>-0.96338340838695502</v>
      </c>
      <c r="L9427" s="111">
        <v>0</v>
      </c>
      <c r="M9427" s="111">
        <v>1.2448711246839999E-7</v>
      </c>
      <c r="N9427" s="112">
        <f t="shared" si="295"/>
        <v>-0.96338328389984251</v>
      </c>
    </row>
    <row r="9428" spans="1:14" x14ac:dyDescent="0.25">
      <c r="A9428" s="111" t="s">
        <v>841</v>
      </c>
      <c r="B9428" s="111">
        <f>INDEX(kommuner!C:C,MATCH(_xlfn.NUMBERVALUE(A9428),kommuner!B:B,0))</f>
        <v>4649</v>
      </c>
      <c r="C9428" s="111" t="s">
        <v>121</v>
      </c>
      <c r="D9428" s="111" t="s">
        <v>121</v>
      </c>
      <c r="E9428" s="111" t="s">
        <v>123</v>
      </c>
      <c r="F9428" s="111" t="s">
        <v>139</v>
      </c>
      <c r="G9428" s="111" t="s">
        <v>139</v>
      </c>
      <c r="H9428" s="111" t="s">
        <v>139</v>
      </c>
      <c r="I9428" s="111" t="s">
        <v>139</v>
      </c>
      <c r="J9428" t="str">
        <f t="shared" si="294"/>
        <v>4649BeiteOrganisk jord</v>
      </c>
      <c r="K9428" s="111">
        <v>12.077525935985037</v>
      </c>
      <c r="L9428" s="111">
        <v>1.6412500000000001</v>
      </c>
      <c r="M9428" s="111">
        <v>0</v>
      </c>
      <c r="N9428" s="112">
        <f t="shared" si="295"/>
        <v>13.718775935985036</v>
      </c>
    </row>
    <row r="9429" spans="1:14" x14ac:dyDescent="0.25">
      <c r="A9429" s="111" t="s">
        <v>841</v>
      </c>
      <c r="B9429" s="111">
        <f>INDEX(kommuner!C:C,MATCH(_xlfn.NUMBERVALUE(A9429),kommuner!B:B,0))</f>
        <v>4649</v>
      </c>
      <c r="C9429" s="111" t="s">
        <v>84</v>
      </c>
      <c r="D9429" s="111" t="s">
        <v>84</v>
      </c>
      <c r="E9429" s="111" t="s">
        <v>126</v>
      </c>
      <c r="F9429" s="111" t="s">
        <v>139</v>
      </c>
      <c r="G9429" s="111" t="s">
        <v>139</v>
      </c>
      <c r="H9429" s="111" t="s">
        <v>139</v>
      </c>
      <c r="I9429" s="111" t="s">
        <v>139</v>
      </c>
      <c r="J9429" t="str">
        <f t="shared" si="294"/>
        <v>4649Dyrket markMineraljord</v>
      </c>
      <c r="K9429" s="111">
        <v>-0.77042202609341914</v>
      </c>
      <c r="L9429" s="111">
        <v>0</v>
      </c>
      <c r="M9429" s="111">
        <v>0</v>
      </c>
      <c r="N9429" s="112">
        <f t="shared" si="295"/>
        <v>-0.77042202609341914</v>
      </c>
    </row>
    <row r="9430" spans="1:14" x14ac:dyDescent="0.25">
      <c r="A9430" s="111" t="s">
        <v>841</v>
      </c>
      <c r="B9430" s="111">
        <f>INDEX(kommuner!C:C,MATCH(_xlfn.NUMBERVALUE(A9430),kommuner!B:B,0))</f>
        <v>4649</v>
      </c>
      <c r="C9430" s="111" t="s">
        <v>84</v>
      </c>
      <c r="D9430" s="111" t="s">
        <v>84</v>
      </c>
      <c r="E9430" s="111" t="s">
        <v>123</v>
      </c>
      <c r="F9430" s="111" t="s">
        <v>139</v>
      </c>
      <c r="G9430" s="111" t="s">
        <v>139</v>
      </c>
      <c r="H9430" s="111" t="s">
        <v>139</v>
      </c>
      <c r="I9430" s="111" t="s">
        <v>139</v>
      </c>
      <c r="J9430" t="str">
        <f t="shared" si="294"/>
        <v>4649Dyrket markOrganisk jord</v>
      </c>
      <c r="K9430" s="111">
        <v>28.726149366675592</v>
      </c>
      <c r="L9430" s="111">
        <v>1.45625</v>
      </c>
      <c r="M9430" s="111">
        <v>0</v>
      </c>
      <c r="N9430" s="112">
        <f t="shared" si="295"/>
        <v>30.182399366675593</v>
      </c>
    </row>
    <row r="9431" spans="1:14" x14ac:dyDescent="0.25">
      <c r="A9431" s="111" t="s">
        <v>841</v>
      </c>
      <c r="B9431" s="111">
        <f>INDEX(kommuner!C:C,MATCH(_xlfn.NUMBERVALUE(A9431),kommuner!B:B,0))</f>
        <v>4649</v>
      </c>
      <c r="C9431" s="111" t="s">
        <v>127</v>
      </c>
      <c r="D9431" s="111" t="s">
        <v>127</v>
      </c>
      <c r="E9431" s="111" t="s">
        <v>126</v>
      </c>
      <c r="F9431" s="111" t="s">
        <v>172</v>
      </c>
      <c r="G9431" s="111" t="s">
        <v>180</v>
      </c>
      <c r="H9431" s="111" t="s">
        <v>172</v>
      </c>
      <c r="I9431" s="111" t="s">
        <v>180</v>
      </c>
      <c r="J9431" t="str">
        <f t="shared" si="294"/>
        <v>4649SkogMineraljordBarskogHøy</v>
      </c>
      <c r="K9431" s="111">
        <v>-3.4914408319412575</v>
      </c>
      <c r="L9431" s="111">
        <v>0.85306406685236758</v>
      </c>
      <c r="M9431" s="111">
        <v>6.4056614999681585E-2</v>
      </c>
      <c r="N9431" s="112">
        <f t="shared" si="295"/>
        <v>-2.5743201500892083</v>
      </c>
    </row>
    <row r="9432" spans="1:14" x14ac:dyDescent="0.25">
      <c r="A9432" s="111" t="s">
        <v>841</v>
      </c>
      <c r="B9432" s="111">
        <f>INDEX(kommuner!C:C,MATCH(_xlfn.NUMBERVALUE(A9432),kommuner!B:B,0))</f>
        <v>4649</v>
      </c>
      <c r="C9432" s="111" t="s">
        <v>127</v>
      </c>
      <c r="D9432" s="111" t="s">
        <v>127</v>
      </c>
      <c r="E9432" s="111" t="s">
        <v>126</v>
      </c>
      <c r="F9432" s="111" t="s">
        <v>172</v>
      </c>
      <c r="G9432" s="111" t="s">
        <v>167</v>
      </c>
      <c r="H9432" s="111" t="s">
        <v>172</v>
      </c>
      <c r="I9432" s="111" t="s">
        <v>167</v>
      </c>
      <c r="J9432" t="str">
        <f t="shared" si="294"/>
        <v>4649SkogMineraljordBarskogImpediment</v>
      </c>
      <c r="K9432" s="111">
        <v>-1.1558387230259366</v>
      </c>
      <c r="L9432" s="111">
        <v>0.85306406685236758</v>
      </c>
      <c r="M9432" s="111">
        <v>6.3979989500968365E-2</v>
      </c>
      <c r="N9432" s="112">
        <f t="shared" si="295"/>
        <v>-0.23879466667260066</v>
      </c>
    </row>
    <row r="9433" spans="1:14" x14ac:dyDescent="0.25">
      <c r="A9433" s="111" t="s">
        <v>841</v>
      </c>
      <c r="B9433" s="111">
        <f>INDEX(kommuner!C:C,MATCH(_xlfn.NUMBERVALUE(A9433),kommuner!B:B,0))</f>
        <v>4649</v>
      </c>
      <c r="C9433" s="111" t="s">
        <v>127</v>
      </c>
      <c r="D9433" s="111" t="s">
        <v>127</v>
      </c>
      <c r="E9433" s="111" t="s">
        <v>126</v>
      </c>
      <c r="F9433" s="111" t="s">
        <v>172</v>
      </c>
      <c r="G9433" s="111" t="s">
        <v>190</v>
      </c>
      <c r="H9433" s="111" t="s">
        <v>172</v>
      </c>
      <c r="I9433" s="111" t="s">
        <v>190</v>
      </c>
      <c r="J9433" t="str">
        <f t="shared" si="294"/>
        <v>4649SkogMineraljordBarskogLav</v>
      </c>
      <c r="K9433" s="111">
        <v>-1.8215681825293268</v>
      </c>
      <c r="L9433" s="111">
        <v>0.85306406685236758</v>
      </c>
      <c r="M9433" s="111">
        <v>6.3979989500968365E-2</v>
      </c>
      <c r="N9433" s="112">
        <f t="shared" si="295"/>
        <v>-0.90452412617599087</v>
      </c>
    </row>
    <row r="9434" spans="1:14" x14ac:dyDescent="0.25">
      <c r="A9434" s="111" t="s">
        <v>841</v>
      </c>
      <c r="B9434" s="111">
        <f>INDEX(kommuner!C:C,MATCH(_xlfn.NUMBERVALUE(A9434),kommuner!B:B,0))</f>
        <v>4649</v>
      </c>
      <c r="C9434" s="111" t="s">
        <v>127</v>
      </c>
      <c r="D9434" s="111" t="s">
        <v>127</v>
      </c>
      <c r="E9434" s="111" t="s">
        <v>126</v>
      </c>
      <c r="F9434" s="111" t="s">
        <v>172</v>
      </c>
      <c r="G9434" s="111" t="s">
        <v>173</v>
      </c>
      <c r="H9434" s="111" t="s">
        <v>172</v>
      </c>
      <c r="I9434" s="111" t="s">
        <v>173</v>
      </c>
      <c r="J9434" t="str">
        <f t="shared" si="294"/>
        <v>4649SkogMineraljordBarskogMiddels</v>
      </c>
      <c r="K9434" s="111">
        <v>-2.9452289214132028</v>
      </c>
      <c r="L9434" s="111">
        <v>0.85306406685236758</v>
      </c>
      <c r="M9434" s="111">
        <v>6.4056614999681585E-2</v>
      </c>
      <c r="N9434" s="112">
        <f t="shared" si="295"/>
        <v>-2.0281082395611536</v>
      </c>
    </row>
    <row r="9435" spans="1:14" x14ac:dyDescent="0.25">
      <c r="A9435" s="111" t="s">
        <v>841</v>
      </c>
      <c r="B9435" s="111">
        <f>INDEX(kommuner!C:C,MATCH(_xlfn.NUMBERVALUE(A9435),kommuner!B:B,0))</f>
        <v>4649</v>
      </c>
      <c r="C9435" s="111" t="s">
        <v>127</v>
      </c>
      <c r="D9435" s="111" t="s">
        <v>127</v>
      </c>
      <c r="E9435" s="111" t="s">
        <v>126</v>
      </c>
      <c r="F9435" s="111" t="s">
        <v>172</v>
      </c>
      <c r="G9435" s="111" t="s">
        <v>186</v>
      </c>
      <c r="H9435" s="111" t="s">
        <v>172</v>
      </c>
      <c r="I9435" s="111" t="s">
        <v>186</v>
      </c>
      <c r="J9435" t="str">
        <f t="shared" si="294"/>
        <v>4649SkogMineraljordBarskogSærs høy</v>
      </c>
      <c r="K9435" s="111">
        <v>-2.734962032443129</v>
      </c>
      <c r="L9435" s="111">
        <v>0.85306406685236758</v>
      </c>
      <c r="M9435" s="111">
        <v>6.4056614999681585E-2</v>
      </c>
      <c r="N9435" s="112">
        <f t="shared" si="295"/>
        <v>-1.81784135059108</v>
      </c>
    </row>
    <row r="9436" spans="1:14" x14ac:dyDescent="0.25">
      <c r="A9436" s="111" t="s">
        <v>841</v>
      </c>
      <c r="B9436" s="111">
        <f>INDEX(kommuner!C:C,MATCH(_xlfn.NUMBERVALUE(A9436),kommuner!B:B,0))</f>
        <v>4649</v>
      </c>
      <c r="C9436" s="111" t="s">
        <v>127</v>
      </c>
      <c r="D9436" s="111" t="s">
        <v>127</v>
      </c>
      <c r="E9436" s="111" t="s">
        <v>126</v>
      </c>
      <c r="F9436" s="111" t="s">
        <v>179</v>
      </c>
      <c r="G9436" s="111" t="s">
        <v>180</v>
      </c>
      <c r="H9436" s="111" t="s">
        <v>179</v>
      </c>
      <c r="I9436" s="111" t="s">
        <v>180</v>
      </c>
      <c r="J9436" t="str">
        <f t="shared" si="294"/>
        <v>4649SkogMineraljordBlandingsskogHøy</v>
      </c>
      <c r="K9436" s="111">
        <v>-7.1939050909469406</v>
      </c>
      <c r="L9436" s="111">
        <v>0.85306406685236758</v>
      </c>
      <c r="M9436" s="111">
        <v>6.3979989500968365E-2</v>
      </c>
      <c r="N9436" s="112">
        <f t="shared" si="295"/>
        <v>-6.2768610345936047</v>
      </c>
    </row>
    <row r="9437" spans="1:14" x14ac:dyDescent="0.25">
      <c r="A9437" s="111" t="s">
        <v>841</v>
      </c>
      <c r="B9437" s="111">
        <f>INDEX(kommuner!C:C,MATCH(_xlfn.NUMBERVALUE(A9437),kommuner!B:B,0))</f>
        <v>4649</v>
      </c>
      <c r="C9437" s="111" t="s">
        <v>127</v>
      </c>
      <c r="D9437" s="111" t="s">
        <v>127</v>
      </c>
      <c r="E9437" s="111" t="s">
        <v>126</v>
      </c>
      <c r="F9437" s="111" t="s">
        <v>179</v>
      </c>
      <c r="G9437" s="111" t="s">
        <v>167</v>
      </c>
      <c r="H9437" s="111" t="s">
        <v>179</v>
      </c>
      <c r="I9437" s="111" t="s">
        <v>167</v>
      </c>
      <c r="J9437" t="str">
        <f t="shared" si="294"/>
        <v>4649SkogMineraljordBlandingsskogImpediment</v>
      </c>
      <c r="K9437" s="111">
        <v>-1.6598037998579707</v>
      </c>
      <c r="L9437" s="111">
        <v>0.85306406685236758</v>
      </c>
      <c r="M9437" s="111">
        <v>6.3979989500968365E-2</v>
      </c>
      <c r="N9437" s="112">
        <f t="shared" si="295"/>
        <v>-0.7427597435046347</v>
      </c>
    </row>
    <row r="9438" spans="1:14" x14ac:dyDescent="0.25">
      <c r="A9438" s="111" t="s">
        <v>841</v>
      </c>
      <c r="B9438" s="111">
        <f>INDEX(kommuner!C:C,MATCH(_xlfn.NUMBERVALUE(A9438),kommuner!B:B,0))</f>
        <v>4649</v>
      </c>
      <c r="C9438" s="111" t="s">
        <v>127</v>
      </c>
      <c r="D9438" s="111" t="s">
        <v>127</v>
      </c>
      <c r="E9438" s="111" t="s">
        <v>126</v>
      </c>
      <c r="F9438" s="111" t="s">
        <v>179</v>
      </c>
      <c r="G9438" s="111" t="s">
        <v>190</v>
      </c>
      <c r="H9438" s="111" t="s">
        <v>179</v>
      </c>
      <c r="I9438" s="111" t="s">
        <v>190</v>
      </c>
      <c r="J9438" t="str">
        <f t="shared" si="294"/>
        <v>4649SkogMineraljordBlandingsskogLav</v>
      </c>
      <c r="K9438" s="111">
        <v>-2.5588434197694254</v>
      </c>
      <c r="L9438" s="111">
        <v>0.85306406685236758</v>
      </c>
      <c r="M9438" s="111">
        <v>6.3979989500968365E-2</v>
      </c>
      <c r="N9438" s="112">
        <f t="shared" si="295"/>
        <v>-1.6417993634160897</v>
      </c>
    </row>
    <row r="9439" spans="1:14" x14ac:dyDescent="0.25">
      <c r="A9439" s="111" t="s">
        <v>841</v>
      </c>
      <c r="B9439" s="111">
        <f>INDEX(kommuner!C:C,MATCH(_xlfn.NUMBERVALUE(A9439),kommuner!B:B,0))</f>
        <v>4649</v>
      </c>
      <c r="C9439" s="111" t="s">
        <v>127</v>
      </c>
      <c r="D9439" s="111" t="s">
        <v>127</v>
      </c>
      <c r="E9439" s="111" t="s">
        <v>126</v>
      </c>
      <c r="F9439" s="111" t="s">
        <v>179</v>
      </c>
      <c r="G9439" s="111" t="s">
        <v>173</v>
      </c>
      <c r="H9439" s="111" t="s">
        <v>179</v>
      </c>
      <c r="I9439" s="111" t="s">
        <v>173</v>
      </c>
      <c r="J9439" t="str">
        <f t="shared" si="294"/>
        <v>4649SkogMineraljordBlandingsskogMiddels</v>
      </c>
      <c r="K9439" s="111">
        <v>-3.8687729546762566</v>
      </c>
      <c r="L9439" s="111">
        <v>0.85306406685236758</v>
      </c>
      <c r="M9439" s="111">
        <v>6.3979989500968365E-2</v>
      </c>
      <c r="N9439" s="112">
        <f t="shared" si="295"/>
        <v>-2.9517288983229206</v>
      </c>
    </row>
    <row r="9440" spans="1:14" x14ac:dyDescent="0.25">
      <c r="A9440" s="111" t="s">
        <v>841</v>
      </c>
      <c r="B9440" s="111">
        <f>INDEX(kommuner!C:C,MATCH(_xlfn.NUMBERVALUE(A9440),kommuner!B:B,0))</f>
        <v>4649</v>
      </c>
      <c r="C9440" s="111" t="s">
        <v>127</v>
      </c>
      <c r="D9440" s="111" t="s">
        <v>127</v>
      </c>
      <c r="E9440" s="111" t="s">
        <v>126</v>
      </c>
      <c r="F9440" s="111" t="s">
        <v>179</v>
      </c>
      <c r="G9440" s="111" t="s">
        <v>186</v>
      </c>
      <c r="H9440" s="111" t="s">
        <v>179</v>
      </c>
      <c r="I9440" s="111" t="s">
        <v>186</v>
      </c>
      <c r="J9440" t="str">
        <f t="shared" si="294"/>
        <v>4649SkogMineraljordBlandingsskogSærs høy</v>
      </c>
      <c r="K9440" s="111">
        <v>-2.9395925245326562</v>
      </c>
      <c r="L9440" s="111">
        <v>0.85306406685236758</v>
      </c>
      <c r="M9440" s="111">
        <v>6.3979989500968365E-2</v>
      </c>
      <c r="N9440" s="112">
        <f t="shared" si="295"/>
        <v>-2.0225484681793202</v>
      </c>
    </row>
    <row r="9441" spans="1:14" x14ac:dyDescent="0.25">
      <c r="A9441" s="111" t="s">
        <v>841</v>
      </c>
      <c r="B9441" s="111">
        <f>INDEX(kommuner!C:C,MATCH(_xlfn.NUMBERVALUE(A9441),kommuner!B:B,0))</f>
        <v>4649</v>
      </c>
      <c r="C9441" s="111" t="s">
        <v>127</v>
      </c>
      <c r="D9441" s="111" t="s">
        <v>127</v>
      </c>
      <c r="E9441" s="111" t="s">
        <v>126</v>
      </c>
      <c r="F9441" s="111" t="s">
        <v>185</v>
      </c>
      <c r="G9441" s="111" t="s">
        <v>180</v>
      </c>
      <c r="H9441" s="111" t="s">
        <v>185</v>
      </c>
      <c r="I9441" s="111" t="s">
        <v>180</v>
      </c>
      <c r="J9441" t="str">
        <f t="shared" si="294"/>
        <v>4649SkogMineraljordLauvskogHøy</v>
      </c>
      <c r="K9441" s="111">
        <v>-2.6171499611514069</v>
      </c>
      <c r="L9441" s="111">
        <v>0.85306406685236758</v>
      </c>
      <c r="M9441" s="111">
        <v>6.3979989500968365E-2</v>
      </c>
      <c r="N9441" s="112">
        <f t="shared" si="295"/>
        <v>-1.7001059047980711</v>
      </c>
    </row>
    <row r="9442" spans="1:14" x14ac:dyDescent="0.25">
      <c r="A9442" s="111" t="s">
        <v>841</v>
      </c>
      <c r="B9442" s="111">
        <f>INDEX(kommuner!C:C,MATCH(_xlfn.NUMBERVALUE(A9442),kommuner!B:B,0))</f>
        <v>4649</v>
      </c>
      <c r="C9442" s="111" t="s">
        <v>127</v>
      </c>
      <c r="D9442" s="111" t="s">
        <v>127</v>
      </c>
      <c r="E9442" s="111" t="s">
        <v>126</v>
      </c>
      <c r="F9442" s="111" t="s">
        <v>185</v>
      </c>
      <c r="G9442" s="111" t="s">
        <v>167</v>
      </c>
      <c r="H9442" s="111" t="s">
        <v>185</v>
      </c>
      <c r="I9442" s="111" t="s">
        <v>167</v>
      </c>
      <c r="J9442" t="str">
        <f t="shared" si="294"/>
        <v>4649SkogMineraljordLauvskogImpediment</v>
      </c>
      <c r="K9442" s="111">
        <v>-1.406906973132888</v>
      </c>
      <c r="L9442" s="111">
        <v>0.85306406685236758</v>
      </c>
      <c r="M9442" s="111">
        <v>6.3979989500968365E-2</v>
      </c>
      <c r="N9442" s="112">
        <f t="shared" si="295"/>
        <v>-0.48986291677955207</v>
      </c>
    </row>
    <row r="9443" spans="1:14" x14ac:dyDescent="0.25">
      <c r="A9443" s="111" t="s">
        <v>841</v>
      </c>
      <c r="B9443" s="111">
        <f>INDEX(kommuner!C:C,MATCH(_xlfn.NUMBERVALUE(A9443),kommuner!B:B,0))</f>
        <v>4649</v>
      </c>
      <c r="C9443" s="111" t="s">
        <v>127</v>
      </c>
      <c r="D9443" s="111" t="s">
        <v>127</v>
      </c>
      <c r="E9443" s="111" t="s">
        <v>126</v>
      </c>
      <c r="F9443" s="111" t="s">
        <v>185</v>
      </c>
      <c r="G9443" s="111" t="s">
        <v>190</v>
      </c>
      <c r="H9443" s="111" t="s">
        <v>185</v>
      </c>
      <c r="I9443" s="111" t="s">
        <v>190</v>
      </c>
      <c r="J9443" t="str">
        <f t="shared" si="294"/>
        <v>4649SkogMineraljordLauvskogLav</v>
      </c>
      <c r="K9443" s="111">
        <v>-8.9748170935426599E-2</v>
      </c>
      <c r="L9443" s="111">
        <v>0.85306406685236758</v>
      </c>
      <c r="M9443" s="111">
        <v>6.3979989500968365E-2</v>
      </c>
      <c r="N9443" s="112">
        <f t="shared" si="295"/>
        <v>0.82729588541790933</v>
      </c>
    </row>
    <row r="9444" spans="1:14" x14ac:dyDescent="0.25">
      <c r="A9444" s="111" t="s">
        <v>841</v>
      </c>
      <c r="B9444" s="111">
        <f>INDEX(kommuner!C:C,MATCH(_xlfn.NUMBERVALUE(A9444),kommuner!B:B,0))</f>
        <v>4649</v>
      </c>
      <c r="C9444" s="111" t="s">
        <v>127</v>
      </c>
      <c r="D9444" s="111" t="s">
        <v>127</v>
      </c>
      <c r="E9444" s="111" t="s">
        <v>126</v>
      </c>
      <c r="F9444" s="111" t="s">
        <v>185</v>
      </c>
      <c r="G9444" s="111" t="s">
        <v>173</v>
      </c>
      <c r="H9444" s="111" t="s">
        <v>185</v>
      </c>
      <c r="I9444" s="111" t="s">
        <v>173</v>
      </c>
      <c r="J9444" t="str">
        <f t="shared" si="294"/>
        <v>4649SkogMineraljordLauvskogMiddels</v>
      </c>
      <c r="K9444" s="111">
        <v>-1.7789409505847176</v>
      </c>
      <c r="L9444" s="111">
        <v>0.85306406685236758</v>
      </c>
      <c r="M9444" s="111">
        <v>6.3979989500968365E-2</v>
      </c>
      <c r="N9444" s="112">
        <f t="shared" si="295"/>
        <v>-0.86189689423138161</v>
      </c>
    </row>
    <row r="9445" spans="1:14" x14ac:dyDescent="0.25">
      <c r="A9445" s="111" t="s">
        <v>841</v>
      </c>
      <c r="B9445" s="111">
        <f>INDEX(kommuner!C:C,MATCH(_xlfn.NUMBERVALUE(A9445),kommuner!B:B,0))</f>
        <v>4649</v>
      </c>
      <c r="C9445" s="111" t="s">
        <v>127</v>
      </c>
      <c r="D9445" s="111" t="s">
        <v>127</v>
      </c>
      <c r="E9445" s="111" t="s">
        <v>126</v>
      </c>
      <c r="F9445" s="111" t="s">
        <v>185</v>
      </c>
      <c r="G9445" s="111" t="s">
        <v>186</v>
      </c>
      <c r="H9445" s="111" t="s">
        <v>185</v>
      </c>
      <c r="I9445" s="111" t="s">
        <v>186</v>
      </c>
      <c r="J9445" t="str">
        <f t="shared" si="294"/>
        <v>4649SkogMineraljordLauvskogSærs høy</v>
      </c>
      <c r="K9445" s="111">
        <v>-3.5879168219799293</v>
      </c>
      <c r="L9445" s="111">
        <v>0.85306406685236758</v>
      </c>
      <c r="M9445" s="111">
        <v>6.3979989500968365E-2</v>
      </c>
      <c r="N9445" s="112">
        <f t="shared" si="295"/>
        <v>-2.6708727656265934</v>
      </c>
    </row>
    <row r="9446" spans="1:14" x14ac:dyDescent="0.25">
      <c r="A9446" s="111" t="s">
        <v>841</v>
      </c>
      <c r="B9446" s="111">
        <f>INDEX(kommuner!C:C,MATCH(_xlfn.NUMBERVALUE(A9446),kommuner!B:B,0))</f>
        <v>4649</v>
      </c>
      <c r="C9446" s="111" t="s">
        <v>127</v>
      </c>
      <c r="D9446" s="111" t="s">
        <v>127</v>
      </c>
      <c r="E9446" s="111" t="s">
        <v>123</v>
      </c>
      <c r="F9446" s="111" t="s">
        <v>172</v>
      </c>
      <c r="G9446" s="111" t="s">
        <v>180</v>
      </c>
      <c r="H9446" s="111" t="s">
        <v>172</v>
      </c>
      <c r="I9446" s="111" t="s">
        <v>180</v>
      </c>
      <c r="J9446" t="str">
        <f t="shared" si="294"/>
        <v>4649SkogOrganisk jordBarskogHøy</v>
      </c>
      <c r="K9446" s="111">
        <v>-2.5184559031994138</v>
      </c>
      <c r="L9446" s="111">
        <v>0.92784825435236762</v>
      </c>
      <c r="M9446" s="111">
        <v>0.46518126042825314</v>
      </c>
      <c r="N9446" s="112">
        <f t="shared" si="295"/>
        <v>-1.1254263884187932</v>
      </c>
    </row>
    <row r="9447" spans="1:14" x14ac:dyDescent="0.25">
      <c r="A9447" s="111" t="s">
        <v>841</v>
      </c>
      <c r="B9447" s="111">
        <f>INDEX(kommuner!C:C,MATCH(_xlfn.NUMBERVALUE(A9447),kommuner!B:B,0))</f>
        <v>4649</v>
      </c>
      <c r="C9447" s="111" t="s">
        <v>127</v>
      </c>
      <c r="D9447" s="111" t="s">
        <v>127</v>
      </c>
      <c r="E9447" s="111" t="s">
        <v>123</v>
      </c>
      <c r="F9447" s="111" t="s">
        <v>172</v>
      </c>
      <c r="G9447" s="111" t="s">
        <v>167</v>
      </c>
      <c r="H9447" s="111" t="s">
        <v>172</v>
      </c>
      <c r="I9447" s="111" t="s">
        <v>167</v>
      </c>
      <c r="J9447" t="str">
        <f t="shared" si="294"/>
        <v>4649SkogOrganisk jordBarskogImpediment</v>
      </c>
      <c r="K9447" s="111">
        <v>-0.13011741963904588</v>
      </c>
      <c r="L9447" s="111">
        <v>0.92784825435236762</v>
      </c>
      <c r="M9447" s="111">
        <v>0.46510463492953991</v>
      </c>
      <c r="N9447" s="112">
        <f t="shared" si="295"/>
        <v>1.2628354696428616</v>
      </c>
    </row>
    <row r="9448" spans="1:14" x14ac:dyDescent="0.25">
      <c r="A9448" s="111" t="s">
        <v>841</v>
      </c>
      <c r="B9448" s="111">
        <f>INDEX(kommuner!C:C,MATCH(_xlfn.NUMBERVALUE(A9448),kommuner!B:B,0))</f>
        <v>4649</v>
      </c>
      <c r="C9448" s="111" t="s">
        <v>127</v>
      </c>
      <c r="D9448" s="111" t="s">
        <v>127</v>
      </c>
      <c r="E9448" s="111" t="s">
        <v>123</v>
      </c>
      <c r="F9448" s="111" t="s">
        <v>172</v>
      </c>
      <c r="G9448" s="111" t="s">
        <v>190</v>
      </c>
      <c r="H9448" s="111" t="s">
        <v>172</v>
      </c>
      <c r="I9448" s="111" t="s">
        <v>190</v>
      </c>
      <c r="J9448" t="str">
        <f t="shared" si="294"/>
        <v>4649SkogOrganisk jordBarskogLav</v>
      </c>
      <c r="K9448" s="111">
        <v>-0.50666953101693391</v>
      </c>
      <c r="L9448" s="111">
        <v>0.92784825435236762</v>
      </c>
      <c r="M9448" s="111">
        <v>0.46510463492953991</v>
      </c>
      <c r="N9448" s="112">
        <f t="shared" si="295"/>
        <v>0.88628335826497362</v>
      </c>
    </row>
    <row r="9449" spans="1:14" x14ac:dyDescent="0.25">
      <c r="A9449" s="111" t="s">
        <v>841</v>
      </c>
      <c r="B9449" s="111">
        <f>INDEX(kommuner!C:C,MATCH(_xlfn.NUMBERVALUE(A9449),kommuner!B:B,0))</f>
        <v>4649</v>
      </c>
      <c r="C9449" s="111" t="s">
        <v>127</v>
      </c>
      <c r="D9449" s="111" t="s">
        <v>127</v>
      </c>
      <c r="E9449" s="111" t="s">
        <v>123</v>
      </c>
      <c r="F9449" s="111" t="s">
        <v>172</v>
      </c>
      <c r="G9449" s="111" t="s">
        <v>173</v>
      </c>
      <c r="H9449" s="111" t="s">
        <v>172</v>
      </c>
      <c r="I9449" s="111" t="s">
        <v>173</v>
      </c>
      <c r="J9449" t="str">
        <f t="shared" si="294"/>
        <v>4649SkogOrganisk jordBarskogMiddels</v>
      </c>
      <c r="K9449" s="111">
        <v>-1.5571490961494638</v>
      </c>
      <c r="L9449" s="111">
        <v>0.92784825435236762</v>
      </c>
      <c r="M9449" s="111">
        <v>0.46518126042825314</v>
      </c>
      <c r="N9449" s="112">
        <f t="shared" si="295"/>
        <v>-0.16411958136884308</v>
      </c>
    </row>
    <row r="9450" spans="1:14" x14ac:dyDescent="0.25">
      <c r="A9450" s="111" t="s">
        <v>841</v>
      </c>
      <c r="B9450" s="111">
        <f>INDEX(kommuner!C:C,MATCH(_xlfn.NUMBERVALUE(A9450),kommuner!B:B,0))</f>
        <v>4649</v>
      </c>
      <c r="C9450" s="111" t="s">
        <v>127</v>
      </c>
      <c r="D9450" s="111" t="s">
        <v>127</v>
      </c>
      <c r="E9450" s="111" t="s">
        <v>123</v>
      </c>
      <c r="F9450" s="111" t="s">
        <v>172</v>
      </c>
      <c r="G9450" s="111" t="s">
        <v>186</v>
      </c>
      <c r="H9450" s="111" t="s">
        <v>172</v>
      </c>
      <c r="I9450" s="111" t="s">
        <v>186</v>
      </c>
      <c r="J9450" t="str">
        <f t="shared" si="294"/>
        <v>4649SkogOrganisk jordBarskogSærs høy</v>
      </c>
      <c r="K9450" s="111">
        <v>2.5548655235722699</v>
      </c>
      <c r="L9450" s="111">
        <v>0.92784825435236762</v>
      </c>
      <c r="M9450" s="111">
        <v>0.46518126042825314</v>
      </c>
      <c r="N9450" s="112">
        <f t="shared" si="295"/>
        <v>3.9478950383528906</v>
      </c>
    </row>
    <row r="9451" spans="1:14" x14ac:dyDescent="0.25">
      <c r="A9451" s="111" t="s">
        <v>841</v>
      </c>
      <c r="B9451" s="111">
        <f>INDEX(kommuner!C:C,MATCH(_xlfn.NUMBERVALUE(A9451),kommuner!B:B,0))</f>
        <v>4649</v>
      </c>
      <c r="C9451" s="111" t="s">
        <v>127</v>
      </c>
      <c r="D9451" s="111" t="s">
        <v>127</v>
      </c>
      <c r="E9451" s="111" t="s">
        <v>123</v>
      </c>
      <c r="F9451" s="111" t="s">
        <v>179</v>
      </c>
      <c r="G9451" s="111" t="s">
        <v>180</v>
      </c>
      <c r="H9451" s="111" t="s">
        <v>179</v>
      </c>
      <c r="I9451" s="111" t="s">
        <v>180</v>
      </c>
      <c r="J9451" t="str">
        <f t="shared" si="294"/>
        <v>4649SkogOrganisk jordBlandingsskogHøy</v>
      </c>
      <c r="K9451" s="111">
        <v>-5.5554344456832343</v>
      </c>
      <c r="L9451" s="111">
        <v>0.92784825435236762</v>
      </c>
      <c r="M9451" s="111">
        <v>0.46510463492953991</v>
      </c>
      <c r="N9451" s="112">
        <f t="shared" si="295"/>
        <v>-4.1624815564013264</v>
      </c>
    </row>
    <row r="9452" spans="1:14" x14ac:dyDescent="0.25">
      <c r="A9452" s="111" t="s">
        <v>841</v>
      </c>
      <c r="B9452" s="111">
        <f>INDEX(kommuner!C:C,MATCH(_xlfn.NUMBERVALUE(A9452),kommuner!B:B,0))</f>
        <v>4649</v>
      </c>
      <c r="C9452" s="111" t="s">
        <v>127</v>
      </c>
      <c r="D9452" s="111" t="s">
        <v>127</v>
      </c>
      <c r="E9452" s="111" t="s">
        <v>123</v>
      </c>
      <c r="F9452" s="111" t="s">
        <v>179</v>
      </c>
      <c r="G9452" s="111" t="s">
        <v>167</v>
      </c>
      <c r="H9452" s="111" t="s">
        <v>179</v>
      </c>
      <c r="I9452" s="111" t="s">
        <v>167</v>
      </c>
      <c r="J9452" t="str">
        <f t="shared" si="294"/>
        <v>4649SkogOrganisk jordBlandingsskogImpediment</v>
      </c>
      <c r="K9452" s="111">
        <v>-0.28586344175800005</v>
      </c>
      <c r="L9452" s="111">
        <v>0.92784825435236762</v>
      </c>
      <c r="M9452" s="111">
        <v>0.46510463492953991</v>
      </c>
      <c r="N9452" s="112">
        <f t="shared" si="295"/>
        <v>1.1070894475239075</v>
      </c>
    </row>
    <row r="9453" spans="1:14" x14ac:dyDescent="0.25">
      <c r="A9453" s="111" t="s">
        <v>841</v>
      </c>
      <c r="B9453" s="111">
        <f>INDEX(kommuner!C:C,MATCH(_xlfn.NUMBERVALUE(A9453),kommuner!B:B,0))</f>
        <v>4649</v>
      </c>
      <c r="C9453" s="111" t="s">
        <v>127</v>
      </c>
      <c r="D9453" s="111" t="s">
        <v>127</v>
      </c>
      <c r="E9453" s="111" t="s">
        <v>123</v>
      </c>
      <c r="F9453" s="111" t="s">
        <v>179</v>
      </c>
      <c r="G9453" s="111" t="s">
        <v>190</v>
      </c>
      <c r="H9453" s="111" t="s">
        <v>179</v>
      </c>
      <c r="I9453" s="111" t="s">
        <v>190</v>
      </c>
      <c r="J9453" t="str">
        <f t="shared" si="294"/>
        <v>4649SkogOrganisk jordBlandingsskogLav</v>
      </c>
      <c r="K9453" s="111">
        <v>-1.2347339377887629</v>
      </c>
      <c r="L9453" s="111">
        <v>0.92784825435236762</v>
      </c>
      <c r="M9453" s="111">
        <v>0.46510463492953991</v>
      </c>
      <c r="N9453" s="112">
        <f t="shared" si="295"/>
        <v>0.15821895149314458</v>
      </c>
    </row>
    <row r="9454" spans="1:14" x14ac:dyDescent="0.25">
      <c r="A9454" s="111" t="s">
        <v>841</v>
      </c>
      <c r="B9454" s="111">
        <f>INDEX(kommuner!C:C,MATCH(_xlfn.NUMBERVALUE(A9454),kommuner!B:B,0))</f>
        <v>4649</v>
      </c>
      <c r="C9454" s="111" t="s">
        <v>127</v>
      </c>
      <c r="D9454" s="111" t="s">
        <v>127</v>
      </c>
      <c r="E9454" s="111" t="s">
        <v>123</v>
      </c>
      <c r="F9454" s="111" t="s">
        <v>179</v>
      </c>
      <c r="G9454" s="111" t="s">
        <v>173</v>
      </c>
      <c r="H9454" s="111" t="s">
        <v>179</v>
      </c>
      <c r="I9454" s="111" t="s">
        <v>173</v>
      </c>
      <c r="J9454" t="str">
        <f t="shared" si="294"/>
        <v>4649SkogOrganisk jordBlandingsskogMiddels</v>
      </c>
      <c r="K9454" s="111">
        <v>-2.4239591752717748</v>
      </c>
      <c r="L9454" s="111">
        <v>0.92784825435236762</v>
      </c>
      <c r="M9454" s="111">
        <v>0.46510463492953991</v>
      </c>
      <c r="N9454" s="112">
        <f t="shared" si="295"/>
        <v>-1.0310062859898674</v>
      </c>
    </row>
    <row r="9455" spans="1:14" x14ac:dyDescent="0.25">
      <c r="A9455" s="111" t="s">
        <v>841</v>
      </c>
      <c r="B9455" s="111">
        <f>INDEX(kommuner!C:C,MATCH(_xlfn.NUMBERVALUE(A9455),kommuner!B:B,0))</f>
        <v>4649</v>
      </c>
      <c r="C9455" s="111" t="s">
        <v>127</v>
      </c>
      <c r="D9455" s="111" t="s">
        <v>127</v>
      </c>
      <c r="E9455" s="111" t="s">
        <v>123</v>
      </c>
      <c r="F9455" s="111" t="s">
        <v>179</v>
      </c>
      <c r="G9455" s="111" t="s">
        <v>186</v>
      </c>
      <c r="H9455" s="111" t="s">
        <v>179</v>
      </c>
      <c r="I9455" s="111" t="s">
        <v>186</v>
      </c>
      <c r="J9455" t="str">
        <f t="shared" si="294"/>
        <v>4649SkogOrganisk jordBlandingsskogSærs høy</v>
      </c>
      <c r="K9455" s="111">
        <v>-1.5726115302258048</v>
      </c>
      <c r="L9455" s="111">
        <v>0.92784825435236762</v>
      </c>
      <c r="M9455" s="111">
        <v>0.46510463492953991</v>
      </c>
      <c r="N9455" s="112">
        <f t="shared" si="295"/>
        <v>-0.17965864094389727</v>
      </c>
    </row>
    <row r="9456" spans="1:14" x14ac:dyDescent="0.25">
      <c r="A9456" s="111" t="s">
        <v>841</v>
      </c>
      <c r="B9456" s="111">
        <f>INDEX(kommuner!C:C,MATCH(_xlfn.NUMBERVALUE(A9456),kommuner!B:B,0))</f>
        <v>4649</v>
      </c>
      <c r="C9456" s="111" t="s">
        <v>127</v>
      </c>
      <c r="D9456" s="111" t="s">
        <v>127</v>
      </c>
      <c r="E9456" s="111" t="s">
        <v>123</v>
      </c>
      <c r="F9456" s="111" t="s">
        <v>185</v>
      </c>
      <c r="G9456" s="111" t="s">
        <v>180</v>
      </c>
      <c r="H9456" s="111" t="s">
        <v>185</v>
      </c>
      <c r="I9456" s="111" t="s">
        <v>180</v>
      </c>
      <c r="J9456" t="str">
        <f t="shared" si="294"/>
        <v>4649SkogOrganisk jordLauvskogHøy</v>
      </c>
      <c r="K9456" s="111">
        <v>-1.9913688882377358</v>
      </c>
      <c r="L9456" s="111">
        <v>0.92784825435236762</v>
      </c>
      <c r="M9456" s="111">
        <v>0.46510463492953991</v>
      </c>
      <c r="N9456" s="112">
        <f t="shared" si="295"/>
        <v>-0.59841599895582831</v>
      </c>
    </row>
    <row r="9457" spans="1:14" x14ac:dyDescent="0.25">
      <c r="A9457" s="111" t="s">
        <v>841</v>
      </c>
      <c r="B9457" s="111">
        <f>INDEX(kommuner!C:C,MATCH(_xlfn.NUMBERVALUE(A9457),kommuner!B:B,0))</f>
        <v>4649</v>
      </c>
      <c r="C9457" s="111" t="s">
        <v>127</v>
      </c>
      <c r="D9457" s="111" t="s">
        <v>127</v>
      </c>
      <c r="E9457" s="111" t="s">
        <v>123</v>
      </c>
      <c r="F9457" s="111" t="s">
        <v>185</v>
      </c>
      <c r="G9457" s="111" t="s">
        <v>167</v>
      </c>
      <c r="H9457" s="111" t="s">
        <v>185</v>
      </c>
      <c r="I9457" s="111" t="s">
        <v>167</v>
      </c>
      <c r="J9457" t="str">
        <f t="shared" si="294"/>
        <v>4649SkogOrganisk jordLauvskogImpediment</v>
      </c>
      <c r="K9457" s="111">
        <v>0.35000626494250675</v>
      </c>
      <c r="L9457" s="111">
        <v>0.92784825435236762</v>
      </c>
      <c r="M9457" s="111">
        <v>0.46510463492953991</v>
      </c>
      <c r="N9457" s="112">
        <f t="shared" si="295"/>
        <v>1.7429591542244141</v>
      </c>
    </row>
    <row r="9458" spans="1:14" x14ac:dyDescent="0.25">
      <c r="A9458" s="111" t="s">
        <v>841</v>
      </c>
      <c r="B9458" s="111">
        <f>INDEX(kommuner!C:C,MATCH(_xlfn.NUMBERVALUE(A9458),kommuner!B:B,0))</f>
        <v>4649</v>
      </c>
      <c r="C9458" s="111" t="s">
        <v>127</v>
      </c>
      <c r="D9458" s="111" t="s">
        <v>127</v>
      </c>
      <c r="E9458" s="111" t="s">
        <v>123</v>
      </c>
      <c r="F9458" s="111" t="s">
        <v>185</v>
      </c>
      <c r="G9458" s="111" t="s">
        <v>190</v>
      </c>
      <c r="H9458" s="111" t="s">
        <v>185</v>
      </c>
      <c r="I9458" s="111" t="s">
        <v>190</v>
      </c>
      <c r="J9458" t="str">
        <f t="shared" si="294"/>
        <v>4649SkogOrganisk jordLauvskogLav</v>
      </c>
      <c r="K9458" s="111">
        <v>1.1144075558526714</v>
      </c>
      <c r="L9458" s="111">
        <v>0.92784825435236762</v>
      </c>
      <c r="M9458" s="111">
        <v>0.46510463492953991</v>
      </c>
      <c r="N9458" s="112">
        <f t="shared" si="295"/>
        <v>2.5073604451345788</v>
      </c>
    </row>
    <row r="9459" spans="1:14" x14ac:dyDescent="0.25">
      <c r="A9459" s="111" t="s">
        <v>841</v>
      </c>
      <c r="B9459" s="111">
        <f>INDEX(kommuner!C:C,MATCH(_xlfn.NUMBERVALUE(A9459),kommuner!B:B,0))</f>
        <v>4649</v>
      </c>
      <c r="C9459" s="111" t="s">
        <v>127</v>
      </c>
      <c r="D9459" s="111" t="s">
        <v>127</v>
      </c>
      <c r="E9459" s="111" t="s">
        <v>123</v>
      </c>
      <c r="F9459" s="111" t="s">
        <v>185</v>
      </c>
      <c r="G9459" s="111" t="s">
        <v>173</v>
      </c>
      <c r="H9459" s="111" t="s">
        <v>185</v>
      </c>
      <c r="I9459" s="111" t="s">
        <v>173</v>
      </c>
      <c r="J9459" t="str">
        <f t="shared" si="294"/>
        <v>4649SkogOrganisk jordLauvskogMiddels</v>
      </c>
      <c r="K9459" s="111">
        <v>-0.62664468270982987</v>
      </c>
      <c r="L9459" s="111">
        <v>0.92784825435236762</v>
      </c>
      <c r="M9459" s="111">
        <v>0.46510463492953991</v>
      </c>
      <c r="N9459" s="112">
        <f t="shared" si="295"/>
        <v>0.76630820657207765</v>
      </c>
    </row>
    <row r="9460" spans="1:14" x14ac:dyDescent="0.25">
      <c r="A9460" s="111" t="s">
        <v>841</v>
      </c>
      <c r="B9460" s="111">
        <f>INDEX(kommuner!C:C,MATCH(_xlfn.NUMBERVALUE(A9460),kommuner!B:B,0))</f>
        <v>4649</v>
      </c>
      <c r="C9460" s="111" t="s">
        <v>127</v>
      </c>
      <c r="D9460" s="111" t="s">
        <v>127</v>
      </c>
      <c r="E9460" s="111" t="s">
        <v>123</v>
      </c>
      <c r="F9460" s="111" t="s">
        <v>185</v>
      </c>
      <c r="G9460" s="111" t="s">
        <v>186</v>
      </c>
      <c r="H9460" s="111" t="s">
        <v>185</v>
      </c>
      <c r="I9460" s="111" t="s">
        <v>186</v>
      </c>
      <c r="J9460" t="str">
        <f t="shared" si="294"/>
        <v>4649SkogOrganisk jordLauvskogSærs høy</v>
      </c>
      <c r="K9460" s="111">
        <v>-1.8997279926091779</v>
      </c>
      <c r="L9460" s="111">
        <v>0.92784825435236762</v>
      </c>
      <c r="M9460" s="111">
        <v>0.46510463492953991</v>
      </c>
      <c r="N9460" s="112">
        <f t="shared" si="295"/>
        <v>-0.50677510332727038</v>
      </c>
    </row>
    <row r="9461" spans="1:14" x14ac:dyDescent="0.25">
      <c r="A9461" s="111" t="s">
        <v>841</v>
      </c>
      <c r="B9461" s="111">
        <f>INDEX(kommuner!C:C,MATCH(_xlfn.NUMBERVALUE(A9461),kommuner!B:B,0))</f>
        <v>4649</v>
      </c>
      <c r="C9461" s="111" t="s">
        <v>83</v>
      </c>
      <c r="D9461" s="111" t="s">
        <v>83</v>
      </c>
      <c r="E9461" s="111" t="s">
        <v>126</v>
      </c>
      <c r="F9461" s="111" t="s">
        <v>139</v>
      </c>
      <c r="G9461" s="111" t="s">
        <v>139</v>
      </c>
      <c r="H9461" s="111" t="s">
        <v>139</v>
      </c>
      <c r="I9461" s="111" t="s">
        <v>139</v>
      </c>
      <c r="J9461" t="str">
        <f t="shared" si="294"/>
        <v>4649Utbygd arealMineraljord</v>
      </c>
      <c r="K9461" s="111">
        <v>-1.3010725986550351</v>
      </c>
      <c r="L9461" s="111">
        <v>0</v>
      </c>
      <c r="M9461" s="111">
        <v>1.303047089454229E-2</v>
      </c>
      <c r="N9461" s="112">
        <f t="shared" si="295"/>
        <v>-1.2880421277604928</v>
      </c>
    </row>
    <row r="9462" spans="1:14" x14ac:dyDescent="0.25">
      <c r="A9462" s="111" t="s">
        <v>841</v>
      </c>
      <c r="B9462" s="111">
        <f>INDEX(kommuner!C:C,MATCH(_xlfn.NUMBERVALUE(A9462),kommuner!B:B,0))</f>
        <v>4649</v>
      </c>
      <c r="C9462" s="111" t="s">
        <v>83</v>
      </c>
      <c r="D9462" s="111" t="s">
        <v>83</v>
      </c>
      <c r="E9462" s="111" t="s">
        <v>123</v>
      </c>
      <c r="F9462" s="111" t="s">
        <v>139</v>
      </c>
      <c r="G9462" s="111" t="s">
        <v>139</v>
      </c>
      <c r="H9462" s="111" t="s">
        <v>139</v>
      </c>
      <c r="I9462" s="111" t="s">
        <v>139</v>
      </c>
      <c r="J9462" t="str">
        <f t="shared" si="294"/>
        <v>4649Utbygd arealOrganisk jord</v>
      </c>
      <c r="K9462" s="111">
        <v>29.011421395201612</v>
      </c>
      <c r="L9462" s="111">
        <v>0</v>
      </c>
      <c r="M9462" s="111">
        <v>1.303047089454229E-2</v>
      </c>
      <c r="N9462" s="112">
        <f t="shared" si="295"/>
        <v>29.024451866096154</v>
      </c>
    </row>
    <row r="9463" spans="1:14" x14ac:dyDescent="0.25">
      <c r="A9463" s="111" t="s">
        <v>841</v>
      </c>
      <c r="B9463" s="111">
        <f>INDEX(kommuner!C:C,MATCH(_xlfn.NUMBERVALUE(A9463),kommuner!B:B,0))</f>
        <v>4649</v>
      </c>
      <c r="C9463" s="111" t="s">
        <v>181</v>
      </c>
      <c r="D9463" s="111" t="s">
        <v>181</v>
      </c>
      <c r="E9463" s="111" t="s">
        <v>123</v>
      </c>
      <c r="F9463" s="111" t="s">
        <v>139</v>
      </c>
      <c r="G9463" s="111" t="s">
        <v>139</v>
      </c>
      <c r="H9463" s="111" t="s">
        <v>139</v>
      </c>
      <c r="I9463" s="111" t="s">
        <v>139</v>
      </c>
      <c r="J9463" t="str">
        <f t="shared" si="294"/>
        <v>4649Vann og myrOrganisk jord</v>
      </c>
      <c r="K9463" s="111">
        <v>-0.38124953903444653</v>
      </c>
      <c r="L9463" s="111">
        <v>0</v>
      </c>
      <c r="M9463" s="111">
        <v>0</v>
      </c>
      <c r="N9463" s="112">
        <f t="shared" si="295"/>
        <v>-0.38124953903444653</v>
      </c>
    </row>
    <row r="9464" spans="1:14" x14ac:dyDescent="0.25">
      <c r="A9464" s="111" t="s">
        <v>842</v>
      </c>
      <c r="B9464" s="111">
        <f>INDEX(kommuner!C:C,MATCH(_xlfn.NUMBERVALUE(A9464),kommuner!B:B,0))</f>
        <v>1577</v>
      </c>
      <c r="C9464" s="111" t="s">
        <v>82</v>
      </c>
      <c r="D9464" s="111" t="s">
        <v>82</v>
      </c>
      <c r="E9464" s="111" t="s">
        <v>126</v>
      </c>
      <c r="F9464" s="111" t="s">
        <v>139</v>
      </c>
      <c r="G9464" s="111" t="s">
        <v>139</v>
      </c>
      <c r="H9464" s="111" t="s">
        <v>139</v>
      </c>
      <c r="I9464" s="111" t="s">
        <v>139</v>
      </c>
      <c r="J9464" t="str">
        <f t="shared" si="294"/>
        <v>1577Annen utmarkMineraljord</v>
      </c>
      <c r="K9464" s="111">
        <v>-0.12122885237983599</v>
      </c>
      <c r="L9464" s="111">
        <v>0</v>
      </c>
      <c r="M9464" s="111">
        <v>0</v>
      </c>
      <c r="N9464" s="112">
        <f t="shared" si="295"/>
        <v>-0.12122885237983599</v>
      </c>
    </row>
    <row r="9465" spans="1:14" x14ac:dyDescent="0.25">
      <c r="A9465" s="111" t="s">
        <v>842</v>
      </c>
      <c r="B9465" s="111">
        <f>INDEX(kommuner!C:C,MATCH(_xlfn.NUMBERVALUE(A9465),kommuner!B:B,0))</f>
        <v>1577</v>
      </c>
      <c r="C9465" s="111" t="s">
        <v>121</v>
      </c>
      <c r="D9465" s="111" t="s">
        <v>121</v>
      </c>
      <c r="E9465" s="111" t="s">
        <v>126</v>
      </c>
      <c r="F9465" s="111" t="s">
        <v>139</v>
      </c>
      <c r="G9465" s="111" t="s">
        <v>139</v>
      </c>
      <c r="H9465" s="111" t="s">
        <v>139</v>
      </c>
      <c r="I9465" s="111" t="s">
        <v>139</v>
      </c>
      <c r="J9465" t="str">
        <f t="shared" si="294"/>
        <v>1577BeiteMineraljord</v>
      </c>
      <c r="K9465" s="111">
        <v>-0.96338340838695502</v>
      </c>
      <c r="L9465" s="111">
        <v>0</v>
      </c>
      <c r="M9465" s="111">
        <v>1.2448711246839999E-7</v>
      </c>
      <c r="N9465" s="112">
        <f t="shared" si="295"/>
        <v>-0.96338328389984251</v>
      </c>
    </row>
    <row r="9466" spans="1:14" x14ac:dyDescent="0.25">
      <c r="A9466" s="111" t="s">
        <v>842</v>
      </c>
      <c r="B9466" s="111">
        <f>INDEX(kommuner!C:C,MATCH(_xlfn.NUMBERVALUE(A9466),kommuner!B:B,0))</f>
        <v>1577</v>
      </c>
      <c r="C9466" s="111" t="s">
        <v>121</v>
      </c>
      <c r="D9466" s="111" t="s">
        <v>121</v>
      </c>
      <c r="E9466" s="111" t="s">
        <v>123</v>
      </c>
      <c r="F9466" s="111" t="s">
        <v>139</v>
      </c>
      <c r="G9466" s="111" t="s">
        <v>139</v>
      </c>
      <c r="H9466" s="111" t="s">
        <v>139</v>
      </c>
      <c r="I9466" s="111" t="s">
        <v>139</v>
      </c>
      <c r="J9466" t="str">
        <f t="shared" si="294"/>
        <v>1577BeiteOrganisk jord</v>
      </c>
      <c r="K9466" s="111">
        <v>12.077525935985037</v>
      </c>
      <c r="L9466" s="111">
        <v>1.6412500000000001</v>
      </c>
      <c r="M9466" s="111">
        <v>0</v>
      </c>
      <c r="N9466" s="112">
        <f t="shared" si="295"/>
        <v>13.718775935985036</v>
      </c>
    </row>
    <row r="9467" spans="1:14" x14ac:dyDescent="0.25">
      <c r="A9467" s="111" t="s">
        <v>842</v>
      </c>
      <c r="B9467" s="111">
        <f>INDEX(kommuner!C:C,MATCH(_xlfn.NUMBERVALUE(A9467),kommuner!B:B,0))</f>
        <v>1577</v>
      </c>
      <c r="C9467" s="111" t="s">
        <v>84</v>
      </c>
      <c r="D9467" s="111" t="s">
        <v>84</v>
      </c>
      <c r="E9467" s="111" t="s">
        <v>126</v>
      </c>
      <c r="F9467" s="111" t="s">
        <v>139</v>
      </c>
      <c r="G9467" s="111" t="s">
        <v>139</v>
      </c>
      <c r="H9467" s="111" t="s">
        <v>139</v>
      </c>
      <c r="I9467" s="111" t="s">
        <v>139</v>
      </c>
      <c r="J9467" t="str">
        <f t="shared" si="294"/>
        <v>1577Dyrket markMineraljord</v>
      </c>
      <c r="K9467" s="111">
        <v>-0.77042202609341914</v>
      </c>
      <c r="L9467" s="111">
        <v>0</v>
      </c>
      <c r="M9467" s="111">
        <v>0</v>
      </c>
      <c r="N9467" s="112">
        <f t="shared" si="295"/>
        <v>-0.77042202609341914</v>
      </c>
    </row>
    <row r="9468" spans="1:14" x14ac:dyDescent="0.25">
      <c r="A9468" s="111" t="s">
        <v>842</v>
      </c>
      <c r="B9468" s="111">
        <f>INDEX(kommuner!C:C,MATCH(_xlfn.NUMBERVALUE(A9468),kommuner!B:B,0))</f>
        <v>1577</v>
      </c>
      <c r="C9468" s="111" t="s">
        <v>84</v>
      </c>
      <c r="D9468" s="111" t="s">
        <v>84</v>
      </c>
      <c r="E9468" s="111" t="s">
        <v>123</v>
      </c>
      <c r="F9468" s="111" t="s">
        <v>139</v>
      </c>
      <c r="G9468" s="111" t="s">
        <v>139</v>
      </c>
      <c r="H9468" s="111" t="s">
        <v>139</v>
      </c>
      <c r="I9468" s="111" t="s">
        <v>139</v>
      </c>
      <c r="J9468" t="str">
        <f t="shared" si="294"/>
        <v>1577Dyrket markOrganisk jord</v>
      </c>
      <c r="K9468" s="111">
        <v>28.726149366675592</v>
      </c>
      <c r="L9468" s="111">
        <v>1.45625</v>
      </c>
      <c r="M9468" s="111">
        <v>0</v>
      </c>
      <c r="N9468" s="112">
        <f t="shared" si="295"/>
        <v>30.182399366675593</v>
      </c>
    </row>
    <row r="9469" spans="1:14" x14ac:dyDescent="0.25">
      <c r="A9469" s="111" t="s">
        <v>842</v>
      </c>
      <c r="B9469" s="111">
        <f>INDEX(kommuner!C:C,MATCH(_xlfn.NUMBERVALUE(A9469),kommuner!B:B,0))</f>
        <v>1577</v>
      </c>
      <c r="C9469" s="111" t="s">
        <v>127</v>
      </c>
      <c r="D9469" s="111" t="s">
        <v>127</v>
      </c>
      <c r="E9469" s="111" t="s">
        <v>126</v>
      </c>
      <c r="F9469" s="111" t="s">
        <v>172</v>
      </c>
      <c r="G9469" s="111" t="s">
        <v>180</v>
      </c>
      <c r="H9469" s="111" t="s">
        <v>172</v>
      </c>
      <c r="I9469" s="111" t="s">
        <v>180</v>
      </c>
      <c r="J9469" t="str">
        <f t="shared" si="294"/>
        <v>1577SkogMineraljordBarskogHøy</v>
      </c>
      <c r="K9469" s="111">
        <v>-3.4914408319412575</v>
      </c>
      <c r="L9469" s="111">
        <v>0.85306406685236758</v>
      </c>
      <c r="M9469" s="111">
        <v>6.4056614999681585E-2</v>
      </c>
      <c r="N9469" s="112">
        <f t="shared" si="295"/>
        <v>-2.5743201500892083</v>
      </c>
    </row>
    <row r="9470" spans="1:14" x14ac:dyDescent="0.25">
      <c r="A9470" s="111" t="s">
        <v>842</v>
      </c>
      <c r="B9470" s="111">
        <f>INDEX(kommuner!C:C,MATCH(_xlfn.NUMBERVALUE(A9470),kommuner!B:B,0))</f>
        <v>1577</v>
      </c>
      <c r="C9470" s="111" t="s">
        <v>127</v>
      </c>
      <c r="D9470" s="111" t="s">
        <v>127</v>
      </c>
      <c r="E9470" s="111" t="s">
        <v>126</v>
      </c>
      <c r="F9470" s="111" t="s">
        <v>172</v>
      </c>
      <c r="G9470" s="111" t="s">
        <v>167</v>
      </c>
      <c r="H9470" s="111" t="s">
        <v>172</v>
      </c>
      <c r="I9470" s="111" t="s">
        <v>167</v>
      </c>
      <c r="J9470" t="str">
        <f t="shared" si="294"/>
        <v>1577SkogMineraljordBarskogImpediment</v>
      </c>
      <c r="K9470" s="111">
        <v>-1.1558387230259366</v>
      </c>
      <c r="L9470" s="111">
        <v>0.85306406685236758</v>
      </c>
      <c r="M9470" s="111">
        <v>6.3979989500968365E-2</v>
      </c>
      <c r="N9470" s="112">
        <f t="shared" si="295"/>
        <v>-0.23879466667260066</v>
      </c>
    </row>
    <row r="9471" spans="1:14" x14ac:dyDescent="0.25">
      <c r="A9471" s="111" t="s">
        <v>842</v>
      </c>
      <c r="B9471" s="111">
        <f>INDEX(kommuner!C:C,MATCH(_xlfn.NUMBERVALUE(A9471),kommuner!B:B,0))</f>
        <v>1577</v>
      </c>
      <c r="C9471" s="111" t="s">
        <v>127</v>
      </c>
      <c r="D9471" s="111" t="s">
        <v>127</v>
      </c>
      <c r="E9471" s="111" t="s">
        <v>126</v>
      </c>
      <c r="F9471" s="111" t="s">
        <v>172</v>
      </c>
      <c r="G9471" s="111" t="s">
        <v>190</v>
      </c>
      <c r="H9471" s="111" t="s">
        <v>172</v>
      </c>
      <c r="I9471" s="111" t="s">
        <v>190</v>
      </c>
      <c r="J9471" t="str">
        <f t="shared" si="294"/>
        <v>1577SkogMineraljordBarskogLav</v>
      </c>
      <c r="K9471" s="111">
        <v>-1.8215681825293268</v>
      </c>
      <c r="L9471" s="111">
        <v>0.85306406685236758</v>
      </c>
      <c r="M9471" s="111">
        <v>6.3979989500968365E-2</v>
      </c>
      <c r="N9471" s="112">
        <f t="shared" si="295"/>
        <v>-0.90452412617599087</v>
      </c>
    </row>
    <row r="9472" spans="1:14" x14ac:dyDescent="0.25">
      <c r="A9472" s="111" t="s">
        <v>842</v>
      </c>
      <c r="B9472" s="111">
        <f>INDEX(kommuner!C:C,MATCH(_xlfn.NUMBERVALUE(A9472),kommuner!B:B,0))</f>
        <v>1577</v>
      </c>
      <c r="C9472" s="111" t="s">
        <v>127</v>
      </c>
      <c r="D9472" s="111" t="s">
        <v>127</v>
      </c>
      <c r="E9472" s="111" t="s">
        <v>126</v>
      </c>
      <c r="F9472" s="111" t="s">
        <v>172</v>
      </c>
      <c r="G9472" s="111" t="s">
        <v>173</v>
      </c>
      <c r="H9472" s="111" t="s">
        <v>172</v>
      </c>
      <c r="I9472" s="111" t="s">
        <v>173</v>
      </c>
      <c r="J9472" t="str">
        <f t="shared" si="294"/>
        <v>1577SkogMineraljordBarskogMiddels</v>
      </c>
      <c r="K9472" s="111">
        <v>-2.9452289214132028</v>
      </c>
      <c r="L9472" s="111">
        <v>0.85306406685236758</v>
      </c>
      <c r="M9472" s="111">
        <v>6.4056614999681585E-2</v>
      </c>
      <c r="N9472" s="112">
        <f t="shared" si="295"/>
        <v>-2.0281082395611536</v>
      </c>
    </row>
    <row r="9473" spans="1:14" x14ac:dyDescent="0.25">
      <c r="A9473" s="111" t="s">
        <v>842</v>
      </c>
      <c r="B9473" s="111">
        <f>INDEX(kommuner!C:C,MATCH(_xlfn.NUMBERVALUE(A9473),kommuner!B:B,0))</f>
        <v>1577</v>
      </c>
      <c r="C9473" s="111" t="s">
        <v>127</v>
      </c>
      <c r="D9473" s="111" t="s">
        <v>127</v>
      </c>
      <c r="E9473" s="111" t="s">
        <v>126</v>
      </c>
      <c r="F9473" s="111" t="s">
        <v>172</v>
      </c>
      <c r="G9473" s="111" t="s">
        <v>186</v>
      </c>
      <c r="H9473" s="111" t="s">
        <v>172</v>
      </c>
      <c r="I9473" s="111" t="s">
        <v>186</v>
      </c>
      <c r="J9473" t="str">
        <f t="shared" si="294"/>
        <v>1577SkogMineraljordBarskogSærs høy</v>
      </c>
      <c r="K9473" s="111">
        <v>-2.734962032443129</v>
      </c>
      <c r="L9473" s="111">
        <v>0.85306406685236758</v>
      </c>
      <c r="M9473" s="111">
        <v>6.4056614999681585E-2</v>
      </c>
      <c r="N9473" s="112">
        <f t="shared" si="295"/>
        <v>-1.81784135059108</v>
      </c>
    </row>
    <row r="9474" spans="1:14" x14ac:dyDescent="0.25">
      <c r="A9474" s="111" t="s">
        <v>842</v>
      </c>
      <c r="B9474" s="111">
        <f>INDEX(kommuner!C:C,MATCH(_xlfn.NUMBERVALUE(A9474),kommuner!B:B,0))</f>
        <v>1577</v>
      </c>
      <c r="C9474" s="111" t="s">
        <v>127</v>
      </c>
      <c r="D9474" s="111" t="s">
        <v>127</v>
      </c>
      <c r="E9474" s="111" t="s">
        <v>126</v>
      </c>
      <c r="F9474" s="111" t="s">
        <v>179</v>
      </c>
      <c r="G9474" s="111" t="s">
        <v>180</v>
      </c>
      <c r="H9474" s="111" t="s">
        <v>179</v>
      </c>
      <c r="I9474" s="111" t="s">
        <v>180</v>
      </c>
      <c r="J9474" t="str">
        <f t="shared" si="294"/>
        <v>1577SkogMineraljordBlandingsskogHøy</v>
      </c>
      <c r="K9474" s="111">
        <v>-7.1939050909469406</v>
      </c>
      <c r="L9474" s="111">
        <v>0.85306406685236758</v>
      </c>
      <c r="M9474" s="111">
        <v>6.3979989500968365E-2</v>
      </c>
      <c r="N9474" s="112">
        <f t="shared" si="295"/>
        <v>-6.2768610345936047</v>
      </c>
    </row>
    <row r="9475" spans="1:14" x14ac:dyDescent="0.25">
      <c r="A9475" s="111" t="s">
        <v>842</v>
      </c>
      <c r="B9475" s="111">
        <f>INDEX(kommuner!C:C,MATCH(_xlfn.NUMBERVALUE(A9475),kommuner!B:B,0))</f>
        <v>1577</v>
      </c>
      <c r="C9475" s="111" t="s">
        <v>127</v>
      </c>
      <c r="D9475" s="111" t="s">
        <v>127</v>
      </c>
      <c r="E9475" s="111" t="s">
        <v>126</v>
      </c>
      <c r="F9475" s="111" t="s">
        <v>179</v>
      </c>
      <c r="G9475" s="111" t="s">
        <v>167</v>
      </c>
      <c r="H9475" s="111" t="s">
        <v>179</v>
      </c>
      <c r="I9475" s="111" t="s">
        <v>167</v>
      </c>
      <c r="J9475" t="str">
        <f t="shared" ref="J9475:J9538" si="296">B9475&amp;C9475&amp;E9475&amp;IF(C9475="Skog",F9475&amp;G9475,"")</f>
        <v>1577SkogMineraljordBlandingsskogImpediment</v>
      </c>
      <c r="K9475" s="111">
        <v>-1.6598037998579707</v>
      </c>
      <c r="L9475" s="111">
        <v>0.85306406685236758</v>
      </c>
      <c r="M9475" s="111">
        <v>6.3979989500968365E-2</v>
      </c>
      <c r="N9475" s="112">
        <f t="shared" ref="N9475:N9538" si="297">SUM(K9475:M9475)</f>
        <v>-0.7427597435046347</v>
      </c>
    </row>
    <row r="9476" spans="1:14" x14ac:dyDescent="0.25">
      <c r="A9476" s="111" t="s">
        <v>842</v>
      </c>
      <c r="B9476" s="111">
        <f>INDEX(kommuner!C:C,MATCH(_xlfn.NUMBERVALUE(A9476),kommuner!B:B,0))</f>
        <v>1577</v>
      </c>
      <c r="C9476" s="111" t="s">
        <v>127</v>
      </c>
      <c r="D9476" s="111" t="s">
        <v>127</v>
      </c>
      <c r="E9476" s="111" t="s">
        <v>126</v>
      </c>
      <c r="F9476" s="111" t="s">
        <v>179</v>
      </c>
      <c r="G9476" s="111" t="s">
        <v>190</v>
      </c>
      <c r="H9476" s="111" t="s">
        <v>179</v>
      </c>
      <c r="I9476" s="111" t="s">
        <v>190</v>
      </c>
      <c r="J9476" t="str">
        <f t="shared" si="296"/>
        <v>1577SkogMineraljordBlandingsskogLav</v>
      </c>
      <c r="K9476" s="111">
        <v>-2.5588434197694254</v>
      </c>
      <c r="L9476" s="111">
        <v>0.85306406685236758</v>
      </c>
      <c r="M9476" s="111">
        <v>6.3979989500968365E-2</v>
      </c>
      <c r="N9476" s="112">
        <f t="shared" si="297"/>
        <v>-1.6417993634160897</v>
      </c>
    </row>
    <row r="9477" spans="1:14" x14ac:dyDescent="0.25">
      <c r="A9477" s="111" t="s">
        <v>842</v>
      </c>
      <c r="B9477" s="111">
        <f>INDEX(kommuner!C:C,MATCH(_xlfn.NUMBERVALUE(A9477),kommuner!B:B,0))</f>
        <v>1577</v>
      </c>
      <c r="C9477" s="111" t="s">
        <v>127</v>
      </c>
      <c r="D9477" s="111" t="s">
        <v>127</v>
      </c>
      <c r="E9477" s="111" t="s">
        <v>126</v>
      </c>
      <c r="F9477" s="111" t="s">
        <v>179</v>
      </c>
      <c r="G9477" s="111" t="s">
        <v>173</v>
      </c>
      <c r="H9477" s="111" t="s">
        <v>179</v>
      </c>
      <c r="I9477" s="111" t="s">
        <v>173</v>
      </c>
      <c r="J9477" t="str">
        <f t="shared" si="296"/>
        <v>1577SkogMineraljordBlandingsskogMiddels</v>
      </c>
      <c r="K9477" s="111">
        <v>-3.8687729546762566</v>
      </c>
      <c r="L9477" s="111">
        <v>0.85306406685236758</v>
      </c>
      <c r="M9477" s="111">
        <v>6.3979989500968365E-2</v>
      </c>
      <c r="N9477" s="112">
        <f t="shared" si="297"/>
        <v>-2.9517288983229206</v>
      </c>
    </row>
    <row r="9478" spans="1:14" x14ac:dyDescent="0.25">
      <c r="A9478" s="111" t="s">
        <v>842</v>
      </c>
      <c r="B9478" s="111">
        <f>INDEX(kommuner!C:C,MATCH(_xlfn.NUMBERVALUE(A9478),kommuner!B:B,0))</f>
        <v>1577</v>
      </c>
      <c r="C9478" s="111" t="s">
        <v>127</v>
      </c>
      <c r="D9478" s="111" t="s">
        <v>127</v>
      </c>
      <c r="E9478" s="111" t="s">
        <v>126</v>
      </c>
      <c r="F9478" s="111" t="s">
        <v>179</v>
      </c>
      <c r="G9478" s="111" t="s">
        <v>186</v>
      </c>
      <c r="H9478" s="111" t="s">
        <v>179</v>
      </c>
      <c r="I9478" s="111" t="s">
        <v>186</v>
      </c>
      <c r="J9478" t="str">
        <f t="shared" si="296"/>
        <v>1577SkogMineraljordBlandingsskogSærs høy</v>
      </c>
      <c r="K9478" s="111">
        <v>-2.9395925245326562</v>
      </c>
      <c r="L9478" s="111">
        <v>0.85306406685236758</v>
      </c>
      <c r="M9478" s="111">
        <v>6.3979989500968365E-2</v>
      </c>
      <c r="N9478" s="112">
        <f t="shared" si="297"/>
        <v>-2.0225484681793202</v>
      </c>
    </row>
    <row r="9479" spans="1:14" x14ac:dyDescent="0.25">
      <c r="A9479" s="111" t="s">
        <v>842</v>
      </c>
      <c r="B9479" s="111">
        <f>INDEX(kommuner!C:C,MATCH(_xlfn.NUMBERVALUE(A9479),kommuner!B:B,0))</f>
        <v>1577</v>
      </c>
      <c r="C9479" s="111" t="s">
        <v>127</v>
      </c>
      <c r="D9479" s="111" t="s">
        <v>127</v>
      </c>
      <c r="E9479" s="111" t="s">
        <v>126</v>
      </c>
      <c r="F9479" s="111" t="s">
        <v>185</v>
      </c>
      <c r="G9479" s="111" t="s">
        <v>180</v>
      </c>
      <c r="H9479" s="111" t="s">
        <v>185</v>
      </c>
      <c r="I9479" s="111" t="s">
        <v>180</v>
      </c>
      <c r="J9479" t="str">
        <f t="shared" si="296"/>
        <v>1577SkogMineraljordLauvskogHøy</v>
      </c>
      <c r="K9479" s="111">
        <v>-2.6171499611514069</v>
      </c>
      <c r="L9479" s="111">
        <v>0.85306406685236758</v>
      </c>
      <c r="M9479" s="111">
        <v>6.3979989500968365E-2</v>
      </c>
      <c r="N9479" s="112">
        <f t="shared" si="297"/>
        <v>-1.7001059047980711</v>
      </c>
    </row>
    <row r="9480" spans="1:14" x14ac:dyDescent="0.25">
      <c r="A9480" s="111" t="s">
        <v>842</v>
      </c>
      <c r="B9480" s="111">
        <f>INDEX(kommuner!C:C,MATCH(_xlfn.NUMBERVALUE(A9480),kommuner!B:B,0))</f>
        <v>1577</v>
      </c>
      <c r="C9480" s="111" t="s">
        <v>127</v>
      </c>
      <c r="D9480" s="111" t="s">
        <v>127</v>
      </c>
      <c r="E9480" s="111" t="s">
        <v>126</v>
      </c>
      <c r="F9480" s="111" t="s">
        <v>185</v>
      </c>
      <c r="G9480" s="111" t="s">
        <v>167</v>
      </c>
      <c r="H9480" s="111" t="s">
        <v>185</v>
      </c>
      <c r="I9480" s="111" t="s">
        <v>167</v>
      </c>
      <c r="J9480" t="str">
        <f t="shared" si="296"/>
        <v>1577SkogMineraljordLauvskogImpediment</v>
      </c>
      <c r="K9480" s="111">
        <v>-1.406906973132888</v>
      </c>
      <c r="L9480" s="111">
        <v>0.85306406685236758</v>
      </c>
      <c r="M9480" s="111">
        <v>6.3979989500968365E-2</v>
      </c>
      <c r="N9480" s="112">
        <f t="shared" si="297"/>
        <v>-0.48986291677955207</v>
      </c>
    </row>
    <row r="9481" spans="1:14" x14ac:dyDescent="0.25">
      <c r="A9481" s="111" t="s">
        <v>842</v>
      </c>
      <c r="B9481" s="111">
        <f>INDEX(kommuner!C:C,MATCH(_xlfn.NUMBERVALUE(A9481),kommuner!B:B,0))</f>
        <v>1577</v>
      </c>
      <c r="C9481" s="111" t="s">
        <v>127</v>
      </c>
      <c r="D9481" s="111" t="s">
        <v>127</v>
      </c>
      <c r="E9481" s="111" t="s">
        <v>126</v>
      </c>
      <c r="F9481" s="111" t="s">
        <v>185</v>
      </c>
      <c r="G9481" s="111" t="s">
        <v>190</v>
      </c>
      <c r="H9481" s="111" t="s">
        <v>185</v>
      </c>
      <c r="I9481" s="111" t="s">
        <v>190</v>
      </c>
      <c r="J9481" t="str">
        <f t="shared" si="296"/>
        <v>1577SkogMineraljordLauvskogLav</v>
      </c>
      <c r="K9481" s="111">
        <v>-8.9748170935426599E-2</v>
      </c>
      <c r="L9481" s="111">
        <v>0.85306406685236758</v>
      </c>
      <c r="M9481" s="111">
        <v>6.3979989500968365E-2</v>
      </c>
      <c r="N9481" s="112">
        <f t="shared" si="297"/>
        <v>0.82729588541790933</v>
      </c>
    </row>
    <row r="9482" spans="1:14" x14ac:dyDescent="0.25">
      <c r="A9482" s="111" t="s">
        <v>842</v>
      </c>
      <c r="B9482" s="111">
        <f>INDEX(kommuner!C:C,MATCH(_xlfn.NUMBERVALUE(A9482),kommuner!B:B,0))</f>
        <v>1577</v>
      </c>
      <c r="C9482" s="111" t="s">
        <v>127</v>
      </c>
      <c r="D9482" s="111" t="s">
        <v>127</v>
      </c>
      <c r="E9482" s="111" t="s">
        <v>126</v>
      </c>
      <c r="F9482" s="111" t="s">
        <v>185</v>
      </c>
      <c r="G9482" s="111" t="s">
        <v>173</v>
      </c>
      <c r="H9482" s="111" t="s">
        <v>185</v>
      </c>
      <c r="I9482" s="111" t="s">
        <v>173</v>
      </c>
      <c r="J9482" t="str">
        <f t="shared" si="296"/>
        <v>1577SkogMineraljordLauvskogMiddels</v>
      </c>
      <c r="K9482" s="111">
        <v>-1.7789409505847176</v>
      </c>
      <c r="L9482" s="111">
        <v>0.85306406685236758</v>
      </c>
      <c r="M9482" s="111">
        <v>6.3979989500968365E-2</v>
      </c>
      <c r="N9482" s="112">
        <f t="shared" si="297"/>
        <v>-0.86189689423138161</v>
      </c>
    </row>
    <row r="9483" spans="1:14" x14ac:dyDescent="0.25">
      <c r="A9483" s="111" t="s">
        <v>842</v>
      </c>
      <c r="B9483" s="111">
        <f>INDEX(kommuner!C:C,MATCH(_xlfn.NUMBERVALUE(A9483),kommuner!B:B,0))</f>
        <v>1577</v>
      </c>
      <c r="C9483" s="111" t="s">
        <v>127</v>
      </c>
      <c r="D9483" s="111" t="s">
        <v>127</v>
      </c>
      <c r="E9483" s="111" t="s">
        <v>126</v>
      </c>
      <c r="F9483" s="111" t="s">
        <v>185</v>
      </c>
      <c r="G9483" s="111" t="s">
        <v>186</v>
      </c>
      <c r="H9483" s="111" t="s">
        <v>185</v>
      </c>
      <c r="I9483" s="111" t="s">
        <v>186</v>
      </c>
      <c r="J9483" t="str">
        <f t="shared" si="296"/>
        <v>1577SkogMineraljordLauvskogSærs høy</v>
      </c>
      <c r="K9483" s="111">
        <v>-3.5879168219799293</v>
      </c>
      <c r="L9483" s="111">
        <v>0.85306406685236758</v>
      </c>
      <c r="M9483" s="111">
        <v>6.3979989500968365E-2</v>
      </c>
      <c r="N9483" s="112">
        <f t="shared" si="297"/>
        <v>-2.6708727656265934</v>
      </c>
    </row>
    <row r="9484" spans="1:14" x14ac:dyDescent="0.25">
      <c r="A9484" s="111" t="s">
        <v>842</v>
      </c>
      <c r="B9484" s="111">
        <f>INDEX(kommuner!C:C,MATCH(_xlfn.NUMBERVALUE(A9484),kommuner!B:B,0))</f>
        <v>1577</v>
      </c>
      <c r="C9484" s="111" t="s">
        <v>127</v>
      </c>
      <c r="D9484" s="111" t="s">
        <v>127</v>
      </c>
      <c r="E9484" s="111" t="s">
        <v>123</v>
      </c>
      <c r="F9484" s="111" t="s">
        <v>172</v>
      </c>
      <c r="G9484" s="111" t="s">
        <v>180</v>
      </c>
      <c r="H9484" s="111" t="s">
        <v>172</v>
      </c>
      <c r="I9484" s="111" t="s">
        <v>180</v>
      </c>
      <c r="J9484" t="str">
        <f t="shared" si="296"/>
        <v>1577SkogOrganisk jordBarskogHøy</v>
      </c>
      <c r="K9484" s="111">
        <v>-2.5184559031994138</v>
      </c>
      <c r="L9484" s="111">
        <v>0.92784825435236762</v>
      </c>
      <c r="M9484" s="111">
        <v>0.46518126042825314</v>
      </c>
      <c r="N9484" s="112">
        <f t="shared" si="297"/>
        <v>-1.1254263884187932</v>
      </c>
    </row>
    <row r="9485" spans="1:14" x14ac:dyDescent="0.25">
      <c r="A9485" s="111" t="s">
        <v>842</v>
      </c>
      <c r="B9485" s="111">
        <f>INDEX(kommuner!C:C,MATCH(_xlfn.NUMBERVALUE(A9485),kommuner!B:B,0))</f>
        <v>1577</v>
      </c>
      <c r="C9485" s="111" t="s">
        <v>127</v>
      </c>
      <c r="D9485" s="111" t="s">
        <v>127</v>
      </c>
      <c r="E9485" s="111" t="s">
        <v>123</v>
      </c>
      <c r="F9485" s="111" t="s">
        <v>172</v>
      </c>
      <c r="G9485" s="111" t="s">
        <v>167</v>
      </c>
      <c r="H9485" s="111" t="s">
        <v>172</v>
      </c>
      <c r="I9485" s="111" t="s">
        <v>167</v>
      </c>
      <c r="J9485" t="str">
        <f t="shared" si="296"/>
        <v>1577SkogOrganisk jordBarskogImpediment</v>
      </c>
      <c r="K9485" s="111">
        <v>-0.13011741963904588</v>
      </c>
      <c r="L9485" s="111">
        <v>0.92784825435236762</v>
      </c>
      <c r="M9485" s="111">
        <v>0.46510463492953991</v>
      </c>
      <c r="N9485" s="112">
        <f t="shared" si="297"/>
        <v>1.2628354696428616</v>
      </c>
    </row>
    <row r="9486" spans="1:14" x14ac:dyDescent="0.25">
      <c r="A9486" s="111" t="s">
        <v>842</v>
      </c>
      <c r="B9486" s="111">
        <f>INDEX(kommuner!C:C,MATCH(_xlfn.NUMBERVALUE(A9486),kommuner!B:B,0))</f>
        <v>1577</v>
      </c>
      <c r="C9486" s="111" t="s">
        <v>127</v>
      </c>
      <c r="D9486" s="111" t="s">
        <v>127</v>
      </c>
      <c r="E9486" s="111" t="s">
        <v>123</v>
      </c>
      <c r="F9486" s="111" t="s">
        <v>172</v>
      </c>
      <c r="G9486" s="111" t="s">
        <v>190</v>
      </c>
      <c r="H9486" s="111" t="s">
        <v>172</v>
      </c>
      <c r="I9486" s="111" t="s">
        <v>190</v>
      </c>
      <c r="J9486" t="str">
        <f t="shared" si="296"/>
        <v>1577SkogOrganisk jordBarskogLav</v>
      </c>
      <c r="K9486" s="111">
        <v>-0.50666953101693391</v>
      </c>
      <c r="L9486" s="111">
        <v>0.92784825435236762</v>
      </c>
      <c r="M9486" s="111">
        <v>0.46510463492953991</v>
      </c>
      <c r="N9486" s="112">
        <f t="shared" si="297"/>
        <v>0.88628335826497362</v>
      </c>
    </row>
    <row r="9487" spans="1:14" x14ac:dyDescent="0.25">
      <c r="A9487" s="111" t="s">
        <v>842</v>
      </c>
      <c r="B9487" s="111">
        <f>INDEX(kommuner!C:C,MATCH(_xlfn.NUMBERVALUE(A9487),kommuner!B:B,0))</f>
        <v>1577</v>
      </c>
      <c r="C9487" s="111" t="s">
        <v>127</v>
      </c>
      <c r="D9487" s="111" t="s">
        <v>127</v>
      </c>
      <c r="E9487" s="111" t="s">
        <v>123</v>
      </c>
      <c r="F9487" s="111" t="s">
        <v>172</v>
      </c>
      <c r="G9487" s="111" t="s">
        <v>173</v>
      </c>
      <c r="H9487" s="111" t="s">
        <v>172</v>
      </c>
      <c r="I9487" s="111" t="s">
        <v>173</v>
      </c>
      <c r="J9487" t="str">
        <f t="shared" si="296"/>
        <v>1577SkogOrganisk jordBarskogMiddels</v>
      </c>
      <c r="K9487" s="111">
        <v>-1.5571490961494638</v>
      </c>
      <c r="L9487" s="111">
        <v>0.92784825435236762</v>
      </c>
      <c r="M9487" s="111">
        <v>0.46518126042825314</v>
      </c>
      <c r="N9487" s="112">
        <f t="shared" si="297"/>
        <v>-0.16411958136884308</v>
      </c>
    </row>
    <row r="9488" spans="1:14" x14ac:dyDescent="0.25">
      <c r="A9488" s="111" t="s">
        <v>842</v>
      </c>
      <c r="B9488" s="111">
        <f>INDEX(kommuner!C:C,MATCH(_xlfn.NUMBERVALUE(A9488),kommuner!B:B,0))</f>
        <v>1577</v>
      </c>
      <c r="C9488" s="111" t="s">
        <v>127</v>
      </c>
      <c r="D9488" s="111" t="s">
        <v>127</v>
      </c>
      <c r="E9488" s="111" t="s">
        <v>123</v>
      </c>
      <c r="F9488" s="111" t="s">
        <v>172</v>
      </c>
      <c r="G9488" s="111" t="s">
        <v>186</v>
      </c>
      <c r="H9488" s="111" t="s">
        <v>172</v>
      </c>
      <c r="I9488" s="111" t="s">
        <v>186</v>
      </c>
      <c r="J9488" t="str">
        <f t="shared" si="296"/>
        <v>1577SkogOrganisk jordBarskogSærs høy</v>
      </c>
      <c r="K9488" s="111">
        <v>2.5548655235722699</v>
      </c>
      <c r="L9488" s="111">
        <v>0.92784825435236762</v>
      </c>
      <c r="M9488" s="111">
        <v>0.46518126042825314</v>
      </c>
      <c r="N9488" s="112">
        <f t="shared" si="297"/>
        <v>3.9478950383528906</v>
      </c>
    </row>
    <row r="9489" spans="1:14" x14ac:dyDescent="0.25">
      <c r="A9489" s="111" t="s">
        <v>842</v>
      </c>
      <c r="B9489" s="111">
        <f>INDEX(kommuner!C:C,MATCH(_xlfn.NUMBERVALUE(A9489),kommuner!B:B,0))</f>
        <v>1577</v>
      </c>
      <c r="C9489" s="111" t="s">
        <v>127</v>
      </c>
      <c r="D9489" s="111" t="s">
        <v>127</v>
      </c>
      <c r="E9489" s="111" t="s">
        <v>123</v>
      </c>
      <c r="F9489" s="111" t="s">
        <v>179</v>
      </c>
      <c r="G9489" s="111" t="s">
        <v>180</v>
      </c>
      <c r="H9489" s="111" t="s">
        <v>179</v>
      </c>
      <c r="I9489" s="111" t="s">
        <v>180</v>
      </c>
      <c r="J9489" t="str">
        <f t="shared" si="296"/>
        <v>1577SkogOrganisk jordBlandingsskogHøy</v>
      </c>
      <c r="K9489" s="111">
        <v>-5.5554344456832343</v>
      </c>
      <c r="L9489" s="111">
        <v>0.92784825435236762</v>
      </c>
      <c r="M9489" s="111">
        <v>0.46510463492953991</v>
      </c>
      <c r="N9489" s="112">
        <f t="shared" si="297"/>
        <v>-4.1624815564013264</v>
      </c>
    </row>
    <row r="9490" spans="1:14" x14ac:dyDescent="0.25">
      <c r="A9490" s="111" t="s">
        <v>842</v>
      </c>
      <c r="B9490" s="111">
        <f>INDEX(kommuner!C:C,MATCH(_xlfn.NUMBERVALUE(A9490),kommuner!B:B,0))</f>
        <v>1577</v>
      </c>
      <c r="C9490" s="111" t="s">
        <v>127</v>
      </c>
      <c r="D9490" s="111" t="s">
        <v>127</v>
      </c>
      <c r="E9490" s="111" t="s">
        <v>123</v>
      </c>
      <c r="F9490" s="111" t="s">
        <v>179</v>
      </c>
      <c r="G9490" s="111" t="s">
        <v>167</v>
      </c>
      <c r="H9490" s="111" t="s">
        <v>179</v>
      </c>
      <c r="I9490" s="111" t="s">
        <v>167</v>
      </c>
      <c r="J9490" t="str">
        <f t="shared" si="296"/>
        <v>1577SkogOrganisk jordBlandingsskogImpediment</v>
      </c>
      <c r="K9490" s="111">
        <v>-0.28586344175800005</v>
      </c>
      <c r="L9490" s="111">
        <v>0.92784825435236762</v>
      </c>
      <c r="M9490" s="111">
        <v>0.46510463492953991</v>
      </c>
      <c r="N9490" s="112">
        <f t="shared" si="297"/>
        <v>1.1070894475239075</v>
      </c>
    </row>
    <row r="9491" spans="1:14" x14ac:dyDescent="0.25">
      <c r="A9491" s="111" t="s">
        <v>842</v>
      </c>
      <c r="B9491" s="111">
        <f>INDEX(kommuner!C:C,MATCH(_xlfn.NUMBERVALUE(A9491),kommuner!B:B,0))</f>
        <v>1577</v>
      </c>
      <c r="C9491" s="111" t="s">
        <v>127</v>
      </c>
      <c r="D9491" s="111" t="s">
        <v>127</v>
      </c>
      <c r="E9491" s="111" t="s">
        <v>123</v>
      </c>
      <c r="F9491" s="111" t="s">
        <v>179</v>
      </c>
      <c r="G9491" s="111" t="s">
        <v>190</v>
      </c>
      <c r="H9491" s="111" t="s">
        <v>179</v>
      </c>
      <c r="I9491" s="111" t="s">
        <v>190</v>
      </c>
      <c r="J9491" t="str">
        <f t="shared" si="296"/>
        <v>1577SkogOrganisk jordBlandingsskogLav</v>
      </c>
      <c r="K9491" s="111">
        <v>-1.2347339377887629</v>
      </c>
      <c r="L9491" s="111">
        <v>0.92784825435236762</v>
      </c>
      <c r="M9491" s="111">
        <v>0.46510463492953991</v>
      </c>
      <c r="N9491" s="112">
        <f t="shared" si="297"/>
        <v>0.15821895149314458</v>
      </c>
    </row>
    <row r="9492" spans="1:14" x14ac:dyDescent="0.25">
      <c r="A9492" s="111" t="s">
        <v>842</v>
      </c>
      <c r="B9492" s="111">
        <f>INDEX(kommuner!C:C,MATCH(_xlfn.NUMBERVALUE(A9492),kommuner!B:B,0))</f>
        <v>1577</v>
      </c>
      <c r="C9492" s="111" t="s">
        <v>127</v>
      </c>
      <c r="D9492" s="111" t="s">
        <v>127</v>
      </c>
      <c r="E9492" s="111" t="s">
        <v>123</v>
      </c>
      <c r="F9492" s="111" t="s">
        <v>179</v>
      </c>
      <c r="G9492" s="111" t="s">
        <v>173</v>
      </c>
      <c r="H9492" s="111" t="s">
        <v>179</v>
      </c>
      <c r="I9492" s="111" t="s">
        <v>173</v>
      </c>
      <c r="J9492" t="str">
        <f t="shared" si="296"/>
        <v>1577SkogOrganisk jordBlandingsskogMiddels</v>
      </c>
      <c r="K9492" s="111">
        <v>-2.4239591752717748</v>
      </c>
      <c r="L9492" s="111">
        <v>0.92784825435236762</v>
      </c>
      <c r="M9492" s="111">
        <v>0.46510463492953991</v>
      </c>
      <c r="N9492" s="112">
        <f t="shared" si="297"/>
        <v>-1.0310062859898674</v>
      </c>
    </row>
    <row r="9493" spans="1:14" x14ac:dyDescent="0.25">
      <c r="A9493" s="111" t="s">
        <v>842</v>
      </c>
      <c r="B9493" s="111">
        <f>INDEX(kommuner!C:C,MATCH(_xlfn.NUMBERVALUE(A9493),kommuner!B:B,0))</f>
        <v>1577</v>
      </c>
      <c r="C9493" s="111" t="s">
        <v>127</v>
      </c>
      <c r="D9493" s="111" t="s">
        <v>127</v>
      </c>
      <c r="E9493" s="111" t="s">
        <v>123</v>
      </c>
      <c r="F9493" s="111" t="s">
        <v>179</v>
      </c>
      <c r="G9493" s="111" t="s">
        <v>186</v>
      </c>
      <c r="H9493" s="111" t="s">
        <v>179</v>
      </c>
      <c r="I9493" s="111" t="s">
        <v>186</v>
      </c>
      <c r="J9493" t="str">
        <f t="shared" si="296"/>
        <v>1577SkogOrganisk jordBlandingsskogSærs høy</v>
      </c>
      <c r="K9493" s="111">
        <v>-1.5726115302258048</v>
      </c>
      <c r="L9493" s="111">
        <v>0.92784825435236762</v>
      </c>
      <c r="M9493" s="111">
        <v>0.46510463492953991</v>
      </c>
      <c r="N9493" s="112">
        <f t="shared" si="297"/>
        <v>-0.17965864094389727</v>
      </c>
    </row>
    <row r="9494" spans="1:14" x14ac:dyDescent="0.25">
      <c r="A9494" s="111" t="s">
        <v>842</v>
      </c>
      <c r="B9494" s="111">
        <f>INDEX(kommuner!C:C,MATCH(_xlfn.NUMBERVALUE(A9494),kommuner!B:B,0))</f>
        <v>1577</v>
      </c>
      <c r="C9494" s="111" t="s">
        <v>127</v>
      </c>
      <c r="D9494" s="111" t="s">
        <v>127</v>
      </c>
      <c r="E9494" s="111" t="s">
        <v>123</v>
      </c>
      <c r="F9494" s="111" t="s">
        <v>185</v>
      </c>
      <c r="G9494" s="111" t="s">
        <v>180</v>
      </c>
      <c r="H9494" s="111" t="s">
        <v>185</v>
      </c>
      <c r="I9494" s="111" t="s">
        <v>180</v>
      </c>
      <c r="J9494" t="str">
        <f t="shared" si="296"/>
        <v>1577SkogOrganisk jordLauvskogHøy</v>
      </c>
      <c r="K9494" s="111">
        <v>-1.9913688882377358</v>
      </c>
      <c r="L9494" s="111">
        <v>0.92784825435236762</v>
      </c>
      <c r="M9494" s="111">
        <v>0.46510463492953991</v>
      </c>
      <c r="N9494" s="112">
        <f t="shared" si="297"/>
        <v>-0.59841599895582831</v>
      </c>
    </row>
    <row r="9495" spans="1:14" x14ac:dyDescent="0.25">
      <c r="A9495" s="111" t="s">
        <v>842</v>
      </c>
      <c r="B9495" s="111">
        <f>INDEX(kommuner!C:C,MATCH(_xlfn.NUMBERVALUE(A9495),kommuner!B:B,0))</f>
        <v>1577</v>
      </c>
      <c r="C9495" s="111" t="s">
        <v>127</v>
      </c>
      <c r="D9495" s="111" t="s">
        <v>127</v>
      </c>
      <c r="E9495" s="111" t="s">
        <v>123</v>
      </c>
      <c r="F9495" s="111" t="s">
        <v>185</v>
      </c>
      <c r="G9495" s="111" t="s">
        <v>167</v>
      </c>
      <c r="H9495" s="111" t="s">
        <v>185</v>
      </c>
      <c r="I9495" s="111" t="s">
        <v>167</v>
      </c>
      <c r="J9495" t="str">
        <f t="shared" si="296"/>
        <v>1577SkogOrganisk jordLauvskogImpediment</v>
      </c>
      <c r="K9495" s="111">
        <v>0.35000626494250675</v>
      </c>
      <c r="L9495" s="111">
        <v>0.92784825435236762</v>
      </c>
      <c r="M9495" s="111">
        <v>0.46510463492953991</v>
      </c>
      <c r="N9495" s="112">
        <f t="shared" si="297"/>
        <v>1.7429591542244141</v>
      </c>
    </row>
    <row r="9496" spans="1:14" x14ac:dyDescent="0.25">
      <c r="A9496" s="111" t="s">
        <v>842</v>
      </c>
      <c r="B9496" s="111">
        <f>INDEX(kommuner!C:C,MATCH(_xlfn.NUMBERVALUE(A9496),kommuner!B:B,0))</f>
        <v>1577</v>
      </c>
      <c r="C9496" s="111" t="s">
        <v>127</v>
      </c>
      <c r="D9496" s="111" t="s">
        <v>127</v>
      </c>
      <c r="E9496" s="111" t="s">
        <v>123</v>
      </c>
      <c r="F9496" s="111" t="s">
        <v>185</v>
      </c>
      <c r="G9496" s="111" t="s">
        <v>190</v>
      </c>
      <c r="H9496" s="111" t="s">
        <v>185</v>
      </c>
      <c r="I9496" s="111" t="s">
        <v>190</v>
      </c>
      <c r="J9496" t="str">
        <f t="shared" si="296"/>
        <v>1577SkogOrganisk jordLauvskogLav</v>
      </c>
      <c r="K9496" s="111">
        <v>1.1144075558526714</v>
      </c>
      <c r="L9496" s="111">
        <v>0.92784825435236762</v>
      </c>
      <c r="M9496" s="111">
        <v>0.46510463492953991</v>
      </c>
      <c r="N9496" s="112">
        <f t="shared" si="297"/>
        <v>2.5073604451345788</v>
      </c>
    </row>
    <row r="9497" spans="1:14" x14ac:dyDescent="0.25">
      <c r="A9497" s="111" t="s">
        <v>842</v>
      </c>
      <c r="B9497" s="111">
        <f>INDEX(kommuner!C:C,MATCH(_xlfn.NUMBERVALUE(A9497),kommuner!B:B,0))</f>
        <v>1577</v>
      </c>
      <c r="C9497" s="111" t="s">
        <v>127</v>
      </c>
      <c r="D9497" s="111" t="s">
        <v>127</v>
      </c>
      <c r="E9497" s="111" t="s">
        <v>123</v>
      </c>
      <c r="F9497" s="111" t="s">
        <v>185</v>
      </c>
      <c r="G9497" s="111" t="s">
        <v>173</v>
      </c>
      <c r="H9497" s="111" t="s">
        <v>185</v>
      </c>
      <c r="I9497" s="111" t="s">
        <v>173</v>
      </c>
      <c r="J9497" t="str">
        <f t="shared" si="296"/>
        <v>1577SkogOrganisk jordLauvskogMiddels</v>
      </c>
      <c r="K9497" s="111">
        <v>-0.62664468270982987</v>
      </c>
      <c r="L9497" s="111">
        <v>0.92784825435236762</v>
      </c>
      <c r="M9497" s="111">
        <v>0.46510463492953991</v>
      </c>
      <c r="N9497" s="112">
        <f t="shared" si="297"/>
        <v>0.76630820657207765</v>
      </c>
    </row>
    <row r="9498" spans="1:14" x14ac:dyDescent="0.25">
      <c r="A9498" s="111" t="s">
        <v>842</v>
      </c>
      <c r="B9498" s="111">
        <f>INDEX(kommuner!C:C,MATCH(_xlfn.NUMBERVALUE(A9498),kommuner!B:B,0))</f>
        <v>1577</v>
      </c>
      <c r="C9498" s="111" t="s">
        <v>127</v>
      </c>
      <c r="D9498" s="111" t="s">
        <v>127</v>
      </c>
      <c r="E9498" s="111" t="s">
        <v>123</v>
      </c>
      <c r="F9498" s="111" t="s">
        <v>185</v>
      </c>
      <c r="G9498" s="111" t="s">
        <v>186</v>
      </c>
      <c r="H9498" s="111" t="s">
        <v>185</v>
      </c>
      <c r="I9498" s="111" t="s">
        <v>186</v>
      </c>
      <c r="J9498" t="str">
        <f t="shared" si="296"/>
        <v>1577SkogOrganisk jordLauvskogSærs høy</v>
      </c>
      <c r="K9498" s="111">
        <v>-1.8997279926091779</v>
      </c>
      <c r="L9498" s="111">
        <v>0.92784825435236762</v>
      </c>
      <c r="M9498" s="111">
        <v>0.46510463492953991</v>
      </c>
      <c r="N9498" s="112">
        <f t="shared" si="297"/>
        <v>-0.50677510332727038</v>
      </c>
    </row>
    <row r="9499" spans="1:14" x14ac:dyDescent="0.25">
      <c r="A9499" s="111" t="s">
        <v>842</v>
      </c>
      <c r="B9499" s="111">
        <f>INDEX(kommuner!C:C,MATCH(_xlfn.NUMBERVALUE(A9499),kommuner!B:B,0))</f>
        <v>1577</v>
      </c>
      <c r="C9499" s="111" t="s">
        <v>83</v>
      </c>
      <c r="D9499" s="111" t="s">
        <v>83</v>
      </c>
      <c r="E9499" s="111" t="s">
        <v>126</v>
      </c>
      <c r="F9499" s="111" t="s">
        <v>139</v>
      </c>
      <c r="G9499" s="111" t="s">
        <v>139</v>
      </c>
      <c r="H9499" s="111" t="s">
        <v>139</v>
      </c>
      <c r="I9499" s="111" t="s">
        <v>139</v>
      </c>
      <c r="J9499" t="str">
        <f t="shared" si="296"/>
        <v>1577Utbygd arealMineraljord</v>
      </c>
      <c r="K9499" s="111">
        <v>-1.3010725986550351</v>
      </c>
      <c r="L9499" s="111">
        <v>0</v>
      </c>
      <c r="M9499" s="111">
        <v>1.303047089454229E-2</v>
      </c>
      <c r="N9499" s="112">
        <f t="shared" si="297"/>
        <v>-1.2880421277604928</v>
      </c>
    </row>
    <row r="9500" spans="1:14" x14ac:dyDescent="0.25">
      <c r="A9500" s="111" t="s">
        <v>842</v>
      </c>
      <c r="B9500" s="111">
        <f>INDEX(kommuner!C:C,MATCH(_xlfn.NUMBERVALUE(A9500),kommuner!B:B,0))</f>
        <v>1577</v>
      </c>
      <c r="C9500" s="111" t="s">
        <v>83</v>
      </c>
      <c r="D9500" s="111" t="s">
        <v>83</v>
      </c>
      <c r="E9500" s="111" t="s">
        <v>123</v>
      </c>
      <c r="F9500" s="111" t="s">
        <v>139</v>
      </c>
      <c r="G9500" s="111" t="s">
        <v>139</v>
      </c>
      <c r="H9500" s="111" t="s">
        <v>139</v>
      </c>
      <c r="I9500" s="111" t="s">
        <v>139</v>
      </c>
      <c r="J9500" t="str">
        <f t="shared" si="296"/>
        <v>1577Utbygd arealOrganisk jord</v>
      </c>
      <c r="K9500" s="111">
        <v>29.011421395201612</v>
      </c>
      <c r="L9500" s="111">
        <v>0</v>
      </c>
      <c r="M9500" s="111">
        <v>1.303047089454229E-2</v>
      </c>
      <c r="N9500" s="112">
        <f t="shared" si="297"/>
        <v>29.024451866096154</v>
      </c>
    </row>
    <row r="9501" spans="1:14" x14ac:dyDescent="0.25">
      <c r="A9501" s="111" t="s">
        <v>842</v>
      </c>
      <c r="B9501" s="111">
        <f>INDEX(kommuner!C:C,MATCH(_xlfn.NUMBERVALUE(A9501),kommuner!B:B,0))</f>
        <v>1577</v>
      </c>
      <c r="C9501" s="111" t="s">
        <v>181</v>
      </c>
      <c r="D9501" s="111" t="s">
        <v>181</v>
      </c>
      <c r="E9501" s="111" t="s">
        <v>123</v>
      </c>
      <c r="F9501" s="111" t="s">
        <v>139</v>
      </c>
      <c r="G9501" s="111" t="s">
        <v>139</v>
      </c>
      <c r="H9501" s="111" t="s">
        <v>139</v>
      </c>
      <c r="I9501" s="111" t="s">
        <v>139</v>
      </c>
      <c r="J9501" t="str">
        <f t="shared" si="296"/>
        <v>1577Vann og myrOrganisk jord</v>
      </c>
      <c r="K9501" s="111">
        <v>-0.38124953903444653</v>
      </c>
      <c r="L9501" s="111">
        <v>0</v>
      </c>
      <c r="M9501" s="111">
        <v>0</v>
      </c>
      <c r="N9501" s="112">
        <f t="shared" si="297"/>
        <v>-0.38124953903444653</v>
      </c>
    </row>
    <row r="9502" spans="1:14" x14ac:dyDescent="0.25">
      <c r="A9502" s="111" t="s">
        <v>843</v>
      </c>
      <c r="B9502" s="111">
        <f>INDEX(kommuner!C:C,MATCH(_xlfn.NUMBERVALUE(A9502),kommuner!B:B,0))</f>
        <v>4650</v>
      </c>
      <c r="C9502" s="111" t="s">
        <v>82</v>
      </c>
      <c r="D9502" s="111" t="s">
        <v>82</v>
      </c>
      <c r="E9502" s="111" t="s">
        <v>126</v>
      </c>
      <c r="F9502" s="111" t="s">
        <v>139</v>
      </c>
      <c r="G9502" s="111" t="s">
        <v>139</v>
      </c>
      <c r="H9502" s="111" t="s">
        <v>139</v>
      </c>
      <c r="I9502" s="111" t="s">
        <v>139</v>
      </c>
      <c r="J9502" t="str">
        <f t="shared" si="296"/>
        <v>4650Annen utmarkMineraljord</v>
      </c>
      <c r="K9502" s="111">
        <v>-0.12122885237983599</v>
      </c>
      <c r="L9502" s="111">
        <v>0</v>
      </c>
      <c r="M9502" s="111">
        <v>0</v>
      </c>
      <c r="N9502" s="112">
        <f t="shared" si="297"/>
        <v>-0.12122885237983599</v>
      </c>
    </row>
    <row r="9503" spans="1:14" x14ac:dyDescent="0.25">
      <c r="A9503" s="111" t="s">
        <v>843</v>
      </c>
      <c r="B9503" s="111">
        <f>INDEX(kommuner!C:C,MATCH(_xlfn.NUMBERVALUE(A9503),kommuner!B:B,0))</f>
        <v>4650</v>
      </c>
      <c r="C9503" s="111" t="s">
        <v>121</v>
      </c>
      <c r="D9503" s="111" t="s">
        <v>121</v>
      </c>
      <c r="E9503" s="111" t="s">
        <v>126</v>
      </c>
      <c r="F9503" s="111" t="s">
        <v>139</v>
      </c>
      <c r="G9503" s="111" t="s">
        <v>139</v>
      </c>
      <c r="H9503" s="111" t="s">
        <v>139</v>
      </c>
      <c r="I9503" s="111" t="s">
        <v>139</v>
      </c>
      <c r="J9503" t="str">
        <f t="shared" si="296"/>
        <v>4650BeiteMineraljord</v>
      </c>
      <c r="K9503" s="111">
        <v>-0.96338340838695502</v>
      </c>
      <c r="L9503" s="111">
        <v>0</v>
      </c>
      <c r="M9503" s="111">
        <v>1.2448711246839999E-7</v>
      </c>
      <c r="N9503" s="112">
        <f t="shared" si="297"/>
        <v>-0.96338328389984251</v>
      </c>
    </row>
    <row r="9504" spans="1:14" x14ac:dyDescent="0.25">
      <c r="A9504" s="111" t="s">
        <v>843</v>
      </c>
      <c r="B9504" s="111">
        <f>INDEX(kommuner!C:C,MATCH(_xlfn.NUMBERVALUE(A9504),kommuner!B:B,0))</f>
        <v>4650</v>
      </c>
      <c r="C9504" s="111" t="s">
        <v>121</v>
      </c>
      <c r="D9504" s="111" t="s">
        <v>121</v>
      </c>
      <c r="E9504" s="111" t="s">
        <v>123</v>
      </c>
      <c r="F9504" s="111" t="s">
        <v>139</v>
      </c>
      <c r="G9504" s="111" t="s">
        <v>139</v>
      </c>
      <c r="H9504" s="111" t="s">
        <v>139</v>
      </c>
      <c r="I9504" s="111" t="s">
        <v>139</v>
      </c>
      <c r="J9504" t="str">
        <f t="shared" si="296"/>
        <v>4650BeiteOrganisk jord</v>
      </c>
      <c r="K9504" s="111">
        <v>12.077525935985037</v>
      </c>
      <c r="L9504" s="111">
        <v>1.6412500000000001</v>
      </c>
      <c r="M9504" s="111">
        <v>0</v>
      </c>
      <c r="N9504" s="112">
        <f t="shared" si="297"/>
        <v>13.718775935985036</v>
      </c>
    </row>
    <row r="9505" spans="1:14" x14ac:dyDescent="0.25">
      <c r="A9505" s="111" t="s">
        <v>843</v>
      </c>
      <c r="B9505" s="111">
        <f>INDEX(kommuner!C:C,MATCH(_xlfn.NUMBERVALUE(A9505),kommuner!B:B,0))</f>
        <v>4650</v>
      </c>
      <c r="C9505" s="111" t="s">
        <v>84</v>
      </c>
      <c r="D9505" s="111" t="s">
        <v>84</v>
      </c>
      <c r="E9505" s="111" t="s">
        <v>126</v>
      </c>
      <c r="F9505" s="111" t="s">
        <v>139</v>
      </c>
      <c r="G9505" s="111" t="s">
        <v>139</v>
      </c>
      <c r="H9505" s="111" t="s">
        <v>139</v>
      </c>
      <c r="I9505" s="111" t="s">
        <v>139</v>
      </c>
      <c r="J9505" t="str">
        <f t="shared" si="296"/>
        <v>4650Dyrket markMineraljord</v>
      </c>
      <c r="K9505" s="111">
        <v>-0.77042202609341914</v>
      </c>
      <c r="L9505" s="111">
        <v>0</v>
      </c>
      <c r="M9505" s="111">
        <v>0</v>
      </c>
      <c r="N9505" s="112">
        <f t="shared" si="297"/>
        <v>-0.77042202609341914</v>
      </c>
    </row>
    <row r="9506" spans="1:14" x14ac:dyDescent="0.25">
      <c r="A9506" s="111" t="s">
        <v>843</v>
      </c>
      <c r="B9506" s="111">
        <f>INDEX(kommuner!C:C,MATCH(_xlfn.NUMBERVALUE(A9506),kommuner!B:B,0))</f>
        <v>4650</v>
      </c>
      <c r="C9506" s="111" t="s">
        <v>84</v>
      </c>
      <c r="D9506" s="111" t="s">
        <v>84</v>
      </c>
      <c r="E9506" s="111" t="s">
        <v>123</v>
      </c>
      <c r="F9506" s="111" t="s">
        <v>139</v>
      </c>
      <c r="G9506" s="111" t="s">
        <v>139</v>
      </c>
      <c r="H9506" s="111" t="s">
        <v>139</v>
      </c>
      <c r="I9506" s="111" t="s">
        <v>139</v>
      </c>
      <c r="J9506" t="str">
        <f t="shared" si="296"/>
        <v>4650Dyrket markOrganisk jord</v>
      </c>
      <c r="K9506" s="111">
        <v>28.726149366675592</v>
      </c>
      <c r="L9506" s="111">
        <v>1.45625</v>
      </c>
      <c r="M9506" s="111">
        <v>0</v>
      </c>
      <c r="N9506" s="112">
        <f t="shared" si="297"/>
        <v>30.182399366675593</v>
      </c>
    </row>
    <row r="9507" spans="1:14" x14ac:dyDescent="0.25">
      <c r="A9507" s="111" t="s">
        <v>843</v>
      </c>
      <c r="B9507" s="111">
        <f>INDEX(kommuner!C:C,MATCH(_xlfn.NUMBERVALUE(A9507),kommuner!B:B,0))</f>
        <v>4650</v>
      </c>
      <c r="C9507" s="111" t="s">
        <v>127</v>
      </c>
      <c r="D9507" s="111" t="s">
        <v>127</v>
      </c>
      <c r="E9507" s="111" t="s">
        <v>126</v>
      </c>
      <c r="F9507" s="111" t="s">
        <v>172</v>
      </c>
      <c r="G9507" s="111" t="s">
        <v>180</v>
      </c>
      <c r="H9507" s="111" t="s">
        <v>172</v>
      </c>
      <c r="I9507" s="111" t="s">
        <v>180</v>
      </c>
      <c r="J9507" t="str">
        <f t="shared" si="296"/>
        <v>4650SkogMineraljordBarskogHøy</v>
      </c>
      <c r="K9507" s="111">
        <v>-3.4914408319412575</v>
      </c>
      <c r="L9507" s="111">
        <v>0.85306406685236758</v>
      </c>
      <c r="M9507" s="111">
        <v>6.4056614999681585E-2</v>
      </c>
      <c r="N9507" s="112">
        <f t="shared" si="297"/>
        <v>-2.5743201500892083</v>
      </c>
    </row>
    <row r="9508" spans="1:14" x14ac:dyDescent="0.25">
      <c r="A9508" s="111" t="s">
        <v>843</v>
      </c>
      <c r="B9508" s="111">
        <f>INDEX(kommuner!C:C,MATCH(_xlfn.NUMBERVALUE(A9508),kommuner!B:B,0))</f>
        <v>4650</v>
      </c>
      <c r="C9508" s="111" t="s">
        <v>127</v>
      </c>
      <c r="D9508" s="111" t="s">
        <v>127</v>
      </c>
      <c r="E9508" s="111" t="s">
        <v>126</v>
      </c>
      <c r="F9508" s="111" t="s">
        <v>172</v>
      </c>
      <c r="G9508" s="111" t="s">
        <v>167</v>
      </c>
      <c r="H9508" s="111" t="s">
        <v>172</v>
      </c>
      <c r="I9508" s="111" t="s">
        <v>167</v>
      </c>
      <c r="J9508" t="str">
        <f t="shared" si="296"/>
        <v>4650SkogMineraljordBarskogImpediment</v>
      </c>
      <c r="K9508" s="111">
        <v>-1.1558387230259366</v>
      </c>
      <c r="L9508" s="111">
        <v>0.85306406685236758</v>
      </c>
      <c r="M9508" s="111">
        <v>6.3979989500968365E-2</v>
      </c>
      <c r="N9508" s="112">
        <f t="shared" si="297"/>
        <v>-0.23879466667260066</v>
      </c>
    </row>
    <row r="9509" spans="1:14" x14ac:dyDescent="0.25">
      <c r="A9509" s="111" t="s">
        <v>843</v>
      </c>
      <c r="B9509" s="111">
        <f>INDEX(kommuner!C:C,MATCH(_xlfn.NUMBERVALUE(A9509),kommuner!B:B,0))</f>
        <v>4650</v>
      </c>
      <c r="C9509" s="111" t="s">
        <v>127</v>
      </c>
      <c r="D9509" s="111" t="s">
        <v>127</v>
      </c>
      <c r="E9509" s="111" t="s">
        <v>126</v>
      </c>
      <c r="F9509" s="111" t="s">
        <v>172</v>
      </c>
      <c r="G9509" s="111" t="s">
        <v>190</v>
      </c>
      <c r="H9509" s="111" t="s">
        <v>172</v>
      </c>
      <c r="I9509" s="111" t="s">
        <v>190</v>
      </c>
      <c r="J9509" t="str">
        <f t="shared" si="296"/>
        <v>4650SkogMineraljordBarskogLav</v>
      </c>
      <c r="K9509" s="111">
        <v>-1.8215681825293268</v>
      </c>
      <c r="L9509" s="111">
        <v>0.85306406685236758</v>
      </c>
      <c r="M9509" s="111">
        <v>6.3979989500968365E-2</v>
      </c>
      <c r="N9509" s="112">
        <f t="shared" si="297"/>
        <v>-0.90452412617599087</v>
      </c>
    </row>
    <row r="9510" spans="1:14" x14ac:dyDescent="0.25">
      <c r="A9510" s="111" t="s">
        <v>843</v>
      </c>
      <c r="B9510" s="111">
        <f>INDEX(kommuner!C:C,MATCH(_xlfn.NUMBERVALUE(A9510),kommuner!B:B,0))</f>
        <v>4650</v>
      </c>
      <c r="C9510" s="111" t="s">
        <v>127</v>
      </c>
      <c r="D9510" s="111" t="s">
        <v>127</v>
      </c>
      <c r="E9510" s="111" t="s">
        <v>126</v>
      </c>
      <c r="F9510" s="111" t="s">
        <v>172</v>
      </c>
      <c r="G9510" s="111" t="s">
        <v>173</v>
      </c>
      <c r="H9510" s="111" t="s">
        <v>172</v>
      </c>
      <c r="I9510" s="111" t="s">
        <v>173</v>
      </c>
      <c r="J9510" t="str">
        <f t="shared" si="296"/>
        <v>4650SkogMineraljordBarskogMiddels</v>
      </c>
      <c r="K9510" s="111">
        <v>-2.9452289214132028</v>
      </c>
      <c r="L9510" s="111">
        <v>0.85306406685236758</v>
      </c>
      <c r="M9510" s="111">
        <v>6.4056614999681585E-2</v>
      </c>
      <c r="N9510" s="112">
        <f t="shared" si="297"/>
        <v>-2.0281082395611536</v>
      </c>
    </row>
    <row r="9511" spans="1:14" x14ac:dyDescent="0.25">
      <c r="A9511" s="111" t="s">
        <v>843</v>
      </c>
      <c r="B9511" s="111">
        <f>INDEX(kommuner!C:C,MATCH(_xlfn.NUMBERVALUE(A9511),kommuner!B:B,0))</f>
        <v>4650</v>
      </c>
      <c r="C9511" s="111" t="s">
        <v>127</v>
      </c>
      <c r="D9511" s="111" t="s">
        <v>127</v>
      </c>
      <c r="E9511" s="111" t="s">
        <v>126</v>
      </c>
      <c r="F9511" s="111" t="s">
        <v>172</v>
      </c>
      <c r="G9511" s="111" t="s">
        <v>186</v>
      </c>
      <c r="H9511" s="111" t="s">
        <v>172</v>
      </c>
      <c r="I9511" s="111" t="s">
        <v>186</v>
      </c>
      <c r="J9511" t="str">
        <f t="shared" si="296"/>
        <v>4650SkogMineraljordBarskogSærs høy</v>
      </c>
      <c r="K9511" s="111">
        <v>-2.734962032443129</v>
      </c>
      <c r="L9511" s="111">
        <v>0.85306406685236758</v>
      </c>
      <c r="M9511" s="111">
        <v>6.4056614999681585E-2</v>
      </c>
      <c r="N9511" s="112">
        <f t="shared" si="297"/>
        <v>-1.81784135059108</v>
      </c>
    </row>
    <row r="9512" spans="1:14" x14ac:dyDescent="0.25">
      <c r="A9512" s="111" t="s">
        <v>843</v>
      </c>
      <c r="B9512" s="111">
        <f>INDEX(kommuner!C:C,MATCH(_xlfn.NUMBERVALUE(A9512),kommuner!B:B,0))</f>
        <v>4650</v>
      </c>
      <c r="C9512" s="111" t="s">
        <v>127</v>
      </c>
      <c r="D9512" s="111" t="s">
        <v>127</v>
      </c>
      <c r="E9512" s="111" t="s">
        <v>126</v>
      </c>
      <c r="F9512" s="111" t="s">
        <v>179</v>
      </c>
      <c r="G9512" s="111" t="s">
        <v>180</v>
      </c>
      <c r="H9512" s="111" t="s">
        <v>179</v>
      </c>
      <c r="I9512" s="111" t="s">
        <v>180</v>
      </c>
      <c r="J9512" t="str">
        <f t="shared" si="296"/>
        <v>4650SkogMineraljordBlandingsskogHøy</v>
      </c>
      <c r="K9512" s="111">
        <v>-7.1939050909469406</v>
      </c>
      <c r="L9512" s="111">
        <v>0.85306406685236758</v>
      </c>
      <c r="M9512" s="111">
        <v>6.3979989500968365E-2</v>
      </c>
      <c r="N9512" s="112">
        <f t="shared" si="297"/>
        <v>-6.2768610345936047</v>
      </c>
    </row>
    <row r="9513" spans="1:14" x14ac:dyDescent="0.25">
      <c r="A9513" s="111" t="s">
        <v>843</v>
      </c>
      <c r="B9513" s="111">
        <f>INDEX(kommuner!C:C,MATCH(_xlfn.NUMBERVALUE(A9513),kommuner!B:B,0))</f>
        <v>4650</v>
      </c>
      <c r="C9513" s="111" t="s">
        <v>127</v>
      </c>
      <c r="D9513" s="111" t="s">
        <v>127</v>
      </c>
      <c r="E9513" s="111" t="s">
        <v>126</v>
      </c>
      <c r="F9513" s="111" t="s">
        <v>179</v>
      </c>
      <c r="G9513" s="111" t="s">
        <v>167</v>
      </c>
      <c r="H9513" s="111" t="s">
        <v>179</v>
      </c>
      <c r="I9513" s="111" t="s">
        <v>167</v>
      </c>
      <c r="J9513" t="str">
        <f t="shared" si="296"/>
        <v>4650SkogMineraljordBlandingsskogImpediment</v>
      </c>
      <c r="K9513" s="111">
        <v>-1.6598037998579707</v>
      </c>
      <c r="L9513" s="111">
        <v>0.85306406685236758</v>
      </c>
      <c r="M9513" s="111">
        <v>6.3979989500968365E-2</v>
      </c>
      <c r="N9513" s="112">
        <f t="shared" si="297"/>
        <v>-0.7427597435046347</v>
      </c>
    </row>
    <row r="9514" spans="1:14" x14ac:dyDescent="0.25">
      <c r="A9514" s="111" t="s">
        <v>843</v>
      </c>
      <c r="B9514" s="111">
        <f>INDEX(kommuner!C:C,MATCH(_xlfn.NUMBERVALUE(A9514),kommuner!B:B,0))</f>
        <v>4650</v>
      </c>
      <c r="C9514" s="111" t="s">
        <v>127</v>
      </c>
      <c r="D9514" s="111" t="s">
        <v>127</v>
      </c>
      <c r="E9514" s="111" t="s">
        <v>126</v>
      </c>
      <c r="F9514" s="111" t="s">
        <v>179</v>
      </c>
      <c r="G9514" s="111" t="s">
        <v>190</v>
      </c>
      <c r="H9514" s="111" t="s">
        <v>179</v>
      </c>
      <c r="I9514" s="111" t="s">
        <v>190</v>
      </c>
      <c r="J9514" t="str">
        <f t="shared" si="296"/>
        <v>4650SkogMineraljordBlandingsskogLav</v>
      </c>
      <c r="K9514" s="111">
        <v>-2.5588434197694254</v>
      </c>
      <c r="L9514" s="111">
        <v>0.85306406685236758</v>
      </c>
      <c r="M9514" s="111">
        <v>6.3979989500968365E-2</v>
      </c>
      <c r="N9514" s="112">
        <f t="shared" si="297"/>
        <v>-1.6417993634160897</v>
      </c>
    </row>
    <row r="9515" spans="1:14" x14ac:dyDescent="0.25">
      <c r="A9515" s="111" t="s">
        <v>843</v>
      </c>
      <c r="B9515" s="111">
        <f>INDEX(kommuner!C:C,MATCH(_xlfn.NUMBERVALUE(A9515),kommuner!B:B,0))</f>
        <v>4650</v>
      </c>
      <c r="C9515" s="111" t="s">
        <v>127</v>
      </c>
      <c r="D9515" s="111" t="s">
        <v>127</v>
      </c>
      <c r="E9515" s="111" t="s">
        <v>126</v>
      </c>
      <c r="F9515" s="111" t="s">
        <v>179</v>
      </c>
      <c r="G9515" s="111" t="s">
        <v>173</v>
      </c>
      <c r="H9515" s="111" t="s">
        <v>179</v>
      </c>
      <c r="I9515" s="111" t="s">
        <v>173</v>
      </c>
      <c r="J9515" t="str">
        <f t="shared" si="296"/>
        <v>4650SkogMineraljordBlandingsskogMiddels</v>
      </c>
      <c r="K9515" s="111">
        <v>-3.8687729546762566</v>
      </c>
      <c r="L9515" s="111">
        <v>0.85306406685236758</v>
      </c>
      <c r="M9515" s="111">
        <v>6.3979989500968365E-2</v>
      </c>
      <c r="N9515" s="112">
        <f t="shared" si="297"/>
        <v>-2.9517288983229206</v>
      </c>
    </row>
    <row r="9516" spans="1:14" x14ac:dyDescent="0.25">
      <c r="A9516" s="111" t="s">
        <v>843</v>
      </c>
      <c r="B9516" s="111">
        <f>INDEX(kommuner!C:C,MATCH(_xlfn.NUMBERVALUE(A9516),kommuner!B:B,0))</f>
        <v>4650</v>
      </c>
      <c r="C9516" s="111" t="s">
        <v>127</v>
      </c>
      <c r="D9516" s="111" t="s">
        <v>127</v>
      </c>
      <c r="E9516" s="111" t="s">
        <v>126</v>
      </c>
      <c r="F9516" s="111" t="s">
        <v>179</v>
      </c>
      <c r="G9516" s="111" t="s">
        <v>186</v>
      </c>
      <c r="H9516" s="111" t="s">
        <v>179</v>
      </c>
      <c r="I9516" s="111" t="s">
        <v>186</v>
      </c>
      <c r="J9516" t="str">
        <f t="shared" si="296"/>
        <v>4650SkogMineraljordBlandingsskogSærs høy</v>
      </c>
      <c r="K9516" s="111">
        <v>-2.9395925245326562</v>
      </c>
      <c r="L9516" s="111">
        <v>0.85306406685236758</v>
      </c>
      <c r="M9516" s="111">
        <v>6.3979989500968365E-2</v>
      </c>
      <c r="N9516" s="112">
        <f t="shared" si="297"/>
        <v>-2.0225484681793202</v>
      </c>
    </row>
    <row r="9517" spans="1:14" x14ac:dyDescent="0.25">
      <c r="A9517" s="111" t="s">
        <v>843</v>
      </c>
      <c r="B9517" s="111">
        <f>INDEX(kommuner!C:C,MATCH(_xlfn.NUMBERVALUE(A9517),kommuner!B:B,0))</f>
        <v>4650</v>
      </c>
      <c r="C9517" s="111" t="s">
        <v>127</v>
      </c>
      <c r="D9517" s="111" t="s">
        <v>127</v>
      </c>
      <c r="E9517" s="111" t="s">
        <v>126</v>
      </c>
      <c r="F9517" s="111" t="s">
        <v>185</v>
      </c>
      <c r="G9517" s="111" t="s">
        <v>180</v>
      </c>
      <c r="H9517" s="111" t="s">
        <v>185</v>
      </c>
      <c r="I9517" s="111" t="s">
        <v>180</v>
      </c>
      <c r="J9517" t="str">
        <f t="shared" si="296"/>
        <v>4650SkogMineraljordLauvskogHøy</v>
      </c>
      <c r="K9517" s="111">
        <v>-2.6171499611514069</v>
      </c>
      <c r="L9517" s="111">
        <v>0.85306406685236758</v>
      </c>
      <c r="M9517" s="111">
        <v>6.3979989500968365E-2</v>
      </c>
      <c r="N9517" s="112">
        <f t="shared" si="297"/>
        <v>-1.7001059047980711</v>
      </c>
    </row>
    <row r="9518" spans="1:14" x14ac:dyDescent="0.25">
      <c r="A9518" s="111" t="s">
        <v>843</v>
      </c>
      <c r="B9518" s="111">
        <f>INDEX(kommuner!C:C,MATCH(_xlfn.NUMBERVALUE(A9518),kommuner!B:B,0))</f>
        <v>4650</v>
      </c>
      <c r="C9518" s="111" t="s">
        <v>127</v>
      </c>
      <c r="D9518" s="111" t="s">
        <v>127</v>
      </c>
      <c r="E9518" s="111" t="s">
        <v>126</v>
      </c>
      <c r="F9518" s="111" t="s">
        <v>185</v>
      </c>
      <c r="G9518" s="111" t="s">
        <v>167</v>
      </c>
      <c r="H9518" s="111" t="s">
        <v>185</v>
      </c>
      <c r="I9518" s="111" t="s">
        <v>167</v>
      </c>
      <c r="J9518" t="str">
        <f t="shared" si="296"/>
        <v>4650SkogMineraljordLauvskogImpediment</v>
      </c>
      <c r="K9518" s="111">
        <v>-1.406906973132888</v>
      </c>
      <c r="L9518" s="111">
        <v>0.85306406685236758</v>
      </c>
      <c r="M9518" s="111">
        <v>6.3979989500968365E-2</v>
      </c>
      <c r="N9518" s="112">
        <f t="shared" si="297"/>
        <v>-0.48986291677955207</v>
      </c>
    </row>
    <row r="9519" spans="1:14" x14ac:dyDescent="0.25">
      <c r="A9519" s="111" t="s">
        <v>843</v>
      </c>
      <c r="B9519" s="111">
        <f>INDEX(kommuner!C:C,MATCH(_xlfn.NUMBERVALUE(A9519),kommuner!B:B,0))</f>
        <v>4650</v>
      </c>
      <c r="C9519" s="111" t="s">
        <v>127</v>
      </c>
      <c r="D9519" s="111" t="s">
        <v>127</v>
      </c>
      <c r="E9519" s="111" t="s">
        <v>126</v>
      </c>
      <c r="F9519" s="111" t="s">
        <v>185</v>
      </c>
      <c r="G9519" s="111" t="s">
        <v>190</v>
      </c>
      <c r="H9519" s="111" t="s">
        <v>185</v>
      </c>
      <c r="I9519" s="111" t="s">
        <v>190</v>
      </c>
      <c r="J9519" t="str">
        <f t="shared" si="296"/>
        <v>4650SkogMineraljordLauvskogLav</v>
      </c>
      <c r="K9519" s="111">
        <v>-8.9748170935426599E-2</v>
      </c>
      <c r="L9519" s="111">
        <v>0.85306406685236758</v>
      </c>
      <c r="M9519" s="111">
        <v>6.3979989500968365E-2</v>
      </c>
      <c r="N9519" s="112">
        <f t="shared" si="297"/>
        <v>0.82729588541790933</v>
      </c>
    </row>
    <row r="9520" spans="1:14" x14ac:dyDescent="0.25">
      <c r="A9520" s="111" t="s">
        <v>843</v>
      </c>
      <c r="B9520" s="111">
        <f>INDEX(kommuner!C:C,MATCH(_xlfn.NUMBERVALUE(A9520),kommuner!B:B,0))</f>
        <v>4650</v>
      </c>
      <c r="C9520" s="111" t="s">
        <v>127</v>
      </c>
      <c r="D9520" s="111" t="s">
        <v>127</v>
      </c>
      <c r="E9520" s="111" t="s">
        <v>126</v>
      </c>
      <c r="F9520" s="111" t="s">
        <v>185</v>
      </c>
      <c r="G9520" s="111" t="s">
        <v>173</v>
      </c>
      <c r="H9520" s="111" t="s">
        <v>185</v>
      </c>
      <c r="I9520" s="111" t="s">
        <v>173</v>
      </c>
      <c r="J9520" t="str">
        <f t="shared" si="296"/>
        <v>4650SkogMineraljordLauvskogMiddels</v>
      </c>
      <c r="K9520" s="111">
        <v>-1.7789409505847176</v>
      </c>
      <c r="L9520" s="111">
        <v>0.85306406685236758</v>
      </c>
      <c r="M9520" s="111">
        <v>6.3979989500968365E-2</v>
      </c>
      <c r="N9520" s="112">
        <f t="shared" si="297"/>
        <v>-0.86189689423138161</v>
      </c>
    </row>
    <row r="9521" spans="1:14" x14ac:dyDescent="0.25">
      <c r="A9521" s="111" t="s">
        <v>843</v>
      </c>
      <c r="B9521" s="111">
        <f>INDEX(kommuner!C:C,MATCH(_xlfn.NUMBERVALUE(A9521),kommuner!B:B,0))</f>
        <v>4650</v>
      </c>
      <c r="C9521" s="111" t="s">
        <v>127</v>
      </c>
      <c r="D9521" s="111" t="s">
        <v>127</v>
      </c>
      <c r="E9521" s="111" t="s">
        <v>126</v>
      </c>
      <c r="F9521" s="111" t="s">
        <v>185</v>
      </c>
      <c r="G9521" s="111" t="s">
        <v>186</v>
      </c>
      <c r="H9521" s="111" t="s">
        <v>185</v>
      </c>
      <c r="I9521" s="111" t="s">
        <v>186</v>
      </c>
      <c r="J9521" t="str">
        <f t="shared" si="296"/>
        <v>4650SkogMineraljordLauvskogSærs høy</v>
      </c>
      <c r="K9521" s="111">
        <v>-3.5879168219799293</v>
      </c>
      <c r="L9521" s="111">
        <v>0.85306406685236758</v>
      </c>
      <c r="M9521" s="111">
        <v>6.3979989500968365E-2</v>
      </c>
      <c r="N9521" s="112">
        <f t="shared" si="297"/>
        <v>-2.6708727656265934</v>
      </c>
    </row>
    <row r="9522" spans="1:14" x14ac:dyDescent="0.25">
      <c r="A9522" s="111" t="s">
        <v>843</v>
      </c>
      <c r="B9522" s="111">
        <f>INDEX(kommuner!C:C,MATCH(_xlfn.NUMBERVALUE(A9522),kommuner!B:B,0))</f>
        <v>4650</v>
      </c>
      <c r="C9522" s="111" t="s">
        <v>127</v>
      </c>
      <c r="D9522" s="111" t="s">
        <v>127</v>
      </c>
      <c r="E9522" s="111" t="s">
        <v>123</v>
      </c>
      <c r="F9522" s="111" t="s">
        <v>172</v>
      </c>
      <c r="G9522" s="111" t="s">
        <v>180</v>
      </c>
      <c r="H9522" s="111" t="s">
        <v>172</v>
      </c>
      <c r="I9522" s="111" t="s">
        <v>180</v>
      </c>
      <c r="J9522" t="str">
        <f t="shared" si="296"/>
        <v>4650SkogOrganisk jordBarskogHøy</v>
      </c>
      <c r="K9522" s="111">
        <v>-2.5184559031994138</v>
      </c>
      <c r="L9522" s="111">
        <v>0.92784825435236762</v>
      </c>
      <c r="M9522" s="111">
        <v>0.46518126042825314</v>
      </c>
      <c r="N9522" s="112">
        <f t="shared" si="297"/>
        <v>-1.1254263884187932</v>
      </c>
    </row>
    <row r="9523" spans="1:14" x14ac:dyDescent="0.25">
      <c r="A9523" s="111" t="s">
        <v>843</v>
      </c>
      <c r="B9523" s="111">
        <f>INDEX(kommuner!C:C,MATCH(_xlfn.NUMBERVALUE(A9523),kommuner!B:B,0))</f>
        <v>4650</v>
      </c>
      <c r="C9523" s="111" t="s">
        <v>127</v>
      </c>
      <c r="D9523" s="111" t="s">
        <v>127</v>
      </c>
      <c r="E9523" s="111" t="s">
        <v>123</v>
      </c>
      <c r="F9523" s="111" t="s">
        <v>172</v>
      </c>
      <c r="G9523" s="111" t="s">
        <v>167</v>
      </c>
      <c r="H9523" s="111" t="s">
        <v>172</v>
      </c>
      <c r="I9523" s="111" t="s">
        <v>167</v>
      </c>
      <c r="J9523" t="str">
        <f t="shared" si="296"/>
        <v>4650SkogOrganisk jordBarskogImpediment</v>
      </c>
      <c r="K9523" s="111">
        <v>-0.13011741963904588</v>
      </c>
      <c r="L9523" s="111">
        <v>0.92784825435236762</v>
      </c>
      <c r="M9523" s="111">
        <v>0.46510463492953991</v>
      </c>
      <c r="N9523" s="112">
        <f t="shared" si="297"/>
        <v>1.2628354696428616</v>
      </c>
    </row>
    <row r="9524" spans="1:14" x14ac:dyDescent="0.25">
      <c r="A9524" s="111" t="s">
        <v>843</v>
      </c>
      <c r="B9524" s="111">
        <f>INDEX(kommuner!C:C,MATCH(_xlfn.NUMBERVALUE(A9524),kommuner!B:B,0))</f>
        <v>4650</v>
      </c>
      <c r="C9524" s="111" t="s">
        <v>127</v>
      </c>
      <c r="D9524" s="111" t="s">
        <v>127</v>
      </c>
      <c r="E9524" s="111" t="s">
        <v>123</v>
      </c>
      <c r="F9524" s="111" t="s">
        <v>172</v>
      </c>
      <c r="G9524" s="111" t="s">
        <v>190</v>
      </c>
      <c r="H9524" s="111" t="s">
        <v>172</v>
      </c>
      <c r="I9524" s="111" t="s">
        <v>190</v>
      </c>
      <c r="J9524" t="str">
        <f t="shared" si="296"/>
        <v>4650SkogOrganisk jordBarskogLav</v>
      </c>
      <c r="K9524" s="111">
        <v>-0.50666953101693391</v>
      </c>
      <c r="L9524" s="111">
        <v>0.92784825435236762</v>
      </c>
      <c r="M9524" s="111">
        <v>0.46510463492953991</v>
      </c>
      <c r="N9524" s="112">
        <f t="shared" si="297"/>
        <v>0.88628335826497362</v>
      </c>
    </row>
    <row r="9525" spans="1:14" x14ac:dyDescent="0.25">
      <c r="A9525" s="111" t="s">
        <v>843</v>
      </c>
      <c r="B9525" s="111">
        <f>INDEX(kommuner!C:C,MATCH(_xlfn.NUMBERVALUE(A9525),kommuner!B:B,0))</f>
        <v>4650</v>
      </c>
      <c r="C9525" s="111" t="s">
        <v>127</v>
      </c>
      <c r="D9525" s="111" t="s">
        <v>127</v>
      </c>
      <c r="E9525" s="111" t="s">
        <v>123</v>
      </c>
      <c r="F9525" s="111" t="s">
        <v>172</v>
      </c>
      <c r="G9525" s="111" t="s">
        <v>173</v>
      </c>
      <c r="H9525" s="111" t="s">
        <v>172</v>
      </c>
      <c r="I9525" s="111" t="s">
        <v>173</v>
      </c>
      <c r="J9525" t="str">
        <f t="shared" si="296"/>
        <v>4650SkogOrganisk jordBarskogMiddels</v>
      </c>
      <c r="K9525" s="111">
        <v>-1.5571490961494638</v>
      </c>
      <c r="L9525" s="111">
        <v>0.92784825435236762</v>
      </c>
      <c r="M9525" s="111">
        <v>0.46518126042825314</v>
      </c>
      <c r="N9525" s="112">
        <f t="shared" si="297"/>
        <v>-0.16411958136884308</v>
      </c>
    </row>
    <row r="9526" spans="1:14" x14ac:dyDescent="0.25">
      <c r="A9526" s="111" t="s">
        <v>843</v>
      </c>
      <c r="B9526" s="111">
        <f>INDEX(kommuner!C:C,MATCH(_xlfn.NUMBERVALUE(A9526),kommuner!B:B,0))</f>
        <v>4650</v>
      </c>
      <c r="C9526" s="111" t="s">
        <v>127</v>
      </c>
      <c r="D9526" s="111" t="s">
        <v>127</v>
      </c>
      <c r="E9526" s="111" t="s">
        <v>123</v>
      </c>
      <c r="F9526" s="111" t="s">
        <v>172</v>
      </c>
      <c r="G9526" s="111" t="s">
        <v>186</v>
      </c>
      <c r="H9526" s="111" t="s">
        <v>172</v>
      </c>
      <c r="I9526" s="111" t="s">
        <v>186</v>
      </c>
      <c r="J9526" t="str">
        <f t="shared" si="296"/>
        <v>4650SkogOrganisk jordBarskogSærs høy</v>
      </c>
      <c r="K9526" s="111">
        <v>2.5548655235722699</v>
      </c>
      <c r="L9526" s="111">
        <v>0.92784825435236762</v>
      </c>
      <c r="M9526" s="111">
        <v>0.46518126042825314</v>
      </c>
      <c r="N9526" s="112">
        <f t="shared" si="297"/>
        <v>3.9478950383528906</v>
      </c>
    </row>
    <row r="9527" spans="1:14" x14ac:dyDescent="0.25">
      <c r="A9527" s="111" t="s">
        <v>843</v>
      </c>
      <c r="B9527" s="111">
        <f>INDEX(kommuner!C:C,MATCH(_xlfn.NUMBERVALUE(A9527),kommuner!B:B,0))</f>
        <v>4650</v>
      </c>
      <c r="C9527" s="111" t="s">
        <v>127</v>
      </c>
      <c r="D9527" s="111" t="s">
        <v>127</v>
      </c>
      <c r="E9527" s="111" t="s">
        <v>123</v>
      </c>
      <c r="F9527" s="111" t="s">
        <v>179</v>
      </c>
      <c r="G9527" s="111" t="s">
        <v>180</v>
      </c>
      <c r="H9527" s="111" t="s">
        <v>179</v>
      </c>
      <c r="I9527" s="111" t="s">
        <v>180</v>
      </c>
      <c r="J9527" t="str">
        <f t="shared" si="296"/>
        <v>4650SkogOrganisk jordBlandingsskogHøy</v>
      </c>
      <c r="K9527" s="111">
        <v>-5.5554344456832343</v>
      </c>
      <c r="L9527" s="111">
        <v>0.92784825435236762</v>
      </c>
      <c r="M9527" s="111">
        <v>0.46510463492953991</v>
      </c>
      <c r="N9527" s="112">
        <f t="shared" si="297"/>
        <v>-4.1624815564013264</v>
      </c>
    </row>
    <row r="9528" spans="1:14" x14ac:dyDescent="0.25">
      <c r="A9528" s="111" t="s">
        <v>843</v>
      </c>
      <c r="B9528" s="111">
        <f>INDEX(kommuner!C:C,MATCH(_xlfn.NUMBERVALUE(A9528),kommuner!B:B,0))</f>
        <v>4650</v>
      </c>
      <c r="C9528" s="111" t="s">
        <v>127</v>
      </c>
      <c r="D9528" s="111" t="s">
        <v>127</v>
      </c>
      <c r="E9528" s="111" t="s">
        <v>123</v>
      </c>
      <c r="F9528" s="111" t="s">
        <v>179</v>
      </c>
      <c r="G9528" s="111" t="s">
        <v>167</v>
      </c>
      <c r="H9528" s="111" t="s">
        <v>179</v>
      </c>
      <c r="I9528" s="111" t="s">
        <v>167</v>
      </c>
      <c r="J9528" t="str">
        <f t="shared" si="296"/>
        <v>4650SkogOrganisk jordBlandingsskogImpediment</v>
      </c>
      <c r="K9528" s="111">
        <v>-0.28586344175800005</v>
      </c>
      <c r="L9528" s="111">
        <v>0.92784825435236762</v>
      </c>
      <c r="M9528" s="111">
        <v>0.46510463492953991</v>
      </c>
      <c r="N9528" s="112">
        <f t="shared" si="297"/>
        <v>1.1070894475239075</v>
      </c>
    </row>
    <row r="9529" spans="1:14" x14ac:dyDescent="0.25">
      <c r="A9529" s="111" t="s">
        <v>843</v>
      </c>
      <c r="B9529" s="111">
        <f>INDEX(kommuner!C:C,MATCH(_xlfn.NUMBERVALUE(A9529),kommuner!B:B,0))</f>
        <v>4650</v>
      </c>
      <c r="C9529" s="111" t="s">
        <v>127</v>
      </c>
      <c r="D9529" s="111" t="s">
        <v>127</v>
      </c>
      <c r="E9529" s="111" t="s">
        <v>123</v>
      </c>
      <c r="F9529" s="111" t="s">
        <v>179</v>
      </c>
      <c r="G9529" s="111" t="s">
        <v>190</v>
      </c>
      <c r="H9529" s="111" t="s">
        <v>179</v>
      </c>
      <c r="I9529" s="111" t="s">
        <v>190</v>
      </c>
      <c r="J9529" t="str">
        <f t="shared" si="296"/>
        <v>4650SkogOrganisk jordBlandingsskogLav</v>
      </c>
      <c r="K9529" s="111">
        <v>-1.2347339377887629</v>
      </c>
      <c r="L9529" s="111">
        <v>0.92784825435236762</v>
      </c>
      <c r="M9529" s="111">
        <v>0.46510463492953991</v>
      </c>
      <c r="N9529" s="112">
        <f t="shared" si="297"/>
        <v>0.15821895149314458</v>
      </c>
    </row>
    <row r="9530" spans="1:14" x14ac:dyDescent="0.25">
      <c r="A9530" s="111" t="s">
        <v>843</v>
      </c>
      <c r="B9530" s="111">
        <f>INDEX(kommuner!C:C,MATCH(_xlfn.NUMBERVALUE(A9530),kommuner!B:B,0))</f>
        <v>4650</v>
      </c>
      <c r="C9530" s="111" t="s">
        <v>127</v>
      </c>
      <c r="D9530" s="111" t="s">
        <v>127</v>
      </c>
      <c r="E9530" s="111" t="s">
        <v>123</v>
      </c>
      <c r="F9530" s="111" t="s">
        <v>179</v>
      </c>
      <c r="G9530" s="111" t="s">
        <v>173</v>
      </c>
      <c r="H9530" s="111" t="s">
        <v>179</v>
      </c>
      <c r="I9530" s="111" t="s">
        <v>173</v>
      </c>
      <c r="J9530" t="str">
        <f t="shared" si="296"/>
        <v>4650SkogOrganisk jordBlandingsskogMiddels</v>
      </c>
      <c r="K9530" s="111">
        <v>-2.4239591752717748</v>
      </c>
      <c r="L9530" s="111">
        <v>0.92784825435236762</v>
      </c>
      <c r="M9530" s="111">
        <v>0.46510463492953991</v>
      </c>
      <c r="N9530" s="112">
        <f t="shared" si="297"/>
        <v>-1.0310062859898674</v>
      </c>
    </row>
    <row r="9531" spans="1:14" x14ac:dyDescent="0.25">
      <c r="A9531" s="111" t="s">
        <v>843</v>
      </c>
      <c r="B9531" s="111">
        <f>INDEX(kommuner!C:C,MATCH(_xlfn.NUMBERVALUE(A9531),kommuner!B:B,0))</f>
        <v>4650</v>
      </c>
      <c r="C9531" s="111" t="s">
        <v>127</v>
      </c>
      <c r="D9531" s="111" t="s">
        <v>127</v>
      </c>
      <c r="E9531" s="111" t="s">
        <v>123</v>
      </c>
      <c r="F9531" s="111" t="s">
        <v>179</v>
      </c>
      <c r="G9531" s="111" t="s">
        <v>186</v>
      </c>
      <c r="H9531" s="111" t="s">
        <v>179</v>
      </c>
      <c r="I9531" s="111" t="s">
        <v>186</v>
      </c>
      <c r="J9531" t="str">
        <f t="shared" si="296"/>
        <v>4650SkogOrganisk jordBlandingsskogSærs høy</v>
      </c>
      <c r="K9531" s="111">
        <v>-1.5726115302258048</v>
      </c>
      <c r="L9531" s="111">
        <v>0.92784825435236762</v>
      </c>
      <c r="M9531" s="111">
        <v>0.46510463492953991</v>
      </c>
      <c r="N9531" s="112">
        <f t="shared" si="297"/>
        <v>-0.17965864094389727</v>
      </c>
    </row>
    <row r="9532" spans="1:14" x14ac:dyDescent="0.25">
      <c r="A9532" s="111" t="s">
        <v>843</v>
      </c>
      <c r="B9532" s="111">
        <f>INDEX(kommuner!C:C,MATCH(_xlfn.NUMBERVALUE(A9532),kommuner!B:B,0))</f>
        <v>4650</v>
      </c>
      <c r="C9532" s="111" t="s">
        <v>127</v>
      </c>
      <c r="D9532" s="111" t="s">
        <v>127</v>
      </c>
      <c r="E9532" s="111" t="s">
        <v>123</v>
      </c>
      <c r="F9532" s="111" t="s">
        <v>185</v>
      </c>
      <c r="G9532" s="111" t="s">
        <v>180</v>
      </c>
      <c r="H9532" s="111" t="s">
        <v>185</v>
      </c>
      <c r="I9532" s="111" t="s">
        <v>180</v>
      </c>
      <c r="J9532" t="str">
        <f t="shared" si="296"/>
        <v>4650SkogOrganisk jordLauvskogHøy</v>
      </c>
      <c r="K9532" s="111">
        <v>-1.9913688882377358</v>
      </c>
      <c r="L9532" s="111">
        <v>0.92784825435236762</v>
      </c>
      <c r="M9532" s="111">
        <v>0.46510463492953991</v>
      </c>
      <c r="N9532" s="112">
        <f t="shared" si="297"/>
        <v>-0.59841599895582831</v>
      </c>
    </row>
    <row r="9533" spans="1:14" x14ac:dyDescent="0.25">
      <c r="A9533" s="111" t="s">
        <v>843</v>
      </c>
      <c r="B9533" s="111">
        <f>INDEX(kommuner!C:C,MATCH(_xlfn.NUMBERVALUE(A9533),kommuner!B:B,0))</f>
        <v>4650</v>
      </c>
      <c r="C9533" s="111" t="s">
        <v>127</v>
      </c>
      <c r="D9533" s="111" t="s">
        <v>127</v>
      </c>
      <c r="E9533" s="111" t="s">
        <v>123</v>
      </c>
      <c r="F9533" s="111" t="s">
        <v>185</v>
      </c>
      <c r="G9533" s="111" t="s">
        <v>167</v>
      </c>
      <c r="H9533" s="111" t="s">
        <v>185</v>
      </c>
      <c r="I9533" s="111" t="s">
        <v>167</v>
      </c>
      <c r="J9533" t="str">
        <f t="shared" si="296"/>
        <v>4650SkogOrganisk jordLauvskogImpediment</v>
      </c>
      <c r="K9533" s="111">
        <v>0.35000626494250675</v>
      </c>
      <c r="L9533" s="111">
        <v>0.92784825435236762</v>
      </c>
      <c r="M9533" s="111">
        <v>0.46510463492953991</v>
      </c>
      <c r="N9533" s="112">
        <f t="shared" si="297"/>
        <v>1.7429591542244141</v>
      </c>
    </row>
    <row r="9534" spans="1:14" x14ac:dyDescent="0.25">
      <c r="A9534" s="111" t="s">
        <v>843</v>
      </c>
      <c r="B9534" s="111">
        <f>INDEX(kommuner!C:C,MATCH(_xlfn.NUMBERVALUE(A9534),kommuner!B:B,0))</f>
        <v>4650</v>
      </c>
      <c r="C9534" s="111" t="s">
        <v>127</v>
      </c>
      <c r="D9534" s="111" t="s">
        <v>127</v>
      </c>
      <c r="E9534" s="111" t="s">
        <v>123</v>
      </c>
      <c r="F9534" s="111" t="s">
        <v>185</v>
      </c>
      <c r="G9534" s="111" t="s">
        <v>190</v>
      </c>
      <c r="H9534" s="111" t="s">
        <v>185</v>
      </c>
      <c r="I9534" s="111" t="s">
        <v>190</v>
      </c>
      <c r="J9534" t="str">
        <f t="shared" si="296"/>
        <v>4650SkogOrganisk jordLauvskogLav</v>
      </c>
      <c r="K9534" s="111">
        <v>1.1144075558526714</v>
      </c>
      <c r="L9534" s="111">
        <v>0.92784825435236762</v>
      </c>
      <c r="M9534" s="111">
        <v>0.46510463492953991</v>
      </c>
      <c r="N9534" s="112">
        <f t="shared" si="297"/>
        <v>2.5073604451345788</v>
      </c>
    </row>
    <row r="9535" spans="1:14" x14ac:dyDescent="0.25">
      <c r="A9535" s="111" t="s">
        <v>843</v>
      </c>
      <c r="B9535" s="111">
        <f>INDEX(kommuner!C:C,MATCH(_xlfn.NUMBERVALUE(A9535),kommuner!B:B,0))</f>
        <v>4650</v>
      </c>
      <c r="C9535" s="111" t="s">
        <v>127</v>
      </c>
      <c r="D9535" s="111" t="s">
        <v>127</v>
      </c>
      <c r="E9535" s="111" t="s">
        <v>123</v>
      </c>
      <c r="F9535" s="111" t="s">
        <v>185</v>
      </c>
      <c r="G9535" s="111" t="s">
        <v>173</v>
      </c>
      <c r="H9535" s="111" t="s">
        <v>185</v>
      </c>
      <c r="I9535" s="111" t="s">
        <v>173</v>
      </c>
      <c r="J9535" t="str">
        <f t="shared" si="296"/>
        <v>4650SkogOrganisk jordLauvskogMiddels</v>
      </c>
      <c r="K9535" s="111">
        <v>-0.62664468270982987</v>
      </c>
      <c r="L9535" s="111">
        <v>0.92784825435236762</v>
      </c>
      <c r="M9535" s="111">
        <v>0.46510463492953991</v>
      </c>
      <c r="N9535" s="112">
        <f t="shared" si="297"/>
        <v>0.76630820657207765</v>
      </c>
    </row>
    <row r="9536" spans="1:14" x14ac:dyDescent="0.25">
      <c r="A9536" s="111" t="s">
        <v>843</v>
      </c>
      <c r="B9536" s="111">
        <f>INDEX(kommuner!C:C,MATCH(_xlfn.NUMBERVALUE(A9536),kommuner!B:B,0))</f>
        <v>4650</v>
      </c>
      <c r="C9536" s="111" t="s">
        <v>127</v>
      </c>
      <c r="D9536" s="111" t="s">
        <v>127</v>
      </c>
      <c r="E9536" s="111" t="s">
        <v>123</v>
      </c>
      <c r="F9536" s="111" t="s">
        <v>185</v>
      </c>
      <c r="G9536" s="111" t="s">
        <v>186</v>
      </c>
      <c r="H9536" s="111" t="s">
        <v>185</v>
      </c>
      <c r="I9536" s="111" t="s">
        <v>186</v>
      </c>
      <c r="J9536" t="str">
        <f t="shared" si="296"/>
        <v>4650SkogOrganisk jordLauvskogSærs høy</v>
      </c>
      <c r="K9536" s="111">
        <v>-1.8997279926091779</v>
      </c>
      <c r="L9536" s="111">
        <v>0.92784825435236762</v>
      </c>
      <c r="M9536" s="111">
        <v>0.46510463492953991</v>
      </c>
      <c r="N9536" s="112">
        <f t="shared" si="297"/>
        <v>-0.50677510332727038</v>
      </c>
    </row>
    <row r="9537" spans="1:14" x14ac:dyDescent="0.25">
      <c r="A9537" s="111" t="s">
        <v>843</v>
      </c>
      <c r="B9537" s="111">
        <f>INDEX(kommuner!C:C,MATCH(_xlfn.NUMBERVALUE(A9537),kommuner!B:B,0))</f>
        <v>4650</v>
      </c>
      <c r="C9537" s="111" t="s">
        <v>83</v>
      </c>
      <c r="D9537" s="111" t="s">
        <v>83</v>
      </c>
      <c r="E9537" s="111" t="s">
        <v>126</v>
      </c>
      <c r="F9537" s="111" t="s">
        <v>139</v>
      </c>
      <c r="G9537" s="111" t="s">
        <v>139</v>
      </c>
      <c r="H9537" s="111" t="s">
        <v>139</v>
      </c>
      <c r="I9537" s="111" t="s">
        <v>139</v>
      </c>
      <c r="J9537" t="str">
        <f t="shared" si="296"/>
        <v>4650Utbygd arealMineraljord</v>
      </c>
      <c r="K9537" s="111">
        <v>-1.3010725986550351</v>
      </c>
      <c r="L9537" s="111">
        <v>0</v>
      </c>
      <c r="M9537" s="111">
        <v>1.303047089454229E-2</v>
      </c>
      <c r="N9537" s="112">
        <f t="shared" si="297"/>
        <v>-1.2880421277604928</v>
      </c>
    </row>
    <row r="9538" spans="1:14" x14ac:dyDescent="0.25">
      <c r="A9538" s="111" t="s">
        <v>843</v>
      </c>
      <c r="B9538" s="111">
        <f>INDEX(kommuner!C:C,MATCH(_xlfn.NUMBERVALUE(A9538),kommuner!B:B,0))</f>
        <v>4650</v>
      </c>
      <c r="C9538" s="111" t="s">
        <v>83</v>
      </c>
      <c r="D9538" s="111" t="s">
        <v>83</v>
      </c>
      <c r="E9538" s="111" t="s">
        <v>123</v>
      </c>
      <c r="F9538" s="111" t="s">
        <v>139</v>
      </c>
      <c r="G9538" s="111" t="s">
        <v>139</v>
      </c>
      <c r="H9538" s="111" t="s">
        <v>139</v>
      </c>
      <c r="I9538" s="111" t="s">
        <v>139</v>
      </c>
      <c r="J9538" t="str">
        <f t="shared" si="296"/>
        <v>4650Utbygd arealOrganisk jord</v>
      </c>
      <c r="K9538" s="111">
        <v>29.011421395201612</v>
      </c>
      <c r="L9538" s="111">
        <v>0</v>
      </c>
      <c r="M9538" s="111">
        <v>1.303047089454229E-2</v>
      </c>
      <c r="N9538" s="112">
        <f t="shared" si="297"/>
        <v>29.024451866096154</v>
      </c>
    </row>
    <row r="9539" spans="1:14" x14ac:dyDescent="0.25">
      <c r="A9539" s="111" t="s">
        <v>843</v>
      </c>
      <c r="B9539" s="111">
        <f>INDEX(kommuner!C:C,MATCH(_xlfn.NUMBERVALUE(A9539),kommuner!B:B,0))</f>
        <v>4650</v>
      </c>
      <c r="C9539" s="111" t="s">
        <v>181</v>
      </c>
      <c r="D9539" s="111" t="s">
        <v>181</v>
      </c>
      <c r="E9539" s="111" t="s">
        <v>123</v>
      </c>
      <c r="F9539" s="111" t="s">
        <v>139</v>
      </c>
      <c r="G9539" s="111" t="s">
        <v>139</v>
      </c>
      <c r="H9539" s="111" t="s">
        <v>139</v>
      </c>
      <c r="I9539" s="111" t="s">
        <v>139</v>
      </c>
      <c r="J9539" t="str">
        <f t="shared" ref="J9539:J9602" si="298">B9539&amp;C9539&amp;E9539&amp;IF(C9539="Skog",F9539&amp;G9539,"")</f>
        <v>4650Vann og myrOrganisk jord</v>
      </c>
      <c r="K9539" s="111">
        <v>-0.38124953903444653</v>
      </c>
      <c r="L9539" s="111">
        <v>0</v>
      </c>
      <c r="M9539" s="111">
        <v>0</v>
      </c>
      <c r="N9539" s="112">
        <f t="shared" ref="N9539:N9602" si="299">SUM(K9539:M9539)</f>
        <v>-0.38124953903444653</v>
      </c>
    </row>
    <row r="9540" spans="1:14" x14ac:dyDescent="0.25">
      <c r="A9540" s="111" t="s">
        <v>844</v>
      </c>
      <c r="B9540" s="111">
        <f>INDEX(kommuner!C:C,MATCH(_xlfn.NUMBERVALUE(A9540),kommuner!B:B,0))</f>
        <v>4651</v>
      </c>
      <c r="C9540" s="111" t="s">
        <v>82</v>
      </c>
      <c r="D9540" s="111" t="s">
        <v>82</v>
      </c>
      <c r="E9540" s="111" t="s">
        <v>126</v>
      </c>
      <c r="F9540" s="111" t="s">
        <v>139</v>
      </c>
      <c r="G9540" s="111" t="s">
        <v>139</v>
      </c>
      <c r="H9540" s="111" t="s">
        <v>139</v>
      </c>
      <c r="I9540" s="111" t="s">
        <v>139</v>
      </c>
      <c r="J9540" t="str">
        <f t="shared" si="298"/>
        <v>4651Annen utmarkMineraljord</v>
      </c>
      <c r="K9540" s="111">
        <v>-0.12122885237983599</v>
      </c>
      <c r="L9540" s="111">
        <v>0</v>
      </c>
      <c r="M9540" s="111">
        <v>0</v>
      </c>
      <c r="N9540" s="112">
        <f t="shared" si="299"/>
        <v>-0.12122885237983599</v>
      </c>
    </row>
    <row r="9541" spans="1:14" x14ac:dyDescent="0.25">
      <c r="A9541" s="111" t="s">
        <v>844</v>
      </c>
      <c r="B9541" s="111">
        <f>INDEX(kommuner!C:C,MATCH(_xlfn.NUMBERVALUE(A9541),kommuner!B:B,0))</f>
        <v>4651</v>
      </c>
      <c r="C9541" s="111" t="s">
        <v>121</v>
      </c>
      <c r="D9541" s="111" t="s">
        <v>121</v>
      </c>
      <c r="E9541" s="111" t="s">
        <v>126</v>
      </c>
      <c r="F9541" s="111" t="s">
        <v>139</v>
      </c>
      <c r="G9541" s="111" t="s">
        <v>139</v>
      </c>
      <c r="H9541" s="111" t="s">
        <v>139</v>
      </c>
      <c r="I9541" s="111" t="s">
        <v>139</v>
      </c>
      <c r="J9541" t="str">
        <f t="shared" si="298"/>
        <v>4651BeiteMineraljord</v>
      </c>
      <c r="K9541" s="111">
        <v>-0.96338340838695502</v>
      </c>
      <c r="L9541" s="111">
        <v>0</v>
      </c>
      <c r="M9541" s="111">
        <v>1.2448711246839999E-7</v>
      </c>
      <c r="N9541" s="112">
        <f t="shared" si="299"/>
        <v>-0.96338328389984251</v>
      </c>
    </row>
    <row r="9542" spans="1:14" x14ac:dyDescent="0.25">
      <c r="A9542" s="111" t="s">
        <v>844</v>
      </c>
      <c r="B9542" s="111">
        <f>INDEX(kommuner!C:C,MATCH(_xlfn.NUMBERVALUE(A9542),kommuner!B:B,0))</f>
        <v>4651</v>
      </c>
      <c r="C9542" s="111" t="s">
        <v>121</v>
      </c>
      <c r="D9542" s="111" t="s">
        <v>121</v>
      </c>
      <c r="E9542" s="111" t="s">
        <v>123</v>
      </c>
      <c r="F9542" s="111" t="s">
        <v>139</v>
      </c>
      <c r="G9542" s="111" t="s">
        <v>139</v>
      </c>
      <c r="H9542" s="111" t="s">
        <v>139</v>
      </c>
      <c r="I9542" s="111" t="s">
        <v>139</v>
      </c>
      <c r="J9542" t="str">
        <f t="shared" si="298"/>
        <v>4651BeiteOrganisk jord</v>
      </c>
      <c r="K9542" s="111">
        <v>12.077525935985037</v>
      </c>
      <c r="L9542" s="111">
        <v>1.6412500000000001</v>
      </c>
      <c r="M9542" s="111">
        <v>0</v>
      </c>
      <c r="N9542" s="112">
        <f t="shared" si="299"/>
        <v>13.718775935985036</v>
      </c>
    </row>
    <row r="9543" spans="1:14" x14ac:dyDescent="0.25">
      <c r="A9543" s="111" t="s">
        <v>844</v>
      </c>
      <c r="B9543" s="111">
        <f>INDEX(kommuner!C:C,MATCH(_xlfn.NUMBERVALUE(A9543),kommuner!B:B,0))</f>
        <v>4651</v>
      </c>
      <c r="C9543" s="111" t="s">
        <v>84</v>
      </c>
      <c r="D9543" s="111" t="s">
        <v>84</v>
      </c>
      <c r="E9543" s="111" t="s">
        <v>126</v>
      </c>
      <c r="F9543" s="111" t="s">
        <v>139</v>
      </c>
      <c r="G9543" s="111" t="s">
        <v>139</v>
      </c>
      <c r="H9543" s="111" t="s">
        <v>139</v>
      </c>
      <c r="I9543" s="111" t="s">
        <v>139</v>
      </c>
      <c r="J9543" t="str">
        <f t="shared" si="298"/>
        <v>4651Dyrket markMineraljord</v>
      </c>
      <c r="K9543" s="111">
        <v>-0.77042202609341914</v>
      </c>
      <c r="L9543" s="111">
        <v>0</v>
      </c>
      <c r="M9543" s="111">
        <v>0</v>
      </c>
      <c r="N9543" s="112">
        <f t="shared" si="299"/>
        <v>-0.77042202609341914</v>
      </c>
    </row>
    <row r="9544" spans="1:14" x14ac:dyDescent="0.25">
      <c r="A9544" s="111" t="s">
        <v>844</v>
      </c>
      <c r="B9544" s="111">
        <f>INDEX(kommuner!C:C,MATCH(_xlfn.NUMBERVALUE(A9544),kommuner!B:B,0))</f>
        <v>4651</v>
      </c>
      <c r="C9544" s="111" t="s">
        <v>84</v>
      </c>
      <c r="D9544" s="111" t="s">
        <v>84</v>
      </c>
      <c r="E9544" s="111" t="s">
        <v>123</v>
      </c>
      <c r="F9544" s="111" t="s">
        <v>139</v>
      </c>
      <c r="G9544" s="111" t="s">
        <v>139</v>
      </c>
      <c r="H9544" s="111" t="s">
        <v>139</v>
      </c>
      <c r="I9544" s="111" t="s">
        <v>139</v>
      </c>
      <c r="J9544" t="str">
        <f t="shared" si="298"/>
        <v>4651Dyrket markOrganisk jord</v>
      </c>
      <c r="K9544" s="111">
        <v>28.726149366675592</v>
      </c>
      <c r="L9544" s="111">
        <v>1.45625</v>
      </c>
      <c r="M9544" s="111">
        <v>0</v>
      </c>
      <c r="N9544" s="112">
        <f t="shared" si="299"/>
        <v>30.182399366675593</v>
      </c>
    </row>
    <row r="9545" spans="1:14" x14ac:dyDescent="0.25">
      <c r="A9545" s="111" t="s">
        <v>844</v>
      </c>
      <c r="B9545" s="111">
        <f>INDEX(kommuner!C:C,MATCH(_xlfn.NUMBERVALUE(A9545),kommuner!B:B,0))</f>
        <v>4651</v>
      </c>
      <c r="C9545" s="111" t="s">
        <v>127</v>
      </c>
      <c r="D9545" s="111" t="s">
        <v>127</v>
      </c>
      <c r="E9545" s="111" t="s">
        <v>126</v>
      </c>
      <c r="F9545" s="111" t="s">
        <v>172</v>
      </c>
      <c r="G9545" s="111" t="s">
        <v>180</v>
      </c>
      <c r="H9545" s="111" t="s">
        <v>172</v>
      </c>
      <c r="I9545" s="111" t="s">
        <v>180</v>
      </c>
      <c r="J9545" t="str">
        <f t="shared" si="298"/>
        <v>4651SkogMineraljordBarskogHøy</v>
      </c>
      <c r="K9545" s="111">
        <v>-3.4914408319412575</v>
      </c>
      <c r="L9545" s="111">
        <v>0.85306406685236758</v>
      </c>
      <c r="M9545" s="111">
        <v>6.4056614999681585E-2</v>
      </c>
      <c r="N9545" s="112">
        <f t="shared" si="299"/>
        <v>-2.5743201500892083</v>
      </c>
    </row>
    <row r="9546" spans="1:14" x14ac:dyDescent="0.25">
      <c r="A9546" s="111" t="s">
        <v>844</v>
      </c>
      <c r="B9546" s="111">
        <f>INDEX(kommuner!C:C,MATCH(_xlfn.NUMBERVALUE(A9546),kommuner!B:B,0))</f>
        <v>4651</v>
      </c>
      <c r="C9546" s="111" t="s">
        <v>127</v>
      </c>
      <c r="D9546" s="111" t="s">
        <v>127</v>
      </c>
      <c r="E9546" s="111" t="s">
        <v>126</v>
      </c>
      <c r="F9546" s="111" t="s">
        <v>172</v>
      </c>
      <c r="G9546" s="111" t="s">
        <v>167</v>
      </c>
      <c r="H9546" s="111" t="s">
        <v>172</v>
      </c>
      <c r="I9546" s="111" t="s">
        <v>167</v>
      </c>
      <c r="J9546" t="str">
        <f t="shared" si="298"/>
        <v>4651SkogMineraljordBarskogImpediment</v>
      </c>
      <c r="K9546" s="111">
        <v>-1.1558387230259366</v>
      </c>
      <c r="L9546" s="111">
        <v>0.85306406685236758</v>
      </c>
      <c r="M9546" s="111">
        <v>6.3979989500968365E-2</v>
      </c>
      <c r="N9546" s="112">
        <f t="shared" si="299"/>
        <v>-0.23879466667260066</v>
      </c>
    </row>
    <row r="9547" spans="1:14" x14ac:dyDescent="0.25">
      <c r="A9547" s="111" t="s">
        <v>844</v>
      </c>
      <c r="B9547" s="111">
        <f>INDEX(kommuner!C:C,MATCH(_xlfn.NUMBERVALUE(A9547),kommuner!B:B,0))</f>
        <v>4651</v>
      </c>
      <c r="C9547" s="111" t="s">
        <v>127</v>
      </c>
      <c r="D9547" s="111" t="s">
        <v>127</v>
      </c>
      <c r="E9547" s="111" t="s">
        <v>126</v>
      </c>
      <c r="F9547" s="111" t="s">
        <v>172</v>
      </c>
      <c r="G9547" s="111" t="s">
        <v>190</v>
      </c>
      <c r="H9547" s="111" t="s">
        <v>172</v>
      </c>
      <c r="I9547" s="111" t="s">
        <v>190</v>
      </c>
      <c r="J9547" t="str">
        <f t="shared" si="298"/>
        <v>4651SkogMineraljordBarskogLav</v>
      </c>
      <c r="K9547" s="111">
        <v>-1.8215681825293268</v>
      </c>
      <c r="L9547" s="111">
        <v>0.85306406685236758</v>
      </c>
      <c r="M9547" s="111">
        <v>6.3979989500968365E-2</v>
      </c>
      <c r="N9547" s="112">
        <f t="shared" si="299"/>
        <v>-0.90452412617599087</v>
      </c>
    </row>
    <row r="9548" spans="1:14" x14ac:dyDescent="0.25">
      <c r="A9548" s="111" t="s">
        <v>844</v>
      </c>
      <c r="B9548" s="111">
        <f>INDEX(kommuner!C:C,MATCH(_xlfn.NUMBERVALUE(A9548),kommuner!B:B,0))</f>
        <v>4651</v>
      </c>
      <c r="C9548" s="111" t="s">
        <v>127</v>
      </c>
      <c r="D9548" s="111" t="s">
        <v>127</v>
      </c>
      <c r="E9548" s="111" t="s">
        <v>126</v>
      </c>
      <c r="F9548" s="111" t="s">
        <v>172</v>
      </c>
      <c r="G9548" s="111" t="s">
        <v>173</v>
      </c>
      <c r="H9548" s="111" t="s">
        <v>172</v>
      </c>
      <c r="I9548" s="111" t="s">
        <v>173</v>
      </c>
      <c r="J9548" t="str">
        <f t="shared" si="298"/>
        <v>4651SkogMineraljordBarskogMiddels</v>
      </c>
      <c r="K9548" s="111">
        <v>-2.9452289214132028</v>
      </c>
      <c r="L9548" s="111">
        <v>0.85306406685236758</v>
      </c>
      <c r="M9548" s="111">
        <v>6.4056614999681585E-2</v>
      </c>
      <c r="N9548" s="112">
        <f t="shared" si="299"/>
        <v>-2.0281082395611536</v>
      </c>
    </row>
    <row r="9549" spans="1:14" x14ac:dyDescent="0.25">
      <c r="A9549" s="111" t="s">
        <v>844</v>
      </c>
      <c r="B9549" s="111">
        <f>INDEX(kommuner!C:C,MATCH(_xlfn.NUMBERVALUE(A9549),kommuner!B:B,0))</f>
        <v>4651</v>
      </c>
      <c r="C9549" s="111" t="s">
        <v>127</v>
      </c>
      <c r="D9549" s="111" t="s">
        <v>127</v>
      </c>
      <c r="E9549" s="111" t="s">
        <v>126</v>
      </c>
      <c r="F9549" s="111" t="s">
        <v>172</v>
      </c>
      <c r="G9549" s="111" t="s">
        <v>186</v>
      </c>
      <c r="H9549" s="111" t="s">
        <v>172</v>
      </c>
      <c r="I9549" s="111" t="s">
        <v>186</v>
      </c>
      <c r="J9549" t="str">
        <f t="shared" si="298"/>
        <v>4651SkogMineraljordBarskogSærs høy</v>
      </c>
      <c r="K9549" s="111">
        <v>-2.734962032443129</v>
      </c>
      <c r="L9549" s="111">
        <v>0.85306406685236758</v>
      </c>
      <c r="M9549" s="111">
        <v>6.4056614999681585E-2</v>
      </c>
      <c r="N9549" s="112">
        <f t="shared" si="299"/>
        <v>-1.81784135059108</v>
      </c>
    </row>
    <row r="9550" spans="1:14" x14ac:dyDescent="0.25">
      <c r="A9550" s="111" t="s">
        <v>844</v>
      </c>
      <c r="B9550" s="111">
        <f>INDEX(kommuner!C:C,MATCH(_xlfn.NUMBERVALUE(A9550),kommuner!B:B,0))</f>
        <v>4651</v>
      </c>
      <c r="C9550" s="111" t="s">
        <v>127</v>
      </c>
      <c r="D9550" s="111" t="s">
        <v>127</v>
      </c>
      <c r="E9550" s="111" t="s">
        <v>126</v>
      </c>
      <c r="F9550" s="111" t="s">
        <v>179</v>
      </c>
      <c r="G9550" s="111" t="s">
        <v>180</v>
      </c>
      <c r="H9550" s="111" t="s">
        <v>179</v>
      </c>
      <c r="I9550" s="111" t="s">
        <v>180</v>
      </c>
      <c r="J9550" t="str">
        <f t="shared" si="298"/>
        <v>4651SkogMineraljordBlandingsskogHøy</v>
      </c>
      <c r="K9550" s="111">
        <v>-7.1939050909469406</v>
      </c>
      <c r="L9550" s="111">
        <v>0.85306406685236758</v>
      </c>
      <c r="M9550" s="111">
        <v>6.3979989500968365E-2</v>
      </c>
      <c r="N9550" s="112">
        <f t="shared" si="299"/>
        <v>-6.2768610345936047</v>
      </c>
    </row>
    <row r="9551" spans="1:14" x14ac:dyDescent="0.25">
      <c r="A9551" s="111" t="s">
        <v>844</v>
      </c>
      <c r="B9551" s="111">
        <f>INDEX(kommuner!C:C,MATCH(_xlfn.NUMBERVALUE(A9551),kommuner!B:B,0))</f>
        <v>4651</v>
      </c>
      <c r="C9551" s="111" t="s">
        <v>127</v>
      </c>
      <c r="D9551" s="111" t="s">
        <v>127</v>
      </c>
      <c r="E9551" s="111" t="s">
        <v>126</v>
      </c>
      <c r="F9551" s="111" t="s">
        <v>179</v>
      </c>
      <c r="G9551" s="111" t="s">
        <v>167</v>
      </c>
      <c r="H9551" s="111" t="s">
        <v>179</v>
      </c>
      <c r="I9551" s="111" t="s">
        <v>167</v>
      </c>
      <c r="J9551" t="str">
        <f t="shared" si="298"/>
        <v>4651SkogMineraljordBlandingsskogImpediment</v>
      </c>
      <c r="K9551" s="111">
        <v>-1.6598037998579707</v>
      </c>
      <c r="L9551" s="111">
        <v>0.85306406685236758</v>
      </c>
      <c r="M9551" s="111">
        <v>6.3979989500968365E-2</v>
      </c>
      <c r="N9551" s="112">
        <f t="shared" si="299"/>
        <v>-0.7427597435046347</v>
      </c>
    </row>
    <row r="9552" spans="1:14" x14ac:dyDescent="0.25">
      <c r="A9552" s="111" t="s">
        <v>844</v>
      </c>
      <c r="B9552" s="111">
        <f>INDEX(kommuner!C:C,MATCH(_xlfn.NUMBERVALUE(A9552),kommuner!B:B,0))</f>
        <v>4651</v>
      </c>
      <c r="C9552" s="111" t="s">
        <v>127</v>
      </c>
      <c r="D9552" s="111" t="s">
        <v>127</v>
      </c>
      <c r="E9552" s="111" t="s">
        <v>126</v>
      </c>
      <c r="F9552" s="111" t="s">
        <v>179</v>
      </c>
      <c r="G9552" s="111" t="s">
        <v>190</v>
      </c>
      <c r="H9552" s="111" t="s">
        <v>179</v>
      </c>
      <c r="I9552" s="111" t="s">
        <v>190</v>
      </c>
      <c r="J9552" t="str">
        <f t="shared" si="298"/>
        <v>4651SkogMineraljordBlandingsskogLav</v>
      </c>
      <c r="K9552" s="111">
        <v>-2.5588434197694254</v>
      </c>
      <c r="L9552" s="111">
        <v>0.85306406685236758</v>
      </c>
      <c r="M9552" s="111">
        <v>6.3979989500968365E-2</v>
      </c>
      <c r="N9552" s="112">
        <f t="shared" si="299"/>
        <v>-1.6417993634160897</v>
      </c>
    </row>
    <row r="9553" spans="1:14" x14ac:dyDescent="0.25">
      <c r="A9553" s="111" t="s">
        <v>844</v>
      </c>
      <c r="B9553" s="111">
        <f>INDEX(kommuner!C:C,MATCH(_xlfn.NUMBERVALUE(A9553),kommuner!B:B,0))</f>
        <v>4651</v>
      </c>
      <c r="C9553" s="111" t="s">
        <v>127</v>
      </c>
      <c r="D9553" s="111" t="s">
        <v>127</v>
      </c>
      <c r="E9553" s="111" t="s">
        <v>126</v>
      </c>
      <c r="F9553" s="111" t="s">
        <v>179</v>
      </c>
      <c r="G9553" s="111" t="s">
        <v>173</v>
      </c>
      <c r="H9553" s="111" t="s">
        <v>179</v>
      </c>
      <c r="I9553" s="111" t="s">
        <v>173</v>
      </c>
      <c r="J9553" t="str">
        <f t="shared" si="298"/>
        <v>4651SkogMineraljordBlandingsskogMiddels</v>
      </c>
      <c r="K9553" s="111">
        <v>-3.8687729546762566</v>
      </c>
      <c r="L9553" s="111">
        <v>0.85306406685236758</v>
      </c>
      <c r="M9553" s="111">
        <v>6.3979989500968365E-2</v>
      </c>
      <c r="N9553" s="112">
        <f t="shared" si="299"/>
        <v>-2.9517288983229206</v>
      </c>
    </row>
    <row r="9554" spans="1:14" x14ac:dyDescent="0.25">
      <c r="A9554" s="111" t="s">
        <v>844</v>
      </c>
      <c r="B9554" s="111">
        <f>INDEX(kommuner!C:C,MATCH(_xlfn.NUMBERVALUE(A9554),kommuner!B:B,0))</f>
        <v>4651</v>
      </c>
      <c r="C9554" s="111" t="s">
        <v>127</v>
      </c>
      <c r="D9554" s="111" t="s">
        <v>127</v>
      </c>
      <c r="E9554" s="111" t="s">
        <v>126</v>
      </c>
      <c r="F9554" s="111" t="s">
        <v>179</v>
      </c>
      <c r="G9554" s="111" t="s">
        <v>186</v>
      </c>
      <c r="H9554" s="111" t="s">
        <v>179</v>
      </c>
      <c r="I9554" s="111" t="s">
        <v>186</v>
      </c>
      <c r="J9554" t="str">
        <f t="shared" si="298"/>
        <v>4651SkogMineraljordBlandingsskogSærs høy</v>
      </c>
      <c r="K9554" s="111">
        <v>-2.9395925245326562</v>
      </c>
      <c r="L9554" s="111">
        <v>0.85306406685236758</v>
      </c>
      <c r="M9554" s="111">
        <v>6.3979989500968365E-2</v>
      </c>
      <c r="N9554" s="112">
        <f t="shared" si="299"/>
        <v>-2.0225484681793202</v>
      </c>
    </row>
    <row r="9555" spans="1:14" x14ac:dyDescent="0.25">
      <c r="A9555" s="111" t="s">
        <v>844</v>
      </c>
      <c r="B9555" s="111">
        <f>INDEX(kommuner!C:C,MATCH(_xlfn.NUMBERVALUE(A9555),kommuner!B:B,0))</f>
        <v>4651</v>
      </c>
      <c r="C9555" s="111" t="s">
        <v>127</v>
      </c>
      <c r="D9555" s="111" t="s">
        <v>127</v>
      </c>
      <c r="E9555" s="111" t="s">
        <v>126</v>
      </c>
      <c r="F9555" s="111" t="s">
        <v>185</v>
      </c>
      <c r="G9555" s="111" t="s">
        <v>180</v>
      </c>
      <c r="H9555" s="111" t="s">
        <v>185</v>
      </c>
      <c r="I9555" s="111" t="s">
        <v>180</v>
      </c>
      <c r="J9555" t="str">
        <f t="shared" si="298"/>
        <v>4651SkogMineraljordLauvskogHøy</v>
      </c>
      <c r="K9555" s="111">
        <v>-2.6171499611514069</v>
      </c>
      <c r="L9555" s="111">
        <v>0.85306406685236758</v>
      </c>
      <c r="M9555" s="111">
        <v>6.3979989500968365E-2</v>
      </c>
      <c r="N9555" s="112">
        <f t="shared" si="299"/>
        <v>-1.7001059047980711</v>
      </c>
    </row>
    <row r="9556" spans="1:14" x14ac:dyDescent="0.25">
      <c r="A9556" s="111" t="s">
        <v>844</v>
      </c>
      <c r="B9556" s="111">
        <f>INDEX(kommuner!C:C,MATCH(_xlfn.NUMBERVALUE(A9556),kommuner!B:B,0))</f>
        <v>4651</v>
      </c>
      <c r="C9556" s="111" t="s">
        <v>127</v>
      </c>
      <c r="D9556" s="111" t="s">
        <v>127</v>
      </c>
      <c r="E9556" s="111" t="s">
        <v>126</v>
      </c>
      <c r="F9556" s="111" t="s">
        <v>185</v>
      </c>
      <c r="G9556" s="111" t="s">
        <v>167</v>
      </c>
      <c r="H9556" s="111" t="s">
        <v>185</v>
      </c>
      <c r="I9556" s="111" t="s">
        <v>167</v>
      </c>
      <c r="J9556" t="str">
        <f t="shared" si="298"/>
        <v>4651SkogMineraljordLauvskogImpediment</v>
      </c>
      <c r="K9556" s="111">
        <v>-1.406906973132888</v>
      </c>
      <c r="L9556" s="111">
        <v>0.85306406685236758</v>
      </c>
      <c r="M9556" s="111">
        <v>6.3979989500968365E-2</v>
      </c>
      <c r="N9556" s="112">
        <f t="shared" si="299"/>
        <v>-0.48986291677955207</v>
      </c>
    </row>
    <row r="9557" spans="1:14" x14ac:dyDescent="0.25">
      <c r="A9557" s="111" t="s">
        <v>844</v>
      </c>
      <c r="B9557" s="111">
        <f>INDEX(kommuner!C:C,MATCH(_xlfn.NUMBERVALUE(A9557),kommuner!B:B,0))</f>
        <v>4651</v>
      </c>
      <c r="C9557" s="111" t="s">
        <v>127</v>
      </c>
      <c r="D9557" s="111" t="s">
        <v>127</v>
      </c>
      <c r="E9557" s="111" t="s">
        <v>126</v>
      </c>
      <c r="F9557" s="111" t="s">
        <v>185</v>
      </c>
      <c r="G9557" s="111" t="s">
        <v>190</v>
      </c>
      <c r="H9557" s="111" t="s">
        <v>185</v>
      </c>
      <c r="I9557" s="111" t="s">
        <v>190</v>
      </c>
      <c r="J9557" t="str">
        <f t="shared" si="298"/>
        <v>4651SkogMineraljordLauvskogLav</v>
      </c>
      <c r="K9557" s="111">
        <v>-8.9748170935426599E-2</v>
      </c>
      <c r="L9557" s="111">
        <v>0.85306406685236758</v>
      </c>
      <c r="M9557" s="111">
        <v>6.3979989500968365E-2</v>
      </c>
      <c r="N9557" s="112">
        <f t="shared" si="299"/>
        <v>0.82729588541790933</v>
      </c>
    </row>
    <row r="9558" spans="1:14" x14ac:dyDescent="0.25">
      <c r="A9558" s="111" t="s">
        <v>844</v>
      </c>
      <c r="B9558" s="111">
        <f>INDEX(kommuner!C:C,MATCH(_xlfn.NUMBERVALUE(A9558),kommuner!B:B,0))</f>
        <v>4651</v>
      </c>
      <c r="C9558" s="111" t="s">
        <v>127</v>
      </c>
      <c r="D9558" s="111" t="s">
        <v>127</v>
      </c>
      <c r="E9558" s="111" t="s">
        <v>126</v>
      </c>
      <c r="F9558" s="111" t="s">
        <v>185</v>
      </c>
      <c r="G9558" s="111" t="s">
        <v>173</v>
      </c>
      <c r="H9558" s="111" t="s">
        <v>185</v>
      </c>
      <c r="I9558" s="111" t="s">
        <v>173</v>
      </c>
      <c r="J9558" t="str">
        <f t="shared" si="298"/>
        <v>4651SkogMineraljordLauvskogMiddels</v>
      </c>
      <c r="K9558" s="111">
        <v>-1.7789409505847176</v>
      </c>
      <c r="L9558" s="111">
        <v>0.85306406685236758</v>
      </c>
      <c r="M9558" s="111">
        <v>6.3979989500968365E-2</v>
      </c>
      <c r="N9558" s="112">
        <f t="shared" si="299"/>
        <v>-0.86189689423138161</v>
      </c>
    </row>
    <row r="9559" spans="1:14" x14ac:dyDescent="0.25">
      <c r="A9559" s="111" t="s">
        <v>844</v>
      </c>
      <c r="B9559" s="111">
        <f>INDEX(kommuner!C:C,MATCH(_xlfn.NUMBERVALUE(A9559),kommuner!B:B,0))</f>
        <v>4651</v>
      </c>
      <c r="C9559" s="111" t="s">
        <v>127</v>
      </c>
      <c r="D9559" s="111" t="s">
        <v>127</v>
      </c>
      <c r="E9559" s="111" t="s">
        <v>126</v>
      </c>
      <c r="F9559" s="111" t="s">
        <v>185</v>
      </c>
      <c r="G9559" s="111" t="s">
        <v>186</v>
      </c>
      <c r="H9559" s="111" t="s">
        <v>185</v>
      </c>
      <c r="I9559" s="111" t="s">
        <v>186</v>
      </c>
      <c r="J9559" t="str">
        <f t="shared" si="298"/>
        <v>4651SkogMineraljordLauvskogSærs høy</v>
      </c>
      <c r="K9559" s="111">
        <v>-3.5879168219799293</v>
      </c>
      <c r="L9559" s="111">
        <v>0.85306406685236758</v>
      </c>
      <c r="M9559" s="111">
        <v>6.3979989500968365E-2</v>
      </c>
      <c r="N9559" s="112">
        <f t="shared" si="299"/>
        <v>-2.6708727656265934</v>
      </c>
    </row>
    <row r="9560" spans="1:14" x14ac:dyDescent="0.25">
      <c r="A9560" s="111" t="s">
        <v>844</v>
      </c>
      <c r="B9560" s="111">
        <f>INDEX(kommuner!C:C,MATCH(_xlfn.NUMBERVALUE(A9560),kommuner!B:B,0))</f>
        <v>4651</v>
      </c>
      <c r="C9560" s="111" t="s">
        <v>127</v>
      </c>
      <c r="D9560" s="111" t="s">
        <v>127</v>
      </c>
      <c r="E9560" s="111" t="s">
        <v>123</v>
      </c>
      <c r="F9560" s="111" t="s">
        <v>172</v>
      </c>
      <c r="G9560" s="111" t="s">
        <v>180</v>
      </c>
      <c r="H9560" s="111" t="s">
        <v>172</v>
      </c>
      <c r="I9560" s="111" t="s">
        <v>180</v>
      </c>
      <c r="J9560" t="str">
        <f t="shared" si="298"/>
        <v>4651SkogOrganisk jordBarskogHøy</v>
      </c>
      <c r="K9560" s="111">
        <v>-2.5184559031994138</v>
      </c>
      <c r="L9560" s="111">
        <v>0.92784825435236762</v>
      </c>
      <c r="M9560" s="111">
        <v>0.46518126042825314</v>
      </c>
      <c r="N9560" s="112">
        <f t="shared" si="299"/>
        <v>-1.1254263884187932</v>
      </c>
    </row>
    <row r="9561" spans="1:14" x14ac:dyDescent="0.25">
      <c r="A9561" s="111" t="s">
        <v>844</v>
      </c>
      <c r="B9561" s="111">
        <f>INDEX(kommuner!C:C,MATCH(_xlfn.NUMBERVALUE(A9561),kommuner!B:B,0))</f>
        <v>4651</v>
      </c>
      <c r="C9561" s="111" t="s">
        <v>127</v>
      </c>
      <c r="D9561" s="111" t="s">
        <v>127</v>
      </c>
      <c r="E9561" s="111" t="s">
        <v>123</v>
      </c>
      <c r="F9561" s="111" t="s">
        <v>172</v>
      </c>
      <c r="G9561" s="111" t="s">
        <v>167</v>
      </c>
      <c r="H9561" s="111" t="s">
        <v>172</v>
      </c>
      <c r="I9561" s="111" t="s">
        <v>167</v>
      </c>
      <c r="J9561" t="str">
        <f t="shared" si="298"/>
        <v>4651SkogOrganisk jordBarskogImpediment</v>
      </c>
      <c r="K9561" s="111">
        <v>-0.13011741963904588</v>
      </c>
      <c r="L9561" s="111">
        <v>0.92784825435236762</v>
      </c>
      <c r="M9561" s="111">
        <v>0.46510463492953991</v>
      </c>
      <c r="N9561" s="112">
        <f t="shared" si="299"/>
        <v>1.2628354696428616</v>
      </c>
    </row>
    <row r="9562" spans="1:14" x14ac:dyDescent="0.25">
      <c r="A9562" s="111" t="s">
        <v>844</v>
      </c>
      <c r="B9562" s="111">
        <f>INDEX(kommuner!C:C,MATCH(_xlfn.NUMBERVALUE(A9562),kommuner!B:B,0))</f>
        <v>4651</v>
      </c>
      <c r="C9562" s="111" t="s">
        <v>127</v>
      </c>
      <c r="D9562" s="111" t="s">
        <v>127</v>
      </c>
      <c r="E9562" s="111" t="s">
        <v>123</v>
      </c>
      <c r="F9562" s="111" t="s">
        <v>172</v>
      </c>
      <c r="G9562" s="111" t="s">
        <v>190</v>
      </c>
      <c r="H9562" s="111" t="s">
        <v>172</v>
      </c>
      <c r="I9562" s="111" t="s">
        <v>190</v>
      </c>
      <c r="J9562" t="str">
        <f t="shared" si="298"/>
        <v>4651SkogOrganisk jordBarskogLav</v>
      </c>
      <c r="K9562" s="111">
        <v>-0.50666953101693391</v>
      </c>
      <c r="L9562" s="111">
        <v>0.92784825435236762</v>
      </c>
      <c r="M9562" s="111">
        <v>0.46510463492953991</v>
      </c>
      <c r="N9562" s="112">
        <f t="shared" si="299"/>
        <v>0.88628335826497362</v>
      </c>
    </row>
    <row r="9563" spans="1:14" x14ac:dyDescent="0.25">
      <c r="A9563" s="111" t="s">
        <v>844</v>
      </c>
      <c r="B9563" s="111">
        <f>INDEX(kommuner!C:C,MATCH(_xlfn.NUMBERVALUE(A9563),kommuner!B:B,0))</f>
        <v>4651</v>
      </c>
      <c r="C9563" s="111" t="s">
        <v>127</v>
      </c>
      <c r="D9563" s="111" t="s">
        <v>127</v>
      </c>
      <c r="E9563" s="111" t="s">
        <v>123</v>
      </c>
      <c r="F9563" s="111" t="s">
        <v>172</v>
      </c>
      <c r="G9563" s="111" t="s">
        <v>173</v>
      </c>
      <c r="H9563" s="111" t="s">
        <v>172</v>
      </c>
      <c r="I9563" s="111" t="s">
        <v>173</v>
      </c>
      <c r="J9563" t="str">
        <f t="shared" si="298"/>
        <v>4651SkogOrganisk jordBarskogMiddels</v>
      </c>
      <c r="K9563" s="111">
        <v>-1.5571490961494638</v>
      </c>
      <c r="L9563" s="111">
        <v>0.92784825435236762</v>
      </c>
      <c r="M9563" s="111">
        <v>0.46518126042825314</v>
      </c>
      <c r="N9563" s="112">
        <f t="shared" si="299"/>
        <v>-0.16411958136884308</v>
      </c>
    </row>
    <row r="9564" spans="1:14" x14ac:dyDescent="0.25">
      <c r="A9564" s="111" t="s">
        <v>844</v>
      </c>
      <c r="B9564" s="111">
        <f>INDEX(kommuner!C:C,MATCH(_xlfn.NUMBERVALUE(A9564),kommuner!B:B,0))</f>
        <v>4651</v>
      </c>
      <c r="C9564" s="111" t="s">
        <v>127</v>
      </c>
      <c r="D9564" s="111" t="s">
        <v>127</v>
      </c>
      <c r="E9564" s="111" t="s">
        <v>123</v>
      </c>
      <c r="F9564" s="111" t="s">
        <v>172</v>
      </c>
      <c r="G9564" s="111" t="s">
        <v>186</v>
      </c>
      <c r="H9564" s="111" t="s">
        <v>172</v>
      </c>
      <c r="I9564" s="111" t="s">
        <v>186</v>
      </c>
      <c r="J9564" t="str">
        <f t="shared" si="298"/>
        <v>4651SkogOrganisk jordBarskogSærs høy</v>
      </c>
      <c r="K9564" s="111">
        <v>2.5548655235722699</v>
      </c>
      <c r="L9564" s="111">
        <v>0.92784825435236762</v>
      </c>
      <c r="M9564" s="111">
        <v>0.46518126042825314</v>
      </c>
      <c r="N9564" s="112">
        <f t="shared" si="299"/>
        <v>3.9478950383528906</v>
      </c>
    </row>
    <row r="9565" spans="1:14" x14ac:dyDescent="0.25">
      <c r="A9565" s="111" t="s">
        <v>844</v>
      </c>
      <c r="B9565" s="111">
        <f>INDEX(kommuner!C:C,MATCH(_xlfn.NUMBERVALUE(A9565),kommuner!B:B,0))</f>
        <v>4651</v>
      </c>
      <c r="C9565" s="111" t="s">
        <v>127</v>
      </c>
      <c r="D9565" s="111" t="s">
        <v>127</v>
      </c>
      <c r="E9565" s="111" t="s">
        <v>123</v>
      </c>
      <c r="F9565" s="111" t="s">
        <v>179</v>
      </c>
      <c r="G9565" s="111" t="s">
        <v>180</v>
      </c>
      <c r="H9565" s="111" t="s">
        <v>179</v>
      </c>
      <c r="I9565" s="111" t="s">
        <v>180</v>
      </c>
      <c r="J9565" t="str">
        <f t="shared" si="298"/>
        <v>4651SkogOrganisk jordBlandingsskogHøy</v>
      </c>
      <c r="K9565" s="111">
        <v>-5.5554344456832343</v>
      </c>
      <c r="L9565" s="111">
        <v>0.92784825435236762</v>
      </c>
      <c r="M9565" s="111">
        <v>0.46510463492953991</v>
      </c>
      <c r="N9565" s="112">
        <f t="shared" si="299"/>
        <v>-4.1624815564013264</v>
      </c>
    </row>
    <row r="9566" spans="1:14" x14ac:dyDescent="0.25">
      <c r="A9566" s="111" t="s">
        <v>844</v>
      </c>
      <c r="B9566" s="111">
        <f>INDEX(kommuner!C:C,MATCH(_xlfn.NUMBERVALUE(A9566),kommuner!B:B,0))</f>
        <v>4651</v>
      </c>
      <c r="C9566" s="111" t="s">
        <v>127</v>
      </c>
      <c r="D9566" s="111" t="s">
        <v>127</v>
      </c>
      <c r="E9566" s="111" t="s">
        <v>123</v>
      </c>
      <c r="F9566" s="111" t="s">
        <v>179</v>
      </c>
      <c r="G9566" s="111" t="s">
        <v>167</v>
      </c>
      <c r="H9566" s="111" t="s">
        <v>179</v>
      </c>
      <c r="I9566" s="111" t="s">
        <v>167</v>
      </c>
      <c r="J9566" t="str">
        <f t="shared" si="298"/>
        <v>4651SkogOrganisk jordBlandingsskogImpediment</v>
      </c>
      <c r="K9566" s="111">
        <v>-0.28586344175800005</v>
      </c>
      <c r="L9566" s="111">
        <v>0.92784825435236762</v>
      </c>
      <c r="M9566" s="111">
        <v>0.46510463492953991</v>
      </c>
      <c r="N9566" s="112">
        <f t="shared" si="299"/>
        <v>1.1070894475239075</v>
      </c>
    </row>
    <row r="9567" spans="1:14" x14ac:dyDescent="0.25">
      <c r="A9567" s="111" t="s">
        <v>844</v>
      </c>
      <c r="B9567" s="111">
        <f>INDEX(kommuner!C:C,MATCH(_xlfn.NUMBERVALUE(A9567),kommuner!B:B,0))</f>
        <v>4651</v>
      </c>
      <c r="C9567" s="111" t="s">
        <v>127</v>
      </c>
      <c r="D9567" s="111" t="s">
        <v>127</v>
      </c>
      <c r="E9567" s="111" t="s">
        <v>123</v>
      </c>
      <c r="F9567" s="111" t="s">
        <v>179</v>
      </c>
      <c r="G9567" s="111" t="s">
        <v>190</v>
      </c>
      <c r="H9567" s="111" t="s">
        <v>179</v>
      </c>
      <c r="I9567" s="111" t="s">
        <v>190</v>
      </c>
      <c r="J9567" t="str">
        <f t="shared" si="298"/>
        <v>4651SkogOrganisk jordBlandingsskogLav</v>
      </c>
      <c r="K9567" s="111">
        <v>-1.2347339377887629</v>
      </c>
      <c r="L9567" s="111">
        <v>0.92784825435236762</v>
      </c>
      <c r="M9567" s="111">
        <v>0.46510463492953991</v>
      </c>
      <c r="N9567" s="112">
        <f t="shared" si="299"/>
        <v>0.15821895149314458</v>
      </c>
    </row>
    <row r="9568" spans="1:14" x14ac:dyDescent="0.25">
      <c r="A9568" s="111" t="s">
        <v>844</v>
      </c>
      <c r="B9568" s="111">
        <f>INDEX(kommuner!C:C,MATCH(_xlfn.NUMBERVALUE(A9568),kommuner!B:B,0))</f>
        <v>4651</v>
      </c>
      <c r="C9568" s="111" t="s">
        <v>127</v>
      </c>
      <c r="D9568" s="111" t="s">
        <v>127</v>
      </c>
      <c r="E9568" s="111" t="s">
        <v>123</v>
      </c>
      <c r="F9568" s="111" t="s">
        <v>179</v>
      </c>
      <c r="G9568" s="111" t="s">
        <v>173</v>
      </c>
      <c r="H9568" s="111" t="s">
        <v>179</v>
      </c>
      <c r="I9568" s="111" t="s">
        <v>173</v>
      </c>
      <c r="J9568" t="str">
        <f t="shared" si="298"/>
        <v>4651SkogOrganisk jordBlandingsskogMiddels</v>
      </c>
      <c r="K9568" s="111">
        <v>-2.4239591752717748</v>
      </c>
      <c r="L9568" s="111">
        <v>0.92784825435236762</v>
      </c>
      <c r="M9568" s="111">
        <v>0.46510463492953991</v>
      </c>
      <c r="N9568" s="112">
        <f t="shared" si="299"/>
        <v>-1.0310062859898674</v>
      </c>
    </row>
    <row r="9569" spans="1:14" x14ac:dyDescent="0.25">
      <c r="A9569" s="111" t="s">
        <v>844</v>
      </c>
      <c r="B9569" s="111">
        <f>INDEX(kommuner!C:C,MATCH(_xlfn.NUMBERVALUE(A9569),kommuner!B:B,0))</f>
        <v>4651</v>
      </c>
      <c r="C9569" s="111" t="s">
        <v>127</v>
      </c>
      <c r="D9569" s="111" t="s">
        <v>127</v>
      </c>
      <c r="E9569" s="111" t="s">
        <v>123</v>
      </c>
      <c r="F9569" s="111" t="s">
        <v>179</v>
      </c>
      <c r="G9569" s="111" t="s">
        <v>186</v>
      </c>
      <c r="H9569" s="111" t="s">
        <v>179</v>
      </c>
      <c r="I9569" s="111" t="s">
        <v>186</v>
      </c>
      <c r="J9569" t="str">
        <f t="shared" si="298"/>
        <v>4651SkogOrganisk jordBlandingsskogSærs høy</v>
      </c>
      <c r="K9569" s="111">
        <v>-1.5726115302258048</v>
      </c>
      <c r="L9569" s="111">
        <v>0.92784825435236762</v>
      </c>
      <c r="M9569" s="111">
        <v>0.46510463492953991</v>
      </c>
      <c r="N9569" s="112">
        <f t="shared" si="299"/>
        <v>-0.17965864094389727</v>
      </c>
    </row>
    <row r="9570" spans="1:14" x14ac:dyDescent="0.25">
      <c r="A9570" s="111" t="s">
        <v>844</v>
      </c>
      <c r="B9570" s="111">
        <f>INDEX(kommuner!C:C,MATCH(_xlfn.NUMBERVALUE(A9570),kommuner!B:B,0))</f>
        <v>4651</v>
      </c>
      <c r="C9570" s="111" t="s">
        <v>127</v>
      </c>
      <c r="D9570" s="111" t="s">
        <v>127</v>
      </c>
      <c r="E9570" s="111" t="s">
        <v>123</v>
      </c>
      <c r="F9570" s="111" t="s">
        <v>185</v>
      </c>
      <c r="G9570" s="111" t="s">
        <v>180</v>
      </c>
      <c r="H9570" s="111" t="s">
        <v>185</v>
      </c>
      <c r="I9570" s="111" t="s">
        <v>180</v>
      </c>
      <c r="J9570" t="str">
        <f t="shared" si="298"/>
        <v>4651SkogOrganisk jordLauvskogHøy</v>
      </c>
      <c r="K9570" s="111">
        <v>-1.9913688882377358</v>
      </c>
      <c r="L9570" s="111">
        <v>0.92784825435236762</v>
      </c>
      <c r="M9570" s="111">
        <v>0.46510463492953991</v>
      </c>
      <c r="N9570" s="112">
        <f t="shared" si="299"/>
        <v>-0.59841599895582831</v>
      </c>
    </row>
    <row r="9571" spans="1:14" x14ac:dyDescent="0.25">
      <c r="A9571" s="111" t="s">
        <v>844</v>
      </c>
      <c r="B9571" s="111">
        <f>INDEX(kommuner!C:C,MATCH(_xlfn.NUMBERVALUE(A9571),kommuner!B:B,0))</f>
        <v>4651</v>
      </c>
      <c r="C9571" s="111" t="s">
        <v>127</v>
      </c>
      <c r="D9571" s="111" t="s">
        <v>127</v>
      </c>
      <c r="E9571" s="111" t="s">
        <v>123</v>
      </c>
      <c r="F9571" s="111" t="s">
        <v>185</v>
      </c>
      <c r="G9571" s="111" t="s">
        <v>167</v>
      </c>
      <c r="H9571" s="111" t="s">
        <v>185</v>
      </c>
      <c r="I9571" s="111" t="s">
        <v>167</v>
      </c>
      <c r="J9571" t="str">
        <f t="shared" si="298"/>
        <v>4651SkogOrganisk jordLauvskogImpediment</v>
      </c>
      <c r="K9571" s="111">
        <v>0.35000626494250675</v>
      </c>
      <c r="L9571" s="111">
        <v>0.92784825435236762</v>
      </c>
      <c r="M9571" s="111">
        <v>0.46510463492953991</v>
      </c>
      <c r="N9571" s="112">
        <f t="shared" si="299"/>
        <v>1.7429591542244141</v>
      </c>
    </row>
    <row r="9572" spans="1:14" x14ac:dyDescent="0.25">
      <c r="A9572" s="111" t="s">
        <v>844</v>
      </c>
      <c r="B9572" s="111">
        <f>INDEX(kommuner!C:C,MATCH(_xlfn.NUMBERVALUE(A9572),kommuner!B:B,0))</f>
        <v>4651</v>
      </c>
      <c r="C9572" s="111" t="s">
        <v>127</v>
      </c>
      <c r="D9572" s="111" t="s">
        <v>127</v>
      </c>
      <c r="E9572" s="111" t="s">
        <v>123</v>
      </c>
      <c r="F9572" s="111" t="s">
        <v>185</v>
      </c>
      <c r="G9572" s="111" t="s">
        <v>190</v>
      </c>
      <c r="H9572" s="111" t="s">
        <v>185</v>
      </c>
      <c r="I9572" s="111" t="s">
        <v>190</v>
      </c>
      <c r="J9572" t="str">
        <f t="shared" si="298"/>
        <v>4651SkogOrganisk jordLauvskogLav</v>
      </c>
      <c r="K9572" s="111">
        <v>1.1144075558526714</v>
      </c>
      <c r="L9572" s="111">
        <v>0.92784825435236762</v>
      </c>
      <c r="M9572" s="111">
        <v>0.46510463492953991</v>
      </c>
      <c r="N9572" s="112">
        <f t="shared" si="299"/>
        <v>2.5073604451345788</v>
      </c>
    </row>
    <row r="9573" spans="1:14" x14ac:dyDescent="0.25">
      <c r="A9573" s="111" t="s">
        <v>844</v>
      </c>
      <c r="B9573" s="111">
        <f>INDEX(kommuner!C:C,MATCH(_xlfn.NUMBERVALUE(A9573),kommuner!B:B,0))</f>
        <v>4651</v>
      </c>
      <c r="C9573" s="111" t="s">
        <v>127</v>
      </c>
      <c r="D9573" s="111" t="s">
        <v>127</v>
      </c>
      <c r="E9573" s="111" t="s">
        <v>123</v>
      </c>
      <c r="F9573" s="111" t="s">
        <v>185</v>
      </c>
      <c r="G9573" s="111" t="s">
        <v>173</v>
      </c>
      <c r="H9573" s="111" t="s">
        <v>185</v>
      </c>
      <c r="I9573" s="111" t="s">
        <v>173</v>
      </c>
      <c r="J9573" t="str">
        <f t="shared" si="298"/>
        <v>4651SkogOrganisk jordLauvskogMiddels</v>
      </c>
      <c r="K9573" s="111">
        <v>-0.62664468270982987</v>
      </c>
      <c r="L9573" s="111">
        <v>0.92784825435236762</v>
      </c>
      <c r="M9573" s="111">
        <v>0.46510463492953991</v>
      </c>
      <c r="N9573" s="112">
        <f t="shared" si="299"/>
        <v>0.76630820657207765</v>
      </c>
    </row>
    <row r="9574" spans="1:14" x14ac:dyDescent="0.25">
      <c r="A9574" s="111" t="s">
        <v>844</v>
      </c>
      <c r="B9574" s="111">
        <f>INDEX(kommuner!C:C,MATCH(_xlfn.NUMBERVALUE(A9574),kommuner!B:B,0))</f>
        <v>4651</v>
      </c>
      <c r="C9574" s="111" t="s">
        <v>127</v>
      </c>
      <c r="D9574" s="111" t="s">
        <v>127</v>
      </c>
      <c r="E9574" s="111" t="s">
        <v>123</v>
      </c>
      <c r="F9574" s="111" t="s">
        <v>185</v>
      </c>
      <c r="G9574" s="111" t="s">
        <v>186</v>
      </c>
      <c r="H9574" s="111" t="s">
        <v>185</v>
      </c>
      <c r="I9574" s="111" t="s">
        <v>186</v>
      </c>
      <c r="J9574" t="str">
        <f t="shared" si="298"/>
        <v>4651SkogOrganisk jordLauvskogSærs høy</v>
      </c>
      <c r="K9574" s="111">
        <v>-1.8997279926091779</v>
      </c>
      <c r="L9574" s="111">
        <v>0.92784825435236762</v>
      </c>
      <c r="M9574" s="111">
        <v>0.46510463492953991</v>
      </c>
      <c r="N9574" s="112">
        <f t="shared" si="299"/>
        <v>-0.50677510332727038</v>
      </c>
    </row>
    <row r="9575" spans="1:14" x14ac:dyDescent="0.25">
      <c r="A9575" s="111" t="s">
        <v>844</v>
      </c>
      <c r="B9575" s="111">
        <f>INDEX(kommuner!C:C,MATCH(_xlfn.NUMBERVALUE(A9575),kommuner!B:B,0))</f>
        <v>4651</v>
      </c>
      <c r="C9575" s="111" t="s">
        <v>83</v>
      </c>
      <c r="D9575" s="111" t="s">
        <v>83</v>
      </c>
      <c r="E9575" s="111" t="s">
        <v>126</v>
      </c>
      <c r="F9575" s="111" t="s">
        <v>139</v>
      </c>
      <c r="G9575" s="111" t="s">
        <v>139</v>
      </c>
      <c r="H9575" s="111" t="s">
        <v>139</v>
      </c>
      <c r="I9575" s="111" t="s">
        <v>139</v>
      </c>
      <c r="J9575" t="str">
        <f t="shared" si="298"/>
        <v>4651Utbygd arealMineraljord</v>
      </c>
      <c r="K9575" s="111">
        <v>-1.3010725986550351</v>
      </c>
      <c r="L9575" s="111">
        <v>0</v>
      </c>
      <c r="M9575" s="111">
        <v>1.303047089454229E-2</v>
      </c>
      <c r="N9575" s="112">
        <f t="shared" si="299"/>
        <v>-1.2880421277604928</v>
      </c>
    </row>
    <row r="9576" spans="1:14" x14ac:dyDescent="0.25">
      <c r="A9576" s="111" t="s">
        <v>844</v>
      </c>
      <c r="B9576" s="111">
        <f>INDEX(kommuner!C:C,MATCH(_xlfn.NUMBERVALUE(A9576),kommuner!B:B,0))</f>
        <v>4651</v>
      </c>
      <c r="C9576" s="111" t="s">
        <v>83</v>
      </c>
      <c r="D9576" s="111" t="s">
        <v>83</v>
      </c>
      <c r="E9576" s="111" t="s">
        <v>123</v>
      </c>
      <c r="F9576" s="111" t="s">
        <v>139</v>
      </c>
      <c r="G9576" s="111" t="s">
        <v>139</v>
      </c>
      <c r="H9576" s="111" t="s">
        <v>139</v>
      </c>
      <c r="I9576" s="111" t="s">
        <v>139</v>
      </c>
      <c r="J9576" t="str">
        <f t="shared" si="298"/>
        <v>4651Utbygd arealOrganisk jord</v>
      </c>
      <c r="K9576" s="111">
        <v>29.011421395201612</v>
      </c>
      <c r="L9576" s="111">
        <v>0</v>
      </c>
      <c r="M9576" s="111">
        <v>1.303047089454229E-2</v>
      </c>
      <c r="N9576" s="112">
        <f t="shared" si="299"/>
        <v>29.024451866096154</v>
      </c>
    </row>
    <row r="9577" spans="1:14" x14ac:dyDescent="0.25">
      <c r="A9577" s="111" t="s">
        <v>844</v>
      </c>
      <c r="B9577" s="111">
        <f>INDEX(kommuner!C:C,MATCH(_xlfn.NUMBERVALUE(A9577),kommuner!B:B,0))</f>
        <v>4651</v>
      </c>
      <c r="C9577" s="111" t="s">
        <v>181</v>
      </c>
      <c r="D9577" s="111" t="s">
        <v>181</v>
      </c>
      <c r="E9577" s="111" t="s">
        <v>123</v>
      </c>
      <c r="F9577" s="111" t="s">
        <v>139</v>
      </c>
      <c r="G9577" s="111" t="s">
        <v>139</v>
      </c>
      <c r="H9577" s="111" t="s">
        <v>139</v>
      </c>
      <c r="I9577" s="111" t="s">
        <v>139</v>
      </c>
      <c r="J9577" t="str">
        <f t="shared" si="298"/>
        <v>4651Vann og myrOrganisk jord</v>
      </c>
      <c r="K9577" s="111">
        <v>-0.38124953903444653</v>
      </c>
      <c r="L9577" s="111">
        <v>0</v>
      </c>
      <c r="M9577" s="111">
        <v>0</v>
      </c>
      <c r="N9577" s="112">
        <f t="shared" si="299"/>
        <v>-0.38124953903444653</v>
      </c>
    </row>
    <row r="9578" spans="1:14" x14ac:dyDescent="0.25">
      <c r="A9578" s="111" t="s">
        <v>845</v>
      </c>
      <c r="B9578" s="111">
        <f>INDEX(kommuner!C:C,MATCH(_xlfn.NUMBERVALUE(A9578),kommuner!B:B,0))</f>
        <v>1506</v>
      </c>
      <c r="C9578" s="111" t="s">
        <v>82</v>
      </c>
      <c r="D9578" s="111" t="s">
        <v>82</v>
      </c>
      <c r="E9578" s="111" t="s">
        <v>126</v>
      </c>
      <c r="F9578" s="111" t="s">
        <v>139</v>
      </c>
      <c r="G9578" s="111" t="s">
        <v>139</v>
      </c>
      <c r="H9578" s="111" t="s">
        <v>139</v>
      </c>
      <c r="I9578" s="111" t="s">
        <v>139</v>
      </c>
      <c r="J9578" t="str">
        <f t="shared" si="298"/>
        <v>1506Annen utmarkMineraljord</v>
      </c>
      <c r="K9578" s="111">
        <v>-7.1122377479755403E-2</v>
      </c>
      <c r="L9578" s="111">
        <v>0</v>
      </c>
      <c r="M9578" s="111">
        <v>0</v>
      </c>
      <c r="N9578" s="112">
        <f t="shared" si="299"/>
        <v>-7.1122377479755403E-2</v>
      </c>
    </row>
    <row r="9579" spans="1:14" x14ac:dyDescent="0.25">
      <c r="A9579" s="111" t="s">
        <v>845</v>
      </c>
      <c r="B9579" s="111">
        <f>INDEX(kommuner!C:C,MATCH(_xlfn.NUMBERVALUE(A9579),kommuner!B:B,0))</f>
        <v>1506</v>
      </c>
      <c r="C9579" s="111" t="s">
        <v>121</v>
      </c>
      <c r="D9579" s="111" t="s">
        <v>121</v>
      </c>
      <c r="E9579" s="111" t="s">
        <v>126</v>
      </c>
      <c r="F9579" s="111" t="s">
        <v>139</v>
      </c>
      <c r="G9579" s="111" t="s">
        <v>139</v>
      </c>
      <c r="H9579" s="111" t="s">
        <v>139</v>
      </c>
      <c r="I9579" s="111" t="s">
        <v>139</v>
      </c>
      <c r="J9579" t="str">
        <f t="shared" si="298"/>
        <v>1506BeiteMineraljord</v>
      </c>
      <c r="K9579" s="111">
        <v>-0.96338340838695502</v>
      </c>
      <c r="L9579" s="111">
        <v>0</v>
      </c>
      <c r="M9579" s="111">
        <v>1.2448711246839999E-7</v>
      </c>
      <c r="N9579" s="112">
        <f t="shared" si="299"/>
        <v>-0.96338328389984251</v>
      </c>
    </row>
    <row r="9580" spans="1:14" x14ac:dyDescent="0.25">
      <c r="A9580" s="111" t="s">
        <v>845</v>
      </c>
      <c r="B9580" s="111">
        <f>INDEX(kommuner!C:C,MATCH(_xlfn.NUMBERVALUE(A9580),kommuner!B:B,0))</f>
        <v>1506</v>
      </c>
      <c r="C9580" s="111" t="s">
        <v>121</v>
      </c>
      <c r="D9580" s="111" t="s">
        <v>121</v>
      </c>
      <c r="E9580" s="111" t="s">
        <v>123</v>
      </c>
      <c r="F9580" s="111" t="s">
        <v>139</v>
      </c>
      <c r="G9580" s="111" t="s">
        <v>139</v>
      </c>
      <c r="H9580" s="111" t="s">
        <v>139</v>
      </c>
      <c r="I9580" s="111" t="s">
        <v>139</v>
      </c>
      <c r="J9580" t="str">
        <f t="shared" si="298"/>
        <v>1506BeiteOrganisk jord</v>
      </c>
      <c r="K9580" s="111">
        <v>12.077525935985037</v>
      </c>
      <c r="L9580" s="111">
        <v>1.6412500000000001</v>
      </c>
      <c r="M9580" s="111">
        <v>0</v>
      </c>
      <c r="N9580" s="112">
        <f t="shared" si="299"/>
        <v>13.718775935985036</v>
      </c>
    </row>
    <row r="9581" spans="1:14" x14ac:dyDescent="0.25">
      <c r="A9581" s="111" t="s">
        <v>845</v>
      </c>
      <c r="B9581" s="111">
        <f>INDEX(kommuner!C:C,MATCH(_xlfn.NUMBERVALUE(A9581),kommuner!B:B,0))</f>
        <v>1506</v>
      </c>
      <c r="C9581" s="111" t="s">
        <v>84</v>
      </c>
      <c r="D9581" s="111" t="s">
        <v>84</v>
      </c>
      <c r="E9581" s="111" t="s">
        <v>126</v>
      </c>
      <c r="F9581" s="111" t="s">
        <v>139</v>
      </c>
      <c r="G9581" s="111" t="s">
        <v>139</v>
      </c>
      <c r="H9581" s="111" t="s">
        <v>139</v>
      </c>
      <c r="I9581" s="111" t="s">
        <v>139</v>
      </c>
      <c r="J9581" t="str">
        <f t="shared" si="298"/>
        <v>1506Dyrket markMineraljord</v>
      </c>
      <c r="K9581" s="111">
        <v>-0.19151115197201224</v>
      </c>
      <c r="L9581" s="111">
        <v>0</v>
      </c>
      <c r="M9581" s="111">
        <v>0</v>
      </c>
      <c r="N9581" s="112">
        <f t="shared" si="299"/>
        <v>-0.19151115197201224</v>
      </c>
    </row>
    <row r="9582" spans="1:14" x14ac:dyDescent="0.25">
      <c r="A9582" s="111" t="s">
        <v>845</v>
      </c>
      <c r="B9582" s="111">
        <f>INDEX(kommuner!C:C,MATCH(_xlfn.NUMBERVALUE(A9582),kommuner!B:B,0))</f>
        <v>1506</v>
      </c>
      <c r="C9582" s="111" t="s">
        <v>84</v>
      </c>
      <c r="D9582" s="111" t="s">
        <v>84</v>
      </c>
      <c r="E9582" s="111" t="s">
        <v>123</v>
      </c>
      <c r="F9582" s="111" t="s">
        <v>139</v>
      </c>
      <c r="G9582" s="111" t="s">
        <v>139</v>
      </c>
      <c r="H9582" s="111" t="s">
        <v>139</v>
      </c>
      <c r="I9582" s="111" t="s">
        <v>139</v>
      </c>
      <c r="J9582" t="str">
        <f t="shared" si="298"/>
        <v>1506Dyrket markOrganisk jord</v>
      </c>
      <c r="K9582" s="111">
        <v>28.726149366675592</v>
      </c>
      <c r="L9582" s="111">
        <v>1.45625</v>
      </c>
      <c r="M9582" s="111">
        <v>0</v>
      </c>
      <c r="N9582" s="112">
        <f t="shared" si="299"/>
        <v>30.182399366675593</v>
      </c>
    </row>
    <row r="9583" spans="1:14" x14ac:dyDescent="0.25">
      <c r="A9583" s="111" t="s">
        <v>845</v>
      </c>
      <c r="B9583" s="111">
        <f>INDEX(kommuner!C:C,MATCH(_xlfn.NUMBERVALUE(A9583),kommuner!B:B,0))</f>
        <v>1506</v>
      </c>
      <c r="C9583" s="111" t="s">
        <v>127</v>
      </c>
      <c r="D9583" s="111" t="s">
        <v>127</v>
      </c>
      <c r="E9583" s="111" t="s">
        <v>126</v>
      </c>
      <c r="F9583" s="111" t="s">
        <v>172</v>
      </c>
      <c r="G9583" s="111" t="s">
        <v>180</v>
      </c>
      <c r="H9583" s="111" t="s">
        <v>172</v>
      </c>
      <c r="I9583" s="111" t="s">
        <v>180</v>
      </c>
      <c r="J9583" t="str">
        <f t="shared" si="298"/>
        <v>1506SkogMineraljordBarskogHøy</v>
      </c>
      <c r="K9583" s="111">
        <v>-6.422849649670499</v>
      </c>
      <c r="L9583" s="111">
        <v>0.85306406685236758</v>
      </c>
      <c r="M9583" s="111">
        <v>6.4056614999681585E-2</v>
      </c>
      <c r="N9583" s="112">
        <f t="shared" si="299"/>
        <v>-5.5057289678184498</v>
      </c>
    </row>
    <row r="9584" spans="1:14" x14ac:dyDescent="0.25">
      <c r="A9584" s="111" t="s">
        <v>845</v>
      </c>
      <c r="B9584" s="111">
        <f>INDEX(kommuner!C:C,MATCH(_xlfn.NUMBERVALUE(A9584),kommuner!B:B,0))</f>
        <v>1506</v>
      </c>
      <c r="C9584" s="111" t="s">
        <v>127</v>
      </c>
      <c r="D9584" s="111" t="s">
        <v>127</v>
      </c>
      <c r="E9584" s="111" t="s">
        <v>126</v>
      </c>
      <c r="F9584" s="111" t="s">
        <v>172</v>
      </c>
      <c r="G9584" s="111" t="s">
        <v>167</v>
      </c>
      <c r="H9584" s="111" t="s">
        <v>172</v>
      </c>
      <c r="I9584" s="111" t="s">
        <v>167</v>
      </c>
      <c r="J9584" t="str">
        <f t="shared" si="298"/>
        <v>1506SkogMineraljordBarskogImpediment</v>
      </c>
      <c r="K9584" s="111">
        <v>-0.94873102042732593</v>
      </c>
      <c r="L9584" s="111">
        <v>0.85306406685236758</v>
      </c>
      <c r="M9584" s="111">
        <v>6.3979989500968365E-2</v>
      </c>
      <c r="N9584" s="112">
        <f t="shared" si="299"/>
        <v>-3.1686964073989993E-2</v>
      </c>
    </row>
    <row r="9585" spans="1:14" x14ac:dyDescent="0.25">
      <c r="A9585" s="111" t="s">
        <v>845</v>
      </c>
      <c r="B9585" s="111">
        <f>INDEX(kommuner!C:C,MATCH(_xlfn.NUMBERVALUE(A9585),kommuner!B:B,0))</f>
        <v>1506</v>
      </c>
      <c r="C9585" s="111" t="s">
        <v>127</v>
      </c>
      <c r="D9585" s="111" t="s">
        <v>127</v>
      </c>
      <c r="E9585" s="111" t="s">
        <v>126</v>
      </c>
      <c r="F9585" s="111" t="s">
        <v>172</v>
      </c>
      <c r="G9585" s="111" t="s">
        <v>190</v>
      </c>
      <c r="H9585" s="111" t="s">
        <v>172</v>
      </c>
      <c r="I9585" s="111" t="s">
        <v>190</v>
      </c>
      <c r="J9585" t="str">
        <f t="shared" si="298"/>
        <v>1506SkogMineraljordBarskogLav</v>
      </c>
      <c r="K9585" s="111">
        <v>-0.862084627791601</v>
      </c>
      <c r="L9585" s="111">
        <v>0.85306406685236758</v>
      </c>
      <c r="M9585" s="111">
        <v>6.3979989500968365E-2</v>
      </c>
      <c r="N9585" s="112">
        <f t="shared" si="299"/>
        <v>5.4959428561734941E-2</v>
      </c>
    </row>
    <row r="9586" spans="1:14" x14ac:dyDescent="0.25">
      <c r="A9586" s="111" t="s">
        <v>845</v>
      </c>
      <c r="B9586" s="111">
        <f>INDEX(kommuner!C:C,MATCH(_xlfn.NUMBERVALUE(A9586),kommuner!B:B,0))</f>
        <v>1506</v>
      </c>
      <c r="C9586" s="111" t="s">
        <v>127</v>
      </c>
      <c r="D9586" s="111" t="s">
        <v>127</v>
      </c>
      <c r="E9586" s="111" t="s">
        <v>126</v>
      </c>
      <c r="F9586" s="111" t="s">
        <v>172</v>
      </c>
      <c r="G9586" s="111" t="s">
        <v>173</v>
      </c>
      <c r="H9586" s="111" t="s">
        <v>172</v>
      </c>
      <c r="I9586" s="111" t="s">
        <v>173</v>
      </c>
      <c r="J9586" t="str">
        <f t="shared" si="298"/>
        <v>1506SkogMineraljordBarskogMiddels</v>
      </c>
      <c r="K9586" s="111">
        <v>-3.6406993276041288</v>
      </c>
      <c r="L9586" s="111">
        <v>0.85306406685236758</v>
      </c>
      <c r="M9586" s="111">
        <v>6.4056614999681585E-2</v>
      </c>
      <c r="N9586" s="112">
        <f t="shared" si="299"/>
        <v>-2.7235786457520796</v>
      </c>
    </row>
    <row r="9587" spans="1:14" x14ac:dyDescent="0.25">
      <c r="A9587" s="111" t="s">
        <v>845</v>
      </c>
      <c r="B9587" s="111">
        <f>INDEX(kommuner!C:C,MATCH(_xlfn.NUMBERVALUE(A9587),kommuner!B:B,0))</f>
        <v>1506</v>
      </c>
      <c r="C9587" s="111" t="s">
        <v>127</v>
      </c>
      <c r="D9587" s="111" t="s">
        <v>127</v>
      </c>
      <c r="E9587" s="111" t="s">
        <v>126</v>
      </c>
      <c r="F9587" s="111" t="s">
        <v>172</v>
      </c>
      <c r="G9587" s="111" t="s">
        <v>186</v>
      </c>
      <c r="H9587" s="111" t="s">
        <v>172</v>
      </c>
      <c r="I9587" s="111" t="s">
        <v>186</v>
      </c>
      <c r="J9587" t="str">
        <f t="shared" si="298"/>
        <v>1506SkogMineraljordBarskogSærs høy</v>
      </c>
      <c r="K9587" s="111">
        <v>0.12072674540874306</v>
      </c>
      <c r="L9587" s="111">
        <v>0.85306406685236758</v>
      </c>
      <c r="M9587" s="111">
        <v>6.4056614999681585E-2</v>
      </c>
      <c r="N9587" s="112">
        <f t="shared" si="299"/>
        <v>1.0378474272607923</v>
      </c>
    </row>
    <row r="9588" spans="1:14" x14ac:dyDescent="0.25">
      <c r="A9588" s="111" t="s">
        <v>845</v>
      </c>
      <c r="B9588" s="111">
        <f>INDEX(kommuner!C:C,MATCH(_xlfn.NUMBERVALUE(A9588),kommuner!B:B,0))</f>
        <v>1506</v>
      </c>
      <c r="C9588" s="111" t="s">
        <v>127</v>
      </c>
      <c r="D9588" s="111" t="s">
        <v>127</v>
      </c>
      <c r="E9588" s="111" t="s">
        <v>126</v>
      </c>
      <c r="F9588" s="111" t="s">
        <v>179</v>
      </c>
      <c r="G9588" s="111" t="s">
        <v>180</v>
      </c>
      <c r="H9588" s="111" t="s">
        <v>179</v>
      </c>
      <c r="I9588" s="111" t="s">
        <v>180</v>
      </c>
      <c r="J9588" t="str">
        <f t="shared" si="298"/>
        <v>1506SkogMineraljordBlandingsskogHøy</v>
      </c>
      <c r="K9588" s="111">
        <v>-7.1939050909469406</v>
      </c>
      <c r="L9588" s="111">
        <v>0.85306406685236758</v>
      </c>
      <c r="M9588" s="111">
        <v>6.3979989500968365E-2</v>
      </c>
      <c r="N9588" s="112">
        <f t="shared" si="299"/>
        <v>-6.2768610345936047</v>
      </c>
    </row>
    <row r="9589" spans="1:14" x14ac:dyDescent="0.25">
      <c r="A9589" s="111" t="s">
        <v>845</v>
      </c>
      <c r="B9589" s="111">
        <f>INDEX(kommuner!C:C,MATCH(_xlfn.NUMBERVALUE(A9589),kommuner!B:B,0))</f>
        <v>1506</v>
      </c>
      <c r="C9589" s="111" t="s">
        <v>127</v>
      </c>
      <c r="D9589" s="111" t="s">
        <v>127</v>
      </c>
      <c r="E9589" s="111" t="s">
        <v>126</v>
      </c>
      <c r="F9589" s="111" t="s">
        <v>179</v>
      </c>
      <c r="G9589" s="111" t="s">
        <v>167</v>
      </c>
      <c r="H9589" s="111" t="s">
        <v>179</v>
      </c>
      <c r="I9589" s="111" t="s">
        <v>167</v>
      </c>
      <c r="J9589" t="str">
        <f t="shared" si="298"/>
        <v>1506SkogMineraljordBlandingsskogImpediment</v>
      </c>
      <c r="K9589" s="111">
        <v>-1.0519587113170448</v>
      </c>
      <c r="L9589" s="111">
        <v>0.85306406685236758</v>
      </c>
      <c r="M9589" s="111">
        <v>6.3979989500968365E-2</v>
      </c>
      <c r="N9589" s="112">
        <f t="shared" si="299"/>
        <v>-0.13491465496370883</v>
      </c>
    </row>
    <row r="9590" spans="1:14" x14ac:dyDescent="0.25">
      <c r="A9590" s="111" t="s">
        <v>845</v>
      </c>
      <c r="B9590" s="111">
        <f>INDEX(kommuner!C:C,MATCH(_xlfn.NUMBERVALUE(A9590),kommuner!B:B,0))</f>
        <v>1506</v>
      </c>
      <c r="C9590" s="111" t="s">
        <v>127</v>
      </c>
      <c r="D9590" s="111" t="s">
        <v>127</v>
      </c>
      <c r="E9590" s="111" t="s">
        <v>126</v>
      </c>
      <c r="F9590" s="111" t="s">
        <v>179</v>
      </c>
      <c r="G9590" s="111" t="s">
        <v>190</v>
      </c>
      <c r="H9590" s="111" t="s">
        <v>179</v>
      </c>
      <c r="I9590" s="111" t="s">
        <v>190</v>
      </c>
      <c r="J9590" t="str">
        <f t="shared" si="298"/>
        <v>1506SkogMineraljordBlandingsskogLav</v>
      </c>
      <c r="K9590" s="111">
        <v>-1.7812179955424279</v>
      </c>
      <c r="L9590" s="111">
        <v>0.85306406685236758</v>
      </c>
      <c r="M9590" s="111">
        <v>6.3979989500968365E-2</v>
      </c>
      <c r="N9590" s="112">
        <f t="shared" si="299"/>
        <v>-0.86417393918909191</v>
      </c>
    </row>
    <row r="9591" spans="1:14" x14ac:dyDescent="0.25">
      <c r="A9591" s="111" t="s">
        <v>845</v>
      </c>
      <c r="B9591" s="111">
        <f>INDEX(kommuner!C:C,MATCH(_xlfn.NUMBERVALUE(A9591),kommuner!B:B,0))</f>
        <v>1506</v>
      </c>
      <c r="C9591" s="111" t="s">
        <v>127</v>
      </c>
      <c r="D9591" s="111" t="s">
        <v>127</v>
      </c>
      <c r="E9591" s="111" t="s">
        <v>126</v>
      </c>
      <c r="F9591" s="111" t="s">
        <v>179</v>
      </c>
      <c r="G9591" s="111" t="s">
        <v>173</v>
      </c>
      <c r="H9591" s="111" t="s">
        <v>179</v>
      </c>
      <c r="I9591" s="111" t="s">
        <v>173</v>
      </c>
      <c r="J9591" t="str">
        <f t="shared" si="298"/>
        <v>1506SkogMineraljordBlandingsskogMiddels</v>
      </c>
      <c r="K9591" s="111">
        <v>-3.4741824145851954</v>
      </c>
      <c r="L9591" s="111">
        <v>0.85306406685236758</v>
      </c>
      <c r="M9591" s="111">
        <v>6.3979989500968365E-2</v>
      </c>
      <c r="N9591" s="112">
        <f t="shared" si="299"/>
        <v>-2.5571383582318594</v>
      </c>
    </row>
    <row r="9592" spans="1:14" x14ac:dyDescent="0.25">
      <c r="A9592" s="111" t="s">
        <v>845</v>
      </c>
      <c r="B9592" s="111">
        <f>INDEX(kommuner!C:C,MATCH(_xlfn.NUMBERVALUE(A9592),kommuner!B:B,0))</f>
        <v>1506</v>
      </c>
      <c r="C9592" s="111" t="s">
        <v>127</v>
      </c>
      <c r="D9592" s="111" t="s">
        <v>127</v>
      </c>
      <c r="E9592" s="111" t="s">
        <v>126</v>
      </c>
      <c r="F9592" s="111" t="s">
        <v>179</v>
      </c>
      <c r="G9592" s="111" t="s">
        <v>186</v>
      </c>
      <c r="H9592" s="111" t="s">
        <v>179</v>
      </c>
      <c r="I9592" s="111" t="s">
        <v>186</v>
      </c>
      <c r="J9592" t="str">
        <f t="shared" si="298"/>
        <v>1506SkogMineraljordBlandingsskogSærs høy</v>
      </c>
      <c r="K9592" s="111">
        <v>-2.9395925245326562</v>
      </c>
      <c r="L9592" s="111">
        <v>0.85306406685236758</v>
      </c>
      <c r="M9592" s="111">
        <v>6.3979989500968365E-2</v>
      </c>
      <c r="N9592" s="112">
        <f t="shared" si="299"/>
        <v>-2.0225484681793202</v>
      </c>
    </row>
    <row r="9593" spans="1:14" x14ac:dyDescent="0.25">
      <c r="A9593" s="111" t="s">
        <v>845</v>
      </c>
      <c r="B9593" s="111">
        <f>INDEX(kommuner!C:C,MATCH(_xlfn.NUMBERVALUE(A9593),kommuner!B:B,0))</f>
        <v>1506</v>
      </c>
      <c r="C9593" s="111" t="s">
        <v>127</v>
      </c>
      <c r="D9593" s="111" t="s">
        <v>127</v>
      </c>
      <c r="E9593" s="111" t="s">
        <v>126</v>
      </c>
      <c r="F9593" s="111" t="s">
        <v>185</v>
      </c>
      <c r="G9593" s="111" t="s">
        <v>180</v>
      </c>
      <c r="H9593" s="111" t="s">
        <v>185</v>
      </c>
      <c r="I9593" s="111" t="s">
        <v>180</v>
      </c>
      <c r="J9593" t="str">
        <f t="shared" si="298"/>
        <v>1506SkogMineraljordLauvskogHøy</v>
      </c>
      <c r="K9593" s="111">
        <v>-3.9961118073383664</v>
      </c>
      <c r="L9593" s="111">
        <v>0.85306406685236758</v>
      </c>
      <c r="M9593" s="111">
        <v>6.3979989500968365E-2</v>
      </c>
      <c r="N9593" s="112">
        <f t="shared" si="299"/>
        <v>-3.0790677509850304</v>
      </c>
    </row>
    <row r="9594" spans="1:14" x14ac:dyDescent="0.25">
      <c r="A9594" s="111" t="s">
        <v>845</v>
      </c>
      <c r="B9594" s="111">
        <f>INDEX(kommuner!C:C,MATCH(_xlfn.NUMBERVALUE(A9594),kommuner!B:B,0))</f>
        <v>1506</v>
      </c>
      <c r="C9594" s="111" t="s">
        <v>127</v>
      </c>
      <c r="D9594" s="111" t="s">
        <v>127</v>
      </c>
      <c r="E9594" s="111" t="s">
        <v>126</v>
      </c>
      <c r="F9594" s="111" t="s">
        <v>185</v>
      </c>
      <c r="G9594" s="111" t="s">
        <v>167</v>
      </c>
      <c r="H9594" s="111" t="s">
        <v>185</v>
      </c>
      <c r="I9594" s="111" t="s">
        <v>167</v>
      </c>
      <c r="J9594" t="str">
        <f t="shared" si="298"/>
        <v>1506SkogMineraljordLauvskogImpediment</v>
      </c>
      <c r="K9594" s="111">
        <v>-1.0417316356348201</v>
      </c>
      <c r="L9594" s="111">
        <v>0.85306406685236758</v>
      </c>
      <c r="M9594" s="111">
        <v>6.3979989500968365E-2</v>
      </c>
      <c r="N9594" s="112">
        <f t="shared" si="299"/>
        <v>-0.12468757928148413</v>
      </c>
    </row>
    <row r="9595" spans="1:14" x14ac:dyDescent="0.25">
      <c r="A9595" s="111" t="s">
        <v>845</v>
      </c>
      <c r="B9595" s="111">
        <f>INDEX(kommuner!C:C,MATCH(_xlfn.NUMBERVALUE(A9595),kommuner!B:B,0))</f>
        <v>1506</v>
      </c>
      <c r="C9595" s="111" t="s">
        <v>127</v>
      </c>
      <c r="D9595" s="111" t="s">
        <v>127</v>
      </c>
      <c r="E9595" s="111" t="s">
        <v>126</v>
      </c>
      <c r="F9595" s="111" t="s">
        <v>185</v>
      </c>
      <c r="G9595" s="111" t="s">
        <v>190</v>
      </c>
      <c r="H9595" s="111" t="s">
        <v>185</v>
      </c>
      <c r="I9595" s="111" t="s">
        <v>190</v>
      </c>
      <c r="J9595" t="str">
        <f t="shared" si="298"/>
        <v>1506SkogMineraljordLauvskogLav</v>
      </c>
      <c r="K9595" s="111">
        <v>-8.9748170935426599E-2</v>
      </c>
      <c r="L9595" s="111">
        <v>0.85306406685236758</v>
      </c>
      <c r="M9595" s="111">
        <v>6.3979989500968365E-2</v>
      </c>
      <c r="N9595" s="112">
        <f t="shared" si="299"/>
        <v>0.82729588541790933</v>
      </c>
    </row>
    <row r="9596" spans="1:14" x14ac:dyDescent="0.25">
      <c r="A9596" s="111" t="s">
        <v>845</v>
      </c>
      <c r="B9596" s="111">
        <f>INDEX(kommuner!C:C,MATCH(_xlfn.NUMBERVALUE(A9596),kommuner!B:B,0))</f>
        <v>1506</v>
      </c>
      <c r="C9596" s="111" t="s">
        <v>127</v>
      </c>
      <c r="D9596" s="111" t="s">
        <v>127</v>
      </c>
      <c r="E9596" s="111" t="s">
        <v>126</v>
      </c>
      <c r="F9596" s="111" t="s">
        <v>185</v>
      </c>
      <c r="G9596" s="111" t="s">
        <v>173</v>
      </c>
      <c r="H9596" s="111" t="s">
        <v>185</v>
      </c>
      <c r="I9596" s="111" t="s">
        <v>173</v>
      </c>
      <c r="J9596" t="str">
        <f t="shared" si="298"/>
        <v>1506SkogMineraljordLauvskogMiddels</v>
      </c>
      <c r="K9596" s="111">
        <v>-2.4407766010203638</v>
      </c>
      <c r="L9596" s="111">
        <v>0.85306406685236758</v>
      </c>
      <c r="M9596" s="111">
        <v>6.3979989500968365E-2</v>
      </c>
      <c r="N9596" s="112">
        <f t="shared" si="299"/>
        <v>-1.523732544667028</v>
      </c>
    </row>
    <row r="9597" spans="1:14" x14ac:dyDescent="0.25">
      <c r="A9597" s="111" t="s">
        <v>845</v>
      </c>
      <c r="B9597" s="111">
        <f>INDEX(kommuner!C:C,MATCH(_xlfn.NUMBERVALUE(A9597),kommuner!B:B,0))</f>
        <v>1506</v>
      </c>
      <c r="C9597" s="111" t="s">
        <v>127</v>
      </c>
      <c r="D9597" s="111" t="s">
        <v>127</v>
      </c>
      <c r="E9597" s="111" t="s">
        <v>126</v>
      </c>
      <c r="F9597" s="111" t="s">
        <v>185</v>
      </c>
      <c r="G9597" s="111" t="s">
        <v>186</v>
      </c>
      <c r="H9597" s="111" t="s">
        <v>185</v>
      </c>
      <c r="I9597" s="111" t="s">
        <v>186</v>
      </c>
      <c r="J9597" t="str">
        <f t="shared" si="298"/>
        <v>1506SkogMineraljordLauvskogSærs høy</v>
      </c>
      <c r="K9597" s="111">
        <v>-3.6560473259425113</v>
      </c>
      <c r="L9597" s="111">
        <v>0.85306406685236758</v>
      </c>
      <c r="M9597" s="111">
        <v>6.3979989500968365E-2</v>
      </c>
      <c r="N9597" s="112">
        <f t="shared" si="299"/>
        <v>-2.7390032695891753</v>
      </c>
    </row>
    <row r="9598" spans="1:14" x14ac:dyDescent="0.25">
      <c r="A9598" s="111" t="s">
        <v>845</v>
      </c>
      <c r="B9598" s="111">
        <f>INDEX(kommuner!C:C,MATCH(_xlfn.NUMBERVALUE(A9598),kommuner!B:B,0))</f>
        <v>1506</v>
      </c>
      <c r="C9598" s="111" t="s">
        <v>127</v>
      </c>
      <c r="D9598" s="111" t="s">
        <v>127</v>
      </c>
      <c r="E9598" s="111" t="s">
        <v>123</v>
      </c>
      <c r="F9598" s="111" t="s">
        <v>172</v>
      </c>
      <c r="G9598" s="111" t="s">
        <v>180</v>
      </c>
      <c r="H9598" s="111" t="s">
        <v>172</v>
      </c>
      <c r="I9598" s="111" t="s">
        <v>180</v>
      </c>
      <c r="J9598" t="str">
        <f t="shared" si="298"/>
        <v>1506SkogOrganisk jordBarskogHøy</v>
      </c>
      <c r="K9598" s="111">
        <v>-2.5184559031994138</v>
      </c>
      <c r="L9598" s="111">
        <v>0.92784825435236762</v>
      </c>
      <c r="M9598" s="111">
        <v>0.46518126042825314</v>
      </c>
      <c r="N9598" s="112">
        <f t="shared" si="299"/>
        <v>-1.1254263884187932</v>
      </c>
    </row>
    <row r="9599" spans="1:14" x14ac:dyDescent="0.25">
      <c r="A9599" s="111" t="s">
        <v>845</v>
      </c>
      <c r="B9599" s="111">
        <f>INDEX(kommuner!C:C,MATCH(_xlfn.NUMBERVALUE(A9599),kommuner!B:B,0))</f>
        <v>1506</v>
      </c>
      <c r="C9599" s="111" t="s">
        <v>127</v>
      </c>
      <c r="D9599" s="111" t="s">
        <v>127</v>
      </c>
      <c r="E9599" s="111" t="s">
        <v>123</v>
      </c>
      <c r="F9599" s="111" t="s">
        <v>172</v>
      </c>
      <c r="G9599" s="111" t="s">
        <v>167</v>
      </c>
      <c r="H9599" s="111" t="s">
        <v>172</v>
      </c>
      <c r="I9599" s="111" t="s">
        <v>167</v>
      </c>
      <c r="J9599" t="str">
        <f t="shared" si="298"/>
        <v>1506SkogOrganisk jordBarskogImpediment</v>
      </c>
      <c r="K9599" s="111">
        <v>-0.17137422385314094</v>
      </c>
      <c r="L9599" s="111">
        <v>0.92784825435236762</v>
      </c>
      <c r="M9599" s="111">
        <v>0.46510463492953991</v>
      </c>
      <c r="N9599" s="112">
        <f t="shared" si="299"/>
        <v>1.2215786654287666</v>
      </c>
    </row>
    <row r="9600" spans="1:14" x14ac:dyDescent="0.25">
      <c r="A9600" s="111" t="s">
        <v>845</v>
      </c>
      <c r="B9600" s="111">
        <f>INDEX(kommuner!C:C,MATCH(_xlfn.NUMBERVALUE(A9600),kommuner!B:B,0))</f>
        <v>1506</v>
      </c>
      <c r="C9600" s="111" t="s">
        <v>127</v>
      </c>
      <c r="D9600" s="111" t="s">
        <v>127</v>
      </c>
      <c r="E9600" s="111" t="s">
        <v>123</v>
      </c>
      <c r="F9600" s="111" t="s">
        <v>172</v>
      </c>
      <c r="G9600" s="111" t="s">
        <v>190</v>
      </c>
      <c r="H9600" s="111" t="s">
        <v>172</v>
      </c>
      <c r="I9600" s="111" t="s">
        <v>190</v>
      </c>
      <c r="J9600" t="str">
        <f t="shared" si="298"/>
        <v>1506SkogOrganisk jordBarskogLav</v>
      </c>
      <c r="K9600" s="111">
        <v>-0.50666953101693391</v>
      </c>
      <c r="L9600" s="111">
        <v>0.92784825435236762</v>
      </c>
      <c r="M9600" s="111">
        <v>0.46510463492953991</v>
      </c>
      <c r="N9600" s="112">
        <f t="shared" si="299"/>
        <v>0.88628335826497362</v>
      </c>
    </row>
    <row r="9601" spans="1:14" x14ac:dyDescent="0.25">
      <c r="A9601" s="111" t="s">
        <v>845</v>
      </c>
      <c r="B9601" s="111">
        <f>INDEX(kommuner!C:C,MATCH(_xlfn.NUMBERVALUE(A9601),kommuner!B:B,0))</f>
        <v>1506</v>
      </c>
      <c r="C9601" s="111" t="s">
        <v>127</v>
      </c>
      <c r="D9601" s="111" t="s">
        <v>127</v>
      </c>
      <c r="E9601" s="111" t="s">
        <v>123</v>
      </c>
      <c r="F9601" s="111" t="s">
        <v>172</v>
      </c>
      <c r="G9601" s="111" t="s">
        <v>173</v>
      </c>
      <c r="H9601" s="111" t="s">
        <v>172</v>
      </c>
      <c r="I9601" s="111" t="s">
        <v>173</v>
      </c>
      <c r="J9601" t="str">
        <f t="shared" si="298"/>
        <v>1506SkogOrganisk jordBarskogMiddels</v>
      </c>
      <c r="K9601" s="111">
        <v>-1.5571490961494638</v>
      </c>
      <c r="L9601" s="111">
        <v>0.92784825435236762</v>
      </c>
      <c r="M9601" s="111">
        <v>0.46518126042825314</v>
      </c>
      <c r="N9601" s="112">
        <f t="shared" si="299"/>
        <v>-0.16411958136884308</v>
      </c>
    </row>
    <row r="9602" spans="1:14" x14ac:dyDescent="0.25">
      <c r="A9602" s="111" t="s">
        <v>845</v>
      </c>
      <c r="B9602" s="111">
        <f>INDEX(kommuner!C:C,MATCH(_xlfn.NUMBERVALUE(A9602),kommuner!B:B,0))</f>
        <v>1506</v>
      </c>
      <c r="C9602" s="111" t="s">
        <v>127</v>
      </c>
      <c r="D9602" s="111" t="s">
        <v>127</v>
      </c>
      <c r="E9602" s="111" t="s">
        <v>123</v>
      </c>
      <c r="F9602" s="111" t="s">
        <v>172</v>
      </c>
      <c r="G9602" s="111" t="s">
        <v>186</v>
      </c>
      <c r="H9602" s="111" t="s">
        <v>172</v>
      </c>
      <c r="I9602" s="111" t="s">
        <v>186</v>
      </c>
      <c r="J9602" t="str">
        <f t="shared" si="298"/>
        <v>1506SkogOrganisk jordBarskogSærs høy</v>
      </c>
      <c r="K9602" s="111">
        <v>2.5548655235722699</v>
      </c>
      <c r="L9602" s="111">
        <v>0.92784825435236762</v>
      </c>
      <c r="M9602" s="111">
        <v>0.46518126042825314</v>
      </c>
      <c r="N9602" s="112">
        <f t="shared" si="299"/>
        <v>3.9478950383528906</v>
      </c>
    </row>
    <row r="9603" spans="1:14" x14ac:dyDescent="0.25">
      <c r="A9603" s="111" t="s">
        <v>845</v>
      </c>
      <c r="B9603" s="111">
        <f>INDEX(kommuner!C:C,MATCH(_xlfn.NUMBERVALUE(A9603),kommuner!B:B,0))</f>
        <v>1506</v>
      </c>
      <c r="C9603" s="111" t="s">
        <v>127</v>
      </c>
      <c r="D9603" s="111" t="s">
        <v>127</v>
      </c>
      <c r="E9603" s="111" t="s">
        <v>123</v>
      </c>
      <c r="F9603" s="111" t="s">
        <v>179</v>
      </c>
      <c r="G9603" s="111" t="s">
        <v>180</v>
      </c>
      <c r="H9603" s="111" t="s">
        <v>179</v>
      </c>
      <c r="I9603" s="111" t="s">
        <v>180</v>
      </c>
      <c r="J9603" t="str">
        <f t="shared" ref="J9603:J9666" si="300">B9603&amp;C9603&amp;E9603&amp;IF(C9603="Skog",F9603&amp;G9603,"")</f>
        <v>1506SkogOrganisk jordBlandingsskogHøy</v>
      </c>
      <c r="K9603" s="111">
        <v>-5.5554344456832343</v>
      </c>
      <c r="L9603" s="111">
        <v>0.92784825435236762</v>
      </c>
      <c r="M9603" s="111">
        <v>0.46510463492953991</v>
      </c>
      <c r="N9603" s="112">
        <f t="shared" ref="N9603:N9666" si="301">SUM(K9603:M9603)</f>
        <v>-4.1624815564013264</v>
      </c>
    </row>
    <row r="9604" spans="1:14" x14ac:dyDescent="0.25">
      <c r="A9604" s="111" t="s">
        <v>845</v>
      </c>
      <c r="B9604" s="111">
        <f>INDEX(kommuner!C:C,MATCH(_xlfn.NUMBERVALUE(A9604),kommuner!B:B,0))</f>
        <v>1506</v>
      </c>
      <c r="C9604" s="111" t="s">
        <v>127</v>
      </c>
      <c r="D9604" s="111" t="s">
        <v>127</v>
      </c>
      <c r="E9604" s="111" t="s">
        <v>123</v>
      </c>
      <c r="F9604" s="111" t="s">
        <v>179</v>
      </c>
      <c r="G9604" s="111" t="s">
        <v>167</v>
      </c>
      <c r="H9604" s="111" t="s">
        <v>179</v>
      </c>
      <c r="I9604" s="111" t="s">
        <v>167</v>
      </c>
      <c r="J9604" t="str">
        <f t="shared" si="300"/>
        <v>1506SkogOrganisk jordBlandingsskogImpediment</v>
      </c>
      <c r="K9604" s="111">
        <v>-0.28586344175800005</v>
      </c>
      <c r="L9604" s="111">
        <v>0.92784825435236762</v>
      </c>
      <c r="M9604" s="111">
        <v>0.46510463492953991</v>
      </c>
      <c r="N9604" s="112">
        <f t="shared" si="301"/>
        <v>1.1070894475239075</v>
      </c>
    </row>
    <row r="9605" spans="1:14" x14ac:dyDescent="0.25">
      <c r="A9605" s="111" t="s">
        <v>845</v>
      </c>
      <c r="B9605" s="111">
        <f>INDEX(kommuner!C:C,MATCH(_xlfn.NUMBERVALUE(A9605),kommuner!B:B,0))</f>
        <v>1506</v>
      </c>
      <c r="C9605" s="111" t="s">
        <v>127</v>
      </c>
      <c r="D9605" s="111" t="s">
        <v>127</v>
      </c>
      <c r="E9605" s="111" t="s">
        <v>123</v>
      </c>
      <c r="F9605" s="111" t="s">
        <v>179</v>
      </c>
      <c r="G9605" s="111" t="s">
        <v>190</v>
      </c>
      <c r="H9605" s="111" t="s">
        <v>179</v>
      </c>
      <c r="I9605" s="111" t="s">
        <v>190</v>
      </c>
      <c r="J9605" t="str">
        <f t="shared" si="300"/>
        <v>1506SkogOrganisk jordBlandingsskogLav</v>
      </c>
      <c r="K9605" s="111">
        <v>-1.2347339377887629</v>
      </c>
      <c r="L9605" s="111">
        <v>0.92784825435236762</v>
      </c>
      <c r="M9605" s="111">
        <v>0.46510463492953991</v>
      </c>
      <c r="N9605" s="112">
        <f t="shared" si="301"/>
        <v>0.15821895149314458</v>
      </c>
    </row>
    <row r="9606" spans="1:14" x14ac:dyDescent="0.25">
      <c r="A9606" s="111" t="s">
        <v>845</v>
      </c>
      <c r="B9606" s="111">
        <f>INDEX(kommuner!C:C,MATCH(_xlfn.NUMBERVALUE(A9606),kommuner!B:B,0))</f>
        <v>1506</v>
      </c>
      <c r="C9606" s="111" t="s">
        <v>127</v>
      </c>
      <c r="D9606" s="111" t="s">
        <v>127</v>
      </c>
      <c r="E9606" s="111" t="s">
        <v>123</v>
      </c>
      <c r="F9606" s="111" t="s">
        <v>179</v>
      </c>
      <c r="G9606" s="111" t="s">
        <v>173</v>
      </c>
      <c r="H9606" s="111" t="s">
        <v>179</v>
      </c>
      <c r="I9606" s="111" t="s">
        <v>173</v>
      </c>
      <c r="J9606" t="str">
        <f t="shared" si="300"/>
        <v>1506SkogOrganisk jordBlandingsskogMiddels</v>
      </c>
      <c r="K9606" s="111">
        <v>-2.4239591752717748</v>
      </c>
      <c r="L9606" s="111">
        <v>0.92784825435236762</v>
      </c>
      <c r="M9606" s="111">
        <v>0.46510463492953991</v>
      </c>
      <c r="N9606" s="112">
        <f t="shared" si="301"/>
        <v>-1.0310062859898674</v>
      </c>
    </row>
    <row r="9607" spans="1:14" x14ac:dyDescent="0.25">
      <c r="A9607" s="111" t="s">
        <v>845</v>
      </c>
      <c r="B9607" s="111">
        <f>INDEX(kommuner!C:C,MATCH(_xlfn.NUMBERVALUE(A9607),kommuner!B:B,0))</f>
        <v>1506</v>
      </c>
      <c r="C9607" s="111" t="s">
        <v>127</v>
      </c>
      <c r="D9607" s="111" t="s">
        <v>127</v>
      </c>
      <c r="E9607" s="111" t="s">
        <v>123</v>
      </c>
      <c r="F9607" s="111" t="s">
        <v>179</v>
      </c>
      <c r="G9607" s="111" t="s">
        <v>186</v>
      </c>
      <c r="H9607" s="111" t="s">
        <v>179</v>
      </c>
      <c r="I9607" s="111" t="s">
        <v>186</v>
      </c>
      <c r="J9607" t="str">
        <f t="shared" si="300"/>
        <v>1506SkogOrganisk jordBlandingsskogSærs høy</v>
      </c>
      <c r="K9607" s="111">
        <v>-1.5726115302258048</v>
      </c>
      <c r="L9607" s="111">
        <v>0.92784825435236762</v>
      </c>
      <c r="M9607" s="111">
        <v>0.46510463492953991</v>
      </c>
      <c r="N9607" s="112">
        <f t="shared" si="301"/>
        <v>-0.17965864094389727</v>
      </c>
    </row>
    <row r="9608" spans="1:14" x14ac:dyDescent="0.25">
      <c r="A9608" s="111" t="s">
        <v>845</v>
      </c>
      <c r="B9608" s="111">
        <f>INDEX(kommuner!C:C,MATCH(_xlfn.NUMBERVALUE(A9608),kommuner!B:B,0))</f>
        <v>1506</v>
      </c>
      <c r="C9608" s="111" t="s">
        <v>127</v>
      </c>
      <c r="D9608" s="111" t="s">
        <v>127</v>
      </c>
      <c r="E9608" s="111" t="s">
        <v>123</v>
      </c>
      <c r="F9608" s="111" t="s">
        <v>185</v>
      </c>
      <c r="G9608" s="111" t="s">
        <v>180</v>
      </c>
      <c r="H9608" s="111" t="s">
        <v>185</v>
      </c>
      <c r="I9608" s="111" t="s">
        <v>180</v>
      </c>
      <c r="J9608" t="str">
        <f t="shared" si="300"/>
        <v>1506SkogOrganisk jordLauvskogHøy</v>
      </c>
      <c r="K9608" s="111">
        <v>-1.9913688882377358</v>
      </c>
      <c r="L9608" s="111">
        <v>0.92784825435236762</v>
      </c>
      <c r="M9608" s="111">
        <v>0.46510463492953991</v>
      </c>
      <c r="N9608" s="112">
        <f t="shared" si="301"/>
        <v>-0.59841599895582831</v>
      </c>
    </row>
    <row r="9609" spans="1:14" x14ac:dyDescent="0.25">
      <c r="A9609" s="111" t="s">
        <v>845</v>
      </c>
      <c r="B9609" s="111">
        <f>INDEX(kommuner!C:C,MATCH(_xlfn.NUMBERVALUE(A9609),kommuner!B:B,0))</f>
        <v>1506</v>
      </c>
      <c r="C9609" s="111" t="s">
        <v>127</v>
      </c>
      <c r="D9609" s="111" t="s">
        <v>127</v>
      </c>
      <c r="E9609" s="111" t="s">
        <v>123</v>
      </c>
      <c r="F9609" s="111" t="s">
        <v>185</v>
      </c>
      <c r="G9609" s="111" t="s">
        <v>167</v>
      </c>
      <c r="H9609" s="111" t="s">
        <v>185</v>
      </c>
      <c r="I9609" s="111" t="s">
        <v>167</v>
      </c>
      <c r="J9609" t="str">
        <f t="shared" si="300"/>
        <v>1506SkogOrganisk jordLauvskogImpediment</v>
      </c>
      <c r="K9609" s="111">
        <v>0.35000626494250675</v>
      </c>
      <c r="L9609" s="111">
        <v>0.92784825435236762</v>
      </c>
      <c r="M9609" s="111">
        <v>0.46510463492953991</v>
      </c>
      <c r="N9609" s="112">
        <f t="shared" si="301"/>
        <v>1.7429591542244141</v>
      </c>
    </row>
    <row r="9610" spans="1:14" x14ac:dyDescent="0.25">
      <c r="A9610" s="111" t="s">
        <v>845</v>
      </c>
      <c r="B9610" s="111">
        <f>INDEX(kommuner!C:C,MATCH(_xlfn.NUMBERVALUE(A9610),kommuner!B:B,0))</f>
        <v>1506</v>
      </c>
      <c r="C9610" s="111" t="s">
        <v>127</v>
      </c>
      <c r="D9610" s="111" t="s">
        <v>127</v>
      </c>
      <c r="E9610" s="111" t="s">
        <v>123</v>
      </c>
      <c r="F9610" s="111" t="s">
        <v>185</v>
      </c>
      <c r="G9610" s="111" t="s">
        <v>190</v>
      </c>
      <c r="H9610" s="111" t="s">
        <v>185</v>
      </c>
      <c r="I9610" s="111" t="s">
        <v>190</v>
      </c>
      <c r="J9610" t="str">
        <f t="shared" si="300"/>
        <v>1506SkogOrganisk jordLauvskogLav</v>
      </c>
      <c r="K9610" s="111">
        <v>1.1144075558526714</v>
      </c>
      <c r="L9610" s="111">
        <v>0.92784825435236762</v>
      </c>
      <c r="M9610" s="111">
        <v>0.46510463492953991</v>
      </c>
      <c r="N9610" s="112">
        <f t="shared" si="301"/>
        <v>2.5073604451345788</v>
      </c>
    </row>
    <row r="9611" spans="1:14" x14ac:dyDescent="0.25">
      <c r="A9611" s="111" t="s">
        <v>845</v>
      </c>
      <c r="B9611" s="111">
        <f>INDEX(kommuner!C:C,MATCH(_xlfn.NUMBERVALUE(A9611),kommuner!B:B,0))</f>
        <v>1506</v>
      </c>
      <c r="C9611" s="111" t="s">
        <v>127</v>
      </c>
      <c r="D9611" s="111" t="s">
        <v>127</v>
      </c>
      <c r="E9611" s="111" t="s">
        <v>123</v>
      </c>
      <c r="F9611" s="111" t="s">
        <v>185</v>
      </c>
      <c r="G9611" s="111" t="s">
        <v>173</v>
      </c>
      <c r="H9611" s="111" t="s">
        <v>185</v>
      </c>
      <c r="I9611" s="111" t="s">
        <v>173</v>
      </c>
      <c r="J9611" t="str">
        <f t="shared" si="300"/>
        <v>1506SkogOrganisk jordLauvskogMiddels</v>
      </c>
      <c r="K9611" s="111">
        <v>-0.62664468270982987</v>
      </c>
      <c r="L9611" s="111">
        <v>0.92784825435236762</v>
      </c>
      <c r="M9611" s="111">
        <v>0.46510463492953991</v>
      </c>
      <c r="N9611" s="112">
        <f t="shared" si="301"/>
        <v>0.76630820657207765</v>
      </c>
    </row>
    <row r="9612" spans="1:14" x14ac:dyDescent="0.25">
      <c r="A9612" s="111" t="s">
        <v>845</v>
      </c>
      <c r="B9612" s="111">
        <f>INDEX(kommuner!C:C,MATCH(_xlfn.NUMBERVALUE(A9612),kommuner!B:B,0))</f>
        <v>1506</v>
      </c>
      <c r="C9612" s="111" t="s">
        <v>127</v>
      </c>
      <c r="D9612" s="111" t="s">
        <v>127</v>
      </c>
      <c r="E9612" s="111" t="s">
        <v>123</v>
      </c>
      <c r="F9612" s="111" t="s">
        <v>185</v>
      </c>
      <c r="G9612" s="111" t="s">
        <v>186</v>
      </c>
      <c r="H9612" s="111" t="s">
        <v>185</v>
      </c>
      <c r="I9612" s="111" t="s">
        <v>186</v>
      </c>
      <c r="J9612" t="str">
        <f t="shared" si="300"/>
        <v>1506SkogOrganisk jordLauvskogSærs høy</v>
      </c>
      <c r="K9612" s="111">
        <v>-1.8997279926091779</v>
      </c>
      <c r="L9612" s="111">
        <v>0.92784825435236762</v>
      </c>
      <c r="M9612" s="111">
        <v>0.46510463492953991</v>
      </c>
      <c r="N9612" s="112">
        <f t="shared" si="301"/>
        <v>-0.50677510332727038</v>
      </c>
    </row>
    <row r="9613" spans="1:14" x14ac:dyDescent="0.25">
      <c r="A9613" s="111" t="s">
        <v>845</v>
      </c>
      <c r="B9613" s="111">
        <f>INDEX(kommuner!C:C,MATCH(_xlfn.NUMBERVALUE(A9613),kommuner!B:B,0))</f>
        <v>1506</v>
      </c>
      <c r="C9613" s="111" t="s">
        <v>83</v>
      </c>
      <c r="D9613" s="111" t="s">
        <v>83</v>
      </c>
      <c r="E9613" s="111" t="s">
        <v>126</v>
      </c>
      <c r="F9613" s="111" t="s">
        <v>139</v>
      </c>
      <c r="G9613" s="111" t="s">
        <v>139</v>
      </c>
      <c r="H9613" s="111" t="s">
        <v>139</v>
      </c>
      <c r="I9613" s="111" t="s">
        <v>139</v>
      </c>
      <c r="J9613" t="str">
        <f t="shared" si="300"/>
        <v>1506Utbygd arealMineraljord</v>
      </c>
      <c r="K9613" s="111">
        <v>-0.30524336409547759</v>
      </c>
      <c r="L9613" s="111">
        <v>0</v>
      </c>
      <c r="M9613" s="111">
        <v>1.303047089454229E-2</v>
      </c>
      <c r="N9613" s="112">
        <f t="shared" si="301"/>
        <v>-0.2922128932009353</v>
      </c>
    </row>
    <row r="9614" spans="1:14" x14ac:dyDescent="0.25">
      <c r="A9614" s="111" t="s">
        <v>845</v>
      </c>
      <c r="B9614" s="111">
        <f>INDEX(kommuner!C:C,MATCH(_xlfn.NUMBERVALUE(A9614),kommuner!B:B,0))</f>
        <v>1506</v>
      </c>
      <c r="C9614" s="111" t="s">
        <v>83</v>
      </c>
      <c r="D9614" s="111" t="s">
        <v>83</v>
      </c>
      <c r="E9614" s="111" t="s">
        <v>123</v>
      </c>
      <c r="F9614" s="111" t="s">
        <v>139</v>
      </c>
      <c r="G9614" s="111" t="s">
        <v>139</v>
      </c>
      <c r="H9614" s="111" t="s">
        <v>139</v>
      </c>
      <c r="I9614" s="111" t="s">
        <v>139</v>
      </c>
      <c r="J9614" t="str">
        <f t="shared" si="300"/>
        <v>1506Utbygd arealOrganisk jord</v>
      </c>
      <c r="K9614" s="111">
        <v>29.011421395201612</v>
      </c>
      <c r="L9614" s="111">
        <v>0</v>
      </c>
      <c r="M9614" s="111">
        <v>1.303047089454229E-2</v>
      </c>
      <c r="N9614" s="112">
        <f t="shared" si="301"/>
        <v>29.024451866096154</v>
      </c>
    </row>
    <row r="9615" spans="1:14" x14ac:dyDescent="0.25">
      <c r="A9615" s="111" t="s">
        <v>845</v>
      </c>
      <c r="B9615" s="111">
        <f>INDEX(kommuner!C:C,MATCH(_xlfn.NUMBERVALUE(A9615),kommuner!B:B,0))</f>
        <v>1506</v>
      </c>
      <c r="C9615" s="111" t="s">
        <v>181</v>
      </c>
      <c r="D9615" s="111" t="s">
        <v>181</v>
      </c>
      <c r="E9615" s="111" t="s">
        <v>123</v>
      </c>
      <c r="F9615" s="111" t="s">
        <v>139</v>
      </c>
      <c r="G9615" s="111" t="s">
        <v>139</v>
      </c>
      <c r="H9615" s="111" t="s">
        <v>139</v>
      </c>
      <c r="I9615" s="111" t="s">
        <v>139</v>
      </c>
      <c r="J9615" t="str">
        <f t="shared" si="300"/>
        <v>1506Vann og myrOrganisk jord</v>
      </c>
      <c r="K9615" s="111">
        <v>-0.29766799726667431</v>
      </c>
      <c r="L9615" s="111">
        <v>0</v>
      </c>
      <c r="M9615" s="111">
        <v>0</v>
      </c>
      <c r="N9615" s="112">
        <f t="shared" si="301"/>
        <v>-0.29766799726667431</v>
      </c>
    </row>
    <row r="9616" spans="1:14" x14ac:dyDescent="0.25">
      <c r="A9616" s="111" t="s">
        <v>846</v>
      </c>
      <c r="B9616" s="111">
        <f>INDEX(kommuner!C:C,MATCH(_xlfn.NUMBERVALUE(A9616),kommuner!B:B,0))</f>
        <v>1507</v>
      </c>
      <c r="C9616" s="111" t="s">
        <v>82</v>
      </c>
      <c r="D9616" s="111" t="s">
        <v>82</v>
      </c>
      <c r="E9616" s="111" t="s">
        <v>126</v>
      </c>
      <c r="F9616" s="111" t="s">
        <v>139</v>
      </c>
      <c r="G9616" s="111" t="s">
        <v>139</v>
      </c>
      <c r="H9616" s="111" t="s">
        <v>139</v>
      </c>
      <c r="I9616" s="111" t="s">
        <v>139</v>
      </c>
      <c r="J9616" t="str">
        <f t="shared" si="300"/>
        <v>1507Annen utmarkMineraljord</v>
      </c>
      <c r="K9616" s="111">
        <v>-7.1122377479755403E-2</v>
      </c>
      <c r="L9616" s="111">
        <v>0</v>
      </c>
      <c r="M9616" s="111">
        <v>0</v>
      </c>
      <c r="N9616" s="112">
        <f t="shared" si="301"/>
        <v>-7.1122377479755403E-2</v>
      </c>
    </row>
    <row r="9617" spans="1:14" x14ac:dyDescent="0.25">
      <c r="A9617" s="111" t="s">
        <v>846</v>
      </c>
      <c r="B9617" s="111">
        <f>INDEX(kommuner!C:C,MATCH(_xlfn.NUMBERVALUE(A9617),kommuner!B:B,0))</f>
        <v>1507</v>
      </c>
      <c r="C9617" s="111" t="s">
        <v>121</v>
      </c>
      <c r="D9617" s="111" t="s">
        <v>121</v>
      </c>
      <c r="E9617" s="111" t="s">
        <v>126</v>
      </c>
      <c r="F9617" s="111" t="s">
        <v>139</v>
      </c>
      <c r="G9617" s="111" t="s">
        <v>139</v>
      </c>
      <c r="H9617" s="111" t="s">
        <v>139</v>
      </c>
      <c r="I9617" s="111" t="s">
        <v>139</v>
      </c>
      <c r="J9617" t="str">
        <f t="shared" si="300"/>
        <v>1507BeiteMineraljord</v>
      </c>
      <c r="K9617" s="111">
        <v>-0.96338340838695502</v>
      </c>
      <c r="L9617" s="111">
        <v>0</v>
      </c>
      <c r="M9617" s="111">
        <v>1.2448711246839999E-7</v>
      </c>
      <c r="N9617" s="112">
        <f t="shared" si="301"/>
        <v>-0.96338328389984251</v>
      </c>
    </row>
    <row r="9618" spans="1:14" x14ac:dyDescent="0.25">
      <c r="A9618" s="111" t="s">
        <v>846</v>
      </c>
      <c r="B9618" s="111">
        <f>INDEX(kommuner!C:C,MATCH(_xlfn.NUMBERVALUE(A9618),kommuner!B:B,0))</f>
        <v>1507</v>
      </c>
      <c r="C9618" s="111" t="s">
        <v>121</v>
      </c>
      <c r="D9618" s="111" t="s">
        <v>121</v>
      </c>
      <c r="E9618" s="111" t="s">
        <v>123</v>
      </c>
      <c r="F9618" s="111" t="s">
        <v>139</v>
      </c>
      <c r="G9618" s="111" t="s">
        <v>139</v>
      </c>
      <c r="H9618" s="111" t="s">
        <v>139</v>
      </c>
      <c r="I9618" s="111" t="s">
        <v>139</v>
      </c>
      <c r="J9618" t="str">
        <f t="shared" si="300"/>
        <v>1507BeiteOrganisk jord</v>
      </c>
      <c r="K9618" s="111">
        <v>12.077525935985037</v>
      </c>
      <c r="L9618" s="111">
        <v>1.6412500000000001</v>
      </c>
      <c r="M9618" s="111">
        <v>0</v>
      </c>
      <c r="N9618" s="112">
        <f t="shared" si="301"/>
        <v>13.718775935985036</v>
      </c>
    </row>
    <row r="9619" spans="1:14" x14ac:dyDescent="0.25">
      <c r="A9619" s="111" t="s">
        <v>846</v>
      </c>
      <c r="B9619" s="111">
        <f>INDEX(kommuner!C:C,MATCH(_xlfn.NUMBERVALUE(A9619),kommuner!B:B,0))</f>
        <v>1507</v>
      </c>
      <c r="C9619" s="111" t="s">
        <v>84</v>
      </c>
      <c r="D9619" s="111" t="s">
        <v>84</v>
      </c>
      <c r="E9619" s="111" t="s">
        <v>126</v>
      </c>
      <c r="F9619" s="111" t="s">
        <v>139</v>
      </c>
      <c r="G9619" s="111" t="s">
        <v>139</v>
      </c>
      <c r="H9619" s="111" t="s">
        <v>139</v>
      </c>
      <c r="I9619" s="111" t="s">
        <v>139</v>
      </c>
      <c r="J9619" t="str">
        <f t="shared" si="300"/>
        <v>1507Dyrket markMineraljord</v>
      </c>
      <c r="K9619" s="111">
        <v>-0.19151115197201224</v>
      </c>
      <c r="L9619" s="111">
        <v>0</v>
      </c>
      <c r="M9619" s="111">
        <v>0</v>
      </c>
      <c r="N9619" s="112">
        <f t="shared" si="301"/>
        <v>-0.19151115197201224</v>
      </c>
    </row>
    <row r="9620" spans="1:14" x14ac:dyDescent="0.25">
      <c r="A9620" s="111" t="s">
        <v>846</v>
      </c>
      <c r="B9620" s="111">
        <f>INDEX(kommuner!C:C,MATCH(_xlfn.NUMBERVALUE(A9620),kommuner!B:B,0))</f>
        <v>1507</v>
      </c>
      <c r="C9620" s="111" t="s">
        <v>84</v>
      </c>
      <c r="D9620" s="111" t="s">
        <v>84</v>
      </c>
      <c r="E9620" s="111" t="s">
        <v>123</v>
      </c>
      <c r="F9620" s="111" t="s">
        <v>139</v>
      </c>
      <c r="G9620" s="111" t="s">
        <v>139</v>
      </c>
      <c r="H9620" s="111" t="s">
        <v>139</v>
      </c>
      <c r="I9620" s="111" t="s">
        <v>139</v>
      </c>
      <c r="J9620" t="str">
        <f t="shared" si="300"/>
        <v>1507Dyrket markOrganisk jord</v>
      </c>
      <c r="K9620" s="111">
        <v>28.726149366675592</v>
      </c>
      <c r="L9620" s="111">
        <v>1.45625</v>
      </c>
      <c r="M9620" s="111">
        <v>0</v>
      </c>
      <c r="N9620" s="112">
        <f t="shared" si="301"/>
        <v>30.182399366675593</v>
      </c>
    </row>
    <row r="9621" spans="1:14" x14ac:dyDescent="0.25">
      <c r="A9621" s="111" t="s">
        <v>846</v>
      </c>
      <c r="B9621" s="111">
        <f>INDEX(kommuner!C:C,MATCH(_xlfn.NUMBERVALUE(A9621),kommuner!B:B,0))</f>
        <v>1507</v>
      </c>
      <c r="C9621" s="111" t="s">
        <v>127</v>
      </c>
      <c r="D9621" s="111" t="s">
        <v>127</v>
      </c>
      <c r="E9621" s="111" t="s">
        <v>126</v>
      </c>
      <c r="F9621" s="111" t="s">
        <v>172</v>
      </c>
      <c r="G9621" s="111" t="s">
        <v>180</v>
      </c>
      <c r="H9621" s="111" t="s">
        <v>172</v>
      </c>
      <c r="I9621" s="111" t="s">
        <v>180</v>
      </c>
      <c r="J9621" t="str">
        <f t="shared" si="300"/>
        <v>1507SkogMineraljordBarskogHøy</v>
      </c>
      <c r="K9621" s="111">
        <v>-6.422849649670499</v>
      </c>
      <c r="L9621" s="111">
        <v>0.85306406685236758</v>
      </c>
      <c r="M9621" s="111">
        <v>6.4056614999681585E-2</v>
      </c>
      <c r="N9621" s="112">
        <f t="shared" si="301"/>
        <v>-5.5057289678184498</v>
      </c>
    </row>
    <row r="9622" spans="1:14" x14ac:dyDescent="0.25">
      <c r="A9622" s="111" t="s">
        <v>846</v>
      </c>
      <c r="B9622" s="111">
        <f>INDEX(kommuner!C:C,MATCH(_xlfn.NUMBERVALUE(A9622),kommuner!B:B,0))</f>
        <v>1507</v>
      </c>
      <c r="C9622" s="111" t="s">
        <v>127</v>
      </c>
      <c r="D9622" s="111" t="s">
        <v>127</v>
      </c>
      <c r="E9622" s="111" t="s">
        <v>126</v>
      </c>
      <c r="F9622" s="111" t="s">
        <v>172</v>
      </c>
      <c r="G9622" s="111" t="s">
        <v>167</v>
      </c>
      <c r="H9622" s="111" t="s">
        <v>172</v>
      </c>
      <c r="I9622" s="111" t="s">
        <v>167</v>
      </c>
      <c r="J9622" t="str">
        <f t="shared" si="300"/>
        <v>1507SkogMineraljordBarskogImpediment</v>
      </c>
      <c r="K9622" s="111">
        <v>-0.94873102042732593</v>
      </c>
      <c r="L9622" s="111">
        <v>0.85306406685236758</v>
      </c>
      <c r="M9622" s="111">
        <v>6.3979989500968365E-2</v>
      </c>
      <c r="N9622" s="112">
        <f t="shared" si="301"/>
        <v>-3.1686964073989993E-2</v>
      </c>
    </row>
    <row r="9623" spans="1:14" x14ac:dyDescent="0.25">
      <c r="A9623" s="111" t="s">
        <v>846</v>
      </c>
      <c r="B9623" s="111">
        <f>INDEX(kommuner!C:C,MATCH(_xlfn.NUMBERVALUE(A9623),kommuner!B:B,0))</f>
        <v>1507</v>
      </c>
      <c r="C9623" s="111" t="s">
        <v>127</v>
      </c>
      <c r="D9623" s="111" t="s">
        <v>127</v>
      </c>
      <c r="E9623" s="111" t="s">
        <v>126</v>
      </c>
      <c r="F9623" s="111" t="s">
        <v>172</v>
      </c>
      <c r="G9623" s="111" t="s">
        <v>190</v>
      </c>
      <c r="H9623" s="111" t="s">
        <v>172</v>
      </c>
      <c r="I9623" s="111" t="s">
        <v>190</v>
      </c>
      <c r="J9623" t="str">
        <f t="shared" si="300"/>
        <v>1507SkogMineraljordBarskogLav</v>
      </c>
      <c r="K9623" s="111">
        <v>-0.862084627791601</v>
      </c>
      <c r="L9623" s="111">
        <v>0.85306406685236758</v>
      </c>
      <c r="M9623" s="111">
        <v>6.3979989500968365E-2</v>
      </c>
      <c r="N9623" s="112">
        <f t="shared" si="301"/>
        <v>5.4959428561734941E-2</v>
      </c>
    </row>
    <row r="9624" spans="1:14" x14ac:dyDescent="0.25">
      <c r="A9624" s="111" t="s">
        <v>846</v>
      </c>
      <c r="B9624" s="111">
        <f>INDEX(kommuner!C:C,MATCH(_xlfn.NUMBERVALUE(A9624),kommuner!B:B,0))</f>
        <v>1507</v>
      </c>
      <c r="C9624" s="111" t="s">
        <v>127</v>
      </c>
      <c r="D9624" s="111" t="s">
        <v>127</v>
      </c>
      <c r="E9624" s="111" t="s">
        <v>126</v>
      </c>
      <c r="F9624" s="111" t="s">
        <v>172</v>
      </c>
      <c r="G9624" s="111" t="s">
        <v>173</v>
      </c>
      <c r="H9624" s="111" t="s">
        <v>172</v>
      </c>
      <c r="I9624" s="111" t="s">
        <v>173</v>
      </c>
      <c r="J9624" t="str">
        <f t="shared" si="300"/>
        <v>1507SkogMineraljordBarskogMiddels</v>
      </c>
      <c r="K9624" s="111">
        <v>-3.6406993276041288</v>
      </c>
      <c r="L9624" s="111">
        <v>0.85306406685236758</v>
      </c>
      <c r="M9624" s="111">
        <v>6.4056614999681585E-2</v>
      </c>
      <c r="N9624" s="112">
        <f t="shared" si="301"/>
        <v>-2.7235786457520796</v>
      </c>
    </row>
    <row r="9625" spans="1:14" x14ac:dyDescent="0.25">
      <c r="A9625" s="111" t="s">
        <v>846</v>
      </c>
      <c r="B9625" s="111">
        <f>INDEX(kommuner!C:C,MATCH(_xlfn.NUMBERVALUE(A9625),kommuner!B:B,0))</f>
        <v>1507</v>
      </c>
      <c r="C9625" s="111" t="s">
        <v>127</v>
      </c>
      <c r="D9625" s="111" t="s">
        <v>127</v>
      </c>
      <c r="E9625" s="111" t="s">
        <v>126</v>
      </c>
      <c r="F9625" s="111" t="s">
        <v>172</v>
      </c>
      <c r="G9625" s="111" t="s">
        <v>186</v>
      </c>
      <c r="H9625" s="111" t="s">
        <v>172</v>
      </c>
      <c r="I9625" s="111" t="s">
        <v>186</v>
      </c>
      <c r="J9625" t="str">
        <f t="shared" si="300"/>
        <v>1507SkogMineraljordBarskogSærs høy</v>
      </c>
      <c r="K9625" s="111">
        <v>0.12072674540874306</v>
      </c>
      <c r="L9625" s="111">
        <v>0.85306406685236758</v>
      </c>
      <c r="M9625" s="111">
        <v>6.4056614999681585E-2</v>
      </c>
      <c r="N9625" s="112">
        <f t="shared" si="301"/>
        <v>1.0378474272607923</v>
      </c>
    </row>
    <row r="9626" spans="1:14" x14ac:dyDescent="0.25">
      <c r="A9626" s="111" t="s">
        <v>846</v>
      </c>
      <c r="B9626" s="111">
        <f>INDEX(kommuner!C:C,MATCH(_xlfn.NUMBERVALUE(A9626),kommuner!B:B,0))</f>
        <v>1507</v>
      </c>
      <c r="C9626" s="111" t="s">
        <v>127</v>
      </c>
      <c r="D9626" s="111" t="s">
        <v>127</v>
      </c>
      <c r="E9626" s="111" t="s">
        <v>126</v>
      </c>
      <c r="F9626" s="111" t="s">
        <v>179</v>
      </c>
      <c r="G9626" s="111" t="s">
        <v>180</v>
      </c>
      <c r="H9626" s="111" t="s">
        <v>179</v>
      </c>
      <c r="I9626" s="111" t="s">
        <v>180</v>
      </c>
      <c r="J9626" t="str">
        <f t="shared" si="300"/>
        <v>1507SkogMineraljordBlandingsskogHøy</v>
      </c>
      <c r="K9626" s="111">
        <v>-7.1939050909469406</v>
      </c>
      <c r="L9626" s="111">
        <v>0.85306406685236758</v>
      </c>
      <c r="M9626" s="111">
        <v>6.3979989500968365E-2</v>
      </c>
      <c r="N9626" s="112">
        <f t="shared" si="301"/>
        <v>-6.2768610345936047</v>
      </c>
    </row>
    <row r="9627" spans="1:14" x14ac:dyDescent="0.25">
      <c r="A9627" s="111" t="s">
        <v>846</v>
      </c>
      <c r="B9627" s="111">
        <f>INDEX(kommuner!C:C,MATCH(_xlfn.NUMBERVALUE(A9627),kommuner!B:B,0))</f>
        <v>1507</v>
      </c>
      <c r="C9627" s="111" t="s">
        <v>127</v>
      </c>
      <c r="D9627" s="111" t="s">
        <v>127</v>
      </c>
      <c r="E9627" s="111" t="s">
        <v>126</v>
      </c>
      <c r="F9627" s="111" t="s">
        <v>179</v>
      </c>
      <c r="G9627" s="111" t="s">
        <v>167</v>
      </c>
      <c r="H9627" s="111" t="s">
        <v>179</v>
      </c>
      <c r="I9627" s="111" t="s">
        <v>167</v>
      </c>
      <c r="J9627" t="str">
        <f t="shared" si="300"/>
        <v>1507SkogMineraljordBlandingsskogImpediment</v>
      </c>
      <c r="K9627" s="111">
        <v>-1.0519587113170448</v>
      </c>
      <c r="L9627" s="111">
        <v>0.85306406685236758</v>
      </c>
      <c r="M9627" s="111">
        <v>6.3979989500968365E-2</v>
      </c>
      <c r="N9627" s="112">
        <f t="shared" si="301"/>
        <v>-0.13491465496370883</v>
      </c>
    </row>
    <row r="9628" spans="1:14" x14ac:dyDescent="0.25">
      <c r="A9628" s="111" t="s">
        <v>846</v>
      </c>
      <c r="B9628" s="111">
        <f>INDEX(kommuner!C:C,MATCH(_xlfn.NUMBERVALUE(A9628),kommuner!B:B,0))</f>
        <v>1507</v>
      </c>
      <c r="C9628" s="111" t="s">
        <v>127</v>
      </c>
      <c r="D9628" s="111" t="s">
        <v>127</v>
      </c>
      <c r="E9628" s="111" t="s">
        <v>126</v>
      </c>
      <c r="F9628" s="111" t="s">
        <v>179</v>
      </c>
      <c r="G9628" s="111" t="s">
        <v>190</v>
      </c>
      <c r="H9628" s="111" t="s">
        <v>179</v>
      </c>
      <c r="I9628" s="111" t="s">
        <v>190</v>
      </c>
      <c r="J9628" t="str">
        <f t="shared" si="300"/>
        <v>1507SkogMineraljordBlandingsskogLav</v>
      </c>
      <c r="K9628" s="111">
        <v>-1.7812179955424279</v>
      </c>
      <c r="L9628" s="111">
        <v>0.85306406685236758</v>
      </c>
      <c r="M9628" s="111">
        <v>6.3979989500968365E-2</v>
      </c>
      <c r="N9628" s="112">
        <f t="shared" si="301"/>
        <v>-0.86417393918909191</v>
      </c>
    </row>
    <row r="9629" spans="1:14" x14ac:dyDescent="0.25">
      <c r="A9629" s="111" t="s">
        <v>846</v>
      </c>
      <c r="B9629" s="111">
        <f>INDEX(kommuner!C:C,MATCH(_xlfn.NUMBERVALUE(A9629),kommuner!B:B,0))</f>
        <v>1507</v>
      </c>
      <c r="C9629" s="111" t="s">
        <v>127</v>
      </c>
      <c r="D9629" s="111" t="s">
        <v>127</v>
      </c>
      <c r="E9629" s="111" t="s">
        <v>126</v>
      </c>
      <c r="F9629" s="111" t="s">
        <v>179</v>
      </c>
      <c r="G9629" s="111" t="s">
        <v>173</v>
      </c>
      <c r="H9629" s="111" t="s">
        <v>179</v>
      </c>
      <c r="I9629" s="111" t="s">
        <v>173</v>
      </c>
      <c r="J9629" t="str">
        <f t="shared" si="300"/>
        <v>1507SkogMineraljordBlandingsskogMiddels</v>
      </c>
      <c r="K9629" s="111">
        <v>-3.4741824145851954</v>
      </c>
      <c r="L9629" s="111">
        <v>0.85306406685236758</v>
      </c>
      <c r="M9629" s="111">
        <v>6.3979989500968365E-2</v>
      </c>
      <c r="N9629" s="112">
        <f t="shared" si="301"/>
        <v>-2.5571383582318594</v>
      </c>
    </row>
    <row r="9630" spans="1:14" x14ac:dyDescent="0.25">
      <c r="A9630" s="111" t="s">
        <v>846</v>
      </c>
      <c r="B9630" s="111">
        <f>INDEX(kommuner!C:C,MATCH(_xlfn.NUMBERVALUE(A9630),kommuner!B:B,0))</f>
        <v>1507</v>
      </c>
      <c r="C9630" s="111" t="s">
        <v>127</v>
      </c>
      <c r="D9630" s="111" t="s">
        <v>127</v>
      </c>
      <c r="E9630" s="111" t="s">
        <v>126</v>
      </c>
      <c r="F9630" s="111" t="s">
        <v>179</v>
      </c>
      <c r="G9630" s="111" t="s">
        <v>186</v>
      </c>
      <c r="H9630" s="111" t="s">
        <v>179</v>
      </c>
      <c r="I9630" s="111" t="s">
        <v>186</v>
      </c>
      <c r="J9630" t="str">
        <f t="shared" si="300"/>
        <v>1507SkogMineraljordBlandingsskogSærs høy</v>
      </c>
      <c r="K9630" s="111">
        <v>-2.9395925245326562</v>
      </c>
      <c r="L9630" s="111">
        <v>0.85306406685236758</v>
      </c>
      <c r="M9630" s="111">
        <v>6.3979989500968365E-2</v>
      </c>
      <c r="N9630" s="112">
        <f t="shared" si="301"/>
        <v>-2.0225484681793202</v>
      </c>
    </row>
    <row r="9631" spans="1:14" x14ac:dyDescent="0.25">
      <c r="A9631" s="111" t="s">
        <v>846</v>
      </c>
      <c r="B9631" s="111">
        <f>INDEX(kommuner!C:C,MATCH(_xlfn.NUMBERVALUE(A9631),kommuner!B:B,0))</f>
        <v>1507</v>
      </c>
      <c r="C9631" s="111" t="s">
        <v>127</v>
      </c>
      <c r="D9631" s="111" t="s">
        <v>127</v>
      </c>
      <c r="E9631" s="111" t="s">
        <v>126</v>
      </c>
      <c r="F9631" s="111" t="s">
        <v>185</v>
      </c>
      <c r="G9631" s="111" t="s">
        <v>180</v>
      </c>
      <c r="H9631" s="111" t="s">
        <v>185</v>
      </c>
      <c r="I9631" s="111" t="s">
        <v>180</v>
      </c>
      <c r="J9631" t="str">
        <f t="shared" si="300"/>
        <v>1507SkogMineraljordLauvskogHøy</v>
      </c>
      <c r="K9631" s="111">
        <v>-3.9961118073383664</v>
      </c>
      <c r="L9631" s="111">
        <v>0.85306406685236758</v>
      </c>
      <c r="M9631" s="111">
        <v>6.3979989500968365E-2</v>
      </c>
      <c r="N9631" s="112">
        <f t="shared" si="301"/>
        <v>-3.0790677509850304</v>
      </c>
    </row>
    <row r="9632" spans="1:14" x14ac:dyDescent="0.25">
      <c r="A9632" s="111" t="s">
        <v>846</v>
      </c>
      <c r="B9632" s="111">
        <f>INDEX(kommuner!C:C,MATCH(_xlfn.NUMBERVALUE(A9632),kommuner!B:B,0))</f>
        <v>1507</v>
      </c>
      <c r="C9632" s="111" t="s">
        <v>127</v>
      </c>
      <c r="D9632" s="111" t="s">
        <v>127</v>
      </c>
      <c r="E9632" s="111" t="s">
        <v>126</v>
      </c>
      <c r="F9632" s="111" t="s">
        <v>185</v>
      </c>
      <c r="G9632" s="111" t="s">
        <v>167</v>
      </c>
      <c r="H9632" s="111" t="s">
        <v>185</v>
      </c>
      <c r="I9632" s="111" t="s">
        <v>167</v>
      </c>
      <c r="J9632" t="str">
        <f t="shared" si="300"/>
        <v>1507SkogMineraljordLauvskogImpediment</v>
      </c>
      <c r="K9632" s="111">
        <v>-1.0417316356348201</v>
      </c>
      <c r="L9632" s="111">
        <v>0.85306406685236758</v>
      </c>
      <c r="M9632" s="111">
        <v>6.3979989500968365E-2</v>
      </c>
      <c r="N9632" s="112">
        <f t="shared" si="301"/>
        <v>-0.12468757928148413</v>
      </c>
    </row>
    <row r="9633" spans="1:14" x14ac:dyDescent="0.25">
      <c r="A9633" s="111" t="s">
        <v>846</v>
      </c>
      <c r="B9633" s="111">
        <f>INDEX(kommuner!C:C,MATCH(_xlfn.NUMBERVALUE(A9633),kommuner!B:B,0))</f>
        <v>1507</v>
      </c>
      <c r="C9633" s="111" t="s">
        <v>127</v>
      </c>
      <c r="D9633" s="111" t="s">
        <v>127</v>
      </c>
      <c r="E9633" s="111" t="s">
        <v>126</v>
      </c>
      <c r="F9633" s="111" t="s">
        <v>185</v>
      </c>
      <c r="G9633" s="111" t="s">
        <v>190</v>
      </c>
      <c r="H9633" s="111" t="s">
        <v>185</v>
      </c>
      <c r="I9633" s="111" t="s">
        <v>190</v>
      </c>
      <c r="J9633" t="str">
        <f t="shared" si="300"/>
        <v>1507SkogMineraljordLauvskogLav</v>
      </c>
      <c r="K9633" s="111">
        <v>-8.9748170935426599E-2</v>
      </c>
      <c r="L9633" s="111">
        <v>0.85306406685236758</v>
      </c>
      <c r="M9633" s="111">
        <v>6.3979989500968365E-2</v>
      </c>
      <c r="N9633" s="112">
        <f t="shared" si="301"/>
        <v>0.82729588541790933</v>
      </c>
    </row>
    <row r="9634" spans="1:14" x14ac:dyDescent="0.25">
      <c r="A9634" s="111" t="s">
        <v>846</v>
      </c>
      <c r="B9634" s="111">
        <f>INDEX(kommuner!C:C,MATCH(_xlfn.NUMBERVALUE(A9634),kommuner!B:B,0))</f>
        <v>1507</v>
      </c>
      <c r="C9634" s="111" t="s">
        <v>127</v>
      </c>
      <c r="D9634" s="111" t="s">
        <v>127</v>
      </c>
      <c r="E9634" s="111" t="s">
        <v>126</v>
      </c>
      <c r="F9634" s="111" t="s">
        <v>185</v>
      </c>
      <c r="G9634" s="111" t="s">
        <v>173</v>
      </c>
      <c r="H9634" s="111" t="s">
        <v>185</v>
      </c>
      <c r="I9634" s="111" t="s">
        <v>173</v>
      </c>
      <c r="J9634" t="str">
        <f t="shared" si="300"/>
        <v>1507SkogMineraljordLauvskogMiddels</v>
      </c>
      <c r="K9634" s="111">
        <v>-2.4407766010203638</v>
      </c>
      <c r="L9634" s="111">
        <v>0.85306406685236758</v>
      </c>
      <c r="M9634" s="111">
        <v>6.3979989500968365E-2</v>
      </c>
      <c r="N9634" s="112">
        <f t="shared" si="301"/>
        <v>-1.523732544667028</v>
      </c>
    </row>
    <row r="9635" spans="1:14" x14ac:dyDescent="0.25">
      <c r="A9635" s="111" t="s">
        <v>846</v>
      </c>
      <c r="B9635" s="111">
        <f>INDEX(kommuner!C:C,MATCH(_xlfn.NUMBERVALUE(A9635),kommuner!B:B,0))</f>
        <v>1507</v>
      </c>
      <c r="C9635" s="111" t="s">
        <v>127</v>
      </c>
      <c r="D9635" s="111" t="s">
        <v>127</v>
      </c>
      <c r="E9635" s="111" t="s">
        <v>126</v>
      </c>
      <c r="F9635" s="111" t="s">
        <v>185</v>
      </c>
      <c r="G9635" s="111" t="s">
        <v>186</v>
      </c>
      <c r="H9635" s="111" t="s">
        <v>185</v>
      </c>
      <c r="I9635" s="111" t="s">
        <v>186</v>
      </c>
      <c r="J9635" t="str">
        <f t="shared" si="300"/>
        <v>1507SkogMineraljordLauvskogSærs høy</v>
      </c>
      <c r="K9635" s="111">
        <v>-3.6560473259425113</v>
      </c>
      <c r="L9635" s="111">
        <v>0.85306406685236758</v>
      </c>
      <c r="M9635" s="111">
        <v>6.3979989500968365E-2</v>
      </c>
      <c r="N9635" s="112">
        <f t="shared" si="301"/>
        <v>-2.7390032695891753</v>
      </c>
    </row>
    <row r="9636" spans="1:14" x14ac:dyDescent="0.25">
      <c r="A9636" s="111" t="s">
        <v>846</v>
      </c>
      <c r="B9636" s="111">
        <f>INDEX(kommuner!C:C,MATCH(_xlfn.NUMBERVALUE(A9636),kommuner!B:B,0))</f>
        <v>1507</v>
      </c>
      <c r="C9636" s="111" t="s">
        <v>127</v>
      </c>
      <c r="D9636" s="111" t="s">
        <v>127</v>
      </c>
      <c r="E9636" s="111" t="s">
        <v>123</v>
      </c>
      <c r="F9636" s="111" t="s">
        <v>172</v>
      </c>
      <c r="G9636" s="111" t="s">
        <v>180</v>
      </c>
      <c r="H9636" s="111" t="s">
        <v>172</v>
      </c>
      <c r="I9636" s="111" t="s">
        <v>180</v>
      </c>
      <c r="J9636" t="str">
        <f t="shared" si="300"/>
        <v>1507SkogOrganisk jordBarskogHøy</v>
      </c>
      <c r="K9636" s="111">
        <v>-2.5184559031994138</v>
      </c>
      <c r="L9636" s="111">
        <v>0.92784825435236762</v>
      </c>
      <c r="M9636" s="111">
        <v>0.46518126042825314</v>
      </c>
      <c r="N9636" s="112">
        <f t="shared" si="301"/>
        <v>-1.1254263884187932</v>
      </c>
    </row>
    <row r="9637" spans="1:14" x14ac:dyDescent="0.25">
      <c r="A9637" s="111" t="s">
        <v>846</v>
      </c>
      <c r="B9637" s="111">
        <f>INDEX(kommuner!C:C,MATCH(_xlfn.NUMBERVALUE(A9637),kommuner!B:B,0))</f>
        <v>1507</v>
      </c>
      <c r="C9637" s="111" t="s">
        <v>127</v>
      </c>
      <c r="D9637" s="111" t="s">
        <v>127</v>
      </c>
      <c r="E9637" s="111" t="s">
        <v>123</v>
      </c>
      <c r="F9637" s="111" t="s">
        <v>172</v>
      </c>
      <c r="G9637" s="111" t="s">
        <v>167</v>
      </c>
      <c r="H9637" s="111" t="s">
        <v>172</v>
      </c>
      <c r="I9637" s="111" t="s">
        <v>167</v>
      </c>
      <c r="J9637" t="str">
        <f t="shared" si="300"/>
        <v>1507SkogOrganisk jordBarskogImpediment</v>
      </c>
      <c r="K9637" s="111">
        <v>-0.17137422385314094</v>
      </c>
      <c r="L9637" s="111">
        <v>0.92784825435236762</v>
      </c>
      <c r="M9637" s="111">
        <v>0.46510463492953991</v>
      </c>
      <c r="N9637" s="112">
        <f t="shared" si="301"/>
        <v>1.2215786654287666</v>
      </c>
    </row>
    <row r="9638" spans="1:14" x14ac:dyDescent="0.25">
      <c r="A9638" s="111" t="s">
        <v>846</v>
      </c>
      <c r="B9638" s="111">
        <f>INDEX(kommuner!C:C,MATCH(_xlfn.NUMBERVALUE(A9638),kommuner!B:B,0))</f>
        <v>1507</v>
      </c>
      <c r="C9638" s="111" t="s">
        <v>127</v>
      </c>
      <c r="D9638" s="111" t="s">
        <v>127</v>
      </c>
      <c r="E9638" s="111" t="s">
        <v>123</v>
      </c>
      <c r="F9638" s="111" t="s">
        <v>172</v>
      </c>
      <c r="G9638" s="111" t="s">
        <v>190</v>
      </c>
      <c r="H9638" s="111" t="s">
        <v>172</v>
      </c>
      <c r="I9638" s="111" t="s">
        <v>190</v>
      </c>
      <c r="J9638" t="str">
        <f t="shared" si="300"/>
        <v>1507SkogOrganisk jordBarskogLav</v>
      </c>
      <c r="K9638" s="111">
        <v>-0.50666953101693391</v>
      </c>
      <c r="L9638" s="111">
        <v>0.92784825435236762</v>
      </c>
      <c r="M9638" s="111">
        <v>0.46510463492953991</v>
      </c>
      <c r="N9638" s="112">
        <f t="shared" si="301"/>
        <v>0.88628335826497362</v>
      </c>
    </row>
    <row r="9639" spans="1:14" x14ac:dyDescent="0.25">
      <c r="A9639" s="111" t="s">
        <v>846</v>
      </c>
      <c r="B9639" s="111">
        <f>INDEX(kommuner!C:C,MATCH(_xlfn.NUMBERVALUE(A9639),kommuner!B:B,0))</f>
        <v>1507</v>
      </c>
      <c r="C9639" s="111" t="s">
        <v>127</v>
      </c>
      <c r="D9639" s="111" t="s">
        <v>127</v>
      </c>
      <c r="E9639" s="111" t="s">
        <v>123</v>
      </c>
      <c r="F9639" s="111" t="s">
        <v>172</v>
      </c>
      <c r="G9639" s="111" t="s">
        <v>173</v>
      </c>
      <c r="H9639" s="111" t="s">
        <v>172</v>
      </c>
      <c r="I9639" s="111" t="s">
        <v>173</v>
      </c>
      <c r="J9639" t="str">
        <f t="shared" si="300"/>
        <v>1507SkogOrganisk jordBarskogMiddels</v>
      </c>
      <c r="K9639" s="111">
        <v>-1.5571490961494638</v>
      </c>
      <c r="L9639" s="111">
        <v>0.92784825435236762</v>
      </c>
      <c r="M9639" s="111">
        <v>0.46518126042825314</v>
      </c>
      <c r="N9639" s="112">
        <f t="shared" si="301"/>
        <v>-0.16411958136884308</v>
      </c>
    </row>
    <row r="9640" spans="1:14" x14ac:dyDescent="0.25">
      <c r="A9640" s="111" t="s">
        <v>846</v>
      </c>
      <c r="B9640" s="111">
        <f>INDEX(kommuner!C:C,MATCH(_xlfn.NUMBERVALUE(A9640),kommuner!B:B,0))</f>
        <v>1507</v>
      </c>
      <c r="C9640" s="111" t="s">
        <v>127</v>
      </c>
      <c r="D9640" s="111" t="s">
        <v>127</v>
      </c>
      <c r="E9640" s="111" t="s">
        <v>123</v>
      </c>
      <c r="F9640" s="111" t="s">
        <v>172</v>
      </c>
      <c r="G9640" s="111" t="s">
        <v>186</v>
      </c>
      <c r="H9640" s="111" t="s">
        <v>172</v>
      </c>
      <c r="I9640" s="111" t="s">
        <v>186</v>
      </c>
      <c r="J9640" t="str">
        <f t="shared" si="300"/>
        <v>1507SkogOrganisk jordBarskogSærs høy</v>
      </c>
      <c r="K9640" s="111">
        <v>2.5548655235722699</v>
      </c>
      <c r="L9640" s="111">
        <v>0.92784825435236762</v>
      </c>
      <c r="M9640" s="111">
        <v>0.46518126042825314</v>
      </c>
      <c r="N9640" s="112">
        <f t="shared" si="301"/>
        <v>3.9478950383528906</v>
      </c>
    </row>
    <row r="9641" spans="1:14" x14ac:dyDescent="0.25">
      <c r="A9641" s="111" t="s">
        <v>846</v>
      </c>
      <c r="B9641" s="111">
        <f>INDEX(kommuner!C:C,MATCH(_xlfn.NUMBERVALUE(A9641),kommuner!B:B,0))</f>
        <v>1507</v>
      </c>
      <c r="C9641" s="111" t="s">
        <v>127</v>
      </c>
      <c r="D9641" s="111" t="s">
        <v>127</v>
      </c>
      <c r="E9641" s="111" t="s">
        <v>123</v>
      </c>
      <c r="F9641" s="111" t="s">
        <v>179</v>
      </c>
      <c r="G9641" s="111" t="s">
        <v>180</v>
      </c>
      <c r="H9641" s="111" t="s">
        <v>179</v>
      </c>
      <c r="I9641" s="111" t="s">
        <v>180</v>
      </c>
      <c r="J9641" t="str">
        <f t="shared" si="300"/>
        <v>1507SkogOrganisk jordBlandingsskogHøy</v>
      </c>
      <c r="K9641" s="111">
        <v>-5.5554344456832343</v>
      </c>
      <c r="L9641" s="111">
        <v>0.92784825435236762</v>
      </c>
      <c r="M9641" s="111">
        <v>0.46510463492953991</v>
      </c>
      <c r="N9641" s="112">
        <f t="shared" si="301"/>
        <v>-4.1624815564013264</v>
      </c>
    </row>
    <row r="9642" spans="1:14" x14ac:dyDescent="0.25">
      <c r="A9642" s="111" t="s">
        <v>846</v>
      </c>
      <c r="B9642" s="111">
        <f>INDEX(kommuner!C:C,MATCH(_xlfn.NUMBERVALUE(A9642),kommuner!B:B,0))</f>
        <v>1507</v>
      </c>
      <c r="C9642" s="111" t="s">
        <v>127</v>
      </c>
      <c r="D9642" s="111" t="s">
        <v>127</v>
      </c>
      <c r="E9642" s="111" t="s">
        <v>123</v>
      </c>
      <c r="F9642" s="111" t="s">
        <v>179</v>
      </c>
      <c r="G9642" s="111" t="s">
        <v>167</v>
      </c>
      <c r="H9642" s="111" t="s">
        <v>179</v>
      </c>
      <c r="I9642" s="111" t="s">
        <v>167</v>
      </c>
      <c r="J9642" t="str">
        <f t="shared" si="300"/>
        <v>1507SkogOrganisk jordBlandingsskogImpediment</v>
      </c>
      <c r="K9642" s="111">
        <v>-0.28586344175800005</v>
      </c>
      <c r="L9642" s="111">
        <v>0.92784825435236762</v>
      </c>
      <c r="M9642" s="111">
        <v>0.46510463492953991</v>
      </c>
      <c r="N9642" s="112">
        <f t="shared" si="301"/>
        <v>1.1070894475239075</v>
      </c>
    </row>
    <row r="9643" spans="1:14" x14ac:dyDescent="0.25">
      <c r="A9643" s="111" t="s">
        <v>846</v>
      </c>
      <c r="B9643" s="111">
        <f>INDEX(kommuner!C:C,MATCH(_xlfn.NUMBERVALUE(A9643),kommuner!B:B,0))</f>
        <v>1507</v>
      </c>
      <c r="C9643" s="111" t="s">
        <v>127</v>
      </c>
      <c r="D9643" s="111" t="s">
        <v>127</v>
      </c>
      <c r="E9643" s="111" t="s">
        <v>123</v>
      </c>
      <c r="F9643" s="111" t="s">
        <v>179</v>
      </c>
      <c r="G9643" s="111" t="s">
        <v>190</v>
      </c>
      <c r="H9643" s="111" t="s">
        <v>179</v>
      </c>
      <c r="I9643" s="111" t="s">
        <v>190</v>
      </c>
      <c r="J9643" t="str">
        <f t="shared" si="300"/>
        <v>1507SkogOrganisk jordBlandingsskogLav</v>
      </c>
      <c r="K9643" s="111">
        <v>-1.2347339377887629</v>
      </c>
      <c r="L9643" s="111">
        <v>0.92784825435236762</v>
      </c>
      <c r="M9643" s="111">
        <v>0.46510463492953991</v>
      </c>
      <c r="N9643" s="112">
        <f t="shared" si="301"/>
        <v>0.15821895149314458</v>
      </c>
    </row>
    <row r="9644" spans="1:14" x14ac:dyDescent="0.25">
      <c r="A9644" s="111" t="s">
        <v>846</v>
      </c>
      <c r="B9644" s="111">
        <f>INDEX(kommuner!C:C,MATCH(_xlfn.NUMBERVALUE(A9644),kommuner!B:B,0))</f>
        <v>1507</v>
      </c>
      <c r="C9644" s="111" t="s">
        <v>127</v>
      </c>
      <c r="D9644" s="111" t="s">
        <v>127</v>
      </c>
      <c r="E9644" s="111" t="s">
        <v>123</v>
      </c>
      <c r="F9644" s="111" t="s">
        <v>179</v>
      </c>
      <c r="G9644" s="111" t="s">
        <v>173</v>
      </c>
      <c r="H9644" s="111" t="s">
        <v>179</v>
      </c>
      <c r="I9644" s="111" t="s">
        <v>173</v>
      </c>
      <c r="J9644" t="str">
        <f t="shared" si="300"/>
        <v>1507SkogOrganisk jordBlandingsskogMiddels</v>
      </c>
      <c r="K9644" s="111">
        <v>-2.4239591752717748</v>
      </c>
      <c r="L9644" s="111">
        <v>0.92784825435236762</v>
      </c>
      <c r="M9644" s="111">
        <v>0.46510463492953991</v>
      </c>
      <c r="N9644" s="112">
        <f t="shared" si="301"/>
        <v>-1.0310062859898674</v>
      </c>
    </row>
    <row r="9645" spans="1:14" x14ac:dyDescent="0.25">
      <c r="A9645" s="111" t="s">
        <v>846</v>
      </c>
      <c r="B9645" s="111">
        <f>INDEX(kommuner!C:C,MATCH(_xlfn.NUMBERVALUE(A9645),kommuner!B:B,0))</f>
        <v>1507</v>
      </c>
      <c r="C9645" s="111" t="s">
        <v>127</v>
      </c>
      <c r="D9645" s="111" t="s">
        <v>127</v>
      </c>
      <c r="E9645" s="111" t="s">
        <v>123</v>
      </c>
      <c r="F9645" s="111" t="s">
        <v>179</v>
      </c>
      <c r="G9645" s="111" t="s">
        <v>186</v>
      </c>
      <c r="H9645" s="111" t="s">
        <v>179</v>
      </c>
      <c r="I9645" s="111" t="s">
        <v>186</v>
      </c>
      <c r="J9645" t="str">
        <f t="shared" si="300"/>
        <v>1507SkogOrganisk jordBlandingsskogSærs høy</v>
      </c>
      <c r="K9645" s="111">
        <v>-1.5726115302258048</v>
      </c>
      <c r="L9645" s="111">
        <v>0.92784825435236762</v>
      </c>
      <c r="M9645" s="111">
        <v>0.46510463492953991</v>
      </c>
      <c r="N9645" s="112">
        <f t="shared" si="301"/>
        <v>-0.17965864094389727</v>
      </c>
    </row>
    <row r="9646" spans="1:14" x14ac:dyDescent="0.25">
      <c r="A9646" s="111" t="s">
        <v>846</v>
      </c>
      <c r="B9646" s="111">
        <f>INDEX(kommuner!C:C,MATCH(_xlfn.NUMBERVALUE(A9646),kommuner!B:B,0))</f>
        <v>1507</v>
      </c>
      <c r="C9646" s="111" t="s">
        <v>127</v>
      </c>
      <c r="D9646" s="111" t="s">
        <v>127</v>
      </c>
      <c r="E9646" s="111" t="s">
        <v>123</v>
      </c>
      <c r="F9646" s="111" t="s">
        <v>185</v>
      </c>
      <c r="G9646" s="111" t="s">
        <v>180</v>
      </c>
      <c r="H9646" s="111" t="s">
        <v>185</v>
      </c>
      <c r="I9646" s="111" t="s">
        <v>180</v>
      </c>
      <c r="J9646" t="str">
        <f t="shared" si="300"/>
        <v>1507SkogOrganisk jordLauvskogHøy</v>
      </c>
      <c r="K9646" s="111">
        <v>-1.9913688882377358</v>
      </c>
      <c r="L9646" s="111">
        <v>0.92784825435236762</v>
      </c>
      <c r="M9646" s="111">
        <v>0.46510463492953991</v>
      </c>
      <c r="N9646" s="112">
        <f t="shared" si="301"/>
        <v>-0.59841599895582831</v>
      </c>
    </row>
    <row r="9647" spans="1:14" x14ac:dyDescent="0.25">
      <c r="A9647" s="111" t="s">
        <v>846</v>
      </c>
      <c r="B9647" s="111">
        <f>INDEX(kommuner!C:C,MATCH(_xlfn.NUMBERVALUE(A9647),kommuner!B:B,0))</f>
        <v>1507</v>
      </c>
      <c r="C9647" s="111" t="s">
        <v>127</v>
      </c>
      <c r="D9647" s="111" t="s">
        <v>127</v>
      </c>
      <c r="E9647" s="111" t="s">
        <v>123</v>
      </c>
      <c r="F9647" s="111" t="s">
        <v>185</v>
      </c>
      <c r="G9647" s="111" t="s">
        <v>167</v>
      </c>
      <c r="H9647" s="111" t="s">
        <v>185</v>
      </c>
      <c r="I9647" s="111" t="s">
        <v>167</v>
      </c>
      <c r="J9647" t="str">
        <f t="shared" si="300"/>
        <v>1507SkogOrganisk jordLauvskogImpediment</v>
      </c>
      <c r="K9647" s="111">
        <v>0.35000626494250675</v>
      </c>
      <c r="L9647" s="111">
        <v>0.92784825435236762</v>
      </c>
      <c r="M9647" s="111">
        <v>0.46510463492953991</v>
      </c>
      <c r="N9647" s="112">
        <f t="shared" si="301"/>
        <v>1.7429591542244141</v>
      </c>
    </row>
    <row r="9648" spans="1:14" x14ac:dyDescent="0.25">
      <c r="A9648" s="111" t="s">
        <v>846</v>
      </c>
      <c r="B9648" s="111">
        <f>INDEX(kommuner!C:C,MATCH(_xlfn.NUMBERVALUE(A9648),kommuner!B:B,0))</f>
        <v>1507</v>
      </c>
      <c r="C9648" s="111" t="s">
        <v>127</v>
      </c>
      <c r="D9648" s="111" t="s">
        <v>127</v>
      </c>
      <c r="E9648" s="111" t="s">
        <v>123</v>
      </c>
      <c r="F9648" s="111" t="s">
        <v>185</v>
      </c>
      <c r="G9648" s="111" t="s">
        <v>190</v>
      </c>
      <c r="H9648" s="111" t="s">
        <v>185</v>
      </c>
      <c r="I9648" s="111" t="s">
        <v>190</v>
      </c>
      <c r="J9648" t="str">
        <f t="shared" si="300"/>
        <v>1507SkogOrganisk jordLauvskogLav</v>
      </c>
      <c r="K9648" s="111">
        <v>1.1144075558526714</v>
      </c>
      <c r="L9648" s="111">
        <v>0.92784825435236762</v>
      </c>
      <c r="M9648" s="111">
        <v>0.46510463492953991</v>
      </c>
      <c r="N9648" s="112">
        <f t="shared" si="301"/>
        <v>2.5073604451345788</v>
      </c>
    </row>
    <row r="9649" spans="1:14" x14ac:dyDescent="0.25">
      <c r="A9649" s="111" t="s">
        <v>846</v>
      </c>
      <c r="B9649" s="111">
        <f>INDEX(kommuner!C:C,MATCH(_xlfn.NUMBERVALUE(A9649),kommuner!B:B,0))</f>
        <v>1507</v>
      </c>
      <c r="C9649" s="111" t="s">
        <v>127</v>
      </c>
      <c r="D9649" s="111" t="s">
        <v>127</v>
      </c>
      <c r="E9649" s="111" t="s">
        <v>123</v>
      </c>
      <c r="F9649" s="111" t="s">
        <v>185</v>
      </c>
      <c r="G9649" s="111" t="s">
        <v>173</v>
      </c>
      <c r="H9649" s="111" t="s">
        <v>185</v>
      </c>
      <c r="I9649" s="111" t="s">
        <v>173</v>
      </c>
      <c r="J9649" t="str">
        <f t="shared" si="300"/>
        <v>1507SkogOrganisk jordLauvskogMiddels</v>
      </c>
      <c r="K9649" s="111">
        <v>-0.62664468270982987</v>
      </c>
      <c r="L9649" s="111">
        <v>0.92784825435236762</v>
      </c>
      <c r="M9649" s="111">
        <v>0.46510463492953991</v>
      </c>
      <c r="N9649" s="112">
        <f t="shared" si="301"/>
        <v>0.76630820657207765</v>
      </c>
    </row>
    <row r="9650" spans="1:14" x14ac:dyDescent="0.25">
      <c r="A9650" s="111" t="s">
        <v>846</v>
      </c>
      <c r="B9650" s="111">
        <f>INDEX(kommuner!C:C,MATCH(_xlfn.NUMBERVALUE(A9650),kommuner!B:B,0))</f>
        <v>1507</v>
      </c>
      <c r="C9650" s="111" t="s">
        <v>127</v>
      </c>
      <c r="D9650" s="111" t="s">
        <v>127</v>
      </c>
      <c r="E9650" s="111" t="s">
        <v>123</v>
      </c>
      <c r="F9650" s="111" t="s">
        <v>185</v>
      </c>
      <c r="G9650" s="111" t="s">
        <v>186</v>
      </c>
      <c r="H9650" s="111" t="s">
        <v>185</v>
      </c>
      <c r="I9650" s="111" t="s">
        <v>186</v>
      </c>
      <c r="J9650" t="str">
        <f t="shared" si="300"/>
        <v>1507SkogOrganisk jordLauvskogSærs høy</v>
      </c>
      <c r="K9650" s="111">
        <v>-1.8997279926091779</v>
      </c>
      <c r="L9650" s="111">
        <v>0.92784825435236762</v>
      </c>
      <c r="M9650" s="111">
        <v>0.46510463492953991</v>
      </c>
      <c r="N9650" s="112">
        <f t="shared" si="301"/>
        <v>-0.50677510332727038</v>
      </c>
    </row>
    <row r="9651" spans="1:14" x14ac:dyDescent="0.25">
      <c r="A9651" s="111" t="s">
        <v>846</v>
      </c>
      <c r="B9651" s="111">
        <f>INDEX(kommuner!C:C,MATCH(_xlfn.NUMBERVALUE(A9651),kommuner!B:B,0))</f>
        <v>1507</v>
      </c>
      <c r="C9651" s="111" t="s">
        <v>83</v>
      </c>
      <c r="D9651" s="111" t="s">
        <v>83</v>
      </c>
      <c r="E9651" s="111" t="s">
        <v>126</v>
      </c>
      <c r="F9651" s="111" t="s">
        <v>139</v>
      </c>
      <c r="G9651" s="111" t="s">
        <v>139</v>
      </c>
      <c r="H9651" s="111" t="s">
        <v>139</v>
      </c>
      <c r="I9651" s="111" t="s">
        <v>139</v>
      </c>
      <c r="J9651" t="str">
        <f t="shared" si="300"/>
        <v>1507Utbygd arealMineraljord</v>
      </c>
      <c r="K9651" s="111">
        <v>-0.30524336409547759</v>
      </c>
      <c r="L9651" s="111">
        <v>0</v>
      </c>
      <c r="M9651" s="111">
        <v>1.303047089454229E-2</v>
      </c>
      <c r="N9651" s="112">
        <f t="shared" si="301"/>
        <v>-0.2922128932009353</v>
      </c>
    </row>
    <row r="9652" spans="1:14" x14ac:dyDescent="0.25">
      <c r="A9652" s="111" t="s">
        <v>846</v>
      </c>
      <c r="B9652" s="111">
        <f>INDEX(kommuner!C:C,MATCH(_xlfn.NUMBERVALUE(A9652),kommuner!B:B,0))</f>
        <v>1507</v>
      </c>
      <c r="C9652" s="111" t="s">
        <v>83</v>
      </c>
      <c r="D9652" s="111" t="s">
        <v>83</v>
      </c>
      <c r="E9652" s="111" t="s">
        <v>123</v>
      </c>
      <c r="F9652" s="111" t="s">
        <v>139</v>
      </c>
      <c r="G9652" s="111" t="s">
        <v>139</v>
      </c>
      <c r="H9652" s="111" t="s">
        <v>139</v>
      </c>
      <c r="I9652" s="111" t="s">
        <v>139</v>
      </c>
      <c r="J9652" t="str">
        <f t="shared" si="300"/>
        <v>1507Utbygd arealOrganisk jord</v>
      </c>
      <c r="K9652" s="111">
        <v>29.011421395201612</v>
      </c>
      <c r="L9652" s="111">
        <v>0</v>
      </c>
      <c r="M9652" s="111">
        <v>1.303047089454229E-2</v>
      </c>
      <c r="N9652" s="112">
        <f t="shared" si="301"/>
        <v>29.024451866096154</v>
      </c>
    </row>
    <row r="9653" spans="1:14" x14ac:dyDescent="0.25">
      <c r="A9653" s="111" t="s">
        <v>846</v>
      </c>
      <c r="B9653" s="111">
        <f>INDEX(kommuner!C:C,MATCH(_xlfn.NUMBERVALUE(A9653),kommuner!B:B,0))</f>
        <v>1507</v>
      </c>
      <c r="C9653" s="111" t="s">
        <v>181</v>
      </c>
      <c r="D9653" s="111" t="s">
        <v>181</v>
      </c>
      <c r="E9653" s="111" t="s">
        <v>123</v>
      </c>
      <c r="F9653" s="111" t="s">
        <v>139</v>
      </c>
      <c r="G9653" s="111" t="s">
        <v>139</v>
      </c>
      <c r="H9653" s="111" t="s">
        <v>139</v>
      </c>
      <c r="I9653" s="111" t="s">
        <v>139</v>
      </c>
      <c r="J9653" t="str">
        <f t="shared" si="300"/>
        <v>1507Vann og myrOrganisk jord</v>
      </c>
      <c r="K9653" s="111">
        <v>-0.29766799726667431</v>
      </c>
      <c r="L9653" s="111">
        <v>0</v>
      </c>
      <c r="M9653" s="111">
        <v>0</v>
      </c>
      <c r="N9653" s="112">
        <f t="shared" si="301"/>
        <v>-0.29766799726667431</v>
      </c>
    </row>
    <row r="9654" spans="1:14" x14ac:dyDescent="0.25">
      <c r="A9654" s="111" t="s">
        <v>847</v>
      </c>
      <c r="B9654" s="111">
        <f>INDEX(kommuner!C:C,MATCH(_xlfn.NUMBERVALUE(A9654),kommuner!B:B,0))</f>
        <v>1505</v>
      </c>
      <c r="C9654" s="111" t="s">
        <v>82</v>
      </c>
      <c r="D9654" s="111" t="s">
        <v>82</v>
      </c>
      <c r="E9654" s="111" t="s">
        <v>126</v>
      </c>
      <c r="F9654" s="111" t="s">
        <v>139</v>
      </c>
      <c r="G9654" s="111" t="s">
        <v>139</v>
      </c>
      <c r="H9654" s="111" t="s">
        <v>139</v>
      </c>
      <c r="I9654" s="111" t="s">
        <v>139</v>
      </c>
      <c r="J9654" t="str">
        <f t="shared" si="300"/>
        <v>1505Annen utmarkMineraljord</v>
      </c>
      <c r="K9654" s="111">
        <v>-7.1122377479755403E-2</v>
      </c>
      <c r="L9654" s="111">
        <v>0</v>
      </c>
      <c r="M9654" s="111">
        <v>0</v>
      </c>
      <c r="N9654" s="112">
        <f t="shared" si="301"/>
        <v>-7.1122377479755403E-2</v>
      </c>
    </row>
    <row r="9655" spans="1:14" x14ac:dyDescent="0.25">
      <c r="A9655" s="111" t="s">
        <v>847</v>
      </c>
      <c r="B9655" s="111">
        <f>INDEX(kommuner!C:C,MATCH(_xlfn.NUMBERVALUE(A9655),kommuner!B:B,0))</f>
        <v>1505</v>
      </c>
      <c r="C9655" s="111" t="s">
        <v>121</v>
      </c>
      <c r="D9655" s="111" t="s">
        <v>121</v>
      </c>
      <c r="E9655" s="111" t="s">
        <v>126</v>
      </c>
      <c r="F9655" s="111" t="s">
        <v>139</v>
      </c>
      <c r="G9655" s="111" t="s">
        <v>139</v>
      </c>
      <c r="H9655" s="111" t="s">
        <v>139</v>
      </c>
      <c r="I9655" s="111" t="s">
        <v>139</v>
      </c>
      <c r="J9655" t="str">
        <f t="shared" si="300"/>
        <v>1505BeiteMineraljord</v>
      </c>
      <c r="K9655" s="111">
        <v>-0.96338340838695502</v>
      </c>
      <c r="L9655" s="111">
        <v>0</v>
      </c>
      <c r="M9655" s="111">
        <v>1.2448711246839999E-7</v>
      </c>
      <c r="N9655" s="112">
        <f t="shared" si="301"/>
        <v>-0.96338328389984251</v>
      </c>
    </row>
    <row r="9656" spans="1:14" x14ac:dyDescent="0.25">
      <c r="A9656" s="111" t="s">
        <v>847</v>
      </c>
      <c r="B9656" s="111">
        <f>INDEX(kommuner!C:C,MATCH(_xlfn.NUMBERVALUE(A9656),kommuner!B:B,0))</f>
        <v>1505</v>
      </c>
      <c r="C9656" s="111" t="s">
        <v>121</v>
      </c>
      <c r="D9656" s="111" t="s">
        <v>121</v>
      </c>
      <c r="E9656" s="111" t="s">
        <v>123</v>
      </c>
      <c r="F9656" s="111" t="s">
        <v>139</v>
      </c>
      <c r="G9656" s="111" t="s">
        <v>139</v>
      </c>
      <c r="H9656" s="111" t="s">
        <v>139</v>
      </c>
      <c r="I9656" s="111" t="s">
        <v>139</v>
      </c>
      <c r="J9656" t="str">
        <f t="shared" si="300"/>
        <v>1505BeiteOrganisk jord</v>
      </c>
      <c r="K9656" s="111">
        <v>12.077525935985037</v>
      </c>
      <c r="L9656" s="111">
        <v>1.6412500000000001</v>
      </c>
      <c r="M9656" s="111">
        <v>0</v>
      </c>
      <c r="N9656" s="112">
        <f t="shared" si="301"/>
        <v>13.718775935985036</v>
      </c>
    </row>
    <row r="9657" spans="1:14" x14ac:dyDescent="0.25">
      <c r="A9657" s="111" t="s">
        <v>847</v>
      </c>
      <c r="B9657" s="111">
        <f>INDEX(kommuner!C:C,MATCH(_xlfn.NUMBERVALUE(A9657),kommuner!B:B,0))</f>
        <v>1505</v>
      </c>
      <c r="C9657" s="111" t="s">
        <v>84</v>
      </c>
      <c r="D9657" s="111" t="s">
        <v>84</v>
      </c>
      <c r="E9657" s="111" t="s">
        <v>126</v>
      </c>
      <c r="F9657" s="111" t="s">
        <v>139</v>
      </c>
      <c r="G9657" s="111" t="s">
        <v>139</v>
      </c>
      <c r="H9657" s="111" t="s">
        <v>139</v>
      </c>
      <c r="I9657" s="111" t="s">
        <v>139</v>
      </c>
      <c r="J9657" t="str">
        <f t="shared" si="300"/>
        <v>1505Dyrket markMineraljord</v>
      </c>
      <c r="K9657" s="111">
        <v>-0.19151115197201224</v>
      </c>
      <c r="L9657" s="111">
        <v>0</v>
      </c>
      <c r="M9657" s="111">
        <v>0</v>
      </c>
      <c r="N9657" s="112">
        <f t="shared" si="301"/>
        <v>-0.19151115197201224</v>
      </c>
    </row>
    <row r="9658" spans="1:14" x14ac:dyDescent="0.25">
      <c r="A9658" s="111" t="s">
        <v>847</v>
      </c>
      <c r="B9658" s="111">
        <f>INDEX(kommuner!C:C,MATCH(_xlfn.NUMBERVALUE(A9658),kommuner!B:B,0))</f>
        <v>1505</v>
      </c>
      <c r="C9658" s="111" t="s">
        <v>84</v>
      </c>
      <c r="D9658" s="111" t="s">
        <v>84</v>
      </c>
      <c r="E9658" s="111" t="s">
        <v>123</v>
      </c>
      <c r="F9658" s="111" t="s">
        <v>139</v>
      </c>
      <c r="G9658" s="111" t="s">
        <v>139</v>
      </c>
      <c r="H9658" s="111" t="s">
        <v>139</v>
      </c>
      <c r="I9658" s="111" t="s">
        <v>139</v>
      </c>
      <c r="J9658" t="str">
        <f t="shared" si="300"/>
        <v>1505Dyrket markOrganisk jord</v>
      </c>
      <c r="K9658" s="111">
        <v>28.726149366675592</v>
      </c>
      <c r="L9658" s="111">
        <v>1.45625</v>
      </c>
      <c r="M9658" s="111">
        <v>0</v>
      </c>
      <c r="N9658" s="112">
        <f t="shared" si="301"/>
        <v>30.182399366675593</v>
      </c>
    </row>
    <row r="9659" spans="1:14" x14ac:dyDescent="0.25">
      <c r="A9659" s="111" t="s">
        <v>847</v>
      </c>
      <c r="B9659" s="111">
        <f>INDEX(kommuner!C:C,MATCH(_xlfn.NUMBERVALUE(A9659),kommuner!B:B,0))</f>
        <v>1505</v>
      </c>
      <c r="C9659" s="111" t="s">
        <v>127</v>
      </c>
      <c r="D9659" s="111" t="s">
        <v>127</v>
      </c>
      <c r="E9659" s="111" t="s">
        <v>126</v>
      </c>
      <c r="F9659" s="111" t="s">
        <v>172</v>
      </c>
      <c r="G9659" s="111" t="s">
        <v>180</v>
      </c>
      <c r="H9659" s="111" t="s">
        <v>172</v>
      </c>
      <c r="I9659" s="111" t="s">
        <v>180</v>
      </c>
      <c r="J9659" t="str">
        <f t="shared" si="300"/>
        <v>1505SkogMineraljordBarskogHøy</v>
      </c>
      <c r="K9659" s="111">
        <v>-6.422849649670499</v>
      </c>
      <c r="L9659" s="111">
        <v>0.85306406685236758</v>
      </c>
      <c r="M9659" s="111">
        <v>6.4056614999681585E-2</v>
      </c>
      <c r="N9659" s="112">
        <f t="shared" si="301"/>
        <v>-5.5057289678184498</v>
      </c>
    </row>
    <row r="9660" spans="1:14" x14ac:dyDescent="0.25">
      <c r="A9660" s="111" t="s">
        <v>847</v>
      </c>
      <c r="B9660" s="111">
        <f>INDEX(kommuner!C:C,MATCH(_xlfn.NUMBERVALUE(A9660),kommuner!B:B,0))</f>
        <v>1505</v>
      </c>
      <c r="C9660" s="111" t="s">
        <v>127</v>
      </c>
      <c r="D9660" s="111" t="s">
        <v>127</v>
      </c>
      <c r="E9660" s="111" t="s">
        <v>126</v>
      </c>
      <c r="F9660" s="111" t="s">
        <v>172</v>
      </c>
      <c r="G9660" s="111" t="s">
        <v>167</v>
      </c>
      <c r="H9660" s="111" t="s">
        <v>172</v>
      </c>
      <c r="I9660" s="111" t="s">
        <v>167</v>
      </c>
      <c r="J9660" t="str">
        <f t="shared" si="300"/>
        <v>1505SkogMineraljordBarskogImpediment</v>
      </c>
      <c r="K9660" s="111">
        <v>-0.94873102042732593</v>
      </c>
      <c r="L9660" s="111">
        <v>0.85306406685236758</v>
      </c>
      <c r="M9660" s="111">
        <v>6.3979989500968365E-2</v>
      </c>
      <c r="N9660" s="112">
        <f t="shared" si="301"/>
        <v>-3.1686964073989993E-2</v>
      </c>
    </row>
    <row r="9661" spans="1:14" x14ac:dyDescent="0.25">
      <c r="A9661" s="111" t="s">
        <v>847</v>
      </c>
      <c r="B9661" s="111">
        <f>INDEX(kommuner!C:C,MATCH(_xlfn.NUMBERVALUE(A9661),kommuner!B:B,0))</f>
        <v>1505</v>
      </c>
      <c r="C9661" s="111" t="s">
        <v>127</v>
      </c>
      <c r="D9661" s="111" t="s">
        <v>127</v>
      </c>
      <c r="E9661" s="111" t="s">
        <v>126</v>
      </c>
      <c r="F9661" s="111" t="s">
        <v>172</v>
      </c>
      <c r="G9661" s="111" t="s">
        <v>190</v>
      </c>
      <c r="H9661" s="111" t="s">
        <v>172</v>
      </c>
      <c r="I9661" s="111" t="s">
        <v>190</v>
      </c>
      <c r="J9661" t="str">
        <f t="shared" si="300"/>
        <v>1505SkogMineraljordBarskogLav</v>
      </c>
      <c r="K9661" s="111">
        <v>-0.862084627791601</v>
      </c>
      <c r="L9661" s="111">
        <v>0.85306406685236758</v>
      </c>
      <c r="M9661" s="111">
        <v>6.3979989500968365E-2</v>
      </c>
      <c r="N9661" s="112">
        <f t="shared" si="301"/>
        <v>5.4959428561734941E-2</v>
      </c>
    </row>
    <row r="9662" spans="1:14" x14ac:dyDescent="0.25">
      <c r="A9662" s="111" t="s">
        <v>847</v>
      </c>
      <c r="B9662" s="111">
        <f>INDEX(kommuner!C:C,MATCH(_xlfn.NUMBERVALUE(A9662),kommuner!B:B,0))</f>
        <v>1505</v>
      </c>
      <c r="C9662" s="111" t="s">
        <v>127</v>
      </c>
      <c r="D9662" s="111" t="s">
        <v>127</v>
      </c>
      <c r="E9662" s="111" t="s">
        <v>126</v>
      </c>
      <c r="F9662" s="111" t="s">
        <v>172</v>
      </c>
      <c r="G9662" s="111" t="s">
        <v>173</v>
      </c>
      <c r="H9662" s="111" t="s">
        <v>172</v>
      </c>
      <c r="I9662" s="111" t="s">
        <v>173</v>
      </c>
      <c r="J9662" t="str">
        <f t="shared" si="300"/>
        <v>1505SkogMineraljordBarskogMiddels</v>
      </c>
      <c r="K9662" s="111">
        <v>-3.6406993276041288</v>
      </c>
      <c r="L9662" s="111">
        <v>0.85306406685236758</v>
      </c>
      <c r="M9662" s="111">
        <v>6.4056614999681585E-2</v>
      </c>
      <c r="N9662" s="112">
        <f t="shared" si="301"/>
        <v>-2.7235786457520796</v>
      </c>
    </row>
    <row r="9663" spans="1:14" x14ac:dyDescent="0.25">
      <c r="A9663" s="111" t="s">
        <v>847</v>
      </c>
      <c r="B9663" s="111">
        <f>INDEX(kommuner!C:C,MATCH(_xlfn.NUMBERVALUE(A9663),kommuner!B:B,0))</f>
        <v>1505</v>
      </c>
      <c r="C9663" s="111" t="s">
        <v>127</v>
      </c>
      <c r="D9663" s="111" t="s">
        <v>127</v>
      </c>
      <c r="E9663" s="111" t="s">
        <v>126</v>
      </c>
      <c r="F9663" s="111" t="s">
        <v>172</v>
      </c>
      <c r="G9663" s="111" t="s">
        <v>186</v>
      </c>
      <c r="H9663" s="111" t="s">
        <v>172</v>
      </c>
      <c r="I9663" s="111" t="s">
        <v>186</v>
      </c>
      <c r="J9663" t="str">
        <f t="shared" si="300"/>
        <v>1505SkogMineraljordBarskogSærs høy</v>
      </c>
      <c r="K9663" s="111">
        <v>0.12072674540874306</v>
      </c>
      <c r="L9663" s="111">
        <v>0.85306406685236758</v>
      </c>
      <c r="M9663" s="111">
        <v>6.4056614999681585E-2</v>
      </c>
      <c r="N9663" s="112">
        <f t="shared" si="301"/>
        <v>1.0378474272607923</v>
      </c>
    </row>
    <row r="9664" spans="1:14" x14ac:dyDescent="0.25">
      <c r="A9664" s="111" t="s">
        <v>847</v>
      </c>
      <c r="B9664" s="111">
        <f>INDEX(kommuner!C:C,MATCH(_xlfn.NUMBERVALUE(A9664),kommuner!B:B,0))</f>
        <v>1505</v>
      </c>
      <c r="C9664" s="111" t="s">
        <v>127</v>
      </c>
      <c r="D9664" s="111" t="s">
        <v>127</v>
      </c>
      <c r="E9664" s="111" t="s">
        <v>126</v>
      </c>
      <c r="F9664" s="111" t="s">
        <v>179</v>
      </c>
      <c r="G9664" s="111" t="s">
        <v>180</v>
      </c>
      <c r="H9664" s="111" t="s">
        <v>179</v>
      </c>
      <c r="I9664" s="111" t="s">
        <v>180</v>
      </c>
      <c r="J9664" t="str">
        <f t="shared" si="300"/>
        <v>1505SkogMineraljordBlandingsskogHøy</v>
      </c>
      <c r="K9664" s="111">
        <v>-7.1939050909469406</v>
      </c>
      <c r="L9664" s="111">
        <v>0.85306406685236758</v>
      </c>
      <c r="M9664" s="111">
        <v>6.3979989500968365E-2</v>
      </c>
      <c r="N9664" s="112">
        <f t="shared" si="301"/>
        <v>-6.2768610345936047</v>
      </c>
    </row>
    <row r="9665" spans="1:14" x14ac:dyDescent="0.25">
      <c r="A9665" s="111" t="s">
        <v>847</v>
      </c>
      <c r="B9665" s="111">
        <f>INDEX(kommuner!C:C,MATCH(_xlfn.NUMBERVALUE(A9665),kommuner!B:B,0))</f>
        <v>1505</v>
      </c>
      <c r="C9665" s="111" t="s">
        <v>127</v>
      </c>
      <c r="D9665" s="111" t="s">
        <v>127</v>
      </c>
      <c r="E9665" s="111" t="s">
        <v>126</v>
      </c>
      <c r="F9665" s="111" t="s">
        <v>179</v>
      </c>
      <c r="G9665" s="111" t="s">
        <v>167</v>
      </c>
      <c r="H9665" s="111" t="s">
        <v>179</v>
      </c>
      <c r="I9665" s="111" t="s">
        <v>167</v>
      </c>
      <c r="J9665" t="str">
        <f t="shared" si="300"/>
        <v>1505SkogMineraljordBlandingsskogImpediment</v>
      </c>
      <c r="K9665" s="111">
        <v>-1.0519587113170448</v>
      </c>
      <c r="L9665" s="111">
        <v>0.85306406685236758</v>
      </c>
      <c r="M9665" s="111">
        <v>6.3979989500968365E-2</v>
      </c>
      <c r="N9665" s="112">
        <f t="shared" si="301"/>
        <v>-0.13491465496370883</v>
      </c>
    </row>
    <row r="9666" spans="1:14" x14ac:dyDescent="0.25">
      <c r="A9666" s="111" t="s">
        <v>847</v>
      </c>
      <c r="B9666" s="111">
        <f>INDEX(kommuner!C:C,MATCH(_xlfn.NUMBERVALUE(A9666),kommuner!B:B,0))</f>
        <v>1505</v>
      </c>
      <c r="C9666" s="111" t="s">
        <v>127</v>
      </c>
      <c r="D9666" s="111" t="s">
        <v>127</v>
      </c>
      <c r="E9666" s="111" t="s">
        <v>126</v>
      </c>
      <c r="F9666" s="111" t="s">
        <v>179</v>
      </c>
      <c r="G9666" s="111" t="s">
        <v>190</v>
      </c>
      <c r="H9666" s="111" t="s">
        <v>179</v>
      </c>
      <c r="I9666" s="111" t="s">
        <v>190</v>
      </c>
      <c r="J9666" t="str">
        <f t="shared" si="300"/>
        <v>1505SkogMineraljordBlandingsskogLav</v>
      </c>
      <c r="K9666" s="111">
        <v>-1.7812179955424279</v>
      </c>
      <c r="L9666" s="111">
        <v>0.85306406685236758</v>
      </c>
      <c r="M9666" s="111">
        <v>6.3979989500968365E-2</v>
      </c>
      <c r="N9666" s="112">
        <f t="shared" si="301"/>
        <v>-0.86417393918909191</v>
      </c>
    </row>
    <row r="9667" spans="1:14" x14ac:dyDescent="0.25">
      <c r="A9667" s="111" t="s">
        <v>847</v>
      </c>
      <c r="B9667" s="111">
        <f>INDEX(kommuner!C:C,MATCH(_xlfn.NUMBERVALUE(A9667),kommuner!B:B,0))</f>
        <v>1505</v>
      </c>
      <c r="C9667" s="111" t="s">
        <v>127</v>
      </c>
      <c r="D9667" s="111" t="s">
        <v>127</v>
      </c>
      <c r="E9667" s="111" t="s">
        <v>126</v>
      </c>
      <c r="F9667" s="111" t="s">
        <v>179</v>
      </c>
      <c r="G9667" s="111" t="s">
        <v>173</v>
      </c>
      <c r="H9667" s="111" t="s">
        <v>179</v>
      </c>
      <c r="I9667" s="111" t="s">
        <v>173</v>
      </c>
      <c r="J9667" t="str">
        <f t="shared" ref="J9667:J9730" si="302">B9667&amp;C9667&amp;E9667&amp;IF(C9667="Skog",F9667&amp;G9667,"")</f>
        <v>1505SkogMineraljordBlandingsskogMiddels</v>
      </c>
      <c r="K9667" s="111">
        <v>-3.4741824145851954</v>
      </c>
      <c r="L9667" s="111">
        <v>0.85306406685236758</v>
      </c>
      <c r="M9667" s="111">
        <v>6.3979989500968365E-2</v>
      </c>
      <c r="N9667" s="112">
        <f t="shared" ref="N9667:N9730" si="303">SUM(K9667:M9667)</f>
        <v>-2.5571383582318594</v>
      </c>
    </row>
    <row r="9668" spans="1:14" x14ac:dyDescent="0.25">
      <c r="A9668" s="111" t="s">
        <v>847</v>
      </c>
      <c r="B9668" s="111">
        <f>INDEX(kommuner!C:C,MATCH(_xlfn.NUMBERVALUE(A9668),kommuner!B:B,0))</f>
        <v>1505</v>
      </c>
      <c r="C9668" s="111" t="s">
        <v>127</v>
      </c>
      <c r="D9668" s="111" t="s">
        <v>127</v>
      </c>
      <c r="E9668" s="111" t="s">
        <v>126</v>
      </c>
      <c r="F9668" s="111" t="s">
        <v>179</v>
      </c>
      <c r="G9668" s="111" t="s">
        <v>186</v>
      </c>
      <c r="H9668" s="111" t="s">
        <v>179</v>
      </c>
      <c r="I9668" s="111" t="s">
        <v>186</v>
      </c>
      <c r="J9668" t="str">
        <f t="shared" si="302"/>
        <v>1505SkogMineraljordBlandingsskogSærs høy</v>
      </c>
      <c r="K9668" s="111">
        <v>-2.9395925245326562</v>
      </c>
      <c r="L9668" s="111">
        <v>0.85306406685236758</v>
      </c>
      <c r="M9668" s="111">
        <v>6.3979989500968365E-2</v>
      </c>
      <c r="N9668" s="112">
        <f t="shared" si="303"/>
        <v>-2.0225484681793202</v>
      </c>
    </row>
    <row r="9669" spans="1:14" x14ac:dyDescent="0.25">
      <c r="A9669" s="111" t="s">
        <v>847</v>
      </c>
      <c r="B9669" s="111">
        <f>INDEX(kommuner!C:C,MATCH(_xlfn.NUMBERVALUE(A9669),kommuner!B:B,0))</f>
        <v>1505</v>
      </c>
      <c r="C9669" s="111" t="s">
        <v>127</v>
      </c>
      <c r="D9669" s="111" t="s">
        <v>127</v>
      </c>
      <c r="E9669" s="111" t="s">
        <v>126</v>
      </c>
      <c r="F9669" s="111" t="s">
        <v>185</v>
      </c>
      <c r="G9669" s="111" t="s">
        <v>180</v>
      </c>
      <c r="H9669" s="111" t="s">
        <v>185</v>
      </c>
      <c r="I9669" s="111" t="s">
        <v>180</v>
      </c>
      <c r="J9669" t="str">
        <f t="shared" si="302"/>
        <v>1505SkogMineraljordLauvskogHøy</v>
      </c>
      <c r="K9669" s="111">
        <v>-3.9961118073383664</v>
      </c>
      <c r="L9669" s="111">
        <v>0.85306406685236758</v>
      </c>
      <c r="M9669" s="111">
        <v>6.3979989500968365E-2</v>
      </c>
      <c r="N9669" s="112">
        <f t="shared" si="303"/>
        <v>-3.0790677509850304</v>
      </c>
    </row>
    <row r="9670" spans="1:14" x14ac:dyDescent="0.25">
      <c r="A9670" s="111" t="s">
        <v>847</v>
      </c>
      <c r="B9670" s="111">
        <f>INDEX(kommuner!C:C,MATCH(_xlfn.NUMBERVALUE(A9670),kommuner!B:B,0))</f>
        <v>1505</v>
      </c>
      <c r="C9670" s="111" t="s">
        <v>127</v>
      </c>
      <c r="D9670" s="111" t="s">
        <v>127</v>
      </c>
      <c r="E9670" s="111" t="s">
        <v>126</v>
      </c>
      <c r="F9670" s="111" t="s">
        <v>185</v>
      </c>
      <c r="G9670" s="111" t="s">
        <v>167</v>
      </c>
      <c r="H9670" s="111" t="s">
        <v>185</v>
      </c>
      <c r="I9670" s="111" t="s">
        <v>167</v>
      </c>
      <c r="J9670" t="str">
        <f t="shared" si="302"/>
        <v>1505SkogMineraljordLauvskogImpediment</v>
      </c>
      <c r="K9670" s="111">
        <v>-1.0417316356348201</v>
      </c>
      <c r="L9670" s="111">
        <v>0.85306406685236758</v>
      </c>
      <c r="M9670" s="111">
        <v>6.3979989500968365E-2</v>
      </c>
      <c r="N9670" s="112">
        <f t="shared" si="303"/>
        <v>-0.12468757928148413</v>
      </c>
    </row>
    <row r="9671" spans="1:14" x14ac:dyDescent="0.25">
      <c r="A9671" s="111" t="s">
        <v>847</v>
      </c>
      <c r="B9671" s="111">
        <f>INDEX(kommuner!C:C,MATCH(_xlfn.NUMBERVALUE(A9671),kommuner!B:B,0))</f>
        <v>1505</v>
      </c>
      <c r="C9671" s="111" t="s">
        <v>127</v>
      </c>
      <c r="D9671" s="111" t="s">
        <v>127</v>
      </c>
      <c r="E9671" s="111" t="s">
        <v>126</v>
      </c>
      <c r="F9671" s="111" t="s">
        <v>185</v>
      </c>
      <c r="G9671" s="111" t="s">
        <v>190</v>
      </c>
      <c r="H9671" s="111" t="s">
        <v>185</v>
      </c>
      <c r="I9671" s="111" t="s">
        <v>190</v>
      </c>
      <c r="J9671" t="str">
        <f t="shared" si="302"/>
        <v>1505SkogMineraljordLauvskogLav</v>
      </c>
      <c r="K9671" s="111">
        <v>-8.9748170935426599E-2</v>
      </c>
      <c r="L9671" s="111">
        <v>0.85306406685236758</v>
      </c>
      <c r="M9671" s="111">
        <v>6.3979989500968365E-2</v>
      </c>
      <c r="N9671" s="112">
        <f t="shared" si="303"/>
        <v>0.82729588541790933</v>
      </c>
    </row>
    <row r="9672" spans="1:14" x14ac:dyDescent="0.25">
      <c r="A9672" s="111" t="s">
        <v>847</v>
      </c>
      <c r="B9672" s="111">
        <f>INDEX(kommuner!C:C,MATCH(_xlfn.NUMBERVALUE(A9672),kommuner!B:B,0))</f>
        <v>1505</v>
      </c>
      <c r="C9672" s="111" t="s">
        <v>127</v>
      </c>
      <c r="D9672" s="111" t="s">
        <v>127</v>
      </c>
      <c r="E9672" s="111" t="s">
        <v>126</v>
      </c>
      <c r="F9672" s="111" t="s">
        <v>185</v>
      </c>
      <c r="G9672" s="111" t="s">
        <v>173</v>
      </c>
      <c r="H9672" s="111" t="s">
        <v>185</v>
      </c>
      <c r="I9672" s="111" t="s">
        <v>173</v>
      </c>
      <c r="J9672" t="str">
        <f t="shared" si="302"/>
        <v>1505SkogMineraljordLauvskogMiddels</v>
      </c>
      <c r="K9672" s="111">
        <v>-2.4407766010203638</v>
      </c>
      <c r="L9672" s="111">
        <v>0.85306406685236758</v>
      </c>
      <c r="M9672" s="111">
        <v>6.3979989500968365E-2</v>
      </c>
      <c r="N9672" s="112">
        <f t="shared" si="303"/>
        <v>-1.523732544667028</v>
      </c>
    </row>
    <row r="9673" spans="1:14" x14ac:dyDescent="0.25">
      <c r="A9673" s="111" t="s">
        <v>847</v>
      </c>
      <c r="B9673" s="111">
        <f>INDEX(kommuner!C:C,MATCH(_xlfn.NUMBERVALUE(A9673),kommuner!B:B,0))</f>
        <v>1505</v>
      </c>
      <c r="C9673" s="111" t="s">
        <v>127</v>
      </c>
      <c r="D9673" s="111" t="s">
        <v>127</v>
      </c>
      <c r="E9673" s="111" t="s">
        <v>126</v>
      </c>
      <c r="F9673" s="111" t="s">
        <v>185</v>
      </c>
      <c r="G9673" s="111" t="s">
        <v>186</v>
      </c>
      <c r="H9673" s="111" t="s">
        <v>185</v>
      </c>
      <c r="I9673" s="111" t="s">
        <v>186</v>
      </c>
      <c r="J9673" t="str">
        <f t="shared" si="302"/>
        <v>1505SkogMineraljordLauvskogSærs høy</v>
      </c>
      <c r="K9673" s="111">
        <v>-3.6560473259425113</v>
      </c>
      <c r="L9673" s="111">
        <v>0.85306406685236758</v>
      </c>
      <c r="M9673" s="111">
        <v>6.3979989500968365E-2</v>
      </c>
      <c r="N9673" s="112">
        <f t="shared" si="303"/>
        <v>-2.7390032695891753</v>
      </c>
    </row>
    <row r="9674" spans="1:14" x14ac:dyDescent="0.25">
      <c r="A9674" s="111" t="s">
        <v>847</v>
      </c>
      <c r="B9674" s="111">
        <f>INDEX(kommuner!C:C,MATCH(_xlfn.NUMBERVALUE(A9674),kommuner!B:B,0))</f>
        <v>1505</v>
      </c>
      <c r="C9674" s="111" t="s">
        <v>127</v>
      </c>
      <c r="D9674" s="111" t="s">
        <v>127</v>
      </c>
      <c r="E9674" s="111" t="s">
        <v>123</v>
      </c>
      <c r="F9674" s="111" t="s">
        <v>172</v>
      </c>
      <c r="G9674" s="111" t="s">
        <v>180</v>
      </c>
      <c r="H9674" s="111" t="s">
        <v>172</v>
      </c>
      <c r="I9674" s="111" t="s">
        <v>180</v>
      </c>
      <c r="J9674" t="str">
        <f t="shared" si="302"/>
        <v>1505SkogOrganisk jordBarskogHøy</v>
      </c>
      <c r="K9674" s="111">
        <v>-2.5184559031994138</v>
      </c>
      <c r="L9674" s="111">
        <v>0.92784825435236762</v>
      </c>
      <c r="M9674" s="111">
        <v>0.46518126042825314</v>
      </c>
      <c r="N9674" s="112">
        <f t="shared" si="303"/>
        <v>-1.1254263884187932</v>
      </c>
    </row>
    <row r="9675" spans="1:14" x14ac:dyDescent="0.25">
      <c r="A9675" s="111" t="s">
        <v>847</v>
      </c>
      <c r="B9675" s="111">
        <f>INDEX(kommuner!C:C,MATCH(_xlfn.NUMBERVALUE(A9675),kommuner!B:B,0))</f>
        <v>1505</v>
      </c>
      <c r="C9675" s="111" t="s">
        <v>127</v>
      </c>
      <c r="D9675" s="111" t="s">
        <v>127</v>
      </c>
      <c r="E9675" s="111" t="s">
        <v>123</v>
      </c>
      <c r="F9675" s="111" t="s">
        <v>172</v>
      </c>
      <c r="G9675" s="111" t="s">
        <v>167</v>
      </c>
      <c r="H9675" s="111" t="s">
        <v>172</v>
      </c>
      <c r="I9675" s="111" t="s">
        <v>167</v>
      </c>
      <c r="J9675" t="str">
        <f t="shared" si="302"/>
        <v>1505SkogOrganisk jordBarskogImpediment</v>
      </c>
      <c r="K9675" s="111">
        <v>-0.17137422385314094</v>
      </c>
      <c r="L9675" s="111">
        <v>0.92784825435236762</v>
      </c>
      <c r="M9675" s="111">
        <v>0.46510463492953991</v>
      </c>
      <c r="N9675" s="112">
        <f t="shared" si="303"/>
        <v>1.2215786654287666</v>
      </c>
    </row>
    <row r="9676" spans="1:14" x14ac:dyDescent="0.25">
      <c r="A9676" s="111" t="s">
        <v>847</v>
      </c>
      <c r="B9676" s="111">
        <f>INDEX(kommuner!C:C,MATCH(_xlfn.NUMBERVALUE(A9676),kommuner!B:B,0))</f>
        <v>1505</v>
      </c>
      <c r="C9676" s="111" t="s">
        <v>127</v>
      </c>
      <c r="D9676" s="111" t="s">
        <v>127</v>
      </c>
      <c r="E9676" s="111" t="s">
        <v>123</v>
      </c>
      <c r="F9676" s="111" t="s">
        <v>172</v>
      </c>
      <c r="G9676" s="111" t="s">
        <v>190</v>
      </c>
      <c r="H9676" s="111" t="s">
        <v>172</v>
      </c>
      <c r="I9676" s="111" t="s">
        <v>190</v>
      </c>
      <c r="J9676" t="str">
        <f t="shared" si="302"/>
        <v>1505SkogOrganisk jordBarskogLav</v>
      </c>
      <c r="K9676" s="111">
        <v>-0.50666953101693391</v>
      </c>
      <c r="L9676" s="111">
        <v>0.92784825435236762</v>
      </c>
      <c r="M9676" s="111">
        <v>0.46510463492953991</v>
      </c>
      <c r="N9676" s="112">
        <f t="shared" si="303"/>
        <v>0.88628335826497362</v>
      </c>
    </row>
    <row r="9677" spans="1:14" x14ac:dyDescent="0.25">
      <c r="A9677" s="111" t="s">
        <v>847</v>
      </c>
      <c r="B9677" s="111">
        <f>INDEX(kommuner!C:C,MATCH(_xlfn.NUMBERVALUE(A9677),kommuner!B:B,0))</f>
        <v>1505</v>
      </c>
      <c r="C9677" s="111" t="s">
        <v>127</v>
      </c>
      <c r="D9677" s="111" t="s">
        <v>127</v>
      </c>
      <c r="E9677" s="111" t="s">
        <v>123</v>
      </c>
      <c r="F9677" s="111" t="s">
        <v>172</v>
      </c>
      <c r="G9677" s="111" t="s">
        <v>173</v>
      </c>
      <c r="H9677" s="111" t="s">
        <v>172</v>
      </c>
      <c r="I9677" s="111" t="s">
        <v>173</v>
      </c>
      <c r="J9677" t="str">
        <f t="shared" si="302"/>
        <v>1505SkogOrganisk jordBarskogMiddels</v>
      </c>
      <c r="K9677" s="111">
        <v>-1.5571490961494638</v>
      </c>
      <c r="L9677" s="111">
        <v>0.92784825435236762</v>
      </c>
      <c r="M9677" s="111">
        <v>0.46518126042825314</v>
      </c>
      <c r="N9677" s="112">
        <f t="shared" si="303"/>
        <v>-0.16411958136884308</v>
      </c>
    </row>
    <row r="9678" spans="1:14" x14ac:dyDescent="0.25">
      <c r="A9678" s="111" t="s">
        <v>847</v>
      </c>
      <c r="B9678" s="111">
        <f>INDEX(kommuner!C:C,MATCH(_xlfn.NUMBERVALUE(A9678),kommuner!B:B,0))</f>
        <v>1505</v>
      </c>
      <c r="C9678" s="111" t="s">
        <v>127</v>
      </c>
      <c r="D9678" s="111" t="s">
        <v>127</v>
      </c>
      <c r="E9678" s="111" t="s">
        <v>123</v>
      </c>
      <c r="F9678" s="111" t="s">
        <v>172</v>
      </c>
      <c r="G9678" s="111" t="s">
        <v>186</v>
      </c>
      <c r="H9678" s="111" t="s">
        <v>172</v>
      </c>
      <c r="I9678" s="111" t="s">
        <v>186</v>
      </c>
      <c r="J9678" t="str">
        <f t="shared" si="302"/>
        <v>1505SkogOrganisk jordBarskogSærs høy</v>
      </c>
      <c r="K9678" s="111">
        <v>2.5548655235722699</v>
      </c>
      <c r="L9678" s="111">
        <v>0.92784825435236762</v>
      </c>
      <c r="M9678" s="111">
        <v>0.46518126042825314</v>
      </c>
      <c r="N9678" s="112">
        <f t="shared" si="303"/>
        <v>3.9478950383528906</v>
      </c>
    </row>
    <row r="9679" spans="1:14" x14ac:dyDescent="0.25">
      <c r="A9679" s="111" t="s">
        <v>847</v>
      </c>
      <c r="B9679" s="111">
        <f>INDEX(kommuner!C:C,MATCH(_xlfn.NUMBERVALUE(A9679),kommuner!B:B,0))</f>
        <v>1505</v>
      </c>
      <c r="C9679" s="111" t="s">
        <v>127</v>
      </c>
      <c r="D9679" s="111" t="s">
        <v>127</v>
      </c>
      <c r="E9679" s="111" t="s">
        <v>123</v>
      </c>
      <c r="F9679" s="111" t="s">
        <v>179</v>
      </c>
      <c r="G9679" s="111" t="s">
        <v>180</v>
      </c>
      <c r="H9679" s="111" t="s">
        <v>179</v>
      </c>
      <c r="I9679" s="111" t="s">
        <v>180</v>
      </c>
      <c r="J9679" t="str">
        <f t="shared" si="302"/>
        <v>1505SkogOrganisk jordBlandingsskogHøy</v>
      </c>
      <c r="K9679" s="111">
        <v>-5.5554344456832343</v>
      </c>
      <c r="L9679" s="111">
        <v>0.92784825435236762</v>
      </c>
      <c r="M9679" s="111">
        <v>0.46510463492953991</v>
      </c>
      <c r="N9679" s="112">
        <f t="shared" si="303"/>
        <v>-4.1624815564013264</v>
      </c>
    </row>
    <row r="9680" spans="1:14" x14ac:dyDescent="0.25">
      <c r="A9680" s="111" t="s">
        <v>847</v>
      </c>
      <c r="B9680" s="111">
        <f>INDEX(kommuner!C:C,MATCH(_xlfn.NUMBERVALUE(A9680),kommuner!B:B,0))</f>
        <v>1505</v>
      </c>
      <c r="C9680" s="111" t="s">
        <v>127</v>
      </c>
      <c r="D9680" s="111" t="s">
        <v>127</v>
      </c>
      <c r="E9680" s="111" t="s">
        <v>123</v>
      </c>
      <c r="F9680" s="111" t="s">
        <v>179</v>
      </c>
      <c r="G9680" s="111" t="s">
        <v>167</v>
      </c>
      <c r="H9680" s="111" t="s">
        <v>179</v>
      </c>
      <c r="I9680" s="111" t="s">
        <v>167</v>
      </c>
      <c r="J9680" t="str">
        <f t="shared" si="302"/>
        <v>1505SkogOrganisk jordBlandingsskogImpediment</v>
      </c>
      <c r="K9680" s="111">
        <v>-0.28586344175800005</v>
      </c>
      <c r="L9680" s="111">
        <v>0.92784825435236762</v>
      </c>
      <c r="M9680" s="111">
        <v>0.46510463492953991</v>
      </c>
      <c r="N9680" s="112">
        <f t="shared" si="303"/>
        <v>1.1070894475239075</v>
      </c>
    </row>
    <row r="9681" spans="1:14" x14ac:dyDescent="0.25">
      <c r="A9681" s="111" t="s">
        <v>847</v>
      </c>
      <c r="B9681" s="111">
        <f>INDEX(kommuner!C:C,MATCH(_xlfn.NUMBERVALUE(A9681),kommuner!B:B,0))</f>
        <v>1505</v>
      </c>
      <c r="C9681" s="111" t="s">
        <v>127</v>
      </c>
      <c r="D9681" s="111" t="s">
        <v>127</v>
      </c>
      <c r="E9681" s="111" t="s">
        <v>123</v>
      </c>
      <c r="F9681" s="111" t="s">
        <v>179</v>
      </c>
      <c r="G9681" s="111" t="s">
        <v>190</v>
      </c>
      <c r="H9681" s="111" t="s">
        <v>179</v>
      </c>
      <c r="I9681" s="111" t="s">
        <v>190</v>
      </c>
      <c r="J9681" t="str">
        <f t="shared" si="302"/>
        <v>1505SkogOrganisk jordBlandingsskogLav</v>
      </c>
      <c r="K9681" s="111">
        <v>-1.2347339377887629</v>
      </c>
      <c r="L9681" s="111">
        <v>0.92784825435236762</v>
      </c>
      <c r="M9681" s="111">
        <v>0.46510463492953991</v>
      </c>
      <c r="N9681" s="112">
        <f t="shared" si="303"/>
        <v>0.15821895149314458</v>
      </c>
    </row>
    <row r="9682" spans="1:14" x14ac:dyDescent="0.25">
      <c r="A9682" s="111" t="s">
        <v>847</v>
      </c>
      <c r="B9682" s="111">
        <f>INDEX(kommuner!C:C,MATCH(_xlfn.NUMBERVALUE(A9682),kommuner!B:B,0))</f>
        <v>1505</v>
      </c>
      <c r="C9682" s="111" t="s">
        <v>127</v>
      </c>
      <c r="D9682" s="111" t="s">
        <v>127</v>
      </c>
      <c r="E9682" s="111" t="s">
        <v>123</v>
      </c>
      <c r="F9682" s="111" t="s">
        <v>179</v>
      </c>
      <c r="G9682" s="111" t="s">
        <v>173</v>
      </c>
      <c r="H9682" s="111" t="s">
        <v>179</v>
      </c>
      <c r="I9682" s="111" t="s">
        <v>173</v>
      </c>
      <c r="J9682" t="str">
        <f t="shared" si="302"/>
        <v>1505SkogOrganisk jordBlandingsskogMiddels</v>
      </c>
      <c r="K9682" s="111">
        <v>-2.4239591752717748</v>
      </c>
      <c r="L9682" s="111">
        <v>0.92784825435236762</v>
      </c>
      <c r="M9682" s="111">
        <v>0.46510463492953991</v>
      </c>
      <c r="N9682" s="112">
        <f t="shared" si="303"/>
        <v>-1.0310062859898674</v>
      </c>
    </row>
    <row r="9683" spans="1:14" x14ac:dyDescent="0.25">
      <c r="A9683" s="111" t="s">
        <v>847</v>
      </c>
      <c r="B9683" s="111">
        <f>INDEX(kommuner!C:C,MATCH(_xlfn.NUMBERVALUE(A9683),kommuner!B:B,0))</f>
        <v>1505</v>
      </c>
      <c r="C9683" s="111" t="s">
        <v>127</v>
      </c>
      <c r="D9683" s="111" t="s">
        <v>127</v>
      </c>
      <c r="E9683" s="111" t="s">
        <v>123</v>
      </c>
      <c r="F9683" s="111" t="s">
        <v>179</v>
      </c>
      <c r="G9683" s="111" t="s">
        <v>186</v>
      </c>
      <c r="H9683" s="111" t="s">
        <v>179</v>
      </c>
      <c r="I9683" s="111" t="s">
        <v>186</v>
      </c>
      <c r="J9683" t="str">
        <f t="shared" si="302"/>
        <v>1505SkogOrganisk jordBlandingsskogSærs høy</v>
      </c>
      <c r="K9683" s="111">
        <v>-1.5726115302258048</v>
      </c>
      <c r="L9683" s="111">
        <v>0.92784825435236762</v>
      </c>
      <c r="M9683" s="111">
        <v>0.46510463492953991</v>
      </c>
      <c r="N9683" s="112">
        <f t="shared" si="303"/>
        <v>-0.17965864094389727</v>
      </c>
    </row>
    <row r="9684" spans="1:14" x14ac:dyDescent="0.25">
      <c r="A9684" s="111" t="s">
        <v>847</v>
      </c>
      <c r="B9684" s="111">
        <f>INDEX(kommuner!C:C,MATCH(_xlfn.NUMBERVALUE(A9684),kommuner!B:B,0))</f>
        <v>1505</v>
      </c>
      <c r="C9684" s="111" t="s">
        <v>127</v>
      </c>
      <c r="D9684" s="111" t="s">
        <v>127</v>
      </c>
      <c r="E9684" s="111" t="s">
        <v>123</v>
      </c>
      <c r="F9684" s="111" t="s">
        <v>185</v>
      </c>
      <c r="G9684" s="111" t="s">
        <v>180</v>
      </c>
      <c r="H9684" s="111" t="s">
        <v>185</v>
      </c>
      <c r="I9684" s="111" t="s">
        <v>180</v>
      </c>
      <c r="J9684" t="str">
        <f t="shared" si="302"/>
        <v>1505SkogOrganisk jordLauvskogHøy</v>
      </c>
      <c r="K9684" s="111">
        <v>-1.9913688882377358</v>
      </c>
      <c r="L9684" s="111">
        <v>0.92784825435236762</v>
      </c>
      <c r="M9684" s="111">
        <v>0.46510463492953991</v>
      </c>
      <c r="N9684" s="112">
        <f t="shared" si="303"/>
        <v>-0.59841599895582831</v>
      </c>
    </row>
    <row r="9685" spans="1:14" x14ac:dyDescent="0.25">
      <c r="A9685" s="111" t="s">
        <v>847</v>
      </c>
      <c r="B9685" s="111">
        <f>INDEX(kommuner!C:C,MATCH(_xlfn.NUMBERVALUE(A9685),kommuner!B:B,0))</f>
        <v>1505</v>
      </c>
      <c r="C9685" s="111" t="s">
        <v>127</v>
      </c>
      <c r="D9685" s="111" t="s">
        <v>127</v>
      </c>
      <c r="E9685" s="111" t="s">
        <v>123</v>
      </c>
      <c r="F9685" s="111" t="s">
        <v>185</v>
      </c>
      <c r="G9685" s="111" t="s">
        <v>167</v>
      </c>
      <c r="H9685" s="111" t="s">
        <v>185</v>
      </c>
      <c r="I9685" s="111" t="s">
        <v>167</v>
      </c>
      <c r="J9685" t="str">
        <f t="shared" si="302"/>
        <v>1505SkogOrganisk jordLauvskogImpediment</v>
      </c>
      <c r="K9685" s="111">
        <v>0.35000626494250675</v>
      </c>
      <c r="L9685" s="111">
        <v>0.92784825435236762</v>
      </c>
      <c r="M9685" s="111">
        <v>0.46510463492953991</v>
      </c>
      <c r="N9685" s="112">
        <f t="shared" si="303"/>
        <v>1.7429591542244141</v>
      </c>
    </row>
    <row r="9686" spans="1:14" x14ac:dyDescent="0.25">
      <c r="A9686" s="111" t="s">
        <v>847</v>
      </c>
      <c r="B9686" s="111">
        <f>INDEX(kommuner!C:C,MATCH(_xlfn.NUMBERVALUE(A9686),kommuner!B:B,0))</f>
        <v>1505</v>
      </c>
      <c r="C9686" s="111" t="s">
        <v>127</v>
      </c>
      <c r="D9686" s="111" t="s">
        <v>127</v>
      </c>
      <c r="E9686" s="111" t="s">
        <v>123</v>
      </c>
      <c r="F9686" s="111" t="s">
        <v>185</v>
      </c>
      <c r="G9686" s="111" t="s">
        <v>190</v>
      </c>
      <c r="H9686" s="111" t="s">
        <v>185</v>
      </c>
      <c r="I9686" s="111" t="s">
        <v>190</v>
      </c>
      <c r="J9686" t="str">
        <f t="shared" si="302"/>
        <v>1505SkogOrganisk jordLauvskogLav</v>
      </c>
      <c r="K9686" s="111">
        <v>1.1144075558526714</v>
      </c>
      <c r="L9686" s="111">
        <v>0.92784825435236762</v>
      </c>
      <c r="M9686" s="111">
        <v>0.46510463492953991</v>
      </c>
      <c r="N9686" s="112">
        <f t="shared" si="303"/>
        <v>2.5073604451345788</v>
      </c>
    </row>
    <row r="9687" spans="1:14" x14ac:dyDescent="0.25">
      <c r="A9687" s="111" t="s">
        <v>847</v>
      </c>
      <c r="B9687" s="111">
        <f>INDEX(kommuner!C:C,MATCH(_xlfn.NUMBERVALUE(A9687),kommuner!B:B,0))</f>
        <v>1505</v>
      </c>
      <c r="C9687" s="111" t="s">
        <v>127</v>
      </c>
      <c r="D9687" s="111" t="s">
        <v>127</v>
      </c>
      <c r="E9687" s="111" t="s">
        <v>123</v>
      </c>
      <c r="F9687" s="111" t="s">
        <v>185</v>
      </c>
      <c r="G9687" s="111" t="s">
        <v>173</v>
      </c>
      <c r="H9687" s="111" t="s">
        <v>185</v>
      </c>
      <c r="I9687" s="111" t="s">
        <v>173</v>
      </c>
      <c r="J9687" t="str">
        <f t="shared" si="302"/>
        <v>1505SkogOrganisk jordLauvskogMiddels</v>
      </c>
      <c r="K9687" s="111">
        <v>-0.62664468270982987</v>
      </c>
      <c r="L9687" s="111">
        <v>0.92784825435236762</v>
      </c>
      <c r="M9687" s="111">
        <v>0.46510463492953991</v>
      </c>
      <c r="N9687" s="112">
        <f t="shared" si="303"/>
        <v>0.76630820657207765</v>
      </c>
    </row>
    <row r="9688" spans="1:14" x14ac:dyDescent="0.25">
      <c r="A9688" s="111" t="s">
        <v>847</v>
      </c>
      <c r="B9688" s="111">
        <f>INDEX(kommuner!C:C,MATCH(_xlfn.NUMBERVALUE(A9688),kommuner!B:B,0))</f>
        <v>1505</v>
      </c>
      <c r="C9688" s="111" t="s">
        <v>127</v>
      </c>
      <c r="D9688" s="111" t="s">
        <v>127</v>
      </c>
      <c r="E9688" s="111" t="s">
        <v>123</v>
      </c>
      <c r="F9688" s="111" t="s">
        <v>185</v>
      </c>
      <c r="G9688" s="111" t="s">
        <v>186</v>
      </c>
      <c r="H9688" s="111" t="s">
        <v>185</v>
      </c>
      <c r="I9688" s="111" t="s">
        <v>186</v>
      </c>
      <c r="J9688" t="str">
        <f t="shared" si="302"/>
        <v>1505SkogOrganisk jordLauvskogSærs høy</v>
      </c>
      <c r="K9688" s="111">
        <v>-1.8997279926091779</v>
      </c>
      <c r="L9688" s="111">
        <v>0.92784825435236762</v>
      </c>
      <c r="M9688" s="111">
        <v>0.46510463492953991</v>
      </c>
      <c r="N9688" s="112">
        <f t="shared" si="303"/>
        <v>-0.50677510332727038</v>
      </c>
    </row>
    <row r="9689" spans="1:14" x14ac:dyDescent="0.25">
      <c r="A9689" s="111" t="s">
        <v>847</v>
      </c>
      <c r="B9689" s="111">
        <f>INDEX(kommuner!C:C,MATCH(_xlfn.NUMBERVALUE(A9689),kommuner!B:B,0))</f>
        <v>1505</v>
      </c>
      <c r="C9689" s="111" t="s">
        <v>83</v>
      </c>
      <c r="D9689" s="111" t="s">
        <v>83</v>
      </c>
      <c r="E9689" s="111" t="s">
        <v>126</v>
      </c>
      <c r="F9689" s="111" t="s">
        <v>139</v>
      </c>
      <c r="G9689" s="111" t="s">
        <v>139</v>
      </c>
      <c r="H9689" s="111" t="s">
        <v>139</v>
      </c>
      <c r="I9689" s="111" t="s">
        <v>139</v>
      </c>
      <c r="J9689" t="str">
        <f t="shared" si="302"/>
        <v>1505Utbygd arealMineraljord</v>
      </c>
      <c r="K9689" s="111">
        <v>-0.30524336409547759</v>
      </c>
      <c r="L9689" s="111">
        <v>0</v>
      </c>
      <c r="M9689" s="111">
        <v>1.303047089454229E-2</v>
      </c>
      <c r="N9689" s="112">
        <f t="shared" si="303"/>
        <v>-0.2922128932009353</v>
      </c>
    </row>
    <row r="9690" spans="1:14" x14ac:dyDescent="0.25">
      <c r="A9690" s="111" t="s">
        <v>847</v>
      </c>
      <c r="B9690" s="111">
        <f>INDEX(kommuner!C:C,MATCH(_xlfn.NUMBERVALUE(A9690),kommuner!B:B,0))</f>
        <v>1505</v>
      </c>
      <c r="C9690" s="111" t="s">
        <v>83</v>
      </c>
      <c r="D9690" s="111" t="s">
        <v>83</v>
      </c>
      <c r="E9690" s="111" t="s">
        <v>123</v>
      </c>
      <c r="F9690" s="111" t="s">
        <v>139</v>
      </c>
      <c r="G9690" s="111" t="s">
        <v>139</v>
      </c>
      <c r="H9690" s="111" t="s">
        <v>139</v>
      </c>
      <c r="I9690" s="111" t="s">
        <v>139</v>
      </c>
      <c r="J9690" t="str">
        <f t="shared" si="302"/>
        <v>1505Utbygd arealOrganisk jord</v>
      </c>
      <c r="K9690" s="111">
        <v>29.011421395201612</v>
      </c>
      <c r="L9690" s="111">
        <v>0</v>
      </c>
      <c r="M9690" s="111">
        <v>1.303047089454229E-2</v>
      </c>
      <c r="N9690" s="112">
        <f t="shared" si="303"/>
        <v>29.024451866096154</v>
      </c>
    </row>
    <row r="9691" spans="1:14" x14ac:dyDescent="0.25">
      <c r="A9691" s="111" t="s">
        <v>847</v>
      </c>
      <c r="B9691" s="111">
        <f>INDEX(kommuner!C:C,MATCH(_xlfn.NUMBERVALUE(A9691),kommuner!B:B,0))</f>
        <v>1505</v>
      </c>
      <c r="C9691" s="111" t="s">
        <v>181</v>
      </c>
      <c r="D9691" s="111" t="s">
        <v>181</v>
      </c>
      <c r="E9691" s="111" t="s">
        <v>123</v>
      </c>
      <c r="F9691" s="111" t="s">
        <v>139</v>
      </c>
      <c r="G9691" s="111" t="s">
        <v>139</v>
      </c>
      <c r="H9691" s="111" t="s">
        <v>139</v>
      </c>
      <c r="I9691" s="111" t="s">
        <v>139</v>
      </c>
      <c r="J9691" t="str">
        <f t="shared" si="302"/>
        <v>1505Vann og myrOrganisk jord</v>
      </c>
      <c r="K9691" s="111">
        <v>-0.29766799726667431</v>
      </c>
      <c r="L9691" s="111">
        <v>0</v>
      </c>
      <c r="M9691" s="111">
        <v>0</v>
      </c>
      <c r="N9691" s="112">
        <f t="shared" si="303"/>
        <v>-0.29766799726667431</v>
      </c>
    </row>
    <row r="9692" spans="1:14" x14ac:dyDescent="0.25">
      <c r="A9692" s="111" t="s">
        <v>848</v>
      </c>
      <c r="B9692" s="111">
        <f>INDEX(kommuner!C:C,MATCH(_xlfn.NUMBERVALUE(A9692),kommuner!B:B,0))</f>
        <v>1511</v>
      </c>
      <c r="C9692" s="111" t="s">
        <v>82</v>
      </c>
      <c r="D9692" s="111" t="s">
        <v>82</v>
      </c>
      <c r="E9692" s="111" t="s">
        <v>126</v>
      </c>
      <c r="F9692" s="111" t="s">
        <v>139</v>
      </c>
      <c r="G9692" s="111" t="s">
        <v>139</v>
      </c>
      <c r="H9692" s="111" t="s">
        <v>139</v>
      </c>
      <c r="I9692" s="111" t="s">
        <v>139</v>
      </c>
      <c r="J9692" t="str">
        <f t="shared" si="302"/>
        <v>1511Annen utmarkMineraljord</v>
      </c>
      <c r="K9692" s="111">
        <v>-7.1122377479755403E-2</v>
      </c>
      <c r="L9692" s="111">
        <v>0</v>
      </c>
      <c r="M9692" s="111">
        <v>0</v>
      </c>
      <c r="N9692" s="112">
        <f t="shared" si="303"/>
        <v>-7.1122377479755403E-2</v>
      </c>
    </row>
    <row r="9693" spans="1:14" x14ac:dyDescent="0.25">
      <c r="A9693" s="111" t="s">
        <v>848</v>
      </c>
      <c r="B9693" s="111">
        <f>INDEX(kommuner!C:C,MATCH(_xlfn.NUMBERVALUE(A9693),kommuner!B:B,0))</f>
        <v>1511</v>
      </c>
      <c r="C9693" s="111" t="s">
        <v>121</v>
      </c>
      <c r="D9693" s="111" t="s">
        <v>121</v>
      </c>
      <c r="E9693" s="111" t="s">
        <v>126</v>
      </c>
      <c r="F9693" s="111" t="s">
        <v>139</v>
      </c>
      <c r="G9693" s="111" t="s">
        <v>139</v>
      </c>
      <c r="H9693" s="111" t="s">
        <v>139</v>
      </c>
      <c r="I9693" s="111" t="s">
        <v>139</v>
      </c>
      <c r="J9693" t="str">
        <f t="shared" si="302"/>
        <v>1511BeiteMineraljord</v>
      </c>
      <c r="K9693" s="111">
        <v>-0.96338340838695502</v>
      </c>
      <c r="L9693" s="111">
        <v>0</v>
      </c>
      <c r="M9693" s="111">
        <v>1.2448711246839999E-7</v>
      </c>
      <c r="N9693" s="112">
        <f t="shared" si="303"/>
        <v>-0.96338328389984251</v>
      </c>
    </row>
    <row r="9694" spans="1:14" x14ac:dyDescent="0.25">
      <c r="A9694" s="111" t="s">
        <v>848</v>
      </c>
      <c r="B9694" s="111">
        <f>INDEX(kommuner!C:C,MATCH(_xlfn.NUMBERVALUE(A9694),kommuner!B:B,0))</f>
        <v>1511</v>
      </c>
      <c r="C9694" s="111" t="s">
        <v>121</v>
      </c>
      <c r="D9694" s="111" t="s">
        <v>121</v>
      </c>
      <c r="E9694" s="111" t="s">
        <v>123</v>
      </c>
      <c r="F9694" s="111" t="s">
        <v>139</v>
      </c>
      <c r="G9694" s="111" t="s">
        <v>139</v>
      </c>
      <c r="H9694" s="111" t="s">
        <v>139</v>
      </c>
      <c r="I9694" s="111" t="s">
        <v>139</v>
      </c>
      <c r="J9694" t="str">
        <f t="shared" si="302"/>
        <v>1511BeiteOrganisk jord</v>
      </c>
      <c r="K9694" s="111">
        <v>12.077525935985037</v>
      </c>
      <c r="L9694" s="111">
        <v>1.6412500000000001</v>
      </c>
      <c r="M9694" s="111">
        <v>0</v>
      </c>
      <c r="N9694" s="112">
        <f t="shared" si="303"/>
        <v>13.718775935985036</v>
      </c>
    </row>
    <row r="9695" spans="1:14" x14ac:dyDescent="0.25">
      <c r="A9695" s="111" t="s">
        <v>848</v>
      </c>
      <c r="B9695" s="111">
        <f>INDEX(kommuner!C:C,MATCH(_xlfn.NUMBERVALUE(A9695),kommuner!B:B,0))</f>
        <v>1511</v>
      </c>
      <c r="C9695" s="111" t="s">
        <v>84</v>
      </c>
      <c r="D9695" s="111" t="s">
        <v>84</v>
      </c>
      <c r="E9695" s="111" t="s">
        <v>126</v>
      </c>
      <c r="F9695" s="111" t="s">
        <v>139</v>
      </c>
      <c r="G9695" s="111" t="s">
        <v>139</v>
      </c>
      <c r="H9695" s="111" t="s">
        <v>139</v>
      </c>
      <c r="I9695" s="111" t="s">
        <v>139</v>
      </c>
      <c r="J9695" t="str">
        <f t="shared" si="302"/>
        <v>1511Dyrket markMineraljord</v>
      </c>
      <c r="K9695" s="111">
        <v>-0.19151115197201224</v>
      </c>
      <c r="L9695" s="111">
        <v>0</v>
      </c>
      <c r="M9695" s="111">
        <v>0</v>
      </c>
      <c r="N9695" s="112">
        <f t="shared" si="303"/>
        <v>-0.19151115197201224</v>
      </c>
    </row>
    <row r="9696" spans="1:14" x14ac:dyDescent="0.25">
      <c r="A9696" s="111" t="s">
        <v>848</v>
      </c>
      <c r="B9696" s="111">
        <f>INDEX(kommuner!C:C,MATCH(_xlfn.NUMBERVALUE(A9696),kommuner!B:B,0))</f>
        <v>1511</v>
      </c>
      <c r="C9696" s="111" t="s">
        <v>84</v>
      </c>
      <c r="D9696" s="111" t="s">
        <v>84</v>
      </c>
      <c r="E9696" s="111" t="s">
        <v>123</v>
      </c>
      <c r="F9696" s="111" t="s">
        <v>139</v>
      </c>
      <c r="G9696" s="111" t="s">
        <v>139</v>
      </c>
      <c r="H9696" s="111" t="s">
        <v>139</v>
      </c>
      <c r="I9696" s="111" t="s">
        <v>139</v>
      </c>
      <c r="J9696" t="str">
        <f t="shared" si="302"/>
        <v>1511Dyrket markOrganisk jord</v>
      </c>
      <c r="K9696" s="111">
        <v>28.726149366675592</v>
      </c>
      <c r="L9696" s="111">
        <v>1.45625</v>
      </c>
      <c r="M9696" s="111">
        <v>0</v>
      </c>
      <c r="N9696" s="112">
        <f t="shared" si="303"/>
        <v>30.182399366675593</v>
      </c>
    </row>
    <row r="9697" spans="1:14" x14ac:dyDescent="0.25">
      <c r="A9697" s="111" t="s">
        <v>848</v>
      </c>
      <c r="B9697" s="111">
        <f>INDEX(kommuner!C:C,MATCH(_xlfn.NUMBERVALUE(A9697),kommuner!B:B,0))</f>
        <v>1511</v>
      </c>
      <c r="C9697" s="111" t="s">
        <v>127</v>
      </c>
      <c r="D9697" s="111" t="s">
        <v>127</v>
      </c>
      <c r="E9697" s="111" t="s">
        <v>126</v>
      </c>
      <c r="F9697" s="111" t="s">
        <v>172</v>
      </c>
      <c r="G9697" s="111" t="s">
        <v>180</v>
      </c>
      <c r="H9697" s="111" t="s">
        <v>172</v>
      </c>
      <c r="I9697" s="111" t="s">
        <v>180</v>
      </c>
      <c r="J9697" t="str">
        <f t="shared" si="302"/>
        <v>1511SkogMineraljordBarskogHøy</v>
      </c>
      <c r="K9697" s="111">
        <v>-6.422849649670499</v>
      </c>
      <c r="L9697" s="111">
        <v>0.85306406685236758</v>
      </c>
      <c r="M9697" s="111">
        <v>6.4056614999681585E-2</v>
      </c>
      <c r="N9697" s="112">
        <f t="shared" si="303"/>
        <v>-5.5057289678184498</v>
      </c>
    </row>
    <row r="9698" spans="1:14" x14ac:dyDescent="0.25">
      <c r="A9698" s="111" t="s">
        <v>848</v>
      </c>
      <c r="B9698" s="111">
        <f>INDEX(kommuner!C:C,MATCH(_xlfn.NUMBERVALUE(A9698),kommuner!B:B,0))</f>
        <v>1511</v>
      </c>
      <c r="C9698" s="111" t="s">
        <v>127</v>
      </c>
      <c r="D9698" s="111" t="s">
        <v>127</v>
      </c>
      <c r="E9698" s="111" t="s">
        <v>126</v>
      </c>
      <c r="F9698" s="111" t="s">
        <v>172</v>
      </c>
      <c r="G9698" s="111" t="s">
        <v>167</v>
      </c>
      <c r="H9698" s="111" t="s">
        <v>172</v>
      </c>
      <c r="I9698" s="111" t="s">
        <v>167</v>
      </c>
      <c r="J9698" t="str">
        <f t="shared" si="302"/>
        <v>1511SkogMineraljordBarskogImpediment</v>
      </c>
      <c r="K9698" s="111">
        <v>-0.94873102042732593</v>
      </c>
      <c r="L9698" s="111">
        <v>0.85306406685236758</v>
      </c>
      <c r="M9698" s="111">
        <v>6.3979989500968365E-2</v>
      </c>
      <c r="N9698" s="112">
        <f t="shared" si="303"/>
        <v>-3.1686964073989993E-2</v>
      </c>
    </row>
    <row r="9699" spans="1:14" x14ac:dyDescent="0.25">
      <c r="A9699" s="111" t="s">
        <v>848</v>
      </c>
      <c r="B9699" s="111">
        <f>INDEX(kommuner!C:C,MATCH(_xlfn.NUMBERVALUE(A9699),kommuner!B:B,0))</f>
        <v>1511</v>
      </c>
      <c r="C9699" s="111" t="s">
        <v>127</v>
      </c>
      <c r="D9699" s="111" t="s">
        <v>127</v>
      </c>
      <c r="E9699" s="111" t="s">
        <v>126</v>
      </c>
      <c r="F9699" s="111" t="s">
        <v>172</v>
      </c>
      <c r="G9699" s="111" t="s">
        <v>190</v>
      </c>
      <c r="H9699" s="111" t="s">
        <v>172</v>
      </c>
      <c r="I9699" s="111" t="s">
        <v>190</v>
      </c>
      <c r="J9699" t="str">
        <f t="shared" si="302"/>
        <v>1511SkogMineraljordBarskogLav</v>
      </c>
      <c r="K9699" s="111">
        <v>-0.862084627791601</v>
      </c>
      <c r="L9699" s="111">
        <v>0.85306406685236758</v>
      </c>
      <c r="M9699" s="111">
        <v>6.3979989500968365E-2</v>
      </c>
      <c r="N9699" s="112">
        <f t="shared" si="303"/>
        <v>5.4959428561734941E-2</v>
      </c>
    </row>
    <row r="9700" spans="1:14" x14ac:dyDescent="0.25">
      <c r="A9700" s="111" t="s">
        <v>848</v>
      </c>
      <c r="B9700" s="111">
        <f>INDEX(kommuner!C:C,MATCH(_xlfn.NUMBERVALUE(A9700),kommuner!B:B,0))</f>
        <v>1511</v>
      </c>
      <c r="C9700" s="111" t="s">
        <v>127</v>
      </c>
      <c r="D9700" s="111" t="s">
        <v>127</v>
      </c>
      <c r="E9700" s="111" t="s">
        <v>126</v>
      </c>
      <c r="F9700" s="111" t="s">
        <v>172</v>
      </c>
      <c r="G9700" s="111" t="s">
        <v>173</v>
      </c>
      <c r="H9700" s="111" t="s">
        <v>172</v>
      </c>
      <c r="I9700" s="111" t="s">
        <v>173</v>
      </c>
      <c r="J9700" t="str">
        <f t="shared" si="302"/>
        <v>1511SkogMineraljordBarskogMiddels</v>
      </c>
      <c r="K9700" s="111">
        <v>-3.6406993276041288</v>
      </c>
      <c r="L9700" s="111">
        <v>0.85306406685236758</v>
      </c>
      <c r="M9700" s="111">
        <v>6.4056614999681585E-2</v>
      </c>
      <c r="N9700" s="112">
        <f t="shared" si="303"/>
        <v>-2.7235786457520796</v>
      </c>
    </row>
    <row r="9701" spans="1:14" x14ac:dyDescent="0.25">
      <c r="A9701" s="111" t="s">
        <v>848</v>
      </c>
      <c r="B9701" s="111">
        <f>INDEX(kommuner!C:C,MATCH(_xlfn.NUMBERVALUE(A9701),kommuner!B:B,0))</f>
        <v>1511</v>
      </c>
      <c r="C9701" s="111" t="s">
        <v>127</v>
      </c>
      <c r="D9701" s="111" t="s">
        <v>127</v>
      </c>
      <c r="E9701" s="111" t="s">
        <v>126</v>
      </c>
      <c r="F9701" s="111" t="s">
        <v>172</v>
      </c>
      <c r="G9701" s="111" t="s">
        <v>186</v>
      </c>
      <c r="H9701" s="111" t="s">
        <v>172</v>
      </c>
      <c r="I9701" s="111" t="s">
        <v>186</v>
      </c>
      <c r="J9701" t="str">
        <f t="shared" si="302"/>
        <v>1511SkogMineraljordBarskogSærs høy</v>
      </c>
      <c r="K9701" s="111">
        <v>0.12072674540874306</v>
      </c>
      <c r="L9701" s="111">
        <v>0.85306406685236758</v>
      </c>
      <c r="M9701" s="111">
        <v>6.4056614999681585E-2</v>
      </c>
      <c r="N9701" s="112">
        <f t="shared" si="303"/>
        <v>1.0378474272607923</v>
      </c>
    </row>
    <row r="9702" spans="1:14" x14ac:dyDescent="0.25">
      <c r="A9702" s="111" t="s">
        <v>848</v>
      </c>
      <c r="B9702" s="111">
        <f>INDEX(kommuner!C:C,MATCH(_xlfn.NUMBERVALUE(A9702),kommuner!B:B,0))</f>
        <v>1511</v>
      </c>
      <c r="C9702" s="111" t="s">
        <v>127</v>
      </c>
      <c r="D9702" s="111" t="s">
        <v>127</v>
      </c>
      <c r="E9702" s="111" t="s">
        <v>126</v>
      </c>
      <c r="F9702" s="111" t="s">
        <v>179</v>
      </c>
      <c r="G9702" s="111" t="s">
        <v>180</v>
      </c>
      <c r="H9702" s="111" t="s">
        <v>179</v>
      </c>
      <c r="I9702" s="111" t="s">
        <v>180</v>
      </c>
      <c r="J9702" t="str">
        <f t="shared" si="302"/>
        <v>1511SkogMineraljordBlandingsskogHøy</v>
      </c>
      <c r="K9702" s="111">
        <v>-7.1939050909469406</v>
      </c>
      <c r="L9702" s="111">
        <v>0.85306406685236758</v>
      </c>
      <c r="M9702" s="111">
        <v>6.3979989500968365E-2</v>
      </c>
      <c r="N9702" s="112">
        <f t="shared" si="303"/>
        <v>-6.2768610345936047</v>
      </c>
    </row>
    <row r="9703" spans="1:14" x14ac:dyDescent="0.25">
      <c r="A9703" s="111" t="s">
        <v>848</v>
      </c>
      <c r="B9703" s="111">
        <f>INDEX(kommuner!C:C,MATCH(_xlfn.NUMBERVALUE(A9703),kommuner!B:B,0))</f>
        <v>1511</v>
      </c>
      <c r="C9703" s="111" t="s">
        <v>127</v>
      </c>
      <c r="D9703" s="111" t="s">
        <v>127</v>
      </c>
      <c r="E9703" s="111" t="s">
        <v>126</v>
      </c>
      <c r="F9703" s="111" t="s">
        <v>179</v>
      </c>
      <c r="G9703" s="111" t="s">
        <v>167</v>
      </c>
      <c r="H9703" s="111" t="s">
        <v>179</v>
      </c>
      <c r="I9703" s="111" t="s">
        <v>167</v>
      </c>
      <c r="J9703" t="str">
        <f t="shared" si="302"/>
        <v>1511SkogMineraljordBlandingsskogImpediment</v>
      </c>
      <c r="K9703" s="111">
        <v>-1.0519587113170448</v>
      </c>
      <c r="L9703" s="111">
        <v>0.85306406685236758</v>
      </c>
      <c r="M9703" s="111">
        <v>6.3979989500968365E-2</v>
      </c>
      <c r="N9703" s="112">
        <f t="shared" si="303"/>
        <v>-0.13491465496370883</v>
      </c>
    </row>
    <row r="9704" spans="1:14" x14ac:dyDescent="0.25">
      <c r="A9704" s="111" t="s">
        <v>848</v>
      </c>
      <c r="B9704" s="111">
        <f>INDEX(kommuner!C:C,MATCH(_xlfn.NUMBERVALUE(A9704),kommuner!B:B,0))</f>
        <v>1511</v>
      </c>
      <c r="C9704" s="111" t="s">
        <v>127</v>
      </c>
      <c r="D9704" s="111" t="s">
        <v>127</v>
      </c>
      <c r="E9704" s="111" t="s">
        <v>126</v>
      </c>
      <c r="F9704" s="111" t="s">
        <v>179</v>
      </c>
      <c r="G9704" s="111" t="s">
        <v>190</v>
      </c>
      <c r="H9704" s="111" t="s">
        <v>179</v>
      </c>
      <c r="I9704" s="111" t="s">
        <v>190</v>
      </c>
      <c r="J9704" t="str">
        <f t="shared" si="302"/>
        <v>1511SkogMineraljordBlandingsskogLav</v>
      </c>
      <c r="K9704" s="111">
        <v>-1.7812179955424279</v>
      </c>
      <c r="L9704" s="111">
        <v>0.85306406685236758</v>
      </c>
      <c r="M9704" s="111">
        <v>6.3979989500968365E-2</v>
      </c>
      <c r="N9704" s="112">
        <f t="shared" si="303"/>
        <v>-0.86417393918909191</v>
      </c>
    </row>
    <row r="9705" spans="1:14" x14ac:dyDescent="0.25">
      <c r="A9705" s="111" t="s">
        <v>848</v>
      </c>
      <c r="B9705" s="111">
        <f>INDEX(kommuner!C:C,MATCH(_xlfn.NUMBERVALUE(A9705),kommuner!B:B,0))</f>
        <v>1511</v>
      </c>
      <c r="C9705" s="111" t="s">
        <v>127</v>
      </c>
      <c r="D9705" s="111" t="s">
        <v>127</v>
      </c>
      <c r="E9705" s="111" t="s">
        <v>126</v>
      </c>
      <c r="F9705" s="111" t="s">
        <v>179</v>
      </c>
      <c r="G9705" s="111" t="s">
        <v>173</v>
      </c>
      <c r="H9705" s="111" t="s">
        <v>179</v>
      </c>
      <c r="I9705" s="111" t="s">
        <v>173</v>
      </c>
      <c r="J9705" t="str">
        <f t="shared" si="302"/>
        <v>1511SkogMineraljordBlandingsskogMiddels</v>
      </c>
      <c r="K9705" s="111">
        <v>-3.4741824145851954</v>
      </c>
      <c r="L9705" s="111">
        <v>0.85306406685236758</v>
      </c>
      <c r="M9705" s="111">
        <v>6.3979989500968365E-2</v>
      </c>
      <c r="N9705" s="112">
        <f t="shared" si="303"/>
        <v>-2.5571383582318594</v>
      </c>
    </row>
    <row r="9706" spans="1:14" x14ac:dyDescent="0.25">
      <c r="A9706" s="111" t="s">
        <v>848</v>
      </c>
      <c r="B9706" s="111">
        <f>INDEX(kommuner!C:C,MATCH(_xlfn.NUMBERVALUE(A9706),kommuner!B:B,0))</f>
        <v>1511</v>
      </c>
      <c r="C9706" s="111" t="s">
        <v>127</v>
      </c>
      <c r="D9706" s="111" t="s">
        <v>127</v>
      </c>
      <c r="E9706" s="111" t="s">
        <v>126</v>
      </c>
      <c r="F9706" s="111" t="s">
        <v>179</v>
      </c>
      <c r="G9706" s="111" t="s">
        <v>186</v>
      </c>
      <c r="H9706" s="111" t="s">
        <v>179</v>
      </c>
      <c r="I9706" s="111" t="s">
        <v>186</v>
      </c>
      <c r="J9706" t="str">
        <f t="shared" si="302"/>
        <v>1511SkogMineraljordBlandingsskogSærs høy</v>
      </c>
      <c r="K9706" s="111">
        <v>-2.9395925245326562</v>
      </c>
      <c r="L9706" s="111">
        <v>0.85306406685236758</v>
      </c>
      <c r="M9706" s="111">
        <v>6.3979989500968365E-2</v>
      </c>
      <c r="N9706" s="112">
        <f t="shared" si="303"/>
        <v>-2.0225484681793202</v>
      </c>
    </row>
    <row r="9707" spans="1:14" x14ac:dyDescent="0.25">
      <c r="A9707" s="111" t="s">
        <v>848</v>
      </c>
      <c r="B9707" s="111">
        <f>INDEX(kommuner!C:C,MATCH(_xlfn.NUMBERVALUE(A9707),kommuner!B:B,0))</f>
        <v>1511</v>
      </c>
      <c r="C9707" s="111" t="s">
        <v>127</v>
      </c>
      <c r="D9707" s="111" t="s">
        <v>127</v>
      </c>
      <c r="E9707" s="111" t="s">
        <v>126</v>
      </c>
      <c r="F9707" s="111" t="s">
        <v>185</v>
      </c>
      <c r="G9707" s="111" t="s">
        <v>180</v>
      </c>
      <c r="H9707" s="111" t="s">
        <v>185</v>
      </c>
      <c r="I9707" s="111" t="s">
        <v>180</v>
      </c>
      <c r="J9707" t="str">
        <f t="shared" si="302"/>
        <v>1511SkogMineraljordLauvskogHøy</v>
      </c>
      <c r="K9707" s="111">
        <v>-3.9961118073383664</v>
      </c>
      <c r="L9707" s="111">
        <v>0.85306406685236758</v>
      </c>
      <c r="M9707" s="111">
        <v>6.3979989500968365E-2</v>
      </c>
      <c r="N9707" s="112">
        <f t="shared" si="303"/>
        <v>-3.0790677509850304</v>
      </c>
    </row>
    <row r="9708" spans="1:14" x14ac:dyDescent="0.25">
      <c r="A9708" s="111" t="s">
        <v>848</v>
      </c>
      <c r="B9708" s="111">
        <f>INDEX(kommuner!C:C,MATCH(_xlfn.NUMBERVALUE(A9708),kommuner!B:B,0))</f>
        <v>1511</v>
      </c>
      <c r="C9708" s="111" t="s">
        <v>127</v>
      </c>
      <c r="D9708" s="111" t="s">
        <v>127</v>
      </c>
      <c r="E9708" s="111" t="s">
        <v>126</v>
      </c>
      <c r="F9708" s="111" t="s">
        <v>185</v>
      </c>
      <c r="G9708" s="111" t="s">
        <v>167</v>
      </c>
      <c r="H9708" s="111" t="s">
        <v>185</v>
      </c>
      <c r="I9708" s="111" t="s">
        <v>167</v>
      </c>
      <c r="J9708" t="str">
        <f t="shared" si="302"/>
        <v>1511SkogMineraljordLauvskogImpediment</v>
      </c>
      <c r="K9708" s="111">
        <v>-1.0417316356348201</v>
      </c>
      <c r="L9708" s="111">
        <v>0.85306406685236758</v>
      </c>
      <c r="M9708" s="111">
        <v>6.3979989500968365E-2</v>
      </c>
      <c r="N9708" s="112">
        <f t="shared" si="303"/>
        <v>-0.12468757928148413</v>
      </c>
    </row>
    <row r="9709" spans="1:14" x14ac:dyDescent="0.25">
      <c r="A9709" s="111" t="s">
        <v>848</v>
      </c>
      <c r="B9709" s="111">
        <f>INDEX(kommuner!C:C,MATCH(_xlfn.NUMBERVALUE(A9709),kommuner!B:B,0))</f>
        <v>1511</v>
      </c>
      <c r="C9709" s="111" t="s">
        <v>127</v>
      </c>
      <c r="D9709" s="111" t="s">
        <v>127</v>
      </c>
      <c r="E9709" s="111" t="s">
        <v>126</v>
      </c>
      <c r="F9709" s="111" t="s">
        <v>185</v>
      </c>
      <c r="G9709" s="111" t="s">
        <v>190</v>
      </c>
      <c r="H9709" s="111" t="s">
        <v>185</v>
      </c>
      <c r="I9709" s="111" t="s">
        <v>190</v>
      </c>
      <c r="J9709" t="str">
        <f t="shared" si="302"/>
        <v>1511SkogMineraljordLauvskogLav</v>
      </c>
      <c r="K9709" s="111">
        <v>-8.9748170935426599E-2</v>
      </c>
      <c r="L9709" s="111">
        <v>0.85306406685236758</v>
      </c>
      <c r="M9709" s="111">
        <v>6.3979989500968365E-2</v>
      </c>
      <c r="N9709" s="112">
        <f t="shared" si="303"/>
        <v>0.82729588541790933</v>
      </c>
    </row>
    <row r="9710" spans="1:14" x14ac:dyDescent="0.25">
      <c r="A9710" s="111" t="s">
        <v>848</v>
      </c>
      <c r="B9710" s="111">
        <f>INDEX(kommuner!C:C,MATCH(_xlfn.NUMBERVALUE(A9710),kommuner!B:B,0))</f>
        <v>1511</v>
      </c>
      <c r="C9710" s="111" t="s">
        <v>127</v>
      </c>
      <c r="D9710" s="111" t="s">
        <v>127</v>
      </c>
      <c r="E9710" s="111" t="s">
        <v>126</v>
      </c>
      <c r="F9710" s="111" t="s">
        <v>185</v>
      </c>
      <c r="G9710" s="111" t="s">
        <v>173</v>
      </c>
      <c r="H9710" s="111" t="s">
        <v>185</v>
      </c>
      <c r="I9710" s="111" t="s">
        <v>173</v>
      </c>
      <c r="J9710" t="str">
        <f t="shared" si="302"/>
        <v>1511SkogMineraljordLauvskogMiddels</v>
      </c>
      <c r="K9710" s="111">
        <v>-2.4407766010203638</v>
      </c>
      <c r="L9710" s="111">
        <v>0.85306406685236758</v>
      </c>
      <c r="M9710" s="111">
        <v>6.3979989500968365E-2</v>
      </c>
      <c r="N9710" s="112">
        <f t="shared" si="303"/>
        <v>-1.523732544667028</v>
      </c>
    </row>
    <row r="9711" spans="1:14" x14ac:dyDescent="0.25">
      <c r="A9711" s="111" t="s">
        <v>848</v>
      </c>
      <c r="B9711" s="111">
        <f>INDEX(kommuner!C:C,MATCH(_xlfn.NUMBERVALUE(A9711),kommuner!B:B,0))</f>
        <v>1511</v>
      </c>
      <c r="C9711" s="111" t="s">
        <v>127</v>
      </c>
      <c r="D9711" s="111" t="s">
        <v>127</v>
      </c>
      <c r="E9711" s="111" t="s">
        <v>126</v>
      </c>
      <c r="F9711" s="111" t="s">
        <v>185</v>
      </c>
      <c r="G9711" s="111" t="s">
        <v>186</v>
      </c>
      <c r="H9711" s="111" t="s">
        <v>185</v>
      </c>
      <c r="I9711" s="111" t="s">
        <v>186</v>
      </c>
      <c r="J9711" t="str">
        <f t="shared" si="302"/>
        <v>1511SkogMineraljordLauvskogSærs høy</v>
      </c>
      <c r="K9711" s="111">
        <v>-3.6560473259425113</v>
      </c>
      <c r="L9711" s="111">
        <v>0.85306406685236758</v>
      </c>
      <c r="M9711" s="111">
        <v>6.3979989500968365E-2</v>
      </c>
      <c r="N9711" s="112">
        <f t="shared" si="303"/>
        <v>-2.7390032695891753</v>
      </c>
    </row>
    <row r="9712" spans="1:14" x14ac:dyDescent="0.25">
      <c r="A9712" s="111" t="s">
        <v>848</v>
      </c>
      <c r="B9712" s="111">
        <f>INDEX(kommuner!C:C,MATCH(_xlfn.NUMBERVALUE(A9712),kommuner!B:B,0))</f>
        <v>1511</v>
      </c>
      <c r="C9712" s="111" t="s">
        <v>127</v>
      </c>
      <c r="D9712" s="111" t="s">
        <v>127</v>
      </c>
      <c r="E9712" s="111" t="s">
        <v>123</v>
      </c>
      <c r="F9712" s="111" t="s">
        <v>172</v>
      </c>
      <c r="G9712" s="111" t="s">
        <v>180</v>
      </c>
      <c r="H9712" s="111" t="s">
        <v>172</v>
      </c>
      <c r="I9712" s="111" t="s">
        <v>180</v>
      </c>
      <c r="J9712" t="str">
        <f t="shared" si="302"/>
        <v>1511SkogOrganisk jordBarskogHøy</v>
      </c>
      <c r="K9712" s="111">
        <v>-2.5184559031994138</v>
      </c>
      <c r="L9712" s="111">
        <v>0.92784825435236762</v>
      </c>
      <c r="M9712" s="111">
        <v>0.46518126042825314</v>
      </c>
      <c r="N9712" s="112">
        <f t="shared" si="303"/>
        <v>-1.1254263884187932</v>
      </c>
    </row>
    <row r="9713" spans="1:14" x14ac:dyDescent="0.25">
      <c r="A9713" s="111" t="s">
        <v>848</v>
      </c>
      <c r="B9713" s="111">
        <f>INDEX(kommuner!C:C,MATCH(_xlfn.NUMBERVALUE(A9713),kommuner!B:B,0))</f>
        <v>1511</v>
      </c>
      <c r="C9713" s="111" t="s">
        <v>127</v>
      </c>
      <c r="D9713" s="111" t="s">
        <v>127</v>
      </c>
      <c r="E9713" s="111" t="s">
        <v>123</v>
      </c>
      <c r="F9713" s="111" t="s">
        <v>172</v>
      </c>
      <c r="G9713" s="111" t="s">
        <v>167</v>
      </c>
      <c r="H9713" s="111" t="s">
        <v>172</v>
      </c>
      <c r="I9713" s="111" t="s">
        <v>167</v>
      </c>
      <c r="J9713" t="str">
        <f t="shared" si="302"/>
        <v>1511SkogOrganisk jordBarskogImpediment</v>
      </c>
      <c r="K9713" s="111">
        <v>-0.17137422385314094</v>
      </c>
      <c r="L9713" s="111">
        <v>0.92784825435236762</v>
      </c>
      <c r="M9713" s="111">
        <v>0.46510463492953991</v>
      </c>
      <c r="N9713" s="112">
        <f t="shared" si="303"/>
        <v>1.2215786654287666</v>
      </c>
    </row>
    <row r="9714" spans="1:14" x14ac:dyDescent="0.25">
      <c r="A9714" s="111" t="s">
        <v>848</v>
      </c>
      <c r="B9714" s="111">
        <f>INDEX(kommuner!C:C,MATCH(_xlfn.NUMBERVALUE(A9714),kommuner!B:B,0))</f>
        <v>1511</v>
      </c>
      <c r="C9714" s="111" t="s">
        <v>127</v>
      </c>
      <c r="D9714" s="111" t="s">
        <v>127</v>
      </c>
      <c r="E9714" s="111" t="s">
        <v>123</v>
      </c>
      <c r="F9714" s="111" t="s">
        <v>172</v>
      </c>
      <c r="G9714" s="111" t="s">
        <v>190</v>
      </c>
      <c r="H9714" s="111" t="s">
        <v>172</v>
      </c>
      <c r="I9714" s="111" t="s">
        <v>190</v>
      </c>
      <c r="J9714" t="str">
        <f t="shared" si="302"/>
        <v>1511SkogOrganisk jordBarskogLav</v>
      </c>
      <c r="K9714" s="111">
        <v>-0.50666953101693391</v>
      </c>
      <c r="L9714" s="111">
        <v>0.92784825435236762</v>
      </c>
      <c r="M9714" s="111">
        <v>0.46510463492953991</v>
      </c>
      <c r="N9714" s="112">
        <f t="shared" si="303"/>
        <v>0.88628335826497362</v>
      </c>
    </row>
    <row r="9715" spans="1:14" x14ac:dyDescent="0.25">
      <c r="A9715" s="111" t="s">
        <v>848</v>
      </c>
      <c r="B9715" s="111">
        <f>INDEX(kommuner!C:C,MATCH(_xlfn.NUMBERVALUE(A9715),kommuner!B:B,0))</f>
        <v>1511</v>
      </c>
      <c r="C9715" s="111" t="s">
        <v>127</v>
      </c>
      <c r="D9715" s="111" t="s">
        <v>127</v>
      </c>
      <c r="E9715" s="111" t="s">
        <v>123</v>
      </c>
      <c r="F9715" s="111" t="s">
        <v>172</v>
      </c>
      <c r="G9715" s="111" t="s">
        <v>173</v>
      </c>
      <c r="H9715" s="111" t="s">
        <v>172</v>
      </c>
      <c r="I9715" s="111" t="s">
        <v>173</v>
      </c>
      <c r="J9715" t="str">
        <f t="shared" si="302"/>
        <v>1511SkogOrganisk jordBarskogMiddels</v>
      </c>
      <c r="K9715" s="111">
        <v>-1.5571490961494638</v>
      </c>
      <c r="L9715" s="111">
        <v>0.92784825435236762</v>
      </c>
      <c r="M9715" s="111">
        <v>0.46518126042825314</v>
      </c>
      <c r="N9715" s="112">
        <f t="shared" si="303"/>
        <v>-0.16411958136884308</v>
      </c>
    </row>
    <row r="9716" spans="1:14" x14ac:dyDescent="0.25">
      <c r="A9716" s="111" t="s">
        <v>848</v>
      </c>
      <c r="B9716" s="111">
        <f>INDEX(kommuner!C:C,MATCH(_xlfn.NUMBERVALUE(A9716),kommuner!B:B,0))</f>
        <v>1511</v>
      </c>
      <c r="C9716" s="111" t="s">
        <v>127</v>
      </c>
      <c r="D9716" s="111" t="s">
        <v>127</v>
      </c>
      <c r="E9716" s="111" t="s">
        <v>123</v>
      </c>
      <c r="F9716" s="111" t="s">
        <v>172</v>
      </c>
      <c r="G9716" s="111" t="s">
        <v>186</v>
      </c>
      <c r="H9716" s="111" t="s">
        <v>172</v>
      </c>
      <c r="I9716" s="111" t="s">
        <v>186</v>
      </c>
      <c r="J9716" t="str">
        <f t="shared" si="302"/>
        <v>1511SkogOrganisk jordBarskogSærs høy</v>
      </c>
      <c r="K9716" s="111">
        <v>2.5548655235722699</v>
      </c>
      <c r="L9716" s="111">
        <v>0.92784825435236762</v>
      </c>
      <c r="M9716" s="111">
        <v>0.46518126042825314</v>
      </c>
      <c r="N9716" s="112">
        <f t="shared" si="303"/>
        <v>3.9478950383528906</v>
      </c>
    </row>
    <row r="9717" spans="1:14" x14ac:dyDescent="0.25">
      <c r="A9717" s="111" t="s">
        <v>848</v>
      </c>
      <c r="B9717" s="111">
        <f>INDEX(kommuner!C:C,MATCH(_xlfn.NUMBERVALUE(A9717),kommuner!B:B,0))</f>
        <v>1511</v>
      </c>
      <c r="C9717" s="111" t="s">
        <v>127</v>
      </c>
      <c r="D9717" s="111" t="s">
        <v>127</v>
      </c>
      <c r="E9717" s="111" t="s">
        <v>123</v>
      </c>
      <c r="F9717" s="111" t="s">
        <v>179</v>
      </c>
      <c r="G9717" s="111" t="s">
        <v>180</v>
      </c>
      <c r="H9717" s="111" t="s">
        <v>179</v>
      </c>
      <c r="I9717" s="111" t="s">
        <v>180</v>
      </c>
      <c r="J9717" t="str">
        <f t="shared" si="302"/>
        <v>1511SkogOrganisk jordBlandingsskogHøy</v>
      </c>
      <c r="K9717" s="111">
        <v>-5.5554344456832343</v>
      </c>
      <c r="L9717" s="111">
        <v>0.92784825435236762</v>
      </c>
      <c r="M9717" s="111">
        <v>0.46510463492953991</v>
      </c>
      <c r="N9717" s="112">
        <f t="shared" si="303"/>
        <v>-4.1624815564013264</v>
      </c>
    </row>
    <row r="9718" spans="1:14" x14ac:dyDescent="0.25">
      <c r="A9718" s="111" t="s">
        <v>848</v>
      </c>
      <c r="B9718" s="111">
        <f>INDEX(kommuner!C:C,MATCH(_xlfn.NUMBERVALUE(A9718),kommuner!B:B,0))</f>
        <v>1511</v>
      </c>
      <c r="C9718" s="111" t="s">
        <v>127</v>
      </c>
      <c r="D9718" s="111" t="s">
        <v>127</v>
      </c>
      <c r="E9718" s="111" t="s">
        <v>123</v>
      </c>
      <c r="F9718" s="111" t="s">
        <v>179</v>
      </c>
      <c r="G9718" s="111" t="s">
        <v>167</v>
      </c>
      <c r="H9718" s="111" t="s">
        <v>179</v>
      </c>
      <c r="I9718" s="111" t="s">
        <v>167</v>
      </c>
      <c r="J9718" t="str">
        <f t="shared" si="302"/>
        <v>1511SkogOrganisk jordBlandingsskogImpediment</v>
      </c>
      <c r="K9718" s="111">
        <v>-0.28586344175800005</v>
      </c>
      <c r="L9718" s="111">
        <v>0.92784825435236762</v>
      </c>
      <c r="M9718" s="111">
        <v>0.46510463492953991</v>
      </c>
      <c r="N9718" s="112">
        <f t="shared" si="303"/>
        <v>1.1070894475239075</v>
      </c>
    </row>
    <row r="9719" spans="1:14" x14ac:dyDescent="0.25">
      <c r="A9719" s="111" t="s">
        <v>848</v>
      </c>
      <c r="B9719" s="111">
        <f>INDEX(kommuner!C:C,MATCH(_xlfn.NUMBERVALUE(A9719),kommuner!B:B,0))</f>
        <v>1511</v>
      </c>
      <c r="C9719" s="111" t="s">
        <v>127</v>
      </c>
      <c r="D9719" s="111" t="s">
        <v>127</v>
      </c>
      <c r="E9719" s="111" t="s">
        <v>123</v>
      </c>
      <c r="F9719" s="111" t="s">
        <v>179</v>
      </c>
      <c r="G9719" s="111" t="s">
        <v>190</v>
      </c>
      <c r="H9719" s="111" t="s">
        <v>179</v>
      </c>
      <c r="I9719" s="111" t="s">
        <v>190</v>
      </c>
      <c r="J9719" t="str">
        <f t="shared" si="302"/>
        <v>1511SkogOrganisk jordBlandingsskogLav</v>
      </c>
      <c r="K9719" s="111">
        <v>-1.2347339377887629</v>
      </c>
      <c r="L9719" s="111">
        <v>0.92784825435236762</v>
      </c>
      <c r="M9719" s="111">
        <v>0.46510463492953991</v>
      </c>
      <c r="N9719" s="112">
        <f t="shared" si="303"/>
        <v>0.15821895149314458</v>
      </c>
    </row>
    <row r="9720" spans="1:14" x14ac:dyDescent="0.25">
      <c r="A9720" s="111" t="s">
        <v>848</v>
      </c>
      <c r="B9720" s="111">
        <f>INDEX(kommuner!C:C,MATCH(_xlfn.NUMBERVALUE(A9720),kommuner!B:B,0))</f>
        <v>1511</v>
      </c>
      <c r="C9720" s="111" t="s">
        <v>127</v>
      </c>
      <c r="D9720" s="111" t="s">
        <v>127</v>
      </c>
      <c r="E9720" s="111" t="s">
        <v>123</v>
      </c>
      <c r="F9720" s="111" t="s">
        <v>179</v>
      </c>
      <c r="G9720" s="111" t="s">
        <v>173</v>
      </c>
      <c r="H9720" s="111" t="s">
        <v>179</v>
      </c>
      <c r="I9720" s="111" t="s">
        <v>173</v>
      </c>
      <c r="J9720" t="str">
        <f t="shared" si="302"/>
        <v>1511SkogOrganisk jordBlandingsskogMiddels</v>
      </c>
      <c r="K9720" s="111">
        <v>-2.4239591752717748</v>
      </c>
      <c r="L9720" s="111">
        <v>0.92784825435236762</v>
      </c>
      <c r="M9720" s="111">
        <v>0.46510463492953991</v>
      </c>
      <c r="N9720" s="112">
        <f t="shared" si="303"/>
        <v>-1.0310062859898674</v>
      </c>
    </row>
    <row r="9721" spans="1:14" x14ac:dyDescent="0.25">
      <c r="A9721" s="111" t="s">
        <v>848</v>
      </c>
      <c r="B9721" s="111">
        <f>INDEX(kommuner!C:C,MATCH(_xlfn.NUMBERVALUE(A9721),kommuner!B:B,0))</f>
        <v>1511</v>
      </c>
      <c r="C9721" s="111" t="s">
        <v>127</v>
      </c>
      <c r="D9721" s="111" t="s">
        <v>127</v>
      </c>
      <c r="E9721" s="111" t="s">
        <v>123</v>
      </c>
      <c r="F9721" s="111" t="s">
        <v>179</v>
      </c>
      <c r="G9721" s="111" t="s">
        <v>186</v>
      </c>
      <c r="H9721" s="111" t="s">
        <v>179</v>
      </c>
      <c r="I9721" s="111" t="s">
        <v>186</v>
      </c>
      <c r="J9721" t="str">
        <f t="shared" si="302"/>
        <v>1511SkogOrganisk jordBlandingsskogSærs høy</v>
      </c>
      <c r="K9721" s="111">
        <v>-1.5726115302258048</v>
      </c>
      <c r="L9721" s="111">
        <v>0.92784825435236762</v>
      </c>
      <c r="M9721" s="111">
        <v>0.46510463492953991</v>
      </c>
      <c r="N9721" s="112">
        <f t="shared" si="303"/>
        <v>-0.17965864094389727</v>
      </c>
    </row>
    <row r="9722" spans="1:14" x14ac:dyDescent="0.25">
      <c r="A9722" s="111" t="s">
        <v>848</v>
      </c>
      <c r="B9722" s="111">
        <f>INDEX(kommuner!C:C,MATCH(_xlfn.NUMBERVALUE(A9722),kommuner!B:B,0))</f>
        <v>1511</v>
      </c>
      <c r="C9722" s="111" t="s">
        <v>127</v>
      </c>
      <c r="D9722" s="111" t="s">
        <v>127</v>
      </c>
      <c r="E9722" s="111" t="s">
        <v>123</v>
      </c>
      <c r="F9722" s="111" t="s">
        <v>185</v>
      </c>
      <c r="G9722" s="111" t="s">
        <v>180</v>
      </c>
      <c r="H9722" s="111" t="s">
        <v>185</v>
      </c>
      <c r="I9722" s="111" t="s">
        <v>180</v>
      </c>
      <c r="J9722" t="str">
        <f t="shared" si="302"/>
        <v>1511SkogOrganisk jordLauvskogHøy</v>
      </c>
      <c r="K9722" s="111">
        <v>-1.9913688882377358</v>
      </c>
      <c r="L9722" s="111">
        <v>0.92784825435236762</v>
      </c>
      <c r="M9722" s="111">
        <v>0.46510463492953991</v>
      </c>
      <c r="N9722" s="112">
        <f t="shared" si="303"/>
        <v>-0.59841599895582831</v>
      </c>
    </row>
    <row r="9723" spans="1:14" x14ac:dyDescent="0.25">
      <c r="A9723" s="111" t="s">
        <v>848</v>
      </c>
      <c r="B9723" s="111">
        <f>INDEX(kommuner!C:C,MATCH(_xlfn.NUMBERVALUE(A9723),kommuner!B:B,0))</f>
        <v>1511</v>
      </c>
      <c r="C9723" s="111" t="s">
        <v>127</v>
      </c>
      <c r="D9723" s="111" t="s">
        <v>127</v>
      </c>
      <c r="E9723" s="111" t="s">
        <v>123</v>
      </c>
      <c r="F9723" s="111" t="s">
        <v>185</v>
      </c>
      <c r="G9723" s="111" t="s">
        <v>167</v>
      </c>
      <c r="H9723" s="111" t="s">
        <v>185</v>
      </c>
      <c r="I9723" s="111" t="s">
        <v>167</v>
      </c>
      <c r="J9723" t="str">
        <f t="shared" si="302"/>
        <v>1511SkogOrganisk jordLauvskogImpediment</v>
      </c>
      <c r="K9723" s="111">
        <v>0.35000626494250675</v>
      </c>
      <c r="L9723" s="111">
        <v>0.92784825435236762</v>
      </c>
      <c r="M9723" s="111">
        <v>0.46510463492953991</v>
      </c>
      <c r="N9723" s="112">
        <f t="shared" si="303"/>
        <v>1.7429591542244141</v>
      </c>
    </row>
    <row r="9724" spans="1:14" x14ac:dyDescent="0.25">
      <c r="A9724" s="111" t="s">
        <v>848</v>
      </c>
      <c r="B9724" s="111">
        <f>INDEX(kommuner!C:C,MATCH(_xlfn.NUMBERVALUE(A9724),kommuner!B:B,0))</f>
        <v>1511</v>
      </c>
      <c r="C9724" s="111" t="s">
        <v>127</v>
      </c>
      <c r="D9724" s="111" t="s">
        <v>127</v>
      </c>
      <c r="E9724" s="111" t="s">
        <v>123</v>
      </c>
      <c r="F9724" s="111" t="s">
        <v>185</v>
      </c>
      <c r="G9724" s="111" t="s">
        <v>190</v>
      </c>
      <c r="H9724" s="111" t="s">
        <v>185</v>
      </c>
      <c r="I9724" s="111" t="s">
        <v>190</v>
      </c>
      <c r="J9724" t="str">
        <f t="shared" si="302"/>
        <v>1511SkogOrganisk jordLauvskogLav</v>
      </c>
      <c r="K9724" s="111">
        <v>1.1144075558526714</v>
      </c>
      <c r="L9724" s="111">
        <v>0.92784825435236762</v>
      </c>
      <c r="M9724" s="111">
        <v>0.46510463492953991</v>
      </c>
      <c r="N9724" s="112">
        <f t="shared" si="303"/>
        <v>2.5073604451345788</v>
      </c>
    </row>
    <row r="9725" spans="1:14" x14ac:dyDescent="0.25">
      <c r="A9725" s="111" t="s">
        <v>848</v>
      </c>
      <c r="B9725" s="111">
        <f>INDEX(kommuner!C:C,MATCH(_xlfn.NUMBERVALUE(A9725),kommuner!B:B,0))</f>
        <v>1511</v>
      </c>
      <c r="C9725" s="111" t="s">
        <v>127</v>
      </c>
      <c r="D9725" s="111" t="s">
        <v>127</v>
      </c>
      <c r="E9725" s="111" t="s">
        <v>123</v>
      </c>
      <c r="F9725" s="111" t="s">
        <v>185</v>
      </c>
      <c r="G9725" s="111" t="s">
        <v>173</v>
      </c>
      <c r="H9725" s="111" t="s">
        <v>185</v>
      </c>
      <c r="I9725" s="111" t="s">
        <v>173</v>
      </c>
      <c r="J9725" t="str">
        <f t="shared" si="302"/>
        <v>1511SkogOrganisk jordLauvskogMiddels</v>
      </c>
      <c r="K9725" s="111">
        <v>-0.62664468270982987</v>
      </c>
      <c r="L9725" s="111">
        <v>0.92784825435236762</v>
      </c>
      <c r="M9725" s="111">
        <v>0.46510463492953991</v>
      </c>
      <c r="N9725" s="112">
        <f t="shared" si="303"/>
        <v>0.76630820657207765</v>
      </c>
    </row>
    <row r="9726" spans="1:14" x14ac:dyDescent="0.25">
      <c r="A9726" s="111" t="s">
        <v>848</v>
      </c>
      <c r="B9726" s="111">
        <f>INDEX(kommuner!C:C,MATCH(_xlfn.NUMBERVALUE(A9726),kommuner!B:B,0))</f>
        <v>1511</v>
      </c>
      <c r="C9726" s="111" t="s">
        <v>127</v>
      </c>
      <c r="D9726" s="111" t="s">
        <v>127</v>
      </c>
      <c r="E9726" s="111" t="s">
        <v>123</v>
      </c>
      <c r="F9726" s="111" t="s">
        <v>185</v>
      </c>
      <c r="G9726" s="111" t="s">
        <v>186</v>
      </c>
      <c r="H9726" s="111" t="s">
        <v>185</v>
      </c>
      <c r="I9726" s="111" t="s">
        <v>186</v>
      </c>
      <c r="J9726" t="str">
        <f t="shared" si="302"/>
        <v>1511SkogOrganisk jordLauvskogSærs høy</v>
      </c>
      <c r="K9726" s="111">
        <v>-1.8997279926091779</v>
      </c>
      <c r="L9726" s="111">
        <v>0.92784825435236762</v>
      </c>
      <c r="M9726" s="111">
        <v>0.46510463492953991</v>
      </c>
      <c r="N9726" s="112">
        <f t="shared" si="303"/>
        <v>-0.50677510332727038</v>
      </c>
    </row>
    <row r="9727" spans="1:14" x14ac:dyDescent="0.25">
      <c r="A9727" s="111" t="s">
        <v>848</v>
      </c>
      <c r="B9727" s="111">
        <f>INDEX(kommuner!C:C,MATCH(_xlfn.NUMBERVALUE(A9727),kommuner!B:B,0))</f>
        <v>1511</v>
      </c>
      <c r="C9727" s="111" t="s">
        <v>83</v>
      </c>
      <c r="D9727" s="111" t="s">
        <v>83</v>
      </c>
      <c r="E9727" s="111" t="s">
        <v>126</v>
      </c>
      <c r="F9727" s="111" t="s">
        <v>139</v>
      </c>
      <c r="G9727" s="111" t="s">
        <v>139</v>
      </c>
      <c r="H9727" s="111" t="s">
        <v>139</v>
      </c>
      <c r="I9727" s="111" t="s">
        <v>139</v>
      </c>
      <c r="J9727" t="str">
        <f t="shared" si="302"/>
        <v>1511Utbygd arealMineraljord</v>
      </c>
      <c r="K9727" s="111">
        <v>-0.30524336409547759</v>
      </c>
      <c r="L9727" s="111">
        <v>0</v>
      </c>
      <c r="M9727" s="111">
        <v>1.303047089454229E-2</v>
      </c>
      <c r="N9727" s="112">
        <f t="shared" si="303"/>
        <v>-0.2922128932009353</v>
      </c>
    </row>
    <row r="9728" spans="1:14" x14ac:dyDescent="0.25">
      <c r="A9728" s="111" t="s">
        <v>848</v>
      </c>
      <c r="B9728" s="111">
        <f>INDEX(kommuner!C:C,MATCH(_xlfn.NUMBERVALUE(A9728),kommuner!B:B,0))</f>
        <v>1511</v>
      </c>
      <c r="C9728" s="111" t="s">
        <v>83</v>
      </c>
      <c r="D9728" s="111" t="s">
        <v>83</v>
      </c>
      <c r="E9728" s="111" t="s">
        <v>123</v>
      </c>
      <c r="F9728" s="111" t="s">
        <v>139</v>
      </c>
      <c r="G9728" s="111" t="s">
        <v>139</v>
      </c>
      <c r="H9728" s="111" t="s">
        <v>139</v>
      </c>
      <c r="I9728" s="111" t="s">
        <v>139</v>
      </c>
      <c r="J9728" t="str">
        <f t="shared" si="302"/>
        <v>1511Utbygd arealOrganisk jord</v>
      </c>
      <c r="K9728" s="111">
        <v>29.011421395201612</v>
      </c>
      <c r="L9728" s="111">
        <v>0</v>
      </c>
      <c r="M9728" s="111">
        <v>1.303047089454229E-2</v>
      </c>
      <c r="N9728" s="112">
        <f t="shared" si="303"/>
        <v>29.024451866096154</v>
      </c>
    </row>
    <row r="9729" spans="1:14" x14ac:dyDescent="0.25">
      <c r="A9729" s="111" t="s">
        <v>848</v>
      </c>
      <c r="B9729" s="111">
        <f>INDEX(kommuner!C:C,MATCH(_xlfn.NUMBERVALUE(A9729),kommuner!B:B,0))</f>
        <v>1511</v>
      </c>
      <c r="C9729" s="111" t="s">
        <v>181</v>
      </c>
      <c r="D9729" s="111" t="s">
        <v>181</v>
      </c>
      <c r="E9729" s="111" t="s">
        <v>123</v>
      </c>
      <c r="F9729" s="111" t="s">
        <v>139</v>
      </c>
      <c r="G9729" s="111" t="s">
        <v>139</v>
      </c>
      <c r="H9729" s="111" t="s">
        <v>139</v>
      </c>
      <c r="I9729" s="111" t="s">
        <v>139</v>
      </c>
      <c r="J9729" t="str">
        <f t="shared" si="302"/>
        <v>1511Vann og myrOrganisk jord</v>
      </c>
      <c r="K9729" s="111">
        <v>-0.29766799726667431</v>
      </c>
      <c r="L9729" s="111">
        <v>0</v>
      </c>
      <c r="M9729" s="111">
        <v>0</v>
      </c>
      <c r="N9729" s="112">
        <f t="shared" si="303"/>
        <v>-0.29766799726667431</v>
      </c>
    </row>
    <row r="9730" spans="1:14" x14ac:dyDescent="0.25">
      <c r="A9730" s="111" t="s">
        <v>849</v>
      </c>
      <c r="B9730" s="111">
        <f>INDEX(kommuner!C:C,MATCH(_xlfn.NUMBERVALUE(A9730),kommuner!B:B,0))</f>
        <v>1514</v>
      </c>
      <c r="C9730" s="111" t="s">
        <v>82</v>
      </c>
      <c r="D9730" s="111" t="s">
        <v>82</v>
      </c>
      <c r="E9730" s="111" t="s">
        <v>126</v>
      </c>
      <c r="F9730" s="111" t="s">
        <v>139</v>
      </c>
      <c r="G9730" s="111" t="s">
        <v>139</v>
      </c>
      <c r="H9730" s="111" t="s">
        <v>139</v>
      </c>
      <c r="I9730" s="111" t="s">
        <v>139</v>
      </c>
      <c r="J9730" t="str">
        <f t="shared" si="302"/>
        <v>1514Annen utmarkMineraljord</v>
      </c>
      <c r="K9730" s="111">
        <v>-7.1122377479755403E-2</v>
      </c>
      <c r="L9730" s="111">
        <v>0</v>
      </c>
      <c r="M9730" s="111">
        <v>0</v>
      </c>
      <c r="N9730" s="112">
        <f t="shared" si="303"/>
        <v>-7.1122377479755403E-2</v>
      </c>
    </row>
    <row r="9731" spans="1:14" x14ac:dyDescent="0.25">
      <c r="A9731" s="111" t="s">
        <v>849</v>
      </c>
      <c r="B9731" s="111">
        <f>INDEX(kommuner!C:C,MATCH(_xlfn.NUMBERVALUE(A9731),kommuner!B:B,0))</f>
        <v>1514</v>
      </c>
      <c r="C9731" s="111" t="s">
        <v>121</v>
      </c>
      <c r="D9731" s="111" t="s">
        <v>121</v>
      </c>
      <c r="E9731" s="111" t="s">
        <v>126</v>
      </c>
      <c r="F9731" s="111" t="s">
        <v>139</v>
      </c>
      <c r="G9731" s="111" t="s">
        <v>139</v>
      </c>
      <c r="H9731" s="111" t="s">
        <v>139</v>
      </c>
      <c r="I9731" s="111" t="s">
        <v>139</v>
      </c>
      <c r="J9731" t="str">
        <f t="shared" ref="J9731:J9794" si="304">B9731&amp;C9731&amp;E9731&amp;IF(C9731="Skog",F9731&amp;G9731,"")</f>
        <v>1514BeiteMineraljord</v>
      </c>
      <c r="K9731" s="111">
        <v>-0.96338340838695502</v>
      </c>
      <c r="L9731" s="111">
        <v>0</v>
      </c>
      <c r="M9731" s="111">
        <v>1.2448711246839999E-7</v>
      </c>
      <c r="N9731" s="112">
        <f t="shared" ref="N9731:N9794" si="305">SUM(K9731:M9731)</f>
        <v>-0.96338328389984251</v>
      </c>
    </row>
    <row r="9732" spans="1:14" x14ac:dyDescent="0.25">
      <c r="A9732" s="111" t="s">
        <v>849</v>
      </c>
      <c r="B9732" s="111">
        <f>INDEX(kommuner!C:C,MATCH(_xlfn.NUMBERVALUE(A9732),kommuner!B:B,0))</f>
        <v>1514</v>
      </c>
      <c r="C9732" s="111" t="s">
        <v>121</v>
      </c>
      <c r="D9732" s="111" t="s">
        <v>121</v>
      </c>
      <c r="E9732" s="111" t="s">
        <v>123</v>
      </c>
      <c r="F9732" s="111" t="s">
        <v>139</v>
      </c>
      <c r="G9732" s="111" t="s">
        <v>139</v>
      </c>
      <c r="H9732" s="111" t="s">
        <v>139</v>
      </c>
      <c r="I9732" s="111" t="s">
        <v>139</v>
      </c>
      <c r="J9732" t="str">
        <f t="shared" si="304"/>
        <v>1514BeiteOrganisk jord</v>
      </c>
      <c r="K9732" s="111">
        <v>12.077525935985037</v>
      </c>
      <c r="L9732" s="111">
        <v>1.6412500000000001</v>
      </c>
      <c r="M9732" s="111">
        <v>0</v>
      </c>
      <c r="N9732" s="112">
        <f t="shared" si="305"/>
        <v>13.718775935985036</v>
      </c>
    </row>
    <row r="9733" spans="1:14" x14ac:dyDescent="0.25">
      <c r="A9733" s="111" t="s">
        <v>849</v>
      </c>
      <c r="B9733" s="111">
        <f>INDEX(kommuner!C:C,MATCH(_xlfn.NUMBERVALUE(A9733),kommuner!B:B,0))</f>
        <v>1514</v>
      </c>
      <c r="C9733" s="111" t="s">
        <v>84</v>
      </c>
      <c r="D9733" s="111" t="s">
        <v>84</v>
      </c>
      <c r="E9733" s="111" t="s">
        <v>126</v>
      </c>
      <c r="F9733" s="111" t="s">
        <v>139</v>
      </c>
      <c r="G9733" s="111" t="s">
        <v>139</v>
      </c>
      <c r="H9733" s="111" t="s">
        <v>139</v>
      </c>
      <c r="I9733" s="111" t="s">
        <v>139</v>
      </c>
      <c r="J9733" t="str">
        <f t="shared" si="304"/>
        <v>1514Dyrket markMineraljord</v>
      </c>
      <c r="K9733" s="111">
        <v>-0.19151115197201224</v>
      </c>
      <c r="L9733" s="111">
        <v>0</v>
      </c>
      <c r="M9733" s="111">
        <v>0</v>
      </c>
      <c r="N9733" s="112">
        <f t="shared" si="305"/>
        <v>-0.19151115197201224</v>
      </c>
    </row>
    <row r="9734" spans="1:14" x14ac:dyDescent="0.25">
      <c r="A9734" s="111" t="s">
        <v>849</v>
      </c>
      <c r="B9734" s="111">
        <f>INDEX(kommuner!C:C,MATCH(_xlfn.NUMBERVALUE(A9734),kommuner!B:B,0))</f>
        <v>1514</v>
      </c>
      <c r="C9734" s="111" t="s">
        <v>84</v>
      </c>
      <c r="D9734" s="111" t="s">
        <v>84</v>
      </c>
      <c r="E9734" s="111" t="s">
        <v>123</v>
      </c>
      <c r="F9734" s="111" t="s">
        <v>139</v>
      </c>
      <c r="G9734" s="111" t="s">
        <v>139</v>
      </c>
      <c r="H9734" s="111" t="s">
        <v>139</v>
      </c>
      <c r="I9734" s="111" t="s">
        <v>139</v>
      </c>
      <c r="J9734" t="str">
        <f t="shared" si="304"/>
        <v>1514Dyrket markOrganisk jord</v>
      </c>
      <c r="K9734" s="111">
        <v>28.726149366675592</v>
      </c>
      <c r="L9734" s="111">
        <v>1.45625</v>
      </c>
      <c r="M9734" s="111">
        <v>0</v>
      </c>
      <c r="N9734" s="112">
        <f t="shared" si="305"/>
        <v>30.182399366675593</v>
      </c>
    </row>
    <row r="9735" spans="1:14" x14ac:dyDescent="0.25">
      <c r="A9735" s="111" t="s">
        <v>849</v>
      </c>
      <c r="B9735" s="111">
        <f>INDEX(kommuner!C:C,MATCH(_xlfn.NUMBERVALUE(A9735),kommuner!B:B,0))</f>
        <v>1514</v>
      </c>
      <c r="C9735" s="111" t="s">
        <v>127</v>
      </c>
      <c r="D9735" s="111" t="s">
        <v>127</v>
      </c>
      <c r="E9735" s="111" t="s">
        <v>126</v>
      </c>
      <c r="F9735" s="111" t="s">
        <v>172</v>
      </c>
      <c r="G9735" s="111" t="s">
        <v>180</v>
      </c>
      <c r="H9735" s="111" t="s">
        <v>172</v>
      </c>
      <c r="I9735" s="111" t="s">
        <v>180</v>
      </c>
      <c r="J9735" t="str">
        <f t="shared" si="304"/>
        <v>1514SkogMineraljordBarskogHøy</v>
      </c>
      <c r="K9735" s="111">
        <v>-6.422849649670499</v>
      </c>
      <c r="L9735" s="111">
        <v>0.85306406685236758</v>
      </c>
      <c r="M9735" s="111">
        <v>6.4056614999681585E-2</v>
      </c>
      <c r="N9735" s="112">
        <f t="shared" si="305"/>
        <v>-5.5057289678184498</v>
      </c>
    </row>
    <row r="9736" spans="1:14" x14ac:dyDescent="0.25">
      <c r="A9736" s="111" t="s">
        <v>849</v>
      </c>
      <c r="B9736" s="111">
        <f>INDEX(kommuner!C:C,MATCH(_xlfn.NUMBERVALUE(A9736),kommuner!B:B,0))</f>
        <v>1514</v>
      </c>
      <c r="C9736" s="111" t="s">
        <v>127</v>
      </c>
      <c r="D9736" s="111" t="s">
        <v>127</v>
      </c>
      <c r="E9736" s="111" t="s">
        <v>126</v>
      </c>
      <c r="F9736" s="111" t="s">
        <v>172</v>
      </c>
      <c r="G9736" s="111" t="s">
        <v>167</v>
      </c>
      <c r="H9736" s="111" t="s">
        <v>172</v>
      </c>
      <c r="I9736" s="111" t="s">
        <v>167</v>
      </c>
      <c r="J9736" t="str">
        <f t="shared" si="304"/>
        <v>1514SkogMineraljordBarskogImpediment</v>
      </c>
      <c r="K9736" s="111">
        <v>-0.94873102042732593</v>
      </c>
      <c r="L9736" s="111">
        <v>0.85306406685236758</v>
      </c>
      <c r="M9736" s="111">
        <v>6.3979989500968365E-2</v>
      </c>
      <c r="N9736" s="112">
        <f t="shared" si="305"/>
        <v>-3.1686964073989993E-2</v>
      </c>
    </row>
    <row r="9737" spans="1:14" x14ac:dyDescent="0.25">
      <c r="A9737" s="111" t="s">
        <v>849</v>
      </c>
      <c r="B9737" s="111">
        <f>INDEX(kommuner!C:C,MATCH(_xlfn.NUMBERVALUE(A9737),kommuner!B:B,0))</f>
        <v>1514</v>
      </c>
      <c r="C9737" s="111" t="s">
        <v>127</v>
      </c>
      <c r="D9737" s="111" t="s">
        <v>127</v>
      </c>
      <c r="E9737" s="111" t="s">
        <v>126</v>
      </c>
      <c r="F9737" s="111" t="s">
        <v>172</v>
      </c>
      <c r="G9737" s="111" t="s">
        <v>190</v>
      </c>
      <c r="H9737" s="111" t="s">
        <v>172</v>
      </c>
      <c r="I9737" s="111" t="s">
        <v>190</v>
      </c>
      <c r="J9737" t="str">
        <f t="shared" si="304"/>
        <v>1514SkogMineraljordBarskogLav</v>
      </c>
      <c r="K9737" s="111">
        <v>-0.862084627791601</v>
      </c>
      <c r="L9737" s="111">
        <v>0.85306406685236758</v>
      </c>
      <c r="M9737" s="111">
        <v>6.3979989500968365E-2</v>
      </c>
      <c r="N9737" s="112">
        <f t="shared" si="305"/>
        <v>5.4959428561734941E-2</v>
      </c>
    </row>
    <row r="9738" spans="1:14" x14ac:dyDescent="0.25">
      <c r="A9738" s="111" t="s">
        <v>849</v>
      </c>
      <c r="B9738" s="111">
        <f>INDEX(kommuner!C:C,MATCH(_xlfn.NUMBERVALUE(A9738),kommuner!B:B,0))</f>
        <v>1514</v>
      </c>
      <c r="C9738" s="111" t="s">
        <v>127</v>
      </c>
      <c r="D9738" s="111" t="s">
        <v>127</v>
      </c>
      <c r="E9738" s="111" t="s">
        <v>126</v>
      </c>
      <c r="F9738" s="111" t="s">
        <v>172</v>
      </c>
      <c r="G9738" s="111" t="s">
        <v>173</v>
      </c>
      <c r="H9738" s="111" t="s">
        <v>172</v>
      </c>
      <c r="I9738" s="111" t="s">
        <v>173</v>
      </c>
      <c r="J9738" t="str">
        <f t="shared" si="304"/>
        <v>1514SkogMineraljordBarskogMiddels</v>
      </c>
      <c r="K9738" s="111">
        <v>-3.6406993276041288</v>
      </c>
      <c r="L9738" s="111">
        <v>0.85306406685236758</v>
      </c>
      <c r="M9738" s="111">
        <v>6.4056614999681585E-2</v>
      </c>
      <c r="N9738" s="112">
        <f t="shared" si="305"/>
        <v>-2.7235786457520796</v>
      </c>
    </row>
    <row r="9739" spans="1:14" x14ac:dyDescent="0.25">
      <c r="A9739" s="111" t="s">
        <v>849</v>
      </c>
      <c r="B9739" s="111">
        <f>INDEX(kommuner!C:C,MATCH(_xlfn.NUMBERVALUE(A9739),kommuner!B:B,0))</f>
        <v>1514</v>
      </c>
      <c r="C9739" s="111" t="s">
        <v>127</v>
      </c>
      <c r="D9739" s="111" t="s">
        <v>127</v>
      </c>
      <c r="E9739" s="111" t="s">
        <v>126</v>
      </c>
      <c r="F9739" s="111" t="s">
        <v>172</v>
      </c>
      <c r="G9739" s="111" t="s">
        <v>186</v>
      </c>
      <c r="H9739" s="111" t="s">
        <v>172</v>
      </c>
      <c r="I9739" s="111" t="s">
        <v>186</v>
      </c>
      <c r="J9739" t="str">
        <f t="shared" si="304"/>
        <v>1514SkogMineraljordBarskogSærs høy</v>
      </c>
      <c r="K9739" s="111">
        <v>0.12072674540874306</v>
      </c>
      <c r="L9739" s="111">
        <v>0.85306406685236758</v>
      </c>
      <c r="M9739" s="111">
        <v>6.4056614999681585E-2</v>
      </c>
      <c r="N9739" s="112">
        <f t="shared" si="305"/>
        <v>1.0378474272607923</v>
      </c>
    </row>
    <row r="9740" spans="1:14" x14ac:dyDescent="0.25">
      <c r="A9740" s="111" t="s">
        <v>849</v>
      </c>
      <c r="B9740" s="111">
        <f>INDEX(kommuner!C:C,MATCH(_xlfn.NUMBERVALUE(A9740),kommuner!B:B,0))</f>
        <v>1514</v>
      </c>
      <c r="C9740" s="111" t="s">
        <v>127</v>
      </c>
      <c r="D9740" s="111" t="s">
        <v>127</v>
      </c>
      <c r="E9740" s="111" t="s">
        <v>126</v>
      </c>
      <c r="F9740" s="111" t="s">
        <v>179</v>
      </c>
      <c r="G9740" s="111" t="s">
        <v>180</v>
      </c>
      <c r="H9740" s="111" t="s">
        <v>179</v>
      </c>
      <c r="I9740" s="111" t="s">
        <v>180</v>
      </c>
      <c r="J9740" t="str">
        <f t="shared" si="304"/>
        <v>1514SkogMineraljordBlandingsskogHøy</v>
      </c>
      <c r="K9740" s="111">
        <v>-7.1939050909469406</v>
      </c>
      <c r="L9740" s="111">
        <v>0.85306406685236758</v>
      </c>
      <c r="M9740" s="111">
        <v>6.3979989500968365E-2</v>
      </c>
      <c r="N9740" s="112">
        <f t="shared" si="305"/>
        <v>-6.2768610345936047</v>
      </c>
    </row>
    <row r="9741" spans="1:14" x14ac:dyDescent="0.25">
      <c r="A9741" s="111" t="s">
        <v>849</v>
      </c>
      <c r="B9741" s="111">
        <f>INDEX(kommuner!C:C,MATCH(_xlfn.NUMBERVALUE(A9741),kommuner!B:B,0))</f>
        <v>1514</v>
      </c>
      <c r="C9741" s="111" t="s">
        <v>127</v>
      </c>
      <c r="D9741" s="111" t="s">
        <v>127</v>
      </c>
      <c r="E9741" s="111" t="s">
        <v>126</v>
      </c>
      <c r="F9741" s="111" t="s">
        <v>179</v>
      </c>
      <c r="G9741" s="111" t="s">
        <v>167</v>
      </c>
      <c r="H9741" s="111" t="s">
        <v>179</v>
      </c>
      <c r="I9741" s="111" t="s">
        <v>167</v>
      </c>
      <c r="J9741" t="str">
        <f t="shared" si="304"/>
        <v>1514SkogMineraljordBlandingsskogImpediment</v>
      </c>
      <c r="K9741" s="111">
        <v>-1.0519587113170448</v>
      </c>
      <c r="L9741" s="111">
        <v>0.85306406685236758</v>
      </c>
      <c r="M9741" s="111">
        <v>6.3979989500968365E-2</v>
      </c>
      <c r="N9741" s="112">
        <f t="shared" si="305"/>
        <v>-0.13491465496370883</v>
      </c>
    </row>
    <row r="9742" spans="1:14" x14ac:dyDescent="0.25">
      <c r="A9742" s="111" t="s">
        <v>849</v>
      </c>
      <c r="B9742" s="111">
        <f>INDEX(kommuner!C:C,MATCH(_xlfn.NUMBERVALUE(A9742),kommuner!B:B,0))</f>
        <v>1514</v>
      </c>
      <c r="C9742" s="111" t="s">
        <v>127</v>
      </c>
      <c r="D9742" s="111" t="s">
        <v>127</v>
      </c>
      <c r="E9742" s="111" t="s">
        <v>126</v>
      </c>
      <c r="F9742" s="111" t="s">
        <v>179</v>
      </c>
      <c r="G9742" s="111" t="s">
        <v>190</v>
      </c>
      <c r="H9742" s="111" t="s">
        <v>179</v>
      </c>
      <c r="I9742" s="111" t="s">
        <v>190</v>
      </c>
      <c r="J9742" t="str">
        <f t="shared" si="304"/>
        <v>1514SkogMineraljordBlandingsskogLav</v>
      </c>
      <c r="K9742" s="111">
        <v>-1.7812179955424279</v>
      </c>
      <c r="L9742" s="111">
        <v>0.85306406685236758</v>
      </c>
      <c r="M9742" s="111">
        <v>6.3979989500968365E-2</v>
      </c>
      <c r="N9742" s="112">
        <f t="shared" si="305"/>
        <v>-0.86417393918909191</v>
      </c>
    </row>
    <row r="9743" spans="1:14" x14ac:dyDescent="0.25">
      <c r="A9743" s="111" t="s">
        <v>849</v>
      </c>
      <c r="B9743" s="111">
        <f>INDEX(kommuner!C:C,MATCH(_xlfn.NUMBERVALUE(A9743),kommuner!B:B,0))</f>
        <v>1514</v>
      </c>
      <c r="C9743" s="111" t="s">
        <v>127</v>
      </c>
      <c r="D9743" s="111" t="s">
        <v>127</v>
      </c>
      <c r="E9743" s="111" t="s">
        <v>126</v>
      </c>
      <c r="F9743" s="111" t="s">
        <v>179</v>
      </c>
      <c r="G9743" s="111" t="s">
        <v>173</v>
      </c>
      <c r="H9743" s="111" t="s">
        <v>179</v>
      </c>
      <c r="I9743" s="111" t="s">
        <v>173</v>
      </c>
      <c r="J9743" t="str">
        <f t="shared" si="304"/>
        <v>1514SkogMineraljordBlandingsskogMiddels</v>
      </c>
      <c r="K9743" s="111">
        <v>-3.4741824145851954</v>
      </c>
      <c r="L9743" s="111">
        <v>0.85306406685236758</v>
      </c>
      <c r="M9743" s="111">
        <v>6.3979989500968365E-2</v>
      </c>
      <c r="N9743" s="112">
        <f t="shared" si="305"/>
        <v>-2.5571383582318594</v>
      </c>
    </row>
    <row r="9744" spans="1:14" x14ac:dyDescent="0.25">
      <c r="A9744" s="111" t="s">
        <v>849</v>
      </c>
      <c r="B9744" s="111">
        <f>INDEX(kommuner!C:C,MATCH(_xlfn.NUMBERVALUE(A9744),kommuner!B:B,0))</f>
        <v>1514</v>
      </c>
      <c r="C9744" s="111" t="s">
        <v>127</v>
      </c>
      <c r="D9744" s="111" t="s">
        <v>127</v>
      </c>
      <c r="E9744" s="111" t="s">
        <v>126</v>
      </c>
      <c r="F9744" s="111" t="s">
        <v>179</v>
      </c>
      <c r="G9744" s="111" t="s">
        <v>186</v>
      </c>
      <c r="H9744" s="111" t="s">
        <v>179</v>
      </c>
      <c r="I9744" s="111" t="s">
        <v>186</v>
      </c>
      <c r="J9744" t="str">
        <f t="shared" si="304"/>
        <v>1514SkogMineraljordBlandingsskogSærs høy</v>
      </c>
      <c r="K9744" s="111">
        <v>-2.9395925245326562</v>
      </c>
      <c r="L9744" s="111">
        <v>0.85306406685236758</v>
      </c>
      <c r="M9744" s="111">
        <v>6.3979989500968365E-2</v>
      </c>
      <c r="N9744" s="112">
        <f t="shared" si="305"/>
        <v>-2.0225484681793202</v>
      </c>
    </row>
    <row r="9745" spans="1:14" x14ac:dyDescent="0.25">
      <c r="A9745" s="111" t="s">
        <v>849</v>
      </c>
      <c r="B9745" s="111">
        <f>INDEX(kommuner!C:C,MATCH(_xlfn.NUMBERVALUE(A9745),kommuner!B:B,0))</f>
        <v>1514</v>
      </c>
      <c r="C9745" s="111" t="s">
        <v>127</v>
      </c>
      <c r="D9745" s="111" t="s">
        <v>127</v>
      </c>
      <c r="E9745" s="111" t="s">
        <v>126</v>
      </c>
      <c r="F9745" s="111" t="s">
        <v>185</v>
      </c>
      <c r="G9745" s="111" t="s">
        <v>180</v>
      </c>
      <c r="H9745" s="111" t="s">
        <v>185</v>
      </c>
      <c r="I9745" s="111" t="s">
        <v>180</v>
      </c>
      <c r="J9745" t="str">
        <f t="shared" si="304"/>
        <v>1514SkogMineraljordLauvskogHøy</v>
      </c>
      <c r="K9745" s="111">
        <v>-3.9961118073383664</v>
      </c>
      <c r="L9745" s="111">
        <v>0.85306406685236758</v>
      </c>
      <c r="M9745" s="111">
        <v>6.3979989500968365E-2</v>
      </c>
      <c r="N9745" s="112">
        <f t="shared" si="305"/>
        <v>-3.0790677509850304</v>
      </c>
    </row>
    <row r="9746" spans="1:14" x14ac:dyDescent="0.25">
      <c r="A9746" s="111" t="s">
        <v>849</v>
      </c>
      <c r="B9746" s="111">
        <f>INDEX(kommuner!C:C,MATCH(_xlfn.NUMBERVALUE(A9746),kommuner!B:B,0))</f>
        <v>1514</v>
      </c>
      <c r="C9746" s="111" t="s">
        <v>127</v>
      </c>
      <c r="D9746" s="111" t="s">
        <v>127</v>
      </c>
      <c r="E9746" s="111" t="s">
        <v>126</v>
      </c>
      <c r="F9746" s="111" t="s">
        <v>185</v>
      </c>
      <c r="G9746" s="111" t="s">
        <v>167</v>
      </c>
      <c r="H9746" s="111" t="s">
        <v>185</v>
      </c>
      <c r="I9746" s="111" t="s">
        <v>167</v>
      </c>
      <c r="J9746" t="str">
        <f t="shared" si="304"/>
        <v>1514SkogMineraljordLauvskogImpediment</v>
      </c>
      <c r="K9746" s="111">
        <v>-1.0417316356348201</v>
      </c>
      <c r="L9746" s="111">
        <v>0.85306406685236758</v>
      </c>
      <c r="M9746" s="111">
        <v>6.3979989500968365E-2</v>
      </c>
      <c r="N9746" s="112">
        <f t="shared" si="305"/>
        <v>-0.12468757928148413</v>
      </c>
    </row>
    <row r="9747" spans="1:14" x14ac:dyDescent="0.25">
      <c r="A9747" s="111" t="s">
        <v>849</v>
      </c>
      <c r="B9747" s="111">
        <f>INDEX(kommuner!C:C,MATCH(_xlfn.NUMBERVALUE(A9747),kommuner!B:B,0))</f>
        <v>1514</v>
      </c>
      <c r="C9747" s="111" t="s">
        <v>127</v>
      </c>
      <c r="D9747" s="111" t="s">
        <v>127</v>
      </c>
      <c r="E9747" s="111" t="s">
        <v>126</v>
      </c>
      <c r="F9747" s="111" t="s">
        <v>185</v>
      </c>
      <c r="G9747" s="111" t="s">
        <v>190</v>
      </c>
      <c r="H9747" s="111" t="s">
        <v>185</v>
      </c>
      <c r="I9747" s="111" t="s">
        <v>190</v>
      </c>
      <c r="J9747" t="str">
        <f t="shared" si="304"/>
        <v>1514SkogMineraljordLauvskogLav</v>
      </c>
      <c r="K9747" s="111">
        <v>-8.9748170935426599E-2</v>
      </c>
      <c r="L9747" s="111">
        <v>0.85306406685236758</v>
      </c>
      <c r="M9747" s="111">
        <v>6.3979989500968365E-2</v>
      </c>
      <c r="N9747" s="112">
        <f t="shared" si="305"/>
        <v>0.82729588541790933</v>
      </c>
    </row>
    <row r="9748" spans="1:14" x14ac:dyDescent="0.25">
      <c r="A9748" s="111" t="s">
        <v>849</v>
      </c>
      <c r="B9748" s="111">
        <f>INDEX(kommuner!C:C,MATCH(_xlfn.NUMBERVALUE(A9748),kommuner!B:B,0))</f>
        <v>1514</v>
      </c>
      <c r="C9748" s="111" t="s">
        <v>127</v>
      </c>
      <c r="D9748" s="111" t="s">
        <v>127</v>
      </c>
      <c r="E9748" s="111" t="s">
        <v>126</v>
      </c>
      <c r="F9748" s="111" t="s">
        <v>185</v>
      </c>
      <c r="G9748" s="111" t="s">
        <v>173</v>
      </c>
      <c r="H9748" s="111" t="s">
        <v>185</v>
      </c>
      <c r="I9748" s="111" t="s">
        <v>173</v>
      </c>
      <c r="J9748" t="str">
        <f t="shared" si="304"/>
        <v>1514SkogMineraljordLauvskogMiddels</v>
      </c>
      <c r="K9748" s="111">
        <v>-2.4407766010203638</v>
      </c>
      <c r="L9748" s="111">
        <v>0.85306406685236758</v>
      </c>
      <c r="M9748" s="111">
        <v>6.3979989500968365E-2</v>
      </c>
      <c r="N9748" s="112">
        <f t="shared" si="305"/>
        <v>-1.523732544667028</v>
      </c>
    </row>
    <row r="9749" spans="1:14" x14ac:dyDescent="0.25">
      <c r="A9749" s="111" t="s">
        <v>849</v>
      </c>
      <c r="B9749" s="111">
        <f>INDEX(kommuner!C:C,MATCH(_xlfn.NUMBERVALUE(A9749),kommuner!B:B,0))</f>
        <v>1514</v>
      </c>
      <c r="C9749" s="111" t="s">
        <v>127</v>
      </c>
      <c r="D9749" s="111" t="s">
        <v>127</v>
      </c>
      <c r="E9749" s="111" t="s">
        <v>126</v>
      </c>
      <c r="F9749" s="111" t="s">
        <v>185</v>
      </c>
      <c r="G9749" s="111" t="s">
        <v>186</v>
      </c>
      <c r="H9749" s="111" t="s">
        <v>185</v>
      </c>
      <c r="I9749" s="111" t="s">
        <v>186</v>
      </c>
      <c r="J9749" t="str">
        <f t="shared" si="304"/>
        <v>1514SkogMineraljordLauvskogSærs høy</v>
      </c>
      <c r="K9749" s="111">
        <v>-3.6560473259425113</v>
      </c>
      <c r="L9749" s="111">
        <v>0.85306406685236758</v>
      </c>
      <c r="M9749" s="111">
        <v>6.3979989500968365E-2</v>
      </c>
      <c r="N9749" s="112">
        <f t="shared" si="305"/>
        <v>-2.7390032695891753</v>
      </c>
    </row>
    <row r="9750" spans="1:14" x14ac:dyDescent="0.25">
      <c r="A9750" s="111" t="s">
        <v>849</v>
      </c>
      <c r="B9750" s="111">
        <f>INDEX(kommuner!C:C,MATCH(_xlfn.NUMBERVALUE(A9750),kommuner!B:B,0))</f>
        <v>1514</v>
      </c>
      <c r="C9750" s="111" t="s">
        <v>127</v>
      </c>
      <c r="D9750" s="111" t="s">
        <v>127</v>
      </c>
      <c r="E9750" s="111" t="s">
        <v>123</v>
      </c>
      <c r="F9750" s="111" t="s">
        <v>172</v>
      </c>
      <c r="G9750" s="111" t="s">
        <v>180</v>
      </c>
      <c r="H9750" s="111" t="s">
        <v>172</v>
      </c>
      <c r="I9750" s="111" t="s">
        <v>180</v>
      </c>
      <c r="J9750" t="str">
        <f t="shared" si="304"/>
        <v>1514SkogOrganisk jordBarskogHøy</v>
      </c>
      <c r="K9750" s="111">
        <v>-2.5184559031994138</v>
      </c>
      <c r="L9750" s="111">
        <v>0.92784825435236762</v>
      </c>
      <c r="M9750" s="111">
        <v>0.46518126042825314</v>
      </c>
      <c r="N9750" s="112">
        <f t="shared" si="305"/>
        <v>-1.1254263884187932</v>
      </c>
    </row>
    <row r="9751" spans="1:14" x14ac:dyDescent="0.25">
      <c r="A9751" s="111" t="s">
        <v>849</v>
      </c>
      <c r="B9751" s="111">
        <f>INDEX(kommuner!C:C,MATCH(_xlfn.NUMBERVALUE(A9751),kommuner!B:B,0))</f>
        <v>1514</v>
      </c>
      <c r="C9751" s="111" t="s">
        <v>127</v>
      </c>
      <c r="D9751" s="111" t="s">
        <v>127</v>
      </c>
      <c r="E9751" s="111" t="s">
        <v>123</v>
      </c>
      <c r="F9751" s="111" t="s">
        <v>172</v>
      </c>
      <c r="G9751" s="111" t="s">
        <v>167</v>
      </c>
      <c r="H9751" s="111" t="s">
        <v>172</v>
      </c>
      <c r="I9751" s="111" t="s">
        <v>167</v>
      </c>
      <c r="J9751" t="str">
        <f t="shared" si="304"/>
        <v>1514SkogOrganisk jordBarskogImpediment</v>
      </c>
      <c r="K9751" s="111">
        <v>-0.17137422385314094</v>
      </c>
      <c r="L9751" s="111">
        <v>0.92784825435236762</v>
      </c>
      <c r="M9751" s="111">
        <v>0.46510463492953991</v>
      </c>
      <c r="N9751" s="112">
        <f t="shared" si="305"/>
        <v>1.2215786654287666</v>
      </c>
    </row>
    <row r="9752" spans="1:14" x14ac:dyDescent="0.25">
      <c r="A9752" s="111" t="s">
        <v>849</v>
      </c>
      <c r="B9752" s="111">
        <f>INDEX(kommuner!C:C,MATCH(_xlfn.NUMBERVALUE(A9752),kommuner!B:B,0))</f>
        <v>1514</v>
      </c>
      <c r="C9752" s="111" t="s">
        <v>127</v>
      </c>
      <c r="D9752" s="111" t="s">
        <v>127</v>
      </c>
      <c r="E9752" s="111" t="s">
        <v>123</v>
      </c>
      <c r="F9752" s="111" t="s">
        <v>172</v>
      </c>
      <c r="G9752" s="111" t="s">
        <v>190</v>
      </c>
      <c r="H9752" s="111" t="s">
        <v>172</v>
      </c>
      <c r="I9752" s="111" t="s">
        <v>190</v>
      </c>
      <c r="J9752" t="str">
        <f t="shared" si="304"/>
        <v>1514SkogOrganisk jordBarskogLav</v>
      </c>
      <c r="K9752" s="111">
        <v>-0.50666953101693391</v>
      </c>
      <c r="L9752" s="111">
        <v>0.92784825435236762</v>
      </c>
      <c r="M9752" s="111">
        <v>0.46510463492953991</v>
      </c>
      <c r="N9752" s="112">
        <f t="shared" si="305"/>
        <v>0.88628335826497362</v>
      </c>
    </row>
    <row r="9753" spans="1:14" x14ac:dyDescent="0.25">
      <c r="A9753" s="111" t="s">
        <v>849</v>
      </c>
      <c r="B9753" s="111">
        <f>INDEX(kommuner!C:C,MATCH(_xlfn.NUMBERVALUE(A9753),kommuner!B:B,0))</f>
        <v>1514</v>
      </c>
      <c r="C9753" s="111" t="s">
        <v>127</v>
      </c>
      <c r="D9753" s="111" t="s">
        <v>127</v>
      </c>
      <c r="E9753" s="111" t="s">
        <v>123</v>
      </c>
      <c r="F9753" s="111" t="s">
        <v>172</v>
      </c>
      <c r="G9753" s="111" t="s">
        <v>173</v>
      </c>
      <c r="H9753" s="111" t="s">
        <v>172</v>
      </c>
      <c r="I9753" s="111" t="s">
        <v>173</v>
      </c>
      <c r="J9753" t="str">
        <f t="shared" si="304"/>
        <v>1514SkogOrganisk jordBarskogMiddels</v>
      </c>
      <c r="K9753" s="111">
        <v>-1.5571490961494638</v>
      </c>
      <c r="L9753" s="111">
        <v>0.92784825435236762</v>
      </c>
      <c r="M9753" s="111">
        <v>0.46518126042825314</v>
      </c>
      <c r="N9753" s="112">
        <f t="shared" si="305"/>
        <v>-0.16411958136884308</v>
      </c>
    </row>
    <row r="9754" spans="1:14" x14ac:dyDescent="0.25">
      <c r="A9754" s="111" t="s">
        <v>849</v>
      </c>
      <c r="B9754" s="111">
        <f>INDEX(kommuner!C:C,MATCH(_xlfn.NUMBERVALUE(A9754),kommuner!B:B,0))</f>
        <v>1514</v>
      </c>
      <c r="C9754" s="111" t="s">
        <v>127</v>
      </c>
      <c r="D9754" s="111" t="s">
        <v>127</v>
      </c>
      <c r="E9754" s="111" t="s">
        <v>123</v>
      </c>
      <c r="F9754" s="111" t="s">
        <v>172</v>
      </c>
      <c r="G9754" s="111" t="s">
        <v>186</v>
      </c>
      <c r="H9754" s="111" t="s">
        <v>172</v>
      </c>
      <c r="I9754" s="111" t="s">
        <v>186</v>
      </c>
      <c r="J9754" t="str">
        <f t="shared" si="304"/>
        <v>1514SkogOrganisk jordBarskogSærs høy</v>
      </c>
      <c r="K9754" s="111">
        <v>2.5548655235722699</v>
      </c>
      <c r="L9754" s="111">
        <v>0.92784825435236762</v>
      </c>
      <c r="M9754" s="111">
        <v>0.46518126042825314</v>
      </c>
      <c r="N9754" s="112">
        <f t="shared" si="305"/>
        <v>3.9478950383528906</v>
      </c>
    </row>
    <row r="9755" spans="1:14" x14ac:dyDescent="0.25">
      <c r="A9755" s="111" t="s">
        <v>849</v>
      </c>
      <c r="B9755" s="111">
        <f>INDEX(kommuner!C:C,MATCH(_xlfn.NUMBERVALUE(A9755),kommuner!B:B,0))</f>
        <v>1514</v>
      </c>
      <c r="C9755" s="111" t="s">
        <v>127</v>
      </c>
      <c r="D9755" s="111" t="s">
        <v>127</v>
      </c>
      <c r="E9755" s="111" t="s">
        <v>123</v>
      </c>
      <c r="F9755" s="111" t="s">
        <v>179</v>
      </c>
      <c r="G9755" s="111" t="s">
        <v>180</v>
      </c>
      <c r="H9755" s="111" t="s">
        <v>179</v>
      </c>
      <c r="I9755" s="111" t="s">
        <v>180</v>
      </c>
      <c r="J9755" t="str">
        <f t="shared" si="304"/>
        <v>1514SkogOrganisk jordBlandingsskogHøy</v>
      </c>
      <c r="K9755" s="111">
        <v>-5.5554344456832343</v>
      </c>
      <c r="L9755" s="111">
        <v>0.92784825435236762</v>
      </c>
      <c r="M9755" s="111">
        <v>0.46510463492953991</v>
      </c>
      <c r="N9755" s="112">
        <f t="shared" si="305"/>
        <v>-4.1624815564013264</v>
      </c>
    </row>
    <row r="9756" spans="1:14" x14ac:dyDescent="0.25">
      <c r="A9756" s="111" t="s">
        <v>849</v>
      </c>
      <c r="B9756" s="111">
        <f>INDEX(kommuner!C:C,MATCH(_xlfn.NUMBERVALUE(A9756),kommuner!B:B,0))</f>
        <v>1514</v>
      </c>
      <c r="C9756" s="111" t="s">
        <v>127</v>
      </c>
      <c r="D9756" s="111" t="s">
        <v>127</v>
      </c>
      <c r="E9756" s="111" t="s">
        <v>123</v>
      </c>
      <c r="F9756" s="111" t="s">
        <v>179</v>
      </c>
      <c r="G9756" s="111" t="s">
        <v>167</v>
      </c>
      <c r="H9756" s="111" t="s">
        <v>179</v>
      </c>
      <c r="I9756" s="111" t="s">
        <v>167</v>
      </c>
      <c r="J9756" t="str">
        <f t="shared" si="304"/>
        <v>1514SkogOrganisk jordBlandingsskogImpediment</v>
      </c>
      <c r="K9756" s="111">
        <v>-0.28586344175800005</v>
      </c>
      <c r="L9756" s="111">
        <v>0.92784825435236762</v>
      </c>
      <c r="M9756" s="111">
        <v>0.46510463492953991</v>
      </c>
      <c r="N9756" s="112">
        <f t="shared" si="305"/>
        <v>1.1070894475239075</v>
      </c>
    </row>
    <row r="9757" spans="1:14" x14ac:dyDescent="0.25">
      <c r="A9757" s="111" t="s">
        <v>849</v>
      </c>
      <c r="B9757" s="111">
        <f>INDEX(kommuner!C:C,MATCH(_xlfn.NUMBERVALUE(A9757),kommuner!B:B,0))</f>
        <v>1514</v>
      </c>
      <c r="C9757" s="111" t="s">
        <v>127</v>
      </c>
      <c r="D9757" s="111" t="s">
        <v>127</v>
      </c>
      <c r="E9757" s="111" t="s">
        <v>123</v>
      </c>
      <c r="F9757" s="111" t="s">
        <v>179</v>
      </c>
      <c r="G9757" s="111" t="s">
        <v>190</v>
      </c>
      <c r="H9757" s="111" t="s">
        <v>179</v>
      </c>
      <c r="I9757" s="111" t="s">
        <v>190</v>
      </c>
      <c r="J9757" t="str">
        <f t="shared" si="304"/>
        <v>1514SkogOrganisk jordBlandingsskogLav</v>
      </c>
      <c r="K9757" s="111">
        <v>-1.2347339377887629</v>
      </c>
      <c r="L9757" s="111">
        <v>0.92784825435236762</v>
      </c>
      <c r="M9757" s="111">
        <v>0.46510463492953991</v>
      </c>
      <c r="N9757" s="112">
        <f t="shared" si="305"/>
        <v>0.15821895149314458</v>
      </c>
    </row>
    <row r="9758" spans="1:14" x14ac:dyDescent="0.25">
      <c r="A9758" s="111" t="s">
        <v>849</v>
      </c>
      <c r="B9758" s="111">
        <f>INDEX(kommuner!C:C,MATCH(_xlfn.NUMBERVALUE(A9758),kommuner!B:B,0))</f>
        <v>1514</v>
      </c>
      <c r="C9758" s="111" t="s">
        <v>127</v>
      </c>
      <c r="D9758" s="111" t="s">
        <v>127</v>
      </c>
      <c r="E9758" s="111" t="s">
        <v>123</v>
      </c>
      <c r="F9758" s="111" t="s">
        <v>179</v>
      </c>
      <c r="G9758" s="111" t="s">
        <v>173</v>
      </c>
      <c r="H9758" s="111" t="s">
        <v>179</v>
      </c>
      <c r="I9758" s="111" t="s">
        <v>173</v>
      </c>
      <c r="J9758" t="str">
        <f t="shared" si="304"/>
        <v>1514SkogOrganisk jordBlandingsskogMiddels</v>
      </c>
      <c r="K9758" s="111">
        <v>-2.4239591752717748</v>
      </c>
      <c r="L9758" s="111">
        <v>0.92784825435236762</v>
      </c>
      <c r="M9758" s="111">
        <v>0.46510463492953991</v>
      </c>
      <c r="N9758" s="112">
        <f t="shared" si="305"/>
        <v>-1.0310062859898674</v>
      </c>
    </row>
    <row r="9759" spans="1:14" x14ac:dyDescent="0.25">
      <c r="A9759" s="111" t="s">
        <v>849</v>
      </c>
      <c r="B9759" s="111">
        <f>INDEX(kommuner!C:C,MATCH(_xlfn.NUMBERVALUE(A9759),kommuner!B:B,0))</f>
        <v>1514</v>
      </c>
      <c r="C9759" s="111" t="s">
        <v>127</v>
      </c>
      <c r="D9759" s="111" t="s">
        <v>127</v>
      </c>
      <c r="E9759" s="111" t="s">
        <v>123</v>
      </c>
      <c r="F9759" s="111" t="s">
        <v>179</v>
      </c>
      <c r="G9759" s="111" t="s">
        <v>186</v>
      </c>
      <c r="H9759" s="111" t="s">
        <v>179</v>
      </c>
      <c r="I9759" s="111" t="s">
        <v>186</v>
      </c>
      <c r="J9759" t="str">
        <f t="shared" si="304"/>
        <v>1514SkogOrganisk jordBlandingsskogSærs høy</v>
      </c>
      <c r="K9759" s="111">
        <v>-1.5726115302258048</v>
      </c>
      <c r="L9759" s="111">
        <v>0.92784825435236762</v>
      </c>
      <c r="M9759" s="111">
        <v>0.46510463492953991</v>
      </c>
      <c r="N9759" s="112">
        <f t="shared" si="305"/>
        <v>-0.17965864094389727</v>
      </c>
    </row>
    <row r="9760" spans="1:14" x14ac:dyDescent="0.25">
      <c r="A9760" s="111" t="s">
        <v>849</v>
      </c>
      <c r="B9760" s="111">
        <f>INDEX(kommuner!C:C,MATCH(_xlfn.NUMBERVALUE(A9760),kommuner!B:B,0))</f>
        <v>1514</v>
      </c>
      <c r="C9760" s="111" t="s">
        <v>127</v>
      </c>
      <c r="D9760" s="111" t="s">
        <v>127</v>
      </c>
      <c r="E9760" s="111" t="s">
        <v>123</v>
      </c>
      <c r="F9760" s="111" t="s">
        <v>185</v>
      </c>
      <c r="G9760" s="111" t="s">
        <v>180</v>
      </c>
      <c r="H9760" s="111" t="s">
        <v>185</v>
      </c>
      <c r="I9760" s="111" t="s">
        <v>180</v>
      </c>
      <c r="J9760" t="str">
        <f t="shared" si="304"/>
        <v>1514SkogOrganisk jordLauvskogHøy</v>
      </c>
      <c r="K9760" s="111">
        <v>-1.9913688882377358</v>
      </c>
      <c r="L9760" s="111">
        <v>0.92784825435236762</v>
      </c>
      <c r="M9760" s="111">
        <v>0.46510463492953991</v>
      </c>
      <c r="N9760" s="112">
        <f t="shared" si="305"/>
        <v>-0.59841599895582831</v>
      </c>
    </row>
    <row r="9761" spans="1:14" x14ac:dyDescent="0.25">
      <c r="A9761" s="111" t="s">
        <v>849</v>
      </c>
      <c r="B9761" s="111">
        <f>INDEX(kommuner!C:C,MATCH(_xlfn.NUMBERVALUE(A9761),kommuner!B:B,0))</f>
        <v>1514</v>
      </c>
      <c r="C9761" s="111" t="s">
        <v>127</v>
      </c>
      <c r="D9761" s="111" t="s">
        <v>127</v>
      </c>
      <c r="E9761" s="111" t="s">
        <v>123</v>
      </c>
      <c r="F9761" s="111" t="s">
        <v>185</v>
      </c>
      <c r="G9761" s="111" t="s">
        <v>167</v>
      </c>
      <c r="H9761" s="111" t="s">
        <v>185</v>
      </c>
      <c r="I9761" s="111" t="s">
        <v>167</v>
      </c>
      <c r="J9761" t="str">
        <f t="shared" si="304"/>
        <v>1514SkogOrganisk jordLauvskogImpediment</v>
      </c>
      <c r="K9761" s="111">
        <v>0.35000626494250675</v>
      </c>
      <c r="L9761" s="111">
        <v>0.92784825435236762</v>
      </c>
      <c r="M9761" s="111">
        <v>0.46510463492953991</v>
      </c>
      <c r="N9761" s="112">
        <f t="shared" si="305"/>
        <v>1.7429591542244141</v>
      </c>
    </row>
    <row r="9762" spans="1:14" x14ac:dyDescent="0.25">
      <c r="A9762" s="111" t="s">
        <v>849</v>
      </c>
      <c r="B9762" s="111">
        <f>INDEX(kommuner!C:C,MATCH(_xlfn.NUMBERVALUE(A9762),kommuner!B:B,0))</f>
        <v>1514</v>
      </c>
      <c r="C9762" s="111" t="s">
        <v>127</v>
      </c>
      <c r="D9762" s="111" t="s">
        <v>127</v>
      </c>
      <c r="E9762" s="111" t="s">
        <v>123</v>
      </c>
      <c r="F9762" s="111" t="s">
        <v>185</v>
      </c>
      <c r="G9762" s="111" t="s">
        <v>190</v>
      </c>
      <c r="H9762" s="111" t="s">
        <v>185</v>
      </c>
      <c r="I9762" s="111" t="s">
        <v>190</v>
      </c>
      <c r="J9762" t="str">
        <f t="shared" si="304"/>
        <v>1514SkogOrganisk jordLauvskogLav</v>
      </c>
      <c r="K9762" s="111">
        <v>1.1144075558526714</v>
      </c>
      <c r="L9762" s="111">
        <v>0.92784825435236762</v>
      </c>
      <c r="M9762" s="111">
        <v>0.46510463492953991</v>
      </c>
      <c r="N9762" s="112">
        <f t="shared" si="305"/>
        <v>2.5073604451345788</v>
      </c>
    </row>
    <row r="9763" spans="1:14" x14ac:dyDescent="0.25">
      <c r="A9763" s="111" t="s">
        <v>849</v>
      </c>
      <c r="B9763" s="111">
        <f>INDEX(kommuner!C:C,MATCH(_xlfn.NUMBERVALUE(A9763),kommuner!B:B,0))</f>
        <v>1514</v>
      </c>
      <c r="C9763" s="111" t="s">
        <v>127</v>
      </c>
      <c r="D9763" s="111" t="s">
        <v>127</v>
      </c>
      <c r="E9763" s="111" t="s">
        <v>123</v>
      </c>
      <c r="F9763" s="111" t="s">
        <v>185</v>
      </c>
      <c r="G9763" s="111" t="s">
        <v>173</v>
      </c>
      <c r="H9763" s="111" t="s">
        <v>185</v>
      </c>
      <c r="I9763" s="111" t="s">
        <v>173</v>
      </c>
      <c r="J9763" t="str">
        <f t="shared" si="304"/>
        <v>1514SkogOrganisk jordLauvskogMiddels</v>
      </c>
      <c r="K9763" s="111">
        <v>-0.62664468270982987</v>
      </c>
      <c r="L9763" s="111">
        <v>0.92784825435236762</v>
      </c>
      <c r="M9763" s="111">
        <v>0.46510463492953991</v>
      </c>
      <c r="N9763" s="112">
        <f t="shared" si="305"/>
        <v>0.76630820657207765</v>
      </c>
    </row>
    <row r="9764" spans="1:14" x14ac:dyDescent="0.25">
      <c r="A9764" s="111" t="s">
        <v>849</v>
      </c>
      <c r="B9764" s="111">
        <f>INDEX(kommuner!C:C,MATCH(_xlfn.NUMBERVALUE(A9764),kommuner!B:B,0))</f>
        <v>1514</v>
      </c>
      <c r="C9764" s="111" t="s">
        <v>127</v>
      </c>
      <c r="D9764" s="111" t="s">
        <v>127</v>
      </c>
      <c r="E9764" s="111" t="s">
        <v>123</v>
      </c>
      <c r="F9764" s="111" t="s">
        <v>185</v>
      </c>
      <c r="G9764" s="111" t="s">
        <v>186</v>
      </c>
      <c r="H9764" s="111" t="s">
        <v>185</v>
      </c>
      <c r="I9764" s="111" t="s">
        <v>186</v>
      </c>
      <c r="J9764" t="str">
        <f t="shared" si="304"/>
        <v>1514SkogOrganisk jordLauvskogSærs høy</v>
      </c>
      <c r="K9764" s="111">
        <v>-1.8997279926091779</v>
      </c>
      <c r="L9764" s="111">
        <v>0.92784825435236762</v>
      </c>
      <c r="M9764" s="111">
        <v>0.46510463492953991</v>
      </c>
      <c r="N9764" s="112">
        <f t="shared" si="305"/>
        <v>-0.50677510332727038</v>
      </c>
    </row>
    <row r="9765" spans="1:14" x14ac:dyDescent="0.25">
      <c r="A9765" s="111" t="s">
        <v>849</v>
      </c>
      <c r="B9765" s="111">
        <f>INDEX(kommuner!C:C,MATCH(_xlfn.NUMBERVALUE(A9765),kommuner!B:B,0))</f>
        <v>1514</v>
      </c>
      <c r="C9765" s="111" t="s">
        <v>83</v>
      </c>
      <c r="D9765" s="111" t="s">
        <v>83</v>
      </c>
      <c r="E9765" s="111" t="s">
        <v>126</v>
      </c>
      <c r="F9765" s="111" t="s">
        <v>139</v>
      </c>
      <c r="G9765" s="111" t="s">
        <v>139</v>
      </c>
      <c r="H9765" s="111" t="s">
        <v>139</v>
      </c>
      <c r="I9765" s="111" t="s">
        <v>139</v>
      </c>
      <c r="J9765" t="str">
        <f t="shared" si="304"/>
        <v>1514Utbygd arealMineraljord</v>
      </c>
      <c r="K9765" s="111">
        <v>-0.30524336409547759</v>
      </c>
      <c r="L9765" s="111">
        <v>0</v>
      </c>
      <c r="M9765" s="111">
        <v>1.303047089454229E-2</v>
      </c>
      <c r="N9765" s="112">
        <f t="shared" si="305"/>
        <v>-0.2922128932009353</v>
      </c>
    </row>
    <row r="9766" spans="1:14" x14ac:dyDescent="0.25">
      <c r="A9766" s="111" t="s">
        <v>849</v>
      </c>
      <c r="B9766" s="111">
        <f>INDEX(kommuner!C:C,MATCH(_xlfn.NUMBERVALUE(A9766),kommuner!B:B,0))</f>
        <v>1514</v>
      </c>
      <c r="C9766" s="111" t="s">
        <v>83</v>
      </c>
      <c r="D9766" s="111" t="s">
        <v>83</v>
      </c>
      <c r="E9766" s="111" t="s">
        <v>123</v>
      </c>
      <c r="F9766" s="111" t="s">
        <v>139</v>
      </c>
      <c r="G9766" s="111" t="s">
        <v>139</v>
      </c>
      <c r="H9766" s="111" t="s">
        <v>139</v>
      </c>
      <c r="I9766" s="111" t="s">
        <v>139</v>
      </c>
      <c r="J9766" t="str">
        <f t="shared" si="304"/>
        <v>1514Utbygd arealOrganisk jord</v>
      </c>
      <c r="K9766" s="111">
        <v>29.011421395201612</v>
      </c>
      <c r="L9766" s="111">
        <v>0</v>
      </c>
      <c r="M9766" s="111">
        <v>1.303047089454229E-2</v>
      </c>
      <c r="N9766" s="112">
        <f t="shared" si="305"/>
        <v>29.024451866096154</v>
      </c>
    </row>
    <row r="9767" spans="1:14" x14ac:dyDescent="0.25">
      <c r="A9767" s="111" t="s">
        <v>849</v>
      </c>
      <c r="B9767" s="111">
        <f>INDEX(kommuner!C:C,MATCH(_xlfn.NUMBERVALUE(A9767),kommuner!B:B,0))</f>
        <v>1514</v>
      </c>
      <c r="C9767" s="111" t="s">
        <v>181</v>
      </c>
      <c r="D9767" s="111" t="s">
        <v>181</v>
      </c>
      <c r="E9767" s="111" t="s">
        <v>123</v>
      </c>
      <c r="F9767" s="111" t="s">
        <v>139</v>
      </c>
      <c r="G9767" s="111" t="s">
        <v>139</v>
      </c>
      <c r="H9767" s="111" t="s">
        <v>139</v>
      </c>
      <c r="I9767" s="111" t="s">
        <v>139</v>
      </c>
      <c r="J9767" t="str">
        <f t="shared" si="304"/>
        <v>1514Vann og myrOrganisk jord</v>
      </c>
      <c r="K9767" s="111">
        <v>-0.29766799726667431</v>
      </c>
      <c r="L9767" s="111">
        <v>0</v>
      </c>
      <c r="M9767" s="111">
        <v>0</v>
      </c>
      <c r="N9767" s="112">
        <f t="shared" si="305"/>
        <v>-0.29766799726667431</v>
      </c>
    </row>
    <row r="9768" spans="1:14" x14ac:dyDescent="0.25">
      <c r="A9768" s="111" t="s">
        <v>850</v>
      </c>
      <c r="B9768" s="111">
        <f>INDEX(kommuner!C:C,MATCH(_xlfn.NUMBERVALUE(A9768),kommuner!B:B,0))</f>
        <v>1515</v>
      </c>
      <c r="C9768" s="111" t="s">
        <v>82</v>
      </c>
      <c r="D9768" s="111" t="s">
        <v>82</v>
      </c>
      <c r="E9768" s="111" t="s">
        <v>126</v>
      </c>
      <c r="F9768" s="111" t="s">
        <v>139</v>
      </c>
      <c r="G9768" s="111" t="s">
        <v>139</v>
      </c>
      <c r="H9768" s="111" t="s">
        <v>139</v>
      </c>
      <c r="I9768" s="111" t="s">
        <v>139</v>
      </c>
      <c r="J9768" t="str">
        <f t="shared" si="304"/>
        <v>1515Annen utmarkMineraljord</v>
      </c>
      <c r="K9768" s="111">
        <v>-7.1122377479755403E-2</v>
      </c>
      <c r="L9768" s="111">
        <v>0</v>
      </c>
      <c r="M9768" s="111">
        <v>0</v>
      </c>
      <c r="N9768" s="112">
        <f t="shared" si="305"/>
        <v>-7.1122377479755403E-2</v>
      </c>
    </row>
    <row r="9769" spans="1:14" x14ac:dyDescent="0.25">
      <c r="A9769" s="111" t="s">
        <v>850</v>
      </c>
      <c r="B9769" s="111">
        <f>INDEX(kommuner!C:C,MATCH(_xlfn.NUMBERVALUE(A9769),kommuner!B:B,0))</f>
        <v>1515</v>
      </c>
      <c r="C9769" s="111" t="s">
        <v>121</v>
      </c>
      <c r="D9769" s="111" t="s">
        <v>121</v>
      </c>
      <c r="E9769" s="111" t="s">
        <v>126</v>
      </c>
      <c r="F9769" s="111" t="s">
        <v>139</v>
      </c>
      <c r="G9769" s="111" t="s">
        <v>139</v>
      </c>
      <c r="H9769" s="111" t="s">
        <v>139</v>
      </c>
      <c r="I9769" s="111" t="s">
        <v>139</v>
      </c>
      <c r="J9769" t="str">
        <f t="shared" si="304"/>
        <v>1515BeiteMineraljord</v>
      </c>
      <c r="K9769" s="111">
        <v>-0.96338340838695502</v>
      </c>
      <c r="L9769" s="111">
        <v>0</v>
      </c>
      <c r="M9769" s="111">
        <v>1.2448711246839999E-7</v>
      </c>
      <c r="N9769" s="112">
        <f t="shared" si="305"/>
        <v>-0.96338328389984251</v>
      </c>
    </row>
    <row r="9770" spans="1:14" x14ac:dyDescent="0.25">
      <c r="A9770" s="111" t="s">
        <v>850</v>
      </c>
      <c r="B9770" s="111">
        <f>INDEX(kommuner!C:C,MATCH(_xlfn.NUMBERVALUE(A9770),kommuner!B:B,0))</f>
        <v>1515</v>
      </c>
      <c r="C9770" s="111" t="s">
        <v>121</v>
      </c>
      <c r="D9770" s="111" t="s">
        <v>121</v>
      </c>
      <c r="E9770" s="111" t="s">
        <v>123</v>
      </c>
      <c r="F9770" s="111" t="s">
        <v>139</v>
      </c>
      <c r="G9770" s="111" t="s">
        <v>139</v>
      </c>
      <c r="H9770" s="111" t="s">
        <v>139</v>
      </c>
      <c r="I9770" s="111" t="s">
        <v>139</v>
      </c>
      <c r="J9770" t="str">
        <f t="shared" si="304"/>
        <v>1515BeiteOrganisk jord</v>
      </c>
      <c r="K9770" s="111">
        <v>12.077525935985037</v>
      </c>
      <c r="L9770" s="111">
        <v>1.6412500000000001</v>
      </c>
      <c r="M9770" s="111">
        <v>0</v>
      </c>
      <c r="N9770" s="112">
        <f t="shared" si="305"/>
        <v>13.718775935985036</v>
      </c>
    </row>
    <row r="9771" spans="1:14" x14ac:dyDescent="0.25">
      <c r="A9771" s="111" t="s">
        <v>850</v>
      </c>
      <c r="B9771" s="111">
        <f>INDEX(kommuner!C:C,MATCH(_xlfn.NUMBERVALUE(A9771),kommuner!B:B,0))</f>
        <v>1515</v>
      </c>
      <c r="C9771" s="111" t="s">
        <v>84</v>
      </c>
      <c r="D9771" s="111" t="s">
        <v>84</v>
      </c>
      <c r="E9771" s="111" t="s">
        <v>126</v>
      </c>
      <c r="F9771" s="111" t="s">
        <v>139</v>
      </c>
      <c r="G9771" s="111" t="s">
        <v>139</v>
      </c>
      <c r="H9771" s="111" t="s">
        <v>139</v>
      </c>
      <c r="I9771" s="111" t="s">
        <v>139</v>
      </c>
      <c r="J9771" t="str">
        <f t="shared" si="304"/>
        <v>1515Dyrket markMineraljord</v>
      </c>
      <c r="K9771" s="111">
        <v>-0.19151115197201224</v>
      </c>
      <c r="L9771" s="111">
        <v>0</v>
      </c>
      <c r="M9771" s="111">
        <v>0</v>
      </c>
      <c r="N9771" s="112">
        <f t="shared" si="305"/>
        <v>-0.19151115197201224</v>
      </c>
    </row>
    <row r="9772" spans="1:14" x14ac:dyDescent="0.25">
      <c r="A9772" s="111" t="s">
        <v>850</v>
      </c>
      <c r="B9772" s="111">
        <f>INDEX(kommuner!C:C,MATCH(_xlfn.NUMBERVALUE(A9772),kommuner!B:B,0))</f>
        <v>1515</v>
      </c>
      <c r="C9772" s="111" t="s">
        <v>84</v>
      </c>
      <c r="D9772" s="111" t="s">
        <v>84</v>
      </c>
      <c r="E9772" s="111" t="s">
        <v>123</v>
      </c>
      <c r="F9772" s="111" t="s">
        <v>139</v>
      </c>
      <c r="G9772" s="111" t="s">
        <v>139</v>
      </c>
      <c r="H9772" s="111" t="s">
        <v>139</v>
      </c>
      <c r="I9772" s="111" t="s">
        <v>139</v>
      </c>
      <c r="J9772" t="str">
        <f t="shared" si="304"/>
        <v>1515Dyrket markOrganisk jord</v>
      </c>
      <c r="K9772" s="111">
        <v>28.726149366675592</v>
      </c>
      <c r="L9772" s="111">
        <v>1.45625</v>
      </c>
      <c r="M9772" s="111">
        <v>0</v>
      </c>
      <c r="N9772" s="112">
        <f t="shared" si="305"/>
        <v>30.182399366675593</v>
      </c>
    </row>
    <row r="9773" spans="1:14" x14ac:dyDescent="0.25">
      <c r="A9773" s="111" t="s">
        <v>850</v>
      </c>
      <c r="B9773" s="111">
        <f>INDEX(kommuner!C:C,MATCH(_xlfn.NUMBERVALUE(A9773),kommuner!B:B,0))</f>
        <v>1515</v>
      </c>
      <c r="C9773" s="111" t="s">
        <v>127</v>
      </c>
      <c r="D9773" s="111" t="s">
        <v>127</v>
      </c>
      <c r="E9773" s="111" t="s">
        <v>126</v>
      </c>
      <c r="F9773" s="111" t="s">
        <v>172</v>
      </c>
      <c r="G9773" s="111" t="s">
        <v>180</v>
      </c>
      <c r="H9773" s="111" t="s">
        <v>172</v>
      </c>
      <c r="I9773" s="111" t="s">
        <v>180</v>
      </c>
      <c r="J9773" t="str">
        <f t="shared" si="304"/>
        <v>1515SkogMineraljordBarskogHøy</v>
      </c>
      <c r="K9773" s="111">
        <v>-6.422849649670499</v>
      </c>
      <c r="L9773" s="111">
        <v>0.85306406685236758</v>
      </c>
      <c r="M9773" s="111">
        <v>6.4056614999681585E-2</v>
      </c>
      <c r="N9773" s="112">
        <f t="shared" si="305"/>
        <v>-5.5057289678184498</v>
      </c>
    </row>
    <row r="9774" spans="1:14" x14ac:dyDescent="0.25">
      <c r="A9774" s="111" t="s">
        <v>850</v>
      </c>
      <c r="B9774" s="111">
        <f>INDEX(kommuner!C:C,MATCH(_xlfn.NUMBERVALUE(A9774),kommuner!B:B,0))</f>
        <v>1515</v>
      </c>
      <c r="C9774" s="111" t="s">
        <v>127</v>
      </c>
      <c r="D9774" s="111" t="s">
        <v>127</v>
      </c>
      <c r="E9774" s="111" t="s">
        <v>126</v>
      </c>
      <c r="F9774" s="111" t="s">
        <v>172</v>
      </c>
      <c r="G9774" s="111" t="s">
        <v>167</v>
      </c>
      <c r="H9774" s="111" t="s">
        <v>172</v>
      </c>
      <c r="I9774" s="111" t="s">
        <v>167</v>
      </c>
      <c r="J9774" t="str">
        <f t="shared" si="304"/>
        <v>1515SkogMineraljordBarskogImpediment</v>
      </c>
      <c r="K9774" s="111">
        <v>-0.94873102042732593</v>
      </c>
      <c r="L9774" s="111">
        <v>0.85306406685236758</v>
      </c>
      <c r="M9774" s="111">
        <v>6.3979989500968365E-2</v>
      </c>
      <c r="N9774" s="112">
        <f t="shared" si="305"/>
        <v>-3.1686964073989993E-2</v>
      </c>
    </row>
    <row r="9775" spans="1:14" x14ac:dyDescent="0.25">
      <c r="A9775" s="111" t="s">
        <v>850</v>
      </c>
      <c r="B9775" s="111">
        <f>INDEX(kommuner!C:C,MATCH(_xlfn.NUMBERVALUE(A9775),kommuner!B:B,0))</f>
        <v>1515</v>
      </c>
      <c r="C9775" s="111" t="s">
        <v>127</v>
      </c>
      <c r="D9775" s="111" t="s">
        <v>127</v>
      </c>
      <c r="E9775" s="111" t="s">
        <v>126</v>
      </c>
      <c r="F9775" s="111" t="s">
        <v>172</v>
      </c>
      <c r="G9775" s="111" t="s">
        <v>190</v>
      </c>
      <c r="H9775" s="111" t="s">
        <v>172</v>
      </c>
      <c r="I9775" s="111" t="s">
        <v>190</v>
      </c>
      <c r="J9775" t="str">
        <f t="shared" si="304"/>
        <v>1515SkogMineraljordBarskogLav</v>
      </c>
      <c r="K9775" s="111">
        <v>-0.862084627791601</v>
      </c>
      <c r="L9775" s="111">
        <v>0.85306406685236758</v>
      </c>
      <c r="M9775" s="111">
        <v>6.3979989500968365E-2</v>
      </c>
      <c r="N9775" s="112">
        <f t="shared" si="305"/>
        <v>5.4959428561734941E-2</v>
      </c>
    </row>
    <row r="9776" spans="1:14" x14ac:dyDescent="0.25">
      <c r="A9776" s="111" t="s">
        <v>850</v>
      </c>
      <c r="B9776" s="111">
        <f>INDEX(kommuner!C:C,MATCH(_xlfn.NUMBERVALUE(A9776),kommuner!B:B,0))</f>
        <v>1515</v>
      </c>
      <c r="C9776" s="111" t="s">
        <v>127</v>
      </c>
      <c r="D9776" s="111" t="s">
        <v>127</v>
      </c>
      <c r="E9776" s="111" t="s">
        <v>126</v>
      </c>
      <c r="F9776" s="111" t="s">
        <v>172</v>
      </c>
      <c r="G9776" s="111" t="s">
        <v>173</v>
      </c>
      <c r="H9776" s="111" t="s">
        <v>172</v>
      </c>
      <c r="I9776" s="111" t="s">
        <v>173</v>
      </c>
      <c r="J9776" t="str">
        <f t="shared" si="304"/>
        <v>1515SkogMineraljordBarskogMiddels</v>
      </c>
      <c r="K9776" s="111">
        <v>-3.6406993276041288</v>
      </c>
      <c r="L9776" s="111">
        <v>0.85306406685236758</v>
      </c>
      <c r="M9776" s="111">
        <v>6.4056614999681585E-2</v>
      </c>
      <c r="N9776" s="112">
        <f t="shared" si="305"/>
        <v>-2.7235786457520796</v>
      </c>
    </row>
    <row r="9777" spans="1:14" x14ac:dyDescent="0.25">
      <c r="A9777" s="111" t="s">
        <v>850</v>
      </c>
      <c r="B9777" s="111">
        <f>INDEX(kommuner!C:C,MATCH(_xlfn.NUMBERVALUE(A9777),kommuner!B:B,0))</f>
        <v>1515</v>
      </c>
      <c r="C9777" s="111" t="s">
        <v>127</v>
      </c>
      <c r="D9777" s="111" t="s">
        <v>127</v>
      </c>
      <c r="E9777" s="111" t="s">
        <v>126</v>
      </c>
      <c r="F9777" s="111" t="s">
        <v>172</v>
      </c>
      <c r="G9777" s="111" t="s">
        <v>186</v>
      </c>
      <c r="H9777" s="111" t="s">
        <v>172</v>
      </c>
      <c r="I9777" s="111" t="s">
        <v>186</v>
      </c>
      <c r="J9777" t="str">
        <f t="shared" si="304"/>
        <v>1515SkogMineraljordBarskogSærs høy</v>
      </c>
      <c r="K9777" s="111">
        <v>0.12072674540874306</v>
      </c>
      <c r="L9777" s="111">
        <v>0.85306406685236758</v>
      </c>
      <c r="M9777" s="111">
        <v>6.4056614999681585E-2</v>
      </c>
      <c r="N9777" s="112">
        <f t="shared" si="305"/>
        <v>1.0378474272607923</v>
      </c>
    </row>
    <row r="9778" spans="1:14" x14ac:dyDescent="0.25">
      <c r="A9778" s="111" t="s">
        <v>850</v>
      </c>
      <c r="B9778" s="111">
        <f>INDEX(kommuner!C:C,MATCH(_xlfn.NUMBERVALUE(A9778),kommuner!B:B,0))</f>
        <v>1515</v>
      </c>
      <c r="C9778" s="111" t="s">
        <v>127</v>
      </c>
      <c r="D9778" s="111" t="s">
        <v>127</v>
      </c>
      <c r="E9778" s="111" t="s">
        <v>126</v>
      </c>
      <c r="F9778" s="111" t="s">
        <v>179</v>
      </c>
      <c r="G9778" s="111" t="s">
        <v>180</v>
      </c>
      <c r="H9778" s="111" t="s">
        <v>179</v>
      </c>
      <c r="I9778" s="111" t="s">
        <v>180</v>
      </c>
      <c r="J9778" t="str">
        <f t="shared" si="304"/>
        <v>1515SkogMineraljordBlandingsskogHøy</v>
      </c>
      <c r="K9778" s="111">
        <v>-7.1939050909469406</v>
      </c>
      <c r="L9778" s="111">
        <v>0.85306406685236758</v>
      </c>
      <c r="M9778" s="111">
        <v>6.3979989500968365E-2</v>
      </c>
      <c r="N9778" s="112">
        <f t="shared" si="305"/>
        <v>-6.2768610345936047</v>
      </c>
    </row>
    <row r="9779" spans="1:14" x14ac:dyDescent="0.25">
      <c r="A9779" s="111" t="s">
        <v>850</v>
      </c>
      <c r="B9779" s="111">
        <f>INDEX(kommuner!C:C,MATCH(_xlfn.NUMBERVALUE(A9779),kommuner!B:B,0))</f>
        <v>1515</v>
      </c>
      <c r="C9779" s="111" t="s">
        <v>127</v>
      </c>
      <c r="D9779" s="111" t="s">
        <v>127</v>
      </c>
      <c r="E9779" s="111" t="s">
        <v>126</v>
      </c>
      <c r="F9779" s="111" t="s">
        <v>179</v>
      </c>
      <c r="G9779" s="111" t="s">
        <v>167</v>
      </c>
      <c r="H9779" s="111" t="s">
        <v>179</v>
      </c>
      <c r="I9779" s="111" t="s">
        <v>167</v>
      </c>
      <c r="J9779" t="str">
        <f t="shared" si="304"/>
        <v>1515SkogMineraljordBlandingsskogImpediment</v>
      </c>
      <c r="K9779" s="111">
        <v>-1.0519587113170448</v>
      </c>
      <c r="L9779" s="111">
        <v>0.85306406685236758</v>
      </c>
      <c r="M9779" s="111">
        <v>6.3979989500968365E-2</v>
      </c>
      <c r="N9779" s="112">
        <f t="shared" si="305"/>
        <v>-0.13491465496370883</v>
      </c>
    </row>
    <row r="9780" spans="1:14" x14ac:dyDescent="0.25">
      <c r="A9780" s="111" t="s">
        <v>850</v>
      </c>
      <c r="B9780" s="111">
        <f>INDEX(kommuner!C:C,MATCH(_xlfn.NUMBERVALUE(A9780),kommuner!B:B,0))</f>
        <v>1515</v>
      </c>
      <c r="C9780" s="111" t="s">
        <v>127</v>
      </c>
      <c r="D9780" s="111" t="s">
        <v>127</v>
      </c>
      <c r="E9780" s="111" t="s">
        <v>126</v>
      </c>
      <c r="F9780" s="111" t="s">
        <v>179</v>
      </c>
      <c r="G9780" s="111" t="s">
        <v>190</v>
      </c>
      <c r="H9780" s="111" t="s">
        <v>179</v>
      </c>
      <c r="I9780" s="111" t="s">
        <v>190</v>
      </c>
      <c r="J9780" t="str">
        <f t="shared" si="304"/>
        <v>1515SkogMineraljordBlandingsskogLav</v>
      </c>
      <c r="K9780" s="111">
        <v>-1.7812179955424279</v>
      </c>
      <c r="L9780" s="111">
        <v>0.85306406685236758</v>
      </c>
      <c r="M9780" s="111">
        <v>6.3979989500968365E-2</v>
      </c>
      <c r="N9780" s="112">
        <f t="shared" si="305"/>
        <v>-0.86417393918909191</v>
      </c>
    </row>
    <row r="9781" spans="1:14" x14ac:dyDescent="0.25">
      <c r="A9781" s="111" t="s">
        <v>850</v>
      </c>
      <c r="B9781" s="111">
        <f>INDEX(kommuner!C:C,MATCH(_xlfn.NUMBERVALUE(A9781),kommuner!B:B,0))</f>
        <v>1515</v>
      </c>
      <c r="C9781" s="111" t="s">
        <v>127</v>
      </c>
      <c r="D9781" s="111" t="s">
        <v>127</v>
      </c>
      <c r="E9781" s="111" t="s">
        <v>126</v>
      </c>
      <c r="F9781" s="111" t="s">
        <v>179</v>
      </c>
      <c r="G9781" s="111" t="s">
        <v>173</v>
      </c>
      <c r="H9781" s="111" t="s">
        <v>179</v>
      </c>
      <c r="I9781" s="111" t="s">
        <v>173</v>
      </c>
      <c r="J9781" t="str">
        <f t="shared" si="304"/>
        <v>1515SkogMineraljordBlandingsskogMiddels</v>
      </c>
      <c r="K9781" s="111">
        <v>-3.4741824145851954</v>
      </c>
      <c r="L9781" s="111">
        <v>0.85306406685236758</v>
      </c>
      <c r="M9781" s="111">
        <v>6.3979989500968365E-2</v>
      </c>
      <c r="N9781" s="112">
        <f t="shared" si="305"/>
        <v>-2.5571383582318594</v>
      </c>
    </row>
    <row r="9782" spans="1:14" x14ac:dyDescent="0.25">
      <c r="A9782" s="111" t="s">
        <v>850</v>
      </c>
      <c r="B9782" s="111">
        <f>INDEX(kommuner!C:C,MATCH(_xlfn.NUMBERVALUE(A9782),kommuner!B:B,0))</f>
        <v>1515</v>
      </c>
      <c r="C9782" s="111" t="s">
        <v>127</v>
      </c>
      <c r="D9782" s="111" t="s">
        <v>127</v>
      </c>
      <c r="E9782" s="111" t="s">
        <v>126</v>
      </c>
      <c r="F9782" s="111" t="s">
        <v>179</v>
      </c>
      <c r="G9782" s="111" t="s">
        <v>186</v>
      </c>
      <c r="H9782" s="111" t="s">
        <v>179</v>
      </c>
      <c r="I9782" s="111" t="s">
        <v>186</v>
      </c>
      <c r="J9782" t="str">
        <f t="shared" si="304"/>
        <v>1515SkogMineraljordBlandingsskogSærs høy</v>
      </c>
      <c r="K9782" s="111">
        <v>-2.9395925245326562</v>
      </c>
      <c r="L9782" s="111">
        <v>0.85306406685236758</v>
      </c>
      <c r="M9782" s="111">
        <v>6.3979989500968365E-2</v>
      </c>
      <c r="N9782" s="112">
        <f t="shared" si="305"/>
        <v>-2.0225484681793202</v>
      </c>
    </row>
    <row r="9783" spans="1:14" x14ac:dyDescent="0.25">
      <c r="A9783" s="111" t="s">
        <v>850</v>
      </c>
      <c r="B9783" s="111">
        <f>INDEX(kommuner!C:C,MATCH(_xlfn.NUMBERVALUE(A9783),kommuner!B:B,0))</f>
        <v>1515</v>
      </c>
      <c r="C9783" s="111" t="s">
        <v>127</v>
      </c>
      <c r="D9783" s="111" t="s">
        <v>127</v>
      </c>
      <c r="E9783" s="111" t="s">
        <v>126</v>
      </c>
      <c r="F9783" s="111" t="s">
        <v>185</v>
      </c>
      <c r="G9783" s="111" t="s">
        <v>180</v>
      </c>
      <c r="H9783" s="111" t="s">
        <v>185</v>
      </c>
      <c r="I9783" s="111" t="s">
        <v>180</v>
      </c>
      <c r="J9783" t="str">
        <f t="shared" si="304"/>
        <v>1515SkogMineraljordLauvskogHøy</v>
      </c>
      <c r="K9783" s="111">
        <v>-3.9961118073383664</v>
      </c>
      <c r="L9783" s="111">
        <v>0.85306406685236758</v>
      </c>
      <c r="M9783" s="111">
        <v>6.3979989500968365E-2</v>
      </c>
      <c r="N9783" s="112">
        <f t="shared" si="305"/>
        <v>-3.0790677509850304</v>
      </c>
    </row>
    <row r="9784" spans="1:14" x14ac:dyDescent="0.25">
      <c r="A9784" s="111" t="s">
        <v>850</v>
      </c>
      <c r="B9784" s="111">
        <f>INDEX(kommuner!C:C,MATCH(_xlfn.NUMBERVALUE(A9784),kommuner!B:B,0))</f>
        <v>1515</v>
      </c>
      <c r="C9784" s="111" t="s">
        <v>127</v>
      </c>
      <c r="D9784" s="111" t="s">
        <v>127</v>
      </c>
      <c r="E9784" s="111" t="s">
        <v>126</v>
      </c>
      <c r="F9784" s="111" t="s">
        <v>185</v>
      </c>
      <c r="G9784" s="111" t="s">
        <v>167</v>
      </c>
      <c r="H9784" s="111" t="s">
        <v>185</v>
      </c>
      <c r="I9784" s="111" t="s">
        <v>167</v>
      </c>
      <c r="J9784" t="str">
        <f t="shared" si="304"/>
        <v>1515SkogMineraljordLauvskogImpediment</v>
      </c>
      <c r="K9784" s="111">
        <v>-1.0417316356348201</v>
      </c>
      <c r="L9784" s="111">
        <v>0.85306406685236758</v>
      </c>
      <c r="M9784" s="111">
        <v>6.3979989500968365E-2</v>
      </c>
      <c r="N9784" s="112">
        <f t="shared" si="305"/>
        <v>-0.12468757928148413</v>
      </c>
    </row>
    <row r="9785" spans="1:14" x14ac:dyDescent="0.25">
      <c r="A9785" s="111" t="s">
        <v>850</v>
      </c>
      <c r="B9785" s="111">
        <f>INDEX(kommuner!C:C,MATCH(_xlfn.NUMBERVALUE(A9785),kommuner!B:B,0))</f>
        <v>1515</v>
      </c>
      <c r="C9785" s="111" t="s">
        <v>127</v>
      </c>
      <c r="D9785" s="111" t="s">
        <v>127</v>
      </c>
      <c r="E9785" s="111" t="s">
        <v>126</v>
      </c>
      <c r="F9785" s="111" t="s">
        <v>185</v>
      </c>
      <c r="G9785" s="111" t="s">
        <v>190</v>
      </c>
      <c r="H9785" s="111" t="s">
        <v>185</v>
      </c>
      <c r="I9785" s="111" t="s">
        <v>190</v>
      </c>
      <c r="J9785" t="str">
        <f t="shared" si="304"/>
        <v>1515SkogMineraljordLauvskogLav</v>
      </c>
      <c r="K9785" s="111">
        <v>-8.9748170935426599E-2</v>
      </c>
      <c r="L9785" s="111">
        <v>0.85306406685236758</v>
      </c>
      <c r="M9785" s="111">
        <v>6.3979989500968365E-2</v>
      </c>
      <c r="N9785" s="112">
        <f t="shared" si="305"/>
        <v>0.82729588541790933</v>
      </c>
    </row>
    <row r="9786" spans="1:14" x14ac:dyDescent="0.25">
      <c r="A9786" s="111" t="s">
        <v>850</v>
      </c>
      <c r="B9786" s="111">
        <f>INDEX(kommuner!C:C,MATCH(_xlfn.NUMBERVALUE(A9786),kommuner!B:B,0))</f>
        <v>1515</v>
      </c>
      <c r="C9786" s="111" t="s">
        <v>127</v>
      </c>
      <c r="D9786" s="111" t="s">
        <v>127</v>
      </c>
      <c r="E9786" s="111" t="s">
        <v>126</v>
      </c>
      <c r="F9786" s="111" t="s">
        <v>185</v>
      </c>
      <c r="G9786" s="111" t="s">
        <v>173</v>
      </c>
      <c r="H9786" s="111" t="s">
        <v>185</v>
      </c>
      <c r="I9786" s="111" t="s">
        <v>173</v>
      </c>
      <c r="J9786" t="str">
        <f t="shared" si="304"/>
        <v>1515SkogMineraljordLauvskogMiddels</v>
      </c>
      <c r="K9786" s="111">
        <v>-2.4407766010203638</v>
      </c>
      <c r="L9786" s="111">
        <v>0.85306406685236758</v>
      </c>
      <c r="M9786" s="111">
        <v>6.3979989500968365E-2</v>
      </c>
      <c r="N9786" s="112">
        <f t="shared" si="305"/>
        <v>-1.523732544667028</v>
      </c>
    </row>
    <row r="9787" spans="1:14" x14ac:dyDescent="0.25">
      <c r="A9787" s="111" t="s">
        <v>850</v>
      </c>
      <c r="B9787" s="111">
        <f>INDEX(kommuner!C:C,MATCH(_xlfn.NUMBERVALUE(A9787),kommuner!B:B,0))</f>
        <v>1515</v>
      </c>
      <c r="C9787" s="111" t="s">
        <v>127</v>
      </c>
      <c r="D9787" s="111" t="s">
        <v>127</v>
      </c>
      <c r="E9787" s="111" t="s">
        <v>126</v>
      </c>
      <c r="F9787" s="111" t="s">
        <v>185</v>
      </c>
      <c r="G9787" s="111" t="s">
        <v>186</v>
      </c>
      <c r="H9787" s="111" t="s">
        <v>185</v>
      </c>
      <c r="I9787" s="111" t="s">
        <v>186</v>
      </c>
      <c r="J9787" t="str">
        <f t="shared" si="304"/>
        <v>1515SkogMineraljordLauvskogSærs høy</v>
      </c>
      <c r="K9787" s="111">
        <v>-3.6560473259425113</v>
      </c>
      <c r="L9787" s="111">
        <v>0.85306406685236758</v>
      </c>
      <c r="M9787" s="111">
        <v>6.3979989500968365E-2</v>
      </c>
      <c r="N9787" s="112">
        <f t="shared" si="305"/>
        <v>-2.7390032695891753</v>
      </c>
    </row>
    <row r="9788" spans="1:14" x14ac:dyDescent="0.25">
      <c r="A9788" s="111" t="s">
        <v>850</v>
      </c>
      <c r="B9788" s="111">
        <f>INDEX(kommuner!C:C,MATCH(_xlfn.NUMBERVALUE(A9788),kommuner!B:B,0))</f>
        <v>1515</v>
      </c>
      <c r="C9788" s="111" t="s">
        <v>127</v>
      </c>
      <c r="D9788" s="111" t="s">
        <v>127</v>
      </c>
      <c r="E9788" s="111" t="s">
        <v>123</v>
      </c>
      <c r="F9788" s="111" t="s">
        <v>172</v>
      </c>
      <c r="G9788" s="111" t="s">
        <v>180</v>
      </c>
      <c r="H9788" s="111" t="s">
        <v>172</v>
      </c>
      <c r="I9788" s="111" t="s">
        <v>180</v>
      </c>
      <c r="J9788" t="str">
        <f t="shared" si="304"/>
        <v>1515SkogOrganisk jordBarskogHøy</v>
      </c>
      <c r="K9788" s="111">
        <v>-2.5184559031994138</v>
      </c>
      <c r="L9788" s="111">
        <v>0.92784825435236762</v>
      </c>
      <c r="M9788" s="111">
        <v>0.46518126042825314</v>
      </c>
      <c r="N9788" s="112">
        <f t="shared" si="305"/>
        <v>-1.1254263884187932</v>
      </c>
    </row>
    <row r="9789" spans="1:14" x14ac:dyDescent="0.25">
      <c r="A9789" s="111" t="s">
        <v>850</v>
      </c>
      <c r="B9789" s="111">
        <f>INDEX(kommuner!C:C,MATCH(_xlfn.NUMBERVALUE(A9789),kommuner!B:B,0))</f>
        <v>1515</v>
      </c>
      <c r="C9789" s="111" t="s">
        <v>127</v>
      </c>
      <c r="D9789" s="111" t="s">
        <v>127</v>
      </c>
      <c r="E9789" s="111" t="s">
        <v>123</v>
      </c>
      <c r="F9789" s="111" t="s">
        <v>172</v>
      </c>
      <c r="G9789" s="111" t="s">
        <v>167</v>
      </c>
      <c r="H9789" s="111" t="s">
        <v>172</v>
      </c>
      <c r="I9789" s="111" t="s">
        <v>167</v>
      </c>
      <c r="J9789" t="str">
        <f t="shared" si="304"/>
        <v>1515SkogOrganisk jordBarskogImpediment</v>
      </c>
      <c r="K9789" s="111">
        <v>-0.17137422385314094</v>
      </c>
      <c r="L9789" s="111">
        <v>0.92784825435236762</v>
      </c>
      <c r="M9789" s="111">
        <v>0.46510463492953991</v>
      </c>
      <c r="N9789" s="112">
        <f t="shared" si="305"/>
        <v>1.2215786654287666</v>
      </c>
    </row>
    <row r="9790" spans="1:14" x14ac:dyDescent="0.25">
      <c r="A9790" s="111" t="s">
        <v>850</v>
      </c>
      <c r="B9790" s="111">
        <f>INDEX(kommuner!C:C,MATCH(_xlfn.NUMBERVALUE(A9790),kommuner!B:B,0))</f>
        <v>1515</v>
      </c>
      <c r="C9790" s="111" t="s">
        <v>127</v>
      </c>
      <c r="D9790" s="111" t="s">
        <v>127</v>
      </c>
      <c r="E9790" s="111" t="s">
        <v>123</v>
      </c>
      <c r="F9790" s="111" t="s">
        <v>172</v>
      </c>
      <c r="G9790" s="111" t="s">
        <v>190</v>
      </c>
      <c r="H9790" s="111" t="s">
        <v>172</v>
      </c>
      <c r="I9790" s="111" t="s">
        <v>190</v>
      </c>
      <c r="J9790" t="str">
        <f t="shared" si="304"/>
        <v>1515SkogOrganisk jordBarskogLav</v>
      </c>
      <c r="K9790" s="111">
        <v>-0.50666953101693391</v>
      </c>
      <c r="L9790" s="111">
        <v>0.92784825435236762</v>
      </c>
      <c r="M9790" s="111">
        <v>0.46510463492953991</v>
      </c>
      <c r="N9790" s="112">
        <f t="shared" si="305"/>
        <v>0.88628335826497362</v>
      </c>
    </row>
    <row r="9791" spans="1:14" x14ac:dyDescent="0.25">
      <c r="A9791" s="111" t="s">
        <v>850</v>
      </c>
      <c r="B9791" s="111">
        <f>INDEX(kommuner!C:C,MATCH(_xlfn.NUMBERVALUE(A9791),kommuner!B:B,0))</f>
        <v>1515</v>
      </c>
      <c r="C9791" s="111" t="s">
        <v>127</v>
      </c>
      <c r="D9791" s="111" t="s">
        <v>127</v>
      </c>
      <c r="E9791" s="111" t="s">
        <v>123</v>
      </c>
      <c r="F9791" s="111" t="s">
        <v>172</v>
      </c>
      <c r="G9791" s="111" t="s">
        <v>173</v>
      </c>
      <c r="H9791" s="111" t="s">
        <v>172</v>
      </c>
      <c r="I9791" s="111" t="s">
        <v>173</v>
      </c>
      <c r="J9791" t="str">
        <f t="shared" si="304"/>
        <v>1515SkogOrganisk jordBarskogMiddels</v>
      </c>
      <c r="K9791" s="111">
        <v>-1.5571490961494638</v>
      </c>
      <c r="L9791" s="111">
        <v>0.92784825435236762</v>
      </c>
      <c r="M9791" s="111">
        <v>0.46518126042825314</v>
      </c>
      <c r="N9791" s="112">
        <f t="shared" si="305"/>
        <v>-0.16411958136884308</v>
      </c>
    </row>
    <row r="9792" spans="1:14" x14ac:dyDescent="0.25">
      <c r="A9792" s="111" t="s">
        <v>850</v>
      </c>
      <c r="B9792" s="111">
        <f>INDEX(kommuner!C:C,MATCH(_xlfn.NUMBERVALUE(A9792),kommuner!B:B,0))</f>
        <v>1515</v>
      </c>
      <c r="C9792" s="111" t="s">
        <v>127</v>
      </c>
      <c r="D9792" s="111" t="s">
        <v>127</v>
      </c>
      <c r="E9792" s="111" t="s">
        <v>123</v>
      </c>
      <c r="F9792" s="111" t="s">
        <v>172</v>
      </c>
      <c r="G9792" s="111" t="s">
        <v>186</v>
      </c>
      <c r="H9792" s="111" t="s">
        <v>172</v>
      </c>
      <c r="I9792" s="111" t="s">
        <v>186</v>
      </c>
      <c r="J9792" t="str">
        <f t="shared" si="304"/>
        <v>1515SkogOrganisk jordBarskogSærs høy</v>
      </c>
      <c r="K9792" s="111">
        <v>2.5548655235722699</v>
      </c>
      <c r="L9792" s="111">
        <v>0.92784825435236762</v>
      </c>
      <c r="M9792" s="111">
        <v>0.46518126042825314</v>
      </c>
      <c r="N9792" s="112">
        <f t="shared" si="305"/>
        <v>3.9478950383528906</v>
      </c>
    </row>
    <row r="9793" spans="1:14" x14ac:dyDescent="0.25">
      <c r="A9793" s="111" t="s">
        <v>850</v>
      </c>
      <c r="B9793" s="111">
        <f>INDEX(kommuner!C:C,MATCH(_xlfn.NUMBERVALUE(A9793),kommuner!B:B,0))</f>
        <v>1515</v>
      </c>
      <c r="C9793" s="111" t="s">
        <v>127</v>
      </c>
      <c r="D9793" s="111" t="s">
        <v>127</v>
      </c>
      <c r="E9793" s="111" t="s">
        <v>123</v>
      </c>
      <c r="F9793" s="111" t="s">
        <v>179</v>
      </c>
      <c r="G9793" s="111" t="s">
        <v>180</v>
      </c>
      <c r="H9793" s="111" t="s">
        <v>179</v>
      </c>
      <c r="I9793" s="111" t="s">
        <v>180</v>
      </c>
      <c r="J9793" t="str">
        <f t="shared" si="304"/>
        <v>1515SkogOrganisk jordBlandingsskogHøy</v>
      </c>
      <c r="K9793" s="111">
        <v>-5.5554344456832343</v>
      </c>
      <c r="L9793" s="111">
        <v>0.92784825435236762</v>
      </c>
      <c r="M9793" s="111">
        <v>0.46510463492953991</v>
      </c>
      <c r="N9793" s="112">
        <f t="shared" si="305"/>
        <v>-4.1624815564013264</v>
      </c>
    </row>
    <row r="9794" spans="1:14" x14ac:dyDescent="0.25">
      <c r="A9794" s="111" t="s">
        <v>850</v>
      </c>
      <c r="B9794" s="111">
        <f>INDEX(kommuner!C:C,MATCH(_xlfn.NUMBERVALUE(A9794),kommuner!B:B,0))</f>
        <v>1515</v>
      </c>
      <c r="C9794" s="111" t="s">
        <v>127</v>
      </c>
      <c r="D9794" s="111" t="s">
        <v>127</v>
      </c>
      <c r="E9794" s="111" t="s">
        <v>123</v>
      </c>
      <c r="F9794" s="111" t="s">
        <v>179</v>
      </c>
      <c r="G9794" s="111" t="s">
        <v>167</v>
      </c>
      <c r="H9794" s="111" t="s">
        <v>179</v>
      </c>
      <c r="I9794" s="111" t="s">
        <v>167</v>
      </c>
      <c r="J9794" t="str">
        <f t="shared" si="304"/>
        <v>1515SkogOrganisk jordBlandingsskogImpediment</v>
      </c>
      <c r="K9794" s="111">
        <v>-0.28586344175800005</v>
      </c>
      <c r="L9794" s="111">
        <v>0.92784825435236762</v>
      </c>
      <c r="M9794" s="111">
        <v>0.46510463492953991</v>
      </c>
      <c r="N9794" s="112">
        <f t="shared" si="305"/>
        <v>1.1070894475239075</v>
      </c>
    </row>
    <row r="9795" spans="1:14" x14ac:dyDescent="0.25">
      <c r="A9795" s="111" t="s">
        <v>850</v>
      </c>
      <c r="B9795" s="111">
        <f>INDEX(kommuner!C:C,MATCH(_xlfn.NUMBERVALUE(A9795),kommuner!B:B,0))</f>
        <v>1515</v>
      </c>
      <c r="C9795" s="111" t="s">
        <v>127</v>
      </c>
      <c r="D9795" s="111" t="s">
        <v>127</v>
      </c>
      <c r="E9795" s="111" t="s">
        <v>123</v>
      </c>
      <c r="F9795" s="111" t="s">
        <v>179</v>
      </c>
      <c r="G9795" s="111" t="s">
        <v>190</v>
      </c>
      <c r="H9795" s="111" t="s">
        <v>179</v>
      </c>
      <c r="I9795" s="111" t="s">
        <v>190</v>
      </c>
      <c r="J9795" t="str">
        <f t="shared" ref="J9795:J9858" si="306">B9795&amp;C9795&amp;E9795&amp;IF(C9795="Skog",F9795&amp;G9795,"")</f>
        <v>1515SkogOrganisk jordBlandingsskogLav</v>
      </c>
      <c r="K9795" s="111">
        <v>-1.2347339377887629</v>
      </c>
      <c r="L9795" s="111">
        <v>0.92784825435236762</v>
      </c>
      <c r="M9795" s="111">
        <v>0.46510463492953991</v>
      </c>
      <c r="N9795" s="112">
        <f t="shared" ref="N9795:N9858" si="307">SUM(K9795:M9795)</f>
        <v>0.15821895149314458</v>
      </c>
    </row>
    <row r="9796" spans="1:14" x14ac:dyDescent="0.25">
      <c r="A9796" s="111" t="s">
        <v>850</v>
      </c>
      <c r="B9796" s="111">
        <f>INDEX(kommuner!C:C,MATCH(_xlfn.NUMBERVALUE(A9796),kommuner!B:B,0))</f>
        <v>1515</v>
      </c>
      <c r="C9796" s="111" t="s">
        <v>127</v>
      </c>
      <c r="D9796" s="111" t="s">
        <v>127</v>
      </c>
      <c r="E9796" s="111" t="s">
        <v>123</v>
      </c>
      <c r="F9796" s="111" t="s">
        <v>179</v>
      </c>
      <c r="G9796" s="111" t="s">
        <v>173</v>
      </c>
      <c r="H9796" s="111" t="s">
        <v>179</v>
      </c>
      <c r="I9796" s="111" t="s">
        <v>173</v>
      </c>
      <c r="J9796" t="str">
        <f t="shared" si="306"/>
        <v>1515SkogOrganisk jordBlandingsskogMiddels</v>
      </c>
      <c r="K9796" s="111">
        <v>-2.4239591752717748</v>
      </c>
      <c r="L9796" s="111">
        <v>0.92784825435236762</v>
      </c>
      <c r="M9796" s="111">
        <v>0.46510463492953991</v>
      </c>
      <c r="N9796" s="112">
        <f t="shared" si="307"/>
        <v>-1.0310062859898674</v>
      </c>
    </row>
    <row r="9797" spans="1:14" x14ac:dyDescent="0.25">
      <c r="A9797" s="111" t="s">
        <v>850</v>
      </c>
      <c r="B9797" s="111">
        <f>INDEX(kommuner!C:C,MATCH(_xlfn.NUMBERVALUE(A9797),kommuner!B:B,0))</f>
        <v>1515</v>
      </c>
      <c r="C9797" s="111" t="s">
        <v>127</v>
      </c>
      <c r="D9797" s="111" t="s">
        <v>127</v>
      </c>
      <c r="E9797" s="111" t="s">
        <v>123</v>
      </c>
      <c r="F9797" s="111" t="s">
        <v>179</v>
      </c>
      <c r="G9797" s="111" t="s">
        <v>186</v>
      </c>
      <c r="H9797" s="111" t="s">
        <v>179</v>
      </c>
      <c r="I9797" s="111" t="s">
        <v>186</v>
      </c>
      <c r="J9797" t="str">
        <f t="shared" si="306"/>
        <v>1515SkogOrganisk jordBlandingsskogSærs høy</v>
      </c>
      <c r="K9797" s="111">
        <v>-1.5726115302258048</v>
      </c>
      <c r="L9797" s="111">
        <v>0.92784825435236762</v>
      </c>
      <c r="M9797" s="111">
        <v>0.46510463492953991</v>
      </c>
      <c r="N9797" s="112">
        <f t="shared" si="307"/>
        <v>-0.17965864094389727</v>
      </c>
    </row>
    <row r="9798" spans="1:14" x14ac:dyDescent="0.25">
      <c r="A9798" s="111" t="s">
        <v>850</v>
      </c>
      <c r="B9798" s="111">
        <f>INDEX(kommuner!C:C,MATCH(_xlfn.NUMBERVALUE(A9798),kommuner!B:B,0))</f>
        <v>1515</v>
      </c>
      <c r="C9798" s="111" t="s">
        <v>127</v>
      </c>
      <c r="D9798" s="111" t="s">
        <v>127</v>
      </c>
      <c r="E9798" s="111" t="s">
        <v>123</v>
      </c>
      <c r="F9798" s="111" t="s">
        <v>185</v>
      </c>
      <c r="G9798" s="111" t="s">
        <v>180</v>
      </c>
      <c r="H9798" s="111" t="s">
        <v>185</v>
      </c>
      <c r="I9798" s="111" t="s">
        <v>180</v>
      </c>
      <c r="J9798" t="str">
        <f t="shared" si="306"/>
        <v>1515SkogOrganisk jordLauvskogHøy</v>
      </c>
      <c r="K9798" s="111">
        <v>-1.9913688882377358</v>
      </c>
      <c r="L9798" s="111">
        <v>0.92784825435236762</v>
      </c>
      <c r="M9798" s="111">
        <v>0.46510463492953991</v>
      </c>
      <c r="N9798" s="112">
        <f t="shared" si="307"/>
        <v>-0.59841599895582831</v>
      </c>
    </row>
    <row r="9799" spans="1:14" x14ac:dyDescent="0.25">
      <c r="A9799" s="111" t="s">
        <v>850</v>
      </c>
      <c r="B9799" s="111">
        <f>INDEX(kommuner!C:C,MATCH(_xlfn.NUMBERVALUE(A9799),kommuner!B:B,0))</f>
        <v>1515</v>
      </c>
      <c r="C9799" s="111" t="s">
        <v>127</v>
      </c>
      <c r="D9799" s="111" t="s">
        <v>127</v>
      </c>
      <c r="E9799" s="111" t="s">
        <v>123</v>
      </c>
      <c r="F9799" s="111" t="s">
        <v>185</v>
      </c>
      <c r="G9799" s="111" t="s">
        <v>167</v>
      </c>
      <c r="H9799" s="111" t="s">
        <v>185</v>
      </c>
      <c r="I9799" s="111" t="s">
        <v>167</v>
      </c>
      <c r="J9799" t="str">
        <f t="shared" si="306"/>
        <v>1515SkogOrganisk jordLauvskogImpediment</v>
      </c>
      <c r="K9799" s="111">
        <v>0.35000626494250675</v>
      </c>
      <c r="L9799" s="111">
        <v>0.92784825435236762</v>
      </c>
      <c r="M9799" s="111">
        <v>0.46510463492953991</v>
      </c>
      <c r="N9799" s="112">
        <f t="shared" si="307"/>
        <v>1.7429591542244141</v>
      </c>
    </row>
    <row r="9800" spans="1:14" x14ac:dyDescent="0.25">
      <c r="A9800" s="111" t="s">
        <v>850</v>
      </c>
      <c r="B9800" s="111">
        <f>INDEX(kommuner!C:C,MATCH(_xlfn.NUMBERVALUE(A9800),kommuner!B:B,0))</f>
        <v>1515</v>
      </c>
      <c r="C9800" s="111" t="s">
        <v>127</v>
      </c>
      <c r="D9800" s="111" t="s">
        <v>127</v>
      </c>
      <c r="E9800" s="111" t="s">
        <v>123</v>
      </c>
      <c r="F9800" s="111" t="s">
        <v>185</v>
      </c>
      <c r="G9800" s="111" t="s">
        <v>190</v>
      </c>
      <c r="H9800" s="111" t="s">
        <v>185</v>
      </c>
      <c r="I9800" s="111" t="s">
        <v>190</v>
      </c>
      <c r="J9800" t="str">
        <f t="shared" si="306"/>
        <v>1515SkogOrganisk jordLauvskogLav</v>
      </c>
      <c r="K9800" s="111">
        <v>1.1144075558526714</v>
      </c>
      <c r="L9800" s="111">
        <v>0.92784825435236762</v>
      </c>
      <c r="M9800" s="111">
        <v>0.46510463492953991</v>
      </c>
      <c r="N9800" s="112">
        <f t="shared" si="307"/>
        <v>2.5073604451345788</v>
      </c>
    </row>
    <row r="9801" spans="1:14" x14ac:dyDescent="0.25">
      <c r="A9801" s="111" t="s">
        <v>850</v>
      </c>
      <c r="B9801" s="111">
        <f>INDEX(kommuner!C:C,MATCH(_xlfn.NUMBERVALUE(A9801),kommuner!B:B,0))</f>
        <v>1515</v>
      </c>
      <c r="C9801" s="111" t="s">
        <v>127</v>
      </c>
      <c r="D9801" s="111" t="s">
        <v>127</v>
      </c>
      <c r="E9801" s="111" t="s">
        <v>123</v>
      </c>
      <c r="F9801" s="111" t="s">
        <v>185</v>
      </c>
      <c r="G9801" s="111" t="s">
        <v>173</v>
      </c>
      <c r="H9801" s="111" t="s">
        <v>185</v>
      </c>
      <c r="I9801" s="111" t="s">
        <v>173</v>
      </c>
      <c r="J9801" t="str">
        <f t="shared" si="306"/>
        <v>1515SkogOrganisk jordLauvskogMiddels</v>
      </c>
      <c r="K9801" s="111">
        <v>-0.62664468270982987</v>
      </c>
      <c r="L9801" s="111">
        <v>0.92784825435236762</v>
      </c>
      <c r="M9801" s="111">
        <v>0.46510463492953991</v>
      </c>
      <c r="N9801" s="112">
        <f t="shared" si="307"/>
        <v>0.76630820657207765</v>
      </c>
    </row>
    <row r="9802" spans="1:14" x14ac:dyDescent="0.25">
      <c r="A9802" s="111" t="s">
        <v>850</v>
      </c>
      <c r="B9802" s="111">
        <f>INDEX(kommuner!C:C,MATCH(_xlfn.NUMBERVALUE(A9802),kommuner!B:B,0))</f>
        <v>1515</v>
      </c>
      <c r="C9802" s="111" t="s">
        <v>127</v>
      </c>
      <c r="D9802" s="111" t="s">
        <v>127</v>
      </c>
      <c r="E9802" s="111" t="s">
        <v>123</v>
      </c>
      <c r="F9802" s="111" t="s">
        <v>185</v>
      </c>
      <c r="G9802" s="111" t="s">
        <v>186</v>
      </c>
      <c r="H9802" s="111" t="s">
        <v>185</v>
      </c>
      <c r="I9802" s="111" t="s">
        <v>186</v>
      </c>
      <c r="J9802" t="str">
        <f t="shared" si="306"/>
        <v>1515SkogOrganisk jordLauvskogSærs høy</v>
      </c>
      <c r="K9802" s="111">
        <v>-1.8997279926091779</v>
      </c>
      <c r="L9802" s="111">
        <v>0.92784825435236762</v>
      </c>
      <c r="M9802" s="111">
        <v>0.46510463492953991</v>
      </c>
      <c r="N9802" s="112">
        <f t="shared" si="307"/>
        <v>-0.50677510332727038</v>
      </c>
    </row>
    <row r="9803" spans="1:14" x14ac:dyDescent="0.25">
      <c r="A9803" s="111" t="s">
        <v>850</v>
      </c>
      <c r="B9803" s="111">
        <f>INDEX(kommuner!C:C,MATCH(_xlfn.NUMBERVALUE(A9803),kommuner!B:B,0))</f>
        <v>1515</v>
      </c>
      <c r="C9803" s="111" t="s">
        <v>83</v>
      </c>
      <c r="D9803" s="111" t="s">
        <v>83</v>
      </c>
      <c r="E9803" s="111" t="s">
        <v>126</v>
      </c>
      <c r="F9803" s="111" t="s">
        <v>139</v>
      </c>
      <c r="G9803" s="111" t="s">
        <v>139</v>
      </c>
      <c r="H9803" s="111" t="s">
        <v>139</v>
      </c>
      <c r="I9803" s="111" t="s">
        <v>139</v>
      </c>
      <c r="J9803" t="str">
        <f t="shared" si="306"/>
        <v>1515Utbygd arealMineraljord</v>
      </c>
      <c r="K9803" s="111">
        <v>-0.30524336409547759</v>
      </c>
      <c r="L9803" s="111">
        <v>0</v>
      </c>
      <c r="M9803" s="111">
        <v>1.303047089454229E-2</v>
      </c>
      <c r="N9803" s="112">
        <f t="shared" si="307"/>
        <v>-0.2922128932009353</v>
      </c>
    </row>
    <row r="9804" spans="1:14" x14ac:dyDescent="0.25">
      <c r="A9804" s="111" t="s">
        <v>850</v>
      </c>
      <c r="B9804" s="111">
        <f>INDEX(kommuner!C:C,MATCH(_xlfn.NUMBERVALUE(A9804),kommuner!B:B,0))</f>
        <v>1515</v>
      </c>
      <c r="C9804" s="111" t="s">
        <v>83</v>
      </c>
      <c r="D9804" s="111" t="s">
        <v>83</v>
      </c>
      <c r="E9804" s="111" t="s">
        <v>123</v>
      </c>
      <c r="F9804" s="111" t="s">
        <v>139</v>
      </c>
      <c r="G9804" s="111" t="s">
        <v>139</v>
      </c>
      <c r="H9804" s="111" t="s">
        <v>139</v>
      </c>
      <c r="I9804" s="111" t="s">
        <v>139</v>
      </c>
      <c r="J9804" t="str">
        <f t="shared" si="306"/>
        <v>1515Utbygd arealOrganisk jord</v>
      </c>
      <c r="K9804" s="111">
        <v>29.011421395201612</v>
      </c>
      <c r="L9804" s="111">
        <v>0</v>
      </c>
      <c r="M9804" s="111">
        <v>1.303047089454229E-2</v>
      </c>
      <c r="N9804" s="112">
        <f t="shared" si="307"/>
        <v>29.024451866096154</v>
      </c>
    </row>
    <row r="9805" spans="1:14" x14ac:dyDescent="0.25">
      <c r="A9805" s="111" t="s">
        <v>850</v>
      </c>
      <c r="B9805" s="111">
        <f>INDEX(kommuner!C:C,MATCH(_xlfn.NUMBERVALUE(A9805),kommuner!B:B,0))</f>
        <v>1515</v>
      </c>
      <c r="C9805" s="111" t="s">
        <v>181</v>
      </c>
      <c r="D9805" s="111" t="s">
        <v>181</v>
      </c>
      <c r="E9805" s="111" t="s">
        <v>123</v>
      </c>
      <c r="F9805" s="111" t="s">
        <v>139</v>
      </c>
      <c r="G9805" s="111" t="s">
        <v>139</v>
      </c>
      <c r="H9805" s="111" t="s">
        <v>139</v>
      </c>
      <c r="I9805" s="111" t="s">
        <v>139</v>
      </c>
      <c r="J9805" t="str">
        <f t="shared" si="306"/>
        <v>1515Vann og myrOrganisk jord</v>
      </c>
      <c r="K9805" s="111">
        <v>-0.29766799726667431</v>
      </c>
      <c r="L9805" s="111">
        <v>0</v>
      </c>
      <c r="M9805" s="111">
        <v>0</v>
      </c>
      <c r="N9805" s="112">
        <f t="shared" si="307"/>
        <v>-0.29766799726667431</v>
      </c>
    </row>
    <row r="9806" spans="1:14" x14ac:dyDescent="0.25">
      <c r="A9806" s="111" t="s">
        <v>851</v>
      </c>
      <c r="B9806" s="111">
        <f>INDEX(kommuner!C:C,MATCH(_xlfn.NUMBERVALUE(A9806),kommuner!B:B,0))</f>
        <v>1516</v>
      </c>
      <c r="C9806" s="111" t="s">
        <v>82</v>
      </c>
      <c r="D9806" s="111" t="s">
        <v>82</v>
      </c>
      <c r="E9806" s="111" t="s">
        <v>126</v>
      </c>
      <c r="F9806" s="111" t="s">
        <v>139</v>
      </c>
      <c r="G9806" s="111" t="s">
        <v>139</v>
      </c>
      <c r="H9806" s="111" t="s">
        <v>139</v>
      </c>
      <c r="I9806" s="111" t="s">
        <v>139</v>
      </c>
      <c r="J9806" t="str">
        <f t="shared" si="306"/>
        <v>1516Annen utmarkMineraljord</v>
      </c>
      <c r="K9806" s="111">
        <v>-7.1122377479755403E-2</v>
      </c>
      <c r="L9806" s="111">
        <v>0</v>
      </c>
      <c r="M9806" s="111">
        <v>0</v>
      </c>
      <c r="N9806" s="112">
        <f t="shared" si="307"/>
        <v>-7.1122377479755403E-2</v>
      </c>
    </row>
    <row r="9807" spans="1:14" x14ac:dyDescent="0.25">
      <c r="A9807" s="111" t="s">
        <v>851</v>
      </c>
      <c r="B9807" s="111">
        <f>INDEX(kommuner!C:C,MATCH(_xlfn.NUMBERVALUE(A9807),kommuner!B:B,0))</f>
        <v>1516</v>
      </c>
      <c r="C9807" s="111" t="s">
        <v>121</v>
      </c>
      <c r="D9807" s="111" t="s">
        <v>121</v>
      </c>
      <c r="E9807" s="111" t="s">
        <v>126</v>
      </c>
      <c r="F9807" s="111" t="s">
        <v>139</v>
      </c>
      <c r="G9807" s="111" t="s">
        <v>139</v>
      </c>
      <c r="H9807" s="111" t="s">
        <v>139</v>
      </c>
      <c r="I9807" s="111" t="s">
        <v>139</v>
      </c>
      <c r="J9807" t="str">
        <f t="shared" si="306"/>
        <v>1516BeiteMineraljord</v>
      </c>
      <c r="K9807" s="111">
        <v>-0.96338340838695502</v>
      </c>
      <c r="L9807" s="111">
        <v>0</v>
      </c>
      <c r="M9807" s="111">
        <v>1.2448711246839999E-7</v>
      </c>
      <c r="N9807" s="112">
        <f t="shared" si="307"/>
        <v>-0.96338328389984251</v>
      </c>
    </row>
    <row r="9808" spans="1:14" x14ac:dyDescent="0.25">
      <c r="A9808" s="111" t="s">
        <v>851</v>
      </c>
      <c r="B9808" s="111">
        <f>INDEX(kommuner!C:C,MATCH(_xlfn.NUMBERVALUE(A9808),kommuner!B:B,0))</f>
        <v>1516</v>
      </c>
      <c r="C9808" s="111" t="s">
        <v>121</v>
      </c>
      <c r="D9808" s="111" t="s">
        <v>121</v>
      </c>
      <c r="E9808" s="111" t="s">
        <v>123</v>
      </c>
      <c r="F9808" s="111" t="s">
        <v>139</v>
      </c>
      <c r="G9808" s="111" t="s">
        <v>139</v>
      </c>
      <c r="H9808" s="111" t="s">
        <v>139</v>
      </c>
      <c r="I9808" s="111" t="s">
        <v>139</v>
      </c>
      <c r="J9808" t="str">
        <f t="shared" si="306"/>
        <v>1516BeiteOrganisk jord</v>
      </c>
      <c r="K9808" s="111">
        <v>12.077525935985037</v>
      </c>
      <c r="L9808" s="111">
        <v>1.6412500000000001</v>
      </c>
      <c r="M9808" s="111">
        <v>0</v>
      </c>
      <c r="N9808" s="112">
        <f t="shared" si="307"/>
        <v>13.718775935985036</v>
      </c>
    </row>
    <row r="9809" spans="1:14" x14ac:dyDescent="0.25">
      <c r="A9809" s="111" t="s">
        <v>851</v>
      </c>
      <c r="B9809" s="111">
        <f>INDEX(kommuner!C:C,MATCH(_xlfn.NUMBERVALUE(A9809),kommuner!B:B,0))</f>
        <v>1516</v>
      </c>
      <c r="C9809" s="111" t="s">
        <v>84</v>
      </c>
      <c r="D9809" s="111" t="s">
        <v>84</v>
      </c>
      <c r="E9809" s="111" t="s">
        <v>126</v>
      </c>
      <c r="F9809" s="111" t="s">
        <v>139</v>
      </c>
      <c r="G9809" s="111" t="s">
        <v>139</v>
      </c>
      <c r="H9809" s="111" t="s">
        <v>139</v>
      </c>
      <c r="I9809" s="111" t="s">
        <v>139</v>
      </c>
      <c r="J9809" t="str">
        <f t="shared" si="306"/>
        <v>1516Dyrket markMineraljord</v>
      </c>
      <c r="K9809" s="111">
        <v>-0.19151115197201224</v>
      </c>
      <c r="L9809" s="111">
        <v>0</v>
      </c>
      <c r="M9809" s="111">
        <v>0</v>
      </c>
      <c r="N9809" s="112">
        <f t="shared" si="307"/>
        <v>-0.19151115197201224</v>
      </c>
    </row>
    <row r="9810" spans="1:14" x14ac:dyDescent="0.25">
      <c r="A9810" s="111" t="s">
        <v>851</v>
      </c>
      <c r="B9810" s="111">
        <f>INDEX(kommuner!C:C,MATCH(_xlfn.NUMBERVALUE(A9810),kommuner!B:B,0))</f>
        <v>1516</v>
      </c>
      <c r="C9810" s="111" t="s">
        <v>84</v>
      </c>
      <c r="D9810" s="111" t="s">
        <v>84</v>
      </c>
      <c r="E9810" s="111" t="s">
        <v>123</v>
      </c>
      <c r="F9810" s="111" t="s">
        <v>139</v>
      </c>
      <c r="G9810" s="111" t="s">
        <v>139</v>
      </c>
      <c r="H9810" s="111" t="s">
        <v>139</v>
      </c>
      <c r="I9810" s="111" t="s">
        <v>139</v>
      </c>
      <c r="J9810" t="str">
        <f t="shared" si="306"/>
        <v>1516Dyrket markOrganisk jord</v>
      </c>
      <c r="K9810" s="111">
        <v>28.726149366675592</v>
      </c>
      <c r="L9810" s="111">
        <v>1.45625</v>
      </c>
      <c r="M9810" s="111">
        <v>0</v>
      </c>
      <c r="N9810" s="112">
        <f t="shared" si="307"/>
        <v>30.182399366675593</v>
      </c>
    </row>
    <row r="9811" spans="1:14" x14ac:dyDescent="0.25">
      <c r="A9811" s="111" t="s">
        <v>851</v>
      </c>
      <c r="B9811" s="111">
        <f>INDEX(kommuner!C:C,MATCH(_xlfn.NUMBERVALUE(A9811),kommuner!B:B,0))</f>
        <v>1516</v>
      </c>
      <c r="C9811" s="111" t="s">
        <v>127</v>
      </c>
      <c r="D9811" s="111" t="s">
        <v>127</v>
      </c>
      <c r="E9811" s="111" t="s">
        <v>126</v>
      </c>
      <c r="F9811" s="111" t="s">
        <v>172</v>
      </c>
      <c r="G9811" s="111" t="s">
        <v>180</v>
      </c>
      <c r="H9811" s="111" t="s">
        <v>172</v>
      </c>
      <c r="I9811" s="111" t="s">
        <v>180</v>
      </c>
      <c r="J9811" t="str">
        <f t="shared" si="306"/>
        <v>1516SkogMineraljordBarskogHøy</v>
      </c>
      <c r="K9811" s="111">
        <v>-6.422849649670499</v>
      </c>
      <c r="L9811" s="111">
        <v>0.85306406685236758</v>
      </c>
      <c r="M9811" s="111">
        <v>6.4056614999681585E-2</v>
      </c>
      <c r="N9811" s="112">
        <f t="shared" si="307"/>
        <v>-5.5057289678184498</v>
      </c>
    </row>
    <row r="9812" spans="1:14" x14ac:dyDescent="0.25">
      <c r="A9812" s="111" t="s">
        <v>851</v>
      </c>
      <c r="B9812" s="111">
        <f>INDEX(kommuner!C:C,MATCH(_xlfn.NUMBERVALUE(A9812),kommuner!B:B,0))</f>
        <v>1516</v>
      </c>
      <c r="C9812" s="111" t="s">
        <v>127</v>
      </c>
      <c r="D9812" s="111" t="s">
        <v>127</v>
      </c>
      <c r="E9812" s="111" t="s">
        <v>126</v>
      </c>
      <c r="F9812" s="111" t="s">
        <v>172</v>
      </c>
      <c r="G9812" s="111" t="s">
        <v>167</v>
      </c>
      <c r="H9812" s="111" t="s">
        <v>172</v>
      </c>
      <c r="I9812" s="111" t="s">
        <v>167</v>
      </c>
      <c r="J9812" t="str">
        <f t="shared" si="306"/>
        <v>1516SkogMineraljordBarskogImpediment</v>
      </c>
      <c r="K9812" s="111">
        <v>-0.94873102042732593</v>
      </c>
      <c r="L9812" s="111">
        <v>0.85306406685236758</v>
      </c>
      <c r="M9812" s="111">
        <v>6.3979989500968365E-2</v>
      </c>
      <c r="N9812" s="112">
        <f t="shared" si="307"/>
        <v>-3.1686964073989993E-2</v>
      </c>
    </row>
    <row r="9813" spans="1:14" x14ac:dyDescent="0.25">
      <c r="A9813" s="111" t="s">
        <v>851</v>
      </c>
      <c r="B9813" s="111">
        <f>INDEX(kommuner!C:C,MATCH(_xlfn.NUMBERVALUE(A9813),kommuner!B:B,0))</f>
        <v>1516</v>
      </c>
      <c r="C9813" s="111" t="s">
        <v>127</v>
      </c>
      <c r="D9813" s="111" t="s">
        <v>127</v>
      </c>
      <c r="E9813" s="111" t="s">
        <v>126</v>
      </c>
      <c r="F9813" s="111" t="s">
        <v>172</v>
      </c>
      <c r="G9813" s="111" t="s">
        <v>190</v>
      </c>
      <c r="H9813" s="111" t="s">
        <v>172</v>
      </c>
      <c r="I9813" s="111" t="s">
        <v>190</v>
      </c>
      <c r="J9813" t="str">
        <f t="shared" si="306"/>
        <v>1516SkogMineraljordBarskogLav</v>
      </c>
      <c r="K9813" s="111">
        <v>-0.862084627791601</v>
      </c>
      <c r="L9813" s="111">
        <v>0.85306406685236758</v>
      </c>
      <c r="M9813" s="111">
        <v>6.3979989500968365E-2</v>
      </c>
      <c r="N9813" s="112">
        <f t="shared" si="307"/>
        <v>5.4959428561734941E-2</v>
      </c>
    </row>
    <row r="9814" spans="1:14" x14ac:dyDescent="0.25">
      <c r="A9814" s="111" t="s">
        <v>851</v>
      </c>
      <c r="B9814" s="111">
        <f>INDEX(kommuner!C:C,MATCH(_xlfn.NUMBERVALUE(A9814),kommuner!B:B,0))</f>
        <v>1516</v>
      </c>
      <c r="C9814" s="111" t="s">
        <v>127</v>
      </c>
      <c r="D9814" s="111" t="s">
        <v>127</v>
      </c>
      <c r="E9814" s="111" t="s">
        <v>126</v>
      </c>
      <c r="F9814" s="111" t="s">
        <v>172</v>
      </c>
      <c r="G9814" s="111" t="s">
        <v>173</v>
      </c>
      <c r="H9814" s="111" t="s">
        <v>172</v>
      </c>
      <c r="I9814" s="111" t="s">
        <v>173</v>
      </c>
      <c r="J9814" t="str">
        <f t="shared" si="306"/>
        <v>1516SkogMineraljordBarskogMiddels</v>
      </c>
      <c r="K9814" s="111">
        <v>-3.6406993276041288</v>
      </c>
      <c r="L9814" s="111">
        <v>0.85306406685236758</v>
      </c>
      <c r="M9814" s="111">
        <v>6.4056614999681585E-2</v>
      </c>
      <c r="N9814" s="112">
        <f t="shared" si="307"/>
        <v>-2.7235786457520796</v>
      </c>
    </row>
    <row r="9815" spans="1:14" x14ac:dyDescent="0.25">
      <c r="A9815" s="111" t="s">
        <v>851</v>
      </c>
      <c r="B9815" s="111">
        <f>INDEX(kommuner!C:C,MATCH(_xlfn.NUMBERVALUE(A9815),kommuner!B:B,0))</f>
        <v>1516</v>
      </c>
      <c r="C9815" s="111" t="s">
        <v>127</v>
      </c>
      <c r="D9815" s="111" t="s">
        <v>127</v>
      </c>
      <c r="E9815" s="111" t="s">
        <v>126</v>
      </c>
      <c r="F9815" s="111" t="s">
        <v>172</v>
      </c>
      <c r="G9815" s="111" t="s">
        <v>186</v>
      </c>
      <c r="H9815" s="111" t="s">
        <v>172</v>
      </c>
      <c r="I9815" s="111" t="s">
        <v>186</v>
      </c>
      <c r="J9815" t="str">
        <f t="shared" si="306"/>
        <v>1516SkogMineraljordBarskogSærs høy</v>
      </c>
      <c r="K9815" s="111">
        <v>0.12072674540874306</v>
      </c>
      <c r="L9815" s="111">
        <v>0.85306406685236758</v>
      </c>
      <c r="M9815" s="111">
        <v>6.4056614999681585E-2</v>
      </c>
      <c r="N9815" s="112">
        <f t="shared" si="307"/>
        <v>1.0378474272607923</v>
      </c>
    </row>
    <row r="9816" spans="1:14" x14ac:dyDescent="0.25">
      <c r="A9816" s="111" t="s">
        <v>851</v>
      </c>
      <c r="B9816" s="111">
        <f>INDEX(kommuner!C:C,MATCH(_xlfn.NUMBERVALUE(A9816),kommuner!B:B,0))</f>
        <v>1516</v>
      </c>
      <c r="C9816" s="111" t="s">
        <v>127</v>
      </c>
      <c r="D9816" s="111" t="s">
        <v>127</v>
      </c>
      <c r="E9816" s="111" t="s">
        <v>126</v>
      </c>
      <c r="F9816" s="111" t="s">
        <v>179</v>
      </c>
      <c r="G9816" s="111" t="s">
        <v>180</v>
      </c>
      <c r="H9816" s="111" t="s">
        <v>179</v>
      </c>
      <c r="I9816" s="111" t="s">
        <v>180</v>
      </c>
      <c r="J9816" t="str">
        <f t="shared" si="306"/>
        <v>1516SkogMineraljordBlandingsskogHøy</v>
      </c>
      <c r="K9816" s="111">
        <v>-7.1939050909469406</v>
      </c>
      <c r="L9816" s="111">
        <v>0.85306406685236758</v>
      </c>
      <c r="M9816" s="111">
        <v>6.3979989500968365E-2</v>
      </c>
      <c r="N9816" s="112">
        <f t="shared" si="307"/>
        <v>-6.2768610345936047</v>
      </c>
    </row>
    <row r="9817" spans="1:14" x14ac:dyDescent="0.25">
      <c r="A9817" s="111" t="s">
        <v>851</v>
      </c>
      <c r="B9817" s="111">
        <f>INDEX(kommuner!C:C,MATCH(_xlfn.NUMBERVALUE(A9817),kommuner!B:B,0))</f>
        <v>1516</v>
      </c>
      <c r="C9817" s="111" t="s">
        <v>127</v>
      </c>
      <c r="D9817" s="111" t="s">
        <v>127</v>
      </c>
      <c r="E9817" s="111" t="s">
        <v>126</v>
      </c>
      <c r="F9817" s="111" t="s">
        <v>179</v>
      </c>
      <c r="G9817" s="111" t="s">
        <v>167</v>
      </c>
      <c r="H9817" s="111" t="s">
        <v>179</v>
      </c>
      <c r="I9817" s="111" t="s">
        <v>167</v>
      </c>
      <c r="J9817" t="str">
        <f t="shared" si="306"/>
        <v>1516SkogMineraljordBlandingsskogImpediment</v>
      </c>
      <c r="K9817" s="111">
        <v>-1.0519587113170448</v>
      </c>
      <c r="L9817" s="111">
        <v>0.85306406685236758</v>
      </c>
      <c r="M9817" s="111">
        <v>6.3979989500968365E-2</v>
      </c>
      <c r="N9817" s="112">
        <f t="shared" si="307"/>
        <v>-0.13491465496370883</v>
      </c>
    </row>
    <row r="9818" spans="1:14" x14ac:dyDescent="0.25">
      <c r="A9818" s="111" t="s">
        <v>851</v>
      </c>
      <c r="B9818" s="111">
        <f>INDEX(kommuner!C:C,MATCH(_xlfn.NUMBERVALUE(A9818),kommuner!B:B,0))</f>
        <v>1516</v>
      </c>
      <c r="C9818" s="111" t="s">
        <v>127</v>
      </c>
      <c r="D9818" s="111" t="s">
        <v>127</v>
      </c>
      <c r="E9818" s="111" t="s">
        <v>126</v>
      </c>
      <c r="F9818" s="111" t="s">
        <v>179</v>
      </c>
      <c r="G9818" s="111" t="s">
        <v>190</v>
      </c>
      <c r="H9818" s="111" t="s">
        <v>179</v>
      </c>
      <c r="I9818" s="111" t="s">
        <v>190</v>
      </c>
      <c r="J9818" t="str">
        <f t="shared" si="306"/>
        <v>1516SkogMineraljordBlandingsskogLav</v>
      </c>
      <c r="K9818" s="111">
        <v>-1.7812179955424279</v>
      </c>
      <c r="L9818" s="111">
        <v>0.85306406685236758</v>
      </c>
      <c r="M9818" s="111">
        <v>6.3979989500968365E-2</v>
      </c>
      <c r="N9818" s="112">
        <f t="shared" si="307"/>
        <v>-0.86417393918909191</v>
      </c>
    </row>
    <row r="9819" spans="1:14" x14ac:dyDescent="0.25">
      <c r="A9819" s="111" t="s">
        <v>851</v>
      </c>
      <c r="B9819" s="111">
        <f>INDEX(kommuner!C:C,MATCH(_xlfn.NUMBERVALUE(A9819),kommuner!B:B,0))</f>
        <v>1516</v>
      </c>
      <c r="C9819" s="111" t="s">
        <v>127</v>
      </c>
      <c r="D9819" s="111" t="s">
        <v>127</v>
      </c>
      <c r="E9819" s="111" t="s">
        <v>126</v>
      </c>
      <c r="F9819" s="111" t="s">
        <v>179</v>
      </c>
      <c r="G9819" s="111" t="s">
        <v>173</v>
      </c>
      <c r="H9819" s="111" t="s">
        <v>179</v>
      </c>
      <c r="I9819" s="111" t="s">
        <v>173</v>
      </c>
      <c r="J9819" t="str">
        <f t="shared" si="306"/>
        <v>1516SkogMineraljordBlandingsskogMiddels</v>
      </c>
      <c r="K9819" s="111">
        <v>-3.4741824145851954</v>
      </c>
      <c r="L9819" s="111">
        <v>0.85306406685236758</v>
      </c>
      <c r="M9819" s="111">
        <v>6.3979989500968365E-2</v>
      </c>
      <c r="N9819" s="112">
        <f t="shared" si="307"/>
        <v>-2.5571383582318594</v>
      </c>
    </row>
    <row r="9820" spans="1:14" x14ac:dyDescent="0.25">
      <c r="A9820" s="111" t="s">
        <v>851</v>
      </c>
      <c r="B9820" s="111">
        <f>INDEX(kommuner!C:C,MATCH(_xlfn.NUMBERVALUE(A9820),kommuner!B:B,0))</f>
        <v>1516</v>
      </c>
      <c r="C9820" s="111" t="s">
        <v>127</v>
      </c>
      <c r="D9820" s="111" t="s">
        <v>127</v>
      </c>
      <c r="E9820" s="111" t="s">
        <v>126</v>
      </c>
      <c r="F9820" s="111" t="s">
        <v>179</v>
      </c>
      <c r="G9820" s="111" t="s">
        <v>186</v>
      </c>
      <c r="H9820" s="111" t="s">
        <v>179</v>
      </c>
      <c r="I9820" s="111" t="s">
        <v>186</v>
      </c>
      <c r="J9820" t="str">
        <f t="shared" si="306"/>
        <v>1516SkogMineraljordBlandingsskogSærs høy</v>
      </c>
      <c r="K9820" s="111">
        <v>-2.9395925245326562</v>
      </c>
      <c r="L9820" s="111">
        <v>0.85306406685236758</v>
      </c>
      <c r="M9820" s="111">
        <v>6.3979989500968365E-2</v>
      </c>
      <c r="N9820" s="112">
        <f t="shared" si="307"/>
        <v>-2.0225484681793202</v>
      </c>
    </row>
    <row r="9821" spans="1:14" x14ac:dyDescent="0.25">
      <c r="A9821" s="111" t="s">
        <v>851</v>
      </c>
      <c r="B9821" s="111">
        <f>INDEX(kommuner!C:C,MATCH(_xlfn.NUMBERVALUE(A9821),kommuner!B:B,0))</f>
        <v>1516</v>
      </c>
      <c r="C9821" s="111" t="s">
        <v>127</v>
      </c>
      <c r="D9821" s="111" t="s">
        <v>127</v>
      </c>
      <c r="E9821" s="111" t="s">
        <v>126</v>
      </c>
      <c r="F9821" s="111" t="s">
        <v>185</v>
      </c>
      <c r="G9821" s="111" t="s">
        <v>180</v>
      </c>
      <c r="H9821" s="111" t="s">
        <v>185</v>
      </c>
      <c r="I9821" s="111" t="s">
        <v>180</v>
      </c>
      <c r="J9821" t="str">
        <f t="shared" si="306"/>
        <v>1516SkogMineraljordLauvskogHøy</v>
      </c>
      <c r="K9821" s="111">
        <v>-3.9961118073383664</v>
      </c>
      <c r="L9821" s="111">
        <v>0.85306406685236758</v>
      </c>
      <c r="M9821" s="111">
        <v>6.3979989500968365E-2</v>
      </c>
      <c r="N9821" s="112">
        <f t="shared" si="307"/>
        <v>-3.0790677509850304</v>
      </c>
    </row>
    <row r="9822" spans="1:14" x14ac:dyDescent="0.25">
      <c r="A9822" s="111" t="s">
        <v>851</v>
      </c>
      <c r="B9822" s="111">
        <f>INDEX(kommuner!C:C,MATCH(_xlfn.NUMBERVALUE(A9822),kommuner!B:B,0))</f>
        <v>1516</v>
      </c>
      <c r="C9822" s="111" t="s">
        <v>127</v>
      </c>
      <c r="D9822" s="111" t="s">
        <v>127</v>
      </c>
      <c r="E9822" s="111" t="s">
        <v>126</v>
      </c>
      <c r="F9822" s="111" t="s">
        <v>185</v>
      </c>
      <c r="G9822" s="111" t="s">
        <v>167</v>
      </c>
      <c r="H9822" s="111" t="s">
        <v>185</v>
      </c>
      <c r="I9822" s="111" t="s">
        <v>167</v>
      </c>
      <c r="J9822" t="str">
        <f t="shared" si="306"/>
        <v>1516SkogMineraljordLauvskogImpediment</v>
      </c>
      <c r="K9822" s="111">
        <v>-1.0417316356348201</v>
      </c>
      <c r="L9822" s="111">
        <v>0.85306406685236758</v>
      </c>
      <c r="M9822" s="111">
        <v>6.3979989500968365E-2</v>
      </c>
      <c r="N9822" s="112">
        <f t="shared" si="307"/>
        <v>-0.12468757928148413</v>
      </c>
    </row>
    <row r="9823" spans="1:14" x14ac:dyDescent="0.25">
      <c r="A9823" s="111" t="s">
        <v>851</v>
      </c>
      <c r="B9823" s="111">
        <f>INDEX(kommuner!C:C,MATCH(_xlfn.NUMBERVALUE(A9823),kommuner!B:B,0))</f>
        <v>1516</v>
      </c>
      <c r="C9823" s="111" t="s">
        <v>127</v>
      </c>
      <c r="D9823" s="111" t="s">
        <v>127</v>
      </c>
      <c r="E9823" s="111" t="s">
        <v>126</v>
      </c>
      <c r="F9823" s="111" t="s">
        <v>185</v>
      </c>
      <c r="G9823" s="111" t="s">
        <v>190</v>
      </c>
      <c r="H9823" s="111" t="s">
        <v>185</v>
      </c>
      <c r="I9823" s="111" t="s">
        <v>190</v>
      </c>
      <c r="J9823" t="str">
        <f t="shared" si="306"/>
        <v>1516SkogMineraljordLauvskogLav</v>
      </c>
      <c r="K9823" s="111">
        <v>-8.9748170935426599E-2</v>
      </c>
      <c r="L9823" s="111">
        <v>0.85306406685236758</v>
      </c>
      <c r="M9823" s="111">
        <v>6.3979989500968365E-2</v>
      </c>
      <c r="N9823" s="112">
        <f t="shared" si="307"/>
        <v>0.82729588541790933</v>
      </c>
    </row>
    <row r="9824" spans="1:14" x14ac:dyDescent="0.25">
      <c r="A9824" s="111" t="s">
        <v>851</v>
      </c>
      <c r="B9824" s="111">
        <f>INDEX(kommuner!C:C,MATCH(_xlfn.NUMBERVALUE(A9824),kommuner!B:B,0))</f>
        <v>1516</v>
      </c>
      <c r="C9824" s="111" t="s">
        <v>127</v>
      </c>
      <c r="D9824" s="111" t="s">
        <v>127</v>
      </c>
      <c r="E9824" s="111" t="s">
        <v>126</v>
      </c>
      <c r="F9824" s="111" t="s">
        <v>185</v>
      </c>
      <c r="G9824" s="111" t="s">
        <v>173</v>
      </c>
      <c r="H9824" s="111" t="s">
        <v>185</v>
      </c>
      <c r="I9824" s="111" t="s">
        <v>173</v>
      </c>
      <c r="J9824" t="str">
        <f t="shared" si="306"/>
        <v>1516SkogMineraljordLauvskogMiddels</v>
      </c>
      <c r="K9824" s="111">
        <v>-2.4407766010203638</v>
      </c>
      <c r="L9824" s="111">
        <v>0.85306406685236758</v>
      </c>
      <c r="M9824" s="111">
        <v>6.3979989500968365E-2</v>
      </c>
      <c r="N9824" s="112">
        <f t="shared" si="307"/>
        <v>-1.523732544667028</v>
      </c>
    </row>
    <row r="9825" spans="1:14" x14ac:dyDescent="0.25">
      <c r="A9825" s="111" t="s">
        <v>851</v>
      </c>
      <c r="B9825" s="111">
        <f>INDEX(kommuner!C:C,MATCH(_xlfn.NUMBERVALUE(A9825),kommuner!B:B,0))</f>
        <v>1516</v>
      </c>
      <c r="C9825" s="111" t="s">
        <v>127</v>
      </c>
      <c r="D9825" s="111" t="s">
        <v>127</v>
      </c>
      <c r="E9825" s="111" t="s">
        <v>126</v>
      </c>
      <c r="F9825" s="111" t="s">
        <v>185</v>
      </c>
      <c r="G9825" s="111" t="s">
        <v>186</v>
      </c>
      <c r="H9825" s="111" t="s">
        <v>185</v>
      </c>
      <c r="I9825" s="111" t="s">
        <v>186</v>
      </c>
      <c r="J9825" t="str">
        <f t="shared" si="306"/>
        <v>1516SkogMineraljordLauvskogSærs høy</v>
      </c>
      <c r="K9825" s="111">
        <v>-3.6560473259425113</v>
      </c>
      <c r="L9825" s="111">
        <v>0.85306406685236758</v>
      </c>
      <c r="M9825" s="111">
        <v>6.3979989500968365E-2</v>
      </c>
      <c r="N9825" s="112">
        <f t="shared" si="307"/>
        <v>-2.7390032695891753</v>
      </c>
    </row>
    <row r="9826" spans="1:14" x14ac:dyDescent="0.25">
      <c r="A9826" s="111" t="s">
        <v>851</v>
      </c>
      <c r="B9826" s="111">
        <f>INDEX(kommuner!C:C,MATCH(_xlfn.NUMBERVALUE(A9826),kommuner!B:B,0))</f>
        <v>1516</v>
      </c>
      <c r="C9826" s="111" t="s">
        <v>127</v>
      </c>
      <c r="D9826" s="111" t="s">
        <v>127</v>
      </c>
      <c r="E9826" s="111" t="s">
        <v>123</v>
      </c>
      <c r="F9826" s="111" t="s">
        <v>172</v>
      </c>
      <c r="G9826" s="111" t="s">
        <v>180</v>
      </c>
      <c r="H9826" s="111" t="s">
        <v>172</v>
      </c>
      <c r="I9826" s="111" t="s">
        <v>180</v>
      </c>
      <c r="J9826" t="str">
        <f t="shared" si="306"/>
        <v>1516SkogOrganisk jordBarskogHøy</v>
      </c>
      <c r="K9826" s="111">
        <v>-2.5184559031994138</v>
      </c>
      <c r="L9826" s="111">
        <v>0.92784825435236762</v>
      </c>
      <c r="M9826" s="111">
        <v>0.46518126042825314</v>
      </c>
      <c r="N9826" s="112">
        <f t="shared" si="307"/>
        <v>-1.1254263884187932</v>
      </c>
    </row>
    <row r="9827" spans="1:14" x14ac:dyDescent="0.25">
      <c r="A9827" s="111" t="s">
        <v>851</v>
      </c>
      <c r="B9827" s="111">
        <f>INDEX(kommuner!C:C,MATCH(_xlfn.NUMBERVALUE(A9827),kommuner!B:B,0))</f>
        <v>1516</v>
      </c>
      <c r="C9827" s="111" t="s">
        <v>127</v>
      </c>
      <c r="D9827" s="111" t="s">
        <v>127</v>
      </c>
      <c r="E9827" s="111" t="s">
        <v>123</v>
      </c>
      <c r="F9827" s="111" t="s">
        <v>172</v>
      </c>
      <c r="G9827" s="111" t="s">
        <v>167</v>
      </c>
      <c r="H9827" s="111" t="s">
        <v>172</v>
      </c>
      <c r="I9827" s="111" t="s">
        <v>167</v>
      </c>
      <c r="J9827" t="str">
        <f t="shared" si="306"/>
        <v>1516SkogOrganisk jordBarskogImpediment</v>
      </c>
      <c r="K9827" s="111">
        <v>-0.17137422385314094</v>
      </c>
      <c r="L9827" s="111">
        <v>0.92784825435236762</v>
      </c>
      <c r="M9827" s="111">
        <v>0.46510463492953991</v>
      </c>
      <c r="N9827" s="112">
        <f t="shared" si="307"/>
        <v>1.2215786654287666</v>
      </c>
    </row>
    <row r="9828" spans="1:14" x14ac:dyDescent="0.25">
      <c r="A9828" s="111" t="s">
        <v>851</v>
      </c>
      <c r="B9828" s="111">
        <f>INDEX(kommuner!C:C,MATCH(_xlfn.NUMBERVALUE(A9828),kommuner!B:B,0))</f>
        <v>1516</v>
      </c>
      <c r="C9828" s="111" t="s">
        <v>127</v>
      </c>
      <c r="D9828" s="111" t="s">
        <v>127</v>
      </c>
      <c r="E9828" s="111" t="s">
        <v>123</v>
      </c>
      <c r="F9828" s="111" t="s">
        <v>172</v>
      </c>
      <c r="G9828" s="111" t="s">
        <v>190</v>
      </c>
      <c r="H9828" s="111" t="s">
        <v>172</v>
      </c>
      <c r="I9828" s="111" t="s">
        <v>190</v>
      </c>
      <c r="J9828" t="str">
        <f t="shared" si="306"/>
        <v>1516SkogOrganisk jordBarskogLav</v>
      </c>
      <c r="K9828" s="111">
        <v>-0.50666953101693391</v>
      </c>
      <c r="L9828" s="111">
        <v>0.92784825435236762</v>
      </c>
      <c r="M9828" s="111">
        <v>0.46510463492953991</v>
      </c>
      <c r="N9828" s="112">
        <f t="shared" si="307"/>
        <v>0.88628335826497362</v>
      </c>
    </row>
    <row r="9829" spans="1:14" x14ac:dyDescent="0.25">
      <c r="A9829" s="111" t="s">
        <v>851</v>
      </c>
      <c r="B9829" s="111">
        <f>INDEX(kommuner!C:C,MATCH(_xlfn.NUMBERVALUE(A9829),kommuner!B:B,0))</f>
        <v>1516</v>
      </c>
      <c r="C9829" s="111" t="s">
        <v>127</v>
      </c>
      <c r="D9829" s="111" t="s">
        <v>127</v>
      </c>
      <c r="E9829" s="111" t="s">
        <v>123</v>
      </c>
      <c r="F9829" s="111" t="s">
        <v>172</v>
      </c>
      <c r="G9829" s="111" t="s">
        <v>173</v>
      </c>
      <c r="H9829" s="111" t="s">
        <v>172</v>
      </c>
      <c r="I9829" s="111" t="s">
        <v>173</v>
      </c>
      <c r="J9829" t="str">
        <f t="shared" si="306"/>
        <v>1516SkogOrganisk jordBarskogMiddels</v>
      </c>
      <c r="K9829" s="111">
        <v>-1.5571490961494638</v>
      </c>
      <c r="L9829" s="111">
        <v>0.92784825435236762</v>
      </c>
      <c r="M9829" s="111">
        <v>0.46518126042825314</v>
      </c>
      <c r="N9829" s="112">
        <f t="shared" si="307"/>
        <v>-0.16411958136884308</v>
      </c>
    </row>
    <row r="9830" spans="1:14" x14ac:dyDescent="0.25">
      <c r="A9830" s="111" t="s">
        <v>851</v>
      </c>
      <c r="B9830" s="111">
        <f>INDEX(kommuner!C:C,MATCH(_xlfn.NUMBERVALUE(A9830),kommuner!B:B,0))</f>
        <v>1516</v>
      </c>
      <c r="C9830" s="111" t="s">
        <v>127</v>
      </c>
      <c r="D9830" s="111" t="s">
        <v>127</v>
      </c>
      <c r="E9830" s="111" t="s">
        <v>123</v>
      </c>
      <c r="F9830" s="111" t="s">
        <v>172</v>
      </c>
      <c r="G9830" s="111" t="s">
        <v>186</v>
      </c>
      <c r="H9830" s="111" t="s">
        <v>172</v>
      </c>
      <c r="I9830" s="111" t="s">
        <v>186</v>
      </c>
      <c r="J9830" t="str">
        <f t="shared" si="306"/>
        <v>1516SkogOrganisk jordBarskogSærs høy</v>
      </c>
      <c r="K9830" s="111">
        <v>2.5548655235722699</v>
      </c>
      <c r="L9830" s="111">
        <v>0.92784825435236762</v>
      </c>
      <c r="M9830" s="111">
        <v>0.46518126042825314</v>
      </c>
      <c r="N9830" s="112">
        <f t="shared" si="307"/>
        <v>3.9478950383528906</v>
      </c>
    </row>
    <row r="9831" spans="1:14" x14ac:dyDescent="0.25">
      <c r="A9831" s="111" t="s">
        <v>851</v>
      </c>
      <c r="B9831" s="111">
        <f>INDEX(kommuner!C:C,MATCH(_xlfn.NUMBERVALUE(A9831),kommuner!B:B,0))</f>
        <v>1516</v>
      </c>
      <c r="C9831" s="111" t="s">
        <v>127</v>
      </c>
      <c r="D9831" s="111" t="s">
        <v>127</v>
      </c>
      <c r="E9831" s="111" t="s">
        <v>123</v>
      </c>
      <c r="F9831" s="111" t="s">
        <v>179</v>
      </c>
      <c r="G9831" s="111" t="s">
        <v>180</v>
      </c>
      <c r="H9831" s="111" t="s">
        <v>179</v>
      </c>
      <c r="I9831" s="111" t="s">
        <v>180</v>
      </c>
      <c r="J9831" t="str">
        <f t="shared" si="306"/>
        <v>1516SkogOrganisk jordBlandingsskogHøy</v>
      </c>
      <c r="K9831" s="111">
        <v>-5.5554344456832343</v>
      </c>
      <c r="L9831" s="111">
        <v>0.92784825435236762</v>
      </c>
      <c r="M9831" s="111">
        <v>0.46510463492953991</v>
      </c>
      <c r="N9831" s="112">
        <f t="shared" si="307"/>
        <v>-4.1624815564013264</v>
      </c>
    </row>
    <row r="9832" spans="1:14" x14ac:dyDescent="0.25">
      <c r="A9832" s="111" t="s">
        <v>851</v>
      </c>
      <c r="B9832" s="111">
        <f>INDEX(kommuner!C:C,MATCH(_xlfn.NUMBERVALUE(A9832),kommuner!B:B,0))</f>
        <v>1516</v>
      </c>
      <c r="C9832" s="111" t="s">
        <v>127</v>
      </c>
      <c r="D9832" s="111" t="s">
        <v>127</v>
      </c>
      <c r="E9832" s="111" t="s">
        <v>123</v>
      </c>
      <c r="F9832" s="111" t="s">
        <v>179</v>
      </c>
      <c r="G9832" s="111" t="s">
        <v>167</v>
      </c>
      <c r="H9832" s="111" t="s">
        <v>179</v>
      </c>
      <c r="I9832" s="111" t="s">
        <v>167</v>
      </c>
      <c r="J9832" t="str">
        <f t="shared" si="306"/>
        <v>1516SkogOrganisk jordBlandingsskogImpediment</v>
      </c>
      <c r="K9832" s="111">
        <v>-0.28586344175800005</v>
      </c>
      <c r="L9832" s="111">
        <v>0.92784825435236762</v>
      </c>
      <c r="M9832" s="111">
        <v>0.46510463492953991</v>
      </c>
      <c r="N9832" s="112">
        <f t="shared" si="307"/>
        <v>1.1070894475239075</v>
      </c>
    </row>
    <row r="9833" spans="1:14" x14ac:dyDescent="0.25">
      <c r="A9833" s="111" t="s">
        <v>851</v>
      </c>
      <c r="B9833" s="111">
        <f>INDEX(kommuner!C:C,MATCH(_xlfn.NUMBERVALUE(A9833),kommuner!B:B,0))</f>
        <v>1516</v>
      </c>
      <c r="C9833" s="111" t="s">
        <v>127</v>
      </c>
      <c r="D9833" s="111" t="s">
        <v>127</v>
      </c>
      <c r="E9833" s="111" t="s">
        <v>123</v>
      </c>
      <c r="F9833" s="111" t="s">
        <v>179</v>
      </c>
      <c r="G9833" s="111" t="s">
        <v>190</v>
      </c>
      <c r="H9833" s="111" t="s">
        <v>179</v>
      </c>
      <c r="I9833" s="111" t="s">
        <v>190</v>
      </c>
      <c r="J9833" t="str">
        <f t="shared" si="306"/>
        <v>1516SkogOrganisk jordBlandingsskogLav</v>
      </c>
      <c r="K9833" s="111">
        <v>-1.2347339377887629</v>
      </c>
      <c r="L9833" s="111">
        <v>0.92784825435236762</v>
      </c>
      <c r="M9833" s="111">
        <v>0.46510463492953991</v>
      </c>
      <c r="N9833" s="112">
        <f t="shared" si="307"/>
        <v>0.15821895149314458</v>
      </c>
    </row>
    <row r="9834" spans="1:14" x14ac:dyDescent="0.25">
      <c r="A9834" s="111" t="s">
        <v>851</v>
      </c>
      <c r="B9834" s="111">
        <f>INDEX(kommuner!C:C,MATCH(_xlfn.NUMBERVALUE(A9834),kommuner!B:B,0))</f>
        <v>1516</v>
      </c>
      <c r="C9834" s="111" t="s">
        <v>127</v>
      </c>
      <c r="D9834" s="111" t="s">
        <v>127</v>
      </c>
      <c r="E9834" s="111" t="s">
        <v>123</v>
      </c>
      <c r="F9834" s="111" t="s">
        <v>179</v>
      </c>
      <c r="G9834" s="111" t="s">
        <v>173</v>
      </c>
      <c r="H9834" s="111" t="s">
        <v>179</v>
      </c>
      <c r="I9834" s="111" t="s">
        <v>173</v>
      </c>
      <c r="J9834" t="str">
        <f t="shared" si="306"/>
        <v>1516SkogOrganisk jordBlandingsskogMiddels</v>
      </c>
      <c r="K9834" s="111">
        <v>-2.4239591752717748</v>
      </c>
      <c r="L9834" s="111">
        <v>0.92784825435236762</v>
      </c>
      <c r="M9834" s="111">
        <v>0.46510463492953991</v>
      </c>
      <c r="N9834" s="112">
        <f t="shared" si="307"/>
        <v>-1.0310062859898674</v>
      </c>
    </row>
    <row r="9835" spans="1:14" x14ac:dyDescent="0.25">
      <c r="A9835" s="111" t="s">
        <v>851</v>
      </c>
      <c r="B9835" s="111">
        <f>INDEX(kommuner!C:C,MATCH(_xlfn.NUMBERVALUE(A9835),kommuner!B:B,0))</f>
        <v>1516</v>
      </c>
      <c r="C9835" s="111" t="s">
        <v>127</v>
      </c>
      <c r="D9835" s="111" t="s">
        <v>127</v>
      </c>
      <c r="E9835" s="111" t="s">
        <v>123</v>
      </c>
      <c r="F9835" s="111" t="s">
        <v>179</v>
      </c>
      <c r="G9835" s="111" t="s">
        <v>186</v>
      </c>
      <c r="H9835" s="111" t="s">
        <v>179</v>
      </c>
      <c r="I9835" s="111" t="s">
        <v>186</v>
      </c>
      <c r="J9835" t="str">
        <f t="shared" si="306"/>
        <v>1516SkogOrganisk jordBlandingsskogSærs høy</v>
      </c>
      <c r="K9835" s="111">
        <v>-1.5726115302258048</v>
      </c>
      <c r="L9835" s="111">
        <v>0.92784825435236762</v>
      </c>
      <c r="M9835" s="111">
        <v>0.46510463492953991</v>
      </c>
      <c r="N9835" s="112">
        <f t="shared" si="307"/>
        <v>-0.17965864094389727</v>
      </c>
    </row>
    <row r="9836" spans="1:14" x14ac:dyDescent="0.25">
      <c r="A9836" s="111" t="s">
        <v>851</v>
      </c>
      <c r="B9836" s="111">
        <f>INDEX(kommuner!C:C,MATCH(_xlfn.NUMBERVALUE(A9836),kommuner!B:B,0))</f>
        <v>1516</v>
      </c>
      <c r="C9836" s="111" t="s">
        <v>127</v>
      </c>
      <c r="D9836" s="111" t="s">
        <v>127</v>
      </c>
      <c r="E9836" s="111" t="s">
        <v>123</v>
      </c>
      <c r="F9836" s="111" t="s">
        <v>185</v>
      </c>
      <c r="G9836" s="111" t="s">
        <v>180</v>
      </c>
      <c r="H9836" s="111" t="s">
        <v>185</v>
      </c>
      <c r="I9836" s="111" t="s">
        <v>180</v>
      </c>
      <c r="J9836" t="str">
        <f t="shared" si="306"/>
        <v>1516SkogOrganisk jordLauvskogHøy</v>
      </c>
      <c r="K9836" s="111">
        <v>-1.9913688882377358</v>
      </c>
      <c r="L9836" s="111">
        <v>0.92784825435236762</v>
      </c>
      <c r="M9836" s="111">
        <v>0.46510463492953991</v>
      </c>
      <c r="N9836" s="112">
        <f t="shared" si="307"/>
        <v>-0.59841599895582831</v>
      </c>
    </row>
    <row r="9837" spans="1:14" x14ac:dyDescent="0.25">
      <c r="A9837" s="111" t="s">
        <v>851</v>
      </c>
      <c r="B9837" s="111">
        <f>INDEX(kommuner!C:C,MATCH(_xlfn.NUMBERVALUE(A9837),kommuner!B:B,0))</f>
        <v>1516</v>
      </c>
      <c r="C9837" s="111" t="s">
        <v>127</v>
      </c>
      <c r="D9837" s="111" t="s">
        <v>127</v>
      </c>
      <c r="E9837" s="111" t="s">
        <v>123</v>
      </c>
      <c r="F9837" s="111" t="s">
        <v>185</v>
      </c>
      <c r="G9837" s="111" t="s">
        <v>167</v>
      </c>
      <c r="H9837" s="111" t="s">
        <v>185</v>
      </c>
      <c r="I9837" s="111" t="s">
        <v>167</v>
      </c>
      <c r="J9837" t="str">
        <f t="shared" si="306"/>
        <v>1516SkogOrganisk jordLauvskogImpediment</v>
      </c>
      <c r="K9837" s="111">
        <v>0.35000626494250675</v>
      </c>
      <c r="L9837" s="111">
        <v>0.92784825435236762</v>
      </c>
      <c r="M9837" s="111">
        <v>0.46510463492953991</v>
      </c>
      <c r="N9837" s="112">
        <f t="shared" si="307"/>
        <v>1.7429591542244141</v>
      </c>
    </row>
    <row r="9838" spans="1:14" x14ac:dyDescent="0.25">
      <c r="A9838" s="111" t="s">
        <v>851</v>
      </c>
      <c r="B9838" s="111">
        <f>INDEX(kommuner!C:C,MATCH(_xlfn.NUMBERVALUE(A9838),kommuner!B:B,0))</f>
        <v>1516</v>
      </c>
      <c r="C9838" s="111" t="s">
        <v>127</v>
      </c>
      <c r="D9838" s="111" t="s">
        <v>127</v>
      </c>
      <c r="E9838" s="111" t="s">
        <v>123</v>
      </c>
      <c r="F9838" s="111" t="s">
        <v>185</v>
      </c>
      <c r="G9838" s="111" t="s">
        <v>190</v>
      </c>
      <c r="H9838" s="111" t="s">
        <v>185</v>
      </c>
      <c r="I9838" s="111" t="s">
        <v>190</v>
      </c>
      <c r="J9838" t="str">
        <f t="shared" si="306"/>
        <v>1516SkogOrganisk jordLauvskogLav</v>
      </c>
      <c r="K9838" s="111">
        <v>1.1144075558526714</v>
      </c>
      <c r="L9838" s="111">
        <v>0.92784825435236762</v>
      </c>
      <c r="M9838" s="111">
        <v>0.46510463492953991</v>
      </c>
      <c r="N9838" s="112">
        <f t="shared" si="307"/>
        <v>2.5073604451345788</v>
      </c>
    </row>
    <row r="9839" spans="1:14" x14ac:dyDescent="0.25">
      <c r="A9839" s="111" t="s">
        <v>851</v>
      </c>
      <c r="B9839" s="111">
        <f>INDEX(kommuner!C:C,MATCH(_xlfn.NUMBERVALUE(A9839),kommuner!B:B,0))</f>
        <v>1516</v>
      </c>
      <c r="C9839" s="111" t="s">
        <v>127</v>
      </c>
      <c r="D9839" s="111" t="s">
        <v>127</v>
      </c>
      <c r="E9839" s="111" t="s">
        <v>123</v>
      </c>
      <c r="F9839" s="111" t="s">
        <v>185</v>
      </c>
      <c r="G9839" s="111" t="s">
        <v>173</v>
      </c>
      <c r="H9839" s="111" t="s">
        <v>185</v>
      </c>
      <c r="I9839" s="111" t="s">
        <v>173</v>
      </c>
      <c r="J9839" t="str">
        <f t="shared" si="306"/>
        <v>1516SkogOrganisk jordLauvskogMiddels</v>
      </c>
      <c r="K9839" s="111">
        <v>-0.62664468270982987</v>
      </c>
      <c r="L9839" s="111">
        <v>0.92784825435236762</v>
      </c>
      <c r="M9839" s="111">
        <v>0.46510463492953991</v>
      </c>
      <c r="N9839" s="112">
        <f t="shared" si="307"/>
        <v>0.76630820657207765</v>
      </c>
    </row>
    <row r="9840" spans="1:14" x14ac:dyDescent="0.25">
      <c r="A9840" s="111" t="s">
        <v>851</v>
      </c>
      <c r="B9840" s="111">
        <f>INDEX(kommuner!C:C,MATCH(_xlfn.NUMBERVALUE(A9840),kommuner!B:B,0))</f>
        <v>1516</v>
      </c>
      <c r="C9840" s="111" t="s">
        <v>127</v>
      </c>
      <c r="D9840" s="111" t="s">
        <v>127</v>
      </c>
      <c r="E9840" s="111" t="s">
        <v>123</v>
      </c>
      <c r="F9840" s="111" t="s">
        <v>185</v>
      </c>
      <c r="G9840" s="111" t="s">
        <v>186</v>
      </c>
      <c r="H9840" s="111" t="s">
        <v>185</v>
      </c>
      <c r="I9840" s="111" t="s">
        <v>186</v>
      </c>
      <c r="J9840" t="str">
        <f t="shared" si="306"/>
        <v>1516SkogOrganisk jordLauvskogSærs høy</v>
      </c>
      <c r="K9840" s="111">
        <v>-1.8997279926091779</v>
      </c>
      <c r="L9840" s="111">
        <v>0.92784825435236762</v>
      </c>
      <c r="M9840" s="111">
        <v>0.46510463492953991</v>
      </c>
      <c r="N9840" s="112">
        <f t="shared" si="307"/>
        <v>-0.50677510332727038</v>
      </c>
    </row>
    <row r="9841" spans="1:14" x14ac:dyDescent="0.25">
      <c r="A9841" s="111" t="s">
        <v>851</v>
      </c>
      <c r="B9841" s="111">
        <f>INDEX(kommuner!C:C,MATCH(_xlfn.NUMBERVALUE(A9841),kommuner!B:B,0))</f>
        <v>1516</v>
      </c>
      <c r="C9841" s="111" t="s">
        <v>83</v>
      </c>
      <c r="D9841" s="111" t="s">
        <v>83</v>
      </c>
      <c r="E9841" s="111" t="s">
        <v>126</v>
      </c>
      <c r="F9841" s="111" t="s">
        <v>139</v>
      </c>
      <c r="G9841" s="111" t="s">
        <v>139</v>
      </c>
      <c r="H9841" s="111" t="s">
        <v>139</v>
      </c>
      <c r="I9841" s="111" t="s">
        <v>139</v>
      </c>
      <c r="J9841" t="str">
        <f t="shared" si="306"/>
        <v>1516Utbygd arealMineraljord</v>
      </c>
      <c r="K9841" s="111">
        <v>-0.30524336409547759</v>
      </c>
      <c r="L9841" s="111">
        <v>0</v>
      </c>
      <c r="M9841" s="111">
        <v>1.303047089454229E-2</v>
      </c>
      <c r="N9841" s="112">
        <f t="shared" si="307"/>
        <v>-0.2922128932009353</v>
      </c>
    </row>
    <row r="9842" spans="1:14" x14ac:dyDescent="0.25">
      <c r="A9842" s="111" t="s">
        <v>851</v>
      </c>
      <c r="B9842" s="111">
        <f>INDEX(kommuner!C:C,MATCH(_xlfn.NUMBERVALUE(A9842),kommuner!B:B,0))</f>
        <v>1516</v>
      </c>
      <c r="C9842" s="111" t="s">
        <v>83</v>
      </c>
      <c r="D9842" s="111" t="s">
        <v>83</v>
      </c>
      <c r="E9842" s="111" t="s">
        <v>123</v>
      </c>
      <c r="F9842" s="111" t="s">
        <v>139</v>
      </c>
      <c r="G9842" s="111" t="s">
        <v>139</v>
      </c>
      <c r="H9842" s="111" t="s">
        <v>139</v>
      </c>
      <c r="I9842" s="111" t="s">
        <v>139</v>
      </c>
      <c r="J9842" t="str">
        <f t="shared" si="306"/>
        <v>1516Utbygd arealOrganisk jord</v>
      </c>
      <c r="K9842" s="111">
        <v>29.011421395201612</v>
      </c>
      <c r="L9842" s="111">
        <v>0</v>
      </c>
      <c r="M9842" s="111">
        <v>1.303047089454229E-2</v>
      </c>
      <c r="N9842" s="112">
        <f t="shared" si="307"/>
        <v>29.024451866096154</v>
      </c>
    </row>
    <row r="9843" spans="1:14" x14ac:dyDescent="0.25">
      <c r="A9843" s="111" t="s">
        <v>851</v>
      </c>
      <c r="B9843" s="111">
        <f>INDEX(kommuner!C:C,MATCH(_xlfn.NUMBERVALUE(A9843),kommuner!B:B,0))</f>
        <v>1516</v>
      </c>
      <c r="C9843" s="111" t="s">
        <v>181</v>
      </c>
      <c r="D9843" s="111" t="s">
        <v>181</v>
      </c>
      <c r="E9843" s="111" t="s">
        <v>123</v>
      </c>
      <c r="F9843" s="111" t="s">
        <v>139</v>
      </c>
      <c r="G9843" s="111" t="s">
        <v>139</v>
      </c>
      <c r="H9843" s="111" t="s">
        <v>139</v>
      </c>
      <c r="I9843" s="111" t="s">
        <v>139</v>
      </c>
      <c r="J9843" t="str">
        <f t="shared" si="306"/>
        <v>1516Vann og myrOrganisk jord</v>
      </c>
      <c r="K9843" s="111">
        <v>-0.29766799726667431</v>
      </c>
      <c r="L9843" s="111">
        <v>0</v>
      </c>
      <c r="M9843" s="111">
        <v>0</v>
      </c>
      <c r="N9843" s="112">
        <f t="shared" si="307"/>
        <v>-0.29766799726667431</v>
      </c>
    </row>
    <row r="9844" spans="1:14" x14ac:dyDescent="0.25">
      <c r="A9844" s="111" t="s">
        <v>852</v>
      </c>
      <c r="B9844" s="111">
        <f>INDEX(kommuner!C:C,MATCH(_xlfn.NUMBERVALUE(A9844),kommuner!B:B,0))</f>
        <v>1517</v>
      </c>
      <c r="C9844" s="111" t="s">
        <v>82</v>
      </c>
      <c r="D9844" s="111" t="s">
        <v>82</v>
      </c>
      <c r="E9844" s="111" t="s">
        <v>126</v>
      </c>
      <c r="F9844" s="111" t="s">
        <v>139</v>
      </c>
      <c r="G9844" s="111" t="s">
        <v>139</v>
      </c>
      <c r="H9844" s="111" t="s">
        <v>139</v>
      </c>
      <c r="I9844" s="111" t="s">
        <v>139</v>
      </c>
      <c r="J9844" t="str">
        <f t="shared" si="306"/>
        <v>1517Annen utmarkMineraljord</v>
      </c>
      <c r="K9844" s="111">
        <v>-7.1122377479755403E-2</v>
      </c>
      <c r="L9844" s="111">
        <v>0</v>
      </c>
      <c r="M9844" s="111">
        <v>0</v>
      </c>
      <c r="N9844" s="112">
        <f t="shared" si="307"/>
        <v>-7.1122377479755403E-2</v>
      </c>
    </row>
    <row r="9845" spans="1:14" x14ac:dyDescent="0.25">
      <c r="A9845" s="111" t="s">
        <v>852</v>
      </c>
      <c r="B9845" s="111">
        <f>INDEX(kommuner!C:C,MATCH(_xlfn.NUMBERVALUE(A9845),kommuner!B:B,0))</f>
        <v>1517</v>
      </c>
      <c r="C9845" s="111" t="s">
        <v>121</v>
      </c>
      <c r="D9845" s="111" t="s">
        <v>121</v>
      </c>
      <c r="E9845" s="111" t="s">
        <v>126</v>
      </c>
      <c r="F9845" s="111" t="s">
        <v>139</v>
      </c>
      <c r="G9845" s="111" t="s">
        <v>139</v>
      </c>
      <c r="H9845" s="111" t="s">
        <v>139</v>
      </c>
      <c r="I9845" s="111" t="s">
        <v>139</v>
      </c>
      <c r="J9845" t="str">
        <f t="shared" si="306"/>
        <v>1517BeiteMineraljord</v>
      </c>
      <c r="K9845" s="111">
        <v>-0.96338340838695502</v>
      </c>
      <c r="L9845" s="111">
        <v>0</v>
      </c>
      <c r="M9845" s="111">
        <v>1.2448711246839999E-7</v>
      </c>
      <c r="N9845" s="112">
        <f t="shared" si="307"/>
        <v>-0.96338328389984251</v>
      </c>
    </row>
    <row r="9846" spans="1:14" x14ac:dyDescent="0.25">
      <c r="A9846" s="111" t="s">
        <v>852</v>
      </c>
      <c r="B9846" s="111">
        <f>INDEX(kommuner!C:C,MATCH(_xlfn.NUMBERVALUE(A9846),kommuner!B:B,0))</f>
        <v>1517</v>
      </c>
      <c r="C9846" s="111" t="s">
        <v>121</v>
      </c>
      <c r="D9846" s="111" t="s">
        <v>121</v>
      </c>
      <c r="E9846" s="111" t="s">
        <v>123</v>
      </c>
      <c r="F9846" s="111" t="s">
        <v>139</v>
      </c>
      <c r="G9846" s="111" t="s">
        <v>139</v>
      </c>
      <c r="H9846" s="111" t="s">
        <v>139</v>
      </c>
      <c r="I9846" s="111" t="s">
        <v>139</v>
      </c>
      <c r="J9846" t="str">
        <f t="shared" si="306"/>
        <v>1517BeiteOrganisk jord</v>
      </c>
      <c r="K9846" s="111">
        <v>12.077525935985037</v>
      </c>
      <c r="L9846" s="111">
        <v>1.6412500000000001</v>
      </c>
      <c r="M9846" s="111">
        <v>0</v>
      </c>
      <c r="N9846" s="112">
        <f t="shared" si="307"/>
        <v>13.718775935985036</v>
      </c>
    </row>
    <row r="9847" spans="1:14" x14ac:dyDescent="0.25">
      <c r="A9847" s="111" t="s">
        <v>852</v>
      </c>
      <c r="B9847" s="111">
        <f>INDEX(kommuner!C:C,MATCH(_xlfn.NUMBERVALUE(A9847),kommuner!B:B,0))</f>
        <v>1517</v>
      </c>
      <c r="C9847" s="111" t="s">
        <v>84</v>
      </c>
      <c r="D9847" s="111" t="s">
        <v>84</v>
      </c>
      <c r="E9847" s="111" t="s">
        <v>126</v>
      </c>
      <c r="F9847" s="111" t="s">
        <v>139</v>
      </c>
      <c r="G9847" s="111" t="s">
        <v>139</v>
      </c>
      <c r="H9847" s="111" t="s">
        <v>139</v>
      </c>
      <c r="I9847" s="111" t="s">
        <v>139</v>
      </c>
      <c r="J9847" t="str">
        <f t="shared" si="306"/>
        <v>1517Dyrket markMineraljord</v>
      </c>
      <c r="K9847" s="111">
        <v>-0.19151115197201224</v>
      </c>
      <c r="L9847" s="111">
        <v>0</v>
      </c>
      <c r="M9847" s="111">
        <v>0</v>
      </c>
      <c r="N9847" s="112">
        <f t="shared" si="307"/>
        <v>-0.19151115197201224</v>
      </c>
    </row>
    <row r="9848" spans="1:14" x14ac:dyDescent="0.25">
      <c r="A9848" s="111" t="s">
        <v>852</v>
      </c>
      <c r="B9848" s="111">
        <f>INDEX(kommuner!C:C,MATCH(_xlfn.NUMBERVALUE(A9848),kommuner!B:B,0))</f>
        <v>1517</v>
      </c>
      <c r="C9848" s="111" t="s">
        <v>84</v>
      </c>
      <c r="D9848" s="111" t="s">
        <v>84</v>
      </c>
      <c r="E9848" s="111" t="s">
        <v>123</v>
      </c>
      <c r="F9848" s="111" t="s">
        <v>139</v>
      </c>
      <c r="G9848" s="111" t="s">
        <v>139</v>
      </c>
      <c r="H9848" s="111" t="s">
        <v>139</v>
      </c>
      <c r="I9848" s="111" t="s">
        <v>139</v>
      </c>
      <c r="J9848" t="str">
        <f t="shared" si="306"/>
        <v>1517Dyrket markOrganisk jord</v>
      </c>
      <c r="K9848" s="111">
        <v>28.726149366675592</v>
      </c>
      <c r="L9848" s="111">
        <v>1.45625</v>
      </c>
      <c r="M9848" s="111">
        <v>0</v>
      </c>
      <c r="N9848" s="112">
        <f t="shared" si="307"/>
        <v>30.182399366675593</v>
      </c>
    </row>
    <row r="9849" spans="1:14" x14ac:dyDescent="0.25">
      <c r="A9849" s="111" t="s">
        <v>852</v>
      </c>
      <c r="B9849" s="111">
        <f>INDEX(kommuner!C:C,MATCH(_xlfn.NUMBERVALUE(A9849),kommuner!B:B,0))</f>
        <v>1517</v>
      </c>
      <c r="C9849" s="111" t="s">
        <v>127</v>
      </c>
      <c r="D9849" s="111" t="s">
        <v>127</v>
      </c>
      <c r="E9849" s="111" t="s">
        <v>126</v>
      </c>
      <c r="F9849" s="111" t="s">
        <v>172</v>
      </c>
      <c r="G9849" s="111" t="s">
        <v>180</v>
      </c>
      <c r="H9849" s="111" t="s">
        <v>172</v>
      </c>
      <c r="I9849" s="111" t="s">
        <v>180</v>
      </c>
      <c r="J9849" t="str">
        <f t="shared" si="306"/>
        <v>1517SkogMineraljordBarskogHøy</v>
      </c>
      <c r="K9849" s="111">
        <v>-6.422849649670499</v>
      </c>
      <c r="L9849" s="111">
        <v>0.85306406685236758</v>
      </c>
      <c r="M9849" s="111">
        <v>6.4056614999681585E-2</v>
      </c>
      <c r="N9849" s="112">
        <f t="shared" si="307"/>
        <v>-5.5057289678184498</v>
      </c>
    </row>
    <row r="9850" spans="1:14" x14ac:dyDescent="0.25">
      <c r="A9850" s="111" t="s">
        <v>852</v>
      </c>
      <c r="B9850" s="111">
        <f>INDEX(kommuner!C:C,MATCH(_xlfn.NUMBERVALUE(A9850),kommuner!B:B,0))</f>
        <v>1517</v>
      </c>
      <c r="C9850" s="111" t="s">
        <v>127</v>
      </c>
      <c r="D9850" s="111" t="s">
        <v>127</v>
      </c>
      <c r="E9850" s="111" t="s">
        <v>126</v>
      </c>
      <c r="F9850" s="111" t="s">
        <v>172</v>
      </c>
      <c r="G9850" s="111" t="s">
        <v>167</v>
      </c>
      <c r="H9850" s="111" t="s">
        <v>172</v>
      </c>
      <c r="I9850" s="111" t="s">
        <v>167</v>
      </c>
      <c r="J9850" t="str">
        <f t="shared" si="306"/>
        <v>1517SkogMineraljordBarskogImpediment</v>
      </c>
      <c r="K9850" s="111">
        <v>-0.94873102042732593</v>
      </c>
      <c r="L9850" s="111">
        <v>0.85306406685236758</v>
      </c>
      <c r="M9850" s="111">
        <v>6.3979989500968365E-2</v>
      </c>
      <c r="N9850" s="112">
        <f t="shared" si="307"/>
        <v>-3.1686964073989993E-2</v>
      </c>
    </row>
    <row r="9851" spans="1:14" x14ac:dyDescent="0.25">
      <c r="A9851" s="111" t="s">
        <v>852</v>
      </c>
      <c r="B9851" s="111">
        <f>INDEX(kommuner!C:C,MATCH(_xlfn.NUMBERVALUE(A9851),kommuner!B:B,0))</f>
        <v>1517</v>
      </c>
      <c r="C9851" s="111" t="s">
        <v>127</v>
      </c>
      <c r="D9851" s="111" t="s">
        <v>127</v>
      </c>
      <c r="E9851" s="111" t="s">
        <v>126</v>
      </c>
      <c r="F9851" s="111" t="s">
        <v>172</v>
      </c>
      <c r="G9851" s="111" t="s">
        <v>190</v>
      </c>
      <c r="H9851" s="111" t="s">
        <v>172</v>
      </c>
      <c r="I9851" s="111" t="s">
        <v>190</v>
      </c>
      <c r="J9851" t="str">
        <f t="shared" si="306"/>
        <v>1517SkogMineraljordBarskogLav</v>
      </c>
      <c r="K9851" s="111">
        <v>-0.862084627791601</v>
      </c>
      <c r="L9851" s="111">
        <v>0.85306406685236758</v>
      </c>
      <c r="M9851" s="111">
        <v>6.3979989500968365E-2</v>
      </c>
      <c r="N9851" s="112">
        <f t="shared" si="307"/>
        <v>5.4959428561734941E-2</v>
      </c>
    </row>
    <row r="9852" spans="1:14" x14ac:dyDescent="0.25">
      <c r="A9852" s="111" t="s">
        <v>852</v>
      </c>
      <c r="B9852" s="111">
        <f>INDEX(kommuner!C:C,MATCH(_xlfn.NUMBERVALUE(A9852),kommuner!B:B,0))</f>
        <v>1517</v>
      </c>
      <c r="C9852" s="111" t="s">
        <v>127</v>
      </c>
      <c r="D9852" s="111" t="s">
        <v>127</v>
      </c>
      <c r="E9852" s="111" t="s">
        <v>126</v>
      </c>
      <c r="F9852" s="111" t="s">
        <v>172</v>
      </c>
      <c r="G9852" s="111" t="s">
        <v>173</v>
      </c>
      <c r="H9852" s="111" t="s">
        <v>172</v>
      </c>
      <c r="I9852" s="111" t="s">
        <v>173</v>
      </c>
      <c r="J9852" t="str">
        <f t="shared" si="306"/>
        <v>1517SkogMineraljordBarskogMiddels</v>
      </c>
      <c r="K9852" s="111">
        <v>-3.6406993276041288</v>
      </c>
      <c r="L9852" s="111">
        <v>0.85306406685236758</v>
      </c>
      <c r="M9852" s="111">
        <v>6.4056614999681585E-2</v>
      </c>
      <c r="N9852" s="112">
        <f t="shared" si="307"/>
        <v>-2.7235786457520796</v>
      </c>
    </row>
    <row r="9853" spans="1:14" x14ac:dyDescent="0.25">
      <c r="A9853" s="111" t="s">
        <v>852</v>
      </c>
      <c r="B9853" s="111">
        <f>INDEX(kommuner!C:C,MATCH(_xlfn.NUMBERVALUE(A9853),kommuner!B:B,0))</f>
        <v>1517</v>
      </c>
      <c r="C9853" s="111" t="s">
        <v>127</v>
      </c>
      <c r="D9853" s="111" t="s">
        <v>127</v>
      </c>
      <c r="E9853" s="111" t="s">
        <v>126</v>
      </c>
      <c r="F9853" s="111" t="s">
        <v>172</v>
      </c>
      <c r="G9853" s="111" t="s">
        <v>186</v>
      </c>
      <c r="H9853" s="111" t="s">
        <v>172</v>
      </c>
      <c r="I9853" s="111" t="s">
        <v>186</v>
      </c>
      <c r="J9853" t="str">
        <f t="shared" si="306"/>
        <v>1517SkogMineraljordBarskogSærs høy</v>
      </c>
      <c r="K9853" s="111">
        <v>0.12072674540874306</v>
      </c>
      <c r="L9853" s="111">
        <v>0.85306406685236758</v>
      </c>
      <c r="M9853" s="111">
        <v>6.4056614999681585E-2</v>
      </c>
      <c r="N9853" s="112">
        <f t="shared" si="307"/>
        <v>1.0378474272607923</v>
      </c>
    </row>
    <row r="9854" spans="1:14" x14ac:dyDescent="0.25">
      <c r="A9854" s="111" t="s">
        <v>852</v>
      </c>
      <c r="B9854" s="111">
        <f>INDEX(kommuner!C:C,MATCH(_xlfn.NUMBERVALUE(A9854),kommuner!B:B,0))</f>
        <v>1517</v>
      </c>
      <c r="C9854" s="111" t="s">
        <v>127</v>
      </c>
      <c r="D9854" s="111" t="s">
        <v>127</v>
      </c>
      <c r="E9854" s="111" t="s">
        <v>126</v>
      </c>
      <c r="F9854" s="111" t="s">
        <v>179</v>
      </c>
      <c r="G9854" s="111" t="s">
        <v>180</v>
      </c>
      <c r="H9854" s="111" t="s">
        <v>179</v>
      </c>
      <c r="I9854" s="111" t="s">
        <v>180</v>
      </c>
      <c r="J9854" t="str">
        <f t="shared" si="306"/>
        <v>1517SkogMineraljordBlandingsskogHøy</v>
      </c>
      <c r="K9854" s="111">
        <v>-7.1939050909469406</v>
      </c>
      <c r="L9854" s="111">
        <v>0.85306406685236758</v>
      </c>
      <c r="M9854" s="111">
        <v>6.3979989500968365E-2</v>
      </c>
      <c r="N9854" s="112">
        <f t="shared" si="307"/>
        <v>-6.2768610345936047</v>
      </c>
    </row>
    <row r="9855" spans="1:14" x14ac:dyDescent="0.25">
      <c r="A9855" s="111" t="s">
        <v>852</v>
      </c>
      <c r="B9855" s="111">
        <f>INDEX(kommuner!C:C,MATCH(_xlfn.NUMBERVALUE(A9855),kommuner!B:B,0))</f>
        <v>1517</v>
      </c>
      <c r="C9855" s="111" t="s">
        <v>127</v>
      </c>
      <c r="D9855" s="111" t="s">
        <v>127</v>
      </c>
      <c r="E9855" s="111" t="s">
        <v>126</v>
      </c>
      <c r="F9855" s="111" t="s">
        <v>179</v>
      </c>
      <c r="G9855" s="111" t="s">
        <v>167</v>
      </c>
      <c r="H9855" s="111" t="s">
        <v>179</v>
      </c>
      <c r="I9855" s="111" t="s">
        <v>167</v>
      </c>
      <c r="J9855" t="str">
        <f t="shared" si="306"/>
        <v>1517SkogMineraljordBlandingsskogImpediment</v>
      </c>
      <c r="K9855" s="111">
        <v>-1.0519587113170448</v>
      </c>
      <c r="L9855" s="111">
        <v>0.85306406685236758</v>
      </c>
      <c r="M9855" s="111">
        <v>6.3979989500968365E-2</v>
      </c>
      <c r="N9855" s="112">
        <f t="shared" si="307"/>
        <v>-0.13491465496370883</v>
      </c>
    </row>
    <row r="9856" spans="1:14" x14ac:dyDescent="0.25">
      <c r="A9856" s="111" t="s">
        <v>852</v>
      </c>
      <c r="B9856" s="111">
        <f>INDEX(kommuner!C:C,MATCH(_xlfn.NUMBERVALUE(A9856),kommuner!B:B,0))</f>
        <v>1517</v>
      </c>
      <c r="C9856" s="111" t="s">
        <v>127</v>
      </c>
      <c r="D9856" s="111" t="s">
        <v>127</v>
      </c>
      <c r="E9856" s="111" t="s">
        <v>126</v>
      </c>
      <c r="F9856" s="111" t="s">
        <v>179</v>
      </c>
      <c r="G9856" s="111" t="s">
        <v>190</v>
      </c>
      <c r="H9856" s="111" t="s">
        <v>179</v>
      </c>
      <c r="I9856" s="111" t="s">
        <v>190</v>
      </c>
      <c r="J9856" t="str">
        <f t="shared" si="306"/>
        <v>1517SkogMineraljordBlandingsskogLav</v>
      </c>
      <c r="K9856" s="111">
        <v>-1.7812179955424279</v>
      </c>
      <c r="L9856" s="111">
        <v>0.85306406685236758</v>
      </c>
      <c r="M9856" s="111">
        <v>6.3979989500968365E-2</v>
      </c>
      <c r="N9856" s="112">
        <f t="shared" si="307"/>
        <v>-0.86417393918909191</v>
      </c>
    </row>
    <row r="9857" spans="1:14" x14ac:dyDescent="0.25">
      <c r="A9857" s="111" t="s">
        <v>852</v>
      </c>
      <c r="B9857" s="111">
        <f>INDEX(kommuner!C:C,MATCH(_xlfn.NUMBERVALUE(A9857),kommuner!B:B,0))</f>
        <v>1517</v>
      </c>
      <c r="C9857" s="111" t="s">
        <v>127</v>
      </c>
      <c r="D9857" s="111" t="s">
        <v>127</v>
      </c>
      <c r="E9857" s="111" t="s">
        <v>126</v>
      </c>
      <c r="F9857" s="111" t="s">
        <v>179</v>
      </c>
      <c r="G9857" s="111" t="s">
        <v>173</v>
      </c>
      <c r="H9857" s="111" t="s">
        <v>179</v>
      </c>
      <c r="I9857" s="111" t="s">
        <v>173</v>
      </c>
      <c r="J9857" t="str">
        <f t="shared" si="306"/>
        <v>1517SkogMineraljordBlandingsskogMiddels</v>
      </c>
      <c r="K9857" s="111">
        <v>-3.4741824145851954</v>
      </c>
      <c r="L9857" s="111">
        <v>0.85306406685236758</v>
      </c>
      <c r="M9857" s="111">
        <v>6.3979989500968365E-2</v>
      </c>
      <c r="N9857" s="112">
        <f t="shared" si="307"/>
        <v>-2.5571383582318594</v>
      </c>
    </row>
    <row r="9858" spans="1:14" x14ac:dyDescent="0.25">
      <c r="A9858" s="111" t="s">
        <v>852</v>
      </c>
      <c r="B9858" s="111">
        <f>INDEX(kommuner!C:C,MATCH(_xlfn.NUMBERVALUE(A9858),kommuner!B:B,0))</f>
        <v>1517</v>
      </c>
      <c r="C9858" s="111" t="s">
        <v>127</v>
      </c>
      <c r="D9858" s="111" t="s">
        <v>127</v>
      </c>
      <c r="E9858" s="111" t="s">
        <v>126</v>
      </c>
      <c r="F9858" s="111" t="s">
        <v>179</v>
      </c>
      <c r="G9858" s="111" t="s">
        <v>186</v>
      </c>
      <c r="H9858" s="111" t="s">
        <v>179</v>
      </c>
      <c r="I9858" s="111" t="s">
        <v>186</v>
      </c>
      <c r="J9858" t="str">
        <f t="shared" si="306"/>
        <v>1517SkogMineraljordBlandingsskogSærs høy</v>
      </c>
      <c r="K9858" s="111">
        <v>-2.9395925245326562</v>
      </c>
      <c r="L9858" s="111">
        <v>0.85306406685236758</v>
      </c>
      <c r="M9858" s="111">
        <v>6.3979989500968365E-2</v>
      </c>
      <c r="N9858" s="112">
        <f t="shared" si="307"/>
        <v>-2.0225484681793202</v>
      </c>
    </row>
    <row r="9859" spans="1:14" x14ac:dyDescent="0.25">
      <c r="A9859" s="111" t="s">
        <v>852</v>
      </c>
      <c r="B9859" s="111">
        <f>INDEX(kommuner!C:C,MATCH(_xlfn.NUMBERVALUE(A9859),kommuner!B:B,0))</f>
        <v>1517</v>
      </c>
      <c r="C9859" s="111" t="s">
        <v>127</v>
      </c>
      <c r="D9859" s="111" t="s">
        <v>127</v>
      </c>
      <c r="E9859" s="111" t="s">
        <v>126</v>
      </c>
      <c r="F9859" s="111" t="s">
        <v>185</v>
      </c>
      <c r="G9859" s="111" t="s">
        <v>180</v>
      </c>
      <c r="H9859" s="111" t="s">
        <v>185</v>
      </c>
      <c r="I9859" s="111" t="s">
        <v>180</v>
      </c>
      <c r="J9859" t="str">
        <f t="shared" ref="J9859:J9922" si="308">B9859&amp;C9859&amp;E9859&amp;IF(C9859="Skog",F9859&amp;G9859,"")</f>
        <v>1517SkogMineraljordLauvskogHøy</v>
      </c>
      <c r="K9859" s="111">
        <v>-3.9961118073383664</v>
      </c>
      <c r="L9859" s="111">
        <v>0.85306406685236758</v>
      </c>
      <c r="M9859" s="111">
        <v>6.3979989500968365E-2</v>
      </c>
      <c r="N9859" s="112">
        <f t="shared" ref="N9859:N9922" si="309">SUM(K9859:M9859)</f>
        <v>-3.0790677509850304</v>
      </c>
    </row>
    <row r="9860" spans="1:14" x14ac:dyDescent="0.25">
      <c r="A9860" s="111" t="s">
        <v>852</v>
      </c>
      <c r="B9860" s="111">
        <f>INDEX(kommuner!C:C,MATCH(_xlfn.NUMBERVALUE(A9860),kommuner!B:B,0))</f>
        <v>1517</v>
      </c>
      <c r="C9860" s="111" t="s">
        <v>127</v>
      </c>
      <c r="D9860" s="111" t="s">
        <v>127</v>
      </c>
      <c r="E9860" s="111" t="s">
        <v>126</v>
      </c>
      <c r="F9860" s="111" t="s">
        <v>185</v>
      </c>
      <c r="G9860" s="111" t="s">
        <v>167</v>
      </c>
      <c r="H9860" s="111" t="s">
        <v>185</v>
      </c>
      <c r="I9860" s="111" t="s">
        <v>167</v>
      </c>
      <c r="J9860" t="str">
        <f t="shared" si="308"/>
        <v>1517SkogMineraljordLauvskogImpediment</v>
      </c>
      <c r="K9860" s="111">
        <v>-1.0417316356348201</v>
      </c>
      <c r="L9860" s="111">
        <v>0.85306406685236758</v>
      </c>
      <c r="M9860" s="111">
        <v>6.3979989500968365E-2</v>
      </c>
      <c r="N9860" s="112">
        <f t="shared" si="309"/>
        <v>-0.12468757928148413</v>
      </c>
    </row>
    <row r="9861" spans="1:14" x14ac:dyDescent="0.25">
      <c r="A9861" s="111" t="s">
        <v>852</v>
      </c>
      <c r="B9861" s="111">
        <f>INDEX(kommuner!C:C,MATCH(_xlfn.NUMBERVALUE(A9861),kommuner!B:B,0))</f>
        <v>1517</v>
      </c>
      <c r="C9861" s="111" t="s">
        <v>127</v>
      </c>
      <c r="D9861" s="111" t="s">
        <v>127</v>
      </c>
      <c r="E9861" s="111" t="s">
        <v>126</v>
      </c>
      <c r="F9861" s="111" t="s">
        <v>185</v>
      </c>
      <c r="G9861" s="111" t="s">
        <v>190</v>
      </c>
      <c r="H9861" s="111" t="s">
        <v>185</v>
      </c>
      <c r="I9861" s="111" t="s">
        <v>190</v>
      </c>
      <c r="J9861" t="str">
        <f t="shared" si="308"/>
        <v>1517SkogMineraljordLauvskogLav</v>
      </c>
      <c r="K9861" s="111">
        <v>-8.9748170935426599E-2</v>
      </c>
      <c r="L9861" s="111">
        <v>0.85306406685236758</v>
      </c>
      <c r="M9861" s="111">
        <v>6.3979989500968365E-2</v>
      </c>
      <c r="N9861" s="112">
        <f t="shared" si="309"/>
        <v>0.82729588541790933</v>
      </c>
    </row>
    <row r="9862" spans="1:14" x14ac:dyDescent="0.25">
      <c r="A9862" s="111" t="s">
        <v>852</v>
      </c>
      <c r="B9862" s="111">
        <f>INDEX(kommuner!C:C,MATCH(_xlfn.NUMBERVALUE(A9862),kommuner!B:B,0))</f>
        <v>1517</v>
      </c>
      <c r="C9862" s="111" t="s">
        <v>127</v>
      </c>
      <c r="D9862" s="111" t="s">
        <v>127</v>
      </c>
      <c r="E9862" s="111" t="s">
        <v>126</v>
      </c>
      <c r="F9862" s="111" t="s">
        <v>185</v>
      </c>
      <c r="G9862" s="111" t="s">
        <v>173</v>
      </c>
      <c r="H9862" s="111" t="s">
        <v>185</v>
      </c>
      <c r="I9862" s="111" t="s">
        <v>173</v>
      </c>
      <c r="J9862" t="str">
        <f t="shared" si="308"/>
        <v>1517SkogMineraljordLauvskogMiddels</v>
      </c>
      <c r="K9862" s="111">
        <v>-2.4407766010203638</v>
      </c>
      <c r="L9862" s="111">
        <v>0.85306406685236758</v>
      </c>
      <c r="M9862" s="111">
        <v>6.3979989500968365E-2</v>
      </c>
      <c r="N9862" s="112">
        <f t="shared" si="309"/>
        <v>-1.523732544667028</v>
      </c>
    </row>
    <row r="9863" spans="1:14" x14ac:dyDescent="0.25">
      <c r="A9863" s="111" t="s">
        <v>852</v>
      </c>
      <c r="B9863" s="111">
        <f>INDEX(kommuner!C:C,MATCH(_xlfn.NUMBERVALUE(A9863),kommuner!B:B,0))</f>
        <v>1517</v>
      </c>
      <c r="C9863" s="111" t="s">
        <v>127</v>
      </c>
      <c r="D9863" s="111" t="s">
        <v>127</v>
      </c>
      <c r="E9863" s="111" t="s">
        <v>126</v>
      </c>
      <c r="F9863" s="111" t="s">
        <v>185</v>
      </c>
      <c r="G9863" s="111" t="s">
        <v>186</v>
      </c>
      <c r="H9863" s="111" t="s">
        <v>185</v>
      </c>
      <c r="I9863" s="111" t="s">
        <v>186</v>
      </c>
      <c r="J9863" t="str">
        <f t="shared" si="308"/>
        <v>1517SkogMineraljordLauvskogSærs høy</v>
      </c>
      <c r="K9863" s="111">
        <v>-3.6560473259425113</v>
      </c>
      <c r="L9863" s="111">
        <v>0.85306406685236758</v>
      </c>
      <c r="M9863" s="111">
        <v>6.3979989500968365E-2</v>
      </c>
      <c r="N9863" s="112">
        <f t="shared" si="309"/>
        <v>-2.7390032695891753</v>
      </c>
    </row>
    <row r="9864" spans="1:14" x14ac:dyDescent="0.25">
      <c r="A9864" s="111" t="s">
        <v>852</v>
      </c>
      <c r="B9864" s="111">
        <f>INDEX(kommuner!C:C,MATCH(_xlfn.NUMBERVALUE(A9864),kommuner!B:B,0))</f>
        <v>1517</v>
      </c>
      <c r="C9864" s="111" t="s">
        <v>127</v>
      </c>
      <c r="D9864" s="111" t="s">
        <v>127</v>
      </c>
      <c r="E9864" s="111" t="s">
        <v>123</v>
      </c>
      <c r="F9864" s="111" t="s">
        <v>172</v>
      </c>
      <c r="G9864" s="111" t="s">
        <v>180</v>
      </c>
      <c r="H9864" s="111" t="s">
        <v>172</v>
      </c>
      <c r="I9864" s="111" t="s">
        <v>180</v>
      </c>
      <c r="J9864" t="str">
        <f t="shared" si="308"/>
        <v>1517SkogOrganisk jordBarskogHøy</v>
      </c>
      <c r="K9864" s="111">
        <v>-2.5184559031994138</v>
      </c>
      <c r="L9864" s="111">
        <v>0.92784825435236762</v>
      </c>
      <c r="M9864" s="111">
        <v>0.46518126042825314</v>
      </c>
      <c r="N9864" s="112">
        <f t="shared" si="309"/>
        <v>-1.1254263884187932</v>
      </c>
    </row>
    <row r="9865" spans="1:14" x14ac:dyDescent="0.25">
      <c r="A9865" s="111" t="s">
        <v>852</v>
      </c>
      <c r="B9865" s="111">
        <f>INDEX(kommuner!C:C,MATCH(_xlfn.NUMBERVALUE(A9865),kommuner!B:B,0))</f>
        <v>1517</v>
      </c>
      <c r="C9865" s="111" t="s">
        <v>127</v>
      </c>
      <c r="D9865" s="111" t="s">
        <v>127</v>
      </c>
      <c r="E9865" s="111" t="s">
        <v>123</v>
      </c>
      <c r="F9865" s="111" t="s">
        <v>172</v>
      </c>
      <c r="G9865" s="111" t="s">
        <v>167</v>
      </c>
      <c r="H9865" s="111" t="s">
        <v>172</v>
      </c>
      <c r="I9865" s="111" t="s">
        <v>167</v>
      </c>
      <c r="J9865" t="str">
        <f t="shared" si="308"/>
        <v>1517SkogOrganisk jordBarskogImpediment</v>
      </c>
      <c r="K9865" s="111">
        <v>-0.17137422385314094</v>
      </c>
      <c r="L9865" s="111">
        <v>0.92784825435236762</v>
      </c>
      <c r="M9865" s="111">
        <v>0.46510463492953991</v>
      </c>
      <c r="N9865" s="112">
        <f t="shared" si="309"/>
        <v>1.2215786654287666</v>
      </c>
    </row>
    <row r="9866" spans="1:14" x14ac:dyDescent="0.25">
      <c r="A9866" s="111" t="s">
        <v>852</v>
      </c>
      <c r="B9866" s="111">
        <f>INDEX(kommuner!C:C,MATCH(_xlfn.NUMBERVALUE(A9866),kommuner!B:B,0))</f>
        <v>1517</v>
      </c>
      <c r="C9866" s="111" t="s">
        <v>127</v>
      </c>
      <c r="D9866" s="111" t="s">
        <v>127</v>
      </c>
      <c r="E9866" s="111" t="s">
        <v>123</v>
      </c>
      <c r="F9866" s="111" t="s">
        <v>172</v>
      </c>
      <c r="G9866" s="111" t="s">
        <v>190</v>
      </c>
      <c r="H9866" s="111" t="s">
        <v>172</v>
      </c>
      <c r="I9866" s="111" t="s">
        <v>190</v>
      </c>
      <c r="J9866" t="str">
        <f t="shared" si="308"/>
        <v>1517SkogOrganisk jordBarskogLav</v>
      </c>
      <c r="K9866" s="111">
        <v>-0.50666953101693391</v>
      </c>
      <c r="L9866" s="111">
        <v>0.92784825435236762</v>
      </c>
      <c r="M9866" s="111">
        <v>0.46510463492953991</v>
      </c>
      <c r="N9866" s="112">
        <f t="shared" si="309"/>
        <v>0.88628335826497362</v>
      </c>
    </row>
    <row r="9867" spans="1:14" x14ac:dyDescent="0.25">
      <c r="A9867" s="111" t="s">
        <v>852</v>
      </c>
      <c r="B9867" s="111">
        <f>INDEX(kommuner!C:C,MATCH(_xlfn.NUMBERVALUE(A9867),kommuner!B:B,0))</f>
        <v>1517</v>
      </c>
      <c r="C9867" s="111" t="s">
        <v>127</v>
      </c>
      <c r="D9867" s="111" t="s">
        <v>127</v>
      </c>
      <c r="E9867" s="111" t="s">
        <v>123</v>
      </c>
      <c r="F9867" s="111" t="s">
        <v>172</v>
      </c>
      <c r="G9867" s="111" t="s">
        <v>173</v>
      </c>
      <c r="H9867" s="111" t="s">
        <v>172</v>
      </c>
      <c r="I9867" s="111" t="s">
        <v>173</v>
      </c>
      <c r="J9867" t="str">
        <f t="shared" si="308"/>
        <v>1517SkogOrganisk jordBarskogMiddels</v>
      </c>
      <c r="K9867" s="111">
        <v>-1.5571490961494638</v>
      </c>
      <c r="L9867" s="111">
        <v>0.92784825435236762</v>
      </c>
      <c r="M9867" s="111">
        <v>0.46518126042825314</v>
      </c>
      <c r="N9867" s="112">
        <f t="shared" si="309"/>
        <v>-0.16411958136884308</v>
      </c>
    </row>
    <row r="9868" spans="1:14" x14ac:dyDescent="0.25">
      <c r="A9868" s="111" t="s">
        <v>852</v>
      </c>
      <c r="B9868" s="111">
        <f>INDEX(kommuner!C:C,MATCH(_xlfn.NUMBERVALUE(A9868),kommuner!B:B,0))</f>
        <v>1517</v>
      </c>
      <c r="C9868" s="111" t="s">
        <v>127</v>
      </c>
      <c r="D9868" s="111" t="s">
        <v>127</v>
      </c>
      <c r="E9868" s="111" t="s">
        <v>123</v>
      </c>
      <c r="F9868" s="111" t="s">
        <v>172</v>
      </c>
      <c r="G9868" s="111" t="s">
        <v>186</v>
      </c>
      <c r="H9868" s="111" t="s">
        <v>172</v>
      </c>
      <c r="I9868" s="111" t="s">
        <v>186</v>
      </c>
      <c r="J9868" t="str">
        <f t="shared" si="308"/>
        <v>1517SkogOrganisk jordBarskogSærs høy</v>
      </c>
      <c r="K9868" s="111">
        <v>2.5548655235722699</v>
      </c>
      <c r="L9868" s="111">
        <v>0.92784825435236762</v>
      </c>
      <c r="M9868" s="111">
        <v>0.46518126042825314</v>
      </c>
      <c r="N9868" s="112">
        <f t="shared" si="309"/>
        <v>3.9478950383528906</v>
      </c>
    </row>
    <row r="9869" spans="1:14" x14ac:dyDescent="0.25">
      <c r="A9869" s="111" t="s">
        <v>852</v>
      </c>
      <c r="B9869" s="111">
        <f>INDEX(kommuner!C:C,MATCH(_xlfn.NUMBERVALUE(A9869),kommuner!B:B,0))</f>
        <v>1517</v>
      </c>
      <c r="C9869" s="111" t="s">
        <v>127</v>
      </c>
      <c r="D9869" s="111" t="s">
        <v>127</v>
      </c>
      <c r="E9869" s="111" t="s">
        <v>123</v>
      </c>
      <c r="F9869" s="111" t="s">
        <v>179</v>
      </c>
      <c r="G9869" s="111" t="s">
        <v>180</v>
      </c>
      <c r="H9869" s="111" t="s">
        <v>179</v>
      </c>
      <c r="I9869" s="111" t="s">
        <v>180</v>
      </c>
      <c r="J9869" t="str">
        <f t="shared" si="308"/>
        <v>1517SkogOrganisk jordBlandingsskogHøy</v>
      </c>
      <c r="K9869" s="111">
        <v>-5.5554344456832343</v>
      </c>
      <c r="L9869" s="111">
        <v>0.92784825435236762</v>
      </c>
      <c r="M9869" s="111">
        <v>0.46510463492953991</v>
      </c>
      <c r="N9869" s="112">
        <f t="shared" si="309"/>
        <v>-4.1624815564013264</v>
      </c>
    </row>
    <row r="9870" spans="1:14" x14ac:dyDescent="0.25">
      <c r="A9870" s="111" t="s">
        <v>852</v>
      </c>
      <c r="B9870" s="111">
        <f>INDEX(kommuner!C:C,MATCH(_xlfn.NUMBERVALUE(A9870),kommuner!B:B,0))</f>
        <v>1517</v>
      </c>
      <c r="C9870" s="111" t="s">
        <v>127</v>
      </c>
      <c r="D9870" s="111" t="s">
        <v>127</v>
      </c>
      <c r="E9870" s="111" t="s">
        <v>123</v>
      </c>
      <c r="F9870" s="111" t="s">
        <v>179</v>
      </c>
      <c r="G9870" s="111" t="s">
        <v>167</v>
      </c>
      <c r="H9870" s="111" t="s">
        <v>179</v>
      </c>
      <c r="I9870" s="111" t="s">
        <v>167</v>
      </c>
      <c r="J9870" t="str">
        <f t="shared" si="308"/>
        <v>1517SkogOrganisk jordBlandingsskogImpediment</v>
      </c>
      <c r="K9870" s="111">
        <v>-0.28586344175800005</v>
      </c>
      <c r="L9870" s="111">
        <v>0.92784825435236762</v>
      </c>
      <c r="M9870" s="111">
        <v>0.46510463492953991</v>
      </c>
      <c r="N9870" s="112">
        <f t="shared" si="309"/>
        <v>1.1070894475239075</v>
      </c>
    </row>
    <row r="9871" spans="1:14" x14ac:dyDescent="0.25">
      <c r="A9871" s="111" t="s">
        <v>852</v>
      </c>
      <c r="B9871" s="111">
        <f>INDEX(kommuner!C:C,MATCH(_xlfn.NUMBERVALUE(A9871),kommuner!B:B,0))</f>
        <v>1517</v>
      </c>
      <c r="C9871" s="111" t="s">
        <v>127</v>
      </c>
      <c r="D9871" s="111" t="s">
        <v>127</v>
      </c>
      <c r="E9871" s="111" t="s">
        <v>123</v>
      </c>
      <c r="F9871" s="111" t="s">
        <v>179</v>
      </c>
      <c r="G9871" s="111" t="s">
        <v>190</v>
      </c>
      <c r="H9871" s="111" t="s">
        <v>179</v>
      </c>
      <c r="I9871" s="111" t="s">
        <v>190</v>
      </c>
      <c r="J9871" t="str">
        <f t="shared" si="308"/>
        <v>1517SkogOrganisk jordBlandingsskogLav</v>
      </c>
      <c r="K9871" s="111">
        <v>-1.2347339377887629</v>
      </c>
      <c r="L9871" s="111">
        <v>0.92784825435236762</v>
      </c>
      <c r="M9871" s="111">
        <v>0.46510463492953991</v>
      </c>
      <c r="N9871" s="112">
        <f t="shared" si="309"/>
        <v>0.15821895149314458</v>
      </c>
    </row>
    <row r="9872" spans="1:14" x14ac:dyDescent="0.25">
      <c r="A9872" s="111" t="s">
        <v>852</v>
      </c>
      <c r="B9872" s="111">
        <f>INDEX(kommuner!C:C,MATCH(_xlfn.NUMBERVALUE(A9872),kommuner!B:B,0))</f>
        <v>1517</v>
      </c>
      <c r="C9872" s="111" t="s">
        <v>127</v>
      </c>
      <c r="D9872" s="111" t="s">
        <v>127</v>
      </c>
      <c r="E9872" s="111" t="s">
        <v>123</v>
      </c>
      <c r="F9872" s="111" t="s">
        <v>179</v>
      </c>
      <c r="G9872" s="111" t="s">
        <v>173</v>
      </c>
      <c r="H9872" s="111" t="s">
        <v>179</v>
      </c>
      <c r="I9872" s="111" t="s">
        <v>173</v>
      </c>
      <c r="J9872" t="str">
        <f t="shared" si="308"/>
        <v>1517SkogOrganisk jordBlandingsskogMiddels</v>
      </c>
      <c r="K9872" s="111">
        <v>-2.4239591752717748</v>
      </c>
      <c r="L9872" s="111">
        <v>0.92784825435236762</v>
      </c>
      <c r="M9872" s="111">
        <v>0.46510463492953991</v>
      </c>
      <c r="N9872" s="112">
        <f t="shared" si="309"/>
        <v>-1.0310062859898674</v>
      </c>
    </row>
    <row r="9873" spans="1:14" x14ac:dyDescent="0.25">
      <c r="A9873" s="111" t="s">
        <v>852</v>
      </c>
      <c r="B9873" s="111">
        <f>INDEX(kommuner!C:C,MATCH(_xlfn.NUMBERVALUE(A9873),kommuner!B:B,0))</f>
        <v>1517</v>
      </c>
      <c r="C9873" s="111" t="s">
        <v>127</v>
      </c>
      <c r="D9873" s="111" t="s">
        <v>127</v>
      </c>
      <c r="E9873" s="111" t="s">
        <v>123</v>
      </c>
      <c r="F9873" s="111" t="s">
        <v>179</v>
      </c>
      <c r="G9873" s="111" t="s">
        <v>186</v>
      </c>
      <c r="H9873" s="111" t="s">
        <v>179</v>
      </c>
      <c r="I9873" s="111" t="s">
        <v>186</v>
      </c>
      <c r="J9873" t="str">
        <f t="shared" si="308"/>
        <v>1517SkogOrganisk jordBlandingsskogSærs høy</v>
      </c>
      <c r="K9873" s="111">
        <v>-1.5726115302258048</v>
      </c>
      <c r="L9873" s="111">
        <v>0.92784825435236762</v>
      </c>
      <c r="M9873" s="111">
        <v>0.46510463492953991</v>
      </c>
      <c r="N9873" s="112">
        <f t="shared" si="309"/>
        <v>-0.17965864094389727</v>
      </c>
    </row>
    <row r="9874" spans="1:14" x14ac:dyDescent="0.25">
      <c r="A9874" s="111" t="s">
        <v>852</v>
      </c>
      <c r="B9874" s="111">
        <f>INDEX(kommuner!C:C,MATCH(_xlfn.NUMBERVALUE(A9874),kommuner!B:B,0))</f>
        <v>1517</v>
      </c>
      <c r="C9874" s="111" t="s">
        <v>127</v>
      </c>
      <c r="D9874" s="111" t="s">
        <v>127</v>
      </c>
      <c r="E9874" s="111" t="s">
        <v>123</v>
      </c>
      <c r="F9874" s="111" t="s">
        <v>185</v>
      </c>
      <c r="G9874" s="111" t="s">
        <v>180</v>
      </c>
      <c r="H9874" s="111" t="s">
        <v>185</v>
      </c>
      <c r="I9874" s="111" t="s">
        <v>180</v>
      </c>
      <c r="J9874" t="str">
        <f t="shared" si="308"/>
        <v>1517SkogOrganisk jordLauvskogHøy</v>
      </c>
      <c r="K9874" s="111">
        <v>-1.9913688882377358</v>
      </c>
      <c r="L9874" s="111">
        <v>0.92784825435236762</v>
      </c>
      <c r="M9874" s="111">
        <v>0.46510463492953991</v>
      </c>
      <c r="N9874" s="112">
        <f t="shared" si="309"/>
        <v>-0.59841599895582831</v>
      </c>
    </row>
    <row r="9875" spans="1:14" x14ac:dyDescent="0.25">
      <c r="A9875" s="111" t="s">
        <v>852</v>
      </c>
      <c r="B9875" s="111">
        <f>INDEX(kommuner!C:C,MATCH(_xlfn.NUMBERVALUE(A9875),kommuner!B:B,0))</f>
        <v>1517</v>
      </c>
      <c r="C9875" s="111" t="s">
        <v>127</v>
      </c>
      <c r="D9875" s="111" t="s">
        <v>127</v>
      </c>
      <c r="E9875" s="111" t="s">
        <v>123</v>
      </c>
      <c r="F9875" s="111" t="s">
        <v>185</v>
      </c>
      <c r="G9875" s="111" t="s">
        <v>167</v>
      </c>
      <c r="H9875" s="111" t="s">
        <v>185</v>
      </c>
      <c r="I9875" s="111" t="s">
        <v>167</v>
      </c>
      <c r="J9875" t="str">
        <f t="shared" si="308"/>
        <v>1517SkogOrganisk jordLauvskogImpediment</v>
      </c>
      <c r="K9875" s="111">
        <v>0.35000626494250675</v>
      </c>
      <c r="L9875" s="111">
        <v>0.92784825435236762</v>
      </c>
      <c r="M9875" s="111">
        <v>0.46510463492953991</v>
      </c>
      <c r="N9875" s="112">
        <f t="shared" si="309"/>
        <v>1.7429591542244141</v>
      </c>
    </row>
    <row r="9876" spans="1:14" x14ac:dyDescent="0.25">
      <c r="A9876" s="111" t="s">
        <v>852</v>
      </c>
      <c r="B9876" s="111">
        <f>INDEX(kommuner!C:C,MATCH(_xlfn.NUMBERVALUE(A9876),kommuner!B:B,0))</f>
        <v>1517</v>
      </c>
      <c r="C9876" s="111" t="s">
        <v>127</v>
      </c>
      <c r="D9876" s="111" t="s">
        <v>127</v>
      </c>
      <c r="E9876" s="111" t="s">
        <v>123</v>
      </c>
      <c r="F9876" s="111" t="s">
        <v>185</v>
      </c>
      <c r="G9876" s="111" t="s">
        <v>190</v>
      </c>
      <c r="H9876" s="111" t="s">
        <v>185</v>
      </c>
      <c r="I9876" s="111" t="s">
        <v>190</v>
      </c>
      <c r="J9876" t="str">
        <f t="shared" si="308"/>
        <v>1517SkogOrganisk jordLauvskogLav</v>
      </c>
      <c r="K9876" s="111">
        <v>1.1144075558526714</v>
      </c>
      <c r="L9876" s="111">
        <v>0.92784825435236762</v>
      </c>
      <c r="M9876" s="111">
        <v>0.46510463492953991</v>
      </c>
      <c r="N9876" s="112">
        <f t="shared" si="309"/>
        <v>2.5073604451345788</v>
      </c>
    </row>
    <row r="9877" spans="1:14" x14ac:dyDescent="0.25">
      <c r="A9877" s="111" t="s">
        <v>852</v>
      </c>
      <c r="B9877" s="111">
        <f>INDEX(kommuner!C:C,MATCH(_xlfn.NUMBERVALUE(A9877),kommuner!B:B,0))</f>
        <v>1517</v>
      </c>
      <c r="C9877" s="111" t="s">
        <v>127</v>
      </c>
      <c r="D9877" s="111" t="s">
        <v>127</v>
      </c>
      <c r="E9877" s="111" t="s">
        <v>123</v>
      </c>
      <c r="F9877" s="111" t="s">
        <v>185</v>
      </c>
      <c r="G9877" s="111" t="s">
        <v>173</v>
      </c>
      <c r="H9877" s="111" t="s">
        <v>185</v>
      </c>
      <c r="I9877" s="111" t="s">
        <v>173</v>
      </c>
      <c r="J9877" t="str">
        <f t="shared" si="308"/>
        <v>1517SkogOrganisk jordLauvskogMiddels</v>
      </c>
      <c r="K9877" s="111">
        <v>-0.62664468270982987</v>
      </c>
      <c r="L9877" s="111">
        <v>0.92784825435236762</v>
      </c>
      <c r="M9877" s="111">
        <v>0.46510463492953991</v>
      </c>
      <c r="N9877" s="112">
        <f t="shared" si="309"/>
        <v>0.76630820657207765</v>
      </c>
    </row>
    <row r="9878" spans="1:14" x14ac:dyDescent="0.25">
      <c r="A9878" s="111" t="s">
        <v>852</v>
      </c>
      <c r="B9878" s="111">
        <f>INDEX(kommuner!C:C,MATCH(_xlfn.NUMBERVALUE(A9878),kommuner!B:B,0))</f>
        <v>1517</v>
      </c>
      <c r="C9878" s="111" t="s">
        <v>127</v>
      </c>
      <c r="D9878" s="111" t="s">
        <v>127</v>
      </c>
      <c r="E9878" s="111" t="s">
        <v>123</v>
      </c>
      <c r="F9878" s="111" t="s">
        <v>185</v>
      </c>
      <c r="G9878" s="111" t="s">
        <v>186</v>
      </c>
      <c r="H9878" s="111" t="s">
        <v>185</v>
      </c>
      <c r="I9878" s="111" t="s">
        <v>186</v>
      </c>
      <c r="J9878" t="str">
        <f t="shared" si="308"/>
        <v>1517SkogOrganisk jordLauvskogSærs høy</v>
      </c>
      <c r="K9878" s="111">
        <v>-1.8997279926091779</v>
      </c>
      <c r="L9878" s="111">
        <v>0.92784825435236762</v>
      </c>
      <c r="M9878" s="111">
        <v>0.46510463492953991</v>
      </c>
      <c r="N9878" s="112">
        <f t="shared" si="309"/>
        <v>-0.50677510332727038</v>
      </c>
    </row>
    <row r="9879" spans="1:14" x14ac:dyDescent="0.25">
      <c r="A9879" s="111" t="s">
        <v>852</v>
      </c>
      <c r="B9879" s="111">
        <f>INDEX(kommuner!C:C,MATCH(_xlfn.NUMBERVALUE(A9879),kommuner!B:B,0))</f>
        <v>1517</v>
      </c>
      <c r="C9879" s="111" t="s">
        <v>83</v>
      </c>
      <c r="D9879" s="111" t="s">
        <v>83</v>
      </c>
      <c r="E9879" s="111" t="s">
        <v>126</v>
      </c>
      <c r="F9879" s="111" t="s">
        <v>139</v>
      </c>
      <c r="G9879" s="111" t="s">
        <v>139</v>
      </c>
      <c r="H9879" s="111" t="s">
        <v>139</v>
      </c>
      <c r="I9879" s="111" t="s">
        <v>139</v>
      </c>
      <c r="J9879" t="str">
        <f t="shared" si="308"/>
        <v>1517Utbygd arealMineraljord</v>
      </c>
      <c r="K9879" s="111">
        <v>-0.30524336409547759</v>
      </c>
      <c r="L9879" s="111">
        <v>0</v>
      </c>
      <c r="M9879" s="111">
        <v>1.303047089454229E-2</v>
      </c>
      <c r="N9879" s="112">
        <f t="shared" si="309"/>
        <v>-0.2922128932009353</v>
      </c>
    </row>
    <row r="9880" spans="1:14" x14ac:dyDescent="0.25">
      <c r="A9880" s="111" t="s">
        <v>852</v>
      </c>
      <c r="B9880" s="111">
        <f>INDEX(kommuner!C:C,MATCH(_xlfn.NUMBERVALUE(A9880),kommuner!B:B,0))</f>
        <v>1517</v>
      </c>
      <c r="C9880" s="111" t="s">
        <v>83</v>
      </c>
      <c r="D9880" s="111" t="s">
        <v>83</v>
      </c>
      <c r="E9880" s="111" t="s">
        <v>123</v>
      </c>
      <c r="F9880" s="111" t="s">
        <v>139</v>
      </c>
      <c r="G9880" s="111" t="s">
        <v>139</v>
      </c>
      <c r="H9880" s="111" t="s">
        <v>139</v>
      </c>
      <c r="I9880" s="111" t="s">
        <v>139</v>
      </c>
      <c r="J9880" t="str">
        <f t="shared" si="308"/>
        <v>1517Utbygd arealOrganisk jord</v>
      </c>
      <c r="K9880" s="111">
        <v>29.011421395201612</v>
      </c>
      <c r="L9880" s="111">
        <v>0</v>
      </c>
      <c r="M9880" s="111">
        <v>1.303047089454229E-2</v>
      </c>
      <c r="N9880" s="112">
        <f t="shared" si="309"/>
        <v>29.024451866096154</v>
      </c>
    </row>
    <row r="9881" spans="1:14" x14ac:dyDescent="0.25">
      <c r="A9881" s="111" t="s">
        <v>852</v>
      </c>
      <c r="B9881" s="111">
        <f>INDEX(kommuner!C:C,MATCH(_xlfn.NUMBERVALUE(A9881),kommuner!B:B,0))</f>
        <v>1517</v>
      </c>
      <c r="C9881" s="111" t="s">
        <v>181</v>
      </c>
      <c r="D9881" s="111" t="s">
        <v>181</v>
      </c>
      <c r="E9881" s="111" t="s">
        <v>123</v>
      </c>
      <c r="F9881" s="111" t="s">
        <v>139</v>
      </c>
      <c r="G9881" s="111" t="s">
        <v>139</v>
      </c>
      <c r="H9881" s="111" t="s">
        <v>139</v>
      </c>
      <c r="I9881" s="111" t="s">
        <v>139</v>
      </c>
      <c r="J9881" t="str">
        <f t="shared" si="308"/>
        <v>1517Vann og myrOrganisk jord</v>
      </c>
      <c r="K9881" s="111">
        <v>-0.29766799726667431</v>
      </c>
      <c r="L9881" s="111">
        <v>0</v>
      </c>
      <c r="M9881" s="111">
        <v>0</v>
      </c>
      <c r="N9881" s="112">
        <f t="shared" si="309"/>
        <v>-0.29766799726667431</v>
      </c>
    </row>
    <row r="9882" spans="1:14" x14ac:dyDescent="0.25">
      <c r="A9882" s="111" t="s">
        <v>853</v>
      </c>
      <c r="B9882" s="111">
        <f>INDEX(kommuner!C:C,MATCH(_xlfn.NUMBERVALUE(A9882),kommuner!B:B,0))</f>
        <v>1577</v>
      </c>
      <c r="C9882" s="111" t="s">
        <v>82</v>
      </c>
      <c r="D9882" s="111" t="s">
        <v>82</v>
      </c>
      <c r="E9882" s="111" t="s">
        <v>126</v>
      </c>
      <c r="F9882" s="111" t="s">
        <v>139</v>
      </c>
      <c r="G9882" s="111" t="s">
        <v>139</v>
      </c>
      <c r="H9882" s="111" t="s">
        <v>139</v>
      </c>
      <c r="I9882" s="111" t="s">
        <v>139</v>
      </c>
      <c r="J9882" t="str">
        <f t="shared" si="308"/>
        <v>1577Annen utmarkMineraljord</v>
      </c>
      <c r="K9882" s="111">
        <v>-7.1122377479755403E-2</v>
      </c>
      <c r="L9882" s="111">
        <v>0</v>
      </c>
      <c r="M9882" s="111">
        <v>0</v>
      </c>
      <c r="N9882" s="112">
        <f t="shared" si="309"/>
        <v>-7.1122377479755403E-2</v>
      </c>
    </row>
    <row r="9883" spans="1:14" x14ac:dyDescent="0.25">
      <c r="A9883" s="111" t="s">
        <v>853</v>
      </c>
      <c r="B9883" s="111">
        <f>INDEX(kommuner!C:C,MATCH(_xlfn.NUMBERVALUE(A9883),kommuner!B:B,0))</f>
        <v>1577</v>
      </c>
      <c r="C9883" s="111" t="s">
        <v>121</v>
      </c>
      <c r="D9883" s="111" t="s">
        <v>121</v>
      </c>
      <c r="E9883" s="111" t="s">
        <v>126</v>
      </c>
      <c r="F9883" s="111" t="s">
        <v>139</v>
      </c>
      <c r="G9883" s="111" t="s">
        <v>139</v>
      </c>
      <c r="H9883" s="111" t="s">
        <v>139</v>
      </c>
      <c r="I9883" s="111" t="s">
        <v>139</v>
      </c>
      <c r="J9883" t="str">
        <f t="shared" si="308"/>
        <v>1577BeiteMineraljord</v>
      </c>
      <c r="K9883" s="111">
        <v>-0.96338340838695502</v>
      </c>
      <c r="L9883" s="111">
        <v>0</v>
      </c>
      <c r="M9883" s="111">
        <v>1.2448711246839999E-7</v>
      </c>
      <c r="N9883" s="112">
        <f t="shared" si="309"/>
        <v>-0.96338328389984251</v>
      </c>
    </row>
    <row r="9884" spans="1:14" x14ac:dyDescent="0.25">
      <c r="A9884" s="111" t="s">
        <v>853</v>
      </c>
      <c r="B9884" s="111">
        <f>INDEX(kommuner!C:C,MATCH(_xlfn.NUMBERVALUE(A9884),kommuner!B:B,0))</f>
        <v>1577</v>
      </c>
      <c r="C9884" s="111" t="s">
        <v>121</v>
      </c>
      <c r="D9884" s="111" t="s">
        <v>121</v>
      </c>
      <c r="E9884" s="111" t="s">
        <v>123</v>
      </c>
      <c r="F9884" s="111" t="s">
        <v>139</v>
      </c>
      <c r="G9884" s="111" t="s">
        <v>139</v>
      </c>
      <c r="H9884" s="111" t="s">
        <v>139</v>
      </c>
      <c r="I9884" s="111" t="s">
        <v>139</v>
      </c>
      <c r="J9884" t="str">
        <f t="shared" si="308"/>
        <v>1577BeiteOrganisk jord</v>
      </c>
      <c r="K9884" s="111">
        <v>12.077525935985037</v>
      </c>
      <c r="L9884" s="111">
        <v>1.6412500000000001</v>
      </c>
      <c r="M9884" s="111">
        <v>0</v>
      </c>
      <c r="N9884" s="112">
        <f t="shared" si="309"/>
        <v>13.718775935985036</v>
      </c>
    </row>
    <row r="9885" spans="1:14" x14ac:dyDescent="0.25">
      <c r="A9885" s="111" t="s">
        <v>853</v>
      </c>
      <c r="B9885" s="111">
        <f>INDEX(kommuner!C:C,MATCH(_xlfn.NUMBERVALUE(A9885),kommuner!B:B,0))</f>
        <v>1577</v>
      </c>
      <c r="C9885" s="111" t="s">
        <v>84</v>
      </c>
      <c r="D9885" s="111" t="s">
        <v>84</v>
      </c>
      <c r="E9885" s="111" t="s">
        <v>126</v>
      </c>
      <c r="F9885" s="111" t="s">
        <v>139</v>
      </c>
      <c r="G9885" s="111" t="s">
        <v>139</v>
      </c>
      <c r="H9885" s="111" t="s">
        <v>139</v>
      </c>
      <c r="I9885" s="111" t="s">
        <v>139</v>
      </c>
      <c r="J9885" t="str">
        <f t="shared" si="308"/>
        <v>1577Dyrket markMineraljord</v>
      </c>
      <c r="K9885" s="111">
        <v>-0.19151115197201224</v>
      </c>
      <c r="L9885" s="111">
        <v>0</v>
      </c>
      <c r="M9885" s="111">
        <v>0</v>
      </c>
      <c r="N9885" s="112">
        <f t="shared" si="309"/>
        <v>-0.19151115197201224</v>
      </c>
    </row>
    <row r="9886" spans="1:14" x14ac:dyDescent="0.25">
      <c r="A9886" s="111" t="s">
        <v>853</v>
      </c>
      <c r="B9886" s="111">
        <f>INDEX(kommuner!C:C,MATCH(_xlfn.NUMBERVALUE(A9886),kommuner!B:B,0))</f>
        <v>1577</v>
      </c>
      <c r="C9886" s="111" t="s">
        <v>84</v>
      </c>
      <c r="D9886" s="111" t="s">
        <v>84</v>
      </c>
      <c r="E9886" s="111" t="s">
        <v>123</v>
      </c>
      <c r="F9886" s="111" t="s">
        <v>139</v>
      </c>
      <c r="G9886" s="111" t="s">
        <v>139</v>
      </c>
      <c r="H9886" s="111" t="s">
        <v>139</v>
      </c>
      <c r="I9886" s="111" t="s">
        <v>139</v>
      </c>
      <c r="J9886" t="str">
        <f t="shared" si="308"/>
        <v>1577Dyrket markOrganisk jord</v>
      </c>
      <c r="K9886" s="111">
        <v>28.726149366675592</v>
      </c>
      <c r="L9886" s="111">
        <v>1.45625</v>
      </c>
      <c r="M9886" s="111">
        <v>0</v>
      </c>
      <c r="N9886" s="112">
        <f t="shared" si="309"/>
        <v>30.182399366675593</v>
      </c>
    </row>
    <row r="9887" spans="1:14" x14ac:dyDescent="0.25">
      <c r="A9887" s="111" t="s">
        <v>853</v>
      </c>
      <c r="B9887" s="111">
        <f>INDEX(kommuner!C:C,MATCH(_xlfn.NUMBERVALUE(A9887),kommuner!B:B,0))</f>
        <v>1577</v>
      </c>
      <c r="C9887" s="111" t="s">
        <v>127</v>
      </c>
      <c r="D9887" s="111" t="s">
        <v>127</v>
      </c>
      <c r="E9887" s="111" t="s">
        <v>126</v>
      </c>
      <c r="F9887" s="111" t="s">
        <v>172</v>
      </c>
      <c r="G9887" s="111" t="s">
        <v>180</v>
      </c>
      <c r="H9887" s="111" t="s">
        <v>172</v>
      </c>
      <c r="I9887" s="111" t="s">
        <v>180</v>
      </c>
      <c r="J9887" t="str">
        <f t="shared" si="308"/>
        <v>1577SkogMineraljordBarskogHøy</v>
      </c>
      <c r="K9887" s="111">
        <v>-6.422849649670499</v>
      </c>
      <c r="L9887" s="111">
        <v>0.85306406685236758</v>
      </c>
      <c r="M9887" s="111">
        <v>6.4056614999681585E-2</v>
      </c>
      <c r="N9887" s="112">
        <f t="shared" si="309"/>
        <v>-5.5057289678184498</v>
      </c>
    </row>
    <row r="9888" spans="1:14" x14ac:dyDescent="0.25">
      <c r="A9888" s="111" t="s">
        <v>853</v>
      </c>
      <c r="B9888" s="111">
        <f>INDEX(kommuner!C:C,MATCH(_xlfn.NUMBERVALUE(A9888),kommuner!B:B,0))</f>
        <v>1577</v>
      </c>
      <c r="C9888" s="111" t="s">
        <v>127</v>
      </c>
      <c r="D9888" s="111" t="s">
        <v>127</v>
      </c>
      <c r="E9888" s="111" t="s">
        <v>126</v>
      </c>
      <c r="F9888" s="111" t="s">
        <v>172</v>
      </c>
      <c r="G9888" s="111" t="s">
        <v>167</v>
      </c>
      <c r="H9888" s="111" t="s">
        <v>172</v>
      </c>
      <c r="I9888" s="111" t="s">
        <v>167</v>
      </c>
      <c r="J9888" t="str">
        <f t="shared" si="308"/>
        <v>1577SkogMineraljordBarskogImpediment</v>
      </c>
      <c r="K9888" s="111">
        <v>-0.94873102042732593</v>
      </c>
      <c r="L9888" s="111">
        <v>0.85306406685236758</v>
      </c>
      <c r="M9888" s="111">
        <v>6.3979989500968365E-2</v>
      </c>
      <c r="N9888" s="112">
        <f t="shared" si="309"/>
        <v>-3.1686964073989993E-2</v>
      </c>
    </row>
    <row r="9889" spans="1:14" x14ac:dyDescent="0.25">
      <c r="A9889" s="111" t="s">
        <v>853</v>
      </c>
      <c r="B9889" s="111">
        <f>INDEX(kommuner!C:C,MATCH(_xlfn.NUMBERVALUE(A9889),kommuner!B:B,0))</f>
        <v>1577</v>
      </c>
      <c r="C9889" s="111" t="s">
        <v>127</v>
      </c>
      <c r="D9889" s="111" t="s">
        <v>127</v>
      </c>
      <c r="E9889" s="111" t="s">
        <v>126</v>
      </c>
      <c r="F9889" s="111" t="s">
        <v>172</v>
      </c>
      <c r="G9889" s="111" t="s">
        <v>190</v>
      </c>
      <c r="H9889" s="111" t="s">
        <v>172</v>
      </c>
      <c r="I9889" s="111" t="s">
        <v>190</v>
      </c>
      <c r="J9889" t="str">
        <f t="shared" si="308"/>
        <v>1577SkogMineraljordBarskogLav</v>
      </c>
      <c r="K9889" s="111">
        <v>-0.862084627791601</v>
      </c>
      <c r="L9889" s="111">
        <v>0.85306406685236758</v>
      </c>
      <c r="M9889" s="111">
        <v>6.3979989500968365E-2</v>
      </c>
      <c r="N9889" s="112">
        <f t="shared" si="309"/>
        <v>5.4959428561734941E-2</v>
      </c>
    </row>
    <row r="9890" spans="1:14" x14ac:dyDescent="0.25">
      <c r="A9890" s="111" t="s">
        <v>853</v>
      </c>
      <c r="B9890" s="111">
        <f>INDEX(kommuner!C:C,MATCH(_xlfn.NUMBERVALUE(A9890),kommuner!B:B,0))</f>
        <v>1577</v>
      </c>
      <c r="C9890" s="111" t="s">
        <v>127</v>
      </c>
      <c r="D9890" s="111" t="s">
        <v>127</v>
      </c>
      <c r="E9890" s="111" t="s">
        <v>126</v>
      </c>
      <c r="F9890" s="111" t="s">
        <v>172</v>
      </c>
      <c r="G9890" s="111" t="s">
        <v>173</v>
      </c>
      <c r="H9890" s="111" t="s">
        <v>172</v>
      </c>
      <c r="I9890" s="111" t="s">
        <v>173</v>
      </c>
      <c r="J9890" t="str">
        <f t="shared" si="308"/>
        <v>1577SkogMineraljordBarskogMiddels</v>
      </c>
      <c r="K9890" s="111">
        <v>-3.6406993276041288</v>
      </c>
      <c r="L9890" s="111">
        <v>0.85306406685236758</v>
      </c>
      <c r="M9890" s="111">
        <v>6.4056614999681585E-2</v>
      </c>
      <c r="N9890" s="112">
        <f t="shared" si="309"/>
        <v>-2.7235786457520796</v>
      </c>
    </row>
    <row r="9891" spans="1:14" x14ac:dyDescent="0.25">
      <c r="A9891" s="111" t="s">
        <v>853</v>
      </c>
      <c r="B9891" s="111">
        <f>INDEX(kommuner!C:C,MATCH(_xlfn.NUMBERVALUE(A9891),kommuner!B:B,0))</f>
        <v>1577</v>
      </c>
      <c r="C9891" s="111" t="s">
        <v>127</v>
      </c>
      <c r="D9891" s="111" t="s">
        <v>127</v>
      </c>
      <c r="E9891" s="111" t="s">
        <v>126</v>
      </c>
      <c r="F9891" s="111" t="s">
        <v>172</v>
      </c>
      <c r="G9891" s="111" t="s">
        <v>186</v>
      </c>
      <c r="H9891" s="111" t="s">
        <v>172</v>
      </c>
      <c r="I9891" s="111" t="s">
        <v>186</v>
      </c>
      <c r="J9891" t="str">
        <f t="shared" si="308"/>
        <v>1577SkogMineraljordBarskogSærs høy</v>
      </c>
      <c r="K9891" s="111">
        <v>0.12072674540874306</v>
      </c>
      <c r="L9891" s="111">
        <v>0.85306406685236758</v>
      </c>
      <c r="M9891" s="111">
        <v>6.4056614999681585E-2</v>
      </c>
      <c r="N9891" s="112">
        <f t="shared" si="309"/>
        <v>1.0378474272607923</v>
      </c>
    </row>
    <row r="9892" spans="1:14" x14ac:dyDescent="0.25">
      <c r="A9892" s="111" t="s">
        <v>853</v>
      </c>
      <c r="B9892" s="111">
        <f>INDEX(kommuner!C:C,MATCH(_xlfn.NUMBERVALUE(A9892),kommuner!B:B,0))</f>
        <v>1577</v>
      </c>
      <c r="C9892" s="111" t="s">
        <v>127</v>
      </c>
      <c r="D9892" s="111" t="s">
        <v>127</v>
      </c>
      <c r="E9892" s="111" t="s">
        <v>126</v>
      </c>
      <c r="F9892" s="111" t="s">
        <v>179</v>
      </c>
      <c r="G9892" s="111" t="s">
        <v>180</v>
      </c>
      <c r="H9892" s="111" t="s">
        <v>179</v>
      </c>
      <c r="I9892" s="111" t="s">
        <v>180</v>
      </c>
      <c r="J9892" t="str">
        <f t="shared" si="308"/>
        <v>1577SkogMineraljordBlandingsskogHøy</v>
      </c>
      <c r="K9892" s="111">
        <v>-7.1939050909469406</v>
      </c>
      <c r="L9892" s="111">
        <v>0.85306406685236758</v>
      </c>
      <c r="M9892" s="111">
        <v>6.3979989500968365E-2</v>
      </c>
      <c r="N9892" s="112">
        <f t="shared" si="309"/>
        <v>-6.2768610345936047</v>
      </c>
    </row>
    <row r="9893" spans="1:14" x14ac:dyDescent="0.25">
      <c r="A9893" s="111" t="s">
        <v>853</v>
      </c>
      <c r="B9893" s="111">
        <f>INDEX(kommuner!C:C,MATCH(_xlfn.NUMBERVALUE(A9893),kommuner!B:B,0))</f>
        <v>1577</v>
      </c>
      <c r="C9893" s="111" t="s">
        <v>127</v>
      </c>
      <c r="D9893" s="111" t="s">
        <v>127</v>
      </c>
      <c r="E9893" s="111" t="s">
        <v>126</v>
      </c>
      <c r="F9893" s="111" t="s">
        <v>179</v>
      </c>
      <c r="G9893" s="111" t="s">
        <v>167</v>
      </c>
      <c r="H9893" s="111" t="s">
        <v>179</v>
      </c>
      <c r="I9893" s="111" t="s">
        <v>167</v>
      </c>
      <c r="J9893" t="str">
        <f t="shared" si="308"/>
        <v>1577SkogMineraljordBlandingsskogImpediment</v>
      </c>
      <c r="K9893" s="111">
        <v>-1.0519587113170448</v>
      </c>
      <c r="L9893" s="111">
        <v>0.85306406685236758</v>
      </c>
      <c r="M9893" s="111">
        <v>6.3979989500968365E-2</v>
      </c>
      <c r="N9893" s="112">
        <f t="shared" si="309"/>
        <v>-0.13491465496370883</v>
      </c>
    </row>
    <row r="9894" spans="1:14" x14ac:dyDescent="0.25">
      <c r="A9894" s="111" t="s">
        <v>853</v>
      </c>
      <c r="B9894" s="111">
        <f>INDEX(kommuner!C:C,MATCH(_xlfn.NUMBERVALUE(A9894),kommuner!B:B,0))</f>
        <v>1577</v>
      </c>
      <c r="C9894" s="111" t="s">
        <v>127</v>
      </c>
      <c r="D9894" s="111" t="s">
        <v>127</v>
      </c>
      <c r="E9894" s="111" t="s">
        <v>126</v>
      </c>
      <c r="F9894" s="111" t="s">
        <v>179</v>
      </c>
      <c r="G9894" s="111" t="s">
        <v>190</v>
      </c>
      <c r="H9894" s="111" t="s">
        <v>179</v>
      </c>
      <c r="I9894" s="111" t="s">
        <v>190</v>
      </c>
      <c r="J9894" t="str">
        <f t="shared" si="308"/>
        <v>1577SkogMineraljordBlandingsskogLav</v>
      </c>
      <c r="K9894" s="111">
        <v>-1.7812179955424279</v>
      </c>
      <c r="L9894" s="111">
        <v>0.85306406685236758</v>
      </c>
      <c r="M9894" s="111">
        <v>6.3979989500968365E-2</v>
      </c>
      <c r="N9894" s="112">
        <f t="shared" si="309"/>
        <v>-0.86417393918909191</v>
      </c>
    </row>
    <row r="9895" spans="1:14" x14ac:dyDescent="0.25">
      <c r="A9895" s="111" t="s">
        <v>853</v>
      </c>
      <c r="B9895" s="111">
        <f>INDEX(kommuner!C:C,MATCH(_xlfn.NUMBERVALUE(A9895),kommuner!B:B,0))</f>
        <v>1577</v>
      </c>
      <c r="C9895" s="111" t="s">
        <v>127</v>
      </c>
      <c r="D9895" s="111" t="s">
        <v>127</v>
      </c>
      <c r="E9895" s="111" t="s">
        <v>126</v>
      </c>
      <c r="F9895" s="111" t="s">
        <v>179</v>
      </c>
      <c r="G9895" s="111" t="s">
        <v>173</v>
      </c>
      <c r="H9895" s="111" t="s">
        <v>179</v>
      </c>
      <c r="I9895" s="111" t="s">
        <v>173</v>
      </c>
      <c r="J9895" t="str">
        <f t="shared" si="308"/>
        <v>1577SkogMineraljordBlandingsskogMiddels</v>
      </c>
      <c r="K9895" s="111">
        <v>-3.4741824145851954</v>
      </c>
      <c r="L9895" s="111">
        <v>0.85306406685236758</v>
      </c>
      <c r="M9895" s="111">
        <v>6.3979989500968365E-2</v>
      </c>
      <c r="N9895" s="112">
        <f t="shared" si="309"/>
        <v>-2.5571383582318594</v>
      </c>
    </row>
    <row r="9896" spans="1:14" x14ac:dyDescent="0.25">
      <c r="A9896" s="111" t="s">
        <v>853</v>
      </c>
      <c r="B9896" s="111">
        <f>INDEX(kommuner!C:C,MATCH(_xlfn.NUMBERVALUE(A9896),kommuner!B:B,0))</f>
        <v>1577</v>
      </c>
      <c r="C9896" s="111" t="s">
        <v>127</v>
      </c>
      <c r="D9896" s="111" t="s">
        <v>127</v>
      </c>
      <c r="E9896" s="111" t="s">
        <v>126</v>
      </c>
      <c r="F9896" s="111" t="s">
        <v>179</v>
      </c>
      <c r="G9896" s="111" t="s">
        <v>186</v>
      </c>
      <c r="H9896" s="111" t="s">
        <v>179</v>
      </c>
      <c r="I9896" s="111" t="s">
        <v>186</v>
      </c>
      <c r="J9896" t="str">
        <f t="shared" si="308"/>
        <v>1577SkogMineraljordBlandingsskogSærs høy</v>
      </c>
      <c r="K9896" s="111">
        <v>-2.9395925245326562</v>
      </c>
      <c r="L9896" s="111">
        <v>0.85306406685236758</v>
      </c>
      <c r="M9896" s="111">
        <v>6.3979989500968365E-2</v>
      </c>
      <c r="N9896" s="112">
        <f t="shared" si="309"/>
        <v>-2.0225484681793202</v>
      </c>
    </row>
    <row r="9897" spans="1:14" x14ac:dyDescent="0.25">
      <c r="A9897" s="111" t="s">
        <v>853</v>
      </c>
      <c r="B9897" s="111">
        <f>INDEX(kommuner!C:C,MATCH(_xlfn.NUMBERVALUE(A9897),kommuner!B:B,0))</f>
        <v>1577</v>
      </c>
      <c r="C9897" s="111" t="s">
        <v>127</v>
      </c>
      <c r="D9897" s="111" t="s">
        <v>127</v>
      </c>
      <c r="E9897" s="111" t="s">
        <v>126</v>
      </c>
      <c r="F9897" s="111" t="s">
        <v>185</v>
      </c>
      <c r="G9897" s="111" t="s">
        <v>180</v>
      </c>
      <c r="H9897" s="111" t="s">
        <v>185</v>
      </c>
      <c r="I9897" s="111" t="s">
        <v>180</v>
      </c>
      <c r="J9897" t="str">
        <f t="shared" si="308"/>
        <v>1577SkogMineraljordLauvskogHøy</v>
      </c>
      <c r="K9897" s="111">
        <v>-3.9961118073383664</v>
      </c>
      <c r="L9897" s="111">
        <v>0.85306406685236758</v>
      </c>
      <c r="M9897" s="111">
        <v>6.3979989500968365E-2</v>
      </c>
      <c r="N9897" s="112">
        <f t="shared" si="309"/>
        <v>-3.0790677509850304</v>
      </c>
    </row>
    <row r="9898" spans="1:14" x14ac:dyDescent="0.25">
      <c r="A9898" s="111" t="s">
        <v>853</v>
      </c>
      <c r="B9898" s="111">
        <f>INDEX(kommuner!C:C,MATCH(_xlfn.NUMBERVALUE(A9898),kommuner!B:B,0))</f>
        <v>1577</v>
      </c>
      <c r="C9898" s="111" t="s">
        <v>127</v>
      </c>
      <c r="D9898" s="111" t="s">
        <v>127</v>
      </c>
      <c r="E9898" s="111" t="s">
        <v>126</v>
      </c>
      <c r="F9898" s="111" t="s">
        <v>185</v>
      </c>
      <c r="G9898" s="111" t="s">
        <v>167</v>
      </c>
      <c r="H9898" s="111" t="s">
        <v>185</v>
      </c>
      <c r="I9898" s="111" t="s">
        <v>167</v>
      </c>
      <c r="J9898" t="str">
        <f t="shared" si="308"/>
        <v>1577SkogMineraljordLauvskogImpediment</v>
      </c>
      <c r="K9898" s="111">
        <v>-1.0417316356348201</v>
      </c>
      <c r="L9898" s="111">
        <v>0.85306406685236758</v>
      </c>
      <c r="M9898" s="111">
        <v>6.3979989500968365E-2</v>
      </c>
      <c r="N9898" s="112">
        <f t="shared" si="309"/>
        <v>-0.12468757928148413</v>
      </c>
    </row>
    <row r="9899" spans="1:14" x14ac:dyDescent="0.25">
      <c r="A9899" s="111" t="s">
        <v>853</v>
      </c>
      <c r="B9899" s="111">
        <f>INDEX(kommuner!C:C,MATCH(_xlfn.NUMBERVALUE(A9899),kommuner!B:B,0))</f>
        <v>1577</v>
      </c>
      <c r="C9899" s="111" t="s">
        <v>127</v>
      </c>
      <c r="D9899" s="111" t="s">
        <v>127</v>
      </c>
      <c r="E9899" s="111" t="s">
        <v>126</v>
      </c>
      <c r="F9899" s="111" t="s">
        <v>185</v>
      </c>
      <c r="G9899" s="111" t="s">
        <v>190</v>
      </c>
      <c r="H9899" s="111" t="s">
        <v>185</v>
      </c>
      <c r="I9899" s="111" t="s">
        <v>190</v>
      </c>
      <c r="J9899" t="str">
        <f t="shared" si="308"/>
        <v>1577SkogMineraljordLauvskogLav</v>
      </c>
      <c r="K9899" s="111">
        <v>-8.9748170935426599E-2</v>
      </c>
      <c r="L9899" s="111">
        <v>0.85306406685236758</v>
      </c>
      <c r="M9899" s="111">
        <v>6.3979989500968365E-2</v>
      </c>
      <c r="N9899" s="112">
        <f t="shared" si="309"/>
        <v>0.82729588541790933</v>
      </c>
    </row>
    <row r="9900" spans="1:14" x14ac:dyDescent="0.25">
      <c r="A9900" s="111" t="s">
        <v>853</v>
      </c>
      <c r="B9900" s="111">
        <f>INDEX(kommuner!C:C,MATCH(_xlfn.NUMBERVALUE(A9900),kommuner!B:B,0))</f>
        <v>1577</v>
      </c>
      <c r="C9900" s="111" t="s">
        <v>127</v>
      </c>
      <c r="D9900" s="111" t="s">
        <v>127</v>
      </c>
      <c r="E9900" s="111" t="s">
        <v>126</v>
      </c>
      <c r="F9900" s="111" t="s">
        <v>185</v>
      </c>
      <c r="G9900" s="111" t="s">
        <v>173</v>
      </c>
      <c r="H9900" s="111" t="s">
        <v>185</v>
      </c>
      <c r="I9900" s="111" t="s">
        <v>173</v>
      </c>
      <c r="J9900" t="str">
        <f t="shared" si="308"/>
        <v>1577SkogMineraljordLauvskogMiddels</v>
      </c>
      <c r="K9900" s="111">
        <v>-2.4407766010203638</v>
      </c>
      <c r="L9900" s="111">
        <v>0.85306406685236758</v>
      </c>
      <c r="M9900" s="111">
        <v>6.3979989500968365E-2</v>
      </c>
      <c r="N9900" s="112">
        <f t="shared" si="309"/>
        <v>-1.523732544667028</v>
      </c>
    </row>
    <row r="9901" spans="1:14" x14ac:dyDescent="0.25">
      <c r="A9901" s="111" t="s">
        <v>853</v>
      </c>
      <c r="B9901" s="111">
        <f>INDEX(kommuner!C:C,MATCH(_xlfn.NUMBERVALUE(A9901),kommuner!B:B,0))</f>
        <v>1577</v>
      </c>
      <c r="C9901" s="111" t="s">
        <v>127</v>
      </c>
      <c r="D9901" s="111" t="s">
        <v>127</v>
      </c>
      <c r="E9901" s="111" t="s">
        <v>126</v>
      </c>
      <c r="F9901" s="111" t="s">
        <v>185</v>
      </c>
      <c r="G9901" s="111" t="s">
        <v>186</v>
      </c>
      <c r="H9901" s="111" t="s">
        <v>185</v>
      </c>
      <c r="I9901" s="111" t="s">
        <v>186</v>
      </c>
      <c r="J9901" t="str">
        <f t="shared" si="308"/>
        <v>1577SkogMineraljordLauvskogSærs høy</v>
      </c>
      <c r="K9901" s="111">
        <v>-3.6560473259425113</v>
      </c>
      <c r="L9901" s="111">
        <v>0.85306406685236758</v>
      </c>
      <c r="M9901" s="111">
        <v>6.3979989500968365E-2</v>
      </c>
      <c r="N9901" s="112">
        <f t="shared" si="309"/>
        <v>-2.7390032695891753</v>
      </c>
    </row>
    <row r="9902" spans="1:14" x14ac:dyDescent="0.25">
      <c r="A9902" s="111" t="s">
        <v>853</v>
      </c>
      <c r="B9902" s="111">
        <f>INDEX(kommuner!C:C,MATCH(_xlfn.NUMBERVALUE(A9902),kommuner!B:B,0))</f>
        <v>1577</v>
      </c>
      <c r="C9902" s="111" t="s">
        <v>127</v>
      </c>
      <c r="D9902" s="111" t="s">
        <v>127</v>
      </c>
      <c r="E9902" s="111" t="s">
        <v>123</v>
      </c>
      <c r="F9902" s="111" t="s">
        <v>172</v>
      </c>
      <c r="G9902" s="111" t="s">
        <v>180</v>
      </c>
      <c r="H9902" s="111" t="s">
        <v>172</v>
      </c>
      <c r="I9902" s="111" t="s">
        <v>180</v>
      </c>
      <c r="J9902" t="str">
        <f t="shared" si="308"/>
        <v>1577SkogOrganisk jordBarskogHøy</v>
      </c>
      <c r="K9902" s="111">
        <v>-2.5184559031994138</v>
      </c>
      <c r="L9902" s="111">
        <v>0.92784825435236762</v>
      </c>
      <c r="M9902" s="111">
        <v>0.46518126042825314</v>
      </c>
      <c r="N9902" s="112">
        <f t="shared" si="309"/>
        <v>-1.1254263884187932</v>
      </c>
    </row>
    <row r="9903" spans="1:14" x14ac:dyDescent="0.25">
      <c r="A9903" s="111" t="s">
        <v>853</v>
      </c>
      <c r="B9903" s="111">
        <f>INDEX(kommuner!C:C,MATCH(_xlfn.NUMBERVALUE(A9903),kommuner!B:B,0))</f>
        <v>1577</v>
      </c>
      <c r="C9903" s="111" t="s">
        <v>127</v>
      </c>
      <c r="D9903" s="111" t="s">
        <v>127</v>
      </c>
      <c r="E9903" s="111" t="s">
        <v>123</v>
      </c>
      <c r="F9903" s="111" t="s">
        <v>172</v>
      </c>
      <c r="G9903" s="111" t="s">
        <v>167</v>
      </c>
      <c r="H9903" s="111" t="s">
        <v>172</v>
      </c>
      <c r="I9903" s="111" t="s">
        <v>167</v>
      </c>
      <c r="J9903" t="str">
        <f t="shared" si="308"/>
        <v>1577SkogOrganisk jordBarskogImpediment</v>
      </c>
      <c r="K9903" s="111">
        <v>-0.17137422385314094</v>
      </c>
      <c r="L9903" s="111">
        <v>0.92784825435236762</v>
      </c>
      <c r="M9903" s="111">
        <v>0.46510463492953991</v>
      </c>
      <c r="N9903" s="112">
        <f t="shared" si="309"/>
        <v>1.2215786654287666</v>
      </c>
    </row>
    <row r="9904" spans="1:14" x14ac:dyDescent="0.25">
      <c r="A9904" s="111" t="s">
        <v>853</v>
      </c>
      <c r="B9904" s="111">
        <f>INDEX(kommuner!C:C,MATCH(_xlfn.NUMBERVALUE(A9904),kommuner!B:B,0))</f>
        <v>1577</v>
      </c>
      <c r="C9904" s="111" t="s">
        <v>127</v>
      </c>
      <c r="D9904" s="111" t="s">
        <v>127</v>
      </c>
      <c r="E9904" s="111" t="s">
        <v>123</v>
      </c>
      <c r="F9904" s="111" t="s">
        <v>172</v>
      </c>
      <c r="G9904" s="111" t="s">
        <v>190</v>
      </c>
      <c r="H9904" s="111" t="s">
        <v>172</v>
      </c>
      <c r="I9904" s="111" t="s">
        <v>190</v>
      </c>
      <c r="J9904" t="str">
        <f t="shared" si="308"/>
        <v>1577SkogOrganisk jordBarskogLav</v>
      </c>
      <c r="K9904" s="111">
        <v>-0.50666953101693391</v>
      </c>
      <c r="L9904" s="111">
        <v>0.92784825435236762</v>
      </c>
      <c r="M9904" s="111">
        <v>0.46510463492953991</v>
      </c>
      <c r="N9904" s="112">
        <f t="shared" si="309"/>
        <v>0.88628335826497362</v>
      </c>
    </row>
    <row r="9905" spans="1:14" x14ac:dyDescent="0.25">
      <c r="A9905" s="111" t="s">
        <v>853</v>
      </c>
      <c r="B9905" s="111">
        <f>INDEX(kommuner!C:C,MATCH(_xlfn.NUMBERVALUE(A9905),kommuner!B:B,0))</f>
        <v>1577</v>
      </c>
      <c r="C9905" s="111" t="s">
        <v>127</v>
      </c>
      <c r="D9905" s="111" t="s">
        <v>127</v>
      </c>
      <c r="E9905" s="111" t="s">
        <v>123</v>
      </c>
      <c r="F9905" s="111" t="s">
        <v>172</v>
      </c>
      <c r="G9905" s="111" t="s">
        <v>173</v>
      </c>
      <c r="H9905" s="111" t="s">
        <v>172</v>
      </c>
      <c r="I9905" s="111" t="s">
        <v>173</v>
      </c>
      <c r="J9905" t="str">
        <f t="shared" si="308"/>
        <v>1577SkogOrganisk jordBarskogMiddels</v>
      </c>
      <c r="K9905" s="111">
        <v>-1.5571490961494638</v>
      </c>
      <c r="L9905" s="111">
        <v>0.92784825435236762</v>
      </c>
      <c r="M9905" s="111">
        <v>0.46518126042825314</v>
      </c>
      <c r="N9905" s="112">
        <f t="shared" si="309"/>
        <v>-0.16411958136884308</v>
      </c>
    </row>
    <row r="9906" spans="1:14" x14ac:dyDescent="0.25">
      <c r="A9906" s="111" t="s">
        <v>853</v>
      </c>
      <c r="B9906" s="111">
        <f>INDEX(kommuner!C:C,MATCH(_xlfn.NUMBERVALUE(A9906),kommuner!B:B,0))</f>
        <v>1577</v>
      </c>
      <c r="C9906" s="111" t="s">
        <v>127</v>
      </c>
      <c r="D9906" s="111" t="s">
        <v>127</v>
      </c>
      <c r="E9906" s="111" t="s">
        <v>123</v>
      </c>
      <c r="F9906" s="111" t="s">
        <v>172</v>
      </c>
      <c r="G9906" s="111" t="s">
        <v>186</v>
      </c>
      <c r="H9906" s="111" t="s">
        <v>172</v>
      </c>
      <c r="I9906" s="111" t="s">
        <v>186</v>
      </c>
      <c r="J9906" t="str">
        <f t="shared" si="308"/>
        <v>1577SkogOrganisk jordBarskogSærs høy</v>
      </c>
      <c r="K9906" s="111">
        <v>2.5548655235722699</v>
      </c>
      <c r="L9906" s="111">
        <v>0.92784825435236762</v>
      </c>
      <c r="M9906" s="111">
        <v>0.46518126042825314</v>
      </c>
      <c r="N9906" s="112">
        <f t="shared" si="309"/>
        <v>3.9478950383528906</v>
      </c>
    </row>
    <row r="9907" spans="1:14" x14ac:dyDescent="0.25">
      <c r="A9907" s="111" t="s">
        <v>853</v>
      </c>
      <c r="B9907" s="111">
        <f>INDEX(kommuner!C:C,MATCH(_xlfn.NUMBERVALUE(A9907),kommuner!B:B,0))</f>
        <v>1577</v>
      </c>
      <c r="C9907" s="111" t="s">
        <v>127</v>
      </c>
      <c r="D9907" s="111" t="s">
        <v>127</v>
      </c>
      <c r="E9907" s="111" t="s">
        <v>123</v>
      </c>
      <c r="F9907" s="111" t="s">
        <v>179</v>
      </c>
      <c r="G9907" s="111" t="s">
        <v>180</v>
      </c>
      <c r="H9907" s="111" t="s">
        <v>179</v>
      </c>
      <c r="I9907" s="111" t="s">
        <v>180</v>
      </c>
      <c r="J9907" t="str">
        <f t="shared" si="308"/>
        <v>1577SkogOrganisk jordBlandingsskogHøy</v>
      </c>
      <c r="K9907" s="111">
        <v>-5.5554344456832343</v>
      </c>
      <c r="L9907" s="111">
        <v>0.92784825435236762</v>
      </c>
      <c r="M9907" s="111">
        <v>0.46510463492953991</v>
      </c>
      <c r="N9907" s="112">
        <f t="shared" si="309"/>
        <v>-4.1624815564013264</v>
      </c>
    </row>
    <row r="9908" spans="1:14" x14ac:dyDescent="0.25">
      <c r="A9908" s="111" t="s">
        <v>853</v>
      </c>
      <c r="B9908" s="111">
        <f>INDEX(kommuner!C:C,MATCH(_xlfn.NUMBERVALUE(A9908),kommuner!B:B,0))</f>
        <v>1577</v>
      </c>
      <c r="C9908" s="111" t="s">
        <v>127</v>
      </c>
      <c r="D9908" s="111" t="s">
        <v>127</v>
      </c>
      <c r="E9908" s="111" t="s">
        <v>123</v>
      </c>
      <c r="F9908" s="111" t="s">
        <v>179</v>
      </c>
      <c r="G9908" s="111" t="s">
        <v>167</v>
      </c>
      <c r="H9908" s="111" t="s">
        <v>179</v>
      </c>
      <c r="I9908" s="111" t="s">
        <v>167</v>
      </c>
      <c r="J9908" t="str">
        <f t="shared" si="308"/>
        <v>1577SkogOrganisk jordBlandingsskogImpediment</v>
      </c>
      <c r="K9908" s="111">
        <v>-0.28586344175800005</v>
      </c>
      <c r="L9908" s="111">
        <v>0.92784825435236762</v>
      </c>
      <c r="M9908" s="111">
        <v>0.46510463492953991</v>
      </c>
      <c r="N9908" s="112">
        <f t="shared" si="309"/>
        <v>1.1070894475239075</v>
      </c>
    </row>
    <row r="9909" spans="1:14" x14ac:dyDescent="0.25">
      <c r="A9909" s="111" t="s">
        <v>853</v>
      </c>
      <c r="B9909" s="111">
        <f>INDEX(kommuner!C:C,MATCH(_xlfn.NUMBERVALUE(A9909),kommuner!B:B,0))</f>
        <v>1577</v>
      </c>
      <c r="C9909" s="111" t="s">
        <v>127</v>
      </c>
      <c r="D9909" s="111" t="s">
        <v>127</v>
      </c>
      <c r="E9909" s="111" t="s">
        <v>123</v>
      </c>
      <c r="F9909" s="111" t="s">
        <v>179</v>
      </c>
      <c r="G9909" s="111" t="s">
        <v>190</v>
      </c>
      <c r="H9909" s="111" t="s">
        <v>179</v>
      </c>
      <c r="I9909" s="111" t="s">
        <v>190</v>
      </c>
      <c r="J9909" t="str">
        <f t="shared" si="308"/>
        <v>1577SkogOrganisk jordBlandingsskogLav</v>
      </c>
      <c r="K9909" s="111">
        <v>-1.2347339377887629</v>
      </c>
      <c r="L9909" s="111">
        <v>0.92784825435236762</v>
      </c>
      <c r="M9909" s="111">
        <v>0.46510463492953991</v>
      </c>
      <c r="N9909" s="112">
        <f t="shared" si="309"/>
        <v>0.15821895149314458</v>
      </c>
    </row>
    <row r="9910" spans="1:14" x14ac:dyDescent="0.25">
      <c r="A9910" s="111" t="s">
        <v>853</v>
      </c>
      <c r="B9910" s="111">
        <f>INDEX(kommuner!C:C,MATCH(_xlfn.NUMBERVALUE(A9910),kommuner!B:B,0))</f>
        <v>1577</v>
      </c>
      <c r="C9910" s="111" t="s">
        <v>127</v>
      </c>
      <c r="D9910" s="111" t="s">
        <v>127</v>
      </c>
      <c r="E9910" s="111" t="s">
        <v>123</v>
      </c>
      <c r="F9910" s="111" t="s">
        <v>179</v>
      </c>
      <c r="G9910" s="111" t="s">
        <v>173</v>
      </c>
      <c r="H9910" s="111" t="s">
        <v>179</v>
      </c>
      <c r="I9910" s="111" t="s">
        <v>173</v>
      </c>
      <c r="J9910" t="str">
        <f t="shared" si="308"/>
        <v>1577SkogOrganisk jordBlandingsskogMiddels</v>
      </c>
      <c r="K9910" s="111">
        <v>-2.4239591752717748</v>
      </c>
      <c r="L9910" s="111">
        <v>0.92784825435236762</v>
      </c>
      <c r="M9910" s="111">
        <v>0.46510463492953991</v>
      </c>
      <c r="N9910" s="112">
        <f t="shared" si="309"/>
        <v>-1.0310062859898674</v>
      </c>
    </row>
    <row r="9911" spans="1:14" x14ac:dyDescent="0.25">
      <c r="A9911" s="111" t="s">
        <v>853</v>
      </c>
      <c r="B9911" s="111">
        <f>INDEX(kommuner!C:C,MATCH(_xlfn.NUMBERVALUE(A9911),kommuner!B:B,0))</f>
        <v>1577</v>
      </c>
      <c r="C9911" s="111" t="s">
        <v>127</v>
      </c>
      <c r="D9911" s="111" t="s">
        <v>127</v>
      </c>
      <c r="E9911" s="111" t="s">
        <v>123</v>
      </c>
      <c r="F9911" s="111" t="s">
        <v>179</v>
      </c>
      <c r="G9911" s="111" t="s">
        <v>186</v>
      </c>
      <c r="H9911" s="111" t="s">
        <v>179</v>
      </c>
      <c r="I9911" s="111" t="s">
        <v>186</v>
      </c>
      <c r="J9911" t="str">
        <f t="shared" si="308"/>
        <v>1577SkogOrganisk jordBlandingsskogSærs høy</v>
      </c>
      <c r="K9911" s="111">
        <v>-1.5726115302258048</v>
      </c>
      <c r="L9911" s="111">
        <v>0.92784825435236762</v>
      </c>
      <c r="M9911" s="111">
        <v>0.46510463492953991</v>
      </c>
      <c r="N9911" s="112">
        <f t="shared" si="309"/>
        <v>-0.17965864094389727</v>
      </c>
    </row>
    <row r="9912" spans="1:14" x14ac:dyDescent="0.25">
      <c r="A9912" s="111" t="s">
        <v>853</v>
      </c>
      <c r="B9912" s="111">
        <f>INDEX(kommuner!C:C,MATCH(_xlfn.NUMBERVALUE(A9912),kommuner!B:B,0))</f>
        <v>1577</v>
      </c>
      <c r="C9912" s="111" t="s">
        <v>127</v>
      </c>
      <c r="D9912" s="111" t="s">
        <v>127</v>
      </c>
      <c r="E9912" s="111" t="s">
        <v>123</v>
      </c>
      <c r="F9912" s="111" t="s">
        <v>185</v>
      </c>
      <c r="G9912" s="111" t="s">
        <v>180</v>
      </c>
      <c r="H9912" s="111" t="s">
        <v>185</v>
      </c>
      <c r="I9912" s="111" t="s">
        <v>180</v>
      </c>
      <c r="J9912" t="str">
        <f t="shared" si="308"/>
        <v>1577SkogOrganisk jordLauvskogHøy</v>
      </c>
      <c r="K9912" s="111">
        <v>-1.9913688882377358</v>
      </c>
      <c r="L9912" s="111">
        <v>0.92784825435236762</v>
      </c>
      <c r="M9912" s="111">
        <v>0.46510463492953991</v>
      </c>
      <c r="N9912" s="112">
        <f t="shared" si="309"/>
        <v>-0.59841599895582831</v>
      </c>
    </row>
    <row r="9913" spans="1:14" x14ac:dyDescent="0.25">
      <c r="A9913" s="111" t="s">
        <v>853</v>
      </c>
      <c r="B9913" s="111">
        <f>INDEX(kommuner!C:C,MATCH(_xlfn.NUMBERVALUE(A9913),kommuner!B:B,0))</f>
        <v>1577</v>
      </c>
      <c r="C9913" s="111" t="s">
        <v>127</v>
      </c>
      <c r="D9913" s="111" t="s">
        <v>127</v>
      </c>
      <c r="E9913" s="111" t="s">
        <v>123</v>
      </c>
      <c r="F9913" s="111" t="s">
        <v>185</v>
      </c>
      <c r="G9913" s="111" t="s">
        <v>167</v>
      </c>
      <c r="H9913" s="111" t="s">
        <v>185</v>
      </c>
      <c r="I9913" s="111" t="s">
        <v>167</v>
      </c>
      <c r="J9913" t="str">
        <f t="shared" si="308"/>
        <v>1577SkogOrganisk jordLauvskogImpediment</v>
      </c>
      <c r="K9913" s="111">
        <v>0.35000626494250675</v>
      </c>
      <c r="L9913" s="111">
        <v>0.92784825435236762</v>
      </c>
      <c r="M9913" s="111">
        <v>0.46510463492953991</v>
      </c>
      <c r="N9913" s="112">
        <f t="shared" si="309"/>
        <v>1.7429591542244141</v>
      </c>
    </row>
    <row r="9914" spans="1:14" x14ac:dyDescent="0.25">
      <c r="A9914" s="111" t="s">
        <v>853</v>
      </c>
      <c r="B9914" s="111">
        <f>INDEX(kommuner!C:C,MATCH(_xlfn.NUMBERVALUE(A9914),kommuner!B:B,0))</f>
        <v>1577</v>
      </c>
      <c r="C9914" s="111" t="s">
        <v>127</v>
      </c>
      <c r="D9914" s="111" t="s">
        <v>127</v>
      </c>
      <c r="E9914" s="111" t="s">
        <v>123</v>
      </c>
      <c r="F9914" s="111" t="s">
        <v>185</v>
      </c>
      <c r="G9914" s="111" t="s">
        <v>190</v>
      </c>
      <c r="H9914" s="111" t="s">
        <v>185</v>
      </c>
      <c r="I9914" s="111" t="s">
        <v>190</v>
      </c>
      <c r="J9914" t="str">
        <f t="shared" si="308"/>
        <v>1577SkogOrganisk jordLauvskogLav</v>
      </c>
      <c r="K9914" s="111">
        <v>1.1144075558526714</v>
      </c>
      <c r="L9914" s="111">
        <v>0.92784825435236762</v>
      </c>
      <c r="M9914" s="111">
        <v>0.46510463492953991</v>
      </c>
      <c r="N9914" s="112">
        <f t="shared" si="309"/>
        <v>2.5073604451345788</v>
      </c>
    </row>
    <row r="9915" spans="1:14" x14ac:dyDescent="0.25">
      <c r="A9915" s="111" t="s">
        <v>853</v>
      </c>
      <c r="B9915" s="111">
        <f>INDEX(kommuner!C:C,MATCH(_xlfn.NUMBERVALUE(A9915),kommuner!B:B,0))</f>
        <v>1577</v>
      </c>
      <c r="C9915" s="111" t="s">
        <v>127</v>
      </c>
      <c r="D9915" s="111" t="s">
        <v>127</v>
      </c>
      <c r="E9915" s="111" t="s">
        <v>123</v>
      </c>
      <c r="F9915" s="111" t="s">
        <v>185</v>
      </c>
      <c r="G9915" s="111" t="s">
        <v>173</v>
      </c>
      <c r="H9915" s="111" t="s">
        <v>185</v>
      </c>
      <c r="I9915" s="111" t="s">
        <v>173</v>
      </c>
      <c r="J9915" t="str">
        <f t="shared" si="308"/>
        <v>1577SkogOrganisk jordLauvskogMiddels</v>
      </c>
      <c r="K9915" s="111">
        <v>-0.62664468270982987</v>
      </c>
      <c r="L9915" s="111">
        <v>0.92784825435236762</v>
      </c>
      <c r="M9915" s="111">
        <v>0.46510463492953991</v>
      </c>
      <c r="N9915" s="112">
        <f t="shared" si="309"/>
        <v>0.76630820657207765</v>
      </c>
    </row>
    <row r="9916" spans="1:14" x14ac:dyDescent="0.25">
      <c r="A9916" s="111" t="s">
        <v>853</v>
      </c>
      <c r="B9916" s="111">
        <f>INDEX(kommuner!C:C,MATCH(_xlfn.NUMBERVALUE(A9916),kommuner!B:B,0))</f>
        <v>1577</v>
      </c>
      <c r="C9916" s="111" t="s">
        <v>127</v>
      </c>
      <c r="D9916" s="111" t="s">
        <v>127</v>
      </c>
      <c r="E9916" s="111" t="s">
        <v>123</v>
      </c>
      <c r="F9916" s="111" t="s">
        <v>185</v>
      </c>
      <c r="G9916" s="111" t="s">
        <v>186</v>
      </c>
      <c r="H9916" s="111" t="s">
        <v>185</v>
      </c>
      <c r="I9916" s="111" t="s">
        <v>186</v>
      </c>
      <c r="J9916" t="str">
        <f t="shared" si="308"/>
        <v>1577SkogOrganisk jordLauvskogSærs høy</v>
      </c>
      <c r="K9916" s="111">
        <v>-1.8997279926091779</v>
      </c>
      <c r="L9916" s="111">
        <v>0.92784825435236762</v>
      </c>
      <c r="M9916" s="111">
        <v>0.46510463492953991</v>
      </c>
      <c r="N9916" s="112">
        <f t="shared" si="309"/>
        <v>-0.50677510332727038</v>
      </c>
    </row>
    <row r="9917" spans="1:14" x14ac:dyDescent="0.25">
      <c r="A9917" s="111" t="s">
        <v>853</v>
      </c>
      <c r="B9917" s="111">
        <f>INDEX(kommuner!C:C,MATCH(_xlfn.NUMBERVALUE(A9917),kommuner!B:B,0))</f>
        <v>1577</v>
      </c>
      <c r="C9917" s="111" t="s">
        <v>83</v>
      </c>
      <c r="D9917" s="111" t="s">
        <v>83</v>
      </c>
      <c r="E9917" s="111" t="s">
        <v>126</v>
      </c>
      <c r="F9917" s="111" t="s">
        <v>139</v>
      </c>
      <c r="G9917" s="111" t="s">
        <v>139</v>
      </c>
      <c r="H9917" s="111" t="s">
        <v>139</v>
      </c>
      <c r="I9917" s="111" t="s">
        <v>139</v>
      </c>
      <c r="J9917" t="str">
        <f t="shared" si="308"/>
        <v>1577Utbygd arealMineraljord</v>
      </c>
      <c r="K9917" s="111">
        <v>-0.30524336409547759</v>
      </c>
      <c r="L9917" s="111">
        <v>0</v>
      </c>
      <c r="M9917" s="111">
        <v>1.303047089454229E-2</v>
      </c>
      <c r="N9917" s="112">
        <f t="shared" si="309"/>
        <v>-0.2922128932009353</v>
      </c>
    </row>
    <row r="9918" spans="1:14" x14ac:dyDescent="0.25">
      <c r="A9918" s="111" t="s">
        <v>853</v>
      </c>
      <c r="B9918" s="111">
        <f>INDEX(kommuner!C:C,MATCH(_xlfn.NUMBERVALUE(A9918),kommuner!B:B,0))</f>
        <v>1577</v>
      </c>
      <c r="C9918" s="111" t="s">
        <v>83</v>
      </c>
      <c r="D9918" s="111" t="s">
        <v>83</v>
      </c>
      <c r="E9918" s="111" t="s">
        <v>123</v>
      </c>
      <c r="F9918" s="111" t="s">
        <v>139</v>
      </c>
      <c r="G9918" s="111" t="s">
        <v>139</v>
      </c>
      <c r="H9918" s="111" t="s">
        <v>139</v>
      </c>
      <c r="I9918" s="111" t="s">
        <v>139</v>
      </c>
      <c r="J9918" t="str">
        <f t="shared" si="308"/>
        <v>1577Utbygd arealOrganisk jord</v>
      </c>
      <c r="K9918" s="111">
        <v>29.011421395201612</v>
      </c>
      <c r="L9918" s="111">
        <v>0</v>
      </c>
      <c r="M9918" s="111">
        <v>1.303047089454229E-2</v>
      </c>
      <c r="N9918" s="112">
        <f t="shared" si="309"/>
        <v>29.024451866096154</v>
      </c>
    </row>
    <row r="9919" spans="1:14" x14ac:dyDescent="0.25">
      <c r="A9919" s="111" t="s">
        <v>853</v>
      </c>
      <c r="B9919" s="111">
        <f>INDEX(kommuner!C:C,MATCH(_xlfn.NUMBERVALUE(A9919),kommuner!B:B,0))</f>
        <v>1577</v>
      </c>
      <c r="C9919" s="111" t="s">
        <v>181</v>
      </c>
      <c r="D9919" s="111" t="s">
        <v>181</v>
      </c>
      <c r="E9919" s="111" t="s">
        <v>123</v>
      </c>
      <c r="F9919" s="111" t="s">
        <v>139</v>
      </c>
      <c r="G9919" s="111" t="s">
        <v>139</v>
      </c>
      <c r="H9919" s="111" t="s">
        <v>139</v>
      </c>
      <c r="I9919" s="111" t="s">
        <v>139</v>
      </c>
      <c r="J9919" t="str">
        <f t="shared" si="308"/>
        <v>1577Vann og myrOrganisk jord</v>
      </c>
      <c r="K9919" s="111">
        <v>-0.29766799726667431</v>
      </c>
      <c r="L9919" s="111">
        <v>0</v>
      </c>
      <c r="M9919" s="111">
        <v>0</v>
      </c>
      <c r="N9919" s="112">
        <f t="shared" si="309"/>
        <v>-0.29766799726667431</v>
      </c>
    </row>
    <row r="9920" spans="1:14" x14ac:dyDescent="0.25">
      <c r="A9920" s="111" t="s">
        <v>854</v>
      </c>
      <c r="B9920" s="111">
        <f>INDEX(kommuner!C:C,MATCH(_xlfn.NUMBERVALUE(A9920),kommuner!B:B,0))</f>
        <v>1520</v>
      </c>
      <c r="C9920" s="111" t="s">
        <v>82</v>
      </c>
      <c r="D9920" s="111" t="s">
        <v>82</v>
      </c>
      <c r="E9920" s="111" t="s">
        <v>126</v>
      </c>
      <c r="F9920" s="111" t="s">
        <v>139</v>
      </c>
      <c r="G9920" s="111" t="s">
        <v>139</v>
      </c>
      <c r="H9920" s="111" t="s">
        <v>139</v>
      </c>
      <c r="I9920" s="111" t="s">
        <v>139</v>
      </c>
      <c r="J9920" t="str">
        <f t="shared" si="308"/>
        <v>1520Annen utmarkMineraljord</v>
      </c>
      <c r="K9920" s="111">
        <v>-7.1122377479755403E-2</v>
      </c>
      <c r="L9920" s="111">
        <v>0</v>
      </c>
      <c r="M9920" s="111">
        <v>0</v>
      </c>
      <c r="N9920" s="112">
        <f t="shared" si="309"/>
        <v>-7.1122377479755403E-2</v>
      </c>
    </row>
    <row r="9921" spans="1:14" x14ac:dyDescent="0.25">
      <c r="A9921" s="111" t="s">
        <v>854</v>
      </c>
      <c r="B9921" s="111">
        <f>INDEX(kommuner!C:C,MATCH(_xlfn.NUMBERVALUE(A9921),kommuner!B:B,0))</f>
        <v>1520</v>
      </c>
      <c r="C9921" s="111" t="s">
        <v>121</v>
      </c>
      <c r="D9921" s="111" t="s">
        <v>121</v>
      </c>
      <c r="E9921" s="111" t="s">
        <v>126</v>
      </c>
      <c r="F9921" s="111" t="s">
        <v>139</v>
      </c>
      <c r="G9921" s="111" t="s">
        <v>139</v>
      </c>
      <c r="H9921" s="111" t="s">
        <v>139</v>
      </c>
      <c r="I9921" s="111" t="s">
        <v>139</v>
      </c>
      <c r="J9921" t="str">
        <f t="shared" si="308"/>
        <v>1520BeiteMineraljord</v>
      </c>
      <c r="K9921" s="111">
        <v>-0.96338340838695502</v>
      </c>
      <c r="L9921" s="111">
        <v>0</v>
      </c>
      <c r="M9921" s="111">
        <v>1.2448711246839999E-7</v>
      </c>
      <c r="N9921" s="112">
        <f t="shared" si="309"/>
        <v>-0.96338328389984251</v>
      </c>
    </row>
    <row r="9922" spans="1:14" x14ac:dyDescent="0.25">
      <c r="A9922" s="111" t="s">
        <v>854</v>
      </c>
      <c r="B9922" s="111">
        <f>INDEX(kommuner!C:C,MATCH(_xlfn.NUMBERVALUE(A9922),kommuner!B:B,0))</f>
        <v>1520</v>
      </c>
      <c r="C9922" s="111" t="s">
        <v>121</v>
      </c>
      <c r="D9922" s="111" t="s">
        <v>121</v>
      </c>
      <c r="E9922" s="111" t="s">
        <v>123</v>
      </c>
      <c r="F9922" s="111" t="s">
        <v>139</v>
      </c>
      <c r="G9922" s="111" t="s">
        <v>139</v>
      </c>
      <c r="H9922" s="111" t="s">
        <v>139</v>
      </c>
      <c r="I9922" s="111" t="s">
        <v>139</v>
      </c>
      <c r="J9922" t="str">
        <f t="shared" si="308"/>
        <v>1520BeiteOrganisk jord</v>
      </c>
      <c r="K9922" s="111">
        <v>12.077525935985037</v>
      </c>
      <c r="L9922" s="111">
        <v>1.6412500000000001</v>
      </c>
      <c r="M9922" s="111">
        <v>0</v>
      </c>
      <c r="N9922" s="112">
        <f t="shared" si="309"/>
        <v>13.718775935985036</v>
      </c>
    </row>
    <row r="9923" spans="1:14" x14ac:dyDescent="0.25">
      <c r="A9923" s="111" t="s">
        <v>854</v>
      </c>
      <c r="B9923" s="111">
        <f>INDEX(kommuner!C:C,MATCH(_xlfn.NUMBERVALUE(A9923),kommuner!B:B,0))</f>
        <v>1520</v>
      </c>
      <c r="C9923" s="111" t="s">
        <v>84</v>
      </c>
      <c r="D9923" s="111" t="s">
        <v>84</v>
      </c>
      <c r="E9923" s="111" t="s">
        <v>126</v>
      </c>
      <c r="F9923" s="111" t="s">
        <v>139</v>
      </c>
      <c r="G9923" s="111" t="s">
        <v>139</v>
      </c>
      <c r="H9923" s="111" t="s">
        <v>139</v>
      </c>
      <c r="I9923" s="111" t="s">
        <v>139</v>
      </c>
      <c r="J9923" t="str">
        <f t="shared" ref="J9923:J9986" si="310">B9923&amp;C9923&amp;E9923&amp;IF(C9923="Skog",F9923&amp;G9923,"")</f>
        <v>1520Dyrket markMineraljord</v>
      </c>
      <c r="K9923" s="111">
        <v>-0.19151115197201224</v>
      </c>
      <c r="L9923" s="111">
        <v>0</v>
      </c>
      <c r="M9923" s="111">
        <v>0</v>
      </c>
      <c r="N9923" s="112">
        <f t="shared" ref="N9923:N9986" si="311">SUM(K9923:M9923)</f>
        <v>-0.19151115197201224</v>
      </c>
    </row>
    <row r="9924" spans="1:14" x14ac:dyDescent="0.25">
      <c r="A9924" s="111" t="s">
        <v>854</v>
      </c>
      <c r="B9924" s="111">
        <f>INDEX(kommuner!C:C,MATCH(_xlfn.NUMBERVALUE(A9924),kommuner!B:B,0))</f>
        <v>1520</v>
      </c>
      <c r="C9924" s="111" t="s">
        <v>84</v>
      </c>
      <c r="D9924" s="111" t="s">
        <v>84</v>
      </c>
      <c r="E9924" s="111" t="s">
        <v>123</v>
      </c>
      <c r="F9924" s="111" t="s">
        <v>139</v>
      </c>
      <c r="G9924" s="111" t="s">
        <v>139</v>
      </c>
      <c r="H9924" s="111" t="s">
        <v>139</v>
      </c>
      <c r="I9924" s="111" t="s">
        <v>139</v>
      </c>
      <c r="J9924" t="str">
        <f t="shared" si="310"/>
        <v>1520Dyrket markOrganisk jord</v>
      </c>
      <c r="K9924" s="111">
        <v>28.726149366675592</v>
      </c>
      <c r="L9924" s="111">
        <v>1.45625</v>
      </c>
      <c r="M9924" s="111">
        <v>0</v>
      </c>
      <c r="N9924" s="112">
        <f t="shared" si="311"/>
        <v>30.182399366675593</v>
      </c>
    </row>
    <row r="9925" spans="1:14" x14ac:dyDescent="0.25">
      <c r="A9925" s="111" t="s">
        <v>854</v>
      </c>
      <c r="B9925" s="111">
        <f>INDEX(kommuner!C:C,MATCH(_xlfn.NUMBERVALUE(A9925),kommuner!B:B,0))</f>
        <v>1520</v>
      </c>
      <c r="C9925" s="111" t="s">
        <v>127</v>
      </c>
      <c r="D9925" s="111" t="s">
        <v>127</v>
      </c>
      <c r="E9925" s="111" t="s">
        <v>126</v>
      </c>
      <c r="F9925" s="111" t="s">
        <v>172</v>
      </c>
      <c r="G9925" s="111" t="s">
        <v>180</v>
      </c>
      <c r="H9925" s="111" t="s">
        <v>172</v>
      </c>
      <c r="I9925" s="111" t="s">
        <v>180</v>
      </c>
      <c r="J9925" t="str">
        <f t="shared" si="310"/>
        <v>1520SkogMineraljordBarskogHøy</v>
      </c>
      <c r="K9925" s="111">
        <v>-6.422849649670499</v>
      </c>
      <c r="L9925" s="111">
        <v>0.85306406685236758</v>
      </c>
      <c r="M9925" s="111">
        <v>6.4056614999681585E-2</v>
      </c>
      <c r="N9925" s="112">
        <f t="shared" si="311"/>
        <v>-5.5057289678184498</v>
      </c>
    </row>
    <row r="9926" spans="1:14" x14ac:dyDescent="0.25">
      <c r="A9926" s="111" t="s">
        <v>854</v>
      </c>
      <c r="B9926" s="111">
        <f>INDEX(kommuner!C:C,MATCH(_xlfn.NUMBERVALUE(A9926),kommuner!B:B,0))</f>
        <v>1520</v>
      </c>
      <c r="C9926" s="111" t="s">
        <v>127</v>
      </c>
      <c r="D9926" s="111" t="s">
        <v>127</v>
      </c>
      <c r="E9926" s="111" t="s">
        <v>126</v>
      </c>
      <c r="F9926" s="111" t="s">
        <v>172</v>
      </c>
      <c r="G9926" s="111" t="s">
        <v>167</v>
      </c>
      <c r="H9926" s="111" t="s">
        <v>172</v>
      </c>
      <c r="I9926" s="111" t="s">
        <v>167</v>
      </c>
      <c r="J9926" t="str">
        <f t="shared" si="310"/>
        <v>1520SkogMineraljordBarskogImpediment</v>
      </c>
      <c r="K9926" s="111">
        <v>-0.94873102042732593</v>
      </c>
      <c r="L9926" s="111">
        <v>0.85306406685236758</v>
      </c>
      <c r="M9926" s="111">
        <v>6.3979989500968365E-2</v>
      </c>
      <c r="N9926" s="112">
        <f t="shared" si="311"/>
        <v>-3.1686964073989993E-2</v>
      </c>
    </row>
    <row r="9927" spans="1:14" x14ac:dyDescent="0.25">
      <c r="A9927" s="111" t="s">
        <v>854</v>
      </c>
      <c r="B9927" s="111">
        <f>INDEX(kommuner!C:C,MATCH(_xlfn.NUMBERVALUE(A9927),kommuner!B:B,0))</f>
        <v>1520</v>
      </c>
      <c r="C9927" s="111" t="s">
        <v>127</v>
      </c>
      <c r="D9927" s="111" t="s">
        <v>127</v>
      </c>
      <c r="E9927" s="111" t="s">
        <v>126</v>
      </c>
      <c r="F9927" s="111" t="s">
        <v>172</v>
      </c>
      <c r="G9927" s="111" t="s">
        <v>190</v>
      </c>
      <c r="H9927" s="111" t="s">
        <v>172</v>
      </c>
      <c r="I9927" s="111" t="s">
        <v>190</v>
      </c>
      <c r="J9927" t="str">
        <f t="shared" si="310"/>
        <v>1520SkogMineraljordBarskogLav</v>
      </c>
      <c r="K9927" s="111">
        <v>-0.862084627791601</v>
      </c>
      <c r="L9927" s="111">
        <v>0.85306406685236758</v>
      </c>
      <c r="M9927" s="111">
        <v>6.3979989500968365E-2</v>
      </c>
      <c r="N9927" s="112">
        <f t="shared" si="311"/>
        <v>5.4959428561734941E-2</v>
      </c>
    </row>
    <row r="9928" spans="1:14" x14ac:dyDescent="0.25">
      <c r="A9928" s="111" t="s">
        <v>854</v>
      </c>
      <c r="B9928" s="111">
        <f>INDEX(kommuner!C:C,MATCH(_xlfn.NUMBERVALUE(A9928),kommuner!B:B,0))</f>
        <v>1520</v>
      </c>
      <c r="C9928" s="111" t="s">
        <v>127</v>
      </c>
      <c r="D9928" s="111" t="s">
        <v>127</v>
      </c>
      <c r="E9928" s="111" t="s">
        <v>126</v>
      </c>
      <c r="F9928" s="111" t="s">
        <v>172</v>
      </c>
      <c r="G9928" s="111" t="s">
        <v>173</v>
      </c>
      <c r="H9928" s="111" t="s">
        <v>172</v>
      </c>
      <c r="I9928" s="111" t="s">
        <v>173</v>
      </c>
      <c r="J9928" t="str">
        <f t="shared" si="310"/>
        <v>1520SkogMineraljordBarskogMiddels</v>
      </c>
      <c r="K9928" s="111">
        <v>-3.6406993276041288</v>
      </c>
      <c r="L9928" s="111">
        <v>0.85306406685236758</v>
      </c>
      <c r="M9928" s="111">
        <v>6.4056614999681585E-2</v>
      </c>
      <c r="N9928" s="112">
        <f t="shared" si="311"/>
        <v>-2.7235786457520796</v>
      </c>
    </row>
    <row r="9929" spans="1:14" x14ac:dyDescent="0.25">
      <c r="A9929" s="111" t="s">
        <v>854</v>
      </c>
      <c r="B9929" s="111">
        <f>INDEX(kommuner!C:C,MATCH(_xlfn.NUMBERVALUE(A9929),kommuner!B:B,0))</f>
        <v>1520</v>
      </c>
      <c r="C9929" s="111" t="s">
        <v>127</v>
      </c>
      <c r="D9929" s="111" t="s">
        <v>127</v>
      </c>
      <c r="E9929" s="111" t="s">
        <v>126</v>
      </c>
      <c r="F9929" s="111" t="s">
        <v>172</v>
      </c>
      <c r="G9929" s="111" t="s">
        <v>186</v>
      </c>
      <c r="H9929" s="111" t="s">
        <v>172</v>
      </c>
      <c r="I9929" s="111" t="s">
        <v>186</v>
      </c>
      <c r="J9929" t="str">
        <f t="shared" si="310"/>
        <v>1520SkogMineraljordBarskogSærs høy</v>
      </c>
      <c r="K9929" s="111">
        <v>0.12072674540874306</v>
      </c>
      <c r="L9929" s="111">
        <v>0.85306406685236758</v>
      </c>
      <c r="M9929" s="111">
        <v>6.4056614999681585E-2</v>
      </c>
      <c r="N9929" s="112">
        <f t="shared" si="311"/>
        <v>1.0378474272607923</v>
      </c>
    </row>
    <row r="9930" spans="1:14" x14ac:dyDescent="0.25">
      <c r="A9930" s="111" t="s">
        <v>854</v>
      </c>
      <c r="B9930" s="111">
        <f>INDEX(kommuner!C:C,MATCH(_xlfn.NUMBERVALUE(A9930),kommuner!B:B,0))</f>
        <v>1520</v>
      </c>
      <c r="C9930" s="111" t="s">
        <v>127</v>
      </c>
      <c r="D9930" s="111" t="s">
        <v>127</v>
      </c>
      <c r="E9930" s="111" t="s">
        <v>126</v>
      </c>
      <c r="F9930" s="111" t="s">
        <v>179</v>
      </c>
      <c r="G9930" s="111" t="s">
        <v>180</v>
      </c>
      <c r="H9930" s="111" t="s">
        <v>179</v>
      </c>
      <c r="I9930" s="111" t="s">
        <v>180</v>
      </c>
      <c r="J9930" t="str">
        <f t="shared" si="310"/>
        <v>1520SkogMineraljordBlandingsskogHøy</v>
      </c>
      <c r="K9930" s="111">
        <v>-7.1939050909469406</v>
      </c>
      <c r="L9930" s="111">
        <v>0.85306406685236758</v>
      </c>
      <c r="M9930" s="111">
        <v>6.3979989500968365E-2</v>
      </c>
      <c r="N9930" s="112">
        <f t="shared" si="311"/>
        <v>-6.2768610345936047</v>
      </c>
    </row>
    <row r="9931" spans="1:14" x14ac:dyDescent="0.25">
      <c r="A9931" s="111" t="s">
        <v>854</v>
      </c>
      <c r="B9931" s="111">
        <f>INDEX(kommuner!C:C,MATCH(_xlfn.NUMBERVALUE(A9931),kommuner!B:B,0))</f>
        <v>1520</v>
      </c>
      <c r="C9931" s="111" t="s">
        <v>127</v>
      </c>
      <c r="D9931" s="111" t="s">
        <v>127</v>
      </c>
      <c r="E9931" s="111" t="s">
        <v>126</v>
      </c>
      <c r="F9931" s="111" t="s">
        <v>179</v>
      </c>
      <c r="G9931" s="111" t="s">
        <v>167</v>
      </c>
      <c r="H9931" s="111" t="s">
        <v>179</v>
      </c>
      <c r="I9931" s="111" t="s">
        <v>167</v>
      </c>
      <c r="J9931" t="str">
        <f t="shared" si="310"/>
        <v>1520SkogMineraljordBlandingsskogImpediment</v>
      </c>
      <c r="K9931" s="111">
        <v>-1.0519587113170448</v>
      </c>
      <c r="L9931" s="111">
        <v>0.85306406685236758</v>
      </c>
      <c r="M9931" s="111">
        <v>6.3979989500968365E-2</v>
      </c>
      <c r="N9931" s="112">
        <f t="shared" si="311"/>
        <v>-0.13491465496370883</v>
      </c>
    </row>
    <row r="9932" spans="1:14" x14ac:dyDescent="0.25">
      <c r="A9932" s="111" t="s">
        <v>854</v>
      </c>
      <c r="B9932" s="111">
        <f>INDEX(kommuner!C:C,MATCH(_xlfn.NUMBERVALUE(A9932),kommuner!B:B,0))</f>
        <v>1520</v>
      </c>
      <c r="C9932" s="111" t="s">
        <v>127</v>
      </c>
      <c r="D9932" s="111" t="s">
        <v>127</v>
      </c>
      <c r="E9932" s="111" t="s">
        <v>126</v>
      </c>
      <c r="F9932" s="111" t="s">
        <v>179</v>
      </c>
      <c r="G9932" s="111" t="s">
        <v>190</v>
      </c>
      <c r="H9932" s="111" t="s">
        <v>179</v>
      </c>
      <c r="I9932" s="111" t="s">
        <v>190</v>
      </c>
      <c r="J9932" t="str">
        <f t="shared" si="310"/>
        <v>1520SkogMineraljordBlandingsskogLav</v>
      </c>
      <c r="K9932" s="111">
        <v>-1.7812179955424279</v>
      </c>
      <c r="L9932" s="111">
        <v>0.85306406685236758</v>
      </c>
      <c r="M9932" s="111">
        <v>6.3979989500968365E-2</v>
      </c>
      <c r="N9932" s="112">
        <f t="shared" si="311"/>
        <v>-0.86417393918909191</v>
      </c>
    </row>
    <row r="9933" spans="1:14" x14ac:dyDescent="0.25">
      <c r="A9933" s="111" t="s">
        <v>854</v>
      </c>
      <c r="B9933" s="111">
        <f>INDEX(kommuner!C:C,MATCH(_xlfn.NUMBERVALUE(A9933),kommuner!B:B,0))</f>
        <v>1520</v>
      </c>
      <c r="C9933" s="111" t="s">
        <v>127</v>
      </c>
      <c r="D9933" s="111" t="s">
        <v>127</v>
      </c>
      <c r="E9933" s="111" t="s">
        <v>126</v>
      </c>
      <c r="F9933" s="111" t="s">
        <v>179</v>
      </c>
      <c r="G9933" s="111" t="s">
        <v>173</v>
      </c>
      <c r="H9933" s="111" t="s">
        <v>179</v>
      </c>
      <c r="I9933" s="111" t="s">
        <v>173</v>
      </c>
      <c r="J9933" t="str">
        <f t="shared" si="310"/>
        <v>1520SkogMineraljordBlandingsskogMiddels</v>
      </c>
      <c r="K9933" s="111">
        <v>-3.4741824145851954</v>
      </c>
      <c r="L9933" s="111">
        <v>0.85306406685236758</v>
      </c>
      <c r="M9933" s="111">
        <v>6.3979989500968365E-2</v>
      </c>
      <c r="N9933" s="112">
        <f t="shared" si="311"/>
        <v>-2.5571383582318594</v>
      </c>
    </row>
    <row r="9934" spans="1:14" x14ac:dyDescent="0.25">
      <c r="A9934" s="111" t="s">
        <v>854</v>
      </c>
      <c r="B9934" s="111">
        <f>INDEX(kommuner!C:C,MATCH(_xlfn.NUMBERVALUE(A9934),kommuner!B:B,0))</f>
        <v>1520</v>
      </c>
      <c r="C9934" s="111" t="s">
        <v>127</v>
      </c>
      <c r="D9934" s="111" t="s">
        <v>127</v>
      </c>
      <c r="E9934" s="111" t="s">
        <v>126</v>
      </c>
      <c r="F9934" s="111" t="s">
        <v>179</v>
      </c>
      <c r="G9934" s="111" t="s">
        <v>186</v>
      </c>
      <c r="H9934" s="111" t="s">
        <v>179</v>
      </c>
      <c r="I9934" s="111" t="s">
        <v>186</v>
      </c>
      <c r="J9934" t="str">
        <f t="shared" si="310"/>
        <v>1520SkogMineraljordBlandingsskogSærs høy</v>
      </c>
      <c r="K9934" s="111">
        <v>-2.9395925245326562</v>
      </c>
      <c r="L9934" s="111">
        <v>0.85306406685236758</v>
      </c>
      <c r="M9934" s="111">
        <v>6.3979989500968365E-2</v>
      </c>
      <c r="N9934" s="112">
        <f t="shared" si="311"/>
        <v>-2.0225484681793202</v>
      </c>
    </row>
    <row r="9935" spans="1:14" x14ac:dyDescent="0.25">
      <c r="A9935" s="111" t="s">
        <v>854</v>
      </c>
      <c r="B9935" s="111">
        <f>INDEX(kommuner!C:C,MATCH(_xlfn.NUMBERVALUE(A9935),kommuner!B:B,0))</f>
        <v>1520</v>
      </c>
      <c r="C9935" s="111" t="s">
        <v>127</v>
      </c>
      <c r="D9935" s="111" t="s">
        <v>127</v>
      </c>
      <c r="E9935" s="111" t="s">
        <v>126</v>
      </c>
      <c r="F9935" s="111" t="s">
        <v>185</v>
      </c>
      <c r="G9935" s="111" t="s">
        <v>180</v>
      </c>
      <c r="H9935" s="111" t="s">
        <v>185</v>
      </c>
      <c r="I9935" s="111" t="s">
        <v>180</v>
      </c>
      <c r="J9935" t="str">
        <f t="shared" si="310"/>
        <v>1520SkogMineraljordLauvskogHøy</v>
      </c>
      <c r="K9935" s="111">
        <v>-3.9961118073383664</v>
      </c>
      <c r="L9935" s="111">
        <v>0.85306406685236758</v>
      </c>
      <c r="M9935" s="111">
        <v>6.3979989500968365E-2</v>
      </c>
      <c r="N9935" s="112">
        <f t="shared" si="311"/>
        <v>-3.0790677509850304</v>
      </c>
    </row>
    <row r="9936" spans="1:14" x14ac:dyDescent="0.25">
      <c r="A9936" s="111" t="s">
        <v>854</v>
      </c>
      <c r="B9936" s="111">
        <f>INDEX(kommuner!C:C,MATCH(_xlfn.NUMBERVALUE(A9936),kommuner!B:B,0))</f>
        <v>1520</v>
      </c>
      <c r="C9936" s="111" t="s">
        <v>127</v>
      </c>
      <c r="D9936" s="111" t="s">
        <v>127</v>
      </c>
      <c r="E9936" s="111" t="s">
        <v>126</v>
      </c>
      <c r="F9936" s="111" t="s">
        <v>185</v>
      </c>
      <c r="G9936" s="111" t="s">
        <v>167</v>
      </c>
      <c r="H9936" s="111" t="s">
        <v>185</v>
      </c>
      <c r="I9936" s="111" t="s">
        <v>167</v>
      </c>
      <c r="J9936" t="str">
        <f t="shared" si="310"/>
        <v>1520SkogMineraljordLauvskogImpediment</v>
      </c>
      <c r="K9936" s="111">
        <v>-1.0417316356348201</v>
      </c>
      <c r="L9936" s="111">
        <v>0.85306406685236758</v>
      </c>
      <c r="M9936" s="111">
        <v>6.3979989500968365E-2</v>
      </c>
      <c r="N9936" s="112">
        <f t="shared" si="311"/>
        <v>-0.12468757928148413</v>
      </c>
    </row>
    <row r="9937" spans="1:14" x14ac:dyDescent="0.25">
      <c r="A9937" s="111" t="s">
        <v>854</v>
      </c>
      <c r="B9937" s="111">
        <f>INDEX(kommuner!C:C,MATCH(_xlfn.NUMBERVALUE(A9937),kommuner!B:B,0))</f>
        <v>1520</v>
      </c>
      <c r="C9937" s="111" t="s">
        <v>127</v>
      </c>
      <c r="D9937" s="111" t="s">
        <v>127</v>
      </c>
      <c r="E9937" s="111" t="s">
        <v>126</v>
      </c>
      <c r="F9937" s="111" t="s">
        <v>185</v>
      </c>
      <c r="G9937" s="111" t="s">
        <v>190</v>
      </c>
      <c r="H9937" s="111" t="s">
        <v>185</v>
      </c>
      <c r="I9937" s="111" t="s">
        <v>190</v>
      </c>
      <c r="J9937" t="str">
        <f t="shared" si="310"/>
        <v>1520SkogMineraljordLauvskogLav</v>
      </c>
      <c r="K9937" s="111">
        <v>-8.9748170935426599E-2</v>
      </c>
      <c r="L9937" s="111">
        <v>0.85306406685236758</v>
      </c>
      <c r="M9937" s="111">
        <v>6.3979989500968365E-2</v>
      </c>
      <c r="N9937" s="112">
        <f t="shared" si="311"/>
        <v>0.82729588541790933</v>
      </c>
    </row>
    <row r="9938" spans="1:14" x14ac:dyDescent="0.25">
      <c r="A9938" s="111" t="s">
        <v>854</v>
      </c>
      <c r="B9938" s="111">
        <f>INDEX(kommuner!C:C,MATCH(_xlfn.NUMBERVALUE(A9938),kommuner!B:B,0))</f>
        <v>1520</v>
      </c>
      <c r="C9938" s="111" t="s">
        <v>127</v>
      </c>
      <c r="D9938" s="111" t="s">
        <v>127</v>
      </c>
      <c r="E9938" s="111" t="s">
        <v>126</v>
      </c>
      <c r="F9938" s="111" t="s">
        <v>185</v>
      </c>
      <c r="G9938" s="111" t="s">
        <v>173</v>
      </c>
      <c r="H9938" s="111" t="s">
        <v>185</v>
      </c>
      <c r="I9938" s="111" t="s">
        <v>173</v>
      </c>
      <c r="J9938" t="str">
        <f t="shared" si="310"/>
        <v>1520SkogMineraljordLauvskogMiddels</v>
      </c>
      <c r="K9938" s="111">
        <v>-2.4407766010203638</v>
      </c>
      <c r="L9938" s="111">
        <v>0.85306406685236758</v>
      </c>
      <c r="M9938" s="111">
        <v>6.3979989500968365E-2</v>
      </c>
      <c r="N9938" s="112">
        <f t="shared" si="311"/>
        <v>-1.523732544667028</v>
      </c>
    </row>
    <row r="9939" spans="1:14" x14ac:dyDescent="0.25">
      <c r="A9939" s="111" t="s">
        <v>854</v>
      </c>
      <c r="B9939" s="111">
        <f>INDEX(kommuner!C:C,MATCH(_xlfn.NUMBERVALUE(A9939),kommuner!B:B,0))</f>
        <v>1520</v>
      </c>
      <c r="C9939" s="111" t="s">
        <v>127</v>
      </c>
      <c r="D9939" s="111" t="s">
        <v>127</v>
      </c>
      <c r="E9939" s="111" t="s">
        <v>126</v>
      </c>
      <c r="F9939" s="111" t="s">
        <v>185</v>
      </c>
      <c r="G9939" s="111" t="s">
        <v>186</v>
      </c>
      <c r="H9939" s="111" t="s">
        <v>185</v>
      </c>
      <c r="I9939" s="111" t="s">
        <v>186</v>
      </c>
      <c r="J9939" t="str">
        <f t="shared" si="310"/>
        <v>1520SkogMineraljordLauvskogSærs høy</v>
      </c>
      <c r="K9939" s="111">
        <v>-3.6560473259425113</v>
      </c>
      <c r="L9939" s="111">
        <v>0.85306406685236758</v>
      </c>
      <c r="M9939" s="111">
        <v>6.3979989500968365E-2</v>
      </c>
      <c r="N9939" s="112">
        <f t="shared" si="311"/>
        <v>-2.7390032695891753</v>
      </c>
    </row>
    <row r="9940" spans="1:14" x14ac:dyDescent="0.25">
      <c r="A9940" s="111" t="s">
        <v>854</v>
      </c>
      <c r="B9940" s="111">
        <f>INDEX(kommuner!C:C,MATCH(_xlfn.NUMBERVALUE(A9940),kommuner!B:B,0))</f>
        <v>1520</v>
      </c>
      <c r="C9940" s="111" t="s">
        <v>127</v>
      </c>
      <c r="D9940" s="111" t="s">
        <v>127</v>
      </c>
      <c r="E9940" s="111" t="s">
        <v>123</v>
      </c>
      <c r="F9940" s="111" t="s">
        <v>172</v>
      </c>
      <c r="G9940" s="111" t="s">
        <v>180</v>
      </c>
      <c r="H9940" s="111" t="s">
        <v>172</v>
      </c>
      <c r="I9940" s="111" t="s">
        <v>180</v>
      </c>
      <c r="J9940" t="str">
        <f t="shared" si="310"/>
        <v>1520SkogOrganisk jordBarskogHøy</v>
      </c>
      <c r="K9940" s="111">
        <v>-2.5184559031994138</v>
      </c>
      <c r="L9940" s="111">
        <v>0.92784825435236762</v>
      </c>
      <c r="M9940" s="111">
        <v>0.46518126042825314</v>
      </c>
      <c r="N9940" s="112">
        <f t="shared" si="311"/>
        <v>-1.1254263884187932</v>
      </c>
    </row>
    <row r="9941" spans="1:14" x14ac:dyDescent="0.25">
      <c r="A9941" s="111" t="s">
        <v>854</v>
      </c>
      <c r="B9941" s="111">
        <f>INDEX(kommuner!C:C,MATCH(_xlfn.NUMBERVALUE(A9941),kommuner!B:B,0))</f>
        <v>1520</v>
      </c>
      <c r="C9941" s="111" t="s">
        <v>127</v>
      </c>
      <c r="D9941" s="111" t="s">
        <v>127</v>
      </c>
      <c r="E9941" s="111" t="s">
        <v>123</v>
      </c>
      <c r="F9941" s="111" t="s">
        <v>172</v>
      </c>
      <c r="G9941" s="111" t="s">
        <v>167</v>
      </c>
      <c r="H9941" s="111" t="s">
        <v>172</v>
      </c>
      <c r="I9941" s="111" t="s">
        <v>167</v>
      </c>
      <c r="J9941" t="str">
        <f t="shared" si="310"/>
        <v>1520SkogOrganisk jordBarskogImpediment</v>
      </c>
      <c r="K9941" s="111">
        <v>-0.17137422385314094</v>
      </c>
      <c r="L9941" s="111">
        <v>0.92784825435236762</v>
      </c>
      <c r="M9941" s="111">
        <v>0.46510463492953991</v>
      </c>
      <c r="N9941" s="112">
        <f t="shared" si="311"/>
        <v>1.2215786654287666</v>
      </c>
    </row>
    <row r="9942" spans="1:14" x14ac:dyDescent="0.25">
      <c r="A9942" s="111" t="s">
        <v>854</v>
      </c>
      <c r="B9942" s="111">
        <f>INDEX(kommuner!C:C,MATCH(_xlfn.NUMBERVALUE(A9942),kommuner!B:B,0))</f>
        <v>1520</v>
      </c>
      <c r="C9942" s="111" t="s">
        <v>127</v>
      </c>
      <c r="D9942" s="111" t="s">
        <v>127</v>
      </c>
      <c r="E9942" s="111" t="s">
        <v>123</v>
      </c>
      <c r="F9942" s="111" t="s">
        <v>172</v>
      </c>
      <c r="G9942" s="111" t="s">
        <v>190</v>
      </c>
      <c r="H9942" s="111" t="s">
        <v>172</v>
      </c>
      <c r="I9942" s="111" t="s">
        <v>190</v>
      </c>
      <c r="J9942" t="str">
        <f t="shared" si="310"/>
        <v>1520SkogOrganisk jordBarskogLav</v>
      </c>
      <c r="K9942" s="111">
        <v>-0.50666953101693391</v>
      </c>
      <c r="L9942" s="111">
        <v>0.92784825435236762</v>
      </c>
      <c r="M9942" s="111">
        <v>0.46510463492953991</v>
      </c>
      <c r="N9942" s="112">
        <f t="shared" si="311"/>
        <v>0.88628335826497362</v>
      </c>
    </row>
    <row r="9943" spans="1:14" x14ac:dyDescent="0.25">
      <c r="A9943" s="111" t="s">
        <v>854</v>
      </c>
      <c r="B9943" s="111">
        <f>INDEX(kommuner!C:C,MATCH(_xlfn.NUMBERVALUE(A9943),kommuner!B:B,0))</f>
        <v>1520</v>
      </c>
      <c r="C9943" s="111" t="s">
        <v>127</v>
      </c>
      <c r="D9943" s="111" t="s">
        <v>127</v>
      </c>
      <c r="E9943" s="111" t="s">
        <v>123</v>
      </c>
      <c r="F9943" s="111" t="s">
        <v>172</v>
      </c>
      <c r="G9943" s="111" t="s">
        <v>173</v>
      </c>
      <c r="H9943" s="111" t="s">
        <v>172</v>
      </c>
      <c r="I9943" s="111" t="s">
        <v>173</v>
      </c>
      <c r="J9943" t="str">
        <f t="shared" si="310"/>
        <v>1520SkogOrganisk jordBarskogMiddels</v>
      </c>
      <c r="K9943" s="111">
        <v>-1.5571490961494638</v>
      </c>
      <c r="L9943" s="111">
        <v>0.92784825435236762</v>
      </c>
      <c r="M9943" s="111">
        <v>0.46518126042825314</v>
      </c>
      <c r="N9943" s="112">
        <f t="shared" si="311"/>
        <v>-0.16411958136884308</v>
      </c>
    </row>
    <row r="9944" spans="1:14" x14ac:dyDescent="0.25">
      <c r="A9944" s="111" t="s">
        <v>854</v>
      </c>
      <c r="B9944" s="111">
        <f>INDEX(kommuner!C:C,MATCH(_xlfn.NUMBERVALUE(A9944),kommuner!B:B,0))</f>
        <v>1520</v>
      </c>
      <c r="C9944" s="111" t="s">
        <v>127</v>
      </c>
      <c r="D9944" s="111" t="s">
        <v>127</v>
      </c>
      <c r="E9944" s="111" t="s">
        <v>123</v>
      </c>
      <c r="F9944" s="111" t="s">
        <v>172</v>
      </c>
      <c r="G9944" s="111" t="s">
        <v>186</v>
      </c>
      <c r="H9944" s="111" t="s">
        <v>172</v>
      </c>
      <c r="I9944" s="111" t="s">
        <v>186</v>
      </c>
      <c r="J9944" t="str">
        <f t="shared" si="310"/>
        <v>1520SkogOrganisk jordBarskogSærs høy</v>
      </c>
      <c r="K9944" s="111">
        <v>2.5548655235722699</v>
      </c>
      <c r="L9944" s="111">
        <v>0.92784825435236762</v>
      </c>
      <c r="M9944" s="111">
        <v>0.46518126042825314</v>
      </c>
      <c r="N9944" s="112">
        <f t="shared" si="311"/>
        <v>3.9478950383528906</v>
      </c>
    </row>
    <row r="9945" spans="1:14" x14ac:dyDescent="0.25">
      <c r="A9945" s="111" t="s">
        <v>854</v>
      </c>
      <c r="B9945" s="111">
        <f>INDEX(kommuner!C:C,MATCH(_xlfn.NUMBERVALUE(A9945),kommuner!B:B,0))</f>
        <v>1520</v>
      </c>
      <c r="C9945" s="111" t="s">
        <v>127</v>
      </c>
      <c r="D9945" s="111" t="s">
        <v>127</v>
      </c>
      <c r="E9945" s="111" t="s">
        <v>123</v>
      </c>
      <c r="F9945" s="111" t="s">
        <v>179</v>
      </c>
      <c r="G9945" s="111" t="s">
        <v>180</v>
      </c>
      <c r="H9945" s="111" t="s">
        <v>179</v>
      </c>
      <c r="I9945" s="111" t="s">
        <v>180</v>
      </c>
      <c r="J9945" t="str">
        <f t="shared" si="310"/>
        <v>1520SkogOrganisk jordBlandingsskogHøy</v>
      </c>
      <c r="K9945" s="111">
        <v>-5.5554344456832343</v>
      </c>
      <c r="L9945" s="111">
        <v>0.92784825435236762</v>
      </c>
      <c r="M9945" s="111">
        <v>0.46510463492953991</v>
      </c>
      <c r="N9945" s="112">
        <f t="shared" si="311"/>
        <v>-4.1624815564013264</v>
      </c>
    </row>
    <row r="9946" spans="1:14" x14ac:dyDescent="0.25">
      <c r="A9946" s="111" t="s">
        <v>854</v>
      </c>
      <c r="B9946" s="111">
        <f>INDEX(kommuner!C:C,MATCH(_xlfn.NUMBERVALUE(A9946),kommuner!B:B,0))</f>
        <v>1520</v>
      </c>
      <c r="C9946" s="111" t="s">
        <v>127</v>
      </c>
      <c r="D9946" s="111" t="s">
        <v>127</v>
      </c>
      <c r="E9946" s="111" t="s">
        <v>123</v>
      </c>
      <c r="F9946" s="111" t="s">
        <v>179</v>
      </c>
      <c r="G9946" s="111" t="s">
        <v>167</v>
      </c>
      <c r="H9946" s="111" t="s">
        <v>179</v>
      </c>
      <c r="I9946" s="111" t="s">
        <v>167</v>
      </c>
      <c r="J9946" t="str">
        <f t="shared" si="310"/>
        <v>1520SkogOrganisk jordBlandingsskogImpediment</v>
      </c>
      <c r="K9946" s="111">
        <v>-0.28586344175800005</v>
      </c>
      <c r="L9946" s="111">
        <v>0.92784825435236762</v>
      </c>
      <c r="M9946" s="111">
        <v>0.46510463492953991</v>
      </c>
      <c r="N9946" s="112">
        <f t="shared" si="311"/>
        <v>1.1070894475239075</v>
      </c>
    </row>
    <row r="9947" spans="1:14" x14ac:dyDescent="0.25">
      <c r="A9947" s="111" t="s">
        <v>854</v>
      </c>
      <c r="B9947" s="111">
        <f>INDEX(kommuner!C:C,MATCH(_xlfn.NUMBERVALUE(A9947),kommuner!B:B,0))</f>
        <v>1520</v>
      </c>
      <c r="C9947" s="111" t="s">
        <v>127</v>
      </c>
      <c r="D9947" s="111" t="s">
        <v>127</v>
      </c>
      <c r="E9947" s="111" t="s">
        <v>123</v>
      </c>
      <c r="F9947" s="111" t="s">
        <v>179</v>
      </c>
      <c r="G9947" s="111" t="s">
        <v>190</v>
      </c>
      <c r="H9947" s="111" t="s">
        <v>179</v>
      </c>
      <c r="I9947" s="111" t="s">
        <v>190</v>
      </c>
      <c r="J9947" t="str">
        <f t="shared" si="310"/>
        <v>1520SkogOrganisk jordBlandingsskogLav</v>
      </c>
      <c r="K9947" s="111">
        <v>-1.2347339377887629</v>
      </c>
      <c r="L9947" s="111">
        <v>0.92784825435236762</v>
      </c>
      <c r="M9947" s="111">
        <v>0.46510463492953991</v>
      </c>
      <c r="N9947" s="112">
        <f t="shared" si="311"/>
        <v>0.15821895149314458</v>
      </c>
    </row>
    <row r="9948" spans="1:14" x14ac:dyDescent="0.25">
      <c r="A9948" s="111" t="s">
        <v>854</v>
      </c>
      <c r="B9948" s="111">
        <f>INDEX(kommuner!C:C,MATCH(_xlfn.NUMBERVALUE(A9948),kommuner!B:B,0))</f>
        <v>1520</v>
      </c>
      <c r="C9948" s="111" t="s">
        <v>127</v>
      </c>
      <c r="D9948" s="111" t="s">
        <v>127</v>
      </c>
      <c r="E9948" s="111" t="s">
        <v>123</v>
      </c>
      <c r="F9948" s="111" t="s">
        <v>179</v>
      </c>
      <c r="G9948" s="111" t="s">
        <v>173</v>
      </c>
      <c r="H9948" s="111" t="s">
        <v>179</v>
      </c>
      <c r="I9948" s="111" t="s">
        <v>173</v>
      </c>
      <c r="J9948" t="str">
        <f t="shared" si="310"/>
        <v>1520SkogOrganisk jordBlandingsskogMiddels</v>
      </c>
      <c r="K9948" s="111">
        <v>-2.4239591752717748</v>
      </c>
      <c r="L9948" s="111">
        <v>0.92784825435236762</v>
      </c>
      <c r="M9948" s="111">
        <v>0.46510463492953991</v>
      </c>
      <c r="N9948" s="112">
        <f t="shared" si="311"/>
        <v>-1.0310062859898674</v>
      </c>
    </row>
    <row r="9949" spans="1:14" x14ac:dyDescent="0.25">
      <c r="A9949" s="111" t="s">
        <v>854</v>
      </c>
      <c r="B9949" s="111">
        <f>INDEX(kommuner!C:C,MATCH(_xlfn.NUMBERVALUE(A9949),kommuner!B:B,0))</f>
        <v>1520</v>
      </c>
      <c r="C9949" s="111" t="s">
        <v>127</v>
      </c>
      <c r="D9949" s="111" t="s">
        <v>127</v>
      </c>
      <c r="E9949" s="111" t="s">
        <v>123</v>
      </c>
      <c r="F9949" s="111" t="s">
        <v>179</v>
      </c>
      <c r="G9949" s="111" t="s">
        <v>186</v>
      </c>
      <c r="H9949" s="111" t="s">
        <v>179</v>
      </c>
      <c r="I9949" s="111" t="s">
        <v>186</v>
      </c>
      <c r="J9949" t="str">
        <f t="shared" si="310"/>
        <v>1520SkogOrganisk jordBlandingsskogSærs høy</v>
      </c>
      <c r="K9949" s="111">
        <v>-1.5726115302258048</v>
      </c>
      <c r="L9949" s="111">
        <v>0.92784825435236762</v>
      </c>
      <c r="M9949" s="111">
        <v>0.46510463492953991</v>
      </c>
      <c r="N9949" s="112">
        <f t="shared" si="311"/>
        <v>-0.17965864094389727</v>
      </c>
    </row>
    <row r="9950" spans="1:14" x14ac:dyDescent="0.25">
      <c r="A9950" s="111" t="s">
        <v>854</v>
      </c>
      <c r="B9950" s="111">
        <f>INDEX(kommuner!C:C,MATCH(_xlfn.NUMBERVALUE(A9950),kommuner!B:B,0))</f>
        <v>1520</v>
      </c>
      <c r="C9950" s="111" t="s">
        <v>127</v>
      </c>
      <c r="D9950" s="111" t="s">
        <v>127</v>
      </c>
      <c r="E9950" s="111" t="s">
        <v>123</v>
      </c>
      <c r="F9950" s="111" t="s">
        <v>185</v>
      </c>
      <c r="G9950" s="111" t="s">
        <v>180</v>
      </c>
      <c r="H9950" s="111" t="s">
        <v>185</v>
      </c>
      <c r="I9950" s="111" t="s">
        <v>180</v>
      </c>
      <c r="J9950" t="str">
        <f t="shared" si="310"/>
        <v>1520SkogOrganisk jordLauvskogHøy</v>
      </c>
      <c r="K9950" s="111">
        <v>-1.9913688882377358</v>
      </c>
      <c r="L9950" s="111">
        <v>0.92784825435236762</v>
      </c>
      <c r="M9950" s="111">
        <v>0.46510463492953991</v>
      </c>
      <c r="N9950" s="112">
        <f t="shared" si="311"/>
        <v>-0.59841599895582831</v>
      </c>
    </row>
    <row r="9951" spans="1:14" x14ac:dyDescent="0.25">
      <c r="A9951" s="111" t="s">
        <v>854</v>
      </c>
      <c r="B9951" s="111">
        <f>INDEX(kommuner!C:C,MATCH(_xlfn.NUMBERVALUE(A9951),kommuner!B:B,0))</f>
        <v>1520</v>
      </c>
      <c r="C9951" s="111" t="s">
        <v>127</v>
      </c>
      <c r="D9951" s="111" t="s">
        <v>127</v>
      </c>
      <c r="E9951" s="111" t="s">
        <v>123</v>
      </c>
      <c r="F9951" s="111" t="s">
        <v>185</v>
      </c>
      <c r="G9951" s="111" t="s">
        <v>167</v>
      </c>
      <c r="H9951" s="111" t="s">
        <v>185</v>
      </c>
      <c r="I9951" s="111" t="s">
        <v>167</v>
      </c>
      <c r="J9951" t="str">
        <f t="shared" si="310"/>
        <v>1520SkogOrganisk jordLauvskogImpediment</v>
      </c>
      <c r="K9951" s="111">
        <v>0.35000626494250675</v>
      </c>
      <c r="L9951" s="111">
        <v>0.92784825435236762</v>
      </c>
      <c r="M9951" s="111">
        <v>0.46510463492953991</v>
      </c>
      <c r="N9951" s="112">
        <f t="shared" si="311"/>
        <v>1.7429591542244141</v>
      </c>
    </row>
    <row r="9952" spans="1:14" x14ac:dyDescent="0.25">
      <c r="A9952" s="111" t="s">
        <v>854</v>
      </c>
      <c r="B9952" s="111">
        <f>INDEX(kommuner!C:C,MATCH(_xlfn.NUMBERVALUE(A9952),kommuner!B:B,0))</f>
        <v>1520</v>
      </c>
      <c r="C9952" s="111" t="s">
        <v>127</v>
      </c>
      <c r="D9952" s="111" t="s">
        <v>127</v>
      </c>
      <c r="E9952" s="111" t="s">
        <v>123</v>
      </c>
      <c r="F9952" s="111" t="s">
        <v>185</v>
      </c>
      <c r="G9952" s="111" t="s">
        <v>190</v>
      </c>
      <c r="H9952" s="111" t="s">
        <v>185</v>
      </c>
      <c r="I9952" s="111" t="s">
        <v>190</v>
      </c>
      <c r="J9952" t="str">
        <f t="shared" si="310"/>
        <v>1520SkogOrganisk jordLauvskogLav</v>
      </c>
      <c r="K9952" s="111">
        <v>1.1144075558526714</v>
      </c>
      <c r="L9952" s="111">
        <v>0.92784825435236762</v>
      </c>
      <c r="M9952" s="111">
        <v>0.46510463492953991</v>
      </c>
      <c r="N9952" s="112">
        <f t="shared" si="311"/>
        <v>2.5073604451345788</v>
      </c>
    </row>
    <row r="9953" spans="1:14" x14ac:dyDescent="0.25">
      <c r="A9953" s="111" t="s">
        <v>854</v>
      </c>
      <c r="B9953" s="111">
        <f>INDEX(kommuner!C:C,MATCH(_xlfn.NUMBERVALUE(A9953),kommuner!B:B,0))</f>
        <v>1520</v>
      </c>
      <c r="C9953" s="111" t="s">
        <v>127</v>
      </c>
      <c r="D9953" s="111" t="s">
        <v>127</v>
      </c>
      <c r="E9953" s="111" t="s">
        <v>123</v>
      </c>
      <c r="F9953" s="111" t="s">
        <v>185</v>
      </c>
      <c r="G9953" s="111" t="s">
        <v>173</v>
      </c>
      <c r="H9953" s="111" t="s">
        <v>185</v>
      </c>
      <c r="I9953" s="111" t="s">
        <v>173</v>
      </c>
      <c r="J9953" t="str">
        <f t="shared" si="310"/>
        <v>1520SkogOrganisk jordLauvskogMiddels</v>
      </c>
      <c r="K9953" s="111">
        <v>-0.62664468270982987</v>
      </c>
      <c r="L9953" s="111">
        <v>0.92784825435236762</v>
      </c>
      <c r="M9953" s="111">
        <v>0.46510463492953991</v>
      </c>
      <c r="N9953" s="112">
        <f t="shared" si="311"/>
        <v>0.76630820657207765</v>
      </c>
    </row>
    <row r="9954" spans="1:14" x14ac:dyDescent="0.25">
      <c r="A9954" s="111" t="s">
        <v>854</v>
      </c>
      <c r="B9954" s="111">
        <f>INDEX(kommuner!C:C,MATCH(_xlfn.NUMBERVALUE(A9954),kommuner!B:B,0))</f>
        <v>1520</v>
      </c>
      <c r="C9954" s="111" t="s">
        <v>127</v>
      </c>
      <c r="D9954" s="111" t="s">
        <v>127</v>
      </c>
      <c r="E9954" s="111" t="s">
        <v>123</v>
      </c>
      <c r="F9954" s="111" t="s">
        <v>185</v>
      </c>
      <c r="G9954" s="111" t="s">
        <v>186</v>
      </c>
      <c r="H9954" s="111" t="s">
        <v>185</v>
      </c>
      <c r="I9954" s="111" t="s">
        <v>186</v>
      </c>
      <c r="J9954" t="str">
        <f t="shared" si="310"/>
        <v>1520SkogOrganisk jordLauvskogSærs høy</v>
      </c>
      <c r="K9954" s="111">
        <v>-1.8997279926091779</v>
      </c>
      <c r="L9954" s="111">
        <v>0.92784825435236762</v>
      </c>
      <c r="M9954" s="111">
        <v>0.46510463492953991</v>
      </c>
      <c r="N9954" s="112">
        <f t="shared" si="311"/>
        <v>-0.50677510332727038</v>
      </c>
    </row>
    <row r="9955" spans="1:14" x14ac:dyDescent="0.25">
      <c r="A9955" s="111" t="s">
        <v>854</v>
      </c>
      <c r="B9955" s="111">
        <f>INDEX(kommuner!C:C,MATCH(_xlfn.NUMBERVALUE(A9955),kommuner!B:B,0))</f>
        <v>1520</v>
      </c>
      <c r="C9955" s="111" t="s">
        <v>83</v>
      </c>
      <c r="D9955" s="111" t="s">
        <v>83</v>
      </c>
      <c r="E9955" s="111" t="s">
        <v>126</v>
      </c>
      <c r="F9955" s="111" t="s">
        <v>139</v>
      </c>
      <c r="G9955" s="111" t="s">
        <v>139</v>
      </c>
      <c r="H9955" s="111" t="s">
        <v>139</v>
      </c>
      <c r="I9955" s="111" t="s">
        <v>139</v>
      </c>
      <c r="J9955" t="str">
        <f t="shared" si="310"/>
        <v>1520Utbygd arealMineraljord</v>
      </c>
      <c r="K9955" s="111">
        <v>-0.30524336409547759</v>
      </c>
      <c r="L9955" s="111">
        <v>0</v>
      </c>
      <c r="M9955" s="111">
        <v>1.303047089454229E-2</v>
      </c>
      <c r="N9955" s="112">
        <f t="shared" si="311"/>
        <v>-0.2922128932009353</v>
      </c>
    </row>
    <row r="9956" spans="1:14" x14ac:dyDescent="0.25">
      <c r="A9956" s="111" t="s">
        <v>854</v>
      </c>
      <c r="B9956" s="111">
        <f>INDEX(kommuner!C:C,MATCH(_xlfn.NUMBERVALUE(A9956),kommuner!B:B,0))</f>
        <v>1520</v>
      </c>
      <c r="C9956" s="111" t="s">
        <v>83</v>
      </c>
      <c r="D9956" s="111" t="s">
        <v>83</v>
      </c>
      <c r="E9956" s="111" t="s">
        <v>123</v>
      </c>
      <c r="F9956" s="111" t="s">
        <v>139</v>
      </c>
      <c r="G9956" s="111" t="s">
        <v>139</v>
      </c>
      <c r="H9956" s="111" t="s">
        <v>139</v>
      </c>
      <c r="I9956" s="111" t="s">
        <v>139</v>
      </c>
      <c r="J9956" t="str">
        <f t="shared" si="310"/>
        <v>1520Utbygd arealOrganisk jord</v>
      </c>
      <c r="K9956" s="111">
        <v>29.011421395201612</v>
      </c>
      <c r="L9956" s="111">
        <v>0</v>
      </c>
      <c r="M9956" s="111">
        <v>1.303047089454229E-2</v>
      </c>
      <c r="N9956" s="112">
        <f t="shared" si="311"/>
        <v>29.024451866096154</v>
      </c>
    </row>
    <row r="9957" spans="1:14" x14ac:dyDescent="0.25">
      <c r="A9957" s="111" t="s">
        <v>854</v>
      </c>
      <c r="B9957" s="111">
        <f>INDEX(kommuner!C:C,MATCH(_xlfn.NUMBERVALUE(A9957),kommuner!B:B,0))</f>
        <v>1520</v>
      </c>
      <c r="C9957" s="111" t="s">
        <v>181</v>
      </c>
      <c r="D9957" s="111" t="s">
        <v>181</v>
      </c>
      <c r="E9957" s="111" t="s">
        <v>123</v>
      </c>
      <c r="F9957" s="111" t="s">
        <v>139</v>
      </c>
      <c r="G9957" s="111" t="s">
        <v>139</v>
      </c>
      <c r="H9957" s="111" t="s">
        <v>139</v>
      </c>
      <c r="I9957" s="111" t="s">
        <v>139</v>
      </c>
      <c r="J9957" t="str">
        <f t="shared" si="310"/>
        <v>1520Vann og myrOrganisk jord</v>
      </c>
      <c r="K9957" s="111">
        <v>-0.29766799726667431</v>
      </c>
      <c r="L9957" s="111">
        <v>0</v>
      </c>
      <c r="M9957" s="111">
        <v>0</v>
      </c>
      <c r="N9957" s="112">
        <f t="shared" si="311"/>
        <v>-0.29766799726667431</v>
      </c>
    </row>
    <row r="9958" spans="1:14" x14ac:dyDescent="0.25">
      <c r="A9958" s="111" t="s">
        <v>855</v>
      </c>
      <c r="B9958" s="111">
        <f>INDEX(kommuner!C:C,MATCH(_xlfn.NUMBERVALUE(A9958),kommuner!B:B,0))</f>
        <v>1507</v>
      </c>
      <c r="C9958" s="111" t="s">
        <v>82</v>
      </c>
      <c r="D9958" s="111" t="s">
        <v>82</v>
      </c>
      <c r="E9958" s="111" t="s">
        <v>126</v>
      </c>
      <c r="F9958" s="111" t="s">
        <v>139</v>
      </c>
      <c r="G9958" s="111" t="s">
        <v>139</v>
      </c>
      <c r="H9958" s="111" t="s">
        <v>139</v>
      </c>
      <c r="I9958" s="111" t="s">
        <v>139</v>
      </c>
      <c r="J9958" t="str">
        <f t="shared" si="310"/>
        <v>1507Annen utmarkMineraljord</v>
      </c>
      <c r="K9958" s="111">
        <v>-7.1122377479755403E-2</v>
      </c>
      <c r="L9958" s="111">
        <v>0</v>
      </c>
      <c r="M9958" s="111">
        <v>0</v>
      </c>
      <c r="N9958" s="112">
        <f t="shared" si="311"/>
        <v>-7.1122377479755403E-2</v>
      </c>
    </row>
    <row r="9959" spans="1:14" x14ac:dyDescent="0.25">
      <c r="A9959" s="111" t="s">
        <v>855</v>
      </c>
      <c r="B9959" s="111">
        <f>INDEX(kommuner!C:C,MATCH(_xlfn.NUMBERVALUE(A9959),kommuner!B:B,0))</f>
        <v>1507</v>
      </c>
      <c r="C9959" s="111" t="s">
        <v>121</v>
      </c>
      <c r="D9959" s="111" t="s">
        <v>121</v>
      </c>
      <c r="E9959" s="111" t="s">
        <v>126</v>
      </c>
      <c r="F9959" s="111" t="s">
        <v>139</v>
      </c>
      <c r="G9959" s="111" t="s">
        <v>139</v>
      </c>
      <c r="H9959" s="111" t="s">
        <v>139</v>
      </c>
      <c r="I9959" s="111" t="s">
        <v>139</v>
      </c>
      <c r="J9959" t="str">
        <f t="shared" si="310"/>
        <v>1507BeiteMineraljord</v>
      </c>
      <c r="K9959" s="111">
        <v>-0.96338340838695502</v>
      </c>
      <c r="L9959" s="111">
        <v>0</v>
      </c>
      <c r="M9959" s="111">
        <v>1.2448711246839999E-7</v>
      </c>
      <c r="N9959" s="112">
        <f t="shared" si="311"/>
        <v>-0.96338328389984251</v>
      </c>
    </row>
    <row r="9960" spans="1:14" x14ac:dyDescent="0.25">
      <c r="A9960" s="111" t="s">
        <v>855</v>
      </c>
      <c r="B9960" s="111">
        <f>INDEX(kommuner!C:C,MATCH(_xlfn.NUMBERVALUE(A9960),kommuner!B:B,0))</f>
        <v>1507</v>
      </c>
      <c r="C9960" s="111" t="s">
        <v>121</v>
      </c>
      <c r="D9960" s="111" t="s">
        <v>121</v>
      </c>
      <c r="E9960" s="111" t="s">
        <v>123</v>
      </c>
      <c r="F9960" s="111" t="s">
        <v>139</v>
      </c>
      <c r="G9960" s="111" t="s">
        <v>139</v>
      </c>
      <c r="H9960" s="111" t="s">
        <v>139</v>
      </c>
      <c r="I9960" s="111" t="s">
        <v>139</v>
      </c>
      <c r="J9960" t="str">
        <f t="shared" si="310"/>
        <v>1507BeiteOrganisk jord</v>
      </c>
      <c r="K9960" s="111">
        <v>12.077525935985037</v>
      </c>
      <c r="L9960" s="111">
        <v>1.6412500000000001</v>
      </c>
      <c r="M9960" s="111">
        <v>0</v>
      </c>
      <c r="N9960" s="112">
        <f t="shared" si="311"/>
        <v>13.718775935985036</v>
      </c>
    </row>
    <row r="9961" spans="1:14" x14ac:dyDescent="0.25">
      <c r="A9961" s="111" t="s">
        <v>855</v>
      </c>
      <c r="B9961" s="111">
        <f>INDEX(kommuner!C:C,MATCH(_xlfn.NUMBERVALUE(A9961),kommuner!B:B,0))</f>
        <v>1507</v>
      </c>
      <c r="C9961" s="111" t="s">
        <v>84</v>
      </c>
      <c r="D9961" s="111" t="s">
        <v>84</v>
      </c>
      <c r="E9961" s="111" t="s">
        <v>126</v>
      </c>
      <c r="F9961" s="111" t="s">
        <v>139</v>
      </c>
      <c r="G9961" s="111" t="s">
        <v>139</v>
      </c>
      <c r="H9961" s="111" t="s">
        <v>139</v>
      </c>
      <c r="I9961" s="111" t="s">
        <v>139</v>
      </c>
      <c r="J9961" t="str">
        <f t="shared" si="310"/>
        <v>1507Dyrket markMineraljord</v>
      </c>
      <c r="K9961" s="111">
        <v>-0.19151115197201224</v>
      </c>
      <c r="L9961" s="111">
        <v>0</v>
      </c>
      <c r="M9961" s="111">
        <v>0</v>
      </c>
      <c r="N9961" s="112">
        <f t="shared" si="311"/>
        <v>-0.19151115197201224</v>
      </c>
    </row>
    <row r="9962" spans="1:14" x14ac:dyDescent="0.25">
      <c r="A9962" s="111" t="s">
        <v>855</v>
      </c>
      <c r="B9962" s="111">
        <f>INDEX(kommuner!C:C,MATCH(_xlfn.NUMBERVALUE(A9962),kommuner!B:B,0))</f>
        <v>1507</v>
      </c>
      <c r="C9962" s="111" t="s">
        <v>84</v>
      </c>
      <c r="D9962" s="111" t="s">
        <v>84</v>
      </c>
      <c r="E9962" s="111" t="s">
        <v>123</v>
      </c>
      <c r="F9962" s="111" t="s">
        <v>139</v>
      </c>
      <c r="G9962" s="111" t="s">
        <v>139</v>
      </c>
      <c r="H9962" s="111" t="s">
        <v>139</v>
      </c>
      <c r="I9962" s="111" t="s">
        <v>139</v>
      </c>
      <c r="J9962" t="str">
        <f t="shared" si="310"/>
        <v>1507Dyrket markOrganisk jord</v>
      </c>
      <c r="K9962" s="111">
        <v>28.726149366675592</v>
      </c>
      <c r="L9962" s="111">
        <v>1.45625</v>
      </c>
      <c r="M9962" s="111">
        <v>0</v>
      </c>
      <c r="N9962" s="112">
        <f t="shared" si="311"/>
        <v>30.182399366675593</v>
      </c>
    </row>
    <row r="9963" spans="1:14" x14ac:dyDescent="0.25">
      <c r="A9963" s="111" t="s">
        <v>855</v>
      </c>
      <c r="B9963" s="111">
        <f>INDEX(kommuner!C:C,MATCH(_xlfn.NUMBERVALUE(A9963),kommuner!B:B,0))</f>
        <v>1507</v>
      </c>
      <c r="C9963" s="111" t="s">
        <v>127</v>
      </c>
      <c r="D9963" s="111" t="s">
        <v>127</v>
      </c>
      <c r="E9963" s="111" t="s">
        <v>126</v>
      </c>
      <c r="F9963" s="111" t="s">
        <v>172</v>
      </c>
      <c r="G9963" s="111" t="s">
        <v>180</v>
      </c>
      <c r="H9963" s="111" t="s">
        <v>172</v>
      </c>
      <c r="I9963" s="111" t="s">
        <v>180</v>
      </c>
      <c r="J9963" t="str">
        <f t="shared" si="310"/>
        <v>1507SkogMineraljordBarskogHøy</v>
      </c>
      <c r="K9963" s="111">
        <v>-6.422849649670499</v>
      </c>
      <c r="L9963" s="111">
        <v>0.85306406685236758</v>
      </c>
      <c r="M9963" s="111">
        <v>6.4056614999681585E-2</v>
      </c>
      <c r="N9963" s="112">
        <f t="shared" si="311"/>
        <v>-5.5057289678184498</v>
      </c>
    </row>
    <row r="9964" spans="1:14" x14ac:dyDescent="0.25">
      <c r="A9964" s="111" t="s">
        <v>855</v>
      </c>
      <c r="B9964" s="111">
        <f>INDEX(kommuner!C:C,MATCH(_xlfn.NUMBERVALUE(A9964),kommuner!B:B,0))</f>
        <v>1507</v>
      </c>
      <c r="C9964" s="111" t="s">
        <v>127</v>
      </c>
      <c r="D9964" s="111" t="s">
        <v>127</v>
      </c>
      <c r="E9964" s="111" t="s">
        <v>126</v>
      </c>
      <c r="F9964" s="111" t="s">
        <v>172</v>
      </c>
      <c r="G9964" s="111" t="s">
        <v>167</v>
      </c>
      <c r="H9964" s="111" t="s">
        <v>172</v>
      </c>
      <c r="I9964" s="111" t="s">
        <v>167</v>
      </c>
      <c r="J9964" t="str">
        <f t="shared" si="310"/>
        <v>1507SkogMineraljordBarskogImpediment</v>
      </c>
      <c r="K9964" s="111">
        <v>-0.94873102042732593</v>
      </c>
      <c r="L9964" s="111">
        <v>0.85306406685236758</v>
      </c>
      <c r="M9964" s="111">
        <v>6.3979989500968365E-2</v>
      </c>
      <c r="N9964" s="112">
        <f t="shared" si="311"/>
        <v>-3.1686964073989993E-2</v>
      </c>
    </row>
    <row r="9965" spans="1:14" x14ac:dyDescent="0.25">
      <c r="A9965" s="111" t="s">
        <v>855</v>
      </c>
      <c r="B9965" s="111">
        <f>INDEX(kommuner!C:C,MATCH(_xlfn.NUMBERVALUE(A9965),kommuner!B:B,0))</f>
        <v>1507</v>
      </c>
      <c r="C9965" s="111" t="s">
        <v>127</v>
      </c>
      <c r="D9965" s="111" t="s">
        <v>127</v>
      </c>
      <c r="E9965" s="111" t="s">
        <v>126</v>
      </c>
      <c r="F9965" s="111" t="s">
        <v>172</v>
      </c>
      <c r="G9965" s="111" t="s">
        <v>190</v>
      </c>
      <c r="H9965" s="111" t="s">
        <v>172</v>
      </c>
      <c r="I9965" s="111" t="s">
        <v>190</v>
      </c>
      <c r="J9965" t="str">
        <f t="shared" si="310"/>
        <v>1507SkogMineraljordBarskogLav</v>
      </c>
      <c r="K9965" s="111">
        <v>-0.862084627791601</v>
      </c>
      <c r="L9965" s="111">
        <v>0.85306406685236758</v>
      </c>
      <c r="M9965" s="111">
        <v>6.3979989500968365E-2</v>
      </c>
      <c r="N9965" s="112">
        <f t="shared" si="311"/>
        <v>5.4959428561734941E-2</v>
      </c>
    </row>
    <row r="9966" spans="1:14" x14ac:dyDescent="0.25">
      <c r="A9966" s="111" t="s">
        <v>855</v>
      </c>
      <c r="B9966" s="111">
        <f>INDEX(kommuner!C:C,MATCH(_xlfn.NUMBERVALUE(A9966),kommuner!B:B,0))</f>
        <v>1507</v>
      </c>
      <c r="C9966" s="111" t="s">
        <v>127</v>
      </c>
      <c r="D9966" s="111" t="s">
        <v>127</v>
      </c>
      <c r="E9966" s="111" t="s">
        <v>126</v>
      </c>
      <c r="F9966" s="111" t="s">
        <v>172</v>
      </c>
      <c r="G9966" s="111" t="s">
        <v>173</v>
      </c>
      <c r="H9966" s="111" t="s">
        <v>172</v>
      </c>
      <c r="I9966" s="111" t="s">
        <v>173</v>
      </c>
      <c r="J9966" t="str">
        <f t="shared" si="310"/>
        <v>1507SkogMineraljordBarskogMiddels</v>
      </c>
      <c r="K9966" s="111">
        <v>-3.6406993276041288</v>
      </c>
      <c r="L9966" s="111">
        <v>0.85306406685236758</v>
      </c>
      <c r="M9966" s="111">
        <v>6.4056614999681585E-2</v>
      </c>
      <c r="N9966" s="112">
        <f t="shared" si="311"/>
        <v>-2.7235786457520796</v>
      </c>
    </row>
    <row r="9967" spans="1:14" x14ac:dyDescent="0.25">
      <c r="A9967" s="111" t="s">
        <v>855</v>
      </c>
      <c r="B9967" s="111">
        <f>INDEX(kommuner!C:C,MATCH(_xlfn.NUMBERVALUE(A9967),kommuner!B:B,0))</f>
        <v>1507</v>
      </c>
      <c r="C9967" s="111" t="s">
        <v>127</v>
      </c>
      <c r="D9967" s="111" t="s">
        <v>127</v>
      </c>
      <c r="E9967" s="111" t="s">
        <v>126</v>
      </c>
      <c r="F9967" s="111" t="s">
        <v>172</v>
      </c>
      <c r="G9967" s="111" t="s">
        <v>186</v>
      </c>
      <c r="H9967" s="111" t="s">
        <v>172</v>
      </c>
      <c r="I9967" s="111" t="s">
        <v>186</v>
      </c>
      <c r="J9967" t="str">
        <f t="shared" si="310"/>
        <v>1507SkogMineraljordBarskogSærs høy</v>
      </c>
      <c r="K9967" s="111">
        <v>0.12072674540874306</v>
      </c>
      <c r="L9967" s="111">
        <v>0.85306406685236758</v>
      </c>
      <c r="M9967" s="111">
        <v>6.4056614999681585E-2</v>
      </c>
      <c r="N9967" s="112">
        <f t="shared" si="311"/>
        <v>1.0378474272607923</v>
      </c>
    </row>
    <row r="9968" spans="1:14" x14ac:dyDescent="0.25">
      <c r="A9968" s="111" t="s">
        <v>855</v>
      </c>
      <c r="B9968" s="111">
        <f>INDEX(kommuner!C:C,MATCH(_xlfn.NUMBERVALUE(A9968),kommuner!B:B,0))</f>
        <v>1507</v>
      </c>
      <c r="C9968" s="111" t="s">
        <v>127</v>
      </c>
      <c r="D9968" s="111" t="s">
        <v>127</v>
      </c>
      <c r="E9968" s="111" t="s">
        <v>126</v>
      </c>
      <c r="F9968" s="111" t="s">
        <v>179</v>
      </c>
      <c r="G9968" s="111" t="s">
        <v>180</v>
      </c>
      <c r="H9968" s="111" t="s">
        <v>179</v>
      </c>
      <c r="I9968" s="111" t="s">
        <v>180</v>
      </c>
      <c r="J9968" t="str">
        <f t="shared" si="310"/>
        <v>1507SkogMineraljordBlandingsskogHøy</v>
      </c>
      <c r="K9968" s="111">
        <v>-7.1939050909469406</v>
      </c>
      <c r="L9968" s="111">
        <v>0.85306406685236758</v>
      </c>
      <c r="M9968" s="111">
        <v>6.3979989500968365E-2</v>
      </c>
      <c r="N9968" s="112">
        <f t="shared" si="311"/>
        <v>-6.2768610345936047</v>
      </c>
    </row>
    <row r="9969" spans="1:14" x14ac:dyDescent="0.25">
      <c r="A9969" s="111" t="s">
        <v>855</v>
      </c>
      <c r="B9969" s="111">
        <f>INDEX(kommuner!C:C,MATCH(_xlfn.NUMBERVALUE(A9969),kommuner!B:B,0))</f>
        <v>1507</v>
      </c>
      <c r="C9969" s="111" t="s">
        <v>127</v>
      </c>
      <c r="D9969" s="111" t="s">
        <v>127</v>
      </c>
      <c r="E9969" s="111" t="s">
        <v>126</v>
      </c>
      <c r="F9969" s="111" t="s">
        <v>179</v>
      </c>
      <c r="G9969" s="111" t="s">
        <v>167</v>
      </c>
      <c r="H9969" s="111" t="s">
        <v>179</v>
      </c>
      <c r="I9969" s="111" t="s">
        <v>167</v>
      </c>
      <c r="J9969" t="str">
        <f t="shared" si="310"/>
        <v>1507SkogMineraljordBlandingsskogImpediment</v>
      </c>
      <c r="K9969" s="111">
        <v>-1.0519587113170448</v>
      </c>
      <c r="L9969" s="111">
        <v>0.85306406685236758</v>
      </c>
      <c r="M9969" s="111">
        <v>6.3979989500968365E-2</v>
      </c>
      <c r="N9969" s="112">
        <f t="shared" si="311"/>
        <v>-0.13491465496370883</v>
      </c>
    </row>
    <row r="9970" spans="1:14" x14ac:dyDescent="0.25">
      <c r="A9970" s="111" t="s">
        <v>855</v>
      </c>
      <c r="B9970" s="111">
        <f>INDEX(kommuner!C:C,MATCH(_xlfn.NUMBERVALUE(A9970),kommuner!B:B,0))</f>
        <v>1507</v>
      </c>
      <c r="C9970" s="111" t="s">
        <v>127</v>
      </c>
      <c r="D9970" s="111" t="s">
        <v>127</v>
      </c>
      <c r="E9970" s="111" t="s">
        <v>126</v>
      </c>
      <c r="F9970" s="111" t="s">
        <v>179</v>
      </c>
      <c r="G9970" s="111" t="s">
        <v>190</v>
      </c>
      <c r="H9970" s="111" t="s">
        <v>179</v>
      </c>
      <c r="I9970" s="111" t="s">
        <v>190</v>
      </c>
      <c r="J9970" t="str">
        <f t="shared" si="310"/>
        <v>1507SkogMineraljordBlandingsskogLav</v>
      </c>
      <c r="K9970" s="111">
        <v>-1.7812179955424279</v>
      </c>
      <c r="L9970" s="111">
        <v>0.85306406685236758</v>
      </c>
      <c r="M9970" s="111">
        <v>6.3979989500968365E-2</v>
      </c>
      <c r="N9970" s="112">
        <f t="shared" si="311"/>
        <v>-0.86417393918909191</v>
      </c>
    </row>
    <row r="9971" spans="1:14" x14ac:dyDescent="0.25">
      <c r="A9971" s="111" t="s">
        <v>855</v>
      </c>
      <c r="B9971" s="111">
        <f>INDEX(kommuner!C:C,MATCH(_xlfn.NUMBERVALUE(A9971),kommuner!B:B,0))</f>
        <v>1507</v>
      </c>
      <c r="C9971" s="111" t="s">
        <v>127</v>
      </c>
      <c r="D9971" s="111" t="s">
        <v>127</v>
      </c>
      <c r="E9971" s="111" t="s">
        <v>126</v>
      </c>
      <c r="F9971" s="111" t="s">
        <v>179</v>
      </c>
      <c r="G9971" s="111" t="s">
        <v>173</v>
      </c>
      <c r="H9971" s="111" t="s">
        <v>179</v>
      </c>
      <c r="I9971" s="111" t="s">
        <v>173</v>
      </c>
      <c r="J9971" t="str">
        <f t="shared" si="310"/>
        <v>1507SkogMineraljordBlandingsskogMiddels</v>
      </c>
      <c r="K9971" s="111">
        <v>-3.4741824145851954</v>
      </c>
      <c r="L9971" s="111">
        <v>0.85306406685236758</v>
      </c>
      <c r="M9971" s="111">
        <v>6.3979989500968365E-2</v>
      </c>
      <c r="N9971" s="112">
        <f t="shared" si="311"/>
        <v>-2.5571383582318594</v>
      </c>
    </row>
    <row r="9972" spans="1:14" x14ac:dyDescent="0.25">
      <c r="A9972" s="111" t="s">
        <v>855</v>
      </c>
      <c r="B9972" s="111">
        <f>INDEX(kommuner!C:C,MATCH(_xlfn.NUMBERVALUE(A9972),kommuner!B:B,0))</f>
        <v>1507</v>
      </c>
      <c r="C9972" s="111" t="s">
        <v>127</v>
      </c>
      <c r="D9972" s="111" t="s">
        <v>127</v>
      </c>
      <c r="E9972" s="111" t="s">
        <v>126</v>
      </c>
      <c r="F9972" s="111" t="s">
        <v>179</v>
      </c>
      <c r="G9972" s="111" t="s">
        <v>186</v>
      </c>
      <c r="H9972" s="111" t="s">
        <v>179</v>
      </c>
      <c r="I9972" s="111" t="s">
        <v>186</v>
      </c>
      <c r="J9972" t="str">
        <f t="shared" si="310"/>
        <v>1507SkogMineraljordBlandingsskogSærs høy</v>
      </c>
      <c r="K9972" s="111">
        <v>-2.9395925245326562</v>
      </c>
      <c r="L9972" s="111">
        <v>0.85306406685236758</v>
      </c>
      <c r="M9972" s="111">
        <v>6.3979989500968365E-2</v>
      </c>
      <c r="N9972" s="112">
        <f t="shared" si="311"/>
        <v>-2.0225484681793202</v>
      </c>
    </row>
    <row r="9973" spans="1:14" x14ac:dyDescent="0.25">
      <c r="A9973" s="111" t="s">
        <v>855</v>
      </c>
      <c r="B9973" s="111">
        <f>INDEX(kommuner!C:C,MATCH(_xlfn.NUMBERVALUE(A9973),kommuner!B:B,0))</f>
        <v>1507</v>
      </c>
      <c r="C9973" s="111" t="s">
        <v>127</v>
      </c>
      <c r="D9973" s="111" t="s">
        <v>127</v>
      </c>
      <c r="E9973" s="111" t="s">
        <v>126</v>
      </c>
      <c r="F9973" s="111" t="s">
        <v>185</v>
      </c>
      <c r="G9973" s="111" t="s">
        <v>180</v>
      </c>
      <c r="H9973" s="111" t="s">
        <v>185</v>
      </c>
      <c r="I9973" s="111" t="s">
        <v>180</v>
      </c>
      <c r="J9973" t="str">
        <f t="shared" si="310"/>
        <v>1507SkogMineraljordLauvskogHøy</v>
      </c>
      <c r="K9973" s="111">
        <v>-3.9961118073383664</v>
      </c>
      <c r="L9973" s="111">
        <v>0.85306406685236758</v>
      </c>
      <c r="M9973" s="111">
        <v>6.3979989500968365E-2</v>
      </c>
      <c r="N9973" s="112">
        <f t="shared" si="311"/>
        <v>-3.0790677509850304</v>
      </c>
    </row>
    <row r="9974" spans="1:14" x14ac:dyDescent="0.25">
      <c r="A9974" s="111" t="s">
        <v>855</v>
      </c>
      <c r="B9974" s="111">
        <f>INDEX(kommuner!C:C,MATCH(_xlfn.NUMBERVALUE(A9974),kommuner!B:B,0))</f>
        <v>1507</v>
      </c>
      <c r="C9974" s="111" t="s">
        <v>127</v>
      </c>
      <c r="D9974" s="111" t="s">
        <v>127</v>
      </c>
      <c r="E9974" s="111" t="s">
        <v>126</v>
      </c>
      <c r="F9974" s="111" t="s">
        <v>185</v>
      </c>
      <c r="G9974" s="111" t="s">
        <v>167</v>
      </c>
      <c r="H9974" s="111" t="s">
        <v>185</v>
      </c>
      <c r="I9974" s="111" t="s">
        <v>167</v>
      </c>
      <c r="J9974" t="str">
        <f t="shared" si="310"/>
        <v>1507SkogMineraljordLauvskogImpediment</v>
      </c>
      <c r="K9974" s="111">
        <v>-1.0417316356348201</v>
      </c>
      <c r="L9974" s="111">
        <v>0.85306406685236758</v>
      </c>
      <c r="M9974" s="111">
        <v>6.3979989500968365E-2</v>
      </c>
      <c r="N9974" s="112">
        <f t="shared" si="311"/>
        <v>-0.12468757928148413</v>
      </c>
    </row>
    <row r="9975" spans="1:14" x14ac:dyDescent="0.25">
      <c r="A9975" s="111" t="s">
        <v>855</v>
      </c>
      <c r="B9975" s="111">
        <f>INDEX(kommuner!C:C,MATCH(_xlfn.NUMBERVALUE(A9975),kommuner!B:B,0))</f>
        <v>1507</v>
      </c>
      <c r="C9975" s="111" t="s">
        <v>127</v>
      </c>
      <c r="D9975" s="111" t="s">
        <v>127</v>
      </c>
      <c r="E9975" s="111" t="s">
        <v>126</v>
      </c>
      <c r="F9975" s="111" t="s">
        <v>185</v>
      </c>
      <c r="G9975" s="111" t="s">
        <v>190</v>
      </c>
      <c r="H9975" s="111" t="s">
        <v>185</v>
      </c>
      <c r="I9975" s="111" t="s">
        <v>190</v>
      </c>
      <c r="J9975" t="str">
        <f t="shared" si="310"/>
        <v>1507SkogMineraljordLauvskogLav</v>
      </c>
      <c r="K9975" s="111">
        <v>-8.9748170935426599E-2</v>
      </c>
      <c r="L9975" s="111">
        <v>0.85306406685236758</v>
      </c>
      <c r="M9975" s="111">
        <v>6.3979989500968365E-2</v>
      </c>
      <c r="N9975" s="112">
        <f t="shared" si="311"/>
        <v>0.82729588541790933</v>
      </c>
    </row>
    <row r="9976" spans="1:14" x14ac:dyDescent="0.25">
      <c r="A9976" s="111" t="s">
        <v>855</v>
      </c>
      <c r="B9976" s="111">
        <f>INDEX(kommuner!C:C,MATCH(_xlfn.NUMBERVALUE(A9976),kommuner!B:B,0))</f>
        <v>1507</v>
      </c>
      <c r="C9976" s="111" t="s">
        <v>127</v>
      </c>
      <c r="D9976" s="111" t="s">
        <v>127</v>
      </c>
      <c r="E9976" s="111" t="s">
        <v>126</v>
      </c>
      <c r="F9976" s="111" t="s">
        <v>185</v>
      </c>
      <c r="G9976" s="111" t="s">
        <v>173</v>
      </c>
      <c r="H9976" s="111" t="s">
        <v>185</v>
      </c>
      <c r="I9976" s="111" t="s">
        <v>173</v>
      </c>
      <c r="J9976" t="str">
        <f t="shared" si="310"/>
        <v>1507SkogMineraljordLauvskogMiddels</v>
      </c>
      <c r="K9976" s="111">
        <v>-2.4407766010203638</v>
      </c>
      <c r="L9976" s="111">
        <v>0.85306406685236758</v>
      </c>
      <c r="M9976" s="111">
        <v>6.3979989500968365E-2</v>
      </c>
      <c r="N9976" s="112">
        <f t="shared" si="311"/>
        <v>-1.523732544667028</v>
      </c>
    </row>
    <row r="9977" spans="1:14" x14ac:dyDescent="0.25">
      <c r="A9977" s="111" t="s">
        <v>855</v>
      </c>
      <c r="B9977" s="111">
        <f>INDEX(kommuner!C:C,MATCH(_xlfn.NUMBERVALUE(A9977),kommuner!B:B,0))</f>
        <v>1507</v>
      </c>
      <c r="C9977" s="111" t="s">
        <v>127</v>
      </c>
      <c r="D9977" s="111" t="s">
        <v>127</v>
      </c>
      <c r="E9977" s="111" t="s">
        <v>126</v>
      </c>
      <c r="F9977" s="111" t="s">
        <v>185</v>
      </c>
      <c r="G9977" s="111" t="s">
        <v>186</v>
      </c>
      <c r="H9977" s="111" t="s">
        <v>185</v>
      </c>
      <c r="I9977" s="111" t="s">
        <v>186</v>
      </c>
      <c r="J9977" t="str">
        <f t="shared" si="310"/>
        <v>1507SkogMineraljordLauvskogSærs høy</v>
      </c>
      <c r="K9977" s="111">
        <v>-3.6560473259425113</v>
      </c>
      <c r="L9977" s="111">
        <v>0.85306406685236758</v>
      </c>
      <c r="M9977" s="111">
        <v>6.3979989500968365E-2</v>
      </c>
      <c r="N9977" s="112">
        <f t="shared" si="311"/>
        <v>-2.7390032695891753</v>
      </c>
    </row>
    <row r="9978" spans="1:14" x14ac:dyDescent="0.25">
      <c r="A9978" s="111" t="s">
        <v>855</v>
      </c>
      <c r="B9978" s="111">
        <f>INDEX(kommuner!C:C,MATCH(_xlfn.NUMBERVALUE(A9978),kommuner!B:B,0))</f>
        <v>1507</v>
      </c>
      <c r="C9978" s="111" t="s">
        <v>127</v>
      </c>
      <c r="D9978" s="111" t="s">
        <v>127</v>
      </c>
      <c r="E9978" s="111" t="s">
        <v>123</v>
      </c>
      <c r="F9978" s="111" t="s">
        <v>172</v>
      </c>
      <c r="G9978" s="111" t="s">
        <v>180</v>
      </c>
      <c r="H9978" s="111" t="s">
        <v>172</v>
      </c>
      <c r="I9978" s="111" t="s">
        <v>180</v>
      </c>
      <c r="J9978" t="str">
        <f t="shared" si="310"/>
        <v>1507SkogOrganisk jordBarskogHøy</v>
      </c>
      <c r="K9978" s="111">
        <v>-2.5184559031994138</v>
      </c>
      <c r="L9978" s="111">
        <v>0.92784825435236762</v>
      </c>
      <c r="M9978" s="111">
        <v>0.46518126042825314</v>
      </c>
      <c r="N9978" s="112">
        <f t="shared" si="311"/>
        <v>-1.1254263884187932</v>
      </c>
    </row>
    <row r="9979" spans="1:14" x14ac:dyDescent="0.25">
      <c r="A9979" s="111" t="s">
        <v>855</v>
      </c>
      <c r="B9979" s="111">
        <f>INDEX(kommuner!C:C,MATCH(_xlfn.NUMBERVALUE(A9979),kommuner!B:B,0))</f>
        <v>1507</v>
      </c>
      <c r="C9979" s="111" t="s">
        <v>127</v>
      </c>
      <c r="D9979" s="111" t="s">
        <v>127</v>
      </c>
      <c r="E9979" s="111" t="s">
        <v>123</v>
      </c>
      <c r="F9979" s="111" t="s">
        <v>172</v>
      </c>
      <c r="G9979" s="111" t="s">
        <v>167</v>
      </c>
      <c r="H9979" s="111" t="s">
        <v>172</v>
      </c>
      <c r="I9979" s="111" t="s">
        <v>167</v>
      </c>
      <c r="J9979" t="str">
        <f t="shared" si="310"/>
        <v>1507SkogOrganisk jordBarskogImpediment</v>
      </c>
      <c r="K9979" s="111">
        <v>-0.17137422385314094</v>
      </c>
      <c r="L9979" s="111">
        <v>0.92784825435236762</v>
      </c>
      <c r="M9979" s="111">
        <v>0.46510463492953991</v>
      </c>
      <c r="N9979" s="112">
        <f t="shared" si="311"/>
        <v>1.2215786654287666</v>
      </c>
    </row>
    <row r="9980" spans="1:14" x14ac:dyDescent="0.25">
      <c r="A9980" s="111" t="s">
        <v>855</v>
      </c>
      <c r="B9980" s="111">
        <f>INDEX(kommuner!C:C,MATCH(_xlfn.NUMBERVALUE(A9980),kommuner!B:B,0))</f>
        <v>1507</v>
      </c>
      <c r="C9980" s="111" t="s">
        <v>127</v>
      </c>
      <c r="D9980" s="111" t="s">
        <v>127</v>
      </c>
      <c r="E9980" s="111" t="s">
        <v>123</v>
      </c>
      <c r="F9980" s="111" t="s">
        <v>172</v>
      </c>
      <c r="G9980" s="111" t="s">
        <v>190</v>
      </c>
      <c r="H9980" s="111" t="s">
        <v>172</v>
      </c>
      <c r="I9980" s="111" t="s">
        <v>190</v>
      </c>
      <c r="J9980" t="str">
        <f t="shared" si="310"/>
        <v>1507SkogOrganisk jordBarskogLav</v>
      </c>
      <c r="K9980" s="111">
        <v>-0.50666953101693391</v>
      </c>
      <c r="L9980" s="111">
        <v>0.92784825435236762</v>
      </c>
      <c r="M9980" s="111">
        <v>0.46510463492953991</v>
      </c>
      <c r="N9980" s="112">
        <f t="shared" si="311"/>
        <v>0.88628335826497362</v>
      </c>
    </row>
    <row r="9981" spans="1:14" x14ac:dyDescent="0.25">
      <c r="A9981" s="111" t="s">
        <v>855</v>
      </c>
      <c r="B9981" s="111">
        <f>INDEX(kommuner!C:C,MATCH(_xlfn.NUMBERVALUE(A9981),kommuner!B:B,0))</f>
        <v>1507</v>
      </c>
      <c r="C9981" s="111" t="s">
        <v>127</v>
      </c>
      <c r="D9981" s="111" t="s">
        <v>127</v>
      </c>
      <c r="E9981" s="111" t="s">
        <v>123</v>
      </c>
      <c r="F9981" s="111" t="s">
        <v>172</v>
      </c>
      <c r="G9981" s="111" t="s">
        <v>173</v>
      </c>
      <c r="H9981" s="111" t="s">
        <v>172</v>
      </c>
      <c r="I9981" s="111" t="s">
        <v>173</v>
      </c>
      <c r="J9981" t="str">
        <f t="shared" si="310"/>
        <v>1507SkogOrganisk jordBarskogMiddels</v>
      </c>
      <c r="K9981" s="111">
        <v>-1.5571490961494638</v>
      </c>
      <c r="L9981" s="111">
        <v>0.92784825435236762</v>
      </c>
      <c r="M9981" s="111">
        <v>0.46518126042825314</v>
      </c>
      <c r="N9981" s="112">
        <f t="shared" si="311"/>
        <v>-0.16411958136884308</v>
      </c>
    </row>
    <row r="9982" spans="1:14" x14ac:dyDescent="0.25">
      <c r="A9982" s="111" t="s">
        <v>855</v>
      </c>
      <c r="B9982" s="111">
        <f>INDEX(kommuner!C:C,MATCH(_xlfn.NUMBERVALUE(A9982),kommuner!B:B,0))</f>
        <v>1507</v>
      </c>
      <c r="C9982" s="111" t="s">
        <v>127</v>
      </c>
      <c r="D9982" s="111" t="s">
        <v>127</v>
      </c>
      <c r="E9982" s="111" t="s">
        <v>123</v>
      </c>
      <c r="F9982" s="111" t="s">
        <v>172</v>
      </c>
      <c r="G9982" s="111" t="s">
        <v>186</v>
      </c>
      <c r="H9982" s="111" t="s">
        <v>172</v>
      </c>
      <c r="I9982" s="111" t="s">
        <v>186</v>
      </c>
      <c r="J9982" t="str">
        <f t="shared" si="310"/>
        <v>1507SkogOrganisk jordBarskogSærs høy</v>
      </c>
      <c r="K9982" s="111">
        <v>2.5548655235722699</v>
      </c>
      <c r="L9982" s="111">
        <v>0.92784825435236762</v>
      </c>
      <c r="M9982" s="111">
        <v>0.46518126042825314</v>
      </c>
      <c r="N9982" s="112">
        <f t="shared" si="311"/>
        <v>3.9478950383528906</v>
      </c>
    </row>
    <row r="9983" spans="1:14" x14ac:dyDescent="0.25">
      <c r="A9983" s="111" t="s">
        <v>855</v>
      </c>
      <c r="B9983" s="111">
        <f>INDEX(kommuner!C:C,MATCH(_xlfn.NUMBERVALUE(A9983),kommuner!B:B,0))</f>
        <v>1507</v>
      </c>
      <c r="C9983" s="111" t="s">
        <v>127</v>
      </c>
      <c r="D9983" s="111" t="s">
        <v>127</v>
      </c>
      <c r="E9983" s="111" t="s">
        <v>123</v>
      </c>
      <c r="F9983" s="111" t="s">
        <v>179</v>
      </c>
      <c r="G9983" s="111" t="s">
        <v>180</v>
      </c>
      <c r="H9983" s="111" t="s">
        <v>179</v>
      </c>
      <c r="I9983" s="111" t="s">
        <v>180</v>
      </c>
      <c r="J9983" t="str">
        <f t="shared" si="310"/>
        <v>1507SkogOrganisk jordBlandingsskogHøy</v>
      </c>
      <c r="K9983" s="111">
        <v>-5.5554344456832343</v>
      </c>
      <c r="L9983" s="111">
        <v>0.92784825435236762</v>
      </c>
      <c r="M9983" s="111">
        <v>0.46510463492953991</v>
      </c>
      <c r="N9983" s="112">
        <f t="shared" si="311"/>
        <v>-4.1624815564013264</v>
      </c>
    </row>
    <row r="9984" spans="1:14" x14ac:dyDescent="0.25">
      <c r="A9984" s="111" t="s">
        <v>855</v>
      </c>
      <c r="B9984" s="111">
        <f>INDEX(kommuner!C:C,MATCH(_xlfn.NUMBERVALUE(A9984),kommuner!B:B,0))</f>
        <v>1507</v>
      </c>
      <c r="C9984" s="111" t="s">
        <v>127</v>
      </c>
      <c r="D9984" s="111" t="s">
        <v>127</v>
      </c>
      <c r="E9984" s="111" t="s">
        <v>123</v>
      </c>
      <c r="F9984" s="111" t="s">
        <v>179</v>
      </c>
      <c r="G9984" s="111" t="s">
        <v>167</v>
      </c>
      <c r="H9984" s="111" t="s">
        <v>179</v>
      </c>
      <c r="I9984" s="111" t="s">
        <v>167</v>
      </c>
      <c r="J9984" t="str">
        <f t="shared" si="310"/>
        <v>1507SkogOrganisk jordBlandingsskogImpediment</v>
      </c>
      <c r="K9984" s="111">
        <v>-0.28586344175800005</v>
      </c>
      <c r="L9984" s="111">
        <v>0.92784825435236762</v>
      </c>
      <c r="M9984" s="111">
        <v>0.46510463492953991</v>
      </c>
      <c r="N9984" s="112">
        <f t="shared" si="311"/>
        <v>1.1070894475239075</v>
      </c>
    </row>
    <row r="9985" spans="1:14" x14ac:dyDescent="0.25">
      <c r="A9985" s="111" t="s">
        <v>855</v>
      </c>
      <c r="B9985" s="111">
        <f>INDEX(kommuner!C:C,MATCH(_xlfn.NUMBERVALUE(A9985),kommuner!B:B,0))</f>
        <v>1507</v>
      </c>
      <c r="C9985" s="111" t="s">
        <v>127</v>
      </c>
      <c r="D9985" s="111" t="s">
        <v>127</v>
      </c>
      <c r="E9985" s="111" t="s">
        <v>123</v>
      </c>
      <c r="F9985" s="111" t="s">
        <v>179</v>
      </c>
      <c r="G9985" s="111" t="s">
        <v>190</v>
      </c>
      <c r="H9985" s="111" t="s">
        <v>179</v>
      </c>
      <c r="I9985" s="111" t="s">
        <v>190</v>
      </c>
      <c r="J9985" t="str">
        <f t="shared" si="310"/>
        <v>1507SkogOrganisk jordBlandingsskogLav</v>
      </c>
      <c r="K9985" s="111">
        <v>-1.2347339377887629</v>
      </c>
      <c r="L9985" s="111">
        <v>0.92784825435236762</v>
      </c>
      <c r="M9985" s="111">
        <v>0.46510463492953991</v>
      </c>
      <c r="N9985" s="112">
        <f t="shared" si="311"/>
        <v>0.15821895149314458</v>
      </c>
    </row>
    <row r="9986" spans="1:14" x14ac:dyDescent="0.25">
      <c r="A9986" s="111" t="s">
        <v>855</v>
      </c>
      <c r="B9986" s="111">
        <f>INDEX(kommuner!C:C,MATCH(_xlfn.NUMBERVALUE(A9986),kommuner!B:B,0))</f>
        <v>1507</v>
      </c>
      <c r="C9986" s="111" t="s">
        <v>127</v>
      </c>
      <c r="D9986" s="111" t="s">
        <v>127</v>
      </c>
      <c r="E9986" s="111" t="s">
        <v>123</v>
      </c>
      <c r="F9986" s="111" t="s">
        <v>179</v>
      </c>
      <c r="G9986" s="111" t="s">
        <v>173</v>
      </c>
      <c r="H9986" s="111" t="s">
        <v>179</v>
      </c>
      <c r="I9986" s="111" t="s">
        <v>173</v>
      </c>
      <c r="J9986" t="str">
        <f t="shared" si="310"/>
        <v>1507SkogOrganisk jordBlandingsskogMiddels</v>
      </c>
      <c r="K9986" s="111">
        <v>-2.4239591752717748</v>
      </c>
      <c r="L9986" s="111">
        <v>0.92784825435236762</v>
      </c>
      <c r="M9986" s="111">
        <v>0.46510463492953991</v>
      </c>
      <c r="N9986" s="112">
        <f t="shared" si="311"/>
        <v>-1.0310062859898674</v>
      </c>
    </row>
    <row r="9987" spans="1:14" x14ac:dyDescent="0.25">
      <c r="A9987" s="111" t="s">
        <v>855</v>
      </c>
      <c r="B9987" s="111">
        <f>INDEX(kommuner!C:C,MATCH(_xlfn.NUMBERVALUE(A9987),kommuner!B:B,0))</f>
        <v>1507</v>
      </c>
      <c r="C9987" s="111" t="s">
        <v>127</v>
      </c>
      <c r="D9987" s="111" t="s">
        <v>127</v>
      </c>
      <c r="E9987" s="111" t="s">
        <v>123</v>
      </c>
      <c r="F9987" s="111" t="s">
        <v>179</v>
      </c>
      <c r="G9987" s="111" t="s">
        <v>186</v>
      </c>
      <c r="H9987" s="111" t="s">
        <v>179</v>
      </c>
      <c r="I9987" s="111" t="s">
        <v>186</v>
      </c>
      <c r="J9987" t="str">
        <f t="shared" ref="J9987:J10050" si="312">B9987&amp;C9987&amp;E9987&amp;IF(C9987="Skog",F9987&amp;G9987,"")</f>
        <v>1507SkogOrganisk jordBlandingsskogSærs høy</v>
      </c>
      <c r="K9987" s="111">
        <v>-1.5726115302258048</v>
      </c>
      <c r="L9987" s="111">
        <v>0.92784825435236762</v>
      </c>
      <c r="M9987" s="111">
        <v>0.46510463492953991</v>
      </c>
      <c r="N9987" s="112">
        <f t="shared" ref="N9987:N10050" si="313">SUM(K9987:M9987)</f>
        <v>-0.17965864094389727</v>
      </c>
    </row>
    <row r="9988" spans="1:14" x14ac:dyDescent="0.25">
      <c r="A9988" s="111" t="s">
        <v>855</v>
      </c>
      <c r="B9988" s="111">
        <f>INDEX(kommuner!C:C,MATCH(_xlfn.NUMBERVALUE(A9988),kommuner!B:B,0))</f>
        <v>1507</v>
      </c>
      <c r="C9988" s="111" t="s">
        <v>127</v>
      </c>
      <c r="D9988" s="111" t="s">
        <v>127</v>
      </c>
      <c r="E9988" s="111" t="s">
        <v>123</v>
      </c>
      <c r="F9988" s="111" t="s">
        <v>185</v>
      </c>
      <c r="G9988" s="111" t="s">
        <v>180</v>
      </c>
      <c r="H9988" s="111" t="s">
        <v>185</v>
      </c>
      <c r="I9988" s="111" t="s">
        <v>180</v>
      </c>
      <c r="J9988" t="str">
        <f t="shared" si="312"/>
        <v>1507SkogOrganisk jordLauvskogHøy</v>
      </c>
      <c r="K9988" s="111">
        <v>-1.9913688882377358</v>
      </c>
      <c r="L9988" s="111">
        <v>0.92784825435236762</v>
      </c>
      <c r="M9988" s="111">
        <v>0.46510463492953991</v>
      </c>
      <c r="N9988" s="112">
        <f t="shared" si="313"/>
        <v>-0.59841599895582831</v>
      </c>
    </row>
    <row r="9989" spans="1:14" x14ac:dyDescent="0.25">
      <c r="A9989" s="111" t="s">
        <v>855</v>
      </c>
      <c r="B9989" s="111">
        <f>INDEX(kommuner!C:C,MATCH(_xlfn.NUMBERVALUE(A9989),kommuner!B:B,0))</f>
        <v>1507</v>
      </c>
      <c r="C9989" s="111" t="s">
        <v>127</v>
      </c>
      <c r="D9989" s="111" t="s">
        <v>127</v>
      </c>
      <c r="E9989" s="111" t="s">
        <v>123</v>
      </c>
      <c r="F9989" s="111" t="s">
        <v>185</v>
      </c>
      <c r="G9989" s="111" t="s">
        <v>167</v>
      </c>
      <c r="H9989" s="111" t="s">
        <v>185</v>
      </c>
      <c r="I9989" s="111" t="s">
        <v>167</v>
      </c>
      <c r="J9989" t="str">
        <f t="shared" si="312"/>
        <v>1507SkogOrganisk jordLauvskogImpediment</v>
      </c>
      <c r="K9989" s="111">
        <v>0.35000626494250675</v>
      </c>
      <c r="L9989" s="111">
        <v>0.92784825435236762</v>
      </c>
      <c r="M9989" s="111">
        <v>0.46510463492953991</v>
      </c>
      <c r="N9989" s="112">
        <f t="shared" si="313"/>
        <v>1.7429591542244141</v>
      </c>
    </row>
    <row r="9990" spans="1:14" x14ac:dyDescent="0.25">
      <c r="A9990" s="111" t="s">
        <v>855</v>
      </c>
      <c r="B9990" s="111">
        <f>INDEX(kommuner!C:C,MATCH(_xlfn.NUMBERVALUE(A9990),kommuner!B:B,0))</f>
        <v>1507</v>
      </c>
      <c r="C9990" s="111" t="s">
        <v>127</v>
      </c>
      <c r="D9990" s="111" t="s">
        <v>127</v>
      </c>
      <c r="E9990" s="111" t="s">
        <v>123</v>
      </c>
      <c r="F9990" s="111" t="s">
        <v>185</v>
      </c>
      <c r="G9990" s="111" t="s">
        <v>190</v>
      </c>
      <c r="H9990" s="111" t="s">
        <v>185</v>
      </c>
      <c r="I9990" s="111" t="s">
        <v>190</v>
      </c>
      <c r="J9990" t="str">
        <f t="shared" si="312"/>
        <v>1507SkogOrganisk jordLauvskogLav</v>
      </c>
      <c r="K9990" s="111">
        <v>1.1144075558526714</v>
      </c>
      <c r="L9990" s="111">
        <v>0.92784825435236762</v>
      </c>
      <c r="M9990" s="111">
        <v>0.46510463492953991</v>
      </c>
      <c r="N9990" s="112">
        <f t="shared" si="313"/>
        <v>2.5073604451345788</v>
      </c>
    </row>
    <row r="9991" spans="1:14" x14ac:dyDescent="0.25">
      <c r="A9991" s="111" t="s">
        <v>855</v>
      </c>
      <c r="B9991" s="111">
        <f>INDEX(kommuner!C:C,MATCH(_xlfn.NUMBERVALUE(A9991),kommuner!B:B,0))</f>
        <v>1507</v>
      </c>
      <c r="C9991" s="111" t="s">
        <v>127</v>
      </c>
      <c r="D9991" s="111" t="s">
        <v>127</v>
      </c>
      <c r="E9991" s="111" t="s">
        <v>123</v>
      </c>
      <c r="F9991" s="111" t="s">
        <v>185</v>
      </c>
      <c r="G9991" s="111" t="s">
        <v>173</v>
      </c>
      <c r="H9991" s="111" t="s">
        <v>185</v>
      </c>
      <c r="I9991" s="111" t="s">
        <v>173</v>
      </c>
      <c r="J9991" t="str">
        <f t="shared" si="312"/>
        <v>1507SkogOrganisk jordLauvskogMiddels</v>
      </c>
      <c r="K9991" s="111">
        <v>-0.62664468270982987</v>
      </c>
      <c r="L9991" s="111">
        <v>0.92784825435236762</v>
      </c>
      <c r="M9991" s="111">
        <v>0.46510463492953991</v>
      </c>
      <c r="N9991" s="112">
        <f t="shared" si="313"/>
        <v>0.76630820657207765</v>
      </c>
    </row>
    <row r="9992" spans="1:14" x14ac:dyDescent="0.25">
      <c r="A9992" s="111" t="s">
        <v>855</v>
      </c>
      <c r="B9992" s="111">
        <f>INDEX(kommuner!C:C,MATCH(_xlfn.NUMBERVALUE(A9992),kommuner!B:B,0))</f>
        <v>1507</v>
      </c>
      <c r="C9992" s="111" t="s">
        <v>127</v>
      </c>
      <c r="D9992" s="111" t="s">
        <v>127</v>
      </c>
      <c r="E9992" s="111" t="s">
        <v>123</v>
      </c>
      <c r="F9992" s="111" t="s">
        <v>185</v>
      </c>
      <c r="G9992" s="111" t="s">
        <v>186</v>
      </c>
      <c r="H9992" s="111" t="s">
        <v>185</v>
      </c>
      <c r="I9992" s="111" t="s">
        <v>186</v>
      </c>
      <c r="J9992" t="str">
        <f t="shared" si="312"/>
        <v>1507SkogOrganisk jordLauvskogSærs høy</v>
      </c>
      <c r="K9992" s="111">
        <v>-1.8997279926091779</v>
      </c>
      <c r="L9992" s="111">
        <v>0.92784825435236762</v>
      </c>
      <c r="M9992" s="111">
        <v>0.46510463492953991</v>
      </c>
      <c r="N9992" s="112">
        <f t="shared" si="313"/>
        <v>-0.50677510332727038</v>
      </c>
    </row>
    <row r="9993" spans="1:14" x14ac:dyDescent="0.25">
      <c r="A9993" s="111" t="s">
        <v>855</v>
      </c>
      <c r="B9993" s="111">
        <f>INDEX(kommuner!C:C,MATCH(_xlfn.NUMBERVALUE(A9993),kommuner!B:B,0))</f>
        <v>1507</v>
      </c>
      <c r="C9993" s="111" t="s">
        <v>83</v>
      </c>
      <c r="D9993" s="111" t="s">
        <v>83</v>
      </c>
      <c r="E9993" s="111" t="s">
        <v>126</v>
      </c>
      <c r="F9993" s="111" t="s">
        <v>139</v>
      </c>
      <c r="G9993" s="111" t="s">
        <v>139</v>
      </c>
      <c r="H9993" s="111" t="s">
        <v>139</v>
      </c>
      <c r="I9993" s="111" t="s">
        <v>139</v>
      </c>
      <c r="J9993" t="str">
        <f t="shared" si="312"/>
        <v>1507Utbygd arealMineraljord</v>
      </c>
      <c r="K9993" s="111">
        <v>-0.30524336409547759</v>
      </c>
      <c r="L9993" s="111">
        <v>0</v>
      </c>
      <c r="M9993" s="111">
        <v>1.303047089454229E-2</v>
      </c>
      <c r="N9993" s="112">
        <f t="shared" si="313"/>
        <v>-0.2922128932009353</v>
      </c>
    </row>
    <row r="9994" spans="1:14" x14ac:dyDescent="0.25">
      <c r="A9994" s="111" t="s">
        <v>855</v>
      </c>
      <c r="B9994" s="111">
        <f>INDEX(kommuner!C:C,MATCH(_xlfn.NUMBERVALUE(A9994),kommuner!B:B,0))</f>
        <v>1507</v>
      </c>
      <c r="C9994" s="111" t="s">
        <v>83</v>
      </c>
      <c r="D9994" s="111" t="s">
        <v>83</v>
      </c>
      <c r="E9994" s="111" t="s">
        <v>123</v>
      </c>
      <c r="F9994" s="111" t="s">
        <v>139</v>
      </c>
      <c r="G9994" s="111" t="s">
        <v>139</v>
      </c>
      <c r="H9994" s="111" t="s">
        <v>139</v>
      </c>
      <c r="I9994" s="111" t="s">
        <v>139</v>
      </c>
      <c r="J9994" t="str">
        <f t="shared" si="312"/>
        <v>1507Utbygd arealOrganisk jord</v>
      </c>
      <c r="K9994" s="111">
        <v>29.011421395201612</v>
      </c>
      <c r="L9994" s="111">
        <v>0</v>
      </c>
      <c r="M9994" s="111">
        <v>1.303047089454229E-2</v>
      </c>
      <c r="N9994" s="112">
        <f t="shared" si="313"/>
        <v>29.024451866096154</v>
      </c>
    </row>
    <row r="9995" spans="1:14" x14ac:dyDescent="0.25">
      <c r="A9995" s="111" t="s">
        <v>855</v>
      </c>
      <c r="B9995" s="111">
        <f>INDEX(kommuner!C:C,MATCH(_xlfn.NUMBERVALUE(A9995),kommuner!B:B,0))</f>
        <v>1507</v>
      </c>
      <c r="C9995" s="111" t="s">
        <v>181</v>
      </c>
      <c r="D9995" s="111" t="s">
        <v>181</v>
      </c>
      <c r="E9995" s="111" t="s">
        <v>123</v>
      </c>
      <c r="F9995" s="111" t="s">
        <v>139</v>
      </c>
      <c r="G9995" s="111" t="s">
        <v>139</v>
      </c>
      <c r="H9995" s="111" t="s">
        <v>139</v>
      </c>
      <c r="I9995" s="111" t="s">
        <v>139</v>
      </c>
      <c r="J9995" t="str">
        <f t="shared" si="312"/>
        <v>1507Vann og myrOrganisk jord</v>
      </c>
      <c r="K9995" s="111">
        <v>-0.29766799726667431</v>
      </c>
      <c r="L9995" s="111">
        <v>0</v>
      </c>
      <c r="M9995" s="111">
        <v>0</v>
      </c>
      <c r="N9995" s="112">
        <f t="shared" si="313"/>
        <v>-0.29766799726667431</v>
      </c>
    </row>
    <row r="9996" spans="1:14" x14ac:dyDescent="0.25">
      <c r="A9996" s="111" t="s">
        <v>856</v>
      </c>
      <c r="B9996" s="111">
        <f>INDEX(kommuner!C:C,MATCH(_xlfn.NUMBERVALUE(A9996),kommuner!B:B,0))</f>
        <v>1578</v>
      </c>
      <c r="C9996" s="111" t="s">
        <v>82</v>
      </c>
      <c r="D9996" s="111" t="s">
        <v>82</v>
      </c>
      <c r="E9996" s="111" t="s">
        <v>126</v>
      </c>
      <c r="F9996" s="111" t="s">
        <v>139</v>
      </c>
      <c r="G9996" s="111" t="s">
        <v>139</v>
      </c>
      <c r="H9996" s="111" t="s">
        <v>139</v>
      </c>
      <c r="I9996" s="111" t="s">
        <v>139</v>
      </c>
      <c r="J9996" t="str">
        <f t="shared" si="312"/>
        <v>1578Annen utmarkMineraljord</v>
      </c>
      <c r="K9996" s="111">
        <v>-7.1122377479755403E-2</v>
      </c>
      <c r="L9996" s="111">
        <v>0</v>
      </c>
      <c r="M9996" s="111">
        <v>0</v>
      </c>
      <c r="N9996" s="112">
        <f t="shared" si="313"/>
        <v>-7.1122377479755403E-2</v>
      </c>
    </row>
    <row r="9997" spans="1:14" x14ac:dyDescent="0.25">
      <c r="A9997" s="111" t="s">
        <v>856</v>
      </c>
      <c r="B9997" s="111">
        <f>INDEX(kommuner!C:C,MATCH(_xlfn.NUMBERVALUE(A9997),kommuner!B:B,0))</f>
        <v>1578</v>
      </c>
      <c r="C9997" s="111" t="s">
        <v>121</v>
      </c>
      <c r="D9997" s="111" t="s">
        <v>121</v>
      </c>
      <c r="E9997" s="111" t="s">
        <v>126</v>
      </c>
      <c r="F9997" s="111" t="s">
        <v>139</v>
      </c>
      <c r="G9997" s="111" t="s">
        <v>139</v>
      </c>
      <c r="H9997" s="111" t="s">
        <v>139</v>
      </c>
      <c r="I9997" s="111" t="s">
        <v>139</v>
      </c>
      <c r="J9997" t="str">
        <f t="shared" si="312"/>
        <v>1578BeiteMineraljord</v>
      </c>
      <c r="K9997" s="111">
        <v>-0.96338340838695502</v>
      </c>
      <c r="L9997" s="111">
        <v>0</v>
      </c>
      <c r="M9997" s="111">
        <v>1.2448711246839999E-7</v>
      </c>
      <c r="N9997" s="112">
        <f t="shared" si="313"/>
        <v>-0.96338328389984251</v>
      </c>
    </row>
    <row r="9998" spans="1:14" x14ac:dyDescent="0.25">
      <c r="A9998" s="111" t="s">
        <v>856</v>
      </c>
      <c r="B9998" s="111">
        <f>INDEX(kommuner!C:C,MATCH(_xlfn.NUMBERVALUE(A9998),kommuner!B:B,0))</f>
        <v>1578</v>
      </c>
      <c r="C9998" s="111" t="s">
        <v>121</v>
      </c>
      <c r="D9998" s="111" t="s">
        <v>121</v>
      </c>
      <c r="E9998" s="111" t="s">
        <v>123</v>
      </c>
      <c r="F9998" s="111" t="s">
        <v>139</v>
      </c>
      <c r="G9998" s="111" t="s">
        <v>139</v>
      </c>
      <c r="H9998" s="111" t="s">
        <v>139</v>
      </c>
      <c r="I9998" s="111" t="s">
        <v>139</v>
      </c>
      <c r="J9998" t="str">
        <f t="shared" si="312"/>
        <v>1578BeiteOrganisk jord</v>
      </c>
      <c r="K9998" s="111">
        <v>12.077525935985037</v>
      </c>
      <c r="L9998" s="111">
        <v>1.6412500000000001</v>
      </c>
      <c r="M9998" s="111">
        <v>0</v>
      </c>
      <c r="N9998" s="112">
        <f t="shared" si="313"/>
        <v>13.718775935985036</v>
      </c>
    </row>
    <row r="9999" spans="1:14" x14ac:dyDescent="0.25">
      <c r="A9999" s="111" t="s">
        <v>856</v>
      </c>
      <c r="B9999" s="111">
        <f>INDEX(kommuner!C:C,MATCH(_xlfn.NUMBERVALUE(A9999),kommuner!B:B,0))</f>
        <v>1578</v>
      </c>
      <c r="C9999" s="111" t="s">
        <v>84</v>
      </c>
      <c r="D9999" s="111" t="s">
        <v>84</v>
      </c>
      <c r="E9999" s="111" t="s">
        <v>126</v>
      </c>
      <c r="F9999" s="111" t="s">
        <v>139</v>
      </c>
      <c r="G9999" s="111" t="s">
        <v>139</v>
      </c>
      <c r="H9999" s="111" t="s">
        <v>139</v>
      </c>
      <c r="I9999" s="111" t="s">
        <v>139</v>
      </c>
      <c r="J9999" t="str">
        <f t="shared" si="312"/>
        <v>1578Dyrket markMineraljord</v>
      </c>
      <c r="K9999" s="111">
        <v>-0.19151115197201224</v>
      </c>
      <c r="L9999" s="111">
        <v>0</v>
      </c>
      <c r="M9999" s="111">
        <v>0</v>
      </c>
      <c r="N9999" s="112">
        <f t="shared" si="313"/>
        <v>-0.19151115197201224</v>
      </c>
    </row>
    <row r="10000" spans="1:14" x14ac:dyDescent="0.25">
      <c r="A10000" s="111" t="s">
        <v>856</v>
      </c>
      <c r="B10000" s="111">
        <f>INDEX(kommuner!C:C,MATCH(_xlfn.NUMBERVALUE(A10000),kommuner!B:B,0))</f>
        <v>1578</v>
      </c>
      <c r="C10000" s="111" t="s">
        <v>84</v>
      </c>
      <c r="D10000" s="111" t="s">
        <v>84</v>
      </c>
      <c r="E10000" s="111" t="s">
        <v>123</v>
      </c>
      <c r="F10000" s="111" t="s">
        <v>139</v>
      </c>
      <c r="G10000" s="111" t="s">
        <v>139</v>
      </c>
      <c r="H10000" s="111" t="s">
        <v>139</v>
      </c>
      <c r="I10000" s="111" t="s">
        <v>139</v>
      </c>
      <c r="J10000" t="str">
        <f t="shared" si="312"/>
        <v>1578Dyrket markOrganisk jord</v>
      </c>
      <c r="K10000" s="111">
        <v>28.726149366675592</v>
      </c>
      <c r="L10000" s="111">
        <v>1.45625</v>
      </c>
      <c r="M10000" s="111">
        <v>0</v>
      </c>
      <c r="N10000" s="112">
        <f t="shared" si="313"/>
        <v>30.182399366675593</v>
      </c>
    </row>
    <row r="10001" spans="1:14" x14ac:dyDescent="0.25">
      <c r="A10001" s="111" t="s">
        <v>856</v>
      </c>
      <c r="B10001" s="111">
        <f>INDEX(kommuner!C:C,MATCH(_xlfn.NUMBERVALUE(A10001),kommuner!B:B,0))</f>
        <v>1578</v>
      </c>
      <c r="C10001" s="111" t="s">
        <v>127</v>
      </c>
      <c r="D10001" s="111" t="s">
        <v>127</v>
      </c>
      <c r="E10001" s="111" t="s">
        <v>126</v>
      </c>
      <c r="F10001" s="111" t="s">
        <v>172</v>
      </c>
      <c r="G10001" s="111" t="s">
        <v>180</v>
      </c>
      <c r="H10001" s="111" t="s">
        <v>172</v>
      </c>
      <c r="I10001" s="111" t="s">
        <v>180</v>
      </c>
      <c r="J10001" t="str">
        <f t="shared" si="312"/>
        <v>1578SkogMineraljordBarskogHøy</v>
      </c>
      <c r="K10001" s="111">
        <v>-6.422849649670499</v>
      </c>
      <c r="L10001" s="111">
        <v>0.85306406685236758</v>
      </c>
      <c r="M10001" s="111">
        <v>6.4056614999681585E-2</v>
      </c>
      <c r="N10001" s="112">
        <f t="shared" si="313"/>
        <v>-5.5057289678184498</v>
      </c>
    </row>
    <row r="10002" spans="1:14" x14ac:dyDescent="0.25">
      <c r="A10002" s="111" t="s">
        <v>856</v>
      </c>
      <c r="B10002" s="111">
        <f>INDEX(kommuner!C:C,MATCH(_xlfn.NUMBERVALUE(A10002),kommuner!B:B,0))</f>
        <v>1578</v>
      </c>
      <c r="C10002" s="111" t="s">
        <v>127</v>
      </c>
      <c r="D10002" s="111" t="s">
        <v>127</v>
      </c>
      <c r="E10002" s="111" t="s">
        <v>126</v>
      </c>
      <c r="F10002" s="111" t="s">
        <v>172</v>
      </c>
      <c r="G10002" s="111" t="s">
        <v>167</v>
      </c>
      <c r="H10002" s="111" t="s">
        <v>172</v>
      </c>
      <c r="I10002" s="111" t="s">
        <v>167</v>
      </c>
      <c r="J10002" t="str">
        <f t="shared" si="312"/>
        <v>1578SkogMineraljordBarskogImpediment</v>
      </c>
      <c r="K10002" s="111">
        <v>-0.94873102042732593</v>
      </c>
      <c r="L10002" s="111">
        <v>0.85306406685236758</v>
      </c>
      <c r="M10002" s="111">
        <v>6.3979989500968365E-2</v>
      </c>
      <c r="N10002" s="112">
        <f t="shared" si="313"/>
        <v>-3.1686964073989993E-2</v>
      </c>
    </row>
    <row r="10003" spans="1:14" x14ac:dyDescent="0.25">
      <c r="A10003" s="111" t="s">
        <v>856</v>
      </c>
      <c r="B10003" s="111">
        <f>INDEX(kommuner!C:C,MATCH(_xlfn.NUMBERVALUE(A10003),kommuner!B:B,0))</f>
        <v>1578</v>
      </c>
      <c r="C10003" s="111" t="s">
        <v>127</v>
      </c>
      <c r="D10003" s="111" t="s">
        <v>127</v>
      </c>
      <c r="E10003" s="111" t="s">
        <v>126</v>
      </c>
      <c r="F10003" s="111" t="s">
        <v>172</v>
      </c>
      <c r="G10003" s="111" t="s">
        <v>190</v>
      </c>
      <c r="H10003" s="111" t="s">
        <v>172</v>
      </c>
      <c r="I10003" s="111" t="s">
        <v>190</v>
      </c>
      <c r="J10003" t="str">
        <f t="shared" si="312"/>
        <v>1578SkogMineraljordBarskogLav</v>
      </c>
      <c r="K10003" s="111">
        <v>-0.862084627791601</v>
      </c>
      <c r="L10003" s="111">
        <v>0.85306406685236758</v>
      </c>
      <c r="M10003" s="111">
        <v>6.3979989500968365E-2</v>
      </c>
      <c r="N10003" s="112">
        <f t="shared" si="313"/>
        <v>5.4959428561734941E-2</v>
      </c>
    </row>
    <row r="10004" spans="1:14" x14ac:dyDescent="0.25">
      <c r="A10004" s="111" t="s">
        <v>856</v>
      </c>
      <c r="B10004" s="111">
        <f>INDEX(kommuner!C:C,MATCH(_xlfn.NUMBERVALUE(A10004),kommuner!B:B,0))</f>
        <v>1578</v>
      </c>
      <c r="C10004" s="111" t="s">
        <v>127</v>
      </c>
      <c r="D10004" s="111" t="s">
        <v>127</v>
      </c>
      <c r="E10004" s="111" t="s">
        <v>126</v>
      </c>
      <c r="F10004" s="111" t="s">
        <v>172</v>
      </c>
      <c r="G10004" s="111" t="s">
        <v>173</v>
      </c>
      <c r="H10004" s="111" t="s">
        <v>172</v>
      </c>
      <c r="I10004" s="111" t="s">
        <v>173</v>
      </c>
      <c r="J10004" t="str">
        <f t="shared" si="312"/>
        <v>1578SkogMineraljordBarskogMiddels</v>
      </c>
      <c r="K10004" s="111">
        <v>-3.6406993276041288</v>
      </c>
      <c r="L10004" s="111">
        <v>0.85306406685236758</v>
      </c>
      <c r="M10004" s="111">
        <v>6.4056614999681585E-2</v>
      </c>
      <c r="N10004" s="112">
        <f t="shared" si="313"/>
        <v>-2.7235786457520796</v>
      </c>
    </row>
    <row r="10005" spans="1:14" x14ac:dyDescent="0.25">
      <c r="A10005" s="111" t="s">
        <v>856</v>
      </c>
      <c r="B10005" s="111">
        <f>INDEX(kommuner!C:C,MATCH(_xlfn.NUMBERVALUE(A10005),kommuner!B:B,0))</f>
        <v>1578</v>
      </c>
      <c r="C10005" s="111" t="s">
        <v>127</v>
      </c>
      <c r="D10005" s="111" t="s">
        <v>127</v>
      </c>
      <c r="E10005" s="111" t="s">
        <v>126</v>
      </c>
      <c r="F10005" s="111" t="s">
        <v>172</v>
      </c>
      <c r="G10005" s="111" t="s">
        <v>186</v>
      </c>
      <c r="H10005" s="111" t="s">
        <v>172</v>
      </c>
      <c r="I10005" s="111" t="s">
        <v>186</v>
      </c>
      <c r="J10005" t="str">
        <f t="shared" si="312"/>
        <v>1578SkogMineraljordBarskogSærs høy</v>
      </c>
      <c r="K10005" s="111">
        <v>0.12072674540874306</v>
      </c>
      <c r="L10005" s="111">
        <v>0.85306406685236758</v>
      </c>
      <c r="M10005" s="111">
        <v>6.4056614999681585E-2</v>
      </c>
      <c r="N10005" s="112">
        <f t="shared" si="313"/>
        <v>1.0378474272607923</v>
      </c>
    </row>
    <row r="10006" spans="1:14" x14ac:dyDescent="0.25">
      <c r="A10006" s="111" t="s">
        <v>856</v>
      </c>
      <c r="B10006" s="111">
        <f>INDEX(kommuner!C:C,MATCH(_xlfn.NUMBERVALUE(A10006),kommuner!B:B,0))</f>
        <v>1578</v>
      </c>
      <c r="C10006" s="111" t="s">
        <v>127</v>
      </c>
      <c r="D10006" s="111" t="s">
        <v>127</v>
      </c>
      <c r="E10006" s="111" t="s">
        <v>126</v>
      </c>
      <c r="F10006" s="111" t="s">
        <v>179</v>
      </c>
      <c r="G10006" s="111" t="s">
        <v>180</v>
      </c>
      <c r="H10006" s="111" t="s">
        <v>179</v>
      </c>
      <c r="I10006" s="111" t="s">
        <v>180</v>
      </c>
      <c r="J10006" t="str">
        <f t="shared" si="312"/>
        <v>1578SkogMineraljordBlandingsskogHøy</v>
      </c>
      <c r="K10006" s="111">
        <v>-7.1939050909469406</v>
      </c>
      <c r="L10006" s="111">
        <v>0.85306406685236758</v>
      </c>
      <c r="M10006" s="111">
        <v>6.3979989500968365E-2</v>
      </c>
      <c r="N10006" s="112">
        <f t="shared" si="313"/>
        <v>-6.2768610345936047</v>
      </c>
    </row>
    <row r="10007" spans="1:14" x14ac:dyDescent="0.25">
      <c r="A10007" s="111" t="s">
        <v>856</v>
      </c>
      <c r="B10007" s="111">
        <f>INDEX(kommuner!C:C,MATCH(_xlfn.NUMBERVALUE(A10007),kommuner!B:B,0))</f>
        <v>1578</v>
      </c>
      <c r="C10007" s="111" t="s">
        <v>127</v>
      </c>
      <c r="D10007" s="111" t="s">
        <v>127</v>
      </c>
      <c r="E10007" s="111" t="s">
        <v>126</v>
      </c>
      <c r="F10007" s="111" t="s">
        <v>179</v>
      </c>
      <c r="G10007" s="111" t="s">
        <v>167</v>
      </c>
      <c r="H10007" s="111" t="s">
        <v>179</v>
      </c>
      <c r="I10007" s="111" t="s">
        <v>167</v>
      </c>
      <c r="J10007" t="str">
        <f t="shared" si="312"/>
        <v>1578SkogMineraljordBlandingsskogImpediment</v>
      </c>
      <c r="K10007" s="111">
        <v>-1.0519587113170448</v>
      </c>
      <c r="L10007" s="111">
        <v>0.85306406685236758</v>
      </c>
      <c r="M10007" s="111">
        <v>6.3979989500968365E-2</v>
      </c>
      <c r="N10007" s="112">
        <f t="shared" si="313"/>
        <v>-0.13491465496370883</v>
      </c>
    </row>
    <row r="10008" spans="1:14" x14ac:dyDescent="0.25">
      <c r="A10008" s="111" t="s">
        <v>856</v>
      </c>
      <c r="B10008" s="111">
        <f>INDEX(kommuner!C:C,MATCH(_xlfn.NUMBERVALUE(A10008),kommuner!B:B,0))</f>
        <v>1578</v>
      </c>
      <c r="C10008" s="111" t="s">
        <v>127</v>
      </c>
      <c r="D10008" s="111" t="s">
        <v>127</v>
      </c>
      <c r="E10008" s="111" t="s">
        <v>126</v>
      </c>
      <c r="F10008" s="111" t="s">
        <v>179</v>
      </c>
      <c r="G10008" s="111" t="s">
        <v>190</v>
      </c>
      <c r="H10008" s="111" t="s">
        <v>179</v>
      </c>
      <c r="I10008" s="111" t="s">
        <v>190</v>
      </c>
      <c r="J10008" t="str">
        <f t="shared" si="312"/>
        <v>1578SkogMineraljordBlandingsskogLav</v>
      </c>
      <c r="K10008" s="111">
        <v>-1.7812179955424279</v>
      </c>
      <c r="L10008" s="111">
        <v>0.85306406685236758</v>
      </c>
      <c r="M10008" s="111">
        <v>6.3979989500968365E-2</v>
      </c>
      <c r="N10008" s="112">
        <f t="shared" si="313"/>
        <v>-0.86417393918909191</v>
      </c>
    </row>
    <row r="10009" spans="1:14" x14ac:dyDescent="0.25">
      <c r="A10009" s="111" t="s">
        <v>856</v>
      </c>
      <c r="B10009" s="111">
        <f>INDEX(kommuner!C:C,MATCH(_xlfn.NUMBERVALUE(A10009),kommuner!B:B,0))</f>
        <v>1578</v>
      </c>
      <c r="C10009" s="111" t="s">
        <v>127</v>
      </c>
      <c r="D10009" s="111" t="s">
        <v>127</v>
      </c>
      <c r="E10009" s="111" t="s">
        <v>126</v>
      </c>
      <c r="F10009" s="111" t="s">
        <v>179</v>
      </c>
      <c r="G10009" s="111" t="s">
        <v>173</v>
      </c>
      <c r="H10009" s="111" t="s">
        <v>179</v>
      </c>
      <c r="I10009" s="111" t="s">
        <v>173</v>
      </c>
      <c r="J10009" t="str">
        <f t="shared" si="312"/>
        <v>1578SkogMineraljordBlandingsskogMiddels</v>
      </c>
      <c r="K10009" s="111">
        <v>-3.4741824145851954</v>
      </c>
      <c r="L10009" s="111">
        <v>0.85306406685236758</v>
      </c>
      <c r="M10009" s="111">
        <v>6.3979989500968365E-2</v>
      </c>
      <c r="N10009" s="112">
        <f t="shared" si="313"/>
        <v>-2.5571383582318594</v>
      </c>
    </row>
    <row r="10010" spans="1:14" x14ac:dyDescent="0.25">
      <c r="A10010" s="111" t="s">
        <v>856</v>
      </c>
      <c r="B10010" s="111">
        <f>INDEX(kommuner!C:C,MATCH(_xlfn.NUMBERVALUE(A10010),kommuner!B:B,0))</f>
        <v>1578</v>
      </c>
      <c r="C10010" s="111" t="s">
        <v>127</v>
      </c>
      <c r="D10010" s="111" t="s">
        <v>127</v>
      </c>
      <c r="E10010" s="111" t="s">
        <v>126</v>
      </c>
      <c r="F10010" s="111" t="s">
        <v>179</v>
      </c>
      <c r="G10010" s="111" t="s">
        <v>186</v>
      </c>
      <c r="H10010" s="111" t="s">
        <v>179</v>
      </c>
      <c r="I10010" s="111" t="s">
        <v>186</v>
      </c>
      <c r="J10010" t="str">
        <f t="shared" si="312"/>
        <v>1578SkogMineraljordBlandingsskogSærs høy</v>
      </c>
      <c r="K10010" s="111">
        <v>-2.9395925245326562</v>
      </c>
      <c r="L10010" s="111">
        <v>0.85306406685236758</v>
      </c>
      <c r="M10010" s="111">
        <v>6.3979989500968365E-2</v>
      </c>
      <c r="N10010" s="112">
        <f t="shared" si="313"/>
        <v>-2.0225484681793202</v>
      </c>
    </row>
    <row r="10011" spans="1:14" x14ac:dyDescent="0.25">
      <c r="A10011" s="111" t="s">
        <v>856</v>
      </c>
      <c r="B10011" s="111">
        <f>INDEX(kommuner!C:C,MATCH(_xlfn.NUMBERVALUE(A10011),kommuner!B:B,0))</f>
        <v>1578</v>
      </c>
      <c r="C10011" s="111" t="s">
        <v>127</v>
      </c>
      <c r="D10011" s="111" t="s">
        <v>127</v>
      </c>
      <c r="E10011" s="111" t="s">
        <v>126</v>
      </c>
      <c r="F10011" s="111" t="s">
        <v>185</v>
      </c>
      <c r="G10011" s="111" t="s">
        <v>180</v>
      </c>
      <c r="H10011" s="111" t="s">
        <v>185</v>
      </c>
      <c r="I10011" s="111" t="s">
        <v>180</v>
      </c>
      <c r="J10011" t="str">
        <f t="shared" si="312"/>
        <v>1578SkogMineraljordLauvskogHøy</v>
      </c>
      <c r="K10011" s="111">
        <v>-3.9961118073383664</v>
      </c>
      <c r="L10011" s="111">
        <v>0.85306406685236758</v>
      </c>
      <c r="M10011" s="111">
        <v>6.3979989500968365E-2</v>
      </c>
      <c r="N10011" s="112">
        <f t="shared" si="313"/>
        <v>-3.0790677509850304</v>
      </c>
    </row>
    <row r="10012" spans="1:14" x14ac:dyDescent="0.25">
      <c r="A10012" s="111" t="s">
        <v>856</v>
      </c>
      <c r="B10012" s="111">
        <f>INDEX(kommuner!C:C,MATCH(_xlfn.NUMBERVALUE(A10012),kommuner!B:B,0))</f>
        <v>1578</v>
      </c>
      <c r="C10012" s="111" t="s">
        <v>127</v>
      </c>
      <c r="D10012" s="111" t="s">
        <v>127</v>
      </c>
      <c r="E10012" s="111" t="s">
        <v>126</v>
      </c>
      <c r="F10012" s="111" t="s">
        <v>185</v>
      </c>
      <c r="G10012" s="111" t="s">
        <v>167</v>
      </c>
      <c r="H10012" s="111" t="s">
        <v>185</v>
      </c>
      <c r="I10012" s="111" t="s">
        <v>167</v>
      </c>
      <c r="J10012" t="str">
        <f t="shared" si="312"/>
        <v>1578SkogMineraljordLauvskogImpediment</v>
      </c>
      <c r="K10012" s="111">
        <v>-1.0417316356348201</v>
      </c>
      <c r="L10012" s="111">
        <v>0.85306406685236758</v>
      </c>
      <c r="M10012" s="111">
        <v>6.3979989500968365E-2</v>
      </c>
      <c r="N10012" s="112">
        <f t="shared" si="313"/>
        <v>-0.12468757928148413</v>
      </c>
    </row>
    <row r="10013" spans="1:14" x14ac:dyDescent="0.25">
      <c r="A10013" s="111" t="s">
        <v>856</v>
      </c>
      <c r="B10013" s="111">
        <f>INDEX(kommuner!C:C,MATCH(_xlfn.NUMBERVALUE(A10013),kommuner!B:B,0))</f>
        <v>1578</v>
      </c>
      <c r="C10013" s="111" t="s">
        <v>127</v>
      </c>
      <c r="D10013" s="111" t="s">
        <v>127</v>
      </c>
      <c r="E10013" s="111" t="s">
        <v>126</v>
      </c>
      <c r="F10013" s="111" t="s">
        <v>185</v>
      </c>
      <c r="G10013" s="111" t="s">
        <v>190</v>
      </c>
      <c r="H10013" s="111" t="s">
        <v>185</v>
      </c>
      <c r="I10013" s="111" t="s">
        <v>190</v>
      </c>
      <c r="J10013" t="str">
        <f t="shared" si="312"/>
        <v>1578SkogMineraljordLauvskogLav</v>
      </c>
      <c r="K10013" s="111">
        <v>-8.9748170935426599E-2</v>
      </c>
      <c r="L10013" s="111">
        <v>0.85306406685236758</v>
      </c>
      <c r="M10013" s="111">
        <v>6.3979989500968365E-2</v>
      </c>
      <c r="N10013" s="112">
        <f t="shared" si="313"/>
        <v>0.82729588541790933</v>
      </c>
    </row>
    <row r="10014" spans="1:14" x14ac:dyDescent="0.25">
      <c r="A10014" s="111" t="s">
        <v>856</v>
      </c>
      <c r="B10014" s="111">
        <f>INDEX(kommuner!C:C,MATCH(_xlfn.NUMBERVALUE(A10014),kommuner!B:B,0))</f>
        <v>1578</v>
      </c>
      <c r="C10014" s="111" t="s">
        <v>127</v>
      </c>
      <c r="D10014" s="111" t="s">
        <v>127</v>
      </c>
      <c r="E10014" s="111" t="s">
        <v>126</v>
      </c>
      <c r="F10014" s="111" t="s">
        <v>185</v>
      </c>
      <c r="G10014" s="111" t="s">
        <v>173</v>
      </c>
      <c r="H10014" s="111" t="s">
        <v>185</v>
      </c>
      <c r="I10014" s="111" t="s">
        <v>173</v>
      </c>
      <c r="J10014" t="str">
        <f t="shared" si="312"/>
        <v>1578SkogMineraljordLauvskogMiddels</v>
      </c>
      <c r="K10014" s="111">
        <v>-2.4407766010203638</v>
      </c>
      <c r="L10014" s="111">
        <v>0.85306406685236758</v>
      </c>
      <c r="M10014" s="111">
        <v>6.3979989500968365E-2</v>
      </c>
      <c r="N10014" s="112">
        <f t="shared" si="313"/>
        <v>-1.523732544667028</v>
      </c>
    </row>
    <row r="10015" spans="1:14" x14ac:dyDescent="0.25">
      <c r="A10015" s="111" t="s">
        <v>856</v>
      </c>
      <c r="B10015" s="111">
        <f>INDEX(kommuner!C:C,MATCH(_xlfn.NUMBERVALUE(A10015),kommuner!B:B,0))</f>
        <v>1578</v>
      </c>
      <c r="C10015" s="111" t="s">
        <v>127</v>
      </c>
      <c r="D10015" s="111" t="s">
        <v>127</v>
      </c>
      <c r="E10015" s="111" t="s">
        <v>126</v>
      </c>
      <c r="F10015" s="111" t="s">
        <v>185</v>
      </c>
      <c r="G10015" s="111" t="s">
        <v>186</v>
      </c>
      <c r="H10015" s="111" t="s">
        <v>185</v>
      </c>
      <c r="I10015" s="111" t="s">
        <v>186</v>
      </c>
      <c r="J10015" t="str">
        <f t="shared" si="312"/>
        <v>1578SkogMineraljordLauvskogSærs høy</v>
      </c>
      <c r="K10015" s="111">
        <v>-3.6560473259425113</v>
      </c>
      <c r="L10015" s="111">
        <v>0.85306406685236758</v>
      </c>
      <c r="M10015" s="111">
        <v>6.3979989500968365E-2</v>
      </c>
      <c r="N10015" s="112">
        <f t="shared" si="313"/>
        <v>-2.7390032695891753</v>
      </c>
    </row>
    <row r="10016" spans="1:14" x14ac:dyDescent="0.25">
      <c r="A10016" s="111" t="s">
        <v>856</v>
      </c>
      <c r="B10016" s="111">
        <f>INDEX(kommuner!C:C,MATCH(_xlfn.NUMBERVALUE(A10016),kommuner!B:B,0))</f>
        <v>1578</v>
      </c>
      <c r="C10016" s="111" t="s">
        <v>127</v>
      </c>
      <c r="D10016" s="111" t="s">
        <v>127</v>
      </c>
      <c r="E10016" s="111" t="s">
        <v>123</v>
      </c>
      <c r="F10016" s="111" t="s">
        <v>172</v>
      </c>
      <c r="G10016" s="111" t="s">
        <v>180</v>
      </c>
      <c r="H10016" s="111" t="s">
        <v>172</v>
      </c>
      <c r="I10016" s="111" t="s">
        <v>180</v>
      </c>
      <c r="J10016" t="str">
        <f t="shared" si="312"/>
        <v>1578SkogOrganisk jordBarskogHøy</v>
      </c>
      <c r="K10016" s="111">
        <v>-2.5184559031994138</v>
      </c>
      <c r="L10016" s="111">
        <v>0.92784825435236762</v>
      </c>
      <c r="M10016" s="111">
        <v>0.46518126042825314</v>
      </c>
      <c r="N10016" s="112">
        <f t="shared" si="313"/>
        <v>-1.1254263884187932</v>
      </c>
    </row>
    <row r="10017" spans="1:14" x14ac:dyDescent="0.25">
      <c r="A10017" s="111" t="s">
        <v>856</v>
      </c>
      <c r="B10017" s="111">
        <f>INDEX(kommuner!C:C,MATCH(_xlfn.NUMBERVALUE(A10017),kommuner!B:B,0))</f>
        <v>1578</v>
      </c>
      <c r="C10017" s="111" t="s">
        <v>127</v>
      </c>
      <c r="D10017" s="111" t="s">
        <v>127</v>
      </c>
      <c r="E10017" s="111" t="s">
        <v>123</v>
      </c>
      <c r="F10017" s="111" t="s">
        <v>172</v>
      </c>
      <c r="G10017" s="111" t="s">
        <v>167</v>
      </c>
      <c r="H10017" s="111" t="s">
        <v>172</v>
      </c>
      <c r="I10017" s="111" t="s">
        <v>167</v>
      </c>
      <c r="J10017" t="str">
        <f t="shared" si="312"/>
        <v>1578SkogOrganisk jordBarskogImpediment</v>
      </c>
      <c r="K10017" s="111">
        <v>-0.17137422385314094</v>
      </c>
      <c r="L10017" s="111">
        <v>0.92784825435236762</v>
      </c>
      <c r="M10017" s="111">
        <v>0.46510463492953991</v>
      </c>
      <c r="N10017" s="112">
        <f t="shared" si="313"/>
        <v>1.2215786654287666</v>
      </c>
    </row>
    <row r="10018" spans="1:14" x14ac:dyDescent="0.25">
      <c r="A10018" s="111" t="s">
        <v>856</v>
      </c>
      <c r="B10018" s="111">
        <f>INDEX(kommuner!C:C,MATCH(_xlfn.NUMBERVALUE(A10018),kommuner!B:B,0))</f>
        <v>1578</v>
      </c>
      <c r="C10018" s="111" t="s">
        <v>127</v>
      </c>
      <c r="D10018" s="111" t="s">
        <v>127</v>
      </c>
      <c r="E10018" s="111" t="s">
        <v>123</v>
      </c>
      <c r="F10018" s="111" t="s">
        <v>172</v>
      </c>
      <c r="G10018" s="111" t="s">
        <v>190</v>
      </c>
      <c r="H10018" s="111" t="s">
        <v>172</v>
      </c>
      <c r="I10018" s="111" t="s">
        <v>190</v>
      </c>
      <c r="J10018" t="str">
        <f t="shared" si="312"/>
        <v>1578SkogOrganisk jordBarskogLav</v>
      </c>
      <c r="K10018" s="111">
        <v>-0.50666953101693391</v>
      </c>
      <c r="L10018" s="111">
        <v>0.92784825435236762</v>
      </c>
      <c r="M10018" s="111">
        <v>0.46510463492953991</v>
      </c>
      <c r="N10018" s="112">
        <f t="shared" si="313"/>
        <v>0.88628335826497362</v>
      </c>
    </row>
    <row r="10019" spans="1:14" x14ac:dyDescent="0.25">
      <c r="A10019" s="111" t="s">
        <v>856</v>
      </c>
      <c r="B10019" s="111">
        <f>INDEX(kommuner!C:C,MATCH(_xlfn.NUMBERVALUE(A10019),kommuner!B:B,0))</f>
        <v>1578</v>
      </c>
      <c r="C10019" s="111" t="s">
        <v>127</v>
      </c>
      <c r="D10019" s="111" t="s">
        <v>127</v>
      </c>
      <c r="E10019" s="111" t="s">
        <v>123</v>
      </c>
      <c r="F10019" s="111" t="s">
        <v>172</v>
      </c>
      <c r="G10019" s="111" t="s">
        <v>173</v>
      </c>
      <c r="H10019" s="111" t="s">
        <v>172</v>
      </c>
      <c r="I10019" s="111" t="s">
        <v>173</v>
      </c>
      <c r="J10019" t="str">
        <f t="shared" si="312"/>
        <v>1578SkogOrganisk jordBarskogMiddels</v>
      </c>
      <c r="K10019" s="111">
        <v>-1.5571490961494638</v>
      </c>
      <c r="L10019" s="111">
        <v>0.92784825435236762</v>
      </c>
      <c r="M10019" s="111">
        <v>0.46518126042825314</v>
      </c>
      <c r="N10019" s="112">
        <f t="shared" si="313"/>
        <v>-0.16411958136884308</v>
      </c>
    </row>
    <row r="10020" spans="1:14" x14ac:dyDescent="0.25">
      <c r="A10020" s="111" t="s">
        <v>856</v>
      </c>
      <c r="B10020" s="111">
        <f>INDEX(kommuner!C:C,MATCH(_xlfn.NUMBERVALUE(A10020),kommuner!B:B,0))</f>
        <v>1578</v>
      </c>
      <c r="C10020" s="111" t="s">
        <v>127</v>
      </c>
      <c r="D10020" s="111" t="s">
        <v>127</v>
      </c>
      <c r="E10020" s="111" t="s">
        <v>123</v>
      </c>
      <c r="F10020" s="111" t="s">
        <v>172</v>
      </c>
      <c r="G10020" s="111" t="s">
        <v>186</v>
      </c>
      <c r="H10020" s="111" t="s">
        <v>172</v>
      </c>
      <c r="I10020" s="111" t="s">
        <v>186</v>
      </c>
      <c r="J10020" t="str">
        <f t="shared" si="312"/>
        <v>1578SkogOrganisk jordBarskogSærs høy</v>
      </c>
      <c r="K10020" s="111">
        <v>2.5548655235722699</v>
      </c>
      <c r="L10020" s="111">
        <v>0.92784825435236762</v>
      </c>
      <c r="M10020" s="111">
        <v>0.46518126042825314</v>
      </c>
      <c r="N10020" s="112">
        <f t="shared" si="313"/>
        <v>3.9478950383528906</v>
      </c>
    </row>
    <row r="10021" spans="1:14" x14ac:dyDescent="0.25">
      <c r="A10021" s="111" t="s">
        <v>856</v>
      </c>
      <c r="B10021" s="111">
        <f>INDEX(kommuner!C:C,MATCH(_xlfn.NUMBERVALUE(A10021),kommuner!B:B,0))</f>
        <v>1578</v>
      </c>
      <c r="C10021" s="111" t="s">
        <v>127</v>
      </c>
      <c r="D10021" s="111" t="s">
        <v>127</v>
      </c>
      <c r="E10021" s="111" t="s">
        <v>123</v>
      </c>
      <c r="F10021" s="111" t="s">
        <v>179</v>
      </c>
      <c r="G10021" s="111" t="s">
        <v>180</v>
      </c>
      <c r="H10021" s="111" t="s">
        <v>179</v>
      </c>
      <c r="I10021" s="111" t="s">
        <v>180</v>
      </c>
      <c r="J10021" t="str">
        <f t="shared" si="312"/>
        <v>1578SkogOrganisk jordBlandingsskogHøy</v>
      </c>
      <c r="K10021" s="111">
        <v>-5.5554344456832343</v>
      </c>
      <c r="L10021" s="111">
        <v>0.92784825435236762</v>
      </c>
      <c r="M10021" s="111">
        <v>0.46510463492953991</v>
      </c>
      <c r="N10021" s="112">
        <f t="shared" si="313"/>
        <v>-4.1624815564013264</v>
      </c>
    </row>
    <row r="10022" spans="1:14" x14ac:dyDescent="0.25">
      <c r="A10022" s="111" t="s">
        <v>856</v>
      </c>
      <c r="B10022" s="111">
        <f>INDEX(kommuner!C:C,MATCH(_xlfn.NUMBERVALUE(A10022),kommuner!B:B,0))</f>
        <v>1578</v>
      </c>
      <c r="C10022" s="111" t="s">
        <v>127</v>
      </c>
      <c r="D10022" s="111" t="s">
        <v>127</v>
      </c>
      <c r="E10022" s="111" t="s">
        <v>123</v>
      </c>
      <c r="F10022" s="111" t="s">
        <v>179</v>
      </c>
      <c r="G10022" s="111" t="s">
        <v>167</v>
      </c>
      <c r="H10022" s="111" t="s">
        <v>179</v>
      </c>
      <c r="I10022" s="111" t="s">
        <v>167</v>
      </c>
      <c r="J10022" t="str">
        <f t="shared" si="312"/>
        <v>1578SkogOrganisk jordBlandingsskogImpediment</v>
      </c>
      <c r="K10022" s="111">
        <v>-0.28586344175800005</v>
      </c>
      <c r="L10022" s="111">
        <v>0.92784825435236762</v>
      </c>
      <c r="M10022" s="111">
        <v>0.46510463492953991</v>
      </c>
      <c r="N10022" s="112">
        <f t="shared" si="313"/>
        <v>1.1070894475239075</v>
      </c>
    </row>
    <row r="10023" spans="1:14" x14ac:dyDescent="0.25">
      <c r="A10023" s="111" t="s">
        <v>856</v>
      </c>
      <c r="B10023" s="111">
        <f>INDEX(kommuner!C:C,MATCH(_xlfn.NUMBERVALUE(A10023),kommuner!B:B,0))</f>
        <v>1578</v>
      </c>
      <c r="C10023" s="111" t="s">
        <v>127</v>
      </c>
      <c r="D10023" s="111" t="s">
        <v>127</v>
      </c>
      <c r="E10023" s="111" t="s">
        <v>123</v>
      </c>
      <c r="F10023" s="111" t="s">
        <v>179</v>
      </c>
      <c r="G10023" s="111" t="s">
        <v>190</v>
      </c>
      <c r="H10023" s="111" t="s">
        <v>179</v>
      </c>
      <c r="I10023" s="111" t="s">
        <v>190</v>
      </c>
      <c r="J10023" t="str">
        <f t="shared" si="312"/>
        <v>1578SkogOrganisk jordBlandingsskogLav</v>
      </c>
      <c r="K10023" s="111">
        <v>-1.2347339377887629</v>
      </c>
      <c r="L10023" s="111">
        <v>0.92784825435236762</v>
      </c>
      <c r="M10023" s="111">
        <v>0.46510463492953991</v>
      </c>
      <c r="N10023" s="112">
        <f t="shared" si="313"/>
        <v>0.15821895149314458</v>
      </c>
    </row>
    <row r="10024" spans="1:14" x14ac:dyDescent="0.25">
      <c r="A10024" s="111" t="s">
        <v>856</v>
      </c>
      <c r="B10024" s="111">
        <f>INDEX(kommuner!C:C,MATCH(_xlfn.NUMBERVALUE(A10024),kommuner!B:B,0))</f>
        <v>1578</v>
      </c>
      <c r="C10024" s="111" t="s">
        <v>127</v>
      </c>
      <c r="D10024" s="111" t="s">
        <v>127</v>
      </c>
      <c r="E10024" s="111" t="s">
        <v>123</v>
      </c>
      <c r="F10024" s="111" t="s">
        <v>179</v>
      </c>
      <c r="G10024" s="111" t="s">
        <v>173</v>
      </c>
      <c r="H10024" s="111" t="s">
        <v>179</v>
      </c>
      <c r="I10024" s="111" t="s">
        <v>173</v>
      </c>
      <c r="J10024" t="str">
        <f t="shared" si="312"/>
        <v>1578SkogOrganisk jordBlandingsskogMiddels</v>
      </c>
      <c r="K10024" s="111">
        <v>-2.4239591752717748</v>
      </c>
      <c r="L10024" s="111">
        <v>0.92784825435236762</v>
      </c>
      <c r="M10024" s="111">
        <v>0.46510463492953991</v>
      </c>
      <c r="N10024" s="112">
        <f t="shared" si="313"/>
        <v>-1.0310062859898674</v>
      </c>
    </row>
    <row r="10025" spans="1:14" x14ac:dyDescent="0.25">
      <c r="A10025" s="111" t="s">
        <v>856</v>
      </c>
      <c r="B10025" s="111">
        <f>INDEX(kommuner!C:C,MATCH(_xlfn.NUMBERVALUE(A10025),kommuner!B:B,0))</f>
        <v>1578</v>
      </c>
      <c r="C10025" s="111" t="s">
        <v>127</v>
      </c>
      <c r="D10025" s="111" t="s">
        <v>127</v>
      </c>
      <c r="E10025" s="111" t="s">
        <v>123</v>
      </c>
      <c r="F10025" s="111" t="s">
        <v>179</v>
      </c>
      <c r="G10025" s="111" t="s">
        <v>186</v>
      </c>
      <c r="H10025" s="111" t="s">
        <v>179</v>
      </c>
      <c r="I10025" s="111" t="s">
        <v>186</v>
      </c>
      <c r="J10025" t="str">
        <f t="shared" si="312"/>
        <v>1578SkogOrganisk jordBlandingsskogSærs høy</v>
      </c>
      <c r="K10025" s="111">
        <v>-1.5726115302258048</v>
      </c>
      <c r="L10025" s="111">
        <v>0.92784825435236762</v>
      </c>
      <c r="M10025" s="111">
        <v>0.46510463492953991</v>
      </c>
      <c r="N10025" s="112">
        <f t="shared" si="313"/>
        <v>-0.17965864094389727</v>
      </c>
    </row>
    <row r="10026" spans="1:14" x14ac:dyDescent="0.25">
      <c r="A10026" s="111" t="s">
        <v>856</v>
      </c>
      <c r="B10026" s="111">
        <f>INDEX(kommuner!C:C,MATCH(_xlfn.NUMBERVALUE(A10026),kommuner!B:B,0))</f>
        <v>1578</v>
      </c>
      <c r="C10026" s="111" t="s">
        <v>127</v>
      </c>
      <c r="D10026" s="111" t="s">
        <v>127</v>
      </c>
      <c r="E10026" s="111" t="s">
        <v>123</v>
      </c>
      <c r="F10026" s="111" t="s">
        <v>185</v>
      </c>
      <c r="G10026" s="111" t="s">
        <v>180</v>
      </c>
      <c r="H10026" s="111" t="s">
        <v>185</v>
      </c>
      <c r="I10026" s="111" t="s">
        <v>180</v>
      </c>
      <c r="J10026" t="str">
        <f t="shared" si="312"/>
        <v>1578SkogOrganisk jordLauvskogHøy</v>
      </c>
      <c r="K10026" s="111">
        <v>-1.9913688882377358</v>
      </c>
      <c r="L10026" s="111">
        <v>0.92784825435236762</v>
      </c>
      <c r="M10026" s="111">
        <v>0.46510463492953991</v>
      </c>
      <c r="N10026" s="112">
        <f t="shared" si="313"/>
        <v>-0.59841599895582831</v>
      </c>
    </row>
    <row r="10027" spans="1:14" x14ac:dyDescent="0.25">
      <c r="A10027" s="111" t="s">
        <v>856</v>
      </c>
      <c r="B10027" s="111">
        <f>INDEX(kommuner!C:C,MATCH(_xlfn.NUMBERVALUE(A10027),kommuner!B:B,0))</f>
        <v>1578</v>
      </c>
      <c r="C10027" s="111" t="s">
        <v>127</v>
      </c>
      <c r="D10027" s="111" t="s">
        <v>127</v>
      </c>
      <c r="E10027" s="111" t="s">
        <v>123</v>
      </c>
      <c r="F10027" s="111" t="s">
        <v>185</v>
      </c>
      <c r="G10027" s="111" t="s">
        <v>167</v>
      </c>
      <c r="H10027" s="111" t="s">
        <v>185</v>
      </c>
      <c r="I10027" s="111" t="s">
        <v>167</v>
      </c>
      <c r="J10027" t="str">
        <f t="shared" si="312"/>
        <v>1578SkogOrganisk jordLauvskogImpediment</v>
      </c>
      <c r="K10027" s="111">
        <v>0.35000626494250675</v>
      </c>
      <c r="L10027" s="111">
        <v>0.92784825435236762</v>
      </c>
      <c r="M10027" s="111">
        <v>0.46510463492953991</v>
      </c>
      <c r="N10027" s="112">
        <f t="shared" si="313"/>
        <v>1.7429591542244141</v>
      </c>
    </row>
    <row r="10028" spans="1:14" x14ac:dyDescent="0.25">
      <c r="A10028" s="111" t="s">
        <v>856</v>
      </c>
      <c r="B10028" s="111">
        <f>INDEX(kommuner!C:C,MATCH(_xlfn.NUMBERVALUE(A10028),kommuner!B:B,0))</f>
        <v>1578</v>
      </c>
      <c r="C10028" s="111" t="s">
        <v>127</v>
      </c>
      <c r="D10028" s="111" t="s">
        <v>127</v>
      </c>
      <c r="E10028" s="111" t="s">
        <v>123</v>
      </c>
      <c r="F10028" s="111" t="s">
        <v>185</v>
      </c>
      <c r="G10028" s="111" t="s">
        <v>190</v>
      </c>
      <c r="H10028" s="111" t="s">
        <v>185</v>
      </c>
      <c r="I10028" s="111" t="s">
        <v>190</v>
      </c>
      <c r="J10028" t="str">
        <f t="shared" si="312"/>
        <v>1578SkogOrganisk jordLauvskogLav</v>
      </c>
      <c r="K10028" s="111">
        <v>1.1144075558526714</v>
      </c>
      <c r="L10028" s="111">
        <v>0.92784825435236762</v>
      </c>
      <c r="M10028" s="111">
        <v>0.46510463492953991</v>
      </c>
      <c r="N10028" s="112">
        <f t="shared" si="313"/>
        <v>2.5073604451345788</v>
      </c>
    </row>
    <row r="10029" spans="1:14" x14ac:dyDescent="0.25">
      <c r="A10029" s="111" t="s">
        <v>856</v>
      </c>
      <c r="B10029" s="111">
        <f>INDEX(kommuner!C:C,MATCH(_xlfn.NUMBERVALUE(A10029),kommuner!B:B,0))</f>
        <v>1578</v>
      </c>
      <c r="C10029" s="111" t="s">
        <v>127</v>
      </c>
      <c r="D10029" s="111" t="s">
        <v>127</v>
      </c>
      <c r="E10029" s="111" t="s">
        <v>123</v>
      </c>
      <c r="F10029" s="111" t="s">
        <v>185</v>
      </c>
      <c r="G10029" s="111" t="s">
        <v>173</v>
      </c>
      <c r="H10029" s="111" t="s">
        <v>185</v>
      </c>
      <c r="I10029" s="111" t="s">
        <v>173</v>
      </c>
      <c r="J10029" t="str">
        <f t="shared" si="312"/>
        <v>1578SkogOrganisk jordLauvskogMiddels</v>
      </c>
      <c r="K10029" s="111">
        <v>-0.62664468270982987</v>
      </c>
      <c r="L10029" s="111">
        <v>0.92784825435236762</v>
      </c>
      <c r="M10029" s="111">
        <v>0.46510463492953991</v>
      </c>
      <c r="N10029" s="112">
        <f t="shared" si="313"/>
        <v>0.76630820657207765</v>
      </c>
    </row>
    <row r="10030" spans="1:14" x14ac:dyDescent="0.25">
      <c r="A10030" s="111" t="s">
        <v>856</v>
      </c>
      <c r="B10030" s="111">
        <f>INDEX(kommuner!C:C,MATCH(_xlfn.NUMBERVALUE(A10030),kommuner!B:B,0))</f>
        <v>1578</v>
      </c>
      <c r="C10030" s="111" t="s">
        <v>127</v>
      </c>
      <c r="D10030" s="111" t="s">
        <v>127</v>
      </c>
      <c r="E10030" s="111" t="s">
        <v>123</v>
      </c>
      <c r="F10030" s="111" t="s">
        <v>185</v>
      </c>
      <c r="G10030" s="111" t="s">
        <v>186</v>
      </c>
      <c r="H10030" s="111" t="s">
        <v>185</v>
      </c>
      <c r="I10030" s="111" t="s">
        <v>186</v>
      </c>
      <c r="J10030" t="str">
        <f t="shared" si="312"/>
        <v>1578SkogOrganisk jordLauvskogSærs høy</v>
      </c>
      <c r="K10030" s="111">
        <v>-1.8997279926091779</v>
      </c>
      <c r="L10030" s="111">
        <v>0.92784825435236762</v>
      </c>
      <c r="M10030" s="111">
        <v>0.46510463492953991</v>
      </c>
      <c r="N10030" s="112">
        <f t="shared" si="313"/>
        <v>-0.50677510332727038</v>
      </c>
    </row>
    <row r="10031" spans="1:14" x14ac:dyDescent="0.25">
      <c r="A10031" s="111" t="s">
        <v>856</v>
      </c>
      <c r="B10031" s="111">
        <f>INDEX(kommuner!C:C,MATCH(_xlfn.NUMBERVALUE(A10031),kommuner!B:B,0))</f>
        <v>1578</v>
      </c>
      <c r="C10031" s="111" t="s">
        <v>83</v>
      </c>
      <c r="D10031" s="111" t="s">
        <v>83</v>
      </c>
      <c r="E10031" s="111" t="s">
        <v>126</v>
      </c>
      <c r="F10031" s="111" t="s">
        <v>139</v>
      </c>
      <c r="G10031" s="111" t="s">
        <v>139</v>
      </c>
      <c r="H10031" s="111" t="s">
        <v>139</v>
      </c>
      <c r="I10031" s="111" t="s">
        <v>139</v>
      </c>
      <c r="J10031" t="str">
        <f t="shared" si="312"/>
        <v>1578Utbygd arealMineraljord</v>
      </c>
      <c r="K10031" s="111">
        <v>-0.30524336409547759</v>
      </c>
      <c r="L10031" s="111">
        <v>0</v>
      </c>
      <c r="M10031" s="111">
        <v>1.303047089454229E-2</v>
      </c>
      <c r="N10031" s="112">
        <f t="shared" si="313"/>
        <v>-0.2922128932009353</v>
      </c>
    </row>
    <row r="10032" spans="1:14" x14ac:dyDescent="0.25">
      <c r="A10032" s="111" t="s">
        <v>856</v>
      </c>
      <c r="B10032" s="111">
        <f>INDEX(kommuner!C:C,MATCH(_xlfn.NUMBERVALUE(A10032),kommuner!B:B,0))</f>
        <v>1578</v>
      </c>
      <c r="C10032" s="111" t="s">
        <v>83</v>
      </c>
      <c r="D10032" s="111" t="s">
        <v>83</v>
      </c>
      <c r="E10032" s="111" t="s">
        <v>123</v>
      </c>
      <c r="F10032" s="111" t="s">
        <v>139</v>
      </c>
      <c r="G10032" s="111" t="s">
        <v>139</v>
      </c>
      <c r="H10032" s="111" t="s">
        <v>139</v>
      </c>
      <c r="I10032" s="111" t="s">
        <v>139</v>
      </c>
      <c r="J10032" t="str">
        <f t="shared" si="312"/>
        <v>1578Utbygd arealOrganisk jord</v>
      </c>
      <c r="K10032" s="111">
        <v>29.011421395201612</v>
      </c>
      <c r="L10032" s="111">
        <v>0</v>
      </c>
      <c r="M10032" s="111">
        <v>1.303047089454229E-2</v>
      </c>
      <c r="N10032" s="112">
        <f t="shared" si="313"/>
        <v>29.024451866096154</v>
      </c>
    </row>
    <row r="10033" spans="1:14" x14ac:dyDescent="0.25">
      <c r="A10033" s="111" t="s">
        <v>856</v>
      </c>
      <c r="B10033" s="111">
        <f>INDEX(kommuner!C:C,MATCH(_xlfn.NUMBERVALUE(A10033),kommuner!B:B,0))</f>
        <v>1578</v>
      </c>
      <c r="C10033" s="111" t="s">
        <v>181</v>
      </c>
      <c r="D10033" s="111" t="s">
        <v>181</v>
      </c>
      <c r="E10033" s="111" t="s">
        <v>123</v>
      </c>
      <c r="F10033" s="111" t="s">
        <v>139</v>
      </c>
      <c r="G10033" s="111" t="s">
        <v>139</v>
      </c>
      <c r="H10033" s="111" t="s">
        <v>139</v>
      </c>
      <c r="I10033" s="111" t="s">
        <v>139</v>
      </c>
      <c r="J10033" t="str">
        <f t="shared" si="312"/>
        <v>1578Vann og myrOrganisk jord</v>
      </c>
      <c r="K10033" s="111">
        <v>-0.29766799726667431</v>
      </c>
      <c r="L10033" s="111">
        <v>0</v>
      </c>
      <c r="M10033" s="111">
        <v>0</v>
      </c>
      <c r="N10033" s="112">
        <f t="shared" si="313"/>
        <v>-0.29766799726667431</v>
      </c>
    </row>
    <row r="10034" spans="1:14" x14ac:dyDescent="0.25">
      <c r="A10034" s="111" t="s">
        <v>857</v>
      </c>
      <c r="B10034" s="111">
        <f>INDEX(kommuner!C:C,MATCH(_xlfn.NUMBERVALUE(A10034),kommuner!B:B,0))</f>
        <v>1525</v>
      </c>
      <c r="C10034" s="111" t="s">
        <v>82</v>
      </c>
      <c r="D10034" s="111" t="s">
        <v>82</v>
      </c>
      <c r="E10034" s="111" t="s">
        <v>126</v>
      </c>
      <c r="F10034" s="111" t="s">
        <v>139</v>
      </c>
      <c r="G10034" s="111" t="s">
        <v>139</v>
      </c>
      <c r="H10034" s="111" t="s">
        <v>139</v>
      </c>
      <c r="I10034" s="111" t="s">
        <v>139</v>
      </c>
      <c r="J10034" t="str">
        <f t="shared" si="312"/>
        <v>1525Annen utmarkMineraljord</v>
      </c>
      <c r="K10034" s="111">
        <v>-7.1122377479755403E-2</v>
      </c>
      <c r="L10034" s="111">
        <v>0</v>
      </c>
      <c r="M10034" s="111">
        <v>0</v>
      </c>
      <c r="N10034" s="112">
        <f t="shared" si="313"/>
        <v>-7.1122377479755403E-2</v>
      </c>
    </row>
    <row r="10035" spans="1:14" x14ac:dyDescent="0.25">
      <c r="A10035" s="111" t="s">
        <v>857</v>
      </c>
      <c r="B10035" s="111">
        <f>INDEX(kommuner!C:C,MATCH(_xlfn.NUMBERVALUE(A10035),kommuner!B:B,0))</f>
        <v>1525</v>
      </c>
      <c r="C10035" s="111" t="s">
        <v>121</v>
      </c>
      <c r="D10035" s="111" t="s">
        <v>121</v>
      </c>
      <c r="E10035" s="111" t="s">
        <v>126</v>
      </c>
      <c r="F10035" s="111" t="s">
        <v>139</v>
      </c>
      <c r="G10035" s="111" t="s">
        <v>139</v>
      </c>
      <c r="H10035" s="111" t="s">
        <v>139</v>
      </c>
      <c r="I10035" s="111" t="s">
        <v>139</v>
      </c>
      <c r="J10035" t="str">
        <f t="shared" si="312"/>
        <v>1525BeiteMineraljord</v>
      </c>
      <c r="K10035" s="111">
        <v>-0.96338340838695502</v>
      </c>
      <c r="L10035" s="111">
        <v>0</v>
      </c>
      <c r="M10035" s="111">
        <v>1.2448711246839999E-7</v>
      </c>
      <c r="N10035" s="112">
        <f t="shared" si="313"/>
        <v>-0.96338328389984251</v>
      </c>
    </row>
    <row r="10036" spans="1:14" x14ac:dyDescent="0.25">
      <c r="A10036" s="111" t="s">
        <v>857</v>
      </c>
      <c r="B10036" s="111">
        <f>INDEX(kommuner!C:C,MATCH(_xlfn.NUMBERVALUE(A10036),kommuner!B:B,0))</f>
        <v>1525</v>
      </c>
      <c r="C10036" s="111" t="s">
        <v>121</v>
      </c>
      <c r="D10036" s="111" t="s">
        <v>121</v>
      </c>
      <c r="E10036" s="111" t="s">
        <v>123</v>
      </c>
      <c r="F10036" s="111" t="s">
        <v>139</v>
      </c>
      <c r="G10036" s="111" t="s">
        <v>139</v>
      </c>
      <c r="H10036" s="111" t="s">
        <v>139</v>
      </c>
      <c r="I10036" s="111" t="s">
        <v>139</v>
      </c>
      <c r="J10036" t="str">
        <f t="shared" si="312"/>
        <v>1525BeiteOrganisk jord</v>
      </c>
      <c r="K10036" s="111">
        <v>12.077525935985037</v>
      </c>
      <c r="L10036" s="111">
        <v>1.6412500000000001</v>
      </c>
      <c r="M10036" s="111">
        <v>0</v>
      </c>
      <c r="N10036" s="112">
        <f t="shared" si="313"/>
        <v>13.718775935985036</v>
      </c>
    </row>
    <row r="10037" spans="1:14" x14ac:dyDescent="0.25">
      <c r="A10037" s="111" t="s">
        <v>857</v>
      </c>
      <c r="B10037" s="111">
        <f>INDEX(kommuner!C:C,MATCH(_xlfn.NUMBERVALUE(A10037),kommuner!B:B,0))</f>
        <v>1525</v>
      </c>
      <c r="C10037" s="111" t="s">
        <v>84</v>
      </c>
      <c r="D10037" s="111" t="s">
        <v>84</v>
      </c>
      <c r="E10037" s="111" t="s">
        <v>126</v>
      </c>
      <c r="F10037" s="111" t="s">
        <v>139</v>
      </c>
      <c r="G10037" s="111" t="s">
        <v>139</v>
      </c>
      <c r="H10037" s="111" t="s">
        <v>139</v>
      </c>
      <c r="I10037" s="111" t="s">
        <v>139</v>
      </c>
      <c r="J10037" t="str">
        <f t="shared" si="312"/>
        <v>1525Dyrket markMineraljord</v>
      </c>
      <c r="K10037" s="111">
        <v>-0.19151115197201224</v>
      </c>
      <c r="L10037" s="111">
        <v>0</v>
      </c>
      <c r="M10037" s="111">
        <v>0</v>
      </c>
      <c r="N10037" s="112">
        <f t="shared" si="313"/>
        <v>-0.19151115197201224</v>
      </c>
    </row>
    <row r="10038" spans="1:14" x14ac:dyDescent="0.25">
      <c r="A10038" s="111" t="s">
        <v>857</v>
      </c>
      <c r="B10038" s="111">
        <f>INDEX(kommuner!C:C,MATCH(_xlfn.NUMBERVALUE(A10038),kommuner!B:B,0))</f>
        <v>1525</v>
      </c>
      <c r="C10038" s="111" t="s">
        <v>84</v>
      </c>
      <c r="D10038" s="111" t="s">
        <v>84</v>
      </c>
      <c r="E10038" s="111" t="s">
        <v>123</v>
      </c>
      <c r="F10038" s="111" t="s">
        <v>139</v>
      </c>
      <c r="G10038" s="111" t="s">
        <v>139</v>
      </c>
      <c r="H10038" s="111" t="s">
        <v>139</v>
      </c>
      <c r="I10038" s="111" t="s">
        <v>139</v>
      </c>
      <c r="J10038" t="str">
        <f t="shared" si="312"/>
        <v>1525Dyrket markOrganisk jord</v>
      </c>
      <c r="K10038" s="111">
        <v>28.726149366675592</v>
      </c>
      <c r="L10038" s="111">
        <v>1.45625</v>
      </c>
      <c r="M10038" s="111">
        <v>0</v>
      </c>
      <c r="N10038" s="112">
        <f t="shared" si="313"/>
        <v>30.182399366675593</v>
      </c>
    </row>
    <row r="10039" spans="1:14" x14ac:dyDescent="0.25">
      <c r="A10039" s="111" t="s">
        <v>857</v>
      </c>
      <c r="B10039" s="111">
        <f>INDEX(kommuner!C:C,MATCH(_xlfn.NUMBERVALUE(A10039),kommuner!B:B,0))</f>
        <v>1525</v>
      </c>
      <c r="C10039" s="111" t="s">
        <v>127</v>
      </c>
      <c r="D10039" s="111" t="s">
        <v>127</v>
      </c>
      <c r="E10039" s="111" t="s">
        <v>126</v>
      </c>
      <c r="F10039" s="111" t="s">
        <v>172</v>
      </c>
      <c r="G10039" s="111" t="s">
        <v>180</v>
      </c>
      <c r="H10039" s="111" t="s">
        <v>172</v>
      </c>
      <c r="I10039" s="111" t="s">
        <v>180</v>
      </c>
      <c r="J10039" t="str">
        <f t="shared" si="312"/>
        <v>1525SkogMineraljordBarskogHøy</v>
      </c>
      <c r="K10039" s="111">
        <v>-6.422849649670499</v>
      </c>
      <c r="L10039" s="111">
        <v>0.85306406685236758</v>
      </c>
      <c r="M10039" s="111">
        <v>6.4056614999681585E-2</v>
      </c>
      <c r="N10039" s="112">
        <f t="shared" si="313"/>
        <v>-5.5057289678184498</v>
      </c>
    </row>
    <row r="10040" spans="1:14" x14ac:dyDescent="0.25">
      <c r="A10040" s="111" t="s">
        <v>857</v>
      </c>
      <c r="B10040" s="111">
        <f>INDEX(kommuner!C:C,MATCH(_xlfn.NUMBERVALUE(A10040),kommuner!B:B,0))</f>
        <v>1525</v>
      </c>
      <c r="C10040" s="111" t="s">
        <v>127</v>
      </c>
      <c r="D10040" s="111" t="s">
        <v>127</v>
      </c>
      <c r="E10040" s="111" t="s">
        <v>126</v>
      </c>
      <c r="F10040" s="111" t="s">
        <v>172</v>
      </c>
      <c r="G10040" s="111" t="s">
        <v>167</v>
      </c>
      <c r="H10040" s="111" t="s">
        <v>172</v>
      </c>
      <c r="I10040" s="111" t="s">
        <v>167</v>
      </c>
      <c r="J10040" t="str">
        <f t="shared" si="312"/>
        <v>1525SkogMineraljordBarskogImpediment</v>
      </c>
      <c r="K10040" s="111">
        <v>-0.94873102042732593</v>
      </c>
      <c r="L10040" s="111">
        <v>0.85306406685236758</v>
      </c>
      <c r="M10040" s="111">
        <v>6.3979989500968365E-2</v>
      </c>
      <c r="N10040" s="112">
        <f t="shared" si="313"/>
        <v>-3.1686964073989993E-2</v>
      </c>
    </row>
    <row r="10041" spans="1:14" x14ac:dyDescent="0.25">
      <c r="A10041" s="111" t="s">
        <v>857</v>
      </c>
      <c r="B10041" s="111">
        <f>INDEX(kommuner!C:C,MATCH(_xlfn.NUMBERVALUE(A10041),kommuner!B:B,0))</f>
        <v>1525</v>
      </c>
      <c r="C10041" s="111" t="s">
        <v>127</v>
      </c>
      <c r="D10041" s="111" t="s">
        <v>127</v>
      </c>
      <c r="E10041" s="111" t="s">
        <v>126</v>
      </c>
      <c r="F10041" s="111" t="s">
        <v>172</v>
      </c>
      <c r="G10041" s="111" t="s">
        <v>190</v>
      </c>
      <c r="H10041" s="111" t="s">
        <v>172</v>
      </c>
      <c r="I10041" s="111" t="s">
        <v>190</v>
      </c>
      <c r="J10041" t="str">
        <f t="shared" si="312"/>
        <v>1525SkogMineraljordBarskogLav</v>
      </c>
      <c r="K10041" s="111">
        <v>-0.862084627791601</v>
      </c>
      <c r="L10041" s="111">
        <v>0.85306406685236758</v>
      </c>
      <c r="M10041" s="111">
        <v>6.3979989500968365E-2</v>
      </c>
      <c r="N10041" s="112">
        <f t="shared" si="313"/>
        <v>5.4959428561734941E-2</v>
      </c>
    </row>
    <row r="10042" spans="1:14" x14ac:dyDescent="0.25">
      <c r="A10042" s="111" t="s">
        <v>857</v>
      </c>
      <c r="B10042" s="111">
        <f>INDEX(kommuner!C:C,MATCH(_xlfn.NUMBERVALUE(A10042),kommuner!B:B,0))</f>
        <v>1525</v>
      </c>
      <c r="C10042" s="111" t="s">
        <v>127</v>
      </c>
      <c r="D10042" s="111" t="s">
        <v>127</v>
      </c>
      <c r="E10042" s="111" t="s">
        <v>126</v>
      </c>
      <c r="F10042" s="111" t="s">
        <v>172</v>
      </c>
      <c r="G10042" s="111" t="s">
        <v>173</v>
      </c>
      <c r="H10042" s="111" t="s">
        <v>172</v>
      </c>
      <c r="I10042" s="111" t="s">
        <v>173</v>
      </c>
      <c r="J10042" t="str">
        <f t="shared" si="312"/>
        <v>1525SkogMineraljordBarskogMiddels</v>
      </c>
      <c r="K10042" s="111">
        <v>-3.6406993276041288</v>
      </c>
      <c r="L10042" s="111">
        <v>0.85306406685236758</v>
      </c>
      <c r="M10042" s="111">
        <v>6.4056614999681585E-2</v>
      </c>
      <c r="N10042" s="112">
        <f t="shared" si="313"/>
        <v>-2.7235786457520796</v>
      </c>
    </row>
    <row r="10043" spans="1:14" x14ac:dyDescent="0.25">
      <c r="A10043" s="111" t="s">
        <v>857</v>
      </c>
      <c r="B10043" s="111">
        <f>INDEX(kommuner!C:C,MATCH(_xlfn.NUMBERVALUE(A10043),kommuner!B:B,0))</f>
        <v>1525</v>
      </c>
      <c r="C10043" s="111" t="s">
        <v>127</v>
      </c>
      <c r="D10043" s="111" t="s">
        <v>127</v>
      </c>
      <c r="E10043" s="111" t="s">
        <v>126</v>
      </c>
      <c r="F10043" s="111" t="s">
        <v>172</v>
      </c>
      <c r="G10043" s="111" t="s">
        <v>186</v>
      </c>
      <c r="H10043" s="111" t="s">
        <v>172</v>
      </c>
      <c r="I10043" s="111" t="s">
        <v>186</v>
      </c>
      <c r="J10043" t="str">
        <f t="shared" si="312"/>
        <v>1525SkogMineraljordBarskogSærs høy</v>
      </c>
      <c r="K10043" s="111">
        <v>0.12072674540874306</v>
      </c>
      <c r="L10043" s="111">
        <v>0.85306406685236758</v>
      </c>
      <c r="M10043" s="111">
        <v>6.4056614999681585E-2</v>
      </c>
      <c r="N10043" s="112">
        <f t="shared" si="313"/>
        <v>1.0378474272607923</v>
      </c>
    </row>
    <row r="10044" spans="1:14" x14ac:dyDescent="0.25">
      <c r="A10044" s="111" t="s">
        <v>857</v>
      </c>
      <c r="B10044" s="111">
        <f>INDEX(kommuner!C:C,MATCH(_xlfn.NUMBERVALUE(A10044),kommuner!B:B,0))</f>
        <v>1525</v>
      </c>
      <c r="C10044" s="111" t="s">
        <v>127</v>
      </c>
      <c r="D10044" s="111" t="s">
        <v>127</v>
      </c>
      <c r="E10044" s="111" t="s">
        <v>126</v>
      </c>
      <c r="F10044" s="111" t="s">
        <v>179</v>
      </c>
      <c r="G10044" s="111" t="s">
        <v>180</v>
      </c>
      <c r="H10044" s="111" t="s">
        <v>179</v>
      </c>
      <c r="I10044" s="111" t="s">
        <v>180</v>
      </c>
      <c r="J10044" t="str">
        <f t="shared" si="312"/>
        <v>1525SkogMineraljordBlandingsskogHøy</v>
      </c>
      <c r="K10044" s="111">
        <v>-7.1939050909469406</v>
      </c>
      <c r="L10044" s="111">
        <v>0.85306406685236758</v>
      </c>
      <c r="M10044" s="111">
        <v>6.3979989500968365E-2</v>
      </c>
      <c r="N10044" s="112">
        <f t="shared" si="313"/>
        <v>-6.2768610345936047</v>
      </c>
    </row>
    <row r="10045" spans="1:14" x14ac:dyDescent="0.25">
      <c r="A10045" s="111" t="s">
        <v>857</v>
      </c>
      <c r="B10045" s="111">
        <f>INDEX(kommuner!C:C,MATCH(_xlfn.NUMBERVALUE(A10045),kommuner!B:B,0))</f>
        <v>1525</v>
      </c>
      <c r="C10045" s="111" t="s">
        <v>127</v>
      </c>
      <c r="D10045" s="111" t="s">
        <v>127</v>
      </c>
      <c r="E10045" s="111" t="s">
        <v>126</v>
      </c>
      <c r="F10045" s="111" t="s">
        <v>179</v>
      </c>
      <c r="G10045" s="111" t="s">
        <v>167</v>
      </c>
      <c r="H10045" s="111" t="s">
        <v>179</v>
      </c>
      <c r="I10045" s="111" t="s">
        <v>167</v>
      </c>
      <c r="J10045" t="str">
        <f t="shared" si="312"/>
        <v>1525SkogMineraljordBlandingsskogImpediment</v>
      </c>
      <c r="K10045" s="111">
        <v>-1.0519587113170448</v>
      </c>
      <c r="L10045" s="111">
        <v>0.85306406685236758</v>
      </c>
      <c r="M10045" s="111">
        <v>6.3979989500968365E-2</v>
      </c>
      <c r="N10045" s="112">
        <f t="shared" si="313"/>
        <v>-0.13491465496370883</v>
      </c>
    </row>
    <row r="10046" spans="1:14" x14ac:dyDescent="0.25">
      <c r="A10046" s="111" t="s">
        <v>857</v>
      </c>
      <c r="B10046" s="111">
        <f>INDEX(kommuner!C:C,MATCH(_xlfn.NUMBERVALUE(A10046),kommuner!B:B,0))</f>
        <v>1525</v>
      </c>
      <c r="C10046" s="111" t="s">
        <v>127</v>
      </c>
      <c r="D10046" s="111" t="s">
        <v>127</v>
      </c>
      <c r="E10046" s="111" t="s">
        <v>126</v>
      </c>
      <c r="F10046" s="111" t="s">
        <v>179</v>
      </c>
      <c r="G10046" s="111" t="s">
        <v>190</v>
      </c>
      <c r="H10046" s="111" t="s">
        <v>179</v>
      </c>
      <c r="I10046" s="111" t="s">
        <v>190</v>
      </c>
      <c r="J10046" t="str">
        <f t="shared" si="312"/>
        <v>1525SkogMineraljordBlandingsskogLav</v>
      </c>
      <c r="K10046" s="111">
        <v>-1.7812179955424279</v>
      </c>
      <c r="L10046" s="111">
        <v>0.85306406685236758</v>
      </c>
      <c r="M10046" s="111">
        <v>6.3979989500968365E-2</v>
      </c>
      <c r="N10046" s="112">
        <f t="shared" si="313"/>
        <v>-0.86417393918909191</v>
      </c>
    </row>
    <row r="10047" spans="1:14" x14ac:dyDescent="0.25">
      <c r="A10047" s="111" t="s">
        <v>857</v>
      </c>
      <c r="B10047" s="111">
        <f>INDEX(kommuner!C:C,MATCH(_xlfn.NUMBERVALUE(A10047),kommuner!B:B,0))</f>
        <v>1525</v>
      </c>
      <c r="C10047" s="111" t="s">
        <v>127</v>
      </c>
      <c r="D10047" s="111" t="s">
        <v>127</v>
      </c>
      <c r="E10047" s="111" t="s">
        <v>126</v>
      </c>
      <c r="F10047" s="111" t="s">
        <v>179</v>
      </c>
      <c r="G10047" s="111" t="s">
        <v>173</v>
      </c>
      <c r="H10047" s="111" t="s">
        <v>179</v>
      </c>
      <c r="I10047" s="111" t="s">
        <v>173</v>
      </c>
      <c r="J10047" t="str">
        <f t="shared" si="312"/>
        <v>1525SkogMineraljordBlandingsskogMiddels</v>
      </c>
      <c r="K10047" s="111">
        <v>-3.4741824145851954</v>
      </c>
      <c r="L10047" s="111">
        <v>0.85306406685236758</v>
      </c>
      <c r="M10047" s="111">
        <v>6.3979989500968365E-2</v>
      </c>
      <c r="N10047" s="112">
        <f t="shared" si="313"/>
        <v>-2.5571383582318594</v>
      </c>
    </row>
    <row r="10048" spans="1:14" x14ac:dyDescent="0.25">
      <c r="A10048" s="111" t="s">
        <v>857</v>
      </c>
      <c r="B10048" s="111">
        <f>INDEX(kommuner!C:C,MATCH(_xlfn.NUMBERVALUE(A10048),kommuner!B:B,0))</f>
        <v>1525</v>
      </c>
      <c r="C10048" s="111" t="s">
        <v>127</v>
      </c>
      <c r="D10048" s="111" t="s">
        <v>127</v>
      </c>
      <c r="E10048" s="111" t="s">
        <v>126</v>
      </c>
      <c r="F10048" s="111" t="s">
        <v>179</v>
      </c>
      <c r="G10048" s="111" t="s">
        <v>186</v>
      </c>
      <c r="H10048" s="111" t="s">
        <v>179</v>
      </c>
      <c r="I10048" s="111" t="s">
        <v>186</v>
      </c>
      <c r="J10048" t="str">
        <f t="shared" si="312"/>
        <v>1525SkogMineraljordBlandingsskogSærs høy</v>
      </c>
      <c r="K10048" s="111">
        <v>-2.9395925245326562</v>
      </c>
      <c r="L10048" s="111">
        <v>0.85306406685236758</v>
      </c>
      <c r="M10048" s="111">
        <v>6.3979989500968365E-2</v>
      </c>
      <c r="N10048" s="112">
        <f t="shared" si="313"/>
        <v>-2.0225484681793202</v>
      </c>
    </row>
    <row r="10049" spans="1:14" x14ac:dyDescent="0.25">
      <c r="A10049" s="111" t="s">
        <v>857</v>
      </c>
      <c r="B10049" s="111">
        <f>INDEX(kommuner!C:C,MATCH(_xlfn.NUMBERVALUE(A10049),kommuner!B:B,0))</f>
        <v>1525</v>
      </c>
      <c r="C10049" s="111" t="s">
        <v>127</v>
      </c>
      <c r="D10049" s="111" t="s">
        <v>127</v>
      </c>
      <c r="E10049" s="111" t="s">
        <v>126</v>
      </c>
      <c r="F10049" s="111" t="s">
        <v>185</v>
      </c>
      <c r="G10049" s="111" t="s">
        <v>180</v>
      </c>
      <c r="H10049" s="111" t="s">
        <v>185</v>
      </c>
      <c r="I10049" s="111" t="s">
        <v>180</v>
      </c>
      <c r="J10049" t="str">
        <f t="shared" si="312"/>
        <v>1525SkogMineraljordLauvskogHøy</v>
      </c>
      <c r="K10049" s="111">
        <v>-3.9961118073383664</v>
      </c>
      <c r="L10049" s="111">
        <v>0.85306406685236758</v>
      </c>
      <c r="M10049" s="111">
        <v>6.3979989500968365E-2</v>
      </c>
      <c r="N10049" s="112">
        <f t="shared" si="313"/>
        <v>-3.0790677509850304</v>
      </c>
    </row>
    <row r="10050" spans="1:14" x14ac:dyDescent="0.25">
      <c r="A10050" s="111" t="s">
        <v>857</v>
      </c>
      <c r="B10050" s="111">
        <f>INDEX(kommuner!C:C,MATCH(_xlfn.NUMBERVALUE(A10050),kommuner!B:B,0))</f>
        <v>1525</v>
      </c>
      <c r="C10050" s="111" t="s">
        <v>127</v>
      </c>
      <c r="D10050" s="111" t="s">
        <v>127</v>
      </c>
      <c r="E10050" s="111" t="s">
        <v>126</v>
      </c>
      <c r="F10050" s="111" t="s">
        <v>185</v>
      </c>
      <c r="G10050" s="111" t="s">
        <v>167</v>
      </c>
      <c r="H10050" s="111" t="s">
        <v>185</v>
      </c>
      <c r="I10050" s="111" t="s">
        <v>167</v>
      </c>
      <c r="J10050" t="str">
        <f t="shared" si="312"/>
        <v>1525SkogMineraljordLauvskogImpediment</v>
      </c>
      <c r="K10050" s="111">
        <v>-1.0417316356348201</v>
      </c>
      <c r="L10050" s="111">
        <v>0.85306406685236758</v>
      </c>
      <c r="M10050" s="111">
        <v>6.3979989500968365E-2</v>
      </c>
      <c r="N10050" s="112">
        <f t="shared" si="313"/>
        <v>-0.12468757928148413</v>
      </c>
    </row>
    <row r="10051" spans="1:14" x14ac:dyDescent="0.25">
      <c r="A10051" s="111" t="s">
        <v>857</v>
      </c>
      <c r="B10051" s="111">
        <f>INDEX(kommuner!C:C,MATCH(_xlfn.NUMBERVALUE(A10051),kommuner!B:B,0))</f>
        <v>1525</v>
      </c>
      <c r="C10051" s="111" t="s">
        <v>127</v>
      </c>
      <c r="D10051" s="111" t="s">
        <v>127</v>
      </c>
      <c r="E10051" s="111" t="s">
        <v>126</v>
      </c>
      <c r="F10051" s="111" t="s">
        <v>185</v>
      </c>
      <c r="G10051" s="111" t="s">
        <v>190</v>
      </c>
      <c r="H10051" s="111" t="s">
        <v>185</v>
      </c>
      <c r="I10051" s="111" t="s">
        <v>190</v>
      </c>
      <c r="J10051" t="str">
        <f t="shared" ref="J10051:J10114" si="314">B10051&amp;C10051&amp;E10051&amp;IF(C10051="Skog",F10051&amp;G10051,"")</f>
        <v>1525SkogMineraljordLauvskogLav</v>
      </c>
      <c r="K10051" s="111">
        <v>-8.9748170935426599E-2</v>
      </c>
      <c r="L10051" s="111">
        <v>0.85306406685236758</v>
      </c>
      <c r="M10051" s="111">
        <v>6.3979989500968365E-2</v>
      </c>
      <c r="N10051" s="112">
        <f t="shared" ref="N10051:N10114" si="315">SUM(K10051:M10051)</f>
        <v>0.82729588541790933</v>
      </c>
    </row>
    <row r="10052" spans="1:14" x14ac:dyDescent="0.25">
      <c r="A10052" s="111" t="s">
        <v>857</v>
      </c>
      <c r="B10052" s="111">
        <f>INDEX(kommuner!C:C,MATCH(_xlfn.NUMBERVALUE(A10052),kommuner!B:B,0))</f>
        <v>1525</v>
      </c>
      <c r="C10052" s="111" t="s">
        <v>127</v>
      </c>
      <c r="D10052" s="111" t="s">
        <v>127</v>
      </c>
      <c r="E10052" s="111" t="s">
        <v>126</v>
      </c>
      <c r="F10052" s="111" t="s">
        <v>185</v>
      </c>
      <c r="G10052" s="111" t="s">
        <v>173</v>
      </c>
      <c r="H10052" s="111" t="s">
        <v>185</v>
      </c>
      <c r="I10052" s="111" t="s">
        <v>173</v>
      </c>
      <c r="J10052" t="str">
        <f t="shared" si="314"/>
        <v>1525SkogMineraljordLauvskogMiddels</v>
      </c>
      <c r="K10052" s="111">
        <v>-2.4407766010203638</v>
      </c>
      <c r="L10052" s="111">
        <v>0.85306406685236758</v>
      </c>
      <c r="M10052" s="111">
        <v>6.3979989500968365E-2</v>
      </c>
      <c r="N10052" s="112">
        <f t="shared" si="315"/>
        <v>-1.523732544667028</v>
      </c>
    </row>
    <row r="10053" spans="1:14" x14ac:dyDescent="0.25">
      <c r="A10053" s="111" t="s">
        <v>857</v>
      </c>
      <c r="B10053" s="111">
        <f>INDEX(kommuner!C:C,MATCH(_xlfn.NUMBERVALUE(A10053),kommuner!B:B,0))</f>
        <v>1525</v>
      </c>
      <c r="C10053" s="111" t="s">
        <v>127</v>
      </c>
      <c r="D10053" s="111" t="s">
        <v>127</v>
      </c>
      <c r="E10053" s="111" t="s">
        <v>126</v>
      </c>
      <c r="F10053" s="111" t="s">
        <v>185</v>
      </c>
      <c r="G10053" s="111" t="s">
        <v>186</v>
      </c>
      <c r="H10053" s="111" t="s">
        <v>185</v>
      </c>
      <c r="I10053" s="111" t="s">
        <v>186</v>
      </c>
      <c r="J10053" t="str">
        <f t="shared" si="314"/>
        <v>1525SkogMineraljordLauvskogSærs høy</v>
      </c>
      <c r="K10053" s="111">
        <v>-3.6560473259425113</v>
      </c>
      <c r="L10053" s="111">
        <v>0.85306406685236758</v>
      </c>
      <c r="M10053" s="111">
        <v>6.3979989500968365E-2</v>
      </c>
      <c r="N10053" s="112">
        <f t="shared" si="315"/>
        <v>-2.7390032695891753</v>
      </c>
    </row>
    <row r="10054" spans="1:14" x14ac:dyDescent="0.25">
      <c r="A10054" s="111" t="s">
        <v>857</v>
      </c>
      <c r="B10054" s="111">
        <f>INDEX(kommuner!C:C,MATCH(_xlfn.NUMBERVALUE(A10054),kommuner!B:B,0))</f>
        <v>1525</v>
      </c>
      <c r="C10054" s="111" t="s">
        <v>127</v>
      </c>
      <c r="D10054" s="111" t="s">
        <v>127</v>
      </c>
      <c r="E10054" s="111" t="s">
        <v>123</v>
      </c>
      <c r="F10054" s="111" t="s">
        <v>172</v>
      </c>
      <c r="G10054" s="111" t="s">
        <v>180</v>
      </c>
      <c r="H10054" s="111" t="s">
        <v>172</v>
      </c>
      <c r="I10054" s="111" t="s">
        <v>180</v>
      </c>
      <c r="J10054" t="str">
        <f t="shared" si="314"/>
        <v>1525SkogOrganisk jordBarskogHøy</v>
      </c>
      <c r="K10054" s="111">
        <v>-2.5184559031994138</v>
      </c>
      <c r="L10054" s="111">
        <v>0.92784825435236762</v>
      </c>
      <c r="M10054" s="111">
        <v>0.46518126042825314</v>
      </c>
      <c r="N10054" s="112">
        <f t="shared" si="315"/>
        <v>-1.1254263884187932</v>
      </c>
    </row>
    <row r="10055" spans="1:14" x14ac:dyDescent="0.25">
      <c r="A10055" s="111" t="s">
        <v>857</v>
      </c>
      <c r="B10055" s="111">
        <f>INDEX(kommuner!C:C,MATCH(_xlfn.NUMBERVALUE(A10055),kommuner!B:B,0))</f>
        <v>1525</v>
      </c>
      <c r="C10055" s="111" t="s">
        <v>127</v>
      </c>
      <c r="D10055" s="111" t="s">
        <v>127</v>
      </c>
      <c r="E10055" s="111" t="s">
        <v>123</v>
      </c>
      <c r="F10055" s="111" t="s">
        <v>172</v>
      </c>
      <c r="G10055" s="111" t="s">
        <v>167</v>
      </c>
      <c r="H10055" s="111" t="s">
        <v>172</v>
      </c>
      <c r="I10055" s="111" t="s">
        <v>167</v>
      </c>
      <c r="J10055" t="str">
        <f t="shared" si="314"/>
        <v>1525SkogOrganisk jordBarskogImpediment</v>
      </c>
      <c r="K10055" s="111">
        <v>-0.17137422385314094</v>
      </c>
      <c r="L10055" s="111">
        <v>0.92784825435236762</v>
      </c>
      <c r="M10055" s="111">
        <v>0.46510463492953991</v>
      </c>
      <c r="N10055" s="112">
        <f t="shared" si="315"/>
        <v>1.2215786654287666</v>
      </c>
    </row>
    <row r="10056" spans="1:14" x14ac:dyDescent="0.25">
      <c r="A10056" s="111" t="s">
        <v>857</v>
      </c>
      <c r="B10056" s="111">
        <f>INDEX(kommuner!C:C,MATCH(_xlfn.NUMBERVALUE(A10056),kommuner!B:B,0))</f>
        <v>1525</v>
      </c>
      <c r="C10056" s="111" t="s">
        <v>127</v>
      </c>
      <c r="D10056" s="111" t="s">
        <v>127</v>
      </c>
      <c r="E10056" s="111" t="s">
        <v>123</v>
      </c>
      <c r="F10056" s="111" t="s">
        <v>172</v>
      </c>
      <c r="G10056" s="111" t="s">
        <v>190</v>
      </c>
      <c r="H10056" s="111" t="s">
        <v>172</v>
      </c>
      <c r="I10056" s="111" t="s">
        <v>190</v>
      </c>
      <c r="J10056" t="str">
        <f t="shared" si="314"/>
        <v>1525SkogOrganisk jordBarskogLav</v>
      </c>
      <c r="K10056" s="111">
        <v>-0.50666953101693391</v>
      </c>
      <c r="L10056" s="111">
        <v>0.92784825435236762</v>
      </c>
      <c r="M10056" s="111">
        <v>0.46510463492953991</v>
      </c>
      <c r="N10056" s="112">
        <f t="shared" si="315"/>
        <v>0.88628335826497362</v>
      </c>
    </row>
    <row r="10057" spans="1:14" x14ac:dyDescent="0.25">
      <c r="A10057" s="111" t="s">
        <v>857</v>
      </c>
      <c r="B10057" s="111">
        <f>INDEX(kommuner!C:C,MATCH(_xlfn.NUMBERVALUE(A10057),kommuner!B:B,0))</f>
        <v>1525</v>
      </c>
      <c r="C10057" s="111" t="s">
        <v>127</v>
      </c>
      <c r="D10057" s="111" t="s">
        <v>127</v>
      </c>
      <c r="E10057" s="111" t="s">
        <v>123</v>
      </c>
      <c r="F10057" s="111" t="s">
        <v>172</v>
      </c>
      <c r="G10057" s="111" t="s">
        <v>173</v>
      </c>
      <c r="H10057" s="111" t="s">
        <v>172</v>
      </c>
      <c r="I10057" s="111" t="s">
        <v>173</v>
      </c>
      <c r="J10057" t="str">
        <f t="shared" si="314"/>
        <v>1525SkogOrganisk jordBarskogMiddels</v>
      </c>
      <c r="K10057" s="111">
        <v>-1.5571490961494638</v>
      </c>
      <c r="L10057" s="111">
        <v>0.92784825435236762</v>
      </c>
      <c r="M10057" s="111">
        <v>0.46518126042825314</v>
      </c>
      <c r="N10057" s="112">
        <f t="shared" si="315"/>
        <v>-0.16411958136884308</v>
      </c>
    </row>
    <row r="10058" spans="1:14" x14ac:dyDescent="0.25">
      <c r="A10058" s="111" t="s">
        <v>857</v>
      </c>
      <c r="B10058" s="111">
        <f>INDEX(kommuner!C:C,MATCH(_xlfn.NUMBERVALUE(A10058),kommuner!B:B,0))</f>
        <v>1525</v>
      </c>
      <c r="C10058" s="111" t="s">
        <v>127</v>
      </c>
      <c r="D10058" s="111" t="s">
        <v>127</v>
      </c>
      <c r="E10058" s="111" t="s">
        <v>123</v>
      </c>
      <c r="F10058" s="111" t="s">
        <v>172</v>
      </c>
      <c r="G10058" s="111" t="s">
        <v>186</v>
      </c>
      <c r="H10058" s="111" t="s">
        <v>172</v>
      </c>
      <c r="I10058" s="111" t="s">
        <v>186</v>
      </c>
      <c r="J10058" t="str">
        <f t="shared" si="314"/>
        <v>1525SkogOrganisk jordBarskogSærs høy</v>
      </c>
      <c r="K10058" s="111">
        <v>2.5548655235722699</v>
      </c>
      <c r="L10058" s="111">
        <v>0.92784825435236762</v>
      </c>
      <c r="M10058" s="111">
        <v>0.46518126042825314</v>
      </c>
      <c r="N10058" s="112">
        <f t="shared" si="315"/>
        <v>3.9478950383528906</v>
      </c>
    </row>
    <row r="10059" spans="1:14" x14ac:dyDescent="0.25">
      <c r="A10059" s="111" t="s">
        <v>857</v>
      </c>
      <c r="B10059" s="111">
        <f>INDEX(kommuner!C:C,MATCH(_xlfn.NUMBERVALUE(A10059),kommuner!B:B,0))</f>
        <v>1525</v>
      </c>
      <c r="C10059" s="111" t="s">
        <v>127</v>
      </c>
      <c r="D10059" s="111" t="s">
        <v>127</v>
      </c>
      <c r="E10059" s="111" t="s">
        <v>123</v>
      </c>
      <c r="F10059" s="111" t="s">
        <v>179</v>
      </c>
      <c r="G10059" s="111" t="s">
        <v>180</v>
      </c>
      <c r="H10059" s="111" t="s">
        <v>179</v>
      </c>
      <c r="I10059" s="111" t="s">
        <v>180</v>
      </c>
      <c r="J10059" t="str">
        <f t="shared" si="314"/>
        <v>1525SkogOrganisk jordBlandingsskogHøy</v>
      </c>
      <c r="K10059" s="111">
        <v>-5.5554344456832343</v>
      </c>
      <c r="L10059" s="111">
        <v>0.92784825435236762</v>
      </c>
      <c r="M10059" s="111">
        <v>0.46510463492953991</v>
      </c>
      <c r="N10059" s="112">
        <f t="shared" si="315"/>
        <v>-4.1624815564013264</v>
      </c>
    </row>
    <row r="10060" spans="1:14" x14ac:dyDescent="0.25">
      <c r="A10060" s="111" t="s">
        <v>857</v>
      </c>
      <c r="B10060" s="111">
        <f>INDEX(kommuner!C:C,MATCH(_xlfn.NUMBERVALUE(A10060),kommuner!B:B,0))</f>
        <v>1525</v>
      </c>
      <c r="C10060" s="111" t="s">
        <v>127</v>
      </c>
      <c r="D10060" s="111" t="s">
        <v>127</v>
      </c>
      <c r="E10060" s="111" t="s">
        <v>123</v>
      </c>
      <c r="F10060" s="111" t="s">
        <v>179</v>
      </c>
      <c r="G10060" s="111" t="s">
        <v>167</v>
      </c>
      <c r="H10060" s="111" t="s">
        <v>179</v>
      </c>
      <c r="I10060" s="111" t="s">
        <v>167</v>
      </c>
      <c r="J10060" t="str">
        <f t="shared" si="314"/>
        <v>1525SkogOrganisk jordBlandingsskogImpediment</v>
      </c>
      <c r="K10060" s="111">
        <v>-0.28586344175800005</v>
      </c>
      <c r="L10060" s="111">
        <v>0.92784825435236762</v>
      </c>
      <c r="M10060" s="111">
        <v>0.46510463492953991</v>
      </c>
      <c r="N10060" s="112">
        <f t="shared" si="315"/>
        <v>1.1070894475239075</v>
      </c>
    </row>
    <row r="10061" spans="1:14" x14ac:dyDescent="0.25">
      <c r="A10061" s="111" t="s">
        <v>857</v>
      </c>
      <c r="B10061" s="111">
        <f>INDEX(kommuner!C:C,MATCH(_xlfn.NUMBERVALUE(A10061),kommuner!B:B,0))</f>
        <v>1525</v>
      </c>
      <c r="C10061" s="111" t="s">
        <v>127</v>
      </c>
      <c r="D10061" s="111" t="s">
        <v>127</v>
      </c>
      <c r="E10061" s="111" t="s">
        <v>123</v>
      </c>
      <c r="F10061" s="111" t="s">
        <v>179</v>
      </c>
      <c r="G10061" s="111" t="s">
        <v>190</v>
      </c>
      <c r="H10061" s="111" t="s">
        <v>179</v>
      </c>
      <c r="I10061" s="111" t="s">
        <v>190</v>
      </c>
      <c r="J10061" t="str">
        <f t="shared" si="314"/>
        <v>1525SkogOrganisk jordBlandingsskogLav</v>
      </c>
      <c r="K10061" s="111">
        <v>-1.2347339377887629</v>
      </c>
      <c r="L10061" s="111">
        <v>0.92784825435236762</v>
      </c>
      <c r="M10061" s="111">
        <v>0.46510463492953991</v>
      </c>
      <c r="N10061" s="112">
        <f t="shared" si="315"/>
        <v>0.15821895149314458</v>
      </c>
    </row>
    <row r="10062" spans="1:14" x14ac:dyDescent="0.25">
      <c r="A10062" s="111" t="s">
        <v>857</v>
      </c>
      <c r="B10062" s="111">
        <f>INDEX(kommuner!C:C,MATCH(_xlfn.NUMBERVALUE(A10062),kommuner!B:B,0))</f>
        <v>1525</v>
      </c>
      <c r="C10062" s="111" t="s">
        <v>127</v>
      </c>
      <c r="D10062" s="111" t="s">
        <v>127</v>
      </c>
      <c r="E10062" s="111" t="s">
        <v>123</v>
      </c>
      <c r="F10062" s="111" t="s">
        <v>179</v>
      </c>
      <c r="G10062" s="111" t="s">
        <v>173</v>
      </c>
      <c r="H10062" s="111" t="s">
        <v>179</v>
      </c>
      <c r="I10062" s="111" t="s">
        <v>173</v>
      </c>
      <c r="J10062" t="str">
        <f t="shared" si="314"/>
        <v>1525SkogOrganisk jordBlandingsskogMiddels</v>
      </c>
      <c r="K10062" s="111">
        <v>-2.4239591752717748</v>
      </c>
      <c r="L10062" s="111">
        <v>0.92784825435236762</v>
      </c>
      <c r="M10062" s="111">
        <v>0.46510463492953991</v>
      </c>
      <c r="N10062" s="112">
        <f t="shared" si="315"/>
        <v>-1.0310062859898674</v>
      </c>
    </row>
    <row r="10063" spans="1:14" x14ac:dyDescent="0.25">
      <c r="A10063" s="111" t="s">
        <v>857</v>
      </c>
      <c r="B10063" s="111">
        <f>INDEX(kommuner!C:C,MATCH(_xlfn.NUMBERVALUE(A10063),kommuner!B:B,0))</f>
        <v>1525</v>
      </c>
      <c r="C10063" s="111" t="s">
        <v>127</v>
      </c>
      <c r="D10063" s="111" t="s">
        <v>127</v>
      </c>
      <c r="E10063" s="111" t="s">
        <v>123</v>
      </c>
      <c r="F10063" s="111" t="s">
        <v>179</v>
      </c>
      <c r="G10063" s="111" t="s">
        <v>186</v>
      </c>
      <c r="H10063" s="111" t="s">
        <v>179</v>
      </c>
      <c r="I10063" s="111" t="s">
        <v>186</v>
      </c>
      <c r="J10063" t="str">
        <f t="shared" si="314"/>
        <v>1525SkogOrganisk jordBlandingsskogSærs høy</v>
      </c>
      <c r="K10063" s="111">
        <v>-1.5726115302258048</v>
      </c>
      <c r="L10063" s="111">
        <v>0.92784825435236762</v>
      </c>
      <c r="M10063" s="111">
        <v>0.46510463492953991</v>
      </c>
      <c r="N10063" s="112">
        <f t="shared" si="315"/>
        <v>-0.17965864094389727</v>
      </c>
    </row>
    <row r="10064" spans="1:14" x14ac:dyDescent="0.25">
      <c r="A10064" s="111" t="s">
        <v>857</v>
      </c>
      <c r="B10064" s="111">
        <f>INDEX(kommuner!C:C,MATCH(_xlfn.NUMBERVALUE(A10064),kommuner!B:B,0))</f>
        <v>1525</v>
      </c>
      <c r="C10064" s="111" t="s">
        <v>127</v>
      </c>
      <c r="D10064" s="111" t="s">
        <v>127</v>
      </c>
      <c r="E10064" s="111" t="s">
        <v>123</v>
      </c>
      <c r="F10064" s="111" t="s">
        <v>185</v>
      </c>
      <c r="G10064" s="111" t="s">
        <v>180</v>
      </c>
      <c r="H10064" s="111" t="s">
        <v>185</v>
      </c>
      <c r="I10064" s="111" t="s">
        <v>180</v>
      </c>
      <c r="J10064" t="str">
        <f t="shared" si="314"/>
        <v>1525SkogOrganisk jordLauvskogHøy</v>
      </c>
      <c r="K10064" s="111">
        <v>-1.9913688882377358</v>
      </c>
      <c r="L10064" s="111">
        <v>0.92784825435236762</v>
      </c>
      <c r="M10064" s="111">
        <v>0.46510463492953991</v>
      </c>
      <c r="N10064" s="112">
        <f t="shared" si="315"/>
        <v>-0.59841599895582831</v>
      </c>
    </row>
    <row r="10065" spans="1:14" x14ac:dyDescent="0.25">
      <c r="A10065" s="111" t="s">
        <v>857</v>
      </c>
      <c r="B10065" s="111">
        <f>INDEX(kommuner!C:C,MATCH(_xlfn.NUMBERVALUE(A10065),kommuner!B:B,0))</f>
        <v>1525</v>
      </c>
      <c r="C10065" s="111" t="s">
        <v>127</v>
      </c>
      <c r="D10065" s="111" t="s">
        <v>127</v>
      </c>
      <c r="E10065" s="111" t="s">
        <v>123</v>
      </c>
      <c r="F10065" s="111" t="s">
        <v>185</v>
      </c>
      <c r="G10065" s="111" t="s">
        <v>167</v>
      </c>
      <c r="H10065" s="111" t="s">
        <v>185</v>
      </c>
      <c r="I10065" s="111" t="s">
        <v>167</v>
      </c>
      <c r="J10065" t="str">
        <f t="shared" si="314"/>
        <v>1525SkogOrganisk jordLauvskogImpediment</v>
      </c>
      <c r="K10065" s="111">
        <v>0.35000626494250675</v>
      </c>
      <c r="L10065" s="111">
        <v>0.92784825435236762</v>
      </c>
      <c r="M10065" s="111">
        <v>0.46510463492953991</v>
      </c>
      <c r="N10065" s="112">
        <f t="shared" si="315"/>
        <v>1.7429591542244141</v>
      </c>
    </row>
    <row r="10066" spans="1:14" x14ac:dyDescent="0.25">
      <c r="A10066" s="111" t="s">
        <v>857</v>
      </c>
      <c r="B10066" s="111">
        <f>INDEX(kommuner!C:C,MATCH(_xlfn.NUMBERVALUE(A10066),kommuner!B:B,0))</f>
        <v>1525</v>
      </c>
      <c r="C10066" s="111" t="s">
        <v>127</v>
      </c>
      <c r="D10066" s="111" t="s">
        <v>127</v>
      </c>
      <c r="E10066" s="111" t="s">
        <v>123</v>
      </c>
      <c r="F10066" s="111" t="s">
        <v>185</v>
      </c>
      <c r="G10066" s="111" t="s">
        <v>190</v>
      </c>
      <c r="H10066" s="111" t="s">
        <v>185</v>
      </c>
      <c r="I10066" s="111" t="s">
        <v>190</v>
      </c>
      <c r="J10066" t="str">
        <f t="shared" si="314"/>
        <v>1525SkogOrganisk jordLauvskogLav</v>
      </c>
      <c r="K10066" s="111">
        <v>1.1144075558526714</v>
      </c>
      <c r="L10066" s="111">
        <v>0.92784825435236762</v>
      </c>
      <c r="M10066" s="111">
        <v>0.46510463492953991</v>
      </c>
      <c r="N10066" s="112">
        <f t="shared" si="315"/>
        <v>2.5073604451345788</v>
      </c>
    </row>
    <row r="10067" spans="1:14" x14ac:dyDescent="0.25">
      <c r="A10067" s="111" t="s">
        <v>857</v>
      </c>
      <c r="B10067" s="111">
        <f>INDEX(kommuner!C:C,MATCH(_xlfn.NUMBERVALUE(A10067),kommuner!B:B,0))</f>
        <v>1525</v>
      </c>
      <c r="C10067" s="111" t="s">
        <v>127</v>
      </c>
      <c r="D10067" s="111" t="s">
        <v>127</v>
      </c>
      <c r="E10067" s="111" t="s">
        <v>123</v>
      </c>
      <c r="F10067" s="111" t="s">
        <v>185</v>
      </c>
      <c r="G10067" s="111" t="s">
        <v>173</v>
      </c>
      <c r="H10067" s="111" t="s">
        <v>185</v>
      </c>
      <c r="I10067" s="111" t="s">
        <v>173</v>
      </c>
      <c r="J10067" t="str">
        <f t="shared" si="314"/>
        <v>1525SkogOrganisk jordLauvskogMiddels</v>
      </c>
      <c r="K10067" s="111">
        <v>-0.62664468270982987</v>
      </c>
      <c r="L10067" s="111">
        <v>0.92784825435236762</v>
      </c>
      <c r="M10067" s="111">
        <v>0.46510463492953991</v>
      </c>
      <c r="N10067" s="112">
        <f t="shared" si="315"/>
        <v>0.76630820657207765</v>
      </c>
    </row>
    <row r="10068" spans="1:14" x14ac:dyDescent="0.25">
      <c r="A10068" s="111" t="s">
        <v>857</v>
      </c>
      <c r="B10068" s="111">
        <f>INDEX(kommuner!C:C,MATCH(_xlfn.NUMBERVALUE(A10068),kommuner!B:B,0))</f>
        <v>1525</v>
      </c>
      <c r="C10068" s="111" t="s">
        <v>127</v>
      </c>
      <c r="D10068" s="111" t="s">
        <v>127</v>
      </c>
      <c r="E10068" s="111" t="s">
        <v>123</v>
      </c>
      <c r="F10068" s="111" t="s">
        <v>185</v>
      </c>
      <c r="G10068" s="111" t="s">
        <v>186</v>
      </c>
      <c r="H10068" s="111" t="s">
        <v>185</v>
      </c>
      <c r="I10068" s="111" t="s">
        <v>186</v>
      </c>
      <c r="J10068" t="str">
        <f t="shared" si="314"/>
        <v>1525SkogOrganisk jordLauvskogSærs høy</v>
      </c>
      <c r="K10068" s="111">
        <v>-1.8997279926091779</v>
      </c>
      <c r="L10068" s="111">
        <v>0.92784825435236762</v>
      </c>
      <c r="M10068" s="111">
        <v>0.46510463492953991</v>
      </c>
      <c r="N10068" s="112">
        <f t="shared" si="315"/>
        <v>-0.50677510332727038</v>
      </c>
    </row>
    <row r="10069" spans="1:14" x14ac:dyDescent="0.25">
      <c r="A10069" s="111" t="s">
        <v>857</v>
      </c>
      <c r="B10069" s="111">
        <f>INDEX(kommuner!C:C,MATCH(_xlfn.NUMBERVALUE(A10069),kommuner!B:B,0))</f>
        <v>1525</v>
      </c>
      <c r="C10069" s="111" t="s">
        <v>83</v>
      </c>
      <c r="D10069" s="111" t="s">
        <v>83</v>
      </c>
      <c r="E10069" s="111" t="s">
        <v>126</v>
      </c>
      <c r="F10069" s="111" t="s">
        <v>139</v>
      </c>
      <c r="G10069" s="111" t="s">
        <v>139</v>
      </c>
      <c r="H10069" s="111" t="s">
        <v>139</v>
      </c>
      <c r="I10069" s="111" t="s">
        <v>139</v>
      </c>
      <c r="J10069" t="str">
        <f t="shared" si="314"/>
        <v>1525Utbygd arealMineraljord</v>
      </c>
      <c r="K10069" s="111">
        <v>-0.30524336409547759</v>
      </c>
      <c r="L10069" s="111">
        <v>0</v>
      </c>
      <c r="M10069" s="111">
        <v>1.303047089454229E-2</v>
      </c>
      <c r="N10069" s="112">
        <f t="shared" si="315"/>
        <v>-0.2922128932009353</v>
      </c>
    </row>
    <row r="10070" spans="1:14" x14ac:dyDescent="0.25">
      <c r="A10070" s="111" t="s">
        <v>857</v>
      </c>
      <c r="B10070" s="111">
        <f>INDEX(kommuner!C:C,MATCH(_xlfn.NUMBERVALUE(A10070),kommuner!B:B,0))</f>
        <v>1525</v>
      </c>
      <c r="C10070" s="111" t="s">
        <v>83</v>
      </c>
      <c r="D10070" s="111" t="s">
        <v>83</v>
      </c>
      <c r="E10070" s="111" t="s">
        <v>123</v>
      </c>
      <c r="F10070" s="111" t="s">
        <v>139</v>
      </c>
      <c r="G10070" s="111" t="s">
        <v>139</v>
      </c>
      <c r="H10070" s="111" t="s">
        <v>139</v>
      </c>
      <c r="I10070" s="111" t="s">
        <v>139</v>
      </c>
      <c r="J10070" t="str">
        <f t="shared" si="314"/>
        <v>1525Utbygd arealOrganisk jord</v>
      </c>
      <c r="K10070" s="111">
        <v>29.011421395201612</v>
      </c>
      <c r="L10070" s="111">
        <v>0</v>
      </c>
      <c r="M10070" s="111">
        <v>1.303047089454229E-2</v>
      </c>
      <c r="N10070" s="112">
        <f t="shared" si="315"/>
        <v>29.024451866096154</v>
      </c>
    </row>
    <row r="10071" spans="1:14" x14ac:dyDescent="0.25">
      <c r="A10071" s="111" t="s">
        <v>857</v>
      </c>
      <c r="B10071" s="111">
        <f>INDEX(kommuner!C:C,MATCH(_xlfn.NUMBERVALUE(A10071),kommuner!B:B,0))</f>
        <v>1525</v>
      </c>
      <c r="C10071" s="111" t="s">
        <v>181</v>
      </c>
      <c r="D10071" s="111" t="s">
        <v>181</v>
      </c>
      <c r="E10071" s="111" t="s">
        <v>123</v>
      </c>
      <c r="F10071" s="111" t="s">
        <v>139</v>
      </c>
      <c r="G10071" s="111" t="s">
        <v>139</v>
      </c>
      <c r="H10071" s="111" t="s">
        <v>139</v>
      </c>
      <c r="I10071" s="111" t="s">
        <v>139</v>
      </c>
      <c r="J10071" t="str">
        <f t="shared" si="314"/>
        <v>1525Vann og myrOrganisk jord</v>
      </c>
      <c r="K10071" s="111">
        <v>-0.29766799726667431</v>
      </c>
      <c r="L10071" s="111">
        <v>0</v>
      </c>
      <c r="M10071" s="111">
        <v>0</v>
      </c>
      <c r="N10071" s="112">
        <f t="shared" si="315"/>
        <v>-0.29766799726667431</v>
      </c>
    </row>
    <row r="10072" spans="1:14" x14ac:dyDescent="0.25">
      <c r="A10072" s="111" t="s">
        <v>858</v>
      </c>
      <c r="B10072" s="111">
        <f>INDEX(kommuner!C:C,MATCH(_xlfn.NUMBERVALUE(A10072),kommuner!B:B,0))</f>
        <v>1578</v>
      </c>
      <c r="C10072" s="111" t="s">
        <v>82</v>
      </c>
      <c r="D10072" s="111" t="s">
        <v>82</v>
      </c>
      <c r="E10072" s="111" t="s">
        <v>126</v>
      </c>
      <c r="F10072" s="111" t="s">
        <v>139</v>
      </c>
      <c r="G10072" s="111" t="s">
        <v>139</v>
      </c>
      <c r="H10072" s="111" t="s">
        <v>139</v>
      </c>
      <c r="I10072" s="111" t="s">
        <v>139</v>
      </c>
      <c r="J10072" t="str">
        <f t="shared" si="314"/>
        <v>1578Annen utmarkMineraljord</v>
      </c>
      <c r="K10072" s="111">
        <v>-7.1122377479755403E-2</v>
      </c>
      <c r="L10072" s="111">
        <v>0</v>
      </c>
      <c r="M10072" s="111">
        <v>0</v>
      </c>
      <c r="N10072" s="112">
        <f t="shared" si="315"/>
        <v>-7.1122377479755403E-2</v>
      </c>
    </row>
    <row r="10073" spans="1:14" x14ac:dyDescent="0.25">
      <c r="A10073" s="111" t="s">
        <v>858</v>
      </c>
      <c r="B10073" s="111">
        <f>INDEX(kommuner!C:C,MATCH(_xlfn.NUMBERVALUE(A10073),kommuner!B:B,0))</f>
        <v>1578</v>
      </c>
      <c r="C10073" s="111" t="s">
        <v>121</v>
      </c>
      <c r="D10073" s="111" t="s">
        <v>121</v>
      </c>
      <c r="E10073" s="111" t="s">
        <v>126</v>
      </c>
      <c r="F10073" s="111" t="s">
        <v>139</v>
      </c>
      <c r="G10073" s="111" t="s">
        <v>139</v>
      </c>
      <c r="H10073" s="111" t="s">
        <v>139</v>
      </c>
      <c r="I10073" s="111" t="s">
        <v>139</v>
      </c>
      <c r="J10073" t="str">
        <f t="shared" si="314"/>
        <v>1578BeiteMineraljord</v>
      </c>
      <c r="K10073" s="111">
        <v>-0.96338340838695502</v>
      </c>
      <c r="L10073" s="111">
        <v>0</v>
      </c>
      <c r="M10073" s="111">
        <v>1.2448711246839999E-7</v>
      </c>
      <c r="N10073" s="112">
        <f t="shared" si="315"/>
        <v>-0.96338328389984251</v>
      </c>
    </row>
    <row r="10074" spans="1:14" x14ac:dyDescent="0.25">
      <c r="A10074" s="111" t="s">
        <v>858</v>
      </c>
      <c r="B10074" s="111">
        <f>INDEX(kommuner!C:C,MATCH(_xlfn.NUMBERVALUE(A10074),kommuner!B:B,0))</f>
        <v>1578</v>
      </c>
      <c r="C10074" s="111" t="s">
        <v>121</v>
      </c>
      <c r="D10074" s="111" t="s">
        <v>121</v>
      </c>
      <c r="E10074" s="111" t="s">
        <v>123</v>
      </c>
      <c r="F10074" s="111" t="s">
        <v>139</v>
      </c>
      <c r="G10074" s="111" t="s">
        <v>139</v>
      </c>
      <c r="H10074" s="111" t="s">
        <v>139</v>
      </c>
      <c r="I10074" s="111" t="s">
        <v>139</v>
      </c>
      <c r="J10074" t="str">
        <f t="shared" si="314"/>
        <v>1578BeiteOrganisk jord</v>
      </c>
      <c r="K10074" s="111">
        <v>12.077525935985037</v>
      </c>
      <c r="L10074" s="111">
        <v>1.6412500000000001</v>
      </c>
      <c r="M10074" s="111">
        <v>0</v>
      </c>
      <c r="N10074" s="112">
        <f t="shared" si="315"/>
        <v>13.718775935985036</v>
      </c>
    </row>
    <row r="10075" spans="1:14" x14ac:dyDescent="0.25">
      <c r="A10075" s="111" t="s">
        <v>858</v>
      </c>
      <c r="B10075" s="111">
        <f>INDEX(kommuner!C:C,MATCH(_xlfn.NUMBERVALUE(A10075),kommuner!B:B,0))</f>
        <v>1578</v>
      </c>
      <c r="C10075" s="111" t="s">
        <v>84</v>
      </c>
      <c r="D10075" s="111" t="s">
        <v>84</v>
      </c>
      <c r="E10075" s="111" t="s">
        <v>126</v>
      </c>
      <c r="F10075" s="111" t="s">
        <v>139</v>
      </c>
      <c r="G10075" s="111" t="s">
        <v>139</v>
      </c>
      <c r="H10075" s="111" t="s">
        <v>139</v>
      </c>
      <c r="I10075" s="111" t="s">
        <v>139</v>
      </c>
      <c r="J10075" t="str">
        <f t="shared" si="314"/>
        <v>1578Dyrket markMineraljord</v>
      </c>
      <c r="K10075" s="111">
        <v>-0.19151115197201224</v>
      </c>
      <c r="L10075" s="111">
        <v>0</v>
      </c>
      <c r="M10075" s="111">
        <v>0</v>
      </c>
      <c r="N10075" s="112">
        <f t="shared" si="315"/>
        <v>-0.19151115197201224</v>
      </c>
    </row>
    <row r="10076" spans="1:14" x14ac:dyDescent="0.25">
      <c r="A10076" s="111" t="s">
        <v>858</v>
      </c>
      <c r="B10076" s="111">
        <f>INDEX(kommuner!C:C,MATCH(_xlfn.NUMBERVALUE(A10076),kommuner!B:B,0))</f>
        <v>1578</v>
      </c>
      <c r="C10076" s="111" t="s">
        <v>84</v>
      </c>
      <c r="D10076" s="111" t="s">
        <v>84</v>
      </c>
      <c r="E10076" s="111" t="s">
        <v>123</v>
      </c>
      <c r="F10076" s="111" t="s">
        <v>139</v>
      </c>
      <c r="G10076" s="111" t="s">
        <v>139</v>
      </c>
      <c r="H10076" s="111" t="s">
        <v>139</v>
      </c>
      <c r="I10076" s="111" t="s">
        <v>139</v>
      </c>
      <c r="J10076" t="str">
        <f t="shared" si="314"/>
        <v>1578Dyrket markOrganisk jord</v>
      </c>
      <c r="K10076" s="111">
        <v>28.726149366675592</v>
      </c>
      <c r="L10076" s="111">
        <v>1.45625</v>
      </c>
      <c r="M10076" s="111">
        <v>0</v>
      </c>
      <c r="N10076" s="112">
        <f t="shared" si="315"/>
        <v>30.182399366675593</v>
      </c>
    </row>
    <row r="10077" spans="1:14" x14ac:dyDescent="0.25">
      <c r="A10077" s="111" t="s">
        <v>858</v>
      </c>
      <c r="B10077" s="111">
        <f>INDEX(kommuner!C:C,MATCH(_xlfn.NUMBERVALUE(A10077),kommuner!B:B,0))</f>
        <v>1578</v>
      </c>
      <c r="C10077" s="111" t="s">
        <v>127</v>
      </c>
      <c r="D10077" s="111" t="s">
        <v>127</v>
      </c>
      <c r="E10077" s="111" t="s">
        <v>126</v>
      </c>
      <c r="F10077" s="111" t="s">
        <v>172</v>
      </c>
      <c r="G10077" s="111" t="s">
        <v>180</v>
      </c>
      <c r="H10077" s="111" t="s">
        <v>172</v>
      </c>
      <c r="I10077" s="111" t="s">
        <v>180</v>
      </c>
      <c r="J10077" t="str">
        <f t="shared" si="314"/>
        <v>1578SkogMineraljordBarskogHøy</v>
      </c>
      <c r="K10077" s="111">
        <v>-6.422849649670499</v>
      </c>
      <c r="L10077" s="111">
        <v>0.85306406685236758</v>
      </c>
      <c r="M10077" s="111">
        <v>6.4056614999681585E-2</v>
      </c>
      <c r="N10077" s="112">
        <f t="shared" si="315"/>
        <v>-5.5057289678184498</v>
      </c>
    </row>
    <row r="10078" spans="1:14" x14ac:dyDescent="0.25">
      <c r="A10078" s="111" t="s">
        <v>858</v>
      </c>
      <c r="B10078" s="111">
        <f>INDEX(kommuner!C:C,MATCH(_xlfn.NUMBERVALUE(A10078),kommuner!B:B,0))</f>
        <v>1578</v>
      </c>
      <c r="C10078" s="111" t="s">
        <v>127</v>
      </c>
      <c r="D10078" s="111" t="s">
        <v>127</v>
      </c>
      <c r="E10078" s="111" t="s">
        <v>126</v>
      </c>
      <c r="F10078" s="111" t="s">
        <v>172</v>
      </c>
      <c r="G10078" s="111" t="s">
        <v>167</v>
      </c>
      <c r="H10078" s="111" t="s">
        <v>172</v>
      </c>
      <c r="I10078" s="111" t="s">
        <v>167</v>
      </c>
      <c r="J10078" t="str">
        <f t="shared" si="314"/>
        <v>1578SkogMineraljordBarskogImpediment</v>
      </c>
      <c r="K10078" s="111">
        <v>-0.94873102042732593</v>
      </c>
      <c r="L10078" s="111">
        <v>0.85306406685236758</v>
      </c>
      <c r="M10078" s="111">
        <v>6.3979989500968365E-2</v>
      </c>
      <c r="N10078" s="112">
        <f t="shared" si="315"/>
        <v>-3.1686964073989993E-2</v>
      </c>
    </row>
    <row r="10079" spans="1:14" x14ac:dyDescent="0.25">
      <c r="A10079" s="111" t="s">
        <v>858</v>
      </c>
      <c r="B10079" s="111">
        <f>INDEX(kommuner!C:C,MATCH(_xlfn.NUMBERVALUE(A10079),kommuner!B:B,0))</f>
        <v>1578</v>
      </c>
      <c r="C10079" s="111" t="s">
        <v>127</v>
      </c>
      <c r="D10079" s="111" t="s">
        <v>127</v>
      </c>
      <c r="E10079" s="111" t="s">
        <v>126</v>
      </c>
      <c r="F10079" s="111" t="s">
        <v>172</v>
      </c>
      <c r="G10079" s="111" t="s">
        <v>190</v>
      </c>
      <c r="H10079" s="111" t="s">
        <v>172</v>
      </c>
      <c r="I10079" s="111" t="s">
        <v>190</v>
      </c>
      <c r="J10079" t="str">
        <f t="shared" si="314"/>
        <v>1578SkogMineraljordBarskogLav</v>
      </c>
      <c r="K10079" s="111">
        <v>-0.862084627791601</v>
      </c>
      <c r="L10079" s="111">
        <v>0.85306406685236758</v>
      </c>
      <c r="M10079" s="111">
        <v>6.3979989500968365E-2</v>
      </c>
      <c r="N10079" s="112">
        <f t="shared" si="315"/>
        <v>5.4959428561734941E-2</v>
      </c>
    </row>
    <row r="10080" spans="1:14" x14ac:dyDescent="0.25">
      <c r="A10080" s="111" t="s">
        <v>858</v>
      </c>
      <c r="B10080" s="111">
        <f>INDEX(kommuner!C:C,MATCH(_xlfn.NUMBERVALUE(A10080),kommuner!B:B,0))</f>
        <v>1578</v>
      </c>
      <c r="C10080" s="111" t="s">
        <v>127</v>
      </c>
      <c r="D10080" s="111" t="s">
        <v>127</v>
      </c>
      <c r="E10080" s="111" t="s">
        <v>126</v>
      </c>
      <c r="F10080" s="111" t="s">
        <v>172</v>
      </c>
      <c r="G10080" s="111" t="s">
        <v>173</v>
      </c>
      <c r="H10080" s="111" t="s">
        <v>172</v>
      </c>
      <c r="I10080" s="111" t="s">
        <v>173</v>
      </c>
      <c r="J10080" t="str">
        <f t="shared" si="314"/>
        <v>1578SkogMineraljordBarskogMiddels</v>
      </c>
      <c r="K10080" s="111">
        <v>-3.6406993276041288</v>
      </c>
      <c r="L10080" s="111">
        <v>0.85306406685236758</v>
      </c>
      <c r="M10080" s="111">
        <v>6.4056614999681585E-2</v>
      </c>
      <c r="N10080" s="112">
        <f t="shared" si="315"/>
        <v>-2.7235786457520796</v>
      </c>
    </row>
    <row r="10081" spans="1:14" x14ac:dyDescent="0.25">
      <c r="A10081" s="111" t="s">
        <v>858</v>
      </c>
      <c r="B10081" s="111">
        <f>INDEX(kommuner!C:C,MATCH(_xlfn.NUMBERVALUE(A10081),kommuner!B:B,0))</f>
        <v>1578</v>
      </c>
      <c r="C10081" s="111" t="s">
        <v>127</v>
      </c>
      <c r="D10081" s="111" t="s">
        <v>127</v>
      </c>
      <c r="E10081" s="111" t="s">
        <v>126</v>
      </c>
      <c r="F10081" s="111" t="s">
        <v>172</v>
      </c>
      <c r="G10081" s="111" t="s">
        <v>186</v>
      </c>
      <c r="H10081" s="111" t="s">
        <v>172</v>
      </c>
      <c r="I10081" s="111" t="s">
        <v>186</v>
      </c>
      <c r="J10081" t="str">
        <f t="shared" si="314"/>
        <v>1578SkogMineraljordBarskogSærs høy</v>
      </c>
      <c r="K10081" s="111">
        <v>0.12072674540874306</v>
      </c>
      <c r="L10081" s="111">
        <v>0.85306406685236758</v>
      </c>
      <c r="M10081" s="111">
        <v>6.4056614999681585E-2</v>
      </c>
      <c r="N10081" s="112">
        <f t="shared" si="315"/>
        <v>1.0378474272607923</v>
      </c>
    </row>
    <row r="10082" spans="1:14" x14ac:dyDescent="0.25">
      <c r="A10082" s="111" t="s">
        <v>858</v>
      </c>
      <c r="B10082" s="111">
        <f>INDEX(kommuner!C:C,MATCH(_xlfn.NUMBERVALUE(A10082),kommuner!B:B,0))</f>
        <v>1578</v>
      </c>
      <c r="C10082" s="111" t="s">
        <v>127</v>
      </c>
      <c r="D10082" s="111" t="s">
        <v>127</v>
      </c>
      <c r="E10082" s="111" t="s">
        <v>126</v>
      </c>
      <c r="F10082" s="111" t="s">
        <v>179</v>
      </c>
      <c r="G10082" s="111" t="s">
        <v>180</v>
      </c>
      <c r="H10082" s="111" t="s">
        <v>179</v>
      </c>
      <c r="I10082" s="111" t="s">
        <v>180</v>
      </c>
      <c r="J10082" t="str">
        <f t="shared" si="314"/>
        <v>1578SkogMineraljordBlandingsskogHøy</v>
      </c>
      <c r="K10082" s="111">
        <v>-7.1939050909469406</v>
      </c>
      <c r="L10082" s="111">
        <v>0.85306406685236758</v>
      </c>
      <c r="M10082" s="111">
        <v>6.3979989500968365E-2</v>
      </c>
      <c r="N10082" s="112">
        <f t="shared" si="315"/>
        <v>-6.2768610345936047</v>
      </c>
    </row>
    <row r="10083" spans="1:14" x14ac:dyDescent="0.25">
      <c r="A10083" s="111" t="s">
        <v>858</v>
      </c>
      <c r="B10083" s="111">
        <f>INDEX(kommuner!C:C,MATCH(_xlfn.NUMBERVALUE(A10083),kommuner!B:B,0))</f>
        <v>1578</v>
      </c>
      <c r="C10083" s="111" t="s">
        <v>127</v>
      </c>
      <c r="D10083" s="111" t="s">
        <v>127</v>
      </c>
      <c r="E10083" s="111" t="s">
        <v>126</v>
      </c>
      <c r="F10083" s="111" t="s">
        <v>179</v>
      </c>
      <c r="G10083" s="111" t="s">
        <v>167</v>
      </c>
      <c r="H10083" s="111" t="s">
        <v>179</v>
      </c>
      <c r="I10083" s="111" t="s">
        <v>167</v>
      </c>
      <c r="J10083" t="str">
        <f t="shared" si="314"/>
        <v>1578SkogMineraljordBlandingsskogImpediment</v>
      </c>
      <c r="K10083" s="111">
        <v>-1.0519587113170448</v>
      </c>
      <c r="L10083" s="111">
        <v>0.85306406685236758</v>
      </c>
      <c r="M10083" s="111">
        <v>6.3979989500968365E-2</v>
      </c>
      <c r="N10083" s="112">
        <f t="shared" si="315"/>
        <v>-0.13491465496370883</v>
      </c>
    </row>
    <row r="10084" spans="1:14" x14ac:dyDescent="0.25">
      <c r="A10084" s="111" t="s">
        <v>858</v>
      </c>
      <c r="B10084" s="111">
        <f>INDEX(kommuner!C:C,MATCH(_xlfn.NUMBERVALUE(A10084),kommuner!B:B,0))</f>
        <v>1578</v>
      </c>
      <c r="C10084" s="111" t="s">
        <v>127</v>
      </c>
      <c r="D10084" s="111" t="s">
        <v>127</v>
      </c>
      <c r="E10084" s="111" t="s">
        <v>126</v>
      </c>
      <c r="F10084" s="111" t="s">
        <v>179</v>
      </c>
      <c r="G10084" s="111" t="s">
        <v>190</v>
      </c>
      <c r="H10084" s="111" t="s">
        <v>179</v>
      </c>
      <c r="I10084" s="111" t="s">
        <v>190</v>
      </c>
      <c r="J10084" t="str">
        <f t="shared" si="314"/>
        <v>1578SkogMineraljordBlandingsskogLav</v>
      </c>
      <c r="K10084" s="111">
        <v>-1.7812179955424279</v>
      </c>
      <c r="L10084" s="111">
        <v>0.85306406685236758</v>
      </c>
      <c r="M10084" s="111">
        <v>6.3979989500968365E-2</v>
      </c>
      <c r="N10084" s="112">
        <f t="shared" si="315"/>
        <v>-0.86417393918909191</v>
      </c>
    </row>
    <row r="10085" spans="1:14" x14ac:dyDescent="0.25">
      <c r="A10085" s="111" t="s">
        <v>858</v>
      </c>
      <c r="B10085" s="111">
        <f>INDEX(kommuner!C:C,MATCH(_xlfn.NUMBERVALUE(A10085),kommuner!B:B,0))</f>
        <v>1578</v>
      </c>
      <c r="C10085" s="111" t="s">
        <v>127</v>
      </c>
      <c r="D10085" s="111" t="s">
        <v>127</v>
      </c>
      <c r="E10085" s="111" t="s">
        <v>126</v>
      </c>
      <c r="F10085" s="111" t="s">
        <v>179</v>
      </c>
      <c r="G10085" s="111" t="s">
        <v>173</v>
      </c>
      <c r="H10085" s="111" t="s">
        <v>179</v>
      </c>
      <c r="I10085" s="111" t="s">
        <v>173</v>
      </c>
      <c r="J10085" t="str">
        <f t="shared" si="314"/>
        <v>1578SkogMineraljordBlandingsskogMiddels</v>
      </c>
      <c r="K10085" s="111">
        <v>-3.4741824145851954</v>
      </c>
      <c r="L10085" s="111">
        <v>0.85306406685236758</v>
      </c>
      <c r="M10085" s="111">
        <v>6.3979989500968365E-2</v>
      </c>
      <c r="N10085" s="112">
        <f t="shared" si="315"/>
        <v>-2.5571383582318594</v>
      </c>
    </row>
    <row r="10086" spans="1:14" x14ac:dyDescent="0.25">
      <c r="A10086" s="111" t="s">
        <v>858</v>
      </c>
      <c r="B10086" s="111">
        <f>INDEX(kommuner!C:C,MATCH(_xlfn.NUMBERVALUE(A10086),kommuner!B:B,0))</f>
        <v>1578</v>
      </c>
      <c r="C10086" s="111" t="s">
        <v>127</v>
      </c>
      <c r="D10086" s="111" t="s">
        <v>127</v>
      </c>
      <c r="E10086" s="111" t="s">
        <v>126</v>
      </c>
      <c r="F10086" s="111" t="s">
        <v>179</v>
      </c>
      <c r="G10086" s="111" t="s">
        <v>186</v>
      </c>
      <c r="H10086" s="111" t="s">
        <v>179</v>
      </c>
      <c r="I10086" s="111" t="s">
        <v>186</v>
      </c>
      <c r="J10086" t="str">
        <f t="shared" si="314"/>
        <v>1578SkogMineraljordBlandingsskogSærs høy</v>
      </c>
      <c r="K10086" s="111">
        <v>-2.9395925245326562</v>
      </c>
      <c r="L10086" s="111">
        <v>0.85306406685236758</v>
      </c>
      <c r="M10086" s="111">
        <v>6.3979989500968365E-2</v>
      </c>
      <c r="N10086" s="112">
        <f t="shared" si="315"/>
        <v>-2.0225484681793202</v>
      </c>
    </row>
    <row r="10087" spans="1:14" x14ac:dyDescent="0.25">
      <c r="A10087" s="111" t="s">
        <v>858</v>
      </c>
      <c r="B10087" s="111">
        <f>INDEX(kommuner!C:C,MATCH(_xlfn.NUMBERVALUE(A10087),kommuner!B:B,0))</f>
        <v>1578</v>
      </c>
      <c r="C10087" s="111" t="s">
        <v>127</v>
      </c>
      <c r="D10087" s="111" t="s">
        <v>127</v>
      </c>
      <c r="E10087" s="111" t="s">
        <v>126</v>
      </c>
      <c r="F10087" s="111" t="s">
        <v>185</v>
      </c>
      <c r="G10087" s="111" t="s">
        <v>180</v>
      </c>
      <c r="H10087" s="111" t="s">
        <v>185</v>
      </c>
      <c r="I10087" s="111" t="s">
        <v>180</v>
      </c>
      <c r="J10087" t="str">
        <f t="shared" si="314"/>
        <v>1578SkogMineraljordLauvskogHøy</v>
      </c>
      <c r="K10087" s="111">
        <v>-3.9961118073383664</v>
      </c>
      <c r="L10087" s="111">
        <v>0.85306406685236758</v>
      </c>
      <c r="M10087" s="111">
        <v>6.3979989500968365E-2</v>
      </c>
      <c r="N10087" s="112">
        <f t="shared" si="315"/>
        <v>-3.0790677509850304</v>
      </c>
    </row>
    <row r="10088" spans="1:14" x14ac:dyDescent="0.25">
      <c r="A10088" s="111" t="s">
        <v>858</v>
      </c>
      <c r="B10088" s="111">
        <f>INDEX(kommuner!C:C,MATCH(_xlfn.NUMBERVALUE(A10088),kommuner!B:B,0))</f>
        <v>1578</v>
      </c>
      <c r="C10088" s="111" t="s">
        <v>127</v>
      </c>
      <c r="D10088" s="111" t="s">
        <v>127</v>
      </c>
      <c r="E10088" s="111" t="s">
        <v>126</v>
      </c>
      <c r="F10088" s="111" t="s">
        <v>185</v>
      </c>
      <c r="G10088" s="111" t="s">
        <v>167</v>
      </c>
      <c r="H10088" s="111" t="s">
        <v>185</v>
      </c>
      <c r="I10088" s="111" t="s">
        <v>167</v>
      </c>
      <c r="J10088" t="str">
        <f t="shared" si="314"/>
        <v>1578SkogMineraljordLauvskogImpediment</v>
      </c>
      <c r="K10088" s="111">
        <v>-1.0417316356348201</v>
      </c>
      <c r="L10088" s="111">
        <v>0.85306406685236758</v>
      </c>
      <c r="M10088" s="111">
        <v>6.3979989500968365E-2</v>
      </c>
      <c r="N10088" s="112">
        <f t="shared" si="315"/>
        <v>-0.12468757928148413</v>
      </c>
    </row>
    <row r="10089" spans="1:14" x14ac:dyDescent="0.25">
      <c r="A10089" s="111" t="s">
        <v>858</v>
      </c>
      <c r="B10089" s="111">
        <f>INDEX(kommuner!C:C,MATCH(_xlfn.NUMBERVALUE(A10089),kommuner!B:B,0))</f>
        <v>1578</v>
      </c>
      <c r="C10089" s="111" t="s">
        <v>127</v>
      </c>
      <c r="D10089" s="111" t="s">
        <v>127</v>
      </c>
      <c r="E10089" s="111" t="s">
        <v>126</v>
      </c>
      <c r="F10089" s="111" t="s">
        <v>185</v>
      </c>
      <c r="G10089" s="111" t="s">
        <v>190</v>
      </c>
      <c r="H10089" s="111" t="s">
        <v>185</v>
      </c>
      <c r="I10089" s="111" t="s">
        <v>190</v>
      </c>
      <c r="J10089" t="str">
        <f t="shared" si="314"/>
        <v>1578SkogMineraljordLauvskogLav</v>
      </c>
      <c r="K10089" s="111">
        <v>-8.9748170935426599E-2</v>
      </c>
      <c r="L10089" s="111">
        <v>0.85306406685236758</v>
      </c>
      <c r="M10089" s="111">
        <v>6.3979989500968365E-2</v>
      </c>
      <c r="N10089" s="112">
        <f t="shared" si="315"/>
        <v>0.82729588541790933</v>
      </c>
    </row>
    <row r="10090" spans="1:14" x14ac:dyDescent="0.25">
      <c r="A10090" s="111" t="s">
        <v>858</v>
      </c>
      <c r="B10090" s="111">
        <f>INDEX(kommuner!C:C,MATCH(_xlfn.NUMBERVALUE(A10090),kommuner!B:B,0))</f>
        <v>1578</v>
      </c>
      <c r="C10090" s="111" t="s">
        <v>127</v>
      </c>
      <c r="D10090" s="111" t="s">
        <v>127</v>
      </c>
      <c r="E10090" s="111" t="s">
        <v>126</v>
      </c>
      <c r="F10090" s="111" t="s">
        <v>185</v>
      </c>
      <c r="G10090" s="111" t="s">
        <v>173</v>
      </c>
      <c r="H10090" s="111" t="s">
        <v>185</v>
      </c>
      <c r="I10090" s="111" t="s">
        <v>173</v>
      </c>
      <c r="J10090" t="str">
        <f t="shared" si="314"/>
        <v>1578SkogMineraljordLauvskogMiddels</v>
      </c>
      <c r="K10090" s="111">
        <v>-2.4407766010203638</v>
      </c>
      <c r="L10090" s="111">
        <v>0.85306406685236758</v>
      </c>
      <c r="M10090" s="111">
        <v>6.3979989500968365E-2</v>
      </c>
      <c r="N10090" s="112">
        <f t="shared" si="315"/>
        <v>-1.523732544667028</v>
      </c>
    </row>
    <row r="10091" spans="1:14" x14ac:dyDescent="0.25">
      <c r="A10091" s="111" t="s">
        <v>858</v>
      </c>
      <c r="B10091" s="111">
        <f>INDEX(kommuner!C:C,MATCH(_xlfn.NUMBERVALUE(A10091),kommuner!B:B,0))</f>
        <v>1578</v>
      </c>
      <c r="C10091" s="111" t="s">
        <v>127</v>
      </c>
      <c r="D10091" s="111" t="s">
        <v>127</v>
      </c>
      <c r="E10091" s="111" t="s">
        <v>126</v>
      </c>
      <c r="F10091" s="111" t="s">
        <v>185</v>
      </c>
      <c r="G10091" s="111" t="s">
        <v>186</v>
      </c>
      <c r="H10091" s="111" t="s">
        <v>185</v>
      </c>
      <c r="I10091" s="111" t="s">
        <v>186</v>
      </c>
      <c r="J10091" t="str">
        <f t="shared" si="314"/>
        <v>1578SkogMineraljordLauvskogSærs høy</v>
      </c>
      <c r="K10091" s="111">
        <v>-3.6560473259425113</v>
      </c>
      <c r="L10091" s="111">
        <v>0.85306406685236758</v>
      </c>
      <c r="M10091" s="111">
        <v>6.3979989500968365E-2</v>
      </c>
      <c r="N10091" s="112">
        <f t="shared" si="315"/>
        <v>-2.7390032695891753</v>
      </c>
    </row>
    <row r="10092" spans="1:14" x14ac:dyDescent="0.25">
      <c r="A10092" s="111" t="s">
        <v>858</v>
      </c>
      <c r="B10092" s="111">
        <f>INDEX(kommuner!C:C,MATCH(_xlfn.NUMBERVALUE(A10092),kommuner!B:B,0))</f>
        <v>1578</v>
      </c>
      <c r="C10092" s="111" t="s">
        <v>127</v>
      </c>
      <c r="D10092" s="111" t="s">
        <v>127</v>
      </c>
      <c r="E10092" s="111" t="s">
        <v>123</v>
      </c>
      <c r="F10092" s="111" t="s">
        <v>172</v>
      </c>
      <c r="G10092" s="111" t="s">
        <v>180</v>
      </c>
      <c r="H10092" s="111" t="s">
        <v>172</v>
      </c>
      <c r="I10092" s="111" t="s">
        <v>180</v>
      </c>
      <c r="J10092" t="str">
        <f t="shared" si="314"/>
        <v>1578SkogOrganisk jordBarskogHøy</v>
      </c>
      <c r="K10092" s="111">
        <v>-2.5184559031994138</v>
      </c>
      <c r="L10092" s="111">
        <v>0.92784825435236762</v>
      </c>
      <c r="M10092" s="111">
        <v>0.46518126042825314</v>
      </c>
      <c r="N10092" s="112">
        <f t="shared" si="315"/>
        <v>-1.1254263884187932</v>
      </c>
    </row>
    <row r="10093" spans="1:14" x14ac:dyDescent="0.25">
      <c r="A10093" s="111" t="s">
        <v>858</v>
      </c>
      <c r="B10093" s="111">
        <f>INDEX(kommuner!C:C,MATCH(_xlfn.NUMBERVALUE(A10093),kommuner!B:B,0))</f>
        <v>1578</v>
      </c>
      <c r="C10093" s="111" t="s">
        <v>127</v>
      </c>
      <c r="D10093" s="111" t="s">
        <v>127</v>
      </c>
      <c r="E10093" s="111" t="s">
        <v>123</v>
      </c>
      <c r="F10093" s="111" t="s">
        <v>172</v>
      </c>
      <c r="G10093" s="111" t="s">
        <v>167</v>
      </c>
      <c r="H10093" s="111" t="s">
        <v>172</v>
      </c>
      <c r="I10093" s="111" t="s">
        <v>167</v>
      </c>
      <c r="J10093" t="str">
        <f t="shared" si="314"/>
        <v>1578SkogOrganisk jordBarskogImpediment</v>
      </c>
      <c r="K10093" s="111">
        <v>-0.17137422385314094</v>
      </c>
      <c r="L10093" s="111">
        <v>0.92784825435236762</v>
      </c>
      <c r="M10093" s="111">
        <v>0.46510463492953991</v>
      </c>
      <c r="N10093" s="112">
        <f t="shared" si="315"/>
        <v>1.2215786654287666</v>
      </c>
    </row>
    <row r="10094" spans="1:14" x14ac:dyDescent="0.25">
      <c r="A10094" s="111" t="s">
        <v>858</v>
      </c>
      <c r="B10094" s="111">
        <f>INDEX(kommuner!C:C,MATCH(_xlfn.NUMBERVALUE(A10094),kommuner!B:B,0))</f>
        <v>1578</v>
      </c>
      <c r="C10094" s="111" t="s">
        <v>127</v>
      </c>
      <c r="D10094" s="111" t="s">
        <v>127</v>
      </c>
      <c r="E10094" s="111" t="s">
        <v>123</v>
      </c>
      <c r="F10094" s="111" t="s">
        <v>172</v>
      </c>
      <c r="G10094" s="111" t="s">
        <v>190</v>
      </c>
      <c r="H10094" s="111" t="s">
        <v>172</v>
      </c>
      <c r="I10094" s="111" t="s">
        <v>190</v>
      </c>
      <c r="J10094" t="str">
        <f t="shared" si="314"/>
        <v>1578SkogOrganisk jordBarskogLav</v>
      </c>
      <c r="K10094" s="111">
        <v>-0.50666953101693391</v>
      </c>
      <c r="L10094" s="111">
        <v>0.92784825435236762</v>
      </c>
      <c r="M10094" s="111">
        <v>0.46510463492953991</v>
      </c>
      <c r="N10094" s="112">
        <f t="shared" si="315"/>
        <v>0.88628335826497362</v>
      </c>
    </row>
    <row r="10095" spans="1:14" x14ac:dyDescent="0.25">
      <c r="A10095" s="111" t="s">
        <v>858</v>
      </c>
      <c r="B10095" s="111">
        <f>INDEX(kommuner!C:C,MATCH(_xlfn.NUMBERVALUE(A10095),kommuner!B:B,0))</f>
        <v>1578</v>
      </c>
      <c r="C10095" s="111" t="s">
        <v>127</v>
      </c>
      <c r="D10095" s="111" t="s">
        <v>127</v>
      </c>
      <c r="E10095" s="111" t="s">
        <v>123</v>
      </c>
      <c r="F10095" s="111" t="s">
        <v>172</v>
      </c>
      <c r="G10095" s="111" t="s">
        <v>173</v>
      </c>
      <c r="H10095" s="111" t="s">
        <v>172</v>
      </c>
      <c r="I10095" s="111" t="s">
        <v>173</v>
      </c>
      <c r="J10095" t="str">
        <f t="shared" si="314"/>
        <v>1578SkogOrganisk jordBarskogMiddels</v>
      </c>
      <c r="K10095" s="111">
        <v>-1.5571490961494638</v>
      </c>
      <c r="L10095" s="111">
        <v>0.92784825435236762</v>
      </c>
      <c r="M10095" s="111">
        <v>0.46518126042825314</v>
      </c>
      <c r="N10095" s="112">
        <f t="shared" si="315"/>
        <v>-0.16411958136884308</v>
      </c>
    </row>
    <row r="10096" spans="1:14" x14ac:dyDescent="0.25">
      <c r="A10096" s="111" t="s">
        <v>858</v>
      </c>
      <c r="B10096" s="111">
        <f>INDEX(kommuner!C:C,MATCH(_xlfn.NUMBERVALUE(A10096),kommuner!B:B,0))</f>
        <v>1578</v>
      </c>
      <c r="C10096" s="111" t="s">
        <v>127</v>
      </c>
      <c r="D10096" s="111" t="s">
        <v>127</v>
      </c>
      <c r="E10096" s="111" t="s">
        <v>123</v>
      </c>
      <c r="F10096" s="111" t="s">
        <v>172</v>
      </c>
      <c r="G10096" s="111" t="s">
        <v>186</v>
      </c>
      <c r="H10096" s="111" t="s">
        <v>172</v>
      </c>
      <c r="I10096" s="111" t="s">
        <v>186</v>
      </c>
      <c r="J10096" t="str">
        <f t="shared" si="314"/>
        <v>1578SkogOrganisk jordBarskogSærs høy</v>
      </c>
      <c r="K10096" s="111">
        <v>2.5548655235722699</v>
      </c>
      <c r="L10096" s="111">
        <v>0.92784825435236762</v>
      </c>
      <c r="M10096" s="111">
        <v>0.46518126042825314</v>
      </c>
      <c r="N10096" s="112">
        <f t="shared" si="315"/>
        <v>3.9478950383528906</v>
      </c>
    </row>
    <row r="10097" spans="1:14" x14ac:dyDescent="0.25">
      <c r="A10097" s="111" t="s">
        <v>858</v>
      </c>
      <c r="B10097" s="111">
        <f>INDEX(kommuner!C:C,MATCH(_xlfn.NUMBERVALUE(A10097),kommuner!B:B,0))</f>
        <v>1578</v>
      </c>
      <c r="C10097" s="111" t="s">
        <v>127</v>
      </c>
      <c r="D10097" s="111" t="s">
        <v>127</v>
      </c>
      <c r="E10097" s="111" t="s">
        <v>123</v>
      </c>
      <c r="F10097" s="111" t="s">
        <v>179</v>
      </c>
      <c r="G10097" s="111" t="s">
        <v>180</v>
      </c>
      <c r="H10097" s="111" t="s">
        <v>179</v>
      </c>
      <c r="I10097" s="111" t="s">
        <v>180</v>
      </c>
      <c r="J10097" t="str">
        <f t="shared" si="314"/>
        <v>1578SkogOrganisk jordBlandingsskogHøy</v>
      </c>
      <c r="K10097" s="111">
        <v>-5.5554344456832343</v>
      </c>
      <c r="L10097" s="111">
        <v>0.92784825435236762</v>
      </c>
      <c r="M10097" s="111">
        <v>0.46510463492953991</v>
      </c>
      <c r="N10097" s="112">
        <f t="shared" si="315"/>
        <v>-4.1624815564013264</v>
      </c>
    </row>
    <row r="10098" spans="1:14" x14ac:dyDescent="0.25">
      <c r="A10098" s="111" t="s">
        <v>858</v>
      </c>
      <c r="B10098" s="111">
        <f>INDEX(kommuner!C:C,MATCH(_xlfn.NUMBERVALUE(A10098),kommuner!B:B,0))</f>
        <v>1578</v>
      </c>
      <c r="C10098" s="111" t="s">
        <v>127</v>
      </c>
      <c r="D10098" s="111" t="s">
        <v>127</v>
      </c>
      <c r="E10098" s="111" t="s">
        <v>123</v>
      </c>
      <c r="F10098" s="111" t="s">
        <v>179</v>
      </c>
      <c r="G10098" s="111" t="s">
        <v>167</v>
      </c>
      <c r="H10098" s="111" t="s">
        <v>179</v>
      </c>
      <c r="I10098" s="111" t="s">
        <v>167</v>
      </c>
      <c r="J10098" t="str">
        <f t="shared" si="314"/>
        <v>1578SkogOrganisk jordBlandingsskogImpediment</v>
      </c>
      <c r="K10098" s="111">
        <v>-0.28586344175800005</v>
      </c>
      <c r="L10098" s="111">
        <v>0.92784825435236762</v>
      </c>
      <c r="M10098" s="111">
        <v>0.46510463492953991</v>
      </c>
      <c r="N10098" s="112">
        <f t="shared" si="315"/>
        <v>1.1070894475239075</v>
      </c>
    </row>
    <row r="10099" spans="1:14" x14ac:dyDescent="0.25">
      <c r="A10099" s="111" t="s">
        <v>858</v>
      </c>
      <c r="B10099" s="111">
        <f>INDEX(kommuner!C:C,MATCH(_xlfn.NUMBERVALUE(A10099),kommuner!B:B,0))</f>
        <v>1578</v>
      </c>
      <c r="C10099" s="111" t="s">
        <v>127</v>
      </c>
      <c r="D10099" s="111" t="s">
        <v>127</v>
      </c>
      <c r="E10099" s="111" t="s">
        <v>123</v>
      </c>
      <c r="F10099" s="111" t="s">
        <v>179</v>
      </c>
      <c r="G10099" s="111" t="s">
        <v>190</v>
      </c>
      <c r="H10099" s="111" t="s">
        <v>179</v>
      </c>
      <c r="I10099" s="111" t="s">
        <v>190</v>
      </c>
      <c r="J10099" t="str">
        <f t="shared" si="314"/>
        <v>1578SkogOrganisk jordBlandingsskogLav</v>
      </c>
      <c r="K10099" s="111">
        <v>-1.2347339377887629</v>
      </c>
      <c r="L10099" s="111">
        <v>0.92784825435236762</v>
      </c>
      <c r="M10099" s="111">
        <v>0.46510463492953991</v>
      </c>
      <c r="N10099" s="112">
        <f t="shared" si="315"/>
        <v>0.15821895149314458</v>
      </c>
    </row>
    <row r="10100" spans="1:14" x14ac:dyDescent="0.25">
      <c r="A10100" s="111" t="s">
        <v>858</v>
      </c>
      <c r="B10100" s="111">
        <f>INDEX(kommuner!C:C,MATCH(_xlfn.NUMBERVALUE(A10100),kommuner!B:B,0))</f>
        <v>1578</v>
      </c>
      <c r="C10100" s="111" t="s">
        <v>127</v>
      </c>
      <c r="D10100" s="111" t="s">
        <v>127</v>
      </c>
      <c r="E10100" s="111" t="s">
        <v>123</v>
      </c>
      <c r="F10100" s="111" t="s">
        <v>179</v>
      </c>
      <c r="G10100" s="111" t="s">
        <v>173</v>
      </c>
      <c r="H10100" s="111" t="s">
        <v>179</v>
      </c>
      <c r="I10100" s="111" t="s">
        <v>173</v>
      </c>
      <c r="J10100" t="str">
        <f t="shared" si="314"/>
        <v>1578SkogOrganisk jordBlandingsskogMiddels</v>
      </c>
      <c r="K10100" s="111">
        <v>-2.4239591752717748</v>
      </c>
      <c r="L10100" s="111">
        <v>0.92784825435236762</v>
      </c>
      <c r="M10100" s="111">
        <v>0.46510463492953991</v>
      </c>
      <c r="N10100" s="112">
        <f t="shared" si="315"/>
        <v>-1.0310062859898674</v>
      </c>
    </row>
    <row r="10101" spans="1:14" x14ac:dyDescent="0.25">
      <c r="A10101" s="111" t="s">
        <v>858</v>
      </c>
      <c r="B10101" s="111">
        <f>INDEX(kommuner!C:C,MATCH(_xlfn.NUMBERVALUE(A10101),kommuner!B:B,0))</f>
        <v>1578</v>
      </c>
      <c r="C10101" s="111" t="s">
        <v>127</v>
      </c>
      <c r="D10101" s="111" t="s">
        <v>127</v>
      </c>
      <c r="E10101" s="111" t="s">
        <v>123</v>
      </c>
      <c r="F10101" s="111" t="s">
        <v>179</v>
      </c>
      <c r="G10101" s="111" t="s">
        <v>186</v>
      </c>
      <c r="H10101" s="111" t="s">
        <v>179</v>
      </c>
      <c r="I10101" s="111" t="s">
        <v>186</v>
      </c>
      <c r="J10101" t="str">
        <f t="shared" si="314"/>
        <v>1578SkogOrganisk jordBlandingsskogSærs høy</v>
      </c>
      <c r="K10101" s="111">
        <v>-1.5726115302258048</v>
      </c>
      <c r="L10101" s="111">
        <v>0.92784825435236762</v>
      </c>
      <c r="M10101" s="111">
        <v>0.46510463492953991</v>
      </c>
      <c r="N10101" s="112">
        <f t="shared" si="315"/>
        <v>-0.17965864094389727</v>
      </c>
    </row>
    <row r="10102" spans="1:14" x14ac:dyDescent="0.25">
      <c r="A10102" s="111" t="s">
        <v>858</v>
      </c>
      <c r="B10102" s="111">
        <f>INDEX(kommuner!C:C,MATCH(_xlfn.NUMBERVALUE(A10102),kommuner!B:B,0))</f>
        <v>1578</v>
      </c>
      <c r="C10102" s="111" t="s">
        <v>127</v>
      </c>
      <c r="D10102" s="111" t="s">
        <v>127</v>
      </c>
      <c r="E10102" s="111" t="s">
        <v>123</v>
      </c>
      <c r="F10102" s="111" t="s">
        <v>185</v>
      </c>
      <c r="G10102" s="111" t="s">
        <v>180</v>
      </c>
      <c r="H10102" s="111" t="s">
        <v>185</v>
      </c>
      <c r="I10102" s="111" t="s">
        <v>180</v>
      </c>
      <c r="J10102" t="str">
        <f t="shared" si="314"/>
        <v>1578SkogOrganisk jordLauvskogHøy</v>
      </c>
      <c r="K10102" s="111">
        <v>-1.9913688882377358</v>
      </c>
      <c r="L10102" s="111">
        <v>0.92784825435236762</v>
      </c>
      <c r="M10102" s="111">
        <v>0.46510463492953991</v>
      </c>
      <c r="N10102" s="112">
        <f t="shared" si="315"/>
        <v>-0.59841599895582831</v>
      </c>
    </row>
    <row r="10103" spans="1:14" x14ac:dyDescent="0.25">
      <c r="A10103" s="111" t="s">
        <v>858</v>
      </c>
      <c r="B10103" s="111">
        <f>INDEX(kommuner!C:C,MATCH(_xlfn.NUMBERVALUE(A10103),kommuner!B:B,0))</f>
        <v>1578</v>
      </c>
      <c r="C10103" s="111" t="s">
        <v>127</v>
      </c>
      <c r="D10103" s="111" t="s">
        <v>127</v>
      </c>
      <c r="E10103" s="111" t="s">
        <v>123</v>
      </c>
      <c r="F10103" s="111" t="s">
        <v>185</v>
      </c>
      <c r="G10103" s="111" t="s">
        <v>167</v>
      </c>
      <c r="H10103" s="111" t="s">
        <v>185</v>
      </c>
      <c r="I10103" s="111" t="s">
        <v>167</v>
      </c>
      <c r="J10103" t="str">
        <f t="shared" si="314"/>
        <v>1578SkogOrganisk jordLauvskogImpediment</v>
      </c>
      <c r="K10103" s="111">
        <v>0.35000626494250675</v>
      </c>
      <c r="L10103" s="111">
        <v>0.92784825435236762</v>
      </c>
      <c r="M10103" s="111">
        <v>0.46510463492953991</v>
      </c>
      <c r="N10103" s="112">
        <f t="shared" si="315"/>
        <v>1.7429591542244141</v>
      </c>
    </row>
    <row r="10104" spans="1:14" x14ac:dyDescent="0.25">
      <c r="A10104" s="111" t="s">
        <v>858</v>
      </c>
      <c r="B10104" s="111">
        <f>INDEX(kommuner!C:C,MATCH(_xlfn.NUMBERVALUE(A10104),kommuner!B:B,0))</f>
        <v>1578</v>
      </c>
      <c r="C10104" s="111" t="s">
        <v>127</v>
      </c>
      <c r="D10104" s="111" t="s">
        <v>127</v>
      </c>
      <c r="E10104" s="111" t="s">
        <v>123</v>
      </c>
      <c r="F10104" s="111" t="s">
        <v>185</v>
      </c>
      <c r="G10104" s="111" t="s">
        <v>190</v>
      </c>
      <c r="H10104" s="111" t="s">
        <v>185</v>
      </c>
      <c r="I10104" s="111" t="s">
        <v>190</v>
      </c>
      <c r="J10104" t="str">
        <f t="shared" si="314"/>
        <v>1578SkogOrganisk jordLauvskogLav</v>
      </c>
      <c r="K10104" s="111">
        <v>1.1144075558526714</v>
      </c>
      <c r="L10104" s="111">
        <v>0.92784825435236762</v>
      </c>
      <c r="M10104" s="111">
        <v>0.46510463492953991</v>
      </c>
      <c r="N10104" s="112">
        <f t="shared" si="315"/>
        <v>2.5073604451345788</v>
      </c>
    </row>
    <row r="10105" spans="1:14" x14ac:dyDescent="0.25">
      <c r="A10105" s="111" t="s">
        <v>858</v>
      </c>
      <c r="B10105" s="111">
        <f>INDEX(kommuner!C:C,MATCH(_xlfn.NUMBERVALUE(A10105),kommuner!B:B,0))</f>
        <v>1578</v>
      </c>
      <c r="C10105" s="111" t="s">
        <v>127</v>
      </c>
      <c r="D10105" s="111" t="s">
        <v>127</v>
      </c>
      <c r="E10105" s="111" t="s">
        <v>123</v>
      </c>
      <c r="F10105" s="111" t="s">
        <v>185</v>
      </c>
      <c r="G10105" s="111" t="s">
        <v>173</v>
      </c>
      <c r="H10105" s="111" t="s">
        <v>185</v>
      </c>
      <c r="I10105" s="111" t="s">
        <v>173</v>
      </c>
      <c r="J10105" t="str">
        <f t="shared" si="314"/>
        <v>1578SkogOrganisk jordLauvskogMiddels</v>
      </c>
      <c r="K10105" s="111">
        <v>-0.62664468270982987</v>
      </c>
      <c r="L10105" s="111">
        <v>0.92784825435236762</v>
      </c>
      <c r="M10105" s="111">
        <v>0.46510463492953991</v>
      </c>
      <c r="N10105" s="112">
        <f t="shared" si="315"/>
        <v>0.76630820657207765</v>
      </c>
    </row>
    <row r="10106" spans="1:14" x14ac:dyDescent="0.25">
      <c r="A10106" s="111" t="s">
        <v>858</v>
      </c>
      <c r="B10106" s="111">
        <f>INDEX(kommuner!C:C,MATCH(_xlfn.NUMBERVALUE(A10106),kommuner!B:B,0))</f>
        <v>1578</v>
      </c>
      <c r="C10106" s="111" t="s">
        <v>127</v>
      </c>
      <c r="D10106" s="111" t="s">
        <v>127</v>
      </c>
      <c r="E10106" s="111" t="s">
        <v>123</v>
      </c>
      <c r="F10106" s="111" t="s">
        <v>185</v>
      </c>
      <c r="G10106" s="111" t="s">
        <v>186</v>
      </c>
      <c r="H10106" s="111" t="s">
        <v>185</v>
      </c>
      <c r="I10106" s="111" t="s">
        <v>186</v>
      </c>
      <c r="J10106" t="str">
        <f t="shared" si="314"/>
        <v>1578SkogOrganisk jordLauvskogSærs høy</v>
      </c>
      <c r="K10106" s="111">
        <v>-1.8997279926091779</v>
      </c>
      <c r="L10106" s="111">
        <v>0.92784825435236762</v>
      </c>
      <c r="M10106" s="111">
        <v>0.46510463492953991</v>
      </c>
      <c r="N10106" s="112">
        <f t="shared" si="315"/>
        <v>-0.50677510332727038</v>
      </c>
    </row>
    <row r="10107" spans="1:14" x14ac:dyDescent="0.25">
      <c r="A10107" s="111" t="s">
        <v>858</v>
      </c>
      <c r="B10107" s="111">
        <f>INDEX(kommuner!C:C,MATCH(_xlfn.NUMBERVALUE(A10107),kommuner!B:B,0))</f>
        <v>1578</v>
      </c>
      <c r="C10107" s="111" t="s">
        <v>83</v>
      </c>
      <c r="D10107" s="111" t="s">
        <v>83</v>
      </c>
      <c r="E10107" s="111" t="s">
        <v>126</v>
      </c>
      <c r="F10107" s="111" t="s">
        <v>139</v>
      </c>
      <c r="G10107" s="111" t="s">
        <v>139</v>
      </c>
      <c r="H10107" s="111" t="s">
        <v>139</v>
      </c>
      <c r="I10107" s="111" t="s">
        <v>139</v>
      </c>
      <c r="J10107" t="str">
        <f t="shared" si="314"/>
        <v>1578Utbygd arealMineraljord</v>
      </c>
      <c r="K10107" s="111">
        <v>-0.30524336409547759</v>
      </c>
      <c r="L10107" s="111">
        <v>0</v>
      </c>
      <c r="M10107" s="111">
        <v>1.303047089454229E-2</v>
      </c>
      <c r="N10107" s="112">
        <f t="shared" si="315"/>
        <v>-0.2922128932009353</v>
      </c>
    </row>
    <row r="10108" spans="1:14" x14ac:dyDescent="0.25">
      <c r="A10108" s="111" t="s">
        <v>858</v>
      </c>
      <c r="B10108" s="111">
        <f>INDEX(kommuner!C:C,MATCH(_xlfn.NUMBERVALUE(A10108),kommuner!B:B,0))</f>
        <v>1578</v>
      </c>
      <c r="C10108" s="111" t="s">
        <v>83</v>
      </c>
      <c r="D10108" s="111" t="s">
        <v>83</v>
      </c>
      <c r="E10108" s="111" t="s">
        <v>123</v>
      </c>
      <c r="F10108" s="111" t="s">
        <v>139</v>
      </c>
      <c r="G10108" s="111" t="s">
        <v>139</v>
      </c>
      <c r="H10108" s="111" t="s">
        <v>139</v>
      </c>
      <c r="I10108" s="111" t="s">
        <v>139</v>
      </c>
      <c r="J10108" t="str">
        <f t="shared" si="314"/>
        <v>1578Utbygd arealOrganisk jord</v>
      </c>
      <c r="K10108" s="111">
        <v>29.011421395201612</v>
      </c>
      <c r="L10108" s="111">
        <v>0</v>
      </c>
      <c r="M10108" s="111">
        <v>1.303047089454229E-2</v>
      </c>
      <c r="N10108" s="112">
        <f t="shared" si="315"/>
        <v>29.024451866096154</v>
      </c>
    </row>
    <row r="10109" spans="1:14" x14ac:dyDescent="0.25">
      <c r="A10109" s="111" t="s">
        <v>858</v>
      </c>
      <c r="B10109" s="111">
        <f>INDEX(kommuner!C:C,MATCH(_xlfn.NUMBERVALUE(A10109),kommuner!B:B,0))</f>
        <v>1578</v>
      </c>
      <c r="C10109" s="111" t="s">
        <v>181</v>
      </c>
      <c r="D10109" s="111" t="s">
        <v>181</v>
      </c>
      <c r="E10109" s="111" t="s">
        <v>123</v>
      </c>
      <c r="F10109" s="111" t="s">
        <v>139</v>
      </c>
      <c r="G10109" s="111" t="s">
        <v>139</v>
      </c>
      <c r="H10109" s="111" t="s">
        <v>139</v>
      </c>
      <c r="I10109" s="111" t="s">
        <v>139</v>
      </c>
      <c r="J10109" t="str">
        <f t="shared" si="314"/>
        <v>1578Vann og myrOrganisk jord</v>
      </c>
      <c r="K10109" s="111">
        <v>-0.29766799726667431</v>
      </c>
      <c r="L10109" s="111">
        <v>0</v>
      </c>
      <c r="M10109" s="111">
        <v>0</v>
      </c>
      <c r="N10109" s="112">
        <f t="shared" si="315"/>
        <v>-0.29766799726667431</v>
      </c>
    </row>
    <row r="10110" spans="1:14" x14ac:dyDescent="0.25">
      <c r="A10110" s="111" t="s">
        <v>859</v>
      </c>
      <c r="B10110" s="111">
        <f>INDEX(kommuner!C:C,MATCH(_xlfn.NUMBERVALUE(A10110),kommuner!B:B,0))</f>
        <v>1528</v>
      </c>
      <c r="C10110" s="111" t="s">
        <v>82</v>
      </c>
      <c r="D10110" s="111" t="s">
        <v>82</v>
      </c>
      <c r="E10110" s="111" t="s">
        <v>126</v>
      </c>
      <c r="F10110" s="111" t="s">
        <v>139</v>
      </c>
      <c r="G10110" s="111" t="s">
        <v>139</v>
      </c>
      <c r="H10110" s="111" t="s">
        <v>139</v>
      </c>
      <c r="I10110" s="111" t="s">
        <v>139</v>
      </c>
      <c r="J10110" t="str">
        <f t="shared" si="314"/>
        <v>1528Annen utmarkMineraljord</v>
      </c>
      <c r="K10110" s="111">
        <v>-7.1122377479755403E-2</v>
      </c>
      <c r="L10110" s="111">
        <v>0</v>
      </c>
      <c r="M10110" s="111">
        <v>0</v>
      </c>
      <c r="N10110" s="112">
        <f t="shared" si="315"/>
        <v>-7.1122377479755403E-2</v>
      </c>
    </row>
    <row r="10111" spans="1:14" x14ac:dyDescent="0.25">
      <c r="A10111" s="111" t="s">
        <v>859</v>
      </c>
      <c r="B10111" s="111">
        <f>INDEX(kommuner!C:C,MATCH(_xlfn.NUMBERVALUE(A10111),kommuner!B:B,0))</f>
        <v>1528</v>
      </c>
      <c r="C10111" s="111" t="s">
        <v>121</v>
      </c>
      <c r="D10111" s="111" t="s">
        <v>121</v>
      </c>
      <c r="E10111" s="111" t="s">
        <v>126</v>
      </c>
      <c r="F10111" s="111" t="s">
        <v>139</v>
      </c>
      <c r="G10111" s="111" t="s">
        <v>139</v>
      </c>
      <c r="H10111" s="111" t="s">
        <v>139</v>
      </c>
      <c r="I10111" s="111" t="s">
        <v>139</v>
      </c>
      <c r="J10111" t="str">
        <f t="shared" si="314"/>
        <v>1528BeiteMineraljord</v>
      </c>
      <c r="K10111" s="111">
        <v>-0.96338340838695502</v>
      </c>
      <c r="L10111" s="111">
        <v>0</v>
      </c>
      <c r="M10111" s="111">
        <v>1.2448711246839999E-7</v>
      </c>
      <c r="N10111" s="112">
        <f t="shared" si="315"/>
        <v>-0.96338328389984251</v>
      </c>
    </row>
    <row r="10112" spans="1:14" x14ac:dyDescent="0.25">
      <c r="A10112" s="111" t="s">
        <v>859</v>
      </c>
      <c r="B10112" s="111">
        <f>INDEX(kommuner!C:C,MATCH(_xlfn.NUMBERVALUE(A10112),kommuner!B:B,0))</f>
        <v>1528</v>
      </c>
      <c r="C10112" s="111" t="s">
        <v>121</v>
      </c>
      <c r="D10112" s="111" t="s">
        <v>121</v>
      </c>
      <c r="E10112" s="111" t="s">
        <v>123</v>
      </c>
      <c r="F10112" s="111" t="s">
        <v>139</v>
      </c>
      <c r="G10112" s="111" t="s">
        <v>139</v>
      </c>
      <c r="H10112" s="111" t="s">
        <v>139</v>
      </c>
      <c r="I10112" s="111" t="s">
        <v>139</v>
      </c>
      <c r="J10112" t="str">
        <f t="shared" si="314"/>
        <v>1528BeiteOrganisk jord</v>
      </c>
      <c r="K10112" s="111">
        <v>12.077525935985037</v>
      </c>
      <c r="L10112" s="111">
        <v>1.6412500000000001</v>
      </c>
      <c r="M10112" s="111">
        <v>0</v>
      </c>
      <c r="N10112" s="112">
        <f t="shared" si="315"/>
        <v>13.718775935985036</v>
      </c>
    </row>
    <row r="10113" spans="1:14" x14ac:dyDescent="0.25">
      <c r="A10113" s="111" t="s">
        <v>859</v>
      </c>
      <c r="B10113" s="111">
        <f>INDEX(kommuner!C:C,MATCH(_xlfn.NUMBERVALUE(A10113),kommuner!B:B,0))</f>
        <v>1528</v>
      </c>
      <c r="C10113" s="111" t="s">
        <v>84</v>
      </c>
      <c r="D10113" s="111" t="s">
        <v>84</v>
      </c>
      <c r="E10113" s="111" t="s">
        <v>126</v>
      </c>
      <c r="F10113" s="111" t="s">
        <v>139</v>
      </c>
      <c r="G10113" s="111" t="s">
        <v>139</v>
      </c>
      <c r="H10113" s="111" t="s">
        <v>139</v>
      </c>
      <c r="I10113" s="111" t="s">
        <v>139</v>
      </c>
      <c r="J10113" t="str">
        <f t="shared" si="314"/>
        <v>1528Dyrket markMineraljord</v>
      </c>
      <c r="K10113" s="111">
        <v>-0.19151115197201224</v>
      </c>
      <c r="L10113" s="111">
        <v>0</v>
      </c>
      <c r="M10113" s="111">
        <v>0</v>
      </c>
      <c r="N10113" s="112">
        <f t="shared" si="315"/>
        <v>-0.19151115197201224</v>
      </c>
    </row>
    <row r="10114" spans="1:14" x14ac:dyDescent="0.25">
      <c r="A10114" s="111" t="s">
        <v>859</v>
      </c>
      <c r="B10114" s="111">
        <f>INDEX(kommuner!C:C,MATCH(_xlfn.NUMBERVALUE(A10114),kommuner!B:B,0))</f>
        <v>1528</v>
      </c>
      <c r="C10114" s="111" t="s">
        <v>84</v>
      </c>
      <c r="D10114" s="111" t="s">
        <v>84</v>
      </c>
      <c r="E10114" s="111" t="s">
        <v>123</v>
      </c>
      <c r="F10114" s="111" t="s">
        <v>139</v>
      </c>
      <c r="G10114" s="111" t="s">
        <v>139</v>
      </c>
      <c r="H10114" s="111" t="s">
        <v>139</v>
      </c>
      <c r="I10114" s="111" t="s">
        <v>139</v>
      </c>
      <c r="J10114" t="str">
        <f t="shared" si="314"/>
        <v>1528Dyrket markOrganisk jord</v>
      </c>
      <c r="K10114" s="111">
        <v>28.726149366675592</v>
      </c>
      <c r="L10114" s="111">
        <v>1.45625</v>
      </c>
      <c r="M10114" s="111">
        <v>0</v>
      </c>
      <c r="N10114" s="112">
        <f t="shared" si="315"/>
        <v>30.182399366675593</v>
      </c>
    </row>
    <row r="10115" spans="1:14" x14ac:dyDescent="0.25">
      <c r="A10115" s="111" t="s">
        <v>859</v>
      </c>
      <c r="B10115" s="111">
        <f>INDEX(kommuner!C:C,MATCH(_xlfn.NUMBERVALUE(A10115),kommuner!B:B,0))</f>
        <v>1528</v>
      </c>
      <c r="C10115" s="111" t="s">
        <v>127</v>
      </c>
      <c r="D10115" s="111" t="s">
        <v>127</v>
      </c>
      <c r="E10115" s="111" t="s">
        <v>126</v>
      </c>
      <c r="F10115" s="111" t="s">
        <v>172</v>
      </c>
      <c r="G10115" s="111" t="s">
        <v>180</v>
      </c>
      <c r="H10115" s="111" t="s">
        <v>172</v>
      </c>
      <c r="I10115" s="111" t="s">
        <v>180</v>
      </c>
      <c r="J10115" t="str">
        <f t="shared" ref="J10115:J10178" si="316">B10115&amp;C10115&amp;E10115&amp;IF(C10115="Skog",F10115&amp;G10115,"")</f>
        <v>1528SkogMineraljordBarskogHøy</v>
      </c>
      <c r="K10115" s="111">
        <v>-6.422849649670499</v>
      </c>
      <c r="L10115" s="111">
        <v>0.85306406685236758</v>
      </c>
      <c r="M10115" s="111">
        <v>6.4056614999681585E-2</v>
      </c>
      <c r="N10115" s="112">
        <f t="shared" ref="N10115:N10178" si="317">SUM(K10115:M10115)</f>
        <v>-5.5057289678184498</v>
      </c>
    </row>
    <row r="10116" spans="1:14" x14ac:dyDescent="0.25">
      <c r="A10116" s="111" t="s">
        <v>859</v>
      </c>
      <c r="B10116" s="111">
        <f>INDEX(kommuner!C:C,MATCH(_xlfn.NUMBERVALUE(A10116),kommuner!B:B,0))</f>
        <v>1528</v>
      </c>
      <c r="C10116" s="111" t="s">
        <v>127</v>
      </c>
      <c r="D10116" s="111" t="s">
        <v>127</v>
      </c>
      <c r="E10116" s="111" t="s">
        <v>126</v>
      </c>
      <c r="F10116" s="111" t="s">
        <v>172</v>
      </c>
      <c r="G10116" s="111" t="s">
        <v>167</v>
      </c>
      <c r="H10116" s="111" t="s">
        <v>172</v>
      </c>
      <c r="I10116" s="111" t="s">
        <v>167</v>
      </c>
      <c r="J10116" t="str">
        <f t="shared" si="316"/>
        <v>1528SkogMineraljordBarskogImpediment</v>
      </c>
      <c r="K10116" s="111">
        <v>-0.94873102042732593</v>
      </c>
      <c r="L10116" s="111">
        <v>0.85306406685236758</v>
      </c>
      <c r="M10116" s="111">
        <v>6.3979989500968365E-2</v>
      </c>
      <c r="N10116" s="112">
        <f t="shared" si="317"/>
        <v>-3.1686964073989993E-2</v>
      </c>
    </row>
    <row r="10117" spans="1:14" x14ac:dyDescent="0.25">
      <c r="A10117" s="111" t="s">
        <v>859</v>
      </c>
      <c r="B10117" s="111">
        <f>INDEX(kommuner!C:C,MATCH(_xlfn.NUMBERVALUE(A10117),kommuner!B:B,0))</f>
        <v>1528</v>
      </c>
      <c r="C10117" s="111" t="s">
        <v>127</v>
      </c>
      <c r="D10117" s="111" t="s">
        <v>127</v>
      </c>
      <c r="E10117" s="111" t="s">
        <v>126</v>
      </c>
      <c r="F10117" s="111" t="s">
        <v>172</v>
      </c>
      <c r="G10117" s="111" t="s">
        <v>190</v>
      </c>
      <c r="H10117" s="111" t="s">
        <v>172</v>
      </c>
      <c r="I10117" s="111" t="s">
        <v>190</v>
      </c>
      <c r="J10117" t="str">
        <f t="shared" si="316"/>
        <v>1528SkogMineraljordBarskogLav</v>
      </c>
      <c r="K10117" s="111">
        <v>-0.862084627791601</v>
      </c>
      <c r="L10117" s="111">
        <v>0.85306406685236758</v>
      </c>
      <c r="M10117" s="111">
        <v>6.3979989500968365E-2</v>
      </c>
      <c r="N10117" s="112">
        <f t="shared" si="317"/>
        <v>5.4959428561734941E-2</v>
      </c>
    </row>
    <row r="10118" spans="1:14" x14ac:dyDescent="0.25">
      <c r="A10118" s="111" t="s">
        <v>859</v>
      </c>
      <c r="B10118" s="111">
        <f>INDEX(kommuner!C:C,MATCH(_xlfn.NUMBERVALUE(A10118),kommuner!B:B,0))</f>
        <v>1528</v>
      </c>
      <c r="C10118" s="111" t="s">
        <v>127</v>
      </c>
      <c r="D10118" s="111" t="s">
        <v>127</v>
      </c>
      <c r="E10118" s="111" t="s">
        <v>126</v>
      </c>
      <c r="F10118" s="111" t="s">
        <v>172</v>
      </c>
      <c r="G10118" s="111" t="s">
        <v>173</v>
      </c>
      <c r="H10118" s="111" t="s">
        <v>172</v>
      </c>
      <c r="I10118" s="111" t="s">
        <v>173</v>
      </c>
      <c r="J10118" t="str">
        <f t="shared" si="316"/>
        <v>1528SkogMineraljordBarskogMiddels</v>
      </c>
      <c r="K10118" s="111">
        <v>-3.6406993276041288</v>
      </c>
      <c r="L10118" s="111">
        <v>0.85306406685236758</v>
      </c>
      <c r="M10118" s="111">
        <v>6.4056614999681585E-2</v>
      </c>
      <c r="N10118" s="112">
        <f t="shared" si="317"/>
        <v>-2.7235786457520796</v>
      </c>
    </row>
    <row r="10119" spans="1:14" x14ac:dyDescent="0.25">
      <c r="A10119" s="111" t="s">
        <v>859</v>
      </c>
      <c r="B10119" s="111">
        <f>INDEX(kommuner!C:C,MATCH(_xlfn.NUMBERVALUE(A10119),kommuner!B:B,0))</f>
        <v>1528</v>
      </c>
      <c r="C10119" s="111" t="s">
        <v>127</v>
      </c>
      <c r="D10119" s="111" t="s">
        <v>127</v>
      </c>
      <c r="E10119" s="111" t="s">
        <v>126</v>
      </c>
      <c r="F10119" s="111" t="s">
        <v>172</v>
      </c>
      <c r="G10119" s="111" t="s">
        <v>186</v>
      </c>
      <c r="H10119" s="111" t="s">
        <v>172</v>
      </c>
      <c r="I10119" s="111" t="s">
        <v>186</v>
      </c>
      <c r="J10119" t="str">
        <f t="shared" si="316"/>
        <v>1528SkogMineraljordBarskogSærs høy</v>
      </c>
      <c r="K10119" s="111">
        <v>0.12072674540874306</v>
      </c>
      <c r="L10119" s="111">
        <v>0.85306406685236758</v>
      </c>
      <c r="M10119" s="111">
        <v>6.4056614999681585E-2</v>
      </c>
      <c r="N10119" s="112">
        <f t="shared" si="317"/>
        <v>1.0378474272607923</v>
      </c>
    </row>
    <row r="10120" spans="1:14" x14ac:dyDescent="0.25">
      <c r="A10120" s="111" t="s">
        <v>859</v>
      </c>
      <c r="B10120" s="111">
        <f>INDEX(kommuner!C:C,MATCH(_xlfn.NUMBERVALUE(A10120),kommuner!B:B,0))</f>
        <v>1528</v>
      </c>
      <c r="C10120" s="111" t="s">
        <v>127</v>
      </c>
      <c r="D10120" s="111" t="s">
        <v>127</v>
      </c>
      <c r="E10120" s="111" t="s">
        <v>126</v>
      </c>
      <c r="F10120" s="111" t="s">
        <v>179</v>
      </c>
      <c r="G10120" s="111" t="s">
        <v>180</v>
      </c>
      <c r="H10120" s="111" t="s">
        <v>179</v>
      </c>
      <c r="I10120" s="111" t="s">
        <v>180</v>
      </c>
      <c r="J10120" t="str">
        <f t="shared" si="316"/>
        <v>1528SkogMineraljordBlandingsskogHøy</v>
      </c>
      <c r="K10120" s="111">
        <v>-7.1939050909469406</v>
      </c>
      <c r="L10120" s="111">
        <v>0.85306406685236758</v>
      </c>
      <c r="M10120" s="111">
        <v>6.3979989500968365E-2</v>
      </c>
      <c r="N10120" s="112">
        <f t="shared" si="317"/>
        <v>-6.2768610345936047</v>
      </c>
    </row>
    <row r="10121" spans="1:14" x14ac:dyDescent="0.25">
      <c r="A10121" s="111" t="s">
        <v>859</v>
      </c>
      <c r="B10121" s="111">
        <f>INDEX(kommuner!C:C,MATCH(_xlfn.NUMBERVALUE(A10121),kommuner!B:B,0))</f>
        <v>1528</v>
      </c>
      <c r="C10121" s="111" t="s">
        <v>127</v>
      </c>
      <c r="D10121" s="111" t="s">
        <v>127</v>
      </c>
      <c r="E10121" s="111" t="s">
        <v>126</v>
      </c>
      <c r="F10121" s="111" t="s">
        <v>179</v>
      </c>
      <c r="G10121" s="111" t="s">
        <v>167</v>
      </c>
      <c r="H10121" s="111" t="s">
        <v>179</v>
      </c>
      <c r="I10121" s="111" t="s">
        <v>167</v>
      </c>
      <c r="J10121" t="str">
        <f t="shared" si="316"/>
        <v>1528SkogMineraljordBlandingsskogImpediment</v>
      </c>
      <c r="K10121" s="111">
        <v>-1.0519587113170448</v>
      </c>
      <c r="L10121" s="111">
        <v>0.85306406685236758</v>
      </c>
      <c r="M10121" s="111">
        <v>6.3979989500968365E-2</v>
      </c>
      <c r="N10121" s="112">
        <f t="shared" si="317"/>
        <v>-0.13491465496370883</v>
      </c>
    </row>
    <row r="10122" spans="1:14" x14ac:dyDescent="0.25">
      <c r="A10122" s="111" t="s">
        <v>859</v>
      </c>
      <c r="B10122" s="111">
        <f>INDEX(kommuner!C:C,MATCH(_xlfn.NUMBERVALUE(A10122),kommuner!B:B,0))</f>
        <v>1528</v>
      </c>
      <c r="C10122" s="111" t="s">
        <v>127</v>
      </c>
      <c r="D10122" s="111" t="s">
        <v>127</v>
      </c>
      <c r="E10122" s="111" t="s">
        <v>126</v>
      </c>
      <c r="F10122" s="111" t="s">
        <v>179</v>
      </c>
      <c r="G10122" s="111" t="s">
        <v>190</v>
      </c>
      <c r="H10122" s="111" t="s">
        <v>179</v>
      </c>
      <c r="I10122" s="111" t="s">
        <v>190</v>
      </c>
      <c r="J10122" t="str">
        <f t="shared" si="316"/>
        <v>1528SkogMineraljordBlandingsskogLav</v>
      </c>
      <c r="K10122" s="111">
        <v>-1.7812179955424279</v>
      </c>
      <c r="L10122" s="111">
        <v>0.85306406685236758</v>
      </c>
      <c r="M10122" s="111">
        <v>6.3979989500968365E-2</v>
      </c>
      <c r="N10122" s="112">
        <f t="shared" si="317"/>
        <v>-0.86417393918909191</v>
      </c>
    </row>
    <row r="10123" spans="1:14" x14ac:dyDescent="0.25">
      <c r="A10123" s="111" t="s">
        <v>859</v>
      </c>
      <c r="B10123" s="111">
        <f>INDEX(kommuner!C:C,MATCH(_xlfn.NUMBERVALUE(A10123),kommuner!B:B,0))</f>
        <v>1528</v>
      </c>
      <c r="C10123" s="111" t="s">
        <v>127</v>
      </c>
      <c r="D10123" s="111" t="s">
        <v>127</v>
      </c>
      <c r="E10123" s="111" t="s">
        <v>126</v>
      </c>
      <c r="F10123" s="111" t="s">
        <v>179</v>
      </c>
      <c r="G10123" s="111" t="s">
        <v>173</v>
      </c>
      <c r="H10123" s="111" t="s">
        <v>179</v>
      </c>
      <c r="I10123" s="111" t="s">
        <v>173</v>
      </c>
      <c r="J10123" t="str">
        <f t="shared" si="316"/>
        <v>1528SkogMineraljordBlandingsskogMiddels</v>
      </c>
      <c r="K10123" s="111">
        <v>-3.4741824145851954</v>
      </c>
      <c r="L10123" s="111">
        <v>0.85306406685236758</v>
      </c>
      <c r="M10123" s="111">
        <v>6.3979989500968365E-2</v>
      </c>
      <c r="N10123" s="112">
        <f t="shared" si="317"/>
        <v>-2.5571383582318594</v>
      </c>
    </row>
    <row r="10124" spans="1:14" x14ac:dyDescent="0.25">
      <c r="A10124" s="111" t="s">
        <v>859</v>
      </c>
      <c r="B10124" s="111">
        <f>INDEX(kommuner!C:C,MATCH(_xlfn.NUMBERVALUE(A10124),kommuner!B:B,0))</f>
        <v>1528</v>
      </c>
      <c r="C10124" s="111" t="s">
        <v>127</v>
      </c>
      <c r="D10124" s="111" t="s">
        <v>127</v>
      </c>
      <c r="E10124" s="111" t="s">
        <v>126</v>
      </c>
      <c r="F10124" s="111" t="s">
        <v>179</v>
      </c>
      <c r="G10124" s="111" t="s">
        <v>186</v>
      </c>
      <c r="H10124" s="111" t="s">
        <v>179</v>
      </c>
      <c r="I10124" s="111" t="s">
        <v>186</v>
      </c>
      <c r="J10124" t="str">
        <f t="shared" si="316"/>
        <v>1528SkogMineraljordBlandingsskogSærs høy</v>
      </c>
      <c r="K10124" s="111">
        <v>-2.9395925245326562</v>
      </c>
      <c r="L10124" s="111">
        <v>0.85306406685236758</v>
      </c>
      <c r="M10124" s="111">
        <v>6.3979989500968365E-2</v>
      </c>
      <c r="N10124" s="112">
        <f t="shared" si="317"/>
        <v>-2.0225484681793202</v>
      </c>
    </row>
    <row r="10125" spans="1:14" x14ac:dyDescent="0.25">
      <c r="A10125" s="111" t="s">
        <v>859</v>
      </c>
      <c r="B10125" s="111">
        <f>INDEX(kommuner!C:C,MATCH(_xlfn.NUMBERVALUE(A10125),kommuner!B:B,0))</f>
        <v>1528</v>
      </c>
      <c r="C10125" s="111" t="s">
        <v>127</v>
      </c>
      <c r="D10125" s="111" t="s">
        <v>127</v>
      </c>
      <c r="E10125" s="111" t="s">
        <v>126</v>
      </c>
      <c r="F10125" s="111" t="s">
        <v>185</v>
      </c>
      <c r="G10125" s="111" t="s">
        <v>180</v>
      </c>
      <c r="H10125" s="111" t="s">
        <v>185</v>
      </c>
      <c r="I10125" s="111" t="s">
        <v>180</v>
      </c>
      <c r="J10125" t="str">
        <f t="shared" si="316"/>
        <v>1528SkogMineraljordLauvskogHøy</v>
      </c>
      <c r="K10125" s="111">
        <v>-3.9961118073383664</v>
      </c>
      <c r="L10125" s="111">
        <v>0.85306406685236758</v>
      </c>
      <c r="M10125" s="111">
        <v>6.3979989500968365E-2</v>
      </c>
      <c r="N10125" s="112">
        <f t="shared" si="317"/>
        <v>-3.0790677509850304</v>
      </c>
    </row>
    <row r="10126" spans="1:14" x14ac:dyDescent="0.25">
      <c r="A10126" s="111" t="s">
        <v>859</v>
      </c>
      <c r="B10126" s="111">
        <f>INDEX(kommuner!C:C,MATCH(_xlfn.NUMBERVALUE(A10126),kommuner!B:B,0))</f>
        <v>1528</v>
      </c>
      <c r="C10126" s="111" t="s">
        <v>127</v>
      </c>
      <c r="D10126" s="111" t="s">
        <v>127</v>
      </c>
      <c r="E10126" s="111" t="s">
        <v>126</v>
      </c>
      <c r="F10126" s="111" t="s">
        <v>185</v>
      </c>
      <c r="G10126" s="111" t="s">
        <v>167</v>
      </c>
      <c r="H10126" s="111" t="s">
        <v>185</v>
      </c>
      <c r="I10126" s="111" t="s">
        <v>167</v>
      </c>
      <c r="J10126" t="str">
        <f t="shared" si="316"/>
        <v>1528SkogMineraljordLauvskogImpediment</v>
      </c>
      <c r="K10126" s="111">
        <v>-1.0417316356348201</v>
      </c>
      <c r="L10126" s="111">
        <v>0.85306406685236758</v>
      </c>
      <c r="M10126" s="111">
        <v>6.3979989500968365E-2</v>
      </c>
      <c r="N10126" s="112">
        <f t="shared" si="317"/>
        <v>-0.12468757928148413</v>
      </c>
    </row>
    <row r="10127" spans="1:14" x14ac:dyDescent="0.25">
      <c r="A10127" s="111" t="s">
        <v>859</v>
      </c>
      <c r="B10127" s="111">
        <f>INDEX(kommuner!C:C,MATCH(_xlfn.NUMBERVALUE(A10127),kommuner!B:B,0))</f>
        <v>1528</v>
      </c>
      <c r="C10127" s="111" t="s">
        <v>127</v>
      </c>
      <c r="D10127" s="111" t="s">
        <v>127</v>
      </c>
      <c r="E10127" s="111" t="s">
        <v>126</v>
      </c>
      <c r="F10127" s="111" t="s">
        <v>185</v>
      </c>
      <c r="G10127" s="111" t="s">
        <v>190</v>
      </c>
      <c r="H10127" s="111" t="s">
        <v>185</v>
      </c>
      <c r="I10127" s="111" t="s">
        <v>190</v>
      </c>
      <c r="J10127" t="str">
        <f t="shared" si="316"/>
        <v>1528SkogMineraljordLauvskogLav</v>
      </c>
      <c r="K10127" s="111">
        <v>-8.9748170935426599E-2</v>
      </c>
      <c r="L10127" s="111">
        <v>0.85306406685236758</v>
      </c>
      <c r="M10127" s="111">
        <v>6.3979989500968365E-2</v>
      </c>
      <c r="N10127" s="112">
        <f t="shared" si="317"/>
        <v>0.82729588541790933</v>
      </c>
    </row>
    <row r="10128" spans="1:14" x14ac:dyDescent="0.25">
      <c r="A10128" s="111" t="s">
        <v>859</v>
      </c>
      <c r="B10128" s="111">
        <f>INDEX(kommuner!C:C,MATCH(_xlfn.NUMBERVALUE(A10128),kommuner!B:B,0))</f>
        <v>1528</v>
      </c>
      <c r="C10128" s="111" t="s">
        <v>127</v>
      </c>
      <c r="D10128" s="111" t="s">
        <v>127</v>
      </c>
      <c r="E10128" s="111" t="s">
        <v>126</v>
      </c>
      <c r="F10128" s="111" t="s">
        <v>185</v>
      </c>
      <c r="G10128" s="111" t="s">
        <v>173</v>
      </c>
      <c r="H10128" s="111" t="s">
        <v>185</v>
      </c>
      <c r="I10128" s="111" t="s">
        <v>173</v>
      </c>
      <c r="J10128" t="str">
        <f t="shared" si="316"/>
        <v>1528SkogMineraljordLauvskogMiddels</v>
      </c>
      <c r="K10128" s="111">
        <v>-2.4407766010203638</v>
      </c>
      <c r="L10128" s="111">
        <v>0.85306406685236758</v>
      </c>
      <c r="M10128" s="111">
        <v>6.3979989500968365E-2</v>
      </c>
      <c r="N10128" s="112">
        <f t="shared" si="317"/>
        <v>-1.523732544667028</v>
      </c>
    </row>
    <row r="10129" spans="1:14" x14ac:dyDescent="0.25">
      <c r="A10129" s="111" t="s">
        <v>859</v>
      </c>
      <c r="B10129" s="111">
        <f>INDEX(kommuner!C:C,MATCH(_xlfn.NUMBERVALUE(A10129),kommuner!B:B,0))</f>
        <v>1528</v>
      </c>
      <c r="C10129" s="111" t="s">
        <v>127</v>
      </c>
      <c r="D10129" s="111" t="s">
        <v>127</v>
      </c>
      <c r="E10129" s="111" t="s">
        <v>126</v>
      </c>
      <c r="F10129" s="111" t="s">
        <v>185</v>
      </c>
      <c r="G10129" s="111" t="s">
        <v>186</v>
      </c>
      <c r="H10129" s="111" t="s">
        <v>185</v>
      </c>
      <c r="I10129" s="111" t="s">
        <v>186</v>
      </c>
      <c r="J10129" t="str">
        <f t="shared" si="316"/>
        <v>1528SkogMineraljordLauvskogSærs høy</v>
      </c>
      <c r="K10129" s="111">
        <v>-3.6560473259425113</v>
      </c>
      <c r="L10129" s="111">
        <v>0.85306406685236758</v>
      </c>
      <c r="M10129" s="111">
        <v>6.3979989500968365E-2</v>
      </c>
      <c r="N10129" s="112">
        <f t="shared" si="317"/>
        <v>-2.7390032695891753</v>
      </c>
    </row>
    <row r="10130" spans="1:14" x14ac:dyDescent="0.25">
      <c r="A10130" s="111" t="s">
        <v>859</v>
      </c>
      <c r="B10130" s="111">
        <f>INDEX(kommuner!C:C,MATCH(_xlfn.NUMBERVALUE(A10130),kommuner!B:B,0))</f>
        <v>1528</v>
      </c>
      <c r="C10130" s="111" t="s">
        <v>127</v>
      </c>
      <c r="D10130" s="111" t="s">
        <v>127</v>
      </c>
      <c r="E10130" s="111" t="s">
        <v>123</v>
      </c>
      <c r="F10130" s="111" t="s">
        <v>172</v>
      </c>
      <c r="G10130" s="111" t="s">
        <v>180</v>
      </c>
      <c r="H10130" s="111" t="s">
        <v>172</v>
      </c>
      <c r="I10130" s="111" t="s">
        <v>180</v>
      </c>
      <c r="J10130" t="str">
        <f t="shared" si="316"/>
        <v>1528SkogOrganisk jordBarskogHøy</v>
      </c>
      <c r="K10130" s="111">
        <v>-2.5184559031994138</v>
      </c>
      <c r="L10130" s="111">
        <v>0.92784825435236762</v>
      </c>
      <c r="M10130" s="111">
        <v>0.46518126042825314</v>
      </c>
      <c r="N10130" s="112">
        <f t="shared" si="317"/>
        <v>-1.1254263884187932</v>
      </c>
    </row>
    <row r="10131" spans="1:14" x14ac:dyDescent="0.25">
      <c r="A10131" s="111" t="s">
        <v>859</v>
      </c>
      <c r="B10131" s="111">
        <f>INDEX(kommuner!C:C,MATCH(_xlfn.NUMBERVALUE(A10131),kommuner!B:B,0))</f>
        <v>1528</v>
      </c>
      <c r="C10131" s="111" t="s">
        <v>127</v>
      </c>
      <c r="D10131" s="111" t="s">
        <v>127</v>
      </c>
      <c r="E10131" s="111" t="s">
        <v>123</v>
      </c>
      <c r="F10131" s="111" t="s">
        <v>172</v>
      </c>
      <c r="G10131" s="111" t="s">
        <v>167</v>
      </c>
      <c r="H10131" s="111" t="s">
        <v>172</v>
      </c>
      <c r="I10131" s="111" t="s">
        <v>167</v>
      </c>
      <c r="J10131" t="str">
        <f t="shared" si="316"/>
        <v>1528SkogOrganisk jordBarskogImpediment</v>
      </c>
      <c r="K10131" s="111">
        <v>-0.17137422385314094</v>
      </c>
      <c r="L10131" s="111">
        <v>0.92784825435236762</v>
      </c>
      <c r="M10131" s="111">
        <v>0.46510463492953991</v>
      </c>
      <c r="N10131" s="112">
        <f t="shared" si="317"/>
        <v>1.2215786654287666</v>
      </c>
    </row>
    <row r="10132" spans="1:14" x14ac:dyDescent="0.25">
      <c r="A10132" s="111" t="s">
        <v>859</v>
      </c>
      <c r="B10132" s="111">
        <f>INDEX(kommuner!C:C,MATCH(_xlfn.NUMBERVALUE(A10132),kommuner!B:B,0))</f>
        <v>1528</v>
      </c>
      <c r="C10132" s="111" t="s">
        <v>127</v>
      </c>
      <c r="D10132" s="111" t="s">
        <v>127</v>
      </c>
      <c r="E10132" s="111" t="s">
        <v>123</v>
      </c>
      <c r="F10132" s="111" t="s">
        <v>172</v>
      </c>
      <c r="G10132" s="111" t="s">
        <v>190</v>
      </c>
      <c r="H10132" s="111" t="s">
        <v>172</v>
      </c>
      <c r="I10132" s="111" t="s">
        <v>190</v>
      </c>
      <c r="J10132" t="str">
        <f t="shared" si="316"/>
        <v>1528SkogOrganisk jordBarskogLav</v>
      </c>
      <c r="K10132" s="111">
        <v>-0.50666953101693391</v>
      </c>
      <c r="L10132" s="111">
        <v>0.92784825435236762</v>
      </c>
      <c r="M10132" s="111">
        <v>0.46510463492953991</v>
      </c>
      <c r="N10132" s="112">
        <f t="shared" si="317"/>
        <v>0.88628335826497362</v>
      </c>
    </row>
    <row r="10133" spans="1:14" x14ac:dyDescent="0.25">
      <c r="A10133" s="111" t="s">
        <v>859</v>
      </c>
      <c r="B10133" s="111">
        <f>INDEX(kommuner!C:C,MATCH(_xlfn.NUMBERVALUE(A10133),kommuner!B:B,0))</f>
        <v>1528</v>
      </c>
      <c r="C10133" s="111" t="s">
        <v>127</v>
      </c>
      <c r="D10133" s="111" t="s">
        <v>127</v>
      </c>
      <c r="E10133" s="111" t="s">
        <v>123</v>
      </c>
      <c r="F10133" s="111" t="s">
        <v>172</v>
      </c>
      <c r="G10133" s="111" t="s">
        <v>173</v>
      </c>
      <c r="H10133" s="111" t="s">
        <v>172</v>
      </c>
      <c r="I10133" s="111" t="s">
        <v>173</v>
      </c>
      <c r="J10133" t="str">
        <f t="shared" si="316"/>
        <v>1528SkogOrganisk jordBarskogMiddels</v>
      </c>
      <c r="K10133" s="111">
        <v>-1.5571490961494638</v>
      </c>
      <c r="L10133" s="111">
        <v>0.92784825435236762</v>
      </c>
      <c r="M10133" s="111">
        <v>0.46518126042825314</v>
      </c>
      <c r="N10133" s="112">
        <f t="shared" si="317"/>
        <v>-0.16411958136884308</v>
      </c>
    </row>
    <row r="10134" spans="1:14" x14ac:dyDescent="0.25">
      <c r="A10134" s="111" t="s">
        <v>859</v>
      </c>
      <c r="B10134" s="111">
        <f>INDEX(kommuner!C:C,MATCH(_xlfn.NUMBERVALUE(A10134),kommuner!B:B,0))</f>
        <v>1528</v>
      </c>
      <c r="C10134" s="111" t="s">
        <v>127</v>
      </c>
      <c r="D10134" s="111" t="s">
        <v>127</v>
      </c>
      <c r="E10134" s="111" t="s">
        <v>123</v>
      </c>
      <c r="F10134" s="111" t="s">
        <v>172</v>
      </c>
      <c r="G10134" s="111" t="s">
        <v>186</v>
      </c>
      <c r="H10134" s="111" t="s">
        <v>172</v>
      </c>
      <c r="I10134" s="111" t="s">
        <v>186</v>
      </c>
      <c r="J10134" t="str">
        <f t="shared" si="316"/>
        <v>1528SkogOrganisk jordBarskogSærs høy</v>
      </c>
      <c r="K10134" s="111">
        <v>2.5548655235722699</v>
      </c>
      <c r="L10134" s="111">
        <v>0.92784825435236762</v>
      </c>
      <c r="M10134" s="111">
        <v>0.46518126042825314</v>
      </c>
      <c r="N10134" s="112">
        <f t="shared" si="317"/>
        <v>3.9478950383528906</v>
      </c>
    </row>
    <row r="10135" spans="1:14" x14ac:dyDescent="0.25">
      <c r="A10135" s="111" t="s">
        <v>859</v>
      </c>
      <c r="B10135" s="111">
        <f>INDEX(kommuner!C:C,MATCH(_xlfn.NUMBERVALUE(A10135),kommuner!B:B,0))</f>
        <v>1528</v>
      </c>
      <c r="C10135" s="111" t="s">
        <v>127</v>
      </c>
      <c r="D10135" s="111" t="s">
        <v>127</v>
      </c>
      <c r="E10135" s="111" t="s">
        <v>123</v>
      </c>
      <c r="F10135" s="111" t="s">
        <v>179</v>
      </c>
      <c r="G10135" s="111" t="s">
        <v>180</v>
      </c>
      <c r="H10135" s="111" t="s">
        <v>179</v>
      </c>
      <c r="I10135" s="111" t="s">
        <v>180</v>
      </c>
      <c r="J10135" t="str">
        <f t="shared" si="316"/>
        <v>1528SkogOrganisk jordBlandingsskogHøy</v>
      </c>
      <c r="K10135" s="111">
        <v>-5.5554344456832343</v>
      </c>
      <c r="L10135" s="111">
        <v>0.92784825435236762</v>
      </c>
      <c r="M10135" s="111">
        <v>0.46510463492953991</v>
      </c>
      <c r="N10135" s="112">
        <f t="shared" si="317"/>
        <v>-4.1624815564013264</v>
      </c>
    </row>
    <row r="10136" spans="1:14" x14ac:dyDescent="0.25">
      <c r="A10136" s="111" t="s">
        <v>859</v>
      </c>
      <c r="B10136" s="111">
        <f>INDEX(kommuner!C:C,MATCH(_xlfn.NUMBERVALUE(A10136),kommuner!B:B,0))</f>
        <v>1528</v>
      </c>
      <c r="C10136" s="111" t="s">
        <v>127</v>
      </c>
      <c r="D10136" s="111" t="s">
        <v>127</v>
      </c>
      <c r="E10136" s="111" t="s">
        <v>123</v>
      </c>
      <c r="F10136" s="111" t="s">
        <v>179</v>
      </c>
      <c r="G10136" s="111" t="s">
        <v>167</v>
      </c>
      <c r="H10136" s="111" t="s">
        <v>179</v>
      </c>
      <c r="I10136" s="111" t="s">
        <v>167</v>
      </c>
      <c r="J10136" t="str">
        <f t="shared" si="316"/>
        <v>1528SkogOrganisk jordBlandingsskogImpediment</v>
      </c>
      <c r="K10136" s="111">
        <v>-0.28586344175800005</v>
      </c>
      <c r="L10136" s="111">
        <v>0.92784825435236762</v>
      </c>
      <c r="M10136" s="111">
        <v>0.46510463492953991</v>
      </c>
      <c r="N10136" s="112">
        <f t="shared" si="317"/>
        <v>1.1070894475239075</v>
      </c>
    </row>
    <row r="10137" spans="1:14" x14ac:dyDescent="0.25">
      <c r="A10137" s="111" t="s">
        <v>859</v>
      </c>
      <c r="B10137" s="111">
        <f>INDEX(kommuner!C:C,MATCH(_xlfn.NUMBERVALUE(A10137),kommuner!B:B,0))</f>
        <v>1528</v>
      </c>
      <c r="C10137" s="111" t="s">
        <v>127</v>
      </c>
      <c r="D10137" s="111" t="s">
        <v>127</v>
      </c>
      <c r="E10137" s="111" t="s">
        <v>123</v>
      </c>
      <c r="F10137" s="111" t="s">
        <v>179</v>
      </c>
      <c r="G10137" s="111" t="s">
        <v>190</v>
      </c>
      <c r="H10137" s="111" t="s">
        <v>179</v>
      </c>
      <c r="I10137" s="111" t="s">
        <v>190</v>
      </c>
      <c r="J10137" t="str">
        <f t="shared" si="316"/>
        <v>1528SkogOrganisk jordBlandingsskogLav</v>
      </c>
      <c r="K10137" s="111">
        <v>-1.2347339377887629</v>
      </c>
      <c r="L10137" s="111">
        <v>0.92784825435236762</v>
      </c>
      <c r="M10137" s="111">
        <v>0.46510463492953991</v>
      </c>
      <c r="N10137" s="112">
        <f t="shared" si="317"/>
        <v>0.15821895149314458</v>
      </c>
    </row>
    <row r="10138" spans="1:14" x14ac:dyDescent="0.25">
      <c r="A10138" s="111" t="s">
        <v>859</v>
      </c>
      <c r="B10138" s="111">
        <f>INDEX(kommuner!C:C,MATCH(_xlfn.NUMBERVALUE(A10138),kommuner!B:B,0))</f>
        <v>1528</v>
      </c>
      <c r="C10138" s="111" t="s">
        <v>127</v>
      </c>
      <c r="D10138" s="111" t="s">
        <v>127</v>
      </c>
      <c r="E10138" s="111" t="s">
        <v>123</v>
      </c>
      <c r="F10138" s="111" t="s">
        <v>179</v>
      </c>
      <c r="G10138" s="111" t="s">
        <v>173</v>
      </c>
      <c r="H10138" s="111" t="s">
        <v>179</v>
      </c>
      <c r="I10138" s="111" t="s">
        <v>173</v>
      </c>
      <c r="J10138" t="str">
        <f t="shared" si="316"/>
        <v>1528SkogOrganisk jordBlandingsskogMiddels</v>
      </c>
      <c r="K10138" s="111">
        <v>-2.4239591752717748</v>
      </c>
      <c r="L10138" s="111">
        <v>0.92784825435236762</v>
      </c>
      <c r="M10138" s="111">
        <v>0.46510463492953991</v>
      </c>
      <c r="N10138" s="112">
        <f t="shared" si="317"/>
        <v>-1.0310062859898674</v>
      </c>
    </row>
    <row r="10139" spans="1:14" x14ac:dyDescent="0.25">
      <c r="A10139" s="111" t="s">
        <v>859</v>
      </c>
      <c r="B10139" s="111">
        <f>INDEX(kommuner!C:C,MATCH(_xlfn.NUMBERVALUE(A10139),kommuner!B:B,0))</f>
        <v>1528</v>
      </c>
      <c r="C10139" s="111" t="s">
        <v>127</v>
      </c>
      <c r="D10139" s="111" t="s">
        <v>127</v>
      </c>
      <c r="E10139" s="111" t="s">
        <v>123</v>
      </c>
      <c r="F10139" s="111" t="s">
        <v>179</v>
      </c>
      <c r="G10139" s="111" t="s">
        <v>186</v>
      </c>
      <c r="H10139" s="111" t="s">
        <v>179</v>
      </c>
      <c r="I10139" s="111" t="s">
        <v>186</v>
      </c>
      <c r="J10139" t="str">
        <f t="shared" si="316"/>
        <v>1528SkogOrganisk jordBlandingsskogSærs høy</v>
      </c>
      <c r="K10139" s="111">
        <v>-1.5726115302258048</v>
      </c>
      <c r="L10139" s="111">
        <v>0.92784825435236762</v>
      </c>
      <c r="M10139" s="111">
        <v>0.46510463492953991</v>
      </c>
      <c r="N10139" s="112">
        <f t="shared" si="317"/>
        <v>-0.17965864094389727</v>
      </c>
    </row>
    <row r="10140" spans="1:14" x14ac:dyDescent="0.25">
      <c r="A10140" s="111" t="s">
        <v>859</v>
      </c>
      <c r="B10140" s="111">
        <f>INDEX(kommuner!C:C,MATCH(_xlfn.NUMBERVALUE(A10140),kommuner!B:B,0))</f>
        <v>1528</v>
      </c>
      <c r="C10140" s="111" t="s">
        <v>127</v>
      </c>
      <c r="D10140" s="111" t="s">
        <v>127</v>
      </c>
      <c r="E10140" s="111" t="s">
        <v>123</v>
      </c>
      <c r="F10140" s="111" t="s">
        <v>185</v>
      </c>
      <c r="G10140" s="111" t="s">
        <v>180</v>
      </c>
      <c r="H10140" s="111" t="s">
        <v>185</v>
      </c>
      <c r="I10140" s="111" t="s">
        <v>180</v>
      </c>
      <c r="J10140" t="str">
        <f t="shared" si="316"/>
        <v>1528SkogOrganisk jordLauvskogHøy</v>
      </c>
      <c r="K10140" s="111">
        <v>-1.9913688882377358</v>
      </c>
      <c r="L10140" s="111">
        <v>0.92784825435236762</v>
      </c>
      <c r="M10140" s="111">
        <v>0.46510463492953991</v>
      </c>
      <c r="N10140" s="112">
        <f t="shared" si="317"/>
        <v>-0.59841599895582831</v>
      </c>
    </row>
    <row r="10141" spans="1:14" x14ac:dyDescent="0.25">
      <c r="A10141" s="111" t="s">
        <v>859</v>
      </c>
      <c r="B10141" s="111">
        <f>INDEX(kommuner!C:C,MATCH(_xlfn.NUMBERVALUE(A10141),kommuner!B:B,0))</f>
        <v>1528</v>
      </c>
      <c r="C10141" s="111" t="s">
        <v>127</v>
      </c>
      <c r="D10141" s="111" t="s">
        <v>127</v>
      </c>
      <c r="E10141" s="111" t="s">
        <v>123</v>
      </c>
      <c r="F10141" s="111" t="s">
        <v>185</v>
      </c>
      <c r="G10141" s="111" t="s">
        <v>167</v>
      </c>
      <c r="H10141" s="111" t="s">
        <v>185</v>
      </c>
      <c r="I10141" s="111" t="s">
        <v>167</v>
      </c>
      <c r="J10141" t="str">
        <f t="shared" si="316"/>
        <v>1528SkogOrganisk jordLauvskogImpediment</v>
      </c>
      <c r="K10141" s="111">
        <v>0.35000626494250675</v>
      </c>
      <c r="L10141" s="111">
        <v>0.92784825435236762</v>
      </c>
      <c r="M10141" s="111">
        <v>0.46510463492953991</v>
      </c>
      <c r="N10141" s="112">
        <f t="shared" si="317"/>
        <v>1.7429591542244141</v>
      </c>
    </row>
    <row r="10142" spans="1:14" x14ac:dyDescent="0.25">
      <c r="A10142" s="111" t="s">
        <v>859</v>
      </c>
      <c r="B10142" s="111">
        <f>INDEX(kommuner!C:C,MATCH(_xlfn.NUMBERVALUE(A10142),kommuner!B:B,0))</f>
        <v>1528</v>
      </c>
      <c r="C10142" s="111" t="s">
        <v>127</v>
      </c>
      <c r="D10142" s="111" t="s">
        <v>127</v>
      </c>
      <c r="E10142" s="111" t="s">
        <v>123</v>
      </c>
      <c r="F10142" s="111" t="s">
        <v>185</v>
      </c>
      <c r="G10142" s="111" t="s">
        <v>190</v>
      </c>
      <c r="H10142" s="111" t="s">
        <v>185</v>
      </c>
      <c r="I10142" s="111" t="s">
        <v>190</v>
      </c>
      <c r="J10142" t="str">
        <f t="shared" si="316"/>
        <v>1528SkogOrganisk jordLauvskogLav</v>
      </c>
      <c r="K10142" s="111">
        <v>1.1144075558526714</v>
      </c>
      <c r="L10142" s="111">
        <v>0.92784825435236762</v>
      </c>
      <c r="M10142" s="111">
        <v>0.46510463492953991</v>
      </c>
      <c r="N10142" s="112">
        <f t="shared" si="317"/>
        <v>2.5073604451345788</v>
      </c>
    </row>
    <row r="10143" spans="1:14" x14ac:dyDescent="0.25">
      <c r="A10143" s="111" t="s">
        <v>859</v>
      </c>
      <c r="B10143" s="111">
        <f>INDEX(kommuner!C:C,MATCH(_xlfn.NUMBERVALUE(A10143),kommuner!B:B,0))</f>
        <v>1528</v>
      </c>
      <c r="C10143" s="111" t="s">
        <v>127</v>
      </c>
      <c r="D10143" s="111" t="s">
        <v>127</v>
      </c>
      <c r="E10143" s="111" t="s">
        <v>123</v>
      </c>
      <c r="F10143" s="111" t="s">
        <v>185</v>
      </c>
      <c r="G10143" s="111" t="s">
        <v>173</v>
      </c>
      <c r="H10143" s="111" t="s">
        <v>185</v>
      </c>
      <c r="I10143" s="111" t="s">
        <v>173</v>
      </c>
      <c r="J10143" t="str">
        <f t="shared" si="316"/>
        <v>1528SkogOrganisk jordLauvskogMiddels</v>
      </c>
      <c r="K10143" s="111">
        <v>-0.62664468270982987</v>
      </c>
      <c r="L10143" s="111">
        <v>0.92784825435236762</v>
      </c>
      <c r="M10143" s="111">
        <v>0.46510463492953991</v>
      </c>
      <c r="N10143" s="112">
        <f t="shared" si="317"/>
        <v>0.76630820657207765</v>
      </c>
    </row>
    <row r="10144" spans="1:14" x14ac:dyDescent="0.25">
      <c r="A10144" s="111" t="s">
        <v>859</v>
      </c>
      <c r="B10144" s="111">
        <f>INDEX(kommuner!C:C,MATCH(_xlfn.NUMBERVALUE(A10144),kommuner!B:B,0))</f>
        <v>1528</v>
      </c>
      <c r="C10144" s="111" t="s">
        <v>127</v>
      </c>
      <c r="D10144" s="111" t="s">
        <v>127</v>
      </c>
      <c r="E10144" s="111" t="s">
        <v>123</v>
      </c>
      <c r="F10144" s="111" t="s">
        <v>185</v>
      </c>
      <c r="G10144" s="111" t="s">
        <v>186</v>
      </c>
      <c r="H10144" s="111" t="s">
        <v>185</v>
      </c>
      <c r="I10144" s="111" t="s">
        <v>186</v>
      </c>
      <c r="J10144" t="str">
        <f t="shared" si="316"/>
        <v>1528SkogOrganisk jordLauvskogSærs høy</v>
      </c>
      <c r="K10144" s="111">
        <v>-1.8997279926091779</v>
      </c>
      <c r="L10144" s="111">
        <v>0.92784825435236762</v>
      </c>
      <c r="M10144" s="111">
        <v>0.46510463492953991</v>
      </c>
      <c r="N10144" s="112">
        <f t="shared" si="317"/>
        <v>-0.50677510332727038</v>
      </c>
    </row>
    <row r="10145" spans="1:14" x14ac:dyDescent="0.25">
      <c r="A10145" s="111" t="s">
        <v>859</v>
      </c>
      <c r="B10145" s="111">
        <f>INDEX(kommuner!C:C,MATCH(_xlfn.NUMBERVALUE(A10145),kommuner!B:B,0))</f>
        <v>1528</v>
      </c>
      <c r="C10145" s="111" t="s">
        <v>83</v>
      </c>
      <c r="D10145" s="111" t="s">
        <v>83</v>
      </c>
      <c r="E10145" s="111" t="s">
        <v>126</v>
      </c>
      <c r="F10145" s="111" t="s">
        <v>139</v>
      </c>
      <c r="G10145" s="111" t="s">
        <v>139</v>
      </c>
      <c r="H10145" s="111" t="s">
        <v>139</v>
      </c>
      <c r="I10145" s="111" t="s">
        <v>139</v>
      </c>
      <c r="J10145" t="str">
        <f t="shared" si="316"/>
        <v>1528Utbygd arealMineraljord</v>
      </c>
      <c r="K10145" s="111">
        <v>-0.30524336409547759</v>
      </c>
      <c r="L10145" s="111">
        <v>0</v>
      </c>
      <c r="M10145" s="111">
        <v>1.303047089454229E-2</v>
      </c>
      <c r="N10145" s="112">
        <f t="shared" si="317"/>
        <v>-0.2922128932009353</v>
      </c>
    </row>
    <row r="10146" spans="1:14" x14ac:dyDescent="0.25">
      <c r="A10146" s="111" t="s">
        <v>859</v>
      </c>
      <c r="B10146" s="111">
        <f>INDEX(kommuner!C:C,MATCH(_xlfn.NUMBERVALUE(A10146),kommuner!B:B,0))</f>
        <v>1528</v>
      </c>
      <c r="C10146" s="111" t="s">
        <v>83</v>
      </c>
      <c r="D10146" s="111" t="s">
        <v>83</v>
      </c>
      <c r="E10146" s="111" t="s">
        <v>123</v>
      </c>
      <c r="F10146" s="111" t="s">
        <v>139</v>
      </c>
      <c r="G10146" s="111" t="s">
        <v>139</v>
      </c>
      <c r="H10146" s="111" t="s">
        <v>139</v>
      </c>
      <c r="I10146" s="111" t="s">
        <v>139</v>
      </c>
      <c r="J10146" t="str">
        <f t="shared" si="316"/>
        <v>1528Utbygd arealOrganisk jord</v>
      </c>
      <c r="K10146" s="111">
        <v>29.011421395201612</v>
      </c>
      <c r="L10146" s="111">
        <v>0</v>
      </c>
      <c r="M10146" s="111">
        <v>1.303047089454229E-2</v>
      </c>
      <c r="N10146" s="112">
        <f t="shared" si="317"/>
        <v>29.024451866096154</v>
      </c>
    </row>
    <row r="10147" spans="1:14" x14ac:dyDescent="0.25">
      <c r="A10147" s="111" t="s">
        <v>859</v>
      </c>
      <c r="B10147" s="111">
        <f>INDEX(kommuner!C:C,MATCH(_xlfn.NUMBERVALUE(A10147),kommuner!B:B,0))</f>
        <v>1528</v>
      </c>
      <c r="C10147" s="111" t="s">
        <v>181</v>
      </c>
      <c r="D10147" s="111" t="s">
        <v>181</v>
      </c>
      <c r="E10147" s="111" t="s">
        <v>123</v>
      </c>
      <c r="F10147" s="111" t="s">
        <v>139</v>
      </c>
      <c r="G10147" s="111" t="s">
        <v>139</v>
      </c>
      <c r="H10147" s="111" t="s">
        <v>139</v>
      </c>
      <c r="I10147" s="111" t="s">
        <v>139</v>
      </c>
      <c r="J10147" t="str">
        <f t="shared" si="316"/>
        <v>1528Vann og myrOrganisk jord</v>
      </c>
      <c r="K10147" s="111">
        <v>-0.29766799726667431</v>
      </c>
      <c r="L10147" s="111">
        <v>0</v>
      </c>
      <c r="M10147" s="111">
        <v>0</v>
      </c>
      <c r="N10147" s="112">
        <f t="shared" si="317"/>
        <v>-0.29766799726667431</v>
      </c>
    </row>
    <row r="10148" spans="1:14" x14ac:dyDescent="0.25">
      <c r="A10148" s="111" t="s">
        <v>860</v>
      </c>
      <c r="B10148" s="111">
        <f>INDEX(kommuner!C:C,MATCH(_xlfn.NUMBERVALUE(A10148),kommuner!B:B,0))</f>
        <v>1507</v>
      </c>
      <c r="C10148" s="111" t="s">
        <v>82</v>
      </c>
      <c r="D10148" s="111" t="s">
        <v>82</v>
      </c>
      <c r="E10148" s="111" t="s">
        <v>126</v>
      </c>
      <c r="F10148" s="111" t="s">
        <v>139</v>
      </c>
      <c r="G10148" s="111" t="s">
        <v>139</v>
      </c>
      <c r="H10148" s="111" t="s">
        <v>139</v>
      </c>
      <c r="I10148" s="111" t="s">
        <v>139</v>
      </c>
      <c r="J10148" t="str">
        <f t="shared" si="316"/>
        <v>1507Annen utmarkMineraljord</v>
      </c>
      <c r="K10148" s="111">
        <v>-7.1122377479755403E-2</v>
      </c>
      <c r="L10148" s="111">
        <v>0</v>
      </c>
      <c r="M10148" s="111">
        <v>0</v>
      </c>
      <c r="N10148" s="112">
        <f t="shared" si="317"/>
        <v>-7.1122377479755403E-2</v>
      </c>
    </row>
    <row r="10149" spans="1:14" x14ac:dyDescent="0.25">
      <c r="A10149" s="111" t="s">
        <v>860</v>
      </c>
      <c r="B10149" s="111">
        <f>INDEX(kommuner!C:C,MATCH(_xlfn.NUMBERVALUE(A10149),kommuner!B:B,0))</f>
        <v>1507</v>
      </c>
      <c r="C10149" s="111" t="s">
        <v>121</v>
      </c>
      <c r="D10149" s="111" t="s">
        <v>121</v>
      </c>
      <c r="E10149" s="111" t="s">
        <v>126</v>
      </c>
      <c r="F10149" s="111" t="s">
        <v>139</v>
      </c>
      <c r="G10149" s="111" t="s">
        <v>139</v>
      </c>
      <c r="H10149" s="111" t="s">
        <v>139</v>
      </c>
      <c r="I10149" s="111" t="s">
        <v>139</v>
      </c>
      <c r="J10149" t="str">
        <f t="shared" si="316"/>
        <v>1507BeiteMineraljord</v>
      </c>
      <c r="K10149" s="111">
        <v>-0.96338340838695502</v>
      </c>
      <c r="L10149" s="111">
        <v>0</v>
      </c>
      <c r="M10149" s="111">
        <v>1.2448711246839999E-7</v>
      </c>
      <c r="N10149" s="112">
        <f t="shared" si="317"/>
        <v>-0.96338328389984251</v>
      </c>
    </row>
    <row r="10150" spans="1:14" x14ac:dyDescent="0.25">
      <c r="A10150" s="111" t="s">
        <v>860</v>
      </c>
      <c r="B10150" s="111">
        <f>INDEX(kommuner!C:C,MATCH(_xlfn.NUMBERVALUE(A10150),kommuner!B:B,0))</f>
        <v>1507</v>
      </c>
      <c r="C10150" s="111" t="s">
        <v>121</v>
      </c>
      <c r="D10150" s="111" t="s">
        <v>121</v>
      </c>
      <c r="E10150" s="111" t="s">
        <v>123</v>
      </c>
      <c r="F10150" s="111" t="s">
        <v>139</v>
      </c>
      <c r="G10150" s="111" t="s">
        <v>139</v>
      </c>
      <c r="H10150" s="111" t="s">
        <v>139</v>
      </c>
      <c r="I10150" s="111" t="s">
        <v>139</v>
      </c>
      <c r="J10150" t="str">
        <f t="shared" si="316"/>
        <v>1507BeiteOrganisk jord</v>
      </c>
      <c r="K10150" s="111">
        <v>12.077525935985037</v>
      </c>
      <c r="L10150" s="111">
        <v>1.6412500000000001</v>
      </c>
      <c r="M10150" s="111">
        <v>0</v>
      </c>
      <c r="N10150" s="112">
        <f t="shared" si="317"/>
        <v>13.718775935985036</v>
      </c>
    </row>
    <row r="10151" spans="1:14" x14ac:dyDescent="0.25">
      <c r="A10151" s="111" t="s">
        <v>860</v>
      </c>
      <c r="B10151" s="111">
        <f>INDEX(kommuner!C:C,MATCH(_xlfn.NUMBERVALUE(A10151),kommuner!B:B,0))</f>
        <v>1507</v>
      </c>
      <c r="C10151" s="111" t="s">
        <v>84</v>
      </c>
      <c r="D10151" s="111" t="s">
        <v>84</v>
      </c>
      <c r="E10151" s="111" t="s">
        <v>126</v>
      </c>
      <c r="F10151" s="111" t="s">
        <v>139</v>
      </c>
      <c r="G10151" s="111" t="s">
        <v>139</v>
      </c>
      <c r="H10151" s="111" t="s">
        <v>139</v>
      </c>
      <c r="I10151" s="111" t="s">
        <v>139</v>
      </c>
      <c r="J10151" t="str">
        <f t="shared" si="316"/>
        <v>1507Dyrket markMineraljord</v>
      </c>
      <c r="K10151" s="111">
        <v>-0.19151115197201224</v>
      </c>
      <c r="L10151" s="111">
        <v>0</v>
      </c>
      <c r="M10151" s="111">
        <v>0</v>
      </c>
      <c r="N10151" s="112">
        <f t="shared" si="317"/>
        <v>-0.19151115197201224</v>
      </c>
    </row>
    <row r="10152" spans="1:14" x14ac:dyDescent="0.25">
      <c r="A10152" s="111" t="s">
        <v>860</v>
      </c>
      <c r="B10152" s="111">
        <f>INDEX(kommuner!C:C,MATCH(_xlfn.NUMBERVALUE(A10152),kommuner!B:B,0))</f>
        <v>1507</v>
      </c>
      <c r="C10152" s="111" t="s">
        <v>84</v>
      </c>
      <c r="D10152" s="111" t="s">
        <v>84</v>
      </c>
      <c r="E10152" s="111" t="s">
        <v>123</v>
      </c>
      <c r="F10152" s="111" t="s">
        <v>139</v>
      </c>
      <c r="G10152" s="111" t="s">
        <v>139</v>
      </c>
      <c r="H10152" s="111" t="s">
        <v>139</v>
      </c>
      <c r="I10152" s="111" t="s">
        <v>139</v>
      </c>
      <c r="J10152" t="str">
        <f t="shared" si="316"/>
        <v>1507Dyrket markOrganisk jord</v>
      </c>
      <c r="K10152" s="111">
        <v>28.726149366675592</v>
      </c>
      <c r="L10152" s="111">
        <v>1.45625</v>
      </c>
      <c r="M10152" s="111">
        <v>0</v>
      </c>
      <c r="N10152" s="112">
        <f t="shared" si="317"/>
        <v>30.182399366675593</v>
      </c>
    </row>
    <row r="10153" spans="1:14" x14ac:dyDescent="0.25">
      <c r="A10153" s="111" t="s">
        <v>860</v>
      </c>
      <c r="B10153" s="111">
        <f>INDEX(kommuner!C:C,MATCH(_xlfn.NUMBERVALUE(A10153),kommuner!B:B,0))</f>
        <v>1507</v>
      </c>
      <c r="C10153" s="111" t="s">
        <v>127</v>
      </c>
      <c r="D10153" s="111" t="s">
        <v>127</v>
      </c>
      <c r="E10153" s="111" t="s">
        <v>126</v>
      </c>
      <c r="F10153" s="111" t="s">
        <v>172</v>
      </c>
      <c r="G10153" s="111" t="s">
        <v>180</v>
      </c>
      <c r="H10153" s="111" t="s">
        <v>172</v>
      </c>
      <c r="I10153" s="111" t="s">
        <v>180</v>
      </c>
      <c r="J10153" t="str">
        <f t="shared" si="316"/>
        <v>1507SkogMineraljordBarskogHøy</v>
      </c>
      <c r="K10153" s="111">
        <v>-6.422849649670499</v>
      </c>
      <c r="L10153" s="111">
        <v>0.85306406685236758</v>
      </c>
      <c r="M10153" s="111">
        <v>6.4056614999681585E-2</v>
      </c>
      <c r="N10153" s="112">
        <f t="shared" si="317"/>
        <v>-5.5057289678184498</v>
      </c>
    </row>
    <row r="10154" spans="1:14" x14ac:dyDescent="0.25">
      <c r="A10154" s="111" t="s">
        <v>860</v>
      </c>
      <c r="B10154" s="111">
        <f>INDEX(kommuner!C:C,MATCH(_xlfn.NUMBERVALUE(A10154),kommuner!B:B,0))</f>
        <v>1507</v>
      </c>
      <c r="C10154" s="111" t="s">
        <v>127</v>
      </c>
      <c r="D10154" s="111" t="s">
        <v>127</v>
      </c>
      <c r="E10154" s="111" t="s">
        <v>126</v>
      </c>
      <c r="F10154" s="111" t="s">
        <v>172</v>
      </c>
      <c r="G10154" s="111" t="s">
        <v>167</v>
      </c>
      <c r="H10154" s="111" t="s">
        <v>172</v>
      </c>
      <c r="I10154" s="111" t="s">
        <v>167</v>
      </c>
      <c r="J10154" t="str">
        <f t="shared" si="316"/>
        <v>1507SkogMineraljordBarskogImpediment</v>
      </c>
      <c r="K10154" s="111">
        <v>-0.94873102042732593</v>
      </c>
      <c r="L10154" s="111">
        <v>0.85306406685236758</v>
      </c>
      <c r="M10154" s="111">
        <v>6.3979989500968365E-2</v>
      </c>
      <c r="N10154" s="112">
        <f t="shared" si="317"/>
        <v>-3.1686964073989993E-2</v>
      </c>
    </row>
    <row r="10155" spans="1:14" x14ac:dyDescent="0.25">
      <c r="A10155" s="111" t="s">
        <v>860</v>
      </c>
      <c r="B10155" s="111">
        <f>INDEX(kommuner!C:C,MATCH(_xlfn.NUMBERVALUE(A10155),kommuner!B:B,0))</f>
        <v>1507</v>
      </c>
      <c r="C10155" s="111" t="s">
        <v>127</v>
      </c>
      <c r="D10155" s="111" t="s">
        <v>127</v>
      </c>
      <c r="E10155" s="111" t="s">
        <v>126</v>
      </c>
      <c r="F10155" s="111" t="s">
        <v>172</v>
      </c>
      <c r="G10155" s="111" t="s">
        <v>190</v>
      </c>
      <c r="H10155" s="111" t="s">
        <v>172</v>
      </c>
      <c r="I10155" s="111" t="s">
        <v>190</v>
      </c>
      <c r="J10155" t="str">
        <f t="shared" si="316"/>
        <v>1507SkogMineraljordBarskogLav</v>
      </c>
      <c r="K10155" s="111">
        <v>-0.862084627791601</v>
      </c>
      <c r="L10155" s="111">
        <v>0.85306406685236758</v>
      </c>
      <c r="M10155" s="111">
        <v>6.3979989500968365E-2</v>
      </c>
      <c r="N10155" s="112">
        <f t="shared" si="317"/>
        <v>5.4959428561734941E-2</v>
      </c>
    </row>
    <row r="10156" spans="1:14" x14ac:dyDescent="0.25">
      <c r="A10156" s="111" t="s">
        <v>860</v>
      </c>
      <c r="B10156" s="111">
        <f>INDEX(kommuner!C:C,MATCH(_xlfn.NUMBERVALUE(A10156),kommuner!B:B,0))</f>
        <v>1507</v>
      </c>
      <c r="C10156" s="111" t="s">
        <v>127</v>
      </c>
      <c r="D10156" s="111" t="s">
        <v>127</v>
      </c>
      <c r="E10156" s="111" t="s">
        <v>126</v>
      </c>
      <c r="F10156" s="111" t="s">
        <v>172</v>
      </c>
      <c r="G10156" s="111" t="s">
        <v>173</v>
      </c>
      <c r="H10156" s="111" t="s">
        <v>172</v>
      </c>
      <c r="I10156" s="111" t="s">
        <v>173</v>
      </c>
      <c r="J10156" t="str">
        <f t="shared" si="316"/>
        <v>1507SkogMineraljordBarskogMiddels</v>
      </c>
      <c r="K10156" s="111">
        <v>-3.6406993276041288</v>
      </c>
      <c r="L10156" s="111">
        <v>0.85306406685236758</v>
      </c>
      <c r="M10156" s="111">
        <v>6.4056614999681585E-2</v>
      </c>
      <c r="N10156" s="112">
        <f t="shared" si="317"/>
        <v>-2.7235786457520796</v>
      </c>
    </row>
    <row r="10157" spans="1:14" x14ac:dyDescent="0.25">
      <c r="A10157" s="111" t="s">
        <v>860</v>
      </c>
      <c r="B10157" s="111">
        <f>INDEX(kommuner!C:C,MATCH(_xlfn.NUMBERVALUE(A10157),kommuner!B:B,0))</f>
        <v>1507</v>
      </c>
      <c r="C10157" s="111" t="s">
        <v>127</v>
      </c>
      <c r="D10157" s="111" t="s">
        <v>127</v>
      </c>
      <c r="E10157" s="111" t="s">
        <v>126</v>
      </c>
      <c r="F10157" s="111" t="s">
        <v>172</v>
      </c>
      <c r="G10157" s="111" t="s">
        <v>186</v>
      </c>
      <c r="H10157" s="111" t="s">
        <v>172</v>
      </c>
      <c r="I10157" s="111" t="s">
        <v>186</v>
      </c>
      <c r="J10157" t="str">
        <f t="shared" si="316"/>
        <v>1507SkogMineraljordBarskogSærs høy</v>
      </c>
      <c r="K10157" s="111">
        <v>0.12072674540874306</v>
      </c>
      <c r="L10157" s="111">
        <v>0.85306406685236758</v>
      </c>
      <c r="M10157" s="111">
        <v>6.4056614999681585E-2</v>
      </c>
      <c r="N10157" s="112">
        <f t="shared" si="317"/>
        <v>1.0378474272607923</v>
      </c>
    </row>
    <row r="10158" spans="1:14" x14ac:dyDescent="0.25">
      <c r="A10158" s="111" t="s">
        <v>860</v>
      </c>
      <c r="B10158" s="111">
        <f>INDEX(kommuner!C:C,MATCH(_xlfn.NUMBERVALUE(A10158),kommuner!B:B,0))</f>
        <v>1507</v>
      </c>
      <c r="C10158" s="111" t="s">
        <v>127</v>
      </c>
      <c r="D10158" s="111" t="s">
        <v>127</v>
      </c>
      <c r="E10158" s="111" t="s">
        <v>126</v>
      </c>
      <c r="F10158" s="111" t="s">
        <v>179</v>
      </c>
      <c r="G10158" s="111" t="s">
        <v>180</v>
      </c>
      <c r="H10158" s="111" t="s">
        <v>179</v>
      </c>
      <c r="I10158" s="111" t="s">
        <v>180</v>
      </c>
      <c r="J10158" t="str">
        <f t="shared" si="316"/>
        <v>1507SkogMineraljordBlandingsskogHøy</v>
      </c>
      <c r="K10158" s="111">
        <v>-7.1939050909469406</v>
      </c>
      <c r="L10158" s="111">
        <v>0.85306406685236758</v>
      </c>
      <c r="M10158" s="111">
        <v>6.3979989500968365E-2</v>
      </c>
      <c r="N10158" s="112">
        <f t="shared" si="317"/>
        <v>-6.2768610345936047</v>
      </c>
    </row>
    <row r="10159" spans="1:14" x14ac:dyDescent="0.25">
      <c r="A10159" s="111" t="s">
        <v>860</v>
      </c>
      <c r="B10159" s="111">
        <f>INDEX(kommuner!C:C,MATCH(_xlfn.NUMBERVALUE(A10159),kommuner!B:B,0))</f>
        <v>1507</v>
      </c>
      <c r="C10159" s="111" t="s">
        <v>127</v>
      </c>
      <c r="D10159" s="111" t="s">
        <v>127</v>
      </c>
      <c r="E10159" s="111" t="s">
        <v>126</v>
      </c>
      <c r="F10159" s="111" t="s">
        <v>179</v>
      </c>
      <c r="G10159" s="111" t="s">
        <v>167</v>
      </c>
      <c r="H10159" s="111" t="s">
        <v>179</v>
      </c>
      <c r="I10159" s="111" t="s">
        <v>167</v>
      </c>
      <c r="J10159" t="str">
        <f t="shared" si="316"/>
        <v>1507SkogMineraljordBlandingsskogImpediment</v>
      </c>
      <c r="K10159" s="111">
        <v>-1.0519587113170448</v>
      </c>
      <c r="L10159" s="111">
        <v>0.85306406685236758</v>
      </c>
      <c r="M10159" s="111">
        <v>6.3979989500968365E-2</v>
      </c>
      <c r="N10159" s="112">
        <f t="shared" si="317"/>
        <v>-0.13491465496370883</v>
      </c>
    </row>
    <row r="10160" spans="1:14" x14ac:dyDescent="0.25">
      <c r="A10160" s="111" t="s">
        <v>860</v>
      </c>
      <c r="B10160" s="111">
        <f>INDEX(kommuner!C:C,MATCH(_xlfn.NUMBERVALUE(A10160),kommuner!B:B,0))</f>
        <v>1507</v>
      </c>
      <c r="C10160" s="111" t="s">
        <v>127</v>
      </c>
      <c r="D10160" s="111" t="s">
        <v>127</v>
      </c>
      <c r="E10160" s="111" t="s">
        <v>126</v>
      </c>
      <c r="F10160" s="111" t="s">
        <v>179</v>
      </c>
      <c r="G10160" s="111" t="s">
        <v>190</v>
      </c>
      <c r="H10160" s="111" t="s">
        <v>179</v>
      </c>
      <c r="I10160" s="111" t="s">
        <v>190</v>
      </c>
      <c r="J10160" t="str">
        <f t="shared" si="316"/>
        <v>1507SkogMineraljordBlandingsskogLav</v>
      </c>
      <c r="K10160" s="111">
        <v>-1.7812179955424279</v>
      </c>
      <c r="L10160" s="111">
        <v>0.85306406685236758</v>
      </c>
      <c r="M10160" s="111">
        <v>6.3979989500968365E-2</v>
      </c>
      <c r="N10160" s="112">
        <f t="shared" si="317"/>
        <v>-0.86417393918909191</v>
      </c>
    </row>
    <row r="10161" spans="1:14" x14ac:dyDescent="0.25">
      <c r="A10161" s="111" t="s">
        <v>860</v>
      </c>
      <c r="B10161" s="111">
        <f>INDEX(kommuner!C:C,MATCH(_xlfn.NUMBERVALUE(A10161),kommuner!B:B,0))</f>
        <v>1507</v>
      </c>
      <c r="C10161" s="111" t="s">
        <v>127</v>
      </c>
      <c r="D10161" s="111" t="s">
        <v>127</v>
      </c>
      <c r="E10161" s="111" t="s">
        <v>126</v>
      </c>
      <c r="F10161" s="111" t="s">
        <v>179</v>
      </c>
      <c r="G10161" s="111" t="s">
        <v>173</v>
      </c>
      <c r="H10161" s="111" t="s">
        <v>179</v>
      </c>
      <c r="I10161" s="111" t="s">
        <v>173</v>
      </c>
      <c r="J10161" t="str">
        <f t="shared" si="316"/>
        <v>1507SkogMineraljordBlandingsskogMiddels</v>
      </c>
      <c r="K10161" s="111">
        <v>-3.4741824145851954</v>
      </c>
      <c r="L10161" s="111">
        <v>0.85306406685236758</v>
      </c>
      <c r="M10161" s="111">
        <v>6.3979989500968365E-2</v>
      </c>
      <c r="N10161" s="112">
        <f t="shared" si="317"/>
        <v>-2.5571383582318594</v>
      </c>
    </row>
    <row r="10162" spans="1:14" x14ac:dyDescent="0.25">
      <c r="A10162" s="111" t="s">
        <v>860</v>
      </c>
      <c r="B10162" s="111">
        <f>INDEX(kommuner!C:C,MATCH(_xlfn.NUMBERVALUE(A10162),kommuner!B:B,0))</f>
        <v>1507</v>
      </c>
      <c r="C10162" s="111" t="s">
        <v>127</v>
      </c>
      <c r="D10162" s="111" t="s">
        <v>127</v>
      </c>
      <c r="E10162" s="111" t="s">
        <v>126</v>
      </c>
      <c r="F10162" s="111" t="s">
        <v>179</v>
      </c>
      <c r="G10162" s="111" t="s">
        <v>186</v>
      </c>
      <c r="H10162" s="111" t="s">
        <v>179</v>
      </c>
      <c r="I10162" s="111" t="s">
        <v>186</v>
      </c>
      <c r="J10162" t="str">
        <f t="shared" si="316"/>
        <v>1507SkogMineraljordBlandingsskogSærs høy</v>
      </c>
      <c r="K10162" s="111">
        <v>-2.9395925245326562</v>
      </c>
      <c r="L10162" s="111">
        <v>0.85306406685236758</v>
      </c>
      <c r="M10162" s="111">
        <v>6.3979989500968365E-2</v>
      </c>
      <c r="N10162" s="112">
        <f t="shared" si="317"/>
        <v>-2.0225484681793202</v>
      </c>
    </row>
    <row r="10163" spans="1:14" x14ac:dyDescent="0.25">
      <c r="A10163" s="111" t="s">
        <v>860</v>
      </c>
      <c r="B10163" s="111">
        <f>INDEX(kommuner!C:C,MATCH(_xlfn.NUMBERVALUE(A10163),kommuner!B:B,0))</f>
        <v>1507</v>
      </c>
      <c r="C10163" s="111" t="s">
        <v>127</v>
      </c>
      <c r="D10163" s="111" t="s">
        <v>127</v>
      </c>
      <c r="E10163" s="111" t="s">
        <v>126</v>
      </c>
      <c r="F10163" s="111" t="s">
        <v>185</v>
      </c>
      <c r="G10163" s="111" t="s">
        <v>180</v>
      </c>
      <c r="H10163" s="111" t="s">
        <v>185</v>
      </c>
      <c r="I10163" s="111" t="s">
        <v>180</v>
      </c>
      <c r="J10163" t="str">
        <f t="shared" si="316"/>
        <v>1507SkogMineraljordLauvskogHøy</v>
      </c>
      <c r="K10163" s="111">
        <v>-3.9961118073383664</v>
      </c>
      <c r="L10163" s="111">
        <v>0.85306406685236758</v>
      </c>
      <c r="M10163" s="111">
        <v>6.3979989500968365E-2</v>
      </c>
      <c r="N10163" s="112">
        <f t="shared" si="317"/>
        <v>-3.0790677509850304</v>
      </c>
    </row>
    <row r="10164" spans="1:14" x14ac:dyDescent="0.25">
      <c r="A10164" s="111" t="s">
        <v>860</v>
      </c>
      <c r="B10164" s="111">
        <f>INDEX(kommuner!C:C,MATCH(_xlfn.NUMBERVALUE(A10164),kommuner!B:B,0))</f>
        <v>1507</v>
      </c>
      <c r="C10164" s="111" t="s">
        <v>127</v>
      </c>
      <c r="D10164" s="111" t="s">
        <v>127</v>
      </c>
      <c r="E10164" s="111" t="s">
        <v>126</v>
      </c>
      <c r="F10164" s="111" t="s">
        <v>185</v>
      </c>
      <c r="G10164" s="111" t="s">
        <v>167</v>
      </c>
      <c r="H10164" s="111" t="s">
        <v>185</v>
      </c>
      <c r="I10164" s="111" t="s">
        <v>167</v>
      </c>
      <c r="J10164" t="str">
        <f t="shared" si="316"/>
        <v>1507SkogMineraljordLauvskogImpediment</v>
      </c>
      <c r="K10164" s="111">
        <v>-1.0417316356348201</v>
      </c>
      <c r="L10164" s="111">
        <v>0.85306406685236758</v>
      </c>
      <c r="M10164" s="111">
        <v>6.3979989500968365E-2</v>
      </c>
      <c r="N10164" s="112">
        <f t="shared" si="317"/>
        <v>-0.12468757928148413</v>
      </c>
    </row>
    <row r="10165" spans="1:14" x14ac:dyDescent="0.25">
      <c r="A10165" s="111" t="s">
        <v>860</v>
      </c>
      <c r="B10165" s="111">
        <f>INDEX(kommuner!C:C,MATCH(_xlfn.NUMBERVALUE(A10165),kommuner!B:B,0))</f>
        <v>1507</v>
      </c>
      <c r="C10165" s="111" t="s">
        <v>127</v>
      </c>
      <c r="D10165" s="111" t="s">
        <v>127</v>
      </c>
      <c r="E10165" s="111" t="s">
        <v>126</v>
      </c>
      <c r="F10165" s="111" t="s">
        <v>185</v>
      </c>
      <c r="G10165" s="111" t="s">
        <v>190</v>
      </c>
      <c r="H10165" s="111" t="s">
        <v>185</v>
      </c>
      <c r="I10165" s="111" t="s">
        <v>190</v>
      </c>
      <c r="J10165" t="str">
        <f t="shared" si="316"/>
        <v>1507SkogMineraljordLauvskogLav</v>
      </c>
      <c r="K10165" s="111">
        <v>-8.9748170935426599E-2</v>
      </c>
      <c r="L10165" s="111">
        <v>0.85306406685236758</v>
      </c>
      <c r="M10165" s="111">
        <v>6.3979989500968365E-2</v>
      </c>
      <c r="N10165" s="112">
        <f t="shared" si="317"/>
        <v>0.82729588541790933</v>
      </c>
    </row>
    <row r="10166" spans="1:14" x14ac:dyDescent="0.25">
      <c r="A10166" s="111" t="s">
        <v>860</v>
      </c>
      <c r="B10166" s="111">
        <f>INDEX(kommuner!C:C,MATCH(_xlfn.NUMBERVALUE(A10166),kommuner!B:B,0))</f>
        <v>1507</v>
      </c>
      <c r="C10166" s="111" t="s">
        <v>127</v>
      </c>
      <c r="D10166" s="111" t="s">
        <v>127</v>
      </c>
      <c r="E10166" s="111" t="s">
        <v>126</v>
      </c>
      <c r="F10166" s="111" t="s">
        <v>185</v>
      </c>
      <c r="G10166" s="111" t="s">
        <v>173</v>
      </c>
      <c r="H10166" s="111" t="s">
        <v>185</v>
      </c>
      <c r="I10166" s="111" t="s">
        <v>173</v>
      </c>
      <c r="J10166" t="str">
        <f t="shared" si="316"/>
        <v>1507SkogMineraljordLauvskogMiddels</v>
      </c>
      <c r="K10166" s="111">
        <v>-2.4407766010203638</v>
      </c>
      <c r="L10166" s="111">
        <v>0.85306406685236758</v>
      </c>
      <c r="M10166" s="111">
        <v>6.3979989500968365E-2</v>
      </c>
      <c r="N10166" s="112">
        <f t="shared" si="317"/>
        <v>-1.523732544667028</v>
      </c>
    </row>
    <row r="10167" spans="1:14" x14ac:dyDescent="0.25">
      <c r="A10167" s="111" t="s">
        <v>860</v>
      </c>
      <c r="B10167" s="111">
        <f>INDEX(kommuner!C:C,MATCH(_xlfn.NUMBERVALUE(A10167),kommuner!B:B,0))</f>
        <v>1507</v>
      </c>
      <c r="C10167" s="111" t="s">
        <v>127</v>
      </c>
      <c r="D10167" s="111" t="s">
        <v>127</v>
      </c>
      <c r="E10167" s="111" t="s">
        <v>126</v>
      </c>
      <c r="F10167" s="111" t="s">
        <v>185</v>
      </c>
      <c r="G10167" s="111" t="s">
        <v>186</v>
      </c>
      <c r="H10167" s="111" t="s">
        <v>185</v>
      </c>
      <c r="I10167" s="111" t="s">
        <v>186</v>
      </c>
      <c r="J10167" t="str">
        <f t="shared" si="316"/>
        <v>1507SkogMineraljordLauvskogSærs høy</v>
      </c>
      <c r="K10167" s="111">
        <v>-3.6560473259425113</v>
      </c>
      <c r="L10167" s="111">
        <v>0.85306406685236758</v>
      </c>
      <c r="M10167" s="111">
        <v>6.3979989500968365E-2</v>
      </c>
      <c r="N10167" s="112">
        <f t="shared" si="317"/>
        <v>-2.7390032695891753</v>
      </c>
    </row>
    <row r="10168" spans="1:14" x14ac:dyDescent="0.25">
      <c r="A10168" s="111" t="s">
        <v>860</v>
      </c>
      <c r="B10168" s="111">
        <f>INDEX(kommuner!C:C,MATCH(_xlfn.NUMBERVALUE(A10168),kommuner!B:B,0))</f>
        <v>1507</v>
      </c>
      <c r="C10168" s="111" t="s">
        <v>127</v>
      </c>
      <c r="D10168" s="111" t="s">
        <v>127</v>
      </c>
      <c r="E10168" s="111" t="s">
        <v>123</v>
      </c>
      <c r="F10168" s="111" t="s">
        <v>172</v>
      </c>
      <c r="G10168" s="111" t="s">
        <v>180</v>
      </c>
      <c r="H10168" s="111" t="s">
        <v>172</v>
      </c>
      <c r="I10168" s="111" t="s">
        <v>180</v>
      </c>
      <c r="J10168" t="str">
        <f t="shared" si="316"/>
        <v>1507SkogOrganisk jordBarskogHøy</v>
      </c>
      <c r="K10168" s="111">
        <v>-2.5184559031994138</v>
      </c>
      <c r="L10168" s="111">
        <v>0.92784825435236762</v>
      </c>
      <c r="M10168" s="111">
        <v>0.46518126042825314</v>
      </c>
      <c r="N10168" s="112">
        <f t="shared" si="317"/>
        <v>-1.1254263884187932</v>
      </c>
    </row>
    <row r="10169" spans="1:14" x14ac:dyDescent="0.25">
      <c r="A10169" s="111" t="s">
        <v>860</v>
      </c>
      <c r="B10169" s="111">
        <f>INDEX(kommuner!C:C,MATCH(_xlfn.NUMBERVALUE(A10169),kommuner!B:B,0))</f>
        <v>1507</v>
      </c>
      <c r="C10169" s="111" t="s">
        <v>127</v>
      </c>
      <c r="D10169" s="111" t="s">
        <v>127</v>
      </c>
      <c r="E10169" s="111" t="s">
        <v>123</v>
      </c>
      <c r="F10169" s="111" t="s">
        <v>172</v>
      </c>
      <c r="G10169" s="111" t="s">
        <v>167</v>
      </c>
      <c r="H10169" s="111" t="s">
        <v>172</v>
      </c>
      <c r="I10169" s="111" t="s">
        <v>167</v>
      </c>
      <c r="J10169" t="str">
        <f t="shared" si="316"/>
        <v>1507SkogOrganisk jordBarskogImpediment</v>
      </c>
      <c r="K10169" s="111">
        <v>-0.17137422385314094</v>
      </c>
      <c r="L10169" s="111">
        <v>0.92784825435236762</v>
      </c>
      <c r="M10169" s="111">
        <v>0.46510463492953991</v>
      </c>
      <c r="N10169" s="112">
        <f t="shared" si="317"/>
        <v>1.2215786654287666</v>
      </c>
    </row>
    <row r="10170" spans="1:14" x14ac:dyDescent="0.25">
      <c r="A10170" s="111" t="s">
        <v>860</v>
      </c>
      <c r="B10170" s="111">
        <f>INDEX(kommuner!C:C,MATCH(_xlfn.NUMBERVALUE(A10170),kommuner!B:B,0))</f>
        <v>1507</v>
      </c>
      <c r="C10170" s="111" t="s">
        <v>127</v>
      </c>
      <c r="D10170" s="111" t="s">
        <v>127</v>
      </c>
      <c r="E10170" s="111" t="s">
        <v>123</v>
      </c>
      <c r="F10170" s="111" t="s">
        <v>172</v>
      </c>
      <c r="G10170" s="111" t="s">
        <v>190</v>
      </c>
      <c r="H10170" s="111" t="s">
        <v>172</v>
      </c>
      <c r="I10170" s="111" t="s">
        <v>190</v>
      </c>
      <c r="J10170" t="str">
        <f t="shared" si="316"/>
        <v>1507SkogOrganisk jordBarskogLav</v>
      </c>
      <c r="K10170" s="111">
        <v>-0.50666953101693391</v>
      </c>
      <c r="L10170" s="111">
        <v>0.92784825435236762</v>
      </c>
      <c r="M10170" s="111">
        <v>0.46510463492953991</v>
      </c>
      <c r="N10170" s="112">
        <f t="shared" si="317"/>
        <v>0.88628335826497362</v>
      </c>
    </row>
    <row r="10171" spans="1:14" x14ac:dyDescent="0.25">
      <c r="A10171" s="111" t="s">
        <v>860</v>
      </c>
      <c r="B10171" s="111">
        <f>INDEX(kommuner!C:C,MATCH(_xlfn.NUMBERVALUE(A10171),kommuner!B:B,0))</f>
        <v>1507</v>
      </c>
      <c r="C10171" s="111" t="s">
        <v>127</v>
      </c>
      <c r="D10171" s="111" t="s">
        <v>127</v>
      </c>
      <c r="E10171" s="111" t="s">
        <v>123</v>
      </c>
      <c r="F10171" s="111" t="s">
        <v>172</v>
      </c>
      <c r="G10171" s="111" t="s">
        <v>173</v>
      </c>
      <c r="H10171" s="111" t="s">
        <v>172</v>
      </c>
      <c r="I10171" s="111" t="s">
        <v>173</v>
      </c>
      <c r="J10171" t="str">
        <f t="shared" si="316"/>
        <v>1507SkogOrganisk jordBarskogMiddels</v>
      </c>
      <c r="K10171" s="111">
        <v>-1.5571490961494638</v>
      </c>
      <c r="L10171" s="111">
        <v>0.92784825435236762</v>
      </c>
      <c r="M10171" s="111">
        <v>0.46518126042825314</v>
      </c>
      <c r="N10171" s="112">
        <f t="shared" si="317"/>
        <v>-0.16411958136884308</v>
      </c>
    </row>
    <row r="10172" spans="1:14" x14ac:dyDescent="0.25">
      <c r="A10172" s="111" t="s">
        <v>860</v>
      </c>
      <c r="B10172" s="111">
        <f>INDEX(kommuner!C:C,MATCH(_xlfn.NUMBERVALUE(A10172),kommuner!B:B,0))</f>
        <v>1507</v>
      </c>
      <c r="C10172" s="111" t="s">
        <v>127</v>
      </c>
      <c r="D10172" s="111" t="s">
        <v>127</v>
      </c>
      <c r="E10172" s="111" t="s">
        <v>123</v>
      </c>
      <c r="F10172" s="111" t="s">
        <v>172</v>
      </c>
      <c r="G10172" s="111" t="s">
        <v>186</v>
      </c>
      <c r="H10172" s="111" t="s">
        <v>172</v>
      </c>
      <c r="I10172" s="111" t="s">
        <v>186</v>
      </c>
      <c r="J10172" t="str">
        <f t="shared" si="316"/>
        <v>1507SkogOrganisk jordBarskogSærs høy</v>
      </c>
      <c r="K10172" s="111">
        <v>2.5548655235722699</v>
      </c>
      <c r="L10172" s="111">
        <v>0.92784825435236762</v>
      </c>
      <c r="M10172" s="111">
        <v>0.46518126042825314</v>
      </c>
      <c r="N10172" s="112">
        <f t="shared" si="317"/>
        <v>3.9478950383528906</v>
      </c>
    </row>
    <row r="10173" spans="1:14" x14ac:dyDescent="0.25">
      <c r="A10173" s="111" t="s">
        <v>860</v>
      </c>
      <c r="B10173" s="111">
        <f>INDEX(kommuner!C:C,MATCH(_xlfn.NUMBERVALUE(A10173),kommuner!B:B,0))</f>
        <v>1507</v>
      </c>
      <c r="C10173" s="111" t="s">
        <v>127</v>
      </c>
      <c r="D10173" s="111" t="s">
        <v>127</v>
      </c>
      <c r="E10173" s="111" t="s">
        <v>123</v>
      </c>
      <c r="F10173" s="111" t="s">
        <v>179</v>
      </c>
      <c r="G10173" s="111" t="s">
        <v>180</v>
      </c>
      <c r="H10173" s="111" t="s">
        <v>179</v>
      </c>
      <c r="I10173" s="111" t="s">
        <v>180</v>
      </c>
      <c r="J10173" t="str">
        <f t="shared" si="316"/>
        <v>1507SkogOrganisk jordBlandingsskogHøy</v>
      </c>
      <c r="K10173" s="111">
        <v>-5.5554344456832343</v>
      </c>
      <c r="L10173" s="111">
        <v>0.92784825435236762</v>
      </c>
      <c r="M10173" s="111">
        <v>0.46510463492953991</v>
      </c>
      <c r="N10173" s="112">
        <f t="shared" si="317"/>
        <v>-4.1624815564013264</v>
      </c>
    </row>
    <row r="10174" spans="1:14" x14ac:dyDescent="0.25">
      <c r="A10174" s="111" t="s">
        <v>860</v>
      </c>
      <c r="B10174" s="111">
        <f>INDEX(kommuner!C:C,MATCH(_xlfn.NUMBERVALUE(A10174),kommuner!B:B,0))</f>
        <v>1507</v>
      </c>
      <c r="C10174" s="111" t="s">
        <v>127</v>
      </c>
      <c r="D10174" s="111" t="s">
        <v>127</v>
      </c>
      <c r="E10174" s="111" t="s">
        <v>123</v>
      </c>
      <c r="F10174" s="111" t="s">
        <v>179</v>
      </c>
      <c r="G10174" s="111" t="s">
        <v>167</v>
      </c>
      <c r="H10174" s="111" t="s">
        <v>179</v>
      </c>
      <c r="I10174" s="111" t="s">
        <v>167</v>
      </c>
      <c r="J10174" t="str">
        <f t="shared" si="316"/>
        <v>1507SkogOrganisk jordBlandingsskogImpediment</v>
      </c>
      <c r="K10174" s="111">
        <v>-0.28586344175800005</v>
      </c>
      <c r="L10174" s="111">
        <v>0.92784825435236762</v>
      </c>
      <c r="M10174" s="111">
        <v>0.46510463492953991</v>
      </c>
      <c r="N10174" s="112">
        <f t="shared" si="317"/>
        <v>1.1070894475239075</v>
      </c>
    </row>
    <row r="10175" spans="1:14" x14ac:dyDescent="0.25">
      <c r="A10175" s="111" t="s">
        <v>860</v>
      </c>
      <c r="B10175" s="111">
        <f>INDEX(kommuner!C:C,MATCH(_xlfn.NUMBERVALUE(A10175),kommuner!B:B,0))</f>
        <v>1507</v>
      </c>
      <c r="C10175" s="111" t="s">
        <v>127</v>
      </c>
      <c r="D10175" s="111" t="s">
        <v>127</v>
      </c>
      <c r="E10175" s="111" t="s">
        <v>123</v>
      </c>
      <c r="F10175" s="111" t="s">
        <v>179</v>
      </c>
      <c r="G10175" s="111" t="s">
        <v>190</v>
      </c>
      <c r="H10175" s="111" t="s">
        <v>179</v>
      </c>
      <c r="I10175" s="111" t="s">
        <v>190</v>
      </c>
      <c r="J10175" t="str">
        <f t="shared" si="316"/>
        <v>1507SkogOrganisk jordBlandingsskogLav</v>
      </c>
      <c r="K10175" s="111">
        <v>-1.2347339377887629</v>
      </c>
      <c r="L10175" s="111">
        <v>0.92784825435236762</v>
      </c>
      <c r="M10175" s="111">
        <v>0.46510463492953991</v>
      </c>
      <c r="N10175" s="112">
        <f t="shared" si="317"/>
        <v>0.15821895149314458</v>
      </c>
    </row>
    <row r="10176" spans="1:14" x14ac:dyDescent="0.25">
      <c r="A10176" s="111" t="s">
        <v>860</v>
      </c>
      <c r="B10176" s="111">
        <f>INDEX(kommuner!C:C,MATCH(_xlfn.NUMBERVALUE(A10176),kommuner!B:B,0))</f>
        <v>1507</v>
      </c>
      <c r="C10176" s="111" t="s">
        <v>127</v>
      </c>
      <c r="D10176" s="111" t="s">
        <v>127</v>
      </c>
      <c r="E10176" s="111" t="s">
        <v>123</v>
      </c>
      <c r="F10176" s="111" t="s">
        <v>179</v>
      </c>
      <c r="G10176" s="111" t="s">
        <v>173</v>
      </c>
      <c r="H10176" s="111" t="s">
        <v>179</v>
      </c>
      <c r="I10176" s="111" t="s">
        <v>173</v>
      </c>
      <c r="J10176" t="str">
        <f t="shared" si="316"/>
        <v>1507SkogOrganisk jordBlandingsskogMiddels</v>
      </c>
      <c r="K10176" s="111">
        <v>-2.4239591752717748</v>
      </c>
      <c r="L10176" s="111">
        <v>0.92784825435236762</v>
      </c>
      <c r="M10176" s="111">
        <v>0.46510463492953991</v>
      </c>
      <c r="N10176" s="112">
        <f t="shared" si="317"/>
        <v>-1.0310062859898674</v>
      </c>
    </row>
    <row r="10177" spans="1:14" x14ac:dyDescent="0.25">
      <c r="A10177" s="111" t="s">
        <v>860</v>
      </c>
      <c r="B10177" s="111">
        <f>INDEX(kommuner!C:C,MATCH(_xlfn.NUMBERVALUE(A10177),kommuner!B:B,0))</f>
        <v>1507</v>
      </c>
      <c r="C10177" s="111" t="s">
        <v>127</v>
      </c>
      <c r="D10177" s="111" t="s">
        <v>127</v>
      </c>
      <c r="E10177" s="111" t="s">
        <v>123</v>
      </c>
      <c r="F10177" s="111" t="s">
        <v>179</v>
      </c>
      <c r="G10177" s="111" t="s">
        <v>186</v>
      </c>
      <c r="H10177" s="111" t="s">
        <v>179</v>
      </c>
      <c r="I10177" s="111" t="s">
        <v>186</v>
      </c>
      <c r="J10177" t="str">
        <f t="shared" si="316"/>
        <v>1507SkogOrganisk jordBlandingsskogSærs høy</v>
      </c>
      <c r="K10177" s="111">
        <v>-1.5726115302258048</v>
      </c>
      <c r="L10177" s="111">
        <v>0.92784825435236762</v>
      </c>
      <c r="M10177" s="111">
        <v>0.46510463492953991</v>
      </c>
      <c r="N10177" s="112">
        <f t="shared" si="317"/>
        <v>-0.17965864094389727</v>
      </c>
    </row>
    <row r="10178" spans="1:14" x14ac:dyDescent="0.25">
      <c r="A10178" s="111" t="s">
        <v>860</v>
      </c>
      <c r="B10178" s="111">
        <f>INDEX(kommuner!C:C,MATCH(_xlfn.NUMBERVALUE(A10178),kommuner!B:B,0))</f>
        <v>1507</v>
      </c>
      <c r="C10178" s="111" t="s">
        <v>127</v>
      </c>
      <c r="D10178" s="111" t="s">
        <v>127</v>
      </c>
      <c r="E10178" s="111" t="s">
        <v>123</v>
      </c>
      <c r="F10178" s="111" t="s">
        <v>185</v>
      </c>
      <c r="G10178" s="111" t="s">
        <v>180</v>
      </c>
      <c r="H10178" s="111" t="s">
        <v>185</v>
      </c>
      <c r="I10178" s="111" t="s">
        <v>180</v>
      </c>
      <c r="J10178" t="str">
        <f t="shared" si="316"/>
        <v>1507SkogOrganisk jordLauvskogHøy</v>
      </c>
      <c r="K10178" s="111">
        <v>-1.9913688882377358</v>
      </c>
      <c r="L10178" s="111">
        <v>0.92784825435236762</v>
      </c>
      <c r="M10178" s="111">
        <v>0.46510463492953991</v>
      </c>
      <c r="N10178" s="112">
        <f t="shared" si="317"/>
        <v>-0.59841599895582831</v>
      </c>
    </row>
    <row r="10179" spans="1:14" x14ac:dyDescent="0.25">
      <c r="A10179" s="111" t="s">
        <v>860</v>
      </c>
      <c r="B10179" s="111">
        <f>INDEX(kommuner!C:C,MATCH(_xlfn.NUMBERVALUE(A10179),kommuner!B:B,0))</f>
        <v>1507</v>
      </c>
      <c r="C10179" s="111" t="s">
        <v>127</v>
      </c>
      <c r="D10179" s="111" t="s">
        <v>127</v>
      </c>
      <c r="E10179" s="111" t="s">
        <v>123</v>
      </c>
      <c r="F10179" s="111" t="s">
        <v>185</v>
      </c>
      <c r="G10179" s="111" t="s">
        <v>167</v>
      </c>
      <c r="H10179" s="111" t="s">
        <v>185</v>
      </c>
      <c r="I10179" s="111" t="s">
        <v>167</v>
      </c>
      <c r="J10179" t="str">
        <f t="shared" ref="J10179:J10242" si="318">B10179&amp;C10179&amp;E10179&amp;IF(C10179="Skog",F10179&amp;G10179,"")</f>
        <v>1507SkogOrganisk jordLauvskogImpediment</v>
      </c>
      <c r="K10179" s="111">
        <v>0.35000626494250675</v>
      </c>
      <c r="L10179" s="111">
        <v>0.92784825435236762</v>
      </c>
      <c r="M10179" s="111">
        <v>0.46510463492953991</v>
      </c>
      <c r="N10179" s="112">
        <f t="shared" ref="N10179:N10242" si="319">SUM(K10179:M10179)</f>
        <v>1.7429591542244141</v>
      </c>
    </row>
    <row r="10180" spans="1:14" x14ac:dyDescent="0.25">
      <c r="A10180" s="111" t="s">
        <v>860</v>
      </c>
      <c r="B10180" s="111">
        <f>INDEX(kommuner!C:C,MATCH(_xlfn.NUMBERVALUE(A10180),kommuner!B:B,0))</f>
        <v>1507</v>
      </c>
      <c r="C10180" s="111" t="s">
        <v>127</v>
      </c>
      <c r="D10180" s="111" t="s">
        <v>127</v>
      </c>
      <c r="E10180" s="111" t="s">
        <v>123</v>
      </c>
      <c r="F10180" s="111" t="s">
        <v>185</v>
      </c>
      <c r="G10180" s="111" t="s">
        <v>190</v>
      </c>
      <c r="H10180" s="111" t="s">
        <v>185</v>
      </c>
      <c r="I10180" s="111" t="s">
        <v>190</v>
      </c>
      <c r="J10180" t="str">
        <f t="shared" si="318"/>
        <v>1507SkogOrganisk jordLauvskogLav</v>
      </c>
      <c r="K10180" s="111">
        <v>1.1144075558526714</v>
      </c>
      <c r="L10180" s="111">
        <v>0.92784825435236762</v>
      </c>
      <c r="M10180" s="111">
        <v>0.46510463492953991</v>
      </c>
      <c r="N10180" s="112">
        <f t="shared" si="319"/>
        <v>2.5073604451345788</v>
      </c>
    </row>
    <row r="10181" spans="1:14" x14ac:dyDescent="0.25">
      <c r="A10181" s="111" t="s">
        <v>860</v>
      </c>
      <c r="B10181" s="111">
        <f>INDEX(kommuner!C:C,MATCH(_xlfn.NUMBERVALUE(A10181),kommuner!B:B,0))</f>
        <v>1507</v>
      </c>
      <c r="C10181" s="111" t="s">
        <v>127</v>
      </c>
      <c r="D10181" s="111" t="s">
        <v>127</v>
      </c>
      <c r="E10181" s="111" t="s">
        <v>123</v>
      </c>
      <c r="F10181" s="111" t="s">
        <v>185</v>
      </c>
      <c r="G10181" s="111" t="s">
        <v>173</v>
      </c>
      <c r="H10181" s="111" t="s">
        <v>185</v>
      </c>
      <c r="I10181" s="111" t="s">
        <v>173</v>
      </c>
      <c r="J10181" t="str">
        <f t="shared" si="318"/>
        <v>1507SkogOrganisk jordLauvskogMiddels</v>
      </c>
      <c r="K10181" s="111">
        <v>-0.62664468270982987</v>
      </c>
      <c r="L10181" s="111">
        <v>0.92784825435236762</v>
      </c>
      <c r="M10181" s="111">
        <v>0.46510463492953991</v>
      </c>
      <c r="N10181" s="112">
        <f t="shared" si="319"/>
        <v>0.76630820657207765</v>
      </c>
    </row>
    <row r="10182" spans="1:14" x14ac:dyDescent="0.25">
      <c r="A10182" s="111" t="s">
        <v>860</v>
      </c>
      <c r="B10182" s="111">
        <f>INDEX(kommuner!C:C,MATCH(_xlfn.NUMBERVALUE(A10182),kommuner!B:B,0))</f>
        <v>1507</v>
      </c>
      <c r="C10182" s="111" t="s">
        <v>127</v>
      </c>
      <c r="D10182" s="111" t="s">
        <v>127</v>
      </c>
      <c r="E10182" s="111" t="s">
        <v>123</v>
      </c>
      <c r="F10182" s="111" t="s">
        <v>185</v>
      </c>
      <c r="G10182" s="111" t="s">
        <v>186</v>
      </c>
      <c r="H10182" s="111" t="s">
        <v>185</v>
      </c>
      <c r="I10182" s="111" t="s">
        <v>186</v>
      </c>
      <c r="J10182" t="str">
        <f t="shared" si="318"/>
        <v>1507SkogOrganisk jordLauvskogSærs høy</v>
      </c>
      <c r="K10182" s="111">
        <v>-1.8997279926091779</v>
      </c>
      <c r="L10182" s="111">
        <v>0.92784825435236762</v>
      </c>
      <c r="M10182" s="111">
        <v>0.46510463492953991</v>
      </c>
      <c r="N10182" s="112">
        <f t="shared" si="319"/>
        <v>-0.50677510332727038</v>
      </c>
    </row>
    <row r="10183" spans="1:14" x14ac:dyDescent="0.25">
      <c r="A10183" s="111" t="s">
        <v>860</v>
      </c>
      <c r="B10183" s="111">
        <f>INDEX(kommuner!C:C,MATCH(_xlfn.NUMBERVALUE(A10183),kommuner!B:B,0))</f>
        <v>1507</v>
      </c>
      <c r="C10183" s="111" t="s">
        <v>83</v>
      </c>
      <c r="D10183" s="111" t="s">
        <v>83</v>
      </c>
      <c r="E10183" s="111" t="s">
        <v>126</v>
      </c>
      <c r="F10183" s="111" t="s">
        <v>139</v>
      </c>
      <c r="G10183" s="111" t="s">
        <v>139</v>
      </c>
      <c r="H10183" s="111" t="s">
        <v>139</v>
      </c>
      <c r="I10183" s="111" t="s">
        <v>139</v>
      </c>
      <c r="J10183" t="str">
        <f t="shared" si="318"/>
        <v>1507Utbygd arealMineraljord</v>
      </c>
      <c r="K10183" s="111">
        <v>-0.30524336409547759</v>
      </c>
      <c r="L10183" s="111">
        <v>0</v>
      </c>
      <c r="M10183" s="111">
        <v>1.303047089454229E-2</v>
      </c>
      <c r="N10183" s="112">
        <f t="shared" si="319"/>
        <v>-0.2922128932009353</v>
      </c>
    </row>
    <row r="10184" spans="1:14" x14ac:dyDescent="0.25">
      <c r="A10184" s="111" t="s">
        <v>860</v>
      </c>
      <c r="B10184" s="111">
        <f>INDEX(kommuner!C:C,MATCH(_xlfn.NUMBERVALUE(A10184),kommuner!B:B,0))</f>
        <v>1507</v>
      </c>
      <c r="C10184" s="111" t="s">
        <v>83</v>
      </c>
      <c r="D10184" s="111" t="s">
        <v>83</v>
      </c>
      <c r="E10184" s="111" t="s">
        <v>123</v>
      </c>
      <c r="F10184" s="111" t="s">
        <v>139</v>
      </c>
      <c r="G10184" s="111" t="s">
        <v>139</v>
      </c>
      <c r="H10184" s="111" t="s">
        <v>139</v>
      </c>
      <c r="I10184" s="111" t="s">
        <v>139</v>
      </c>
      <c r="J10184" t="str">
        <f t="shared" si="318"/>
        <v>1507Utbygd arealOrganisk jord</v>
      </c>
      <c r="K10184" s="111">
        <v>29.011421395201612</v>
      </c>
      <c r="L10184" s="111">
        <v>0</v>
      </c>
      <c r="M10184" s="111">
        <v>1.303047089454229E-2</v>
      </c>
      <c r="N10184" s="112">
        <f t="shared" si="319"/>
        <v>29.024451866096154</v>
      </c>
    </row>
    <row r="10185" spans="1:14" x14ac:dyDescent="0.25">
      <c r="A10185" s="111" t="s">
        <v>860</v>
      </c>
      <c r="B10185" s="111">
        <f>INDEX(kommuner!C:C,MATCH(_xlfn.NUMBERVALUE(A10185),kommuner!B:B,0))</f>
        <v>1507</v>
      </c>
      <c r="C10185" s="111" t="s">
        <v>181</v>
      </c>
      <c r="D10185" s="111" t="s">
        <v>181</v>
      </c>
      <c r="E10185" s="111" t="s">
        <v>123</v>
      </c>
      <c r="F10185" s="111" t="s">
        <v>139</v>
      </c>
      <c r="G10185" s="111" t="s">
        <v>139</v>
      </c>
      <c r="H10185" s="111" t="s">
        <v>139</v>
      </c>
      <c r="I10185" s="111" t="s">
        <v>139</v>
      </c>
      <c r="J10185" t="str">
        <f t="shared" si="318"/>
        <v>1507Vann og myrOrganisk jord</v>
      </c>
      <c r="K10185" s="111">
        <v>-0.29766799726667431</v>
      </c>
      <c r="L10185" s="111">
        <v>0</v>
      </c>
      <c r="M10185" s="111">
        <v>0</v>
      </c>
      <c r="N10185" s="112">
        <f t="shared" si="319"/>
        <v>-0.29766799726667431</v>
      </c>
    </row>
    <row r="10186" spans="1:14" x14ac:dyDescent="0.25">
      <c r="A10186" s="111" t="s">
        <v>861</v>
      </c>
      <c r="B10186" s="111">
        <f>INDEX(kommuner!C:C,MATCH(_xlfn.NUMBERVALUE(A10186),kommuner!B:B,0))</f>
        <v>1531</v>
      </c>
      <c r="C10186" s="111" t="s">
        <v>82</v>
      </c>
      <c r="D10186" s="111" t="s">
        <v>82</v>
      </c>
      <c r="E10186" s="111" t="s">
        <v>126</v>
      </c>
      <c r="F10186" s="111" t="s">
        <v>139</v>
      </c>
      <c r="G10186" s="111" t="s">
        <v>139</v>
      </c>
      <c r="H10186" s="111" t="s">
        <v>139</v>
      </c>
      <c r="I10186" s="111" t="s">
        <v>139</v>
      </c>
      <c r="J10186" t="str">
        <f t="shared" si="318"/>
        <v>1531Annen utmarkMineraljord</v>
      </c>
      <c r="K10186" s="111">
        <v>-7.1122377479755403E-2</v>
      </c>
      <c r="L10186" s="111">
        <v>0</v>
      </c>
      <c r="M10186" s="111">
        <v>0</v>
      </c>
      <c r="N10186" s="112">
        <f t="shared" si="319"/>
        <v>-7.1122377479755403E-2</v>
      </c>
    </row>
    <row r="10187" spans="1:14" x14ac:dyDescent="0.25">
      <c r="A10187" s="111" t="s">
        <v>861</v>
      </c>
      <c r="B10187" s="111">
        <f>INDEX(kommuner!C:C,MATCH(_xlfn.NUMBERVALUE(A10187),kommuner!B:B,0))</f>
        <v>1531</v>
      </c>
      <c r="C10187" s="111" t="s">
        <v>121</v>
      </c>
      <c r="D10187" s="111" t="s">
        <v>121</v>
      </c>
      <c r="E10187" s="111" t="s">
        <v>126</v>
      </c>
      <c r="F10187" s="111" t="s">
        <v>139</v>
      </c>
      <c r="G10187" s="111" t="s">
        <v>139</v>
      </c>
      <c r="H10187" s="111" t="s">
        <v>139</v>
      </c>
      <c r="I10187" s="111" t="s">
        <v>139</v>
      </c>
      <c r="J10187" t="str">
        <f t="shared" si="318"/>
        <v>1531BeiteMineraljord</v>
      </c>
      <c r="K10187" s="111">
        <v>-0.96338340838695502</v>
      </c>
      <c r="L10187" s="111">
        <v>0</v>
      </c>
      <c r="M10187" s="111">
        <v>1.2448711246839999E-7</v>
      </c>
      <c r="N10187" s="112">
        <f t="shared" si="319"/>
        <v>-0.96338328389984251</v>
      </c>
    </row>
    <row r="10188" spans="1:14" x14ac:dyDescent="0.25">
      <c r="A10188" s="111" t="s">
        <v>861</v>
      </c>
      <c r="B10188" s="111">
        <f>INDEX(kommuner!C:C,MATCH(_xlfn.NUMBERVALUE(A10188),kommuner!B:B,0))</f>
        <v>1531</v>
      </c>
      <c r="C10188" s="111" t="s">
        <v>121</v>
      </c>
      <c r="D10188" s="111" t="s">
        <v>121</v>
      </c>
      <c r="E10188" s="111" t="s">
        <v>123</v>
      </c>
      <c r="F10188" s="111" t="s">
        <v>139</v>
      </c>
      <c r="G10188" s="111" t="s">
        <v>139</v>
      </c>
      <c r="H10188" s="111" t="s">
        <v>139</v>
      </c>
      <c r="I10188" s="111" t="s">
        <v>139</v>
      </c>
      <c r="J10188" t="str">
        <f t="shared" si="318"/>
        <v>1531BeiteOrganisk jord</v>
      </c>
      <c r="K10188" s="111">
        <v>12.077525935985037</v>
      </c>
      <c r="L10188" s="111">
        <v>1.6412500000000001</v>
      </c>
      <c r="M10188" s="111">
        <v>0</v>
      </c>
      <c r="N10188" s="112">
        <f t="shared" si="319"/>
        <v>13.718775935985036</v>
      </c>
    </row>
    <row r="10189" spans="1:14" x14ac:dyDescent="0.25">
      <c r="A10189" s="111" t="s">
        <v>861</v>
      </c>
      <c r="B10189" s="111">
        <f>INDEX(kommuner!C:C,MATCH(_xlfn.NUMBERVALUE(A10189),kommuner!B:B,0))</f>
        <v>1531</v>
      </c>
      <c r="C10189" s="111" t="s">
        <v>84</v>
      </c>
      <c r="D10189" s="111" t="s">
        <v>84</v>
      </c>
      <c r="E10189" s="111" t="s">
        <v>126</v>
      </c>
      <c r="F10189" s="111" t="s">
        <v>139</v>
      </c>
      <c r="G10189" s="111" t="s">
        <v>139</v>
      </c>
      <c r="H10189" s="111" t="s">
        <v>139</v>
      </c>
      <c r="I10189" s="111" t="s">
        <v>139</v>
      </c>
      <c r="J10189" t="str">
        <f t="shared" si="318"/>
        <v>1531Dyrket markMineraljord</v>
      </c>
      <c r="K10189" s="111">
        <v>-0.19151115197201224</v>
      </c>
      <c r="L10189" s="111">
        <v>0</v>
      </c>
      <c r="M10189" s="111">
        <v>0</v>
      </c>
      <c r="N10189" s="112">
        <f t="shared" si="319"/>
        <v>-0.19151115197201224</v>
      </c>
    </row>
    <row r="10190" spans="1:14" x14ac:dyDescent="0.25">
      <c r="A10190" s="111" t="s">
        <v>861</v>
      </c>
      <c r="B10190" s="111">
        <f>INDEX(kommuner!C:C,MATCH(_xlfn.NUMBERVALUE(A10190),kommuner!B:B,0))</f>
        <v>1531</v>
      </c>
      <c r="C10190" s="111" t="s">
        <v>84</v>
      </c>
      <c r="D10190" s="111" t="s">
        <v>84</v>
      </c>
      <c r="E10190" s="111" t="s">
        <v>123</v>
      </c>
      <c r="F10190" s="111" t="s">
        <v>139</v>
      </c>
      <c r="G10190" s="111" t="s">
        <v>139</v>
      </c>
      <c r="H10190" s="111" t="s">
        <v>139</v>
      </c>
      <c r="I10190" s="111" t="s">
        <v>139</v>
      </c>
      <c r="J10190" t="str">
        <f t="shared" si="318"/>
        <v>1531Dyrket markOrganisk jord</v>
      </c>
      <c r="K10190" s="111">
        <v>28.726149366675592</v>
      </c>
      <c r="L10190" s="111">
        <v>1.45625</v>
      </c>
      <c r="M10190" s="111">
        <v>0</v>
      </c>
      <c r="N10190" s="112">
        <f t="shared" si="319"/>
        <v>30.182399366675593</v>
      </c>
    </row>
    <row r="10191" spans="1:14" x14ac:dyDescent="0.25">
      <c r="A10191" s="111" t="s">
        <v>861</v>
      </c>
      <c r="B10191" s="111">
        <f>INDEX(kommuner!C:C,MATCH(_xlfn.NUMBERVALUE(A10191),kommuner!B:B,0))</f>
        <v>1531</v>
      </c>
      <c r="C10191" s="111" t="s">
        <v>127</v>
      </c>
      <c r="D10191" s="111" t="s">
        <v>127</v>
      </c>
      <c r="E10191" s="111" t="s">
        <v>126</v>
      </c>
      <c r="F10191" s="111" t="s">
        <v>172</v>
      </c>
      <c r="G10191" s="111" t="s">
        <v>180</v>
      </c>
      <c r="H10191" s="111" t="s">
        <v>172</v>
      </c>
      <c r="I10191" s="111" t="s">
        <v>180</v>
      </c>
      <c r="J10191" t="str">
        <f t="shared" si="318"/>
        <v>1531SkogMineraljordBarskogHøy</v>
      </c>
      <c r="K10191" s="111">
        <v>-6.422849649670499</v>
      </c>
      <c r="L10191" s="111">
        <v>0.85306406685236758</v>
      </c>
      <c r="M10191" s="111">
        <v>6.4056614999681585E-2</v>
      </c>
      <c r="N10191" s="112">
        <f t="shared" si="319"/>
        <v>-5.5057289678184498</v>
      </c>
    </row>
    <row r="10192" spans="1:14" x14ac:dyDescent="0.25">
      <c r="A10192" s="111" t="s">
        <v>861</v>
      </c>
      <c r="B10192" s="111">
        <f>INDEX(kommuner!C:C,MATCH(_xlfn.NUMBERVALUE(A10192),kommuner!B:B,0))</f>
        <v>1531</v>
      </c>
      <c r="C10192" s="111" t="s">
        <v>127</v>
      </c>
      <c r="D10192" s="111" t="s">
        <v>127</v>
      </c>
      <c r="E10192" s="111" t="s">
        <v>126</v>
      </c>
      <c r="F10192" s="111" t="s">
        <v>172</v>
      </c>
      <c r="G10192" s="111" t="s">
        <v>167</v>
      </c>
      <c r="H10192" s="111" t="s">
        <v>172</v>
      </c>
      <c r="I10192" s="111" t="s">
        <v>167</v>
      </c>
      <c r="J10192" t="str">
        <f t="shared" si="318"/>
        <v>1531SkogMineraljordBarskogImpediment</v>
      </c>
      <c r="K10192" s="111">
        <v>-0.94873102042732593</v>
      </c>
      <c r="L10192" s="111">
        <v>0.85306406685236758</v>
      </c>
      <c r="M10192" s="111">
        <v>6.3979989500968365E-2</v>
      </c>
      <c r="N10192" s="112">
        <f t="shared" si="319"/>
        <v>-3.1686964073989993E-2</v>
      </c>
    </row>
    <row r="10193" spans="1:14" x14ac:dyDescent="0.25">
      <c r="A10193" s="111" t="s">
        <v>861</v>
      </c>
      <c r="B10193" s="111">
        <f>INDEX(kommuner!C:C,MATCH(_xlfn.NUMBERVALUE(A10193),kommuner!B:B,0))</f>
        <v>1531</v>
      </c>
      <c r="C10193" s="111" t="s">
        <v>127</v>
      </c>
      <c r="D10193" s="111" t="s">
        <v>127</v>
      </c>
      <c r="E10193" s="111" t="s">
        <v>126</v>
      </c>
      <c r="F10193" s="111" t="s">
        <v>172</v>
      </c>
      <c r="G10193" s="111" t="s">
        <v>190</v>
      </c>
      <c r="H10193" s="111" t="s">
        <v>172</v>
      </c>
      <c r="I10193" s="111" t="s">
        <v>190</v>
      </c>
      <c r="J10193" t="str">
        <f t="shared" si="318"/>
        <v>1531SkogMineraljordBarskogLav</v>
      </c>
      <c r="K10193" s="111">
        <v>-0.862084627791601</v>
      </c>
      <c r="L10193" s="111">
        <v>0.85306406685236758</v>
      </c>
      <c r="M10193" s="111">
        <v>6.3979989500968365E-2</v>
      </c>
      <c r="N10193" s="112">
        <f t="shared" si="319"/>
        <v>5.4959428561734941E-2</v>
      </c>
    </row>
    <row r="10194" spans="1:14" x14ac:dyDescent="0.25">
      <c r="A10194" s="111" t="s">
        <v>861</v>
      </c>
      <c r="B10194" s="111">
        <f>INDEX(kommuner!C:C,MATCH(_xlfn.NUMBERVALUE(A10194),kommuner!B:B,0))</f>
        <v>1531</v>
      </c>
      <c r="C10194" s="111" t="s">
        <v>127</v>
      </c>
      <c r="D10194" s="111" t="s">
        <v>127</v>
      </c>
      <c r="E10194" s="111" t="s">
        <v>126</v>
      </c>
      <c r="F10194" s="111" t="s">
        <v>172</v>
      </c>
      <c r="G10194" s="111" t="s">
        <v>173</v>
      </c>
      <c r="H10194" s="111" t="s">
        <v>172</v>
      </c>
      <c r="I10194" s="111" t="s">
        <v>173</v>
      </c>
      <c r="J10194" t="str">
        <f t="shared" si="318"/>
        <v>1531SkogMineraljordBarskogMiddels</v>
      </c>
      <c r="K10194" s="111">
        <v>-3.6406993276041288</v>
      </c>
      <c r="L10194" s="111">
        <v>0.85306406685236758</v>
      </c>
      <c r="M10194" s="111">
        <v>6.4056614999681585E-2</v>
      </c>
      <c r="N10194" s="112">
        <f t="shared" si="319"/>
        <v>-2.7235786457520796</v>
      </c>
    </row>
    <row r="10195" spans="1:14" x14ac:dyDescent="0.25">
      <c r="A10195" s="111" t="s">
        <v>861</v>
      </c>
      <c r="B10195" s="111">
        <f>INDEX(kommuner!C:C,MATCH(_xlfn.NUMBERVALUE(A10195),kommuner!B:B,0))</f>
        <v>1531</v>
      </c>
      <c r="C10195" s="111" t="s">
        <v>127</v>
      </c>
      <c r="D10195" s="111" t="s">
        <v>127</v>
      </c>
      <c r="E10195" s="111" t="s">
        <v>126</v>
      </c>
      <c r="F10195" s="111" t="s">
        <v>172</v>
      </c>
      <c r="G10195" s="111" t="s">
        <v>186</v>
      </c>
      <c r="H10195" s="111" t="s">
        <v>172</v>
      </c>
      <c r="I10195" s="111" t="s">
        <v>186</v>
      </c>
      <c r="J10195" t="str">
        <f t="shared" si="318"/>
        <v>1531SkogMineraljordBarskogSærs høy</v>
      </c>
      <c r="K10195" s="111">
        <v>0.12072674540874306</v>
      </c>
      <c r="L10195" s="111">
        <v>0.85306406685236758</v>
      </c>
      <c r="M10195" s="111">
        <v>6.4056614999681585E-2</v>
      </c>
      <c r="N10195" s="112">
        <f t="shared" si="319"/>
        <v>1.0378474272607923</v>
      </c>
    </row>
    <row r="10196" spans="1:14" x14ac:dyDescent="0.25">
      <c r="A10196" s="111" t="s">
        <v>861</v>
      </c>
      <c r="B10196" s="111">
        <f>INDEX(kommuner!C:C,MATCH(_xlfn.NUMBERVALUE(A10196),kommuner!B:B,0))</f>
        <v>1531</v>
      </c>
      <c r="C10196" s="111" t="s">
        <v>127</v>
      </c>
      <c r="D10196" s="111" t="s">
        <v>127</v>
      </c>
      <c r="E10196" s="111" t="s">
        <v>126</v>
      </c>
      <c r="F10196" s="111" t="s">
        <v>179</v>
      </c>
      <c r="G10196" s="111" t="s">
        <v>180</v>
      </c>
      <c r="H10196" s="111" t="s">
        <v>179</v>
      </c>
      <c r="I10196" s="111" t="s">
        <v>180</v>
      </c>
      <c r="J10196" t="str">
        <f t="shared" si="318"/>
        <v>1531SkogMineraljordBlandingsskogHøy</v>
      </c>
      <c r="K10196" s="111">
        <v>-7.1939050909469406</v>
      </c>
      <c r="L10196" s="111">
        <v>0.85306406685236758</v>
      </c>
      <c r="M10196" s="111">
        <v>6.3979989500968365E-2</v>
      </c>
      <c r="N10196" s="112">
        <f t="shared" si="319"/>
        <v>-6.2768610345936047</v>
      </c>
    </row>
    <row r="10197" spans="1:14" x14ac:dyDescent="0.25">
      <c r="A10197" s="111" t="s">
        <v>861</v>
      </c>
      <c r="B10197" s="111">
        <f>INDEX(kommuner!C:C,MATCH(_xlfn.NUMBERVALUE(A10197),kommuner!B:B,0))</f>
        <v>1531</v>
      </c>
      <c r="C10197" s="111" t="s">
        <v>127</v>
      </c>
      <c r="D10197" s="111" t="s">
        <v>127</v>
      </c>
      <c r="E10197" s="111" t="s">
        <v>126</v>
      </c>
      <c r="F10197" s="111" t="s">
        <v>179</v>
      </c>
      <c r="G10197" s="111" t="s">
        <v>167</v>
      </c>
      <c r="H10197" s="111" t="s">
        <v>179</v>
      </c>
      <c r="I10197" s="111" t="s">
        <v>167</v>
      </c>
      <c r="J10197" t="str">
        <f t="shared" si="318"/>
        <v>1531SkogMineraljordBlandingsskogImpediment</v>
      </c>
      <c r="K10197" s="111">
        <v>-1.0519587113170448</v>
      </c>
      <c r="L10197" s="111">
        <v>0.85306406685236758</v>
      </c>
      <c r="M10197" s="111">
        <v>6.3979989500968365E-2</v>
      </c>
      <c r="N10197" s="112">
        <f t="shared" si="319"/>
        <v>-0.13491465496370883</v>
      </c>
    </row>
    <row r="10198" spans="1:14" x14ac:dyDescent="0.25">
      <c r="A10198" s="111" t="s">
        <v>861</v>
      </c>
      <c r="B10198" s="111">
        <f>INDEX(kommuner!C:C,MATCH(_xlfn.NUMBERVALUE(A10198),kommuner!B:B,0))</f>
        <v>1531</v>
      </c>
      <c r="C10198" s="111" t="s">
        <v>127</v>
      </c>
      <c r="D10198" s="111" t="s">
        <v>127</v>
      </c>
      <c r="E10198" s="111" t="s">
        <v>126</v>
      </c>
      <c r="F10198" s="111" t="s">
        <v>179</v>
      </c>
      <c r="G10198" s="111" t="s">
        <v>190</v>
      </c>
      <c r="H10198" s="111" t="s">
        <v>179</v>
      </c>
      <c r="I10198" s="111" t="s">
        <v>190</v>
      </c>
      <c r="J10198" t="str">
        <f t="shared" si="318"/>
        <v>1531SkogMineraljordBlandingsskogLav</v>
      </c>
      <c r="K10198" s="111">
        <v>-1.7812179955424279</v>
      </c>
      <c r="L10198" s="111">
        <v>0.85306406685236758</v>
      </c>
      <c r="M10198" s="111">
        <v>6.3979989500968365E-2</v>
      </c>
      <c r="N10198" s="112">
        <f t="shared" si="319"/>
        <v>-0.86417393918909191</v>
      </c>
    </row>
    <row r="10199" spans="1:14" x14ac:dyDescent="0.25">
      <c r="A10199" s="111" t="s">
        <v>861</v>
      </c>
      <c r="B10199" s="111">
        <f>INDEX(kommuner!C:C,MATCH(_xlfn.NUMBERVALUE(A10199),kommuner!B:B,0))</f>
        <v>1531</v>
      </c>
      <c r="C10199" s="111" t="s">
        <v>127</v>
      </c>
      <c r="D10199" s="111" t="s">
        <v>127</v>
      </c>
      <c r="E10199" s="111" t="s">
        <v>126</v>
      </c>
      <c r="F10199" s="111" t="s">
        <v>179</v>
      </c>
      <c r="G10199" s="111" t="s">
        <v>173</v>
      </c>
      <c r="H10199" s="111" t="s">
        <v>179</v>
      </c>
      <c r="I10199" s="111" t="s">
        <v>173</v>
      </c>
      <c r="J10199" t="str">
        <f t="shared" si="318"/>
        <v>1531SkogMineraljordBlandingsskogMiddels</v>
      </c>
      <c r="K10199" s="111">
        <v>-3.4741824145851954</v>
      </c>
      <c r="L10199" s="111">
        <v>0.85306406685236758</v>
      </c>
      <c r="M10199" s="111">
        <v>6.3979989500968365E-2</v>
      </c>
      <c r="N10199" s="112">
        <f t="shared" si="319"/>
        <v>-2.5571383582318594</v>
      </c>
    </row>
    <row r="10200" spans="1:14" x14ac:dyDescent="0.25">
      <c r="A10200" s="111" t="s">
        <v>861</v>
      </c>
      <c r="B10200" s="111">
        <f>INDEX(kommuner!C:C,MATCH(_xlfn.NUMBERVALUE(A10200),kommuner!B:B,0))</f>
        <v>1531</v>
      </c>
      <c r="C10200" s="111" t="s">
        <v>127</v>
      </c>
      <c r="D10200" s="111" t="s">
        <v>127</v>
      </c>
      <c r="E10200" s="111" t="s">
        <v>126</v>
      </c>
      <c r="F10200" s="111" t="s">
        <v>179</v>
      </c>
      <c r="G10200" s="111" t="s">
        <v>186</v>
      </c>
      <c r="H10200" s="111" t="s">
        <v>179</v>
      </c>
      <c r="I10200" s="111" t="s">
        <v>186</v>
      </c>
      <c r="J10200" t="str">
        <f t="shared" si="318"/>
        <v>1531SkogMineraljordBlandingsskogSærs høy</v>
      </c>
      <c r="K10200" s="111">
        <v>-2.9395925245326562</v>
      </c>
      <c r="L10200" s="111">
        <v>0.85306406685236758</v>
      </c>
      <c r="M10200" s="111">
        <v>6.3979989500968365E-2</v>
      </c>
      <c r="N10200" s="112">
        <f t="shared" si="319"/>
        <v>-2.0225484681793202</v>
      </c>
    </row>
    <row r="10201" spans="1:14" x14ac:dyDescent="0.25">
      <c r="A10201" s="111" t="s">
        <v>861</v>
      </c>
      <c r="B10201" s="111">
        <f>INDEX(kommuner!C:C,MATCH(_xlfn.NUMBERVALUE(A10201),kommuner!B:B,0))</f>
        <v>1531</v>
      </c>
      <c r="C10201" s="111" t="s">
        <v>127</v>
      </c>
      <c r="D10201" s="111" t="s">
        <v>127</v>
      </c>
      <c r="E10201" s="111" t="s">
        <v>126</v>
      </c>
      <c r="F10201" s="111" t="s">
        <v>185</v>
      </c>
      <c r="G10201" s="111" t="s">
        <v>180</v>
      </c>
      <c r="H10201" s="111" t="s">
        <v>185</v>
      </c>
      <c r="I10201" s="111" t="s">
        <v>180</v>
      </c>
      <c r="J10201" t="str">
        <f t="shared" si="318"/>
        <v>1531SkogMineraljordLauvskogHøy</v>
      </c>
      <c r="K10201" s="111">
        <v>-3.9961118073383664</v>
      </c>
      <c r="L10201" s="111">
        <v>0.85306406685236758</v>
      </c>
      <c r="M10201" s="111">
        <v>6.3979989500968365E-2</v>
      </c>
      <c r="N10201" s="112">
        <f t="shared" si="319"/>
        <v>-3.0790677509850304</v>
      </c>
    </row>
    <row r="10202" spans="1:14" x14ac:dyDescent="0.25">
      <c r="A10202" s="111" t="s">
        <v>861</v>
      </c>
      <c r="B10202" s="111">
        <f>INDEX(kommuner!C:C,MATCH(_xlfn.NUMBERVALUE(A10202),kommuner!B:B,0))</f>
        <v>1531</v>
      </c>
      <c r="C10202" s="111" t="s">
        <v>127</v>
      </c>
      <c r="D10202" s="111" t="s">
        <v>127</v>
      </c>
      <c r="E10202" s="111" t="s">
        <v>126</v>
      </c>
      <c r="F10202" s="111" t="s">
        <v>185</v>
      </c>
      <c r="G10202" s="111" t="s">
        <v>167</v>
      </c>
      <c r="H10202" s="111" t="s">
        <v>185</v>
      </c>
      <c r="I10202" s="111" t="s">
        <v>167</v>
      </c>
      <c r="J10202" t="str">
        <f t="shared" si="318"/>
        <v>1531SkogMineraljordLauvskogImpediment</v>
      </c>
      <c r="K10202" s="111">
        <v>-1.0417316356348201</v>
      </c>
      <c r="L10202" s="111">
        <v>0.85306406685236758</v>
      </c>
      <c r="M10202" s="111">
        <v>6.3979989500968365E-2</v>
      </c>
      <c r="N10202" s="112">
        <f t="shared" si="319"/>
        <v>-0.12468757928148413</v>
      </c>
    </row>
    <row r="10203" spans="1:14" x14ac:dyDescent="0.25">
      <c r="A10203" s="111" t="s">
        <v>861</v>
      </c>
      <c r="B10203" s="111">
        <f>INDEX(kommuner!C:C,MATCH(_xlfn.NUMBERVALUE(A10203),kommuner!B:B,0))</f>
        <v>1531</v>
      </c>
      <c r="C10203" s="111" t="s">
        <v>127</v>
      </c>
      <c r="D10203" s="111" t="s">
        <v>127</v>
      </c>
      <c r="E10203" s="111" t="s">
        <v>126</v>
      </c>
      <c r="F10203" s="111" t="s">
        <v>185</v>
      </c>
      <c r="G10203" s="111" t="s">
        <v>190</v>
      </c>
      <c r="H10203" s="111" t="s">
        <v>185</v>
      </c>
      <c r="I10203" s="111" t="s">
        <v>190</v>
      </c>
      <c r="J10203" t="str">
        <f t="shared" si="318"/>
        <v>1531SkogMineraljordLauvskogLav</v>
      </c>
      <c r="K10203" s="111">
        <v>-8.9748170935426599E-2</v>
      </c>
      <c r="L10203" s="111">
        <v>0.85306406685236758</v>
      </c>
      <c r="M10203" s="111">
        <v>6.3979989500968365E-2</v>
      </c>
      <c r="N10203" s="112">
        <f t="shared" si="319"/>
        <v>0.82729588541790933</v>
      </c>
    </row>
    <row r="10204" spans="1:14" x14ac:dyDescent="0.25">
      <c r="A10204" s="111" t="s">
        <v>861</v>
      </c>
      <c r="B10204" s="111">
        <f>INDEX(kommuner!C:C,MATCH(_xlfn.NUMBERVALUE(A10204),kommuner!B:B,0))</f>
        <v>1531</v>
      </c>
      <c r="C10204" s="111" t="s">
        <v>127</v>
      </c>
      <c r="D10204" s="111" t="s">
        <v>127</v>
      </c>
      <c r="E10204" s="111" t="s">
        <v>126</v>
      </c>
      <c r="F10204" s="111" t="s">
        <v>185</v>
      </c>
      <c r="G10204" s="111" t="s">
        <v>173</v>
      </c>
      <c r="H10204" s="111" t="s">
        <v>185</v>
      </c>
      <c r="I10204" s="111" t="s">
        <v>173</v>
      </c>
      <c r="J10204" t="str">
        <f t="shared" si="318"/>
        <v>1531SkogMineraljordLauvskogMiddels</v>
      </c>
      <c r="K10204" s="111">
        <v>-2.4407766010203638</v>
      </c>
      <c r="L10204" s="111">
        <v>0.85306406685236758</v>
      </c>
      <c r="M10204" s="111">
        <v>6.3979989500968365E-2</v>
      </c>
      <c r="N10204" s="112">
        <f t="shared" si="319"/>
        <v>-1.523732544667028</v>
      </c>
    </row>
    <row r="10205" spans="1:14" x14ac:dyDescent="0.25">
      <c r="A10205" s="111" t="s">
        <v>861</v>
      </c>
      <c r="B10205" s="111">
        <f>INDEX(kommuner!C:C,MATCH(_xlfn.NUMBERVALUE(A10205),kommuner!B:B,0))</f>
        <v>1531</v>
      </c>
      <c r="C10205" s="111" t="s">
        <v>127</v>
      </c>
      <c r="D10205" s="111" t="s">
        <v>127</v>
      </c>
      <c r="E10205" s="111" t="s">
        <v>126</v>
      </c>
      <c r="F10205" s="111" t="s">
        <v>185</v>
      </c>
      <c r="G10205" s="111" t="s">
        <v>186</v>
      </c>
      <c r="H10205" s="111" t="s">
        <v>185</v>
      </c>
      <c r="I10205" s="111" t="s">
        <v>186</v>
      </c>
      <c r="J10205" t="str">
        <f t="shared" si="318"/>
        <v>1531SkogMineraljordLauvskogSærs høy</v>
      </c>
      <c r="K10205" s="111">
        <v>-3.6560473259425113</v>
      </c>
      <c r="L10205" s="111">
        <v>0.85306406685236758</v>
      </c>
      <c r="M10205" s="111">
        <v>6.3979989500968365E-2</v>
      </c>
      <c r="N10205" s="112">
        <f t="shared" si="319"/>
        <v>-2.7390032695891753</v>
      </c>
    </row>
    <row r="10206" spans="1:14" x14ac:dyDescent="0.25">
      <c r="A10206" s="111" t="s">
        <v>861</v>
      </c>
      <c r="B10206" s="111">
        <f>INDEX(kommuner!C:C,MATCH(_xlfn.NUMBERVALUE(A10206),kommuner!B:B,0))</f>
        <v>1531</v>
      </c>
      <c r="C10206" s="111" t="s">
        <v>127</v>
      </c>
      <c r="D10206" s="111" t="s">
        <v>127</v>
      </c>
      <c r="E10206" s="111" t="s">
        <v>123</v>
      </c>
      <c r="F10206" s="111" t="s">
        <v>172</v>
      </c>
      <c r="G10206" s="111" t="s">
        <v>180</v>
      </c>
      <c r="H10206" s="111" t="s">
        <v>172</v>
      </c>
      <c r="I10206" s="111" t="s">
        <v>180</v>
      </c>
      <c r="J10206" t="str">
        <f t="shared" si="318"/>
        <v>1531SkogOrganisk jordBarskogHøy</v>
      </c>
      <c r="K10206" s="111">
        <v>-2.5184559031994138</v>
      </c>
      <c r="L10206" s="111">
        <v>0.92784825435236762</v>
      </c>
      <c r="M10206" s="111">
        <v>0.46518126042825314</v>
      </c>
      <c r="N10206" s="112">
        <f t="shared" si="319"/>
        <v>-1.1254263884187932</v>
      </c>
    </row>
    <row r="10207" spans="1:14" x14ac:dyDescent="0.25">
      <c r="A10207" s="111" t="s">
        <v>861</v>
      </c>
      <c r="B10207" s="111">
        <f>INDEX(kommuner!C:C,MATCH(_xlfn.NUMBERVALUE(A10207),kommuner!B:B,0))</f>
        <v>1531</v>
      </c>
      <c r="C10207" s="111" t="s">
        <v>127</v>
      </c>
      <c r="D10207" s="111" t="s">
        <v>127</v>
      </c>
      <c r="E10207" s="111" t="s">
        <v>123</v>
      </c>
      <c r="F10207" s="111" t="s">
        <v>172</v>
      </c>
      <c r="G10207" s="111" t="s">
        <v>167</v>
      </c>
      <c r="H10207" s="111" t="s">
        <v>172</v>
      </c>
      <c r="I10207" s="111" t="s">
        <v>167</v>
      </c>
      <c r="J10207" t="str">
        <f t="shared" si="318"/>
        <v>1531SkogOrganisk jordBarskogImpediment</v>
      </c>
      <c r="K10207" s="111">
        <v>-0.17137422385314094</v>
      </c>
      <c r="L10207" s="111">
        <v>0.92784825435236762</v>
      </c>
      <c r="M10207" s="111">
        <v>0.46510463492953991</v>
      </c>
      <c r="N10207" s="112">
        <f t="shared" si="319"/>
        <v>1.2215786654287666</v>
      </c>
    </row>
    <row r="10208" spans="1:14" x14ac:dyDescent="0.25">
      <c r="A10208" s="111" t="s">
        <v>861</v>
      </c>
      <c r="B10208" s="111">
        <f>INDEX(kommuner!C:C,MATCH(_xlfn.NUMBERVALUE(A10208),kommuner!B:B,0))</f>
        <v>1531</v>
      </c>
      <c r="C10208" s="111" t="s">
        <v>127</v>
      </c>
      <c r="D10208" s="111" t="s">
        <v>127</v>
      </c>
      <c r="E10208" s="111" t="s">
        <v>123</v>
      </c>
      <c r="F10208" s="111" t="s">
        <v>172</v>
      </c>
      <c r="G10208" s="111" t="s">
        <v>190</v>
      </c>
      <c r="H10208" s="111" t="s">
        <v>172</v>
      </c>
      <c r="I10208" s="111" t="s">
        <v>190</v>
      </c>
      <c r="J10208" t="str">
        <f t="shared" si="318"/>
        <v>1531SkogOrganisk jordBarskogLav</v>
      </c>
      <c r="K10208" s="111">
        <v>-0.50666953101693391</v>
      </c>
      <c r="L10208" s="111">
        <v>0.92784825435236762</v>
      </c>
      <c r="M10208" s="111">
        <v>0.46510463492953991</v>
      </c>
      <c r="N10208" s="112">
        <f t="shared" si="319"/>
        <v>0.88628335826497362</v>
      </c>
    </row>
    <row r="10209" spans="1:14" x14ac:dyDescent="0.25">
      <c r="A10209" s="111" t="s">
        <v>861</v>
      </c>
      <c r="B10209" s="111">
        <f>INDEX(kommuner!C:C,MATCH(_xlfn.NUMBERVALUE(A10209),kommuner!B:B,0))</f>
        <v>1531</v>
      </c>
      <c r="C10209" s="111" t="s">
        <v>127</v>
      </c>
      <c r="D10209" s="111" t="s">
        <v>127</v>
      </c>
      <c r="E10209" s="111" t="s">
        <v>123</v>
      </c>
      <c r="F10209" s="111" t="s">
        <v>172</v>
      </c>
      <c r="G10209" s="111" t="s">
        <v>173</v>
      </c>
      <c r="H10209" s="111" t="s">
        <v>172</v>
      </c>
      <c r="I10209" s="111" t="s">
        <v>173</v>
      </c>
      <c r="J10209" t="str">
        <f t="shared" si="318"/>
        <v>1531SkogOrganisk jordBarskogMiddels</v>
      </c>
      <c r="K10209" s="111">
        <v>-1.5571490961494638</v>
      </c>
      <c r="L10209" s="111">
        <v>0.92784825435236762</v>
      </c>
      <c r="M10209" s="111">
        <v>0.46518126042825314</v>
      </c>
      <c r="N10209" s="112">
        <f t="shared" si="319"/>
        <v>-0.16411958136884308</v>
      </c>
    </row>
    <row r="10210" spans="1:14" x14ac:dyDescent="0.25">
      <c r="A10210" s="111" t="s">
        <v>861</v>
      </c>
      <c r="B10210" s="111">
        <f>INDEX(kommuner!C:C,MATCH(_xlfn.NUMBERVALUE(A10210),kommuner!B:B,0))</f>
        <v>1531</v>
      </c>
      <c r="C10210" s="111" t="s">
        <v>127</v>
      </c>
      <c r="D10210" s="111" t="s">
        <v>127</v>
      </c>
      <c r="E10210" s="111" t="s">
        <v>123</v>
      </c>
      <c r="F10210" s="111" t="s">
        <v>172</v>
      </c>
      <c r="G10210" s="111" t="s">
        <v>186</v>
      </c>
      <c r="H10210" s="111" t="s">
        <v>172</v>
      </c>
      <c r="I10210" s="111" t="s">
        <v>186</v>
      </c>
      <c r="J10210" t="str">
        <f t="shared" si="318"/>
        <v>1531SkogOrganisk jordBarskogSærs høy</v>
      </c>
      <c r="K10210" s="111">
        <v>2.5548655235722699</v>
      </c>
      <c r="L10210" s="111">
        <v>0.92784825435236762</v>
      </c>
      <c r="M10210" s="111">
        <v>0.46518126042825314</v>
      </c>
      <c r="N10210" s="112">
        <f t="shared" si="319"/>
        <v>3.9478950383528906</v>
      </c>
    </row>
    <row r="10211" spans="1:14" x14ac:dyDescent="0.25">
      <c r="A10211" s="111" t="s">
        <v>861</v>
      </c>
      <c r="B10211" s="111">
        <f>INDEX(kommuner!C:C,MATCH(_xlfn.NUMBERVALUE(A10211),kommuner!B:B,0))</f>
        <v>1531</v>
      </c>
      <c r="C10211" s="111" t="s">
        <v>127</v>
      </c>
      <c r="D10211" s="111" t="s">
        <v>127</v>
      </c>
      <c r="E10211" s="111" t="s">
        <v>123</v>
      </c>
      <c r="F10211" s="111" t="s">
        <v>179</v>
      </c>
      <c r="G10211" s="111" t="s">
        <v>180</v>
      </c>
      <c r="H10211" s="111" t="s">
        <v>179</v>
      </c>
      <c r="I10211" s="111" t="s">
        <v>180</v>
      </c>
      <c r="J10211" t="str">
        <f t="shared" si="318"/>
        <v>1531SkogOrganisk jordBlandingsskogHøy</v>
      </c>
      <c r="K10211" s="111">
        <v>-5.5554344456832343</v>
      </c>
      <c r="L10211" s="111">
        <v>0.92784825435236762</v>
      </c>
      <c r="M10211" s="111">
        <v>0.46510463492953991</v>
      </c>
      <c r="N10211" s="112">
        <f t="shared" si="319"/>
        <v>-4.1624815564013264</v>
      </c>
    </row>
    <row r="10212" spans="1:14" x14ac:dyDescent="0.25">
      <c r="A10212" s="111" t="s">
        <v>861</v>
      </c>
      <c r="B10212" s="111">
        <f>INDEX(kommuner!C:C,MATCH(_xlfn.NUMBERVALUE(A10212),kommuner!B:B,0))</f>
        <v>1531</v>
      </c>
      <c r="C10212" s="111" t="s">
        <v>127</v>
      </c>
      <c r="D10212" s="111" t="s">
        <v>127</v>
      </c>
      <c r="E10212" s="111" t="s">
        <v>123</v>
      </c>
      <c r="F10212" s="111" t="s">
        <v>179</v>
      </c>
      <c r="G10212" s="111" t="s">
        <v>167</v>
      </c>
      <c r="H10212" s="111" t="s">
        <v>179</v>
      </c>
      <c r="I10212" s="111" t="s">
        <v>167</v>
      </c>
      <c r="J10212" t="str">
        <f t="shared" si="318"/>
        <v>1531SkogOrganisk jordBlandingsskogImpediment</v>
      </c>
      <c r="K10212" s="111">
        <v>-0.28586344175800005</v>
      </c>
      <c r="L10212" s="111">
        <v>0.92784825435236762</v>
      </c>
      <c r="M10212" s="111">
        <v>0.46510463492953991</v>
      </c>
      <c r="N10212" s="112">
        <f t="shared" si="319"/>
        <v>1.1070894475239075</v>
      </c>
    </row>
    <row r="10213" spans="1:14" x14ac:dyDescent="0.25">
      <c r="A10213" s="111" t="s">
        <v>861</v>
      </c>
      <c r="B10213" s="111">
        <f>INDEX(kommuner!C:C,MATCH(_xlfn.NUMBERVALUE(A10213),kommuner!B:B,0))</f>
        <v>1531</v>
      </c>
      <c r="C10213" s="111" t="s">
        <v>127</v>
      </c>
      <c r="D10213" s="111" t="s">
        <v>127</v>
      </c>
      <c r="E10213" s="111" t="s">
        <v>123</v>
      </c>
      <c r="F10213" s="111" t="s">
        <v>179</v>
      </c>
      <c r="G10213" s="111" t="s">
        <v>190</v>
      </c>
      <c r="H10213" s="111" t="s">
        <v>179</v>
      </c>
      <c r="I10213" s="111" t="s">
        <v>190</v>
      </c>
      <c r="J10213" t="str">
        <f t="shared" si="318"/>
        <v>1531SkogOrganisk jordBlandingsskogLav</v>
      </c>
      <c r="K10213" s="111">
        <v>-1.2347339377887629</v>
      </c>
      <c r="L10213" s="111">
        <v>0.92784825435236762</v>
      </c>
      <c r="M10213" s="111">
        <v>0.46510463492953991</v>
      </c>
      <c r="N10213" s="112">
        <f t="shared" si="319"/>
        <v>0.15821895149314458</v>
      </c>
    </row>
    <row r="10214" spans="1:14" x14ac:dyDescent="0.25">
      <c r="A10214" s="111" t="s">
        <v>861</v>
      </c>
      <c r="B10214" s="111">
        <f>INDEX(kommuner!C:C,MATCH(_xlfn.NUMBERVALUE(A10214),kommuner!B:B,0))</f>
        <v>1531</v>
      </c>
      <c r="C10214" s="111" t="s">
        <v>127</v>
      </c>
      <c r="D10214" s="111" t="s">
        <v>127</v>
      </c>
      <c r="E10214" s="111" t="s">
        <v>123</v>
      </c>
      <c r="F10214" s="111" t="s">
        <v>179</v>
      </c>
      <c r="G10214" s="111" t="s">
        <v>173</v>
      </c>
      <c r="H10214" s="111" t="s">
        <v>179</v>
      </c>
      <c r="I10214" s="111" t="s">
        <v>173</v>
      </c>
      <c r="J10214" t="str">
        <f t="shared" si="318"/>
        <v>1531SkogOrganisk jordBlandingsskogMiddels</v>
      </c>
      <c r="K10214" s="111">
        <v>-2.4239591752717748</v>
      </c>
      <c r="L10214" s="111">
        <v>0.92784825435236762</v>
      </c>
      <c r="M10214" s="111">
        <v>0.46510463492953991</v>
      </c>
      <c r="N10214" s="112">
        <f t="shared" si="319"/>
        <v>-1.0310062859898674</v>
      </c>
    </row>
    <row r="10215" spans="1:14" x14ac:dyDescent="0.25">
      <c r="A10215" s="111" t="s">
        <v>861</v>
      </c>
      <c r="B10215" s="111">
        <f>INDEX(kommuner!C:C,MATCH(_xlfn.NUMBERVALUE(A10215),kommuner!B:B,0))</f>
        <v>1531</v>
      </c>
      <c r="C10215" s="111" t="s">
        <v>127</v>
      </c>
      <c r="D10215" s="111" t="s">
        <v>127</v>
      </c>
      <c r="E10215" s="111" t="s">
        <v>123</v>
      </c>
      <c r="F10215" s="111" t="s">
        <v>179</v>
      </c>
      <c r="G10215" s="111" t="s">
        <v>186</v>
      </c>
      <c r="H10215" s="111" t="s">
        <v>179</v>
      </c>
      <c r="I10215" s="111" t="s">
        <v>186</v>
      </c>
      <c r="J10215" t="str">
        <f t="shared" si="318"/>
        <v>1531SkogOrganisk jordBlandingsskogSærs høy</v>
      </c>
      <c r="K10215" s="111">
        <v>-1.5726115302258048</v>
      </c>
      <c r="L10215" s="111">
        <v>0.92784825435236762</v>
      </c>
      <c r="M10215" s="111">
        <v>0.46510463492953991</v>
      </c>
      <c r="N10215" s="112">
        <f t="shared" si="319"/>
        <v>-0.17965864094389727</v>
      </c>
    </row>
    <row r="10216" spans="1:14" x14ac:dyDescent="0.25">
      <c r="A10216" s="111" t="s">
        <v>861</v>
      </c>
      <c r="B10216" s="111">
        <f>INDEX(kommuner!C:C,MATCH(_xlfn.NUMBERVALUE(A10216),kommuner!B:B,0))</f>
        <v>1531</v>
      </c>
      <c r="C10216" s="111" t="s">
        <v>127</v>
      </c>
      <c r="D10216" s="111" t="s">
        <v>127</v>
      </c>
      <c r="E10216" s="111" t="s">
        <v>123</v>
      </c>
      <c r="F10216" s="111" t="s">
        <v>185</v>
      </c>
      <c r="G10216" s="111" t="s">
        <v>180</v>
      </c>
      <c r="H10216" s="111" t="s">
        <v>185</v>
      </c>
      <c r="I10216" s="111" t="s">
        <v>180</v>
      </c>
      <c r="J10216" t="str">
        <f t="shared" si="318"/>
        <v>1531SkogOrganisk jordLauvskogHøy</v>
      </c>
      <c r="K10216" s="111">
        <v>-1.9913688882377358</v>
      </c>
      <c r="L10216" s="111">
        <v>0.92784825435236762</v>
      </c>
      <c r="M10216" s="111">
        <v>0.46510463492953991</v>
      </c>
      <c r="N10216" s="112">
        <f t="shared" si="319"/>
        <v>-0.59841599895582831</v>
      </c>
    </row>
    <row r="10217" spans="1:14" x14ac:dyDescent="0.25">
      <c r="A10217" s="111" t="s">
        <v>861</v>
      </c>
      <c r="B10217" s="111">
        <f>INDEX(kommuner!C:C,MATCH(_xlfn.NUMBERVALUE(A10217),kommuner!B:B,0))</f>
        <v>1531</v>
      </c>
      <c r="C10217" s="111" t="s">
        <v>127</v>
      </c>
      <c r="D10217" s="111" t="s">
        <v>127</v>
      </c>
      <c r="E10217" s="111" t="s">
        <v>123</v>
      </c>
      <c r="F10217" s="111" t="s">
        <v>185</v>
      </c>
      <c r="G10217" s="111" t="s">
        <v>167</v>
      </c>
      <c r="H10217" s="111" t="s">
        <v>185</v>
      </c>
      <c r="I10217" s="111" t="s">
        <v>167</v>
      </c>
      <c r="J10217" t="str">
        <f t="shared" si="318"/>
        <v>1531SkogOrganisk jordLauvskogImpediment</v>
      </c>
      <c r="K10217" s="111">
        <v>0.35000626494250675</v>
      </c>
      <c r="L10217" s="111">
        <v>0.92784825435236762</v>
      </c>
      <c r="M10217" s="111">
        <v>0.46510463492953991</v>
      </c>
      <c r="N10217" s="112">
        <f t="shared" si="319"/>
        <v>1.7429591542244141</v>
      </c>
    </row>
    <row r="10218" spans="1:14" x14ac:dyDescent="0.25">
      <c r="A10218" s="111" t="s">
        <v>861</v>
      </c>
      <c r="B10218" s="111">
        <f>INDEX(kommuner!C:C,MATCH(_xlfn.NUMBERVALUE(A10218),kommuner!B:B,0))</f>
        <v>1531</v>
      </c>
      <c r="C10218" s="111" t="s">
        <v>127</v>
      </c>
      <c r="D10218" s="111" t="s">
        <v>127</v>
      </c>
      <c r="E10218" s="111" t="s">
        <v>123</v>
      </c>
      <c r="F10218" s="111" t="s">
        <v>185</v>
      </c>
      <c r="G10218" s="111" t="s">
        <v>190</v>
      </c>
      <c r="H10218" s="111" t="s">
        <v>185</v>
      </c>
      <c r="I10218" s="111" t="s">
        <v>190</v>
      </c>
      <c r="J10218" t="str">
        <f t="shared" si="318"/>
        <v>1531SkogOrganisk jordLauvskogLav</v>
      </c>
      <c r="K10218" s="111">
        <v>1.1144075558526714</v>
      </c>
      <c r="L10218" s="111">
        <v>0.92784825435236762</v>
      </c>
      <c r="M10218" s="111">
        <v>0.46510463492953991</v>
      </c>
      <c r="N10218" s="112">
        <f t="shared" si="319"/>
        <v>2.5073604451345788</v>
      </c>
    </row>
    <row r="10219" spans="1:14" x14ac:dyDescent="0.25">
      <c r="A10219" s="111" t="s">
        <v>861</v>
      </c>
      <c r="B10219" s="111">
        <f>INDEX(kommuner!C:C,MATCH(_xlfn.NUMBERVALUE(A10219),kommuner!B:B,0))</f>
        <v>1531</v>
      </c>
      <c r="C10219" s="111" t="s">
        <v>127</v>
      </c>
      <c r="D10219" s="111" t="s">
        <v>127</v>
      </c>
      <c r="E10219" s="111" t="s">
        <v>123</v>
      </c>
      <c r="F10219" s="111" t="s">
        <v>185</v>
      </c>
      <c r="G10219" s="111" t="s">
        <v>173</v>
      </c>
      <c r="H10219" s="111" t="s">
        <v>185</v>
      </c>
      <c r="I10219" s="111" t="s">
        <v>173</v>
      </c>
      <c r="J10219" t="str">
        <f t="shared" si="318"/>
        <v>1531SkogOrganisk jordLauvskogMiddels</v>
      </c>
      <c r="K10219" s="111">
        <v>-0.62664468270982987</v>
      </c>
      <c r="L10219" s="111">
        <v>0.92784825435236762</v>
      </c>
      <c r="M10219" s="111">
        <v>0.46510463492953991</v>
      </c>
      <c r="N10219" s="112">
        <f t="shared" si="319"/>
        <v>0.76630820657207765</v>
      </c>
    </row>
    <row r="10220" spans="1:14" x14ac:dyDescent="0.25">
      <c r="A10220" s="111" t="s">
        <v>861</v>
      </c>
      <c r="B10220" s="111">
        <f>INDEX(kommuner!C:C,MATCH(_xlfn.NUMBERVALUE(A10220),kommuner!B:B,0))</f>
        <v>1531</v>
      </c>
      <c r="C10220" s="111" t="s">
        <v>127</v>
      </c>
      <c r="D10220" s="111" t="s">
        <v>127</v>
      </c>
      <c r="E10220" s="111" t="s">
        <v>123</v>
      </c>
      <c r="F10220" s="111" t="s">
        <v>185</v>
      </c>
      <c r="G10220" s="111" t="s">
        <v>186</v>
      </c>
      <c r="H10220" s="111" t="s">
        <v>185</v>
      </c>
      <c r="I10220" s="111" t="s">
        <v>186</v>
      </c>
      <c r="J10220" t="str">
        <f t="shared" si="318"/>
        <v>1531SkogOrganisk jordLauvskogSærs høy</v>
      </c>
      <c r="K10220" s="111">
        <v>-1.8997279926091779</v>
      </c>
      <c r="L10220" s="111">
        <v>0.92784825435236762</v>
      </c>
      <c r="M10220" s="111">
        <v>0.46510463492953991</v>
      </c>
      <c r="N10220" s="112">
        <f t="shared" si="319"/>
        <v>-0.50677510332727038</v>
      </c>
    </row>
    <row r="10221" spans="1:14" x14ac:dyDescent="0.25">
      <c r="A10221" s="111" t="s">
        <v>861</v>
      </c>
      <c r="B10221" s="111">
        <f>INDEX(kommuner!C:C,MATCH(_xlfn.NUMBERVALUE(A10221),kommuner!B:B,0))</f>
        <v>1531</v>
      </c>
      <c r="C10221" s="111" t="s">
        <v>83</v>
      </c>
      <c r="D10221" s="111" t="s">
        <v>83</v>
      </c>
      <c r="E10221" s="111" t="s">
        <v>126</v>
      </c>
      <c r="F10221" s="111" t="s">
        <v>139</v>
      </c>
      <c r="G10221" s="111" t="s">
        <v>139</v>
      </c>
      <c r="H10221" s="111" t="s">
        <v>139</v>
      </c>
      <c r="I10221" s="111" t="s">
        <v>139</v>
      </c>
      <c r="J10221" t="str">
        <f t="shared" si="318"/>
        <v>1531Utbygd arealMineraljord</v>
      </c>
      <c r="K10221" s="111">
        <v>-0.30524336409547759</v>
      </c>
      <c r="L10221" s="111">
        <v>0</v>
      </c>
      <c r="M10221" s="111">
        <v>1.303047089454229E-2</v>
      </c>
      <c r="N10221" s="112">
        <f t="shared" si="319"/>
        <v>-0.2922128932009353</v>
      </c>
    </row>
    <row r="10222" spans="1:14" x14ac:dyDescent="0.25">
      <c r="A10222" s="111" t="s">
        <v>861</v>
      </c>
      <c r="B10222" s="111">
        <f>INDEX(kommuner!C:C,MATCH(_xlfn.NUMBERVALUE(A10222),kommuner!B:B,0))</f>
        <v>1531</v>
      </c>
      <c r="C10222" s="111" t="s">
        <v>83</v>
      </c>
      <c r="D10222" s="111" t="s">
        <v>83</v>
      </c>
      <c r="E10222" s="111" t="s">
        <v>123</v>
      </c>
      <c r="F10222" s="111" t="s">
        <v>139</v>
      </c>
      <c r="G10222" s="111" t="s">
        <v>139</v>
      </c>
      <c r="H10222" s="111" t="s">
        <v>139</v>
      </c>
      <c r="I10222" s="111" t="s">
        <v>139</v>
      </c>
      <c r="J10222" t="str">
        <f t="shared" si="318"/>
        <v>1531Utbygd arealOrganisk jord</v>
      </c>
      <c r="K10222" s="111">
        <v>29.011421395201612</v>
      </c>
      <c r="L10222" s="111">
        <v>0</v>
      </c>
      <c r="M10222" s="111">
        <v>1.303047089454229E-2</v>
      </c>
      <c r="N10222" s="112">
        <f t="shared" si="319"/>
        <v>29.024451866096154</v>
      </c>
    </row>
    <row r="10223" spans="1:14" x14ac:dyDescent="0.25">
      <c r="A10223" s="111" t="s">
        <v>861</v>
      </c>
      <c r="B10223" s="111">
        <f>INDEX(kommuner!C:C,MATCH(_xlfn.NUMBERVALUE(A10223),kommuner!B:B,0))</f>
        <v>1531</v>
      </c>
      <c r="C10223" s="111" t="s">
        <v>181</v>
      </c>
      <c r="D10223" s="111" t="s">
        <v>181</v>
      </c>
      <c r="E10223" s="111" t="s">
        <v>123</v>
      </c>
      <c r="F10223" s="111" t="s">
        <v>139</v>
      </c>
      <c r="G10223" s="111" t="s">
        <v>139</v>
      </c>
      <c r="H10223" s="111" t="s">
        <v>139</v>
      </c>
      <c r="I10223" s="111" t="s">
        <v>139</v>
      </c>
      <c r="J10223" t="str">
        <f t="shared" si="318"/>
        <v>1531Vann og myrOrganisk jord</v>
      </c>
      <c r="K10223" s="111">
        <v>-0.29766799726667431</v>
      </c>
      <c r="L10223" s="111">
        <v>0</v>
      </c>
      <c r="M10223" s="111">
        <v>0</v>
      </c>
      <c r="N10223" s="112">
        <f t="shared" si="319"/>
        <v>-0.29766799726667431</v>
      </c>
    </row>
    <row r="10224" spans="1:14" x14ac:dyDescent="0.25">
      <c r="A10224" s="111" t="s">
        <v>862</v>
      </c>
      <c r="B10224" s="111">
        <f>INDEX(kommuner!C:C,MATCH(_xlfn.NUMBERVALUE(A10224),kommuner!B:B,0))</f>
        <v>1532</v>
      </c>
      <c r="C10224" s="111" t="s">
        <v>82</v>
      </c>
      <c r="D10224" s="111" t="s">
        <v>82</v>
      </c>
      <c r="E10224" s="111" t="s">
        <v>126</v>
      </c>
      <c r="F10224" s="111" t="s">
        <v>139</v>
      </c>
      <c r="G10224" s="111" t="s">
        <v>139</v>
      </c>
      <c r="H10224" s="111" t="s">
        <v>139</v>
      </c>
      <c r="I10224" s="111" t="s">
        <v>139</v>
      </c>
      <c r="J10224" t="str">
        <f t="shared" si="318"/>
        <v>1532Annen utmarkMineraljord</v>
      </c>
      <c r="K10224" s="111">
        <v>-7.1122377479755403E-2</v>
      </c>
      <c r="L10224" s="111">
        <v>0</v>
      </c>
      <c r="M10224" s="111">
        <v>0</v>
      </c>
      <c r="N10224" s="112">
        <f t="shared" si="319"/>
        <v>-7.1122377479755403E-2</v>
      </c>
    </row>
    <row r="10225" spans="1:14" x14ac:dyDescent="0.25">
      <c r="A10225" s="111" t="s">
        <v>862</v>
      </c>
      <c r="B10225" s="111">
        <f>INDEX(kommuner!C:C,MATCH(_xlfn.NUMBERVALUE(A10225),kommuner!B:B,0))</f>
        <v>1532</v>
      </c>
      <c r="C10225" s="111" t="s">
        <v>121</v>
      </c>
      <c r="D10225" s="111" t="s">
        <v>121</v>
      </c>
      <c r="E10225" s="111" t="s">
        <v>126</v>
      </c>
      <c r="F10225" s="111" t="s">
        <v>139</v>
      </c>
      <c r="G10225" s="111" t="s">
        <v>139</v>
      </c>
      <c r="H10225" s="111" t="s">
        <v>139</v>
      </c>
      <c r="I10225" s="111" t="s">
        <v>139</v>
      </c>
      <c r="J10225" t="str">
        <f t="shared" si="318"/>
        <v>1532BeiteMineraljord</v>
      </c>
      <c r="K10225" s="111">
        <v>-0.96338340838695502</v>
      </c>
      <c r="L10225" s="111">
        <v>0</v>
      </c>
      <c r="M10225" s="111">
        <v>1.2448711246839999E-7</v>
      </c>
      <c r="N10225" s="112">
        <f t="shared" si="319"/>
        <v>-0.96338328389984251</v>
      </c>
    </row>
    <row r="10226" spans="1:14" x14ac:dyDescent="0.25">
      <c r="A10226" s="111" t="s">
        <v>862</v>
      </c>
      <c r="B10226" s="111">
        <f>INDEX(kommuner!C:C,MATCH(_xlfn.NUMBERVALUE(A10226),kommuner!B:B,0))</f>
        <v>1532</v>
      </c>
      <c r="C10226" s="111" t="s">
        <v>121</v>
      </c>
      <c r="D10226" s="111" t="s">
        <v>121</v>
      </c>
      <c r="E10226" s="111" t="s">
        <v>123</v>
      </c>
      <c r="F10226" s="111" t="s">
        <v>139</v>
      </c>
      <c r="G10226" s="111" t="s">
        <v>139</v>
      </c>
      <c r="H10226" s="111" t="s">
        <v>139</v>
      </c>
      <c r="I10226" s="111" t="s">
        <v>139</v>
      </c>
      <c r="J10226" t="str">
        <f t="shared" si="318"/>
        <v>1532BeiteOrganisk jord</v>
      </c>
      <c r="K10226" s="111">
        <v>12.077525935985037</v>
      </c>
      <c r="L10226" s="111">
        <v>1.6412500000000001</v>
      </c>
      <c r="M10226" s="111">
        <v>0</v>
      </c>
      <c r="N10226" s="112">
        <f t="shared" si="319"/>
        <v>13.718775935985036</v>
      </c>
    </row>
    <row r="10227" spans="1:14" x14ac:dyDescent="0.25">
      <c r="A10227" s="111" t="s">
        <v>862</v>
      </c>
      <c r="B10227" s="111">
        <f>INDEX(kommuner!C:C,MATCH(_xlfn.NUMBERVALUE(A10227),kommuner!B:B,0))</f>
        <v>1532</v>
      </c>
      <c r="C10227" s="111" t="s">
        <v>84</v>
      </c>
      <c r="D10227" s="111" t="s">
        <v>84</v>
      </c>
      <c r="E10227" s="111" t="s">
        <v>126</v>
      </c>
      <c r="F10227" s="111" t="s">
        <v>139</v>
      </c>
      <c r="G10227" s="111" t="s">
        <v>139</v>
      </c>
      <c r="H10227" s="111" t="s">
        <v>139</v>
      </c>
      <c r="I10227" s="111" t="s">
        <v>139</v>
      </c>
      <c r="J10227" t="str">
        <f t="shared" si="318"/>
        <v>1532Dyrket markMineraljord</v>
      </c>
      <c r="K10227" s="111">
        <v>-0.19151115197201224</v>
      </c>
      <c r="L10227" s="111">
        <v>0</v>
      </c>
      <c r="M10227" s="111">
        <v>0</v>
      </c>
      <c r="N10227" s="112">
        <f t="shared" si="319"/>
        <v>-0.19151115197201224</v>
      </c>
    </row>
    <row r="10228" spans="1:14" x14ac:dyDescent="0.25">
      <c r="A10228" s="111" t="s">
        <v>862</v>
      </c>
      <c r="B10228" s="111">
        <f>INDEX(kommuner!C:C,MATCH(_xlfn.NUMBERVALUE(A10228),kommuner!B:B,0))</f>
        <v>1532</v>
      </c>
      <c r="C10228" s="111" t="s">
        <v>84</v>
      </c>
      <c r="D10228" s="111" t="s">
        <v>84</v>
      </c>
      <c r="E10228" s="111" t="s">
        <v>123</v>
      </c>
      <c r="F10228" s="111" t="s">
        <v>139</v>
      </c>
      <c r="G10228" s="111" t="s">
        <v>139</v>
      </c>
      <c r="H10228" s="111" t="s">
        <v>139</v>
      </c>
      <c r="I10228" s="111" t="s">
        <v>139</v>
      </c>
      <c r="J10228" t="str">
        <f t="shared" si="318"/>
        <v>1532Dyrket markOrganisk jord</v>
      </c>
      <c r="K10228" s="111">
        <v>28.726149366675592</v>
      </c>
      <c r="L10228" s="111">
        <v>1.45625</v>
      </c>
      <c r="M10228" s="111">
        <v>0</v>
      </c>
      <c r="N10228" s="112">
        <f t="shared" si="319"/>
        <v>30.182399366675593</v>
      </c>
    </row>
    <row r="10229" spans="1:14" x14ac:dyDescent="0.25">
      <c r="A10229" s="111" t="s">
        <v>862</v>
      </c>
      <c r="B10229" s="111">
        <f>INDEX(kommuner!C:C,MATCH(_xlfn.NUMBERVALUE(A10229),kommuner!B:B,0))</f>
        <v>1532</v>
      </c>
      <c r="C10229" s="111" t="s">
        <v>127</v>
      </c>
      <c r="D10229" s="111" t="s">
        <v>127</v>
      </c>
      <c r="E10229" s="111" t="s">
        <v>126</v>
      </c>
      <c r="F10229" s="111" t="s">
        <v>172</v>
      </c>
      <c r="G10229" s="111" t="s">
        <v>180</v>
      </c>
      <c r="H10229" s="111" t="s">
        <v>172</v>
      </c>
      <c r="I10229" s="111" t="s">
        <v>180</v>
      </c>
      <c r="J10229" t="str">
        <f t="shared" si="318"/>
        <v>1532SkogMineraljordBarskogHøy</v>
      </c>
      <c r="K10229" s="111">
        <v>-6.422849649670499</v>
      </c>
      <c r="L10229" s="111">
        <v>0.85306406685236758</v>
      </c>
      <c r="M10229" s="111">
        <v>6.4056614999681585E-2</v>
      </c>
      <c r="N10229" s="112">
        <f t="shared" si="319"/>
        <v>-5.5057289678184498</v>
      </c>
    </row>
    <row r="10230" spans="1:14" x14ac:dyDescent="0.25">
      <c r="A10230" s="111" t="s">
        <v>862</v>
      </c>
      <c r="B10230" s="111">
        <f>INDEX(kommuner!C:C,MATCH(_xlfn.NUMBERVALUE(A10230),kommuner!B:B,0))</f>
        <v>1532</v>
      </c>
      <c r="C10230" s="111" t="s">
        <v>127</v>
      </c>
      <c r="D10230" s="111" t="s">
        <v>127</v>
      </c>
      <c r="E10230" s="111" t="s">
        <v>126</v>
      </c>
      <c r="F10230" s="111" t="s">
        <v>172</v>
      </c>
      <c r="G10230" s="111" t="s">
        <v>167</v>
      </c>
      <c r="H10230" s="111" t="s">
        <v>172</v>
      </c>
      <c r="I10230" s="111" t="s">
        <v>167</v>
      </c>
      <c r="J10230" t="str">
        <f t="shared" si="318"/>
        <v>1532SkogMineraljordBarskogImpediment</v>
      </c>
      <c r="K10230" s="111">
        <v>-0.94873102042732593</v>
      </c>
      <c r="L10230" s="111">
        <v>0.85306406685236758</v>
      </c>
      <c r="M10230" s="111">
        <v>6.3979989500968365E-2</v>
      </c>
      <c r="N10230" s="112">
        <f t="shared" si="319"/>
        <v>-3.1686964073989993E-2</v>
      </c>
    </row>
    <row r="10231" spans="1:14" x14ac:dyDescent="0.25">
      <c r="A10231" s="111" t="s">
        <v>862</v>
      </c>
      <c r="B10231" s="111">
        <f>INDEX(kommuner!C:C,MATCH(_xlfn.NUMBERVALUE(A10231),kommuner!B:B,0))</f>
        <v>1532</v>
      </c>
      <c r="C10231" s="111" t="s">
        <v>127</v>
      </c>
      <c r="D10231" s="111" t="s">
        <v>127</v>
      </c>
      <c r="E10231" s="111" t="s">
        <v>126</v>
      </c>
      <c r="F10231" s="111" t="s">
        <v>172</v>
      </c>
      <c r="G10231" s="111" t="s">
        <v>190</v>
      </c>
      <c r="H10231" s="111" t="s">
        <v>172</v>
      </c>
      <c r="I10231" s="111" t="s">
        <v>190</v>
      </c>
      <c r="J10231" t="str">
        <f t="shared" si="318"/>
        <v>1532SkogMineraljordBarskogLav</v>
      </c>
      <c r="K10231" s="111">
        <v>-0.862084627791601</v>
      </c>
      <c r="L10231" s="111">
        <v>0.85306406685236758</v>
      </c>
      <c r="M10231" s="111">
        <v>6.3979989500968365E-2</v>
      </c>
      <c r="N10231" s="112">
        <f t="shared" si="319"/>
        <v>5.4959428561734941E-2</v>
      </c>
    </row>
    <row r="10232" spans="1:14" x14ac:dyDescent="0.25">
      <c r="A10232" s="111" t="s">
        <v>862</v>
      </c>
      <c r="B10232" s="111">
        <f>INDEX(kommuner!C:C,MATCH(_xlfn.NUMBERVALUE(A10232),kommuner!B:B,0))</f>
        <v>1532</v>
      </c>
      <c r="C10232" s="111" t="s">
        <v>127</v>
      </c>
      <c r="D10232" s="111" t="s">
        <v>127</v>
      </c>
      <c r="E10232" s="111" t="s">
        <v>126</v>
      </c>
      <c r="F10232" s="111" t="s">
        <v>172</v>
      </c>
      <c r="G10232" s="111" t="s">
        <v>173</v>
      </c>
      <c r="H10232" s="111" t="s">
        <v>172</v>
      </c>
      <c r="I10232" s="111" t="s">
        <v>173</v>
      </c>
      <c r="J10232" t="str">
        <f t="shared" si="318"/>
        <v>1532SkogMineraljordBarskogMiddels</v>
      </c>
      <c r="K10232" s="111">
        <v>-3.6406993276041288</v>
      </c>
      <c r="L10232" s="111">
        <v>0.85306406685236758</v>
      </c>
      <c r="M10232" s="111">
        <v>6.4056614999681585E-2</v>
      </c>
      <c r="N10232" s="112">
        <f t="shared" si="319"/>
        <v>-2.7235786457520796</v>
      </c>
    </row>
    <row r="10233" spans="1:14" x14ac:dyDescent="0.25">
      <c r="A10233" s="111" t="s">
        <v>862</v>
      </c>
      <c r="B10233" s="111">
        <f>INDEX(kommuner!C:C,MATCH(_xlfn.NUMBERVALUE(A10233),kommuner!B:B,0))</f>
        <v>1532</v>
      </c>
      <c r="C10233" s="111" t="s">
        <v>127</v>
      </c>
      <c r="D10233" s="111" t="s">
        <v>127</v>
      </c>
      <c r="E10233" s="111" t="s">
        <v>126</v>
      </c>
      <c r="F10233" s="111" t="s">
        <v>172</v>
      </c>
      <c r="G10233" s="111" t="s">
        <v>186</v>
      </c>
      <c r="H10233" s="111" t="s">
        <v>172</v>
      </c>
      <c r="I10233" s="111" t="s">
        <v>186</v>
      </c>
      <c r="J10233" t="str">
        <f t="shared" si="318"/>
        <v>1532SkogMineraljordBarskogSærs høy</v>
      </c>
      <c r="K10233" s="111">
        <v>0.12072674540874306</v>
      </c>
      <c r="L10233" s="111">
        <v>0.85306406685236758</v>
      </c>
      <c r="M10233" s="111">
        <v>6.4056614999681585E-2</v>
      </c>
      <c r="N10233" s="112">
        <f t="shared" si="319"/>
        <v>1.0378474272607923</v>
      </c>
    </row>
    <row r="10234" spans="1:14" x14ac:dyDescent="0.25">
      <c r="A10234" s="111" t="s">
        <v>862</v>
      </c>
      <c r="B10234" s="111">
        <f>INDEX(kommuner!C:C,MATCH(_xlfn.NUMBERVALUE(A10234),kommuner!B:B,0))</f>
        <v>1532</v>
      </c>
      <c r="C10234" s="111" t="s">
        <v>127</v>
      </c>
      <c r="D10234" s="111" t="s">
        <v>127</v>
      </c>
      <c r="E10234" s="111" t="s">
        <v>126</v>
      </c>
      <c r="F10234" s="111" t="s">
        <v>179</v>
      </c>
      <c r="G10234" s="111" t="s">
        <v>180</v>
      </c>
      <c r="H10234" s="111" t="s">
        <v>179</v>
      </c>
      <c r="I10234" s="111" t="s">
        <v>180</v>
      </c>
      <c r="J10234" t="str">
        <f t="shared" si="318"/>
        <v>1532SkogMineraljordBlandingsskogHøy</v>
      </c>
      <c r="K10234" s="111">
        <v>-7.1939050909469406</v>
      </c>
      <c r="L10234" s="111">
        <v>0.85306406685236758</v>
      </c>
      <c r="M10234" s="111">
        <v>6.3979989500968365E-2</v>
      </c>
      <c r="N10234" s="112">
        <f t="shared" si="319"/>
        <v>-6.2768610345936047</v>
      </c>
    </row>
    <row r="10235" spans="1:14" x14ac:dyDescent="0.25">
      <c r="A10235" s="111" t="s">
        <v>862</v>
      </c>
      <c r="B10235" s="111">
        <f>INDEX(kommuner!C:C,MATCH(_xlfn.NUMBERVALUE(A10235),kommuner!B:B,0))</f>
        <v>1532</v>
      </c>
      <c r="C10235" s="111" t="s">
        <v>127</v>
      </c>
      <c r="D10235" s="111" t="s">
        <v>127</v>
      </c>
      <c r="E10235" s="111" t="s">
        <v>126</v>
      </c>
      <c r="F10235" s="111" t="s">
        <v>179</v>
      </c>
      <c r="G10235" s="111" t="s">
        <v>167</v>
      </c>
      <c r="H10235" s="111" t="s">
        <v>179</v>
      </c>
      <c r="I10235" s="111" t="s">
        <v>167</v>
      </c>
      <c r="J10235" t="str">
        <f t="shared" si="318"/>
        <v>1532SkogMineraljordBlandingsskogImpediment</v>
      </c>
      <c r="K10235" s="111">
        <v>-1.0519587113170448</v>
      </c>
      <c r="L10235" s="111">
        <v>0.85306406685236758</v>
      </c>
      <c r="M10235" s="111">
        <v>6.3979989500968365E-2</v>
      </c>
      <c r="N10235" s="112">
        <f t="shared" si="319"/>
        <v>-0.13491465496370883</v>
      </c>
    </row>
    <row r="10236" spans="1:14" x14ac:dyDescent="0.25">
      <c r="A10236" s="111" t="s">
        <v>862</v>
      </c>
      <c r="B10236" s="111">
        <f>INDEX(kommuner!C:C,MATCH(_xlfn.NUMBERVALUE(A10236),kommuner!B:B,0))</f>
        <v>1532</v>
      </c>
      <c r="C10236" s="111" t="s">
        <v>127</v>
      </c>
      <c r="D10236" s="111" t="s">
        <v>127</v>
      </c>
      <c r="E10236" s="111" t="s">
        <v>126</v>
      </c>
      <c r="F10236" s="111" t="s">
        <v>179</v>
      </c>
      <c r="G10236" s="111" t="s">
        <v>190</v>
      </c>
      <c r="H10236" s="111" t="s">
        <v>179</v>
      </c>
      <c r="I10236" s="111" t="s">
        <v>190</v>
      </c>
      <c r="J10236" t="str">
        <f t="shared" si="318"/>
        <v>1532SkogMineraljordBlandingsskogLav</v>
      </c>
      <c r="K10236" s="111">
        <v>-1.7812179955424279</v>
      </c>
      <c r="L10236" s="111">
        <v>0.85306406685236758</v>
      </c>
      <c r="M10236" s="111">
        <v>6.3979989500968365E-2</v>
      </c>
      <c r="N10236" s="112">
        <f t="shared" si="319"/>
        <v>-0.86417393918909191</v>
      </c>
    </row>
    <row r="10237" spans="1:14" x14ac:dyDescent="0.25">
      <c r="A10237" s="111" t="s">
        <v>862</v>
      </c>
      <c r="B10237" s="111">
        <f>INDEX(kommuner!C:C,MATCH(_xlfn.NUMBERVALUE(A10237),kommuner!B:B,0))</f>
        <v>1532</v>
      </c>
      <c r="C10237" s="111" t="s">
        <v>127</v>
      </c>
      <c r="D10237" s="111" t="s">
        <v>127</v>
      </c>
      <c r="E10237" s="111" t="s">
        <v>126</v>
      </c>
      <c r="F10237" s="111" t="s">
        <v>179</v>
      </c>
      <c r="G10237" s="111" t="s">
        <v>173</v>
      </c>
      <c r="H10237" s="111" t="s">
        <v>179</v>
      </c>
      <c r="I10237" s="111" t="s">
        <v>173</v>
      </c>
      <c r="J10237" t="str">
        <f t="shared" si="318"/>
        <v>1532SkogMineraljordBlandingsskogMiddels</v>
      </c>
      <c r="K10237" s="111">
        <v>-3.4741824145851954</v>
      </c>
      <c r="L10237" s="111">
        <v>0.85306406685236758</v>
      </c>
      <c r="M10237" s="111">
        <v>6.3979989500968365E-2</v>
      </c>
      <c r="N10237" s="112">
        <f t="shared" si="319"/>
        <v>-2.5571383582318594</v>
      </c>
    </row>
    <row r="10238" spans="1:14" x14ac:dyDescent="0.25">
      <c r="A10238" s="111" t="s">
        <v>862</v>
      </c>
      <c r="B10238" s="111">
        <f>INDEX(kommuner!C:C,MATCH(_xlfn.NUMBERVALUE(A10238),kommuner!B:B,0))</f>
        <v>1532</v>
      </c>
      <c r="C10238" s="111" t="s">
        <v>127</v>
      </c>
      <c r="D10238" s="111" t="s">
        <v>127</v>
      </c>
      <c r="E10238" s="111" t="s">
        <v>126</v>
      </c>
      <c r="F10238" s="111" t="s">
        <v>179</v>
      </c>
      <c r="G10238" s="111" t="s">
        <v>186</v>
      </c>
      <c r="H10238" s="111" t="s">
        <v>179</v>
      </c>
      <c r="I10238" s="111" t="s">
        <v>186</v>
      </c>
      <c r="J10238" t="str">
        <f t="shared" si="318"/>
        <v>1532SkogMineraljordBlandingsskogSærs høy</v>
      </c>
      <c r="K10238" s="111">
        <v>-2.9395925245326562</v>
      </c>
      <c r="L10238" s="111">
        <v>0.85306406685236758</v>
      </c>
      <c r="M10238" s="111">
        <v>6.3979989500968365E-2</v>
      </c>
      <c r="N10238" s="112">
        <f t="shared" si="319"/>
        <v>-2.0225484681793202</v>
      </c>
    </row>
    <row r="10239" spans="1:14" x14ac:dyDescent="0.25">
      <c r="A10239" s="111" t="s">
        <v>862</v>
      </c>
      <c r="B10239" s="111">
        <f>INDEX(kommuner!C:C,MATCH(_xlfn.NUMBERVALUE(A10239),kommuner!B:B,0))</f>
        <v>1532</v>
      </c>
      <c r="C10239" s="111" t="s">
        <v>127</v>
      </c>
      <c r="D10239" s="111" t="s">
        <v>127</v>
      </c>
      <c r="E10239" s="111" t="s">
        <v>126</v>
      </c>
      <c r="F10239" s="111" t="s">
        <v>185</v>
      </c>
      <c r="G10239" s="111" t="s">
        <v>180</v>
      </c>
      <c r="H10239" s="111" t="s">
        <v>185</v>
      </c>
      <c r="I10239" s="111" t="s">
        <v>180</v>
      </c>
      <c r="J10239" t="str">
        <f t="shared" si="318"/>
        <v>1532SkogMineraljordLauvskogHøy</v>
      </c>
      <c r="K10239" s="111">
        <v>-3.9961118073383664</v>
      </c>
      <c r="L10239" s="111">
        <v>0.85306406685236758</v>
      </c>
      <c r="M10239" s="111">
        <v>6.3979989500968365E-2</v>
      </c>
      <c r="N10239" s="112">
        <f t="shared" si="319"/>
        <v>-3.0790677509850304</v>
      </c>
    </row>
    <row r="10240" spans="1:14" x14ac:dyDescent="0.25">
      <c r="A10240" s="111" t="s">
        <v>862</v>
      </c>
      <c r="B10240" s="111">
        <f>INDEX(kommuner!C:C,MATCH(_xlfn.NUMBERVALUE(A10240),kommuner!B:B,0))</f>
        <v>1532</v>
      </c>
      <c r="C10240" s="111" t="s">
        <v>127</v>
      </c>
      <c r="D10240" s="111" t="s">
        <v>127</v>
      </c>
      <c r="E10240" s="111" t="s">
        <v>126</v>
      </c>
      <c r="F10240" s="111" t="s">
        <v>185</v>
      </c>
      <c r="G10240" s="111" t="s">
        <v>167</v>
      </c>
      <c r="H10240" s="111" t="s">
        <v>185</v>
      </c>
      <c r="I10240" s="111" t="s">
        <v>167</v>
      </c>
      <c r="J10240" t="str">
        <f t="shared" si="318"/>
        <v>1532SkogMineraljordLauvskogImpediment</v>
      </c>
      <c r="K10240" s="111">
        <v>-1.0417316356348201</v>
      </c>
      <c r="L10240" s="111">
        <v>0.85306406685236758</v>
      </c>
      <c r="M10240" s="111">
        <v>6.3979989500968365E-2</v>
      </c>
      <c r="N10240" s="112">
        <f t="shared" si="319"/>
        <v>-0.12468757928148413</v>
      </c>
    </row>
    <row r="10241" spans="1:14" x14ac:dyDescent="0.25">
      <c r="A10241" s="111" t="s">
        <v>862</v>
      </c>
      <c r="B10241" s="111">
        <f>INDEX(kommuner!C:C,MATCH(_xlfn.NUMBERVALUE(A10241),kommuner!B:B,0))</f>
        <v>1532</v>
      </c>
      <c r="C10241" s="111" t="s">
        <v>127</v>
      </c>
      <c r="D10241" s="111" t="s">
        <v>127</v>
      </c>
      <c r="E10241" s="111" t="s">
        <v>126</v>
      </c>
      <c r="F10241" s="111" t="s">
        <v>185</v>
      </c>
      <c r="G10241" s="111" t="s">
        <v>190</v>
      </c>
      <c r="H10241" s="111" t="s">
        <v>185</v>
      </c>
      <c r="I10241" s="111" t="s">
        <v>190</v>
      </c>
      <c r="J10241" t="str">
        <f t="shared" si="318"/>
        <v>1532SkogMineraljordLauvskogLav</v>
      </c>
      <c r="K10241" s="111">
        <v>-8.9748170935426599E-2</v>
      </c>
      <c r="L10241" s="111">
        <v>0.85306406685236758</v>
      </c>
      <c r="M10241" s="111">
        <v>6.3979989500968365E-2</v>
      </c>
      <c r="N10241" s="112">
        <f t="shared" si="319"/>
        <v>0.82729588541790933</v>
      </c>
    </row>
    <row r="10242" spans="1:14" x14ac:dyDescent="0.25">
      <c r="A10242" s="111" t="s">
        <v>862</v>
      </c>
      <c r="B10242" s="111">
        <f>INDEX(kommuner!C:C,MATCH(_xlfn.NUMBERVALUE(A10242),kommuner!B:B,0))</f>
        <v>1532</v>
      </c>
      <c r="C10242" s="111" t="s">
        <v>127</v>
      </c>
      <c r="D10242" s="111" t="s">
        <v>127</v>
      </c>
      <c r="E10242" s="111" t="s">
        <v>126</v>
      </c>
      <c r="F10242" s="111" t="s">
        <v>185</v>
      </c>
      <c r="G10242" s="111" t="s">
        <v>173</v>
      </c>
      <c r="H10242" s="111" t="s">
        <v>185</v>
      </c>
      <c r="I10242" s="111" t="s">
        <v>173</v>
      </c>
      <c r="J10242" t="str">
        <f t="shared" si="318"/>
        <v>1532SkogMineraljordLauvskogMiddels</v>
      </c>
      <c r="K10242" s="111">
        <v>-2.4407766010203638</v>
      </c>
      <c r="L10242" s="111">
        <v>0.85306406685236758</v>
      </c>
      <c r="M10242" s="111">
        <v>6.3979989500968365E-2</v>
      </c>
      <c r="N10242" s="112">
        <f t="shared" si="319"/>
        <v>-1.523732544667028</v>
      </c>
    </row>
    <row r="10243" spans="1:14" x14ac:dyDescent="0.25">
      <c r="A10243" s="111" t="s">
        <v>862</v>
      </c>
      <c r="B10243" s="111">
        <f>INDEX(kommuner!C:C,MATCH(_xlfn.NUMBERVALUE(A10243),kommuner!B:B,0))</f>
        <v>1532</v>
      </c>
      <c r="C10243" s="111" t="s">
        <v>127</v>
      </c>
      <c r="D10243" s="111" t="s">
        <v>127</v>
      </c>
      <c r="E10243" s="111" t="s">
        <v>126</v>
      </c>
      <c r="F10243" s="111" t="s">
        <v>185</v>
      </c>
      <c r="G10243" s="111" t="s">
        <v>186</v>
      </c>
      <c r="H10243" s="111" t="s">
        <v>185</v>
      </c>
      <c r="I10243" s="111" t="s">
        <v>186</v>
      </c>
      <c r="J10243" t="str">
        <f t="shared" ref="J10243:J10306" si="320">B10243&amp;C10243&amp;E10243&amp;IF(C10243="Skog",F10243&amp;G10243,"")</f>
        <v>1532SkogMineraljordLauvskogSærs høy</v>
      </c>
      <c r="K10243" s="111">
        <v>-3.6560473259425113</v>
      </c>
      <c r="L10243" s="111">
        <v>0.85306406685236758</v>
      </c>
      <c r="M10243" s="111">
        <v>6.3979989500968365E-2</v>
      </c>
      <c r="N10243" s="112">
        <f t="shared" ref="N10243:N10306" si="321">SUM(K10243:M10243)</f>
        <v>-2.7390032695891753</v>
      </c>
    </row>
    <row r="10244" spans="1:14" x14ac:dyDescent="0.25">
      <c r="A10244" s="111" t="s">
        <v>862</v>
      </c>
      <c r="B10244" s="111">
        <f>INDEX(kommuner!C:C,MATCH(_xlfn.NUMBERVALUE(A10244),kommuner!B:B,0))</f>
        <v>1532</v>
      </c>
      <c r="C10244" s="111" t="s">
        <v>127</v>
      </c>
      <c r="D10244" s="111" t="s">
        <v>127</v>
      </c>
      <c r="E10244" s="111" t="s">
        <v>123</v>
      </c>
      <c r="F10244" s="111" t="s">
        <v>172</v>
      </c>
      <c r="G10244" s="111" t="s">
        <v>180</v>
      </c>
      <c r="H10244" s="111" t="s">
        <v>172</v>
      </c>
      <c r="I10244" s="111" t="s">
        <v>180</v>
      </c>
      <c r="J10244" t="str">
        <f t="shared" si="320"/>
        <v>1532SkogOrganisk jordBarskogHøy</v>
      </c>
      <c r="K10244" s="111">
        <v>-2.5184559031994138</v>
      </c>
      <c r="L10244" s="111">
        <v>0.92784825435236762</v>
      </c>
      <c r="M10244" s="111">
        <v>0.46518126042825314</v>
      </c>
      <c r="N10244" s="112">
        <f t="shared" si="321"/>
        <v>-1.1254263884187932</v>
      </c>
    </row>
    <row r="10245" spans="1:14" x14ac:dyDescent="0.25">
      <c r="A10245" s="111" t="s">
        <v>862</v>
      </c>
      <c r="B10245" s="111">
        <f>INDEX(kommuner!C:C,MATCH(_xlfn.NUMBERVALUE(A10245),kommuner!B:B,0))</f>
        <v>1532</v>
      </c>
      <c r="C10245" s="111" t="s">
        <v>127</v>
      </c>
      <c r="D10245" s="111" t="s">
        <v>127</v>
      </c>
      <c r="E10245" s="111" t="s">
        <v>123</v>
      </c>
      <c r="F10245" s="111" t="s">
        <v>172</v>
      </c>
      <c r="G10245" s="111" t="s">
        <v>167</v>
      </c>
      <c r="H10245" s="111" t="s">
        <v>172</v>
      </c>
      <c r="I10245" s="111" t="s">
        <v>167</v>
      </c>
      <c r="J10245" t="str">
        <f t="shared" si="320"/>
        <v>1532SkogOrganisk jordBarskogImpediment</v>
      </c>
      <c r="K10245" s="111">
        <v>-0.17137422385314094</v>
      </c>
      <c r="L10245" s="111">
        <v>0.92784825435236762</v>
      </c>
      <c r="M10245" s="111">
        <v>0.46510463492953991</v>
      </c>
      <c r="N10245" s="112">
        <f t="shared" si="321"/>
        <v>1.2215786654287666</v>
      </c>
    </row>
    <row r="10246" spans="1:14" x14ac:dyDescent="0.25">
      <c r="A10246" s="111" t="s">
        <v>862</v>
      </c>
      <c r="B10246" s="111">
        <f>INDEX(kommuner!C:C,MATCH(_xlfn.NUMBERVALUE(A10246),kommuner!B:B,0))</f>
        <v>1532</v>
      </c>
      <c r="C10246" s="111" t="s">
        <v>127</v>
      </c>
      <c r="D10246" s="111" t="s">
        <v>127</v>
      </c>
      <c r="E10246" s="111" t="s">
        <v>123</v>
      </c>
      <c r="F10246" s="111" t="s">
        <v>172</v>
      </c>
      <c r="G10246" s="111" t="s">
        <v>190</v>
      </c>
      <c r="H10246" s="111" t="s">
        <v>172</v>
      </c>
      <c r="I10246" s="111" t="s">
        <v>190</v>
      </c>
      <c r="J10246" t="str">
        <f t="shared" si="320"/>
        <v>1532SkogOrganisk jordBarskogLav</v>
      </c>
      <c r="K10246" s="111">
        <v>-0.50666953101693391</v>
      </c>
      <c r="L10246" s="111">
        <v>0.92784825435236762</v>
      </c>
      <c r="M10246" s="111">
        <v>0.46510463492953991</v>
      </c>
      <c r="N10246" s="112">
        <f t="shared" si="321"/>
        <v>0.88628335826497362</v>
      </c>
    </row>
    <row r="10247" spans="1:14" x14ac:dyDescent="0.25">
      <c r="A10247" s="111" t="s">
        <v>862</v>
      </c>
      <c r="B10247" s="111">
        <f>INDEX(kommuner!C:C,MATCH(_xlfn.NUMBERVALUE(A10247),kommuner!B:B,0))</f>
        <v>1532</v>
      </c>
      <c r="C10247" s="111" t="s">
        <v>127</v>
      </c>
      <c r="D10247" s="111" t="s">
        <v>127</v>
      </c>
      <c r="E10247" s="111" t="s">
        <v>123</v>
      </c>
      <c r="F10247" s="111" t="s">
        <v>172</v>
      </c>
      <c r="G10247" s="111" t="s">
        <v>173</v>
      </c>
      <c r="H10247" s="111" t="s">
        <v>172</v>
      </c>
      <c r="I10247" s="111" t="s">
        <v>173</v>
      </c>
      <c r="J10247" t="str">
        <f t="shared" si="320"/>
        <v>1532SkogOrganisk jordBarskogMiddels</v>
      </c>
      <c r="K10247" s="111">
        <v>-1.5571490961494638</v>
      </c>
      <c r="L10247" s="111">
        <v>0.92784825435236762</v>
      </c>
      <c r="M10247" s="111">
        <v>0.46518126042825314</v>
      </c>
      <c r="N10247" s="112">
        <f t="shared" si="321"/>
        <v>-0.16411958136884308</v>
      </c>
    </row>
    <row r="10248" spans="1:14" x14ac:dyDescent="0.25">
      <c r="A10248" s="111" t="s">
        <v>862</v>
      </c>
      <c r="B10248" s="111">
        <f>INDEX(kommuner!C:C,MATCH(_xlfn.NUMBERVALUE(A10248),kommuner!B:B,0))</f>
        <v>1532</v>
      </c>
      <c r="C10248" s="111" t="s">
        <v>127</v>
      </c>
      <c r="D10248" s="111" t="s">
        <v>127</v>
      </c>
      <c r="E10248" s="111" t="s">
        <v>123</v>
      </c>
      <c r="F10248" s="111" t="s">
        <v>172</v>
      </c>
      <c r="G10248" s="111" t="s">
        <v>186</v>
      </c>
      <c r="H10248" s="111" t="s">
        <v>172</v>
      </c>
      <c r="I10248" s="111" t="s">
        <v>186</v>
      </c>
      <c r="J10248" t="str">
        <f t="shared" si="320"/>
        <v>1532SkogOrganisk jordBarskogSærs høy</v>
      </c>
      <c r="K10248" s="111">
        <v>2.5548655235722699</v>
      </c>
      <c r="L10248" s="111">
        <v>0.92784825435236762</v>
      </c>
      <c r="M10248" s="111">
        <v>0.46518126042825314</v>
      </c>
      <c r="N10248" s="112">
        <f t="shared" si="321"/>
        <v>3.9478950383528906</v>
      </c>
    </row>
    <row r="10249" spans="1:14" x14ac:dyDescent="0.25">
      <c r="A10249" s="111" t="s">
        <v>862</v>
      </c>
      <c r="B10249" s="111">
        <f>INDEX(kommuner!C:C,MATCH(_xlfn.NUMBERVALUE(A10249),kommuner!B:B,0))</f>
        <v>1532</v>
      </c>
      <c r="C10249" s="111" t="s">
        <v>127</v>
      </c>
      <c r="D10249" s="111" t="s">
        <v>127</v>
      </c>
      <c r="E10249" s="111" t="s">
        <v>123</v>
      </c>
      <c r="F10249" s="111" t="s">
        <v>179</v>
      </c>
      <c r="G10249" s="111" t="s">
        <v>180</v>
      </c>
      <c r="H10249" s="111" t="s">
        <v>179</v>
      </c>
      <c r="I10249" s="111" t="s">
        <v>180</v>
      </c>
      <c r="J10249" t="str">
        <f t="shared" si="320"/>
        <v>1532SkogOrganisk jordBlandingsskogHøy</v>
      </c>
      <c r="K10249" s="111">
        <v>-5.5554344456832343</v>
      </c>
      <c r="L10249" s="111">
        <v>0.92784825435236762</v>
      </c>
      <c r="M10249" s="111">
        <v>0.46510463492953991</v>
      </c>
      <c r="N10249" s="112">
        <f t="shared" si="321"/>
        <v>-4.1624815564013264</v>
      </c>
    </row>
    <row r="10250" spans="1:14" x14ac:dyDescent="0.25">
      <c r="A10250" s="111" t="s">
        <v>862</v>
      </c>
      <c r="B10250" s="111">
        <f>INDEX(kommuner!C:C,MATCH(_xlfn.NUMBERVALUE(A10250),kommuner!B:B,0))</f>
        <v>1532</v>
      </c>
      <c r="C10250" s="111" t="s">
        <v>127</v>
      </c>
      <c r="D10250" s="111" t="s">
        <v>127</v>
      </c>
      <c r="E10250" s="111" t="s">
        <v>123</v>
      </c>
      <c r="F10250" s="111" t="s">
        <v>179</v>
      </c>
      <c r="G10250" s="111" t="s">
        <v>167</v>
      </c>
      <c r="H10250" s="111" t="s">
        <v>179</v>
      </c>
      <c r="I10250" s="111" t="s">
        <v>167</v>
      </c>
      <c r="J10250" t="str">
        <f t="shared" si="320"/>
        <v>1532SkogOrganisk jordBlandingsskogImpediment</v>
      </c>
      <c r="K10250" s="111">
        <v>-0.28586344175800005</v>
      </c>
      <c r="L10250" s="111">
        <v>0.92784825435236762</v>
      </c>
      <c r="M10250" s="111">
        <v>0.46510463492953991</v>
      </c>
      <c r="N10250" s="112">
        <f t="shared" si="321"/>
        <v>1.1070894475239075</v>
      </c>
    </row>
    <row r="10251" spans="1:14" x14ac:dyDescent="0.25">
      <c r="A10251" s="111" t="s">
        <v>862</v>
      </c>
      <c r="B10251" s="111">
        <f>INDEX(kommuner!C:C,MATCH(_xlfn.NUMBERVALUE(A10251),kommuner!B:B,0))</f>
        <v>1532</v>
      </c>
      <c r="C10251" s="111" t="s">
        <v>127</v>
      </c>
      <c r="D10251" s="111" t="s">
        <v>127</v>
      </c>
      <c r="E10251" s="111" t="s">
        <v>123</v>
      </c>
      <c r="F10251" s="111" t="s">
        <v>179</v>
      </c>
      <c r="G10251" s="111" t="s">
        <v>190</v>
      </c>
      <c r="H10251" s="111" t="s">
        <v>179</v>
      </c>
      <c r="I10251" s="111" t="s">
        <v>190</v>
      </c>
      <c r="J10251" t="str">
        <f t="shared" si="320"/>
        <v>1532SkogOrganisk jordBlandingsskogLav</v>
      </c>
      <c r="K10251" s="111">
        <v>-1.2347339377887629</v>
      </c>
      <c r="L10251" s="111">
        <v>0.92784825435236762</v>
      </c>
      <c r="M10251" s="111">
        <v>0.46510463492953991</v>
      </c>
      <c r="N10251" s="112">
        <f t="shared" si="321"/>
        <v>0.15821895149314458</v>
      </c>
    </row>
    <row r="10252" spans="1:14" x14ac:dyDescent="0.25">
      <c r="A10252" s="111" t="s">
        <v>862</v>
      </c>
      <c r="B10252" s="111">
        <f>INDEX(kommuner!C:C,MATCH(_xlfn.NUMBERVALUE(A10252),kommuner!B:B,0))</f>
        <v>1532</v>
      </c>
      <c r="C10252" s="111" t="s">
        <v>127</v>
      </c>
      <c r="D10252" s="111" t="s">
        <v>127</v>
      </c>
      <c r="E10252" s="111" t="s">
        <v>123</v>
      </c>
      <c r="F10252" s="111" t="s">
        <v>179</v>
      </c>
      <c r="G10252" s="111" t="s">
        <v>173</v>
      </c>
      <c r="H10252" s="111" t="s">
        <v>179</v>
      </c>
      <c r="I10252" s="111" t="s">
        <v>173</v>
      </c>
      <c r="J10252" t="str">
        <f t="shared" si="320"/>
        <v>1532SkogOrganisk jordBlandingsskogMiddels</v>
      </c>
      <c r="K10252" s="111">
        <v>-2.4239591752717748</v>
      </c>
      <c r="L10252" s="111">
        <v>0.92784825435236762</v>
      </c>
      <c r="M10252" s="111">
        <v>0.46510463492953991</v>
      </c>
      <c r="N10252" s="112">
        <f t="shared" si="321"/>
        <v>-1.0310062859898674</v>
      </c>
    </row>
    <row r="10253" spans="1:14" x14ac:dyDescent="0.25">
      <c r="A10253" s="111" t="s">
        <v>862</v>
      </c>
      <c r="B10253" s="111">
        <f>INDEX(kommuner!C:C,MATCH(_xlfn.NUMBERVALUE(A10253),kommuner!B:B,0))</f>
        <v>1532</v>
      </c>
      <c r="C10253" s="111" t="s">
        <v>127</v>
      </c>
      <c r="D10253" s="111" t="s">
        <v>127</v>
      </c>
      <c r="E10253" s="111" t="s">
        <v>123</v>
      </c>
      <c r="F10253" s="111" t="s">
        <v>179</v>
      </c>
      <c r="G10253" s="111" t="s">
        <v>186</v>
      </c>
      <c r="H10253" s="111" t="s">
        <v>179</v>
      </c>
      <c r="I10253" s="111" t="s">
        <v>186</v>
      </c>
      <c r="J10253" t="str">
        <f t="shared" si="320"/>
        <v>1532SkogOrganisk jordBlandingsskogSærs høy</v>
      </c>
      <c r="K10253" s="111">
        <v>-1.5726115302258048</v>
      </c>
      <c r="L10253" s="111">
        <v>0.92784825435236762</v>
      </c>
      <c r="M10253" s="111">
        <v>0.46510463492953991</v>
      </c>
      <c r="N10253" s="112">
        <f t="shared" si="321"/>
        <v>-0.17965864094389727</v>
      </c>
    </row>
    <row r="10254" spans="1:14" x14ac:dyDescent="0.25">
      <c r="A10254" s="111" t="s">
        <v>862</v>
      </c>
      <c r="B10254" s="111">
        <f>INDEX(kommuner!C:C,MATCH(_xlfn.NUMBERVALUE(A10254),kommuner!B:B,0))</f>
        <v>1532</v>
      </c>
      <c r="C10254" s="111" t="s">
        <v>127</v>
      </c>
      <c r="D10254" s="111" t="s">
        <v>127</v>
      </c>
      <c r="E10254" s="111" t="s">
        <v>123</v>
      </c>
      <c r="F10254" s="111" t="s">
        <v>185</v>
      </c>
      <c r="G10254" s="111" t="s">
        <v>180</v>
      </c>
      <c r="H10254" s="111" t="s">
        <v>185</v>
      </c>
      <c r="I10254" s="111" t="s">
        <v>180</v>
      </c>
      <c r="J10254" t="str">
        <f t="shared" si="320"/>
        <v>1532SkogOrganisk jordLauvskogHøy</v>
      </c>
      <c r="K10254" s="111">
        <v>-1.9913688882377358</v>
      </c>
      <c r="L10254" s="111">
        <v>0.92784825435236762</v>
      </c>
      <c r="M10254" s="111">
        <v>0.46510463492953991</v>
      </c>
      <c r="N10254" s="112">
        <f t="shared" si="321"/>
        <v>-0.59841599895582831</v>
      </c>
    </row>
    <row r="10255" spans="1:14" x14ac:dyDescent="0.25">
      <c r="A10255" s="111" t="s">
        <v>862</v>
      </c>
      <c r="B10255" s="111">
        <f>INDEX(kommuner!C:C,MATCH(_xlfn.NUMBERVALUE(A10255),kommuner!B:B,0))</f>
        <v>1532</v>
      </c>
      <c r="C10255" s="111" t="s">
        <v>127</v>
      </c>
      <c r="D10255" s="111" t="s">
        <v>127</v>
      </c>
      <c r="E10255" s="111" t="s">
        <v>123</v>
      </c>
      <c r="F10255" s="111" t="s">
        <v>185</v>
      </c>
      <c r="G10255" s="111" t="s">
        <v>167</v>
      </c>
      <c r="H10255" s="111" t="s">
        <v>185</v>
      </c>
      <c r="I10255" s="111" t="s">
        <v>167</v>
      </c>
      <c r="J10255" t="str">
        <f t="shared" si="320"/>
        <v>1532SkogOrganisk jordLauvskogImpediment</v>
      </c>
      <c r="K10255" s="111">
        <v>0.35000626494250675</v>
      </c>
      <c r="L10255" s="111">
        <v>0.92784825435236762</v>
      </c>
      <c r="M10255" s="111">
        <v>0.46510463492953991</v>
      </c>
      <c r="N10255" s="112">
        <f t="shared" si="321"/>
        <v>1.7429591542244141</v>
      </c>
    </row>
    <row r="10256" spans="1:14" x14ac:dyDescent="0.25">
      <c r="A10256" s="111" t="s">
        <v>862</v>
      </c>
      <c r="B10256" s="111">
        <f>INDEX(kommuner!C:C,MATCH(_xlfn.NUMBERVALUE(A10256),kommuner!B:B,0))</f>
        <v>1532</v>
      </c>
      <c r="C10256" s="111" t="s">
        <v>127</v>
      </c>
      <c r="D10256" s="111" t="s">
        <v>127</v>
      </c>
      <c r="E10256" s="111" t="s">
        <v>123</v>
      </c>
      <c r="F10256" s="111" t="s">
        <v>185</v>
      </c>
      <c r="G10256" s="111" t="s">
        <v>190</v>
      </c>
      <c r="H10256" s="111" t="s">
        <v>185</v>
      </c>
      <c r="I10256" s="111" t="s">
        <v>190</v>
      </c>
      <c r="J10256" t="str">
        <f t="shared" si="320"/>
        <v>1532SkogOrganisk jordLauvskogLav</v>
      </c>
      <c r="K10256" s="111">
        <v>1.1144075558526714</v>
      </c>
      <c r="L10256" s="111">
        <v>0.92784825435236762</v>
      </c>
      <c r="M10256" s="111">
        <v>0.46510463492953991</v>
      </c>
      <c r="N10256" s="112">
        <f t="shared" si="321"/>
        <v>2.5073604451345788</v>
      </c>
    </row>
    <row r="10257" spans="1:14" x14ac:dyDescent="0.25">
      <c r="A10257" s="111" t="s">
        <v>862</v>
      </c>
      <c r="B10257" s="111">
        <f>INDEX(kommuner!C:C,MATCH(_xlfn.NUMBERVALUE(A10257),kommuner!B:B,0))</f>
        <v>1532</v>
      </c>
      <c r="C10257" s="111" t="s">
        <v>127</v>
      </c>
      <c r="D10257" s="111" t="s">
        <v>127</v>
      </c>
      <c r="E10257" s="111" t="s">
        <v>123</v>
      </c>
      <c r="F10257" s="111" t="s">
        <v>185</v>
      </c>
      <c r="G10257" s="111" t="s">
        <v>173</v>
      </c>
      <c r="H10257" s="111" t="s">
        <v>185</v>
      </c>
      <c r="I10257" s="111" t="s">
        <v>173</v>
      </c>
      <c r="J10257" t="str">
        <f t="shared" si="320"/>
        <v>1532SkogOrganisk jordLauvskogMiddels</v>
      </c>
      <c r="K10257" s="111">
        <v>-0.62664468270982987</v>
      </c>
      <c r="L10257" s="111">
        <v>0.92784825435236762</v>
      </c>
      <c r="M10257" s="111">
        <v>0.46510463492953991</v>
      </c>
      <c r="N10257" s="112">
        <f t="shared" si="321"/>
        <v>0.76630820657207765</v>
      </c>
    </row>
    <row r="10258" spans="1:14" x14ac:dyDescent="0.25">
      <c r="A10258" s="111" t="s">
        <v>862</v>
      </c>
      <c r="B10258" s="111">
        <f>INDEX(kommuner!C:C,MATCH(_xlfn.NUMBERVALUE(A10258),kommuner!B:B,0))</f>
        <v>1532</v>
      </c>
      <c r="C10258" s="111" t="s">
        <v>127</v>
      </c>
      <c r="D10258" s="111" t="s">
        <v>127</v>
      </c>
      <c r="E10258" s="111" t="s">
        <v>123</v>
      </c>
      <c r="F10258" s="111" t="s">
        <v>185</v>
      </c>
      <c r="G10258" s="111" t="s">
        <v>186</v>
      </c>
      <c r="H10258" s="111" t="s">
        <v>185</v>
      </c>
      <c r="I10258" s="111" t="s">
        <v>186</v>
      </c>
      <c r="J10258" t="str">
        <f t="shared" si="320"/>
        <v>1532SkogOrganisk jordLauvskogSærs høy</v>
      </c>
      <c r="K10258" s="111">
        <v>-1.8997279926091779</v>
      </c>
      <c r="L10258" s="111">
        <v>0.92784825435236762</v>
      </c>
      <c r="M10258" s="111">
        <v>0.46510463492953991</v>
      </c>
      <c r="N10258" s="112">
        <f t="shared" si="321"/>
        <v>-0.50677510332727038</v>
      </c>
    </row>
    <row r="10259" spans="1:14" x14ac:dyDescent="0.25">
      <c r="A10259" s="111" t="s">
        <v>862</v>
      </c>
      <c r="B10259" s="111">
        <f>INDEX(kommuner!C:C,MATCH(_xlfn.NUMBERVALUE(A10259),kommuner!B:B,0))</f>
        <v>1532</v>
      </c>
      <c r="C10259" s="111" t="s">
        <v>83</v>
      </c>
      <c r="D10259" s="111" t="s">
        <v>83</v>
      </c>
      <c r="E10259" s="111" t="s">
        <v>126</v>
      </c>
      <c r="F10259" s="111" t="s">
        <v>139</v>
      </c>
      <c r="G10259" s="111" t="s">
        <v>139</v>
      </c>
      <c r="H10259" s="111" t="s">
        <v>139</v>
      </c>
      <c r="I10259" s="111" t="s">
        <v>139</v>
      </c>
      <c r="J10259" t="str">
        <f t="shared" si="320"/>
        <v>1532Utbygd arealMineraljord</v>
      </c>
      <c r="K10259" s="111">
        <v>-0.30524336409547759</v>
      </c>
      <c r="L10259" s="111">
        <v>0</v>
      </c>
      <c r="M10259" s="111">
        <v>1.303047089454229E-2</v>
      </c>
      <c r="N10259" s="112">
        <f t="shared" si="321"/>
        <v>-0.2922128932009353</v>
      </c>
    </row>
    <row r="10260" spans="1:14" x14ac:dyDescent="0.25">
      <c r="A10260" s="111" t="s">
        <v>862</v>
      </c>
      <c r="B10260" s="111">
        <f>INDEX(kommuner!C:C,MATCH(_xlfn.NUMBERVALUE(A10260),kommuner!B:B,0))</f>
        <v>1532</v>
      </c>
      <c r="C10260" s="111" t="s">
        <v>83</v>
      </c>
      <c r="D10260" s="111" t="s">
        <v>83</v>
      </c>
      <c r="E10260" s="111" t="s">
        <v>123</v>
      </c>
      <c r="F10260" s="111" t="s">
        <v>139</v>
      </c>
      <c r="G10260" s="111" t="s">
        <v>139</v>
      </c>
      <c r="H10260" s="111" t="s">
        <v>139</v>
      </c>
      <c r="I10260" s="111" t="s">
        <v>139</v>
      </c>
      <c r="J10260" t="str">
        <f t="shared" si="320"/>
        <v>1532Utbygd arealOrganisk jord</v>
      </c>
      <c r="K10260" s="111">
        <v>29.011421395201612</v>
      </c>
      <c r="L10260" s="111">
        <v>0</v>
      </c>
      <c r="M10260" s="111">
        <v>1.303047089454229E-2</v>
      </c>
      <c r="N10260" s="112">
        <f t="shared" si="321"/>
        <v>29.024451866096154</v>
      </c>
    </row>
    <row r="10261" spans="1:14" x14ac:dyDescent="0.25">
      <c r="A10261" s="111" t="s">
        <v>862</v>
      </c>
      <c r="B10261" s="111">
        <f>INDEX(kommuner!C:C,MATCH(_xlfn.NUMBERVALUE(A10261),kommuner!B:B,0))</f>
        <v>1532</v>
      </c>
      <c r="C10261" s="111" t="s">
        <v>181</v>
      </c>
      <c r="D10261" s="111" t="s">
        <v>181</v>
      </c>
      <c r="E10261" s="111" t="s">
        <v>123</v>
      </c>
      <c r="F10261" s="111" t="s">
        <v>139</v>
      </c>
      <c r="G10261" s="111" t="s">
        <v>139</v>
      </c>
      <c r="H10261" s="111" t="s">
        <v>139</v>
      </c>
      <c r="I10261" s="111" t="s">
        <v>139</v>
      </c>
      <c r="J10261" t="str">
        <f t="shared" si="320"/>
        <v>1532Vann og myrOrganisk jord</v>
      </c>
      <c r="K10261" s="111">
        <v>-0.29766799726667431</v>
      </c>
      <c r="L10261" s="111">
        <v>0</v>
      </c>
      <c r="M10261" s="111">
        <v>0</v>
      </c>
      <c r="N10261" s="112">
        <f t="shared" si="321"/>
        <v>-0.29766799726667431</v>
      </c>
    </row>
    <row r="10262" spans="1:14" x14ac:dyDescent="0.25">
      <c r="A10262" s="111" t="s">
        <v>863</v>
      </c>
      <c r="B10262" s="111">
        <f>INDEX(kommuner!C:C,MATCH(_xlfn.NUMBERVALUE(A10262),kommuner!B:B,0))</f>
        <v>1507</v>
      </c>
      <c r="C10262" s="111" t="s">
        <v>82</v>
      </c>
      <c r="D10262" s="111" t="s">
        <v>82</v>
      </c>
      <c r="E10262" s="111" t="s">
        <v>126</v>
      </c>
      <c r="F10262" s="111" t="s">
        <v>139</v>
      </c>
      <c r="G10262" s="111" t="s">
        <v>139</v>
      </c>
      <c r="H10262" s="111" t="s">
        <v>139</v>
      </c>
      <c r="I10262" s="111" t="s">
        <v>139</v>
      </c>
      <c r="J10262" t="str">
        <f t="shared" si="320"/>
        <v>1507Annen utmarkMineraljord</v>
      </c>
      <c r="K10262" s="111">
        <v>-7.1122377479755403E-2</v>
      </c>
      <c r="L10262" s="111">
        <v>0</v>
      </c>
      <c r="M10262" s="111">
        <v>0</v>
      </c>
      <c r="N10262" s="112">
        <f t="shared" si="321"/>
        <v>-7.1122377479755403E-2</v>
      </c>
    </row>
    <row r="10263" spans="1:14" x14ac:dyDescent="0.25">
      <c r="A10263" s="111" t="s">
        <v>863</v>
      </c>
      <c r="B10263" s="111">
        <f>INDEX(kommuner!C:C,MATCH(_xlfn.NUMBERVALUE(A10263),kommuner!B:B,0))</f>
        <v>1507</v>
      </c>
      <c r="C10263" s="111" t="s">
        <v>121</v>
      </c>
      <c r="D10263" s="111" t="s">
        <v>121</v>
      </c>
      <c r="E10263" s="111" t="s">
        <v>126</v>
      </c>
      <c r="F10263" s="111" t="s">
        <v>139</v>
      </c>
      <c r="G10263" s="111" t="s">
        <v>139</v>
      </c>
      <c r="H10263" s="111" t="s">
        <v>139</v>
      </c>
      <c r="I10263" s="111" t="s">
        <v>139</v>
      </c>
      <c r="J10263" t="str">
        <f t="shared" si="320"/>
        <v>1507BeiteMineraljord</v>
      </c>
      <c r="K10263" s="111">
        <v>-0.96338340838695502</v>
      </c>
      <c r="L10263" s="111">
        <v>0</v>
      </c>
      <c r="M10263" s="111">
        <v>1.2448711246839999E-7</v>
      </c>
      <c r="N10263" s="112">
        <f t="shared" si="321"/>
        <v>-0.96338328389984251</v>
      </c>
    </row>
    <row r="10264" spans="1:14" x14ac:dyDescent="0.25">
      <c r="A10264" s="111" t="s">
        <v>863</v>
      </c>
      <c r="B10264" s="111">
        <f>INDEX(kommuner!C:C,MATCH(_xlfn.NUMBERVALUE(A10264),kommuner!B:B,0))</f>
        <v>1507</v>
      </c>
      <c r="C10264" s="111" t="s">
        <v>121</v>
      </c>
      <c r="D10264" s="111" t="s">
        <v>121</v>
      </c>
      <c r="E10264" s="111" t="s">
        <v>123</v>
      </c>
      <c r="F10264" s="111" t="s">
        <v>139</v>
      </c>
      <c r="G10264" s="111" t="s">
        <v>139</v>
      </c>
      <c r="H10264" s="111" t="s">
        <v>139</v>
      </c>
      <c r="I10264" s="111" t="s">
        <v>139</v>
      </c>
      <c r="J10264" t="str">
        <f t="shared" si="320"/>
        <v>1507BeiteOrganisk jord</v>
      </c>
      <c r="K10264" s="111">
        <v>12.077525935985037</v>
      </c>
      <c r="L10264" s="111">
        <v>1.6412500000000001</v>
      </c>
      <c r="M10264" s="111">
        <v>0</v>
      </c>
      <c r="N10264" s="112">
        <f t="shared" si="321"/>
        <v>13.718775935985036</v>
      </c>
    </row>
    <row r="10265" spans="1:14" x14ac:dyDescent="0.25">
      <c r="A10265" s="111" t="s">
        <v>863</v>
      </c>
      <c r="B10265" s="111">
        <f>INDEX(kommuner!C:C,MATCH(_xlfn.NUMBERVALUE(A10265),kommuner!B:B,0))</f>
        <v>1507</v>
      </c>
      <c r="C10265" s="111" t="s">
        <v>84</v>
      </c>
      <c r="D10265" s="111" t="s">
        <v>84</v>
      </c>
      <c r="E10265" s="111" t="s">
        <v>126</v>
      </c>
      <c r="F10265" s="111" t="s">
        <v>139</v>
      </c>
      <c r="G10265" s="111" t="s">
        <v>139</v>
      </c>
      <c r="H10265" s="111" t="s">
        <v>139</v>
      </c>
      <c r="I10265" s="111" t="s">
        <v>139</v>
      </c>
      <c r="J10265" t="str">
        <f t="shared" si="320"/>
        <v>1507Dyrket markMineraljord</v>
      </c>
      <c r="K10265" s="111">
        <v>-0.19151115197201224</v>
      </c>
      <c r="L10265" s="111">
        <v>0</v>
      </c>
      <c r="M10265" s="111">
        <v>0</v>
      </c>
      <c r="N10265" s="112">
        <f t="shared" si="321"/>
        <v>-0.19151115197201224</v>
      </c>
    </row>
    <row r="10266" spans="1:14" x14ac:dyDescent="0.25">
      <c r="A10266" s="111" t="s">
        <v>863</v>
      </c>
      <c r="B10266" s="111">
        <f>INDEX(kommuner!C:C,MATCH(_xlfn.NUMBERVALUE(A10266),kommuner!B:B,0))</f>
        <v>1507</v>
      </c>
      <c r="C10266" s="111" t="s">
        <v>84</v>
      </c>
      <c r="D10266" s="111" t="s">
        <v>84</v>
      </c>
      <c r="E10266" s="111" t="s">
        <v>123</v>
      </c>
      <c r="F10266" s="111" t="s">
        <v>139</v>
      </c>
      <c r="G10266" s="111" t="s">
        <v>139</v>
      </c>
      <c r="H10266" s="111" t="s">
        <v>139</v>
      </c>
      <c r="I10266" s="111" t="s">
        <v>139</v>
      </c>
      <c r="J10266" t="str">
        <f t="shared" si="320"/>
        <v>1507Dyrket markOrganisk jord</v>
      </c>
      <c r="K10266" s="111">
        <v>28.726149366675592</v>
      </c>
      <c r="L10266" s="111">
        <v>1.45625</v>
      </c>
      <c r="M10266" s="111">
        <v>0</v>
      </c>
      <c r="N10266" s="112">
        <f t="shared" si="321"/>
        <v>30.182399366675593</v>
      </c>
    </row>
    <row r="10267" spans="1:14" x14ac:dyDescent="0.25">
      <c r="A10267" s="111" t="s">
        <v>863</v>
      </c>
      <c r="B10267" s="111">
        <f>INDEX(kommuner!C:C,MATCH(_xlfn.NUMBERVALUE(A10267),kommuner!B:B,0))</f>
        <v>1507</v>
      </c>
      <c r="C10267" s="111" t="s">
        <v>127</v>
      </c>
      <c r="D10267" s="111" t="s">
        <v>127</v>
      </c>
      <c r="E10267" s="111" t="s">
        <v>126</v>
      </c>
      <c r="F10267" s="111" t="s">
        <v>172</v>
      </c>
      <c r="G10267" s="111" t="s">
        <v>180</v>
      </c>
      <c r="H10267" s="111" t="s">
        <v>172</v>
      </c>
      <c r="I10267" s="111" t="s">
        <v>180</v>
      </c>
      <c r="J10267" t="str">
        <f t="shared" si="320"/>
        <v>1507SkogMineraljordBarskogHøy</v>
      </c>
      <c r="K10267" s="111">
        <v>-6.422849649670499</v>
      </c>
      <c r="L10267" s="111">
        <v>0.85306406685236758</v>
      </c>
      <c r="M10267" s="111">
        <v>6.4056614999681585E-2</v>
      </c>
      <c r="N10267" s="112">
        <f t="shared" si="321"/>
        <v>-5.5057289678184498</v>
      </c>
    </row>
    <row r="10268" spans="1:14" x14ac:dyDescent="0.25">
      <c r="A10268" s="111" t="s">
        <v>863</v>
      </c>
      <c r="B10268" s="111">
        <f>INDEX(kommuner!C:C,MATCH(_xlfn.NUMBERVALUE(A10268),kommuner!B:B,0))</f>
        <v>1507</v>
      </c>
      <c r="C10268" s="111" t="s">
        <v>127</v>
      </c>
      <c r="D10268" s="111" t="s">
        <v>127</v>
      </c>
      <c r="E10268" s="111" t="s">
        <v>126</v>
      </c>
      <c r="F10268" s="111" t="s">
        <v>172</v>
      </c>
      <c r="G10268" s="111" t="s">
        <v>167</v>
      </c>
      <c r="H10268" s="111" t="s">
        <v>172</v>
      </c>
      <c r="I10268" s="111" t="s">
        <v>167</v>
      </c>
      <c r="J10268" t="str">
        <f t="shared" si="320"/>
        <v>1507SkogMineraljordBarskogImpediment</v>
      </c>
      <c r="K10268" s="111">
        <v>-0.94873102042732593</v>
      </c>
      <c r="L10268" s="111">
        <v>0.85306406685236758</v>
      </c>
      <c r="M10268" s="111">
        <v>6.3979989500968365E-2</v>
      </c>
      <c r="N10268" s="112">
        <f t="shared" si="321"/>
        <v>-3.1686964073989993E-2</v>
      </c>
    </row>
    <row r="10269" spans="1:14" x14ac:dyDescent="0.25">
      <c r="A10269" s="111" t="s">
        <v>863</v>
      </c>
      <c r="B10269" s="111">
        <f>INDEX(kommuner!C:C,MATCH(_xlfn.NUMBERVALUE(A10269),kommuner!B:B,0))</f>
        <v>1507</v>
      </c>
      <c r="C10269" s="111" t="s">
        <v>127</v>
      </c>
      <c r="D10269" s="111" t="s">
        <v>127</v>
      </c>
      <c r="E10269" s="111" t="s">
        <v>126</v>
      </c>
      <c r="F10269" s="111" t="s">
        <v>172</v>
      </c>
      <c r="G10269" s="111" t="s">
        <v>190</v>
      </c>
      <c r="H10269" s="111" t="s">
        <v>172</v>
      </c>
      <c r="I10269" s="111" t="s">
        <v>190</v>
      </c>
      <c r="J10269" t="str">
        <f t="shared" si="320"/>
        <v>1507SkogMineraljordBarskogLav</v>
      </c>
      <c r="K10269" s="111">
        <v>-0.862084627791601</v>
      </c>
      <c r="L10269" s="111">
        <v>0.85306406685236758</v>
      </c>
      <c r="M10269" s="111">
        <v>6.3979989500968365E-2</v>
      </c>
      <c r="N10269" s="112">
        <f t="shared" si="321"/>
        <v>5.4959428561734941E-2</v>
      </c>
    </row>
    <row r="10270" spans="1:14" x14ac:dyDescent="0.25">
      <c r="A10270" s="111" t="s">
        <v>863</v>
      </c>
      <c r="B10270" s="111">
        <f>INDEX(kommuner!C:C,MATCH(_xlfn.NUMBERVALUE(A10270),kommuner!B:B,0))</f>
        <v>1507</v>
      </c>
      <c r="C10270" s="111" t="s">
        <v>127</v>
      </c>
      <c r="D10270" s="111" t="s">
        <v>127</v>
      </c>
      <c r="E10270" s="111" t="s">
        <v>126</v>
      </c>
      <c r="F10270" s="111" t="s">
        <v>172</v>
      </c>
      <c r="G10270" s="111" t="s">
        <v>173</v>
      </c>
      <c r="H10270" s="111" t="s">
        <v>172</v>
      </c>
      <c r="I10270" s="111" t="s">
        <v>173</v>
      </c>
      <c r="J10270" t="str">
        <f t="shared" si="320"/>
        <v>1507SkogMineraljordBarskogMiddels</v>
      </c>
      <c r="K10270" s="111">
        <v>-3.6406993276041288</v>
      </c>
      <c r="L10270" s="111">
        <v>0.85306406685236758</v>
      </c>
      <c r="M10270" s="111">
        <v>6.4056614999681585E-2</v>
      </c>
      <c r="N10270" s="112">
        <f t="shared" si="321"/>
        <v>-2.7235786457520796</v>
      </c>
    </row>
    <row r="10271" spans="1:14" x14ac:dyDescent="0.25">
      <c r="A10271" s="111" t="s">
        <v>863</v>
      </c>
      <c r="B10271" s="111">
        <f>INDEX(kommuner!C:C,MATCH(_xlfn.NUMBERVALUE(A10271),kommuner!B:B,0))</f>
        <v>1507</v>
      </c>
      <c r="C10271" s="111" t="s">
        <v>127</v>
      </c>
      <c r="D10271" s="111" t="s">
        <v>127</v>
      </c>
      <c r="E10271" s="111" t="s">
        <v>126</v>
      </c>
      <c r="F10271" s="111" t="s">
        <v>172</v>
      </c>
      <c r="G10271" s="111" t="s">
        <v>186</v>
      </c>
      <c r="H10271" s="111" t="s">
        <v>172</v>
      </c>
      <c r="I10271" s="111" t="s">
        <v>186</v>
      </c>
      <c r="J10271" t="str">
        <f t="shared" si="320"/>
        <v>1507SkogMineraljordBarskogSærs høy</v>
      </c>
      <c r="K10271" s="111">
        <v>0.12072674540874306</v>
      </c>
      <c r="L10271" s="111">
        <v>0.85306406685236758</v>
      </c>
      <c r="M10271" s="111">
        <v>6.4056614999681585E-2</v>
      </c>
      <c r="N10271" s="112">
        <f t="shared" si="321"/>
        <v>1.0378474272607923</v>
      </c>
    </row>
    <row r="10272" spans="1:14" x14ac:dyDescent="0.25">
      <c r="A10272" s="111" t="s">
        <v>863</v>
      </c>
      <c r="B10272" s="111">
        <f>INDEX(kommuner!C:C,MATCH(_xlfn.NUMBERVALUE(A10272),kommuner!B:B,0))</f>
        <v>1507</v>
      </c>
      <c r="C10272" s="111" t="s">
        <v>127</v>
      </c>
      <c r="D10272" s="111" t="s">
        <v>127</v>
      </c>
      <c r="E10272" s="111" t="s">
        <v>126</v>
      </c>
      <c r="F10272" s="111" t="s">
        <v>179</v>
      </c>
      <c r="G10272" s="111" t="s">
        <v>180</v>
      </c>
      <c r="H10272" s="111" t="s">
        <v>179</v>
      </c>
      <c r="I10272" s="111" t="s">
        <v>180</v>
      </c>
      <c r="J10272" t="str">
        <f t="shared" si="320"/>
        <v>1507SkogMineraljordBlandingsskogHøy</v>
      </c>
      <c r="K10272" s="111">
        <v>-7.1939050909469406</v>
      </c>
      <c r="L10272" s="111">
        <v>0.85306406685236758</v>
      </c>
      <c r="M10272" s="111">
        <v>6.3979989500968365E-2</v>
      </c>
      <c r="N10272" s="112">
        <f t="shared" si="321"/>
        <v>-6.2768610345936047</v>
      </c>
    </row>
    <row r="10273" spans="1:14" x14ac:dyDescent="0.25">
      <c r="A10273" s="111" t="s">
        <v>863</v>
      </c>
      <c r="B10273" s="111">
        <f>INDEX(kommuner!C:C,MATCH(_xlfn.NUMBERVALUE(A10273),kommuner!B:B,0))</f>
        <v>1507</v>
      </c>
      <c r="C10273" s="111" t="s">
        <v>127</v>
      </c>
      <c r="D10273" s="111" t="s">
        <v>127</v>
      </c>
      <c r="E10273" s="111" t="s">
        <v>126</v>
      </c>
      <c r="F10273" s="111" t="s">
        <v>179</v>
      </c>
      <c r="G10273" s="111" t="s">
        <v>167</v>
      </c>
      <c r="H10273" s="111" t="s">
        <v>179</v>
      </c>
      <c r="I10273" s="111" t="s">
        <v>167</v>
      </c>
      <c r="J10273" t="str">
        <f t="shared" si="320"/>
        <v>1507SkogMineraljordBlandingsskogImpediment</v>
      </c>
      <c r="K10273" s="111">
        <v>-1.0519587113170448</v>
      </c>
      <c r="L10273" s="111">
        <v>0.85306406685236758</v>
      </c>
      <c r="M10273" s="111">
        <v>6.3979989500968365E-2</v>
      </c>
      <c r="N10273" s="112">
        <f t="shared" si="321"/>
        <v>-0.13491465496370883</v>
      </c>
    </row>
    <row r="10274" spans="1:14" x14ac:dyDescent="0.25">
      <c r="A10274" s="111" t="s">
        <v>863</v>
      </c>
      <c r="B10274" s="111">
        <f>INDEX(kommuner!C:C,MATCH(_xlfn.NUMBERVALUE(A10274),kommuner!B:B,0))</f>
        <v>1507</v>
      </c>
      <c r="C10274" s="111" t="s">
        <v>127</v>
      </c>
      <c r="D10274" s="111" t="s">
        <v>127</v>
      </c>
      <c r="E10274" s="111" t="s">
        <v>126</v>
      </c>
      <c r="F10274" s="111" t="s">
        <v>179</v>
      </c>
      <c r="G10274" s="111" t="s">
        <v>190</v>
      </c>
      <c r="H10274" s="111" t="s">
        <v>179</v>
      </c>
      <c r="I10274" s="111" t="s">
        <v>190</v>
      </c>
      <c r="J10274" t="str">
        <f t="shared" si="320"/>
        <v>1507SkogMineraljordBlandingsskogLav</v>
      </c>
      <c r="K10274" s="111">
        <v>-1.7812179955424279</v>
      </c>
      <c r="L10274" s="111">
        <v>0.85306406685236758</v>
      </c>
      <c r="M10274" s="111">
        <v>6.3979989500968365E-2</v>
      </c>
      <c r="N10274" s="112">
        <f t="shared" si="321"/>
        <v>-0.86417393918909191</v>
      </c>
    </row>
    <row r="10275" spans="1:14" x14ac:dyDescent="0.25">
      <c r="A10275" s="111" t="s">
        <v>863</v>
      </c>
      <c r="B10275" s="111">
        <f>INDEX(kommuner!C:C,MATCH(_xlfn.NUMBERVALUE(A10275),kommuner!B:B,0))</f>
        <v>1507</v>
      </c>
      <c r="C10275" s="111" t="s">
        <v>127</v>
      </c>
      <c r="D10275" s="111" t="s">
        <v>127</v>
      </c>
      <c r="E10275" s="111" t="s">
        <v>126</v>
      </c>
      <c r="F10275" s="111" t="s">
        <v>179</v>
      </c>
      <c r="G10275" s="111" t="s">
        <v>173</v>
      </c>
      <c r="H10275" s="111" t="s">
        <v>179</v>
      </c>
      <c r="I10275" s="111" t="s">
        <v>173</v>
      </c>
      <c r="J10275" t="str">
        <f t="shared" si="320"/>
        <v>1507SkogMineraljordBlandingsskogMiddels</v>
      </c>
      <c r="K10275" s="111">
        <v>-3.4741824145851954</v>
      </c>
      <c r="L10275" s="111">
        <v>0.85306406685236758</v>
      </c>
      <c r="M10275" s="111">
        <v>6.3979989500968365E-2</v>
      </c>
      <c r="N10275" s="112">
        <f t="shared" si="321"/>
        <v>-2.5571383582318594</v>
      </c>
    </row>
    <row r="10276" spans="1:14" x14ac:dyDescent="0.25">
      <c r="A10276" s="111" t="s">
        <v>863</v>
      </c>
      <c r="B10276" s="111">
        <f>INDEX(kommuner!C:C,MATCH(_xlfn.NUMBERVALUE(A10276),kommuner!B:B,0))</f>
        <v>1507</v>
      </c>
      <c r="C10276" s="111" t="s">
        <v>127</v>
      </c>
      <c r="D10276" s="111" t="s">
        <v>127</v>
      </c>
      <c r="E10276" s="111" t="s">
        <v>126</v>
      </c>
      <c r="F10276" s="111" t="s">
        <v>179</v>
      </c>
      <c r="G10276" s="111" t="s">
        <v>186</v>
      </c>
      <c r="H10276" s="111" t="s">
        <v>179</v>
      </c>
      <c r="I10276" s="111" t="s">
        <v>186</v>
      </c>
      <c r="J10276" t="str">
        <f t="shared" si="320"/>
        <v>1507SkogMineraljordBlandingsskogSærs høy</v>
      </c>
      <c r="K10276" s="111">
        <v>-2.9395925245326562</v>
      </c>
      <c r="L10276" s="111">
        <v>0.85306406685236758</v>
      </c>
      <c r="M10276" s="111">
        <v>6.3979989500968365E-2</v>
      </c>
      <c r="N10276" s="112">
        <f t="shared" si="321"/>
        <v>-2.0225484681793202</v>
      </c>
    </row>
    <row r="10277" spans="1:14" x14ac:dyDescent="0.25">
      <c r="A10277" s="111" t="s">
        <v>863</v>
      </c>
      <c r="B10277" s="111">
        <f>INDEX(kommuner!C:C,MATCH(_xlfn.NUMBERVALUE(A10277),kommuner!B:B,0))</f>
        <v>1507</v>
      </c>
      <c r="C10277" s="111" t="s">
        <v>127</v>
      </c>
      <c r="D10277" s="111" t="s">
        <v>127</v>
      </c>
      <c r="E10277" s="111" t="s">
        <v>126</v>
      </c>
      <c r="F10277" s="111" t="s">
        <v>185</v>
      </c>
      <c r="G10277" s="111" t="s">
        <v>180</v>
      </c>
      <c r="H10277" s="111" t="s">
        <v>185</v>
      </c>
      <c r="I10277" s="111" t="s">
        <v>180</v>
      </c>
      <c r="J10277" t="str">
        <f t="shared" si="320"/>
        <v>1507SkogMineraljordLauvskogHøy</v>
      </c>
      <c r="K10277" s="111">
        <v>-3.9961118073383664</v>
      </c>
      <c r="L10277" s="111">
        <v>0.85306406685236758</v>
      </c>
      <c r="M10277" s="111">
        <v>6.3979989500968365E-2</v>
      </c>
      <c r="N10277" s="112">
        <f t="shared" si="321"/>
        <v>-3.0790677509850304</v>
      </c>
    </row>
    <row r="10278" spans="1:14" x14ac:dyDescent="0.25">
      <c r="A10278" s="111" t="s">
        <v>863</v>
      </c>
      <c r="B10278" s="111">
        <f>INDEX(kommuner!C:C,MATCH(_xlfn.NUMBERVALUE(A10278),kommuner!B:B,0))</f>
        <v>1507</v>
      </c>
      <c r="C10278" s="111" t="s">
        <v>127</v>
      </c>
      <c r="D10278" s="111" t="s">
        <v>127</v>
      </c>
      <c r="E10278" s="111" t="s">
        <v>126</v>
      </c>
      <c r="F10278" s="111" t="s">
        <v>185</v>
      </c>
      <c r="G10278" s="111" t="s">
        <v>167</v>
      </c>
      <c r="H10278" s="111" t="s">
        <v>185</v>
      </c>
      <c r="I10278" s="111" t="s">
        <v>167</v>
      </c>
      <c r="J10278" t="str">
        <f t="shared" si="320"/>
        <v>1507SkogMineraljordLauvskogImpediment</v>
      </c>
      <c r="K10278" s="111">
        <v>-1.0417316356348201</v>
      </c>
      <c r="L10278" s="111">
        <v>0.85306406685236758</v>
      </c>
      <c r="M10278" s="111">
        <v>6.3979989500968365E-2</v>
      </c>
      <c r="N10278" s="112">
        <f t="shared" si="321"/>
        <v>-0.12468757928148413</v>
      </c>
    </row>
    <row r="10279" spans="1:14" x14ac:dyDescent="0.25">
      <c r="A10279" s="111" t="s">
        <v>863</v>
      </c>
      <c r="B10279" s="111">
        <f>INDEX(kommuner!C:C,MATCH(_xlfn.NUMBERVALUE(A10279),kommuner!B:B,0))</f>
        <v>1507</v>
      </c>
      <c r="C10279" s="111" t="s">
        <v>127</v>
      </c>
      <c r="D10279" s="111" t="s">
        <v>127</v>
      </c>
      <c r="E10279" s="111" t="s">
        <v>126</v>
      </c>
      <c r="F10279" s="111" t="s">
        <v>185</v>
      </c>
      <c r="G10279" s="111" t="s">
        <v>190</v>
      </c>
      <c r="H10279" s="111" t="s">
        <v>185</v>
      </c>
      <c r="I10279" s="111" t="s">
        <v>190</v>
      </c>
      <c r="J10279" t="str">
        <f t="shared" si="320"/>
        <v>1507SkogMineraljordLauvskogLav</v>
      </c>
      <c r="K10279" s="111">
        <v>-8.9748170935426599E-2</v>
      </c>
      <c r="L10279" s="111">
        <v>0.85306406685236758</v>
      </c>
      <c r="M10279" s="111">
        <v>6.3979989500968365E-2</v>
      </c>
      <c r="N10279" s="112">
        <f t="shared" si="321"/>
        <v>0.82729588541790933</v>
      </c>
    </row>
    <row r="10280" spans="1:14" x14ac:dyDescent="0.25">
      <c r="A10280" s="111" t="s">
        <v>863</v>
      </c>
      <c r="B10280" s="111">
        <f>INDEX(kommuner!C:C,MATCH(_xlfn.NUMBERVALUE(A10280),kommuner!B:B,0))</f>
        <v>1507</v>
      </c>
      <c r="C10280" s="111" t="s">
        <v>127</v>
      </c>
      <c r="D10280" s="111" t="s">
        <v>127</v>
      </c>
      <c r="E10280" s="111" t="s">
        <v>126</v>
      </c>
      <c r="F10280" s="111" t="s">
        <v>185</v>
      </c>
      <c r="G10280" s="111" t="s">
        <v>173</v>
      </c>
      <c r="H10280" s="111" t="s">
        <v>185</v>
      </c>
      <c r="I10280" s="111" t="s">
        <v>173</v>
      </c>
      <c r="J10280" t="str">
        <f t="shared" si="320"/>
        <v>1507SkogMineraljordLauvskogMiddels</v>
      </c>
      <c r="K10280" s="111">
        <v>-2.4407766010203638</v>
      </c>
      <c r="L10280" s="111">
        <v>0.85306406685236758</v>
      </c>
      <c r="M10280" s="111">
        <v>6.3979989500968365E-2</v>
      </c>
      <c r="N10280" s="112">
        <f t="shared" si="321"/>
        <v>-1.523732544667028</v>
      </c>
    </row>
    <row r="10281" spans="1:14" x14ac:dyDescent="0.25">
      <c r="A10281" s="111" t="s">
        <v>863</v>
      </c>
      <c r="B10281" s="111">
        <f>INDEX(kommuner!C:C,MATCH(_xlfn.NUMBERVALUE(A10281),kommuner!B:B,0))</f>
        <v>1507</v>
      </c>
      <c r="C10281" s="111" t="s">
        <v>127</v>
      </c>
      <c r="D10281" s="111" t="s">
        <v>127</v>
      </c>
      <c r="E10281" s="111" t="s">
        <v>126</v>
      </c>
      <c r="F10281" s="111" t="s">
        <v>185</v>
      </c>
      <c r="G10281" s="111" t="s">
        <v>186</v>
      </c>
      <c r="H10281" s="111" t="s">
        <v>185</v>
      </c>
      <c r="I10281" s="111" t="s">
        <v>186</v>
      </c>
      <c r="J10281" t="str">
        <f t="shared" si="320"/>
        <v>1507SkogMineraljordLauvskogSærs høy</v>
      </c>
      <c r="K10281" s="111">
        <v>-3.6560473259425113</v>
      </c>
      <c r="L10281" s="111">
        <v>0.85306406685236758</v>
      </c>
      <c r="M10281" s="111">
        <v>6.3979989500968365E-2</v>
      </c>
      <c r="N10281" s="112">
        <f t="shared" si="321"/>
        <v>-2.7390032695891753</v>
      </c>
    </row>
    <row r="10282" spans="1:14" x14ac:dyDescent="0.25">
      <c r="A10282" s="111" t="s">
        <v>863</v>
      </c>
      <c r="B10282" s="111">
        <f>INDEX(kommuner!C:C,MATCH(_xlfn.NUMBERVALUE(A10282),kommuner!B:B,0))</f>
        <v>1507</v>
      </c>
      <c r="C10282" s="111" t="s">
        <v>127</v>
      </c>
      <c r="D10282" s="111" t="s">
        <v>127</v>
      </c>
      <c r="E10282" s="111" t="s">
        <v>123</v>
      </c>
      <c r="F10282" s="111" t="s">
        <v>172</v>
      </c>
      <c r="G10282" s="111" t="s">
        <v>180</v>
      </c>
      <c r="H10282" s="111" t="s">
        <v>172</v>
      </c>
      <c r="I10282" s="111" t="s">
        <v>180</v>
      </c>
      <c r="J10282" t="str">
        <f t="shared" si="320"/>
        <v>1507SkogOrganisk jordBarskogHøy</v>
      </c>
      <c r="K10282" s="111">
        <v>-2.5184559031994138</v>
      </c>
      <c r="L10282" s="111">
        <v>0.92784825435236762</v>
      </c>
      <c r="M10282" s="111">
        <v>0.46518126042825314</v>
      </c>
      <c r="N10282" s="112">
        <f t="shared" si="321"/>
        <v>-1.1254263884187932</v>
      </c>
    </row>
    <row r="10283" spans="1:14" x14ac:dyDescent="0.25">
      <c r="A10283" s="111" t="s">
        <v>863</v>
      </c>
      <c r="B10283" s="111">
        <f>INDEX(kommuner!C:C,MATCH(_xlfn.NUMBERVALUE(A10283),kommuner!B:B,0))</f>
        <v>1507</v>
      </c>
      <c r="C10283" s="111" t="s">
        <v>127</v>
      </c>
      <c r="D10283" s="111" t="s">
        <v>127</v>
      </c>
      <c r="E10283" s="111" t="s">
        <v>123</v>
      </c>
      <c r="F10283" s="111" t="s">
        <v>172</v>
      </c>
      <c r="G10283" s="111" t="s">
        <v>167</v>
      </c>
      <c r="H10283" s="111" t="s">
        <v>172</v>
      </c>
      <c r="I10283" s="111" t="s">
        <v>167</v>
      </c>
      <c r="J10283" t="str">
        <f t="shared" si="320"/>
        <v>1507SkogOrganisk jordBarskogImpediment</v>
      </c>
      <c r="K10283" s="111">
        <v>-0.17137422385314094</v>
      </c>
      <c r="L10283" s="111">
        <v>0.92784825435236762</v>
      </c>
      <c r="M10283" s="111">
        <v>0.46510463492953991</v>
      </c>
      <c r="N10283" s="112">
        <f t="shared" si="321"/>
        <v>1.2215786654287666</v>
      </c>
    </row>
    <row r="10284" spans="1:14" x14ac:dyDescent="0.25">
      <c r="A10284" s="111" t="s">
        <v>863</v>
      </c>
      <c r="B10284" s="111">
        <f>INDEX(kommuner!C:C,MATCH(_xlfn.NUMBERVALUE(A10284),kommuner!B:B,0))</f>
        <v>1507</v>
      </c>
      <c r="C10284" s="111" t="s">
        <v>127</v>
      </c>
      <c r="D10284" s="111" t="s">
        <v>127</v>
      </c>
      <c r="E10284" s="111" t="s">
        <v>123</v>
      </c>
      <c r="F10284" s="111" t="s">
        <v>172</v>
      </c>
      <c r="G10284" s="111" t="s">
        <v>190</v>
      </c>
      <c r="H10284" s="111" t="s">
        <v>172</v>
      </c>
      <c r="I10284" s="111" t="s">
        <v>190</v>
      </c>
      <c r="J10284" t="str">
        <f t="shared" si="320"/>
        <v>1507SkogOrganisk jordBarskogLav</v>
      </c>
      <c r="K10284" s="111">
        <v>-0.50666953101693391</v>
      </c>
      <c r="L10284" s="111">
        <v>0.92784825435236762</v>
      </c>
      <c r="M10284" s="111">
        <v>0.46510463492953991</v>
      </c>
      <c r="N10284" s="112">
        <f t="shared" si="321"/>
        <v>0.88628335826497362</v>
      </c>
    </row>
    <row r="10285" spans="1:14" x14ac:dyDescent="0.25">
      <c r="A10285" s="111" t="s">
        <v>863</v>
      </c>
      <c r="B10285" s="111">
        <f>INDEX(kommuner!C:C,MATCH(_xlfn.NUMBERVALUE(A10285),kommuner!B:B,0))</f>
        <v>1507</v>
      </c>
      <c r="C10285" s="111" t="s">
        <v>127</v>
      </c>
      <c r="D10285" s="111" t="s">
        <v>127</v>
      </c>
      <c r="E10285" s="111" t="s">
        <v>123</v>
      </c>
      <c r="F10285" s="111" t="s">
        <v>172</v>
      </c>
      <c r="G10285" s="111" t="s">
        <v>173</v>
      </c>
      <c r="H10285" s="111" t="s">
        <v>172</v>
      </c>
      <c r="I10285" s="111" t="s">
        <v>173</v>
      </c>
      <c r="J10285" t="str">
        <f t="shared" si="320"/>
        <v>1507SkogOrganisk jordBarskogMiddels</v>
      </c>
      <c r="K10285" s="111">
        <v>-1.5571490961494638</v>
      </c>
      <c r="L10285" s="111">
        <v>0.92784825435236762</v>
      </c>
      <c r="M10285" s="111">
        <v>0.46518126042825314</v>
      </c>
      <c r="N10285" s="112">
        <f t="shared" si="321"/>
        <v>-0.16411958136884308</v>
      </c>
    </row>
    <row r="10286" spans="1:14" x14ac:dyDescent="0.25">
      <c r="A10286" s="111" t="s">
        <v>863</v>
      </c>
      <c r="B10286" s="111">
        <f>INDEX(kommuner!C:C,MATCH(_xlfn.NUMBERVALUE(A10286),kommuner!B:B,0))</f>
        <v>1507</v>
      </c>
      <c r="C10286" s="111" t="s">
        <v>127</v>
      </c>
      <c r="D10286" s="111" t="s">
        <v>127</v>
      </c>
      <c r="E10286" s="111" t="s">
        <v>123</v>
      </c>
      <c r="F10286" s="111" t="s">
        <v>172</v>
      </c>
      <c r="G10286" s="111" t="s">
        <v>186</v>
      </c>
      <c r="H10286" s="111" t="s">
        <v>172</v>
      </c>
      <c r="I10286" s="111" t="s">
        <v>186</v>
      </c>
      <c r="J10286" t="str">
        <f t="shared" si="320"/>
        <v>1507SkogOrganisk jordBarskogSærs høy</v>
      </c>
      <c r="K10286" s="111">
        <v>2.5548655235722699</v>
      </c>
      <c r="L10286" s="111">
        <v>0.92784825435236762</v>
      </c>
      <c r="M10286" s="111">
        <v>0.46518126042825314</v>
      </c>
      <c r="N10286" s="112">
        <f t="shared" si="321"/>
        <v>3.9478950383528906</v>
      </c>
    </row>
    <row r="10287" spans="1:14" x14ac:dyDescent="0.25">
      <c r="A10287" s="111" t="s">
        <v>863</v>
      </c>
      <c r="B10287" s="111">
        <f>INDEX(kommuner!C:C,MATCH(_xlfn.NUMBERVALUE(A10287),kommuner!B:B,0))</f>
        <v>1507</v>
      </c>
      <c r="C10287" s="111" t="s">
        <v>127</v>
      </c>
      <c r="D10287" s="111" t="s">
        <v>127</v>
      </c>
      <c r="E10287" s="111" t="s">
        <v>123</v>
      </c>
      <c r="F10287" s="111" t="s">
        <v>179</v>
      </c>
      <c r="G10287" s="111" t="s">
        <v>180</v>
      </c>
      <c r="H10287" s="111" t="s">
        <v>179</v>
      </c>
      <c r="I10287" s="111" t="s">
        <v>180</v>
      </c>
      <c r="J10287" t="str">
        <f t="shared" si="320"/>
        <v>1507SkogOrganisk jordBlandingsskogHøy</v>
      </c>
      <c r="K10287" s="111">
        <v>-5.5554344456832343</v>
      </c>
      <c r="L10287" s="111">
        <v>0.92784825435236762</v>
      </c>
      <c r="M10287" s="111">
        <v>0.46510463492953991</v>
      </c>
      <c r="N10287" s="112">
        <f t="shared" si="321"/>
        <v>-4.1624815564013264</v>
      </c>
    </row>
    <row r="10288" spans="1:14" x14ac:dyDescent="0.25">
      <c r="A10288" s="111" t="s">
        <v>863</v>
      </c>
      <c r="B10288" s="111">
        <f>INDEX(kommuner!C:C,MATCH(_xlfn.NUMBERVALUE(A10288),kommuner!B:B,0))</f>
        <v>1507</v>
      </c>
      <c r="C10288" s="111" t="s">
        <v>127</v>
      </c>
      <c r="D10288" s="111" t="s">
        <v>127</v>
      </c>
      <c r="E10288" s="111" t="s">
        <v>123</v>
      </c>
      <c r="F10288" s="111" t="s">
        <v>179</v>
      </c>
      <c r="G10288" s="111" t="s">
        <v>167</v>
      </c>
      <c r="H10288" s="111" t="s">
        <v>179</v>
      </c>
      <c r="I10288" s="111" t="s">
        <v>167</v>
      </c>
      <c r="J10288" t="str">
        <f t="shared" si="320"/>
        <v>1507SkogOrganisk jordBlandingsskogImpediment</v>
      </c>
      <c r="K10288" s="111">
        <v>-0.28586344175800005</v>
      </c>
      <c r="L10288" s="111">
        <v>0.92784825435236762</v>
      </c>
      <c r="M10288" s="111">
        <v>0.46510463492953991</v>
      </c>
      <c r="N10288" s="112">
        <f t="shared" si="321"/>
        <v>1.1070894475239075</v>
      </c>
    </row>
    <row r="10289" spans="1:14" x14ac:dyDescent="0.25">
      <c r="A10289" s="111" t="s">
        <v>863</v>
      </c>
      <c r="B10289" s="111">
        <f>INDEX(kommuner!C:C,MATCH(_xlfn.NUMBERVALUE(A10289),kommuner!B:B,0))</f>
        <v>1507</v>
      </c>
      <c r="C10289" s="111" t="s">
        <v>127</v>
      </c>
      <c r="D10289" s="111" t="s">
        <v>127</v>
      </c>
      <c r="E10289" s="111" t="s">
        <v>123</v>
      </c>
      <c r="F10289" s="111" t="s">
        <v>179</v>
      </c>
      <c r="G10289" s="111" t="s">
        <v>190</v>
      </c>
      <c r="H10289" s="111" t="s">
        <v>179</v>
      </c>
      <c r="I10289" s="111" t="s">
        <v>190</v>
      </c>
      <c r="J10289" t="str">
        <f t="shared" si="320"/>
        <v>1507SkogOrganisk jordBlandingsskogLav</v>
      </c>
      <c r="K10289" s="111">
        <v>-1.2347339377887629</v>
      </c>
      <c r="L10289" s="111">
        <v>0.92784825435236762</v>
      </c>
      <c r="M10289" s="111">
        <v>0.46510463492953991</v>
      </c>
      <c r="N10289" s="112">
        <f t="shared" si="321"/>
        <v>0.15821895149314458</v>
      </c>
    </row>
    <row r="10290" spans="1:14" x14ac:dyDescent="0.25">
      <c r="A10290" s="111" t="s">
        <v>863</v>
      </c>
      <c r="B10290" s="111">
        <f>INDEX(kommuner!C:C,MATCH(_xlfn.NUMBERVALUE(A10290),kommuner!B:B,0))</f>
        <v>1507</v>
      </c>
      <c r="C10290" s="111" t="s">
        <v>127</v>
      </c>
      <c r="D10290" s="111" t="s">
        <v>127</v>
      </c>
      <c r="E10290" s="111" t="s">
        <v>123</v>
      </c>
      <c r="F10290" s="111" t="s">
        <v>179</v>
      </c>
      <c r="G10290" s="111" t="s">
        <v>173</v>
      </c>
      <c r="H10290" s="111" t="s">
        <v>179</v>
      </c>
      <c r="I10290" s="111" t="s">
        <v>173</v>
      </c>
      <c r="J10290" t="str">
        <f t="shared" si="320"/>
        <v>1507SkogOrganisk jordBlandingsskogMiddels</v>
      </c>
      <c r="K10290" s="111">
        <v>-2.4239591752717748</v>
      </c>
      <c r="L10290" s="111">
        <v>0.92784825435236762</v>
      </c>
      <c r="M10290" s="111">
        <v>0.46510463492953991</v>
      </c>
      <c r="N10290" s="112">
        <f t="shared" si="321"/>
        <v>-1.0310062859898674</v>
      </c>
    </row>
    <row r="10291" spans="1:14" x14ac:dyDescent="0.25">
      <c r="A10291" s="111" t="s">
        <v>863</v>
      </c>
      <c r="B10291" s="111">
        <f>INDEX(kommuner!C:C,MATCH(_xlfn.NUMBERVALUE(A10291),kommuner!B:B,0))</f>
        <v>1507</v>
      </c>
      <c r="C10291" s="111" t="s">
        <v>127</v>
      </c>
      <c r="D10291" s="111" t="s">
        <v>127</v>
      </c>
      <c r="E10291" s="111" t="s">
        <v>123</v>
      </c>
      <c r="F10291" s="111" t="s">
        <v>179</v>
      </c>
      <c r="G10291" s="111" t="s">
        <v>186</v>
      </c>
      <c r="H10291" s="111" t="s">
        <v>179</v>
      </c>
      <c r="I10291" s="111" t="s">
        <v>186</v>
      </c>
      <c r="J10291" t="str">
        <f t="shared" si="320"/>
        <v>1507SkogOrganisk jordBlandingsskogSærs høy</v>
      </c>
      <c r="K10291" s="111">
        <v>-1.5726115302258048</v>
      </c>
      <c r="L10291" s="111">
        <v>0.92784825435236762</v>
      </c>
      <c r="M10291" s="111">
        <v>0.46510463492953991</v>
      </c>
      <c r="N10291" s="112">
        <f t="shared" si="321"/>
        <v>-0.17965864094389727</v>
      </c>
    </row>
    <row r="10292" spans="1:14" x14ac:dyDescent="0.25">
      <c r="A10292" s="111" t="s">
        <v>863</v>
      </c>
      <c r="B10292" s="111">
        <f>INDEX(kommuner!C:C,MATCH(_xlfn.NUMBERVALUE(A10292),kommuner!B:B,0))</f>
        <v>1507</v>
      </c>
      <c r="C10292" s="111" t="s">
        <v>127</v>
      </c>
      <c r="D10292" s="111" t="s">
        <v>127</v>
      </c>
      <c r="E10292" s="111" t="s">
        <v>123</v>
      </c>
      <c r="F10292" s="111" t="s">
        <v>185</v>
      </c>
      <c r="G10292" s="111" t="s">
        <v>180</v>
      </c>
      <c r="H10292" s="111" t="s">
        <v>185</v>
      </c>
      <c r="I10292" s="111" t="s">
        <v>180</v>
      </c>
      <c r="J10292" t="str">
        <f t="shared" si="320"/>
        <v>1507SkogOrganisk jordLauvskogHøy</v>
      </c>
      <c r="K10292" s="111">
        <v>-1.9913688882377358</v>
      </c>
      <c r="L10292" s="111">
        <v>0.92784825435236762</v>
      </c>
      <c r="M10292" s="111">
        <v>0.46510463492953991</v>
      </c>
      <c r="N10292" s="112">
        <f t="shared" si="321"/>
        <v>-0.59841599895582831</v>
      </c>
    </row>
    <row r="10293" spans="1:14" x14ac:dyDescent="0.25">
      <c r="A10293" s="111" t="s">
        <v>863</v>
      </c>
      <c r="B10293" s="111">
        <f>INDEX(kommuner!C:C,MATCH(_xlfn.NUMBERVALUE(A10293),kommuner!B:B,0))</f>
        <v>1507</v>
      </c>
      <c r="C10293" s="111" t="s">
        <v>127</v>
      </c>
      <c r="D10293" s="111" t="s">
        <v>127</v>
      </c>
      <c r="E10293" s="111" t="s">
        <v>123</v>
      </c>
      <c r="F10293" s="111" t="s">
        <v>185</v>
      </c>
      <c r="G10293" s="111" t="s">
        <v>167</v>
      </c>
      <c r="H10293" s="111" t="s">
        <v>185</v>
      </c>
      <c r="I10293" s="111" t="s">
        <v>167</v>
      </c>
      <c r="J10293" t="str">
        <f t="shared" si="320"/>
        <v>1507SkogOrganisk jordLauvskogImpediment</v>
      </c>
      <c r="K10293" s="111">
        <v>0.35000626494250675</v>
      </c>
      <c r="L10293" s="111">
        <v>0.92784825435236762</v>
      </c>
      <c r="M10293" s="111">
        <v>0.46510463492953991</v>
      </c>
      <c r="N10293" s="112">
        <f t="shared" si="321"/>
        <v>1.7429591542244141</v>
      </c>
    </row>
    <row r="10294" spans="1:14" x14ac:dyDescent="0.25">
      <c r="A10294" s="111" t="s">
        <v>863</v>
      </c>
      <c r="B10294" s="111">
        <f>INDEX(kommuner!C:C,MATCH(_xlfn.NUMBERVALUE(A10294),kommuner!B:B,0))</f>
        <v>1507</v>
      </c>
      <c r="C10294" s="111" t="s">
        <v>127</v>
      </c>
      <c r="D10294" s="111" t="s">
        <v>127</v>
      </c>
      <c r="E10294" s="111" t="s">
        <v>123</v>
      </c>
      <c r="F10294" s="111" t="s">
        <v>185</v>
      </c>
      <c r="G10294" s="111" t="s">
        <v>190</v>
      </c>
      <c r="H10294" s="111" t="s">
        <v>185</v>
      </c>
      <c r="I10294" s="111" t="s">
        <v>190</v>
      </c>
      <c r="J10294" t="str">
        <f t="shared" si="320"/>
        <v>1507SkogOrganisk jordLauvskogLav</v>
      </c>
      <c r="K10294" s="111">
        <v>1.1144075558526714</v>
      </c>
      <c r="L10294" s="111">
        <v>0.92784825435236762</v>
      </c>
      <c r="M10294" s="111">
        <v>0.46510463492953991</v>
      </c>
      <c r="N10294" s="112">
        <f t="shared" si="321"/>
        <v>2.5073604451345788</v>
      </c>
    </row>
    <row r="10295" spans="1:14" x14ac:dyDescent="0.25">
      <c r="A10295" s="111" t="s">
        <v>863</v>
      </c>
      <c r="B10295" s="111">
        <f>INDEX(kommuner!C:C,MATCH(_xlfn.NUMBERVALUE(A10295),kommuner!B:B,0))</f>
        <v>1507</v>
      </c>
      <c r="C10295" s="111" t="s">
        <v>127</v>
      </c>
      <c r="D10295" s="111" t="s">
        <v>127</v>
      </c>
      <c r="E10295" s="111" t="s">
        <v>123</v>
      </c>
      <c r="F10295" s="111" t="s">
        <v>185</v>
      </c>
      <c r="G10295" s="111" t="s">
        <v>173</v>
      </c>
      <c r="H10295" s="111" t="s">
        <v>185</v>
      </c>
      <c r="I10295" s="111" t="s">
        <v>173</v>
      </c>
      <c r="J10295" t="str">
        <f t="shared" si="320"/>
        <v>1507SkogOrganisk jordLauvskogMiddels</v>
      </c>
      <c r="K10295" s="111">
        <v>-0.62664468270982987</v>
      </c>
      <c r="L10295" s="111">
        <v>0.92784825435236762</v>
      </c>
      <c r="M10295" s="111">
        <v>0.46510463492953991</v>
      </c>
      <c r="N10295" s="112">
        <f t="shared" si="321"/>
        <v>0.76630820657207765</v>
      </c>
    </row>
    <row r="10296" spans="1:14" x14ac:dyDescent="0.25">
      <c r="A10296" s="111" t="s">
        <v>863</v>
      </c>
      <c r="B10296" s="111">
        <f>INDEX(kommuner!C:C,MATCH(_xlfn.NUMBERVALUE(A10296),kommuner!B:B,0))</f>
        <v>1507</v>
      </c>
      <c r="C10296" s="111" t="s">
        <v>127</v>
      </c>
      <c r="D10296" s="111" t="s">
        <v>127</v>
      </c>
      <c r="E10296" s="111" t="s">
        <v>123</v>
      </c>
      <c r="F10296" s="111" t="s">
        <v>185</v>
      </c>
      <c r="G10296" s="111" t="s">
        <v>186</v>
      </c>
      <c r="H10296" s="111" t="s">
        <v>185</v>
      </c>
      <c r="I10296" s="111" t="s">
        <v>186</v>
      </c>
      <c r="J10296" t="str">
        <f t="shared" si="320"/>
        <v>1507SkogOrganisk jordLauvskogSærs høy</v>
      </c>
      <c r="K10296" s="111">
        <v>-1.8997279926091779</v>
      </c>
      <c r="L10296" s="111">
        <v>0.92784825435236762</v>
      </c>
      <c r="M10296" s="111">
        <v>0.46510463492953991</v>
      </c>
      <c r="N10296" s="112">
        <f t="shared" si="321"/>
        <v>-0.50677510332727038</v>
      </c>
    </row>
    <row r="10297" spans="1:14" x14ac:dyDescent="0.25">
      <c r="A10297" s="111" t="s">
        <v>863</v>
      </c>
      <c r="B10297" s="111">
        <f>INDEX(kommuner!C:C,MATCH(_xlfn.NUMBERVALUE(A10297),kommuner!B:B,0))</f>
        <v>1507</v>
      </c>
      <c r="C10297" s="111" t="s">
        <v>83</v>
      </c>
      <c r="D10297" s="111" t="s">
        <v>83</v>
      </c>
      <c r="E10297" s="111" t="s">
        <v>126</v>
      </c>
      <c r="F10297" s="111" t="s">
        <v>139</v>
      </c>
      <c r="G10297" s="111" t="s">
        <v>139</v>
      </c>
      <c r="H10297" s="111" t="s">
        <v>139</v>
      </c>
      <c r="I10297" s="111" t="s">
        <v>139</v>
      </c>
      <c r="J10297" t="str">
        <f t="shared" si="320"/>
        <v>1507Utbygd arealMineraljord</v>
      </c>
      <c r="K10297" s="111">
        <v>-0.30524336409547759</v>
      </c>
      <c r="L10297" s="111">
        <v>0</v>
      </c>
      <c r="M10297" s="111">
        <v>1.303047089454229E-2</v>
      </c>
      <c r="N10297" s="112">
        <f t="shared" si="321"/>
        <v>-0.2922128932009353</v>
      </c>
    </row>
    <row r="10298" spans="1:14" x14ac:dyDescent="0.25">
      <c r="A10298" s="111" t="s">
        <v>863</v>
      </c>
      <c r="B10298" s="111">
        <f>INDEX(kommuner!C:C,MATCH(_xlfn.NUMBERVALUE(A10298),kommuner!B:B,0))</f>
        <v>1507</v>
      </c>
      <c r="C10298" s="111" t="s">
        <v>83</v>
      </c>
      <c r="D10298" s="111" t="s">
        <v>83</v>
      </c>
      <c r="E10298" s="111" t="s">
        <v>123</v>
      </c>
      <c r="F10298" s="111" t="s">
        <v>139</v>
      </c>
      <c r="G10298" s="111" t="s">
        <v>139</v>
      </c>
      <c r="H10298" s="111" t="s">
        <v>139</v>
      </c>
      <c r="I10298" s="111" t="s">
        <v>139</v>
      </c>
      <c r="J10298" t="str">
        <f t="shared" si="320"/>
        <v>1507Utbygd arealOrganisk jord</v>
      </c>
      <c r="K10298" s="111">
        <v>29.011421395201612</v>
      </c>
      <c r="L10298" s="111">
        <v>0</v>
      </c>
      <c r="M10298" s="111">
        <v>1.303047089454229E-2</v>
      </c>
      <c r="N10298" s="112">
        <f t="shared" si="321"/>
        <v>29.024451866096154</v>
      </c>
    </row>
    <row r="10299" spans="1:14" x14ac:dyDescent="0.25">
      <c r="A10299" s="111" t="s">
        <v>863</v>
      </c>
      <c r="B10299" s="111">
        <f>INDEX(kommuner!C:C,MATCH(_xlfn.NUMBERVALUE(A10299),kommuner!B:B,0))</f>
        <v>1507</v>
      </c>
      <c r="C10299" s="111" t="s">
        <v>181</v>
      </c>
      <c r="D10299" s="111" t="s">
        <v>181</v>
      </c>
      <c r="E10299" s="111" t="s">
        <v>123</v>
      </c>
      <c r="F10299" s="111" t="s">
        <v>139</v>
      </c>
      <c r="G10299" s="111" t="s">
        <v>139</v>
      </c>
      <c r="H10299" s="111" t="s">
        <v>139</v>
      </c>
      <c r="I10299" s="111" t="s">
        <v>139</v>
      </c>
      <c r="J10299" t="str">
        <f t="shared" si="320"/>
        <v>1507Vann og myrOrganisk jord</v>
      </c>
      <c r="K10299" s="111">
        <v>-0.29766799726667431</v>
      </c>
      <c r="L10299" s="111">
        <v>0</v>
      </c>
      <c r="M10299" s="111">
        <v>0</v>
      </c>
      <c r="N10299" s="112">
        <f t="shared" si="321"/>
        <v>-0.29766799726667431</v>
      </c>
    </row>
    <row r="10300" spans="1:14" x14ac:dyDescent="0.25">
      <c r="A10300" s="111" t="s">
        <v>864</v>
      </c>
      <c r="B10300" s="111">
        <f>INDEX(kommuner!C:C,MATCH(_xlfn.NUMBERVALUE(A10300),kommuner!B:B,0))</f>
        <v>1535</v>
      </c>
      <c r="C10300" s="111" t="s">
        <v>82</v>
      </c>
      <c r="D10300" s="111" t="s">
        <v>82</v>
      </c>
      <c r="E10300" s="111" t="s">
        <v>126</v>
      </c>
      <c r="F10300" s="111" t="s">
        <v>139</v>
      </c>
      <c r="G10300" s="111" t="s">
        <v>139</v>
      </c>
      <c r="H10300" s="111" t="s">
        <v>139</v>
      </c>
      <c r="I10300" s="111" t="s">
        <v>139</v>
      </c>
      <c r="J10300" t="str">
        <f t="shared" si="320"/>
        <v>1535Annen utmarkMineraljord</v>
      </c>
      <c r="K10300" s="111">
        <v>-7.1122377479755403E-2</v>
      </c>
      <c r="L10300" s="111">
        <v>0</v>
      </c>
      <c r="M10300" s="111">
        <v>0</v>
      </c>
      <c r="N10300" s="112">
        <f t="shared" si="321"/>
        <v>-7.1122377479755403E-2</v>
      </c>
    </row>
    <row r="10301" spans="1:14" x14ac:dyDescent="0.25">
      <c r="A10301" s="111" t="s">
        <v>864</v>
      </c>
      <c r="B10301" s="111">
        <f>INDEX(kommuner!C:C,MATCH(_xlfn.NUMBERVALUE(A10301),kommuner!B:B,0))</f>
        <v>1535</v>
      </c>
      <c r="C10301" s="111" t="s">
        <v>121</v>
      </c>
      <c r="D10301" s="111" t="s">
        <v>121</v>
      </c>
      <c r="E10301" s="111" t="s">
        <v>126</v>
      </c>
      <c r="F10301" s="111" t="s">
        <v>139</v>
      </c>
      <c r="G10301" s="111" t="s">
        <v>139</v>
      </c>
      <c r="H10301" s="111" t="s">
        <v>139</v>
      </c>
      <c r="I10301" s="111" t="s">
        <v>139</v>
      </c>
      <c r="J10301" t="str">
        <f t="shared" si="320"/>
        <v>1535BeiteMineraljord</v>
      </c>
      <c r="K10301" s="111">
        <v>-0.96338340838695502</v>
      </c>
      <c r="L10301" s="111">
        <v>0</v>
      </c>
      <c r="M10301" s="111">
        <v>1.2448711246839999E-7</v>
      </c>
      <c r="N10301" s="112">
        <f t="shared" si="321"/>
        <v>-0.96338328389984251</v>
      </c>
    </row>
    <row r="10302" spans="1:14" x14ac:dyDescent="0.25">
      <c r="A10302" s="111" t="s">
        <v>864</v>
      </c>
      <c r="B10302" s="111">
        <f>INDEX(kommuner!C:C,MATCH(_xlfn.NUMBERVALUE(A10302),kommuner!B:B,0))</f>
        <v>1535</v>
      </c>
      <c r="C10302" s="111" t="s">
        <v>121</v>
      </c>
      <c r="D10302" s="111" t="s">
        <v>121</v>
      </c>
      <c r="E10302" s="111" t="s">
        <v>123</v>
      </c>
      <c r="F10302" s="111" t="s">
        <v>139</v>
      </c>
      <c r="G10302" s="111" t="s">
        <v>139</v>
      </c>
      <c r="H10302" s="111" t="s">
        <v>139</v>
      </c>
      <c r="I10302" s="111" t="s">
        <v>139</v>
      </c>
      <c r="J10302" t="str">
        <f t="shared" si="320"/>
        <v>1535BeiteOrganisk jord</v>
      </c>
      <c r="K10302" s="111">
        <v>12.077525935985037</v>
      </c>
      <c r="L10302" s="111">
        <v>1.6412500000000001</v>
      </c>
      <c r="M10302" s="111">
        <v>0</v>
      </c>
      <c r="N10302" s="112">
        <f t="shared" si="321"/>
        <v>13.718775935985036</v>
      </c>
    </row>
    <row r="10303" spans="1:14" x14ac:dyDescent="0.25">
      <c r="A10303" s="111" t="s">
        <v>864</v>
      </c>
      <c r="B10303" s="111">
        <f>INDEX(kommuner!C:C,MATCH(_xlfn.NUMBERVALUE(A10303),kommuner!B:B,0))</f>
        <v>1535</v>
      </c>
      <c r="C10303" s="111" t="s">
        <v>84</v>
      </c>
      <c r="D10303" s="111" t="s">
        <v>84</v>
      </c>
      <c r="E10303" s="111" t="s">
        <v>126</v>
      </c>
      <c r="F10303" s="111" t="s">
        <v>139</v>
      </c>
      <c r="G10303" s="111" t="s">
        <v>139</v>
      </c>
      <c r="H10303" s="111" t="s">
        <v>139</v>
      </c>
      <c r="I10303" s="111" t="s">
        <v>139</v>
      </c>
      <c r="J10303" t="str">
        <f t="shared" si="320"/>
        <v>1535Dyrket markMineraljord</v>
      </c>
      <c r="K10303" s="111">
        <v>-0.19151115197201224</v>
      </c>
      <c r="L10303" s="111">
        <v>0</v>
      </c>
      <c r="M10303" s="111">
        <v>0</v>
      </c>
      <c r="N10303" s="112">
        <f t="shared" si="321"/>
        <v>-0.19151115197201224</v>
      </c>
    </row>
    <row r="10304" spans="1:14" x14ac:dyDescent="0.25">
      <c r="A10304" s="111" t="s">
        <v>864</v>
      </c>
      <c r="B10304" s="111">
        <f>INDEX(kommuner!C:C,MATCH(_xlfn.NUMBERVALUE(A10304),kommuner!B:B,0))</f>
        <v>1535</v>
      </c>
      <c r="C10304" s="111" t="s">
        <v>84</v>
      </c>
      <c r="D10304" s="111" t="s">
        <v>84</v>
      </c>
      <c r="E10304" s="111" t="s">
        <v>123</v>
      </c>
      <c r="F10304" s="111" t="s">
        <v>139</v>
      </c>
      <c r="G10304" s="111" t="s">
        <v>139</v>
      </c>
      <c r="H10304" s="111" t="s">
        <v>139</v>
      </c>
      <c r="I10304" s="111" t="s">
        <v>139</v>
      </c>
      <c r="J10304" t="str">
        <f t="shared" si="320"/>
        <v>1535Dyrket markOrganisk jord</v>
      </c>
      <c r="K10304" s="111">
        <v>28.726149366675592</v>
      </c>
      <c r="L10304" s="111">
        <v>1.45625</v>
      </c>
      <c r="M10304" s="111">
        <v>0</v>
      </c>
      <c r="N10304" s="112">
        <f t="shared" si="321"/>
        <v>30.182399366675593</v>
      </c>
    </row>
    <row r="10305" spans="1:14" x14ac:dyDescent="0.25">
      <c r="A10305" s="111" t="s">
        <v>864</v>
      </c>
      <c r="B10305" s="111">
        <f>INDEX(kommuner!C:C,MATCH(_xlfn.NUMBERVALUE(A10305),kommuner!B:B,0))</f>
        <v>1535</v>
      </c>
      <c r="C10305" s="111" t="s">
        <v>127</v>
      </c>
      <c r="D10305" s="111" t="s">
        <v>127</v>
      </c>
      <c r="E10305" s="111" t="s">
        <v>126</v>
      </c>
      <c r="F10305" s="111" t="s">
        <v>172</v>
      </c>
      <c r="G10305" s="111" t="s">
        <v>180</v>
      </c>
      <c r="H10305" s="111" t="s">
        <v>172</v>
      </c>
      <c r="I10305" s="111" t="s">
        <v>180</v>
      </c>
      <c r="J10305" t="str">
        <f t="shared" si="320"/>
        <v>1535SkogMineraljordBarskogHøy</v>
      </c>
      <c r="K10305" s="111">
        <v>-6.422849649670499</v>
      </c>
      <c r="L10305" s="111">
        <v>0.85306406685236758</v>
      </c>
      <c r="M10305" s="111">
        <v>6.4056614999681585E-2</v>
      </c>
      <c r="N10305" s="112">
        <f t="shared" si="321"/>
        <v>-5.5057289678184498</v>
      </c>
    </row>
    <row r="10306" spans="1:14" x14ac:dyDescent="0.25">
      <c r="A10306" s="111" t="s">
        <v>864</v>
      </c>
      <c r="B10306" s="111">
        <f>INDEX(kommuner!C:C,MATCH(_xlfn.NUMBERVALUE(A10306),kommuner!B:B,0))</f>
        <v>1535</v>
      </c>
      <c r="C10306" s="111" t="s">
        <v>127</v>
      </c>
      <c r="D10306" s="111" t="s">
        <v>127</v>
      </c>
      <c r="E10306" s="111" t="s">
        <v>126</v>
      </c>
      <c r="F10306" s="111" t="s">
        <v>172</v>
      </c>
      <c r="G10306" s="111" t="s">
        <v>167</v>
      </c>
      <c r="H10306" s="111" t="s">
        <v>172</v>
      </c>
      <c r="I10306" s="111" t="s">
        <v>167</v>
      </c>
      <c r="J10306" t="str">
        <f t="shared" si="320"/>
        <v>1535SkogMineraljordBarskogImpediment</v>
      </c>
      <c r="K10306" s="111">
        <v>-0.94873102042732593</v>
      </c>
      <c r="L10306" s="111">
        <v>0.85306406685236758</v>
      </c>
      <c r="M10306" s="111">
        <v>6.3979989500968365E-2</v>
      </c>
      <c r="N10306" s="112">
        <f t="shared" si="321"/>
        <v>-3.1686964073989993E-2</v>
      </c>
    </row>
    <row r="10307" spans="1:14" x14ac:dyDescent="0.25">
      <c r="A10307" s="111" t="s">
        <v>864</v>
      </c>
      <c r="B10307" s="111">
        <f>INDEX(kommuner!C:C,MATCH(_xlfn.NUMBERVALUE(A10307),kommuner!B:B,0))</f>
        <v>1535</v>
      </c>
      <c r="C10307" s="111" t="s">
        <v>127</v>
      </c>
      <c r="D10307" s="111" t="s">
        <v>127</v>
      </c>
      <c r="E10307" s="111" t="s">
        <v>126</v>
      </c>
      <c r="F10307" s="111" t="s">
        <v>172</v>
      </c>
      <c r="G10307" s="111" t="s">
        <v>190</v>
      </c>
      <c r="H10307" s="111" t="s">
        <v>172</v>
      </c>
      <c r="I10307" s="111" t="s">
        <v>190</v>
      </c>
      <c r="J10307" t="str">
        <f t="shared" ref="J10307:J10370" si="322">B10307&amp;C10307&amp;E10307&amp;IF(C10307="Skog",F10307&amp;G10307,"")</f>
        <v>1535SkogMineraljordBarskogLav</v>
      </c>
      <c r="K10307" s="111">
        <v>-0.862084627791601</v>
      </c>
      <c r="L10307" s="111">
        <v>0.85306406685236758</v>
      </c>
      <c r="M10307" s="111">
        <v>6.3979989500968365E-2</v>
      </c>
      <c r="N10307" s="112">
        <f t="shared" ref="N10307:N10370" si="323">SUM(K10307:M10307)</f>
        <v>5.4959428561734941E-2</v>
      </c>
    </row>
    <row r="10308" spans="1:14" x14ac:dyDescent="0.25">
      <c r="A10308" s="111" t="s">
        <v>864</v>
      </c>
      <c r="B10308" s="111">
        <f>INDEX(kommuner!C:C,MATCH(_xlfn.NUMBERVALUE(A10308),kommuner!B:B,0))</f>
        <v>1535</v>
      </c>
      <c r="C10308" s="111" t="s">
        <v>127</v>
      </c>
      <c r="D10308" s="111" t="s">
        <v>127</v>
      </c>
      <c r="E10308" s="111" t="s">
        <v>126</v>
      </c>
      <c r="F10308" s="111" t="s">
        <v>172</v>
      </c>
      <c r="G10308" s="111" t="s">
        <v>173</v>
      </c>
      <c r="H10308" s="111" t="s">
        <v>172</v>
      </c>
      <c r="I10308" s="111" t="s">
        <v>173</v>
      </c>
      <c r="J10308" t="str">
        <f t="shared" si="322"/>
        <v>1535SkogMineraljordBarskogMiddels</v>
      </c>
      <c r="K10308" s="111">
        <v>-3.6406993276041288</v>
      </c>
      <c r="L10308" s="111">
        <v>0.85306406685236758</v>
      </c>
      <c r="M10308" s="111">
        <v>6.4056614999681585E-2</v>
      </c>
      <c r="N10308" s="112">
        <f t="shared" si="323"/>
        <v>-2.7235786457520796</v>
      </c>
    </row>
    <row r="10309" spans="1:14" x14ac:dyDescent="0.25">
      <c r="A10309" s="111" t="s">
        <v>864</v>
      </c>
      <c r="B10309" s="111">
        <f>INDEX(kommuner!C:C,MATCH(_xlfn.NUMBERVALUE(A10309),kommuner!B:B,0))</f>
        <v>1535</v>
      </c>
      <c r="C10309" s="111" t="s">
        <v>127</v>
      </c>
      <c r="D10309" s="111" t="s">
        <v>127</v>
      </c>
      <c r="E10309" s="111" t="s">
        <v>126</v>
      </c>
      <c r="F10309" s="111" t="s">
        <v>172</v>
      </c>
      <c r="G10309" s="111" t="s">
        <v>186</v>
      </c>
      <c r="H10309" s="111" t="s">
        <v>172</v>
      </c>
      <c r="I10309" s="111" t="s">
        <v>186</v>
      </c>
      <c r="J10309" t="str">
        <f t="shared" si="322"/>
        <v>1535SkogMineraljordBarskogSærs høy</v>
      </c>
      <c r="K10309" s="111">
        <v>0.12072674540874306</v>
      </c>
      <c r="L10309" s="111">
        <v>0.85306406685236758</v>
      </c>
      <c r="M10309" s="111">
        <v>6.4056614999681585E-2</v>
      </c>
      <c r="N10309" s="112">
        <f t="shared" si="323"/>
        <v>1.0378474272607923</v>
      </c>
    </row>
    <row r="10310" spans="1:14" x14ac:dyDescent="0.25">
      <c r="A10310" s="111" t="s">
        <v>864</v>
      </c>
      <c r="B10310" s="111">
        <f>INDEX(kommuner!C:C,MATCH(_xlfn.NUMBERVALUE(A10310),kommuner!B:B,0))</f>
        <v>1535</v>
      </c>
      <c r="C10310" s="111" t="s">
        <v>127</v>
      </c>
      <c r="D10310" s="111" t="s">
        <v>127</v>
      </c>
      <c r="E10310" s="111" t="s">
        <v>126</v>
      </c>
      <c r="F10310" s="111" t="s">
        <v>179</v>
      </c>
      <c r="G10310" s="111" t="s">
        <v>180</v>
      </c>
      <c r="H10310" s="111" t="s">
        <v>179</v>
      </c>
      <c r="I10310" s="111" t="s">
        <v>180</v>
      </c>
      <c r="J10310" t="str">
        <f t="shared" si="322"/>
        <v>1535SkogMineraljordBlandingsskogHøy</v>
      </c>
      <c r="K10310" s="111">
        <v>-7.1939050909469406</v>
      </c>
      <c r="L10310" s="111">
        <v>0.85306406685236758</v>
      </c>
      <c r="M10310" s="111">
        <v>6.3979989500968365E-2</v>
      </c>
      <c r="N10310" s="112">
        <f t="shared" si="323"/>
        <v>-6.2768610345936047</v>
      </c>
    </row>
    <row r="10311" spans="1:14" x14ac:dyDescent="0.25">
      <c r="A10311" s="111" t="s">
        <v>864</v>
      </c>
      <c r="B10311" s="111">
        <f>INDEX(kommuner!C:C,MATCH(_xlfn.NUMBERVALUE(A10311),kommuner!B:B,0))</f>
        <v>1535</v>
      </c>
      <c r="C10311" s="111" t="s">
        <v>127</v>
      </c>
      <c r="D10311" s="111" t="s">
        <v>127</v>
      </c>
      <c r="E10311" s="111" t="s">
        <v>126</v>
      </c>
      <c r="F10311" s="111" t="s">
        <v>179</v>
      </c>
      <c r="G10311" s="111" t="s">
        <v>167</v>
      </c>
      <c r="H10311" s="111" t="s">
        <v>179</v>
      </c>
      <c r="I10311" s="111" t="s">
        <v>167</v>
      </c>
      <c r="J10311" t="str">
        <f t="shared" si="322"/>
        <v>1535SkogMineraljordBlandingsskogImpediment</v>
      </c>
      <c r="K10311" s="111">
        <v>-1.0519587113170448</v>
      </c>
      <c r="L10311" s="111">
        <v>0.85306406685236758</v>
      </c>
      <c r="M10311" s="111">
        <v>6.3979989500968365E-2</v>
      </c>
      <c r="N10311" s="112">
        <f t="shared" si="323"/>
        <v>-0.13491465496370883</v>
      </c>
    </row>
    <row r="10312" spans="1:14" x14ac:dyDescent="0.25">
      <c r="A10312" s="111" t="s">
        <v>864</v>
      </c>
      <c r="B10312" s="111">
        <f>INDEX(kommuner!C:C,MATCH(_xlfn.NUMBERVALUE(A10312),kommuner!B:B,0))</f>
        <v>1535</v>
      </c>
      <c r="C10312" s="111" t="s">
        <v>127</v>
      </c>
      <c r="D10312" s="111" t="s">
        <v>127</v>
      </c>
      <c r="E10312" s="111" t="s">
        <v>126</v>
      </c>
      <c r="F10312" s="111" t="s">
        <v>179</v>
      </c>
      <c r="G10312" s="111" t="s">
        <v>190</v>
      </c>
      <c r="H10312" s="111" t="s">
        <v>179</v>
      </c>
      <c r="I10312" s="111" t="s">
        <v>190</v>
      </c>
      <c r="J10312" t="str">
        <f t="shared" si="322"/>
        <v>1535SkogMineraljordBlandingsskogLav</v>
      </c>
      <c r="K10312" s="111">
        <v>-1.7812179955424279</v>
      </c>
      <c r="L10312" s="111">
        <v>0.85306406685236758</v>
      </c>
      <c r="M10312" s="111">
        <v>6.3979989500968365E-2</v>
      </c>
      <c r="N10312" s="112">
        <f t="shared" si="323"/>
        <v>-0.86417393918909191</v>
      </c>
    </row>
    <row r="10313" spans="1:14" x14ac:dyDescent="0.25">
      <c r="A10313" s="111" t="s">
        <v>864</v>
      </c>
      <c r="B10313" s="111">
        <f>INDEX(kommuner!C:C,MATCH(_xlfn.NUMBERVALUE(A10313),kommuner!B:B,0))</f>
        <v>1535</v>
      </c>
      <c r="C10313" s="111" t="s">
        <v>127</v>
      </c>
      <c r="D10313" s="111" t="s">
        <v>127</v>
      </c>
      <c r="E10313" s="111" t="s">
        <v>126</v>
      </c>
      <c r="F10313" s="111" t="s">
        <v>179</v>
      </c>
      <c r="G10313" s="111" t="s">
        <v>173</v>
      </c>
      <c r="H10313" s="111" t="s">
        <v>179</v>
      </c>
      <c r="I10313" s="111" t="s">
        <v>173</v>
      </c>
      <c r="J10313" t="str">
        <f t="shared" si="322"/>
        <v>1535SkogMineraljordBlandingsskogMiddels</v>
      </c>
      <c r="K10313" s="111">
        <v>-3.4741824145851954</v>
      </c>
      <c r="L10313" s="111">
        <v>0.85306406685236758</v>
      </c>
      <c r="M10313" s="111">
        <v>6.3979989500968365E-2</v>
      </c>
      <c r="N10313" s="112">
        <f t="shared" si="323"/>
        <v>-2.5571383582318594</v>
      </c>
    </row>
    <row r="10314" spans="1:14" x14ac:dyDescent="0.25">
      <c r="A10314" s="111" t="s">
        <v>864</v>
      </c>
      <c r="B10314" s="111">
        <f>INDEX(kommuner!C:C,MATCH(_xlfn.NUMBERVALUE(A10314),kommuner!B:B,0))</f>
        <v>1535</v>
      </c>
      <c r="C10314" s="111" t="s">
        <v>127</v>
      </c>
      <c r="D10314" s="111" t="s">
        <v>127</v>
      </c>
      <c r="E10314" s="111" t="s">
        <v>126</v>
      </c>
      <c r="F10314" s="111" t="s">
        <v>179</v>
      </c>
      <c r="G10314" s="111" t="s">
        <v>186</v>
      </c>
      <c r="H10314" s="111" t="s">
        <v>179</v>
      </c>
      <c r="I10314" s="111" t="s">
        <v>186</v>
      </c>
      <c r="J10314" t="str">
        <f t="shared" si="322"/>
        <v>1535SkogMineraljordBlandingsskogSærs høy</v>
      </c>
      <c r="K10314" s="111">
        <v>-2.9395925245326562</v>
      </c>
      <c r="L10314" s="111">
        <v>0.85306406685236758</v>
      </c>
      <c r="M10314" s="111">
        <v>6.3979989500968365E-2</v>
      </c>
      <c r="N10314" s="112">
        <f t="shared" si="323"/>
        <v>-2.0225484681793202</v>
      </c>
    </row>
    <row r="10315" spans="1:14" x14ac:dyDescent="0.25">
      <c r="A10315" s="111" t="s">
        <v>864</v>
      </c>
      <c r="B10315" s="111">
        <f>INDEX(kommuner!C:C,MATCH(_xlfn.NUMBERVALUE(A10315),kommuner!B:B,0))</f>
        <v>1535</v>
      </c>
      <c r="C10315" s="111" t="s">
        <v>127</v>
      </c>
      <c r="D10315" s="111" t="s">
        <v>127</v>
      </c>
      <c r="E10315" s="111" t="s">
        <v>126</v>
      </c>
      <c r="F10315" s="111" t="s">
        <v>185</v>
      </c>
      <c r="G10315" s="111" t="s">
        <v>180</v>
      </c>
      <c r="H10315" s="111" t="s">
        <v>185</v>
      </c>
      <c r="I10315" s="111" t="s">
        <v>180</v>
      </c>
      <c r="J10315" t="str">
        <f t="shared" si="322"/>
        <v>1535SkogMineraljordLauvskogHøy</v>
      </c>
      <c r="K10315" s="111">
        <v>-3.9961118073383664</v>
      </c>
      <c r="L10315" s="111">
        <v>0.85306406685236758</v>
      </c>
      <c r="M10315" s="111">
        <v>6.3979989500968365E-2</v>
      </c>
      <c r="N10315" s="112">
        <f t="shared" si="323"/>
        <v>-3.0790677509850304</v>
      </c>
    </row>
    <row r="10316" spans="1:14" x14ac:dyDescent="0.25">
      <c r="A10316" s="111" t="s">
        <v>864</v>
      </c>
      <c r="B10316" s="111">
        <f>INDEX(kommuner!C:C,MATCH(_xlfn.NUMBERVALUE(A10316),kommuner!B:B,0))</f>
        <v>1535</v>
      </c>
      <c r="C10316" s="111" t="s">
        <v>127</v>
      </c>
      <c r="D10316" s="111" t="s">
        <v>127</v>
      </c>
      <c r="E10316" s="111" t="s">
        <v>126</v>
      </c>
      <c r="F10316" s="111" t="s">
        <v>185</v>
      </c>
      <c r="G10316" s="111" t="s">
        <v>167</v>
      </c>
      <c r="H10316" s="111" t="s">
        <v>185</v>
      </c>
      <c r="I10316" s="111" t="s">
        <v>167</v>
      </c>
      <c r="J10316" t="str">
        <f t="shared" si="322"/>
        <v>1535SkogMineraljordLauvskogImpediment</v>
      </c>
      <c r="K10316" s="111">
        <v>-1.0417316356348201</v>
      </c>
      <c r="L10316" s="111">
        <v>0.85306406685236758</v>
      </c>
      <c r="M10316" s="111">
        <v>6.3979989500968365E-2</v>
      </c>
      <c r="N10316" s="112">
        <f t="shared" si="323"/>
        <v>-0.12468757928148413</v>
      </c>
    </row>
    <row r="10317" spans="1:14" x14ac:dyDescent="0.25">
      <c r="A10317" s="111" t="s">
        <v>864</v>
      </c>
      <c r="B10317" s="111">
        <f>INDEX(kommuner!C:C,MATCH(_xlfn.NUMBERVALUE(A10317),kommuner!B:B,0))</f>
        <v>1535</v>
      </c>
      <c r="C10317" s="111" t="s">
        <v>127</v>
      </c>
      <c r="D10317" s="111" t="s">
        <v>127</v>
      </c>
      <c r="E10317" s="111" t="s">
        <v>126</v>
      </c>
      <c r="F10317" s="111" t="s">
        <v>185</v>
      </c>
      <c r="G10317" s="111" t="s">
        <v>190</v>
      </c>
      <c r="H10317" s="111" t="s">
        <v>185</v>
      </c>
      <c r="I10317" s="111" t="s">
        <v>190</v>
      </c>
      <c r="J10317" t="str">
        <f t="shared" si="322"/>
        <v>1535SkogMineraljordLauvskogLav</v>
      </c>
      <c r="K10317" s="111">
        <v>-8.9748170935426599E-2</v>
      </c>
      <c r="L10317" s="111">
        <v>0.85306406685236758</v>
      </c>
      <c r="M10317" s="111">
        <v>6.3979989500968365E-2</v>
      </c>
      <c r="N10317" s="112">
        <f t="shared" si="323"/>
        <v>0.82729588541790933</v>
      </c>
    </row>
    <row r="10318" spans="1:14" x14ac:dyDescent="0.25">
      <c r="A10318" s="111" t="s">
        <v>864</v>
      </c>
      <c r="B10318" s="111">
        <f>INDEX(kommuner!C:C,MATCH(_xlfn.NUMBERVALUE(A10318),kommuner!B:B,0))</f>
        <v>1535</v>
      </c>
      <c r="C10318" s="111" t="s">
        <v>127</v>
      </c>
      <c r="D10318" s="111" t="s">
        <v>127</v>
      </c>
      <c r="E10318" s="111" t="s">
        <v>126</v>
      </c>
      <c r="F10318" s="111" t="s">
        <v>185</v>
      </c>
      <c r="G10318" s="111" t="s">
        <v>173</v>
      </c>
      <c r="H10318" s="111" t="s">
        <v>185</v>
      </c>
      <c r="I10318" s="111" t="s">
        <v>173</v>
      </c>
      <c r="J10318" t="str">
        <f t="shared" si="322"/>
        <v>1535SkogMineraljordLauvskogMiddels</v>
      </c>
      <c r="K10318" s="111">
        <v>-2.4407766010203638</v>
      </c>
      <c r="L10318" s="111">
        <v>0.85306406685236758</v>
      </c>
      <c r="M10318" s="111">
        <v>6.3979989500968365E-2</v>
      </c>
      <c r="N10318" s="112">
        <f t="shared" si="323"/>
        <v>-1.523732544667028</v>
      </c>
    </row>
    <row r="10319" spans="1:14" x14ac:dyDescent="0.25">
      <c r="A10319" s="111" t="s">
        <v>864</v>
      </c>
      <c r="B10319" s="111">
        <f>INDEX(kommuner!C:C,MATCH(_xlfn.NUMBERVALUE(A10319),kommuner!B:B,0))</f>
        <v>1535</v>
      </c>
      <c r="C10319" s="111" t="s">
        <v>127</v>
      </c>
      <c r="D10319" s="111" t="s">
        <v>127</v>
      </c>
      <c r="E10319" s="111" t="s">
        <v>126</v>
      </c>
      <c r="F10319" s="111" t="s">
        <v>185</v>
      </c>
      <c r="G10319" s="111" t="s">
        <v>186</v>
      </c>
      <c r="H10319" s="111" t="s">
        <v>185</v>
      </c>
      <c r="I10319" s="111" t="s">
        <v>186</v>
      </c>
      <c r="J10319" t="str">
        <f t="shared" si="322"/>
        <v>1535SkogMineraljordLauvskogSærs høy</v>
      </c>
      <c r="K10319" s="111">
        <v>-3.6560473259425113</v>
      </c>
      <c r="L10319" s="111">
        <v>0.85306406685236758</v>
      </c>
      <c r="M10319" s="111">
        <v>6.3979989500968365E-2</v>
      </c>
      <c r="N10319" s="112">
        <f t="shared" si="323"/>
        <v>-2.7390032695891753</v>
      </c>
    </row>
    <row r="10320" spans="1:14" x14ac:dyDescent="0.25">
      <c r="A10320" s="111" t="s">
        <v>864</v>
      </c>
      <c r="B10320" s="111">
        <f>INDEX(kommuner!C:C,MATCH(_xlfn.NUMBERVALUE(A10320),kommuner!B:B,0))</f>
        <v>1535</v>
      </c>
      <c r="C10320" s="111" t="s">
        <v>127</v>
      </c>
      <c r="D10320" s="111" t="s">
        <v>127</v>
      </c>
      <c r="E10320" s="111" t="s">
        <v>123</v>
      </c>
      <c r="F10320" s="111" t="s">
        <v>172</v>
      </c>
      <c r="G10320" s="111" t="s">
        <v>180</v>
      </c>
      <c r="H10320" s="111" t="s">
        <v>172</v>
      </c>
      <c r="I10320" s="111" t="s">
        <v>180</v>
      </c>
      <c r="J10320" t="str">
        <f t="shared" si="322"/>
        <v>1535SkogOrganisk jordBarskogHøy</v>
      </c>
      <c r="K10320" s="111">
        <v>-2.5184559031994138</v>
      </c>
      <c r="L10320" s="111">
        <v>0.92784825435236762</v>
      </c>
      <c r="M10320" s="111">
        <v>0.46518126042825314</v>
      </c>
      <c r="N10320" s="112">
        <f t="shared" si="323"/>
        <v>-1.1254263884187932</v>
      </c>
    </row>
    <row r="10321" spans="1:14" x14ac:dyDescent="0.25">
      <c r="A10321" s="111" t="s">
        <v>864</v>
      </c>
      <c r="B10321" s="111">
        <f>INDEX(kommuner!C:C,MATCH(_xlfn.NUMBERVALUE(A10321),kommuner!B:B,0))</f>
        <v>1535</v>
      </c>
      <c r="C10321" s="111" t="s">
        <v>127</v>
      </c>
      <c r="D10321" s="111" t="s">
        <v>127</v>
      </c>
      <c r="E10321" s="111" t="s">
        <v>123</v>
      </c>
      <c r="F10321" s="111" t="s">
        <v>172</v>
      </c>
      <c r="G10321" s="111" t="s">
        <v>167</v>
      </c>
      <c r="H10321" s="111" t="s">
        <v>172</v>
      </c>
      <c r="I10321" s="111" t="s">
        <v>167</v>
      </c>
      <c r="J10321" t="str">
        <f t="shared" si="322"/>
        <v>1535SkogOrganisk jordBarskogImpediment</v>
      </c>
      <c r="K10321" s="111">
        <v>-0.17137422385314094</v>
      </c>
      <c r="L10321" s="111">
        <v>0.92784825435236762</v>
      </c>
      <c r="M10321" s="111">
        <v>0.46510463492953991</v>
      </c>
      <c r="N10321" s="112">
        <f t="shared" si="323"/>
        <v>1.2215786654287666</v>
      </c>
    </row>
    <row r="10322" spans="1:14" x14ac:dyDescent="0.25">
      <c r="A10322" s="111" t="s">
        <v>864</v>
      </c>
      <c r="B10322" s="111">
        <f>INDEX(kommuner!C:C,MATCH(_xlfn.NUMBERVALUE(A10322),kommuner!B:B,0))</f>
        <v>1535</v>
      </c>
      <c r="C10322" s="111" t="s">
        <v>127</v>
      </c>
      <c r="D10322" s="111" t="s">
        <v>127</v>
      </c>
      <c r="E10322" s="111" t="s">
        <v>123</v>
      </c>
      <c r="F10322" s="111" t="s">
        <v>172</v>
      </c>
      <c r="G10322" s="111" t="s">
        <v>190</v>
      </c>
      <c r="H10322" s="111" t="s">
        <v>172</v>
      </c>
      <c r="I10322" s="111" t="s">
        <v>190</v>
      </c>
      <c r="J10322" t="str">
        <f t="shared" si="322"/>
        <v>1535SkogOrganisk jordBarskogLav</v>
      </c>
      <c r="K10322" s="111">
        <v>-0.50666953101693391</v>
      </c>
      <c r="L10322" s="111">
        <v>0.92784825435236762</v>
      </c>
      <c r="M10322" s="111">
        <v>0.46510463492953991</v>
      </c>
      <c r="N10322" s="112">
        <f t="shared" si="323"/>
        <v>0.88628335826497362</v>
      </c>
    </row>
    <row r="10323" spans="1:14" x14ac:dyDescent="0.25">
      <c r="A10323" s="111" t="s">
        <v>864</v>
      </c>
      <c r="B10323" s="111">
        <f>INDEX(kommuner!C:C,MATCH(_xlfn.NUMBERVALUE(A10323),kommuner!B:B,0))</f>
        <v>1535</v>
      </c>
      <c r="C10323" s="111" t="s">
        <v>127</v>
      </c>
      <c r="D10323" s="111" t="s">
        <v>127</v>
      </c>
      <c r="E10323" s="111" t="s">
        <v>123</v>
      </c>
      <c r="F10323" s="111" t="s">
        <v>172</v>
      </c>
      <c r="G10323" s="111" t="s">
        <v>173</v>
      </c>
      <c r="H10323" s="111" t="s">
        <v>172</v>
      </c>
      <c r="I10323" s="111" t="s">
        <v>173</v>
      </c>
      <c r="J10323" t="str">
        <f t="shared" si="322"/>
        <v>1535SkogOrganisk jordBarskogMiddels</v>
      </c>
      <c r="K10323" s="111">
        <v>-1.5571490961494638</v>
      </c>
      <c r="L10323" s="111">
        <v>0.92784825435236762</v>
      </c>
      <c r="M10323" s="111">
        <v>0.46518126042825314</v>
      </c>
      <c r="N10323" s="112">
        <f t="shared" si="323"/>
        <v>-0.16411958136884308</v>
      </c>
    </row>
    <row r="10324" spans="1:14" x14ac:dyDescent="0.25">
      <c r="A10324" s="111" t="s">
        <v>864</v>
      </c>
      <c r="B10324" s="111">
        <f>INDEX(kommuner!C:C,MATCH(_xlfn.NUMBERVALUE(A10324),kommuner!B:B,0))</f>
        <v>1535</v>
      </c>
      <c r="C10324" s="111" t="s">
        <v>127</v>
      </c>
      <c r="D10324" s="111" t="s">
        <v>127</v>
      </c>
      <c r="E10324" s="111" t="s">
        <v>123</v>
      </c>
      <c r="F10324" s="111" t="s">
        <v>172</v>
      </c>
      <c r="G10324" s="111" t="s">
        <v>186</v>
      </c>
      <c r="H10324" s="111" t="s">
        <v>172</v>
      </c>
      <c r="I10324" s="111" t="s">
        <v>186</v>
      </c>
      <c r="J10324" t="str">
        <f t="shared" si="322"/>
        <v>1535SkogOrganisk jordBarskogSærs høy</v>
      </c>
      <c r="K10324" s="111">
        <v>2.5548655235722699</v>
      </c>
      <c r="L10324" s="111">
        <v>0.92784825435236762</v>
      </c>
      <c r="M10324" s="111">
        <v>0.46518126042825314</v>
      </c>
      <c r="N10324" s="112">
        <f t="shared" si="323"/>
        <v>3.9478950383528906</v>
      </c>
    </row>
    <row r="10325" spans="1:14" x14ac:dyDescent="0.25">
      <c r="A10325" s="111" t="s">
        <v>864</v>
      </c>
      <c r="B10325" s="111">
        <f>INDEX(kommuner!C:C,MATCH(_xlfn.NUMBERVALUE(A10325),kommuner!B:B,0))</f>
        <v>1535</v>
      </c>
      <c r="C10325" s="111" t="s">
        <v>127</v>
      </c>
      <c r="D10325" s="111" t="s">
        <v>127</v>
      </c>
      <c r="E10325" s="111" t="s">
        <v>123</v>
      </c>
      <c r="F10325" s="111" t="s">
        <v>179</v>
      </c>
      <c r="G10325" s="111" t="s">
        <v>180</v>
      </c>
      <c r="H10325" s="111" t="s">
        <v>179</v>
      </c>
      <c r="I10325" s="111" t="s">
        <v>180</v>
      </c>
      <c r="J10325" t="str">
        <f t="shared" si="322"/>
        <v>1535SkogOrganisk jordBlandingsskogHøy</v>
      </c>
      <c r="K10325" s="111">
        <v>-5.5554344456832343</v>
      </c>
      <c r="L10325" s="111">
        <v>0.92784825435236762</v>
      </c>
      <c r="M10325" s="111">
        <v>0.46510463492953991</v>
      </c>
      <c r="N10325" s="112">
        <f t="shared" si="323"/>
        <v>-4.1624815564013264</v>
      </c>
    </row>
    <row r="10326" spans="1:14" x14ac:dyDescent="0.25">
      <c r="A10326" s="111" t="s">
        <v>864</v>
      </c>
      <c r="B10326" s="111">
        <f>INDEX(kommuner!C:C,MATCH(_xlfn.NUMBERVALUE(A10326),kommuner!B:B,0))</f>
        <v>1535</v>
      </c>
      <c r="C10326" s="111" t="s">
        <v>127</v>
      </c>
      <c r="D10326" s="111" t="s">
        <v>127</v>
      </c>
      <c r="E10326" s="111" t="s">
        <v>123</v>
      </c>
      <c r="F10326" s="111" t="s">
        <v>179</v>
      </c>
      <c r="G10326" s="111" t="s">
        <v>167</v>
      </c>
      <c r="H10326" s="111" t="s">
        <v>179</v>
      </c>
      <c r="I10326" s="111" t="s">
        <v>167</v>
      </c>
      <c r="J10326" t="str">
        <f t="shared" si="322"/>
        <v>1535SkogOrganisk jordBlandingsskogImpediment</v>
      </c>
      <c r="K10326" s="111">
        <v>-0.28586344175800005</v>
      </c>
      <c r="L10326" s="111">
        <v>0.92784825435236762</v>
      </c>
      <c r="M10326" s="111">
        <v>0.46510463492953991</v>
      </c>
      <c r="N10326" s="112">
        <f t="shared" si="323"/>
        <v>1.1070894475239075</v>
      </c>
    </row>
    <row r="10327" spans="1:14" x14ac:dyDescent="0.25">
      <c r="A10327" s="111" t="s">
        <v>864</v>
      </c>
      <c r="B10327" s="111">
        <f>INDEX(kommuner!C:C,MATCH(_xlfn.NUMBERVALUE(A10327),kommuner!B:B,0))</f>
        <v>1535</v>
      </c>
      <c r="C10327" s="111" t="s">
        <v>127</v>
      </c>
      <c r="D10327" s="111" t="s">
        <v>127</v>
      </c>
      <c r="E10327" s="111" t="s">
        <v>123</v>
      </c>
      <c r="F10327" s="111" t="s">
        <v>179</v>
      </c>
      <c r="G10327" s="111" t="s">
        <v>190</v>
      </c>
      <c r="H10327" s="111" t="s">
        <v>179</v>
      </c>
      <c r="I10327" s="111" t="s">
        <v>190</v>
      </c>
      <c r="J10327" t="str">
        <f t="shared" si="322"/>
        <v>1535SkogOrganisk jordBlandingsskogLav</v>
      </c>
      <c r="K10327" s="111">
        <v>-1.2347339377887629</v>
      </c>
      <c r="L10327" s="111">
        <v>0.92784825435236762</v>
      </c>
      <c r="M10327" s="111">
        <v>0.46510463492953991</v>
      </c>
      <c r="N10327" s="112">
        <f t="shared" si="323"/>
        <v>0.15821895149314458</v>
      </c>
    </row>
    <row r="10328" spans="1:14" x14ac:dyDescent="0.25">
      <c r="A10328" s="111" t="s">
        <v>864</v>
      </c>
      <c r="B10328" s="111">
        <f>INDEX(kommuner!C:C,MATCH(_xlfn.NUMBERVALUE(A10328),kommuner!B:B,0))</f>
        <v>1535</v>
      </c>
      <c r="C10328" s="111" t="s">
        <v>127</v>
      </c>
      <c r="D10328" s="111" t="s">
        <v>127</v>
      </c>
      <c r="E10328" s="111" t="s">
        <v>123</v>
      </c>
      <c r="F10328" s="111" t="s">
        <v>179</v>
      </c>
      <c r="G10328" s="111" t="s">
        <v>173</v>
      </c>
      <c r="H10328" s="111" t="s">
        <v>179</v>
      </c>
      <c r="I10328" s="111" t="s">
        <v>173</v>
      </c>
      <c r="J10328" t="str">
        <f t="shared" si="322"/>
        <v>1535SkogOrganisk jordBlandingsskogMiddels</v>
      </c>
      <c r="K10328" s="111">
        <v>-2.4239591752717748</v>
      </c>
      <c r="L10328" s="111">
        <v>0.92784825435236762</v>
      </c>
      <c r="M10328" s="111">
        <v>0.46510463492953991</v>
      </c>
      <c r="N10328" s="112">
        <f t="shared" si="323"/>
        <v>-1.0310062859898674</v>
      </c>
    </row>
    <row r="10329" spans="1:14" x14ac:dyDescent="0.25">
      <c r="A10329" s="111" t="s">
        <v>864</v>
      </c>
      <c r="B10329" s="111">
        <f>INDEX(kommuner!C:C,MATCH(_xlfn.NUMBERVALUE(A10329),kommuner!B:B,0))</f>
        <v>1535</v>
      </c>
      <c r="C10329" s="111" t="s">
        <v>127</v>
      </c>
      <c r="D10329" s="111" t="s">
        <v>127</v>
      </c>
      <c r="E10329" s="111" t="s">
        <v>123</v>
      </c>
      <c r="F10329" s="111" t="s">
        <v>179</v>
      </c>
      <c r="G10329" s="111" t="s">
        <v>186</v>
      </c>
      <c r="H10329" s="111" t="s">
        <v>179</v>
      </c>
      <c r="I10329" s="111" t="s">
        <v>186</v>
      </c>
      <c r="J10329" t="str">
        <f t="shared" si="322"/>
        <v>1535SkogOrganisk jordBlandingsskogSærs høy</v>
      </c>
      <c r="K10329" s="111">
        <v>-1.5726115302258048</v>
      </c>
      <c r="L10329" s="111">
        <v>0.92784825435236762</v>
      </c>
      <c r="M10329" s="111">
        <v>0.46510463492953991</v>
      </c>
      <c r="N10329" s="112">
        <f t="shared" si="323"/>
        <v>-0.17965864094389727</v>
      </c>
    </row>
    <row r="10330" spans="1:14" x14ac:dyDescent="0.25">
      <c r="A10330" s="111" t="s">
        <v>864</v>
      </c>
      <c r="B10330" s="111">
        <f>INDEX(kommuner!C:C,MATCH(_xlfn.NUMBERVALUE(A10330),kommuner!B:B,0))</f>
        <v>1535</v>
      </c>
      <c r="C10330" s="111" t="s">
        <v>127</v>
      </c>
      <c r="D10330" s="111" t="s">
        <v>127</v>
      </c>
      <c r="E10330" s="111" t="s">
        <v>123</v>
      </c>
      <c r="F10330" s="111" t="s">
        <v>185</v>
      </c>
      <c r="G10330" s="111" t="s">
        <v>180</v>
      </c>
      <c r="H10330" s="111" t="s">
        <v>185</v>
      </c>
      <c r="I10330" s="111" t="s">
        <v>180</v>
      </c>
      <c r="J10330" t="str">
        <f t="shared" si="322"/>
        <v>1535SkogOrganisk jordLauvskogHøy</v>
      </c>
      <c r="K10330" s="111">
        <v>-1.9913688882377358</v>
      </c>
      <c r="L10330" s="111">
        <v>0.92784825435236762</v>
      </c>
      <c r="M10330" s="111">
        <v>0.46510463492953991</v>
      </c>
      <c r="N10330" s="112">
        <f t="shared" si="323"/>
        <v>-0.59841599895582831</v>
      </c>
    </row>
    <row r="10331" spans="1:14" x14ac:dyDescent="0.25">
      <c r="A10331" s="111" t="s">
        <v>864</v>
      </c>
      <c r="B10331" s="111">
        <f>INDEX(kommuner!C:C,MATCH(_xlfn.NUMBERVALUE(A10331),kommuner!B:B,0))</f>
        <v>1535</v>
      </c>
      <c r="C10331" s="111" t="s">
        <v>127</v>
      </c>
      <c r="D10331" s="111" t="s">
        <v>127</v>
      </c>
      <c r="E10331" s="111" t="s">
        <v>123</v>
      </c>
      <c r="F10331" s="111" t="s">
        <v>185</v>
      </c>
      <c r="G10331" s="111" t="s">
        <v>167</v>
      </c>
      <c r="H10331" s="111" t="s">
        <v>185</v>
      </c>
      <c r="I10331" s="111" t="s">
        <v>167</v>
      </c>
      <c r="J10331" t="str">
        <f t="shared" si="322"/>
        <v>1535SkogOrganisk jordLauvskogImpediment</v>
      </c>
      <c r="K10331" s="111">
        <v>0.35000626494250675</v>
      </c>
      <c r="L10331" s="111">
        <v>0.92784825435236762</v>
      </c>
      <c r="M10331" s="111">
        <v>0.46510463492953991</v>
      </c>
      <c r="N10331" s="112">
        <f t="shared" si="323"/>
        <v>1.7429591542244141</v>
      </c>
    </row>
    <row r="10332" spans="1:14" x14ac:dyDescent="0.25">
      <c r="A10332" s="111" t="s">
        <v>864</v>
      </c>
      <c r="B10332" s="111">
        <f>INDEX(kommuner!C:C,MATCH(_xlfn.NUMBERVALUE(A10332),kommuner!B:B,0))</f>
        <v>1535</v>
      </c>
      <c r="C10332" s="111" t="s">
        <v>127</v>
      </c>
      <c r="D10332" s="111" t="s">
        <v>127</v>
      </c>
      <c r="E10332" s="111" t="s">
        <v>123</v>
      </c>
      <c r="F10332" s="111" t="s">
        <v>185</v>
      </c>
      <c r="G10332" s="111" t="s">
        <v>190</v>
      </c>
      <c r="H10332" s="111" t="s">
        <v>185</v>
      </c>
      <c r="I10332" s="111" t="s">
        <v>190</v>
      </c>
      <c r="J10332" t="str">
        <f t="shared" si="322"/>
        <v>1535SkogOrganisk jordLauvskogLav</v>
      </c>
      <c r="K10332" s="111">
        <v>1.1144075558526714</v>
      </c>
      <c r="L10332" s="111">
        <v>0.92784825435236762</v>
      </c>
      <c r="M10332" s="111">
        <v>0.46510463492953991</v>
      </c>
      <c r="N10332" s="112">
        <f t="shared" si="323"/>
        <v>2.5073604451345788</v>
      </c>
    </row>
    <row r="10333" spans="1:14" x14ac:dyDescent="0.25">
      <c r="A10333" s="111" t="s">
        <v>864</v>
      </c>
      <c r="B10333" s="111">
        <f>INDEX(kommuner!C:C,MATCH(_xlfn.NUMBERVALUE(A10333),kommuner!B:B,0))</f>
        <v>1535</v>
      </c>
      <c r="C10333" s="111" t="s">
        <v>127</v>
      </c>
      <c r="D10333" s="111" t="s">
        <v>127</v>
      </c>
      <c r="E10333" s="111" t="s">
        <v>123</v>
      </c>
      <c r="F10333" s="111" t="s">
        <v>185</v>
      </c>
      <c r="G10333" s="111" t="s">
        <v>173</v>
      </c>
      <c r="H10333" s="111" t="s">
        <v>185</v>
      </c>
      <c r="I10333" s="111" t="s">
        <v>173</v>
      </c>
      <c r="J10333" t="str">
        <f t="shared" si="322"/>
        <v>1535SkogOrganisk jordLauvskogMiddels</v>
      </c>
      <c r="K10333" s="111">
        <v>-0.62664468270982987</v>
      </c>
      <c r="L10333" s="111">
        <v>0.92784825435236762</v>
      </c>
      <c r="M10333" s="111">
        <v>0.46510463492953991</v>
      </c>
      <c r="N10333" s="112">
        <f t="shared" si="323"/>
        <v>0.76630820657207765</v>
      </c>
    </row>
    <row r="10334" spans="1:14" x14ac:dyDescent="0.25">
      <c r="A10334" s="111" t="s">
        <v>864</v>
      </c>
      <c r="B10334" s="111">
        <f>INDEX(kommuner!C:C,MATCH(_xlfn.NUMBERVALUE(A10334),kommuner!B:B,0))</f>
        <v>1535</v>
      </c>
      <c r="C10334" s="111" t="s">
        <v>127</v>
      </c>
      <c r="D10334" s="111" t="s">
        <v>127</v>
      </c>
      <c r="E10334" s="111" t="s">
        <v>123</v>
      </c>
      <c r="F10334" s="111" t="s">
        <v>185</v>
      </c>
      <c r="G10334" s="111" t="s">
        <v>186</v>
      </c>
      <c r="H10334" s="111" t="s">
        <v>185</v>
      </c>
      <c r="I10334" s="111" t="s">
        <v>186</v>
      </c>
      <c r="J10334" t="str">
        <f t="shared" si="322"/>
        <v>1535SkogOrganisk jordLauvskogSærs høy</v>
      </c>
      <c r="K10334" s="111">
        <v>-1.8997279926091779</v>
      </c>
      <c r="L10334" s="111">
        <v>0.92784825435236762</v>
      </c>
      <c r="M10334" s="111">
        <v>0.46510463492953991</v>
      </c>
      <c r="N10334" s="112">
        <f t="shared" si="323"/>
        <v>-0.50677510332727038</v>
      </c>
    </row>
    <row r="10335" spans="1:14" x14ac:dyDescent="0.25">
      <c r="A10335" s="111" t="s">
        <v>864</v>
      </c>
      <c r="B10335" s="111">
        <f>INDEX(kommuner!C:C,MATCH(_xlfn.NUMBERVALUE(A10335),kommuner!B:B,0))</f>
        <v>1535</v>
      </c>
      <c r="C10335" s="111" t="s">
        <v>83</v>
      </c>
      <c r="D10335" s="111" t="s">
        <v>83</v>
      </c>
      <c r="E10335" s="111" t="s">
        <v>126</v>
      </c>
      <c r="F10335" s="111" t="s">
        <v>139</v>
      </c>
      <c r="G10335" s="111" t="s">
        <v>139</v>
      </c>
      <c r="H10335" s="111" t="s">
        <v>139</v>
      </c>
      <c r="I10335" s="111" t="s">
        <v>139</v>
      </c>
      <c r="J10335" t="str">
        <f t="shared" si="322"/>
        <v>1535Utbygd arealMineraljord</v>
      </c>
      <c r="K10335" s="111">
        <v>-0.30524336409547759</v>
      </c>
      <c r="L10335" s="111">
        <v>0</v>
      </c>
      <c r="M10335" s="111">
        <v>1.303047089454229E-2</v>
      </c>
      <c r="N10335" s="112">
        <f t="shared" si="323"/>
        <v>-0.2922128932009353</v>
      </c>
    </row>
    <row r="10336" spans="1:14" x14ac:dyDescent="0.25">
      <c r="A10336" s="111" t="s">
        <v>864</v>
      </c>
      <c r="B10336" s="111">
        <f>INDEX(kommuner!C:C,MATCH(_xlfn.NUMBERVALUE(A10336),kommuner!B:B,0))</f>
        <v>1535</v>
      </c>
      <c r="C10336" s="111" t="s">
        <v>83</v>
      </c>
      <c r="D10336" s="111" t="s">
        <v>83</v>
      </c>
      <c r="E10336" s="111" t="s">
        <v>123</v>
      </c>
      <c r="F10336" s="111" t="s">
        <v>139</v>
      </c>
      <c r="G10336" s="111" t="s">
        <v>139</v>
      </c>
      <c r="H10336" s="111" t="s">
        <v>139</v>
      </c>
      <c r="I10336" s="111" t="s">
        <v>139</v>
      </c>
      <c r="J10336" t="str">
        <f t="shared" si="322"/>
        <v>1535Utbygd arealOrganisk jord</v>
      </c>
      <c r="K10336" s="111">
        <v>29.011421395201612</v>
      </c>
      <c r="L10336" s="111">
        <v>0</v>
      </c>
      <c r="M10336" s="111">
        <v>1.303047089454229E-2</v>
      </c>
      <c r="N10336" s="112">
        <f t="shared" si="323"/>
        <v>29.024451866096154</v>
      </c>
    </row>
    <row r="10337" spans="1:14" x14ac:dyDescent="0.25">
      <c r="A10337" s="111" t="s">
        <v>864</v>
      </c>
      <c r="B10337" s="111">
        <f>INDEX(kommuner!C:C,MATCH(_xlfn.NUMBERVALUE(A10337),kommuner!B:B,0))</f>
        <v>1535</v>
      </c>
      <c r="C10337" s="111" t="s">
        <v>181</v>
      </c>
      <c r="D10337" s="111" t="s">
        <v>181</v>
      </c>
      <c r="E10337" s="111" t="s">
        <v>123</v>
      </c>
      <c r="F10337" s="111" t="s">
        <v>139</v>
      </c>
      <c r="G10337" s="111" t="s">
        <v>139</v>
      </c>
      <c r="H10337" s="111" t="s">
        <v>139</v>
      </c>
      <c r="I10337" s="111" t="s">
        <v>139</v>
      </c>
      <c r="J10337" t="str">
        <f t="shared" si="322"/>
        <v>1535Vann og myrOrganisk jord</v>
      </c>
      <c r="K10337" s="111">
        <v>-0.29766799726667431</v>
      </c>
      <c r="L10337" s="111">
        <v>0</v>
      </c>
      <c r="M10337" s="111">
        <v>0</v>
      </c>
      <c r="N10337" s="112">
        <f t="shared" si="323"/>
        <v>-0.29766799726667431</v>
      </c>
    </row>
    <row r="10338" spans="1:14" x14ac:dyDescent="0.25">
      <c r="A10338" s="111" t="s">
        <v>865</v>
      </c>
      <c r="B10338" s="111">
        <f>INDEX(kommuner!C:C,MATCH(_xlfn.NUMBERVALUE(A10338),kommuner!B:B,0))</f>
        <v>1539</v>
      </c>
      <c r="C10338" s="111" t="s">
        <v>82</v>
      </c>
      <c r="D10338" s="111" t="s">
        <v>82</v>
      </c>
      <c r="E10338" s="111" t="s">
        <v>126</v>
      </c>
      <c r="F10338" s="111" t="s">
        <v>139</v>
      </c>
      <c r="G10338" s="111" t="s">
        <v>139</v>
      </c>
      <c r="H10338" s="111" t="s">
        <v>139</v>
      </c>
      <c r="I10338" s="111" t="s">
        <v>139</v>
      </c>
      <c r="J10338" t="str">
        <f t="shared" si="322"/>
        <v>1539Annen utmarkMineraljord</v>
      </c>
      <c r="K10338" s="111">
        <v>-7.1122377479755403E-2</v>
      </c>
      <c r="L10338" s="111">
        <v>0</v>
      </c>
      <c r="M10338" s="111">
        <v>0</v>
      </c>
      <c r="N10338" s="112">
        <f t="shared" si="323"/>
        <v>-7.1122377479755403E-2</v>
      </c>
    </row>
    <row r="10339" spans="1:14" x14ac:dyDescent="0.25">
      <c r="A10339" s="111" t="s">
        <v>865</v>
      </c>
      <c r="B10339" s="111">
        <f>INDEX(kommuner!C:C,MATCH(_xlfn.NUMBERVALUE(A10339),kommuner!B:B,0))</f>
        <v>1539</v>
      </c>
      <c r="C10339" s="111" t="s">
        <v>121</v>
      </c>
      <c r="D10339" s="111" t="s">
        <v>121</v>
      </c>
      <c r="E10339" s="111" t="s">
        <v>126</v>
      </c>
      <c r="F10339" s="111" t="s">
        <v>139</v>
      </c>
      <c r="G10339" s="111" t="s">
        <v>139</v>
      </c>
      <c r="H10339" s="111" t="s">
        <v>139</v>
      </c>
      <c r="I10339" s="111" t="s">
        <v>139</v>
      </c>
      <c r="J10339" t="str">
        <f t="shared" si="322"/>
        <v>1539BeiteMineraljord</v>
      </c>
      <c r="K10339" s="111">
        <v>-0.96338340838695502</v>
      </c>
      <c r="L10339" s="111">
        <v>0</v>
      </c>
      <c r="M10339" s="111">
        <v>1.2448711246839999E-7</v>
      </c>
      <c r="N10339" s="112">
        <f t="shared" si="323"/>
        <v>-0.96338328389984251</v>
      </c>
    </row>
    <row r="10340" spans="1:14" x14ac:dyDescent="0.25">
      <c r="A10340" s="111" t="s">
        <v>865</v>
      </c>
      <c r="B10340" s="111">
        <f>INDEX(kommuner!C:C,MATCH(_xlfn.NUMBERVALUE(A10340),kommuner!B:B,0))</f>
        <v>1539</v>
      </c>
      <c r="C10340" s="111" t="s">
        <v>121</v>
      </c>
      <c r="D10340" s="111" t="s">
        <v>121</v>
      </c>
      <c r="E10340" s="111" t="s">
        <v>123</v>
      </c>
      <c r="F10340" s="111" t="s">
        <v>139</v>
      </c>
      <c r="G10340" s="111" t="s">
        <v>139</v>
      </c>
      <c r="H10340" s="111" t="s">
        <v>139</v>
      </c>
      <c r="I10340" s="111" t="s">
        <v>139</v>
      </c>
      <c r="J10340" t="str">
        <f t="shared" si="322"/>
        <v>1539BeiteOrganisk jord</v>
      </c>
      <c r="K10340" s="111">
        <v>12.077525935985037</v>
      </c>
      <c r="L10340" s="111">
        <v>1.6412500000000001</v>
      </c>
      <c r="M10340" s="111">
        <v>0</v>
      </c>
      <c r="N10340" s="112">
        <f t="shared" si="323"/>
        <v>13.718775935985036</v>
      </c>
    </row>
    <row r="10341" spans="1:14" x14ac:dyDescent="0.25">
      <c r="A10341" s="111" t="s">
        <v>865</v>
      </c>
      <c r="B10341" s="111">
        <f>INDEX(kommuner!C:C,MATCH(_xlfn.NUMBERVALUE(A10341),kommuner!B:B,0))</f>
        <v>1539</v>
      </c>
      <c r="C10341" s="111" t="s">
        <v>84</v>
      </c>
      <c r="D10341" s="111" t="s">
        <v>84</v>
      </c>
      <c r="E10341" s="111" t="s">
        <v>126</v>
      </c>
      <c r="F10341" s="111" t="s">
        <v>139</v>
      </c>
      <c r="G10341" s="111" t="s">
        <v>139</v>
      </c>
      <c r="H10341" s="111" t="s">
        <v>139</v>
      </c>
      <c r="I10341" s="111" t="s">
        <v>139</v>
      </c>
      <c r="J10341" t="str">
        <f t="shared" si="322"/>
        <v>1539Dyrket markMineraljord</v>
      </c>
      <c r="K10341" s="111">
        <v>-0.19151115197201224</v>
      </c>
      <c r="L10341" s="111">
        <v>0</v>
      </c>
      <c r="M10341" s="111">
        <v>0</v>
      </c>
      <c r="N10341" s="112">
        <f t="shared" si="323"/>
        <v>-0.19151115197201224</v>
      </c>
    </row>
    <row r="10342" spans="1:14" x14ac:dyDescent="0.25">
      <c r="A10342" s="111" t="s">
        <v>865</v>
      </c>
      <c r="B10342" s="111">
        <f>INDEX(kommuner!C:C,MATCH(_xlfn.NUMBERVALUE(A10342),kommuner!B:B,0))</f>
        <v>1539</v>
      </c>
      <c r="C10342" s="111" t="s">
        <v>84</v>
      </c>
      <c r="D10342" s="111" t="s">
        <v>84</v>
      </c>
      <c r="E10342" s="111" t="s">
        <v>123</v>
      </c>
      <c r="F10342" s="111" t="s">
        <v>139</v>
      </c>
      <c r="G10342" s="111" t="s">
        <v>139</v>
      </c>
      <c r="H10342" s="111" t="s">
        <v>139</v>
      </c>
      <c r="I10342" s="111" t="s">
        <v>139</v>
      </c>
      <c r="J10342" t="str">
        <f t="shared" si="322"/>
        <v>1539Dyrket markOrganisk jord</v>
      </c>
      <c r="K10342" s="111">
        <v>28.726149366675592</v>
      </c>
      <c r="L10342" s="111">
        <v>1.45625</v>
      </c>
      <c r="M10342" s="111">
        <v>0</v>
      </c>
      <c r="N10342" s="112">
        <f t="shared" si="323"/>
        <v>30.182399366675593</v>
      </c>
    </row>
    <row r="10343" spans="1:14" x14ac:dyDescent="0.25">
      <c r="A10343" s="111" t="s">
        <v>865</v>
      </c>
      <c r="B10343" s="111">
        <f>INDEX(kommuner!C:C,MATCH(_xlfn.NUMBERVALUE(A10343),kommuner!B:B,0))</f>
        <v>1539</v>
      </c>
      <c r="C10343" s="111" t="s">
        <v>127</v>
      </c>
      <c r="D10343" s="111" t="s">
        <v>127</v>
      </c>
      <c r="E10343" s="111" t="s">
        <v>126</v>
      </c>
      <c r="F10343" s="111" t="s">
        <v>172</v>
      </c>
      <c r="G10343" s="111" t="s">
        <v>180</v>
      </c>
      <c r="H10343" s="111" t="s">
        <v>172</v>
      </c>
      <c r="I10343" s="111" t="s">
        <v>180</v>
      </c>
      <c r="J10343" t="str">
        <f t="shared" si="322"/>
        <v>1539SkogMineraljordBarskogHøy</v>
      </c>
      <c r="K10343" s="111">
        <v>-6.422849649670499</v>
      </c>
      <c r="L10343" s="111">
        <v>0.85306406685236758</v>
      </c>
      <c r="M10343" s="111">
        <v>6.4056614999681585E-2</v>
      </c>
      <c r="N10343" s="112">
        <f t="shared" si="323"/>
        <v>-5.5057289678184498</v>
      </c>
    </row>
    <row r="10344" spans="1:14" x14ac:dyDescent="0.25">
      <c r="A10344" s="111" t="s">
        <v>865</v>
      </c>
      <c r="B10344" s="111">
        <f>INDEX(kommuner!C:C,MATCH(_xlfn.NUMBERVALUE(A10344),kommuner!B:B,0))</f>
        <v>1539</v>
      </c>
      <c r="C10344" s="111" t="s">
        <v>127</v>
      </c>
      <c r="D10344" s="111" t="s">
        <v>127</v>
      </c>
      <c r="E10344" s="111" t="s">
        <v>126</v>
      </c>
      <c r="F10344" s="111" t="s">
        <v>172</v>
      </c>
      <c r="G10344" s="111" t="s">
        <v>167</v>
      </c>
      <c r="H10344" s="111" t="s">
        <v>172</v>
      </c>
      <c r="I10344" s="111" t="s">
        <v>167</v>
      </c>
      <c r="J10344" t="str">
        <f t="shared" si="322"/>
        <v>1539SkogMineraljordBarskogImpediment</v>
      </c>
      <c r="K10344" s="111">
        <v>-0.94873102042732593</v>
      </c>
      <c r="L10344" s="111">
        <v>0.85306406685236758</v>
      </c>
      <c r="M10344" s="111">
        <v>6.3979989500968365E-2</v>
      </c>
      <c r="N10344" s="112">
        <f t="shared" si="323"/>
        <v>-3.1686964073989993E-2</v>
      </c>
    </row>
    <row r="10345" spans="1:14" x14ac:dyDescent="0.25">
      <c r="A10345" s="111" t="s">
        <v>865</v>
      </c>
      <c r="B10345" s="111">
        <f>INDEX(kommuner!C:C,MATCH(_xlfn.NUMBERVALUE(A10345),kommuner!B:B,0))</f>
        <v>1539</v>
      </c>
      <c r="C10345" s="111" t="s">
        <v>127</v>
      </c>
      <c r="D10345" s="111" t="s">
        <v>127</v>
      </c>
      <c r="E10345" s="111" t="s">
        <v>126</v>
      </c>
      <c r="F10345" s="111" t="s">
        <v>172</v>
      </c>
      <c r="G10345" s="111" t="s">
        <v>190</v>
      </c>
      <c r="H10345" s="111" t="s">
        <v>172</v>
      </c>
      <c r="I10345" s="111" t="s">
        <v>190</v>
      </c>
      <c r="J10345" t="str">
        <f t="shared" si="322"/>
        <v>1539SkogMineraljordBarskogLav</v>
      </c>
      <c r="K10345" s="111">
        <v>-0.862084627791601</v>
      </c>
      <c r="L10345" s="111">
        <v>0.85306406685236758</v>
      </c>
      <c r="M10345" s="111">
        <v>6.3979989500968365E-2</v>
      </c>
      <c r="N10345" s="112">
        <f t="shared" si="323"/>
        <v>5.4959428561734941E-2</v>
      </c>
    </row>
    <row r="10346" spans="1:14" x14ac:dyDescent="0.25">
      <c r="A10346" s="111" t="s">
        <v>865</v>
      </c>
      <c r="B10346" s="111">
        <f>INDEX(kommuner!C:C,MATCH(_xlfn.NUMBERVALUE(A10346),kommuner!B:B,0))</f>
        <v>1539</v>
      </c>
      <c r="C10346" s="111" t="s">
        <v>127</v>
      </c>
      <c r="D10346" s="111" t="s">
        <v>127</v>
      </c>
      <c r="E10346" s="111" t="s">
        <v>126</v>
      </c>
      <c r="F10346" s="111" t="s">
        <v>172</v>
      </c>
      <c r="G10346" s="111" t="s">
        <v>173</v>
      </c>
      <c r="H10346" s="111" t="s">
        <v>172</v>
      </c>
      <c r="I10346" s="111" t="s">
        <v>173</v>
      </c>
      <c r="J10346" t="str">
        <f t="shared" si="322"/>
        <v>1539SkogMineraljordBarskogMiddels</v>
      </c>
      <c r="K10346" s="111">
        <v>-3.6406993276041288</v>
      </c>
      <c r="L10346" s="111">
        <v>0.85306406685236758</v>
      </c>
      <c r="M10346" s="111">
        <v>6.4056614999681585E-2</v>
      </c>
      <c r="N10346" s="112">
        <f t="shared" si="323"/>
        <v>-2.7235786457520796</v>
      </c>
    </row>
    <row r="10347" spans="1:14" x14ac:dyDescent="0.25">
      <c r="A10347" s="111" t="s">
        <v>865</v>
      </c>
      <c r="B10347" s="111">
        <f>INDEX(kommuner!C:C,MATCH(_xlfn.NUMBERVALUE(A10347),kommuner!B:B,0))</f>
        <v>1539</v>
      </c>
      <c r="C10347" s="111" t="s">
        <v>127</v>
      </c>
      <c r="D10347" s="111" t="s">
        <v>127</v>
      </c>
      <c r="E10347" s="111" t="s">
        <v>126</v>
      </c>
      <c r="F10347" s="111" t="s">
        <v>172</v>
      </c>
      <c r="G10347" s="111" t="s">
        <v>186</v>
      </c>
      <c r="H10347" s="111" t="s">
        <v>172</v>
      </c>
      <c r="I10347" s="111" t="s">
        <v>186</v>
      </c>
      <c r="J10347" t="str">
        <f t="shared" si="322"/>
        <v>1539SkogMineraljordBarskogSærs høy</v>
      </c>
      <c r="K10347" s="111">
        <v>0.12072674540874306</v>
      </c>
      <c r="L10347" s="111">
        <v>0.85306406685236758</v>
      </c>
      <c r="M10347" s="111">
        <v>6.4056614999681585E-2</v>
      </c>
      <c r="N10347" s="112">
        <f t="shared" si="323"/>
        <v>1.0378474272607923</v>
      </c>
    </row>
    <row r="10348" spans="1:14" x14ac:dyDescent="0.25">
      <c r="A10348" s="111" t="s">
        <v>865</v>
      </c>
      <c r="B10348" s="111">
        <f>INDEX(kommuner!C:C,MATCH(_xlfn.NUMBERVALUE(A10348),kommuner!B:B,0))</f>
        <v>1539</v>
      </c>
      <c r="C10348" s="111" t="s">
        <v>127</v>
      </c>
      <c r="D10348" s="111" t="s">
        <v>127</v>
      </c>
      <c r="E10348" s="111" t="s">
        <v>126</v>
      </c>
      <c r="F10348" s="111" t="s">
        <v>179</v>
      </c>
      <c r="G10348" s="111" t="s">
        <v>180</v>
      </c>
      <c r="H10348" s="111" t="s">
        <v>179</v>
      </c>
      <c r="I10348" s="111" t="s">
        <v>180</v>
      </c>
      <c r="J10348" t="str">
        <f t="shared" si="322"/>
        <v>1539SkogMineraljordBlandingsskogHøy</v>
      </c>
      <c r="K10348" s="111">
        <v>-7.1939050909469406</v>
      </c>
      <c r="L10348" s="111">
        <v>0.85306406685236758</v>
      </c>
      <c r="M10348" s="111">
        <v>6.3979989500968365E-2</v>
      </c>
      <c r="N10348" s="112">
        <f t="shared" si="323"/>
        <v>-6.2768610345936047</v>
      </c>
    </row>
    <row r="10349" spans="1:14" x14ac:dyDescent="0.25">
      <c r="A10349" s="111" t="s">
        <v>865</v>
      </c>
      <c r="B10349" s="111">
        <f>INDEX(kommuner!C:C,MATCH(_xlfn.NUMBERVALUE(A10349),kommuner!B:B,0))</f>
        <v>1539</v>
      </c>
      <c r="C10349" s="111" t="s">
        <v>127</v>
      </c>
      <c r="D10349" s="111" t="s">
        <v>127</v>
      </c>
      <c r="E10349" s="111" t="s">
        <v>126</v>
      </c>
      <c r="F10349" s="111" t="s">
        <v>179</v>
      </c>
      <c r="G10349" s="111" t="s">
        <v>167</v>
      </c>
      <c r="H10349" s="111" t="s">
        <v>179</v>
      </c>
      <c r="I10349" s="111" t="s">
        <v>167</v>
      </c>
      <c r="J10349" t="str">
        <f t="shared" si="322"/>
        <v>1539SkogMineraljordBlandingsskogImpediment</v>
      </c>
      <c r="K10349" s="111">
        <v>-1.0519587113170448</v>
      </c>
      <c r="L10349" s="111">
        <v>0.85306406685236758</v>
      </c>
      <c r="M10349" s="111">
        <v>6.3979989500968365E-2</v>
      </c>
      <c r="N10349" s="112">
        <f t="shared" si="323"/>
        <v>-0.13491465496370883</v>
      </c>
    </row>
    <row r="10350" spans="1:14" x14ac:dyDescent="0.25">
      <c r="A10350" s="111" t="s">
        <v>865</v>
      </c>
      <c r="B10350" s="111">
        <f>INDEX(kommuner!C:C,MATCH(_xlfn.NUMBERVALUE(A10350),kommuner!B:B,0))</f>
        <v>1539</v>
      </c>
      <c r="C10350" s="111" t="s">
        <v>127</v>
      </c>
      <c r="D10350" s="111" t="s">
        <v>127</v>
      </c>
      <c r="E10350" s="111" t="s">
        <v>126</v>
      </c>
      <c r="F10350" s="111" t="s">
        <v>179</v>
      </c>
      <c r="G10350" s="111" t="s">
        <v>190</v>
      </c>
      <c r="H10350" s="111" t="s">
        <v>179</v>
      </c>
      <c r="I10350" s="111" t="s">
        <v>190</v>
      </c>
      <c r="J10350" t="str">
        <f t="shared" si="322"/>
        <v>1539SkogMineraljordBlandingsskogLav</v>
      </c>
      <c r="K10350" s="111">
        <v>-1.7812179955424279</v>
      </c>
      <c r="L10350" s="111">
        <v>0.85306406685236758</v>
      </c>
      <c r="M10350" s="111">
        <v>6.3979989500968365E-2</v>
      </c>
      <c r="N10350" s="112">
        <f t="shared" si="323"/>
        <v>-0.86417393918909191</v>
      </c>
    </row>
    <row r="10351" spans="1:14" x14ac:dyDescent="0.25">
      <c r="A10351" s="111" t="s">
        <v>865</v>
      </c>
      <c r="B10351" s="111">
        <f>INDEX(kommuner!C:C,MATCH(_xlfn.NUMBERVALUE(A10351),kommuner!B:B,0))</f>
        <v>1539</v>
      </c>
      <c r="C10351" s="111" t="s">
        <v>127</v>
      </c>
      <c r="D10351" s="111" t="s">
        <v>127</v>
      </c>
      <c r="E10351" s="111" t="s">
        <v>126</v>
      </c>
      <c r="F10351" s="111" t="s">
        <v>179</v>
      </c>
      <c r="G10351" s="111" t="s">
        <v>173</v>
      </c>
      <c r="H10351" s="111" t="s">
        <v>179</v>
      </c>
      <c r="I10351" s="111" t="s">
        <v>173</v>
      </c>
      <c r="J10351" t="str">
        <f t="shared" si="322"/>
        <v>1539SkogMineraljordBlandingsskogMiddels</v>
      </c>
      <c r="K10351" s="111">
        <v>-3.4741824145851954</v>
      </c>
      <c r="L10351" s="111">
        <v>0.85306406685236758</v>
      </c>
      <c r="M10351" s="111">
        <v>6.3979989500968365E-2</v>
      </c>
      <c r="N10351" s="112">
        <f t="shared" si="323"/>
        <v>-2.5571383582318594</v>
      </c>
    </row>
    <row r="10352" spans="1:14" x14ac:dyDescent="0.25">
      <c r="A10352" s="111" t="s">
        <v>865</v>
      </c>
      <c r="B10352" s="111">
        <f>INDEX(kommuner!C:C,MATCH(_xlfn.NUMBERVALUE(A10352),kommuner!B:B,0))</f>
        <v>1539</v>
      </c>
      <c r="C10352" s="111" t="s">
        <v>127</v>
      </c>
      <c r="D10352" s="111" t="s">
        <v>127</v>
      </c>
      <c r="E10352" s="111" t="s">
        <v>126</v>
      </c>
      <c r="F10352" s="111" t="s">
        <v>179</v>
      </c>
      <c r="G10352" s="111" t="s">
        <v>186</v>
      </c>
      <c r="H10352" s="111" t="s">
        <v>179</v>
      </c>
      <c r="I10352" s="111" t="s">
        <v>186</v>
      </c>
      <c r="J10352" t="str">
        <f t="shared" si="322"/>
        <v>1539SkogMineraljordBlandingsskogSærs høy</v>
      </c>
      <c r="K10352" s="111">
        <v>-2.9395925245326562</v>
      </c>
      <c r="L10352" s="111">
        <v>0.85306406685236758</v>
      </c>
      <c r="M10352" s="111">
        <v>6.3979989500968365E-2</v>
      </c>
      <c r="N10352" s="112">
        <f t="shared" si="323"/>
        <v>-2.0225484681793202</v>
      </c>
    </row>
    <row r="10353" spans="1:14" x14ac:dyDescent="0.25">
      <c r="A10353" s="111" t="s">
        <v>865</v>
      </c>
      <c r="B10353" s="111">
        <f>INDEX(kommuner!C:C,MATCH(_xlfn.NUMBERVALUE(A10353),kommuner!B:B,0))</f>
        <v>1539</v>
      </c>
      <c r="C10353" s="111" t="s">
        <v>127</v>
      </c>
      <c r="D10353" s="111" t="s">
        <v>127</v>
      </c>
      <c r="E10353" s="111" t="s">
        <v>126</v>
      </c>
      <c r="F10353" s="111" t="s">
        <v>185</v>
      </c>
      <c r="G10353" s="111" t="s">
        <v>180</v>
      </c>
      <c r="H10353" s="111" t="s">
        <v>185</v>
      </c>
      <c r="I10353" s="111" t="s">
        <v>180</v>
      </c>
      <c r="J10353" t="str">
        <f t="shared" si="322"/>
        <v>1539SkogMineraljordLauvskogHøy</v>
      </c>
      <c r="K10353" s="111">
        <v>-3.9961118073383664</v>
      </c>
      <c r="L10353" s="111">
        <v>0.85306406685236758</v>
      </c>
      <c r="M10353" s="111">
        <v>6.3979989500968365E-2</v>
      </c>
      <c r="N10353" s="112">
        <f t="shared" si="323"/>
        <v>-3.0790677509850304</v>
      </c>
    </row>
    <row r="10354" spans="1:14" x14ac:dyDescent="0.25">
      <c r="A10354" s="111" t="s">
        <v>865</v>
      </c>
      <c r="B10354" s="111">
        <f>INDEX(kommuner!C:C,MATCH(_xlfn.NUMBERVALUE(A10354),kommuner!B:B,0))</f>
        <v>1539</v>
      </c>
      <c r="C10354" s="111" t="s">
        <v>127</v>
      </c>
      <c r="D10354" s="111" t="s">
        <v>127</v>
      </c>
      <c r="E10354" s="111" t="s">
        <v>126</v>
      </c>
      <c r="F10354" s="111" t="s">
        <v>185</v>
      </c>
      <c r="G10354" s="111" t="s">
        <v>167</v>
      </c>
      <c r="H10354" s="111" t="s">
        <v>185</v>
      </c>
      <c r="I10354" s="111" t="s">
        <v>167</v>
      </c>
      <c r="J10354" t="str">
        <f t="shared" si="322"/>
        <v>1539SkogMineraljordLauvskogImpediment</v>
      </c>
      <c r="K10354" s="111">
        <v>-1.0417316356348201</v>
      </c>
      <c r="L10354" s="111">
        <v>0.85306406685236758</v>
      </c>
      <c r="M10354" s="111">
        <v>6.3979989500968365E-2</v>
      </c>
      <c r="N10354" s="112">
        <f t="shared" si="323"/>
        <v>-0.12468757928148413</v>
      </c>
    </row>
    <row r="10355" spans="1:14" x14ac:dyDescent="0.25">
      <c r="A10355" s="111" t="s">
        <v>865</v>
      </c>
      <c r="B10355" s="111">
        <f>INDEX(kommuner!C:C,MATCH(_xlfn.NUMBERVALUE(A10355),kommuner!B:B,0))</f>
        <v>1539</v>
      </c>
      <c r="C10355" s="111" t="s">
        <v>127</v>
      </c>
      <c r="D10355" s="111" t="s">
        <v>127</v>
      </c>
      <c r="E10355" s="111" t="s">
        <v>126</v>
      </c>
      <c r="F10355" s="111" t="s">
        <v>185</v>
      </c>
      <c r="G10355" s="111" t="s">
        <v>190</v>
      </c>
      <c r="H10355" s="111" t="s">
        <v>185</v>
      </c>
      <c r="I10355" s="111" t="s">
        <v>190</v>
      </c>
      <c r="J10355" t="str">
        <f t="shared" si="322"/>
        <v>1539SkogMineraljordLauvskogLav</v>
      </c>
      <c r="K10355" s="111">
        <v>-8.9748170935426599E-2</v>
      </c>
      <c r="L10355" s="111">
        <v>0.85306406685236758</v>
      </c>
      <c r="M10355" s="111">
        <v>6.3979989500968365E-2</v>
      </c>
      <c r="N10355" s="112">
        <f t="shared" si="323"/>
        <v>0.82729588541790933</v>
      </c>
    </row>
    <row r="10356" spans="1:14" x14ac:dyDescent="0.25">
      <c r="A10356" s="111" t="s">
        <v>865</v>
      </c>
      <c r="B10356" s="111">
        <f>INDEX(kommuner!C:C,MATCH(_xlfn.NUMBERVALUE(A10356),kommuner!B:B,0))</f>
        <v>1539</v>
      </c>
      <c r="C10356" s="111" t="s">
        <v>127</v>
      </c>
      <c r="D10356" s="111" t="s">
        <v>127</v>
      </c>
      <c r="E10356" s="111" t="s">
        <v>126</v>
      </c>
      <c r="F10356" s="111" t="s">
        <v>185</v>
      </c>
      <c r="G10356" s="111" t="s">
        <v>173</v>
      </c>
      <c r="H10356" s="111" t="s">
        <v>185</v>
      </c>
      <c r="I10356" s="111" t="s">
        <v>173</v>
      </c>
      <c r="J10356" t="str">
        <f t="shared" si="322"/>
        <v>1539SkogMineraljordLauvskogMiddels</v>
      </c>
      <c r="K10356" s="111">
        <v>-2.4407766010203638</v>
      </c>
      <c r="L10356" s="111">
        <v>0.85306406685236758</v>
      </c>
      <c r="M10356" s="111">
        <v>6.3979989500968365E-2</v>
      </c>
      <c r="N10356" s="112">
        <f t="shared" si="323"/>
        <v>-1.523732544667028</v>
      </c>
    </row>
    <row r="10357" spans="1:14" x14ac:dyDescent="0.25">
      <c r="A10357" s="111" t="s">
        <v>865</v>
      </c>
      <c r="B10357" s="111">
        <f>INDEX(kommuner!C:C,MATCH(_xlfn.NUMBERVALUE(A10357),kommuner!B:B,0))</f>
        <v>1539</v>
      </c>
      <c r="C10357" s="111" t="s">
        <v>127</v>
      </c>
      <c r="D10357" s="111" t="s">
        <v>127</v>
      </c>
      <c r="E10357" s="111" t="s">
        <v>126</v>
      </c>
      <c r="F10357" s="111" t="s">
        <v>185</v>
      </c>
      <c r="G10357" s="111" t="s">
        <v>186</v>
      </c>
      <c r="H10357" s="111" t="s">
        <v>185</v>
      </c>
      <c r="I10357" s="111" t="s">
        <v>186</v>
      </c>
      <c r="J10357" t="str">
        <f t="shared" si="322"/>
        <v>1539SkogMineraljordLauvskogSærs høy</v>
      </c>
      <c r="K10357" s="111">
        <v>-3.6560473259425113</v>
      </c>
      <c r="L10357" s="111">
        <v>0.85306406685236758</v>
      </c>
      <c r="M10357" s="111">
        <v>6.3979989500968365E-2</v>
      </c>
      <c r="N10357" s="112">
        <f t="shared" si="323"/>
        <v>-2.7390032695891753</v>
      </c>
    </row>
    <row r="10358" spans="1:14" x14ac:dyDescent="0.25">
      <c r="A10358" s="111" t="s">
        <v>865</v>
      </c>
      <c r="B10358" s="111">
        <f>INDEX(kommuner!C:C,MATCH(_xlfn.NUMBERVALUE(A10358),kommuner!B:B,0))</f>
        <v>1539</v>
      </c>
      <c r="C10358" s="111" t="s">
        <v>127</v>
      </c>
      <c r="D10358" s="111" t="s">
        <v>127</v>
      </c>
      <c r="E10358" s="111" t="s">
        <v>123</v>
      </c>
      <c r="F10358" s="111" t="s">
        <v>172</v>
      </c>
      <c r="G10358" s="111" t="s">
        <v>180</v>
      </c>
      <c r="H10358" s="111" t="s">
        <v>172</v>
      </c>
      <c r="I10358" s="111" t="s">
        <v>180</v>
      </c>
      <c r="J10358" t="str">
        <f t="shared" si="322"/>
        <v>1539SkogOrganisk jordBarskogHøy</v>
      </c>
      <c r="K10358" s="111">
        <v>-2.5184559031994138</v>
      </c>
      <c r="L10358" s="111">
        <v>0.92784825435236762</v>
      </c>
      <c r="M10358" s="111">
        <v>0.46518126042825314</v>
      </c>
      <c r="N10358" s="112">
        <f t="shared" si="323"/>
        <v>-1.1254263884187932</v>
      </c>
    </row>
    <row r="10359" spans="1:14" x14ac:dyDescent="0.25">
      <c r="A10359" s="111" t="s">
        <v>865</v>
      </c>
      <c r="B10359" s="111">
        <f>INDEX(kommuner!C:C,MATCH(_xlfn.NUMBERVALUE(A10359),kommuner!B:B,0))</f>
        <v>1539</v>
      </c>
      <c r="C10359" s="111" t="s">
        <v>127</v>
      </c>
      <c r="D10359" s="111" t="s">
        <v>127</v>
      </c>
      <c r="E10359" s="111" t="s">
        <v>123</v>
      </c>
      <c r="F10359" s="111" t="s">
        <v>172</v>
      </c>
      <c r="G10359" s="111" t="s">
        <v>167</v>
      </c>
      <c r="H10359" s="111" t="s">
        <v>172</v>
      </c>
      <c r="I10359" s="111" t="s">
        <v>167</v>
      </c>
      <c r="J10359" t="str">
        <f t="shared" si="322"/>
        <v>1539SkogOrganisk jordBarskogImpediment</v>
      </c>
      <c r="K10359" s="111">
        <v>-0.17137422385314094</v>
      </c>
      <c r="L10359" s="111">
        <v>0.92784825435236762</v>
      </c>
      <c r="M10359" s="111">
        <v>0.46510463492953991</v>
      </c>
      <c r="N10359" s="112">
        <f t="shared" si="323"/>
        <v>1.2215786654287666</v>
      </c>
    </row>
    <row r="10360" spans="1:14" x14ac:dyDescent="0.25">
      <c r="A10360" s="111" t="s">
        <v>865</v>
      </c>
      <c r="B10360" s="111">
        <f>INDEX(kommuner!C:C,MATCH(_xlfn.NUMBERVALUE(A10360),kommuner!B:B,0))</f>
        <v>1539</v>
      </c>
      <c r="C10360" s="111" t="s">
        <v>127</v>
      </c>
      <c r="D10360" s="111" t="s">
        <v>127</v>
      </c>
      <c r="E10360" s="111" t="s">
        <v>123</v>
      </c>
      <c r="F10360" s="111" t="s">
        <v>172</v>
      </c>
      <c r="G10360" s="111" t="s">
        <v>190</v>
      </c>
      <c r="H10360" s="111" t="s">
        <v>172</v>
      </c>
      <c r="I10360" s="111" t="s">
        <v>190</v>
      </c>
      <c r="J10360" t="str">
        <f t="shared" si="322"/>
        <v>1539SkogOrganisk jordBarskogLav</v>
      </c>
      <c r="K10360" s="111">
        <v>-0.50666953101693391</v>
      </c>
      <c r="L10360" s="111">
        <v>0.92784825435236762</v>
      </c>
      <c r="M10360" s="111">
        <v>0.46510463492953991</v>
      </c>
      <c r="N10360" s="112">
        <f t="shared" si="323"/>
        <v>0.88628335826497362</v>
      </c>
    </row>
    <row r="10361" spans="1:14" x14ac:dyDescent="0.25">
      <c r="A10361" s="111" t="s">
        <v>865</v>
      </c>
      <c r="B10361" s="111">
        <f>INDEX(kommuner!C:C,MATCH(_xlfn.NUMBERVALUE(A10361),kommuner!B:B,0))</f>
        <v>1539</v>
      </c>
      <c r="C10361" s="111" t="s">
        <v>127</v>
      </c>
      <c r="D10361" s="111" t="s">
        <v>127</v>
      </c>
      <c r="E10361" s="111" t="s">
        <v>123</v>
      </c>
      <c r="F10361" s="111" t="s">
        <v>172</v>
      </c>
      <c r="G10361" s="111" t="s">
        <v>173</v>
      </c>
      <c r="H10361" s="111" t="s">
        <v>172</v>
      </c>
      <c r="I10361" s="111" t="s">
        <v>173</v>
      </c>
      <c r="J10361" t="str">
        <f t="shared" si="322"/>
        <v>1539SkogOrganisk jordBarskogMiddels</v>
      </c>
      <c r="K10361" s="111">
        <v>-1.5571490961494638</v>
      </c>
      <c r="L10361" s="111">
        <v>0.92784825435236762</v>
      </c>
      <c r="M10361" s="111">
        <v>0.46518126042825314</v>
      </c>
      <c r="N10361" s="112">
        <f t="shared" si="323"/>
        <v>-0.16411958136884308</v>
      </c>
    </row>
    <row r="10362" spans="1:14" x14ac:dyDescent="0.25">
      <c r="A10362" s="111" t="s">
        <v>865</v>
      </c>
      <c r="B10362" s="111">
        <f>INDEX(kommuner!C:C,MATCH(_xlfn.NUMBERVALUE(A10362),kommuner!B:B,0))</f>
        <v>1539</v>
      </c>
      <c r="C10362" s="111" t="s">
        <v>127</v>
      </c>
      <c r="D10362" s="111" t="s">
        <v>127</v>
      </c>
      <c r="E10362" s="111" t="s">
        <v>123</v>
      </c>
      <c r="F10362" s="111" t="s">
        <v>172</v>
      </c>
      <c r="G10362" s="111" t="s">
        <v>186</v>
      </c>
      <c r="H10362" s="111" t="s">
        <v>172</v>
      </c>
      <c r="I10362" s="111" t="s">
        <v>186</v>
      </c>
      <c r="J10362" t="str">
        <f t="shared" si="322"/>
        <v>1539SkogOrganisk jordBarskogSærs høy</v>
      </c>
      <c r="K10362" s="111">
        <v>2.5548655235722699</v>
      </c>
      <c r="L10362" s="111">
        <v>0.92784825435236762</v>
      </c>
      <c r="M10362" s="111">
        <v>0.46518126042825314</v>
      </c>
      <c r="N10362" s="112">
        <f t="shared" si="323"/>
        <v>3.9478950383528906</v>
      </c>
    </row>
    <row r="10363" spans="1:14" x14ac:dyDescent="0.25">
      <c r="A10363" s="111" t="s">
        <v>865</v>
      </c>
      <c r="B10363" s="111">
        <f>INDEX(kommuner!C:C,MATCH(_xlfn.NUMBERVALUE(A10363),kommuner!B:B,0))</f>
        <v>1539</v>
      </c>
      <c r="C10363" s="111" t="s">
        <v>127</v>
      </c>
      <c r="D10363" s="111" t="s">
        <v>127</v>
      </c>
      <c r="E10363" s="111" t="s">
        <v>123</v>
      </c>
      <c r="F10363" s="111" t="s">
        <v>179</v>
      </c>
      <c r="G10363" s="111" t="s">
        <v>180</v>
      </c>
      <c r="H10363" s="111" t="s">
        <v>179</v>
      </c>
      <c r="I10363" s="111" t="s">
        <v>180</v>
      </c>
      <c r="J10363" t="str">
        <f t="shared" si="322"/>
        <v>1539SkogOrganisk jordBlandingsskogHøy</v>
      </c>
      <c r="K10363" s="111">
        <v>-5.5554344456832343</v>
      </c>
      <c r="L10363" s="111">
        <v>0.92784825435236762</v>
      </c>
      <c r="M10363" s="111">
        <v>0.46510463492953991</v>
      </c>
      <c r="N10363" s="112">
        <f t="shared" si="323"/>
        <v>-4.1624815564013264</v>
      </c>
    </row>
    <row r="10364" spans="1:14" x14ac:dyDescent="0.25">
      <c r="A10364" s="111" t="s">
        <v>865</v>
      </c>
      <c r="B10364" s="111">
        <f>INDEX(kommuner!C:C,MATCH(_xlfn.NUMBERVALUE(A10364),kommuner!B:B,0))</f>
        <v>1539</v>
      </c>
      <c r="C10364" s="111" t="s">
        <v>127</v>
      </c>
      <c r="D10364" s="111" t="s">
        <v>127</v>
      </c>
      <c r="E10364" s="111" t="s">
        <v>123</v>
      </c>
      <c r="F10364" s="111" t="s">
        <v>179</v>
      </c>
      <c r="G10364" s="111" t="s">
        <v>167</v>
      </c>
      <c r="H10364" s="111" t="s">
        <v>179</v>
      </c>
      <c r="I10364" s="111" t="s">
        <v>167</v>
      </c>
      <c r="J10364" t="str">
        <f t="shared" si="322"/>
        <v>1539SkogOrganisk jordBlandingsskogImpediment</v>
      </c>
      <c r="K10364" s="111">
        <v>-0.28586344175800005</v>
      </c>
      <c r="L10364" s="111">
        <v>0.92784825435236762</v>
      </c>
      <c r="M10364" s="111">
        <v>0.46510463492953991</v>
      </c>
      <c r="N10364" s="112">
        <f t="shared" si="323"/>
        <v>1.1070894475239075</v>
      </c>
    </row>
    <row r="10365" spans="1:14" x14ac:dyDescent="0.25">
      <c r="A10365" s="111" t="s">
        <v>865</v>
      </c>
      <c r="B10365" s="111">
        <f>INDEX(kommuner!C:C,MATCH(_xlfn.NUMBERVALUE(A10365),kommuner!B:B,0))</f>
        <v>1539</v>
      </c>
      <c r="C10365" s="111" t="s">
        <v>127</v>
      </c>
      <c r="D10365" s="111" t="s">
        <v>127</v>
      </c>
      <c r="E10365" s="111" t="s">
        <v>123</v>
      </c>
      <c r="F10365" s="111" t="s">
        <v>179</v>
      </c>
      <c r="G10365" s="111" t="s">
        <v>190</v>
      </c>
      <c r="H10365" s="111" t="s">
        <v>179</v>
      </c>
      <c r="I10365" s="111" t="s">
        <v>190</v>
      </c>
      <c r="J10365" t="str">
        <f t="shared" si="322"/>
        <v>1539SkogOrganisk jordBlandingsskogLav</v>
      </c>
      <c r="K10365" s="111">
        <v>-1.2347339377887629</v>
      </c>
      <c r="L10365" s="111">
        <v>0.92784825435236762</v>
      </c>
      <c r="M10365" s="111">
        <v>0.46510463492953991</v>
      </c>
      <c r="N10365" s="112">
        <f t="shared" si="323"/>
        <v>0.15821895149314458</v>
      </c>
    </row>
    <row r="10366" spans="1:14" x14ac:dyDescent="0.25">
      <c r="A10366" s="111" t="s">
        <v>865</v>
      </c>
      <c r="B10366" s="111">
        <f>INDEX(kommuner!C:C,MATCH(_xlfn.NUMBERVALUE(A10366),kommuner!B:B,0))</f>
        <v>1539</v>
      </c>
      <c r="C10366" s="111" t="s">
        <v>127</v>
      </c>
      <c r="D10366" s="111" t="s">
        <v>127</v>
      </c>
      <c r="E10366" s="111" t="s">
        <v>123</v>
      </c>
      <c r="F10366" s="111" t="s">
        <v>179</v>
      </c>
      <c r="G10366" s="111" t="s">
        <v>173</v>
      </c>
      <c r="H10366" s="111" t="s">
        <v>179</v>
      </c>
      <c r="I10366" s="111" t="s">
        <v>173</v>
      </c>
      <c r="J10366" t="str">
        <f t="shared" si="322"/>
        <v>1539SkogOrganisk jordBlandingsskogMiddels</v>
      </c>
      <c r="K10366" s="111">
        <v>-2.4239591752717748</v>
      </c>
      <c r="L10366" s="111">
        <v>0.92784825435236762</v>
      </c>
      <c r="M10366" s="111">
        <v>0.46510463492953991</v>
      </c>
      <c r="N10366" s="112">
        <f t="shared" si="323"/>
        <v>-1.0310062859898674</v>
      </c>
    </row>
    <row r="10367" spans="1:14" x14ac:dyDescent="0.25">
      <c r="A10367" s="111" t="s">
        <v>865</v>
      </c>
      <c r="B10367" s="111">
        <f>INDEX(kommuner!C:C,MATCH(_xlfn.NUMBERVALUE(A10367),kommuner!B:B,0))</f>
        <v>1539</v>
      </c>
      <c r="C10367" s="111" t="s">
        <v>127</v>
      </c>
      <c r="D10367" s="111" t="s">
        <v>127</v>
      </c>
      <c r="E10367" s="111" t="s">
        <v>123</v>
      </c>
      <c r="F10367" s="111" t="s">
        <v>179</v>
      </c>
      <c r="G10367" s="111" t="s">
        <v>186</v>
      </c>
      <c r="H10367" s="111" t="s">
        <v>179</v>
      </c>
      <c r="I10367" s="111" t="s">
        <v>186</v>
      </c>
      <c r="J10367" t="str">
        <f t="shared" si="322"/>
        <v>1539SkogOrganisk jordBlandingsskogSærs høy</v>
      </c>
      <c r="K10367" s="111">
        <v>-1.5726115302258048</v>
      </c>
      <c r="L10367" s="111">
        <v>0.92784825435236762</v>
      </c>
      <c r="M10367" s="111">
        <v>0.46510463492953991</v>
      </c>
      <c r="N10367" s="112">
        <f t="shared" si="323"/>
        <v>-0.17965864094389727</v>
      </c>
    </row>
    <row r="10368" spans="1:14" x14ac:dyDescent="0.25">
      <c r="A10368" s="111" t="s">
        <v>865</v>
      </c>
      <c r="B10368" s="111">
        <f>INDEX(kommuner!C:C,MATCH(_xlfn.NUMBERVALUE(A10368),kommuner!B:B,0))</f>
        <v>1539</v>
      </c>
      <c r="C10368" s="111" t="s">
        <v>127</v>
      </c>
      <c r="D10368" s="111" t="s">
        <v>127</v>
      </c>
      <c r="E10368" s="111" t="s">
        <v>123</v>
      </c>
      <c r="F10368" s="111" t="s">
        <v>185</v>
      </c>
      <c r="G10368" s="111" t="s">
        <v>180</v>
      </c>
      <c r="H10368" s="111" t="s">
        <v>185</v>
      </c>
      <c r="I10368" s="111" t="s">
        <v>180</v>
      </c>
      <c r="J10368" t="str">
        <f t="shared" si="322"/>
        <v>1539SkogOrganisk jordLauvskogHøy</v>
      </c>
      <c r="K10368" s="111">
        <v>-1.9913688882377358</v>
      </c>
      <c r="L10368" s="111">
        <v>0.92784825435236762</v>
      </c>
      <c r="M10368" s="111">
        <v>0.46510463492953991</v>
      </c>
      <c r="N10368" s="112">
        <f t="shared" si="323"/>
        <v>-0.59841599895582831</v>
      </c>
    </row>
    <row r="10369" spans="1:14" x14ac:dyDescent="0.25">
      <c r="A10369" s="111" t="s">
        <v>865</v>
      </c>
      <c r="B10369" s="111">
        <f>INDEX(kommuner!C:C,MATCH(_xlfn.NUMBERVALUE(A10369),kommuner!B:B,0))</f>
        <v>1539</v>
      </c>
      <c r="C10369" s="111" t="s">
        <v>127</v>
      </c>
      <c r="D10369" s="111" t="s">
        <v>127</v>
      </c>
      <c r="E10369" s="111" t="s">
        <v>123</v>
      </c>
      <c r="F10369" s="111" t="s">
        <v>185</v>
      </c>
      <c r="G10369" s="111" t="s">
        <v>167</v>
      </c>
      <c r="H10369" s="111" t="s">
        <v>185</v>
      </c>
      <c r="I10369" s="111" t="s">
        <v>167</v>
      </c>
      <c r="J10369" t="str">
        <f t="shared" si="322"/>
        <v>1539SkogOrganisk jordLauvskogImpediment</v>
      </c>
      <c r="K10369" s="111">
        <v>0.35000626494250675</v>
      </c>
      <c r="L10369" s="111">
        <v>0.92784825435236762</v>
      </c>
      <c r="M10369" s="111">
        <v>0.46510463492953991</v>
      </c>
      <c r="N10369" s="112">
        <f t="shared" si="323"/>
        <v>1.7429591542244141</v>
      </c>
    </row>
    <row r="10370" spans="1:14" x14ac:dyDescent="0.25">
      <c r="A10370" s="111" t="s">
        <v>865</v>
      </c>
      <c r="B10370" s="111">
        <f>INDEX(kommuner!C:C,MATCH(_xlfn.NUMBERVALUE(A10370),kommuner!B:B,0))</f>
        <v>1539</v>
      </c>
      <c r="C10370" s="111" t="s">
        <v>127</v>
      </c>
      <c r="D10370" s="111" t="s">
        <v>127</v>
      </c>
      <c r="E10370" s="111" t="s">
        <v>123</v>
      </c>
      <c r="F10370" s="111" t="s">
        <v>185</v>
      </c>
      <c r="G10370" s="111" t="s">
        <v>190</v>
      </c>
      <c r="H10370" s="111" t="s">
        <v>185</v>
      </c>
      <c r="I10370" s="111" t="s">
        <v>190</v>
      </c>
      <c r="J10370" t="str">
        <f t="shared" si="322"/>
        <v>1539SkogOrganisk jordLauvskogLav</v>
      </c>
      <c r="K10370" s="111">
        <v>1.1144075558526714</v>
      </c>
      <c r="L10370" s="111">
        <v>0.92784825435236762</v>
      </c>
      <c r="M10370" s="111">
        <v>0.46510463492953991</v>
      </c>
      <c r="N10370" s="112">
        <f t="shared" si="323"/>
        <v>2.5073604451345788</v>
      </c>
    </row>
    <row r="10371" spans="1:14" x14ac:dyDescent="0.25">
      <c r="A10371" s="111" t="s">
        <v>865</v>
      </c>
      <c r="B10371" s="111">
        <f>INDEX(kommuner!C:C,MATCH(_xlfn.NUMBERVALUE(A10371),kommuner!B:B,0))</f>
        <v>1539</v>
      </c>
      <c r="C10371" s="111" t="s">
        <v>127</v>
      </c>
      <c r="D10371" s="111" t="s">
        <v>127</v>
      </c>
      <c r="E10371" s="111" t="s">
        <v>123</v>
      </c>
      <c r="F10371" s="111" t="s">
        <v>185</v>
      </c>
      <c r="G10371" s="111" t="s">
        <v>173</v>
      </c>
      <c r="H10371" s="111" t="s">
        <v>185</v>
      </c>
      <c r="I10371" s="111" t="s">
        <v>173</v>
      </c>
      <c r="J10371" t="str">
        <f t="shared" ref="J10371:J10434" si="324">B10371&amp;C10371&amp;E10371&amp;IF(C10371="Skog",F10371&amp;G10371,"")</f>
        <v>1539SkogOrganisk jordLauvskogMiddels</v>
      </c>
      <c r="K10371" s="111">
        <v>-0.62664468270982987</v>
      </c>
      <c r="L10371" s="111">
        <v>0.92784825435236762</v>
      </c>
      <c r="M10371" s="111">
        <v>0.46510463492953991</v>
      </c>
      <c r="N10371" s="112">
        <f t="shared" ref="N10371:N10434" si="325">SUM(K10371:M10371)</f>
        <v>0.76630820657207765</v>
      </c>
    </row>
    <row r="10372" spans="1:14" x14ac:dyDescent="0.25">
      <c r="A10372" s="111" t="s">
        <v>865</v>
      </c>
      <c r="B10372" s="111">
        <f>INDEX(kommuner!C:C,MATCH(_xlfn.NUMBERVALUE(A10372),kommuner!B:B,0))</f>
        <v>1539</v>
      </c>
      <c r="C10372" s="111" t="s">
        <v>127</v>
      </c>
      <c r="D10372" s="111" t="s">
        <v>127</v>
      </c>
      <c r="E10372" s="111" t="s">
        <v>123</v>
      </c>
      <c r="F10372" s="111" t="s">
        <v>185</v>
      </c>
      <c r="G10372" s="111" t="s">
        <v>186</v>
      </c>
      <c r="H10372" s="111" t="s">
        <v>185</v>
      </c>
      <c r="I10372" s="111" t="s">
        <v>186</v>
      </c>
      <c r="J10372" t="str">
        <f t="shared" si="324"/>
        <v>1539SkogOrganisk jordLauvskogSærs høy</v>
      </c>
      <c r="K10372" s="111">
        <v>-1.8997279926091779</v>
      </c>
      <c r="L10372" s="111">
        <v>0.92784825435236762</v>
      </c>
      <c r="M10372" s="111">
        <v>0.46510463492953991</v>
      </c>
      <c r="N10372" s="112">
        <f t="shared" si="325"/>
        <v>-0.50677510332727038</v>
      </c>
    </row>
    <row r="10373" spans="1:14" x14ac:dyDescent="0.25">
      <c r="A10373" s="111" t="s">
        <v>865</v>
      </c>
      <c r="B10373" s="111">
        <f>INDEX(kommuner!C:C,MATCH(_xlfn.NUMBERVALUE(A10373),kommuner!B:B,0))</f>
        <v>1539</v>
      </c>
      <c r="C10373" s="111" t="s">
        <v>83</v>
      </c>
      <c r="D10373" s="111" t="s">
        <v>83</v>
      </c>
      <c r="E10373" s="111" t="s">
        <v>126</v>
      </c>
      <c r="F10373" s="111" t="s">
        <v>139</v>
      </c>
      <c r="G10373" s="111" t="s">
        <v>139</v>
      </c>
      <c r="H10373" s="111" t="s">
        <v>139</v>
      </c>
      <c r="I10373" s="111" t="s">
        <v>139</v>
      </c>
      <c r="J10373" t="str">
        <f t="shared" si="324"/>
        <v>1539Utbygd arealMineraljord</v>
      </c>
      <c r="K10373" s="111">
        <v>-0.30524336409547759</v>
      </c>
      <c r="L10373" s="111">
        <v>0</v>
      </c>
      <c r="M10373" s="111">
        <v>1.303047089454229E-2</v>
      </c>
      <c r="N10373" s="112">
        <f t="shared" si="325"/>
        <v>-0.2922128932009353</v>
      </c>
    </row>
    <row r="10374" spans="1:14" x14ac:dyDescent="0.25">
      <c r="A10374" s="111" t="s">
        <v>865</v>
      </c>
      <c r="B10374" s="111">
        <f>INDEX(kommuner!C:C,MATCH(_xlfn.NUMBERVALUE(A10374),kommuner!B:B,0))</f>
        <v>1539</v>
      </c>
      <c r="C10374" s="111" t="s">
        <v>83</v>
      </c>
      <c r="D10374" s="111" t="s">
        <v>83</v>
      </c>
      <c r="E10374" s="111" t="s">
        <v>123</v>
      </c>
      <c r="F10374" s="111" t="s">
        <v>139</v>
      </c>
      <c r="G10374" s="111" t="s">
        <v>139</v>
      </c>
      <c r="H10374" s="111" t="s">
        <v>139</v>
      </c>
      <c r="I10374" s="111" t="s">
        <v>139</v>
      </c>
      <c r="J10374" t="str">
        <f t="shared" si="324"/>
        <v>1539Utbygd arealOrganisk jord</v>
      </c>
      <c r="K10374" s="111">
        <v>29.011421395201612</v>
      </c>
      <c r="L10374" s="111">
        <v>0</v>
      </c>
      <c r="M10374" s="111">
        <v>1.303047089454229E-2</v>
      </c>
      <c r="N10374" s="112">
        <f t="shared" si="325"/>
        <v>29.024451866096154</v>
      </c>
    </row>
    <row r="10375" spans="1:14" x14ac:dyDescent="0.25">
      <c r="A10375" s="111" t="s">
        <v>865</v>
      </c>
      <c r="B10375" s="111">
        <f>INDEX(kommuner!C:C,MATCH(_xlfn.NUMBERVALUE(A10375),kommuner!B:B,0))</f>
        <v>1539</v>
      </c>
      <c r="C10375" s="111" t="s">
        <v>181</v>
      </c>
      <c r="D10375" s="111" t="s">
        <v>181</v>
      </c>
      <c r="E10375" s="111" t="s">
        <v>123</v>
      </c>
      <c r="F10375" s="111" t="s">
        <v>139</v>
      </c>
      <c r="G10375" s="111" t="s">
        <v>139</v>
      </c>
      <c r="H10375" s="111" t="s">
        <v>139</v>
      </c>
      <c r="I10375" s="111" t="s">
        <v>139</v>
      </c>
      <c r="J10375" t="str">
        <f t="shared" si="324"/>
        <v>1539Vann og myrOrganisk jord</v>
      </c>
      <c r="K10375" s="111">
        <v>-0.29766799726667431</v>
      </c>
      <c r="L10375" s="111">
        <v>0</v>
      </c>
      <c r="M10375" s="111">
        <v>0</v>
      </c>
      <c r="N10375" s="112">
        <f t="shared" si="325"/>
        <v>-0.29766799726667431</v>
      </c>
    </row>
    <row r="10376" spans="1:14" x14ac:dyDescent="0.25">
      <c r="A10376" s="111" t="s">
        <v>866</v>
      </c>
      <c r="B10376" s="111">
        <f>INDEX(kommuner!C:C,MATCH(_xlfn.NUMBERVALUE(A10376),kommuner!B:B,0))</f>
        <v>1506</v>
      </c>
      <c r="C10376" s="111" t="s">
        <v>82</v>
      </c>
      <c r="D10376" s="111" t="s">
        <v>82</v>
      </c>
      <c r="E10376" s="111" t="s">
        <v>126</v>
      </c>
      <c r="F10376" s="111" t="s">
        <v>139</v>
      </c>
      <c r="G10376" s="111" t="s">
        <v>139</v>
      </c>
      <c r="H10376" s="111" t="s">
        <v>139</v>
      </c>
      <c r="I10376" s="111" t="s">
        <v>139</v>
      </c>
      <c r="J10376" t="str">
        <f t="shared" si="324"/>
        <v>1506Annen utmarkMineraljord</v>
      </c>
      <c r="K10376" s="111">
        <v>-7.1122377479755403E-2</v>
      </c>
      <c r="L10376" s="111">
        <v>0</v>
      </c>
      <c r="M10376" s="111">
        <v>0</v>
      </c>
      <c r="N10376" s="112">
        <f t="shared" si="325"/>
        <v>-7.1122377479755403E-2</v>
      </c>
    </row>
    <row r="10377" spans="1:14" x14ac:dyDescent="0.25">
      <c r="A10377" s="111" t="s">
        <v>866</v>
      </c>
      <c r="B10377" s="111">
        <f>INDEX(kommuner!C:C,MATCH(_xlfn.NUMBERVALUE(A10377),kommuner!B:B,0))</f>
        <v>1506</v>
      </c>
      <c r="C10377" s="111" t="s">
        <v>121</v>
      </c>
      <c r="D10377" s="111" t="s">
        <v>121</v>
      </c>
      <c r="E10377" s="111" t="s">
        <v>126</v>
      </c>
      <c r="F10377" s="111" t="s">
        <v>139</v>
      </c>
      <c r="G10377" s="111" t="s">
        <v>139</v>
      </c>
      <c r="H10377" s="111" t="s">
        <v>139</v>
      </c>
      <c r="I10377" s="111" t="s">
        <v>139</v>
      </c>
      <c r="J10377" t="str">
        <f t="shared" si="324"/>
        <v>1506BeiteMineraljord</v>
      </c>
      <c r="K10377" s="111">
        <v>-0.96338340838695502</v>
      </c>
      <c r="L10377" s="111">
        <v>0</v>
      </c>
      <c r="M10377" s="111">
        <v>1.2448711246839999E-7</v>
      </c>
      <c r="N10377" s="112">
        <f t="shared" si="325"/>
        <v>-0.96338328389984251</v>
      </c>
    </row>
    <row r="10378" spans="1:14" x14ac:dyDescent="0.25">
      <c r="A10378" s="111" t="s">
        <v>866</v>
      </c>
      <c r="B10378" s="111">
        <f>INDEX(kommuner!C:C,MATCH(_xlfn.NUMBERVALUE(A10378),kommuner!B:B,0))</f>
        <v>1506</v>
      </c>
      <c r="C10378" s="111" t="s">
        <v>121</v>
      </c>
      <c r="D10378" s="111" t="s">
        <v>121</v>
      </c>
      <c r="E10378" s="111" t="s">
        <v>123</v>
      </c>
      <c r="F10378" s="111" t="s">
        <v>139</v>
      </c>
      <c r="G10378" s="111" t="s">
        <v>139</v>
      </c>
      <c r="H10378" s="111" t="s">
        <v>139</v>
      </c>
      <c r="I10378" s="111" t="s">
        <v>139</v>
      </c>
      <c r="J10378" t="str">
        <f t="shared" si="324"/>
        <v>1506BeiteOrganisk jord</v>
      </c>
      <c r="K10378" s="111">
        <v>12.077525935985037</v>
      </c>
      <c r="L10378" s="111">
        <v>1.6412500000000001</v>
      </c>
      <c r="M10378" s="111">
        <v>0</v>
      </c>
      <c r="N10378" s="112">
        <f t="shared" si="325"/>
        <v>13.718775935985036</v>
      </c>
    </row>
    <row r="10379" spans="1:14" x14ac:dyDescent="0.25">
      <c r="A10379" s="111" t="s">
        <v>866</v>
      </c>
      <c r="B10379" s="111">
        <f>INDEX(kommuner!C:C,MATCH(_xlfn.NUMBERVALUE(A10379),kommuner!B:B,0))</f>
        <v>1506</v>
      </c>
      <c r="C10379" s="111" t="s">
        <v>84</v>
      </c>
      <c r="D10379" s="111" t="s">
        <v>84</v>
      </c>
      <c r="E10379" s="111" t="s">
        <v>126</v>
      </c>
      <c r="F10379" s="111" t="s">
        <v>139</v>
      </c>
      <c r="G10379" s="111" t="s">
        <v>139</v>
      </c>
      <c r="H10379" s="111" t="s">
        <v>139</v>
      </c>
      <c r="I10379" s="111" t="s">
        <v>139</v>
      </c>
      <c r="J10379" t="str">
        <f t="shared" si="324"/>
        <v>1506Dyrket markMineraljord</v>
      </c>
      <c r="K10379" s="111">
        <v>-0.19151115197201224</v>
      </c>
      <c r="L10379" s="111">
        <v>0</v>
      </c>
      <c r="M10379" s="111">
        <v>0</v>
      </c>
      <c r="N10379" s="112">
        <f t="shared" si="325"/>
        <v>-0.19151115197201224</v>
      </c>
    </row>
    <row r="10380" spans="1:14" x14ac:dyDescent="0.25">
      <c r="A10380" s="111" t="s">
        <v>866</v>
      </c>
      <c r="B10380" s="111">
        <f>INDEX(kommuner!C:C,MATCH(_xlfn.NUMBERVALUE(A10380),kommuner!B:B,0))</f>
        <v>1506</v>
      </c>
      <c r="C10380" s="111" t="s">
        <v>84</v>
      </c>
      <c r="D10380" s="111" t="s">
        <v>84</v>
      </c>
      <c r="E10380" s="111" t="s">
        <v>123</v>
      </c>
      <c r="F10380" s="111" t="s">
        <v>139</v>
      </c>
      <c r="G10380" s="111" t="s">
        <v>139</v>
      </c>
      <c r="H10380" s="111" t="s">
        <v>139</v>
      </c>
      <c r="I10380" s="111" t="s">
        <v>139</v>
      </c>
      <c r="J10380" t="str">
        <f t="shared" si="324"/>
        <v>1506Dyrket markOrganisk jord</v>
      </c>
      <c r="K10380" s="111">
        <v>28.726149366675592</v>
      </c>
      <c r="L10380" s="111">
        <v>1.45625</v>
      </c>
      <c r="M10380" s="111">
        <v>0</v>
      </c>
      <c r="N10380" s="112">
        <f t="shared" si="325"/>
        <v>30.182399366675593</v>
      </c>
    </row>
    <row r="10381" spans="1:14" x14ac:dyDescent="0.25">
      <c r="A10381" s="111" t="s">
        <v>866</v>
      </c>
      <c r="B10381" s="111">
        <f>INDEX(kommuner!C:C,MATCH(_xlfn.NUMBERVALUE(A10381),kommuner!B:B,0))</f>
        <v>1506</v>
      </c>
      <c r="C10381" s="111" t="s">
        <v>127</v>
      </c>
      <c r="D10381" s="111" t="s">
        <v>127</v>
      </c>
      <c r="E10381" s="111" t="s">
        <v>126</v>
      </c>
      <c r="F10381" s="111" t="s">
        <v>172</v>
      </c>
      <c r="G10381" s="111" t="s">
        <v>180</v>
      </c>
      <c r="H10381" s="111" t="s">
        <v>172</v>
      </c>
      <c r="I10381" s="111" t="s">
        <v>180</v>
      </c>
      <c r="J10381" t="str">
        <f t="shared" si="324"/>
        <v>1506SkogMineraljordBarskogHøy</v>
      </c>
      <c r="K10381" s="111">
        <v>-6.422849649670499</v>
      </c>
      <c r="L10381" s="111">
        <v>0.85306406685236758</v>
      </c>
      <c r="M10381" s="111">
        <v>6.4056614999681585E-2</v>
      </c>
      <c r="N10381" s="112">
        <f t="shared" si="325"/>
        <v>-5.5057289678184498</v>
      </c>
    </row>
    <row r="10382" spans="1:14" x14ac:dyDescent="0.25">
      <c r="A10382" s="111" t="s">
        <v>866</v>
      </c>
      <c r="B10382" s="111">
        <f>INDEX(kommuner!C:C,MATCH(_xlfn.NUMBERVALUE(A10382),kommuner!B:B,0))</f>
        <v>1506</v>
      </c>
      <c r="C10382" s="111" t="s">
        <v>127</v>
      </c>
      <c r="D10382" s="111" t="s">
        <v>127</v>
      </c>
      <c r="E10382" s="111" t="s">
        <v>126</v>
      </c>
      <c r="F10382" s="111" t="s">
        <v>172</v>
      </c>
      <c r="G10382" s="111" t="s">
        <v>167</v>
      </c>
      <c r="H10382" s="111" t="s">
        <v>172</v>
      </c>
      <c r="I10382" s="111" t="s">
        <v>167</v>
      </c>
      <c r="J10382" t="str">
        <f t="shared" si="324"/>
        <v>1506SkogMineraljordBarskogImpediment</v>
      </c>
      <c r="K10382" s="111">
        <v>-0.94873102042732593</v>
      </c>
      <c r="L10382" s="111">
        <v>0.85306406685236758</v>
      </c>
      <c r="M10382" s="111">
        <v>6.3979989500968365E-2</v>
      </c>
      <c r="N10382" s="112">
        <f t="shared" si="325"/>
        <v>-3.1686964073989993E-2</v>
      </c>
    </row>
    <row r="10383" spans="1:14" x14ac:dyDescent="0.25">
      <c r="A10383" s="111" t="s">
        <v>866</v>
      </c>
      <c r="B10383" s="111">
        <f>INDEX(kommuner!C:C,MATCH(_xlfn.NUMBERVALUE(A10383),kommuner!B:B,0))</f>
        <v>1506</v>
      </c>
      <c r="C10383" s="111" t="s">
        <v>127</v>
      </c>
      <c r="D10383" s="111" t="s">
        <v>127</v>
      </c>
      <c r="E10383" s="111" t="s">
        <v>126</v>
      </c>
      <c r="F10383" s="111" t="s">
        <v>172</v>
      </c>
      <c r="G10383" s="111" t="s">
        <v>190</v>
      </c>
      <c r="H10383" s="111" t="s">
        <v>172</v>
      </c>
      <c r="I10383" s="111" t="s">
        <v>190</v>
      </c>
      <c r="J10383" t="str">
        <f t="shared" si="324"/>
        <v>1506SkogMineraljordBarskogLav</v>
      </c>
      <c r="K10383" s="111">
        <v>-0.862084627791601</v>
      </c>
      <c r="L10383" s="111">
        <v>0.85306406685236758</v>
      </c>
      <c r="M10383" s="111">
        <v>6.3979989500968365E-2</v>
      </c>
      <c r="N10383" s="112">
        <f t="shared" si="325"/>
        <v>5.4959428561734941E-2</v>
      </c>
    </row>
    <row r="10384" spans="1:14" x14ac:dyDescent="0.25">
      <c r="A10384" s="111" t="s">
        <v>866</v>
      </c>
      <c r="B10384" s="111">
        <f>INDEX(kommuner!C:C,MATCH(_xlfn.NUMBERVALUE(A10384),kommuner!B:B,0))</f>
        <v>1506</v>
      </c>
      <c r="C10384" s="111" t="s">
        <v>127</v>
      </c>
      <c r="D10384" s="111" t="s">
        <v>127</v>
      </c>
      <c r="E10384" s="111" t="s">
        <v>126</v>
      </c>
      <c r="F10384" s="111" t="s">
        <v>172</v>
      </c>
      <c r="G10384" s="111" t="s">
        <v>173</v>
      </c>
      <c r="H10384" s="111" t="s">
        <v>172</v>
      </c>
      <c r="I10384" s="111" t="s">
        <v>173</v>
      </c>
      <c r="J10384" t="str">
        <f t="shared" si="324"/>
        <v>1506SkogMineraljordBarskogMiddels</v>
      </c>
      <c r="K10384" s="111">
        <v>-3.6406993276041288</v>
      </c>
      <c r="L10384" s="111">
        <v>0.85306406685236758</v>
      </c>
      <c r="M10384" s="111">
        <v>6.4056614999681585E-2</v>
      </c>
      <c r="N10384" s="112">
        <f t="shared" si="325"/>
        <v>-2.7235786457520796</v>
      </c>
    </row>
    <row r="10385" spans="1:14" x14ac:dyDescent="0.25">
      <c r="A10385" s="111" t="s">
        <v>866</v>
      </c>
      <c r="B10385" s="111">
        <f>INDEX(kommuner!C:C,MATCH(_xlfn.NUMBERVALUE(A10385),kommuner!B:B,0))</f>
        <v>1506</v>
      </c>
      <c r="C10385" s="111" t="s">
        <v>127</v>
      </c>
      <c r="D10385" s="111" t="s">
        <v>127</v>
      </c>
      <c r="E10385" s="111" t="s">
        <v>126</v>
      </c>
      <c r="F10385" s="111" t="s">
        <v>172</v>
      </c>
      <c r="G10385" s="111" t="s">
        <v>186</v>
      </c>
      <c r="H10385" s="111" t="s">
        <v>172</v>
      </c>
      <c r="I10385" s="111" t="s">
        <v>186</v>
      </c>
      <c r="J10385" t="str">
        <f t="shared" si="324"/>
        <v>1506SkogMineraljordBarskogSærs høy</v>
      </c>
      <c r="K10385" s="111">
        <v>0.12072674540874306</v>
      </c>
      <c r="L10385" s="111">
        <v>0.85306406685236758</v>
      </c>
      <c r="M10385" s="111">
        <v>6.4056614999681585E-2</v>
      </c>
      <c r="N10385" s="112">
        <f t="shared" si="325"/>
        <v>1.0378474272607923</v>
      </c>
    </row>
    <row r="10386" spans="1:14" x14ac:dyDescent="0.25">
      <c r="A10386" s="111" t="s">
        <v>866</v>
      </c>
      <c r="B10386" s="111">
        <f>INDEX(kommuner!C:C,MATCH(_xlfn.NUMBERVALUE(A10386),kommuner!B:B,0))</f>
        <v>1506</v>
      </c>
      <c r="C10386" s="111" t="s">
        <v>127</v>
      </c>
      <c r="D10386" s="111" t="s">
        <v>127</v>
      </c>
      <c r="E10386" s="111" t="s">
        <v>126</v>
      </c>
      <c r="F10386" s="111" t="s">
        <v>179</v>
      </c>
      <c r="G10386" s="111" t="s">
        <v>180</v>
      </c>
      <c r="H10386" s="111" t="s">
        <v>179</v>
      </c>
      <c r="I10386" s="111" t="s">
        <v>180</v>
      </c>
      <c r="J10386" t="str">
        <f t="shared" si="324"/>
        <v>1506SkogMineraljordBlandingsskogHøy</v>
      </c>
      <c r="K10386" s="111">
        <v>-7.1939050909469406</v>
      </c>
      <c r="L10386" s="111">
        <v>0.85306406685236758</v>
      </c>
      <c r="M10386" s="111">
        <v>6.3979989500968365E-2</v>
      </c>
      <c r="N10386" s="112">
        <f t="shared" si="325"/>
        <v>-6.2768610345936047</v>
      </c>
    </row>
    <row r="10387" spans="1:14" x14ac:dyDescent="0.25">
      <c r="A10387" s="111" t="s">
        <v>866</v>
      </c>
      <c r="B10387" s="111">
        <f>INDEX(kommuner!C:C,MATCH(_xlfn.NUMBERVALUE(A10387),kommuner!B:B,0))</f>
        <v>1506</v>
      </c>
      <c r="C10387" s="111" t="s">
        <v>127</v>
      </c>
      <c r="D10387" s="111" t="s">
        <v>127</v>
      </c>
      <c r="E10387" s="111" t="s">
        <v>126</v>
      </c>
      <c r="F10387" s="111" t="s">
        <v>179</v>
      </c>
      <c r="G10387" s="111" t="s">
        <v>167</v>
      </c>
      <c r="H10387" s="111" t="s">
        <v>179</v>
      </c>
      <c r="I10387" s="111" t="s">
        <v>167</v>
      </c>
      <c r="J10387" t="str">
        <f t="shared" si="324"/>
        <v>1506SkogMineraljordBlandingsskogImpediment</v>
      </c>
      <c r="K10387" s="111">
        <v>-1.0519587113170448</v>
      </c>
      <c r="L10387" s="111">
        <v>0.85306406685236758</v>
      </c>
      <c r="M10387" s="111">
        <v>6.3979989500968365E-2</v>
      </c>
      <c r="N10387" s="112">
        <f t="shared" si="325"/>
        <v>-0.13491465496370883</v>
      </c>
    </row>
    <row r="10388" spans="1:14" x14ac:dyDescent="0.25">
      <c r="A10388" s="111" t="s">
        <v>866</v>
      </c>
      <c r="B10388" s="111">
        <f>INDEX(kommuner!C:C,MATCH(_xlfn.NUMBERVALUE(A10388),kommuner!B:B,0))</f>
        <v>1506</v>
      </c>
      <c r="C10388" s="111" t="s">
        <v>127</v>
      </c>
      <c r="D10388" s="111" t="s">
        <v>127</v>
      </c>
      <c r="E10388" s="111" t="s">
        <v>126</v>
      </c>
      <c r="F10388" s="111" t="s">
        <v>179</v>
      </c>
      <c r="G10388" s="111" t="s">
        <v>190</v>
      </c>
      <c r="H10388" s="111" t="s">
        <v>179</v>
      </c>
      <c r="I10388" s="111" t="s">
        <v>190</v>
      </c>
      <c r="J10388" t="str">
        <f t="shared" si="324"/>
        <v>1506SkogMineraljordBlandingsskogLav</v>
      </c>
      <c r="K10388" s="111">
        <v>-1.7812179955424279</v>
      </c>
      <c r="L10388" s="111">
        <v>0.85306406685236758</v>
      </c>
      <c r="M10388" s="111">
        <v>6.3979989500968365E-2</v>
      </c>
      <c r="N10388" s="112">
        <f t="shared" si="325"/>
        <v>-0.86417393918909191</v>
      </c>
    </row>
    <row r="10389" spans="1:14" x14ac:dyDescent="0.25">
      <c r="A10389" s="111" t="s">
        <v>866</v>
      </c>
      <c r="B10389" s="111">
        <f>INDEX(kommuner!C:C,MATCH(_xlfn.NUMBERVALUE(A10389),kommuner!B:B,0))</f>
        <v>1506</v>
      </c>
      <c r="C10389" s="111" t="s">
        <v>127</v>
      </c>
      <c r="D10389" s="111" t="s">
        <v>127</v>
      </c>
      <c r="E10389" s="111" t="s">
        <v>126</v>
      </c>
      <c r="F10389" s="111" t="s">
        <v>179</v>
      </c>
      <c r="G10389" s="111" t="s">
        <v>173</v>
      </c>
      <c r="H10389" s="111" t="s">
        <v>179</v>
      </c>
      <c r="I10389" s="111" t="s">
        <v>173</v>
      </c>
      <c r="J10389" t="str">
        <f t="shared" si="324"/>
        <v>1506SkogMineraljordBlandingsskogMiddels</v>
      </c>
      <c r="K10389" s="111">
        <v>-3.4741824145851954</v>
      </c>
      <c r="L10389" s="111">
        <v>0.85306406685236758</v>
      </c>
      <c r="M10389" s="111">
        <v>6.3979989500968365E-2</v>
      </c>
      <c r="N10389" s="112">
        <f t="shared" si="325"/>
        <v>-2.5571383582318594</v>
      </c>
    </row>
    <row r="10390" spans="1:14" x14ac:dyDescent="0.25">
      <c r="A10390" s="111" t="s">
        <v>866</v>
      </c>
      <c r="B10390" s="111">
        <f>INDEX(kommuner!C:C,MATCH(_xlfn.NUMBERVALUE(A10390),kommuner!B:B,0))</f>
        <v>1506</v>
      </c>
      <c r="C10390" s="111" t="s">
        <v>127</v>
      </c>
      <c r="D10390" s="111" t="s">
        <v>127</v>
      </c>
      <c r="E10390" s="111" t="s">
        <v>126</v>
      </c>
      <c r="F10390" s="111" t="s">
        <v>179</v>
      </c>
      <c r="G10390" s="111" t="s">
        <v>186</v>
      </c>
      <c r="H10390" s="111" t="s">
        <v>179</v>
      </c>
      <c r="I10390" s="111" t="s">
        <v>186</v>
      </c>
      <c r="J10390" t="str">
        <f t="shared" si="324"/>
        <v>1506SkogMineraljordBlandingsskogSærs høy</v>
      </c>
      <c r="K10390" s="111">
        <v>-2.9395925245326562</v>
      </c>
      <c r="L10390" s="111">
        <v>0.85306406685236758</v>
      </c>
      <c r="M10390" s="111">
        <v>6.3979989500968365E-2</v>
      </c>
      <c r="N10390" s="112">
        <f t="shared" si="325"/>
        <v>-2.0225484681793202</v>
      </c>
    </row>
    <row r="10391" spans="1:14" x14ac:dyDescent="0.25">
      <c r="A10391" s="111" t="s">
        <v>866</v>
      </c>
      <c r="B10391" s="111">
        <f>INDEX(kommuner!C:C,MATCH(_xlfn.NUMBERVALUE(A10391),kommuner!B:B,0))</f>
        <v>1506</v>
      </c>
      <c r="C10391" s="111" t="s">
        <v>127</v>
      </c>
      <c r="D10391" s="111" t="s">
        <v>127</v>
      </c>
      <c r="E10391" s="111" t="s">
        <v>126</v>
      </c>
      <c r="F10391" s="111" t="s">
        <v>185</v>
      </c>
      <c r="G10391" s="111" t="s">
        <v>180</v>
      </c>
      <c r="H10391" s="111" t="s">
        <v>185</v>
      </c>
      <c r="I10391" s="111" t="s">
        <v>180</v>
      </c>
      <c r="J10391" t="str">
        <f t="shared" si="324"/>
        <v>1506SkogMineraljordLauvskogHøy</v>
      </c>
      <c r="K10391" s="111">
        <v>-3.9961118073383664</v>
      </c>
      <c r="L10391" s="111">
        <v>0.85306406685236758</v>
      </c>
      <c r="M10391" s="111">
        <v>6.3979989500968365E-2</v>
      </c>
      <c r="N10391" s="112">
        <f t="shared" si="325"/>
        <v>-3.0790677509850304</v>
      </c>
    </row>
    <row r="10392" spans="1:14" x14ac:dyDescent="0.25">
      <c r="A10392" s="111" t="s">
        <v>866</v>
      </c>
      <c r="B10392" s="111">
        <f>INDEX(kommuner!C:C,MATCH(_xlfn.NUMBERVALUE(A10392),kommuner!B:B,0))</f>
        <v>1506</v>
      </c>
      <c r="C10392" s="111" t="s">
        <v>127</v>
      </c>
      <c r="D10392" s="111" t="s">
        <v>127</v>
      </c>
      <c r="E10392" s="111" t="s">
        <v>126</v>
      </c>
      <c r="F10392" s="111" t="s">
        <v>185</v>
      </c>
      <c r="G10392" s="111" t="s">
        <v>167</v>
      </c>
      <c r="H10392" s="111" t="s">
        <v>185</v>
      </c>
      <c r="I10392" s="111" t="s">
        <v>167</v>
      </c>
      <c r="J10392" t="str">
        <f t="shared" si="324"/>
        <v>1506SkogMineraljordLauvskogImpediment</v>
      </c>
      <c r="K10392" s="111">
        <v>-1.0417316356348201</v>
      </c>
      <c r="L10392" s="111">
        <v>0.85306406685236758</v>
      </c>
      <c r="M10392" s="111">
        <v>6.3979989500968365E-2</v>
      </c>
      <c r="N10392" s="112">
        <f t="shared" si="325"/>
        <v>-0.12468757928148413</v>
      </c>
    </row>
    <row r="10393" spans="1:14" x14ac:dyDescent="0.25">
      <c r="A10393" s="111" t="s">
        <v>866</v>
      </c>
      <c r="B10393" s="111">
        <f>INDEX(kommuner!C:C,MATCH(_xlfn.NUMBERVALUE(A10393),kommuner!B:B,0))</f>
        <v>1506</v>
      </c>
      <c r="C10393" s="111" t="s">
        <v>127</v>
      </c>
      <c r="D10393" s="111" t="s">
        <v>127</v>
      </c>
      <c r="E10393" s="111" t="s">
        <v>126</v>
      </c>
      <c r="F10393" s="111" t="s">
        <v>185</v>
      </c>
      <c r="G10393" s="111" t="s">
        <v>190</v>
      </c>
      <c r="H10393" s="111" t="s">
        <v>185</v>
      </c>
      <c r="I10393" s="111" t="s">
        <v>190</v>
      </c>
      <c r="J10393" t="str">
        <f t="shared" si="324"/>
        <v>1506SkogMineraljordLauvskogLav</v>
      </c>
      <c r="K10393" s="111">
        <v>-8.9748170935426599E-2</v>
      </c>
      <c r="L10393" s="111">
        <v>0.85306406685236758</v>
      </c>
      <c r="M10393" s="111">
        <v>6.3979989500968365E-2</v>
      </c>
      <c r="N10393" s="112">
        <f t="shared" si="325"/>
        <v>0.82729588541790933</v>
      </c>
    </row>
    <row r="10394" spans="1:14" x14ac:dyDescent="0.25">
      <c r="A10394" s="111" t="s">
        <v>866</v>
      </c>
      <c r="B10394" s="111">
        <f>INDEX(kommuner!C:C,MATCH(_xlfn.NUMBERVALUE(A10394),kommuner!B:B,0))</f>
        <v>1506</v>
      </c>
      <c r="C10394" s="111" t="s">
        <v>127</v>
      </c>
      <c r="D10394" s="111" t="s">
        <v>127</v>
      </c>
      <c r="E10394" s="111" t="s">
        <v>126</v>
      </c>
      <c r="F10394" s="111" t="s">
        <v>185</v>
      </c>
      <c r="G10394" s="111" t="s">
        <v>173</v>
      </c>
      <c r="H10394" s="111" t="s">
        <v>185</v>
      </c>
      <c r="I10394" s="111" t="s">
        <v>173</v>
      </c>
      <c r="J10394" t="str">
        <f t="shared" si="324"/>
        <v>1506SkogMineraljordLauvskogMiddels</v>
      </c>
      <c r="K10394" s="111">
        <v>-2.4407766010203638</v>
      </c>
      <c r="L10394" s="111">
        <v>0.85306406685236758</v>
      </c>
      <c r="M10394" s="111">
        <v>6.3979989500968365E-2</v>
      </c>
      <c r="N10394" s="112">
        <f t="shared" si="325"/>
        <v>-1.523732544667028</v>
      </c>
    </row>
    <row r="10395" spans="1:14" x14ac:dyDescent="0.25">
      <c r="A10395" s="111" t="s">
        <v>866</v>
      </c>
      <c r="B10395" s="111">
        <f>INDEX(kommuner!C:C,MATCH(_xlfn.NUMBERVALUE(A10395),kommuner!B:B,0))</f>
        <v>1506</v>
      </c>
      <c r="C10395" s="111" t="s">
        <v>127</v>
      </c>
      <c r="D10395" s="111" t="s">
        <v>127</v>
      </c>
      <c r="E10395" s="111" t="s">
        <v>126</v>
      </c>
      <c r="F10395" s="111" t="s">
        <v>185</v>
      </c>
      <c r="G10395" s="111" t="s">
        <v>186</v>
      </c>
      <c r="H10395" s="111" t="s">
        <v>185</v>
      </c>
      <c r="I10395" s="111" t="s">
        <v>186</v>
      </c>
      <c r="J10395" t="str">
        <f t="shared" si="324"/>
        <v>1506SkogMineraljordLauvskogSærs høy</v>
      </c>
      <c r="K10395" s="111">
        <v>-3.6560473259425113</v>
      </c>
      <c r="L10395" s="111">
        <v>0.85306406685236758</v>
      </c>
      <c r="M10395" s="111">
        <v>6.3979989500968365E-2</v>
      </c>
      <c r="N10395" s="112">
        <f t="shared" si="325"/>
        <v>-2.7390032695891753</v>
      </c>
    </row>
    <row r="10396" spans="1:14" x14ac:dyDescent="0.25">
      <c r="A10396" s="111" t="s">
        <v>866</v>
      </c>
      <c r="B10396" s="111">
        <f>INDEX(kommuner!C:C,MATCH(_xlfn.NUMBERVALUE(A10396),kommuner!B:B,0))</f>
        <v>1506</v>
      </c>
      <c r="C10396" s="111" t="s">
        <v>127</v>
      </c>
      <c r="D10396" s="111" t="s">
        <v>127</v>
      </c>
      <c r="E10396" s="111" t="s">
        <v>123</v>
      </c>
      <c r="F10396" s="111" t="s">
        <v>172</v>
      </c>
      <c r="G10396" s="111" t="s">
        <v>180</v>
      </c>
      <c r="H10396" s="111" t="s">
        <v>172</v>
      </c>
      <c r="I10396" s="111" t="s">
        <v>180</v>
      </c>
      <c r="J10396" t="str">
        <f t="shared" si="324"/>
        <v>1506SkogOrganisk jordBarskogHøy</v>
      </c>
      <c r="K10396" s="111">
        <v>-2.5184559031994138</v>
      </c>
      <c r="L10396" s="111">
        <v>0.92784825435236762</v>
      </c>
      <c r="M10396" s="111">
        <v>0.46518126042825314</v>
      </c>
      <c r="N10396" s="112">
        <f t="shared" si="325"/>
        <v>-1.1254263884187932</v>
      </c>
    </row>
    <row r="10397" spans="1:14" x14ac:dyDescent="0.25">
      <c r="A10397" s="111" t="s">
        <v>866</v>
      </c>
      <c r="B10397" s="111">
        <f>INDEX(kommuner!C:C,MATCH(_xlfn.NUMBERVALUE(A10397),kommuner!B:B,0))</f>
        <v>1506</v>
      </c>
      <c r="C10397" s="111" t="s">
        <v>127</v>
      </c>
      <c r="D10397" s="111" t="s">
        <v>127</v>
      </c>
      <c r="E10397" s="111" t="s">
        <v>123</v>
      </c>
      <c r="F10397" s="111" t="s">
        <v>172</v>
      </c>
      <c r="G10397" s="111" t="s">
        <v>167</v>
      </c>
      <c r="H10397" s="111" t="s">
        <v>172</v>
      </c>
      <c r="I10397" s="111" t="s">
        <v>167</v>
      </c>
      <c r="J10397" t="str">
        <f t="shared" si="324"/>
        <v>1506SkogOrganisk jordBarskogImpediment</v>
      </c>
      <c r="K10397" s="111">
        <v>-0.17137422385314094</v>
      </c>
      <c r="L10397" s="111">
        <v>0.92784825435236762</v>
      </c>
      <c r="M10397" s="111">
        <v>0.46510463492953991</v>
      </c>
      <c r="N10397" s="112">
        <f t="shared" si="325"/>
        <v>1.2215786654287666</v>
      </c>
    </row>
    <row r="10398" spans="1:14" x14ac:dyDescent="0.25">
      <c r="A10398" s="111" t="s">
        <v>866</v>
      </c>
      <c r="B10398" s="111">
        <f>INDEX(kommuner!C:C,MATCH(_xlfn.NUMBERVALUE(A10398),kommuner!B:B,0))</f>
        <v>1506</v>
      </c>
      <c r="C10398" s="111" t="s">
        <v>127</v>
      </c>
      <c r="D10398" s="111" t="s">
        <v>127</v>
      </c>
      <c r="E10398" s="111" t="s">
        <v>123</v>
      </c>
      <c r="F10398" s="111" t="s">
        <v>172</v>
      </c>
      <c r="G10398" s="111" t="s">
        <v>190</v>
      </c>
      <c r="H10398" s="111" t="s">
        <v>172</v>
      </c>
      <c r="I10398" s="111" t="s">
        <v>190</v>
      </c>
      <c r="J10398" t="str">
        <f t="shared" si="324"/>
        <v>1506SkogOrganisk jordBarskogLav</v>
      </c>
      <c r="K10398" s="111">
        <v>-0.50666953101693391</v>
      </c>
      <c r="L10398" s="111">
        <v>0.92784825435236762</v>
      </c>
      <c r="M10398" s="111">
        <v>0.46510463492953991</v>
      </c>
      <c r="N10398" s="112">
        <f t="shared" si="325"/>
        <v>0.88628335826497362</v>
      </c>
    </row>
    <row r="10399" spans="1:14" x14ac:dyDescent="0.25">
      <c r="A10399" s="111" t="s">
        <v>866</v>
      </c>
      <c r="B10399" s="111">
        <f>INDEX(kommuner!C:C,MATCH(_xlfn.NUMBERVALUE(A10399),kommuner!B:B,0))</f>
        <v>1506</v>
      </c>
      <c r="C10399" s="111" t="s">
        <v>127</v>
      </c>
      <c r="D10399" s="111" t="s">
        <v>127</v>
      </c>
      <c r="E10399" s="111" t="s">
        <v>123</v>
      </c>
      <c r="F10399" s="111" t="s">
        <v>172</v>
      </c>
      <c r="G10399" s="111" t="s">
        <v>173</v>
      </c>
      <c r="H10399" s="111" t="s">
        <v>172</v>
      </c>
      <c r="I10399" s="111" t="s">
        <v>173</v>
      </c>
      <c r="J10399" t="str">
        <f t="shared" si="324"/>
        <v>1506SkogOrganisk jordBarskogMiddels</v>
      </c>
      <c r="K10399" s="111">
        <v>-1.5571490961494638</v>
      </c>
      <c r="L10399" s="111">
        <v>0.92784825435236762</v>
      </c>
      <c r="M10399" s="111">
        <v>0.46518126042825314</v>
      </c>
      <c r="N10399" s="112">
        <f t="shared" si="325"/>
        <v>-0.16411958136884308</v>
      </c>
    </row>
    <row r="10400" spans="1:14" x14ac:dyDescent="0.25">
      <c r="A10400" s="111" t="s">
        <v>866</v>
      </c>
      <c r="B10400" s="111">
        <f>INDEX(kommuner!C:C,MATCH(_xlfn.NUMBERVALUE(A10400),kommuner!B:B,0))</f>
        <v>1506</v>
      </c>
      <c r="C10400" s="111" t="s">
        <v>127</v>
      </c>
      <c r="D10400" s="111" t="s">
        <v>127</v>
      </c>
      <c r="E10400" s="111" t="s">
        <v>123</v>
      </c>
      <c r="F10400" s="111" t="s">
        <v>172</v>
      </c>
      <c r="G10400" s="111" t="s">
        <v>186</v>
      </c>
      <c r="H10400" s="111" t="s">
        <v>172</v>
      </c>
      <c r="I10400" s="111" t="s">
        <v>186</v>
      </c>
      <c r="J10400" t="str">
        <f t="shared" si="324"/>
        <v>1506SkogOrganisk jordBarskogSærs høy</v>
      </c>
      <c r="K10400" s="111">
        <v>2.5548655235722699</v>
      </c>
      <c r="L10400" s="111">
        <v>0.92784825435236762</v>
      </c>
      <c r="M10400" s="111">
        <v>0.46518126042825314</v>
      </c>
      <c r="N10400" s="112">
        <f t="shared" si="325"/>
        <v>3.9478950383528906</v>
      </c>
    </row>
    <row r="10401" spans="1:14" x14ac:dyDescent="0.25">
      <c r="A10401" s="111" t="s">
        <v>866</v>
      </c>
      <c r="B10401" s="111">
        <f>INDEX(kommuner!C:C,MATCH(_xlfn.NUMBERVALUE(A10401),kommuner!B:B,0))</f>
        <v>1506</v>
      </c>
      <c r="C10401" s="111" t="s">
        <v>127</v>
      </c>
      <c r="D10401" s="111" t="s">
        <v>127</v>
      </c>
      <c r="E10401" s="111" t="s">
        <v>123</v>
      </c>
      <c r="F10401" s="111" t="s">
        <v>179</v>
      </c>
      <c r="G10401" s="111" t="s">
        <v>180</v>
      </c>
      <c r="H10401" s="111" t="s">
        <v>179</v>
      </c>
      <c r="I10401" s="111" t="s">
        <v>180</v>
      </c>
      <c r="J10401" t="str">
        <f t="shared" si="324"/>
        <v>1506SkogOrganisk jordBlandingsskogHøy</v>
      </c>
      <c r="K10401" s="111">
        <v>-5.5554344456832343</v>
      </c>
      <c r="L10401" s="111">
        <v>0.92784825435236762</v>
      </c>
      <c r="M10401" s="111">
        <v>0.46510463492953991</v>
      </c>
      <c r="N10401" s="112">
        <f t="shared" si="325"/>
        <v>-4.1624815564013264</v>
      </c>
    </row>
    <row r="10402" spans="1:14" x14ac:dyDescent="0.25">
      <c r="A10402" s="111" t="s">
        <v>866</v>
      </c>
      <c r="B10402" s="111">
        <f>INDEX(kommuner!C:C,MATCH(_xlfn.NUMBERVALUE(A10402),kommuner!B:B,0))</f>
        <v>1506</v>
      </c>
      <c r="C10402" s="111" t="s">
        <v>127</v>
      </c>
      <c r="D10402" s="111" t="s">
        <v>127</v>
      </c>
      <c r="E10402" s="111" t="s">
        <v>123</v>
      </c>
      <c r="F10402" s="111" t="s">
        <v>179</v>
      </c>
      <c r="G10402" s="111" t="s">
        <v>167</v>
      </c>
      <c r="H10402" s="111" t="s">
        <v>179</v>
      </c>
      <c r="I10402" s="111" t="s">
        <v>167</v>
      </c>
      <c r="J10402" t="str">
        <f t="shared" si="324"/>
        <v>1506SkogOrganisk jordBlandingsskogImpediment</v>
      </c>
      <c r="K10402" s="111">
        <v>-0.28586344175800005</v>
      </c>
      <c r="L10402" s="111">
        <v>0.92784825435236762</v>
      </c>
      <c r="M10402" s="111">
        <v>0.46510463492953991</v>
      </c>
      <c r="N10402" s="112">
        <f t="shared" si="325"/>
        <v>1.1070894475239075</v>
      </c>
    </row>
    <row r="10403" spans="1:14" x14ac:dyDescent="0.25">
      <c r="A10403" s="111" t="s">
        <v>866</v>
      </c>
      <c r="B10403" s="111">
        <f>INDEX(kommuner!C:C,MATCH(_xlfn.NUMBERVALUE(A10403),kommuner!B:B,0))</f>
        <v>1506</v>
      </c>
      <c r="C10403" s="111" t="s">
        <v>127</v>
      </c>
      <c r="D10403" s="111" t="s">
        <v>127</v>
      </c>
      <c r="E10403" s="111" t="s">
        <v>123</v>
      </c>
      <c r="F10403" s="111" t="s">
        <v>179</v>
      </c>
      <c r="G10403" s="111" t="s">
        <v>190</v>
      </c>
      <c r="H10403" s="111" t="s">
        <v>179</v>
      </c>
      <c r="I10403" s="111" t="s">
        <v>190</v>
      </c>
      <c r="J10403" t="str">
        <f t="shared" si="324"/>
        <v>1506SkogOrganisk jordBlandingsskogLav</v>
      </c>
      <c r="K10403" s="111">
        <v>-1.2347339377887629</v>
      </c>
      <c r="L10403" s="111">
        <v>0.92784825435236762</v>
      </c>
      <c r="M10403" s="111">
        <v>0.46510463492953991</v>
      </c>
      <c r="N10403" s="112">
        <f t="shared" si="325"/>
        <v>0.15821895149314458</v>
      </c>
    </row>
    <row r="10404" spans="1:14" x14ac:dyDescent="0.25">
      <c r="A10404" s="111" t="s">
        <v>866</v>
      </c>
      <c r="B10404" s="111">
        <f>INDEX(kommuner!C:C,MATCH(_xlfn.NUMBERVALUE(A10404),kommuner!B:B,0))</f>
        <v>1506</v>
      </c>
      <c r="C10404" s="111" t="s">
        <v>127</v>
      </c>
      <c r="D10404" s="111" t="s">
        <v>127</v>
      </c>
      <c r="E10404" s="111" t="s">
        <v>123</v>
      </c>
      <c r="F10404" s="111" t="s">
        <v>179</v>
      </c>
      <c r="G10404" s="111" t="s">
        <v>173</v>
      </c>
      <c r="H10404" s="111" t="s">
        <v>179</v>
      </c>
      <c r="I10404" s="111" t="s">
        <v>173</v>
      </c>
      <c r="J10404" t="str">
        <f t="shared" si="324"/>
        <v>1506SkogOrganisk jordBlandingsskogMiddels</v>
      </c>
      <c r="K10404" s="111">
        <v>-2.4239591752717748</v>
      </c>
      <c r="L10404" s="111">
        <v>0.92784825435236762</v>
      </c>
      <c r="M10404" s="111">
        <v>0.46510463492953991</v>
      </c>
      <c r="N10404" s="112">
        <f t="shared" si="325"/>
        <v>-1.0310062859898674</v>
      </c>
    </row>
    <row r="10405" spans="1:14" x14ac:dyDescent="0.25">
      <c r="A10405" s="111" t="s">
        <v>866</v>
      </c>
      <c r="B10405" s="111">
        <f>INDEX(kommuner!C:C,MATCH(_xlfn.NUMBERVALUE(A10405),kommuner!B:B,0))</f>
        <v>1506</v>
      </c>
      <c r="C10405" s="111" t="s">
        <v>127</v>
      </c>
      <c r="D10405" s="111" t="s">
        <v>127</v>
      </c>
      <c r="E10405" s="111" t="s">
        <v>123</v>
      </c>
      <c r="F10405" s="111" t="s">
        <v>179</v>
      </c>
      <c r="G10405" s="111" t="s">
        <v>186</v>
      </c>
      <c r="H10405" s="111" t="s">
        <v>179</v>
      </c>
      <c r="I10405" s="111" t="s">
        <v>186</v>
      </c>
      <c r="J10405" t="str">
        <f t="shared" si="324"/>
        <v>1506SkogOrganisk jordBlandingsskogSærs høy</v>
      </c>
      <c r="K10405" s="111">
        <v>-1.5726115302258048</v>
      </c>
      <c r="L10405" s="111">
        <v>0.92784825435236762</v>
      </c>
      <c r="M10405" s="111">
        <v>0.46510463492953991</v>
      </c>
      <c r="N10405" s="112">
        <f t="shared" si="325"/>
        <v>-0.17965864094389727</v>
      </c>
    </row>
    <row r="10406" spans="1:14" x14ac:dyDescent="0.25">
      <c r="A10406" s="111" t="s">
        <v>866</v>
      </c>
      <c r="B10406" s="111">
        <f>INDEX(kommuner!C:C,MATCH(_xlfn.NUMBERVALUE(A10406),kommuner!B:B,0))</f>
        <v>1506</v>
      </c>
      <c r="C10406" s="111" t="s">
        <v>127</v>
      </c>
      <c r="D10406" s="111" t="s">
        <v>127</v>
      </c>
      <c r="E10406" s="111" t="s">
        <v>123</v>
      </c>
      <c r="F10406" s="111" t="s">
        <v>185</v>
      </c>
      <c r="G10406" s="111" t="s">
        <v>180</v>
      </c>
      <c r="H10406" s="111" t="s">
        <v>185</v>
      </c>
      <c r="I10406" s="111" t="s">
        <v>180</v>
      </c>
      <c r="J10406" t="str">
        <f t="shared" si="324"/>
        <v>1506SkogOrganisk jordLauvskogHøy</v>
      </c>
      <c r="K10406" s="111">
        <v>-1.9913688882377358</v>
      </c>
      <c r="L10406" s="111">
        <v>0.92784825435236762</v>
      </c>
      <c r="M10406" s="111">
        <v>0.46510463492953991</v>
      </c>
      <c r="N10406" s="112">
        <f t="shared" si="325"/>
        <v>-0.59841599895582831</v>
      </c>
    </row>
    <row r="10407" spans="1:14" x14ac:dyDescent="0.25">
      <c r="A10407" s="111" t="s">
        <v>866</v>
      </c>
      <c r="B10407" s="111">
        <f>INDEX(kommuner!C:C,MATCH(_xlfn.NUMBERVALUE(A10407),kommuner!B:B,0))</f>
        <v>1506</v>
      </c>
      <c r="C10407" s="111" t="s">
        <v>127</v>
      </c>
      <c r="D10407" s="111" t="s">
        <v>127</v>
      </c>
      <c r="E10407" s="111" t="s">
        <v>123</v>
      </c>
      <c r="F10407" s="111" t="s">
        <v>185</v>
      </c>
      <c r="G10407" s="111" t="s">
        <v>167</v>
      </c>
      <c r="H10407" s="111" t="s">
        <v>185</v>
      </c>
      <c r="I10407" s="111" t="s">
        <v>167</v>
      </c>
      <c r="J10407" t="str">
        <f t="shared" si="324"/>
        <v>1506SkogOrganisk jordLauvskogImpediment</v>
      </c>
      <c r="K10407" s="111">
        <v>0.35000626494250675</v>
      </c>
      <c r="L10407" s="111">
        <v>0.92784825435236762</v>
      </c>
      <c r="M10407" s="111">
        <v>0.46510463492953991</v>
      </c>
      <c r="N10407" s="112">
        <f t="shared" si="325"/>
        <v>1.7429591542244141</v>
      </c>
    </row>
    <row r="10408" spans="1:14" x14ac:dyDescent="0.25">
      <c r="A10408" s="111" t="s">
        <v>866</v>
      </c>
      <c r="B10408" s="111">
        <f>INDEX(kommuner!C:C,MATCH(_xlfn.NUMBERVALUE(A10408),kommuner!B:B,0))</f>
        <v>1506</v>
      </c>
      <c r="C10408" s="111" t="s">
        <v>127</v>
      </c>
      <c r="D10408" s="111" t="s">
        <v>127</v>
      </c>
      <c r="E10408" s="111" t="s">
        <v>123</v>
      </c>
      <c r="F10408" s="111" t="s">
        <v>185</v>
      </c>
      <c r="G10408" s="111" t="s">
        <v>190</v>
      </c>
      <c r="H10408" s="111" t="s">
        <v>185</v>
      </c>
      <c r="I10408" s="111" t="s">
        <v>190</v>
      </c>
      <c r="J10408" t="str">
        <f t="shared" si="324"/>
        <v>1506SkogOrganisk jordLauvskogLav</v>
      </c>
      <c r="K10408" s="111">
        <v>1.1144075558526714</v>
      </c>
      <c r="L10408" s="111">
        <v>0.92784825435236762</v>
      </c>
      <c r="M10408" s="111">
        <v>0.46510463492953991</v>
      </c>
      <c r="N10408" s="112">
        <f t="shared" si="325"/>
        <v>2.5073604451345788</v>
      </c>
    </row>
    <row r="10409" spans="1:14" x14ac:dyDescent="0.25">
      <c r="A10409" s="111" t="s">
        <v>866</v>
      </c>
      <c r="B10409" s="111">
        <f>INDEX(kommuner!C:C,MATCH(_xlfn.NUMBERVALUE(A10409),kommuner!B:B,0))</f>
        <v>1506</v>
      </c>
      <c r="C10409" s="111" t="s">
        <v>127</v>
      </c>
      <c r="D10409" s="111" t="s">
        <v>127</v>
      </c>
      <c r="E10409" s="111" t="s">
        <v>123</v>
      </c>
      <c r="F10409" s="111" t="s">
        <v>185</v>
      </c>
      <c r="G10409" s="111" t="s">
        <v>173</v>
      </c>
      <c r="H10409" s="111" t="s">
        <v>185</v>
      </c>
      <c r="I10409" s="111" t="s">
        <v>173</v>
      </c>
      <c r="J10409" t="str">
        <f t="shared" si="324"/>
        <v>1506SkogOrganisk jordLauvskogMiddels</v>
      </c>
      <c r="K10409" s="111">
        <v>-0.62664468270982987</v>
      </c>
      <c r="L10409" s="111">
        <v>0.92784825435236762</v>
      </c>
      <c r="M10409" s="111">
        <v>0.46510463492953991</v>
      </c>
      <c r="N10409" s="112">
        <f t="shared" si="325"/>
        <v>0.76630820657207765</v>
      </c>
    </row>
    <row r="10410" spans="1:14" x14ac:dyDescent="0.25">
      <c r="A10410" s="111" t="s">
        <v>866</v>
      </c>
      <c r="B10410" s="111">
        <f>INDEX(kommuner!C:C,MATCH(_xlfn.NUMBERVALUE(A10410),kommuner!B:B,0))</f>
        <v>1506</v>
      </c>
      <c r="C10410" s="111" t="s">
        <v>127</v>
      </c>
      <c r="D10410" s="111" t="s">
        <v>127</v>
      </c>
      <c r="E10410" s="111" t="s">
        <v>123</v>
      </c>
      <c r="F10410" s="111" t="s">
        <v>185</v>
      </c>
      <c r="G10410" s="111" t="s">
        <v>186</v>
      </c>
      <c r="H10410" s="111" t="s">
        <v>185</v>
      </c>
      <c r="I10410" s="111" t="s">
        <v>186</v>
      </c>
      <c r="J10410" t="str">
        <f t="shared" si="324"/>
        <v>1506SkogOrganisk jordLauvskogSærs høy</v>
      </c>
      <c r="K10410" s="111">
        <v>-1.8997279926091779</v>
      </c>
      <c r="L10410" s="111">
        <v>0.92784825435236762</v>
      </c>
      <c r="M10410" s="111">
        <v>0.46510463492953991</v>
      </c>
      <c r="N10410" s="112">
        <f t="shared" si="325"/>
        <v>-0.50677510332727038</v>
      </c>
    </row>
    <row r="10411" spans="1:14" x14ac:dyDescent="0.25">
      <c r="A10411" s="111" t="s">
        <v>866</v>
      </c>
      <c r="B10411" s="111">
        <f>INDEX(kommuner!C:C,MATCH(_xlfn.NUMBERVALUE(A10411),kommuner!B:B,0))</f>
        <v>1506</v>
      </c>
      <c r="C10411" s="111" t="s">
        <v>83</v>
      </c>
      <c r="D10411" s="111" t="s">
        <v>83</v>
      </c>
      <c r="E10411" s="111" t="s">
        <v>126</v>
      </c>
      <c r="F10411" s="111" t="s">
        <v>139</v>
      </c>
      <c r="G10411" s="111" t="s">
        <v>139</v>
      </c>
      <c r="H10411" s="111" t="s">
        <v>139</v>
      </c>
      <c r="I10411" s="111" t="s">
        <v>139</v>
      </c>
      <c r="J10411" t="str">
        <f t="shared" si="324"/>
        <v>1506Utbygd arealMineraljord</v>
      </c>
      <c r="K10411" s="111">
        <v>-0.30524336409547759</v>
      </c>
      <c r="L10411" s="111">
        <v>0</v>
      </c>
      <c r="M10411" s="111">
        <v>1.303047089454229E-2</v>
      </c>
      <c r="N10411" s="112">
        <f t="shared" si="325"/>
        <v>-0.2922128932009353</v>
      </c>
    </row>
    <row r="10412" spans="1:14" x14ac:dyDescent="0.25">
      <c r="A10412" s="111" t="s">
        <v>866</v>
      </c>
      <c r="B10412" s="111">
        <f>INDEX(kommuner!C:C,MATCH(_xlfn.NUMBERVALUE(A10412),kommuner!B:B,0))</f>
        <v>1506</v>
      </c>
      <c r="C10412" s="111" t="s">
        <v>83</v>
      </c>
      <c r="D10412" s="111" t="s">
        <v>83</v>
      </c>
      <c r="E10412" s="111" t="s">
        <v>123</v>
      </c>
      <c r="F10412" s="111" t="s">
        <v>139</v>
      </c>
      <c r="G10412" s="111" t="s">
        <v>139</v>
      </c>
      <c r="H10412" s="111" t="s">
        <v>139</v>
      </c>
      <c r="I10412" s="111" t="s">
        <v>139</v>
      </c>
      <c r="J10412" t="str">
        <f t="shared" si="324"/>
        <v>1506Utbygd arealOrganisk jord</v>
      </c>
      <c r="K10412" s="111">
        <v>29.011421395201612</v>
      </c>
      <c r="L10412" s="111">
        <v>0</v>
      </c>
      <c r="M10412" s="111">
        <v>1.303047089454229E-2</v>
      </c>
      <c r="N10412" s="112">
        <f t="shared" si="325"/>
        <v>29.024451866096154</v>
      </c>
    </row>
    <row r="10413" spans="1:14" x14ac:dyDescent="0.25">
      <c r="A10413" s="111" t="s">
        <v>866</v>
      </c>
      <c r="B10413" s="111">
        <f>INDEX(kommuner!C:C,MATCH(_xlfn.NUMBERVALUE(A10413),kommuner!B:B,0))</f>
        <v>1506</v>
      </c>
      <c r="C10413" s="111" t="s">
        <v>181</v>
      </c>
      <c r="D10413" s="111" t="s">
        <v>181</v>
      </c>
      <c r="E10413" s="111" t="s">
        <v>123</v>
      </c>
      <c r="F10413" s="111" t="s">
        <v>139</v>
      </c>
      <c r="G10413" s="111" t="s">
        <v>139</v>
      </c>
      <c r="H10413" s="111" t="s">
        <v>139</v>
      </c>
      <c r="I10413" s="111" t="s">
        <v>139</v>
      </c>
      <c r="J10413" t="str">
        <f t="shared" si="324"/>
        <v>1506Vann og myrOrganisk jord</v>
      </c>
      <c r="K10413" s="111">
        <v>-0.29766799726667431</v>
      </c>
      <c r="L10413" s="111">
        <v>0</v>
      </c>
      <c r="M10413" s="111">
        <v>0</v>
      </c>
      <c r="N10413" s="112">
        <f t="shared" si="325"/>
        <v>-0.29766799726667431</v>
      </c>
    </row>
    <row r="10414" spans="1:14" x14ac:dyDescent="0.25">
      <c r="A10414" s="111" t="s">
        <v>867</v>
      </c>
      <c r="B10414" s="111">
        <f>INDEX(kommuner!C:C,MATCH(_xlfn.NUMBERVALUE(A10414),kommuner!B:B,0))</f>
        <v>1506</v>
      </c>
      <c r="C10414" s="111" t="s">
        <v>82</v>
      </c>
      <c r="D10414" s="111" t="s">
        <v>82</v>
      </c>
      <c r="E10414" s="111" t="s">
        <v>126</v>
      </c>
      <c r="F10414" s="111" t="s">
        <v>139</v>
      </c>
      <c r="G10414" s="111" t="s">
        <v>139</v>
      </c>
      <c r="H10414" s="111" t="s">
        <v>139</v>
      </c>
      <c r="I10414" s="111" t="s">
        <v>139</v>
      </c>
      <c r="J10414" t="str">
        <f t="shared" si="324"/>
        <v>1506Annen utmarkMineraljord</v>
      </c>
      <c r="K10414" s="111">
        <v>-7.1122377479755403E-2</v>
      </c>
      <c r="L10414" s="111">
        <v>0</v>
      </c>
      <c r="M10414" s="111">
        <v>0</v>
      </c>
      <c r="N10414" s="112">
        <f t="shared" si="325"/>
        <v>-7.1122377479755403E-2</v>
      </c>
    </row>
    <row r="10415" spans="1:14" x14ac:dyDescent="0.25">
      <c r="A10415" s="111" t="s">
        <v>867</v>
      </c>
      <c r="B10415" s="111">
        <f>INDEX(kommuner!C:C,MATCH(_xlfn.NUMBERVALUE(A10415),kommuner!B:B,0))</f>
        <v>1506</v>
      </c>
      <c r="C10415" s="111" t="s">
        <v>121</v>
      </c>
      <c r="D10415" s="111" t="s">
        <v>121</v>
      </c>
      <c r="E10415" s="111" t="s">
        <v>126</v>
      </c>
      <c r="F10415" s="111" t="s">
        <v>139</v>
      </c>
      <c r="G10415" s="111" t="s">
        <v>139</v>
      </c>
      <c r="H10415" s="111" t="s">
        <v>139</v>
      </c>
      <c r="I10415" s="111" t="s">
        <v>139</v>
      </c>
      <c r="J10415" t="str">
        <f t="shared" si="324"/>
        <v>1506BeiteMineraljord</v>
      </c>
      <c r="K10415" s="111">
        <v>-0.96338340838695502</v>
      </c>
      <c r="L10415" s="111">
        <v>0</v>
      </c>
      <c r="M10415" s="111">
        <v>1.2448711246839999E-7</v>
      </c>
      <c r="N10415" s="112">
        <f t="shared" si="325"/>
        <v>-0.96338328389984251</v>
      </c>
    </row>
    <row r="10416" spans="1:14" x14ac:dyDescent="0.25">
      <c r="A10416" s="111" t="s">
        <v>867</v>
      </c>
      <c r="B10416" s="111">
        <f>INDEX(kommuner!C:C,MATCH(_xlfn.NUMBERVALUE(A10416),kommuner!B:B,0))</f>
        <v>1506</v>
      </c>
      <c r="C10416" s="111" t="s">
        <v>121</v>
      </c>
      <c r="D10416" s="111" t="s">
        <v>121</v>
      </c>
      <c r="E10416" s="111" t="s">
        <v>123</v>
      </c>
      <c r="F10416" s="111" t="s">
        <v>139</v>
      </c>
      <c r="G10416" s="111" t="s">
        <v>139</v>
      </c>
      <c r="H10416" s="111" t="s">
        <v>139</v>
      </c>
      <c r="I10416" s="111" t="s">
        <v>139</v>
      </c>
      <c r="J10416" t="str">
        <f t="shared" si="324"/>
        <v>1506BeiteOrganisk jord</v>
      </c>
      <c r="K10416" s="111">
        <v>12.077525935985037</v>
      </c>
      <c r="L10416" s="111">
        <v>1.6412500000000001</v>
      </c>
      <c r="M10416" s="111">
        <v>0</v>
      </c>
      <c r="N10416" s="112">
        <f t="shared" si="325"/>
        <v>13.718775935985036</v>
      </c>
    </row>
    <row r="10417" spans="1:14" x14ac:dyDescent="0.25">
      <c r="A10417" s="111" t="s">
        <v>867</v>
      </c>
      <c r="B10417" s="111">
        <f>INDEX(kommuner!C:C,MATCH(_xlfn.NUMBERVALUE(A10417),kommuner!B:B,0))</f>
        <v>1506</v>
      </c>
      <c r="C10417" s="111" t="s">
        <v>84</v>
      </c>
      <c r="D10417" s="111" t="s">
        <v>84</v>
      </c>
      <c r="E10417" s="111" t="s">
        <v>126</v>
      </c>
      <c r="F10417" s="111" t="s">
        <v>139</v>
      </c>
      <c r="G10417" s="111" t="s">
        <v>139</v>
      </c>
      <c r="H10417" s="111" t="s">
        <v>139</v>
      </c>
      <c r="I10417" s="111" t="s">
        <v>139</v>
      </c>
      <c r="J10417" t="str">
        <f t="shared" si="324"/>
        <v>1506Dyrket markMineraljord</v>
      </c>
      <c r="K10417" s="111">
        <v>-0.19151115197201224</v>
      </c>
      <c r="L10417" s="111">
        <v>0</v>
      </c>
      <c r="M10417" s="111">
        <v>0</v>
      </c>
      <c r="N10417" s="112">
        <f t="shared" si="325"/>
        <v>-0.19151115197201224</v>
      </c>
    </row>
    <row r="10418" spans="1:14" x14ac:dyDescent="0.25">
      <c r="A10418" s="111" t="s">
        <v>867</v>
      </c>
      <c r="B10418" s="111">
        <f>INDEX(kommuner!C:C,MATCH(_xlfn.NUMBERVALUE(A10418),kommuner!B:B,0))</f>
        <v>1506</v>
      </c>
      <c r="C10418" s="111" t="s">
        <v>84</v>
      </c>
      <c r="D10418" s="111" t="s">
        <v>84</v>
      </c>
      <c r="E10418" s="111" t="s">
        <v>123</v>
      </c>
      <c r="F10418" s="111" t="s">
        <v>139</v>
      </c>
      <c r="G10418" s="111" t="s">
        <v>139</v>
      </c>
      <c r="H10418" s="111" t="s">
        <v>139</v>
      </c>
      <c r="I10418" s="111" t="s">
        <v>139</v>
      </c>
      <c r="J10418" t="str">
        <f t="shared" si="324"/>
        <v>1506Dyrket markOrganisk jord</v>
      </c>
      <c r="K10418" s="111">
        <v>28.726149366675592</v>
      </c>
      <c r="L10418" s="111">
        <v>1.45625</v>
      </c>
      <c r="M10418" s="111">
        <v>0</v>
      </c>
      <c r="N10418" s="112">
        <f t="shared" si="325"/>
        <v>30.182399366675593</v>
      </c>
    </row>
    <row r="10419" spans="1:14" x14ac:dyDescent="0.25">
      <c r="A10419" s="111" t="s">
        <v>867</v>
      </c>
      <c r="B10419" s="111">
        <f>INDEX(kommuner!C:C,MATCH(_xlfn.NUMBERVALUE(A10419),kommuner!B:B,0))</f>
        <v>1506</v>
      </c>
      <c r="C10419" s="111" t="s">
        <v>127</v>
      </c>
      <c r="D10419" s="111" t="s">
        <v>127</v>
      </c>
      <c r="E10419" s="111" t="s">
        <v>126</v>
      </c>
      <c r="F10419" s="111" t="s">
        <v>172</v>
      </c>
      <c r="G10419" s="111" t="s">
        <v>180</v>
      </c>
      <c r="H10419" s="111" t="s">
        <v>172</v>
      </c>
      <c r="I10419" s="111" t="s">
        <v>180</v>
      </c>
      <c r="J10419" t="str">
        <f t="shared" si="324"/>
        <v>1506SkogMineraljordBarskogHøy</v>
      </c>
      <c r="K10419" s="111">
        <v>-6.422849649670499</v>
      </c>
      <c r="L10419" s="111">
        <v>0.85306406685236758</v>
      </c>
      <c r="M10419" s="111">
        <v>6.4056614999681585E-2</v>
      </c>
      <c r="N10419" s="112">
        <f t="shared" si="325"/>
        <v>-5.5057289678184498</v>
      </c>
    </row>
    <row r="10420" spans="1:14" x14ac:dyDescent="0.25">
      <c r="A10420" s="111" t="s">
        <v>867</v>
      </c>
      <c r="B10420" s="111">
        <f>INDEX(kommuner!C:C,MATCH(_xlfn.NUMBERVALUE(A10420),kommuner!B:B,0))</f>
        <v>1506</v>
      </c>
      <c r="C10420" s="111" t="s">
        <v>127</v>
      </c>
      <c r="D10420" s="111" t="s">
        <v>127</v>
      </c>
      <c r="E10420" s="111" t="s">
        <v>126</v>
      </c>
      <c r="F10420" s="111" t="s">
        <v>172</v>
      </c>
      <c r="G10420" s="111" t="s">
        <v>167</v>
      </c>
      <c r="H10420" s="111" t="s">
        <v>172</v>
      </c>
      <c r="I10420" s="111" t="s">
        <v>167</v>
      </c>
      <c r="J10420" t="str">
        <f t="shared" si="324"/>
        <v>1506SkogMineraljordBarskogImpediment</v>
      </c>
      <c r="K10420" s="111">
        <v>-0.94873102042732593</v>
      </c>
      <c r="L10420" s="111">
        <v>0.85306406685236758</v>
      </c>
      <c r="M10420" s="111">
        <v>6.3979989500968365E-2</v>
      </c>
      <c r="N10420" s="112">
        <f t="shared" si="325"/>
        <v>-3.1686964073989993E-2</v>
      </c>
    </row>
    <row r="10421" spans="1:14" x14ac:dyDescent="0.25">
      <c r="A10421" s="111" t="s">
        <v>867</v>
      </c>
      <c r="B10421" s="111">
        <f>INDEX(kommuner!C:C,MATCH(_xlfn.NUMBERVALUE(A10421),kommuner!B:B,0))</f>
        <v>1506</v>
      </c>
      <c r="C10421" s="111" t="s">
        <v>127</v>
      </c>
      <c r="D10421" s="111" t="s">
        <v>127</v>
      </c>
      <c r="E10421" s="111" t="s">
        <v>126</v>
      </c>
      <c r="F10421" s="111" t="s">
        <v>172</v>
      </c>
      <c r="G10421" s="111" t="s">
        <v>190</v>
      </c>
      <c r="H10421" s="111" t="s">
        <v>172</v>
      </c>
      <c r="I10421" s="111" t="s">
        <v>190</v>
      </c>
      <c r="J10421" t="str">
        <f t="shared" si="324"/>
        <v>1506SkogMineraljordBarskogLav</v>
      </c>
      <c r="K10421" s="111">
        <v>-0.862084627791601</v>
      </c>
      <c r="L10421" s="111">
        <v>0.85306406685236758</v>
      </c>
      <c r="M10421" s="111">
        <v>6.3979989500968365E-2</v>
      </c>
      <c r="N10421" s="112">
        <f t="shared" si="325"/>
        <v>5.4959428561734941E-2</v>
      </c>
    </row>
    <row r="10422" spans="1:14" x14ac:dyDescent="0.25">
      <c r="A10422" s="111" t="s">
        <v>867</v>
      </c>
      <c r="B10422" s="111">
        <f>INDEX(kommuner!C:C,MATCH(_xlfn.NUMBERVALUE(A10422),kommuner!B:B,0))</f>
        <v>1506</v>
      </c>
      <c r="C10422" s="111" t="s">
        <v>127</v>
      </c>
      <c r="D10422" s="111" t="s">
        <v>127</v>
      </c>
      <c r="E10422" s="111" t="s">
        <v>126</v>
      </c>
      <c r="F10422" s="111" t="s">
        <v>172</v>
      </c>
      <c r="G10422" s="111" t="s">
        <v>173</v>
      </c>
      <c r="H10422" s="111" t="s">
        <v>172</v>
      </c>
      <c r="I10422" s="111" t="s">
        <v>173</v>
      </c>
      <c r="J10422" t="str">
        <f t="shared" si="324"/>
        <v>1506SkogMineraljordBarskogMiddels</v>
      </c>
      <c r="K10422" s="111">
        <v>-3.6406993276041288</v>
      </c>
      <c r="L10422" s="111">
        <v>0.85306406685236758</v>
      </c>
      <c r="M10422" s="111">
        <v>6.4056614999681585E-2</v>
      </c>
      <c r="N10422" s="112">
        <f t="shared" si="325"/>
        <v>-2.7235786457520796</v>
      </c>
    </row>
    <row r="10423" spans="1:14" x14ac:dyDescent="0.25">
      <c r="A10423" s="111" t="s">
        <v>867</v>
      </c>
      <c r="B10423" s="111">
        <f>INDEX(kommuner!C:C,MATCH(_xlfn.NUMBERVALUE(A10423),kommuner!B:B,0))</f>
        <v>1506</v>
      </c>
      <c r="C10423" s="111" t="s">
        <v>127</v>
      </c>
      <c r="D10423" s="111" t="s">
        <v>127</v>
      </c>
      <c r="E10423" s="111" t="s">
        <v>126</v>
      </c>
      <c r="F10423" s="111" t="s">
        <v>172</v>
      </c>
      <c r="G10423" s="111" t="s">
        <v>186</v>
      </c>
      <c r="H10423" s="111" t="s">
        <v>172</v>
      </c>
      <c r="I10423" s="111" t="s">
        <v>186</v>
      </c>
      <c r="J10423" t="str">
        <f t="shared" si="324"/>
        <v>1506SkogMineraljordBarskogSærs høy</v>
      </c>
      <c r="K10423" s="111">
        <v>0.12072674540874306</v>
      </c>
      <c r="L10423" s="111">
        <v>0.85306406685236758</v>
      </c>
      <c r="M10423" s="111">
        <v>6.4056614999681585E-2</v>
      </c>
      <c r="N10423" s="112">
        <f t="shared" si="325"/>
        <v>1.0378474272607923</v>
      </c>
    </row>
    <row r="10424" spans="1:14" x14ac:dyDescent="0.25">
      <c r="A10424" s="111" t="s">
        <v>867</v>
      </c>
      <c r="B10424" s="111">
        <f>INDEX(kommuner!C:C,MATCH(_xlfn.NUMBERVALUE(A10424),kommuner!B:B,0))</f>
        <v>1506</v>
      </c>
      <c r="C10424" s="111" t="s">
        <v>127</v>
      </c>
      <c r="D10424" s="111" t="s">
        <v>127</v>
      </c>
      <c r="E10424" s="111" t="s">
        <v>126</v>
      </c>
      <c r="F10424" s="111" t="s">
        <v>179</v>
      </c>
      <c r="G10424" s="111" t="s">
        <v>180</v>
      </c>
      <c r="H10424" s="111" t="s">
        <v>179</v>
      </c>
      <c r="I10424" s="111" t="s">
        <v>180</v>
      </c>
      <c r="J10424" t="str">
        <f t="shared" si="324"/>
        <v>1506SkogMineraljordBlandingsskogHøy</v>
      </c>
      <c r="K10424" s="111">
        <v>-7.1939050909469406</v>
      </c>
      <c r="L10424" s="111">
        <v>0.85306406685236758</v>
      </c>
      <c r="M10424" s="111">
        <v>6.3979989500968365E-2</v>
      </c>
      <c r="N10424" s="112">
        <f t="shared" si="325"/>
        <v>-6.2768610345936047</v>
      </c>
    </row>
    <row r="10425" spans="1:14" x14ac:dyDescent="0.25">
      <c r="A10425" s="111" t="s">
        <v>867</v>
      </c>
      <c r="B10425" s="111">
        <f>INDEX(kommuner!C:C,MATCH(_xlfn.NUMBERVALUE(A10425),kommuner!B:B,0))</f>
        <v>1506</v>
      </c>
      <c r="C10425" s="111" t="s">
        <v>127</v>
      </c>
      <c r="D10425" s="111" t="s">
        <v>127</v>
      </c>
      <c r="E10425" s="111" t="s">
        <v>126</v>
      </c>
      <c r="F10425" s="111" t="s">
        <v>179</v>
      </c>
      <c r="G10425" s="111" t="s">
        <v>167</v>
      </c>
      <c r="H10425" s="111" t="s">
        <v>179</v>
      </c>
      <c r="I10425" s="111" t="s">
        <v>167</v>
      </c>
      <c r="J10425" t="str">
        <f t="shared" si="324"/>
        <v>1506SkogMineraljordBlandingsskogImpediment</v>
      </c>
      <c r="K10425" s="111">
        <v>-1.0519587113170448</v>
      </c>
      <c r="L10425" s="111">
        <v>0.85306406685236758</v>
      </c>
      <c r="M10425" s="111">
        <v>6.3979989500968365E-2</v>
      </c>
      <c r="N10425" s="112">
        <f t="shared" si="325"/>
        <v>-0.13491465496370883</v>
      </c>
    </row>
    <row r="10426" spans="1:14" x14ac:dyDescent="0.25">
      <c r="A10426" s="111" t="s">
        <v>867</v>
      </c>
      <c r="B10426" s="111">
        <f>INDEX(kommuner!C:C,MATCH(_xlfn.NUMBERVALUE(A10426),kommuner!B:B,0))</f>
        <v>1506</v>
      </c>
      <c r="C10426" s="111" t="s">
        <v>127</v>
      </c>
      <c r="D10426" s="111" t="s">
        <v>127</v>
      </c>
      <c r="E10426" s="111" t="s">
        <v>126</v>
      </c>
      <c r="F10426" s="111" t="s">
        <v>179</v>
      </c>
      <c r="G10426" s="111" t="s">
        <v>190</v>
      </c>
      <c r="H10426" s="111" t="s">
        <v>179</v>
      </c>
      <c r="I10426" s="111" t="s">
        <v>190</v>
      </c>
      <c r="J10426" t="str">
        <f t="shared" si="324"/>
        <v>1506SkogMineraljordBlandingsskogLav</v>
      </c>
      <c r="K10426" s="111">
        <v>-1.7812179955424279</v>
      </c>
      <c r="L10426" s="111">
        <v>0.85306406685236758</v>
      </c>
      <c r="M10426" s="111">
        <v>6.3979989500968365E-2</v>
      </c>
      <c r="N10426" s="112">
        <f t="shared" si="325"/>
        <v>-0.86417393918909191</v>
      </c>
    </row>
    <row r="10427" spans="1:14" x14ac:dyDescent="0.25">
      <c r="A10427" s="111" t="s">
        <v>867</v>
      </c>
      <c r="B10427" s="111">
        <f>INDEX(kommuner!C:C,MATCH(_xlfn.NUMBERVALUE(A10427),kommuner!B:B,0))</f>
        <v>1506</v>
      </c>
      <c r="C10427" s="111" t="s">
        <v>127</v>
      </c>
      <c r="D10427" s="111" t="s">
        <v>127</v>
      </c>
      <c r="E10427" s="111" t="s">
        <v>126</v>
      </c>
      <c r="F10427" s="111" t="s">
        <v>179</v>
      </c>
      <c r="G10427" s="111" t="s">
        <v>173</v>
      </c>
      <c r="H10427" s="111" t="s">
        <v>179</v>
      </c>
      <c r="I10427" s="111" t="s">
        <v>173</v>
      </c>
      <c r="J10427" t="str">
        <f t="shared" si="324"/>
        <v>1506SkogMineraljordBlandingsskogMiddels</v>
      </c>
      <c r="K10427" s="111">
        <v>-3.4741824145851954</v>
      </c>
      <c r="L10427" s="111">
        <v>0.85306406685236758</v>
      </c>
      <c r="M10427" s="111">
        <v>6.3979989500968365E-2</v>
      </c>
      <c r="N10427" s="112">
        <f t="shared" si="325"/>
        <v>-2.5571383582318594</v>
      </c>
    </row>
    <row r="10428" spans="1:14" x14ac:dyDescent="0.25">
      <c r="A10428" s="111" t="s">
        <v>867</v>
      </c>
      <c r="B10428" s="111">
        <f>INDEX(kommuner!C:C,MATCH(_xlfn.NUMBERVALUE(A10428),kommuner!B:B,0))</f>
        <v>1506</v>
      </c>
      <c r="C10428" s="111" t="s">
        <v>127</v>
      </c>
      <c r="D10428" s="111" t="s">
        <v>127</v>
      </c>
      <c r="E10428" s="111" t="s">
        <v>126</v>
      </c>
      <c r="F10428" s="111" t="s">
        <v>179</v>
      </c>
      <c r="G10428" s="111" t="s">
        <v>186</v>
      </c>
      <c r="H10428" s="111" t="s">
        <v>179</v>
      </c>
      <c r="I10428" s="111" t="s">
        <v>186</v>
      </c>
      <c r="J10428" t="str">
        <f t="shared" si="324"/>
        <v>1506SkogMineraljordBlandingsskogSærs høy</v>
      </c>
      <c r="K10428" s="111">
        <v>-2.9395925245326562</v>
      </c>
      <c r="L10428" s="111">
        <v>0.85306406685236758</v>
      </c>
      <c r="M10428" s="111">
        <v>6.3979989500968365E-2</v>
      </c>
      <c r="N10428" s="112">
        <f t="shared" si="325"/>
        <v>-2.0225484681793202</v>
      </c>
    </row>
    <row r="10429" spans="1:14" x14ac:dyDescent="0.25">
      <c r="A10429" s="111" t="s">
        <v>867</v>
      </c>
      <c r="B10429" s="111">
        <f>INDEX(kommuner!C:C,MATCH(_xlfn.NUMBERVALUE(A10429),kommuner!B:B,0))</f>
        <v>1506</v>
      </c>
      <c r="C10429" s="111" t="s">
        <v>127</v>
      </c>
      <c r="D10429" s="111" t="s">
        <v>127</v>
      </c>
      <c r="E10429" s="111" t="s">
        <v>126</v>
      </c>
      <c r="F10429" s="111" t="s">
        <v>185</v>
      </c>
      <c r="G10429" s="111" t="s">
        <v>180</v>
      </c>
      <c r="H10429" s="111" t="s">
        <v>185</v>
      </c>
      <c r="I10429" s="111" t="s">
        <v>180</v>
      </c>
      <c r="J10429" t="str">
        <f t="shared" si="324"/>
        <v>1506SkogMineraljordLauvskogHøy</v>
      </c>
      <c r="K10429" s="111">
        <v>-3.9961118073383664</v>
      </c>
      <c r="L10429" s="111">
        <v>0.85306406685236758</v>
      </c>
      <c r="M10429" s="111">
        <v>6.3979989500968365E-2</v>
      </c>
      <c r="N10429" s="112">
        <f t="shared" si="325"/>
        <v>-3.0790677509850304</v>
      </c>
    </row>
    <row r="10430" spans="1:14" x14ac:dyDescent="0.25">
      <c r="A10430" s="111" t="s">
        <v>867</v>
      </c>
      <c r="B10430" s="111">
        <f>INDEX(kommuner!C:C,MATCH(_xlfn.NUMBERVALUE(A10430),kommuner!B:B,0))</f>
        <v>1506</v>
      </c>
      <c r="C10430" s="111" t="s">
        <v>127</v>
      </c>
      <c r="D10430" s="111" t="s">
        <v>127</v>
      </c>
      <c r="E10430" s="111" t="s">
        <v>126</v>
      </c>
      <c r="F10430" s="111" t="s">
        <v>185</v>
      </c>
      <c r="G10430" s="111" t="s">
        <v>167</v>
      </c>
      <c r="H10430" s="111" t="s">
        <v>185</v>
      </c>
      <c r="I10430" s="111" t="s">
        <v>167</v>
      </c>
      <c r="J10430" t="str">
        <f t="shared" si="324"/>
        <v>1506SkogMineraljordLauvskogImpediment</v>
      </c>
      <c r="K10430" s="111">
        <v>-1.0417316356348201</v>
      </c>
      <c r="L10430" s="111">
        <v>0.85306406685236758</v>
      </c>
      <c r="M10430" s="111">
        <v>6.3979989500968365E-2</v>
      </c>
      <c r="N10430" s="112">
        <f t="shared" si="325"/>
        <v>-0.12468757928148413</v>
      </c>
    </row>
    <row r="10431" spans="1:14" x14ac:dyDescent="0.25">
      <c r="A10431" s="111" t="s">
        <v>867</v>
      </c>
      <c r="B10431" s="111">
        <f>INDEX(kommuner!C:C,MATCH(_xlfn.NUMBERVALUE(A10431),kommuner!B:B,0))</f>
        <v>1506</v>
      </c>
      <c r="C10431" s="111" t="s">
        <v>127</v>
      </c>
      <c r="D10431" s="111" t="s">
        <v>127</v>
      </c>
      <c r="E10431" s="111" t="s">
        <v>126</v>
      </c>
      <c r="F10431" s="111" t="s">
        <v>185</v>
      </c>
      <c r="G10431" s="111" t="s">
        <v>190</v>
      </c>
      <c r="H10431" s="111" t="s">
        <v>185</v>
      </c>
      <c r="I10431" s="111" t="s">
        <v>190</v>
      </c>
      <c r="J10431" t="str">
        <f t="shared" si="324"/>
        <v>1506SkogMineraljordLauvskogLav</v>
      </c>
      <c r="K10431" s="111">
        <v>-8.9748170935426599E-2</v>
      </c>
      <c r="L10431" s="111">
        <v>0.85306406685236758</v>
      </c>
      <c r="M10431" s="111">
        <v>6.3979989500968365E-2</v>
      </c>
      <c r="N10431" s="112">
        <f t="shared" si="325"/>
        <v>0.82729588541790933</v>
      </c>
    </row>
    <row r="10432" spans="1:14" x14ac:dyDescent="0.25">
      <c r="A10432" s="111" t="s">
        <v>867</v>
      </c>
      <c r="B10432" s="111">
        <f>INDEX(kommuner!C:C,MATCH(_xlfn.NUMBERVALUE(A10432),kommuner!B:B,0))</f>
        <v>1506</v>
      </c>
      <c r="C10432" s="111" t="s">
        <v>127</v>
      </c>
      <c r="D10432" s="111" t="s">
        <v>127</v>
      </c>
      <c r="E10432" s="111" t="s">
        <v>126</v>
      </c>
      <c r="F10432" s="111" t="s">
        <v>185</v>
      </c>
      <c r="G10432" s="111" t="s">
        <v>173</v>
      </c>
      <c r="H10432" s="111" t="s">
        <v>185</v>
      </c>
      <c r="I10432" s="111" t="s">
        <v>173</v>
      </c>
      <c r="J10432" t="str">
        <f t="shared" si="324"/>
        <v>1506SkogMineraljordLauvskogMiddels</v>
      </c>
      <c r="K10432" s="111">
        <v>-2.4407766010203638</v>
      </c>
      <c r="L10432" s="111">
        <v>0.85306406685236758</v>
      </c>
      <c r="M10432" s="111">
        <v>6.3979989500968365E-2</v>
      </c>
      <c r="N10432" s="112">
        <f t="shared" si="325"/>
        <v>-1.523732544667028</v>
      </c>
    </row>
    <row r="10433" spans="1:14" x14ac:dyDescent="0.25">
      <c r="A10433" s="111" t="s">
        <v>867</v>
      </c>
      <c r="B10433" s="111">
        <f>INDEX(kommuner!C:C,MATCH(_xlfn.NUMBERVALUE(A10433),kommuner!B:B,0))</f>
        <v>1506</v>
      </c>
      <c r="C10433" s="111" t="s">
        <v>127</v>
      </c>
      <c r="D10433" s="111" t="s">
        <v>127</v>
      </c>
      <c r="E10433" s="111" t="s">
        <v>126</v>
      </c>
      <c r="F10433" s="111" t="s">
        <v>185</v>
      </c>
      <c r="G10433" s="111" t="s">
        <v>186</v>
      </c>
      <c r="H10433" s="111" t="s">
        <v>185</v>
      </c>
      <c r="I10433" s="111" t="s">
        <v>186</v>
      </c>
      <c r="J10433" t="str">
        <f t="shared" si="324"/>
        <v>1506SkogMineraljordLauvskogSærs høy</v>
      </c>
      <c r="K10433" s="111">
        <v>-3.6560473259425113</v>
      </c>
      <c r="L10433" s="111">
        <v>0.85306406685236758</v>
      </c>
      <c r="M10433" s="111">
        <v>6.3979989500968365E-2</v>
      </c>
      <c r="N10433" s="112">
        <f t="shared" si="325"/>
        <v>-2.7390032695891753</v>
      </c>
    </row>
    <row r="10434" spans="1:14" x14ac:dyDescent="0.25">
      <c r="A10434" s="111" t="s">
        <v>867</v>
      </c>
      <c r="B10434" s="111">
        <f>INDEX(kommuner!C:C,MATCH(_xlfn.NUMBERVALUE(A10434),kommuner!B:B,0))</f>
        <v>1506</v>
      </c>
      <c r="C10434" s="111" t="s">
        <v>127</v>
      </c>
      <c r="D10434" s="111" t="s">
        <v>127</v>
      </c>
      <c r="E10434" s="111" t="s">
        <v>123</v>
      </c>
      <c r="F10434" s="111" t="s">
        <v>172</v>
      </c>
      <c r="G10434" s="111" t="s">
        <v>180</v>
      </c>
      <c r="H10434" s="111" t="s">
        <v>172</v>
      </c>
      <c r="I10434" s="111" t="s">
        <v>180</v>
      </c>
      <c r="J10434" t="str">
        <f t="shared" si="324"/>
        <v>1506SkogOrganisk jordBarskogHøy</v>
      </c>
      <c r="K10434" s="111">
        <v>-2.5184559031994138</v>
      </c>
      <c r="L10434" s="111">
        <v>0.92784825435236762</v>
      </c>
      <c r="M10434" s="111">
        <v>0.46518126042825314</v>
      </c>
      <c r="N10434" s="112">
        <f t="shared" si="325"/>
        <v>-1.1254263884187932</v>
      </c>
    </row>
    <row r="10435" spans="1:14" x14ac:dyDescent="0.25">
      <c r="A10435" s="111" t="s">
        <v>867</v>
      </c>
      <c r="B10435" s="111">
        <f>INDEX(kommuner!C:C,MATCH(_xlfn.NUMBERVALUE(A10435),kommuner!B:B,0))</f>
        <v>1506</v>
      </c>
      <c r="C10435" s="111" t="s">
        <v>127</v>
      </c>
      <c r="D10435" s="111" t="s">
        <v>127</v>
      </c>
      <c r="E10435" s="111" t="s">
        <v>123</v>
      </c>
      <c r="F10435" s="111" t="s">
        <v>172</v>
      </c>
      <c r="G10435" s="111" t="s">
        <v>167</v>
      </c>
      <c r="H10435" s="111" t="s">
        <v>172</v>
      </c>
      <c r="I10435" s="111" t="s">
        <v>167</v>
      </c>
      <c r="J10435" t="str">
        <f t="shared" ref="J10435:J10498" si="326">B10435&amp;C10435&amp;E10435&amp;IF(C10435="Skog",F10435&amp;G10435,"")</f>
        <v>1506SkogOrganisk jordBarskogImpediment</v>
      </c>
      <c r="K10435" s="111">
        <v>-0.17137422385314094</v>
      </c>
      <c r="L10435" s="111">
        <v>0.92784825435236762</v>
      </c>
      <c r="M10435" s="111">
        <v>0.46510463492953991</v>
      </c>
      <c r="N10435" s="112">
        <f t="shared" ref="N10435:N10498" si="327">SUM(K10435:M10435)</f>
        <v>1.2215786654287666</v>
      </c>
    </row>
    <row r="10436" spans="1:14" x14ac:dyDescent="0.25">
      <c r="A10436" s="111" t="s">
        <v>867</v>
      </c>
      <c r="B10436" s="111">
        <f>INDEX(kommuner!C:C,MATCH(_xlfn.NUMBERVALUE(A10436),kommuner!B:B,0))</f>
        <v>1506</v>
      </c>
      <c r="C10436" s="111" t="s">
        <v>127</v>
      </c>
      <c r="D10436" s="111" t="s">
        <v>127</v>
      </c>
      <c r="E10436" s="111" t="s">
        <v>123</v>
      </c>
      <c r="F10436" s="111" t="s">
        <v>172</v>
      </c>
      <c r="G10436" s="111" t="s">
        <v>190</v>
      </c>
      <c r="H10436" s="111" t="s">
        <v>172</v>
      </c>
      <c r="I10436" s="111" t="s">
        <v>190</v>
      </c>
      <c r="J10436" t="str">
        <f t="shared" si="326"/>
        <v>1506SkogOrganisk jordBarskogLav</v>
      </c>
      <c r="K10436" s="111">
        <v>-0.50666953101693391</v>
      </c>
      <c r="L10436" s="111">
        <v>0.92784825435236762</v>
      </c>
      <c r="M10436" s="111">
        <v>0.46510463492953991</v>
      </c>
      <c r="N10436" s="112">
        <f t="shared" si="327"/>
        <v>0.88628335826497362</v>
      </c>
    </row>
    <row r="10437" spans="1:14" x14ac:dyDescent="0.25">
      <c r="A10437" s="111" t="s">
        <v>867</v>
      </c>
      <c r="B10437" s="111">
        <f>INDEX(kommuner!C:C,MATCH(_xlfn.NUMBERVALUE(A10437),kommuner!B:B,0))</f>
        <v>1506</v>
      </c>
      <c r="C10437" s="111" t="s">
        <v>127</v>
      </c>
      <c r="D10437" s="111" t="s">
        <v>127</v>
      </c>
      <c r="E10437" s="111" t="s">
        <v>123</v>
      </c>
      <c r="F10437" s="111" t="s">
        <v>172</v>
      </c>
      <c r="G10437" s="111" t="s">
        <v>173</v>
      </c>
      <c r="H10437" s="111" t="s">
        <v>172</v>
      </c>
      <c r="I10437" s="111" t="s">
        <v>173</v>
      </c>
      <c r="J10437" t="str">
        <f t="shared" si="326"/>
        <v>1506SkogOrganisk jordBarskogMiddels</v>
      </c>
      <c r="K10437" s="111">
        <v>-1.5571490961494638</v>
      </c>
      <c r="L10437" s="111">
        <v>0.92784825435236762</v>
      </c>
      <c r="M10437" s="111">
        <v>0.46518126042825314</v>
      </c>
      <c r="N10437" s="112">
        <f t="shared" si="327"/>
        <v>-0.16411958136884308</v>
      </c>
    </row>
    <row r="10438" spans="1:14" x14ac:dyDescent="0.25">
      <c r="A10438" s="111" t="s">
        <v>867</v>
      </c>
      <c r="B10438" s="111">
        <f>INDEX(kommuner!C:C,MATCH(_xlfn.NUMBERVALUE(A10438),kommuner!B:B,0))</f>
        <v>1506</v>
      </c>
      <c r="C10438" s="111" t="s">
        <v>127</v>
      </c>
      <c r="D10438" s="111" t="s">
        <v>127</v>
      </c>
      <c r="E10438" s="111" t="s">
        <v>123</v>
      </c>
      <c r="F10438" s="111" t="s">
        <v>172</v>
      </c>
      <c r="G10438" s="111" t="s">
        <v>186</v>
      </c>
      <c r="H10438" s="111" t="s">
        <v>172</v>
      </c>
      <c r="I10438" s="111" t="s">
        <v>186</v>
      </c>
      <c r="J10438" t="str">
        <f t="shared" si="326"/>
        <v>1506SkogOrganisk jordBarskogSærs høy</v>
      </c>
      <c r="K10438" s="111">
        <v>2.5548655235722699</v>
      </c>
      <c r="L10438" s="111">
        <v>0.92784825435236762</v>
      </c>
      <c r="M10438" s="111">
        <v>0.46518126042825314</v>
      </c>
      <c r="N10438" s="112">
        <f t="shared" si="327"/>
        <v>3.9478950383528906</v>
      </c>
    </row>
    <row r="10439" spans="1:14" x14ac:dyDescent="0.25">
      <c r="A10439" s="111" t="s">
        <v>867</v>
      </c>
      <c r="B10439" s="111">
        <f>INDEX(kommuner!C:C,MATCH(_xlfn.NUMBERVALUE(A10439),kommuner!B:B,0))</f>
        <v>1506</v>
      </c>
      <c r="C10439" s="111" t="s">
        <v>127</v>
      </c>
      <c r="D10439" s="111" t="s">
        <v>127</v>
      </c>
      <c r="E10439" s="111" t="s">
        <v>123</v>
      </c>
      <c r="F10439" s="111" t="s">
        <v>179</v>
      </c>
      <c r="G10439" s="111" t="s">
        <v>180</v>
      </c>
      <c r="H10439" s="111" t="s">
        <v>179</v>
      </c>
      <c r="I10439" s="111" t="s">
        <v>180</v>
      </c>
      <c r="J10439" t="str">
        <f t="shared" si="326"/>
        <v>1506SkogOrganisk jordBlandingsskogHøy</v>
      </c>
      <c r="K10439" s="111">
        <v>-5.5554344456832343</v>
      </c>
      <c r="L10439" s="111">
        <v>0.92784825435236762</v>
      </c>
      <c r="M10439" s="111">
        <v>0.46510463492953991</v>
      </c>
      <c r="N10439" s="112">
        <f t="shared" si="327"/>
        <v>-4.1624815564013264</v>
      </c>
    </row>
    <row r="10440" spans="1:14" x14ac:dyDescent="0.25">
      <c r="A10440" s="111" t="s">
        <v>867</v>
      </c>
      <c r="B10440" s="111">
        <f>INDEX(kommuner!C:C,MATCH(_xlfn.NUMBERVALUE(A10440),kommuner!B:B,0))</f>
        <v>1506</v>
      </c>
      <c r="C10440" s="111" t="s">
        <v>127</v>
      </c>
      <c r="D10440" s="111" t="s">
        <v>127</v>
      </c>
      <c r="E10440" s="111" t="s">
        <v>123</v>
      </c>
      <c r="F10440" s="111" t="s">
        <v>179</v>
      </c>
      <c r="G10440" s="111" t="s">
        <v>167</v>
      </c>
      <c r="H10440" s="111" t="s">
        <v>179</v>
      </c>
      <c r="I10440" s="111" t="s">
        <v>167</v>
      </c>
      <c r="J10440" t="str">
        <f t="shared" si="326"/>
        <v>1506SkogOrganisk jordBlandingsskogImpediment</v>
      </c>
      <c r="K10440" s="111">
        <v>-0.28586344175800005</v>
      </c>
      <c r="L10440" s="111">
        <v>0.92784825435236762</v>
      </c>
      <c r="M10440" s="111">
        <v>0.46510463492953991</v>
      </c>
      <c r="N10440" s="112">
        <f t="shared" si="327"/>
        <v>1.1070894475239075</v>
      </c>
    </row>
    <row r="10441" spans="1:14" x14ac:dyDescent="0.25">
      <c r="A10441" s="111" t="s">
        <v>867</v>
      </c>
      <c r="B10441" s="111">
        <f>INDEX(kommuner!C:C,MATCH(_xlfn.NUMBERVALUE(A10441),kommuner!B:B,0))</f>
        <v>1506</v>
      </c>
      <c r="C10441" s="111" t="s">
        <v>127</v>
      </c>
      <c r="D10441" s="111" t="s">
        <v>127</v>
      </c>
      <c r="E10441" s="111" t="s">
        <v>123</v>
      </c>
      <c r="F10441" s="111" t="s">
        <v>179</v>
      </c>
      <c r="G10441" s="111" t="s">
        <v>190</v>
      </c>
      <c r="H10441" s="111" t="s">
        <v>179</v>
      </c>
      <c r="I10441" s="111" t="s">
        <v>190</v>
      </c>
      <c r="J10441" t="str">
        <f t="shared" si="326"/>
        <v>1506SkogOrganisk jordBlandingsskogLav</v>
      </c>
      <c r="K10441" s="111">
        <v>-1.2347339377887629</v>
      </c>
      <c r="L10441" s="111">
        <v>0.92784825435236762</v>
      </c>
      <c r="M10441" s="111">
        <v>0.46510463492953991</v>
      </c>
      <c r="N10441" s="112">
        <f t="shared" si="327"/>
        <v>0.15821895149314458</v>
      </c>
    </row>
    <row r="10442" spans="1:14" x14ac:dyDescent="0.25">
      <c r="A10442" s="111" t="s">
        <v>867</v>
      </c>
      <c r="B10442" s="111">
        <f>INDEX(kommuner!C:C,MATCH(_xlfn.NUMBERVALUE(A10442),kommuner!B:B,0))</f>
        <v>1506</v>
      </c>
      <c r="C10442" s="111" t="s">
        <v>127</v>
      </c>
      <c r="D10442" s="111" t="s">
        <v>127</v>
      </c>
      <c r="E10442" s="111" t="s">
        <v>123</v>
      </c>
      <c r="F10442" s="111" t="s">
        <v>179</v>
      </c>
      <c r="G10442" s="111" t="s">
        <v>173</v>
      </c>
      <c r="H10442" s="111" t="s">
        <v>179</v>
      </c>
      <c r="I10442" s="111" t="s">
        <v>173</v>
      </c>
      <c r="J10442" t="str">
        <f t="shared" si="326"/>
        <v>1506SkogOrganisk jordBlandingsskogMiddels</v>
      </c>
      <c r="K10442" s="111">
        <v>-2.4239591752717748</v>
      </c>
      <c r="L10442" s="111">
        <v>0.92784825435236762</v>
      </c>
      <c r="M10442" s="111">
        <v>0.46510463492953991</v>
      </c>
      <c r="N10442" s="112">
        <f t="shared" si="327"/>
        <v>-1.0310062859898674</v>
      </c>
    </row>
    <row r="10443" spans="1:14" x14ac:dyDescent="0.25">
      <c r="A10443" s="111" t="s">
        <v>867</v>
      </c>
      <c r="B10443" s="111">
        <f>INDEX(kommuner!C:C,MATCH(_xlfn.NUMBERVALUE(A10443),kommuner!B:B,0))</f>
        <v>1506</v>
      </c>
      <c r="C10443" s="111" t="s">
        <v>127</v>
      </c>
      <c r="D10443" s="111" t="s">
        <v>127</v>
      </c>
      <c r="E10443" s="111" t="s">
        <v>123</v>
      </c>
      <c r="F10443" s="111" t="s">
        <v>179</v>
      </c>
      <c r="G10443" s="111" t="s">
        <v>186</v>
      </c>
      <c r="H10443" s="111" t="s">
        <v>179</v>
      </c>
      <c r="I10443" s="111" t="s">
        <v>186</v>
      </c>
      <c r="J10443" t="str">
        <f t="shared" si="326"/>
        <v>1506SkogOrganisk jordBlandingsskogSærs høy</v>
      </c>
      <c r="K10443" s="111">
        <v>-1.5726115302258048</v>
      </c>
      <c r="L10443" s="111">
        <v>0.92784825435236762</v>
      </c>
      <c r="M10443" s="111">
        <v>0.46510463492953991</v>
      </c>
      <c r="N10443" s="112">
        <f t="shared" si="327"/>
        <v>-0.17965864094389727</v>
      </c>
    </row>
    <row r="10444" spans="1:14" x14ac:dyDescent="0.25">
      <c r="A10444" s="111" t="s">
        <v>867</v>
      </c>
      <c r="B10444" s="111">
        <f>INDEX(kommuner!C:C,MATCH(_xlfn.NUMBERVALUE(A10444),kommuner!B:B,0))</f>
        <v>1506</v>
      </c>
      <c r="C10444" s="111" t="s">
        <v>127</v>
      </c>
      <c r="D10444" s="111" t="s">
        <v>127</v>
      </c>
      <c r="E10444" s="111" t="s">
        <v>123</v>
      </c>
      <c r="F10444" s="111" t="s">
        <v>185</v>
      </c>
      <c r="G10444" s="111" t="s">
        <v>180</v>
      </c>
      <c r="H10444" s="111" t="s">
        <v>185</v>
      </c>
      <c r="I10444" s="111" t="s">
        <v>180</v>
      </c>
      <c r="J10444" t="str">
        <f t="shared" si="326"/>
        <v>1506SkogOrganisk jordLauvskogHøy</v>
      </c>
      <c r="K10444" s="111">
        <v>-1.9913688882377358</v>
      </c>
      <c r="L10444" s="111">
        <v>0.92784825435236762</v>
      </c>
      <c r="M10444" s="111">
        <v>0.46510463492953991</v>
      </c>
      <c r="N10444" s="112">
        <f t="shared" si="327"/>
        <v>-0.59841599895582831</v>
      </c>
    </row>
    <row r="10445" spans="1:14" x14ac:dyDescent="0.25">
      <c r="A10445" s="111" t="s">
        <v>867</v>
      </c>
      <c r="B10445" s="111">
        <f>INDEX(kommuner!C:C,MATCH(_xlfn.NUMBERVALUE(A10445),kommuner!B:B,0))</f>
        <v>1506</v>
      </c>
      <c r="C10445" s="111" t="s">
        <v>127</v>
      </c>
      <c r="D10445" s="111" t="s">
        <v>127</v>
      </c>
      <c r="E10445" s="111" t="s">
        <v>123</v>
      </c>
      <c r="F10445" s="111" t="s">
        <v>185</v>
      </c>
      <c r="G10445" s="111" t="s">
        <v>167</v>
      </c>
      <c r="H10445" s="111" t="s">
        <v>185</v>
      </c>
      <c r="I10445" s="111" t="s">
        <v>167</v>
      </c>
      <c r="J10445" t="str">
        <f t="shared" si="326"/>
        <v>1506SkogOrganisk jordLauvskogImpediment</v>
      </c>
      <c r="K10445" s="111">
        <v>0.35000626494250675</v>
      </c>
      <c r="L10445" s="111">
        <v>0.92784825435236762</v>
      </c>
      <c r="M10445" s="111">
        <v>0.46510463492953991</v>
      </c>
      <c r="N10445" s="112">
        <f t="shared" si="327"/>
        <v>1.7429591542244141</v>
      </c>
    </row>
    <row r="10446" spans="1:14" x14ac:dyDescent="0.25">
      <c r="A10446" s="111" t="s">
        <v>867</v>
      </c>
      <c r="B10446" s="111">
        <f>INDEX(kommuner!C:C,MATCH(_xlfn.NUMBERVALUE(A10446),kommuner!B:B,0))</f>
        <v>1506</v>
      </c>
      <c r="C10446" s="111" t="s">
        <v>127</v>
      </c>
      <c r="D10446" s="111" t="s">
        <v>127</v>
      </c>
      <c r="E10446" s="111" t="s">
        <v>123</v>
      </c>
      <c r="F10446" s="111" t="s">
        <v>185</v>
      </c>
      <c r="G10446" s="111" t="s">
        <v>190</v>
      </c>
      <c r="H10446" s="111" t="s">
        <v>185</v>
      </c>
      <c r="I10446" s="111" t="s">
        <v>190</v>
      </c>
      <c r="J10446" t="str">
        <f t="shared" si="326"/>
        <v>1506SkogOrganisk jordLauvskogLav</v>
      </c>
      <c r="K10446" s="111">
        <v>1.1144075558526714</v>
      </c>
      <c r="L10446" s="111">
        <v>0.92784825435236762</v>
      </c>
      <c r="M10446" s="111">
        <v>0.46510463492953991</v>
      </c>
      <c r="N10446" s="112">
        <f t="shared" si="327"/>
        <v>2.5073604451345788</v>
      </c>
    </row>
    <row r="10447" spans="1:14" x14ac:dyDescent="0.25">
      <c r="A10447" s="111" t="s">
        <v>867</v>
      </c>
      <c r="B10447" s="111">
        <f>INDEX(kommuner!C:C,MATCH(_xlfn.NUMBERVALUE(A10447),kommuner!B:B,0))</f>
        <v>1506</v>
      </c>
      <c r="C10447" s="111" t="s">
        <v>127</v>
      </c>
      <c r="D10447" s="111" t="s">
        <v>127</v>
      </c>
      <c r="E10447" s="111" t="s">
        <v>123</v>
      </c>
      <c r="F10447" s="111" t="s">
        <v>185</v>
      </c>
      <c r="G10447" s="111" t="s">
        <v>173</v>
      </c>
      <c r="H10447" s="111" t="s">
        <v>185</v>
      </c>
      <c r="I10447" s="111" t="s">
        <v>173</v>
      </c>
      <c r="J10447" t="str">
        <f t="shared" si="326"/>
        <v>1506SkogOrganisk jordLauvskogMiddels</v>
      </c>
      <c r="K10447" s="111">
        <v>-0.62664468270982987</v>
      </c>
      <c r="L10447" s="111">
        <v>0.92784825435236762</v>
      </c>
      <c r="M10447" s="111">
        <v>0.46510463492953991</v>
      </c>
      <c r="N10447" s="112">
        <f t="shared" si="327"/>
        <v>0.76630820657207765</v>
      </c>
    </row>
    <row r="10448" spans="1:14" x14ac:dyDescent="0.25">
      <c r="A10448" s="111" t="s">
        <v>867</v>
      </c>
      <c r="B10448" s="111">
        <f>INDEX(kommuner!C:C,MATCH(_xlfn.NUMBERVALUE(A10448),kommuner!B:B,0))</f>
        <v>1506</v>
      </c>
      <c r="C10448" s="111" t="s">
        <v>127</v>
      </c>
      <c r="D10448" s="111" t="s">
        <v>127</v>
      </c>
      <c r="E10448" s="111" t="s">
        <v>123</v>
      </c>
      <c r="F10448" s="111" t="s">
        <v>185</v>
      </c>
      <c r="G10448" s="111" t="s">
        <v>186</v>
      </c>
      <c r="H10448" s="111" t="s">
        <v>185</v>
      </c>
      <c r="I10448" s="111" t="s">
        <v>186</v>
      </c>
      <c r="J10448" t="str">
        <f t="shared" si="326"/>
        <v>1506SkogOrganisk jordLauvskogSærs høy</v>
      </c>
      <c r="K10448" s="111">
        <v>-1.8997279926091779</v>
      </c>
      <c r="L10448" s="111">
        <v>0.92784825435236762</v>
      </c>
      <c r="M10448" s="111">
        <v>0.46510463492953991</v>
      </c>
      <c r="N10448" s="112">
        <f t="shared" si="327"/>
        <v>-0.50677510332727038</v>
      </c>
    </row>
    <row r="10449" spans="1:14" x14ac:dyDescent="0.25">
      <c r="A10449" s="111" t="s">
        <v>867</v>
      </c>
      <c r="B10449" s="111">
        <f>INDEX(kommuner!C:C,MATCH(_xlfn.NUMBERVALUE(A10449),kommuner!B:B,0))</f>
        <v>1506</v>
      </c>
      <c r="C10449" s="111" t="s">
        <v>83</v>
      </c>
      <c r="D10449" s="111" t="s">
        <v>83</v>
      </c>
      <c r="E10449" s="111" t="s">
        <v>126</v>
      </c>
      <c r="F10449" s="111" t="s">
        <v>139</v>
      </c>
      <c r="G10449" s="111" t="s">
        <v>139</v>
      </c>
      <c r="H10449" s="111" t="s">
        <v>139</v>
      </c>
      <c r="I10449" s="111" t="s">
        <v>139</v>
      </c>
      <c r="J10449" t="str">
        <f t="shared" si="326"/>
        <v>1506Utbygd arealMineraljord</v>
      </c>
      <c r="K10449" s="111">
        <v>-0.30524336409547759</v>
      </c>
      <c r="L10449" s="111">
        <v>0</v>
      </c>
      <c r="M10449" s="111">
        <v>1.303047089454229E-2</v>
      </c>
      <c r="N10449" s="112">
        <f t="shared" si="327"/>
        <v>-0.2922128932009353</v>
      </c>
    </row>
    <row r="10450" spans="1:14" x14ac:dyDescent="0.25">
      <c r="A10450" s="111" t="s">
        <v>867</v>
      </c>
      <c r="B10450" s="111">
        <f>INDEX(kommuner!C:C,MATCH(_xlfn.NUMBERVALUE(A10450),kommuner!B:B,0))</f>
        <v>1506</v>
      </c>
      <c r="C10450" s="111" t="s">
        <v>83</v>
      </c>
      <c r="D10450" s="111" t="s">
        <v>83</v>
      </c>
      <c r="E10450" s="111" t="s">
        <v>123</v>
      </c>
      <c r="F10450" s="111" t="s">
        <v>139</v>
      </c>
      <c r="G10450" s="111" t="s">
        <v>139</v>
      </c>
      <c r="H10450" s="111" t="s">
        <v>139</v>
      </c>
      <c r="I10450" s="111" t="s">
        <v>139</v>
      </c>
      <c r="J10450" t="str">
        <f t="shared" si="326"/>
        <v>1506Utbygd arealOrganisk jord</v>
      </c>
      <c r="K10450" s="111">
        <v>29.011421395201612</v>
      </c>
      <c r="L10450" s="111">
        <v>0</v>
      </c>
      <c r="M10450" s="111">
        <v>1.303047089454229E-2</v>
      </c>
      <c r="N10450" s="112">
        <f t="shared" si="327"/>
        <v>29.024451866096154</v>
      </c>
    </row>
    <row r="10451" spans="1:14" x14ac:dyDescent="0.25">
      <c r="A10451" s="111" t="s">
        <v>867</v>
      </c>
      <c r="B10451" s="111">
        <f>INDEX(kommuner!C:C,MATCH(_xlfn.NUMBERVALUE(A10451),kommuner!B:B,0))</f>
        <v>1506</v>
      </c>
      <c r="C10451" s="111" t="s">
        <v>181</v>
      </c>
      <c r="D10451" s="111" t="s">
        <v>181</v>
      </c>
      <c r="E10451" s="111" t="s">
        <v>123</v>
      </c>
      <c r="F10451" s="111" t="s">
        <v>139</v>
      </c>
      <c r="G10451" s="111" t="s">
        <v>139</v>
      </c>
      <c r="H10451" s="111" t="s">
        <v>139</v>
      </c>
      <c r="I10451" s="111" t="s">
        <v>139</v>
      </c>
      <c r="J10451" t="str">
        <f t="shared" si="326"/>
        <v>1506Vann og myrOrganisk jord</v>
      </c>
      <c r="K10451" s="111">
        <v>-0.29766799726667431</v>
      </c>
      <c r="L10451" s="111">
        <v>0</v>
      </c>
      <c r="M10451" s="111">
        <v>0</v>
      </c>
      <c r="N10451" s="112">
        <f t="shared" si="327"/>
        <v>-0.29766799726667431</v>
      </c>
    </row>
    <row r="10452" spans="1:14" x14ac:dyDescent="0.25">
      <c r="A10452" s="111" t="s">
        <v>868</v>
      </c>
      <c r="B10452" s="111">
        <f>INDEX(kommuner!C:C,MATCH(_xlfn.NUMBERVALUE(A10452),kommuner!B:B,0))</f>
        <v>1507</v>
      </c>
      <c r="C10452" s="111" t="s">
        <v>82</v>
      </c>
      <c r="D10452" s="111" t="s">
        <v>82</v>
      </c>
      <c r="E10452" s="111" t="s">
        <v>126</v>
      </c>
      <c r="F10452" s="111" t="s">
        <v>139</v>
      </c>
      <c r="G10452" s="111" t="s">
        <v>139</v>
      </c>
      <c r="H10452" s="111" t="s">
        <v>139</v>
      </c>
      <c r="I10452" s="111" t="s">
        <v>139</v>
      </c>
      <c r="J10452" t="str">
        <f t="shared" si="326"/>
        <v>1507Annen utmarkMineraljord</v>
      </c>
      <c r="K10452" s="111">
        <v>-7.1122377479755403E-2</v>
      </c>
      <c r="L10452" s="111">
        <v>0</v>
      </c>
      <c r="M10452" s="111">
        <v>0</v>
      </c>
      <c r="N10452" s="112">
        <f t="shared" si="327"/>
        <v>-7.1122377479755403E-2</v>
      </c>
    </row>
    <row r="10453" spans="1:14" x14ac:dyDescent="0.25">
      <c r="A10453" s="111" t="s">
        <v>868</v>
      </c>
      <c r="B10453" s="111">
        <f>INDEX(kommuner!C:C,MATCH(_xlfn.NUMBERVALUE(A10453),kommuner!B:B,0))</f>
        <v>1507</v>
      </c>
      <c r="C10453" s="111" t="s">
        <v>121</v>
      </c>
      <c r="D10453" s="111" t="s">
        <v>121</v>
      </c>
      <c r="E10453" s="111" t="s">
        <v>126</v>
      </c>
      <c r="F10453" s="111" t="s">
        <v>139</v>
      </c>
      <c r="G10453" s="111" t="s">
        <v>139</v>
      </c>
      <c r="H10453" s="111" t="s">
        <v>139</v>
      </c>
      <c r="I10453" s="111" t="s">
        <v>139</v>
      </c>
      <c r="J10453" t="str">
        <f t="shared" si="326"/>
        <v>1507BeiteMineraljord</v>
      </c>
      <c r="K10453" s="111">
        <v>-0.96338340838695502</v>
      </c>
      <c r="L10453" s="111">
        <v>0</v>
      </c>
      <c r="M10453" s="111">
        <v>1.2448711246839999E-7</v>
      </c>
      <c r="N10453" s="112">
        <f t="shared" si="327"/>
        <v>-0.96338328389984251</v>
      </c>
    </row>
    <row r="10454" spans="1:14" x14ac:dyDescent="0.25">
      <c r="A10454" s="111" t="s">
        <v>868</v>
      </c>
      <c r="B10454" s="111">
        <f>INDEX(kommuner!C:C,MATCH(_xlfn.NUMBERVALUE(A10454),kommuner!B:B,0))</f>
        <v>1507</v>
      </c>
      <c r="C10454" s="111" t="s">
        <v>121</v>
      </c>
      <c r="D10454" s="111" t="s">
        <v>121</v>
      </c>
      <c r="E10454" s="111" t="s">
        <v>123</v>
      </c>
      <c r="F10454" s="111" t="s">
        <v>139</v>
      </c>
      <c r="G10454" s="111" t="s">
        <v>139</v>
      </c>
      <c r="H10454" s="111" t="s">
        <v>139</v>
      </c>
      <c r="I10454" s="111" t="s">
        <v>139</v>
      </c>
      <c r="J10454" t="str">
        <f t="shared" si="326"/>
        <v>1507BeiteOrganisk jord</v>
      </c>
      <c r="K10454" s="111">
        <v>12.077525935985037</v>
      </c>
      <c r="L10454" s="111">
        <v>1.6412500000000001</v>
      </c>
      <c r="M10454" s="111">
        <v>0</v>
      </c>
      <c r="N10454" s="112">
        <f t="shared" si="327"/>
        <v>13.718775935985036</v>
      </c>
    </row>
    <row r="10455" spans="1:14" x14ac:dyDescent="0.25">
      <c r="A10455" s="111" t="s">
        <v>868</v>
      </c>
      <c r="B10455" s="111">
        <f>INDEX(kommuner!C:C,MATCH(_xlfn.NUMBERVALUE(A10455),kommuner!B:B,0))</f>
        <v>1507</v>
      </c>
      <c r="C10455" s="111" t="s">
        <v>84</v>
      </c>
      <c r="D10455" s="111" t="s">
        <v>84</v>
      </c>
      <c r="E10455" s="111" t="s">
        <v>126</v>
      </c>
      <c r="F10455" s="111" t="s">
        <v>139</v>
      </c>
      <c r="G10455" s="111" t="s">
        <v>139</v>
      </c>
      <c r="H10455" s="111" t="s">
        <v>139</v>
      </c>
      <c r="I10455" s="111" t="s">
        <v>139</v>
      </c>
      <c r="J10455" t="str">
        <f t="shared" si="326"/>
        <v>1507Dyrket markMineraljord</v>
      </c>
      <c r="K10455" s="111">
        <v>-0.19151115197201224</v>
      </c>
      <c r="L10455" s="111">
        <v>0</v>
      </c>
      <c r="M10455" s="111">
        <v>0</v>
      </c>
      <c r="N10455" s="112">
        <f t="shared" si="327"/>
        <v>-0.19151115197201224</v>
      </c>
    </row>
    <row r="10456" spans="1:14" x14ac:dyDescent="0.25">
      <c r="A10456" s="111" t="s">
        <v>868</v>
      </c>
      <c r="B10456" s="111">
        <f>INDEX(kommuner!C:C,MATCH(_xlfn.NUMBERVALUE(A10456),kommuner!B:B,0))</f>
        <v>1507</v>
      </c>
      <c r="C10456" s="111" t="s">
        <v>84</v>
      </c>
      <c r="D10456" s="111" t="s">
        <v>84</v>
      </c>
      <c r="E10456" s="111" t="s">
        <v>123</v>
      </c>
      <c r="F10456" s="111" t="s">
        <v>139</v>
      </c>
      <c r="G10456" s="111" t="s">
        <v>139</v>
      </c>
      <c r="H10456" s="111" t="s">
        <v>139</v>
      </c>
      <c r="I10456" s="111" t="s">
        <v>139</v>
      </c>
      <c r="J10456" t="str">
        <f t="shared" si="326"/>
        <v>1507Dyrket markOrganisk jord</v>
      </c>
      <c r="K10456" s="111">
        <v>28.726149366675592</v>
      </c>
      <c r="L10456" s="111">
        <v>1.45625</v>
      </c>
      <c r="M10456" s="111">
        <v>0</v>
      </c>
      <c r="N10456" s="112">
        <f t="shared" si="327"/>
        <v>30.182399366675593</v>
      </c>
    </row>
    <row r="10457" spans="1:14" x14ac:dyDescent="0.25">
      <c r="A10457" s="111" t="s">
        <v>868</v>
      </c>
      <c r="B10457" s="111">
        <f>INDEX(kommuner!C:C,MATCH(_xlfn.NUMBERVALUE(A10457),kommuner!B:B,0))</f>
        <v>1507</v>
      </c>
      <c r="C10457" s="111" t="s">
        <v>127</v>
      </c>
      <c r="D10457" s="111" t="s">
        <v>127</v>
      </c>
      <c r="E10457" s="111" t="s">
        <v>126</v>
      </c>
      <c r="F10457" s="111" t="s">
        <v>172</v>
      </c>
      <c r="G10457" s="111" t="s">
        <v>180</v>
      </c>
      <c r="H10457" s="111" t="s">
        <v>172</v>
      </c>
      <c r="I10457" s="111" t="s">
        <v>180</v>
      </c>
      <c r="J10457" t="str">
        <f t="shared" si="326"/>
        <v>1507SkogMineraljordBarskogHøy</v>
      </c>
      <c r="K10457" s="111">
        <v>-6.422849649670499</v>
      </c>
      <c r="L10457" s="111">
        <v>0.85306406685236758</v>
      </c>
      <c r="M10457" s="111">
        <v>6.4056614999681585E-2</v>
      </c>
      <c r="N10457" s="112">
        <f t="shared" si="327"/>
        <v>-5.5057289678184498</v>
      </c>
    </row>
    <row r="10458" spans="1:14" x14ac:dyDescent="0.25">
      <c r="A10458" s="111" t="s">
        <v>868</v>
      </c>
      <c r="B10458" s="111">
        <f>INDEX(kommuner!C:C,MATCH(_xlfn.NUMBERVALUE(A10458),kommuner!B:B,0))</f>
        <v>1507</v>
      </c>
      <c r="C10458" s="111" t="s">
        <v>127</v>
      </c>
      <c r="D10458" s="111" t="s">
        <v>127</v>
      </c>
      <c r="E10458" s="111" t="s">
        <v>126</v>
      </c>
      <c r="F10458" s="111" t="s">
        <v>172</v>
      </c>
      <c r="G10458" s="111" t="s">
        <v>167</v>
      </c>
      <c r="H10458" s="111" t="s">
        <v>172</v>
      </c>
      <c r="I10458" s="111" t="s">
        <v>167</v>
      </c>
      <c r="J10458" t="str">
        <f t="shared" si="326"/>
        <v>1507SkogMineraljordBarskogImpediment</v>
      </c>
      <c r="K10458" s="111">
        <v>-0.94873102042732593</v>
      </c>
      <c r="L10458" s="111">
        <v>0.85306406685236758</v>
      </c>
      <c r="M10458" s="111">
        <v>6.3979989500968365E-2</v>
      </c>
      <c r="N10458" s="112">
        <f t="shared" si="327"/>
        <v>-3.1686964073989993E-2</v>
      </c>
    </row>
    <row r="10459" spans="1:14" x14ac:dyDescent="0.25">
      <c r="A10459" s="111" t="s">
        <v>868</v>
      </c>
      <c r="B10459" s="111">
        <f>INDEX(kommuner!C:C,MATCH(_xlfn.NUMBERVALUE(A10459),kommuner!B:B,0))</f>
        <v>1507</v>
      </c>
      <c r="C10459" s="111" t="s">
        <v>127</v>
      </c>
      <c r="D10459" s="111" t="s">
        <v>127</v>
      </c>
      <c r="E10459" s="111" t="s">
        <v>126</v>
      </c>
      <c r="F10459" s="111" t="s">
        <v>172</v>
      </c>
      <c r="G10459" s="111" t="s">
        <v>190</v>
      </c>
      <c r="H10459" s="111" t="s">
        <v>172</v>
      </c>
      <c r="I10459" s="111" t="s">
        <v>190</v>
      </c>
      <c r="J10459" t="str">
        <f t="shared" si="326"/>
        <v>1507SkogMineraljordBarskogLav</v>
      </c>
      <c r="K10459" s="111">
        <v>-0.862084627791601</v>
      </c>
      <c r="L10459" s="111">
        <v>0.85306406685236758</v>
      </c>
      <c r="M10459" s="111">
        <v>6.3979989500968365E-2</v>
      </c>
      <c r="N10459" s="112">
        <f t="shared" si="327"/>
        <v>5.4959428561734941E-2</v>
      </c>
    </row>
    <row r="10460" spans="1:14" x14ac:dyDescent="0.25">
      <c r="A10460" s="111" t="s">
        <v>868</v>
      </c>
      <c r="B10460" s="111">
        <f>INDEX(kommuner!C:C,MATCH(_xlfn.NUMBERVALUE(A10460),kommuner!B:B,0))</f>
        <v>1507</v>
      </c>
      <c r="C10460" s="111" t="s">
        <v>127</v>
      </c>
      <c r="D10460" s="111" t="s">
        <v>127</v>
      </c>
      <c r="E10460" s="111" t="s">
        <v>126</v>
      </c>
      <c r="F10460" s="111" t="s">
        <v>172</v>
      </c>
      <c r="G10460" s="111" t="s">
        <v>173</v>
      </c>
      <c r="H10460" s="111" t="s">
        <v>172</v>
      </c>
      <c r="I10460" s="111" t="s">
        <v>173</v>
      </c>
      <c r="J10460" t="str">
        <f t="shared" si="326"/>
        <v>1507SkogMineraljordBarskogMiddels</v>
      </c>
      <c r="K10460" s="111">
        <v>-3.6406993276041288</v>
      </c>
      <c r="L10460" s="111">
        <v>0.85306406685236758</v>
      </c>
      <c r="M10460" s="111">
        <v>6.4056614999681585E-2</v>
      </c>
      <c r="N10460" s="112">
        <f t="shared" si="327"/>
        <v>-2.7235786457520796</v>
      </c>
    </row>
    <row r="10461" spans="1:14" x14ac:dyDescent="0.25">
      <c r="A10461" s="111" t="s">
        <v>868</v>
      </c>
      <c r="B10461" s="111">
        <f>INDEX(kommuner!C:C,MATCH(_xlfn.NUMBERVALUE(A10461),kommuner!B:B,0))</f>
        <v>1507</v>
      </c>
      <c r="C10461" s="111" t="s">
        <v>127</v>
      </c>
      <c r="D10461" s="111" t="s">
        <v>127</v>
      </c>
      <c r="E10461" s="111" t="s">
        <v>126</v>
      </c>
      <c r="F10461" s="111" t="s">
        <v>172</v>
      </c>
      <c r="G10461" s="111" t="s">
        <v>186</v>
      </c>
      <c r="H10461" s="111" t="s">
        <v>172</v>
      </c>
      <c r="I10461" s="111" t="s">
        <v>186</v>
      </c>
      <c r="J10461" t="str">
        <f t="shared" si="326"/>
        <v>1507SkogMineraljordBarskogSærs høy</v>
      </c>
      <c r="K10461" s="111">
        <v>0.12072674540874306</v>
      </c>
      <c r="L10461" s="111">
        <v>0.85306406685236758</v>
      </c>
      <c r="M10461" s="111">
        <v>6.4056614999681585E-2</v>
      </c>
      <c r="N10461" s="112">
        <f t="shared" si="327"/>
        <v>1.0378474272607923</v>
      </c>
    </row>
    <row r="10462" spans="1:14" x14ac:dyDescent="0.25">
      <c r="A10462" s="111" t="s">
        <v>868</v>
      </c>
      <c r="B10462" s="111">
        <f>INDEX(kommuner!C:C,MATCH(_xlfn.NUMBERVALUE(A10462),kommuner!B:B,0))</f>
        <v>1507</v>
      </c>
      <c r="C10462" s="111" t="s">
        <v>127</v>
      </c>
      <c r="D10462" s="111" t="s">
        <v>127</v>
      </c>
      <c r="E10462" s="111" t="s">
        <v>126</v>
      </c>
      <c r="F10462" s="111" t="s">
        <v>179</v>
      </c>
      <c r="G10462" s="111" t="s">
        <v>180</v>
      </c>
      <c r="H10462" s="111" t="s">
        <v>179</v>
      </c>
      <c r="I10462" s="111" t="s">
        <v>180</v>
      </c>
      <c r="J10462" t="str">
        <f t="shared" si="326"/>
        <v>1507SkogMineraljordBlandingsskogHøy</v>
      </c>
      <c r="K10462" s="111">
        <v>-7.1939050909469406</v>
      </c>
      <c r="L10462" s="111">
        <v>0.85306406685236758</v>
      </c>
      <c r="M10462" s="111">
        <v>6.3979989500968365E-2</v>
      </c>
      <c r="N10462" s="112">
        <f t="shared" si="327"/>
        <v>-6.2768610345936047</v>
      </c>
    </row>
    <row r="10463" spans="1:14" x14ac:dyDescent="0.25">
      <c r="A10463" s="111" t="s">
        <v>868</v>
      </c>
      <c r="B10463" s="111">
        <f>INDEX(kommuner!C:C,MATCH(_xlfn.NUMBERVALUE(A10463),kommuner!B:B,0))</f>
        <v>1507</v>
      </c>
      <c r="C10463" s="111" t="s">
        <v>127</v>
      </c>
      <c r="D10463" s="111" t="s">
        <v>127</v>
      </c>
      <c r="E10463" s="111" t="s">
        <v>126</v>
      </c>
      <c r="F10463" s="111" t="s">
        <v>179</v>
      </c>
      <c r="G10463" s="111" t="s">
        <v>167</v>
      </c>
      <c r="H10463" s="111" t="s">
        <v>179</v>
      </c>
      <c r="I10463" s="111" t="s">
        <v>167</v>
      </c>
      <c r="J10463" t="str">
        <f t="shared" si="326"/>
        <v>1507SkogMineraljordBlandingsskogImpediment</v>
      </c>
      <c r="K10463" s="111">
        <v>-1.0519587113170448</v>
      </c>
      <c r="L10463" s="111">
        <v>0.85306406685236758</v>
      </c>
      <c r="M10463" s="111">
        <v>6.3979989500968365E-2</v>
      </c>
      <c r="N10463" s="112">
        <f t="shared" si="327"/>
        <v>-0.13491465496370883</v>
      </c>
    </row>
    <row r="10464" spans="1:14" x14ac:dyDescent="0.25">
      <c r="A10464" s="111" t="s">
        <v>868</v>
      </c>
      <c r="B10464" s="111">
        <f>INDEX(kommuner!C:C,MATCH(_xlfn.NUMBERVALUE(A10464),kommuner!B:B,0))</f>
        <v>1507</v>
      </c>
      <c r="C10464" s="111" t="s">
        <v>127</v>
      </c>
      <c r="D10464" s="111" t="s">
        <v>127</v>
      </c>
      <c r="E10464" s="111" t="s">
        <v>126</v>
      </c>
      <c r="F10464" s="111" t="s">
        <v>179</v>
      </c>
      <c r="G10464" s="111" t="s">
        <v>190</v>
      </c>
      <c r="H10464" s="111" t="s">
        <v>179</v>
      </c>
      <c r="I10464" s="111" t="s">
        <v>190</v>
      </c>
      <c r="J10464" t="str">
        <f t="shared" si="326"/>
        <v>1507SkogMineraljordBlandingsskogLav</v>
      </c>
      <c r="K10464" s="111">
        <v>-1.7812179955424279</v>
      </c>
      <c r="L10464" s="111">
        <v>0.85306406685236758</v>
      </c>
      <c r="M10464" s="111">
        <v>6.3979989500968365E-2</v>
      </c>
      <c r="N10464" s="112">
        <f t="shared" si="327"/>
        <v>-0.86417393918909191</v>
      </c>
    </row>
    <row r="10465" spans="1:14" x14ac:dyDescent="0.25">
      <c r="A10465" s="111" t="s">
        <v>868</v>
      </c>
      <c r="B10465" s="111">
        <f>INDEX(kommuner!C:C,MATCH(_xlfn.NUMBERVALUE(A10465),kommuner!B:B,0))</f>
        <v>1507</v>
      </c>
      <c r="C10465" s="111" t="s">
        <v>127</v>
      </c>
      <c r="D10465" s="111" t="s">
        <v>127</v>
      </c>
      <c r="E10465" s="111" t="s">
        <v>126</v>
      </c>
      <c r="F10465" s="111" t="s">
        <v>179</v>
      </c>
      <c r="G10465" s="111" t="s">
        <v>173</v>
      </c>
      <c r="H10465" s="111" t="s">
        <v>179</v>
      </c>
      <c r="I10465" s="111" t="s">
        <v>173</v>
      </c>
      <c r="J10465" t="str">
        <f t="shared" si="326"/>
        <v>1507SkogMineraljordBlandingsskogMiddels</v>
      </c>
      <c r="K10465" s="111">
        <v>-3.4741824145851954</v>
      </c>
      <c r="L10465" s="111">
        <v>0.85306406685236758</v>
      </c>
      <c r="M10465" s="111">
        <v>6.3979989500968365E-2</v>
      </c>
      <c r="N10465" s="112">
        <f t="shared" si="327"/>
        <v>-2.5571383582318594</v>
      </c>
    </row>
    <row r="10466" spans="1:14" x14ac:dyDescent="0.25">
      <c r="A10466" s="111" t="s">
        <v>868</v>
      </c>
      <c r="B10466" s="111">
        <f>INDEX(kommuner!C:C,MATCH(_xlfn.NUMBERVALUE(A10466),kommuner!B:B,0))</f>
        <v>1507</v>
      </c>
      <c r="C10466" s="111" t="s">
        <v>127</v>
      </c>
      <c r="D10466" s="111" t="s">
        <v>127</v>
      </c>
      <c r="E10466" s="111" t="s">
        <v>126</v>
      </c>
      <c r="F10466" s="111" t="s">
        <v>179</v>
      </c>
      <c r="G10466" s="111" t="s">
        <v>186</v>
      </c>
      <c r="H10466" s="111" t="s">
        <v>179</v>
      </c>
      <c r="I10466" s="111" t="s">
        <v>186</v>
      </c>
      <c r="J10466" t="str">
        <f t="shared" si="326"/>
        <v>1507SkogMineraljordBlandingsskogSærs høy</v>
      </c>
      <c r="K10466" s="111">
        <v>-2.9395925245326562</v>
      </c>
      <c r="L10466" s="111">
        <v>0.85306406685236758</v>
      </c>
      <c r="M10466" s="111">
        <v>6.3979989500968365E-2</v>
      </c>
      <c r="N10466" s="112">
        <f t="shared" si="327"/>
        <v>-2.0225484681793202</v>
      </c>
    </row>
    <row r="10467" spans="1:14" x14ac:dyDescent="0.25">
      <c r="A10467" s="111" t="s">
        <v>868</v>
      </c>
      <c r="B10467" s="111">
        <f>INDEX(kommuner!C:C,MATCH(_xlfn.NUMBERVALUE(A10467),kommuner!B:B,0))</f>
        <v>1507</v>
      </c>
      <c r="C10467" s="111" t="s">
        <v>127</v>
      </c>
      <c r="D10467" s="111" t="s">
        <v>127</v>
      </c>
      <c r="E10467" s="111" t="s">
        <v>126</v>
      </c>
      <c r="F10467" s="111" t="s">
        <v>185</v>
      </c>
      <c r="G10467" s="111" t="s">
        <v>180</v>
      </c>
      <c r="H10467" s="111" t="s">
        <v>185</v>
      </c>
      <c r="I10467" s="111" t="s">
        <v>180</v>
      </c>
      <c r="J10467" t="str">
        <f t="shared" si="326"/>
        <v>1507SkogMineraljordLauvskogHøy</v>
      </c>
      <c r="K10467" s="111">
        <v>-3.9961118073383664</v>
      </c>
      <c r="L10467" s="111">
        <v>0.85306406685236758</v>
      </c>
      <c r="M10467" s="111">
        <v>6.3979989500968365E-2</v>
      </c>
      <c r="N10467" s="112">
        <f t="shared" si="327"/>
        <v>-3.0790677509850304</v>
      </c>
    </row>
    <row r="10468" spans="1:14" x14ac:dyDescent="0.25">
      <c r="A10468" s="111" t="s">
        <v>868</v>
      </c>
      <c r="B10468" s="111">
        <f>INDEX(kommuner!C:C,MATCH(_xlfn.NUMBERVALUE(A10468),kommuner!B:B,0))</f>
        <v>1507</v>
      </c>
      <c r="C10468" s="111" t="s">
        <v>127</v>
      </c>
      <c r="D10468" s="111" t="s">
        <v>127</v>
      </c>
      <c r="E10468" s="111" t="s">
        <v>126</v>
      </c>
      <c r="F10468" s="111" t="s">
        <v>185</v>
      </c>
      <c r="G10468" s="111" t="s">
        <v>167</v>
      </c>
      <c r="H10468" s="111" t="s">
        <v>185</v>
      </c>
      <c r="I10468" s="111" t="s">
        <v>167</v>
      </c>
      <c r="J10468" t="str">
        <f t="shared" si="326"/>
        <v>1507SkogMineraljordLauvskogImpediment</v>
      </c>
      <c r="K10468" s="111">
        <v>-1.0417316356348201</v>
      </c>
      <c r="L10468" s="111">
        <v>0.85306406685236758</v>
      </c>
      <c r="M10468" s="111">
        <v>6.3979989500968365E-2</v>
      </c>
      <c r="N10468" s="112">
        <f t="shared" si="327"/>
        <v>-0.12468757928148413</v>
      </c>
    </row>
    <row r="10469" spans="1:14" x14ac:dyDescent="0.25">
      <c r="A10469" s="111" t="s">
        <v>868</v>
      </c>
      <c r="B10469" s="111">
        <f>INDEX(kommuner!C:C,MATCH(_xlfn.NUMBERVALUE(A10469),kommuner!B:B,0))</f>
        <v>1507</v>
      </c>
      <c r="C10469" s="111" t="s">
        <v>127</v>
      </c>
      <c r="D10469" s="111" t="s">
        <v>127</v>
      </c>
      <c r="E10469" s="111" t="s">
        <v>126</v>
      </c>
      <c r="F10469" s="111" t="s">
        <v>185</v>
      </c>
      <c r="G10469" s="111" t="s">
        <v>190</v>
      </c>
      <c r="H10469" s="111" t="s">
        <v>185</v>
      </c>
      <c r="I10469" s="111" t="s">
        <v>190</v>
      </c>
      <c r="J10469" t="str">
        <f t="shared" si="326"/>
        <v>1507SkogMineraljordLauvskogLav</v>
      </c>
      <c r="K10469" s="111">
        <v>-8.9748170935426599E-2</v>
      </c>
      <c r="L10469" s="111">
        <v>0.85306406685236758</v>
      </c>
      <c r="M10469" s="111">
        <v>6.3979989500968365E-2</v>
      </c>
      <c r="N10469" s="112">
        <f t="shared" si="327"/>
        <v>0.82729588541790933</v>
      </c>
    </row>
    <row r="10470" spans="1:14" x14ac:dyDescent="0.25">
      <c r="A10470" s="111" t="s">
        <v>868</v>
      </c>
      <c r="B10470" s="111">
        <f>INDEX(kommuner!C:C,MATCH(_xlfn.NUMBERVALUE(A10470),kommuner!B:B,0))</f>
        <v>1507</v>
      </c>
      <c r="C10470" s="111" t="s">
        <v>127</v>
      </c>
      <c r="D10470" s="111" t="s">
        <v>127</v>
      </c>
      <c r="E10470" s="111" t="s">
        <v>126</v>
      </c>
      <c r="F10470" s="111" t="s">
        <v>185</v>
      </c>
      <c r="G10470" s="111" t="s">
        <v>173</v>
      </c>
      <c r="H10470" s="111" t="s">
        <v>185</v>
      </c>
      <c r="I10470" s="111" t="s">
        <v>173</v>
      </c>
      <c r="J10470" t="str">
        <f t="shared" si="326"/>
        <v>1507SkogMineraljordLauvskogMiddels</v>
      </c>
      <c r="K10470" s="111">
        <v>-2.4407766010203638</v>
      </c>
      <c r="L10470" s="111">
        <v>0.85306406685236758</v>
      </c>
      <c r="M10470" s="111">
        <v>6.3979989500968365E-2</v>
      </c>
      <c r="N10470" s="112">
        <f t="shared" si="327"/>
        <v>-1.523732544667028</v>
      </c>
    </row>
    <row r="10471" spans="1:14" x14ac:dyDescent="0.25">
      <c r="A10471" s="111" t="s">
        <v>868</v>
      </c>
      <c r="B10471" s="111">
        <f>INDEX(kommuner!C:C,MATCH(_xlfn.NUMBERVALUE(A10471),kommuner!B:B,0))</f>
        <v>1507</v>
      </c>
      <c r="C10471" s="111" t="s">
        <v>127</v>
      </c>
      <c r="D10471" s="111" t="s">
        <v>127</v>
      </c>
      <c r="E10471" s="111" t="s">
        <v>126</v>
      </c>
      <c r="F10471" s="111" t="s">
        <v>185</v>
      </c>
      <c r="G10471" s="111" t="s">
        <v>186</v>
      </c>
      <c r="H10471" s="111" t="s">
        <v>185</v>
      </c>
      <c r="I10471" s="111" t="s">
        <v>186</v>
      </c>
      <c r="J10471" t="str">
        <f t="shared" si="326"/>
        <v>1507SkogMineraljordLauvskogSærs høy</v>
      </c>
      <c r="K10471" s="111">
        <v>-3.6560473259425113</v>
      </c>
      <c r="L10471" s="111">
        <v>0.85306406685236758</v>
      </c>
      <c r="M10471" s="111">
        <v>6.3979989500968365E-2</v>
      </c>
      <c r="N10471" s="112">
        <f t="shared" si="327"/>
        <v>-2.7390032695891753</v>
      </c>
    </row>
    <row r="10472" spans="1:14" x14ac:dyDescent="0.25">
      <c r="A10472" s="111" t="s">
        <v>868</v>
      </c>
      <c r="B10472" s="111">
        <f>INDEX(kommuner!C:C,MATCH(_xlfn.NUMBERVALUE(A10472),kommuner!B:B,0))</f>
        <v>1507</v>
      </c>
      <c r="C10472" s="111" t="s">
        <v>127</v>
      </c>
      <c r="D10472" s="111" t="s">
        <v>127</v>
      </c>
      <c r="E10472" s="111" t="s">
        <v>123</v>
      </c>
      <c r="F10472" s="111" t="s">
        <v>172</v>
      </c>
      <c r="G10472" s="111" t="s">
        <v>180</v>
      </c>
      <c r="H10472" s="111" t="s">
        <v>172</v>
      </c>
      <c r="I10472" s="111" t="s">
        <v>180</v>
      </c>
      <c r="J10472" t="str">
        <f t="shared" si="326"/>
        <v>1507SkogOrganisk jordBarskogHøy</v>
      </c>
      <c r="K10472" s="111">
        <v>-2.5184559031994138</v>
      </c>
      <c r="L10472" s="111">
        <v>0.92784825435236762</v>
      </c>
      <c r="M10472" s="111">
        <v>0.46518126042825314</v>
      </c>
      <c r="N10472" s="112">
        <f t="shared" si="327"/>
        <v>-1.1254263884187932</v>
      </c>
    </row>
    <row r="10473" spans="1:14" x14ac:dyDescent="0.25">
      <c r="A10473" s="111" t="s">
        <v>868</v>
      </c>
      <c r="B10473" s="111">
        <f>INDEX(kommuner!C:C,MATCH(_xlfn.NUMBERVALUE(A10473),kommuner!B:B,0))</f>
        <v>1507</v>
      </c>
      <c r="C10473" s="111" t="s">
        <v>127</v>
      </c>
      <c r="D10473" s="111" t="s">
        <v>127</v>
      </c>
      <c r="E10473" s="111" t="s">
        <v>123</v>
      </c>
      <c r="F10473" s="111" t="s">
        <v>172</v>
      </c>
      <c r="G10473" s="111" t="s">
        <v>167</v>
      </c>
      <c r="H10473" s="111" t="s">
        <v>172</v>
      </c>
      <c r="I10473" s="111" t="s">
        <v>167</v>
      </c>
      <c r="J10473" t="str">
        <f t="shared" si="326"/>
        <v>1507SkogOrganisk jordBarskogImpediment</v>
      </c>
      <c r="K10473" s="111">
        <v>-0.17137422385314094</v>
      </c>
      <c r="L10473" s="111">
        <v>0.92784825435236762</v>
      </c>
      <c r="M10473" s="111">
        <v>0.46510463492953991</v>
      </c>
      <c r="N10473" s="112">
        <f t="shared" si="327"/>
        <v>1.2215786654287666</v>
      </c>
    </row>
    <row r="10474" spans="1:14" x14ac:dyDescent="0.25">
      <c r="A10474" s="111" t="s">
        <v>868</v>
      </c>
      <c r="B10474" s="111">
        <f>INDEX(kommuner!C:C,MATCH(_xlfn.NUMBERVALUE(A10474),kommuner!B:B,0))</f>
        <v>1507</v>
      </c>
      <c r="C10474" s="111" t="s">
        <v>127</v>
      </c>
      <c r="D10474" s="111" t="s">
        <v>127</v>
      </c>
      <c r="E10474" s="111" t="s">
        <v>123</v>
      </c>
      <c r="F10474" s="111" t="s">
        <v>172</v>
      </c>
      <c r="G10474" s="111" t="s">
        <v>190</v>
      </c>
      <c r="H10474" s="111" t="s">
        <v>172</v>
      </c>
      <c r="I10474" s="111" t="s">
        <v>190</v>
      </c>
      <c r="J10474" t="str">
        <f t="shared" si="326"/>
        <v>1507SkogOrganisk jordBarskogLav</v>
      </c>
      <c r="K10474" s="111">
        <v>-0.50666953101693391</v>
      </c>
      <c r="L10474" s="111">
        <v>0.92784825435236762</v>
      </c>
      <c r="M10474" s="111">
        <v>0.46510463492953991</v>
      </c>
      <c r="N10474" s="112">
        <f t="shared" si="327"/>
        <v>0.88628335826497362</v>
      </c>
    </row>
    <row r="10475" spans="1:14" x14ac:dyDescent="0.25">
      <c r="A10475" s="111" t="s">
        <v>868</v>
      </c>
      <c r="B10475" s="111">
        <f>INDEX(kommuner!C:C,MATCH(_xlfn.NUMBERVALUE(A10475),kommuner!B:B,0))</f>
        <v>1507</v>
      </c>
      <c r="C10475" s="111" t="s">
        <v>127</v>
      </c>
      <c r="D10475" s="111" t="s">
        <v>127</v>
      </c>
      <c r="E10475" s="111" t="s">
        <v>123</v>
      </c>
      <c r="F10475" s="111" t="s">
        <v>172</v>
      </c>
      <c r="G10475" s="111" t="s">
        <v>173</v>
      </c>
      <c r="H10475" s="111" t="s">
        <v>172</v>
      </c>
      <c r="I10475" s="111" t="s">
        <v>173</v>
      </c>
      <c r="J10475" t="str">
        <f t="shared" si="326"/>
        <v>1507SkogOrganisk jordBarskogMiddels</v>
      </c>
      <c r="K10475" s="111">
        <v>-1.5571490961494638</v>
      </c>
      <c r="L10475" s="111">
        <v>0.92784825435236762</v>
      </c>
      <c r="M10475" s="111">
        <v>0.46518126042825314</v>
      </c>
      <c r="N10475" s="112">
        <f t="shared" si="327"/>
        <v>-0.16411958136884308</v>
      </c>
    </row>
    <row r="10476" spans="1:14" x14ac:dyDescent="0.25">
      <c r="A10476" s="111" t="s">
        <v>868</v>
      </c>
      <c r="B10476" s="111">
        <f>INDEX(kommuner!C:C,MATCH(_xlfn.NUMBERVALUE(A10476),kommuner!B:B,0))</f>
        <v>1507</v>
      </c>
      <c r="C10476" s="111" t="s">
        <v>127</v>
      </c>
      <c r="D10476" s="111" t="s">
        <v>127</v>
      </c>
      <c r="E10476" s="111" t="s">
        <v>123</v>
      </c>
      <c r="F10476" s="111" t="s">
        <v>172</v>
      </c>
      <c r="G10476" s="111" t="s">
        <v>186</v>
      </c>
      <c r="H10476" s="111" t="s">
        <v>172</v>
      </c>
      <c r="I10476" s="111" t="s">
        <v>186</v>
      </c>
      <c r="J10476" t="str">
        <f t="shared" si="326"/>
        <v>1507SkogOrganisk jordBarskogSærs høy</v>
      </c>
      <c r="K10476" s="111">
        <v>2.5548655235722699</v>
      </c>
      <c r="L10476" s="111">
        <v>0.92784825435236762</v>
      </c>
      <c r="M10476" s="111">
        <v>0.46518126042825314</v>
      </c>
      <c r="N10476" s="112">
        <f t="shared" si="327"/>
        <v>3.9478950383528906</v>
      </c>
    </row>
    <row r="10477" spans="1:14" x14ac:dyDescent="0.25">
      <c r="A10477" s="111" t="s">
        <v>868</v>
      </c>
      <c r="B10477" s="111">
        <f>INDEX(kommuner!C:C,MATCH(_xlfn.NUMBERVALUE(A10477),kommuner!B:B,0))</f>
        <v>1507</v>
      </c>
      <c r="C10477" s="111" t="s">
        <v>127</v>
      </c>
      <c r="D10477" s="111" t="s">
        <v>127</v>
      </c>
      <c r="E10477" s="111" t="s">
        <v>123</v>
      </c>
      <c r="F10477" s="111" t="s">
        <v>179</v>
      </c>
      <c r="G10477" s="111" t="s">
        <v>180</v>
      </c>
      <c r="H10477" s="111" t="s">
        <v>179</v>
      </c>
      <c r="I10477" s="111" t="s">
        <v>180</v>
      </c>
      <c r="J10477" t="str">
        <f t="shared" si="326"/>
        <v>1507SkogOrganisk jordBlandingsskogHøy</v>
      </c>
      <c r="K10477" s="111">
        <v>-5.5554344456832343</v>
      </c>
      <c r="L10477" s="111">
        <v>0.92784825435236762</v>
      </c>
      <c r="M10477" s="111">
        <v>0.46510463492953991</v>
      </c>
      <c r="N10477" s="112">
        <f t="shared" si="327"/>
        <v>-4.1624815564013264</v>
      </c>
    </row>
    <row r="10478" spans="1:14" x14ac:dyDescent="0.25">
      <c r="A10478" s="111" t="s">
        <v>868</v>
      </c>
      <c r="B10478" s="111">
        <f>INDEX(kommuner!C:C,MATCH(_xlfn.NUMBERVALUE(A10478),kommuner!B:B,0))</f>
        <v>1507</v>
      </c>
      <c r="C10478" s="111" t="s">
        <v>127</v>
      </c>
      <c r="D10478" s="111" t="s">
        <v>127</v>
      </c>
      <c r="E10478" s="111" t="s">
        <v>123</v>
      </c>
      <c r="F10478" s="111" t="s">
        <v>179</v>
      </c>
      <c r="G10478" s="111" t="s">
        <v>167</v>
      </c>
      <c r="H10478" s="111" t="s">
        <v>179</v>
      </c>
      <c r="I10478" s="111" t="s">
        <v>167</v>
      </c>
      <c r="J10478" t="str">
        <f t="shared" si="326"/>
        <v>1507SkogOrganisk jordBlandingsskogImpediment</v>
      </c>
      <c r="K10478" s="111">
        <v>-0.28586344175800005</v>
      </c>
      <c r="L10478" s="111">
        <v>0.92784825435236762</v>
      </c>
      <c r="M10478" s="111">
        <v>0.46510463492953991</v>
      </c>
      <c r="N10478" s="112">
        <f t="shared" si="327"/>
        <v>1.1070894475239075</v>
      </c>
    </row>
    <row r="10479" spans="1:14" x14ac:dyDescent="0.25">
      <c r="A10479" s="111" t="s">
        <v>868</v>
      </c>
      <c r="B10479" s="111">
        <f>INDEX(kommuner!C:C,MATCH(_xlfn.NUMBERVALUE(A10479),kommuner!B:B,0))</f>
        <v>1507</v>
      </c>
      <c r="C10479" s="111" t="s">
        <v>127</v>
      </c>
      <c r="D10479" s="111" t="s">
        <v>127</v>
      </c>
      <c r="E10479" s="111" t="s">
        <v>123</v>
      </c>
      <c r="F10479" s="111" t="s">
        <v>179</v>
      </c>
      <c r="G10479" s="111" t="s">
        <v>190</v>
      </c>
      <c r="H10479" s="111" t="s">
        <v>179</v>
      </c>
      <c r="I10479" s="111" t="s">
        <v>190</v>
      </c>
      <c r="J10479" t="str">
        <f t="shared" si="326"/>
        <v>1507SkogOrganisk jordBlandingsskogLav</v>
      </c>
      <c r="K10479" s="111">
        <v>-1.2347339377887629</v>
      </c>
      <c r="L10479" s="111">
        <v>0.92784825435236762</v>
      </c>
      <c r="M10479" s="111">
        <v>0.46510463492953991</v>
      </c>
      <c r="N10479" s="112">
        <f t="shared" si="327"/>
        <v>0.15821895149314458</v>
      </c>
    </row>
    <row r="10480" spans="1:14" x14ac:dyDescent="0.25">
      <c r="A10480" s="111" t="s">
        <v>868</v>
      </c>
      <c r="B10480" s="111">
        <f>INDEX(kommuner!C:C,MATCH(_xlfn.NUMBERVALUE(A10480),kommuner!B:B,0))</f>
        <v>1507</v>
      </c>
      <c r="C10480" s="111" t="s">
        <v>127</v>
      </c>
      <c r="D10480" s="111" t="s">
        <v>127</v>
      </c>
      <c r="E10480" s="111" t="s">
        <v>123</v>
      </c>
      <c r="F10480" s="111" t="s">
        <v>179</v>
      </c>
      <c r="G10480" s="111" t="s">
        <v>173</v>
      </c>
      <c r="H10480" s="111" t="s">
        <v>179</v>
      </c>
      <c r="I10480" s="111" t="s">
        <v>173</v>
      </c>
      <c r="J10480" t="str">
        <f t="shared" si="326"/>
        <v>1507SkogOrganisk jordBlandingsskogMiddels</v>
      </c>
      <c r="K10480" s="111">
        <v>-2.4239591752717748</v>
      </c>
      <c r="L10480" s="111">
        <v>0.92784825435236762</v>
      </c>
      <c r="M10480" s="111">
        <v>0.46510463492953991</v>
      </c>
      <c r="N10480" s="112">
        <f t="shared" si="327"/>
        <v>-1.0310062859898674</v>
      </c>
    </row>
    <row r="10481" spans="1:14" x14ac:dyDescent="0.25">
      <c r="A10481" s="111" t="s">
        <v>868</v>
      </c>
      <c r="B10481" s="111">
        <f>INDEX(kommuner!C:C,MATCH(_xlfn.NUMBERVALUE(A10481),kommuner!B:B,0))</f>
        <v>1507</v>
      </c>
      <c r="C10481" s="111" t="s">
        <v>127</v>
      </c>
      <c r="D10481" s="111" t="s">
        <v>127</v>
      </c>
      <c r="E10481" s="111" t="s">
        <v>123</v>
      </c>
      <c r="F10481" s="111" t="s">
        <v>179</v>
      </c>
      <c r="G10481" s="111" t="s">
        <v>186</v>
      </c>
      <c r="H10481" s="111" t="s">
        <v>179</v>
      </c>
      <c r="I10481" s="111" t="s">
        <v>186</v>
      </c>
      <c r="J10481" t="str">
        <f t="shared" si="326"/>
        <v>1507SkogOrganisk jordBlandingsskogSærs høy</v>
      </c>
      <c r="K10481" s="111">
        <v>-1.5726115302258048</v>
      </c>
      <c r="L10481" s="111">
        <v>0.92784825435236762</v>
      </c>
      <c r="M10481" s="111">
        <v>0.46510463492953991</v>
      </c>
      <c r="N10481" s="112">
        <f t="shared" si="327"/>
        <v>-0.17965864094389727</v>
      </c>
    </row>
    <row r="10482" spans="1:14" x14ac:dyDescent="0.25">
      <c r="A10482" s="111" t="s">
        <v>868</v>
      </c>
      <c r="B10482" s="111">
        <f>INDEX(kommuner!C:C,MATCH(_xlfn.NUMBERVALUE(A10482),kommuner!B:B,0))</f>
        <v>1507</v>
      </c>
      <c r="C10482" s="111" t="s">
        <v>127</v>
      </c>
      <c r="D10482" s="111" t="s">
        <v>127</v>
      </c>
      <c r="E10482" s="111" t="s">
        <v>123</v>
      </c>
      <c r="F10482" s="111" t="s">
        <v>185</v>
      </c>
      <c r="G10482" s="111" t="s">
        <v>180</v>
      </c>
      <c r="H10482" s="111" t="s">
        <v>185</v>
      </c>
      <c r="I10482" s="111" t="s">
        <v>180</v>
      </c>
      <c r="J10482" t="str">
        <f t="shared" si="326"/>
        <v>1507SkogOrganisk jordLauvskogHøy</v>
      </c>
      <c r="K10482" s="111">
        <v>-1.9913688882377358</v>
      </c>
      <c r="L10482" s="111">
        <v>0.92784825435236762</v>
      </c>
      <c r="M10482" s="111">
        <v>0.46510463492953991</v>
      </c>
      <c r="N10482" s="112">
        <f t="shared" si="327"/>
        <v>-0.59841599895582831</v>
      </c>
    </row>
    <row r="10483" spans="1:14" x14ac:dyDescent="0.25">
      <c r="A10483" s="111" t="s">
        <v>868</v>
      </c>
      <c r="B10483" s="111">
        <f>INDEX(kommuner!C:C,MATCH(_xlfn.NUMBERVALUE(A10483),kommuner!B:B,0))</f>
        <v>1507</v>
      </c>
      <c r="C10483" s="111" t="s">
        <v>127</v>
      </c>
      <c r="D10483" s="111" t="s">
        <v>127</v>
      </c>
      <c r="E10483" s="111" t="s">
        <v>123</v>
      </c>
      <c r="F10483" s="111" t="s">
        <v>185</v>
      </c>
      <c r="G10483" s="111" t="s">
        <v>167</v>
      </c>
      <c r="H10483" s="111" t="s">
        <v>185</v>
      </c>
      <c r="I10483" s="111" t="s">
        <v>167</v>
      </c>
      <c r="J10483" t="str">
        <f t="shared" si="326"/>
        <v>1507SkogOrganisk jordLauvskogImpediment</v>
      </c>
      <c r="K10483" s="111">
        <v>0.35000626494250675</v>
      </c>
      <c r="L10483" s="111">
        <v>0.92784825435236762</v>
      </c>
      <c r="M10483" s="111">
        <v>0.46510463492953991</v>
      </c>
      <c r="N10483" s="112">
        <f t="shared" si="327"/>
        <v>1.7429591542244141</v>
      </c>
    </row>
    <row r="10484" spans="1:14" x14ac:dyDescent="0.25">
      <c r="A10484" s="111" t="s">
        <v>868</v>
      </c>
      <c r="B10484" s="111">
        <f>INDEX(kommuner!C:C,MATCH(_xlfn.NUMBERVALUE(A10484),kommuner!B:B,0))</f>
        <v>1507</v>
      </c>
      <c r="C10484" s="111" t="s">
        <v>127</v>
      </c>
      <c r="D10484" s="111" t="s">
        <v>127</v>
      </c>
      <c r="E10484" s="111" t="s">
        <v>123</v>
      </c>
      <c r="F10484" s="111" t="s">
        <v>185</v>
      </c>
      <c r="G10484" s="111" t="s">
        <v>190</v>
      </c>
      <c r="H10484" s="111" t="s">
        <v>185</v>
      </c>
      <c r="I10484" s="111" t="s">
        <v>190</v>
      </c>
      <c r="J10484" t="str">
        <f t="shared" si="326"/>
        <v>1507SkogOrganisk jordLauvskogLav</v>
      </c>
      <c r="K10484" s="111">
        <v>1.1144075558526714</v>
      </c>
      <c r="L10484" s="111">
        <v>0.92784825435236762</v>
      </c>
      <c r="M10484" s="111">
        <v>0.46510463492953991</v>
      </c>
      <c r="N10484" s="112">
        <f t="shared" si="327"/>
        <v>2.5073604451345788</v>
      </c>
    </row>
    <row r="10485" spans="1:14" x14ac:dyDescent="0.25">
      <c r="A10485" s="111" t="s">
        <v>868</v>
      </c>
      <c r="B10485" s="111">
        <f>INDEX(kommuner!C:C,MATCH(_xlfn.NUMBERVALUE(A10485),kommuner!B:B,0))</f>
        <v>1507</v>
      </c>
      <c r="C10485" s="111" t="s">
        <v>127</v>
      </c>
      <c r="D10485" s="111" t="s">
        <v>127</v>
      </c>
      <c r="E10485" s="111" t="s">
        <v>123</v>
      </c>
      <c r="F10485" s="111" t="s">
        <v>185</v>
      </c>
      <c r="G10485" s="111" t="s">
        <v>173</v>
      </c>
      <c r="H10485" s="111" t="s">
        <v>185</v>
      </c>
      <c r="I10485" s="111" t="s">
        <v>173</v>
      </c>
      <c r="J10485" t="str">
        <f t="shared" si="326"/>
        <v>1507SkogOrganisk jordLauvskogMiddels</v>
      </c>
      <c r="K10485" s="111">
        <v>-0.62664468270982987</v>
      </c>
      <c r="L10485" s="111">
        <v>0.92784825435236762</v>
      </c>
      <c r="M10485" s="111">
        <v>0.46510463492953991</v>
      </c>
      <c r="N10485" s="112">
        <f t="shared" si="327"/>
        <v>0.76630820657207765</v>
      </c>
    </row>
    <row r="10486" spans="1:14" x14ac:dyDescent="0.25">
      <c r="A10486" s="111" t="s">
        <v>868</v>
      </c>
      <c r="B10486" s="111">
        <f>INDEX(kommuner!C:C,MATCH(_xlfn.NUMBERVALUE(A10486),kommuner!B:B,0))</f>
        <v>1507</v>
      </c>
      <c r="C10486" s="111" t="s">
        <v>127</v>
      </c>
      <c r="D10486" s="111" t="s">
        <v>127</v>
      </c>
      <c r="E10486" s="111" t="s">
        <v>123</v>
      </c>
      <c r="F10486" s="111" t="s">
        <v>185</v>
      </c>
      <c r="G10486" s="111" t="s">
        <v>186</v>
      </c>
      <c r="H10486" s="111" t="s">
        <v>185</v>
      </c>
      <c r="I10486" s="111" t="s">
        <v>186</v>
      </c>
      <c r="J10486" t="str">
        <f t="shared" si="326"/>
        <v>1507SkogOrganisk jordLauvskogSærs høy</v>
      </c>
      <c r="K10486" s="111">
        <v>-1.8997279926091779</v>
      </c>
      <c r="L10486" s="111">
        <v>0.92784825435236762</v>
      </c>
      <c r="M10486" s="111">
        <v>0.46510463492953991</v>
      </c>
      <c r="N10486" s="112">
        <f t="shared" si="327"/>
        <v>-0.50677510332727038</v>
      </c>
    </row>
    <row r="10487" spans="1:14" x14ac:dyDescent="0.25">
      <c r="A10487" s="111" t="s">
        <v>868</v>
      </c>
      <c r="B10487" s="111">
        <f>INDEX(kommuner!C:C,MATCH(_xlfn.NUMBERVALUE(A10487),kommuner!B:B,0))</f>
        <v>1507</v>
      </c>
      <c r="C10487" s="111" t="s">
        <v>83</v>
      </c>
      <c r="D10487" s="111" t="s">
        <v>83</v>
      </c>
      <c r="E10487" s="111" t="s">
        <v>126</v>
      </c>
      <c r="F10487" s="111" t="s">
        <v>139</v>
      </c>
      <c r="G10487" s="111" t="s">
        <v>139</v>
      </c>
      <c r="H10487" s="111" t="s">
        <v>139</v>
      </c>
      <c r="I10487" s="111" t="s">
        <v>139</v>
      </c>
      <c r="J10487" t="str">
        <f t="shared" si="326"/>
        <v>1507Utbygd arealMineraljord</v>
      </c>
      <c r="K10487" s="111">
        <v>-0.30524336409547759</v>
      </c>
      <c r="L10487" s="111">
        <v>0</v>
      </c>
      <c r="M10487" s="111">
        <v>1.303047089454229E-2</v>
      </c>
      <c r="N10487" s="112">
        <f t="shared" si="327"/>
        <v>-0.2922128932009353</v>
      </c>
    </row>
    <row r="10488" spans="1:14" x14ac:dyDescent="0.25">
      <c r="A10488" s="111" t="s">
        <v>868</v>
      </c>
      <c r="B10488" s="111">
        <f>INDEX(kommuner!C:C,MATCH(_xlfn.NUMBERVALUE(A10488),kommuner!B:B,0))</f>
        <v>1507</v>
      </c>
      <c r="C10488" s="111" t="s">
        <v>83</v>
      </c>
      <c r="D10488" s="111" t="s">
        <v>83</v>
      </c>
      <c r="E10488" s="111" t="s">
        <v>123</v>
      </c>
      <c r="F10488" s="111" t="s">
        <v>139</v>
      </c>
      <c r="G10488" s="111" t="s">
        <v>139</v>
      </c>
      <c r="H10488" s="111" t="s">
        <v>139</v>
      </c>
      <c r="I10488" s="111" t="s">
        <v>139</v>
      </c>
      <c r="J10488" t="str">
        <f t="shared" si="326"/>
        <v>1507Utbygd arealOrganisk jord</v>
      </c>
      <c r="K10488" s="111">
        <v>29.011421395201612</v>
      </c>
      <c r="L10488" s="111">
        <v>0</v>
      </c>
      <c r="M10488" s="111">
        <v>1.303047089454229E-2</v>
      </c>
      <c r="N10488" s="112">
        <f t="shared" si="327"/>
        <v>29.024451866096154</v>
      </c>
    </row>
    <row r="10489" spans="1:14" x14ac:dyDescent="0.25">
      <c r="A10489" s="111" t="s">
        <v>868</v>
      </c>
      <c r="B10489" s="111">
        <f>INDEX(kommuner!C:C,MATCH(_xlfn.NUMBERVALUE(A10489),kommuner!B:B,0))</f>
        <v>1507</v>
      </c>
      <c r="C10489" s="111" t="s">
        <v>181</v>
      </c>
      <c r="D10489" s="111" t="s">
        <v>181</v>
      </c>
      <c r="E10489" s="111" t="s">
        <v>123</v>
      </c>
      <c r="F10489" s="111" t="s">
        <v>139</v>
      </c>
      <c r="G10489" s="111" t="s">
        <v>139</v>
      </c>
      <c r="H10489" s="111" t="s">
        <v>139</v>
      </c>
      <c r="I10489" s="111" t="s">
        <v>139</v>
      </c>
      <c r="J10489" t="str">
        <f t="shared" si="326"/>
        <v>1507Vann og myrOrganisk jord</v>
      </c>
      <c r="K10489" s="111">
        <v>-0.29766799726667431</v>
      </c>
      <c r="L10489" s="111">
        <v>0</v>
      </c>
      <c r="M10489" s="111">
        <v>0</v>
      </c>
      <c r="N10489" s="112">
        <f t="shared" si="327"/>
        <v>-0.29766799726667431</v>
      </c>
    </row>
    <row r="10490" spans="1:14" x14ac:dyDescent="0.25">
      <c r="A10490" s="111" t="s">
        <v>869</v>
      </c>
      <c r="B10490" s="111">
        <f>INDEX(kommuner!C:C,MATCH(_xlfn.NUMBERVALUE(A10490),kommuner!B:B,0))</f>
        <v>1547</v>
      </c>
      <c r="C10490" s="111" t="s">
        <v>82</v>
      </c>
      <c r="D10490" s="111" t="s">
        <v>82</v>
      </c>
      <c r="E10490" s="111" t="s">
        <v>126</v>
      </c>
      <c r="F10490" s="111" t="s">
        <v>139</v>
      </c>
      <c r="G10490" s="111" t="s">
        <v>139</v>
      </c>
      <c r="H10490" s="111" t="s">
        <v>139</v>
      </c>
      <c r="I10490" s="111" t="s">
        <v>139</v>
      </c>
      <c r="J10490" t="str">
        <f t="shared" si="326"/>
        <v>1547Annen utmarkMineraljord</v>
      </c>
      <c r="K10490" s="111">
        <v>-7.1122377479755403E-2</v>
      </c>
      <c r="L10490" s="111">
        <v>0</v>
      </c>
      <c r="M10490" s="111">
        <v>0</v>
      </c>
      <c r="N10490" s="112">
        <f t="shared" si="327"/>
        <v>-7.1122377479755403E-2</v>
      </c>
    </row>
    <row r="10491" spans="1:14" x14ac:dyDescent="0.25">
      <c r="A10491" s="111" t="s">
        <v>869</v>
      </c>
      <c r="B10491" s="111">
        <f>INDEX(kommuner!C:C,MATCH(_xlfn.NUMBERVALUE(A10491),kommuner!B:B,0))</f>
        <v>1547</v>
      </c>
      <c r="C10491" s="111" t="s">
        <v>121</v>
      </c>
      <c r="D10491" s="111" t="s">
        <v>121</v>
      </c>
      <c r="E10491" s="111" t="s">
        <v>126</v>
      </c>
      <c r="F10491" s="111" t="s">
        <v>139</v>
      </c>
      <c r="G10491" s="111" t="s">
        <v>139</v>
      </c>
      <c r="H10491" s="111" t="s">
        <v>139</v>
      </c>
      <c r="I10491" s="111" t="s">
        <v>139</v>
      </c>
      <c r="J10491" t="str">
        <f t="shared" si="326"/>
        <v>1547BeiteMineraljord</v>
      </c>
      <c r="K10491" s="111">
        <v>-0.96338340838695502</v>
      </c>
      <c r="L10491" s="111">
        <v>0</v>
      </c>
      <c r="M10491" s="111">
        <v>1.2448711246839999E-7</v>
      </c>
      <c r="N10491" s="112">
        <f t="shared" si="327"/>
        <v>-0.96338328389984251</v>
      </c>
    </row>
    <row r="10492" spans="1:14" x14ac:dyDescent="0.25">
      <c r="A10492" s="111" t="s">
        <v>869</v>
      </c>
      <c r="B10492" s="111">
        <f>INDEX(kommuner!C:C,MATCH(_xlfn.NUMBERVALUE(A10492),kommuner!B:B,0))</f>
        <v>1547</v>
      </c>
      <c r="C10492" s="111" t="s">
        <v>121</v>
      </c>
      <c r="D10492" s="111" t="s">
        <v>121</v>
      </c>
      <c r="E10492" s="111" t="s">
        <v>123</v>
      </c>
      <c r="F10492" s="111" t="s">
        <v>139</v>
      </c>
      <c r="G10492" s="111" t="s">
        <v>139</v>
      </c>
      <c r="H10492" s="111" t="s">
        <v>139</v>
      </c>
      <c r="I10492" s="111" t="s">
        <v>139</v>
      </c>
      <c r="J10492" t="str">
        <f t="shared" si="326"/>
        <v>1547BeiteOrganisk jord</v>
      </c>
      <c r="K10492" s="111">
        <v>12.077525935985037</v>
      </c>
      <c r="L10492" s="111">
        <v>1.6412500000000001</v>
      </c>
      <c r="M10492" s="111">
        <v>0</v>
      </c>
      <c r="N10492" s="112">
        <f t="shared" si="327"/>
        <v>13.718775935985036</v>
      </c>
    </row>
    <row r="10493" spans="1:14" x14ac:dyDescent="0.25">
      <c r="A10493" s="111" t="s">
        <v>869</v>
      </c>
      <c r="B10493" s="111">
        <f>INDEX(kommuner!C:C,MATCH(_xlfn.NUMBERVALUE(A10493),kommuner!B:B,0))</f>
        <v>1547</v>
      </c>
      <c r="C10493" s="111" t="s">
        <v>84</v>
      </c>
      <c r="D10493" s="111" t="s">
        <v>84</v>
      </c>
      <c r="E10493" s="111" t="s">
        <v>126</v>
      </c>
      <c r="F10493" s="111" t="s">
        <v>139</v>
      </c>
      <c r="G10493" s="111" t="s">
        <v>139</v>
      </c>
      <c r="H10493" s="111" t="s">
        <v>139</v>
      </c>
      <c r="I10493" s="111" t="s">
        <v>139</v>
      </c>
      <c r="J10493" t="str">
        <f t="shared" si="326"/>
        <v>1547Dyrket markMineraljord</v>
      </c>
      <c r="K10493" s="111">
        <v>-0.19151115197201224</v>
      </c>
      <c r="L10493" s="111">
        <v>0</v>
      </c>
      <c r="M10493" s="111">
        <v>0</v>
      </c>
      <c r="N10493" s="112">
        <f t="shared" si="327"/>
        <v>-0.19151115197201224</v>
      </c>
    </row>
    <row r="10494" spans="1:14" x14ac:dyDescent="0.25">
      <c r="A10494" s="111" t="s">
        <v>869</v>
      </c>
      <c r="B10494" s="111">
        <f>INDEX(kommuner!C:C,MATCH(_xlfn.NUMBERVALUE(A10494),kommuner!B:B,0))</f>
        <v>1547</v>
      </c>
      <c r="C10494" s="111" t="s">
        <v>84</v>
      </c>
      <c r="D10494" s="111" t="s">
        <v>84</v>
      </c>
      <c r="E10494" s="111" t="s">
        <v>123</v>
      </c>
      <c r="F10494" s="111" t="s">
        <v>139</v>
      </c>
      <c r="G10494" s="111" t="s">
        <v>139</v>
      </c>
      <c r="H10494" s="111" t="s">
        <v>139</v>
      </c>
      <c r="I10494" s="111" t="s">
        <v>139</v>
      </c>
      <c r="J10494" t="str">
        <f t="shared" si="326"/>
        <v>1547Dyrket markOrganisk jord</v>
      </c>
      <c r="K10494" s="111">
        <v>28.726149366675592</v>
      </c>
      <c r="L10494" s="111">
        <v>1.45625</v>
      </c>
      <c r="M10494" s="111">
        <v>0</v>
      </c>
      <c r="N10494" s="112">
        <f t="shared" si="327"/>
        <v>30.182399366675593</v>
      </c>
    </row>
    <row r="10495" spans="1:14" x14ac:dyDescent="0.25">
      <c r="A10495" s="111" t="s">
        <v>869</v>
      </c>
      <c r="B10495" s="111">
        <f>INDEX(kommuner!C:C,MATCH(_xlfn.NUMBERVALUE(A10495),kommuner!B:B,0))</f>
        <v>1547</v>
      </c>
      <c r="C10495" s="111" t="s">
        <v>127</v>
      </c>
      <c r="D10495" s="111" t="s">
        <v>127</v>
      </c>
      <c r="E10495" s="111" t="s">
        <v>126</v>
      </c>
      <c r="F10495" s="111" t="s">
        <v>172</v>
      </c>
      <c r="G10495" s="111" t="s">
        <v>180</v>
      </c>
      <c r="H10495" s="111" t="s">
        <v>172</v>
      </c>
      <c r="I10495" s="111" t="s">
        <v>180</v>
      </c>
      <c r="J10495" t="str">
        <f t="shared" si="326"/>
        <v>1547SkogMineraljordBarskogHøy</v>
      </c>
      <c r="K10495" s="111">
        <v>-6.422849649670499</v>
      </c>
      <c r="L10495" s="111">
        <v>0.85306406685236758</v>
      </c>
      <c r="M10495" s="111">
        <v>6.4056614999681585E-2</v>
      </c>
      <c r="N10495" s="112">
        <f t="shared" si="327"/>
        <v>-5.5057289678184498</v>
      </c>
    </row>
    <row r="10496" spans="1:14" x14ac:dyDescent="0.25">
      <c r="A10496" s="111" t="s">
        <v>869</v>
      </c>
      <c r="B10496" s="111">
        <f>INDEX(kommuner!C:C,MATCH(_xlfn.NUMBERVALUE(A10496),kommuner!B:B,0))</f>
        <v>1547</v>
      </c>
      <c r="C10496" s="111" t="s">
        <v>127</v>
      </c>
      <c r="D10496" s="111" t="s">
        <v>127</v>
      </c>
      <c r="E10496" s="111" t="s">
        <v>126</v>
      </c>
      <c r="F10496" s="111" t="s">
        <v>172</v>
      </c>
      <c r="G10496" s="111" t="s">
        <v>167</v>
      </c>
      <c r="H10496" s="111" t="s">
        <v>172</v>
      </c>
      <c r="I10496" s="111" t="s">
        <v>167</v>
      </c>
      <c r="J10496" t="str">
        <f t="shared" si="326"/>
        <v>1547SkogMineraljordBarskogImpediment</v>
      </c>
      <c r="K10496" s="111">
        <v>-0.94873102042732593</v>
      </c>
      <c r="L10496" s="111">
        <v>0.85306406685236758</v>
      </c>
      <c r="M10496" s="111">
        <v>6.3979989500968365E-2</v>
      </c>
      <c r="N10496" s="112">
        <f t="shared" si="327"/>
        <v>-3.1686964073989993E-2</v>
      </c>
    </row>
    <row r="10497" spans="1:14" x14ac:dyDescent="0.25">
      <c r="A10497" s="111" t="s">
        <v>869</v>
      </c>
      <c r="B10497" s="111">
        <f>INDEX(kommuner!C:C,MATCH(_xlfn.NUMBERVALUE(A10497),kommuner!B:B,0))</f>
        <v>1547</v>
      </c>
      <c r="C10497" s="111" t="s">
        <v>127</v>
      </c>
      <c r="D10497" s="111" t="s">
        <v>127</v>
      </c>
      <c r="E10497" s="111" t="s">
        <v>126</v>
      </c>
      <c r="F10497" s="111" t="s">
        <v>172</v>
      </c>
      <c r="G10497" s="111" t="s">
        <v>190</v>
      </c>
      <c r="H10497" s="111" t="s">
        <v>172</v>
      </c>
      <c r="I10497" s="111" t="s">
        <v>190</v>
      </c>
      <c r="J10497" t="str">
        <f t="shared" si="326"/>
        <v>1547SkogMineraljordBarskogLav</v>
      </c>
      <c r="K10497" s="111">
        <v>-0.862084627791601</v>
      </c>
      <c r="L10497" s="111">
        <v>0.85306406685236758</v>
      </c>
      <c r="M10497" s="111">
        <v>6.3979989500968365E-2</v>
      </c>
      <c r="N10497" s="112">
        <f t="shared" si="327"/>
        <v>5.4959428561734941E-2</v>
      </c>
    </row>
    <row r="10498" spans="1:14" x14ac:dyDescent="0.25">
      <c r="A10498" s="111" t="s">
        <v>869</v>
      </c>
      <c r="B10498" s="111">
        <f>INDEX(kommuner!C:C,MATCH(_xlfn.NUMBERVALUE(A10498),kommuner!B:B,0))</f>
        <v>1547</v>
      </c>
      <c r="C10498" s="111" t="s">
        <v>127</v>
      </c>
      <c r="D10498" s="111" t="s">
        <v>127</v>
      </c>
      <c r="E10498" s="111" t="s">
        <v>126</v>
      </c>
      <c r="F10498" s="111" t="s">
        <v>172</v>
      </c>
      <c r="G10498" s="111" t="s">
        <v>173</v>
      </c>
      <c r="H10498" s="111" t="s">
        <v>172</v>
      </c>
      <c r="I10498" s="111" t="s">
        <v>173</v>
      </c>
      <c r="J10498" t="str">
        <f t="shared" si="326"/>
        <v>1547SkogMineraljordBarskogMiddels</v>
      </c>
      <c r="K10498" s="111">
        <v>-3.6406993276041288</v>
      </c>
      <c r="L10498" s="111">
        <v>0.85306406685236758</v>
      </c>
      <c r="M10498" s="111">
        <v>6.4056614999681585E-2</v>
      </c>
      <c r="N10498" s="112">
        <f t="shared" si="327"/>
        <v>-2.7235786457520796</v>
      </c>
    </row>
    <row r="10499" spans="1:14" x14ac:dyDescent="0.25">
      <c r="A10499" s="111" t="s">
        <v>869</v>
      </c>
      <c r="B10499" s="111">
        <f>INDEX(kommuner!C:C,MATCH(_xlfn.NUMBERVALUE(A10499),kommuner!B:B,0))</f>
        <v>1547</v>
      </c>
      <c r="C10499" s="111" t="s">
        <v>127</v>
      </c>
      <c r="D10499" s="111" t="s">
        <v>127</v>
      </c>
      <c r="E10499" s="111" t="s">
        <v>126</v>
      </c>
      <c r="F10499" s="111" t="s">
        <v>172</v>
      </c>
      <c r="G10499" s="111" t="s">
        <v>186</v>
      </c>
      <c r="H10499" s="111" t="s">
        <v>172</v>
      </c>
      <c r="I10499" s="111" t="s">
        <v>186</v>
      </c>
      <c r="J10499" t="str">
        <f t="shared" ref="J10499:J10562" si="328">B10499&amp;C10499&amp;E10499&amp;IF(C10499="Skog",F10499&amp;G10499,"")</f>
        <v>1547SkogMineraljordBarskogSærs høy</v>
      </c>
      <c r="K10499" s="111">
        <v>0.12072674540874306</v>
      </c>
      <c r="L10499" s="111">
        <v>0.85306406685236758</v>
      </c>
      <c r="M10499" s="111">
        <v>6.4056614999681585E-2</v>
      </c>
      <c r="N10499" s="112">
        <f t="shared" ref="N10499:N10562" si="329">SUM(K10499:M10499)</f>
        <v>1.0378474272607923</v>
      </c>
    </row>
    <row r="10500" spans="1:14" x14ac:dyDescent="0.25">
      <c r="A10500" s="111" t="s">
        <v>869</v>
      </c>
      <c r="B10500" s="111">
        <f>INDEX(kommuner!C:C,MATCH(_xlfn.NUMBERVALUE(A10500),kommuner!B:B,0))</f>
        <v>1547</v>
      </c>
      <c r="C10500" s="111" t="s">
        <v>127</v>
      </c>
      <c r="D10500" s="111" t="s">
        <v>127</v>
      </c>
      <c r="E10500" s="111" t="s">
        <v>126</v>
      </c>
      <c r="F10500" s="111" t="s">
        <v>179</v>
      </c>
      <c r="G10500" s="111" t="s">
        <v>180</v>
      </c>
      <c r="H10500" s="111" t="s">
        <v>179</v>
      </c>
      <c r="I10500" s="111" t="s">
        <v>180</v>
      </c>
      <c r="J10500" t="str">
        <f t="shared" si="328"/>
        <v>1547SkogMineraljordBlandingsskogHøy</v>
      </c>
      <c r="K10500" s="111">
        <v>-7.1939050909469406</v>
      </c>
      <c r="L10500" s="111">
        <v>0.85306406685236758</v>
      </c>
      <c r="M10500" s="111">
        <v>6.3979989500968365E-2</v>
      </c>
      <c r="N10500" s="112">
        <f t="shared" si="329"/>
        <v>-6.2768610345936047</v>
      </c>
    </row>
    <row r="10501" spans="1:14" x14ac:dyDescent="0.25">
      <c r="A10501" s="111" t="s">
        <v>869</v>
      </c>
      <c r="B10501" s="111">
        <f>INDEX(kommuner!C:C,MATCH(_xlfn.NUMBERVALUE(A10501),kommuner!B:B,0))</f>
        <v>1547</v>
      </c>
      <c r="C10501" s="111" t="s">
        <v>127</v>
      </c>
      <c r="D10501" s="111" t="s">
        <v>127</v>
      </c>
      <c r="E10501" s="111" t="s">
        <v>126</v>
      </c>
      <c r="F10501" s="111" t="s">
        <v>179</v>
      </c>
      <c r="G10501" s="111" t="s">
        <v>167</v>
      </c>
      <c r="H10501" s="111" t="s">
        <v>179</v>
      </c>
      <c r="I10501" s="111" t="s">
        <v>167</v>
      </c>
      <c r="J10501" t="str">
        <f t="shared" si="328"/>
        <v>1547SkogMineraljordBlandingsskogImpediment</v>
      </c>
      <c r="K10501" s="111">
        <v>-1.0519587113170448</v>
      </c>
      <c r="L10501" s="111">
        <v>0.85306406685236758</v>
      </c>
      <c r="M10501" s="111">
        <v>6.3979989500968365E-2</v>
      </c>
      <c r="N10501" s="112">
        <f t="shared" si="329"/>
        <v>-0.13491465496370883</v>
      </c>
    </row>
    <row r="10502" spans="1:14" x14ac:dyDescent="0.25">
      <c r="A10502" s="111" t="s">
        <v>869</v>
      </c>
      <c r="B10502" s="111">
        <f>INDEX(kommuner!C:C,MATCH(_xlfn.NUMBERVALUE(A10502),kommuner!B:B,0))</f>
        <v>1547</v>
      </c>
      <c r="C10502" s="111" t="s">
        <v>127</v>
      </c>
      <c r="D10502" s="111" t="s">
        <v>127</v>
      </c>
      <c r="E10502" s="111" t="s">
        <v>126</v>
      </c>
      <c r="F10502" s="111" t="s">
        <v>179</v>
      </c>
      <c r="G10502" s="111" t="s">
        <v>190</v>
      </c>
      <c r="H10502" s="111" t="s">
        <v>179</v>
      </c>
      <c r="I10502" s="111" t="s">
        <v>190</v>
      </c>
      <c r="J10502" t="str">
        <f t="shared" si="328"/>
        <v>1547SkogMineraljordBlandingsskogLav</v>
      </c>
      <c r="K10502" s="111">
        <v>-1.7812179955424279</v>
      </c>
      <c r="L10502" s="111">
        <v>0.85306406685236758</v>
      </c>
      <c r="M10502" s="111">
        <v>6.3979989500968365E-2</v>
      </c>
      <c r="N10502" s="112">
        <f t="shared" si="329"/>
        <v>-0.86417393918909191</v>
      </c>
    </row>
    <row r="10503" spans="1:14" x14ac:dyDescent="0.25">
      <c r="A10503" s="111" t="s">
        <v>869</v>
      </c>
      <c r="B10503" s="111">
        <f>INDEX(kommuner!C:C,MATCH(_xlfn.NUMBERVALUE(A10503),kommuner!B:B,0))</f>
        <v>1547</v>
      </c>
      <c r="C10503" s="111" t="s">
        <v>127</v>
      </c>
      <c r="D10503" s="111" t="s">
        <v>127</v>
      </c>
      <c r="E10503" s="111" t="s">
        <v>126</v>
      </c>
      <c r="F10503" s="111" t="s">
        <v>179</v>
      </c>
      <c r="G10503" s="111" t="s">
        <v>173</v>
      </c>
      <c r="H10503" s="111" t="s">
        <v>179</v>
      </c>
      <c r="I10503" s="111" t="s">
        <v>173</v>
      </c>
      <c r="J10503" t="str">
        <f t="shared" si="328"/>
        <v>1547SkogMineraljordBlandingsskogMiddels</v>
      </c>
      <c r="K10503" s="111">
        <v>-3.4741824145851954</v>
      </c>
      <c r="L10503" s="111">
        <v>0.85306406685236758</v>
      </c>
      <c r="M10503" s="111">
        <v>6.3979989500968365E-2</v>
      </c>
      <c r="N10503" s="112">
        <f t="shared" si="329"/>
        <v>-2.5571383582318594</v>
      </c>
    </row>
    <row r="10504" spans="1:14" x14ac:dyDescent="0.25">
      <c r="A10504" s="111" t="s">
        <v>869</v>
      </c>
      <c r="B10504" s="111">
        <f>INDEX(kommuner!C:C,MATCH(_xlfn.NUMBERVALUE(A10504),kommuner!B:B,0))</f>
        <v>1547</v>
      </c>
      <c r="C10504" s="111" t="s">
        <v>127</v>
      </c>
      <c r="D10504" s="111" t="s">
        <v>127</v>
      </c>
      <c r="E10504" s="111" t="s">
        <v>126</v>
      </c>
      <c r="F10504" s="111" t="s">
        <v>179</v>
      </c>
      <c r="G10504" s="111" t="s">
        <v>186</v>
      </c>
      <c r="H10504" s="111" t="s">
        <v>179</v>
      </c>
      <c r="I10504" s="111" t="s">
        <v>186</v>
      </c>
      <c r="J10504" t="str">
        <f t="shared" si="328"/>
        <v>1547SkogMineraljordBlandingsskogSærs høy</v>
      </c>
      <c r="K10504" s="111">
        <v>-2.9395925245326562</v>
      </c>
      <c r="L10504" s="111">
        <v>0.85306406685236758</v>
      </c>
      <c r="M10504" s="111">
        <v>6.3979989500968365E-2</v>
      </c>
      <c r="N10504" s="112">
        <f t="shared" si="329"/>
        <v>-2.0225484681793202</v>
      </c>
    </row>
    <row r="10505" spans="1:14" x14ac:dyDescent="0.25">
      <c r="A10505" s="111" t="s">
        <v>869</v>
      </c>
      <c r="B10505" s="111">
        <f>INDEX(kommuner!C:C,MATCH(_xlfn.NUMBERVALUE(A10505),kommuner!B:B,0))</f>
        <v>1547</v>
      </c>
      <c r="C10505" s="111" t="s">
        <v>127</v>
      </c>
      <c r="D10505" s="111" t="s">
        <v>127</v>
      </c>
      <c r="E10505" s="111" t="s">
        <v>126</v>
      </c>
      <c r="F10505" s="111" t="s">
        <v>185</v>
      </c>
      <c r="G10505" s="111" t="s">
        <v>180</v>
      </c>
      <c r="H10505" s="111" t="s">
        <v>185</v>
      </c>
      <c r="I10505" s="111" t="s">
        <v>180</v>
      </c>
      <c r="J10505" t="str">
        <f t="shared" si="328"/>
        <v>1547SkogMineraljordLauvskogHøy</v>
      </c>
      <c r="K10505" s="111">
        <v>-3.9961118073383664</v>
      </c>
      <c r="L10505" s="111">
        <v>0.85306406685236758</v>
      </c>
      <c r="M10505" s="111">
        <v>6.3979989500968365E-2</v>
      </c>
      <c r="N10505" s="112">
        <f t="shared" si="329"/>
        <v>-3.0790677509850304</v>
      </c>
    </row>
    <row r="10506" spans="1:14" x14ac:dyDescent="0.25">
      <c r="A10506" s="111" t="s">
        <v>869</v>
      </c>
      <c r="B10506" s="111">
        <f>INDEX(kommuner!C:C,MATCH(_xlfn.NUMBERVALUE(A10506),kommuner!B:B,0))</f>
        <v>1547</v>
      </c>
      <c r="C10506" s="111" t="s">
        <v>127</v>
      </c>
      <c r="D10506" s="111" t="s">
        <v>127</v>
      </c>
      <c r="E10506" s="111" t="s">
        <v>126</v>
      </c>
      <c r="F10506" s="111" t="s">
        <v>185</v>
      </c>
      <c r="G10506" s="111" t="s">
        <v>167</v>
      </c>
      <c r="H10506" s="111" t="s">
        <v>185</v>
      </c>
      <c r="I10506" s="111" t="s">
        <v>167</v>
      </c>
      <c r="J10506" t="str">
        <f t="shared" si="328"/>
        <v>1547SkogMineraljordLauvskogImpediment</v>
      </c>
      <c r="K10506" s="111">
        <v>-1.0417316356348201</v>
      </c>
      <c r="L10506" s="111">
        <v>0.85306406685236758</v>
      </c>
      <c r="M10506" s="111">
        <v>6.3979989500968365E-2</v>
      </c>
      <c r="N10506" s="112">
        <f t="shared" si="329"/>
        <v>-0.12468757928148413</v>
      </c>
    </row>
    <row r="10507" spans="1:14" x14ac:dyDescent="0.25">
      <c r="A10507" s="111" t="s">
        <v>869</v>
      </c>
      <c r="B10507" s="111">
        <f>INDEX(kommuner!C:C,MATCH(_xlfn.NUMBERVALUE(A10507),kommuner!B:B,0))</f>
        <v>1547</v>
      </c>
      <c r="C10507" s="111" t="s">
        <v>127</v>
      </c>
      <c r="D10507" s="111" t="s">
        <v>127</v>
      </c>
      <c r="E10507" s="111" t="s">
        <v>126</v>
      </c>
      <c r="F10507" s="111" t="s">
        <v>185</v>
      </c>
      <c r="G10507" s="111" t="s">
        <v>190</v>
      </c>
      <c r="H10507" s="111" t="s">
        <v>185</v>
      </c>
      <c r="I10507" s="111" t="s">
        <v>190</v>
      </c>
      <c r="J10507" t="str">
        <f t="shared" si="328"/>
        <v>1547SkogMineraljordLauvskogLav</v>
      </c>
      <c r="K10507" s="111">
        <v>-8.9748170935426599E-2</v>
      </c>
      <c r="L10507" s="111">
        <v>0.85306406685236758</v>
      </c>
      <c r="M10507" s="111">
        <v>6.3979989500968365E-2</v>
      </c>
      <c r="N10507" s="112">
        <f t="shared" si="329"/>
        <v>0.82729588541790933</v>
      </c>
    </row>
    <row r="10508" spans="1:14" x14ac:dyDescent="0.25">
      <c r="A10508" s="111" t="s">
        <v>869</v>
      </c>
      <c r="B10508" s="111">
        <f>INDEX(kommuner!C:C,MATCH(_xlfn.NUMBERVALUE(A10508),kommuner!B:B,0))</f>
        <v>1547</v>
      </c>
      <c r="C10508" s="111" t="s">
        <v>127</v>
      </c>
      <c r="D10508" s="111" t="s">
        <v>127</v>
      </c>
      <c r="E10508" s="111" t="s">
        <v>126</v>
      </c>
      <c r="F10508" s="111" t="s">
        <v>185</v>
      </c>
      <c r="G10508" s="111" t="s">
        <v>173</v>
      </c>
      <c r="H10508" s="111" t="s">
        <v>185</v>
      </c>
      <c r="I10508" s="111" t="s">
        <v>173</v>
      </c>
      <c r="J10508" t="str">
        <f t="shared" si="328"/>
        <v>1547SkogMineraljordLauvskogMiddels</v>
      </c>
      <c r="K10508" s="111">
        <v>-2.4407766010203638</v>
      </c>
      <c r="L10508" s="111">
        <v>0.85306406685236758</v>
      </c>
      <c r="M10508" s="111">
        <v>6.3979989500968365E-2</v>
      </c>
      <c r="N10508" s="112">
        <f t="shared" si="329"/>
        <v>-1.523732544667028</v>
      </c>
    </row>
    <row r="10509" spans="1:14" x14ac:dyDescent="0.25">
      <c r="A10509" s="111" t="s">
        <v>869</v>
      </c>
      <c r="B10509" s="111">
        <f>INDEX(kommuner!C:C,MATCH(_xlfn.NUMBERVALUE(A10509),kommuner!B:B,0))</f>
        <v>1547</v>
      </c>
      <c r="C10509" s="111" t="s">
        <v>127</v>
      </c>
      <c r="D10509" s="111" t="s">
        <v>127</v>
      </c>
      <c r="E10509" s="111" t="s">
        <v>126</v>
      </c>
      <c r="F10509" s="111" t="s">
        <v>185</v>
      </c>
      <c r="G10509" s="111" t="s">
        <v>186</v>
      </c>
      <c r="H10509" s="111" t="s">
        <v>185</v>
      </c>
      <c r="I10509" s="111" t="s">
        <v>186</v>
      </c>
      <c r="J10509" t="str">
        <f t="shared" si="328"/>
        <v>1547SkogMineraljordLauvskogSærs høy</v>
      </c>
      <c r="K10509" s="111">
        <v>-3.6560473259425113</v>
      </c>
      <c r="L10509" s="111">
        <v>0.85306406685236758</v>
      </c>
      <c r="M10509" s="111">
        <v>6.3979989500968365E-2</v>
      </c>
      <c r="N10509" s="112">
        <f t="shared" si="329"/>
        <v>-2.7390032695891753</v>
      </c>
    </row>
    <row r="10510" spans="1:14" x14ac:dyDescent="0.25">
      <c r="A10510" s="111" t="s">
        <v>869</v>
      </c>
      <c r="B10510" s="111">
        <f>INDEX(kommuner!C:C,MATCH(_xlfn.NUMBERVALUE(A10510),kommuner!B:B,0))</f>
        <v>1547</v>
      </c>
      <c r="C10510" s="111" t="s">
        <v>127</v>
      </c>
      <c r="D10510" s="111" t="s">
        <v>127</v>
      </c>
      <c r="E10510" s="111" t="s">
        <v>123</v>
      </c>
      <c r="F10510" s="111" t="s">
        <v>172</v>
      </c>
      <c r="G10510" s="111" t="s">
        <v>180</v>
      </c>
      <c r="H10510" s="111" t="s">
        <v>172</v>
      </c>
      <c r="I10510" s="111" t="s">
        <v>180</v>
      </c>
      <c r="J10510" t="str">
        <f t="shared" si="328"/>
        <v>1547SkogOrganisk jordBarskogHøy</v>
      </c>
      <c r="K10510" s="111">
        <v>-2.5184559031994138</v>
      </c>
      <c r="L10510" s="111">
        <v>0.92784825435236762</v>
      </c>
      <c r="M10510" s="111">
        <v>0.46518126042825314</v>
      </c>
      <c r="N10510" s="112">
        <f t="shared" si="329"/>
        <v>-1.1254263884187932</v>
      </c>
    </row>
    <row r="10511" spans="1:14" x14ac:dyDescent="0.25">
      <c r="A10511" s="111" t="s">
        <v>869</v>
      </c>
      <c r="B10511" s="111">
        <f>INDEX(kommuner!C:C,MATCH(_xlfn.NUMBERVALUE(A10511),kommuner!B:B,0))</f>
        <v>1547</v>
      </c>
      <c r="C10511" s="111" t="s">
        <v>127</v>
      </c>
      <c r="D10511" s="111" t="s">
        <v>127</v>
      </c>
      <c r="E10511" s="111" t="s">
        <v>123</v>
      </c>
      <c r="F10511" s="111" t="s">
        <v>172</v>
      </c>
      <c r="G10511" s="111" t="s">
        <v>167</v>
      </c>
      <c r="H10511" s="111" t="s">
        <v>172</v>
      </c>
      <c r="I10511" s="111" t="s">
        <v>167</v>
      </c>
      <c r="J10511" t="str">
        <f t="shared" si="328"/>
        <v>1547SkogOrganisk jordBarskogImpediment</v>
      </c>
      <c r="K10511" s="111">
        <v>-0.17137422385314094</v>
      </c>
      <c r="L10511" s="111">
        <v>0.92784825435236762</v>
      </c>
      <c r="M10511" s="111">
        <v>0.46510463492953991</v>
      </c>
      <c r="N10511" s="112">
        <f t="shared" si="329"/>
        <v>1.2215786654287666</v>
      </c>
    </row>
    <row r="10512" spans="1:14" x14ac:dyDescent="0.25">
      <c r="A10512" s="111" t="s">
        <v>869</v>
      </c>
      <c r="B10512" s="111">
        <f>INDEX(kommuner!C:C,MATCH(_xlfn.NUMBERVALUE(A10512),kommuner!B:B,0))</f>
        <v>1547</v>
      </c>
      <c r="C10512" s="111" t="s">
        <v>127</v>
      </c>
      <c r="D10512" s="111" t="s">
        <v>127</v>
      </c>
      <c r="E10512" s="111" t="s">
        <v>123</v>
      </c>
      <c r="F10512" s="111" t="s">
        <v>172</v>
      </c>
      <c r="G10512" s="111" t="s">
        <v>190</v>
      </c>
      <c r="H10512" s="111" t="s">
        <v>172</v>
      </c>
      <c r="I10512" s="111" t="s">
        <v>190</v>
      </c>
      <c r="J10512" t="str">
        <f t="shared" si="328"/>
        <v>1547SkogOrganisk jordBarskogLav</v>
      </c>
      <c r="K10512" s="111">
        <v>-0.50666953101693391</v>
      </c>
      <c r="L10512" s="111">
        <v>0.92784825435236762</v>
      </c>
      <c r="M10512" s="111">
        <v>0.46510463492953991</v>
      </c>
      <c r="N10512" s="112">
        <f t="shared" si="329"/>
        <v>0.88628335826497362</v>
      </c>
    </row>
    <row r="10513" spans="1:14" x14ac:dyDescent="0.25">
      <c r="A10513" s="111" t="s">
        <v>869</v>
      </c>
      <c r="B10513" s="111">
        <f>INDEX(kommuner!C:C,MATCH(_xlfn.NUMBERVALUE(A10513),kommuner!B:B,0))</f>
        <v>1547</v>
      </c>
      <c r="C10513" s="111" t="s">
        <v>127</v>
      </c>
      <c r="D10513" s="111" t="s">
        <v>127</v>
      </c>
      <c r="E10513" s="111" t="s">
        <v>123</v>
      </c>
      <c r="F10513" s="111" t="s">
        <v>172</v>
      </c>
      <c r="G10513" s="111" t="s">
        <v>173</v>
      </c>
      <c r="H10513" s="111" t="s">
        <v>172</v>
      </c>
      <c r="I10513" s="111" t="s">
        <v>173</v>
      </c>
      <c r="J10513" t="str">
        <f t="shared" si="328"/>
        <v>1547SkogOrganisk jordBarskogMiddels</v>
      </c>
      <c r="K10513" s="111">
        <v>-1.5571490961494638</v>
      </c>
      <c r="L10513" s="111">
        <v>0.92784825435236762</v>
      </c>
      <c r="M10513" s="111">
        <v>0.46518126042825314</v>
      </c>
      <c r="N10513" s="112">
        <f t="shared" si="329"/>
        <v>-0.16411958136884308</v>
      </c>
    </row>
    <row r="10514" spans="1:14" x14ac:dyDescent="0.25">
      <c r="A10514" s="111" t="s">
        <v>869</v>
      </c>
      <c r="B10514" s="111">
        <f>INDEX(kommuner!C:C,MATCH(_xlfn.NUMBERVALUE(A10514),kommuner!B:B,0))</f>
        <v>1547</v>
      </c>
      <c r="C10514" s="111" t="s">
        <v>127</v>
      </c>
      <c r="D10514" s="111" t="s">
        <v>127</v>
      </c>
      <c r="E10514" s="111" t="s">
        <v>123</v>
      </c>
      <c r="F10514" s="111" t="s">
        <v>172</v>
      </c>
      <c r="G10514" s="111" t="s">
        <v>186</v>
      </c>
      <c r="H10514" s="111" t="s">
        <v>172</v>
      </c>
      <c r="I10514" s="111" t="s">
        <v>186</v>
      </c>
      <c r="J10514" t="str">
        <f t="shared" si="328"/>
        <v>1547SkogOrganisk jordBarskogSærs høy</v>
      </c>
      <c r="K10514" s="111">
        <v>2.5548655235722699</v>
      </c>
      <c r="L10514" s="111">
        <v>0.92784825435236762</v>
      </c>
      <c r="M10514" s="111">
        <v>0.46518126042825314</v>
      </c>
      <c r="N10514" s="112">
        <f t="shared" si="329"/>
        <v>3.9478950383528906</v>
      </c>
    </row>
    <row r="10515" spans="1:14" x14ac:dyDescent="0.25">
      <c r="A10515" s="111" t="s">
        <v>869</v>
      </c>
      <c r="B10515" s="111">
        <f>INDEX(kommuner!C:C,MATCH(_xlfn.NUMBERVALUE(A10515),kommuner!B:B,0))</f>
        <v>1547</v>
      </c>
      <c r="C10515" s="111" t="s">
        <v>127</v>
      </c>
      <c r="D10515" s="111" t="s">
        <v>127</v>
      </c>
      <c r="E10515" s="111" t="s">
        <v>123</v>
      </c>
      <c r="F10515" s="111" t="s">
        <v>179</v>
      </c>
      <c r="G10515" s="111" t="s">
        <v>180</v>
      </c>
      <c r="H10515" s="111" t="s">
        <v>179</v>
      </c>
      <c r="I10515" s="111" t="s">
        <v>180</v>
      </c>
      <c r="J10515" t="str">
        <f t="shared" si="328"/>
        <v>1547SkogOrganisk jordBlandingsskogHøy</v>
      </c>
      <c r="K10515" s="111">
        <v>-5.5554344456832343</v>
      </c>
      <c r="L10515" s="111">
        <v>0.92784825435236762</v>
      </c>
      <c r="M10515" s="111">
        <v>0.46510463492953991</v>
      </c>
      <c r="N10515" s="112">
        <f t="shared" si="329"/>
        <v>-4.1624815564013264</v>
      </c>
    </row>
    <row r="10516" spans="1:14" x14ac:dyDescent="0.25">
      <c r="A10516" s="111" t="s">
        <v>869</v>
      </c>
      <c r="B10516" s="111">
        <f>INDEX(kommuner!C:C,MATCH(_xlfn.NUMBERVALUE(A10516),kommuner!B:B,0))</f>
        <v>1547</v>
      </c>
      <c r="C10516" s="111" t="s">
        <v>127</v>
      </c>
      <c r="D10516" s="111" t="s">
        <v>127</v>
      </c>
      <c r="E10516" s="111" t="s">
        <v>123</v>
      </c>
      <c r="F10516" s="111" t="s">
        <v>179</v>
      </c>
      <c r="G10516" s="111" t="s">
        <v>167</v>
      </c>
      <c r="H10516" s="111" t="s">
        <v>179</v>
      </c>
      <c r="I10516" s="111" t="s">
        <v>167</v>
      </c>
      <c r="J10516" t="str">
        <f t="shared" si="328"/>
        <v>1547SkogOrganisk jordBlandingsskogImpediment</v>
      </c>
      <c r="K10516" s="111">
        <v>-0.28586344175800005</v>
      </c>
      <c r="L10516" s="111">
        <v>0.92784825435236762</v>
      </c>
      <c r="M10516" s="111">
        <v>0.46510463492953991</v>
      </c>
      <c r="N10516" s="112">
        <f t="shared" si="329"/>
        <v>1.1070894475239075</v>
      </c>
    </row>
    <row r="10517" spans="1:14" x14ac:dyDescent="0.25">
      <c r="A10517" s="111" t="s">
        <v>869</v>
      </c>
      <c r="B10517" s="111">
        <f>INDEX(kommuner!C:C,MATCH(_xlfn.NUMBERVALUE(A10517),kommuner!B:B,0))</f>
        <v>1547</v>
      </c>
      <c r="C10517" s="111" t="s">
        <v>127</v>
      </c>
      <c r="D10517" s="111" t="s">
        <v>127</v>
      </c>
      <c r="E10517" s="111" t="s">
        <v>123</v>
      </c>
      <c r="F10517" s="111" t="s">
        <v>179</v>
      </c>
      <c r="G10517" s="111" t="s">
        <v>190</v>
      </c>
      <c r="H10517" s="111" t="s">
        <v>179</v>
      </c>
      <c r="I10517" s="111" t="s">
        <v>190</v>
      </c>
      <c r="J10517" t="str">
        <f t="shared" si="328"/>
        <v>1547SkogOrganisk jordBlandingsskogLav</v>
      </c>
      <c r="K10517" s="111">
        <v>-1.2347339377887629</v>
      </c>
      <c r="L10517" s="111">
        <v>0.92784825435236762</v>
      </c>
      <c r="M10517" s="111">
        <v>0.46510463492953991</v>
      </c>
      <c r="N10517" s="112">
        <f t="shared" si="329"/>
        <v>0.15821895149314458</v>
      </c>
    </row>
    <row r="10518" spans="1:14" x14ac:dyDescent="0.25">
      <c r="A10518" s="111" t="s">
        <v>869</v>
      </c>
      <c r="B10518" s="111">
        <f>INDEX(kommuner!C:C,MATCH(_xlfn.NUMBERVALUE(A10518),kommuner!B:B,0))</f>
        <v>1547</v>
      </c>
      <c r="C10518" s="111" t="s">
        <v>127</v>
      </c>
      <c r="D10518" s="111" t="s">
        <v>127</v>
      </c>
      <c r="E10518" s="111" t="s">
        <v>123</v>
      </c>
      <c r="F10518" s="111" t="s">
        <v>179</v>
      </c>
      <c r="G10518" s="111" t="s">
        <v>173</v>
      </c>
      <c r="H10518" s="111" t="s">
        <v>179</v>
      </c>
      <c r="I10518" s="111" t="s">
        <v>173</v>
      </c>
      <c r="J10518" t="str">
        <f t="shared" si="328"/>
        <v>1547SkogOrganisk jordBlandingsskogMiddels</v>
      </c>
      <c r="K10518" s="111">
        <v>-2.4239591752717748</v>
      </c>
      <c r="L10518" s="111">
        <v>0.92784825435236762</v>
      </c>
      <c r="M10518" s="111">
        <v>0.46510463492953991</v>
      </c>
      <c r="N10518" s="112">
        <f t="shared" si="329"/>
        <v>-1.0310062859898674</v>
      </c>
    </row>
    <row r="10519" spans="1:14" x14ac:dyDescent="0.25">
      <c r="A10519" s="111" t="s">
        <v>869</v>
      </c>
      <c r="B10519" s="111">
        <f>INDEX(kommuner!C:C,MATCH(_xlfn.NUMBERVALUE(A10519),kommuner!B:B,0))</f>
        <v>1547</v>
      </c>
      <c r="C10519" s="111" t="s">
        <v>127</v>
      </c>
      <c r="D10519" s="111" t="s">
        <v>127</v>
      </c>
      <c r="E10519" s="111" t="s">
        <v>123</v>
      </c>
      <c r="F10519" s="111" t="s">
        <v>179</v>
      </c>
      <c r="G10519" s="111" t="s">
        <v>186</v>
      </c>
      <c r="H10519" s="111" t="s">
        <v>179</v>
      </c>
      <c r="I10519" s="111" t="s">
        <v>186</v>
      </c>
      <c r="J10519" t="str">
        <f t="shared" si="328"/>
        <v>1547SkogOrganisk jordBlandingsskogSærs høy</v>
      </c>
      <c r="K10519" s="111">
        <v>-1.5726115302258048</v>
      </c>
      <c r="L10519" s="111">
        <v>0.92784825435236762</v>
      </c>
      <c r="M10519" s="111">
        <v>0.46510463492953991</v>
      </c>
      <c r="N10519" s="112">
        <f t="shared" si="329"/>
        <v>-0.17965864094389727</v>
      </c>
    </row>
    <row r="10520" spans="1:14" x14ac:dyDescent="0.25">
      <c r="A10520" s="111" t="s">
        <v>869</v>
      </c>
      <c r="B10520" s="111">
        <f>INDEX(kommuner!C:C,MATCH(_xlfn.NUMBERVALUE(A10520),kommuner!B:B,0))</f>
        <v>1547</v>
      </c>
      <c r="C10520" s="111" t="s">
        <v>127</v>
      </c>
      <c r="D10520" s="111" t="s">
        <v>127</v>
      </c>
      <c r="E10520" s="111" t="s">
        <v>123</v>
      </c>
      <c r="F10520" s="111" t="s">
        <v>185</v>
      </c>
      <c r="G10520" s="111" t="s">
        <v>180</v>
      </c>
      <c r="H10520" s="111" t="s">
        <v>185</v>
      </c>
      <c r="I10520" s="111" t="s">
        <v>180</v>
      </c>
      <c r="J10520" t="str">
        <f t="shared" si="328"/>
        <v>1547SkogOrganisk jordLauvskogHøy</v>
      </c>
      <c r="K10520" s="111">
        <v>-1.9913688882377358</v>
      </c>
      <c r="L10520" s="111">
        <v>0.92784825435236762</v>
      </c>
      <c r="M10520" s="111">
        <v>0.46510463492953991</v>
      </c>
      <c r="N10520" s="112">
        <f t="shared" si="329"/>
        <v>-0.59841599895582831</v>
      </c>
    </row>
    <row r="10521" spans="1:14" x14ac:dyDescent="0.25">
      <c r="A10521" s="111" t="s">
        <v>869</v>
      </c>
      <c r="B10521" s="111">
        <f>INDEX(kommuner!C:C,MATCH(_xlfn.NUMBERVALUE(A10521),kommuner!B:B,0))</f>
        <v>1547</v>
      </c>
      <c r="C10521" s="111" t="s">
        <v>127</v>
      </c>
      <c r="D10521" s="111" t="s">
        <v>127</v>
      </c>
      <c r="E10521" s="111" t="s">
        <v>123</v>
      </c>
      <c r="F10521" s="111" t="s">
        <v>185</v>
      </c>
      <c r="G10521" s="111" t="s">
        <v>167</v>
      </c>
      <c r="H10521" s="111" t="s">
        <v>185</v>
      </c>
      <c r="I10521" s="111" t="s">
        <v>167</v>
      </c>
      <c r="J10521" t="str">
        <f t="shared" si="328"/>
        <v>1547SkogOrganisk jordLauvskogImpediment</v>
      </c>
      <c r="K10521" s="111">
        <v>0.35000626494250675</v>
      </c>
      <c r="L10521" s="111">
        <v>0.92784825435236762</v>
      </c>
      <c r="M10521" s="111">
        <v>0.46510463492953991</v>
      </c>
      <c r="N10521" s="112">
        <f t="shared" si="329"/>
        <v>1.7429591542244141</v>
      </c>
    </row>
    <row r="10522" spans="1:14" x14ac:dyDescent="0.25">
      <c r="A10522" s="111" t="s">
        <v>869</v>
      </c>
      <c r="B10522" s="111">
        <f>INDEX(kommuner!C:C,MATCH(_xlfn.NUMBERVALUE(A10522),kommuner!B:B,0))</f>
        <v>1547</v>
      </c>
      <c r="C10522" s="111" t="s">
        <v>127</v>
      </c>
      <c r="D10522" s="111" t="s">
        <v>127</v>
      </c>
      <c r="E10522" s="111" t="s">
        <v>123</v>
      </c>
      <c r="F10522" s="111" t="s">
        <v>185</v>
      </c>
      <c r="G10522" s="111" t="s">
        <v>190</v>
      </c>
      <c r="H10522" s="111" t="s">
        <v>185</v>
      </c>
      <c r="I10522" s="111" t="s">
        <v>190</v>
      </c>
      <c r="J10522" t="str">
        <f t="shared" si="328"/>
        <v>1547SkogOrganisk jordLauvskogLav</v>
      </c>
      <c r="K10522" s="111">
        <v>1.1144075558526714</v>
      </c>
      <c r="L10522" s="111">
        <v>0.92784825435236762</v>
      </c>
      <c r="M10522" s="111">
        <v>0.46510463492953991</v>
      </c>
      <c r="N10522" s="112">
        <f t="shared" si="329"/>
        <v>2.5073604451345788</v>
      </c>
    </row>
    <row r="10523" spans="1:14" x14ac:dyDescent="0.25">
      <c r="A10523" s="111" t="s">
        <v>869</v>
      </c>
      <c r="B10523" s="111">
        <f>INDEX(kommuner!C:C,MATCH(_xlfn.NUMBERVALUE(A10523),kommuner!B:B,0))</f>
        <v>1547</v>
      </c>
      <c r="C10523" s="111" t="s">
        <v>127</v>
      </c>
      <c r="D10523" s="111" t="s">
        <v>127</v>
      </c>
      <c r="E10523" s="111" t="s">
        <v>123</v>
      </c>
      <c r="F10523" s="111" t="s">
        <v>185</v>
      </c>
      <c r="G10523" s="111" t="s">
        <v>173</v>
      </c>
      <c r="H10523" s="111" t="s">
        <v>185</v>
      </c>
      <c r="I10523" s="111" t="s">
        <v>173</v>
      </c>
      <c r="J10523" t="str">
        <f t="shared" si="328"/>
        <v>1547SkogOrganisk jordLauvskogMiddels</v>
      </c>
      <c r="K10523" s="111">
        <v>-0.62664468270982987</v>
      </c>
      <c r="L10523" s="111">
        <v>0.92784825435236762</v>
      </c>
      <c r="M10523" s="111">
        <v>0.46510463492953991</v>
      </c>
      <c r="N10523" s="112">
        <f t="shared" si="329"/>
        <v>0.76630820657207765</v>
      </c>
    </row>
    <row r="10524" spans="1:14" x14ac:dyDescent="0.25">
      <c r="A10524" s="111" t="s">
        <v>869</v>
      </c>
      <c r="B10524" s="111">
        <f>INDEX(kommuner!C:C,MATCH(_xlfn.NUMBERVALUE(A10524),kommuner!B:B,0))</f>
        <v>1547</v>
      </c>
      <c r="C10524" s="111" t="s">
        <v>127</v>
      </c>
      <c r="D10524" s="111" t="s">
        <v>127</v>
      </c>
      <c r="E10524" s="111" t="s">
        <v>123</v>
      </c>
      <c r="F10524" s="111" t="s">
        <v>185</v>
      </c>
      <c r="G10524" s="111" t="s">
        <v>186</v>
      </c>
      <c r="H10524" s="111" t="s">
        <v>185</v>
      </c>
      <c r="I10524" s="111" t="s">
        <v>186</v>
      </c>
      <c r="J10524" t="str">
        <f t="shared" si="328"/>
        <v>1547SkogOrganisk jordLauvskogSærs høy</v>
      </c>
      <c r="K10524" s="111">
        <v>-1.8997279926091779</v>
      </c>
      <c r="L10524" s="111">
        <v>0.92784825435236762</v>
      </c>
      <c r="M10524" s="111">
        <v>0.46510463492953991</v>
      </c>
      <c r="N10524" s="112">
        <f t="shared" si="329"/>
        <v>-0.50677510332727038</v>
      </c>
    </row>
    <row r="10525" spans="1:14" x14ac:dyDescent="0.25">
      <c r="A10525" s="111" t="s">
        <v>869</v>
      </c>
      <c r="B10525" s="111">
        <f>INDEX(kommuner!C:C,MATCH(_xlfn.NUMBERVALUE(A10525),kommuner!B:B,0))</f>
        <v>1547</v>
      </c>
      <c r="C10525" s="111" t="s">
        <v>83</v>
      </c>
      <c r="D10525" s="111" t="s">
        <v>83</v>
      </c>
      <c r="E10525" s="111" t="s">
        <v>126</v>
      </c>
      <c r="F10525" s="111" t="s">
        <v>139</v>
      </c>
      <c r="G10525" s="111" t="s">
        <v>139</v>
      </c>
      <c r="H10525" s="111" t="s">
        <v>139</v>
      </c>
      <c r="I10525" s="111" t="s">
        <v>139</v>
      </c>
      <c r="J10525" t="str">
        <f t="shared" si="328"/>
        <v>1547Utbygd arealMineraljord</v>
      </c>
      <c r="K10525" s="111">
        <v>-0.30524336409547759</v>
      </c>
      <c r="L10525" s="111">
        <v>0</v>
      </c>
      <c r="M10525" s="111">
        <v>1.303047089454229E-2</v>
      </c>
      <c r="N10525" s="112">
        <f t="shared" si="329"/>
        <v>-0.2922128932009353</v>
      </c>
    </row>
    <row r="10526" spans="1:14" x14ac:dyDescent="0.25">
      <c r="A10526" s="111" t="s">
        <v>869</v>
      </c>
      <c r="B10526" s="111">
        <f>INDEX(kommuner!C:C,MATCH(_xlfn.NUMBERVALUE(A10526),kommuner!B:B,0))</f>
        <v>1547</v>
      </c>
      <c r="C10526" s="111" t="s">
        <v>83</v>
      </c>
      <c r="D10526" s="111" t="s">
        <v>83</v>
      </c>
      <c r="E10526" s="111" t="s">
        <v>123</v>
      </c>
      <c r="F10526" s="111" t="s">
        <v>139</v>
      </c>
      <c r="G10526" s="111" t="s">
        <v>139</v>
      </c>
      <c r="H10526" s="111" t="s">
        <v>139</v>
      </c>
      <c r="I10526" s="111" t="s">
        <v>139</v>
      </c>
      <c r="J10526" t="str">
        <f t="shared" si="328"/>
        <v>1547Utbygd arealOrganisk jord</v>
      </c>
      <c r="K10526" s="111">
        <v>29.011421395201612</v>
      </c>
      <c r="L10526" s="111">
        <v>0</v>
      </c>
      <c r="M10526" s="111">
        <v>1.303047089454229E-2</v>
      </c>
      <c r="N10526" s="112">
        <f t="shared" si="329"/>
        <v>29.024451866096154</v>
      </c>
    </row>
    <row r="10527" spans="1:14" x14ac:dyDescent="0.25">
      <c r="A10527" s="111" t="s">
        <v>869</v>
      </c>
      <c r="B10527" s="111">
        <f>INDEX(kommuner!C:C,MATCH(_xlfn.NUMBERVALUE(A10527),kommuner!B:B,0))</f>
        <v>1547</v>
      </c>
      <c r="C10527" s="111" t="s">
        <v>181</v>
      </c>
      <c r="D10527" s="111" t="s">
        <v>181</v>
      </c>
      <c r="E10527" s="111" t="s">
        <v>123</v>
      </c>
      <c r="F10527" s="111" t="s">
        <v>139</v>
      </c>
      <c r="G10527" s="111" t="s">
        <v>139</v>
      </c>
      <c r="H10527" s="111" t="s">
        <v>139</v>
      </c>
      <c r="I10527" s="111" t="s">
        <v>139</v>
      </c>
      <c r="J10527" t="str">
        <f t="shared" si="328"/>
        <v>1547Vann og myrOrganisk jord</v>
      </c>
      <c r="K10527" s="111">
        <v>-0.29766799726667431</v>
      </c>
      <c r="L10527" s="111">
        <v>0</v>
      </c>
      <c r="M10527" s="111">
        <v>0</v>
      </c>
      <c r="N10527" s="112">
        <f t="shared" si="329"/>
        <v>-0.29766799726667431</v>
      </c>
    </row>
    <row r="10528" spans="1:14" x14ac:dyDescent="0.25">
      <c r="A10528" s="111" t="s">
        <v>870</v>
      </c>
      <c r="B10528" s="111">
        <f>INDEX(kommuner!C:C,MATCH(_xlfn.NUMBERVALUE(A10528),kommuner!B:B,0))</f>
        <v>1579</v>
      </c>
      <c r="C10528" s="111" t="s">
        <v>82</v>
      </c>
      <c r="D10528" s="111" t="s">
        <v>82</v>
      </c>
      <c r="E10528" s="111" t="s">
        <v>126</v>
      </c>
      <c r="F10528" s="111" t="s">
        <v>139</v>
      </c>
      <c r="G10528" s="111" t="s">
        <v>139</v>
      </c>
      <c r="H10528" s="111" t="s">
        <v>139</v>
      </c>
      <c r="I10528" s="111" t="s">
        <v>139</v>
      </c>
      <c r="J10528" t="str">
        <f t="shared" si="328"/>
        <v>1579Annen utmarkMineraljord</v>
      </c>
      <c r="K10528" s="111">
        <v>-7.1122377479755403E-2</v>
      </c>
      <c r="L10528" s="111">
        <v>0</v>
      </c>
      <c r="M10528" s="111">
        <v>0</v>
      </c>
      <c r="N10528" s="112">
        <f t="shared" si="329"/>
        <v>-7.1122377479755403E-2</v>
      </c>
    </row>
    <row r="10529" spans="1:14" x14ac:dyDescent="0.25">
      <c r="A10529" s="111" t="s">
        <v>870</v>
      </c>
      <c r="B10529" s="111">
        <f>INDEX(kommuner!C:C,MATCH(_xlfn.NUMBERVALUE(A10529),kommuner!B:B,0))</f>
        <v>1579</v>
      </c>
      <c r="C10529" s="111" t="s">
        <v>121</v>
      </c>
      <c r="D10529" s="111" t="s">
        <v>121</v>
      </c>
      <c r="E10529" s="111" t="s">
        <v>126</v>
      </c>
      <c r="F10529" s="111" t="s">
        <v>139</v>
      </c>
      <c r="G10529" s="111" t="s">
        <v>139</v>
      </c>
      <c r="H10529" s="111" t="s">
        <v>139</v>
      </c>
      <c r="I10529" s="111" t="s">
        <v>139</v>
      </c>
      <c r="J10529" t="str">
        <f t="shared" si="328"/>
        <v>1579BeiteMineraljord</v>
      </c>
      <c r="K10529" s="111">
        <v>-0.96338340838695502</v>
      </c>
      <c r="L10529" s="111">
        <v>0</v>
      </c>
      <c r="M10529" s="111">
        <v>1.2448711246839999E-7</v>
      </c>
      <c r="N10529" s="112">
        <f t="shared" si="329"/>
        <v>-0.96338328389984251</v>
      </c>
    </row>
    <row r="10530" spans="1:14" x14ac:dyDescent="0.25">
      <c r="A10530" s="111" t="s">
        <v>870</v>
      </c>
      <c r="B10530" s="111">
        <f>INDEX(kommuner!C:C,MATCH(_xlfn.NUMBERVALUE(A10530),kommuner!B:B,0))</f>
        <v>1579</v>
      </c>
      <c r="C10530" s="111" t="s">
        <v>121</v>
      </c>
      <c r="D10530" s="111" t="s">
        <v>121</v>
      </c>
      <c r="E10530" s="111" t="s">
        <v>123</v>
      </c>
      <c r="F10530" s="111" t="s">
        <v>139</v>
      </c>
      <c r="G10530" s="111" t="s">
        <v>139</v>
      </c>
      <c r="H10530" s="111" t="s">
        <v>139</v>
      </c>
      <c r="I10530" s="111" t="s">
        <v>139</v>
      </c>
      <c r="J10530" t="str">
        <f t="shared" si="328"/>
        <v>1579BeiteOrganisk jord</v>
      </c>
      <c r="K10530" s="111">
        <v>12.077525935985037</v>
      </c>
      <c r="L10530" s="111">
        <v>1.6412500000000001</v>
      </c>
      <c r="M10530" s="111">
        <v>0</v>
      </c>
      <c r="N10530" s="112">
        <f t="shared" si="329"/>
        <v>13.718775935985036</v>
      </c>
    </row>
    <row r="10531" spans="1:14" x14ac:dyDescent="0.25">
      <c r="A10531" s="111" t="s">
        <v>870</v>
      </c>
      <c r="B10531" s="111">
        <f>INDEX(kommuner!C:C,MATCH(_xlfn.NUMBERVALUE(A10531),kommuner!B:B,0))</f>
        <v>1579</v>
      </c>
      <c r="C10531" s="111" t="s">
        <v>84</v>
      </c>
      <c r="D10531" s="111" t="s">
        <v>84</v>
      </c>
      <c r="E10531" s="111" t="s">
        <v>126</v>
      </c>
      <c r="F10531" s="111" t="s">
        <v>139</v>
      </c>
      <c r="G10531" s="111" t="s">
        <v>139</v>
      </c>
      <c r="H10531" s="111" t="s">
        <v>139</v>
      </c>
      <c r="I10531" s="111" t="s">
        <v>139</v>
      </c>
      <c r="J10531" t="str">
        <f t="shared" si="328"/>
        <v>1579Dyrket markMineraljord</v>
      </c>
      <c r="K10531" s="111">
        <v>-0.19151115197201224</v>
      </c>
      <c r="L10531" s="111">
        <v>0</v>
      </c>
      <c r="M10531" s="111">
        <v>0</v>
      </c>
      <c r="N10531" s="112">
        <f t="shared" si="329"/>
        <v>-0.19151115197201224</v>
      </c>
    </row>
    <row r="10532" spans="1:14" x14ac:dyDescent="0.25">
      <c r="A10532" s="111" t="s">
        <v>870</v>
      </c>
      <c r="B10532" s="111">
        <f>INDEX(kommuner!C:C,MATCH(_xlfn.NUMBERVALUE(A10532),kommuner!B:B,0))</f>
        <v>1579</v>
      </c>
      <c r="C10532" s="111" t="s">
        <v>84</v>
      </c>
      <c r="D10532" s="111" t="s">
        <v>84</v>
      </c>
      <c r="E10532" s="111" t="s">
        <v>123</v>
      </c>
      <c r="F10532" s="111" t="s">
        <v>139</v>
      </c>
      <c r="G10532" s="111" t="s">
        <v>139</v>
      </c>
      <c r="H10532" s="111" t="s">
        <v>139</v>
      </c>
      <c r="I10532" s="111" t="s">
        <v>139</v>
      </c>
      <c r="J10532" t="str">
        <f t="shared" si="328"/>
        <v>1579Dyrket markOrganisk jord</v>
      </c>
      <c r="K10532" s="111">
        <v>28.726149366675592</v>
      </c>
      <c r="L10532" s="111">
        <v>1.45625</v>
      </c>
      <c r="M10532" s="111">
        <v>0</v>
      </c>
      <c r="N10532" s="112">
        <f t="shared" si="329"/>
        <v>30.182399366675593</v>
      </c>
    </row>
    <row r="10533" spans="1:14" x14ac:dyDescent="0.25">
      <c r="A10533" s="111" t="s">
        <v>870</v>
      </c>
      <c r="B10533" s="111">
        <f>INDEX(kommuner!C:C,MATCH(_xlfn.NUMBERVALUE(A10533),kommuner!B:B,0))</f>
        <v>1579</v>
      </c>
      <c r="C10533" s="111" t="s">
        <v>127</v>
      </c>
      <c r="D10533" s="111" t="s">
        <v>127</v>
      </c>
      <c r="E10533" s="111" t="s">
        <v>126</v>
      </c>
      <c r="F10533" s="111" t="s">
        <v>172</v>
      </c>
      <c r="G10533" s="111" t="s">
        <v>180</v>
      </c>
      <c r="H10533" s="111" t="s">
        <v>172</v>
      </c>
      <c r="I10533" s="111" t="s">
        <v>180</v>
      </c>
      <c r="J10533" t="str">
        <f t="shared" si="328"/>
        <v>1579SkogMineraljordBarskogHøy</v>
      </c>
      <c r="K10533" s="111">
        <v>-6.422849649670499</v>
      </c>
      <c r="L10533" s="111">
        <v>0.85306406685236758</v>
      </c>
      <c r="M10533" s="111">
        <v>6.4056614999681585E-2</v>
      </c>
      <c r="N10533" s="112">
        <f t="shared" si="329"/>
        <v>-5.5057289678184498</v>
      </c>
    </row>
    <row r="10534" spans="1:14" x14ac:dyDescent="0.25">
      <c r="A10534" s="111" t="s">
        <v>870</v>
      </c>
      <c r="B10534" s="111">
        <f>INDEX(kommuner!C:C,MATCH(_xlfn.NUMBERVALUE(A10534),kommuner!B:B,0))</f>
        <v>1579</v>
      </c>
      <c r="C10534" s="111" t="s">
        <v>127</v>
      </c>
      <c r="D10534" s="111" t="s">
        <v>127</v>
      </c>
      <c r="E10534" s="111" t="s">
        <v>126</v>
      </c>
      <c r="F10534" s="111" t="s">
        <v>172</v>
      </c>
      <c r="G10534" s="111" t="s">
        <v>167</v>
      </c>
      <c r="H10534" s="111" t="s">
        <v>172</v>
      </c>
      <c r="I10534" s="111" t="s">
        <v>167</v>
      </c>
      <c r="J10534" t="str">
        <f t="shared" si="328"/>
        <v>1579SkogMineraljordBarskogImpediment</v>
      </c>
      <c r="K10534" s="111">
        <v>-0.94873102042732593</v>
      </c>
      <c r="L10534" s="111">
        <v>0.85306406685236758</v>
      </c>
      <c r="M10534" s="111">
        <v>6.3979989500968365E-2</v>
      </c>
      <c r="N10534" s="112">
        <f t="shared" si="329"/>
        <v>-3.1686964073989993E-2</v>
      </c>
    </row>
    <row r="10535" spans="1:14" x14ac:dyDescent="0.25">
      <c r="A10535" s="111" t="s">
        <v>870</v>
      </c>
      <c r="B10535" s="111">
        <f>INDEX(kommuner!C:C,MATCH(_xlfn.NUMBERVALUE(A10535),kommuner!B:B,0))</f>
        <v>1579</v>
      </c>
      <c r="C10535" s="111" t="s">
        <v>127</v>
      </c>
      <c r="D10535" s="111" t="s">
        <v>127</v>
      </c>
      <c r="E10535" s="111" t="s">
        <v>126</v>
      </c>
      <c r="F10535" s="111" t="s">
        <v>172</v>
      </c>
      <c r="G10535" s="111" t="s">
        <v>190</v>
      </c>
      <c r="H10535" s="111" t="s">
        <v>172</v>
      </c>
      <c r="I10535" s="111" t="s">
        <v>190</v>
      </c>
      <c r="J10535" t="str">
        <f t="shared" si="328"/>
        <v>1579SkogMineraljordBarskogLav</v>
      </c>
      <c r="K10535" s="111">
        <v>-0.862084627791601</v>
      </c>
      <c r="L10535" s="111">
        <v>0.85306406685236758</v>
      </c>
      <c r="M10535" s="111">
        <v>6.3979989500968365E-2</v>
      </c>
      <c r="N10535" s="112">
        <f t="shared" si="329"/>
        <v>5.4959428561734941E-2</v>
      </c>
    </row>
    <row r="10536" spans="1:14" x14ac:dyDescent="0.25">
      <c r="A10536" s="111" t="s">
        <v>870</v>
      </c>
      <c r="B10536" s="111">
        <f>INDEX(kommuner!C:C,MATCH(_xlfn.NUMBERVALUE(A10536),kommuner!B:B,0))</f>
        <v>1579</v>
      </c>
      <c r="C10536" s="111" t="s">
        <v>127</v>
      </c>
      <c r="D10536" s="111" t="s">
        <v>127</v>
      </c>
      <c r="E10536" s="111" t="s">
        <v>126</v>
      </c>
      <c r="F10536" s="111" t="s">
        <v>172</v>
      </c>
      <c r="G10536" s="111" t="s">
        <v>173</v>
      </c>
      <c r="H10536" s="111" t="s">
        <v>172</v>
      </c>
      <c r="I10536" s="111" t="s">
        <v>173</v>
      </c>
      <c r="J10536" t="str">
        <f t="shared" si="328"/>
        <v>1579SkogMineraljordBarskogMiddels</v>
      </c>
      <c r="K10536" s="111">
        <v>-3.6406993276041288</v>
      </c>
      <c r="L10536" s="111">
        <v>0.85306406685236758</v>
      </c>
      <c r="M10536" s="111">
        <v>6.4056614999681585E-2</v>
      </c>
      <c r="N10536" s="112">
        <f t="shared" si="329"/>
        <v>-2.7235786457520796</v>
      </c>
    </row>
    <row r="10537" spans="1:14" x14ac:dyDescent="0.25">
      <c r="A10537" s="111" t="s">
        <v>870</v>
      </c>
      <c r="B10537" s="111">
        <f>INDEX(kommuner!C:C,MATCH(_xlfn.NUMBERVALUE(A10537),kommuner!B:B,0))</f>
        <v>1579</v>
      </c>
      <c r="C10537" s="111" t="s">
        <v>127</v>
      </c>
      <c r="D10537" s="111" t="s">
        <v>127</v>
      </c>
      <c r="E10537" s="111" t="s">
        <v>126</v>
      </c>
      <c r="F10537" s="111" t="s">
        <v>172</v>
      </c>
      <c r="G10537" s="111" t="s">
        <v>186</v>
      </c>
      <c r="H10537" s="111" t="s">
        <v>172</v>
      </c>
      <c r="I10537" s="111" t="s">
        <v>186</v>
      </c>
      <c r="J10537" t="str">
        <f t="shared" si="328"/>
        <v>1579SkogMineraljordBarskogSærs høy</v>
      </c>
      <c r="K10537" s="111">
        <v>0.12072674540874306</v>
      </c>
      <c r="L10537" s="111">
        <v>0.85306406685236758</v>
      </c>
      <c r="M10537" s="111">
        <v>6.4056614999681585E-2</v>
      </c>
      <c r="N10537" s="112">
        <f t="shared" si="329"/>
        <v>1.0378474272607923</v>
      </c>
    </row>
    <row r="10538" spans="1:14" x14ac:dyDescent="0.25">
      <c r="A10538" s="111" t="s">
        <v>870</v>
      </c>
      <c r="B10538" s="111">
        <f>INDEX(kommuner!C:C,MATCH(_xlfn.NUMBERVALUE(A10538),kommuner!B:B,0))</f>
        <v>1579</v>
      </c>
      <c r="C10538" s="111" t="s">
        <v>127</v>
      </c>
      <c r="D10538" s="111" t="s">
        <v>127</v>
      </c>
      <c r="E10538" s="111" t="s">
        <v>126</v>
      </c>
      <c r="F10538" s="111" t="s">
        <v>179</v>
      </c>
      <c r="G10538" s="111" t="s">
        <v>180</v>
      </c>
      <c r="H10538" s="111" t="s">
        <v>179</v>
      </c>
      <c r="I10538" s="111" t="s">
        <v>180</v>
      </c>
      <c r="J10538" t="str">
        <f t="shared" si="328"/>
        <v>1579SkogMineraljordBlandingsskogHøy</v>
      </c>
      <c r="K10538" s="111">
        <v>-7.1939050909469406</v>
      </c>
      <c r="L10538" s="111">
        <v>0.85306406685236758</v>
      </c>
      <c r="M10538" s="111">
        <v>6.3979989500968365E-2</v>
      </c>
      <c r="N10538" s="112">
        <f t="shared" si="329"/>
        <v>-6.2768610345936047</v>
      </c>
    </row>
    <row r="10539" spans="1:14" x14ac:dyDescent="0.25">
      <c r="A10539" s="111" t="s">
        <v>870</v>
      </c>
      <c r="B10539" s="111">
        <f>INDEX(kommuner!C:C,MATCH(_xlfn.NUMBERVALUE(A10539),kommuner!B:B,0))</f>
        <v>1579</v>
      </c>
      <c r="C10539" s="111" t="s">
        <v>127</v>
      </c>
      <c r="D10539" s="111" t="s">
        <v>127</v>
      </c>
      <c r="E10539" s="111" t="s">
        <v>126</v>
      </c>
      <c r="F10539" s="111" t="s">
        <v>179</v>
      </c>
      <c r="G10539" s="111" t="s">
        <v>167</v>
      </c>
      <c r="H10539" s="111" t="s">
        <v>179</v>
      </c>
      <c r="I10539" s="111" t="s">
        <v>167</v>
      </c>
      <c r="J10539" t="str">
        <f t="shared" si="328"/>
        <v>1579SkogMineraljordBlandingsskogImpediment</v>
      </c>
      <c r="K10539" s="111">
        <v>-1.0519587113170448</v>
      </c>
      <c r="L10539" s="111">
        <v>0.85306406685236758</v>
      </c>
      <c r="M10539" s="111">
        <v>6.3979989500968365E-2</v>
      </c>
      <c r="N10539" s="112">
        <f t="shared" si="329"/>
        <v>-0.13491465496370883</v>
      </c>
    </row>
    <row r="10540" spans="1:14" x14ac:dyDescent="0.25">
      <c r="A10540" s="111" t="s">
        <v>870</v>
      </c>
      <c r="B10540" s="111">
        <f>INDEX(kommuner!C:C,MATCH(_xlfn.NUMBERVALUE(A10540),kommuner!B:B,0))</f>
        <v>1579</v>
      </c>
      <c r="C10540" s="111" t="s">
        <v>127</v>
      </c>
      <c r="D10540" s="111" t="s">
        <v>127</v>
      </c>
      <c r="E10540" s="111" t="s">
        <v>126</v>
      </c>
      <c r="F10540" s="111" t="s">
        <v>179</v>
      </c>
      <c r="G10540" s="111" t="s">
        <v>190</v>
      </c>
      <c r="H10540" s="111" t="s">
        <v>179</v>
      </c>
      <c r="I10540" s="111" t="s">
        <v>190</v>
      </c>
      <c r="J10540" t="str">
        <f t="shared" si="328"/>
        <v>1579SkogMineraljordBlandingsskogLav</v>
      </c>
      <c r="K10540" s="111">
        <v>-1.7812179955424279</v>
      </c>
      <c r="L10540" s="111">
        <v>0.85306406685236758</v>
      </c>
      <c r="M10540" s="111">
        <v>6.3979989500968365E-2</v>
      </c>
      <c r="N10540" s="112">
        <f t="shared" si="329"/>
        <v>-0.86417393918909191</v>
      </c>
    </row>
    <row r="10541" spans="1:14" x14ac:dyDescent="0.25">
      <c r="A10541" s="111" t="s">
        <v>870</v>
      </c>
      <c r="B10541" s="111">
        <f>INDEX(kommuner!C:C,MATCH(_xlfn.NUMBERVALUE(A10541),kommuner!B:B,0))</f>
        <v>1579</v>
      </c>
      <c r="C10541" s="111" t="s">
        <v>127</v>
      </c>
      <c r="D10541" s="111" t="s">
        <v>127</v>
      </c>
      <c r="E10541" s="111" t="s">
        <v>126</v>
      </c>
      <c r="F10541" s="111" t="s">
        <v>179</v>
      </c>
      <c r="G10541" s="111" t="s">
        <v>173</v>
      </c>
      <c r="H10541" s="111" t="s">
        <v>179</v>
      </c>
      <c r="I10541" s="111" t="s">
        <v>173</v>
      </c>
      <c r="J10541" t="str">
        <f t="shared" si="328"/>
        <v>1579SkogMineraljordBlandingsskogMiddels</v>
      </c>
      <c r="K10541" s="111">
        <v>-3.4741824145851954</v>
      </c>
      <c r="L10541" s="111">
        <v>0.85306406685236758</v>
      </c>
      <c r="M10541" s="111">
        <v>6.3979989500968365E-2</v>
      </c>
      <c r="N10541" s="112">
        <f t="shared" si="329"/>
        <v>-2.5571383582318594</v>
      </c>
    </row>
    <row r="10542" spans="1:14" x14ac:dyDescent="0.25">
      <c r="A10542" s="111" t="s">
        <v>870</v>
      </c>
      <c r="B10542" s="111">
        <f>INDEX(kommuner!C:C,MATCH(_xlfn.NUMBERVALUE(A10542),kommuner!B:B,0))</f>
        <v>1579</v>
      </c>
      <c r="C10542" s="111" t="s">
        <v>127</v>
      </c>
      <c r="D10542" s="111" t="s">
        <v>127</v>
      </c>
      <c r="E10542" s="111" t="s">
        <v>126</v>
      </c>
      <c r="F10542" s="111" t="s">
        <v>179</v>
      </c>
      <c r="G10542" s="111" t="s">
        <v>186</v>
      </c>
      <c r="H10542" s="111" t="s">
        <v>179</v>
      </c>
      <c r="I10542" s="111" t="s">
        <v>186</v>
      </c>
      <c r="J10542" t="str">
        <f t="shared" si="328"/>
        <v>1579SkogMineraljordBlandingsskogSærs høy</v>
      </c>
      <c r="K10542" s="111">
        <v>-2.9395925245326562</v>
      </c>
      <c r="L10542" s="111">
        <v>0.85306406685236758</v>
      </c>
      <c r="M10542" s="111">
        <v>6.3979989500968365E-2</v>
      </c>
      <c r="N10542" s="112">
        <f t="shared" si="329"/>
        <v>-2.0225484681793202</v>
      </c>
    </row>
    <row r="10543" spans="1:14" x14ac:dyDescent="0.25">
      <c r="A10543" s="111" t="s">
        <v>870</v>
      </c>
      <c r="B10543" s="111">
        <f>INDEX(kommuner!C:C,MATCH(_xlfn.NUMBERVALUE(A10543),kommuner!B:B,0))</f>
        <v>1579</v>
      </c>
      <c r="C10543" s="111" t="s">
        <v>127</v>
      </c>
      <c r="D10543" s="111" t="s">
        <v>127</v>
      </c>
      <c r="E10543" s="111" t="s">
        <v>126</v>
      </c>
      <c r="F10543" s="111" t="s">
        <v>185</v>
      </c>
      <c r="G10543" s="111" t="s">
        <v>180</v>
      </c>
      <c r="H10543" s="111" t="s">
        <v>185</v>
      </c>
      <c r="I10543" s="111" t="s">
        <v>180</v>
      </c>
      <c r="J10543" t="str">
        <f t="shared" si="328"/>
        <v>1579SkogMineraljordLauvskogHøy</v>
      </c>
      <c r="K10543" s="111">
        <v>-3.9961118073383664</v>
      </c>
      <c r="L10543" s="111">
        <v>0.85306406685236758</v>
      </c>
      <c r="M10543" s="111">
        <v>6.3979989500968365E-2</v>
      </c>
      <c r="N10543" s="112">
        <f t="shared" si="329"/>
        <v>-3.0790677509850304</v>
      </c>
    </row>
    <row r="10544" spans="1:14" x14ac:dyDescent="0.25">
      <c r="A10544" s="111" t="s">
        <v>870</v>
      </c>
      <c r="B10544" s="111">
        <f>INDEX(kommuner!C:C,MATCH(_xlfn.NUMBERVALUE(A10544),kommuner!B:B,0))</f>
        <v>1579</v>
      </c>
      <c r="C10544" s="111" t="s">
        <v>127</v>
      </c>
      <c r="D10544" s="111" t="s">
        <v>127</v>
      </c>
      <c r="E10544" s="111" t="s">
        <v>126</v>
      </c>
      <c r="F10544" s="111" t="s">
        <v>185</v>
      </c>
      <c r="G10544" s="111" t="s">
        <v>167</v>
      </c>
      <c r="H10544" s="111" t="s">
        <v>185</v>
      </c>
      <c r="I10544" s="111" t="s">
        <v>167</v>
      </c>
      <c r="J10544" t="str">
        <f t="shared" si="328"/>
        <v>1579SkogMineraljordLauvskogImpediment</v>
      </c>
      <c r="K10544" s="111">
        <v>-1.0417316356348201</v>
      </c>
      <c r="L10544" s="111">
        <v>0.85306406685236758</v>
      </c>
      <c r="M10544" s="111">
        <v>6.3979989500968365E-2</v>
      </c>
      <c r="N10544" s="112">
        <f t="shared" si="329"/>
        <v>-0.12468757928148413</v>
      </c>
    </row>
    <row r="10545" spans="1:14" x14ac:dyDescent="0.25">
      <c r="A10545" s="111" t="s">
        <v>870</v>
      </c>
      <c r="B10545" s="111">
        <f>INDEX(kommuner!C:C,MATCH(_xlfn.NUMBERVALUE(A10545),kommuner!B:B,0))</f>
        <v>1579</v>
      </c>
      <c r="C10545" s="111" t="s">
        <v>127</v>
      </c>
      <c r="D10545" s="111" t="s">
        <v>127</v>
      </c>
      <c r="E10545" s="111" t="s">
        <v>126</v>
      </c>
      <c r="F10545" s="111" t="s">
        <v>185</v>
      </c>
      <c r="G10545" s="111" t="s">
        <v>190</v>
      </c>
      <c r="H10545" s="111" t="s">
        <v>185</v>
      </c>
      <c r="I10545" s="111" t="s">
        <v>190</v>
      </c>
      <c r="J10545" t="str">
        <f t="shared" si="328"/>
        <v>1579SkogMineraljordLauvskogLav</v>
      </c>
      <c r="K10545" s="111">
        <v>-8.9748170935426599E-2</v>
      </c>
      <c r="L10545" s="111">
        <v>0.85306406685236758</v>
      </c>
      <c r="M10545" s="111">
        <v>6.3979989500968365E-2</v>
      </c>
      <c r="N10545" s="112">
        <f t="shared" si="329"/>
        <v>0.82729588541790933</v>
      </c>
    </row>
    <row r="10546" spans="1:14" x14ac:dyDescent="0.25">
      <c r="A10546" s="111" t="s">
        <v>870</v>
      </c>
      <c r="B10546" s="111">
        <f>INDEX(kommuner!C:C,MATCH(_xlfn.NUMBERVALUE(A10546),kommuner!B:B,0))</f>
        <v>1579</v>
      </c>
      <c r="C10546" s="111" t="s">
        <v>127</v>
      </c>
      <c r="D10546" s="111" t="s">
        <v>127</v>
      </c>
      <c r="E10546" s="111" t="s">
        <v>126</v>
      </c>
      <c r="F10546" s="111" t="s">
        <v>185</v>
      </c>
      <c r="G10546" s="111" t="s">
        <v>173</v>
      </c>
      <c r="H10546" s="111" t="s">
        <v>185</v>
      </c>
      <c r="I10546" s="111" t="s">
        <v>173</v>
      </c>
      <c r="J10546" t="str">
        <f t="shared" si="328"/>
        <v>1579SkogMineraljordLauvskogMiddels</v>
      </c>
      <c r="K10546" s="111">
        <v>-2.4407766010203638</v>
      </c>
      <c r="L10546" s="111">
        <v>0.85306406685236758</v>
      </c>
      <c r="M10546" s="111">
        <v>6.3979989500968365E-2</v>
      </c>
      <c r="N10546" s="112">
        <f t="shared" si="329"/>
        <v>-1.523732544667028</v>
      </c>
    </row>
    <row r="10547" spans="1:14" x14ac:dyDescent="0.25">
      <c r="A10547" s="111" t="s">
        <v>870</v>
      </c>
      <c r="B10547" s="111">
        <f>INDEX(kommuner!C:C,MATCH(_xlfn.NUMBERVALUE(A10547),kommuner!B:B,0))</f>
        <v>1579</v>
      </c>
      <c r="C10547" s="111" t="s">
        <v>127</v>
      </c>
      <c r="D10547" s="111" t="s">
        <v>127</v>
      </c>
      <c r="E10547" s="111" t="s">
        <v>126</v>
      </c>
      <c r="F10547" s="111" t="s">
        <v>185</v>
      </c>
      <c r="G10547" s="111" t="s">
        <v>186</v>
      </c>
      <c r="H10547" s="111" t="s">
        <v>185</v>
      </c>
      <c r="I10547" s="111" t="s">
        <v>186</v>
      </c>
      <c r="J10547" t="str">
        <f t="shared" si="328"/>
        <v>1579SkogMineraljordLauvskogSærs høy</v>
      </c>
      <c r="K10547" s="111">
        <v>-3.6560473259425113</v>
      </c>
      <c r="L10547" s="111">
        <v>0.85306406685236758</v>
      </c>
      <c r="M10547" s="111">
        <v>6.3979989500968365E-2</v>
      </c>
      <c r="N10547" s="112">
        <f t="shared" si="329"/>
        <v>-2.7390032695891753</v>
      </c>
    </row>
    <row r="10548" spans="1:14" x14ac:dyDescent="0.25">
      <c r="A10548" s="111" t="s">
        <v>870</v>
      </c>
      <c r="B10548" s="111">
        <f>INDEX(kommuner!C:C,MATCH(_xlfn.NUMBERVALUE(A10548),kommuner!B:B,0))</f>
        <v>1579</v>
      </c>
      <c r="C10548" s="111" t="s">
        <v>127</v>
      </c>
      <c r="D10548" s="111" t="s">
        <v>127</v>
      </c>
      <c r="E10548" s="111" t="s">
        <v>123</v>
      </c>
      <c r="F10548" s="111" t="s">
        <v>172</v>
      </c>
      <c r="G10548" s="111" t="s">
        <v>180</v>
      </c>
      <c r="H10548" s="111" t="s">
        <v>172</v>
      </c>
      <c r="I10548" s="111" t="s">
        <v>180</v>
      </c>
      <c r="J10548" t="str">
        <f t="shared" si="328"/>
        <v>1579SkogOrganisk jordBarskogHøy</v>
      </c>
      <c r="K10548" s="111">
        <v>-2.5184559031994138</v>
      </c>
      <c r="L10548" s="111">
        <v>0.92784825435236762</v>
      </c>
      <c r="M10548" s="111">
        <v>0.46518126042825314</v>
      </c>
      <c r="N10548" s="112">
        <f t="shared" si="329"/>
        <v>-1.1254263884187932</v>
      </c>
    </row>
    <row r="10549" spans="1:14" x14ac:dyDescent="0.25">
      <c r="A10549" s="111" t="s">
        <v>870</v>
      </c>
      <c r="B10549" s="111">
        <f>INDEX(kommuner!C:C,MATCH(_xlfn.NUMBERVALUE(A10549),kommuner!B:B,0))</f>
        <v>1579</v>
      </c>
      <c r="C10549" s="111" t="s">
        <v>127</v>
      </c>
      <c r="D10549" s="111" t="s">
        <v>127</v>
      </c>
      <c r="E10549" s="111" t="s">
        <v>123</v>
      </c>
      <c r="F10549" s="111" t="s">
        <v>172</v>
      </c>
      <c r="G10549" s="111" t="s">
        <v>167</v>
      </c>
      <c r="H10549" s="111" t="s">
        <v>172</v>
      </c>
      <c r="I10549" s="111" t="s">
        <v>167</v>
      </c>
      <c r="J10549" t="str">
        <f t="shared" si="328"/>
        <v>1579SkogOrganisk jordBarskogImpediment</v>
      </c>
      <c r="K10549" s="111">
        <v>-0.17137422385314094</v>
      </c>
      <c r="L10549" s="111">
        <v>0.92784825435236762</v>
      </c>
      <c r="M10549" s="111">
        <v>0.46510463492953991</v>
      </c>
      <c r="N10549" s="112">
        <f t="shared" si="329"/>
        <v>1.2215786654287666</v>
      </c>
    </row>
    <row r="10550" spans="1:14" x14ac:dyDescent="0.25">
      <c r="A10550" s="111" t="s">
        <v>870</v>
      </c>
      <c r="B10550" s="111">
        <f>INDEX(kommuner!C:C,MATCH(_xlfn.NUMBERVALUE(A10550),kommuner!B:B,0))</f>
        <v>1579</v>
      </c>
      <c r="C10550" s="111" t="s">
        <v>127</v>
      </c>
      <c r="D10550" s="111" t="s">
        <v>127</v>
      </c>
      <c r="E10550" s="111" t="s">
        <v>123</v>
      </c>
      <c r="F10550" s="111" t="s">
        <v>172</v>
      </c>
      <c r="G10550" s="111" t="s">
        <v>190</v>
      </c>
      <c r="H10550" s="111" t="s">
        <v>172</v>
      </c>
      <c r="I10550" s="111" t="s">
        <v>190</v>
      </c>
      <c r="J10550" t="str">
        <f t="shared" si="328"/>
        <v>1579SkogOrganisk jordBarskogLav</v>
      </c>
      <c r="K10550" s="111">
        <v>-0.50666953101693391</v>
      </c>
      <c r="L10550" s="111">
        <v>0.92784825435236762</v>
      </c>
      <c r="M10550" s="111">
        <v>0.46510463492953991</v>
      </c>
      <c r="N10550" s="112">
        <f t="shared" si="329"/>
        <v>0.88628335826497362</v>
      </c>
    </row>
    <row r="10551" spans="1:14" x14ac:dyDescent="0.25">
      <c r="A10551" s="111" t="s">
        <v>870</v>
      </c>
      <c r="B10551" s="111">
        <f>INDEX(kommuner!C:C,MATCH(_xlfn.NUMBERVALUE(A10551),kommuner!B:B,0))</f>
        <v>1579</v>
      </c>
      <c r="C10551" s="111" t="s">
        <v>127</v>
      </c>
      <c r="D10551" s="111" t="s">
        <v>127</v>
      </c>
      <c r="E10551" s="111" t="s">
        <v>123</v>
      </c>
      <c r="F10551" s="111" t="s">
        <v>172</v>
      </c>
      <c r="G10551" s="111" t="s">
        <v>173</v>
      </c>
      <c r="H10551" s="111" t="s">
        <v>172</v>
      </c>
      <c r="I10551" s="111" t="s">
        <v>173</v>
      </c>
      <c r="J10551" t="str">
        <f t="shared" si="328"/>
        <v>1579SkogOrganisk jordBarskogMiddels</v>
      </c>
      <c r="K10551" s="111">
        <v>-1.5571490961494638</v>
      </c>
      <c r="L10551" s="111">
        <v>0.92784825435236762</v>
      </c>
      <c r="M10551" s="111">
        <v>0.46518126042825314</v>
      </c>
      <c r="N10551" s="112">
        <f t="shared" si="329"/>
        <v>-0.16411958136884308</v>
      </c>
    </row>
    <row r="10552" spans="1:14" x14ac:dyDescent="0.25">
      <c r="A10552" s="111" t="s">
        <v>870</v>
      </c>
      <c r="B10552" s="111">
        <f>INDEX(kommuner!C:C,MATCH(_xlfn.NUMBERVALUE(A10552),kommuner!B:B,0))</f>
        <v>1579</v>
      </c>
      <c r="C10552" s="111" t="s">
        <v>127</v>
      </c>
      <c r="D10552" s="111" t="s">
        <v>127</v>
      </c>
      <c r="E10552" s="111" t="s">
        <v>123</v>
      </c>
      <c r="F10552" s="111" t="s">
        <v>172</v>
      </c>
      <c r="G10552" s="111" t="s">
        <v>186</v>
      </c>
      <c r="H10552" s="111" t="s">
        <v>172</v>
      </c>
      <c r="I10552" s="111" t="s">
        <v>186</v>
      </c>
      <c r="J10552" t="str">
        <f t="shared" si="328"/>
        <v>1579SkogOrganisk jordBarskogSærs høy</v>
      </c>
      <c r="K10552" s="111">
        <v>2.5548655235722699</v>
      </c>
      <c r="L10552" s="111">
        <v>0.92784825435236762</v>
      </c>
      <c r="M10552" s="111">
        <v>0.46518126042825314</v>
      </c>
      <c r="N10552" s="112">
        <f t="shared" si="329"/>
        <v>3.9478950383528906</v>
      </c>
    </row>
    <row r="10553" spans="1:14" x14ac:dyDescent="0.25">
      <c r="A10553" s="111" t="s">
        <v>870</v>
      </c>
      <c r="B10553" s="111">
        <f>INDEX(kommuner!C:C,MATCH(_xlfn.NUMBERVALUE(A10553),kommuner!B:B,0))</f>
        <v>1579</v>
      </c>
      <c r="C10553" s="111" t="s">
        <v>127</v>
      </c>
      <c r="D10553" s="111" t="s">
        <v>127</v>
      </c>
      <c r="E10553" s="111" t="s">
        <v>123</v>
      </c>
      <c r="F10553" s="111" t="s">
        <v>179</v>
      </c>
      <c r="G10553" s="111" t="s">
        <v>180</v>
      </c>
      <c r="H10553" s="111" t="s">
        <v>179</v>
      </c>
      <c r="I10553" s="111" t="s">
        <v>180</v>
      </c>
      <c r="J10553" t="str">
        <f t="shared" si="328"/>
        <v>1579SkogOrganisk jordBlandingsskogHøy</v>
      </c>
      <c r="K10553" s="111">
        <v>-5.5554344456832343</v>
      </c>
      <c r="L10553" s="111">
        <v>0.92784825435236762</v>
      </c>
      <c r="M10553" s="111">
        <v>0.46510463492953991</v>
      </c>
      <c r="N10553" s="112">
        <f t="shared" si="329"/>
        <v>-4.1624815564013264</v>
      </c>
    </row>
    <row r="10554" spans="1:14" x14ac:dyDescent="0.25">
      <c r="A10554" s="111" t="s">
        <v>870</v>
      </c>
      <c r="B10554" s="111">
        <f>INDEX(kommuner!C:C,MATCH(_xlfn.NUMBERVALUE(A10554),kommuner!B:B,0))</f>
        <v>1579</v>
      </c>
      <c r="C10554" s="111" t="s">
        <v>127</v>
      </c>
      <c r="D10554" s="111" t="s">
        <v>127</v>
      </c>
      <c r="E10554" s="111" t="s">
        <v>123</v>
      </c>
      <c r="F10554" s="111" t="s">
        <v>179</v>
      </c>
      <c r="G10554" s="111" t="s">
        <v>167</v>
      </c>
      <c r="H10554" s="111" t="s">
        <v>179</v>
      </c>
      <c r="I10554" s="111" t="s">
        <v>167</v>
      </c>
      <c r="J10554" t="str">
        <f t="shared" si="328"/>
        <v>1579SkogOrganisk jordBlandingsskogImpediment</v>
      </c>
      <c r="K10554" s="111">
        <v>-0.28586344175800005</v>
      </c>
      <c r="L10554" s="111">
        <v>0.92784825435236762</v>
      </c>
      <c r="M10554" s="111">
        <v>0.46510463492953991</v>
      </c>
      <c r="N10554" s="112">
        <f t="shared" si="329"/>
        <v>1.1070894475239075</v>
      </c>
    </row>
    <row r="10555" spans="1:14" x14ac:dyDescent="0.25">
      <c r="A10555" s="111" t="s">
        <v>870</v>
      </c>
      <c r="B10555" s="111">
        <f>INDEX(kommuner!C:C,MATCH(_xlfn.NUMBERVALUE(A10555),kommuner!B:B,0))</f>
        <v>1579</v>
      </c>
      <c r="C10555" s="111" t="s">
        <v>127</v>
      </c>
      <c r="D10555" s="111" t="s">
        <v>127</v>
      </c>
      <c r="E10555" s="111" t="s">
        <v>123</v>
      </c>
      <c r="F10555" s="111" t="s">
        <v>179</v>
      </c>
      <c r="G10555" s="111" t="s">
        <v>190</v>
      </c>
      <c r="H10555" s="111" t="s">
        <v>179</v>
      </c>
      <c r="I10555" s="111" t="s">
        <v>190</v>
      </c>
      <c r="J10555" t="str">
        <f t="shared" si="328"/>
        <v>1579SkogOrganisk jordBlandingsskogLav</v>
      </c>
      <c r="K10555" s="111">
        <v>-1.2347339377887629</v>
      </c>
      <c r="L10555" s="111">
        <v>0.92784825435236762</v>
      </c>
      <c r="M10555" s="111">
        <v>0.46510463492953991</v>
      </c>
      <c r="N10555" s="112">
        <f t="shared" si="329"/>
        <v>0.15821895149314458</v>
      </c>
    </row>
    <row r="10556" spans="1:14" x14ac:dyDescent="0.25">
      <c r="A10556" s="111" t="s">
        <v>870</v>
      </c>
      <c r="B10556" s="111">
        <f>INDEX(kommuner!C:C,MATCH(_xlfn.NUMBERVALUE(A10556),kommuner!B:B,0))</f>
        <v>1579</v>
      </c>
      <c r="C10556" s="111" t="s">
        <v>127</v>
      </c>
      <c r="D10556" s="111" t="s">
        <v>127</v>
      </c>
      <c r="E10556" s="111" t="s">
        <v>123</v>
      </c>
      <c r="F10556" s="111" t="s">
        <v>179</v>
      </c>
      <c r="G10556" s="111" t="s">
        <v>173</v>
      </c>
      <c r="H10556" s="111" t="s">
        <v>179</v>
      </c>
      <c r="I10556" s="111" t="s">
        <v>173</v>
      </c>
      <c r="J10556" t="str">
        <f t="shared" si="328"/>
        <v>1579SkogOrganisk jordBlandingsskogMiddels</v>
      </c>
      <c r="K10556" s="111">
        <v>-2.4239591752717748</v>
      </c>
      <c r="L10556" s="111">
        <v>0.92784825435236762</v>
      </c>
      <c r="M10556" s="111">
        <v>0.46510463492953991</v>
      </c>
      <c r="N10556" s="112">
        <f t="shared" si="329"/>
        <v>-1.0310062859898674</v>
      </c>
    </row>
    <row r="10557" spans="1:14" x14ac:dyDescent="0.25">
      <c r="A10557" s="111" t="s">
        <v>870</v>
      </c>
      <c r="B10557" s="111">
        <f>INDEX(kommuner!C:C,MATCH(_xlfn.NUMBERVALUE(A10557),kommuner!B:B,0))</f>
        <v>1579</v>
      </c>
      <c r="C10557" s="111" t="s">
        <v>127</v>
      </c>
      <c r="D10557" s="111" t="s">
        <v>127</v>
      </c>
      <c r="E10557" s="111" t="s">
        <v>123</v>
      </c>
      <c r="F10557" s="111" t="s">
        <v>179</v>
      </c>
      <c r="G10557" s="111" t="s">
        <v>186</v>
      </c>
      <c r="H10557" s="111" t="s">
        <v>179</v>
      </c>
      <c r="I10557" s="111" t="s">
        <v>186</v>
      </c>
      <c r="J10557" t="str">
        <f t="shared" si="328"/>
        <v>1579SkogOrganisk jordBlandingsskogSærs høy</v>
      </c>
      <c r="K10557" s="111">
        <v>-1.5726115302258048</v>
      </c>
      <c r="L10557" s="111">
        <v>0.92784825435236762</v>
      </c>
      <c r="M10557" s="111">
        <v>0.46510463492953991</v>
      </c>
      <c r="N10557" s="112">
        <f t="shared" si="329"/>
        <v>-0.17965864094389727</v>
      </c>
    </row>
    <row r="10558" spans="1:14" x14ac:dyDescent="0.25">
      <c r="A10558" s="111" t="s">
        <v>870</v>
      </c>
      <c r="B10558" s="111">
        <f>INDEX(kommuner!C:C,MATCH(_xlfn.NUMBERVALUE(A10558),kommuner!B:B,0))</f>
        <v>1579</v>
      </c>
      <c r="C10558" s="111" t="s">
        <v>127</v>
      </c>
      <c r="D10558" s="111" t="s">
        <v>127</v>
      </c>
      <c r="E10558" s="111" t="s">
        <v>123</v>
      </c>
      <c r="F10558" s="111" t="s">
        <v>185</v>
      </c>
      <c r="G10558" s="111" t="s">
        <v>180</v>
      </c>
      <c r="H10558" s="111" t="s">
        <v>185</v>
      </c>
      <c r="I10558" s="111" t="s">
        <v>180</v>
      </c>
      <c r="J10558" t="str">
        <f t="shared" si="328"/>
        <v>1579SkogOrganisk jordLauvskogHøy</v>
      </c>
      <c r="K10558" s="111">
        <v>-1.9913688882377358</v>
      </c>
      <c r="L10558" s="111">
        <v>0.92784825435236762</v>
      </c>
      <c r="M10558" s="111">
        <v>0.46510463492953991</v>
      </c>
      <c r="N10558" s="112">
        <f t="shared" si="329"/>
        <v>-0.59841599895582831</v>
      </c>
    </row>
    <row r="10559" spans="1:14" x14ac:dyDescent="0.25">
      <c r="A10559" s="111" t="s">
        <v>870</v>
      </c>
      <c r="B10559" s="111">
        <f>INDEX(kommuner!C:C,MATCH(_xlfn.NUMBERVALUE(A10559),kommuner!B:B,0))</f>
        <v>1579</v>
      </c>
      <c r="C10559" s="111" t="s">
        <v>127</v>
      </c>
      <c r="D10559" s="111" t="s">
        <v>127</v>
      </c>
      <c r="E10559" s="111" t="s">
        <v>123</v>
      </c>
      <c r="F10559" s="111" t="s">
        <v>185</v>
      </c>
      <c r="G10559" s="111" t="s">
        <v>167</v>
      </c>
      <c r="H10559" s="111" t="s">
        <v>185</v>
      </c>
      <c r="I10559" s="111" t="s">
        <v>167</v>
      </c>
      <c r="J10559" t="str">
        <f t="shared" si="328"/>
        <v>1579SkogOrganisk jordLauvskogImpediment</v>
      </c>
      <c r="K10559" s="111">
        <v>0.35000626494250675</v>
      </c>
      <c r="L10559" s="111">
        <v>0.92784825435236762</v>
      </c>
      <c r="M10559" s="111">
        <v>0.46510463492953991</v>
      </c>
      <c r="N10559" s="112">
        <f t="shared" si="329"/>
        <v>1.7429591542244141</v>
      </c>
    </row>
    <row r="10560" spans="1:14" x14ac:dyDescent="0.25">
      <c r="A10560" s="111" t="s">
        <v>870</v>
      </c>
      <c r="B10560" s="111">
        <f>INDEX(kommuner!C:C,MATCH(_xlfn.NUMBERVALUE(A10560),kommuner!B:B,0))</f>
        <v>1579</v>
      </c>
      <c r="C10560" s="111" t="s">
        <v>127</v>
      </c>
      <c r="D10560" s="111" t="s">
        <v>127</v>
      </c>
      <c r="E10560" s="111" t="s">
        <v>123</v>
      </c>
      <c r="F10560" s="111" t="s">
        <v>185</v>
      </c>
      <c r="G10560" s="111" t="s">
        <v>190</v>
      </c>
      <c r="H10560" s="111" t="s">
        <v>185</v>
      </c>
      <c r="I10560" s="111" t="s">
        <v>190</v>
      </c>
      <c r="J10560" t="str">
        <f t="shared" si="328"/>
        <v>1579SkogOrganisk jordLauvskogLav</v>
      </c>
      <c r="K10560" s="111">
        <v>1.1144075558526714</v>
      </c>
      <c r="L10560" s="111">
        <v>0.92784825435236762</v>
      </c>
      <c r="M10560" s="111">
        <v>0.46510463492953991</v>
      </c>
      <c r="N10560" s="112">
        <f t="shared" si="329"/>
        <v>2.5073604451345788</v>
      </c>
    </row>
    <row r="10561" spans="1:14" x14ac:dyDescent="0.25">
      <c r="A10561" s="111" t="s">
        <v>870</v>
      </c>
      <c r="B10561" s="111">
        <f>INDEX(kommuner!C:C,MATCH(_xlfn.NUMBERVALUE(A10561),kommuner!B:B,0))</f>
        <v>1579</v>
      </c>
      <c r="C10561" s="111" t="s">
        <v>127</v>
      </c>
      <c r="D10561" s="111" t="s">
        <v>127</v>
      </c>
      <c r="E10561" s="111" t="s">
        <v>123</v>
      </c>
      <c r="F10561" s="111" t="s">
        <v>185</v>
      </c>
      <c r="G10561" s="111" t="s">
        <v>173</v>
      </c>
      <c r="H10561" s="111" t="s">
        <v>185</v>
      </c>
      <c r="I10561" s="111" t="s">
        <v>173</v>
      </c>
      <c r="J10561" t="str">
        <f t="shared" si="328"/>
        <v>1579SkogOrganisk jordLauvskogMiddels</v>
      </c>
      <c r="K10561" s="111">
        <v>-0.62664468270982987</v>
      </c>
      <c r="L10561" s="111">
        <v>0.92784825435236762</v>
      </c>
      <c r="M10561" s="111">
        <v>0.46510463492953991</v>
      </c>
      <c r="N10561" s="112">
        <f t="shared" si="329"/>
        <v>0.76630820657207765</v>
      </c>
    </row>
    <row r="10562" spans="1:14" x14ac:dyDescent="0.25">
      <c r="A10562" s="111" t="s">
        <v>870</v>
      </c>
      <c r="B10562" s="111">
        <f>INDEX(kommuner!C:C,MATCH(_xlfn.NUMBERVALUE(A10562),kommuner!B:B,0))</f>
        <v>1579</v>
      </c>
      <c r="C10562" s="111" t="s">
        <v>127</v>
      </c>
      <c r="D10562" s="111" t="s">
        <v>127</v>
      </c>
      <c r="E10562" s="111" t="s">
        <v>123</v>
      </c>
      <c r="F10562" s="111" t="s">
        <v>185</v>
      </c>
      <c r="G10562" s="111" t="s">
        <v>186</v>
      </c>
      <c r="H10562" s="111" t="s">
        <v>185</v>
      </c>
      <c r="I10562" s="111" t="s">
        <v>186</v>
      </c>
      <c r="J10562" t="str">
        <f t="shared" si="328"/>
        <v>1579SkogOrganisk jordLauvskogSærs høy</v>
      </c>
      <c r="K10562" s="111">
        <v>-1.8997279926091779</v>
      </c>
      <c r="L10562" s="111">
        <v>0.92784825435236762</v>
      </c>
      <c r="M10562" s="111">
        <v>0.46510463492953991</v>
      </c>
      <c r="N10562" s="112">
        <f t="shared" si="329"/>
        <v>-0.50677510332727038</v>
      </c>
    </row>
    <row r="10563" spans="1:14" x14ac:dyDescent="0.25">
      <c r="A10563" s="111" t="s">
        <v>870</v>
      </c>
      <c r="B10563" s="111">
        <f>INDEX(kommuner!C:C,MATCH(_xlfn.NUMBERVALUE(A10563),kommuner!B:B,0))</f>
        <v>1579</v>
      </c>
      <c r="C10563" s="111" t="s">
        <v>83</v>
      </c>
      <c r="D10563" s="111" t="s">
        <v>83</v>
      </c>
      <c r="E10563" s="111" t="s">
        <v>126</v>
      </c>
      <c r="F10563" s="111" t="s">
        <v>139</v>
      </c>
      <c r="G10563" s="111" t="s">
        <v>139</v>
      </c>
      <c r="H10563" s="111" t="s">
        <v>139</v>
      </c>
      <c r="I10563" s="111" t="s">
        <v>139</v>
      </c>
      <c r="J10563" t="str">
        <f t="shared" ref="J10563:J10626" si="330">B10563&amp;C10563&amp;E10563&amp;IF(C10563="Skog",F10563&amp;G10563,"")</f>
        <v>1579Utbygd arealMineraljord</v>
      </c>
      <c r="K10563" s="111">
        <v>-0.30524336409547759</v>
      </c>
      <c r="L10563" s="111">
        <v>0</v>
      </c>
      <c r="M10563" s="111">
        <v>1.303047089454229E-2</v>
      </c>
      <c r="N10563" s="112">
        <f t="shared" ref="N10563:N10626" si="331">SUM(K10563:M10563)</f>
        <v>-0.2922128932009353</v>
      </c>
    </row>
    <row r="10564" spans="1:14" x14ac:dyDescent="0.25">
      <c r="A10564" s="111" t="s">
        <v>870</v>
      </c>
      <c r="B10564" s="111">
        <f>INDEX(kommuner!C:C,MATCH(_xlfn.NUMBERVALUE(A10564),kommuner!B:B,0))</f>
        <v>1579</v>
      </c>
      <c r="C10564" s="111" t="s">
        <v>83</v>
      </c>
      <c r="D10564" s="111" t="s">
        <v>83</v>
      </c>
      <c r="E10564" s="111" t="s">
        <v>123</v>
      </c>
      <c r="F10564" s="111" t="s">
        <v>139</v>
      </c>
      <c r="G10564" s="111" t="s">
        <v>139</v>
      </c>
      <c r="H10564" s="111" t="s">
        <v>139</v>
      </c>
      <c r="I10564" s="111" t="s">
        <v>139</v>
      </c>
      <c r="J10564" t="str">
        <f t="shared" si="330"/>
        <v>1579Utbygd arealOrganisk jord</v>
      </c>
      <c r="K10564" s="111">
        <v>29.011421395201612</v>
      </c>
      <c r="L10564" s="111">
        <v>0</v>
      </c>
      <c r="M10564" s="111">
        <v>1.303047089454229E-2</v>
      </c>
      <c r="N10564" s="112">
        <f t="shared" si="331"/>
        <v>29.024451866096154</v>
      </c>
    </row>
    <row r="10565" spans="1:14" x14ac:dyDescent="0.25">
      <c r="A10565" s="111" t="s">
        <v>870</v>
      </c>
      <c r="B10565" s="111">
        <f>INDEX(kommuner!C:C,MATCH(_xlfn.NUMBERVALUE(A10565),kommuner!B:B,0))</f>
        <v>1579</v>
      </c>
      <c r="C10565" s="111" t="s">
        <v>181</v>
      </c>
      <c r="D10565" s="111" t="s">
        <v>181</v>
      </c>
      <c r="E10565" s="111" t="s">
        <v>123</v>
      </c>
      <c r="F10565" s="111" t="s">
        <v>139</v>
      </c>
      <c r="G10565" s="111" t="s">
        <v>139</v>
      </c>
      <c r="H10565" s="111" t="s">
        <v>139</v>
      </c>
      <c r="I10565" s="111" t="s">
        <v>139</v>
      </c>
      <c r="J10565" t="str">
        <f t="shared" si="330"/>
        <v>1579Vann og myrOrganisk jord</v>
      </c>
      <c r="K10565" s="111">
        <v>-0.29766799726667431</v>
      </c>
      <c r="L10565" s="111">
        <v>0</v>
      </c>
      <c r="M10565" s="111">
        <v>0</v>
      </c>
      <c r="N10565" s="112">
        <f t="shared" si="331"/>
        <v>-0.29766799726667431</v>
      </c>
    </row>
    <row r="10566" spans="1:14" x14ac:dyDescent="0.25">
      <c r="A10566" s="111" t="s">
        <v>871</v>
      </c>
      <c r="B10566" s="111">
        <f>INDEX(kommuner!C:C,MATCH(_xlfn.NUMBERVALUE(A10566),kommuner!B:B,0))</f>
        <v>1579</v>
      </c>
      <c r="C10566" s="111" t="s">
        <v>82</v>
      </c>
      <c r="D10566" s="111" t="s">
        <v>82</v>
      </c>
      <c r="E10566" s="111" t="s">
        <v>126</v>
      </c>
      <c r="F10566" s="111" t="s">
        <v>139</v>
      </c>
      <c r="G10566" s="111" t="s">
        <v>139</v>
      </c>
      <c r="H10566" s="111" t="s">
        <v>139</v>
      </c>
      <c r="I10566" s="111" t="s">
        <v>139</v>
      </c>
      <c r="J10566" t="str">
        <f t="shared" si="330"/>
        <v>1579Annen utmarkMineraljord</v>
      </c>
      <c r="K10566" s="111">
        <v>-7.1122377479755403E-2</v>
      </c>
      <c r="L10566" s="111">
        <v>0</v>
      </c>
      <c r="M10566" s="111">
        <v>0</v>
      </c>
      <c r="N10566" s="112">
        <f t="shared" si="331"/>
        <v>-7.1122377479755403E-2</v>
      </c>
    </row>
    <row r="10567" spans="1:14" x14ac:dyDescent="0.25">
      <c r="A10567" s="111" t="s">
        <v>871</v>
      </c>
      <c r="B10567" s="111">
        <f>INDEX(kommuner!C:C,MATCH(_xlfn.NUMBERVALUE(A10567),kommuner!B:B,0))</f>
        <v>1579</v>
      </c>
      <c r="C10567" s="111" t="s">
        <v>121</v>
      </c>
      <c r="D10567" s="111" t="s">
        <v>121</v>
      </c>
      <c r="E10567" s="111" t="s">
        <v>126</v>
      </c>
      <c r="F10567" s="111" t="s">
        <v>139</v>
      </c>
      <c r="G10567" s="111" t="s">
        <v>139</v>
      </c>
      <c r="H10567" s="111" t="s">
        <v>139</v>
      </c>
      <c r="I10567" s="111" t="s">
        <v>139</v>
      </c>
      <c r="J10567" t="str">
        <f t="shared" si="330"/>
        <v>1579BeiteMineraljord</v>
      </c>
      <c r="K10567" s="111">
        <v>-0.96338340838695502</v>
      </c>
      <c r="L10567" s="111">
        <v>0</v>
      </c>
      <c r="M10567" s="111">
        <v>1.2448711246839999E-7</v>
      </c>
      <c r="N10567" s="112">
        <f t="shared" si="331"/>
        <v>-0.96338328389984251</v>
      </c>
    </row>
    <row r="10568" spans="1:14" x14ac:dyDescent="0.25">
      <c r="A10568" s="111" t="s">
        <v>871</v>
      </c>
      <c r="B10568" s="111">
        <f>INDEX(kommuner!C:C,MATCH(_xlfn.NUMBERVALUE(A10568),kommuner!B:B,0))</f>
        <v>1579</v>
      </c>
      <c r="C10568" s="111" t="s">
        <v>121</v>
      </c>
      <c r="D10568" s="111" t="s">
        <v>121</v>
      </c>
      <c r="E10568" s="111" t="s">
        <v>123</v>
      </c>
      <c r="F10568" s="111" t="s">
        <v>139</v>
      </c>
      <c r="G10568" s="111" t="s">
        <v>139</v>
      </c>
      <c r="H10568" s="111" t="s">
        <v>139</v>
      </c>
      <c r="I10568" s="111" t="s">
        <v>139</v>
      </c>
      <c r="J10568" t="str">
        <f t="shared" si="330"/>
        <v>1579BeiteOrganisk jord</v>
      </c>
      <c r="K10568" s="111">
        <v>12.077525935985037</v>
      </c>
      <c r="L10568" s="111">
        <v>1.6412500000000001</v>
      </c>
      <c r="M10568" s="111">
        <v>0</v>
      </c>
      <c r="N10568" s="112">
        <f t="shared" si="331"/>
        <v>13.718775935985036</v>
      </c>
    </row>
    <row r="10569" spans="1:14" x14ac:dyDescent="0.25">
      <c r="A10569" s="111" t="s">
        <v>871</v>
      </c>
      <c r="B10569" s="111">
        <f>INDEX(kommuner!C:C,MATCH(_xlfn.NUMBERVALUE(A10569),kommuner!B:B,0))</f>
        <v>1579</v>
      </c>
      <c r="C10569" s="111" t="s">
        <v>84</v>
      </c>
      <c r="D10569" s="111" t="s">
        <v>84</v>
      </c>
      <c r="E10569" s="111" t="s">
        <v>126</v>
      </c>
      <c r="F10569" s="111" t="s">
        <v>139</v>
      </c>
      <c r="G10569" s="111" t="s">
        <v>139</v>
      </c>
      <c r="H10569" s="111" t="s">
        <v>139</v>
      </c>
      <c r="I10569" s="111" t="s">
        <v>139</v>
      </c>
      <c r="J10569" t="str">
        <f t="shared" si="330"/>
        <v>1579Dyrket markMineraljord</v>
      </c>
      <c r="K10569" s="111">
        <v>-0.19151115197201224</v>
      </c>
      <c r="L10569" s="111">
        <v>0</v>
      </c>
      <c r="M10569" s="111">
        <v>0</v>
      </c>
      <c r="N10569" s="112">
        <f t="shared" si="331"/>
        <v>-0.19151115197201224</v>
      </c>
    </row>
    <row r="10570" spans="1:14" x14ac:dyDescent="0.25">
      <c r="A10570" s="111" t="s">
        <v>871</v>
      </c>
      <c r="B10570" s="111">
        <f>INDEX(kommuner!C:C,MATCH(_xlfn.NUMBERVALUE(A10570),kommuner!B:B,0))</f>
        <v>1579</v>
      </c>
      <c r="C10570" s="111" t="s">
        <v>84</v>
      </c>
      <c r="D10570" s="111" t="s">
        <v>84</v>
      </c>
      <c r="E10570" s="111" t="s">
        <v>123</v>
      </c>
      <c r="F10570" s="111" t="s">
        <v>139</v>
      </c>
      <c r="G10570" s="111" t="s">
        <v>139</v>
      </c>
      <c r="H10570" s="111" t="s">
        <v>139</v>
      </c>
      <c r="I10570" s="111" t="s">
        <v>139</v>
      </c>
      <c r="J10570" t="str">
        <f t="shared" si="330"/>
        <v>1579Dyrket markOrganisk jord</v>
      </c>
      <c r="K10570" s="111">
        <v>28.726149366675592</v>
      </c>
      <c r="L10570" s="111">
        <v>1.45625</v>
      </c>
      <c r="M10570" s="111">
        <v>0</v>
      </c>
      <c r="N10570" s="112">
        <f t="shared" si="331"/>
        <v>30.182399366675593</v>
      </c>
    </row>
    <row r="10571" spans="1:14" x14ac:dyDescent="0.25">
      <c r="A10571" s="111" t="s">
        <v>871</v>
      </c>
      <c r="B10571" s="111">
        <f>INDEX(kommuner!C:C,MATCH(_xlfn.NUMBERVALUE(A10571),kommuner!B:B,0))</f>
        <v>1579</v>
      </c>
      <c r="C10571" s="111" t="s">
        <v>127</v>
      </c>
      <c r="D10571" s="111" t="s">
        <v>127</v>
      </c>
      <c r="E10571" s="111" t="s">
        <v>126</v>
      </c>
      <c r="F10571" s="111" t="s">
        <v>172</v>
      </c>
      <c r="G10571" s="111" t="s">
        <v>180</v>
      </c>
      <c r="H10571" s="111" t="s">
        <v>172</v>
      </c>
      <c r="I10571" s="111" t="s">
        <v>180</v>
      </c>
      <c r="J10571" t="str">
        <f t="shared" si="330"/>
        <v>1579SkogMineraljordBarskogHøy</v>
      </c>
      <c r="K10571" s="111">
        <v>-6.422849649670499</v>
      </c>
      <c r="L10571" s="111">
        <v>0.85306406685236758</v>
      </c>
      <c r="M10571" s="111">
        <v>6.4056614999681585E-2</v>
      </c>
      <c r="N10571" s="112">
        <f t="shared" si="331"/>
        <v>-5.5057289678184498</v>
      </c>
    </row>
    <row r="10572" spans="1:14" x14ac:dyDescent="0.25">
      <c r="A10572" s="111" t="s">
        <v>871</v>
      </c>
      <c r="B10572" s="111">
        <f>INDEX(kommuner!C:C,MATCH(_xlfn.NUMBERVALUE(A10572),kommuner!B:B,0))</f>
        <v>1579</v>
      </c>
      <c r="C10572" s="111" t="s">
        <v>127</v>
      </c>
      <c r="D10572" s="111" t="s">
        <v>127</v>
      </c>
      <c r="E10572" s="111" t="s">
        <v>126</v>
      </c>
      <c r="F10572" s="111" t="s">
        <v>172</v>
      </c>
      <c r="G10572" s="111" t="s">
        <v>167</v>
      </c>
      <c r="H10572" s="111" t="s">
        <v>172</v>
      </c>
      <c r="I10572" s="111" t="s">
        <v>167</v>
      </c>
      <c r="J10572" t="str">
        <f t="shared" si="330"/>
        <v>1579SkogMineraljordBarskogImpediment</v>
      </c>
      <c r="K10572" s="111">
        <v>-0.94873102042732593</v>
      </c>
      <c r="L10572" s="111">
        <v>0.85306406685236758</v>
      </c>
      <c r="M10572" s="111">
        <v>6.3979989500968365E-2</v>
      </c>
      <c r="N10572" s="112">
        <f t="shared" si="331"/>
        <v>-3.1686964073989993E-2</v>
      </c>
    </row>
    <row r="10573" spans="1:14" x14ac:dyDescent="0.25">
      <c r="A10573" s="111" t="s">
        <v>871</v>
      </c>
      <c r="B10573" s="111">
        <f>INDEX(kommuner!C:C,MATCH(_xlfn.NUMBERVALUE(A10573),kommuner!B:B,0))</f>
        <v>1579</v>
      </c>
      <c r="C10573" s="111" t="s">
        <v>127</v>
      </c>
      <c r="D10573" s="111" t="s">
        <v>127</v>
      </c>
      <c r="E10573" s="111" t="s">
        <v>126</v>
      </c>
      <c r="F10573" s="111" t="s">
        <v>172</v>
      </c>
      <c r="G10573" s="111" t="s">
        <v>190</v>
      </c>
      <c r="H10573" s="111" t="s">
        <v>172</v>
      </c>
      <c r="I10573" s="111" t="s">
        <v>190</v>
      </c>
      <c r="J10573" t="str">
        <f t="shared" si="330"/>
        <v>1579SkogMineraljordBarskogLav</v>
      </c>
      <c r="K10573" s="111">
        <v>-0.862084627791601</v>
      </c>
      <c r="L10573" s="111">
        <v>0.85306406685236758</v>
      </c>
      <c r="M10573" s="111">
        <v>6.3979989500968365E-2</v>
      </c>
      <c r="N10573" s="112">
        <f t="shared" si="331"/>
        <v>5.4959428561734941E-2</v>
      </c>
    </row>
    <row r="10574" spans="1:14" x14ac:dyDescent="0.25">
      <c r="A10574" s="111" t="s">
        <v>871</v>
      </c>
      <c r="B10574" s="111">
        <f>INDEX(kommuner!C:C,MATCH(_xlfn.NUMBERVALUE(A10574),kommuner!B:B,0))</f>
        <v>1579</v>
      </c>
      <c r="C10574" s="111" t="s">
        <v>127</v>
      </c>
      <c r="D10574" s="111" t="s">
        <v>127</v>
      </c>
      <c r="E10574" s="111" t="s">
        <v>126</v>
      </c>
      <c r="F10574" s="111" t="s">
        <v>172</v>
      </c>
      <c r="G10574" s="111" t="s">
        <v>173</v>
      </c>
      <c r="H10574" s="111" t="s">
        <v>172</v>
      </c>
      <c r="I10574" s="111" t="s">
        <v>173</v>
      </c>
      <c r="J10574" t="str">
        <f t="shared" si="330"/>
        <v>1579SkogMineraljordBarskogMiddels</v>
      </c>
      <c r="K10574" s="111">
        <v>-3.6406993276041288</v>
      </c>
      <c r="L10574" s="111">
        <v>0.85306406685236758</v>
      </c>
      <c r="M10574" s="111">
        <v>6.4056614999681585E-2</v>
      </c>
      <c r="N10574" s="112">
        <f t="shared" si="331"/>
        <v>-2.7235786457520796</v>
      </c>
    </row>
    <row r="10575" spans="1:14" x14ac:dyDescent="0.25">
      <c r="A10575" s="111" t="s">
        <v>871</v>
      </c>
      <c r="B10575" s="111">
        <f>INDEX(kommuner!C:C,MATCH(_xlfn.NUMBERVALUE(A10575),kommuner!B:B,0))</f>
        <v>1579</v>
      </c>
      <c r="C10575" s="111" t="s">
        <v>127</v>
      </c>
      <c r="D10575" s="111" t="s">
        <v>127</v>
      </c>
      <c r="E10575" s="111" t="s">
        <v>126</v>
      </c>
      <c r="F10575" s="111" t="s">
        <v>172</v>
      </c>
      <c r="G10575" s="111" t="s">
        <v>186</v>
      </c>
      <c r="H10575" s="111" t="s">
        <v>172</v>
      </c>
      <c r="I10575" s="111" t="s">
        <v>186</v>
      </c>
      <c r="J10575" t="str">
        <f t="shared" si="330"/>
        <v>1579SkogMineraljordBarskogSærs høy</v>
      </c>
      <c r="K10575" s="111">
        <v>0.12072674540874306</v>
      </c>
      <c r="L10575" s="111">
        <v>0.85306406685236758</v>
      </c>
      <c r="M10575" s="111">
        <v>6.4056614999681585E-2</v>
      </c>
      <c r="N10575" s="112">
        <f t="shared" si="331"/>
        <v>1.0378474272607923</v>
      </c>
    </row>
    <row r="10576" spans="1:14" x14ac:dyDescent="0.25">
      <c r="A10576" s="111" t="s">
        <v>871</v>
      </c>
      <c r="B10576" s="111">
        <f>INDEX(kommuner!C:C,MATCH(_xlfn.NUMBERVALUE(A10576),kommuner!B:B,0))</f>
        <v>1579</v>
      </c>
      <c r="C10576" s="111" t="s">
        <v>127</v>
      </c>
      <c r="D10576" s="111" t="s">
        <v>127</v>
      </c>
      <c r="E10576" s="111" t="s">
        <v>126</v>
      </c>
      <c r="F10576" s="111" t="s">
        <v>179</v>
      </c>
      <c r="G10576" s="111" t="s">
        <v>180</v>
      </c>
      <c r="H10576" s="111" t="s">
        <v>179</v>
      </c>
      <c r="I10576" s="111" t="s">
        <v>180</v>
      </c>
      <c r="J10576" t="str">
        <f t="shared" si="330"/>
        <v>1579SkogMineraljordBlandingsskogHøy</v>
      </c>
      <c r="K10576" s="111">
        <v>-7.1939050909469406</v>
      </c>
      <c r="L10576" s="111">
        <v>0.85306406685236758</v>
      </c>
      <c r="M10576" s="111">
        <v>6.3979989500968365E-2</v>
      </c>
      <c r="N10576" s="112">
        <f t="shared" si="331"/>
        <v>-6.2768610345936047</v>
      </c>
    </row>
    <row r="10577" spans="1:14" x14ac:dyDescent="0.25">
      <c r="A10577" s="111" t="s">
        <v>871</v>
      </c>
      <c r="B10577" s="111">
        <f>INDEX(kommuner!C:C,MATCH(_xlfn.NUMBERVALUE(A10577),kommuner!B:B,0))</f>
        <v>1579</v>
      </c>
      <c r="C10577" s="111" t="s">
        <v>127</v>
      </c>
      <c r="D10577" s="111" t="s">
        <v>127</v>
      </c>
      <c r="E10577" s="111" t="s">
        <v>126</v>
      </c>
      <c r="F10577" s="111" t="s">
        <v>179</v>
      </c>
      <c r="G10577" s="111" t="s">
        <v>167</v>
      </c>
      <c r="H10577" s="111" t="s">
        <v>179</v>
      </c>
      <c r="I10577" s="111" t="s">
        <v>167</v>
      </c>
      <c r="J10577" t="str">
        <f t="shared" si="330"/>
        <v>1579SkogMineraljordBlandingsskogImpediment</v>
      </c>
      <c r="K10577" s="111">
        <v>-1.0519587113170448</v>
      </c>
      <c r="L10577" s="111">
        <v>0.85306406685236758</v>
      </c>
      <c r="M10577" s="111">
        <v>6.3979989500968365E-2</v>
      </c>
      <c r="N10577" s="112">
        <f t="shared" si="331"/>
        <v>-0.13491465496370883</v>
      </c>
    </row>
    <row r="10578" spans="1:14" x14ac:dyDescent="0.25">
      <c r="A10578" s="111" t="s">
        <v>871</v>
      </c>
      <c r="B10578" s="111">
        <f>INDEX(kommuner!C:C,MATCH(_xlfn.NUMBERVALUE(A10578),kommuner!B:B,0))</f>
        <v>1579</v>
      </c>
      <c r="C10578" s="111" t="s">
        <v>127</v>
      </c>
      <c r="D10578" s="111" t="s">
        <v>127</v>
      </c>
      <c r="E10578" s="111" t="s">
        <v>126</v>
      </c>
      <c r="F10578" s="111" t="s">
        <v>179</v>
      </c>
      <c r="G10578" s="111" t="s">
        <v>190</v>
      </c>
      <c r="H10578" s="111" t="s">
        <v>179</v>
      </c>
      <c r="I10578" s="111" t="s">
        <v>190</v>
      </c>
      <c r="J10578" t="str">
        <f t="shared" si="330"/>
        <v>1579SkogMineraljordBlandingsskogLav</v>
      </c>
      <c r="K10578" s="111">
        <v>-1.7812179955424279</v>
      </c>
      <c r="L10578" s="111">
        <v>0.85306406685236758</v>
      </c>
      <c r="M10578" s="111">
        <v>6.3979989500968365E-2</v>
      </c>
      <c r="N10578" s="112">
        <f t="shared" si="331"/>
        <v>-0.86417393918909191</v>
      </c>
    </row>
    <row r="10579" spans="1:14" x14ac:dyDescent="0.25">
      <c r="A10579" s="111" t="s">
        <v>871</v>
      </c>
      <c r="B10579" s="111">
        <f>INDEX(kommuner!C:C,MATCH(_xlfn.NUMBERVALUE(A10579),kommuner!B:B,0))</f>
        <v>1579</v>
      </c>
      <c r="C10579" s="111" t="s">
        <v>127</v>
      </c>
      <c r="D10579" s="111" t="s">
        <v>127</v>
      </c>
      <c r="E10579" s="111" t="s">
        <v>126</v>
      </c>
      <c r="F10579" s="111" t="s">
        <v>179</v>
      </c>
      <c r="G10579" s="111" t="s">
        <v>173</v>
      </c>
      <c r="H10579" s="111" t="s">
        <v>179</v>
      </c>
      <c r="I10579" s="111" t="s">
        <v>173</v>
      </c>
      <c r="J10579" t="str">
        <f t="shared" si="330"/>
        <v>1579SkogMineraljordBlandingsskogMiddels</v>
      </c>
      <c r="K10579" s="111">
        <v>-3.4741824145851954</v>
      </c>
      <c r="L10579" s="111">
        <v>0.85306406685236758</v>
      </c>
      <c r="M10579" s="111">
        <v>6.3979989500968365E-2</v>
      </c>
      <c r="N10579" s="112">
        <f t="shared" si="331"/>
        <v>-2.5571383582318594</v>
      </c>
    </row>
    <row r="10580" spans="1:14" x14ac:dyDescent="0.25">
      <c r="A10580" s="111" t="s">
        <v>871</v>
      </c>
      <c r="B10580" s="111">
        <f>INDEX(kommuner!C:C,MATCH(_xlfn.NUMBERVALUE(A10580),kommuner!B:B,0))</f>
        <v>1579</v>
      </c>
      <c r="C10580" s="111" t="s">
        <v>127</v>
      </c>
      <c r="D10580" s="111" t="s">
        <v>127</v>
      </c>
      <c r="E10580" s="111" t="s">
        <v>126</v>
      </c>
      <c r="F10580" s="111" t="s">
        <v>179</v>
      </c>
      <c r="G10580" s="111" t="s">
        <v>186</v>
      </c>
      <c r="H10580" s="111" t="s">
        <v>179</v>
      </c>
      <c r="I10580" s="111" t="s">
        <v>186</v>
      </c>
      <c r="J10580" t="str">
        <f t="shared" si="330"/>
        <v>1579SkogMineraljordBlandingsskogSærs høy</v>
      </c>
      <c r="K10580" s="111">
        <v>-2.9395925245326562</v>
      </c>
      <c r="L10580" s="111">
        <v>0.85306406685236758</v>
      </c>
      <c r="M10580" s="111">
        <v>6.3979989500968365E-2</v>
      </c>
      <c r="N10580" s="112">
        <f t="shared" si="331"/>
        <v>-2.0225484681793202</v>
      </c>
    </row>
    <row r="10581" spans="1:14" x14ac:dyDescent="0.25">
      <c r="A10581" s="111" t="s">
        <v>871</v>
      </c>
      <c r="B10581" s="111">
        <f>INDEX(kommuner!C:C,MATCH(_xlfn.NUMBERVALUE(A10581),kommuner!B:B,0))</f>
        <v>1579</v>
      </c>
      <c r="C10581" s="111" t="s">
        <v>127</v>
      </c>
      <c r="D10581" s="111" t="s">
        <v>127</v>
      </c>
      <c r="E10581" s="111" t="s">
        <v>126</v>
      </c>
      <c r="F10581" s="111" t="s">
        <v>185</v>
      </c>
      <c r="G10581" s="111" t="s">
        <v>180</v>
      </c>
      <c r="H10581" s="111" t="s">
        <v>185</v>
      </c>
      <c r="I10581" s="111" t="s">
        <v>180</v>
      </c>
      <c r="J10581" t="str">
        <f t="shared" si="330"/>
        <v>1579SkogMineraljordLauvskogHøy</v>
      </c>
      <c r="K10581" s="111">
        <v>-3.9961118073383664</v>
      </c>
      <c r="L10581" s="111">
        <v>0.85306406685236758</v>
      </c>
      <c r="M10581" s="111">
        <v>6.3979989500968365E-2</v>
      </c>
      <c r="N10581" s="112">
        <f t="shared" si="331"/>
        <v>-3.0790677509850304</v>
      </c>
    </row>
    <row r="10582" spans="1:14" x14ac:dyDescent="0.25">
      <c r="A10582" s="111" t="s">
        <v>871</v>
      </c>
      <c r="B10582" s="111">
        <f>INDEX(kommuner!C:C,MATCH(_xlfn.NUMBERVALUE(A10582),kommuner!B:B,0))</f>
        <v>1579</v>
      </c>
      <c r="C10582" s="111" t="s">
        <v>127</v>
      </c>
      <c r="D10582" s="111" t="s">
        <v>127</v>
      </c>
      <c r="E10582" s="111" t="s">
        <v>126</v>
      </c>
      <c r="F10582" s="111" t="s">
        <v>185</v>
      </c>
      <c r="G10582" s="111" t="s">
        <v>167</v>
      </c>
      <c r="H10582" s="111" t="s">
        <v>185</v>
      </c>
      <c r="I10582" s="111" t="s">
        <v>167</v>
      </c>
      <c r="J10582" t="str">
        <f t="shared" si="330"/>
        <v>1579SkogMineraljordLauvskogImpediment</v>
      </c>
      <c r="K10582" s="111">
        <v>-1.0417316356348201</v>
      </c>
      <c r="L10582" s="111">
        <v>0.85306406685236758</v>
      </c>
      <c r="M10582" s="111">
        <v>6.3979989500968365E-2</v>
      </c>
      <c r="N10582" s="112">
        <f t="shared" si="331"/>
        <v>-0.12468757928148413</v>
      </c>
    </row>
    <row r="10583" spans="1:14" x14ac:dyDescent="0.25">
      <c r="A10583" s="111" t="s">
        <v>871</v>
      </c>
      <c r="B10583" s="111">
        <f>INDEX(kommuner!C:C,MATCH(_xlfn.NUMBERVALUE(A10583),kommuner!B:B,0))</f>
        <v>1579</v>
      </c>
      <c r="C10583" s="111" t="s">
        <v>127</v>
      </c>
      <c r="D10583" s="111" t="s">
        <v>127</v>
      </c>
      <c r="E10583" s="111" t="s">
        <v>126</v>
      </c>
      <c r="F10583" s="111" t="s">
        <v>185</v>
      </c>
      <c r="G10583" s="111" t="s">
        <v>190</v>
      </c>
      <c r="H10583" s="111" t="s">
        <v>185</v>
      </c>
      <c r="I10583" s="111" t="s">
        <v>190</v>
      </c>
      <c r="J10583" t="str">
        <f t="shared" si="330"/>
        <v>1579SkogMineraljordLauvskogLav</v>
      </c>
      <c r="K10583" s="111">
        <v>-8.9748170935426599E-2</v>
      </c>
      <c r="L10583" s="111">
        <v>0.85306406685236758</v>
      </c>
      <c r="M10583" s="111">
        <v>6.3979989500968365E-2</v>
      </c>
      <c r="N10583" s="112">
        <f t="shared" si="331"/>
        <v>0.82729588541790933</v>
      </c>
    </row>
    <row r="10584" spans="1:14" x14ac:dyDescent="0.25">
      <c r="A10584" s="111" t="s">
        <v>871</v>
      </c>
      <c r="B10584" s="111">
        <f>INDEX(kommuner!C:C,MATCH(_xlfn.NUMBERVALUE(A10584),kommuner!B:B,0))</f>
        <v>1579</v>
      </c>
      <c r="C10584" s="111" t="s">
        <v>127</v>
      </c>
      <c r="D10584" s="111" t="s">
        <v>127</v>
      </c>
      <c r="E10584" s="111" t="s">
        <v>126</v>
      </c>
      <c r="F10584" s="111" t="s">
        <v>185</v>
      </c>
      <c r="G10584" s="111" t="s">
        <v>173</v>
      </c>
      <c r="H10584" s="111" t="s">
        <v>185</v>
      </c>
      <c r="I10584" s="111" t="s">
        <v>173</v>
      </c>
      <c r="J10584" t="str">
        <f t="shared" si="330"/>
        <v>1579SkogMineraljordLauvskogMiddels</v>
      </c>
      <c r="K10584" s="111">
        <v>-2.4407766010203638</v>
      </c>
      <c r="L10584" s="111">
        <v>0.85306406685236758</v>
      </c>
      <c r="M10584" s="111">
        <v>6.3979989500968365E-2</v>
      </c>
      <c r="N10584" s="112">
        <f t="shared" si="331"/>
        <v>-1.523732544667028</v>
      </c>
    </row>
    <row r="10585" spans="1:14" x14ac:dyDescent="0.25">
      <c r="A10585" s="111" t="s">
        <v>871</v>
      </c>
      <c r="B10585" s="111">
        <f>INDEX(kommuner!C:C,MATCH(_xlfn.NUMBERVALUE(A10585),kommuner!B:B,0))</f>
        <v>1579</v>
      </c>
      <c r="C10585" s="111" t="s">
        <v>127</v>
      </c>
      <c r="D10585" s="111" t="s">
        <v>127</v>
      </c>
      <c r="E10585" s="111" t="s">
        <v>126</v>
      </c>
      <c r="F10585" s="111" t="s">
        <v>185</v>
      </c>
      <c r="G10585" s="111" t="s">
        <v>186</v>
      </c>
      <c r="H10585" s="111" t="s">
        <v>185</v>
      </c>
      <c r="I10585" s="111" t="s">
        <v>186</v>
      </c>
      <c r="J10585" t="str">
        <f t="shared" si="330"/>
        <v>1579SkogMineraljordLauvskogSærs høy</v>
      </c>
      <c r="K10585" s="111">
        <v>-3.6560473259425113</v>
      </c>
      <c r="L10585" s="111">
        <v>0.85306406685236758</v>
      </c>
      <c r="M10585" s="111">
        <v>6.3979989500968365E-2</v>
      </c>
      <c r="N10585" s="112">
        <f t="shared" si="331"/>
        <v>-2.7390032695891753</v>
      </c>
    </row>
    <row r="10586" spans="1:14" x14ac:dyDescent="0.25">
      <c r="A10586" s="111" t="s">
        <v>871</v>
      </c>
      <c r="B10586" s="111">
        <f>INDEX(kommuner!C:C,MATCH(_xlfn.NUMBERVALUE(A10586),kommuner!B:B,0))</f>
        <v>1579</v>
      </c>
      <c r="C10586" s="111" t="s">
        <v>127</v>
      </c>
      <c r="D10586" s="111" t="s">
        <v>127</v>
      </c>
      <c r="E10586" s="111" t="s">
        <v>123</v>
      </c>
      <c r="F10586" s="111" t="s">
        <v>172</v>
      </c>
      <c r="G10586" s="111" t="s">
        <v>180</v>
      </c>
      <c r="H10586" s="111" t="s">
        <v>172</v>
      </c>
      <c r="I10586" s="111" t="s">
        <v>180</v>
      </c>
      <c r="J10586" t="str">
        <f t="shared" si="330"/>
        <v>1579SkogOrganisk jordBarskogHøy</v>
      </c>
      <c r="K10586" s="111">
        <v>-2.5184559031994138</v>
      </c>
      <c r="L10586" s="111">
        <v>0.92784825435236762</v>
      </c>
      <c r="M10586" s="111">
        <v>0.46518126042825314</v>
      </c>
      <c r="N10586" s="112">
        <f t="shared" si="331"/>
        <v>-1.1254263884187932</v>
      </c>
    </row>
    <row r="10587" spans="1:14" x14ac:dyDescent="0.25">
      <c r="A10587" s="111" t="s">
        <v>871</v>
      </c>
      <c r="B10587" s="111">
        <f>INDEX(kommuner!C:C,MATCH(_xlfn.NUMBERVALUE(A10587),kommuner!B:B,0))</f>
        <v>1579</v>
      </c>
      <c r="C10587" s="111" t="s">
        <v>127</v>
      </c>
      <c r="D10587" s="111" t="s">
        <v>127</v>
      </c>
      <c r="E10587" s="111" t="s">
        <v>123</v>
      </c>
      <c r="F10587" s="111" t="s">
        <v>172</v>
      </c>
      <c r="G10587" s="111" t="s">
        <v>167</v>
      </c>
      <c r="H10587" s="111" t="s">
        <v>172</v>
      </c>
      <c r="I10587" s="111" t="s">
        <v>167</v>
      </c>
      <c r="J10587" t="str">
        <f t="shared" si="330"/>
        <v>1579SkogOrganisk jordBarskogImpediment</v>
      </c>
      <c r="K10587" s="111">
        <v>-0.17137422385314094</v>
      </c>
      <c r="L10587" s="111">
        <v>0.92784825435236762</v>
      </c>
      <c r="M10587" s="111">
        <v>0.46510463492953991</v>
      </c>
      <c r="N10587" s="112">
        <f t="shared" si="331"/>
        <v>1.2215786654287666</v>
      </c>
    </row>
    <row r="10588" spans="1:14" x14ac:dyDescent="0.25">
      <c r="A10588" s="111" t="s">
        <v>871</v>
      </c>
      <c r="B10588" s="111">
        <f>INDEX(kommuner!C:C,MATCH(_xlfn.NUMBERVALUE(A10588),kommuner!B:B,0))</f>
        <v>1579</v>
      </c>
      <c r="C10588" s="111" t="s">
        <v>127</v>
      </c>
      <c r="D10588" s="111" t="s">
        <v>127</v>
      </c>
      <c r="E10588" s="111" t="s">
        <v>123</v>
      </c>
      <c r="F10588" s="111" t="s">
        <v>172</v>
      </c>
      <c r="G10588" s="111" t="s">
        <v>190</v>
      </c>
      <c r="H10588" s="111" t="s">
        <v>172</v>
      </c>
      <c r="I10588" s="111" t="s">
        <v>190</v>
      </c>
      <c r="J10588" t="str">
        <f t="shared" si="330"/>
        <v>1579SkogOrganisk jordBarskogLav</v>
      </c>
      <c r="K10588" s="111">
        <v>-0.50666953101693391</v>
      </c>
      <c r="L10588" s="111">
        <v>0.92784825435236762</v>
      </c>
      <c r="M10588" s="111">
        <v>0.46510463492953991</v>
      </c>
      <c r="N10588" s="112">
        <f t="shared" si="331"/>
        <v>0.88628335826497362</v>
      </c>
    </row>
    <row r="10589" spans="1:14" x14ac:dyDescent="0.25">
      <c r="A10589" s="111" t="s">
        <v>871</v>
      </c>
      <c r="B10589" s="111">
        <f>INDEX(kommuner!C:C,MATCH(_xlfn.NUMBERVALUE(A10589),kommuner!B:B,0))</f>
        <v>1579</v>
      </c>
      <c r="C10589" s="111" t="s">
        <v>127</v>
      </c>
      <c r="D10589" s="111" t="s">
        <v>127</v>
      </c>
      <c r="E10589" s="111" t="s">
        <v>123</v>
      </c>
      <c r="F10589" s="111" t="s">
        <v>172</v>
      </c>
      <c r="G10589" s="111" t="s">
        <v>173</v>
      </c>
      <c r="H10589" s="111" t="s">
        <v>172</v>
      </c>
      <c r="I10589" s="111" t="s">
        <v>173</v>
      </c>
      <c r="J10589" t="str">
        <f t="shared" si="330"/>
        <v>1579SkogOrganisk jordBarskogMiddels</v>
      </c>
      <c r="K10589" s="111">
        <v>-1.5571490961494638</v>
      </c>
      <c r="L10589" s="111">
        <v>0.92784825435236762</v>
      </c>
      <c r="M10589" s="111">
        <v>0.46518126042825314</v>
      </c>
      <c r="N10589" s="112">
        <f t="shared" si="331"/>
        <v>-0.16411958136884308</v>
      </c>
    </row>
    <row r="10590" spans="1:14" x14ac:dyDescent="0.25">
      <c r="A10590" s="111" t="s">
        <v>871</v>
      </c>
      <c r="B10590" s="111">
        <f>INDEX(kommuner!C:C,MATCH(_xlfn.NUMBERVALUE(A10590),kommuner!B:B,0))</f>
        <v>1579</v>
      </c>
      <c r="C10590" s="111" t="s">
        <v>127</v>
      </c>
      <c r="D10590" s="111" t="s">
        <v>127</v>
      </c>
      <c r="E10590" s="111" t="s">
        <v>123</v>
      </c>
      <c r="F10590" s="111" t="s">
        <v>172</v>
      </c>
      <c r="G10590" s="111" t="s">
        <v>186</v>
      </c>
      <c r="H10590" s="111" t="s">
        <v>172</v>
      </c>
      <c r="I10590" s="111" t="s">
        <v>186</v>
      </c>
      <c r="J10590" t="str">
        <f t="shared" si="330"/>
        <v>1579SkogOrganisk jordBarskogSærs høy</v>
      </c>
      <c r="K10590" s="111">
        <v>2.5548655235722699</v>
      </c>
      <c r="L10590" s="111">
        <v>0.92784825435236762</v>
      </c>
      <c r="M10590" s="111">
        <v>0.46518126042825314</v>
      </c>
      <c r="N10590" s="112">
        <f t="shared" si="331"/>
        <v>3.9478950383528906</v>
      </c>
    </row>
    <row r="10591" spans="1:14" x14ac:dyDescent="0.25">
      <c r="A10591" s="111" t="s">
        <v>871</v>
      </c>
      <c r="B10591" s="111">
        <f>INDEX(kommuner!C:C,MATCH(_xlfn.NUMBERVALUE(A10591),kommuner!B:B,0))</f>
        <v>1579</v>
      </c>
      <c r="C10591" s="111" t="s">
        <v>127</v>
      </c>
      <c r="D10591" s="111" t="s">
        <v>127</v>
      </c>
      <c r="E10591" s="111" t="s">
        <v>123</v>
      </c>
      <c r="F10591" s="111" t="s">
        <v>179</v>
      </c>
      <c r="G10591" s="111" t="s">
        <v>180</v>
      </c>
      <c r="H10591" s="111" t="s">
        <v>179</v>
      </c>
      <c r="I10591" s="111" t="s">
        <v>180</v>
      </c>
      <c r="J10591" t="str">
        <f t="shared" si="330"/>
        <v>1579SkogOrganisk jordBlandingsskogHøy</v>
      </c>
      <c r="K10591" s="111">
        <v>-5.5554344456832343</v>
      </c>
      <c r="L10591" s="111">
        <v>0.92784825435236762</v>
      </c>
      <c r="M10591" s="111">
        <v>0.46510463492953991</v>
      </c>
      <c r="N10591" s="112">
        <f t="shared" si="331"/>
        <v>-4.1624815564013264</v>
      </c>
    </row>
    <row r="10592" spans="1:14" x14ac:dyDescent="0.25">
      <c r="A10592" s="111" t="s">
        <v>871</v>
      </c>
      <c r="B10592" s="111">
        <f>INDEX(kommuner!C:C,MATCH(_xlfn.NUMBERVALUE(A10592),kommuner!B:B,0))</f>
        <v>1579</v>
      </c>
      <c r="C10592" s="111" t="s">
        <v>127</v>
      </c>
      <c r="D10592" s="111" t="s">
        <v>127</v>
      </c>
      <c r="E10592" s="111" t="s">
        <v>123</v>
      </c>
      <c r="F10592" s="111" t="s">
        <v>179</v>
      </c>
      <c r="G10592" s="111" t="s">
        <v>167</v>
      </c>
      <c r="H10592" s="111" t="s">
        <v>179</v>
      </c>
      <c r="I10592" s="111" t="s">
        <v>167</v>
      </c>
      <c r="J10592" t="str">
        <f t="shared" si="330"/>
        <v>1579SkogOrganisk jordBlandingsskogImpediment</v>
      </c>
      <c r="K10592" s="111">
        <v>-0.28586344175800005</v>
      </c>
      <c r="L10592" s="111">
        <v>0.92784825435236762</v>
      </c>
      <c r="M10592" s="111">
        <v>0.46510463492953991</v>
      </c>
      <c r="N10592" s="112">
        <f t="shared" si="331"/>
        <v>1.1070894475239075</v>
      </c>
    </row>
    <row r="10593" spans="1:14" x14ac:dyDescent="0.25">
      <c r="A10593" s="111" t="s">
        <v>871</v>
      </c>
      <c r="B10593" s="111">
        <f>INDEX(kommuner!C:C,MATCH(_xlfn.NUMBERVALUE(A10593),kommuner!B:B,0))</f>
        <v>1579</v>
      </c>
      <c r="C10593" s="111" t="s">
        <v>127</v>
      </c>
      <c r="D10593" s="111" t="s">
        <v>127</v>
      </c>
      <c r="E10593" s="111" t="s">
        <v>123</v>
      </c>
      <c r="F10593" s="111" t="s">
        <v>179</v>
      </c>
      <c r="G10593" s="111" t="s">
        <v>190</v>
      </c>
      <c r="H10593" s="111" t="s">
        <v>179</v>
      </c>
      <c r="I10593" s="111" t="s">
        <v>190</v>
      </c>
      <c r="J10593" t="str">
        <f t="shared" si="330"/>
        <v>1579SkogOrganisk jordBlandingsskogLav</v>
      </c>
      <c r="K10593" s="111">
        <v>-1.2347339377887629</v>
      </c>
      <c r="L10593" s="111">
        <v>0.92784825435236762</v>
      </c>
      <c r="M10593" s="111">
        <v>0.46510463492953991</v>
      </c>
      <c r="N10593" s="112">
        <f t="shared" si="331"/>
        <v>0.15821895149314458</v>
      </c>
    </row>
    <row r="10594" spans="1:14" x14ac:dyDescent="0.25">
      <c r="A10594" s="111" t="s">
        <v>871</v>
      </c>
      <c r="B10594" s="111">
        <f>INDEX(kommuner!C:C,MATCH(_xlfn.NUMBERVALUE(A10594),kommuner!B:B,0))</f>
        <v>1579</v>
      </c>
      <c r="C10594" s="111" t="s">
        <v>127</v>
      </c>
      <c r="D10594" s="111" t="s">
        <v>127</v>
      </c>
      <c r="E10594" s="111" t="s">
        <v>123</v>
      </c>
      <c r="F10594" s="111" t="s">
        <v>179</v>
      </c>
      <c r="G10594" s="111" t="s">
        <v>173</v>
      </c>
      <c r="H10594" s="111" t="s">
        <v>179</v>
      </c>
      <c r="I10594" s="111" t="s">
        <v>173</v>
      </c>
      <c r="J10594" t="str">
        <f t="shared" si="330"/>
        <v>1579SkogOrganisk jordBlandingsskogMiddels</v>
      </c>
      <c r="K10594" s="111">
        <v>-2.4239591752717748</v>
      </c>
      <c r="L10594" s="111">
        <v>0.92784825435236762</v>
      </c>
      <c r="M10594" s="111">
        <v>0.46510463492953991</v>
      </c>
      <c r="N10594" s="112">
        <f t="shared" si="331"/>
        <v>-1.0310062859898674</v>
      </c>
    </row>
    <row r="10595" spans="1:14" x14ac:dyDescent="0.25">
      <c r="A10595" s="111" t="s">
        <v>871</v>
      </c>
      <c r="B10595" s="111">
        <f>INDEX(kommuner!C:C,MATCH(_xlfn.NUMBERVALUE(A10595),kommuner!B:B,0))</f>
        <v>1579</v>
      </c>
      <c r="C10595" s="111" t="s">
        <v>127</v>
      </c>
      <c r="D10595" s="111" t="s">
        <v>127</v>
      </c>
      <c r="E10595" s="111" t="s">
        <v>123</v>
      </c>
      <c r="F10595" s="111" t="s">
        <v>179</v>
      </c>
      <c r="G10595" s="111" t="s">
        <v>186</v>
      </c>
      <c r="H10595" s="111" t="s">
        <v>179</v>
      </c>
      <c r="I10595" s="111" t="s">
        <v>186</v>
      </c>
      <c r="J10595" t="str">
        <f t="shared" si="330"/>
        <v>1579SkogOrganisk jordBlandingsskogSærs høy</v>
      </c>
      <c r="K10595" s="111">
        <v>-1.5726115302258048</v>
      </c>
      <c r="L10595" s="111">
        <v>0.92784825435236762</v>
      </c>
      <c r="M10595" s="111">
        <v>0.46510463492953991</v>
      </c>
      <c r="N10595" s="112">
        <f t="shared" si="331"/>
        <v>-0.17965864094389727</v>
      </c>
    </row>
    <row r="10596" spans="1:14" x14ac:dyDescent="0.25">
      <c r="A10596" s="111" t="s">
        <v>871</v>
      </c>
      <c r="B10596" s="111">
        <f>INDEX(kommuner!C:C,MATCH(_xlfn.NUMBERVALUE(A10596),kommuner!B:B,0))</f>
        <v>1579</v>
      </c>
      <c r="C10596" s="111" t="s">
        <v>127</v>
      </c>
      <c r="D10596" s="111" t="s">
        <v>127</v>
      </c>
      <c r="E10596" s="111" t="s">
        <v>123</v>
      </c>
      <c r="F10596" s="111" t="s">
        <v>185</v>
      </c>
      <c r="G10596" s="111" t="s">
        <v>180</v>
      </c>
      <c r="H10596" s="111" t="s">
        <v>185</v>
      </c>
      <c r="I10596" s="111" t="s">
        <v>180</v>
      </c>
      <c r="J10596" t="str">
        <f t="shared" si="330"/>
        <v>1579SkogOrganisk jordLauvskogHøy</v>
      </c>
      <c r="K10596" s="111">
        <v>-1.9913688882377358</v>
      </c>
      <c r="L10596" s="111">
        <v>0.92784825435236762</v>
      </c>
      <c r="M10596" s="111">
        <v>0.46510463492953991</v>
      </c>
      <c r="N10596" s="112">
        <f t="shared" si="331"/>
        <v>-0.59841599895582831</v>
      </c>
    </row>
    <row r="10597" spans="1:14" x14ac:dyDescent="0.25">
      <c r="A10597" s="111" t="s">
        <v>871</v>
      </c>
      <c r="B10597" s="111">
        <f>INDEX(kommuner!C:C,MATCH(_xlfn.NUMBERVALUE(A10597),kommuner!B:B,0))</f>
        <v>1579</v>
      </c>
      <c r="C10597" s="111" t="s">
        <v>127</v>
      </c>
      <c r="D10597" s="111" t="s">
        <v>127</v>
      </c>
      <c r="E10597" s="111" t="s">
        <v>123</v>
      </c>
      <c r="F10597" s="111" t="s">
        <v>185</v>
      </c>
      <c r="G10597" s="111" t="s">
        <v>167</v>
      </c>
      <c r="H10597" s="111" t="s">
        <v>185</v>
      </c>
      <c r="I10597" s="111" t="s">
        <v>167</v>
      </c>
      <c r="J10597" t="str">
        <f t="shared" si="330"/>
        <v>1579SkogOrganisk jordLauvskogImpediment</v>
      </c>
      <c r="K10597" s="111">
        <v>0.35000626494250675</v>
      </c>
      <c r="L10597" s="111">
        <v>0.92784825435236762</v>
      </c>
      <c r="M10597" s="111">
        <v>0.46510463492953991</v>
      </c>
      <c r="N10597" s="112">
        <f t="shared" si="331"/>
        <v>1.7429591542244141</v>
      </c>
    </row>
    <row r="10598" spans="1:14" x14ac:dyDescent="0.25">
      <c r="A10598" s="111" t="s">
        <v>871</v>
      </c>
      <c r="B10598" s="111">
        <f>INDEX(kommuner!C:C,MATCH(_xlfn.NUMBERVALUE(A10598),kommuner!B:B,0))</f>
        <v>1579</v>
      </c>
      <c r="C10598" s="111" t="s">
        <v>127</v>
      </c>
      <c r="D10598" s="111" t="s">
        <v>127</v>
      </c>
      <c r="E10598" s="111" t="s">
        <v>123</v>
      </c>
      <c r="F10598" s="111" t="s">
        <v>185</v>
      </c>
      <c r="G10598" s="111" t="s">
        <v>190</v>
      </c>
      <c r="H10598" s="111" t="s">
        <v>185</v>
      </c>
      <c r="I10598" s="111" t="s">
        <v>190</v>
      </c>
      <c r="J10598" t="str">
        <f t="shared" si="330"/>
        <v>1579SkogOrganisk jordLauvskogLav</v>
      </c>
      <c r="K10598" s="111">
        <v>1.1144075558526714</v>
      </c>
      <c r="L10598" s="111">
        <v>0.92784825435236762</v>
      </c>
      <c r="M10598" s="111">
        <v>0.46510463492953991</v>
      </c>
      <c r="N10598" s="112">
        <f t="shared" si="331"/>
        <v>2.5073604451345788</v>
      </c>
    </row>
    <row r="10599" spans="1:14" x14ac:dyDescent="0.25">
      <c r="A10599" s="111" t="s">
        <v>871</v>
      </c>
      <c r="B10599" s="111">
        <f>INDEX(kommuner!C:C,MATCH(_xlfn.NUMBERVALUE(A10599),kommuner!B:B,0))</f>
        <v>1579</v>
      </c>
      <c r="C10599" s="111" t="s">
        <v>127</v>
      </c>
      <c r="D10599" s="111" t="s">
        <v>127</v>
      </c>
      <c r="E10599" s="111" t="s">
        <v>123</v>
      </c>
      <c r="F10599" s="111" t="s">
        <v>185</v>
      </c>
      <c r="G10599" s="111" t="s">
        <v>173</v>
      </c>
      <c r="H10599" s="111" t="s">
        <v>185</v>
      </c>
      <c r="I10599" s="111" t="s">
        <v>173</v>
      </c>
      <c r="J10599" t="str">
        <f t="shared" si="330"/>
        <v>1579SkogOrganisk jordLauvskogMiddels</v>
      </c>
      <c r="K10599" s="111">
        <v>-0.62664468270982987</v>
      </c>
      <c r="L10599" s="111">
        <v>0.92784825435236762</v>
      </c>
      <c r="M10599" s="111">
        <v>0.46510463492953991</v>
      </c>
      <c r="N10599" s="112">
        <f t="shared" si="331"/>
        <v>0.76630820657207765</v>
      </c>
    </row>
    <row r="10600" spans="1:14" x14ac:dyDescent="0.25">
      <c r="A10600" s="111" t="s">
        <v>871</v>
      </c>
      <c r="B10600" s="111">
        <f>INDEX(kommuner!C:C,MATCH(_xlfn.NUMBERVALUE(A10600),kommuner!B:B,0))</f>
        <v>1579</v>
      </c>
      <c r="C10600" s="111" t="s">
        <v>127</v>
      </c>
      <c r="D10600" s="111" t="s">
        <v>127</v>
      </c>
      <c r="E10600" s="111" t="s">
        <v>123</v>
      </c>
      <c r="F10600" s="111" t="s">
        <v>185</v>
      </c>
      <c r="G10600" s="111" t="s">
        <v>186</v>
      </c>
      <c r="H10600" s="111" t="s">
        <v>185</v>
      </c>
      <c r="I10600" s="111" t="s">
        <v>186</v>
      </c>
      <c r="J10600" t="str">
        <f t="shared" si="330"/>
        <v>1579SkogOrganisk jordLauvskogSærs høy</v>
      </c>
      <c r="K10600" s="111">
        <v>-1.8997279926091779</v>
      </c>
      <c r="L10600" s="111">
        <v>0.92784825435236762</v>
      </c>
      <c r="M10600" s="111">
        <v>0.46510463492953991</v>
      </c>
      <c r="N10600" s="112">
        <f t="shared" si="331"/>
        <v>-0.50677510332727038</v>
      </c>
    </row>
    <row r="10601" spans="1:14" x14ac:dyDescent="0.25">
      <c r="A10601" s="111" t="s">
        <v>871</v>
      </c>
      <c r="B10601" s="111">
        <f>INDEX(kommuner!C:C,MATCH(_xlfn.NUMBERVALUE(A10601),kommuner!B:B,0))</f>
        <v>1579</v>
      </c>
      <c r="C10601" s="111" t="s">
        <v>83</v>
      </c>
      <c r="D10601" s="111" t="s">
        <v>83</v>
      </c>
      <c r="E10601" s="111" t="s">
        <v>126</v>
      </c>
      <c r="F10601" s="111" t="s">
        <v>139</v>
      </c>
      <c r="G10601" s="111" t="s">
        <v>139</v>
      </c>
      <c r="H10601" s="111" t="s">
        <v>139</v>
      </c>
      <c r="I10601" s="111" t="s">
        <v>139</v>
      </c>
      <c r="J10601" t="str">
        <f t="shared" si="330"/>
        <v>1579Utbygd arealMineraljord</v>
      </c>
      <c r="K10601" s="111">
        <v>-0.30524336409547759</v>
      </c>
      <c r="L10601" s="111">
        <v>0</v>
      </c>
      <c r="M10601" s="111">
        <v>1.303047089454229E-2</v>
      </c>
      <c r="N10601" s="112">
        <f t="shared" si="331"/>
        <v>-0.2922128932009353</v>
      </c>
    </row>
    <row r="10602" spans="1:14" x14ac:dyDescent="0.25">
      <c r="A10602" s="111" t="s">
        <v>871</v>
      </c>
      <c r="B10602" s="111">
        <f>INDEX(kommuner!C:C,MATCH(_xlfn.NUMBERVALUE(A10602),kommuner!B:B,0))</f>
        <v>1579</v>
      </c>
      <c r="C10602" s="111" t="s">
        <v>83</v>
      </c>
      <c r="D10602" s="111" t="s">
        <v>83</v>
      </c>
      <c r="E10602" s="111" t="s">
        <v>123</v>
      </c>
      <c r="F10602" s="111" t="s">
        <v>139</v>
      </c>
      <c r="G10602" s="111" t="s">
        <v>139</v>
      </c>
      <c r="H10602" s="111" t="s">
        <v>139</v>
      </c>
      <c r="I10602" s="111" t="s">
        <v>139</v>
      </c>
      <c r="J10602" t="str">
        <f t="shared" si="330"/>
        <v>1579Utbygd arealOrganisk jord</v>
      </c>
      <c r="K10602" s="111">
        <v>29.011421395201612</v>
      </c>
      <c r="L10602" s="111">
        <v>0</v>
      </c>
      <c r="M10602" s="111">
        <v>1.303047089454229E-2</v>
      </c>
      <c r="N10602" s="112">
        <f t="shared" si="331"/>
        <v>29.024451866096154</v>
      </c>
    </row>
    <row r="10603" spans="1:14" x14ac:dyDescent="0.25">
      <c r="A10603" s="111" t="s">
        <v>871</v>
      </c>
      <c r="B10603" s="111">
        <f>INDEX(kommuner!C:C,MATCH(_xlfn.NUMBERVALUE(A10603),kommuner!B:B,0))</f>
        <v>1579</v>
      </c>
      <c r="C10603" s="111" t="s">
        <v>181</v>
      </c>
      <c r="D10603" s="111" t="s">
        <v>181</v>
      </c>
      <c r="E10603" s="111" t="s">
        <v>123</v>
      </c>
      <c r="F10603" s="111" t="s">
        <v>139</v>
      </c>
      <c r="G10603" s="111" t="s">
        <v>139</v>
      </c>
      <c r="H10603" s="111" t="s">
        <v>139</v>
      </c>
      <c r="I10603" s="111" t="s">
        <v>139</v>
      </c>
      <c r="J10603" t="str">
        <f t="shared" si="330"/>
        <v>1579Vann og myrOrganisk jord</v>
      </c>
      <c r="K10603" s="111">
        <v>-0.29766799726667431</v>
      </c>
      <c r="L10603" s="111">
        <v>0</v>
      </c>
      <c r="M10603" s="111">
        <v>0</v>
      </c>
      <c r="N10603" s="112">
        <f t="shared" si="331"/>
        <v>-0.29766799726667431</v>
      </c>
    </row>
    <row r="10604" spans="1:14" x14ac:dyDescent="0.25">
      <c r="A10604" s="111" t="s">
        <v>872</v>
      </c>
      <c r="B10604" s="111">
        <f>INDEX(kommuner!C:C,MATCH(_xlfn.NUMBERVALUE(A10604),kommuner!B:B,0))</f>
        <v>1554</v>
      </c>
      <c r="C10604" s="111" t="s">
        <v>82</v>
      </c>
      <c r="D10604" s="111" t="s">
        <v>82</v>
      </c>
      <c r="E10604" s="111" t="s">
        <v>126</v>
      </c>
      <c r="F10604" s="111" t="s">
        <v>139</v>
      </c>
      <c r="G10604" s="111" t="s">
        <v>139</v>
      </c>
      <c r="H10604" s="111" t="s">
        <v>139</v>
      </c>
      <c r="I10604" s="111" t="s">
        <v>139</v>
      </c>
      <c r="J10604" t="str">
        <f t="shared" si="330"/>
        <v>1554Annen utmarkMineraljord</v>
      </c>
      <c r="K10604" s="111">
        <v>-7.1122377479755403E-2</v>
      </c>
      <c r="L10604" s="111">
        <v>0</v>
      </c>
      <c r="M10604" s="111">
        <v>0</v>
      </c>
      <c r="N10604" s="112">
        <f t="shared" si="331"/>
        <v>-7.1122377479755403E-2</v>
      </c>
    </row>
    <row r="10605" spans="1:14" x14ac:dyDescent="0.25">
      <c r="A10605" s="111" t="s">
        <v>872</v>
      </c>
      <c r="B10605" s="111">
        <f>INDEX(kommuner!C:C,MATCH(_xlfn.NUMBERVALUE(A10605),kommuner!B:B,0))</f>
        <v>1554</v>
      </c>
      <c r="C10605" s="111" t="s">
        <v>121</v>
      </c>
      <c r="D10605" s="111" t="s">
        <v>121</v>
      </c>
      <c r="E10605" s="111" t="s">
        <v>126</v>
      </c>
      <c r="F10605" s="111" t="s">
        <v>139</v>
      </c>
      <c r="G10605" s="111" t="s">
        <v>139</v>
      </c>
      <c r="H10605" s="111" t="s">
        <v>139</v>
      </c>
      <c r="I10605" s="111" t="s">
        <v>139</v>
      </c>
      <c r="J10605" t="str">
        <f t="shared" si="330"/>
        <v>1554BeiteMineraljord</v>
      </c>
      <c r="K10605" s="111">
        <v>-0.96338340838695502</v>
      </c>
      <c r="L10605" s="111">
        <v>0</v>
      </c>
      <c r="M10605" s="111">
        <v>1.2448711246839999E-7</v>
      </c>
      <c r="N10605" s="112">
        <f t="shared" si="331"/>
        <v>-0.96338328389984251</v>
      </c>
    </row>
    <row r="10606" spans="1:14" x14ac:dyDescent="0.25">
      <c r="A10606" s="111" t="s">
        <v>872</v>
      </c>
      <c r="B10606" s="111">
        <f>INDEX(kommuner!C:C,MATCH(_xlfn.NUMBERVALUE(A10606),kommuner!B:B,0))</f>
        <v>1554</v>
      </c>
      <c r="C10606" s="111" t="s">
        <v>121</v>
      </c>
      <c r="D10606" s="111" t="s">
        <v>121</v>
      </c>
      <c r="E10606" s="111" t="s">
        <v>123</v>
      </c>
      <c r="F10606" s="111" t="s">
        <v>139</v>
      </c>
      <c r="G10606" s="111" t="s">
        <v>139</v>
      </c>
      <c r="H10606" s="111" t="s">
        <v>139</v>
      </c>
      <c r="I10606" s="111" t="s">
        <v>139</v>
      </c>
      <c r="J10606" t="str">
        <f t="shared" si="330"/>
        <v>1554BeiteOrganisk jord</v>
      </c>
      <c r="K10606" s="111">
        <v>12.077525935985037</v>
      </c>
      <c r="L10606" s="111">
        <v>1.6412500000000001</v>
      </c>
      <c r="M10606" s="111">
        <v>0</v>
      </c>
      <c r="N10606" s="112">
        <f t="shared" si="331"/>
        <v>13.718775935985036</v>
      </c>
    </row>
    <row r="10607" spans="1:14" x14ac:dyDescent="0.25">
      <c r="A10607" s="111" t="s">
        <v>872</v>
      </c>
      <c r="B10607" s="111">
        <f>INDEX(kommuner!C:C,MATCH(_xlfn.NUMBERVALUE(A10607),kommuner!B:B,0))</f>
        <v>1554</v>
      </c>
      <c r="C10607" s="111" t="s">
        <v>84</v>
      </c>
      <c r="D10607" s="111" t="s">
        <v>84</v>
      </c>
      <c r="E10607" s="111" t="s">
        <v>126</v>
      </c>
      <c r="F10607" s="111" t="s">
        <v>139</v>
      </c>
      <c r="G10607" s="111" t="s">
        <v>139</v>
      </c>
      <c r="H10607" s="111" t="s">
        <v>139</v>
      </c>
      <c r="I10607" s="111" t="s">
        <v>139</v>
      </c>
      <c r="J10607" t="str">
        <f t="shared" si="330"/>
        <v>1554Dyrket markMineraljord</v>
      </c>
      <c r="K10607" s="111">
        <v>-0.19151115197201224</v>
      </c>
      <c r="L10607" s="111">
        <v>0</v>
      </c>
      <c r="M10607" s="111">
        <v>0</v>
      </c>
      <c r="N10607" s="112">
        <f t="shared" si="331"/>
        <v>-0.19151115197201224</v>
      </c>
    </row>
    <row r="10608" spans="1:14" x14ac:dyDescent="0.25">
      <c r="A10608" s="111" t="s">
        <v>872</v>
      </c>
      <c r="B10608" s="111">
        <f>INDEX(kommuner!C:C,MATCH(_xlfn.NUMBERVALUE(A10608),kommuner!B:B,0))</f>
        <v>1554</v>
      </c>
      <c r="C10608" s="111" t="s">
        <v>84</v>
      </c>
      <c r="D10608" s="111" t="s">
        <v>84</v>
      </c>
      <c r="E10608" s="111" t="s">
        <v>123</v>
      </c>
      <c r="F10608" s="111" t="s">
        <v>139</v>
      </c>
      <c r="G10608" s="111" t="s">
        <v>139</v>
      </c>
      <c r="H10608" s="111" t="s">
        <v>139</v>
      </c>
      <c r="I10608" s="111" t="s">
        <v>139</v>
      </c>
      <c r="J10608" t="str">
        <f t="shared" si="330"/>
        <v>1554Dyrket markOrganisk jord</v>
      </c>
      <c r="K10608" s="111">
        <v>28.726149366675592</v>
      </c>
      <c r="L10608" s="111">
        <v>1.45625</v>
      </c>
      <c r="M10608" s="111">
        <v>0</v>
      </c>
      <c r="N10608" s="112">
        <f t="shared" si="331"/>
        <v>30.182399366675593</v>
      </c>
    </row>
    <row r="10609" spans="1:14" x14ac:dyDescent="0.25">
      <c r="A10609" s="111" t="s">
        <v>872</v>
      </c>
      <c r="B10609" s="111">
        <f>INDEX(kommuner!C:C,MATCH(_xlfn.NUMBERVALUE(A10609),kommuner!B:B,0))</f>
        <v>1554</v>
      </c>
      <c r="C10609" s="111" t="s">
        <v>127</v>
      </c>
      <c r="D10609" s="111" t="s">
        <v>127</v>
      </c>
      <c r="E10609" s="111" t="s">
        <v>126</v>
      </c>
      <c r="F10609" s="111" t="s">
        <v>172</v>
      </c>
      <c r="G10609" s="111" t="s">
        <v>180</v>
      </c>
      <c r="H10609" s="111" t="s">
        <v>172</v>
      </c>
      <c r="I10609" s="111" t="s">
        <v>180</v>
      </c>
      <c r="J10609" t="str">
        <f t="shared" si="330"/>
        <v>1554SkogMineraljordBarskogHøy</v>
      </c>
      <c r="K10609" s="111">
        <v>-6.422849649670499</v>
      </c>
      <c r="L10609" s="111">
        <v>0.85306406685236758</v>
      </c>
      <c r="M10609" s="111">
        <v>6.4056614999681585E-2</v>
      </c>
      <c r="N10609" s="112">
        <f t="shared" si="331"/>
        <v>-5.5057289678184498</v>
      </c>
    </row>
    <row r="10610" spans="1:14" x14ac:dyDescent="0.25">
      <c r="A10610" s="111" t="s">
        <v>872</v>
      </c>
      <c r="B10610" s="111">
        <f>INDEX(kommuner!C:C,MATCH(_xlfn.NUMBERVALUE(A10610),kommuner!B:B,0))</f>
        <v>1554</v>
      </c>
      <c r="C10610" s="111" t="s">
        <v>127</v>
      </c>
      <c r="D10610" s="111" t="s">
        <v>127</v>
      </c>
      <c r="E10610" s="111" t="s">
        <v>126</v>
      </c>
      <c r="F10610" s="111" t="s">
        <v>172</v>
      </c>
      <c r="G10610" s="111" t="s">
        <v>167</v>
      </c>
      <c r="H10610" s="111" t="s">
        <v>172</v>
      </c>
      <c r="I10610" s="111" t="s">
        <v>167</v>
      </c>
      <c r="J10610" t="str">
        <f t="shared" si="330"/>
        <v>1554SkogMineraljordBarskogImpediment</v>
      </c>
      <c r="K10610" s="111">
        <v>-0.94873102042732593</v>
      </c>
      <c r="L10610" s="111">
        <v>0.85306406685236758</v>
      </c>
      <c r="M10610" s="111">
        <v>6.3979989500968365E-2</v>
      </c>
      <c r="N10610" s="112">
        <f t="shared" si="331"/>
        <v>-3.1686964073989993E-2</v>
      </c>
    </row>
    <row r="10611" spans="1:14" x14ac:dyDescent="0.25">
      <c r="A10611" s="111" t="s">
        <v>872</v>
      </c>
      <c r="B10611" s="111">
        <f>INDEX(kommuner!C:C,MATCH(_xlfn.NUMBERVALUE(A10611),kommuner!B:B,0))</f>
        <v>1554</v>
      </c>
      <c r="C10611" s="111" t="s">
        <v>127</v>
      </c>
      <c r="D10611" s="111" t="s">
        <v>127</v>
      </c>
      <c r="E10611" s="111" t="s">
        <v>126</v>
      </c>
      <c r="F10611" s="111" t="s">
        <v>172</v>
      </c>
      <c r="G10611" s="111" t="s">
        <v>190</v>
      </c>
      <c r="H10611" s="111" t="s">
        <v>172</v>
      </c>
      <c r="I10611" s="111" t="s">
        <v>190</v>
      </c>
      <c r="J10611" t="str">
        <f t="shared" si="330"/>
        <v>1554SkogMineraljordBarskogLav</v>
      </c>
      <c r="K10611" s="111">
        <v>-0.862084627791601</v>
      </c>
      <c r="L10611" s="111">
        <v>0.85306406685236758</v>
      </c>
      <c r="M10611" s="111">
        <v>6.3979989500968365E-2</v>
      </c>
      <c r="N10611" s="112">
        <f t="shared" si="331"/>
        <v>5.4959428561734941E-2</v>
      </c>
    </row>
    <row r="10612" spans="1:14" x14ac:dyDescent="0.25">
      <c r="A10612" s="111" t="s">
        <v>872</v>
      </c>
      <c r="B10612" s="111">
        <f>INDEX(kommuner!C:C,MATCH(_xlfn.NUMBERVALUE(A10612),kommuner!B:B,0))</f>
        <v>1554</v>
      </c>
      <c r="C10612" s="111" t="s">
        <v>127</v>
      </c>
      <c r="D10612" s="111" t="s">
        <v>127</v>
      </c>
      <c r="E10612" s="111" t="s">
        <v>126</v>
      </c>
      <c r="F10612" s="111" t="s">
        <v>172</v>
      </c>
      <c r="G10612" s="111" t="s">
        <v>173</v>
      </c>
      <c r="H10612" s="111" t="s">
        <v>172</v>
      </c>
      <c r="I10612" s="111" t="s">
        <v>173</v>
      </c>
      <c r="J10612" t="str">
        <f t="shared" si="330"/>
        <v>1554SkogMineraljordBarskogMiddels</v>
      </c>
      <c r="K10612" s="111">
        <v>-3.6406993276041288</v>
      </c>
      <c r="L10612" s="111">
        <v>0.85306406685236758</v>
      </c>
      <c r="M10612" s="111">
        <v>6.4056614999681585E-2</v>
      </c>
      <c r="N10612" s="112">
        <f t="shared" si="331"/>
        <v>-2.7235786457520796</v>
      </c>
    </row>
    <row r="10613" spans="1:14" x14ac:dyDescent="0.25">
      <c r="A10613" s="111" t="s">
        <v>872</v>
      </c>
      <c r="B10613" s="111">
        <f>INDEX(kommuner!C:C,MATCH(_xlfn.NUMBERVALUE(A10613),kommuner!B:B,0))</f>
        <v>1554</v>
      </c>
      <c r="C10613" s="111" t="s">
        <v>127</v>
      </c>
      <c r="D10613" s="111" t="s">
        <v>127</v>
      </c>
      <c r="E10613" s="111" t="s">
        <v>126</v>
      </c>
      <c r="F10613" s="111" t="s">
        <v>172</v>
      </c>
      <c r="G10613" s="111" t="s">
        <v>186</v>
      </c>
      <c r="H10613" s="111" t="s">
        <v>172</v>
      </c>
      <c r="I10613" s="111" t="s">
        <v>186</v>
      </c>
      <c r="J10613" t="str">
        <f t="shared" si="330"/>
        <v>1554SkogMineraljordBarskogSærs høy</v>
      </c>
      <c r="K10613" s="111">
        <v>0.12072674540874306</v>
      </c>
      <c r="L10613" s="111">
        <v>0.85306406685236758</v>
      </c>
      <c r="M10613" s="111">
        <v>6.4056614999681585E-2</v>
      </c>
      <c r="N10613" s="112">
        <f t="shared" si="331"/>
        <v>1.0378474272607923</v>
      </c>
    </row>
    <row r="10614" spans="1:14" x14ac:dyDescent="0.25">
      <c r="A10614" s="111" t="s">
        <v>872</v>
      </c>
      <c r="B10614" s="111">
        <f>INDEX(kommuner!C:C,MATCH(_xlfn.NUMBERVALUE(A10614),kommuner!B:B,0))</f>
        <v>1554</v>
      </c>
      <c r="C10614" s="111" t="s">
        <v>127</v>
      </c>
      <c r="D10614" s="111" t="s">
        <v>127</v>
      </c>
      <c r="E10614" s="111" t="s">
        <v>126</v>
      </c>
      <c r="F10614" s="111" t="s">
        <v>179</v>
      </c>
      <c r="G10614" s="111" t="s">
        <v>180</v>
      </c>
      <c r="H10614" s="111" t="s">
        <v>179</v>
      </c>
      <c r="I10614" s="111" t="s">
        <v>180</v>
      </c>
      <c r="J10614" t="str">
        <f t="shared" si="330"/>
        <v>1554SkogMineraljordBlandingsskogHøy</v>
      </c>
      <c r="K10614" s="111">
        <v>-7.1939050909469406</v>
      </c>
      <c r="L10614" s="111">
        <v>0.85306406685236758</v>
      </c>
      <c r="M10614" s="111">
        <v>6.3979989500968365E-2</v>
      </c>
      <c r="N10614" s="112">
        <f t="shared" si="331"/>
        <v>-6.2768610345936047</v>
      </c>
    </row>
    <row r="10615" spans="1:14" x14ac:dyDescent="0.25">
      <c r="A10615" s="111" t="s">
        <v>872</v>
      </c>
      <c r="B10615" s="111">
        <f>INDEX(kommuner!C:C,MATCH(_xlfn.NUMBERVALUE(A10615),kommuner!B:B,0))</f>
        <v>1554</v>
      </c>
      <c r="C10615" s="111" t="s">
        <v>127</v>
      </c>
      <c r="D10615" s="111" t="s">
        <v>127</v>
      </c>
      <c r="E10615" s="111" t="s">
        <v>126</v>
      </c>
      <c r="F10615" s="111" t="s">
        <v>179</v>
      </c>
      <c r="G10615" s="111" t="s">
        <v>167</v>
      </c>
      <c r="H10615" s="111" t="s">
        <v>179</v>
      </c>
      <c r="I10615" s="111" t="s">
        <v>167</v>
      </c>
      <c r="J10615" t="str">
        <f t="shared" si="330"/>
        <v>1554SkogMineraljordBlandingsskogImpediment</v>
      </c>
      <c r="K10615" s="111">
        <v>-1.0519587113170448</v>
      </c>
      <c r="L10615" s="111">
        <v>0.85306406685236758</v>
      </c>
      <c r="M10615" s="111">
        <v>6.3979989500968365E-2</v>
      </c>
      <c r="N10615" s="112">
        <f t="shared" si="331"/>
        <v>-0.13491465496370883</v>
      </c>
    </row>
    <row r="10616" spans="1:14" x14ac:dyDescent="0.25">
      <c r="A10616" s="111" t="s">
        <v>872</v>
      </c>
      <c r="B10616" s="111">
        <f>INDEX(kommuner!C:C,MATCH(_xlfn.NUMBERVALUE(A10616),kommuner!B:B,0))</f>
        <v>1554</v>
      </c>
      <c r="C10616" s="111" t="s">
        <v>127</v>
      </c>
      <c r="D10616" s="111" t="s">
        <v>127</v>
      </c>
      <c r="E10616" s="111" t="s">
        <v>126</v>
      </c>
      <c r="F10616" s="111" t="s">
        <v>179</v>
      </c>
      <c r="G10616" s="111" t="s">
        <v>190</v>
      </c>
      <c r="H10616" s="111" t="s">
        <v>179</v>
      </c>
      <c r="I10616" s="111" t="s">
        <v>190</v>
      </c>
      <c r="J10616" t="str">
        <f t="shared" si="330"/>
        <v>1554SkogMineraljordBlandingsskogLav</v>
      </c>
      <c r="K10616" s="111">
        <v>-1.7812179955424279</v>
      </c>
      <c r="L10616" s="111">
        <v>0.85306406685236758</v>
      </c>
      <c r="M10616" s="111">
        <v>6.3979989500968365E-2</v>
      </c>
      <c r="N10616" s="112">
        <f t="shared" si="331"/>
        <v>-0.86417393918909191</v>
      </c>
    </row>
    <row r="10617" spans="1:14" x14ac:dyDescent="0.25">
      <c r="A10617" s="111" t="s">
        <v>872</v>
      </c>
      <c r="B10617" s="111">
        <f>INDEX(kommuner!C:C,MATCH(_xlfn.NUMBERVALUE(A10617),kommuner!B:B,0))</f>
        <v>1554</v>
      </c>
      <c r="C10617" s="111" t="s">
        <v>127</v>
      </c>
      <c r="D10617" s="111" t="s">
        <v>127</v>
      </c>
      <c r="E10617" s="111" t="s">
        <v>126</v>
      </c>
      <c r="F10617" s="111" t="s">
        <v>179</v>
      </c>
      <c r="G10617" s="111" t="s">
        <v>173</v>
      </c>
      <c r="H10617" s="111" t="s">
        <v>179</v>
      </c>
      <c r="I10617" s="111" t="s">
        <v>173</v>
      </c>
      <c r="J10617" t="str">
        <f t="shared" si="330"/>
        <v>1554SkogMineraljordBlandingsskogMiddels</v>
      </c>
      <c r="K10617" s="111">
        <v>-3.4741824145851954</v>
      </c>
      <c r="L10617" s="111">
        <v>0.85306406685236758</v>
      </c>
      <c r="M10617" s="111">
        <v>6.3979989500968365E-2</v>
      </c>
      <c r="N10617" s="112">
        <f t="shared" si="331"/>
        <v>-2.5571383582318594</v>
      </c>
    </row>
    <row r="10618" spans="1:14" x14ac:dyDescent="0.25">
      <c r="A10618" s="111" t="s">
        <v>872</v>
      </c>
      <c r="B10618" s="111">
        <f>INDEX(kommuner!C:C,MATCH(_xlfn.NUMBERVALUE(A10618),kommuner!B:B,0))</f>
        <v>1554</v>
      </c>
      <c r="C10618" s="111" t="s">
        <v>127</v>
      </c>
      <c r="D10618" s="111" t="s">
        <v>127</v>
      </c>
      <c r="E10618" s="111" t="s">
        <v>126</v>
      </c>
      <c r="F10618" s="111" t="s">
        <v>179</v>
      </c>
      <c r="G10618" s="111" t="s">
        <v>186</v>
      </c>
      <c r="H10618" s="111" t="s">
        <v>179</v>
      </c>
      <c r="I10618" s="111" t="s">
        <v>186</v>
      </c>
      <c r="J10618" t="str">
        <f t="shared" si="330"/>
        <v>1554SkogMineraljordBlandingsskogSærs høy</v>
      </c>
      <c r="K10618" s="111">
        <v>-2.9395925245326562</v>
      </c>
      <c r="L10618" s="111">
        <v>0.85306406685236758</v>
      </c>
      <c r="M10618" s="111">
        <v>6.3979989500968365E-2</v>
      </c>
      <c r="N10618" s="112">
        <f t="shared" si="331"/>
        <v>-2.0225484681793202</v>
      </c>
    </row>
    <row r="10619" spans="1:14" x14ac:dyDescent="0.25">
      <c r="A10619" s="111" t="s">
        <v>872</v>
      </c>
      <c r="B10619" s="111">
        <f>INDEX(kommuner!C:C,MATCH(_xlfn.NUMBERVALUE(A10619),kommuner!B:B,0))</f>
        <v>1554</v>
      </c>
      <c r="C10619" s="111" t="s">
        <v>127</v>
      </c>
      <c r="D10619" s="111" t="s">
        <v>127</v>
      </c>
      <c r="E10619" s="111" t="s">
        <v>126</v>
      </c>
      <c r="F10619" s="111" t="s">
        <v>185</v>
      </c>
      <c r="G10619" s="111" t="s">
        <v>180</v>
      </c>
      <c r="H10619" s="111" t="s">
        <v>185</v>
      </c>
      <c r="I10619" s="111" t="s">
        <v>180</v>
      </c>
      <c r="J10619" t="str">
        <f t="shared" si="330"/>
        <v>1554SkogMineraljordLauvskogHøy</v>
      </c>
      <c r="K10619" s="111">
        <v>-3.9961118073383664</v>
      </c>
      <c r="L10619" s="111">
        <v>0.85306406685236758</v>
      </c>
      <c r="M10619" s="111">
        <v>6.3979989500968365E-2</v>
      </c>
      <c r="N10619" s="112">
        <f t="shared" si="331"/>
        <v>-3.0790677509850304</v>
      </c>
    </row>
    <row r="10620" spans="1:14" x14ac:dyDescent="0.25">
      <c r="A10620" s="111" t="s">
        <v>872</v>
      </c>
      <c r="B10620" s="111">
        <f>INDEX(kommuner!C:C,MATCH(_xlfn.NUMBERVALUE(A10620),kommuner!B:B,0))</f>
        <v>1554</v>
      </c>
      <c r="C10620" s="111" t="s">
        <v>127</v>
      </c>
      <c r="D10620" s="111" t="s">
        <v>127</v>
      </c>
      <c r="E10620" s="111" t="s">
        <v>126</v>
      </c>
      <c r="F10620" s="111" t="s">
        <v>185</v>
      </c>
      <c r="G10620" s="111" t="s">
        <v>167</v>
      </c>
      <c r="H10620" s="111" t="s">
        <v>185</v>
      </c>
      <c r="I10620" s="111" t="s">
        <v>167</v>
      </c>
      <c r="J10620" t="str">
        <f t="shared" si="330"/>
        <v>1554SkogMineraljordLauvskogImpediment</v>
      </c>
      <c r="K10620" s="111">
        <v>-1.0417316356348201</v>
      </c>
      <c r="L10620" s="111">
        <v>0.85306406685236758</v>
      </c>
      <c r="M10620" s="111">
        <v>6.3979989500968365E-2</v>
      </c>
      <c r="N10620" s="112">
        <f t="shared" si="331"/>
        <v>-0.12468757928148413</v>
      </c>
    </row>
    <row r="10621" spans="1:14" x14ac:dyDescent="0.25">
      <c r="A10621" s="111" t="s">
        <v>872</v>
      </c>
      <c r="B10621" s="111">
        <f>INDEX(kommuner!C:C,MATCH(_xlfn.NUMBERVALUE(A10621),kommuner!B:B,0))</f>
        <v>1554</v>
      </c>
      <c r="C10621" s="111" t="s">
        <v>127</v>
      </c>
      <c r="D10621" s="111" t="s">
        <v>127</v>
      </c>
      <c r="E10621" s="111" t="s">
        <v>126</v>
      </c>
      <c r="F10621" s="111" t="s">
        <v>185</v>
      </c>
      <c r="G10621" s="111" t="s">
        <v>190</v>
      </c>
      <c r="H10621" s="111" t="s">
        <v>185</v>
      </c>
      <c r="I10621" s="111" t="s">
        <v>190</v>
      </c>
      <c r="J10621" t="str">
        <f t="shared" si="330"/>
        <v>1554SkogMineraljordLauvskogLav</v>
      </c>
      <c r="K10621" s="111">
        <v>-8.9748170935426599E-2</v>
      </c>
      <c r="L10621" s="111">
        <v>0.85306406685236758</v>
      </c>
      <c r="M10621" s="111">
        <v>6.3979989500968365E-2</v>
      </c>
      <c r="N10621" s="112">
        <f t="shared" si="331"/>
        <v>0.82729588541790933</v>
      </c>
    </row>
    <row r="10622" spans="1:14" x14ac:dyDescent="0.25">
      <c r="A10622" s="111" t="s">
        <v>872</v>
      </c>
      <c r="B10622" s="111">
        <f>INDEX(kommuner!C:C,MATCH(_xlfn.NUMBERVALUE(A10622),kommuner!B:B,0))</f>
        <v>1554</v>
      </c>
      <c r="C10622" s="111" t="s">
        <v>127</v>
      </c>
      <c r="D10622" s="111" t="s">
        <v>127</v>
      </c>
      <c r="E10622" s="111" t="s">
        <v>126</v>
      </c>
      <c r="F10622" s="111" t="s">
        <v>185</v>
      </c>
      <c r="G10622" s="111" t="s">
        <v>173</v>
      </c>
      <c r="H10622" s="111" t="s">
        <v>185</v>
      </c>
      <c r="I10622" s="111" t="s">
        <v>173</v>
      </c>
      <c r="J10622" t="str">
        <f t="shared" si="330"/>
        <v>1554SkogMineraljordLauvskogMiddels</v>
      </c>
      <c r="K10622" s="111">
        <v>-2.4407766010203638</v>
      </c>
      <c r="L10622" s="111">
        <v>0.85306406685236758</v>
      </c>
      <c r="M10622" s="111">
        <v>6.3979989500968365E-2</v>
      </c>
      <c r="N10622" s="112">
        <f t="shared" si="331"/>
        <v>-1.523732544667028</v>
      </c>
    </row>
    <row r="10623" spans="1:14" x14ac:dyDescent="0.25">
      <c r="A10623" s="111" t="s">
        <v>872</v>
      </c>
      <c r="B10623" s="111">
        <f>INDEX(kommuner!C:C,MATCH(_xlfn.NUMBERVALUE(A10623),kommuner!B:B,0))</f>
        <v>1554</v>
      </c>
      <c r="C10623" s="111" t="s">
        <v>127</v>
      </c>
      <c r="D10623" s="111" t="s">
        <v>127</v>
      </c>
      <c r="E10623" s="111" t="s">
        <v>126</v>
      </c>
      <c r="F10623" s="111" t="s">
        <v>185</v>
      </c>
      <c r="G10623" s="111" t="s">
        <v>186</v>
      </c>
      <c r="H10623" s="111" t="s">
        <v>185</v>
      </c>
      <c r="I10623" s="111" t="s">
        <v>186</v>
      </c>
      <c r="J10623" t="str">
        <f t="shared" si="330"/>
        <v>1554SkogMineraljordLauvskogSærs høy</v>
      </c>
      <c r="K10623" s="111">
        <v>-3.6560473259425113</v>
      </c>
      <c r="L10623" s="111">
        <v>0.85306406685236758</v>
      </c>
      <c r="M10623" s="111">
        <v>6.3979989500968365E-2</v>
      </c>
      <c r="N10623" s="112">
        <f t="shared" si="331"/>
        <v>-2.7390032695891753</v>
      </c>
    </row>
    <row r="10624" spans="1:14" x14ac:dyDescent="0.25">
      <c r="A10624" s="111" t="s">
        <v>872</v>
      </c>
      <c r="B10624" s="111">
        <f>INDEX(kommuner!C:C,MATCH(_xlfn.NUMBERVALUE(A10624),kommuner!B:B,0))</f>
        <v>1554</v>
      </c>
      <c r="C10624" s="111" t="s">
        <v>127</v>
      </c>
      <c r="D10624" s="111" t="s">
        <v>127</v>
      </c>
      <c r="E10624" s="111" t="s">
        <v>123</v>
      </c>
      <c r="F10624" s="111" t="s">
        <v>172</v>
      </c>
      <c r="G10624" s="111" t="s">
        <v>180</v>
      </c>
      <c r="H10624" s="111" t="s">
        <v>172</v>
      </c>
      <c r="I10624" s="111" t="s">
        <v>180</v>
      </c>
      <c r="J10624" t="str">
        <f t="shared" si="330"/>
        <v>1554SkogOrganisk jordBarskogHøy</v>
      </c>
      <c r="K10624" s="111">
        <v>-2.5184559031994138</v>
      </c>
      <c r="L10624" s="111">
        <v>0.92784825435236762</v>
      </c>
      <c r="M10624" s="111">
        <v>0.46518126042825314</v>
      </c>
      <c r="N10624" s="112">
        <f t="shared" si="331"/>
        <v>-1.1254263884187932</v>
      </c>
    </row>
    <row r="10625" spans="1:14" x14ac:dyDescent="0.25">
      <c r="A10625" s="111" t="s">
        <v>872</v>
      </c>
      <c r="B10625" s="111">
        <f>INDEX(kommuner!C:C,MATCH(_xlfn.NUMBERVALUE(A10625),kommuner!B:B,0))</f>
        <v>1554</v>
      </c>
      <c r="C10625" s="111" t="s">
        <v>127</v>
      </c>
      <c r="D10625" s="111" t="s">
        <v>127</v>
      </c>
      <c r="E10625" s="111" t="s">
        <v>123</v>
      </c>
      <c r="F10625" s="111" t="s">
        <v>172</v>
      </c>
      <c r="G10625" s="111" t="s">
        <v>167</v>
      </c>
      <c r="H10625" s="111" t="s">
        <v>172</v>
      </c>
      <c r="I10625" s="111" t="s">
        <v>167</v>
      </c>
      <c r="J10625" t="str">
        <f t="shared" si="330"/>
        <v>1554SkogOrganisk jordBarskogImpediment</v>
      </c>
      <c r="K10625" s="111">
        <v>-0.17137422385314094</v>
      </c>
      <c r="L10625" s="111">
        <v>0.92784825435236762</v>
      </c>
      <c r="M10625" s="111">
        <v>0.46510463492953991</v>
      </c>
      <c r="N10625" s="112">
        <f t="shared" si="331"/>
        <v>1.2215786654287666</v>
      </c>
    </row>
    <row r="10626" spans="1:14" x14ac:dyDescent="0.25">
      <c r="A10626" s="111" t="s">
        <v>872</v>
      </c>
      <c r="B10626" s="111">
        <f>INDEX(kommuner!C:C,MATCH(_xlfn.NUMBERVALUE(A10626),kommuner!B:B,0))</f>
        <v>1554</v>
      </c>
      <c r="C10626" s="111" t="s">
        <v>127</v>
      </c>
      <c r="D10626" s="111" t="s">
        <v>127</v>
      </c>
      <c r="E10626" s="111" t="s">
        <v>123</v>
      </c>
      <c r="F10626" s="111" t="s">
        <v>172</v>
      </c>
      <c r="G10626" s="111" t="s">
        <v>190</v>
      </c>
      <c r="H10626" s="111" t="s">
        <v>172</v>
      </c>
      <c r="I10626" s="111" t="s">
        <v>190</v>
      </c>
      <c r="J10626" t="str">
        <f t="shared" si="330"/>
        <v>1554SkogOrganisk jordBarskogLav</v>
      </c>
      <c r="K10626" s="111">
        <v>-0.50666953101693391</v>
      </c>
      <c r="L10626" s="111">
        <v>0.92784825435236762</v>
      </c>
      <c r="M10626" s="111">
        <v>0.46510463492953991</v>
      </c>
      <c r="N10626" s="112">
        <f t="shared" si="331"/>
        <v>0.88628335826497362</v>
      </c>
    </row>
    <row r="10627" spans="1:14" x14ac:dyDescent="0.25">
      <c r="A10627" s="111" t="s">
        <v>872</v>
      </c>
      <c r="B10627" s="111">
        <f>INDEX(kommuner!C:C,MATCH(_xlfn.NUMBERVALUE(A10627),kommuner!B:B,0))</f>
        <v>1554</v>
      </c>
      <c r="C10627" s="111" t="s">
        <v>127</v>
      </c>
      <c r="D10627" s="111" t="s">
        <v>127</v>
      </c>
      <c r="E10627" s="111" t="s">
        <v>123</v>
      </c>
      <c r="F10627" s="111" t="s">
        <v>172</v>
      </c>
      <c r="G10627" s="111" t="s">
        <v>173</v>
      </c>
      <c r="H10627" s="111" t="s">
        <v>172</v>
      </c>
      <c r="I10627" s="111" t="s">
        <v>173</v>
      </c>
      <c r="J10627" t="str">
        <f t="shared" ref="J10627:J10690" si="332">B10627&amp;C10627&amp;E10627&amp;IF(C10627="Skog",F10627&amp;G10627,"")</f>
        <v>1554SkogOrganisk jordBarskogMiddels</v>
      </c>
      <c r="K10627" s="111">
        <v>-1.5571490961494638</v>
      </c>
      <c r="L10627" s="111">
        <v>0.92784825435236762</v>
      </c>
      <c r="M10627" s="111">
        <v>0.46518126042825314</v>
      </c>
      <c r="N10627" s="112">
        <f t="shared" ref="N10627:N10690" si="333">SUM(K10627:M10627)</f>
        <v>-0.16411958136884308</v>
      </c>
    </row>
    <row r="10628" spans="1:14" x14ac:dyDescent="0.25">
      <c r="A10628" s="111" t="s">
        <v>872</v>
      </c>
      <c r="B10628" s="111">
        <f>INDEX(kommuner!C:C,MATCH(_xlfn.NUMBERVALUE(A10628),kommuner!B:B,0))</f>
        <v>1554</v>
      </c>
      <c r="C10628" s="111" t="s">
        <v>127</v>
      </c>
      <c r="D10628" s="111" t="s">
        <v>127</v>
      </c>
      <c r="E10628" s="111" t="s">
        <v>123</v>
      </c>
      <c r="F10628" s="111" t="s">
        <v>172</v>
      </c>
      <c r="G10628" s="111" t="s">
        <v>186</v>
      </c>
      <c r="H10628" s="111" t="s">
        <v>172</v>
      </c>
      <c r="I10628" s="111" t="s">
        <v>186</v>
      </c>
      <c r="J10628" t="str">
        <f t="shared" si="332"/>
        <v>1554SkogOrganisk jordBarskogSærs høy</v>
      </c>
      <c r="K10628" s="111">
        <v>2.5548655235722699</v>
      </c>
      <c r="L10628" s="111">
        <v>0.92784825435236762</v>
      </c>
      <c r="M10628" s="111">
        <v>0.46518126042825314</v>
      </c>
      <c r="N10628" s="112">
        <f t="shared" si="333"/>
        <v>3.9478950383528906</v>
      </c>
    </row>
    <row r="10629" spans="1:14" x14ac:dyDescent="0.25">
      <c r="A10629" s="111" t="s">
        <v>872</v>
      </c>
      <c r="B10629" s="111">
        <f>INDEX(kommuner!C:C,MATCH(_xlfn.NUMBERVALUE(A10629),kommuner!B:B,0))</f>
        <v>1554</v>
      </c>
      <c r="C10629" s="111" t="s">
        <v>127</v>
      </c>
      <c r="D10629" s="111" t="s">
        <v>127</v>
      </c>
      <c r="E10629" s="111" t="s">
        <v>123</v>
      </c>
      <c r="F10629" s="111" t="s">
        <v>179</v>
      </c>
      <c r="G10629" s="111" t="s">
        <v>180</v>
      </c>
      <c r="H10629" s="111" t="s">
        <v>179</v>
      </c>
      <c r="I10629" s="111" t="s">
        <v>180</v>
      </c>
      <c r="J10629" t="str">
        <f t="shared" si="332"/>
        <v>1554SkogOrganisk jordBlandingsskogHøy</v>
      </c>
      <c r="K10629" s="111">
        <v>-5.5554344456832343</v>
      </c>
      <c r="L10629" s="111">
        <v>0.92784825435236762</v>
      </c>
      <c r="M10629" s="111">
        <v>0.46510463492953991</v>
      </c>
      <c r="N10629" s="112">
        <f t="shared" si="333"/>
        <v>-4.1624815564013264</v>
      </c>
    </row>
    <row r="10630" spans="1:14" x14ac:dyDescent="0.25">
      <c r="A10630" s="111" t="s">
        <v>872</v>
      </c>
      <c r="B10630" s="111">
        <f>INDEX(kommuner!C:C,MATCH(_xlfn.NUMBERVALUE(A10630),kommuner!B:B,0))</f>
        <v>1554</v>
      </c>
      <c r="C10630" s="111" t="s">
        <v>127</v>
      </c>
      <c r="D10630" s="111" t="s">
        <v>127</v>
      </c>
      <c r="E10630" s="111" t="s">
        <v>123</v>
      </c>
      <c r="F10630" s="111" t="s">
        <v>179</v>
      </c>
      <c r="G10630" s="111" t="s">
        <v>167</v>
      </c>
      <c r="H10630" s="111" t="s">
        <v>179</v>
      </c>
      <c r="I10630" s="111" t="s">
        <v>167</v>
      </c>
      <c r="J10630" t="str">
        <f t="shared" si="332"/>
        <v>1554SkogOrganisk jordBlandingsskogImpediment</v>
      </c>
      <c r="K10630" s="111">
        <v>-0.28586344175800005</v>
      </c>
      <c r="L10630" s="111">
        <v>0.92784825435236762</v>
      </c>
      <c r="M10630" s="111">
        <v>0.46510463492953991</v>
      </c>
      <c r="N10630" s="112">
        <f t="shared" si="333"/>
        <v>1.1070894475239075</v>
      </c>
    </row>
    <row r="10631" spans="1:14" x14ac:dyDescent="0.25">
      <c r="A10631" s="111" t="s">
        <v>872</v>
      </c>
      <c r="B10631" s="111">
        <f>INDEX(kommuner!C:C,MATCH(_xlfn.NUMBERVALUE(A10631),kommuner!B:B,0))</f>
        <v>1554</v>
      </c>
      <c r="C10631" s="111" t="s">
        <v>127</v>
      </c>
      <c r="D10631" s="111" t="s">
        <v>127</v>
      </c>
      <c r="E10631" s="111" t="s">
        <v>123</v>
      </c>
      <c r="F10631" s="111" t="s">
        <v>179</v>
      </c>
      <c r="G10631" s="111" t="s">
        <v>190</v>
      </c>
      <c r="H10631" s="111" t="s">
        <v>179</v>
      </c>
      <c r="I10631" s="111" t="s">
        <v>190</v>
      </c>
      <c r="J10631" t="str">
        <f t="shared" si="332"/>
        <v>1554SkogOrganisk jordBlandingsskogLav</v>
      </c>
      <c r="K10631" s="111">
        <v>-1.2347339377887629</v>
      </c>
      <c r="L10631" s="111">
        <v>0.92784825435236762</v>
      </c>
      <c r="M10631" s="111">
        <v>0.46510463492953991</v>
      </c>
      <c r="N10631" s="112">
        <f t="shared" si="333"/>
        <v>0.15821895149314458</v>
      </c>
    </row>
    <row r="10632" spans="1:14" x14ac:dyDescent="0.25">
      <c r="A10632" s="111" t="s">
        <v>872</v>
      </c>
      <c r="B10632" s="111">
        <f>INDEX(kommuner!C:C,MATCH(_xlfn.NUMBERVALUE(A10632),kommuner!B:B,0))</f>
        <v>1554</v>
      </c>
      <c r="C10632" s="111" t="s">
        <v>127</v>
      </c>
      <c r="D10632" s="111" t="s">
        <v>127</v>
      </c>
      <c r="E10632" s="111" t="s">
        <v>123</v>
      </c>
      <c r="F10632" s="111" t="s">
        <v>179</v>
      </c>
      <c r="G10632" s="111" t="s">
        <v>173</v>
      </c>
      <c r="H10632" s="111" t="s">
        <v>179</v>
      </c>
      <c r="I10632" s="111" t="s">
        <v>173</v>
      </c>
      <c r="J10632" t="str">
        <f t="shared" si="332"/>
        <v>1554SkogOrganisk jordBlandingsskogMiddels</v>
      </c>
      <c r="K10632" s="111">
        <v>-2.4239591752717748</v>
      </c>
      <c r="L10632" s="111">
        <v>0.92784825435236762</v>
      </c>
      <c r="M10632" s="111">
        <v>0.46510463492953991</v>
      </c>
      <c r="N10632" s="112">
        <f t="shared" si="333"/>
        <v>-1.0310062859898674</v>
      </c>
    </row>
    <row r="10633" spans="1:14" x14ac:dyDescent="0.25">
      <c r="A10633" s="111" t="s">
        <v>872</v>
      </c>
      <c r="B10633" s="111">
        <f>INDEX(kommuner!C:C,MATCH(_xlfn.NUMBERVALUE(A10633),kommuner!B:B,0))</f>
        <v>1554</v>
      </c>
      <c r="C10633" s="111" t="s">
        <v>127</v>
      </c>
      <c r="D10633" s="111" t="s">
        <v>127</v>
      </c>
      <c r="E10633" s="111" t="s">
        <v>123</v>
      </c>
      <c r="F10633" s="111" t="s">
        <v>179</v>
      </c>
      <c r="G10633" s="111" t="s">
        <v>186</v>
      </c>
      <c r="H10633" s="111" t="s">
        <v>179</v>
      </c>
      <c r="I10633" s="111" t="s">
        <v>186</v>
      </c>
      <c r="J10633" t="str">
        <f t="shared" si="332"/>
        <v>1554SkogOrganisk jordBlandingsskogSærs høy</v>
      </c>
      <c r="K10633" s="111">
        <v>-1.5726115302258048</v>
      </c>
      <c r="L10633" s="111">
        <v>0.92784825435236762</v>
      </c>
      <c r="M10633" s="111">
        <v>0.46510463492953991</v>
      </c>
      <c r="N10633" s="112">
        <f t="shared" si="333"/>
        <v>-0.17965864094389727</v>
      </c>
    </row>
    <row r="10634" spans="1:14" x14ac:dyDescent="0.25">
      <c r="A10634" s="111" t="s">
        <v>872</v>
      </c>
      <c r="B10634" s="111">
        <f>INDEX(kommuner!C:C,MATCH(_xlfn.NUMBERVALUE(A10634),kommuner!B:B,0))</f>
        <v>1554</v>
      </c>
      <c r="C10634" s="111" t="s">
        <v>127</v>
      </c>
      <c r="D10634" s="111" t="s">
        <v>127</v>
      </c>
      <c r="E10634" s="111" t="s">
        <v>123</v>
      </c>
      <c r="F10634" s="111" t="s">
        <v>185</v>
      </c>
      <c r="G10634" s="111" t="s">
        <v>180</v>
      </c>
      <c r="H10634" s="111" t="s">
        <v>185</v>
      </c>
      <c r="I10634" s="111" t="s">
        <v>180</v>
      </c>
      <c r="J10634" t="str">
        <f t="shared" si="332"/>
        <v>1554SkogOrganisk jordLauvskogHøy</v>
      </c>
      <c r="K10634" s="111">
        <v>-1.9913688882377358</v>
      </c>
      <c r="L10634" s="111">
        <v>0.92784825435236762</v>
      </c>
      <c r="M10634" s="111">
        <v>0.46510463492953991</v>
      </c>
      <c r="N10634" s="112">
        <f t="shared" si="333"/>
        <v>-0.59841599895582831</v>
      </c>
    </row>
    <row r="10635" spans="1:14" x14ac:dyDescent="0.25">
      <c r="A10635" s="111" t="s">
        <v>872</v>
      </c>
      <c r="B10635" s="111">
        <f>INDEX(kommuner!C:C,MATCH(_xlfn.NUMBERVALUE(A10635),kommuner!B:B,0))</f>
        <v>1554</v>
      </c>
      <c r="C10635" s="111" t="s">
        <v>127</v>
      </c>
      <c r="D10635" s="111" t="s">
        <v>127</v>
      </c>
      <c r="E10635" s="111" t="s">
        <v>123</v>
      </c>
      <c r="F10635" s="111" t="s">
        <v>185</v>
      </c>
      <c r="G10635" s="111" t="s">
        <v>167</v>
      </c>
      <c r="H10635" s="111" t="s">
        <v>185</v>
      </c>
      <c r="I10635" s="111" t="s">
        <v>167</v>
      </c>
      <c r="J10635" t="str">
        <f t="shared" si="332"/>
        <v>1554SkogOrganisk jordLauvskogImpediment</v>
      </c>
      <c r="K10635" s="111">
        <v>0.35000626494250675</v>
      </c>
      <c r="L10635" s="111">
        <v>0.92784825435236762</v>
      </c>
      <c r="M10635" s="111">
        <v>0.46510463492953991</v>
      </c>
      <c r="N10635" s="112">
        <f t="shared" si="333"/>
        <v>1.7429591542244141</v>
      </c>
    </row>
    <row r="10636" spans="1:14" x14ac:dyDescent="0.25">
      <c r="A10636" s="111" t="s">
        <v>872</v>
      </c>
      <c r="B10636" s="111">
        <f>INDEX(kommuner!C:C,MATCH(_xlfn.NUMBERVALUE(A10636),kommuner!B:B,0))</f>
        <v>1554</v>
      </c>
      <c r="C10636" s="111" t="s">
        <v>127</v>
      </c>
      <c r="D10636" s="111" t="s">
        <v>127</v>
      </c>
      <c r="E10636" s="111" t="s">
        <v>123</v>
      </c>
      <c r="F10636" s="111" t="s">
        <v>185</v>
      </c>
      <c r="G10636" s="111" t="s">
        <v>190</v>
      </c>
      <c r="H10636" s="111" t="s">
        <v>185</v>
      </c>
      <c r="I10636" s="111" t="s">
        <v>190</v>
      </c>
      <c r="J10636" t="str">
        <f t="shared" si="332"/>
        <v>1554SkogOrganisk jordLauvskogLav</v>
      </c>
      <c r="K10636" s="111">
        <v>1.1144075558526714</v>
      </c>
      <c r="L10636" s="111">
        <v>0.92784825435236762</v>
      </c>
      <c r="M10636" s="111">
        <v>0.46510463492953991</v>
      </c>
      <c r="N10636" s="112">
        <f t="shared" si="333"/>
        <v>2.5073604451345788</v>
      </c>
    </row>
    <row r="10637" spans="1:14" x14ac:dyDescent="0.25">
      <c r="A10637" s="111" t="s">
        <v>872</v>
      </c>
      <c r="B10637" s="111">
        <f>INDEX(kommuner!C:C,MATCH(_xlfn.NUMBERVALUE(A10637),kommuner!B:B,0))</f>
        <v>1554</v>
      </c>
      <c r="C10637" s="111" t="s">
        <v>127</v>
      </c>
      <c r="D10637" s="111" t="s">
        <v>127</v>
      </c>
      <c r="E10637" s="111" t="s">
        <v>123</v>
      </c>
      <c r="F10637" s="111" t="s">
        <v>185</v>
      </c>
      <c r="G10637" s="111" t="s">
        <v>173</v>
      </c>
      <c r="H10637" s="111" t="s">
        <v>185</v>
      </c>
      <c r="I10637" s="111" t="s">
        <v>173</v>
      </c>
      <c r="J10637" t="str">
        <f t="shared" si="332"/>
        <v>1554SkogOrganisk jordLauvskogMiddels</v>
      </c>
      <c r="K10637" s="111">
        <v>-0.62664468270982987</v>
      </c>
      <c r="L10637" s="111">
        <v>0.92784825435236762</v>
      </c>
      <c r="M10637" s="111">
        <v>0.46510463492953991</v>
      </c>
      <c r="N10637" s="112">
        <f t="shared" si="333"/>
        <v>0.76630820657207765</v>
      </c>
    </row>
    <row r="10638" spans="1:14" x14ac:dyDescent="0.25">
      <c r="A10638" s="111" t="s">
        <v>872</v>
      </c>
      <c r="B10638" s="111">
        <f>INDEX(kommuner!C:C,MATCH(_xlfn.NUMBERVALUE(A10638),kommuner!B:B,0))</f>
        <v>1554</v>
      </c>
      <c r="C10638" s="111" t="s">
        <v>127</v>
      </c>
      <c r="D10638" s="111" t="s">
        <v>127</v>
      </c>
      <c r="E10638" s="111" t="s">
        <v>123</v>
      </c>
      <c r="F10638" s="111" t="s">
        <v>185</v>
      </c>
      <c r="G10638" s="111" t="s">
        <v>186</v>
      </c>
      <c r="H10638" s="111" t="s">
        <v>185</v>
      </c>
      <c r="I10638" s="111" t="s">
        <v>186</v>
      </c>
      <c r="J10638" t="str">
        <f t="shared" si="332"/>
        <v>1554SkogOrganisk jordLauvskogSærs høy</v>
      </c>
      <c r="K10638" s="111">
        <v>-1.8997279926091779</v>
      </c>
      <c r="L10638" s="111">
        <v>0.92784825435236762</v>
      </c>
      <c r="M10638" s="111">
        <v>0.46510463492953991</v>
      </c>
      <c r="N10638" s="112">
        <f t="shared" si="333"/>
        <v>-0.50677510332727038</v>
      </c>
    </row>
    <row r="10639" spans="1:14" x14ac:dyDescent="0.25">
      <c r="A10639" s="111" t="s">
        <v>872</v>
      </c>
      <c r="B10639" s="111">
        <f>INDEX(kommuner!C:C,MATCH(_xlfn.NUMBERVALUE(A10639),kommuner!B:B,0))</f>
        <v>1554</v>
      </c>
      <c r="C10639" s="111" t="s">
        <v>83</v>
      </c>
      <c r="D10639" s="111" t="s">
        <v>83</v>
      </c>
      <c r="E10639" s="111" t="s">
        <v>126</v>
      </c>
      <c r="F10639" s="111" t="s">
        <v>139</v>
      </c>
      <c r="G10639" s="111" t="s">
        <v>139</v>
      </c>
      <c r="H10639" s="111" t="s">
        <v>139</v>
      </c>
      <c r="I10639" s="111" t="s">
        <v>139</v>
      </c>
      <c r="J10639" t="str">
        <f t="shared" si="332"/>
        <v>1554Utbygd arealMineraljord</v>
      </c>
      <c r="K10639" s="111">
        <v>-0.30524336409547759</v>
      </c>
      <c r="L10639" s="111">
        <v>0</v>
      </c>
      <c r="M10639" s="111">
        <v>1.303047089454229E-2</v>
      </c>
      <c r="N10639" s="112">
        <f t="shared" si="333"/>
        <v>-0.2922128932009353</v>
      </c>
    </row>
    <row r="10640" spans="1:14" x14ac:dyDescent="0.25">
      <c r="A10640" s="111" t="s">
        <v>872</v>
      </c>
      <c r="B10640" s="111">
        <f>INDEX(kommuner!C:C,MATCH(_xlfn.NUMBERVALUE(A10640),kommuner!B:B,0))</f>
        <v>1554</v>
      </c>
      <c r="C10640" s="111" t="s">
        <v>83</v>
      </c>
      <c r="D10640" s="111" t="s">
        <v>83</v>
      </c>
      <c r="E10640" s="111" t="s">
        <v>123</v>
      </c>
      <c r="F10640" s="111" t="s">
        <v>139</v>
      </c>
      <c r="G10640" s="111" t="s">
        <v>139</v>
      </c>
      <c r="H10640" s="111" t="s">
        <v>139</v>
      </c>
      <c r="I10640" s="111" t="s">
        <v>139</v>
      </c>
      <c r="J10640" t="str">
        <f t="shared" si="332"/>
        <v>1554Utbygd arealOrganisk jord</v>
      </c>
      <c r="K10640" s="111">
        <v>29.011421395201612</v>
      </c>
      <c r="L10640" s="111">
        <v>0</v>
      </c>
      <c r="M10640" s="111">
        <v>1.303047089454229E-2</v>
      </c>
      <c r="N10640" s="112">
        <f t="shared" si="333"/>
        <v>29.024451866096154</v>
      </c>
    </row>
    <row r="10641" spans="1:14" x14ac:dyDescent="0.25">
      <c r="A10641" s="111" t="s">
        <v>872</v>
      </c>
      <c r="B10641" s="111">
        <f>INDEX(kommuner!C:C,MATCH(_xlfn.NUMBERVALUE(A10641),kommuner!B:B,0))</f>
        <v>1554</v>
      </c>
      <c r="C10641" s="111" t="s">
        <v>181</v>
      </c>
      <c r="D10641" s="111" t="s">
        <v>181</v>
      </c>
      <c r="E10641" s="111" t="s">
        <v>123</v>
      </c>
      <c r="F10641" s="111" t="s">
        <v>139</v>
      </c>
      <c r="G10641" s="111" t="s">
        <v>139</v>
      </c>
      <c r="H10641" s="111" t="s">
        <v>139</v>
      </c>
      <c r="I10641" s="111" t="s">
        <v>139</v>
      </c>
      <c r="J10641" t="str">
        <f t="shared" si="332"/>
        <v>1554Vann og myrOrganisk jord</v>
      </c>
      <c r="K10641" s="111">
        <v>-0.29766799726667431</v>
      </c>
      <c r="L10641" s="111">
        <v>0</v>
      </c>
      <c r="M10641" s="111">
        <v>0</v>
      </c>
      <c r="N10641" s="112">
        <f t="shared" si="333"/>
        <v>-0.29766799726667431</v>
      </c>
    </row>
    <row r="10642" spans="1:14" x14ac:dyDescent="0.25">
      <c r="A10642" s="111" t="s">
        <v>873</v>
      </c>
      <c r="B10642" s="111">
        <f>INDEX(kommuner!C:C,MATCH(_xlfn.NUMBERVALUE(A10642),kommuner!B:B,0))</f>
        <v>1557</v>
      </c>
      <c r="C10642" s="111" t="s">
        <v>82</v>
      </c>
      <c r="D10642" s="111" t="s">
        <v>82</v>
      </c>
      <c r="E10642" s="111" t="s">
        <v>126</v>
      </c>
      <c r="F10642" s="111" t="s">
        <v>139</v>
      </c>
      <c r="G10642" s="111" t="s">
        <v>139</v>
      </c>
      <c r="H10642" s="111" t="s">
        <v>139</v>
      </c>
      <c r="I10642" s="111" t="s">
        <v>139</v>
      </c>
      <c r="J10642" t="str">
        <f t="shared" si="332"/>
        <v>1557Annen utmarkMineraljord</v>
      </c>
      <c r="K10642" s="111">
        <v>-7.1122377479755403E-2</v>
      </c>
      <c r="L10642" s="111">
        <v>0</v>
      </c>
      <c r="M10642" s="111">
        <v>0</v>
      </c>
      <c r="N10642" s="112">
        <f t="shared" si="333"/>
        <v>-7.1122377479755403E-2</v>
      </c>
    </row>
    <row r="10643" spans="1:14" x14ac:dyDescent="0.25">
      <c r="A10643" s="111" t="s">
        <v>873</v>
      </c>
      <c r="B10643" s="111">
        <f>INDEX(kommuner!C:C,MATCH(_xlfn.NUMBERVALUE(A10643),kommuner!B:B,0))</f>
        <v>1557</v>
      </c>
      <c r="C10643" s="111" t="s">
        <v>121</v>
      </c>
      <c r="D10643" s="111" t="s">
        <v>121</v>
      </c>
      <c r="E10643" s="111" t="s">
        <v>126</v>
      </c>
      <c r="F10643" s="111" t="s">
        <v>139</v>
      </c>
      <c r="G10643" s="111" t="s">
        <v>139</v>
      </c>
      <c r="H10643" s="111" t="s">
        <v>139</v>
      </c>
      <c r="I10643" s="111" t="s">
        <v>139</v>
      </c>
      <c r="J10643" t="str">
        <f t="shared" si="332"/>
        <v>1557BeiteMineraljord</v>
      </c>
      <c r="K10643" s="111">
        <v>-0.96338340838695502</v>
      </c>
      <c r="L10643" s="111">
        <v>0</v>
      </c>
      <c r="M10643" s="111">
        <v>1.2448711246839999E-7</v>
      </c>
      <c r="N10643" s="112">
        <f t="shared" si="333"/>
        <v>-0.96338328389984251</v>
      </c>
    </row>
    <row r="10644" spans="1:14" x14ac:dyDescent="0.25">
      <c r="A10644" s="111" t="s">
        <v>873</v>
      </c>
      <c r="B10644" s="111">
        <f>INDEX(kommuner!C:C,MATCH(_xlfn.NUMBERVALUE(A10644),kommuner!B:B,0))</f>
        <v>1557</v>
      </c>
      <c r="C10644" s="111" t="s">
        <v>121</v>
      </c>
      <c r="D10644" s="111" t="s">
        <v>121</v>
      </c>
      <c r="E10644" s="111" t="s">
        <v>123</v>
      </c>
      <c r="F10644" s="111" t="s">
        <v>139</v>
      </c>
      <c r="G10644" s="111" t="s">
        <v>139</v>
      </c>
      <c r="H10644" s="111" t="s">
        <v>139</v>
      </c>
      <c r="I10644" s="111" t="s">
        <v>139</v>
      </c>
      <c r="J10644" t="str">
        <f t="shared" si="332"/>
        <v>1557BeiteOrganisk jord</v>
      </c>
      <c r="K10644" s="111">
        <v>12.077525935985037</v>
      </c>
      <c r="L10644" s="111">
        <v>1.6412500000000001</v>
      </c>
      <c r="M10644" s="111">
        <v>0</v>
      </c>
      <c r="N10644" s="112">
        <f t="shared" si="333"/>
        <v>13.718775935985036</v>
      </c>
    </row>
    <row r="10645" spans="1:14" x14ac:dyDescent="0.25">
      <c r="A10645" s="111" t="s">
        <v>873</v>
      </c>
      <c r="B10645" s="111">
        <f>INDEX(kommuner!C:C,MATCH(_xlfn.NUMBERVALUE(A10645),kommuner!B:B,0))</f>
        <v>1557</v>
      </c>
      <c r="C10645" s="111" t="s">
        <v>84</v>
      </c>
      <c r="D10645" s="111" t="s">
        <v>84</v>
      </c>
      <c r="E10645" s="111" t="s">
        <v>126</v>
      </c>
      <c r="F10645" s="111" t="s">
        <v>139</v>
      </c>
      <c r="G10645" s="111" t="s">
        <v>139</v>
      </c>
      <c r="H10645" s="111" t="s">
        <v>139</v>
      </c>
      <c r="I10645" s="111" t="s">
        <v>139</v>
      </c>
      <c r="J10645" t="str">
        <f t="shared" si="332"/>
        <v>1557Dyrket markMineraljord</v>
      </c>
      <c r="K10645" s="111">
        <v>-0.19151115197201224</v>
      </c>
      <c r="L10645" s="111">
        <v>0</v>
      </c>
      <c r="M10645" s="111">
        <v>0</v>
      </c>
      <c r="N10645" s="112">
        <f t="shared" si="333"/>
        <v>-0.19151115197201224</v>
      </c>
    </row>
    <row r="10646" spans="1:14" x14ac:dyDescent="0.25">
      <c r="A10646" s="111" t="s">
        <v>873</v>
      </c>
      <c r="B10646" s="111">
        <f>INDEX(kommuner!C:C,MATCH(_xlfn.NUMBERVALUE(A10646),kommuner!B:B,0))</f>
        <v>1557</v>
      </c>
      <c r="C10646" s="111" t="s">
        <v>84</v>
      </c>
      <c r="D10646" s="111" t="s">
        <v>84</v>
      </c>
      <c r="E10646" s="111" t="s">
        <v>123</v>
      </c>
      <c r="F10646" s="111" t="s">
        <v>139</v>
      </c>
      <c r="G10646" s="111" t="s">
        <v>139</v>
      </c>
      <c r="H10646" s="111" t="s">
        <v>139</v>
      </c>
      <c r="I10646" s="111" t="s">
        <v>139</v>
      </c>
      <c r="J10646" t="str">
        <f t="shared" si="332"/>
        <v>1557Dyrket markOrganisk jord</v>
      </c>
      <c r="K10646" s="111">
        <v>28.726149366675592</v>
      </c>
      <c r="L10646" s="111">
        <v>1.45625</v>
      </c>
      <c r="M10646" s="111">
        <v>0</v>
      </c>
      <c r="N10646" s="112">
        <f t="shared" si="333"/>
        <v>30.182399366675593</v>
      </c>
    </row>
    <row r="10647" spans="1:14" x14ac:dyDescent="0.25">
      <c r="A10647" s="111" t="s">
        <v>873</v>
      </c>
      <c r="B10647" s="111">
        <f>INDEX(kommuner!C:C,MATCH(_xlfn.NUMBERVALUE(A10647),kommuner!B:B,0))</f>
        <v>1557</v>
      </c>
      <c r="C10647" s="111" t="s">
        <v>127</v>
      </c>
      <c r="D10647" s="111" t="s">
        <v>127</v>
      </c>
      <c r="E10647" s="111" t="s">
        <v>126</v>
      </c>
      <c r="F10647" s="111" t="s">
        <v>172</v>
      </c>
      <c r="G10647" s="111" t="s">
        <v>180</v>
      </c>
      <c r="H10647" s="111" t="s">
        <v>172</v>
      </c>
      <c r="I10647" s="111" t="s">
        <v>180</v>
      </c>
      <c r="J10647" t="str">
        <f t="shared" si="332"/>
        <v>1557SkogMineraljordBarskogHøy</v>
      </c>
      <c r="K10647" s="111">
        <v>-6.422849649670499</v>
      </c>
      <c r="L10647" s="111">
        <v>0.85306406685236758</v>
      </c>
      <c r="M10647" s="111">
        <v>6.4056614999681585E-2</v>
      </c>
      <c r="N10647" s="112">
        <f t="shared" si="333"/>
        <v>-5.5057289678184498</v>
      </c>
    </row>
    <row r="10648" spans="1:14" x14ac:dyDescent="0.25">
      <c r="A10648" s="111" t="s">
        <v>873</v>
      </c>
      <c r="B10648" s="111">
        <f>INDEX(kommuner!C:C,MATCH(_xlfn.NUMBERVALUE(A10648),kommuner!B:B,0))</f>
        <v>1557</v>
      </c>
      <c r="C10648" s="111" t="s">
        <v>127</v>
      </c>
      <c r="D10648" s="111" t="s">
        <v>127</v>
      </c>
      <c r="E10648" s="111" t="s">
        <v>126</v>
      </c>
      <c r="F10648" s="111" t="s">
        <v>172</v>
      </c>
      <c r="G10648" s="111" t="s">
        <v>167</v>
      </c>
      <c r="H10648" s="111" t="s">
        <v>172</v>
      </c>
      <c r="I10648" s="111" t="s">
        <v>167</v>
      </c>
      <c r="J10648" t="str">
        <f t="shared" si="332"/>
        <v>1557SkogMineraljordBarskogImpediment</v>
      </c>
      <c r="K10648" s="111">
        <v>-0.94873102042732593</v>
      </c>
      <c r="L10648" s="111">
        <v>0.85306406685236758</v>
      </c>
      <c r="M10648" s="111">
        <v>6.3979989500968365E-2</v>
      </c>
      <c r="N10648" s="112">
        <f t="shared" si="333"/>
        <v>-3.1686964073989993E-2</v>
      </c>
    </row>
    <row r="10649" spans="1:14" x14ac:dyDescent="0.25">
      <c r="A10649" s="111" t="s">
        <v>873</v>
      </c>
      <c r="B10649" s="111">
        <f>INDEX(kommuner!C:C,MATCH(_xlfn.NUMBERVALUE(A10649),kommuner!B:B,0))</f>
        <v>1557</v>
      </c>
      <c r="C10649" s="111" t="s">
        <v>127</v>
      </c>
      <c r="D10649" s="111" t="s">
        <v>127</v>
      </c>
      <c r="E10649" s="111" t="s">
        <v>126</v>
      </c>
      <c r="F10649" s="111" t="s">
        <v>172</v>
      </c>
      <c r="G10649" s="111" t="s">
        <v>190</v>
      </c>
      <c r="H10649" s="111" t="s">
        <v>172</v>
      </c>
      <c r="I10649" s="111" t="s">
        <v>190</v>
      </c>
      <c r="J10649" t="str">
        <f t="shared" si="332"/>
        <v>1557SkogMineraljordBarskogLav</v>
      </c>
      <c r="K10649" s="111">
        <v>-0.862084627791601</v>
      </c>
      <c r="L10649" s="111">
        <v>0.85306406685236758</v>
      </c>
      <c r="M10649" s="111">
        <v>6.3979989500968365E-2</v>
      </c>
      <c r="N10649" s="112">
        <f t="shared" si="333"/>
        <v>5.4959428561734941E-2</v>
      </c>
    </row>
    <row r="10650" spans="1:14" x14ac:dyDescent="0.25">
      <c r="A10650" s="111" t="s">
        <v>873</v>
      </c>
      <c r="B10650" s="111">
        <f>INDEX(kommuner!C:C,MATCH(_xlfn.NUMBERVALUE(A10650),kommuner!B:B,0))</f>
        <v>1557</v>
      </c>
      <c r="C10650" s="111" t="s">
        <v>127</v>
      </c>
      <c r="D10650" s="111" t="s">
        <v>127</v>
      </c>
      <c r="E10650" s="111" t="s">
        <v>126</v>
      </c>
      <c r="F10650" s="111" t="s">
        <v>172</v>
      </c>
      <c r="G10650" s="111" t="s">
        <v>173</v>
      </c>
      <c r="H10650" s="111" t="s">
        <v>172</v>
      </c>
      <c r="I10650" s="111" t="s">
        <v>173</v>
      </c>
      <c r="J10650" t="str">
        <f t="shared" si="332"/>
        <v>1557SkogMineraljordBarskogMiddels</v>
      </c>
      <c r="K10650" s="111">
        <v>-3.6406993276041288</v>
      </c>
      <c r="L10650" s="111">
        <v>0.85306406685236758</v>
      </c>
      <c r="M10650" s="111">
        <v>6.4056614999681585E-2</v>
      </c>
      <c r="N10650" s="112">
        <f t="shared" si="333"/>
        <v>-2.7235786457520796</v>
      </c>
    </row>
    <row r="10651" spans="1:14" x14ac:dyDescent="0.25">
      <c r="A10651" s="111" t="s">
        <v>873</v>
      </c>
      <c r="B10651" s="111">
        <f>INDEX(kommuner!C:C,MATCH(_xlfn.NUMBERVALUE(A10651),kommuner!B:B,0))</f>
        <v>1557</v>
      </c>
      <c r="C10651" s="111" t="s">
        <v>127</v>
      </c>
      <c r="D10651" s="111" t="s">
        <v>127</v>
      </c>
      <c r="E10651" s="111" t="s">
        <v>126</v>
      </c>
      <c r="F10651" s="111" t="s">
        <v>172</v>
      </c>
      <c r="G10651" s="111" t="s">
        <v>186</v>
      </c>
      <c r="H10651" s="111" t="s">
        <v>172</v>
      </c>
      <c r="I10651" s="111" t="s">
        <v>186</v>
      </c>
      <c r="J10651" t="str">
        <f t="shared" si="332"/>
        <v>1557SkogMineraljordBarskogSærs høy</v>
      </c>
      <c r="K10651" s="111">
        <v>0.12072674540874306</v>
      </c>
      <c r="L10651" s="111">
        <v>0.85306406685236758</v>
      </c>
      <c r="M10651" s="111">
        <v>6.4056614999681585E-2</v>
      </c>
      <c r="N10651" s="112">
        <f t="shared" si="333"/>
        <v>1.0378474272607923</v>
      </c>
    </row>
    <row r="10652" spans="1:14" x14ac:dyDescent="0.25">
      <c r="A10652" s="111" t="s">
        <v>873</v>
      </c>
      <c r="B10652" s="111">
        <f>INDEX(kommuner!C:C,MATCH(_xlfn.NUMBERVALUE(A10652),kommuner!B:B,0))</f>
        <v>1557</v>
      </c>
      <c r="C10652" s="111" t="s">
        <v>127</v>
      </c>
      <c r="D10652" s="111" t="s">
        <v>127</v>
      </c>
      <c r="E10652" s="111" t="s">
        <v>126</v>
      </c>
      <c r="F10652" s="111" t="s">
        <v>179</v>
      </c>
      <c r="G10652" s="111" t="s">
        <v>180</v>
      </c>
      <c r="H10652" s="111" t="s">
        <v>179</v>
      </c>
      <c r="I10652" s="111" t="s">
        <v>180</v>
      </c>
      <c r="J10652" t="str">
        <f t="shared" si="332"/>
        <v>1557SkogMineraljordBlandingsskogHøy</v>
      </c>
      <c r="K10652" s="111">
        <v>-7.1939050909469406</v>
      </c>
      <c r="L10652" s="111">
        <v>0.85306406685236758</v>
      </c>
      <c r="M10652" s="111">
        <v>6.3979989500968365E-2</v>
      </c>
      <c r="N10652" s="112">
        <f t="shared" si="333"/>
        <v>-6.2768610345936047</v>
      </c>
    </row>
    <row r="10653" spans="1:14" x14ac:dyDescent="0.25">
      <c r="A10653" s="111" t="s">
        <v>873</v>
      </c>
      <c r="B10653" s="111">
        <f>INDEX(kommuner!C:C,MATCH(_xlfn.NUMBERVALUE(A10653),kommuner!B:B,0))</f>
        <v>1557</v>
      </c>
      <c r="C10653" s="111" t="s">
        <v>127</v>
      </c>
      <c r="D10653" s="111" t="s">
        <v>127</v>
      </c>
      <c r="E10653" s="111" t="s">
        <v>126</v>
      </c>
      <c r="F10653" s="111" t="s">
        <v>179</v>
      </c>
      <c r="G10653" s="111" t="s">
        <v>167</v>
      </c>
      <c r="H10653" s="111" t="s">
        <v>179</v>
      </c>
      <c r="I10653" s="111" t="s">
        <v>167</v>
      </c>
      <c r="J10653" t="str">
        <f t="shared" si="332"/>
        <v>1557SkogMineraljordBlandingsskogImpediment</v>
      </c>
      <c r="K10653" s="111">
        <v>-1.0519587113170448</v>
      </c>
      <c r="L10653" s="111">
        <v>0.85306406685236758</v>
      </c>
      <c r="M10653" s="111">
        <v>6.3979989500968365E-2</v>
      </c>
      <c r="N10653" s="112">
        <f t="shared" si="333"/>
        <v>-0.13491465496370883</v>
      </c>
    </row>
    <row r="10654" spans="1:14" x14ac:dyDescent="0.25">
      <c r="A10654" s="111" t="s">
        <v>873</v>
      </c>
      <c r="B10654" s="111">
        <f>INDEX(kommuner!C:C,MATCH(_xlfn.NUMBERVALUE(A10654),kommuner!B:B,0))</f>
        <v>1557</v>
      </c>
      <c r="C10654" s="111" t="s">
        <v>127</v>
      </c>
      <c r="D10654" s="111" t="s">
        <v>127</v>
      </c>
      <c r="E10654" s="111" t="s">
        <v>126</v>
      </c>
      <c r="F10654" s="111" t="s">
        <v>179</v>
      </c>
      <c r="G10654" s="111" t="s">
        <v>190</v>
      </c>
      <c r="H10654" s="111" t="s">
        <v>179</v>
      </c>
      <c r="I10654" s="111" t="s">
        <v>190</v>
      </c>
      <c r="J10654" t="str">
        <f t="shared" si="332"/>
        <v>1557SkogMineraljordBlandingsskogLav</v>
      </c>
      <c r="K10654" s="111">
        <v>-1.7812179955424279</v>
      </c>
      <c r="L10654" s="111">
        <v>0.85306406685236758</v>
      </c>
      <c r="M10654" s="111">
        <v>6.3979989500968365E-2</v>
      </c>
      <c r="N10654" s="112">
        <f t="shared" si="333"/>
        <v>-0.86417393918909191</v>
      </c>
    </row>
    <row r="10655" spans="1:14" x14ac:dyDescent="0.25">
      <c r="A10655" s="111" t="s">
        <v>873</v>
      </c>
      <c r="B10655" s="111">
        <f>INDEX(kommuner!C:C,MATCH(_xlfn.NUMBERVALUE(A10655),kommuner!B:B,0))</f>
        <v>1557</v>
      </c>
      <c r="C10655" s="111" t="s">
        <v>127</v>
      </c>
      <c r="D10655" s="111" t="s">
        <v>127</v>
      </c>
      <c r="E10655" s="111" t="s">
        <v>126</v>
      </c>
      <c r="F10655" s="111" t="s">
        <v>179</v>
      </c>
      <c r="G10655" s="111" t="s">
        <v>173</v>
      </c>
      <c r="H10655" s="111" t="s">
        <v>179</v>
      </c>
      <c r="I10655" s="111" t="s">
        <v>173</v>
      </c>
      <c r="J10655" t="str">
        <f t="shared" si="332"/>
        <v>1557SkogMineraljordBlandingsskogMiddels</v>
      </c>
      <c r="K10655" s="111">
        <v>-3.4741824145851954</v>
      </c>
      <c r="L10655" s="111">
        <v>0.85306406685236758</v>
      </c>
      <c r="M10655" s="111">
        <v>6.3979989500968365E-2</v>
      </c>
      <c r="N10655" s="112">
        <f t="shared" si="333"/>
        <v>-2.5571383582318594</v>
      </c>
    </row>
    <row r="10656" spans="1:14" x14ac:dyDescent="0.25">
      <c r="A10656" s="111" t="s">
        <v>873</v>
      </c>
      <c r="B10656" s="111">
        <f>INDEX(kommuner!C:C,MATCH(_xlfn.NUMBERVALUE(A10656),kommuner!B:B,0))</f>
        <v>1557</v>
      </c>
      <c r="C10656" s="111" t="s">
        <v>127</v>
      </c>
      <c r="D10656" s="111" t="s">
        <v>127</v>
      </c>
      <c r="E10656" s="111" t="s">
        <v>126</v>
      </c>
      <c r="F10656" s="111" t="s">
        <v>179</v>
      </c>
      <c r="G10656" s="111" t="s">
        <v>186</v>
      </c>
      <c r="H10656" s="111" t="s">
        <v>179</v>
      </c>
      <c r="I10656" s="111" t="s">
        <v>186</v>
      </c>
      <c r="J10656" t="str">
        <f t="shared" si="332"/>
        <v>1557SkogMineraljordBlandingsskogSærs høy</v>
      </c>
      <c r="K10656" s="111">
        <v>-2.9395925245326562</v>
      </c>
      <c r="L10656" s="111">
        <v>0.85306406685236758</v>
      </c>
      <c r="M10656" s="111">
        <v>6.3979989500968365E-2</v>
      </c>
      <c r="N10656" s="112">
        <f t="shared" si="333"/>
        <v>-2.0225484681793202</v>
      </c>
    </row>
    <row r="10657" spans="1:14" x14ac:dyDescent="0.25">
      <c r="A10657" s="111" t="s">
        <v>873</v>
      </c>
      <c r="B10657" s="111">
        <f>INDEX(kommuner!C:C,MATCH(_xlfn.NUMBERVALUE(A10657),kommuner!B:B,0))</f>
        <v>1557</v>
      </c>
      <c r="C10657" s="111" t="s">
        <v>127</v>
      </c>
      <c r="D10657" s="111" t="s">
        <v>127</v>
      </c>
      <c r="E10657" s="111" t="s">
        <v>126</v>
      </c>
      <c r="F10657" s="111" t="s">
        <v>185</v>
      </c>
      <c r="G10657" s="111" t="s">
        <v>180</v>
      </c>
      <c r="H10657" s="111" t="s">
        <v>185</v>
      </c>
      <c r="I10657" s="111" t="s">
        <v>180</v>
      </c>
      <c r="J10657" t="str">
        <f t="shared" si="332"/>
        <v>1557SkogMineraljordLauvskogHøy</v>
      </c>
      <c r="K10657" s="111">
        <v>-3.9961118073383664</v>
      </c>
      <c r="L10657" s="111">
        <v>0.85306406685236758</v>
      </c>
      <c r="M10657" s="111">
        <v>6.3979989500968365E-2</v>
      </c>
      <c r="N10657" s="112">
        <f t="shared" si="333"/>
        <v>-3.0790677509850304</v>
      </c>
    </row>
    <row r="10658" spans="1:14" x14ac:dyDescent="0.25">
      <c r="A10658" s="111" t="s">
        <v>873</v>
      </c>
      <c r="B10658" s="111">
        <f>INDEX(kommuner!C:C,MATCH(_xlfn.NUMBERVALUE(A10658),kommuner!B:B,0))</f>
        <v>1557</v>
      </c>
      <c r="C10658" s="111" t="s">
        <v>127</v>
      </c>
      <c r="D10658" s="111" t="s">
        <v>127</v>
      </c>
      <c r="E10658" s="111" t="s">
        <v>126</v>
      </c>
      <c r="F10658" s="111" t="s">
        <v>185</v>
      </c>
      <c r="G10658" s="111" t="s">
        <v>167</v>
      </c>
      <c r="H10658" s="111" t="s">
        <v>185</v>
      </c>
      <c r="I10658" s="111" t="s">
        <v>167</v>
      </c>
      <c r="J10658" t="str">
        <f t="shared" si="332"/>
        <v>1557SkogMineraljordLauvskogImpediment</v>
      </c>
      <c r="K10658" s="111">
        <v>-1.0417316356348201</v>
      </c>
      <c r="L10658" s="111">
        <v>0.85306406685236758</v>
      </c>
      <c r="M10658" s="111">
        <v>6.3979989500968365E-2</v>
      </c>
      <c r="N10658" s="112">
        <f t="shared" si="333"/>
        <v>-0.12468757928148413</v>
      </c>
    </row>
    <row r="10659" spans="1:14" x14ac:dyDescent="0.25">
      <c r="A10659" s="111" t="s">
        <v>873</v>
      </c>
      <c r="B10659" s="111">
        <f>INDEX(kommuner!C:C,MATCH(_xlfn.NUMBERVALUE(A10659),kommuner!B:B,0))</f>
        <v>1557</v>
      </c>
      <c r="C10659" s="111" t="s">
        <v>127</v>
      </c>
      <c r="D10659" s="111" t="s">
        <v>127</v>
      </c>
      <c r="E10659" s="111" t="s">
        <v>126</v>
      </c>
      <c r="F10659" s="111" t="s">
        <v>185</v>
      </c>
      <c r="G10659" s="111" t="s">
        <v>190</v>
      </c>
      <c r="H10659" s="111" t="s">
        <v>185</v>
      </c>
      <c r="I10659" s="111" t="s">
        <v>190</v>
      </c>
      <c r="J10659" t="str">
        <f t="shared" si="332"/>
        <v>1557SkogMineraljordLauvskogLav</v>
      </c>
      <c r="K10659" s="111">
        <v>-8.9748170935426599E-2</v>
      </c>
      <c r="L10659" s="111">
        <v>0.85306406685236758</v>
      </c>
      <c r="M10659" s="111">
        <v>6.3979989500968365E-2</v>
      </c>
      <c r="N10659" s="112">
        <f t="shared" si="333"/>
        <v>0.82729588541790933</v>
      </c>
    </row>
    <row r="10660" spans="1:14" x14ac:dyDescent="0.25">
      <c r="A10660" s="111" t="s">
        <v>873</v>
      </c>
      <c r="B10660" s="111">
        <f>INDEX(kommuner!C:C,MATCH(_xlfn.NUMBERVALUE(A10660),kommuner!B:B,0))</f>
        <v>1557</v>
      </c>
      <c r="C10660" s="111" t="s">
        <v>127</v>
      </c>
      <c r="D10660" s="111" t="s">
        <v>127</v>
      </c>
      <c r="E10660" s="111" t="s">
        <v>126</v>
      </c>
      <c r="F10660" s="111" t="s">
        <v>185</v>
      </c>
      <c r="G10660" s="111" t="s">
        <v>173</v>
      </c>
      <c r="H10660" s="111" t="s">
        <v>185</v>
      </c>
      <c r="I10660" s="111" t="s">
        <v>173</v>
      </c>
      <c r="J10660" t="str">
        <f t="shared" si="332"/>
        <v>1557SkogMineraljordLauvskogMiddels</v>
      </c>
      <c r="K10660" s="111">
        <v>-2.4407766010203638</v>
      </c>
      <c r="L10660" s="111">
        <v>0.85306406685236758</v>
      </c>
      <c r="M10660" s="111">
        <v>6.3979989500968365E-2</v>
      </c>
      <c r="N10660" s="112">
        <f t="shared" si="333"/>
        <v>-1.523732544667028</v>
      </c>
    </row>
    <row r="10661" spans="1:14" x14ac:dyDescent="0.25">
      <c r="A10661" s="111" t="s">
        <v>873</v>
      </c>
      <c r="B10661" s="111">
        <f>INDEX(kommuner!C:C,MATCH(_xlfn.NUMBERVALUE(A10661),kommuner!B:B,0))</f>
        <v>1557</v>
      </c>
      <c r="C10661" s="111" t="s">
        <v>127</v>
      </c>
      <c r="D10661" s="111" t="s">
        <v>127</v>
      </c>
      <c r="E10661" s="111" t="s">
        <v>126</v>
      </c>
      <c r="F10661" s="111" t="s">
        <v>185</v>
      </c>
      <c r="G10661" s="111" t="s">
        <v>186</v>
      </c>
      <c r="H10661" s="111" t="s">
        <v>185</v>
      </c>
      <c r="I10661" s="111" t="s">
        <v>186</v>
      </c>
      <c r="J10661" t="str">
        <f t="shared" si="332"/>
        <v>1557SkogMineraljordLauvskogSærs høy</v>
      </c>
      <c r="K10661" s="111">
        <v>-3.6560473259425113</v>
      </c>
      <c r="L10661" s="111">
        <v>0.85306406685236758</v>
      </c>
      <c r="M10661" s="111">
        <v>6.3979989500968365E-2</v>
      </c>
      <c r="N10661" s="112">
        <f t="shared" si="333"/>
        <v>-2.7390032695891753</v>
      </c>
    </row>
    <row r="10662" spans="1:14" x14ac:dyDescent="0.25">
      <c r="A10662" s="111" t="s">
        <v>873</v>
      </c>
      <c r="B10662" s="111">
        <f>INDEX(kommuner!C:C,MATCH(_xlfn.NUMBERVALUE(A10662),kommuner!B:B,0))</f>
        <v>1557</v>
      </c>
      <c r="C10662" s="111" t="s">
        <v>127</v>
      </c>
      <c r="D10662" s="111" t="s">
        <v>127</v>
      </c>
      <c r="E10662" s="111" t="s">
        <v>123</v>
      </c>
      <c r="F10662" s="111" t="s">
        <v>172</v>
      </c>
      <c r="G10662" s="111" t="s">
        <v>180</v>
      </c>
      <c r="H10662" s="111" t="s">
        <v>172</v>
      </c>
      <c r="I10662" s="111" t="s">
        <v>180</v>
      </c>
      <c r="J10662" t="str">
        <f t="shared" si="332"/>
        <v>1557SkogOrganisk jordBarskogHøy</v>
      </c>
      <c r="K10662" s="111">
        <v>-2.5184559031994138</v>
      </c>
      <c r="L10662" s="111">
        <v>0.92784825435236762</v>
      </c>
      <c r="M10662" s="111">
        <v>0.46518126042825314</v>
      </c>
      <c r="N10662" s="112">
        <f t="shared" si="333"/>
        <v>-1.1254263884187932</v>
      </c>
    </row>
    <row r="10663" spans="1:14" x14ac:dyDescent="0.25">
      <c r="A10663" s="111" t="s">
        <v>873</v>
      </c>
      <c r="B10663" s="111">
        <f>INDEX(kommuner!C:C,MATCH(_xlfn.NUMBERVALUE(A10663),kommuner!B:B,0))</f>
        <v>1557</v>
      </c>
      <c r="C10663" s="111" t="s">
        <v>127</v>
      </c>
      <c r="D10663" s="111" t="s">
        <v>127</v>
      </c>
      <c r="E10663" s="111" t="s">
        <v>123</v>
      </c>
      <c r="F10663" s="111" t="s">
        <v>172</v>
      </c>
      <c r="G10663" s="111" t="s">
        <v>167</v>
      </c>
      <c r="H10663" s="111" t="s">
        <v>172</v>
      </c>
      <c r="I10663" s="111" t="s">
        <v>167</v>
      </c>
      <c r="J10663" t="str">
        <f t="shared" si="332"/>
        <v>1557SkogOrganisk jordBarskogImpediment</v>
      </c>
      <c r="K10663" s="111">
        <v>-0.17137422385314094</v>
      </c>
      <c r="L10663" s="111">
        <v>0.92784825435236762</v>
      </c>
      <c r="M10663" s="111">
        <v>0.46510463492953991</v>
      </c>
      <c r="N10663" s="112">
        <f t="shared" si="333"/>
        <v>1.2215786654287666</v>
      </c>
    </row>
    <row r="10664" spans="1:14" x14ac:dyDescent="0.25">
      <c r="A10664" s="111" t="s">
        <v>873</v>
      </c>
      <c r="B10664" s="111">
        <f>INDEX(kommuner!C:C,MATCH(_xlfn.NUMBERVALUE(A10664),kommuner!B:B,0))</f>
        <v>1557</v>
      </c>
      <c r="C10664" s="111" t="s">
        <v>127</v>
      </c>
      <c r="D10664" s="111" t="s">
        <v>127</v>
      </c>
      <c r="E10664" s="111" t="s">
        <v>123</v>
      </c>
      <c r="F10664" s="111" t="s">
        <v>172</v>
      </c>
      <c r="G10664" s="111" t="s">
        <v>190</v>
      </c>
      <c r="H10664" s="111" t="s">
        <v>172</v>
      </c>
      <c r="I10664" s="111" t="s">
        <v>190</v>
      </c>
      <c r="J10664" t="str">
        <f t="shared" si="332"/>
        <v>1557SkogOrganisk jordBarskogLav</v>
      </c>
      <c r="K10664" s="111">
        <v>-0.50666953101693391</v>
      </c>
      <c r="L10664" s="111">
        <v>0.92784825435236762</v>
      </c>
      <c r="M10664" s="111">
        <v>0.46510463492953991</v>
      </c>
      <c r="N10664" s="112">
        <f t="shared" si="333"/>
        <v>0.88628335826497362</v>
      </c>
    </row>
    <row r="10665" spans="1:14" x14ac:dyDescent="0.25">
      <c r="A10665" s="111" t="s">
        <v>873</v>
      </c>
      <c r="B10665" s="111">
        <f>INDEX(kommuner!C:C,MATCH(_xlfn.NUMBERVALUE(A10665),kommuner!B:B,0))</f>
        <v>1557</v>
      </c>
      <c r="C10665" s="111" t="s">
        <v>127</v>
      </c>
      <c r="D10665" s="111" t="s">
        <v>127</v>
      </c>
      <c r="E10665" s="111" t="s">
        <v>123</v>
      </c>
      <c r="F10665" s="111" t="s">
        <v>172</v>
      </c>
      <c r="G10665" s="111" t="s">
        <v>173</v>
      </c>
      <c r="H10665" s="111" t="s">
        <v>172</v>
      </c>
      <c r="I10665" s="111" t="s">
        <v>173</v>
      </c>
      <c r="J10665" t="str">
        <f t="shared" si="332"/>
        <v>1557SkogOrganisk jordBarskogMiddels</v>
      </c>
      <c r="K10665" s="111">
        <v>-1.5571490961494638</v>
      </c>
      <c r="L10665" s="111">
        <v>0.92784825435236762</v>
      </c>
      <c r="M10665" s="111">
        <v>0.46518126042825314</v>
      </c>
      <c r="N10665" s="112">
        <f t="shared" si="333"/>
        <v>-0.16411958136884308</v>
      </c>
    </row>
    <row r="10666" spans="1:14" x14ac:dyDescent="0.25">
      <c r="A10666" s="111" t="s">
        <v>873</v>
      </c>
      <c r="B10666" s="111">
        <f>INDEX(kommuner!C:C,MATCH(_xlfn.NUMBERVALUE(A10666),kommuner!B:B,0))</f>
        <v>1557</v>
      </c>
      <c r="C10666" s="111" t="s">
        <v>127</v>
      </c>
      <c r="D10666" s="111" t="s">
        <v>127</v>
      </c>
      <c r="E10666" s="111" t="s">
        <v>123</v>
      </c>
      <c r="F10666" s="111" t="s">
        <v>172</v>
      </c>
      <c r="G10666" s="111" t="s">
        <v>186</v>
      </c>
      <c r="H10666" s="111" t="s">
        <v>172</v>
      </c>
      <c r="I10666" s="111" t="s">
        <v>186</v>
      </c>
      <c r="J10666" t="str">
        <f t="shared" si="332"/>
        <v>1557SkogOrganisk jordBarskogSærs høy</v>
      </c>
      <c r="K10666" s="111">
        <v>2.5548655235722699</v>
      </c>
      <c r="L10666" s="111">
        <v>0.92784825435236762</v>
      </c>
      <c r="M10666" s="111">
        <v>0.46518126042825314</v>
      </c>
      <c r="N10666" s="112">
        <f t="shared" si="333"/>
        <v>3.9478950383528906</v>
      </c>
    </row>
    <row r="10667" spans="1:14" x14ac:dyDescent="0.25">
      <c r="A10667" s="111" t="s">
        <v>873</v>
      </c>
      <c r="B10667" s="111">
        <f>INDEX(kommuner!C:C,MATCH(_xlfn.NUMBERVALUE(A10667),kommuner!B:B,0))</f>
        <v>1557</v>
      </c>
      <c r="C10667" s="111" t="s">
        <v>127</v>
      </c>
      <c r="D10667" s="111" t="s">
        <v>127</v>
      </c>
      <c r="E10667" s="111" t="s">
        <v>123</v>
      </c>
      <c r="F10667" s="111" t="s">
        <v>179</v>
      </c>
      <c r="G10667" s="111" t="s">
        <v>180</v>
      </c>
      <c r="H10667" s="111" t="s">
        <v>179</v>
      </c>
      <c r="I10667" s="111" t="s">
        <v>180</v>
      </c>
      <c r="J10667" t="str">
        <f t="shared" si="332"/>
        <v>1557SkogOrganisk jordBlandingsskogHøy</v>
      </c>
      <c r="K10667" s="111">
        <v>-5.5554344456832343</v>
      </c>
      <c r="L10667" s="111">
        <v>0.92784825435236762</v>
      </c>
      <c r="M10667" s="111">
        <v>0.46510463492953991</v>
      </c>
      <c r="N10667" s="112">
        <f t="shared" si="333"/>
        <v>-4.1624815564013264</v>
      </c>
    </row>
    <row r="10668" spans="1:14" x14ac:dyDescent="0.25">
      <c r="A10668" s="111" t="s">
        <v>873</v>
      </c>
      <c r="B10668" s="111">
        <f>INDEX(kommuner!C:C,MATCH(_xlfn.NUMBERVALUE(A10668),kommuner!B:B,0))</f>
        <v>1557</v>
      </c>
      <c r="C10668" s="111" t="s">
        <v>127</v>
      </c>
      <c r="D10668" s="111" t="s">
        <v>127</v>
      </c>
      <c r="E10668" s="111" t="s">
        <v>123</v>
      </c>
      <c r="F10668" s="111" t="s">
        <v>179</v>
      </c>
      <c r="G10668" s="111" t="s">
        <v>167</v>
      </c>
      <c r="H10668" s="111" t="s">
        <v>179</v>
      </c>
      <c r="I10668" s="111" t="s">
        <v>167</v>
      </c>
      <c r="J10668" t="str">
        <f t="shared" si="332"/>
        <v>1557SkogOrganisk jordBlandingsskogImpediment</v>
      </c>
      <c r="K10668" s="111">
        <v>-0.28586344175800005</v>
      </c>
      <c r="L10668" s="111">
        <v>0.92784825435236762</v>
      </c>
      <c r="M10668" s="111">
        <v>0.46510463492953991</v>
      </c>
      <c r="N10668" s="112">
        <f t="shared" si="333"/>
        <v>1.1070894475239075</v>
      </c>
    </row>
    <row r="10669" spans="1:14" x14ac:dyDescent="0.25">
      <c r="A10669" s="111" t="s">
        <v>873</v>
      </c>
      <c r="B10669" s="111">
        <f>INDEX(kommuner!C:C,MATCH(_xlfn.NUMBERVALUE(A10669),kommuner!B:B,0))</f>
        <v>1557</v>
      </c>
      <c r="C10669" s="111" t="s">
        <v>127</v>
      </c>
      <c r="D10669" s="111" t="s">
        <v>127</v>
      </c>
      <c r="E10669" s="111" t="s">
        <v>123</v>
      </c>
      <c r="F10669" s="111" t="s">
        <v>179</v>
      </c>
      <c r="G10669" s="111" t="s">
        <v>190</v>
      </c>
      <c r="H10669" s="111" t="s">
        <v>179</v>
      </c>
      <c r="I10669" s="111" t="s">
        <v>190</v>
      </c>
      <c r="J10669" t="str">
        <f t="shared" si="332"/>
        <v>1557SkogOrganisk jordBlandingsskogLav</v>
      </c>
      <c r="K10669" s="111">
        <v>-1.2347339377887629</v>
      </c>
      <c r="L10669" s="111">
        <v>0.92784825435236762</v>
      </c>
      <c r="M10669" s="111">
        <v>0.46510463492953991</v>
      </c>
      <c r="N10669" s="112">
        <f t="shared" si="333"/>
        <v>0.15821895149314458</v>
      </c>
    </row>
    <row r="10670" spans="1:14" x14ac:dyDescent="0.25">
      <c r="A10670" s="111" t="s">
        <v>873</v>
      </c>
      <c r="B10670" s="111">
        <f>INDEX(kommuner!C:C,MATCH(_xlfn.NUMBERVALUE(A10670),kommuner!B:B,0))</f>
        <v>1557</v>
      </c>
      <c r="C10670" s="111" t="s">
        <v>127</v>
      </c>
      <c r="D10670" s="111" t="s">
        <v>127</v>
      </c>
      <c r="E10670" s="111" t="s">
        <v>123</v>
      </c>
      <c r="F10670" s="111" t="s">
        <v>179</v>
      </c>
      <c r="G10670" s="111" t="s">
        <v>173</v>
      </c>
      <c r="H10670" s="111" t="s">
        <v>179</v>
      </c>
      <c r="I10670" s="111" t="s">
        <v>173</v>
      </c>
      <c r="J10670" t="str">
        <f t="shared" si="332"/>
        <v>1557SkogOrganisk jordBlandingsskogMiddels</v>
      </c>
      <c r="K10670" s="111">
        <v>-2.4239591752717748</v>
      </c>
      <c r="L10670" s="111">
        <v>0.92784825435236762</v>
      </c>
      <c r="M10670" s="111">
        <v>0.46510463492953991</v>
      </c>
      <c r="N10670" s="112">
        <f t="shared" si="333"/>
        <v>-1.0310062859898674</v>
      </c>
    </row>
    <row r="10671" spans="1:14" x14ac:dyDescent="0.25">
      <c r="A10671" s="111" t="s">
        <v>873</v>
      </c>
      <c r="B10671" s="111">
        <f>INDEX(kommuner!C:C,MATCH(_xlfn.NUMBERVALUE(A10671),kommuner!B:B,0))</f>
        <v>1557</v>
      </c>
      <c r="C10671" s="111" t="s">
        <v>127</v>
      </c>
      <c r="D10671" s="111" t="s">
        <v>127</v>
      </c>
      <c r="E10671" s="111" t="s">
        <v>123</v>
      </c>
      <c r="F10671" s="111" t="s">
        <v>179</v>
      </c>
      <c r="G10671" s="111" t="s">
        <v>186</v>
      </c>
      <c r="H10671" s="111" t="s">
        <v>179</v>
      </c>
      <c r="I10671" s="111" t="s">
        <v>186</v>
      </c>
      <c r="J10671" t="str">
        <f t="shared" si="332"/>
        <v>1557SkogOrganisk jordBlandingsskogSærs høy</v>
      </c>
      <c r="K10671" s="111">
        <v>-1.5726115302258048</v>
      </c>
      <c r="L10671" s="111">
        <v>0.92784825435236762</v>
      </c>
      <c r="M10671" s="111">
        <v>0.46510463492953991</v>
      </c>
      <c r="N10671" s="112">
        <f t="shared" si="333"/>
        <v>-0.17965864094389727</v>
      </c>
    </row>
    <row r="10672" spans="1:14" x14ac:dyDescent="0.25">
      <c r="A10672" s="111" t="s">
        <v>873</v>
      </c>
      <c r="B10672" s="111">
        <f>INDEX(kommuner!C:C,MATCH(_xlfn.NUMBERVALUE(A10672),kommuner!B:B,0))</f>
        <v>1557</v>
      </c>
      <c r="C10672" s="111" t="s">
        <v>127</v>
      </c>
      <c r="D10672" s="111" t="s">
        <v>127</v>
      </c>
      <c r="E10672" s="111" t="s">
        <v>123</v>
      </c>
      <c r="F10672" s="111" t="s">
        <v>185</v>
      </c>
      <c r="G10672" s="111" t="s">
        <v>180</v>
      </c>
      <c r="H10672" s="111" t="s">
        <v>185</v>
      </c>
      <c r="I10672" s="111" t="s">
        <v>180</v>
      </c>
      <c r="J10672" t="str">
        <f t="shared" si="332"/>
        <v>1557SkogOrganisk jordLauvskogHøy</v>
      </c>
      <c r="K10672" s="111">
        <v>-1.9913688882377358</v>
      </c>
      <c r="L10672" s="111">
        <v>0.92784825435236762</v>
      </c>
      <c r="M10672" s="111">
        <v>0.46510463492953991</v>
      </c>
      <c r="N10672" s="112">
        <f t="shared" si="333"/>
        <v>-0.59841599895582831</v>
      </c>
    </row>
    <row r="10673" spans="1:14" x14ac:dyDescent="0.25">
      <c r="A10673" s="111" t="s">
        <v>873</v>
      </c>
      <c r="B10673" s="111">
        <f>INDEX(kommuner!C:C,MATCH(_xlfn.NUMBERVALUE(A10673),kommuner!B:B,0))</f>
        <v>1557</v>
      </c>
      <c r="C10673" s="111" t="s">
        <v>127</v>
      </c>
      <c r="D10673" s="111" t="s">
        <v>127</v>
      </c>
      <c r="E10673" s="111" t="s">
        <v>123</v>
      </c>
      <c r="F10673" s="111" t="s">
        <v>185</v>
      </c>
      <c r="G10673" s="111" t="s">
        <v>167</v>
      </c>
      <c r="H10673" s="111" t="s">
        <v>185</v>
      </c>
      <c r="I10673" s="111" t="s">
        <v>167</v>
      </c>
      <c r="J10673" t="str">
        <f t="shared" si="332"/>
        <v>1557SkogOrganisk jordLauvskogImpediment</v>
      </c>
      <c r="K10673" s="111">
        <v>0.35000626494250675</v>
      </c>
      <c r="L10673" s="111">
        <v>0.92784825435236762</v>
      </c>
      <c r="M10673" s="111">
        <v>0.46510463492953991</v>
      </c>
      <c r="N10673" s="112">
        <f t="shared" si="333"/>
        <v>1.7429591542244141</v>
      </c>
    </row>
    <row r="10674" spans="1:14" x14ac:dyDescent="0.25">
      <c r="A10674" s="111" t="s">
        <v>873</v>
      </c>
      <c r="B10674" s="111">
        <f>INDEX(kommuner!C:C,MATCH(_xlfn.NUMBERVALUE(A10674),kommuner!B:B,0))</f>
        <v>1557</v>
      </c>
      <c r="C10674" s="111" t="s">
        <v>127</v>
      </c>
      <c r="D10674" s="111" t="s">
        <v>127</v>
      </c>
      <c r="E10674" s="111" t="s">
        <v>123</v>
      </c>
      <c r="F10674" s="111" t="s">
        <v>185</v>
      </c>
      <c r="G10674" s="111" t="s">
        <v>190</v>
      </c>
      <c r="H10674" s="111" t="s">
        <v>185</v>
      </c>
      <c r="I10674" s="111" t="s">
        <v>190</v>
      </c>
      <c r="J10674" t="str">
        <f t="shared" si="332"/>
        <v>1557SkogOrganisk jordLauvskogLav</v>
      </c>
      <c r="K10674" s="111">
        <v>1.1144075558526714</v>
      </c>
      <c r="L10674" s="111">
        <v>0.92784825435236762</v>
      </c>
      <c r="M10674" s="111">
        <v>0.46510463492953991</v>
      </c>
      <c r="N10674" s="112">
        <f t="shared" si="333"/>
        <v>2.5073604451345788</v>
      </c>
    </row>
    <row r="10675" spans="1:14" x14ac:dyDescent="0.25">
      <c r="A10675" s="111" t="s">
        <v>873</v>
      </c>
      <c r="B10675" s="111">
        <f>INDEX(kommuner!C:C,MATCH(_xlfn.NUMBERVALUE(A10675),kommuner!B:B,0))</f>
        <v>1557</v>
      </c>
      <c r="C10675" s="111" t="s">
        <v>127</v>
      </c>
      <c r="D10675" s="111" t="s">
        <v>127</v>
      </c>
      <c r="E10675" s="111" t="s">
        <v>123</v>
      </c>
      <c r="F10675" s="111" t="s">
        <v>185</v>
      </c>
      <c r="G10675" s="111" t="s">
        <v>173</v>
      </c>
      <c r="H10675" s="111" t="s">
        <v>185</v>
      </c>
      <c r="I10675" s="111" t="s">
        <v>173</v>
      </c>
      <c r="J10675" t="str">
        <f t="shared" si="332"/>
        <v>1557SkogOrganisk jordLauvskogMiddels</v>
      </c>
      <c r="K10675" s="111">
        <v>-0.62664468270982987</v>
      </c>
      <c r="L10675" s="111">
        <v>0.92784825435236762</v>
      </c>
      <c r="M10675" s="111">
        <v>0.46510463492953991</v>
      </c>
      <c r="N10675" s="112">
        <f t="shared" si="333"/>
        <v>0.76630820657207765</v>
      </c>
    </row>
    <row r="10676" spans="1:14" x14ac:dyDescent="0.25">
      <c r="A10676" s="111" t="s">
        <v>873</v>
      </c>
      <c r="B10676" s="111">
        <f>INDEX(kommuner!C:C,MATCH(_xlfn.NUMBERVALUE(A10676),kommuner!B:B,0))</f>
        <v>1557</v>
      </c>
      <c r="C10676" s="111" t="s">
        <v>127</v>
      </c>
      <c r="D10676" s="111" t="s">
        <v>127</v>
      </c>
      <c r="E10676" s="111" t="s">
        <v>123</v>
      </c>
      <c r="F10676" s="111" t="s">
        <v>185</v>
      </c>
      <c r="G10676" s="111" t="s">
        <v>186</v>
      </c>
      <c r="H10676" s="111" t="s">
        <v>185</v>
      </c>
      <c r="I10676" s="111" t="s">
        <v>186</v>
      </c>
      <c r="J10676" t="str">
        <f t="shared" si="332"/>
        <v>1557SkogOrganisk jordLauvskogSærs høy</v>
      </c>
      <c r="K10676" s="111">
        <v>-1.8997279926091779</v>
      </c>
      <c r="L10676" s="111">
        <v>0.92784825435236762</v>
      </c>
      <c r="M10676" s="111">
        <v>0.46510463492953991</v>
      </c>
      <c r="N10676" s="112">
        <f t="shared" si="333"/>
        <v>-0.50677510332727038</v>
      </c>
    </row>
    <row r="10677" spans="1:14" x14ac:dyDescent="0.25">
      <c r="A10677" s="111" t="s">
        <v>873</v>
      </c>
      <c r="B10677" s="111">
        <f>INDEX(kommuner!C:C,MATCH(_xlfn.NUMBERVALUE(A10677),kommuner!B:B,0))</f>
        <v>1557</v>
      </c>
      <c r="C10677" s="111" t="s">
        <v>83</v>
      </c>
      <c r="D10677" s="111" t="s">
        <v>83</v>
      </c>
      <c r="E10677" s="111" t="s">
        <v>126</v>
      </c>
      <c r="F10677" s="111" t="s">
        <v>139</v>
      </c>
      <c r="G10677" s="111" t="s">
        <v>139</v>
      </c>
      <c r="H10677" s="111" t="s">
        <v>139</v>
      </c>
      <c r="I10677" s="111" t="s">
        <v>139</v>
      </c>
      <c r="J10677" t="str">
        <f t="shared" si="332"/>
        <v>1557Utbygd arealMineraljord</v>
      </c>
      <c r="K10677" s="111">
        <v>-0.30524336409547759</v>
      </c>
      <c r="L10677" s="111">
        <v>0</v>
      </c>
      <c r="M10677" s="111">
        <v>1.303047089454229E-2</v>
      </c>
      <c r="N10677" s="112">
        <f t="shared" si="333"/>
        <v>-0.2922128932009353</v>
      </c>
    </row>
    <row r="10678" spans="1:14" x14ac:dyDescent="0.25">
      <c r="A10678" s="111" t="s">
        <v>873</v>
      </c>
      <c r="B10678" s="111">
        <f>INDEX(kommuner!C:C,MATCH(_xlfn.NUMBERVALUE(A10678),kommuner!B:B,0))</f>
        <v>1557</v>
      </c>
      <c r="C10678" s="111" t="s">
        <v>83</v>
      </c>
      <c r="D10678" s="111" t="s">
        <v>83</v>
      </c>
      <c r="E10678" s="111" t="s">
        <v>123</v>
      </c>
      <c r="F10678" s="111" t="s">
        <v>139</v>
      </c>
      <c r="G10678" s="111" t="s">
        <v>139</v>
      </c>
      <c r="H10678" s="111" t="s">
        <v>139</v>
      </c>
      <c r="I10678" s="111" t="s">
        <v>139</v>
      </c>
      <c r="J10678" t="str">
        <f t="shared" si="332"/>
        <v>1557Utbygd arealOrganisk jord</v>
      </c>
      <c r="K10678" s="111">
        <v>29.011421395201612</v>
      </c>
      <c r="L10678" s="111">
        <v>0</v>
      </c>
      <c r="M10678" s="111">
        <v>1.303047089454229E-2</v>
      </c>
      <c r="N10678" s="112">
        <f t="shared" si="333"/>
        <v>29.024451866096154</v>
      </c>
    </row>
    <row r="10679" spans="1:14" x14ac:dyDescent="0.25">
      <c r="A10679" s="111" t="s">
        <v>873</v>
      </c>
      <c r="B10679" s="111">
        <f>INDEX(kommuner!C:C,MATCH(_xlfn.NUMBERVALUE(A10679),kommuner!B:B,0))</f>
        <v>1557</v>
      </c>
      <c r="C10679" s="111" t="s">
        <v>181</v>
      </c>
      <c r="D10679" s="111" t="s">
        <v>181</v>
      </c>
      <c r="E10679" s="111" t="s">
        <v>123</v>
      </c>
      <c r="F10679" s="111" t="s">
        <v>139</v>
      </c>
      <c r="G10679" s="111" t="s">
        <v>139</v>
      </c>
      <c r="H10679" s="111" t="s">
        <v>139</v>
      </c>
      <c r="I10679" s="111" t="s">
        <v>139</v>
      </c>
      <c r="J10679" t="str">
        <f t="shared" si="332"/>
        <v>1557Vann og myrOrganisk jord</v>
      </c>
      <c r="K10679" s="111">
        <v>-0.29766799726667431</v>
      </c>
      <c r="L10679" s="111">
        <v>0</v>
      </c>
      <c r="M10679" s="111">
        <v>0</v>
      </c>
      <c r="N10679" s="112">
        <f t="shared" si="333"/>
        <v>-0.29766799726667431</v>
      </c>
    </row>
    <row r="10680" spans="1:14" x14ac:dyDescent="0.25">
      <c r="A10680" s="111" t="s">
        <v>874</v>
      </c>
      <c r="B10680" s="111">
        <f>INDEX(kommuner!C:C,MATCH(_xlfn.NUMBERVALUE(A10680),kommuner!B:B,0))</f>
        <v>1560</v>
      </c>
      <c r="C10680" s="111" t="s">
        <v>82</v>
      </c>
      <c r="D10680" s="111" t="s">
        <v>82</v>
      </c>
      <c r="E10680" s="111" t="s">
        <v>126</v>
      </c>
      <c r="F10680" s="111" t="s">
        <v>139</v>
      </c>
      <c r="G10680" s="111" t="s">
        <v>139</v>
      </c>
      <c r="H10680" s="111" t="s">
        <v>139</v>
      </c>
      <c r="I10680" s="111" t="s">
        <v>139</v>
      </c>
      <c r="J10680" t="str">
        <f t="shared" si="332"/>
        <v>1560Annen utmarkMineraljord</v>
      </c>
      <c r="K10680" s="111">
        <v>-7.1122377479755403E-2</v>
      </c>
      <c r="L10680" s="111">
        <v>0</v>
      </c>
      <c r="M10680" s="111">
        <v>0</v>
      </c>
      <c r="N10680" s="112">
        <f t="shared" si="333"/>
        <v>-7.1122377479755403E-2</v>
      </c>
    </row>
    <row r="10681" spans="1:14" x14ac:dyDescent="0.25">
      <c r="A10681" s="111" t="s">
        <v>874</v>
      </c>
      <c r="B10681" s="111">
        <f>INDEX(kommuner!C:C,MATCH(_xlfn.NUMBERVALUE(A10681),kommuner!B:B,0))</f>
        <v>1560</v>
      </c>
      <c r="C10681" s="111" t="s">
        <v>121</v>
      </c>
      <c r="D10681" s="111" t="s">
        <v>121</v>
      </c>
      <c r="E10681" s="111" t="s">
        <v>126</v>
      </c>
      <c r="F10681" s="111" t="s">
        <v>139</v>
      </c>
      <c r="G10681" s="111" t="s">
        <v>139</v>
      </c>
      <c r="H10681" s="111" t="s">
        <v>139</v>
      </c>
      <c r="I10681" s="111" t="s">
        <v>139</v>
      </c>
      <c r="J10681" t="str">
        <f t="shared" si="332"/>
        <v>1560BeiteMineraljord</v>
      </c>
      <c r="K10681" s="111">
        <v>-0.96338340838695502</v>
      </c>
      <c r="L10681" s="111">
        <v>0</v>
      </c>
      <c r="M10681" s="111">
        <v>1.2448711246839999E-7</v>
      </c>
      <c r="N10681" s="112">
        <f t="shared" si="333"/>
        <v>-0.96338328389984251</v>
      </c>
    </row>
    <row r="10682" spans="1:14" x14ac:dyDescent="0.25">
      <c r="A10682" s="111" t="s">
        <v>874</v>
      </c>
      <c r="B10682" s="111">
        <f>INDEX(kommuner!C:C,MATCH(_xlfn.NUMBERVALUE(A10682),kommuner!B:B,0))</f>
        <v>1560</v>
      </c>
      <c r="C10682" s="111" t="s">
        <v>121</v>
      </c>
      <c r="D10682" s="111" t="s">
        <v>121</v>
      </c>
      <c r="E10682" s="111" t="s">
        <v>123</v>
      </c>
      <c r="F10682" s="111" t="s">
        <v>139</v>
      </c>
      <c r="G10682" s="111" t="s">
        <v>139</v>
      </c>
      <c r="H10682" s="111" t="s">
        <v>139</v>
      </c>
      <c r="I10682" s="111" t="s">
        <v>139</v>
      </c>
      <c r="J10682" t="str">
        <f t="shared" si="332"/>
        <v>1560BeiteOrganisk jord</v>
      </c>
      <c r="K10682" s="111">
        <v>12.077525935985037</v>
      </c>
      <c r="L10682" s="111">
        <v>1.6412500000000001</v>
      </c>
      <c r="M10682" s="111">
        <v>0</v>
      </c>
      <c r="N10682" s="112">
        <f t="shared" si="333"/>
        <v>13.718775935985036</v>
      </c>
    </row>
    <row r="10683" spans="1:14" x14ac:dyDescent="0.25">
      <c r="A10683" s="111" t="s">
        <v>874</v>
      </c>
      <c r="B10683" s="111">
        <f>INDEX(kommuner!C:C,MATCH(_xlfn.NUMBERVALUE(A10683),kommuner!B:B,0))</f>
        <v>1560</v>
      </c>
      <c r="C10683" s="111" t="s">
        <v>84</v>
      </c>
      <c r="D10683" s="111" t="s">
        <v>84</v>
      </c>
      <c r="E10683" s="111" t="s">
        <v>126</v>
      </c>
      <c r="F10683" s="111" t="s">
        <v>139</v>
      </c>
      <c r="G10683" s="111" t="s">
        <v>139</v>
      </c>
      <c r="H10683" s="111" t="s">
        <v>139</v>
      </c>
      <c r="I10683" s="111" t="s">
        <v>139</v>
      </c>
      <c r="J10683" t="str">
        <f t="shared" si="332"/>
        <v>1560Dyrket markMineraljord</v>
      </c>
      <c r="K10683" s="111">
        <v>-0.19151115197201224</v>
      </c>
      <c r="L10683" s="111">
        <v>0</v>
      </c>
      <c r="M10683" s="111">
        <v>0</v>
      </c>
      <c r="N10683" s="112">
        <f t="shared" si="333"/>
        <v>-0.19151115197201224</v>
      </c>
    </row>
    <row r="10684" spans="1:14" x14ac:dyDescent="0.25">
      <c r="A10684" s="111" t="s">
        <v>874</v>
      </c>
      <c r="B10684" s="111">
        <f>INDEX(kommuner!C:C,MATCH(_xlfn.NUMBERVALUE(A10684),kommuner!B:B,0))</f>
        <v>1560</v>
      </c>
      <c r="C10684" s="111" t="s">
        <v>84</v>
      </c>
      <c r="D10684" s="111" t="s">
        <v>84</v>
      </c>
      <c r="E10684" s="111" t="s">
        <v>123</v>
      </c>
      <c r="F10684" s="111" t="s">
        <v>139</v>
      </c>
      <c r="G10684" s="111" t="s">
        <v>139</v>
      </c>
      <c r="H10684" s="111" t="s">
        <v>139</v>
      </c>
      <c r="I10684" s="111" t="s">
        <v>139</v>
      </c>
      <c r="J10684" t="str">
        <f t="shared" si="332"/>
        <v>1560Dyrket markOrganisk jord</v>
      </c>
      <c r="K10684" s="111">
        <v>28.726149366675592</v>
      </c>
      <c r="L10684" s="111">
        <v>1.45625</v>
      </c>
      <c r="M10684" s="111">
        <v>0</v>
      </c>
      <c r="N10684" s="112">
        <f t="shared" si="333"/>
        <v>30.182399366675593</v>
      </c>
    </row>
    <row r="10685" spans="1:14" x14ac:dyDescent="0.25">
      <c r="A10685" s="111" t="s">
        <v>874</v>
      </c>
      <c r="B10685" s="111">
        <f>INDEX(kommuner!C:C,MATCH(_xlfn.NUMBERVALUE(A10685),kommuner!B:B,0))</f>
        <v>1560</v>
      </c>
      <c r="C10685" s="111" t="s">
        <v>127</v>
      </c>
      <c r="D10685" s="111" t="s">
        <v>127</v>
      </c>
      <c r="E10685" s="111" t="s">
        <v>126</v>
      </c>
      <c r="F10685" s="111" t="s">
        <v>172</v>
      </c>
      <c r="G10685" s="111" t="s">
        <v>180</v>
      </c>
      <c r="H10685" s="111" t="s">
        <v>172</v>
      </c>
      <c r="I10685" s="111" t="s">
        <v>180</v>
      </c>
      <c r="J10685" t="str">
        <f t="shared" si="332"/>
        <v>1560SkogMineraljordBarskogHøy</v>
      </c>
      <c r="K10685" s="111">
        <v>-6.422849649670499</v>
      </c>
      <c r="L10685" s="111">
        <v>0.85306406685236758</v>
      </c>
      <c r="M10685" s="111">
        <v>6.4056614999681585E-2</v>
      </c>
      <c r="N10685" s="112">
        <f t="shared" si="333"/>
        <v>-5.5057289678184498</v>
      </c>
    </row>
    <row r="10686" spans="1:14" x14ac:dyDescent="0.25">
      <c r="A10686" s="111" t="s">
        <v>874</v>
      </c>
      <c r="B10686" s="111">
        <f>INDEX(kommuner!C:C,MATCH(_xlfn.NUMBERVALUE(A10686),kommuner!B:B,0))</f>
        <v>1560</v>
      </c>
      <c r="C10686" s="111" t="s">
        <v>127</v>
      </c>
      <c r="D10686" s="111" t="s">
        <v>127</v>
      </c>
      <c r="E10686" s="111" t="s">
        <v>126</v>
      </c>
      <c r="F10686" s="111" t="s">
        <v>172</v>
      </c>
      <c r="G10686" s="111" t="s">
        <v>167</v>
      </c>
      <c r="H10686" s="111" t="s">
        <v>172</v>
      </c>
      <c r="I10686" s="111" t="s">
        <v>167</v>
      </c>
      <c r="J10686" t="str">
        <f t="shared" si="332"/>
        <v>1560SkogMineraljordBarskogImpediment</v>
      </c>
      <c r="K10686" s="111">
        <v>-0.94873102042732593</v>
      </c>
      <c r="L10686" s="111">
        <v>0.85306406685236758</v>
      </c>
      <c r="M10686" s="111">
        <v>6.3979989500968365E-2</v>
      </c>
      <c r="N10686" s="112">
        <f t="shared" si="333"/>
        <v>-3.1686964073989993E-2</v>
      </c>
    </row>
    <row r="10687" spans="1:14" x14ac:dyDescent="0.25">
      <c r="A10687" s="111" t="s">
        <v>874</v>
      </c>
      <c r="B10687" s="111">
        <f>INDEX(kommuner!C:C,MATCH(_xlfn.NUMBERVALUE(A10687),kommuner!B:B,0))</f>
        <v>1560</v>
      </c>
      <c r="C10687" s="111" t="s">
        <v>127</v>
      </c>
      <c r="D10687" s="111" t="s">
        <v>127</v>
      </c>
      <c r="E10687" s="111" t="s">
        <v>126</v>
      </c>
      <c r="F10687" s="111" t="s">
        <v>172</v>
      </c>
      <c r="G10687" s="111" t="s">
        <v>190</v>
      </c>
      <c r="H10687" s="111" t="s">
        <v>172</v>
      </c>
      <c r="I10687" s="111" t="s">
        <v>190</v>
      </c>
      <c r="J10687" t="str">
        <f t="shared" si="332"/>
        <v>1560SkogMineraljordBarskogLav</v>
      </c>
      <c r="K10687" s="111">
        <v>-0.862084627791601</v>
      </c>
      <c r="L10687" s="111">
        <v>0.85306406685236758</v>
      </c>
      <c r="M10687" s="111">
        <v>6.3979989500968365E-2</v>
      </c>
      <c r="N10687" s="112">
        <f t="shared" si="333"/>
        <v>5.4959428561734941E-2</v>
      </c>
    </row>
    <row r="10688" spans="1:14" x14ac:dyDescent="0.25">
      <c r="A10688" s="111" t="s">
        <v>874</v>
      </c>
      <c r="B10688" s="111">
        <f>INDEX(kommuner!C:C,MATCH(_xlfn.NUMBERVALUE(A10688),kommuner!B:B,0))</f>
        <v>1560</v>
      </c>
      <c r="C10688" s="111" t="s">
        <v>127</v>
      </c>
      <c r="D10688" s="111" t="s">
        <v>127</v>
      </c>
      <c r="E10688" s="111" t="s">
        <v>126</v>
      </c>
      <c r="F10688" s="111" t="s">
        <v>172</v>
      </c>
      <c r="G10688" s="111" t="s">
        <v>173</v>
      </c>
      <c r="H10688" s="111" t="s">
        <v>172</v>
      </c>
      <c r="I10688" s="111" t="s">
        <v>173</v>
      </c>
      <c r="J10688" t="str">
        <f t="shared" si="332"/>
        <v>1560SkogMineraljordBarskogMiddels</v>
      </c>
      <c r="K10688" s="111">
        <v>-3.6406993276041288</v>
      </c>
      <c r="L10688" s="111">
        <v>0.85306406685236758</v>
      </c>
      <c r="M10688" s="111">
        <v>6.4056614999681585E-2</v>
      </c>
      <c r="N10688" s="112">
        <f t="shared" si="333"/>
        <v>-2.7235786457520796</v>
      </c>
    </row>
    <row r="10689" spans="1:14" x14ac:dyDescent="0.25">
      <c r="A10689" s="111" t="s">
        <v>874</v>
      </c>
      <c r="B10689" s="111">
        <f>INDEX(kommuner!C:C,MATCH(_xlfn.NUMBERVALUE(A10689),kommuner!B:B,0))</f>
        <v>1560</v>
      </c>
      <c r="C10689" s="111" t="s">
        <v>127</v>
      </c>
      <c r="D10689" s="111" t="s">
        <v>127</v>
      </c>
      <c r="E10689" s="111" t="s">
        <v>126</v>
      </c>
      <c r="F10689" s="111" t="s">
        <v>172</v>
      </c>
      <c r="G10689" s="111" t="s">
        <v>186</v>
      </c>
      <c r="H10689" s="111" t="s">
        <v>172</v>
      </c>
      <c r="I10689" s="111" t="s">
        <v>186</v>
      </c>
      <c r="J10689" t="str">
        <f t="shared" si="332"/>
        <v>1560SkogMineraljordBarskogSærs høy</v>
      </c>
      <c r="K10689" s="111">
        <v>0.12072674540874306</v>
      </c>
      <c r="L10689" s="111">
        <v>0.85306406685236758</v>
      </c>
      <c r="M10689" s="111">
        <v>6.4056614999681585E-2</v>
      </c>
      <c r="N10689" s="112">
        <f t="shared" si="333"/>
        <v>1.0378474272607923</v>
      </c>
    </row>
    <row r="10690" spans="1:14" x14ac:dyDescent="0.25">
      <c r="A10690" s="111" t="s">
        <v>874</v>
      </c>
      <c r="B10690" s="111">
        <f>INDEX(kommuner!C:C,MATCH(_xlfn.NUMBERVALUE(A10690),kommuner!B:B,0))</f>
        <v>1560</v>
      </c>
      <c r="C10690" s="111" t="s">
        <v>127</v>
      </c>
      <c r="D10690" s="111" t="s">
        <v>127</v>
      </c>
      <c r="E10690" s="111" t="s">
        <v>126</v>
      </c>
      <c r="F10690" s="111" t="s">
        <v>179</v>
      </c>
      <c r="G10690" s="111" t="s">
        <v>180</v>
      </c>
      <c r="H10690" s="111" t="s">
        <v>179</v>
      </c>
      <c r="I10690" s="111" t="s">
        <v>180</v>
      </c>
      <c r="J10690" t="str">
        <f t="shared" si="332"/>
        <v>1560SkogMineraljordBlandingsskogHøy</v>
      </c>
      <c r="K10690" s="111">
        <v>-7.1939050909469406</v>
      </c>
      <c r="L10690" s="111">
        <v>0.85306406685236758</v>
      </c>
      <c r="M10690" s="111">
        <v>6.3979989500968365E-2</v>
      </c>
      <c r="N10690" s="112">
        <f t="shared" si="333"/>
        <v>-6.2768610345936047</v>
      </c>
    </row>
    <row r="10691" spans="1:14" x14ac:dyDescent="0.25">
      <c r="A10691" s="111" t="s">
        <v>874</v>
      </c>
      <c r="B10691" s="111">
        <f>INDEX(kommuner!C:C,MATCH(_xlfn.NUMBERVALUE(A10691),kommuner!B:B,0))</f>
        <v>1560</v>
      </c>
      <c r="C10691" s="111" t="s">
        <v>127</v>
      </c>
      <c r="D10691" s="111" t="s">
        <v>127</v>
      </c>
      <c r="E10691" s="111" t="s">
        <v>126</v>
      </c>
      <c r="F10691" s="111" t="s">
        <v>179</v>
      </c>
      <c r="G10691" s="111" t="s">
        <v>167</v>
      </c>
      <c r="H10691" s="111" t="s">
        <v>179</v>
      </c>
      <c r="I10691" s="111" t="s">
        <v>167</v>
      </c>
      <c r="J10691" t="str">
        <f t="shared" ref="J10691:J10754" si="334">B10691&amp;C10691&amp;E10691&amp;IF(C10691="Skog",F10691&amp;G10691,"")</f>
        <v>1560SkogMineraljordBlandingsskogImpediment</v>
      </c>
      <c r="K10691" s="111">
        <v>-1.0519587113170448</v>
      </c>
      <c r="L10691" s="111">
        <v>0.85306406685236758</v>
      </c>
      <c r="M10691" s="111">
        <v>6.3979989500968365E-2</v>
      </c>
      <c r="N10691" s="112">
        <f t="shared" ref="N10691:N10754" si="335">SUM(K10691:M10691)</f>
        <v>-0.13491465496370883</v>
      </c>
    </row>
    <row r="10692" spans="1:14" x14ac:dyDescent="0.25">
      <c r="A10692" s="111" t="s">
        <v>874</v>
      </c>
      <c r="B10692" s="111">
        <f>INDEX(kommuner!C:C,MATCH(_xlfn.NUMBERVALUE(A10692),kommuner!B:B,0))</f>
        <v>1560</v>
      </c>
      <c r="C10692" s="111" t="s">
        <v>127</v>
      </c>
      <c r="D10692" s="111" t="s">
        <v>127</v>
      </c>
      <c r="E10692" s="111" t="s">
        <v>126</v>
      </c>
      <c r="F10692" s="111" t="s">
        <v>179</v>
      </c>
      <c r="G10692" s="111" t="s">
        <v>190</v>
      </c>
      <c r="H10692" s="111" t="s">
        <v>179</v>
      </c>
      <c r="I10692" s="111" t="s">
        <v>190</v>
      </c>
      <c r="J10692" t="str">
        <f t="shared" si="334"/>
        <v>1560SkogMineraljordBlandingsskogLav</v>
      </c>
      <c r="K10692" s="111">
        <v>-1.7812179955424279</v>
      </c>
      <c r="L10692" s="111">
        <v>0.85306406685236758</v>
      </c>
      <c r="M10692" s="111">
        <v>6.3979989500968365E-2</v>
      </c>
      <c r="N10692" s="112">
        <f t="shared" si="335"/>
        <v>-0.86417393918909191</v>
      </c>
    </row>
    <row r="10693" spans="1:14" x14ac:dyDescent="0.25">
      <c r="A10693" s="111" t="s">
        <v>874</v>
      </c>
      <c r="B10693" s="111">
        <f>INDEX(kommuner!C:C,MATCH(_xlfn.NUMBERVALUE(A10693),kommuner!B:B,0))</f>
        <v>1560</v>
      </c>
      <c r="C10693" s="111" t="s">
        <v>127</v>
      </c>
      <c r="D10693" s="111" t="s">
        <v>127</v>
      </c>
      <c r="E10693" s="111" t="s">
        <v>126</v>
      </c>
      <c r="F10693" s="111" t="s">
        <v>179</v>
      </c>
      <c r="G10693" s="111" t="s">
        <v>173</v>
      </c>
      <c r="H10693" s="111" t="s">
        <v>179</v>
      </c>
      <c r="I10693" s="111" t="s">
        <v>173</v>
      </c>
      <c r="J10693" t="str">
        <f t="shared" si="334"/>
        <v>1560SkogMineraljordBlandingsskogMiddels</v>
      </c>
      <c r="K10693" s="111">
        <v>-3.4741824145851954</v>
      </c>
      <c r="L10693" s="111">
        <v>0.85306406685236758</v>
      </c>
      <c r="M10693" s="111">
        <v>6.3979989500968365E-2</v>
      </c>
      <c r="N10693" s="112">
        <f t="shared" si="335"/>
        <v>-2.5571383582318594</v>
      </c>
    </row>
    <row r="10694" spans="1:14" x14ac:dyDescent="0.25">
      <c r="A10694" s="111" t="s">
        <v>874</v>
      </c>
      <c r="B10694" s="111">
        <f>INDEX(kommuner!C:C,MATCH(_xlfn.NUMBERVALUE(A10694),kommuner!B:B,0))</f>
        <v>1560</v>
      </c>
      <c r="C10694" s="111" t="s">
        <v>127</v>
      </c>
      <c r="D10694" s="111" t="s">
        <v>127</v>
      </c>
      <c r="E10694" s="111" t="s">
        <v>126</v>
      </c>
      <c r="F10694" s="111" t="s">
        <v>179</v>
      </c>
      <c r="G10694" s="111" t="s">
        <v>186</v>
      </c>
      <c r="H10694" s="111" t="s">
        <v>179</v>
      </c>
      <c r="I10694" s="111" t="s">
        <v>186</v>
      </c>
      <c r="J10694" t="str">
        <f t="shared" si="334"/>
        <v>1560SkogMineraljordBlandingsskogSærs høy</v>
      </c>
      <c r="K10694" s="111">
        <v>-2.9395925245326562</v>
      </c>
      <c r="L10694" s="111">
        <v>0.85306406685236758</v>
      </c>
      <c r="M10694" s="111">
        <v>6.3979989500968365E-2</v>
      </c>
      <c r="N10694" s="112">
        <f t="shared" si="335"/>
        <v>-2.0225484681793202</v>
      </c>
    </row>
    <row r="10695" spans="1:14" x14ac:dyDescent="0.25">
      <c r="A10695" s="111" t="s">
        <v>874</v>
      </c>
      <c r="B10695" s="111">
        <f>INDEX(kommuner!C:C,MATCH(_xlfn.NUMBERVALUE(A10695),kommuner!B:B,0))</f>
        <v>1560</v>
      </c>
      <c r="C10695" s="111" t="s">
        <v>127</v>
      </c>
      <c r="D10695" s="111" t="s">
        <v>127</v>
      </c>
      <c r="E10695" s="111" t="s">
        <v>126</v>
      </c>
      <c r="F10695" s="111" t="s">
        <v>185</v>
      </c>
      <c r="G10695" s="111" t="s">
        <v>180</v>
      </c>
      <c r="H10695" s="111" t="s">
        <v>185</v>
      </c>
      <c r="I10695" s="111" t="s">
        <v>180</v>
      </c>
      <c r="J10695" t="str">
        <f t="shared" si="334"/>
        <v>1560SkogMineraljordLauvskogHøy</v>
      </c>
      <c r="K10695" s="111">
        <v>-3.9961118073383664</v>
      </c>
      <c r="L10695" s="111">
        <v>0.85306406685236758</v>
      </c>
      <c r="M10695" s="111">
        <v>6.3979989500968365E-2</v>
      </c>
      <c r="N10695" s="112">
        <f t="shared" si="335"/>
        <v>-3.0790677509850304</v>
      </c>
    </row>
    <row r="10696" spans="1:14" x14ac:dyDescent="0.25">
      <c r="A10696" s="111" t="s">
        <v>874</v>
      </c>
      <c r="B10696" s="111">
        <f>INDEX(kommuner!C:C,MATCH(_xlfn.NUMBERVALUE(A10696),kommuner!B:B,0))</f>
        <v>1560</v>
      </c>
      <c r="C10696" s="111" t="s">
        <v>127</v>
      </c>
      <c r="D10696" s="111" t="s">
        <v>127</v>
      </c>
      <c r="E10696" s="111" t="s">
        <v>126</v>
      </c>
      <c r="F10696" s="111" t="s">
        <v>185</v>
      </c>
      <c r="G10696" s="111" t="s">
        <v>167</v>
      </c>
      <c r="H10696" s="111" t="s">
        <v>185</v>
      </c>
      <c r="I10696" s="111" t="s">
        <v>167</v>
      </c>
      <c r="J10696" t="str">
        <f t="shared" si="334"/>
        <v>1560SkogMineraljordLauvskogImpediment</v>
      </c>
      <c r="K10696" s="111">
        <v>-1.0417316356348201</v>
      </c>
      <c r="L10696" s="111">
        <v>0.85306406685236758</v>
      </c>
      <c r="M10696" s="111">
        <v>6.3979989500968365E-2</v>
      </c>
      <c r="N10696" s="112">
        <f t="shared" si="335"/>
        <v>-0.12468757928148413</v>
      </c>
    </row>
    <row r="10697" spans="1:14" x14ac:dyDescent="0.25">
      <c r="A10697" s="111" t="s">
        <v>874</v>
      </c>
      <c r="B10697" s="111">
        <f>INDEX(kommuner!C:C,MATCH(_xlfn.NUMBERVALUE(A10697),kommuner!B:B,0))</f>
        <v>1560</v>
      </c>
      <c r="C10697" s="111" t="s">
        <v>127</v>
      </c>
      <c r="D10697" s="111" t="s">
        <v>127</v>
      </c>
      <c r="E10697" s="111" t="s">
        <v>126</v>
      </c>
      <c r="F10697" s="111" t="s">
        <v>185</v>
      </c>
      <c r="G10697" s="111" t="s">
        <v>190</v>
      </c>
      <c r="H10697" s="111" t="s">
        <v>185</v>
      </c>
      <c r="I10697" s="111" t="s">
        <v>190</v>
      </c>
      <c r="J10697" t="str">
        <f t="shared" si="334"/>
        <v>1560SkogMineraljordLauvskogLav</v>
      </c>
      <c r="K10697" s="111">
        <v>-8.9748170935426599E-2</v>
      </c>
      <c r="L10697" s="111">
        <v>0.85306406685236758</v>
      </c>
      <c r="M10697" s="111">
        <v>6.3979989500968365E-2</v>
      </c>
      <c r="N10697" s="112">
        <f t="shared" si="335"/>
        <v>0.82729588541790933</v>
      </c>
    </row>
    <row r="10698" spans="1:14" x14ac:dyDescent="0.25">
      <c r="A10698" s="111" t="s">
        <v>874</v>
      </c>
      <c r="B10698" s="111">
        <f>INDEX(kommuner!C:C,MATCH(_xlfn.NUMBERVALUE(A10698),kommuner!B:B,0))</f>
        <v>1560</v>
      </c>
      <c r="C10698" s="111" t="s">
        <v>127</v>
      </c>
      <c r="D10698" s="111" t="s">
        <v>127</v>
      </c>
      <c r="E10698" s="111" t="s">
        <v>126</v>
      </c>
      <c r="F10698" s="111" t="s">
        <v>185</v>
      </c>
      <c r="G10698" s="111" t="s">
        <v>173</v>
      </c>
      <c r="H10698" s="111" t="s">
        <v>185</v>
      </c>
      <c r="I10698" s="111" t="s">
        <v>173</v>
      </c>
      <c r="J10698" t="str">
        <f t="shared" si="334"/>
        <v>1560SkogMineraljordLauvskogMiddels</v>
      </c>
      <c r="K10698" s="111">
        <v>-2.4407766010203638</v>
      </c>
      <c r="L10698" s="111">
        <v>0.85306406685236758</v>
      </c>
      <c r="M10698" s="111">
        <v>6.3979989500968365E-2</v>
      </c>
      <c r="N10698" s="112">
        <f t="shared" si="335"/>
        <v>-1.523732544667028</v>
      </c>
    </row>
    <row r="10699" spans="1:14" x14ac:dyDescent="0.25">
      <c r="A10699" s="111" t="s">
        <v>874</v>
      </c>
      <c r="B10699" s="111">
        <f>INDEX(kommuner!C:C,MATCH(_xlfn.NUMBERVALUE(A10699),kommuner!B:B,0))</f>
        <v>1560</v>
      </c>
      <c r="C10699" s="111" t="s">
        <v>127</v>
      </c>
      <c r="D10699" s="111" t="s">
        <v>127</v>
      </c>
      <c r="E10699" s="111" t="s">
        <v>126</v>
      </c>
      <c r="F10699" s="111" t="s">
        <v>185</v>
      </c>
      <c r="G10699" s="111" t="s">
        <v>186</v>
      </c>
      <c r="H10699" s="111" t="s">
        <v>185</v>
      </c>
      <c r="I10699" s="111" t="s">
        <v>186</v>
      </c>
      <c r="J10699" t="str">
        <f t="shared" si="334"/>
        <v>1560SkogMineraljordLauvskogSærs høy</v>
      </c>
      <c r="K10699" s="111">
        <v>-3.6560473259425113</v>
      </c>
      <c r="L10699" s="111">
        <v>0.85306406685236758</v>
      </c>
      <c r="M10699" s="111">
        <v>6.3979989500968365E-2</v>
      </c>
      <c r="N10699" s="112">
        <f t="shared" si="335"/>
        <v>-2.7390032695891753</v>
      </c>
    </row>
    <row r="10700" spans="1:14" x14ac:dyDescent="0.25">
      <c r="A10700" s="111" t="s">
        <v>874</v>
      </c>
      <c r="B10700" s="111">
        <f>INDEX(kommuner!C:C,MATCH(_xlfn.NUMBERVALUE(A10700),kommuner!B:B,0))</f>
        <v>1560</v>
      </c>
      <c r="C10700" s="111" t="s">
        <v>127</v>
      </c>
      <c r="D10700" s="111" t="s">
        <v>127</v>
      </c>
      <c r="E10700" s="111" t="s">
        <v>123</v>
      </c>
      <c r="F10700" s="111" t="s">
        <v>172</v>
      </c>
      <c r="G10700" s="111" t="s">
        <v>180</v>
      </c>
      <c r="H10700" s="111" t="s">
        <v>172</v>
      </c>
      <c r="I10700" s="111" t="s">
        <v>180</v>
      </c>
      <c r="J10700" t="str">
        <f t="shared" si="334"/>
        <v>1560SkogOrganisk jordBarskogHøy</v>
      </c>
      <c r="K10700" s="111">
        <v>-2.5184559031994138</v>
      </c>
      <c r="L10700" s="111">
        <v>0.92784825435236762</v>
      </c>
      <c r="M10700" s="111">
        <v>0.46518126042825314</v>
      </c>
      <c r="N10700" s="112">
        <f t="shared" si="335"/>
        <v>-1.1254263884187932</v>
      </c>
    </row>
    <row r="10701" spans="1:14" x14ac:dyDescent="0.25">
      <c r="A10701" s="111" t="s">
        <v>874</v>
      </c>
      <c r="B10701" s="111">
        <f>INDEX(kommuner!C:C,MATCH(_xlfn.NUMBERVALUE(A10701),kommuner!B:B,0))</f>
        <v>1560</v>
      </c>
      <c r="C10701" s="111" t="s">
        <v>127</v>
      </c>
      <c r="D10701" s="111" t="s">
        <v>127</v>
      </c>
      <c r="E10701" s="111" t="s">
        <v>123</v>
      </c>
      <c r="F10701" s="111" t="s">
        <v>172</v>
      </c>
      <c r="G10701" s="111" t="s">
        <v>167</v>
      </c>
      <c r="H10701" s="111" t="s">
        <v>172</v>
      </c>
      <c r="I10701" s="111" t="s">
        <v>167</v>
      </c>
      <c r="J10701" t="str">
        <f t="shared" si="334"/>
        <v>1560SkogOrganisk jordBarskogImpediment</v>
      </c>
      <c r="K10701" s="111">
        <v>-0.17137422385314094</v>
      </c>
      <c r="L10701" s="111">
        <v>0.92784825435236762</v>
      </c>
      <c r="M10701" s="111">
        <v>0.46510463492953991</v>
      </c>
      <c r="N10701" s="112">
        <f t="shared" si="335"/>
        <v>1.2215786654287666</v>
      </c>
    </row>
    <row r="10702" spans="1:14" x14ac:dyDescent="0.25">
      <c r="A10702" s="111" t="s">
        <v>874</v>
      </c>
      <c r="B10702" s="111">
        <f>INDEX(kommuner!C:C,MATCH(_xlfn.NUMBERVALUE(A10702),kommuner!B:B,0))</f>
        <v>1560</v>
      </c>
      <c r="C10702" s="111" t="s">
        <v>127</v>
      </c>
      <c r="D10702" s="111" t="s">
        <v>127</v>
      </c>
      <c r="E10702" s="111" t="s">
        <v>123</v>
      </c>
      <c r="F10702" s="111" t="s">
        <v>172</v>
      </c>
      <c r="G10702" s="111" t="s">
        <v>190</v>
      </c>
      <c r="H10702" s="111" t="s">
        <v>172</v>
      </c>
      <c r="I10702" s="111" t="s">
        <v>190</v>
      </c>
      <c r="J10702" t="str">
        <f t="shared" si="334"/>
        <v>1560SkogOrganisk jordBarskogLav</v>
      </c>
      <c r="K10702" s="111">
        <v>-0.50666953101693391</v>
      </c>
      <c r="L10702" s="111">
        <v>0.92784825435236762</v>
      </c>
      <c r="M10702" s="111">
        <v>0.46510463492953991</v>
      </c>
      <c r="N10702" s="112">
        <f t="shared" si="335"/>
        <v>0.88628335826497362</v>
      </c>
    </row>
    <row r="10703" spans="1:14" x14ac:dyDescent="0.25">
      <c r="A10703" s="111" t="s">
        <v>874</v>
      </c>
      <c r="B10703" s="111">
        <f>INDEX(kommuner!C:C,MATCH(_xlfn.NUMBERVALUE(A10703),kommuner!B:B,0))</f>
        <v>1560</v>
      </c>
      <c r="C10703" s="111" t="s">
        <v>127</v>
      </c>
      <c r="D10703" s="111" t="s">
        <v>127</v>
      </c>
      <c r="E10703" s="111" t="s">
        <v>123</v>
      </c>
      <c r="F10703" s="111" t="s">
        <v>172</v>
      </c>
      <c r="G10703" s="111" t="s">
        <v>173</v>
      </c>
      <c r="H10703" s="111" t="s">
        <v>172</v>
      </c>
      <c r="I10703" s="111" t="s">
        <v>173</v>
      </c>
      <c r="J10703" t="str">
        <f t="shared" si="334"/>
        <v>1560SkogOrganisk jordBarskogMiddels</v>
      </c>
      <c r="K10703" s="111">
        <v>-1.5571490961494638</v>
      </c>
      <c r="L10703" s="111">
        <v>0.92784825435236762</v>
      </c>
      <c r="M10703" s="111">
        <v>0.46518126042825314</v>
      </c>
      <c r="N10703" s="112">
        <f t="shared" si="335"/>
        <v>-0.16411958136884308</v>
      </c>
    </row>
    <row r="10704" spans="1:14" x14ac:dyDescent="0.25">
      <c r="A10704" s="111" t="s">
        <v>874</v>
      </c>
      <c r="B10704" s="111">
        <f>INDEX(kommuner!C:C,MATCH(_xlfn.NUMBERVALUE(A10704),kommuner!B:B,0))</f>
        <v>1560</v>
      </c>
      <c r="C10704" s="111" t="s">
        <v>127</v>
      </c>
      <c r="D10704" s="111" t="s">
        <v>127</v>
      </c>
      <c r="E10704" s="111" t="s">
        <v>123</v>
      </c>
      <c r="F10704" s="111" t="s">
        <v>172</v>
      </c>
      <c r="G10704" s="111" t="s">
        <v>186</v>
      </c>
      <c r="H10704" s="111" t="s">
        <v>172</v>
      </c>
      <c r="I10704" s="111" t="s">
        <v>186</v>
      </c>
      <c r="J10704" t="str">
        <f t="shared" si="334"/>
        <v>1560SkogOrganisk jordBarskogSærs høy</v>
      </c>
      <c r="K10704" s="111">
        <v>2.5548655235722699</v>
      </c>
      <c r="L10704" s="111">
        <v>0.92784825435236762</v>
      </c>
      <c r="M10704" s="111">
        <v>0.46518126042825314</v>
      </c>
      <c r="N10704" s="112">
        <f t="shared" si="335"/>
        <v>3.9478950383528906</v>
      </c>
    </row>
    <row r="10705" spans="1:14" x14ac:dyDescent="0.25">
      <c r="A10705" s="111" t="s">
        <v>874</v>
      </c>
      <c r="B10705" s="111">
        <f>INDEX(kommuner!C:C,MATCH(_xlfn.NUMBERVALUE(A10705),kommuner!B:B,0))</f>
        <v>1560</v>
      </c>
      <c r="C10705" s="111" t="s">
        <v>127</v>
      </c>
      <c r="D10705" s="111" t="s">
        <v>127</v>
      </c>
      <c r="E10705" s="111" t="s">
        <v>123</v>
      </c>
      <c r="F10705" s="111" t="s">
        <v>179</v>
      </c>
      <c r="G10705" s="111" t="s">
        <v>180</v>
      </c>
      <c r="H10705" s="111" t="s">
        <v>179</v>
      </c>
      <c r="I10705" s="111" t="s">
        <v>180</v>
      </c>
      <c r="J10705" t="str">
        <f t="shared" si="334"/>
        <v>1560SkogOrganisk jordBlandingsskogHøy</v>
      </c>
      <c r="K10705" s="111">
        <v>-5.5554344456832343</v>
      </c>
      <c r="L10705" s="111">
        <v>0.92784825435236762</v>
      </c>
      <c r="M10705" s="111">
        <v>0.46510463492953991</v>
      </c>
      <c r="N10705" s="112">
        <f t="shared" si="335"/>
        <v>-4.1624815564013264</v>
      </c>
    </row>
    <row r="10706" spans="1:14" x14ac:dyDescent="0.25">
      <c r="A10706" s="111" t="s">
        <v>874</v>
      </c>
      <c r="B10706" s="111">
        <f>INDEX(kommuner!C:C,MATCH(_xlfn.NUMBERVALUE(A10706),kommuner!B:B,0))</f>
        <v>1560</v>
      </c>
      <c r="C10706" s="111" t="s">
        <v>127</v>
      </c>
      <c r="D10706" s="111" t="s">
        <v>127</v>
      </c>
      <c r="E10706" s="111" t="s">
        <v>123</v>
      </c>
      <c r="F10706" s="111" t="s">
        <v>179</v>
      </c>
      <c r="G10706" s="111" t="s">
        <v>167</v>
      </c>
      <c r="H10706" s="111" t="s">
        <v>179</v>
      </c>
      <c r="I10706" s="111" t="s">
        <v>167</v>
      </c>
      <c r="J10706" t="str">
        <f t="shared" si="334"/>
        <v>1560SkogOrganisk jordBlandingsskogImpediment</v>
      </c>
      <c r="K10706" s="111">
        <v>-0.28586344175800005</v>
      </c>
      <c r="L10706" s="111">
        <v>0.92784825435236762</v>
      </c>
      <c r="M10706" s="111">
        <v>0.46510463492953991</v>
      </c>
      <c r="N10706" s="112">
        <f t="shared" si="335"/>
        <v>1.1070894475239075</v>
      </c>
    </row>
    <row r="10707" spans="1:14" x14ac:dyDescent="0.25">
      <c r="A10707" s="111" t="s">
        <v>874</v>
      </c>
      <c r="B10707" s="111">
        <f>INDEX(kommuner!C:C,MATCH(_xlfn.NUMBERVALUE(A10707),kommuner!B:B,0))</f>
        <v>1560</v>
      </c>
      <c r="C10707" s="111" t="s">
        <v>127</v>
      </c>
      <c r="D10707" s="111" t="s">
        <v>127</v>
      </c>
      <c r="E10707" s="111" t="s">
        <v>123</v>
      </c>
      <c r="F10707" s="111" t="s">
        <v>179</v>
      </c>
      <c r="G10707" s="111" t="s">
        <v>190</v>
      </c>
      <c r="H10707" s="111" t="s">
        <v>179</v>
      </c>
      <c r="I10707" s="111" t="s">
        <v>190</v>
      </c>
      <c r="J10707" t="str">
        <f t="shared" si="334"/>
        <v>1560SkogOrganisk jordBlandingsskogLav</v>
      </c>
      <c r="K10707" s="111">
        <v>-1.2347339377887629</v>
      </c>
      <c r="L10707" s="111">
        <v>0.92784825435236762</v>
      </c>
      <c r="M10707" s="111">
        <v>0.46510463492953991</v>
      </c>
      <c r="N10707" s="112">
        <f t="shared" si="335"/>
        <v>0.15821895149314458</v>
      </c>
    </row>
    <row r="10708" spans="1:14" x14ac:dyDescent="0.25">
      <c r="A10708" s="111" t="s">
        <v>874</v>
      </c>
      <c r="B10708" s="111">
        <f>INDEX(kommuner!C:C,MATCH(_xlfn.NUMBERVALUE(A10708),kommuner!B:B,0))</f>
        <v>1560</v>
      </c>
      <c r="C10708" s="111" t="s">
        <v>127</v>
      </c>
      <c r="D10708" s="111" t="s">
        <v>127</v>
      </c>
      <c r="E10708" s="111" t="s">
        <v>123</v>
      </c>
      <c r="F10708" s="111" t="s">
        <v>179</v>
      </c>
      <c r="G10708" s="111" t="s">
        <v>173</v>
      </c>
      <c r="H10708" s="111" t="s">
        <v>179</v>
      </c>
      <c r="I10708" s="111" t="s">
        <v>173</v>
      </c>
      <c r="J10708" t="str">
        <f t="shared" si="334"/>
        <v>1560SkogOrganisk jordBlandingsskogMiddels</v>
      </c>
      <c r="K10708" s="111">
        <v>-2.4239591752717748</v>
      </c>
      <c r="L10708" s="111">
        <v>0.92784825435236762</v>
      </c>
      <c r="M10708" s="111">
        <v>0.46510463492953991</v>
      </c>
      <c r="N10708" s="112">
        <f t="shared" si="335"/>
        <v>-1.0310062859898674</v>
      </c>
    </row>
    <row r="10709" spans="1:14" x14ac:dyDescent="0.25">
      <c r="A10709" s="111" t="s">
        <v>874</v>
      </c>
      <c r="B10709" s="111">
        <f>INDEX(kommuner!C:C,MATCH(_xlfn.NUMBERVALUE(A10709),kommuner!B:B,0))</f>
        <v>1560</v>
      </c>
      <c r="C10709" s="111" t="s">
        <v>127</v>
      </c>
      <c r="D10709" s="111" t="s">
        <v>127</v>
      </c>
      <c r="E10709" s="111" t="s">
        <v>123</v>
      </c>
      <c r="F10709" s="111" t="s">
        <v>179</v>
      </c>
      <c r="G10709" s="111" t="s">
        <v>186</v>
      </c>
      <c r="H10709" s="111" t="s">
        <v>179</v>
      </c>
      <c r="I10709" s="111" t="s">
        <v>186</v>
      </c>
      <c r="J10709" t="str">
        <f t="shared" si="334"/>
        <v>1560SkogOrganisk jordBlandingsskogSærs høy</v>
      </c>
      <c r="K10709" s="111">
        <v>-1.5726115302258048</v>
      </c>
      <c r="L10709" s="111">
        <v>0.92784825435236762</v>
      </c>
      <c r="M10709" s="111">
        <v>0.46510463492953991</v>
      </c>
      <c r="N10709" s="112">
        <f t="shared" si="335"/>
        <v>-0.17965864094389727</v>
      </c>
    </row>
    <row r="10710" spans="1:14" x14ac:dyDescent="0.25">
      <c r="A10710" s="111" t="s">
        <v>874</v>
      </c>
      <c r="B10710" s="111">
        <f>INDEX(kommuner!C:C,MATCH(_xlfn.NUMBERVALUE(A10710),kommuner!B:B,0))</f>
        <v>1560</v>
      </c>
      <c r="C10710" s="111" t="s">
        <v>127</v>
      </c>
      <c r="D10710" s="111" t="s">
        <v>127</v>
      </c>
      <c r="E10710" s="111" t="s">
        <v>123</v>
      </c>
      <c r="F10710" s="111" t="s">
        <v>185</v>
      </c>
      <c r="G10710" s="111" t="s">
        <v>180</v>
      </c>
      <c r="H10710" s="111" t="s">
        <v>185</v>
      </c>
      <c r="I10710" s="111" t="s">
        <v>180</v>
      </c>
      <c r="J10710" t="str">
        <f t="shared" si="334"/>
        <v>1560SkogOrganisk jordLauvskogHøy</v>
      </c>
      <c r="K10710" s="111">
        <v>-1.9913688882377358</v>
      </c>
      <c r="L10710" s="111">
        <v>0.92784825435236762</v>
      </c>
      <c r="M10710" s="111">
        <v>0.46510463492953991</v>
      </c>
      <c r="N10710" s="112">
        <f t="shared" si="335"/>
        <v>-0.59841599895582831</v>
      </c>
    </row>
    <row r="10711" spans="1:14" x14ac:dyDescent="0.25">
      <c r="A10711" s="111" t="s">
        <v>874</v>
      </c>
      <c r="B10711" s="111">
        <f>INDEX(kommuner!C:C,MATCH(_xlfn.NUMBERVALUE(A10711),kommuner!B:B,0))</f>
        <v>1560</v>
      </c>
      <c r="C10711" s="111" t="s">
        <v>127</v>
      </c>
      <c r="D10711" s="111" t="s">
        <v>127</v>
      </c>
      <c r="E10711" s="111" t="s">
        <v>123</v>
      </c>
      <c r="F10711" s="111" t="s">
        <v>185</v>
      </c>
      <c r="G10711" s="111" t="s">
        <v>167</v>
      </c>
      <c r="H10711" s="111" t="s">
        <v>185</v>
      </c>
      <c r="I10711" s="111" t="s">
        <v>167</v>
      </c>
      <c r="J10711" t="str">
        <f t="shared" si="334"/>
        <v>1560SkogOrganisk jordLauvskogImpediment</v>
      </c>
      <c r="K10711" s="111">
        <v>0.35000626494250675</v>
      </c>
      <c r="L10711" s="111">
        <v>0.92784825435236762</v>
      </c>
      <c r="M10711" s="111">
        <v>0.46510463492953991</v>
      </c>
      <c r="N10711" s="112">
        <f t="shared" si="335"/>
        <v>1.7429591542244141</v>
      </c>
    </row>
    <row r="10712" spans="1:14" x14ac:dyDescent="0.25">
      <c r="A10712" s="111" t="s">
        <v>874</v>
      </c>
      <c r="B10712" s="111">
        <f>INDEX(kommuner!C:C,MATCH(_xlfn.NUMBERVALUE(A10712),kommuner!B:B,0))</f>
        <v>1560</v>
      </c>
      <c r="C10712" s="111" t="s">
        <v>127</v>
      </c>
      <c r="D10712" s="111" t="s">
        <v>127</v>
      </c>
      <c r="E10712" s="111" t="s">
        <v>123</v>
      </c>
      <c r="F10712" s="111" t="s">
        <v>185</v>
      </c>
      <c r="G10712" s="111" t="s">
        <v>190</v>
      </c>
      <c r="H10712" s="111" t="s">
        <v>185</v>
      </c>
      <c r="I10712" s="111" t="s">
        <v>190</v>
      </c>
      <c r="J10712" t="str">
        <f t="shared" si="334"/>
        <v>1560SkogOrganisk jordLauvskogLav</v>
      </c>
      <c r="K10712" s="111">
        <v>1.1144075558526714</v>
      </c>
      <c r="L10712" s="111">
        <v>0.92784825435236762</v>
      </c>
      <c r="M10712" s="111">
        <v>0.46510463492953991</v>
      </c>
      <c r="N10712" s="112">
        <f t="shared" si="335"/>
        <v>2.5073604451345788</v>
      </c>
    </row>
    <row r="10713" spans="1:14" x14ac:dyDescent="0.25">
      <c r="A10713" s="111" t="s">
        <v>874</v>
      </c>
      <c r="B10713" s="111">
        <f>INDEX(kommuner!C:C,MATCH(_xlfn.NUMBERVALUE(A10713),kommuner!B:B,0))</f>
        <v>1560</v>
      </c>
      <c r="C10713" s="111" t="s">
        <v>127</v>
      </c>
      <c r="D10713" s="111" t="s">
        <v>127</v>
      </c>
      <c r="E10713" s="111" t="s">
        <v>123</v>
      </c>
      <c r="F10713" s="111" t="s">
        <v>185</v>
      </c>
      <c r="G10713" s="111" t="s">
        <v>173</v>
      </c>
      <c r="H10713" s="111" t="s">
        <v>185</v>
      </c>
      <c r="I10713" s="111" t="s">
        <v>173</v>
      </c>
      <c r="J10713" t="str">
        <f t="shared" si="334"/>
        <v>1560SkogOrganisk jordLauvskogMiddels</v>
      </c>
      <c r="K10713" s="111">
        <v>-0.62664468270982987</v>
      </c>
      <c r="L10713" s="111">
        <v>0.92784825435236762</v>
      </c>
      <c r="M10713" s="111">
        <v>0.46510463492953991</v>
      </c>
      <c r="N10713" s="112">
        <f t="shared" si="335"/>
        <v>0.76630820657207765</v>
      </c>
    </row>
    <row r="10714" spans="1:14" x14ac:dyDescent="0.25">
      <c r="A10714" s="111" t="s">
        <v>874</v>
      </c>
      <c r="B10714" s="111">
        <f>INDEX(kommuner!C:C,MATCH(_xlfn.NUMBERVALUE(A10714),kommuner!B:B,0))</f>
        <v>1560</v>
      </c>
      <c r="C10714" s="111" t="s">
        <v>127</v>
      </c>
      <c r="D10714" s="111" t="s">
        <v>127</v>
      </c>
      <c r="E10714" s="111" t="s">
        <v>123</v>
      </c>
      <c r="F10714" s="111" t="s">
        <v>185</v>
      </c>
      <c r="G10714" s="111" t="s">
        <v>186</v>
      </c>
      <c r="H10714" s="111" t="s">
        <v>185</v>
      </c>
      <c r="I10714" s="111" t="s">
        <v>186</v>
      </c>
      <c r="J10714" t="str">
        <f t="shared" si="334"/>
        <v>1560SkogOrganisk jordLauvskogSærs høy</v>
      </c>
      <c r="K10714" s="111">
        <v>-1.8997279926091779</v>
      </c>
      <c r="L10714" s="111">
        <v>0.92784825435236762</v>
      </c>
      <c r="M10714" s="111">
        <v>0.46510463492953991</v>
      </c>
      <c r="N10714" s="112">
        <f t="shared" si="335"/>
        <v>-0.50677510332727038</v>
      </c>
    </row>
    <row r="10715" spans="1:14" x14ac:dyDescent="0.25">
      <c r="A10715" s="111" t="s">
        <v>874</v>
      </c>
      <c r="B10715" s="111">
        <f>INDEX(kommuner!C:C,MATCH(_xlfn.NUMBERVALUE(A10715),kommuner!B:B,0))</f>
        <v>1560</v>
      </c>
      <c r="C10715" s="111" t="s">
        <v>83</v>
      </c>
      <c r="D10715" s="111" t="s">
        <v>83</v>
      </c>
      <c r="E10715" s="111" t="s">
        <v>126</v>
      </c>
      <c r="F10715" s="111" t="s">
        <v>139</v>
      </c>
      <c r="G10715" s="111" t="s">
        <v>139</v>
      </c>
      <c r="H10715" s="111" t="s">
        <v>139</v>
      </c>
      <c r="I10715" s="111" t="s">
        <v>139</v>
      </c>
      <c r="J10715" t="str">
        <f t="shared" si="334"/>
        <v>1560Utbygd arealMineraljord</v>
      </c>
      <c r="K10715" s="111">
        <v>-0.30524336409547759</v>
      </c>
      <c r="L10715" s="111">
        <v>0</v>
      </c>
      <c r="M10715" s="111">
        <v>1.303047089454229E-2</v>
      </c>
      <c r="N10715" s="112">
        <f t="shared" si="335"/>
        <v>-0.2922128932009353</v>
      </c>
    </row>
    <row r="10716" spans="1:14" x14ac:dyDescent="0.25">
      <c r="A10716" s="111" t="s">
        <v>874</v>
      </c>
      <c r="B10716" s="111">
        <f>INDEX(kommuner!C:C,MATCH(_xlfn.NUMBERVALUE(A10716),kommuner!B:B,0))</f>
        <v>1560</v>
      </c>
      <c r="C10716" s="111" t="s">
        <v>83</v>
      </c>
      <c r="D10716" s="111" t="s">
        <v>83</v>
      </c>
      <c r="E10716" s="111" t="s">
        <v>123</v>
      </c>
      <c r="F10716" s="111" t="s">
        <v>139</v>
      </c>
      <c r="G10716" s="111" t="s">
        <v>139</v>
      </c>
      <c r="H10716" s="111" t="s">
        <v>139</v>
      </c>
      <c r="I10716" s="111" t="s">
        <v>139</v>
      </c>
      <c r="J10716" t="str">
        <f t="shared" si="334"/>
        <v>1560Utbygd arealOrganisk jord</v>
      </c>
      <c r="K10716" s="111">
        <v>29.011421395201612</v>
      </c>
      <c r="L10716" s="111">
        <v>0</v>
      </c>
      <c r="M10716" s="111">
        <v>1.303047089454229E-2</v>
      </c>
      <c r="N10716" s="112">
        <f t="shared" si="335"/>
        <v>29.024451866096154</v>
      </c>
    </row>
    <row r="10717" spans="1:14" x14ac:dyDescent="0.25">
      <c r="A10717" s="111" t="s">
        <v>874</v>
      </c>
      <c r="B10717" s="111">
        <f>INDEX(kommuner!C:C,MATCH(_xlfn.NUMBERVALUE(A10717),kommuner!B:B,0))</f>
        <v>1560</v>
      </c>
      <c r="C10717" s="111" t="s">
        <v>181</v>
      </c>
      <c r="D10717" s="111" t="s">
        <v>181</v>
      </c>
      <c r="E10717" s="111" t="s">
        <v>123</v>
      </c>
      <c r="F10717" s="111" t="s">
        <v>139</v>
      </c>
      <c r="G10717" s="111" t="s">
        <v>139</v>
      </c>
      <c r="H10717" s="111" t="s">
        <v>139</v>
      </c>
      <c r="I10717" s="111" t="s">
        <v>139</v>
      </c>
      <c r="J10717" t="str">
        <f t="shared" si="334"/>
        <v>1560Vann og myrOrganisk jord</v>
      </c>
      <c r="K10717" s="111">
        <v>-0.29766799726667431</v>
      </c>
      <c r="L10717" s="111">
        <v>0</v>
      </c>
      <c r="M10717" s="111">
        <v>0</v>
      </c>
      <c r="N10717" s="112">
        <f t="shared" si="335"/>
        <v>-0.29766799726667431</v>
      </c>
    </row>
    <row r="10718" spans="1:14" x14ac:dyDescent="0.25">
      <c r="A10718" s="111" t="s">
        <v>875</v>
      </c>
      <c r="B10718" s="111">
        <f>INDEX(kommuner!C:C,MATCH(_xlfn.NUMBERVALUE(A10718),kommuner!B:B,0))</f>
        <v>1563</v>
      </c>
      <c r="C10718" s="111" t="s">
        <v>82</v>
      </c>
      <c r="D10718" s="111" t="s">
        <v>82</v>
      </c>
      <c r="E10718" s="111" t="s">
        <v>126</v>
      </c>
      <c r="F10718" s="111" t="s">
        <v>139</v>
      </c>
      <c r="G10718" s="111" t="s">
        <v>139</v>
      </c>
      <c r="H10718" s="111" t="s">
        <v>139</v>
      </c>
      <c r="I10718" s="111" t="s">
        <v>139</v>
      </c>
      <c r="J10718" t="str">
        <f t="shared" si="334"/>
        <v>1563Annen utmarkMineraljord</v>
      </c>
      <c r="K10718" s="111">
        <v>-7.1122377479755403E-2</v>
      </c>
      <c r="L10718" s="111">
        <v>0</v>
      </c>
      <c r="M10718" s="111">
        <v>0</v>
      </c>
      <c r="N10718" s="112">
        <f t="shared" si="335"/>
        <v>-7.1122377479755403E-2</v>
      </c>
    </row>
    <row r="10719" spans="1:14" x14ac:dyDescent="0.25">
      <c r="A10719" s="111" t="s">
        <v>875</v>
      </c>
      <c r="B10719" s="111">
        <f>INDEX(kommuner!C:C,MATCH(_xlfn.NUMBERVALUE(A10719),kommuner!B:B,0))</f>
        <v>1563</v>
      </c>
      <c r="C10719" s="111" t="s">
        <v>121</v>
      </c>
      <c r="D10719" s="111" t="s">
        <v>121</v>
      </c>
      <c r="E10719" s="111" t="s">
        <v>126</v>
      </c>
      <c r="F10719" s="111" t="s">
        <v>139</v>
      </c>
      <c r="G10719" s="111" t="s">
        <v>139</v>
      </c>
      <c r="H10719" s="111" t="s">
        <v>139</v>
      </c>
      <c r="I10719" s="111" t="s">
        <v>139</v>
      </c>
      <c r="J10719" t="str">
        <f t="shared" si="334"/>
        <v>1563BeiteMineraljord</v>
      </c>
      <c r="K10719" s="111">
        <v>-0.96338340838695502</v>
      </c>
      <c r="L10719" s="111">
        <v>0</v>
      </c>
      <c r="M10719" s="111">
        <v>1.2448711246839999E-7</v>
      </c>
      <c r="N10719" s="112">
        <f t="shared" si="335"/>
        <v>-0.96338328389984251</v>
      </c>
    </row>
    <row r="10720" spans="1:14" x14ac:dyDescent="0.25">
      <c r="A10720" s="111" t="s">
        <v>875</v>
      </c>
      <c r="B10720" s="111">
        <f>INDEX(kommuner!C:C,MATCH(_xlfn.NUMBERVALUE(A10720),kommuner!B:B,0))</f>
        <v>1563</v>
      </c>
      <c r="C10720" s="111" t="s">
        <v>121</v>
      </c>
      <c r="D10720" s="111" t="s">
        <v>121</v>
      </c>
      <c r="E10720" s="111" t="s">
        <v>123</v>
      </c>
      <c r="F10720" s="111" t="s">
        <v>139</v>
      </c>
      <c r="G10720" s="111" t="s">
        <v>139</v>
      </c>
      <c r="H10720" s="111" t="s">
        <v>139</v>
      </c>
      <c r="I10720" s="111" t="s">
        <v>139</v>
      </c>
      <c r="J10720" t="str">
        <f t="shared" si="334"/>
        <v>1563BeiteOrganisk jord</v>
      </c>
      <c r="K10720" s="111">
        <v>12.077525935985037</v>
      </c>
      <c r="L10720" s="111">
        <v>1.6412500000000001</v>
      </c>
      <c r="M10720" s="111">
        <v>0</v>
      </c>
      <c r="N10720" s="112">
        <f t="shared" si="335"/>
        <v>13.718775935985036</v>
      </c>
    </row>
    <row r="10721" spans="1:14" x14ac:dyDescent="0.25">
      <c r="A10721" s="111" t="s">
        <v>875</v>
      </c>
      <c r="B10721" s="111">
        <f>INDEX(kommuner!C:C,MATCH(_xlfn.NUMBERVALUE(A10721),kommuner!B:B,0))</f>
        <v>1563</v>
      </c>
      <c r="C10721" s="111" t="s">
        <v>84</v>
      </c>
      <c r="D10721" s="111" t="s">
        <v>84</v>
      </c>
      <c r="E10721" s="111" t="s">
        <v>126</v>
      </c>
      <c r="F10721" s="111" t="s">
        <v>139</v>
      </c>
      <c r="G10721" s="111" t="s">
        <v>139</v>
      </c>
      <c r="H10721" s="111" t="s">
        <v>139</v>
      </c>
      <c r="I10721" s="111" t="s">
        <v>139</v>
      </c>
      <c r="J10721" t="str">
        <f t="shared" si="334"/>
        <v>1563Dyrket markMineraljord</v>
      </c>
      <c r="K10721" s="111">
        <v>-0.19151115197201224</v>
      </c>
      <c r="L10721" s="111">
        <v>0</v>
      </c>
      <c r="M10721" s="111">
        <v>0</v>
      </c>
      <c r="N10721" s="112">
        <f t="shared" si="335"/>
        <v>-0.19151115197201224</v>
      </c>
    </row>
    <row r="10722" spans="1:14" x14ac:dyDescent="0.25">
      <c r="A10722" s="111" t="s">
        <v>875</v>
      </c>
      <c r="B10722" s="111">
        <f>INDEX(kommuner!C:C,MATCH(_xlfn.NUMBERVALUE(A10722),kommuner!B:B,0))</f>
        <v>1563</v>
      </c>
      <c r="C10722" s="111" t="s">
        <v>84</v>
      </c>
      <c r="D10722" s="111" t="s">
        <v>84</v>
      </c>
      <c r="E10722" s="111" t="s">
        <v>123</v>
      </c>
      <c r="F10722" s="111" t="s">
        <v>139</v>
      </c>
      <c r="G10722" s="111" t="s">
        <v>139</v>
      </c>
      <c r="H10722" s="111" t="s">
        <v>139</v>
      </c>
      <c r="I10722" s="111" t="s">
        <v>139</v>
      </c>
      <c r="J10722" t="str">
        <f t="shared" si="334"/>
        <v>1563Dyrket markOrganisk jord</v>
      </c>
      <c r="K10722" s="111">
        <v>28.726149366675592</v>
      </c>
      <c r="L10722" s="111">
        <v>1.45625</v>
      </c>
      <c r="M10722" s="111">
        <v>0</v>
      </c>
      <c r="N10722" s="112">
        <f t="shared" si="335"/>
        <v>30.182399366675593</v>
      </c>
    </row>
    <row r="10723" spans="1:14" x14ac:dyDescent="0.25">
      <c r="A10723" s="111" t="s">
        <v>875</v>
      </c>
      <c r="B10723" s="111">
        <f>INDEX(kommuner!C:C,MATCH(_xlfn.NUMBERVALUE(A10723),kommuner!B:B,0))</f>
        <v>1563</v>
      </c>
      <c r="C10723" s="111" t="s">
        <v>127</v>
      </c>
      <c r="D10723" s="111" t="s">
        <v>127</v>
      </c>
      <c r="E10723" s="111" t="s">
        <v>126</v>
      </c>
      <c r="F10723" s="111" t="s">
        <v>172</v>
      </c>
      <c r="G10723" s="111" t="s">
        <v>180</v>
      </c>
      <c r="H10723" s="111" t="s">
        <v>172</v>
      </c>
      <c r="I10723" s="111" t="s">
        <v>180</v>
      </c>
      <c r="J10723" t="str">
        <f t="shared" si="334"/>
        <v>1563SkogMineraljordBarskogHøy</v>
      </c>
      <c r="K10723" s="111">
        <v>-6.422849649670499</v>
      </c>
      <c r="L10723" s="111">
        <v>0.85306406685236758</v>
      </c>
      <c r="M10723" s="111">
        <v>6.4056614999681585E-2</v>
      </c>
      <c r="N10723" s="112">
        <f t="shared" si="335"/>
        <v>-5.5057289678184498</v>
      </c>
    </row>
    <row r="10724" spans="1:14" x14ac:dyDescent="0.25">
      <c r="A10724" s="111" t="s">
        <v>875</v>
      </c>
      <c r="B10724" s="111">
        <f>INDEX(kommuner!C:C,MATCH(_xlfn.NUMBERVALUE(A10724),kommuner!B:B,0))</f>
        <v>1563</v>
      </c>
      <c r="C10724" s="111" t="s">
        <v>127</v>
      </c>
      <c r="D10724" s="111" t="s">
        <v>127</v>
      </c>
      <c r="E10724" s="111" t="s">
        <v>126</v>
      </c>
      <c r="F10724" s="111" t="s">
        <v>172</v>
      </c>
      <c r="G10724" s="111" t="s">
        <v>167</v>
      </c>
      <c r="H10724" s="111" t="s">
        <v>172</v>
      </c>
      <c r="I10724" s="111" t="s">
        <v>167</v>
      </c>
      <c r="J10724" t="str">
        <f t="shared" si="334"/>
        <v>1563SkogMineraljordBarskogImpediment</v>
      </c>
      <c r="K10724" s="111">
        <v>-0.94873102042732593</v>
      </c>
      <c r="L10724" s="111">
        <v>0.85306406685236758</v>
      </c>
      <c r="M10724" s="111">
        <v>6.3979989500968365E-2</v>
      </c>
      <c r="N10724" s="112">
        <f t="shared" si="335"/>
        <v>-3.1686964073989993E-2</v>
      </c>
    </row>
    <row r="10725" spans="1:14" x14ac:dyDescent="0.25">
      <c r="A10725" s="111" t="s">
        <v>875</v>
      </c>
      <c r="B10725" s="111">
        <f>INDEX(kommuner!C:C,MATCH(_xlfn.NUMBERVALUE(A10725),kommuner!B:B,0))</f>
        <v>1563</v>
      </c>
      <c r="C10725" s="111" t="s">
        <v>127</v>
      </c>
      <c r="D10725" s="111" t="s">
        <v>127</v>
      </c>
      <c r="E10725" s="111" t="s">
        <v>126</v>
      </c>
      <c r="F10725" s="111" t="s">
        <v>172</v>
      </c>
      <c r="G10725" s="111" t="s">
        <v>190</v>
      </c>
      <c r="H10725" s="111" t="s">
        <v>172</v>
      </c>
      <c r="I10725" s="111" t="s">
        <v>190</v>
      </c>
      <c r="J10725" t="str">
        <f t="shared" si="334"/>
        <v>1563SkogMineraljordBarskogLav</v>
      </c>
      <c r="K10725" s="111">
        <v>-0.862084627791601</v>
      </c>
      <c r="L10725" s="111">
        <v>0.85306406685236758</v>
      </c>
      <c r="M10725" s="111">
        <v>6.3979989500968365E-2</v>
      </c>
      <c r="N10725" s="112">
        <f t="shared" si="335"/>
        <v>5.4959428561734941E-2</v>
      </c>
    </row>
    <row r="10726" spans="1:14" x14ac:dyDescent="0.25">
      <c r="A10726" s="111" t="s">
        <v>875</v>
      </c>
      <c r="B10726" s="111">
        <f>INDEX(kommuner!C:C,MATCH(_xlfn.NUMBERVALUE(A10726),kommuner!B:B,0))</f>
        <v>1563</v>
      </c>
      <c r="C10726" s="111" t="s">
        <v>127</v>
      </c>
      <c r="D10726" s="111" t="s">
        <v>127</v>
      </c>
      <c r="E10726" s="111" t="s">
        <v>126</v>
      </c>
      <c r="F10726" s="111" t="s">
        <v>172</v>
      </c>
      <c r="G10726" s="111" t="s">
        <v>173</v>
      </c>
      <c r="H10726" s="111" t="s">
        <v>172</v>
      </c>
      <c r="I10726" s="111" t="s">
        <v>173</v>
      </c>
      <c r="J10726" t="str">
        <f t="shared" si="334"/>
        <v>1563SkogMineraljordBarskogMiddels</v>
      </c>
      <c r="K10726" s="111">
        <v>-3.6406993276041288</v>
      </c>
      <c r="L10726" s="111">
        <v>0.85306406685236758</v>
      </c>
      <c r="M10726" s="111">
        <v>6.4056614999681585E-2</v>
      </c>
      <c r="N10726" s="112">
        <f t="shared" si="335"/>
        <v>-2.7235786457520796</v>
      </c>
    </row>
    <row r="10727" spans="1:14" x14ac:dyDescent="0.25">
      <c r="A10727" s="111" t="s">
        <v>875</v>
      </c>
      <c r="B10727" s="111">
        <f>INDEX(kommuner!C:C,MATCH(_xlfn.NUMBERVALUE(A10727),kommuner!B:B,0))</f>
        <v>1563</v>
      </c>
      <c r="C10727" s="111" t="s">
        <v>127</v>
      </c>
      <c r="D10727" s="111" t="s">
        <v>127</v>
      </c>
      <c r="E10727" s="111" t="s">
        <v>126</v>
      </c>
      <c r="F10727" s="111" t="s">
        <v>172</v>
      </c>
      <c r="G10727" s="111" t="s">
        <v>186</v>
      </c>
      <c r="H10727" s="111" t="s">
        <v>172</v>
      </c>
      <c r="I10727" s="111" t="s">
        <v>186</v>
      </c>
      <c r="J10727" t="str">
        <f t="shared" si="334"/>
        <v>1563SkogMineraljordBarskogSærs høy</v>
      </c>
      <c r="K10727" s="111">
        <v>0.12072674540874306</v>
      </c>
      <c r="L10727" s="111">
        <v>0.85306406685236758</v>
      </c>
      <c r="M10727" s="111">
        <v>6.4056614999681585E-2</v>
      </c>
      <c r="N10727" s="112">
        <f t="shared" si="335"/>
        <v>1.0378474272607923</v>
      </c>
    </row>
    <row r="10728" spans="1:14" x14ac:dyDescent="0.25">
      <c r="A10728" s="111" t="s">
        <v>875</v>
      </c>
      <c r="B10728" s="111">
        <f>INDEX(kommuner!C:C,MATCH(_xlfn.NUMBERVALUE(A10728),kommuner!B:B,0))</f>
        <v>1563</v>
      </c>
      <c r="C10728" s="111" t="s">
        <v>127</v>
      </c>
      <c r="D10728" s="111" t="s">
        <v>127</v>
      </c>
      <c r="E10728" s="111" t="s">
        <v>126</v>
      </c>
      <c r="F10728" s="111" t="s">
        <v>179</v>
      </c>
      <c r="G10728" s="111" t="s">
        <v>180</v>
      </c>
      <c r="H10728" s="111" t="s">
        <v>179</v>
      </c>
      <c r="I10728" s="111" t="s">
        <v>180</v>
      </c>
      <c r="J10728" t="str">
        <f t="shared" si="334"/>
        <v>1563SkogMineraljordBlandingsskogHøy</v>
      </c>
      <c r="K10728" s="111">
        <v>-7.1939050909469406</v>
      </c>
      <c r="L10728" s="111">
        <v>0.85306406685236758</v>
      </c>
      <c r="M10728" s="111">
        <v>6.3979989500968365E-2</v>
      </c>
      <c r="N10728" s="112">
        <f t="shared" si="335"/>
        <v>-6.2768610345936047</v>
      </c>
    </row>
    <row r="10729" spans="1:14" x14ac:dyDescent="0.25">
      <c r="A10729" s="111" t="s">
        <v>875</v>
      </c>
      <c r="B10729" s="111">
        <f>INDEX(kommuner!C:C,MATCH(_xlfn.NUMBERVALUE(A10729),kommuner!B:B,0))</f>
        <v>1563</v>
      </c>
      <c r="C10729" s="111" t="s">
        <v>127</v>
      </c>
      <c r="D10729" s="111" t="s">
        <v>127</v>
      </c>
      <c r="E10729" s="111" t="s">
        <v>126</v>
      </c>
      <c r="F10729" s="111" t="s">
        <v>179</v>
      </c>
      <c r="G10729" s="111" t="s">
        <v>167</v>
      </c>
      <c r="H10729" s="111" t="s">
        <v>179</v>
      </c>
      <c r="I10729" s="111" t="s">
        <v>167</v>
      </c>
      <c r="J10729" t="str">
        <f t="shared" si="334"/>
        <v>1563SkogMineraljordBlandingsskogImpediment</v>
      </c>
      <c r="K10729" s="111">
        <v>-1.0519587113170448</v>
      </c>
      <c r="L10729" s="111">
        <v>0.85306406685236758</v>
      </c>
      <c r="M10729" s="111">
        <v>6.3979989500968365E-2</v>
      </c>
      <c r="N10729" s="112">
        <f t="shared" si="335"/>
        <v>-0.13491465496370883</v>
      </c>
    </row>
    <row r="10730" spans="1:14" x14ac:dyDescent="0.25">
      <c r="A10730" s="111" t="s">
        <v>875</v>
      </c>
      <c r="B10730" s="111">
        <f>INDEX(kommuner!C:C,MATCH(_xlfn.NUMBERVALUE(A10730),kommuner!B:B,0))</f>
        <v>1563</v>
      </c>
      <c r="C10730" s="111" t="s">
        <v>127</v>
      </c>
      <c r="D10730" s="111" t="s">
        <v>127</v>
      </c>
      <c r="E10730" s="111" t="s">
        <v>126</v>
      </c>
      <c r="F10730" s="111" t="s">
        <v>179</v>
      </c>
      <c r="G10730" s="111" t="s">
        <v>190</v>
      </c>
      <c r="H10730" s="111" t="s">
        <v>179</v>
      </c>
      <c r="I10730" s="111" t="s">
        <v>190</v>
      </c>
      <c r="J10730" t="str">
        <f t="shared" si="334"/>
        <v>1563SkogMineraljordBlandingsskogLav</v>
      </c>
      <c r="K10730" s="111">
        <v>-1.7812179955424279</v>
      </c>
      <c r="L10730" s="111">
        <v>0.85306406685236758</v>
      </c>
      <c r="M10730" s="111">
        <v>6.3979989500968365E-2</v>
      </c>
      <c r="N10730" s="112">
        <f t="shared" si="335"/>
        <v>-0.86417393918909191</v>
      </c>
    </row>
    <row r="10731" spans="1:14" x14ac:dyDescent="0.25">
      <c r="A10731" s="111" t="s">
        <v>875</v>
      </c>
      <c r="B10731" s="111">
        <f>INDEX(kommuner!C:C,MATCH(_xlfn.NUMBERVALUE(A10731),kommuner!B:B,0))</f>
        <v>1563</v>
      </c>
      <c r="C10731" s="111" t="s">
        <v>127</v>
      </c>
      <c r="D10731" s="111" t="s">
        <v>127</v>
      </c>
      <c r="E10731" s="111" t="s">
        <v>126</v>
      </c>
      <c r="F10731" s="111" t="s">
        <v>179</v>
      </c>
      <c r="G10731" s="111" t="s">
        <v>173</v>
      </c>
      <c r="H10731" s="111" t="s">
        <v>179</v>
      </c>
      <c r="I10731" s="111" t="s">
        <v>173</v>
      </c>
      <c r="J10731" t="str">
        <f t="shared" si="334"/>
        <v>1563SkogMineraljordBlandingsskogMiddels</v>
      </c>
      <c r="K10731" s="111">
        <v>-3.4741824145851954</v>
      </c>
      <c r="L10731" s="111">
        <v>0.85306406685236758</v>
      </c>
      <c r="M10731" s="111">
        <v>6.3979989500968365E-2</v>
      </c>
      <c r="N10731" s="112">
        <f t="shared" si="335"/>
        <v>-2.5571383582318594</v>
      </c>
    </row>
    <row r="10732" spans="1:14" x14ac:dyDescent="0.25">
      <c r="A10732" s="111" t="s">
        <v>875</v>
      </c>
      <c r="B10732" s="111">
        <f>INDEX(kommuner!C:C,MATCH(_xlfn.NUMBERVALUE(A10732),kommuner!B:B,0))</f>
        <v>1563</v>
      </c>
      <c r="C10732" s="111" t="s">
        <v>127</v>
      </c>
      <c r="D10732" s="111" t="s">
        <v>127</v>
      </c>
      <c r="E10732" s="111" t="s">
        <v>126</v>
      </c>
      <c r="F10732" s="111" t="s">
        <v>179</v>
      </c>
      <c r="G10732" s="111" t="s">
        <v>186</v>
      </c>
      <c r="H10732" s="111" t="s">
        <v>179</v>
      </c>
      <c r="I10732" s="111" t="s">
        <v>186</v>
      </c>
      <c r="J10732" t="str">
        <f t="shared" si="334"/>
        <v>1563SkogMineraljordBlandingsskogSærs høy</v>
      </c>
      <c r="K10732" s="111">
        <v>-2.9395925245326562</v>
      </c>
      <c r="L10732" s="111">
        <v>0.85306406685236758</v>
      </c>
      <c r="M10732" s="111">
        <v>6.3979989500968365E-2</v>
      </c>
      <c r="N10732" s="112">
        <f t="shared" si="335"/>
        <v>-2.0225484681793202</v>
      </c>
    </row>
    <row r="10733" spans="1:14" x14ac:dyDescent="0.25">
      <c r="A10733" s="111" t="s">
        <v>875</v>
      </c>
      <c r="B10733" s="111">
        <f>INDEX(kommuner!C:C,MATCH(_xlfn.NUMBERVALUE(A10733),kommuner!B:B,0))</f>
        <v>1563</v>
      </c>
      <c r="C10733" s="111" t="s">
        <v>127</v>
      </c>
      <c r="D10733" s="111" t="s">
        <v>127</v>
      </c>
      <c r="E10733" s="111" t="s">
        <v>126</v>
      </c>
      <c r="F10733" s="111" t="s">
        <v>185</v>
      </c>
      <c r="G10733" s="111" t="s">
        <v>180</v>
      </c>
      <c r="H10733" s="111" t="s">
        <v>185</v>
      </c>
      <c r="I10733" s="111" t="s">
        <v>180</v>
      </c>
      <c r="J10733" t="str">
        <f t="shared" si="334"/>
        <v>1563SkogMineraljordLauvskogHøy</v>
      </c>
      <c r="K10733" s="111">
        <v>-3.9961118073383664</v>
      </c>
      <c r="L10733" s="111">
        <v>0.85306406685236758</v>
      </c>
      <c r="M10733" s="111">
        <v>6.3979989500968365E-2</v>
      </c>
      <c r="N10733" s="112">
        <f t="shared" si="335"/>
        <v>-3.0790677509850304</v>
      </c>
    </row>
    <row r="10734" spans="1:14" x14ac:dyDescent="0.25">
      <c r="A10734" s="111" t="s">
        <v>875</v>
      </c>
      <c r="B10734" s="111">
        <f>INDEX(kommuner!C:C,MATCH(_xlfn.NUMBERVALUE(A10734),kommuner!B:B,0))</f>
        <v>1563</v>
      </c>
      <c r="C10734" s="111" t="s">
        <v>127</v>
      </c>
      <c r="D10734" s="111" t="s">
        <v>127</v>
      </c>
      <c r="E10734" s="111" t="s">
        <v>126</v>
      </c>
      <c r="F10734" s="111" t="s">
        <v>185</v>
      </c>
      <c r="G10734" s="111" t="s">
        <v>167</v>
      </c>
      <c r="H10734" s="111" t="s">
        <v>185</v>
      </c>
      <c r="I10734" s="111" t="s">
        <v>167</v>
      </c>
      <c r="J10734" t="str">
        <f t="shared" si="334"/>
        <v>1563SkogMineraljordLauvskogImpediment</v>
      </c>
      <c r="K10734" s="111">
        <v>-1.0417316356348201</v>
      </c>
      <c r="L10734" s="111">
        <v>0.85306406685236758</v>
      </c>
      <c r="M10734" s="111">
        <v>6.3979989500968365E-2</v>
      </c>
      <c r="N10734" s="112">
        <f t="shared" si="335"/>
        <v>-0.12468757928148413</v>
      </c>
    </row>
    <row r="10735" spans="1:14" x14ac:dyDescent="0.25">
      <c r="A10735" s="111" t="s">
        <v>875</v>
      </c>
      <c r="B10735" s="111">
        <f>INDEX(kommuner!C:C,MATCH(_xlfn.NUMBERVALUE(A10735),kommuner!B:B,0))</f>
        <v>1563</v>
      </c>
      <c r="C10735" s="111" t="s">
        <v>127</v>
      </c>
      <c r="D10735" s="111" t="s">
        <v>127</v>
      </c>
      <c r="E10735" s="111" t="s">
        <v>126</v>
      </c>
      <c r="F10735" s="111" t="s">
        <v>185</v>
      </c>
      <c r="G10735" s="111" t="s">
        <v>190</v>
      </c>
      <c r="H10735" s="111" t="s">
        <v>185</v>
      </c>
      <c r="I10735" s="111" t="s">
        <v>190</v>
      </c>
      <c r="J10735" t="str">
        <f t="shared" si="334"/>
        <v>1563SkogMineraljordLauvskogLav</v>
      </c>
      <c r="K10735" s="111">
        <v>-8.9748170935426599E-2</v>
      </c>
      <c r="L10735" s="111">
        <v>0.85306406685236758</v>
      </c>
      <c r="M10735" s="111">
        <v>6.3979989500968365E-2</v>
      </c>
      <c r="N10735" s="112">
        <f t="shared" si="335"/>
        <v>0.82729588541790933</v>
      </c>
    </row>
    <row r="10736" spans="1:14" x14ac:dyDescent="0.25">
      <c r="A10736" s="111" t="s">
        <v>875</v>
      </c>
      <c r="B10736" s="111">
        <f>INDEX(kommuner!C:C,MATCH(_xlfn.NUMBERVALUE(A10736),kommuner!B:B,0))</f>
        <v>1563</v>
      </c>
      <c r="C10736" s="111" t="s">
        <v>127</v>
      </c>
      <c r="D10736" s="111" t="s">
        <v>127</v>
      </c>
      <c r="E10736" s="111" t="s">
        <v>126</v>
      </c>
      <c r="F10736" s="111" t="s">
        <v>185</v>
      </c>
      <c r="G10736" s="111" t="s">
        <v>173</v>
      </c>
      <c r="H10736" s="111" t="s">
        <v>185</v>
      </c>
      <c r="I10736" s="111" t="s">
        <v>173</v>
      </c>
      <c r="J10736" t="str">
        <f t="shared" si="334"/>
        <v>1563SkogMineraljordLauvskogMiddels</v>
      </c>
      <c r="K10736" s="111">
        <v>-2.4407766010203638</v>
      </c>
      <c r="L10736" s="111">
        <v>0.85306406685236758</v>
      </c>
      <c r="M10736" s="111">
        <v>6.3979989500968365E-2</v>
      </c>
      <c r="N10736" s="112">
        <f t="shared" si="335"/>
        <v>-1.523732544667028</v>
      </c>
    </row>
    <row r="10737" spans="1:14" x14ac:dyDescent="0.25">
      <c r="A10737" s="111" t="s">
        <v>875</v>
      </c>
      <c r="B10737" s="111">
        <f>INDEX(kommuner!C:C,MATCH(_xlfn.NUMBERVALUE(A10737),kommuner!B:B,0))</f>
        <v>1563</v>
      </c>
      <c r="C10737" s="111" t="s">
        <v>127</v>
      </c>
      <c r="D10737" s="111" t="s">
        <v>127</v>
      </c>
      <c r="E10737" s="111" t="s">
        <v>126</v>
      </c>
      <c r="F10737" s="111" t="s">
        <v>185</v>
      </c>
      <c r="G10737" s="111" t="s">
        <v>186</v>
      </c>
      <c r="H10737" s="111" t="s">
        <v>185</v>
      </c>
      <c r="I10737" s="111" t="s">
        <v>186</v>
      </c>
      <c r="J10737" t="str">
        <f t="shared" si="334"/>
        <v>1563SkogMineraljordLauvskogSærs høy</v>
      </c>
      <c r="K10737" s="111">
        <v>-3.6560473259425113</v>
      </c>
      <c r="L10737" s="111">
        <v>0.85306406685236758</v>
      </c>
      <c r="M10737" s="111">
        <v>6.3979989500968365E-2</v>
      </c>
      <c r="N10737" s="112">
        <f t="shared" si="335"/>
        <v>-2.7390032695891753</v>
      </c>
    </row>
    <row r="10738" spans="1:14" x14ac:dyDescent="0.25">
      <c r="A10738" s="111" t="s">
        <v>875</v>
      </c>
      <c r="B10738" s="111">
        <f>INDEX(kommuner!C:C,MATCH(_xlfn.NUMBERVALUE(A10738),kommuner!B:B,0))</f>
        <v>1563</v>
      </c>
      <c r="C10738" s="111" t="s">
        <v>127</v>
      </c>
      <c r="D10738" s="111" t="s">
        <v>127</v>
      </c>
      <c r="E10738" s="111" t="s">
        <v>123</v>
      </c>
      <c r="F10738" s="111" t="s">
        <v>172</v>
      </c>
      <c r="G10738" s="111" t="s">
        <v>180</v>
      </c>
      <c r="H10738" s="111" t="s">
        <v>172</v>
      </c>
      <c r="I10738" s="111" t="s">
        <v>180</v>
      </c>
      <c r="J10738" t="str">
        <f t="shared" si="334"/>
        <v>1563SkogOrganisk jordBarskogHøy</v>
      </c>
      <c r="K10738" s="111">
        <v>-2.5184559031994138</v>
      </c>
      <c r="L10738" s="111">
        <v>0.92784825435236762</v>
      </c>
      <c r="M10738" s="111">
        <v>0.46518126042825314</v>
      </c>
      <c r="N10738" s="112">
        <f t="shared" si="335"/>
        <v>-1.1254263884187932</v>
      </c>
    </row>
    <row r="10739" spans="1:14" x14ac:dyDescent="0.25">
      <c r="A10739" s="111" t="s">
        <v>875</v>
      </c>
      <c r="B10739" s="111">
        <f>INDEX(kommuner!C:C,MATCH(_xlfn.NUMBERVALUE(A10739),kommuner!B:B,0))</f>
        <v>1563</v>
      </c>
      <c r="C10739" s="111" t="s">
        <v>127</v>
      </c>
      <c r="D10739" s="111" t="s">
        <v>127</v>
      </c>
      <c r="E10739" s="111" t="s">
        <v>123</v>
      </c>
      <c r="F10739" s="111" t="s">
        <v>172</v>
      </c>
      <c r="G10739" s="111" t="s">
        <v>167</v>
      </c>
      <c r="H10739" s="111" t="s">
        <v>172</v>
      </c>
      <c r="I10739" s="111" t="s">
        <v>167</v>
      </c>
      <c r="J10739" t="str">
        <f t="shared" si="334"/>
        <v>1563SkogOrganisk jordBarskogImpediment</v>
      </c>
      <c r="K10739" s="111">
        <v>-0.17137422385314094</v>
      </c>
      <c r="L10739" s="111">
        <v>0.92784825435236762</v>
      </c>
      <c r="M10739" s="111">
        <v>0.46510463492953991</v>
      </c>
      <c r="N10739" s="112">
        <f t="shared" si="335"/>
        <v>1.2215786654287666</v>
      </c>
    </row>
    <row r="10740" spans="1:14" x14ac:dyDescent="0.25">
      <c r="A10740" s="111" t="s">
        <v>875</v>
      </c>
      <c r="B10740" s="111">
        <f>INDEX(kommuner!C:C,MATCH(_xlfn.NUMBERVALUE(A10740),kommuner!B:B,0))</f>
        <v>1563</v>
      </c>
      <c r="C10740" s="111" t="s">
        <v>127</v>
      </c>
      <c r="D10740" s="111" t="s">
        <v>127</v>
      </c>
      <c r="E10740" s="111" t="s">
        <v>123</v>
      </c>
      <c r="F10740" s="111" t="s">
        <v>172</v>
      </c>
      <c r="G10740" s="111" t="s">
        <v>190</v>
      </c>
      <c r="H10740" s="111" t="s">
        <v>172</v>
      </c>
      <c r="I10740" s="111" t="s">
        <v>190</v>
      </c>
      <c r="J10740" t="str">
        <f t="shared" si="334"/>
        <v>1563SkogOrganisk jordBarskogLav</v>
      </c>
      <c r="K10740" s="111">
        <v>-0.50666953101693391</v>
      </c>
      <c r="L10740" s="111">
        <v>0.92784825435236762</v>
      </c>
      <c r="M10740" s="111">
        <v>0.46510463492953991</v>
      </c>
      <c r="N10740" s="112">
        <f t="shared" si="335"/>
        <v>0.88628335826497362</v>
      </c>
    </row>
    <row r="10741" spans="1:14" x14ac:dyDescent="0.25">
      <c r="A10741" s="111" t="s">
        <v>875</v>
      </c>
      <c r="B10741" s="111">
        <f>INDEX(kommuner!C:C,MATCH(_xlfn.NUMBERVALUE(A10741),kommuner!B:B,0))</f>
        <v>1563</v>
      </c>
      <c r="C10741" s="111" t="s">
        <v>127</v>
      </c>
      <c r="D10741" s="111" t="s">
        <v>127</v>
      </c>
      <c r="E10741" s="111" t="s">
        <v>123</v>
      </c>
      <c r="F10741" s="111" t="s">
        <v>172</v>
      </c>
      <c r="G10741" s="111" t="s">
        <v>173</v>
      </c>
      <c r="H10741" s="111" t="s">
        <v>172</v>
      </c>
      <c r="I10741" s="111" t="s">
        <v>173</v>
      </c>
      <c r="J10741" t="str">
        <f t="shared" si="334"/>
        <v>1563SkogOrganisk jordBarskogMiddels</v>
      </c>
      <c r="K10741" s="111">
        <v>-1.5571490961494638</v>
      </c>
      <c r="L10741" s="111">
        <v>0.92784825435236762</v>
      </c>
      <c r="M10741" s="111">
        <v>0.46518126042825314</v>
      </c>
      <c r="N10741" s="112">
        <f t="shared" si="335"/>
        <v>-0.16411958136884308</v>
      </c>
    </row>
    <row r="10742" spans="1:14" x14ac:dyDescent="0.25">
      <c r="A10742" s="111" t="s">
        <v>875</v>
      </c>
      <c r="B10742" s="111">
        <f>INDEX(kommuner!C:C,MATCH(_xlfn.NUMBERVALUE(A10742),kommuner!B:B,0))</f>
        <v>1563</v>
      </c>
      <c r="C10742" s="111" t="s">
        <v>127</v>
      </c>
      <c r="D10742" s="111" t="s">
        <v>127</v>
      </c>
      <c r="E10742" s="111" t="s">
        <v>123</v>
      </c>
      <c r="F10742" s="111" t="s">
        <v>172</v>
      </c>
      <c r="G10742" s="111" t="s">
        <v>186</v>
      </c>
      <c r="H10742" s="111" t="s">
        <v>172</v>
      </c>
      <c r="I10742" s="111" t="s">
        <v>186</v>
      </c>
      <c r="J10742" t="str">
        <f t="shared" si="334"/>
        <v>1563SkogOrganisk jordBarskogSærs høy</v>
      </c>
      <c r="K10742" s="111">
        <v>2.5548655235722699</v>
      </c>
      <c r="L10742" s="111">
        <v>0.92784825435236762</v>
      </c>
      <c r="M10742" s="111">
        <v>0.46518126042825314</v>
      </c>
      <c r="N10742" s="112">
        <f t="shared" si="335"/>
        <v>3.9478950383528906</v>
      </c>
    </row>
    <row r="10743" spans="1:14" x14ac:dyDescent="0.25">
      <c r="A10743" s="111" t="s">
        <v>875</v>
      </c>
      <c r="B10743" s="111">
        <f>INDEX(kommuner!C:C,MATCH(_xlfn.NUMBERVALUE(A10743),kommuner!B:B,0))</f>
        <v>1563</v>
      </c>
      <c r="C10743" s="111" t="s">
        <v>127</v>
      </c>
      <c r="D10743" s="111" t="s">
        <v>127</v>
      </c>
      <c r="E10743" s="111" t="s">
        <v>123</v>
      </c>
      <c r="F10743" s="111" t="s">
        <v>179</v>
      </c>
      <c r="G10743" s="111" t="s">
        <v>180</v>
      </c>
      <c r="H10743" s="111" t="s">
        <v>179</v>
      </c>
      <c r="I10743" s="111" t="s">
        <v>180</v>
      </c>
      <c r="J10743" t="str">
        <f t="shared" si="334"/>
        <v>1563SkogOrganisk jordBlandingsskogHøy</v>
      </c>
      <c r="K10743" s="111">
        <v>-5.5554344456832343</v>
      </c>
      <c r="L10743" s="111">
        <v>0.92784825435236762</v>
      </c>
      <c r="M10743" s="111">
        <v>0.46510463492953991</v>
      </c>
      <c r="N10743" s="112">
        <f t="shared" si="335"/>
        <v>-4.1624815564013264</v>
      </c>
    </row>
    <row r="10744" spans="1:14" x14ac:dyDescent="0.25">
      <c r="A10744" s="111" t="s">
        <v>875</v>
      </c>
      <c r="B10744" s="111">
        <f>INDEX(kommuner!C:C,MATCH(_xlfn.NUMBERVALUE(A10744),kommuner!B:B,0))</f>
        <v>1563</v>
      </c>
      <c r="C10744" s="111" t="s">
        <v>127</v>
      </c>
      <c r="D10744" s="111" t="s">
        <v>127</v>
      </c>
      <c r="E10744" s="111" t="s">
        <v>123</v>
      </c>
      <c r="F10744" s="111" t="s">
        <v>179</v>
      </c>
      <c r="G10744" s="111" t="s">
        <v>167</v>
      </c>
      <c r="H10744" s="111" t="s">
        <v>179</v>
      </c>
      <c r="I10744" s="111" t="s">
        <v>167</v>
      </c>
      <c r="J10744" t="str">
        <f t="shared" si="334"/>
        <v>1563SkogOrganisk jordBlandingsskogImpediment</v>
      </c>
      <c r="K10744" s="111">
        <v>-0.28586344175800005</v>
      </c>
      <c r="L10744" s="111">
        <v>0.92784825435236762</v>
      </c>
      <c r="M10744" s="111">
        <v>0.46510463492953991</v>
      </c>
      <c r="N10744" s="112">
        <f t="shared" si="335"/>
        <v>1.1070894475239075</v>
      </c>
    </row>
    <row r="10745" spans="1:14" x14ac:dyDescent="0.25">
      <c r="A10745" s="111" t="s">
        <v>875</v>
      </c>
      <c r="B10745" s="111">
        <f>INDEX(kommuner!C:C,MATCH(_xlfn.NUMBERVALUE(A10745),kommuner!B:B,0))</f>
        <v>1563</v>
      </c>
      <c r="C10745" s="111" t="s">
        <v>127</v>
      </c>
      <c r="D10745" s="111" t="s">
        <v>127</v>
      </c>
      <c r="E10745" s="111" t="s">
        <v>123</v>
      </c>
      <c r="F10745" s="111" t="s">
        <v>179</v>
      </c>
      <c r="G10745" s="111" t="s">
        <v>190</v>
      </c>
      <c r="H10745" s="111" t="s">
        <v>179</v>
      </c>
      <c r="I10745" s="111" t="s">
        <v>190</v>
      </c>
      <c r="J10745" t="str">
        <f t="shared" si="334"/>
        <v>1563SkogOrganisk jordBlandingsskogLav</v>
      </c>
      <c r="K10745" s="111">
        <v>-1.2347339377887629</v>
      </c>
      <c r="L10745" s="111">
        <v>0.92784825435236762</v>
      </c>
      <c r="M10745" s="111">
        <v>0.46510463492953991</v>
      </c>
      <c r="N10745" s="112">
        <f t="shared" si="335"/>
        <v>0.15821895149314458</v>
      </c>
    </row>
    <row r="10746" spans="1:14" x14ac:dyDescent="0.25">
      <c r="A10746" s="111" t="s">
        <v>875</v>
      </c>
      <c r="B10746" s="111">
        <f>INDEX(kommuner!C:C,MATCH(_xlfn.NUMBERVALUE(A10746),kommuner!B:B,0))</f>
        <v>1563</v>
      </c>
      <c r="C10746" s="111" t="s">
        <v>127</v>
      </c>
      <c r="D10746" s="111" t="s">
        <v>127</v>
      </c>
      <c r="E10746" s="111" t="s">
        <v>123</v>
      </c>
      <c r="F10746" s="111" t="s">
        <v>179</v>
      </c>
      <c r="G10746" s="111" t="s">
        <v>173</v>
      </c>
      <c r="H10746" s="111" t="s">
        <v>179</v>
      </c>
      <c r="I10746" s="111" t="s">
        <v>173</v>
      </c>
      <c r="J10746" t="str">
        <f t="shared" si="334"/>
        <v>1563SkogOrganisk jordBlandingsskogMiddels</v>
      </c>
      <c r="K10746" s="111">
        <v>-2.4239591752717748</v>
      </c>
      <c r="L10746" s="111">
        <v>0.92784825435236762</v>
      </c>
      <c r="M10746" s="111">
        <v>0.46510463492953991</v>
      </c>
      <c r="N10746" s="112">
        <f t="shared" si="335"/>
        <v>-1.0310062859898674</v>
      </c>
    </row>
    <row r="10747" spans="1:14" x14ac:dyDescent="0.25">
      <c r="A10747" s="111" t="s">
        <v>875</v>
      </c>
      <c r="B10747" s="111">
        <f>INDEX(kommuner!C:C,MATCH(_xlfn.NUMBERVALUE(A10747),kommuner!B:B,0))</f>
        <v>1563</v>
      </c>
      <c r="C10747" s="111" t="s">
        <v>127</v>
      </c>
      <c r="D10747" s="111" t="s">
        <v>127</v>
      </c>
      <c r="E10747" s="111" t="s">
        <v>123</v>
      </c>
      <c r="F10747" s="111" t="s">
        <v>179</v>
      </c>
      <c r="G10747" s="111" t="s">
        <v>186</v>
      </c>
      <c r="H10747" s="111" t="s">
        <v>179</v>
      </c>
      <c r="I10747" s="111" t="s">
        <v>186</v>
      </c>
      <c r="J10747" t="str">
        <f t="shared" si="334"/>
        <v>1563SkogOrganisk jordBlandingsskogSærs høy</v>
      </c>
      <c r="K10747" s="111">
        <v>-1.5726115302258048</v>
      </c>
      <c r="L10747" s="111">
        <v>0.92784825435236762</v>
      </c>
      <c r="M10747" s="111">
        <v>0.46510463492953991</v>
      </c>
      <c r="N10747" s="112">
        <f t="shared" si="335"/>
        <v>-0.17965864094389727</v>
      </c>
    </row>
    <row r="10748" spans="1:14" x14ac:dyDescent="0.25">
      <c r="A10748" s="111" t="s">
        <v>875</v>
      </c>
      <c r="B10748" s="111">
        <f>INDEX(kommuner!C:C,MATCH(_xlfn.NUMBERVALUE(A10748),kommuner!B:B,0))</f>
        <v>1563</v>
      </c>
      <c r="C10748" s="111" t="s">
        <v>127</v>
      </c>
      <c r="D10748" s="111" t="s">
        <v>127</v>
      </c>
      <c r="E10748" s="111" t="s">
        <v>123</v>
      </c>
      <c r="F10748" s="111" t="s">
        <v>185</v>
      </c>
      <c r="G10748" s="111" t="s">
        <v>180</v>
      </c>
      <c r="H10748" s="111" t="s">
        <v>185</v>
      </c>
      <c r="I10748" s="111" t="s">
        <v>180</v>
      </c>
      <c r="J10748" t="str">
        <f t="shared" si="334"/>
        <v>1563SkogOrganisk jordLauvskogHøy</v>
      </c>
      <c r="K10748" s="111">
        <v>-1.9913688882377358</v>
      </c>
      <c r="L10748" s="111">
        <v>0.92784825435236762</v>
      </c>
      <c r="M10748" s="111">
        <v>0.46510463492953991</v>
      </c>
      <c r="N10748" s="112">
        <f t="shared" si="335"/>
        <v>-0.59841599895582831</v>
      </c>
    </row>
    <row r="10749" spans="1:14" x14ac:dyDescent="0.25">
      <c r="A10749" s="111" t="s">
        <v>875</v>
      </c>
      <c r="B10749" s="111">
        <f>INDEX(kommuner!C:C,MATCH(_xlfn.NUMBERVALUE(A10749),kommuner!B:B,0))</f>
        <v>1563</v>
      </c>
      <c r="C10749" s="111" t="s">
        <v>127</v>
      </c>
      <c r="D10749" s="111" t="s">
        <v>127</v>
      </c>
      <c r="E10749" s="111" t="s">
        <v>123</v>
      </c>
      <c r="F10749" s="111" t="s">
        <v>185</v>
      </c>
      <c r="G10749" s="111" t="s">
        <v>167</v>
      </c>
      <c r="H10749" s="111" t="s">
        <v>185</v>
      </c>
      <c r="I10749" s="111" t="s">
        <v>167</v>
      </c>
      <c r="J10749" t="str">
        <f t="shared" si="334"/>
        <v>1563SkogOrganisk jordLauvskogImpediment</v>
      </c>
      <c r="K10749" s="111">
        <v>0.35000626494250675</v>
      </c>
      <c r="L10749" s="111">
        <v>0.92784825435236762</v>
      </c>
      <c r="M10749" s="111">
        <v>0.46510463492953991</v>
      </c>
      <c r="N10749" s="112">
        <f t="shared" si="335"/>
        <v>1.7429591542244141</v>
      </c>
    </row>
    <row r="10750" spans="1:14" x14ac:dyDescent="0.25">
      <c r="A10750" s="111" t="s">
        <v>875</v>
      </c>
      <c r="B10750" s="111">
        <f>INDEX(kommuner!C:C,MATCH(_xlfn.NUMBERVALUE(A10750),kommuner!B:B,0))</f>
        <v>1563</v>
      </c>
      <c r="C10750" s="111" t="s">
        <v>127</v>
      </c>
      <c r="D10750" s="111" t="s">
        <v>127</v>
      </c>
      <c r="E10750" s="111" t="s">
        <v>123</v>
      </c>
      <c r="F10750" s="111" t="s">
        <v>185</v>
      </c>
      <c r="G10750" s="111" t="s">
        <v>190</v>
      </c>
      <c r="H10750" s="111" t="s">
        <v>185</v>
      </c>
      <c r="I10750" s="111" t="s">
        <v>190</v>
      </c>
      <c r="J10750" t="str">
        <f t="shared" si="334"/>
        <v>1563SkogOrganisk jordLauvskogLav</v>
      </c>
      <c r="K10750" s="111">
        <v>1.1144075558526714</v>
      </c>
      <c r="L10750" s="111">
        <v>0.92784825435236762</v>
      </c>
      <c r="M10750" s="111">
        <v>0.46510463492953991</v>
      </c>
      <c r="N10750" s="112">
        <f t="shared" si="335"/>
        <v>2.5073604451345788</v>
      </c>
    </row>
    <row r="10751" spans="1:14" x14ac:dyDescent="0.25">
      <c r="A10751" s="111" t="s">
        <v>875</v>
      </c>
      <c r="B10751" s="111">
        <f>INDEX(kommuner!C:C,MATCH(_xlfn.NUMBERVALUE(A10751),kommuner!B:B,0))</f>
        <v>1563</v>
      </c>
      <c r="C10751" s="111" t="s">
        <v>127</v>
      </c>
      <c r="D10751" s="111" t="s">
        <v>127</v>
      </c>
      <c r="E10751" s="111" t="s">
        <v>123</v>
      </c>
      <c r="F10751" s="111" t="s">
        <v>185</v>
      </c>
      <c r="G10751" s="111" t="s">
        <v>173</v>
      </c>
      <c r="H10751" s="111" t="s">
        <v>185</v>
      </c>
      <c r="I10751" s="111" t="s">
        <v>173</v>
      </c>
      <c r="J10751" t="str">
        <f t="shared" si="334"/>
        <v>1563SkogOrganisk jordLauvskogMiddels</v>
      </c>
      <c r="K10751" s="111">
        <v>-0.62664468270982987</v>
      </c>
      <c r="L10751" s="111">
        <v>0.92784825435236762</v>
      </c>
      <c r="M10751" s="111">
        <v>0.46510463492953991</v>
      </c>
      <c r="N10751" s="112">
        <f t="shared" si="335"/>
        <v>0.76630820657207765</v>
      </c>
    </row>
    <row r="10752" spans="1:14" x14ac:dyDescent="0.25">
      <c r="A10752" s="111" t="s">
        <v>875</v>
      </c>
      <c r="B10752" s="111">
        <f>INDEX(kommuner!C:C,MATCH(_xlfn.NUMBERVALUE(A10752),kommuner!B:B,0))</f>
        <v>1563</v>
      </c>
      <c r="C10752" s="111" t="s">
        <v>127</v>
      </c>
      <c r="D10752" s="111" t="s">
        <v>127</v>
      </c>
      <c r="E10752" s="111" t="s">
        <v>123</v>
      </c>
      <c r="F10752" s="111" t="s">
        <v>185</v>
      </c>
      <c r="G10752" s="111" t="s">
        <v>186</v>
      </c>
      <c r="H10752" s="111" t="s">
        <v>185</v>
      </c>
      <c r="I10752" s="111" t="s">
        <v>186</v>
      </c>
      <c r="J10752" t="str">
        <f t="shared" si="334"/>
        <v>1563SkogOrganisk jordLauvskogSærs høy</v>
      </c>
      <c r="K10752" s="111">
        <v>-1.8997279926091779</v>
      </c>
      <c r="L10752" s="111">
        <v>0.92784825435236762</v>
      </c>
      <c r="M10752" s="111">
        <v>0.46510463492953991</v>
      </c>
      <c r="N10752" s="112">
        <f t="shared" si="335"/>
        <v>-0.50677510332727038</v>
      </c>
    </row>
    <row r="10753" spans="1:14" x14ac:dyDescent="0.25">
      <c r="A10753" s="111" t="s">
        <v>875</v>
      </c>
      <c r="B10753" s="111">
        <f>INDEX(kommuner!C:C,MATCH(_xlfn.NUMBERVALUE(A10753),kommuner!B:B,0))</f>
        <v>1563</v>
      </c>
      <c r="C10753" s="111" t="s">
        <v>83</v>
      </c>
      <c r="D10753" s="111" t="s">
        <v>83</v>
      </c>
      <c r="E10753" s="111" t="s">
        <v>126</v>
      </c>
      <c r="F10753" s="111" t="s">
        <v>139</v>
      </c>
      <c r="G10753" s="111" t="s">
        <v>139</v>
      </c>
      <c r="H10753" s="111" t="s">
        <v>139</v>
      </c>
      <c r="I10753" s="111" t="s">
        <v>139</v>
      </c>
      <c r="J10753" t="str">
        <f t="shared" si="334"/>
        <v>1563Utbygd arealMineraljord</v>
      </c>
      <c r="K10753" s="111">
        <v>-0.30524336409547759</v>
      </c>
      <c r="L10753" s="111">
        <v>0</v>
      </c>
      <c r="M10753" s="111">
        <v>1.303047089454229E-2</v>
      </c>
      <c r="N10753" s="112">
        <f t="shared" si="335"/>
        <v>-0.2922128932009353</v>
      </c>
    </row>
    <row r="10754" spans="1:14" x14ac:dyDescent="0.25">
      <c r="A10754" s="111" t="s">
        <v>875</v>
      </c>
      <c r="B10754" s="111">
        <f>INDEX(kommuner!C:C,MATCH(_xlfn.NUMBERVALUE(A10754),kommuner!B:B,0))</f>
        <v>1563</v>
      </c>
      <c r="C10754" s="111" t="s">
        <v>83</v>
      </c>
      <c r="D10754" s="111" t="s">
        <v>83</v>
      </c>
      <c r="E10754" s="111" t="s">
        <v>123</v>
      </c>
      <c r="F10754" s="111" t="s">
        <v>139</v>
      </c>
      <c r="G10754" s="111" t="s">
        <v>139</v>
      </c>
      <c r="H10754" s="111" t="s">
        <v>139</v>
      </c>
      <c r="I10754" s="111" t="s">
        <v>139</v>
      </c>
      <c r="J10754" t="str">
        <f t="shared" si="334"/>
        <v>1563Utbygd arealOrganisk jord</v>
      </c>
      <c r="K10754" s="111">
        <v>29.011421395201612</v>
      </c>
      <c r="L10754" s="111">
        <v>0</v>
      </c>
      <c r="M10754" s="111">
        <v>1.303047089454229E-2</v>
      </c>
      <c r="N10754" s="112">
        <f t="shared" si="335"/>
        <v>29.024451866096154</v>
      </c>
    </row>
    <row r="10755" spans="1:14" x14ac:dyDescent="0.25">
      <c r="A10755" s="111" t="s">
        <v>875</v>
      </c>
      <c r="B10755" s="111">
        <f>INDEX(kommuner!C:C,MATCH(_xlfn.NUMBERVALUE(A10755),kommuner!B:B,0))</f>
        <v>1563</v>
      </c>
      <c r="C10755" s="111" t="s">
        <v>181</v>
      </c>
      <c r="D10755" s="111" t="s">
        <v>181</v>
      </c>
      <c r="E10755" s="111" t="s">
        <v>123</v>
      </c>
      <c r="F10755" s="111" t="s">
        <v>139</v>
      </c>
      <c r="G10755" s="111" t="s">
        <v>139</v>
      </c>
      <c r="H10755" s="111" t="s">
        <v>139</v>
      </c>
      <c r="I10755" s="111" t="s">
        <v>139</v>
      </c>
      <c r="J10755" t="str">
        <f t="shared" ref="J10755:J10818" si="336">B10755&amp;C10755&amp;E10755&amp;IF(C10755="Skog",F10755&amp;G10755,"")</f>
        <v>1563Vann og myrOrganisk jord</v>
      </c>
      <c r="K10755" s="111">
        <v>-0.29766799726667431</v>
      </c>
      <c r="L10755" s="111">
        <v>0</v>
      </c>
      <c r="M10755" s="111">
        <v>0</v>
      </c>
      <c r="N10755" s="112">
        <f t="shared" ref="N10755:N10818" si="337">SUM(K10755:M10755)</f>
        <v>-0.29766799726667431</v>
      </c>
    </row>
    <row r="10756" spans="1:14" x14ac:dyDescent="0.25">
      <c r="A10756" s="111" t="s">
        <v>876</v>
      </c>
      <c r="B10756" s="111">
        <f>INDEX(kommuner!C:C,MATCH(_xlfn.NUMBERVALUE(A10756),kommuner!B:B,0))</f>
        <v>1566</v>
      </c>
      <c r="C10756" s="111" t="s">
        <v>82</v>
      </c>
      <c r="D10756" s="111" t="s">
        <v>82</v>
      </c>
      <c r="E10756" s="111" t="s">
        <v>126</v>
      </c>
      <c r="F10756" s="111" t="s">
        <v>139</v>
      </c>
      <c r="G10756" s="111" t="s">
        <v>139</v>
      </c>
      <c r="H10756" s="111" t="s">
        <v>139</v>
      </c>
      <c r="I10756" s="111" t="s">
        <v>139</v>
      </c>
      <c r="J10756" t="str">
        <f t="shared" si="336"/>
        <v>1566Annen utmarkMineraljord</v>
      </c>
      <c r="K10756" s="111">
        <v>-7.1122377479755403E-2</v>
      </c>
      <c r="L10756" s="111">
        <v>0</v>
      </c>
      <c r="M10756" s="111">
        <v>0</v>
      </c>
      <c r="N10756" s="112">
        <f t="shared" si="337"/>
        <v>-7.1122377479755403E-2</v>
      </c>
    </row>
    <row r="10757" spans="1:14" x14ac:dyDescent="0.25">
      <c r="A10757" s="111" t="s">
        <v>876</v>
      </c>
      <c r="B10757" s="111">
        <f>INDEX(kommuner!C:C,MATCH(_xlfn.NUMBERVALUE(A10757),kommuner!B:B,0))</f>
        <v>1566</v>
      </c>
      <c r="C10757" s="111" t="s">
        <v>121</v>
      </c>
      <c r="D10757" s="111" t="s">
        <v>121</v>
      </c>
      <c r="E10757" s="111" t="s">
        <v>126</v>
      </c>
      <c r="F10757" s="111" t="s">
        <v>139</v>
      </c>
      <c r="G10757" s="111" t="s">
        <v>139</v>
      </c>
      <c r="H10757" s="111" t="s">
        <v>139</v>
      </c>
      <c r="I10757" s="111" t="s">
        <v>139</v>
      </c>
      <c r="J10757" t="str">
        <f t="shared" si="336"/>
        <v>1566BeiteMineraljord</v>
      </c>
      <c r="K10757" s="111">
        <v>-0.96338340838695502</v>
      </c>
      <c r="L10757" s="111">
        <v>0</v>
      </c>
      <c r="M10757" s="111">
        <v>1.2448711246839999E-7</v>
      </c>
      <c r="N10757" s="112">
        <f t="shared" si="337"/>
        <v>-0.96338328389984251</v>
      </c>
    </row>
    <row r="10758" spans="1:14" x14ac:dyDescent="0.25">
      <c r="A10758" s="111" t="s">
        <v>876</v>
      </c>
      <c r="B10758" s="111">
        <f>INDEX(kommuner!C:C,MATCH(_xlfn.NUMBERVALUE(A10758),kommuner!B:B,0))</f>
        <v>1566</v>
      </c>
      <c r="C10758" s="111" t="s">
        <v>121</v>
      </c>
      <c r="D10758" s="111" t="s">
        <v>121</v>
      </c>
      <c r="E10758" s="111" t="s">
        <v>123</v>
      </c>
      <c r="F10758" s="111" t="s">
        <v>139</v>
      </c>
      <c r="G10758" s="111" t="s">
        <v>139</v>
      </c>
      <c r="H10758" s="111" t="s">
        <v>139</v>
      </c>
      <c r="I10758" s="111" t="s">
        <v>139</v>
      </c>
      <c r="J10758" t="str">
        <f t="shared" si="336"/>
        <v>1566BeiteOrganisk jord</v>
      </c>
      <c r="K10758" s="111">
        <v>12.077525935985037</v>
      </c>
      <c r="L10758" s="111">
        <v>1.6412500000000001</v>
      </c>
      <c r="M10758" s="111">
        <v>0</v>
      </c>
      <c r="N10758" s="112">
        <f t="shared" si="337"/>
        <v>13.718775935985036</v>
      </c>
    </row>
    <row r="10759" spans="1:14" x14ac:dyDescent="0.25">
      <c r="A10759" s="111" t="s">
        <v>876</v>
      </c>
      <c r="B10759" s="111">
        <f>INDEX(kommuner!C:C,MATCH(_xlfn.NUMBERVALUE(A10759),kommuner!B:B,0))</f>
        <v>1566</v>
      </c>
      <c r="C10759" s="111" t="s">
        <v>84</v>
      </c>
      <c r="D10759" s="111" t="s">
        <v>84</v>
      </c>
      <c r="E10759" s="111" t="s">
        <v>126</v>
      </c>
      <c r="F10759" s="111" t="s">
        <v>139</v>
      </c>
      <c r="G10759" s="111" t="s">
        <v>139</v>
      </c>
      <c r="H10759" s="111" t="s">
        <v>139</v>
      </c>
      <c r="I10759" s="111" t="s">
        <v>139</v>
      </c>
      <c r="J10759" t="str">
        <f t="shared" si="336"/>
        <v>1566Dyrket markMineraljord</v>
      </c>
      <c r="K10759" s="111">
        <v>-0.19151115197201224</v>
      </c>
      <c r="L10759" s="111">
        <v>0</v>
      </c>
      <c r="M10759" s="111">
        <v>0</v>
      </c>
      <c r="N10759" s="112">
        <f t="shared" si="337"/>
        <v>-0.19151115197201224</v>
      </c>
    </row>
    <row r="10760" spans="1:14" x14ac:dyDescent="0.25">
      <c r="A10760" s="111" t="s">
        <v>876</v>
      </c>
      <c r="B10760" s="111">
        <f>INDEX(kommuner!C:C,MATCH(_xlfn.NUMBERVALUE(A10760),kommuner!B:B,0))</f>
        <v>1566</v>
      </c>
      <c r="C10760" s="111" t="s">
        <v>84</v>
      </c>
      <c r="D10760" s="111" t="s">
        <v>84</v>
      </c>
      <c r="E10760" s="111" t="s">
        <v>123</v>
      </c>
      <c r="F10760" s="111" t="s">
        <v>139</v>
      </c>
      <c r="G10760" s="111" t="s">
        <v>139</v>
      </c>
      <c r="H10760" s="111" t="s">
        <v>139</v>
      </c>
      <c r="I10760" s="111" t="s">
        <v>139</v>
      </c>
      <c r="J10760" t="str">
        <f t="shared" si="336"/>
        <v>1566Dyrket markOrganisk jord</v>
      </c>
      <c r="K10760" s="111">
        <v>28.726149366675592</v>
      </c>
      <c r="L10760" s="111">
        <v>1.45625</v>
      </c>
      <c r="M10760" s="111">
        <v>0</v>
      </c>
      <c r="N10760" s="112">
        <f t="shared" si="337"/>
        <v>30.182399366675593</v>
      </c>
    </row>
    <row r="10761" spans="1:14" x14ac:dyDescent="0.25">
      <c r="A10761" s="111" t="s">
        <v>876</v>
      </c>
      <c r="B10761" s="111">
        <f>INDEX(kommuner!C:C,MATCH(_xlfn.NUMBERVALUE(A10761),kommuner!B:B,0))</f>
        <v>1566</v>
      </c>
      <c r="C10761" s="111" t="s">
        <v>127</v>
      </c>
      <c r="D10761" s="111" t="s">
        <v>127</v>
      </c>
      <c r="E10761" s="111" t="s">
        <v>126</v>
      </c>
      <c r="F10761" s="111" t="s">
        <v>172</v>
      </c>
      <c r="G10761" s="111" t="s">
        <v>180</v>
      </c>
      <c r="H10761" s="111" t="s">
        <v>172</v>
      </c>
      <c r="I10761" s="111" t="s">
        <v>180</v>
      </c>
      <c r="J10761" t="str">
        <f t="shared" si="336"/>
        <v>1566SkogMineraljordBarskogHøy</v>
      </c>
      <c r="K10761" s="111">
        <v>-6.422849649670499</v>
      </c>
      <c r="L10761" s="111">
        <v>0.85306406685236758</v>
      </c>
      <c r="M10761" s="111">
        <v>6.4056614999681585E-2</v>
      </c>
      <c r="N10761" s="112">
        <f t="shared" si="337"/>
        <v>-5.5057289678184498</v>
      </c>
    </row>
    <row r="10762" spans="1:14" x14ac:dyDescent="0.25">
      <c r="A10762" s="111" t="s">
        <v>876</v>
      </c>
      <c r="B10762" s="111">
        <f>INDEX(kommuner!C:C,MATCH(_xlfn.NUMBERVALUE(A10762),kommuner!B:B,0))</f>
        <v>1566</v>
      </c>
      <c r="C10762" s="111" t="s">
        <v>127</v>
      </c>
      <c r="D10762" s="111" t="s">
        <v>127</v>
      </c>
      <c r="E10762" s="111" t="s">
        <v>126</v>
      </c>
      <c r="F10762" s="111" t="s">
        <v>172</v>
      </c>
      <c r="G10762" s="111" t="s">
        <v>167</v>
      </c>
      <c r="H10762" s="111" t="s">
        <v>172</v>
      </c>
      <c r="I10762" s="111" t="s">
        <v>167</v>
      </c>
      <c r="J10762" t="str">
        <f t="shared" si="336"/>
        <v>1566SkogMineraljordBarskogImpediment</v>
      </c>
      <c r="K10762" s="111">
        <v>-0.94873102042732593</v>
      </c>
      <c r="L10762" s="111">
        <v>0.85306406685236758</v>
      </c>
      <c r="M10762" s="111">
        <v>6.3979989500968365E-2</v>
      </c>
      <c r="N10762" s="112">
        <f t="shared" si="337"/>
        <v>-3.1686964073989993E-2</v>
      </c>
    </row>
    <row r="10763" spans="1:14" x14ac:dyDescent="0.25">
      <c r="A10763" s="111" t="s">
        <v>876</v>
      </c>
      <c r="B10763" s="111">
        <f>INDEX(kommuner!C:C,MATCH(_xlfn.NUMBERVALUE(A10763),kommuner!B:B,0))</f>
        <v>1566</v>
      </c>
      <c r="C10763" s="111" t="s">
        <v>127</v>
      </c>
      <c r="D10763" s="111" t="s">
        <v>127</v>
      </c>
      <c r="E10763" s="111" t="s">
        <v>126</v>
      </c>
      <c r="F10763" s="111" t="s">
        <v>172</v>
      </c>
      <c r="G10763" s="111" t="s">
        <v>190</v>
      </c>
      <c r="H10763" s="111" t="s">
        <v>172</v>
      </c>
      <c r="I10763" s="111" t="s">
        <v>190</v>
      </c>
      <c r="J10763" t="str">
        <f t="shared" si="336"/>
        <v>1566SkogMineraljordBarskogLav</v>
      </c>
      <c r="K10763" s="111">
        <v>-0.862084627791601</v>
      </c>
      <c r="L10763" s="111">
        <v>0.85306406685236758</v>
      </c>
      <c r="M10763" s="111">
        <v>6.3979989500968365E-2</v>
      </c>
      <c r="N10763" s="112">
        <f t="shared" si="337"/>
        <v>5.4959428561734941E-2</v>
      </c>
    </row>
    <row r="10764" spans="1:14" x14ac:dyDescent="0.25">
      <c r="A10764" s="111" t="s">
        <v>876</v>
      </c>
      <c r="B10764" s="111">
        <f>INDEX(kommuner!C:C,MATCH(_xlfn.NUMBERVALUE(A10764),kommuner!B:B,0))</f>
        <v>1566</v>
      </c>
      <c r="C10764" s="111" t="s">
        <v>127</v>
      </c>
      <c r="D10764" s="111" t="s">
        <v>127</v>
      </c>
      <c r="E10764" s="111" t="s">
        <v>126</v>
      </c>
      <c r="F10764" s="111" t="s">
        <v>172</v>
      </c>
      <c r="G10764" s="111" t="s">
        <v>173</v>
      </c>
      <c r="H10764" s="111" t="s">
        <v>172</v>
      </c>
      <c r="I10764" s="111" t="s">
        <v>173</v>
      </c>
      <c r="J10764" t="str">
        <f t="shared" si="336"/>
        <v>1566SkogMineraljordBarskogMiddels</v>
      </c>
      <c r="K10764" s="111">
        <v>-3.6406993276041288</v>
      </c>
      <c r="L10764" s="111">
        <v>0.85306406685236758</v>
      </c>
      <c r="M10764" s="111">
        <v>6.4056614999681585E-2</v>
      </c>
      <c r="N10764" s="112">
        <f t="shared" si="337"/>
        <v>-2.7235786457520796</v>
      </c>
    </row>
    <row r="10765" spans="1:14" x14ac:dyDescent="0.25">
      <c r="A10765" s="111" t="s">
        <v>876</v>
      </c>
      <c r="B10765" s="111">
        <f>INDEX(kommuner!C:C,MATCH(_xlfn.NUMBERVALUE(A10765),kommuner!B:B,0))</f>
        <v>1566</v>
      </c>
      <c r="C10765" s="111" t="s">
        <v>127</v>
      </c>
      <c r="D10765" s="111" t="s">
        <v>127</v>
      </c>
      <c r="E10765" s="111" t="s">
        <v>126</v>
      </c>
      <c r="F10765" s="111" t="s">
        <v>172</v>
      </c>
      <c r="G10765" s="111" t="s">
        <v>186</v>
      </c>
      <c r="H10765" s="111" t="s">
        <v>172</v>
      </c>
      <c r="I10765" s="111" t="s">
        <v>186</v>
      </c>
      <c r="J10765" t="str">
        <f t="shared" si="336"/>
        <v>1566SkogMineraljordBarskogSærs høy</v>
      </c>
      <c r="K10765" s="111">
        <v>0.12072674540874306</v>
      </c>
      <c r="L10765" s="111">
        <v>0.85306406685236758</v>
      </c>
      <c r="M10765" s="111">
        <v>6.4056614999681585E-2</v>
      </c>
      <c r="N10765" s="112">
        <f t="shared" si="337"/>
        <v>1.0378474272607923</v>
      </c>
    </row>
    <row r="10766" spans="1:14" x14ac:dyDescent="0.25">
      <c r="A10766" s="111" t="s">
        <v>876</v>
      </c>
      <c r="B10766" s="111">
        <f>INDEX(kommuner!C:C,MATCH(_xlfn.NUMBERVALUE(A10766),kommuner!B:B,0))</f>
        <v>1566</v>
      </c>
      <c r="C10766" s="111" t="s">
        <v>127</v>
      </c>
      <c r="D10766" s="111" t="s">
        <v>127</v>
      </c>
      <c r="E10766" s="111" t="s">
        <v>126</v>
      </c>
      <c r="F10766" s="111" t="s">
        <v>179</v>
      </c>
      <c r="G10766" s="111" t="s">
        <v>180</v>
      </c>
      <c r="H10766" s="111" t="s">
        <v>179</v>
      </c>
      <c r="I10766" s="111" t="s">
        <v>180</v>
      </c>
      <c r="J10766" t="str">
        <f t="shared" si="336"/>
        <v>1566SkogMineraljordBlandingsskogHøy</v>
      </c>
      <c r="K10766" s="111">
        <v>-7.1939050909469406</v>
      </c>
      <c r="L10766" s="111">
        <v>0.85306406685236758</v>
      </c>
      <c r="M10766" s="111">
        <v>6.3979989500968365E-2</v>
      </c>
      <c r="N10766" s="112">
        <f t="shared" si="337"/>
        <v>-6.2768610345936047</v>
      </c>
    </row>
    <row r="10767" spans="1:14" x14ac:dyDescent="0.25">
      <c r="A10767" s="111" t="s">
        <v>876</v>
      </c>
      <c r="B10767" s="111">
        <f>INDEX(kommuner!C:C,MATCH(_xlfn.NUMBERVALUE(A10767),kommuner!B:B,0))</f>
        <v>1566</v>
      </c>
      <c r="C10767" s="111" t="s">
        <v>127</v>
      </c>
      <c r="D10767" s="111" t="s">
        <v>127</v>
      </c>
      <c r="E10767" s="111" t="s">
        <v>126</v>
      </c>
      <c r="F10767" s="111" t="s">
        <v>179</v>
      </c>
      <c r="G10767" s="111" t="s">
        <v>167</v>
      </c>
      <c r="H10767" s="111" t="s">
        <v>179</v>
      </c>
      <c r="I10767" s="111" t="s">
        <v>167</v>
      </c>
      <c r="J10767" t="str">
        <f t="shared" si="336"/>
        <v>1566SkogMineraljordBlandingsskogImpediment</v>
      </c>
      <c r="K10767" s="111">
        <v>-1.0519587113170448</v>
      </c>
      <c r="L10767" s="111">
        <v>0.85306406685236758</v>
      </c>
      <c r="M10767" s="111">
        <v>6.3979989500968365E-2</v>
      </c>
      <c r="N10767" s="112">
        <f t="shared" si="337"/>
        <v>-0.13491465496370883</v>
      </c>
    </row>
    <row r="10768" spans="1:14" x14ac:dyDescent="0.25">
      <c r="A10768" s="111" t="s">
        <v>876</v>
      </c>
      <c r="B10768" s="111">
        <f>INDEX(kommuner!C:C,MATCH(_xlfn.NUMBERVALUE(A10768),kommuner!B:B,0))</f>
        <v>1566</v>
      </c>
      <c r="C10768" s="111" t="s">
        <v>127</v>
      </c>
      <c r="D10768" s="111" t="s">
        <v>127</v>
      </c>
      <c r="E10768" s="111" t="s">
        <v>126</v>
      </c>
      <c r="F10768" s="111" t="s">
        <v>179</v>
      </c>
      <c r="G10768" s="111" t="s">
        <v>190</v>
      </c>
      <c r="H10768" s="111" t="s">
        <v>179</v>
      </c>
      <c r="I10768" s="111" t="s">
        <v>190</v>
      </c>
      <c r="J10768" t="str">
        <f t="shared" si="336"/>
        <v>1566SkogMineraljordBlandingsskogLav</v>
      </c>
      <c r="K10768" s="111">
        <v>-1.7812179955424279</v>
      </c>
      <c r="L10768" s="111">
        <v>0.85306406685236758</v>
      </c>
      <c r="M10768" s="111">
        <v>6.3979989500968365E-2</v>
      </c>
      <c r="N10768" s="112">
        <f t="shared" si="337"/>
        <v>-0.86417393918909191</v>
      </c>
    </row>
    <row r="10769" spans="1:14" x14ac:dyDescent="0.25">
      <c r="A10769" s="111" t="s">
        <v>876</v>
      </c>
      <c r="B10769" s="111">
        <f>INDEX(kommuner!C:C,MATCH(_xlfn.NUMBERVALUE(A10769),kommuner!B:B,0))</f>
        <v>1566</v>
      </c>
      <c r="C10769" s="111" t="s">
        <v>127</v>
      </c>
      <c r="D10769" s="111" t="s">
        <v>127</v>
      </c>
      <c r="E10769" s="111" t="s">
        <v>126</v>
      </c>
      <c r="F10769" s="111" t="s">
        <v>179</v>
      </c>
      <c r="G10769" s="111" t="s">
        <v>173</v>
      </c>
      <c r="H10769" s="111" t="s">
        <v>179</v>
      </c>
      <c r="I10769" s="111" t="s">
        <v>173</v>
      </c>
      <c r="J10769" t="str">
        <f t="shared" si="336"/>
        <v>1566SkogMineraljordBlandingsskogMiddels</v>
      </c>
      <c r="K10769" s="111">
        <v>-3.4741824145851954</v>
      </c>
      <c r="L10769" s="111">
        <v>0.85306406685236758</v>
      </c>
      <c r="M10769" s="111">
        <v>6.3979989500968365E-2</v>
      </c>
      <c r="N10769" s="112">
        <f t="shared" si="337"/>
        <v>-2.5571383582318594</v>
      </c>
    </row>
    <row r="10770" spans="1:14" x14ac:dyDescent="0.25">
      <c r="A10770" s="111" t="s">
        <v>876</v>
      </c>
      <c r="B10770" s="111">
        <f>INDEX(kommuner!C:C,MATCH(_xlfn.NUMBERVALUE(A10770),kommuner!B:B,0))</f>
        <v>1566</v>
      </c>
      <c r="C10770" s="111" t="s">
        <v>127</v>
      </c>
      <c r="D10770" s="111" t="s">
        <v>127</v>
      </c>
      <c r="E10770" s="111" t="s">
        <v>126</v>
      </c>
      <c r="F10770" s="111" t="s">
        <v>179</v>
      </c>
      <c r="G10770" s="111" t="s">
        <v>186</v>
      </c>
      <c r="H10770" s="111" t="s">
        <v>179</v>
      </c>
      <c r="I10770" s="111" t="s">
        <v>186</v>
      </c>
      <c r="J10770" t="str">
        <f t="shared" si="336"/>
        <v>1566SkogMineraljordBlandingsskogSærs høy</v>
      </c>
      <c r="K10770" s="111">
        <v>-2.9395925245326562</v>
      </c>
      <c r="L10770" s="111">
        <v>0.85306406685236758</v>
      </c>
      <c r="M10770" s="111">
        <v>6.3979989500968365E-2</v>
      </c>
      <c r="N10770" s="112">
        <f t="shared" si="337"/>
        <v>-2.0225484681793202</v>
      </c>
    </row>
    <row r="10771" spans="1:14" x14ac:dyDescent="0.25">
      <c r="A10771" s="111" t="s">
        <v>876</v>
      </c>
      <c r="B10771" s="111">
        <f>INDEX(kommuner!C:C,MATCH(_xlfn.NUMBERVALUE(A10771),kommuner!B:B,0))</f>
        <v>1566</v>
      </c>
      <c r="C10771" s="111" t="s">
        <v>127</v>
      </c>
      <c r="D10771" s="111" t="s">
        <v>127</v>
      </c>
      <c r="E10771" s="111" t="s">
        <v>126</v>
      </c>
      <c r="F10771" s="111" t="s">
        <v>185</v>
      </c>
      <c r="G10771" s="111" t="s">
        <v>180</v>
      </c>
      <c r="H10771" s="111" t="s">
        <v>185</v>
      </c>
      <c r="I10771" s="111" t="s">
        <v>180</v>
      </c>
      <c r="J10771" t="str">
        <f t="shared" si="336"/>
        <v>1566SkogMineraljordLauvskogHøy</v>
      </c>
      <c r="K10771" s="111">
        <v>-3.9961118073383664</v>
      </c>
      <c r="L10771" s="111">
        <v>0.85306406685236758</v>
      </c>
      <c r="M10771" s="111">
        <v>6.3979989500968365E-2</v>
      </c>
      <c r="N10771" s="112">
        <f t="shared" si="337"/>
        <v>-3.0790677509850304</v>
      </c>
    </row>
    <row r="10772" spans="1:14" x14ac:dyDescent="0.25">
      <c r="A10772" s="111" t="s">
        <v>876</v>
      </c>
      <c r="B10772" s="111">
        <f>INDEX(kommuner!C:C,MATCH(_xlfn.NUMBERVALUE(A10772),kommuner!B:B,0))</f>
        <v>1566</v>
      </c>
      <c r="C10772" s="111" t="s">
        <v>127</v>
      </c>
      <c r="D10772" s="111" t="s">
        <v>127</v>
      </c>
      <c r="E10772" s="111" t="s">
        <v>126</v>
      </c>
      <c r="F10772" s="111" t="s">
        <v>185</v>
      </c>
      <c r="G10772" s="111" t="s">
        <v>167</v>
      </c>
      <c r="H10772" s="111" t="s">
        <v>185</v>
      </c>
      <c r="I10772" s="111" t="s">
        <v>167</v>
      </c>
      <c r="J10772" t="str">
        <f t="shared" si="336"/>
        <v>1566SkogMineraljordLauvskogImpediment</v>
      </c>
      <c r="K10772" s="111">
        <v>-1.0417316356348201</v>
      </c>
      <c r="L10772" s="111">
        <v>0.85306406685236758</v>
      </c>
      <c r="M10772" s="111">
        <v>6.3979989500968365E-2</v>
      </c>
      <c r="N10772" s="112">
        <f t="shared" si="337"/>
        <v>-0.12468757928148413</v>
      </c>
    </row>
    <row r="10773" spans="1:14" x14ac:dyDescent="0.25">
      <c r="A10773" s="111" t="s">
        <v>876</v>
      </c>
      <c r="B10773" s="111">
        <f>INDEX(kommuner!C:C,MATCH(_xlfn.NUMBERVALUE(A10773),kommuner!B:B,0))</f>
        <v>1566</v>
      </c>
      <c r="C10773" s="111" t="s">
        <v>127</v>
      </c>
      <c r="D10773" s="111" t="s">
        <v>127</v>
      </c>
      <c r="E10773" s="111" t="s">
        <v>126</v>
      </c>
      <c r="F10773" s="111" t="s">
        <v>185</v>
      </c>
      <c r="G10773" s="111" t="s">
        <v>190</v>
      </c>
      <c r="H10773" s="111" t="s">
        <v>185</v>
      </c>
      <c r="I10773" s="111" t="s">
        <v>190</v>
      </c>
      <c r="J10773" t="str">
        <f t="shared" si="336"/>
        <v>1566SkogMineraljordLauvskogLav</v>
      </c>
      <c r="K10773" s="111">
        <v>-8.9748170935426599E-2</v>
      </c>
      <c r="L10773" s="111">
        <v>0.85306406685236758</v>
      </c>
      <c r="M10773" s="111">
        <v>6.3979989500968365E-2</v>
      </c>
      <c r="N10773" s="112">
        <f t="shared" si="337"/>
        <v>0.82729588541790933</v>
      </c>
    </row>
    <row r="10774" spans="1:14" x14ac:dyDescent="0.25">
      <c r="A10774" s="111" t="s">
        <v>876</v>
      </c>
      <c r="B10774" s="111">
        <f>INDEX(kommuner!C:C,MATCH(_xlfn.NUMBERVALUE(A10774),kommuner!B:B,0))</f>
        <v>1566</v>
      </c>
      <c r="C10774" s="111" t="s">
        <v>127</v>
      </c>
      <c r="D10774" s="111" t="s">
        <v>127</v>
      </c>
      <c r="E10774" s="111" t="s">
        <v>126</v>
      </c>
      <c r="F10774" s="111" t="s">
        <v>185</v>
      </c>
      <c r="G10774" s="111" t="s">
        <v>173</v>
      </c>
      <c r="H10774" s="111" t="s">
        <v>185</v>
      </c>
      <c r="I10774" s="111" t="s">
        <v>173</v>
      </c>
      <c r="J10774" t="str">
        <f t="shared" si="336"/>
        <v>1566SkogMineraljordLauvskogMiddels</v>
      </c>
      <c r="K10774" s="111">
        <v>-2.4407766010203638</v>
      </c>
      <c r="L10774" s="111">
        <v>0.85306406685236758</v>
      </c>
      <c r="M10774" s="111">
        <v>6.3979989500968365E-2</v>
      </c>
      <c r="N10774" s="112">
        <f t="shared" si="337"/>
        <v>-1.523732544667028</v>
      </c>
    </row>
    <row r="10775" spans="1:14" x14ac:dyDescent="0.25">
      <c r="A10775" s="111" t="s">
        <v>876</v>
      </c>
      <c r="B10775" s="111">
        <f>INDEX(kommuner!C:C,MATCH(_xlfn.NUMBERVALUE(A10775),kommuner!B:B,0))</f>
        <v>1566</v>
      </c>
      <c r="C10775" s="111" t="s">
        <v>127</v>
      </c>
      <c r="D10775" s="111" t="s">
        <v>127</v>
      </c>
      <c r="E10775" s="111" t="s">
        <v>126</v>
      </c>
      <c r="F10775" s="111" t="s">
        <v>185</v>
      </c>
      <c r="G10775" s="111" t="s">
        <v>186</v>
      </c>
      <c r="H10775" s="111" t="s">
        <v>185</v>
      </c>
      <c r="I10775" s="111" t="s">
        <v>186</v>
      </c>
      <c r="J10775" t="str">
        <f t="shared" si="336"/>
        <v>1566SkogMineraljordLauvskogSærs høy</v>
      </c>
      <c r="K10775" s="111">
        <v>-3.6560473259425113</v>
      </c>
      <c r="L10775" s="111">
        <v>0.85306406685236758</v>
      </c>
      <c r="M10775" s="111">
        <v>6.3979989500968365E-2</v>
      </c>
      <c r="N10775" s="112">
        <f t="shared" si="337"/>
        <v>-2.7390032695891753</v>
      </c>
    </row>
    <row r="10776" spans="1:14" x14ac:dyDescent="0.25">
      <c r="A10776" s="111" t="s">
        <v>876</v>
      </c>
      <c r="B10776" s="111">
        <f>INDEX(kommuner!C:C,MATCH(_xlfn.NUMBERVALUE(A10776),kommuner!B:B,0))</f>
        <v>1566</v>
      </c>
      <c r="C10776" s="111" t="s">
        <v>127</v>
      </c>
      <c r="D10776" s="111" t="s">
        <v>127</v>
      </c>
      <c r="E10776" s="111" t="s">
        <v>123</v>
      </c>
      <c r="F10776" s="111" t="s">
        <v>172</v>
      </c>
      <c r="G10776" s="111" t="s">
        <v>180</v>
      </c>
      <c r="H10776" s="111" t="s">
        <v>172</v>
      </c>
      <c r="I10776" s="111" t="s">
        <v>180</v>
      </c>
      <c r="J10776" t="str">
        <f t="shared" si="336"/>
        <v>1566SkogOrganisk jordBarskogHøy</v>
      </c>
      <c r="K10776" s="111">
        <v>-2.5184559031994138</v>
      </c>
      <c r="L10776" s="111">
        <v>0.92784825435236762</v>
      </c>
      <c r="M10776" s="111">
        <v>0.46518126042825314</v>
      </c>
      <c r="N10776" s="112">
        <f t="shared" si="337"/>
        <v>-1.1254263884187932</v>
      </c>
    </row>
    <row r="10777" spans="1:14" x14ac:dyDescent="0.25">
      <c r="A10777" s="111" t="s">
        <v>876</v>
      </c>
      <c r="B10777" s="111">
        <f>INDEX(kommuner!C:C,MATCH(_xlfn.NUMBERVALUE(A10777),kommuner!B:B,0))</f>
        <v>1566</v>
      </c>
      <c r="C10777" s="111" t="s">
        <v>127</v>
      </c>
      <c r="D10777" s="111" t="s">
        <v>127</v>
      </c>
      <c r="E10777" s="111" t="s">
        <v>123</v>
      </c>
      <c r="F10777" s="111" t="s">
        <v>172</v>
      </c>
      <c r="G10777" s="111" t="s">
        <v>167</v>
      </c>
      <c r="H10777" s="111" t="s">
        <v>172</v>
      </c>
      <c r="I10777" s="111" t="s">
        <v>167</v>
      </c>
      <c r="J10777" t="str">
        <f t="shared" si="336"/>
        <v>1566SkogOrganisk jordBarskogImpediment</v>
      </c>
      <c r="K10777" s="111">
        <v>-0.17137422385314094</v>
      </c>
      <c r="L10777" s="111">
        <v>0.92784825435236762</v>
      </c>
      <c r="M10777" s="111">
        <v>0.46510463492953991</v>
      </c>
      <c r="N10777" s="112">
        <f t="shared" si="337"/>
        <v>1.2215786654287666</v>
      </c>
    </row>
    <row r="10778" spans="1:14" x14ac:dyDescent="0.25">
      <c r="A10778" s="111" t="s">
        <v>876</v>
      </c>
      <c r="B10778" s="111">
        <f>INDEX(kommuner!C:C,MATCH(_xlfn.NUMBERVALUE(A10778),kommuner!B:B,0))</f>
        <v>1566</v>
      </c>
      <c r="C10778" s="111" t="s">
        <v>127</v>
      </c>
      <c r="D10778" s="111" t="s">
        <v>127</v>
      </c>
      <c r="E10778" s="111" t="s">
        <v>123</v>
      </c>
      <c r="F10778" s="111" t="s">
        <v>172</v>
      </c>
      <c r="G10778" s="111" t="s">
        <v>190</v>
      </c>
      <c r="H10778" s="111" t="s">
        <v>172</v>
      </c>
      <c r="I10778" s="111" t="s">
        <v>190</v>
      </c>
      <c r="J10778" t="str">
        <f t="shared" si="336"/>
        <v>1566SkogOrganisk jordBarskogLav</v>
      </c>
      <c r="K10778" s="111">
        <v>-0.50666953101693391</v>
      </c>
      <c r="L10778" s="111">
        <v>0.92784825435236762</v>
      </c>
      <c r="M10778" s="111">
        <v>0.46510463492953991</v>
      </c>
      <c r="N10778" s="112">
        <f t="shared" si="337"/>
        <v>0.88628335826497362</v>
      </c>
    </row>
    <row r="10779" spans="1:14" x14ac:dyDescent="0.25">
      <c r="A10779" s="111" t="s">
        <v>876</v>
      </c>
      <c r="B10779" s="111">
        <f>INDEX(kommuner!C:C,MATCH(_xlfn.NUMBERVALUE(A10779),kommuner!B:B,0))</f>
        <v>1566</v>
      </c>
      <c r="C10779" s="111" t="s">
        <v>127</v>
      </c>
      <c r="D10779" s="111" t="s">
        <v>127</v>
      </c>
      <c r="E10779" s="111" t="s">
        <v>123</v>
      </c>
      <c r="F10779" s="111" t="s">
        <v>172</v>
      </c>
      <c r="G10779" s="111" t="s">
        <v>173</v>
      </c>
      <c r="H10779" s="111" t="s">
        <v>172</v>
      </c>
      <c r="I10779" s="111" t="s">
        <v>173</v>
      </c>
      <c r="J10779" t="str">
        <f t="shared" si="336"/>
        <v>1566SkogOrganisk jordBarskogMiddels</v>
      </c>
      <c r="K10779" s="111">
        <v>-1.5571490961494638</v>
      </c>
      <c r="L10779" s="111">
        <v>0.92784825435236762</v>
      </c>
      <c r="M10779" s="111">
        <v>0.46518126042825314</v>
      </c>
      <c r="N10779" s="112">
        <f t="shared" si="337"/>
        <v>-0.16411958136884308</v>
      </c>
    </row>
    <row r="10780" spans="1:14" x14ac:dyDescent="0.25">
      <c r="A10780" s="111" t="s">
        <v>876</v>
      </c>
      <c r="B10780" s="111">
        <f>INDEX(kommuner!C:C,MATCH(_xlfn.NUMBERVALUE(A10780),kommuner!B:B,0))</f>
        <v>1566</v>
      </c>
      <c r="C10780" s="111" t="s">
        <v>127</v>
      </c>
      <c r="D10780" s="111" t="s">
        <v>127</v>
      </c>
      <c r="E10780" s="111" t="s">
        <v>123</v>
      </c>
      <c r="F10780" s="111" t="s">
        <v>172</v>
      </c>
      <c r="G10780" s="111" t="s">
        <v>186</v>
      </c>
      <c r="H10780" s="111" t="s">
        <v>172</v>
      </c>
      <c r="I10780" s="111" t="s">
        <v>186</v>
      </c>
      <c r="J10780" t="str">
        <f t="shared" si="336"/>
        <v>1566SkogOrganisk jordBarskogSærs høy</v>
      </c>
      <c r="K10780" s="111">
        <v>2.5548655235722699</v>
      </c>
      <c r="L10780" s="111">
        <v>0.92784825435236762</v>
      </c>
      <c r="M10780" s="111">
        <v>0.46518126042825314</v>
      </c>
      <c r="N10780" s="112">
        <f t="shared" si="337"/>
        <v>3.9478950383528906</v>
      </c>
    </row>
    <row r="10781" spans="1:14" x14ac:dyDescent="0.25">
      <c r="A10781" s="111" t="s">
        <v>876</v>
      </c>
      <c r="B10781" s="111">
        <f>INDEX(kommuner!C:C,MATCH(_xlfn.NUMBERVALUE(A10781),kommuner!B:B,0))</f>
        <v>1566</v>
      </c>
      <c r="C10781" s="111" t="s">
        <v>127</v>
      </c>
      <c r="D10781" s="111" t="s">
        <v>127</v>
      </c>
      <c r="E10781" s="111" t="s">
        <v>123</v>
      </c>
      <c r="F10781" s="111" t="s">
        <v>179</v>
      </c>
      <c r="G10781" s="111" t="s">
        <v>180</v>
      </c>
      <c r="H10781" s="111" t="s">
        <v>179</v>
      </c>
      <c r="I10781" s="111" t="s">
        <v>180</v>
      </c>
      <c r="J10781" t="str">
        <f t="shared" si="336"/>
        <v>1566SkogOrganisk jordBlandingsskogHøy</v>
      </c>
      <c r="K10781" s="111">
        <v>-5.5554344456832343</v>
      </c>
      <c r="L10781" s="111">
        <v>0.92784825435236762</v>
      </c>
      <c r="M10781" s="111">
        <v>0.46510463492953991</v>
      </c>
      <c r="N10781" s="112">
        <f t="shared" si="337"/>
        <v>-4.1624815564013264</v>
      </c>
    </row>
    <row r="10782" spans="1:14" x14ac:dyDescent="0.25">
      <c r="A10782" s="111" t="s">
        <v>876</v>
      </c>
      <c r="B10782" s="111">
        <f>INDEX(kommuner!C:C,MATCH(_xlfn.NUMBERVALUE(A10782),kommuner!B:B,0))</f>
        <v>1566</v>
      </c>
      <c r="C10782" s="111" t="s">
        <v>127</v>
      </c>
      <c r="D10782" s="111" t="s">
        <v>127</v>
      </c>
      <c r="E10782" s="111" t="s">
        <v>123</v>
      </c>
      <c r="F10782" s="111" t="s">
        <v>179</v>
      </c>
      <c r="G10782" s="111" t="s">
        <v>167</v>
      </c>
      <c r="H10782" s="111" t="s">
        <v>179</v>
      </c>
      <c r="I10782" s="111" t="s">
        <v>167</v>
      </c>
      <c r="J10782" t="str">
        <f t="shared" si="336"/>
        <v>1566SkogOrganisk jordBlandingsskogImpediment</v>
      </c>
      <c r="K10782" s="111">
        <v>-0.28586344175800005</v>
      </c>
      <c r="L10782" s="111">
        <v>0.92784825435236762</v>
      </c>
      <c r="M10782" s="111">
        <v>0.46510463492953991</v>
      </c>
      <c r="N10782" s="112">
        <f t="shared" si="337"/>
        <v>1.1070894475239075</v>
      </c>
    </row>
    <row r="10783" spans="1:14" x14ac:dyDescent="0.25">
      <c r="A10783" s="111" t="s">
        <v>876</v>
      </c>
      <c r="B10783" s="111">
        <f>INDEX(kommuner!C:C,MATCH(_xlfn.NUMBERVALUE(A10783),kommuner!B:B,0))</f>
        <v>1566</v>
      </c>
      <c r="C10783" s="111" t="s">
        <v>127</v>
      </c>
      <c r="D10783" s="111" t="s">
        <v>127</v>
      </c>
      <c r="E10783" s="111" t="s">
        <v>123</v>
      </c>
      <c r="F10783" s="111" t="s">
        <v>179</v>
      </c>
      <c r="G10783" s="111" t="s">
        <v>190</v>
      </c>
      <c r="H10783" s="111" t="s">
        <v>179</v>
      </c>
      <c r="I10783" s="111" t="s">
        <v>190</v>
      </c>
      <c r="J10783" t="str">
        <f t="shared" si="336"/>
        <v>1566SkogOrganisk jordBlandingsskogLav</v>
      </c>
      <c r="K10783" s="111">
        <v>-1.2347339377887629</v>
      </c>
      <c r="L10783" s="111">
        <v>0.92784825435236762</v>
      </c>
      <c r="M10783" s="111">
        <v>0.46510463492953991</v>
      </c>
      <c r="N10783" s="112">
        <f t="shared" si="337"/>
        <v>0.15821895149314458</v>
      </c>
    </row>
    <row r="10784" spans="1:14" x14ac:dyDescent="0.25">
      <c r="A10784" s="111" t="s">
        <v>876</v>
      </c>
      <c r="B10784" s="111">
        <f>INDEX(kommuner!C:C,MATCH(_xlfn.NUMBERVALUE(A10784),kommuner!B:B,0))</f>
        <v>1566</v>
      </c>
      <c r="C10784" s="111" t="s">
        <v>127</v>
      </c>
      <c r="D10784" s="111" t="s">
        <v>127</v>
      </c>
      <c r="E10784" s="111" t="s">
        <v>123</v>
      </c>
      <c r="F10784" s="111" t="s">
        <v>179</v>
      </c>
      <c r="G10784" s="111" t="s">
        <v>173</v>
      </c>
      <c r="H10784" s="111" t="s">
        <v>179</v>
      </c>
      <c r="I10784" s="111" t="s">
        <v>173</v>
      </c>
      <c r="J10784" t="str">
        <f t="shared" si="336"/>
        <v>1566SkogOrganisk jordBlandingsskogMiddels</v>
      </c>
      <c r="K10784" s="111">
        <v>-2.4239591752717748</v>
      </c>
      <c r="L10784" s="111">
        <v>0.92784825435236762</v>
      </c>
      <c r="M10784" s="111">
        <v>0.46510463492953991</v>
      </c>
      <c r="N10784" s="112">
        <f t="shared" si="337"/>
        <v>-1.0310062859898674</v>
      </c>
    </row>
    <row r="10785" spans="1:14" x14ac:dyDescent="0.25">
      <c r="A10785" s="111" t="s">
        <v>876</v>
      </c>
      <c r="B10785" s="111">
        <f>INDEX(kommuner!C:C,MATCH(_xlfn.NUMBERVALUE(A10785),kommuner!B:B,0))</f>
        <v>1566</v>
      </c>
      <c r="C10785" s="111" t="s">
        <v>127</v>
      </c>
      <c r="D10785" s="111" t="s">
        <v>127</v>
      </c>
      <c r="E10785" s="111" t="s">
        <v>123</v>
      </c>
      <c r="F10785" s="111" t="s">
        <v>179</v>
      </c>
      <c r="G10785" s="111" t="s">
        <v>186</v>
      </c>
      <c r="H10785" s="111" t="s">
        <v>179</v>
      </c>
      <c r="I10785" s="111" t="s">
        <v>186</v>
      </c>
      <c r="J10785" t="str">
        <f t="shared" si="336"/>
        <v>1566SkogOrganisk jordBlandingsskogSærs høy</v>
      </c>
      <c r="K10785" s="111">
        <v>-1.5726115302258048</v>
      </c>
      <c r="L10785" s="111">
        <v>0.92784825435236762</v>
      </c>
      <c r="M10785" s="111">
        <v>0.46510463492953991</v>
      </c>
      <c r="N10785" s="112">
        <f t="shared" si="337"/>
        <v>-0.17965864094389727</v>
      </c>
    </row>
    <row r="10786" spans="1:14" x14ac:dyDescent="0.25">
      <c r="A10786" s="111" t="s">
        <v>876</v>
      </c>
      <c r="B10786" s="111">
        <f>INDEX(kommuner!C:C,MATCH(_xlfn.NUMBERVALUE(A10786),kommuner!B:B,0))</f>
        <v>1566</v>
      </c>
      <c r="C10786" s="111" t="s">
        <v>127</v>
      </c>
      <c r="D10786" s="111" t="s">
        <v>127</v>
      </c>
      <c r="E10786" s="111" t="s">
        <v>123</v>
      </c>
      <c r="F10786" s="111" t="s">
        <v>185</v>
      </c>
      <c r="G10786" s="111" t="s">
        <v>180</v>
      </c>
      <c r="H10786" s="111" t="s">
        <v>185</v>
      </c>
      <c r="I10786" s="111" t="s">
        <v>180</v>
      </c>
      <c r="J10786" t="str">
        <f t="shared" si="336"/>
        <v>1566SkogOrganisk jordLauvskogHøy</v>
      </c>
      <c r="K10786" s="111">
        <v>-1.9913688882377358</v>
      </c>
      <c r="L10786" s="111">
        <v>0.92784825435236762</v>
      </c>
      <c r="M10786" s="111">
        <v>0.46510463492953991</v>
      </c>
      <c r="N10786" s="112">
        <f t="shared" si="337"/>
        <v>-0.59841599895582831</v>
      </c>
    </row>
    <row r="10787" spans="1:14" x14ac:dyDescent="0.25">
      <c r="A10787" s="111" t="s">
        <v>876</v>
      </c>
      <c r="B10787" s="111">
        <f>INDEX(kommuner!C:C,MATCH(_xlfn.NUMBERVALUE(A10787),kommuner!B:B,0))</f>
        <v>1566</v>
      </c>
      <c r="C10787" s="111" t="s">
        <v>127</v>
      </c>
      <c r="D10787" s="111" t="s">
        <v>127</v>
      </c>
      <c r="E10787" s="111" t="s">
        <v>123</v>
      </c>
      <c r="F10787" s="111" t="s">
        <v>185</v>
      </c>
      <c r="G10787" s="111" t="s">
        <v>167</v>
      </c>
      <c r="H10787" s="111" t="s">
        <v>185</v>
      </c>
      <c r="I10787" s="111" t="s">
        <v>167</v>
      </c>
      <c r="J10787" t="str">
        <f t="shared" si="336"/>
        <v>1566SkogOrganisk jordLauvskogImpediment</v>
      </c>
      <c r="K10787" s="111">
        <v>0.35000626494250675</v>
      </c>
      <c r="L10787" s="111">
        <v>0.92784825435236762</v>
      </c>
      <c r="M10787" s="111">
        <v>0.46510463492953991</v>
      </c>
      <c r="N10787" s="112">
        <f t="shared" si="337"/>
        <v>1.7429591542244141</v>
      </c>
    </row>
    <row r="10788" spans="1:14" x14ac:dyDescent="0.25">
      <c r="A10788" s="111" t="s">
        <v>876</v>
      </c>
      <c r="B10788" s="111">
        <f>INDEX(kommuner!C:C,MATCH(_xlfn.NUMBERVALUE(A10788),kommuner!B:B,0))</f>
        <v>1566</v>
      </c>
      <c r="C10788" s="111" t="s">
        <v>127</v>
      </c>
      <c r="D10788" s="111" t="s">
        <v>127</v>
      </c>
      <c r="E10788" s="111" t="s">
        <v>123</v>
      </c>
      <c r="F10788" s="111" t="s">
        <v>185</v>
      </c>
      <c r="G10788" s="111" t="s">
        <v>190</v>
      </c>
      <c r="H10788" s="111" t="s">
        <v>185</v>
      </c>
      <c r="I10788" s="111" t="s">
        <v>190</v>
      </c>
      <c r="J10788" t="str">
        <f t="shared" si="336"/>
        <v>1566SkogOrganisk jordLauvskogLav</v>
      </c>
      <c r="K10788" s="111">
        <v>1.1144075558526714</v>
      </c>
      <c r="L10788" s="111">
        <v>0.92784825435236762</v>
      </c>
      <c r="M10788" s="111">
        <v>0.46510463492953991</v>
      </c>
      <c r="N10788" s="112">
        <f t="shared" si="337"/>
        <v>2.5073604451345788</v>
      </c>
    </row>
    <row r="10789" spans="1:14" x14ac:dyDescent="0.25">
      <c r="A10789" s="111" t="s">
        <v>876</v>
      </c>
      <c r="B10789" s="111">
        <f>INDEX(kommuner!C:C,MATCH(_xlfn.NUMBERVALUE(A10789),kommuner!B:B,0))</f>
        <v>1566</v>
      </c>
      <c r="C10789" s="111" t="s">
        <v>127</v>
      </c>
      <c r="D10789" s="111" t="s">
        <v>127</v>
      </c>
      <c r="E10789" s="111" t="s">
        <v>123</v>
      </c>
      <c r="F10789" s="111" t="s">
        <v>185</v>
      </c>
      <c r="G10789" s="111" t="s">
        <v>173</v>
      </c>
      <c r="H10789" s="111" t="s">
        <v>185</v>
      </c>
      <c r="I10789" s="111" t="s">
        <v>173</v>
      </c>
      <c r="J10789" t="str">
        <f t="shared" si="336"/>
        <v>1566SkogOrganisk jordLauvskogMiddels</v>
      </c>
      <c r="K10789" s="111">
        <v>-0.62664468270982987</v>
      </c>
      <c r="L10789" s="111">
        <v>0.92784825435236762</v>
      </c>
      <c r="M10789" s="111">
        <v>0.46510463492953991</v>
      </c>
      <c r="N10789" s="112">
        <f t="shared" si="337"/>
        <v>0.76630820657207765</v>
      </c>
    </row>
    <row r="10790" spans="1:14" x14ac:dyDescent="0.25">
      <c r="A10790" s="111" t="s">
        <v>876</v>
      </c>
      <c r="B10790" s="111">
        <f>INDEX(kommuner!C:C,MATCH(_xlfn.NUMBERVALUE(A10790),kommuner!B:B,0))</f>
        <v>1566</v>
      </c>
      <c r="C10790" s="111" t="s">
        <v>127</v>
      </c>
      <c r="D10790" s="111" t="s">
        <v>127</v>
      </c>
      <c r="E10790" s="111" t="s">
        <v>123</v>
      </c>
      <c r="F10790" s="111" t="s">
        <v>185</v>
      </c>
      <c r="G10790" s="111" t="s">
        <v>186</v>
      </c>
      <c r="H10790" s="111" t="s">
        <v>185</v>
      </c>
      <c r="I10790" s="111" t="s">
        <v>186</v>
      </c>
      <c r="J10790" t="str">
        <f t="shared" si="336"/>
        <v>1566SkogOrganisk jordLauvskogSærs høy</v>
      </c>
      <c r="K10790" s="111">
        <v>-1.8997279926091779</v>
      </c>
      <c r="L10790" s="111">
        <v>0.92784825435236762</v>
      </c>
      <c r="M10790" s="111">
        <v>0.46510463492953991</v>
      </c>
      <c r="N10790" s="112">
        <f t="shared" si="337"/>
        <v>-0.50677510332727038</v>
      </c>
    </row>
    <row r="10791" spans="1:14" x14ac:dyDescent="0.25">
      <c r="A10791" s="111" t="s">
        <v>876</v>
      </c>
      <c r="B10791" s="111">
        <f>INDEX(kommuner!C:C,MATCH(_xlfn.NUMBERVALUE(A10791),kommuner!B:B,0))</f>
        <v>1566</v>
      </c>
      <c r="C10791" s="111" t="s">
        <v>83</v>
      </c>
      <c r="D10791" s="111" t="s">
        <v>83</v>
      </c>
      <c r="E10791" s="111" t="s">
        <v>126</v>
      </c>
      <c r="F10791" s="111" t="s">
        <v>139</v>
      </c>
      <c r="G10791" s="111" t="s">
        <v>139</v>
      </c>
      <c r="H10791" s="111" t="s">
        <v>139</v>
      </c>
      <c r="I10791" s="111" t="s">
        <v>139</v>
      </c>
      <c r="J10791" t="str">
        <f t="shared" si="336"/>
        <v>1566Utbygd arealMineraljord</v>
      </c>
      <c r="K10791" s="111">
        <v>-0.30524336409547759</v>
      </c>
      <c r="L10791" s="111">
        <v>0</v>
      </c>
      <c r="M10791" s="111">
        <v>1.303047089454229E-2</v>
      </c>
      <c r="N10791" s="112">
        <f t="shared" si="337"/>
        <v>-0.2922128932009353</v>
      </c>
    </row>
    <row r="10792" spans="1:14" x14ac:dyDescent="0.25">
      <c r="A10792" s="111" t="s">
        <v>876</v>
      </c>
      <c r="B10792" s="111">
        <f>INDEX(kommuner!C:C,MATCH(_xlfn.NUMBERVALUE(A10792),kommuner!B:B,0))</f>
        <v>1566</v>
      </c>
      <c r="C10792" s="111" t="s">
        <v>83</v>
      </c>
      <c r="D10792" s="111" t="s">
        <v>83</v>
      </c>
      <c r="E10792" s="111" t="s">
        <v>123</v>
      </c>
      <c r="F10792" s="111" t="s">
        <v>139</v>
      </c>
      <c r="G10792" s="111" t="s">
        <v>139</v>
      </c>
      <c r="H10792" s="111" t="s">
        <v>139</v>
      </c>
      <c r="I10792" s="111" t="s">
        <v>139</v>
      </c>
      <c r="J10792" t="str">
        <f t="shared" si="336"/>
        <v>1566Utbygd arealOrganisk jord</v>
      </c>
      <c r="K10792" s="111">
        <v>29.011421395201612</v>
      </c>
      <c r="L10792" s="111">
        <v>0</v>
      </c>
      <c r="M10792" s="111">
        <v>1.303047089454229E-2</v>
      </c>
      <c r="N10792" s="112">
        <f t="shared" si="337"/>
        <v>29.024451866096154</v>
      </c>
    </row>
    <row r="10793" spans="1:14" x14ac:dyDescent="0.25">
      <c r="A10793" s="111" t="s">
        <v>876</v>
      </c>
      <c r="B10793" s="111">
        <f>INDEX(kommuner!C:C,MATCH(_xlfn.NUMBERVALUE(A10793),kommuner!B:B,0))</f>
        <v>1566</v>
      </c>
      <c r="C10793" s="111" t="s">
        <v>181</v>
      </c>
      <c r="D10793" s="111" t="s">
        <v>181</v>
      </c>
      <c r="E10793" s="111" t="s">
        <v>123</v>
      </c>
      <c r="F10793" s="111" t="s">
        <v>139</v>
      </c>
      <c r="G10793" s="111" t="s">
        <v>139</v>
      </c>
      <c r="H10793" s="111" t="s">
        <v>139</v>
      </c>
      <c r="I10793" s="111" t="s">
        <v>139</v>
      </c>
      <c r="J10793" t="str">
        <f t="shared" si="336"/>
        <v>1566Vann og myrOrganisk jord</v>
      </c>
      <c r="K10793" s="111">
        <v>-0.29766799726667431</v>
      </c>
      <c r="L10793" s="111">
        <v>0</v>
      </c>
      <c r="M10793" s="111">
        <v>0</v>
      </c>
      <c r="N10793" s="112">
        <f t="shared" si="337"/>
        <v>-0.29766799726667431</v>
      </c>
    </row>
    <row r="10794" spans="1:14" x14ac:dyDescent="0.25">
      <c r="A10794" s="111" t="s">
        <v>877</v>
      </c>
      <c r="B10794" s="111">
        <f>INDEX(kommuner!C:C,MATCH(_xlfn.NUMBERVALUE(A10794),kommuner!B:B,0))</f>
        <v>5055</v>
      </c>
      <c r="C10794" s="111" t="s">
        <v>82</v>
      </c>
      <c r="D10794" s="111" t="s">
        <v>82</v>
      </c>
      <c r="E10794" s="111" t="s">
        <v>126</v>
      </c>
      <c r="F10794" s="111" t="s">
        <v>139</v>
      </c>
      <c r="G10794" s="111" t="s">
        <v>139</v>
      </c>
      <c r="H10794" s="111" t="s">
        <v>139</v>
      </c>
      <c r="I10794" s="111" t="s">
        <v>139</v>
      </c>
      <c r="J10794" t="str">
        <f t="shared" si="336"/>
        <v>5055Annen utmarkMineraljord</v>
      </c>
      <c r="K10794" s="111">
        <v>-7.1122377479755403E-2</v>
      </c>
      <c r="L10794" s="111">
        <v>0</v>
      </c>
      <c r="M10794" s="111">
        <v>0</v>
      </c>
      <c r="N10794" s="112">
        <f t="shared" si="337"/>
        <v>-7.1122377479755403E-2</v>
      </c>
    </row>
    <row r="10795" spans="1:14" x14ac:dyDescent="0.25">
      <c r="A10795" s="111" t="s">
        <v>877</v>
      </c>
      <c r="B10795" s="111">
        <f>INDEX(kommuner!C:C,MATCH(_xlfn.NUMBERVALUE(A10795),kommuner!B:B,0))</f>
        <v>5055</v>
      </c>
      <c r="C10795" s="111" t="s">
        <v>121</v>
      </c>
      <c r="D10795" s="111" t="s">
        <v>121</v>
      </c>
      <c r="E10795" s="111" t="s">
        <v>126</v>
      </c>
      <c r="F10795" s="111" t="s">
        <v>139</v>
      </c>
      <c r="G10795" s="111" t="s">
        <v>139</v>
      </c>
      <c r="H10795" s="111" t="s">
        <v>139</v>
      </c>
      <c r="I10795" s="111" t="s">
        <v>139</v>
      </c>
      <c r="J10795" t="str">
        <f t="shared" si="336"/>
        <v>5055BeiteMineraljord</v>
      </c>
      <c r="K10795" s="111">
        <v>-0.96338340838695502</v>
      </c>
      <c r="L10795" s="111">
        <v>0</v>
      </c>
      <c r="M10795" s="111">
        <v>1.2448711246839999E-7</v>
      </c>
      <c r="N10795" s="112">
        <f t="shared" si="337"/>
        <v>-0.96338328389984251</v>
      </c>
    </row>
    <row r="10796" spans="1:14" x14ac:dyDescent="0.25">
      <c r="A10796" s="111" t="s">
        <v>877</v>
      </c>
      <c r="B10796" s="111">
        <f>INDEX(kommuner!C:C,MATCH(_xlfn.NUMBERVALUE(A10796),kommuner!B:B,0))</f>
        <v>5055</v>
      </c>
      <c r="C10796" s="111" t="s">
        <v>121</v>
      </c>
      <c r="D10796" s="111" t="s">
        <v>121</v>
      </c>
      <c r="E10796" s="111" t="s">
        <v>123</v>
      </c>
      <c r="F10796" s="111" t="s">
        <v>139</v>
      </c>
      <c r="G10796" s="111" t="s">
        <v>139</v>
      </c>
      <c r="H10796" s="111" t="s">
        <v>139</v>
      </c>
      <c r="I10796" s="111" t="s">
        <v>139</v>
      </c>
      <c r="J10796" t="str">
        <f t="shared" si="336"/>
        <v>5055BeiteOrganisk jord</v>
      </c>
      <c r="K10796" s="111">
        <v>12.077525935985037</v>
      </c>
      <c r="L10796" s="111">
        <v>1.6412500000000001</v>
      </c>
      <c r="M10796" s="111">
        <v>0</v>
      </c>
      <c r="N10796" s="112">
        <f t="shared" si="337"/>
        <v>13.718775935985036</v>
      </c>
    </row>
    <row r="10797" spans="1:14" x14ac:dyDescent="0.25">
      <c r="A10797" s="111" t="s">
        <v>877</v>
      </c>
      <c r="B10797" s="111">
        <f>INDEX(kommuner!C:C,MATCH(_xlfn.NUMBERVALUE(A10797),kommuner!B:B,0))</f>
        <v>5055</v>
      </c>
      <c r="C10797" s="111" t="s">
        <v>84</v>
      </c>
      <c r="D10797" s="111" t="s">
        <v>84</v>
      </c>
      <c r="E10797" s="111" t="s">
        <v>126</v>
      </c>
      <c r="F10797" s="111" t="s">
        <v>139</v>
      </c>
      <c r="G10797" s="111" t="s">
        <v>139</v>
      </c>
      <c r="H10797" s="111" t="s">
        <v>139</v>
      </c>
      <c r="I10797" s="111" t="s">
        <v>139</v>
      </c>
      <c r="J10797" t="str">
        <f t="shared" si="336"/>
        <v>5055Dyrket markMineraljord</v>
      </c>
      <c r="K10797" s="111">
        <v>-0.19151115197201224</v>
      </c>
      <c r="L10797" s="111">
        <v>0</v>
      </c>
      <c r="M10797" s="111">
        <v>0</v>
      </c>
      <c r="N10797" s="112">
        <f t="shared" si="337"/>
        <v>-0.19151115197201224</v>
      </c>
    </row>
    <row r="10798" spans="1:14" x14ac:dyDescent="0.25">
      <c r="A10798" s="111" t="s">
        <v>877</v>
      </c>
      <c r="B10798" s="111">
        <f>INDEX(kommuner!C:C,MATCH(_xlfn.NUMBERVALUE(A10798),kommuner!B:B,0))</f>
        <v>5055</v>
      </c>
      <c r="C10798" s="111" t="s">
        <v>84</v>
      </c>
      <c r="D10798" s="111" t="s">
        <v>84</v>
      </c>
      <c r="E10798" s="111" t="s">
        <v>123</v>
      </c>
      <c r="F10798" s="111" t="s">
        <v>139</v>
      </c>
      <c r="G10798" s="111" t="s">
        <v>139</v>
      </c>
      <c r="H10798" s="111" t="s">
        <v>139</v>
      </c>
      <c r="I10798" s="111" t="s">
        <v>139</v>
      </c>
      <c r="J10798" t="str">
        <f t="shared" si="336"/>
        <v>5055Dyrket markOrganisk jord</v>
      </c>
      <c r="K10798" s="111">
        <v>28.726149366675592</v>
      </c>
      <c r="L10798" s="111">
        <v>1.45625</v>
      </c>
      <c r="M10798" s="111">
        <v>0</v>
      </c>
      <c r="N10798" s="112">
        <f t="shared" si="337"/>
        <v>30.182399366675593</v>
      </c>
    </row>
    <row r="10799" spans="1:14" x14ac:dyDescent="0.25">
      <c r="A10799" s="111" t="s">
        <v>877</v>
      </c>
      <c r="B10799" s="111">
        <f>INDEX(kommuner!C:C,MATCH(_xlfn.NUMBERVALUE(A10799),kommuner!B:B,0))</f>
        <v>5055</v>
      </c>
      <c r="C10799" s="111" t="s">
        <v>127</v>
      </c>
      <c r="D10799" s="111" t="s">
        <v>127</v>
      </c>
      <c r="E10799" s="111" t="s">
        <v>126</v>
      </c>
      <c r="F10799" s="111" t="s">
        <v>172</v>
      </c>
      <c r="G10799" s="111" t="s">
        <v>180</v>
      </c>
      <c r="H10799" s="111" t="s">
        <v>172</v>
      </c>
      <c r="I10799" s="111" t="s">
        <v>180</v>
      </c>
      <c r="J10799" t="str">
        <f t="shared" si="336"/>
        <v>5055SkogMineraljordBarskogHøy</v>
      </c>
      <c r="K10799" s="111">
        <v>-6.422849649670499</v>
      </c>
      <c r="L10799" s="111">
        <v>0.85306406685236758</v>
      </c>
      <c r="M10799" s="111">
        <v>6.4056614999681585E-2</v>
      </c>
      <c r="N10799" s="112">
        <f t="shared" si="337"/>
        <v>-5.5057289678184498</v>
      </c>
    </row>
    <row r="10800" spans="1:14" x14ac:dyDescent="0.25">
      <c r="A10800" s="111" t="s">
        <v>877</v>
      </c>
      <c r="B10800" s="111">
        <f>INDEX(kommuner!C:C,MATCH(_xlfn.NUMBERVALUE(A10800),kommuner!B:B,0))</f>
        <v>5055</v>
      </c>
      <c r="C10800" s="111" t="s">
        <v>127</v>
      </c>
      <c r="D10800" s="111" t="s">
        <v>127</v>
      </c>
      <c r="E10800" s="111" t="s">
        <v>126</v>
      </c>
      <c r="F10800" s="111" t="s">
        <v>172</v>
      </c>
      <c r="G10800" s="111" t="s">
        <v>167</v>
      </c>
      <c r="H10800" s="111" t="s">
        <v>172</v>
      </c>
      <c r="I10800" s="111" t="s">
        <v>167</v>
      </c>
      <c r="J10800" t="str">
        <f t="shared" si="336"/>
        <v>5055SkogMineraljordBarskogImpediment</v>
      </c>
      <c r="K10800" s="111">
        <v>-0.94873102042732593</v>
      </c>
      <c r="L10800" s="111">
        <v>0.85306406685236758</v>
      </c>
      <c r="M10800" s="111">
        <v>6.3979989500968365E-2</v>
      </c>
      <c r="N10800" s="112">
        <f t="shared" si="337"/>
        <v>-3.1686964073989993E-2</v>
      </c>
    </row>
    <row r="10801" spans="1:14" x14ac:dyDescent="0.25">
      <c r="A10801" s="111" t="s">
        <v>877</v>
      </c>
      <c r="B10801" s="111">
        <f>INDEX(kommuner!C:C,MATCH(_xlfn.NUMBERVALUE(A10801),kommuner!B:B,0))</f>
        <v>5055</v>
      </c>
      <c r="C10801" s="111" t="s">
        <v>127</v>
      </c>
      <c r="D10801" s="111" t="s">
        <v>127</v>
      </c>
      <c r="E10801" s="111" t="s">
        <v>126</v>
      </c>
      <c r="F10801" s="111" t="s">
        <v>172</v>
      </c>
      <c r="G10801" s="111" t="s">
        <v>190</v>
      </c>
      <c r="H10801" s="111" t="s">
        <v>172</v>
      </c>
      <c r="I10801" s="111" t="s">
        <v>190</v>
      </c>
      <c r="J10801" t="str">
        <f t="shared" si="336"/>
        <v>5055SkogMineraljordBarskogLav</v>
      </c>
      <c r="K10801" s="111">
        <v>-0.862084627791601</v>
      </c>
      <c r="L10801" s="111">
        <v>0.85306406685236758</v>
      </c>
      <c r="M10801" s="111">
        <v>6.3979989500968365E-2</v>
      </c>
      <c r="N10801" s="112">
        <f t="shared" si="337"/>
        <v>5.4959428561734941E-2</v>
      </c>
    </row>
    <row r="10802" spans="1:14" x14ac:dyDescent="0.25">
      <c r="A10802" s="111" t="s">
        <v>877</v>
      </c>
      <c r="B10802" s="111">
        <f>INDEX(kommuner!C:C,MATCH(_xlfn.NUMBERVALUE(A10802),kommuner!B:B,0))</f>
        <v>5055</v>
      </c>
      <c r="C10802" s="111" t="s">
        <v>127</v>
      </c>
      <c r="D10802" s="111" t="s">
        <v>127</v>
      </c>
      <c r="E10802" s="111" t="s">
        <v>126</v>
      </c>
      <c r="F10802" s="111" t="s">
        <v>172</v>
      </c>
      <c r="G10802" s="111" t="s">
        <v>173</v>
      </c>
      <c r="H10802" s="111" t="s">
        <v>172</v>
      </c>
      <c r="I10802" s="111" t="s">
        <v>173</v>
      </c>
      <c r="J10802" t="str">
        <f t="shared" si="336"/>
        <v>5055SkogMineraljordBarskogMiddels</v>
      </c>
      <c r="K10802" s="111">
        <v>-3.6406993276041288</v>
      </c>
      <c r="L10802" s="111">
        <v>0.85306406685236758</v>
      </c>
      <c r="M10802" s="111">
        <v>6.4056614999681585E-2</v>
      </c>
      <c r="N10802" s="112">
        <f t="shared" si="337"/>
        <v>-2.7235786457520796</v>
      </c>
    </row>
    <row r="10803" spans="1:14" x14ac:dyDescent="0.25">
      <c r="A10803" s="111" t="s">
        <v>877</v>
      </c>
      <c r="B10803" s="111">
        <f>INDEX(kommuner!C:C,MATCH(_xlfn.NUMBERVALUE(A10803),kommuner!B:B,0))</f>
        <v>5055</v>
      </c>
      <c r="C10803" s="111" t="s">
        <v>127</v>
      </c>
      <c r="D10803" s="111" t="s">
        <v>127</v>
      </c>
      <c r="E10803" s="111" t="s">
        <v>126</v>
      </c>
      <c r="F10803" s="111" t="s">
        <v>172</v>
      </c>
      <c r="G10803" s="111" t="s">
        <v>186</v>
      </c>
      <c r="H10803" s="111" t="s">
        <v>172</v>
      </c>
      <c r="I10803" s="111" t="s">
        <v>186</v>
      </c>
      <c r="J10803" t="str">
        <f t="shared" si="336"/>
        <v>5055SkogMineraljordBarskogSærs høy</v>
      </c>
      <c r="K10803" s="111">
        <v>0.12072674540874306</v>
      </c>
      <c r="L10803" s="111">
        <v>0.85306406685236758</v>
      </c>
      <c r="M10803" s="111">
        <v>6.4056614999681585E-2</v>
      </c>
      <c r="N10803" s="112">
        <f t="shared" si="337"/>
        <v>1.0378474272607923</v>
      </c>
    </row>
    <row r="10804" spans="1:14" x14ac:dyDescent="0.25">
      <c r="A10804" s="111" t="s">
        <v>877</v>
      </c>
      <c r="B10804" s="111">
        <f>INDEX(kommuner!C:C,MATCH(_xlfn.NUMBERVALUE(A10804),kommuner!B:B,0))</f>
        <v>5055</v>
      </c>
      <c r="C10804" s="111" t="s">
        <v>127</v>
      </c>
      <c r="D10804" s="111" t="s">
        <v>127</v>
      </c>
      <c r="E10804" s="111" t="s">
        <v>126</v>
      </c>
      <c r="F10804" s="111" t="s">
        <v>179</v>
      </c>
      <c r="G10804" s="111" t="s">
        <v>180</v>
      </c>
      <c r="H10804" s="111" t="s">
        <v>179</v>
      </c>
      <c r="I10804" s="111" t="s">
        <v>180</v>
      </c>
      <c r="J10804" t="str">
        <f t="shared" si="336"/>
        <v>5055SkogMineraljordBlandingsskogHøy</v>
      </c>
      <c r="K10804" s="111">
        <v>-7.1939050909469406</v>
      </c>
      <c r="L10804" s="111">
        <v>0.85306406685236758</v>
      </c>
      <c r="M10804" s="111">
        <v>6.3979989500968365E-2</v>
      </c>
      <c r="N10804" s="112">
        <f t="shared" si="337"/>
        <v>-6.2768610345936047</v>
      </c>
    </row>
    <row r="10805" spans="1:14" x14ac:dyDescent="0.25">
      <c r="A10805" s="111" t="s">
        <v>877</v>
      </c>
      <c r="B10805" s="111">
        <f>INDEX(kommuner!C:C,MATCH(_xlfn.NUMBERVALUE(A10805),kommuner!B:B,0))</f>
        <v>5055</v>
      </c>
      <c r="C10805" s="111" t="s">
        <v>127</v>
      </c>
      <c r="D10805" s="111" t="s">
        <v>127</v>
      </c>
      <c r="E10805" s="111" t="s">
        <v>126</v>
      </c>
      <c r="F10805" s="111" t="s">
        <v>179</v>
      </c>
      <c r="G10805" s="111" t="s">
        <v>167</v>
      </c>
      <c r="H10805" s="111" t="s">
        <v>179</v>
      </c>
      <c r="I10805" s="111" t="s">
        <v>167</v>
      </c>
      <c r="J10805" t="str">
        <f t="shared" si="336"/>
        <v>5055SkogMineraljordBlandingsskogImpediment</v>
      </c>
      <c r="K10805" s="111">
        <v>-1.0519587113170448</v>
      </c>
      <c r="L10805" s="111">
        <v>0.85306406685236758</v>
      </c>
      <c r="M10805" s="111">
        <v>6.3979989500968365E-2</v>
      </c>
      <c r="N10805" s="112">
        <f t="shared" si="337"/>
        <v>-0.13491465496370883</v>
      </c>
    </row>
    <row r="10806" spans="1:14" x14ac:dyDescent="0.25">
      <c r="A10806" s="111" t="s">
        <v>877</v>
      </c>
      <c r="B10806" s="111">
        <f>INDEX(kommuner!C:C,MATCH(_xlfn.NUMBERVALUE(A10806),kommuner!B:B,0))</f>
        <v>5055</v>
      </c>
      <c r="C10806" s="111" t="s">
        <v>127</v>
      </c>
      <c r="D10806" s="111" t="s">
        <v>127</v>
      </c>
      <c r="E10806" s="111" t="s">
        <v>126</v>
      </c>
      <c r="F10806" s="111" t="s">
        <v>179</v>
      </c>
      <c r="G10806" s="111" t="s">
        <v>190</v>
      </c>
      <c r="H10806" s="111" t="s">
        <v>179</v>
      </c>
      <c r="I10806" s="111" t="s">
        <v>190</v>
      </c>
      <c r="J10806" t="str">
        <f t="shared" si="336"/>
        <v>5055SkogMineraljordBlandingsskogLav</v>
      </c>
      <c r="K10806" s="111">
        <v>-1.7812179955424279</v>
      </c>
      <c r="L10806" s="111">
        <v>0.85306406685236758</v>
      </c>
      <c r="M10806" s="111">
        <v>6.3979989500968365E-2</v>
      </c>
      <c r="N10806" s="112">
        <f t="shared" si="337"/>
        <v>-0.86417393918909191</v>
      </c>
    </row>
    <row r="10807" spans="1:14" x14ac:dyDescent="0.25">
      <c r="A10807" s="111" t="s">
        <v>877</v>
      </c>
      <c r="B10807" s="111">
        <f>INDEX(kommuner!C:C,MATCH(_xlfn.NUMBERVALUE(A10807),kommuner!B:B,0))</f>
        <v>5055</v>
      </c>
      <c r="C10807" s="111" t="s">
        <v>127</v>
      </c>
      <c r="D10807" s="111" t="s">
        <v>127</v>
      </c>
      <c r="E10807" s="111" t="s">
        <v>126</v>
      </c>
      <c r="F10807" s="111" t="s">
        <v>179</v>
      </c>
      <c r="G10807" s="111" t="s">
        <v>173</v>
      </c>
      <c r="H10807" s="111" t="s">
        <v>179</v>
      </c>
      <c r="I10807" s="111" t="s">
        <v>173</v>
      </c>
      <c r="J10807" t="str">
        <f t="shared" si="336"/>
        <v>5055SkogMineraljordBlandingsskogMiddels</v>
      </c>
      <c r="K10807" s="111">
        <v>-3.4741824145851954</v>
      </c>
      <c r="L10807" s="111">
        <v>0.85306406685236758</v>
      </c>
      <c r="M10807" s="111">
        <v>6.3979989500968365E-2</v>
      </c>
      <c r="N10807" s="112">
        <f t="shared" si="337"/>
        <v>-2.5571383582318594</v>
      </c>
    </row>
    <row r="10808" spans="1:14" x14ac:dyDescent="0.25">
      <c r="A10808" s="111" t="s">
        <v>877</v>
      </c>
      <c r="B10808" s="111">
        <f>INDEX(kommuner!C:C,MATCH(_xlfn.NUMBERVALUE(A10808),kommuner!B:B,0))</f>
        <v>5055</v>
      </c>
      <c r="C10808" s="111" t="s">
        <v>127</v>
      </c>
      <c r="D10808" s="111" t="s">
        <v>127</v>
      </c>
      <c r="E10808" s="111" t="s">
        <v>126</v>
      </c>
      <c r="F10808" s="111" t="s">
        <v>179</v>
      </c>
      <c r="G10808" s="111" t="s">
        <v>186</v>
      </c>
      <c r="H10808" s="111" t="s">
        <v>179</v>
      </c>
      <c r="I10808" s="111" t="s">
        <v>186</v>
      </c>
      <c r="J10808" t="str">
        <f t="shared" si="336"/>
        <v>5055SkogMineraljordBlandingsskogSærs høy</v>
      </c>
      <c r="K10808" s="111">
        <v>-2.9395925245326562</v>
      </c>
      <c r="L10808" s="111">
        <v>0.85306406685236758</v>
      </c>
      <c r="M10808" s="111">
        <v>6.3979989500968365E-2</v>
      </c>
      <c r="N10808" s="112">
        <f t="shared" si="337"/>
        <v>-2.0225484681793202</v>
      </c>
    </row>
    <row r="10809" spans="1:14" x14ac:dyDescent="0.25">
      <c r="A10809" s="111" t="s">
        <v>877</v>
      </c>
      <c r="B10809" s="111">
        <f>INDEX(kommuner!C:C,MATCH(_xlfn.NUMBERVALUE(A10809),kommuner!B:B,0))</f>
        <v>5055</v>
      </c>
      <c r="C10809" s="111" t="s">
        <v>127</v>
      </c>
      <c r="D10809" s="111" t="s">
        <v>127</v>
      </c>
      <c r="E10809" s="111" t="s">
        <v>126</v>
      </c>
      <c r="F10809" s="111" t="s">
        <v>185</v>
      </c>
      <c r="G10809" s="111" t="s">
        <v>180</v>
      </c>
      <c r="H10809" s="111" t="s">
        <v>185</v>
      </c>
      <c r="I10809" s="111" t="s">
        <v>180</v>
      </c>
      <c r="J10809" t="str">
        <f t="shared" si="336"/>
        <v>5055SkogMineraljordLauvskogHøy</v>
      </c>
      <c r="K10809" s="111">
        <v>-3.9961118073383664</v>
      </c>
      <c r="L10809" s="111">
        <v>0.85306406685236758</v>
      </c>
      <c r="M10809" s="111">
        <v>6.3979989500968365E-2</v>
      </c>
      <c r="N10809" s="112">
        <f t="shared" si="337"/>
        <v>-3.0790677509850304</v>
      </c>
    </row>
    <row r="10810" spans="1:14" x14ac:dyDescent="0.25">
      <c r="A10810" s="111" t="s">
        <v>877</v>
      </c>
      <c r="B10810" s="111">
        <f>INDEX(kommuner!C:C,MATCH(_xlfn.NUMBERVALUE(A10810),kommuner!B:B,0))</f>
        <v>5055</v>
      </c>
      <c r="C10810" s="111" t="s">
        <v>127</v>
      </c>
      <c r="D10810" s="111" t="s">
        <v>127</v>
      </c>
      <c r="E10810" s="111" t="s">
        <v>126</v>
      </c>
      <c r="F10810" s="111" t="s">
        <v>185</v>
      </c>
      <c r="G10810" s="111" t="s">
        <v>167</v>
      </c>
      <c r="H10810" s="111" t="s">
        <v>185</v>
      </c>
      <c r="I10810" s="111" t="s">
        <v>167</v>
      </c>
      <c r="J10810" t="str">
        <f t="shared" si="336"/>
        <v>5055SkogMineraljordLauvskogImpediment</v>
      </c>
      <c r="K10810" s="111">
        <v>-1.0417316356348201</v>
      </c>
      <c r="L10810" s="111">
        <v>0.85306406685236758</v>
      </c>
      <c r="M10810" s="111">
        <v>6.3979989500968365E-2</v>
      </c>
      <c r="N10810" s="112">
        <f t="shared" si="337"/>
        <v>-0.12468757928148413</v>
      </c>
    </row>
    <row r="10811" spans="1:14" x14ac:dyDescent="0.25">
      <c r="A10811" s="111" t="s">
        <v>877</v>
      </c>
      <c r="B10811" s="111">
        <f>INDEX(kommuner!C:C,MATCH(_xlfn.NUMBERVALUE(A10811),kommuner!B:B,0))</f>
        <v>5055</v>
      </c>
      <c r="C10811" s="111" t="s">
        <v>127</v>
      </c>
      <c r="D10811" s="111" t="s">
        <v>127</v>
      </c>
      <c r="E10811" s="111" t="s">
        <v>126</v>
      </c>
      <c r="F10811" s="111" t="s">
        <v>185</v>
      </c>
      <c r="G10811" s="111" t="s">
        <v>190</v>
      </c>
      <c r="H10811" s="111" t="s">
        <v>185</v>
      </c>
      <c r="I10811" s="111" t="s">
        <v>190</v>
      </c>
      <c r="J10811" t="str">
        <f t="shared" si="336"/>
        <v>5055SkogMineraljordLauvskogLav</v>
      </c>
      <c r="K10811" s="111">
        <v>-8.9748170935426599E-2</v>
      </c>
      <c r="L10811" s="111">
        <v>0.85306406685236758</v>
      </c>
      <c r="M10811" s="111">
        <v>6.3979989500968365E-2</v>
      </c>
      <c r="N10811" s="112">
        <f t="shared" si="337"/>
        <v>0.82729588541790933</v>
      </c>
    </row>
    <row r="10812" spans="1:14" x14ac:dyDescent="0.25">
      <c r="A10812" s="111" t="s">
        <v>877</v>
      </c>
      <c r="B10812" s="111">
        <f>INDEX(kommuner!C:C,MATCH(_xlfn.NUMBERVALUE(A10812),kommuner!B:B,0))</f>
        <v>5055</v>
      </c>
      <c r="C10812" s="111" t="s">
        <v>127</v>
      </c>
      <c r="D10812" s="111" t="s">
        <v>127</v>
      </c>
      <c r="E10812" s="111" t="s">
        <v>126</v>
      </c>
      <c r="F10812" s="111" t="s">
        <v>185</v>
      </c>
      <c r="G10812" s="111" t="s">
        <v>173</v>
      </c>
      <c r="H10812" s="111" t="s">
        <v>185</v>
      </c>
      <c r="I10812" s="111" t="s">
        <v>173</v>
      </c>
      <c r="J10812" t="str">
        <f t="shared" si="336"/>
        <v>5055SkogMineraljordLauvskogMiddels</v>
      </c>
      <c r="K10812" s="111">
        <v>-2.4407766010203638</v>
      </c>
      <c r="L10812" s="111">
        <v>0.85306406685236758</v>
      </c>
      <c r="M10812" s="111">
        <v>6.3979989500968365E-2</v>
      </c>
      <c r="N10812" s="112">
        <f t="shared" si="337"/>
        <v>-1.523732544667028</v>
      </c>
    </row>
    <row r="10813" spans="1:14" x14ac:dyDescent="0.25">
      <c r="A10813" s="111" t="s">
        <v>877</v>
      </c>
      <c r="B10813" s="111">
        <f>INDEX(kommuner!C:C,MATCH(_xlfn.NUMBERVALUE(A10813),kommuner!B:B,0))</f>
        <v>5055</v>
      </c>
      <c r="C10813" s="111" t="s">
        <v>127</v>
      </c>
      <c r="D10813" s="111" t="s">
        <v>127</v>
      </c>
      <c r="E10813" s="111" t="s">
        <v>126</v>
      </c>
      <c r="F10813" s="111" t="s">
        <v>185</v>
      </c>
      <c r="G10813" s="111" t="s">
        <v>186</v>
      </c>
      <c r="H10813" s="111" t="s">
        <v>185</v>
      </c>
      <c r="I10813" s="111" t="s">
        <v>186</v>
      </c>
      <c r="J10813" t="str">
        <f t="shared" si="336"/>
        <v>5055SkogMineraljordLauvskogSærs høy</v>
      </c>
      <c r="K10813" s="111">
        <v>-3.6560473259425113</v>
      </c>
      <c r="L10813" s="111">
        <v>0.85306406685236758</v>
      </c>
      <c r="M10813" s="111">
        <v>6.3979989500968365E-2</v>
      </c>
      <c r="N10813" s="112">
        <f t="shared" si="337"/>
        <v>-2.7390032695891753</v>
      </c>
    </row>
    <row r="10814" spans="1:14" x14ac:dyDescent="0.25">
      <c r="A10814" s="111" t="s">
        <v>877</v>
      </c>
      <c r="B10814" s="111">
        <f>INDEX(kommuner!C:C,MATCH(_xlfn.NUMBERVALUE(A10814),kommuner!B:B,0))</f>
        <v>5055</v>
      </c>
      <c r="C10814" s="111" t="s">
        <v>127</v>
      </c>
      <c r="D10814" s="111" t="s">
        <v>127</v>
      </c>
      <c r="E10814" s="111" t="s">
        <v>123</v>
      </c>
      <c r="F10814" s="111" t="s">
        <v>172</v>
      </c>
      <c r="G10814" s="111" t="s">
        <v>180</v>
      </c>
      <c r="H10814" s="111" t="s">
        <v>172</v>
      </c>
      <c r="I10814" s="111" t="s">
        <v>180</v>
      </c>
      <c r="J10814" t="str">
        <f t="shared" si="336"/>
        <v>5055SkogOrganisk jordBarskogHøy</v>
      </c>
      <c r="K10814" s="111">
        <v>-2.5184559031994138</v>
      </c>
      <c r="L10814" s="111">
        <v>0.92784825435236762</v>
      </c>
      <c r="M10814" s="111">
        <v>0.46518126042825314</v>
      </c>
      <c r="N10814" s="112">
        <f t="shared" si="337"/>
        <v>-1.1254263884187932</v>
      </c>
    </row>
    <row r="10815" spans="1:14" x14ac:dyDescent="0.25">
      <c r="A10815" s="111" t="s">
        <v>877</v>
      </c>
      <c r="B10815" s="111">
        <f>INDEX(kommuner!C:C,MATCH(_xlfn.NUMBERVALUE(A10815),kommuner!B:B,0))</f>
        <v>5055</v>
      </c>
      <c r="C10815" s="111" t="s">
        <v>127</v>
      </c>
      <c r="D10815" s="111" t="s">
        <v>127</v>
      </c>
      <c r="E10815" s="111" t="s">
        <v>123</v>
      </c>
      <c r="F10815" s="111" t="s">
        <v>172</v>
      </c>
      <c r="G10815" s="111" t="s">
        <v>167</v>
      </c>
      <c r="H10815" s="111" t="s">
        <v>172</v>
      </c>
      <c r="I10815" s="111" t="s">
        <v>167</v>
      </c>
      <c r="J10815" t="str">
        <f t="shared" si="336"/>
        <v>5055SkogOrganisk jordBarskogImpediment</v>
      </c>
      <c r="K10815" s="111">
        <v>-0.17137422385314094</v>
      </c>
      <c r="L10815" s="111">
        <v>0.92784825435236762</v>
      </c>
      <c r="M10815" s="111">
        <v>0.46510463492953991</v>
      </c>
      <c r="N10815" s="112">
        <f t="shared" si="337"/>
        <v>1.2215786654287666</v>
      </c>
    </row>
    <row r="10816" spans="1:14" x14ac:dyDescent="0.25">
      <c r="A10816" s="111" t="s">
        <v>877</v>
      </c>
      <c r="B10816" s="111">
        <f>INDEX(kommuner!C:C,MATCH(_xlfn.NUMBERVALUE(A10816),kommuner!B:B,0))</f>
        <v>5055</v>
      </c>
      <c r="C10816" s="111" t="s">
        <v>127</v>
      </c>
      <c r="D10816" s="111" t="s">
        <v>127</v>
      </c>
      <c r="E10816" s="111" t="s">
        <v>123</v>
      </c>
      <c r="F10816" s="111" t="s">
        <v>172</v>
      </c>
      <c r="G10816" s="111" t="s">
        <v>190</v>
      </c>
      <c r="H10816" s="111" t="s">
        <v>172</v>
      </c>
      <c r="I10816" s="111" t="s">
        <v>190</v>
      </c>
      <c r="J10816" t="str">
        <f t="shared" si="336"/>
        <v>5055SkogOrganisk jordBarskogLav</v>
      </c>
      <c r="K10816" s="111">
        <v>-0.50666953101693391</v>
      </c>
      <c r="L10816" s="111">
        <v>0.92784825435236762</v>
      </c>
      <c r="M10816" s="111">
        <v>0.46510463492953991</v>
      </c>
      <c r="N10816" s="112">
        <f t="shared" si="337"/>
        <v>0.88628335826497362</v>
      </c>
    </row>
    <row r="10817" spans="1:14" x14ac:dyDescent="0.25">
      <c r="A10817" s="111" t="s">
        <v>877</v>
      </c>
      <c r="B10817" s="111">
        <f>INDEX(kommuner!C:C,MATCH(_xlfn.NUMBERVALUE(A10817),kommuner!B:B,0))</f>
        <v>5055</v>
      </c>
      <c r="C10817" s="111" t="s">
        <v>127</v>
      </c>
      <c r="D10817" s="111" t="s">
        <v>127</v>
      </c>
      <c r="E10817" s="111" t="s">
        <v>123</v>
      </c>
      <c r="F10817" s="111" t="s">
        <v>172</v>
      </c>
      <c r="G10817" s="111" t="s">
        <v>173</v>
      </c>
      <c r="H10817" s="111" t="s">
        <v>172</v>
      </c>
      <c r="I10817" s="111" t="s">
        <v>173</v>
      </c>
      <c r="J10817" t="str">
        <f t="shared" si="336"/>
        <v>5055SkogOrganisk jordBarskogMiddels</v>
      </c>
      <c r="K10817" s="111">
        <v>-1.5571490961494638</v>
      </c>
      <c r="L10817" s="111">
        <v>0.92784825435236762</v>
      </c>
      <c r="M10817" s="111">
        <v>0.46518126042825314</v>
      </c>
      <c r="N10817" s="112">
        <f t="shared" si="337"/>
        <v>-0.16411958136884308</v>
      </c>
    </row>
    <row r="10818" spans="1:14" x14ac:dyDescent="0.25">
      <c r="A10818" s="111" t="s">
        <v>877</v>
      </c>
      <c r="B10818" s="111">
        <f>INDEX(kommuner!C:C,MATCH(_xlfn.NUMBERVALUE(A10818),kommuner!B:B,0))</f>
        <v>5055</v>
      </c>
      <c r="C10818" s="111" t="s">
        <v>127</v>
      </c>
      <c r="D10818" s="111" t="s">
        <v>127</v>
      </c>
      <c r="E10818" s="111" t="s">
        <v>123</v>
      </c>
      <c r="F10818" s="111" t="s">
        <v>172</v>
      </c>
      <c r="G10818" s="111" t="s">
        <v>186</v>
      </c>
      <c r="H10818" s="111" t="s">
        <v>172</v>
      </c>
      <c r="I10818" s="111" t="s">
        <v>186</v>
      </c>
      <c r="J10818" t="str">
        <f t="shared" si="336"/>
        <v>5055SkogOrganisk jordBarskogSærs høy</v>
      </c>
      <c r="K10818" s="111">
        <v>2.5548655235722699</v>
      </c>
      <c r="L10818" s="111">
        <v>0.92784825435236762</v>
      </c>
      <c r="M10818" s="111">
        <v>0.46518126042825314</v>
      </c>
      <c r="N10818" s="112">
        <f t="shared" si="337"/>
        <v>3.9478950383528906</v>
      </c>
    </row>
    <row r="10819" spans="1:14" x14ac:dyDescent="0.25">
      <c r="A10819" s="111" t="s">
        <v>877</v>
      </c>
      <c r="B10819" s="111">
        <f>INDEX(kommuner!C:C,MATCH(_xlfn.NUMBERVALUE(A10819),kommuner!B:B,0))</f>
        <v>5055</v>
      </c>
      <c r="C10819" s="111" t="s">
        <v>127</v>
      </c>
      <c r="D10819" s="111" t="s">
        <v>127</v>
      </c>
      <c r="E10819" s="111" t="s">
        <v>123</v>
      </c>
      <c r="F10819" s="111" t="s">
        <v>179</v>
      </c>
      <c r="G10819" s="111" t="s">
        <v>180</v>
      </c>
      <c r="H10819" s="111" t="s">
        <v>179</v>
      </c>
      <c r="I10819" s="111" t="s">
        <v>180</v>
      </c>
      <c r="J10819" t="str">
        <f t="shared" ref="J10819:J10882" si="338">B10819&amp;C10819&amp;E10819&amp;IF(C10819="Skog",F10819&amp;G10819,"")</f>
        <v>5055SkogOrganisk jordBlandingsskogHøy</v>
      </c>
      <c r="K10819" s="111">
        <v>-5.5554344456832343</v>
      </c>
      <c r="L10819" s="111">
        <v>0.92784825435236762</v>
      </c>
      <c r="M10819" s="111">
        <v>0.46510463492953991</v>
      </c>
      <c r="N10819" s="112">
        <f t="shared" ref="N10819:N10882" si="339">SUM(K10819:M10819)</f>
        <v>-4.1624815564013264</v>
      </c>
    </row>
    <row r="10820" spans="1:14" x14ac:dyDescent="0.25">
      <c r="A10820" s="111" t="s">
        <v>877</v>
      </c>
      <c r="B10820" s="111">
        <f>INDEX(kommuner!C:C,MATCH(_xlfn.NUMBERVALUE(A10820),kommuner!B:B,0))</f>
        <v>5055</v>
      </c>
      <c r="C10820" s="111" t="s">
        <v>127</v>
      </c>
      <c r="D10820" s="111" t="s">
        <v>127</v>
      </c>
      <c r="E10820" s="111" t="s">
        <v>123</v>
      </c>
      <c r="F10820" s="111" t="s">
        <v>179</v>
      </c>
      <c r="G10820" s="111" t="s">
        <v>167</v>
      </c>
      <c r="H10820" s="111" t="s">
        <v>179</v>
      </c>
      <c r="I10820" s="111" t="s">
        <v>167</v>
      </c>
      <c r="J10820" t="str">
        <f t="shared" si="338"/>
        <v>5055SkogOrganisk jordBlandingsskogImpediment</v>
      </c>
      <c r="K10820" s="111">
        <v>-0.28586344175800005</v>
      </c>
      <c r="L10820" s="111">
        <v>0.92784825435236762</v>
      </c>
      <c r="M10820" s="111">
        <v>0.46510463492953991</v>
      </c>
      <c r="N10820" s="112">
        <f t="shared" si="339"/>
        <v>1.1070894475239075</v>
      </c>
    </row>
    <row r="10821" spans="1:14" x14ac:dyDescent="0.25">
      <c r="A10821" s="111" t="s">
        <v>877</v>
      </c>
      <c r="B10821" s="111">
        <f>INDEX(kommuner!C:C,MATCH(_xlfn.NUMBERVALUE(A10821),kommuner!B:B,0))</f>
        <v>5055</v>
      </c>
      <c r="C10821" s="111" t="s">
        <v>127</v>
      </c>
      <c r="D10821" s="111" t="s">
        <v>127</v>
      </c>
      <c r="E10821" s="111" t="s">
        <v>123</v>
      </c>
      <c r="F10821" s="111" t="s">
        <v>179</v>
      </c>
      <c r="G10821" s="111" t="s">
        <v>190</v>
      </c>
      <c r="H10821" s="111" t="s">
        <v>179</v>
      </c>
      <c r="I10821" s="111" t="s">
        <v>190</v>
      </c>
      <c r="J10821" t="str">
        <f t="shared" si="338"/>
        <v>5055SkogOrganisk jordBlandingsskogLav</v>
      </c>
      <c r="K10821" s="111">
        <v>-1.2347339377887629</v>
      </c>
      <c r="L10821" s="111">
        <v>0.92784825435236762</v>
      </c>
      <c r="M10821" s="111">
        <v>0.46510463492953991</v>
      </c>
      <c r="N10821" s="112">
        <f t="shared" si="339"/>
        <v>0.15821895149314458</v>
      </c>
    </row>
    <row r="10822" spans="1:14" x14ac:dyDescent="0.25">
      <c r="A10822" s="111" t="s">
        <v>877</v>
      </c>
      <c r="B10822" s="111">
        <f>INDEX(kommuner!C:C,MATCH(_xlfn.NUMBERVALUE(A10822),kommuner!B:B,0))</f>
        <v>5055</v>
      </c>
      <c r="C10822" s="111" t="s">
        <v>127</v>
      </c>
      <c r="D10822" s="111" t="s">
        <v>127</v>
      </c>
      <c r="E10822" s="111" t="s">
        <v>123</v>
      </c>
      <c r="F10822" s="111" t="s">
        <v>179</v>
      </c>
      <c r="G10822" s="111" t="s">
        <v>173</v>
      </c>
      <c r="H10822" s="111" t="s">
        <v>179</v>
      </c>
      <c r="I10822" s="111" t="s">
        <v>173</v>
      </c>
      <c r="J10822" t="str">
        <f t="shared" si="338"/>
        <v>5055SkogOrganisk jordBlandingsskogMiddels</v>
      </c>
      <c r="K10822" s="111">
        <v>-2.4239591752717748</v>
      </c>
      <c r="L10822" s="111">
        <v>0.92784825435236762</v>
      </c>
      <c r="M10822" s="111">
        <v>0.46510463492953991</v>
      </c>
      <c r="N10822" s="112">
        <f t="shared" si="339"/>
        <v>-1.0310062859898674</v>
      </c>
    </row>
    <row r="10823" spans="1:14" x14ac:dyDescent="0.25">
      <c r="A10823" s="111" t="s">
        <v>877</v>
      </c>
      <c r="B10823" s="111">
        <f>INDEX(kommuner!C:C,MATCH(_xlfn.NUMBERVALUE(A10823),kommuner!B:B,0))</f>
        <v>5055</v>
      </c>
      <c r="C10823" s="111" t="s">
        <v>127</v>
      </c>
      <c r="D10823" s="111" t="s">
        <v>127</v>
      </c>
      <c r="E10823" s="111" t="s">
        <v>123</v>
      </c>
      <c r="F10823" s="111" t="s">
        <v>179</v>
      </c>
      <c r="G10823" s="111" t="s">
        <v>186</v>
      </c>
      <c r="H10823" s="111" t="s">
        <v>179</v>
      </c>
      <c r="I10823" s="111" t="s">
        <v>186</v>
      </c>
      <c r="J10823" t="str">
        <f t="shared" si="338"/>
        <v>5055SkogOrganisk jordBlandingsskogSærs høy</v>
      </c>
      <c r="K10823" s="111">
        <v>-1.5726115302258048</v>
      </c>
      <c r="L10823" s="111">
        <v>0.92784825435236762</v>
      </c>
      <c r="M10823" s="111">
        <v>0.46510463492953991</v>
      </c>
      <c r="N10823" s="112">
        <f t="shared" si="339"/>
        <v>-0.17965864094389727</v>
      </c>
    </row>
    <row r="10824" spans="1:14" x14ac:dyDescent="0.25">
      <c r="A10824" s="111" t="s">
        <v>877</v>
      </c>
      <c r="B10824" s="111">
        <f>INDEX(kommuner!C:C,MATCH(_xlfn.NUMBERVALUE(A10824),kommuner!B:B,0))</f>
        <v>5055</v>
      </c>
      <c r="C10824" s="111" t="s">
        <v>127</v>
      </c>
      <c r="D10824" s="111" t="s">
        <v>127</v>
      </c>
      <c r="E10824" s="111" t="s">
        <v>123</v>
      </c>
      <c r="F10824" s="111" t="s">
        <v>185</v>
      </c>
      <c r="G10824" s="111" t="s">
        <v>180</v>
      </c>
      <c r="H10824" s="111" t="s">
        <v>185</v>
      </c>
      <c r="I10824" s="111" t="s">
        <v>180</v>
      </c>
      <c r="J10824" t="str">
        <f t="shared" si="338"/>
        <v>5055SkogOrganisk jordLauvskogHøy</v>
      </c>
      <c r="K10824" s="111">
        <v>-1.9913688882377358</v>
      </c>
      <c r="L10824" s="111">
        <v>0.92784825435236762</v>
      </c>
      <c r="M10824" s="111">
        <v>0.46510463492953991</v>
      </c>
      <c r="N10824" s="112">
        <f t="shared" si="339"/>
        <v>-0.59841599895582831</v>
      </c>
    </row>
    <row r="10825" spans="1:14" x14ac:dyDescent="0.25">
      <c r="A10825" s="111" t="s">
        <v>877</v>
      </c>
      <c r="B10825" s="111">
        <f>INDEX(kommuner!C:C,MATCH(_xlfn.NUMBERVALUE(A10825),kommuner!B:B,0))</f>
        <v>5055</v>
      </c>
      <c r="C10825" s="111" t="s">
        <v>127</v>
      </c>
      <c r="D10825" s="111" t="s">
        <v>127</v>
      </c>
      <c r="E10825" s="111" t="s">
        <v>123</v>
      </c>
      <c r="F10825" s="111" t="s">
        <v>185</v>
      </c>
      <c r="G10825" s="111" t="s">
        <v>167</v>
      </c>
      <c r="H10825" s="111" t="s">
        <v>185</v>
      </c>
      <c r="I10825" s="111" t="s">
        <v>167</v>
      </c>
      <c r="J10825" t="str">
        <f t="shared" si="338"/>
        <v>5055SkogOrganisk jordLauvskogImpediment</v>
      </c>
      <c r="K10825" s="111">
        <v>0.35000626494250675</v>
      </c>
      <c r="L10825" s="111">
        <v>0.92784825435236762</v>
      </c>
      <c r="M10825" s="111">
        <v>0.46510463492953991</v>
      </c>
      <c r="N10825" s="112">
        <f t="shared" si="339"/>
        <v>1.7429591542244141</v>
      </c>
    </row>
    <row r="10826" spans="1:14" x14ac:dyDescent="0.25">
      <c r="A10826" s="111" t="s">
        <v>877</v>
      </c>
      <c r="B10826" s="111">
        <f>INDEX(kommuner!C:C,MATCH(_xlfn.NUMBERVALUE(A10826),kommuner!B:B,0))</f>
        <v>5055</v>
      </c>
      <c r="C10826" s="111" t="s">
        <v>127</v>
      </c>
      <c r="D10826" s="111" t="s">
        <v>127</v>
      </c>
      <c r="E10826" s="111" t="s">
        <v>123</v>
      </c>
      <c r="F10826" s="111" t="s">
        <v>185</v>
      </c>
      <c r="G10826" s="111" t="s">
        <v>190</v>
      </c>
      <c r="H10826" s="111" t="s">
        <v>185</v>
      </c>
      <c r="I10826" s="111" t="s">
        <v>190</v>
      </c>
      <c r="J10826" t="str">
        <f t="shared" si="338"/>
        <v>5055SkogOrganisk jordLauvskogLav</v>
      </c>
      <c r="K10826" s="111">
        <v>1.1144075558526714</v>
      </c>
      <c r="L10826" s="111">
        <v>0.92784825435236762</v>
      </c>
      <c r="M10826" s="111">
        <v>0.46510463492953991</v>
      </c>
      <c r="N10826" s="112">
        <f t="shared" si="339"/>
        <v>2.5073604451345788</v>
      </c>
    </row>
    <row r="10827" spans="1:14" x14ac:dyDescent="0.25">
      <c r="A10827" s="111" t="s">
        <v>877</v>
      </c>
      <c r="B10827" s="111">
        <f>INDEX(kommuner!C:C,MATCH(_xlfn.NUMBERVALUE(A10827),kommuner!B:B,0))</f>
        <v>5055</v>
      </c>
      <c r="C10827" s="111" t="s">
        <v>127</v>
      </c>
      <c r="D10827" s="111" t="s">
        <v>127</v>
      </c>
      <c r="E10827" s="111" t="s">
        <v>123</v>
      </c>
      <c r="F10827" s="111" t="s">
        <v>185</v>
      </c>
      <c r="G10827" s="111" t="s">
        <v>173</v>
      </c>
      <c r="H10827" s="111" t="s">
        <v>185</v>
      </c>
      <c r="I10827" s="111" t="s">
        <v>173</v>
      </c>
      <c r="J10827" t="str">
        <f t="shared" si="338"/>
        <v>5055SkogOrganisk jordLauvskogMiddels</v>
      </c>
      <c r="K10827" s="111">
        <v>-0.62664468270982987</v>
      </c>
      <c r="L10827" s="111">
        <v>0.92784825435236762</v>
      </c>
      <c r="M10827" s="111">
        <v>0.46510463492953991</v>
      </c>
      <c r="N10827" s="112">
        <f t="shared" si="339"/>
        <v>0.76630820657207765</v>
      </c>
    </row>
    <row r="10828" spans="1:14" x14ac:dyDescent="0.25">
      <c r="A10828" s="111" t="s">
        <v>877</v>
      </c>
      <c r="B10828" s="111">
        <f>INDEX(kommuner!C:C,MATCH(_xlfn.NUMBERVALUE(A10828),kommuner!B:B,0))</f>
        <v>5055</v>
      </c>
      <c r="C10828" s="111" t="s">
        <v>127</v>
      </c>
      <c r="D10828" s="111" t="s">
        <v>127</v>
      </c>
      <c r="E10828" s="111" t="s">
        <v>123</v>
      </c>
      <c r="F10828" s="111" t="s">
        <v>185</v>
      </c>
      <c r="G10828" s="111" t="s">
        <v>186</v>
      </c>
      <c r="H10828" s="111" t="s">
        <v>185</v>
      </c>
      <c r="I10828" s="111" t="s">
        <v>186</v>
      </c>
      <c r="J10828" t="str">
        <f t="shared" si="338"/>
        <v>5055SkogOrganisk jordLauvskogSærs høy</v>
      </c>
      <c r="K10828" s="111">
        <v>-1.8997279926091779</v>
      </c>
      <c r="L10828" s="111">
        <v>0.92784825435236762</v>
      </c>
      <c r="M10828" s="111">
        <v>0.46510463492953991</v>
      </c>
      <c r="N10828" s="112">
        <f t="shared" si="339"/>
        <v>-0.50677510332727038</v>
      </c>
    </row>
    <row r="10829" spans="1:14" x14ac:dyDescent="0.25">
      <c r="A10829" s="111" t="s">
        <v>877</v>
      </c>
      <c r="B10829" s="111">
        <f>INDEX(kommuner!C:C,MATCH(_xlfn.NUMBERVALUE(A10829),kommuner!B:B,0))</f>
        <v>5055</v>
      </c>
      <c r="C10829" s="111" t="s">
        <v>83</v>
      </c>
      <c r="D10829" s="111" t="s">
        <v>83</v>
      </c>
      <c r="E10829" s="111" t="s">
        <v>126</v>
      </c>
      <c r="F10829" s="111" t="s">
        <v>139</v>
      </c>
      <c r="G10829" s="111" t="s">
        <v>139</v>
      </c>
      <c r="H10829" s="111" t="s">
        <v>139</v>
      </c>
      <c r="I10829" s="111" t="s">
        <v>139</v>
      </c>
      <c r="J10829" t="str">
        <f t="shared" si="338"/>
        <v>5055Utbygd arealMineraljord</v>
      </c>
      <c r="K10829" s="111">
        <v>-0.30524336409547759</v>
      </c>
      <c r="L10829" s="111">
        <v>0</v>
      </c>
      <c r="M10829" s="111">
        <v>1.303047089454229E-2</v>
      </c>
      <c r="N10829" s="112">
        <f t="shared" si="339"/>
        <v>-0.2922128932009353</v>
      </c>
    </row>
    <row r="10830" spans="1:14" x14ac:dyDescent="0.25">
      <c r="A10830" s="111" t="s">
        <v>877</v>
      </c>
      <c r="B10830" s="111">
        <f>INDEX(kommuner!C:C,MATCH(_xlfn.NUMBERVALUE(A10830),kommuner!B:B,0))</f>
        <v>5055</v>
      </c>
      <c r="C10830" s="111" t="s">
        <v>83</v>
      </c>
      <c r="D10830" s="111" t="s">
        <v>83</v>
      </c>
      <c r="E10830" s="111" t="s">
        <v>123</v>
      </c>
      <c r="F10830" s="111" t="s">
        <v>139</v>
      </c>
      <c r="G10830" s="111" t="s">
        <v>139</v>
      </c>
      <c r="H10830" s="111" t="s">
        <v>139</v>
      </c>
      <c r="I10830" s="111" t="s">
        <v>139</v>
      </c>
      <c r="J10830" t="str">
        <f t="shared" si="338"/>
        <v>5055Utbygd arealOrganisk jord</v>
      </c>
      <c r="K10830" s="111">
        <v>29.011421395201612</v>
      </c>
      <c r="L10830" s="111">
        <v>0</v>
      </c>
      <c r="M10830" s="111">
        <v>1.303047089454229E-2</v>
      </c>
      <c r="N10830" s="112">
        <f t="shared" si="339"/>
        <v>29.024451866096154</v>
      </c>
    </row>
    <row r="10831" spans="1:14" x14ac:dyDescent="0.25">
      <c r="A10831" s="111" t="s">
        <v>877</v>
      </c>
      <c r="B10831" s="111">
        <f>INDEX(kommuner!C:C,MATCH(_xlfn.NUMBERVALUE(A10831),kommuner!B:B,0))</f>
        <v>5055</v>
      </c>
      <c r="C10831" s="111" t="s">
        <v>181</v>
      </c>
      <c r="D10831" s="111" t="s">
        <v>181</v>
      </c>
      <c r="E10831" s="111" t="s">
        <v>123</v>
      </c>
      <c r="F10831" s="111" t="s">
        <v>139</v>
      </c>
      <c r="G10831" s="111" t="s">
        <v>139</v>
      </c>
      <c r="H10831" s="111" t="s">
        <v>139</v>
      </c>
      <c r="I10831" s="111" t="s">
        <v>139</v>
      </c>
      <c r="J10831" t="str">
        <f t="shared" si="338"/>
        <v>5055Vann og myrOrganisk jord</v>
      </c>
      <c r="K10831" s="111">
        <v>-0.29766799726667431</v>
      </c>
      <c r="L10831" s="111">
        <v>0</v>
      </c>
      <c r="M10831" s="111">
        <v>0</v>
      </c>
      <c r="N10831" s="112">
        <f t="shared" si="339"/>
        <v>-0.29766799726667431</v>
      </c>
    </row>
    <row r="10832" spans="1:14" x14ac:dyDescent="0.25">
      <c r="A10832" s="111" t="s">
        <v>878</v>
      </c>
      <c r="B10832" s="111">
        <f>INDEX(kommuner!C:C,MATCH(_xlfn.NUMBERVALUE(A10832),kommuner!B:B,0))</f>
        <v>1573</v>
      </c>
      <c r="C10832" s="111" t="s">
        <v>82</v>
      </c>
      <c r="D10832" s="111" t="s">
        <v>82</v>
      </c>
      <c r="E10832" s="111" t="s">
        <v>126</v>
      </c>
      <c r="F10832" s="111" t="s">
        <v>139</v>
      </c>
      <c r="G10832" s="111" t="s">
        <v>139</v>
      </c>
      <c r="H10832" s="111" t="s">
        <v>139</v>
      </c>
      <c r="I10832" s="111" t="s">
        <v>139</v>
      </c>
      <c r="J10832" t="str">
        <f t="shared" si="338"/>
        <v>1573Annen utmarkMineraljord</v>
      </c>
      <c r="K10832" s="111">
        <v>-7.1122377479755403E-2</v>
      </c>
      <c r="L10832" s="111">
        <v>0</v>
      </c>
      <c r="M10832" s="111">
        <v>0</v>
      </c>
      <c r="N10832" s="112">
        <f t="shared" si="339"/>
        <v>-7.1122377479755403E-2</v>
      </c>
    </row>
    <row r="10833" spans="1:14" x14ac:dyDescent="0.25">
      <c r="A10833" s="111" t="s">
        <v>878</v>
      </c>
      <c r="B10833" s="111">
        <f>INDEX(kommuner!C:C,MATCH(_xlfn.NUMBERVALUE(A10833),kommuner!B:B,0))</f>
        <v>1573</v>
      </c>
      <c r="C10833" s="111" t="s">
        <v>121</v>
      </c>
      <c r="D10833" s="111" t="s">
        <v>121</v>
      </c>
      <c r="E10833" s="111" t="s">
        <v>126</v>
      </c>
      <c r="F10833" s="111" t="s">
        <v>139</v>
      </c>
      <c r="G10833" s="111" t="s">
        <v>139</v>
      </c>
      <c r="H10833" s="111" t="s">
        <v>139</v>
      </c>
      <c r="I10833" s="111" t="s">
        <v>139</v>
      </c>
      <c r="J10833" t="str">
        <f t="shared" si="338"/>
        <v>1573BeiteMineraljord</v>
      </c>
      <c r="K10833" s="111">
        <v>-0.96338340838695502</v>
      </c>
      <c r="L10833" s="111">
        <v>0</v>
      </c>
      <c r="M10833" s="111">
        <v>1.2448711246839999E-7</v>
      </c>
      <c r="N10833" s="112">
        <f t="shared" si="339"/>
        <v>-0.96338328389984251</v>
      </c>
    </row>
    <row r="10834" spans="1:14" x14ac:dyDescent="0.25">
      <c r="A10834" s="111" t="s">
        <v>878</v>
      </c>
      <c r="B10834" s="111">
        <f>INDEX(kommuner!C:C,MATCH(_xlfn.NUMBERVALUE(A10834),kommuner!B:B,0))</f>
        <v>1573</v>
      </c>
      <c r="C10834" s="111" t="s">
        <v>121</v>
      </c>
      <c r="D10834" s="111" t="s">
        <v>121</v>
      </c>
      <c r="E10834" s="111" t="s">
        <v>123</v>
      </c>
      <c r="F10834" s="111" t="s">
        <v>139</v>
      </c>
      <c r="G10834" s="111" t="s">
        <v>139</v>
      </c>
      <c r="H10834" s="111" t="s">
        <v>139</v>
      </c>
      <c r="I10834" s="111" t="s">
        <v>139</v>
      </c>
      <c r="J10834" t="str">
        <f t="shared" si="338"/>
        <v>1573BeiteOrganisk jord</v>
      </c>
      <c r="K10834" s="111">
        <v>12.077525935985037</v>
      </c>
      <c r="L10834" s="111">
        <v>1.6412500000000001</v>
      </c>
      <c r="M10834" s="111">
        <v>0</v>
      </c>
      <c r="N10834" s="112">
        <f t="shared" si="339"/>
        <v>13.718775935985036</v>
      </c>
    </row>
    <row r="10835" spans="1:14" x14ac:dyDescent="0.25">
      <c r="A10835" s="111" t="s">
        <v>878</v>
      </c>
      <c r="B10835" s="111">
        <f>INDEX(kommuner!C:C,MATCH(_xlfn.NUMBERVALUE(A10835),kommuner!B:B,0))</f>
        <v>1573</v>
      </c>
      <c r="C10835" s="111" t="s">
        <v>84</v>
      </c>
      <c r="D10835" s="111" t="s">
        <v>84</v>
      </c>
      <c r="E10835" s="111" t="s">
        <v>126</v>
      </c>
      <c r="F10835" s="111" t="s">
        <v>139</v>
      </c>
      <c r="G10835" s="111" t="s">
        <v>139</v>
      </c>
      <c r="H10835" s="111" t="s">
        <v>139</v>
      </c>
      <c r="I10835" s="111" t="s">
        <v>139</v>
      </c>
      <c r="J10835" t="str">
        <f t="shared" si="338"/>
        <v>1573Dyrket markMineraljord</v>
      </c>
      <c r="K10835" s="111">
        <v>-0.19151115197201224</v>
      </c>
      <c r="L10835" s="111">
        <v>0</v>
      </c>
      <c r="M10835" s="111">
        <v>0</v>
      </c>
      <c r="N10835" s="112">
        <f t="shared" si="339"/>
        <v>-0.19151115197201224</v>
      </c>
    </row>
    <row r="10836" spans="1:14" x14ac:dyDescent="0.25">
      <c r="A10836" s="111" t="s">
        <v>878</v>
      </c>
      <c r="B10836" s="111">
        <f>INDEX(kommuner!C:C,MATCH(_xlfn.NUMBERVALUE(A10836),kommuner!B:B,0))</f>
        <v>1573</v>
      </c>
      <c r="C10836" s="111" t="s">
        <v>84</v>
      </c>
      <c r="D10836" s="111" t="s">
        <v>84</v>
      </c>
      <c r="E10836" s="111" t="s">
        <v>123</v>
      </c>
      <c r="F10836" s="111" t="s">
        <v>139</v>
      </c>
      <c r="G10836" s="111" t="s">
        <v>139</v>
      </c>
      <c r="H10836" s="111" t="s">
        <v>139</v>
      </c>
      <c r="I10836" s="111" t="s">
        <v>139</v>
      </c>
      <c r="J10836" t="str">
        <f t="shared" si="338"/>
        <v>1573Dyrket markOrganisk jord</v>
      </c>
      <c r="K10836" s="111">
        <v>28.726149366675592</v>
      </c>
      <c r="L10836" s="111">
        <v>1.45625</v>
      </c>
      <c r="M10836" s="111">
        <v>0</v>
      </c>
      <c r="N10836" s="112">
        <f t="shared" si="339"/>
        <v>30.182399366675593</v>
      </c>
    </row>
    <row r="10837" spans="1:14" x14ac:dyDescent="0.25">
      <c r="A10837" s="111" t="s">
        <v>878</v>
      </c>
      <c r="B10837" s="111">
        <f>INDEX(kommuner!C:C,MATCH(_xlfn.NUMBERVALUE(A10837),kommuner!B:B,0))</f>
        <v>1573</v>
      </c>
      <c r="C10837" s="111" t="s">
        <v>127</v>
      </c>
      <c r="D10837" s="111" t="s">
        <v>127</v>
      </c>
      <c r="E10837" s="111" t="s">
        <v>126</v>
      </c>
      <c r="F10837" s="111" t="s">
        <v>172</v>
      </c>
      <c r="G10837" s="111" t="s">
        <v>180</v>
      </c>
      <c r="H10837" s="111" t="s">
        <v>172</v>
      </c>
      <c r="I10837" s="111" t="s">
        <v>180</v>
      </c>
      <c r="J10837" t="str">
        <f t="shared" si="338"/>
        <v>1573SkogMineraljordBarskogHøy</v>
      </c>
      <c r="K10837" s="111">
        <v>-6.422849649670499</v>
      </c>
      <c r="L10837" s="111">
        <v>0.85306406685236758</v>
      </c>
      <c r="M10837" s="111">
        <v>6.4056614999681585E-2</v>
      </c>
      <c r="N10837" s="112">
        <f t="shared" si="339"/>
        <v>-5.5057289678184498</v>
      </c>
    </row>
    <row r="10838" spans="1:14" x14ac:dyDescent="0.25">
      <c r="A10838" s="111" t="s">
        <v>878</v>
      </c>
      <c r="B10838" s="111">
        <f>INDEX(kommuner!C:C,MATCH(_xlfn.NUMBERVALUE(A10838),kommuner!B:B,0))</f>
        <v>1573</v>
      </c>
      <c r="C10838" s="111" t="s">
        <v>127</v>
      </c>
      <c r="D10838" s="111" t="s">
        <v>127</v>
      </c>
      <c r="E10838" s="111" t="s">
        <v>126</v>
      </c>
      <c r="F10838" s="111" t="s">
        <v>172</v>
      </c>
      <c r="G10838" s="111" t="s">
        <v>167</v>
      </c>
      <c r="H10838" s="111" t="s">
        <v>172</v>
      </c>
      <c r="I10838" s="111" t="s">
        <v>167</v>
      </c>
      <c r="J10838" t="str">
        <f t="shared" si="338"/>
        <v>1573SkogMineraljordBarskogImpediment</v>
      </c>
      <c r="K10838" s="111">
        <v>-0.94873102042732593</v>
      </c>
      <c r="L10838" s="111">
        <v>0.85306406685236758</v>
      </c>
      <c r="M10838" s="111">
        <v>6.3979989500968365E-2</v>
      </c>
      <c r="N10838" s="112">
        <f t="shared" si="339"/>
        <v>-3.1686964073989993E-2</v>
      </c>
    </row>
    <row r="10839" spans="1:14" x14ac:dyDescent="0.25">
      <c r="A10839" s="111" t="s">
        <v>878</v>
      </c>
      <c r="B10839" s="111">
        <f>INDEX(kommuner!C:C,MATCH(_xlfn.NUMBERVALUE(A10839),kommuner!B:B,0))</f>
        <v>1573</v>
      </c>
      <c r="C10839" s="111" t="s">
        <v>127</v>
      </c>
      <c r="D10839" s="111" t="s">
        <v>127</v>
      </c>
      <c r="E10839" s="111" t="s">
        <v>126</v>
      </c>
      <c r="F10839" s="111" t="s">
        <v>172</v>
      </c>
      <c r="G10839" s="111" t="s">
        <v>190</v>
      </c>
      <c r="H10839" s="111" t="s">
        <v>172</v>
      </c>
      <c r="I10839" s="111" t="s">
        <v>190</v>
      </c>
      <c r="J10839" t="str">
        <f t="shared" si="338"/>
        <v>1573SkogMineraljordBarskogLav</v>
      </c>
      <c r="K10839" s="111">
        <v>-0.862084627791601</v>
      </c>
      <c r="L10839" s="111">
        <v>0.85306406685236758</v>
      </c>
      <c r="M10839" s="111">
        <v>6.3979989500968365E-2</v>
      </c>
      <c r="N10839" s="112">
        <f t="shared" si="339"/>
        <v>5.4959428561734941E-2</v>
      </c>
    </row>
    <row r="10840" spans="1:14" x14ac:dyDescent="0.25">
      <c r="A10840" s="111" t="s">
        <v>878</v>
      </c>
      <c r="B10840" s="111">
        <f>INDEX(kommuner!C:C,MATCH(_xlfn.NUMBERVALUE(A10840),kommuner!B:B,0))</f>
        <v>1573</v>
      </c>
      <c r="C10840" s="111" t="s">
        <v>127</v>
      </c>
      <c r="D10840" s="111" t="s">
        <v>127</v>
      </c>
      <c r="E10840" s="111" t="s">
        <v>126</v>
      </c>
      <c r="F10840" s="111" t="s">
        <v>172</v>
      </c>
      <c r="G10840" s="111" t="s">
        <v>173</v>
      </c>
      <c r="H10840" s="111" t="s">
        <v>172</v>
      </c>
      <c r="I10840" s="111" t="s">
        <v>173</v>
      </c>
      <c r="J10840" t="str">
        <f t="shared" si="338"/>
        <v>1573SkogMineraljordBarskogMiddels</v>
      </c>
      <c r="K10840" s="111">
        <v>-3.6406993276041288</v>
      </c>
      <c r="L10840" s="111">
        <v>0.85306406685236758</v>
      </c>
      <c r="M10840" s="111">
        <v>6.4056614999681585E-2</v>
      </c>
      <c r="N10840" s="112">
        <f t="shared" si="339"/>
        <v>-2.7235786457520796</v>
      </c>
    </row>
    <row r="10841" spans="1:14" x14ac:dyDescent="0.25">
      <c r="A10841" s="111" t="s">
        <v>878</v>
      </c>
      <c r="B10841" s="111">
        <f>INDEX(kommuner!C:C,MATCH(_xlfn.NUMBERVALUE(A10841),kommuner!B:B,0))</f>
        <v>1573</v>
      </c>
      <c r="C10841" s="111" t="s">
        <v>127</v>
      </c>
      <c r="D10841" s="111" t="s">
        <v>127</v>
      </c>
      <c r="E10841" s="111" t="s">
        <v>126</v>
      </c>
      <c r="F10841" s="111" t="s">
        <v>172</v>
      </c>
      <c r="G10841" s="111" t="s">
        <v>186</v>
      </c>
      <c r="H10841" s="111" t="s">
        <v>172</v>
      </c>
      <c r="I10841" s="111" t="s">
        <v>186</v>
      </c>
      <c r="J10841" t="str">
        <f t="shared" si="338"/>
        <v>1573SkogMineraljordBarskogSærs høy</v>
      </c>
      <c r="K10841" s="111">
        <v>0.12072674540874306</v>
      </c>
      <c r="L10841" s="111">
        <v>0.85306406685236758</v>
      </c>
      <c r="M10841" s="111">
        <v>6.4056614999681585E-2</v>
      </c>
      <c r="N10841" s="112">
        <f t="shared" si="339"/>
        <v>1.0378474272607923</v>
      </c>
    </row>
    <row r="10842" spans="1:14" x14ac:dyDescent="0.25">
      <c r="A10842" s="111" t="s">
        <v>878</v>
      </c>
      <c r="B10842" s="111">
        <f>INDEX(kommuner!C:C,MATCH(_xlfn.NUMBERVALUE(A10842),kommuner!B:B,0))</f>
        <v>1573</v>
      </c>
      <c r="C10842" s="111" t="s">
        <v>127</v>
      </c>
      <c r="D10842" s="111" t="s">
        <v>127</v>
      </c>
      <c r="E10842" s="111" t="s">
        <v>126</v>
      </c>
      <c r="F10842" s="111" t="s">
        <v>179</v>
      </c>
      <c r="G10842" s="111" t="s">
        <v>180</v>
      </c>
      <c r="H10842" s="111" t="s">
        <v>179</v>
      </c>
      <c r="I10842" s="111" t="s">
        <v>180</v>
      </c>
      <c r="J10842" t="str">
        <f t="shared" si="338"/>
        <v>1573SkogMineraljordBlandingsskogHøy</v>
      </c>
      <c r="K10842" s="111">
        <v>-7.1939050909469406</v>
      </c>
      <c r="L10842" s="111">
        <v>0.85306406685236758</v>
      </c>
      <c r="M10842" s="111">
        <v>6.3979989500968365E-2</v>
      </c>
      <c r="N10842" s="112">
        <f t="shared" si="339"/>
        <v>-6.2768610345936047</v>
      </c>
    </row>
    <row r="10843" spans="1:14" x14ac:dyDescent="0.25">
      <c r="A10843" s="111" t="s">
        <v>878</v>
      </c>
      <c r="B10843" s="111">
        <f>INDEX(kommuner!C:C,MATCH(_xlfn.NUMBERVALUE(A10843),kommuner!B:B,0))</f>
        <v>1573</v>
      </c>
      <c r="C10843" s="111" t="s">
        <v>127</v>
      </c>
      <c r="D10843" s="111" t="s">
        <v>127</v>
      </c>
      <c r="E10843" s="111" t="s">
        <v>126</v>
      </c>
      <c r="F10843" s="111" t="s">
        <v>179</v>
      </c>
      <c r="G10843" s="111" t="s">
        <v>167</v>
      </c>
      <c r="H10843" s="111" t="s">
        <v>179</v>
      </c>
      <c r="I10843" s="111" t="s">
        <v>167</v>
      </c>
      <c r="J10843" t="str">
        <f t="shared" si="338"/>
        <v>1573SkogMineraljordBlandingsskogImpediment</v>
      </c>
      <c r="K10843" s="111">
        <v>-1.0519587113170448</v>
      </c>
      <c r="L10843" s="111">
        <v>0.85306406685236758</v>
      </c>
      <c r="M10843" s="111">
        <v>6.3979989500968365E-2</v>
      </c>
      <c r="N10843" s="112">
        <f t="shared" si="339"/>
        <v>-0.13491465496370883</v>
      </c>
    </row>
    <row r="10844" spans="1:14" x14ac:dyDescent="0.25">
      <c r="A10844" s="111" t="s">
        <v>878</v>
      </c>
      <c r="B10844" s="111">
        <f>INDEX(kommuner!C:C,MATCH(_xlfn.NUMBERVALUE(A10844),kommuner!B:B,0))</f>
        <v>1573</v>
      </c>
      <c r="C10844" s="111" t="s">
        <v>127</v>
      </c>
      <c r="D10844" s="111" t="s">
        <v>127</v>
      </c>
      <c r="E10844" s="111" t="s">
        <v>126</v>
      </c>
      <c r="F10844" s="111" t="s">
        <v>179</v>
      </c>
      <c r="G10844" s="111" t="s">
        <v>190</v>
      </c>
      <c r="H10844" s="111" t="s">
        <v>179</v>
      </c>
      <c r="I10844" s="111" t="s">
        <v>190</v>
      </c>
      <c r="J10844" t="str">
        <f t="shared" si="338"/>
        <v>1573SkogMineraljordBlandingsskogLav</v>
      </c>
      <c r="K10844" s="111">
        <v>-1.7812179955424279</v>
      </c>
      <c r="L10844" s="111">
        <v>0.85306406685236758</v>
      </c>
      <c r="M10844" s="111">
        <v>6.3979989500968365E-2</v>
      </c>
      <c r="N10844" s="112">
        <f t="shared" si="339"/>
        <v>-0.86417393918909191</v>
      </c>
    </row>
    <row r="10845" spans="1:14" x14ac:dyDescent="0.25">
      <c r="A10845" s="111" t="s">
        <v>878</v>
      </c>
      <c r="B10845" s="111">
        <f>INDEX(kommuner!C:C,MATCH(_xlfn.NUMBERVALUE(A10845),kommuner!B:B,0))</f>
        <v>1573</v>
      </c>
      <c r="C10845" s="111" t="s">
        <v>127</v>
      </c>
      <c r="D10845" s="111" t="s">
        <v>127</v>
      </c>
      <c r="E10845" s="111" t="s">
        <v>126</v>
      </c>
      <c r="F10845" s="111" t="s">
        <v>179</v>
      </c>
      <c r="G10845" s="111" t="s">
        <v>173</v>
      </c>
      <c r="H10845" s="111" t="s">
        <v>179</v>
      </c>
      <c r="I10845" s="111" t="s">
        <v>173</v>
      </c>
      <c r="J10845" t="str">
        <f t="shared" si="338"/>
        <v>1573SkogMineraljordBlandingsskogMiddels</v>
      </c>
      <c r="K10845" s="111">
        <v>-3.4741824145851954</v>
      </c>
      <c r="L10845" s="111">
        <v>0.85306406685236758</v>
      </c>
      <c r="M10845" s="111">
        <v>6.3979989500968365E-2</v>
      </c>
      <c r="N10845" s="112">
        <f t="shared" si="339"/>
        <v>-2.5571383582318594</v>
      </c>
    </row>
    <row r="10846" spans="1:14" x14ac:dyDescent="0.25">
      <c r="A10846" s="111" t="s">
        <v>878</v>
      </c>
      <c r="B10846" s="111">
        <f>INDEX(kommuner!C:C,MATCH(_xlfn.NUMBERVALUE(A10846),kommuner!B:B,0))</f>
        <v>1573</v>
      </c>
      <c r="C10846" s="111" t="s">
        <v>127</v>
      </c>
      <c r="D10846" s="111" t="s">
        <v>127</v>
      </c>
      <c r="E10846" s="111" t="s">
        <v>126</v>
      </c>
      <c r="F10846" s="111" t="s">
        <v>179</v>
      </c>
      <c r="G10846" s="111" t="s">
        <v>186</v>
      </c>
      <c r="H10846" s="111" t="s">
        <v>179</v>
      </c>
      <c r="I10846" s="111" t="s">
        <v>186</v>
      </c>
      <c r="J10846" t="str">
        <f t="shared" si="338"/>
        <v>1573SkogMineraljordBlandingsskogSærs høy</v>
      </c>
      <c r="K10846" s="111">
        <v>-2.9395925245326562</v>
      </c>
      <c r="L10846" s="111">
        <v>0.85306406685236758</v>
      </c>
      <c r="M10846" s="111">
        <v>6.3979989500968365E-2</v>
      </c>
      <c r="N10846" s="112">
        <f t="shared" si="339"/>
        <v>-2.0225484681793202</v>
      </c>
    </row>
    <row r="10847" spans="1:14" x14ac:dyDescent="0.25">
      <c r="A10847" s="111" t="s">
        <v>878</v>
      </c>
      <c r="B10847" s="111">
        <f>INDEX(kommuner!C:C,MATCH(_xlfn.NUMBERVALUE(A10847),kommuner!B:B,0))</f>
        <v>1573</v>
      </c>
      <c r="C10847" s="111" t="s">
        <v>127</v>
      </c>
      <c r="D10847" s="111" t="s">
        <v>127</v>
      </c>
      <c r="E10847" s="111" t="s">
        <v>126</v>
      </c>
      <c r="F10847" s="111" t="s">
        <v>185</v>
      </c>
      <c r="G10847" s="111" t="s">
        <v>180</v>
      </c>
      <c r="H10847" s="111" t="s">
        <v>185</v>
      </c>
      <c r="I10847" s="111" t="s">
        <v>180</v>
      </c>
      <c r="J10847" t="str">
        <f t="shared" si="338"/>
        <v>1573SkogMineraljordLauvskogHøy</v>
      </c>
      <c r="K10847" s="111">
        <v>-3.9961118073383664</v>
      </c>
      <c r="L10847" s="111">
        <v>0.85306406685236758</v>
      </c>
      <c r="M10847" s="111">
        <v>6.3979989500968365E-2</v>
      </c>
      <c r="N10847" s="112">
        <f t="shared" si="339"/>
        <v>-3.0790677509850304</v>
      </c>
    </row>
    <row r="10848" spans="1:14" x14ac:dyDescent="0.25">
      <c r="A10848" s="111" t="s">
        <v>878</v>
      </c>
      <c r="B10848" s="111">
        <f>INDEX(kommuner!C:C,MATCH(_xlfn.NUMBERVALUE(A10848),kommuner!B:B,0))</f>
        <v>1573</v>
      </c>
      <c r="C10848" s="111" t="s">
        <v>127</v>
      </c>
      <c r="D10848" s="111" t="s">
        <v>127</v>
      </c>
      <c r="E10848" s="111" t="s">
        <v>126</v>
      </c>
      <c r="F10848" s="111" t="s">
        <v>185</v>
      </c>
      <c r="G10848" s="111" t="s">
        <v>167</v>
      </c>
      <c r="H10848" s="111" t="s">
        <v>185</v>
      </c>
      <c r="I10848" s="111" t="s">
        <v>167</v>
      </c>
      <c r="J10848" t="str">
        <f t="shared" si="338"/>
        <v>1573SkogMineraljordLauvskogImpediment</v>
      </c>
      <c r="K10848" s="111">
        <v>-1.0417316356348201</v>
      </c>
      <c r="L10848" s="111">
        <v>0.85306406685236758</v>
      </c>
      <c r="M10848" s="111">
        <v>6.3979989500968365E-2</v>
      </c>
      <c r="N10848" s="112">
        <f t="shared" si="339"/>
        <v>-0.12468757928148413</v>
      </c>
    </row>
    <row r="10849" spans="1:14" x14ac:dyDescent="0.25">
      <c r="A10849" s="111" t="s">
        <v>878</v>
      </c>
      <c r="B10849" s="111">
        <f>INDEX(kommuner!C:C,MATCH(_xlfn.NUMBERVALUE(A10849),kommuner!B:B,0))</f>
        <v>1573</v>
      </c>
      <c r="C10849" s="111" t="s">
        <v>127</v>
      </c>
      <c r="D10849" s="111" t="s">
        <v>127</v>
      </c>
      <c r="E10849" s="111" t="s">
        <v>126</v>
      </c>
      <c r="F10849" s="111" t="s">
        <v>185</v>
      </c>
      <c r="G10849" s="111" t="s">
        <v>190</v>
      </c>
      <c r="H10849" s="111" t="s">
        <v>185</v>
      </c>
      <c r="I10849" s="111" t="s">
        <v>190</v>
      </c>
      <c r="J10849" t="str">
        <f t="shared" si="338"/>
        <v>1573SkogMineraljordLauvskogLav</v>
      </c>
      <c r="K10849" s="111">
        <v>-8.9748170935426599E-2</v>
      </c>
      <c r="L10849" s="111">
        <v>0.85306406685236758</v>
      </c>
      <c r="M10849" s="111">
        <v>6.3979989500968365E-2</v>
      </c>
      <c r="N10849" s="112">
        <f t="shared" si="339"/>
        <v>0.82729588541790933</v>
      </c>
    </row>
    <row r="10850" spans="1:14" x14ac:dyDescent="0.25">
      <c r="A10850" s="111" t="s">
        <v>878</v>
      </c>
      <c r="B10850" s="111">
        <f>INDEX(kommuner!C:C,MATCH(_xlfn.NUMBERVALUE(A10850),kommuner!B:B,0))</f>
        <v>1573</v>
      </c>
      <c r="C10850" s="111" t="s">
        <v>127</v>
      </c>
      <c r="D10850" s="111" t="s">
        <v>127</v>
      </c>
      <c r="E10850" s="111" t="s">
        <v>126</v>
      </c>
      <c r="F10850" s="111" t="s">
        <v>185</v>
      </c>
      <c r="G10850" s="111" t="s">
        <v>173</v>
      </c>
      <c r="H10850" s="111" t="s">
        <v>185</v>
      </c>
      <c r="I10850" s="111" t="s">
        <v>173</v>
      </c>
      <c r="J10850" t="str">
        <f t="shared" si="338"/>
        <v>1573SkogMineraljordLauvskogMiddels</v>
      </c>
      <c r="K10850" s="111">
        <v>-2.4407766010203638</v>
      </c>
      <c r="L10850" s="111">
        <v>0.85306406685236758</v>
      </c>
      <c r="M10850" s="111">
        <v>6.3979989500968365E-2</v>
      </c>
      <c r="N10850" s="112">
        <f t="shared" si="339"/>
        <v>-1.523732544667028</v>
      </c>
    </row>
    <row r="10851" spans="1:14" x14ac:dyDescent="0.25">
      <c r="A10851" s="111" t="s">
        <v>878</v>
      </c>
      <c r="B10851" s="111">
        <f>INDEX(kommuner!C:C,MATCH(_xlfn.NUMBERVALUE(A10851),kommuner!B:B,0))</f>
        <v>1573</v>
      </c>
      <c r="C10851" s="111" t="s">
        <v>127</v>
      </c>
      <c r="D10851" s="111" t="s">
        <v>127</v>
      </c>
      <c r="E10851" s="111" t="s">
        <v>126</v>
      </c>
      <c r="F10851" s="111" t="s">
        <v>185</v>
      </c>
      <c r="G10851" s="111" t="s">
        <v>186</v>
      </c>
      <c r="H10851" s="111" t="s">
        <v>185</v>
      </c>
      <c r="I10851" s="111" t="s">
        <v>186</v>
      </c>
      <c r="J10851" t="str">
        <f t="shared" si="338"/>
        <v>1573SkogMineraljordLauvskogSærs høy</v>
      </c>
      <c r="K10851" s="111">
        <v>-3.6560473259425113</v>
      </c>
      <c r="L10851" s="111">
        <v>0.85306406685236758</v>
      </c>
      <c r="M10851" s="111">
        <v>6.3979989500968365E-2</v>
      </c>
      <c r="N10851" s="112">
        <f t="shared" si="339"/>
        <v>-2.7390032695891753</v>
      </c>
    </row>
    <row r="10852" spans="1:14" x14ac:dyDescent="0.25">
      <c r="A10852" s="111" t="s">
        <v>878</v>
      </c>
      <c r="B10852" s="111">
        <f>INDEX(kommuner!C:C,MATCH(_xlfn.NUMBERVALUE(A10852),kommuner!B:B,0))</f>
        <v>1573</v>
      </c>
      <c r="C10852" s="111" t="s">
        <v>127</v>
      </c>
      <c r="D10852" s="111" t="s">
        <v>127</v>
      </c>
      <c r="E10852" s="111" t="s">
        <v>123</v>
      </c>
      <c r="F10852" s="111" t="s">
        <v>172</v>
      </c>
      <c r="G10852" s="111" t="s">
        <v>180</v>
      </c>
      <c r="H10852" s="111" t="s">
        <v>172</v>
      </c>
      <c r="I10852" s="111" t="s">
        <v>180</v>
      </c>
      <c r="J10852" t="str">
        <f t="shared" si="338"/>
        <v>1573SkogOrganisk jordBarskogHøy</v>
      </c>
      <c r="K10852" s="111">
        <v>-2.5184559031994138</v>
      </c>
      <c r="L10852" s="111">
        <v>0.92784825435236762</v>
      </c>
      <c r="M10852" s="111">
        <v>0.46518126042825314</v>
      </c>
      <c r="N10852" s="112">
        <f t="shared" si="339"/>
        <v>-1.1254263884187932</v>
      </c>
    </row>
    <row r="10853" spans="1:14" x14ac:dyDescent="0.25">
      <c r="A10853" s="111" t="s">
        <v>878</v>
      </c>
      <c r="B10853" s="111">
        <f>INDEX(kommuner!C:C,MATCH(_xlfn.NUMBERVALUE(A10853),kommuner!B:B,0))</f>
        <v>1573</v>
      </c>
      <c r="C10853" s="111" t="s">
        <v>127</v>
      </c>
      <c r="D10853" s="111" t="s">
        <v>127</v>
      </c>
      <c r="E10853" s="111" t="s">
        <v>123</v>
      </c>
      <c r="F10853" s="111" t="s">
        <v>172</v>
      </c>
      <c r="G10853" s="111" t="s">
        <v>167</v>
      </c>
      <c r="H10853" s="111" t="s">
        <v>172</v>
      </c>
      <c r="I10853" s="111" t="s">
        <v>167</v>
      </c>
      <c r="J10853" t="str">
        <f t="shared" si="338"/>
        <v>1573SkogOrganisk jordBarskogImpediment</v>
      </c>
      <c r="K10853" s="111">
        <v>-0.17137422385314094</v>
      </c>
      <c r="L10853" s="111">
        <v>0.92784825435236762</v>
      </c>
      <c r="M10853" s="111">
        <v>0.46510463492953991</v>
      </c>
      <c r="N10853" s="112">
        <f t="shared" si="339"/>
        <v>1.2215786654287666</v>
      </c>
    </row>
    <row r="10854" spans="1:14" x14ac:dyDescent="0.25">
      <c r="A10854" s="111" t="s">
        <v>878</v>
      </c>
      <c r="B10854" s="111">
        <f>INDEX(kommuner!C:C,MATCH(_xlfn.NUMBERVALUE(A10854),kommuner!B:B,0))</f>
        <v>1573</v>
      </c>
      <c r="C10854" s="111" t="s">
        <v>127</v>
      </c>
      <c r="D10854" s="111" t="s">
        <v>127</v>
      </c>
      <c r="E10854" s="111" t="s">
        <v>123</v>
      </c>
      <c r="F10854" s="111" t="s">
        <v>172</v>
      </c>
      <c r="G10854" s="111" t="s">
        <v>190</v>
      </c>
      <c r="H10854" s="111" t="s">
        <v>172</v>
      </c>
      <c r="I10854" s="111" t="s">
        <v>190</v>
      </c>
      <c r="J10854" t="str">
        <f t="shared" si="338"/>
        <v>1573SkogOrganisk jordBarskogLav</v>
      </c>
      <c r="K10854" s="111">
        <v>-0.50666953101693391</v>
      </c>
      <c r="L10854" s="111">
        <v>0.92784825435236762</v>
      </c>
      <c r="M10854" s="111">
        <v>0.46510463492953991</v>
      </c>
      <c r="N10854" s="112">
        <f t="shared" si="339"/>
        <v>0.88628335826497362</v>
      </c>
    </row>
    <row r="10855" spans="1:14" x14ac:dyDescent="0.25">
      <c r="A10855" s="111" t="s">
        <v>878</v>
      </c>
      <c r="B10855" s="111">
        <f>INDEX(kommuner!C:C,MATCH(_xlfn.NUMBERVALUE(A10855),kommuner!B:B,0))</f>
        <v>1573</v>
      </c>
      <c r="C10855" s="111" t="s">
        <v>127</v>
      </c>
      <c r="D10855" s="111" t="s">
        <v>127</v>
      </c>
      <c r="E10855" s="111" t="s">
        <v>123</v>
      </c>
      <c r="F10855" s="111" t="s">
        <v>172</v>
      </c>
      <c r="G10855" s="111" t="s">
        <v>173</v>
      </c>
      <c r="H10855" s="111" t="s">
        <v>172</v>
      </c>
      <c r="I10855" s="111" t="s">
        <v>173</v>
      </c>
      <c r="J10855" t="str">
        <f t="shared" si="338"/>
        <v>1573SkogOrganisk jordBarskogMiddels</v>
      </c>
      <c r="K10855" s="111">
        <v>-1.5571490961494638</v>
      </c>
      <c r="L10855" s="111">
        <v>0.92784825435236762</v>
      </c>
      <c r="M10855" s="111">
        <v>0.46518126042825314</v>
      </c>
      <c r="N10855" s="112">
        <f t="shared" si="339"/>
        <v>-0.16411958136884308</v>
      </c>
    </row>
    <row r="10856" spans="1:14" x14ac:dyDescent="0.25">
      <c r="A10856" s="111" t="s">
        <v>878</v>
      </c>
      <c r="B10856" s="111">
        <f>INDEX(kommuner!C:C,MATCH(_xlfn.NUMBERVALUE(A10856),kommuner!B:B,0))</f>
        <v>1573</v>
      </c>
      <c r="C10856" s="111" t="s">
        <v>127</v>
      </c>
      <c r="D10856" s="111" t="s">
        <v>127</v>
      </c>
      <c r="E10856" s="111" t="s">
        <v>123</v>
      </c>
      <c r="F10856" s="111" t="s">
        <v>172</v>
      </c>
      <c r="G10856" s="111" t="s">
        <v>186</v>
      </c>
      <c r="H10856" s="111" t="s">
        <v>172</v>
      </c>
      <c r="I10856" s="111" t="s">
        <v>186</v>
      </c>
      <c r="J10856" t="str">
        <f t="shared" si="338"/>
        <v>1573SkogOrganisk jordBarskogSærs høy</v>
      </c>
      <c r="K10856" s="111">
        <v>2.5548655235722699</v>
      </c>
      <c r="L10856" s="111">
        <v>0.92784825435236762</v>
      </c>
      <c r="M10856" s="111">
        <v>0.46518126042825314</v>
      </c>
      <c r="N10856" s="112">
        <f t="shared" si="339"/>
        <v>3.9478950383528906</v>
      </c>
    </row>
    <row r="10857" spans="1:14" x14ac:dyDescent="0.25">
      <c r="A10857" s="111" t="s">
        <v>878</v>
      </c>
      <c r="B10857" s="111">
        <f>INDEX(kommuner!C:C,MATCH(_xlfn.NUMBERVALUE(A10857),kommuner!B:B,0))</f>
        <v>1573</v>
      </c>
      <c r="C10857" s="111" t="s">
        <v>127</v>
      </c>
      <c r="D10857" s="111" t="s">
        <v>127</v>
      </c>
      <c r="E10857" s="111" t="s">
        <v>123</v>
      </c>
      <c r="F10857" s="111" t="s">
        <v>179</v>
      </c>
      <c r="G10857" s="111" t="s">
        <v>180</v>
      </c>
      <c r="H10857" s="111" t="s">
        <v>179</v>
      </c>
      <c r="I10857" s="111" t="s">
        <v>180</v>
      </c>
      <c r="J10857" t="str">
        <f t="shared" si="338"/>
        <v>1573SkogOrganisk jordBlandingsskogHøy</v>
      </c>
      <c r="K10857" s="111">
        <v>-5.5554344456832343</v>
      </c>
      <c r="L10857" s="111">
        <v>0.92784825435236762</v>
      </c>
      <c r="M10857" s="111">
        <v>0.46510463492953991</v>
      </c>
      <c r="N10857" s="112">
        <f t="shared" si="339"/>
        <v>-4.1624815564013264</v>
      </c>
    </row>
    <row r="10858" spans="1:14" x14ac:dyDescent="0.25">
      <c r="A10858" s="111" t="s">
        <v>878</v>
      </c>
      <c r="B10858" s="111">
        <f>INDEX(kommuner!C:C,MATCH(_xlfn.NUMBERVALUE(A10858),kommuner!B:B,0))</f>
        <v>1573</v>
      </c>
      <c r="C10858" s="111" t="s">
        <v>127</v>
      </c>
      <c r="D10858" s="111" t="s">
        <v>127</v>
      </c>
      <c r="E10858" s="111" t="s">
        <v>123</v>
      </c>
      <c r="F10858" s="111" t="s">
        <v>179</v>
      </c>
      <c r="G10858" s="111" t="s">
        <v>167</v>
      </c>
      <c r="H10858" s="111" t="s">
        <v>179</v>
      </c>
      <c r="I10858" s="111" t="s">
        <v>167</v>
      </c>
      <c r="J10858" t="str">
        <f t="shared" si="338"/>
        <v>1573SkogOrganisk jordBlandingsskogImpediment</v>
      </c>
      <c r="K10858" s="111">
        <v>-0.28586344175800005</v>
      </c>
      <c r="L10858" s="111">
        <v>0.92784825435236762</v>
      </c>
      <c r="M10858" s="111">
        <v>0.46510463492953991</v>
      </c>
      <c r="N10858" s="112">
        <f t="shared" si="339"/>
        <v>1.1070894475239075</v>
      </c>
    </row>
    <row r="10859" spans="1:14" x14ac:dyDescent="0.25">
      <c r="A10859" s="111" t="s">
        <v>878</v>
      </c>
      <c r="B10859" s="111">
        <f>INDEX(kommuner!C:C,MATCH(_xlfn.NUMBERVALUE(A10859),kommuner!B:B,0))</f>
        <v>1573</v>
      </c>
      <c r="C10859" s="111" t="s">
        <v>127</v>
      </c>
      <c r="D10859" s="111" t="s">
        <v>127</v>
      </c>
      <c r="E10859" s="111" t="s">
        <v>123</v>
      </c>
      <c r="F10859" s="111" t="s">
        <v>179</v>
      </c>
      <c r="G10859" s="111" t="s">
        <v>190</v>
      </c>
      <c r="H10859" s="111" t="s">
        <v>179</v>
      </c>
      <c r="I10859" s="111" t="s">
        <v>190</v>
      </c>
      <c r="J10859" t="str">
        <f t="shared" si="338"/>
        <v>1573SkogOrganisk jordBlandingsskogLav</v>
      </c>
      <c r="K10859" s="111">
        <v>-1.2347339377887629</v>
      </c>
      <c r="L10859" s="111">
        <v>0.92784825435236762</v>
      </c>
      <c r="M10859" s="111">
        <v>0.46510463492953991</v>
      </c>
      <c r="N10859" s="112">
        <f t="shared" si="339"/>
        <v>0.15821895149314458</v>
      </c>
    </row>
    <row r="10860" spans="1:14" x14ac:dyDescent="0.25">
      <c r="A10860" s="111" t="s">
        <v>878</v>
      </c>
      <c r="B10860" s="111">
        <f>INDEX(kommuner!C:C,MATCH(_xlfn.NUMBERVALUE(A10860),kommuner!B:B,0))</f>
        <v>1573</v>
      </c>
      <c r="C10860" s="111" t="s">
        <v>127</v>
      </c>
      <c r="D10860" s="111" t="s">
        <v>127</v>
      </c>
      <c r="E10860" s="111" t="s">
        <v>123</v>
      </c>
      <c r="F10860" s="111" t="s">
        <v>179</v>
      </c>
      <c r="G10860" s="111" t="s">
        <v>173</v>
      </c>
      <c r="H10860" s="111" t="s">
        <v>179</v>
      </c>
      <c r="I10860" s="111" t="s">
        <v>173</v>
      </c>
      <c r="J10860" t="str">
        <f t="shared" si="338"/>
        <v>1573SkogOrganisk jordBlandingsskogMiddels</v>
      </c>
      <c r="K10860" s="111">
        <v>-2.4239591752717748</v>
      </c>
      <c r="L10860" s="111">
        <v>0.92784825435236762</v>
      </c>
      <c r="M10860" s="111">
        <v>0.46510463492953991</v>
      </c>
      <c r="N10860" s="112">
        <f t="shared" si="339"/>
        <v>-1.0310062859898674</v>
      </c>
    </row>
    <row r="10861" spans="1:14" x14ac:dyDescent="0.25">
      <c r="A10861" s="111" t="s">
        <v>878</v>
      </c>
      <c r="B10861" s="111">
        <f>INDEX(kommuner!C:C,MATCH(_xlfn.NUMBERVALUE(A10861),kommuner!B:B,0))</f>
        <v>1573</v>
      </c>
      <c r="C10861" s="111" t="s">
        <v>127</v>
      </c>
      <c r="D10861" s="111" t="s">
        <v>127</v>
      </c>
      <c r="E10861" s="111" t="s">
        <v>123</v>
      </c>
      <c r="F10861" s="111" t="s">
        <v>179</v>
      </c>
      <c r="G10861" s="111" t="s">
        <v>186</v>
      </c>
      <c r="H10861" s="111" t="s">
        <v>179</v>
      </c>
      <c r="I10861" s="111" t="s">
        <v>186</v>
      </c>
      <c r="J10861" t="str">
        <f t="shared" si="338"/>
        <v>1573SkogOrganisk jordBlandingsskogSærs høy</v>
      </c>
      <c r="K10861" s="111">
        <v>-1.5726115302258048</v>
      </c>
      <c r="L10861" s="111">
        <v>0.92784825435236762</v>
      </c>
      <c r="M10861" s="111">
        <v>0.46510463492953991</v>
      </c>
      <c r="N10861" s="112">
        <f t="shared" si="339"/>
        <v>-0.17965864094389727</v>
      </c>
    </row>
    <row r="10862" spans="1:14" x14ac:dyDescent="0.25">
      <c r="A10862" s="111" t="s">
        <v>878</v>
      </c>
      <c r="B10862" s="111">
        <f>INDEX(kommuner!C:C,MATCH(_xlfn.NUMBERVALUE(A10862),kommuner!B:B,0))</f>
        <v>1573</v>
      </c>
      <c r="C10862" s="111" t="s">
        <v>127</v>
      </c>
      <c r="D10862" s="111" t="s">
        <v>127</v>
      </c>
      <c r="E10862" s="111" t="s">
        <v>123</v>
      </c>
      <c r="F10862" s="111" t="s">
        <v>185</v>
      </c>
      <c r="G10862" s="111" t="s">
        <v>180</v>
      </c>
      <c r="H10862" s="111" t="s">
        <v>185</v>
      </c>
      <c r="I10862" s="111" t="s">
        <v>180</v>
      </c>
      <c r="J10862" t="str">
        <f t="shared" si="338"/>
        <v>1573SkogOrganisk jordLauvskogHøy</v>
      </c>
      <c r="K10862" s="111">
        <v>-1.9913688882377358</v>
      </c>
      <c r="L10862" s="111">
        <v>0.92784825435236762</v>
      </c>
      <c r="M10862" s="111">
        <v>0.46510463492953991</v>
      </c>
      <c r="N10862" s="112">
        <f t="shared" si="339"/>
        <v>-0.59841599895582831</v>
      </c>
    </row>
    <row r="10863" spans="1:14" x14ac:dyDescent="0.25">
      <c r="A10863" s="111" t="s">
        <v>878</v>
      </c>
      <c r="B10863" s="111">
        <f>INDEX(kommuner!C:C,MATCH(_xlfn.NUMBERVALUE(A10863),kommuner!B:B,0))</f>
        <v>1573</v>
      </c>
      <c r="C10863" s="111" t="s">
        <v>127</v>
      </c>
      <c r="D10863" s="111" t="s">
        <v>127</v>
      </c>
      <c r="E10863" s="111" t="s">
        <v>123</v>
      </c>
      <c r="F10863" s="111" t="s">
        <v>185</v>
      </c>
      <c r="G10863" s="111" t="s">
        <v>167</v>
      </c>
      <c r="H10863" s="111" t="s">
        <v>185</v>
      </c>
      <c r="I10863" s="111" t="s">
        <v>167</v>
      </c>
      <c r="J10863" t="str">
        <f t="shared" si="338"/>
        <v>1573SkogOrganisk jordLauvskogImpediment</v>
      </c>
      <c r="K10863" s="111">
        <v>0.35000626494250675</v>
      </c>
      <c r="L10863" s="111">
        <v>0.92784825435236762</v>
      </c>
      <c r="M10863" s="111">
        <v>0.46510463492953991</v>
      </c>
      <c r="N10863" s="112">
        <f t="shared" si="339"/>
        <v>1.7429591542244141</v>
      </c>
    </row>
    <row r="10864" spans="1:14" x14ac:dyDescent="0.25">
      <c r="A10864" s="111" t="s">
        <v>878</v>
      </c>
      <c r="B10864" s="111">
        <f>INDEX(kommuner!C:C,MATCH(_xlfn.NUMBERVALUE(A10864),kommuner!B:B,0))</f>
        <v>1573</v>
      </c>
      <c r="C10864" s="111" t="s">
        <v>127</v>
      </c>
      <c r="D10864" s="111" t="s">
        <v>127</v>
      </c>
      <c r="E10864" s="111" t="s">
        <v>123</v>
      </c>
      <c r="F10864" s="111" t="s">
        <v>185</v>
      </c>
      <c r="G10864" s="111" t="s">
        <v>190</v>
      </c>
      <c r="H10864" s="111" t="s">
        <v>185</v>
      </c>
      <c r="I10864" s="111" t="s">
        <v>190</v>
      </c>
      <c r="J10864" t="str">
        <f t="shared" si="338"/>
        <v>1573SkogOrganisk jordLauvskogLav</v>
      </c>
      <c r="K10864" s="111">
        <v>1.1144075558526714</v>
      </c>
      <c r="L10864" s="111">
        <v>0.92784825435236762</v>
      </c>
      <c r="M10864" s="111">
        <v>0.46510463492953991</v>
      </c>
      <c r="N10864" s="112">
        <f t="shared" si="339"/>
        <v>2.5073604451345788</v>
      </c>
    </row>
    <row r="10865" spans="1:14" x14ac:dyDescent="0.25">
      <c r="A10865" s="111" t="s">
        <v>878</v>
      </c>
      <c r="B10865" s="111">
        <f>INDEX(kommuner!C:C,MATCH(_xlfn.NUMBERVALUE(A10865),kommuner!B:B,0))</f>
        <v>1573</v>
      </c>
      <c r="C10865" s="111" t="s">
        <v>127</v>
      </c>
      <c r="D10865" s="111" t="s">
        <v>127</v>
      </c>
      <c r="E10865" s="111" t="s">
        <v>123</v>
      </c>
      <c r="F10865" s="111" t="s">
        <v>185</v>
      </c>
      <c r="G10865" s="111" t="s">
        <v>173</v>
      </c>
      <c r="H10865" s="111" t="s">
        <v>185</v>
      </c>
      <c r="I10865" s="111" t="s">
        <v>173</v>
      </c>
      <c r="J10865" t="str">
        <f t="shared" si="338"/>
        <v>1573SkogOrganisk jordLauvskogMiddels</v>
      </c>
      <c r="K10865" s="111">
        <v>-0.62664468270982987</v>
      </c>
      <c r="L10865" s="111">
        <v>0.92784825435236762</v>
      </c>
      <c r="M10865" s="111">
        <v>0.46510463492953991</v>
      </c>
      <c r="N10865" s="112">
        <f t="shared" si="339"/>
        <v>0.76630820657207765</v>
      </c>
    </row>
    <row r="10866" spans="1:14" x14ac:dyDescent="0.25">
      <c r="A10866" s="111" t="s">
        <v>878</v>
      </c>
      <c r="B10866" s="111">
        <f>INDEX(kommuner!C:C,MATCH(_xlfn.NUMBERVALUE(A10866),kommuner!B:B,0))</f>
        <v>1573</v>
      </c>
      <c r="C10866" s="111" t="s">
        <v>127</v>
      </c>
      <c r="D10866" s="111" t="s">
        <v>127</v>
      </c>
      <c r="E10866" s="111" t="s">
        <v>123</v>
      </c>
      <c r="F10866" s="111" t="s">
        <v>185</v>
      </c>
      <c r="G10866" s="111" t="s">
        <v>186</v>
      </c>
      <c r="H10866" s="111" t="s">
        <v>185</v>
      </c>
      <c r="I10866" s="111" t="s">
        <v>186</v>
      </c>
      <c r="J10866" t="str">
        <f t="shared" si="338"/>
        <v>1573SkogOrganisk jordLauvskogSærs høy</v>
      </c>
      <c r="K10866" s="111">
        <v>-1.8997279926091779</v>
      </c>
      <c r="L10866" s="111">
        <v>0.92784825435236762</v>
      </c>
      <c r="M10866" s="111">
        <v>0.46510463492953991</v>
      </c>
      <c r="N10866" s="112">
        <f t="shared" si="339"/>
        <v>-0.50677510332727038</v>
      </c>
    </row>
    <row r="10867" spans="1:14" x14ac:dyDescent="0.25">
      <c r="A10867" s="111" t="s">
        <v>878</v>
      </c>
      <c r="B10867" s="111">
        <f>INDEX(kommuner!C:C,MATCH(_xlfn.NUMBERVALUE(A10867),kommuner!B:B,0))</f>
        <v>1573</v>
      </c>
      <c r="C10867" s="111" t="s">
        <v>83</v>
      </c>
      <c r="D10867" s="111" t="s">
        <v>83</v>
      </c>
      <c r="E10867" s="111" t="s">
        <v>126</v>
      </c>
      <c r="F10867" s="111" t="s">
        <v>139</v>
      </c>
      <c r="G10867" s="111" t="s">
        <v>139</v>
      </c>
      <c r="H10867" s="111" t="s">
        <v>139</v>
      </c>
      <c r="I10867" s="111" t="s">
        <v>139</v>
      </c>
      <c r="J10867" t="str">
        <f t="shared" si="338"/>
        <v>1573Utbygd arealMineraljord</v>
      </c>
      <c r="K10867" s="111">
        <v>-0.30524336409547759</v>
      </c>
      <c r="L10867" s="111">
        <v>0</v>
      </c>
      <c r="M10867" s="111">
        <v>1.303047089454229E-2</v>
      </c>
      <c r="N10867" s="112">
        <f t="shared" si="339"/>
        <v>-0.2922128932009353</v>
      </c>
    </row>
    <row r="10868" spans="1:14" x14ac:dyDescent="0.25">
      <c r="A10868" s="111" t="s">
        <v>878</v>
      </c>
      <c r="B10868" s="111">
        <f>INDEX(kommuner!C:C,MATCH(_xlfn.NUMBERVALUE(A10868),kommuner!B:B,0))</f>
        <v>1573</v>
      </c>
      <c r="C10868" s="111" t="s">
        <v>83</v>
      </c>
      <c r="D10868" s="111" t="s">
        <v>83</v>
      </c>
      <c r="E10868" s="111" t="s">
        <v>123</v>
      </c>
      <c r="F10868" s="111" t="s">
        <v>139</v>
      </c>
      <c r="G10868" s="111" t="s">
        <v>139</v>
      </c>
      <c r="H10868" s="111" t="s">
        <v>139</v>
      </c>
      <c r="I10868" s="111" t="s">
        <v>139</v>
      </c>
      <c r="J10868" t="str">
        <f t="shared" si="338"/>
        <v>1573Utbygd arealOrganisk jord</v>
      </c>
      <c r="K10868" s="111">
        <v>29.011421395201612</v>
      </c>
      <c r="L10868" s="111">
        <v>0</v>
      </c>
      <c r="M10868" s="111">
        <v>1.303047089454229E-2</v>
      </c>
      <c r="N10868" s="112">
        <f t="shared" si="339"/>
        <v>29.024451866096154</v>
      </c>
    </row>
    <row r="10869" spans="1:14" x14ac:dyDescent="0.25">
      <c r="A10869" s="111" t="s">
        <v>878</v>
      </c>
      <c r="B10869" s="111">
        <f>INDEX(kommuner!C:C,MATCH(_xlfn.NUMBERVALUE(A10869),kommuner!B:B,0))</f>
        <v>1573</v>
      </c>
      <c r="C10869" s="111" t="s">
        <v>181</v>
      </c>
      <c r="D10869" s="111" t="s">
        <v>181</v>
      </c>
      <c r="E10869" s="111" t="s">
        <v>123</v>
      </c>
      <c r="F10869" s="111" t="s">
        <v>139</v>
      </c>
      <c r="G10869" s="111" t="s">
        <v>139</v>
      </c>
      <c r="H10869" s="111" t="s">
        <v>139</v>
      </c>
      <c r="I10869" s="111" t="s">
        <v>139</v>
      </c>
      <c r="J10869" t="str">
        <f t="shared" si="338"/>
        <v>1573Vann og myrOrganisk jord</v>
      </c>
      <c r="K10869" s="111">
        <v>-0.29766799726667431</v>
      </c>
      <c r="L10869" s="111">
        <v>0</v>
      </c>
      <c r="M10869" s="111">
        <v>0</v>
      </c>
      <c r="N10869" s="112">
        <f t="shared" si="339"/>
        <v>-0.29766799726667431</v>
      </c>
    </row>
    <row r="10870" spans="1:14" x14ac:dyDescent="0.25">
      <c r="A10870" s="111" t="s">
        <v>879</v>
      </c>
      <c r="B10870" s="111">
        <f>INDEX(kommuner!C:C,MATCH(_xlfn.NUMBERVALUE(A10870),kommuner!B:B,0))</f>
        <v>1576</v>
      </c>
      <c r="C10870" s="111" t="s">
        <v>82</v>
      </c>
      <c r="D10870" s="111" t="s">
        <v>82</v>
      </c>
      <c r="E10870" s="111" t="s">
        <v>126</v>
      </c>
      <c r="F10870" s="111" t="s">
        <v>139</v>
      </c>
      <c r="G10870" s="111" t="s">
        <v>139</v>
      </c>
      <c r="H10870" s="111" t="s">
        <v>139</v>
      </c>
      <c r="I10870" s="111" t="s">
        <v>139</v>
      </c>
      <c r="J10870" t="str">
        <f t="shared" si="338"/>
        <v>1576Annen utmarkMineraljord</v>
      </c>
      <c r="K10870" s="111">
        <v>-7.1122377479755403E-2</v>
      </c>
      <c r="L10870" s="111">
        <v>0</v>
      </c>
      <c r="M10870" s="111">
        <v>0</v>
      </c>
      <c r="N10870" s="112">
        <f t="shared" si="339"/>
        <v>-7.1122377479755403E-2</v>
      </c>
    </row>
    <row r="10871" spans="1:14" x14ac:dyDescent="0.25">
      <c r="A10871" s="111" t="s">
        <v>879</v>
      </c>
      <c r="B10871" s="111">
        <f>INDEX(kommuner!C:C,MATCH(_xlfn.NUMBERVALUE(A10871),kommuner!B:B,0))</f>
        <v>1576</v>
      </c>
      <c r="C10871" s="111" t="s">
        <v>121</v>
      </c>
      <c r="D10871" s="111" t="s">
        <v>121</v>
      </c>
      <c r="E10871" s="111" t="s">
        <v>126</v>
      </c>
      <c r="F10871" s="111" t="s">
        <v>139</v>
      </c>
      <c r="G10871" s="111" t="s">
        <v>139</v>
      </c>
      <c r="H10871" s="111" t="s">
        <v>139</v>
      </c>
      <c r="I10871" s="111" t="s">
        <v>139</v>
      </c>
      <c r="J10871" t="str">
        <f t="shared" si="338"/>
        <v>1576BeiteMineraljord</v>
      </c>
      <c r="K10871" s="111">
        <v>-0.96338340838695502</v>
      </c>
      <c r="L10871" s="111">
        <v>0</v>
      </c>
      <c r="M10871" s="111">
        <v>1.2448711246839999E-7</v>
      </c>
      <c r="N10871" s="112">
        <f t="shared" si="339"/>
        <v>-0.96338328389984251</v>
      </c>
    </row>
    <row r="10872" spans="1:14" x14ac:dyDescent="0.25">
      <c r="A10872" s="111" t="s">
        <v>879</v>
      </c>
      <c r="B10872" s="111">
        <f>INDEX(kommuner!C:C,MATCH(_xlfn.NUMBERVALUE(A10872),kommuner!B:B,0))</f>
        <v>1576</v>
      </c>
      <c r="C10872" s="111" t="s">
        <v>121</v>
      </c>
      <c r="D10872" s="111" t="s">
        <v>121</v>
      </c>
      <c r="E10872" s="111" t="s">
        <v>123</v>
      </c>
      <c r="F10872" s="111" t="s">
        <v>139</v>
      </c>
      <c r="G10872" s="111" t="s">
        <v>139</v>
      </c>
      <c r="H10872" s="111" t="s">
        <v>139</v>
      </c>
      <c r="I10872" s="111" t="s">
        <v>139</v>
      </c>
      <c r="J10872" t="str">
        <f t="shared" si="338"/>
        <v>1576BeiteOrganisk jord</v>
      </c>
      <c r="K10872" s="111">
        <v>12.077525935985037</v>
      </c>
      <c r="L10872" s="111">
        <v>1.6412500000000001</v>
      </c>
      <c r="M10872" s="111">
        <v>0</v>
      </c>
      <c r="N10872" s="112">
        <f t="shared" si="339"/>
        <v>13.718775935985036</v>
      </c>
    </row>
    <row r="10873" spans="1:14" x14ac:dyDescent="0.25">
      <c r="A10873" s="111" t="s">
        <v>879</v>
      </c>
      <c r="B10873" s="111">
        <f>INDEX(kommuner!C:C,MATCH(_xlfn.NUMBERVALUE(A10873),kommuner!B:B,0))</f>
        <v>1576</v>
      </c>
      <c r="C10873" s="111" t="s">
        <v>84</v>
      </c>
      <c r="D10873" s="111" t="s">
        <v>84</v>
      </c>
      <c r="E10873" s="111" t="s">
        <v>126</v>
      </c>
      <c r="F10873" s="111" t="s">
        <v>139</v>
      </c>
      <c r="G10873" s="111" t="s">
        <v>139</v>
      </c>
      <c r="H10873" s="111" t="s">
        <v>139</v>
      </c>
      <c r="I10873" s="111" t="s">
        <v>139</v>
      </c>
      <c r="J10873" t="str">
        <f t="shared" si="338"/>
        <v>1576Dyrket markMineraljord</v>
      </c>
      <c r="K10873" s="111">
        <v>-0.19151115197201224</v>
      </c>
      <c r="L10873" s="111">
        <v>0</v>
      </c>
      <c r="M10873" s="111">
        <v>0</v>
      </c>
      <c r="N10873" s="112">
        <f t="shared" si="339"/>
        <v>-0.19151115197201224</v>
      </c>
    </row>
    <row r="10874" spans="1:14" x14ac:dyDescent="0.25">
      <c r="A10874" s="111" t="s">
        <v>879</v>
      </c>
      <c r="B10874" s="111">
        <f>INDEX(kommuner!C:C,MATCH(_xlfn.NUMBERVALUE(A10874),kommuner!B:B,0))</f>
        <v>1576</v>
      </c>
      <c r="C10874" s="111" t="s">
        <v>84</v>
      </c>
      <c r="D10874" s="111" t="s">
        <v>84</v>
      </c>
      <c r="E10874" s="111" t="s">
        <v>123</v>
      </c>
      <c r="F10874" s="111" t="s">
        <v>139</v>
      </c>
      <c r="G10874" s="111" t="s">
        <v>139</v>
      </c>
      <c r="H10874" s="111" t="s">
        <v>139</v>
      </c>
      <c r="I10874" s="111" t="s">
        <v>139</v>
      </c>
      <c r="J10874" t="str">
        <f t="shared" si="338"/>
        <v>1576Dyrket markOrganisk jord</v>
      </c>
      <c r="K10874" s="111">
        <v>28.726149366675592</v>
      </c>
      <c r="L10874" s="111">
        <v>1.45625</v>
      </c>
      <c r="M10874" s="111">
        <v>0</v>
      </c>
      <c r="N10874" s="112">
        <f t="shared" si="339"/>
        <v>30.182399366675593</v>
      </c>
    </row>
    <row r="10875" spans="1:14" x14ac:dyDescent="0.25">
      <c r="A10875" s="111" t="s">
        <v>879</v>
      </c>
      <c r="B10875" s="111">
        <f>INDEX(kommuner!C:C,MATCH(_xlfn.NUMBERVALUE(A10875),kommuner!B:B,0))</f>
        <v>1576</v>
      </c>
      <c r="C10875" s="111" t="s">
        <v>127</v>
      </c>
      <c r="D10875" s="111" t="s">
        <v>127</v>
      </c>
      <c r="E10875" s="111" t="s">
        <v>126</v>
      </c>
      <c r="F10875" s="111" t="s">
        <v>172</v>
      </c>
      <c r="G10875" s="111" t="s">
        <v>180</v>
      </c>
      <c r="H10875" s="111" t="s">
        <v>172</v>
      </c>
      <c r="I10875" s="111" t="s">
        <v>180</v>
      </c>
      <c r="J10875" t="str">
        <f t="shared" si="338"/>
        <v>1576SkogMineraljordBarskogHøy</v>
      </c>
      <c r="K10875" s="111">
        <v>-6.422849649670499</v>
      </c>
      <c r="L10875" s="111">
        <v>0.85306406685236758</v>
      </c>
      <c r="M10875" s="111">
        <v>6.4056614999681585E-2</v>
      </c>
      <c r="N10875" s="112">
        <f t="shared" si="339"/>
        <v>-5.5057289678184498</v>
      </c>
    </row>
    <row r="10876" spans="1:14" x14ac:dyDescent="0.25">
      <c r="A10876" s="111" t="s">
        <v>879</v>
      </c>
      <c r="B10876" s="111">
        <f>INDEX(kommuner!C:C,MATCH(_xlfn.NUMBERVALUE(A10876),kommuner!B:B,0))</f>
        <v>1576</v>
      </c>
      <c r="C10876" s="111" t="s">
        <v>127</v>
      </c>
      <c r="D10876" s="111" t="s">
        <v>127</v>
      </c>
      <c r="E10876" s="111" t="s">
        <v>126</v>
      </c>
      <c r="F10876" s="111" t="s">
        <v>172</v>
      </c>
      <c r="G10876" s="111" t="s">
        <v>167</v>
      </c>
      <c r="H10876" s="111" t="s">
        <v>172</v>
      </c>
      <c r="I10876" s="111" t="s">
        <v>167</v>
      </c>
      <c r="J10876" t="str">
        <f t="shared" si="338"/>
        <v>1576SkogMineraljordBarskogImpediment</v>
      </c>
      <c r="K10876" s="111">
        <v>-0.94873102042732593</v>
      </c>
      <c r="L10876" s="111">
        <v>0.85306406685236758</v>
      </c>
      <c r="M10876" s="111">
        <v>6.3979989500968365E-2</v>
      </c>
      <c r="N10876" s="112">
        <f t="shared" si="339"/>
        <v>-3.1686964073989993E-2</v>
      </c>
    </row>
    <row r="10877" spans="1:14" x14ac:dyDescent="0.25">
      <c r="A10877" s="111" t="s">
        <v>879</v>
      </c>
      <c r="B10877" s="111">
        <f>INDEX(kommuner!C:C,MATCH(_xlfn.NUMBERVALUE(A10877),kommuner!B:B,0))</f>
        <v>1576</v>
      </c>
      <c r="C10877" s="111" t="s">
        <v>127</v>
      </c>
      <c r="D10877" s="111" t="s">
        <v>127</v>
      </c>
      <c r="E10877" s="111" t="s">
        <v>126</v>
      </c>
      <c r="F10877" s="111" t="s">
        <v>172</v>
      </c>
      <c r="G10877" s="111" t="s">
        <v>190</v>
      </c>
      <c r="H10877" s="111" t="s">
        <v>172</v>
      </c>
      <c r="I10877" s="111" t="s">
        <v>190</v>
      </c>
      <c r="J10877" t="str">
        <f t="shared" si="338"/>
        <v>1576SkogMineraljordBarskogLav</v>
      </c>
      <c r="K10877" s="111">
        <v>-0.862084627791601</v>
      </c>
      <c r="L10877" s="111">
        <v>0.85306406685236758</v>
      </c>
      <c r="M10877" s="111">
        <v>6.3979989500968365E-2</v>
      </c>
      <c r="N10877" s="112">
        <f t="shared" si="339"/>
        <v>5.4959428561734941E-2</v>
      </c>
    </row>
    <row r="10878" spans="1:14" x14ac:dyDescent="0.25">
      <c r="A10878" s="111" t="s">
        <v>879</v>
      </c>
      <c r="B10878" s="111">
        <f>INDEX(kommuner!C:C,MATCH(_xlfn.NUMBERVALUE(A10878),kommuner!B:B,0))</f>
        <v>1576</v>
      </c>
      <c r="C10878" s="111" t="s">
        <v>127</v>
      </c>
      <c r="D10878" s="111" t="s">
        <v>127</v>
      </c>
      <c r="E10878" s="111" t="s">
        <v>126</v>
      </c>
      <c r="F10878" s="111" t="s">
        <v>172</v>
      </c>
      <c r="G10878" s="111" t="s">
        <v>173</v>
      </c>
      <c r="H10878" s="111" t="s">
        <v>172</v>
      </c>
      <c r="I10878" s="111" t="s">
        <v>173</v>
      </c>
      <c r="J10878" t="str">
        <f t="shared" si="338"/>
        <v>1576SkogMineraljordBarskogMiddels</v>
      </c>
      <c r="K10878" s="111">
        <v>-3.6406993276041288</v>
      </c>
      <c r="L10878" s="111">
        <v>0.85306406685236758</v>
      </c>
      <c r="M10878" s="111">
        <v>6.4056614999681585E-2</v>
      </c>
      <c r="N10878" s="112">
        <f t="shared" si="339"/>
        <v>-2.7235786457520796</v>
      </c>
    </row>
    <row r="10879" spans="1:14" x14ac:dyDescent="0.25">
      <c r="A10879" s="111" t="s">
        <v>879</v>
      </c>
      <c r="B10879" s="111">
        <f>INDEX(kommuner!C:C,MATCH(_xlfn.NUMBERVALUE(A10879),kommuner!B:B,0))</f>
        <v>1576</v>
      </c>
      <c r="C10879" s="111" t="s">
        <v>127</v>
      </c>
      <c r="D10879" s="111" t="s">
        <v>127</v>
      </c>
      <c r="E10879" s="111" t="s">
        <v>126</v>
      </c>
      <c r="F10879" s="111" t="s">
        <v>172</v>
      </c>
      <c r="G10879" s="111" t="s">
        <v>186</v>
      </c>
      <c r="H10879" s="111" t="s">
        <v>172</v>
      </c>
      <c r="I10879" s="111" t="s">
        <v>186</v>
      </c>
      <c r="J10879" t="str">
        <f t="shared" si="338"/>
        <v>1576SkogMineraljordBarskogSærs høy</v>
      </c>
      <c r="K10879" s="111">
        <v>0.12072674540874306</v>
      </c>
      <c r="L10879" s="111">
        <v>0.85306406685236758</v>
      </c>
      <c r="M10879" s="111">
        <v>6.4056614999681585E-2</v>
      </c>
      <c r="N10879" s="112">
        <f t="shared" si="339"/>
        <v>1.0378474272607923</v>
      </c>
    </row>
    <row r="10880" spans="1:14" x14ac:dyDescent="0.25">
      <c r="A10880" s="111" t="s">
        <v>879</v>
      </c>
      <c r="B10880" s="111">
        <f>INDEX(kommuner!C:C,MATCH(_xlfn.NUMBERVALUE(A10880),kommuner!B:B,0))</f>
        <v>1576</v>
      </c>
      <c r="C10880" s="111" t="s">
        <v>127</v>
      </c>
      <c r="D10880" s="111" t="s">
        <v>127</v>
      </c>
      <c r="E10880" s="111" t="s">
        <v>126</v>
      </c>
      <c r="F10880" s="111" t="s">
        <v>179</v>
      </c>
      <c r="G10880" s="111" t="s">
        <v>180</v>
      </c>
      <c r="H10880" s="111" t="s">
        <v>179</v>
      </c>
      <c r="I10880" s="111" t="s">
        <v>180</v>
      </c>
      <c r="J10880" t="str">
        <f t="shared" si="338"/>
        <v>1576SkogMineraljordBlandingsskogHøy</v>
      </c>
      <c r="K10880" s="111">
        <v>-7.1939050909469406</v>
      </c>
      <c r="L10880" s="111">
        <v>0.85306406685236758</v>
      </c>
      <c r="M10880" s="111">
        <v>6.3979989500968365E-2</v>
      </c>
      <c r="N10880" s="112">
        <f t="shared" si="339"/>
        <v>-6.2768610345936047</v>
      </c>
    </row>
    <row r="10881" spans="1:14" x14ac:dyDescent="0.25">
      <c r="A10881" s="111" t="s">
        <v>879</v>
      </c>
      <c r="B10881" s="111">
        <f>INDEX(kommuner!C:C,MATCH(_xlfn.NUMBERVALUE(A10881),kommuner!B:B,0))</f>
        <v>1576</v>
      </c>
      <c r="C10881" s="111" t="s">
        <v>127</v>
      </c>
      <c r="D10881" s="111" t="s">
        <v>127</v>
      </c>
      <c r="E10881" s="111" t="s">
        <v>126</v>
      </c>
      <c r="F10881" s="111" t="s">
        <v>179</v>
      </c>
      <c r="G10881" s="111" t="s">
        <v>167</v>
      </c>
      <c r="H10881" s="111" t="s">
        <v>179</v>
      </c>
      <c r="I10881" s="111" t="s">
        <v>167</v>
      </c>
      <c r="J10881" t="str">
        <f t="shared" si="338"/>
        <v>1576SkogMineraljordBlandingsskogImpediment</v>
      </c>
      <c r="K10881" s="111">
        <v>-1.0519587113170448</v>
      </c>
      <c r="L10881" s="111">
        <v>0.85306406685236758</v>
      </c>
      <c r="M10881" s="111">
        <v>6.3979989500968365E-2</v>
      </c>
      <c r="N10881" s="112">
        <f t="shared" si="339"/>
        <v>-0.13491465496370883</v>
      </c>
    </row>
    <row r="10882" spans="1:14" x14ac:dyDescent="0.25">
      <c r="A10882" s="111" t="s">
        <v>879</v>
      </c>
      <c r="B10882" s="111">
        <f>INDEX(kommuner!C:C,MATCH(_xlfn.NUMBERVALUE(A10882),kommuner!B:B,0))</f>
        <v>1576</v>
      </c>
      <c r="C10882" s="111" t="s">
        <v>127</v>
      </c>
      <c r="D10882" s="111" t="s">
        <v>127</v>
      </c>
      <c r="E10882" s="111" t="s">
        <v>126</v>
      </c>
      <c r="F10882" s="111" t="s">
        <v>179</v>
      </c>
      <c r="G10882" s="111" t="s">
        <v>190</v>
      </c>
      <c r="H10882" s="111" t="s">
        <v>179</v>
      </c>
      <c r="I10882" s="111" t="s">
        <v>190</v>
      </c>
      <c r="J10882" t="str">
        <f t="shared" si="338"/>
        <v>1576SkogMineraljordBlandingsskogLav</v>
      </c>
      <c r="K10882" s="111">
        <v>-1.7812179955424279</v>
      </c>
      <c r="L10882" s="111">
        <v>0.85306406685236758</v>
      </c>
      <c r="M10882" s="111">
        <v>6.3979989500968365E-2</v>
      </c>
      <c r="N10882" s="112">
        <f t="shared" si="339"/>
        <v>-0.86417393918909191</v>
      </c>
    </row>
    <row r="10883" spans="1:14" x14ac:dyDescent="0.25">
      <c r="A10883" s="111" t="s">
        <v>879</v>
      </c>
      <c r="B10883" s="111">
        <f>INDEX(kommuner!C:C,MATCH(_xlfn.NUMBERVALUE(A10883),kommuner!B:B,0))</f>
        <v>1576</v>
      </c>
      <c r="C10883" s="111" t="s">
        <v>127</v>
      </c>
      <c r="D10883" s="111" t="s">
        <v>127</v>
      </c>
      <c r="E10883" s="111" t="s">
        <v>126</v>
      </c>
      <c r="F10883" s="111" t="s">
        <v>179</v>
      </c>
      <c r="G10883" s="111" t="s">
        <v>173</v>
      </c>
      <c r="H10883" s="111" t="s">
        <v>179</v>
      </c>
      <c r="I10883" s="111" t="s">
        <v>173</v>
      </c>
      <c r="J10883" t="str">
        <f t="shared" ref="J10883:J10946" si="340">B10883&amp;C10883&amp;E10883&amp;IF(C10883="Skog",F10883&amp;G10883,"")</f>
        <v>1576SkogMineraljordBlandingsskogMiddels</v>
      </c>
      <c r="K10883" s="111">
        <v>-3.4741824145851954</v>
      </c>
      <c r="L10883" s="111">
        <v>0.85306406685236758</v>
      </c>
      <c r="M10883" s="111">
        <v>6.3979989500968365E-2</v>
      </c>
      <c r="N10883" s="112">
        <f t="shared" ref="N10883:N10946" si="341">SUM(K10883:M10883)</f>
        <v>-2.5571383582318594</v>
      </c>
    </row>
    <row r="10884" spans="1:14" x14ac:dyDescent="0.25">
      <c r="A10884" s="111" t="s">
        <v>879</v>
      </c>
      <c r="B10884" s="111">
        <f>INDEX(kommuner!C:C,MATCH(_xlfn.NUMBERVALUE(A10884),kommuner!B:B,0))</f>
        <v>1576</v>
      </c>
      <c r="C10884" s="111" t="s">
        <v>127</v>
      </c>
      <c r="D10884" s="111" t="s">
        <v>127</v>
      </c>
      <c r="E10884" s="111" t="s">
        <v>126</v>
      </c>
      <c r="F10884" s="111" t="s">
        <v>179</v>
      </c>
      <c r="G10884" s="111" t="s">
        <v>186</v>
      </c>
      <c r="H10884" s="111" t="s">
        <v>179</v>
      </c>
      <c r="I10884" s="111" t="s">
        <v>186</v>
      </c>
      <c r="J10884" t="str">
        <f t="shared" si="340"/>
        <v>1576SkogMineraljordBlandingsskogSærs høy</v>
      </c>
      <c r="K10884" s="111">
        <v>-2.9395925245326562</v>
      </c>
      <c r="L10884" s="111">
        <v>0.85306406685236758</v>
      </c>
      <c r="M10884" s="111">
        <v>6.3979989500968365E-2</v>
      </c>
      <c r="N10884" s="112">
        <f t="shared" si="341"/>
        <v>-2.0225484681793202</v>
      </c>
    </row>
    <row r="10885" spans="1:14" x14ac:dyDescent="0.25">
      <c r="A10885" s="111" t="s">
        <v>879</v>
      </c>
      <c r="B10885" s="111">
        <f>INDEX(kommuner!C:C,MATCH(_xlfn.NUMBERVALUE(A10885),kommuner!B:B,0))</f>
        <v>1576</v>
      </c>
      <c r="C10885" s="111" t="s">
        <v>127</v>
      </c>
      <c r="D10885" s="111" t="s">
        <v>127</v>
      </c>
      <c r="E10885" s="111" t="s">
        <v>126</v>
      </c>
      <c r="F10885" s="111" t="s">
        <v>185</v>
      </c>
      <c r="G10885" s="111" t="s">
        <v>180</v>
      </c>
      <c r="H10885" s="111" t="s">
        <v>185</v>
      </c>
      <c r="I10885" s="111" t="s">
        <v>180</v>
      </c>
      <c r="J10885" t="str">
        <f t="shared" si="340"/>
        <v>1576SkogMineraljordLauvskogHøy</v>
      </c>
      <c r="K10885" s="111">
        <v>-3.9961118073383664</v>
      </c>
      <c r="L10885" s="111">
        <v>0.85306406685236758</v>
      </c>
      <c r="M10885" s="111">
        <v>6.3979989500968365E-2</v>
      </c>
      <c r="N10885" s="112">
        <f t="shared" si="341"/>
        <v>-3.0790677509850304</v>
      </c>
    </row>
    <row r="10886" spans="1:14" x14ac:dyDescent="0.25">
      <c r="A10886" s="111" t="s">
        <v>879</v>
      </c>
      <c r="B10886" s="111">
        <f>INDEX(kommuner!C:C,MATCH(_xlfn.NUMBERVALUE(A10886),kommuner!B:B,0))</f>
        <v>1576</v>
      </c>
      <c r="C10886" s="111" t="s">
        <v>127</v>
      </c>
      <c r="D10886" s="111" t="s">
        <v>127</v>
      </c>
      <c r="E10886" s="111" t="s">
        <v>126</v>
      </c>
      <c r="F10886" s="111" t="s">
        <v>185</v>
      </c>
      <c r="G10886" s="111" t="s">
        <v>167</v>
      </c>
      <c r="H10886" s="111" t="s">
        <v>185</v>
      </c>
      <c r="I10886" s="111" t="s">
        <v>167</v>
      </c>
      <c r="J10886" t="str">
        <f t="shared" si="340"/>
        <v>1576SkogMineraljordLauvskogImpediment</v>
      </c>
      <c r="K10886" s="111">
        <v>-1.0417316356348201</v>
      </c>
      <c r="L10886" s="111">
        <v>0.85306406685236758</v>
      </c>
      <c r="M10886" s="111">
        <v>6.3979989500968365E-2</v>
      </c>
      <c r="N10886" s="112">
        <f t="shared" si="341"/>
        <v>-0.12468757928148413</v>
      </c>
    </row>
    <row r="10887" spans="1:14" x14ac:dyDescent="0.25">
      <c r="A10887" s="111" t="s">
        <v>879</v>
      </c>
      <c r="B10887" s="111">
        <f>INDEX(kommuner!C:C,MATCH(_xlfn.NUMBERVALUE(A10887),kommuner!B:B,0))</f>
        <v>1576</v>
      </c>
      <c r="C10887" s="111" t="s">
        <v>127</v>
      </c>
      <c r="D10887" s="111" t="s">
        <v>127</v>
      </c>
      <c r="E10887" s="111" t="s">
        <v>126</v>
      </c>
      <c r="F10887" s="111" t="s">
        <v>185</v>
      </c>
      <c r="G10887" s="111" t="s">
        <v>190</v>
      </c>
      <c r="H10887" s="111" t="s">
        <v>185</v>
      </c>
      <c r="I10887" s="111" t="s">
        <v>190</v>
      </c>
      <c r="J10887" t="str">
        <f t="shared" si="340"/>
        <v>1576SkogMineraljordLauvskogLav</v>
      </c>
      <c r="K10887" s="111">
        <v>-8.9748170935426599E-2</v>
      </c>
      <c r="L10887" s="111">
        <v>0.85306406685236758</v>
      </c>
      <c r="M10887" s="111">
        <v>6.3979989500968365E-2</v>
      </c>
      <c r="N10887" s="112">
        <f t="shared" si="341"/>
        <v>0.82729588541790933</v>
      </c>
    </row>
    <row r="10888" spans="1:14" x14ac:dyDescent="0.25">
      <c r="A10888" s="111" t="s">
        <v>879</v>
      </c>
      <c r="B10888" s="111">
        <f>INDEX(kommuner!C:C,MATCH(_xlfn.NUMBERVALUE(A10888),kommuner!B:B,0))</f>
        <v>1576</v>
      </c>
      <c r="C10888" s="111" t="s">
        <v>127</v>
      </c>
      <c r="D10888" s="111" t="s">
        <v>127</v>
      </c>
      <c r="E10888" s="111" t="s">
        <v>126</v>
      </c>
      <c r="F10888" s="111" t="s">
        <v>185</v>
      </c>
      <c r="G10888" s="111" t="s">
        <v>173</v>
      </c>
      <c r="H10888" s="111" t="s">
        <v>185</v>
      </c>
      <c r="I10888" s="111" t="s">
        <v>173</v>
      </c>
      <c r="J10888" t="str">
        <f t="shared" si="340"/>
        <v>1576SkogMineraljordLauvskogMiddels</v>
      </c>
      <c r="K10888" s="111">
        <v>-2.4407766010203638</v>
      </c>
      <c r="L10888" s="111">
        <v>0.85306406685236758</v>
      </c>
      <c r="M10888" s="111">
        <v>6.3979989500968365E-2</v>
      </c>
      <c r="N10888" s="112">
        <f t="shared" si="341"/>
        <v>-1.523732544667028</v>
      </c>
    </row>
    <row r="10889" spans="1:14" x14ac:dyDescent="0.25">
      <c r="A10889" s="111" t="s">
        <v>879</v>
      </c>
      <c r="B10889" s="111">
        <f>INDEX(kommuner!C:C,MATCH(_xlfn.NUMBERVALUE(A10889),kommuner!B:B,0))</f>
        <v>1576</v>
      </c>
      <c r="C10889" s="111" t="s">
        <v>127</v>
      </c>
      <c r="D10889" s="111" t="s">
        <v>127</v>
      </c>
      <c r="E10889" s="111" t="s">
        <v>126</v>
      </c>
      <c r="F10889" s="111" t="s">
        <v>185</v>
      </c>
      <c r="G10889" s="111" t="s">
        <v>186</v>
      </c>
      <c r="H10889" s="111" t="s">
        <v>185</v>
      </c>
      <c r="I10889" s="111" t="s">
        <v>186</v>
      </c>
      <c r="J10889" t="str">
        <f t="shared" si="340"/>
        <v>1576SkogMineraljordLauvskogSærs høy</v>
      </c>
      <c r="K10889" s="111">
        <v>-3.6560473259425113</v>
      </c>
      <c r="L10889" s="111">
        <v>0.85306406685236758</v>
      </c>
      <c r="M10889" s="111">
        <v>6.3979989500968365E-2</v>
      </c>
      <c r="N10889" s="112">
        <f t="shared" si="341"/>
        <v>-2.7390032695891753</v>
      </c>
    </row>
    <row r="10890" spans="1:14" x14ac:dyDescent="0.25">
      <c r="A10890" s="111" t="s">
        <v>879</v>
      </c>
      <c r="B10890" s="111">
        <f>INDEX(kommuner!C:C,MATCH(_xlfn.NUMBERVALUE(A10890),kommuner!B:B,0))</f>
        <v>1576</v>
      </c>
      <c r="C10890" s="111" t="s">
        <v>127</v>
      </c>
      <c r="D10890" s="111" t="s">
        <v>127</v>
      </c>
      <c r="E10890" s="111" t="s">
        <v>123</v>
      </c>
      <c r="F10890" s="111" t="s">
        <v>172</v>
      </c>
      <c r="G10890" s="111" t="s">
        <v>180</v>
      </c>
      <c r="H10890" s="111" t="s">
        <v>172</v>
      </c>
      <c r="I10890" s="111" t="s">
        <v>180</v>
      </c>
      <c r="J10890" t="str">
        <f t="shared" si="340"/>
        <v>1576SkogOrganisk jordBarskogHøy</v>
      </c>
      <c r="K10890" s="111">
        <v>-2.5184559031994138</v>
      </c>
      <c r="L10890" s="111">
        <v>0.92784825435236762</v>
      </c>
      <c r="M10890" s="111">
        <v>0.46518126042825314</v>
      </c>
      <c r="N10890" s="112">
        <f t="shared" si="341"/>
        <v>-1.1254263884187932</v>
      </c>
    </row>
    <row r="10891" spans="1:14" x14ac:dyDescent="0.25">
      <c r="A10891" s="111" t="s">
        <v>879</v>
      </c>
      <c r="B10891" s="111">
        <f>INDEX(kommuner!C:C,MATCH(_xlfn.NUMBERVALUE(A10891),kommuner!B:B,0))</f>
        <v>1576</v>
      </c>
      <c r="C10891" s="111" t="s">
        <v>127</v>
      </c>
      <c r="D10891" s="111" t="s">
        <v>127</v>
      </c>
      <c r="E10891" s="111" t="s">
        <v>123</v>
      </c>
      <c r="F10891" s="111" t="s">
        <v>172</v>
      </c>
      <c r="G10891" s="111" t="s">
        <v>167</v>
      </c>
      <c r="H10891" s="111" t="s">
        <v>172</v>
      </c>
      <c r="I10891" s="111" t="s">
        <v>167</v>
      </c>
      <c r="J10891" t="str">
        <f t="shared" si="340"/>
        <v>1576SkogOrganisk jordBarskogImpediment</v>
      </c>
      <c r="K10891" s="111">
        <v>-0.17137422385314094</v>
      </c>
      <c r="L10891" s="111">
        <v>0.92784825435236762</v>
      </c>
      <c r="M10891" s="111">
        <v>0.46510463492953991</v>
      </c>
      <c r="N10891" s="112">
        <f t="shared" si="341"/>
        <v>1.2215786654287666</v>
      </c>
    </row>
    <row r="10892" spans="1:14" x14ac:dyDescent="0.25">
      <c r="A10892" s="111" t="s">
        <v>879</v>
      </c>
      <c r="B10892" s="111">
        <f>INDEX(kommuner!C:C,MATCH(_xlfn.NUMBERVALUE(A10892),kommuner!B:B,0))</f>
        <v>1576</v>
      </c>
      <c r="C10892" s="111" t="s">
        <v>127</v>
      </c>
      <c r="D10892" s="111" t="s">
        <v>127</v>
      </c>
      <c r="E10892" s="111" t="s">
        <v>123</v>
      </c>
      <c r="F10892" s="111" t="s">
        <v>172</v>
      </c>
      <c r="G10892" s="111" t="s">
        <v>190</v>
      </c>
      <c r="H10892" s="111" t="s">
        <v>172</v>
      </c>
      <c r="I10892" s="111" t="s">
        <v>190</v>
      </c>
      <c r="J10892" t="str">
        <f t="shared" si="340"/>
        <v>1576SkogOrganisk jordBarskogLav</v>
      </c>
      <c r="K10892" s="111">
        <v>-0.50666953101693391</v>
      </c>
      <c r="L10892" s="111">
        <v>0.92784825435236762</v>
      </c>
      <c r="M10892" s="111">
        <v>0.46510463492953991</v>
      </c>
      <c r="N10892" s="112">
        <f t="shared" si="341"/>
        <v>0.88628335826497362</v>
      </c>
    </row>
    <row r="10893" spans="1:14" x14ac:dyDescent="0.25">
      <c r="A10893" s="111" t="s">
        <v>879</v>
      </c>
      <c r="B10893" s="111">
        <f>INDEX(kommuner!C:C,MATCH(_xlfn.NUMBERVALUE(A10893),kommuner!B:B,0))</f>
        <v>1576</v>
      </c>
      <c r="C10893" s="111" t="s">
        <v>127</v>
      </c>
      <c r="D10893" s="111" t="s">
        <v>127</v>
      </c>
      <c r="E10893" s="111" t="s">
        <v>123</v>
      </c>
      <c r="F10893" s="111" t="s">
        <v>172</v>
      </c>
      <c r="G10893" s="111" t="s">
        <v>173</v>
      </c>
      <c r="H10893" s="111" t="s">
        <v>172</v>
      </c>
      <c r="I10893" s="111" t="s">
        <v>173</v>
      </c>
      <c r="J10893" t="str">
        <f t="shared" si="340"/>
        <v>1576SkogOrganisk jordBarskogMiddels</v>
      </c>
      <c r="K10893" s="111">
        <v>-1.5571490961494638</v>
      </c>
      <c r="L10893" s="111">
        <v>0.92784825435236762</v>
      </c>
      <c r="M10893" s="111">
        <v>0.46518126042825314</v>
      </c>
      <c r="N10893" s="112">
        <f t="shared" si="341"/>
        <v>-0.16411958136884308</v>
      </c>
    </row>
    <row r="10894" spans="1:14" x14ac:dyDescent="0.25">
      <c r="A10894" s="111" t="s">
        <v>879</v>
      </c>
      <c r="B10894" s="111">
        <f>INDEX(kommuner!C:C,MATCH(_xlfn.NUMBERVALUE(A10894),kommuner!B:B,0))</f>
        <v>1576</v>
      </c>
      <c r="C10894" s="111" t="s">
        <v>127</v>
      </c>
      <c r="D10894" s="111" t="s">
        <v>127</v>
      </c>
      <c r="E10894" s="111" t="s">
        <v>123</v>
      </c>
      <c r="F10894" s="111" t="s">
        <v>172</v>
      </c>
      <c r="G10894" s="111" t="s">
        <v>186</v>
      </c>
      <c r="H10894" s="111" t="s">
        <v>172</v>
      </c>
      <c r="I10894" s="111" t="s">
        <v>186</v>
      </c>
      <c r="J10894" t="str">
        <f t="shared" si="340"/>
        <v>1576SkogOrganisk jordBarskogSærs høy</v>
      </c>
      <c r="K10894" s="111">
        <v>2.5548655235722699</v>
      </c>
      <c r="L10894" s="111">
        <v>0.92784825435236762</v>
      </c>
      <c r="M10894" s="111">
        <v>0.46518126042825314</v>
      </c>
      <c r="N10894" s="112">
        <f t="shared" si="341"/>
        <v>3.9478950383528906</v>
      </c>
    </row>
    <row r="10895" spans="1:14" x14ac:dyDescent="0.25">
      <c r="A10895" s="111" t="s">
        <v>879</v>
      </c>
      <c r="B10895" s="111">
        <f>INDEX(kommuner!C:C,MATCH(_xlfn.NUMBERVALUE(A10895),kommuner!B:B,0))</f>
        <v>1576</v>
      </c>
      <c r="C10895" s="111" t="s">
        <v>127</v>
      </c>
      <c r="D10895" s="111" t="s">
        <v>127</v>
      </c>
      <c r="E10895" s="111" t="s">
        <v>123</v>
      </c>
      <c r="F10895" s="111" t="s">
        <v>179</v>
      </c>
      <c r="G10895" s="111" t="s">
        <v>180</v>
      </c>
      <c r="H10895" s="111" t="s">
        <v>179</v>
      </c>
      <c r="I10895" s="111" t="s">
        <v>180</v>
      </c>
      <c r="J10895" t="str">
        <f t="shared" si="340"/>
        <v>1576SkogOrganisk jordBlandingsskogHøy</v>
      </c>
      <c r="K10895" s="111">
        <v>-5.5554344456832343</v>
      </c>
      <c r="L10895" s="111">
        <v>0.92784825435236762</v>
      </c>
      <c r="M10895" s="111">
        <v>0.46510463492953991</v>
      </c>
      <c r="N10895" s="112">
        <f t="shared" si="341"/>
        <v>-4.1624815564013264</v>
      </c>
    </row>
    <row r="10896" spans="1:14" x14ac:dyDescent="0.25">
      <c r="A10896" s="111" t="s">
        <v>879</v>
      </c>
      <c r="B10896" s="111">
        <f>INDEX(kommuner!C:C,MATCH(_xlfn.NUMBERVALUE(A10896),kommuner!B:B,0))</f>
        <v>1576</v>
      </c>
      <c r="C10896" s="111" t="s">
        <v>127</v>
      </c>
      <c r="D10896" s="111" t="s">
        <v>127</v>
      </c>
      <c r="E10896" s="111" t="s">
        <v>123</v>
      </c>
      <c r="F10896" s="111" t="s">
        <v>179</v>
      </c>
      <c r="G10896" s="111" t="s">
        <v>167</v>
      </c>
      <c r="H10896" s="111" t="s">
        <v>179</v>
      </c>
      <c r="I10896" s="111" t="s">
        <v>167</v>
      </c>
      <c r="J10896" t="str">
        <f t="shared" si="340"/>
        <v>1576SkogOrganisk jordBlandingsskogImpediment</v>
      </c>
      <c r="K10896" s="111">
        <v>-0.28586344175800005</v>
      </c>
      <c r="L10896" s="111">
        <v>0.92784825435236762</v>
      </c>
      <c r="M10896" s="111">
        <v>0.46510463492953991</v>
      </c>
      <c r="N10896" s="112">
        <f t="shared" si="341"/>
        <v>1.1070894475239075</v>
      </c>
    </row>
    <row r="10897" spans="1:14" x14ac:dyDescent="0.25">
      <c r="A10897" s="111" t="s">
        <v>879</v>
      </c>
      <c r="B10897" s="111">
        <f>INDEX(kommuner!C:C,MATCH(_xlfn.NUMBERVALUE(A10897),kommuner!B:B,0))</f>
        <v>1576</v>
      </c>
      <c r="C10897" s="111" t="s">
        <v>127</v>
      </c>
      <c r="D10897" s="111" t="s">
        <v>127</v>
      </c>
      <c r="E10897" s="111" t="s">
        <v>123</v>
      </c>
      <c r="F10897" s="111" t="s">
        <v>179</v>
      </c>
      <c r="G10897" s="111" t="s">
        <v>190</v>
      </c>
      <c r="H10897" s="111" t="s">
        <v>179</v>
      </c>
      <c r="I10897" s="111" t="s">
        <v>190</v>
      </c>
      <c r="J10897" t="str">
        <f t="shared" si="340"/>
        <v>1576SkogOrganisk jordBlandingsskogLav</v>
      </c>
      <c r="K10897" s="111">
        <v>-1.2347339377887629</v>
      </c>
      <c r="L10897" s="111">
        <v>0.92784825435236762</v>
      </c>
      <c r="M10897" s="111">
        <v>0.46510463492953991</v>
      </c>
      <c r="N10897" s="112">
        <f t="shared" si="341"/>
        <v>0.15821895149314458</v>
      </c>
    </row>
    <row r="10898" spans="1:14" x14ac:dyDescent="0.25">
      <c r="A10898" s="111" t="s">
        <v>879</v>
      </c>
      <c r="B10898" s="111">
        <f>INDEX(kommuner!C:C,MATCH(_xlfn.NUMBERVALUE(A10898),kommuner!B:B,0))</f>
        <v>1576</v>
      </c>
      <c r="C10898" s="111" t="s">
        <v>127</v>
      </c>
      <c r="D10898" s="111" t="s">
        <v>127</v>
      </c>
      <c r="E10898" s="111" t="s">
        <v>123</v>
      </c>
      <c r="F10898" s="111" t="s">
        <v>179</v>
      </c>
      <c r="G10898" s="111" t="s">
        <v>173</v>
      </c>
      <c r="H10898" s="111" t="s">
        <v>179</v>
      </c>
      <c r="I10898" s="111" t="s">
        <v>173</v>
      </c>
      <c r="J10898" t="str">
        <f t="shared" si="340"/>
        <v>1576SkogOrganisk jordBlandingsskogMiddels</v>
      </c>
      <c r="K10898" s="111">
        <v>-2.4239591752717748</v>
      </c>
      <c r="L10898" s="111">
        <v>0.92784825435236762</v>
      </c>
      <c r="M10898" s="111">
        <v>0.46510463492953991</v>
      </c>
      <c r="N10898" s="112">
        <f t="shared" si="341"/>
        <v>-1.0310062859898674</v>
      </c>
    </row>
    <row r="10899" spans="1:14" x14ac:dyDescent="0.25">
      <c r="A10899" s="111" t="s">
        <v>879</v>
      </c>
      <c r="B10899" s="111">
        <f>INDEX(kommuner!C:C,MATCH(_xlfn.NUMBERVALUE(A10899),kommuner!B:B,0))</f>
        <v>1576</v>
      </c>
      <c r="C10899" s="111" t="s">
        <v>127</v>
      </c>
      <c r="D10899" s="111" t="s">
        <v>127</v>
      </c>
      <c r="E10899" s="111" t="s">
        <v>123</v>
      </c>
      <c r="F10899" s="111" t="s">
        <v>179</v>
      </c>
      <c r="G10899" s="111" t="s">
        <v>186</v>
      </c>
      <c r="H10899" s="111" t="s">
        <v>179</v>
      </c>
      <c r="I10899" s="111" t="s">
        <v>186</v>
      </c>
      <c r="J10899" t="str">
        <f t="shared" si="340"/>
        <v>1576SkogOrganisk jordBlandingsskogSærs høy</v>
      </c>
      <c r="K10899" s="111">
        <v>-1.5726115302258048</v>
      </c>
      <c r="L10899" s="111">
        <v>0.92784825435236762</v>
      </c>
      <c r="M10899" s="111">
        <v>0.46510463492953991</v>
      </c>
      <c r="N10899" s="112">
        <f t="shared" si="341"/>
        <v>-0.17965864094389727</v>
      </c>
    </row>
    <row r="10900" spans="1:14" x14ac:dyDescent="0.25">
      <c r="A10900" s="111" t="s">
        <v>879</v>
      </c>
      <c r="B10900" s="111">
        <f>INDEX(kommuner!C:C,MATCH(_xlfn.NUMBERVALUE(A10900),kommuner!B:B,0))</f>
        <v>1576</v>
      </c>
      <c r="C10900" s="111" t="s">
        <v>127</v>
      </c>
      <c r="D10900" s="111" t="s">
        <v>127</v>
      </c>
      <c r="E10900" s="111" t="s">
        <v>123</v>
      </c>
      <c r="F10900" s="111" t="s">
        <v>185</v>
      </c>
      <c r="G10900" s="111" t="s">
        <v>180</v>
      </c>
      <c r="H10900" s="111" t="s">
        <v>185</v>
      </c>
      <c r="I10900" s="111" t="s">
        <v>180</v>
      </c>
      <c r="J10900" t="str">
        <f t="shared" si="340"/>
        <v>1576SkogOrganisk jordLauvskogHøy</v>
      </c>
      <c r="K10900" s="111">
        <v>-1.9913688882377358</v>
      </c>
      <c r="L10900" s="111">
        <v>0.92784825435236762</v>
      </c>
      <c r="M10900" s="111">
        <v>0.46510463492953991</v>
      </c>
      <c r="N10900" s="112">
        <f t="shared" si="341"/>
        <v>-0.59841599895582831</v>
      </c>
    </row>
    <row r="10901" spans="1:14" x14ac:dyDescent="0.25">
      <c r="A10901" s="111" t="s">
        <v>879</v>
      </c>
      <c r="B10901" s="111">
        <f>INDEX(kommuner!C:C,MATCH(_xlfn.NUMBERVALUE(A10901),kommuner!B:B,0))</f>
        <v>1576</v>
      </c>
      <c r="C10901" s="111" t="s">
        <v>127</v>
      </c>
      <c r="D10901" s="111" t="s">
        <v>127</v>
      </c>
      <c r="E10901" s="111" t="s">
        <v>123</v>
      </c>
      <c r="F10901" s="111" t="s">
        <v>185</v>
      </c>
      <c r="G10901" s="111" t="s">
        <v>167</v>
      </c>
      <c r="H10901" s="111" t="s">
        <v>185</v>
      </c>
      <c r="I10901" s="111" t="s">
        <v>167</v>
      </c>
      <c r="J10901" t="str">
        <f t="shared" si="340"/>
        <v>1576SkogOrganisk jordLauvskogImpediment</v>
      </c>
      <c r="K10901" s="111">
        <v>0.35000626494250675</v>
      </c>
      <c r="L10901" s="111">
        <v>0.92784825435236762</v>
      </c>
      <c r="M10901" s="111">
        <v>0.46510463492953991</v>
      </c>
      <c r="N10901" s="112">
        <f t="shared" si="341"/>
        <v>1.7429591542244141</v>
      </c>
    </row>
    <row r="10902" spans="1:14" x14ac:dyDescent="0.25">
      <c r="A10902" s="111" t="s">
        <v>879</v>
      </c>
      <c r="B10902" s="111">
        <f>INDEX(kommuner!C:C,MATCH(_xlfn.NUMBERVALUE(A10902),kommuner!B:B,0))</f>
        <v>1576</v>
      </c>
      <c r="C10902" s="111" t="s">
        <v>127</v>
      </c>
      <c r="D10902" s="111" t="s">
        <v>127</v>
      </c>
      <c r="E10902" s="111" t="s">
        <v>123</v>
      </c>
      <c r="F10902" s="111" t="s">
        <v>185</v>
      </c>
      <c r="G10902" s="111" t="s">
        <v>190</v>
      </c>
      <c r="H10902" s="111" t="s">
        <v>185</v>
      </c>
      <c r="I10902" s="111" t="s">
        <v>190</v>
      </c>
      <c r="J10902" t="str">
        <f t="shared" si="340"/>
        <v>1576SkogOrganisk jordLauvskogLav</v>
      </c>
      <c r="K10902" s="111">
        <v>1.1144075558526714</v>
      </c>
      <c r="L10902" s="111">
        <v>0.92784825435236762</v>
      </c>
      <c r="M10902" s="111">
        <v>0.46510463492953991</v>
      </c>
      <c r="N10902" s="112">
        <f t="shared" si="341"/>
        <v>2.5073604451345788</v>
      </c>
    </row>
    <row r="10903" spans="1:14" x14ac:dyDescent="0.25">
      <c r="A10903" s="111" t="s">
        <v>879</v>
      </c>
      <c r="B10903" s="111">
        <f>INDEX(kommuner!C:C,MATCH(_xlfn.NUMBERVALUE(A10903),kommuner!B:B,0))</f>
        <v>1576</v>
      </c>
      <c r="C10903" s="111" t="s">
        <v>127</v>
      </c>
      <c r="D10903" s="111" t="s">
        <v>127</v>
      </c>
      <c r="E10903" s="111" t="s">
        <v>123</v>
      </c>
      <c r="F10903" s="111" t="s">
        <v>185</v>
      </c>
      <c r="G10903" s="111" t="s">
        <v>173</v>
      </c>
      <c r="H10903" s="111" t="s">
        <v>185</v>
      </c>
      <c r="I10903" s="111" t="s">
        <v>173</v>
      </c>
      <c r="J10903" t="str">
        <f t="shared" si="340"/>
        <v>1576SkogOrganisk jordLauvskogMiddels</v>
      </c>
      <c r="K10903" s="111">
        <v>-0.62664468270982987</v>
      </c>
      <c r="L10903" s="111">
        <v>0.92784825435236762</v>
      </c>
      <c r="M10903" s="111">
        <v>0.46510463492953991</v>
      </c>
      <c r="N10903" s="112">
        <f t="shared" si="341"/>
        <v>0.76630820657207765</v>
      </c>
    </row>
    <row r="10904" spans="1:14" x14ac:dyDescent="0.25">
      <c r="A10904" s="111" t="s">
        <v>879</v>
      </c>
      <c r="B10904" s="111">
        <f>INDEX(kommuner!C:C,MATCH(_xlfn.NUMBERVALUE(A10904),kommuner!B:B,0))</f>
        <v>1576</v>
      </c>
      <c r="C10904" s="111" t="s">
        <v>127</v>
      </c>
      <c r="D10904" s="111" t="s">
        <v>127</v>
      </c>
      <c r="E10904" s="111" t="s">
        <v>123</v>
      </c>
      <c r="F10904" s="111" t="s">
        <v>185</v>
      </c>
      <c r="G10904" s="111" t="s">
        <v>186</v>
      </c>
      <c r="H10904" s="111" t="s">
        <v>185</v>
      </c>
      <c r="I10904" s="111" t="s">
        <v>186</v>
      </c>
      <c r="J10904" t="str">
        <f t="shared" si="340"/>
        <v>1576SkogOrganisk jordLauvskogSærs høy</v>
      </c>
      <c r="K10904" s="111">
        <v>-1.8997279926091779</v>
      </c>
      <c r="L10904" s="111">
        <v>0.92784825435236762</v>
      </c>
      <c r="M10904" s="111">
        <v>0.46510463492953991</v>
      </c>
      <c r="N10904" s="112">
        <f t="shared" si="341"/>
        <v>-0.50677510332727038</v>
      </c>
    </row>
    <row r="10905" spans="1:14" x14ac:dyDescent="0.25">
      <c r="A10905" s="111" t="s">
        <v>879</v>
      </c>
      <c r="B10905" s="111">
        <f>INDEX(kommuner!C:C,MATCH(_xlfn.NUMBERVALUE(A10905),kommuner!B:B,0))</f>
        <v>1576</v>
      </c>
      <c r="C10905" s="111" t="s">
        <v>83</v>
      </c>
      <c r="D10905" s="111" t="s">
        <v>83</v>
      </c>
      <c r="E10905" s="111" t="s">
        <v>126</v>
      </c>
      <c r="F10905" s="111" t="s">
        <v>139</v>
      </c>
      <c r="G10905" s="111" t="s">
        <v>139</v>
      </c>
      <c r="H10905" s="111" t="s">
        <v>139</v>
      </c>
      <c r="I10905" s="111" t="s">
        <v>139</v>
      </c>
      <c r="J10905" t="str">
        <f t="shared" si="340"/>
        <v>1576Utbygd arealMineraljord</v>
      </c>
      <c r="K10905" s="111">
        <v>-0.30524336409547759</v>
      </c>
      <c r="L10905" s="111">
        <v>0</v>
      </c>
      <c r="M10905" s="111">
        <v>1.303047089454229E-2</v>
      </c>
      <c r="N10905" s="112">
        <f t="shared" si="341"/>
        <v>-0.2922128932009353</v>
      </c>
    </row>
    <row r="10906" spans="1:14" x14ac:dyDescent="0.25">
      <c r="A10906" s="111" t="s">
        <v>879</v>
      </c>
      <c r="B10906" s="111">
        <f>INDEX(kommuner!C:C,MATCH(_xlfn.NUMBERVALUE(A10906),kommuner!B:B,0))</f>
        <v>1576</v>
      </c>
      <c r="C10906" s="111" t="s">
        <v>83</v>
      </c>
      <c r="D10906" s="111" t="s">
        <v>83</v>
      </c>
      <c r="E10906" s="111" t="s">
        <v>123</v>
      </c>
      <c r="F10906" s="111" t="s">
        <v>139</v>
      </c>
      <c r="G10906" s="111" t="s">
        <v>139</v>
      </c>
      <c r="H10906" s="111" t="s">
        <v>139</v>
      </c>
      <c r="I10906" s="111" t="s">
        <v>139</v>
      </c>
      <c r="J10906" t="str">
        <f t="shared" si="340"/>
        <v>1576Utbygd arealOrganisk jord</v>
      </c>
      <c r="K10906" s="111">
        <v>29.011421395201612</v>
      </c>
      <c r="L10906" s="111">
        <v>0</v>
      </c>
      <c r="M10906" s="111">
        <v>1.303047089454229E-2</v>
      </c>
      <c r="N10906" s="112">
        <f t="shared" si="341"/>
        <v>29.024451866096154</v>
      </c>
    </row>
    <row r="10907" spans="1:14" x14ac:dyDescent="0.25">
      <c r="A10907" s="111" t="s">
        <v>879</v>
      </c>
      <c r="B10907" s="111">
        <f>INDEX(kommuner!C:C,MATCH(_xlfn.NUMBERVALUE(A10907),kommuner!B:B,0))</f>
        <v>1576</v>
      </c>
      <c r="C10907" s="111" t="s">
        <v>181</v>
      </c>
      <c r="D10907" s="111" t="s">
        <v>181</v>
      </c>
      <c r="E10907" s="111" t="s">
        <v>123</v>
      </c>
      <c r="F10907" s="111" t="s">
        <v>139</v>
      </c>
      <c r="G10907" s="111" t="s">
        <v>139</v>
      </c>
      <c r="H10907" s="111" t="s">
        <v>139</v>
      </c>
      <c r="I10907" s="111" t="s">
        <v>139</v>
      </c>
      <c r="J10907" t="str">
        <f t="shared" si="340"/>
        <v>1576Vann og myrOrganisk jord</v>
      </c>
      <c r="K10907" s="111">
        <v>-0.29766799726667431</v>
      </c>
      <c r="L10907" s="111">
        <v>0</v>
      </c>
      <c r="M10907" s="111">
        <v>0</v>
      </c>
      <c r="N10907" s="112">
        <f t="shared" si="341"/>
        <v>-0.29766799726667431</v>
      </c>
    </row>
    <row r="10908" spans="1:14" x14ac:dyDescent="0.25">
      <c r="A10908" s="111" t="s">
        <v>880</v>
      </c>
      <c r="B10908" s="111">
        <f>INDEX(kommuner!C:C,MATCH(_xlfn.NUMBERVALUE(A10908),kommuner!B:B,0))</f>
        <v>1804</v>
      </c>
      <c r="C10908" s="111" t="s">
        <v>82</v>
      </c>
      <c r="D10908" s="111" t="s">
        <v>82</v>
      </c>
      <c r="E10908" s="111" t="s">
        <v>126</v>
      </c>
      <c r="F10908" s="111" t="s">
        <v>139</v>
      </c>
      <c r="G10908" s="111" t="s">
        <v>139</v>
      </c>
      <c r="H10908" s="111" t="s">
        <v>139</v>
      </c>
      <c r="I10908" s="111" t="s">
        <v>139</v>
      </c>
      <c r="J10908" t="str">
        <f t="shared" si="340"/>
        <v>1804Annen utmarkMineraljord</v>
      </c>
      <c r="K10908" s="111">
        <v>-4.6129089206686659E-2</v>
      </c>
      <c r="L10908" s="111">
        <v>0</v>
      </c>
      <c r="M10908" s="111">
        <v>0</v>
      </c>
      <c r="N10908" s="112">
        <f t="shared" si="341"/>
        <v>-4.6129089206686659E-2</v>
      </c>
    </row>
    <row r="10909" spans="1:14" x14ac:dyDescent="0.25">
      <c r="A10909" s="111" t="s">
        <v>880</v>
      </c>
      <c r="B10909" s="111">
        <f>INDEX(kommuner!C:C,MATCH(_xlfn.NUMBERVALUE(A10909),kommuner!B:B,0))</f>
        <v>1804</v>
      </c>
      <c r="C10909" s="111" t="s">
        <v>121</v>
      </c>
      <c r="D10909" s="111" t="s">
        <v>121</v>
      </c>
      <c r="E10909" s="111" t="s">
        <v>126</v>
      </c>
      <c r="F10909" s="111" t="s">
        <v>139</v>
      </c>
      <c r="G10909" s="111" t="s">
        <v>139</v>
      </c>
      <c r="H10909" s="111" t="s">
        <v>139</v>
      </c>
      <c r="I10909" s="111" t="s">
        <v>139</v>
      </c>
      <c r="J10909" t="str">
        <f t="shared" si="340"/>
        <v>1804BeiteMineraljord</v>
      </c>
      <c r="K10909" s="111">
        <v>-0.96338340838695502</v>
      </c>
      <c r="L10909" s="111">
        <v>0</v>
      </c>
      <c r="M10909" s="111">
        <v>1.2448711246839999E-7</v>
      </c>
      <c r="N10909" s="112">
        <f t="shared" si="341"/>
        <v>-0.96338328389984251</v>
      </c>
    </row>
    <row r="10910" spans="1:14" x14ac:dyDescent="0.25">
      <c r="A10910" s="111" t="s">
        <v>880</v>
      </c>
      <c r="B10910" s="111">
        <f>INDEX(kommuner!C:C,MATCH(_xlfn.NUMBERVALUE(A10910),kommuner!B:B,0))</f>
        <v>1804</v>
      </c>
      <c r="C10910" s="111" t="s">
        <v>121</v>
      </c>
      <c r="D10910" s="111" t="s">
        <v>121</v>
      </c>
      <c r="E10910" s="111" t="s">
        <v>123</v>
      </c>
      <c r="F10910" s="111" t="s">
        <v>139</v>
      </c>
      <c r="G10910" s="111" t="s">
        <v>139</v>
      </c>
      <c r="H10910" s="111" t="s">
        <v>139</v>
      </c>
      <c r="I10910" s="111" t="s">
        <v>139</v>
      </c>
      <c r="J10910" t="str">
        <f t="shared" si="340"/>
        <v>1804BeiteOrganisk jord</v>
      </c>
      <c r="K10910" s="111">
        <v>12.077525935985037</v>
      </c>
      <c r="L10910" s="111">
        <v>1.6412500000000001</v>
      </c>
      <c r="M10910" s="111">
        <v>0</v>
      </c>
      <c r="N10910" s="112">
        <f t="shared" si="341"/>
        <v>13.718775935985036</v>
      </c>
    </row>
    <row r="10911" spans="1:14" x14ac:dyDescent="0.25">
      <c r="A10911" s="111" t="s">
        <v>880</v>
      </c>
      <c r="B10911" s="111">
        <f>INDEX(kommuner!C:C,MATCH(_xlfn.NUMBERVALUE(A10911),kommuner!B:B,0))</f>
        <v>1804</v>
      </c>
      <c r="C10911" s="111" t="s">
        <v>84</v>
      </c>
      <c r="D10911" s="111" t="s">
        <v>84</v>
      </c>
      <c r="E10911" s="111" t="s">
        <v>126</v>
      </c>
      <c r="F10911" s="111" t="s">
        <v>139</v>
      </c>
      <c r="G10911" s="111" t="s">
        <v>139</v>
      </c>
      <c r="H10911" s="111" t="s">
        <v>139</v>
      </c>
      <c r="I10911" s="111" t="s">
        <v>139</v>
      </c>
      <c r="J10911" t="str">
        <f t="shared" si="340"/>
        <v>1804Dyrket markMineraljord</v>
      </c>
      <c r="K10911" s="111">
        <v>-0.35631141178143111</v>
      </c>
      <c r="L10911" s="111">
        <v>0</v>
      </c>
      <c r="M10911" s="111">
        <v>0</v>
      </c>
      <c r="N10911" s="112">
        <f t="shared" si="341"/>
        <v>-0.35631141178143111</v>
      </c>
    </row>
    <row r="10912" spans="1:14" x14ac:dyDescent="0.25">
      <c r="A10912" s="111" t="s">
        <v>880</v>
      </c>
      <c r="B10912" s="111">
        <f>INDEX(kommuner!C:C,MATCH(_xlfn.NUMBERVALUE(A10912),kommuner!B:B,0))</f>
        <v>1804</v>
      </c>
      <c r="C10912" s="111" t="s">
        <v>84</v>
      </c>
      <c r="D10912" s="111" t="s">
        <v>84</v>
      </c>
      <c r="E10912" s="111" t="s">
        <v>123</v>
      </c>
      <c r="F10912" s="111" t="s">
        <v>139</v>
      </c>
      <c r="G10912" s="111" t="s">
        <v>139</v>
      </c>
      <c r="H10912" s="111" t="s">
        <v>139</v>
      </c>
      <c r="I10912" s="111" t="s">
        <v>139</v>
      </c>
      <c r="J10912" t="str">
        <f t="shared" si="340"/>
        <v>1804Dyrket markOrganisk jord</v>
      </c>
      <c r="K10912" s="111">
        <v>28.726149366675592</v>
      </c>
      <c r="L10912" s="111">
        <v>1.45625</v>
      </c>
      <c r="M10912" s="111">
        <v>0</v>
      </c>
      <c r="N10912" s="112">
        <f t="shared" si="341"/>
        <v>30.182399366675593</v>
      </c>
    </row>
    <row r="10913" spans="1:14" x14ac:dyDescent="0.25">
      <c r="A10913" s="111" t="s">
        <v>880</v>
      </c>
      <c r="B10913" s="111">
        <f>INDEX(kommuner!C:C,MATCH(_xlfn.NUMBERVALUE(A10913),kommuner!B:B,0))</f>
        <v>1804</v>
      </c>
      <c r="C10913" s="111" t="s">
        <v>127</v>
      </c>
      <c r="D10913" s="111" t="s">
        <v>127</v>
      </c>
      <c r="E10913" s="111" t="s">
        <v>126</v>
      </c>
      <c r="F10913" s="111" t="s">
        <v>172</v>
      </c>
      <c r="G10913" s="111" t="s">
        <v>180</v>
      </c>
      <c r="H10913" s="111" t="s">
        <v>172</v>
      </c>
      <c r="I10913" s="111" t="s">
        <v>180</v>
      </c>
      <c r="J10913" t="str">
        <f t="shared" si="340"/>
        <v>1804SkogMineraljordBarskogHøy</v>
      </c>
      <c r="K10913" s="111">
        <v>-4.1008350957832223</v>
      </c>
      <c r="L10913" s="111">
        <v>0.85306406685236758</v>
      </c>
      <c r="M10913" s="111">
        <v>6.4056614999681585E-2</v>
      </c>
      <c r="N10913" s="112">
        <f t="shared" si="341"/>
        <v>-3.183714413931173</v>
      </c>
    </row>
    <row r="10914" spans="1:14" x14ac:dyDescent="0.25">
      <c r="A10914" s="111" t="s">
        <v>880</v>
      </c>
      <c r="B10914" s="111">
        <f>INDEX(kommuner!C:C,MATCH(_xlfn.NUMBERVALUE(A10914),kommuner!B:B,0))</f>
        <v>1804</v>
      </c>
      <c r="C10914" s="111" t="s">
        <v>127</v>
      </c>
      <c r="D10914" s="111" t="s">
        <v>127</v>
      </c>
      <c r="E10914" s="111" t="s">
        <v>126</v>
      </c>
      <c r="F10914" s="111" t="s">
        <v>172</v>
      </c>
      <c r="G10914" s="111" t="s">
        <v>167</v>
      </c>
      <c r="H10914" s="111" t="s">
        <v>172</v>
      </c>
      <c r="I10914" s="111" t="s">
        <v>167</v>
      </c>
      <c r="J10914" t="str">
        <f t="shared" si="340"/>
        <v>1804SkogMineraljordBarskogImpediment</v>
      </c>
      <c r="K10914" s="111">
        <v>-0.74600152614144843</v>
      </c>
      <c r="L10914" s="111">
        <v>0.85306406685236758</v>
      </c>
      <c r="M10914" s="111">
        <v>6.3979989500968365E-2</v>
      </c>
      <c r="N10914" s="112">
        <f t="shared" si="341"/>
        <v>0.17104253021188751</v>
      </c>
    </row>
    <row r="10915" spans="1:14" x14ac:dyDescent="0.25">
      <c r="A10915" s="111" t="s">
        <v>880</v>
      </c>
      <c r="B10915" s="111">
        <f>INDEX(kommuner!C:C,MATCH(_xlfn.NUMBERVALUE(A10915),kommuner!B:B,0))</f>
        <v>1804</v>
      </c>
      <c r="C10915" s="111" t="s">
        <v>127</v>
      </c>
      <c r="D10915" s="111" t="s">
        <v>127</v>
      </c>
      <c r="E10915" s="111" t="s">
        <v>126</v>
      </c>
      <c r="F10915" s="111" t="s">
        <v>172</v>
      </c>
      <c r="G10915" s="111" t="s">
        <v>190</v>
      </c>
      <c r="H10915" s="111" t="s">
        <v>172</v>
      </c>
      <c r="I10915" s="111" t="s">
        <v>190</v>
      </c>
      <c r="J10915" t="str">
        <f t="shared" si="340"/>
        <v>1804SkogMineraljordBarskogLav</v>
      </c>
      <c r="K10915" s="111">
        <v>-1.8215681825293268</v>
      </c>
      <c r="L10915" s="111">
        <v>0.85306406685236758</v>
      </c>
      <c r="M10915" s="111">
        <v>6.3979989500968365E-2</v>
      </c>
      <c r="N10915" s="112">
        <f t="shared" si="341"/>
        <v>-0.90452412617599087</v>
      </c>
    </row>
    <row r="10916" spans="1:14" x14ac:dyDescent="0.25">
      <c r="A10916" s="111" t="s">
        <v>880</v>
      </c>
      <c r="B10916" s="111">
        <f>INDEX(kommuner!C:C,MATCH(_xlfn.NUMBERVALUE(A10916),kommuner!B:B,0))</f>
        <v>1804</v>
      </c>
      <c r="C10916" s="111" t="s">
        <v>127</v>
      </c>
      <c r="D10916" s="111" t="s">
        <v>127</v>
      </c>
      <c r="E10916" s="111" t="s">
        <v>126</v>
      </c>
      <c r="F10916" s="111" t="s">
        <v>172</v>
      </c>
      <c r="G10916" s="111" t="s">
        <v>173</v>
      </c>
      <c r="H10916" s="111" t="s">
        <v>172</v>
      </c>
      <c r="I10916" s="111" t="s">
        <v>173</v>
      </c>
      <c r="J10916" t="str">
        <f t="shared" si="340"/>
        <v>1804SkogMineraljordBarskogMiddels</v>
      </c>
      <c r="K10916" s="111">
        <v>-2.9452289214132028</v>
      </c>
      <c r="L10916" s="111">
        <v>0.85306406685236758</v>
      </c>
      <c r="M10916" s="111">
        <v>6.4056614999681585E-2</v>
      </c>
      <c r="N10916" s="112">
        <f t="shared" si="341"/>
        <v>-2.0281082395611536</v>
      </c>
    </row>
    <row r="10917" spans="1:14" x14ac:dyDescent="0.25">
      <c r="A10917" s="111" t="s">
        <v>880</v>
      </c>
      <c r="B10917" s="111">
        <f>INDEX(kommuner!C:C,MATCH(_xlfn.NUMBERVALUE(A10917),kommuner!B:B,0))</f>
        <v>1804</v>
      </c>
      <c r="C10917" s="111" t="s">
        <v>127</v>
      </c>
      <c r="D10917" s="111" t="s">
        <v>127</v>
      </c>
      <c r="E10917" s="111" t="s">
        <v>126</v>
      </c>
      <c r="F10917" s="111" t="s">
        <v>172</v>
      </c>
      <c r="G10917" s="111" t="s">
        <v>186</v>
      </c>
      <c r="H10917" s="111" t="s">
        <v>172</v>
      </c>
      <c r="I10917" s="111" t="s">
        <v>186</v>
      </c>
      <c r="J10917" t="str">
        <f t="shared" si="340"/>
        <v>1804SkogMineraljordBarskogSærs høy</v>
      </c>
      <c r="K10917" s="111">
        <v>0.12072674540874306</v>
      </c>
      <c r="L10917" s="111">
        <v>0.85306406685236758</v>
      </c>
      <c r="M10917" s="111">
        <v>6.4056614999681585E-2</v>
      </c>
      <c r="N10917" s="112">
        <f t="shared" si="341"/>
        <v>1.0378474272607923</v>
      </c>
    </row>
    <row r="10918" spans="1:14" x14ac:dyDescent="0.25">
      <c r="A10918" s="111" t="s">
        <v>880</v>
      </c>
      <c r="B10918" s="111">
        <f>INDEX(kommuner!C:C,MATCH(_xlfn.NUMBERVALUE(A10918),kommuner!B:B,0))</f>
        <v>1804</v>
      </c>
      <c r="C10918" s="111" t="s">
        <v>127</v>
      </c>
      <c r="D10918" s="111" t="s">
        <v>127</v>
      </c>
      <c r="E10918" s="111" t="s">
        <v>126</v>
      </c>
      <c r="F10918" s="111" t="s">
        <v>179</v>
      </c>
      <c r="G10918" s="111" t="s">
        <v>180</v>
      </c>
      <c r="H10918" s="111" t="s">
        <v>179</v>
      </c>
      <c r="I10918" s="111" t="s">
        <v>180</v>
      </c>
      <c r="J10918" t="str">
        <f t="shared" si="340"/>
        <v>1804SkogMineraljordBlandingsskogHøy</v>
      </c>
      <c r="K10918" s="111">
        <v>-7.1939050909469406</v>
      </c>
      <c r="L10918" s="111">
        <v>0.85306406685236758</v>
      </c>
      <c r="M10918" s="111">
        <v>6.3979989500968365E-2</v>
      </c>
      <c r="N10918" s="112">
        <f t="shared" si="341"/>
        <v>-6.2768610345936047</v>
      </c>
    </row>
    <row r="10919" spans="1:14" x14ac:dyDescent="0.25">
      <c r="A10919" s="111" t="s">
        <v>880</v>
      </c>
      <c r="B10919" s="111">
        <f>INDEX(kommuner!C:C,MATCH(_xlfn.NUMBERVALUE(A10919),kommuner!B:B,0))</f>
        <v>1804</v>
      </c>
      <c r="C10919" s="111" t="s">
        <v>127</v>
      </c>
      <c r="D10919" s="111" t="s">
        <v>127</v>
      </c>
      <c r="E10919" s="111" t="s">
        <v>126</v>
      </c>
      <c r="F10919" s="111" t="s">
        <v>179</v>
      </c>
      <c r="G10919" s="111" t="s">
        <v>167</v>
      </c>
      <c r="H10919" s="111" t="s">
        <v>179</v>
      </c>
      <c r="I10919" s="111" t="s">
        <v>167</v>
      </c>
      <c r="J10919" t="str">
        <f t="shared" si="340"/>
        <v>1804SkogMineraljordBlandingsskogImpediment</v>
      </c>
      <c r="K10919" s="111">
        <v>-1.6598037998579707</v>
      </c>
      <c r="L10919" s="111">
        <v>0.85306406685236758</v>
      </c>
      <c r="M10919" s="111">
        <v>6.3979989500968365E-2</v>
      </c>
      <c r="N10919" s="112">
        <f t="shared" si="341"/>
        <v>-0.7427597435046347</v>
      </c>
    </row>
    <row r="10920" spans="1:14" x14ac:dyDescent="0.25">
      <c r="A10920" s="111" t="s">
        <v>880</v>
      </c>
      <c r="B10920" s="111">
        <f>INDEX(kommuner!C:C,MATCH(_xlfn.NUMBERVALUE(A10920),kommuner!B:B,0))</f>
        <v>1804</v>
      </c>
      <c r="C10920" s="111" t="s">
        <v>127</v>
      </c>
      <c r="D10920" s="111" t="s">
        <v>127</v>
      </c>
      <c r="E10920" s="111" t="s">
        <v>126</v>
      </c>
      <c r="F10920" s="111" t="s">
        <v>179</v>
      </c>
      <c r="G10920" s="111" t="s">
        <v>190</v>
      </c>
      <c r="H10920" s="111" t="s">
        <v>179</v>
      </c>
      <c r="I10920" s="111" t="s">
        <v>190</v>
      </c>
      <c r="J10920" t="str">
        <f t="shared" si="340"/>
        <v>1804SkogMineraljordBlandingsskogLav</v>
      </c>
      <c r="K10920" s="111">
        <v>-2.5588434197694254</v>
      </c>
      <c r="L10920" s="111">
        <v>0.85306406685236758</v>
      </c>
      <c r="M10920" s="111">
        <v>6.3979989500968365E-2</v>
      </c>
      <c r="N10920" s="112">
        <f t="shared" si="341"/>
        <v>-1.6417993634160897</v>
      </c>
    </row>
    <row r="10921" spans="1:14" x14ac:dyDescent="0.25">
      <c r="A10921" s="111" t="s">
        <v>880</v>
      </c>
      <c r="B10921" s="111">
        <f>INDEX(kommuner!C:C,MATCH(_xlfn.NUMBERVALUE(A10921),kommuner!B:B,0))</f>
        <v>1804</v>
      </c>
      <c r="C10921" s="111" t="s">
        <v>127</v>
      </c>
      <c r="D10921" s="111" t="s">
        <v>127</v>
      </c>
      <c r="E10921" s="111" t="s">
        <v>126</v>
      </c>
      <c r="F10921" s="111" t="s">
        <v>179</v>
      </c>
      <c r="G10921" s="111" t="s">
        <v>173</v>
      </c>
      <c r="H10921" s="111" t="s">
        <v>179</v>
      </c>
      <c r="I10921" s="111" t="s">
        <v>173</v>
      </c>
      <c r="J10921" t="str">
        <f t="shared" si="340"/>
        <v>1804SkogMineraljordBlandingsskogMiddels</v>
      </c>
      <c r="K10921" s="111">
        <v>-3.8687729546762566</v>
      </c>
      <c r="L10921" s="111">
        <v>0.85306406685236758</v>
      </c>
      <c r="M10921" s="111">
        <v>6.3979989500968365E-2</v>
      </c>
      <c r="N10921" s="112">
        <f t="shared" si="341"/>
        <v>-2.9517288983229206</v>
      </c>
    </row>
    <row r="10922" spans="1:14" x14ac:dyDescent="0.25">
      <c r="A10922" s="111" t="s">
        <v>880</v>
      </c>
      <c r="B10922" s="111">
        <f>INDEX(kommuner!C:C,MATCH(_xlfn.NUMBERVALUE(A10922),kommuner!B:B,0))</f>
        <v>1804</v>
      </c>
      <c r="C10922" s="111" t="s">
        <v>127</v>
      </c>
      <c r="D10922" s="111" t="s">
        <v>127</v>
      </c>
      <c r="E10922" s="111" t="s">
        <v>126</v>
      </c>
      <c r="F10922" s="111" t="s">
        <v>179</v>
      </c>
      <c r="G10922" s="111" t="s">
        <v>186</v>
      </c>
      <c r="H10922" s="111" t="s">
        <v>179</v>
      </c>
      <c r="I10922" s="111" t="s">
        <v>186</v>
      </c>
      <c r="J10922" t="str">
        <f t="shared" si="340"/>
        <v>1804SkogMineraljordBlandingsskogSærs høy</v>
      </c>
      <c r="K10922" s="111">
        <v>-2.9395925245326562</v>
      </c>
      <c r="L10922" s="111">
        <v>0.85306406685236758</v>
      </c>
      <c r="M10922" s="111">
        <v>6.3979989500968365E-2</v>
      </c>
      <c r="N10922" s="112">
        <f t="shared" si="341"/>
        <v>-2.0225484681793202</v>
      </c>
    </row>
    <row r="10923" spans="1:14" x14ac:dyDescent="0.25">
      <c r="A10923" s="111" t="s">
        <v>880</v>
      </c>
      <c r="B10923" s="111">
        <f>INDEX(kommuner!C:C,MATCH(_xlfn.NUMBERVALUE(A10923),kommuner!B:B,0))</f>
        <v>1804</v>
      </c>
      <c r="C10923" s="111" t="s">
        <v>127</v>
      </c>
      <c r="D10923" s="111" t="s">
        <v>127</v>
      </c>
      <c r="E10923" s="111" t="s">
        <v>126</v>
      </c>
      <c r="F10923" s="111" t="s">
        <v>185</v>
      </c>
      <c r="G10923" s="111" t="s">
        <v>180</v>
      </c>
      <c r="H10923" s="111" t="s">
        <v>185</v>
      </c>
      <c r="I10923" s="111" t="s">
        <v>180</v>
      </c>
      <c r="J10923" t="str">
        <f t="shared" si="340"/>
        <v>1804SkogMineraljordLauvskogHøy</v>
      </c>
      <c r="K10923" s="111">
        <v>-2.2672556336745231</v>
      </c>
      <c r="L10923" s="111">
        <v>0.85306406685236758</v>
      </c>
      <c r="M10923" s="111">
        <v>6.3979989500968365E-2</v>
      </c>
      <c r="N10923" s="112">
        <f t="shared" si="341"/>
        <v>-1.3502115773211874</v>
      </c>
    </row>
    <row r="10924" spans="1:14" x14ac:dyDescent="0.25">
      <c r="A10924" s="111" t="s">
        <v>880</v>
      </c>
      <c r="B10924" s="111">
        <f>INDEX(kommuner!C:C,MATCH(_xlfn.NUMBERVALUE(A10924),kommuner!B:B,0))</f>
        <v>1804</v>
      </c>
      <c r="C10924" s="111" t="s">
        <v>127</v>
      </c>
      <c r="D10924" s="111" t="s">
        <v>127</v>
      </c>
      <c r="E10924" s="111" t="s">
        <v>126</v>
      </c>
      <c r="F10924" s="111" t="s">
        <v>185</v>
      </c>
      <c r="G10924" s="111" t="s">
        <v>167</v>
      </c>
      <c r="H10924" s="111" t="s">
        <v>185</v>
      </c>
      <c r="I10924" s="111" t="s">
        <v>167</v>
      </c>
      <c r="J10924" t="str">
        <f t="shared" si="340"/>
        <v>1804SkogMineraljordLauvskogImpediment</v>
      </c>
      <c r="K10924" s="111">
        <v>-0.10482014945424457</v>
      </c>
      <c r="L10924" s="111">
        <v>0.85306406685236758</v>
      </c>
      <c r="M10924" s="111">
        <v>6.3979989500968365E-2</v>
      </c>
      <c r="N10924" s="112">
        <f t="shared" si="341"/>
        <v>0.81222390689909141</v>
      </c>
    </row>
    <row r="10925" spans="1:14" x14ac:dyDescent="0.25">
      <c r="A10925" s="111" t="s">
        <v>880</v>
      </c>
      <c r="B10925" s="111">
        <f>INDEX(kommuner!C:C,MATCH(_xlfn.NUMBERVALUE(A10925),kommuner!B:B,0))</f>
        <v>1804</v>
      </c>
      <c r="C10925" s="111" t="s">
        <v>127</v>
      </c>
      <c r="D10925" s="111" t="s">
        <v>127</v>
      </c>
      <c r="E10925" s="111" t="s">
        <v>126</v>
      </c>
      <c r="F10925" s="111" t="s">
        <v>185</v>
      </c>
      <c r="G10925" s="111" t="s">
        <v>190</v>
      </c>
      <c r="H10925" s="111" t="s">
        <v>185</v>
      </c>
      <c r="I10925" s="111" t="s">
        <v>190</v>
      </c>
      <c r="J10925" t="str">
        <f t="shared" si="340"/>
        <v>1804SkogMineraljordLauvskogLav</v>
      </c>
      <c r="K10925" s="111">
        <v>-8.9748170935426599E-2</v>
      </c>
      <c r="L10925" s="111">
        <v>0.85306406685236758</v>
      </c>
      <c r="M10925" s="111">
        <v>6.3979989500968365E-2</v>
      </c>
      <c r="N10925" s="112">
        <f t="shared" si="341"/>
        <v>0.82729588541790933</v>
      </c>
    </row>
    <row r="10926" spans="1:14" x14ac:dyDescent="0.25">
      <c r="A10926" s="111" t="s">
        <v>880</v>
      </c>
      <c r="B10926" s="111">
        <f>INDEX(kommuner!C:C,MATCH(_xlfn.NUMBERVALUE(A10926),kommuner!B:B,0))</f>
        <v>1804</v>
      </c>
      <c r="C10926" s="111" t="s">
        <v>127</v>
      </c>
      <c r="D10926" s="111" t="s">
        <v>127</v>
      </c>
      <c r="E10926" s="111" t="s">
        <v>126</v>
      </c>
      <c r="F10926" s="111" t="s">
        <v>185</v>
      </c>
      <c r="G10926" s="111" t="s">
        <v>173</v>
      </c>
      <c r="H10926" s="111" t="s">
        <v>185</v>
      </c>
      <c r="I10926" s="111" t="s">
        <v>173</v>
      </c>
      <c r="J10926" t="str">
        <f t="shared" si="340"/>
        <v>1804SkogMineraljordLauvskogMiddels</v>
      </c>
      <c r="K10926" s="111">
        <v>-1.6187078219159163</v>
      </c>
      <c r="L10926" s="111">
        <v>0.85306406685236758</v>
      </c>
      <c r="M10926" s="111">
        <v>6.3979989500968365E-2</v>
      </c>
      <c r="N10926" s="112">
        <f t="shared" si="341"/>
        <v>-0.70166376556258037</v>
      </c>
    </row>
    <row r="10927" spans="1:14" x14ac:dyDescent="0.25">
      <c r="A10927" s="111" t="s">
        <v>880</v>
      </c>
      <c r="B10927" s="111">
        <f>INDEX(kommuner!C:C,MATCH(_xlfn.NUMBERVALUE(A10927),kommuner!B:B,0))</f>
        <v>1804</v>
      </c>
      <c r="C10927" s="111" t="s">
        <v>127</v>
      </c>
      <c r="D10927" s="111" t="s">
        <v>127</v>
      </c>
      <c r="E10927" s="111" t="s">
        <v>126</v>
      </c>
      <c r="F10927" s="111" t="s">
        <v>185</v>
      </c>
      <c r="G10927" s="111" t="s">
        <v>186</v>
      </c>
      <c r="H10927" s="111" t="s">
        <v>185</v>
      </c>
      <c r="I10927" s="111" t="s">
        <v>186</v>
      </c>
      <c r="J10927" t="str">
        <f t="shared" si="340"/>
        <v>1804SkogMineraljordLauvskogSærs høy</v>
      </c>
      <c r="K10927" s="111">
        <v>-3.6560473259425113</v>
      </c>
      <c r="L10927" s="111">
        <v>0.85306406685236758</v>
      </c>
      <c r="M10927" s="111">
        <v>6.3979989500968365E-2</v>
      </c>
      <c r="N10927" s="112">
        <f t="shared" si="341"/>
        <v>-2.7390032695891753</v>
      </c>
    </row>
    <row r="10928" spans="1:14" x14ac:dyDescent="0.25">
      <c r="A10928" s="111" t="s">
        <v>880</v>
      </c>
      <c r="B10928" s="111">
        <f>INDEX(kommuner!C:C,MATCH(_xlfn.NUMBERVALUE(A10928),kommuner!B:B,0))</f>
        <v>1804</v>
      </c>
      <c r="C10928" s="111" t="s">
        <v>127</v>
      </c>
      <c r="D10928" s="111" t="s">
        <v>127</v>
      </c>
      <c r="E10928" s="111" t="s">
        <v>123</v>
      </c>
      <c r="F10928" s="111" t="s">
        <v>172</v>
      </c>
      <c r="G10928" s="111" t="s">
        <v>180</v>
      </c>
      <c r="H10928" s="111" t="s">
        <v>172</v>
      </c>
      <c r="I10928" s="111" t="s">
        <v>180</v>
      </c>
      <c r="J10928" t="str">
        <f t="shared" si="340"/>
        <v>1804SkogOrganisk jordBarskogHøy</v>
      </c>
      <c r="K10928" s="111">
        <v>-2.5184559031994138</v>
      </c>
      <c r="L10928" s="111">
        <v>0.92784825435236762</v>
      </c>
      <c r="M10928" s="111">
        <v>0.46518126042825314</v>
      </c>
      <c r="N10928" s="112">
        <f t="shared" si="341"/>
        <v>-1.1254263884187932</v>
      </c>
    </row>
    <row r="10929" spans="1:14" x14ac:dyDescent="0.25">
      <c r="A10929" s="111" t="s">
        <v>880</v>
      </c>
      <c r="B10929" s="111">
        <f>INDEX(kommuner!C:C,MATCH(_xlfn.NUMBERVALUE(A10929),kommuner!B:B,0))</f>
        <v>1804</v>
      </c>
      <c r="C10929" s="111" t="s">
        <v>127</v>
      </c>
      <c r="D10929" s="111" t="s">
        <v>127</v>
      </c>
      <c r="E10929" s="111" t="s">
        <v>123</v>
      </c>
      <c r="F10929" s="111" t="s">
        <v>172</v>
      </c>
      <c r="G10929" s="111" t="s">
        <v>167</v>
      </c>
      <c r="H10929" s="111" t="s">
        <v>172</v>
      </c>
      <c r="I10929" s="111" t="s">
        <v>167</v>
      </c>
      <c r="J10929" t="str">
        <f t="shared" si="340"/>
        <v>1804SkogOrganisk jordBarskogImpediment</v>
      </c>
      <c r="K10929" s="111">
        <v>-0.13011741963904588</v>
      </c>
      <c r="L10929" s="111">
        <v>0.92784825435236762</v>
      </c>
      <c r="M10929" s="111">
        <v>0.46510463492953991</v>
      </c>
      <c r="N10929" s="112">
        <f t="shared" si="341"/>
        <v>1.2628354696428616</v>
      </c>
    </row>
    <row r="10930" spans="1:14" x14ac:dyDescent="0.25">
      <c r="A10930" s="111" t="s">
        <v>880</v>
      </c>
      <c r="B10930" s="111">
        <f>INDEX(kommuner!C:C,MATCH(_xlfn.NUMBERVALUE(A10930),kommuner!B:B,0))</f>
        <v>1804</v>
      </c>
      <c r="C10930" s="111" t="s">
        <v>127</v>
      </c>
      <c r="D10930" s="111" t="s">
        <v>127</v>
      </c>
      <c r="E10930" s="111" t="s">
        <v>123</v>
      </c>
      <c r="F10930" s="111" t="s">
        <v>172</v>
      </c>
      <c r="G10930" s="111" t="s">
        <v>190</v>
      </c>
      <c r="H10930" s="111" t="s">
        <v>172</v>
      </c>
      <c r="I10930" s="111" t="s">
        <v>190</v>
      </c>
      <c r="J10930" t="str">
        <f t="shared" si="340"/>
        <v>1804SkogOrganisk jordBarskogLav</v>
      </c>
      <c r="K10930" s="111">
        <v>-0.50666953101693391</v>
      </c>
      <c r="L10930" s="111">
        <v>0.92784825435236762</v>
      </c>
      <c r="M10930" s="111">
        <v>0.46510463492953991</v>
      </c>
      <c r="N10930" s="112">
        <f t="shared" si="341"/>
        <v>0.88628335826497362</v>
      </c>
    </row>
    <row r="10931" spans="1:14" x14ac:dyDescent="0.25">
      <c r="A10931" s="111" t="s">
        <v>880</v>
      </c>
      <c r="B10931" s="111">
        <f>INDEX(kommuner!C:C,MATCH(_xlfn.NUMBERVALUE(A10931),kommuner!B:B,0))</f>
        <v>1804</v>
      </c>
      <c r="C10931" s="111" t="s">
        <v>127</v>
      </c>
      <c r="D10931" s="111" t="s">
        <v>127</v>
      </c>
      <c r="E10931" s="111" t="s">
        <v>123</v>
      </c>
      <c r="F10931" s="111" t="s">
        <v>172</v>
      </c>
      <c r="G10931" s="111" t="s">
        <v>173</v>
      </c>
      <c r="H10931" s="111" t="s">
        <v>172</v>
      </c>
      <c r="I10931" s="111" t="s">
        <v>173</v>
      </c>
      <c r="J10931" t="str">
        <f t="shared" si="340"/>
        <v>1804SkogOrganisk jordBarskogMiddels</v>
      </c>
      <c r="K10931" s="111">
        <v>-1.5571490961494638</v>
      </c>
      <c r="L10931" s="111">
        <v>0.92784825435236762</v>
      </c>
      <c r="M10931" s="111">
        <v>0.46518126042825314</v>
      </c>
      <c r="N10931" s="112">
        <f t="shared" si="341"/>
        <v>-0.16411958136884308</v>
      </c>
    </row>
    <row r="10932" spans="1:14" x14ac:dyDescent="0.25">
      <c r="A10932" s="111" t="s">
        <v>880</v>
      </c>
      <c r="B10932" s="111">
        <f>INDEX(kommuner!C:C,MATCH(_xlfn.NUMBERVALUE(A10932),kommuner!B:B,0))</f>
        <v>1804</v>
      </c>
      <c r="C10932" s="111" t="s">
        <v>127</v>
      </c>
      <c r="D10932" s="111" t="s">
        <v>127</v>
      </c>
      <c r="E10932" s="111" t="s">
        <v>123</v>
      </c>
      <c r="F10932" s="111" t="s">
        <v>172</v>
      </c>
      <c r="G10932" s="111" t="s">
        <v>186</v>
      </c>
      <c r="H10932" s="111" t="s">
        <v>172</v>
      </c>
      <c r="I10932" s="111" t="s">
        <v>186</v>
      </c>
      <c r="J10932" t="str">
        <f t="shared" si="340"/>
        <v>1804SkogOrganisk jordBarskogSærs høy</v>
      </c>
      <c r="K10932" s="111">
        <v>2.5548655235722699</v>
      </c>
      <c r="L10932" s="111">
        <v>0.92784825435236762</v>
      </c>
      <c r="M10932" s="111">
        <v>0.46518126042825314</v>
      </c>
      <c r="N10932" s="112">
        <f t="shared" si="341"/>
        <v>3.9478950383528906</v>
      </c>
    </row>
    <row r="10933" spans="1:14" x14ac:dyDescent="0.25">
      <c r="A10933" s="111" t="s">
        <v>880</v>
      </c>
      <c r="B10933" s="111">
        <f>INDEX(kommuner!C:C,MATCH(_xlfn.NUMBERVALUE(A10933),kommuner!B:B,0))</f>
        <v>1804</v>
      </c>
      <c r="C10933" s="111" t="s">
        <v>127</v>
      </c>
      <c r="D10933" s="111" t="s">
        <v>127</v>
      </c>
      <c r="E10933" s="111" t="s">
        <v>123</v>
      </c>
      <c r="F10933" s="111" t="s">
        <v>179</v>
      </c>
      <c r="G10933" s="111" t="s">
        <v>180</v>
      </c>
      <c r="H10933" s="111" t="s">
        <v>179</v>
      </c>
      <c r="I10933" s="111" t="s">
        <v>180</v>
      </c>
      <c r="J10933" t="str">
        <f t="shared" si="340"/>
        <v>1804SkogOrganisk jordBlandingsskogHøy</v>
      </c>
      <c r="K10933" s="111">
        <v>-5.5554344456832343</v>
      </c>
      <c r="L10933" s="111">
        <v>0.92784825435236762</v>
      </c>
      <c r="M10933" s="111">
        <v>0.46510463492953991</v>
      </c>
      <c r="N10933" s="112">
        <f t="shared" si="341"/>
        <v>-4.1624815564013264</v>
      </c>
    </row>
    <row r="10934" spans="1:14" x14ac:dyDescent="0.25">
      <c r="A10934" s="111" t="s">
        <v>880</v>
      </c>
      <c r="B10934" s="111">
        <f>INDEX(kommuner!C:C,MATCH(_xlfn.NUMBERVALUE(A10934),kommuner!B:B,0))</f>
        <v>1804</v>
      </c>
      <c r="C10934" s="111" t="s">
        <v>127</v>
      </c>
      <c r="D10934" s="111" t="s">
        <v>127</v>
      </c>
      <c r="E10934" s="111" t="s">
        <v>123</v>
      </c>
      <c r="F10934" s="111" t="s">
        <v>179</v>
      </c>
      <c r="G10934" s="111" t="s">
        <v>167</v>
      </c>
      <c r="H10934" s="111" t="s">
        <v>179</v>
      </c>
      <c r="I10934" s="111" t="s">
        <v>167</v>
      </c>
      <c r="J10934" t="str">
        <f t="shared" si="340"/>
        <v>1804SkogOrganisk jordBlandingsskogImpediment</v>
      </c>
      <c r="K10934" s="111">
        <v>-0.28586344175800005</v>
      </c>
      <c r="L10934" s="111">
        <v>0.92784825435236762</v>
      </c>
      <c r="M10934" s="111">
        <v>0.46510463492953991</v>
      </c>
      <c r="N10934" s="112">
        <f t="shared" si="341"/>
        <v>1.1070894475239075</v>
      </c>
    </row>
    <row r="10935" spans="1:14" x14ac:dyDescent="0.25">
      <c r="A10935" s="111" t="s">
        <v>880</v>
      </c>
      <c r="B10935" s="111">
        <f>INDEX(kommuner!C:C,MATCH(_xlfn.NUMBERVALUE(A10935),kommuner!B:B,0))</f>
        <v>1804</v>
      </c>
      <c r="C10935" s="111" t="s">
        <v>127</v>
      </c>
      <c r="D10935" s="111" t="s">
        <v>127</v>
      </c>
      <c r="E10935" s="111" t="s">
        <v>123</v>
      </c>
      <c r="F10935" s="111" t="s">
        <v>179</v>
      </c>
      <c r="G10935" s="111" t="s">
        <v>190</v>
      </c>
      <c r="H10935" s="111" t="s">
        <v>179</v>
      </c>
      <c r="I10935" s="111" t="s">
        <v>190</v>
      </c>
      <c r="J10935" t="str">
        <f t="shared" si="340"/>
        <v>1804SkogOrganisk jordBlandingsskogLav</v>
      </c>
      <c r="K10935" s="111">
        <v>-1.2347339377887629</v>
      </c>
      <c r="L10935" s="111">
        <v>0.92784825435236762</v>
      </c>
      <c r="M10935" s="111">
        <v>0.46510463492953991</v>
      </c>
      <c r="N10935" s="112">
        <f t="shared" si="341"/>
        <v>0.15821895149314458</v>
      </c>
    </row>
    <row r="10936" spans="1:14" x14ac:dyDescent="0.25">
      <c r="A10936" s="111" t="s">
        <v>880</v>
      </c>
      <c r="B10936" s="111">
        <f>INDEX(kommuner!C:C,MATCH(_xlfn.NUMBERVALUE(A10936),kommuner!B:B,0))</f>
        <v>1804</v>
      </c>
      <c r="C10936" s="111" t="s">
        <v>127</v>
      </c>
      <c r="D10936" s="111" t="s">
        <v>127</v>
      </c>
      <c r="E10936" s="111" t="s">
        <v>123</v>
      </c>
      <c r="F10936" s="111" t="s">
        <v>179</v>
      </c>
      <c r="G10936" s="111" t="s">
        <v>173</v>
      </c>
      <c r="H10936" s="111" t="s">
        <v>179</v>
      </c>
      <c r="I10936" s="111" t="s">
        <v>173</v>
      </c>
      <c r="J10936" t="str">
        <f t="shared" si="340"/>
        <v>1804SkogOrganisk jordBlandingsskogMiddels</v>
      </c>
      <c r="K10936" s="111">
        <v>-2.4239591752717748</v>
      </c>
      <c r="L10936" s="111">
        <v>0.92784825435236762</v>
      </c>
      <c r="M10936" s="111">
        <v>0.46510463492953991</v>
      </c>
      <c r="N10936" s="112">
        <f t="shared" si="341"/>
        <v>-1.0310062859898674</v>
      </c>
    </row>
    <row r="10937" spans="1:14" x14ac:dyDescent="0.25">
      <c r="A10937" s="111" t="s">
        <v>880</v>
      </c>
      <c r="B10937" s="111">
        <f>INDEX(kommuner!C:C,MATCH(_xlfn.NUMBERVALUE(A10937),kommuner!B:B,0))</f>
        <v>1804</v>
      </c>
      <c r="C10937" s="111" t="s">
        <v>127</v>
      </c>
      <c r="D10937" s="111" t="s">
        <v>127</v>
      </c>
      <c r="E10937" s="111" t="s">
        <v>123</v>
      </c>
      <c r="F10937" s="111" t="s">
        <v>179</v>
      </c>
      <c r="G10937" s="111" t="s">
        <v>186</v>
      </c>
      <c r="H10937" s="111" t="s">
        <v>179</v>
      </c>
      <c r="I10937" s="111" t="s">
        <v>186</v>
      </c>
      <c r="J10937" t="str">
        <f t="shared" si="340"/>
        <v>1804SkogOrganisk jordBlandingsskogSærs høy</v>
      </c>
      <c r="K10937" s="111">
        <v>-1.5726115302258048</v>
      </c>
      <c r="L10937" s="111">
        <v>0.92784825435236762</v>
      </c>
      <c r="M10937" s="111">
        <v>0.46510463492953991</v>
      </c>
      <c r="N10937" s="112">
        <f t="shared" si="341"/>
        <v>-0.17965864094389727</v>
      </c>
    </row>
    <row r="10938" spans="1:14" x14ac:dyDescent="0.25">
      <c r="A10938" s="111" t="s">
        <v>880</v>
      </c>
      <c r="B10938" s="111">
        <f>INDEX(kommuner!C:C,MATCH(_xlfn.NUMBERVALUE(A10938),kommuner!B:B,0))</f>
        <v>1804</v>
      </c>
      <c r="C10938" s="111" t="s">
        <v>127</v>
      </c>
      <c r="D10938" s="111" t="s">
        <v>127</v>
      </c>
      <c r="E10938" s="111" t="s">
        <v>123</v>
      </c>
      <c r="F10938" s="111" t="s">
        <v>185</v>
      </c>
      <c r="G10938" s="111" t="s">
        <v>180</v>
      </c>
      <c r="H10938" s="111" t="s">
        <v>185</v>
      </c>
      <c r="I10938" s="111" t="s">
        <v>180</v>
      </c>
      <c r="J10938" t="str">
        <f t="shared" si="340"/>
        <v>1804SkogOrganisk jordLauvskogHøy</v>
      </c>
      <c r="K10938" s="111">
        <v>-1.9913688882377358</v>
      </c>
      <c r="L10938" s="111">
        <v>0.92784825435236762</v>
      </c>
      <c r="M10938" s="111">
        <v>0.46510463492953991</v>
      </c>
      <c r="N10938" s="112">
        <f t="shared" si="341"/>
        <v>-0.59841599895582831</v>
      </c>
    </row>
    <row r="10939" spans="1:14" x14ac:dyDescent="0.25">
      <c r="A10939" s="111" t="s">
        <v>880</v>
      </c>
      <c r="B10939" s="111">
        <f>INDEX(kommuner!C:C,MATCH(_xlfn.NUMBERVALUE(A10939),kommuner!B:B,0))</f>
        <v>1804</v>
      </c>
      <c r="C10939" s="111" t="s">
        <v>127</v>
      </c>
      <c r="D10939" s="111" t="s">
        <v>127</v>
      </c>
      <c r="E10939" s="111" t="s">
        <v>123</v>
      </c>
      <c r="F10939" s="111" t="s">
        <v>185</v>
      </c>
      <c r="G10939" s="111" t="s">
        <v>167</v>
      </c>
      <c r="H10939" s="111" t="s">
        <v>185</v>
      </c>
      <c r="I10939" s="111" t="s">
        <v>167</v>
      </c>
      <c r="J10939" t="str">
        <f t="shared" si="340"/>
        <v>1804SkogOrganisk jordLauvskogImpediment</v>
      </c>
      <c r="K10939" s="111">
        <v>0.35000626494250675</v>
      </c>
      <c r="L10939" s="111">
        <v>0.92784825435236762</v>
      </c>
      <c r="M10939" s="111">
        <v>0.46510463492953991</v>
      </c>
      <c r="N10939" s="112">
        <f t="shared" si="341"/>
        <v>1.7429591542244141</v>
      </c>
    </row>
    <row r="10940" spans="1:14" x14ac:dyDescent="0.25">
      <c r="A10940" s="111" t="s">
        <v>880</v>
      </c>
      <c r="B10940" s="111">
        <f>INDEX(kommuner!C:C,MATCH(_xlfn.NUMBERVALUE(A10940),kommuner!B:B,0))</f>
        <v>1804</v>
      </c>
      <c r="C10940" s="111" t="s">
        <v>127</v>
      </c>
      <c r="D10940" s="111" t="s">
        <v>127</v>
      </c>
      <c r="E10940" s="111" t="s">
        <v>123</v>
      </c>
      <c r="F10940" s="111" t="s">
        <v>185</v>
      </c>
      <c r="G10940" s="111" t="s">
        <v>190</v>
      </c>
      <c r="H10940" s="111" t="s">
        <v>185</v>
      </c>
      <c r="I10940" s="111" t="s">
        <v>190</v>
      </c>
      <c r="J10940" t="str">
        <f t="shared" si="340"/>
        <v>1804SkogOrganisk jordLauvskogLav</v>
      </c>
      <c r="K10940" s="111">
        <v>1.1144075558526714</v>
      </c>
      <c r="L10940" s="111">
        <v>0.92784825435236762</v>
      </c>
      <c r="M10940" s="111">
        <v>0.46510463492953991</v>
      </c>
      <c r="N10940" s="112">
        <f t="shared" si="341"/>
        <v>2.5073604451345788</v>
      </c>
    </row>
    <row r="10941" spans="1:14" x14ac:dyDescent="0.25">
      <c r="A10941" s="111" t="s">
        <v>880</v>
      </c>
      <c r="B10941" s="111">
        <f>INDEX(kommuner!C:C,MATCH(_xlfn.NUMBERVALUE(A10941),kommuner!B:B,0))</f>
        <v>1804</v>
      </c>
      <c r="C10941" s="111" t="s">
        <v>127</v>
      </c>
      <c r="D10941" s="111" t="s">
        <v>127</v>
      </c>
      <c r="E10941" s="111" t="s">
        <v>123</v>
      </c>
      <c r="F10941" s="111" t="s">
        <v>185</v>
      </c>
      <c r="G10941" s="111" t="s">
        <v>173</v>
      </c>
      <c r="H10941" s="111" t="s">
        <v>185</v>
      </c>
      <c r="I10941" s="111" t="s">
        <v>173</v>
      </c>
      <c r="J10941" t="str">
        <f t="shared" si="340"/>
        <v>1804SkogOrganisk jordLauvskogMiddels</v>
      </c>
      <c r="K10941" s="111">
        <v>-0.62664468270982987</v>
      </c>
      <c r="L10941" s="111">
        <v>0.92784825435236762</v>
      </c>
      <c r="M10941" s="111">
        <v>0.46510463492953991</v>
      </c>
      <c r="N10941" s="112">
        <f t="shared" si="341"/>
        <v>0.76630820657207765</v>
      </c>
    </row>
    <row r="10942" spans="1:14" x14ac:dyDescent="0.25">
      <c r="A10942" s="111" t="s">
        <v>880</v>
      </c>
      <c r="B10942" s="111">
        <f>INDEX(kommuner!C:C,MATCH(_xlfn.NUMBERVALUE(A10942),kommuner!B:B,0))</f>
        <v>1804</v>
      </c>
      <c r="C10942" s="111" t="s">
        <v>127</v>
      </c>
      <c r="D10942" s="111" t="s">
        <v>127</v>
      </c>
      <c r="E10942" s="111" t="s">
        <v>123</v>
      </c>
      <c r="F10942" s="111" t="s">
        <v>185</v>
      </c>
      <c r="G10942" s="111" t="s">
        <v>186</v>
      </c>
      <c r="H10942" s="111" t="s">
        <v>185</v>
      </c>
      <c r="I10942" s="111" t="s">
        <v>186</v>
      </c>
      <c r="J10942" t="str">
        <f t="shared" si="340"/>
        <v>1804SkogOrganisk jordLauvskogSærs høy</v>
      </c>
      <c r="K10942" s="111">
        <v>-1.8997279926091779</v>
      </c>
      <c r="L10942" s="111">
        <v>0.92784825435236762</v>
      </c>
      <c r="M10942" s="111">
        <v>0.46510463492953991</v>
      </c>
      <c r="N10942" s="112">
        <f t="shared" si="341"/>
        <v>-0.50677510332727038</v>
      </c>
    </row>
    <row r="10943" spans="1:14" x14ac:dyDescent="0.25">
      <c r="A10943" s="111" t="s">
        <v>880</v>
      </c>
      <c r="B10943" s="111">
        <f>INDEX(kommuner!C:C,MATCH(_xlfn.NUMBERVALUE(A10943),kommuner!B:B,0))</f>
        <v>1804</v>
      </c>
      <c r="C10943" s="111" t="s">
        <v>83</v>
      </c>
      <c r="D10943" s="111" t="s">
        <v>83</v>
      </c>
      <c r="E10943" s="111" t="s">
        <v>126</v>
      </c>
      <c r="F10943" s="111" t="s">
        <v>139</v>
      </c>
      <c r="G10943" s="111" t="s">
        <v>139</v>
      </c>
      <c r="H10943" s="111" t="s">
        <v>139</v>
      </c>
      <c r="I10943" s="111" t="s">
        <v>139</v>
      </c>
      <c r="J10943" t="str">
        <f t="shared" si="340"/>
        <v>1804Utbygd arealMineraljord</v>
      </c>
      <c r="K10943" s="111">
        <v>6.7868445194857546E-2</v>
      </c>
      <c r="L10943" s="111">
        <v>0</v>
      </c>
      <c r="M10943" s="111">
        <v>1.303047089454229E-2</v>
      </c>
      <c r="N10943" s="112">
        <f t="shared" si="341"/>
        <v>8.0898916089399836E-2</v>
      </c>
    </row>
    <row r="10944" spans="1:14" x14ac:dyDescent="0.25">
      <c r="A10944" s="111" t="s">
        <v>880</v>
      </c>
      <c r="B10944" s="111">
        <f>INDEX(kommuner!C:C,MATCH(_xlfn.NUMBERVALUE(A10944),kommuner!B:B,0))</f>
        <v>1804</v>
      </c>
      <c r="C10944" s="111" t="s">
        <v>83</v>
      </c>
      <c r="D10944" s="111" t="s">
        <v>83</v>
      </c>
      <c r="E10944" s="111" t="s">
        <v>123</v>
      </c>
      <c r="F10944" s="111" t="s">
        <v>139</v>
      </c>
      <c r="G10944" s="111" t="s">
        <v>139</v>
      </c>
      <c r="H10944" s="111" t="s">
        <v>139</v>
      </c>
      <c r="I10944" s="111" t="s">
        <v>139</v>
      </c>
      <c r="J10944" t="str">
        <f t="shared" si="340"/>
        <v>1804Utbygd arealOrganisk jord</v>
      </c>
      <c r="K10944" s="111">
        <v>29.011421395201612</v>
      </c>
      <c r="L10944" s="111">
        <v>0</v>
      </c>
      <c r="M10944" s="111">
        <v>1.303047089454229E-2</v>
      </c>
      <c r="N10944" s="112">
        <f t="shared" si="341"/>
        <v>29.024451866096154</v>
      </c>
    </row>
    <row r="10945" spans="1:14" x14ac:dyDescent="0.25">
      <c r="A10945" s="111" t="s">
        <v>880</v>
      </c>
      <c r="B10945" s="111">
        <f>INDEX(kommuner!C:C,MATCH(_xlfn.NUMBERVALUE(A10945),kommuner!B:B,0))</f>
        <v>1804</v>
      </c>
      <c r="C10945" s="111" t="s">
        <v>181</v>
      </c>
      <c r="D10945" s="111" t="s">
        <v>181</v>
      </c>
      <c r="E10945" s="111" t="s">
        <v>123</v>
      </c>
      <c r="F10945" s="111" t="s">
        <v>139</v>
      </c>
      <c r="G10945" s="111" t="s">
        <v>139</v>
      </c>
      <c r="H10945" s="111" t="s">
        <v>139</v>
      </c>
      <c r="I10945" s="111" t="s">
        <v>139</v>
      </c>
      <c r="J10945" t="str">
        <f t="shared" si="340"/>
        <v>1804Vann og myrOrganisk jord</v>
      </c>
      <c r="K10945" s="111">
        <v>-4.1038862122629617E-2</v>
      </c>
      <c r="L10945" s="111">
        <v>0</v>
      </c>
      <c r="M10945" s="111">
        <v>0</v>
      </c>
      <c r="N10945" s="112">
        <f t="shared" si="341"/>
        <v>-4.1038862122629617E-2</v>
      </c>
    </row>
    <row r="10946" spans="1:14" x14ac:dyDescent="0.25">
      <c r="A10946" s="111" t="s">
        <v>881</v>
      </c>
      <c r="B10946" s="111">
        <f>INDEX(kommuner!C:C,MATCH(_xlfn.NUMBERVALUE(A10946),kommuner!B:B,0))</f>
        <v>1806</v>
      </c>
      <c r="C10946" s="111" t="s">
        <v>82</v>
      </c>
      <c r="D10946" s="111" t="s">
        <v>82</v>
      </c>
      <c r="E10946" s="111" t="s">
        <v>126</v>
      </c>
      <c r="F10946" s="111" t="s">
        <v>139</v>
      </c>
      <c r="G10946" s="111" t="s">
        <v>139</v>
      </c>
      <c r="H10946" s="111" t="s">
        <v>139</v>
      </c>
      <c r="I10946" s="111" t="s">
        <v>139</v>
      </c>
      <c r="J10946" t="str">
        <f t="shared" si="340"/>
        <v>1806Annen utmarkMineraljord</v>
      </c>
      <c r="K10946" s="111">
        <v>-4.6129089206686659E-2</v>
      </c>
      <c r="L10946" s="111">
        <v>0</v>
      </c>
      <c r="M10946" s="111">
        <v>0</v>
      </c>
      <c r="N10946" s="112">
        <f t="shared" si="341"/>
        <v>-4.6129089206686659E-2</v>
      </c>
    </row>
    <row r="10947" spans="1:14" x14ac:dyDescent="0.25">
      <c r="A10947" s="111" t="s">
        <v>881</v>
      </c>
      <c r="B10947" s="111">
        <f>INDEX(kommuner!C:C,MATCH(_xlfn.NUMBERVALUE(A10947),kommuner!B:B,0))</f>
        <v>1806</v>
      </c>
      <c r="C10947" s="111" t="s">
        <v>121</v>
      </c>
      <c r="D10947" s="111" t="s">
        <v>121</v>
      </c>
      <c r="E10947" s="111" t="s">
        <v>126</v>
      </c>
      <c r="F10947" s="111" t="s">
        <v>139</v>
      </c>
      <c r="G10947" s="111" t="s">
        <v>139</v>
      </c>
      <c r="H10947" s="111" t="s">
        <v>139</v>
      </c>
      <c r="I10947" s="111" t="s">
        <v>139</v>
      </c>
      <c r="J10947" t="str">
        <f t="shared" ref="J10947:J11010" si="342">B10947&amp;C10947&amp;E10947&amp;IF(C10947="Skog",F10947&amp;G10947,"")</f>
        <v>1806BeiteMineraljord</v>
      </c>
      <c r="K10947" s="111">
        <v>-0.96338340838695502</v>
      </c>
      <c r="L10947" s="111">
        <v>0</v>
      </c>
      <c r="M10947" s="111">
        <v>1.2448711246839999E-7</v>
      </c>
      <c r="N10947" s="112">
        <f t="shared" ref="N10947:N11010" si="343">SUM(K10947:M10947)</f>
        <v>-0.96338328389984251</v>
      </c>
    </row>
    <row r="10948" spans="1:14" x14ac:dyDescent="0.25">
      <c r="A10948" s="111" t="s">
        <v>881</v>
      </c>
      <c r="B10948" s="111">
        <f>INDEX(kommuner!C:C,MATCH(_xlfn.NUMBERVALUE(A10948),kommuner!B:B,0))</f>
        <v>1806</v>
      </c>
      <c r="C10948" s="111" t="s">
        <v>121</v>
      </c>
      <c r="D10948" s="111" t="s">
        <v>121</v>
      </c>
      <c r="E10948" s="111" t="s">
        <v>123</v>
      </c>
      <c r="F10948" s="111" t="s">
        <v>139</v>
      </c>
      <c r="G10948" s="111" t="s">
        <v>139</v>
      </c>
      <c r="H10948" s="111" t="s">
        <v>139</v>
      </c>
      <c r="I10948" s="111" t="s">
        <v>139</v>
      </c>
      <c r="J10948" t="str">
        <f t="shared" si="342"/>
        <v>1806BeiteOrganisk jord</v>
      </c>
      <c r="K10948" s="111">
        <v>12.077525935985037</v>
      </c>
      <c r="L10948" s="111">
        <v>1.6412500000000001</v>
      </c>
      <c r="M10948" s="111">
        <v>0</v>
      </c>
      <c r="N10948" s="112">
        <f t="shared" si="343"/>
        <v>13.718775935985036</v>
      </c>
    </row>
    <row r="10949" spans="1:14" x14ac:dyDescent="0.25">
      <c r="A10949" s="111" t="s">
        <v>881</v>
      </c>
      <c r="B10949" s="111">
        <f>INDEX(kommuner!C:C,MATCH(_xlfn.NUMBERVALUE(A10949),kommuner!B:B,0))</f>
        <v>1806</v>
      </c>
      <c r="C10949" s="111" t="s">
        <v>84</v>
      </c>
      <c r="D10949" s="111" t="s">
        <v>84</v>
      </c>
      <c r="E10949" s="111" t="s">
        <v>126</v>
      </c>
      <c r="F10949" s="111" t="s">
        <v>139</v>
      </c>
      <c r="G10949" s="111" t="s">
        <v>139</v>
      </c>
      <c r="H10949" s="111" t="s">
        <v>139</v>
      </c>
      <c r="I10949" s="111" t="s">
        <v>139</v>
      </c>
      <c r="J10949" t="str">
        <f t="shared" si="342"/>
        <v>1806Dyrket markMineraljord</v>
      </c>
      <c r="K10949" s="111">
        <v>-0.35631141178143111</v>
      </c>
      <c r="L10949" s="111">
        <v>0</v>
      </c>
      <c r="M10949" s="111">
        <v>0</v>
      </c>
      <c r="N10949" s="112">
        <f t="shared" si="343"/>
        <v>-0.35631141178143111</v>
      </c>
    </row>
    <row r="10950" spans="1:14" x14ac:dyDescent="0.25">
      <c r="A10950" s="111" t="s">
        <v>881</v>
      </c>
      <c r="B10950" s="111">
        <f>INDEX(kommuner!C:C,MATCH(_xlfn.NUMBERVALUE(A10950),kommuner!B:B,0))</f>
        <v>1806</v>
      </c>
      <c r="C10950" s="111" t="s">
        <v>84</v>
      </c>
      <c r="D10950" s="111" t="s">
        <v>84</v>
      </c>
      <c r="E10950" s="111" t="s">
        <v>123</v>
      </c>
      <c r="F10950" s="111" t="s">
        <v>139</v>
      </c>
      <c r="G10950" s="111" t="s">
        <v>139</v>
      </c>
      <c r="H10950" s="111" t="s">
        <v>139</v>
      </c>
      <c r="I10950" s="111" t="s">
        <v>139</v>
      </c>
      <c r="J10950" t="str">
        <f t="shared" si="342"/>
        <v>1806Dyrket markOrganisk jord</v>
      </c>
      <c r="K10950" s="111">
        <v>28.726149366675592</v>
      </c>
      <c r="L10950" s="111">
        <v>1.45625</v>
      </c>
      <c r="M10950" s="111">
        <v>0</v>
      </c>
      <c r="N10950" s="112">
        <f t="shared" si="343"/>
        <v>30.182399366675593</v>
      </c>
    </row>
    <row r="10951" spans="1:14" x14ac:dyDescent="0.25">
      <c r="A10951" s="111" t="s">
        <v>881</v>
      </c>
      <c r="B10951" s="111">
        <f>INDEX(kommuner!C:C,MATCH(_xlfn.NUMBERVALUE(A10951),kommuner!B:B,0))</f>
        <v>1806</v>
      </c>
      <c r="C10951" s="111" t="s">
        <v>127</v>
      </c>
      <c r="D10951" s="111" t="s">
        <v>127</v>
      </c>
      <c r="E10951" s="111" t="s">
        <v>126</v>
      </c>
      <c r="F10951" s="111" t="s">
        <v>172</v>
      </c>
      <c r="G10951" s="111" t="s">
        <v>180</v>
      </c>
      <c r="H10951" s="111" t="s">
        <v>172</v>
      </c>
      <c r="I10951" s="111" t="s">
        <v>180</v>
      </c>
      <c r="J10951" t="str">
        <f t="shared" si="342"/>
        <v>1806SkogMineraljordBarskogHøy</v>
      </c>
      <c r="K10951" s="111">
        <v>-4.1008350957832223</v>
      </c>
      <c r="L10951" s="111">
        <v>0.85306406685236758</v>
      </c>
      <c r="M10951" s="111">
        <v>6.4056614999681585E-2</v>
      </c>
      <c r="N10951" s="112">
        <f t="shared" si="343"/>
        <v>-3.183714413931173</v>
      </c>
    </row>
    <row r="10952" spans="1:14" x14ac:dyDescent="0.25">
      <c r="A10952" s="111" t="s">
        <v>881</v>
      </c>
      <c r="B10952" s="111">
        <f>INDEX(kommuner!C:C,MATCH(_xlfn.NUMBERVALUE(A10952),kommuner!B:B,0))</f>
        <v>1806</v>
      </c>
      <c r="C10952" s="111" t="s">
        <v>127</v>
      </c>
      <c r="D10952" s="111" t="s">
        <v>127</v>
      </c>
      <c r="E10952" s="111" t="s">
        <v>126</v>
      </c>
      <c r="F10952" s="111" t="s">
        <v>172</v>
      </c>
      <c r="G10952" s="111" t="s">
        <v>167</v>
      </c>
      <c r="H10952" s="111" t="s">
        <v>172</v>
      </c>
      <c r="I10952" s="111" t="s">
        <v>167</v>
      </c>
      <c r="J10952" t="str">
        <f t="shared" si="342"/>
        <v>1806SkogMineraljordBarskogImpediment</v>
      </c>
      <c r="K10952" s="111">
        <v>-0.74600152614144843</v>
      </c>
      <c r="L10952" s="111">
        <v>0.85306406685236758</v>
      </c>
      <c r="M10952" s="111">
        <v>6.3979989500968365E-2</v>
      </c>
      <c r="N10952" s="112">
        <f t="shared" si="343"/>
        <v>0.17104253021188751</v>
      </c>
    </row>
    <row r="10953" spans="1:14" x14ac:dyDescent="0.25">
      <c r="A10953" s="111" t="s">
        <v>881</v>
      </c>
      <c r="B10953" s="111">
        <f>INDEX(kommuner!C:C,MATCH(_xlfn.NUMBERVALUE(A10953),kommuner!B:B,0))</f>
        <v>1806</v>
      </c>
      <c r="C10953" s="111" t="s">
        <v>127</v>
      </c>
      <c r="D10953" s="111" t="s">
        <v>127</v>
      </c>
      <c r="E10953" s="111" t="s">
        <v>126</v>
      </c>
      <c r="F10953" s="111" t="s">
        <v>172</v>
      </c>
      <c r="G10953" s="111" t="s">
        <v>190</v>
      </c>
      <c r="H10953" s="111" t="s">
        <v>172</v>
      </c>
      <c r="I10953" s="111" t="s">
        <v>190</v>
      </c>
      <c r="J10953" t="str">
        <f t="shared" si="342"/>
        <v>1806SkogMineraljordBarskogLav</v>
      </c>
      <c r="K10953" s="111">
        <v>-1.8215681825293268</v>
      </c>
      <c r="L10953" s="111">
        <v>0.85306406685236758</v>
      </c>
      <c r="M10953" s="111">
        <v>6.3979989500968365E-2</v>
      </c>
      <c r="N10953" s="112">
        <f t="shared" si="343"/>
        <v>-0.90452412617599087</v>
      </c>
    </row>
    <row r="10954" spans="1:14" x14ac:dyDescent="0.25">
      <c r="A10954" s="111" t="s">
        <v>881</v>
      </c>
      <c r="B10954" s="111">
        <f>INDEX(kommuner!C:C,MATCH(_xlfn.NUMBERVALUE(A10954),kommuner!B:B,0))</f>
        <v>1806</v>
      </c>
      <c r="C10954" s="111" t="s">
        <v>127</v>
      </c>
      <c r="D10954" s="111" t="s">
        <v>127</v>
      </c>
      <c r="E10954" s="111" t="s">
        <v>126</v>
      </c>
      <c r="F10954" s="111" t="s">
        <v>172</v>
      </c>
      <c r="G10954" s="111" t="s">
        <v>173</v>
      </c>
      <c r="H10954" s="111" t="s">
        <v>172</v>
      </c>
      <c r="I10954" s="111" t="s">
        <v>173</v>
      </c>
      <c r="J10954" t="str">
        <f t="shared" si="342"/>
        <v>1806SkogMineraljordBarskogMiddels</v>
      </c>
      <c r="K10954" s="111">
        <v>-2.9452289214132028</v>
      </c>
      <c r="L10954" s="111">
        <v>0.85306406685236758</v>
      </c>
      <c r="M10954" s="111">
        <v>6.4056614999681585E-2</v>
      </c>
      <c r="N10954" s="112">
        <f t="shared" si="343"/>
        <v>-2.0281082395611536</v>
      </c>
    </row>
    <row r="10955" spans="1:14" x14ac:dyDescent="0.25">
      <c r="A10955" s="111" t="s">
        <v>881</v>
      </c>
      <c r="B10955" s="111">
        <f>INDEX(kommuner!C:C,MATCH(_xlfn.NUMBERVALUE(A10955),kommuner!B:B,0))</f>
        <v>1806</v>
      </c>
      <c r="C10955" s="111" t="s">
        <v>127</v>
      </c>
      <c r="D10955" s="111" t="s">
        <v>127</v>
      </c>
      <c r="E10955" s="111" t="s">
        <v>126</v>
      </c>
      <c r="F10955" s="111" t="s">
        <v>172</v>
      </c>
      <c r="G10955" s="111" t="s">
        <v>186</v>
      </c>
      <c r="H10955" s="111" t="s">
        <v>172</v>
      </c>
      <c r="I10955" s="111" t="s">
        <v>186</v>
      </c>
      <c r="J10955" t="str">
        <f t="shared" si="342"/>
        <v>1806SkogMineraljordBarskogSærs høy</v>
      </c>
      <c r="K10955" s="111">
        <v>0.12072674540874306</v>
      </c>
      <c r="L10955" s="111">
        <v>0.85306406685236758</v>
      </c>
      <c r="M10955" s="111">
        <v>6.4056614999681585E-2</v>
      </c>
      <c r="N10955" s="112">
        <f t="shared" si="343"/>
        <v>1.0378474272607923</v>
      </c>
    </row>
    <row r="10956" spans="1:14" x14ac:dyDescent="0.25">
      <c r="A10956" s="111" t="s">
        <v>881</v>
      </c>
      <c r="B10956" s="111">
        <f>INDEX(kommuner!C:C,MATCH(_xlfn.NUMBERVALUE(A10956),kommuner!B:B,0))</f>
        <v>1806</v>
      </c>
      <c r="C10956" s="111" t="s">
        <v>127</v>
      </c>
      <c r="D10956" s="111" t="s">
        <v>127</v>
      </c>
      <c r="E10956" s="111" t="s">
        <v>126</v>
      </c>
      <c r="F10956" s="111" t="s">
        <v>179</v>
      </c>
      <c r="G10956" s="111" t="s">
        <v>180</v>
      </c>
      <c r="H10956" s="111" t="s">
        <v>179</v>
      </c>
      <c r="I10956" s="111" t="s">
        <v>180</v>
      </c>
      <c r="J10956" t="str">
        <f t="shared" si="342"/>
        <v>1806SkogMineraljordBlandingsskogHøy</v>
      </c>
      <c r="K10956" s="111">
        <v>-7.1939050909469406</v>
      </c>
      <c r="L10956" s="111">
        <v>0.85306406685236758</v>
      </c>
      <c r="M10956" s="111">
        <v>6.3979989500968365E-2</v>
      </c>
      <c r="N10956" s="112">
        <f t="shared" si="343"/>
        <v>-6.2768610345936047</v>
      </c>
    </row>
    <row r="10957" spans="1:14" x14ac:dyDescent="0.25">
      <c r="A10957" s="111" t="s">
        <v>881</v>
      </c>
      <c r="B10957" s="111">
        <f>INDEX(kommuner!C:C,MATCH(_xlfn.NUMBERVALUE(A10957),kommuner!B:B,0))</f>
        <v>1806</v>
      </c>
      <c r="C10957" s="111" t="s">
        <v>127</v>
      </c>
      <c r="D10957" s="111" t="s">
        <v>127</v>
      </c>
      <c r="E10957" s="111" t="s">
        <v>126</v>
      </c>
      <c r="F10957" s="111" t="s">
        <v>179</v>
      </c>
      <c r="G10957" s="111" t="s">
        <v>167</v>
      </c>
      <c r="H10957" s="111" t="s">
        <v>179</v>
      </c>
      <c r="I10957" s="111" t="s">
        <v>167</v>
      </c>
      <c r="J10957" t="str">
        <f t="shared" si="342"/>
        <v>1806SkogMineraljordBlandingsskogImpediment</v>
      </c>
      <c r="K10957" s="111">
        <v>-1.6598037998579707</v>
      </c>
      <c r="L10957" s="111">
        <v>0.85306406685236758</v>
      </c>
      <c r="M10957" s="111">
        <v>6.3979989500968365E-2</v>
      </c>
      <c r="N10957" s="112">
        <f t="shared" si="343"/>
        <v>-0.7427597435046347</v>
      </c>
    </row>
    <row r="10958" spans="1:14" x14ac:dyDescent="0.25">
      <c r="A10958" s="111" t="s">
        <v>881</v>
      </c>
      <c r="B10958" s="111">
        <f>INDEX(kommuner!C:C,MATCH(_xlfn.NUMBERVALUE(A10958),kommuner!B:B,0))</f>
        <v>1806</v>
      </c>
      <c r="C10958" s="111" t="s">
        <v>127</v>
      </c>
      <c r="D10958" s="111" t="s">
        <v>127</v>
      </c>
      <c r="E10958" s="111" t="s">
        <v>126</v>
      </c>
      <c r="F10958" s="111" t="s">
        <v>179</v>
      </c>
      <c r="G10958" s="111" t="s">
        <v>190</v>
      </c>
      <c r="H10958" s="111" t="s">
        <v>179</v>
      </c>
      <c r="I10958" s="111" t="s">
        <v>190</v>
      </c>
      <c r="J10958" t="str">
        <f t="shared" si="342"/>
        <v>1806SkogMineraljordBlandingsskogLav</v>
      </c>
      <c r="K10958" s="111">
        <v>-2.5588434197694254</v>
      </c>
      <c r="L10958" s="111">
        <v>0.85306406685236758</v>
      </c>
      <c r="M10958" s="111">
        <v>6.3979989500968365E-2</v>
      </c>
      <c r="N10958" s="112">
        <f t="shared" si="343"/>
        <v>-1.6417993634160897</v>
      </c>
    </row>
    <row r="10959" spans="1:14" x14ac:dyDescent="0.25">
      <c r="A10959" s="111" t="s">
        <v>881</v>
      </c>
      <c r="B10959" s="111">
        <f>INDEX(kommuner!C:C,MATCH(_xlfn.NUMBERVALUE(A10959),kommuner!B:B,0))</f>
        <v>1806</v>
      </c>
      <c r="C10959" s="111" t="s">
        <v>127</v>
      </c>
      <c r="D10959" s="111" t="s">
        <v>127</v>
      </c>
      <c r="E10959" s="111" t="s">
        <v>126</v>
      </c>
      <c r="F10959" s="111" t="s">
        <v>179</v>
      </c>
      <c r="G10959" s="111" t="s">
        <v>173</v>
      </c>
      <c r="H10959" s="111" t="s">
        <v>179</v>
      </c>
      <c r="I10959" s="111" t="s">
        <v>173</v>
      </c>
      <c r="J10959" t="str">
        <f t="shared" si="342"/>
        <v>1806SkogMineraljordBlandingsskogMiddels</v>
      </c>
      <c r="K10959" s="111">
        <v>-3.8687729546762566</v>
      </c>
      <c r="L10959" s="111">
        <v>0.85306406685236758</v>
      </c>
      <c r="M10959" s="111">
        <v>6.3979989500968365E-2</v>
      </c>
      <c r="N10959" s="112">
        <f t="shared" si="343"/>
        <v>-2.9517288983229206</v>
      </c>
    </row>
    <row r="10960" spans="1:14" x14ac:dyDescent="0.25">
      <c r="A10960" s="111" t="s">
        <v>881</v>
      </c>
      <c r="B10960" s="111">
        <f>INDEX(kommuner!C:C,MATCH(_xlfn.NUMBERVALUE(A10960),kommuner!B:B,0))</f>
        <v>1806</v>
      </c>
      <c r="C10960" s="111" t="s">
        <v>127</v>
      </c>
      <c r="D10960" s="111" t="s">
        <v>127</v>
      </c>
      <c r="E10960" s="111" t="s">
        <v>126</v>
      </c>
      <c r="F10960" s="111" t="s">
        <v>179</v>
      </c>
      <c r="G10960" s="111" t="s">
        <v>186</v>
      </c>
      <c r="H10960" s="111" t="s">
        <v>179</v>
      </c>
      <c r="I10960" s="111" t="s">
        <v>186</v>
      </c>
      <c r="J10960" t="str">
        <f t="shared" si="342"/>
        <v>1806SkogMineraljordBlandingsskogSærs høy</v>
      </c>
      <c r="K10960" s="111">
        <v>-2.9395925245326562</v>
      </c>
      <c r="L10960" s="111">
        <v>0.85306406685236758</v>
      </c>
      <c r="M10960" s="111">
        <v>6.3979989500968365E-2</v>
      </c>
      <c r="N10960" s="112">
        <f t="shared" si="343"/>
        <v>-2.0225484681793202</v>
      </c>
    </row>
    <row r="10961" spans="1:14" x14ac:dyDescent="0.25">
      <c r="A10961" s="111" t="s">
        <v>881</v>
      </c>
      <c r="B10961" s="111">
        <f>INDEX(kommuner!C:C,MATCH(_xlfn.NUMBERVALUE(A10961),kommuner!B:B,0))</f>
        <v>1806</v>
      </c>
      <c r="C10961" s="111" t="s">
        <v>127</v>
      </c>
      <c r="D10961" s="111" t="s">
        <v>127</v>
      </c>
      <c r="E10961" s="111" t="s">
        <v>126</v>
      </c>
      <c r="F10961" s="111" t="s">
        <v>185</v>
      </c>
      <c r="G10961" s="111" t="s">
        <v>180</v>
      </c>
      <c r="H10961" s="111" t="s">
        <v>185</v>
      </c>
      <c r="I10961" s="111" t="s">
        <v>180</v>
      </c>
      <c r="J10961" t="str">
        <f t="shared" si="342"/>
        <v>1806SkogMineraljordLauvskogHøy</v>
      </c>
      <c r="K10961" s="111">
        <v>-2.2672556336745231</v>
      </c>
      <c r="L10961" s="111">
        <v>0.85306406685236758</v>
      </c>
      <c r="M10961" s="111">
        <v>6.3979989500968365E-2</v>
      </c>
      <c r="N10961" s="112">
        <f t="shared" si="343"/>
        <v>-1.3502115773211874</v>
      </c>
    </row>
    <row r="10962" spans="1:14" x14ac:dyDescent="0.25">
      <c r="A10962" s="111" t="s">
        <v>881</v>
      </c>
      <c r="B10962" s="111">
        <f>INDEX(kommuner!C:C,MATCH(_xlfn.NUMBERVALUE(A10962),kommuner!B:B,0))</f>
        <v>1806</v>
      </c>
      <c r="C10962" s="111" t="s">
        <v>127</v>
      </c>
      <c r="D10962" s="111" t="s">
        <v>127</v>
      </c>
      <c r="E10962" s="111" t="s">
        <v>126</v>
      </c>
      <c r="F10962" s="111" t="s">
        <v>185</v>
      </c>
      <c r="G10962" s="111" t="s">
        <v>167</v>
      </c>
      <c r="H10962" s="111" t="s">
        <v>185</v>
      </c>
      <c r="I10962" s="111" t="s">
        <v>167</v>
      </c>
      <c r="J10962" t="str">
        <f t="shared" si="342"/>
        <v>1806SkogMineraljordLauvskogImpediment</v>
      </c>
      <c r="K10962" s="111">
        <v>-0.10482014945424457</v>
      </c>
      <c r="L10962" s="111">
        <v>0.85306406685236758</v>
      </c>
      <c r="M10962" s="111">
        <v>6.3979989500968365E-2</v>
      </c>
      <c r="N10962" s="112">
        <f t="shared" si="343"/>
        <v>0.81222390689909141</v>
      </c>
    </row>
    <row r="10963" spans="1:14" x14ac:dyDescent="0.25">
      <c r="A10963" s="111" t="s">
        <v>881</v>
      </c>
      <c r="B10963" s="111">
        <f>INDEX(kommuner!C:C,MATCH(_xlfn.NUMBERVALUE(A10963),kommuner!B:B,0))</f>
        <v>1806</v>
      </c>
      <c r="C10963" s="111" t="s">
        <v>127</v>
      </c>
      <c r="D10963" s="111" t="s">
        <v>127</v>
      </c>
      <c r="E10963" s="111" t="s">
        <v>126</v>
      </c>
      <c r="F10963" s="111" t="s">
        <v>185</v>
      </c>
      <c r="G10963" s="111" t="s">
        <v>190</v>
      </c>
      <c r="H10963" s="111" t="s">
        <v>185</v>
      </c>
      <c r="I10963" s="111" t="s">
        <v>190</v>
      </c>
      <c r="J10963" t="str">
        <f t="shared" si="342"/>
        <v>1806SkogMineraljordLauvskogLav</v>
      </c>
      <c r="K10963" s="111">
        <v>-8.9748170935426599E-2</v>
      </c>
      <c r="L10963" s="111">
        <v>0.85306406685236758</v>
      </c>
      <c r="M10963" s="111">
        <v>6.3979989500968365E-2</v>
      </c>
      <c r="N10963" s="112">
        <f t="shared" si="343"/>
        <v>0.82729588541790933</v>
      </c>
    </row>
    <row r="10964" spans="1:14" x14ac:dyDescent="0.25">
      <c r="A10964" s="111" t="s">
        <v>881</v>
      </c>
      <c r="B10964" s="111">
        <f>INDEX(kommuner!C:C,MATCH(_xlfn.NUMBERVALUE(A10964),kommuner!B:B,0))</f>
        <v>1806</v>
      </c>
      <c r="C10964" s="111" t="s">
        <v>127</v>
      </c>
      <c r="D10964" s="111" t="s">
        <v>127</v>
      </c>
      <c r="E10964" s="111" t="s">
        <v>126</v>
      </c>
      <c r="F10964" s="111" t="s">
        <v>185</v>
      </c>
      <c r="G10964" s="111" t="s">
        <v>173</v>
      </c>
      <c r="H10964" s="111" t="s">
        <v>185</v>
      </c>
      <c r="I10964" s="111" t="s">
        <v>173</v>
      </c>
      <c r="J10964" t="str">
        <f t="shared" si="342"/>
        <v>1806SkogMineraljordLauvskogMiddels</v>
      </c>
      <c r="K10964" s="111">
        <v>-1.6187078219159163</v>
      </c>
      <c r="L10964" s="111">
        <v>0.85306406685236758</v>
      </c>
      <c r="M10964" s="111">
        <v>6.3979989500968365E-2</v>
      </c>
      <c r="N10964" s="112">
        <f t="shared" si="343"/>
        <v>-0.70166376556258037</v>
      </c>
    </row>
    <row r="10965" spans="1:14" x14ac:dyDescent="0.25">
      <c r="A10965" s="111" t="s">
        <v>881</v>
      </c>
      <c r="B10965" s="111">
        <f>INDEX(kommuner!C:C,MATCH(_xlfn.NUMBERVALUE(A10965),kommuner!B:B,0))</f>
        <v>1806</v>
      </c>
      <c r="C10965" s="111" t="s">
        <v>127</v>
      </c>
      <c r="D10965" s="111" t="s">
        <v>127</v>
      </c>
      <c r="E10965" s="111" t="s">
        <v>126</v>
      </c>
      <c r="F10965" s="111" t="s">
        <v>185</v>
      </c>
      <c r="G10965" s="111" t="s">
        <v>186</v>
      </c>
      <c r="H10965" s="111" t="s">
        <v>185</v>
      </c>
      <c r="I10965" s="111" t="s">
        <v>186</v>
      </c>
      <c r="J10965" t="str">
        <f t="shared" si="342"/>
        <v>1806SkogMineraljordLauvskogSærs høy</v>
      </c>
      <c r="K10965" s="111">
        <v>-3.6560473259425113</v>
      </c>
      <c r="L10965" s="111">
        <v>0.85306406685236758</v>
      </c>
      <c r="M10965" s="111">
        <v>6.3979989500968365E-2</v>
      </c>
      <c r="N10965" s="112">
        <f t="shared" si="343"/>
        <v>-2.7390032695891753</v>
      </c>
    </row>
    <row r="10966" spans="1:14" x14ac:dyDescent="0.25">
      <c r="A10966" s="111" t="s">
        <v>881</v>
      </c>
      <c r="B10966" s="111">
        <f>INDEX(kommuner!C:C,MATCH(_xlfn.NUMBERVALUE(A10966),kommuner!B:B,0))</f>
        <v>1806</v>
      </c>
      <c r="C10966" s="111" t="s">
        <v>127</v>
      </c>
      <c r="D10966" s="111" t="s">
        <v>127</v>
      </c>
      <c r="E10966" s="111" t="s">
        <v>123</v>
      </c>
      <c r="F10966" s="111" t="s">
        <v>172</v>
      </c>
      <c r="G10966" s="111" t="s">
        <v>180</v>
      </c>
      <c r="H10966" s="111" t="s">
        <v>172</v>
      </c>
      <c r="I10966" s="111" t="s">
        <v>180</v>
      </c>
      <c r="J10966" t="str">
        <f t="shared" si="342"/>
        <v>1806SkogOrganisk jordBarskogHøy</v>
      </c>
      <c r="K10966" s="111">
        <v>-2.5184559031994138</v>
      </c>
      <c r="L10966" s="111">
        <v>0.92784825435236762</v>
      </c>
      <c r="M10966" s="111">
        <v>0.46518126042825314</v>
      </c>
      <c r="N10966" s="112">
        <f t="shared" si="343"/>
        <v>-1.1254263884187932</v>
      </c>
    </row>
    <row r="10967" spans="1:14" x14ac:dyDescent="0.25">
      <c r="A10967" s="111" t="s">
        <v>881</v>
      </c>
      <c r="B10967" s="111">
        <f>INDEX(kommuner!C:C,MATCH(_xlfn.NUMBERVALUE(A10967),kommuner!B:B,0))</f>
        <v>1806</v>
      </c>
      <c r="C10967" s="111" t="s">
        <v>127</v>
      </c>
      <c r="D10967" s="111" t="s">
        <v>127</v>
      </c>
      <c r="E10967" s="111" t="s">
        <v>123</v>
      </c>
      <c r="F10967" s="111" t="s">
        <v>172</v>
      </c>
      <c r="G10967" s="111" t="s">
        <v>167</v>
      </c>
      <c r="H10967" s="111" t="s">
        <v>172</v>
      </c>
      <c r="I10967" s="111" t="s">
        <v>167</v>
      </c>
      <c r="J10967" t="str">
        <f t="shared" si="342"/>
        <v>1806SkogOrganisk jordBarskogImpediment</v>
      </c>
      <c r="K10967" s="111">
        <v>-0.13011741963904588</v>
      </c>
      <c r="L10967" s="111">
        <v>0.92784825435236762</v>
      </c>
      <c r="M10967" s="111">
        <v>0.46510463492953991</v>
      </c>
      <c r="N10967" s="112">
        <f t="shared" si="343"/>
        <v>1.2628354696428616</v>
      </c>
    </row>
    <row r="10968" spans="1:14" x14ac:dyDescent="0.25">
      <c r="A10968" s="111" t="s">
        <v>881</v>
      </c>
      <c r="B10968" s="111">
        <f>INDEX(kommuner!C:C,MATCH(_xlfn.NUMBERVALUE(A10968),kommuner!B:B,0))</f>
        <v>1806</v>
      </c>
      <c r="C10968" s="111" t="s">
        <v>127</v>
      </c>
      <c r="D10968" s="111" t="s">
        <v>127</v>
      </c>
      <c r="E10968" s="111" t="s">
        <v>123</v>
      </c>
      <c r="F10968" s="111" t="s">
        <v>172</v>
      </c>
      <c r="G10968" s="111" t="s">
        <v>190</v>
      </c>
      <c r="H10968" s="111" t="s">
        <v>172</v>
      </c>
      <c r="I10968" s="111" t="s">
        <v>190</v>
      </c>
      <c r="J10968" t="str">
        <f t="shared" si="342"/>
        <v>1806SkogOrganisk jordBarskogLav</v>
      </c>
      <c r="K10968" s="111">
        <v>-0.50666953101693391</v>
      </c>
      <c r="L10968" s="111">
        <v>0.92784825435236762</v>
      </c>
      <c r="M10968" s="111">
        <v>0.46510463492953991</v>
      </c>
      <c r="N10968" s="112">
        <f t="shared" si="343"/>
        <v>0.88628335826497362</v>
      </c>
    </row>
    <row r="10969" spans="1:14" x14ac:dyDescent="0.25">
      <c r="A10969" s="111" t="s">
        <v>881</v>
      </c>
      <c r="B10969" s="111">
        <f>INDEX(kommuner!C:C,MATCH(_xlfn.NUMBERVALUE(A10969),kommuner!B:B,0))</f>
        <v>1806</v>
      </c>
      <c r="C10969" s="111" t="s">
        <v>127</v>
      </c>
      <c r="D10969" s="111" t="s">
        <v>127</v>
      </c>
      <c r="E10969" s="111" t="s">
        <v>123</v>
      </c>
      <c r="F10969" s="111" t="s">
        <v>172</v>
      </c>
      <c r="G10969" s="111" t="s">
        <v>173</v>
      </c>
      <c r="H10969" s="111" t="s">
        <v>172</v>
      </c>
      <c r="I10969" s="111" t="s">
        <v>173</v>
      </c>
      <c r="J10969" t="str">
        <f t="shared" si="342"/>
        <v>1806SkogOrganisk jordBarskogMiddels</v>
      </c>
      <c r="K10969" s="111">
        <v>-1.5571490961494638</v>
      </c>
      <c r="L10969" s="111">
        <v>0.92784825435236762</v>
      </c>
      <c r="M10969" s="111">
        <v>0.46518126042825314</v>
      </c>
      <c r="N10969" s="112">
        <f t="shared" si="343"/>
        <v>-0.16411958136884308</v>
      </c>
    </row>
    <row r="10970" spans="1:14" x14ac:dyDescent="0.25">
      <c r="A10970" s="111" t="s">
        <v>881</v>
      </c>
      <c r="B10970" s="111">
        <f>INDEX(kommuner!C:C,MATCH(_xlfn.NUMBERVALUE(A10970),kommuner!B:B,0))</f>
        <v>1806</v>
      </c>
      <c r="C10970" s="111" t="s">
        <v>127</v>
      </c>
      <c r="D10970" s="111" t="s">
        <v>127</v>
      </c>
      <c r="E10970" s="111" t="s">
        <v>123</v>
      </c>
      <c r="F10970" s="111" t="s">
        <v>172</v>
      </c>
      <c r="G10970" s="111" t="s">
        <v>186</v>
      </c>
      <c r="H10970" s="111" t="s">
        <v>172</v>
      </c>
      <c r="I10970" s="111" t="s">
        <v>186</v>
      </c>
      <c r="J10970" t="str">
        <f t="shared" si="342"/>
        <v>1806SkogOrganisk jordBarskogSærs høy</v>
      </c>
      <c r="K10970" s="111">
        <v>2.5548655235722699</v>
      </c>
      <c r="L10970" s="111">
        <v>0.92784825435236762</v>
      </c>
      <c r="M10970" s="111">
        <v>0.46518126042825314</v>
      </c>
      <c r="N10970" s="112">
        <f t="shared" si="343"/>
        <v>3.9478950383528906</v>
      </c>
    </row>
    <row r="10971" spans="1:14" x14ac:dyDescent="0.25">
      <c r="A10971" s="111" t="s">
        <v>881</v>
      </c>
      <c r="B10971" s="111">
        <f>INDEX(kommuner!C:C,MATCH(_xlfn.NUMBERVALUE(A10971),kommuner!B:B,0))</f>
        <v>1806</v>
      </c>
      <c r="C10971" s="111" t="s">
        <v>127</v>
      </c>
      <c r="D10971" s="111" t="s">
        <v>127</v>
      </c>
      <c r="E10971" s="111" t="s">
        <v>123</v>
      </c>
      <c r="F10971" s="111" t="s">
        <v>179</v>
      </c>
      <c r="G10971" s="111" t="s">
        <v>180</v>
      </c>
      <c r="H10971" s="111" t="s">
        <v>179</v>
      </c>
      <c r="I10971" s="111" t="s">
        <v>180</v>
      </c>
      <c r="J10971" t="str">
        <f t="shared" si="342"/>
        <v>1806SkogOrganisk jordBlandingsskogHøy</v>
      </c>
      <c r="K10971" s="111">
        <v>-5.5554344456832343</v>
      </c>
      <c r="L10971" s="111">
        <v>0.92784825435236762</v>
      </c>
      <c r="M10971" s="111">
        <v>0.46510463492953991</v>
      </c>
      <c r="N10971" s="112">
        <f t="shared" si="343"/>
        <v>-4.1624815564013264</v>
      </c>
    </row>
    <row r="10972" spans="1:14" x14ac:dyDescent="0.25">
      <c r="A10972" s="111" t="s">
        <v>881</v>
      </c>
      <c r="B10972" s="111">
        <f>INDEX(kommuner!C:C,MATCH(_xlfn.NUMBERVALUE(A10972),kommuner!B:B,0))</f>
        <v>1806</v>
      </c>
      <c r="C10972" s="111" t="s">
        <v>127</v>
      </c>
      <c r="D10972" s="111" t="s">
        <v>127</v>
      </c>
      <c r="E10972" s="111" t="s">
        <v>123</v>
      </c>
      <c r="F10972" s="111" t="s">
        <v>179</v>
      </c>
      <c r="G10972" s="111" t="s">
        <v>167</v>
      </c>
      <c r="H10972" s="111" t="s">
        <v>179</v>
      </c>
      <c r="I10972" s="111" t="s">
        <v>167</v>
      </c>
      <c r="J10972" t="str">
        <f t="shared" si="342"/>
        <v>1806SkogOrganisk jordBlandingsskogImpediment</v>
      </c>
      <c r="K10972" s="111">
        <v>-0.28586344175800005</v>
      </c>
      <c r="L10972" s="111">
        <v>0.92784825435236762</v>
      </c>
      <c r="M10972" s="111">
        <v>0.46510463492953991</v>
      </c>
      <c r="N10972" s="112">
        <f t="shared" si="343"/>
        <v>1.1070894475239075</v>
      </c>
    </row>
    <row r="10973" spans="1:14" x14ac:dyDescent="0.25">
      <c r="A10973" s="111" t="s">
        <v>881</v>
      </c>
      <c r="B10973" s="111">
        <f>INDEX(kommuner!C:C,MATCH(_xlfn.NUMBERVALUE(A10973),kommuner!B:B,0))</f>
        <v>1806</v>
      </c>
      <c r="C10973" s="111" t="s">
        <v>127</v>
      </c>
      <c r="D10973" s="111" t="s">
        <v>127</v>
      </c>
      <c r="E10973" s="111" t="s">
        <v>123</v>
      </c>
      <c r="F10973" s="111" t="s">
        <v>179</v>
      </c>
      <c r="G10973" s="111" t="s">
        <v>190</v>
      </c>
      <c r="H10973" s="111" t="s">
        <v>179</v>
      </c>
      <c r="I10973" s="111" t="s">
        <v>190</v>
      </c>
      <c r="J10973" t="str">
        <f t="shared" si="342"/>
        <v>1806SkogOrganisk jordBlandingsskogLav</v>
      </c>
      <c r="K10973" s="111">
        <v>-1.2347339377887629</v>
      </c>
      <c r="L10973" s="111">
        <v>0.92784825435236762</v>
      </c>
      <c r="M10973" s="111">
        <v>0.46510463492953991</v>
      </c>
      <c r="N10973" s="112">
        <f t="shared" si="343"/>
        <v>0.15821895149314458</v>
      </c>
    </row>
    <row r="10974" spans="1:14" x14ac:dyDescent="0.25">
      <c r="A10974" s="111" t="s">
        <v>881</v>
      </c>
      <c r="B10974" s="111">
        <f>INDEX(kommuner!C:C,MATCH(_xlfn.NUMBERVALUE(A10974),kommuner!B:B,0))</f>
        <v>1806</v>
      </c>
      <c r="C10974" s="111" t="s">
        <v>127</v>
      </c>
      <c r="D10974" s="111" t="s">
        <v>127</v>
      </c>
      <c r="E10974" s="111" t="s">
        <v>123</v>
      </c>
      <c r="F10974" s="111" t="s">
        <v>179</v>
      </c>
      <c r="G10974" s="111" t="s">
        <v>173</v>
      </c>
      <c r="H10974" s="111" t="s">
        <v>179</v>
      </c>
      <c r="I10974" s="111" t="s">
        <v>173</v>
      </c>
      <c r="J10974" t="str">
        <f t="shared" si="342"/>
        <v>1806SkogOrganisk jordBlandingsskogMiddels</v>
      </c>
      <c r="K10974" s="111">
        <v>-2.4239591752717748</v>
      </c>
      <c r="L10974" s="111">
        <v>0.92784825435236762</v>
      </c>
      <c r="M10974" s="111">
        <v>0.46510463492953991</v>
      </c>
      <c r="N10974" s="112">
        <f t="shared" si="343"/>
        <v>-1.0310062859898674</v>
      </c>
    </row>
    <row r="10975" spans="1:14" x14ac:dyDescent="0.25">
      <c r="A10975" s="111" t="s">
        <v>881</v>
      </c>
      <c r="B10975" s="111">
        <f>INDEX(kommuner!C:C,MATCH(_xlfn.NUMBERVALUE(A10975),kommuner!B:B,0))</f>
        <v>1806</v>
      </c>
      <c r="C10975" s="111" t="s">
        <v>127</v>
      </c>
      <c r="D10975" s="111" t="s">
        <v>127</v>
      </c>
      <c r="E10975" s="111" t="s">
        <v>123</v>
      </c>
      <c r="F10975" s="111" t="s">
        <v>179</v>
      </c>
      <c r="G10975" s="111" t="s">
        <v>186</v>
      </c>
      <c r="H10975" s="111" t="s">
        <v>179</v>
      </c>
      <c r="I10975" s="111" t="s">
        <v>186</v>
      </c>
      <c r="J10975" t="str">
        <f t="shared" si="342"/>
        <v>1806SkogOrganisk jordBlandingsskogSærs høy</v>
      </c>
      <c r="K10975" s="111">
        <v>-1.5726115302258048</v>
      </c>
      <c r="L10975" s="111">
        <v>0.92784825435236762</v>
      </c>
      <c r="M10975" s="111">
        <v>0.46510463492953991</v>
      </c>
      <c r="N10975" s="112">
        <f t="shared" si="343"/>
        <v>-0.17965864094389727</v>
      </c>
    </row>
    <row r="10976" spans="1:14" x14ac:dyDescent="0.25">
      <c r="A10976" s="111" t="s">
        <v>881</v>
      </c>
      <c r="B10976" s="111">
        <f>INDEX(kommuner!C:C,MATCH(_xlfn.NUMBERVALUE(A10976),kommuner!B:B,0))</f>
        <v>1806</v>
      </c>
      <c r="C10976" s="111" t="s">
        <v>127</v>
      </c>
      <c r="D10976" s="111" t="s">
        <v>127</v>
      </c>
      <c r="E10976" s="111" t="s">
        <v>123</v>
      </c>
      <c r="F10976" s="111" t="s">
        <v>185</v>
      </c>
      <c r="G10976" s="111" t="s">
        <v>180</v>
      </c>
      <c r="H10976" s="111" t="s">
        <v>185</v>
      </c>
      <c r="I10976" s="111" t="s">
        <v>180</v>
      </c>
      <c r="J10976" t="str">
        <f t="shared" si="342"/>
        <v>1806SkogOrganisk jordLauvskogHøy</v>
      </c>
      <c r="K10976" s="111">
        <v>-1.9913688882377358</v>
      </c>
      <c r="L10976" s="111">
        <v>0.92784825435236762</v>
      </c>
      <c r="M10976" s="111">
        <v>0.46510463492953991</v>
      </c>
      <c r="N10976" s="112">
        <f t="shared" si="343"/>
        <v>-0.59841599895582831</v>
      </c>
    </row>
    <row r="10977" spans="1:14" x14ac:dyDescent="0.25">
      <c r="A10977" s="111" t="s">
        <v>881</v>
      </c>
      <c r="B10977" s="111">
        <f>INDEX(kommuner!C:C,MATCH(_xlfn.NUMBERVALUE(A10977),kommuner!B:B,0))</f>
        <v>1806</v>
      </c>
      <c r="C10977" s="111" t="s">
        <v>127</v>
      </c>
      <c r="D10977" s="111" t="s">
        <v>127</v>
      </c>
      <c r="E10977" s="111" t="s">
        <v>123</v>
      </c>
      <c r="F10977" s="111" t="s">
        <v>185</v>
      </c>
      <c r="G10977" s="111" t="s">
        <v>167</v>
      </c>
      <c r="H10977" s="111" t="s">
        <v>185</v>
      </c>
      <c r="I10977" s="111" t="s">
        <v>167</v>
      </c>
      <c r="J10977" t="str">
        <f t="shared" si="342"/>
        <v>1806SkogOrganisk jordLauvskogImpediment</v>
      </c>
      <c r="K10977" s="111">
        <v>0.35000626494250675</v>
      </c>
      <c r="L10977" s="111">
        <v>0.92784825435236762</v>
      </c>
      <c r="M10977" s="111">
        <v>0.46510463492953991</v>
      </c>
      <c r="N10977" s="112">
        <f t="shared" si="343"/>
        <v>1.7429591542244141</v>
      </c>
    </row>
    <row r="10978" spans="1:14" x14ac:dyDescent="0.25">
      <c r="A10978" s="111" t="s">
        <v>881</v>
      </c>
      <c r="B10978" s="111">
        <f>INDEX(kommuner!C:C,MATCH(_xlfn.NUMBERVALUE(A10978),kommuner!B:B,0))</f>
        <v>1806</v>
      </c>
      <c r="C10978" s="111" t="s">
        <v>127</v>
      </c>
      <c r="D10978" s="111" t="s">
        <v>127</v>
      </c>
      <c r="E10978" s="111" t="s">
        <v>123</v>
      </c>
      <c r="F10978" s="111" t="s">
        <v>185</v>
      </c>
      <c r="G10978" s="111" t="s">
        <v>190</v>
      </c>
      <c r="H10978" s="111" t="s">
        <v>185</v>
      </c>
      <c r="I10978" s="111" t="s">
        <v>190</v>
      </c>
      <c r="J10978" t="str">
        <f t="shared" si="342"/>
        <v>1806SkogOrganisk jordLauvskogLav</v>
      </c>
      <c r="K10978" s="111">
        <v>1.1144075558526714</v>
      </c>
      <c r="L10978" s="111">
        <v>0.92784825435236762</v>
      </c>
      <c r="M10978" s="111">
        <v>0.46510463492953991</v>
      </c>
      <c r="N10978" s="112">
        <f t="shared" si="343"/>
        <v>2.5073604451345788</v>
      </c>
    </row>
    <row r="10979" spans="1:14" x14ac:dyDescent="0.25">
      <c r="A10979" s="111" t="s">
        <v>881</v>
      </c>
      <c r="B10979" s="111">
        <f>INDEX(kommuner!C:C,MATCH(_xlfn.NUMBERVALUE(A10979),kommuner!B:B,0))</f>
        <v>1806</v>
      </c>
      <c r="C10979" s="111" t="s">
        <v>127</v>
      </c>
      <c r="D10979" s="111" t="s">
        <v>127</v>
      </c>
      <c r="E10979" s="111" t="s">
        <v>123</v>
      </c>
      <c r="F10979" s="111" t="s">
        <v>185</v>
      </c>
      <c r="G10979" s="111" t="s">
        <v>173</v>
      </c>
      <c r="H10979" s="111" t="s">
        <v>185</v>
      </c>
      <c r="I10979" s="111" t="s">
        <v>173</v>
      </c>
      <c r="J10979" t="str">
        <f t="shared" si="342"/>
        <v>1806SkogOrganisk jordLauvskogMiddels</v>
      </c>
      <c r="K10979" s="111">
        <v>-0.62664468270982987</v>
      </c>
      <c r="L10979" s="111">
        <v>0.92784825435236762</v>
      </c>
      <c r="M10979" s="111">
        <v>0.46510463492953991</v>
      </c>
      <c r="N10979" s="112">
        <f t="shared" si="343"/>
        <v>0.76630820657207765</v>
      </c>
    </row>
    <row r="10980" spans="1:14" x14ac:dyDescent="0.25">
      <c r="A10980" s="111" t="s">
        <v>881</v>
      </c>
      <c r="B10980" s="111">
        <f>INDEX(kommuner!C:C,MATCH(_xlfn.NUMBERVALUE(A10980),kommuner!B:B,0))</f>
        <v>1806</v>
      </c>
      <c r="C10980" s="111" t="s">
        <v>127</v>
      </c>
      <c r="D10980" s="111" t="s">
        <v>127</v>
      </c>
      <c r="E10980" s="111" t="s">
        <v>123</v>
      </c>
      <c r="F10980" s="111" t="s">
        <v>185</v>
      </c>
      <c r="G10980" s="111" t="s">
        <v>186</v>
      </c>
      <c r="H10980" s="111" t="s">
        <v>185</v>
      </c>
      <c r="I10980" s="111" t="s">
        <v>186</v>
      </c>
      <c r="J10980" t="str">
        <f t="shared" si="342"/>
        <v>1806SkogOrganisk jordLauvskogSærs høy</v>
      </c>
      <c r="K10980" s="111">
        <v>-1.8997279926091779</v>
      </c>
      <c r="L10980" s="111">
        <v>0.92784825435236762</v>
      </c>
      <c r="M10980" s="111">
        <v>0.46510463492953991</v>
      </c>
      <c r="N10980" s="112">
        <f t="shared" si="343"/>
        <v>-0.50677510332727038</v>
      </c>
    </row>
    <row r="10981" spans="1:14" x14ac:dyDescent="0.25">
      <c r="A10981" s="111" t="s">
        <v>881</v>
      </c>
      <c r="B10981" s="111">
        <f>INDEX(kommuner!C:C,MATCH(_xlfn.NUMBERVALUE(A10981),kommuner!B:B,0))</f>
        <v>1806</v>
      </c>
      <c r="C10981" s="111" t="s">
        <v>83</v>
      </c>
      <c r="D10981" s="111" t="s">
        <v>83</v>
      </c>
      <c r="E10981" s="111" t="s">
        <v>126</v>
      </c>
      <c r="F10981" s="111" t="s">
        <v>139</v>
      </c>
      <c r="G10981" s="111" t="s">
        <v>139</v>
      </c>
      <c r="H10981" s="111" t="s">
        <v>139</v>
      </c>
      <c r="I10981" s="111" t="s">
        <v>139</v>
      </c>
      <c r="J10981" t="str">
        <f t="shared" si="342"/>
        <v>1806Utbygd arealMineraljord</v>
      </c>
      <c r="K10981" s="111">
        <v>6.7868445194857546E-2</v>
      </c>
      <c r="L10981" s="111">
        <v>0</v>
      </c>
      <c r="M10981" s="111">
        <v>1.303047089454229E-2</v>
      </c>
      <c r="N10981" s="112">
        <f t="shared" si="343"/>
        <v>8.0898916089399836E-2</v>
      </c>
    </row>
    <row r="10982" spans="1:14" x14ac:dyDescent="0.25">
      <c r="A10982" s="111" t="s">
        <v>881</v>
      </c>
      <c r="B10982" s="111">
        <f>INDEX(kommuner!C:C,MATCH(_xlfn.NUMBERVALUE(A10982),kommuner!B:B,0))</f>
        <v>1806</v>
      </c>
      <c r="C10982" s="111" t="s">
        <v>83</v>
      </c>
      <c r="D10982" s="111" t="s">
        <v>83</v>
      </c>
      <c r="E10982" s="111" t="s">
        <v>123</v>
      </c>
      <c r="F10982" s="111" t="s">
        <v>139</v>
      </c>
      <c r="G10982" s="111" t="s">
        <v>139</v>
      </c>
      <c r="H10982" s="111" t="s">
        <v>139</v>
      </c>
      <c r="I10982" s="111" t="s">
        <v>139</v>
      </c>
      <c r="J10982" t="str">
        <f t="shared" si="342"/>
        <v>1806Utbygd arealOrganisk jord</v>
      </c>
      <c r="K10982" s="111">
        <v>29.011421395201612</v>
      </c>
      <c r="L10982" s="111">
        <v>0</v>
      </c>
      <c r="M10982" s="111">
        <v>1.303047089454229E-2</v>
      </c>
      <c r="N10982" s="112">
        <f t="shared" si="343"/>
        <v>29.024451866096154</v>
      </c>
    </row>
    <row r="10983" spans="1:14" x14ac:dyDescent="0.25">
      <c r="A10983" s="111" t="s">
        <v>881</v>
      </c>
      <c r="B10983" s="111">
        <f>INDEX(kommuner!C:C,MATCH(_xlfn.NUMBERVALUE(A10983),kommuner!B:B,0))</f>
        <v>1806</v>
      </c>
      <c r="C10983" s="111" t="s">
        <v>181</v>
      </c>
      <c r="D10983" s="111" t="s">
        <v>181</v>
      </c>
      <c r="E10983" s="111" t="s">
        <v>123</v>
      </c>
      <c r="F10983" s="111" t="s">
        <v>139</v>
      </c>
      <c r="G10983" s="111" t="s">
        <v>139</v>
      </c>
      <c r="H10983" s="111" t="s">
        <v>139</v>
      </c>
      <c r="I10983" s="111" t="s">
        <v>139</v>
      </c>
      <c r="J10983" t="str">
        <f t="shared" si="342"/>
        <v>1806Vann og myrOrganisk jord</v>
      </c>
      <c r="K10983" s="111">
        <v>-4.1038862122629617E-2</v>
      </c>
      <c r="L10983" s="111">
        <v>0</v>
      </c>
      <c r="M10983" s="111">
        <v>0</v>
      </c>
      <c r="N10983" s="112">
        <f t="shared" si="343"/>
        <v>-4.1038862122629617E-2</v>
      </c>
    </row>
    <row r="10984" spans="1:14" x14ac:dyDescent="0.25">
      <c r="A10984" s="111" t="s">
        <v>882</v>
      </c>
      <c r="B10984" s="111">
        <f>INDEX(kommuner!C:C,MATCH(_xlfn.NUMBERVALUE(A10984),kommuner!B:B,0))</f>
        <v>1811</v>
      </c>
      <c r="C10984" s="111" t="s">
        <v>82</v>
      </c>
      <c r="D10984" s="111" t="s">
        <v>82</v>
      </c>
      <c r="E10984" s="111" t="s">
        <v>126</v>
      </c>
      <c r="F10984" s="111" t="s">
        <v>139</v>
      </c>
      <c r="G10984" s="111" t="s">
        <v>139</v>
      </c>
      <c r="H10984" s="111" t="s">
        <v>139</v>
      </c>
      <c r="I10984" s="111" t="s">
        <v>139</v>
      </c>
      <c r="J10984" t="str">
        <f t="shared" si="342"/>
        <v>1811Annen utmarkMineraljord</v>
      </c>
      <c r="K10984" s="111">
        <v>-7.1122377479755403E-2</v>
      </c>
      <c r="L10984" s="111">
        <v>0</v>
      </c>
      <c r="M10984" s="111">
        <v>0</v>
      </c>
      <c r="N10984" s="112">
        <f t="shared" si="343"/>
        <v>-7.1122377479755403E-2</v>
      </c>
    </row>
    <row r="10985" spans="1:14" x14ac:dyDescent="0.25">
      <c r="A10985" s="111" t="s">
        <v>882</v>
      </c>
      <c r="B10985" s="111">
        <f>INDEX(kommuner!C:C,MATCH(_xlfn.NUMBERVALUE(A10985),kommuner!B:B,0))</f>
        <v>1811</v>
      </c>
      <c r="C10985" s="111" t="s">
        <v>121</v>
      </c>
      <c r="D10985" s="111" t="s">
        <v>121</v>
      </c>
      <c r="E10985" s="111" t="s">
        <v>126</v>
      </c>
      <c r="F10985" s="111" t="s">
        <v>139</v>
      </c>
      <c r="G10985" s="111" t="s">
        <v>139</v>
      </c>
      <c r="H10985" s="111" t="s">
        <v>139</v>
      </c>
      <c r="I10985" s="111" t="s">
        <v>139</v>
      </c>
      <c r="J10985" t="str">
        <f t="shared" si="342"/>
        <v>1811BeiteMineraljord</v>
      </c>
      <c r="K10985" s="111">
        <v>-0.96338340838695502</v>
      </c>
      <c r="L10985" s="111">
        <v>0</v>
      </c>
      <c r="M10985" s="111">
        <v>1.2448711246839999E-7</v>
      </c>
      <c r="N10985" s="112">
        <f t="shared" si="343"/>
        <v>-0.96338328389984251</v>
      </c>
    </row>
    <row r="10986" spans="1:14" x14ac:dyDescent="0.25">
      <c r="A10986" s="111" t="s">
        <v>882</v>
      </c>
      <c r="B10986" s="111">
        <f>INDEX(kommuner!C:C,MATCH(_xlfn.NUMBERVALUE(A10986),kommuner!B:B,0))</f>
        <v>1811</v>
      </c>
      <c r="C10986" s="111" t="s">
        <v>121</v>
      </c>
      <c r="D10986" s="111" t="s">
        <v>121</v>
      </c>
      <c r="E10986" s="111" t="s">
        <v>123</v>
      </c>
      <c r="F10986" s="111" t="s">
        <v>139</v>
      </c>
      <c r="G10986" s="111" t="s">
        <v>139</v>
      </c>
      <c r="H10986" s="111" t="s">
        <v>139</v>
      </c>
      <c r="I10986" s="111" t="s">
        <v>139</v>
      </c>
      <c r="J10986" t="str">
        <f t="shared" si="342"/>
        <v>1811BeiteOrganisk jord</v>
      </c>
      <c r="K10986" s="111">
        <v>12.077525935985037</v>
      </c>
      <c r="L10986" s="111">
        <v>1.6412500000000001</v>
      </c>
      <c r="M10986" s="111">
        <v>0</v>
      </c>
      <c r="N10986" s="112">
        <f t="shared" si="343"/>
        <v>13.718775935985036</v>
      </c>
    </row>
    <row r="10987" spans="1:14" x14ac:dyDescent="0.25">
      <c r="A10987" s="111" t="s">
        <v>882</v>
      </c>
      <c r="B10987" s="111">
        <f>INDEX(kommuner!C:C,MATCH(_xlfn.NUMBERVALUE(A10987),kommuner!B:B,0))</f>
        <v>1811</v>
      </c>
      <c r="C10987" s="111" t="s">
        <v>84</v>
      </c>
      <c r="D10987" s="111" t="s">
        <v>84</v>
      </c>
      <c r="E10987" s="111" t="s">
        <v>126</v>
      </c>
      <c r="F10987" s="111" t="s">
        <v>139</v>
      </c>
      <c r="G10987" s="111" t="s">
        <v>139</v>
      </c>
      <c r="H10987" s="111" t="s">
        <v>139</v>
      </c>
      <c r="I10987" s="111" t="s">
        <v>139</v>
      </c>
      <c r="J10987" t="str">
        <f t="shared" si="342"/>
        <v>1811Dyrket markMineraljord</v>
      </c>
      <c r="K10987" s="111">
        <v>-0.57064448530534551</v>
      </c>
      <c r="L10987" s="111">
        <v>0</v>
      </c>
      <c r="M10987" s="111">
        <v>0</v>
      </c>
      <c r="N10987" s="112">
        <f t="shared" si="343"/>
        <v>-0.57064448530534551</v>
      </c>
    </row>
    <row r="10988" spans="1:14" x14ac:dyDescent="0.25">
      <c r="A10988" s="111" t="s">
        <v>882</v>
      </c>
      <c r="B10988" s="111">
        <f>INDEX(kommuner!C:C,MATCH(_xlfn.NUMBERVALUE(A10988),kommuner!B:B,0))</f>
        <v>1811</v>
      </c>
      <c r="C10988" s="111" t="s">
        <v>84</v>
      </c>
      <c r="D10988" s="111" t="s">
        <v>84</v>
      </c>
      <c r="E10988" s="111" t="s">
        <v>123</v>
      </c>
      <c r="F10988" s="111" t="s">
        <v>139</v>
      </c>
      <c r="G10988" s="111" t="s">
        <v>139</v>
      </c>
      <c r="H10988" s="111" t="s">
        <v>139</v>
      </c>
      <c r="I10988" s="111" t="s">
        <v>139</v>
      </c>
      <c r="J10988" t="str">
        <f t="shared" si="342"/>
        <v>1811Dyrket markOrganisk jord</v>
      </c>
      <c r="K10988" s="111">
        <v>28.726149366675592</v>
      </c>
      <c r="L10988" s="111">
        <v>1.45625</v>
      </c>
      <c r="M10988" s="111">
        <v>0</v>
      </c>
      <c r="N10988" s="112">
        <f t="shared" si="343"/>
        <v>30.182399366675593</v>
      </c>
    </row>
    <row r="10989" spans="1:14" x14ac:dyDescent="0.25">
      <c r="A10989" s="111" t="s">
        <v>882</v>
      </c>
      <c r="B10989" s="111">
        <f>INDEX(kommuner!C:C,MATCH(_xlfn.NUMBERVALUE(A10989),kommuner!B:B,0))</f>
        <v>1811</v>
      </c>
      <c r="C10989" s="111" t="s">
        <v>127</v>
      </c>
      <c r="D10989" s="111" t="s">
        <v>127</v>
      </c>
      <c r="E10989" s="111" t="s">
        <v>126</v>
      </c>
      <c r="F10989" s="111" t="s">
        <v>172</v>
      </c>
      <c r="G10989" s="111" t="s">
        <v>180</v>
      </c>
      <c r="H10989" s="111" t="s">
        <v>172</v>
      </c>
      <c r="I10989" s="111" t="s">
        <v>180</v>
      </c>
      <c r="J10989" t="str">
        <f t="shared" si="342"/>
        <v>1811SkogMineraljordBarskogHøy</v>
      </c>
      <c r="K10989" s="111">
        <v>-6.422849649670499</v>
      </c>
      <c r="L10989" s="111">
        <v>0.85306406685236758</v>
      </c>
      <c r="M10989" s="111">
        <v>6.4056614999681585E-2</v>
      </c>
      <c r="N10989" s="112">
        <f t="shared" si="343"/>
        <v>-5.5057289678184498</v>
      </c>
    </row>
    <row r="10990" spans="1:14" x14ac:dyDescent="0.25">
      <c r="A10990" s="111" t="s">
        <v>882</v>
      </c>
      <c r="B10990" s="111">
        <f>INDEX(kommuner!C:C,MATCH(_xlfn.NUMBERVALUE(A10990),kommuner!B:B,0))</f>
        <v>1811</v>
      </c>
      <c r="C10990" s="111" t="s">
        <v>127</v>
      </c>
      <c r="D10990" s="111" t="s">
        <v>127</v>
      </c>
      <c r="E10990" s="111" t="s">
        <v>126</v>
      </c>
      <c r="F10990" s="111" t="s">
        <v>172</v>
      </c>
      <c r="G10990" s="111" t="s">
        <v>167</v>
      </c>
      <c r="H10990" s="111" t="s">
        <v>172</v>
      </c>
      <c r="I10990" s="111" t="s">
        <v>167</v>
      </c>
      <c r="J10990" t="str">
        <f t="shared" si="342"/>
        <v>1811SkogMineraljordBarskogImpediment</v>
      </c>
      <c r="K10990" s="111">
        <v>-0.94873102042732593</v>
      </c>
      <c r="L10990" s="111">
        <v>0.85306406685236758</v>
      </c>
      <c r="M10990" s="111">
        <v>6.3979989500968365E-2</v>
      </c>
      <c r="N10990" s="112">
        <f t="shared" si="343"/>
        <v>-3.1686964073989993E-2</v>
      </c>
    </row>
    <row r="10991" spans="1:14" x14ac:dyDescent="0.25">
      <c r="A10991" s="111" t="s">
        <v>882</v>
      </c>
      <c r="B10991" s="111">
        <f>INDEX(kommuner!C:C,MATCH(_xlfn.NUMBERVALUE(A10991),kommuner!B:B,0))</f>
        <v>1811</v>
      </c>
      <c r="C10991" s="111" t="s">
        <v>127</v>
      </c>
      <c r="D10991" s="111" t="s">
        <v>127</v>
      </c>
      <c r="E10991" s="111" t="s">
        <v>126</v>
      </c>
      <c r="F10991" s="111" t="s">
        <v>172</v>
      </c>
      <c r="G10991" s="111" t="s">
        <v>190</v>
      </c>
      <c r="H10991" s="111" t="s">
        <v>172</v>
      </c>
      <c r="I10991" s="111" t="s">
        <v>190</v>
      </c>
      <c r="J10991" t="str">
        <f t="shared" si="342"/>
        <v>1811SkogMineraljordBarskogLav</v>
      </c>
      <c r="K10991" s="111">
        <v>-0.862084627791601</v>
      </c>
      <c r="L10991" s="111">
        <v>0.85306406685236758</v>
      </c>
      <c r="M10991" s="111">
        <v>6.3979989500968365E-2</v>
      </c>
      <c r="N10991" s="112">
        <f t="shared" si="343"/>
        <v>5.4959428561734941E-2</v>
      </c>
    </row>
    <row r="10992" spans="1:14" x14ac:dyDescent="0.25">
      <c r="A10992" s="111" t="s">
        <v>882</v>
      </c>
      <c r="B10992" s="111">
        <f>INDEX(kommuner!C:C,MATCH(_xlfn.NUMBERVALUE(A10992),kommuner!B:B,0))</f>
        <v>1811</v>
      </c>
      <c r="C10992" s="111" t="s">
        <v>127</v>
      </c>
      <c r="D10992" s="111" t="s">
        <v>127</v>
      </c>
      <c r="E10992" s="111" t="s">
        <v>126</v>
      </c>
      <c r="F10992" s="111" t="s">
        <v>172</v>
      </c>
      <c r="G10992" s="111" t="s">
        <v>173</v>
      </c>
      <c r="H10992" s="111" t="s">
        <v>172</v>
      </c>
      <c r="I10992" s="111" t="s">
        <v>173</v>
      </c>
      <c r="J10992" t="str">
        <f t="shared" si="342"/>
        <v>1811SkogMineraljordBarskogMiddels</v>
      </c>
      <c r="K10992" s="111">
        <v>-3.6406993276041288</v>
      </c>
      <c r="L10992" s="111">
        <v>0.85306406685236758</v>
      </c>
      <c r="M10992" s="111">
        <v>6.4056614999681585E-2</v>
      </c>
      <c r="N10992" s="112">
        <f t="shared" si="343"/>
        <v>-2.7235786457520796</v>
      </c>
    </row>
    <row r="10993" spans="1:14" x14ac:dyDescent="0.25">
      <c r="A10993" s="111" t="s">
        <v>882</v>
      </c>
      <c r="B10993" s="111">
        <f>INDEX(kommuner!C:C,MATCH(_xlfn.NUMBERVALUE(A10993),kommuner!B:B,0))</f>
        <v>1811</v>
      </c>
      <c r="C10993" s="111" t="s">
        <v>127</v>
      </c>
      <c r="D10993" s="111" t="s">
        <v>127</v>
      </c>
      <c r="E10993" s="111" t="s">
        <v>126</v>
      </c>
      <c r="F10993" s="111" t="s">
        <v>172</v>
      </c>
      <c r="G10993" s="111" t="s">
        <v>186</v>
      </c>
      <c r="H10993" s="111" t="s">
        <v>172</v>
      </c>
      <c r="I10993" s="111" t="s">
        <v>186</v>
      </c>
      <c r="J10993" t="str">
        <f t="shared" si="342"/>
        <v>1811SkogMineraljordBarskogSærs høy</v>
      </c>
      <c r="K10993" s="111">
        <v>0.12072674540874306</v>
      </c>
      <c r="L10993" s="111">
        <v>0.85306406685236758</v>
      </c>
      <c r="M10993" s="111">
        <v>6.4056614999681585E-2</v>
      </c>
      <c r="N10993" s="112">
        <f t="shared" si="343"/>
        <v>1.0378474272607923</v>
      </c>
    </row>
    <row r="10994" spans="1:14" x14ac:dyDescent="0.25">
      <c r="A10994" s="111" t="s">
        <v>882</v>
      </c>
      <c r="B10994" s="111">
        <f>INDEX(kommuner!C:C,MATCH(_xlfn.NUMBERVALUE(A10994),kommuner!B:B,0))</f>
        <v>1811</v>
      </c>
      <c r="C10994" s="111" t="s">
        <v>127</v>
      </c>
      <c r="D10994" s="111" t="s">
        <v>127</v>
      </c>
      <c r="E10994" s="111" t="s">
        <v>126</v>
      </c>
      <c r="F10994" s="111" t="s">
        <v>179</v>
      </c>
      <c r="G10994" s="111" t="s">
        <v>180</v>
      </c>
      <c r="H10994" s="111" t="s">
        <v>179</v>
      </c>
      <c r="I10994" s="111" t="s">
        <v>180</v>
      </c>
      <c r="J10994" t="str">
        <f t="shared" si="342"/>
        <v>1811SkogMineraljordBlandingsskogHøy</v>
      </c>
      <c r="K10994" s="111">
        <v>-7.1939050909469406</v>
      </c>
      <c r="L10994" s="111">
        <v>0.85306406685236758</v>
      </c>
      <c r="M10994" s="111">
        <v>6.3979989500968365E-2</v>
      </c>
      <c r="N10994" s="112">
        <f t="shared" si="343"/>
        <v>-6.2768610345936047</v>
      </c>
    </row>
    <row r="10995" spans="1:14" x14ac:dyDescent="0.25">
      <c r="A10995" s="111" t="s">
        <v>882</v>
      </c>
      <c r="B10995" s="111">
        <f>INDEX(kommuner!C:C,MATCH(_xlfn.NUMBERVALUE(A10995),kommuner!B:B,0))</f>
        <v>1811</v>
      </c>
      <c r="C10995" s="111" t="s">
        <v>127</v>
      </c>
      <c r="D10995" s="111" t="s">
        <v>127</v>
      </c>
      <c r="E10995" s="111" t="s">
        <v>126</v>
      </c>
      <c r="F10995" s="111" t="s">
        <v>179</v>
      </c>
      <c r="G10995" s="111" t="s">
        <v>167</v>
      </c>
      <c r="H10995" s="111" t="s">
        <v>179</v>
      </c>
      <c r="I10995" s="111" t="s">
        <v>167</v>
      </c>
      <c r="J10995" t="str">
        <f t="shared" si="342"/>
        <v>1811SkogMineraljordBlandingsskogImpediment</v>
      </c>
      <c r="K10995" s="111">
        <v>-1.0519587113170448</v>
      </c>
      <c r="L10995" s="111">
        <v>0.85306406685236758</v>
      </c>
      <c r="M10995" s="111">
        <v>6.3979989500968365E-2</v>
      </c>
      <c r="N10995" s="112">
        <f t="shared" si="343"/>
        <v>-0.13491465496370883</v>
      </c>
    </row>
    <row r="10996" spans="1:14" x14ac:dyDescent="0.25">
      <c r="A10996" s="111" t="s">
        <v>882</v>
      </c>
      <c r="B10996" s="111">
        <f>INDEX(kommuner!C:C,MATCH(_xlfn.NUMBERVALUE(A10996),kommuner!B:B,0))</f>
        <v>1811</v>
      </c>
      <c r="C10996" s="111" t="s">
        <v>127</v>
      </c>
      <c r="D10996" s="111" t="s">
        <v>127</v>
      </c>
      <c r="E10996" s="111" t="s">
        <v>126</v>
      </c>
      <c r="F10996" s="111" t="s">
        <v>179</v>
      </c>
      <c r="G10996" s="111" t="s">
        <v>190</v>
      </c>
      <c r="H10996" s="111" t="s">
        <v>179</v>
      </c>
      <c r="I10996" s="111" t="s">
        <v>190</v>
      </c>
      <c r="J10996" t="str">
        <f t="shared" si="342"/>
        <v>1811SkogMineraljordBlandingsskogLav</v>
      </c>
      <c r="K10996" s="111">
        <v>-1.7812179955424279</v>
      </c>
      <c r="L10996" s="111">
        <v>0.85306406685236758</v>
      </c>
      <c r="M10996" s="111">
        <v>6.3979989500968365E-2</v>
      </c>
      <c r="N10996" s="112">
        <f t="shared" si="343"/>
        <v>-0.86417393918909191</v>
      </c>
    </row>
    <row r="10997" spans="1:14" x14ac:dyDescent="0.25">
      <c r="A10997" s="111" t="s">
        <v>882</v>
      </c>
      <c r="B10997" s="111">
        <f>INDEX(kommuner!C:C,MATCH(_xlfn.NUMBERVALUE(A10997),kommuner!B:B,0))</f>
        <v>1811</v>
      </c>
      <c r="C10997" s="111" t="s">
        <v>127</v>
      </c>
      <c r="D10997" s="111" t="s">
        <v>127</v>
      </c>
      <c r="E10997" s="111" t="s">
        <v>126</v>
      </c>
      <c r="F10997" s="111" t="s">
        <v>179</v>
      </c>
      <c r="G10997" s="111" t="s">
        <v>173</v>
      </c>
      <c r="H10997" s="111" t="s">
        <v>179</v>
      </c>
      <c r="I10997" s="111" t="s">
        <v>173</v>
      </c>
      <c r="J10997" t="str">
        <f t="shared" si="342"/>
        <v>1811SkogMineraljordBlandingsskogMiddels</v>
      </c>
      <c r="K10997" s="111">
        <v>-3.4741824145851954</v>
      </c>
      <c r="L10997" s="111">
        <v>0.85306406685236758</v>
      </c>
      <c r="M10997" s="111">
        <v>6.3979989500968365E-2</v>
      </c>
      <c r="N10997" s="112">
        <f t="shared" si="343"/>
        <v>-2.5571383582318594</v>
      </c>
    </row>
    <row r="10998" spans="1:14" x14ac:dyDescent="0.25">
      <c r="A10998" s="111" t="s">
        <v>882</v>
      </c>
      <c r="B10998" s="111">
        <f>INDEX(kommuner!C:C,MATCH(_xlfn.NUMBERVALUE(A10998),kommuner!B:B,0))</f>
        <v>1811</v>
      </c>
      <c r="C10998" s="111" t="s">
        <v>127</v>
      </c>
      <c r="D10998" s="111" t="s">
        <v>127</v>
      </c>
      <c r="E10998" s="111" t="s">
        <v>126</v>
      </c>
      <c r="F10998" s="111" t="s">
        <v>179</v>
      </c>
      <c r="G10998" s="111" t="s">
        <v>186</v>
      </c>
      <c r="H10998" s="111" t="s">
        <v>179</v>
      </c>
      <c r="I10998" s="111" t="s">
        <v>186</v>
      </c>
      <c r="J10998" t="str">
        <f t="shared" si="342"/>
        <v>1811SkogMineraljordBlandingsskogSærs høy</v>
      </c>
      <c r="K10998" s="111">
        <v>-2.9395925245326562</v>
      </c>
      <c r="L10998" s="111">
        <v>0.85306406685236758</v>
      </c>
      <c r="M10998" s="111">
        <v>6.3979989500968365E-2</v>
      </c>
      <c r="N10998" s="112">
        <f t="shared" si="343"/>
        <v>-2.0225484681793202</v>
      </c>
    </row>
    <row r="10999" spans="1:14" x14ac:dyDescent="0.25">
      <c r="A10999" s="111" t="s">
        <v>882</v>
      </c>
      <c r="B10999" s="111">
        <f>INDEX(kommuner!C:C,MATCH(_xlfn.NUMBERVALUE(A10999),kommuner!B:B,0))</f>
        <v>1811</v>
      </c>
      <c r="C10999" s="111" t="s">
        <v>127</v>
      </c>
      <c r="D10999" s="111" t="s">
        <v>127</v>
      </c>
      <c r="E10999" s="111" t="s">
        <v>126</v>
      </c>
      <c r="F10999" s="111" t="s">
        <v>185</v>
      </c>
      <c r="G10999" s="111" t="s">
        <v>180</v>
      </c>
      <c r="H10999" s="111" t="s">
        <v>185</v>
      </c>
      <c r="I10999" s="111" t="s">
        <v>180</v>
      </c>
      <c r="J10999" t="str">
        <f t="shared" si="342"/>
        <v>1811SkogMineraljordLauvskogHøy</v>
      </c>
      <c r="K10999" s="111">
        <v>-3.9961118073383664</v>
      </c>
      <c r="L10999" s="111">
        <v>0.85306406685236758</v>
      </c>
      <c r="M10999" s="111">
        <v>6.3979989500968365E-2</v>
      </c>
      <c r="N10999" s="112">
        <f t="shared" si="343"/>
        <v>-3.0790677509850304</v>
      </c>
    </row>
    <row r="11000" spans="1:14" x14ac:dyDescent="0.25">
      <c r="A11000" s="111" t="s">
        <v>882</v>
      </c>
      <c r="B11000" s="111">
        <f>INDEX(kommuner!C:C,MATCH(_xlfn.NUMBERVALUE(A11000),kommuner!B:B,0))</f>
        <v>1811</v>
      </c>
      <c r="C11000" s="111" t="s">
        <v>127</v>
      </c>
      <c r="D11000" s="111" t="s">
        <v>127</v>
      </c>
      <c r="E11000" s="111" t="s">
        <v>126</v>
      </c>
      <c r="F11000" s="111" t="s">
        <v>185</v>
      </c>
      <c r="G11000" s="111" t="s">
        <v>167</v>
      </c>
      <c r="H11000" s="111" t="s">
        <v>185</v>
      </c>
      <c r="I11000" s="111" t="s">
        <v>167</v>
      </c>
      <c r="J11000" t="str">
        <f t="shared" si="342"/>
        <v>1811SkogMineraljordLauvskogImpediment</v>
      </c>
      <c r="K11000" s="111">
        <v>-1.0417316356348201</v>
      </c>
      <c r="L11000" s="111">
        <v>0.85306406685236758</v>
      </c>
      <c r="M11000" s="111">
        <v>6.3979989500968365E-2</v>
      </c>
      <c r="N11000" s="112">
        <f t="shared" si="343"/>
        <v>-0.12468757928148413</v>
      </c>
    </row>
    <row r="11001" spans="1:14" x14ac:dyDescent="0.25">
      <c r="A11001" s="111" t="s">
        <v>882</v>
      </c>
      <c r="B11001" s="111">
        <f>INDEX(kommuner!C:C,MATCH(_xlfn.NUMBERVALUE(A11001),kommuner!B:B,0))</f>
        <v>1811</v>
      </c>
      <c r="C11001" s="111" t="s">
        <v>127</v>
      </c>
      <c r="D11001" s="111" t="s">
        <v>127</v>
      </c>
      <c r="E11001" s="111" t="s">
        <v>126</v>
      </c>
      <c r="F11001" s="111" t="s">
        <v>185</v>
      </c>
      <c r="G11001" s="111" t="s">
        <v>190</v>
      </c>
      <c r="H11001" s="111" t="s">
        <v>185</v>
      </c>
      <c r="I11001" s="111" t="s">
        <v>190</v>
      </c>
      <c r="J11001" t="str">
        <f t="shared" si="342"/>
        <v>1811SkogMineraljordLauvskogLav</v>
      </c>
      <c r="K11001" s="111">
        <v>-8.9748170935426599E-2</v>
      </c>
      <c r="L11001" s="111">
        <v>0.85306406685236758</v>
      </c>
      <c r="M11001" s="111">
        <v>6.3979989500968365E-2</v>
      </c>
      <c r="N11001" s="112">
        <f t="shared" si="343"/>
        <v>0.82729588541790933</v>
      </c>
    </row>
    <row r="11002" spans="1:14" x14ac:dyDescent="0.25">
      <c r="A11002" s="111" t="s">
        <v>882</v>
      </c>
      <c r="B11002" s="111">
        <f>INDEX(kommuner!C:C,MATCH(_xlfn.NUMBERVALUE(A11002),kommuner!B:B,0))</f>
        <v>1811</v>
      </c>
      <c r="C11002" s="111" t="s">
        <v>127</v>
      </c>
      <c r="D11002" s="111" t="s">
        <v>127</v>
      </c>
      <c r="E11002" s="111" t="s">
        <v>126</v>
      </c>
      <c r="F11002" s="111" t="s">
        <v>185</v>
      </c>
      <c r="G11002" s="111" t="s">
        <v>173</v>
      </c>
      <c r="H11002" s="111" t="s">
        <v>185</v>
      </c>
      <c r="I11002" s="111" t="s">
        <v>173</v>
      </c>
      <c r="J11002" t="str">
        <f t="shared" si="342"/>
        <v>1811SkogMineraljordLauvskogMiddels</v>
      </c>
      <c r="K11002" s="111">
        <v>-2.4407766010203638</v>
      </c>
      <c r="L11002" s="111">
        <v>0.85306406685236758</v>
      </c>
      <c r="M11002" s="111">
        <v>6.3979989500968365E-2</v>
      </c>
      <c r="N11002" s="112">
        <f t="shared" si="343"/>
        <v>-1.523732544667028</v>
      </c>
    </row>
    <row r="11003" spans="1:14" x14ac:dyDescent="0.25">
      <c r="A11003" s="111" t="s">
        <v>882</v>
      </c>
      <c r="B11003" s="111">
        <f>INDEX(kommuner!C:C,MATCH(_xlfn.NUMBERVALUE(A11003),kommuner!B:B,0))</f>
        <v>1811</v>
      </c>
      <c r="C11003" s="111" t="s">
        <v>127</v>
      </c>
      <c r="D11003" s="111" t="s">
        <v>127</v>
      </c>
      <c r="E11003" s="111" t="s">
        <v>126</v>
      </c>
      <c r="F11003" s="111" t="s">
        <v>185</v>
      </c>
      <c r="G11003" s="111" t="s">
        <v>186</v>
      </c>
      <c r="H11003" s="111" t="s">
        <v>185</v>
      </c>
      <c r="I11003" s="111" t="s">
        <v>186</v>
      </c>
      <c r="J11003" t="str">
        <f t="shared" si="342"/>
        <v>1811SkogMineraljordLauvskogSærs høy</v>
      </c>
      <c r="K11003" s="111">
        <v>-3.6560473259425113</v>
      </c>
      <c r="L11003" s="111">
        <v>0.85306406685236758</v>
      </c>
      <c r="M11003" s="111">
        <v>6.3979989500968365E-2</v>
      </c>
      <c r="N11003" s="112">
        <f t="shared" si="343"/>
        <v>-2.7390032695891753</v>
      </c>
    </row>
    <row r="11004" spans="1:14" x14ac:dyDescent="0.25">
      <c r="A11004" s="111" t="s">
        <v>882</v>
      </c>
      <c r="B11004" s="111">
        <f>INDEX(kommuner!C:C,MATCH(_xlfn.NUMBERVALUE(A11004),kommuner!B:B,0))</f>
        <v>1811</v>
      </c>
      <c r="C11004" s="111" t="s">
        <v>127</v>
      </c>
      <c r="D11004" s="111" t="s">
        <v>127</v>
      </c>
      <c r="E11004" s="111" t="s">
        <v>123</v>
      </c>
      <c r="F11004" s="111" t="s">
        <v>172</v>
      </c>
      <c r="G11004" s="111" t="s">
        <v>180</v>
      </c>
      <c r="H11004" s="111" t="s">
        <v>172</v>
      </c>
      <c r="I11004" s="111" t="s">
        <v>180</v>
      </c>
      <c r="J11004" t="str">
        <f t="shared" si="342"/>
        <v>1811SkogOrganisk jordBarskogHøy</v>
      </c>
      <c r="K11004" s="111">
        <v>-2.5184559031994138</v>
      </c>
      <c r="L11004" s="111">
        <v>0.92784825435236762</v>
      </c>
      <c r="M11004" s="111">
        <v>0.46518126042825314</v>
      </c>
      <c r="N11004" s="112">
        <f t="shared" si="343"/>
        <v>-1.1254263884187932</v>
      </c>
    </row>
    <row r="11005" spans="1:14" x14ac:dyDescent="0.25">
      <c r="A11005" s="111" t="s">
        <v>882</v>
      </c>
      <c r="B11005" s="111">
        <f>INDEX(kommuner!C:C,MATCH(_xlfn.NUMBERVALUE(A11005),kommuner!B:B,0))</f>
        <v>1811</v>
      </c>
      <c r="C11005" s="111" t="s">
        <v>127</v>
      </c>
      <c r="D11005" s="111" t="s">
        <v>127</v>
      </c>
      <c r="E11005" s="111" t="s">
        <v>123</v>
      </c>
      <c r="F11005" s="111" t="s">
        <v>172</v>
      </c>
      <c r="G11005" s="111" t="s">
        <v>167</v>
      </c>
      <c r="H11005" s="111" t="s">
        <v>172</v>
      </c>
      <c r="I11005" s="111" t="s">
        <v>167</v>
      </c>
      <c r="J11005" t="str">
        <f t="shared" si="342"/>
        <v>1811SkogOrganisk jordBarskogImpediment</v>
      </c>
      <c r="K11005" s="111">
        <v>-0.17137422385314094</v>
      </c>
      <c r="L11005" s="111">
        <v>0.92784825435236762</v>
      </c>
      <c r="M11005" s="111">
        <v>0.46510463492953991</v>
      </c>
      <c r="N11005" s="112">
        <f t="shared" si="343"/>
        <v>1.2215786654287666</v>
      </c>
    </row>
    <row r="11006" spans="1:14" x14ac:dyDescent="0.25">
      <c r="A11006" s="111" t="s">
        <v>882</v>
      </c>
      <c r="B11006" s="111">
        <f>INDEX(kommuner!C:C,MATCH(_xlfn.NUMBERVALUE(A11006),kommuner!B:B,0))</f>
        <v>1811</v>
      </c>
      <c r="C11006" s="111" t="s">
        <v>127</v>
      </c>
      <c r="D11006" s="111" t="s">
        <v>127</v>
      </c>
      <c r="E11006" s="111" t="s">
        <v>123</v>
      </c>
      <c r="F11006" s="111" t="s">
        <v>172</v>
      </c>
      <c r="G11006" s="111" t="s">
        <v>190</v>
      </c>
      <c r="H11006" s="111" t="s">
        <v>172</v>
      </c>
      <c r="I11006" s="111" t="s">
        <v>190</v>
      </c>
      <c r="J11006" t="str">
        <f t="shared" si="342"/>
        <v>1811SkogOrganisk jordBarskogLav</v>
      </c>
      <c r="K11006" s="111">
        <v>-0.50666953101693391</v>
      </c>
      <c r="L11006" s="111">
        <v>0.92784825435236762</v>
      </c>
      <c r="M11006" s="111">
        <v>0.46510463492953991</v>
      </c>
      <c r="N11006" s="112">
        <f t="shared" si="343"/>
        <v>0.88628335826497362</v>
      </c>
    </row>
    <row r="11007" spans="1:14" x14ac:dyDescent="0.25">
      <c r="A11007" s="111" t="s">
        <v>882</v>
      </c>
      <c r="B11007" s="111">
        <f>INDEX(kommuner!C:C,MATCH(_xlfn.NUMBERVALUE(A11007),kommuner!B:B,0))</f>
        <v>1811</v>
      </c>
      <c r="C11007" s="111" t="s">
        <v>127</v>
      </c>
      <c r="D11007" s="111" t="s">
        <v>127</v>
      </c>
      <c r="E11007" s="111" t="s">
        <v>123</v>
      </c>
      <c r="F11007" s="111" t="s">
        <v>172</v>
      </c>
      <c r="G11007" s="111" t="s">
        <v>173</v>
      </c>
      <c r="H11007" s="111" t="s">
        <v>172</v>
      </c>
      <c r="I11007" s="111" t="s">
        <v>173</v>
      </c>
      <c r="J11007" t="str">
        <f t="shared" si="342"/>
        <v>1811SkogOrganisk jordBarskogMiddels</v>
      </c>
      <c r="K11007" s="111">
        <v>-1.5571490961494638</v>
      </c>
      <c r="L11007" s="111">
        <v>0.92784825435236762</v>
      </c>
      <c r="M11007" s="111">
        <v>0.46518126042825314</v>
      </c>
      <c r="N11007" s="112">
        <f t="shared" si="343"/>
        <v>-0.16411958136884308</v>
      </c>
    </row>
    <row r="11008" spans="1:14" x14ac:dyDescent="0.25">
      <c r="A11008" s="111" t="s">
        <v>882</v>
      </c>
      <c r="B11008" s="111">
        <f>INDEX(kommuner!C:C,MATCH(_xlfn.NUMBERVALUE(A11008),kommuner!B:B,0))</f>
        <v>1811</v>
      </c>
      <c r="C11008" s="111" t="s">
        <v>127</v>
      </c>
      <c r="D11008" s="111" t="s">
        <v>127</v>
      </c>
      <c r="E11008" s="111" t="s">
        <v>123</v>
      </c>
      <c r="F11008" s="111" t="s">
        <v>172</v>
      </c>
      <c r="G11008" s="111" t="s">
        <v>186</v>
      </c>
      <c r="H11008" s="111" t="s">
        <v>172</v>
      </c>
      <c r="I11008" s="111" t="s">
        <v>186</v>
      </c>
      <c r="J11008" t="str">
        <f t="shared" si="342"/>
        <v>1811SkogOrganisk jordBarskogSærs høy</v>
      </c>
      <c r="K11008" s="111">
        <v>2.5548655235722699</v>
      </c>
      <c r="L11008" s="111">
        <v>0.92784825435236762</v>
      </c>
      <c r="M11008" s="111">
        <v>0.46518126042825314</v>
      </c>
      <c r="N11008" s="112">
        <f t="shared" si="343"/>
        <v>3.9478950383528906</v>
      </c>
    </row>
    <row r="11009" spans="1:14" x14ac:dyDescent="0.25">
      <c r="A11009" s="111" t="s">
        <v>882</v>
      </c>
      <c r="B11009" s="111">
        <f>INDEX(kommuner!C:C,MATCH(_xlfn.NUMBERVALUE(A11009),kommuner!B:B,0))</f>
        <v>1811</v>
      </c>
      <c r="C11009" s="111" t="s">
        <v>127</v>
      </c>
      <c r="D11009" s="111" t="s">
        <v>127</v>
      </c>
      <c r="E11009" s="111" t="s">
        <v>123</v>
      </c>
      <c r="F11009" s="111" t="s">
        <v>179</v>
      </c>
      <c r="G11009" s="111" t="s">
        <v>180</v>
      </c>
      <c r="H11009" s="111" t="s">
        <v>179</v>
      </c>
      <c r="I11009" s="111" t="s">
        <v>180</v>
      </c>
      <c r="J11009" t="str">
        <f t="shared" si="342"/>
        <v>1811SkogOrganisk jordBlandingsskogHøy</v>
      </c>
      <c r="K11009" s="111">
        <v>-5.5554344456832343</v>
      </c>
      <c r="L11009" s="111">
        <v>0.92784825435236762</v>
      </c>
      <c r="M11009" s="111">
        <v>0.46510463492953991</v>
      </c>
      <c r="N11009" s="112">
        <f t="shared" si="343"/>
        <v>-4.1624815564013264</v>
      </c>
    </row>
    <row r="11010" spans="1:14" x14ac:dyDescent="0.25">
      <c r="A11010" s="111" t="s">
        <v>882</v>
      </c>
      <c r="B11010" s="111">
        <f>INDEX(kommuner!C:C,MATCH(_xlfn.NUMBERVALUE(A11010),kommuner!B:B,0))</f>
        <v>1811</v>
      </c>
      <c r="C11010" s="111" t="s">
        <v>127</v>
      </c>
      <c r="D11010" s="111" t="s">
        <v>127</v>
      </c>
      <c r="E11010" s="111" t="s">
        <v>123</v>
      </c>
      <c r="F11010" s="111" t="s">
        <v>179</v>
      </c>
      <c r="G11010" s="111" t="s">
        <v>167</v>
      </c>
      <c r="H11010" s="111" t="s">
        <v>179</v>
      </c>
      <c r="I11010" s="111" t="s">
        <v>167</v>
      </c>
      <c r="J11010" t="str">
        <f t="shared" si="342"/>
        <v>1811SkogOrganisk jordBlandingsskogImpediment</v>
      </c>
      <c r="K11010" s="111">
        <v>-0.28586344175800005</v>
      </c>
      <c r="L11010" s="111">
        <v>0.92784825435236762</v>
      </c>
      <c r="M11010" s="111">
        <v>0.46510463492953991</v>
      </c>
      <c r="N11010" s="112">
        <f t="shared" si="343"/>
        <v>1.1070894475239075</v>
      </c>
    </row>
    <row r="11011" spans="1:14" x14ac:dyDescent="0.25">
      <c r="A11011" s="111" t="s">
        <v>882</v>
      </c>
      <c r="B11011" s="111">
        <f>INDEX(kommuner!C:C,MATCH(_xlfn.NUMBERVALUE(A11011),kommuner!B:B,0))</f>
        <v>1811</v>
      </c>
      <c r="C11011" s="111" t="s">
        <v>127</v>
      </c>
      <c r="D11011" s="111" t="s">
        <v>127</v>
      </c>
      <c r="E11011" s="111" t="s">
        <v>123</v>
      </c>
      <c r="F11011" s="111" t="s">
        <v>179</v>
      </c>
      <c r="G11011" s="111" t="s">
        <v>190</v>
      </c>
      <c r="H11011" s="111" t="s">
        <v>179</v>
      </c>
      <c r="I11011" s="111" t="s">
        <v>190</v>
      </c>
      <c r="J11011" t="str">
        <f t="shared" ref="J11011:J11074" si="344">B11011&amp;C11011&amp;E11011&amp;IF(C11011="Skog",F11011&amp;G11011,"")</f>
        <v>1811SkogOrganisk jordBlandingsskogLav</v>
      </c>
      <c r="K11011" s="111">
        <v>-1.2347339377887629</v>
      </c>
      <c r="L11011" s="111">
        <v>0.92784825435236762</v>
      </c>
      <c r="M11011" s="111">
        <v>0.46510463492953991</v>
      </c>
      <c r="N11011" s="112">
        <f t="shared" ref="N11011:N11074" si="345">SUM(K11011:M11011)</f>
        <v>0.15821895149314458</v>
      </c>
    </row>
    <row r="11012" spans="1:14" x14ac:dyDescent="0.25">
      <c r="A11012" s="111" t="s">
        <v>882</v>
      </c>
      <c r="B11012" s="111">
        <f>INDEX(kommuner!C:C,MATCH(_xlfn.NUMBERVALUE(A11012),kommuner!B:B,0))</f>
        <v>1811</v>
      </c>
      <c r="C11012" s="111" t="s">
        <v>127</v>
      </c>
      <c r="D11012" s="111" t="s">
        <v>127</v>
      </c>
      <c r="E11012" s="111" t="s">
        <v>123</v>
      </c>
      <c r="F11012" s="111" t="s">
        <v>179</v>
      </c>
      <c r="G11012" s="111" t="s">
        <v>173</v>
      </c>
      <c r="H11012" s="111" t="s">
        <v>179</v>
      </c>
      <c r="I11012" s="111" t="s">
        <v>173</v>
      </c>
      <c r="J11012" t="str">
        <f t="shared" si="344"/>
        <v>1811SkogOrganisk jordBlandingsskogMiddels</v>
      </c>
      <c r="K11012" s="111">
        <v>-2.4239591752717748</v>
      </c>
      <c r="L11012" s="111">
        <v>0.92784825435236762</v>
      </c>
      <c r="M11012" s="111">
        <v>0.46510463492953991</v>
      </c>
      <c r="N11012" s="112">
        <f t="shared" si="345"/>
        <v>-1.0310062859898674</v>
      </c>
    </row>
    <row r="11013" spans="1:14" x14ac:dyDescent="0.25">
      <c r="A11013" s="111" t="s">
        <v>882</v>
      </c>
      <c r="B11013" s="111">
        <f>INDEX(kommuner!C:C,MATCH(_xlfn.NUMBERVALUE(A11013),kommuner!B:B,0))</f>
        <v>1811</v>
      </c>
      <c r="C11013" s="111" t="s">
        <v>127</v>
      </c>
      <c r="D11013" s="111" t="s">
        <v>127</v>
      </c>
      <c r="E11013" s="111" t="s">
        <v>123</v>
      </c>
      <c r="F11013" s="111" t="s">
        <v>179</v>
      </c>
      <c r="G11013" s="111" t="s">
        <v>186</v>
      </c>
      <c r="H11013" s="111" t="s">
        <v>179</v>
      </c>
      <c r="I11013" s="111" t="s">
        <v>186</v>
      </c>
      <c r="J11013" t="str">
        <f t="shared" si="344"/>
        <v>1811SkogOrganisk jordBlandingsskogSærs høy</v>
      </c>
      <c r="K11013" s="111">
        <v>-1.5726115302258048</v>
      </c>
      <c r="L11013" s="111">
        <v>0.92784825435236762</v>
      </c>
      <c r="M11013" s="111">
        <v>0.46510463492953991</v>
      </c>
      <c r="N11013" s="112">
        <f t="shared" si="345"/>
        <v>-0.17965864094389727</v>
      </c>
    </row>
    <row r="11014" spans="1:14" x14ac:dyDescent="0.25">
      <c r="A11014" s="111" t="s">
        <v>882</v>
      </c>
      <c r="B11014" s="111">
        <f>INDEX(kommuner!C:C,MATCH(_xlfn.NUMBERVALUE(A11014),kommuner!B:B,0))</f>
        <v>1811</v>
      </c>
      <c r="C11014" s="111" t="s">
        <v>127</v>
      </c>
      <c r="D11014" s="111" t="s">
        <v>127</v>
      </c>
      <c r="E11014" s="111" t="s">
        <v>123</v>
      </c>
      <c r="F11014" s="111" t="s">
        <v>185</v>
      </c>
      <c r="G11014" s="111" t="s">
        <v>180</v>
      </c>
      <c r="H11014" s="111" t="s">
        <v>185</v>
      </c>
      <c r="I11014" s="111" t="s">
        <v>180</v>
      </c>
      <c r="J11014" t="str">
        <f t="shared" si="344"/>
        <v>1811SkogOrganisk jordLauvskogHøy</v>
      </c>
      <c r="K11014" s="111">
        <v>-1.9913688882377358</v>
      </c>
      <c r="L11014" s="111">
        <v>0.92784825435236762</v>
      </c>
      <c r="M11014" s="111">
        <v>0.46510463492953991</v>
      </c>
      <c r="N11014" s="112">
        <f t="shared" si="345"/>
        <v>-0.59841599895582831</v>
      </c>
    </row>
    <row r="11015" spans="1:14" x14ac:dyDescent="0.25">
      <c r="A11015" s="111" t="s">
        <v>882</v>
      </c>
      <c r="B11015" s="111">
        <f>INDEX(kommuner!C:C,MATCH(_xlfn.NUMBERVALUE(A11015),kommuner!B:B,0))</f>
        <v>1811</v>
      </c>
      <c r="C11015" s="111" t="s">
        <v>127</v>
      </c>
      <c r="D11015" s="111" t="s">
        <v>127</v>
      </c>
      <c r="E11015" s="111" t="s">
        <v>123</v>
      </c>
      <c r="F11015" s="111" t="s">
        <v>185</v>
      </c>
      <c r="G11015" s="111" t="s">
        <v>167</v>
      </c>
      <c r="H11015" s="111" t="s">
        <v>185</v>
      </c>
      <c r="I11015" s="111" t="s">
        <v>167</v>
      </c>
      <c r="J11015" t="str">
        <f t="shared" si="344"/>
        <v>1811SkogOrganisk jordLauvskogImpediment</v>
      </c>
      <c r="K11015" s="111">
        <v>0.35000626494250675</v>
      </c>
      <c r="L11015" s="111">
        <v>0.92784825435236762</v>
      </c>
      <c r="M11015" s="111">
        <v>0.46510463492953991</v>
      </c>
      <c r="N11015" s="112">
        <f t="shared" si="345"/>
        <v>1.7429591542244141</v>
      </c>
    </row>
    <row r="11016" spans="1:14" x14ac:dyDescent="0.25">
      <c r="A11016" s="111" t="s">
        <v>882</v>
      </c>
      <c r="B11016" s="111">
        <f>INDEX(kommuner!C:C,MATCH(_xlfn.NUMBERVALUE(A11016),kommuner!B:B,0))</f>
        <v>1811</v>
      </c>
      <c r="C11016" s="111" t="s">
        <v>127</v>
      </c>
      <c r="D11016" s="111" t="s">
        <v>127</v>
      </c>
      <c r="E11016" s="111" t="s">
        <v>123</v>
      </c>
      <c r="F11016" s="111" t="s">
        <v>185</v>
      </c>
      <c r="G11016" s="111" t="s">
        <v>190</v>
      </c>
      <c r="H11016" s="111" t="s">
        <v>185</v>
      </c>
      <c r="I11016" s="111" t="s">
        <v>190</v>
      </c>
      <c r="J11016" t="str">
        <f t="shared" si="344"/>
        <v>1811SkogOrganisk jordLauvskogLav</v>
      </c>
      <c r="K11016" s="111">
        <v>1.1144075558526714</v>
      </c>
      <c r="L11016" s="111">
        <v>0.92784825435236762</v>
      </c>
      <c r="M11016" s="111">
        <v>0.46510463492953991</v>
      </c>
      <c r="N11016" s="112">
        <f t="shared" si="345"/>
        <v>2.5073604451345788</v>
      </c>
    </row>
    <row r="11017" spans="1:14" x14ac:dyDescent="0.25">
      <c r="A11017" s="111" t="s">
        <v>882</v>
      </c>
      <c r="B11017" s="111">
        <f>INDEX(kommuner!C:C,MATCH(_xlfn.NUMBERVALUE(A11017),kommuner!B:B,0))</f>
        <v>1811</v>
      </c>
      <c r="C11017" s="111" t="s">
        <v>127</v>
      </c>
      <c r="D11017" s="111" t="s">
        <v>127</v>
      </c>
      <c r="E11017" s="111" t="s">
        <v>123</v>
      </c>
      <c r="F11017" s="111" t="s">
        <v>185</v>
      </c>
      <c r="G11017" s="111" t="s">
        <v>173</v>
      </c>
      <c r="H11017" s="111" t="s">
        <v>185</v>
      </c>
      <c r="I11017" s="111" t="s">
        <v>173</v>
      </c>
      <c r="J11017" t="str">
        <f t="shared" si="344"/>
        <v>1811SkogOrganisk jordLauvskogMiddels</v>
      </c>
      <c r="K11017" s="111">
        <v>-0.62664468270982987</v>
      </c>
      <c r="L11017" s="111">
        <v>0.92784825435236762</v>
      </c>
      <c r="M11017" s="111">
        <v>0.46510463492953991</v>
      </c>
      <c r="N11017" s="112">
        <f t="shared" si="345"/>
        <v>0.76630820657207765</v>
      </c>
    </row>
    <row r="11018" spans="1:14" x14ac:dyDescent="0.25">
      <c r="A11018" s="111" t="s">
        <v>882</v>
      </c>
      <c r="B11018" s="111">
        <f>INDEX(kommuner!C:C,MATCH(_xlfn.NUMBERVALUE(A11018),kommuner!B:B,0))</f>
        <v>1811</v>
      </c>
      <c r="C11018" s="111" t="s">
        <v>127</v>
      </c>
      <c r="D11018" s="111" t="s">
        <v>127</v>
      </c>
      <c r="E11018" s="111" t="s">
        <v>123</v>
      </c>
      <c r="F11018" s="111" t="s">
        <v>185</v>
      </c>
      <c r="G11018" s="111" t="s">
        <v>186</v>
      </c>
      <c r="H11018" s="111" t="s">
        <v>185</v>
      </c>
      <c r="I11018" s="111" t="s">
        <v>186</v>
      </c>
      <c r="J11018" t="str">
        <f t="shared" si="344"/>
        <v>1811SkogOrganisk jordLauvskogSærs høy</v>
      </c>
      <c r="K11018" s="111">
        <v>-1.8997279926091779</v>
      </c>
      <c r="L11018" s="111">
        <v>0.92784825435236762</v>
      </c>
      <c r="M11018" s="111">
        <v>0.46510463492953991</v>
      </c>
      <c r="N11018" s="112">
        <f t="shared" si="345"/>
        <v>-0.50677510332727038</v>
      </c>
    </row>
    <row r="11019" spans="1:14" x14ac:dyDescent="0.25">
      <c r="A11019" s="111" t="s">
        <v>882</v>
      </c>
      <c r="B11019" s="111">
        <f>INDEX(kommuner!C:C,MATCH(_xlfn.NUMBERVALUE(A11019),kommuner!B:B,0))</f>
        <v>1811</v>
      </c>
      <c r="C11019" s="111" t="s">
        <v>83</v>
      </c>
      <c r="D11019" s="111" t="s">
        <v>83</v>
      </c>
      <c r="E11019" s="111" t="s">
        <v>126</v>
      </c>
      <c r="F11019" s="111" t="s">
        <v>139</v>
      </c>
      <c r="G11019" s="111" t="s">
        <v>139</v>
      </c>
      <c r="H11019" s="111" t="s">
        <v>139</v>
      </c>
      <c r="I11019" s="111" t="s">
        <v>139</v>
      </c>
      <c r="J11019" t="str">
        <f t="shared" si="344"/>
        <v>1811Utbygd arealMineraljord</v>
      </c>
      <c r="K11019" s="111">
        <v>-0.30524336409547759</v>
      </c>
      <c r="L11019" s="111">
        <v>0</v>
      </c>
      <c r="M11019" s="111">
        <v>1.303047089454229E-2</v>
      </c>
      <c r="N11019" s="112">
        <f t="shared" si="345"/>
        <v>-0.2922128932009353</v>
      </c>
    </row>
    <row r="11020" spans="1:14" x14ac:dyDescent="0.25">
      <c r="A11020" s="111" t="s">
        <v>882</v>
      </c>
      <c r="B11020" s="111">
        <f>INDEX(kommuner!C:C,MATCH(_xlfn.NUMBERVALUE(A11020),kommuner!B:B,0))</f>
        <v>1811</v>
      </c>
      <c r="C11020" s="111" t="s">
        <v>83</v>
      </c>
      <c r="D11020" s="111" t="s">
        <v>83</v>
      </c>
      <c r="E11020" s="111" t="s">
        <v>123</v>
      </c>
      <c r="F11020" s="111" t="s">
        <v>139</v>
      </c>
      <c r="G11020" s="111" t="s">
        <v>139</v>
      </c>
      <c r="H11020" s="111" t="s">
        <v>139</v>
      </c>
      <c r="I11020" s="111" t="s">
        <v>139</v>
      </c>
      <c r="J11020" t="str">
        <f t="shared" si="344"/>
        <v>1811Utbygd arealOrganisk jord</v>
      </c>
      <c r="K11020" s="111">
        <v>29.011421395201612</v>
      </c>
      <c r="L11020" s="111">
        <v>0</v>
      </c>
      <c r="M11020" s="111">
        <v>1.303047089454229E-2</v>
      </c>
      <c r="N11020" s="112">
        <f t="shared" si="345"/>
        <v>29.024451866096154</v>
      </c>
    </row>
    <row r="11021" spans="1:14" x14ac:dyDescent="0.25">
      <c r="A11021" s="111" t="s">
        <v>882</v>
      </c>
      <c r="B11021" s="111">
        <f>INDEX(kommuner!C:C,MATCH(_xlfn.NUMBERVALUE(A11021),kommuner!B:B,0))</f>
        <v>1811</v>
      </c>
      <c r="C11021" s="111" t="s">
        <v>181</v>
      </c>
      <c r="D11021" s="111" t="s">
        <v>181</v>
      </c>
      <c r="E11021" s="111" t="s">
        <v>123</v>
      </c>
      <c r="F11021" s="111" t="s">
        <v>139</v>
      </c>
      <c r="G11021" s="111" t="s">
        <v>139</v>
      </c>
      <c r="H11021" s="111" t="s">
        <v>139</v>
      </c>
      <c r="I11021" s="111" t="s">
        <v>139</v>
      </c>
      <c r="J11021" t="str">
        <f t="shared" si="344"/>
        <v>1811Vann og myrOrganisk jord</v>
      </c>
      <c r="K11021" s="111">
        <v>-0.29766799726667431</v>
      </c>
      <c r="L11021" s="111">
        <v>0</v>
      </c>
      <c r="M11021" s="111">
        <v>0</v>
      </c>
      <c r="N11021" s="112">
        <f t="shared" si="345"/>
        <v>-0.29766799726667431</v>
      </c>
    </row>
    <row r="11022" spans="1:14" x14ac:dyDescent="0.25">
      <c r="A11022" s="111" t="s">
        <v>883</v>
      </c>
      <c r="B11022" s="111">
        <f>INDEX(kommuner!C:C,MATCH(_xlfn.NUMBERVALUE(A11022),kommuner!B:B,0))</f>
        <v>1812</v>
      </c>
      <c r="C11022" s="111" t="s">
        <v>82</v>
      </c>
      <c r="D11022" s="111" t="s">
        <v>82</v>
      </c>
      <c r="E11022" s="111" t="s">
        <v>126</v>
      </c>
      <c r="F11022" s="111" t="s">
        <v>139</v>
      </c>
      <c r="G11022" s="111" t="s">
        <v>139</v>
      </c>
      <c r="H11022" s="111" t="s">
        <v>139</v>
      </c>
      <c r="I11022" s="111" t="s">
        <v>139</v>
      </c>
      <c r="J11022" t="str">
        <f t="shared" si="344"/>
        <v>1812Annen utmarkMineraljord</v>
      </c>
      <c r="K11022" s="111">
        <v>-7.1122377479755403E-2</v>
      </c>
      <c r="L11022" s="111">
        <v>0</v>
      </c>
      <c r="M11022" s="111">
        <v>0</v>
      </c>
      <c r="N11022" s="112">
        <f t="shared" si="345"/>
        <v>-7.1122377479755403E-2</v>
      </c>
    </row>
    <row r="11023" spans="1:14" x14ac:dyDescent="0.25">
      <c r="A11023" s="111" t="s">
        <v>883</v>
      </c>
      <c r="B11023" s="111">
        <f>INDEX(kommuner!C:C,MATCH(_xlfn.NUMBERVALUE(A11023),kommuner!B:B,0))</f>
        <v>1812</v>
      </c>
      <c r="C11023" s="111" t="s">
        <v>121</v>
      </c>
      <c r="D11023" s="111" t="s">
        <v>121</v>
      </c>
      <c r="E11023" s="111" t="s">
        <v>126</v>
      </c>
      <c r="F11023" s="111" t="s">
        <v>139</v>
      </c>
      <c r="G11023" s="111" t="s">
        <v>139</v>
      </c>
      <c r="H11023" s="111" t="s">
        <v>139</v>
      </c>
      <c r="I11023" s="111" t="s">
        <v>139</v>
      </c>
      <c r="J11023" t="str">
        <f t="shared" si="344"/>
        <v>1812BeiteMineraljord</v>
      </c>
      <c r="K11023" s="111">
        <v>-0.96338340838695502</v>
      </c>
      <c r="L11023" s="111">
        <v>0</v>
      </c>
      <c r="M11023" s="111">
        <v>1.2448711246839999E-7</v>
      </c>
      <c r="N11023" s="112">
        <f t="shared" si="345"/>
        <v>-0.96338328389984251</v>
      </c>
    </row>
    <row r="11024" spans="1:14" x14ac:dyDescent="0.25">
      <c r="A11024" s="111" t="s">
        <v>883</v>
      </c>
      <c r="B11024" s="111">
        <f>INDEX(kommuner!C:C,MATCH(_xlfn.NUMBERVALUE(A11024),kommuner!B:B,0))</f>
        <v>1812</v>
      </c>
      <c r="C11024" s="111" t="s">
        <v>121</v>
      </c>
      <c r="D11024" s="111" t="s">
        <v>121</v>
      </c>
      <c r="E11024" s="111" t="s">
        <v>123</v>
      </c>
      <c r="F11024" s="111" t="s">
        <v>139</v>
      </c>
      <c r="G11024" s="111" t="s">
        <v>139</v>
      </c>
      <c r="H11024" s="111" t="s">
        <v>139</v>
      </c>
      <c r="I11024" s="111" t="s">
        <v>139</v>
      </c>
      <c r="J11024" t="str">
        <f t="shared" si="344"/>
        <v>1812BeiteOrganisk jord</v>
      </c>
      <c r="K11024" s="111">
        <v>12.077525935985037</v>
      </c>
      <c r="L11024" s="111">
        <v>1.6412500000000001</v>
      </c>
      <c r="M11024" s="111">
        <v>0</v>
      </c>
      <c r="N11024" s="112">
        <f t="shared" si="345"/>
        <v>13.718775935985036</v>
      </c>
    </row>
    <row r="11025" spans="1:14" x14ac:dyDescent="0.25">
      <c r="A11025" s="111" t="s">
        <v>883</v>
      </c>
      <c r="B11025" s="111">
        <f>INDEX(kommuner!C:C,MATCH(_xlfn.NUMBERVALUE(A11025),kommuner!B:B,0))</f>
        <v>1812</v>
      </c>
      <c r="C11025" s="111" t="s">
        <v>84</v>
      </c>
      <c r="D11025" s="111" t="s">
        <v>84</v>
      </c>
      <c r="E11025" s="111" t="s">
        <v>126</v>
      </c>
      <c r="F11025" s="111" t="s">
        <v>139</v>
      </c>
      <c r="G11025" s="111" t="s">
        <v>139</v>
      </c>
      <c r="H11025" s="111" t="s">
        <v>139</v>
      </c>
      <c r="I11025" s="111" t="s">
        <v>139</v>
      </c>
      <c r="J11025" t="str">
        <f t="shared" si="344"/>
        <v>1812Dyrket markMineraljord</v>
      </c>
      <c r="K11025" s="111">
        <v>-0.57064448530534551</v>
      </c>
      <c r="L11025" s="111">
        <v>0</v>
      </c>
      <c r="M11025" s="111">
        <v>0</v>
      </c>
      <c r="N11025" s="112">
        <f t="shared" si="345"/>
        <v>-0.57064448530534551</v>
      </c>
    </row>
    <row r="11026" spans="1:14" x14ac:dyDescent="0.25">
      <c r="A11026" s="111" t="s">
        <v>883</v>
      </c>
      <c r="B11026" s="111">
        <f>INDEX(kommuner!C:C,MATCH(_xlfn.NUMBERVALUE(A11026),kommuner!B:B,0))</f>
        <v>1812</v>
      </c>
      <c r="C11026" s="111" t="s">
        <v>84</v>
      </c>
      <c r="D11026" s="111" t="s">
        <v>84</v>
      </c>
      <c r="E11026" s="111" t="s">
        <v>123</v>
      </c>
      <c r="F11026" s="111" t="s">
        <v>139</v>
      </c>
      <c r="G11026" s="111" t="s">
        <v>139</v>
      </c>
      <c r="H11026" s="111" t="s">
        <v>139</v>
      </c>
      <c r="I11026" s="111" t="s">
        <v>139</v>
      </c>
      <c r="J11026" t="str">
        <f t="shared" si="344"/>
        <v>1812Dyrket markOrganisk jord</v>
      </c>
      <c r="K11026" s="111">
        <v>28.726149366675592</v>
      </c>
      <c r="L11026" s="111">
        <v>1.45625</v>
      </c>
      <c r="M11026" s="111">
        <v>0</v>
      </c>
      <c r="N11026" s="112">
        <f t="shared" si="345"/>
        <v>30.182399366675593</v>
      </c>
    </row>
    <row r="11027" spans="1:14" x14ac:dyDescent="0.25">
      <c r="A11027" s="111" t="s">
        <v>883</v>
      </c>
      <c r="B11027" s="111">
        <f>INDEX(kommuner!C:C,MATCH(_xlfn.NUMBERVALUE(A11027),kommuner!B:B,0))</f>
        <v>1812</v>
      </c>
      <c r="C11027" s="111" t="s">
        <v>127</v>
      </c>
      <c r="D11027" s="111" t="s">
        <v>127</v>
      </c>
      <c r="E11027" s="111" t="s">
        <v>126</v>
      </c>
      <c r="F11027" s="111" t="s">
        <v>172</v>
      </c>
      <c r="G11027" s="111" t="s">
        <v>180</v>
      </c>
      <c r="H11027" s="111" t="s">
        <v>172</v>
      </c>
      <c r="I11027" s="111" t="s">
        <v>180</v>
      </c>
      <c r="J11027" t="str">
        <f t="shared" si="344"/>
        <v>1812SkogMineraljordBarskogHøy</v>
      </c>
      <c r="K11027" s="111">
        <v>-6.422849649670499</v>
      </c>
      <c r="L11027" s="111">
        <v>0.85306406685236758</v>
      </c>
      <c r="M11027" s="111">
        <v>6.4056614999681585E-2</v>
      </c>
      <c r="N11027" s="112">
        <f t="shared" si="345"/>
        <v>-5.5057289678184498</v>
      </c>
    </row>
    <row r="11028" spans="1:14" x14ac:dyDescent="0.25">
      <c r="A11028" s="111" t="s">
        <v>883</v>
      </c>
      <c r="B11028" s="111">
        <f>INDEX(kommuner!C:C,MATCH(_xlfn.NUMBERVALUE(A11028),kommuner!B:B,0))</f>
        <v>1812</v>
      </c>
      <c r="C11028" s="111" t="s">
        <v>127</v>
      </c>
      <c r="D11028" s="111" t="s">
        <v>127</v>
      </c>
      <c r="E11028" s="111" t="s">
        <v>126</v>
      </c>
      <c r="F11028" s="111" t="s">
        <v>172</v>
      </c>
      <c r="G11028" s="111" t="s">
        <v>167</v>
      </c>
      <c r="H11028" s="111" t="s">
        <v>172</v>
      </c>
      <c r="I11028" s="111" t="s">
        <v>167</v>
      </c>
      <c r="J11028" t="str">
        <f t="shared" si="344"/>
        <v>1812SkogMineraljordBarskogImpediment</v>
      </c>
      <c r="K11028" s="111">
        <v>-0.94873102042732593</v>
      </c>
      <c r="L11028" s="111">
        <v>0.85306406685236758</v>
      </c>
      <c r="M11028" s="111">
        <v>6.3979989500968365E-2</v>
      </c>
      <c r="N11028" s="112">
        <f t="shared" si="345"/>
        <v>-3.1686964073989993E-2</v>
      </c>
    </row>
    <row r="11029" spans="1:14" x14ac:dyDescent="0.25">
      <c r="A11029" s="111" t="s">
        <v>883</v>
      </c>
      <c r="B11029" s="111">
        <f>INDEX(kommuner!C:C,MATCH(_xlfn.NUMBERVALUE(A11029),kommuner!B:B,0))</f>
        <v>1812</v>
      </c>
      <c r="C11029" s="111" t="s">
        <v>127</v>
      </c>
      <c r="D11029" s="111" t="s">
        <v>127</v>
      </c>
      <c r="E11029" s="111" t="s">
        <v>126</v>
      </c>
      <c r="F11029" s="111" t="s">
        <v>172</v>
      </c>
      <c r="G11029" s="111" t="s">
        <v>190</v>
      </c>
      <c r="H11029" s="111" t="s">
        <v>172</v>
      </c>
      <c r="I11029" s="111" t="s">
        <v>190</v>
      </c>
      <c r="J11029" t="str">
        <f t="shared" si="344"/>
        <v>1812SkogMineraljordBarskogLav</v>
      </c>
      <c r="K11029" s="111">
        <v>-0.862084627791601</v>
      </c>
      <c r="L11029" s="111">
        <v>0.85306406685236758</v>
      </c>
      <c r="M11029" s="111">
        <v>6.3979989500968365E-2</v>
      </c>
      <c r="N11029" s="112">
        <f t="shared" si="345"/>
        <v>5.4959428561734941E-2</v>
      </c>
    </row>
    <row r="11030" spans="1:14" x14ac:dyDescent="0.25">
      <c r="A11030" s="111" t="s">
        <v>883</v>
      </c>
      <c r="B11030" s="111">
        <f>INDEX(kommuner!C:C,MATCH(_xlfn.NUMBERVALUE(A11030),kommuner!B:B,0))</f>
        <v>1812</v>
      </c>
      <c r="C11030" s="111" t="s">
        <v>127</v>
      </c>
      <c r="D11030" s="111" t="s">
        <v>127</v>
      </c>
      <c r="E11030" s="111" t="s">
        <v>126</v>
      </c>
      <c r="F11030" s="111" t="s">
        <v>172</v>
      </c>
      <c r="G11030" s="111" t="s">
        <v>173</v>
      </c>
      <c r="H11030" s="111" t="s">
        <v>172</v>
      </c>
      <c r="I11030" s="111" t="s">
        <v>173</v>
      </c>
      <c r="J11030" t="str">
        <f t="shared" si="344"/>
        <v>1812SkogMineraljordBarskogMiddels</v>
      </c>
      <c r="K11030" s="111">
        <v>-3.6406993276041288</v>
      </c>
      <c r="L11030" s="111">
        <v>0.85306406685236758</v>
      </c>
      <c r="M11030" s="111">
        <v>6.4056614999681585E-2</v>
      </c>
      <c r="N11030" s="112">
        <f t="shared" si="345"/>
        <v>-2.7235786457520796</v>
      </c>
    </row>
    <row r="11031" spans="1:14" x14ac:dyDescent="0.25">
      <c r="A11031" s="111" t="s">
        <v>883</v>
      </c>
      <c r="B11031" s="111">
        <f>INDEX(kommuner!C:C,MATCH(_xlfn.NUMBERVALUE(A11031),kommuner!B:B,0))</f>
        <v>1812</v>
      </c>
      <c r="C11031" s="111" t="s">
        <v>127</v>
      </c>
      <c r="D11031" s="111" t="s">
        <v>127</v>
      </c>
      <c r="E11031" s="111" t="s">
        <v>126</v>
      </c>
      <c r="F11031" s="111" t="s">
        <v>172</v>
      </c>
      <c r="G11031" s="111" t="s">
        <v>186</v>
      </c>
      <c r="H11031" s="111" t="s">
        <v>172</v>
      </c>
      <c r="I11031" s="111" t="s">
        <v>186</v>
      </c>
      <c r="J11031" t="str">
        <f t="shared" si="344"/>
        <v>1812SkogMineraljordBarskogSærs høy</v>
      </c>
      <c r="K11031" s="111">
        <v>0.12072674540874306</v>
      </c>
      <c r="L11031" s="111">
        <v>0.85306406685236758</v>
      </c>
      <c r="M11031" s="111">
        <v>6.4056614999681585E-2</v>
      </c>
      <c r="N11031" s="112">
        <f t="shared" si="345"/>
        <v>1.0378474272607923</v>
      </c>
    </row>
    <row r="11032" spans="1:14" x14ac:dyDescent="0.25">
      <c r="A11032" s="111" t="s">
        <v>883</v>
      </c>
      <c r="B11032" s="111">
        <f>INDEX(kommuner!C:C,MATCH(_xlfn.NUMBERVALUE(A11032),kommuner!B:B,0))</f>
        <v>1812</v>
      </c>
      <c r="C11032" s="111" t="s">
        <v>127</v>
      </c>
      <c r="D11032" s="111" t="s">
        <v>127</v>
      </c>
      <c r="E11032" s="111" t="s">
        <v>126</v>
      </c>
      <c r="F11032" s="111" t="s">
        <v>179</v>
      </c>
      <c r="G11032" s="111" t="s">
        <v>180</v>
      </c>
      <c r="H11032" s="111" t="s">
        <v>179</v>
      </c>
      <c r="I11032" s="111" t="s">
        <v>180</v>
      </c>
      <c r="J11032" t="str">
        <f t="shared" si="344"/>
        <v>1812SkogMineraljordBlandingsskogHøy</v>
      </c>
      <c r="K11032" s="111">
        <v>-7.1939050909469406</v>
      </c>
      <c r="L11032" s="111">
        <v>0.85306406685236758</v>
      </c>
      <c r="M11032" s="111">
        <v>6.3979989500968365E-2</v>
      </c>
      <c r="N11032" s="112">
        <f t="shared" si="345"/>
        <v>-6.2768610345936047</v>
      </c>
    </row>
    <row r="11033" spans="1:14" x14ac:dyDescent="0.25">
      <c r="A11033" s="111" t="s">
        <v>883</v>
      </c>
      <c r="B11033" s="111">
        <f>INDEX(kommuner!C:C,MATCH(_xlfn.NUMBERVALUE(A11033),kommuner!B:B,0))</f>
        <v>1812</v>
      </c>
      <c r="C11033" s="111" t="s">
        <v>127</v>
      </c>
      <c r="D11033" s="111" t="s">
        <v>127</v>
      </c>
      <c r="E11033" s="111" t="s">
        <v>126</v>
      </c>
      <c r="F11033" s="111" t="s">
        <v>179</v>
      </c>
      <c r="G11033" s="111" t="s">
        <v>167</v>
      </c>
      <c r="H11033" s="111" t="s">
        <v>179</v>
      </c>
      <c r="I11033" s="111" t="s">
        <v>167</v>
      </c>
      <c r="J11033" t="str">
        <f t="shared" si="344"/>
        <v>1812SkogMineraljordBlandingsskogImpediment</v>
      </c>
      <c r="K11033" s="111">
        <v>-1.0519587113170448</v>
      </c>
      <c r="L11033" s="111">
        <v>0.85306406685236758</v>
      </c>
      <c r="M11033" s="111">
        <v>6.3979989500968365E-2</v>
      </c>
      <c r="N11033" s="112">
        <f t="shared" si="345"/>
        <v>-0.13491465496370883</v>
      </c>
    </row>
    <row r="11034" spans="1:14" x14ac:dyDescent="0.25">
      <c r="A11034" s="111" t="s">
        <v>883</v>
      </c>
      <c r="B11034" s="111">
        <f>INDEX(kommuner!C:C,MATCH(_xlfn.NUMBERVALUE(A11034),kommuner!B:B,0))</f>
        <v>1812</v>
      </c>
      <c r="C11034" s="111" t="s">
        <v>127</v>
      </c>
      <c r="D11034" s="111" t="s">
        <v>127</v>
      </c>
      <c r="E11034" s="111" t="s">
        <v>126</v>
      </c>
      <c r="F11034" s="111" t="s">
        <v>179</v>
      </c>
      <c r="G11034" s="111" t="s">
        <v>190</v>
      </c>
      <c r="H11034" s="111" t="s">
        <v>179</v>
      </c>
      <c r="I11034" s="111" t="s">
        <v>190</v>
      </c>
      <c r="J11034" t="str">
        <f t="shared" si="344"/>
        <v>1812SkogMineraljordBlandingsskogLav</v>
      </c>
      <c r="K11034" s="111">
        <v>-1.7812179955424279</v>
      </c>
      <c r="L11034" s="111">
        <v>0.85306406685236758</v>
      </c>
      <c r="M11034" s="111">
        <v>6.3979989500968365E-2</v>
      </c>
      <c r="N11034" s="112">
        <f t="shared" si="345"/>
        <v>-0.86417393918909191</v>
      </c>
    </row>
    <row r="11035" spans="1:14" x14ac:dyDescent="0.25">
      <c r="A11035" s="111" t="s">
        <v>883</v>
      </c>
      <c r="B11035" s="111">
        <f>INDEX(kommuner!C:C,MATCH(_xlfn.NUMBERVALUE(A11035),kommuner!B:B,0))</f>
        <v>1812</v>
      </c>
      <c r="C11035" s="111" t="s">
        <v>127</v>
      </c>
      <c r="D11035" s="111" t="s">
        <v>127</v>
      </c>
      <c r="E11035" s="111" t="s">
        <v>126</v>
      </c>
      <c r="F11035" s="111" t="s">
        <v>179</v>
      </c>
      <c r="G11035" s="111" t="s">
        <v>173</v>
      </c>
      <c r="H11035" s="111" t="s">
        <v>179</v>
      </c>
      <c r="I11035" s="111" t="s">
        <v>173</v>
      </c>
      <c r="J11035" t="str">
        <f t="shared" si="344"/>
        <v>1812SkogMineraljordBlandingsskogMiddels</v>
      </c>
      <c r="K11035" s="111">
        <v>-3.4741824145851954</v>
      </c>
      <c r="L11035" s="111">
        <v>0.85306406685236758</v>
      </c>
      <c r="M11035" s="111">
        <v>6.3979989500968365E-2</v>
      </c>
      <c r="N11035" s="112">
        <f t="shared" si="345"/>
        <v>-2.5571383582318594</v>
      </c>
    </row>
    <row r="11036" spans="1:14" x14ac:dyDescent="0.25">
      <c r="A11036" s="111" t="s">
        <v>883</v>
      </c>
      <c r="B11036" s="111">
        <f>INDEX(kommuner!C:C,MATCH(_xlfn.NUMBERVALUE(A11036),kommuner!B:B,0))</f>
        <v>1812</v>
      </c>
      <c r="C11036" s="111" t="s">
        <v>127</v>
      </c>
      <c r="D11036" s="111" t="s">
        <v>127</v>
      </c>
      <c r="E11036" s="111" t="s">
        <v>126</v>
      </c>
      <c r="F11036" s="111" t="s">
        <v>179</v>
      </c>
      <c r="G11036" s="111" t="s">
        <v>186</v>
      </c>
      <c r="H11036" s="111" t="s">
        <v>179</v>
      </c>
      <c r="I11036" s="111" t="s">
        <v>186</v>
      </c>
      <c r="J11036" t="str">
        <f t="shared" si="344"/>
        <v>1812SkogMineraljordBlandingsskogSærs høy</v>
      </c>
      <c r="K11036" s="111">
        <v>-2.9395925245326562</v>
      </c>
      <c r="L11036" s="111">
        <v>0.85306406685236758</v>
      </c>
      <c r="M11036" s="111">
        <v>6.3979989500968365E-2</v>
      </c>
      <c r="N11036" s="112">
        <f t="shared" si="345"/>
        <v>-2.0225484681793202</v>
      </c>
    </row>
    <row r="11037" spans="1:14" x14ac:dyDescent="0.25">
      <c r="A11037" s="111" t="s">
        <v>883</v>
      </c>
      <c r="B11037" s="111">
        <f>INDEX(kommuner!C:C,MATCH(_xlfn.NUMBERVALUE(A11037),kommuner!B:B,0))</f>
        <v>1812</v>
      </c>
      <c r="C11037" s="111" t="s">
        <v>127</v>
      </c>
      <c r="D11037" s="111" t="s">
        <v>127</v>
      </c>
      <c r="E11037" s="111" t="s">
        <v>126</v>
      </c>
      <c r="F11037" s="111" t="s">
        <v>185</v>
      </c>
      <c r="G11037" s="111" t="s">
        <v>180</v>
      </c>
      <c r="H11037" s="111" t="s">
        <v>185</v>
      </c>
      <c r="I11037" s="111" t="s">
        <v>180</v>
      </c>
      <c r="J11037" t="str">
        <f t="shared" si="344"/>
        <v>1812SkogMineraljordLauvskogHøy</v>
      </c>
      <c r="K11037" s="111">
        <v>-3.9961118073383664</v>
      </c>
      <c r="L11037" s="111">
        <v>0.85306406685236758</v>
      </c>
      <c r="M11037" s="111">
        <v>6.3979989500968365E-2</v>
      </c>
      <c r="N11037" s="112">
        <f t="shared" si="345"/>
        <v>-3.0790677509850304</v>
      </c>
    </row>
    <row r="11038" spans="1:14" x14ac:dyDescent="0.25">
      <c r="A11038" s="111" t="s">
        <v>883</v>
      </c>
      <c r="B11038" s="111">
        <f>INDEX(kommuner!C:C,MATCH(_xlfn.NUMBERVALUE(A11038),kommuner!B:B,0))</f>
        <v>1812</v>
      </c>
      <c r="C11038" s="111" t="s">
        <v>127</v>
      </c>
      <c r="D11038" s="111" t="s">
        <v>127</v>
      </c>
      <c r="E11038" s="111" t="s">
        <v>126</v>
      </c>
      <c r="F11038" s="111" t="s">
        <v>185</v>
      </c>
      <c r="G11038" s="111" t="s">
        <v>167</v>
      </c>
      <c r="H11038" s="111" t="s">
        <v>185</v>
      </c>
      <c r="I11038" s="111" t="s">
        <v>167</v>
      </c>
      <c r="J11038" t="str">
        <f t="shared" si="344"/>
        <v>1812SkogMineraljordLauvskogImpediment</v>
      </c>
      <c r="K11038" s="111">
        <v>-1.0417316356348201</v>
      </c>
      <c r="L11038" s="111">
        <v>0.85306406685236758</v>
      </c>
      <c r="M11038" s="111">
        <v>6.3979989500968365E-2</v>
      </c>
      <c r="N11038" s="112">
        <f t="shared" si="345"/>
        <v>-0.12468757928148413</v>
      </c>
    </row>
    <row r="11039" spans="1:14" x14ac:dyDescent="0.25">
      <c r="A11039" s="111" t="s">
        <v>883</v>
      </c>
      <c r="B11039" s="111">
        <f>INDEX(kommuner!C:C,MATCH(_xlfn.NUMBERVALUE(A11039),kommuner!B:B,0))</f>
        <v>1812</v>
      </c>
      <c r="C11039" s="111" t="s">
        <v>127</v>
      </c>
      <c r="D11039" s="111" t="s">
        <v>127</v>
      </c>
      <c r="E11039" s="111" t="s">
        <v>126</v>
      </c>
      <c r="F11039" s="111" t="s">
        <v>185</v>
      </c>
      <c r="G11039" s="111" t="s">
        <v>190</v>
      </c>
      <c r="H11039" s="111" t="s">
        <v>185</v>
      </c>
      <c r="I11039" s="111" t="s">
        <v>190</v>
      </c>
      <c r="J11039" t="str">
        <f t="shared" si="344"/>
        <v>1812SkogMineraljordLauvskogLav</v>
      </c>
      <c r="K11039" s="111">
        <v>-8.9748170935426599E-2</v>
      </c>
      <c r="L11039" s="111">
        <v>0.85306406685236758</v>
      </c>
      <c r="M11039" s="111">
        <v>6.3979989500968365E-2</v>
      </c>
      <c r="N11039" s="112">
        <f t="shared" si="345"/>
        <v>0.82729588541790933</v>
      </c>
    </row>
    <row r="11040" spans="1:14" x14ac:dyDescent="0.25">
      <c r="A11040" s="111" t="s">
        <v>883</v>
      </c>
      <c r="B11040" s="111">
        <f>INDEX(kommuner!C:C,MATCH(_xlfn.NUMBERVALUE(A11040),kommuner!B:B,0))</f>
        <v>1812</v>
      </c>
      <c r="C11040" s="111" t="s">
        <v>127</v>
      </c>
      <c r="D11040" s="111" t="s">
        <v>127</v>
      </c>
      <c r="E11040" s="111" t="s">
        <v>126</v>
      </c>
      <c r="F11040" s="111" t="s">
        <v>185</v>
      </c>
      <c r="G11040" s="111" t="s">
        <v>173</v>
      </c>
      <c r="H11040" s="111" t="s">
        <v>185</v>
      </c>
      <c r="I11040" s="111" t="s">
        <v>173</v>
      </c>
      <c r="J11040" t="str">
        <f t="shared" si="344"/>
        <v>1812SkogMineraljordLauvskogMiddels</v>
      </c>
      <c r="K11040" s="111">
        <v>-2.4407766010203638</v>
      </c>
      <c r="L11040" s="111">
        <v>0.85306406685236758</v>
      </c>
      <c r="M11040" s="111">
        <v>6.3979989500968365E-2</v>
      </c>
      <c r="N11040" s="112">
        <f t="shared" si="345"/>
        <v>-1.523732544667028</v>
      </c>
    </row>
    <row r="11041" spans="1:14" x14ac:dyDescent="0.25">
      <c r="A11041" s="111" t="s">
        <v>883</v>
      </c>
      <c r="B11041" s="111">
        <f>INDEX(kommuner!C:C,MATCH(_xlfn.NUMBERVALUE(A11041),kommuner!B:B,0))</f>
        <v>1812</v>
      </c>
      <c r="C11041" s="111" t="s">
        <v>127</v>
      </c>
      <c r="D11041" s="111" t="s">
        <v>127</v>
      </c>
      <c r="E11041" s="111" t="s">
        <v>126</v>
      </c>
      <c r="F11041" s="111" t="s">
        <v>185</v>
      </c>
      <c r="G11041" s="111" t="s">
        <v>186</v>
      </c>
      <c r="H11041" s="111" t="s">
        <v>185</v>
      </c>
      <c r="I11041" s="111" t="s">
        <v>186</v>
      </c>
      <c r="J11041" t="str">
        <f t="shared" si="344"/>
        <v>1812SkogMineraljordLauvskogSærs høy</v>
      </c>
      <c r="K11041" s="111">
        <v>-3.6560473259425113</v>
      </c>
      <c r="L11041" s="111">
        <v>0.85306406685236758</v>
      </c>
      <c r="M11041" s="111">
        <v>6.3979989500968365E-2</v>
      </c>
      <c r="N11041" s="112">
        <f t="shared" si="345"/>
        <v>-2.7390032695891753</v>
      </c>
    </row>
    <row r="11042" spans="1:14" x14ac:dyDescent="0.25">
      <c r="A11042" s="111" t="s">
        <v>883</v>
      </c>
      <c r="B11042" s="111">
        <f>INDEX(kommuner!C:C,MATCH(_xlfn.NUMBERVALUE(A11042),kommuner!B:B,0))</f>
        <v>1812</v>
      </c>
      <c r="C11042" s="111" t="s">
        <v>127</v>
      </c>
      <c r="D11042" s="111" t="s">
        <v>127</v>
      </c>
      <c r="E11042" s="111" t="s">
        <v>123</v>
      </c>
      <c r="F11042" s="111" t="s">
        <v>172</v>
      </c>
      <c r="G11042" s="111" t="s">
        <v>180</v>
      </c>
      <c r="H11042" s="111" t="s">
        <v>172</v>
      </c>
      <c r="I11042" s="111" t="s">
        <v>180</v>
      </c>
      <c r="J11042" t="str">
        <f t="shared" si="344"/>
        <v>1812SkogOrganisk jordBarskogHøy</v>
      </c>
      <c r="K11042" s="111">
        <v>-2.5184559031994138</v>
      </c>
      <c r="L11042" s="111">
        <v>0.92784825435236762</v>
      </c>
      <c r="M11042" s="111">
        <v>0.46518126042825314</v>
      </c>
      <c r="N11042" s="112">
        <f t="shared" si="345"/>
        <v>-1.1254263884187932</v>
      </c>
    </row>
    <row r="11043" spans="1:14" x14ac:dyDescent="0.25">
      <c r="A11043" s="111" t="s">
        <v>883</v>
      </c>
      <c r="B11043" s="111">
        <f>INDEX(kommuner!C:C,MATCH(_xlfn.NUMBERVALUE(A11043),kommuner!B:B,0))</f>
        <v>1812</v>
      </c>
      <c r="C11043" s="111" t="s">
        <v>127</v>
      </c>
      <c r="D11043" s="111" t="s">
        <v>127</v>
      </c>
      <c r="E11043" s="111" t="s">
        <v>123</v>
      </c>
      <c r="F11043" s="111" t="s">
        <v>172</v>
      </c>
      <c r="G11043" s="111" t="s">
        <v>167</v>
      </c>
      <c r="H11043" s="111" t="s">
        <v>172</v>
      </c>
      <c r="I11043" s="111" t="s">
        <v>167</v>
      </c>
      <c r="J11043" t="str">
        <f t="shared" si="344"/>
        <v>1812SkogOrganisk jordBarskogImpediment</v>
      </c>
      <c r="K11043" s="111">
        <v>-0.17137422385314094</v>
      </c>
      <c r="L11043" s="111">
        <v>0.92784825435236762</v>
      </c>
      <c r="M11043" s="111">
        <v>0.46510463492953991</v>
      </c>
      <c r="N11043" s="112">
        <f t="shared" si="345"/>
        <v>1.2215786654287666</v>
      </c>
    </row>
    <row r="11044" spans="1:14" x14ac:dyDescent="0.25">
      <c r="A11044" s="111" t="s">
        <v>883</v>
      </c>
      <c r="B11044" s="111">
        <f>INDEX(kommuner!C:C,MATCH(_xlfn.NUMBERVALUE(A11044),kommuner!B:B,0))</f>
        <v>1812</v>
      </c>
      <c r="C11044" s="111" t="s">
        <v>127</v>
      </c>
      <c r="D11044" s="111" t="s">
        <v>127</v>
      </c>
      <c r="E11044" s="111" t="s">
        <v>123</v>
      </c>
      <c r="F11044" s="111" t="s">
        <v>172</v>
      </c>
      <c r="G11044" s="111" t="s">
        <v>190</v>
      </c>
      <c r="H11044" s="111" t="s">
        <v>172</v>
      </c>
      <c r="I11044" s="111" t="s">
        <v>190</v>
      </c>
      <c r="J11044" t="str">
        <f t="shared" si="344"/>
        <v>1812SkogOrganisk jordBarskogLav</v>
      </c>
      <c r="K11044" s="111">
        <v>-0.50666953101693391</v>
      </c>
      <c r="L11044" s="111">
        <v>0.92784825435236762</v>
      </c>
      <c r="M11044" s="111">
        <v>0.46510463492953991</v>
      </c>
      <c r="N11044" s="112">
        <f t="shared" si="345"/>
        <v>0.88628335826497362</v>
      </c>
    </row>
    <row r="11045" spans="1:14" x14ac:dyDescent="0.25">
      <c r="A11045" s="111" t="s">
        <v>883</v>
      </c>
      <c r="B11045" s="111">
        <f>INDEX(kommuner!C:C,MATCH(_xlfn.NUMBERVALUE(A11045),kommuner!B:B,0))</f>
        <v>1812</v>
      </c>
      <c r="C11045" s="111" t="s">
        <v>127</v>
      </c>
      <c r="D11045" s="111" t="s">
        <v>127</v>
      </c>
      <c r="E11045" s="111" t="s">
        <v>123</v>
      </c>
      <c r="F11045" s="111" t="s">
        <v>172</v>
      </c>
      <c r="G11045" s="111" t="s">
        <v>173</v>
      </c>
      <c r="H11045" s="111" t="s">
        <v>172</v>
      </c>
      <c r="I11045" s="111" t="s">
        <v>173</v>
      </c>
      <c r="J11045" t="str">
        <f t="shared" si="344"/>
        <v>1812SkogOrganisk jordBarskogMiddels</v>
      </c>
      <c r="K11045" s="111">
        <v>-1.5571490961494638</v>
      </c>
      <c r="L11045" s="111">
        <v>0.92784825435236762</v>
      </c>
      <c r="M11045" s="111">
        <v>0.46518126042825314</v>
      </c>
      <c r="N11045" s="112">
        <f t="shared" si="345"/>
        <v>-0.16411958136884308</v>
      </c>
    </row>
    <row r="11046" spans="1:14" x14ac:dyDescent="0.25">
      <c r="A11046" s="111" t="s">
        <v>883</v>
      </c>
      <c r="B11046" s="111">
        <f>INDEX(kommuner!C:C,MATCH(_xlfn.NUMBERVALUE(A11046),kommuner!B:B,0))</f>
        <v>1812</v>
      </c>
      <c r="C11046" s="111" t="s">
        <v>127</v>
      </c>
      <c r="D11046" s="111" t="s">
        <v>127</v>
      </c>
      <c r="E11046" s="111" t="s">
        <v>123</v>
      </c>
      <c r="F11046" s="111" t="s">
        <v>172</v>
      </c>
      <c r="G11046" s="111" t="s">
        <v>186</v>
      </c>
      <c r="H11046" s="111" t="s">
        <v>172</v>
      </c>
      <c r="I11046" s="111" t="s">
        <v>186</v>
      </c>
      <c r="J11046" t="str">
        <f t="shared" si="344"/>
        <v>1812SkogOrganisk jordBarskogSærs høy</v>
      </c>
      <c r="K11046" s="111">
        <v>2.5548655235722699</v>
      </c>
      <c r="L11046" s="111">
        <v>0.92784825435236762</v>
      </c>
      <c r="M11046" s="111">
        <v>0.46518126042825314</v>
      </c>
      <c r="N11046" s="112">
        <f t="shared" si="345"/>
        <v>3.9478950383528906</v>
      </c>
    </row>
    <row r="11047" spans="1:14" x14ac:dyDescent="0.25">
      <c r="A11047" s="111" t="s">
        <v>883</v>
      </c>
      <c r="B11047" s="111">
        <f>INDEX(kommuner!C:C,MATCH(_xlfn.NUMBERVALUE(A11047),kommuner!B:B,0))</f>
        <v>1812</v>
      </c>
      <c r="C11047" s="111" t="s">
        <v>127</v>
      </c>
      <c r="D11047" s="111" t="s">
        <v>127</v>
      </c>
      <c r="E11047" s="111" t="s">
        <v>123</v>
      </c>
      <c r="F11047" s="111" t="s">
        <v>179</v>
      </c>
      <c r="G11047" s="111" t="s">
        <v>180</v>
      </c>
      <c r="H11047" s="111" t="s">
        <v>179</v>
      </c>
      <c r="I11047" s="111" t="s">
        <v>180</v>
      </c>
      <c r="J11047" t="str">
        <f t="shared" si="344"/>
        <v>1812SkogOrganisk jordBlandingsskogHøy</v>
      </c>
      <c r="K11047" s="111">
        <v>-5.5554344456832343</v>
      </c>
      <c r="L11047" s="111">
        <v>0.92784825435236762</v>
      </c>
      <c r="M11047" s="111">
        <v>0.46510463492953991</v>
      </c>
      <c r="N11047" s="112">
        <f t="shared" si="345"/>
        <v>-4.1624815564013264</v>
      </c>
    </row>
    <row r="11048" spans="1:14" x14ac:dyDescent="0.25">
      <c r="A11048" s="111" t="s">
        <v>883</v>
      </c>
      <c r="B11048" s="111">
        <f>INDEX(kommuner!C:C,MATCH(_xlfn.NUMBERVALUE(A11048),kommuner!B:B,0))</f>
        <v>1812</v>
      </c>
      <c r="C11048" s="111" t="s">
        <v>127</v>
      </c>
      <c r="D11048" s="111" t="s">
        <v>127</v>
      </c>
      <c r="E11048" s="111" t="s">
        <v>123</v>
      </c>
      <c r="F11048" s="111" t="s">
        <v>179</v>
      </c>
      <c r="G11048" s="111" t="s">
        <v>167</v>
      </c>
      <c r="H11048" s="111" t="s">
        <v>179</v>
      </c>
      <c r="I11048" s="111" t="s">
        <v>167</v>
      </c>
      <c r="J11048" t="str">
        <f t="shared" si="344"/>
        <v>1812SkogOrganisk jordBlandingsskogImpediment</v>
      </c>
      <c r="K11048" s="111">
        <v>-0.28586344175800005</v>
      </c>
      <c r="L11048" s="111">
        <v>0.92784825435236762</v>
      </c>
      <c r="M11048" s="111">
        <v>0.46510463492953991</v>
      </c>
      <c r="N11048" s="112">
        <f t="shared" si="345"/>
        <v>1.1070894475239075</v>
      </c>
    </row>
    <row r="11049" spans="1:14" x14ac:dyDescent="0.25">
      <c r="A11049" s="111" t="s">
        <v>883</v>
      </c>
      <c r="B11049" s="111">
        <f>INDEX(kommuner!C:C,MATCH(_xlfn.NUMBERVALUE(A11049),kommuner!B:B,0))</f>
        <v>1812</v>
      </c>
      <c r="C11049" s="111" t="s">
        <v>127</v>
      </c>
      <c r="D11049" s="111" t="s">
        <v>127</v>
      </c>
      <c r="E11049" s="111" t="s">
        <v>123</v>
      </c>
      <c r="F11049" s="111" t="s">
        <v>179</v>
      </c>
      <c r="G11049" s="111" t="s">
        <v>190</v>
      </c>
      <c r="H11049" s="111" t="s">
        <v>179</v>
      </c>
      <c r="I11049" s="111" t="s">
        <v>190</v>
      </c>
      <c r="J11049" t="str">
        <f t="shared" si="344"/>
        <v>1812SkogOrganisk jordBlandingsskogLav</v>
      </c>
      <c r="K11049" s="111">
        <v>-1.2347339377887629</v>
      </c>
      <c r="L11049" s="111">
        <v>0.92784825435236762</v>
      </c>
      <c r="M11049" s="111">
        <v>0.46510463492953991</v>
      </c>
      <c r="N11049" s="112">
        <f t="shared" si="345"/>
        <v>0.15821895149314458</v>
      </c>
    </row>
    <row r="11050" spans="1:14" x14ac:dyDescent="0.25">
      <c r="A11050" s="111" t="s">
        <v>883</v>
      </c>
      <c r="B11050" s="111">
        <f>INDEX(kommuner!C:C,MATCH(_xlfn.NUMBERVALUE(A11050),kommuner!B:B,0))</f>
        <v>1812</v>
      </c>
      <c r="C11050" s="111" t="s">
        <v>127</v>
      </c>
      <c r="D11050" s="111" t="s">
        <v>127</v>
      </c>
      <c r="E11050" s="111" t="s">
        <v>123</v>
      </c>
      <c r="F11050" s="111" t="s">
        <v>179</v>
      </c>
      <c r="G11050" s="111" t="s">
        <v>173</v>
      </c>
      <c r="H11050" s="111" t="s">
        <v>179</v>
      </c>
      <c r="I11050" s="111" t="s">
        <v>173</v>
      </c>
      <c r="J11050" t="str">
        <f t="shared" si="344"/>
        <v>1812SkogOrganisk jordBlandingsskogMiddels</v>
      </c>
      <c r="K11050" s="111">
        <v>-2.4239591752717748</v>
      </c>
      <c r="L11050" s="111">
        <v>0.92784825435236762</v>
      </c>
      <c r="M11050" s="111">
        <v>0.46510463492953991</v>
      </c>
      <c r="N11050" s="112">
        <f t="shared" si="345"/>
        <v>-1.0310062859898674</v>
      </c>
    </row>
    <row r="11051" spans="1:14" x14ac:dyDescent="0.25">
      <c r="A11051" s="111" t="s">
        <v>883</v>
      </c>
      <c r="B11051" s="111">
        <f>INDEX(kommuner!C:C,MATCH(_xlfn.NUMBERVALUE(A11051),kommuner!B:B,0))</f>
        <v>1812</v>
      </c>
      <c r="C11051" s="111" t="s">
        <v>127</v>
      </c>
      <c r="D11051" s="111" t="s">
        <v>127</v>
      </c>
      <c r="E11051" s="111" t="s">
        <v>123</v>
      </c>
      <c r="F11051" s="111" t="s">
        <v>179</v>
      </c>
      <c r="G11051" s="111" t="s">
        <v>186</v>
      </c>
      <c r="H11051" s="111" t="s">
        <v>179</v>
      </c>
      <c r="I11051" s="111" t="s">
        <v>186</v>
      </c>
      <c r="J11051" t="str">
        <f t="shared" si="344"/>
        <v>1812SkogOrganisk jordBlandingsskogSærs høy</v>
      </c>
      <c r="K11051" s="111">
        <v>-1.5726115302258048</v>
      </c>
      <c r="L11051" s="111">
        <v>0.92784825435236762</v>
      </c>
      <c r="M11051" s="111">
        <v>0.46510463492953991</v>
      </c>
      <c r="N11051" s="112">
        <f t="shared" si="345"/>
        <v>-0.17965864094389727</v>
      </c>
    </row>
    <row r="11052" spans="1:14" x14ac:dyDescent="0.25">
      <c r="A11052" s="111" t="s">
        <v>883</v>
      </c>
      <c r="B11052" s="111">
        <f>INDEX(kommuner!C:C,MATCH(_xlfn.NUMBERVALUE(A11052),kommuner!B:B,0))</f>
        <v>1812</v>
      </c>
      <c r="C11052" s="111" t="s">
        <v>127</v>
      </c>
      <c r="D11052" s="111" t="s">
        <v>127</v>
      </c>
      <c r="E11052" s="111" t="s">
        <v>123</v>
      </c>
      <c r="F11052" s="111" t="s">
        <v>185</v>
      </c>
      <c r="G11052" s="111" t="s">
        <v>180</v>
      </c>
      <c r="H11052" s="111" t="s">
        <v>185</v>
      </c>
      <c r="I11052" s="111" t="s">
        <v>180</v>
      </c>
      <c r="J11052" t="str">
        <f t="shared" si="344"/>
        <v>1812SkogOrganisk jordLauvskogHøy</v>
      </c>
      <c r="K11052" s="111">
        <v>-1.9913688882377358</v>
      </c>
      <c r="L11052" s="111">
        <v>0.92784825435236762</v>
      </c>
      <c r="M11052" s="111">
        <v>0.46510463492953991</v>
      </c>
      <c r="N11052" s="112">
        <f t="shared" si="345"/>
        <v>-0.59841599895582831</v>
      </c>
    </row>
    <row r="11053" spans="1:14" x14ac:dyDescent="0.25">
      <c r="A11053" s="111" t="s">
        <v>883</v>
      </c>
      <c r="B11053" s="111">
        <f>INDEX(kommuner!C:C,MATCH(_xlfn.NUMBERVALUE(A11053),kommuner!B:B,0))</f>
        <v>1812</v>
      </c>
      <c r="C11053" s="111" t="s">
        <v>127</v>
      </c>
      <c r="D11053" s="111" t="s">
        <v>127</v>
      </c>
      <c r="E11053" s="111" t="s">
        <v>123</v>
      </c>
      <c r="F11053" s="111" t="s">
        <v>185</v>
      </c>
      <c r="G11053" s="111" t="s">
        <v>167</v>
      </c>
      <c r="H11053" s="111" t="s">
        <v>185</v>
      </c>
      <c r="I11053" s="111" t="s">
        <v>167</v>
      </c>
      <c r="J11053" t="str">
        <f t="shared" si="344"/>
        <v>1812SkogOrganisk jordLauvskogImpediment</v>
      </c>
      <c r="K11053" s="111">
        <v>0.35000626494250675</v>
      </c>
      <c r="L11053" s="111">
        <v>0.92784825435236762</v>
      </c>
      <c r="M11053" s="111">
        <v>0.46510463492953991</v>
      </c>
      <c r="N11053" s="112">
        <f t="shared" si="345"/>
        <v>1.7429591542244141</v>
      </c>
    </row>
    <row r="11054" spans="1:14" x14ac:dyDescent="0.25">
      <c r="A11054" s="111" t="s">
        <v>883</v>
      </c>
      <c r="B11054" s="111">
        <f>INDEX(kommuner!C:C,MATCH(_xlfn.NUMBERVALUE(A11054),kommuner!B:B,0))</f>
        <v>1812</v>
      </c>
      <c r="C11054" s="111" t="s">
        <v>127</v>
      </c>
      <c r="D11054" s="111" t="s">
        <v>127</v>
      </c>
      <c r="E11054" s="111" t="s">
        <v>123</v>
      </c>
      <c r="F11054" s="111" t="s">
        <v>185</v>
      </c>
      <c r="G11054" s="111" t="s">
        <v>190</v>
      </c>
      <c r="H11054" s="111" t="s">
        <v>185</v>
      </c>
      <c r="I11054" s="111" t="s">
        <v>190</v>
      </c>
      <c r="J11054" t="str">
        <f t="shared" si="344"/>
        <v>1812SkogOrganisk jordLauvskogLav</v>
      </c>
      <c r="K11054" s="111">
        <v>1.1144075558526714</v>
      </c>
      <c r="L11054" s="111">
        <v>0.92784825435236762</v>
      </c>
      <c r="M11054" s="111">
        <v>0.46510463492953991</v>
      </c>
      <c r="N11054" s="112">
        <f t="shared" si="345"/>
        <v>2.5073604451345788</v>
      </c>
    </row>
    <row r="11055" spans="1:14" x14ac:dyDescent="0.25">
      <c r="A11055" s="111" t="s">
        <v>883</v>
      </c>
      <c r="B11055" s="111">
        <f>INDEX(kommuner!C:C,MATCH(_xlfn.NUMBERVALUE(A11055),kommuner!B:B,0))</f>
        <v>1812</v>
      </c>
      <c r="C11055" s="111" t="s">
        <v>127</v>
      </c>
      <c r="D11055" s="111" t="s">
        <v>127</v>
      </c>
      <c r="E11055" s="111" t="s">
        <v>123</v>
      </c>
      <c r="F11055" s="111" t="s">
        <v>185</v>
      </c>
      <c r="G11055" s="111" t="s">
        <v>173</v>
      </c>
      <c r="H11055" s="111" t="s">
        <v>185</v>
      </c>
      <c r="I11055" s="111" t="s">
        <v>173</v>
      </c>
      <c r="J11055" t="str">
        <f t="shared" si="344"/>
        <v>1812SkogOrganisk jordLauvskogMiddels</v>
      </c>
      <c r="K11055" s="111">
        <v>-0.62664468270982987</v>
      </c>
      <c r="L11055" s="111">
        <v>0.92784825435236762</v>
      </c>
      <c r="M11055" s="111">
        <v>0.46510463492953991</v>
      </c>
      <c r="N11055" s="112">
        <f t="shared" si="345"/>
        <v>0.76630820657207765</v>
      </c>
    </row>
    <row r="11056" spans="1:14" x14ac:dyDescent="0.25">
      <c r="A11056" s="111" t="s">
        <v>883</v>
      </c>
      <c r="B11056" s="111">
        <f>INDEX(kommuner!C:C,MATCH(_xlfn.NUMBERVALUE(A11056),kommuner!B:B,0))</f>
        <v>1812</v>
      </c>
      <c r="C11056" s="111" t="s">
        <v>127</v>
      </c>
      <c r="D11056" s="111" t="s">
        <v>127</v>
      </c>
      <c r="E11056" s="111" t="s">
        <v>123</v>
      </c>
      <c r="F11056" s="111" t="s">
        <v>185</v>
      </c>
      <c r="G11056" s="111" t="s">
        <v>186</v>
      </c>
      <c r="H11056" s="111" t="s">
        <v>185</v>
      </c>
      <c r="I11056" s="111" t="s">
        <v>186</v>
      </c>
      <c r="J11056" t="str">
        <f t="shared" si="344"/>
        <v>1812SkogOrganisk jordLauvskogSærs høy</v>
      </c>
      <c r="K11056" s="111">
        <v>-1.8997279926091779</v>
      </c>
      <c r="L11056" s="111">
        <v>0.92784825435236762</v>
      </c>
      <c r="M11056" s="111">
        <v>0.46510463492953991</v>
      </c>
      <c r="N11056" s="112">
        <f t="shared" si="345"/>
        <v>-0.50677510332727038</v>
      </c>
    </row>
    <row r="11057" spans="1:14" x14ac:dyDescent="0.25">
      <c r="A11057" s="111" t="s">
        <v>883</v>
      </c>
      <c r="B11057" s="111">
        <f>INDEX(kommuner!C:C,MATCH(_xlfn.NUMBERVALUE(A11057),kommuner!B:B,0))</f>
        <v>1812</v>
      </c>
      <c r="C11057" s="111" t="s">
        <v>83</v>
      </c>
      <c r="D11057" s="111" t="s">
        <v>83</v>
      </c>
      <c r="E11057" s="111" t="s">
        <v>126</v>
      </c>
      <c r="F11057" s="111" t="s">
        <v>139</v>
      </c>
      <c r="G11057" s="111" t="s">
        <v>139</v>
      </c>
      <c r="H11057" s="111" t="s">
        <v>139</v>
      </c>
      <c r="I11057" s="111" t="s">
        <v>139</v>
      </c>
      <c r="J11057" t="str">
        <f t="shared" si="344"/>
        <v>1812Utbygd arealMineraljord</v>
      </c>
      <c r="K11057" s="111">
        <v>-0.30524336409547759</v>
      </c>
      <c r="L11057" s="111">
        <v>0</v>
      </c>
      <c r="M11057" s="111">
        <v>1.303047089454229E-2</v>
      </c>
      <c r="N11057" s="112">
        <f t="shared" si="345"/>
        <v>-0.2922128932009353</v>
      </c>
    </row>
    <row r="11058" spans="1:14" x14ac:dyDescent="0.25">
      <c r="A11058" s="111" t="s">
        <v>883</v>
      </c>
      <c r="B11058" s="111">
        <f>INDEX(kommuner!C:C,MATCH(_xlfn.NUMBERVALUE(A11058),kommuner!B:B,0))</f>
        <v>1812</v>
      </c>
      <c r="C11058" s="111" t="s">
        <v>83</v>
      </c>
      <c r="D11058" s="111" t="s">
        <v>83</v>
      </c>
      <c r="E11058" s="111" t="s">
        <v>123</v>
      </c>
      <c r="F11058" s="111" t="s">
        <v>139</v>
      </c>
      <c r="G11058" s="111" t="s">
        <v>139</v>
      </c>
      <c r="H11058" s="111" t="s">
        <v>139</v>
      </c>
      <c r="I11058" s="111" t="s">
        <v>139</v>
      </c>
      <c r="J11058" t="str">
        <f t="shared" si="344"/>
        <v>1812Utbygd arealOrganisk jord</v>
      </c>
      <c r="K11058" s="111">
        <v>29.011421395201612</v>
      </c>
      <c r="L11058" s="111">
        <v>0</v>
      </c>
      <c r="M11058" s="111">
        <v>1.303047089454229E-2</v>
      </c>
      <c r="N11058" s="112">
        <f t="shared" si="345"/>
        <v>29.024451866096154</v>
      </c>
    </row>
    <row r="11059" spans="1:14" x14ac:dyDescent="0.25">
      <c r="A11059" s="111" t="s">
        <v>883</v>
      </c>
      <c r="B11059" s="111">
        <f>INDEX(kommuner!C:C,MATCH(_xlfn.NUMBERVALUE(A11059),kommuner!B:B,0))</f>
        <v>1812</v>
      </c>
      <c r="C11059" s="111" t="s">
        <v>181</v>
      </c>
      <c r="D11059" s="111" t="s">
        <v>181</v>
      </c>
      <c r="E11059" s="111" t="s">
        <v>123</v>
      </c>
      <c r="F11059" s="111" t="s">
        <v>139</v>
      </c>
      <c r="G11059" s="111" t="s">
        <v>139</v>
      </c>
      <c r="H11059" s="111" t="s">
        <v>139</v>
      </c>
      <c r="I11059" s="111" t="s">
        <v>139</v>
      </c>
      <c r="J11059" t="str">
        <f t="shared" si="344"/>
        <v>1812Vann og myrOrganisk jord</v>
      </c>
      <c r="K11059" s="111">
        <v>-0.29766799726667431</v>
      </c>
      <c r="L11059" s="111">
        <v>0</v>
      </c>
      <c r="M11059" s="111">
        <v>0</v>
      </c>
      <c r="N11059" s="112">
        <f t="shared" si="345"/>
        <v>-0.29766799726667431</v>
      </c>
    </row>
    <row r="11060" spans="1:14" x14ac:dyDescent="0.25">
      <c r="A11060" s="111" t="s">
        <v>884</v>
      </c>
      <c r="B11060" s="111">
        <f>INDEX(kommuner!C:C,MATCH(_xlfn.NUMBERVALUE(A11060),kommuner!B:B,0))</f>
        <v>1813</v>
      </c>
      <c r="C11060" s="111" t="s">
        <v>82</v>
      </c>
      <c r="D11060" s="111" t="s">
        <v>82</v>
      </c>
      <c r="E11060" s="111" t="s">
        <v>126</v>
      </c>
      <c r="F11060" s="111" t="s">
        <v>139</v>
      </c>
      <c r="G11060" s="111" t="s">
        <v>139</v>
      </c>
      <c r="H11060" s="111" t="s">
        <v>139</v>
      </c>
      <c r="I11060" s="111" t="s">
        <v>139</v>
      </c>
      <c r="J11060" t="str">
        <f t="shared" si="344"/>
        <v>1813Annen utmarkMineraljord</v>
      </c>
      <c r="K11060" s="111">
        <v>-7.1122377479755403E-2</v>
      </c>
      <c r="L11060" s="111">
        <v>0</v>
      </c>
      <c r="M11060" s="111">
        <v>0</v>
      </c>
      <c r="N11060" s="112">
        <f t="shared" si="345"/>
        <v>-7.1122377479755403E-2</v>
      </c>
    </row>
    <row r="11061" spans="1:14" x14ac:dyDescent="0.25">
      <c r="A11061" s="111" t="s">
        <v>884</v>
      </c>
      <c r="B11061" s="111">
        <f>INDEX(kommuner!C:C,MATCH(_xlfn.NUMBERVALUE(A11061),kommuner!B:B,0))</f>
        <v>1813</v>
      </c>
      <c r="C11061" s="111" t="s">
        <v>121</v>
      </c>
      <c r="D11061" s="111" t="s">
        <v>121</v>
      </c>
      <c r="E11061" s="111" t="s">
        <v>126</v>
      </c>
      <c r="F11061" s="111" t="s">
        <v>139</v>
      </c>
      <c r="G11061" s="111" t="s">
        <v>139</v>
      </c>
      <c r="H11061" s="111" t="s">
        <v>139</v>
      </c>
      <c r="I11061" s="111" t="s">
        <v>139</v>
      </c>
      <c r="J11061" t="str">
        <f t="shared" si="344"/>
        <v>1813BeiteMineraljord</v>
      </c>
      <c r="K11061" s="111">
        <v>-0.96338340838695502</v>
      </c>
      <c r="L11061" s="111">
        <v>0</v>
      </c>
      <c r="M11061" s="111">
        <v>1.2448711246839999E-7</v>
      </c>
      <c r="N11061" s="112">
        <f t="shared" si="345"/>
        <v>-0.96338328389984251</v>
      </c>
    </row>
    <row r="11062" spans="1:14" x14ac:dyDescent="0.25">
      <c r="A11062" s="111" t="s">
        <v>884</v>
      </c>
      <c r="B11062" s="111">
        <f>INDEX(kommuner!C:C,MATCH(_xlfn.NUMBERVALUE(A11062),kommuner!B:B,0))</f>
        <v>1813</v>
      </c>
      <c r="C11062" s="111" t="s">
        <v>121</v>
      </c>
      <c r="D11062" s="111" t="s">
        <v>121</v>
      </c>
      <c r="E11062" s="111" t="s">
        <v>123</v>
      </c>
      <c r="F11062" s="111" t="s">
        <v>139</v>
      </c>
      <c r="G11062" s="111" t="s">
        <v>139</v>
      </c>
      <c r="H11062" s="111" t="s">
        <v>139</v>
      </c>
      <c r="I11062" s="111" t="s">
        <v>139</v>
      </c>
      <c r="J11062" t="str">
        <f t="shared" si="344"/>
        <v>1813BeiteOrganisk jord</v>
      </c>
      <c r="K11062" s="111">
        <v>12.077525935985037</v>
      </c>
      <c r="L11062" s="111">
        <v>1.6412500000000001</v>
      </c>
      <c r="M11062" s="111">
        <v>0</v>
      </c>
      <c r="N11062" s="112">
        <f t="shared" si="345"/>
        <v>13.718775935985036</v>
      </c>
    </row>
    <row r="11063" spans="1:14" x14ac:dyDescent="0.25">
      <c r="A11063" s="111" t="s">
        <v>884</v>
      </c>
      <c r="B11063" s="111">
        <f>INDEX(kommuner!C:C,MATCH(_xlfn.NUMBERVALUE(A11063),kommuner!B:B,0))</f>
        <v>1813</v>
      </c>
      <c r="C11063" s="111" t="s">
        <v>84</v>
      </c>
      <c r="D11063" s="111" t="s">
        <v>84</v>
      </c>
      <c r="E11063" s="111" t="s">
        <v>126</v>
      </c>
      <c r="F11063" s="111" t="s">
        <v>139</v>
      </c>
      <c r="G11063" s="111" t="s">
        <v>139</v>
      </c>
      <c r="H11063" s="111" t="s">
        <v>139</v>
      </c>
      <c r="I11063" s="111" t="s">
        <v>139</v>
      </c>
      <c r="J11063" t="str">
        <f t="shared" si="344"/>
        <v>1813Dyrket markMineraljord</v>
      </c>
      <c r="K11063" s="111">
        <v>-0.57064448530534551</v>
      </c>
      <c r="L11063" s="111">
        <v>0</v>
      </c>
      <c r="M11063" s="111">
        <v>0</v>
      </c>
      <c r="N11063" s="112">
        <f t="shared" si="345"/>
        <v>-0.57064448530534551</v>
      </c>
    </row>
    <row r="11064" spans="1:14" x14ac:dyDescent="0.25">
      <c r="A11064" s="111" t="s">
        <v>884</v>
      </c>
      <c r="B11064" s="111">
        <f>INDEX(kommuner!C:C,MATCH(_xlfn.NUMBERVALUE(A11064),kommuner!B:B,0))</f>
        <v>1813</v>
      </c>
      <c r="C11064" s="111" t="s">
        <v>84</v>
      </c>
      <c r="D11064" s="111" t="s">
        <v>84</v>
      </c>
      <c r="E11064" s="111" t="s">
        <v>123</v>
      </c>
      <c r="F11064" s="111" t="s">
        <v>139</v>
      </c>
      <c r="G11064" s="111" t="s">
        <v>139</v>
      </c>
      <c r="H11064" s="111" t="s">
        <v>139</v>
      </c>
      <c r="I11064" s="111" t="s">
        <v>139</v>
      </c>
      <c r="J11064" t="str">
        <f t="shared" si="344"/>
        <v>1813Dyrket markOrganisk jord</v>
      </c>
      <c r="K11064" s="111">
        <v>28.726149366675592</v>
      </c>
      <c r="L11064" s="111">
        <v>1.45625</v>
      </c>
      <c r="M11064" s="111">
        <v>0</v>
      </c>
      <c r="N11064" s="112">
        <f t="shared" si="345"/>
        <v>30.182399366675593</v>
      </c>
    </row>
    <row r="11065" spans="1:14" x14ac:dyDescent="0.25">
      <c r="A11065" s="111" t="s">
        <v>884</v>
      </c>
      <c r="B11065" s="111">
        <f>INDEX(kommuner!C:C,MATCH(_xlfn.NUMBERVALUE(A11065),kommuner!B:B,0))</f>
        <v>1813</v>
      </c>
      <c r="C11065" s="111" t="s">
        <v>127</v>
      </c>
      <c r="D11065" s="111" t="s">
        <v>127</v>
      </c>
      <c r="E11065" s="111" t="s">
        <v>126</v>
      </c>
      <c r="F11065" s="111" t="s">
        <v>172</v>
      </c>
      <c r="G11065" s="111" t="s">
        <v>180</v>
      </c>
      <c r="H11065" s="111" t="s">
        <v>172</v>
      </c>
      <c r="I11065" s="111" t="s">
        <v>180</v>
      </c>
      <c r="J11065" t="str">
        <f t="shared" si="344"/>
        <v>1813SkogMineraljordBarskogHøy</v>
      </c>
      <c r="K11065" s="111">
        <v>-6.422849649670499</v>
      </c>
      <c r="L11065" s="111">
        <v>0.85306406685236758</v>
      </c>
      <c r="M11065" s="111">
        <v>6.4056614999681585E-2</v>
      </c>
      <c r="N11065" s="112">
        <f t="shared" si="345"/>
        <v>-5.5057289678184498</v>
      </c>
    </row>
    <row r="11066" spans="1:14" x14ac:dyDescent="0.25">
      <c r="A11066" s="111" t="s">
        <v>884</v>
      </c>
      <c r="B11066" s="111">
        <f>INDEX(kommuner!C:C,MATCH(_xlfn.NUMBERVALUE(A11066),kommuner!B:B,0))</f>
        <v>1813</v>
      </c>
      <c r="C11066" s="111" t="s">
        <v>127</v>
      </c>
      <c r="D11066" s="111" t="s">
        <v>127</v>
      </c>
      <c r="E11066" s="111" t="s">
        <v>126</v>
      </c>
      <c r="F11066" s="111" t="s">
        <v>172</v>
      </c>
      <c r="G11066" s="111" t="s">
        <v>167</v>
      </c>
      <c r="H11066" s="111" t="s">
        <v>172</v>
      </c>
      <c r="I11066" s="111" t="s">
        <v>167</v>
      </c>
      <c r="J11066" t="str">
        <f t="shared" si="344"/>
        <v>1813SkogMineraljordBarskogImpediment</v>
      </c>
      <c r="K11066" s="111">
        <v>-0.94873102042732593</v>
      </c>
      <c r="L11066" s="111">
        <v>0.85306406685236758</v>
      </c>
      <c r="M11066" s="111">
        <v>6.3979989500968365E-2</v>
      </c>
      <c r="N11066" s="112">
        <f t="shared" si="345"/>
        <v>-3.1686964073989993E-2</v>
      </c>
    </row>
    <row r="11067" spans="1:14" x14ac:dyDescent="0.25">
      <c r="A11067" s="111" t="s">
        <v>884</v>
      </c>
      <c r="B11067" s="111">
        <f>INDEX(kommuner!C:C,MATCH(_xlfn.NUMBERVALUE(A11067),kommuner!B:B,0))</f>
        <v>1813</v>
      </c>
      <c r="C11067" s="111" t="s">
        <v>127</v>
      </c>
      <c r="D11067" s="111" t="s">
        <v>127</v>
      </c>
      <c r="E11067" s="111" t="s">
        <v>126</v>
      </c>
      <c r="F11067" s="111" t="s">
        <v>172</v>
      </c>
      <c r="G11067" s="111" t="s">
        <v>190</v>
      </c>
      <c r="H11067" s="111" t="s">
        <v>172</v>
      </c>
      <c r="I11067" s="111" t="s">
        <v>190</v>
      </c>
      <c r="J11067" t="str">
        <f t="shared" si="344"/>
        <v>1813SkogMineraljordBarskogLav</v>
      </c>
      <c r="K11067" s="111">
        <v>-0.862084627791601</v>
      </c>
      <c r="L11067" s="111">
        <v>0.85306406685236758</v>
      </c>
      <c r="M11067" s="111">
        <v>6.3979989500968365E-2</v>
      </c>
      <c r="N11067" s="112">
        <f t="shared" si="345"/>
        <v>5.4959428561734941E-2</v>
      </c>
    </row>
    <row r="11068" spans="1:14" x14ac:dyDescent="0.25">
      <c r="A11068" s="111" t="s">
        <v>884</v>
      </c>
      <c r="B11068" s="111">
        <f>INDEX(kommuner!C:C,MATCH(_xlfn.NUMBERVALUE(A11068),kommuner!B:B,0))</f>
        <v>1813</v>
      </c>
      <c r="C11068" s="111" t="s">
        <v>127</v>
      </c>
      <c r="D11068" s="111" t="s">
        <v>127</v>
      </c>
      <c r="E11068" s="111" t="s">
        <v>126</v>
      </c>
      <c r="F11068" s="111" t="s">
        <v>172</v>
      </c>
      <c r="G11068" s="111" t="s">
        <v>173</v>
      </c>
      <c r="H11068" s="111" t="s">
        <v>172</v>
      </c>
      <c r="I11068" s="111" t="s">
        <v>173</v>
      </c>
      <c r="J11068" t="str">
        <f t="shared" si="344"/>
        <v>1813SkogMineraljordBarskogMiddels</v>
      </c>
      <c r="K11068" s="111">
        <v>-3.6406993276041288</v>
      </c>
      <c r="L11068" s="111">
        <v>0.85306406685236758</v>
      </c>
      <c r="M11068" s="111">
        <v>6.4056614999681585E-2</v>
      </c>
      <c r="N11068" s="112">
        <f t="shared" si="345"/>
        <v>-2.7235786457520796</v>
      </c>
    </row>
    <row r="11069" spans="1:14" x14ac:dyDescent="0.25">
      <c r="A11069" s="111" t="s">
        <v>884</v>
      </c>
      <c r="B11069" s="111">
        <f>INDEX(kommuner!C:C,MATCH(_xlfn.NUMBERVALUE(A11069),kommuner!B:B,0))</f>
        <v>1813</v>
      </c>
      <c r="C11069" s="111" t="s">
        <v>127</v>
      </c>
      <c r="D11069" s="111" t="s">
        <v>127</v>
      </c>
      <c r="E11069" s="111" t="s">
        <v>126</v>
      </c>
      <c r="F11069" s="111" t="s">
        <v>172</v>
      </c>
      <c r="G11069" s="111" t="s">
        <v>186</v>
      </c>
      <c r="H11069" s="111" t="s">
        <v>172</v>
      </c>
      <c r="I11069" s="111" t="s">
        <v>186</v>
      </c>
      <c r="J11069" t="str">
        <f t="shared" si="344"/>
        <v>1813SkogMineraljordBarskogSærs høy</v>
      </c>
      <c r="K11069" s="111">
        <v>0.12072674540874306</v>
      </c>
      <c r="L11069" s="111">
        <v>0.85306406685236758</v>
      </c>
      <c r="M11069" s="111">
        <v>6.4056614999681585E-2</v>
      </c>
      <c r="N11069" s="112">
        <f t="shared" si="345"/>
        <v>1.0378474272607923</v>
      </c>
    </row>
    <row r="11070" spans="1:14" x14ac:dyDescent="0.25">
      <c r="A11070" s="111" t="s">
        <v>884</v>
      </c>
      <c r="B11070" s="111">
        <f>INDEX(kommuner!C:C,MATCH(_xlfn.NUMBERVALUE(A11070),kommuner!B:B,0))</f>
        <v>1813</v>
      </c>
      <c r="C11070" s="111" t="s">
        <v>127</v>
      </c>
      <c r="D11070" s="111" t="s">
        <v>127</v>
      </c>
      <c r="E11070" s="111" t="s">
        <v>126</v>
      </c>
      <c r="F11070" s="111" t="s">
        <v>179</v>
      </c>
      <c r="G11070" s="111" t="s">
        <v>180</v>
      </c>
      <c r="H11070" s="111" t="s">
        <v>179</v>
      </c>
      <c r="I11070" s="111" t="s">
        <v>180</v>
      </c>
      <c r="J11070" t="str">
        <f t="shared" si="344"/>
        <v>1813SkogMineraljordBlandingsskogHøy</v>
      </c>
      <c r="K11070" s="111">
        <v>-7.1939050909469406</v>
      </c>
      <c r="L11070" s="111">
        <v>0.85306406685236758</v>
      </c>
      <c r="M11070" s="111">
        <v>6.3979989500968365E-2</v>
      </c>
      <c r="N11070" s="112">
        <f t="shared" si="345"/>
        <v>-6.2768610345936047</v>
      </c>
    </row>
    <row r="11071" spans="1:14" x14ac:dyDescent="0.25">
      <c r="A11071" s="111" t="s">
        <v>884</v>
      </c>
      <c r="B11071" s="111">
        <f>INDEX(kommuner!C:C,MATCH(_xlfn.NUMBERVALUE(A11071),kommuner!B:B,0))</f>
        <v>1813</v>
      </c>
      <c r="C11071" s="111" t="s">
        <v>127</v>
      </c>
      <c r="D11071" s="111" t="s">
        <v>127</v>
      </c>
      <c r="E11071" s="111" t="s">
        <v>126</v>
      </c>
      <c r="F11071" s="111" t="s">
        <v>179</v>
      </c>
      <c r="G11071" s="111" t="s">
        <v>167</v>
      </c>
      <c r="H11071" s="111" t="s">
        <v>179</v>
      </c>
      <c r="I11071" s="111" t="s">
        <v>167</v>
      </c>
      <c r="J11071" t="str">
        <f t="shared" si="344"/>
        <v>1813SkogMineraljordBlandingsskogImpediment</v>
      </c>
      <c r="K11071" s="111">
        <v>-1.0519587113170448</v>
      </c>
      <c r="L11071" s="111">
        <v>0.85306406685236758</v>
      </c>
      <c r="M11071" s="111">
        <v>6.3979989500968365E-2</v>
      </c>
      <c r="N11071" s="112">
        <f t="shared" si="345"/>
        <v>-0.13491465496370883</v>
      </c>
    </row>
    <row r="11072" spans="1:14" x14ac:dyDescent="0.25">
      <c r="A11072" s="111" t="s">
        <v>884</v>
      </c>
      <c r="B11072" s="111">
        <f>INDEX(kommuner!C:C,MATCH(_xlfn.NUMBERVALUE(A11072),kommuner!B:B,0))</f>
        <v>1813</v>
      </c>
      <c r="C11072" s="111" t="s">
        <v>127</v>
      </c>
      <c r="D11072" s="111" t="s">
        <v>127</v>
      </c>
      <c r="E11072" s="111" t="s">
        <v>126</v>
      </c>
      <c r="F11072" s="111" t="s">
        <v>179</v>
      </c>
      <c r="G11072" s="111" t="s">
        <v>190</v>
      </c>
      <c r="H11072" s="111" t="s">
        <v>179</v>
      </c>
      <c r="I11072" s="111" t="s">
        <v>190</v>
      </c>
      <c r="J11072" t="str">
        <f t="shared" si="344"/>
        <v>1813SkogMineraljordBlandingsskogLav</v>
      </c>
      <c r="K11072" s="111">
        <v>-1.7812179955424279</v>
      </c>
      <c r="L11072" s="111">
        <v>0.85306406685236758</v>
      </c>
      <c r="M11072" s="111">
        <v>6.3979989500968365E-2</v>
      </c>
      <c r="N11072" s="112">
        <f t="shared" si="345"/>
        <v>-0.86417393918909191</v>
      </c>
    </row>
    <row r="11073" spans="1:14" x14ac:dyDescent="0.25">
      <c r="A11073" s="111" t="s">
        <v>884</v>
      </c>
      <c r="B11073" s="111">
        <f>INDEX(kommuner!C:C,MATCH(_xlfn.NUMBERVALUE(A11073),kommuner!B:B,0))</f>
        <v>1813</v>
      </c>
      <c r="C11073" s="111" t="s">
        <v>127</v>
      </c>
      <c r="D11073" s="111" t="s">
        <v>127</v>
      </c>
      <c r="E11073" s="111" t="s">
        <v>126</v>
      </c>
      <c r="F11073" s="111" t="s">
        <v>179</v>
      </c>
      <c r="G11073" s="111" t="s">
        <v>173</v>
      </c>
      <c r="H11073" s="111" t="s">
        <v>179</v>
      </c>
      <c r="I11073" s="111" t="s">
        <v>173</v>
      </c>
      <c r="J11073" t="str">
        <f t="shared" si="344"/>
        <v>1813SkogMineraljordBlandingsskogMiddels</v>
      </c>
      <c r="K11073" s="111">
        <v>-3.4741824145851954</v>
      </c>
      <c r="L11073" s="111">
        <v>0.85306406685236758</v>
      </c>
      <c r="M11073" s="111">
        <v>6.3979989500968365E-2</v>
      </c>
      <c r="N11073" s="112">
        <f t="shared" si="345"/>
        <v>-2.5571383582318594</v>
      </c>
    </row>
    <row r="11074" spans="1:14" x14ac:dyDescent="0.25">
      <c r="A11074" s="111" t="s">
        <v>884</v>
      </c>
      <c r="B11074" s="111">
        <f>INDEX(kommuner!C:C,MATCH(_xlfn.NUMBERVALUE(A11074),kommuner!B:B,0))</f>
        <v>1813</v>
      </c>
      <c r="C11074" s="111" t="s">
        <v>127</v>
      </c>
      <c r="D11074" s="111" t="s">
        <v>127</v>
      </c>
      <c r="E11074" s="111" t="s">
        <v>126</v>
      </c>
      <c r="F11074" s="111" t="s">
        <v>179</v>
      </c>
      <c r="G11074" s="111" t="s">
        <v>186</v>
      </c>
      <c r="H11074" s="111" t="s">
        <v>179</v>
      </c>
      <c r="I11074" s="111" t="s">
        <v>186</v>
      </c>
      <c r="J11074" t="str">
        <f t="shared" si="344"/>
        <v>1813SkogMineraljordBlandingsskogSærs høy</v>
      </c>
      <c r="K11074" s="111">
        <v>-2.9395925245326562</v>
      </c>
      <c r="L11074" s="111">
        <v>0.85306406685236758</v>
      </c>
      <c r="M11074" s="111">
        <v>6.3979989500968365E-2</v>
      </c>
      <c r="N11074" s="112">
        <f t="shared" si="345"/>
        <v>-2.0225484681793202</v>
      </c>
    </row>
    <row r="11075" spans="1:14" x14ac:dyDescent="0.25">
      <c r="A11075" s="111" t="s">
        <v>884</v>
      </c>
      <c r="B11075" s="111">
        <f>INDEX(kommuner!C:C,MATCH(_xlfn.NUMBERVALUE(A11075),kommuner!B:B,0))</f>
        <v>1813</v>
      </c>
      <c r="C11075" s="111" t="s">
        <v>127</v>
      </c>
      <c r="D11075" s="111" t="s">
        <v>127</v>
      </c>
      <c r="E11075" s="111" t="s">
        <v>126</v>
      </c>
      <c r="F11075" s="111" t="s">
        <v>185</v>
      </c>
      <c r="G11075" s="111" t="s">
        <v>180</v>
      </c>
      <c r="H11075" s="111" t="s">
        <v>185</v>
      </c>
      <c r="I11075" s="111" t="s">
        <v>180</v>
      </c>
      <c r="J11075" t="str">
        <f t="shared" ref="J11075:J11138" si="346">B11075&amp;C11075&amp;E11075&amp;IF(C11075="Skog",F11075&amp;G11075,"")</f>
        <v>1813SkogMineraljordLauvskogHøy</v>
      </c>
      <c r="K11075" s="111">
        <v>-3.9961118073383664</v>
      </c>
      <c r="L11075" s="111">
        <v>0.85306406685236758</v>
      </c>
      <c r="M11075" s="111">
        <v>6.3979989500968365E-2</v>
      </c>
      <c r="N11075" s="112">
        <f t="shared" ref="N11075:N11138" si="347">SUM(K11075:M11075)</f>
        <v>-3.0790677509850304</v>
      </c>
    </row>
    <row r="11076" spans="1:14" x14ac:dyDescent="0.25">
      <c r="A11076" s="111" t="s">
        <v>884</v>
      </c>
      <c r="B11076" s="111">
        <f>INDEX(kommuner!C:C,MATCH(_xlfn.NUMBERVALUE(A11076),kommuner!B:B,0))</f>
        <v>1813</v>
      </c>
      <c r="C11076" s="111" t="s">
        <v>127</v>
      </c>
      <c r="D11076" s="111" t="s">
        <v>127</v>
      </c>
      <c r="E11076" s="111" t="s">
        <v>126</v>
      </c>
      <c r="F11076" s="111" t="s">
        <v>185</v>
      </c>
      <c r="G11076" s="111" t="s">
        <v>167</v>
      </c>
      <c r="H11076" s="111" t="s">
        <v>185</v>
      </c>
      <c r="I11076" s="111" t="s">
        <v>167</v>
      </c>
      <c r="J11076" t="str">
        <f t="shared" si="346"/>
        <v>1813SkogMineraljordLauvskogImpediment</v>
      </c>
      <c r="K11076" s="111">
        <v>-1.0417316356348201</v>
      </c>
      <c r="L11076" s="111">
        <v>0.85306406685236758</v>
      </c>
      <c r="M11076" s="111">
        <v>6.3979989500968365E-2</v>
      </c>
      <c r="N11076" s="112">
        <f t="shared" si="347"/>
        <v>-0.12468757928148413</v>
      </c>
    </row>
    <row r="11077" spans="1:14" x14ac:dyDescent="0.25">
      <c r="A11077" s="111" t="s">
        <v>884</v>
      </c>
      <c r="B11077" s="111">
        <f>INDEX(kommuner!C:C,MATCH(_xlfn.NUMBERVALUE(A11077),kommuner!B:B,0))</f>
        <v>1813</v>
      </c>
      <c r="C11077" s="111" t="s">
        <v>127</v>
      </c>
      <c r="D11077" s="111" t="s">
        <v>127</v>
      </c>
      <c r="E11077" s="111" t="s">
        <v>126</v>
      </c>
      <c r="F11077" s="111" t="s">
        <v>185</v>
      </c>
      <c r="G11077" s="111" t="s">
        <v>190</v>
      </c>
      <c r="H11077" s="111" t="s">
        <v>185</v>
      </c>
      <c r="I11077" s="111" t="s">
        <v>190</v>
      </c>
      <c r="J11077" t="str">
        <f t="shared" si="346"/>
        <v>1813SkogMineraljordLauvskogLav</v>
      </c>
      <c r="K11077" s="111">
        <v>-8.9748170935426599E-2</v>
      </c>
      <c r="L11077" s="111">
        <v>0.85306406685236758</v>
      </c>
      <c r="M11077" s="111">
        <v>6.3979989500968365E-2</v>
      </c>
      <c r="N11077" s="112">
        <f t="shared" si="347"/>
        <v>0.82729588541790933</v>
      </c>
    </row>
    <row r="11078" spans="1:14" x14ac:dyDescent="0.25">
      <c r="A11078" s="111" t="s">
        <v>884</v>
      </c>
      <c r="B11078" s="111">
        <f>INDEX(kommuner!C:C,MATCH(_xlfn.NUMBERVALUE(A11078),kommuner!B:B,0))</f>
        <v>1813</v>
      </c>
      <c r="C11078" s="111" t="s">
        <v>127</v>
      </c>
      <c r="D11078" s="111" t="s">
        <v>127</v>
      </c>
      <c r="E11078" s="111" t="s">
        <v>126</v>
      </c>
      <c r="F11078" s="111" t="s">
        <v>185</v>
      </c>
      <c r="G11078" s="111" t="s">
        <v>173</v>
      </c>
      <c r="H11078" s="111" t="s">
        <v>185</v>
      </c>
      <c r="I11078" s="111" t="s">
        <v>173</v>
      </c>
      <c r="J11078" t="str">
        <f t="shared" si="346"/>
        <v>1813SkogMineraljordLauvskogMiddels</v>
      </c>
      <c r="K11078" s="111">
        <v>-2.4407766010203638</v>
      </c>
      <c r="L11078" s="111">
        <v>0.85306406685236758</v>
      </c>
      <c r="M11078" s="111">
        <v>6.3979989500968365E-2</v>
      </c>
      <c r="N11078" s="112">
        <f t="shared" si="347"/>
        <v>-1.523732544667028</v>
      </c>
    </row>
    <row r="11079" spans="1:14" x14ac:dyDescent="0.25">
      <c r="A11079" s="111" t="s">
        <v>884</v>
      </c>
      <c r="B11079" s="111">
        <f>INDEX(kommuner!C:C,MATCH(_xlfn.NUMBERVALUE(A11079),kommuner!B:B,0))</f>
        <v>1813</v>
      </c>
      <c r="C11079" s="111" t="s">
        <v>127</v>
      </c>
      <c r="D11079" s="111" t="s">
        <v>127</v>
      </c>
      <c r="E11079" s="111" t="s">
        <v>126</v>
      </c>
      <c r="F11079" s="111" t="s">
        <v>185</v>
      </c>
      <c r="G11079" s="111" t="s">
        <v>186</v>
      </c>
      <c r="H11079" s="111" t="s">
        <v>185</v>
      </c>
      <c r="I11079" s="111" t="s">
        <v>186</v>
      </c>
      <c r="J11079" t="str">
        <f t="shared" si="346"/>
        <v>1813SkogMineraljordLauvskogSærs høy</v>
      </c>
      <c r="K11079" s="111">
        <v>-3.6560473259425113</v>
      </c>
      <c r="L11079" s="111">
        <v>0.85306406685236758</v>
      </c>
      <c r="M11079" s="111">
        <v>6.3979989500968365E-2</v>
      </c>
      <c r="N11079" s="112">
        <f t="shared" si="347"/>
        <v>-2.7390032695891753</v>
      </c>
    </row>
    <row r="11080" spans="1:14" x14ac:dyDescent="0.25">
      <c r="A11080" s="111" t="s">
        <v>884</v>
      </c>
      <c r="B11080" s="111">
        <f>INDEX(kommuner!C:C,MATCH(_xlfn.NUMBERVALUE(A11080),kommuner!B:B,0))</f>
        <v>1813</v>
      </c>
      <c r="C11080" s="111" t="s">
        <v>127</v>
      </c>
      <c r="D11080" s="111" t="s">
        <v>127</v>
      </c>
      <c r="E11080" s="111" t="s">
        <v>123</v>
      </c>
      <c r="F11080" s="111" t="s">
        <v>172</v>
      </c>
      <c r="G11080" s="111" t="s">
        <v>180</v>
      </c>
      <c r="H11080" s="111" t="s">
        <v>172</v>
      </c>
      <c r="I11080" s="111" t="s">
        <v>180</v>
      </c>
      <c r="J11080" t="str">
        <f t="shared" si="346"/>
        <v>1813SkogOrganisk jordBarskogHøy</v>
      </c>
      <c r="K11080" s="111">
        <v>-2.5184559031994138</v>
      </c>
      <c r="L11080" s="111">
        <v>0.92784825435236762</v>
      </c>
      <c r="M11080" s="111">
        <v>0.46518126042825314</v>
      </c>
      <c r="N11080" s="112">
        <f t="shared" si="347"/>
        <v>-1.1254263884187932</v>
      </c>
    </row>
    <row r="11081" spans="1:14" x14ac:dyDescent="0.25">
      <c r="A11081" s="111" t="s">
        <v>884</v>
      </c>
      <c r="B11081" s="111">
        <f>INDEX(kommuner!C:C,MATCH(_xlfn.NUMBERVALUE(A11081),kommuner!B:B,0))</f>
        <v>1813</v>
      </c>
      <c r="C11081" s="111" t="s">
        <v>127</v>
      </c>
      <c r="D11081" s="111" t="s">
        <v>127</v>
      </c>
      <c r="E11081" s="111" t="s">
        <v>123</v>
      </c>
      <c r="F11081" s="111" t="s">
        <v>172</v>
      </c>
      <c r="G11081" s="111" t="s">
        <v>167</v>
      </c>
      <c r="H11081" s="111" t="s">
        <v>172</v>
      </c>
      <c r="I11081" s="111" t="s">
        <v>167</v>
      </c>
      <c r="J11081" t="str">
        <f t="shared" si="346"/>
        <v>1813SkogOrganisk jordBarskogImpediment</v>
      </c>
      <c r="K11081" s="111">
        <v>-0.17137422385314094</v>
      </c>
      <c r="L11081" s="111">
        <v>0.92784825435236762</v>
      </c>
      <c r="M11081" s="111">
        <v>0.46510463492953991</v>
      </c>
      <c r="N11081" s="112">
        <f t="shared" si="347"/>
        <v>1.2215786654287666</v>
      </c>
    </row>
    <row r="11082" spans="1:14" x14ac:dyDescent="0.25">
      <c r="A11082" s="111" t="s">
        <v>884</v>
      </c>
      <c r="B11082" s="111">
        <f>INDEX(kommuner!C:C,MATCH(_xlfn.NUMBERVALUE(A11082),kommuner!B:B,0))</f>
        <v>1813</v>
      </c>
      <c r="C11082" s="111" t="s">
        <v>127</v>
      </c>
      <c r="D11082" s="111" t="s">
        <v>127</v>
      </c>
      <c r="E11082" s="111" t="s">
        <v>123</v>
      </c>
      <c r="F11082" s="111" t="s">
        <v>172</v>
      </c>
      <c r="G11082" s="111" t="s">
        <v>190</v>
      </c>
      <c r="H11082" s="111" t="s">
        <v>172</v>
      </c>
      <c r="I11082" s="111" t="s">
        <v>190</v>
      </c>
      <c r="J11082" t="str">
        <f t="shared" si="346"/>
        <v>1813SkogOrganisk jordBarskogLav</v>
      </c>
      <c r="K11082" s="111">
        <v>-0.50666953101693391</v>
      </c>
      <c r="L11082" s="111">
        <v>0.92784825435236762</v>
      </c>
      <c r="M11082" s="111">
        <v>0.46510463492953991</v>
      </c>
      <c r="N11082" s="112">
        <f t="shared" si="347"/>
        <v>0.88628335826497362</v>
      </c>
    </row>
    <row r="11083" spans="1:14" x14ac:dyDescent="0.25">
      <c r="A11083" s="111" t="s">
        <v>884</v>
      </c>
      <c r="B11083" s="111">
        <f>INDEX(kommuner!C:C,MATCH(_xlfn.NUMBERVALUE(A11083),kommuner!B:B,0))</f>
        <v>1813</v>
      </c>
      <c r="C11083" s="111" t="s">
        <v>127</v>
      </c>
      <c r="D11083" s="111" t="s">
        <v>127</v>
      </c>
      <c r="E11083" s="111" t="s">
        <v>123</v>
      </c>
      <c r="F11083" s="111" t="s">
        <v>172</v>
      </c>
      <c r="G11083" s="111" t="s">
        <v>173</v>
      </c>
      <c r="H11083" s="111" t="s">
        <v>172</v>
      </c>
      <c r="I11083" s="111" t="s">
        <v>173</v>
      </c>
      <c r="J11083" t="str">
        <f t="shared" si="346"/>
        <v>1813SkogOrganisk jordBarskogMiddels</v>
      </c>
      <c r="K11083" s="111">
        <v>-1.5571490961494638</v>
      </c>
      <c r="L11083" s="111">
        <v>0.92784825435236762</v>
      </c>
      <c r="M11083" s="111">
        <v>0.46518126042825314</v>
      </c>
      <c r="N11083" s="112">
        <f t="shared" si="347"/>
        <v>-0.16411958136884308</v>
      </c>
    </row>
    <row r="11084" spans="1:14" x14ac:dyDescent="0.25">
      <c r="A11084" s="111" t="s">
        <v>884</v>
      </c>
      <c r="B11084" s="111">
        <f>INDEX(kommuner!C:C,MATCH(_xlfn.NUMBERVALUE(A11084),kommuner!B:B,0))</f>
        <v>1813</v>
      </c>
      <c r="C11084" s="111" t="s">
        <v>127</v>
      </c>
      <c r="D11084" s="111" t="s">
        <v>127</v>
      </c>
      <c r="E11084" s="111" t="s">
        <v>123</v>
      </c>
      <c r="F11084" s="111" t="s">
        <v>172</v>
      </c>
      <c r="G11084" s="111" t="s">
        <v>186</v>
      </c>
      <c r="H11084" s="111" t="s">
        <v>172</v>
      </c>
      <c r="I11084" s="111" t="s">
        <v>186</v>
      </c>
      <c r="J11084" t="str">
        <f t="shared" si="346"/>
        <v>1813SkogOrganisk jordBarskogSærs høy</v>
      </c>
      <c r="K11084" s="111">
        <v>2.5548655235722699</v>
      </c>
      <c r="L11084" s="111">
        <v>0.92784825435236762</v>
      </c>
      <c r="M11084" s="111">
        <v>0.46518126042825314</v>
      </c>
      <c r="N11084" s="112">
        <f t="shared" si="347"/>
        <v>3.9478950383528906</v>
      </c>
    </row>
    <row r="11085" spans="1:14" x14ac:dyDescent="0.25">
      <c r="A11085" s="111" t="s">
        <v>884</v>
      </c>
      <c r="B11085" s="111">
        <f>INDEX(kommuner!C:C,MATCH(_xlfn.NUMBERVALUE(A11085),kommuner!B:B,0))</f>
        <v>1813</v>
      </c>
      <c r="C11085" s="111" t="s">
        <v>127</v>
      </c>
      <c r="D11085" s="111" t="s">
        <v>127</v>
      </c>
      <c r="E11085" s="111" t="s">
        <v>123</v>
      </c>
      <c r="F11085" s="111" t="s">
        <v>179</v>
      </c>
      <c r="G11085" s="111" t="s">
        <v>180</v>
      </c>
      <c r="H11085" s="111" t="s">
        <v>179</v>
      </c>
      <c r="I11085" s="111" t="s">
        <v>180</v>
      </c>
      <c r="J11085" t="str">
        <f t="shared" si="346"/>
        <v>1813SkogOrganisk jordBlandingsskogHøy</v>
      </c>
      <c r="K11085" s="111">
        <v>-5.5554344456832343</v>
      </c>
      <c r="L11085" s="111">
        <v>0.92784825435236762</v>
      </c>
      <c r="M11085" s="111">
        <v>0.46510463492953991</v>
      </c>
      <c r="N11085" s="112">
        <f t="shared" si="347"/>
        <v>-4.1624815564013264</v>
      </c>
    </row>
    <row r="11086" spans="1:14" x14ac:dyDescent="0.25">
      <c r="A11086" s="111" t="s">
        <v>884</v>
      </c>
      <c r="B11086" s="111">
        <f>INDEX(kommuner!C:C,MATCH(_xlfn.NUMBERVALUE(A11086),kommuner!B:B,0))</f>
        <v>1813</v>
      </c>
      <c r="C11086" s="111" t="s">
        <v>127</v>
      </c>
      <c r="D11086" s="111" t="s">
        <v>127</v>
      </c>
      <c r="E11086" s="111" t="s">
        <v>123</v>
      </c>
      <c r="F11086" s="111" t="s">
        <v>179</v>
      </c>
      <c r="G11086" s="111" t="s">
        <v>167</v>
      </c>
      <c r="H11086" s="111" t="s">
        <v>179</v>
      </c>
      <c r="I11086" s="111" t="s">
        <v>167</v>
      </c>
      <c r="J11086" t="str">
        <f t="shared" si="346"/>
        <v>1813SkogOrganisk jordBlandingsskogImpediment</v>
      </c>
      <c r="K11086" s="111">
        <v>-0.28586344175800005</v>
      </c>
      <c r="L11086" s="111">
        <v>0.92784825435236762</v>
      </c>
      <c r="M11086" s="111">
        <v>0.46510463492953991</v>
      </c>
      <c r="N11086" s="112">
        <f t="shared" si="347"/>
        <v>1.1070894475239075</v>
      </c>
    </row>
    <row r="11087" spans="1:14" x14ac:dyDescent="0.25">
      <c r="A11087" s="111" t="s">
        <v>884</v>
      </c>
      <c r="B11087" s="111">
        <f>INDEX(kommuner!C:C,MATCH(_xlfn.NUMBERVALUE(A11087),kommuner!B:B,0))</f>
        <v>1813</v>
      </c>
      <c r="C11087" s="111" t="s">
        <v>127</v>
      </c>
      <c r="D11087" s="111" t="s">
        <v>127</v>
      </c>
      <c r="E11087" s="111" t="s">
        <v>123</v>
      </c>
      <c r="F11087" s="111" t="s">
        <v>179</v>
      </c>
      <c r="G11087" s="111" t="s">
        <v>190</v>
      </c>
      <c r="H11087" s="111" t="s">
        <v>179</v>
      </c>
      <c r="I11087" s="111" t="s">
        <v>190</v>
      </c>
      <c r="J11087" t="str">
        <f t="shared" si="346"/>
        <v>1813SkogOrganisk jordBlandingsskogLav</v>
      </c>
      <c r="K11087" s="111">
        <v>-1.2347339377887629</v>
      </c>
      <c r="L11087" s="111">
        <v>0.92784825435236762</v>
      </c>
      <c r="M11087" s="111">
        <v>0.46510463492953991</v>
      </c>
      <c r="N11087" s="112">
        <f t="shared" si="347"/>
        <v>0.15821895149314458</v>
      </c>
    </row>
    <row r="11088" spans="1:14" x14ac:dyDescent="0.25">
      <c r="A11088" s="111" t="s">
        <v>884</v>
      </c>
      <c r="B11088" s="111">
        <f>INDEX(kommuner!C:C,MATCH(_xlfn.NUMBERVALUE(A11088),kommuner!B:B,0))</f>
        <v>1813</v>
      </c>
      <c r="C11088" s="111" t="s">
        <v>127</v>
      </c>
      <c r="D11088" s="111" t="s">
        <v>127</v>
      </c>
      <c r="E11088" s="111" t="s">
        <v>123</v>
      </c>
      <c r="F11088" s="111" t="s">
        <v>179</v>
      </c>
      <c r="G11088" s="111" t="s">
        <v>173</v>
      </c>
      <c r="H11088" s="111" t="s">
        <v>179</v>
      </c>
      <c r="I11088" s="111" t="s">
        <v>173</v>
      </c>
      <c r="J11088" t="str">
        <f t="shared" si="346"/>
        <v>1813SkogOrganisk jordBlandingsskogMiddels</v>
      </c>
      <c r="K11088" s="111">
        <v>-2.4239591752717748</v>
      </c>
      <c r="L11088" s="111">
        <v>0.92784825435236762</v>
      </c>
      <c r="M11088" s="111">
        <v>0.46510463492953991</v>
      </c>
      <c r="N11088" s="112">
        <f t="shared" si="347"/>
        <v>-1.0310062859898674</v>
      </c>
    </row>
    <row r="11089" spans="1:14" x14ac:dyDescent="0.25">
      <c r="A11089" s="111" t="s">
        <v>884</v>
      </c>
      <c r="B11089" s="111">
        <f>INDEX(kommuner!C:C,MATCH(_xlfn.NUMBERVALUE(A11089),kommuner!B:B,0))</f>
        <v>1813</v>
      </c>
      <c r="C11089" s="111" t="s">
        <v>127</v>
      </c>
      <c r="D11089" s="111" t="s">
        <v>127</v>
      </c>
      <c r="E11089" s="111" t="s">
        <v>123</v>
      </c>
      <c r="F11089" s="111" t="s">
        <v>179</v>
      </c>
      <c r="G11089" s="111" t="s">
        <v>186</v>
      </c>
      <c r="H11089" s="111" t="s">
        <v>179</v>
      </c>
      <c r="I11089" s="111" t="s">
        <v>186</v>
      </c>
      <c r="J11089" t="str">
        <f t="shared" si="346"/>
        <v>1813SkogOrganisk jordBlandingsskogSærs høy</v>
      </c>
      <c r="K11089" s="111">
        <v>-1.5726115302258048</v>
      </c>
      <c r="L11089" s="111">
        <v>0.92784825435236762</v>
      </c>
      <c r="M11089" s="111">
        <v>0.46510463492953991</v>
      </c>
      <c r="N11089" s="112">
        <f t="shared" si="347"/>
        <v>-0.17965864094389727</v>
      </c>
    </row>
    <row r="11090" spans="1:14" x14ac:dyDescent="0.25">
      <c r="A11090" s="111" t="s">
        <v>884</v>
      </c>
      <c r="B11090" s="111">
        <f>INDEX(kommuner!C:C,MATCH(_xlfn.NUMBERVALUE(A11090),kommuner!B:B,0))</f>
        <v>1813</v>
      </c>
      <c r="C11090" s="111" t="s">
        <v>127</v>
      </c>
      <c r="D11090" s="111" t="s">
        <v>127</v>
      </c>
      <c r="E11090" s="111" t="s">
        <v>123</v>
      </c>
      <c r="F11090" s="111" t="s">
        <v>185</v>
      </c>
      <c r="G11090" s="111" t="s">
        <v>180</v>
      </c>
      <c r="H11090" s="111" t="s">
        <v>185</v>
      </c>
      <c r="I11090" s="111" t="s">
        <v>180</v>
      </c>
      <c r="J11090" t="str">
        <f t="shared" si="346"/>
        <v>1813SkogOrganisk jordLauvskogHøy</v>
      </c>
      <c r="K11090" s="111">
        <v>-1.9913688882377358</v>
      </c>
      <c r="L11090" s="111">
        <v>0.92784825435236762</v>
      </c>
      <c r="M11090" s="111">
        <v>0.46510463492953991</v>
      </c>
      <c r="N11090" s="112">
        <f t="shared" si="347"/>
        <v>-0.59841599895582831</v>
      </c>
    </row>
    <row r="11091" spans="1:14" x14ac:dyDescent="0.25">
      <c r="A11091" s="111" t="s">
        <v>884</v>
      </c>
      <c r="B11091" s="111">
        <f>INDEX(kommuner!C:C,MATCH(_xlfn.NUMBERVALUE(A11091),kommuner!B:B,0))</f>
        <v>1813</v>
      </c>
      <c r="C11091" s="111" t="s">
        <v>127</v>
      </c>
      <c r="D11091" s="111" t="s">
        <v>127</v>
      </c>
      <c r="E11091" s="111" t="s">
        <v>123</v>
      </c>
      <c r="F11091" s="111" t="s">
        <v>185</v>
      </c>
      <c r="G11091" s="111" t="s">
        <v>167</v>
      </c>
      <c r="H11091" s="111" t="s">
        <v>185</v>
      </c>
      <c r="I11091" s="111" t="s">
        <v>167</v>
      </c>
      <c r="J11091" t="str">
        <f t="shared" si="346"/>
        <v>1813SkogOrganisk jordLauvskogImpediment</v>
      </c>
      <c r="K11091" s="111">
        <v>0.35000626494250675</v>
      </c>
      <c r="L11091" s="111">
        <v>0.92784825435236762</v>
      </c>
      <c r="M11091" s="111">
        <v>0.46510463492953991</v>
      </c>
      <c r="N11091" s="112">
        <f t="shared" si="347"/>
        <v>1.7429591542244141</v>
      </c>
    </row>
    <row r="11092" spans="1:14" x14ac:dyDescent="0.25">
      <c r="A11092" s="111" t="s">
        <v>884</v>
      </c>
      <c r="B11092" s="111">
        <f>INDEX(kommuner!C:C,MATCH(_xlfn.NUMBERVALUE(A11092),kommuner!B:B,0))</f>
        <v>1813</v>
      </c>
      <c r="C11092" s="111" t="s">
        <v>127</v>
      </c>
      <c r="D11092" s="111" t="s">
        <v>127</v>
      </c>
      <c r="E11092" s="111" t="s">
        <v>123</v>
      </c>
      <c r="F11092" s="111" t="s">
        <v>185</v>
      </c>
      <c r="G11092" s="111" t="s">
        <v>190</v>
      </c>
      <c r="H11092" s="111" t="s">
        <v>185</v>
      </c>
      <c r="I11092" s="111" t="s">
        <v>190</v>
      </c>
      <c r="J11092" t="str">
        <f t="shared" si="346"/>
        <v>1813SkogOrganisk jordLauvskogLav</v>
      </c>
      <c r="K11092" s="111">
        <v>1.1144075558526714</v>
      </c>
      <c r="L11092" s="111">
        <v>0.92784825435236762</v>
      </c>
      <c r="M11092" s="111">
        <v>0.46510463492953991</v>
      </c>
      <c r="N11092" s="112">
        <f t="shared" si="347"/>
        <v>2.5073604451345788</v>
      </c>
    </row>
    <row r="11093" spans="1:14" x14ac:dyDescent="0.25">
      <c r="A11093" s="111" t="s">
        <v>884</v>
      </c>
      <c r="B11093" s="111">
        <f>INDEX(kommuner!C:C,MATCH(_xlfn.NUMBERVALUE(A11093),kommuner!B:B,0))</f>
        <v>1813</v>
      </c>
      <c r="C11093" s="111" t="s">
        <v>127</v>
      </c>
      <c r="D11093" s="111" t="s">
        <v>127</v>
      </c>
      <c r="E11093" s="111" t="s">
        <v>123</v>
      </c>
      <c r="F11093" s="111" t="s">
        <v>185</v>
      </c>
      <c r="G11093" s="111" t="s">
        <v>173</v>
      </c>
      <c r="H11093" s="111" t="s">
        <v>185</v>
      </c>
      <c r="I11093" s="111" t="s">
        <v>173</v>
      </c>
      <c r="J11093" t="str">
        <f t="shared" si="346"/>
        <v>1813SkogOrganisk jordLauvskogMiddels</v>
      </c>
      <c r="K11093" s="111">
        <v>-0.62664468270982987</v>
      </c>
      <c r="L11093" s="111">
        <v>0.92784825435236762</v>
      </c>
      <c r="M11093" s="111">
        <v>0.46510463492953991</v>
      </c>
      <c r="N11093" s="112">
        <f t="shared" si="347"/>
        <v>0.76630820657207765</v>
      </c>
    </row>
    <row r="11094" spans="1:14" x14ac:dyDescent="0.25">
      <c r="A11094" s="111" t="s">
        <v>884</v>
      </c>
      <c r="B11094" s="111">
        <f>INDEX(kommuner!C:C,MATCH(_xlfn.NUMBERVALUE(A11094),kommuner!B:B,0))</f>
        <v>1813</v>
      </c>
      <c r="C11094" s="111" t="s">
        <v>127</v>
      </c>
      <c r="D11094" s="111" t="s">
        <v>127</v>
      </c>
      <c r="E11094" s="111" t="s">
        <v>123</v>
      </c>
      <c r="F11094" s="111" t="s">
        <v>185</v>
      </c>
      <c r="G11094" s="111" t="s">
        <v>186</v>
      </c>
      <c r="H11094" s="111" t="s">
        <v>185</v>
      </c>
      <c r="I11094" s="111" t="s">
        <v>186</v>
      </c>
      <c r="J11094" t="str">
        <f t="shared" si="346"/>
        <v>1813SkogOrganisk jordLauvskogSærs høy</v>
      </c>
      <c r="K11094" s="111">
        <v>-1.8997279926091779</v>
      </c>
      <c r="L11094" s="111">
        <v>0.92784825435236762</v>
      </c>
      <c r="M11094" s="111">
        <v>0.46510463492953991</v>
      </c>
      <c r="N11094" s="112">
        <f t="shared" si="347"/>
        <v>-0.50677510332727038</v>
      </c>
    </row>
    <row r="11095" spans="1:14" x14ac:dyDescent="0.25">
      <c r="A11095" s="111" t="s">
        <v>884</v>
      </c>
      <c r="B11095" s="111">
        <f>INDEX(kommuner!C:C,MATCH(_xlfn.NUMBERVALUE(A11095),kommuner!B:B,0))</f>
        <v>1813</v>
      </c>
      <c r="C11095" s="111" t="s">
        <v>83</v>
      </c>
      <c r="D11095" s="111" t="s">
        <v>83</v>
      </c>
      <c r="E11095" s="111" t="s">
        <v>126</v>
      </c>
      <c r="F11095" s="111" t="s">
        <v>139</v>
      </c>
      <c r="G11095" s="111" t="s">
        <v>139</v>
      </c>
      <c r="H11095" s="111" t="s">
        <v>139</v>
      </c>
      <c r="I11095" s="111" t="s">
        <v>139</v>
      </c>
      <c r="J11095" t="str">
        <f t="shared" si="346"/>
        <v>1813Utbygd arealMineraljord</v>
      </c>
      <c r="K11095" s="111">
        <v>-0.30524336409547759</v>
      </c>
      <c r="L11095" s="111">
        <v>0</v>
      </c>
      <c r="M11095" s="111">
        <v>1.303047089454229E-2</v>
      </c>
      <c r="N11095" s="112">
        <f t="shared" si="347"/>
        <v>-0.2922128932009353</v>
      </c>
    </row>
    <row r="11096" spans="1:14" x14ac:dyDescent="0.25">
      <c r="A11096" s="111" t="s">
        <v>884</v>
      </c>
      <c r="B11096" s="111">
        <f>INDEX(kommuner!C:C,MATCH(_xlfn.NUMBERVALUE(A11096),kommuner!B:B,0))</f>
        <v>1813</v>
      </c>
      <c r="C11096" s="111" t="s">
        <v>83</v>
      </c>
      <c r="D11096" s="111" t="s">
        <v>83</v>
      </c>
      <c r="E11096" s="111" t="s">
        <v>123</v>
      </c>
      <c r="F11096" s="111" t="s">
        <v>139</v>
      </c>
      <c r="G11096" s="111" t="s">
        <v>139</v>
      </c>
      <c r="H11096" s="111" t="s">
        <v>139</v>
      </c>
      <c r="I11096" s="111" t="s">
        <v>139</v>
      </c>
      <c r="J11096" t="str">
        <f t="shared" si="346"/>
        <v>1813Utbygd arealOrganisk jord</v>
      </c>
      <c r="K11096" s="111">
        <v>29.011421395201612</v>
      </c>
      <c r="L11096" s="111">
        <v>0</v>
      </c>
      <c r="M11096" s="111">
        <v>1.303047089454229E-2</v>
      </c>
      <c r="N11096" s="112">
        <f t="shared" si="347"/>
        <v>29.024451866096154</v>
      </c>
    </row>
    <row r="11097" spans="1:14" x14ac:dyDescent="0.25">
      <c r="A11097" s="111" t="s">
        <v>884</v>
      </c>
      <c r="B11097" s="111">
        <f>INDEX(kommuner!C:C,MATCH(_xlfn.NUMBERVALUE(A11097),kommuner!B:B,0))</f>
        <v>1813</v>
      </c>
      <c r="C11097" s="111" t="s">
        <v>181</v>
      </c>
      <c r="D11097" s="111" t="s">
        <v>181</v>
      </c>
      <c r="E11097" s="111" t="s">
        <v>123</v>
      </c>
      <c r="F11097" s="111" t="s">
        <v>139</v>
      </c>
      <c r="G11097" s="111" t="s">
        <v>139</v>
      </c>
      <c r="H11097" s="111" t="s">
        <v>139</v>
      </c>
      <c r="I11097" s="111" t="s">
        <v>139</v>
      </c>
      <c r="J11097" t="str">
        <f t="shared" si="346"/>
        <v>1813Vann og myrOrganisk jord</v>
      </c>
      <c r="K11097" s="111">
        <v>-0.29766799726667431</v>
      </c>
      <c r="L11097" s="111">
        <v>0</v>
      </c>
      <c r="M11097" s="111">
        <v>0</v>
      </c>
      <c r="N11097" s="112">
        <f t="shared" si="347"/>
        <v>-0.29766799726667431</v>
      </c>
    </row>
    <row r="11098" spans="1:14" x14ac:dyDescent="0.25">
      <c r="A11098" s="111" t="s">
        <v>885</v>
      </c>
      <c r="B11098" s="111">
        <f>INDEX(kommuner!C:C,MATCH(_xlfn.NUMBERVALUE(A11098),kommuner!B:B,0))</f>
        <v>1815</v>
      </c>
      <c r="C11098" s="111" t="s">
        <v>82</v>
      </c>
      <c r="D11098" s="111" t="s">
        <v>82</v>
      </c>
      <c r="E11098" s="111" t="s">
        <v>126</v>
      </c>
      <c r="F11098" s="111" t="s">
        <v>139</v>
      </c>
      <c r="G11098" s="111" t="s">
        <v>139</v>
      </c>
      <c r="H11098" s="111" t="s">
        <v>139</v>
      </c>
      <c r="I11098" s="111" t="s">
        <v>139</v>
      </c>
      <c r="J11098" t="str">
        <f t="shared" si="346"/>
        <v>1815Annen utmarkMineraljord</v>
      </c>
      <c r="K11098" s="111">
        <v>-7.1122377479755403E-2</v>
      </c>
      <c r="L11098" s="111">
        <v>0</v>
      </c>
      <c r="M11098" s="111">
        <v>0</v>
      </c>
      <c r="N11098" s="112">
        <f t="shared" si="347"/>
        <v>-7.1122377479755403E-2</v>
      </c>
    </row>
    <row r="11099" spans="1:14" x14ac:dyDescent="0.25">
      <c r="A11099" s="111" t="s">
        <v>885</v>
      </c>
      <c r="B11099" s="111">
        <f>INDEX(kommuner!C:C,MATCH(_xlfn.NUMBERVALUE(A11099),kommuner!B:B,0))</f>
        <v>1815</v>
      </c>
      <c r="C11099" s="111" t="s">
        <v>121</v>
      </c>
      <c r="D11099" s="111" t="s">
        <v>121</v>
      </c>
      <c r="E11099" s="111" t="s">
        <v>126</v>
      </c>
      <c r="F11099" s="111" t="s">
        <v>139</v>
      </c>
      <c r="G11099" s="111" t="s">
        <v>139</v>
      </c>
      <c r="H11099" s="111" t="s">
        <v>139</v>
      </c>
      <c r="I11099" s="111" t="s">
        <v>139</v>
      </c>
      <c r="J11099" t="str">
        <f t="shared" si="346"/>
        <v>1815BeiteMineraljord</v>
      </c>
      <c r="K11099" s="111">
        <v>-0.96338340838695502</v>
      </c>
      <c r="L11099" s="111">
        <v>0</v>
      </c>
      <c r="M11099" s="111">
        <v>1.2448711246839999E-7</v>
      </c>
      <c r="N11099" s="112">
        <f t="shared" si="347"/>
        <v>-0.96338328389984251</v>
      </c>
    </row>
    <row r="11100" spans="1:14" x14ac:dyDescent="0.25">
      <c r="A11100" s="111" t="s">
        <v>885</v>
      </c>
      <c r="B11100" s="111">
        <f>INDEX(kommuner!C:C,MATCH(_xlfn.NUMBERVALUE(A11100),kommuner!B:B,0))</f>
        <v>1815</v>
      </c>
      <c r="C11100" s="111" t="s">
        <v>121</v>
      </c>
      <c r="D11100" s="111" t="s">
        <v>121</v>
      </c>
      <c r="E11100" s="111" t="s">
        <v>123</v>
      </c>
      <c r="F11100" s="111" t="s">
        <v>139</v>
      </c>
      <c r="G11100" s="111" t="s">
        <v>139</v>
      </c>
      <c r="H11100" s="111" t="s">
        <v>139</v>
      </c>
      <c r="I11100" s="111" t="s">
        <v>139</v>
      </c>
      <c r="J11100" t="str">
        <f t="shared" si="346"/>
        <v>1815BeiteOrganisk jord</v>
      </c>
      <c r="K11100" s="111">
        <v>12.077525935985037</v>
      </c>
      <c r="L11100" s="111">
        <v>1.6412500000000001</v>
      </c>
      <c r="M11100" s="111">
        <v>0</v>
      </c>
      <c r="N11100" s="112">
        <f t="shared" si="347"/>
        <v>13.718775935985036</v>
      </c>
    </row>
    <row r="11101" spans="1:14" x14ac:dyDescent="0.25">
      <c r="A11101" s="111" t="s">
        <v>885</v>
      </c>
      <c r="B11101" s="111">
        <f>INDEX(kommuner!C:C,MATCH(_xlfn.NUMBERVALUE(A11101),kommuner!B:B,0))</f>
        <v>1815</v>
      </c>
      <c r="C11101" s="111" t="s">
        <v>84</v>
      </c>
      <c r="D11101" s="111" t="s">
        <v>84</v>
      </c>
      <c r="E11101" s="111" t="s">
        <v>126</v>
      </c>
      <c r="F11101" s="111" t="s">
        <v>139</v>
      </c>
      <c r="G11101" s="111" t="s">
        <v>139</v>
      </c>
      <c r="H11101" s="111" t="s">
        <v>139</v>
      </c>
      <c r="I11101" s="111" t="s">
        <v>139</v>
      </c>
      <c r="J11101" t="str">
        <f t="shared" si="346"/>
        <v>1815Dyrket markMineraljord</v>
      </c>
      <c r="K11101" s="111">
        <v>-0.57064448530534551</v>
      </c>
      <c r="L11101" s="111">
        <v>0</v>
      </c>
      <c r="M11101" s="111">
        <v>0</v>
      </c>
      <c r="N11101" s="112">
        <f t="shared" si="347"/>
        <v>-0.57064448530534551</v>
      </c>
    </row>
    <row r="11102" spans="1:14" x14ac:dyDescent="0.25">
      <c r="A11102" s="111" t="s">
        <v>885</v>
      </c>
      <c r="B11102" s="111">
        <f>INDEX(kommuner!C:C,MATCH(_xlfn.NUMBERVALUE(A11102),kommuner!B:B,0))</f>
        <v>1815</v>
      </c>
      <c r="C11102" s="111" t="s">
        <v>84</v>
      </c>
      <c r="D11102" s="111" t="s">
        <v>84</v>
      </c>
      <c r="E11102" s="111" t="s">
        <v>123</v>
      </c>
      <c r="F11102" s="111" t="s">
        <v>139</v>
      </c>
      <c r="G11102" s="111" t="s">
        <v>139</v>
      </c>
      <c r="H11102" s="111" t="s">
        <v>139</v>
      </c>
      <c r="I11102" s="111" t="s">
        <v>139</v>
      </c>
      <c r="J11102" t="str">
        <f t="shared" si="346"/>
        <v>1815Dyrket markOrganisk jord</v>
      </c>
      <c r="K11102" s="111">
        <v>28.726149366675592</v>
      </c>
      <c r="L11102" s="111">
        <v>1.45625</v>
      </c>
      <c r="M11102" s="111">
        <v>0</v>
      </c>
      <c r="N11102" s="112">
        <f t="shared" si="347"/>
        <v>30.182399366675593</v>
      </c>
    </row>
    <row r="11103" spans="1:14" x14ac:dyDescent="0.25">
      <c r="A11103" s="111" t="s">
        <v>885</v>
      </c>
      <c r="B11103" s="111">
        <f>INDEX(kommuner!C:C,MATCH(_xlfn.NUMBERVALUE(A11103),kommuner!B:B,0))</f>
        <v>1815</v>
      </c>
      <c r="C11103" s="111" t="s">
        <v>127</v>
      </c>
      <c r="D11103" s="111" t="s">
        <v>127</v>
      </c>
      <c r="E11103" s="111" t="s">
        <v>126</v>
      </c>
      <c r="F11103" s="111" t="s">
        <v>172</v>
      </c>
      <c r="G11103" s="111" t="s">
        <v>180</v>
      </c>
      <c r="H11103" s="111" t="s">
        <v>172</v>
      </c>
      <c r="I11103" s="111" t="s">
        <v>180</v>
      </c>
      <c r="J11103" t="str">
        <f t="shared" si="346"/>
        <v>1815SkogMineraljordBarskogHøy</v>
      </c>
      <c r="K11103" s="111">
        <v>-6.422849649670499</v>
      </c>
      <c r="L11103" s="111">
        <v>0.85306406685236758</v>
      </c>
      <c r="M11103" s="111">
        <v>6.4056614999681585E-2</v>
      </c>
      <c r="N11103" s="112">
        <f t="shared" si="347"/>
        <v>-5.5057289678184498</v>
      </c>
    </row>
    <row r="11104" spans="1:14" x14ac:dyDescent="0.25">
      <c r="A11104" s="111" t="s">
        <v>885</v>
      </c>
      <c r="B11104" s="111">
        <f>INDEX(kommuner!C:C,MATCH(_xlfn.NUMBERVALUE(A11104),kommuner!B:B,0))</f>
        <v>1815</v>
      </c>
      <c r="C11104" s="111" t="s">
        <v>127</v>
      </c>
      <c r="D11104" s="111" t="s">
        <v>127</v>
      </c>
      <c r="E11104" s="111" t="s">
        <v>126</v>
      </c>
      <c r="F11104" s="111" t="s">
        <v>172</v>
      </c>
      <c r="G11104" s="111" t="s">
        <v>167</v>
      </c>
      <c r="H11104" s="111" t="s">
        <v>172</v>
      </c>
      <c r="I11104" s="111" t="s">
        <v>167</v>
      </c>
      <c r="J11104" t="str">
        <f t="shared" si="346"/>
        <v>1815SkogMineraljordBarskogImpediment</v>
      </c>
      <c r="K11104" s="111">
        <v>-0.94873102042732593</v>
      </c>
      <c r="L11104" s="111">
        <v>0.85306406685236758</v>
      </c>
      <c r="M11104" s="111">
        <v>6.3979989500968365E-2</v>
      </c>
      <c r="N11104" s="112">
        <f t="shared" si="347"/>
        <v>-3.1686964073989993E-2</v>
      </c>
    </row>
    <row r="11105" spans="1:14" x14ac:dyDescent="0.25">
      <c r="A11105" s="111" t="s">
        <v>885</v>
      </c>
      <c r="B11105" s="111">
        <f>INDEX(kommuner!C:C,MATCH(_xlfn.NUMBERVALUE(A11105),kommuner!B:B,0))</f>
        <v>1815</v>
      </c>
      <c r="C11105" s="111" t="s">
        <v>127</v>
      </c>
      <c r="D11105" s="111" t="s">
        <v>127</v>
      </c>
      <c r="E11105" s="111" t="s">
        <v>126</v>
      </c>
      <c r="F11105" s="111" t="s">
        <v>172</v>
      </c>
      <c r="G11105" s="111" t="s">
        <v>190</v>
      </c>
      <c r="H11105" s="111" t="s">
        <v>172</v>
      </c>
      <c r="I11105" s="111" t="s">
        <v>190</v>
      </c>
      <c r="J11105" t="str">
        <f t="shared" si="346"/>
        <v>1815SkogMineraljordBarskogLav</v>
      </c>
      <c r="K11105" s="111">
        <v>-0.862084627791601</v>
      </c>
      <c r="L11105" s="111">
        <v>0.85306406685236758</v>
      </c>
      <c r="M11105" s="111">
        <v>6.3979989500968365E-2</v>
      </c>
      <c r="N11105" s="112">
        <f t="shared" si="347"/>
        <v>5.4959428561734941E-2</v>
      </c>
    </row>
    <row r="11106" spans="1:14" x14ac:dyDescent="0.25">
      <c r="A11106" s="111" t="s">
        <v>885</v>
      </c>
      <c r="B11106" s="111">
        <f>INDEX(kommuner!C:C,MATCH(_xlfn.NUMBERVALUE(A11106),kommuner!B:B,0))</f>
        <v>1815</v>
      </c>
      <c r="C11106" s="111" t="s">
        <v>127</v>
      </c>
      <c r="D11106" s="111" t="s">
        <v>127</v>
      </c>
      <c r="E11106" s="111" t="s">
        <v>126</v>
      </c>
      <c r="F11106" s="111" t="s">
        <v>172</v>
      </c>
      <c r="G11106" s="111" t="s">
        <v>173</v>
      </c>
      <c r="H11106" s="111" t="s">
        <v>172</v>
      </c>
      <c r="I11106" s="111" t="s">
        <v>173</v>
      </c>
      <c r="J11106" t="str">
        <f t="shared" si="346"/>
        <v>1815SkogMineraljordBarskogMiddels</v>
      </c>
      <c r="K11106" s="111">
        <v>-3.6406993276041288</v>
      </c>
      <c r="L11106" s="111">
        <v>0.85306406685236758</v>
      </c>
      <c r="M11106" s="111">
        <v>6.4056614999681585E-2</v>
      </c>
      <c r="N11106" s="112">
        <f t="shared" si="347"/>
        <v>-2.7235786457520796</v>
      </c>
    </row>
    <row r="11107" spans="1:14" x14ac:dyDescent="0.25">
      <c r="A11107" s="111" t="s">
        <v>885</v>
      </c>
      <c r="B11107" s="111">
        <f>INDEX(kommuner!C:C,MATCH(_xlfn.NUMBERVALUE(A11107),kommuner!B:B,0))</f>
        <v>1815</v>
      </c>
      <c r="C11107" s="111" t="s">
        <v>127</v>
      </c>
      <c r="D11107" s="111" t="s">
        <v>127</v>
      </c>
      <c r="E11107" s="111" t="s">
        <v>126</v>
      </c>
      <c r="F11107" s="111" t="s">
        <v>172</v>
      </c>
      <c r="G11107" s="111" t="s">
        <v>186</v>
      </c>
      <c r="H11107" s="111" t="s">
        <v>172</v>
      </c>
      <c r="I11107" s="111" t="s">
        <v>186</v>
      </c>
      <c r="J11107" t="str">
        <f t="shared" si="346"/>
        <v>1815SkogMineraljordBarskogSærs høy</v>
      </c>
      <c r="K11107" s="111">
        <v>0.12072674540874306</v>
      </c>
      <c r="L11107" s="111">
        <v>0.85306406685236758</v>
      </c>
      <c r="M11107" s="111">
        <v>6.4056614999681585E-2</v>
      </c>
      <c r="N11107" s="112">
        <f t="shared" si="347"/>
        <v>1.0378474272607923</v>
      </c>
    </row>
    <row r="11108" spans="1:14" x14ac:dyDescent="0.25">
      <c r="A11108" s="111" t="s">
        <v>885</v>
      </c>
      <c r="B11108" s="111">
        <f>INDEX(kommuner!C:C,MATCH(_xlfn.NUMBERVALUE(A11108),kommuner!B:B,0))</f>
        <v>1815</v>
      </c>
      <c r="C11108" s="111" t="s">
        <v>127</v>
      </c>
      <c r="D11108" s="111" t="s">
        <v>127</v>
      </c>
      <c r="E11108" s="111" t="s">
        <v>126</v>
      </c>
      <c r="F11108" s="111" t="s">
        <v>179</v>
      </c>
      <c r="G11108" s="111" t="s">
        <v>180</v>
      </c>
      <c r="H11108" s="111" t="s">
        <v>179</v>
      </c>
      <c r="I11108" s="111" t="s">
        <v>180</v>
      </c>
      <c r="J11108" t="str">
        <f t="shared" si="346"/>
        <v>1815SkogMineraljordBlandingsskogHøy</v>
      </c>
      <c r="K11108" s="111">
        <v>-7.1939050909469406</v>
      </c>
      <c r="L11108" s="111">
        <v>0.85306406685236758</v>
      </c>
      <c r="M11108" s="111">
        <v>6.3979989500968365E-2</v>
      </c>
      <c r="N11108" s="112">
        <f t="shared" si="347"/>
        <v>-6.2768610345936047</v>
      </c>
    </row>
    <row r="11109" spans="1:14" x14ac:dyDescent="0.25">
      <c r="A11109" s="111" t="s">
        <v>885</v>
      </c>
      <c r="B11109" s="111">
        <f>INDEX(kommuner!C:C,MATCH(_xlfn.NUMBERVALUE(A11109),kommuner!B:B,0))</f>
        <v>1815</v>
      </c>
      <c r="C11109" s="111" t="s">
        <v>127</v>
      </c>
      <c r="D11109" s="111" t="s">
        <v>127</v>
      </c>
      <c r="E11109" s="111" t="s">
        <v>126</v>
      </c>
      <c r="F11109" s="111" t="s">
        <v>179</v>
      </c>
      <c r="G11109" s="111" t="s">
        <v>167</v>
      </c>
      <c r="H11109" s="111" t="s">
        <v>179</v>
      </c>
      <c r="I11109" s="111" t="s">
        <v>167</v>
      </c>
      <c r="J11109" t="str">
        <f t="shared" si="346"/>
        <v>1815SkogMineraljordBlandingsskogImpediment</v>
      </c>
      <c r="K11109" s="111">
        <v>-1.0519587113170448</v>
      </c>
      <c r="L11109" s="111">
        <v>0.85306406685236758</v>
      </c>
      <c r="M11109" s="111">
        <v>6.3979989500968365E-2</v>
      </c>
      <c r="N11109" s="112">
        <f t="shared" si="347"/>
        <v>-0.13491465496370883</v>
      </c>
    </row>
    <row r="11110" spans="1:14" x14ac:dyDescent="0.25">
      <c r="A11110" s="111" t="s">
        <v>885</v>
      </c>
      <c r="B11110" s="111">
        <f>INDEX(kommuner!C:C,MATCH(_xlfn.NUMBERVALUE(A11110),kommuner!B:B,0))</f>
        <v>1815</v>
      </c>
      <c r="C11110" s="111" t="s">
        <v>127</v>
      </c>
      <c r="D11110" s="111" t="s">
        <v>127</v>
      </c>
      <c r="E11110" s="111" t="s">
        <v>126</v>
      </c>
      <c r="F11110" s="111" t="s">
        <v>179</v>
      </c>
      <c r="G11110" s="111" t="s">
        <v>190</v>
      </c>
      <c r="H11110" s="111" t="s">
        <v>179</v>
      </c>
      <c r="I11110" s="111" t="s">
        <v>190</v>
      </c>
      <c r="J11110" t="str">
        <f t="shared" si="346"/>
        <v>1815SkogMineraljordBlandingsskogLav</v>
      </c>
      <c r="K11110" s="111">
        <v>-1.7812179955424279</v>
      </c>
      <c r="L11110" s="111">
        <v>0.85306406685236758</v>
      </c>
      <c r="M11110" s="111">
        <v>6.3979989500968365E-2</v>
      </c>
      <c r="N11110" s="112">
        <f t="shared" si="347"/>
        <v>-0.86417393918909191</v>
      </c>
    </row>
    <row r="11111" spans="1:14" x14ac:dyDescent="0.25">
      <c r="A11111" s="111" t="s">
        <v>885</v>
      </c>
      <c r="B11111" s="111">
        <f>INDEX(kommuner!C:C,MATCH(_xlfn.NUMBERVALUE(A11111),kommuner!B:B,0))</f>
        <v>1815</v>
      </c>
      <c r="C11111" s="111" t="s">
        <v>127</v>
      </c>
      <c r="D11111" s="111" t="s">
        <v>127</v>
      </c>
      <c r="E11111" s="111" t="s">
        <v>126</v>
      </c>
      <c r="F11111" s="111" t="s">
        <v>179</v>
      </c>
      <c r="G11111" s="111" t="s">
        <v>173</v>
      </c>
      <c r="H11111" s="111" t="s">
        <v>179</v>
      </c>
      <c r="I11111" s="111" t="s">
        <v>173</v>
      </c>
      <c r="J11111" t="str">
        <f t="shared" si="346"/>
        <v>1815SkogMineraljordBlandingsskogMiddels</v>
      </c>
      <c r="K11111" s="111">
        <v>-3.4741824145851954</v>
      </c>
      <c r="L11111" s="111">
        <v>0.85306406685236758</v>
      </c>
      <c r="M11111" s="111">
        <v>6.3979989500968365E-2</v>
      </c>
      <c r="N11111" s="112">
        <f t="shared" si="347"/>
        <v>-2.5571383582318594</v>
      </c>
    </row>
    <row r="11112" spans="1:14" x14ac:dyDescent="0.25">
      <c r="A11112" s="111" t="s">
        <v>885</v>
      </c>
      <c r="B11112" s="111">
        <f>INDEX(kommuner!C:C,MATCH(_xlfn.NUMBERVALUE(A11112),kommuner!B:B,0))</f>
        <v>1815</v>
      </c>
      <c r="C11112" s="111" t="s">
        <v>127</v>
      </c>
      <c r="D11112" s="111" t="s">
        <v>127</v>
      </c>
      <c r="E11112" s="111" t="s">
        <v>126</v>
      </c>
      <c r="F11112" s="111" t="s">
        <v>179</v>
      </c>
      <c r="G11112" s="111" t="s">
        <v>186</v>
      </c>
      <c r="H11112" s="111" t="s">
        <v>179</v>
      </c>
      <c r="I11112" s="111" t="s">
        <v>186</v>
      </c>
      <c r="J11112" t="str">
        <f t="shared" si="346"/>
        <v>1815SkogMineraljordBlandingsskogSærs høy</v>
      </c>
      <c r="K11112" s="111">
        <v>-2.9395925245326562</v>
      </c>
      <c r="L11112" s="111">
        <v>0.85306406685236758</v>
      </c>
      <c r="M11112" s="111">
        <v>6.3979989500968365E-2</v>
      </c>
      <c r="N11112" s="112">
        <f t="shared" si="347"/>
        <v>-2.0225484681793202</v>
      </c>
    </row>
    <row r="11113" spans="1:14" x14ac:dyDescent="0.25">
      <c r="A11113" s="111" t="s">
        <v>885</v>
      </c>
      <c r="B11113" s="111">
        <f>INDEX(kommuner!C:C,MATCH(_xlfn.NUMBERVALUE(A11113),kommuner!B:B,0))</f>
        <v>1815</v>
      </c>
      <c r="C11113" s="111" t="s">
        <v>127</v>
      </c>
      <c r="D11113" s="111" t="s">
        <v>127</v>
      </c>
      <c r="E11113" s="111" t="s">
        <v>126</v>
      </c>
      <c r="F11113" s="111" t="s">
        <v>185</v>
      </c>
      <c r="G11113" s="111" t="s">
        <v>180</v>
      </c>
      <c r="H11113" s="111" t="s">
        <v>185</v>
      </c>
      <c r="I11113" s="111" t="s">
        <v>180</v>
      </c>
      <c r="J11113" t="str">
        <f t="shared" si="346"/>
        <v>1815SkogMineraljordLauvskogHøy</v>
      </c>
      <c r="K11113" s="111">
        <v>-3.9961118073383664</v>
      </c>
      <c r="L11113" s="111">
        <v>0.85306406685236758</v>
      </c>
      <c r="M11113" s="111">
        <v>6.3979989500968365E-2</v>
      </c>
      <c r="N11113" s="112">
        <f t="shared" si="347"/>
        <v>-3.0790677509850304</v>
      </c>
    </row>
    <row r="11114" spans="1:14" x14ac:dyDescent="0.25">
      <c r="A11114" s="111" t="s">
        <v>885</v>
      </c>
      <c r="B11114" s="111">
        <f>INDEX(kommuner!C:C,MATCH(_xlfn.NUMBERVALUE(A11114),kommuner!B:B,0))</f>
        <v>1815</v>
      </c>
      <c r="C11114" s="111" t="s">
        <v>127</v>
      </c>
      <c r="D11114" s="111" t="s">
        <v>127</v>
      </c>
      <c r="E11114" s="111" t="s">
        <v>126</v>
      </c>
      <c r="F11114" s="111" t="s">
        <v>185</v>
      </c>
      <c r="G11114" s="111" t="s">
        <v>167</v>
      </c>
      <c r="H11114" s="111" t="s">
        <v>185</v>
      </c>
      <c r="I11114" s="111" t="s">
        <v>167</v>
      </c>
      <c r="J11114" t="str">
        <f t="shared" si="346"/>
        <v>1815SkogMineraljordLauvskogImpediment</v>
      </c>
      <c r="K11114" s="111">
        <v>-1.0417316356348201</v>
      </c>
      <c r="L11114" s="111">
        <v>0.85306406685236758</v>
      </c>
      <c r="M11114" s="111">
        <v>6.3979989500968365E-2</v>
      </c>
      <c r="N11114" s="112">
        <f t="shared" si="347"/>
        <v>-0.12468757928148413</v>
      </c>
    </row>
    <row r="11115" spans="1:14" x14ac:dyDescent="0.25">
      <c r="A11115" s="111" t="s">
        <v>885</v>
      </c>
      <c r="B11115" s="111">
        <f>INDEX(kommuner!C:C,MATCH(_xlfn.NUMBERVALUE(A11115),kommuner!B:B,0))</f>
        <v>1815</v>
      </c>
      <c r="C11115" s="111" t="s">
        <v>127</v>
      </c>
      <c r="D11115" s="111" t="s">
        <v>127</v>
      </c>
      <c r="E11115" s="111" t="s">
        <v>126</v>
      </c>
      <c r="F11115" s="111" t="s">
        <v>185</v>
      </c>
      <c r="G11115" s="111" t="s">
        <v>190</v>
      </c>
      <c r="H11115" s="111" t="s">
        <v>185</v>
      </c>
      <c r="I11115" s="111" t="s">
        <v>190</v>
      </c>
      <c r="J11115" t="str">
        <f t="shared" si="346"/>
        <v>1815SkogMineraljordLauvskogLav</v>
      </c>
      <c r="K11115" s="111">
        <v>-8.9748170935426599E-2</v>
      </c>
      <c r="L11115" s="111">
        <v>0.85306406685236758</v>
      </c>
      <c r="M11115" s="111">
        <v>6.3979989500968365E-2</v>
      </c>
      <c r="N11115" s="112">
        <f t="shared" si="347"/>
        <v>0.82729588541790933</v>
      </c>
    </row>
    <row r="11116" spans="1:14" x14ac:dyDescent="0.25">
      <c r="A11116" s="111" t="s">
        <v>885</v>
      </c>
      <c r="B11116" s="111">
        <f>INDEX(kommuner!C:C,MATCH(_xlfn.NUMBERVALUE(A11116),kommuner!B:B,0))</f>
        <v>1815</v>
      </c>
      <c r="C11116" s="111" t="s">
        <v>127</v>
      </c>
      <c r="D11116" s="111" t="s">
        <v>127</v>
      </c>
      <c r="E11116" s="111" t="s">
        <v>126</v>
      </c>
      <c r="F11116" s="111" t="s">
        <v>185</v>
      </c>
      <c r="G11116" s="111" t="s">
        <v>173</v>
      </c>
      <c r="H11116" s="111" t="s">
        <v>185</v>
      </c>
      <c r="I11116" s="111" t="s">
        <v>173</v>
      </c>
      <c r="J11116" t="str">
        <f t="shared" si="346"/>
        <v>1815SkogMineraljordLauvskogMiddels</v>
      </c>
      <c r="K11116" s="111">
        <v>-2.4407766010203638</v>
      </c>
      <c r="L11116" s="111">
        <v>0.85306406685236758</v>
      </c>
      <c r="M11116" s="111">
        <v>6.3979989500968365E-2</v>
      </c>
      <c r="N11116" s="112">
        <f t="shared" si="347"/>
        <v>-1.523732544667028</v>
      </c>
    </row>
    <row r="11117" spans="1:14" x14ac:dyDescent="0.25">
      <c r="A11117" s="111" t="s">
        <v>885</v>
      </c>
      <c r="B11117" s="111">
        <f>INDEX(kommuner!C:C,MATCH(_xlfn.NUMBERVALUE(A11117),kommuner!B:B,0))</f>
        <v>1815</v>
      </c>
      <c r="C11117" s="111" t="s">
        <v>127</v>
      </c>
      <c r="D11117" s="111" t="s">
        <v>127</v>
      </c>
      <c r="E11117" s="111" t="s">
        <v>126</v>
      </c>
      <c r="F11117" s="111" t="s">
        <v>185</v>
      </c>
      <c r="G11117" s="111" t="s">
        <v>186</v>
      </c>
      <c r="H11117" s="111" t="s">
        <v>185</v>
      </c>
      <c r="I11117" s="111" t="s">
        <v>186</v>
      </c>
      <c r="J11117" t="str">
        <f t="shared" si="346"/>
        <v>1815SkogMineraljordLauvskogSærs høy</v>
      </c>
      <c r="K11117" s="111">
        <v>-3.6560473259425113</v>
      </c>
      <c r="L11117" s="111">
        <v>0.85306406685236758</v>
      </c>
      <c r="M11117" s="111">
        <v>6.3979989500968365E-2</v>
      </c>
      <c r="N11117" s="112">
        <f t="shared" si="347"/>
        <v>-2.7390032695891753</v>
      </c>
    </row>
    <row r="11118" spans="1:14" x14ac:dyDescent="0.25">
      <c r="A11118" s="111" t="s">
        <v>885</v>
      </c>
      <c r="B11118" s="111">
        <f>INDEX(kommuner!C:C,MATCH(_xlfn.NUMBERVALUE(A11118),kommuner!B:B,0))</f>
        <v>1815</v>
      </c>
      <c r="C11118" s="111" t="s">
        <v>127</v>
      </c>
      <c r="D11118" s="111" t="s">
        <v>127</v>
      </c>
      <c r="E11118" s="111" t="s">
        <v>123</v>
      </c>
      <c r="F11118" s="111" t="s">
        <v>172</v>
      </c>
      <c r="G11118" s="111" t="s">
        <v>180</v>
      </c>
      <c r="H11118" s="111" t="s">
        <v>172</v>
      </c>
      <c r="I11118" s="111" t="s">
        <v>180</v>
      </c>
      <c r="J11118" t="str">
        <f t="shared" si="346"/>
        <v>1815SkogOrganisk jordBarskogHøy</v>
      </c>
      <c r="K11118" s="111">
        <v>-2.5184559031994138</v>
      </c>
      <c r="L11118" s="111">
        <v>0.92784825435236762</v>
      </c>
      <c r="M11118" s="111">
        <v>0.46518126042825314</v>
      </c>
      <c r="N11118" s="112">
        <f t="shared" si="347"/>
        <v>-1.1254263884187932</v>
      </c>
    </row>
    <row r="11119" spans="1:14" x14ac:dyDescent="0.25">
      <c r="A11119" s="111" t="s">
        <v>885</v>
      </c>
      <c r="B11119" s="111">
        <f>INDEX(kommuner!C:C,MATCH(_xlfn.NUMBERVALUE(A11119),kommuner!B:B,0))</f>
        <v>1815</v>
      </c>
      <c r="C11119" s="111" t="s">
        <v>127</v>
      </c>
      <c r="D11119" s="111" t="s">
        <v>127</v>
      </c>
      <c r="E11119" s="111" t="s">
        <v>123</v>
      </c>
      <c r="F11119" s="111" t="s">
        <v>172</v>
      </c>
      <c r="G11119" s="111" t="s">
        <v>167</v>
      </c>
      <c r="H11119" s="111" t="s">
        <v>172</v>
      </c>
      <c r="I11119" s="111" t="s">
        <v>167</v>
      </c>
      <c r="J11119" t="str">
        <f t="shared" si="346"/>
        <v>1815SkogOrganisk jordBarskogImpediment</v>
      </c>
      <c r="K11119" s="111">
        <v>-0.17137422385314094</v>
      </c>
      <c r="L11119" s="111">
        <v>0.92784825435236762</v>
      </c>
      <c r="M11119" s="111">
        <v>0.46510463492953991</v>
      </c>
      <c r="N11119" s="112">
        <f t="shared" si="347"/>
        <v>1.2215786654287666</v>
      </c>
    </row>
    <row r="11120" spans="1:14" x14ac:dyDescent="0.25">
      <c r="A11120" s="111" t="s">
        <v>885</v>
      </c>
      <c r="B11120" s="111">
        <f>INDEX(kommuner!C:C,MATCH(_xlfn.NUMBERVALUE(A11120),kommuner!B:B,0))</f>
        <v>1815</v>
      </c>
      <c r="C11120" s="111" t="s">
        <v>127</v>
      </c>
      <c r="D11120" s="111" t="s">
        <v>127</v>
      </c>
      <c r="E11120" s="111" t="s">
        <v>123</v>
      </c>
      <c r="F11120" s="111" t="s">
        <v>172</v>
      </c>
      <c r="G11120" s="111" t="s">
        <v>190</v>
      </c>
      <c r="H11120" s="111" t="s">
        <v>172</v>
      </c>
      <c r="I11120" s="111" t="s">
        <v>190</v>
      </c>
      <c r="J11120" t="str">
        <f t="shared" si="346"/>
        <v>1815SkogOrganisk jordBarskogLav</v>
      </c>
      <c r="K11120" s="111">
        <v>-0.50666953101693391</v>
      </c>
      <c r="L11120" s="111">
        <v>0.92784825435236762</v>
      </c>
      <c r="M11120" s="111">
        <v>0.46510463492953991</v>
      </c>
      <c r="N11120" s="112">
        <f t="shared" si="347"/>
        <v>0.88628335826497362</v>
      </c>
    </row>
    <row r="11121" spans="1:14" x14ac:dyDescent="0.25">
      <c r="A11121" s="111" t="s">
        <v>885</v>
      </c>
      <c r="B11121" s="111">
        <f>INDEX(kommuner!C:C,MATCH(_xlfn.NUMBERVALUE(A11121),kommuner!B:B,0))</f>
        <v>1815</v>
      </c>
      <c r="C11121" s="111" t="s">
        <v>127</v>
      </c>
      <c r="D11121" s="111" t="s">
        <v>127</v>
      </c>
      <c r="E11121" s="111" t="s">
        <v>123</v>
      </c>
      <c r="F11121" s="111" t="s">
        <v>172</v>
      </c>
      <c r="G11121" s="111" t="s">
        <v>173</v>
      </c>
      <c r="H11121" s="111" t="s">
        <v>172</v>
      </c>
      <c r="I11121" s="111" t="s">
        <v>173</v>
      </c>
      <c r="J11121" t="str">
        <f t="shared" si="346"/>
        <v>1815SkogOrganisk jordBarskogMiddels</v>
      </c>
      <c r="K11121" s="111">
        <v>-1.5571490961494638</v>
      </c>
      <c r="L11121" s="111">
        <v>0.92784825435236762</v>
      </c>
      <c r="M11121" s="111">
        <v>0.46518126042825314</v>
      </c>
      <c r="N11121" s="112">
        <f t="shared" si="347"/>
        <v>-0.16411958136884308</v>
      </c>
    </row>
    <row r="11122" spans="1:14" x14ac:dyDescent="0.25">
      <c r="A11122" s="111" t="s">
        <v>885</v>
      </c>
      <c r="B11122" s="111">
        <f>INDEX(kommuner!C:C,MATCH(_xlfn.NUMBERVALUE(A11122),kommuner!B:B,0))</f>
        <v>1815</v>
      </c>
      <c r="C11122" s="111" t="s">
        <v>127</v>
      </c>
      <c r="D11122" s="111" t="s">
        <v>127</v>
      </c>
      <c r="E11122" s="111" t="s">
        <v>123</v>
      </c>
      <c r="F11122" s="111" t="s">
        <v>172</v>
      </c>
      <c r="G11122" s="111" t="s">
        <v>186</v>
      </c>
      <c r="H11122" s="111" t="s">
        <v>172</v>
      </c>
      <c r="I11122" s="111" t="s">
        <v>186</v>
      </c>
      <c r="J11122" t="str">
        <f t="shared" si="346"/>
        <v>1815SkogOrganisk jordBarskogSærs høy</v>
      </c>
      <c r="K11122" s="111">
        <v>2.5548655235722699</v>
      </c>
      <c r="L11122" s="111">
        <v>0.92784825435236762</v>
      </c>
      <c r="M11122" s="111">
        <v>0.46518126042825314</v>
      </c>
      <c r="N11122" s="112">
        <f t="shared" si="347"/>
        <v>3.9478950383528906</v>
      </c>
    </row>
    <row r="11123" spans="1:14" x14ac:dyDescent="0.25">
      <c r="A11123" s="111" t="s">
        <v>885</v>
      </c>
      <c r="B11123" s="111">
        <f>INDEX(kommuner!C:C,MATCH(_xlfn.NUMBERVALUE(A11123),kommuner!B:B,0))</f>
        <v>1815</v>
      </c>
      <c r="C11123" s="111" t="s">
        <v>127</v>
      </c>
      <c r="D11123" s="111" t="s">
        <v>127</v>
      </c>
      <c r="E11123" s="111" t="s">
        <v>123</v>
      </c>
      <c r="F11123" s="111" t="s">
        <v>179</v>
      </c>
      <c r="G11123" s="111" t="s">
        <v>180</v>
      </c>
      <c r="H11123" s="111" t="s">
        <v>179</v>
      </c>
      <c r="I11123" s="111" t="s">
        <v>180</v>
      </c>
      <c r="J11123" t="str">
        <f t="shared" si="346"/>
        <v>1815SkogOrganisk jordBlandingsskogHøy</v>
      </c>
      <c r="K11123" s="111">
        <v>-5.5554344456832343</v>
      </c>
      <c r="L11123" s="111">
        <v>0.92784825435236762</v>
      </c>
      <c r="M11123" s="111">
        <v>0.46510463492953991</v>
      </c>
      <c r="N11123" s="112">
        <f t="shared" si="347"/>
        <v>-4.1624815564013264</v>
      </c>
    </row>
    <row r="11124" spans="1:14" x14ac:dyDescent="0.25">
      <c r="A11124" s="111" t="s">
        <v>885</v>
      </c>
      <c r="B11124" s="111">
        <f>INDEX(kommuner!C:C,MATCH(_xlfn.NUMBERVALUE(A11124),kommuner!B:B,0))</f>
        <v>1815</v>
      </c>
      <c r="C11124" s="111" t="s">
        <v>127</v>
      </c>
      <c r="D11124" s="111" t="s">
        <v>127</v>
      </c>
      <c r="E11124" s="111" t="s">
        <v>123</v>
      </c>
      <c r="F11124" s="111" t="s">
        <v>179</v>
      </c>
      <c r="G11124" s="111" t="s">
        <v>167</v>
      </c>
      <c r="H11124" s="111" t="s">
        <v>179</v>
      </c>
      <c r="I11124" s="111" t="s">
        <v>167</v>
      </c>
      <c r="J11124" t="str">
        <f t="shared" si="346"/>
        <v>1815SkogOrganisk jordBlandingsskogImpediment</v>
      </c>
      <c r="K11124" s="111">
        <v>-0.28586344175800005</v>
      </c>
      <c r="L11124" s="111">
        <v>0.92784825435236762</v>
      </c>
      <c r="M11124" s="111">
        <v>0.46510463492953991</v>
      </c>
      <c r="N11124" s="112">
        <f t="shared" si="347"/>
        <v>1.1070894475239075</v>
      </c>
    </row>
    <row r="11125" spans="1:14" x14ac:dyDescent="0.25">
      <c r="A11125" s="111" t="s">
        <v>885</v>
      </c>
      <c r="B11125" s="111">
        <f>INDEX(kommuner!C:C,MATCH(_xlfn.NUMBERVALUE(A11125),kommuner!B:B,0))</f>
        <v>1815</v>
      </c>
      <c r="C11125" s="111" t="s">
        <v>127</v>
      </c>
      <c r="D11125" s="111" t="s">
        <v>127</v>
      </c>
      <c r="E11125" s="111" t="s">
        <v>123</v>
      </c>
      <c r="F11125" s="111" t="s">
        <v>179</v>
      </c>
      <c r="G11125" s="111" t="s">
        <v>190</v>
      </c>
      <c r="H11125" s="111" t="s">
        <v>179</v>
      </c>
      <c r="I11125" s="111" t="s">
        <v>190</v>
      </c>
      <c r="J11125" t="str">
        <f t="shared" si="346"/>
        <v>1815SkogOrganisk jordBlandingsskogLav</v>
      </c>
      <c r="K11125" s="111">
        <v>-1.2347339377887629</v>
      </c>
      <c r="L11125" s="111">
        <v>0.92784825435236762</v>
      </c>
      <c r="M11125" s="111">
        <v>0.46510463492953991</v>
      </c>
      <c r="N11125" s="112">
        <f t="shared" si="347"/>
        <v>0.15821895149314458</v>
      </c>
    </row>
    <row r="11126" spans="1:14" x14ac:dyDescent="0.25">
      <c r="A11126" s="111" t="s">
        <v>885</v>
      </c>
      <c r="B11126" s="111">
        <f>INDEX(kommuner!C:C,MATCH(_xlfn.NUMBERVALUE(A11126),kommuner!B:B,0))</f>
        <v>1815</v>
      </c>
      <c r="C11126" s="111" t="s">
        <v>127</v>
      </c>
      <c r="D11126" s="111" t="s">
        <v>127</v>
      </c>
      <c r="E11126" s="111" t="s">
        <v>123</v>
      </c>
      <c r="F11126" s="111" t="s">
        <v>179</v>
      </c>
      <c r="G11126" s="111" t="s">
        <v>173</v>
      </c>
      <c r="H11126" s="111" t="s">
        <v>179</v>
      </c>
      <c r="I11126" s="111" t="s">
        <v>173</v>
      </c>
      <c r="J11126" t="str">
        <f t="shared" si="346"/>
        <v>1815SkogOrganisk jordBlandingsskogMiddels</v>
      </c>
      <c r="K11126" s="111">
        <v>-2.4239591752717748</v>
      </c>
      <c r="L11126" s="111">
        <v>0.92784825435236762</v>
      </c>
      <c r="M11126" s="111">
        <v>0.46510463492953991</v>
      </c>
      <c r="N11126" s="112">
        <f t="shared" si="347"/>
        <v>-1.0310062859898674</v>
      </c>
    </row>
    <row r="11127" spans="1:14" x14ac:dyDescent="0.25">
      <c r="A11127" s="111" t="s">
        <v>885</v>
      </c>
      <c r="B11127" s="111">
        <f>INDEX(kommuner!C:C,MATCH(_xlfn.NUMBERVALUE(A11127),kommuner!B:B,0))</f>
        <v>1815</v>
      </c>
      <c r="C11127" s="111" t="s">
        <v>127</v>
      </c>
      <c r="D11127" s="111" t="s">
        <v>127</v>
      </c>
      <c r="E11127" s="111" t="s">
        <v>123</v>
      </c>
      <c r="F11127" s="111" t="s">
        <v>179</v>
      </c>
      <c r="G11127" s="111" t="s">
        <v>186</v>
      </c>
      <c r="H11127" s="111" t="s">
        <v>179</v>
      </c>
      <c r="I11127" s="111" t="s">
        <v>186</v>
      </c>
      <c r="J11127" t="str">
        <f t="shared" si="346"/>
        <v>1815SkogOrganisk jordBlandingsskogSærs høy</v>
      </c>
      <c r="K11127" s="111">
        <v>-1.5726115302258048</v>
      </c>
      <c r="L11127" s="111">
        <v>0.92784825435236762</v>
      </c>
      <c r="M11127" s="111">
        <v>0.46510463492953991</v>
      </c>
      <c r="N11127" s="112">
        <f t="shared" si="347"/>
        <v>-0.17965864094389727</v>
      </c>
    </row>
    <row r="11128" spans="1:14" x14ac:dyDescent="0.25">
      <c r="A11128" s="111" t="s">
        <v>885</v>
      </c>
      <c r="B11128" s="111">
        <f>INDEX(kommuner!C:C,MATCH(_xlfn.NUMBERVALUE(A11128),kommuner!B:B,0))</f>
        <v>1815</v>
      </c>
      <c r="C11128" s="111" t="s">
        <v>127</v>
      </c>
      <c r="D11128" s="111" t="s">
        <v>127</v>
      </c>
      <c r="E11128" s="111" t="s">
        <v>123</v>
      </c>
      <c r="F11128" s="111" t="s">
        <v>185</v>
      </c>
      <c r="G11128" s="111" t="s">
        <v>180</v>
      </c>
      <c r="H11128" s="111" t="s">
        <v>185</v>
      </c>
      <c r="I11128" s="111" t="s">
        <v>180</v>
      </c>
      <c r="J11128" t="str">
        <f t="shared" si="346"/>
        <v>1815SkogOrganisk jordLauvskogHøy</v>
      </c>
      <c r="K11128" s="111">
        <v>-1.9913688882377358</v>
      </c>
      <c r="L11128" s="111">
        <v>0.92784825435236762</v>
      </c>
      <c r="M11128" s="111">
        <v>0.46510463492953991</v>
      </c>
      <c r="N11128" s="112">
        <f t="shared" si="347"/>
        <v>-0.59841599895582831</v>
      </c>
    </row>
    <row r="11129" spans="1:14" x14ac:dyDescent="0.25">
      <c r="A11129" s="111" t="s">
        <v>885</v>
      </c>
      <c r="B11129" s="111">
        <f>INDEX(kommuner!C:C,MATCH(_xlfn.NUMBERVALUE(A11129),kommuner!B:B,0))</f>
        <v>1815</v>
      </c>
      <c r="C11129" s="111" t="s">
        <v>127</v>
      </c>
      <c r="D11129" s="111" t="s">
        <v>127</v>
      </c>
      <c r="E11129" s="111" t="s">
        <v>123</v>
      </c>
      <c r="F11129" s="111" t="s">
        <v>185</v>
      </c>
      <c r="G11129" s="111" t="s">
        <v>167</v>
      </c>
      <c r="H11129" s="111" t="s">
        <v>185</v>
      </c>
      <c r="I11129" s="111" t="s">
        <v>167</v>
      </c>
      <c r="J11129" t="str">
        <f t="shared" si="346"/>
        <v>1815SkogOrganisk jordLauvskogImpediment</v>
      </c>
      <c r="K11129" s="111">
        <v>0.35000626494250675</v>
      </c>
      <c r="L11129" s="111">
        <v>0.92784825435236762</v>
      </c>
      <c r="M11129" s="111">
        <v>0.46510463492953991</v>
      </c>
      <c r="N11129" s="112">
        <f t="shared" si="347"/>
        <v>1.7429591542244141</v>
      </c>
    </row>
    <row r="11130" spans="1:14" x14ac:dyDescent="0.25">
      <c r="A11130" s="111" t="s">
        <v>885</v>
      </c>
      <c r="B11130" s="111">
        <f>INDEX(kommuner!C:C,MATCH(_xlfn.NUMBERVALUE(A11130),kommuner!B:B,0))</f>
        <v>1815</v>
      </c>
      <c r="C11130" s="111" t="s">
        <v>127</v>
      </c>
      <c r="D11130" s="111" t="s">
        <v>127</v>
      </c>
      <c r="E11130" s="111" t="s">
        <v>123</v>
      </c>
      <c r="F11130" s="111" t="s">
        <v>185</v>
      </c>
      <c r="G11130" s="111" t="s">
        <v>190</v>
      </c>
      <c r="H11130" s="111" t="s">
        <v>185</v>
      </c>
      <c r="I11130" s="111" t="s">
        <v>190</v>
      </c>
      <c r="J11130" t="str">
        <f t="shared" si="346"/>
        <v>1815SkogOrganisk jordLauvskogLav</v>
      </c>
      <c r="K11130" s="111">
        <v>1.1144075558526714</v>
      </c>
      <c r="L11130" s="111">
        <v>0.92784825435236762</v>
      </c>
      <c r="M11130" s="111">
        <v>0.46510463492953991</v>
      </c>
      <c r="N11130" s="112">
        <f t="shared" si="347"/>
        <v>2.5073604451345788</v>
      </c>
    </row>
    <row r="11131" spans="1:14" x14ac:dyDescent="0.25">
      <c r="A11131" s="111" t="s">
        <v>885</v>
      </c>
      <c r="B11131" s="111">
        <f>INDEX(kommuner!C:C,MATCH(_xlfn.NUMBERVALUE(A11131),kommuner!B:B,0))</f>
        <v>1815</v>
      </c>
      <c r="C11131" s="111" t="s">
        <v>127</v>
      </c>
      <c r="D11131" s="111" t="s">
        <v>127</v>
      </c>
      <c r="E11131" s="111" t="s">
        <v>123</v>
      </c>
      <c r="F11131" s="111" t="s">
        <v>185</v>
      </c>
      <c r="G11131" s="111" t="s">
        <v>173</v>
      </c>
      <c r="H11131" s="111" t="s">
        <v>185</v>
      </c>
      <c r="I11131" s="111" t="s">
        <v>173</v>
      </c>
      <c r="J11131" t="str">
        <f t="shared" si="346"/>
        <v>1815SkogOrganisk jordLauvskogMiddels</v>
      </c>
      <c r="K11131" s="111">
        <v>-0.62664468270982987</v>
      </c>
      <c r="L11131" s="111">
        <v>0.92784825435236762</v>
      </c>
      <c r="M11131" s="111">
        <v>0.46510463492953991</v>
      </c>
      <c r="N11131" s="112">
        <f t="shared" si="347"/>
        <v>0.76630820657207765</v>
      </c>
    </row>
    <row r="11132" spans="1:14" x14ac:dyDescent="0.25">
      <c r="A11132" s="111" t="s">
        <v>885</v>
      </c>
      <c r="B11132" s="111">
        <f>INDEX(kommuner!C:C,MATCH(_xlfn.NUMBERVALUE(A11132),kommuner!B:B,0))</f>
        <v>1815</v>
      </c>
      <c r="C11132" s="111" t="s">
        <v>127</v>
      </c>
      <c r="D11132" s="111" t="s">
        <v>127</v>
      </c>
      <c r="E11132" s="111" t="s">
        <v>123</v>
      </c>
      <c r="F11132" s="111" t="s">
        <v>185</v>
      </c>
      <c r="G11132" s="111" t="s">
        <v>186</v>
      </c>
      <c r="H11132" s="111" t="s">
        <v>185</v>
      </c>
      <c r="I11132" s="111" t="s">
        <v>186</v>
      </c>
      <c r="J11132" t="str">
        <f t="shared" si="346"/>
        <v>1815SkogOrganisk jordLauvskogSærs høy</v>
      </c>
      <c r="K11132" s="111">
        <v>-1.8997279926091779</v>
      </c>
      <c r="L11132" s="111">
        <v>0.92784825435236762</v>
      </c>
      <c r="M11132" s="111">
        <v>0.46510463492953991</v>
      </c>
      <c r="N11132" s="112">
        <f t="shared" si="347"/>
        <v>-0.50677510332727038</v>
      </c>
    </row>
    <row r="11133" spans="1:14" x14ac:dyDescent="0.25">
      <c r="A11133" s="111" t="s">
        <v>885</v>
      </c>
      <c r="B11133" s="111">
        <f>INDEX(kommuner!C:C,MATCH(_xlfn.NUMBERVALUE(A11133),kommuner!B:B,0))</f>
        <v>1815</v>
      </c>
      <c r="C11133" s="111" t="s">
        <v>83</v>
      </c>
      <c r="D11133" s="111" t="s">
        <v>83</v>
      </c>
      <c r="E11133" s="111" t="s">
        <v>126</v>
      </c>
      <c r="F11133" s="111" t="s">
        <v>139</v>
      </c>
      <c r="G11133" s="111" t="s">
        <v>139</v>
      </c>
      <c r="H11133" s="111" t="s">
        <v>139</v>
      </c>
      <c r="I11133" s="111" t="s">
        <v>139</v>
      </c>
      <c r="J11133" t="str">
        <f t="shared" si="346"/>
        <v>1815Utbygd arealMineraljord</v>
      </c>
      <c r="K11133" s="111">
        <v>-0.30524336409547759</v>
      </c>
      <c r="L11133" s="111">
        <v>0</v>
      </c>
      <c r="M11133" s="111">
        <v>1.303047089454229E-2</v>
      </c>
      <c r="N11133" s="112">
        <f t="shared" si="347"/>
        <v>-0.2922128932009353</v>
      </c>
    </row>
    <row r="11134" spans="1:14" x14ac:dyDescent="0.25">
      <c r="A11134" s="111" t="s">
        <v>885</v>
      </c>
      <c r="B11134" s="111">
        <f>INDEX(kommuner!C:C,MATCH(_xlfn.NUMBERVALUE(A11134),kommuner!B:B,0))</f>
        <v>1815</v>
      </c>
      <c r="C11134" s="111" t="s">
        <v>83</v>
      </c>
      <c r="D11134" s="111" t="s">
        <v>83</v>
      </c>
      <c r="E11134" s="111" t="s">
        <v>123</v>
      </c>
      <c r="F11134" s="111" t="s">
        <v>139</v>
      </c>
      <c r="G11134" s="111" t="s">
        <v>139</v>
      </c>
      <c r="H11134" s="111" t="s">
        <v>139</v>
      </c>
      <c r="I11134" s="111" t="s">
        <v>139</v>
      </c>
      <c r="J11134" t="str">
        <f t="shared" si="346"/>
        <v>1815Utbygd arealOrganisk jord</v>
      </c>
      <c r="K11134" s="111">
        <v>29.011421395201612</v>
      </c>
      <c r="L11134" s="111">
        <v>0</v>
      </c>
      <c r="M11134" s="111">
        <v>1.303047089454229E-2</v>
      </c>
      <c r="N11134" s="112">
        <f t="shared" si="347"/>
        <v>29.024451866096154</v>
      </c>
    </row>
    <row r="11135" spans="1:14" x14ac:dyDescent="0.25">
      <c r="A11135" s="111" t="s">
        <v>885</v>
      </c>
      <c r="B11135" s="111">
        <f>INDEX(kommuner!C:C,MATCH(_xlfn.NUMBERVALUE(A11135),kommuner!B:B,0))</f>
        <v>1815</v>
      </c>
      <c r="C11135" s="111" t="s">
        <v>181</v>
      </c>
      <c r="D11135" s="111" t="s">
        <v>181</v>
      </c>
      <c r="E11135" s="111" t="s">
        <v>123</v>
      </c>
      <c r="F11135" s="111" t="s">
        <v>139</v>
      </c>
      <c r="G11135" s="111" t="s">
        <v>139</v>
      </c>
      <c r="H11135" s="111" t="s">
        <v>139</v>
      </c>
      <c r="I11135" s="111" t="s">
        <v>139</v>
      </c>
      <c r="J11135" t="str">
        <f t="shared" si="346"/>
        <v>1815Vann og myrOrganisk jord</v>
      </c>
      <c r="K11135" s="111">
        <v>-0.29766799726667431</v>
      </c>
      <c r="L11135" s="111">
        <v>0</v>
      </c>
      <c r="M11135" s="111">
        <v>0</v>
      </c>
      <c r="N11135" s="112">
        <f t="shared" si="347"/>
        <v>-0.29766799726667431</v>
      </c>
    </row>
    <row r="11136" spans="1:14" x14ac:dyDescent="0.25">
      <c r="A11136" s="111" t="s">
        <v>886</v>
      </c>
      <c r="B11136" s="111">
        <f>INDEX(kommuner!C:C,MATCH(_xlfn.NUMBERVALUE(A11136),kommuner!B:B,0))</f>
        <v>1816</v>
      </c>
      <c r="C11136" s="111" t="s">
        <v>82</v>
      </c>
      <c r="D11136" s="111" t="s">
        <v>82</v>
      </c>
      <c r="E11136" s="111" t="s">
        <v>126</v>
      </c>
      <c r="F11136" s="111" t="s">
        <v>139</v>
      </c>
      <c r="G11136" s="111" t="s">
        <v>139</v>
      </c>
      <c r="H11136" s="111" t="s">
        <v>139</v>
      </c>
      <c r="I11136" s="111" t="s">
        <v>139</v>
      </c>
      <c r="J11136" t="str">
        <f t="shared" si="346"/>
        <v>1816Annen utmarkMineraljord</v>
      </c>
      <c r="K11136" s="111">
        <v>-7.1122377479755403E-2</v>
      </c>
      <c r="L11136" s="111">
        <v>0</v>
      </c>
      <c r="M11136" s="111">
        <v>0</v>
      </c>
      <c r="N11136" s="112">
        <f t="shared" si="347"/>
        <v>-7.1122377479755403E-2</v>
      </c>
    </row>
    <row r="11137" spans="1:14" x14ac:dyDescent="0.25">
      <c r="A11137" s="111" t="s">
        <v>886</v>
      </c>
      <c r="B11137" s="111">
        <f>INDEX(kommuner!C:C,MATCH(_xlfn.NUMBERVALUE(A11137),kommuner!B:B,0))</f>
        <v>1816</v>
      </c>
      <c r="C11137" s="111" t="s">
        <v>121</v>
      </c>
      <c r="D11137" s="111" t="s">
        <v>121</v>
      </c>
      <c r="E11137" s="111" t="s">
        <v>126</v>
      </c>
      <c r="F11137" s="111" t="s">
        <v>139</v>
      </c>
      <c r="G11137" s="111" t="s">
        <v>139</v>
      </c>
      <c r="H11137" s="111" t="s">
        <v>139</v>
      </c>
      <c r="I11137" s="111" t="s">
        <v>139</v>
      </c>
      <c r="J11137" t="str">
        <f t="shared" si="346"/>
        <v>1816BeiteMineraljord</v>
      </c>
      <c r="K11137" s="111">
        <v>-0.96338340838695502</v>
      </c>
      <c r="L11137" s="111">
        <v>0</v>
      </c>
      <c r="M11137" s="111">
        <v>1.2448711246839999E-7</v>
      </c>
      <c r="N11137" s="112">
        <f t="shared" si="347"/>
        <v>-0.96338328389984251</v>
      </c>
    </row>
    <row r="11138" spans="1:14" x14ac:dyDescent="0.25">
      <c r="A11138" s="111" t="s">
        <v>886</v>
      </c>
      <c r="B11138" s="111">
        <f>INDEX(kommuner!C:C,MATCH(_xlfn.NUMBERVALUE(A11138),kommuner!B:B,0))</f>
        <v>1816</v>
      </c>
      <c r="C11138" s="111" t="s">
        <v>121</v>
      </c>
      <c r="D11138" s="111" t="s">
        <v>121</v>
      </c>
      <c r="E11138" s="111" t="s">
        <v>123</v>
      </c>
      <c r="F11138" s="111" t="s">
        <v>139</v>
      </c>
      <c r="G11138" s="111" t="s">
        <v>139</v>
      </c>
      <c r="H11138" s="111" t="s">
        <v>139</v>
      </c>
      <c r="I11138" s="111" t="s">
        <v>139</v>
      </c>
      <c r="J11138" t="str">
        <f t="shared" si="346"/>
        <v>1816BeiteOrganisk jord</v>
      </c>
      <c r="K11138" s="111">
        <v>12.077525935985037</v>
      </c>
      <c r="L11138" s="111">
        <v>1.6412500000000001</v>
      </c>
      <c r="M11138" s="111">
        <v>0</v>
      </c>
      <c r="N11138" s="112">
        <f t="shared" si="347"/>
        <v>13.718775935985036</v>
      </c>
    </row>
    <row r="11139" spans="1:14" x14ac:dyDescent="0.25">
      <c r="A11139" s="111" t="s">
        <v>886</v>
      </c>
      <c r="B11139" s="111">
        <f>INDEX(kommuner!C:C,MATCH(_xlfn.NUMBERVALUE(A11139),kommuner!B:B,0))</f>
        <v>1816</v>
      </c>
      <c r="C11139" s="111" t="s">
        <v>84</v>
      </c>
      <c r="D11139" s="111" t="s">
        <v>84</v>
      </c>
      <c r="E11139" s="111" t="s">
        <v>126</v>
      </c>
      <c r="F11139" s="111" t="s">
        <v>139</v>
      </c>
      <c r="G11139" s="111" t="s">
        <v>139</v>
      </c>
      <c r="H11139" s="111" t="s">
        <v>139</v>
      </c>
      <c r="I11139" s="111" t="s">
        <v>139</v>
      </c>
      <c r="J11139" t="str">
        <f t="shared" ref="J11139:J11202" si="348">B11139&amp;C11139&amp;E11139&amp;IF(C11139="Skog",F11139&amp;G11139,"")</f>
        <v>1816Dyrket markMineraljord</v>
      </c>
      <c r="K11139" s="111">
        <v>-0.57064448530534551</v>
      </c>
      <c r="L11139" s="111">
        <v>0</v>
      </c>
      <c r="M11139" s="111">
        <v>0</v>
      </c>
      <c r="N11139" s="112">
        <f t="shared" ref="N11139:N11202" si="349">SUM(K11139:M11139)</f>
        <v>-0.57064448530534551</v>
      </c>
    </row>
    <row r="11140" spans="1:14" x14ac:dyDescent="0.25">
      <c r="A11140" s="111" t="s">
        <v>886</v>
      </c>
      <c r="B11140" s="111">
        <f>INDEX(kommuner!C:C,MATCH(_xlfn.NUMBERVALUE(A11140),kommuner!B:B,0))</f>
        <v>1816</v>
      </c>
      <c r="C11140" s="111" t="s">
        <v>84</v>
      </c>
      <c r="D11140" s="111" t="s">
        <v>84</v>
      </c>
      <c r="E11140" s="111" t="s">
        <v>123</v>
      </c>
      <c r="F11140" s="111" t="s">
        <v>139</v>
      </c>
      <c r="G11140" s="111" t="s">
        <v>139</v>
      </c>
      <c r="H11140" s="111" t="s">
        <v>139</v>
      </c>
      <c r="I11140" s="111" t="s">
        <v>139</v>
      </c>
      <c r="J11140" t="str">
        <f t="shared" si="348"/>
        <v>1816Dyrket markOrganisk jord</v>
      </c>
      <c r="K11140" s="111">
        <v>28.726149366675592</v>
      </c>
      <c r="L11140" s="111">
        <v>1.45625</v>
      </c>
      <c r="M11140" s="111">
        <v>0</v>
      </c>
      <c r="N11140" s="112">
        <f t="shared" si="349"/>
        <v>30.182399366675593</v>
      </c>
    </row>
    <row r="11141" spans="1:14" x14ac:dyDescent="0.25">
      <c r="A11141" s="111" t="s">
        <v>886</v>
      </c>
      <c r="B11141" s="111">
        <f>INDEX(kommuner!C:C,MATCH(_xlfn.NUMBERVALUE(A11141),kommuner!B:B,0))</f>
        <v>1816</v>
      </c>
      <c r="C11141" s="111" t="s">
        <v>127</v>
      </c>
      <c r="D11141" s="111" t="s">
        <v>127</v>
      </c>
      <c r="E11141" s="111" t="s">
        <v>126</v>
      </c>
      <c r="F11141" s="111" t="s">
        <v>172</v>
      </c>
      <c r="G11141" s="111" t="s">
        <v>180</v>
      </c>
      <c r="H11141" s="111" t="s">
        <v>172</v>
      </c>
      <c r="I11141" s="111" t="s">
        <v>180</v>
      </c>
      <c r="J11141" t="str">
        <f t="shared" si="348"/>
        <v>1816SkogMineraljordBarskogHøy</v>
      </c>
      <c r="K11141" s="111">
        <v>-6.422849649670499</v>
      </c>
      <c r="L11141" s="111">
        <v>0.85306406685236758</v>
      </c>
      <c r="M11141" s="111">
        <v>6.4056614999681585E-2</v>
      </c>
      <c r="N11141" s="112">
        <f t="shared" si="349"/>
        <v>-5.5057289678184498</v>
      </c>
    </row>
    <row r="11142" spans="1:14" x14ac:dyDescent="0.25">
      <c r="A11142" s="111" t="s">
        <v>886</v>
      </c>
      <c r="B11142" s="111">
        <f>INDEX(kommuner!C:C,MATCH(_xlfn.NUMBERVALUE(A11142),kommuner!B:B,0))</f>
        <v>1816</v>
      </c>
      <c r="C11142" s="111" t="s">
        <v>127</v>
      </c>
      <c r="D11142" s="111" t="s">
        <v>127</v>
      </c>
      <c r="E11142" s="111" t="s">
        <v>126</v>
      </c>
      <c r="F11142" s="111" t="s">
        <v>172</v>
      </c>
      <c r="G11142" s="111" t="s">
        <v>167</v>
      </c>
      <c r="H11142" s="111" t="s">
        <v>172</v>
      </c>
      <c r="I11142" s="111" t="s">
        <v>167</v>
      </c>
      <c r="J11142" t="str">
        <f t="shared" si="348"/>
        <v>1816SkogMineraljordBarskogImpediment</v>
      </c>
      <c r="K11142" s="111">
        <v>-0.94873102042732593</v>
      </c>
      <c r="L11142" s="111">
        <v>0.85306406685236758</v>
      </c>
      <c r="M11142" s="111">
        <v>6.3979989500968365E-2</v>
      </c>
      <c r="N11142" s="112">
        <f t="shared" si="349"/>
        <v>-3.1686964073989993E-2</v>
      </c>
    </row>
    <row r="11143" spans="1:14" x14ac:dyDescent="0.25">
      <c r="A11143" s="111" t="s">
        <v>886</v>
      </c>
      <c r="B11143" s="111">
        <f>INDEX(kommuner!C:C,MATCH(_xlfn.NUMBERVALUE(A11143),kommuner!B:B,0))</f>
        <v>1816</v>
      </c>
      <c r="C11143" s="111" t="s">
        <v>127</v>
      </c>
      <c r="D11143" s="111" t="s">
        <v>127</v>
      </c>
      <c r="E11143" s="111" t="s">
        <v>126</v>
      </c>
      <c r="F11143" s="111" t="s">
        <v>172</v>
      </c>
      <c r="G11143" s="111" t="s">
        <v>190</v>
      </c>
      <c r="H11143" s="111" t="s">
        <v>172</v>
      </c>
      <c r="I11143" s="111" t="s">
        <v>190</v>
      </c>
      <c r="J11143" t="str">
        <f t="shared" si="348"/>
        <v>1816SkogMineraljordBarskogLav</v>
      </c>
      <c r="K11143" s="111">
        <v>-0.862084627791601</v>
      </c>
      <c r="L11143" s="111">
        <v>0.85306406685236758</v>
      </c>
      <c r="M11143" s="111">
        <v>6.3979989500968365E-2</v>
      </c>
      <c r="N11143" s="112">
        <f t="shared" si="349"/>
        <v>5.4959428561734941E-2</v>
      </c>
    </row>
    <row r="11144" spans="1:14" x14ac:dyDescent="0.25">
      <c r="A11144" s="111" t="s">
        <v>886</v>
      </c>
      <c r="B11144" s="111">
        <f>INDEX(kommuner!C:C,MATCH(_xlfn.NUMBERVALUE(A11144),kommuner!B:B,0))</f>
        <v>1816</v>
      </c>
      <c r="C11144" s="111" t="s">
        <v>127</v>
      </c>
      <c r="D11144" s="111" t="s">
        <v>127</v>
      </c>
      <c r="E11144" s="111" t="s">
        <v>126</v>
      </c>
      <c r="F11144" s="111" t="s">
        <v>172</v>
      </c>
      <c r="G11144" s="111" t="s">
        <v>173</v>
      </c>
      <c r="H11144" s="111" t="s">
        <v>172</v>
      </c>
      <c r="I11144" s="111" t="s">
        <v>173</v>
      </c>
      <c r="J11144" t="str">
        <f t="shared" si="348"/>
        <v>1816SkogMineraljordBarskogMiddels</v>
      </c>
      <c r="K11144" s="111">
        <v>-3.6406993276041288</v>
      </c>
      <c r="L11144" s="111">
        <v>0.85306406685236758</v>
      </c>
      <c r="M11144" s="111">
        <v>6.4056614999681585E-2</v>
      </c>
      <c r="N11144" s="112">
        <f t="shared" si="349"/>
        <v>-2.7235786457520796</v>
      </c>
    </row>
    <row r="11145" spans="1:14" x14ac:dyDescent="0.25">
      <c r="A11145" s="111" t="s">
        <v>886</v>
      </c>
      <c r="B11145" s="111">
        <f>INDEX(kommuner!C:C,MATCH(_xlfn.NUMBERVALUE(A11145),kommuner!B:B,0))</f>
        <v>1816</v>
      </c>
      <c r="C11145" s="111" t="s">
        <v>127</v>
      </c>
      <c r="D11145" s="111" t="s">
        <v>127</v>
      </c>
      <c r="E11145" s="111" t="s">
        <v>126</v>
      </c>
      <c r="F11145" s="111" t="s">
        <v>172</v>
      </c>
      <c r="G11145" s="111" t="s">
        <v>186</v>
      </c>
      <c r="H11145" s="111" t="s">
        <v>172</v>
      </c>
      <c r="I11145" s="111" t="s">
        <v>186</v>
      </c>
      <c r="J11145" t="str">
        <f t="shared" si="348"/>
        <v>1816SkogMineraljordBarskogSærs høy</v>
      </c>
      <c r="K11145" s="111">
        <v>0.12072674540874306</v>
      </c>
      <c r="L11145" s="111">
        <v>0.85306406685236758</v>
      </c>
      <c r="M11145" s="111">
        <v>6.4056614999681585E-2</v>
      </c>
      <c r="N11145" s="112">
        <f t="shared" si="349"/>
        <v>1.0378474272607923</v>
      </c>
    </row>
    <row r="11146" spans="1:14" x14ac:dyDescent="0.25">
      <c r="A11146" s="111" t="s">
        <v>886</v>
      </c>
      <c r="B11146" s="111">
        <f>INDEX(kommuner!C:C,MATCH(_xlfn.NUMBERVALUE(A11146),kommuner!B:B,0))</f>
        <v>1816</v>
      </c>
      <c r="C11146" s="111" t="s">
        <v>127</v>
      </c>
      <c r="D11146" s="111" t="s">
        <v>127</v>
      </c>
      <c r="E11146" s="111" t="s">
        <v>126</v>
      </c>
      <c r="F11146" s="111" t="s">
        <v>179</v>
      </c>
      <c r="G11146" s="111" t="s">
        <v>180</v>
      </c>
      <c r="H11146" s="111" t="s">
        <v>179</v>
      </c>
      <c r="I11146" s="111" t="s">
        <v>180</v>
      </c>
      <c r="J11146" t="str">
        <f t="shared" si="348"/>
        <v>1816SkogMineraljordBlandingsskogHøy</v>
      </c>
      <c r="K11146" s="111">
        <v>-7.1939050909469406</v>
      </c>
      <c r="L11146" s="111">
        <v>0.85306406685236758</v>
      </c>
      <c r="M11146" s="111">
        <v>6.3979989500968365E-2</v>
      </c>
      <c r="N11146" s="112">
        <f t="shared" si="349"/>
        <v>-6.2768610345936047</v>
      </c>
    </row>
    <row r="11147" spans="1:14" x14ac:dyDescent="0.25">
      <c r="A11147" s="111" t="s">
        <v>886</v>
      </c>
      <c r="B11147" s="111">
        <f>INDEX(kommuner!C:C,MATCH(_xlfn.NUMBERVALUE(A11147),kommuner!B:B,0))</f>
        <v>1816</v>
      </c>
      <c r="C11147" s="111" t="s">
        <v>127</v>
      </c>
      <c r="D11147" s="111" t="s">
        <v>127</v>
      </c>
      <c r="E11147" s="111" t="s">
        <v>126</v>
      </c>
      <c r="F11147" s="111" t="s">
        <v>179</v>
      </c>
      <c r="G11147" s="111" t="s">
        <v>167</v>
      </c>
      <c r="H11147" s="111" t="s">
        <v>179</v>
      </c>
      <c r="I11147" s="111" t="s">
        <v>167</v>
      </c>
      <c r="J11147" t="str">
        <f t="shared" si="348"/>
        <v>1816SkogMineraljordBlandingsskogImpediment</v>
      </c>
      <c r="K11147" s="111">
        <v>-1.0519587113170448</v>
      </c>
      <c r="L11147" s="111">
        <v>0.85306406685236758</v>
      </c>
      <c r="M11147" s="111">
        <v>6.3979989500968365E-2</v>
      </c>
      <c r="N11147" s="112">
        <f t="shared" si="349"/>
        <v>-0.13491465496370883</v>
      </c>
    </row>
    <row r="11148" spans="1:14" x14ac:dyDescent="0.25">
      <c r="A11148" s="111" t="s">
        <v>886</v>
      </c>
      <c r="B11148" s="111">
        <f>INDEX(kommuner!C:C,MATCH(_xlfn.NUMBERVALUE(A11148),kommuner!B:B,0))</f>
        <v>1816</v>
      </c>
      <c r="C11148" s="111" t="s">
        <v>127</v>
      </c>
      <c r="D11148" s="111" t="s">
        <v>127</v>
      </c>
      <c r="E11148" s="111" t="s">
        <v>126</v>
      </c>
      <c r="F11148" s="111" t="s">
        <v>179</v>
      </c>
      <c r="G11148" s="111" t="s">
        <v>190</v>
      </c>
      <c r="H11148" s="111" t="s">
        <v>179</v>
      </c>
      <c r="I11148" s="111" t="s">
        <v>190</v>
      </c>
      <c r="J11148" t="str">
        <f t="shared" si="348"/>
        <v>1816SkogMineraljordBlandingsskogLav</v>
      </c>
      <c r="K11148" s="111">
        <v>-1.7812179955424279</v>
      </c>
      <c r="L11148" s="111">
        <v>0.85306406685236758</v>
      </c>
      <c r="M11148" s="111">
        <v>6.3979989500968365E-2</v>
      </c>
      <c r="N11148" s="112">
        <f t="shared" si="349"/>
        <v>-0.86417393918909191</v>
      </c>
    </row>
    <row r="11149" spans="1:14" x14ac:dyDescent="0.25">
      <c r="A11149" s="111" t="s">
        <v>886</v>
      </c>
      <c r="B11149" s="111">
        <f>INDEX(kommuner!C:C,MATCH(_xlfn.NUMBERVALUE(A11149),kommuner!B:B,0))</f>
        <v>1816</v>
      </c>
      <c r="C11149" s="111" t="s">
        <v>127</v>
      </c>
      <c r="D11149" s="111" t="s">
        <v>127</v>
      </c>
      <c r="E11149" s="111" t="s">
        <v>126</v>
      </c>
      <c r="F11149" s="111" t="s">
        <v>179</v>
      </c>
      <c r="G11149" s="111" t="s">
        <v>173</v>
      </c>
      <c r="H11149" s="111" t="s">
        <v>179</v>
      </c>
      <c r="I11149" s="111" t="s">
        <v>173</v>
      </c>
      <c r="J11149" t="str">
        <f t="shared" si="348"/>
        <v>1816SkogMineraljordBlandingsskogMiddels</v>
      </c>
      <c r="K11149" s="111">
        <v>-3.4741824145851954</v>
      </c>
      <c r="L11149" s="111">
        <v>0.85306406685236758</v>
      </c>
      <c r="M11149" s="111">
        <v>6.3979989500968365E-2</v>
      </c>
      <c r="N11149" s="112">
        <f t="shared" si="349"/>
        <v>-2.5571383582318594</v>
      </c>
    </row>
    <row r="11150" spans="1:14" x14ac:dyDescent="0.25">
      <c r="A11150" s="111" t="s">
        <v>886</v>
      </c>
      <c r="B11150" s="111">
        <f>INDEX(kommuner!C:C,MATCH(_xlfn.NUMBERVALUE(A11150),kommuner!B:B,0))</f>
        <v>1816</v>
      </c>
      <c r="C11150" s="111" t="s">
        <v>127</v>
      </c>
      <c r="D11150" s="111" t="s">
        <v>127</v>
      </c>
      <c r="E11150" s="111" t="s">
        <v>126</v>
      </c>
      <c r="F11150" s="111" t="s">
        <v>179</v>
      </c>
      <c r="G11150" s="111" t="s">
        <v>186</v>
      </c>
      <c r="H11150" s="111" t="s">
        <v>179</v>
      </c>
      <c r="I11150" s="111" t="s">
        <v>186</v>
      </c>
      <c r="J11150" t="str">
        <f t="shared" si="348"/>
        <v>1816SkogMineraljordBlandingsskogSærs høy</v>
      </c>
      <c r="K11150" s="111">
        <v>-2.9395925245326562</v>
      </c>
      <c r="L11150" s="111">
        <v>0.85306406685236758</v>
      </c>
      <c r="M11150" s="111">
        <v>6.3979989500968365E-2</v>
      </c>
      <c r="N11150" s="112">
        <f t="shared" si="349"/>
        <v>-2.0225484681793202</v>
      </c>
    </row>
    <row r="11151" spans="1:14" x14ac:dyDescent="0.25">
      <c r="A11151" s="111" t="s">
        <v>886</v>
      </c>
      <c r="B11151" s="111">
        <f>INDEX(kommuner!C:C,MATCH(_xlfn.NUMBERVALUE(A11151),kommuner!B:B,0))</f>
        <v>1816</v>
      </c>
      <c r="C11151" s="111" t="s">
        <v>127</v>
      </c>
      <c r="D11151" s="111" t="s">
        <v>127</v>
      </c>
      <c r="E11151" s="111" t="s">
        <v>126</v>
      </c>
      <c r="F11151" s="111" t="s">
        <v>185</v>
      </c>
      <c r="G11151" s="111" t="s">
        <v>180</v>
      </c>
      <c r="H11151" s="111" t="s">
        <v>185</v>
      </c>
      <c r="I11151" s="111" t="s">
        <v>180</v>
      </c>
      <c r="J11151" t="str">
        <f t="shared" si="348"/>
        <v>1816SkogMineraljordLauvskogHøy</v>
      </c>
      <c r="K11151" s="111">
        <v>-3.9961118073383664</v>
      </c>
      <c r="L11151" s="111">
        <v>0.85306406685236758</v>
      </c>
      <c r="M11151" s="111">
        <v>6.3979989500968365E-2</v>
      </c>
      <c r="N11151" s="112">
        <f t="shared" si="349"/>
        <v>-3.0790677509850304</v>
      </c>
    </row>
    <row r="11152" spans="1:14" x14ac:dyDescent="0.25">
      <c r="A11152" s="111" t="s">
        <v>886</v>
      </c>
      <c r="B11152" s="111">
        <f>INDEX(kommuner!C:C,MATCH(_xlfn.NUMBERVALUE(A11152),kommuner!B:B,0))</f>
        <v>1816</v>
      </c>
      <c r="C11152" s="111" t="s">
        <v>127</v>
      </c>
      <c r="D11152" s="111" t="s">
        <v>127</v>
      </c>
      <c r="E11152" s="111" t="s">
        <v>126</v>
      </c>
      <c r="F11152" s="111" t="s">
        <v>185</v>
      </c>
      <c r="G11152" s="111" t="s">
        <v>167</v>
      </c>
      <c r="H11152" s="111" t="s">
        <v>185</v>
      </c>
      <c r="I11152" s="111" t="s">
        <v>167</v>
      </c>
      <c r="J11152" t="str">
        <f t="shared" si="348"/>
        <v>1816SkogMineraljordLauvskogImpediment</v>
      </c>
      <c r="K11152" s="111">
        <v>-1.0417316356348201</v>
      </c>
      <c r="L11152" s="111">
        <v>0.85306406685236758</v>
      </c>
      <c r="M11152" s="111">
        <v>6.3979989500968365E-2</v>
      </c>
      <c r="N11152" s="112">
        <f t="shared" si="349"/>
        <v>-0.12468757928148413</v>
      </c>
    </row>
    <row r="11153" spans="1:14" x14ac:dyDescent="0.25">
      <c r="A11153" s="111" t="s">
        <v>886</v>
      </c>
      <c r="B11153" s="111">
        <f>INDEX(kommuner!C:C,MATCH(_xlfn.NUMBERVALUE(A11153),kommuner!B:B,0))</f>
        <v>1816</v>
      </c>
      <c r="C11153" s="111" t="s">
        <v>127</v>
      </c>
      <c r="D11153" s="111" t="s">
        <v>127</v>
      </c>
      <c r="E11153" s="111" t="s">
        <v>126</v>
      </c>
      <c r="F11153" s="111" t="s">
        <v>185</v>
      </c>
      <c r="G11153" s="111" t="s">
        <v>190</v>
      </c>
      <c r="H11153" s="111" t="s">
        <v>185</v>
      </c>
      <c r="I11153" s="111" t="s">
        <v>190</v>
      </c>
      <c r="J11153" t="str">
        <f t="shared" si="348"/>
        <v>1816SkogMineraljordLauvskogLav</v>
      </c>
      <c r="K11153" s="111">
        <v>-8.9748170935426599E-2</v>
      </c>
      <c r="L11153" s="111">
        <v>0.85306406685236758</v>
      </c>
      <c r="M11153" s="111">
        <v>6.3979989500968365E-2</v>
      </c>
      <c r="N11153" s="112">
        <f t="shared" si="349"/>
        <v>0.82729588541790933</v>
      </c>
    </row>
    <row r="11154" spans="1:14" x14ac:dyDescent="0.25">
      <c r="A11154" s="111" t="s">
        <v>886</v>
      </c>
      <c r="B11154" s="111">
        <f>INDEX(kommuner!C:C,MATCH(_xlfn.NUMBERVALUE(A11154),kommuner!B:B,0))</f>
        <v>1816</v>
      </c>
      <c r="C11154" s="111" t="s">
        <v>127</v>
      </c>
      <c r="D11154" s="111" t="s">
        <v>127</v>
      </c>
      <c r="E11154" s="111" t="s">
        <v>126</v>
      </c>
      <c r="F11154" s="111" t="s">
        <v>185</v>
      </c>
      <c r="G11154" s="111" t="s">
        <v>173</v>
      </c>
      <c r="H11154" s="111" t="s">
        <v>185</v>
      </c>
      <c r="I11154" s="111" t="s">
        <v>173</v>
      </c>
      <c r="J11154" t="str">
        <f t="shared" si="348"/>
        <v>1816SkogMineraljordLauvskogMiddels</v>
      </c>
      <c r="K11154" s="111">
        <v>-2.4407766010203638</v>
      </c>
      <c r="L11154" s="111">
        <v>0.85306406685236758</v>
      </c>
      <c r="M11154" s="111">
        <v>6.3979989500968365E-2</v>
      </c>
      <c r="N11154" s="112">
        <f t="shared" si="349"/>
        <v>-1.523732544667028</v>
      </c>
    </row>
    <row r="11155" spans="1:14" x14ac:dyDescent="0.25">
      <c r="A11155" s="111" t="s">
        <v>886</v>
      </c>
      <c r="B11155" s="111">
        <f>INDEX(kommuner!C:C,MATCH(_xlfn.NUMBERVALUE(A11155),kommuner!B:B,0))</f>
        <v>1816</v>
      </c>
      <c r="C11155" s="111" t="s">
        <v>127</v>
      </c>
      <c r="D11155" s="111" t="s">
        <v>127</v>
      </c>
      <c r="E11155" s="111" t="s">
        <v>126</v>
      </c>
      <c r="F11155" s="111" t="s">
        <v>185</v>
      </c>
      <c r="G11155" s="111" t="s">
        <v>186</v>
      </c>
      <c r="H11155" s="111" t="s">
        <v>185</v>
      </c>
      <c r="I11155" s="111" t="s">
        <v>186</v>
      </c>
      <c r="J11155" t="str">
        <f t="shared" si="348"/>
        <v>1816SkogMineraljordLauvskogSærs høy</v>
      </c>
      <c r="K11155" s="111">
        <v>-3.6560473259425113</v>
      </c>
      <c r="L11155" s="111">
        <v>0.85306406685236758</v>
      </c>
      <c r="M11155" s="111">
        <v>6.3979989500968365E-2</v>
      </c>
      <c r="N11155" s="112">
        <f t="shared" si="349"/>
        <v>-2.7390032695891753</v>
      </c>
    </row>
    <row r="11156" spans="1:14" x14ac:dyDescent="0.25">
      <c r="A11156" s="111" t="s">
        <v>886</v>
      </c>
      <c r="B11156" s="111">
        <f>INDEX(kommuner!C:C,MATCH(_xlfn.NUMBERVALUE(A11156),kommuner!B:B,0))</f>
        <v>1816</v>
      </c>
      <c r="C11156" s="111" t="s">
        <v>127</v>
      </c>
      <c r="D11156" s="111" t="s">
        <v>127</v>
      </c>
      <c r="E11156" s="111" t="s">
        <v>123</v>
      </c>
      <c r="F11156" s="111" t="s">
        <v>172</v>
      </c>
      <c r="G11156" s="111" t="s">
        <v>180</v>
      </c>
      <c r="H11156" s="111" t="s">
        <v>172</v>
      </c>
      <c r="I11156" s="111" t="s">
        <v>180</v>
      </c>
      <c r="J11156" t="str">
        <f t="shared" si="348"/>
        <v>1816SkogOrganisk jordBarskogHøy</v>
      </c>
      <c r="K11156" s="111">
        <v>-2.5184559031994138</v>
      </c>
      <c r="L11156" s="111">
        <v>0.92784825435236762</v>
      </c>
      <c r="M11156" s="111">
        <v>0.46518126042825314</v>
      </c>
      <c r="N11156" s="112">
        <f t="shared" si="349"/>
        <v>-1.1254263884187932</v>
      </c>
    </row>
    <row r="11157" spans="1:14" x14ac:dyDescent="0.25">
      <c r="A11157" s="111" t="s">
        <v>886</v>
      </c>
      <c r="B11157" s="111">
        <f>INDEX(kommuner!C:C,MATCH(_xlfn.NUMBERVALUE(A11157),kommuner!B:B,0))</f>
        <v>1816</v>
      </c>
      <c r="C11157" s="111" t="s">
        <v>127</v>
      </c>
      <c r="D11157" s="111" t="s">
        <v>127</v>
      </c>
      <c r="E11157" s="111" t="s">
        <v>123</v>
      </c>
      <c r="F11157" s="111" t="s">
        <v>172</v>
      </c>
      <c r="G11157" s="111" t="s">
        <v>167</v>
      </c>
      <c r="H11157" s="111" t="s">
        <v>172</v>
      </c>
      <c r="I11157" s="111" t="s">
        <v>167</v>
      </c>
      <c r="J11157" t="str">
        <f t="shared" si="348"/>
        <v>1816SkogOrganisk jordBarskogImpediment</v>
      </c>
      <c r="K11157" s="111">
        <v>-0.17137422385314094</v>
      </c>
      <c r="L11157" s="111">
        <v>0.92784825435236762</v>
      </c>
      <c r="M11157" s="111">
        <v>0.46510463492953991</v>
      </c>
      <c r="N11157" s="112">
        <f t="shared" si="349"/>
        <v>1.2215786654287666</v>
      </c>
    </row>
    <row r="11158" spans="1:14" x14ac:dyDescent="0.25">
      <c r="A11158" s="111" t="s">
        <v>886</v>
      </c>
      <c r="B11158" s="111">
        <f>INDEX(kommuner!C:C,MATCH(_xlfn.NUMBERVALUE(A11158),kommuner!B:B,0))</f>
        <v>1816</v>
      </c>
      <c r="C11158" s="111" t="s">
        <v>127</v>
      </c>
      <c r="D11158" s="111" t="s">
        <v>127</v>
      </c>
      <c r="E11158" s="111" t="s">
        <v>123</v>
      </c>
      <c r="F11158" s="111" t="s">
        <v>172</v>
      </c>
      <c r="G11158" s="111" t="s">
        <v>190</v>
      </c>
      <c r="H11158" s="111" t="s">
        <v>172</v>
      </c>
      <c r="I11158" s="111" t="s">
        <v>190</v>
      </c>
      <c r="J11158" t="str">
        <f t="shared" si="348"/>
        <v>1816SkogOrganisk jordBarskogLav</v>
      </c>
      <c r="K11158" s="111">
        <v>-0.50666953101693391</v>
      </c>
      <c r="L11158" s="111">
        <v>0.92784825435236762</v>
      </c>
      <c r="M11158" s="111">
        <v>0.46510463492953991</v>
      </c>
      <c r="N11158" s="112">
        <f t="shared" si="349"/>
        <v>0.88628335826497362</v>
      </c>
    </row>
    <row r="11159" spans="1:14" x14ac:dyDescent="0.25">
      <c r="A11159" s="111" t="s">
        <v>886</v>
      </c>
      <c r="B11159" s="111">
        <f>INDEX(kommuner!C:C,MATCH(_xlfn.NUMBERVALUE(A11159),kommuner!B:B,0))</f>
        <v>1816</v>
      </c>
      <c r="C11159" s="111" t="s">
        <v>127</v>
      </c>
      <c r="D11159" s="111" t="s">
        <v>127</v>
      </c>
      <c r="E11159" s="111" t="s">
        <v>123</v>
      </c>
      <c r="F11159" s="111" t="s">
        <v>172</v>
      </c>
      <c r="G11159" s="111" t="s">
        <v>173</v>
      </c>
      <c r="H11159" s="111" t="s">
        <v>172</v>
      </c>
      <c r="I11159" s="111" t="s">
        <v>173</v>
      </c>
      <c r="J11159" t="str">
        <f t="shared" si="348"/>
        <v>1816SkogOrganisk jordBarskogMiddels</v>
      </c>
      <c r="K11159" s="111">
        <v>-1.5571490961494638</v>
      </c>
      <c r="L11159" s="111">
        <v>0.92784825435236762</v>
      </c>
      <c r="M11159" s="111">
        <v>0.46518126042825314</v>
      </c>
      <c r="N11159" s="112">
        <f t="shared" si="349"/>
        <v>-0.16411958136884308</v>
      </c>
    </row>
    <row r="11160" spans="1:14" x14ac:dyDescent="0.25">
      <c r="A11160" s="111" t="s">
        <v>886</v>
      </c>
      <c r="B11160" s="111">
        <f>INDEX(kommuner!C:C,MATCH(_xlfn.NUMBERVALUE(A11160),kommuner!B:B,0))</f>
        <v>1816</v>
      </c>
      <c r="C11160" s="111" t="s">
        <v>127</v>
      </c>
      <c r="D11160" s="111" t="s">
        <v>127</v>
      </c>
      <c r="E11160" s="111" t="s">
        <v>123</v>
      </c>
      <c r="F11160" s="111" t="s">
        <v>172</v>
      </c>
      <c r="G11160" s="111" t="s">
        <v>186</v>
      </c>
      <c r="H11160" s="111" t="s">
        <v>172</v>
      </c>
      <c r="I11160" s="111" t="s">
        <v>186</v>
      </c>
      <c r="J11160" t="str">
        <f t="shared" si="348"/>
        <v>1816SkogOrganisk jordBarskogSærs høy</v>
      </c>
      <c r="K11160" s="111">
        <v>2.5548655235722699</v>
      </c>
      <c r="L11160" s="111">
        <v>0.92784825435236762</v>
      </c>
      <c r="M11160" s="111">
        <v>0.46518126042825314</v>
      </c>
      <c r="N11160" s="112">
        <f t="shared" si="349"/>
        <v>3.9478950383528906</v>
      </c>
    </row>
    <row r="11161" spans="1:14" x14ac:dyDescent="0.25">
      <c r="A11161" s="111" t="s">
        <v>886</v>
      </c>
      <c r="B11161" s="111">
        <f>INDEX(kommuner!C:C,MATCH(_xlfn.NUMBERVALUE(A11161),kommuner!B:B,0))</f>
        <v>1816</v>
      </c>
      <c r="C11161" s="111" t="s">
        <v>127</v>
      </c>
      <c r="D11161" s="111" t="s">
        <v>127</v>
      </c>
      <c r="E11161" s="111" t="s">
        <v>123</v>
      </c>
      <c r="F11161" s="111" t="s">
        <v>179</v>
      </c>
      <c r="G11161" s="111" t="s">
        <v>180</v>
      </c>
      <c r="H11161" s="111" t="s">
        <v>179</v>
      </c>
      <c r="I11161" s="111" t="s">
        <v>180</v>
      </c>
      <c r="J11161" t="str">
        <f t="shared" si="348"/>
        <v>1816SkogOrganisk jordBlandingsskogHøy</v>
      </c>
      <c r="K11161" s="111">
        <v>-5.5554344456832343</v>
      </c>
      <c r="L11161" s="111">
        <v>0.92784825435236762</v>
      </c>
      <c r="M11161" s="111">
        <v>0.46510463492953991</v>
      </c>
      <c r="N11161" s="112">
        <f t="shared" si="349"/>
        <v>-4.1624815564013264</v>
      </c>
    </row>
    <row r="11162" spans="1:14" x14ac:dyDescent="0.25">
      <c r="A11162" s="111" t="s">
        <v>886</v>
      </c>
      <c r="B11162" s="111">
        <f>INDEX(kommuner!C:C,MATCH(_xlfn.NUMBERVALUE(A11162),kommuner!B:B,0))</f>
        <v>1816</v>
      </c>
      <c r="C11162" s="111" t="s">
        <v>127</v>
      </c>
      <c r="D11162" s="111" t="s">
        <v>127</v>
      </c>
      <c r="E11162" s="111" t="s">
        <v>123</v>
      </c>
      <c r="F11162" s="111" t="s">
        <v>179</v>
      </c>
      <c r="G11162" s="111" t="s">
        <v>167</v>
      </c>
      <c r="H11162" s="111" t="s">
        <v>179</v>
      </c>
      <c r="I11162" s="111" t="s">
        <v>167</v>
      </c>
      <c r="J11162" t="str">
        <f t="shared" si="348"/>
        <v>1816SkogOrganisk jordBlandingsskogImpediment</v>
      </c>
      <c r="K11162" s="111">
        <v>-0.28586344175800005</v>
      </c>
      <c r="L11162" s="111">
        <v>0.92784825435236762</v>
      </c>
      <c r="M11162" s="111">
        <v>0.46510463492953991</v>
      </c>
      <c r="N11162" s="112">
        <f t="shared" si="349"/>
        <v>1.1070894475239075</v>
      </c>
    </row>
    <row r="11163" spans="1:14" x14ac:dyDescent="0.25">
      <c r="A11163" s="111" t="s">
        <v>886</v>
      </c>
      <c r="B11163" s="111">
        <f>INDEX(kommuner!C:C,MATCH(_xlfn.NUMBERVALUE(A11163),kommuner!B:B,0))</f>
        <v>1816</v>
      </c>
      <c r="C11163" s="111" t="s">
        <v>127</v>
      </c>
      <c r="D11163" s="111" t="s">
        <v>127</v>
      </c>
      <c r="E11163" s="111" t="s">
        <v>123</v>
      </c>
      <c r="F11163" s="111" t="s">
        <v>179</v>
      </c>
      <c r="G11163" s="111" t="s">
        <v>190</v>
      </c>
      <c r="H11163" s="111" t="s">
        <v>179</v>
      </c>
      <c r="I11163" s="111" t="s">
        <v>190</v>
      </c>
      <c r="J11163" t="str">
        <f t="shared" si="348"/>
        <v>1816SkogOrganisk jordBlandingsskogLav</v>
      </c>
      <c r="K11163" s="111">
        <v>-1.2347339377887629</v>
      </c>
      <c r="L11163" s="111">
        <v>0.92784825435236762</v>
      </c>
      <c r="M11163" s="111">
        <v>0.46510463492953991</v>
      </c>
      <c r="N11163" s="112">
        <f t="shared" si="349"/>
        <v>0.15821895149314458</v>
      </c>
    </row>
    <row r="11164" spans="1:14" x14ac:dyDescent="0.25">
      <c r="A11164" s="111" t="s">
        <v>886</v>
      </c>
      <c r="B11164" s="111">
        <f>INDEX(kommuner!C:C,MATCH(_xlfn.NUMBERVALUE(A11164),kommuner!B:B,0))</f>
        <v>1816</v>
      </c>
      <c r="C11164" s="111" t="s">
        <v>127</v>
      </c>
      <c r="D11164" s="111" t="s">
        <v>127</v>
      </c>
      <c r="E11164" s="111" t="s">
        <v>123</v>
      </c>
      <c r="F11164" s="111" t="s">
        <v>179</v>
      </c>
      <c r="G11164" s="111" t="s">
        <v>173</v>
      </c>
      <c r="H11164" s="111" t="s">
        <v>179</v>
      </c>
      <c r="I11164" s="111" t="s">
        <v>173</v>
      </c>
      <c r="J11164" t="str">
        <f t="shared" si="348"/>
        <v>1816SkogOrganisk jordBlandingsskogMiddels</v>
      </c>
      <c r="K11164" s="111">
        <v>-2.4239591752717748</v>
      </c>
      <c r="L11164" s="111">
        <v>0.92784825435236762</v>
      </c>
      <c r="M11164" s="111">
        <v>0.46510463492953991</v>
      </c>
      <c r="N11164" s="112">
        <f t="shared" si="349"/>
        <v>-1.0310062859898674</v>
      </c>
    </row>
    <row r="11165" spans="1:14" x14ac:dyDescent="0.25">
      <c r="A11165" s="111" t="s">
        <v>886</v>
      </c>
      <c r="B11165" s="111">
        <f>INDEX(kommuner!C:C,MATCH(_xlfn.NUMBERVALUE(A11165),kommuner!B:B,0))</f>
        <v>1816</v>
      </c>
      <c r="C11165" s="111" t="s">
        <v>127</v>
      </c>
      <c r="D11165" s="111" t="s">
        <v>127</v>
      </c>
      <c r="E11165" s="111" t="s">
        <v>123</v>
      </c>
      <c r="F11165" s="111" t="s">
        <v>179</v>
      </c>
      <c r="G11165" s="111" t="s">
        <v>186</v>
      </c>
      <c r="H11165" s="111" t="s">
        <v>179</v>
      </c>
      <c r="I11165" s="111" t="s">
        <v>186</v>
      </c>
      <c r="J11165" t="str">
        <f t="shared" si="348"/>
        <v>1816SkogOrganisk jordBlandingsskogSærs høy</v>
      </c>
      <c r="K11165" s="111">
        <v>-1.5726115302258048</v>
      </c>
      <c r="L11165" s="111">
        <v>0.92784825435236762</v>
      </c>
      <c r="M11165" s="111">
        <v>0.46510463492953991</v>
      </c>
      <c r="N11165" s="112">
        <f t="shared" si="349"/>
        <v>-0.17965864094389727</v>
      </c>
    </row>
    <row r="11166" spans="1:14" x14ac:dyDescent="0.25">
      <c r="A11166" s="111" t="s">
        <v>886</v>
      </c>
      <c r="B11166" s="111">
        <f>INDEX(kommuner!C:C,MATCH(_xlfn.NUMBERVALUE(A11166),kommuner!B:B,0))</f>
        <v>1816</v>
      </c>
      <c r="C11166" s="111" t="s">
        <v>127</v>
      </c>
      <c r="D11166" s="111" t="s">
        <v>127</v>
      </c>
      <c r="E11166" s="111" t="s">
        <v>123</v>
      </c>
      <c r="F11166" s="111" t="s">
        <v>185</v>
      </c>
      <c r="G11166" s="111" t="s">
        <v>180</v>
      </c>
      <c r="H11166" s="111" t="s">
        <v>185</v>
      </c>
      <c r="I11166" s="111" t="s">
        <v>180</v>
      </c>
      <c r="J11166" t="str">
        <f t="shared" si="348"/>
        <v>1816SkogOrganisk jordLauvskogHøy</v>
      </c>
      <c r="K11166" s="111">
        <v>-1.9913688882377358</v>
      </c>
      <c r="L11166" s="111">
        <v>0.92784825435236762</v>
      </c>
      <c r="M11166" s="111">
        <v>0.46510463492953991</v>
      </c>
      <c r="N11166" s="112">
        <f t="shared" si="349"/>
        <v>-0.59841599895582831</v>
      </c>
    </row>
    <row r="11167" spans="1:14" x14ac:dyDescent="0.25">
      <c r="A11167" s="111" t="s">
        <v>886</v>
      </c>
      <c r="B11167" s="111">
        <f>INDEX(kommuner!C:C,MATCH(_xlfn.NUMBERVALUE(A11167),kommuner!B:B,0))</f>
        <v>1816</v>
      </c>
      <c r="C11167" s="111" t="s">
        <v>127</v>
      </c>
      <c r="D11167" s="111" t="s">
        <v>127</v>
      </c>
      <c r="E11167" s="111" t="s">
        <v>123</v>
      </c>
      <c r="F11167" s="111" t="s">
        <v>185</v>
      </c>
      <c r="G11167" s="111" t="s">
        <v>167</v>
      </c>
      <c r="H11167" s="111" t="s">
        <v>185</v>
      </c>
      <c r="I11167" s="111" t="s">
        <v>167</v>
      </c>
      <c r="J11167" t="str">
        <f t="shared" si="348"/>
        <v>1816SkogOrganisk jordLauvskogImpediment</v>
      </c>
      <c r="K11167" s="111">
        <v>0.35000626494250675</v>
      </c>
      <c r="L11167" s="111">
        <v>0.92784825435236762</v>
      </c>
      <c r="M11167" s="111">
        <v>0.46510463492953991</v>
      </c>
      <c r="N11167" s="112">
        <f t="shared" si="349"/>
        <v>1.7429591542244141</v>
      </c>
    </row>
    <row r="11168" spans="1:14" x14ac:dyDescent="0.25">
      <c r="A11168" s="111" t="s">
        <v>886</v>
      </c>
      <c r="B11168" s="111">
        <f>INDEX(kommuner!C:C,MATCH(_xlfn.NUMBERVALUE(A11168),kommuner!B:B,0))</f>
        <v>1816</v>
      </c>
      <c r="C11168" s="111" t="s">
        <v>127</v>
      </c>
      <c r="D11168" s="111" t="s">
        <v>127</v>
      </c>
      <c r="E11168" s="111" t="s">
        <v>123</v>
      </c>
      <c r="F11168" s="111" t="s">
        <v>185</v>
      </c>
      <c r="G11168" s="111" t="s">
        <v>190</v>
      </c>
      <c r="H11168" s="111" t="s">
        <v>185</v>
      </c>
      <c r="I11168" s="111" t="s">
        <v>190</v>
      </c>
      <c r="J11168" t="str">
        <f t="shared" si="348"/>
        <v>1816SkogOrganisk jordLauvskogLav</v>
      </c>
      <c r="K11168" s="111">
        <v>1.1144075558526714</v>
      </c>
      <c r="L11168" s="111">
        <v>0.92784825435236762</v>
      </c>
      <c r="M11168" s="111">
        <v>0.46510463492953991</v>
      </c>
      <c r="N11168" s="112">
        <f t="shared" si="349"/>
        <v>2.5073604451345788</v>
      </c>
    </row>
    <row r="11169" spans="1:14" x14ac:dyDescent="0.25">
      <c r="A11169" s="111" t="s">
        <v>886</v>
      </c>
      <c r="B11169" s="111">
        <f>INDEX(kommuner!C:C,MATCH(_xlfn.NUMBERVALUE(A11169),kommuner!B:B,0))</f>
        <v>1816</v>
      </c>
      <c r="C11169" s="111" t="s">
        <v>127</v>
      </c>
      <c r="D11169" s="111" t="s">
        <v>127</v>
      </c>
      <c r="E11169" s="111" t="s">
        <v>123</v>
      </c>
      <c r="F11169" s="111" t="s">
        <v>185</v>
      </c>
      <c r="G11169" s="111" t="s">
        <v>173</v>
      </c>
      <c r="H11169" s="111" t="s">
        <v>185</v>
      </c>
      <c r="I11169" s="111" t="s">
        <v>173</v>
      </c>
      <c r="J11169" t="str">
        <f t="shared" si="348"/>
        <v>1816SkogOrganisk jordLauvskogMiddels</v>
      </c>
      <c r="K11169" s="111">
        <v>-0.62664468270982987</v>
      </c>
      <c r="L11169" s="111">
        <v>0.92784825435236762</v>
      </c>
      <c r="M11169" s="111">
        <v>0.46510463492953991</v>
      </c>
      <c r="N11169" s="112">
        <f t="shared" si="349"/>
        <v>0.76630820657207765</v>
      </c>
    </row>
    <row r="11170" spans="1:14" x14ac:dyDescent="0.25">
      <c r="A11170" s="111" t="s">
        <v>886</v>
      </c>
      <c r="B11170" s="111">
        <f>INDEX(kommuner!C:C,MATCH(_xlfn.NUMBERVALUE(A11170),kommuner!B:B,0))</f>
        <v>1816</v>
      </c>
      <c r="C11170" s="111" t="s">
        <v>127</v>
      </c>
      <c r="D11170" s="111" t="s">
        <v>127</v>
      </c>
      <c r="E11170" s="111" t="s">
        <v>123</v>
      </c>
      <c r="F11170" s="111" t="s">
        <v>185</v>
      </c>
      <c r="G11170" s="111" t="s">
        <v>186</v>
      </c>
      <c r="H11170" s="111" t="s">
        <v>185</v>
      </c>
      <c r="I11170" s="111" t="s">
        <v>186</v>
      </c>
      <c r="J11170" t="str">
        <f t="shared" si="348"/>
        <v>1816SkogOrganisk jordLauvskogSærs høy</v>
      </c>
      <c r="K11170" s="111">
        <v>-1.8997279926091779</v>
      </c>
      <c r="L11170" s="111">
        <v>0.92784825435236762</v>
      </c>
      <c r="M11170" s="111">
        <v>0.46510463492953991</v>
      </c>
      <c r="N11170" s="112">
        <f t="shared" si="349"/>
        <v>-0.50677510332727038</v>
      </c>
    </row>
    <row r="11171" spans="1:14" x14ac:dyDescent="0.25">
      <c r="A11171" s="111" t="s">
        <v>886</v>
      </c>
      <c r="B11171" s="111">
        <f>INDEX(kommuner!C:C,MATCH(_xlfn.NUMBERVALUE(A11171),kommuner!B:B,0))</f>
        <v>1816</v>
      </c>
      <c r="C11171" s="111" t="s">
        <v>83</v>
      </c>
      <c r="D11171" s="111" t="s">
        <v>83</v>
      </c>
      <c r="E11171" s="111" t="s">
        <v>126</v>
      </c>
      <c r="F11171" s="111" t="s">
        <v>139</v>
      </c>
      <c r="G11171" s="111" t="s">
        <v>139</v>
      </c>
      <c r="H11171" s="111" t="s">
        <v>139</v>
      </c>
      <c r="I11171" s="111" t="s">
        <v>139</v>
      </c>
      <c r="J11171" t="str">
        <f t="shared" si="348"/>
        <v>1816Utbygd arealMineraljord</v>
      </c>
      <c r="K11171" s="111">
        <v>-0.30524336409547759</v>
      </c>
      <c r="L11171" s="111">
        <v>0</v>
      </c>
      <c r="M11171" s="111">
        <v>1.303047089454229E-2</v>
      </c>
      <c r="N11171" s="112">
        <f t="shared" si="349"/>
        <v>-0.2922128932009353</v>
      </c>
    </row>
    <row r="11172" spans="1:14" x14ac:dyDescent="0.25">
      <c r="A11172" s="111" t="s">
        <v>886</v>
      </c>
      <c r="B11172" s="111">
        <f>INDEX(kommuner!C:C,MATCH(_xlfn.NUMBERVALUE(A11172),kommuner!B:B,0))</f>
        <v>1816</v>
      </c>
      <c r="C11172" s="111" t="s">
        <v>83</v>
      </c>
      <c r="D11172" s="111" t="s">
        <v>83</v>
      </c>
      <c r="E11172" s="111" t="s">
        <v>123</v>
      </c>
      <c r="F11172" s="111" t="s">
        <v>139</v>
      </c>
      <c r="G11172" s="111" t="s">
        <v>139</v>
      </c>
      <c r="H11172" s="111" t="s">
        <v>139</v>
      </c>
      <c r="I11172" s="111" t="s">
        <v>139</v>
      </c>
      <c r="J11172" t="str">
        <f t="shared" si="348"/>
        <v>1816Utbygd arealOrganisk jord</v>
      </c>
      <c r="K11172" s="111">
        <v>29.011421395201612</v>
      </c>
      <c r="L11172" s="111">
        <v>0</v>
      </c>
      <c r="M11172" s="111">
        <v>1.303047089454229E-2</v>
      </c>
      <c r="N11172" s="112">
        <f t="shared" si="349"/>
        <v>29.024451866096154</v>
      </c>
    </row>
    <row r="11173" spans="1:14" x14ac:dyDescent="0.25">
      <c r="A11173" s="111" t="s">
        <v>886</v>
      </c>
      <c r="B11173" s="111">
        <f>INDEX(kommuner!C:C,MATCH(_xlfn.NUMBERVALUE(A11173),kommuner!B:B,0))</f>
        <v>1816</v>
      </c>
      <c r="C11173" s="111" t="s">
        <v>181</v>
      </c>
      <c r="D11173" s="111" t="s">
        <v>181</v>
      </c>
      <c r="E11173" s="111" t="s">
        <v>123</v>
      </c>
      <c r="F11173" s="111" t="s">
        <v>139</v>
      </c>
      <c r="G11173" s="111" t="s">
        <v>139</v>
      </c>
      <c r="H11173" s="111" t="s">
        <v>139</v>
      </c>
      <c r="I11173" s="111" t="s">
        <v>139</v>
      </c>
      <c r="J11173" t="str">
        <f t="shared" si="348"/>
        <v>1816Vann og myrOrganisk jord</v>
      </c>
      <c r="K11173" s="111">
        <v>-0.29766799726667431</v>
      </c>
      <c r="L11173" s="111">
        <v>0</v>
      </c>
      <c r="M11173" s="111">
        <v>0</v>
      </c>
      <c r="N11173" s="112">
        <f t="shared" si="349"/>
        <v>-0.29766799726667431</v>
      </c>
    </row>
    <row r="11174" spans="1:14" x14ac:dyDescent="0.25">
      <c r="A11174" s="111" t="s">
        <v>887</v>
      </c>
      <c r="B11174" s="111">
        <f>INDEX(kommuner!C:C,MATCH(_xlfn.NUMBERVALUE(A11174),kommuner!B:B,0))</f>
        <v>1818</v>
      </c>
      <c r="C11174" s="111" t="s">
        <v>82</v>
      </c>
      <c r="D11174" s="111" t="s">
        <v>82</v>
      </c>
      <c r="E11174" s="111" t="s">
        <v>126</v>
      </c>
      <c r="F11174" s="111" t="s">
        <v>139</v>
      </c>
      <c r="G11174" s="111" t="s">
        <v>139</v>
      </c>
      <c r="H11174" s="111" t="s">
        <v>139</v>
      </c>
      <c r="I11174" s="111" t="s">
        <v>139</v>
      </c>
      <c r="J11174" t="str">
        <f t="shared" si="348"/>
        <v>1818Annen utmarkMineraljord</v>
      </c>
      <c r="K11174" s="111">
        <v>-7.1122377479755403E-2</v>
      </c>
      <c r="L11174" s="111">
        <v>0</v>
      </c>
      <c r="M11174" s="111">
        <v>0</v>
      </c>
      <c r="N11174" s="112">
        <f t="shared" si="349"/>
        <v>-7.1122377479755403E-2</v>
      </c>
    </row>
    <row r="11175" spans="1:14" x14ac:dyDescent="0.25">
      <c r="A11175" s="111" t="s">
        <v>887</v>
      </c>
      <c r="B11175" s="111">
        <f>INDEX(kommuner!C:C,MATCH(_xlfn.NUMBERVALUE(A11175),kommuner!B:B,0))</f>
        <v>1818</v>
      </c>
      <c r="C11175" s="111" t="s">
        <v>121</v>
      </c>
      <c r="D11175" s="111" t="s">
        <v>121</v>
      </c>
      <c r="E11175" s="111" t="s">
        <v>126</v>
      </c>
      <c r="F11175" s="111" t="s">
        <v>139</v>
      </c>
      <c r="G11175" s="111" t="s">
        <v>139</v>
      </c>
      <c r="H11175" s="111" t="s">
        <v>139</v>
      </c>
      <c r="I11175" s="111" t="s">
        <v>139</v>
      </c>
      <c r="J11175" t="str">
        <f t="shared" si="348"/>
        <v>1818BeiteMineraljord</v>
      </c>
      <c r="K11175" s="111">
        <v>-0.96338340838695502</v>
      </c>
      <c r="L11175" s="111">
        <v>0</v>
      </c>
      <c r="M11175" s="111">
        <v>1.2448711246839999E-7</v>
      </c>
      <c r="N11175" s="112">
        <f t="shared" si="349"/>
        <v>-0.96338328389984251</v>
      </c>
    </row>
    <row r="11176" spans="1:14" x14ac:dyDescent="0.25">
      <c r="A11176" s="111" t="s">
        <v>887</v>
      </c>
      <c r="B11176" s="111">
        <f>INDEX(kommuner!C:C,MATCH(_xlfn.NUMBERVALUE(A11176),kommuner!B:B,0))</f>
        <v>1818</v>
      </c>
      <c r="C11176" s="111" t="s">
        <v>121</v>
      </c>
      <c r="D11176" s="111" t="s">
        <v>121</v>
      </c>
      <c r="E11176" s="111" t="s">
        <v>123</v>
      </c>
      <c r="F11176" s="111" t="s">
        <v>139</v>
      </c>
      <c r="G11176" s="111" t="s">
        <v>139</v>
      </c>
      <c r="H11176" s="111" t="s">
        <v>139</v>
      </c>
      <c r="I11176" s="111" t="s">
        <v>139</v>
      </c>
      <c r="J11176" t="str">
        <f t="shared" si="348"/>
        <v>1818BeiteOrganisk jord</v>
      </c>
      <c r="K11176" s="111">
        <v>12.077525935985037</v>
      </c>
      <c r="L11176" s="111">
        <v>1.6412500000000001</v>
      </c>
      <c r="M11176" s="111">
        <v>0</v>
      </c>
      <c r="N11176" s="112">
        <f t="shared" si="349"/>
        <v>13.718775935985036</v>
      </c>
    </row>
    <row r="11177" spans="1:14" x14ac:dyDescent="0.25">
      <c r="A11177" s="111" t="s">
        <v>887</v>
      </c>
      <c r="B11177" s="111">
        <f>INDEX(kommuner!C:C,MATCH(_xlfn.NUMBERVALUE(A11177),kommuner!B:B,0))</f>
        <v>1818</v>
      </c>
      <c r="C11177" s="111" t="s">
        <v>84</v>
      </c>
      <c r="D11177" s="111" t="s">
        <v>84</v>
      </c>
      <c r="E11177" s="111" t="s">
        <v>126</v>
      </c>
      <c r="F11177" s="111" t="s">
        <v>139</v>
      </c>
      <c r="G11177" s="111" t="s">
        <v>139</v>
      </c>
      <c r="H11177" s="111" t="s">
        <v>139</v>
      </c>
      <c r="I11177" s="111" t="s">
        <v>139</v>
      </c>
      <c r="J11177" t="str">
        <f t="shared" si="348"/>
        <v>1818Dyrket markMineraljord</v>
      </c>
      <c r="K11177" s="111">
        <v>-0.57064448530534551</v>
      </c>
      <c r="L11177" s="111">
        <v>0</v>
      </c>
      <c r="M11177" s="111">
        <v>0</v>
      </c>
      <c r="N11177" s="112">
        <f t="shared" si="349"/>
        <v>-0.57064448530534551</v>
      </c>
    </row>
    <row r="11178" spans="1:14" x14ac:dyDescent="0.25">
      <c r="A11178" s="111" t="s">
        <v>887</v>
      </c>
      <c r="B11178" s="111">
        <f>INDEX(kommuner!C:C,MATCH(_xlfn.NUMBERVALUE(A11178),kommuner!B:B,0))</f>
        <v>1818</v>
      </c>
      <c r="C11178" s="111" t="s">
        <v>84</v>
      </c>
      <c r="D11178" s="111" t="s">
        <v>84</v>
      </c>
      <c r="E11178" s="111" t="s">
        <v>123</v>
      </c>
      <c r="F11178" s="111" t="s">
        <v>139</v>
      </c>
      <c r="G11178" s="111" t="s">
        <v>139</v>
      </c>
      <c r="H11178" s="111" t="s">
        <v>139</v>
      </c>
      <c r="I11178" s="111" t="s">
        <v>139</v>
      </c>
      <c r="J11178" t="str">
        <f t="shared" si="348"/>
        <v>1818Dyrket markOrganisk jord</v>
      </c>
      <c r="K11178" s="111">
        <v>28.726149366675592</v>
      </c>
      <c r="L11178" s="111">
        <v>1.45625</v>
      </c>
      <c r="M11178" s="111">
        <v>0</v>
      </c>
      <c r="N11178" s="112">
        <f t="shared" si="349"/>
        <v>30.182399366675593</v>
      </c>
    </row>
    <row r="11179" spans="1:14" x14ac:dyDescent="0.25">
      <c r="A11179" s="111" t="s">
        <v>887</v>
      </c>
      <c r="B11179" s="111">
        <f>INDEX(kommuner!C:C,MATCH(_xlfn.NUMBERVALUE(A11179),kommuner!B:B,0))</f>
        <v>1818</v>
      </c>
      <c r="C11179" s="111" t="s">
        <v>127</v>
      </c>
      <c r="D11179" s="111" t="s">
        <v>127</v>
      </c>
      <c r="E11179" s="111" t="s">
        <v>126</v>
      </c>
      <c r="F11179" s="111" t="s">
        <v>172</v>
      </c>
      <c r="G11179" s="111" t="s">
        <v>180</v>
      </c>
      <c r="H11179" s="111" t="s">
        <v>172</v>
      </c>
      <c r="I11179" s="111" t="s">
        <v>180</v>
      </c>
      <c r="J11179" t="str">
        <f t="shared" si="348"/>
        <v>1818SkogMineraljordBarskogHøy</v>
      </c>
      <c r="K11179" s="111">
        <v>-6.422849649670499</v>
      </c>
      <c r="L11179" s="111">
        <v>0.85306406685236758</v>
      </c>
      <c r="M11179" s="111">
        <v>6.4056614999681585E-2</v>
      </c>
      <c r="N11179" s="112">
        <f t="shared" si="349"/>
        <v>-5.5057289678184498</v>
      </c>
    </row>
    <row r="11180" spans="1:14" x14ac:dyDescent="0.25">
      <c r="A11180" s="111" t="s">
        <v>887</v>
      </c>
      <c r="B11180" s="111">
        <f>INDEX(kommuner!C:C,MATCH(_xlfn.NUMBERVALUE(A11180),kommuner!B:B,0))</f>
        <v>1818</v>
      </c>
      <c r="C11180" s="111" t="s">
        <v>127</v>
      </c>
      <c r="D11180" s="111" t="s">
        <v>127</v>
      </c>
      <c r="E11180" s="111" t="s">
        <v>126</v>
      </c>
      <c r="F11180" s="111" t="s">
        <v>172</v>
      </c>
      <c r="G11180" s="111" t="s">
        <v>167</v>
      </c>
      <c r="H11180" s="111" t="s">
        <v>172</v>
      </c>
      <c r="I11180" s="111" t="s">
        <v>167</v>
      </c>
      <c r="J11180" t="str">
        <f t="shared" si="348"/>
        <v>1818SkogMineraljordBarskogImpediment</v>
      </c>
      <c r="K11180" s="111">
        <v>-0.94873102042732593</v>
      </c>
      <c r="L11180" s="111">
        <v>0.85306406685236758</v>
      </c>
      <c r="M11180" s="111">
        <v>6.3979989500968365E-2</v>
      </c>
      <c r="N11180" s="112">
        <f t="shared" si="349"/>
        <v>-3.1686964073989993E-2</v>
      </c>
    </row>
    <row r="11181" spans="1:14" x14ac:dyDescent="0.25">
      <c r="A11181" s="111" t="s">
        <v>887</v>
      </c>
      <c r="B11181" s="111">
        <f>INDEX(kommuner!C:C,MATCH(_xlfn.NUMBERVALUE(A11181),kommuner!B:B,0))</f>
        <v>1818</v>
      </c>
      <c r="C11181" s="111" t="s">
        <v>127</v>
      </c>
      <c r="D11181" s="111" t="s">
        <v>127</v>
      </c>
      <c r="E11181" s="111" t="s">
        <v>126</v>
      </c>
      <c r="F11181" s="111" t="s">
        <v>172</v>
      </c>
      <c r="G11181" s="111" t="s">
        <v>190</v>
      </c>
      <c r="H11181" s="111" t="s">
        <v>172</v>
      </c>
      <c r="I11181" s="111" t="s">
        <v>190</v>
      </c>
      <c r="J11181" t="str">
        <f t="shared" si="348"/>
        <v>1818SkogMineraljordBarskogLav</v>
      </c>
      <c r="K11181" s="111">
        <v>-0.862084627791601</v>
      </c>
      <c r="L11181" s="111">
        <v>0.85306406685236758</v>
      </c>
      <c r="M11181" s="111">
        <v>6.3979989500968365E-2</v>
      </c>
      <c r="N11181" s="112">
        <f t="shared" si="349"/>
        <v>5.4959428561734941E-2</v>
      </c>
    </row>
    <row r="11182" spans="1:14" x14ac:dyDescent="0.25">
      <c r="A11182" s="111" t="s">
        <v>887</v>
      </c>
      <c r="B11182" s="111">
        <f>INDEX(kommuner!C:C,MATCH(_xlfn.NUMBERVALUE(A11182),kommuner!B:B,0))</f>
        <v>1818</v>
      </c>
      <c r="C11182" s="111" t="s">
        <v>127</v>
      </c>
      <c r="D11182" s="111" t="s">
        <v>127</v>
      </c>
      <c r="E11182" s="111" t="s">
        <v>126</v>
      </c>
      <c r="F11182" s="111" t="s">
        <v>172</v>
      </c>
      <c r="G11182" s="111" t="s">
        <v>173</v>
      </c>
      <c r="H11182" s="111" t="s">
        <v>172</v>
      </c>
      <c r="I11182" s="111" t="s">
        <v>173</v>
      </c>
      <c r="J11182" t="str">
        <f t="shared" si="348"/>
        <v>1818SkogMineraljordBarskogMiddels</v>
      </c>
      <c r="K11182" s="111">
        <v>-3.6406993276041288</v>
      </c>
      <c r="L11182" s="111">
        <v>0.85306406685236758</v>
      </c>
      <c r="M11182" s="111">
        <v>6.4056614999681585E-2</v>
      </c>
      <c r="N11182" s="112">
        <f t="shared" si="349"/>
        <v>-2.7235786457520796</v>
      </c>
    </row>
    <row r="11183" spans="1:14" x14ac:dyDescent="0.25">
      <c r="A11183" s="111" t="s">
        <v>887</v>
      </c>
      <c r="B11183" s="111">
        <f>INDEX(kommuner!C:C,MATCH(_xlfn.NUMBERVALUE(A11183),kommuner!B:B,0))</f>
        <v>1818</v>
      </c>
      <c r="C11183" s="111" t="s">
        <v>127</v>
      </c>
      <c r="D11183" s="111" t="s">
        <v>127</v>
      </c>
      <c r="E11183" s="111" t="s">
        <v>126</v>
      </c>
      <c r="F11183" s="111" t="s">
        <v>172</v>
      </c>
      <c r="G11183" s="111" t="s">
        <v>186</v>
      </c>
      <c r="H11183" s="111" t="s">
        <v>172</v>
      </c>
      <c r="I11183" s="111" t="s">
        <v>186</v>
      </c>
      <c r="J11183" t="str">
        <f t="shared" si="348"/>
        <v>1818SkogMineraljordBarskogSærs høy</v>
      </c>
      <c r="K11183" s="111">
        <v>0.12072674540874306</v>
      </c>
      <c r="L11183" s="111">
        <v>0.85306406685236758</v>
      </c>
      <c r="M11183" s="111">
        <v>6.4056614999681585E-2</v>
      </c>
      <c r="N11183" s="112">
        <f t="shared" si="349"/>
        <v>1.0378474272607923</v>
      </c>
    </row>
    <row r="11184" spans="1:14" x14ac:dyDescent="0.25">
      <c r="A11184" s="111" t="s">
        <v>887</v>
      </c>
      <c r="B11184" s="111">
        <f>INDEX(kommuner!C:C,MATCH(_xlfn.NUMBERVALUE(A11184),kommuner!B:B,0))</f>
        <v>1818</v>
      </c>
      <c r="C11184" s="111" t="s">
        <v>127</v>
      </c>
      <c r="D11184" s="111" t="s">
        <v>127</v>
      </c>
      <c r="E11184" s="111" t="s">
        <v>126</v>
      </c>
      <c r="F11184" s="111" t="s">
        <v>179</v>
      </c>
      <c r="G11184" s="111" t="s">
        <v>180</v>
      </c>
      <c r="H11184" s="111" t="s">
        <v>179</v>
      </c>
      <c r="I11184" s="111" t="s">
        <v>180</v>
      </c>
      <c r="J11184" t="str">
        <f t="shared" si="348"/>
        <v>1818SkogMineraljordBlandingsskogHøy</v>
      </c>
      <c r="K11184" s="111">
        <v>-7.1939050909469406</v>
      </c>
      <c r="L11184" s="111">
        <v>0.85306406685236758</v>
      </c>
      <c r="M11184" s="111">
        <v>6.3979989500968365E-2</v>
      </c>
      <c r="N11184" s="112">
        <f t="shared" si="349"/>
        <v>-6.2768610345936047</v>
      </c>
    </row>
    <row r="11185" spans="1:14" x14ac:dyDescent="0.25">
      <c r="A11185" s="111" t="s">
        <v>887</v>
      </c>
      <c r="B11185" s="111">
        <f>INDEX(kommuner!C:C,MATCH(_xlfn.NUMBERVALUE(A11185),kommuner!B:B,0))</f>
        <v>1818</v>
      </c>
      <c r="C11185" s="111" t="s">
        <v>127</v>
      </c>
      <c r="D11185" s="111" t="s">
        <v>127</v>
      </c>
      <c r="E11185" s="111" t="s">
        <v>126</v>
      </c>
      <c r="F11185" s="111" t="s">
        <v>179</v>
      </c>
      <c r="G11185" s="111" t="s">
        <v>167</v>
      </c>
      <c r="H11185" s="111" t="s">
        <v>179</v>
      </c>
      <c r="I11185" s="111" t="s">
        <v>167</v>
      </c>
      <c r="J11185" t="str">
        <f t="shared" si="348"/>
        <v>1818SkogMineraljordBlandingsskogImpediment</v>
      </c>
      <c r="K11185" s="111">
        <v>-1.0519587113170448</v>
      </c>
      <c r="L11185" s="111">
        <v>0.85306406685236758</v>
      </c>
      <c r="M11185" s="111">
        <v>6.3979989500968365E-2</v>
      </c>
      <c r="N11185" s="112">
        <f t="shared" si="349"/>
        <v>-0.13491465496370883</v>
      </c>
    </row>
    <row r="11186" spans="1:14" x14ac:dyDescent="0.25">
      <c r="A11186" s="111" t="s">
        <v>887</v>
      </c>
      <c r="B11186" s="111">
        <f>INDEX(kommuner!C:C,MATCH(_xlfn.NUMBERVALUE(A11186),kommuner!B:B,0))</f>
        <v>1818</v>
      </c>
      <c r="C11186" s="111" t="s">
        <v>127</v>
      </c>
      <c r="D11186" s="111" t="s">
        <v>127</v>
      </c>
      <c r="E11186" s="111" t="s">
        <v>126</v>
      </c>
      <c r="F11186" s="111" t="s">
        <v>179</v>
      </c>
      <c r="G11186" s="111" t="s">
        <v>190</v>
      </c>
      <c r="H11186" s="111" t="s">
        <v>179</v>
      </c>
      <c r="I11186" s="111" t="s">
        <v>190</v>
      </c>
      <c r="J11186" t="str">
        <f t="shared" si="348"/>
        <v>1818SkogMineraljordBlandingsskogLav</v>
      </c>
      <c r="K11186" s="111">
        <v>-1.7812179955424279</v>
      </c>
      <c r="L11186" s="111">
        <v>0.85306406685236758</v>
      </c>
      <c r="M11186" s="111">
        <v>6.3979989500968365E-2</v>
      </c>
      <c r="N11186" s="112">
        <f t="shared" si="349"/>
        <v>-0.86417393918909191</v>
      </c>
    </row>
    <row r="11187" spans="1:14" x14ac:dyDescent="0.25">
      <c r="A11187" s="111" t="s">
        <v>887</v>
      </c>
      <c r="B11187" s="111">
        <f>INDEX(kommuner!C:C,MATCH(_xlfn.NUMBERVALUE(A11187),kommuner!B:B,0))</f>
        <v>1818</v>
      </c>
      <c r="C11187" s="111" t="s">
        <v>127</v>
      </c>
      <c r="D11187" s="111" t="s">
        <v>127</v>
      </c>
      <c r="E11187" s="111" t="s">
        <v>126</v>
      </c>
      <c r="F11187" s="111" t="s">
        <v>179</v>
      </c>
      <c r="G11187" s="111" t="s">
        <v>173</v>
      </c>
      <c r="H11187" s="111" t="s">
        <v>179</v>
      </c>
      <c r="I11187" s="111" t="s">
        <v>173</v>
      </c>
      <c r="J11187" t="str">
        <f t="shared" si="348"/>
        <v>1818SkogMineraljordBlandingsskogMiddels</v>
      </c>
      <c r="K11187" s="111">
        <v>-3.4741824145851954</v>
      </c>
      <c r="L11187" s="111">
        <v>0.85306406685236758</v>
      </c>
      <c r="M11187" s="111">
        <v>6.3979989500968365E-2</v>
      </c>
      <c r="N11187" s="112">
        <f t="shared" si="349"/>
        <v>-2.5571383582318594</v>
      </c>
    </row>
    <row r="11188" spans="1:14" x14ac:dyDescent="0.25">
      <c r="A11188" s="111" t="s">
        <v>887</v>
      </c>
      <c r="B11188" s="111">
        <f>INDEX(kommuner!C:C,MATCH(_xlfn.NUMBERVALUE(A11188),kommuner!B:B,0))</f>
        <v>1818</v>
      </c>
      <c r="C11188" s="111" t="s">
        <v>127</v>
      </c>
      <c r="D11188" s="111" t="s">
        <v>127</v>
      </c>
      <c r="E11188" s="111" t="s">
        <v>126</v>
      </c>
      <c r="F11188" s="111" t="s">
        <v>179</v>
      </c>
      <c r="G11188" s="111" t="s">
        <v>186</v>
      </c>
      <c r="H11188" s="111" t="s">
        <v>179</v>
      </c>
      <c r="I11188" s="111" t="s">
        <v>186</v>
      </c>
      <c r="J11188" t="str">
        <f t="shared" si="348"/>
        <v>1818SkogMineraljordBlandingsskogSærs høy</v>
      </c>
      <c r="K11188" s="111">
        <v>-2.9395925245326562</v>
      </c>
      <c r="L11188" s="111">
        <v>0.85306406685236758</v>
      </c>
      <c r="M11188" s="111">
        <v>6.3979989500968365E-2</v>
      </c>
      <c r="N11188" s="112">
        <f t="shared" si="349"/>
        <v>-2.0225484681793202</v>
      </c>
    </row>
    <row r="11189" spans="1:14" x14ac:dyDescent="0.25">
      <c r="A11189" s="111" t="s">
        <v>887</v>
      </c>
      <c r="B11189" s="111">
        <f>INDEX(kommuner!C:C,MATCH(_xlfn.NUMBERVALUE(A11189),kommuner!B:B,0))</f>
        <v>1818</v>
      </c>
      <c r="C11189" s="111" t="s">
        <v>127</v>
      </c>
      <c r="D11189" s="111" t="s">
        <v>127</v>
      </c>
      <c r="E11189" s="111" t="s">
        <v>126</v>
      </c>
      <c r="F11189" s="111" t="s">
        <v>185</v>
      </c>
      <c r="G11189" s="111" t="s">
        <v>180</v>
      </c>
      <c r="H11189" s="111" t="s">
        <v>185</v>
      </c>
      <c r="I11189" s="111" t="s">
        <v>180</v>
      </c>
      <c r="J11189" t="str">
        <f t="shared" si="348"/>
        <v>1818SkogMineraljordLauvskogHøy</v>
      </c>
      <c r="K11189" s="111">
        <v>-3.9961118073383664</v>
      </c>
      <c r="L11189" s="111">
        <v>0.85306406685236758</v>
      </c>
      <c r="M11189" s="111">
        <v>6.3979989500968365E-2</v>
      </c>
      <c r="N11189" s="112">
        <f t="shared" si="349"/>
        <v>-3.0790677509850304</v>
      </c>
    </row>
    <row r="11190" spans="1:14" x14ac:dyDescent="0.25">
      <c r="A11190" s="111" t="s">
        <v>887</v>
      </c>
      <c r="B11190" s="111">
        <f>INDEX(kommuner!C:C,MATCH(_xlfn.NUMBERVALUE(A11190),kommuner!B:B,0))</f>
        <v>1818</v>
      </c>
      <c r="C11190" s="111" t="s">
        <v>127</v>
      </c>
      <c r="D11190" s="111" t="s">
        <v>127</v>
      </c>
      <c r="E11190" s="111" t="s">
        <v>126</v>
      </c>
      <c r="F11190" s="111" t="s">
        <v>185</v>
      </c>
      <c r="G11190" s="111" t="s">
        <v>167</v>
      </c>
      <c r="H11190" s="111" t="s">
        <v>185</v>
      </c>
      <c r="I11190" s="111" t="s">
        <v>167</v>
      </c>
      <c r="J11190" t="str">
        <f t="shared" si="348"/>
        <v>1818SkogMineraljordLauvskogImpediment</v>
      </c>
      <c r="K11190" s="111">
        <v>-1.0417316356348201</v>
      </c>
      <c r="L11190" s="111">
        <v>0.85306406685236758</v>
      </c>
      <c r="M11190" s="111">
        <v>6.3979989500968365E-2</v>
      </c>
      <c r="N11190" s="112">
        <f t="shared" si="349"/>
        <v>-0.12468757928148413</v>
      </c>
    </row>
    <row r="11191" spans="1:14" x14ac:dyDescent="0.25">
      <c r="A11191" s="111" t="s">
        <v>887</v>
      </c>
      <c r="B11191" s="111">
        <f>INDEX(kommuner!C:C,MATCH(_xlfn.NUMBERVALUE(A11191),kommuner!B:B,0))</f>
        <v>1818</v>
      </c>
      <c r="C11191" s="111" t="s">
        <v>127</v>
      </c>
      <c r="D11191" s="111" t="s">
        <v>127</v>
      </c>
      <c r="E11191" s="111" t="s">
        <v>126</v>
      </c>
      <c r="F11191" s="111" t="s">
        <v>185</v>
      </c>
      <c r="G11191" s="111" t="s">
        <v>190</v>
      </c>
      <c r="H11191" s="111" t="s">
        <v>185</v>
      </c>
      <c r="I11191" s="111" t="s">
        <v>190</v>
      </c>
      <c r="J11191" t="str">
        <f t="shared" si="348"/>
        <v>1818SkogMineraljordLauvskogLav</v>
      </c>
      <c r="K11191" s="111">
        <v>-8.9748170935426599E-2</v>
      </c>
      <c r="L11191" s="111">
        <v>0.85306406685236758</v>
      </c>
      <c r="M11191" s="111">
        <v>6.3979989500968365E-2</v>
      </c>
      <c r="N11191" s="112">
        <f t="shared" si="349"/>
        <v>0.82729588541790933</v>
      </c>
    </row>
    <row r="11192" spans="1:14" x14ac:dyDescent="0.25">
      <c r="A11192" s="111" t="s">
        <v>887</v>
      </c>
      <c r="B11192" s="111">
        <f>INDEX(kommuner!C:C,MATCH(_xlfn.NUMBERVALUE(A11192),kommuner!B:B,0))</f>
        <v>1818</v>
      </c>
      <c r="C11192" s="111" t="s">
        <v>127</v>
      </c>
      <c r="D11192" s="111" t="s">
        <v>127</v>
      </c>
      <c r="E11192" s="111" t="s">
        <v>126</v>
      </c>
      <c r="F11192" s="111" t="s">
        <v>185</v>
      </c>
      <c r="G11192" s="111" t="s">
        <v>173</v>
      </c>
      <c r="H11192" s="111" t="s">
        <v>185</v>
      </c>
      <c r="I11192" s="111" t="s">
        <v>173</v>
      </c>
      <c r="J11192" t="str">
        <f t="shared" si="348"/>
        <v>1818SkogMineraljordLauvskogMiddels</v>
      </c>
      <c r="K11192" s="111">
        <v>-2.4407766010203638</v>
      </c>
      <c r="L11192" s="111">
        <v>0.85306406685236758</v>
      </c>
      <c r="M11192" s="111">
        <v>6.3979989500968365E-2</v>
      </c>
      <c r="N11192" s="112">
        <f t="shared" si="349"/>
        <v>-1.523732544667028</v>
      </c>
    </row>
    <row r="11193" spans="1:14" x14ac:dyDescent="0.25">
      <c r="A11193" s="111" t="s">
        <v>887</v>
      </c>
      <c r="B11193" s="111">
        <f>INDEX(kommuner!C:C,MATCH(_xlfn.NUMBERVALUE(A11193),kommuner!B:B,0))</f>
        <v>1818</v>
      </c>
      <c r="C11193" s="111" t="s">
        <v>127</v>
      </c>
      <c r="D11193" s="111" t="s">
        <v>127</v>
      </c>
      <c r="E11193" s="111" t="s">
        <v>126</v>
      </c>
      <c r="F11193" s="111" t="s">
        <v>185</v>
      </c>
      <c r="G11193" s="111" t="s">
        <v>186</v>
      </c>
      <c r="H11193" s="111" t="s">
        <v>185</v>
      </c>
      <c r="I11193" s="111" t="s">
        <v>186</v>
      </c>
      <c r="J11193" t="str">
        <f t="shared" si="348"/>
        <v>1818SkogMineraljordLauvskogSærs høy</v>
      </c>
      <c r="K11193" s="111">
        <v>-3.6560473259425113</v>
      </c>
      <c r="L11193" s="111">
        <v>0.85306406685236758</v>
      </c>
      <c r="M11193" s="111">
        <v>6.3979989500968365E-2</v>
      </c>
      <c r="N11193" s="112">
        <f t="shared" si="349"/>
        <v>-2.7390032695891753</v>
      </c>
    </row>
    <row r="11194" spans="1:14" x14ac:dyDescent="0.25">
      <c r="A11194" s="111" t="s">
        <v>887</v>
      </c>
      <c r="B11194" s="111">
        <f>INDEX(kommuner!C:C,MATCH(_xlfn.NUMBERVALUE(A11194),kommuner!B:B,0))</f>
        <v>1818</v>
      </c>
      <c r="C11194" s="111" t="s">
        <v>127</v>
      </c>
      <c r="D11194" s="111" t="s">
        <v>127</v>
      </c>
      <c r="E11194" s="111" t="s">
        <v>123</v>
      </c>
      <c r="F11194" s="111" t="s">
        <v>172</v>
      </c>
      <c r="G11194" s="111" t="s">
        <v>180</v>
      </c>
      <c r="H11194" s="111" t="s">
        <v>172</v>
      </c>
      <c r="I11194" s="111" t="s">
        <v>180</v>
      </c>
      <c r="J11194" t="str">
        <f t="shared" si="348"/>
        <v>1818SkogOrganisk jordBarskogHøy</v>
      </c>
      <c r="K11194" s="111">
        <v>-2.5184559031994138</v>
      </c>
      <c r="L11194" s="111">
        <v>0.92784825435236762</v>
      </c>
      <c r="M11194" s="111">
        <v>0.46518126042825314</v>
      </c>
      <c r="N11194" s="112">
        <f t="shared" si="349"/>
        <v>-1.1254263884187932</v>
      </c>
    </row>
    <row r="11195" spans="1:14" x14ac:dyDescent="0.25">
      <c r="A11195" s="111" t="s">
        <v>887</v>
      </c>
      <c r="B11195" s="111">
        <f>INDEX(kommuner!C:C,MATCH(_xlfn.NUMBERVALUE(A11195),kommuner!B:B,0))</f>
        <v>1818</v>
      </c>
      <c r="C11195" s="111" t="s">
        <v>127</v>
      </c>
      <c r="D11195" s="111" t="s">
        <v>127</v>
      </c>
      <c r="E11195" s="111" t="s">
        <v>123</v>
      </c>
      <c r="F11195" s="111" t="s">
        <v>172</v>
      </c>
      <c r="G11195" s="111" t="s">
        <v>167</v>
      </c>
      <c r="H11195" s="111" t="s">
        <v>172</v>
      </c>
      <c r="I11195" s="111" t="s">
        <v>167</v>
      </c>
      <c r="J11195" t="str">
        <f t="shared" si="348"/>
        <v>1818SkogOrganisk jordBarskogImpediment</v>
      </c>
      <c r="K11195" s="111">
        <v>-0.17137422385314094</v>
      </c>
      <c r="L11195" s="111">
        <v>0.92784825435236762</v>
      </c>
      <c r="M11195" s="111">
        <v>0.46510463492953991</v>
      </c>
      <c r="N11195" s="112">
        <f t="shared" si="349"/>
        <v>1.2215786654287666</v>
      </c>
    </row>
    <row r="11196" spans="1:14" x14ac:dyDescent="0.25">
      <c r="A11196" s="111" t="s">
        <v>887</v>
      </c>
      <c r="B11196" s="111">
        <f>INDEX(kommuner!C:C,MATCH(_xlfn.NUMBERVALUE(A11196),kommuner!B:B,0))</f>
        <v>1818</v>
      </c>
      <c r="C11196" s="111" t="s">
        <v>127</v>
      </c>
      <c r="D11196" s="111" t="s">
        <v>127</v>
      </c>
      <c r="E11196" s="111" t="s">
        <v>123</v>
      </c>
      <c r="F11196" s="111" t="s">
        <v>172</v>
      </c>
      <c r="G11196" s="111" t="s">
        <v>190</v>
      </c>
      <c r="H11196" s="111" t="s">
        <v>172</v>
      </c>
      <c r="I11196" s="111" t="s">
        <v>190</v>
      </c>
      <c r="J11196" t="str">
        <f t="shared" si="348"/>
        <v>1818SkogOrganisk jordBarskogLav</v>
      </c>
      <c r="K11196" s="111">
        <v>-0.50666953101693391</v>
      </c>
      <c r="L11196" s="111">
        <v>0.92784825435236762</v>
      </c>
      <c r="M11196" s="111">
        <v>0.46510463492953991</v>
      </c>
      <c r="N11196" s="112">
        <f t="shared" si="349"/>
        <v>0.88628335826497362</v>
      </c>
    </row>
    <row r="11197" spans="1:14" x14ac:dyDescent="0.25">
      <c r="A11197" s="111" t="s">
        <v>887</v>
      </c>
      <c r="B11197" s="111">
        <f>INDEX(kommuner!C:C,MATCH(_xlfn.NUMBERVALUE(A11197),kommuner!B:B,0))</f>
        <v>1818</v>
      </c>
      <c r="C11197" s="111" t="s">
        <v>127</v>
      </c>
      <c r="D11197" s="111" t="s">
        <v>127</v>
      </c>
      <c r="E11197" s="111" t="s">
        <v>123</v>
      </c>
      <c r="F11197" s="111" t="s">
        <v>172</v>
      </c>
      <c r="G11197" s="111" t="s">
        <v>173</v>
      </c>
      <c r="H11197" s="111" t="s">
        <v>172</v>
      </c>
      <c r="I11197" s="111" t="s">
        <v>173</v>
      </c>
      <c r="J11197" t="str">
        <f t="shared" si="348"/>
        <v>1818SkogOrganisk jordBarskogMiddels</v>
      </c>
      <c r="K11197" s="111">
        <v>-1.5571490961494638</v>
      </c>
      <c r="L11197" s="111">
        <v>0.92784825435236762</v>
      </c>
      <c r="M11197" s="111">
        <v>0.46518126042825314</v>
      </c>
      <c r="N11197" s="112">
        <f t="shared" si="349"/>
        <v>-0.16411958136884308</v>
      </c>
    </row>
    <row r="11198" spans="1:14" x14ac:dyDescent="0.25">
      <c r="A11198" s="111" t="s">
        <v>887</v>
      </c>
      <c r="B11198" s="111">
        <f>INDEX(kommuner!C:C,MATCH(_xlfn.NUMBERVALUE(A11198),kommuner!B:B,0))</f>
        <v>1818</v>
      </c>
      <c r="C11198" s="111" t="s">
        <v>127</v>
      </c>
      <c r="D11198" s="111" t="s">
        <v>127</v>
      </c>
      <c r="E11198" s="111" t="s">
        <v>123</v>
      </c>
      <c r="F11198" s="111" t="s">
        <v>172</v>
      </c>
      <c r="G11198" s="111" t="s">
        <v>186</v>
      </c>
      <c r="H11198" s="111" t="s">
        <v>172</v>
      </c>
      <c r="I11198" s="111" t="s">
        <v>186</v>
      </c>
      <c r="J11198" t="str">
        <f t="shared" si="348"/>
        <v>1818SkogOrganisk jordBarskogSærs høy</v>
      </c>
      <c r="K11198" s="111">
        <v>2.5548655235722699</v>
      </c>
      <c r="L11198" s="111">
        <v>0.92784825435236762</v>
      </c>
      <c r="M11198" s="111">
        <v>0.46518126042825314</v>
      </c>
      <c r="N11198" s="112">
        <f t="shared" si="349"/>
        <v>3.9478950383528906</v>
      </c>
    </row>
    <row r="11199" spans="1:14" x14ac:dyDescent="0.25">
      <c r="A11199" s="111" t="s">
        <v>887</v>
      </c>
      <c r="B11199" s="111">
        <f>INDEX(kommuner!C:C,MATCH(_xlfn.NUMBERVALUE(A11199),kommuner!B:B,0))</f>
        <v>1818</v>
      </c>
      <c r="C11199" s="111" t="s">
        <v>127</v>
      </c>
      <c r="D11199" s="111" t="s">
        <v>127</v>
      </c>
      <c r="E11199" s="111" t="s">
        <v>123</v>
      </c>
      <c r="F11199" s="111" t="s">
        <v>179</v>
      </c>
      <c r="G11199" s="111" t="s">
        <v>180</v>
      </c>
      <c r="H11199" s="111" t="s">
        <v>179</v>
      </c>
      <c r="I11199" s="111" t="s">
        <v>180</v>
      </c>
      <c r="J11199" t="str">
        <f t="shared" si="348"/>
        <v>1818SkogOrganisk jordBlandingsskogHøy</v>
      </c>
      <c r="K11199" s="111">
        <v>-5.5554344456832343</v>
      </c>
      <c r="L11199" s="111">
        <v>0.92784825435236762</v>
      </c>
      <c r="M11199" s="111">
        <v>0.46510463492953991</v>
      </c>
      <c r="N11199" s="112">
        <f t="shared" si="349"/>
        <v>-4.1624815564013264</v>
      </c>
    </row>
    <row r="11200" spans="1:14" x14ac:dyDescent="0.25">
      <c r="A11200" s="111" t="s">
        <v>887</v>
      </c>
      <c r="B11200" s="111">
        <f>INDEX(kommuner!C:C,MATCH(_xlfn.NUMBERVALUE(A11200),kommuner!B:B,0))</f>
        <v>1818</v>
      </c>
      <c r="C11200" s="111" t="s">
        <v>127</v>
      </c>
      <c r="D11200" s="111" t="s">
        <v>127</v>
      </c>
      <c r="E11200" s="111" t="s">
        <v>123</v>
      </c>
      <c r="F11200" s="111" t="s">
        <v>179</v>
      </c>
      <c r="G11200" s="111" t="s">
        <v>167</v>
      </c>
      <c r="H11200" s="111" t="s">
        <v>179</v>
      </c>
      <c r="I11200" s="111" t="s">
        <v>167</v>
      </c>
      <c r="J11200" t="str">
        <f t="shared" si="348"/>
        <v>1818SkogOrganisk jordBlandingsskogImpediment</v>
      </c>
      <c r="K11200" s="111">
        <v>-0.28586344175800005</v>
      </c>
      <c r="L11200" s="111">
        <v>0.92784825435236762</v>
      </c>
      <c r="M11200" s="111">
        <v>0.46510463492953991</v>
      </c>
      <c r="N11200" s="112">
        <f t="shared" si="349"/>
        <v>1.1070894475239075</v>
      </c>
    </row>
    <row r="11201" spans="1:14" x14ac:dyDescent="0.25">
      <c r="A11201" s="111" t="s">
        <v>887</v>
      </c>
      <c r="B11201" s="111">
        <f>INDEX(kommuner!C:C,MATCH(_xlfn.NUMBERVALUE(A11201),kommuner!B:B,0))</f>
        <v>1818</v>
      </c>
      <c r="C11201" s="111" t="s">
        <v>127</v>
      </c>
      <c r="D11201" s="111" t="s">
        <v>127</v>
      </c>
      <c r="E11201" s="111" t="s">
        <v>123</v>
      </c>
      <c r="F11201" s="111" t="s">
        <v>179</v>
      </c>
      <c r="G11201" s="111" t="s">
        <v>190</v>
      </c>
      <c r="H11201" s="111" t="s">
        <v>179</v>
      </c>
      <c r="I11201" s="111" t="s">
        <v>190</v>
      </c>
      <c r="J11201" t="str">
        <f t="shared" si="348"/>
        <v>1818SkogOrganisk jordBlandingsskogLav</v>
      </c>
      <c r="K11201" s="111">
        <v>-1.2347339377887629</v>
      </c>
      <c r="L11201" s="111">
        <v>0.92784825435236762</v>
      </c>
      <c r="M11201" s="111">
        <v>0.46510463492953991</v>
      </c>
      <c r="N11201" s="112">
        <f t="shared" si="349"/>
        <v>0.15821895149314458</v>
      </c>
    </row>
    <row r="11202" spans="1:14" x14ac:dyDescent="0.25">
      <c r="A11202" s="111" t="s">
        <v>887</v>
      </c>
      <c r="B11202" s="111">
        <f>INDEX(kommuner!C:C,MATCH(_xlfn.NUMBERVALUE(A11202),kommuner!B:B,0))</f>
        <v>1818</v>
      </c>
      <c r="C11202" s="111" t="s">
        <v>127</v>
      </c>
      <c r="D11202" s="111" t="s">
        <v>127</v>
      </c>
      <c r="E11202" s="111" t="s">
        <v>123</v>
      </c>
      <c r="F11202" s="111" t="s">
        <v>179</v>
      </c>
      <c r="G11202" s="111" t="s">
        <v>173</v>
      </c>
      <c r="H11202" s="111" t="s">
        <v>179</v>
      </c>
      <c r="I11202" s="111" t="s">
        <v>173</v>
      </c>
      <c r="J11202" t="str">
        <f t="shared" si="348"/>
        <v>1818SkogOrganisk jordBlandingsskogMiddels</v>
      </c>
      <c r="K11202" s="111">
        <v>-2.4239591752717748</v>
      </c>
      <c r="L11202" s="111">
        <v>0.92784825435236762</v>
      </c>
      <c r="M11202" s="111">
        <v>0.46510463492953991</v>
      </c>
      <c r="N11202" s="112">
        <f t="shared" si="349"/>
        <v>-1.0310062859898674</v>
      </c>
    </row>
    <row r="11203" spans="1:14" x14ac:dyDescent="0.25">
      <c r="A11203" s="111" t="s">
        <v>887</v>
      </c>
      <c r="B11203" s="111">
        <f>INDEX(kommuner!C:C,MATCH(_xlfn.NUMBERVALUE(A11203),kommuner!B:B,0))</f>
        <v>1818</v>
      </c>
      <c r="C11203" s="111" t="s">
        <v>127</v>
      </c>
      <c r="D11203" s="111" t="s">
        <v>127</v>
      </c>
      <c r="E11203" s="111" t="s">
        <v>123</v>
      </c>
      <c r="F11203" s="111" t="s">
        <v>179</v>
      </c>
      <c r="G11203" s="111" t="s">
        <v>186</v>
      </c>
      <c r="H11203" s="111" t="s">
        <v>179</v>
      </c>
      <c r="I11203" s="111" t="s">
        <v>186</v>
      </c>
      <c r="J11203" t="str">
        <f t="shared" ref="J11203:J11266" si="350">B11203&amp;C11203&amp;E11203&amp;IF(C11203="Skog",F11203&amp;G11203,"")</f>
        <v>1818SkogOrganisk jordBlandingsskogSærs høy</v>
      </c>
      <c r="K11203" s="111">
        <v>-1.5726115302258048</v>
      </c>
      <c r="L11203" s="111">
        <v>0.92784825435236762</v>
      </c>
      <c r="M11203" s="111">
        <v>0.46510463492953991</v>
      </c>
      <c r="N11203" s="112">
        <f t="shared" ref="N11203:N11266" si="351">SUM(K11203:M11203)</f>
        <v>-0.17965864094389727</v>
      </c>
    </row>
    <row r="11204" spans="1:14" x14ac:dyDescent="0.25">
      <c r="A11204" s="111" t="s">
        <v>887</v>
      </c>
      <c r="B11204" s="111">
        <f>INDEX(kommuner!C:C,MATCH(_xlfn.NUMBERVALUE(A11204),kommuner!B:B,0))</f>
        <v>1818</v>
      </c>
      <c r="C11204" s="111" t="s">
        <v>127</v>
      </c>
      <c r="D11204" s="111" t="s">
        <v>127</v>
      </c>
      <c r="E11204" s="111" t="s">
        <v>123</v>
      </c>
      <c r="F11204" s="111" t="s">
        <v>185</v>
      </c>
      <c r="G11204" s="111" t="s">
        <v>180</v>
      </c>
      <c r="H11204" s="111" t="s">
        <v>185</v>
      </c>
      <c r="I11204" s="111" t="s">
        <v>180</v>
      </c>
      <c r="J11204" t="str">
        <f t="shared" si="350"/>
        <v>1818SkogOrganisk jordLauvskogHøy</v>
      </c>
      <c r="K11204" s="111">
        <v>-1.9913688882377358</v>
      </c>
      <c r="L11204" s="111">
        <v>0.92784825435236762</v>
      </c>
      <c r="M11204" s="111">
        <v>0.46510463492953991</v>
      </c>
      <c r="N11204" s="112">
        <f t="shared" si="351"/>
        <v>-0.59841599895582831</v>
      </c>
    </row>
    <row r="11205" spans="1:14" x14ac:dyDescent="0.25">
      <c r="A11205" s="111" t="s">
        <v>887</v>
      </c>
      <c r="B11205" s="111">
        <f>INDEX(kommuner!C:C,MATCH(_xlfn.NUMBERVALUE(A11205),kommuner!B:B,0))</f>
        <v>1818</v>
      </c>
      <c r="C11205" s="111" t="s">
        <v>127</v>
      </c>
      <c r="D11205" s="111" t="s">
        <v>127</v>
      </c>
      <c r="E11205" s="111" t="s">
        <v>123</v>
      </c>
      <c r="F11205" s="111" t="s">
        <v>185</v>
      </c>
      <c r="G11205" s="111" t="s">
        <v>167</v>
      </c>
      <c r="H11205" s="111" t="s">
        <v>185</v>
      </c>
      <c r="I11205" s="111" t="s">
        <v>167</v>
      </c>
      <c r="J11205" t="str">
        <f t="shared" si="350"/>
        <v>1818SkogOrganisk jordLauvskogImpediment</v>
      </c>
      <c r="K11205" s="111">
        <v>0.35000626494250675</v>
      </c>
      <c r="L11205" s="111">
        <v>0.92784825435236762</v>
      </c>
      <c r="M11205" s="111">
        <v>0.46510463492953991</v>
      </c>
      <c r="N11205" s="112">
        <f t="shared" si="351"/>
        <v>1.7429591542244141</v>
      </c>
    </row>
    <row r="11206" spans="1:14" x14ac:dyDescent="0.25">
      <c r="A11206" s="111" t="s">
        <v>887</v>
      </c>
      <c r="B11206" s="111">
        <f>INDEX(kommuner!C:C,MATCH(_xlfn.NUMBERVALUE(A11206),kommuner!B:B,0))</f>
        <v>1818</v>
      </c>
      <c r="C11206" s="111" t="s">
        <v>127</v>
      </c>
      <c r="D11206" s="111" t="s">
        <v>127</v>
      </c>
      <c r="E11206" s="111" t="s">
        <v>123</v>
      </c>
      <c r="F11206" s="111" t="s">
        <v>185</v>
      </c>
      <c r="G11206" s="111" t="s">
        <v>190</v>
      </c>
      <c r="H11206" s="111" t="s">
        <v>185</v>
      </c>
      <c r="I11206" s="111" t="s">
        <v>190</v>
      </c>
      <c r="J11206" t="str">
        <f t="shared" si="350"/>
        <v>1818SkogOrganisk jordLauvskogLav</v>
      </c>
      <c r="K11206" s="111">
        <v>1.1144075558526714</v>
      </c>
      <c r="L11206" s="111">
        <v>0.92784825435236762</v>
      </c>
      <c r="M11206" s="111">
        <v>0.46510463492953991</v>
      </c>
      <c r="N11206" s="112">
        <f t="shared" si="351"/>
        <v>2.5073604451345788</v>
      </c>
    </row>
    <row r="11207" spans="1:14" x14ac:dyDescent="0.25">
      <c r="A11207" s="111" t="s">
        <v>887</v>
      </c>
      <c r="B11207" s="111">
        <f>INDEX(kommuner!C:C,MATCH(_xlfn.NUMBERVALUE(A11207),kommuner!B:B,0))</f>
        <v>1818</v>
      </c>
      <c r="C11207" s="111" t="s">
        <v>127</v>
      </c>
      <c r="D11207" s="111" t="s">
        <v>127</v>
      </c>
      <c r="E11207" s="111" t="s">
        <v>123</v>
      </c>
      <c r="F11207" s="111" t="s">
        <v>185</v>
      </c>
      <c r="G11207" s="111" t="s">
        <v>173</v>
      </c>
      <c r="H11207" s="111" t="s">
        <v>185</v>
      </c>
      <c r="I11207" s="111" t="s">
        <v>173</v>
      </c>
      <c r="J11207" t="str">
        <f t="shared" si="350"/>
        <v>1818SkogOrganisk jordLauvskogMiddels</v>
      </c>
      <c r="K11207" s="111">
        <v>-0.62664468270982987</v>
      </c>
      <c r="L11207" s="111">
        <v>0.92784825435236762</v>
      </c>
      <c r="M11207" s="111">
        <v>0.46510463492953991</v>
      </c>
      <c r="N11207" s="112">
        <f t="shared" si="351"/>
        <v>0.76630820657207765</v>
      </c>
    </row>
    <row r="11208" spans="1:14" x14ac:dyDescent="0.25">
      <c r="A11208" s="111" t="s">
        <v>887</v>
      </c>
      <c r="B11208" s="111">
        <f>INDEX(kommuner!C:C,MATCH(_xlfn.NUMBERVALUE(A11208),kommuner!B:B,0))</f>
        <v>1818</v>
      </c>
      <c r="C11208" s="111" t="s">
        <v>127</v>
      </c>
      <c r="D11208" s="111" t="s">
        <v>127</v>
      </c>
      <c r="E11208" s="111" t="s">
        <v>123</v>
      </c>
      <c r="F11208" s="111" t="s">
        <v>185</v>
      </c>
      <c r="G11208" s="111" t="s">
        <v>186</v>
      </c>
      <c r="H11208" s="111" t="s">
        <v>185</v>
      </c>
      <c r="I11208" s="111" t="s">
        <v>186</v>
      </c>
      <c r="J11208" t="str">
        <f t="shared" si="350"/>
        <v>1818SkogOrganisk jordLauvskogSærs høy</v>
      </c>
      <c r="K11208" s="111">
        <v>-1.8997279926091779</v>
      </c>
      <c r="L11208" s="111">
        <v>0.92784825435236762</v>
      </c>
      <c r="M11208" s="111">
        <v>0.46510463492953991</v>
      </c>
      <c r="N11208" s="112">
        <f t="shared" si="351"/>
        <v>-0.50677510332727038</v>
      </c>
    </row>
    <row r="11209" spans="1:14" x14ac:dyDescent="0.25">
      <c r="A11209" s="111" t="s">
        <v>887</v>
      </c>
      <c r="B11209" s="111">
        <f>INDEX(kommuner!C:C,MATCH(_xlfn.NUMBERVALUE(A11209),kommuner!B:B,0))</f>
        <v>1818</v>
      </c>
      <c r="C11209" s="111" t="s">
        <v>83</v>
      </c>
      <c r="D11209" s="111" t="s">
        <v>83</v>
      </c>
      <c r="E11209" s="111" t="s">
        <v>126</v>
      </c>
      <c r="F11209" s="111" t="s">
        <v>139</v>
      </c>
      <c r="G11209" s="111" t="s">
        <v>139</v>
      </c>
      <c r="H11209" s="111" t="s">
        <v>139</v>
      </c>
      <c r="I11209" s="111" t="s">
        <v>139</v>
      </c>
      <c r="J11209" t="str">
        <f t="shared" si="350"/>
        <v>1818Utbygd arealMineraljord</v>
      </c>
      <c r="K11209" s="111">
        <v>-0.30524336409547759</v>
      </c>
      <c r="L11209" s="111">
        <v>0</v>
      </c>
      <c r="M11209" s="111">
        <v>1.303047089454229E-2</v>
      </c>
      <c r="N11209" s="112">
        <f t="shared" si="351"/>
        <v>-0.2922128932009353</v>
      </c>
    </row>
    <row r="11210" spans="1:14" x14ac:dyDescent="0.25">
      <c r="A11210" s="111" t="s">
        <v>887</v>
      </c>
      <c r="B11210" s="111">
        <f>INDEX(kommuner!C:C,MATCH(_xlfn.NUMBERVALUE(A11210),kommuner!B:B,0))</f>
        <v>1818</v>
      </c>
      <c r="C11210" s="111" t="s">
        <v>83</v>
      </c>
      <c r="D11210" s="111" t="s">
        <v>83</v>
      </c>
      <c r="E11210" s="111" t="s">
        <v>123</v>
      </c>
      <c r="F11210" s="111" t="s">
        <v>139</v>
      </c>
      <c r="G11210" s="111" t="s">
        <v>139</v>
      </c>
      <c r="H11210" s="111" t="s">
        <v>139</v>
      </c>
      <c r="I11210" s="111" t="s">
        <v>139</v>
      </c>
      <c r="J11210" t="str">
        <f t="shared" si="350"/>
        <v>1818Utbygd arealOrganisk jord</v>
      </c>
      <c r="K11210" s="111">
        <v>29.011421395201612</v>
      </c>
      <c r="L11210" s="111">
        <v>0</v>
      </c>
      <c r="M11210" s="111">
        <v>1.303047089454229E-2</v>
      </c>
      <c r="N11210" s="112">
        <f t="shared" si="351"/>
        <v>29.024451866096154</v>
      </c>
    </row>
    <row r="11211" spans="1:14" x14ac:dyDescent="0.25">
      <c r="A11211" s="111" t="s">
        <v>887</v>
      </c>
      <c r="B11211" s="111">
        <f>INDEX(kommuner!C:C,MATCH(_xlfn.NUMBERVALUE(A11211),kommuner!B:B,0))</f>
        <v>1818</v>
      </c>
      <c r="C11211" s="111" t="s">
        <v>181</v>
      </c>
      <c r="D11211" s="111" t="s">
        <v>181</v>
      </c>
      <c r="E11211" s="111" t="s">
        <v>123</v>
      </c>
      <c r="F11211" s="111" t="s">
        <v>139</v>
      </c>
      <c r="G11211" s="111" t="s">
        <v>139</v>
      </c>
      <c r="H11211" s="111" t="s">
        <v>139</v>
      </c>
      <c r="I11211" s="111" t="s">
        <v>139</v>
      </c>
      <c r="J11211" t="str">
        <f t="shared" si="350"/>
        <v>1818Vann og myrOrganisk jord</v>
      </c>
      <c r="K11211" s="111">
        <v>-0.29766799726667431</v>
      </c>
      <c r="L11211" s="111">
        <v>0</v>
      </c>
      <c r="M11211" s="111">
        <v>0</v>
      </c>
      <c r="N11211" s="112">
        <f t="shared" si="351"/>
        <v>-0.29766799726667431</v>
      </c>
    </row>
    <row r="11212" spans="1:14" x14ac:dyDescent="0.25">
      <c r="A11212" s="111" t="s">
        <v>888</v>
      </c>
      <c r="B11212" s="111">
        <f>INDEX(kommuner!C:C,MATCH(_xlfn.NUMBERVALUE(A11212),kommuner!B:B,0))</f>
        <v>1820</v>
      </c>
      <c r="C11212" s="111" t="s">
        <v>82</v>
      </c>
      <c r="D11212" s="111" t="s">
        <v>82</v>
      </c>
      <c r="E11212" s="111" t="s">
        <v>126</v>
      </c>
      <c r="F11212" s="111" t="s">
        <v>139</v>
      </c>
      <c r="G11212" s="111" t="s">
        <v>139</v>
      </c>
      <c r="H11212" s="111" t="s">
        <v>139</v>
      </c>
      <c r="I11212" s="111" t="s">
        <v>139</v>
      </c>
      <c r="J11212" t="str">
        <f t="shared" si="350"/>
        <v>1820Annen utmarkMineraljord</v>
      </c>
      <c r="K11212" s="111">
        <v>-7.1122377479755403E-2</v>
      </c>
      <c r="L11212" s="111">
        <v>0</v>
      </c>
      <c r="M11212" s="111">
        <v>0</v>
      </c>
      <c r="N11212" s="112">
        <f t="shared" si="351"/>
        <v>-7.1122377479755403E-2</v>
      </c>
    </row>
    <row r="11213" spans="1:14" x14ac:dyDescent="0.25">
      <c r="A11213" s="111" t="s">
        <v>888</v>
      </c>
      <c r="B11213" s="111">
        <f>INDEX(kommuner!C:C,MATCH(_xlfn.NUMBERVALUE(A11213),kommuner!B:B,0))</f>
        <v>1820</v>
      </c>
      <c r="C11213" s="111" t="s">
        <v>121</v>
      </c>
      <c r="D11213" s="111" t="s">
        <v>121</v>
      </c>
      <c r="E11213" s="111" t="s">
        <v>126</v>
      </c>
      <c r="F11213" s="111" t="s">
        <v>139</v>
      </c>
      <c r="G11213" s="111" t="s">
        <v>139</v>
      </c>
      <c r="H11213" s="111" t="s">
        <v>139</v>
      </c>
      <c r="I11213" s="111" t="s">
        <v>139</v>
      </c>
      <c r="J11213" t="str">
        <f t="shared" si="350"/>
        <v>1820BeiteMineraljord</v>
      </c>
      <c r="K11213" s="111">
        <v>-0.96338340838695502</v>
      </c>
      <c r="L11213" s="111">
        <v>0</v>
      </c>
      <c r="M11213" s="111">
        <v>1.2448711246839999E-7</v>
      </c>
      <c r="N11213" s="112">
        <f t="shared" si="351"/>
        <v>-0.96338328389984251</v>
      </c>
    </row>
    <row r="11214" spans="1:14" x14ac:dyDescent="0.25">
      <c r="A11214" s="111" t="s">
        <v>888</v>
      </c>
      <c r="B11214" s="111">
        <f>INDEX(kommuner!C:C,MATCH(_xlfn.NUMBERVALUE(A11214),kommuner!B:B,0))</f>
        <v>1820</v>
      </c>
      <c r="C11214" s="111" t="s">
        <v>121</v>
      </c>
      <c r="D11214" s="111" t="s">
        <v>121</v>
      </c>
      <c r="E11214" s="111" t="s">
        <v>123</v>
      </c>
      <c r="F11214" s="111" t="s">
        <v>139</v>
      </c>
      <c r="G11214" s="111" t="s">
        <v>139</v>
      </c>
      <c r="H11214" s="111" t="s">
        <v>139</v>
      </c>
      <c r="I11214" s="111" t="s">
        <v>139</v>
      </c>
      <c r="J11214" t="str">
        <f t="shared" si="350"/>
        <v>1820BeiteOrganisk jord</v>
      </c>
      <c r="K11214" s="111">
        <v>12.077525935985037</v>
      </c>
      <c r="L11214" s="111">
        <v>1.6412500000000001</v>
      </c>
      <c r="M11214" s="111">
        <v>0</v>
      </c>
      <c r="N11214" s="112">
        <f t="shared" si="351"/>
        <v>13.718775935985036</v>
      </c>
    </row>
    <row r="11215" spans="1:14" x14ac:dyDescent="0.25">
      <c r="A11215" s="111" t="s">
        <v>888</v>
      </c>
      <c r="B11215" s="111">
        <f>INDEX(kommuner!C:C,MATCH(_xlfn.NUMBERVALUE(A11215),kommuner!B:B,0))</f>
        <v>1820</v>
      </c>
      <c r="C11215" s="111" t="s">
        <v>84</v>
      </c>
      <c r="D11215" s="111" t="s">
        <v>84</v>
      </c>
      <c r="E11215" s="111" t="s">
        <v>126</v>
      </c>
      <c r="F11215" s="111" t="s">
        <v>139</v>
      </c>
      <c r="G11215" s="111" t="s">
        <v>139</v>
      </c>
      <c r="H11215" s="111" t="s">
        <v>139</v>
      </c>
      <c r="I11215" s="111" t="s">
        <v>139</v>
      </c>
      <c r="J11215" t="str">
        <f t="shared" si="350"/>
        <v>1820Dyrket markMineraljord</v>
      </c>
      <c r="K11215" s="111">
        <v>-0.57064448530534551</v>
      </c>
      <c r="L11215" s="111">
        <v>0</v>
      </c>
      <c r="M11215" s="111">
        <v>0</v>
      </c>
      <c r="N11215" s="112">
        <f t="shared" si="351"/>
        <v>-0.57064448530534551</v>
      </c>
    </row>
    <row r="11216" spans="1:14" x14ac:dyDescent="0.25">
      <c r="A11216" s="111" t="s">
        <v>888</v>
      </c>
      <c r="B11216" s="111">
        <f>INDEX(kommuner!C:C,MATCH(_xlfn.NUMBERVALUE(A11216),kommuner!B:B,0))</f>
        <v>1820</v>
      </c>
      <c r="C11216" s="111" t="s">
        <v>84</v>
      </c>
      <c r="D11216" s="111" t="s">
        <v>84</v>
      </c>
      <c r="E11216" s="111" t="s">
        <v>123</v>
      </c>
      <c r="F11216" s="111" t="s">
        <v>139</v>
      </c>
      <c r="G11216" s="111" t="s">
        <v>139</v>
      </c>
      <c r="H11216" s="111" t="s">
        <v>139</v>
      </c>
      <c r="I11216" s="111" t="s">
        <v>139</v>
      </c>
      <c r="J11216" t="str">
        <f t="shared" si="350"/>
        <v>1820Dyrket markOrganisk jord</v>
      </c>
      <c r="K11216" s="111">
        <v>28.726149366675592</v>
      </c>
      <c r="L11216" s="111">
        <v>1.45625</v>
      </c>
      <c r="M11216" s="111">
        <v>0</v>
      </c>
      <c r="N11216" s="112">
        <f t="shared" si="351"/>
        <v>30.182399366675593</v>
      </c>
    </row>
    <row r="11217" spans="1:14" x14ac:dyDescent="0.25">
      <c r="A11217" s="111" t="s">
        <v>888</v>
      </c>
      <c r="B11217" s="111">
        <f>INDEX(kommuner!C:C,MATCH(_xlfn.NUMBERVALUE(A11217),kommuner!B:B,0))</f>
        <v>1820</v>
      </c>
      <c r="C11217" s="111" t="s">
        <v>127</v>
      </c>
      <c r="D11217" s="111" t="s">
        <v>127</v>
      </c>
      <c r="E11217" s="111" t="s">
        <v>126</v>
      </c>
      <c r="F11217" s="111" t="s">
        <v>172</v>
      </c>
      <c r="G11217" s="111" t="s">
        <v>180</v>
      </c>
      <c r="H11217" s="111" t="s">
        <v>172</v>
      </c>
      <c r="I11217" s="111" t="s">
        <v>180</v>
      </c>
      <c r="J11217" t="str">
        <f t="shared" si="350"/>
        <v>1820SkogMineraljordBarskogHøy</v>
      </c>
      <c r="K11217" s="111">
        <v>-6.422849649670499</v>
      </c>
      <c r="L11217" s="111">
        <v>0.85306406685236758</v>
      </c>
      <c r="M11217" s="111">
        <v>6.4056614999681585E-2</v>
      </c>
      <c r="N11217" s="112">
        <f t="shared" si="351"/>
        <v>-5.5057289678184498</v>
      </c>
    </row>
    <row r="11218" spans="1:14" x14ac:dyDescent="0.25">
      <c r="A11218" s="111" t="s">
        <v>888</v>
      </c>
      <c r="B11218" s="111">
        <f>INDEX(kommuner!C:C,MATCH(_xlfn.NUMBERVALUE(A11218),kommuner!B:B,0))</f>
        <v>1820</v>
      </c>
      <c r="C11218" s="111" t="s">
        <v>127</v>
      </c>
      <c r="D11218" s="111" t="s">
        <v>127</v>
      </c>
      <c r="E11218" s="111" t="s">
        <v>126</v>
      </c>
      <c r="F11218" s="111" t="s">
        <v>172</v>
      </c>
      <c r="G11218" s="111" t="s">
        <v>167</v>
      </c>
      <c r="H11218" s="111" t="s">
        <v>172</v>
      </c>
      <c r="I11218" s="111" t="s">
        <v>167</v>
      </c>
      <c r="J11218" t="str">
        <f t="shared" si="350"/>
        <v>1820SkogMineraljordBarskogImpediment</v>
      </c>
      <c r="K11218" s="111">
        <v>-0.94873102042732593</v>
      </c>
      <c r="L11218" s="111">
        <v>0.85306406685236758</v>
      </c>
      <c r="M11218" s="111">
        <v>6.3979989500968365E-2</v>
      </c>
      <c r="N11218" s="112">
        <f t="shared" si="351"/>
        <v>-3.1686964073989993E-2</v>
      </c>
    </row>
    <row r="11219" spans="1:14" x14ac:dyDescent="0.25">
      <c r="A11219" s="111" t="s">
        <v>888</v>
      </c>
      <c r="B11219" s="111">
        <f>INDEX(kommuner!C:C,MATCH(_xlfn.NUMBERVALUE(A11219),kommuner!B:B,0))</f>
        <v>1820</v>
      </c>
      <c r="C11219" s="111" t="s">
        <v>127</v>
      </c>
      <c r="D11219" s="111" t="s">
        <v>127</v>
      </c>
      <c r="E11219" s="111" t="s">
        <v>126</v>
      </c>
      <c r="F11219" s="111" t="s">
        <v>172</v>
      </c>
      <c r="G11219" s="111" t="s">
        <v>190</v>
      </c>
      <c r="H11219" s="111" t="s">
        <v>172</v>
      </c>
      <c r="I11219" s="111" t="s">
        <v>190</v>
      </c>
      <c r="J11219" t="str">
        <f t="shared" si="350"/>
        <v>1820SkogMineraljordBarskogLav</v>
      </c>
      <c r="K11219" s="111">
        <v>-0.862084627791601</v>
      </c>
      <c r="L11219" s="111">
        <v>0.85306406685236758</v>
      </c>
      <c r="M11219" s="111">
        <v>6.3979989500968365E-2</v>
      </c>
      <c r="N11219" s="112">
        <f t="shared" si="351"/>
        <v>5.4959428561734941E-2</v>
      </c>
    </row>
    <row r="11220" spans="1:14" x14ac:dyDescent="0.25">
      <c r="A11220" s="111" t="s">
        <v>888</v>
      </c>
      <c r="B11220" s="111">
        <f>INDEX(kommuner!C:C,MATCH(_xlfn.NUMBERVALUE(A11220),kommuner!B:B,0))</f>
        <v>1820</v>
      </c>
      <c r="C11220" s="111" t="s">
        <v>127</v>
      </c>
      <c r="D11220" s="111" t="s">
        <v>127</v>
      </c>
      <c r="E11220" s="111" t="s">
        <v>126</v>
      </c>
      <c r="F11220" s="111" t="s">
        <v>172</v>
      </c>
      <c r="G11220" s="111" t="s">
        <v>173</v>
      </c>
      <c r="H11220" s="111" t="s">
        <v>172</v>
      </c>
      <c r="I11220" s="111" t="s">
        <v>173</v>
      </c>
      <c r="J11220" t="str">
        <f t="shared" si="350"/>
        <v>1820SkogMineraljordBarskogMiddels</v>
      </c>
      <c r="K11220" s="111">
        <v>-3.6406993276041288</v>
      </c>
      <c r="L11220" s="111">
        <v>0.85306406685236758</v>
      </c>
      <c r="M11220" s="111">
        <v>6.4056614999681585E-2</v>
      </c>
      <c r="N11220" s="112">
        <f t="shared" si="351"/>
        <v>-2.7235786457520796</v>
      </c>
    </row>
    <row r="11221" spans="1:14" x14ac:dyDescent="0.25">
      <c r="A11221" s="111" t="s">
        <v>888</v>
      </c>
      <c r="B11221" s="111">
        <f>INDEX(kommuner!C:C,MATCH(_xlfn.NUMBERVALUE(A11221),kommuner!B:B,0))</f>
        <v>1820</v>
      </c>
      <c r="C11221" s="111" t="s">
        <v>127</v>
      </c>
      <c r="D11221" s="111" t="s">
        <v>127</v>
      </c>
      <c r="E11221" s="111" t="s">
        <v>126</v>
      </c>
      <c r="F11221" s="111" t="s">
        <v>172</v>
      </c>
      <c r="G11221" s="111" t="s">
        <v>186</v>
      </c>
      <c r="H11221" s="111" t="s">
        <v>172</v>
      </c>
      <c r="I11221" s="111" t="s">
        <v>186</v>
      </c>
      <c r="J11221" t="str">
        <f t="shared" si="350"/>
        <v>1820SkogMineraljordBarskogSærs høy</v>
      </c>
      <c r="K11221" s="111">
        <v>0.12072674540874306</v>
      </c>
      <c r="L11221" s="111">
        <v>0.85306406685236758</v>
      </c>
      <c r="M11221" s="111">
        <v>6.4056614999681585E-2</v>
      </c>
      <c r="N11221" s="112">
        <f t="shared" si="351"/>
        <v>1.0378474272607923</v>
      </c>
    </row>
    <row r="11222" spans="1:14" x14ac:dyDescent="0.25">
      <c r="A11222" s="111" t="s">
        <v>888</v>
      </c>
      <c r="B11222" s="111">
        <f>INDEX(kommuner!C:C,MATCH(_xlfn.NUMBERVALUE(A11222),kommuner!B:B,0))</f>
        <v>1820</v>
      </c>
      <c r="C11222" s="111" t="s">
        <v>127</v>
      </c>
      <c r="D11222" s="111" t="s">
        <v>127</v>
      </c>
      <c r="E11222" s="111" t="s">
        <v>126</v>
      </c>
      <c r="F11222" s="111" t="s">
        <v>179</v>
      </c>
      <c r="G11222" s="111" t="s">
        <v>180</v>
      </c>
      <c r="H11222" s="111" t="s">
        <v>179</v>
      </c>
      <c r="I11222" s="111" t="s">
        <v>180</v>
      </c>
      <c r="J11222" t="str">
        <f t="shared" si="350"/>
        <v>1820SkogMineraljordBlandingsskogHøy</v>
      </c>
      <c r="K11222" s="111">
        <v>-7.1939050909469406</v>
      </c>
      <c r="L11222" s="111">
        <v>0.85306406685236758</v>
      </c>
      <c r="M11222" s="111">
        <v>6.3979989500968365E-2</v>
      </c>
      <c r="N11222" s="112">
        <f t="shared" si="351"/>
        <v>-6.2768610345936047</v>
      </c>
    </row>
    <row r="11223" spans="1:14" x14ac:dyDescent="0.25">
      <c r="A11223" s="111" t="s">
        <v>888</v>
      </c>
      <c r="B11223" s="111">
        <f>INDEX(kommuner!C:C,MATCH(_xlfn.NUMBERVALUE(A11223),kommuner!B:B,0))</f>
        <v>1820</v>
      </c>
      <c r="C11223" s="111" t="s">
        <v>127</v>
      </c>
      <c r="D11223" s="111" t="s">
        <v>127</v>
      </c>
      <c r="E11223" s="111" t="s">
        <v>126</v>
      </c>
      <c r="F11223" s="111" t="s">
        <v>179</v>
      </c>
      <c r="G11223" s="111" t="s">
        <v>167</v>
      </c>
      <c r="H11223" s="111" t="s">
        <v>179</v>
      </c>
      <c r="I11223" s="111" t="s">
        <v>167</v>
      </c>
      <c r="J11223" t="str">
        <f t="shared" si="350"/>
        <v>1820SkogMineraljordBlandingsskogImpediment</v>
      </c>
      <c r="K11223" s="111">
        <v>-1.0519587113170448</v>
      </c>
      <c r="L11223" s="111">
        <v>0.85306406685236758</v>
      </c>
      <c r="M11223" s="111">
        <v>6.3979989500968365E-2</v>
      </c>
      <c r="N11223" s="112">
        <f t="shared" si="351"/>
        <v>-0.13491465496370883</v>
      </c>
    </row>
    <row r="11224" spans="1:14" x14ac:dyDescent="0.25">
      <c r="A11224" s="111" t="s">
        <v>888</v>
      </c>
      <c r="B11224" s="111">
        <f>INDEX(kommuner!C:C,MATCH(_xlfn.NUMBERVALUE(A11224),kommuner!B:B,0))</f>
        <v>1820</v>
      </c>
      <c r="C11224" s="111" t="s">
        <v>127</v>
      </c>
      <c r="D11224" s="111" t="s">
        <v>127</v>
      </c>
      <c r="E11224" s="111" t="s">
        <v>126</v>
      </c>
      <c r="F11224" s="111" t="s">
        <v>179</v>
      </c>
      <c r="G11224" s="111" t="s">
        <v>190</v>
      </c>
      <c r="H11224" s="111" t="s">
        <v>179</v>
      </c>
      <c r="I11224" s="111" t="s">
        <v>190</v>
      </c>
      <c r="J11224" t="str">
        <f t="shared" si="350"/>
        <v>1820SkogMineraljordBlandingsskogLav</v>
      </c>
      <c r="K11224" s="111">
        <v>-1.7812179955424279</v>
      </c>
      <c r="L11224" s="111">
        <v>0.85306406685236758</v>
      </c>
      <c r="M11224" s="111">
        <v>6.3979989500968365E-2</v>
      </c>
      <c r="N11224" s="112">
        <f t="shared" si="351"/>
        <v>-0.86417393918909191</v>
      </c>
    </row>
    <row r="11225" spans="1:14" x14ac:dyDescent="0.25">
      <c r="A11225" s="111" t="s">
        <v>888</v>
      </c>
      <c r="B11225" s="111">
        <f>INDEX(kommuner!C:C,MATCH(_xlfn.NUMBERVALUE(A11225),kommuner!B:B,0))</f>
        <v>1820</v>
      </c>
      <c r="C11225" s="111" t="s">
        <v>127</v>
      </c>
      <c r="D11225" s="111" t="s">
        <v>127</v>
      </c>
      <c r="E11225" s="111" t="s">
        <v>126</v>
      </c>
      <c r="F11225" s="111" t="s">
        <v>179</v>
      </c>
      <c r="G11225" s="111" t="s">
        <v>173</v>
      </c>
      <c r="H11225" s="111" t="s">
        <v>179</v>
      </c>
      <c r="I11225" s="111" t="s">
        <v>173</v>
      </c>
      <c r="J11225" t="str">
        <f t="shared" si="350"/>
        <v>1820SkogMineraljordBlandingsskogMiddels</v>
      </c>
      <c r="K11225" s="111">
        <v>-3.4741824145851954</v>
      </c>
      <c r="L11225" s="111">
        <v>0.85306406685236758</v>
      </c>
      <c r="M11225" s="111">
        <v>6.3979989500968365E-2</v>
      </c>
      <c r="N11225" s="112">
        <f t="shared" si="351"/>
        <v>-2.5571383582318594</v>
      </c>
    </row>
    <row r="11226" spans="1:14" x14ac:dyDescent="0.25">
      <c r="A11226" s="111" t="s">
        <v>888</v>
      </c>
      <c r="B11226" s="111">
        <f>INDEX(kommuner!C:C,MATCH(_xlfn.NUMBERVALUE(A11226),kommuner!B:B,0))</f>
        <v>1820</v>
      </c>
      <c r="C11226" s="111" t="s">
        <v>127</v>
      </c>
      <c r="D11226" s="111" t="s">
        <v>127</v>
      </c>
      <c r="E11226" s="111" t="s">
        <v>126</v>
      </c>
      <c r="F11226" s="111" t="s">
        <v>179</v>
      </c>
      <c r="G11226" s="111" t="s">
        <v>186</v>
      </c>
      <c r="H11226" s="111" t="s">
        <v>179</v>
      </c>
      <c r="I11226" s="111" t="s">
        <v>186</v>
      </c>
      <c r="J11226" t="str">
        <f t="shared" si="350"/>
        <v>1820SkogMineraljordBlandingsskogSærs høy</v>
      </c>
      <c r="K11226" s="111">
        <v>-2.9395925245326562</v>
      </c>
      <c r="L11226" s="111">
        <v>0.85306406685236758</v>
      </c>
      <c r="M11226" s="111">
        <v>6.3979989500968365E-2</v>
      </c>
      <c r="N11226" s="112">
        <f t="shared" si="351"/>
        <v>-2.0225484681793202</v>
      </c>
    </row>
    <row r="11227" spans="1:14" x14ac:dyDescent="0.25">
      <c r="A11227" s="111" t="s">
        <v>888</v>
      </c>
      <c r="B11227" s="111">
        <f>INDEX(kommuner!C:C,MATCH(_xlfn.NUMBERVALUE(A11227),kommuner!B:B,0))</f>
        <v>1820</v>
      </c>
      <c r="C11227" s="111" t="s">
        <v>127</v>
      </c>
      <c r="D11227" s="111" t="s">
        <v>127</v>
      </c>
      <c r="E11227" s="111" t="s">
        <v>126</v>
      </c>
      <c r="F11227" s="111" t="s">
        <v>185</v>
      </c>
      <c r="G11227" s="111" t="s">
        <v>180</v>
      </c>
      <c r="H11227" s="111" t="s">
        <v>185</v>
      </c>
      <c r="I11227" s="111" t="s">
        <v>180</v>
      </c>
      <c r="J11227" t="str">
        <f t="shared" si="350"/>
        <v>1820SkogMineraljordLauvskogHøy</v>
      </c>
      <c r="K11227" s="111">
        <v>-3.9961118073383664</v>
      </c>
      <c r="L11227" s="111">
        <v>0.85306406685236758</v>
      </c>
      <c r="M11227" s="111">
        <v>6.3979989500968365E-2</v>
      </c>
      <c r="N11227" s="112">
        <f t="shared" si="351"/>
        <v>-3.0790677509850304</v>
      </c>
    </row>
    <row r="11228" spans="1:14" x14ac:dyDescent="0.25">
      <c r="A11228" s="111" t="s">
        <v>888</v>
      </c>
      <c r="B11228" s="111">
        <f>INDEX(kommuner!C:C,MATCH(_xlfn.NUMBERVALUE(A11228),kommuner!B:B,0))</f>
        <v>1820</v>
      </c>
      <c r="C11228" s="111" t="s">
        <v>127</v>
      </c>
      <c r="D11228" s="111" t="s">
        <v>127</v>
      </c>
      <c r="E11228" s="111" t="s">
        <v>126</v>
      </c>
      <c r="F11228" s="111" t="s">
        <v>185</v>
      </c>
      <c r="G11228" s="111" t="s">
        <v>167</v>
      </c>
      <c r="H11228" s="111" t="s">
        <v>185</v>
      </c>
      <c r="I11228" s="111" t="s">
        <v>167</v>
      </c>
      <c r="J11228" t="str">
        <f t="shared" si="350"/>
        <v>1820SkogMineraljordLauvskogImpediment</v>
      </c>
      <c r="K11228" s="111">
        <v>-1.0417316356348201</v>
      </c>
      <c r="L11228" s="111">
        <v>0.85306406685236758</v>
      </c>
      <c r="M11228" s="111">
        <v>6.3979989500968365E-2</v>
      </c>
      <c r="N11228" s="112">
        <f t="shared" si="351"/>
        <v>-0.12468757928148413</v>
      </c>
    </row>
    <row r="11229" spans="1:14" x14ac:dyDescent="0.25">
      <c r="A11229" s="111" t="s">
        <v>888</v>
      </c>
      <c r="B11229" s="111">
        <f>INDEX(kommuner!C:C,MATCH(_xlfn.NUMBERVALUE(A11229),kommuner!B:B,0))</f>
        <v>1820</v>
      </c>
      <c r="C11229" s="111" t="s">
        <v>127</v>
      </c>
      <c r="D11229" s="111" t="s">
        <v>127</v>
      </c>
      <c r="E11229" s="111" t="s">
        <v>126</v>
      </c>
      <c r="F11229" s="111" t="s">
        <v>185</v>
      </c>
      <c r="G11229" s="111" t="s">
        <v>190</v>
      </c>
      <c r="H11229" s="111" t="s">
        <v>185</v>
      </c>
      <c r="I11229" s="111" t="s">
        <v>190</v>
      </c>
      <c r="J11229" t="str">
        <f t="shared" si="350"/>
        <v>1820SkogMineraljordLauvskogLav</v>
      </c>
      <c r="K11229" s="111">
        <v>-8.9748170935426599E-2</v>
      </c>
      <c r="L11229" s="111">
        <v>0.85306406685236758</v>
      </c>
      <c r="M11229" s="111">
        <v>6.3979989500968365E-2</v>
      </c>
      <c r="N11229" s="112">
        <f t="shared" si="351"/>
        <v>0.82729588541790933</v>
      </c>
    </row>
    <row r="11230" spans="1:14" x14ac:dyDescent="0.25">
      <c r="A11230" s="111" t="s">
        <v>888</v>
      </c>
      <c r="B11230" s="111">
        <f>INDEX(kommuner!C:C,MATCH(_xlfn.NUMBERVALUE(A11230),kommuner!B:B,0))</f>
        <v>1820</v>
      </c>
      <c r="C11230" s="111" t="s">
        <v>127</v>
      </c>
      <c r="D11230" s="111" t="s">
        <v>127</v>
      </c>
      <c r="E11230" s="111" t="s">
        <v>126</v>
      </c>
      <c r="F11230" s="111" t="s">
        <v>185</v>
      </c>
      <c r="G11230" s="111" t="s">
        <v>173</v>
      </c>
      <c r="H11230" s="111" t="s">
        <v>185</v>
      </c>
      <c r="I11230" s="111" t="s">
        <v>173</v>
      </c>
      <c r="J11230" t="str">
        <f t="shared" si="350"/>
        <v>1820SkogMineraljordLauvskogMiddels</v>
      </c>
      <c r="K11230" s="111">
        <v>-2.4407766010203638</v>
      </c>
      <c r="L11230" s="111">
        <v>0.85306406685236758</v>
      </c>
      <c r="M11230" s="111">
        <v>6.3979989500968365E-2</v>
      </c>
      <c r="N11230" s="112">
        <f t="shared" si="351"/>
        <v>-1.523732544667028</v>
      </c>
    </row>
    <row r="11231" spans="1:14" x14ac:dyDescent="0.25">
      <c r="A11231" s="111" t="s">
        <v>888</v>
      </c>
      <c r="B11231" s="111">
        <f>INDEX(kommuner!C:C,MATCH(_xlfn.NUMBERVALUE(A11231),kommuner!B:B,0))</f>
        <v>1820</v>
      </c>
      <c r="C11231" s="111" t="s">
        <v>127</v>
      </c>
      <c r="D11231" s="111" t="s">
        <v>127</v>
      </c>
      <c r="E11231" s="111" t="s">
        <v>126</v>
      </c>
      <c r="F11231" s="111" t="s">
        <v>185</v>
      </c>
      <c r="G11231" s="111" t="s">
        <v>186</v>
      </c>
      <c r="H11231" s="111" t="s">
        <v>185</v>
      </c>
      <c r="I11231" s="111" t="s">
        <v>186</v>
      </c>
      <c r="J11231" t="str">
        <f t="shared" si="350"/>
        <v>1820SkogMineraljordLauvskogSærs høy</v>
      </c>
      <c r="K11231" s="111">
        <v>-3.6560473259425113</v>
      </c>
      <c r="L11231" s="111">
        <v>0.85306406685236758</v>
      </c>
      <c r="M11231" s="111">
        <v>6.3979989500968365E-2</v>
      </c>
      <c r="N11231" s="112">
        <f t="shared" si="351"/>
        <v>-2.7390032695891753</v>
      </c>
    </row>
    <row r="11232" spans="1:14" x14ac:dyDescent="0.25">
      <c r="A11232" s="111" t="s">
        <v>888</v>
      </c>
      <c r="B11232" s="111">
        <f>INDEX(kommuner!C:C,MATCH(_xlfn.NUMBERVALUE(A11232),kommuner!B:B,0))</f>
        <v>1820</v>
      </c>
      <c r="C11232" s="111" t="s">
        <v>127</v>
      </c>
      <c r="D11232" s="111" t="s">
        <v>127</v>
      </c>
      <c r="E11232" s="111" t="s">
        <v>123</v>
      </c>
      <c r="F11232" s="111" t="s">
        <v>172</v>
      </c>
      <c r="G11232" s="111" t="s">
        <v>180</v>
      </c>
      <c r="H11232" s="111" t="s">
        <v>172</v>
      </c>
      <c r="I11232" s="111" t="s">
        <v>180</v>
      </c>
      <c r="J11232" t="str">
        <f t="shared" si="350"/>
        <v>1820SkogOrganisk jordBarskogHøy</v>
      </c>
      <c r="K11232" s="111">
        <v>-2.5184559031994138</v>
      </c>
      <c r="L11232" s="111">
        <v>0.92784825435236762</v>
      </c>
      <c r="M11232" s="111">
        <v>0.46518126042825314</v>
      </c>
      <c r="N11232" s="112">
        <f t="shared" si="351"/>
        <v>-1.1254263884187932</v>
      </c>
    </row>
    <row r="11233" spans="1:14" x14ac:dyDescent="0.25">
      <c r="A11233" s="111" t="s">
        <v>888</v>
      </c>
      <c r="B11233" s="111">
        <f>INDEX(kommuner!C:C,MATCH(_xlfn.NUMBERVALUE(A11233),kommuner!B:B,0))</f>
        <v>1820</v>
      </c>
      <c r="C11233" s="111" t="s">
        <v>127</v>
      </c>
      <c r="D11233" s="111" t="s">
        <v>127</v>
      </c>
      <c r="E11233" s="111" t="s">
        <v>123</v>
      </c>
      <c r="F11233" s="111" t="s">
        <v>172</v>
      </c>
      <c r="G11233" s="111" t="s">
        <v>167</v>
      </c>
      <c r="H11233" s="111" t="s">
        <v>172</v>
      </c>
      <c r="I11233" s="111" t="s">
        <v>167</v>
      </c>
      <c r="J11233" t="str">
        <f t="shared" si="350"/>
        <v>1820SkogOrganisk jordBarskogImpediment</v>
      </c>
      <c r="K11233" s="111">
        <v>-0.17137422385314094</v>
      </c>
      <c r="L11233" s="111">
        <v>0.92784825435236762</v>
      </c>
      <c r="M11233" s="111">
        <v>0.46510463492953991</v>
      </c>
      <c r="N11233" s="112">
        <f t="shared" si="351"/>
        <v>1.2215786654287666</v>
      </c>
    </row>
    <row r="11234" spans="1:14" x14ac:dyDescent="0.25">
      <c r="A11234" s="111" t="s">
        <v>888</v>
      </c>
      <c r="B11234" s="111">
        <f>INDEX(kommuner!C:C,MATCH(_xlfn.NUMBERVALUE(A11234),kommuner!B:B,0))</f>
        <v>1820</v>
      </c>
      <c r="C11234" s="111" t="s">
        <v>127</v>
      </c>
      <c r="D11234" s="111" t="s">
        <v>127</v>
      </c>
      <c r="E11234" s="111" t="s">
        <v>123</v>
      </c>
      <c r="F11234" s="111" t="s">
        <v>172</v>
      </c>
      <c r="G11234" s="111" t="s">
        <v>190</v>
      </c>
      <c r="H11234" s="111" t="s">
        <v>172</v>
      </c>
      <c r="I11234" s="111" t="s">
        <v>190</v>
      </c>
      <c r="J11234" t="str">
        <f t="shared" si="350"/>
        <v>1820SkogOrganisk jordBarskogLav</v>
      </c>
      <c r="K11234" s="111">
        <v>-0.50666953101693391</v>
      </c>
      <c r="L11234" s="111">
        <v>0.92784825435236762</v>
      </c>
      <c r="M11234" s="111">
        <v>0.46510463492953991</v>
      </c>
      <c r="N11234" s="112">
        <f t="shared" si="351"/>
        <v>0.88628335826497362</v>
      </c>
    </row>
    <row r="11235" spans="1:14" x14ac:dyDescent="0.25">
      <c r="A11235" s="111" t="s">
        <v>888</v>
      </c>
      <c r="B11235" s="111">
        <f>INDEX(kommuner!C:C,MATCH(_xlfn.NUMBERVALUE(A11235),kommuner!B:B,0))</f>
        <v>1820</v>
      </c>
      <c r="C11235" s="111" t="s">
        <v>127</v>
      </c>
      <c r="D11235" s="111" t="s">
        <v>127</v>
      </c>
      <c r="E11235" s="111" t="s">
        <v>123</v>
      </c>
      <c r="F11235" s="111" t="s">
        <v>172</v>
      </c>
      <c r="G11235" s="111" t="s">
        <v>173</v>
      </c>
      <c r="H11235" s="111" t="s">
        <v>172</v>
      </c>
      <c r="I11235" s="111" t="s">
        <v>173</v>
      </c>
      <c r="J11235" t="str">
        <f t="shared" si="350"/>
        <v>1820SkogOrganisk jordBarskogMiddels</v>
      </c>
      <c r="K11235" s="111">
        <v>-1.5571490961494638</v>
      </c>
      <c r="L11235" s="111">
        <v>0.92784825435236762</v>
      </c>
      <c r="M11235" s="111">
        <v>0.46518126042825314</v>
      </c>
      <c r="N11235" s="112">
        <f t="shared" si="351"/>
        <v>-0.16411958136884308</v>
      </c>
    </row>
    <row r="11236" spans="1:14" x14ac:dyDescent="0.25">
      <c r="A11236" s="111" t="s">
        <v>888</v>
      </c>
      <c r="B11236" s="111">
        <f>INDEX(kommuner!C:C,MATCH(_xlfn.NUMBERVALUE(A11236),kommuner!B:B,0))</f>
        <v>1820</v>
      </c>
      <c r="C11236" s="111" t="s">
        <v>127</v>
      </c>
      <c r="D11236" s="111" t="s">
        <v>127</v>
      </c>
      <c r="E11236" s="111" t="s">
        <v>123</v>
      </c>
      <c r="F11236" s="111" t="s">
        <v>172</v>
      </c>
      <c r="G11236" s="111" t="s">
        <v>186</v>
      </c>
      <c r="H11236" s="111" t="s">
        <v>172</v>
      </c>
      <c r="I11236" s="111" t="s">
        <v>186</v>
      </c>
      <c r="J11236" t="str">
        <f t="shared" si="350"/>
        <v>1820SkogOrganisk jordBarskogSærs høy</v>
      </c>
      <c r="K11236" s="111">
        <v>2.5548655235722699</v>
      </c>
      <c r="L11236" s="111">
        <v>0.92784825435236762</v>
      </c>
      <c r="M11236" s="111">
        <v>0.46518126042825314</v>
      </c>
      <c r="N11236" s="112">
        <f t="shared" si="351"/>
        <v>3.9478950383528906</v>
      </c>
    </row>
    <row r="11237" spans="1:14" x14ac:dyDescent="0.25">
      <c r="A11237" s="111" t="s">
        <v>888</v>
      </c>
      <c r="B11237" s="111">
        <f>INDEX(kommuner!C:C,MATCH(_xlfn.NUMBERVALUE(A11237),kommuner!B:B,0))</f>
        <v>1820</v>
      </c>
      <c r="C11237" s="111" t="s">
        <v>127</v>
      </c>
      <c r="D11237" s="111" t="s">
        <v>127</v>
      </c>
      <c r="E11237" s="111" t="s">
        <v>123</v>
      </c>
      <c r="F11237" s="111" t="s">
        <v>179</v>
      </c>
      <c r="G11237" s="111" t="s">
        <v>180</v>
      </c>
      <c r="H11237" s="111" t="s">
        <v>179</v>
      </c>
      <c r="I11237" s="111" t="s">
        <v>180</v>
      </c>
      <c r="J11237" t="str">
        <f t="shared" si="350"/>
        <v>1820SkogOrganisk jordBlandingsskogHøy</v>
      </c>
      <c r="K11237" s="111">
        <v>-5.5554344456832343</v>
      </c>
      <c r="L11237" s="111">
        <v>0.92784825435236762</v>
      </c>
      <c r="M11237" s="111">
        <v>0.46510463492953991</v>
      </c>
      <c r="N11237" s="112">
        <f t="shared" si="351"/>
        <v>-4.1624815564013264</v>
      </c>
    </row>
    <row r="11238" spans="1:14" x14ac:dyDescent="0.25">
      <c r="A11238" s="111" t="s">
        <v>888</v>
      </c>
      <c r="B11238" s="111">
        <f>INDEX(kommuner!C:C,MATCH(_xlfn.NUMBERVALUE(A11238),kommuner!B:B,0))</f>
        <v>1820</v>
      </c>
      <c r="C11238" s="111" t="s">
        <v>127</v>
      </c>
      <c r="D11238" s="111" t="s">
        <v>127</v>
      </c>
      <c r="E11238" s="111" t="s">
        <v>123</v>
      </c>
      <c r="F11238" s="111" t="s">
        <v>179</v>
      </c>
      <c r="G11238" s="111" t="s">
        <v>167</v>
      </c>
      <c r="H11238" s="111" t="s">
        <v>179</v>
      </c>
      <c r="I11238" s="111" t="s">
        <v>167</v>
      </c>
      <c r="J11238" t="str">
        <f t="shared" si="350"/>
        <v>1820SkogOrganisk jordBlandingsskogImpediment</v>
      </c>
      <c r="K11238" s="111">
        <v>-0.28586344175800005</v>
      </c>
      <c r="L11238" s="111">
        <v>0.92784825435236762</v>
      </c>
      <c r="M11238" s="111">
        <v>0.46510463492953991</v>
      </c>
      <c r="N11238" s="112">
        <f t="shared" si="351"/>
        <v>1.1070894475239075</v>
      </c>
    </row>
    <row r="11239" spans="1:14" x14ac:dyDescent="0.25">
      <c r="A11239" s="111" t="s">
        <v>888</v>
      </c>
      <c r="B11239" s="111">
        <f>INDEX(kommuner!C:C,MATCH(_xlfn.NUMBERVALUE(A11239),kommuner!B:B,0))</f>
        <v>1820</v>
      </c>
      <c r="C11239" s="111" t="s">
        <v>127</v>
      </c>
      <c r="D11239" s="111" t="s">
        <v>127</v>
      </c>
      <c r="E11239" s="111" t="s">
        <v>123</v>
      </c>
      <c r="F11239" s="111" t="s">
        <v>179</v>
      </c>
      <c r="G11239" s="111" t="s">
        <v>190</v>
      </c>
      <c r="H11239" s="111" t="s">
        <v>179</v>
      </c>
      <c r="I11239" s="111" t="s">
        <v>190</v>
      </c>
      <c r="J11239" t="str">
        <f t="shared" si="350"/>
        <v>1820SkogOrganisk jordBlandingsskogLav</v>
      </c>
      <c r="K11239" s="111">
        <v>-1.2347339377887629</v>
      </c>
      <c r="L11239" s="111">
        <v>0.92784825435236762</v>
      </c>
      <c r="M11239" s="111">
        <v>0.46510463492953991</v>
      </c>
      <c r="N11239" s="112">
        <f t="shared" si="351"/>
        <v>0.15821895149314458</v>
      </c>
    </row>
    <row r="11240" spans="1:14" x14ac:dyDescent="0.25">
      <c r="A11240" s="111" t="s">
        <v>888</v>
      </c>
      <c r="B11240" s="111">
        <f>INDEX(kommuner!C:C,MATCH(_xlfn.NUMBERVALUE(A11240),kommuner!B:B,0))</f>
        <v>1820</v>
      </c>
      <c r="C11240" s="111" t="s">
        <v>127</v>
      </c>
      <c r="D11240" s="111" t="s">
        <v>127</v>
      </c>
      <c r="E11240" s="111" t="s">
        <v>123</v>
      </c>
      <c r="F11240" s="111" t="s">
        <v>179</v>
      </c>
      <c r="G11240" s="111" t="s">
        <v>173</v>
      </c>
      <c r="H11240" s="111" t="s">
        <v>179</v>
      </c>
      <c r="I11240" s="111" t="s">
        <v>173</v>
      </c>
      <c r="J11240" t="str">
        <f t="shared" si="350"/>
        <v>1820SkogOrganisk jordBlandingsskogMiddels</v>
      </c>
      <c r="K11240" s="111">
        <v>-2.4239591752717748</v>
      </c>
      <c r="L11240" s="111">
        <v>0.92784825435236762</v>
      </c>
      <c r="M11240" s="111">
        <v>0.46510463492953991</v>
      </c>
      <c r="N11240" s="112">
        <f t="shared" si="351"/>
        <v>-1.0310062859898674</v>
      </c>
    </row>
    <row r="11241" spans="1:14" x14ac:dyDescent="0.25">
      <c r="A11241" s="111" t="s">
        <v>888</v>
      </c>
      <c r="B11241" s="111">
        <f>INDEX(kommuner!C:C,MATCH(_xlfn.NUMBERVALUE(A11241),kommuner!B:B,0))</f>
        <v>1820</v>
      </c>
      <c r="C11241" s="111" t="s">
        <v>127</v>
      </c>
      <c r="D11241" s="111" t="s">
        <v>127</v>
      </c>
      <c r="E11241" s="111" t="s">
        <v>123</v>
      </c>
      <c r="F11241" s="111" t="s">
        <v>179</v>
      </c>
      <c r="G11241" s="111" t="s">
        <v>186</v>
      </c>
      <c r="H11241" s="111" t="s">
        <v>179</v>
      </c>
      <c r="I11241" s="111" t="s">
        <v>186</v>
      </c>
      <c r="J11241" t="str">
        <f t="shared" si="350"/>
        <v>1820SkogOrganisk jordBlandingsskogSærs høy</v>
      </c>
      <c r="K11241" s="111">
        <v>-1.5726115302258048</v>
      </c>
      <c r="L11241" s="111">
        <v>0.92784825435236762</v>
      </c>
      <c r="M11241" s="111">
        <v>0.46510463492953991</v>
      </c>
      <c r="N11241" s="112">
        <f t="shared" si="351"/>
        <v>-0.17965864094389727</v>
      </c>
    </row>
    <row r="11242" spans="1:14" x14ac:dyDescent="0.25">
      <c r="A11242" s="111" t="s">
        <v>888</v>
      </c>
      <c r="B11242" s="111">
        <f>INDEX(kommuner!C:C,MATCH(_xlfn.NUMBERVALUE(A11242),kommuner!B:B,0))</f>
        <v>1820</v>
      </c>
      <c r="C11242" s="111" t="s">
        <v>127</v>
      </c>
      <c r="D11242" s="111" t="s">
        <v>127</v>
      </c>
      <c r="E11242" s="111" t="s">
        <v>123</v>
      </c>
      <c r="F11242" s="111" t="s">
        <v>185</v>
      </c>
      <c r="G11242" s="111" t="s">
        <v>180</v>
      </c>
      <c r="H11242" s="111" t="s">
        <v>185</v>
      </c>
      <c r="I11242" s="111" t="s">
        <v>180</v>
      </c>
      <c r="J11242" t="str">
        <f t="shared" si="350"/>
        <v>1820SkogOrganisk jordLauvskogHøy</v>
      </c>
      <c r="K11242" s="111">
        <v>-1.9913688882377358</v>
      </c>
      <c r="L11242" s="111">
        <v>0.92784825435236762</v>
      </c>
      <c r="M11242" s="111">
        <v>0.46510463492953991</v>
      </c>
      <c r="N11242" s="112">
        <f t="shared" si="351"/>
        <v>-0.59841599895582831</v>
      </c>
    </row>
    <row r="11243" spans="1:14" x14ac:dyDescent="0.25">
      <c r="A11243" s="111" t="s">
        <v>888</v>
      </c>
      <c r="B11243" s="111">
        <f>INDEX(kommuner!C:C,MATCH(_xlfn.NUMBERVALUE(A11243),kommuner!B:B,0))</f>
        <v>1820</v>
      </c>
      <c r="C11243" s="111" t="s">
        <v>127</v>
      </c>
      <c r="D11243" s="111" t="s">
        <v>127</v>
      </c>
      <c r="E11243" s="111" t="s">
        <v>123</v>
      </c>
      <c r="F11243" s="111" t="s">
        <v>185</v>
      </c>
      <c r="G11243" s="111" t="s">
        <v>167</v>
      </c>
      <c r="H11243" s="111" t="s">
        <v>185</v>
      </c>
      <c r="I11243" s="111" t="s">
        <v>167</v>
      </c>
      <c r="J11243" t="str">
        <f t="shared" si="350"/>
        <v>1820SkogOrganisk jordLauvskogImpediment</v>
      </c>
      <c r="K11243" s="111">
        <v>0.35000626494250675</v>
      </c>
      <c r="L11243" s="111">
        <v>0.92784825435236762</v>
      </c>
      <c r="M11243" s="111">
        <v>0.46510463492953991</v>
      </c>
      <c r="N11243" s="112">
        <f t="shared" si="351"/>
        <v>1.7429591542244141</v>
      </c>
    </row>
    <row r="11244" spans="1:14" x14ac:dyDescent="0.25">
      <c r="A11244" s="111" t="s">
        <v>888</v>
      </c>
      <c r="B11244" s="111">
        <f>INDEX(kommuner!C:C,MATCH(_xlfn.NUMBERVALUE(A11244),kommuner!B:B,0))</f>
        <v>1820</v>
      </c>
      <c r="C11244" s="111" t="s">
        <v>127</v>
      </c>
      <c r="D11244" s="111" t="s">
        <v>127</v>
      </c>
      <c r="E11244" s="111" t="s">
        <v>123</v>
      </c>
      <c r="F11244" s="111" t="s">
        <v>185</v>
      </c>
      <c r="G11244" s="111" t="s">
        <v>190</v>
      </c>
      <c r="H11244" s="111" t="s">
        <v>185</v>
      </c>
      <c r="I11244" s="111" t="s">
        <v>190</v>
      </c>
      <c r="J11244" t="str">
        <f t="shared" si="350"/>
        <v>1820SkogOrganisk jordLauvskogLav</v>
      </c>
      <c r="K11244" s="111">
        <v>1.1144075558526714</v>
      </c>
      <c r="L11244" s="111">
        <v>0.92784825435236762</v>
      </c>
      <c r="M11244" s="111">
        <v>0.46510463492953991</v>
      </c>
      <c r="N11244" s="112">
        <f t="shared" si="351"/>
        <v>2.5073604451345788</v>
      </c>
    </row>
    <row r="11245" spans="1:14" x14ac:dyDescent="0.25">
      <c r="A11245" s="111" t="s">
        <v>888</v>
      </c>
      <c r="B11245" s="111">
        <f>INDEX(kommuner!C:C,MATCH(_xlfn.NUMBERVALUE(A11245),kommuner!B:B,0))</f>
        <v>1820</v>
      </c>
      <c r="C11245" s="111" t="s">
        <v>127</v>
      </c>
      <c r="D11245" s="111" t="s">
        <v>127</v>
      </c>
      <c r="E11245" s="111" t="s">
        <v>123</v>
      </c>
      <c r="F11245" s="111" t="s">
        <v>185</v>
      </c>
      <c r="G11245" s="111" t="s">
        <v>173</v>
      </c>
      <c r="H11245" s="111" t="s">
        <v>185</v>
      </c>
      <c r="I11245" s="111" t="s">
        <v>173</v>
      </c>
      <c r="J11245" t="str">
        <f t="shared" si="350"/>
        <v>1820SkogOrganisk jordLauvskogMiddels</v>
      </c>
      <c r="K11245" s="111">
        <v>-0.62664468270982987</v>
      </c>
      <c r="L11245" s="111">
        <v>0.92784825435236762</v>
      </c>
      <c r="M11245" s="111">
        <v>0.46510463492953991</v>
      </c>
      <c r="N11245" s="112">
        <f t="shared" si="351"/>
        <v>0.76630820657207765</v>
      </c>
    </row>
    <row r="11246" spans="1:14" x14ac:dyDescent="0.25">
      <c r="A11246" s="111" t="s">
        <v>888</v>
      </c>
      <c r="B11246" s="111">
        <f>INDEX(kommuner!C:C,MATCH(_xlfn.NUMBERVALUE(A11246),kommuner!B:B,0))</f>
        <v>1820</v>
      </c>
      <c r="C11246" s="111" t="s">
        <v>127</v>
      </c>
      <c r="D11246" s="111" t="s">
        <v>127</v>
      </c>
      <c r="E11246" s="111" t="s">
        <v>123</v>
      </c>
      <c r="F11246" s="111" t="s">
        <v>185</v>
      </c>
      <c r="G11246" s="111" t="s">
        <v>186</v>
      </c>
      <c r="H11246" s="111" t="s">
        <v>185</v>
      </c>
      <c r="I11246" s="111" t="s">
        <v>186</v>
      </c>
      <c r="J11246" t="str">
        <f t="shared" si="350"/>
        <v>1820SkogOrganisk jordLauvskogSærs høy</v>
      </c>
      <c r="K11246" s="111">
        <v>-1.8997279926091779</v>
      </c>
      <c r="L11246" s="111">
        <v>0.92784825435236762</v>
      </c>
      <c r="M11246" s="111">
        <v>0.46510463492953991</v>
      </c>
      <c r="N11246" s="112">
        <f t="shared" si="351"/>
        <v>-0.50677510332727038</v>
      </c>
    </row>
    <row r="11247" spans="1:14" x14ac:dyDescent="0.25">
      <c r="A11247" s="111" t="s">
        <v>888</v>
      </c>
      <c r="B11247" s="111">
        <f>INDEX(kommuner!C:C,MATCH(_xlfn.NUMBERVALUE(A11247),kommuner!B:B,0))</f>
        <v>1820</v>
      </c>
      <c r="C11247" s="111" t="s">
        <v>83</v>
      </c>
      <c r="D11247" s="111" t="s">
        <v>83</v>
      </c>
      <c r="E11247" s="111" t="s">
        <v>126</v>
      </c>
      <c r="F11247" s="111" t="s">
        <v>139</v>
      </c>
      <c r="G11247" s="111" t="s">
        <v>139</v>
      </c>
      <c r="H11247" s="111" t="s">
        <v>139</v>
      </c>
      <c r="I11247" s="111" t="s">
        <v>139</v>
      </c>
      <c r="J11247" t="str">
        <f t="shared" si="350"/>
        <v>1820Utbygd arealMineraljord</v>
      </c>
      <c r="K11247" s="111">
        <v>-0.30524336409547759</v>
      </c>
      <c r="L11247" s="111">
        <v>0</v>
      </c>
      <c r="M11247" s="111">
        <v>1.303047089454229E-2</v>
      </c>
      <c r="N11247" s="112">
        <f t="shared" si="351"/>
        <v>-0.2922128932009353</v>
      </c>
    </row>
    <row r="11248" spans="1:14" x14ac:dyDescent="0.25">
      <c r="A11248" s="111" t="s">
        <v>888</v>
      </c>
      <c r="B11248" s="111">
        <f>INDEX(kommuner!C:C,MATCH(_xlfn.NUMBERVALUE(A11248),kommuner!B:B,0))</f>
        <v>1820</v>
      </c>
      <c r="C11248" s="111" t="s">
        <v>83</v>
      </c>
      <c r="D11248" s="111" t="s">
        <v>83</v>
      </c>
      <c r="E11248" s="111" t="s">
        <v>123</v>
      </c>
      <c r="F11248" s="111" t="s">
        <v>139</v>
      </c>
      <c r="G11248" s="111" t="s">
        <v>139</v>
      </c>
      <c r="H11248" s="111" t="s">
        <v>139</v>
      </c>
      <c r="I11248" s="111" t="s">
        <v>139</v>
      </c>
      <c r="J11248" t="str">
        <f t="shared" si="350"/>
        <v>1820Utbygd arealOrganisk jord</v>
      </c>
      <c r="K11248" s="111">
        <v>29.011421395201612</v>
      </c>
      <c r="L11248" s="111">
        <v>0</v>
      </c>
      <c r="M11248" s="111">
        <v>1.303047089454229E-2</v>
      </c>
      <c r="N11248" s="112">
        <f t="shared" si="351"/>
        <v>29.024451866096154</v>
      </c>
    </row>
    <row r="11249" spans="1:14" x14ac:dyDescent="0.25">
      <c r="A11249" s="111" t="s">
        <v>888</v>
      </c>
      <c r="B11249" s="111">
        <f>INDEX(kommuner!C:C,MATCH(_xlfn.NUMBERVALUE(A11249),kommuner!B:B,0))</f>
        <v>1820</v>
      </c>
      <c r="C11249" s="111" t="s">
        <v>181</v>
      </c>
      <c r="D11249" s="111" t="s">
        <v>181</v>
      </c>
      <c r="E11249" s="111" t="s">
        <v>123</v>
      </c>
      <c r="F11249" s="111" t="s">
        <v>139</v>
      </c>
      <c r="G11249" s="111" t="s">
        <v>139</v>
      </c>
      <c r="H11249" s="111" t="s">
        <v>139</v>
      </c>
      <c r="I11249" s="111" t="s">
        <v>139</v>
      </c>
      <c r="J11249" t="str">
        <f t="shared" si="350"/>
        <v>1820Vann og myrOrganisk jord</v>
      </c>
      <c r="K11249" s="111">
        <v>-0.29766799726667431</v>
      </c>
      <c r="L11249" s="111">
        <v>0</v>
      </c>
      <c r="M11249" s="111">
        <v>0</v>
      </c>
      <c r="N11249" s="112">
        <f t="shared" si="351"/>
        <v>-0.29766799726667431</v>
      </c>
    </row>
    <row r="11250" spans="1:14" x14ac:dyDescent="0.25">
      <c r="A11250" s="111" t="s">
        <v>889</v>
      </c>
      <c r="B11250" s="111">
        <f>INDEX(kommuner!C:C,MATCH(_xlfn.NUMBERVALUE(A11250),kommuner!B:B,0))</f>
        <v>1822</v>
      </c>
      <c r="C11250" s="111" t="s">
        <v>82</v>
      </c>
      <c r="D11250" s="111" t="s">
        <v>82</v>
      </c>
      <c r="E11250" s="111" t="s">
        <v>126</v>
      </c>
      <c r="F11250" s="111" t="s">
        <v>139</v>
      </c>
      <c r="G11250" s="111" t="s">
        <v>139</v>
      </c>
      <c r="H11250" s="111" t="s">
        <v>139</v>
      </c>
      <c r="I11250" s="111" t="s">
        <v>139</v>
      </c>
      <c r="J11250" t="str">
        <f t="shared" si="350"/>
        <v>1822Annen utmarkMineraljord</v>
      </c>
      <c r="K11250" s="111">
        <v>-7.1122377479755403E-2</v>
      </c>
      <c r="L11250" s="111">
        <v>0</v>
      </c>
      <c r="M11250" s="111">
        <v>0</v>
      </c>
      <c r="N11250" s="112">
        <f t="shared" si="351"/>
        <v>-7.1122377479755403E-2</v>
      </c>
    </row>
    <row r="11251" spans="1:14" x14ac:dyDescent="0.25">
      <c r="A11251" s="111" t="s">
        <v>889</v>
      </c>
      <c r="B11251" s="111">
        <f>INDEX(kommuner!C:C,MATCH(_xlfn.NUMBERVALUE(A11251),kommuner!B:B,0))</f>
        <v>1822</v>
      </c>
      <c r="C11251" s="111" t="s">
        <v>121</v>
      </c>
      <c r="D11251" s="111" t="s">
        <v>121</v>
      </c>
      <c r="E11251" s="111" t="s">
        <v>126</v>
      </c>
      <c r="F11251" s="111" t="s">
        <v>139</v>
      </c>
      <c r="G11251" s="111" t="s">
        <v>139</v>
      </c>
      <c r="H11251" s="111" t="s">
        <v>139</v>
      </c>
      <c r="I11251" s="111" t="s">
        <v>139</v>
      </c>
      <c r="J11251" t="str">
        <f t="shared" si="350"/>
        <v>1822BeiteMineraljord</v>
      </c>
      <c r="K11251" s="111">
        <v>-0.96338340838695502</v>
      </c>
      <c r="L11251" s="111">
        <v>0</v>
      </c>
      <c r="M11251" s="111">
        <v>1.2448711246839999E-7</v>
      </c>
      <c r="N11251" s="112">
        <f t="shared" si="351"/>
        <v>-0.96338328389984251</v>
      </c>
    </row>
    <row r="11252" spans="1:14" x14ac:dyDescent="0.25">
      <c r="A11252" s="111" t="s">
        <v>889</v>
      </c>
      <c r="B11252" s="111">
        <f>INDEX(kommuner!C:C,MATCH(_xlfn.NUMBERVALUE(A11252),kommuner!B:B,0))</f>
        <v>1822</v>
      </c>
      <c r="C11252" s="111" t="s">
        <v>121</v>
      </c>
      <c r="D11252" s="111" t="s">
        <v>121</v>
      </c>
      <c r="E11252" s="111" t="s">
        <v>123</v>
      </c>
      <c r="F11252" s="111" t="s">
        <v>139</v>
      </c>
      <c r="G11252" s="111" t="s">
        <v>139</v>
      </c>
      <c r="H11252" s="111" t="s">
        <v>139</v>
      </c>
      <c r="I11252" s="111" t="s">
        <v>139</v>
      </c>
      <c r="J11252" t="str">
        <f t="shared" si="350"/>
        <v>1822BeiteOrganisk jord</v>
      </c>
      <c r="K11252" s="111">
        <v>12.077525935985037</v>
      </c>
      <c r="L11252" s="111">
        <v>1.6412500000000001</v>
      </c>
      <c r="M11252" s="111">
        <v>0</v>
      </c>
      <c r="N11252" s="112">
        <f t="shared" si="351"/>
        <v>13.718775935985036</v>
      </c>
    </row>
    <row r="11253" spans="1:14" x14ac:dyDescent="0.25">
      <c r="A11253" s="111" t="s">
        <v>889</v>
      </c>
      <c r="B11253" s="111">
        <f>INDEX(kommuner!C:C,MATCH(_xlfn.NUMBERVALUE(A11253),kommuner!B:B,0))</f>
        <v>1822</v>
      </c>
      <c r="C11253" s="111" t="s">
        <v>84</v>
      </c>
      <c r="D11253" s="111" t="s">
        <v>84</v>
      </c>
      <c r="E11253" s="111" t="s">
        <v>126</v>
      </c>
      <c r="F11253" s="111" t="s">
        <v>139</v>
      </c>
      <c r="G11253" s="111" t="s">
        <v>139</v>
      </c>
      <c r="H11253" s="111" t="s">
        <v>139</v>
      </c>
      <c r="I11253" s="111" t="s">
        <v>139</v>
      </c>
      <c r="J11253" t="str">
        <f t="shared" si="350"/>
        <v>1822Dyrket markMineraljord</v>
      </c>
      <c r="K11253" s="111">
        <v>-0.57064448530534551</v>
      </c>
      <c r="L11253" s="111">
        <v>0</v>
      </c>
      <c r="M11253" s="111">
        <v>0</v>
      </c>
      <c r="N11253" s="112">
        <f t="shared" si="351"/>
        <v>-0.57064448530534551</v>
      </c>
    </row>
    <row r="11254" spans="1:14" x14ac:dyDescent="0.25">
      <c r="A11254" s="111" t="s">
        <v>889</v>
      </c>
      <c r="B11254" s="111">
        <f>INDEX(kommuner!C:C,MATCH(_xlfn.NUMBERVALUE(A11254),kommuner!B:B,0))</f>
        <v>1822</v>
      </c>
      <c r="C11254" s="111" t="s">
        <v>84</v>
      </c>
      <c r="D11254" s="111" t="s">
        <v>84</v>
      </c>
      <c r="E11254" s="111" t="s">
        <v>123</v>
      </c>
      <c r="F11254" s="111" t="s">
        <v>139</v>
      </c>
      <c r="G11254" s="111" t="s">
        <v>139</v>
      </c>
      <c r="H11254" s="111" t="s">
        <v>139</v>
      </c>
      <c r="I11254" s="111" t="s">
        <v>139</v>
      </c>
      <c r="J11254" t="str">
        <f t="shared" si="350"/>
        <v>1822Dyrket markOrganisk jord</v>
      </c>
      <c r="K11254" s="111">
        <v>28.726149366675592</v>
      </c>
      <c r="L11254" s="111">
        <v>1.45625</v>
      </c>
      <c r="M11254" s="111">
        <v>0</v>
      </c>
      <c r="N11254" s="112">
        <f t="shared" si="351"/>
        <v>30.182399366675593</v>
      </c>
    </row>
    <row r="11255" spans="1:14" x14ac:dyDescent="0.25">
      <c r="A11255" s="111" t="s">
        <v>889</v>
      </c>
      <c r="B11255" s="111">
        <f>INDEX(kommuner!C:C,MATCH(_xlfn.NUMBERVALUE(A11255),kommuner!B:B,0))</f>
        <v>1822</v>
      </c>
      <c r="C11255" s="111" t="s">
        <v>127</v>
      </c>
      <c r="D11255" s="111" t="s">
        <v>127</v>
      </c>
      <c r="E11255" s="111" t="s">
        <v>126</v>
      </c>
      <c r="F11255" s="111" t="s">
        <v>172</v>
      </c>
      <c r="G11255" s="111" t="s">
        <v>180</v>
      </c>
      <c r="H11255" s="111" t="s">
        <v>172</v>
      </c>
      <c r="I11255" s="111" t="s">
        <v>180</v>
      </c>
      <c r="J11255" t="str">
        <f t="shared" si="350"/>
        <v>1822SkogMineraljordBarskogHøy</v>
      </c>
      <c r="K11255" s="111">
        <v>-6.422849649670499</v>
      </c>
      <c r="L11255" s="111">
        <v>0.85306406685236758</v>
      </c>
      <c r="M11255" s="111">
        <v>6.4056614999681585E-2</v>
      </c>
      <c r="N11255" s="112">
        <f t="shared" si="351"/>
        <v>-5.5057289678184498</v>
      </c>
    </row>
    <row r="11256" spans="1:14" x14ac:dyDescent="0.25">
      <c r="A11256" s="111" t="s">
        <v>889</v>
      </c>
      <c r="B11256" s="111">
        <f>INDEX(kommuner!C:C,MATCH(_xlfn.NUMBERVALUE(A11256),kommuner!B:B,0))</f>
        <v>1822</v>
      </c>
      <c r="C11256" s="111" t="s">
        <v>127</v>
      </c>
      <c r="D11256" s="111" t="s">
        <v>127</v>
      </c>
      <c r="E11256" s="111" t="s">
        <v>126</v>
      </c>
      <c r="F11256" s="111" t="s">
        <v>172</v>
      </c>
      <c r="G11256" s="111" t="s">
        <v>167</v>
      </c>
      <c r="H11256" s="111" t="s">
        <v>172</v>
      </c>
      <c r="I11256" s="111" t="s">
        <v>167</v>
      </c>
      <c r="J11256" t="str">
        <f t="shared" si="350"/>
        <v>1822SkogMineraljordBarskogImpediment</v>
      </c>
      <c r="K11256" s="111">
        <v>-0.94873102042732593</v>
      </c>
      <c r="L11256" s="111">
        <v>0.85306406685236758</v>
      </c>
      <c r="M11256" s="111">
        <v>6.3979989500968365E-2</v>
      </c>
      <c r="N11256" s="112">
        <f t="shared" si="351"/>
        <v>-3.1686964073989993E-2</v>
      </c>
    </row>
    <row r="11257" spans="1:14" x14ac:dyDescent="0.25">
      <c r="A11257" s="111" t="s">
        <v>889</v>
      </c>
      <c r="B11257" s="111">
        <f>INDEX(kommuner!C:C,MATCH(_xlfn.NUMBERVALUE(A11257),kommuner!B:B,0))</f>
        <v>1822</v>
      </c>
      <c r="C11257" s="111" t="s">
        <v>127</v>
      </c>
      <c r="D11257" s="111" t="s">
        <v>127</v>
      </c>
      <c r="E11257" s="111" t="s">
        <v>126</v>
      </c>
      <c r="F11257" s="111" t="s">
        <v>172</v>
      </c>
      <c r="G11257" s="111" t="s">
        <v>190</v>
      </c>
      <c r="H11257" s="111" t="s">
        <v>172</v>
      </c>
      <c r="I11257" s="111" t="s">
        <v>190</v>
      </c>
      <c r="J11257" t="str">
        <f t="shared" si="350"/>
        <v>1822SkogMineraljordBarskogLav</v>
      </c>
      <c r="K11257" s="111">
        <v>-0.862084627791601</v>
      </c>
      <c r="L11257" s="111">
        <v>0.85306406685236758</v>
      </c>
      <c r="M11257" s="111">
        <v>6.3979989500968365E-2</v>
      </c>
      <c r="N11257" s="112">
        <f t="shared" si="351"/>
        <v>5.4959428561734941E-2</v>
      </c>
    </row>
    <row r="11258" spans="1:14" x14ac:dyDescent="0.25">
      <c r="A11258" s="111" t="s">
        <v>889</v>
      </c>
      <c r="B11258" s="111">
        <f>INDEX(kommuner!C:C,MATCH(_xlfn.NUMBERVALUE(A11258),kommuner!B:B,0))</f>
        <v>1822</v>
      </c>
      <c r="C11258" s="111" t="s">
        <v>127</v>
      </c>
      <c r="D11258" s="111" t="s">
        <v>127</v>
      </c>
      <c r="E11258" s="111" t="s">
        <v>126</v>
      </c>
      <c r="F11258" s="111" t="s">
        <v>172</v>
      </c>
      <c r="G11258" s="111" t="s">
        <v>173</v>
      </c>
      <c r="H11258" s="111" t="s">
        <v>172</v>
      </c>
      <c r="I11258" s="111" t="s">
        <v>173</v>
      </c>
      <c r="J11258" t="str">
        <f t="shared" si="350"/>
        <v>1822SkogMineraljordBarskogMiddels</v>
      </c>
      <c r="K11258" s="111">
        <v>-3.6406993276041288</v>
      </c>
      <c r="L11258" s="111">
        <v>0.85306406685236758</v>
      </c>
      <c r="M11258" s="111">
        <v>6.4056614999681585E-2</v>
      </c>
      <c r="N11258" s="112">
        <f t="shared" si="351"/>
        <v>-2.7235786457520796</v>
      </c>
    </row>
    <row r="11259" spans="1:14" x14ac:dyDescent="0.25">
      <c r="A11259" s="111" t="s">
        <v>889</v>
      </c>
      <c r="B11259" s="111">
        <f>INDEX(kommuner!C:C,MATCH(_xlfn.NUMBERVALUE(A11259),kommuner!B:B,0))</f>
        <v>1822</v>
      </c>
      <c r="C11259" s="111" t="s">
        <v>127</v>
      </c>
      <c r="D11259" s="111" t="s">
        <v>127</v>
      </c>
      <c r="E11259" s="111" t="s">
        <v>126</v>
      </c>
      <c r="F11259" s="111" t="s">
        <v>172</v>
      </c>
      <c r="G11259" s="111" t="s">
        <v>186</v>
      </c>
      <c r="H11259" s="111" t="s">
        <v>172</v>
      </c>
      <c r="I11259" s="111" t="s">
        <v>186</v>
      </c>
      <c r="J11259" t="str">
        <f t="shared" si="350"/>
        <v>1822SkogMineraljordBarskogSærs høy</v>
      </c>
      <c r="K11259" s="111">
        <v>0.12072674540874306</v>
      </c>
      <c r="L11259" s="111">
        <v>0.85306406685236758</v>
      </c>
      <c r="M11259" s="111">
        <v>6.4056614999681585E-2</v>
      </c>
      <c r="N11259" s="112">
        <f t="shared" si="351"/>
        <v>1.0378474272607923</v>
      </c>
    </row>
    <row r="11260" spans="1:14" x14ac:dyDescent="0.25">
      <c r="A11260" s="111" t="s">
        <v>889</v>
      </c>
      <c r="B11260" s="111">
        <f>INDEX(kommuner!C:C,MATCH(_xlfn.NUMBERVALUE(A11260),kommuner!B:B,0))</f>
        <v>1822</v>
      </c>
      <c r="C11260" s="111" t="s">
        <v>127</v>
      </c>
      <c r="D11260" s="111" t="s">
        <v>127</v>
      </c>
      <c r="E11260" s="111" t="s">
        <v>126</v>
      </c>
      <c r="F11260" s="111" t="s">
        <v>179</v>
      </c>
      <c r="G11260" s="111" t="s">
        <v>180</v>
      </c>
      <c r="H11260" s="111" t="s">
        <v>179</v>
      </c>
      <c r="I11260" s="111" t="s">
        <v>180</v>
      </c>
      <c r="J11260" t="str">
        <f t="shared" si="350"/>
        <v>1822SkogMineraljordBlandingsskogHøy</v>
      </c>
      <c r="K11260" s="111">
        <v>-7.1939050909469406</v>
      </c>
      <c r="L11260" s="111">
        <v>0.85306406685236758</v>
      </c>
      <c r="M11260" s="111">
        <v>6.3979989500968365E-2</v>
      </c>
      <c r="N11260" s="112">
        <f t="shared" si="351"/>
        <v>-6.2768610345936047</v>
      </c>
    </row>
    <row r="11261" spans="1:14" x14ac:dyDescent="0.25">
      <c r="A11261" s="111" t="s">
        <v>889</v>
      </c>
      <c r="B11261" s="111">
        <f>INDEX(kommuner!C:C,MATCH(_xlfn.NUMBERVALUE(A11261),kommuner!B:B,0))</f>
        <v>1822</v>
      </c>
      <c r="C11261" s="111" t="s">
        <v>127</v>
      </c>
      <c r="D11261" s="111" t="s">
        <v>127</v>
      </c>
      <c r="E11261" s="111" t="s">
        <v>126</v>
      </c>
      <c r="F11261" s="111" t="s">
        <v>179</v>
      </c>
      <c r="G11261" s="111" t="s">
        <v>167</v>
      </c>
      <c r="H11261" s="111" t="s">
        <v>179</v>
      </c>
      <c r="I11261" s="111" t="s">
        <v>167</v>
      </c>
      <c r="J11261" t="str">
        <f t="shared" si="350"/>
        <v>1822SkogMineraljordBlandingsskogImpediment</v>
      </c>
      <c r="K11261" s="111">
        <v>-1.0519587113170448</v>
      </c>
      <c r="L11261" s="111">
        <v>0.85306406685236758</v>
      </c>
      <c r="M11261" s="111">
        <v>6.3979989500968365E-2</v>
      </c>
      <c r="N11261" s="112">
        <f t="shared" si="351"/>
        <v>-0.13491465496370883</v>
      </c>
    </row>
    <row r="11262" spans="1:14" x14ac:dyDescent="0.25">
      <c r="A11262" s="111" t="s">
        <v>889</v>
      </c>
      <c r="B11262" s="111">
        <f>INDEX(kommuner!C:C,MATCH(_xlfn.NUMBERVALUE(A11262),kommuner!B:B,0))</f>
        <v>1822</v>
      </c>
      <c r="C11262" s="111" t="s">
        <v>127</v>
      </c>
      <c r="D11262" s="111" t="s">
        <v>127</v>
      </c>
      <c r="E11262" s="111" t="s">
        <v>126</v>
      </c>
      <c r="F11262" s="111" t="s">
        <v>179</v>
      </c>
      <c r="G11262" s="111" t="s">
        <v>190</v>
      </c>
      <c r="H11262" s="111" t="s">
        <v>179</v>
      </c>
      <c r="I11262" s="111" t="s">
        <v>190</v>
      </c>
      <c r="J11262" t="str">
        <f t="shared" si="350"/>
        <v>1822SkogMineraljordBlandingsskogLav</v>
      </c>
      <c r="K11262" s="111">
        <v>-1.7812179955424279</v>
      </c>
      <c r="L11262" s="111">
        <v>0.85306406685236758</v>
      </c>
      <c r="M11262" s="111">
        <v>6.3979989500968365E-2</v>
      </c>
      <c r="N11262" s="112">
        <f t="shared" si="351"/>
        <v>-0.86417393918909191</v>
      </c>
    </row>
    <row r="11263" spans="1:14" x14ac:dyDescent="0.25">
      <c r="A11263" s="111" t="s">
        <v>889</v>
      </c>
      <c r="B11263" s="111">
        <f>INDEX(kommuner!C:C,MATCH(_xlfn.NUMBERVALUE(A11263),kommuner!B:B,0))</f>
        <v>1822</v>
      </c>
      <c r="C11263" s="111" t="s">
        <v>127</v>
      </c>
      <c r="D11263" s="111" t="s">
        <v>127</v>
      </c>
      <c r="E11263" s="111" t="s">
        <v>126</v>
      </c>
      <c r="F11263" s="111" t="s">
        <v>179</v>
      </c>
      <c r="G11263" s="111" t="s">
        <v>173</v>
      </c>
      <c r="H11263" s="111" t="s">
        <v>179</v>
      </c>
      <c r="I11263" s="111" t="s">
        <v>173</v>
      </c>
      <c r="J11263" t="str">
        <f t="shared" si="350"/>
        <v>1822SkogMineraljordBlandingsskogMiddels</v>
      </c>
      <c r="K11263" s="111">
        <v>-3.4741824145851954</v>
      </c>
      <c r="L11263" s="111">
        <v>0.85306406685236758</v>
      </c>
      <c r="M11263" s="111">
        <v>6.3979989500968365E-2</v>
      </c>
      <c r="N11263" s="112">
        <f t="shared" si="351"/>
        <v>-2.5571383582318594</v>
      </c>
    </row>
    <row r="11264" spans="1:14" x14ac:dyDescent="0.25">
      <c r="A11264" s="111" t="s">
        <v>889</v>
      </c>
      <c r="B11264" s="111">
        <f>INDEX(kommuner!C:C,MATCH(_xlfn.NUMBERVALUE(A11264),kommuner!B:B,0))</f>
        <v>1822</v>
      </c>
      <c r="C11264" s="111" t="s">
        <v>127</v>
      </c>
      <c r="D11264" s="111" t="s">
        <v>127</v>
      </c>
      <c r="E11264" s="111" t="s">
        <v>126</v>
      </c>
      <c r="F11264" s="111" t="s">
        <v>179</v>
      </c>
      <c r="G11264" s="111" t="s">
        <v>186</v>
      </c>
      <c r="H11264" s="111" t="s">
        <v>179</v>
      </c>
      <c r="I11264" s="111" t="s">
        <v>186</v>
      </c>
      <c r="J11264" t="str">
        <f t="shared" si="350"/>
        <v>1822SkogMineraljordBlandingsskogSærs høy</v>
      </c>
      <c r="K11264" s="111">
        <v>-2.9395925245326562</v>
      </c>
      <c r="L11264" s="111">
        <v>0.85306406685236758</v>
      </c>
      <c r="M11264" s="111">
        <v>6.3979989500968365E-2</v>
      </c>
      <c r="N11264" s="112">
        <f t="shared" si="351"/>
        <v>-2.0225484681793202</v>
      </c>
    </row>
    <row r="11265" spans="1:14" x14ac:dyDescent="0.25">
      <c r="A11265" s="111" t="s">
        <v>889</v>
      </c>
      <c r="B11265" s="111">
        <f>INDEX(kommuner!C:C,MATCH(_xlfn.NUMBERVALUE(A11265),kommuner!B:B,0))</f>
        <v>1822</v>
      </c>
      <c r="C11265" s="111" t="s">
        <v>127</v>
      </c>
      <c r="D11265" s="111" t="s">
        <v>127</v>
      </c>
      <c r="E11265" s="111" t="s">
        <v>126</v>
      </c>
      <c r="F11265" s="111" t="s">
        <v>185</v>
      </c>
      <c r="G11265" s="111" t="s">
        <v>180</v>
      </c>
      <c r="H11265" s="111" t="s">
        <v>185</v>
      </c>
      <c r="I11265" s="111" t="s">
        <v>180</v>
      </c>
      <c r="J11265" t="str">
        <f t="shared" si="350"/>
        <v>1822SkogMineraljordLauvskogHøy</v>
      </c>
      <c r="K11265" s="111">
        <v>-3.9961118073383664</v>
      </c>
      <c r="L11265" s="111">
        <v>0.85306406685236758</v>
      </c>
      <c r="M11265" s="111">
        <v>6.3979989500968365E-2</v>
      </c>
      <c r="N11265" s="112">
        <f t="shared" si="351"/>
        <v>-3.0790677509850304</v>
      </c>
    </row>
    <row r="11266" spans="1:14" x14ac:dyDescent="0.25">
      <c r="A11266" s="111" t="s">
        <v>889</v>
      </c>
      <c r="B11266" s="111">
        <f>INDEX(kommuner!C:C,MATCH(_xlfn.NUMBERVALUE(A11266),kommuner!B:B,0))</f>
        <v>1822</v>
      </c>
      <c r="C11266" s="111" t="s">
        <v>127</v>
      </c>
      <c r="D11266" s="111" t="s">
        <v>127</v>
      </c>
      <c r="E11266" s="111" t="s">
        <v>126</v>
      </c>
      <c r="F11266" s="111" t="s">
        <v>185</v>
      </c>
      <c r="G11266" s="111" t="s">
        <v>167</v>
      </c>
      <c r="H11266" s="111" t="s">
        <v>185</v>
      </c>
      <c r="I11266" s="111" t="s">
        <v>167</v>
      </c>
      <c r="J11266" t="str">
        <f t="shared" si="350"/>
        <v>1822SkogMineraljordLauvskogImpediment</v>
      </c>
      <c r="K11266" s="111">
        <v>-1.0417316356348201</v>
      </c>
      <c r="L11266" s="111">
        <v>0.85306406685236758</v>
      </c>
      <c r="M11266" s="111">
        <v>6.3979989500968365E-2</v>
      </c>
      <c r="N11266" s="112">
        <f t="shared" si="351"/>
        <v>-0.12468757928148413</v>
      </c>
    </row>
    <row r="11267" spans="1:14" x14ac:dyDescent="0.25">
      <c r="A11267" s="111" t="s">
        <v>889</v>
      </c>
      <c r="B11267" s="111">
        <f>INDEX(kommuner!C:C,MATCH(_xlfn.NUMBERVALUE(A11267),kommuner!B:B,0))</f>
        <v>1822</v>
      </c>
      <c r="C11267" s="111" t="s">
        <v>127</v>
      </c>
      <c r="D11267" s="111" t="s">
        <v>127</v>
      </c>
      <c r="E11267" s="111" t="s">
        <v>126</v>
      </c>
      <c r="F11267" s="111" t="s">
        <v>185</v>
      </c>
      <c r="G11267" s="111" t="s">
        <v>190</v>
      </c>
      <c r="H11267" s="111" t="s">
        <v>185</v>
      </c>
      <c r="I11267" s="111" t="s">
        <v>190</v>
      </c>
      <c r="J11267" t="str">
        <f t="shared" ref="J11267:J11330" si="352">B11267&amp;C11267&amp;E11267&amp;IF(C11267="Skog",F11267&amp;G11267,"")</f>
        <v>1822SkogMineraljordLauvskogLav</v>
      </c>
      <c r="K11267" s="111">
        <v>-8.9748170935426599E-2</v>
      </c>
      <c r="L11267" s="111">
        <v>0.85306406685236758</v>
      </c>
      <c r="M11267" s="111">
        <v>6.3979989500968365E-2</v>
      </c>
      <c r="N11267" s="112">
        <f t="shared" ref="N11267:N11330" si="353">SUM(K11267:M11267)</f>
        <v>0.82729588541790933</v>
      </c>
    </row>
    <row r="11268" spans="1:14" x14ac:dyDescent="0.25">
      <c r="A11268" s="111" t="s">
        <v>889</v>
      </c>
      <c r="B11268" s="111">
        <f>INDEX(kommuner!C:C,MATCH(_xlfn.NUMBERVALUE(A11268),kommuner!B:B,0))</f>
        <v>1822</v>
      </c>
      <c r="C11268" s="111" t="s">
        <v>127</v>
      </c>
      <c r="D11268" s="111" t="s">
        <v>127</v>
      </c>
      <c r="E11268" s="111" t="s">
        <v>126</v>
      </c>
      <c r="F11268" s="111" t="s">
        <v>185</v>
      </c>
      <c r="G11268" s="111" t="s">
        <v>173</v>
      </c>
      <c r="H11268" s="111" t="s">
        <v>185</v>
      </c>
      <c r="I11268" s="111" t="s">
        <v>173</v>
      </c>
      <c r="J11268" t="str">
        <f t="shared" si="352"/>
        <v>1822SkogMineraljordLauvskogMiddels</v>
      </c>
      <c r="K11268" s="111">
        <v>-2.4407766010203638</v>
      </c>
      <c r="L11268" s="111">
        <v>0.85306406685236758</v>
      </c>
      <c r="M11268" s="111">
        <v>6.3979989500968365E-2</v>
      </c>
      <c r="N11268" s="112">
        <f t="shared" si="353"/>
        <v>-1.523732544667028</v>
      </c>
    </row>
    <row r="11269" spans="1:14" x14ac:dyDescent="0.25">
      <c r="A11269" s="111" t="s">
        <v>889</v>
      </c>
      <c r="B11269" s="111">
        <f>INDEX(kommuner!C:C,MATCH(_xlfn.NUMBERVALUE(A11269),kommuner!B:B,0))</f>
        <v>1822</v>
      </c>
      <c r="C11269" s="111" t="s">
        <v>127</v>
      </c>
      <c r="D11269" s="111" t="s">
        <v>127</v>
      </c>
      <c r="E11269" s="111" t="s">
        <v>126</v>
      </c>
      <c r="F11269" s="111" t="s">
        <v>185</v>
      </c>
      <c r="G11269" s="111" t="s">
        <v>186</v>
      </c>
      <c r="H11269" s="111" t="s">
        <v>185</v>
      </c>
      <c r="I11269" s="111" t="s">
        <v>186</v>
      </c>
      <c r="J11269" t="str">
        <f t="shared" si="352"/>
        <v>1822SkogMineraljordLauvskogSærs høy</v>
      </c>
      <c r="K11269" s="111">
        <v>-3.6560473259425113</v>
      </c>
      <c r="L11269" s="111">
        <v>0.85306406685236758</v>
      </c>
      <c r="M11269" s="111">
        <v>6.3979989500968365E-2</v>
      </c>
      <c r="N11269" s="112">
        <f t="shared" si="353"/>
        <v>-2.7390032695891753</v>
      </c>
    </row>
    <row r="11270" spans="1:14" x14ac:dyDescent="0.25">
      <c r="A11270" s="111" t="s">
        <v>889</v>
      </c>
      <c r="B11270" s="111">
        <f>INDEX(kommuner!C:C,MATCH(_xlfn.NUMBERVALUE(A11270),kommuner!B:B,0))</f>
        <v>1822</v>
      </c>
      <c r="C11270" s="111" t="s">
        <v>127</v>
      </c>
      <c r="D11270" s="111" t="s">
        <v>127</v>
      </c>
      <c r="E11270" s="111" t="s">
        <v>123</v>
      </c>
      <c r="F11270" s="111" t="s">
        <v>172</v>
      </c>
      <c r="G11270" s="111" t="s">
        <v>180</v>
      </c>
      <c r="H11270" s="111" t="s">
        <v>172</v>
      </c>
      <c r="I11270" s="111" t="s">
        <v>180</v>
      </c>
      <c r="J11270" t="str">
        <f t="shared" si="352"/>
        <v>1822SkogOrganisk jordBarskogHøy</v>
      </c>
      <c r="K11270" s="111">
        <v>-2.5184559031994138</v>
      </c>
      <c r="L11270" s="111">
        <v>0.92784825435236762</v>
      </c>
      <c r="M11270" s="111">
        <v>0.46518126042825314</v>
      </c>
      <c r="N11270" s="112">
        <f t="shared" si="353"/>
        <v>-1.1254263884187932</v>
      </c>
    </row>
    <row r="11271" spans="1:14" x14ac:dyDescent="0.25">
      <c r="A11271" s="111" t="s">
        <v>889</v>
      </c>
      <c r="B11271" s="111">
        <f>INDEX(kommuner!C:C,MATCH(_xlfn.NUMBERVALUE(A11271),kommuner!B:B,0))</f>
        <v>1822</v>
      </c>
      <c r="C11271" s="111" t="s">
        <v>127</v>
      </c>
      <c r="D11271" s="111" t="s">
        <v>127</v>
      </c>
      <c r="E11271" s="111" t="s">
        <v>123</v>
      </c>
      <c r="F11271" s="111" t="s">
        <v>172</v>
      </c>
      <c r="G11271" s="111" t="s">
        <v>167</v>
      </c>
      <c r="H11271" s="111" t="s">
        <v>172</v>
      </c>
      <c r="I11271" s="111" t="s">
        <v>167</v>
      </c>
      <c r="J11271" t="str">
        <f t="shared" si="352"/>
        <v>1822SkogOrganisk jordBarskogImpediment</v>
      </c>
      <c r="K11271" s="111">
        <v>-0.17137422385314094</v>
      </c>
      <c r="L11271" s="111">
        <v>0.92784825435236762</v>
      </c>
      <c r="M11271" s="111">
        <v>0.46510463492953991</v>
      </c>
      <c r="N11271" s="112">
        <f t="shared" si="353"/>
        <v>1.2215786654287666</v>
      </c>
    </row>
    <row r="11272" spans="1:14" x14ac:dyDescent="0.25">
      <c r="A11272" s="111" t="s">
        <v>889</v>
      </c>
      <c r="B11272" s="111">
        <f>INDEX(kommuner!C:C,MATCH(_xlfn.NUMBERVALUE(A11272),kommuner!B:B,0))</f>
        <v>1822</v>
      </c>
      <c r="C11272" s="111" t="s">
        <v>127</v>
      </c>
      <c r="D11272" s="111" t="s">
        <v>127</v>
      </c>
      <c r="E11272" s="111" t="s">
        <v>123</v>
      </c>
      <c r="F11272" s="111" t="s">
        <v>172</v>
      </c>
      <c r="G11272" s="111" t="s">
        <v>190</v>
      </c>
      <c r="H11272" s="111" t="s">
        <v>172</v>
      </c>
      <c r="I11272" s="111" t="s">
        <v>190</v>
      </c>
      <c r="J11272" t="str">
        <f t="shared" si="352"/>
        <v>1822SkogOrganisk jordBarskogLav</v>
      </c>
      <c r="K11272" s="111">
        <v>-0.50666953101693391</v>
      </c>
      <c r="L11272" s="111">
        <v>0.92784825435236762</v>
      </c>
      <c r="M11272" s="111">
        <v>0.46510463492953991</v>
      </c>
      <c r="N11272" s="112">
        <f t="shared" si="353"/>
        <v>0.88628335826497362</v>
      </c>
    </row>
    <row r="11273" spans="1:14" x14ac:dyDescent="0.25">
      <c r="A11273" s="111" t="s">
        <v>889</v>
      </c>
      <c r="B11273" s="111">
        <f>INDEX(kommuner!C:C,MATCH(_xlfn.NUMBERVALUE(A11273),kommuner!B:B,0))</f>
        <v>1822</v>
      </c>
      <c r="C11273" s="111" t="s">
        <v>127</v>
      </c>
      <c r="D11273" s="111" t="s">
        <v>127</v>
      </c>
      <c r="E11273" s="111" t="s">
        <v>123</v>
      </c>
      <c r="F11273" s="111" t="s">
        <v>172</v>
      </c>
      <c r="G11273" s="111" t="s">
        <v>173</v>
      </c>
      <c r="H11273" s="111" t="s">
        <v>172</v>
      </c>
      <c r="I11273" s="111" t="s">
        <v>173</v>
      </c>
      <c r="J11273" t="str">
        <f t="shared" si="352"/>
        <v>1822SkogOrganisk jordBarskogMiddels</v>
      </c>
      <c r="K11273" s="111">
        <v>-1.5571490961494638</v>
      </c>
      <c r="L11273" s="111">
        <v>0.92784825435236762</v>
      </c>
      <c r="M11273" s="111">
        <v>0.46518126042825314</v>
      </c>
      <c r="N11273" s="112">
        <f t="shared" si="353"/>
        <v>-0.16411958136884308</v>
      </c>
    </row>
    <row r="11274" spans="1:14" x14ac:dyDescent="0.25">
      <c r="A11274" s="111" t="s">
        <v>889</v>
      </c>
      <c r="B11274" s="111">
        <f>INDEX(kommuner!C:C,MATCH(_xlfn.NUMBERVALUE(A11274),kommuner!B:B,0))</f>
        <v>1822</v>
      </c>
      <c r="C11274" s="111" t="s">
        <v>127</v>
      </c>
      <c r="D11274" s="111" t="s">
        <v>127</v>
      </c>
      <c r="E11274" s="111" t="s">
        <v>123</v>
      </c>
      <c r="F11274" s="111" t="s">
        <v>172</v>
      </c>
      <c r="G11274" s="111" t="s">
        <v>186</v>
      </c>
      <c r="H11274" s="111" t="s">
        <v>172</v>
      </c>
      <c r="I11274" s="111" t="s">
        <v>186</v>
      </c>
      <c r="J11274" t="str">
        <f t="shared" si="352"/>
        <v>1822SkogOrganisk jordBarskogSærs høy</v>
      </c>
      <c r="K11274" s="111">
        <v>2.5548655235722699</v>
      </c>
      <c r="L11274" s="111">
        <v>0.92784825435236762</v>
      </c>
      <c r="M11274" s="111">
        <v>0.46518126042825314</v>
      </c>
      <c r="N11274" s="112">
        <f t="shared" si="353"/>
        <v>3.9478950383528906</v>
      </c>
    </row>
    <row r="11275" spans="1:14" x14ac:dyDescent="0.25">
      <c r="A11275" s="111" t="s">
        <v>889</v>
      </c>
      <c r="B11275" s="111">
        <f>INDEX(kommuner!C:C,MATCH(_xlfn.NUMBERVALUE(A11275),kommuner!B:B,0))</f>
        <v>1822</v>
      </c>
      <c r="C11275" s="111" t="s">
        <v>127</v>
      </c>
      <c r="D11275" s="111" t="s">
        <v>127</v>
      </c>
      <c r="E11275" s="111" t="s">
        <v>123</v>
      </c>
      <c r="F11275" s="111" t="s">
        <v>179</v>
      </c>
      <c r="G11275" s="111" t="s">
        <v>180</v>
      </c>
      <c r="H11275" s="111" t="s">
        <v>179</v>
      </c>
      <c r="I11275" s="111" t="s">
        <v>180</v>
      </c>
      <c r="J11275" t="str">
        <f t="shared" si="352"/>
        <v>1822SkogOrganisk jordBlandingsskogHøy</v>
      </c>
      <c r="K11275" s="111">
        <v>-5.5554344456832343</v>
      </c>
      <c r="L11275" s="111">
        <v>0.92784825435236762</v>
      </c>
      <c r="M11275" s="111">
        <v>0.46510463492953991</v>
      </c>
      <c r="N11275" s="112">
        <f t="shared" si="353"/>
        <v>-4.1624815564013264</v>
      </c>
    </row>
    <row r="11276" spans="1:14" x14ac:dyDescent="0.25">
      <c r="A11276" s="111" t="s">
        <v>889</v>
      </c>
      <c r="B11276" s="111">
        <f>INDEX(kommuner!C:C,MATCH(_xlfn.NUMBERVALUE(A11276),kommuner!B:B,0))</f>
        <v>1822</v>
      </c>
      <c r="C11276" s="111" t="s">
        <v>127</v>
      </c>
      <c r="D11276" s="111" t="s">
        <v>127</v>
      </c>
      <c r="E11276" s="111" t="s">
        <v>123</v>
      </c>
      <c r="F11276" s="111" t="s">
        <v>179</v>
      </c>
      <c r="G11276" s="111" t="s">
        <v>167</v>
      </c>
      <c r="H11276" s="111" t="s">
        <v>179</v>
      </c>
      <c r="I11276" s="111" t="s">
        <v>167</v>
      </c>
      <c r="J11276" t="str">
        <f t="shared" si="352"/>
        <v>1822SkogOrganisk jordBlandingsskogImpediment</v>
      </c>
      <c r="K11276" s="111">
        <v>-0.28586344175800005</v>
      </c>
      <c r="L11276" s="111">
        <v>0.92784825435236762</v>
      </c>
      <c r="M11276" s="111">
        <v>0.46510463492953991</v>
      </c>
      <c r="N11276" s="112">
        <f t="shared" si="353"/>
        <v>1.1070894475239075</v>
      </c>
    </row>
    <row r="11277" spans="1:14" x14ac:dyDescent="0.25">
      <c r="A11277" s="111" t="s">
        <v>889</v>
      </c>
      <c r="B11277" s="111">
        <f>INDEX(kommuner!C:C,MATCH(_xlfn.NUMBERVALUE(A11277),kommuner!B:B,0))</f>
        <v>1822</v>
      </c>
      <c r="C11277" s="111" t="s">
        <v>127</v>
      </c>
      <c r="D11277" s="111" t="s">
        <v>127</v>
      </c>
      <c r="E11277" s="111" t="s">
        <v>123</v>
      </c>
      <c r="F11277" s="111" t="s">
        <v>179</v>
      </c>
      <c r="G11277" s="111" t="s">
        <v>190</v>
      </c>
      <c r="H11277" s="111" t="s">
        <v>179</v>
      </c>
      <c r="I11277" s="111" t="s">
        <v>190</v>
      </c>
      <c r="J11277" t="str">
        <f t="shared" si="352"/>
        <v>1822SkogOrganisk jordBlandingsskogLav</v>
      </c>
      <c r="K11277" s="111">
        <v>-1.2347339377887629</v>
      </c>
      <c r="L11277" s="111">
        <v>0.92784825435236762</v>
      </c>
      <c r="M11277" s="111">
        <v>0.46510463492953991</v>
      </c>
      <c r="N11277" s="112">
        <f t="shared" si="353"/>
        <v>0.15821895149314458</v>
      </c>
    </row>
    <row r="11278" spans="1:14" x14ac:dyDescent="0.25">
      <c r="A11278" s="111" t="s">
        <v>889</v>
      </c>
      <c r="B11278" s="111">
        <f>INDEX(kommuner!C:C,MATCH(_xlfn.NUMBERVALUE(A11278),kommuner!B:B,0))</f>
        <v>1822</v>
      </c>
      <c r="C11278" s="111" t="s">
        <v>127</v>
      </c>
      <c r="D11278" s="111" t="s">
        <v>127</v>
      </c>
      <c r="E11278" s="111" t="s">
        <v>123</v>
      </c>
      <c r="F11278" s="111" t="s">
        <v>179</v>
      </c>
      <c r="G11278" s="111" t="s">
        <v>173</v>
      </c>
      <c r="H11278" s="111" t="s">
        <v>179</v>
      </c>
      <c r="I11278" s="111" t="s">
        <v>173</v>
      </c>
      <c r="J11278" t="str">
        <f t="shared" si="352"/>
        <v>1822SkogOrganisk jordBlandingsskogMiddels</v>
      </c>
      <c r="K11278" s="111">
        <v>-2.4239591752717748</v>
      </c>
      <c r="L11278" s="111">
        <v>0.92784825435236762</v>
      </c>
      <c r="M11278" s="111">
        <v>0.46510463492953991</v>
      </c>
      <c r="N11278" s="112">
        <f t="shared" si="353"/>
        <v>-1.0310062859898674</v>
      </c>
    </row>
    <row r="11279" spans="1:14" x14ac:dyDescent="0.25">
      <c r="A11279" s="111" t="s">
        <v>889</v>
      </c>
      <c r="B11279" s="111">
        <f>INDEX(kommuner!C:C,MATCH(_xlfn.NUMBERVALUE(A11279),kommuner!B:B,0))</f>
        <v>1822</v>
      </c>
      <c r="C11279" s="111" t="s">
        <v>127</v>
      </c>
      <c r="D11279" s="111" t="s">
        <v>127</v>
      </c>
      <c r="E11279" s="111" t="s">
        <v>123</v>
      </c>
      <c r="F11279" s="111" t="s">
        <v>179</v>
      </c>
      <c r="G11279" s="111" t="s">
        <v>186</v>
      </c>
      <c r="H11279" s="111" t="s">
        <v>179</v>
      </c>
      <c r="I11279" s="111" t="s">
        <v>186</v>
      </c>
      <c r="J11279" t="str">
        <f t="shared" si="352"/>
        <v>1822SkogOrganisk jordBlandingsskogSærs høy</v>
      </c>
      <c r="K11279" s="111">
        <v>-1.5726115302258048</v>
      </c>
      <c r="L11279" s="111">
        <v>0.92784825435236762</v>
      </c>
      <c r="M11279" s="111">
        <v>0.46510463492953991</v>
      </c>
      <c r="N11279" s="112">
        <f t="shared" si="353"/>
        <v>-0.17965864094389727</v>
      </c>
    </row>
    <row r="11280" spans="1:14" x14ac:dyDescent="0.25">
      <c r="A11280" s="111" t="s">
        <v>889</v>
      </c>
      <c r="B11280" s="111">
        <f>INDEX(kommuner!C:C,MATCH(_xlfn.NUMBERVALUE(A11280),kommuner!B:B,0))</f>
        <v>1822</v>
      </c>
      <c r="C11280" s="111" t="s">
        <v>127</v>
      </c>
      <c r="D11280" s="111" t="s">
        <v>127</v>
      </c>
      <c r="E11280" s="111" t="s">
        <v>123</v>
      </c>
      <c r="F11280" s="111" t="s">
        <v>185</v>
      </c>
      <c r="G11280" s="111" t="s">
        <v>180</v>
      </c>
      <c r="H11280" s="111" t="s">
        <v>185</v>
      </c>
      <c r="I11280" s="111" t="s">
        <v>180</v>
      </c>
      <c r="J11280" t="str">
        <f t="shared" si="352"/>
        <v>1822SkogOrganisk jordLauvskogHøy</v>
      </c>
      <c r="K11280" s="111">
        <v>-1.9913688882377358</v>
      </c>
      <c r="L11280" s="111">
        <v>0.92784825435236762</v>
      </c>
      <c r="M11280" s="111">
        <v>0.46510463492953991</v>
      </c>
      <c r="N11280" s="112">
        <f t="shared" si="353"/>
        <v>-0.59841599895582831</v>
      </c>
    </row>
    <row r="11281" spans="1:14" x14ac:dyDescent="0.25">
      <c r="A11281" s="111" t="s">
        <v>889</v>
      </c>
      <c r="B11281" s="111">
        <f>INDEX(kommuner!C:C,MATCH(_xlfn.NUMBERVALUE(A11281),kommuner!B:B,0))</f>
        <v>1822</v>
      </c>
      <c r="C11281" s="111" t="s">
        <v>127</v>
      </c>
      <c r="D11281" s="111" t="s">
        <v>127</v>
      </c>
      <c r="E11281" s="111" t="s">
        <v>123</v>
      </c>
      <c r="F11281" s="111" t="s">
        <v>185</v>
      </c>
      <c r="G11281" s="111" t="s">
        <v>167</v>
      </c>
      <c r="H11281" s="111" t="s">
        <v>185</v>
      </c>
      <c r="I11281" s="111" t="s">
        <v>167</v>
      </c>
      <c r="J11281" t="str">
        <f t="shared" si="352"/>
        <v>1822SkogOrganisk jordLauvskogImpediment</v>
      </c>
      <c r="K11281" s="111">
        <v>0.35000626494250675</v>
      </c>
      <c r="L11281" s="111">
        <v>0.92784825435236762</v>
      </c>
      <c r="M11281" s="111">
        <v>0.46510463492953991</v>
      </c>
      <c r="N11281" s="112">
        <f t="shared" si="353"/>
        <v>1.7429591542244141</v>
      </c>
    </row>
    <row r="11282" spans="1:14" x14ac:dyDescent="0.25">
      <c r="A11282" s="111" t="s">
        <v>889</v>
      </c>
      <c r="B11282" s="111">
        <f>INDEX(kommuner!C:C,MATCH(_xlfn.NUMBERVALUE(A11282),kommuner!B:B,0))</f>
        <v>1822</v>
      </c>
      <c r="C11282" s="111" t="s">
        <v>127</v>
      </c>
      <c r="D11282" s="111" t="s">
        <v>127</v>
      </c>
      <c r="E11282" s="111" t="s">
        <v>123</v>
      </c>
      <c r="F11282" s="111" t="s">
        <v>185</v>
      </c>
      <c r="G11282" s="111" t="s">
        <v>190</v>
      </c>
      <c r="H11282" s="111" t="s">
        <v>185</v>
      </c>
      <c r="I11282" s="111" t="s">
        <v>190</v>
      </c>
      <c r="J11282" t="str">
        <f t="shared" si="352"/>
        <v>1822SkogOrganisk jordLauvskogLav</v>
      </c>
      <c r="K11282" s="111">
        <v>1.1144075558526714</v>
      </c>
      <c r="L11282" s="111">
        <v>0.92784825435236762</v>
      </c>
      <c r="M11282" s="111">
        <v>0.46510463492953991</v>
      </c>
      <c r="N11282" s="112">
        <f t="shared" si="353"/>
        <v>2.5073604451345788</v>
      </c>
    </row>
    <row r="11283" spans="1:14" x14ac:dyDescent="0.25">
      <c r="A11283" s="111" t="s">
        <v>889</v>
      </c>
      <c r="B11283" s="111">
        <f>INDEX(kommuner!C:C,MATCH(_xlfn.NUMBERVALUE(A11283),kommuner!B:B,0))</f>
        <v>1822</v>
      </c>
      <c r="C11283" s="111" t="s">
        <v>127</v>
      </c>
      <c r="D11283" s="111" t="s">
        <v>127</v>
      </c>
      <c r="E11283" s="111" t="s">
        <v>123</v>
      </c>
      <c r="F11283" s="111" t="s">
        <v>185</v>
      </c>
      <c r="G11283" s="111" t="s">
        <v>173</v>
      </c>
      <c r="H11283" s="111" t="s">
        <v>185</v>
      </c>
      <c r="I11283" s="111" t="s">
        <v>173</v>
      </c>
      <c r="J11283" t="str">
        <f t="shared" si="352"/>
        <v>1822SkogOrganisk jordLauvskogMiddels</v>
      </c>
      <c r="K11283" s="111">
        <v>-0.62664468270982987</v>
      </c>
      <c r="L11283" s="111">
        <v>0.92784825435236762</v>
      </c>
      <c r="M11283" s="111">
        <v>0.46510463492953991</v>
      </c>
      <c r="N11283" s="112">
        <f t="shared" si="353"/>
        <v>0.76630820657207765</v>
      </c>
    </row>
    <row r="11284" spans="1:14" x14ac:dyDescent="0.25">
      <c r="A11284" s="111" t="s">
        <v>889</v>
      </c>
      <c r="B11284" s="111">
        <f>INDEX(kommuner!C:C,MATCH(_xlfn.NUMBERVALUE(A11284),kommuner!B:B,0))</f>
        <v>1822</v>
      </c>
      <c r="C11284" s="111" t="s">
        <v>127</v>
      </c>
      <c r="D11284" s="111" t="s">
        <v>127</v>
      </c>
      <c r="E11284" s="111" t="s">
        <v>123</v>
      </c>
      <c r="F11284" s="111" t="s">
        <v>185</v>
      </c>
      <c r="G11284" s="111" t="s">
        <v>186</v>
      </c>
      <c r="H11284" s="111" t="s">
        <v>185</v>
      </c>
      <c r="I11284" s="111" t="s">
        <v>186</v>
      </c>
      <c r="J11284" t="str">
        <f t="shared" si="352"/>
        <v>1822SkogOrganisk jordLauvskogSærs høy</v>
      </c>
      <c r="K11284" s="111">
        <v>-1.8997279926091779</v>
      </c>
      <c r="L11284" s="111">
        <v>0.92784825435236762</v>
      </c>
      <c r="M11284" s="111">
        <v>0.46510463492953991</v>
      </c>
      <c r="N11284" s="112">
        <f t="shared" si="353"/>
        <v>-0.50677510332727038</v>
      </c>
    </row>
    <row r="11285" spans="1:14" x14ac:dyDescent="0.25">
      <c r="A11285" s="111" t="s">
        <v>889</v>
      </c>
      <c r="B11285" s="111">
        <f>INDEX(kommuner!C:C,MATCH(_xlfn.NUMBERVALUE(A11285),kommuner!B:B,0))</f>
        <v>1822</v>
      </c>
      <c r="C11285" s="111" t="s">
        <v>83</v>
      </c>
      <c r="D11285" s="111" t="s">
        <v>83</v>
      </c>
      <c r="E11285" s="111" t="s">
        <v>126</v>
      </c>
      <c r="F11285" s="111" t="s">
        <v>139</v>
      </c>
      <c r="G11285" s="111" t="s">
        <v>139</v>
      </c>
      <c r="H11285" s="111" t="s">
        <v>139</v>
      </c>
      <c r="I11285" s="111" t="s">
        <v>139</v>
      </c>
      <c r="J11285" t="str">
        <f t="shared" si="352"/>
        <v>1822Utbygd arealMineraljord</v>
      </c>
      <c r="K11285" s="111">
        <v>-0.30524336409547759</v>
      </c>
      <c r="L11285" s="111">
        <v>0</v>
      </c>
      <c r="M11285" s="111">
        <v>1.303047089454229E-2</v>
      </c>
      <c r="N11285" s="112">
        <f t="shared" si="353"/>
        <v>-0.2922128932009353</v>
      </c>
    </row>
    <row r="11286" spans="1:14" x14ac:dyDescent="0.25">
      <c r="A11286" s="111" t="s">
        <v>889</v>
      </c>
      <c r="B11286" s="111">
        <f>INDEX(kommuner!C:C,MATCH(_xlfn.NUMBERVALUE(A11286),kommuner!B:B,0))</f>
        <v>1822</v>
      </c>
      <c r="C11286" s="111" t="s">
        <v>83</v>
      </c>
      <c r="D11286" s="111" t="s">
        <v>83</v>
      </c>
      <c r="E11286" s="111" t="s">
        <v>123</v>
      </c>
      <c r="F11286" s="111" t="s">
        <v>139</v>
      </c>
      <c r="G11286" s="111" t="s">
        <v>139</v>
      </c>
      <c r="H11286" s="111" t="s">
        <v>139</v>
      </c>
      <c r="I11286" s="111" t="s">
        <v>139</v>
      </c>
      <c r="J11286" t="str">
        <f t="shared" si="352"/>
        <v>1822Utbygd arealOrganisk jord</v>
      </c>
      <c r="K11286" s="111">
        <v>29.011421395201612</v>
      </c>
      <c r="L11286" s="111">
        <v>0</v>
      </c>
      <c r="M11286" s="111">
        <v>1.303047089454229E-2</v>
      </c>
      <c r="N11286" s="112">
        <f t="shared" si="353"/>
        <v>29.024451866096154</v>
      </c>
    </row>
    <row r="11287" spans="1:14" x14ac:dyDescent="0.25">
      <c r="A11287" s="111" t="s">
        <v>889</v>
      </c>
      <c r="B11287" s="111">
        <f>INDEX(kommuner!C:C,MATCH(_xlfn.NUMBERVALUE(A11287),kommuner!B:B,0))</f>
        <v>1822</v>
      </c>
      <c r="C11287" s="111" t="s">
        <v>181</v>
      </c>
      <c r="D11287" s="111" t="s">
        <v>181</v>
      </c>
      <c r="E11287" s="111" t="s">
        <v>123</v>
      </c>
      <c r="F11287" s="111" t="s">
        <v>139</v>
      </c>
      <c r="G11287" s="111" t="s">
        <v>139</v>
      </c>
      <c r="H11287" s="111" t="s">
        <v>139</v>
      </c>
      <c r="I11287" s="111" t="s">
        <v>139</v>
      </c>
      <c r="J11287" t="str">
        <f t="shared" si="352"/>
        <v>1822Vann og myrOrganisk jord</v>
      </c>
      <c r="K11287" s="111">
        <v>-0.29766799726667431</v>
      </c>
      <c r="L11287" s="111">
        <v>0</v>
      </c>
      <c r="M11287" s="111">
        <v>0</v>
      </c>
      <c r="N11287" s="112">
        <f t="shared" si="353"/>
        <v>-0.29766799726667431</v>
      </c>
    </row>
    <row r="11288" spans="1:14" x14ac:dyDescent="0.25">
      <c r="A11288" s="111" t="s">
        <v>890</v>
      </c>
      <c r="B11288" s="111">
        <f>INDEX(kommuner!C:C,MATCH(_xlfn.NUMBERVALUE(A11288),kommuner!B:B,0))</f>
        <v>1824</v>
      </c>
      <c r="C11288" s="111" t="s">
        <v>82</v>
      </c>
      <c r="D11288" s="111" t="s">
        <v>82</v>
      </c>
      <c r="E11288" s="111" t="s">
        <v>126</v>
      </c>
      <c r="F11288" s="111" t="s">
        <v>139</v>
      </c>
      <c r="G11288" s="111" t="s">
        <v>139</v>
      </c>
      <c r="H11288" s="111" t="s">
        <v>139</v>
      </c>
      <c r="I11288" s="111" t="s">
        <v>139</v>
      </c>
      <c r="J11288" t="str">
        <f t="shared" si="352"/>
        <v>1824Annen utmarkMineraljord</v>
      </c>
      <c r="K11288" s="111">
        <v>-7.1122377479755403E-2</v>
      </c>
      <c r="L11288" s="111">
        <v>0</v>
      </c>
      <c r="M11288" s="111">
        <v>0</v>
      </c>
      <c r="N11288" s="112">
        <f t="shared" si="353"/>
        <v>-7.1122377479755403E-2</v>
      </c>
    </row>
    <row r="11289" spans="1:14" x14ac:dyDescent="0.25">
      <c r="A11289" s="111" t="s">
        <v>890</v>
      </c>
      <c r="B11289" s="111">
        <f>INDEX(kommuner!C:C,MATCH(_xlfn.NUMBERVALUE(A11289),kommuner!B:B,0))</f>
        <v>1824</v>
      </c>
      <c r="C11289" s="111" t="s">
        <v>121</v>
      </c>
      <c r="D11289" s="111" t="s">
        <v>121</v>
      </c>
      <c r="E11289" s="111" t="s">
        <v>126</v>
      </c>
      <c r="F11289" s="111" t="s">
        <v>139</v>
      </c>
      <c r="G11289" s="111" t="s">
        <v>139</v>
      </c>
      <c r="H11289" s="111" t="s">
        <v>139</v>
      </c>
      <c r="I11289" s="111" t="s">
        <v>139</v>
      </c>
      <c r="J11289" t="str">
        <f t="shared" si="352"/>
        <v>1824BeiteMineraljord</v>
      </c>
      <c r="K11289" s="111">
        <v>-0.96338340838695502</v>
      </c>
      <c r="L11289" s="111">
        <v>0</v>
      </c>
      <c r="M11289" s="111">
        <v>1.2448711246839999E-7</v>
      </c>
      <c r="N11289" s="112">
        <f t="shared" si="353"/>
        <v>-0.96338328389984251</v>
      </c>
    </row>
    <row r="11290" spans="1:14" x14ac:dyDescent="0.25">
      <c r="A11290" s="111" t="s">
        <v>890</v>
      </c>
      <c r="B11290" s="111">
        <f>INDEX(kommuner!C:C,MATCH(_xlfn.NUMBERVALUE(A11290),kommuner!B:B,0))</f>
        <v>1824</v>
      </c>
      <c r="C11290" s="111" t="s">
        <v>121</v>
      </c>
      <c r="D11290" s="111" t="s">
        <v>121</v>
      </c>
      <c r="E11290" s="111" t="s">
        <v>123</v>
      </c>
      <c r="F11290" s="111" t="s">
        <v>139</v>
      </c>
      <c r="G11290" s="111" t="s">
        <v>139</v>
      </c>
      <c r="H11290" s="111" t="s">
        <v>139</v>
      </c>
      <c r="I11290" s="111" t="s">
        <v>139</v>
      </c>
      <c r="J11290" t="str">
        <f t="shared" si="352"/>
        <v>1824BeiteOrganisk jord</v>
      </c>
      <c r="K11290" s="111">
        <v>12.077525935985037</v>
      </c>
      <c r="L11290" s="111">
        <v>1.6412500000000001</v>
      </c>
      <c r="M11290" s="111">
        <v>0</v>
      </c>
      <c r="N11290" s="112">
        <f t="shared" si="353"/>
        <v>13.718775935985036</v>
      </c>
    </row>
    <row r="11291" spans="1:14" x14ac:dyDescent="0.25">
      <c r="A11291" s="111" t="s">
        <v>890</v>
      </c>
      <c r="B11291" s="111">
        <f>INDEX(kommuner!C:C,MATCH(_xlfn.NUMBERVALUE(A11291),kommuner!B:B,0))</f>
        <v>1824</v>
      </c>
      <c r="C11291" s="111" t="s">
        <v>84</v>
      </c>
      <c r="D11291" s="111" t="s">
        <v>84</v>
      </c>
      <c r="E11291" s="111" t="s">
        <v>126</v>
      </c>
      <c r="F11291" s="111" t="s">
        <v>139</v>
      </c>
      <c r="G11291" s="111" t="s">
        <v>139</v>
      </c>
      <c r="H11291" s="111" t="s">
        <v>139</v>
      </c>
      <c r="I11291" s="111" t="s">
        <v>139</v>
      </c>
      <c r="J11291" t="str">
        <f t="shared" si="352"/>
        <v>1824Dyrket markMineraljord</v>
      </c>
      <c r="K11291" s="111">
        <v>-0.57064448530534551</v>
      </c>
      <c r="L11291" s="111">
        <v>0</v>
      </c>
      <c r="M11291" s="111">
        <v>0</v>
      </c>
      <c r="N11291" s="112">
        <f t="shared" si="353"/>
        <v>-0.57064448530534551</v>
      </c>
    </row>
    <row r="11292" spans="1:14" x14ac:dyDescent="0.25">
      <c r="A11292" s="111" t="s">
        <v>890</v>
      </c>
      <c r="B11292" s="111">
        <f>INDEX(kommuner!C:C,MATCH(_xlfn.NUMBERVALUE(A11292),kommuner!B:B,0))</f>
        <v>1824</v>
      </c>
      <c r="C11292" s="111" t="s">
        <v>84</v>
      </c>
      <c r="D11292" s="111" t="s">
        <v>84</v>
      </c>
      <c r="E11292" s="111" t="s">
        <v>123</v>
      </c>
      <c r="F11292" s="111" t="s">
        <v>139</v>
      </c>
      <c r="G11292" s="111" t="s">
        <v>139</v>
      </c>
      <c r="H11292" s="111" t="s">
        <v>139</v>
      </c>
      <c r="I11292" s="111" t="s">
        <v>139</v>
      </c>
      <c r="J11292" t="str">
        <f t="shared" si="352"/>
        <v>1824Dyrket markOrganisk jord</v>
      </c>
      <c r="K11292" s="111">
        <v>28.726149366675592</v>
      </c>
      <c r="L11292" s="111">
        <v>1.45625</v>
      </c>
      <c r="M11292" s="111">
        <v>0</v>
      </c>
      <c r="N11292" s="112">
        <f t="shared" si="353"/>
        <v>30.182399366675593</v>
      </c>
    </row>
    <row r="11293" spans="1:14" x14ac:dyDescent="0.25">
      <c r="A11293" s="111" t="s">
        <v>890</v>
      </c>
      <c r="B11293" s="111">
        <f>INDEX(kommuner!C:C,MATCH(_xlfn.NUMBERVALUE(A11293),kommuner!B:B,0))</f>
        <v>1824</v>
      </c>
      <c r="C11293" s="111" t="s">
        <v>127</v>
      </c>
      <c r="D11293" s="111" t="s">
        <v>127</v>
      </c>
      <c r="E11293" s="111" t="s">
        <v>126</v>
      </c>
      <c r="F11293" s="111" t="s">
        <v>172</v>
      </c>
      <c r="G11293" s="111" t="s">
        <v>180</v>
      </c>
      <c r="H11293" s="111" t="s">
        <v>172</v>
      </c>
      <c r="I11293" s="111" t="s">
        <v>180</v>
      </c>
      <c r="J11293" t="str">
        <f t="shared" si="352"/>
        <v>1824SkogMineraljordBarskogHøy</v>
      </c>
      <c r="K11293" s="111">
        <v>-6.422849649670499</v>
      </c>
      <c r="L11293" s="111">
        <v>0.85306406685236758</v>
      </c>
      <c r="M11293" s="111">
        <v>6.4056614999681585E-2</v>
      </c>
      <c r="N11293" s="112">
        <f t="shared" si="353"/>
        <v>-5.5057289678184498</v>
      </c>
    </row>
    <row r="11294" spans="1:14" x14ac:dyDescent="0.25">
      <c r="A11294" s="111" t="s">
        <v>890</v>
      </c>
      <c r="B11294" s="111">
        <f>INDEX(kommuner!C:C,MATCH(_xlfn.NUMBERVALUE(A11294),kommuner!B:B,0))</f>
        <v>1824</v>
      </c>
      <c r="C11294" s="111" t="s">
        <v>127</v>
      </c>
      <c r="D11294" s="111" t="s">
        <v>127</v>
      </c>
      <c r="E11294" s="111" t="s">
        <v>126</v>
      </c>
      <c r="F11294" s="111" t="s">
        <v>172</v>
      </c>
      <c r="G11294" s="111" t="s">
        <v>167</v>
      </c>
      <c r="H11294" s="111" t="s">
        <v>172</v>
      </c>
      <c r="I11294" s="111" t="s">
        <v>167</v>
      </c>
      <c r="J11294" t="str">
        <f t="shared" si="352"/>
        <v>1824SkogMineraljordBarskogImpediment</v>
      </c>
      <c r="K11294" s="111">
        <v>-0.94873102042732593</v>
      </c>
      <c r="L11294" s="111">
        <v>0.85306406685236758</v>
      </c>
      <c r="M11294" s="111">
        <v>6.3979989500968365E-2</v>
      </c>
      <c r="N11294" s="112">
        <f t="shared" si="353"/>
        <v>-3.1686964073989993E-2</v>
      </c>
    </row>
    <row r="11295" spans="1:14" x14ac:dyDescent="0.25">
      <c r="A11295" s="111" t="s">
        <v>890</v>
      </c>
      <c r="B11295" s="111">
        <f>INDEX(kommuner!C:C,MATCH(_xlfn.NUMBERVALUE(A11295),kommuner!B:B,0))</f>
        <v>1824</v>
      </c>
      <c r="C11295" s="111" t="s">
        <v>127</v>
      </c>
      <c r="D11295" s="111" t="s">
        <v>127</v>
      </c>
      <c r="E11295" s="111" t="s">
        <v>126</v>
      </c>
      <c r="F11295" s="111" t="s">
        <v>172</v>
      </c>
      <c r="G11295" s="111" t="s">
        <v>190</v>
      </c>
      <c r="H11295" s="111" t="s">
        <v>172</v>
      </c>
      <c r="I11295" s="111" t="s">
        <v>190</v>
      </c>
      <c r="J11295" t="str">
        <f t="shared" si="352"/>
        <v>1824SkogMineraljordBarskogLav</v>
      </c>
      <c r="K11295" s="111">
        <v>-0.862084627791601</v>
      </c>
      <c r="L11295" s="111">
        <v>0.85306406685236758</v>
      </c>
      <c r="M11295" s="111">
        <v>6.3979989500968365E-2</v>
      </c>
      <c r="N11295" s="112">
        <f t="shared" si="353"/>
        <v>5.4959428561734941E-2</v>
      </c>
    </row>
    <row r="11296" spans="1:14" x14ac:dyDescent="0.25">
      <c r="A11296" s="111" t="s">
        <v>890</v>
      </c>
      <c r="B11296" s="111">
        <f>INDEX(kommuner!C:C,MATCH(_xlfn.NUMBERVALUE(A11296),kommuner!B:B,0))</f>
        <v>1824</v>
      </c>
      <c r="C11296" s="111" t="s">
        <v>127</v>
      </c>
      <c r="D11296" s="111" t="s">
        <v>127</v>
      </c>
      <c r="E11296" s="111" t="s">
        <v>126</v>
      </c>
      <c r="F11296" s="111" t="s">
        <v>172</v>
      </c>
      <c r="G11296" s="111" t="s">
        <v>173</v>
      </c>
      <c r="H11296" s="111" t="s">
        <v>172</v>
      </c>
      <c r="I11296" s="111" t="s">
        <v>173</v>
      </c>
      <c r="J11296" t="str">
        <f t="shared" si="352"/>
        <v>1824SkogMineraljordBarskogMiddels</v>
      </c>
      <c r="K11296" s="111">
        <v>-3.6406993276041288</v>
      </c>
      <c r="L11296" s="111">
        <v>0.85306406685236758</v>
      </c>
      <c r="M11296" s="111">
        <v>6.4056614999681585E-2</v>
      </c>
      <c r="N11296" s="112">
        <f t="shared" si="353"/>
        <v>-2.7235786457520796</v>
      </c>
    </row>
    <row r="11297" spans="1:14" x14ac:dyDescent="0.25">
      <c r="A11297" s="111" t="s">
        <v>890</v>
      </c>
      <c r="B11297" s="111">
        <f>INDEX(kommuner!C:C,MATCH(_xlfn.NUMBERVALUE(A11297),kommuner!B:B,0))</f>
        <v>1824</v>
      </c>
      <c r="C11297" s="111" t="s">
        <v>127</v>
      </c>
      <c r="D11297" s="111" t="s">
        <v>127</v>
      </c>
      <c r="E11297" s="111" t="s">
        <v>126</v>
      </c>
      <c r="F11297" s="111" t="s">
        <v>172</v>
      </c>
      <c r="G11297" s="111" t="s">
        <v>186</v>
      </c>
      <c r="H11297" s="111" t="s">
        <v>172</v>
      </c>
      <c r="I11297" s="111" t="s">
        <v>186</v>
      </c>
      <c r="J11297" t="str">
        <f t="shared" si="352"/>
        <v>1824SkogMineraljordBarskogSærs høy</v>
      </c>
      <c r="K11297" s="111">
        <v>0.12072674540874306</v>
      </c>
      <c r="L11297" s="111">
        <v>0.85306406685236758</v>
      </c>
      <c r="M11297" s="111">
        <v>6.4056614999681585E-2</v>
      </c>
      <c r="N11297" s="112">
        <f t="shared" si="353"/>
        <v>1.0378474272607923</v>
      </c>
    </row>
    <row r="11298" spans="1:14" x14ac:dyDescent="0.25">
      <c r="A11298" s="111" t="s">
        <v>890</v>
      </c>
      <c r="B11298" s="111">
        <f>INDEX(kommuner!C:C,MATCH(_xlfn.NUMBERVALUE(A11298),kommuner!B:B,0))</f>
        <v>1824</v>
      </c>
      <c r="C11298" s="111" t="s">
        <v>127</v>
      </c>
      <c r="D11298" s="111" t="s">
        <v>127</v>
      </c>
      <c r="E11298" s="111" t="s">
        <v>126</v>
      </c>
      <c r="F11298" s="111" t="s">
        <v>179</v>
      </c>
      <c r="G11298" s="111" t="s">
        <v>180</v>
      </c>
      <c r="H11298" s="111" t="s">
        <v>179</v>
      </c>
      <c r="I11298" s="111" t="s">
        <v>180</v>
      </c>
      <c r="J11298" t="str">
        <f t="shared" si="352"/>
        <v>1824SkogMineraljordBlandingsskogHøy</v>
      </c>
      <c r="K11298" s="111">
        <v>-7.1939050909469406</v>
      </c>
      <c r="L11298" s="111">
        <v>0.85306406685236758</v>
      </c>
      <c r="M11298" s="111">
        <v>6.3979989500968365E-2</v>
      </c>
      <c r="N11298" s="112">
        <f t="shared" si="353"/>
        <v>-6.2768610345936047</v>
      </c>
    </row>
    <row r="11299" spans="1:14" x14ac:dyDescent="0.25">
      <c r="A11299" s="111" t="s">
        <v>890</v>
      </c>
      <c r="B11299" s="111">
        <f>INDEX(kommuner!C:C,MATCH(_xlfn.NUMBERVALUE(A11299),kommuner!B:B,0))</f>
        <v>1824</v>
      </c>
      <c r="C11299" s="111" t="s">
        <v>127</v>
      </c>
      <c r="D11299" s="111" t="s">
        <v>127</v>
      </c>
      <c r="E11299" s="111" t="s">
        <v>126</v>
      </c>
      <c r="F11299" s="111" t="s">
        <v>179</v>
      </c>
      <c r="G11299" s="111" t="s">
        <v>167</v>
      </c>
      <c r="H11299" s="111" t="s">
        <v>179</v>
      </c>
      <c r="I11299" s="111" t="s">
        <v>167</v>
      </c>
      <c r="J11299" t="str">
        <f t="shared" si="352"/>
        <v>1824SkogMineraljordBlandingsskogImpediment</v>
      </c>
      <c r="K11299" s="111">
        <v>-1.0519587113170448</v>
      </c>
      <c r="L11299" s="111">
        <v>0.85306406685236758</v>
      </c>
      <c r="M11299" s="111">
        <v>6.3979989500968365E-2</v>
      </c>
      <c r="N11299" s="112">
        <f t="shared" si="353"/>
        <v>-0.13491465496370883</v>
      </c>
    </row>
    <row r="11300" spans="1:14" x14ac:dyDescent="0.25">
      <c r="A11300" s="111" t="s">
        <v>890</v>
      </c>
      <c r="B11300" s="111">
        <f>INDEX(kommuner!C:C,MATCH(_xlfn.NUMBERVALUE(A11300),kommuner!B:B,0))</f>
        <v>1824</v>
      </c>
      <c r="C11300" s="111" t="s">
        <v>127</v>
      </c>
      <c r="D11300" s="111" t="s">
        <v>127</v>
      </c>
      <c r="E11300" s="111" t="s">
        <v>126</v>
      </c>
      <c r="F11300" s="111" t="s">
        <v>179</v>
      </c>
      <c r="G11300" s="111" t="s">
        <v>190</v>
      </c>
      <c r="H11300" s="111" t="s">
        <v>179</v>
      </c>
      <c r="I11300" s="111" t="s">
        <v>190</v>
      </c>
      <c r="J11300" t="str">
        <f t="shared" si="352"/>
        <v>1824SkogMineraljordBlandingsskogLav</v>
      </c>
      <c r="K11300" s="111">
        <v>-1.7812179955424279</v>
      </c>
      <c r="L11300" s="111">
        <v>0.85306406685236758</v>
      </c>
      <c r="M11300" s="111">
        <v>6.3979989500968365E-2</v>
      </c>
      <c r="N11300" s="112">
        <f t="shared" si="353"/>
        <v>-0.86417393918909191</v>
      </c>
    </row>
    <row r="11301" spans="1:14" x14ac:dyDescent="0.25">
      <c r="A11301" s="111" t="s">
        <v>890</v>
      </c>
      <c r="B11301" s="111">
        <f>INDEX(kommuner!C:C,MATCH(_xlfn.NUMBERVALUE(A11301),kommuner!B:B,0))</f>
        <v>1824</v>
      </c>
      <c r="C11301" s="111" t="s">
        <v>127</v>
      </c>
      <c r="D11301" s="111" t="s">
        <v>127</v>
      </c>
      <c r="E11301" s="111" t="s">
        <v>126</v>
      </c>
      <c r="F11301" s="111" t="s">
        <v>179</v>
      </c>
      <c r="G11301" s="111" t="s">
        <v>173</v>
      </c>
      <c r="H11301" s="111" t="s">
        <v>179</v>
      </c>
      <c r="I11301" s="111" t="s">
        <v>173</v>
      </c>
      <c r="J11301" t="str">
        <f t="shared" si="352"/>
        <v>1824SkogMineraljordBlandingsskogMiddels</v>
      </c>
      <c r="K11301" s="111">
        <v>-3.4741824145851954</v>
      </c>
      <c r="L11301" s="111">
        <v>0.85306406685236758</v>
      </c>
      <c r="M11301" s="111">
        <v>6.3979989500968365E-2</v>
      </c>
      <c r="N11301" s="112">
        <f t="shared" si="353"/>
        <v>-2.5571383582318594</v>
      </c>
    </row>
    <row r="11302" spans="1:14" x14ac:dyDescent="0.25">
      <c r="A11302" s="111" t="s">
        <v>890</v>
      </c>
      <c r="B11302" s="111">
        <f>INDEX(kommuner!C:C,MATCH(_xlfn.NUMBERVALUE(A11302),kommuner!B:B,0))</f>
        <v>1824</v>
      </c>
      <c r="C11302" s="111" t="s">
        <v>127</v>
      </c>
      <c r="D11302" s="111" t="s">
        <v>127</v>
      </c>
      <c r="E11302" s="111" t="s">
        <v>126</v>
      </c>
      <c r="F11302" s="111" t="s">
        <v>179</v>
      </c>
      <c r="G11302" s="111" t="s">
        <v>186</v>
      </c>
      <c r="H11302" s="111" t="s">
        <v>179</v>
      </c>
      <c r="I11302" s="111" t="s">
        <v>186</v>
      </c>
      <c r="J11302" t="str">
        <f t="shared" si="352"/>
        <v>1824SkogMineraljordBlandingsskogSærs høy</v>
      </c>
      <c r="K11302" s="111">
        <v>-2.9395925245326562</v>
      </c>
      <c r="L11302" s="111">
        <v>0.85306406685236758</v>
      </c>
      <c r="M11302" s="111">
        <v>6.3979989500968365E-2</v>
      </c>
      <c r="N11302" s="112">
        <f t="shared" si="353"/>
        <v>-2.0225484681793202</v>
      </c>
    </row>
    <row r="11303" spans="1:14" x14ac:dyDescent="0.25">
      <c r="A11303" s="111" t="s">
        <v>890</v>
      </c>
      <c r="B11303" s="111">
        <f>INDEX(kommuner!C:C,MATCH(_xlfn.NUMBERVALUE(A11303),kommuner!B:B,0))</f>
        <v>1824</v>
      </c>
      <c r="C11303" s="111" t="s">
        <v>127</v>
      </c>
      <c r="D11303" s="111" t="s">
        <v>127</v>
      </c>
      <c r="E11303" s="111" t="s">
        <v>126</v>
      </c>
      <c r="F11303" s="111" t="s">
        <v>185</v>
      </c>
      <c r="G11303" s="111" t="s">
        <v>180</v>
      </c>
      <c r="H11303" s="111" t="s">
        <v>185</v>
      </c>
      <c r="I11303" s="111" t="s">
        <v>180</v>
      </c>
      <c r="J11303" t="str">
        <f t="shared" si="352"/>
        <v>1824SkogMineraljordLauvskogHøy</v>
      </c>
      <c r="K11303" s="111">
        <v>-3.9961118073383664</v>
      </c>
      <c r="L11303" s="111">
        <v>0.85306406685236758</v>
      </c>
      <c r="M11303" s="111">
        <v>6.3979989500968365E-2</v>
      </c>
      <c r="N11303" s="112">
        <f t="shared" si="353"/>
        <v>-3.0790677509850304</v>
      </c>
    </row>
    <row r="11304" spans="1:14" x14ac:dyDescent="0.25">
      <c r="A11304" s="111" t="s">
        <v>890</v>
      </c>
      <c r="B11304" s="111">
        <f>INDEX(kommuner!C:C,MATCH(_xlfn.NUMBERVALUE(A11304),kommuner!B:B,0))</f>
        <v>1824</v>
      </c>
      <c r="C11304" s="111" t="s">
        <v>127</v>
      </c>
      <c r="D11304" s="111" t="s">
        <v>127</v>
      </c>
      <c r="E11304" s="111" t="s">
        <v>126</v>
      </c>
      <c r="F11304" s="111" t="s">
        <v>185</v>
      </c>
      <c r="G11304" s="111" t="s">
        <v>167</v>
      </c>
      <c r="H11304" s="111" t="s">
        <v>185</v>
      </c>
      <c r="I11304" s="111" t="s">
        <v>167</v>
      </c>
      <c r="J11304" t="str">
        <f t="shared" si="352"/>
        <v>1824SkogMineraljordLauvskogImpediment</v>
      </c>
      <c r="K11304" s="111">
        <v>-1.0417316356348201</v>
      </c>
      <c r="L11304" s="111">
        <v>0.85306406685236758</v>
      </c>
      <c r="M11304" s="111">
        <v>6.3979989500968365E-2</v>
      </c>
      <c r="N11304" s="112">
        <f t="shared" si="353"/>
        <v>-0.12468757928148413</v>
      </c>
    </row>
    <row r="11305" spans="1:14" x14ac:dyDescent="0.25">
      <c r="A11305" s="111" t="s">
        <v>890</v>
      </c>
      <c r="B11305" s="111">
        <f>INDEX(kommuner!C:C,MATCH(_xlfn.NUMBERVALUE(A11305),kommuner!B:B,0))</f>
        <v>1824</v>
      </c>
      <c r="C11305" s="111" t="s">
        <v>127</v>
      </c>
      <c r="D11305" s="111" t="s">
        <v>127</v>
      </c>
      <c r="E11305" s="111" t="s">
        <v>126</v>
      </c>
      <c r="F11305" s="111" t="s">
        <v>185</v>
      </c>
      <c r="G11305" s="111" t="s">
        <v>190</v>
      </c>
      <c r="H11305" s="111" t="s">
        <v>185</v>
      </c>
      <c r="I11305" s="111" t="s">
        <v>190</v>
      </c>
      <c r="J11305" t="str">
        <f t="shared" si="352"/>
        <v>1824SkogMineraljordLauvskogLav</v>
      </c>
      <c r="K11305" s="111">
        <v>-8.9748170935426599E-2</v>
      </c>
      <c r="L11305" s="111">
        <v>0.85306406685236758</v>
      </c>
      <c r="M11305" s="111">
        <v>6.3979989500968365E-2</v>
      </c>
      <c r="N11305" s="112">
        <f t="shared" si="353"/>
        <v>0.82729588541790933</v>
      </c>
    </row>
    <row r="11306" spans="1:14" x14ac:dyDescent="0.25">
      <c r="A11306" s="111" t="s">
        <v>890</v>
      </c>
      <c r="B11306" s="111">
        <f>INDEX(kommuner!C:C,MATCH(_xlfn.NUMBERVALUE(A11306),kommuner!B:B,0))</f>
        <v>1824</v>
      </c>
      <c r="C11306" s="111" t="s">
        <v>127</v>
      </c>
      <c r="D11306" s="111" t="s">
        <v>127</v>
      </c>
      <c r="E11306" s="111" t="s">
        <v>126</v>
      </c>
      <c r="F11306" s="111" t="s">
        <v>185</v>
      </c>
      <c r="G11306" s="111" t="s">
        <v>173</v>
      </c>
      <c r="H11306" s="111" t="s">
        <v>185</v>
      </c>
      <c r="I11306" s="111" t="s">
        <v>173</v>
      </c>
      <c r="J11306" t="str">
        <f t="shared" si="352"/>
        <v>1824SkogMineraljordLauvskogMiddels</v>
      </c>
      <c r="K11306" s="111">
        <v>-2.4407766010203638</v>
      </c>
      <c r="L11306" s="111">
        <v>0.85306406685236758</v>
      </c>
      <c r="M11306" s="111">
        <v>6.3979989500968365E-2</v>
      </c>
      <c r="N11306" s="112">
        <f t="shared" si="353"/>
        <v>-1.523732544667028</v>
      </c>
    </row>
    <row r="11307" spans="1:14" x14ac:dyDescent="0.25">
      <c r="A11307" s="111" t="s">
        <v>890</v>
      </c>
      <c r="B11307" s="111">
        <f>INDEX(kommuner!C:C,MATCH(_xlfn.NUMBERVALUE(A11307),kommuner!B:B,0))</f>
        <v>1824</v>
      </c>
      <c r="C11307" s="111" t="s">
        <v>127</v>
      </c>
      <c r="D11307" s="111" t="s">
        <v>127</v>
      </c>
      <c r="E11307" s="111" t="s">
        <v>126</v>
      </c>
      <c r="F11307" s="111" t="s">
        <v>185</v>
      </c>
      <c r="G11307" s="111" t="s">
        <v>186</v>
      </c>
      <c r="H11307" s="111" t="s">
        <v>185</v>
      </c>
      <c r="I11307" s="111" t="s">
        <v>186</v>
      </c>
      <c r="J11307" t="str">
        <f t="shared" si="352"/>
        <v>1824SkogMineraljordLauvskogSærs høy</v>
      </c>
      <c r="K11307" s="111">
        <v>-3.6560473259425113</v>
      </c>
      <c r="L11307" s="111">
        <v>0.85306406685236758</v>
      </c>
      <c r="M11307" s="111">
        <v>6.3979989500968365E-2</v>
      </c>
      <c r="N11307" s="112">
        <f t="shared" si="353"/>
        <v>-2.7390032695891753</v>
      </c>
    </row>
    <row r="11308" spans="1:14" x14ac:dyDescent="0.25">
      <c r="A11308" s="111" t="s">
        <v>890</v>
      </c>
      <c r="B11308" s="111">
        <f>INDEX(kommuner!C:C,MATCH(_xlfn.NUMBERVALUE(A11308),kommuner!B:B,0))</f>
        <v>1824</v>
      </c>
      <c r="C11308" s="111" t="s">
        <v>127</v>
      </c>
      <c r="D11308" s="111" t="s">
        <v>127</v>
      </c>
      <c r="E11308" s="111" t="s">
        <v>123</v>
      </c>
      <c r="F11308" s="111" t="s">
        <v>172</v>
      </c>
      <c r="G11308" s="111" t="s">
        <v>180</v>
      </c>
      <c r="H11308" s="111" t="s">
        <v>172</v>
      </c>
      <c r="I11308" s="111" t="s">
        <v>180</v>
      </c>
      <c r="J11308" t="str">
        <f t="shared" si="352"/>
        <v>1824SkogOrganisk jordBarskogHøy</v>
      </c>
      <c r="K11308" s="111">
        <v>-2.5184559031994138</v>
      </c>
      <c r="L11308" s="111">
        <v>0.92784825435236762</v>
      </c>
      <c r="M11308" s="111">
        <v>0.46518126042825314</v>
      </c>
      <c r="N11308" s="112">
        <f t="shared" si="353"/>
        <v>-1.1254263884187932</v>
      </c>
    </row>
    <row r="11309" spans="1:14" x14ac:dyDescent="0.25">
      <c r="A11309" s="111" t="s">
        <v>890</v>
      </c>
      <c r="B11309" s="111">
        <f>INDEX(kommuner!C:C,MATCH(_xlfn.NUMBERVALUE(A11309),kommuner!B:B,0))</f>
        <v>1824</v>
      </c>
      <c r="C11309" s="111" t="s">
        <v>127</v>
      </c>
      <c r="D11309" s="111" t="s">
        <v>127</v>
      </c>
      <c r="E11309" s="111" t="s">
        <v>123</v>
      </c>
      <c r="F11309" s="111" t="s">
        <v>172</v>
      </c>
      <c r="G11309" s="111" t="s">
        <v>167</v>
      </c>
      <c r="H11309" s="111" t="s">
        <v>172</v>
      </c>
      <c r="I11309" s="111" t="s">
        <v>167</v>
      </c>
      <c r="J11309" t="str">
        <f t="shared" si="352"/>
        <v>1824SkogOrganisk jordBarskogImpediment</v>
      </c>
      <c r="K11309" s="111">
        <v>-0.17137422385314094</v>
      </c>
      <c r="L11309" s="111">
        <v>0.92784825435236762</v>
      </c>
      <c r="M11309" s="111">
        <v>0.46510463492953991</v>
      </c>
      <c r="N11309" s="112">
        <f t="shared" si="353"/>
        <v>1.2215786654287666</v>
      </c>
    </row>
    <row r="11310" spans="1:14" x14ac:dyDescent="0.25">
      <c r="A11310" s="111" t="s">
        <v>890</v>
      </c>
      <c r="B11310" s="111">
        <f>INDEX(kommuner!C:C,MATCH(_xlfn.NUMBERVALUE(A11310),kommuner!B:B,0))</f>
        <v>1824</v>
      </c>
      <c r="C11310" s="111" t="s">
        <v>127</v>
      </c>
      <c r="D11310" s="111" t="s">
        <v>127</v>
      </c>
      <c r="E11310" s="111" t="s">
        <v>123</v>
      </c>
      <c r="F11310" s="111" t="s">
        <v>172</v>
      </c>
      <c r="G11310" s="111" t="s">
        <v>190</v>
      </c>
      <c r="H11310" s="111" t="s">
        <v>172</v>
      </c>
      <c r="I11310" s="111" t="s">
        <v>190</v>
      </c>
      <c r="J11310" t="str">
        <f t="shared" si="352"/>
        <v>1824SkogOrganisk jordBarskogLav</v>
      </c>
      <c r="K11310" s="111">
        <v>-0.50666953101693391</v>
      </c>
      <c r="L11310" s="111">
        <v>0.92784825435236762</v>
      </c>
      <c r="M11310" s="111">
        <v>0.46510463492953991</v>
      </c>
      <c r="N11310" s="112">
        <f t="shared" si="353"/>
        <v>0.88628335826497362</v>
      </c>
    </row>
    <row r="11311" spans="1:14" x14ac:dyDescent="0.25">
      <c r="A11311" s="111" t="s">
        <v>890</v>
      </c>
      <c r="B11311" s="111">
        <f>INDEX(kommuner!C:C,MATCH(_xlfn.NUMBERVALUE(A11311),kommuner!B:B,0))</f>
        <v>1824</v>
      </c>
      <c r="C11311" s="111" t="s">
        <v>127</v>
      </c>
      <c r="D11311" s="111" t="s">
        <v>127</v>
      </c>
      <c r="E11311" s="111" t="s">
        <v>123</v>
      </c>
      <c r="F11311" s="111" t="s">
        <v>172</v>
      </c>
      <c r="G11311" s="111" t="s">
        <v>173</v>
      </c>
      <c r="H11311" s="111" t="s">
        <v>172</v>
      </c>
      <c r="I11311" s="111" t="s">
        <v>173</v>
      </c>
      <c r="J11311" t="str">
        <f t="shared" si="352"/>
        <v>1824SkogOrganisk jordBarskogMiddels</v>
      </c>
      <c r="K11311" s="111">
        <v>-1.5571490961494638</v>
      </c>
      <c r="L11311" s="111">
        <v>0.92784825435236762</v>
      </c>
      <c r="M11311" s="111">
        <v>0.46518126042825314</v>
      </c>
      <c r="N11311" s="112">
        <f t="shared" si="353"/>
        <v>-0.16411958136884308</v>
      </c>
    </row>
    <row r="11312" spans="1:14" x14ac:dyDescent="0.25">
      <c r="A11312" s="111" t="s">
        <v>890</v>
      </c>
      <c r="B11312" s="111">
        <f>INDEX(kommuner!C:C,MATCH(_xlfn.NUMBERVALUE(A11312),kommuner!B:B,0))</f>
        <v>1824</v>
      </c>
      <c r="C11312" s="111" t="s">
        <v>127</v>
      </c>
      <c r="D11312" s="111" t="s">
        <v>127</v>
      </c>
      <c r="E11312" s="111" t="s">
        <v>123</v>
      </c>
      <c r="F11312" s="111" t="s">
        <v>172</v>
      </c>
      <c r="G11312" s="111" t="s">
        <v>186</v>
      </c>
      <c r="H11312" s="111" t="s">
        <v>172</v>
      </c>
      <c r="I11312" s="111" t="s">
        <v>186</v>
      </c>
      <c r="J11312" t="str">
        <f t="shared" si="352"/>
        <v>1824SkogOrganisk jordBarskogSærs høy</v>
      </c>
      <c r="K11312" s="111">
        <v>2.5548655235722699</v>
      </c>
      <c r="L11312" s="111">
        <v>0.92784825435236762</v>
      </c>
      <c r="M11312" s="111">
        <v>0.46518126042825314</v>
      </c>
      <c r="N11312" s="112">
        <f t="shared" si="353"/>
        <v>3.9478950383528906</v>
      </c>
    </row>
    <row r="11313" spans="1:14" x14ac:dyDescent="0.25">
      <c r="A11313" s="111" t="s">
        <v>890</v>
      </c>
      <c r="B11313" s="111">
        <f>INDEX(kommuner!C:C,MATCH(_xlfn.NUMBERVALUE(A11313),kommuner!B:B,0))</f>
        <v>1824</v>
      </c>
      <c r="C11313" s="111" t="s">
        <v>127</v>
      </c>
      <c r="D11313" s="111" t="s">
        <v>127</v>
      </c>
      <c r="E11313" s="111" t="s">
        <v>123</v>
      </c>
      <c r="F11313" s="111" t="s">
        <v>179</v>
      </c>
      <c r="G11313" s="111" t="s">
        <v>180</v>
      </c>
      <c r="H11313" s="111" t="s">
        <v>179</v>
      </c>
      <c r="I11313" s="111" t="s">
        <v>180</v>
      </c>
      <c r="J11313" t="str">
        <f t="shared" si="352"/>
        <v>1824SkogOrganisk jordBlandingsskogHøy</v>
      </c>
      <c r="K11313" s="111">
        <v>-5.5554344456832343</v>
      </c>
      <c r="L11313" s="111">
        <v>0.92784825435236762</v>
      </c>
      <c r="M11313" s="111">
        <v>0.46510463492953991</v>
      </c>
      <c r="N11313" s="112">
        <f t="shared" si="353"/>
        <v>-4.1624815564013264</v>
      </c>
    </row>
    <row r="11314" spans="1:14" x14ac:dyDescent="0.25">
      <c r="A11314" s="111" t="s">
        <v>890</v>
      </c>
      <c r="B11314" s="111">
        <f>INDEX(kommuner!C:C,MATCH(_xlfn.NUMBERVALUE(A11314),kommuner!B:B,0))</f>
        <v>1824</v>
      </c>
      <c r="C11314" s="111" t="s">
        <v>127</v>
      </c>
      <c r="D11314" s="111" t="s">
        <v>127</v>
      </c>
      <c r="E11314" s="111" t="s">
        <v>123</v>
      </c>
      <c r="F11314" s="111" t="s">
        <v>179</v>
      </c>
      <c r="G11314" s="111" t="s">
        <v>167</v>
      </c>
      <c r="H11314" s="111" t="s">
        <v>179</v>
      </c>
      <c r="I11314" s="111" t="s">
        <v>167</v>
      </c>
      <c r="J11314" t="str">
        <f t="shared" si="352"/>
        <v>1824SkogOrganisk jordBlandingsskogImpediment</v>
      </c>
      <c r="K11314" s="111">
        <v>-0.28586344175800005</v>
      </c>
      <c r="L11314" s="111">
        <v>0.92784825435236762</v>
      </c>
      <c r="M11314" s="111">
        <v>0.46510463492953991</v>
      </c>
      <c r="N11314" s="112">
        <f t="shared" si="353"/>
        <v>1.1070894475239075</v>
      </c>
    </row>
    <row r="11315" spans="1:14" x14ac:dyDescent="0.25">
      <c r="A11315" s="111" t="s">
        <v>890</v>
      </c>
      <c r="B11315" s="111">
        <f>INDEX(kommuner!C:C,MATCH(_xlfn.NUMBERVALUE(A11315),kommuner!B:B,0))</f>
        <v>1824</v>
      </c>
      <c r="C11315" s="111" t="s">
        <v>127</v>
      </c>
      <c r="D11315" s="111" t="s">
        <v>127</v>
      </c>
      <c r="E11315" s="111" t="s">
        <v>123</v>
      </c>
      <c r="F11315" s="111" t="s">
        <v>179</v>
      </c>
      <c r="G11315" s="111" t="s">
        <v>190</v>
      </c>
      <c r="H11315" s="111" t="s">
        <v>179</v>
      </c>
      <c r="I11315" s="111" t="s">
        <v>190</v>
      </c>
      <c r="J11315" t="str">
        <f t="shared" si="352"/>
        <v>1824SkogOrganisk jordBlandingsskogLav</v>
      </c>
      <c r="K11315" s="111">
        <v>-1.2347339377887629</v>
      </c>
      <c r="L11315" s="111">
        <v>0.92784825435236762</v>
      </c>
      <c r="M11315" s="111">
        <v>0.46510463492953991</v>
      </c>
      <c r="N11315" s="112">
        <f t="shared" si="353"/>
        <v>0.15821895149314458</v>
      </c>
    </row>
    <row r="11316" spans="1:14" x14ac:dyDescent="0.25">
      <c r="A11316" s="111" t="s">
        <v>890</v>
      </c>
      <c r="B11316" s="111">
        <f>INDEX(kommuner!C:C,MATCH(_xlfn.NUMBERVALUE(A11316),kommuner!B:B,0))</f>
        <v>1824</v>
      </c>
      <c r="C11316" s="111" t="s">
        <v>127</v>
      </c>
      <c r="D11316" s="111" t="s">
        <v>127</v>
      </c>
      <c r="E11316" s="111" t="s">
        <v>123</v>
      </c>
      <c r="F11316" s="111" t="s">
        <v>179</v>
      </c>
      <c r="G11316" s="111" t="s">
        <v>173</v>
      </c>
      <c r="H11316" s="111" t="s">
        <v>179</v>
      </c>
      <c r="I11316" s="111" t="s">
        <v>173</v>
      </c>
      <c r="J11316" t="str">
        <f t="shared" si="352"/>
        <v>1824SkogOrganisk jordBlandingsskogMiddels</v>
      </c>
      <c r="K11316" s="111">
        <v>-2.4239591752717748</v>
      </c>
      <c r="L11316" s="111">
        <v>0.92784825435236762</v>
      </c>
      <c r="M11316" s="111">
        <v>0.46510463492953991</v>
      </c>
      <c r="N11316" s="112">
        <f t="shared" si="353"/>
        <v>-1.0310062859898674</v>
      </c>
    </row>
    <row r="11317" spans="1:14" x14ac:dyDescent="0.25">
      <c r="A11317" s="111" t="s">
        <v>890</v>
      </c>
      <c r="B11317" s="111">
        <f>INDEX(kommuner!C:C,MATCH(_xlfn.NUMBERVALUE(A11317),kommuner!B:B,0))</f>
        <v>1824</v>
      </c>
      <c r="C11317" s="111" t="s">
        <v>127</v>
      </c>
      <c r="D11317" s="111" t="s">
        <v>127</v>
      </c>
      <c r="E11317" s="111" t="s">
        <v>123</v>
      </c>
      <c r="F11317" s="111" t="s">
        <v>179</v>
      </c>
      <c r="G11317" s="111" t="s">
        <v>186</v>
      </c>
      <c r="H11317" s="111" t="s">
        <v>179</v>
      </c>
      <c r="I11317" s="111" t="s">
        <v>186</v>
      </c>
      <c r="J11317" t="str">
        <f t="shared" si="352"/>
        <v>1824SkogOrganisk jordBlandingsskogSærs høy</v>
      </c>
      <c r="K11317" s="111">
        <v>-1.5726115302258048</v>
      </c>
      <c r="L11317" s="111">
        <v>0.92784825435236762</v>
      </c>
      <c r="M11317" s="111">
        <v>0.46510463492953991</v>
      </c>
      <c r="N11317" s="112">
        <f t="shared" si="353"/>
        <v>-0.17965864094389727</v>
      </c>
    </row>
    <row r="11318" spans="1:14" x14ac:dyDescent="0.25">
      <c r="A11318" s="111" t="s">
        <v>890</v>
      </c>
      <c r="B11318" s="111">
        <f>INDEX(kommuner!C:C,MATCH(_xlfn.NUMBERVALUE(A11318),kommuner!B:B,0))</f>
        <v>1824</v>
      </c>
      <c r="C11318" s="111" t="s">
        <v>127</v>
      </c>
      <c r="D11318" s="111" t="s">
        <v>127</v>
      </c>
      <c r="E11318" s="111" t="s">
        <v>123</v>
      </c>
      <c r="F11318" s="111" t="s">
        <v>185</v>
      </c>
      <c r="G11318" s="111" t="s">
        <v>180</v>
      </c>
      <c r="H11318" s="111" t="s">
        <v>185</v>
      </c>
      <c r="I11318" s="111" t="s">
        <v>180</v>
      </c>
      <c r="J11318" t="str">
        <f t="shared" si="352"/>
        <v>1824SkogOrganisk jordLauvskogHøy</v>
      </c>
      <c r="K11318" s="111">
        <v>-1.9913688882377358</v>
      </c>
      <c r="L11318" s="111">
        <v>0.92784825435236762</v>
      </c>
      <c r="M11318" s="111">
        <v>0.46510463492953991</v>
      </c>
      <c r="N11318" s="112">
        <f t="shared" si="353"/>
        <v>-0.59841599895582831</v>
      </c>
    </row>
    <row r="11319" spans="1:14" x14ac:dyDescent="0.25">
      <c r="A11319" s="111" t="s">
        <v>890</v>
      </c>
      <c r="B11319" s="111">
        <f>INDEX(kommuner!C:C,MATCH(_xlfn.NUMBERVALUE(A11319),kommuner!B:B,0))</f>
        <v>1824</v>
      </c>
      <c r="C11319" s="111" t="s">
        <v>127</v>
      </c>
      <c r="D11319" s="111" t="s">
        <v>127</v>
      </c>
      <c r="E11319" s="111" t="s">
        <v>123</v>
      </c>
      <c r="F11319" s="111" t="s">
        <v>185</v>
      </c>
      <c r="G11319" s="111" t="s">
        <v>167</v>
      </c>
      <c r="H11319" s="111" t="s">
        <v>185</v>
      </c>
      <c r="I11319" s="111" t="s">
        <v>167</v>
      </c>
      <c r="J11319" t="str">
        <f t="shared" si="352"/>
        <v>1824SkogOrganisk jordLauvskogImpediment</v>
      </c>
      <c r="K11319" s="111">
        <v>0.35000626494250675</v>
      </c>
      <c r="L11319" s="111">
        <v>0.92784825435236762</v>
      </c>
      <c r="M11319" s="111">
        <v>0.46510463492953991</v>
      </c>
      <c r="N11319" s="112">
        <f t="shared" si="353"/>
        <v>1.7429591542244141</v>
      </c>
    </row>
    <row r="11320" spans="1:14" x14ac:dyDescent="0.25">
      <c r="A11320" s="111" t="s">
        <v>890</v>
      </c>
      <c r="B11320" s="111">
        <f>INDEX(kommuner!C:C,MATCH(_xlfn.NUMBERVALUE(A11320),kommuner!B:B,0))</f>
        <v>1824</v>
      </c>
      <c r="C11320" s="111" t="s">
        <v>127</v>
      </c>
      <c r="D11320" s="111" t="s">
        <v>127</v>
      </c>
      <c r="E11320" s="111" t="s">
        <v>123</v>
      </c>
      <c r="F11320" s="111" t="s">
        <v>185</v>
      </c>
      <c r="G11320" s="111" t="s">
        <v>190</v>
      </c>
      <c r="H11320" s="111" t="s">
        <v>185</v>
      </c>
      <c r="I11320" s="111" t="s">
        <v>190</v>
      </c>
      <c r="J11320" t="str">
        <f t="shared" si="352"/>
        <v>1824SkogOrganisk jordLauvskogLav</v>
      </c>
      <c r="K11320" s="111">
        <v>1.1144075558526714</v>
      </c>
      <c r="L11320" s="111">
        <v>0.92784825435236762</v>
      </c>
      <c r="M11320" s="111">
        <v>0.46510463492953991</v>
      </c>
      <c r="N11320" s="112">
        <f t="shared" si="353"/>
        <v>2.5073604451345788</v>
      </c>
    </row>
    <row r="11321" spans="1:14" x14ac:dyDescent="0.25">
      <c r="A11321" s="111" t="s">
        <v>890</v>
      </c>
      <c r="B11321" s="111">
        <f>INDEX(kommuner!C:C,MATCH(_xlfn.NUMBERVALUE(A11321),kommuner!B:B,0))</f>
        <v>1824</v>
      </c>
      <c r="C11321" s="111" t="s">
        <v>127</v>
      </c>
      <c r="D11321" s="111" t="s">
        <v>127</v>
      </c>
      <c r="E11321" s="111" t="s">
        <v>123</v>
      </c>
      <c r="F11321" s="111" t="s">
        <v>185</v>
      </c>
      <c r="G11321" s="111" t="s">
        <v>173</v>
      </c>
      <c r="H11321" s="111" t="s">
        <v>185</v>
      </c>
      <c r="I11321" s="111" t="s">
        <v>173</v>
      </c>
      <c r="J11321" t="str">
        <f t="shared" si="352"/>
        <v>1824SkogOrganisk jordLauvskogMiddels</v>
      </c>
      <c r="K11321" s="111">
        <v>-0.62664468270982987</v>
      </c>
      <c r="L11321" s="111">
        <v>0.92784825435236762</v>
      </c>
      <c r="M11321" s="111">
        <v>0.46510463492953991</v>
      </c>
      <c r="N11321" s="112">
        <f t="shared" si="353"/>
        <v>0.76630820657207765</v>
      </c>
    </row>
    <row r="11322" spans="1:14" x14ac:dyDescent="0.25">
      <c r="A11322" s="111" t="s">
        <v>890</v>
      </c>
      <c r="B11322" s="111">
        <f>INDEX(kommuner!C:C,MATCH(_xlfn.NUMBERVALUE(A11322),kommuner!B:B,0))</f>
        <v>1824</v>
      </c>
      <c r="C11322" s="111" t="s">
        <v>127</v>
      </c>
      <c r="D11322" s="111" t="s">
        <v>127</v>
      </c>
      <c r="E11322" s="111" t="s">
        <v>123</v>
      </c>
      <c r="F11322" s="111" t="s">
        <v>185</v>
      </c>
      <c r="G11322" s="111" t="s">
        <v>186</v>
      </c>
      <c r="H11322" s="111" t="s">
        <v>185</v>
      </c>
      <c r="I11322" s="111" t="s">
        <v>186</v>
      </c>
      <c r="J11322" t="str">
        <f t="shared" si="352"/>
        <v>1824SkogOrganisk jordLauvskogSærs høy</v>
      </c>
      <c r="K11322" s="111">
        <v>-1.8997279926091779</v>
      </c>
      <c r="L11322" s="111">
        <v>0.92784825435236762</v>
      </c>
      <c r="M11322" s="111">
        <v>0.46510463492953991</v>
      </c>
      <c r="N11322" s="112">
        <f t="shared" si="353"/>
        <v>-0.50677510332727038</v>
      </c>
    </row>
    <row r="11323" spans="1:14" x14ac:dyDescent="0.25">
      <c r="A11323" s="111" t="s">
        <v>890</v>
      </c>
      <c r="B11323" s="111">
        <f>INDEX(kommuner!C:C,MATCH(_xlfn.NUMBERVALUE(A11323),kommuner!B:B,0))</f>
        <v>1824</v>
      </c>
      <c r="C11323" s="111" t="s">
        <v>83</v>
      </c>
      <c r="D11323" s="111" t="s">
        <v>83</v>
      </c>
      <c r="E11323" s="111" t="s">
        <v>126</v>
      </c>
      <c r="F11323" s="111" t="s">
        <v>139</v>
      </c>
      <c r="G11323" s="111" t="s">
        <v>139</v>
      </c>
      <c r="H11323" s="111" t="s">
        <v>139</v>
      </c>
      <c r="I11323" s="111" t="s">
        <v>139</v>
      </c>
      <c r="J11323" t="str">
        <f t="shared" si="352"/>
        <v>1824Utbygd arealMineraljord</v>
      </c>
      <c r="K11323" s="111">
        <v>-0.30524336409547759</v>
      </c>
      <c r="L11323" s="111">
        <v>0</v>
      </c>
      <c r="M11323" s="111">
        <v>1.303047089454229E-2</v>
      </c>
      <c r="N11323" s="112">
        <f t="shared" si="353"/>
        <v>-0.2922128932009353</v>
      </c>
    </row>
    <row r="11324" spans="1:14" x14ac:dyDescent="0.25">
      <c r="A11324" s="111" t="s">
        <v>890</v>
      </c>
      <c r="B11324" s="111">
        <f>INDEX(kommuner!C:C,MATCH(_xlfn.NUMBERVALUE(A11324),kommuner!B:B,0))</f>
        <v>1824</v>
      </c>
      <c r="C11324" s="111" t="s">
        <v>83</v>
      </c>
      <c r="D11324" s="111" t="s">
        <v>83</v>
      </c>
      <c r="E11324" s="111" t="s">
        <v>123</v>
      </c>
      <c r="F11324" s="111" t="s">
        <v>139</v>
      </c>
      <c r="G11324" s="111" t="s">
        <v>139</v>
      </c>
      <c r="H11324" s="111" t="s">
        <v>139</v>
      </c>
      <c r="I11324" s="111" t="s">
        <v>139</v>
      </c>
      <c r="J11324" t="str">
        <f t="shared" si="352"/>
        <v>1824Utbygd arealOrganisk jord</v>
      </c>
      <c r="K11324" s="111">
        <v>29.011421395201612</v>
      </c>
      <c r="L11324" s="111">
        <v>0</v>
      </c>
      <c r="M11324" s="111">
        <v>1.303047089454229E-2</v>
      </c>
      <c r="N11324" s="112">
        <f t="shared" si="353"/>
        <v>29.024451866096154</v>
      </c>
    </row>
    <row r="11325" spans="1:14" x14ac:dyDescent="0.25">
      <c r="A11325" s="111" t="s">
        <v>890</v>
      </c>
      <c r="B11325" s="111">
        <f>INDEX(kommuner!C:C,MATCH(_xlfn.NUMBERVALUE(A11325),kommuner!B:B,0))</f>
        <v>1824</v>
      </c>
      <c r="C11325" s="111" t="s">
        <v>181</v>
      </c>
      <c r="D11325" s="111" t="s">
        <v>181</v>
      </c>
      <c r="E11325" s="111" t="s">
        <v>123</v>
      </c>
      <c r="F11325" s="111" t="s">
        <v>139</v>
      </c>
      <c r="G11325" s="111" t="s">
        <v>139</v>
      </c>
      <c r="H11325" s="111" t="s">
        <v>139</v>
      </c>
      <c r="I11325" s="111" t="s">
        <v>139</v>
      </c>
      <c r="J11325" t="str">
        <f t="shared" si="352"/>
        <v>1824Vann og myrOrganisk jord</v>
      </c>
      <c r="K11325" s="111">
        <v>-0.29766799726667431</v>
      </c>
      <c r="L11325" s="111">
        <v>0</v>
      </c>
      <c r="M11325" s="111">
        <v>0</v>
      </c>
      <c r="N11325" s="112">
        <f t="shared" si="353"/>
        <v>-0.29766799726667431</v>
      </c>
    </row>
    <row r="11326" spans="1:14" x14ac:dyDescent="0.25">
      <c r="A11326" s="111" t="s">
        <v>891</v>
      </c>
      <c r="B11326" s="111">
        <f>INDEX(kommuner!C:C,MATCH(_xlfn.NUMBERVALUE(A11326),kommuner!B:B,0))</f>
        <v>1825</v>
      </c>
      <c r="C11326" s="111" t="s">
        <v>82</v>
      </c>
      <c r="D11326" s="111" t="s">
        <v>82</v>
      </c>
      <c r="E11326" s="111" t="s">
        <v>126</v>
      </c>
      <c r="F11326" s="111" t="s">
        <v>139</v>
      </c>
      <c r="G11326" s="111" t="s">
        <v>139</v>
      </c>
      <c r="H11326" s="111" t="s">
        <v>139</v>
      </c>
      <c r="I11326" s="111" t="s">
        <v>139</v>
      </c>
      <c r="J11326" t="str">
        <f t="shared" si="352"/>
        <v>1825Annen utmarkMineraljord</v>
      </c>
      <c r="K11326" s="111">
        <v>-7.1122377479755403E-2</v>
      </c>
      <c r="L11326" s="111">
        <v>0</v>
      </c>
      <c r="M11326" s="111">
        <v>0</v>
      </c>
      <c r="N11326" s="112">
        <f t="shared" si="353"/>
        <v>-7.1122377479755403E-2</v>
      </c>
    </row>
    <row r="11327" spans="1:14" x14ac:dyDescent="0.25">
      <c r="A11327" s="111" t="s">
        <v>891</v>
      </c>
      <c r="B11327" s="111">
        <f>INDEX(kommuner!C:C,MATCH(_xlfn.NUMBERVALUE(A11327),kommuner!B:B,0))</f>
        <v>1825</v>
      </c>
      <c r="C11327" s="111" t="s">
        <v>121</v>
      </c>
      <c r="D11327" s="111" t="s">
        <v>121</v>
      </c>
      <c r="E11327" s="111" t="s">
        <v>126</v>
      </c>
      <c r="F11327" s="111" t="s">
        <v>139</v>
      </c>
      <c r="G11327" s="111" t="s">
        <v>139</v>
      </c>
      <c r="H11327" s="111" t="s">
        <v>139</v>
      </c>
      <c r="I11327" s="111" t="s">
        <v>139</v>
      </c>
      <c r="J11327" t="str">
        <f t="shared" si="352"/>
        <v>1825BeiteMineraljord</v>
      </c>
      <c r="K11327" s="111">
        <v>-0.96338340838695502</v>
      </c>
      <c r="L11327" s="111">
        <v>0</v>
      </c>
      <c r="M11327" s="111">
        <v>1.2448711246839999E-7</v>
      </c>
      <c r="N11327" s="112">
        <f t="shared" si="353"/>
        <v>-0.96338328389984251</v>
      </c>
    </row>
    <row r="11328" spans="1:14" x14ac:dyDescent="0.25">
      <c r="A11328" s="111" t="s">
        <v>891</v>
      </c>
      <c r="B11328" s="111">
        <f>INDEX(kommuner!C:C,MATCH(_xlfn.NUMBERVALUE(A11328),kommuner!B:B,0))</f>
        <v>1825</v>
      </c>
      <c r="C11328" s="111" t="s">
        <v>121</v>
      </c>
      <c r="D11328" s="111" t="s">
        <v>121</v>
      </c>
      <c r="E11328" s="111" t="s">
        <v>123</v>
      </c>
      <c r="F11328" s="111" t="s">
        <v>139</v>
      </c>
      <c r="G11328" s="111" t="s">
        <v>139</v>
      </c>
      <c r="H11328" s="111" t="s">
        <v>139</v>
      </c>
      <c r="I11328" s="111" t="s">
        <v>139</v>
      </c>
      <c r="J11328" t="str">
        <f t="shared" si="352"/>
        <v>1825BeiteOrganisk jord</v>
      </c>
      <c r="K11328" s="111">
        <v>12.077525935985037</v>
      </c>
      <c r="L11328" s="111">
        <v>1.6412500000000001</v>
      </c>
      <c r="M11328" s="111">
        <v>0</v>
      </c>
      <c r="N11328" s="112">
        <f t="shared" si="353"/>
        <v>13.718775935985036</v>
      </c>
    </row>
    <row r="11329" spans="1:14" x14ac:dyDescent="0.25">
      <c r="A11329" s="111" t="s">
        <v>891</v>
      </c>
      <c r="B11329" s="111">
        <f>INDEX(kommuner!C:C,MATCH(_xlfn.NUMBERVALUE(A11329),kommuner!B:B,0))</f>
        <v>1825</v>
      </c>
      <c r="C11329" s="111" t="s">
        <v>84</v>
      </c>
      <c r="D11329" s="111" t="s">
        <v>84</v>
      </c>
      <c r="E11329" s="111" t="s">
        <v>126</v>
      </c>
      <c r="F11329" s="111" t="s">
        <v>139</v>
      </c>
      <c r="G11329" s="111" t="s">
        <v>139</v>
      </c>
      <c r="H11329" s="111" t="s">
        <v>139</v>
      </c>
      <c r="I11329" s="111" t="s">
        <v>139</v>
      </c>
      <c r="J11329" t="str">
        <f t="shared" si="352"/>
        <v>1825Dyrket markMineraljord</v>
      </c>
      <c r="K11329" s="111">
        <v>-0.57064448530534551</v>
      </c>
      <c r="L11329" s="111">
        <v>0</v>
      </c>
      <c r="M11329" s="111">
        <v>0</v>
      </c>
      <c r="N11329" s="112">
        <f t="shared" si="353"/>
        <v>-0.57064448530534551</v>
      </c>
    </row>
    <row r="11330" spans="1:14" x14ac:dyDescent="0.25">
      <c r="A11330" s="111" t="s">
        <v>891</v>
      </c>
      <c r="B11330" s="111">
        <f>INDEX(kommuner!C:C,MATCH(_xlfn.NUMBERVALUE(A11330),kommuner!B:B,0))</f>
        <v>1825</v>
      </c>
      <c r="C11330" s="111" t="s">
        <v>84</v>
      </c>
      <c r="D11330" s="111" t="s">
        <v>84</v>
      </c>
      <c r="E11330" s="111" t="s">
        <v>123</v>
      </c>
      <c r="F11330" s="111" t="s">
        <v>139</v>
      </c>
      <c r="G11330" s="111" t="s">
        <v>139</v>
      </c>
      <c r="H11330" s="111" t="s">
        <v>139</v>
      </c>
      <c r="I11330" s="111" t="s">
        <v>139</v>
      </c>
      <c r="J11330" t="str">
        <f t="shared" si="352"/>
        <v>1825Dyrket markOrganisk jord</v>
      </c>
      <c r="K11330" s="111">
        <v>28.726149366675592</v>
      </c>
      <c r="L11330" s="111">
        <v>1.45625</v>
      </c>
      <c r="M11330" s="111">
        <v>0</v>
      </c>
      <c r="N11330" s="112">
        <f t="shared" si="353"/>
        <v>30.182399366675593</v>
      </c>
    </row>
    <row r="11331" spans="1:14" x14ac:dyDescent="0.25">
      <c r="A11331" s="111" t="s">
        <v>891</v>
      </c>
      <c r="B11331" s="111">
        <f>INDEX(kommuner!C:C,MATCH(_xlfn.NUMBERVALUE(A11331),kommuner!B:B,0))</f>
        <v>1825</v>
      </c>
      <c r="C11331" s="111" t="s">
        <v>127</v>
      </c>
      <c r="D11331" s="111" t="s">
        <v>127</v>
      </c>
      <c r="E11331" s="111" t="s">
        <v>126</v>
      </c>
      <c r="F11331" s="111" t="s">
        <v>172</v>
      </c>
      <c r="G11331" s="111" t="s">
        <v>180</v>
      </c>
      <c r="H11331" s="111" t="s">
        <v>172</v>
      </c>
      <c r="I11331" s="111" t="s">
        <v>180</v>
      </c>
      <c r="J11331" t="str">
        <f t="shared" ref="J11331:J11394" si="354">B11331&amp;C11331&amp;E11331&amp;IF(C11331="Skog",F11331&amp;G11331,"")</f>
        <v>1825SkogMineraljordBarskogHøy</v>
      </c>
      <c r="K11331" s="111">
        <v>-6.422849649670499</v>
      </c>
      <c r="L11331" s="111">
        <v>0.85306406685236758</v>
      </c>
      <c r="M11331" s="111">
        <v>6.4056614999681585E-2</v>
      </c>
      <c r="N11331" s="112">
        <f t="shared" ref="N11331:N11394" si="355">SUM(K11331:M11331)</f>
        <v>-5.5057289678184498</v>
      </c>
    </row>
    <row r="11332" spans="1:14" x14ac:dyDescent="0.25">
      <c r="A11332" s="111" t="s">
        <v>891</v>
      </c>
      <c r="B11332" s="111">
        <f>INDEX(kommuner!C:C,MATCH(_xlfn.NUMBERVALUE(A11332),kommuner!B:B,0))</f>
        <v>1825</v>
      </c>
      <c r="C11332" s="111" t="s">
        <v>127</v>
      </c>
      <c r="D11332" s="111" t="s">
        <v>127</v>
      </c>
      <c r="E11332" s="111" t="s">
        <v>126</v>
      </c>
      <c r="F11332" s="111" t="s">
        <v>172</v>
      </c>
      <c r="G11332" s="111" t="s">
        <v>167</v>
      </c>
      <c r="H11332" s="111" t="s">
        <v>172</v>
      </c>
      <c r="I11332" s="111" t="s">
        <v>167</v>
      </c>
      <c r="J11332" t="str">
        <f t="shared" si="354"/>
        <v>1825SkogMineraljordBarskogImpediment</v>
      </c>
      <c r="K11332" s="111">
        <v>-0.94873102042732593</v>
      </c>
      <c r="L11332" s="111">
        <v>0.85306406685236758</v>
      </c>
      <c r="M11332" s="111">
        <v>6.3979989500968365E-2</v>
      </c>
      <c r="N11332" s="112">
        <f t="shared" si="355"/>
        <v>-3.1686964073989993E-2</v>
      </c>
    </row>
    <row r="11333" spans="1:14" x14ac:dyDescent="0.25">
      <c r="A11333" s="111" t="s">
        <v>891</v>
      </c>
      <c r="B11333" s="111">
        <f>INDEX(kommuner!C:C,MATCH(_xlfn.NUMBERVALUE(A11333),kommuner!B:B,0))</f>
        <v>1825</v>
      </c>
      <c r="C11333" s="111" t="s">
        <v>127</v>
      </c>
      <c r="D11333" s="111" t="s">
        <v>127</v>
      </c>
      <c r="E11333" s="111" t="s">
        <v>126</v>
      </c>
      <c r="F11333" s="111" t="s">
        <v>172</v>
      </c>
      <c r="G11333" s="111" t="s">
        <v>190</v>
      </c>
      <c r="H11333" s="111" t="s">
        <v>172</v>
      </c>
      <c r="I11333" s="111" t="s">
        <v>190</v>
      </c>
      <c r="J11333" t="str">
        <f t="shared" si="354"/>
        <v>1825SkogMineraljordBarskogLav</v>
      </c>
      <c r="K11333" s="111">
        <v>-0.862084627791601</v>
      </c>
      <c r="L11333" s="111">
        <v>0.85306406685236758</v>
      </c>
      <c r="M11333" s="111">
        <v>6.3979989500968365E-2</v>
      </c>
      <c r="N11333" s="112">
        <f t="shared" si="355"/>
        <v>5.4959428561734941E-2</v>
      </c>
    </row>
    <row r="11334" spans="1:14" x14ac:dyDescent="0.25">
      <c r="A11334" s="111" t="s">
        <v>891</v>
      </c>
      <c r="B11334" s="111">
        <f>INDEX(kommuner!C:C,MATCH(_xlfn.NUMBERVALUE(A11334),kommuner!B:B,0))</f>
        <v>1825</v>
      </c>
      <c r="C11334" s="111" t="s">
        <v>127</v>
      </c>
      <c r="D11334" s="111" t="s">
        <v>127</v>
      </c>
      <c r="E11334" s="111" t="s">
        <v>126</v>
      </c>
      <c r="F11334" s="111" t="s">
        <v>172</v>
      </c>
      <c r="G11334" s="111" t="s">
        <v>173</v>
      </c>
      <c r="H11334" s="111" t="s">
        <v>172</v>
      </c>
      <c r="I11334" s="111" t="s">
        <v>173</v>
      </c>
      <c r="J11334" t="str">
        <f t="shared" si="354"/>
        <v>1825SkogMineraljordBarskogMiddels</v>
      </c>
      <c r="K11334" s="111">
        <v>-3.6406993276041288</v>
      </c>
      <c r="L11334" s="111">
        <v>0.85306406685236758</v>
      </c>
      <c r="M11334" s="111">
        <v>6.4056614999681585E-2</v>
      </c>
      <c r="N11334" s="112">
        <f t="shared" si="355"/>
        <v>-2.7235786457520796</v>
      </c>
    </row>
    <row r="11335" spans="1:14" x14ac:dyDescent="0.25">
      <c r="A11335" s="111" t="s">
        <v>891</v>
      </c>
      <c r="B11335" s="111">
        <f>INDEX(kommuner!C:C,MATCH(_xlfn.NUMBERVALUE(A11335),kommuner!B:B,0))</f>
        <v>1825</v>
      </c>
      <c r="C11335" s="111" t="s">
        <v>127</v>
      </c>
      <c r="D11335" s="111" t="s">
        <v>127</v>
      </c>
      <c r="E11335" s="111" t="s">
        <v>126</v>
      </c>
      <c r="F11335" s="111" t="s">
        <v>172</v>
      </c>
      <c r="G11335" s="111" t="s">
        <v>186</v>
      </c>
      <c r="H11335" s="111" t="s">
        <v>172</v>
      </c>
      <c r="I11335" s="111" t="s">
        <v>186</v>
      </c>
      <c r="J11335" t="str">
        <f t="shared" si="354"/>
        <v>1825SkogMineraljordBarskogSærs høy</v>
      </c>
      <c r="K11335" s="111">
        <v>0.12072674540874306</v>
      </c>
      <c r="L11335" s="111">
        <v>0.85306406685236758</v>
      </c>
      <c r="M11335" s="111">
        <v>6.4056614999681585E-2</v>
      </c>
      <c r="N11335" s="112">
        <f t="shared" si="355"/>
        <v>1.0378474272607923</v>
      </c>
    </row>
    <row r="11336" spans="1:14" x14ac:dyDescent="0.25">
      <c r="A11336" s="111" t="s">
        <v>891</v>
      </c>
      <c r="B11336" s="111">
        <f>INDEX(kommuner!C:C,MATCH(_xlfn.NUMBERVALUE(A11336),kommuner!B:B,0))</f>
        <v>1825</v>
      </c>
      <c r="C11336" s="111" t="s">
        <v>127</v>
      </c>
      <c r="D11336" s="111" t="s">
        <v>127</v>
      </c>
      <c r="E11336" s="111" t="s">
        <v>126</v>
      </c>
      <c r="F11336" s="111" t="s">
        <v>179</v>
      </c>
      <c r="G11336" s="111" t="s">
        <v>180</v>
      </c>
      <c r="H11336" s="111" t="s">
        <v>179</v>
      </c>
      <c r="I11336" s="111" t="s">
        <v>180</v>
      </c>
      <c r="J11336" t="str">
        <f t="shared" si="354"/>
        <v>1825SkogMineraljordBlandingsskogHøy</v>
      </c>
      <c r="K11336" s="111">
        <v>-7.1939050909469406</v>
      </c>
      <c r="L11336" s="111">
        <v>0.85306406685236758</v>
      </c>
      <c r="M11336" s="111">
        <v>6.3979989500968365E-2</v>
      </c>
      <c r="N11336" s="112">
        <f t="shared" si="355"/>
        <v>-6.2768610345936047</v>
      </c>
    </row>
    <row r="11337" spans="1:14" x14ac:dyDescent="0.25">
      <c r="A11337" s="111" t="s">
        <v>891</v>
      </c>
      <c r="B11337" s="111">
        <f>INDEX(kommuner!C:C,MATCH(_xlfn.NUMBERVALUE(A11337),kommuner!B:B,0))</f>
        <v>1825</v>
      </c>
      <c r="C11337" s="111" t="s">
        <v>127</v>
      </c>
      <c r="D11337" s="111" t="s">
        <v>127</v>
      </c>
      <c r="E11337" s="111" t="s">
        <v>126</v>
      </c>
      <c r="F11337" s="111" t="s">
        <v>179</v>
      </c>
      <c r="G11337" s="111" t="s">
        <v>167</v>
      </c>
      <c r="H11337" s="111" t="s">
        <v>179</v>
      </c>
      <c r="I11337" s="111" t="s">
        <v>167</v>
      </c>
      <c r="J11337" t="str">
        <f t="shared" si="354"/>
        <v>1825SkogMineraljordBlandingsskogImpediment</v>
      </c>
      <c r="K11337" s="111">
        <v>-1.0519587113170448</v>
      </c>
      <c r="L11337" s="111">
        <v>0.85306406685236758</v>
      </c>
      <c r="M11337" s="111">
        <v>6.3979989500968365E-2</v>
      </c>
      <c r="N11337" s="112">
        <f t="shared" si="355"/>
        <v>-0.13491465496370883</v>
      </c>
    </row>
    <row r="11338" spans="1:14" x14ac:dyDescent="0.25">
      <c r="A11338" s="111" t="s">
        <v>891</v>
      </c>
      <c r="B11338" s="111">
        <f>INDEX(kommuner!C:C,MATCH(_xlfn.NUMBERVALUE(A11338),kommuner!B:B,0))</f>
        <v>1825</v>
      </c>
      <c r="C11338" s="111" t="s">
        <v>127</v>
      </c>
      <c r="D11338" s="111" t="s">
        <v>127</v>
      </c>
      <c r="E11338" s="111" t="s">
        <v>126</v>
      </c>
      <c r="F11338" s="111" t="s">
        <v>179</v>
      </c>
      <c r="G11338" s="111" t="s">
        <v>190</v>
      </c>
      <c r="H11338" s="111" t="s">
        <v>179</v>
      </c>
      <c r="I11338" s="111" t="s">
        <v>190</v>
      </c>
      <c r="J11338" t="str">
        <f t="shared" si="354"/>
        <v>1825SkogMineraljordBlandingsskogLav</v>
      </c>
      <c r="K11338" s="111">
        <v>-1.7812179955424279</v>
      </c>
      <c r="L11338" s="111">
        <v>0.85306406685236758</v>
      </c>
      <c r="M11338" s="111">
        <v>6.3979989500968365E-2</v>
      </c>
      <c r="N11338" s="112">
        <f t="shared" si="355"/>
        <v>-0.86417393918909191</v>
      </c>
    </row>
    <row r="11339" spans="1:14" x14ac:dyDescent="0.25">
      <c r="A11339" s="111" t="s">
        <v>891</v>
      </c>
      <c r="B11339" s="111">
        <f>INDEX(kommuner!C:C,MATCH(_xlfn.NUMBERVALUE(A11339),kommuner!B:B,0))</f>
        <v>1825</v>
      </c>
      <c r="C11339" s="111" t="s">
        <v>127</v>
      </c>
      <c r="D11339" s="111" t="s">
        <v>127</v>
      </c>
      <c r="E11339" s="111" t="s">
        <v>126</v>
      </c>
      <c r="F11339" s="111" t="s">
        <v>179</v>
      </c>
      <c r="G11339" s="111" t="s">
        <v>173</v>
      </c>
      <c r="H11339" s="111" t="s">
        <v>179</v>
      </c>
      <c r="I11339" s="111" t="s">
        <v>173</v>
      </c>
      <c r="J11339" t="str">
        <f t="shared" si="354"/>
        <v>1825SkogMineraljordBlandingsskogMiddels</v>
      </c>
      <c r="K11339" s="111">
        <v>-3.4741824145851954</v>
      </c>
      <c r="L11339" s="111">
        <v>0.85306406685236758</v>
      </c>
      <c r="M11339" s="111">
        <v>6.3979989500968365E-2</v>
      </c>
      <c r="N11339" s="112">
        <f t="shared" si="355"/>
        <v>-2.5571383582318594</v>
      </c>
    </row>
    <row r="11340" spans="1:14" x14ac:dyDescent="0.25">
      <c r="A11340" s="111" t="s">
        <v>891</v>
      </c>
      <c r="B11340" s="111">
        <f>INDEX(kommuner!C:C,MATCH(_xlfn.NUMBERVALUE(A11340),kommuner!B:B,0))</f>
        <v>1825</v>
      </c>
      <c r="C11340" s="111" t="s">
        <v>127</v>
      </c>
      <c r="D11340" s="111" t="s">
        <v>127</v>
      </c>
      <c r="E11340" s="111" t="s">
        <v>126</v>
      </c>
      <c r="F11340" s="111" t="s">
        <v>179</v>
      </c>
      <c r="G11340" s="111" t="s">
        <v>186</v>
      </c>
      <c r="H11340" s="111" t="s">
        <v>179</v>
      </c>
      <c r="I11340" s="111" t="s">
        <v>186</v>
      </c>
      <c r="J11340" t="str">
        <f t="shared" si="354"/>
        <v>1825SkogMineraljordBlandingsskogSærs høy</v>
      </c>
      <c r="K11340" s="111">
        <v>-2.9395925245326562</v>
      </c>
      <c r="L11340" s="111">
        <v>0.85306406685236758</v>
      </c>
      <c r="M11340" s="111">
        <v>6.3979989500968365E-2</v>
      </c>
      <c r="N11340" s="112">
        <f t="shared" si="355"/>
        <v>-2.0225484681793202</v>
      </c>
    </row>
    <row r="11341" spans="1:14" x14ac:dyDescent="0.25">
      <c r="A11341" s="111" t="s">
        <v>891</v>
      </c>
      <c r="B11341" s="111">
        <f>INDEX(kommuner!C:C,MATCH(_xlfn.NUMBERVALUE(A11341),kommuner!B:B,0))</f>
        <v>1825</v>
      </c>
      <c r="C11341" s="111" t="s">
        <v>127</v>
      </c>
      <c r="D11341" s="111" t="s">
        <v>127</v>
      </c>
      <c r="E11341" s="111" t="s">
        <v>126</v>
      </c>
      <c r="F11341" s="111" t="s">
        <v>185</v>
      </c>
      <c r="G11341" s="111" t="s">
        <v>180</v>
      </c>
      <c r="H11341" s="111" t="s">
        <v>185</v>
      </c>
      <c r="I11341" s="111" t="s">
        <v>180</v>
      </c>
      <c r="J11341" t="str">
        <f t="shared" si="354"/>
        <v>1825SkogMineraljordLauvskogHøy</v>
      </c>
      <c r="K11341" s="111">
        <v>-3.9961118073383664</v>
      </c>
      <c r="L11341" s="111">
        <v>0.85306406685236758</v>
      </c>
      <c r="M11341" s="111">
        <v>6.3979989500968365E-2</v>
      </c>
      <c r="N11341" s="112">
        <f t="shared" si="355"/>
        <v>-3.0790677509850304</v>
      </c>
    </row>
    <row r="11342" spans="1:14" x14ac:dyDescent="0.25">
      <c r="A11342" s="111" t="s">
        <v>891</v>
      </c>
      <c r="B11342" s="111">
        <f>INDEX(kommuner!C:C,MATCH(_xlfn.NUMBERVALUE(A11342),kommuner!B:B,0))</f>
        <v>1825</v>
      </c>
      <c r="C11342" s="111" t="s">
        <v>127</v>
      </c>
      <c r="D11342" s="111" t="s">
        <v>127</v>
      </c>
      <c r="E11342" s="111" t="s">
        <v>126</v>
      </c>
      <c r="F11342" s="111" t="s">
        <v>185</v>
      </c>
      <c r="G11342" s="111" t="s">
        <v>167</v>
      </c>
      <c r="H11342" s="111" t="s">
        <v>185</v>
      </c>
      <c r="I11342" s="111" t="s">
        <v>167</v>
      </c>
      <c r="J11342" t="str">
        <f t="shared" si="354"/>
        <v>1825SkogMineraljordLauvskogImpediment</v>
      </c>
      <c r="K11342" s="111">
        <v>-1.0417316356348201</v>
      </c>
      <c r="L11342" s="111">
        <v>0.85306406685236758</v>
      </c>
      <c r="M11342" s="111">
        <v>6.3979989500968365E-2</v>
      </c>
      <c r="N11342" s="112">
        <f t="shared" si="355"/>
        <v>-0.12468757928148413</v>
      </c>
    </row>
    <row r="11343" spans="1:14" x14ac:dyDescent="0.25">
      <c r="A11343" s="111" t="s">
        <v>891</v>
      </c>
      <c r="B11343" s="111">
        <f>INDEX(kommuner!C:C,MATCH(_xlfn.NUMBERVALUE(A11343),kommuner!B:B,0))</f>
        <v>1825</v>
      </c>
      <c r="C11343" s="111" t="s">
        <v>127</v>
      </c>
      <c r="D11343" s="111" t="s">
        <v>127</v>
      </c>
      <c r="E11343" s="111" t="s">
        <v>126</v>
      </c>
      <c r="F11343" s="111" t="s">
        <v>185</v>
      </c>
      <c r="G11343" s="111" t="s">
        <v>190</v>
      </c>
      <c r="H11343" s="111" t="s">
        <v>185</v>
      </c>
      <c r="I11343" s="111" t="s">
        <v>190</v>
      </c>
      <c r="J11343" t="str">
        <f t="shared" si="354"/>
        <v>1825SkogMineraljordLauvskogLav</v>
      </c>
      <c r="K11343" s="111">
        <v>-8.9748170935426599E-2</v>
      </c>
      <c r="L11343" s="111">
        <v>0.85306406685236758</v>
      </c>
      <c r="M11343" s="111">
        <v>6.3979989500968365E-2</v>
      </c>
      <c r="N11343" s="112">
        <f t="shared" si="355"/>
        <v>0.82729588541790933</v>
      </c>
    </row>
    <row r="11344" spans="1:14" x14ac:dyDescent="0.25">
      <c r="A11344" s="111" t="s">
        <v>891</v>
      </c>
      <c r="B11344" s="111">
        <f>INDEX(kommuner!C:C,MATCH(_xlfn.NUMBERVALUE(A11344),kommuner!B:B,0))</f>
        <v>1825</v>
      </c>
      <c r="C11344" s="111" t="s">
        <v>127</v>
      </c>
      <c r="D11344" s="111" t="s">
        <v>127</v>
      </c>
      <c r="E11344" s="111" t="s">
        <v>126</v>
      </c>
      <c r="F11344" s="111" t="s">
        <v>185</v>
      </c>
      <c r="G11344" s="111" t="s">
        <v>173</v>
      </c>
      <c r="H11344" s="111" t="s">
        <v>185</v>
      </c>
      <c r="I11344" s="111" t="s">
        <v>173</v>
      </c>
      <c r="J11344" t="str">
        <f t="shared" si="354"/>
        <v>1825SkogMineraljordLauvskogMiddels</v>
      </c>
      <c r="K11344" s="111">
        <v>-2.4407766010203638</v>
      </c>
      <c r="L11344" s="111">
        <v>0.85306406685236758</v>
      </c>
      <c r="M11344" s="111">
        <v>6.3979989500968365E-2</v>
      </c>
      <c r="N11344" s="112">
        <f t="shared" si="355"/>
        <v>-1.523732544667028</v>
      </c>
    </row>
    <row r="11345" spans="1:14" x14ac:dyDescent="0.25">
      <c r="A11345" s="111" t="s">
        <v>891</v>
      </c>
      <c r="B11345" s="111">
        <f>INDEX(kommuner!C:C,MATCH(_xlfn.NUMBERVALUE(A11345),kommuner!B:B,0))</f>
        <v>1825</v>
      </c>
      <c r="C11345" s="111" t="s">
        <v>127</v>
      </c>
      <c r="D11345" s="111" t="s">
        <v>127</v>
      </c>
      <c r="E11345" s="111" t="s">
        <v>126</v>
      </c>
      <c r="F11345" s="111" t="s">
        <v>185</v>
      </c>
      <c r="G11345" s="111" t="s">
        <v>186</v>
      </c>
      <c r="H11345" s="111" t="s">
        <v>185</v>
      </c>
      <c r="I11345" s="111" t="s">
        <v>186</v>
      </c>
      <c r="J11345" t="str">
        <f t="shared" si="354"/>
        <v>1825SkogMineraljordLauvskogSærs høy</v>
      </c>
      <c r="K11345" s="111">
        <v>-3.6560473259425113</v>
      </c>
      <c r="L11345" s="111">
        <v>0.85306406685236758</v>
      </c>
      <c r="M11345" s="111">
        <v>6.3979989500968365E-2</v>
      </c>
      <c r="N11345" s="112">
        <f t="shared" si="355"/>
        <v>-2.7390032695891753</v>
      </c>
    </row>
    <row r="11346" spans="1:14" x14ac:dyDescent="0.25">
      <c r="A11346" s="111" t="s">
        <v>891</v>
      </c>
      <c r="B11346" s="111">
        <f>INDEX(kommuner!C:C,MATCH(_xlfn.NUMBERVALUE(A11346),kommuner!B:B,0))</f>
        <v>1825</v>
      </c>
      <c r="C11346" s="111" t="s">
        <v>127</v>
      </c>
      <c r="D11346" s="111" t="s">
        <v>127</v>
      </c>
      <c r="E11346" s="111" t="s">
        <v>123</v>
      </c>
      <c r="F11346" s="111" t="s">
        <v>172</v>
      </c>
      <c r="G11346" s="111" t="s">
        <v>180</v>
      </c>
      <c r="H11346" s="111" t="s">
        <v>172</v>
      </c>
      <c r="I11346" s="111" t="s">
        <v>180</v>
      </c>
      <c r="J11346" t="str">
        <f t="shared" si="354"/>
        <v>1825SkogOrganisk jordBarskogHøy</v>
      </c>
      <c r="K11346" s="111">
        <v>-2.5184559031994138</v>
      </c>
      <c r="L11346" s="111">
        <v>0.92784825435236762</v>
      </c>
      <c r="M11346" s="111">
        <v>0.46518126042825314</v>
      </c>
      <c r="N11346" s="112">
        <f t="shared" si="355"/>
        <v>-1.1254263884187932</v>
      </c>
    </row>
    <row r="11347" spans="1:14" x14ac:dyDescent="0.25">
      <c r="A11347" s="111" t="s">
        <v>891</v>
      </c>
      <c r="B11347" s="111">
        <f>INDEX(kommuner!C:C,MATCH(_xlfn.NUMBERVALUE(A11347),kommuner!B:B,0))</f>
        <v>1825</v>
      </c>
      <c r="C11347" s="111" t="s">
        <v>127</v>
      </c>
      <c r="D11347" s="111" t="s">
        <v>127</v>
      </c>
      <c r="E11347" s="111" t="s">
        <v>123</v>
      </c>
      <c r="F11347" s="111" t="s">
        <v>172</v>
      </c>
      <c r="G11347" s="111" t="s">
        <v>167</v>
      </c>
      <c r="H11347" s="111" t="s">
        <v>172</v>
      </c>
      <c r="I11347" s="111" t="s">
        <v>167</v>
      </c>
      <c r="J11347" t="str">
        <f t="shared" si="354"/>
        <v>1825SkogOrganisk jordBarskogImpediment</v>
      </c>
      <c r="K11347" s="111">
        <v>-0.17137422385314094</v>
      </c>
      <c r="L11347" s="111">
        <v>0.92784825435236762</v>
      </c>
      <c r="M11347" s="111">
        <v>0.46510463492953991</v>
      </c>
      <c r="N11347" s="112">
        <f t="shared" si="355"/>
        <v>1.2215786654287666</v>
      </c>
    </row>
    <row r="11348" spans="1:14" x14ac:dyDescent="0.25">
      <c r="A11348" s="111" t="s">
        <v>891</v>
      </c>
      <c r="B11348" s="111">
        <f>INDEX(kommuner!C:C,MATCH(_xlfn.NUMBERVALUE(A11348),kommuner!B:B,0))</f>
        <v>1825</v>
      </c>
      <c r="C11348" s="111" t="s">
        <v>127</v>
      </c>
      <c r="D11348" s="111" t="s">
        <v>127</v>
      </c>
      <c r="E11348" s="111" t="s">
        <v>123</v>
      </c>
      <c r="F11348" s="111" t="s">
        <v>172</v>
      </c>
      <c r="G11348" s="111" t="s">
        <v>190</v>
      </c>
      <c r="H11348" s="111" t="s">
        <v>172</v>
      </c>
      <c r="I11348" s="111" t="s">
        <v>190</v>
      </c>
      <c r="J11348" t="str">
        <f t="shared" si="354"/>
        <v>1825SkogOrganisk jordBarskogLav</v>
      </c>
      <c r="K11348" s="111">
        <v>-0.50666953101693391</v>
      </c>
      <c r="L11348" s="111">
        <v>0.92784825435236762</v>
      </c>
      <c r="M11348" s="111">
        <v>0.46510463492953991</v>
      </c>
      <c r="N11348" s="112">
        <f t="shared" si="355"/>
        <v>0.88628335826497362</v>
      </c>
    </row>
    <row r="11349" spans="1:14" x14ac:dyDescent="0.25">
      <c r="A11349" s="111" t="s">
        <v>891</v>
      </c>
      <c r="B11349" s="111">
        <f>INDEX(kommuner!C:C,MATCH(_xlfn.NUMBERVALUE(A11349),kommuner!B:B,0))</f>
        <v>1825</v>
      </c>
      <c r="C11349" s="111" t="s">
        <v>127</v>
      </c>
      <c r="D11349" s="111" t="s">
        <v>127</v>
      </c>
      <c r="E11349" s="111" t="s">
        <v>123</v>
      </c>
      <c r="F11349" s="111" t="s">
        <v>172</v>
      </c>
      <c r="G11349" s="111" t="s">
        <v>173</v>
      </c>
      <c r="H11349" s="111" t="s">
        <v>172</v>
      </c>
      <c r="I11349" s="111" t="s">
        <v>173</v>
      </c>
      <c r="J11349" t="str">
        <f t="shared" si="354"/>
        <v>1825SkogOrganisk jordBarskogMiddels</v>
      </c>
      <c r="K11349" s="111">
        <v>-1.5571490961494638</v>
      </c>
      <c r="L11349" s="111">
        <v>0.92784825435236762</v>
      </c>
      <c r="M11349" s="111">
        <v>0.46518126042825314</v>
      </c>
      <c r="N11349" s="112">
        <f t="shared" si="355"/>
        <v>-0.16411958136884308</v>
      </c>
    </row>
    <row r="11350" spans="1:14" x14ac:dyDescent="0.25">
      <c r="A11350" s="111" t="s">
        <v>891</v>
      </c>
      <c r="B11350" s="111">
        <f>INDEX(kommuner!C:C,MATCH(_xlfn.NUMBERVALUE(A11350),kommuner!B:B,0))</f>
        <v>1825</v>
      </c>
      <c r="C11350" s="111" t="s">
        <v>127</v>
      </c>
      <c r="D11350" s="111" t="s">
        <v>127</v>
      </c>
      <c r="E11350" s="111" t="s">
        <v>123</v>
      </c>
      <c r="F11350" s="111" t="s">
        <v>172</v>
      </c>
      <c r="G11350" s="111" t="s">
        <v>186</v>
      </c>
      <c r="H11350" s="111" t="s">
        <v>172</v>
      </c>
      <c r="I11350" s="111" t="s">
        <v>186</v>
      </c>
      <c r="J11350" t="str">
        <f t="shared" si="354"/>
        <v>1825SkogOrganisk jordBarskogSærs høy</v>
      </c>
      <c r="K11350" s="111">
        <v>2.5548655235722699</v>
      </c>
      <c r="L11350" s="111">
        <v>0.92784825435236762</v>
      </c>
      <c r="M11350" s="111">
        <v>0.46518126042825314</v>
      </c>
      <c r="N11350" s="112">
        <f t="shared" si="355"/>
        <v>3.9478950383528906</v>
      </c>
    </row>
    <row r="11351" spans="1:14" x14ac:dyDescent="0.25">
      <c r="A11351" s="111" t="s">
        <v>891</v>
      </c>
      <c r="B11351" s="111">
        <f>INDEX(kommuner!C:C,MATCH(_xlfn.NUMBERVALUE(A11351),kommuner!B:B,0))</f>
        <v>1825</v>
      </c>
      <c r="C11351" s="111" t="s">
        <v>127</v>
      </c>
      <c r="D11351" s="111" t="s">
        <v>127</v>
      </c>
      <c r="E11351" s="111" t="s">
        <v>123</v>
      </c>
      <c r="F11351" s="111" t="s">
        <v>179</v>
      </c>
      <c r="G11351" s="111" t="s">
        <v>180</v>
      </c>
      <c r="H11351" s="111" t="s">
        <v>179</v>
      </c>
      <c r="I11351" s="111" t="s">
        <v>180</v>
      </c>
      <c r="J11351" t="str">
        <f t="shared" si="354"/>
        <v>1825SkogOrganisk jordBlandingsskogHøy</v>
      </c>
      <c r="K11351" s="111">
        <v>-5.5554344456832343</v>
      </c>
      <c r="L11351" s="111">
        <v>0.92784825435236762</v>
      </c>
      <c r="M11351" s="111">
        <v>0.46510463492953991</v>
      </c>
      <c r="N11351" s="112">
        <f t="shared" si="355"/>
        <v>-4.1624815564013264</v>
      </c>
    </row>
    <row r="11352" spans="1:14" x14ac:dyDescent="0.25">
      <c r="A11352" s="111" t="s">
        <v>891</v>
      </c>
      <c r="B11352" s="111">
        <f>INDEX(kommuner!C:C,MATCH(_xlfn.NUMBERVALUE(A11352),kommuner!B:B,0))</f>
        <v>1825</v>
      </c>
      <c r="C11352" s="111" t="s">
        <v>127</v>
      </c>
      <c r="D11352" s="111" t="s">
        <v>127</v>
      </c>
      <c r="E11352" s="111" t="s">
        <v>123</v>
      </c>
      <c r="F11352" s="111" t="s">
        <v>179</v>
      </c>
      <c r="G11352" s="111" t="s">
        <v>167</v>
      </c>
      <c r="H11352" s="111" t="s">
        <v>179</v>
      </c>
      <c r="I11352" s="111" t="s">
        <v>167</v>
      </c>
      <c r="J11352" t="str">
        <f t="shared" si="354"/>
        <v>1825SkogOrganisk jordBlandingsskogImpediment</v>
      </c>
      <c r="K11352" s="111">
        <v>-0.28586344175800005</v>
      </c>
      <c r="L11352" s="111">
        <v>0.92784825435236762</v>
      </c>
      <c r="M11352" s="111">
        <v>0.46510463492953991</v>
      </c>
      <c r="N11352" s="112">
        <f t="shared" si="355"/>
        <v>1.1070894475239075</v>
      </c>
    </row>
    <row r="11353" spans="1:14" x14ac:dyDescent="0.25">
      <c r="A11353" s="111" t="s">
        <v>891</v>
      </c>
      <c r="B11353" s="111">
        <f>INDEX(kommuner!C:C,MATCH(_xlfn.NUMBERVALUE(A11353),kommuner!B:B,0))</f>
        <v>1825</v>
      </c>
      <c r="C11353" s="111" t="s">
        <v>127</v>
      </c>
      <c r="D11353" s="111" t="s">
        <v>127</v>
      </c>
      <c r="E11353" s="111" t="s">
        <v>123</v>
      </c>
      <c r="F11353" s="111" t="s">
        <v>179</v>
      </c>
      <c r="G11353" s="111" t="s">
        <v>190</v>
      </c>
      <c r="H11353" s="111" t="s">
        <v>179</v>
      </c>
      <c r="I11353" s="111" t="s">
        <v>190</v>
      </c>
      <c r="J11353" t="str">
        <f t="shared" si="354"/>
        <v>1825SkogOrganisk jordBlandingsskogLav</v>
      </c>
      <c r="K11353" s="111">
        <v>-1.2347339377887629</v>
      </c>
      <c r="L11353" s="111">
        <v>0.92784825435236762</v>
      </c>
      <c r="M11353" s="111">
        <v>0.46510463492953991</v>
      </c>
      <c r="N11353" s="112">
        <f t="shared" si="355"/>
        <v>0.15821895149314458</v>
      </c>
    </row>
    <row r="11354" spans="1:14" x14ac:dyDescent="0.25">
      <c r="A11354" s="111" t="s">
        <v>891</v>
      </c>
      <c r="B11354" s="111">
        <f>INDEX(kommuner!C:C,MATCH(_xlfn.NUMBERVALUE(A11354),kommuner!B:B,0))</f>
        <v>1825</v>
      </c>
      <c r="C11354" s="111" t="s">
        <v>127</v>
      </c>
      <c r="D11354" s="111" t="s">
        <v>127</v>
      </c>
      <c r="E11354" s="111" t="s">
        <v>123</v>
      </c>
      <c r="F11354" s="111" t="s">
        <v>179</v>
      </c>
      <c r="G11354" s="111" t="s">
        <v>173</v>
      </c>
      <c r="H11354" s="111" t="s">
        <v>179</v>
      </c>
      <c r="I11354" s="111" t="s">
        <v>173</v>
      </c>
      <c r="J11354" t="str">
        <f t="shared" si="354"/>
        <v>1825SkogOrganisk jordBlandingsskogMiddels</v>
      </c>
      <c r="K11354" s="111">
        <v>-2.4239591752717748</v>
      </c>
      <c r="L11354" s="111">
        <v>0.92784825435236762</v>
      </c>
      <c r="M11354" s="111">
        <v>0.46510463492953991</v>
      </c>
      <c r="N11354" s="112">
        <f t="shared" si="355"/>
        <v>-1.0310062859898674</v>
      </c>
    </row>
    <row r="11355" spans="1:14" x14ac:dyDescent="0.25">
      <c r="A11355" s="111" t="s">
        <v>891</v>
      </c>
      <c r="B11355" s="111">
        <f>INDEX(kommuner!C:C,MATCH(_xlfn.NUMBERVALUE(A11355),kommuner!B:B,0))</f>
        <v>1825</v>
      </c>
      <c r="C11355" s="111" t="s">
        <v>127</v>
      </c>
      <c r="D11355" s="111" t="s">
        <v>127</v>
      </c>
      <c r="E11355" s="111" t="s">
        <v>123</v>
      </c>
      <c r="F11355" s="111" t="s">
        <v>179</v>
      </c>
      <c r="G11355" s="111" t="s">
        <v>186</v>
      </c>
      <c r="H11355" s="111" t="s">
        <v>179</v>
      </c>
      <c r="I11355" s="111" t="s">
        <v>186</v>
      </c>
      <c r="J11355" t="str">
        <f t="shared" si="354"/>
        <v>1825SkogOrganisk jordBlandingsskogSærs høy</v>
      </c>
      <c r="K11355" s="111">
        <v>-1.5726115302258048</v>
      </c>
      <c r="L11355" s="111">
        <v>0.92784825435236762</v>
      </c>
      <c r="M11355" s="111">
        <v>0.46510463492953991</v>
      </c>
      <c r="N11355" s="112">
        <f t="shared" si="355"/>
        <v>-0.17965864094389727</v>
      </c>
    </row>
    <row r="11356" spans="1:14" x14ac:dyDescent="0.25">
      <c r="A11356" s="111" t="s">
        <v>891</v>
      </c>
      <c r="B11356" s="111">
        <f>INDEX(kommuner!C:C,MATCH(_xlfn.NUMBERVALUE(A11356),kommuner!B:B,0))</f>
        <v>1825</v>
      </c>
      <c r="C11356" s="111" t="s">
        <v>127</v>
      </c>
      <c r="D11356" s="111" t="s">
        <v>127</v>
      </c>
      <c r="E11356" s="111" t="s">
        <v>123</v>
      </c>
      <c r="F11356" s="111" t="s">
        <v>185</v>
      </c>
      <c r="G11356" s="111" t="s">
        <v>180</v>
      </c>
      <c r="H11356" s="111" t="s">
        <v>185</v>
      </c>
      <c r="I11356" s="111" t="s">
        <v>180</v>
      </c>
      <c r="J11356" t="str">
        <f t="shared" si="354"/>
        <v>1825SkogOrganisk jordLauvskogHøy</v>
      </c>
      <c r="K11356" s="111">
        <v>-1.9913688882377358</v>
      </c>
      <c r="L11356" s="111">
        <v>0.92784825435236762</v>
      </c>
      <c r="M11356" s="111">
        <v>0.46510463492953991</v>
      </c>
      <c r="N11356" s="112">
        <f t="shared" si="355"/>
        <v>-0.59841599895582831</v>
      </c>
    </row>
    <row r="11357" spans="1:14" x14ac:dyDescent="0.25">
      <c r="A11357" s="111" t="s">
        <v>891</v>
      </c>
      <c r="B11357" s="111">
        <f>INDEX(kommuner!C:C,MATCH(_xlfn.NUMBERVALUE(A11357),kommuner!B:B,0))</f>
        <v>1825</v>
      </c>
      <c r="C11357" s="111" t="s">
        <v>127</v>
      </c>
      <c r="D11357" s="111" t="s">
        <v>127</v>
      </c>
      <c r="E11357" s="111" t="s">
        <v>123</v>
      </c>
      <c r="F11357" s="111" t="s">
        <v>185</v>
      </c>
      <c r="G11357" s="111" t="s">
        <v>167</v>
      </c>
      <c r="H11357" s="111" t="s">
        <v>185</v>
      </c>
      <c r="I11357" s="111" t="s">
        <v>167</v>
      </c>
      <c r="J11357" t="str">
        <f t="shared" si="354"/>
        <v>1825SkogOrganisk jordLauvskogImpediment</v>
      </c>
      <c r="K11357" s="111">
        <v>0.35000626494250675</v>
      </c>
      <c r="L11357" s="111">
        <v>0.92784825435236762</v>
      </c>
      <c r="M11357" s="111">
        <v>0.46510463492953991</v>
      </c>
      <c r="N11357" s="112">
        <f t="shared" si="355"/>
        <v>1.7429591542244141</v>
      </c>
    </row>
    <row r="11358" spans="1:14" x14ac:dyDescent="0.25">
      <c r="A11358" s="111" t="s">
        <v>891</v>
      </c>
      <c r="B11358" s="111">
        <f>INDEX(kommuner!C:C,MATCH(_xlfn.NUMBERVALUE(A11358),kommuner!B:B,0))</f>
        <v>1825</v>
      </c>
      <c r="C11358" s="111" t="s">
        <v>127</v>
      </c>
      <c r="D11358" s="111" t="s">
        <v>127</v>
      </c>
      <c r="E11358" s="111" t="s">
        <v>123</v>
      </c>
      <c r="F11358" s="111" t="s">
        <v>185</v>
      </c>
      <c r="G11358" s="111" t="s">
        <v>190</v>
      </c>
      <c r="H11358" s="111" t="s">
        <v>185</v>
      </c>
      <c r="I11358" s="111" t="s">
        <v>190</v>
      </c>
      <c r="J11358" t="str">
        <f t="shared" si="354"/>
        <v>1825SkogOrganisk jordLauvskogLav</v>
      </c>
      <c r="K11358" s="111">
        <v>1.1144075558526714</v>
      </c>
      <c r="L11358" s="111">
        <v>0.92784825435236762</v>
      </c>
      <c r="M11358" s="111">
        <v>0.46510463492953991</v>
      </c>
      <c r="N11358" s="112">
        <f t="shared" si="355"/>
        <v>2.5073604451345788</v>
      </c>
    </row>
    <row r="11359" spans="1:14" x14ac:dyDescent="0.25">
      <c r="A11359" s="111" t="s">
        <v>891</v>
      </c>
      <c r="B11359" s="111">
        <f>INDEX(kommuner!C:C,MATCH(_xlfn.NUMBERVALUE(A11359),kommuner!B:B,0))</f>
        <v>1825</v>
      </c>
      <c r="C11359" s="111" t="s">
        <v>127</v>
      </c>
      <c r="D11359" s="111" t="s">
        <v>127</v>
      </c>
      <c r="E11359" s="111" t="s">
        <v>123</v>
      </c>
      <c r="F11359" s="111" t="s">
        <v>185</v>
      </c>
      <c r="G11359" s="111" t="s">
        <v>173</v>
      </c>
      <c r="H11359" s="111" t="s">
        <v>185</v>
      </c>
      <c r="I11359" s="111" t="s">
        <v>173</v>
      </c>
      <c r="J11359" t="str">
        <f t="shared" si="354"/>
        <v>1825SkogOrganisk jordLauvskogMiddels</v>
      </c>
      <c r="K11359" s="111">
        <v>-0.62664468270982987</v>
      </c>
      <c r="L11359" s="111">
        <v>0.92784825435236762</v>
      </c>
      <c r="M11359" s="111">
        <v>0.46510463492953991</v>
      </c>
      <c r="N11359" s="112">
        <f t="shared" si="355"/>
        <v>0.76630820657207765</v>
      </c>
    </row>
    <row r="11360" spans="1:14" x14ac:dyDescent="0.25">
      <c r="A11360" s="111" t="s">
        <v>891</v>
      </c>
      <c r="B11360" s="111">
        <f>INDEX(kommuner!C:C,MATCH(_xlfn.NUMBERVALUE(A11360),kommuner!B:B,0))</f>
        <v>1825</v>
      </c>
      <c r="C11360" s="111" t="s">
        <v>127</v>
      </c>
      <c r="D11360" s="111" t="s">
        <v>127</v>
      </c>
      <c r="E11360" s="111" t="s">
        <v>123</v>
      </c>
      <c r="F11360" s="111" t="s">
        <v>185</v>
      </c>
      <c r="G11360" s="111" t="s">
        <v>186</v>
      </c>
      <c r="H11360" s="111" t="s">
        <v>185</v>
      </c>
      <c r="I11360" s="111" t="s">
        <v>186</v>
      </c>
      <c r="J11360" t="str">
        <f t="shared" si="354"/>
        <v>1825SkogOrganisk jordLauvskogSærs høy</v>
      </c>
      <c r="K11360" s="111">
        <v>-1.8997279926091779</v>
      </c>
      <c r="L11360" s="111">
        <v>0.92784825435236762</v>
      </c>
      <c r="M11360" s="111">
        <v>0.46510463492953991</v>
      </c>
      <c r="N11360" s="112">
        <f t="shared" si="355"/>
        <v>-0.50677510332727038</v>
      </c>
    </row>
    <row r="11361" spans="1:14" x14ac:dyDescent="0.25">
      <c r="A11361" s="111" t="s">
        <v>891</v>
      </c>
      <c r="B11361" s="111">
        <f>INDEX(kommuner!C:C,MATCH(_xlfn.NUMBERVALUE(A11361),kommuner!B:B,0))</f>
        <v>1825</v>
      </c>
      <c r="C11361" s="111" t="s">
        <v>83</v>
      </c>
      <c r="D11361" s="111" t="s">
        <v>83</v>
      </c>
      <c r="E11361" s="111" t="s">
        <v>126</v>
      </c>
      <c r="F11361" s="111" t="s">
        <v>139</v>
      </c>
      <c r="G11361" s="111" t="s">
        <v>139</v>
      </c>
      <c r="H11361" s="111" t="s">
        <v>139</v>
      </c>
      <c r="I11361" s="111" t="s">
        <v>139</v>
      </c>
      <c r="J11361" t="str">
        <f t="shared" si="354"/>
        <v>1825Utbygd arealMineraljord</v>
      </c>
      <c r="K11361" s="111">
        <v>-0.30524336409547759</v>
      </c>
      <c r="L11361" s="111">
        <v>0</v>
      </c>
      <c r="M11361" s="111">
        <v>1.303047089454229E-2</v>
      </c>
      <c r="N11361" s="112">
        <f t="shared" si="355"/>
        <v>-0.2922128932009353</v>
      </c>
    </row>
    <row r="11362" spans="1:14" x14ac:dyDescent="0.25">
      <c r="A11362" s="111" t="s">
        <v>891</v>
      </c>
      <c r="B11362" s="111">
        <f>INDEX(kommuner!C:C,MATCH(_xlfn.NUMBERVALUE(A11362),kommuner!B:B,0))</f>
        <v>1825</v>
      </c>
      <c r="C11362" s="111" t="s">
        <v>83</v>
      </c>
      <c r="D11362" s="111" t="s">
        <v>83</v>
      </c>
      <c r="E11362" s="111" t="s">
        <v>123</v>
      </c>
      <c r="F11362" s="111" t="s">
        <v>139</v>
      </c>
      <c r="G11362" s="111" t="s">
        <v>139</v>
      </c>
      <c r="H11362" s="111" t="s">
        <v>139</v>
      </c>
      <c r="I11362" s="111" t="s">
        <v>139</v>
      </c>
      <c r="J11362" t="str">
        <f t="shared" si="354"/>
        <v>1825Utbygd arealOrganisk jord</v>
      </c>
      <c r="K11362" s="111">
        <v>29.011421395201612</v>
      </c>
      <c r="L11362" s="111">
        <v>0</v>
      </c>
      <c r="M11362" s="111">
        <v>1.303047089454229E-2</v>
      </c>
      <c r="N11362" s="112">
        <f t="shared" si="355"/>
        <v>29.024451866096154</v>
      </c>
    </row>
    <row r="11363" spans="1:14" x14ac:dyDescent="0.25">
      <c r="A11363" s="111" t="s">
        <v>891</v>
      </c>
      <c r="B11363" s="111">
        <f>INDEX(kommuner!C:C,MATCH(_xlfn.NUMBERVALUE(A11363),kommuner!B:B,0))</f>
        <v>1825</v>
      </c>
      <c r="C11363" s="111" t="s">
        <v>181</v>
      </c>
      <c r="D11363" s="111" t="s">
        <v>181</v>
      </c>
      <c r="E11363" s="111" t="s">
        <v>123</v>
      </c>
      <c r="F11363" s="111" t="s">
        <v>139</v>
      </c>
      <c r="G11363" s="111" t="s">
        <v>139</v>
      </c>
      <c r="H11363" s="111" t="s">
        <v>139</v>
      </c>
      <c r="I11363" s="111" t="s">
        <v>139</v>
      </c>
      <c r="J11363" t="str">
        <f t="shared" si="354"/>
        <v>1825Vann og myrOrganisk jord</v>
      </c>
      <c r="K11363" s="111">
        <v>-0.29766799726667431</v>
      </c>
      <c r="L11363" s="111">
        <v>0</v>
      </c>
      <c r="M11363" s="111">
        <v>0</v>
      </c>
      <c r="N11363" s="112">
        <f t="shared" si="355"/>
        <v>-0.29766799726667431</v>
      </c>
    </row>
    <row r="11364" spans="1:14" x14ac:dyDescent="0.25">
      <c r="A11364" s="111" t="s">
        <v>892</v>
      </c>
      <c r="B11364" s="111">
        <f>INDEX(kommuner!C:C,MATCH(_xlfn.NUMBERVALUE(A11364),kommuner!B:B,0))</f>
        <v>1826</v>
      </c>
      <c r="C11364" s="111" t="s">
        <v>82</v>
      </c>
      <c r="D11364" s="111" t="s">
        <v>82</v>
      </c>
      <c r="E11364" s="111" t="s">
        <v>126</v>
      </c>
      <c r="F11364" s="111" t="s">
        <v>139</v>
      </c>
      <c r="G11364" s="111" t="s">
        <v>139</v>
      </c>
      <c r="H11364" s="111" t="s">
        <v>139</v>
      </c>
      <c r="I11364" s="111" t="s">
        <v>139</v>
      </c>
      <c r="J11364" t="str">
        <f t="shared" si="354"/>
        <v>1826Annen utmarkMineraljord</v>
      </c>
      <c r="K11364" s="111">
        <v>-7.1122377479755403E-2</v>
      </c>
      <c r="L11364" s="111">
        <v>0</v>
      </c>
      <c r="M11364" s="111">
        <v>0</v>
      </c>
      <c r="N11364" s="112">
        <f t="shared" si="355"/>
        <v>-7.1122377479755403E-2</v>
      </c>
    </row>
    <row r="11365" spans="1:14" x14ac:dyDescent="0.25">
      <c r="A11365" s="111" t="s">
        <v>892</v>
      </c>
      <c r="B11365" s="111">
        <f>INDEX(kommuner!C:C,MATCH(_xlfn.NUMBERVALUE(A11365),kommuner!B:B,0))</f>
        <v>1826</v>
      </c>
      <c r="C11365" s="111" t="s">
        <v>121</v>
      </c>
      <c r="D11365" s="111" t="s">
        <v>121</v>
      </c>
      <c r="E11365" s="111" t="s">
        <v>126</v>
      </c>
      <c r="F11365" s="111" t="s">
        <v>139</v>
      </c>
      <c r="G11365" s="111" t="s">
        <v>139</v>
      </c>
      <c r="H11365" s="111" t="s">
        <v>139</v>
      </c>
      <c r="I11365" s="111" t="s">
        <v>139</v>
      </c>
      <c r="J11365" t="str">
        <f t="shared" si="354"/>
        <v>1826BeiteMineraljord</v>
      </c>
      <c r="K11365" s="111">
        <v>-0.96338340838695502</v>
      </c>
      <c r="L11365" s="111">
        <v>0</v>
      </c>
      <c r="M11365" s="111">
        <v>1.2448711246839999E-7</v>
      </c>
      <c r="N11365" s="112">
        <f t="shared" si="355"/>
        <v>-0.96338328389984251</v>
      </c>
    </row>
    <row r="11366" spans="1:14" x14ac:dyDescent="0.25">
      <c r="A11366" s="111" t="s">
        <v>892</v>
      </c>
      <c r="B11366" s="111">
        <f>INDEX(kommuner!C:C,MATCH(_xlfn.NUMBERVALUE(A11366),kommuner!B:B,0))</f>
        <v>1826</v>
      </c>
      <c r="C11366" s="111" t="s">
        <v>121</v>
      </c>
      <c r="D11366" s="111" t="s">
        <v>121</v>
      </c>
      <c r="E11366" s="111" t="s">
        <v>123</v>
      </c>
      <c r="F11366" s="111" t="s">
        <v>139</v>
      </c>
      <c r="G11366" s="111" t="s">
        <v>139</v>
      </c>
      <c r="H11366" s="111" t="s">
        <v>139</v>
      </c>
      <c r="I11366" s="111" t="s">
        <v>139</v>
      </c>
      <c r="J11366" t="str">
        <f t="shared" si="354"/>
        <v>1826BeiteOrganisk jord</v>
      </c>
      <c r="K11366" s="111">
        <v>12.077525935985037</v>
      </c>
      <c r="L11366" s="111">
        <v>1.6412500000000001</v>
      </c>
      <c r="M11366" s="111">
        <v>0</v>
      </c>
      <c r="N11366" s="112">
        <f t="shared" si="355"/>
        <v>13.718775935985036</v>
      </c>
    </row>
    <row r="11367" spans="1:14" x14ac:dyDescent="0.25">
      <c r="A11367" s="111" t="s">
        <v>892</v>
      </c>
      <c r="B11367" s="111">
        <f>INDEX(kommuner!C:C,MATCH(_xlfn.NUMBERVALUE(A11367),kommuner!B:B,0))</f>
        <v>1826</v>
      </c>
      <c r="C11367" s="111" t="s">
        <v>84</v>
      </c>
      <c r="D11367" s="111" t="s">
        <v>84</v>
      </c>
      <c r="E11367" s="111" t="s">
        <v>126</v>
      </c>
      <c r="F11367" s="111" t="s">
        <v>139</v>
      </c>
      <c r="G11367" s="111" t="s">
        <v>139</v>
      </c>
      <c r="H11367" s="111" t="s">
        <v>139</v>
      </c>
      <c r="I11367" s="111" t="s">
        <v>139</v>
      </c>
      <c r="J11367" t="str">
        <f t="shared" si="354"/>
        <v>1826Dyrket markMineraljord</v>
      </c>
      <c r="K11367" s="111">
        <v>-0.57064448530534551</v>
      </c>
      <c r="L11367" s="111">
        <v>0</v>
      </c>
      <c r="M11367" s="111">
        <v>0</v>
      </c>
      <c r="N11367" s="112">
        <f t="shared" si="355"/>
        <v>-0.57064448530534551</v>
      </c>
    </row>
    <row r="11368" spans="1:14" x14ac:dyDescent="0.25">
      <c r="A11368" s="111" t="s">
        <v>892</v>
      </c>
      <c r="B11368" s="111">
        <f>INDEX(kommuner!C:C,MATCH(_xlfn.NUMBERVALUE(A11368),kommuner!B:B,0))</f>
        <v>1826</v>
      </c>
      <c r="C11368" s="111" t="s">
        <v>84</v>
      </c>
      <c r="D11368" s="111" t="s">
        <v>84</v>
      </c>
      <c r="E11368" s="111" t="s">
        <v>123</v>
      </c>
      <c r="F11368" s="111" t="s">
        <v>139</v>
      </c>
      <c r="G11368" s="111" t="s">
        <v>139</v>
      </c>
      <c r="H11368" s="111" t="s">
        <v>139</v>
      </c>
      <c r="I11368" s="111" t="s">
        <v>139</v>
      </c>
      <c r="J11368" t="str">
        <f t="shared" si="354"/>
        <v>1826Dyrket markOrganisk jord</v>
      </c>
      <c r="K11368" s="111">
        <v>28.726149366675592</v>
      </c>
      <c r="L11368" s="111">
        <v>1.45625</v>
      </c>
      <c r="M11368" s="111">
        <v>0</v>
      </c>
      <c r="N11368" s="112">
        <f t="shared" si="355"/>
        <v>30.182399366675593</v>
      </c>
    </row>
    <row r="11369" spans="1:14" x14ac:dyDescent="0.25">
      <c r="A11369" s="111" t="s">
        <v>892</v>
      </c>
      <c r="B11369" s="111">
        <f>INDEX(kommuner!C:C,MATCH(_xlfn.NUMBERVALUE(A11369),kommuner!B:B,0))</f>
        <v>1826</v>
      </c>
      <c r="C11369" s="111" t="s">
        <v>127</v>
      </c>
      <c r="D11369" s="111" t="s">
        <v>127</v>
      </c>
      <c r="E11369" s="111" t="s">
        <v>126</v>
      </c>
      <c r="F11369" s="111" t="s">
        <v>172</v>
      </c>
      <c r="G11369" s="111" t="s">
        <v>180</v>
      </c>
      <c r="H11369" s="111" t="s">
        <v>172</v>
      </c>
      <c r="I11369" s="111" t="s">
        <v>180</v>
      </c>
      <c r="J11369" t="str">
        <f t="shared" si="354"/>
        <v>1826SkogMineraljordBarskogHøy</v>
      </c>
      <c r="K11369" s="111">
        <v>-6.422849649670499</v>
      </c>
      <c r="L11369" s="111">
        <v>0.85306406685236758</v>
      </c>
      <c r="M11369" s="111">
        <v>6.4056614999681585E-2</v>
      </c>
      <c r="N11369" s="112">
        <f t="shared" si="355"/>
        <v>-5.5057289678184498</v>
      </c>
    </row>
    <row r="11370" spans="1:14" x14ac:dyDescent="0.25">
      <c r="A11370" s="111" t="s">
        <v>892</v>
      </c>
      <c r="B11370" s="111">
        <f>INDEX(kommuner!C:C,MATCH(_xlfn.NUMBERVALUE(A11370),kommuner!B:B,0))</f>
        <v>1826</v>
      </c>
      <c r="C11370" s="111" t="s">
        <v>127</v>
      </c>
      <c r="D11370" s="111" t="s">
        <v>127</v>
      </c>
      <c r="E11370" s="111" t="s">
        <v>126</v>
      </c>
      <c r="F11370" s="111" t="s">
        <v>172</v>
      </c>
      <c r="G11370" s="111" t="s">
        <v>167</v>
      </c>
      <c r="H11370" s="111" t="s">
        <v>172</v>
      </c>
      <c r="I11370" s="111" t="s">
        <v>167</v>
      </c>
      <c r="J11370" t="str">
        <f t="shared" si="354"/>
        <v>1826SkogMineraljordBarskogImpediment</v>
      </c>
      <c r="K11370" s="111">
        <v>-0.94873102042732593</v>
      </c>
      <c r="L11370" s="111">
        <v>0.85306406685236758</v>
      </c>
      <c r="M11370" s="111">
        <v>6.3979989500968365E-2</v>
      </c>
      <c r="N11370" s="112">
        <f t="shared" si="355"/>
        <v>-3.1686964073989993E-2</v>
      </c>
    </row>
    <row r="11371" spans="1:14" x14ac:dyDescent="0.25">
      <c r="A11371" s="111" t="s">
        <v>892</v>
      </c>
      <c r="B11371" s="111">
        <f>INDEX(kommuner!C:C,MATCH(_xlfn.NUMBERVALUE(A11371),kommuner!B:B,0))</f>
        <v>1826</v>
      </c>
      <c r="C11371" s="111" t="s">
        <v>127</v>
      </c>
      <c r="D11371" s="111" t="s">
        <v>127</v>
      </c>
      <c r="E11371" s="111" t="s">
        <v>126</v>
      </c>
      <c r="F11371" s="111" t="s">
        <v>172</v>
      </c>
      <c r="G11371" s="111" t="s">
        <v>190</v>
      </c>
      <c r="H11371" s="111" t="s">
        <v>172</v>
      </c>
      <c r="I11371" s="111" t="s">
        <v>190</v>
      </c>
      <c r="J11371" t="str">
        <f t="shared" si="354"/>
        <v>1826SkogMineraljordBarskogLav</v>
      </c>
      <c r="K11371" s="111">
        <v>-0.862084627791601</v>
      </c>
      <c r="L11371" s="111">
        <v>0.85306406685236758</v>
      </c>
      <c r="M11371" s="111">
        <v>6.3979989500968365E-2</v>
      </c>
      <c r="N11371" s="112">
        <f t="shared" si="355"/>
        <v>5.4959428561734941E-2</v>
      </c>
    </row>
    <row r="11372" spans="1:14" x14ac:dyDescent="0.25">
      <c r="A11372" s="111" t="s">
        <v>892</v>
      </c>
      <c r="B11372" s="111">
        <f>INDEX(kommuner!C:C,MATCH(_xlfn.NUMBERVALUE(A11372),kommuner!B:B,0))</f>
        <v>1826</v>
      </c>
      <c r="C11372" s="111" t="s">
        <v>127</v>
      </c>
      <c r="D11372" s="111" t="s">
        <v>127</v>
      </c>
      <c r="E11372" s="111" t="s">
        <v>126</v>
      </c>
      <c r="F11372" s="111" t="s">
        <v>172</v>
      </c>
      <c r="G11372" s="111" t="s">
        <v>173</v>
      </c>
      <c r="H11372" s="111" t="s">
        <v>172</v>
      </c>
      <c r="I11372" s="111" t="s">
        <v>173</v>
      </c>
      <c r="J11372" t="str">
        <f t="shared" si="354"/>
        <v>1826SkogMineraljordBarskogMiddels</v>
      </c>
      <c r="K11372" s="111">
        <v>-3.6406993276041288</v>
      </c>
      <c r="L11372" s="111">
        <v>0.85306406685236758</v>
      </c>
      <c r="M11372" s="111">
        <v>6.4056614999681585E-2</v>
      </c>
      <c r="N11372" s="112">
        <f t="shared" si="355"/>
        <v>-2.7235786457520796</v>
      </c>
    </row>
    <row r="11373" spans="1:14" x14ac:dyDescent="0.25">
      <c r="A11373" s="111" t="s">
        <v>892</v>
      </c>
      <c r="B11373" s="111">
        <f>INDEX(kommuner!C:C,MATCH(_xlfn.NUMBERVALUE(A11373),kommuner!B:B,0))</f>
        <v>1826</v>
      </c>
      <c r="C11373" s="111" t="s">
        <v>127</v>
      </c>
      <c r="D11373" s="111" t="s">
        <v>127</v>
      </c>
      <c r="E11373" s="111" t="s">
        <v>126</v>
      </c>
      <c r="F11373" s="111" t="s">
        <v>172</v>
      </c>
      <c r="G11373" s="111" t="s">
        <v>186</v>
      </c>
      <c r="H11373" s="111" t="s">
        <v>172</v>
      </c>
      <c r="I11373" s="111" t="s">
        <v>186</v>
      </c>
      <c r="J11373" t="str">
        <f t="shared" si="354"/>
        <v>1826SkogMineraljordBarskogSærs høy</v>
      </c>
      <c r="K11373" s="111">
        <v>0.12072674540874306</v>
      </c>
      <c r="L11373" s="111">
        <v>0.85306406685236758</v>
      </c>
      <c r="M11373" s="111">
        <v>6.4056614999681585E-2</v>
      </c>
      <c r="N11373" s="112">
        <f t="shared" si="355"/>
        <v>1.0378474272607923</v>
      </c>
    </row>
    <row r="11374" spans="1:14" x14ac:dyDescent="0.25">
      <c r="A11374" s="111" t="s">
        <v>892</v>
      </c>
      <c r="B11374" s="111">
        <f>INDEX(kommuner!C:C,MATCH(_xlfn.NUMBERVALUE(A11374),kommuner!B:B,0))</f>
        <v>1826</v>
      </c>
      <c r="C11374" s="111" t="s">
        <v>127</v>
      </c>
      <c r="D11374" s="111" t="s">
        <v>127</v>
      </c>
      <c r="E11374" s="111" t="s">
        <v>126</v>
      </c>
      <c r="F11374" s="111" t="s">
        <v>179</v>
      </c>
      <c r="G11374" s="111" t="s">
        <v>180</v>
      </c>
      <c r="H11374" s="111" t="s">
        <v>179</v>
      </c>
      <c r="I11374" s="111" t="s">
        <v>180</v>
      </c>
      <c r="J11374" t="str">
        <f t="shared" si="354"/>
        <v>1826SkogMineraljordBlandingsskogHøy</v>
      </c>
      <c r="K11374" s="111">
        <v>-7.1939050909469406</v>
      </c>
      <c r="L11374" s="111">
        <v>0.85306406685236758</v>
      </c>
      <c r="M11374" s="111">
        <v>6.3979989500968365E-2</v>
      </c>
      <c r="N11374" s="112">
        <f t="shared" si="355"/>
        <v>-6.2768610345936047</v>
      </c>
    </row>
    <row r="11375" spans="1:14" x14ac:dyDescent="0.25">
      <c r="A11375" s="111" t="s">
        <v>892</v>
      </c>
      <c r="B11375" s="111">
        <f>INDEX(kommuner!C:C,MATCH(_xlfn.NUMBERVALUE(A11375),kommuner!B:B,0))</f>
        <v>1826</v>
      </c>
      <c r="C11375" s="111" t="s">
        <v>127</v>
      </c>
      <c r="D11375" s="111" t="s">
        <v>127</v>
      </c>
      <c r="E11375" s="111" t="s">
        <v>126</v>
      </c>
      <c r="F11375" s="111" t="s">
        <v>179</v>
      </c>
      <c r="G11375" s="111" t="s">
        <v>167</v>
      </c>
      <c r="H11375" s="111" t="s">
        <v>179</v>
      </c>
      <c r="I11375" s="111" t="s">
        <v>167</v>
      </c>
      <c r="J11375" t="str">
        <f t="shared" si="354"/>
        <v>1826SkogMineraljordBlandingsskogImpediment</v>
      </c>
      <c r="K11375" s="111">
        <v>-1.0519587113170448</v>
      </c>
      <c r="L11375" s="111">
        <v>0.85306406685236758</v>
      </c>
      <c r="M11375" s="111">
        <v>6.3979989500968365E-2</v>
      </c>
      <c r="N11375" s="112">
        <f t="shared" si="355"/>
        <v>-0.13491465496370883</v>
      </c>
    </row>
    <row r="11376" spans="1:14" x14ac:dyDescent="0.25">
      <c r="A11376" s="111" t="s">
        <v>892</v>
      </c>
      <c r="B11376" s="111">
        <f>INDEX(kommuner!C:C,MATCH(_xlfn.NUMBERVALUE(A11376),kommuner!B:B,0))</f>
        <v>1826</v>
      </c>
      <c r="C11376" s="111" t="s">
        <v>127</v>
      </c>
      <c r="D11376" s="111" t="s">
        <v>127</v>
      </c>
      <c r="E11376" s="111" t="s">
        <v>126</v>
      </c>
      <c r="F11376" s="111" t="s">
        <v>179</v>
      </c>
      <c r="G11376" s="111" t="s">
        <v>190</v>
      </c>
      <c r="H11376" s="111" t="s">
        <v>179</v>
      </c>
      <c r="I11376" s="111" t="s">
        <v>190</v>
      </c>
      <c r="J11376" t="str">
        <f t="shared" si="354"/>
        <v>1826SkogMineraljordBlandingsskogLav</v>
      </c>
      <c r="K11376" s="111">
        <v>-1.7812179955424279</v>
      </c>
      <c r="L11376" s="111">
        <v>0.85306406685236758</v>
      </c>
      <c r="M11376" s="111">
        <v>6.3979989500968365E-2</v>
      </c>
      <c r="N11376" s="112">
        <f t="shared" si="355"/>
        <v>-0.86417393918909191</v>
      </c>
    </row>
    <row r="11377" spans="1:14" x14ac:dyDescent="0.25">
      <c r="A11377" s="111" t="s">
        <v>892</v>
      </c>
      <c r="B11377" s="111">
        <f>INDEX(kommuner!C:C,MATCH(_xlfn.NUMBERVALUE(A11377),kommuner!B:B,0))</f>
        <v>1826</v>
      </c>
      <c r="C11377" s="111" t="s">
        <v>127</v>
      </c>
      <c r="D11377" s="111" t="s">
        <v>127</v>
      </c>
      <c r="E11377" s="111" t="s">
        <v>126</v>
      </c>
      <c r="F11377" s="111" t="s">
        <v>179</v>
      </c>
      <c r="G11377" s="111" t="s">
        <v>173</v>
      </c>
      <c r="H11377" s="111" t="s">
        <v>179</v>
      </c>
      <c r="I11377" s="111" t="s">
        <v>173</v>
      </c>
      <c r="J11377" t="str">
        <f t="shared" si="354"/>
        <v>1826SkogMineraljordBlandingsskogMiddels</v>
      </c>
      <c r="K11377" s="111">
        <v>-3.4741824145851954</v>
      </c>
      <c r="L11377" s="111">
        <v>0.85306406685236758</v>
      </c>
      <c r="M11377" s="111">
        <v>6.3979989500968365E-2</v>
      </c>
      <c r="N11377" s="112">
        <f t="shared" si="355"/>
        <v>-2.5571383582318594</v>
      </c>
    </row>
    <row r="11378" spans="1:14" x14ac:dyDescent="0.25">
      <c r="A11378" s="111" t="s">
        <v>892</v>
      </c>
      <c r="B11378" s="111">
        <f>INDEX(kommuner!C:C,MATCH(_xlfn.NUMBERVALUE(A11378),kommuner!B:B,0))</f>
        <v>1826</v>
      </c>
      <c r="C11378" s="111" t="s">
        <v>127</v>
      </c>
      <c r="D11378" s="111" t="s">
        <v>127</v>
      </c>
      <c r="E11378" s="111" t="s">
        <v>126</v>
      </c>
      <c r="F11378" s="111" t="s">
        <v>179</v>
      </c>
      <c r="G11378" s="111" t="s">
        <v>186</v>
      </c>
      <c r="H11378" s="111" t="s">
        <v>179</v>
      </c>
      <c r="I11378" s="111" t="s">
        <v>186</v>
      </c>
      <c r="J11378" t="str">
        <f t="shared" si="354"/>
        <v>1826SkogMineraljordBlandingsskogSærs høy</v>
      </c>
      <c r="K11378" s="111">
        <v>-2.9395925245326562</v>
      </c>
      <c r="L11378" s="111">
        <v>0.85306406685236758</v>
      </c>
      <c r="M11378" s="111">
        <v>6.3979989500968365E-2</v>
      </c>
      <c r="N11378" s="112">
        <f t="shared" si="355"/>
        <v>-2.0225484681793202</v>
      </c>
    </row>
    <row r="11379" spans="1:14" x14ac:dyDescent="0.25">
      <c r="A11379" s="111" t="s">
        <v>892</v>
      </c>
      <c r="B11379" s="111">
        <f>INDEX(kommuner!C:C,MATCH(_xlfn.NUMBERVALUE(A11379),kommuner!B:B,0))</f>
        <v>1826</v>
      </c>
      <c r="C11379" s="111" t="s">
        <v>127</v>
      </c>
      <c r="D11379" s="111" t="s">
        <v>127</v>
      </c>
      <c r="E11379" s="111" t="s">
        <v>126</v>
      </c>
      <c r="F11379" s="111" t="s">
        <v>185</v>
      </c>
      <c r="G11379" s="111" t="s">
        <v>180</v>
      </c>
      <c r="H11379" s="111" t="s">
        <v>185</v>
      </c>
      <c r="I11379" s="111" t="s">
        <v>180</v>
      </c>
      <c r="J11379" t="str">
        <f t="shared" si="354"/>
        <v>1826SkogMineraljordLauvskogHøy</v>
      </c>
      <c r="K11379" s="111">
        <v>-3.9961118073383664</v>
      </c>
      <c r="L11379" s="111">
        <v>0.85306406685236758</v>
      </c>
      <c r="M11379" s="111">
        <v>6.3979989500968365E-2</v>
      </c>
      <c r="N11379" s="112">
        <f t="shared" si="355"/>
        <v>-3.0790677509850304</v>
      </c>
    </row>
    <row r="11380" spans="1:14" x14ac:dyDescent="0.25">
      <c r="A11380" s="111" t="s">
        <v>892</v>
      </c>
      <c r="B11380" s="111">
        <f>INDEX(kommuner!C:C,MATCH(_xlfn.NUMBERVALUE(A11380),kommuner!B:B,0))</f>
        <v>1826</v>
      </c>
      <c r="C11380" s="111" t="s">
        <v>127</v>
      </c>
      <c r="D11380" s="111" t="s">
        <v>127</v>
      </c>
      <c r="E11380" s="111" t="s">
        <v>126</v>
      </c>
      <c r="F11380" s="111" t="s">
        <v>185</v>
      </c>
      <c r="G11380" s="111" t="s">
        <v>167</v>
      </c>
      <c r="H11380" s="111" t="s">
        <v>185</v>
      </c>
      <c r="I11380" s="111" t="s">
        <v>167</v>
      </c>
      <c r="J11380" t="str">
        <f t="shared" si="354"/>
        <v>1826SkogMineraljordLauvskogImpediment</v>
      </c>
      <c r="K11380" s="111">
        <v>-1.0417316356348201</v>
      </c>
      <c r="L11380" s="111">
        <v>0.85306406685236758</v>
      </c>
      <c r="M11380" s="111">
        <v>6.3979989500968365E-2</v>
      </c>
      <c r="N11380" s="112">
        <f t="shared" si="355"/>
        <v>-0.12468757928148413</v>
      </c>
    </row>
    <row r="11381" spans="1:14" x14ac:dyDescent="0.25">
      <c r="A11381" s="111" t="s">
        <v>892</v>
      </c>
      <c r="B11381" s="111">
        <f>INDEX(kommuner!C:C,MATCH(_xlfn.NUMBERVALUE(A11381),kommuner!B:B,0))</f>
        <v>1826</v>
      </c>
      <c r="C11381" s="111" t="s">
        <v>127</v>
      </c>
      <c r="D11381" s="111" t="s">
        <v>127</v>
      </c>
      <c r="E11381" s="111" t="s">
        <v>126</v>
      </c>
      <c r="F11381" s="111" t="s">
        <v>185</v>
      </c>
      <c r="G11381" s="111" t="s">
        <v>190</v>
      </c>
      <c r="H11381" s="111" t="s">
        <v>185</v>
      </c>
      <c r="I11381" s="111" t="s">
        <v>190</v>
      </c>
      <c r="J11381" t="str">
        <f t="shared" si="354"/>
        <v>1826SkogMineraljordLauvskogLav</v>
      </c>
      <c r="K11381" s="111">
        <v>-8.9748170935426599E-2</v>
      </c>
      <c r="L11381" s="111">
        <v>0.85306406685236758</v>
      </c>
      <c r="M11381" s="111">
        <v>6.3979989500968365E-2</v>
      </c>
      <c r="N11381" s="112">
        <f t="shared" si="355"/>
        <v>0.82729588541790933</v>
      </c>
    </row>
    <row r="11382" spans="1:14" x14ac:dyDescent="0.25">
      <c r="A11382" s="111" t="s">
        <v>892</v>
      </c>
      <c r="B11382" s="111">
        <f>INDEX(kommuner!C:C,MATCH(_xlfn.NUMBERVALUE(A11382),kommuner!B:B,0))</f>
        <v>1826</v>
      </c>
      <c r="C11382" s="111" t="s">
        <v>127</v>
      </c>
      <c r="D11382" s="111" t="s">
        <v>127</v>
      </c>
      <c r="E11382" s="111" t="s">
        <v>126</v>
      </c>
      <c r="F11382" s="111" t="s">
        <v>185</v>
      </c>
      <c r="G11382" s="111" t="s">
        <v>173</v>
      </c>
      <c r="H11382" s="111" t="s">
        <v>185</v>
      </c>
      <c r="I11382" s="111" t="s">
        <v>173</v>
      </c>
      <c r="J11382" t="str">
        <f t="shared" si="354"/>
        <v>1826SkogMineraljordLauvskogMiddels</v>
      </c>
      <c r="K11382" s="111">
        <v>-2.4407766010203638</v>
      </c>
      <c r="L11382" s="111">
        <v>0.85306406685236758</v>
      </c>
      <c r="M11382" s="111">
        <v>6.3979989500968365E-2</v>
      </c>
      <c r="N11382" s="112">
        <f t="shared" si="355"/>
        <v>-1.523732544667028</v>
      </c>
    </row>
    <row r="11383" spans="1:14" x14ac:dyDescent="0.25">
      <c r="A11383" s="111" t="s">
        <v>892</v>
      </c>
      <c r="B11383" s="111">
        <f>INDEX(kommuner!C:C,MATCH(_xlfn.NUMBERVALUE(A11383),kommuner!B:B,0))</f>
        <v>1826</v>
      </c>
      <c r="C11383" s="111" t="s">
        <v>127</v>
      </c>
      <c r="D11383" s="111" t="s">
        <v>127</v>
      </c>
      <c r="E11383" s="111" t="s">
        <v>126</v>
      </c>
      <c r="F11383" s="111" t="s">
        <v>185</v>
      </c>
      <c r="G11383" s="111" t="s">
        <v>186</v>
      </c>
      <c r="H11383" s="111" t="s">
        <v>185</v>
      </c>
      <c r="I11383" s="111" t="s">
        <v>186</v>
      </c>
      <c r="J11383" t="str">
        <f t="shared" si="354"/>
        <v>1826SkogMineraljordLauvskogSærs høy</v>
      </c>
      <c r="K11383" s="111">
        <v>-3.6560473259425113</v>
      </c>
      <c r="L11383" s="111">
        <v>0.85306406685236758</v>
      </c>
      <c r="M11383" s="111">
        <v>6.3979989500968365E-2</v>
      </c>
      <c r="N11383" s="112">
        <f t="shared" si="355"/>
        <v>-2.7390032695891753</v>
      </c>
    </row>
    <row r="11384" spans="1:14" x14ac:dyDescent="0.25">
      <c r="A11384" s="111" t="s">
        <v>892</v>
      </c>
      <c r="B11384" s="111">
        <f>INDEX(kommuner!C:C,MATCH(_xlfn.NUMBERVALUE(A11384),kommuner!B:B,0))</f>
        <v>1826</v>
      </c>
      <c r="C11384" s="111" t="s">
        <v>127</v>
      </c>
      <c r="D11384" s="111" t="s">
        <v>127</v>
      </c>
      <c r="E11384" s="111" t="s">
        <v>123</v>
      </c>
      <c r="F11384" s="111" t="s">
        <v>172</v>
      </c>
      <c r="G11384" s="111" t="s">
        <v>180</v>
      </c>
      <c r="H11384" s="111" t="s">
        <v>172</v>
      </c>
      <c r="I11384" s="111" t="s">
        <v>180</v>
      </c>
      <c r="J11384" t="str">
        <f t="shared" si="354"/>
        <v>1826SkogOrganisk jordBarskogHøy</v>
      </c>
      <c r="K11384" s="111">
        <v>-2.5184559031994138</v>
      </c>
      <c r="L11384" s="111">
        <v>0.92784825435236762</v>
      </c>
      <c r="M11384" s="111">
        <v>0.46518126042825314</v>
      </c>
      <c r="N11384" s="112">
        <f t="shared" si="355"/>
        <v>-1.1254263884187932</v>
      </c>
    </row>
    <row r="11385" spans="1:14" x14ac:dyDescent="0.25">
      <c r="A11385" s="111" t="s">
        <v>892</v>
      </c>
      <c r="B11385" s="111">
        <f>INDEX(kommuner!C:C,MATCH(_xlfn.NUMBERVALUE(A11385),kommuner!B:B,0))</f>
        <v>1826</v>
      </c>
      <c r="C11385" s="111" t="s">
        <v>127</v>
      </c>
      <c r="D11385" s="111" t="s">
        <v>127</v>
      </c>
      <c r="E11385" s="111" t="s">
        <v>123</v>
      </c>
      <c r="F11385" s="111" t="s">
        <v>172</v>
      </c>
      <c r="G11385" s="111" t="s">
        <v>167</v>
      </c>
      <c r="H11385" s="111" t="s">
        <v>172</v>
      </c>
      <c r="I11385" s="111" t="s">
        <v>167</v>
      </c>
      <c r="J11385" t="str">
        <f t="shared" si="354"/>
        <v>1826SkogOrganisk jordBarskogImpediment</v>
      </c>
      <c r="K11385" s="111">
        <v>-0.17137422385314094</v>
      </c>
      <c r="L11385" s="111">
        <v>0.92784825435236762</v>
      </c>
      <c r="M11385" s="111">
        <v>0.46510463492953991</v>
      </c>
      <c r="N11385" s="112">
        <f t="shared" si="355"/>
        <v>1.2215786654287666</v>
      </c>
    </row>
    <row r="11386" spans="1:14" x14ac:dyDescent="0.25">
      <c r="A11386" s="111" t="s">
        <v>892</v>
      </c>
      <c r="B11386" s="111">
        <f>INDEX(kommuner!C:C,MATCH(_xlfn.NUMBERVALUE(A11386),kommuner!B:B,0))</f>
        <v>1826</v>
      </c>
      <c r="C11386" s="111" t="s">
        <v>127</v>
      </c>
      <c r="D11386" s="111" t="s">
        <v>127</v>
      </c>
      <c r="E11386" s="111" t="s">
        <v>123</v>
      </c>
      <c r="F11386" s="111" t="s">
        <v>172</v>
      </c>
      <c r="G11386" s="111" t="s">
        <v>190</v>
      </c>
      <c r="H11386" s="111" t="s">
        <v>172</v>
      </c>
      <c r="I11386" s="111" t="s">
        <v>190</v>
      </c>
      <c r="J11386" t="str">
        <f t="shared" si="354"/>
        <v>1826SkogOrganisk jordBarskogLav</v>
      </c>
      <c r="K11386" s="111">
        <v>-0.50666953101693391</v>
      </c>
      <c r="L11386" s="111">
        <v>0.92784825435236762</v>
      </c>
      <c r="M11386" s="111">
        <v>0.46510463492953991</v>
      </c>
      <c r="N11386" s="112">
        <f t="shared" si="355"/>
        <v>0.88628335826497362</v>
      </c>
    </row>
    <row r="11387" spans="1:14" x14ac:dyDescent="0.25">
      <c r="A11387" s="111" t="s">
        <v>892</v>
      </c>
      <c r="B11387" s="111">
        <f>INDEX(kommuner!C:C,MATCH(_xlfn.NUMBERVALUE(A11387),kommuner!B:B,0))</f>
        <v>1826</v>
      </c>
      <c r="C11387" s="111" t="s">
        <v>127</v>
      </c>
      <c r="D11387" s="111" t="s">
        <v>127</v>
      </c>
      <c r="E11387" s="111" t="s">
        <v>123</v>
      </c>
      <c r="F11387" s="111" t="s">
        <v>172</v>
      </c>
      <c r="G11387" s="111" t="s">
        <v>173</v>
      </c>
      <c r="H11387" s="111" t="s">
        <v>172</v>
      </c>
      <c r="I11387" s="111" t="s">
        <v>173</v>
      </c>
      <c r="J11387" t="str">
        <f t="shared" si="354"/>
        <v>1826SkogOrganisk jordBarskogMiddels</v>
      </c>
      <c r="K11387" s="111">
        <v>-1.5571490961494638</v>
      </c>
      <c r="L11387" s="111">
        <v>0.92784825435236762</v>
      </c>
      <c r="M11387" s="111">
        <v>0.46518126042825314</v>
      </c>
      <c r="N11387" s="112">
        <f t="shared" si="355"/>
        <v>-0.16411958136884308</v>
      </c>
    </row>
    <row r="11388" spans="1:14" x14ac:dyDescent="0.25">
      <c r="A11388" s="111" t="s">
        <v>892</v>
      </c>
      <c r="B11388" s="111">
        <f>INDEX(kommuner!C:C,MATCH(_xlfn.NUMBERVALUE(A11388),kommuner!B:B,0))</f>
        <v>1826</v>
      </c>
      <c r="C11388" s="111" t="s">
        <v>127</v>
      </c>
      <c r="D11388" s="111" t="s">
        <v>127</v>
      </c>
      <c r="E11388" s="111" t="s">
        <v>123</v>
      </c>
      <c r="F11388" s="111" t="s">
        <v>172</v>
      </c>
      <c r="G11388" s="111" t="s">
        <v>186</v>
      </c>
      <c r="H11388" s="111" t="s">
        <v>172</v>
      </c>
      <c r="I11388" s="111" t="s">
        <v>186</v>
      </c>
      <c r="J11388" t="str">
        <f t="shared" si="354"/>
        <v>1826SkogOrganisk jordBarskogSærs høy</v>
      </c>
      <c r="K11388" s="111">
        <v>2.5548655235722699</v>
      </c>
      <c r="L11388" s="111">
        <v>0.92784825435236762</v>
      </c>
      <c r="M11388" s="111">
        <v>0.46518126042825314</v>
      </c>
      <c r="N11388" s="112">
        <f t="shared" si="355"/>
        <v>3.9478950383528906</v>
      </c>
    </row>
    <row r="11389" spans="1:14" x14ac:dyDescent="0.25">
      <c r="A11389" s="111" t="s">
        <v>892</v>
      </c>
      <c r="B11389" s="111">
        <f>INDEX(kommuner!C:C,MATCH(_xlfn.NUMBERVALUE(A11389),kommuner!B:B,0))</f>
        <v>1826</v>
      </c>
      <c r="C11389" s="111" t="s">
        <v>127</v>
      </c>
      <c r="D11389" s="111" t="s">
        <v>127</v>
      </c>
      <c r="E11389" s="111" t="s">
        <v>123</v>
      </c>
      <c r="F11389" s="111" t="s">
        <v>179</v>
      </c>
      <c r="G11389" s="111" t="s">
        <v>180</v>
      </c>
      <c r="H11389" s="111" t="s">
        <v>179</v>
      </c>
      <c r="I11389" s="111" t="s">
        <v>180</v>
      </c>
      <c r="J11389" t="str">
        <f t="shared" si="354"/>
        <v>1826SkogOrganisk jordBlandingsskogHøy</v>
      </c>
      <c r="K11389" s="111">
        <v>-5.5554344456832343</v>
      </c>
      <c r="L11389" s="111">
        <v>0.92784825435236762</v>
      </c>
      <c r="M11389" s="111">
        <v>0.46510463492953991</v>
      </c>
      <c r="N11389" s="112">
        <f t="shared" si="355"/>
        <v>-4.1624815564013264</v>
      </c>
    </row>
    <row r="11390" spans="1:14" x14ac:dyDescent="0.25">
      <c r="A11390" s="111" t="s">
        <v>892</v>
      </c>
      <c r="B11390" s="111">
        <f>INDEX(kommuner!C:C,MATCH(_xlfn.NUMBERVALUE(A11390),kommuner!B:B,0))</f>
        <v>1826</v>
      </c>
      <c r="C11390" s="111" t="s">
        <v>127</v>
      </c>
      <c r="D11390" s="111" t="s">
        <v>127</v>
      </c>
      <c r="E11390" s="111" t="s">
        <v>123</v>
      </c>
      <c r="F11390" s="111" t="s">
        <v>179</v>
      </c>
      <c r="G11390" s="111" t="s">
        <v>167</v>
      </c>
      <c r="H11390" s="111" t="s">
        <v>179</v>
      </c>
      <c r="I11390" s="111" t="s">
        <v>167</v>
      </c>
      <c r="J11390" t="str">
        <f t="shared" si="354"/>
        <v>1826SkogOrganisk jordBlandingsskogImpediment</v>
      </c>
      <c r="K11390" s="111">
        <v>-0.28586344175800005</v>
      </c>
      <c r="L11390" s="111">
        <v>0.92784825435236762</v>
      </c>
      <c r="M11390" s="111">
        <v>0.46510463492953991</v>
      </c>
      <c r="N11390" s="112">
        <f t="shared" si="355"/>
        <v>1.1070894475239075</v>
      </c>
    </row>
    <row r="11391" spans="1:14" x14ac:dyDescent="0.25">
      <c r="A11391" s="111" t="s">
        <v>892</v>
      </c>
      <c r="B11391" s="111">
        <f>INDEX(kommuner!C:C,MATCH(_xlfn.NUMBERVALUE(A11391),kommuner!B:B,0))</f>
        <v>1826</v>
      </c>
      <c r="C11391" s="111" t="s">
        <v>127</v>
      </c>
      <c r="D11391" s="111" t="s">
        <v>127</v>
      </c>
      <c r="E11391" s="111" t="s">
        <v>123</v>
      </c>
      <c r="F11391" s="111" t="s">
        <v>179</v>
      </c>
      <c r="G11391" s="111" t="s">
        <v>190</v>
      </c>
      <c r="H11391" s="111" t="s">
        <v>179</v>
      </c>
      <c r="I11391" s="111" t="s">
        <v>190</v>
      </c>
      <c r="J11391" t="str">
        <f t="shared" si="354"/>
        <v>1826SkogOrganisk jordBlandingsskogLav</v>
      </c>
      <c r="K11391" s="111">
        <v>-1.2347339377887629</v>
      </c>
      <c r="L11391" s="111">
        <v>0.92784825435236762</v>
      </c>
      <c r="M11391" s="111">
        <v>0.46510463492953991</v>
      </c>
      <c r="N11391" s="112">
        <f t="shared" si="355"/>
        <v>0.15821895149314458</v>
      </c>
    </row>
    <row r="11392" spans="1:14" x14ac:dyDescent="0.25">
      <c r="A11392" s="111" t="s">
        <v>892</v>
      </c>
      <c r="B11392" s="111">
        <f>INDEX(kommuner!C:C,MATCH(_xlfn.NUMBERVALUE(A11392),kommuner!B:B,0))</f>
        <v>1826</v>
      </c>
      <c r="C11392" s="111" t="s">
        <v>127</v>
      </c>
      <c r="D11392" s="111" t="s">
        <v>127</v>
      </c>
      <c r="E11392" s="111" t="s">
        <v>123</v>
      </c>
      <c r="F11392" s="111" t="s">
        <v>179</v>
      </c>
      <c r="G11392" s="111" t="s">
        <v>173</v>
      </c>
      <c r="H11392" s="111" t="s">
        <v>179</v>
      </c>
      <c r="I11392" s="111" t="s">
        <v>173</v>
      </c>
      <c r="J11392" t="str">
        <f t="shared" si="354"/>
        <v>1826SkogOrganisk jordBlandingsskogMiddels</v>
      </c>
      <c r="K11392" s="111">
        <v>-2.4239591752717748</v>
      </c>
      <c r="L11392" s="111">
        <v>0.92784825435236762</v>
      </c>
      <c r="M11392" s="111">
        <v>0.46510463492953991</v>
      </c>
      <c r="N11392" s="112">
        <f t="shared" si="355"/>
        <v>-1.0310062859898674</v>
      </c>
    </row>
    <row r="11393" spans="1:14" x14ac:dyDescent="0.25">
      <c r="A11393" s="111" t="s">
        <v>892</v>
      </c>
      <c r="B11393" s="111">
        <f>INDEX(kommuner!C:C,MATCH(_xlfn.NUMBERVALUE(A11393),kommuner!B:B,0))</f>
        <v>1826</v>
      </c>
      <c r="C11393" s="111" t="s">
        <v>127</v>
      </c>
      <c r="D11393" s="111" t="s">
        <v>127</v>
      </c>
      <c r="E11393" s="111" t="s">
        <v>123</v>
      </c>
      <c r="F11393" s="111" t="s">
        <v>179</v>
      </c>
      <c r="G11393" s="111" t="s">
        <v>186</v>
      </c>
      <c r="H11393" s="111" t="s">
        <v>179</v>
      </c>
      <c r="I11393" s="111" t="s">
        <v>186</v>
      </c>
      <c r="J11393" t="str">
        <f t="shared" si="354"/>
        <v>1826SkogOrganisk jordBlandingsskogSærs høy</v>
      </c>
      <c r="K11393" s="111">
        <v>-1.5726115302258048</v>
      </c>
      <c r="L11393" s="111">
        <v>0.92784825435236762</v>
      </c>
      <c r="M11393" s="111">
        <v>0.46510463492953991</v>
      </c>
      <c r="N11393" s="112">
        <f t="shared" si="355"/>
        <v>-0.17965864094389727</v>
      </c>
    </row>
    <row r="11394" spans="1:14" x14ac:dyDescent="0.25">
      <c r="A11394" s="111" t="s">
        <v>892</v>
      </c>
      <c r="B11394" s="111">
        <f>INDEX(kommuner!C:C,MATCH(_xlfn.NUMBERVALUE(A11394),kommuner!B:B,0))</f>
        <v>1826</v>
      </c>
      <c r="C11394" s="111" t="s">
        <v>127</v>
      </c>
      <c r="D11394" s="111" t="s">
        <v>127</v>
      </c>
      <c r="E11394" s="111" t="s">
        <v>123</v>
      </c>
      <c r="F11394" s="111" t="s">
        <v>185</v>
      </c>
      <c r="G11394" s="111" t="s">
        <v>180</v>
      </c>
      <c r="H11394" s="111" t="s">
        <v>185</v>
      </c>
      <c r="I11394" s="111" t="s">
        <v>180</v>
      </c>
      <c r="J11394" t="str">
        <f t="shared" si="354"/>
        <v>1826SkogOrganisk jordLauvskogHøy</v>
      </c>
      <c r="K11394" s="111">
        <v>-1.9913688882377358</v>
      </c>
      <c r="L11394" s="111">
        <v>0.92784825435236762</v>
      </c>
      <c r="M11394" s="111">
        <v>0.46510463492953991</v>
      </c>
      <c r="N11394" s="112">
        <f t="shared" si="355"/>
        <v>-0.59841599895582831</v>
      </c>
    </row>
    <row r="11395" spans="1:14" x14ac:dyDescent="0.25">
      <c r="A11395" s="111" t="s">
        <v>892</v>
      </c>
      <c r="B11395" s="111">
        <f>INDEX(kommuner!C:C,MATCH(_xlfn.NUMBERVALUE(A11395),kommuner!B:B,0))</f>
        <v>1826</v>
      </c>
      <c r="C11395" s="111" t="s">
        <v>127</v>
      </c>
      <c r="D11395" s="111" t="s">
        <v>127</v>
      </c>
      <c r="E11395" s="111" t="s">
        <v>123</v>
      </c>
      <c r="F11395" s="111" t="s">
        <v>185</v>
      </c>
      <c r="G11395" s="111" t="s">
        <v>167</v>
      </c>
      <c r="H11395" s="111" t="s">
        <v>185</v>
      </c>
      <c r="I11395" s="111" t="s">
        <v>167</v>
      </c>
      <c r="J11395" t="str">
        <f t="shared" ref="J11395:J11458" si="356">B11395&amp;C11395&amp;E11395&amp;IF(C11395="Skog",F11395&amp;G11395,"")</f>
        <v>1826SkogOrganisk jordLauvskogImpediment</v>
      </c>
      <c r="K11395" s="111">
        <v>0.35000626494250675</v>
      </c>
      <c r="L11395" s="111">
        <v>0.92784825435236762</v>
      </c>
      <c r="M11395" s="111">
        <v>0.46510463492953991</v>
      </c>
      <c r="N11395" s="112">
        <f t="shared" ref="N11395:N11458" si="357">SUM(K11395:M11395)</f>
        <v>1.7429591542244141</v>
      </c>
    </row>
    <row r="11396" spans="1:14" x14ac:dyDescent="0.25">
      <c r="A11396" s="111" t="s">
        <v>892</v>
      </c>
      <c r="B11396" s="111">
        <f>INDEX(kommuner!C:C,MATCH(_xlfn.NUMBERVALUE(A11396),kommuner!B:B,0))</f>
        <v>1826</v>
      </c>
      <c r="C11396" s="111" t="s">
        <v>127</v>
      </c>
      <c r="D11396" s="111" t="s">
        <v>127</v>
      </c>
      <c r="E11396" s="111" t="s">
        <v>123</v>
      </c>
      <c r="F11396" s="111" t="s">
        <v>185</v>
      </c>
      <c r="G11396" s="111" t="s">
        <v>190</v>
      </c>
      <c r="H11396" s="111" t="s">
        <v>185</v>
      </c>
      <c r="I11396" s="111" t="s">
        <v>190</v>
      </c>
      <c r="J11396" t="str">
        <f t="shared" si="356"/>
        <v>1826SkogOrganisk jordLauvskogLav</v>
      </c>
      <c r="K11396" s="111">
        <v>1.1144075558526714</v>
      </c>
      <c r="L11396" s="111">
        <v>0.92784825435236762</v>
      </c>
      <c r="M11396" s="111">
        <v>0.46510463492953991</v>
      </c>
      <c r="N11396" s="112">
        <f t="shared" si="357"/>
        <v>2.5073604451345788</v>
      </c>
    </row>
    <row r="11397" spans="1:14" x14ac:dyDescent="0.25">
      <c r="A11397" s="111" t="s">
        <v>892</v>
      </c>
      <c r="B11397" s="111">
        <f>INDEX(kommuner!C:C,MATCH(_xlfn.NUMBERVALUE(A11397),kommuner!B:B,0))</f>
        <v>1826</v>
      </c>
      <c r="C11397" s="111" t="s">
        <v>127</v>
      </c>
      <c r="D11397" s="111" t="s">
        <v>127</v>
      </c>
      <c r="E11397" s="111" t="s">
        <v>123</v>
      </c>
      <c r="F11397" s="111" t="s">
        <v>185</v>
      </c>
      <c r="G11397" s="111" t="s">
        <v>173</v>
      </c>
      <c r="H11397" s="111" t="s">
        <v>185</v>
      </c>
      <c r="I11397" s="111" t="s">
        <v>173</v>
      </c>
      <c r="J11397" t="str">
        <f t="shared" si="356"/>
        <v>1826SkogOrganisk jordLauvskogMiddels</v>
      </c>
      <c r="K11397" s="111">
        <v>-0.62664468270982987</v>
      </c>
      <c r="L11397" s="111">
        <v>0.92784825435236762</v>
      </c>
      <c r="M11397" s="111">
        <v>0.46510463492953991</v>
      </c>
      <c r="N11397" s="112">
        <f t="shared" si="357"/>
        <v>0.76630820657207765</v>
      </c>
    </row>
    <row r="11398" spans="1:14" x14ac:dyDescent="0.25">
      <c r="A11398" s="111" t="s">
        <v>892</v>
      </c>
      <c r="B11398" s="111">
        <f>INDEX(kommuner!C:C,MATCH(_xlfn.NUMBERVALUE(A11398),kommuner!B:B,0))</f>
        <v>1826</v>
      </c>
      <c r="C11398" s="111" t="s">
        <v>127</v>
      </c>
      <c r="D11398" s="111" t="s">
        <v>127</v>
      </c>
      <c r="E11398" s="111" t="s">
        <v>123</v>
      </c>
      <c r="F11398" s="111" t="s">
        <v>185</v>
      </c>
      <c r="G11398" s="111" t="s">
        <v>186</v>
      </c>
      <c r="H11398" s="111" t="s">
        <v>185</v>
      </c>
      <c r="I11398" s="111" t="s">
        <v>186</v>
      </c>
      <c r="J11398" t="str">
        <f t="shared" si="356"/>
        <v>1826SkogOrganisk jordLauvskogSærs høy</v>
      </c>
      <c r="K11398" s="111">
        <v>-1.8997279926091779</v>
      </c>
      <c r="L11398" s="111">
        <v>0.92784825435236762</v>
      </c>
      <c r="M11398" s="111">
        <v>0.46510463492953991</v>
      </c>
      <c r="N11398" s="112">
        <f t="shared" si="357"/>
        <v>-0.50677510332727038</v>
      </c>
    </row>
    <row r="11399" spans="1:14" x14ac:dyDescent="0.25">
      <c r="A11399" s="111" t="s">
        <v>892</v>
      </c>
      <c r="B11399" s="111">
        <f>INDEX(kommuner!C:C,MATCH(_xlfn.NUMBERVALUE(A11399),kommuner!B:B,0))</f>
        <v>1826</v>
      </c>
      <c r="C11399" s="111" t="s">
        <v>83</v>
      </c>
      <c r="D11399" s="111" t="s">
        <v>83</v>
      </c>
      <c r="E11399" s="111" t="s">
        <v>126</v>
      </c>
      <c r="F11399" s="111" t="s">
        <v>139</v>
      </c>
      <c r="G11399" s="111" t="s">
        <v>139</v>
      </c>
      <c r="H11399" s="111" t="s">
        <v>139</v>
      </c>
      <c r="I11399" s="111" t="s">
        <v>139</v>
      </c>
      <c r="J11399" t="str">
        <f t="shared" si="356"/>
        <v>1826Utbygd arealMineraljord</v>
      </c>
      <c r="K11399" s="111">
        <v>-0.30524336409547759</v>
      </c>
      <c r="L11399" s="111">
        <v>0</v>
      </c>
      <c r="M11399" s="111">
        <v>1.303047089454229E-2</v>
      </c>
      <c r="N11399" s="112">
        <f t="shared" si="357"/>
        <v>-0.2922128932009353</v>
      </c>
    </row>
    <row r="11400" spans="1:14" x14ac:dyDescent="0.25">
      <c r="A11400" s="111" t="s">
        <v>892</v>
      </c>
      <c r="B11400" s="111">
        <f>INDEX(kommuner!C:C,MATCH(_xlfn.NUMBERVALUE(A11400),kommuner!B:B,0))</f>
        <v>1826</v>
      </c>
      <c r="C11400" s="111" t="s">
        <v>83</v>
      </c>
      <c r="D11400" s="111" t="s">
        <v>83</v>
      </c>
      <c r="E11400" s="111" t="s">
        <v>123</v>
      </c>
      <c r="F11400" s="111" t="s">
        <v>139</v>
      </c>
      <c r="G11400" s="111" t="s">
        <v>139</v>
      </c>
      <c r="H11400" s="111" t="s">
        <v>139</v>
      </c>
      <c r="I11400" s="111" t="s">
        <v>139</v>
      </c>
      <c r="J11400" t="str">
        <f t="shared" si="356"/>
        <v>1826Utbygd arealOrganisk jord</v>
      </c>
      <c r="K11400" s="111">
        <v>29.011421395201612</v>
      </c>
      <c r="L11400" s="111">
        <v>0</v>
      </c>
      <c r="M11400" s="111">
        <v>1.303047089454229E-2</v>
      </c>
      <c r="N11400" s="112">
        <f t="shared" si="357"/>
        <v>29.024451866096154</v>
      </c>
    </row>
    <row r="11401" spans="1:14" x14ac:dyDescent="0.25">
      <c r="A11401" s="111" t="s">
        <v>892</v>
      </c>
      <c r="B11401" s="111">
        <f>INDEX(kommuner!C:C,MATCH(_xlfn.NUMBERVALUE(A11401),kommuner!B:B,0))</f>
        <v>1826</v>
      </c>
      <c r="C11401" s="111" t="s">
        <v>181</v>
      </c>
      <c r="D11401" s="111" t="s">
        <v>181</v>
      </c>
      <c r="E11401" s="111" t="s">
        <v>123</v>
      </c>
      <c r="F11401" s="111" t="s">
        <v>139</v>
      </c>
      <c r="G11401" s="111" t="s">
        <v>139</v>
      </c>
      <c r="H11401" s="111" t="s">
        <v>139</v>
      </c>
      <c r="I11401" s="111" t="s">
        <v>139</v>
      </c>
      <c r="J11401" t="str">
        <f t="shared" si="356"/>
        <v>1826Vann og myrOrganisk jord</v>
      </c>
      <c r="K11401" s="111">
        <v>-0.29766799726667431</v>
      </c>
      <c r="L11401" s="111">
        <v>0</v>
      </c>
      <c r="M11401" s="111">
        <v>0</v>
      </c>
      <c r="N11401" s="112">
        <f t="shared" si="357"/>
        <v>-0.29766799726667431</v>
      </c>
    </row>
    <row r="11402" spans="1:14" x14ac:dyDescent="0.25">
      <c r="A11402" s="111" t="s">
        <v>893</v>
      </c>
      <c r="B11402" s="111">
        <f>INDEX(kommuner!C:C,MATCH(_xlfn.NUMBERVALUE(A11402),kommuner!B:B,0))</f>
        <v>1827</v>
      </c>
      <c r="C11402" s="111" t="s">
        <v>82</v>
      </c>
      <c r="D11402" s="111" t="s">
        <v>82</v>
      </c>
      <c r="E11402" s="111" t="s">
        <v>126</v>
      </c>
      <c r="F11402" s="111" t="s">
        <v>139</v>
      </c>
      <c r="G11402" s="111" t="s">
        <v>139</v>
      </c>
      <c r="H11402" s="111" t="s">
        <v>139</v>
      </c>
      <c r="I11402" s="111" t="s">
        <v>139</v>
      </c>
      <c r="J11402" t="str">
        <f t="shared" si="356"/>
        <v>1827Annen utmarkMineraljord</v>
      </c>
      <c r="K11402" s="111">
        <v>-7.1122377479755403E-2</v>
      </c>
      <c r="L11402" s="111">
        <v>0</v>
      </c>
      <c r="M11402" s="111">
        <v>0</v>
      </c>
      <c r="N11402" s="112">
        <f t="shared" si="357"/>
        <v>-7.1122377479755403E-2</v>
      </c>
    </row>
    <row r="11403" spans="1:14" x14ac:dyDescent="0.25">
      <c r="A11403" s="111" t="s">
        <v>893</v>
      </c>
      <c r="B11403" s="111">
        <f>INDEX(kommuner!C:C,MATCH(_xlfn.NUMBERVALUE(A11403),kommuner!B:B,0))</f>
        <v>1827</v>
      </c>
      <c r="C11403" s="111" t="s">
        <v>121</v>
      </c>
      <c r="D11403" s="111" t="s">
        <v>121</v>
      </c>
      <c r="E11403" s="111" t="s">
        <v>126</v>
      </c>
      <c r="F11403" s="111" t="s">
        <v>139</v>
      </c>
      <c r="G11403" s="111" t="s">
        <v>139</v>
      </c>
      <c r="H11403" s="111" t="s">
        <v>139</v>
      </c>
      <c r="I11403" s="111" t="s">
        <v>139</v>
      </c>
      <c r="J11403" t="str">
        <f t="shared" si="356"/>
        <v>1827BeiteMineraljord</v>
      </c>
      <c r="K11403" s="111">
        <v>-0.96338340838695502</v>
      </c>
      <c r="L11403" s="111">
        <v>0</v>
      </c>
      <c r="M11403" s="111">
        <v>1.2448711246839999E-7</v>
      </c>
      <c r="N11403" s="112">
        <f t="shared" si="357"/>
        <v>-0.96338328389984251</v>
      </c>
    </row>
    <row r="11404" spans="1:14" x14ac:dyDescent="0.25">
      <c r="A11404" s="111" t="s">
        <v>893</v>
      </c>
      <c r="B11404" s="111">
        <f>INDEX(kommuner!C:C,MATCH(_xlfn.NUMBERVALUE(A11404),kommuner!B:B,0))</f>
        <v>1827</v>
      </c>
      <c r="C11404" s="111" t="s">
        <v>121</v>
      </c>
      <c r="D11404" s="111" t="s">
        <v>121</v>
      </c>
      <c r="E11404" s="111" t="s">
        <v>123</v>
      </c>
      <c r="F11404" s="111" t="s">
        <v>139</v>
      </c>
      <c r="G11404" s="111" t="s">
        <v>139</v>
      </c>
      <c r="H11404" s="111" t="s">
        <v>139</v>
      </c>
      <c r="I11404" s="111" t="s">
        <v>139</v>
      </c>
      <c r="J11404" t="str">
        <f t="shared" si="356"/>
        <v>1827BeiteOrganisk jord</v>
      </c>
      <c r="K11404" s="111">
        <v>12.077525935985037</v>
      </c>
      <c r="L11404" s="111">
        <v>1.6412500000000001</v>
      </c>
      <c r="M11404" s="111">
        <v>0</v>
      </c>
      <c r="N11404" s="112">
        <f t="shared" si="357"/>
        <v>13.718775935985036</v>
      </c>
    </row>
    <row r="11405" spans="1:14" x14ac:dyDescent="0.25">
      <c r="A11405" s="111" t="s">
        <v>893</v>
      </c>
      <c r="B11405" s="111">
        <f>INDEX(kommuner!C:C,MATCH(_xlfn.NUMBERVALUE(A11405),kommuner!B:B,0))</f>
        <v>1827</v>
      </c>
      <c r="C11405" s="111" t="s">
        <v>84</v>
      </c>
      <c r="D11405" s="111" t="s">
        <v>84</v>
      </c>
      <c r="E11405" s="111" t="s">
        <v>126</v>
      </c>
      <c r="F11405" s="111" t="s">
        <v>139</v>
      </c>
      <c r="G11405" s="111" t="s">
        <v>139</v>
      </c>
      <c r="H11405" s="111" t="s">
        <v>139</v>
      </c>
      <c r="I11405" s="111" t="s">
        <v>139</v>
      </c>
      <c r="J11405" t="str">
        <f t="shared" si="356"/>
        <v>1827Dyrket markMineraljord</v>
      </c>
      <c r="K11405" s="111">
        <v>-0.57064448530534551</v>
      </c>
      <c r="L11405" s="111">
        <v>0</v>
      </c>
      <c r="M11405" s="111">
        <v>0</v>
      </c>
      <c r="N11405" s="112">
        <f t="shared" si="357"/>
        <v>-0.57064448530534551</v>
      </c>
    </row>
    <row r="11406" spans="1:14" x14ac:dyDescent="0.25">
      <c r="A11406" s="111" t="s">
        <v>893</v>
      </c>
      <c r="B11406" s="111">
        <f>INDEX(kommuner!C:C,MATCH(_xlfn.NUMBERVALUE(A11406),kommuner!B:B,0))</f>
        <v>1827</v>
      </c>
      <c r="C11406" s="111" t="s">
        <v>84</v>
      </c>
      <c r="D11406" s="111" t="s">
        <v>84</v>
      </c>
      <c r="E11406" s="111" t="s">
        <v>123</v>
      </c>
      <c r="F11406" s="111" t="s">
        <v>139</v>
      </c>
      <c r="G11406" s="111" t="s">
        <v>139</v>
      </c>
      <c r="H11406" s="111" t="s">
        <v>139</v>
      </c>
      <c r="I11406" s="111" t="s">
        <v>139</v>
      </c>
      <c r="J11406" t="str">
        <f t="shared" si="356"/>
        <v>1827Dyrket markOrganisk jord</v>
      </c>
      <c r="K11406" s="111">
        <v>28.726149366675592</v>
      </c>
      <c r="L11406" s="111">
        <v>1.45625</v>
      </c>
      <c r="M11406" s="111">
        <v>0</v>
      </c>
      <c r="N11406" s="112">
        <f t="shared" si="357"/>
        <v>30.182399366675593</v>
      </c>
    </row>
    <row r="11407" spans="1:14" x14ac:dyDescent="0.25">
      <c r="A11407" s="111" t="s">
        <v>893</v>
      </c>
      <c r="B11407" s="111">
        <f>INDEX(kommuner!C:C,MATCH(_xlfn.NUMBERVALUE(A11407),kommuner!B:B,0))</f>
        <v>1827</v>
      </c>
      <c r="C11407" s="111" t="s">
        <v>127</v>
      </c>
      <c r="D11407" s="111" t="s">
        <v>127</v>
      </c>
      <c r="E11407" s="111" t="s">
        <v>126</v>
      </c>
      <c r="F11407" s="111" t="s">
        <v>172</v>
      </c>
      <c r="G11407" s="111" t="s">
        <v>180</v>
      </c>
      <c r="H11407" s="111" t="s">
        <v>172</v>
      </c>
      <c r="I11407" s="111" t="s">
        <v>180</v>
      </c>
      <c r="J11407" t="str">
        <f t="shared" si="356"/>
        <v>1827SkogMineraljordBarskogHøy</v>
      </c>
      <c r="K11407" s="111">
        <v>-6.422849649670499</v>
      </c>
      <c r="L11407" s="111">
        <v>0.85306406685236758</v>
      </c>
      <c r="M11407" s="111">
        <v>6.4056614999681585E-2</v>
      </c>
      <c r="N11407" s="112">
        <f t="shared" si="357"/>
        <v>-5.5057289678184498</v>
      </c>
    </row>
    <row r="11408" spans="1:14" x14ac:dyDescent="0.25">
      <c r="A11408" s="111" t="s">
        <v>893</v>
      </c>
      <c r="B11408" s="111">
        <f>INDEX(kommuner!C:C,MATCH(_xlfn.NUMBERVALUE(A11408),kommuner!B:B,0))</f>
        <v>1827</v>
      </c>
      <c r="C11408" s="111" t="s">
        <v>127</v>
      </c>
      <c r="D11408" s="111" t="s">
        <v>127</v>
      </c>
      <c r="E11408" s="111" t="s">
        <v>126</v>
      </c>
      <c r="F11408" s="111" t="s">
        <v>172</v>
      </c>
      <c r="G11408" s="111" t="s">
        <v>167</v>
      </c>
      <c r="H11408" s="111" t="s">
        <v>172</v>
      </c>
      <c r="I11408" s="111" t="s">
        <v>167</v>
      </c>
      <c r="J11408" t="str">
        <f t="shared" si="356"/>
        <v>1827SkogMineraljordBarskogImpediment</v>
      </c>
      <c r="K11408" s="111">
        <v>-0.94873102042732593</v>
      </c>
      <c r="L11408" s="111">
        <v>0.85306406685236758</v>
      </c>
      <c r="M11408" s="111">
        <v>6.3979989500968365E-2</v>
      </c>
      <c r="N11408" s="112">
        <f t="shared" si="357"/>
        <v>-3.1686964073989993E-2</v>
      </c>
    </row>
    <row r="11409" spans="1:14" x14ac:dyDescent="0.25">
      <c r="A11409" s="111" t="s">
        <v>893</v>
      </c>
      <c r="B11409" s="111">
        <f>INDEX(kommuner!C:C,MATCH(_xlfn.NUMBERVALUE(A11409),kommuner!B:B,0))</f>
        <v>1827</v>
      </c>
      <c r="C11409" s="111" t="s">
        <v>127</v>
      </c>
      <c r="D11409" s="111" t="s">
        <v>127</v>
      </c>
      <c r="E11409" s="111" t="s">
        <v>126</v>
      </c>
      <c r="F11409" s="111" t="s">
        <v>172</v>
      </c>
      <c r="G11409" s="111" t="s">
        <v>190</v>
      </c>
      <c r="H11409" s="111" t="s">
        <v>172</v>
      </c>
      <c r="I11409" s="111" t="s">
        <v>190</v>
      </c>
      <c r="J11409" t="str">
        <f t="shared" si="356"/>
        <v>1827SkogMineraljordBarskogLav</v>
      </c>
      <c r="K11409" s="111">
        <v>-0.862084627791601</v>
      </c>
      <c r="L11409" s="111">
        <v>0.85306406685236758</v>
      </c>
      <c r="M11409" s="111">
        <v>6.3979989500968365E-2</v>
      </c>
      <c r="N11409" s="112">
        <f t="shared" si="357"/>
        <v>5.4959428561734941E-2</v>
      </c>
    </row>
    <row r="11410" spans="1:14" x14ac:dyDescent="0.25">
      <c r="A11410" s="111" t="s">
        <v>893</v>
      </c>
      <c r="B11410" s="111">
        <f>INDEX(kommuner!C:C,MATCH(_xlfn.NUMBERVALUE(A11410),kommuner!B:B,0))</f>
        <v>1827</v>
      </c>
      <c r="C11410" s="111" t="s">
        <v>127</v>
      </c>
      <c r="D11410" s="111" t="s">
        <v>127</v>
      </c>
      <c r="E11410" s="111" t="s">
        <v>126</v>
      </c>
      <c r="F11410" s="111" t="s">
        <v>172</v>
      </c>
      <c r="G11410" s="111" t="s">
        <v>173</v>
      </c>
      <c r="H11410" s="111" t="s">
        <v>172</v>
      </c>
      <c r="I11410" s="111" t="s">
        <v>173</v>
      </c>
      <c r="J11410" t="str">
        <f t="shared" si="356"/>
        <v>1827SkogMineraljordBarskogMiddels</v>
      </c>
      <c r="K11410" s="111">
        <v>-3.6406993276041288</v>
      </c>
      <c r="L11410" s="111">
        <v>0.85306406685236758</v>
      </c>
      <c r="M11410" s="111">
        <v>6.4056614999681585E-2</v>
      </c>
      <c r="N11410" s="112">
        <f t="shared" si="357"/>
        <v>-2.7235786457520796</v>
      </c>
    </row>
    <row r="11411" spans="1:14" x14ac:dyDescent="0.25">
      <c r="A11411" s="111" t="s">
        <v>893</v>
      </c>
      <c r="B11411" s="111">
        <f>INDEX(kommuner!C:C,MATCH(_xlfn.NUMBERVALUE(A11411),kommuner!B:B,0))</f>
        <v>1827</v>
      </c>
      <c r="C11411" s="111" t="s">
        <v>127</v>
      </c>
      <c r="D11411" s="111" t="s">
        <v>127</v>
      </c>
      <c r="E11411" s="111" t="s">
        <v>126</v>
      </c>
      <c r="F11411" s="111" t="s">
        <v>172</v>
      </c>
      <c r="G11411" s="111" t="s">
        <v>186</v>
      </c>
      <c r="H11411" s="111" t="s">
        <v>172</v>
      </c>
      <c r="I11411" s="111" t="s">
        <v>186</v>
      </c>
      <c r="J11411" t="str">
        <f t="shared" si="356"/>
        <v>1827SkogMineraljordBarskogSærs høy</v>
      </c>
      <c r="K11411" s="111">
        <v>0.12072674540874306</v>
      </c>
      <c r="L11411" s="111">
        <v>0.85306406685236758</v>
      </c>
      <c r="M11411" s="111">
        <v>6.4056614999681585E-2</v>
      </c>
      <c r="N11411" s="112">
        <f t="shared" si="357"/>
        <v>1.0378474272607923</v>
      </c>
    </row>
    <row r="11412" spans="1:14" x14ac:dyDescent="0.25">
      <c r="A11412" s="111" t="s">
        <v>893</v>
      </c>
      <c r="B11412" s="111">
        <f>INDEX(kommuner!C:C,MATCH(_xlfn.NUMBERVALUE(A11412),kommuner!B:B,0))</f>
        <v>1827</v>
      </c>
      <c r="C11412" s="111" t="s">
        <v>127</v>
      </c>
      <c r="D11412" s="111" t="s">
        <v>127</v>
      </c>
      <c r="E11412" s="111" t="s">
        <v>126</v>
      </c>
      <c r="F11412" s="111" t="s">
        <v>179</v>
      </c>
      <c r="G11412" s="111" t="s">
        <v>180</v>
      </c>
      <c r="H11412" s="111" t="s">
        <v>179</v>
      </c>
      <c r="I11412" s="111" t="s">
        <v>180</v>
      </c>
      <c r="J11412" t="str">
        <f t="shared" si="356"/>
        <v>1827SkogMineraljordBlandingsskogHøy</v>
      </c>
      <c r="K11412" s="111">
        <v>-7.1939050909469406</v>
      </c>
      <c r="L11412" s="111">
        <v>0.85306406685236758</v>
      </c>
      <c r="M11412" s="111">
        <v>6.3979989500968365E-2</v>
      </c>
      <c r="N11412" s="112">
        <f t="shared" si="357"/>
        <v>-6.2768610345936047</v>
      </c>
    </row>
    <row r="11413" spans="1:14" x14ac:dyDescent="0.25">
      <c r="A11413" s="111" t="s">
        <v>893</v>
      </c>
      <c r="B11413" s="111">
        <f>INDEX(kommuner!C:C,MATCH(_xlfn.NUMBERVALUE(A11413),kommuner!B:B,0))</f>
        <v>1827</v>
      </c>
      <c r="C11413" s="111" t="s">
        <v>127</v>
      </c>
      <c r="D11413" s="111" t="s">
        <v>127</v>
      </c>
      <c r="E11413" s="111" t="s">
        <v>126</v>
      </c>
      <c r="F11413" s="111" t="s">
        <v>179</v>
      </c>
      <c r="G11413" s="111" t="s">
        <v>167</v>
      </c>
      <c r="H11413" s="111" t="s">
        <v>179</v>
      </c>
      <c r="I11413" s="111" t="s">
        <v>167</v>
      </c>
      <c r="J11413" t="str">
        <f t="shared" si="356"/>
        <v>1827SkogMineraljordBlandingsskogImpediment</v>
      </c>
      <c r="K11413" s="111">
        <v>-1.0519587113170448</v>
      </c>
      <c r="L11413" s="111">
        <v>0.85306406685236758</v>
      </c>
      <c r="M11413" s="111">
        <v>6.3979989500968365E-2</v>
      </c>
      <c r="N11413" s="112">
        <f t="shared" si="357"/>
        <v>-0.13491465496370883</v>
      </c>
    </row>
    <row r="11414" spans="1:14" x14ac:dyDescent="0.25">
      <c r="A11414" s="111" t="s">
        <v>893</v>
      </c>
      <c r="B11414" s="111">
        <f>INDEX(kommuner!C:C,MATCH(_xlfn.NUMBERVALUE(A11414),kommuner!B:B,0))</f>
        <v>1827</v>
      </c>
      <c r="C11414" s="111" t="s">
        <v>127</v>
      </c>
      <c r="D11414" s="111" t="s">
        <v>127</v>
      </c>
      <c r="E11414" s="111" t="s">
        <v>126</v>
      </c>
      <c r="F11414" s="111" t="s">
        <v>179</v>
      </c>
      <c r="G11414" s="111" t="s">
        <v>190</v>
      </c>
      <c r="H11414" s="111" t="s">
        <v>179</v>
      </c>
      <c r="I11414" s="111" t="s">
        <v>190</v>
      </c>
      <c r="J11414" t="str">
        <f t="shared" si="356"/>
        <v>1827SkogMineraljordBlandingsskogLav</v>
      </c>
      <c r="K11414" s="111">
        <v>-1.7812179955424279</v>
      </c>
      <c r="L11414" s="111">
        <v>0.85306406685236758</v>
      </c>
      <c r="M11414" s="111">
        <v>6.3979989500968365E-2</v>
      </c>
      <c r="N11414" s="112">
        <f t="shared" si="357"/>
        <v>-0.86417393918909191</v>
      </c>
    </row>
    <row r="11415" spans="1:14" x14ac:dyDescent="0.25">
      <c r="A11415" s="111" t="s">
        <v>893</v>
      </c>
      <c r="B11415" s="111">
        <f>INDEX(kommuner!C:C,MATCH(_xlfn.NUMBERVALUE(A11415),kommuner!B:B,0))</f>
        <v>1827</v>
      </c>
      <c r="C11415" s="111" t="s">
        <v>127</v>
      </c>
      <c r="D11415" s="111" t="s">
        <v>127</v>
      </c>
      <c r="E11415" s="111" t="s">
        <v>126</v>
      </c>
      <c r="F11415" s="111" t="s">
        <v>179</v>
      </c>
      <c r="G11415" s="111" t="s">
        <v>173</v>
      </c>
      <c r="H11415" s="111" t="s">
        <v>179</v>
      </c>
      <c r="I11415" s="111" t="s">
        <v>173</v>
      </c>
      <c r="J11415" t="str">
        <f t="shared" si="356"/>
        <v>1827SkogMineraljordBlandingsskogMiddels</v>
      </c>
      <c r="K11415" s="111">
        <v>-3.4741824145851954</v>
      </c>
      <c r="L11415" s="111">
        <v>0.85306406685236758</v>
      </c>
      <c r="M11415" s="111">
        <v>6.3979989500968365E-2</v>
      </c>
      <c r="N11415" s="112">
        <f t="shared" si="357"/>
        <v>-2.5571383582318594</v>
      </c>
    </row>
    <row r="11416" spans="1:14" x14ac:dyDescent="0.25">
      <c r="A11416" s="111" t="s">
        <v>893</v>
      </c>
      <c r="B11416" s="111">
        <f>INDEX(kommuner!C:C,MATCH(_xlfn.NUMBERVALUE(A11416),kommuner!B:B,0))</f>
        <v>1827</v>
      </c>
      <c r="C11416" s="111" t="s">
        <v>127</v>
      </c>
      <c r="D11416" s="111" t="s">
        <v>127</v>
      </c>
      <c r="E11416" s="111" t="s">
        <v>126</v>
      </c>
      <c r="F11416" s="111" t="s">
        <v>179</v>
      </c>
      <c r="G11416" s="111" t="s">
        <v>186</v>
      </c>
      <c r="H11416" s="111" t="s">
        <v>179</v>
      </c>
      <c r="I11416" s="111" t="s">
        <v>186</v>
      </c>
      <c r="J11416" t="str">
        <f t="shared" si="356"/>
        <v>1827SkogMineraljordBlandingsskogSærs høy</v>
      </c>
      <c r="K11416" s="111">
        <v>-2.9395925245326562</v>
      </c>
      <c r="L11416" s="111">
        <v>0.85306406685236758</v>
      </c>
      <c r="M11416" s="111">
        <v>6.3979989500968365E-2</v>
      </c>
      <c r="N11416" s="112">
        <f t="shared" si="357"/>
        <v>-2.0225484681793202</v>
      </c>
    </row>
    <row r="11417" spans="1:14" x14ac:dyDescent="0.25">
      <c r="A11417" s="111" t="s">
        <v>893</v>
      </c>
      <c r="B11417" s="111">
        <f>INDEX(kommuner!C:C,MATCH(_xlfn.NUMBERVALUE(A11417),kommuner!B:B,0))</f>
        <v>1827</v>
      </c>
      <c r="C11417" s="111" t="s">
        <v>127</v>
      </c>
      <c r="D11417" s="111" t="s">
        <v>127</v>
      </c>
      <c r="E11417" s="111" t="s">
        <v>126</v>
      </c>
      <c r="F11417" s="111" t="s">
        <v>185</v>
      </c>
      <c r="G11417" s="111" t="s">
        <v>180</v>
      </c>
      <c r="H11417" s="111" t="s">
        <v>185</v>
      </c>
      <c r="I11417" s="111" t="s">
        <v>180</v>
      </c>
      <c r="J11417" t="str">
        <f t="shared" si="356"/>
        <v>1827SkogMineraljordLauvskogHøy</v>
      </c>
      <c r="K11417" s="111">
        <v>-3.9961118073383664</v>
      </c>
      <c r="L11417" s="111">
        <v>0.85306406685236758</v>
      </c>
      <c r="M11417" s="111">
        <v>6.3979989500968365E-2</v>
      </c>
      <c r="N11417" s="112">
        <f t="shared" si="357"/>
        <v>-3.0790677509850304</v>
      </c>
    </row>
    <row r="11418" spans="1:14" x14ac:dyDescent="0.25">
      <c r="A11418" s="111" t="s">
        <v>893</v>
      </c>
      <c r="B11418" s="111">
        <f>INDEX(kommuner!C:C,MATCH(_xlfn.NUMBERVALUE(A11418),kommuner!B:B,0))</f>
        <v>1827</v>
      </c>
      <c r="C11418" s="111" t="s">
        <v>127</v>
      </c>
      <c r="D11418" s="111" t="s">
        <v>127</v>
      </c>
      <c r="E11418" s="111" t="s">
        <v>126</v>
      </c>
      <c r="F11418" s="111" t="s">
        <v>185</v>
      </c>
      <c r="G11418" s="111" t="s">
        <v>167</v>
      </c>
      <c r="H11418" s="111" t="s">
        <v>185</v>
      </c>
      <c r="I11418" s="111" t="s">
        <v>167</v>
      </c>
      <c r="J11418" t="str">
        <f t="shared" si="356"/>
        <v>1827SkogMineraljordLauvskogImpediment</v>
      </c>
      <c r="K11418" s="111">
        <v>-1.0417316356348201</v>
      </c>
      <c r="L11418" s="111">
        <v>0.85306406685236758</v>
      </c>
      <c r="M11418" s="111">
        <v>6.3979989500968365E-2</v>
      </c>
      <c r="N11418" s="112">
        <f t="shared" si="357"/>
        <v>-0.12468757928148413</v>
      </c>
    </row>
    <row r="11419" spans="1:14" x14ac:dyDescent="0.25">
      <c r="A11419" s="111" t="s">
        <v>893</v>
      </c>
      <c r="B11419" s="111">
        <f>INDEX(kommuner!C:C,MATCH(_xlfn.NUMBERVALUE(A11419),kommuner!B:B,0))</f>
        <v>1827</v>
      </c>
      <c r="C11419" s="111" t="s">
        <v>127</v>
      </c>
      <c r="D11419" s="111" t="s">
        <v>127</v>
      </c>
      <c r="E11419" s="111" t="s">
        <v>126</v>
      </c>
      <c r="F11419" s="111" t="s">
        <v>185</v>
      </c>
      <c r="G11419" s="111" t="s">
        <v>190</v>
      </c>
      <c r="H11419" s="111" t="s">
        <v>185</v>
      </c>
      <c r="I11419" s="111" t="s">
        <v>190</v>
      </c>
      <c r="J11419" t="str">
        <f t="shared" si="356"/>
        <v>1827SkogMineraljordLauvskogLav</v>
      </c>
      <c r="K11419" s="111">
        <v>-8.9748170935426599E-2</v>
      </c>
      <c r="L11419" s="111">
        <v>0.85306406685236758</v>
      </c>
      <c r="M11419" s="111">
        <v>6.3979989500968365E-2</v>
      </c>
      <c r="N11419" s="112">
        <f t="shared" si="357"/>
        <v>0.82729588541790933</v>
      </c>
    </row>
    <row r="11420" spans="1:14" x14ac:dyDescent="0.25">
      <c r="A11420" s="111" t="s">
        <v>893</v>
      </c>
      <c r="B11420" s="111">
        <f>INDEX(kommuner!C:C,MATCH(_xlfn.NUMBERVALUE(A11420),kommuner!B:B,0))</f>
        <v>1827</v>
      </c>
      <c r="C11420" s="111" t="s">
        <v>127</v>
      </c>
      <c r="D11420" s="111" t="s">
        <v>127</v>
      </c>
      <c r="E11420" s="111" t="s">
        <v>126</v>
      </c>
      <c r="F11420" s="111" t="s">
        <v>185</v>
      </c>
      <c r="G11420" s="111" t="s">
        <v>173</v>
      </c>
      <c r="H11420" s="111" t="s">
        <v>185</v>
      </c>
      <c r="I11420" s="111" t="s">
        <v>173</v>
      </c>
      <c r="J11420" t="str">
        <f t="shared" si="356"/>
        <v>1827SkogMineraljordLauvskogMiddels</v>
      </c>
      <c r="K11420" s="111">
        <v>-2.4407766010203638</v>
      </c>
      <c r="L11420" s="111">
        <v>0.85306406685236758</v>
      </c>
      <c r="M11420" s="111">
        <v>6.3979989500968365E-2</v>
      </c>
      <c r="N11420" s="112">
        <f t="shared" si="357"/>
        <v>-1.523732544667028</v>
      </c>
    </row>
    <row r="11421" spans="1:14" x14ac:dyDescent="0.25">
      <c r="A11421" s="111" t="s">
        <v>893</v>
      </c>
      <c r="B11421" s="111">
        <f>INDEX(kommuner!C:C,MATCH(_xlfn.NUMBERVALUE(A11421),kommuner!B:B,0))</f>
        <v>1827</v>
      </c>
      <c r="C11421" s="111" t="s">
        <v>127</v>
      </c>
      <c r="D11421" s="111" t="s">
        <v>127</v>
      </c>
      <c r="E11421" s="111" t="s">
        <v>126</v>
      </c>
      <c r="F11421" s="111" t="s">
        <v>185</v>
      </c>
      <c r="G11421" s="111" t="s">
        <v>186</v>
      </c>
      <c r="H11421" s="111" t="s">
        <v>185</v>
      </c>
      <c r="I11421" s="111" t="s">
        <v>186</v>
      </c>
      <c r="J11421" t="str">
        <f t="shared" si="356"/>
        <v>1827SkogMineraljordLauvskogSærs høy</v>
      </c>
      <c r="K11421" s="111">
        <v>-3.6560473259425113</v>
      </c>
      <c r="L11421" s="111">
        <v>0.85306406685236758</v>
      </c>
      <c r="M11421" s="111">
        <v>6.3979989500968365E-2</v>
      </c>
      <c r="N11421" s="112">
        <f t="shared" si="357"/>
        <v>-2.7390032695891753</v>
      </c>
    </row>
    <row r="11422" spans="1:14" x14ac:dyDescent="0.25">
      <c r="A11422" s="111" t="s">
        <v>893</v>
      </c>
      <c r="B11422" s="111">
        <f>INDEX(kommuner!C:C,MATCH(_xlfn.NUMBERVALUE(A11422),kommuner!B:B,0))</f>
        <v>1827</v>
      </c>
      <c r="C11422" s="111" t="s">
        <v>127</v>
      </c>
      <c r="D11422" s="111" t="s">
        <v>127</v>
      </c>
      <c r="E11422" s="111" t="s">
        <v>123</v>
      </c>
      <c r="F11422" s="111" t="s">
        <v>172</v>
      </c>
      <c r="G11422" s="111" t="s">
        <v>180</v>
      </c>
      <c r="H11422" s="111" t="s">
        <v>172</v>
      </c>
      <c r="I11422" s="111" t="s">
        <v>180</v>
      </c>
      <c r="J11422" t="str">
        <f t="shared" si="356"/>
        <v>1827SkogOrganisk jordBarskogHøy</v>
      </c>
      <c r="K11422" s="111">
        <v>-2.5184559031994138</v>
      </c>
      <c r="L11422" s="111">
        <v>0.92784825435236762</v>
      </c>
      <c r="M11422" s="111">
        <v>0.46518126042825314</v>
      </c>
      <c r="N11422" s="112">
        <f t="shared" si="357"/>
        <v>-1.1254263884187932</v>
      </c>
    </row>
    <row r="11423" spans="1:14" x14ac:dyDescent="0.25">
      <c r="A11423" s="111" t="s">
        <v>893</v>
      </c>
      <c r="B11423" s="111">
        <f>INDEX(kommuner!C:C,MATCH(_xlfn.NUMBERVALUE(A11423),kommuner!B:B,0))</f>
        <v>1827</v>
      </c>
      <c r="C11423" s="111" t="s">
        <v>127</v>
      </c>
      <c r="D11423" s="111" t="s">
        <v>127</v>
      </c>
      <c r="E11423" s="111" t="s">
        <v>123</v>
      </c>
      <c r="F11423" s="111" t="s">
        <v>172</v>
      </c>
      <c r="G11423" s="111" t="s">
        <v>167</v>
      </c>
      <c r="H11423" s="111" t="s">
        <v>172</v>
      </c>
      <c r="I11423" s="111" t="s">
        <v>167</v>
      </c>
      <c r="J11423" t="str">
        <f t="shared" si="356"/>
        <v>1827SkogOrganisk jordBarskogImpediment</v>
      </c>
      <c r="K11423" s="111">
        <v>-0.17137422385314094</v>
      </c>
      <c r="L11423" s="111">
        <v>0.92784825435236762</v>
      </c>
      <c r="M11423" s="111">
        <v>0.46510463492953991</v>
      </c>
      <c r="N11423" s="112">
        <f t="shared" si="357"/>
        <v>1.2215786654287666</v>
      </c>
    </row>
    <row r="11424" spans="1:14" x14ac:dyDescent="0.25">
      <c r="A11424" s="111" t="s">
        <v>893</v>
      </c>
      <c r="B11424" s="111">
        <f>INDEX(kommuner!C:C,MATCH(_xlfn.NUMBERVALUE(A11424),kommuner!B:B,0))</f>
        <v>1827</v>
      </c>
      <c r="C11424" s="111" t="s">
        <v>127</v>
      </c>
      <c r="D11424" s="111" t="s">
        <v>127</v>
      </c>
      <c r="E11424" s="111" t="s">
        <v>123</v>
      </c>
      <c r="F11424" s="111" t="s">
        <v>172</v>
      </c>
      <c r="G11424" s="111" t="s">
        <v>190</v>
      </c>
      <c r="H11424" s="111" t="s">
        <v>172</v>
      </c>
      <c r="I11424" s="111" t="s">
        <v>190</v>
      </c>
      <c r="J11424" t="str">
        <f t="shared" si="356"/>
        <v>1827SkogOrganisk jordBarskogLav</v>
      </c>
      <c r="K11424" s="111">
        <v>-0.50666953101693391</v>
      </c>
      <c r="L11424" s="111">
        <v>0.92784825435236762</v>
      </c>
      <c r="M11424" s="111">
        <v>0.46510463492953991</v>
      </c>
      <c r="N11424" s="112">
        <f t="shared" si="357"/>
        <v>0.88628335826497362</v>
      </c>
    </row>
    <row r="11425" spans="1:14" x14ac:dyDescent="0.25">
      <c r="A11425" s="111" t="s">
        <v>893</v>
      </c>
      <c r="B11425" s="111">
        <f>INDEX(kommuner!C:C,MATCH(_xlfn.NUMBERVALUE(A11425),kommuner!B:B,0))</f>
        <v>1827</v>
      </c>
      <c r="C11425" s="111" t="s">
        <v>127</v>
      </c>
      <c r="D11425" s="111" t="s">
        <v>127</v>
      </c>
      <c r="E11425" s="111" t="s">
        <v>123</v>
      </c>
      <c r="F11425" s="111" t="s">
        <v>172</v>
      </c>
      <c r="G11425" s="111" t="s">
        <v>173</v>
      </c>
      <c r="H11425" s="111" t="s">
        <v>172</v>
      </c>
      <c r="I11425" s="111" t="s">
        <v>173</v>
      </c>
      <c r="J11425" t="str">
        <f t="shared" si="356"/>
        <v>1827SkogOrganisk jordBarskogMiddels</v>
      </c>
      <c r="K11425" s="111">
        <v>-1.5571490961494638</v>
      </c>
      <c r="L11425" s="111">
        <v>0.92784825435236762</v>
      </c>
      <c r="M11425" s="111">
        <v>0.46518126042825314</v>
      </c>
      <c r="N11425" s="112">
        <f t="shared" si="357"/>
        <v>-0.16411958136884308</v>
      </c>
    </row>
    <row r="11426" spans="1:14" x14ac:dyDescent="0.25">
      <c r="A11426" s="111" t="s">
        <v>893</v>
      </c>
      <c r="B11426" s="111">
        <f>INDEX(kommuner!C:C,MATCH(_xlfn.NUMBERVALUE(A11426),kommuner!B:B,0))</f>
        <v>1827</v>
      </c>
      <c r="C11426" s="111" t="s">
        <v>127</v>
      </c>
      <c r="D11426" s="111" t="s">
        <v>127</v>
      </c>
      <c r="E11426" s="111" t="s">
        <v>123</v>
      </c>
      <c r="F11426" s="111" t="s">
        <v>172</v>
      </c>
      <c r="G11426" s="111" t="s">
        <v>186</v>
      </c>
      <c r="H11426" s="111" t="s">
        <v>172</v>
      </c>
      <c r="I11426" s="111" t="s">
        <v>186</v>
      </c>
      <c r="J11426" t="str">
        <f t="shared" si="356"/>
        <v>1827SkogOrganisk jordBarskogSærs høy</v>
      </c>
      <c r="K11426" s="111">
        <v>2.5548655235722699</v>
      </c>
      <c r="L11426" s="111">
        <v>0.92784825435236762</v>
      </c>
      <c r="M11426" s="111">
        <v>0.46518126042825314</v>
      </c>
      <c r="N11426" s="112">
        <f t="shared" si="357"/>
        <v>3.9478950383528906</v>
      </c>
    </row>
    <row r="11427" spans="1:14" x14ac:dyDescent="0.25">
      <c r="A11427" s="111" t="s">
        <v>893</v>
      </c>
      <c r="B11427" s="111">
        <f>INDEX(kommuner!C:C,MATCH(_xlfn.NUMBERVALUE(A11427),kommuner!B:B,0))</f>
        <v>1827</v>
      </c>
      <c r="C11427" s="111" t="s">
        <v>127</v>
      </c>
      <c r="D11427" s="111" t="s">
        <v>127</v>
      </c>
      <c r="E11427" s="111" t="s">
        <v>123</v>
      </c>
      <c r="F11427" s="111" t="s">
        <v>179</v>
      </c>
      <c r="G11427" s="111" t="s">
        <v>180</v>
      </c>
      <c r="H11427" s="111" t="s">
        <v>179</v>
      </c>
      <c r="I11427" s="111" t="s">
        <v>180</v>
      </c>
      <c r="J11427" t="str">
        <f t="shared" si="356"/>
        <v>1827SkogOrganisk jordBlandingsskogHøy</v>
      </c>
      <c r="K11427" s="111">
        <v>-5.5554344456832343</v>
      </c>
      <c r="L11427" s="111">
        <v>0.92784825435236762</v>
      </c>
      <c r="M11427" s="111">
        <v>0.46510463492953991</v>
      </c>
      <c r="N11427" s="112">
        <f t="shared" si="357"/>
        <v>-4.1624815564013264</v>
      </c>
    </row>
    <row r="11428" spans="1:14" x14ac:dyDescent="0.25">
      <c r="A11428" s="111" t="s">
        <v>893</v>
      </c>
      <c r="B11428" s="111">
        <f>INDEX(kommuner!C:C,MATCH(_xlfn.NUMBERVALUE(A11428),kommuner!B:B,0))</f>
        <v>1827</v>
      </c>
      <c r="C11428" s="111" t="s">
        <v>127</v>
      </c>
      <c r="D11428" s="111" t="s">
        <v>127</v>
      </c>
      <c r="E11428" s="111" t="s">
        <v>123</v>
      </c>
      <c r="F11428" s="111" t="s">
        <v>179</v>
      </c>
      <c r="G11428" s="111" t="s">
        <v>167</v>
      </c>
      <c r="H11428" s="111" t="s">
        <v>179</v>
      </c>
      <c r="I11428" s="111" t="s">
        <v>167</v>
      </c>
      <c r="J11428" t="str">
        <f t="shared" si="356"/>
        <v>1827SkogOrganisk jordBlandingsskogImpediment</v>
      </c>
      <c r="K11428" s="111">
        <v>-0.28586344175800005</v>
      </c>
      <c r="L11428" s="111">
        <v>0.92784825435236762</v>
      </c>
      <c r="M11428" s="111">
        <v>0.46510463492953991</v>
      </c>
      <c r="N11428" s="112">
        <f t="shared" si="357"/>
        <v>1.1070894475239075</v>
      </c>
    </row>
    <row r="11429" spans="1:14" x14ac:dyDescent="0.25">
      <c r="A11429" s="111" t="s">
        <v>893</v>
      </c>
      <c r="B11429" s="111">
        <f>INDEX(kommuner!C:C,MATCH(_xlfn.NUMBERVALUE(A11429),kommuner!B:B,0))</f>
        <v>1827</v>
      </c>
      <c r="C11429" s="111" t="s">
        <v>127</v>
      </c>
      <c r="D11429" s="111" t="s">
        <v>127</v>
      </c>
      <c r="E11429" s="111" t="s">
        <v>123</v>
      </c>
      <c r="F11429" s="111" t="s">
        <v>179</v>
      </c>
      <c r="G11429" s="111" t="s">
        <v>190</v>
      </c>
      <c r="H11429" s="111" t="s">
        <v>179</v>
      </c>
      <c r="I11429" s="111" t="s">
        <v>190</v>
      </c>
      <c r="J11429" t="str">
        <f t="shared" si="356"/>
        <v>1827SkogOrganisk jordBlandingsskogLav</v>
      </c>
      <c r="K11429" s="111">
        <v>-1.2347339377887629</v>
      </c>
      <c r="L11429" s="111">
        <v>0.92784825435236762</v>
      </c>
      <c r="M11429" s="111">
        <v>0.46510463492953991</v>
      </c>
      <c r="N11429" s="112">
        <f t="shared" si="357"/>
        <v>0.15821895149314458</v>
      </c>
    </row>
    <row r="11430" spans="1:14" x14ac:dyDescent="0.25">
      <c r="A11430" s="111" t="s">
        <v>893</v>
      </c>
      <c r="B11430" s="111">
        <f>INDEX(kommuner!C:C,MATCH(_xlfn.NUMBERVALUE(A11430),kommuner!B:B,0))</f>
        <v>1827</v>
      </c>
      <c r="C11430" s="111" t="s">
        <v>127</v>
      </c>
      <c r="D11430" s="111" t="s">
        <v>127</v>
      </c>
      <c r="E11430" s="111" t="s">
        <v>123</v>
      </c>
      <c r="F11430" s="111" t="s">
        <v>179</v>
      </c>
      <c r="G11430" s="111" t="s">
        <v>173</v>
      </c>
      <c r="H11430" s="111" t="s">
        <v>179</v>
      </c>
      <c r="I11430" s="111" t="s">
        <v>173</v>
      </c>
      <c r="J11430" t="str">
        <f t="shared" si="356"/>
        <v>1827SkogOrganisk jordBlandingsskogMiddels</v>
      </c>
      <c r="K11430" s="111">
        <v>-2.4239591752717748</v>
      </c>
      <c r="L11430" s="111">
        <v>0.92784825435236762</v>
      </c>
      <c r="M11430" s="111">
        <v>0.46510463492953991</v>
      </c>
      <c r="N11430" s="112">
        <f t="shared" si="357"/>
        <v>-1.0310062859898674</v>
      </c>
    </row>
    <row r="11431" spans="1:14" x14ac:dyDescent="0.25">
      <c r="A11431" s="111" t="s">
        <v>893</v>
      </c>
      <c r="B11431" s="111">
        <f>INDEX(kommuner!C:C,MATCH(_xlfn.NUMBERVALUE(A11431),kommuner!B:B,0))</f>
        <v>1827</v>
      </c>
      <c r="C11431" s="111" t="s">
        <v>127</v>
      </c>
      <c r="D11431" s="111" t="s">
        <v>127</v>
      </c>
      <c r="E11431" s="111" t="s">
        <v>123</v>
      </c>
      <c r="F11431" s="111" t="s">
        <v>179</v>
      </c>
      <c r="G11431" s="111" t="s">
        <v>186</v>
      </c>
      <c r="H11431" s="111" t="s">
        <v>179</v>
      </c>
      <c r="I11431" s="111" t="s">
        <v>186</v>
      </c>
      <c r="J11431" t="str">
        <f t="shared" si="356"/>
        <v>1827SkogOrganisk jordBlandingsskogSærs høy</v>
      </c>
      <c r="K11431" s="111">
        <v>-1.5726115302258048</v>
      </c>
      <c r="L11431" s="111">
        <v>0.92784825435236762</v>
      </c>
      <c r="M11431" s="111">
        <v>0.46510463492953991</v>
      </c>
      <c r="N11431" s="112">
        <f t="shared" si="357"/>
        <v>-0.17965864094389727</v>
      </c>
    </row>
    <row r="11432" spans="1:14" x14ac:dyDescent="0.25">
      <c r="A11432" s="111" t="s">
        <v>893</v>
      </c>
      <c r="B11432" s="111">
        <f>INDEX(kommuner!C:C,MATCH(_xlfn.NUMBERVALUE(A11432),kommuner!B:B,0))</f>
        <v>1827</v>
      </c>
      <c r="C11432" s="111" t="s">
        <v>127</v>
      </c>
      <c r="D11432" s="111" t="s">
        <v>127</v>
      </c>
      <c r="E11432" s="111" t="s">
        <v>123</v>
      </c>
      <c r="F11432" s="111" t="s">
        <v>185</v>
      </c>
      <c r="G11432" s="111" t="s">
        <v>180</v>
      </c>
      <c r="H11432" s="111" t="s">
        <v>185</v>
      </c>
      <c r="I11432" s="111" t="s">
        <v>180</v>
      </c>
      <c r="J11432" t="str">
        <f t="shared" si="356"/>
        <v>1827SkogOrganisk jordLauvskogHøy</v>
      </c>
      <c r="K11432" s="111">
        <v>-1.9913688882377358</v>
      </c>
      <c r="L11432" s="111">
        <v>0.92784825435236762</v>
      </c>
      <c r="M11432" s="111">
        <v>0.46510463492953991</v>
      </c>
      <c r="N11432" s="112">
        <f t="shared" si="357"/>
        <v>-0.59841599895582831</v>
      </c>
    </row>
    <row r="11433" spans="1:14" x14ac:dyDescent="0.25">
      <c r="A11433" s="111" t="s">
        <v>893</v>
      </c>
      <c r="B11433" s="111">
        <f>INDEX(kommuner!C:C,MATCH(_xlfn.NUMBERVALUE(A11433),kommuner!B:B,0))</f>
        <v>1827</v>
      </c>
      <c r="C11433" s="111" t="s">
        <v>127</v>
      </c>
      <c r="D11433" s="111" t="s">
        <v>127</v>
      </c>
      <c r="E11433" s="111" t="s">
        <v>123</v>
      </c>
      <c r="F11433" s="111" t="s">
        <v>185</v>
      </c>
      <c r="G11433" s="111" t="s">
        <v>167</v>
      </c>
      <c r="H11433" s="111" t="s">
        <v>185</v>
      </c>
      <c r="I11433" s="111" t="s">
        <v>167</v>
      </c>
      <c r="J11433" t="str">
        <f t="shared" si="356"/>
        <v>1827SkogOrganisk jordLauvskogImpediment</v>
      </c>
      <c r="K11433" s="111">
        <v>0.35000626494250675</v>
      </c>
      <c r="L11433" s="111">
        <v>0.92784825435236762</v>
      </c>
      <c r="M11433" s="111">
        <v>0.46510463492953991</v>
      </c>
      <c r="N11433" s="112">
        <f t="shared" si="357"/>
        <v>1.7429591542244141</v>
      </c>
    </row>
    <row r="11434" spans="1:14" x14ac:dyDescent="0.25">
      <c r="A11434" s="111" t="s">
        <v>893</v>
      </c>
      <c r="B11434" s="111">
        <f>INDEX(kommuner!C:C,MATCH(_xlfn.NUMBERVALUE(A11434),kommuner!B:B,0))</f>
        <v>1827</v>
      </c>
      <c r="C11434" s="111" t="s">
        <v>127</v>
      </c>
      <c r="D11434" s="111" t="s">
        <v>127</v>
      </c>
      <c r="E11434" s="111" t="s">
        <v>123</v>
      </c>
      <c r="F11434" s="111" t="s">
        <v>185</v>
      </c>
      <c r="G11434" s="111" t="s">
        <v>190</v>
      </c>
      <c r="H11434" s="111" t="s">
        <v>185</v>
      </c>
      <c r="I11434" s="111" t="s">
        <v>190</v>
      </c>
      <c r="J11434" t="str">
        <f t="shared" si="356"/>
        <v>1827SkogOrganisk jordLauvskogLav</v>
      </c>
      <c r="K11434" s="111">
        <v>1.1144075558526714</v>
      </c>
      <c r="L11434" s="111">
        <v>0.92784825435236762</v>
      </c>
      <c r="M11434" s="111">
        <v>0.46510463492953991</v>
      </c>
      <c r="N11434" s="112">
        <f t="shared" si="357"/>
        <v>2.5073604451345788</v>
      </c>
    </row>
    <row r="11435" spans="1:14" x14ac:dyDescent="0.25">
      <c r="A11435" s="111" t="s">
        <v>893</v>
      </c>
      <c r="B11435" s="111">
        <f>INDEX(kommuner!C:C,MATCH(_xlfn.NUMBERVALUE(A11435),kommuner!B:B,0))</f>
        <v>1827</v>
      </c>
      <c r="C11435" s="111" t="s">
        <v>127</v>
      </c>
      <c r="D11435" s="111" t="s">
        <v>127</v>
      </c>
      <c r="E11435" s="111" t="s">
        <v>123</v>
      </c>
      <c r="F11435" s="111" t="s">
        <v>185</v>
      </c>
      <c r="G11435" s="111" t="s">
        <v>173</v>
      </c>
      <c r="H11435" s="111" t="s">
        <v>185</v>
      </c>
      <c r="I11435" s="111" t="s">
        <v>173</v>
      </c>
      <c r="J11435" t="str">
        <f t="shared" si="356"/>
        <v>1827SkogOrganisk jordLauvskogMiddels</v>
      </c>
      <c r="K11435" s="111">
        <v>-0.62664468270982987</v>
      </c>
      <c r="L11435" s="111">
        <v>0.92784825435236762</v>
      </c>
      <c r="M11435" s="111">
        <v>0.46510463492953991</v>
      </c>
      <c r="N11435" s="112">
        <f t="shared" si="357"/>
        <v>0.76630820657207765</v>
      </c>
    </row>
    <row r="11436" spans="1:14" x14ac:dyDescent="0.25">
      <c r="A11436" s="111" t="s">
        <v>893</v>
      </c>
      <c r="B11436" s="111">
        <f>INDEX(kommuner!C:C,MATCH(_xlfn.NUMBERVALUE(A11436),kommuner!B:B,0))</f>
        <v>1827</v>
      </c>
      <c r="C11436" s="111" t="s">
        <v>127</v>
      </c>
      <c r="D11436" s="111" t="s">
        <v>127</v>
      </c>
      <c r="E11436" s="111" t="s">
        <v>123</v>
      </c>
      <c r="F11436" s="111" t="s">
        <v>185</v>
      </c>
      <c r="G11436" s="111" t="s">
        <v>186</v>
      </c>
      <c r="H11436" s="111" t="s">
        <v>185</v>
      </c>
      <c r="I11436" s="111" t="s">
        <v>186</v>
      </c>
      <c r="J11436" t="str">
        <f t="shared" si="356"/>
        <v>1827SkogOrganisk jordLauvskogSærs høy</v>
      </c>
      <c r="K11436" s="111">
        <v>-1.8997279926091779</v>
      </c>
      <c r="L11436" s="111">
        <v>0.92784825435236762</v>
      </c>
      <c r="M11436" s="111">
        <v>0.46510463492953991</v>
      </c>
      <c r="N11436" s="112">
        <f t="shared" si="357"/>
        <v>-0.50677510332727038</v>
      </c>
    </row>
    <row r="11437" spans="1:14" x14ac:dyDescent="0.25">
      <c r="A11437" s="111" t="s">
        <v>893</v>
      </c>
      <c r="B11437" s="111">
        <f>INDEX(kommuner!C:C,MATCH(_xlfn.NUMBERVALUE(A11437),kommuner!B:B,0))</f>
        <v>1827</v>
      </c>
      <c r="C11437" s="111" t="s">
        <v>83</v>
      </c>
      <c r="D11437" s="111" t="s">
        <v>83</v>
      </c>
      <c r="E11437" s="111" t="s">
        <v>126</v>
      </c>
      <c r="F11437" s="111" t="s">
        <v>139</v>
      </c>
      <c r="G11437" s="111" t="s">
        <v>139</v>
      </c>
      <c r="H11437" s="111" t="s">
        <v>139</v>
      </c>
      <c r="I11437" s="111" t="s">
        <v>139</v>
      </c>
      <c r="J11437" t="str">
        <f t="shared" si="356"/>
        <v>1827Utbygd arealMineraljord</v>
      </c>
      <c r="K11437" s="111">
        <v>-0.30524336409547759</v>
      </c>
      <c r="L11437" s="111">
        <v>0</v>
      </c>
      <c r="M11437" s="111">
        <v>1.303047089454229E-2</v>
      </c>
      <c r="N11437" s="112">
        <f t="shared" si="357"/>
        <v>-0.2922128932009353</v>
      </c>
    </row>
    <row r="11438" spans="1:14" x14ac:dyDescent="0.25">
      <c r="A11438" s="111" t="s">
        <v>893</v>
      </c>
      <c r="B11438" s="111">
        <f>INDEX(kommuner!C:C,MATCH(_xlfn.NUMBERVALUE(A11438),kommuner!B:B,0))</f>
        <v>1827</v>
      </c>
      <c r="C11438" s="111" t="s">
        <v>83</v>
      </c>
      <c r="D11438" s="111" t="s">
        <v>83</v>
      </c>
      <c r="E11438" s="111" t="s">
        <v>123</v>
      </c>
      <c r="F11438" s="111" t="s">
        <v>139</v>
      </c>
      <c r="G11438" s="111" t="s">
        <v>139</v>
      </c>
      <c r="H11438" s="111" t="s">
        <v>139</v>
      </c>
      <c r="I11438" s="111" t="s">
        <v>139</v>
      </c>
      <c r="J11438" t="str">
        <f t="shared" si="356"/>
        <v>1827Utbygd arealOrganisk jord</v>
      </c>
      <c r="K11438" s="111">
        <v>29.011421395201612</v>
      </c>
      <c r="L11438" s="111">
        <v>0</v>
      </c>
      <c r="M11438" s="111">
        <v>1.303047089454229E-2</v>
      </c>
      <c r="N11438" s="112">
        <f t="shared" si="357"/>
        <v>29.024451866096154</v>
      </c>
    </row>
    <row r="11439" spans="1:14" x14ac:dyDescent="0.25">
      <c r="A11439" s="111" t="s">
        <v>893</v>
      </c>
      <c r="B11439" s="111">
        <f>INDEX(kommuner!C:C,MATCH(_xlfn.NUMBERVALUE(A11439),kommuner!B:B,0))</f>
        <v>1827</v>
      </c>
      <c r="C11439" s="111" t="s">
        <v>181</v>
      </c>
      <c r="D11439" s="111" t="s">
        <v>181</v>
      </c>
      <c r="E11439" s="111" t="s">
        <v>123</v>
      </c>
      <c r="F11439" s="111" t="s">
        <v>139</v>
      </c>
      <c r="G11439" s="111" t="s">
        <v>139</v>
      </c>
      <c r="H11439" s="111" t="s">
        <v>139</v>
      </c>
      <c r="I11439" s="111" t="s">
        <v>139</v>
      </c>
      <c r="J11439" t="str">
        <f t="shared" si="356"/>
        <v>1827Vann og myrOrganisk jord</v>
      </c>
      <c r="K11439" s="111">
        <v>-0.29766799726667431</v>
      </c>
      <c r="L11439" s="111">
        <v>0</v>
      </c>
      <c r="M11439" s="111">
        <v>0</v>
      </c>
      <c r="N11439" s="112">
        <f t="shared" si="357"/>
        <v>-0.29766799726667431</v>
      </c>
    </row>
    <row r="11440" spans="1:14" x14ac:dyDescent="0.25">
      <c r="A11440" s="111" t="s">
        <v>894</v>
      </c>
      <c r="B11440" s="111">
        <f>INDEX(kommuner!C:C,MATCH(_xlfn.NUMBERVALUE(A11440),kommuner!B:B,0))</f>
        <v>1828</v>
      </c>
      <c r="C11440" s="111" t="s">
        <v>82</v>
      </c>
      <c r="D11440" s="111" t="s">
        <v>82</v>
      </c>
      <c r="E11440" s="111" t="s">
        <v>126</v>
      </c>
      <c r="F11440" s="111" t="s">
        <v>139</v>
      </c>
      <c r="G11440" s="111" t="s">
        <v>139</v>
      </c>
      <c r="H11440" s="111" t="s">
        <v>139</v>
      </c>
      <c r="I11440" s="111" t="s">
        <v>139</v>
      </c>
      <c r="J11440" t="str">
        <f t="shared" si="356"/>
        <v>1828Annen utmarkMineraljord</v>
      </c>
      <c r="K11440" s="111">
        <v>-7.1122377479755403E-2</v>
      </c>
      <c r="L11440" s="111">
        <v>0</v>
      </c>
      <c r="M11440" s="111">
        <v>0</v>
      </c>
      <c r="N11440" s="112">
        <f t="shared" si="357"/>
        <v>-7.1122377479755403E-2</v>
      </c>
    </row>
    <row r="11441" spans="1:14" x14ac:dyDescent="0.25">
      <c r="A11441" s="111" t="s">
        <v>894</v>
      </c>
      <c r="B11441" s="111">
        <f>INDEX(kommuner!C:C,MATCH(_xlfn.NUMBERVALUE(A11441),kommuner!B:B,0))</f>
        <v>1828</v>
      </c>
      <c r="C11441" s="111" t="s">
        <v>121</v>
      </c>
      <c r="D11441" s="111" t="s">
        <v>121</v>
      </c>
      <c r="E11441" s="111" t="s">
        <v>126</v>
      </c>
      <c r="F11441" s="111" t="s">
        <v>139</v>
      </c>
      <c r="G11441" s="111" t="s">
        <v>139</v>
      </c>
      <c r="H11441" s="111" t="s">
        <v>139</v>
      </c>
      <c r="I11441" s="111" t="s">
        <v>139</v>
      </c>
      <c r="J11441" t="str">
        <f t="shared" si="356"/>
        <v>1828BeiteMineraljord</v>
      </c>
      <c r="K11441" s="111">
        <v>-0.96338340838695502</v>
      </c>
      <c r="L11441" s="111">
        <v>0</v>
      </c>
      <c r="M11441" s="111">
        <v>1.2448711246839999E-7</v>
      </c>
      <c r="N11441" s="112">
        <f t="shared" si="357"/>
        <v>-0.96338328389984251</v>
      </c>
    </row>
    <row r="11442" spans="1:14" x14ac:dyDescent="0.25">
      <c r="A11442" s="111" t="s">
        <v>894</v>
      </c>
      <c r="B11442" s="111">
        <f>INDEX(kommuner!C:C,MATCH(_xlfn.NUMBERVALUE(A11442),kommuner!B:B,0))</f>
        <v>1828</v>
      </c>
      <c r="C11442" s="111" t="s">
        <v>121</v>
      </c>
      <c r="D11442" s="111" t="s">
        <v>121</v>
      </c>
      <c r="E11442" s="111" t="s">
        <v>123</v>
      </c>
      <c r="F11442" s="111" t="s">
        <v>139</v>
      </c>
      <c r="G11442" s="111" t="s">
        <v>139</v>
      </c>
      <c r="H11442" s="111" t="s">
        <v>139</v>
      </c>
      <c r="I11442" s="111" t="s">
        <v>139</v>
      </c>
      <c r="J11442" t="str">
        <f t="shared" si="356"/>
        <v>1828BeiteOrganisk jord</v>
      </c>
      <c r="K11442" s="111">
        <v>12.077525935985037</v>
      </c>
      <c r="L11442" s="111">
        <v>1.6412500000000001</v>
      </c>
      <c r="M11442" s="111">
        <v>0</v>
      </c>
      <c r="N11442" s="112">
        <f t="shared" si="357"/>
        <v>13.718775935985036</v>
      </c>
    </row>
    <row r="11443" spans="1:14" x14ac:dyDescent="0.25">
      <c r="A11443" s="111" t="s">
        <v>894</v>
      </c>
      <c r="B11443" s="111">
        <f>INDEX(kommuner!C:C,MATCH(_xlfn.NUMBERVALUE(A11443),kommuner!B:B,0))</f>
        <v>1828</v>
      </c>
      <c r="C11443" s="111" t="s">
        <v>84</v>
      </c>
      <c r="D11443" s="111" t="s">
        <v>84</v>
      </c>
      <c r="E11443" s="111" t="s">
        <v>126</v>
      </c>
      <c r="F11443" s="111" t="s">
        <v>139</v>
      </c>
      <c r="G11443" s="111" t="s">
        <v>139</v>
      </c>
      <c r="H11443" s="111" t="s">
        <v>139</v>
      </c>
      <c r="I11443" s="111" t="s">
        <v>139</v>
      </c>
      <c r="J11443" t="str">
        <f t="shared" si="356"/>
        <v>1828Dyrket markMineraljord</v>
      </c>
      <c r="K11443" s="111">
        <v>-0.57064448530534551</v>
      </c>
      <c r="L11443" s="111">
        <v>0</v>
      </c>
      <c r="M11443" s="111">
        <v>0</v>
      </c>
      <c r="N11443" s="112">
        <f t="shared" si="357"/>
        <v>-0.57064448530534551</v>
      </c>
    </row>
    <row r="11444" spans="1:14" x14ac:dyDescent="0.25">
      <c r="A11444" s="111" t="s">
        <v>894</v>
      </c>
      <c r="B11444" s="111">
        <f>INDEX(kommuner!C:C,MATCH(_xlfn.NUMBERVALUE(A11444),kommuner!B:B,0))</f>
        <v>1828</v>
      </c>
      <c r="C11444" s="111" t="s">
        <v>84</v>
      </c>
      <c r="D11444" s="111" t="s">
        <v>84</v>
      </c>
      <c r="E11444" s="111" t="s">
        <v>123</v>
      </c>
      <c r="F11444" s="111" t="s">
        <v>139</v>
      </c>
      <c r="G11444" s="111" t="s">
        <v>139</v>
      </c>
      <c r="H11444" s="111" t="s">
        <v>139</v>
      </c>
      <c r="I11444" s="111" t="s">
        <v>139</v>
      </c>
      <c r="J11444" t="str">
        <f t="shared" si="356"/>
        <v>1828Dyrket markOrganisk jord</v>
      </c>
      <c r="K11444" s="111">
        <v>28.726149366675592</v>
      </c>
      <c r="L11444" s="111">
        <v>1.45625</v>
      </c>
      <c r="M11444" s="111">
        <v>0</v>
      </c>
      <c r="N11444" s="112">
        <f t="shared" si="357"/>
        <v>30.182399366675593</v>
      </c>
    </row>
    <row r="11445" spans="1:14" x14ac:dyDescent="0.25">
      <c r="A11445" s="111" t="s">
        <v>894</v>
      </c>
      <c r="B11445" s="111">
        <f>INDEX(kommuner!C:C,MATCH(_xlfn.NUMBERVALUE(A11445),kommuner!B:B,0))</f>
        <v>1828</v>
      </c>
      <c r="C11445" s="111" t="s">
        <v>127</v>
      </c>
      <c r="D11445" s="111" t="s">
        <v>127</v>
      </c>
      <c r="E11445" s="111" t="s">
        <v>126</v>
      </c>
      <c r="F11445" s="111" t="s">
        <v>172</v>
      </c>
      <c r="G11445" s="111" t="s">
        <v>180</v>
      </c>
      <c r="H11445" s="111" t="s">
        <v>172</v>
      </c>
      <c r="I11445" s="111" t="s">
        <v>180</v>
      </c>
      <c r="J11445" t="str">
        <f t="shared" si="356"/>
        <v>1828SkogMineraljordBarskogHøy</v>
      </c>
      <c r="K11445" s="111">
        <v>-6.422849649670499</v>
      </c>
      <c r="L11445" s="111">
        <v>0.85306406685236758</v>
      </c>
      <c r="M11445" s="111">
        <v>6.4056614999681585E-2</v>
      </c>
      <c r="N11445" s="112">
        <f t="shared" si="357"/>
        <v>-5.5057289678184498</v>
      </c>
    </row>
    <row r="11446" spans="1:14" x14ac:dyDescent="0.25">
      <c r="A11446" s="111" t="s">
        <v>894</v>
      </c>
      <c r="B11446" s="111">
        <f>INDEX(kommuner!C:C,MATCH(_xlfn.NUMBERVALUE(A11446),kommuner!B:B,0))</f>
        <v>1828</v>
      </c>
      <c r="C11446" s="111" t="s">
        <v>127</v>
      </c>
      <c r="D11446" s="111" t="s">
        <v>127</v>
      </c>
      <c r="E11446" s="111" t="s">
        <v>126</v>
      </c>
      <c r="F11446" s="111" t="s">
        <v>172</v>
      </c>
      <c r="G11446" s="111" t="s">
        <v>167</v>
      </c>
      <c r="H11446" s="111" t="s">
        <v>172</v>
      </c>
      <c r="I11446" s="111" t="s">
        <v>167</v>
      </c>
      <c r="J11446" t="str">
        <f t="shared" si="356"/>
        <v>1828SkogMineraljordBarskogImpediment</v>
      </c>
      <c r="K11446" s="111">
        <v>-0.94873102042732593</v>
      </c>
      <c r="L11446" s="111">
        <v>0.85306406685236758</v>
      </c>
      <c r="M11446" s="111">
        <v>6.3979989500968365E-2</v>
      </c>
      <c r="N11446" s="112">
        <f t="shared" si="357"/>
        <v>-3.1686964073989993E-2</v>
      </c>
    </row>
    <row r="11447" spans="1:14" x14ac:dyDescent="0.25">
      <c r="A11447" s="111" t="s">
        <v>894</v>
      </c>
      <c r="B11447" s="111">
        <f>INDEX(kommuner!C:C,MATCH(_xlfn.NUMBERVALUE(A11447),kommuner!B:B,0))</f>
        <v>1828</v>
      </c>
      <c r="C11447" s="111" t="s">
        <v>127</v>
      </c>
      <c r="D11447" s="111" t="s">
        <v>127</v>
      </c>
      <c r="E11447" s="111" t="s">
        <v>126</v>
      </c>
      <c r="F11447" s="111" t="s">
        <v>172</v>
      </c>
      <c r="G11447" s="111" t="s">
        <v>190</v>
      </c>
      <c r="H11447" s="111" t="s">
        <v>172</v>
      </c>
      <c r="I11447" s="111" t="s">
        <v>190</v>
      </c>
      <c r="J11447" t="str">
        <f t="shared" si="356"/>
        <v>1828SkogMineraljordBarskogLav</v>
      </c>
      <c r="K11447" s="111">
        <v>-0.862084627791601</v>
      </c>
      <c r="L11447" s="111">
        <v>0.85306406685236758</v>
      </c>
      <c r="M11447" s="111">
        <v>6.3979989500968365E-2</v>
      </c>
      <c r="N11447" s="112">
        <f t="shared" si="357"/>
        <v>5.4959428561734941E-2</v>
      </c>
    </row>
    <row r="11448" spans="1:14" x14ac:dyDescent="0.25">
      <c r="A11448" s="111" t="s">
        <v>894</v>
      </c>
      <c r="B11448" s="111">
        <f>INDEX(kommuner!C:C,MATCH(_xlfn.NUMBERVALUE(A11448),kommuner!B:B,0))</f>
        <v>1828</v>
      </c>
      <c r="C11448" s="111" t="s">
        <v>127</v>
      </c>
      <c r="D11448" s="111" t="s">
        <v>127</v>
      </c>
      <c r="E11448" s="111" t="s">
        <v>126</v>
      </c>
      <c r="F11448" s="111" t="s">
        <v>172</v>
      </c>
      <c r="G11448" s="111" t="s">
        <v>173</v>
      </c>
      <c r="H11448" s="111" t="s">
        <v>172</v>
      </c>
      <c r="I11448" s="111" t="s">
        <v>173</v>
      </c>
      <c r="J11448" t="str">
        <f t="shared" si="356"/>
        <v>1828SkogMineraljordBarskogMiddels</v>
      </c>
      <c r="K11448" s="111">
        <v>-3.6406993276041288</v>
      </c>
      <c r="L11448" s="111">
        <v>0.85306406685236758</v>
      </c>
      <c r="M11448" s="111">
        <v>6.4056614999681585E-2</v>
      </c>
      <c r="N11448" s="112">
        <f t="shared" si="357"/>
        <v>-2.7235786457520796</v>
      </c>
    </row>
    <row r="11449" spans="1:14" x14ac:dyDescent="0.25">
      <c r="A11449" s="111" t="s">
        <v>894</v>
      </c>
      <c r="B11449" s="111">
        <f>INDEX(kommuner!C:C,MATCH(_xlfn.NUMBERVALUE(A11449),kommuner!B:B,0))</f>
        <v>1828</v>
      </c>
      <c r="C11449" s="111" t="s">
        <v>127</v>
      </c>
      <c r="D11449" s="111" t="s">
        <v>127</v>
      </c>
      <c r="E11449" s="111" t="s">
        <v>126</v>
      </c>
      <c r="F11449" s="111" t="s">
        <v>172</v>
      </c>
      <c r="G11449" s="111" t="s">
        <v>186</v>
      </c>
      <c r="H11449" s="111" t="s">
        <v>172</v>
      </c>
      <c r="I11449" s="111" t="s">
        <v>186</v>
      </c>
      <c r="J11449" t="str">
        <f t="shared" si="356"/>
        <v>1828SkogMineraljordBarskogSærs høy</v>
      </c>
      <c r="K11449" s="111">
        <v>0.12072674540874306</v>
      </c>
      <c r="L11449" s="111">
        <v>0.85306406685236758</v>
      </c>
      <c r="M11449" s="111">
        <v>6.4056614999681585E-2</v>
      </c>
      <c r="N11449" s="112">
        <f t="shared" si="357"/>
        <v>1.0378474272607923</v>
      </c>
    </row>
    <row r="11450" spans="1:14" x14ac:dyDescent="0.25">
      <c r="A11450" s="111" t="s">
        <v>894</v>
      </c>
      <c r="B11450" s="111">
        <f>INDEX(kommuner!C:C,MATCH(_xlfn.NUMBERVALUE(A11450),kommuner!B:B,0))</f>
        <v>1828</v>
      </c>
      <c r="C11450" s="111" t="s">
        <v>127</v>
      </c>
      <c r="D11450" s="111" t="s">
        <v>127</v>
      </c>
      <c r="E11450" s="111" t="s">
        <v>126</v>
      </c>
      <c r="F11450" s="111" t="s">
        <v>179</v>
      </c>
      <c r="G11450" s="111" t="s">
        <v>180</v>
      </c>
      <c r="H11450" s="111" t="s">
        <v>179</v>
      </c>
      <c r="I11450" s="111" t="s">
        <v>180</v>
      </c>
      <c r="J11450" t="str">
        <f t="shared" si="356"/>
        <v>1828SkogMineraljordBlandingsskogHøy</v>
      </c>
      <c r="K11450" s="111">
        <v>-7.1939050909469406</v>
      </c>
      <c r="L11450" s="111">
        <v>0.85306406685236758</v>
      </c>
      <c r="M11450" s="111">
        <v>6.3979989500968365E-2</v>
      </c>
      <c r="N11450" s="112">
        <f t="shared" si="357"/>
        <v>-6.2768610345936047</v>
      </c>
    </row>
    <row r="11451" spans="1:14" x14ac:dyDescent="0.25">
      <c r="A11451" s="111" t="s">
        <v>894</v>
      </c>
      <c r="B11451" s="111">
        <f>INDEX(kommuner!C:C,MATCH(_xlfn.NUMBERVALUE(A11451),kommuner!B:B,0))</f>
        <v>1828</v>
      </c>
      <c r="C11451" s="111" t="s">
        <v>127</v>
      </c>
      <c r="D11451" s="111" t="s">
        <v>127</v>
      </c>
      <c r="E11451" s="111" t="s">
        <v>126</v>
      </c>
      <c r="F11451" s="111" t="s">
        <v>179</v>
      </c>
      <c r="G11451" s="111" t="s">
        <v>167</v>
      </c>
      <c r="H11451" s="111" t="s">
        <v>179</v>
      </c>
      <c r="I11451" s="111" t="s">
        <v>167</v>
      </c>
      <c r="J11451" t="str">
        <f t="shared" si="356"/>
        <v>1828SkogMineraljordBlandingsskogImpediment</v>
      </c>
      <c r="K11451" s="111">
        <v>-1.0519587113170448</v>
      </c>
      <c r="L11451" s="111">
        <v>0.85306406685236758</v>
      </c>
      <c r="M11451" s="111">
        <v>6.3979989500968365E-2</v>
      </c>
      <c r="N11451" s="112">
        <f t="shared" si="357"/>
        <v>-0.13491465496370883</v>
      </c>
    </row>
    <row r="11452" spans="1:14" x14ac:dyDescent="0.25">
      <c r="A11452" s="111" t="s">
        <v>894</v>
      </c>
      <c r="B11452" s="111">
        <f>INDEX(kommuner!C:C,MATCH(_xlfn.NUMBERVALUE(A11452),kommuner!B:B,0))</f>
        <v>1828</v>
      </c>
      <c r="C11452" s="111" t="s">
        <v>127</v>
      </c>
      <c r="D11452" s="111" t="s">
        <v>127</v>
      </c>
      <c r="E11452" s="111" t="s">
        <v>126</v>
      </c>
      <c r="F11452" s="111" t="s">
        <v>179</v>
      </c>
      <c r="G11452" s="111" t="s">
        <v>190</v>
      </c>
      <c r="H11452" s="111" t="s">
        <v>179</v>
      </c>
      <c r="I11452" s="111" t="s">
        <v>190</v>
      </c>
      <c r="J11452" t="str">
        <f t="shared" si="356"/>
        <v>1828SkogMineraljordBlandingsskogLav</v>
      </c>
      <c r="K11452" s="111">
        <v>-1.7812179955424279</v>
      </c>
      <c r="L11452" s="111">
        <v>0.85306406685236758</v>
      </c>
      <c r="M11452" s="111">
        <v>6.3979989500968365E-2</v>
      </c>
      <c r="N11452" s="112">
        <f t="shared" si="357"/>
        <v>-0.86417393918909191</v>
      </c>
    </row>
    <row r="11453" spans="1:14" x14ac:dyDescent="0.25">
      <c r="A11453" s="111" t="s">
        <v>894</v>
      </c>
      <c r="B11453" s="111">
        <f>INDEX(kommuner!C:C,MATCH(_xlfn.NUMBERVALUE(A11453),kommuner!B:B,0))</f>
        <v>1828</v>
      </c>
      <c r="C11453" s="111" t="s">
        <v>127</v>
      </c>
      <c r="D11453" s="111" t="s">
        <v>127</v>
      </c>
      <c r="E11453" s="111" t="s">
        <v>126</v>
      </c>
      <c r="F11453" s="111" t="s">
        <v>179</v>
      </c>
      <c r="G11453" s="111" t="s">
        <v>173</v>
      </c>
      <c r="H11453" s="111" t="s">
        <v>179</v>
      </c>
      <c r="I11453" s="111" t="s">
        <v>173</v>
      </c>
      <c r="J11453" t="str">
        <f t="shared" si="356"/>
        <v>1828SkogMineraljordBlandingsskogMiddels</v>
      </c>
      <c r="K11453" s="111">
        <v>-3.4741824145851954</v>
      </c>
      <c r="L11453" s="111">
        <v>0.85306406685236758</v>
      </c>
      <c r="M11453" s="111">
        <v>6.3979989500968365E-2</v>
      </c>
      <c r="N11453" s="112">
        <f t="shared" si="357"/>
        <v>-2.5571383582318594</v>
      </c>
    </row>
    <row r="11454" spans="1:14" x14ac:dyDescent="0.25">
      <c r="A11454" s="111" t="s">
        <v>894</v>
      </c>
      <c r="B11454" s="111">
        <f>INDEX(kommuner!C:C,MATCH(_xlfn.NUMBERVALUE(A11454),kommuner!B:B,0))</f>
        <v>1828</v>
      </c>
      <c r="C11454" s="111" t="s">
        <v>127</v>
      </c>
      <c r="D11454" s="111" t="s">
        <v>127</v>
      </c>
      <c r="E11454" s="111" t="s">
        <v>126</v>
      </c>
      <c r="F11454" s="111" t="s">
        <v>179</v>
      </c>
      <c r="G11454" s="111" t="s">
        <v>186</v>
      </c>
      <c r="H11454" s="111" t="s">
        <v>179</v>
      </c>
      <c r="I11454" s="111" t="s">
        <v>186</v>
      </c>
      <c r="J11454" t="str">
        <f t="shared" si="356"/>
        <v>1828SkogMineraljordBlandingsskogSærs høy</v>
      </c>
      <c r="K11454" s="111">
        <v>-2.9395925245326562</v>
      </c>
      <c r="L11454" s="111">
        <v>0.85306406685236758</v>
      </c>
      <c r="M11454" s="111">
        <v>6.3979989500968365E-2</v>
      </c>
      <c r="N11454" s="112">
        <f t="shared" si="357"/>
        <v>-2.0225484681793202</v>
      </c>
    </row>
    <row r="11455" spans="1:14" x14ac:dyDescent="0.25">
      <c r="A11455" s="111" t="s">
        <v>894</v>
      </c>
      <c r="B11455" s="111">
        <f>INDEX(kommuner!C:C,MATCH(_xlfn.NUMBERVALUE(A11455),kommuner!B:B,0))</f>
        <v>1828</v>
      </c>
      <c r="C11455" s="111" t="s">
        <v>127</v>
      </c>
      <c r="D11455" s="111" t="s">
        <v>127</v>
      </c>
      <c r="E11455" s="111" t="s">
        <v>126</v>
      </c>
      <c r="F11455" s="111" t="s">
        <v>185</v>
      </c>
      <c r="G11455" s="111" t="s">
        <v>180</v>
      </c>
      <c r="H11455" s="111" t="s">
        <v>185</v>
      </c>
      <c r="I11455" s="111" t="s">
        <v>180</v>
      </c>
      <c r="J11455" t="str">
        <f t="shared" si="356"/>
        <v>1828SkogMineraljordLauvskogHøy</v>
      </c>
      <c r="K11455" s="111">
        <v>-3.9961118073383664</v>
      </c>
      <c r="L11455" s="111">
        <v>0.85306406685236758</v>
      </c>
      <c r="M11455" s="111">
        <v>6.3979989500968365E-2</v>
      </c>
      <c r="N11455" s="112">
        <f t="shared" si="357"/>
        <v>-3.0790677509850304</v>
      </c>
    </row>
    <row r="11456" spans="1:14" x14ac:dyDescent="0.25">
      <c r="A11456" s="111" t="s">
        <v>894</v>
      </c>
      <c r="B11456" s="111">
        <f>INDEX(kommuner!C:C,MATCH(_xlfn.NUMBERVALUE(A11456),kommuner!B:B,0))</f>
        <v>1828</v>
      </c>
      <c r="C11456" s="111" t="s">
        <v>127</v>
      </c>
      <c r="D11456" s="111" t="s">
        <v>127</v>
      </c>
      <c r="E11456" s="111" t="s">
        <v>126</v>
      </c>
      <c r="F11456" s="111" t="s">
        <v>185</v>
      </c>
      <c r="G11456" s="111" t="s">
        <v>167</v>
      </c>
      <c r="H11456" s="111" t="s">
        <v>185</v>
      </c>
      <c r="I11456" s="111" t="s">
        <v>167</v>
      </c>
      <c r="J11456" t="str">
        <f t="shared" si="356"/>
        <v>1828SkogMineraljordLauvskogImpediment</v>
      </c>
      <c r="K11456" s="111">
        <v>-1.0417316356348201</v>
      </c>
      <c r="L11456" s="111">
        <v>0.85306406685236758</v>
      </c>
      <c r="M11456" s="111">
        <v>6.3979989500968365E-2</v>
      </c>
      <c r="N11456" s="112">
        <f t="shared" si="357"/>
        <v>-0.12468757928148413</v>
      </c>
    </row>
    <row r="11457" spans="1:14" x14ac:dyDescent="0.25">
      <c r="A11457" s="111" t="s">
        <v>894</v>
      </c>
      <c r="B11457" s="111">
        <f>INDEX(kommuner!C:C,MATCH(_xlfn.NUMBERVALUE(A11457),kommuner!B:B,0))</f>
        <v>1828</v>
      </c>
      <c r="C11457" s="111" t="s">
        <v>127</v>
      </c>
      <c r="D11457" s="111" t="s">
        <v>127</v>
      </c>
      <c r="E11457" s="111" t="s">
        <v>126</v>
      </c>
      <c r="F11457" s="111" t="s">
        <v>185</v>
      </c>
      <c r="G11457" s="111" t="s">
        <v>190</v>
      </c>
      <c r="H11457" s="111" t="s">
        <v>185</v>
      </c>
      <c r="I11457" s="111" t="s">
        <v>190</v>
      </c>
      <c r="J11457" t="str">
        <f t="shared" si="356"/>
        <v>1828SkogMineraljordLauvskogLav</v>
      </c>
      <c r="K11457" s="111">
        <v>-8.9748170935426599E-2</v>
      </c>
      <c r="L11457" s="111">
        <v>0.85306406685236758</v>
      </c>
      <c r="M11457" s="111">
        <v>6.3979989500968365E-2</v>
      </c>
      <c r="N11457" s="112">
        <f t="shared" si="357"/>
        <v>0.82729588541790933</v>
      </c>
    </row>
    <row r="11458" spans="1:14" x14ac:dyDescent="0.25">
      <c r="A11458" s="111" t="s">
        <v>894</v>
      </c>
      <c r="B11458" s="111">
        <f>INDEX(kommuner!C:C,MATCH(_xlfn.NUMBERVALUE(A11458),kommuner!B:B,0))</f>
        <v>1828</v>
      </c>
      <c r="C11458" s="111" t="s">
        <v>127</v>
      </c>
      <c r="D11458" s="111" t="s">
        <v>127</v>
      </c>
      <c r="E11458" s="111" t="s">
        <v>126</v>
      </c>
      <c r="F11458" s="111" t="s">
        <v>185</v>
      </c>
      <c r="G11458" s="111" t="s">
        <v>173</v>
      </c>
      <c r="H11458" s="111" t="s">
        <v>185</v>
      </c>
      <c r="I11458" s="111" t="s">
        <v>173</v>
      </c>
      <c r="J11458" t="str">
        <f t="shared" si="356"/>
        <v>1828SkogMineraljordLauvskogMiddels</v>
      </c>
      <c r="K11458" s="111">
        <v>-2.4407766010203638</v>
      </c>
      <c r="L11458" s="111">
        <v>0.85306406685236758</v>
      </c>
      <c r="M11458" s="111">
        <v>6.3979989500968365E-2</v>
      </c>
      <c r="N11458" s="112">
        <f t="shared" si="357"/>
        <v>-1.523732544667028</v>
      </c>
    </row>
    <row r="11459" spans="1:14" x14ac:dyDescent="0.25">
      <c r="A11459" s="111" t="s">
        <v>894</v>
      </c>
      <c r="B11459" s="111">
        <f>INDEX(kommuner!C:C,MATCH(_xlfn.NUMBERVALUE(A11459),kommuner!B:B,0))</f>
        <v>1828</v>
      </c>
      <c r="C11459" s="111" t="s">
        <v>127</v>
      </c>
      <c r="D11459" s="111" t="s">
        <v>127</v>
      </c>
      <c r="E11459" s="111" t="s">
        <v>126</v>
      </c>
      <c r="F11459" s="111" t="s">
        <v>185</v>
      </c>
      <c r="G11459" s="111" t="s">
        <v>186</v>
      </c>
      <c r="H11459" s="111" t="s">
        <v>185</v>
      </c>
      <c r="I11459" s="111" t="s">
        <v>186</v>
      </c>
      <c r="J11459" t="str">
        <f t="shared" ref="J11459:J11522" si="358">B11459&amp;C11459&amp;E11459&amp;IF(C11459="Skog",F11459&amp;G11459,"")</f>
        <v>1828SkogMineraljordLauvskogSærs høy</v>
      </c>
      <c r="K11459" s="111">
        <v>-3.6560473259425113</v>
      </c>
      <c r="L11459" s="111">
        <v>0.85306406685236758</v>
      </c>
      <c r="M11459" s="111">
        <v>6.3979989500968365E-2</v>
      </c>
      <c r="N11459" s="112">
        <f t="shared" ref="N11459:N11522" si="359">SUM(K11459:M11459)</f>
        <v>-2.7390032695891753</v>
      </c>
    </row>
    <row r="11460" spans="1:14" x14ac:dyDescent="0.25">
      <c r="A11460" s="111" t="s">
        <v>894</v>
      </c>
      <c r="B11460" s="111">
        <f>INDEX(kommuner!C:C,MATCH(_xlfn.NUMBERVALUE(A11460),kommuner!B:B,0))</f>
        <v>1828</v>
      </c>
      <c r="C11460" s="111" t="s">
        <v>127</v>
      </c>
      <c r="D11460" s="111" t="s">
        <v>127</v>
      </c>
      <c r="E11460" s="111" t="s">
        <v>123</v>
      </c>
      <c r="F11460" s="111" t="s">
        <v>172</v>
      </c>
      <c r="G11460" s="111" t="s">
        <v>180</v>
      </c>
      <c r="H11460" s="111" t="s">
        <v>172</v>
      </c>
      <c r="I11460" s="111" t="s">
        <v>180</v>
      </c>
      <c r="J11460" t="str">
        <f t="shared" si="358"/>
        <v>1828SkogOrganisk jordBarskogHøy</v>
      </c>
      <c r="K11460" s="111">
        <v>-2.5184559031994138</v>
      </c>
      <c r="L11460" s="111">
        <v>0.92784825435236762</v>
      </c>
      <c r="M11460" s="111">
        <v>0.46518126042825314</v>
      </c>
      <c r="N11460" s="112">
        <f t="shared" si="359"/>
        <v>-1.1254263884187932</v>
      </c>
    </row>
    <row r="11461" spans="1:14" x14ac:dyDescent="0.25">
      <c r="A11461" s="111" t="s">
        <v>894</v>
      </c>
      <c r="B11461" s="111">
        <f>INDEX(kommuner!C:C,MATCH(_xlfn.NUMBERVALUE(A11461),kommuner!B:B,0))</f>
        <v>1828</v>
      </c>
      <c r="C11461" s="111" t="s">
        <v>127</v>
      </c>
      <c r="D11461" s="111" t="s">
        <v>127</v>
      </c>
      <c r="E11461" s="111" t="s">
        <v>123</v>
      </c>
      <c r="F11461" s="111" t="s">
        <v>172</v>
      </c>
      <c r="G11461" s="111" t="s">
        <v>167</v>
      </c>
      <c r="H11461" s="111" t="s">
        <v>172</v>
      </c>
      <c r="I11461" s="111" t="s">
        <v>167</v>
      </c>
      <c r="J11461" t="str">
        <f t="shared" si="358"/>
        <v>1828SkogOrganisk jordBarskogImpediment</v>
      </c>
      <c r="K11461" s="111">
        <v>-0.17137422385314094</v>
      </c>
      <c r="L11461" s="111">
        <v>0.92784825435236762</v>
      </c>
      <c r="M11461" s="111">
        <v>0.46510463492953991</v>
      </c>
      <c r="N11461" s="112">
        <f t="shared" si="359"/>
        <v>1.2215786654287666</v>
      </c>
    </row>
    <row r="11462" spans="1:14" x14ac:dyDescent="0.25">
      <c r="A11462" s="111" t="s">
        <v>894</v>
      </c>
      <c r="B11462" s="111">
        <f>INDEX(kommuner!C:C,MATCH(_xlfn.NUMBERVALUE(A11462),kommuner!B:B,0))</f>
        <v>1828</v>
      </c>
      <c r="C11462" s="111" t="s">
        <v>127</v>
      </c>
      <c r="D11462" s="111" t="s">
        <v>127</v>
      </c>
      <c r="E11462" s="111" t="s">
        <v>123</v>
      </c>
      <c r="F11462" s="111" t="s">
        <v>172</v>
      </c>
      <c r="G11462" s="111" t="s">
        <v>190</v>
      </c>
      <c r="H11462" s="111" t="s">
        <v>172</v>
      </c>
      <c r="I11462" s="111" t="s">
        <v>190</v>
      </c>
      <c r="J11462" t="str">
        <f t="shared" si="358"/>
        <v>1828SkogOrganisk jordBarskogLav</v>
      </c>
      <c r="K11462" s="111">
        <v>-0.50666953101693391</v>
      </c>
      <c r="L11462" s="111">
        <v>0.92784825435236762</v>
      </c>
      <c r="M11462" s="111">
        <v>0.46510463492953991</v>
      </c>
      <c r="N11462" s="112">
        <f t="shared" si="359"/>
        <v>0.88628335826497362</v>
      </c>
    </row>
    <row r="11463" spans="1:14" x14ac:dyDescent="0.25">
      <c r="A11463" s="111" t="s">
        <v>894</v>
      </c>
      <c r="B11463" s="111">
        <f>INDEX(kommuner!C:C,MATCH(_xlfn.NUMBERVALUE(A11463),kommuner!B:B,0))</f>
        <v>1828</v>
      </c>
      <c r="C11463" s="111" t="s">
        <v>127</v>
      </c>
      <c r="D11463" s="111" t="s">
        <v>127</v>
      </c>
      <c r="E11463" s="111" t="s">
        <v>123</v>
      </c>
      <c r="F11463" s="111" t="s">
        <v>172</v>
      </c>
      <c r="G11463" s="111" t="s">
        <v>173</v>
      </c>
      <c r="H11463" s="111" t="s">
        <v>172</v>
      </c>
      <c r="I11463" s="111" t="s">
        <v>173</v>
      </c>
      <c r="J11463" t="str">
        <f t="shared" si="358"/>
        <v>1828SkogOrganisk jordBarskogMiddels</v>
      </c>
      <c r="K11463" s="111">
        <v>-1.5571490961494638</v>
      </c>
      <c r="L11463" s="111">
        <v>0.92784825435236762</v>
      </c>
      <c r="M11463" s="111">
        <v>0.46518126042825314</v>
      </c>
      <c r="N11463" s="112">
        <f t="shared" si="359"/>
        <v>-0.16411958136884308</v>
      </c>
    </row>
    <row r="11464" spans="1:14" x14ac:dyDescent="0.25">
      <c r="A11464" s="111" t="s">
        <v>894</v>
      </c>
      <c r="B11464" s="111">
        <f>INDEX(kommuner!C:C,MATCH(_xlfn.NUMBERVALUE(A11464),kommuner!B:B,0))</f>
        <v>1828</v>
      </c>
      <c r="C11464" s="111" t="s">
        <v>127</v>
      </c>
      <c r="D11464" s="111" t="s">
        <v>127</v>
      </c>
      <c r="E11464" s="111" t="s">
        <v>123</v>
      </c>
      <c r="F11464" s="111" t="s">
        <v>172</v>
      </c>
      <c r="G11464" s="111" t="s">
        <v>186</v>
      </c>
      <c r="H11464" s="111" t="s">
        <v>172</v>
      </c>
      <c r="I11464" s="111" t="s">
        <v>186</v>
      </c>
      <c r="J11464" t="str">
        <f t="shared" si="358"/>
        <v>1828SkogOrganisk jordBarskogSærs høy</v>
      </c>
      <c r="K11464" s="111">
        <v>2.5548655235722699</v>
      </c>
      <c r="L11464" s="111">
        <v>0.92784825435236762</v>
      </c>
      <c r="M11464" s="111">
        <v>0.46518126042825314</v>
      </c>
      <c r="N11464" s="112">
        <f t="shared" si="359"/>
        <v>3.9478950383528906</v>
      </c>
    </row>
    <row r="11465" spans="1:14" x14ac:dyDescent="0.25">
      <c r="A11465" s="111" t="s">
        <v>894</v>
      </c>
      <c r="B11465" s="111">
        <f>INDEX(kommuner!C:C,MATCH(_xlfn.NUMBERVALUE(A11465),kommuner!B:B,0))</f>
        <v>1828</v>
      </c>
      <c r="C11465" s="111" t="s">
        <v>127</v>
      </c>
      <c r="D11465" s="111" t="s">
        <v>127</v>
      </c>
      <c r="E11465" s="111" t="s">
        <v>123</v>
      </c>
      <c r="F11465" s="111" t="s">
        <v>179</v>
      </c>
      <c r="G11465" s="111" t="s">
        <v>180</v>
      </c>
      <c r="H11465" s="111" t="s">
        <v>179</v>
      </c>
      <c r="I11465" s="111" t="s">
        <v>180</v>
      </c>
      <c r="J11465" t="str">
        <f t="shared" si="358"/>
        <v>1828SkogOrganisk jordBlandingsskogHøy</v>
      </c>
      <c r="K11465" s="111">
        <v>-5.5554344456832343</v>
      </c>
      <c r="L11465" s="111">
        <v>0.92784825435236762</v>
      </c>
      <c r="M11465" s="111">
        <v>0.46510463492953991</v>
      </c>
      <c r="N11465" s="112">
        <f t="shared" si="359"/>
        <v>-4.1624815564013264</v>
      </c>
    </row>
    <row r="11466" spans="1:14" x14ac:dyDescent="0.25">
      <c r="A11466" s="111" t="s">
        <v>894</v>
      </c>
      <c r="B11466" s="111">
        <f>INDEX(kommuner!C:C,MATCH(_xlfn.NUMBERVALUE(A11466),kommuner!B:B,0))</f>
        <v>1828</v>
      </c>
      <c r="C11466" s="111" t="s">
        <v>127</v>
      </c>
      <c r="D11466" s="111" t="s">
        <v>127</v>
      </c>
      <c r="E11466" s="111" t="s">
        <v>123</v>
      </c>
      <c r="F11466" s="111" t="s">
        <v>179</v>
      </c>
      <c r="G11466" s="111" t="s">
        <v>167</v>
      </c>
      <c r="H11466" s="111" t="s">
        <v>179</v>
      </c>
      <c r="I11466" s="111" t="s">
        <v>167</v>
      </c>
      <c r="J11466" t="str">
        <f t="shared" si="358"/>
        <v>1828SkogOrganisk jordBlandingsskogImpediment</v>
      </c>
      <c r="K11466" s="111">
        <v>-0.28586344175800005</v>
      </c>
      <c r="L11466" s="111">
        <v>0.92784825435236762</v>
      </c>
      <c r="M11466" s="111">
        <v>0.46510463492953991</v>
      </c>
      <c r="N11466" s="112">
        <f t="shared" si="359"/>
        <v>1.1070894475239075</v>
      </c>
    </row>
    <row r="11467" spans="1:14" x14ac:dyDescent="0.25">
      <c r="A11467" s="111" t="s">
        <v>894</v>
      </c>
      <c r="B11467" s="111">
        <f>INDEX(kommuner!C:C,MATCH(_xlfn.NUMBERVALUE(A11467),kommuner!B:B,0))</f>
        <v>1828</v>
      </c>
      <c r="C11467" s="111" t="s">
        <v>127</v>
      </c>
      <c r="D11467" s="111" t="s">
        <v>127</v>
      </c>
      <c r="E11467" s="111" t="s">
        <v>123</v>
      </c>
      <c r="F11467" s="111" t="s">
        <v>179</v>
      </c>
      <c r="G11467" s="111" t="s">
        <v>190</v>
      </c>
      <c r="H11467" s="111" t="s">
        <v>179</v>
      </c>
      <c r="I11467" s="111" t="s">
        <v>190</v>
      </c>
      <c r="J11467" t="str">
        <f t="shared" si="358"/>
        <v>1828SkogOrganisk jordBlandingsskogLav</v>
      </c>
      <c r="K11467" s="111">
        <v>-1.2347339377887629</v>
      </c>
      <c r="L11467" s="111">
        <v>0.92784825435236762</v>
      </c>
      <c r="M11467" s="111">
        <v>0.46510463492953991</v>
      </c>
      <c r="N11467" s="112">
        <f t="shared" si="359"/>
        <v>0.15821895149314458</v>
      </c>
    </row>
    <row r="11468" spans="1:14" x14ac:dyDescent="0.25">
      <c r="A11468" s="111" t="s">
        <v>894</v>
      </c>
      <c r="B11468" s="111">
        <f>INDEX(kommuner!C:C,MATCH(_xlfn.NUMBERVALUE(A11468),kommuner!B:B,0))</f>
        <v>1828</v>
      </c>
      <c r="C11468" s="111" t="s">
        <v>127</v>
      </c>
      <c r="D11468" s="111" t="s">
        <v>127</v>
      </c>
      <c r="E11468" s="111" t="s">
        <v>123</v>
      </c>
      <c r="F11468" s="111" t="s">
        <v>179</v>
      </c>
      <c r="G11468" s="111" t="s">
        <v>173</v>
      </c>
      <c r="H11468" s="111" t="s">
        <v>179</v>
      </c>
      <c r="I11468" s="111" t="s">
        <v>173</v>
      </c>
      <c r="J11468" t="str">
        <f t="shared" si="358"/>
        <v>1828SkogOrganisk jordBlandingsskogMiddels</v>
      </c>
      <c r="K11468" s="111">
        <v>-2.4239591752717748</v>
      </c>
      <c r="L11468" s="111">
        <v>0.92784825435236762</v>
      </c>
      <c r="M11468" s="111">
        <v>0.46510463492953991</v>
      </c>
      <c r="N11468" s="112">
        <f t="shared" si="359"/>
        <v>-1.0310062859898674</v>
      </c>
    </row>
    <row r="11469" spans="1:14" x14ac:dyDescent="0.25">
      <c r="A11469" s="111" t="s">
        <v>894</v>
      </c>
      <c r="B11469" s="111">
        <f>INDEX(kommuner!C:C,MATCH(_xlfn.NUMBERVALUE(A11469),kommuner!B:B,0))</f>
        <v>1828</v>
      </c>
      <c r="C11469" s="111" t="s">
        <v>127</v>
      </c>
      <c r="D11469" s="111" t="s">
        <v>127</v>
      </c>
      <c r="E11469" s="111" t="s">
        <v>123</v>
      </c>
      <c r="F11469" s="111" t="s">
        <v>179</v>
      </c>
      <c r="G11469" s="111" t="s">
        <v>186</v>
      </c>
      <c r="H11469" s="111" t="s">
        <v>179</v>
      </c>
      <c r="I11469" s="111" t="s">
        <v>186</v>
      </c>
      <c r="J11469" t="str">
        <f t="shared" si="358"/>
        <v>1828SkogOrganisk jordBlandingsskogSærs høy</v>
      </c>
      <c r="K11469" s="111">
        <v>-1.5726115302258048</v>
      </c>
      <c r="L11469" s="111">
        <v>0.92784825435236762</v>
      </c>
      <c r="M11469" s="111">
        <v>0.46510463492953991</v>
      </c>
      <c r="N11469" s="112">
        <f t="shared" si="359"/>
        <v>-0.17965864094389727</v>
      </c>
    </row>
    <row r="11470" spans="1:14" x14ac:dyDescent="0.25">
      <c r="A11470" s="111" t="s">
        <v>894</v>
      </c>
      <c r="B11470" s="111">
        <f>INDEX(kommuner!C:C,MATCH(_xlfn.NUMBERVALUE(A11470),kommuner!B:B,0))</f>
        <v>1828</v>
      </c>
      <c r="C11470" s="111" t="s">
        <v>127</v>
      </c>
      <c r="D11470" s="111" t="s">
        <v>127</v>
      </c>
      <c r="E11470" s="111" t="s">
        <v>123</v>
      </c>
      <c r="F11470" s="111" t="s">
        <v>185</v>
      </c>
      <c r="G11470" s="111" t="s">
        <v>180</v>
      </c>
      <c r="H11470" s="111" t="s">
        <v>185</v>
      </c>
      <c r="I11470" s="111" t="s">
        <v>180</v>
      </c>
      <c r="J11470" t="str">
        <f t="shared" si="358"/>
        <v>1828SkogOrganisk jordLauvskogHøy</v>
      </c>
      <c r="K11470" s="111">
        <v>-1.9913688882377358</v>
      </c>
      <c r="L11470" s="111">
        <v>0.92784825435236762</v>
      </c>
      <c r="M11470" s="111">
        <v>0.46510463492953991</v>
      </c>
      <c r="N11470" s="112">
        <f t="shared" si="359"/>
        <v>-0.59841599895582831</v>
      </c>
    </row>
    <row r="11471" spans="1:14" x14ac:dyDescent="0.25">
      <c r="A11471" s="111" t="s">
        <v>894</v>
      </c>
      <c r="B11471" s="111">
        <f>INDEX(kommuner!C:C,MATCH(_xlfn.NUMBERVALUE(A11471),kommuner!B:B,0))</f>
        <v>1828</v>
      </c>
      <c r="C11471" s="111" t="s">
        <v>127</v>
      </c>
      <c r="D11471" s="111" t="s">
        <v>127</v>
      </c>
      <c r="E11471" s="111" t="s">
        <v>123</v>
      </c>
      <c r="F11471" s="111" t="s">
        <v>185</v>
      </c>
      <c r="G11471" s="111" t="s">
        <v>167</v>
      </c>
      <c r="H11471" s="111" t="s">
        <v>185</v>
      </c>
      <c r="I11471" s="111" t="s">
        <v>167</v>
      </c>
      <c r="J11471" t="str">
        <f t="shared" si="358"/>
        <v>1828SkogOrganisk jordLauvskogImpediment</v>
      </c>
      <c r="K11471" s="111">
        <v>0.35000626494250675</v>
      </c>
      <c r="L11471" s="111">
        <v>0.92784825435236762</v>
      </c>
      <c r="M11471" s="111">
        <v>0.46510463492953991</v>
      </c>
      <c r="N11471" s="112">
        <f t="shared" si="359"/>
        <v>1.7429591542244141</v>
      </c>
    </row>
    <row r="11472" spans="1:14" x14ac:dyDescent="0.25">
      <c r="A11472" s="111" t="s">
        <v>894</v>
      </c>
      <c r="B11472" s="111">
        <f>INDEX(kommuner!C:C,MATCH(_xlfn.NUMBERVALUE(A11472),kommuner!B:B,0))</f>
        <v>1828</v>
      </c>
      <c r="C11472" s="111" t="s">
        <v>127</v>
      </c>
      <c r="D11472" s="111" t="s">
        <v>127</v>
      </c>
      <c r="E11472" s="111" t="s">
        <v>123</v>
      </c>
      <c r="F11472" s="111" t="s">
        <v>185</v>
      </c>
      <c r="G11472" s="111" t="s">
        <v>190</v>
      </c>
      <c r="H11472" s="111" t="s">
        <v>185</v>
      </c>
      <c r="I11472" s="111" t="s">
        <v>190</v>
      </c>
      <c r="J11472" t="str">
        <f t="shared" si="358"/>
        <v>1828SkogOrganisk jordLauvskogLav</v>
      </c>
      <c r="K11472" s="111">
        <v>1.1144075558526714</v>
      </c>
      <c r="L11472" s="111">
        <v>0.92784825435236762</v>
      </c>
      <c r="M11472" s="111">
        <v>0.46510463492953991</v>
      </c>
      <c r="N11472" s="112">
        <f t="shared" si="359"/>
        <v>2.5073604451345788</v>
      </c>
    </row>
    <row r="11473" spans="1:14" x14ac:dyDescent="0.25">
      <c r="A11473" s="111" t="s">
        <v>894</v>
      </c>
      <c r="B11473" s="111">
        <f>INDEX(kommuner!C:C,MATCH(_xlfn.NUMBERVALUE(A11473),kommuner!B:B,0))</f>
        <v>1828</v>
      </c>
      <c r="C11473" s="111" t="s">
        <v>127</v>
      </c>
      <c r="D11473" s="111" t="s">
        <v>127</v>
      </c>
      <c r="E11473" s="111" t="s">
        <v>123</v>
      </c>
      <c r="F11473" s="111" t="s">
        <v>185</v>
      </c>
      <c r="G11473" s="111" t="s">
        <v>173</v>
      </c>
      <c r="H11473" s="111" t="s">
        <v>185</v>
      </c>
      <c r="I11473" s="111" t="s">
        <v>173</v>
      </c>
      <c r="J11473" t="str">
        <f t="shared" si="358"/>
        <v>1828SkogOrganisk jordLauvskogMiddels</v>
      </c>
      <c r="K11473" s="111">
        <v>-0.62664468270982987</v>
      </c>
      <c r="L11473" s="111">
        <v>0.92784825435236762</v>
      </c>
      <c r="M11473" s="111">
        <v>0.46510463492953991</v>
      </c>
      <c r="N11473" s="112">
        <f t="shared" si="359"/>
        <v>0.76630820657207765</v>
      </c>
    </row>
    <row r="11474" spans="1:14" x14ac:dyDescent="0.25">
      <c r="A11474" s="111" t="s">
        <v>894</v>
      </c>
      <c r="B11474" s="111">
        <f>INDEX(kommuner!C:C,MATCH(_xlfn.NUMBERVALUE(A11474),kommuner!B:B,0))</f>
        <v>1828</v>
      </c>
      <c r="C11474" s="111" t="s">
        <v>127</v>
      </c>
      <c r="D11474" s="111" t="s">
        <v>127</v>
      </c>
      <c r="E11474" s="111" t="s">
        <v>123</v>
      </c>
      <c r="F11474" s="111" t="s">
        <v>185</v>
      </c>
      <c r="G11474" s="111" t="s">
        <v>186</v>
      </c>
      <c r="H11474" s="111" t="s">
        <v>185</v>
      </c>
      <c r="I11474" s="111" t="s">
        <v>186</v>
      </c>
      <c r="J11474" t="str">
        <f t="shared" si="358"/>
        <v>1828SkogOrganisk jordLauvskogSærs høy</v>
      </c>
      <c r="K11474" s="111">
        <v>-1.8997279926091779</v>
      </c>
      <c r="L11474" s="111">
        <v>0.92784825435236762</v>
      </c>
      <c r="M11474" s="111">
        <v>0.46510463492953991</v>
      </c>
      <c r="N11474" s="112">
        <f t="shared" si="359"/>
        <v>-0.50677510332727038</v>
      </c>
    </row>
    <row r="11475" spans="1:14" x14ac:dyDescent="0.25">
      <c r="A11475" s="111" t="s">
        <v>894</v>
      </c>
      <c r="B11475" s="111">
        <f>INDEX(kommuner!C:C,MATCH(_xlfn.NUMBERVALUE(A11475),kommuner!B:B,0))</f>
        <v>1828</v>
      </c>
      <c r="C11475" s="111" t="s">
        <v>83</v>
      </c>
      <c r="D11475" s="111" t="s">
        <v>83</v>
      </c>
      <c r="E11475" s="111" t="s">
        <v>126</v>
      </c>
      <c r="F11475" s="111" t="s">
        <v>139</v>
      </c>
      <c r="G11475" s="111" t="s">
        <v>139</v>
      </c>
      <c r="H11475" s="111" t="s">
        <v>139</v>
      </c>
      <c r="I11475" s="111" t="s">
        <v>139</v>
      </c>
      <c r="J11475" t="str">
        <f t="shared" si="358"/>
        <v>1828Utbygd arealMineraljord</v>
      </c>
      <c r="K11475" s="111">
        <v>-0.30524336409547759</v>
      </c>
      <c r="L11475" s="111">
        <v>0</v>
      </c>
      <c r="M11475" s="111">
        <v>1.303047089454229E-2</v>
      </c>
      <c r="N11475" s="112">
        <f t="shared" si="359"/>
        <v>-0.2922128932009353</v>
      </c>
    </row>
    <row r="11476" spans="1:14" x14ac:dyDescent="0.25">
      <c r="A11476" s="111" t="s">
        <v>894</v>
      </c>
      <c r="B11476" s="111">
        <f>INDEX(kommuner!C:C,MATCH(_xlfn.NUMBERVALUE(A11476),kommuner!B:B,0))</f>
        <v>1828</v>
      </c>
      <c r="C11476" s="111" t="s">
        <v>83</v>
      </c>
      <c r="D11476" s="111" t="s">
        <v>83</v>
      </c>
      <c r="E11476" s="111" t="s">
        <v>123</v>
      </c>
      <c r="F11476" s="111" t="s">
        <v>139</v>
      </c>
      <c r="G11476" s="111" t="s">
        <v>139</v>
      </c>
      <c r="H11476" s="111" t="s">
        <v>139</v>
      </c>
      <c r="I11476" s="111" t="s">
        <v>139</v>
      </c>
      <c r="J11476" t="str">
        <f t="shared" si="358"/>
        <v>1828Utbygd arealOrganisk jord</v>
      </c>
      <c r="K11476" s="111">
        <v>29.011421395201612</v>
      </c>
      <c r="L11476" s="111">
        <v>0</v>
      </c>
      <c r="M11476" s="111">
        <v>1.303047089454229E-2</v>
      </c>
      <c r="N11476" s="112">
        <f t="shared" si="359"/>
        <v>29.024451866096154</v>
      </c>
    </row>
    <row r="11477" spans="1:14" x14ac:dyDescent="0.25">
      <c r="A11477" s="111" t="s">
        <v>894</v>
      </c>
      <c r="B11477" s="111">
        <f>INDEX(kommuner!C:C,MATCH(_xlfn.NUMBERVALUE(A11477),kommuner!B:B,0))</f>
        <v>1828</v>
      </c>
      <c r="C11477" s="111" t="s">
        <v>181</v>
      </c>
      <c r="D11477" s="111" t="s">
        <v>181</v>
      </c>
      <c r="E11477" s="111" t="s">
        <v>123</v>
      </c>
      <c r="F11477" s="111" t="s">
        <v>139</v>
      </c>
      <c r="G11477" s="111" t="s">
        <v>139</v>
      </c>
      <c r="H11477" s="111" t="s">
        <v>139</v>
      </c>
      <c r="I11477" s="111" t="s">
        <v>139</v>
      </c>
      <c r="J11477" t="str">
        <f t="shared" si="358"/>
        <v>1828Vann og myrOrganisk jord</v>
      </c>
      <c r="K11477" s="111">
        <v>-0.29766799726667431</v>
      </c>
      <c r="L11477" s="111">
        <v>0</v>
      </c>
      <c r="M11477" s="111">
        <v>0</v>
      </c>
      <c r="N11477" s="112">
        <f t="shared" si="359"/>
        <v>-0.29766799726667431</v>
      </c>
    </row>
    <row r="11478" spans="1:14" x14ac:dyDescent="0.25">
      <c r="A11478" s="111" t="s">
        <v>895</v>
      </c>
      <c r="B11478" s="111">
        <f>INDEX(kommuner!C:C,MATCH(_xlfn.NUMBERVALUE(A11478),kommuner!B:B,0))</f>
        <v>1832</v>
      </c>
      <c r="C11478" s="111" t="s">
        <v>82</v>
      </c>
      <c r="D11478" s="111" t="s">
        <v>82</v>
      </c>
      <c r="E11478" s="111" t="s">
        <v>126</v>
      </c>
      <c r="F11478" s="111" t="s">
        <v>139</v>
      </c>
      <c r="G11478" s="111" t="s">
        <v>139</v>
      </c>
      <c r="H11478" s="111" t="s">
        <v>139</v>
      </c>
      <c r="I11478" s="111" t="s">
        <v>139</v>
      </c>
      <c r="J11478" t="str">
        <f t="shared" si="358"/>
        <v>1832Annen utmarkMineraljord</v>
      </c>
      <c r="K11478" s="111">
        <v>-7.1122377479755403E-2</v>
      </c>
      <c r="L11478" s="111">
        <v>0</v>
      </c>
      <c r="M11478" s="111">
        <v>0</v>
      </c>
      <c r="N11478" s="112">
        <f t="shared" si="359"/>
        <v>-7.1122377479755403E-2</v>
      </c>
    </row>
    <row r="11479" spans="1:14" x14ac:dyDescent="0.25">
      <c r="A11479" s="111" t="s">
        <v>895</v>
      </c>
      <c r="B11479" s="111">
        <f>INDEX(kommuner!C:C,MATCH(_xlfn.NUMBERVALUE(A11479),kommuner!B:B,0))</f>
        <v>1832</v>
      </c>
      <c r="C11479" s="111" t="s">
        <v>121</v>
      </c>
      <c r="D11479" s="111" t="s">
        <v>121</v>
      </c>
      <c r="E11479" s="111" t="s">
        <v>126</v>
      </c>
      <c r="F11479" s="111" t="s">
        <v>139</v>
      </c>
      <c r="G11479" s="111" t="s">
        <v>139</v>
      </c>
      <c r="H11479" s="111" t="s">
        <v>139</v>
      </c>
      <c r="I11479" s="111" t="s">
        <v>139</v>
      </c>
      <c r="J11479" t="str">
        <f t="shared" si="358"/>
        <v>1832BeiteMineraljord</v>
      </c>
      <c r="K11479" s="111">
        <v>-0.96338340838695502</v>
      </c>
      <c r="L11479" s="111">
        <v>0</v>
      </c>
      <c r="M11479" s="111">
        <v>1.2448711246839999E-7</v>
      </c>
      <c r="N11479" s="112">
        <f t="shared" si="359"/>
        <v>-0.96338328389984251</v>
      </c>
    </row>
    <row r="11480" spans="1:14" x14ac:dyDescent="0.25">
      <c r="A11480" s="111" t="s">
        <v>895</v>
      </c>
      <c r="B11480" s="111">
        <f>INDEX(kommuner!C:C,MATCH(_xlfn.NUMBERVALUE(A11480),kommuner!B:B,0))</f>
        <v>1832</v>
      </c>
      <c r="C11480" s="111" t="s">
        <v>121</v>
      </c>
      <c r="D11480" s="111" t="s">
        <v>121</v>
      </c>
      <c r="E11480" s="111" t="s">
        <v>123</v>
      </c>
      <c r="F11480" s="111" t="s">
        <v>139</v>
      </c>
      <c r="G11480" s="111" t="s">
        <v>139</v>
      </c>
      <c r="H11480" s="111" t="s">
        <v>139</v>
      </c>
      <c r="I11480" s="111" t="s">
        <v>139</v>
      </c>
      <c r="J11480" t="str">
        <f t="shared" si="358"/>
        <v>1832BeiteOrganisk jord</v>
      </c>
      <c r="K11480" s="111">
        <v>12.077525935985037</v>
      </c>
      <c r="L11480" s="111">
        <v>1.6412500000000001</v>
      </c>
      <c r="M11480" s="111">
        <v>0</v>
      </c>
      <c r="N11480" s="112">
        <f t="shared" si="359"/>
        <v>13.718775935985036</v>
      </c>
    </row>
    <row r="11481" spans="1:14" x14ac:dyDescent="0.25">
      <c r="A11481" s="111" t="s">
        <v>895</v>
      </c>
      <c r="B11481" s="111">
        <f>INDEX(kommuner!C:C,MATCH(_xlfn.NUMBERVALUE(A11481),kommuner!B:B,0))</f>
        <v>1832</v>
      </c>
      <c r="C11481" s="111" t="s">
        <v>84</v>
      </c>
      <c r="D11481" s="111" t="s">
        <v>84</v>
      </c>
      <c r="E11481" s="111" t="s">
        <v>126</v>
      </c>
      <c r="F11481" s="111" t="s">
        <v>139</v>
      </c>
      <c r="G11481" s="111" t="s">
        <v>139</v>
      </c>
      <c r="H11481" s="111" t="s">
        <v>139</v>
      </c>
      <c r="I11481" s="111" t="s">
        <v>139</v>
      </c>
      <c r="J11481" t="str">
        <f t="shared" si="358"/>
        <v>1832Dyrket markMineraljord</v>
      </c>
      <c r="K11481" s="111">
        <v>-0.57064448530534551</v>
      </c>
      <c r="L11481" s="111">
        <v>0</v>
      </c>
      <c r="M11481" s="111">
        <v>0</v>
      </c>
      <c r="N11481" s="112">
        <f t="shared" si="359"/>
        <v>-0.57064448530534551</v>
      </c>
    </row>
    <row r="11482" spans="1:14" x14ac:dyDescent="0.25">
      <c r="A11482" s="111" t="s">
        <v>895</v>
      </c>
      <c r="B11482" s="111">
        <f>INDEX(kommuner!C:C,MATCH(_xlfn.NUMBERVALUE(A11482),kommuner!B:B,0))</f>
        <v>1832</v>
      </c>
      <c r="C11482" s="111" t="s">
        <v>84</v>
      </c>
      <c r="D11482" s="111" t="s">
        <v>84</v>
      </c>
      <c r="E11482" s="111" t="s">
        <v>123</v>
      </c>
      <c r="F11482" s="111" t="s">
        <v>139</v>
      </c>
      <c r="G11482" s="111" t="s">
        <v>139</v>
      </c>
      <c r="H11482" s="111" t="s">
        <v>139</v>
      </c>
      <c r="I11482" s="111" t="s">
        <v>139</v>
      </c>
      <c r="J11482" t="str">
        <f t="shared" si="358"/>
        <v>1832Dyrket markOrganisk jord</v>
      </c>
      <c r="K11482" s="111">
        <v>28.726149366675592</v>
      </c>
      <c r="L11482" s="111">
        <v>1.45625</v>
      </c>
      <c r="M11482" s="111">
        <v>0</v>
      </c>
      <c r="N11482" s="112">
        <f t="shared" si="359"/>
        <v>30.182399366675593</v>
      </c>
    </row>
    <row r="11483" spans="1:14" x14ac:dyDescent="0.25">
      <c r="A11483" s="111" t="s">
        <v>895</v>
      </c>
      <c r="B11483" s="111">
        <f>INDEX(kommuner!C:C,MATCH(_xlfn.NUMBERVALUE(A11483),kommuner!B:B,0))</f>
        <v>1832</v>
      </c>
      <c r="C11483" s="111" t="s">
        <v>127</v>
      </c>
      <c r="D11483" s="111" t="s">
        <v>127</v>
      </c>
      <c r="E11483" s="111" t="s">
        <v>126</v>
      </c>
      <c r="F11483" s="111" t="s">
        <v>172</v>
      </c>
      <c r="G11483" s="111" t="s">
        <v>180</v>
      </c>
      <c r="H11483" s="111" t="s">
        <v>172</v>
      </c>
      <c r="I11483" s="111" t="s">
        <v>180</v>
      </c>
      <c r="J11483" t="str">
        <f t="shared" si="358"/>
        <v>1832SkogMineraljordBarskogHøy</v>
      </c>
      <c r="K11483" s="111">
        <v>-6.422849649670499</v>
      </c>
      <c r="L11483" s="111">
        <v>0.85306406685236758</v>
      </c>
      <c r="M11483" s="111">
        <v>6.4056614999681585E-2</v>
      </c>
      <c r="N11483" s="112">
        <f t="shared" si="359"/>
        <v>-5.5057289678184498</v>
      </c>
    </row>
    <row r="11484" spans="1:14" x14ac:dyDescent="0.25">
      <c r="A11484" s="111" t="s">
        <v>895</v>
      </c>
      <c r="B11484" s="111">
        <f>INDEX(kommuner!C:C,MATCH(_xlfn.NUMBERVALUE(A11484),kommuner!B:B,0))</f>
        <v>1832</v>
      </c>
      <c r="C11484" s="111" t="s">
        <v>127</v>
      </c>
      <c r="D11484" s="111" t="s">
        <v>127</v>
      </c>
      <c r="E11484" s="111" t="s">
        <v>126</v>
      </c>
      <c r="F11484" s="111" t="s">
        <v>172</v>
      </c>
      <c r="G11484" s="111" t="s">
        <v>167</v>
      </c>
      <c r="H11484" s="111" t="s">
        <v>172</v>
      </c>
      <c r="I11484" s="111" t="s">
        <v>167</v>
      </c>
      <c r="J11484" t="str">
        <f t="shared" si="358"/>
        <v>1832SkogMineraljordBarskogImpediment</v>
      </c>
      <c r="K11484" s="111">
        <v>-0.94873102042732593</v>
      </c>
      <c r="L11484" s="111">
        <v>0.85306406685236758</v>
      </c>
      <c r="M11484" s="111">
        <v>6.3979989500968365E-2</v>
      </c>
      <c r="N11484" s="112">
        <f t="shared" si="359"/>
        <v>-3.1686964073989993E-2</v>
      </c>
    </row>
    <row r="11485" spans="1:14" x14ac:dyDescent="0.25">
      <c r="A11485" s="111" t="s">
        <v>895</v>
      </c>
      <c r="B11485" s="111">
        <f>INDEX(kommuner!C:C,MATCH(_xlfn.NUMBERVALUE(A11485),kommuner!B:B,0))</f>
        <v>1832</v>
      </c>
      <c r="C11485" s="111" t="s">
        <v>127</v>
      </c>
      <c r="D11485" s="111" t="s">
        <v>127</v>
      </c>
      <c r="E11485" s="111" t="s">
        <v>126</v>
      </c>
      <c r="F11485" s="111" t="s">
        <v>172</v>
      </c>
      <c r="G11485" s="111" t="s">
        <v>190</v>
      </c>
      <c r="H11485" s="111" t="s">
        <v>172</v>
      </c>
      <c r="I11485" s="111" t="s">
        <v>190</v>
      </c>
      <c r="J11485" t="str">
        <f t="shared" si="358"/>
        <v>1832SkogMineraljordBarskogLav</v>
      </c>
      <c r="K11485" s="111">
        <v>-0.862084627791601</v>
      </c>
      <c r="L11485" s="111">
        <v>0.85306406685236758</v>
      </c>
      <c r="M11485" s="111">
        <v>6.3979989500968365E-2</v>
      </c>
      <c r="N11485" s="112">
        <f t="shared" si="359"/>
        <v>5.4959428561734941E-2</v>
      </c>
    </row>
    <row r="11486" spans="1:14" x14ac:dyDescent="0.25">
      <c r="A11486" s="111" t="s">
        <v>895</v>
      </c>
      <c r="B11486" s="111">
        <f>INDEX(kommuner!C:C,MATCH(_xlfn.NUMBERVALUE(A11486),kommuner!B:B,0))</f>
        <v>1832</v>
      </c>
      <c r="C11486" s="111" t="s">
        <v>127</v>
      </c>
      <c r="D11486" s="111" t="s">
        <v>127</v>
      </c>
      <c r="E11486" s="111" t="s">
        <v>126</v>
      </c>
      <c r="F11486" s="111" t="s">
        <v>172</v>
      </c>
      <c r="G11486" s="111" t="s">
        <v>173</v>
      </c>
      <c r="H11486" s="111" t="s">
        <v>172</v>
      </c>
      <c r="I11486" s="111" t="s">
        <v>173</v>
      </c>
      <c r="J11486" t="str">
        <f t="shared" si="358"/>
        <v>1832SkogMineraljordBarskogMiddels</v>
      </c>
      <c r="K11486" s="111">
        <v>-3.6406993276041288</v>
      </c>
      <c r="L11486" s="111">
        <v>0.85306406685236758</v>
      </c>
      <c r="M11486" s="111">
        <v>6.4056614999681585E-2</v>
      </c>
      <c r="N11486" s="112">
        <f t="shared" si="359"/>
        <v>-2.7235786457520796</v>
      </c>
    </row>
    <row r="11487" spans="1:14" x14ac:dyDescent="0.25">
      <c r="A11487" s="111" t="s">
        <v>895</v>
      </c>
      <c r="B11487" s="111">
        <f>INDEX(kommuner!C:C,MATCH(_xlfn.NUMBERVALUE(A11487),kommuner!B:B,0))</f>
        <v>1832</v>
      </c>
      <c r="C11487" s="111" t="s">
        <v>127</v>
      </c>
      <c r="D11487" s="111" t="s">
        <v>127</v>
      </c>
      <c r="E11487" s="111" t="s">
        <v>126</v>
      </c>
      <c r="F11487" s="111" t="s">
        <v>172</v>
      </c>
      <c r="G11487" s="111" t="s">
        <v>186</v>
      </c>
      <c r="H11487" s="111" t="s">
        <v>172</v>
      </c>
      <c r="I11487" s="111" t="s">
        <v>186</v>
      </c>
      <c r="J11487" t="str">
        <f t="shared" si="358"/>
        <v>1832SkogMineraljordBarskogSærs høy</v>
      </c>
      <c r="K11487" s="111">
        <v>0.12072674540874306</v>
      </c>
      <c r="L11487" s="111">
        <v>0.85306406685236758</v>
      </c>
      <c r="M11487" s="111">
        <v>6.4056614999681585E-2</v>
      </c>
      <c r="N11487" s="112">
        <f t="shared" si="359"/>
        <v>1.0378474272607923</v>
      </c>
    </row>
    <row r="11488" spans="1:14" x14ac:dyDescent="0.25">
      <c r="A11488" s="111" t="s">
        <v>895</v>
      </c>
      <c r="B11488" s="111">
        <f>INDEX(kommuner!C:C,MATCH(_xlfn.NUMBERVALUE(A11488),kommuner!B:B,0))</f>
        <v>1832</v>
      </c>
      <c r="C11488" s="111" t="s">
        <v>127</v>
      </c>
      <c r="D11488" s="111" t="s">
        <v>127</v>
      </c>
      <c r="E11488" s="111" t="s">
        <v>126</v>
      </c>
      <c r="F11488" s="111" t="s">
        <v>179</v>
      </c>
      <c r="G11488" s="111" t="s">
        <v>180</v>
      </c>
      <c r="H11488" s="111" t="s">
        <v>179</v>
      </c>
      <c r="I11488" s="111" t="s">
        <v>180</v>
      </c>
      <c r="J11488" t="str">
        <f t="shared" si="358"/>
        <v>1832SkogMineraljordBlandingsskogHøy</v>
      </c>
      <c r="K11488" s="111">
        <v>-7.1939050909469406</v>
      </c>
      <c r="L11488" s="111">
        <v>0.85306406685236758</v>
      </c>
      <c r="M11488" s="111">
        <v>6.3979989500968365E-2</v>
      </c>
      <c r="N11488" s="112">
        <f t="shared" si="359"/>
        <v>-6.2768610345936047</v>
      </c>
    </row>
    <row r="11489" spans="1:14" x14ac:dyDescent="0.25">
      <c r="A11489" s="111" t="s">
        <v>895</v>
      </c>
      <c r="B11489" s="111">
        <f>INDEX(kommuner!C:C,MATCH(_xlfn.NUMBERVALUE(A11489),kommuner!B:B,0))</f>
        <v>1832</v>
      </c>
      <c r="C11489" s="111" t="s">
        <v>127</v>
      </c>
      <c r="D11489" s="111" t="s">
        <v>127</v>
      </c>
      <c r="E11489" s="111" t="s">
        <v>126</v>
      </c>
      <c r="F11489" s="111" t="s">
        <v>179</v>
      </c>
      <c r="G11489" s="111" t="s">
        <v>167</v>
      </c>
      <c r="H11489" s="111" t="s">
        <v>179</v>
      </c>
      <c r="I11489" s="111" t="s">
        <v>167</v>
      </c>
      <c r="J11489" t="str">
        <f t="shared" si="358"/>
        <v>1832SkogMineraljordBlandingsskogImpediment</v>
      </c>
      <c r="K11489" s="111">
        <v>-1.0519587113170448</v>
      </c>
      <c r="L11489" s="111">
        <v>0.85306406685236758</v>
      </c>
      <c r="M11489" s="111">
        <v>6.3979989500968365E-2</v>
      </c>
      <c r="N11489" s="112">
        <f t="shared" si="359"/>
        <v>-0.13491465496370883</v>
      </c>
    </row>
    <row r="11490" spans="1:14" x14ac:dyDescent="0.25">
      <c r="A11490" s="111" t="s">
        <v>895</v>
      </c>
      <c r="B11490" s="111">
        <f>INDEX(kommuner!C:C,MATCH(_xlfn.NUMBERVALUE(A11490),kommuner!B:B,0))</f>
        <v>1832</v>
      </c>
      <c r="C11490" s="111" t="s">
        <v>127</v>
      </c>
      <c r="D11490" s="111" t="s">
        <v>127</v>
      </c>
      <c r="E11490" s="111" t="s">
        <v>126</v>
      </c>
      <c r="F11490" s="111" t="s">
        <v>179</v>
      </c>
      <c r="G11490" s="111" t="s">
        <v>190</v>
      </c>
      <c r="H11490" s="111" t="s">
        <v>179</v>
      </c>
      <c r="I11490" s="111" t="s">
        <v>190</v>
      </c>
      <c r="J11490" t="str">
        <f t="shared" si="358"/>
        <v>1832SkogMineraljordBlandingsskogLav</v>
      </c>
      <c r="K11490" s="111">
        <v>-1.7812179955424279</v>
      </c>
      <c r="L11490" s="111">
        <v>0.85306406685236758</v>
      </c>
      <c r="M11490" s="111">
        <v>6.3979989500968365E-2</v>
      </c>
      <c r="N11490" s="112">
        <f t="shared" si="359"/>
        <v>-0.86417393918909191</v>
      </c>
    </row>
    <row r="11491" spans="1:14" x14ac:dyDescent="0.25">
      <c r="A11491" s="111" t="s">
        <v>895</v>
      </c>
      <c r="B11491" s="111">
        <f>INDEX(kommuner!C:C,MATCH(_xlfn.NUMBERVALUE(A11491),kommuner!B:B,0))</f>
        <v>1832</v>
      </c>
      <c r="C11491" s="111" t="s">
        <v>127</v>
      </c>
      <c r="D11491" s="111" t="s">
        <v>127</v>
      </c>
      <c r="E11491" s="111" t="s">
        <v>126</v>
      </c>
      <c r="F11491" s="111" t="s">
        <v>179</v>
      </c>
      <c r="G11491" s="111" t="s">
        <v>173</v>
      </c>
      <c r="H11491" s="111" t="s">
        <v>179</v>
      </c>
      <c r="I11491" s="111" t="s">
        <v>173</v>
      </c>
      <c r="J11491" t="str">
        <f t="shared" si="358"/>
        <v>1832SkogMineraljordBlandingsskogMiddels</v>
      </c>
      <c r="K11491" s="111">
        <v>-3.4741824145851954</v>
      </c>
      <c r="L11491" s="111">
        <v>0.85306406685236758</v>
      </c>
      <c r="M11491" s="111">
        <v>6.3979989500968365E-2</v>
      </c>
      <c r="N11491" s="112">
        <f t="shared" si="359"/>
        <v>-2.5571383582318594</v>
      </c>
    </row>
    <row r="11492" spans="1:14" x14ac:dyDescent="0.25">
      <c r="A11492" s="111" t="s">
        <v>895</v>
      </c>
      <c r="B11492" s="111">
        <f>INDEX(kommuner!C:C,MATCH(_xlfn.NUMBERVALUE(A11492),kommuner!B:B,0))</f>
        <v>1832</v>
      </c>
      <c r="C11492" s="111" t="s">
        <v>127</v>
      </c>
      <c r="D11492" s="111" t="s">
        <v>127</v>
      </c>
      <c r="E11492" s="111" t="s">
        <v>126</v>
      </c>
      <c r="F11492" s="111" t="s">
        <v>179</v>
      </c>
      <c r="G11492" s="111" t="s">
        <v>186</v>
      </c>
      <c r="H11492" s="111" t="s">
        <v>179</v>
      </c>
      <c r="I11492" s="111" t="s">
        <v>186</v>
      </c>
      <c r="J11492" t="str">
        <f t="shared" si="358"/>
        <v>1832SkogMineraljordBlandingsskogSærs høy</v>
      </c>
      <c r="K11492" s="111">
        <v>-2.9395925245326562</v>
      </c>
      <c r="L11492" s="111">
        <v>0.85306406685236758</v>
      </c>
      <c r="M11492" s="111">
        <v>6.3979989500968365E-2</v>
      </c>
      <c r="N11492" s="112">
        <f t="shared" si="359"/>
        <v>-2.0225484681793202</v>
      </c>
    </row>
    <row r="11493" spans="1:14" x14ac:dyDescent="0.25">
      <c r="A11493" s="111" t="s">
        <v>895</v>
      </c>
      <c r="B11493" s="111">
        <f>INDEX(kommuner!C:C,MATCH(_xlfn.NUMBERVALUE(A11493),kommuner!B:B,0))</f>
        <v>1832</v>
      </c>
      <c r="C11493" s="111" t="s">
        <v>127</v>
      </c>
      <c r="D11493" s="111" t="s">
        <v>127</v>
      </c>
      <c r="E11493" s="111" t="s">
        <v>126</v>
      </c>
      <c r="F11493" s="111" t="s">
        <v>185</v>
      </c>
      <c r="G11493" s="111" t="s">
        <v>180</v>
      </c>
      <c r="H11493" s="111" t="s">
        <v>185</v>
      </c>
      <c r="I11493" s="111" t="s">
        <v>180</v>
      </c>
      <c r="J11493" t="str">
        <f t="shared" si="358"/>
        <v>1832SkogMineraljordLauvskogHøy</v>
      </c>
      <c r="K11493" s="111">
        <v>-3.9961118073383664</v>
      </c>
      <c r="L11493" s="111">
        <v>0.85306406685236758</v>
      </c>
      <c r="M11493" s="111">
        <v>6.3979989500968365E-2</v>
      </c>
      <c r="N11493" s="112">
        <f t="shared" si="359"/>
        <v>-3.0790677509850304</v>
      </c>
    </row>
    <row r="11494" spans="1:14" x14ac:dyDescent="0.25">
      <c r="A11494" s="111" t="s">
        <v>895</v>
      </c>
      <c r="B11494" s="111">
        <f>INDEX(kommuner!C:C,MATCH(_xlfn.NUMBERVALUE(A11494),kommuner!B:B,0))</f>
        <v>1832</v>
      </c>
      <c r="C11494" s="111" t="s">
        <v>127</v>
      </c>
      <c r="D11494" s="111" t="s">
        <v>127</v>
      </c>
      <c r="E11494" s="111" t="s">
        <v>126</v>
      </c>
      <c r="F11494" s="111" t="s">
        <v>185</v>
      </c>
      <c r="G11494" s="111" t="s">
        <v>167</v>
      </c>
      <c r="H11494" s="111" t="s">
        <v>185</v>
      </c>
      <c r="I11494" s="111" t="s">
        <v>167</v>
      </c>
      <c r="J11494" t="str">
        <f t="shared" si="358"/>
        <v>1832SkogMineraljordLauvskogImpediment</v>
      </c>
      <c r="K11494" s="111">
        <v>-1.0417316356348201</v>
      </c>
      <c r="L11494" s="111">
        <v>0.85306406685236758</v>
      </c>
      <c r="M11494" s="111">
        <v>6.3979989500968365E-2</v>
      </c>
      <c r="N11494" s="112">
        <f t="shared" si="359"/>
        <v>-0.12468757928148413</v>
      </c>
    </row>
    <row r="11495" spans="1:14" x14ac:dyDescent="0.25">
      <c r="A11495" s="111" t="s">
        <v>895</v>
      </c>
      <c r="B11495" s="111">
        <f>INDEX(kommuner!C:C,MATCH(_xlfn.NUMBERVALUE(A11495),kommuner!B:B,0))</f>
        <v>1832</v>
      </c>
      <c r="C11495" s="111" t="s">
        <v>127</v>
      </c>
      <c r="D11495" s="111" t="s">
        <v>127</v>
      </c>
      <c r="E11495" s="111" t="s">
        <v>126</v>
      </c>
      <c r="F11495" s="111" t="s">
        <v>185</v>
      </c>
      <c r="G11495" s="111" t="s">
        <v>190</v>
      </c>
      <c r="H11495" s="111" t="s">
        <v>185</v>
      </c>
      <c r="I11495" s="111" t="s">
        <v>190</v>
      </c>
      <c r="J11495" t="str">
        <f t="shared" si="358"/>
        <v>1832SkogMineraljordLauvskogLav</v>
      </c>
      <c r="K11495" s="111">
        <v>-8.9748170935426599E-2</v>
      </c>
      <c r="L11495" s="111">
        <v>0.85306406685236758</v>
      </c>
      <c r="M11495" s="111">
        <v>6.3979989500968365E-2</v>
      </c>
      <c r="N11495" s="112">
        <f t="shared" si="359"/>
        <v>0.82729588541790933</v>
      </c>
    </row>
    <row r="11496" spans="1:14" x14ac:dyDescent="0.25">
      <c r="A11496" s="111" t="s">
        <v>895</v>
      </c>
      <c r="B11496" s="111">
        <f>INDEX(kommuner!C:C,MATCH(_xlfn.NUMBERVALUE(A11496),kommuner!B:B,0))</f>
        <v>1832</v>
      </c>
      <c r="C11496" s="111" t="s">
        <v>127</v>
      </c>
      <c r="D11496" s="111" t="s">
        <v>127</v>
      </c>
      <c r="E11496" s="111" t="s">
        <v>126</v>
      </c>
      <c r="F11496" s="111" t="s">
        <v>185</v>
      </c>
      <c r="G11496" s="111" t="s">
        <v>173</v>
      </c>
      <c r="H11496" s="111" t="s">
        <v>185</v>
      </c>
      <c r="I11496" s="111" t="s">
        <v>173</v>
      </c>
      <c r="J11496" t="str">
        <f t="shared" si="358"/>
        <v>1832SkogMineraljordLauvskogMiddels</v>
      </c>
      <c r="K11496" s="111">
        <v>-2.4407766010203638</v>
      </c>
      <c r="L11496" s="111">
        <v>0.85306406685236758</v>
      </c>
      <c r="M11496" s="111">
        <v>6.3979989500968365E-2</v>
      </c>
      <c r="N11496" s="112">
        <f t="shared" si="359"/>
        <v>-1.523732544667028</v>
      </c>
    </row>
    <row r="11497" spans="1:14" x14ac:dyDescent="0.25">
      <c r="A11497" s="111" t="s">
        <v>895</v>
      </c>
      <c r="B11497" s="111">
        <f>INDEX(kommuner!C:C,MATCH(_xlfn.NUMBERVALUE(A11497),kommuner!B:B,0))</f>
        <v>1832</v>
      </c>
      <c r="C11497" s="111" t="s">
        <v>127</v>
      </c>
      <c r="D11497" s="111" t="s">
        <v>127</v>
      </c>
      <c r="E11497" s="111" t="s">
        <v>126</v>
      </c>
      <c r="F11497" s="111" t="s">
        <v>185</v>
      </c>
      <c r="G11497" s="111" t="s">
        <v>186</v>
      </c>
      <c r="H11497" s="111" t="s">
        <v>185</v>
      </c>
      <c r="I11497" s="111" t="s">
        <v>186</v>
      </c>
      <c r="J11497" t="str">
        <f t="shared" si="358"/>
        <v>1832SkogMineraljordLauvskogSærs høy</v>
      </c>
      <c r="K11497" s="111">
        <v>-3.6560473259425113</v>
      </c>
      <c r="L11497" s="111">
        <v>0.85306406685236758</v>
      </c>
      <c r="M11497" s="111">
        <v>6.3979989500968365E-2</v>
      </c>
      <c r="N11497" s="112">
        <f t="shared" si="359"/>
        <v>-2.7390032695891753</v>
      </c>
    </row>
    <row r="11498" spans="1:14" x14ac:dyDescent="0.25">
      <c r="A11498" s="111" t="s">
        <v>895</v>
      </c>
      <c r="B11498" s="111">
        <f>INDEX(kommuner!C:C,MATCH(_xlfn.NUMBERVALUE(A11498),kommuner!B:B,0))</f>
        <v>1832</v>
      </c>
      <c r="C11498" s="111" t="s">
        <v>127</v>
      </c>
      <c r="D11498" s="111" t="s">
        <v>127</v>
      </c>
      <c r="E11498" s="111" t="s">
        <v>123</v>
      </c>
      <c r="F11498" s="111" t="s">
        <v>172</v>
      </c>
      <c r="G11498" s="111" t="s">
        <v>180</v>
      </c>
      <c r="H11498" s="111" t="s">
        <v>172</v>
      </c>
      <c r="I11498" s="111" t="s">
        <v>180</v>
      </c>
      <c r="J11498" t="str">
        <f t="shared" si="358"/>
        <v>1832SkogOrganisk jordBarskogHøy</v>
      </c>
      <c r="K11498" s="111">
        <v>-2.5184559031994138</v>
      </c>
      <c r="L11498" s="111">
        <v>0.92784825435236762</v>
      </c>
      <c r="M11498" s="111">
        <v>0.46518126042825314</v>
      </c>
      <c r="N11498" s="112">
        <f t="shared" si="359"/>
        <v>-1.1254263884187932</v>
      </c>
    </row>
    <row r="11499" spans="1:14" x14ac:dyDescent="0.25">
      <c r="A11499" s="111" t="s">
        <v>895</v>
      </c>
      <c r="B11499" s="111">
        <f>INDEX(kommuner!C:C,MATCH(_xlfn.NUMBERVALUE(A11499),kommuner!B:B,0))</f>
        <v>1832</v>
      </c>
      <c r="C11499" s="111" t="s">
        <v>127</v>
      </c>
      <c r="D11499" s="111" t="s">
        <v>127</v>
      </c>
      <c r="E11499" s="111" t="s">
        <v>123</v>
      </c>
      <c r="F11499" s="111" t="s">
        <v>172</v>
      </c>
      <c r="G11499" s="111" t="s">
        <v>167</v>
      </c>
      <c r="H11499" s="111" t="s">
        <v>172</v>
      </c>
      <c r="I11499" s="111" t="s">
        <v>167</v>
      </c>
      <c r="J11499" t="str">
        <f t="shared" si="358"/>
        <v>1832SkogOrganisk jordBarskogImpediment</v>
      </c>
      <c r="K11499" s="111">
        <v>-0.17137422385314094</v>
      </c>
      <c r="L11499" s="111">
        <v>0.92784825435236762</v>
      </c>
      <c r="M11499" s="111">
        <v>0.46510463492953991</v>
      </c>
      <c r="N11499" s="112">
        <f t="shared" si="359"/>
        <v>1.2215786654287666</v>
      </c>
    </row>
    <row r="11500" spans="1:14" x14ac:dyDescent="0.25">
      <c r="A11500" s="111" t="s">
        <v>895</v>
      </c>
      <c r="B11500" s="111">
        <f>INDEX(kommuner!C:C,MATCH(_xlfn.NUMBERVALUE(A11500),kommuner!B:B,0))</f>
        <v>1832</v>
      </c>
      <c r="C11500" s="111" t="s">
        <v>127</v>
      </c>
      <c r="D11500" s="111" t="s">
        <v>127</v>
      </c>
      <c r="E11500" s="111" t="s">
        <v>123</v>
      </c>
      <c r="F11500" s="111" t="s">
        <v>172</v>
      </c>
      <c r="G11500" s="111" t="s">
        <v>190</v>
      </c>
      <c r="H11500" s="111" t="s">
        <v>172</v>
      </c>
      <c r="I11500" s="111" t="s">
        <v>190</v>
      </c>
      <c r="J11500" t="str">
        <f t="shared" si="358"/>
        <v>1832SkogOrganisk jordBarskogLav</v>
      </c>
      <c r="K11500" s="111">
        <v>-0.50666953101693391</v>
      </c>
      <c r="L11500" s="111">
        <v>0.92784825435236762</v>
      </c>
      <c r="M11500" s="111">
        <v>0.46510463492953991</v>
      </c>
      <c r="N11500" s="112">
        <f t="shared" si="359"/>
        <v>0.88628335826497362</v>
      </c>
    </row>
    <row r="11501" spans="1:14" x14ac:dyDescent="0.25">
      <c r="A11501" s="111" t="s">
        <v>895</v>
      </c>
      <c r="B11501" s="111">
        <f>INDEX(kommuner!C:C,MATCH(_xlfn.NUMBERVALUE(A11501),kommuner!B:B,0))</f>
        <v>1832</v>
      </c>
      <c r="C11501" s="111" t="s">
        <v>127</v>
      </c>
      <c r="D11501" s="111" t="s">
        <v>127</v>
      </c>
      <c r="E11501" s="111" t="s">
        <v>123</v>
      </c>
      <c r="F11501" s="111" t="s">
        <v>172</v>
      </c>
      <c r="G11501" s="111" t="s">
        <v>173</v>
      </c>
      <c r="H11501" s="111" t="s">
        <v>172</v>
      </c>
      <c r="I11501" s="111" t="s">
        <v>173</v>
      </c>
      <c r="J11501" t="str">
        <f t="shared" si="358"/>
        <v>1832SkogOrganisk jordBarskogMiddels</v>
      </c>
      <c r="K11501" s="111">
        <v>-1.5571490961494638</v>
      </c>
      <c r="L11501" s="111">
        <v>0.92784825435236762</v>
      </c>
      <c r="M11501" s="111">
        <v>0.46518126042825314</v>
      </c>
      <c r="N11501" s="112">
        <f t="shared" si="359"/>
        <v>-0.16411958136884308</v>
      </c>
    </row>
    <row r="11502" spans="1:14" x14ac:dyDescent="0.25">
      <c r="A11502" s="111" t="s">
        <v>895</v>
      </c>
      <c r="B11502" s="111">
        <f>INDEX(kommuner!C:C,MATCH(_xlfn.NUMBERVALUE(A11502),kommuner!B:B,0))</f>
        <v>1832</v>
      </c>
      <c r="C11502" s="111" t="s">
        <v>127</v>
      </c>
      <c r="D11502" s="111" t="s">
        <v>127</v>
      </c>
      <c r="E11502" s="111" t="s">
        <v>123</v>
      </c>
      <c r="F11502" s="111" t="s">
        <v>172</v>
      </c>
      <c r="G11502" s="111" t="s">
        <v>186</v>
      </c>
      <c r="H11502" s="111" t="s">
        <v>172</v>
      </c>
      <c r="I11502" s="111" t="s">
        <v>186</v>
      </c>
      <c r="J11502" t="str">
        <f t="shared" si="358"/>
        <v>1832SkogOrganisk jordBarskogSærs høy</v>
      </c>
      <c r="K11502" s="111">
        <v>2.5548655235722699</v>
      </c>
      <c r="L11502" s="111">
        <v>0.92784825435236762</v>
      </c>
      <c r="M11502" s="111">
        <v>0.46518126042825314</v>
      </c>
      <c r="N11502" s="112">
        <f t="shared" si="359"/>
        <v>3.9478950383528906</v>
      </c>
    </row>
    <row r="11503" spans="1:14" x14ac:dyDescent="0.25">
      <c r="A11503" s="111" t="s">
        <v>895</v>
      </c>
      <c r="B11503" s="111">
        <f>INDEX(kommuner!C:C,MATCH(_xlfn.NUMBERVALUE(A11503),kommuner!B:B,0))</f>
        <v>1832</v>
      </c>
      <c r="C11503" s="111" t="s">
        <v>127</v>
      </c>
      <c r="D11503" s="111" t="s">
        <v>127</v>
      </c>
      <c r="E11503" s="111" t="s">
        <v>123</v>
      </c>
      <c r="F11503" s="111" t="s">
        <v>179</v>
      </c>
      <c r="G11503" s="111" t="s">
        <v>180</v>
      </c>
      <c r="H11503" s="111" t="s">
        <v>179</v>
      </c>
      <c r="I11503" s="111" t="s">
        <v>180</v>
      </c>
      <c r="J11503" t="str">
        <f t="shared" si="358"/>
        <v>1832SkogOrganisk jordBlandingsskogHøy</v>
      </c>
      <c r="K11503" s="111">
        <v>-5.5554344456832343</v>
      </c>
      <c r="L11503" s="111">
        <v>0.92784825435236762</v>
      </c>
      <c r="M11503" s="111">
        <v>0.46510463492953991</v>
      </c>
      <c r="N11503" s="112">
        <f t="shared" si="359"/>
        <v>-4.1624815564013264</v>
      </c>
    </row>
    <row r="11504" spans="1:14" x14ac:dyDescent="0.25">
      <c r="A11504" s="111" t="s">
        <v>895</v>
      </c>
      <c r="B11504" s="111">
        <f>INDEX(kommuner!C:C,MATCH(_xlfn.NUMBERVALUE(A11504),kommuner!B:B,0))</f>
        <v>1832</v>
      </c>
      <c r="C11504" s="111" t="s">
        <v>127</v>
      </c>
      <c r="D11504" s="111" t="s">
        <v>127</v>
      </c>
      <c r="E11504" s="111" t="s">
        <v>123</v>
      </c>
      <c r="F11504" s="111" t="s">
        <v>179</v>
      </c>
      <c r="G11504" s="111" t="s">
        <v>167</v>
      </c>
      <c r="H11504" s="111" t="s">
        <v>179</v>
      </c>
      <c r="I11504" s="111" t="s">
        <v>167</v>
      </c>
      <c r="J11504" t="str">
        <f t="shared" si="358"/>
        <v>1832SkogOrganisk jordBlandingsskogImpediment</v>
      </c>
      <c r="K11504" s="111">
        <v>-0.28586344175800005</v>
      </c>
      <c r="L11504" s="111">
        <v>0.92784825435236762</v>
      </c>
      <c r="M11504" s="111">
        <v>0.46510463492953991</v>
      </c>
      <c r="N11504" s="112">
        <f t="shared" si="359"/>
        <v>1.1070894475239075</v>
      </c>
    </row>
    <row r="11505" spans="1:14" x14ac:dyDescent="0.25">
      <c r="A11505" s="111" t="s">
        <v>895</v>
      </c>
      <c r="B11505" s="111">
        <f>INDEX(kommuner!C:C,MATCH(_xlfn.NUMBERVALUE(A11505),kommuner!B:B,0))</f>
        <v>1832</v>
      </c>
      <c r="C11505" s="111" t="s">
        <v>127</v>
      </c>
      <c r="D11505" s="111" t="s">
        <v>127</v>
      </c>
      <c r="E11505" s="111" t="s">
        <v>123</v>
      </c>
      <c r="F11505" s="111" t="s">
        <v>179</v>
      </c>
      <c r="G11505" s="111" t="s">
        <v>190</v>
      </c>
      <c r="H11505" s="111" t="s">
        <v>179</v>
      </c>
      <c r="I11505" s="111" t="s">
        <v>190</v>
      </c>
      <c r="J11505" t="str">
        <f t="shared" si="358"/>
        <v>1832SkogOrganisk jordBlandingsskogLav</v>
      </c>
      <c r="K11505" s="111">
        <v>-1.2347339377887629</v>
      </c>
      <c r="L11505" s="111">
        <v>0.92784825435236762</v>
      </c>
      <c r="M11505" s="111">
        <v>0.46510463492953991</v>
      </c>
      <c r="N11505" s="112">
        <f t="shared" si="359"/>
        <v>0.15821895149314458</v>
      </c>
    </row>
    <row r="11506" spans="1:14" x14ac:dyDescent="0.25">
      <c r="A11506" s="111" t="s">
        <v>895</v>
      </c>
      <c r="B11506" s="111">
        <f>INDEX(kommuner!C:C,MATCH(_xlfn.NUMBERVALUE(A11506),kommuner!B:B,0))</f>
        <v>1832</v>
      </c>
      <c r="C11506" s="111" t="s">
        <v>127</v>
      </c>
      <c r="D11506" s="111" t="s">
        <v>127</v>
      </c>
      <c r="E11506" s="111" t="s">
        <v>123</v>
      </c>
      <c r="F11506" s="111" t="s">
        <v>179</v>
      </c>
      <c r="G11506" s="111" t="s">
        <v>173</v>
      </c>
      <c r="H11506" s="111" t="s">
        <v>179</v>
      </c>
      <c r="I11506" s="111" t="s">
        <v>173</v>
      </c>
      <c r="J11506" t="str">
        <f t="shared" si="358"/>
        <v>1832SkogOrganisk jordBlandingsskogMiddels</v>
      </c>
      <c r="K11506" s="111">
        <v>-2.4239591752717748</v>
      </c>
      <c r="L11506" s="111">
        <v>0.92784825435236762</v>
      </c>
      <c r="M11506" s="111">
        <v>0.46510463492953991</v>
      </c>
      <c r="N11506" s="112">
        <f t="shared" si="359"/>
        <v>-1.0310062859898674</v>
      </c>
    </row>
    <row r="11507" spans="1:14" x14ac:dyDescent="0.25">
      <c r="A11507" s="111" t="s">
        <v>895</v>
      </c>
      <c r="B11507" s="111">
        <f>INDEX(kommuner!C:C,MATCH(_xlfn.NUMBERVALUE(A11507),kommuner!B:B,0))</f>
        <v>1832</v>
      </c>
      <c r="C11507" s="111" t="s">
        <v>127</v>
      </c>
      <c r="D11507" s="111" t="s">
        <v>127</v>
      </c>
      <c r="E11507" s="111" t="s">
        <v>123</v>
      </c>
      <c r="F11507" s="111" t="s">
        <v>179</v>
      </c>
      <c r="G11507" s="111" t="s">
        <v>186</v>
      </c>
      <c r="H11507" s="111" t="s">
        <v>179</v>
      </c>
      <c r="I11507" s="111" t="s">
        <v>186</v>
      </c>
      <c r="J11507" t="str">
        <f t="shared" si="358"/>
        <v>1832SkogOrganisk jordBlandingsskogSærs høy</v>
      </c>
      <c r="K11507" s="111">
        <v>-1.5726115302258048</v>
      </c>
      <c r="L11507" s="111">
        <v>0.92784825435236762</v>
      </c>
      <c r="M11507" s="111">
        <v>0.46510463492953991</v>
      </c>
      <c r="N11507" s="112">
        <f t="shared" si="359"/>
        <v>-0.17965864094389727</v>
      </c>
    </row>
    <row r="11508" spans="1:14" x14ac:dyDescent="0.25">
      <c r="A11508" s="111" t="s">
        <v>895</v>
      </c>
      <c r="B11508" s="111">
        <f>INDEX(kommuner!C:C,MATCH(_xlfn.NUMBERVALUE(A11508),kommuner!B:B,0))</f>
        <v>1832</v>
      </c>
      <c r="C11508" s="111" t="s">
        <v>127</v>
      </c>
      <c r="D11508" s="111" t="s">
        <v>127</v>
      </c>
      <c r="E11508" s="111" t="s">
        <v>123</v>
      </c>
      <c r="F11508" s="111" t="s">
        <v>185</v>
      </c>
      <c r="G11508" s="111" t="s">
        <v>180</v>
      </c>
      <c r="H11508" s="111" t="s">
        <v>185</v>
      </c>
      <c r="I11508" s="111" t="s">
        <v>180</v>
      </c>
      <c r="J11508" t="str">
        <f t="shared" si="358"/>
        <v>1832SkogOrganisk jordLauvskogHøy</v>
      </c>
      <c r="K11508" s="111">
        <v>-1.9913688882377358</v>
      </c>
      <c r="L11508" s="111">
        <v>0.92784825435236762</v>
      </c>
      <c r="M11508" s="111">
        <v>0.46510463492953991</v>
      </c>
      <c r="N11508" s="112">
        <f t="shared" si="359"/>
        <v>-0.59841599895582831</v>
      </c>
    </row>
    <row r="11509" spans="1:14" x14ac:dyDescent="0.25">
      <c r="A11509" s="111" t="s">
        <v>895</v>
      </c>
      <c r="B11509" s="111">
        <f>INDEX(kommuner!C:C,MATCH(_xlfn.NUMBERVALUE(A11509),kommuner!B:B,0))</f>
        <v>1832</v>
      </c>
      <c r="C11509" s="111" t="s">
        <v>127</v>
      </c>
      <c r="D11509" s="111" t="s">
        <v>127</v>
      </c>
      <c r="E11509" s="111" t="s">
        <v>123</v>
      </c>
      <c r="F11509" s="111" t="s">
        <v>185</v>
      </c>
      <c r="G11509" s="111" t="s">
        <v>167</v>
      </c>
      <c r="H11509" s="111" t="s">
        <v>185</v>
      </c>
      <c r="I11509" s="111" t="s">
        <v>167</v>
      </c>
      <c r="J11509" t="str">
        <f t="shared" si="358"/>
        <v>1832SkogOrganisk jordLauvskogImpediment</v>
      </c>
      <c r="K11509" s="111">
        <v>0.35000626494250675</v>
      </c>
      <c r="L11509" s="111">
        <v>0.92784825435236762</v>
      </c>
      <c r="M11509" s="111">
        <v>0.46510463492953991</v>
      </c>
      <c r="N11509" s="112">
        <f t="shared" si="359"/>
        <v>1.7429591542244141</v>
      </c>
    </row>
    <row r="11510" spans="1:14" x14ac:dyDescent="0.25">
      <c r="A11510" s="111" t="s">
        <v>895</v>
      </c>
      <c r="B11510" s="111">
        <f>INDEX(kommuner!C:C,MATCH(_xlfn.NUMBERVALUE(A11510),kommuner!B:B,0))</f>
        <v>1832</v>
      </c>
      <c r="C11510" s="111" t="s">
        <v>127</v>
      </c>
      <c r="D11510" s="111" t="s">
        <v>127</v>
      </c>
      <c r="E11510" s="111" t="s">
        <v>123</v>
      </c>
      <c r="F11510" s="111" t="s">
        <v>185</v>
      </c>
      <c r="G11510" s="111" t="s">
        <v>190</v>
      </c>
      <c r="H11510" s="111" t="s">
        <v>185</v>
      </c>
      <c r="I11510" s="111" t="s">
        <v>190</v>
      </c>
      <c r="J11510" t="str">
        <f t="shared" si="358"/>
        <v>1832SkogOrganisk jordLauvskogLav</v>
      </c>
      <c r="K11510" s="111">
        <v>1.1144075558526714</v>
      </c>
      <c r="L11510" s="111">
        <v>0.92784825435236762</v>
      </c>
      <c r="M11510" s="111">
        <v>0.46510463492953991</v>
      </c>
      <c r="N11510" s="112">
        <f t="shared" si="359"/>
        <v>2.5073604451345788</v>
      </c>
    </row>
    <row r="11511" spans="1:14" x14ac:dyDescent="0.25">
      <c r="A11511" s="111" t="s">
        <v>895</v>
      </c>
      <c r="B11511" s="111">
        <f>INDEX(kommuner!C:C,MATCH(_xlfn.NUMBERVALUE(A11511),kommuner!B:B,0))</f>
        <v>1832</v>
      </c>
      <c r="C11511" s="111" t="s">
        <v>127</v>
      </c>
      <c r="D11511" s="111" t="s">
        <v>127</v>
      </c>
      <c r="E11511" s="111" t="s">
        <v>123</v>
      </c>
      <c r="F11511" s="111" t="s">
        <v>185</v>
      </c>
      <c r="G11511" s="111" t="s">
        <v>173</v>
      </c>
      <c r="H11511" s="111" t="s">
        <v>185</v>
      </c>
      <c r="I11511" s="111" t="s">
        <v>173</v>
      </c>
      <c r="J11511" t="str">
        <f t="shared" si="358"/>
        <v>1832SkogOrganisk jordLauvskogMiddels</v>
      </c>
      <c r="K11511" s="111">
        <v>-0.62664468270982987</v>
      </c>
      <c r="L11511" s="111">
        <v>0.92784825435236762</v>
      </c>
      <c r="M11511" s="111">
        <v>0.46510463492953991</v>
      </c>
      <c r="N11511" s="112">
        <f t="shared" si="359"/>
        <v>0.76630820657207765</v>
      </c>
    </row>
    <row r="11512" spans="1:14" x14ac:dyDescent="0.25">
      <c r="A11512" s="111" t="s">
        <v>895</v>
      </c>
      <c r="B11512" s="111">
        <f>INDEX(kommuner!C:C,MATCH(_xlfn.NUMBERVALUE(A11512),kommuner!B:B,0))</f>
        <v>1832</v>
      </c>
      <c r="C11512" s="111" t="s">
        <v>127</v>
      </c>
      <c r="D11512" s="111" t="s">
        <v>127</v>
      </c>
      <c r="E11512" s="111" t="s">
        <v>123</v>
      </c>
      <c r="F11512" s="111" t="s">
        <v>185</v>
      </c>
      <c r="G11512" s="111" t="s">
        <v>186</v>
      </c>
      <c r="H11512" s="111" t="s">
        <v>185</v>
      </c>
      <c r="I11512" s="111" t="s">
        <v>186</v>
      </c>
      <c r="J11512" t="str">
        <f t="shared" si="358"/>
        <v>1832SkogOrganisk jordLauvskogSærs høy</v>
      </c>
      <c r="K11512" s="111">
        <v>-1.8997279926091779</v>
      </c>
      <c r="L11512" s="111">
        <v>0.92784825435236762</v>
      </c>
      <c r="M11512" s="111">
        <v>0.46510463492953991</v>
      </c>
      <c r="N11512" s="112">
        <f t="shared" si="359"/>
        <v>-0.50677510332727038</v>
      </c>
    </row>
    <row r="11513" spans="1:14" x14ac:dyDescent="0.25">
      <c r="A11513" s="111" t="s">
        <v>895</v>
      </c>
      <c r="B11513" s="111">
        <f>INDEX(kommuner!C:C,MATCH(_xlfn.NUMBERVALUE(A11513),kommuner!B:B,0))</f>
        <v>1832</v>
      </c>
      <c r="C11513" s="111" t="s">
        <v>83</v>
      </c>
      <c r="D11513" s="111" t="s">
        <v>83</v>
      </c>
      <c r="E11513" s="111" t="s">
        <v>126</v>
      </c>
      <c r="F11513" s="111" t="s">
        <v>139</v>
      </c>
      <c r="G11513" s="111" t="s">
        <v>139</v>
      </c>
      <c r="H11513" s="111" t="s">
        <v>139</v>
      </c>
      <c r="I11513" s="111" t="s">
        <v>139</v>
      </c>
      <c r="J11513" t="str">
        <f t="shared" si="358"/>
        <v>1832Utbygd arealMineraljord</v>
      </c>
      <c r="K11513" s="111">
        <v>-0.30524336409547759</v>
      </c>
      <c r="L11513" s="111">
        <v>0</v>
      </c>
      <c r="M11513" s="111">
        <v>1.303047089454229E-2</v>
      </c>
      <c r="N11513" s="112">
        <f t="shared" si="359"/>
        <v>-0.2922128932009353</v>
      </c>
    </row>
    <row r="11514" spans="1:14" x14ac:dyDescent="0.25">
      <c r="A11514" s="111" t="s">
        <v>895</v>
      </c>
      <c r="B11514" s="111">
        <f>INDEX(kommuner!C:C,MATCH(_xlfn.NUMBERVALUE(A11514),kommuner!B:B,0))</f>
        <v>1832</v>
      </c>
      <c r="C11514" s="111" t="s">
        <v>83</v>
      </c>
      <c r="D11514" s="111" t="s">
        <v>83</v>
      </c>
      <c r="E11514" s="111" t="s">
        <v>123</v>
      </c>
      <c r="F11514" s="111" t="s">
        <v>139</v>
      </c>
      <c r="G11514" s="111" t="s">
        <v>139</v>
      </c>
      <c r="H11514" s="111" t="s">
        <v>139</v>
      </c>
      <c r="I11514" s="111" t="s">
        <v>139</v>
      </c>
      <c r="J11514" t="str">
        <f t="shared" si="358"/>
        <v>1832Utbygd arealOrganisk jord</v>
      </c>
      <c r="K11514" s="111">
        <v>29.011421395201612</v>
      </c>
      <c r="L11514" s="111">
        <v>0</v>
      </c>
      <c r="M11514" s="111">
        <v>1.303047089454229E-2</v>
      </c>
      <c r="N11514" s="112">
        <f t="shared" si="359"/>
        <v>29.024451866096154</v>
      </c>
    </row>
    <row r="11515" spans="1:14" x14ac:dyDescent="0.25">
      <c r="A11515" s="111" t="s">
        <v>895</v>
      </c>
      <c r="B11515" s="111">
        <f>INDEX(kommuner!C:C,MATCH(_xlfn.NUMBERVALUE(A11515),kommuner!B:B,0))</f>
        <v>1832</v>
      </c>
      <c r="C11515" s="111" t="s">
        <v>181</v>
      </c>
      <c r="D11515" s="111" t="s">
        <v>181</v>
      </c>
      <c r="E11515" s="111" t="s">
        <v>123</v>
      </c>
      <c r="F11515" s="111" t="s">
        <v>139</v>
      </c>
      <c r="G11515" s="111" t="s">
        <v>139</v>
      </c>
      <c r="H11515" s="111" t="s">
        <v>139</v>
      </c>
      <c r="I11515" s="111" t="s">
        <v>139</v>
      </c>
      <c r="J11515" t="str">
        <f t="shared" si="358"/>
        <v>1832Vann og myrOrganisk jord</v>
      </c>
      <c r="K11515" s="111">
        <v>-0.29766799726667431</v>
      </c>
      <c r="L11515" s="111">
        <v>0</v>
      </c>
      <c r="M11515" s="111">
        <v>0</v>
      </c>
      <c r="N11515" s="112">
        <f t="shared" si="359"/>
        <v>-0.29766799726667431</v>
      </c>
    </row>
    <row r="11516" spans="1:14" x14ac:dyDescent="0.25">
      <c r="A11516" s="111" t="s">
        <v>896</v>
      </c>
      <c r="B11516" s="111">
        <f>INDEX(kommuner!C:C,MATCH(_xlfn.NUMBERVALUE(A11516),kommuner!B:B,0))</f>
        <v>1833</v>
      </c>
      <c r="C11516" s="111" t="s">
        <v>82</v>
      </c>
      <c r="D11516" s="111" t="s">
        <v>82</v>
      </c>
      <c r="E11516" s="111" t="s">
        <v>126</v>
      </c>
      <c r="F11516" s="111" t="s">
        <v>139</v>
      </c>
      <c r="G11516" s="111" t="s">
        <v>139</v>
      </c>
      <c r="H11516" s="111" t="s">
        <v>139</v>
      </c>
      <c r="I11516" s="111" t="s">
        <v>139</v>
      </c>
      <c r="J11516" t="str">
        <f t="shared" si="358"/>
        <v>1833Annen utmarkMineraljord</v>
      </c>
      <c r="K11516" s="111">
        <v>-7.1122377479755403E-2</v>
      </c>
      <c r="L11516" s="111">
        <v>0</v>
      </c>
      <c r="M11516" s="111">
        <v>0</v>
      </c>
      <c r="N11516" s="112">
        <f t="shared" si="359"/>
        <v>-7.1122377479755403E-2</v>
      </c>
    </row>
    <row r="11517" spans="1:14" x14ac:dyDescent="0.25">
      <c r="A11517" s="111" t="s">
        <v>896</v>
      </c>
      <c r="B11517" s="111">
        <f>INDEX(kommuner!C:C,MATCH(_xlfn.NUMBERVALUE(A11517),kommuner!B:B,0))</f>
        <v>1833</v>
      </c>
      <c r="C11517" s="111" t="s">
        <v>121</v>
      </c>
      <c r="D11517" s="111" t="s">
        <v>121</v>
      </c>
      <c r="E11517" s="111" t="s">
        <v>126</v>
      </c>
      <c r="F11517" s="111" t="s">
        <v>139</v>
      </c>
      <c r="G11517" s="111" t="s">
        <v>139</v>
      </c>
      <c r="H11517" s="111" t="s">
        <v>139</v>
      </c>
      <c r="I11517" s="111" t="s">
        <v>139</v>
      </c>
      <c r="J11517" t="str">
        <f t="shared" si="358"/>
        <v>1833BeiteMineraljord</v>
      </c>
      <c r="K11517" s="111">
        <v>-0.96338340838695502</v>
      </c>
      <c r="L11517" s="111">
        <v>0</v>
      </c>
      <c r="M11517" s="111">
        <v>1.2448711246839999E-7</v>
      </c>
      <c r="N11517" s="112">
        <f t="shared" si="359"/>
        <v>-0.96338328389984251</v>
      </c>
    </row>
    <row r="11518" spans="1:14" x14ac:dyDescent="0.25">
      <c r="A11518" s="111" t="s">
        <v>896</v>
      </c>
      <c r="B11518" s="111">
        <f>INDEX(kommuner!C:C,MATCH(_xlfn.NUMBERVALUE(A11518),kommuner!B:B,0))</f>
        <v>1833</v>
      </c>
      <c r="C11518" s="111" t="s">
        <v>121</v>
      </c>
      <c r="D11518" s="111" t="s">
        <v>121</v>
      </c>
      <c r="E11518" s="111" t="s">
        <v>123</v>
      </c>
      <c r="F11518" s="111" t="s">
        <v>139</v>
      </c>
      <c r="G11518" s="111" t="s">
        <v>139</v>
      </c>
      <c r="H11518" s="111" t="s">
        <v>139</v>
      </c>
      <c r="I11518" s="111" t="s">
        <v>139</v>
      </c>
      <c r="J11518" t="str">
        <f t="shared" si="358"/>
        <v>1833BeiteOrganisk jord</v>
      </c>
      <c r="K11518" s="111">
        <v>12.077525935985037</v>
      </c>
      <c r="L11518" s="111">
        <v>1.6412500000000001</v>
      </c>
      <c r="M11518" s="111">
        <v>0</v>
      </c>
      <c r="N11518" s="112">
        <f t="shared" si="359"/>
        <v>13.718775935985036</v>
      </c>
    </row>
    <row r="11519" spans="1:14" x14ac:dyDescent="0.25">
      <c r="A11519" s="111" t="s">
        <v>896</v>
      </c>
      <c r="B11519" s="111">
        <f>INDEX(kommuner!C:C,MATCH(_xlfn.NUMBERVALUE(A11519),kommuner!B:B,0))</f>
        <v>1833</v>
      </c>
      <c r="C11519" s="111" t="s">
        <v>84</v>
      </c>
      <c r="D11519" s="111" t="s">
        <v>84</v>
      </c>
      <c r="E11519" s="111" t="s">
        <v>126</v>
      </c>
      <c r="F11519" s="111" t="s">
        <v>139</v>
      </c>
      <c r="G11519" s="111" t="s">
        <v>139</v>
      </c>
      <c r="H11519" s="111" t="s">
        <v>139</v>
      </c>
      <c r="I11519" s="111" t="s">
        <v>139</v>
      </c>
      <c r="J11519" t="str">
        <f t="shared" si="358"/>
        <v>1833Dyrket markMineraljord</v>
      </c>
      <c r="K11519" s="111">
        <v>-0.57064448530534551</v>
      </c>
      <c r="L11519" s="111">
        <v>0</v>
      </c>
      <c r="M11519" s="111">
        <v>0</v>
      </c>
      <c r="N11519" s="112">
        <f t="shared" si="359"/>
        <v>-0.57064448530534551</v>
      </c>
    </row>
    <row r="11520" spans="1:14" x14ac:dyDescent="0.25">
      <c r="A11520" s="111" t="s">
        <v>896</v>
      </c>
      <c r="B11520" s="111">
        <f>INDEX(kommuner!C:C,MATCH(_xlfn.NUMBERVALUE(A11520),kommuner!B:B,0))</f>
        <v>1833</v>
      </c>
      <c r="C11520" s="111" t="s">
        <v>84</v>
      </c>
      <c r="D11520" s="111" t="s">
        <v>84</v>
      </c>
      <c r="E11520" s="111" t="s">
        <v>123</v>
      </c>
      <c r="F11520" s="111" t="s">
        <v>139</v>
      </c>
      <c r="G11520" s="111" t="s">
        <v>139</v>
      </c>
      <c r="H11520" s="111" t="s">
        <v>139</v>
      </c>
      <c r="I11520" s="111" t="s">
        <v>139</v>
      </c>
      <c r="J11520" t="str">
        <f t="shared" si="358"/>
        <v>1833Dyrket markOrganisk jord</v>
      </c>
      <c r="K11520" s="111">
        <v>28.726149366675592</v>
      </c>
      <c r="L11520" s="111">
        <v>1.45625</v>
      </c>
      <c r="M11520" s="111">
        <v>0</v>
      </c>
      <c r="N11520" s="112">
        <f t="shared" si="359"/>
        <v>30.182399366675593</v>
      </c>
    </row>
    <row r="11521" spans="1:14" x14ac:dyDescent="0.25">
      <c r="A11521" s="111" t="s">
        <v>896</v>
      </c>
      <c r="B11521" s="111">
        <f>INDEX(kommuner!C:C,MATCH(_xlfn.NUMBERVALUE(A11521),kommuner!B:B,0))</f>
        <v>1833</v>
      </c>
      <c r="C11521" s="111" t="s">
        <v>127</v>
      </c>
      <c r="D11521" s="111" t="s">
        <v>127</v>
      </c>
      <c r="E11521" s="111" t="s">
        <v>126</v>
      </c>
      <c r="F11521" s="111" t="s">
        <v>172</v>
      </c>
      <c r="G11521" s="111" t="s">
        <v>180</v>
      </c>
      <c r="H11521" s="111" t="s">
        <v>172</v>
      </c>
      <c r="I11521" s="111" t="s">
        <v>180</v>
      </c>
      <c r="J11521" t="str">
        <f t="shared" si="358"/>
        <v>1833SkogMineraljordBarskogHøy</v>
      </c>
      <c r="K11521" s="111">
        <v>-6.422849649670499</v>
      </c>
      <c r="L11521" s="111">
        <v>0.85306406685236758</v>
      </c>
      <c r="M11521" s="111">
        <v>6.4056614999681585E-2</v>
      </c>
      <c r="N11521" s="112">
        <f t="shared" si="359"/>
        <v>-5.5057289678184498</v>
      </c>
    </row>
    <row r="11522" spans="1:14" x14ac:dyDescent="0.25">
      <c r="A11522" s="111" t="s">
        <v>896</v>
      </c>
      <c r="B11522" s="111">
        <f>INDEX(kommuner!C:C,MATCH(_xlfn.NUMBERVALUE(A11522),kommuner!B:B,0))</f>
        <v>1833</v>
      </c>
      <c r="C11522" s="111" t="s">
        <v>127</v>
      </c>
      <c r="D11522" s="111" t="s">
        <v>127</v>
      </c>
      <c r="E11522" s="111" t="s">
        <v>126</v>
      </c>
      <c r="F11522" s="111" t="s">
        <v>172</v>
      </c>
      <c r="G11522" s="111" t="s">
        <v>167</v>
      </c>
      <c r="H11522" s="111" t="s">
        <v>172</v>
      </c>
      <c r="I11522" s="111" t="s">
        <v>167</v>
      </c>
      <c r="J11522" t="str">
        <f t="shared" si="358"/>
        <v>1833SkogMineraljordBarskogImpediment</v>
      </c>
      <c r="K11522" s="111">
        <v>-0.94873102042732593</v>
      </c>
      <c r="L11522" s="111">
        <v>0.85306406685236758</v>
      </c>
      <c r="M11522" s="111">
        <v>6.3979989500968365E-2</v>
      </c>
      <c r="N11522" s="112">
        <f t="shared" si="359"/>
        <v>-3.1686964073989993E-2</v>
      </c>
    </row>
    <row r="11523" spans="1:14" x14ac:dyDescent="0.25">
      <c r="A11523" s="111" t="s">
        <v>896</v>
      </c>
      <c r="B11523" s="111">
        <f>INDEX(kommuner!C:C,MATCH(_xlfn.NUMBERVALUE(A11523),kommuner!B:B,0))</f>
        <v>1833</v>
      </c>
      <c r="C11523" s="111" t="s">
        <v>127</v>
      </c>
      <c r="D11523" s="111" t="s">
        <v>127</v>
      </c>
      <c r="E11523" s="111" t="s">
        <v>126</v>
      </c>
      <c r="F11523" s="111" t="s">
        <v>172</v>
      </c>
      <c r="G11523" s="111" t="s">
        <v>190</v>
      </c>
      <c r="H11523" s="111" t="s">
        <v>172</v>
      </c>
      <c r="I11523" s="111" t="s">
        <v>190</v>
      </c>
      <c r="J11523" t="str">
        <f t="shared" ref="J11523:J11586" si="360">B11523&amp;C11523&amp;E11523&amp;IF(C11523="Skog",F11523&amp;G11523,"")</f>
        <v>1833SkogMineraljordBarskogLav</v>
      </c>
      <c r="K11523" s="111">
        <v>-0.862084627791601</v>
      </c>
      <c r="L11523" s="111">
        <v>0.85306406685236758</v>
      </c>
      <c r="M11523" s="111">
        <v>6.3979989500968365E-2</v>
      </c>
      <c r="N11523" s="112">
        <f t="shared" ref="N11523:N11586" si="361">SUM(K11523:M11523)</f>
        <v>5.4959428561734941E-2</v>
      </c>
    </row>
    <row r="11524" spans="1:14" x14ac:dyDescent="0.25">
      <c r="A11524" s="111" t="s">
        <v>896</v>
      </c>
      <c r="B11524" s="111">
        <f>INDEX(kommuner!C:C,MATCH(_xlfn.NUMBERVALUE(A11524),kommuner!B:B,0))</f>
        <v>1833</v>
      </c>
      <c r="C11524" s="111" t="s">
        <v>127</v>
      </c>
      <c r="D11524" s="111" t="s">
        <v>127</v>
      </c>
      <c r="E11524" s="111" t="s">
        <v>126</v>
      </c>
      <c r="F11524" s="111" t="s">
        <v>172</v>
      </c>
      <c r="G11524" s="111" t="s">
        <v>173</v>
      </c>
      <c r="H11524" s="111" t="s">
        <v>172</v>
      </c>
      <c r="I11524" s="111" t="s">
        <v>173</v>
      </c>
      <c r="J11524" t="str">
        <f t="shared" si="360"/>
        <v>1833SkogMineraljordBarskogMiddels</v>
      </c>
      <c r="K11524" s="111">
        <v>-3.6406993276041288</v>
      </c>
      <c r="L11524" s="111">
        <v>0.85306406685236758</v>
      </c>
      <c r="M11524" s="111">
        <v>6.4056614999681585E-2</v>
      </c>
      <c r="N11524" s="112">
        <f t="shared" si="361"/>
        <v>-2.7235786457520796</v>
      </c>
    </row>
    <row r="11525" spans="1:14" x14ac:dyDescent="0.25">
      <c r="A11525" s="111" t="s">
        <v>896</v>
      </c>
      <c r="B11525" s="111">
        <f>INDEX(kommuner!C:C,MATCH(_xlfn.NUMBERVALUE(A11525),kommuner!B:B,0))</f>
        <v>1833</v>
      </c>
      <c r="C11525" s="111" t="s">
        <v>127</v>
      </c>
      <c r="D11525" s="111" t="s">
        <v>127</v>
      </c>
      <c r="E11525" s="111" t="s">
        <v>126</v>
      </c>
      <c r="F11525" s="111" t="s">
        <v>172</v>
      </c>
      <c r="G11525" s="111" t="s">
        <v>186</v>
      </c>
      <c r="H11525" s="111" t="s">
        <v>172</v>
      </c>
      <c r="I11525" s="111" t="s">
        <v>186</v>
      </c>
      <c r="J11525" t="str">
        <f t="shared" si="360"/>
        <v>1833SkogMineraljordBarskogSærs høy</v>
      </c>
      <c r="K11525" s="111">
        <v>0.12072674540874306</v>
      </c>
      <c r="L11525" s="111">
        <v>0.85306406685236758</v>
      </c>
      <c r="M11525" s="111">
        <v>6.4056614999681585E-2</v>
      </c>
      <c r="N11525" s="112">
        <f t="shared" si="361"/>
        <v>1.0378474272607923</v>
      </c>
    </row>
    <row r="11526" spans="1:14" x14ac:dyDescent="0.25">
      <c r="A11526" s="111" t="s">
        <v>896</v>
      </c>
      <c r="B11526" s="111">
        <f>INDEX(kommuner!C:C,MATCH(_xlfn.NUMBERVALUE(A11526),kommuner!B:B,0))</f>
        <v>1833</v>
      </c>
      <c r="C11526" s="111" t="s">
        <v>127</v>
      </c>
      <c r="D11526" s="111" t="s">
        <v>127</v>
      </c>
      <c r="E11526" s="111" t="s">
        <v>126</v>
      </c>
      <c r="F11526" s="111" t="s">
        <v>179</v>
      </c>
      <c r="G11526" s="111" t="s">
        <v>180</v>
      </c>
      <c r="H11526" s="111" t="s">
        <v>179</v>
      </c>
      <c r="I11526" s="111" t="s">
        <v>180</v>
      </c>
      <c r="J11526" t="str">
        <f t="shared" si="360"/>
        <v>1833SkogMineraljordBlandingsskogHøy</v>
      </c>
      <c r="K11526" s="111">
        <v>-7.1939050909469406</v>
      </c>
      <c r="L11526" s="111">
        <v>0.85306406685236758</v>
      </c>
      <c r="M11526" s="111">
        <v>6.3979989500968365E-2</v>
      </c>
      <c r="N11526" s="112">
        <f t="shared" si="361"/>
        <v>-6.2768610345936047</v>
      </c>
    </row>
    <row r="11527" spans="1:14" x14ac:dyDescent="0.25">
      <c r="A11527" s="111" t="s">
        <v>896</v>
      </c>
      <c r="B11527" s="111">
        <f>INDEX(kommuner!C:C,MATCH(_xlfn.NUMBERVALUE(A11527),kommuner!B:B,0))</f>
        <v>1833</v>
      </c>
      <c r="C11527" s="111" t="s">
        <v>127</v>
      </c>
      <c r="D11527" s="111" t="s">
        <v>127</v>
      </c>
      <c r="E11527" s="111" t="s">
        <v>126</v>
      </c>
      <c r="F11527" s="111" t="s">
        <v>179</v>
      </c>
      <c r="G11527" s="111" t="s">
        <v>167</v>
      </c>
      <c r="H11527" s="111" t="s">
        <v>179</v>
      </c>
      <c r="I11527" s="111" t="s">
        <v>167</v>
      </c>
      <c r="J11527" t="str">
        <f t="shared" si="360"/>
        <v>1833SkogMineraljordBlandingsskogImpediment</v>
      </c>
      <c r="K11527" s="111">
        <v>-1.0519587113170448</v>
      </c>
      <c r="L11527" s="111">
        <v>0.85306406685236758</v>
      </c>
      <c r="M11527" s="111">
        <v>6.3979989500968365E-2</v>
      </c>
      <c r="N11527" s="112">
        <f t="shared" si="361"/>
        <v>-0.13491465496370883</v>
      </c>
    </row>
    <row r="11528" spans="1:14" x14ac:dyDescent="0.25">
      <c r="A11528" s="111" t="s">
        <v>896</v>
      </c>
      <c r="B11528" s="111">
        <f>INDEX(kommuner!C:C,MATCH(_xlfn.NUMBERVALUE(A11528),kommuner!B:B,0))</f>
        <v>1833</v>
      </c>
      <c r="C11528" s="111" t="s">
        <v>127</v>
      </c>
      <c r="D11528" s="111" t="s">
        <v>127</v>
      </c>
      <c r="E11528" s="111" t="s">
        <v>126</v>
      </c>
      <c r="F11528" s="111" t="s">
        <v>179</v>
      </c>
      <c r="G11528" s="111" t="s">
        <v>190</v>
      </c>
      <c r="H11528" s="111" t="s">
        <v>179</v>
      </c>
      <c r="I11528" s="111" t="s">
        <v>190</v>
      </c>
      <c r="J11528" t="str">
        <f t="shared" si="360"/>
        <v>1833SkogMineraljordBlandingsskogLav</v>
      </c>
      <c r="K11528" s="111">
        <v>-1.7812179955424279</v>
      </c>
      <c r="L11528" s="111">
        <v>0.85306406685236758</v>
      </c>
      <c r="M11528" s="111">
        <v>6.3979989500968365E-2</v>
      </c>
      <c r="N11528" s="112">
        <f t="shared" si="361"/>
        <v>-0.86417393918909191</v>
      </c>
    </row>
    <row r="11529" spans="1:14" x14ac:dyDescent="0.25">
      <c r="A11529" s="111" t="s">
        <v>896</v>
      </c>
      <c r="B11529" s="111">
        <f>INDEX(kommuner!C:C,MATCH(_xlfn.NUMBERVALUE(A11529),kommuner!B:B,0))</f>
        <v>1833</v>
      </c>
      <c r="C11529" s="111" t="s">
        <v>127</v>
      </c>
      <c r="D11529" s="111" t="s">
        <v>127</v>
      </c>
      <c r="E11529" s="111" t="s">
        <v>126</v>
      </c>
      <c r="F11529" s="111" t="s">
        <v>179</v>
      </c>
      <c r="G11529" s="111" t="s">
        <v>173</v>
      </c>
      <c r="H11529" s="111" t="s">
        <v>179</v>
      </c>
      <c r="I11529" s="111" t="s">
        <v>173</v>
      </c>
      <c r="J11529" t="str">
        <f t="shared" si="360"/>
        <v>1833SkogMineraljordBlandingsskogMiddels</v>
      </c>
      <c r="K11529" s="111">
        <v>-3.4741824145851954</v>
      </c>
      <c r="L11529" s="111">
        <v>0.85306406685236758</v>
      </c>
      <c r="M11529" s="111">
        <v>6.3979989500968365E-2</v>
      </c>
      <c r="N11529" s="112">
        <f t="shared" si="361"/>
        <v>-2.5571383582318594</v>
      </c>
    </row>
    <row r="11530" spans="1:14" x14ac:dyDescent="0.25">
      <c r="A11530" s="111" t="s">
        <v>896</v>
      </c>
      <c r="B11530" s="111">
        <f>INDEX(kommuner!C:C,MATCH(_xlfn.NUMBERVALUE(A11530),kommuner!B:B,0))</f>
        <v>1833</v>
      </c>
      <c r="C11530" s="111" t="s">
        <v>127</v>
      </c>
      <c r="D11530" s="111" t="s">
        <v>127</v>
      </c>
      <c r="E11530" s="111" t="s">
        <v>126</v>
      </c>
      <c r="F11530" s="111" t="s">
        <v>179</v>
      </c>
      <c r="G11530" s="111" t="s">
        <v>186</v>
      </c>
      <c r="H11530" s="111" t="s">
        <v>179</v>
      </c>
      <c r="I11530" s="111" t="s">
        <v>186</v>
      </c>
      <c r="J11530" t="str">
        <f t="shared" si="360"/>
        <v>1833SkogMineraljordBlandingsskogSærs høy</v>
      </c>
      <c r="K11530" s="111">
        <v>-2.9395925245326562</v>
      </c>
      <c r="L11530" s="111">
        <v>0.85306406685236758</v>
      </c>
      <c r="M11530" s="111">
        <v>6.3979989500968365E-2</v>
      </c>
      <c r="N11530" s="112">
        <f t="shared" si="361"/>
        <v>-2.0225484681793202</v>
      </c>
    </row>
    <row r="11531" spans="1:14" x14ac:dyDescent="0.25">
      <c r="A11531" s="111" t="s">
        <v>896</v>
      </c>
      <c r="B11531" s="111">
        <f>INDEX(kommuner!C:C,MATCH(_xlfn.NUMBERVALUE(A11531),kommuner!B:B,0))</f>
        <v>1833</v>
      </c>
      <c r="C11531" s="111" t="s">
        <v>127</v>
      </c>
      <c r="D11531" s="111" t="s">
        <v>127</v>
      </c>
      <c r="E11531" s="111" t="s">
        <v>126</v>
      </c>
      <c r="F11531" s="111" t="s">
        <v>185</v>
      </c>
      <c r="G11531" s="111" t="s">
        <v>180</v>
      </c>
      <c r="H11531" s="111" t="s">
        <v>185</v>
      </c>
      <c r="I11531" s="111" t="s">
        <v>180</v>
      </c>
      <c r="J11531" t="str">
        <f t="shared" si="360"/>
        <v>1833SkogMineraljordLauvskogHøy</v>
      </c>
      <c r="K11531" s="111">
        <v>-3.9961118073383664</v>
      </c>
      <c r="L11531" s="111">
        <v>0.85306406685236758</v>
      </c>
      <c r="M11531" s="111">
        <v>6.3979989500968365E-2</v>
      </c>
      <c r="N11531" s="112">
        <f t="shared" si="361"/>
        <v>-3.0790677509850304</v>
      </c>
    </row>
    <row r="11532" spans="1:14" x14ac:dyDescent="0.25">
      <c r="A11532" s="111" t="s">
        <v>896</v>
      </c>
      <c r="B11532" s="111">
        <f>INDEX(kommuner!C:C,MATCH(_xlfn.NUMBERVALUE(A11532),kommuner!B:B,0))</f>
        <v>1833</v>
      </c>
      <c r="C11532" s="111" t="s">
        <v>127</v>
      </c>
      <c r="D11532" s="111" t="s">
        <v>127</v>
      </c>
      <c r="E11532" s="111" t="s">
        <v>126</v>
      </c>
      <c r="F11532" s="111" t="s">
        <v>185</v>
      </c>
      <c r="G11532" s="111" t="s">
        <v>167</v>
      </c>
      <c r="H11532" s="111" t="s">
        <v>185</v>
      </c>
      <c r="I11532" s="111" t="s">
        <v>167</v>
      </c>
      <c r="J11532" t="str">
        <f t="shared" si="360"/>
        <v>1833SkogMineraljordLauvskogImpediment</v>
      </c>
      <c r="K11532" s="111">
        <v>-1.0417316356348201</v>
      </c>
      <c r="L11532" s="111">
        <v>0.85306406685236758</v>
      </c>
      <c r="M11532" s="111">
        <v>6.3979989500968365E-2</v>
      </c>
      <c r="N11532" s="112">
        <f t="shared" si="361"/>
        <v>-0.12468757928148413</v>
      </c>
    </row>
    <row r="11533" spans="1:14" x14ac:dyDescent="0.25">
      <c r="A11533" s="111" t="s">
        <v>896</v>
      </c>
      <c r="B11533" s="111">
        <f>INDEX(kommuner!C:C,MATCH(_xlfn.NUMBERVALUE(A11533),kommuner!B:B,0))</f>
        <v>1833</v>
      </c>
      <c r="C11533" s="111" t="s">
        <v>127</v>
      </c>
      <c r="D11533" s="111" t="s">
        <v>127</v>
      </c>
      <c r="E11533" s="111" t="s">
        <v>126</v>
      </c>
      <c r="F11533" s="111" t="s">
        <v>185</v>
      </c>
      <c r="G11533" s="111" t="s">
        <v>190</v>
      </c>
      <c r="H11533" s="111" t="s">
        <v>185</v>
      </c>
      <c r="I11533" s="111" t="s">
        <v>190</v>
      </c>
      <c r="J11533" t="str">
        <f t="shared" si="360"/>
        <v>1833SkogMineraljordLauvskogLav</v>
      </c>
      <c r="K11533" s="111">
        <v>-8.9748170935426599E-2</v>
      </c>
      <c r="L11533" s="111">
        <v>0.85306406685236758</v>
      </c>
      <c r="M11533" s="111">
        <v>6.3979989500968365E-2</v>
      </c>
      <c r="N11533" s="112">
        <f t="shared" si="361"/>
        <v>0.82729588541790933</v>
      </c>
    </row>
    <row r="11534" spans="1:14" x14ac:dyDescent="0.25">
      <c r="A11534" s="111" t="s">
        <v>896</v>
      </c>
      <c r="B11534" s="111">
        <f>INDEX(kommuner!C:C,MATCH(_xlfn.NUMBERVALUE(A11534),kommuner!B:B,0))</f>
        <v>1833</v>
      </c>
      <c r="C11534" s="111" t="s">
        <v>127</v>
      </c>
      <c r="D11534" s="111" t="s">
        <v>127</v>
      </c>
      <c r="E11534" s="111" t="s">
        <v>126</v>
      </c>
      <c r="F11534" s="111" t="s">
        <v>185</v>
      </c>
      <c r="G11534" s="111" t="s">
        <v>173</v>
      </c>
      <c r="H11534" s="111" t="s">
        <v>185</v>
      </c>
      <c r="I11534" s="111" t="s">
        <v>173</v>
      </c>
      <c r="J11534" t="str">
        <f t="shared" si="360"/>
        <v>1833SkogMineraljordLauvskogMiddels</v>
      </c>
      <c r="K11534" s="111">
        <v>-2.4407766010203638</v>
      </c>
      <c r="L11534" s="111">
        <v>0.85306406685236758</v>
      </c>
      <c r="M11534" s="111">
        <v>6.3979989500968365E-2</v>
      </c>
      <c r="N11534" s="112">
        <f t="shared" si="361"/>
        <v>-1.523732544667028</v>
      </c>
    </row>
    <row r="11535" spans="1:14" x14ac:dyDescent="0.25">
      <c r="A11535" s="111" t="s">
        <v>896</v>
      </c>
      <c r="B11535" s="111">
        <f>INDEX(kommuner!C:C,MATCH(_xlfn.NUMBERVALUE(A11535),kommuner!B:B,0))</f>
        <v>1833</v>
      </c>
      <c r="C11535" s="111" t="s">
        <v>127</v>
      </c>
      <c r="D11535" s="111" t="s">
        <v>127</v>
      </c>
      <c r="E11535" s="111" t="s">
        <v>126</v>
      </c>
      <c r="F11535" s="111" t="s">
        <v>185</v>
      </c>
      <c r="G11535" s="111" t="s">
        <v>186</v>
      </c>
      <c r="H11535" s="111" t="s">
        <v>185</v>
      </c>
      <c r="I11535" s="111" t="s">
        <v>186</v>
      </c>
      <c r="J11535" t="str">
        <f t="shared" si="360"/>
        <v>1833SkogMineraljordLauvskogSærs høy</v>
      </c>
      <c r="K11535" s="111">
        <v>-3.6560473259425113</v>
      </c>
      <c r="L11535" s="111">
        <v>0.85306406685236758</v>
      </c>
      <c r="M11535" s="111">
        <v>6.3979989500968365E-2</v>
      </c>
      <c r="N11535" s="112">
        <f t="shared" si="361"/>
        <v>-2.7390032695891753</v>
      </c>
    </row>
    <row r="11536" spans="1:14" x14ac:dyDescent="0.25">
      <c r="A11536" s="111" t="s">
        <v>896</v>
      </c>
      <c r="B11536" s="111">
        <f>INDEX(kommuner!C:C,MATCH(_xlfn.NUMBERVALUE(A11536),kommuner!B:B,0))</f>
        <v>1833</v>
      </c>
      <c r="C11536" s="111" t="s">
        <v>127</v>
      </c>
      <c r="D11536" s="111" t="s">
        <v>127</v>
      </c>
      <c r="E11536" s="111" t="s">
        <v>123</v>
      </c>
      <c r="F11536" s="111" t="s">
        <v>172</v>
      </c>
      <c r="G11536" s="111" t="s">
        <v>180</v>
      </c>
      <c r="H11536" s="111" t="s">
        <v>172</v>
      </c>
      <c r="I11536" s="111" t="s">
        <v>180</v>
      </c>
      <c r="J11536" t="str">
        <f t="shared" si="360"/>
        <v>1833SkogOrganisk jordBarskogHøy</v>
      </c>
      <c r="K11536" s="111">
        <v>-2.5184559031994138</v>
      </c>
      <c r="L11536" s="111">
        <v>0.92784825435236762</v>
      </c>
      <c r="M11536" s="111">
        <v>0.46518126042825314</v>
      </c>
      <c r="N11536" s="112">
        <f t="shared" si="361"/>
        <v>-1.1254263884187932</v>
      </c>
    </row>
    <row r="11537" spans="1:14" x14ac:dyDescent="0.25">
      <c r="A11537" s="111" t="s">
        <v>896</v>
      </c>
      <c r="B11537" s="111">
        <f>INDEX(kommuner!C:C,MATCH(_xlfn.NUMBERVALUE(A11537),kommuner!B:B,0))</f>
        <v>1833</v>
      </c>
      <c r="C11537" s="111" t="s">
        <v>127</v>
      </c>
      <c r="D11537" s="111" t="s">
        <v>127</v>
      </c>
      <c r="E11537" s="111" t="s">
        <v>123</v>
      </c>
      <c r="F11537" s="111" t="s">
        <v>172</v>
      </c>
      <c r="G11537" s="111" t="s">
        <v>167</v>
      </c>
      <c r="H11537" s="111" t="s">
        <v>172</v>
      </c>
      <c r="I11537" s="111" t="s">
        <v>167</v>
      </c>
      <c r="J11537" t="str">
        <f t="shared" si="360"/>
        <v>1833SkogOrganisk jordBarskogImpediment</v>
      </c>
      <c r="K11537" s="111">
        <v>-0.17137422385314094</v>
      </c>
      <c r="L11537" s="111">
        <v>0.92784825435236762</v>
      </c>
      <c r="M11537" s="111">
        <v>0.46510463492953991</v>
      </c>
      <c r="N11537" s="112">
        <f t="shared" si="361"/>
        <v>1.2215786654287666</v>
      </c>
    </row>
    <row r="11538" spans="1:14" x14ac:dyDescent="0.25">
      <c r="A11538" s="111" t="s">
        <v>896</v>
      </c>
      <c r="B11538" s="111">
        <f>INDEX(kommuner!C:C,MATCH(_xlfn.NUMBERVALUE(A11538),kommuner!B:B,0))</f>
        <v>1833</v>
      </c>
      <c r="C11538" s="111" t="s">
        <v>127</v>
      </c>
      <c r="D11538" s="111" t="s">
        <v>127</v>
      </c>
      <c r="E11538" s="111" t="s">
        <v>123</v>
      </c>
      <c r="F11538" s="111" t="s">
        <v>172</v>
      </c>
      <c r="G11538" s="111" t="s">
        <v>190</v>
      </c>
      <c r="H11538" s="111" t="s">
        <v>172</v>
      </c>
      <c r="I11538" s="111" t="s">
        <v>190</v>
      </c>
      <c r="J11538" t="str">
        <f t="shared" si="360"/>
        <v>1833SkogOrganisk jordBarskogLav</v>
      </c>
      <c r="K11538" s="111">
        <v>-0.50666953101693391</v>
      </c>
      <c r="L11538" s="111">
        <v>0.92784825435236762</v>
      </c>
      <c r="M11538" s="111">
        <v>0.46510463492953991</v>
      </c>
      <c r="N11538" s="112">
        <f t="shared" si="361"/>
        <v>0.88628335826497362</v>
      </c>
    </row>
    <row r="11539" spans="1:14" x14ac:dyDescent="0.25">
      <c r="A11539" s="111" t="s">
        <v>896</v>
      </c>
      <c r="B11539" s="111">
        <f>INDEX(kommuner!C:C,MATCH(_xlfn.NUMBERVALUE(A11539),kommuner!B:B,0))</f>
        <v>1833</v>
      </c>
      <c r="C11539" s="111" t="s">
        <v>127</v>
      </c>
      <c r="D11539" s="111" t="s">
        <v>127</v>
      </c>
      <c r="E11539" s="111" t="s">
        <v>123</v>
      </c>
      <c r="F11539" s="111" t="s">
        <v>172</v>
      </c>
      <c r="G11539" s="111" t="s">
        <v>173</v>
      </c>
      <c r="H11539" s="111" t="s">
        <v>172</v>
      </c>
      <c r="I11539" s="111" t="s">
        <v>173</v>
      </c>
      <c r="J11539" t="str">
        <f t="shared" si="360"/>
        <v>1833SkogOrganisk jordBarskogMiddels</v>
      </c>
      <c r="K11539" s="111">
        <v>-1.5571490961494638</v>
      </c>
      <c r="L11539" s="111">
        <v>0.92784825435236762</v>
      </c>
      <c r="M11539" s="111">
        <v>0.46518126042825314</v>
      </c>
      <c r="N11539" s="112">
        <f t="shared" si="361"/>
        <v>-0.16411958136884308</v>
      </c>
    </row>
    <row r="11540" spans="1:14" x14ac:dyDescent="0.25">
      <c r="A11540" s="111" t="s">
        <v>896</v>
      </c>
      <c r="B11540" s="111">
        <f>INDEX(kommuner!C:C,MATCH(_xlfn.NUMBERVALUE(A11540),kommuner!B:B,0))</f>
        <v>1833</v>
      </c>
      <c r="C11540" s="111" t="s">
        <v>127</v>
      </c>
      <c r="D11540" s="111" t="s">
        <v>127</v>
      </c>
      <c r="E11540" s="111" t="s">
        <v>123</v>
      </c>
      <c r="F11540" s="111" t="s">
        <v>172</v>
      </c>
      <c r="G11540" s="111" t="s">
        <v>186</v>
      </c>
      <c r="H11540" s="111" t="s">
        <v>172</v>
      </c>
      <c r="I11540" s="111" t="s">
        <v>186</v>
      </c>
      <c r="J11540" t="str">
        <f t="shared" si="360"/>
        <v>1833SkogOrganisk jordBarskogSærs høy</v>
      </c>
      <c r="K11540" s="111">
        <v>2.5548655235722699</v>
      </c>
      <c r="L11540" s="111">
        <v>0.92784825435236762</v>
      </c>
      <c r="M11540" s="111">
        <v>0.46518126042825314</v>
      </c>
      <c r="N11540" s="112">
        <f t="shared" si="361"/>
        <v>3.9478950383528906</v>
      </c>
    </row>
    <row r="11541" spans="1:14" x14ac:dyDescent="0.25">
      <c r="A11541" s="111" t="s">
        <v>896</v>
      </c>
      <c r="B11541" s="111">
        <f>INDEX(kommuner!C:C,MATCH(_xlfn.NUMBERVALUE(A11541),kommuner!B:B,0))</f>
        <v>1833</v>
      </c>
      <c r="C11541" s="111" t="s">
        <v>127</v>
      </c>
      <c r="D11541" s="111" t="s">
        <v>127</v>
      </c>
      <c r="E11541" s="111" t="s">
        <v>123</v>
      </c>
      <c r="F11541" s="111" t="s">
        <v>179</v>
      </c>
      <c r="G11541" s="111" t="s">
        <v>180</v>
      </c>
      <c r="H11541" s="111" t="s">
        <v>179</v>
      </c>
      <c r="I11541" s="111" t="s">
        <v>180</v>
      </c>
      <c r="J11541" t="str">
        <f t="shared" si="360"/>
        <v>1833SkogOrganisk jordBlandingsskogHøy</v>
      </c>
      <c r="K11541" s="111">
        <v>-5.5554344456832343</v>
      </c>
      <c r="L11541" s="111">
        <v>0.92784825435236762</v>
      </c>
      <c r="M11541" s="111">
        <v>0.46510463492953991</v>
      </c>
      <c r="N11541" s="112">
        <f t="shared" si="361"/>
        <v>-4.1624815564013264</v>
      </c>
    </row>
    <row r="11542" spans="1:14" x14ac:dyDescent="0.25">
      <c r="A11542" s="111" t="s">
        <v>896</v>
      </c>
      <c r="B11542" s="111">
        <f>INDEX(kommuner!C:C,MATCH(_xlfn.NUMBERVALUE(A11542),kommuner!B:B,0))</f>
        <v>1833</v>
      </c>
      <c r="C11542" s="111" t="s">
        <v>127</v>
      </c>
      <c r="D11542" s="111" t="s">
        <v>127</v>
      </c>
      <c r="E11542" s="111" t="s">
        <v>123</v>
      </c>
      <c r="F11542" s="111" t="s">
        <v>179</v>
      </c>
      <c r="G11542" s="111" t="s">
        <v>167</v>
      </c>
      <c r="H11542" s="111" t="s">
        <v>179</v>
      </c>
      <c r="I11542" s="111" t="s">
        <v>167</v>
      </c>
      <c r="J11542" t="str">
        <f t="shared" si="360"/>
        <v>1833SkogOrganisk jordBlandingsskogImpediment</v>
      </c>
      <c r="K11542" s="111">
        <v>-0.28586344175800005</v>
      </c>
      <c r="L11542" s="111">
        <v>0.92784825435236762</v>
      </c>
      <c r="M11542" s="111">
        <v>0.46510463492953991</v>
      </c>
      <c r="N11542" s="112">
        <f t="shared" si="361"/>
        <v>1.1070894475239075</v>
      </c>
    </row>
    <row r="11543" spans="1:14" x14ac:dyDescent="0.25">
      <c r="A11543" s="111" t="s">
        <v>896</v>
      </c>
      <c r="B11543" s="111">
        <f>INDEX(kommuner!C:C,MATCH(_xlfn.NUMBERVALUE(A11543),kommuner!B:B,0))</f>
        <v>1833</v>
      </c>
      <c r="C11543" s="111" t="s">
        <v>127</v>
      </c>
      <c r="D11543" s="111" t="s">
        <v>127</v>
      </c>
      <c r="E11543" s="111" t="s">
        <v>123</v>
      </c>
      <c r="F11543" s="111" t="s">
        <v>179</v>
      </c>
      <c r="G11543" s="111" t="s">
        <v>190</v>
      </c>
      <c r="H11543" s="111" t="s">
        <v>179</v>
      </c>
      <c r="I11543" s="111" t="s">
        <v>190</v>
      </c>
      <c r="J11543" t="str">
        <f t="shared" si="360"/>
        <v>1833SkogOrganisk jordBlandingsskogLav</v>
      </c>
      <c r="K11543" s="111">
        <v>-1.2347339377887629</v>
      </c>
      <c r="L11543" s="111">
        <v>0.92784825435236762</v>
      </c>
      <c r="M11543" s="111">
        <v>0.46510463492953991</v>
      </c>
      <c r="N11543" s="112">
        <f t="shared" si="361"/>
        <v>0.15821895149314458</v>
      </c>
    </row>
    <row r="11544" spans="1:14" x14ac:dyDescent="0.25">
      <c r="A11544" s="111" t="s">
        <v>896</v>
      </c>
      <c r="B11544" s="111">
        <f>INDEX(kommuner!C:C,MATCH(_xlfn.NUMBERVALUE(A11544),kommuner!B:B,0))</f>
        <v>1833</v>
      </c>
      <c r="C11544" s="111" t="s">
        <v>127</v>
      </c>
      <c r="D11544" s="111" t="s">
        <v>127</v>
      </c>
      <c r="E11544" s="111" t="s">
        <v>123</v>
      </c>
      <c r="F11544" s="111" t="s">
        <v>179</v>
      </c>
      <c r="G11544" s="111" t="s">
        <v>173</v>
      </c>
      <c r="H11544" s="111" t="s">
        <v>179</v>
      </c>
      <c r="I11544" s="111" t="s">
        <v>173</v>
      </c>
      <c r="J11544" t="str">
        <f t="shared" si="360"/>
        <v>1833SkogOrganisk jordBlandingsskogMiddels</v>
      </c>
      <c r="K11544" s="111">
        <v>-2.4239591752717748</v>
      </c>
      <c r="L11544" s="111">
        <v>0.92784825435236762</v>
      </c>
      <c r="M11544" s="111">
        <v>0.46510463492953991</v>
      </c>
      <c r="N11544" s="112">
        <f t="shared" si="361"/>
        <v>-1.0310062859898674</v>
      </c>
    </row>
    <row r="11545" spans="1:14" x14ac:dyDescent="0.25">
      <c r="A11545" s="111" t="s">
        <v>896</v>
      </c>
      <c r="B11545" s="111">
        <f>INDEX(kommuner!C:C,MATCH(_xlfn.NUMBERVALUE(A11545),kommuner!B:B,0))</f>
        <v>1833</v>
      </c>
      <c r="C11545" s="111" t="s">
        <v>127</v>
      </c>
      <c r="D11545" s="111" t="s">
        <v>127</v>
      </c>
      <c r="E11545" s="111" t="s">
        <v>123</v>
      </c>
      <c r="F11545" s="111" t="s">
        <v>179</v>
      </c>
      <c r="G11545" s="111" t="s">
        <v>186</v>
      </c>
      <c r="H11545" s="111" t="s">
        <v>179</v>
      </c>
      <c r="I11545" s="111" t="s">
        <v>186</v>
      </c>
      <c r="J11545" t="str">
        <f t="shared" si="360"/>
        <v>1833SkogOrganisk jordBlandingsskogSærs høy</v>
      </c>
      <c r="K11545" s="111">
        <v>-1.5726115302258048</v>
      </c>
      <c r="L11545" s="111">
        <v>0.92784825435236762</v>
      </c>
      <c r="M11545" s="111">
        <v>0.46510463492953991</v>
      </c>
      <c r="N11545" s="112">
        <f t="shared" si="361"/>
        <v>-0.17965864094389727</v>
      </c>
    </row>
    <row r="11546" spans="1:14" x14ac:dyDescent="0.25">
      <c r="A11546" s="111" t="s">
        <v>896</v>
      </c>
      <c r="B11546" s="111">
        <f>INDEX(kommuner!C:C,MATCH(_xlfn.NUMBERVALUE(A11546),kommuner!B:B,0))</f>
        <v>1833</v>
      </c>
      <c r="C11546" s="111" t="s">
        <v>127</v>
      </c>
      <c r="D11546" s="111" t="s">
        <v>127</v>
      </c>
      <c r="E11546" s="111" t="s">
        <v>123</v>
      </c>
      <c r="F11546" s="111" t="s">
        <v>185</v>
      </c>
      <c r="G11546" s="111" t="s">
        <v>180</v>
      </c>
      <c r="H11546" s="111" t="s">
        <v>185</v>
      </c>
      <c r="I11546" s="111" t="s">
        <v>180</v>
      </c>
      <c r="J11546" t="str">
        <f t="shared" si="360"/>
        <v>1833SkogOrganisk jordLauvskogHøy</v>
      </c>
      <c r="K11546" s="111">
        <v>-1.9913688882377358</v>
      </c>
      <c r="L11546" s="111">
        <v>0.92784825435236762</v>
      </c>
      <c r="M11546" s="111">
        <v>0.46510463492953991</v>
      </c>
      <c r="N11546" s="112">
        <f t="shared" si="361"/>
        <v>-0.59841599895582831</v>
      </c>
    </row>
    <row r="11547" spans="1:14" x14ac:dyDescent="0.25">
      <c r="A11547" s="111" t="s">
        <v>896</v>
      </c>
      <c r="B11547" s="111">
        <f>INDEX(kommuner!C:C,MATCH(_xlfn.NUMBERVALUE(A11547),kommuner!B:B,0))</f>
        <v>1833</v>
      </c>
      <c r="C11547" s="111" t="s">
        <v>127</v>
      </c>
      <c r="D11547" s="111" t="s">
        <v>127</v>
      </c>
      <c r="E11547" s="111" t="s">
        <v>123</v>
      </c>
      <c r="F11547" s="111" t="s">
        <v>185</v>
      </c>
      <c r="G11547" s="111" t="s">
        <v>167</v>
      </c>
      <c r="H11547" s="111" t="s">
        <v>185</v>
      </c>
      <c r="I11547" s="111" t="s">
        <v>167</v>
      </c>
      <c r="J11547" t="str">
        <f t="shared" si="360"/>
        <v>1833SkogOrganisk jordLauvskogImpediment</v>
      </c>
      <c r="K11547" s="111">
        <v>0.35000626494250675</v>
      </c>
      <c r="L11547" s="111">
        <v>0.92784825435236762</v>
      </c>
      <c r="M11547" s="111">
        <v>0.46510463492953991</v>
      </c>
      <c r="N11547" s="112">
        <f t="shared" si="361"/>
        <v>1.7429591542244141</v>
      </c>
    </row>
    <row r="11548" spans="1:14" x14ac:dyDescent="0.25">
      <c r="A11548" s="111" t="s">
        <v>896</v>
      </c>
      <c r="B11548" s="111">
        <f>INDEX(kommuner!C:C,MATCH(_xlfn.NUMBERVALUE(A11548),kommuner!B:B,0))</f>
        <v>1833</v>
      </c>
      <c r="C11548" s="111" t="s">
        <v>127</v>
      </c>
      <c r="D11548" s="111" t="s">
        <v>127</v>
      </c>
      <c r="E11548" s="111" t="s">
        <v>123</v>
      </c>
      <c r="F11548" s="111" t="s">
        <v>185</v>
      </c>
      <c r="G11548" s="111" t="s">
        <v>190</v>
      </c>
      <c r="H11548" s="111" t="s">
        <v>185</v>
      </c>
      <c r="I11548" s="111" t="s">
        <v>190</v>
      </c>
      <c r="J11548" t="str">
        <f t="shared" si="360"/>
        <v>1833SkogOrganisk jordLauvskogLav</v>
      </c>
      <c r="K11548" s="111">
        <v>1.1144075558526714</v>
      </c>
      <c r="L11548" s="111">
        <v>0.92784825435236762</v>
      </c>
      <c r="M11548" s="111">
        <v>0.46510463492953991</v>
      </c>
      <c r="N11548" s="112">
        <f t="shared" si="361"/>
        <v>2.5073604451345788</v>
      </c>
    </row>
    <row r="11549" spans="1:14" x14ac:dyDescent="0.25">
      <c r="A11549" s="111" t="s">
        <v>896</v>
      </c>
      <c r="B11549" s="111">
        <f>INDEX(kommuner!C:C,MATCH(_xlfn.NUMBERVALUE(A11549),kommuner!B:B,0))</f>
        <v>1833</v>
      </c>
      <c r="C11549" s="111" t="s">
        <v>127</v>
      </c>
      <c r="D11549" s="111" t="s">
        <v>127</v>
      </c>
      <c r="E11549" s="111" t="s">
        <v>123</v>
      </c>
      <c r="F11549" s="111" t="s">
        <v>185</v>
      </c>
      <c r="G11549" s="111" t="s">
        <v>173</v>
      </c>
      <c r="H11549" s="111" t="s">
        <v>185</v>
      </c>
      <c r="I11549" s="111" t="s">
        <v>173</v>
      </c>
      <c r="J11549" t="str">
        <f t="shared" si="360"/>
        <v>1833SkogOrganisk jordLauvskogMiddels</v>
      </c>
      <c r="K11549" s="111">
        <v>-0.62664468270982987</v>
      </c>
      <c r="L11549" s="111">
        <v>0.92784825435236762</v>
      </c>
      <c r="M11549" s="111">
        <v>0.46510463492953991</v>
      </c>
      <c r="N11549" s="112">
        <f t="shared" si="361"/>
        <v>0.76630820657207765</v>
      </c>
    </row>
    <row r="11550" spans="1:14" x14ac:dyDescent="0.25">
      <c r="A11550" s="111" t="s">
        <v>896</v>
      </c>
      <c r="B11550" s="111">
        <f>INDEX(kommuner!C:C,MATCH(_xlfn.NUMBERVALUE(A11550),kommuner!B:B,0))</f>
        <v>1833</v>
      </c>
      <c r="C11550" s="111" t="s">
        <v>127</v>
      </c>
      <c r="D11550" s="111" t="s">
        <v>127</v>
      </c>
      <c r="E11550" s="111" t="s">
        <v>123</v>
      </c>
      <c r="F11550" s="111" t="s">
        <v>185</v>
      </c>
      <c r="G11550" s="111" t="s">
        <v>186</v>
      </c>
      <c r="H11550" s="111" t="s">
        <v>185</v>
      </c>
      <c r="I11550" s="111" t="s">
        <v>186</v>
      </c>
      <c r="J11550" t="str">
        <f t="shared" si="360"/>
        <v>1833SkogOrganisk jordLauvskogSærs høy</v>
      </c>
      <c r="K11550" s="111">
        <v>-1.8997279926091779</v>
      </c>
      <c r="L11550" s="111">
        <v>0.92784825435236762</v>
      </c>
      <c r="M11550" s="111">
        <v>0.46510463492953991</v>
      </c>
      <c r="N11550" s="112">
        <f t="shared" si="361"/>
        <v>-0.50677510332727038</v>
      </c>
    </row>
    <row r="11551" spans="1:14" x14ac:dyDescent="0.25">
      <c r="A11551" s="111" t="s">
        <v>896</v>
      </c>
      <c r="B11551" s="111">
        <f>INDEX(kommuner!C:C,MATCH(_xlfn.NUMBERVALUE(A11551),kommuner!B:B,0))</f>
        <v>1833</v>
      </c>
      <c r="C11551" s="111" t="s">
        <v>83</v>
      </c>
      <c r="D11551" s="111" t="s">
        <v>83</v>
      </c>
      <c r="E11551" s="111" t="s">
        <v>126</v>
      </c>
      <c r="F11551" s="111" t="s">
        <v>139</v>
      </c>
      <c r="G11551" s="111" t="s">
        <v>139</v>
      </c>
      <c r="H11551" s="111" t="s">
        <v>139</v>
      </c>
      <c r="I11551" s="111" t="s">
        <v>139</v>
      </c>
      <c r="J11551" t="str">
        <f t="shared" si="360"/>
        <v>1833Utbygd arealMineraljord</v>
      </c>
      <c r="K11551" s="111">
        <v>-0.30524336409547759</v>
      </c>
      <c r="L11551" s="111">
        <v>0</v>
      </c>
      <c r="M11551" s="111">
        <v>1.303047089454229E-2</v>
      </c>
      <c r="N11551" s="112">
        <f t="shared" si="361"/>
        <v>-0.2922128932009353</v>
      </c>
    </row>
    <row r="11552" spans="1:14" x14ac:dyDescent="0.25">
      <c r="A11552" s="111" t="s">
        <v>896</v>
      </c>
      <c r="B11552" s="111">
        <f>INDEX(kommuner!C:C,MATCH(_xlfn.NUMBERVALUE(A11552),kommuner!B:B,0))</f>
        <v>1833</v>
      </c>
      <c r="C11552" s="111" t="s">
        <v>83</v>
      </c>
      <c r="D11552" s="111" t="s">
        <v>83</v>
      </c>
      <c r="E11552" s="111" t="s">
        <v>123</v>
      </c>
      <c r="F11552" s="111" t="s">
        <v>139</v>
      </c>
      <c r="G11552" s="111" t="s">
        <v>139</v>
      </c>
      <c r="H11552" s="111" t="s">
        <v>139</v>
      </c>
      <c r="I11552" s="111" t="s">
        <v>139</v>
      </c>
      <c r="J11552" t="str">
        <f t="shared" si="360"/>
        <v>1833Utbygd arealOrganisk jord</v>
      </c>
      <c r="K11552" s="111">
        <v>29.011421395201612</v>
      </c>
      <c r="L11552" s="111">
        <v>0</v>
      </c>
      <c r="M11552" s="111">
        <v>1.303047089454229E-2</v>
      </c>
      <c r="N11552" s="112">
        <f t="shared" si="361"/>
        <v>29.024451866096154</v>
      </c>
    </row>
    <row r="11553" spans="1:14" x14ac:dyDescent="0.25">
      <c r="A11553" s="111" t="s">
        <v>896</v>
      </c>
      <c r="B11553" s="111">
        <f>INDEX(kommuner!C:C,MATCH(_xlfn.NUMBERVALUE(A11553),kommuner!B:B,0))</f>
        <v>1833</v>
      </c>
      <c r="C11553" s="111" t="s">
        <v>181</v>
      </c>
      <c r="D11553" s="111" t="s">
        <v>181</v>
      </c>
      <c r="E11553" s="111" t="s">
        <v>123</v>
      </c>
      <c r="F11553" s="111" t="s">
        <v>139</v>
      </c>
      <c r="G11553" s="111" t="s">
        <v>139</v>
      </c>
      <c r="H11553" s="111" t="s">
        <v>139</v>
      </c>
      <c r="I11553" s="111" t="s">
        <v>139</v>
      </c>
      <c r="J11553" t="str">
        <f t="shared" si="360"/>
        <v>1833Vann og myrOrganisk jord</v>
      </c>
      <c r="K11553" s="111">
        <v>-0.29766799726667431</v>
      </c>
      <c r="L11553" s="111">
        <v>0</v>
      </c>
      <c r="M11553" s="111">
        <v>0</v>
      </c>
      <c r="N11553" s="112">
        <f t="shared" si="361"/>
        <v>-0.29766799726667431</v>
      </c>
    </row>
    <row r="11554" spans="1:14" x14ac:dyDescent="0.25">
      <c r="A11554" s="111" t="s">
        <v>897</v>
      </c>
      <c r="B11554" s="111">
        <f>INDEX(kommuner!C:C,MATCH(_xlfn.NUMBERVALUE(A11554),kommuner!B:B,0))</f>
        <v>1834</v>
      </c>
      <c r="C11554" s="111" t="s">
        <v>82</v>
      </c>
      <c r="D11554" s="111" t="s">
        <v>82</v>
      </c>
      <c r="E11554" s="111" t="s">
        <v>126</v>
      </c>
      <c r="F11554" s="111" t="s">
        <v>139</v>
      </c>
      <c r="G11554" s="111" t="s">
        <v>139</v>
      </c>
      <c r="H11554" s="111" t="s">
        <v>139</v>
      </c>
      <c r="I11554" s="111" t="s">
        <v>139</v>
      </c>
      <c r="J11554" t="str">
        <f t="shared" si="360"/>
        <v>1834Annen utmarkMineraljord</v>
      </c>
      <c r="K11554" s="111">
        <v>-7.1122377479755403E-2</v>
      </c>
      <c r="L11554" s="111">
        <v>0</v>
      </c>
      <c r="M11554" s="111">
        <v>0</v>
      </c>
      <c r="N11554" s="112">
        <f t="shared" si="361"/>
        <v>-7.1122377479755403E-2</v>
      </c>
    </row>
    <row r="11555" spans="1:14" x14ac:dyDescent="0.25">
      <c r="A11555" s="111" t="s">
        <v>897</v>
      </c>
      <c r="B11555" s="111">
        <f>INDEX(kommuner!C:C,MATCH(_xlfn.NUMBERVALUE(A11555),kommuner!B:B,0))</f>
        <v>1834</v>
      </c>
      <c r="C11555" s="111" t="s">
        <v>121</v>
      </c>
      <c r="D11555" s="111" t="s">
        <v>121</v>
      </c>
      <c r="E11555" s="111" t="s">
        <v>126</v>
      </c>
      <c r="F11555" s="111" t="s">
        <v>139</v>
      </c>
      <c r="G11555" s="111" t="s">
        <v>139</v>
      </c>
      <c r="H11555" s="111" t="s">
        <v>139</v>
      </c>
      <c r="I11555" s="111" t="s">
        <v>139</v>
      </c>
      <c r="J11555" t="str">
        <f t="shared" si="360"/>
        <v>1834BeiteMineraljord</v>
      </c>
      <c r="K11555" s="111">
        <v>-0.96338340838695502</v>
      </c>
      <c r="L11555" s="111">
        <v>0</v>
      </c>
      <c r="M11555" s="111">
        <v>1.2448711246839999E-7</v>
      </c>
      <c r="N11555" s="112">
        <f t="shared" si="361"/>
        <v>-0.96338328389984251</v>
      </c>
    </row>
    <row r="11556" spans="1:14" x14ac:dyDescent="0.25">
      <c r="A11556" s="111" t="s">
        <v>897</v>
      </c>
      <c r="B11556" s="111">
        <f>INDEX(kommuner!C:C,MATCH(_xlfn.NUMBERVALUE(A11556),kommuner!B:B,0))</f>
        <v>1834</v>
      </c>
      <c r="C11556" s="111" t="s">
        <v>121</v>
      </c>
      <c r="D11556" s="111" t="s">
        <v>121</v>
      </c>
      <c r="E11556" s="111" t="s">
        <v>123</v>
      </c>
      <c r="F11556" s="111" t="s">
        <v>139</v>
      </c>
      <c r="G11556" s="111" t="s">
        <v>139</v>
      </c>
      <c r="H11556" s="111" t="s">
        <v>139</v>
      </c>
      <c r="I11556" s="111" t="s">
        <v>139</v>
      </c>
      <c r="J11556" t="str">
        <f t="shared" si="360"/>
        <v>1834BeiteOrganisk jord</v>
      </c>
      <c r="K11556" s="111">
        <v>12.077525935985037</v>
      </c>
      <c r="L11556" s="111">
        <v>1.6412500000000001</v>
      </c>
      <c r="M11556" s="111">
        <v>0</v>
      </c>
      <c r="N11556" s="112">
        <f t="shared" si="361"/>
        <v>13.718775935985036</v>
      </c>
    </row>
    <row r="11557" spans="1:14" x14ac:dyDescent="0.25">
      <c r="A11557" s="111" t="s">
        <v>897</v>
      </c>
      <c r="B11557" s="111">
        <f>INDEX(kommuner!C:C,MATCH(_xlfn.NUMBERVALUE(A11557),kommuner!B:B,0))</f>
        <v>1834</v>
      </c>
      <c r="C11557" s="111" t="s">
        <v>84</v>
      </c>
      <c r="D11557" s="111" t="s">
        <v>84</v>
      </c>
      <c r="E11557" s="111" t="s">
        <v>126</v>
      </c>
      <c r="F11557" s="111" t="s">
        <v>139</v>
      </c>
      <c r="G11557" s="111" t="s">
        <v>139</v>
      </c>
      <c r="H11557" s="111" t="s">
        <v>139</v>
      </c>
      <c r="I11557" s="111" t="s">
        <v>139</v>
      </c>
      <c r="J11557" t="str">
        <f t="shared" si="360"/>
        <v>1834Dyrket markMineraljord</v>
      </c>
      <c r="K11557" s="111">
        <v>-0.57064448530534551</v>
      </c>
      <c r="L11557" s="111">
        <v>0</v>
      </c>
      <c r="M11557" s="111">
        <v>0</v>
      </c>
      <c r="N11557" s="112">
        <f t="shared" si="361"/>
        <v>-0.57064448530534551</v>
      </c>
    </row>
    <row r="11558" spans="1:14" x14ac:dyDescent="0.25">
      <c r="A11558" s="111" t="s">
        <v>897</v>
      </c>
      <c r="B11558" s="111">
        <f>INDEX(kommuner!C:C,MATCH(_xlfn.NUMBERVALUE(A11558),kommuner!B:B,0))</f>
        <v>1834</v>
      </c>
      <c r="C11558" s="111" t="s">
        <v>84</v>
      </c>
      <c r="D11558" s="111" t="s">
        <v>84</v>
      </c>
      <c r="E11558" s="111" t="s">
        <v>123</v>
      </c>
      <c r="F11558" s="111" t="s">
        <v>139</v>
      </c>
      <c r="G11558" s="111" t="s">
        <v>139</v>
      </c>
      <c r="H11558" s="111" t="s">
        <v>139</v>
      </c>
      <c r="I11558" s="111" t="s">
        <v>139</v>
      </c>
      <c r="J11558" t="str">
        <f t="shared" si="360"/>
        <v>1834Dyrket markOrganisk jord</v>
      </c>
      <c r="K11558" s="111">
        <v>28.726149366675592</v>
      </c>
      <c r="L11558" s="111">
        <v>1.45625</v>
      </c>
      <c r="M11558" s="111">
        <v>0</v>
      </c>
      <c r="N11558" s="112">
        <f t="shared" si="361"/>
        <v>30.182399366675593</v>
      </c>
    </row>
    <row r="11559" spans="1:14" x14ac:dyDescent="0.25">
      <c r="A11559" s="111" t="s">
        <v>897</v>
      </c>
      <c r="B11559" s="111">
        <f>INDEX(kommuner!C:C,MATCH(_xlfn.NUMBERVALUE(A11559),kommuner!B:B,0))</f>
        <v>1834</v>
      </c>
      <c r="C11559" s="111" t="s">
        <v>127</v>
      </c>
      <c r="D11559" s="111" t="s">
        <v>127</v>
      </c>
      <c r="E11559" s="111" t="s">
        <v>126</v>
      </c>
      <c r="F11559" s="111" t="s">
        <v>172</v>
      </c>
      <c r="G11559" s="111" t="s">
        <v>180</v>
      </c>
      <c r="H11559" s="111" t="s">
        <v>172</v>
      </c>
      <c r="I11559" s="111" t="s">
        <v>180</v>
      </c>
      <c r="J11559" t="str">
        <f t="shared" si="360"/>
        <v>1834SkogMineraljordBarskogHøy</v>
      </c>
      <c r="K11559" s="111">
        <v>-6.422849649670499</v>
      </c>
      <c r="L11559" s="111">
        <v>0.85306406685236758</v>
      </c>
      <c r="M11559" s="111">
        <v>6.4056614999681585E-2</v>
      </c>
      <c r="N11559" s="112">
        <f t="shared" si="361"/>
        <v>-5.5057289678184498</v>
      </c>
    </row>
    <row r="11560" spans="1:14" x14ac:dyDescent="0.25">
      <c r="A11560" s="111" t="s">
        <v>897</v>
      </c>
      <c r="B11560" s="111">
        <f>INDEX(kommuner!C:C,MATCH(_xlfn.NUMBERVALUE(A11560),kommuner!B:B,0))</f>
        <v>1834</v>
      </c>
      <c r="C11560" s="111" t="s">
        <v>127</v>
      </c>
      <c r="D11560" s="111" t="s">
        <v>127</v>
      </c>
      <c r="E11560" s="111" t="s">
        <v>126</v>
      </c>
      <c r="F11560" s="111" t="s">
        <v>172</v>
      </c>
      <c r="G11560" s="111" t="s">
        <v>167</v>
      </c>
      <c r="H11560" s="111" t="s">
        <v>172</v>
      </c>
      <c r="I11560" s="111" t="s">
        <v>167</v>
      </c>
      <c r="J11560" t="str">
        <f t="shared" si="360"/>
        <v>1834SkogMineraljordBarskogImpediment</v>
      </c>
      <c r="K11560" s="111">
        <v>-0.94873102042732593</v>
      </c>
      <c r="L11560" s="111">
        <v>0.85306406685236758</v>
      </c>
      <c r="M11560" s="111">
        <v>6.3979989500968365E-2</v>
      </c>
      <c r="N11560" s="112">
        <f t="shared" si="361"/>
        <v>-3.1686964073989993E-2</v>
      </c>
    </row>
    <row r="11561" spans="1:14" x14ac:dyDescent="0.25">
      <c r="A11561" s="111" t="s">
        <v>897</v>
      </c>
      <c r="B11561" s="111">
        <f>INDEX(kommuner!C:C,MATCH(_xlfn.NUMBERVALUE(A11561),kommuner!B:B,0))</f>
        <v>1834</v>
      </c>
      <c r="C11561" s="111" t="s">
        <v>127</v>
      </c>
      <c r="D11561" s="111" t="s">
        <v>127</v>
      </c>
      <c r="E11561" s="111" t="s">
        <v>126</v>
      </c>
      <c r="F11561" s="111" t="s">
        <v>172</v>
      </c>
      <c r="G11561" s="111" t="s">
        <v>190</v>
      </c>
      <c r="H11561" s="111" t="s">
        <v>172</v>
      </c>
      <c r="I11561" s="111" t="s">
        <v>190</v>
      </c>
      <c r="J11561" t="str">
        <f t="shared" si="360"/>
        <v>1834SkogMineraljordBarskogLav</v>
      </c>
      <c r="K11561" s="111">
        <v>-0.862084627791601</v>
      </c>
      <c r="L11561" s="111">
        <v>0.85306406685236758</v>
      </c>
      <c r="M11561" s="111">
        <v>6.3979989500968365E-2</v>
      </c>
      <c r="N11561" s="112">
        <f t="shared" si="361"/>
        <v>5.4959428561734941E-2</v>
      </c>
    </row>
    <row r="11562" spans="1:14" x14ac:dyDescent="0.25">
      <c r="A11562" s="111" t="s">
        <v>897</v>
      </c>
      <c r="B11562" s="111">
        <f>INDEX(kommuner!C:C,MATCH(_xlfn.NUMBERVALUE(A11562),kommuner!B:B,0))</f>
        <v>1834</v>
      </c>
      <c r="C11562" s="111" t="s">
        <v>127</v>
      </c>
      <c r="D11562" s="111" t="s">
        <v>127</v>
      </c>
      <c r="E11562" s="111" t="s">
        <v>126</v>
      </c>
      <c r="F11562" s="111" t="s">
        <v>172</v>
      </c>
      <c r="G11562" s="111" t="s">
        <v>173</v>
      </c>
      <c r="H11562" s="111" t="s">
        <v>172</v>
      </c>
      <c r="I11562" s="111" t="s">
        <v>173</v>
      </c>
      <c r="J11562" t="str">
        <f t="shared" si="360"/>
        <v>1834SkogMineraljordBarskogMiddels</v>
      </c>
      <c r="K11562" s="111">
        <v>-3.6406993276041288</v>
      </c>
      <c r="L11562" s="111">
        <v>0.85306406685236758</v>
      </c>
      <c r="M11562" s="111">
        <v>6.4056614999681585E-2</v>
      </c>
      <c r="N11562" s="112">
        <f t="shared" si="361"/>
        <v>-2.7235786457520796</v>
      </c>
    </row>
    <row r="11563" spans="1:14" x14ac:dyDescent="0.25">
      <c r="A11563" s="111" t="s">
        <v>897</v>
      </c>
      <c r="B11563" s="111">
        <f>INDEX(kommuner!C:C,MATCH(_xlfn.NUMBERVALUE(A11563),kommuner!B:B,0))</f>
        <v>1834</v>
      </c>
      <c r="C11563" s="111" t="s">
        <v>127</v>
      </c>
      <c r="D11563" s="111" t="s">
        <v>127</v>
      </c>
      <c r="E11563" s="111" t="s">
        <v>126</v>
      </c>
      <c r="F11563" s="111" t="s">
        <v>172</v>
      </c>
      <c r="G11563" s="111" t="s">
        <v>186</v>
      </c>
      <c r="H11563" s="111" t="s">
        <v>172</v>
      </c>
      <c r="I11563" s="111" t="s">
        <v>186</v>
      </c>
      <c r="J11563" t="str">
        <f t="shared" si="360"/>
        <v>1834SkogMineraljordBarskogSærs høy</v>
      </c>
      <c r="K11563" s="111">
        <v>0.12072674540874306</v>
      </c>
      <c r="L11563" s="111">
        <v>0.85306406685236758</v>
      </c>
      <c r="M11563" s="111">
        <v>6.4056614999681585E-2</v>
      </c>
      <c r="N11563" s="112">
        <f t="shared" si="361"/>
        <v>1.0378474272607923</v>
      </c>
    </row>
    <row r="11564" spans="1:14" x14ac:dyDescent="0.25">
      <c r="A11564" s="111" t="s">
        <v>897</v>
      </c>
      <c r="B11564" s="111">
        <f>INDEX(kommuner!C:C,MATCH(_xlfn.NUMBERVALUE(A11564),kommuner!B:B,0))</f>
        <v>1834</v>
      </c>
      <c r="C11564" s="111" t="s">
        <v>127</v>
      </c>
      <c r="D11564" s="111" t="s">
        <v>127</v>
      </c>
      <c r="E11564" s="111" t="s">
        <v>126</v>
      </c>
      <c r="F11564" s="111" t="s">
        <v>179</v>
      </c>
      <c r="G11564" s="111" t="s">
        <v>180</v>
      </c>
      <c r="H11564" s="111" t="s">
        <v>179</v>
      </c>
      <c r="I11564" s="111" t="s">
        <v>180</v>
      </c>
      <c r="J11564" t="str">
        <f t="shared" si="360"/>
        <v>1834SkogMineraljordBlandingsskogHøy</v>
      </c>
      <c r="K11564" s="111">
        <v>-7.1939050909469406</v>
      </c>
      <c r="L11564" s="111">
        <v>0.85306406685236758</v>
      </c>
      <c r="M11564" s="111">
        <v>6.3979989500968365E-2</v>
      </c>
      <c r="N11564" s="112">
        <f t="shared" si="361"/>
        <v>-6.2768610345936047</v>
      </c>
    </row>
    <row r="11565" spans="1:14" x14ac:dyDescent="0.25">
      <c r="A11565" s="111" t="s">
        <v>897</v>
      </c>
      <c r="B11565" s="111">
        <f>INDEX(kommuner!C:C,MATCH(_xlfn.NUMBERVALUE(A11565),kommuner!B:B,0))</f>
        <v>1834</v>
      </c>
      <c r="C11565" s="111" t="s">
        <v>127</v>
      </c>
      <c r="D11565" s="111" t="s">
        <v>127</v>
      </c>
      <c r="E11565" s="111" t="s">
        <v>126</v>
      </c>
      <c r="F11565" s="111" t="s">
        <v>179</v>
      </c>
      <c r="G11565" s="111" t="s">
        <v>167</v>
      </c>
      <c r="H11565" s="111" t="s">
        <v>179</v>
      </c>
      <c r="I11565" s="111" t="s">
        <v>167</v>
      </c>
      <c r="J11565" t="str">
        <f t="shared" si="360"/>
        <v>1834SkogMineraljordBlandingsskogImpediment</v>
      </c>
      <c r="K11565" s="111">
        <v>-1.0519587113170448</v>
      </c>
      <c r="L11565" s="111">
        <v>0.85306406685236758</v>
      </c>
      <c r="M11565" s="111">
        <v>6.3979989500968365E-2</v>
      </c>
      <c r="N11565" s="112">
        <f t="shared" si="361"/>
        <v>-0.13491465496370883</v>
      </c>
    </row>
    <row r="11566" spans="1:14" x14ac:dyDescent="0.25">
      <c r="A11566" s="111" t="s">
        <v>897</v>
      </c>
      <c r="B11566" s="111">
        <f>INDEX(kommuner!C:C,MATCH(_xlfn.NUMBERVALUE(A11566),kommuner!B:B,0))</f>
        <v>1834</v>
      </c>
      <c r="C11566" s="111" t="s">
        <v>127</v>
      </c>
      <c r="D11566" s="111" t="s">
        <v>127</v>
      </c>
      <c r="E11566" s="111" t="s">
        <v>126</v>
      </c>
      <c r="F11566" s="111" t="s">
        <v>179</v>
      </c>
      <c r="G11566" s="111" t="s">
        <v>190</v>
      </c>
      <c r="H11566" s="111" t="s">
        <v>179</v>
      </c>
      <c r="I11566" s="111" t="s">
        <v>190</v>
      </c>
      <c r="J11566" t="str">
        <f t="shared" si="360"/>
        <v>1834SkogMineraljordBlandingsskogLav</v>
      </c>
      <c r="K11566" s="111">
        <v>-1.7812179955424279</v>
      </c>
      <c r="L11566" s="111">
        <v>0.85306406685236758</v>
      </c>
      <c r="M11566" s="111">
        <v>6.3979989500968365E-2</v>
      </c>
      <c r="N11566" s="112">
        <f t="shared" si="361"/>
        <v>-0.86417393918909191</v>
      </c>
    </row>
    <row r="11567" spans="1:14" x14ac:dyDescent="0.25">
      <c r="A11567" s="111" t="s">
        <v>897</v>
      </c>
      <c r="B11567" s="111">
        <f>INDEX(kommuner!C:C,MATCH(_xlfn.NUMBERVALUE(A11567),kommuner!B:B,0))</f>
        <v>1834</v>
      </c>
      <c r="C11567" s="111" t="s">
        <v>127</v>
      </c>
      <c r="D11567" s="111" t="s">
        <v>127</v>
      </c>
      <c r="E11567" s="111" t="s">
        <v>126</v>
      </c>
      <c r="F11567" s="111" t="s">
        <v>179</v>
      </c>
      <c r="G11567" s="111" t="s">
        <v>173</v>
      </c>
      <c r="H11567" s="111" t="s">
        <v>179</v>
      </c>
      <c r="I11567" s="111" t="s">
        <v>173</v>
      </c>
      <c r="J11567" t="str">
        <f t="shared" si="360"/>
        <v>1834SkogMineraljordBlandingsskogMiddels</v>
      </c>
      <c r="K11567" s="111">
        <v>-3.4741824145851954</v>
      </c>
      <c r="L11567" s="111">
        <v>0.85306406685236758</v>
      </c>
      <c r="M11567" s="111">
        <v>6.3979989500968365E-2</v>
      </c>
      <c r="N11567" s="112">
        <f t="shared" si="361"/>
        <v>-2.5571383582318594</v>
      </c>
    </row>
    <row r="11568" spans="1:14" x14ac:dyDescent="0.25">
      <c r="A11568" s="111" t="s">
        <v>897</v>
      </c>
      <c r="B11568" s="111">
        <f>INDEX(kommuner!C:C,MATCH(_xlfn.NUMBERVALUE(A11568),kommuner!B:B,0))</f>
        <v>1834</v>
      </c>
      <c r="C11568" s="111" t="s">
        <v>127</v>
      </c>
      <c r="D11568" s="111" t="s">
        <v>127</v>
      </c>
      <c r="E11568" s="111" t="s">
        <v>126</v>
      </c>
      <c r="F11568" s="111" t="s">
        <v>179</v>
      </c>
      <c r="G11568" s="111" t="s">
        <v>186</v>
      </c>
      <c r="H11568" s="111" t="s">
        <v>179</v>
      </c>
      <c r="I11568" s="111" t="s">
        <v>186</v>
      </c>
      <c r="J11568" t="str">
        <f t="shared" si="360"/>
        <v>1834SkogMineraljordBlandingsskogSærs høy</v>
      </c>
      <c r="K11568" s="111">
        <v>-2.9395925245326562</v>
      </c>
      <c r="L11568" s="111">
        <v>0.85306406685236758</v>
      </c>
      <c r="M11568" s="111">
        <v>6.3979989500968365E-2</v>
      </c>
      <c r="N11568" s="112">
        <f t="shared" si="361"/>
        <v>-2.0225484681793202</v>
      </c>
    </row>
    <row r="11569" spans="1:14" x14ac:dyDescent="0.25">
      <c r="A11569" s="111" t="s">
        <v>897</v>
      </c>
      <c r="B11569" s="111">
        <f>INDEX(kommuner!C:C,MATCH(_xlfn.NUMBERVALUE(A11569),kommuner!B:B,0))</f>
        <v>1834</v>
      </c>
      <c r="C11569" s="111" t="s">
        <v>127</v>
      </c>
      <c r="D11569" s="111" t="s">
        <v>127</v>
      </c>
      <c r="E11569" s="111" t="s">
        <v>126</v>
      </c>
      <c r="F11569" s="111" t="s">
        <v>185</v>
      </c>
      <c r="G11569" s="111" t="s">
        <v>180</v>
      </c>
      <c r="H11569" s="111" t="s">
        <v>185</v>
      </c>
      <c r="I11569" s="111" t="s">
        <v>180</v>
      </c>
      <c r="J11569" t="str">
        <f t="shared" si="360"/>
        <v>1834SkogMineraljordLauvskogHøy</v>
      </c>
      <c r="K11569" s="111">
        <v>-3.9961118073383664</v>
      </c>
      <c r="L11569" s="111">
        <v>0.85306406685236758</v>
      </c>
      <c r="M11569" s="111">
        <v>6.3979989500968365E-2</v>
      </c>
      <c r="N11569" s="112">
        <f t="shared" si="361"/>
        <v>-3.0790677509850304</v>
      </c>
    </row>
    <row r="11570" spans="1:14" x14ac:dyDescent="0.25">
      <c r="A11570" s="111" t="s">
        <v>897</v>
      </c>
      <c r="B11570" s="111">
        <f>INDEX(kommuner!C:C,MATCH(_xlfn.NUMBERVALUE(A11570),kommuner!B:B,0))</f>
        <v>1834</v>
      </c>
      <c r="C11570" s="111" t="s">
        <v>127</v>
      </c>
      <c r="D11570" s="111" t="s">
        <v>127</v>
      </c>
      <c r="E11570" s="111" t="s">
        <v>126</v>
      </c>
      <c r="F11570" s="111" t="s">
        <v>185</v>
      </c>
      <c r="G11570" s="111" t="s">
        <v>167</v>
      </c>
      <c r="H11570" s="111" t="s">
        <v>185</v>
      </c>
      <c r="I11570" s="111" t="s">
        <v>167</v>
      </c>
      <c r="J11570" t="str">
        <f t="shared" si="360"/>
        <v>1834SkogMineraljordLauvskogImpediment</v>
      </c>
      <c r="K11570" s="111">
        <v>-1.0417316356348201</v>
      </c>
      <c r="L11570" s="111">
        <v>0.85306406685236758</v>
      </c>
      <c r="M11570" s="111">
        <v>6.3979989500968365E-2</v>
      </c>
      <c r="N11570" s="112">
        <f t="shared" si="361"/>
        <v>-0.12468757928148413</v>
      </c>
    </row>
    <row r="11571" spans="1:14" x14ac:dyDescent="0.25">
      <c r="A11571" s="111" t="s">
        <v>897</v>
      </c>
      <c r="B11571" s="111">
        <f>INDEX(kommuner!C:C,MATCH(_xlfn.NUMBERVALUE(A11571),kommuner!B:B,0))</f>
        <v>1834</v>
      </c>
      <c r="C11571" s="111" t="s">
        <v>127</v>
      </c>
      <c r="D11571" s="111" t="s">
        <v>127</v>
      </c>
      <c r="E11571" s="111" t="s">
        <v>126</v>
      </c>
      <c r="F11571" s="111" t="s">
        <v>185</v>
      </c>
      <c r="G11571" s="111" t="s">
        <v>190</v>
      </c>
      <c r="H11571" s="111" t="s">
        <v>185</v>
      </c>
      <c r="I11571" s="111" t="s">
        <v>190</v>
      </c>
      <c r="J11571" t="str">
        <f t="shared" si="360"/>
        <v>1834SkogMineraljordLauvskogLav</v>
      </c>
      <c r="K11571" s="111">
        <v>-8.9748170935426599E-2</v>
      </c>
      <c r="L11571" s="111">
        <v>0.85306406685236758</v>
      </c>
      <c r="M11571" s="111">
        <v>6.3979989500968365E-2</v>
      </c>
      <c r="N11571" s="112">
        <f t="shared" si="361"/>
        <v>0.82729588541790933</v>
      </c>
    </row>
    <row r="11572" spans="1:14" x14ac:dyDescent="0.25">
      <c r="A11572" s="111" t="s">
        <v>897</v>
      </c>
      <c r="B11572" s="111">
        <f>INDEX(kommuner!C:C,MATCH(_xlfn.NUMBERVALUE(A11572),kommuner!B:B,0))</f>
        <v>1834</v>
      </c>
      <c r="C11572" s="111" t="s">
        <v>127</v>
      </c>
      <c r="D11572" s="111" t="s">
        <v>127</v>
      </c>
      <c r="E11572" s="111" t="s">
        <v>126</v>
      </c>
      <c r="F11572" s="111" t="s">
        <v>185</v>
      </c>
      <c r="G11572" s="111" t="s">
        <v>173</v>
      </c>
      <c r="H11572" s="111" t="s">
        <v>185</v>
      </c>
      <c r="I11572" s="111" t="s">
        <v>173</v>
      </c>
      <c r="J11572" t="str">
        <f t="shared" si="360"/>
        <v>1834SkogMineraljordLauvskogMiddels</v>
      </c>
      <c r="K11572" s="111">
        <v>-2.4407766010203638</v>
      </c>
      <c r="L11572" s="111">
        <v>0.85306406685236758</v>
      </c>
      <c r="M11572" s="111">
        <v>6.3979989500968365E-2</v>
      </c>
      <c r="N11572" s="112">
        <f t="shared" si="361"/>
        <v>-1.523732544667028</v>
      </c>
    </row>
    <row r="11573" spans="1:14" x14ac:dyDescent="0.25">
      <c r="A11573" s="111" t="s">
        <v>897</v>
      </c>
      <c r="B11573" s="111">
        <f>INDEX(kommuner!C:C,MATCH(_xlfn.NUMBERVALUE(A11573),kommuner!B:B,0))</f>
        <v>1834</v>
      </c>
      <c r="C11573" s="111" t="s">
        <v>127</v>
      </c>
      <c r="D11573" s="111" t="s">
        <v>127</v>
      </c>
      <c r="E11573" s="111" t="s">
        <v>126</v>
      </c>
      <c r="F11573" s="111" t="s">
        <v>185</v>
      </c>
      <c r="G11573" s="111" t="s">
        <v>186</v>
      </c>
      <c r="H11573" s="111" t="s">
        <v>185</v>
      </c>
      <c r="I11573" s="111" t="s">
        <v>186</v>
      </c>
      <c r="J11573" t="str">
        <f t="shared" si="360"/>
        <v>1834SkogMineraljordLauvskogSærs høy</v>
      </c>
      <c r="K11573" s="111">
        <v>-3.6560473259425113</v>
      </c>
      <c r="L11573" s="111">
        <v>0.85306406685236758</v>
      </c>
      <c r="M11573" s="111">
        <v>6.3979989500968365E-2</v>
      </c>
      <c r="N11573" s="112">
        <f t="shared" si="361"/>
        <v>-2.7390032695891753</v>
      </c>
    </row>
    <row r="11574" spans="1:14" x14ac:dyDescent="0.25">
      <c r="A11574" s="111" t="s">
        <v>897</v>
      </c>
      <c r="B11574" s="111">
        <f>INDEX(kommuner!C:C,MATCH(_xlfn.NUMBERVALUE(A11574),kommuner!B:B,0))</f>
        <v>1834</v>
      </c>
      <c r="C11574" s="111" t="s">
        <v>127</v>
      </c>
      <c r="D11574" s="111" t="s">
        <v>127</v>
      </c>
      <c r="E11574" s="111" t="s">
        <v>123</v>
      </c>
      <c r="F11574" s="111" t="s">
        <v>172</v>
      </c>
      <c r="G11574" s="111" t="s">
        <v>180</v>
      </c>
      <c r="H11574" s="111" t="s">
        <v>172</v>
      </c>
      <c r="I11574" s="111" t="s">
        <v>180</v>
      </c>
      <c r="J11574" t="str">
        <f t="shared" si="360"/>
        <v>1834SkogOrganisk jordBarskogHøy</v>
      </c>
      <c r="K11574" s="111">
        <v>-2.5184559031994138</v>
      </c>
      <c r="L11574" s="111">
        <v>0.92784825435236762</v>
      </c>
      <c r="M11574" s="111">
        <v>0.46518126042825314</v>
      </c>
      <c r="N11574" s="112">
        <f t="shared" si="361"/>
        <v>-1.1254263884187932</v>
      </c>
    </row>
    <row r="11575" spans="1:14" x14ac:dyDescent="0.25">
      <c r="A11575" s="111" t="s">
        <v>897</v>
      </c>
      <c r="B11575" s="111">
        <f>INDEX(kommuner!C:C,MATCH(_xlfn.NUMBERVALUE(A11575),kommuner!B:B,0))</f>
        <v>1834</v>
      </c>
      <c r="C11575" s="111" t="s">
        <v>127</v>
      </c>
      <c r="D11575" s="111" t="s">
        <v>127</v>
      </c>
      <c r="E11575" s="111" t="s">
        <v>123</v>
      </c>
      <c r="F11575" s="111" t="s">
        <v>172</v>
      </c>
      <c r="G11575" s="111" t="s">
        <v>167</v>
      </c>
      <c r="H11575" s="111" t="s">
        <v>172</v>
      </c>
      <c r="I11575" s="111" t="s">
        <v>167</v>
      </c>
      <c r="J11575" t="str">
        <f t="shared" si="360"/>
        <v>1834SkogOrganisk jordBarskogImpediment</v>
      </c>
      <c r="K11575" s="111">
        <v>-0.17137422385314094</v>
      </c>
      <c r="L11575" s="111">
        <v>0.92784825435236762</v>
      </c>
      <c r="M11575" s="111">
        <v>0.46510463492953991</v>
      </c>
      <c r="N11575" s="112">
        <f t="shared" si="361"/>
        <v>1.2215786654287666</v>
      </c>
    </row>
    <row r="11576" spans="1:14" x14ac:dyDescent="0.25">
      <c r="A11576" s="111" t="s">
        <v>897</v>
      </c>
      <c r="B11576" s="111">
        <f>INDEX(kommuner!C:C,MATCH(_xlfn.NUMBERVALUE(A11576),kommuner!B:B,0))</f>
        <v>1834</v>
      </c>
      <c r="C11576" s="111" t="s">
        <v>127</v>
      </c>
      <c r="D11576" s="111" t="s">
        <v>127</v>
      </c>
      <c r="E11576" s="111" t="s">
        <v>123</v>
      </c>
      <c r="F11576" s="111" t="s">
        <v>172</v>
      </c>
      <c r="G11576" s="111" t="s">
        <v>190</v>
      </c>
      <c r="H11576" s="111" t="s">
        <v>172</v>
      </c>
      <c r="I11576" s="111" t="s">
        <v>190</v>
      </c>
      <c r="J11576" t="str">
        <f t="shared" si="360"/>
        <v>1834SkogOrganisk jordBarskogLav</v>
      </c>
      <c r="K11576" s="111">
        <v>-0.50666953101693391</v>
      </c>
      <c r="L11576" s="111">
        <v>0.92784825435236762</v>
      </c>
      <c r="M11576" s="111">
        <v>0.46510463492953991</v>
      </c>
      <c r="N11576" s="112">
        <f t="shared" si="361"/>
        <v>0.88628335826497362</v>
      </c>
    </row>
    <row r="11577" spans="1:14" x14ac:dyDescent="0.25">
      <c r="A11577" s="111" t="s">
        <v>897</v>
      </c>
      <c r="B11577" s="111">
        <f>INDEX(kommuner!C:C,MATCH(_xlfn.NUMBERVALUE(A11577),kommuner!B:B,0))</f>
        <v>1834</v>
      </c>
      <c r="C11577" s="111" t="s">
        <v>127</v>
      </c>
      <c r="D11577" s="111" t="s">
        <v>127</v>
      </c>
      <c r="E11577" s="111" t="s">
        <v>123</v>
      </c>
      <c r="F11577" s="111" t="s">
        <v>172</v>
      </c>
      <c r="G11577" s="111" t="s">
        <v>173</v>
      </c>
      <c r="H11577" s="111" t="s">
        <v>172</v>
      </c>
      <c r="I11577" s="111" t="s">
        <v>173</v>
      </c>
      <c r="J11577" t="str">
        <f t="shared" si="360"/>
        <v>1834SkogOrganisk jordBarskogMiddels</v>
      </c>
      <c r="K11577" s="111">
        <v>-1.5571490961494638</v>
      </c>
      <c r="L11577" s="111">
        <v>0.92784825435236762</v>
      </c>
      <c r="M11577" s="111">
        <v>0.46518126042825314</v>
      </c>
      <c r="N11577" s="112">
        <f t="shared" si="361"/>
        <v>-0.16411958136884308</v>
      </c>
    </row>
    <row r="11578" spans="1:14" x14ac:dyDescent="0.25">
      <c r="A11578" s="111" t="s">
        <v>897</v>
      </c>
      <c r="B11578" s="111">
        <f>INDEX(kommuner!C:C,MATCH(_xlfn.NUMBERVALUE(A11578),kommuner!B:B,0))</f>
        <v>1834</v>
      </c>
      <c r="C11578" s="111" t="s">
        <v>127</v>
      </c>
      <c r="D11578" s="111" t="s">
        <v>127</v>
      </c>
      <c r="E11578" s="111" t="s">
        <v>123</v>
      </c>
      <c r="F11578" s="111" t="s">
        <v>172</v>
      </c>
      <c r="G11578" s="111" t="s">
        <v>186</v>
      </c>
      <c r="H11578" s="111" t="s">
        <v>172</v>
      </c>
      <c r="I11578" s="111" t="s">
        <v>186</v>
      </c>
      <c r="J11578" t="str">
        <f t="shared" si="360"/>
        <v>1834SkogOrganisk jordBarskogSærs høy</v>
      </c>
      <c r="K11578" s="111">
        <v>2.5548655235722699</v>
      </c>
      <c r="L11578" s="111">
        <v>0.92784825435236762</v>
      </c>
      <c r="M11578" s="111">
        <v>0.46518126042825314</v>
      </c>
      <c r="N11578" s="112">
        <f t="shared" si="361"/>
        <v>3.9478950383528906</v>
      </c>
    </row>
    <row r="11579" spans="1:14" x14ac:dyDescent="0.25">
      <c r="A11579" s="111" t="s">
        <v>897</v>
      </c>
      <c r="B11579" s="111">
        <f>INDEX(kommuner!C:C,MATCH(_xlfn.NUMBERVALUE(A11579),kommuner!B:B,0))</f>
        <v>1834</v>
      </c>
      <c r="C11579" s="111" t="s">
        <v>127</v>
      </c>
      <c r="D11579" s="111" t="s">
        <v>127</v>
      </c>
      <c r="E11579" s="111" t="s">
        <v>123</v>
      </c>
      <c r="F11579" s="111" t="s">
        <v>179</v>
      </c>
      <c r="G11579" s="111" t="s">
        <v>180</v>
      </c>
      <c r="H11579" s="111" t="s">
        <v>179</v>
      </c>
      <c r="I11579" s="111" t="s">
        <v>180</v>
      </c>
      <c r="J11579" t="str">
        <f t="shared" si="360"/>
        <v>1834SkogOrganisk jordBlandingsskogHøy</v>
      </c>
      <c r="K11579" s="111">
        <v>-5.5554344456832343</v>
      </c>
      <c r="L11579" s="111">
        <v>0.92784825435236762</v>
      </c>
      <c r="M11579" s="111">
        <v>0.46510463492953991</v>
      </c>
      <c r="N11579" s="112">
        <f t="shared" si="361"/>
        <v>-4.1624815564013264</v>
      </c>
    </row>
    <row r="11580" spans="1:14" x14ac:dyDescent="0.25">
      <c r="A11580" s="111" t="s">
        <v>897</v>
      </c>
      <c r="B11580" s="111">
        <f>INDEX(kommuner!C:C,MATCH(_xlfn.NUMBERVALUE(A11580),kommuner!B:B,0))</f>
        <v>1834</v>
      </c>
      <c r="C11580" s="111" t="s">
        <v>127</v>
      </c>
      <c r="D11580" s="111" t="s">
        <v>127</v>
      </c>
      <c r="E11580" s="111" t="s">
        <v>123</v>
      </c>
      <c r="F11580" s="111" t="s">
        <v>179</v>
      </c>
      <c r="G11580" s="111" t="s">
        <v>167</v>
      </c>
      <c r="H11580" s="111" t="s">
        <v>179</v>
      </c>
      <c r="I11580" s="111" t="s">
        <v>167</v>
      </c>
      <c r="J11580" t="str">
        <f t="shared" si="360"/>
        <v>1834SkogOrganisk jordBlandingsskogImpediment</v>
      </c>
      <c r="K11580" s="111">
        <v>-0.28586344175800005</v>
      </c>
      <c r="L11580" s="111">
        <v>0.92784825435236762</v>
      </c>
      <c r="M11580" s="111">
        <v>0.46510463492953991</v>
      </c>
      <c r="N11580" s="112">
        <f t="shared" si="361"/>
        <v>1.1070894475239075</v>
      </c>
    </row>
    <row r="11581" spans="1:14" x14ac:dyDescent="0.25">
      <c r="A11581" s="111" t="s">
        <v>897</v>
      </c>
      <c r="B11581" s="111">
        <f>INDEX(kommuner!C:C,MATCH(_xlfn.NUMBERVALUE(A11581),kommuner!B:B,0))</f>
        <v>1834</v>
      </c>
      <c r="C11581" s="111" t="s">
        <v>127</v>
      </c>
      <c r="D11581" s="111" t="s">
        <v>127</v>
      </c>
      <c r="E11581" s="111" t="s">
        <v>123</v>
      </c>
      <c r="F11581" s="111" t="s">
        <v>179</v>
      </c>
      <c r="G11581" s="111" t="s">
        <v>190</v>
      </c>
      <c r="H11581" s="111" t="s">
        <v>179</v>
      </c>
      <c r="I11581" s="111" t="s">
        <v>190</v>
      </c>
      <c r="J11581" t="str">
        <f t="shared" si="360"/>
        <v>1834SkogOrganisk jordBlandingsskogLav</v>
      </c>
      <c r="K11581" s="111">
        <v>-1.2347339377887629</v>
      </c>
      <c r="L11581" s="111">
        <v>0.92784825435236762</v>
      </c>
      <c r="M11581" s="111">
        <v>0.46510463492953991</v>
      </c>
      <c r="N11581" s="112">
        <f t="shared" si="361"/>
        <v>0.15821895149314458</v>
      </c>
    </row>
    <row r="11582" spans="1:14" x14ac:dyDescent="0.25">
      <c r="A11582" s="111" t="s">
        <v>897</v>
      </c>
      <c r="B11582" s="111">
        <f>INDEX(kommuner!C:C,MATCH(_xlfn.NUMBERVALUE(A11582),kommuner!B:B,0))</f>
        <v>1834</v>
      </c>
      <c r="C11582" s="111" t="s">
        <v>127</v>
      </c>
      <c r="D11582" s="111" t="s">
        <v>127</v>
      </c>
      <c r="E11582" s="111" t="s">
        <v>123</v>
      </c>
      <c r="F11582" s="111" t="s">
        <v>179</v>
      </c>
      <c r="G11582" s="111" t="s">
        <v>173</v>
      </c>
      <c r="H11582" s="111" t="s">
        <v>179</v>
      </c>
      <c r="I11582" s="111" t="s">
        <v>173</v>
      </c>
      <c r="J11582" t="str">
        <f t="shared" si="360"/>
        <v>1834SkogOrganisk jordBlandingsskogMiddels</v>
      </c>
      <c r="K11582" s="111">
        <v>-2.4239591752717748</v>
      </c>
      <c r="L11582" s="111">
        <v>0.92784825435236762</v>
      </c>
      <c r="M11582" s="111">
        <v>0.46510463492953991</v>
      </c>
      <c r="N11582" s="112">
        <f t="shared" si="361"/>
        <v>-1.0310062859898674</v>
      </c>
    </row>
    <row r="11583" spans="1:14" x14ac:dyDescent="0.25">
      <c r="A11583" s="111" t="s">
        <v>897</v>
      </c>
      <c r="B11583" s="111">
        <f>INDEX(kommuner!C:C,MATCH(_xlfn.NUMBERVALUE(A11583),kommuner!B:B,0))</f>
        <v>1834</v>
      </c>
      <c r="C11583" s="111" t="s">
        <v>127</v>
      </c>
      <c r="D11583" s="111" t="s">
        <v>127</v>
      </c>
      <c r="E11583" s="111" t="s">
        <v>123</v>
      </c>
      <c r="F11583" s="111" t="s">
        <v>179</v>
      </c>
      <c r="G11583" s="111" t="s">
        <v>186</v>
      </c>
      <c r="H11583" s="111" t="s">
        <v>179</v>
      </c>
      <c r="I11583" s="111" t="s">
        <v>186</v>
      </c>
      <c r="J11583" t="str">
        <f t="shared" si="360"/>
        <v>1834SkogOrganisk jordBlandingsskogSærs høy</v>
      </c>
      <c r="K11583" s="111">
        <v>-1.5726115302258048</v>
      </c>
      <c r="L11583" s="111">
        <v>0.92784825435236762</v>
      </c>
      <c r="M11583" s="111">
        <v>0.46510463492953991</v>
      </c>
      <c r="N11583" s="112">
        <f t="shared" si="361"/>
        <v>-0.17965864094389727</v>
      </c>
    </row>
    <row r="11584" spans="1:14" x14ac:dyDescent="0.25">
      <c r="A11584" s="111" t="s">
        <v>897</v>
      </c>
      <c r="B11584" s="111">
        <f>INDEX(kommuner!C:C,MATCH(_xlfn.NUMBERVALUE(A11584),kommuner!B:B,0))</f>
        <v>1834</v>
      </c>
      <c r="C11584" s="111" t="s">
        <v>127</v>
      </c>
      <c r="D11584" s="111" t="s">
        <v>127</v>
      </c>
      <c r="E11584" s="111" t="s">
        <v>123</v>
      </c>
      <c r="F11584" s="111" t="s">
        <v>185</v>
      </c>
      <c r="G11584" s="111" t="s">
        <v>180</v>
      </c>
      <c r="H11584" s="111" t="s">
        <v>185</v>
      </c>
      <c r="I11584" s="111" t="s">
        <v>180</v>
      </c>
      <c r="J11584" t="str">
        <f t="shared" si="360"/>
        <v>1834SkogOrganisk jordLauvskogHøy</v>
      </c>
      <c r="K11584" s="111">
        <v>-1.9913688882377358</v>
      </c>
      <c r="L11584" s="111">
        <v>0.92784825435236762</v>
      </c>
      <c r="M11584" s="111">
        <v>0.46510463492953991</v>
      </c>
      <c r="N11584" s="112">
        <f t="shared" si="361"/>
        <v>-0.59841599895582831</v>
      </c>
    </row>
    <row r="11585" spans="1:14" x14ac:dyDescent="0.25">
      <c r="A11585" s="111" t="s">
        <v>897</v>
      </c>
      <c r="B11585" s="111">
        <f>INDEX(kommuner!C:C,MATCH(_xlfn.NUMBERVALUE(A11585),kommuner!B:B,0))</f>
        <v>1834</v>
      </c>
      <c r="C11585" s="111" t="s">
        <v>127</v>
      </c>
      <c r="D11585" s="111" t="s">
        <v>127</v>
      </c>
      <c r="E11585" s="111" t="s">
        <v>123</v>
      </c>
      <c r="F11585" s="111" t="s">
        <v>185</v>
      </c>
      <c r="G11585" s="111" t="s">
        <v>167</v>
      </c>
      <c r="H11585" s="111" t="s">
        <v>185</v>
      </c>
      <c r="I11585" s="111" t="s">
        <v>167</v>
      </c>
      <c r="J11585" t="str">
        <f t="shared" si="360"/>
        <v>1834SkogOrganisk jordLauvskogImpediment</v>
      </c>
      <c r="K11585" s="111">
        <v>0.35000626494250675</v>
      </c>
      <c r="L11585" s="111">
        <v>0.92784825435236762</v>
      </c>
      <c r="M11585" s="111">
        <v>0.46510463492953991</v>
      </c>
      <c r="N11585" s="112">
        <f t="shared" si="361"/>
        <v>1.7429591542244141</v>
      </c>
    </row>
    <row r="11586" spans="1:14" x14ac:dyDescent="0.25">
      <c r="A11586" s="111" t="s">
        <v>897</v>
      </c>
      <c r="B11586" s="111">
        <f>INDEX(kommuner!C:C,MATCH(_xlfn.NUMBERVALUE(A11586),kommuner!B:B,0))</f>
        <v>1834</v>
      </c>
      <c r="C11586" s="111" t="s">
        <v>127</v>
      </c>
      <c r="D11586" s="111" t="s">
        <v>127</v>
      </c>
      <c r="E11586" s="111" t="s">
        <v>123</v>
      </c>
      <c r="F11586" s="111" t="s">
        <v>185</v>
      </c>
      <c r="G11586" s="111" t="s">
        <v>190</v>
      </c>
      <c r="H11586" s="111" t="s">
        <v>185</v>
      </c>
      <c r="I11586" s="111" t="s">
        <v>190</v>
      </c>
      <c r="J11586" t="str">
        <f t="shared" si="360"/>
        <v>1834SkogOrganisk jordLauvskogLav</v>
      </c>
      <c r="K11586" s="111">
        <v>1.1144075558526714</v>
      </c>
      <c r="L11586" s="111">
        <v>0.92784825435236762</v>
      </c>
      <c r="M11586" s="111">
        <v>0.46510463492953991</v>
      </c>
      <c r="N11586" s="112">
        <f t="shared" si="361"/>
        <v>2.5073604451345788</v>
      </c>
    </row>
    <row r="11587" spans="1:14" x14ac:dyDescent="0.25">
      <c r="A11587" s="111" t="s">
        <v>897</v>
      </c>
      <c r="B11587" s="111">
        <f>INDEX(kommuner!C:C,MATCH(_xlfn.NUMBERVALUE(A11587),kommuner!B:B,0))</f>
        <v>1834</v>
      </c>
      <c r="C11587" s="111" t="s">
        <v>127</v>
      </c>
      <c r="D11587" s="111" t="s">
        <v>127</v>
      </c>
      <c r="E11587" s="111" t="s">
        <v>123</v>
      </c>
      <c r="F11587" s="111" t="s">
        <v>185</v>
      </c>
      <c r="G11587" s="111" t="s">
        <v>173</v>
      </c>
      <c r="H11587" s="111" t="s">
        <v>185</v>
      </c>
      <c r="I11587" s="111" t="s">
        <v>173</v>
      </c>
      <c r="J11587" t="str">
        <f t="shared" ref="J11587:J11650" si="362">B11587&amp;C11587&amp;E11587&amp;IF(C11587="Skog",F11587&amp;G11587,"")</f>
        <v>1834SkogOrganisk jordLauvskogMiddels</v>
      </c>
      <c r="K11587" s="111">
        <v>-0.62664468270982987</v>
      </c>
      <c r="L11587" s="111">
        <v>0.92784825435236762</v>
      </c>
      <c r="M11587" s="111">
        <v>0.46510463492953991</v>
      </c>
      <c r="N11587" s="112">
        <f t="shared" ref="N11587:N11650" si="363">SUM(K11587:M11587)</f>
        <v>0.76630820657207765</v>
      </c>
    </row>
    <row r="11588" spans="1:14" x14ac:dyDescent="0.25">
      <c r="A11588" s="111" t="s">
        <v>897</v>
      </c>
      <c r="B11588" s="111">
        <f>INDEX(kommuner!C:C,MATCH(_xlfn.NUMBERVALUE(A11588),kommuner!B:B,0))</f>
        <v>1834</v>
      </c>
      <c r="C11588" s="111" t="s">
        <v>127</v>
      </c>
      <c r="D11588" s="111" t="s">
        <v>127</v>
      </c>
      <c r="E11588" s="111" t="s">
        <v>123</v>
      </c>
      <c r="F11588" s="111" t="s">
        <v>185</v>
      </c>
      <c r="G11588" s="111" t="s">
        <v>186</v>
      </c>
      <c r="H11588" s="111" t="s">
        <v>185</v>
      </c>
      <c r="I11588" s="111" t="s">
        <v>186</v>
      </c>
      <c r="J11588" t="str">
        <f t="shared" si="362"/>
        <v>1834SkogOrganisk jordLauvskogSærs høy</v>
      </c>
      <c r="K11588" s="111">
        <v>-1.8997279926091779</v>
      </c>
      <c r="L11588" s="111">
        <v>0.92784825435236762</v>
      </c>
      <c r="M11588" s="111">
        <v>0.46510463492953991</v>
      </c>
      <c r="N11588" s="112">
        <f t="shared" si="363"/>
        <v>-0.50677510332727038</v>
      </c>
    </row>
    <row r="11589" spans="1:14" x14ac:dyDescent="0.25">
      <c r="A11589" s="111" t="s">
        <v>897</v>
      </c>
      <c r="B11589" s="111">
        <f>INDEX(kommuner!C:C,MATCH(_xlfn.NUMBERVALUE(A11589),kommuner!B:B,0))</f>
        <v>1834</v>
      </c>
      <c r="C11589" s="111" t="s">
        <v>83</v>
      </c>
      <c r="D11589" s="111" t="s">
        <v>83</v>
      </c>
      <c r="E11589" s="111" t="s">
        <v>126</v>
      </c>
      <c r="F11589" s="111" t="s">
        <v>139</v>
      </c>
      <c r="G11589" s="111" t="s">
        <v>139</v>
      </c>
      <c r="H11589" s="111" t="s">
        <v>139</v>
      </c>
      <c r="I11589" s="111" t="s">
        <v>139</v>
      </c>
      <c r="J11589" t="str">
        <f t="shared" si="362"/>
        <v>1834Utbygd arealMineraljord</v>
      </c>
      <c r="K11589" s="111">
        <v>-0.30524336409547759</v>
      </c>
      <c r="L11589" s="111">
        <v>0</v>
      </c>
      <c r="M11589" s="111">
        <v>1.303047089454229E-2</v>
      </c>
      <c r="N11589" s="112">
        <f t="shared" si="363"/>
        <v>-0.2922128932009353</v>
      </c>
    </row>
    <row r="11590" spans="1:14" x14ac:dyDescent="0.25">
      <c r="A11590" s="111" t="s">
        <v>897</v>
      </c>
      <c r="B11590" s="111">
        <f>INDEX(kommuner!C:C,MATCH(_xlfn.NUMBERVALUE(A11590),kommuner!B:B,0))</f>
        <v>1834</v>
      </c>
      <c r="C11590" s="111" t="s">
        <v>83</v>
      </c>
      <c r="D11590" s="111" t="s">
        <v>83</v>
      </c>
      <c r="E11590" s="111" t="s">
        <v>123</v>
      </c>
      <c r="F11590" s="111" t="s">
        <v>139</v>
      </c>
      <c r="G11590" s="111" t="s">
        <v>139</v>
      </c>
      <c r="H11590" s="111" t="s">
        <v>139</v>
      </c>
      <c r="I11590" s="111" t="s">
        <v>139</v>
      </c>
      <c r="J11590" t="str">
        <f t="shared" si="362"/>
        <v>1834Utbygd arealOrganisk jord</v>
      </c>
      <c r="K11590" s="111">
        <v>29.011421395201612</v>
      </c>
      <c r="L11590" s="111">
        <v>0</v>
      </c>
      <c r="M11590" s="111">
        <v>1.303047089454229E-2</v>
      </c>
      <c r="N11590" s="112">
        <f t="shared" si="363"/>
        <v>29.024451866096154</v>
      </c>
    </row>
    <row r="11591" spans="1:14" x14ac:dyDescent="0.25">
      <c r="A11591" s="111" t="s">
        <v>897</v>
      </c>
      <c r="B11591" s="111">
        <f>INDEX(kommuner!C:C,MATCH(_xlfn.NUMBERVALUE(A11591),kommuner!B:B,0))</f>
        <v>1834</v>
      </c>
      <c r="C11591" s="111" t="s">
        <v>181</v>
      </c>
      <c r="D11591" s="111" t="s">
        <v>181</v>
      </c>
      <c r="E11591" s="111" t="s">
        <v>123</v>
      </c>
      <c r="F11591" s="111" t="s">
        <v>139</v>
      </c>
      <c r="G11591" s="111" t="s">
        <v>139</v>
      </c>
      <c r="H11591" s="111" t="s">
        <v>139</v>
      </c>
      <c r="I11591" s="111" t="s">
        <v>139</v>
      </c>
      <c r="J11591" t="str">
        <f t="shared" si="362"/>
        <v>1834Vann og myrOrganisk jord</v>
      </c>
      <c r="K11591" s="111">
        <v>-0.29766799726667431</v>
      </c>
      <c r="L11591" s="111">
        <v>0</v>
      </c>
      <c r="M11591" s="111">
        <v>0</v>
      </c>
      <c r="N11591" s="112">
        <f t="shared" si="363"/>
        <v>-0.29766799726667431</v>
      </c>
    </row>
    <row r="11592" spans="1:14" x14ac:dyDescent="0.25">
      <c r="A11592" s="111" t="s">
        <v>898</v>
      </c>
      <c r="B11592" s="111">
        <f>INDEX(kommuner!C:C,MATCH(_xlfn.NUMBERVALUE(A11592),kommuner!B:B,0))</f>
        <v>1835</v>
      </c>
      <c r="C11592" s="111" t="s">
        <v>82</v>
      </c>
      <c r="D11592" s="111" t="s">
        <v>82</v>
      </c>
      <c r="E11592" s="111" t="s">
        <v>126</v>
      </c>
      <c r="F11592" s="111" t="s">
        <v>139</v>
      </c>
      <c r="G11592" s="111" t="s">
        <v>139</v>
      </c>
      <c r="H11592" s="111" t="s">
        <v>139</v>
      </c>
      <c r="I11592" s="111" t="s">
        <v>139</v>
      </c>
      <c r="J11592" t="str">
        <f t="shared" si="362"/>
        <v>1835Annen utmarkMineraljord</v>
      </c>
      <c r="K11592" s="111">
        <v>-7.1122377479755403E-2</v>
      </c>
      <c r="L11592" s="111">
        <v>0</v>
      </c>
      <c r="M11592" s="111">
        <v>0</v>
      </c>
      <c r="N11592" s="112">
        <f t="shared" si="363"/>
        <v>-7.1122377479755403E-2</v>
      </c>
    </row>
    <row r="11593" spans="1:14" x14ac:dyDescent="0.25">
      <c r="A11593" s="111" t="s">
        <v>898</v>
      </c>
      <c r="B11593" s="111">
        <f>INDEX(kommuner!C:C,MATCH(_xlfn.NUMBERVALUE(A11593),kommuner!B:B,0))</f>
        <v>1835</v>
      </c>
      <c r="C11593" s="111" t="s">
        <v>121</v>
      </c>
      <c r="D11593" s="111" t="s">
        <v>121</v>
      </c>
      <c r="E11593" s="111" t="s">
        <v>126</v>
      </c>
      <c r="F11593" s="111" t="s">
        <v>139</v>
      </c>
      <c r="G11593" s="111" t="s">
        <v>139</v>
      </c>
      <c r="H11593" s="111" t="s">
        <v>139</v>
      </c>
      <c r="I11593" s="111" t="s">
        <v>139</v>
      </c>
      <c r="J11593" t="str">
        <f t="shared" si="362"/>
        <v>1835BeiteMineraljord</v>
      </c>
      <c r="K11593" s="111">
        <v>-0.96338340838695502</v>
      </c>
      <c r="L11593" s="111">
        <v>0</v>
      </c>
      <c r="M11593" s="111">
        <v>1.2448711246839999E-7</v>
      </c>
      <c r="N11593" s="112">
        <f t="shared" si="363"/>
        <v>-0.96338328389984251</v>
      </c>
    </row>
    <row r="11594" spans="1:14" x14ac:dyDescent="0.25">
      <c r="A11594" s="111" t="s">
        <v>898</v>
      </c>
      <c r="B11594" s="111">
        <f>INDEX(kommuner!C:C,MATCH(_xlfn.NUMBERVALUE(A11594),kommuner!B:B,0))</f>
        <v>1835</v>
      </c>
      <c r="C11594" s="111" t="s">
        <v>121</v>
      </c>
      <c r="D11594" s="111" t="s">
        <v>121</v>
      </c>
      <c r="E11594" s="111" t="s">
        <v>123</v>
      </c>
      <c r="F11594" s="111" t="s">
        <v>139</v>
      </c>
      <c r="G11594" s="111" t="s">
        <v>139</v>
      </c>
      <c r="H11594" s="111" t="s">
        <v>139</v>
      </c>
      <c r="I11594" s="111" t="s">
        <v>139</v>
      </c>
      <c r="J11594" t="str">
        <f t="shared" si="362"/>
        <v>1835BeiteOrganisk jord</v>
      </c>
      <c r="K11594" s="111">
        <v>12.077525935985037</v>
      </c>
      <c r="L11594" s="111">
        <v>1.6412500000000001</v>
      </c>
      <c r="M11594" s="111">
        <v>0</v>
      </c>
      <c r="N11594" s="112">
        <f t="shared" si="363"/>
        <v>13.718775935985036</v>
      </c>
    </row>
    <row r="11595" spans="1:14" x14ac:dyDescent="0.25">
      <c r="A11595" s="111" t="s">
        <v>898</v>
      </c>
      <c r="B11595" s="111">
        <f>INDEX(kommuner!C:C,MATCH(_xlfn.NUMBERVALUE(A11595),kommuner!B:B,0))</f>
        <v>1835</v>
      </c>
      <c r="C11595" s="111" t="s">
        <v>84</v>
      </c>
      <c r="D11595" s="111" t="s">
        <v>84</v>
      </c>
      <c r="E11595" s="111" t="s">
        <v>126</v>
      </c>
      <c r="F11595" s="111" t="s">
        <v>139</v>
      </c>
      <c r="G11595" s="111" t="s">
        <v>139</v>
      </c>
      <c r="H11595" s="111" t="s">
        <v>139</v>
      </c>
      <c r="I11595" s="111" t="s">
        <v>139</v>
      </c>
      <c r="J11595" t="str">
        <f t="shared" si="362"/>
        <v>1835Dyrket markMineraljord</v>
      </c>
      <c r="K11595" s="111">
        <v>-0.57064448530534551</v>
      </c>
      <c r="L11595" s="111">
        <v>0</v>
      </c>
      <c r="M11595" s="111">
        <v>0</v>
      </c>
      <c r="N11595" s="112">
        <f t="shared" si="363"/>
        <v>-0.57064448530534551</v>
      </c>
    </row>
    <row r="11596" spans="1:14" x14ac:dyDescent="0.25">
      <c r="A11596" s="111" t="s">
        <v>898</v>
      </c>
      <c r="B11596" s="111">
        <f>INDEX(kommuner!C:C,MATCH(_xlfn.NUMBERVALUE(A11596),kommuner!B:B,0))</f>
        <v>1835</v>
      </c>
      <c r="C11596" s="111" t="s">
        <v>84</v>
      </c>
      <c r="D11596" s="111" t="s">
        <v>84</v>
      </c>
      <c r="E11596" s="111" t="s">
        <v>123</v>
      </c>
      <c r="F11596" s="111" t="s">
        <v>139</v>
      </c>
      <c r="G11596" s="111" t="s">
        <v>139</v>
      </c>
      <c r="H11596" s="111" t="s">
        <v>139</v>
      </c>
      <c r="I11596" s="111" t="s">
        <v>139</v>
      </c>
      <c r="J11596" t="str">
        <f t="shared" si="362"/>
        <v>1835Dyrket markOrganisk jord</v>
      </c>
      <c r="K11596" s="111">
        <v>28.726149366675592</v>
      </c>
      <c r="L11596" s="111">
        <v>1.45625</v>
      </c>
      <c r="M11596" s="111">
        <v>0</v>
      </c>
      <c r="N11596" s="112">
        <f t="shared" si="363"/>
        <v>30.182399366675593</v>
      </c>
    </row>
    <row r="11597" spans="1:14" x14ac:dyDescent="0.25">
      <c r="A11597" s="111" t="s">
        <v>898</v>
      </c>
      <c r="B11597" s="111">
        <f>INDEX(kommuner!C:C,MATCH(_xlfn.NUMBERVALUE(A11597),kommuner!B:B,0))</f>
        <v>1835</v>
      </c>
      <c r="C11597" s="111" t="s">
        <v>127</v>
      </c>
      <c r="D11597" s="111" t="s">
        <v>127</v>
      </c>
      <c r="E11597" s="111" t="s">
        <v>126</v>
      </c>
      <c r="F11597" s="111" t="s">
        <v>172</v>
      </c>
      <c r="G11597" s="111" t="s">
        <v>180</v>
      </c>
      <c r="H11597" s="111" t="s">
        <v>172</v>
      </c>
      <c r="I11597" s="111" t="s">
        <v>180</v>
      </c>
      <c r="J11597" t="str">
        <f t="shared" si="362"/>
        <v>1835SkogMineraljordBarskogHøy</v>
      </c>
      <c r="K11597" s="111">
        <v>-6.422849649670499</v>
      </c>
      <c r="L11597" s="111">
        <v>0.85306406685236758</v>
      </c>
      <c r="M11597" s="111">
        <v>6.4056614999681585E-2</v>
      </c>
      <c r="N11597" s="112">
        <f t="shared" si="363"/>
        <v>-5.5057289678184498</v>
      </c>
    </row>
    <row r="11598" spans="1:14" x14ac:dyDescent="0.25">
      <c r="A11598" s="111" t="s">
        <v>898</v>
      </c>
      <c r="B11598" s="111">
        <f>INDEX(kommuner!C:C,MATCH(_xlfn.NUMBERVALUE(A11598),kommuner!B:B,0))</f>
        <v>1835</v>
      </c>
      <c r="C11598" s="111" t="s">
        <v>127</v>
      </c>
      <c r="D11598" s="111" t="s">
        <v>127</v>
      </c>
      <c r="E11598" s="111" t="s">
        <v>126</v>
      </c>
      <c r="F11598" s="111" t="s">
        <v>172</v>
      </c>
      <c r="G11598" s="111" t="s">
        <v>167</v>
      </c>
      <c r="H11598" s="111" t="s">
        <v>172</v>
      </c>
      <c r="I11598" s="111" t="s">
        <v>167</v>
      </c>
      <c r="J11598" t="str">
        <f t="shared" si="362"/>
        <v>1835SkogMineraljordBarskogImpediment</v>
      </c>
      <c r="K11598" s="111">
        <v>-0.94873102042732593</v>
      </c>
      <c r="L11598" s="111">
        <v>0.85306406685236758</v>
      </c>
      <c r="M11598" s="111">
        <v>6.3979989500968365E-2</v>
      </c>
      <c r="N11598" s="112">
        <f t="shared" si="363"/>
        <v>-3.1686964073989993E-2</v>
      </c>
    </row>
    <row r="11599" spans="1:14" x14ac:dyDescent="0.25">
      <c r="A11599" s="111" t="s">
        <v>898</v>
      </c>
      <c r="B11599" s="111">
        <f>INDEX(kommuner!C:C,MATCH(_xlfn.NUMBERVALUE(A11599),kommuner!B:B,0))</f>
        <v>1835</v>
      </c>
      <c r="C11599" s="111" t="s">
        <v>127</v>
      </c>
      <c r="D11599" s="111" t="s">
        <v>127</v>
      </c>
      <c r="E11599" s="111" t="s">
        <v>126</v>
      </c>
      <c r="F11599" s="111" t="s">
        <v>172</v>
      </c>
      <c r="G11599" s="111" t="s">
        <v>190</v>
      </c>
      <c r="H11599" s="111" t="s">
        <v>172</v>
      </c>
      <c r="I11599" s="111" t="s">
        <v>190</v>
      </c>
      <c r="J11599" t="str">
        <f t="shared" si="362"/>
        <v>1835SkogMineraljordBarskogLav</v>
      </c>
      <c r="K11599" s="111">
        <v>-0.862084627791601</v>
      </c>
      <c r="L11599" s="111">
        <v>0.85306406685236758</v>
      </c>
      <c r="M11599" s="111">
        <v>6.3979989500968365E-2</v>
      </c>
      <c r="N11599" s="112">
        <f t="shared" si="363"/>
        <v>5.4959428561734941E-2</v>
      </c>
    </row>
    <row r="11600" spans="1:14" x14ac:dyDescent="0.25">
      <c r="A11600" s="111" t="s">
        <v>898</v>
      </c>
      <c r="B11600" s="111">
        <f>INDEX(kommuner!C:C,MATCH(_xlfn.NUMBERVALUE(A11600),kommuner!B:B,0))</f>
        <v>1835</v>
      </c>
      <c r="C11600" s="111" t="s">
        <v>127</v>
      </c>
      <c r="D11600" s="111" t="s">
        <v>127</v>
      </c>
      <c r="E11600" s="111" t="s">
        <v>126</v>
      </c>
      <c r="F11600" s="111" t="s">
        <v>172</v>
      </c>
      <c r="G11600" s="111" t="s">
        <v>173</v>
      </c>
      <c r="H11600" s="111" t="s">
        <v>172</v>
      </c>
      <c r="I11600" s="111" t="s">
        <v>173</v>
      </c>
      <c r="J11600" t="str">
        <f t="shared" si="362"/>
        <v>1835SkogMineraljordBarskogMiddels</v>
      </c>
      <c r="K11600" s="111">
        <v>-3.6406993276041288</v>
      </c>
      <c r="L11600" s="111">
        <v>0.85306406685236758</v>
      </c>
      <c r="M11600" s="111">
        <v>6.4056614999681585E-2</v>
      </c>
      <c r="N11600" s="112">
        <f t="shared" si="363"/>
        <v>-2.7235786457520796</v>
      </c>
    </row>
    <row r="11601" spans="1:14" x14ac:dyDescent="0.25">
      <c r="A11601" s="111" t="s">
        <v>898</v>
      </c>
      <c r="B11601" s="111">
        <f>INDEX(kommuner!C:C,MATCH(_xlfn.NUMBERVALUE(A11601),kommuner!B:B,0))</f>
        <v>1835</v>
      </c>
      <c r="C11601" s="111" t="s">
        <v>127</v>
      </c>
      <c r="D11601" s="111" t="s">
        <v>127</v>
      </c>
      <c r="E11601" s="111" t="s">
        <v>126</v>
      </c>
      <c r="F11601" s="111" t="s">
        <v>172</v>
      </c>
      <c r="G11601" s="111" t="s">
        <v>186</v>
      </c>
      <c r="H11601" s="111" t="s">
        <v>172</v>
      </c>
      <c r="I11601" s="111" t="s">
        <v>186</v>
      </c>
      <c r="J11601" t="str">
        <f t="shared" si="362"/>
        <v>1835SkogMineraljordBarskogSærs høy</v>
      </c>
      <c r="K11601" s="111">
        <v>0.12072674540874306</v>
      </c>
      <c r="L11601" s="111">
        <v>0.85306406685236758</v>
      </c>
      <c r="M11601" s="111">
        <v>6.4056614999681585E-2</v>
      </c>
      <c r="N11601" s="112">
        <f t="shared" si="363"/>
        <v>1.0378474272607923</v>
      </c>
    </row>
    <row r="11602" spans="1:14" x14ac:dyDescent="0.25">
      <c r="A11602" s="111" t="s">
        <v>898</v>
      </c>
      <c r="B11602" s="111">
        <f>INDEX(kommuner!C:C,MATCH(_xlfn.NUMBERVALUE(A11602),kommuner!B:B,0))</f>
        <v>1835</v>
      </c>
      <c r="C11602" s="111" t="s">
        <v>127</v>
      </c>
      <c r="D11602" s="111" t="s">
        <v>127</v>
      </c>
      <c r="E11602" s="111" t="s">
        <v>126</v>
      </c>
      <c r="F11602" s="111" t="s">
        <v>179</v>
      </c>
      <c r="G11602" s="111" t="s">
        <v>180</v>
      </c>
      <c r="H11602" s="111" t="s">
        <v>179</v>
      </c>
      <c r="I11602" s="111" t="s">
        <v>180</v>
      </c>
      <c r="J11602" t="str">
        <f t="shared" si="362"/>
        <v>1835SkogMineraljordBlandingsskogHøy</v>
      </c>
      <c r="K11602" s="111">
        <v>-7.1939050909469406</v>
      </c>
      <c r="L11602" s="111">
        <v>0.85306406685236758</v>
      </c>
      <c r="M11602" s="111">
        <v>6.3979989500968365E-2</v>
      </c>
      <c r="N11602" s="112">
        <f t="shared" si="363"/>
        <v>-6.2768610345936047</v>
      </c>
    </row>
    <row r="11603" spans="1:14" x14ac:dyDescent="0.25">
      <c r="A11603" s="111" t="s">
        <v>898</v>
      </c>
      <c r="B11603" s="111">
        <f>INDEX(kommuner!C:C,MATCH(_xlfn.NUMBERVALUE(A11603),kommuner!B:B,0))</f>
        <v>1835</v>
      </c>
      <c r="C11603" s="111" t="s">
        <v>127</v>
      </c>
      <c r="D11603" s="111" t="s">
        <v>127</v>
      </c>
      <c r="E11603" s="111" t="s">
        <v>126</v>
      </c>
      <c r="F11603" s="111" t="s">
        <v>179</v>
      </c>
      <c r="G11603" s="111" t="s">
        <v>167</v>
      </c>
      <c r="H11603" s="111" t="s">
        <v>179</v>
      </c>
      <c r="I11603" s="111" t="s">
        <v>167</v>
      </c>
      <c r="J11603" t="str">
        <f t="shared" si="362"/>
        <v>1835SkogMineraljordBlandingsskogImpediment</v>
      </c>
      <c r="K11603" s="111">
        <v>-1.0519587113170448</v>
      </c>
      <c r="L11603" s="111">
        <v>0.85306406685236758</v>
      </c>
      <c r="M11603" s="111">
        <v>6.3979989500968365E-2</v>
      </c>
      <c r="N11603" s="112">
        <f t="shared" si="363"/>
        <v>-0.13491465496370883</v>
      </c>
    </row>
    <row r="11604" spans="1:14" x14ac:dyDescent="0.25">
      <c r="A11604" s="111" t="s">
        <v>898</v>
      </c>
      <c r="B11604" s="111">
        <f>INDEX(kommuner!C:C,MATCH(_xlfn.NUMBERVALUE(A11604),kommuner!B:B,0))</f>
        <v>1835</v>
      </c>
      <c r="C11604" s="111" t="s">
        <v>127</v>
      </c>
      <c r="D11604" s="111" t="s">
        <v>127</v>
      </c>
      <c r="E11604" s="111" t="s">
        <v>126</v>
      </c>
      <c r="F11604" s="111" t="s">
        <v>179</v>
      </c>
      <c r="G11604" s="111" t="s">
        <v>190</v>
      </c>
      <c r="H11604" s="111" t="s">
        <v>179</v>
      </c>
      <c r="I11604" s="111" t="s">
        <v>190</v>
      </c>
      <c r="J11604" t="str">
        <f t="shared" si="362"/>
        <v>1835SkogMineraljordBlandingsskogLav</v>
      </c>
      <c r="K11604" s="111">
        <v>-1.7812179955424279</v>
      </c>
      <c r="L11604" s="111">
        <v>0.85306406685236758</v>
      </c>
      <c r="M11604" s="111">
        <v>6.3979989500968365E-2</v>
      </c>
      <c r="N11604" s="112">
        <f t="shared" si="363"/>
        <v>-0.86417393918909191</v>
      </c>
    </row>
    <row r="11605" spans="1:14" x14ac:dyDescent="0.25">
      <c r="A11605" s="111" t="s">
        <v>898</v>
      </c>
      <c r="B11605" s="111">
        <f>INDEX(kommuner!C:C,MATCH(_xlfn.NUMBERVALUE(A11605),kommuner!B:B,0))</f>
        <v>1835</v>
      </c>
      <c r="C11605" s="111" t="s">
        <v>127</v>
      </c>
      <c r="D11605" s="111" t="s">
        <v>127</v>
      </c>
      <c r="E11605" s="111" t="s">
        <v>126</v>
      </c>
      <c r="F11605" s="111" t="s">
        <v>179</v>
      </c>
      <c r="G11605" s="111" t="s">
        <v>173</v>
      </c>
      <c r="H11605" s="111" t="s">
        <v>179</v>
      </c>
      <c r="I11605" s="111" t="s">
        <v>173</v>
      </c>
      <c r="J11605" t="str">
        <f t="shared" si="362"/>
        <v>1835SkogMineraljordBlandingsskogMiddels</v>
      </c>
      <c r="K11605" s="111">
        <v>-3.4741824145851954</v>
      </c>
      <c r="L11605" s="111">
        <v>0.85306406685236758</v>
      </c>
      <c r="M11605" s="111">
        <v>6.3979989500968365E-2</v>
      </c>
      <c r="N11605" s="112">
        <f t="shared" si="363"/>
        <v>-2.5571383582318594</v>
      </c>
    </row>
    <row r="11606" spans="1:14" x14ac:dyDescent="0.25">
      <c r="A11606" s="111" t="s">
        <v>898</v>
      </c>
      <c r="B11606" s="111">
        <f>INDEX(kommuner!C:C,MATCH(_xlfn.NUMBERVALUE(A11606),kommuner!B:B,0))</f>
        <v>1835</v>
      </c>
      <c r="C11606" s="111" t="s">
        <v>127</v>
      </c>
      <c r="D11606" s="111" t="s">
        <v>127</v>
      </c>
      <c r="E11606" s="111" t="s">
        <v>126</v>
      </c>
      <c r="F11606" s="111" t="s">
        <v>179</v>
      </c>
      <c r="G11606" s="111" t="s">
        <v>186</v>
      </c>
      <c r="H11606" s="111" t="s">
        <v>179</v>
      </c>
      <c r="I11606" s="111" t="s">
        <v>186</v>
      </c>
      <c r="J11606" t="str">
        <f t="shared" si="362"/>
        <v>1835SkogMineraljordBlandingsskogSærs høy</v>
      </c>
      <c r="K11606" s="111">
        <v>-2.9395925245326562</v>
      </c>
      <c r="L11606" s="111">
        <v>0.85306406685236758</v>
      </c>
      <c r="M11606" s="111">
        <v>6.3979989500968365E-2</v>
      </c>
      <c r="N11606" s="112">
        <f t="shared" si="363"/>
        <v>-2.0225484681793202</v>
      </c>
    </row>
    <row r="11607" spans="1:14" x14ac:dyDescent="0.25">
      <c r="A11607" s="111" t="s">
        <v>898</v>
      </c>
      <c r="B11607" s="111">
        <f>INDEX(kommuner!C:C,MATCH(_xlfn.NUMBERVALUE(A11607),kommuner!B:B,0))</f>
        <v>1835</v>
      </c>
      <c r="C11607" s="111" t="s">
        <v>127</v>
      </c>
      <c r="D11607" s="111" t="s">
        <v>127</v>
      </c>
      <c r="E11607" s="111" t="s">
        <v>126</v>
      </c>
      <c r="F11607" s="111" t="s">
        <v>185</v>
      </c>
      <c r="G11607" s="111" t="s">
        <v>180</v>
      </c>
      <c r="H11607" s="111" t="s">
        <v>185</v>
      </c>
      <c r="I11607" s="111" t="s">
        <v>180</v>
      </c>
      <c r="J11607" t="str">
        <f t="shared" si="362"/>
        <v>1835SkogMineraljordLauvskogHøy</v>
      </c>
      <c r="K11607" s="111">
        <v>-3.9961118073383664</v>
      </c>
      <c r="L11607" s="111">
        <v>0.85306406685236758</v>
      </c>
      <c r="M11607" s="111">
        <v>6.3979989500968365E-2</v>
      </c>
      <c r="N11607" s="112">
        <f t="shared" si="363"/>
        <v>-3.0790677509850304</v>
      </c>
    </row>
    <row r="11608" spans="1:14" x14ac:dyDescent="0.25">
      <c r="A11608" s="111" t="s">
        <v>898</v>
      </c>
      <c r="B11608" s="111">
        <f>INDEX(kommuner!C:C,MATCH(_xlfn.NUMBERVALUE(A11608),kommuner!B:B,0))</f>
        <v>1835</v>
      </c>
      <c r="C11608" s="111" t="s">
        <v>127</v>
      </c>
      <c r="D11608" s="111" t="s">
        <v>127</v>
      </c>
      <c r="E11608" s="111" t="s">
        <v>126</v>
      </c>
      <c r="F11608" s="111" t="s">
        <v>185</v>
      </c>
      <c r="G11608" s="111" t="s">
        <v>167</v>
      </c>
      <c r="H11608" s="111" t="s">
        <v>185</v>
      </c>
      <c r="I11608" s="111" t="s">
        <v>167</v>
      </c>
      <c r="J11608" t="str">
        <f t="shared" si="362"/>
        <v>1835SkogMineraljordLauvskogImpediment</v>
      </c>
      <c r="K11608" s="111">
        <v>-1.0417316356348201</v>
      </c>
      <c r="L11608" s="111">
        <v>0.85306406685236758</v>
      </c>
      <c r="M11608" s="111">
        <v>6.3979989500968365E-2</v>
      </c>
      <c r="N11608" s="112">
        <f t="shared" si="363"/>
        <v>-0.12468757928148413</v>
      </c>
    </row>
    <row r="11609" spans="1:14" x14ac:dyDescent="0.25">
      <c r="A11609" s="111" t="s">
        <v>898</v>
      </c>
      <c r="B11609" s="111">
        <f>INDEX(kommuner!C:C,MATCH(_xlfn.NUMBERVALUE(A11609),kommuner!B:B,0))</f>
        <v>1835</v>
      </c>
      <c r="C11609" s="111" t="s">
        <v>127</v>
      </c>
      <c r="D11609" s="111" t="s">
        <v>127</v>
      </c>
      <c r="E11609" s="111" t="s">
        <v>126</v>
      </c>
      <c r="F11609" s="111" t="s">
        <v>185</v>
      </c>
      <c r="G11609" s="111" t="s">
        <v>190</v>
      </c>
      <c r="H11609" s="111" t="s">
        <v>185</v>
      </c>
      <c r="I11609" s="111" t="s">
        <v>190</v>
      </c>
      <c r="J11609" t="str">
        <f t="shared" si="362"/>
        <v>1835SkogMineraljordLauvskogLav</v>
      </c>
      <c r="K11609" s="111">
        <v>-8.9748170935426599E-2</v>
      </c>
      <c r="L11609" s="111">
        <v>0.85306406685236758</v>
      </c>
      <c r="M11609" s="111">
        <v>6.3979989500968365E-2</v>
      </c>
      <c r="N11609" s="112">
        <f t="shared" si="363"/>
        <v>0.82729588541790933</v>
      </c>
    </row>
    <row r="11610" spans="1:14" x14ac:dyDescent="0.25">
      <c r="A11610" s="111" t="s">
        <v>898</v>
      </c>
      <c r="B11610" s="111">
        <f>INDEX(kommuner!C:C,MATCH(_xlfn.NUMBERVALUE(A11610),kommuner!B:B,0))</f>
        <v>1835</v>
      </c>
      <c r="C11610" s="111" t="s">
        <v>127</v>
      </c>
      <c r="D11610" s="111" t="s">
        <v>127</v>
      </c>
      <c r="E11610" s="111" t="s">
        <v>126</v>
      </c>
      <c r="F11610" s="111" t="s">
        <v>185</v>
      </c>
      <c r="G11610" s="111" t="s">
        <v>173</v>
      </c>
      <c r="H11610" s="111" t="s">
        <v>185</v>
      </c>
      <c r="I11610" s="111" t="s">
        <v>173</v>
      </c>
      <c r="J11610" t="str">
        <f t="shared" si="362"/>
        <v>1835SkogMineraljordLauvskogMiddels</v>
      </c>
      <c r="K11610" s="111">
        <v>-2.4407766010203638</v>
      </c>
      <c r="L11610" s="111">
        <v>0.85306406685236758</v>
      </c>
      <c r="M11610" s="111">
        <v>6.3979989500968365E-2</v>
      </c>
      <c r="N11610" s="112">
        <f t="shared" si="363"/>
        <v>-1.523732544667028</v>
      </c>
    </row>
    <row r="11611" spans="1:14" x14ac:dyDescent="0.25">
      <c r="A11611" s="111" t="s">
        <v>898</v>
      </c>
      <c r="B11611" s="111">
        <f>INDEX(kommuner!C:C,MATCH(_xlfn.NUMBERVALUE(A11611),kommuner!B:B,0))</f>
        <v>1835</v>
      </c>
      <c r="C11611" s="111" t="s">
        <v>127</v>
      </c>
      <c r="D11611" s="111" t="s">
        <v>127</v>
      </c>
      <c r="E11611" s="111" t="s">
        <v>126</v>
      </c>
      <c r="F11611" s="111" t="s">
        <v>185</v>
      </c>
      <c r="G11611" s="111" t="s">
        <v>186</v>
      </c>
      <c r="H11611" s="111" t="s">
        <v>185</v>
      </c>
      <c r="I11611" s="111" t="s">
        <v>186</v>
      </c>
      <c r="J11611" t="str">
        <f t="shared" si="362"/>
        <v>1835SkogMineraljordLauvskogSærs høy</v>
      </c>
      <c r="K11611" s="111">
        <v>-3.6560473259425113</v>
      </c>
      <c r="L11611" s="111">
        <v>0.85306406685236758</v>
      </c>
      <c r="M11611" s="111">
        <v>6.3979989500968365E-2</v>
      </c>
      <c r="N11611" s="112">
        <f t="shared" si="363"/>
        <v>-2.7390032695891753</v>
      </c>
    </row>
    <row r="11612" spans="1:14" x14ac:dyDescent="0.25">
      <c r="A11612" s="111" t="s">
        <v>898</v>
      </c>
      <c r="B11612" s="111">
        <f>INDEX(kommuner!C:C,MATCH(_xlfn.NUMBERVALUE(A11612),kommuner!B:B,0))</f>
        <v>1835</v>
      </c>
      <c r="C11612" s="111" t="s">
        <v>127</v>
      </c>
      <c r="D11612" s="111" t="s">
        <v>127</v>
      </c>
      <c r="E11612" s="111" t="s">
        <v>123</v>
      </c>
      <c r="F11612" s="111" t="s">
        <v>172</v>
      </c>
      <c r="G11612" s="111" t="s">
        <v>180</v>
      </c>
      <c r="H11612" s="111" t="s">
        <v>172</v>
      </c>
      <c r="I11612" s="111" t="s">
        <v>180</v>
      </c>
      <c r="J11612" t="str">
        <f t="shared" si="362"/>
        <v>1835SkogOrganisk jordBarskogHøy</v>
      </c>
      <c r="K11612" s="111">
        <v>-2.5184559031994138</v>
      </c>
      <c r="L11612" s="111">
        <v>0.92784825435236762</v>
      </c>
      <c r="M11612" s="111">
        <v>0.46518126042825314</v>
      </c>
      <c r="N11612" s="112">
        <f t="shared" si="363"/>
        <v>-1.1254263884187932</v>
      </c>
    </row>
    <row r="11613" spans="1:14" x14ac:dyDescent="0.25">
      <c r="A11613" s="111" t="s">
        <v>898</v>
      </c>
      <c r="B11613" s="111">
        <f>INDEX(kommuner!C:C,MATCH(_xlfn.NUMBERVALUE(A11613),kommuner!B:B,0))</f>
        <v>1835</v>
      </c>
      <c r="C11613" s="111" t="s">
        <v>127</v>
      </c>
      <c r="D11613" s="111" t="s">
        <v>127</v>
      </c>
      <c r="E11613" s="111" t="s">
        <v>123</v>
      </c>
      <c r="F11613" s="111" t="s">
        <v>172</v>
      </c>
      <c r="G11613" s="111" t="s">
        <v>167</v>
      </c>
      <c r="H11613" s="111" t="s">
        <v>172</v>
      </c>
      <c r="I11613" s="111" t="s">
        <v>167</v>
      </c>
      <c r="J11613" t="str">
        <f t="shared" si="362"/>
        <v>1835SkogOrganisk jordBarskogImpediment</v>
      </c>
      <c r="K11613" s="111">
        <v>-0.17137422385314094</v>
      </c>
      <c r="L11613" s="111">
        <v>0.92784825435236762</v>
      </c>
      <c r="M11613" s="111">
        <v>0.46510463492953991</v>
      </c>
      <c r="N11613" s="112">
        <f t="shared" si="363"/>
        <v>1.2215786654287666</v>
      </c>
    </row>
    <row r="11614" spans="1:14" x14ac:dyDescent="0.25">
      <c r="A11614" s="111" t="s">
        <v>898</v>
      </c>
      <c r="B11614" s="111">
        <f>INDEX(kommuner!C:C,MATCH(_xlfn.NUMBERVALUE(A11614),kommuner!B:B,0))</f>
        <v>1835</v>
      </c>
      <c r="C11614" s="111" t="s">
        <v>127</v>
      </c>
      <c r="D11614" s="111" t="s">
        <v>127</v>
      </c>
      <c r="E11614" s="111" t="s">
        <v>123</v>
      </c>
      <c r="F11614" s="111" t="s">
        <v>172</v>
      </c>
      <c r="G11614" s="111" t="s">
        <v>190</v>
      </c>
      <c r="H11614" s="111" t="s">
        <v>172</v>
      </c>
      <c r="I11614" s="111" t="s">
        <v>190</v>
      </c>
      <c r="J11614" t="str">
        <f t="shared" si="362"/>
        <v>1835SkogOrganisk jordBarskogLav</v>
      </c>
      <c r="K11614" s="111">
        <v>-0.50666953101693391</v>
      </c>
      <c r="L11614" s="111">
        <v>0.92784825435236762</v>
      </c>
      <c r="M11614" s="111">
        <v>0.46510463492953991</v>
      </c>
      <c r="N11614" s="112">
        <f t="shared" si="363"/>
        <v>0.88628335826497362</v>
      </c>
    </row>
    <row r="11615" spans="1:14" x14ac:dyDescent="0.25">
      <c r="A11615" s="111" t="s">
        <v>898</v>
      </c>
      <c r="B11615" s="111">
        <f>INDEX(kommuner!C:C,MATCH(_xlfn.NUMBERVALUE(A11615),kommuner!B:B,0))</f>
        <v>1835</v>
      </c>
      <c r="C11615" s="111" t="s">
        <v>127</v>
      </c>
      <c r="D11615" s="111" t="s">
        <v>127</v>
      </c>
      <c r="E11615" s="111" t="s">
        <v>123</v>
      </c>
      <c r="F11615" s="111" t="s">
        <v>172</v>
      </c>
      <c r="G11615" s="111" t="s">
        <v>173</v>
      </c>
      <c r="H11615" s="111" t="s">
        <v>172</v>
      </c>
      <c r="I11615" s="111" t="s">
        <v>173</v>
      </c>
      <c r="J11615" t="str">
        <f t="shared" si="362"/>
        <v>1835SkogOrganisk jordBarskogMiddels</v>
      </c>
      <c r="K11615" s="111">
        <v>-1.5571490961494638</v>
      </c>
      <c r="L11615" s="111">
        <v>0.92784825435236762</v>
      </c>
      <c r="M11615" s="111">
        <v>0.46518126042825314</v>
      </c>
      <c r="N11615" s="112">
        <f t="shared" si="363"/>
        <v>-0.16411958136884308</v>
      </c>
    </row>
    <row r="11616" spans="1:14" x14ac:dyDescent="0.25">
      <c r="A11616" s="111" t="s">
        <v>898</v>
      </c>
      <c r="B11616" s="111">
        <f>INDEX(kommuner!C:C,MATCH(_xlfn.NUMBERVALUE(A11616),kommuner!B:B,0))</f>
        <v>1835</v>
      </c>
      <c r="C11616" s="111" t="s">
        <v>127</v>
      </c>
      <c r="D11616" s="111" t="s">
        <v>127</v>
      </c>
      <c r="E11616" s="111" t="s">
        <v>123</v>
      </c>
      <c r="F11616" s="111" t="s">
        <v>172</v>
      </c>
      <c r="G11616" s="111" t="s">
        <v>186</v>
      </c>
      <c r="H11616" s="111" t="s">
        <v>172</v>
      </c>
      <c r="I11616" s="111" t="s">
        <v>186</v>
      </c>
      <c r="J11616" t="str">
        <f t="shared" si="362"/>
        <v>1835SkogOrganisk jordBarskogSærs høy</v>
      </c>
      <c r="K11616" s="111">
        <v>2.5548655235722699</v>
      </c>
      <c r="L11616" s="111">
        <v>0.92784825435236762</v>
      </c>
      <c r="M11616" s="111">
        <v>0.46518126042825314</v>
      </c>
      <c r="N11616" s="112">
        <f t="shared" si="363"/>
        <v>3.9478950383528906</v>
      </c>
    </row>
    <row r="11617" spans="1:14" x14ac:dyDescent="0.25">
      <c r="A11617" s="111" t="s">
        <v>898</v>
      </c>
      <c r="B11617" s="111">
        <f>INDEX(kommuner!C:C,MATCH(_xlfn.NUMBERVALUE(A11617),kommuner!B:B,0))</f>
        <v>1835</v>
      </c>
      <c r="C11617" s="111" t="s">
        <v>127</v>
      </c>
      <c r="D11617" s="111" t="s">
        <v>127</v>
      </c>
      <c r="E11617" s="111" t="s">
        <v>123</v>
      </c>
      <c r="F11617" s="111" t="s">
        <v>179</v>
      </c>
      <c r="G11617" s="111" t="s">
        <v>180</v>
      </c>
      <c r="H11617" s="111" t="s">
        <v>179</v>
      </c>
      <c r="I11617" s="111" t="s">
        <v>180</v>
      </c>
      <c r="J11617" t="str">
        <f t="shared" si="362"/>
        <v>1835SkogOrganisk jordBlandingsskogHøy</v>
      </c>
      <c r="K11617" s="111">
        <v>-5.5554344456832343</v>
      </c>
      <c r="L11617" s="111">
        <v>0.92784825435236762</v>
      </c>
      <c r="M11617" s="111">
        <v>0.46510463492953991</v>
      </c>
      <c r="N11617" s="112">
        <f t="shared" si="363"/>
        <v>-4.1624815564013264</v>
      </c>
    </row>
    <row r="11618" spans="1:14" x14ac:dyDescent="0.25">
      <c r="A11618" s="111" t="s">
        <v>898</v>
      </c>
      <c r="B11618" s="111">
        <f>INDEX(kommuner!C:C,MATCH(_xlfn.NUMBERVALUE(A11618),kommuner!B:B,0))</f>
        <v>1835</v>
      </c>
      <c r="C11618" s="111" t="s">
        <v>127</v>
      </c>
      <c r="D11618" s="111" t="s">
        <v>127</v>
      </c>
      <c r="E11618" s="111" t="s">
        <v>123</v>
      </c>
      <c r="F11618" s="111" t="s">
        <v>179</v>
      </c>
      <c r="G11618" s="111" t="s">
        <v>167</v>
      </c>
      <c r="H11618" s="111" t="s">
        <v>179</v>
      </c>
      <c r="I11618" s="111" t="s">
        <v>167</v>
      </c>
      <c r="J11618" t="str">
        <f t="shared" si="362"/>
        <v>1835SkogOrganisk jordBlandingsskogImpediment</v>
      </c>
      <c r="K11618" s="111">
        <v>-0.28586344175800005</v>
      </c>
      <c r="L11618" s="111">
        <v>0.92784825435236762</v>
      </c>
      <c r="M11618" s="111">
        <v>0.46510463492953991</v>
      </c>
      <c r="N11618" s="112">
        <f t="shared" si="363"/>
        <v>1.1070894475239075</v>
      </c>
    </row>
    <row r="11619" spans="1:14" x14ac:dyDescent="0.25">
      <c r="A11619" s="111" t="s">
        <v>898</v>
      </c>
      <c r="B11619" s="111">
        <f>INDEX(kommuner!C:C,MATCH(_xlfn.NUMBERVALUE(A11619),kommuner!B:B,0))</f>
        <v>1835</v>
      </c>
      <c r="C11619" s="111" t="s">
        <v>127</v>
      </c>
      <c r="D11619" s="111" t="s">
        <v>127</v>
      </c>
      <c r="E11619" s="111" t="s">
        <v>123</v>
      </c>
      <c r="F11619" s="111" t="s">
        <v>179</v>
      </c>
      <c r="G11619" s="111" t="s">
        <v>190</v>
      </c>
      <c r="H11619" s="111" t="s">
        <v>179</v>
      </c>
      <c r="I11619" s="111" t="s">
        <v>190</v>
      </c>
      <c r="J11619" t="str">
        <f t="shared" si="362"/>
        <v>1835SkogOrganisk jordBlandingsskogLav</v>
      </c>
      <c r="K11619" s="111">
        <v>-1.2347339377887629</v>
      </c>
      <c r="L11619" s="111">
        <v>0.92784825435236762</v>
      </c>
      <c r="M11619" s="111">
        <v>0.46510463492953991</v>
      </c>
      <c r="N11619" s="112">
        <f t="shared" si="363"/>
        <v>0.15821895149314458</v>
      </c>
    </row>
    <row r="11620" spans="1:14" x14ac:dyDescent="0.25">
      <c r="A11620" s="111" t="s">
        <v>898</v>
      </c>
      <c r="B11620" s="111">
        <f>INDEX(kommuner!C:C,MATCH(_xlfn.NUMBERVALUE(A11620),kommuner!B:B,0))</f>
        <v>1835</v>
      </c>
      <c r="C11620" s="111" t="s">
        <v>127</v>
      </c>
      <c r="D11620" s="111" t="s">
        <v>127</v>
      </c>
      <c r="E11620" s="111" t="s">
        <v>123</v>
      </c>
      <c r="F11620" s="111" t="s">
        <v>179</v>
      </c>
      <c r="G11620" s="111" t="s">
        <v>173</v>
      </c>
      <c r="H11620" s="111" t="s">
        <v>179</v>
      </c>
      <c r="I11620" s="111" t="s">
        <v>173</v>
      </c>
      <c r="J11620" t="str">
        <f t="shared" si="362"/>
        <v>1835SkogOrganisk jordBlandingsskogMiddels</v>
      </c>
      <c r="K11620" s="111">
        <v>-2.4239591752717748</v>
      </c>
      <c r="L11620" s="111">
        <v>0.92784825435236762</v>
      </c>
      <c r="M11620" s="111">
        <v>0.46510463492953991</v>
      </c>
      <c r="N11620" s="112">
        <f t="shared" si="363"/>
        <v>-1.0310062859898674</v>
      </c>
    </row>
    <row r="11621" spans="1:14" x14ac:dyDescent="0.25">
      <c r="A11621" s="111" t="s">
        <v>898</v>
      </c>
      <c r="B11621" s="111">
        <f>INDEX(kommuner!C:C,MATCH(_xlfn.NUMBERVALUE(A11621),kommuner!B:B,0))</f>
        <v>1835</v>
      </c>
      <c r="C11621" s="111" t="s">
        <v>127</v>
      </c>
      <c r="D11621" s="111" t="s">
        <v>127</v>
      </c>
      <c r="E11621" s="111" t="s">
        <v>123</v>
      </c>
      <c r="F11621" s="111" t="s">
        <v>179</v>
      </c>
      <c r="G11621" s="111" t="s">
        <v>186</v>
      </c>
      <c r="H11621" s="111" t="s">
        <v>179</v>
      </c>
      <c r="I11621" s="111" t="s">
        <v>186</v>
      </c>
      <c r="J11621" t="str">
        <f t="shared" si="362"/>
        <v>1835SkogOrganisk jordBlandingsskogSærs høy</v>
      </c>
      <c r="K11621" s="111">
        <v>-1.5726115302258048</v>
      </c>
      <c r="L11621" s="111">
        <v>0.92784825435236762</v>
      </c>
      <c r="M11621" s="111">
        <v>0.46510463492953991</v>
      </c>
      <c r="N11621" s="112">
        <f t="shared" si="363"/>
        <v>-0.17965864094389727</v>
      </c>
    </row>
    <row r="11622" spans="1:14" x14ac:dyDescent="0.25">
      <c r="A11622" s="111" t="s">
        <v>898</v>
      </c>
      <c r="B11622" s="111">
        <f>INDEX(kommuner!C:C,MATCH(_xlfn.NUMBERVALUE(A11622),kommuner!B:B,0))</f>
        <v>1835</v>
      </c>
      <c r="C11622" s="111" t="s">
        <v>127</v>
      </c>
      <c r="D11622" s="111" t="s">
        <v>127</v>
      </c>
      <c r="E11622" s="111" t="s">
        <v>123</v>
      </c>
      <c r="F11622" s="111" t="s">
        <v>185</v>
      </c>
      <c r="G11622" s="111" t="s">
        <v>180</v>
      </c>
      <c r="H11622" s="111" t="s">
        <v>185</v>
      </c>
      <c r="I11622" s="111" t="s">
        <v>180</v>
      </c>
      <c r="J11622" t="str">
        <f t="shared" si="362"/>
        <v>1835SkogOrganisk jordLauvskogHøy</v>
      </c>
      <c r="K11622" s="111">
        <v>-1.9913688882377358</v>
      </c>
      <c r="L11622" s="111">
        <v>0.92784825435236762</v>
      </c>
      <c r="M11622" s="111">
        <v>0.46510463492953991</v>
      </c>
      <c r="N11622" s="112">
        <f t="shared" si="363"/>
        <v>-0.59841599895582831</v>
      </c>
    </row>
    <row r="11623" spans="1:14" x14ac:dyDescent="0.25">
      <c r="A11623" s="111" t="s">
        <v>898</v>
      </c>
      <c r="B11623" s="111">
        <f>INDEX(kommuner!C:C,MATCH(_xlfn.NUMBERVALUE(A11623),kommuner!B:B,0))</f>
        <v>1835</v>
      </c>
      <c r="C11623" s="111" t="s">
        <v>127</v>
      </c>
      <c r="D11623" s="111" t="s">
        <v>127</v>
      </c>
      <c r="E11623" s="111" t="s">
        <v>123</v>
      </c>
      <c r="F11623" s="111" t="s">
        <v>185</v>
      </c>
      <c r="G11623" s="111" t="s">
        <v>167</v>
      </c>
      <c r="H11623" s="111" t="s">
        <v>185</v>
      </c>
      <c r="I11623" s="111" t="s">
        <v>167</v>
      </c>
      <c r="J11623" t="str">
        <f t="shared" si="362"/>
        <v>1835SkogOrganisk jordLauvskogImpediment</v>
      </c>
      <c r="K11623" s="111">
        <v>0.35000626494250675</v>
      </c>
      <c r="L11623" s="111">
        <v>0.92784825435236762</v>
      </c>
      <c r="M11623" s="111">
        <v>0.46510463492953991</v>
      </c>
      <c r="N11623" s="112">
        <f t="shared" si="363"/>
        <v>1.7429591542244141</v>
      </c>
    </row>
    <row r="11624" spans="1:14" x14ac:dyDescent="0.25">
      <c r="A11624" s="111" t="s">
        <v>898</v>
      </c>
      <c r="B11624" s="111">
        <f>INDEX(kommuner!C:C,MATCH(_xlfn.NUMBERVALUE(A11624),kommuner!B:B,0))</f>
        <v>1835</v>
      </c>
      <c r="C11624" s="111" t="s">
        <v>127</v>
      </c>
      <c r="D11624" s="111" t="s">
        <v>127</v>
      </c>
      <c r="E11624" s="111" t="s">
        <v>123</v>
      </c>
      <c r="F11624" s="111" t="s">
        <v>185</v>
      </c>
      <c r="G11624" s="111" t="s">
        <v>190</v>
      </c>
      <c r="H11624" s="111" t="s">
        <v>185</v>
      </c>
      <c r="I11624" s="111" t="s">
        <v>190</v>
      </c>
      <c r="J11624" t="str">
        <f t="shared" si="362"/>
        <v>1835SkogOrganisk jordLauvskogLav</v>
      </c>
      <c r="K11624" s="111">
        <v>1.1144075558526714</v>
      </c>
      <c r="L11624" s="111">
        <v>0.92784825435236762</v>
      </c>
      <c r="M11624" s="111">
        <v>0.46510463492953991</v>
      </c>
      <c r="N11624" s="112">
        <f t="shared" si="363"/>
        <v>2.5073604451345788</v>
      </c>
    </row>
    <row r="11625" spans="1:14" x14ac:dyDescent="0.25">
      <c r="A11625" s="111" t="s">
        <v>898</v>
      </c>
      <c r="B11625" s="111">
        <f>INDEX(kommuner!C:C,MATCH(_xlfn.NUMBERVALUE(A11625),kommuner!B:B,0))</f>
        <v>1835</v>
      </c>
      <c r="C11625" s="111" t="s">
        <v>127</v>
      </c>
      <c r="D11625" s="111" t="s">
        <v>127</v>
      </c>
      <c r="E11625" s="111" t="s">
        <v>123</v>
      </c>
      <c r="F11625" s="111" t="s">
        <v>185</v>
      </c>
      <c r="G11625" s="111" t="s">
        <v>173</v>
      </c>
      <c r="H11625" s="111" t="s">
        <v>185</v>
      </c>
      <c r="I11625" s="111" t="s">
        <v>173</v>
      </c>
      <c r="J11625" t="str">
        <f t="shared" si="362"/>
        <v>1835SkogOrganisk jordLauvskogMiddels</v>
      </c>
      <c r="K11625" s="111">
        <v>-0.62664468270982987</v>
      </c>
      <c r="L11625" s="111">
        <v>0.92784825435236762</v>
      </c>
      <c r="M11625" s="111">
        <v>0.46510463492953991</v>
      </c>
      <c r="N11625" s="112">
        <f t="shared" si="363"/>
        <v>0.76630820657207765</v>
      </c>
    </row>
    <row r="11626" spans="1:14" x14ac:dyDescent="0.25">
      <c r="A11626" s="111" t="s">
        <v>898</v>
      </c>
      <c r="B11626" s="111">
        <f>INDEX(kommuner!C:C,MATCH(_xlfn.NUMBERVALUE(A11626),kommuner!B:B,0))</f>
        <v>1835</v>
      </c>
      <c r="C11626" s="111" t="s">
        <v>127</v>
      </c>
      <c r="D11626" s="111" t="s">
        <v>127</v>
      </c>
      <c r="E11626" s="111" t="s">
        <v>123</v>
      </c>
      <c r="F11626" s="111" t="s">
        <v>185</v>
      </c>
      <c r="G11626" s="111" t="s">
        <v>186</v>
      </c>
      <c r="H11626" s="111" t="s">
        <v>185</v>
      </c>
      <c r="I11626" s="111" t="s">
        <v>186</v>
      </c>
      <c r="J11626" t="str">
        <f t="shared" si="362"/>
        <v>1835SkogOrganisk jordLauvskogSærs høy</v>
      </c>
      <c r="K11626" s="111">
        <v>-1.8997279926091779</v>
      </c>
      <c r="L11626" s="111">
        <v>0.92784825435236762</v>
      </c>
      <c r="M11626" s="111">
        <v>0.46510463492953991</v>
      </c>
      <c r="N11626" s="112">
        <f t="shared" si="363"/>
        <v>-0.50677510332727038</v>
      </c>
    </row>
    <row r="11627" spans="1:14" x14ac:dyDescent="0.25">
      <c r="A11627" s="111" t="s">
        <v>898</v>
      </c>
      <c r="B11627" s="111">
        <f>INDEX(kommuner!C:C,MATCH(_xlfn.NUMBERVALUE(A11627),kommuner!B:B,0))</f>
        <v>1835</v>
      </c>
      <c r="C11627" s="111" t="s">
        <v>83</v>
      </c>
      <c r="D11627" s="111" t="s">
        <v>83</v>
      </c>
      <c r="E11627" s="111" t="s">
        <v>126</v>
      </c>
      <c r="F11627" s="111" t="s">
        <v>139</v>
      </c>
      <c r="G11627" s="111" t="s">
        <v>139</v>
      </c>
      <c r="H11627" s="111" t="s">
        <v>139</v>
      </c>
      <c r="I11627" s="111" t="s">
        <v>139</v>
      </c>
      <c r="J11627" t="str">
        <f t="shared" si="362"/>
        <v>1835Utbygd arealMineraljord</v>
      </c>
      <c r="K11627" s="111">
        <v>-0.30524336409547759</v>
      </c>
      <c r="L11627" s="111">
        <v>0</v>
      </c>
      <c r="M11627" s="111">
        <v>1.303047089454229E-2</v>
      </c>
      <c r="N11627" s="112">
        <f t="shared" si="363"/>
        <v>-0.2922128932009353</v>
      </c>
    </row>
    <row r="11628" spans="1:14" x14ac:dyDescent="0.25">
      <c r="A11628" s="111" t="s">
        <v>898</v>
      </c>
      <c r="B11628" s="111">
        <f>INDEX(kommuner!C:C,MATCH(_xlfn.NUMBERVALUE(A11628),kommuner!B:B,0))</f>
        <v>1835</v>
      </c>
      <c r="C11628" s="111" t="s">
        <v>83</v>
      </c>
      <c r="D11628" s="111" t="s">
        <v>83</v>
      </c>
      <c r="E11628" s="111" t="s">
        <v>123</v>
      </c>
      <c r="F11628" s="111" t="s">
        <v>139</v>
      </c>
      <c r="G11628" s="111" t="s">
        <v>139</v>
      </c>
      <c r="H11628" s="111" t="s">
        <v>139</v>
      </c>
      <c r="I11628" s="111" t="s">
        <v>139</v>
      </c>
      <c r="J11628" t="str">
        <f t="shared" si="362"/>
        <v>1835Utbygd arealOrganisk jord</v>
      </c>
      <c r="K11628" s="111">
        <v>29.011421395201612</v>
      </c>
      <c r="L11628" s="111">
        <v>0</v>
      </c>
      <c r="M11628" s="111">
        <v>1.303047089454229E-2</v>
      </c>
      <c r="N11628" s="112">
        <f t="shared" si="363"/>
        <v>29.024451866096154</v>
      </c>
    </row>
    <row r="11629" spans="1:14" x14ac:dyDescent="0.25">
      <c r="A11629" s="111" t="s">
        <v>898</v>
      </c>
      <c r="B11629" s="111">
        <f>INDEX(kommuner!C:C,MATCH(_xlfn.NUMBERVALUE(A11629),kommuner!B:B,0))</f>
        <v>1835</v>
      </c>
      <c r="C11629" s="111" t="s">
        <v>181</v>
      </c>
      <c r="D11629" s="111" t="s">
        <v>181</v>
      </c>
      <c r="E11629" s="111" t="s">
        <v>123</v>
      </c>
      <c r="F11629" s="111" t="s">
        <v>139</v>
      </c>
      <c r="G11629" s="111" t="s">
        <v>139</v>
      </c>
      <c r="H11629" s="111" t="s">
        <v>139</v>
      </c>
      <c r="I11629" s="111" t="s">
        <v>139</v>
      </c>
      <c r="J11629" t="str">
        <f t="shared" si="362"/>
        <v>1835Vann og myrOrganisk jord</v>
      </c>
      <c r="K11629" s="111">
        <v>-0.29766799726667431</v>
      </c>
      <c r="L11629" s="111">
        <v>0</v>
      </c>
      <c r="M11629" s="111">
        <v>0</v>
      </c>
      <c r="N11629" s="112">
        <f t="shared" si="363"/>
        <v>-0.29766799726667431</v>
      </c>
    </row>
    <row r="11630" spans="1:14" x14ac:dyDescent="0.25">
      <c r="A11630" s="111" t="s">
        <v>899</v>
      </c>
      <c r="B11630" s="111">
        <f>INDEX(kommuner!C:C,MATCH(_xlfn.NUMBERVALUE(A11630),kommuner!B:B,0))</f>
        <v>1836</v>
      </c>
      <c r="C11630" s="111" t="s">
        <v>82</v>
      </c>
      <c r="D11630" s="111" t="s">
        <v>82</v>
      </c>
      <c r="E11630" s="111" t="s">
        <v>126</v>
      </c>
      <c r="F11630" s="111" t="s">
        <v>139</v>
      </c>
      <c r="G11630" s="111" t="s">
        <v>139</v>
      </c>
      <c r="H11630" s="111" t="s">
        <v>139</v>
      </c>
      <c r="I11630" s="111" t="s">
        <v>139</v>
      </c>
      <c r="J11630" t="str">
        <f t="shared" si="362"/>
        <v>1836Annen utmarkMineraljord</v>
      </c>
      <c r="K11630" s="111">
        <v>-7.1122377479755403E-2</v>
      </c>
      <c r="L11630" s="111">
        <v>0</v>
      </c>
      <c r="M11630" s="111">
        <v>0</v>
      </c>
      <c r="N11630" s="112">
        <f t="shared" si="363"/>
        <v>-7.1122377479755403E-2</v>
      </c>
    </row>
    <row r="11631" spans="1:14" x14ac:dyDescent="0.25">
      <c r="A11631" s="111" t="s">
        <v>899</v>
      </c>
      <c r="B11631" s="111">
        <f>INDEX(kommuner!C:C,MATCH(_xlfn.NUMBERVALUE(A11631),kommuner!B:B,0))</f>
        <v>1836</v>
      </c>
      <c r="C11631" s="111" t="s">
        <v>121</v>
      </c>
      <c r="D11631" s="111" t="s">
        <v>121</v>
      </c>
      <c r="E11631" s="111" t="s">
        <v>126</v>
      </c>
      <c r="F11631" s="111" t="s">
        <v>139</v>
      </c>
      <c r="G11631" s="111" t="s">
        <v>139</v>
      </c>
      <c r="H11631" s="111" t="s">
        <v>139</v>
      </c>
      <c r="I11631" s="111" t="s">
        <v>139</v>
      </c>
      <c r="J11631" t="str">
        <f t="shared" si="362"/>
        <v>1836BeiteMineraljord</v>
      </c>
      <c r="K11631" s="111">
        <v>-0.96338340838695502</v>
      </c>
      <c r="L11631" s="111">
        <v>0</v>
      </c>
      <c r="M11631" s="111">
        <v>1.2448711246839999E-7</v>
      </c>
      <c r="N11631" s="112">
        <f t="shared" si="363"/>
        <v>-0.96338328389984251</v>
      </c>
    </row>
    <row r="11632" spans="1:14" x14ac:dyDescent="0.25">
      <c r="A11632" s="111" t="s">
        <v>899</v>
      </c>
      <c r="B11632" s="111">
        <f>INDEX(kommuner!C:C,MATCH(_xlfn.NUMBERVALUE(A11632),kommuner!B:B,0))</f>
        <v>1836</v>
      </c>
      <c r="C11632" s="111" t="s">
        <v>121</v>
      </c>
      <c r="D11632" s="111" t="s">
        <v>121</v>
      </c>
      <c r="E11632" s="111" t="s">
        <v>123</v>
      </c>
      <c r="F11632" s="111" t="s">
        <v>139</v>
      </c>
      <c r="G11632" s="111" t="s">
        <v>139</v>
      </c>
      <c r="H11632" s="111" t="s">
        <v>139</v>
      </c>
      <c r="I11632" s="111" t="s">
        <v>139</v>
      </c>
      <c r="J11632" t="str">
        <f t="shared" si="362"/>
        <v>1836BeiteOrganisk jord</v>
      </c>
      <c r="K11632" s="111">
        <v>12.077525935985037</v>
      </c>
      <c r="L11632" s="111">
        <v>1.6412500000000001</v>
      </c>
      <c r="M11632" s="111">
        <v>0</v>
      </c>
      <c r="N11632" s="112">
        <f t="shared" si="363"/>
        <v>13.718775935985036</v>
      </c>
    </row>
    <row r="11633" spans="1:14" x14ac:dyDescent="0.25">
      <c r="A11633" s="111" t="s">
        <v>899</v>
      </c>
      <c r="B11633" s="111">
        <f>INDEX(kommuner!C:C,MATCH(_xlfn.NUMBERVALUE(A11633),kommuner!B:B,0))</f>
        <v>1836</v>
      </c>
      <c r="C11633" s="111" t="s">
        <v>84</v>
      </c>
      <c r="D11633" s="111" t="s">
        <v>84</v>
      </c>
      <c r="E11633" s="111" t="s">
        <v>126</v>
      </c>
      <c r="F11633" s="111" t="s">
        <v>139</v>
      </c>
      <c r="G11633" s="111" t="s">
        <v>139</v>
      </c>
      <c r="H11633" s="111" t="s">
        <v>139</v>
      </c>
      <c r="I11633" s="111" t="s">
        <v>139</v>
      </c>
      <c r="J11633" t="str">
        <f t="shared" si="362"/>
        <v>1836Dyrket markMineraljord</v>
      </c>
      <c r="K11633" s="111">
        <v>-0.57064448530534551</v>
      </c>
      <c r="L11633" s="111">
        <v>0</v>
      </c>
      <c r="M11633" s="111">
        <v>0</v>
      </c>
      <c r="N11633" s="112">
        <f t="shared" si="363"/>
        <v>-0.57064448530534551</v>
      </c>
    </row>
    <row r="11634" spans="1:14" x14ac:dyDescent="0.25">
      <c r="A11634" s="111" t="s">
        <v>899</v>
      </c>
      <c r="B11634" s="111">
        <f>INDEX(kommuner!C:C,MATCH(_xlfn.NUMBERVALUE(A11634),kommuner!B:B,0))</f>
        <v>1836</v>
      </c>
      <c r="C11634" s="111" t="s">
        <v>84</v>
      </c>
      <c r="D11634" s="111" t="s">
        <v>84</v>
      </c>
      <c r="E11634" s="111" t="s">
        <v>123</v>
      </c>
      <c r="F11634" s="111" t="s">
        <v>139</v>
      </c>
      <c r="G11634" s="111" t="s">
        <v>139</v>
      </c>
      <c r="H11634" s="111" t="s">
        <v>139</v>
      </c>
      <c r="I11634" s="111" t="s">
        <v>139</v>
      </c>
      <c r="J11634" t="str">
        <f t="shared" si="362"/>
        <v>1836Dyrket markOrganisk jord</v>
      </c>
      <c r="K11634" s="111">
        <v>28.726149366675592</v>
      </c>
      <c r="L11634" s="111">
        <v>1.45625</v>
      </c>
      <c r="M11634" s="111">
        <v>0</v>
      </c>
      <c r="N11634" s="112">
        <f t="shared" si="363"/>
        <v>30.182399366675593</v>
      </c>
    </row>
    <row r="11635" spans="1:14" x14ac:dyDescent="0.25">
      <c r="A11635" s="111" t="s">
        <v>899</v>
      </c>
      <c r="B11635" s="111">
        <f>INDEX(kommuner!C:C,MATCH(_xlfn.NUMBERVALUE(A11635),kommuner!B:B,0))</f>
        <v>1836</v>
      </c>
      <c r="C11635" s="111" t="s">
        <v>127</v>
      </c>
      <c r="D11635" s="111" t="s">
        <v>127</v>
      </c>
      <c r="E11635" s="111" t="s">
        <v>126</v>
      </c>
      <c r="F11635" s="111" t="s">
        <v>172</v>
      </c>
      <c r="G11635" s="111" t="s">
        <v>180</v>
      </c>
      <c r="H11635" s="111" t="s">
        <v>172</v>
      </c>
      <c r="I11635" s="111" t="s">
        <v>180</v>
      </c>
      <c r="J11635" t="str">
        <f t="shared" si="362"/>
        <v>1836SkogMineraljordBarskogHøy</v>
      </c>
      <c r="K11635" s="111">
        <v>-6.422849649670499</v>
      </c>
      <c r="L11635" s="111">
        <v>0.85306406685236758</v>
      </c>
      <c r="M11635" s="111">
        <v>6.4056614999681585E-2</v>
      </c>
      <c r="N11635" s="112">
        <f t="shared" si="363"/>
        <v>-5.5057289678184498</v>
      </c>
    </row>
    <row r="11636" spans="1:14" x14ac:dyDescent="0.25">
      <c r="A11636" s="111" t="s">
        <v>899</v>
      </c>
      <c r="B11636" s="111">
        <f>INDEX(kommuner!C:C,MATCH(_xlfn.NUMBERVALUE(A11636),kommuner!B:B,0))</f>
        <v>1836</v>
      </c>
      <c r="C11636" s="111" t="s">
        <v>127</v>
      </c>
      <c r="D11636" s="111" t="s">
        <v>127</v>
      </c>
      <c r="E11636" s="111" t="s">
        <v>126</v>
      </c>
      <c r="F11636" s="111" t="s">
        <v>172</v>
      </c>
      <c r="G11636" s="111" t="s">
        <v>167</v>
      </c>
      <c r="H11636" s="111" t="s">
        <v>172</v>
      </c>
      <c r="I11636" s="111" t="s">
        <v>167</v>
      </c>
      <c r="J11636" t="str">
        <f t="shared" si="362"/>
        <v>1836SkogMineraljordBarskogImpediment</v>
      </c>
      <c r="K11636" s="111">
        <v>-0.94873102042732593</v>
      </c>
      <c r="L11636" s="111">
        <v>0.85306406685236758</v>
      </c>
      <c r="M11636" s="111">
        <v>6.3979989500968365E-2</v>
      </c>
      <c r="N11636" s="112">
        <f t="shared" si="363"/>
        <v>-3.1686964073989993E-2</v>
      </c>
    </row>
    <row r="11637" spans="1:14" x14ac:dyDescent="0.25">
      <c r="A11637" s="111" t="s">
        <v>899</v>
      </c>
      <c r="B11637" s="111">
        <f>INDEX(kommuner!C:C,MATCH(_xlfn.NUMBERVALUE(A11637),kommuner!B:B,0))</f>
        <v>1836</v>
      </c>
      <c r="C11637" s="111" t="s">
        <v>127</v>
      </c>
      <c r="D11637" s="111" t="s">
        <v>127</v>
      </c>
      <c r="E11637" s="111" t="s">
        <v>126</v>
      </c>
      <c r="F11637" s="111" t="s">
        <v>172</v>
      </c>
      <c r="G11637" s="111" t="s">
        <v>190</v>
      </c>
      <c r="H11637" s="111" t="s">
        <v>172</v>
      </c>
      <c r="I11637" s="111" t="s">
        <v>190</v>
      </c>
      <c r="J11637" t="str">
        <f t="shared" si="362"/>
        <v>1836SkogMineraljordBarskogLav</v>
      </c>
      <c r="K11637" s="111">
        <v>-0.862084627791601</v>
      </c>
      <c r="L11637" s="111">
        <v>0.85306406685236758</v>
      </c>
      <c r="M11637" s="111">
        <v>6.3979989500968365E-2</v>
      </c>
      <c r="N11637" s="112">
        <f t="shared" si="363"/>
        <v>5.4959428561734941E-2</v>
      </c>
    </row>
    <row r="11638" spans="1:14" x14ac:dyDescent="0.25">
      <c r="A11638" s="111" t="s">
        <v>899</v>
      </c>
      <c r="B11638" s="111">
        <f>INDEX(kommuner!C:C,MATCH(_xlfn.NUMBERVALUE(A11638),kommuner!B:B,0))</f>
        <v>1836</v>
      </c>
      <c r="C11638" s="111" t="s">
        <v>127</v>
      </c>
      <c r="D11638" s="111" t="s">
        <v>127</v>
      </c>
      <c r="E11638" s="111" t="s">
        <v>126</v>
      </c>
      <c r="F11638" s="111" t="s">
        <v>172</v>
      </c>
      <c r="G11638" s="111" t="s">
        <v>173</v>
      </c>
      <c r="H11638" s="111" t="s">
        <v>172</v>
      </c>
      <c r="I11638" s="111" t="s">
        <v>173</v>
      </c>
      <c r="J11638" t="str">
        <f t="shared" si="362"/>
        <v>1836SkogMineraljordBarskogMiddels</v>
      </c>
      <c r="K11638" s="111">
        <v>-3.6406993276041288</v>
      </c>
      <c r="L11638" s="111">
        <v>0.85306406685236758</v>
      </c>
      <c r="M11638" s="111">
        <v>6.4056614999681585E-2</v>
      </c>
      <c r="N11638" s="112">
        <f t="shared" si="363"/>
        <v>-2.7235786457520796</v>
      </c>
    </row>
    <row r="11639" spans="1:14" x14ac:dyDescent="0.25">
      <c r="A11639" s="111" t="s">
        <v>899</v>
      </c>
      <c r="B11639" s="111">
        <f>INDEX(kommuner!C:C,MATCH(_xlfn.NUMBERVALUE(A11639),kommuner!B:B,0))</f>
        <v>1836</v>
      </c>
      <c r="C11639" s="111" t="s">
        <v>127</v>
      </c>
      <c r="D11639" s="111" t="s">
        <v>127</v>
      </c>
      <c r="E11639" s="111" t="s">
        <v>126</v>
      </c>
      <c r="F11639" s="111" t="s">
        <v>172</v>
      </c>
      <c r="G11639" s="111" t="s">
        <v>186</v>
      </c>
      <c r="H11639" s="111" t="s">
        <v>172</v>
      </c>
      <c r="I11639" s="111" t="s">
        <v>186</v>
      </c>
      <c r="J11639" t="str">
        <f t="shared" si="362"/>
        <v>1836SkogMineraljordBarskogSærs høy</v>
      </c>
      <c r="K11639" s="111">
        <v>0.12072674540874306</v>
      </c>
      <c r="L11639" s="111">
        <v>0.85306406685236758</v>
      </c>
      <c r="M11639" s="111">
        <v>6.4056614999681585E-2</v>
      </c>
      <c r="N11639" s="112">
        <f t="shared" si="363"/>
        <v>1.0378474272607923</v>
      </c>
    </row>
    <row r="11640" spans="1:14" x14ac:dyDescent="0.25">
      <c r="A11640" s="111" t="s">
        <v>899</v>
      </c>
      <c r="B11640" s="111">
        <f>INDEX(kommuner!C:C,MATCH(_xlfn.NUMBERVALUE(A11640),kommuner!B:B,0))</f>
        <v>1836</v>
      </c>
      <c r="C11640" s="111" t="s">
        <v>127</v>
      </c>
      <c r="D11640" s="111" t="s">
        <v>127</v>
      </c>
      <c r="E11640" s="111" t="s">
        <v>126</v>
      </c>
      <c r="F11640" s="111" t="s">
        <v>179</v>
      </c>
      <c r="G11640" s="111" t="s">
        <v>180</v>
      </c>
      <c r="H11640" s="111" t="s">
        <v>179</v>
      </c>
      <c r="I11640" s="111" t="s">
        <v>180</v>
      </c>
      <c r="J11640" t="str">
        <f t="shared" si="362"/>
        <v>1836SkogMineraljordBlandingsskogHøy</v>
      </c>
      <c r="K11640" s="111">
        <v>-7.1939050909469406</v>
      </c>
      <c r="L11640" s="111">
        <v>0.85306406685236758</v>
      </c>
      <c r="M11640" s="111">
        <v>6.3979989500968365E-2</v>
      </c>
      <c r="N11640" s="112">
        <f t="shared" si="363"/>
        <v>-6.2768610345936047</v>
      </c>
    </row>
    <row r="11641" spans="1:14" x14ac:dyDescent="0.25">
      <c r="A11641" s="111" t="s">
        <v>899</v>
      </c>
      <c r="B11641" s="111">
        <f>INDEX(kommuner!C:C,MATCH(_xlfn.NUMBERVALUE(A11641),kommuner!B:B,0))</f>
        <v>1836</v>
      </c>
      <c r="C11641" s="111" t="s">
        <v>127</v>
      </c>
      <c r="D11641" s="111" t="s">
        <v>127</v>
      </c>
      <c r="E11641" s="111" t="s">
        <v>126</v>
      </c>
      <c r="F11641" s="111" t="s">
        <v>179</v>
      </c>
      <c r="G11641" s="111" t="s">
        <v>167</v>
      </c>
      <c r="H11641" s="111" t="s">
        <v>179</v>
      </c>
      <c r="I11641" s="111" t="s">
        <v>167</v>
      </c>
      <c r="J11641" t="str">
        <f t="shared" si="362"/>
        <v>1836SkogMineraljordBlandingsskogImpediment</v>
      </c>
      <c r="K11641" s="111">
        <v>-1.0519587113170448</v>
      </c>
      <c r="L11641" s="111">
        <v>0.85306406685236758</v>
      </c>
      <c r="M11641" s="111">
        <v>6.3979989500968365E-2</v>
      </c>
      <c r="N11641" s="112">
        <f t="shared" si="363"/>
        <v>-0.13491465496370883</v>
      </c>
    </row>
    <row r="11642" spans="1:14" x14ac:dyDescent="0.25">
      <c r="A11642" s="111" t="s">
        <v>899</v>
      </c>
      <c r="B11642" s="111">
        <f>INDEX(kommuner!C:C,MATCH(_xlfn.NUMBERVALUE(A11642),kommuner!B:B,0))</f>
        <v>1836</v>
      </c>
      <c r="C11642" s="111" t="s">
        <v>127</v>
      </c>
      <c r="D11642" s="111" t="s">
        <v>127</v>
      </c>
      <c r="E11642" s="111" t="s">
        <v>126</v>
      </c>
      <c r="F11642" s="111" t="s">
        <v>179</v>
      </c>
      <c r="G11642" s="111" t="s">
        <v>190</v>
      </c>
      <c r="H11642" s="111" t="s">
        <v>179</v>
      </c>
      <c r="I11642" s="111" t="s">
        <v>190</v>
      </c>
      <c r="J11642" t="str">
        <f t="shared" si="362"/>
        <v>1836SkogMineraljordBlandingsskogLav</v>
      </c>
      <c r="K11642" s="111">
        <v>-1.7812179955424279</v>
      </c>
      <c r="L11642" s="111">
        <v>0.85306406685236758</v>
      </c>
      <c r="M11642" s="111">
        <v>6.3979989500968365E-2</v>
      </c>
      <c r="N11642" s="112">
        <f t="shared" si="363"/>
        <v>-0.86417393918909191</v>
      </c>
    </row>
    <row r="11643" spans="1:14" x14ac:dyDescent="0.25">
      <c r="A11643" s="111" t="s">
        <v>899</v>
      </c>
      <c r="B11643" s="111">
        <f>INDEX(kommuner!C:C,MATCH(_xlfn.NUMBERVALUE(A11643),kommuner!B:B,0))</f>
        <v>1836</v>
      </c>
      <c r="C11643" s="111" t="s">
        <v>127</v>
      </c>
      <c r="D11643" s="111" t="s">
        <v>127</v>
      </c>
      <c r="E11643" s="111" t="s">
        <v>126</v>
      </c>
      <c r="F11643" s="111" t="s">
        <v>179</v>
      </c>
      <c r="G11643" s="111" t="s">
        <v>173</v>
      </c>
      <c r="H11643" s="111" t="s">
        <v>179</v>
      </c>
      <c r="I11643" s="111" t="s">
        <v>173</v>
      </c>
      <c r="J11643" t="str">
        <f t="shared" si="362"/>
        <v>1836SkogMineraljordBlandingsskogMiddels</v>
      </c>
      <c r="K11643" s="111">
        <v>-3.4741824145851954</v>
      </c>
      <c r="L11643" s="111">
        <v>0.85306406685236758</v>
      </c>
      <c r="M11643" s="111">
        <v>6.3979989500968365E-2</v>
      </c>
      <c r="N11643" s="112">
        <f t="shared" si="363"/>
        <v>-2.5571383582318594</v>
      </c>
    </row>
    <row r="11644" spans="1:14" x14ac:dyDescent="0.25">
      <c r="A11644" s="111" t="s">
        <v>899</v>
      </c>
      <c r="B11644" s="111">
        <f>INDEX(kommuner!C:C,MATCH(_xlfn.NUMBERVALUE(A11644),kommuner!B:B,0))</f>
        <v>1836</v>
      </c>
      <c r="C11644" s="111" t="s">
        <v>127</v>
      </c>
      <c r="D11644" s="111" t="s">
        <v>127</v>
      </c>
      <c r="E11644" s="111" t="s">
        <v>126</v>
      </c>
      <c r="F11644" s="111" t="s">
        <v>179</v>
      </c>
      <c r="G11644" s="111" t="s">
        <v>186</v>
      </c>
      <c r="H11644" s="111" t="s">
        <v>179</v>
      </c>
      <c r="I11644" s="111" t="s">
        <v>186</v>
      </c>
      <c r="J11644" t="str">
        <f t="shared" si="362"/>
        <v>1836SkogMineraljordBlandingsskogSærs høy</v>
      </c>
      <c r="K11644" s="111">
        <v>-2.9395925245326562</v>
      </c>
      <c r="L11644" s="111">
        <v>0.85306406685236758</v>
      </c>
      <c r="M11644" s="111">
        <v>6.3979989500968365E-2</v>
      </c>
      <c r="N11644" s="112">
        <f t="shared" si="363"/>
        <v>-2.0225484681793202</v>
      </c>
    </row>
    <row r="11645" spans="1:14" x14ac:dyDescent="0.25">
      <c r="A11645" s="111" t="s">
        <v>899</v>
      </c>
      <c r="B11645" s="111">
        <f>INDEX(kommuner!C:C,MATCH(_xlfn.NUMBERVALUE(A11645),kommuner!B:B,0))</f>
        <v>1836</v>
      </c>
      <c r="C11645" s="111" t="s">
        <v>127</v>
      </c>
      <c r="D11645" s="111" t="s">
        <v>127</v>
      </c>
      <c r="E11645" s="111" t="s">
        <v>126</v>
      </c>
      <c r="F11645" s="111" t="s">
        <v>185</v>
      </c>
      <c r="G11645" s="111" t="s">
        <v>180</v>
      </c>
      <c r="H11645" s="111" t="s">
        <v>185</v>
      </c>
      <c r="I11645" s="111" t="s">
        <v>180</v>
      </c>
      <c r="J11645" t="str">
        <f t="shared" si="362"/>
        <v>1836SkogMineraljordLauvskogHøy</v>
      </c>
      <c r="K11645" s="111">
        <v>-3.9961118073383664</v>
      </c>
      <c r="L11645" s="111">
        <v>0.85306406685236758</v>
      </c>
      <c r="M11645" s="111">
        <v>6.3979989500968365E-2</v>
      </c>
      <c r="N11645" s="112">
        <f t="shared" si="363"/>
        <v>-3.0790677509850304</v>
      </c>
    </row>
    <row r="11646" spans="1:14" x14ac:dyDescent="0.25">
      <c r="A11646" s="111" t="s">
        <v>899</v>
      </c>
      <c r="B11646" s="111">
        <f>INDEX(kommuner!C:C,MATCH(_xlfn.NUMBERVALUE(A11646),kommuner!B:B,0))</f>
        <v>1836</v>
      </c>
      <c r="C11646" s="111" t="s">
        <v>127</v>
      </c>
      <c r="D11646" s="111" t="s">
        <v>127</v>
      </c>
      <c r="E11646" s="111" t="s">
        <v>126</v>
      </c>
      <c r="F11646" s="111" t="s">
        <v>185</v>
      </c>
      <c r="G11646" s="111" t="s">
        <v>167</v>
      </c>
      <c r="H11646" s="111" t="s">
        <v>185</v>
      </c>
      <c r="I11646" s="111" t="s">
        <v>167</v>
      </c>
      <c r="J11646" t="str">
        <f t="shared" si="362"/>
        <v>1836SkogMineraljordLauvskogImpediment</v>
      </c>
      <c r="K11646" s="111">
        <v>-1.0417316356348201</v>
      </c>
      <c r="L11646" s="111">
        <v>0.85306406685236758</v>
      </c>
      <c r="M11646" s="111">
        <v>6.3979989500968365E-2</v>
      </c>
      <c r="N11646" s="112">
        <f t="shared" si="363"/>
        <v>-0.12468757928148413</v>
      </c>
    </row>
    <row r="11647" spans="1:14" x14ac:dyDescent="0.25">
      <c r="A11647" s="111" t="s">
        <v>899</v>
      </c>
      <c r="B11647" s="111">
        <f>INDEX(kommuner!C:C,MATCH(_xlfn.NUMBERVALUE(A11647),kommuner!B:B,0))</f>
        <v>1836</v>
      </c>
      <c r="C11647" s="111" t="s">
        <v>127</v>
      </c>
      <c r="D11647" s="111" t="s">
        <v>127</v>
      </c>
      <c r="E11647" s="111" t="s">
        <v>126</v>
      </c>
      <c r="F11647" s="111" t="s">
        <v>185</v>
      </c>
      <c r="G11647" s="111" t="s">
        <v>190</v>
      </c>
      <c r="H11647" s="111" t="s">
        <v>185</v>
      </c>
      <c r="I11647" s="111" t="s">
        <v>190</v>
      </c>
      <c r="J11647" t="str">
        <f t="shared" si="362"/>
        <v>1836SkogMineraljordLauvskogLav</v>
      </c>
      <c r="K11647" s="111">
        <v>-8.9748170935426599E-2</v>
      </c>
      <c r="L11647" s="111">
        <v>0.85306406685236758</v>
      </c>
      <c r="M11647" s="111">
        <v>6.3979989500968365E-2</v>
      </c>
      <c r="N11647" s="112">
        <f t="shared" si="363"/>
        <v>0.82729588541790933</v>
      </c>
    </row>
    <row r="11648" spans="1:14" x14ac:dyDescent="0.25">
      <c r="A11648" s="111" t="s">
        <v>899</v>
      </c>
      <c r="B11648" s="111">
        <f>INDEX(kommuner!C:C,MATCH(_xlfn.NUMBERVALUE(A11648),kommuner!B:B,0))</f>
        <v>1836</v>
      </c>
      <c r="C11648" s="111" t="s">
        <v>127</v>
      </c>
      <c r="D11648" s="111" t="s">
        <v>127</v>
      </c>
      <c r="E11648" s="111" t="s">
        <v>126</v>
      </c>
      <c r="F11648" s="111" t="s">
        <v>185</v>
      </c>
      <c r="G11648" s="111" t="s">
        <v>173</v>
      </c>
      <c r="H11648" s="111" t="s">
        <v>185</v>
      </c>
      <c r="I11648" s="111" t="s">
        <v>173</v>
      </c>
      <c r="J11648" t="str">
        <f t="shared" si="362"/>
        <v>1836SkogMineraljordLauvskogMiddels</v>
      </c>
      <c r="K11648" s="111">
        <v>-2.4407766010203638</v>
      </c>
      <c r="L11648" s="111">
        <v>0.85306406685236758</v>
      </c>
      <c r="M11648" s="111">
        <v>6.3979989500968365E-2</v>
      </c>
      <c r="N11648" s="112">
        <f t="shared" si="363"/>
        <v>-1.523732544667028</v>
      </c>
    </row>
    <row r="11649" spans="1:14" x14ac:dyDescent="0.25">
      <c r="A11649" s="111" t="s">
        <v>899</v>
      </c>
      <c r="B11649" s="111">
        <f>INDEX(kommuner!C:C,MATCH(_xlfn.NUMBERVALUE(A11649),kommuner!B:B,0))</f>
        <v>1836</v>
      </c>
      <c r="C11649" s="111" t="s">
        <v>127</v>
      </c>
      <c r="D11649" s="111" t="s">
        <v>127</v>
      </c>
      <c r="E11649" s="111" t="s">
        <v>126</v>
      </c>
      <c r="F11649" s="111" t="s">
        <v>185</v>
      </c>
      <c r="G11649" s="111" t="s">
        <v>186</v>
      </c>
      <c r="H11649" s="111" t="s">
        <v>185</v>
      </c>
      <c r="I11649" s="111" t="s">
        <v>186</v>
      </c>
      <c r="J11649" t="str">
        <f t="shared" si="362"/>
        <v>1836SkogMineraljordLauvskogSærs høy</v>
      </c>
      <c r="K11649" s="111">
        <v>-3.6560473259425113</v>
      </c>
      <c r="L11649" s="111">
        <v>0.85306406685236758</v>
      </c>
      <c r="M11649" s="111">
        <v>6.3979989500968365E-2</v>
      </c>
      <c r="N11649" s="112">
        <f t="shared" si="363"/>
        <v>-2.7390032695891753</v>
      </c>
    </row>
    <row r="11650" spans="1:14" x14ac:dyDescent="0.25">
      <c r="A11650" s="111" t="s">
        <v>899</v>
      </c>
      <c r="B11650" s="111">
        <f>INDEX(kommuner!C:C,MATCH(_xlfn.NUMBERVALUE(A11650),kommuner!B:B,0))</f>
        <v>1836</v>
      </c>
      <c r="C11650" s="111" t="s">
        <v>127</v>
      </c>
      <c r="D11650" s="111" t="s">
        <v>127</v>
      </c>
      <c r="E11650" s="111" t="s">
        <v>123</v>
      </c>
      <c r="F11650" s="111" t="s">
        <v>172</v>
      </c>
      <c r="G11650" s="111" t="s">
        <v>180</v>
      </c>
      <c r="H11650" s="111" t="s">
        <v>172</v>
      </c>
      <c r="I11650" s="111" t="s">
        <v>180</v>
      </c>
      <c r="J11650" t="str">
        <f t="shared" si="362"/>
        <v>1836SkogOrganisk jordBarskogHøy</v>
      </c>
      <c r="K11650" s="111">
        <v>-2.5184559031994138</v>
      </c>
      <c r="L11650" s="111">
        <v>0.92784825435236762</v>
      </c>
      <c r="M11650" s="111">
        <v>0.46518126042825314</v>
      </c>
      <c r="N11650" s="112">
        <f t="shared" si="363"/>
        <v>-1.1254263884187932</v>
      </c>
    </row>
    <row r="11651" spans="1:14" x14ac:dyDescent="0.25">
      <c r="A11651" s="111" t="s">
        <v>899</v>
      </c>
      <c r="B11651" s="111">
        <f>INDEX(kommuner!C:C,MATCH(_xlfn.NUMBERVALUE(A11651),kommuner!B:B,0))</f>
        <v>1836</v>
      </c>
      <c r="C11651" s="111" t="s">
        <v>127</v>
      </c>
      <c r="D11651" s="111" t="s">
        <v>127</v>
      </c>
      <c r="E11651" s="111" t="s">
        <v>123</v>
      </c>
      <c r="F11651" s="111" t="s">
        <v>172</v>
      </c>
      <c r="G11651" s="111" t="s">
        <v>167</v>
      </c>
      <c r="H11651" s="111" t="s">
        <v>172</v>
      </c>
      <c r="I11651" s="111" t="s">
        <v>167</v>
      </c>
      <c r="J11651" t="str">
        <f t="shared" ref="J11651:J11714" si="364">B11651&amp;C11651&amp;E11651&amp;IF(C11651="Skog",F11651&amp;G11651,"")</f>
        <v>1836SkogOrganisk jordBarskogImpediment</v>
      </c>
      <c r="K11651" s="111">
        <v>-0.17137422385314094</v>
      </c>
      <c r="L11651" s="111">
        <v>0.92784825435236762</v>
      </c>
      <c r="M11651" s="111">
        <v>0.46510463492953991</v>
      </c>
      <c r="N11651" s="112">
        <f t="shared" ref="N11651:N11714" si="365">SUM(K11651:M11651)</f>
        <v>1.2215786654287666</v>
      </c>
    </row>
    <row r="11652" spans="1:14" x14ac:dyDescent="0.25">
      <c r="A11652" s="111" t="s">
        <v>899</v>
      </c>
      <c r="B11652" s="111">
        <f>INDEX(kommuner!C:C,MATCH(_xlfn.NUMBERVALUE(A11652),kommuner!B:B,0))</f>
        <v>1836</v>
      </c>
      <c r="C11652" s="111" t="s">
        <v>127</v>
      </c>
      <c r="D11652" s="111" t="s">
        <v>127</v>
      </c>
      <c r="E11652" s="111" t="s">
        <v>123</v>
      </c>
      <c r="F11652" s="111" t="s">
        <v>172</v>
      </c>
      <c r="G11652" s="111" t="s">
        <v>190</v>
      </c>
      <c r="H11652" s="111" t="s">
        <v>172</v>
      </c>
      <c r="I11652" s="111" t="s">
        <v>190</v>
      </c>
      <c r="J11652" t="str">
        <f t="shared" si="364"/>
        <v>1836SkogOrganisk jordBarskogLav</v>
      </c>
      <c r="K11652" s="111">
        <v>-0.50666953101693391</v>
      </c>
      <c r="L11652" s="111">
        <v>0.92784825435236762</v>
      </c>
      <c r="M11652" s="111">
        <v>0.46510463492953991</v>
      </c>
      <c r="N11652" s="112">
        <f t="shared" si="365"/>
        <v>0.88628335826497362</v>
      </c>
    </row>
    <row r="11653" spans="1:14" x14ac:dyDescent="0.25">
      <c r="A11653" s="111" t="s">
        <v>899</v>
      </c>
      <c r="B11653" s="111">
        <f>INDEX(kommuner!C:C,MATCH(_xlfn.NUMBERVALUE(A11653),kommuner!B:B,0))</f>
        <v>1836</v>
      </c>
      <c r="C11653" s="111" t="s">
        <v>127</v>
      </c>
      <c r="D11653" s="111" t="s">
        <v>127</v>
      </c>
      <c r="E11653" s="111" t="s">
        <v>123</v>
      </c>
      <c r="F11653" s="111" t="s">
        <v>172</v>
      </c>
      <c r="G11653" s="111" t="s">
        <v>173</v>
      </c>
      <c r="H11653" s="111" t="s">
        <v>172</v>
      </c>
      <c r="I11653" s="111" t="s">
        <v>173</v>
      </c>
      <c r="J11653" t="str">
        <f t="shared" si="364"/>
        <v>1836SkogOrganisk jordBarskogMiddels</v>
      </c>
      <c r="K11653" s="111">
        <v>-1.5571490961494638</v>
      </c>
      <c r="L11653" s="111">
        <v>0.92784825435236762</v>
      </c>
      <c r="M11653" s="111">
        <v>0.46518126042825314</v>
      </c>
      <c r="N11653" s="112">
        <f t="shared" si="365"/>
        <v>-0.16411958136884308</v>
      </c>
    </row>
    <row r="11654" spans="1:14" x14ac:dyDescent="0.25">
      <c r="A11654" s="111" t="s">
        <v>899</v>
      </c>
      <c r="B11654" s="111">
        <f>INDEX(kommuner!C:C,MATCH(_xlfn.NUMBERVALUE(A11654),kommuner!B:B,0))</f>
        <v>1836</v>
      </c>
      <c r="C11654" s="111" t="s">
        <v>127</v>
      </c>
      <c r="D11654" s="111" t="s">
        <v>127</v>
      </c>
      <c r="E11654" s="111" t="s">
        <v>123</v>
      </c>
      <c r="F11654" s="111" t="s">
        <v>172</v>
      </c>
      <c r="G11654" s="111" t="s">
        <v>186</v>
      </c>
      <c r="H11654" s="111" t="s">
        <v>172</v>
      </c>
      <c r="I11654" s="111" t="s">
        <v>186</v>
      </c>
      <c r="J11654" t="str">
        <f t="shared" si="364"/>
        <v>1836SkogOrganisk jordBarskogSærs høy</v>
      </c>
      <c r="K11654" s="111">
        <v>2.5548655235722699</v>
      </c>
      <c r="L11654" s="111">
        <v>0.92784825435236762</v>
      </c>
      <c r="M11654" s="111">
        <v>0.46518126042825314</v>
      </c>
      <c r="N11654" s="112">
        <f t="shared" si="365"/>
        <v>3.9478950383528906</v>
      </c>
    </row>
    <row r="11655" spans="1:14" x14ac:dyDescent="0.25">
      <c r="A11655" s="111" t="s">
        <v>899</v>
      </c>
      <c r="B11655" s="111">
        <f>INDEX(kommuner!C:C,MATCH(_xlfn.NUMBERVALUE(A11655),kommuner!B:B,0))</f>
        <v>1836</v>
      </c>
      <c r="C11655" s="111" t="s">
        <v>127</v>
      </c>
      <c r="D11655" s="111" t="s">
        <v>127</v>
      </c>
      <c r="E11655" s="111" t="s">
        <v>123</v>
      </c>
      <c r="F11655" s="111" t="s">
        <v>179</v>
      </c>
      <c r="G11655" s="111" t="s">
        <v>180</v>
      </c>
      <c r="H11655" s="111" t="s">
        <v>179</v>
      </c>
      <c r="I11655" s="111" t="s">
        <v>180</v>
      </c>
      <c r="J11655" t="str">
        <f t="shared" si="364"/>
        <v>1836SkogOrganisk jordBlandingsskogHøy</v>
      </c>
      <c r="K11655" s="111">
        <v>-5.5554344456832343</v>
      </c>
      <c r="L11655" s="111">
        <v>0.92784825435236762</v>
      </c>
      <c r="M11655" s="111">
        <v>0.46510463492953991</v>
      </c>
      <c r="N11655" s="112">
        <f t="shared" si="365"/>
        <v>-4.1624815564013264</v>
      </c>
    </row>
    <row r="11656" spans="1:14" x14ac:dyDescent="0.25">
      <c r="A11656" s="111" t="s">
        <v>899</v>
      </c>
      <c r="B11656" s="111">
        <f>INDEX(kommuner!C:C,MATCH(_xlfn.NUMBERVALUE(A11656),kommuner!B:B,0))</f>
        <v>1836</v>
      </c>
      <c r="C11656" s="111" t="s">
        <v>127</v>
      </c>
      <c r="D11656" s="111" t="s">
        <v>127</v>
      </c>
      <c r="E11656" s="111" t="s">
        <v>123</v>
      </c>
      <c r="F11656" s="111" t="s">
        <v>179</v>
      </c>
      <c r="G11656" s="111" t="s">
        <v>167</v>
      </c>
      <c r="H11656" s="111" t="s">
        <v>179</v>
      </c>
      <c r="I11656" s="111" t="s">
        <v>167</v>
      </c>
      <c r="J11656" t="str">
        <f t="shared" si="364"/>
        <v>1836SkogOrganisk jordBlandingsskogImpediment</v>
      </c>
      <c r="K11656" s="111">
        <v>-0.28586344175800005</v>
      </c>
      <c r="L11656" s="111">
        <v>0.92784825435236762</v>
      </c>
      <c r="M11656" s="111">
        <v>0.46510463492953991</v>
      </c>
      <c r="N11656" s="112">
        <f t="shared" si="365"/>
        <v>1.1070894475239075</v>
      </c>
    </row>
    <row r="11657" spans="1:14" x14ac:dyDescent="0.25">
      <c r="A11657" s="111" t="s">
        <v>899</v>
      </c>
      <c r="B11657" s="111">
        <f>INDEX(kommuner!C:C,MATCH(_xlfn.NUMBERVALUE(A11657),kommuner!B:B,0))</f>
        <v>1836</v>
      </c>
      <c r="C11657" s="111" t="s">
        <v>127</v>
      </c>
      <c r="D11657" s="111" t="s">
        <v>127</v>
      </c>
      <c r="E11657" s="111" t="s">
        <v>123</v>
      </c>
      <c r="F11657" s="111" t="s">
        <v>179</v>
      </c>
      <c r="G11657" s="111" t="s">
        <v>190</v>
      </c>
      <c r="H11657" s="111" t="s">
        <v>179</v>
      </c>
      <c r="I11657" s="111" t="s">
        <v>190</v>
      </c>
      <c r="J11657" t="str">
        <f t="shared" si="364"/>
        <v>1836SkogOrganisk jordBlandingsskogLav</v>
      </c>
      <c r="K11657" s="111">
        <v>-1.2347339377887629</v>
      </c>
      <c r="L11657" s="111">
        <v>0.92784825435236762</v>
      </c>
      <c r="M11657" s="111">
        <v>0.46510463492953991</v>
      </c>
      <c r="N11657" s="112">
        <f t="shared" si="365"/>
        <v>0.15821895149314458</v>
      </c>
    </row>
    <row r="11658" spans="1:14" x14ac:dyDescent="0.25">
      <c r="A11658" s="111" t="s">
        <v>899</v>
      </c>
      <c r="B11658" s="111">
        <f>INDEX(kommuner!C:C,MATCH(_xlfn.NUMBERVALUE(A11658),kommuner!B:B,0))</f>
        <v>1836</v>
      </c>
      <c r="C11658" s="111" t="s">
        <v>127</v>
      </c>
      <c r="D11658" s="111" t="s">
        <v>127</v>
      </c>
      <c r="E11658" s="111" t="s">
        <v>123</v>
      </c>
      <c r="F11658" s="111" t="s">
        <v>179</v>
      </c>
      <c r="G11658" s="111" t="s">
        <v>173</v>
      </c>
      <c r="H11658" s="111" t="s">
        <v>179</v>
      </c>
      <c r="I11658" s="111" t="s">
        <v>173</v>
      </c>
      <c r="J11658" t="str">
        <f t="shared" si="364"/>
        <v>1836SkogOrganisk jordBlandingsskogMiddels</v>
      </c>
      <c r="K11658" s="111">
        <v>-2.4239591752717748</v>
      </c>
      <c r="L11658" s="111">
        <v>0.92784825435236762</v>
      </c>
      <c r="M11658" s="111">
        <v>0.46510463492953991</v>
      </c>
      <c r="N11658" s="112">
        <f t="shared" si="365"/>
        <v>-1.0310062859898674</v>
      </c>
    </row>
    <row r="11659" spans="1:14" x14ac:dyDescent="0.25">
      <c r="A11659" s="111" t="s">
        <v>899</v>
      </c>
      <c r="B11659" s="111">
        <f>INDEX(kommuner!C:C,MATCH(_xlfn.NUMBERVALUE(A11659),kommuner!B:B,0))</f>
        <v>1836</v>
      </c>
      <c r="C11659" s="111" t="s">
        <v>127</v>
      </c>
      <c r="D11659" s="111" t="s">
        <v>127</v>
      </c>
      <c r="E11659" s="111" t="s">
        <v>123</v>
      </c>
      <c r="F11659" s="111" t="s">
        <v>179</v>
      </c>
      <c r="G11659" s="111" t="s">
        <v>186</v>
      </c>
      <c r="H11659" s="111" t="s">
        <v>179</v>
      </c>
      <c r="I11659" s="111" t="s">
        <v>186</v>
      </c>
      <c r="J11659" t="str">
        <f t="shared" si="364"/>
        <v>1836SkogOrganisk jordBlandingsskogSærs høy</v>
      </c>
      <c r="K11659" s="111">
        <v>-1.5726115302258048</v>
      </c>
      <c r="L11659" s="111">
        <v>0.92784825435236762</v>
      </c>
      <c r="M11659" s="111">
        <v>0.46510463492953991</v>
      </c>
      <c r="N11659" s="112">
        <f t="shared" si="365"/>
        <v>-0.17965864094389727</v>
      </c>
    </row>
    <row r="11660" spans="1:14" x14ac:dyDescent="0.25">
      <c r="A11660" s="111" t="s">
        <v>899</v>
      </c>
      <c r="B11660" s="111">
        <f>INDEX(kommuner!C:C,MATCH(_xlfn.NUMBERVALUE(A11660),kommuner!B:B,0))</f>
        <v>1836</v>
      </c>
      <c r="C11660" s="111" t="s">
        <v>127</v>
      </c>
      <c r="D11660" s="111" t="s">
        <v>127</v>
      </c>
      <c r="E11660" s="111" t="s">
        <v>123</v>
      </c>
      <c r="F11660" s="111" t="s">
        <v>185</v>
      </c>
      <c r="G11660" s="111" t="s">
        <v>180</v>
      </c>
      <c r="H11660" s="111" t="s">
        <v>185</v>
      </c>
      <c r="I11660" s="111" t="s">
        <v>180</v>
      </c>
      <c r="J11660" t="str">
        <f t="shared" si="364"/>
        <v>1836SkogOrganisk jordLauvskogHøy</v>
      </c>
      <c r="K11660" s="111">
        <v>-1.9913688882377358</v>
      </c>
      <c r="L11660" s="111">
        <v>0.92784825435236762</v>
      </c>
      <c r="M11660" s="111">
        <v>0.46510463492953991</v>
      </c>
      <c r="N11660" s="112">
        <f t="shared" si="365"/>
        <v>-0.59841599895582831</v>
      </c>
    </row>
    <row r="11661" spans="1:14" x14ac:dyDescent="0.25">
      <c r="A11661" s="111" t="s">
        <v>899</v>
      </c>
      <c r="B11661" s="111">
        <f>INDEX(kommuner!C:C,MATCH(_xlfn.NUMBERVALUE(A11661),kommuner!B:B,0))</f>
        <v>1836</v>
      </c>
      <c r="C11661" s="111" t="s">
        <v>127</v>
      </c>
      <c r="D11661" s="111" t="s">
        <v>127</v>
      </c>
      <c r="E11661" s="111" t="s">
        <v>123</v>
      </c>
      <c r="F11661" s="111" t="s">
        <v>185</v>
      </c>
      <c r="G11661" s="111" t="s">
        <v>167</v>
      </c>
      <c r="H11661" s="111" t="s">
        <v>185</v>
      </c>
      <c r="I11661" s="111" t="s">
        <v>167</v>
      </c>
      <c r="J11661" t="str">
        <f t="shared" si="364"/>
        <v>1836SkogOrganisk jordLauvskogImpediment</v>
      </c>
      <c r="K11661" s="111">
        <v>0.35000626494250675</v>
      </c>
      <c r="L11661" s="111">
        <v>0.92784825435236762</v>
      </c>
      <c r="M11661" s="111">
        <v>0.46510463492953991</v>
      </c>
      <c r="N11661" s="112">
        <f t="shared" si="365"/>
        <v>1.7429591542244141</v>
      </c>
    </row>
    <row r="11662" spans="1:14" x14ac:dyDescent="0.25">
      <c r="A11662" s="111" t="s">
        <v>899</v>
      </c>
      <c r="B11662" s="111">
        <f>INDEX(kommuner!C:C,MATCH(_xlfn.NUMBERVALUE(A11662),kommuner!B:B,0))</f>
        <v>1836</v>
      </c>
      <c r="C11662" s="111" t="s">
        <v>127</v>
      </c>
      <c r="D11662" s="111" t="s">
        <v>127</v>
      </c>
      <c r="E11662" s="111" t="s">
        <v>123</v>
      </c>
      <c r="F11662" s="111" t="s">
        <v>185</v>
      </c>
      <c r="G11662" s="111" t="s">
        <v>190</v>
      </c>
      <c r="H11662" s="111" t="s">
        <v>185</v>
      </c>
      <c r="I11662" s="111" t="s">
        <v>190</v>
      </c>
      <c r="J11662" t="str">
        <f t="shared" si="364"/>
        <v>1836SkogOrganisk jordLauvskogLav</v>
      </c>
      <c r="K11662" s="111">
        <v>1.1144075558526714</v>
      </c>
      <c r="L11662" s="111">
        <v>0.92784825435236762</v>
      </c>
      <c r="M11662" s="111">
        <v>0.46510463492953991</v>
      </c>
      <c r="N11662" s="112">
        <f t="shared" si="365"/>
        <v>2.5073604451345788</v>
      </c>
    </row>
    <row r="11663" spans="1:14" x14ac:dyDescent="0.25">
      <c r="A11663" s="111" t="s">
        <v>899</v>
      </c>
      <c r="B11663" s="111">
        <f>INDEX(kommuner!C:C,MATCH(_xlfn.NUMBERVALUE(A11663),kommuner!B:B,0))</f>
        <v>1836</v>
      </c>
      <c r="C11663" s="111" t="s">
        <v>127</v>
      </c>
      <c r="D11663" s="111" t="s">
        <v>127</v>
      </c>
      <c r="E11663" s="111" t="s">
        <v>123</v>
      </c>
      <c r="F11663" s="111" t="s">
        <v>185</v>
      </c>
      <c r="G11663" s="111" t="s">
        <v>173</v>
      </c>
      <c r="H11663" s="111" t="s">
        <v>185</v>
      </c>
      <c r="I11663" s="111" t="s">
        <v>173</v>
      </c>
      <c r="J11663" t="str">
        <f t="shared" si="364"/>
        <v>1836SkogOrganisk jordLauvskogMiddels</v>
      </c>
      <c r="K11663" s="111">
        <v>-0.62664468270982987</v>
      </c>
      <c r="L11663" s="111">
        <v>0.92784825435236762</v>
      </c>
      <c r="M11663" s="111">
        <v>0.46510463492953991</v>
      </c>
      <c r="N11663" s="112">
        <f t="shared" si="365"/>
        <v>0.76630820657207765</v>
      </c>
    </row>
    <row r="11664" spans="1:14" x14ac:dyDescent="0.25">
      <c r="A11664" s="111" t="s">
        <v>899</v>
      </c>
      <c r="B11664" s="111">
        <f>INDEX(kommuner!C:C,MATCH(_xlfn.NUMBERVALUE(A11664),kommuner!B:B,0))</f>
        <v>1836</v>
      </c>
      <c r="C11664" s="111" t="s">
        <v>127</v>
      </c>
      <c r="D11664" s="111" t="s">
        <v>127</v>
      </c>
      <c r="E11664" s="111" t="s">
        <v>123</v>
      </c>
      <c r="F11664" s="111" t="s">
        <v>185</v>
      </c>
      <c r="G11664" s="111" t="s">
        <v>186</v>
      </c>
      <c r="H11664" s="111" t="s">
        <v>185</v>
      </c>
      <c r="I11664" s="111" t="s">
        <v>186</v>
      </c>
      <c r="J11664" t="str">
        <f t="shared" si="364"/>
        <v>1836SkogOrganisk jordLauvskogSærs høy</v>
      </c>
      <c r="K11664" s="111">
        <v>-1.8997279926091779</v>
      </c>
      <c r="L11664" s="111">
        <v>0.92784825435236762</v>
      </c>
      <c r="M11664" s="111">
        <v>0.46510463492953991</v>
      </c>
      <c r="N11664" s="112">
        <f t="shared" si="365"/>
        <v>-0.50677510332727038</v>
      </c>
    </row>
    <row r="11665" spans="1:14" x14ac:dyDescent="0.25">
      <c r="A11665" s="111" t="s">
        <v>899</v>
      </c>
      <c r="B11665" s="111">
        <f>INDEX(kommuner!C:C,MATCH(_xlfn.NUMBERVALUE(A11665),kommuner!B:B,0))</f>
        <v>1836</v>
      </c>
      <c r="C11665" s="111" t="s">
        <v>83</v>
      </c>
      <c r="D11665" s="111" t="s">
        <v>83</v>
      </c>
      <c r="E11665" s="111" t="s">
        <v>126</v>
      </c>
      <c r="F11665" s="111" t="s">
        <v>139</v>
      </c>
      <c r="G11665" s="111" t="s">
        <v>139</v>
      </c>
      <c r="H11665" s="111" t="s">
        <v>139</v>
      </c>
      <c r="I11665" s="111" t="s">
        <v>139</v>
      </c>
      <c r="J11665" t="str">
        <f t="shared" si="364"/>
        <v>1836Utbygd arealMineraljord</v>
      </c>
      <c r="K11665" s="111">
        <v>-0.30524336409547759</v>
      </c>
      <c r="L11665" s="111">
        <v>0</v>
      </c>
      <c r="M11665" s="111">
        <v>1.303047089454229E-2</v>
      </c>
      <c r="N11665" s="112">
        <f t="shared" si="365"/>
        <v>-0.2922128932009353</v>
      </c>
    </row>
    <row r="11666" spans="1:14" x14ac:dyDescent="0.25">
      <c r="A11666" s="111" t="s">
        <v>899</v>
      </c>
      <c r="B11666" s="111">
        <f>INDEX(kommuner!C:C,MATCH(_xlfn.NUMBERVALUE(A11666),kommuner!B:B,0))</f>
        <v>1836</v>
      </c>
      <c r="C11666" s="111" t="s">
        <v>83</v>
      </c>
      <c r="D11666" s="111" t="s">
        <v>83</v>
      </c>
      <c r="E11666" s="111" t="s">
        <v>123</v>
      </c>
      <c r="F11666" s="111" t="s">
        <v>139</v>
      </c>
      <c r="G11666" s="111" t="s">
        <v>139</v>
      </c>
      <c r="H11666" s="111" t="s">
        <v>139</v>
      </c>
      <c r="I11666" s="111" t="s">
        <v>139</v>
      </c>
      <c r="J11666" t="str">
        <f t="shared" si="364"/>
        <v>1836Utbygd arealOrganisk jord</v>
      </c>
      <c r="K11666" s="111">
        <v>29.011421395201612</v>
      </c>
      <c r="L11666" s="111">
        <v>0</v>
      </c>
      <c r="M11666" s="111">
        <v>1.303047089454229E-2</v>
      </c>
      <c r="N11666" s="112">
        <f t="shared" si="365"/>
        <v>29.024451866096154</v>
      </c>
    </row>
    <row r="11667" spans="1:14" x14ac:dyDescent="0.25">
      <c r="A11667" s="111" t="s">
        <v>899</v>
      </c>
      <c r="B11667" s="111">
        <f>INDEX(kommuner!C:C,MATCH(_xlfn.NUMBERVALUE(A11667),kommuner!B:B,0))</f>
        <v>1836</v>
      </c>
      <c r="C11667" s="111" t="s">
        <v>181</v>
      </c>
      <c r="D11667" s="111" t="s">
        <v>181</v>
      </c>
      <c r="E11667" s="111" t="s">
        <v>123</v>
      </c>
      <c r="F11667" s="111" t="s">
        <v>139</v>
      </c>
      <c r="G11667" s="111" t="s">
        <v>139</v>
      </c>
      <c r="H11667" s="111" t="s">
        <v>139</v>
      </c>
      <c r="I11667" s="111" t="s">
        <v>139</v>
      </c>
      <c r="J11667" t="str">
        <f t="shared" si="364"/>
        <v>1836Vann og myrOrganisk jord</v>
      </c>
      <c r="K11667" s="111">
        <v>-0.29766799726667431</v>
      </c>
      <c r="L11667" s="111">
        <v>0</v>
      </c>
      <c r="M11667" s="111">
        <v>0</v>
      </c>
      <c r="N11667" s="112">
        <f t="shared" si="365"/>
        <v>-0.29766799726667431</v>
      </c>
    </row>
    <row r="11668" spans="1:14" x14ac:dyDescent="0.25">
      <c r="A11668" s="111" t="s">
        <v>900</v>
      </c>
      <c r="B11668" s="111">
        <f>INDEX(kommuner!C:C,MATCH(_xlfn.NUMBERVALUE(A11668),kommuner!B:B,0))</f>
        <v>1837</v>
      </c>
      <c r="C11668" s="111" t="s">
        <v>82</v>
      </c>
      <c r="D11668" s="111" t="s">
        <v>82</v>
      </c>
      <c r="E11668" s="111" t="s">
        <v>126</v>
      </c>
      <c r="F11668" s="111" t="s">
        <v>139</v>
      </c>
      <c r="G11668" s="111" t="s">
        <v>139</v>
      </c>
      <c r="H11668" s="111" t="s">
        <v>139</v>
      </c>
      <c r="I11668" s="111" t="s">
        <v>139</v>
      </c>
      <c r="J11668" t="str">
        <f t="shared" si="364"/>
        <v>1837Annen utmarkMineraljord</v>
      </c>
      <c r="K11668" s="111">
        <v>-4.6129089206686659E-2</v>
      </c>
      <c r="L11668" s="111">
        <v>0</v>
      </c>
      <c r="M11668" s="111">
        <v>0</v>
      </c>
      <c r="N11668" s="112">
        <f t="shared" si="365"/>
        <v>-4.6129089206686659E-2</v>
      </c>
    </row>
    <row r="11669" spans="1:14" x14ac:dyDescent="0.25">
      <c r="A11669" s="111" t="s">
        <v>900</v>
      </c>
      <c r="B11669" s="111">
        <f>INDEX(kommuner!C:C,MATCH(_xlfn.NUMBERVALUE(A11669),kommuner!B:B,0))</f>
        <v>1837</v>
      </c>
      <c r="C11669" s="111" t="s">
        <v>121</v>
      </c>
      <c r="D11669" s="111" t="s">
        <v>121</v>
      </c>
      <c r="E11669" s="111" t="s">
        <v>126</v>
      </c>
      <c r="F11669" s="111" t="s">
        <v>139</v>
      </c>
      <c r="G11669" s="111" t="s">
        <v>139</v>
      </c>
      <c r="H11669" s="111" t="s">
        <v>139</v>
      </c>
      <c r="I11669" s="111" t="s">
        <v>139</v>
      </c>
      <c r="J11669" t="str">
        <f t="shared" si="364"/>
        <v>1837BeiteMineraljord</v>
      </c>
      <c r="K11669" s="111">
        <v>-0.96338340838695502</v>
      </c>
      <c r="L11669" s="111">
        <v>0</v>
      </c>
      <c r="M11669" s="111">
        <v>1.2448711246839999E-7</v>
      </c>
      <c r="N11669" s="112">
        <f t="shared" si="365"/>
        <v>-0.96338328389984251</v>
      </c>
    </row>
    <row r="11670" spans="1:14" x14ac:dyDescent="0.25">
      <c r="A11670" s="111" t="s">
        <v>900</v>
      </c>
      <c r="B11670" s="111">
        <f>INDEX(kommuner!C:C,MATCH(_xlfn.NUMBERVALUE(A11670),kommuner!B:B,0))</f>
        <v>1837</v>
      </c>
      <c r="C11670" s="111" t="s">
        <v>121</v>
      </c>
      <c r="D11670" s="111" t="s">
        <v>121</v>
      </c>
      <c r="E11670" s="111" t="s">
        <v>123</v>
      </c>
      <c r="F11670" s="111" t="s">
        <v>139</v>
      </c>
      <c r="G11670" s="111" t="s">
        <v>139</v>
      </c>
      <c r="H11670" s="111" t="s">
        <v>139</v>
      </c>
      <c r="I11670" s="111" t="s">
        <v>139</v>
      </c>
      <c r="J11670" t="str">
        <f t="shared" si="364"/>
        <v>1837BeiteOrganisk jord</v>
      </c>
      <c r="K11670" s="111">
        <v>12.077525935985037</v>
      </c>
      <c r="L11670" s="111">
        <v>1.6412500000000001</v>
      </c>
      <c r="M11670" s="111">
        <v>0</v>
      </c>
      <c r="N11670" s="112">
        <f t="shared" si="365"/>
        <v>13.718775935985036</v>
      </c>
    </row>
    <row r="11671" spans="1:14" x14ac:dyDescent="0.25">
      <c r="A11671" s="111" t="s">
        <v>900</v>
      </c>
      <c r="B11671" s="111">
        <f>INDEX(kommuner!C:C,MATCH(_xlfn.NUMBERVALUE(A11671),kommuner!B:B,0))</f>
        <v>1837</v>
      </c>
      <c r="C11671" s="111" t="s">
        <v>84</v>
      </c>
      <c r="D11671" s="111" t="s">
        <v>84</v>
      </c>
      <c r="E11671" s="111" t="s">
        <v>126</v>
      </c>
      <c r="F11671" s="111" t="s">
        <v>139</v>
      </c>
      <c r="G11671" s="111" t="s">
        <v>139</v>
      </c>
      <c r="H11671" s="111" t="s">
        <v>139</v>
      </c>
      <c r="I11671" s="111" t="s">
        <v>139</v>
      </c>
      <c r="J11671" t="str">
        <f t="shared" si="364"/>
        <v>1837Dyrket markMineraljord</v>
      </c>
      <c r="K11671" s="111">
        <v>-0.35631141178143111</v>
      </c>
      <c r="L11671" s="111">
        <v>0</v>
      </c>
      <c r="M11671" s="111">
        <v>0</v>
      </c>
      <c r="N11671" s="112">
        <f t="shared" si="365"/>
        <v>-0.35631141178143111</v>
      </c>
    </row>
    <row r="11672" spans="1:14" x14ac:dyDescent="0.25">
      <c r="A11672" s="111" t="s">
        <v>900</v>
      </c>
      <c r="B11672" s="111">
        <f>INDEX(kommuner!C:C,MATCH(_xlfn.NUMBERVALUE(A11672),kommuner!B:B,0))</f>
        <v>1837</v>
      </c>
      <c r="C11672" s="111" t="s">
        <v>84</v>
      </c>
      <c r="D11672" s="111" t="s">
        <v>84</v>
      </c>
      <c r="E11672" s="111" t="s">
        <v>123</v>
      </c>
      <c r="F11672" s="111" t="s">
        <v>139</v>
      </c>
      <c r="G11672" s="111" t="s">
        <v>139</v>
      </c>
      <c r="H11672" s="111" t="s">
        <v>139</v>
      </c>
      <c r="I11672" s="111" t="s">
        <v>139</v>
      </c>
      <c r="J11672" t="str">
        <f t="shared" si="364"/>
        <v>1837Dyrket markOrganisk jord</v>
      </c>
      <c r="K11672" s="111">
        <v>28.726149366675592</v>
      </c>
      <c r="L11672" s="111">
        <v>1.45625</v>
      </c>
      <c r="M11672" s="111">
        <v>0</v>
      </c>
      <c r="N11672" s="112">
        <f t="shared" si="365"/>
        <v>30.182399366675593</v>
      </c>
    </row>
    <row r="11673" spans="1:14" x14ac:dyDescent="0.25">
      <c r="A11673" s="111" t="s">
        <v>900</v>
      </c>
      <c r="B11673" s="111">
        <f>INDEX(kommuner!C:C,MATCH(_xlfn.NUMBERVALUE(A11673),kommuner!B:B,0))</f>
        <v>1837</v>
      </c>
      <c r="C11673" s="111" t="s">
        <v>127</v>
      </c>
      <c r="D11673" s="111" t="s">
        <v>127</v>
      </c>
      <c r="E11673" s="111" t="s">
        <v>126</v>
      </c>
      <c r="F11673" s="111" t="s">
        <v>172</v>
      </c>
      <c r="G11673" s="111" t="s">
        <v>180</v>
      </c>
      <c r="H11673" s="111" t="s">
        <v>172</v>
      </c>
      <c r="I11673" s="111" t="s">
        <v>180</v>
      </c>
      <c r="J11673" t="str">
        <f t="shared" si="364"/>
        <v>1837SkogMineraljordBarskogHøy</v>
      </c>
      <c r="K11673" s="111">
        <v>-4.1008350957832223</v>
      </c>
      <c r="L11673" s="111">
        <v>0.85306406685236758</v>
      </c>
      <c r="M11673" s="111">
        <v>6.4056614999681585E-2</v>
      </c>
      <c r="N11673" s="112">
        <f t="shared" si="365"/>
        <v>-3.183714413931173</v>
      </c>
    </row>
    <row r="11674" spans="1:14" x14ac:dyDescent="0.25">
      <c r="A11674" s="111" t="s">
        <v>900</v>
      </c>
      <c r="B11674" s="111">
        <f>INDEX(kommuner!C:C,MATCH(_xlfn.NUMBERVALUE(A11674),kommuner!B:B,0))</f>
        <v>1837</v>
      </c>
      <c r="C11674" s="111" t="s">
        <v>127</v>
      </c>
      <c r="D11674" s="111" t="s">
        <v>127</v>
      </c>
      <c r="E11674" s="111" t="s">
        <v>126</v>
      </c>
      <c r="F11674" s="111" t="s">
        <v>172</v>
      </c>
      <c r="G11674" s="111" t="s">
        <v>167</v>
      </c>
      <c r="H11674" s="111" t="s">
        <v>172</v>
      </c>
      <c r="I11674" s="111" t="s">
        <v>167</v>
      </c>
      <c r="J11674" t="str">
        <f t="shared" si="364"/>
        <v>1837SkogMineraljordBarskogImpediment</v>
      </c>
      <c r="K11674" s="111">
        <v>-0.74600152614144843</v>
      </c>
      <c r="L11674" s="111">
        <v>0.85306406685236758</v>
      </c>
      <c r="M11674" s="111">
        <v>6.3979989500968365E-2</v>
      </c>
      <c r="N11674" s="112">
        <f t="shared" si="365"/>
        <v>0.17104253021188751</v>
      </c>
    </row>
    <row r="11675" spans="1:14" x14ac:dyDescent="0.25">
      <c r="A11675" s="111" t="s">
        <v>900</v>
      </c>
      <c r="B11675" s="111">
        <f>INDEX(kommuner!C:C,MATCH(_xlfn.NUMBERVALUE(A11675),kommuner!B:B,0))</f>
        <v>1837</v>
      </c>
      <c r="C11675" s="111" t="s">
        <v>127</v>
      </c>
      <c r="D11675" s="111" t="s">
        <v>127</v>
      </c>
      <c r="E11675" s="111" t="s">
        <v>126</v>
      </c>
      <c r="F11675" s="111" t="s">
        <v>172</v>
      </c>
      <c r="G11675" s="111" t="s">
        <v>190</v>
      </c>
      <c r="H11675" s="111" t="s">
        <v>172</v>
      </c>
      <c r="I11675" s="111" t="s">
        <v>190</v>
      </c>
      <c r="J11675" t="str">
        <f t="shared" si="364"/>
        <v>1837SkogMineraljordBarskogLav</v>
      </c>
      <c r="K11675" s="111">
        <v>-1.8215681825293268</v>
      </c>
      <c r="L11675" s="111">
        <v>0.85306406685236758</v>
      </c>
      <c r="M11675" s="111">
        <v>6.3979989500968365E-2</v>
      </c>
      <c r="N11675" s="112">
        <f t="shared" si="365"/>
        <v>-0.90452412617599087</v>
      </c>
    </row>
    <row r="11676" spans="1:14" x14ac:dyDescent="0.25">
      <c r="A11676" s="111" t="s">
        <v>900</v>
      </c>
      <c r="B11676" s="111">
        <f>INDEX(kommuner!C:C,MATCH(_xlfn.NUMBERVALUE(A11676),kommuner!B:B,0))</f>
        <v>1837</v>
      </c>
      <c r="C11676" s="111" t="s">
        <v>127</v>
      </c>
      <c r="D11676" s="111" t="s">
        <v>127</v>
      </c>
      <c r="E11676" s="111" t="s">
        <v>126</v>
      </c>
      <c r="F11676" s="111" t="s">
        <v>172</v>
      </c>
      <c r="G11676" s="111" t="s">
        <v>173</v>
      </c>
      <c r="H11676" s="111" t="s">
        <v>172</v>
      </c>
      <c r="I11676" s="111" t="s">
        <v>173</v>
      </c>
      <c r="J11676" t="str">
        <f t="shared" si="364"/>
        <v>1837SkogMineraljordBarskogMiddels</v>
      </c>
      <c r="K11676" s="111">
        <v>-2.9452289214132028</v>
      </c>
      <c r="L11676" s="111">
        <v>0.85306406685236758</v>
      </c>
      <c r="M11676" s="111">
        <v>6.4056614999681585E-2</v>
      </c>
      <c r="N11676" s="112">
        <f t="shared" si="365"/>
        <v>-2.0281082395611536</v>
      </c>
    </row>
    <row r="11677" spans="1:14" x14ac:dyDescent="0.25">
      <c r="A11677" s="111" t="s">
        <v>900</v>
      </c>
      <c r="B11677" s="111">
        <f>INDEX(kommuner!C:C,MATCH(_xlfn.NUMBERVALUE(A11677),kommuner!B:B,0))</f>
        <v>1837</v>
      </c>
      <c r="C11677" s="111" t="s">
        <v>127</v>
      </c>
      <c r="D11677" s="111" t="s">
        <v>127</v>
      </c>
      <c r="E11677" s="111" t="s">
        <v>126</v>
      </c>
      <c r="F11677" s="111" t="s">
        <v>172</v>
      </c>
      <c r="G11677" s="111" t="s">
        <v>186</v>
      </c>
      <c r="H11677" s="111" t="s">
        <v>172</v>
      </c>
      <c r="I11677" s="111" t="s">
        <v>186</v>
      </c>
      <c r="J11677" t="str">
        <f t="shared" si="364"/>
        <v>1837SkogMineraljordBarskogSærs høy</v>
      </c>
      <c r="K11677" s="111">
        <v>0.12072674540874306</v>
      </c>
      <c r="L11677" s="111">
        <v>0.85306406685236758</v>
      </c>
      <c r="M11677" s="111">
        <v>6.4056614999681585E-2</v>
      </c>
      <c r="N11677" s="112">
        <f t="shared" si="365"/>
        <v>1.0378474272607923</v>
      </c>
    </row>
    <row r="11678" spans="1:14" x14ac:dyDescent="0.25">
      <c r="A11678" s="111" t="s">
        <v>900</v>
      </c>
      <c r="B11678" s="111">
        <f>INDEX(kommuner!C:C,MATCH(_xlfn.NUMBERVALUE(A11678),kommuner!B:B,0))</f>
        <v>1837</v>
      </c>
      <c r="C11678" s="111" t="s">
        <v>127</v>
      </c>
      <c r="D11678" s="111" t="s">
        <v>127</v>
      </c>
      <c r="E11678" s="111" t="s">
        <v>126</v>
      </c>
      <c r="F11678" s="111" t="s">
        <v>179</v>
      </c>
      <c r="G11678" s="111" t="s">
        <v>180</v>
      </c>
      <c r="H11678" s="111" t="s">
        <v>179</v>
      </c>
      <c r="I11678" s="111" t="s">
        <v>180</v>
      </c>
      <c r="J11678" t="str">
        <f t="shared" si="364"/>
        <v>1837SkogMineraljordBlandingsskogHøy</v>
      </c>
      <c r="K11678" s="111">
        <v>-7.1939050909469406</v>
      </c>
      <c r="L11678" s="111">
        <v>0.85306406685236758</v>
      </c>
      <c r="M11678" s="111">
        <v>6.3979989500968365E-2</v>
      </c>
      <c r="N11678" s="112">
        <f t="shared" si="365"/>
        <v>-6.2768610345936047</v>
      </c>
    </row>
    <row r="11679" spans="1:14" x14ac:dyDescent="0.25">
      <c r="A11679" s="111" t="s">
        <v>900</v>
      </c>
      <c r="B11679" s="111">
        <f>INDEX(kommuner!C:C,MATCH(_xlfn.NUMBERVALUE(A11679),kommuner!B:B,0))</f>
        <v>1837</v>
      </c>
      <c r="C11679" s="111" t="s">
        <v>127</v>
      </c>
      <c r="D11679" s="111" t="s">
        <v>127</v>
      </c>
      <c r="E11679" s="111" t="s">
        <v>126</v>
      </c>
      <c r="F11679" s="111" t="s">
        <v>179</v>
      </c>
      <c r="G11679" s="111" t="s">
        <v>167</v>
      </c>
      <c r="H11679" s="111" t="s">
        <v>179</v>
      </c>
      <c r="I11679" s="111" t="s">
        <v>167</v>
      </c>
      <c r="J11679" t="str">
        <f t="shared" si="364"/>
        <v>1837SkogMineraljordBlandingsskogImpediment</v>
      </c>
      <c r="K11679" s="111">
        <v>-1.6598037998579707</v>
      </c>
      <c r="L11679" s="111">
        <v>0.85306406685236758</v>
      </c>
      <c r="M11679" s="111">
        <v>6.3979989500968365E-2</v>
      </c>
      <c r="N11679" s="112">
        <f t="shared" si="365"/>
        <v>-0.7427597435046347</v>
      </c>
    </row>
    <row r="11680" spans="1:14" x14ac:dyDescent="0.25">
      <c r="A11680" s="111" t="s">
        <v>900</v>
      </c>
      <c r="B11680" s="111">
        <f>INDEX(kommuner!C:C,MATCH(_xlfn.NUMBERVALUE(A11680),kommuner!B:B,0))</f>
        <v>1837</v>
      </c>
      <c r="C11680" s="111" t="s">
        <v>127</v>
      </c>
      <c r="D11680" s="111" t="s">
        <v>127</v>
      </c>
      <c r="E11680" s="111" t="s">
        <v>126</v>
      </c>
      <c r="F11680" s="111" t="s">
        <v>179</v>
      </c>
      <c r="G11680" s="111" t="s">
        <v>190</v>
      </c>
      <c r="H11680" s="111" t="s">
        <v>179</v>
      </c>
      <c r="I11680" s="111" t="s">
        <v>190</v>
      </c>
      <c r="J11680" t="str">
        <f t="shared" si="364"/>
        <v>1837SkogMineraljordBlandingsskogLav</v>
      </c>
      <c r="K11680" s="111">
        <v>-2.5588434197694254</v>
      </c>
      <c r="L11680" s="111">
        <v>0.85306406685236758</v>
      </c>
      <c r="M11680" s="111">
        <v>6.3979989500968365E-2</v>
      </c>
      <c r="N11680" s="112">
        <f t="shared" si="365"/>
        <v>-1.6417993634160897</v>
      </c>
    </row>
    <row r="11681" spans="1:14" x14ac:dyDescent="0.25">
      <c r="A11681" s="111" t="s">
        <v>900</v>
      </c>
      <c r="B11681" s="111">
        <f>INDEX(kommuner!C:C,MATCH(_xlfn.NUMBERVALUE(A11681),kommuner!B:B,0))</f>
        <v>1837</v>
      </c>
      <c r="C11681" s="111" t="s">
        <v>127</v>
      </c>
      <c r="D11681" s="111" t="s">
        <v>127</v>
      </c>
      <c r="E11681" s="111" t="s">
        <v>126</v>
      </c>
      <c r="F11681" s="111" t="s">
        <v>179</v>
      </c>
      <c r="G11681" s="111" t="s">
        <v>173</v>
      </c>
      <c r="H11681" s="111" t="s">
        <v>179</v>
      </c>
      <c r="I11681" s="111" t="s">
        <v>173</v>
      </c>
      <c r="J11681" t="str">
        <f t="shared" si="364"/>
        <v>1837SkogMineraljordBlandingsskogMiddels</v>
      </c>
      <c r="K11681" s="111">
        <v>-3.8687729546762566</v>
      </c>
      <c r="L11681" s="111">
        <v>0.85306406685236758</v>
      </c>
      <c r="M11681" s="111">
        <v>6.3979989500968365E-2</v>
      </c>
      <c r="N11681" s="112">
        <f t="shared" si="365"/>
        <v>-2.9517288983229206</v>
      </c>
    </row>
    <row r="11682" spans="1:14" x14ac:dyDescent="0.25">
      <c r="A11682" s="111" t="s">
        <v>900</v>
      </c>
      <c r="B11682" s="111">
        <f>INDEX(kommuner!C:C,MATCH(_xlfn.NUMBERVALUE(A11682),kommuner!B:B,0))</f>
        <v>1837</v>
      </c>
      <c r="C11682" s="111" t="s">
        <v>127</v>
      </c>
      <c r="D11682" s="111" t="s">
        <v>127</v>
      </c>
      <c r="E11682" s="111" t="s">
        <v>126</v>
      </c>
      <c r="F11682" s="111" t="s">
        <v>179</v>
      </c>
      <c r="G11682" s="111" t="s">
        <v>186</v>
      </c>
      <c r="H11682" s="111" t="s">
        <v>179</v>
      </c>
      <c r="I11682" s="111" t="s">
        <v>186</v>
      </c>
      <c r="J11682" t="str">
        <f t="shared" si="364"/>
        <v>1837SkogMineraljordBlandingsskogSærs høy</v>
      </c>
      <c r="K11682" s="111">
        <v>-2.9395925245326562</v>
      </c>
      <c r="L11682" s="111">
        <v>0.85306406685236758</v>
      </c>
      <c r="M11682" s="111">
        <v>6.3979989500968365E-2</v>
      </c>
      <c r="N11682" s="112">
        <f t="shared" si="365"/>
        <v>-2.0225484681793202</v>
      </c>
    </row>
    <row r="11683" spans="1:14" x14ac:dyDescent="0.25">
      <c r="A11683" s="111" t="s">
        <v>900</v>
      </c>
      <c r="B11683" s="111">
        <f>INDEX(kommuner!C:C,MATCH(_xlfn.NUMBERVALUE(A11683),kommuner!B:B,0))</f>
        <v>1837</v>
      </c>
      <c r="C11683" s="111" t="s">
        <v>127</v>
      </c>
      <c r="D11683" s="111" t="s">
        <v>127</v>
      </c>
      <c r="E11683" s="111" t="s">
        <v>126</v>
      </c>
      <c r="F11683" s="111" t="s">
        <v>185</v>
      </c>
      <c r="G11683" s="111" t="s">
        <v>180</v>
      </c>
      <c r="H11683" s="111" t="s">
        <v>185</v>
      </c>
      <c r="I11683" s="111" t="s">
        <v>180</v>
      </c>
      <c r="J11683" t="str">
        <f t="shared" si="364"/>
        <v>1837SkogMineraljordLauvskogHøy</v>
      </c>
      <c r="K11683" s="111">
        <v>-2.2672556336745231</v>
      </c>
      <c r="L11683" s="111">
        <v>0.85306406685236758</v>
      </c>
      <c r="M11683" s="111">
        <v>6.3979989500968365E-2</v>
      </c>
      <c r="N11683" s="112">
        <f t="shared" si="365"/>
        <v>-1.3502115773211874</v>
      </c>
    </row>
    <row r="11684" spans="1:14" x14ac:dyDescent="0.25">
      <c r="A11684" s="111" t="s">
        <v>900</v>
      </c>
      <c r="B11684" s="111">
        <f>INDEX(kommuner!C:C,MATCH(_xlfn.NUMBERVALUE(A11684),kommuner!B:B,0))</f>
        <v>1837</v>
      </c>
      <c r="C11684" s="111" t="s">
        <v>127</v>
      </c>
      <c r="D11684" s="111" t="s">
        <v>127</v>
      </c>
      <c r="E11684" s="111" t="s">
        <v>126</v>
      </c>
      <c r="F11684" s="111" t="s">
        <v>185</v>
      </c>
      <c r="G11684" s="111" t="s">
        <v>167</v>
      </c>
      <c r="H11684" s="111" t="s">
        <v>185</v>
      </c>
      <c r="I11684" s="111" t="s">
        <v>167</v>
      </c>
      <c r="J11684" t="str">
        <f t="shared" si="364"/>
        <v>1837SkogMineraljordLauvskogImpediment</v>
      </c>
      <c r="K11684" s="111">
        <v>-0.10482014945424457</v>
      </c>
      <c r="L11684" s="111">
        <v>0.85306406685236758</v>
      </c>
      <c r="M11684" s="111">
        <v>6.3979989500968365E-2</v>
      </c>
      <c r="N11684" s="112">
        <f t="shared" si="365"/>
        <v>0.81222390689909141</v>
      </c>
    </row>
    <row r="11685" spans="1:14" x14ac:dyDescent="0.25">
      <c r="A11685" s="111" t="s">
        <v>900</v>
      </c>
      <c r="B11685" s="111">
        <f>INDEX(kommuner!C:C,MATCH(_xlfn.NUMBERVALUE(A11685),kommuner!B:B,0))</f>
        <v>1837</v>
      </c>
      <c r="C11685" s="111" t="s">
        <v>127</v>
      </c>
      <c r="D11685" s="111" t="s">
        <v>127</v>
      </c>
      <c r="E11685" s="111" t="s">
        <v>126</v>
      </c>
      <c r="F11685" s="111" t="s">
        <v>185</v>
      </c>
      <c r="G11685" s="111" t="s">
        <v>190</v>
      </c>
      <c r="H11685" s="111" t="s">
        <v>185</v>
      </c>
      <c r="I11685" s="111" t="s">
        <v>190</v>
      </c>
      <c r="J11685" t="str">
        <f t="shared" si="364"/>
        <v>1837SkogMineraljordLauvskogLav</v>
      </c>
      <c r="K11685" s="111">
        <v>-8.9748170935426599E-2</v>
      </c>
      <c r="L11685" s="111">
        <v>0.85306406685236758</v>
      </c>
      <c r="M11685" s="111">
        <v>6.3979989500968365E-2</v>
      </c>
      <c r="N11685" s="112">
        <f t="shared" si="365"/>
        <v>0.82729588541790933</v>
      </c>
    </row>
    <row r="11686" spans="1:14" x14ac:dyDescent="0.25">
      <c r="A11686" s="111" t="s">
        <v>900</v>
      </c>
      <c r="B11686" s="111">
        <f>INDEX(kommuner!C:C,MATCH(_xlfn.NUMBERVALUE(A11686),kommuner!B:B,0))</f>
        <v>1837</v>
      </c>
      <c r="C11686" s="111" t="s">
        <v>127</v>
      </c>
      <c r="D11686" s="111" t="s">
        <v>127</v>
      </c>
      <c r="E11686" s="111" t="s">
        <v>126</v>
      </c>
      <c r="F11686" s="111" t="s">
        <v>185</v>
      </c>
      <c r="G11686" s="111" t="s">
        <v>173</v>
      </c>
      <c r="H11686" s="111" t="s">
        <v>185</v>
      </c>
      <c r="I11686" s="111" t="s">
        <v>173</v>
      </c>
      <c r="J11686" t="str">
        <f t="shared" si="364"/>
        <v>1837SkogMineraljordLauvskogMiddels</v>
      </c>
      <c r="K11686" s="111">
        <v>-1.6187078219159163</v>
      </c>
      <c r="L11686" s="111">
        <v>0.85306406685236758</v>
      </c>
      <c r="M11686" s="111">
        <v>6.3979989500968365E-2</v>
      </c>
      <c r="N11686" s="112">
        <f t="shared" si="365"/>
        <v>-0.70166376556258037</v>
      </c>
    </row>
    <row r="11687" spans="1:14" x14ac:dyDescent="0.25">
      <c r="A11687" s="111" t="s">
        <v>900</v>
      </c>
      <c r="B11687" s="111">
        <f>INDEX(kommuner!C:C,MATCH(_xlfn.NUMBERVALUE(A11687),kommuner!B:B,0))</f>
        <v>1837</v>
      </c>
      <c r="C11687" s="111" t="s">
        <v>127</v>
      </c>
      <c r="D11687" s="111" t="s">
        <v>127</v>
      </c>
      <c r="E11687" s="111" t="s">
        <v>126</v>
      </c>
      <c r="F11687" s="111" t="s">
        <v>185</v>
      </c>
      <c r="G11687" s="111" t="s">
        <v>186</v>
      </c>
      <c r="H11687" s="111" t="s">
        <v>185</v>
      </c>
      <c r="I11687" s="111" t="s">
        <v>186</v>
      </c>
      <c r="J11687" t="str">
        <f t="shared" si="364"/>
        <v>1837SkogMineraljordLauvskogSærs høy</v>
      </c>
      <c r="K11687" s="111">
        <v>-3.6560473259425113</v>
      </c>
      <c r="L11687" s="111">
        <v>0.85306406685236758</v>
      </c>
      <c r="M11687" s="111">
        <v>6.3979989500968365E-2</v>
      </c>
      <c r="N11687" s="112">
        <f t="shared" si="365"/>
        <v>-2.7390032695891753</v>
      </c>
    </row>
    <row r="11688" spans="1:14" x14ac:dyDescent="0.25">
      <c r="A11688" s="111" t="s">
        <v>900</v>
      </c>
      <c r="B11688" s="111">
        <f>INDEX(kommuner!C:C,MATCH(_xlfn.NUMBERVALUE(A11688),kommuner!B:B,0))</f>
        <v>1837</v>
      </c>
      <c r="C11688" s="111" t="s">
        <v>127</v>
      </c>
      <c r="D11688" s="111" t="s">
        <v>127</v>
      </c>
      <c r="E11688" s="111" t="s">
        <v>123</v>
      </c>
      <c r="F11688" s="111" t="s">
        <v>172</v>
      </c>
      <c r="G11688" s="111" t="s">
        <v>180</v>
      </c>
      <c r="H11688" s="111" t="s">
        <v>172</v>
      </c>
      <c r="I11688" s="111" t="s">
        <v>180</v>
      </c>
      <c r="J11688" t="str">
        <f t="shared" si="364"/>
        <v>1837SkogOrganisk jordBarskogHøy</v>
      </c>
      <c r="K11688" s="111">
        <v>-2.5184559031994138</v>
      </c>
      <c r="L11688" s="111">
        <v>0.92784825435236762</v>
      </c>
      <c r="M11688" s="111">
        <v>0.46518126042825314</v>
      </c>
      <c r="N11688" s="112">
        <f t="shared" si="365"/>
        <v>-1.1254263884187932</v>
      </c>
    </row>
    <row r="11689" spans="1:14" x14ac:dyDescent="0.25">
      <c r="A11689" s="111" t="s">
        <v>900</v>
      </c>
      <c r="B11689" s="111">
        <f>INDEX(kommuner!C:C,MATCH(_xlfn.NUMBERVALUE(A11689),kommuner!B:B,0))</f>
        <v>1837</v>
      </c>
      <c r="C11689" s="111" t="s">
        <v>127</v>
      </c>
      <c r="D11689" s="111" t="s">
        <v>127</v>
      </c>
      <c r="E11689" s="111" t="s">
        <v>123</v>
      </c>
      <c r="F11689" s="111" t="s">
        <v>172</v>
      </c>
      <c r="G11689" s="111" t="s">
        <v>167</v>
      </c>
      <c r="H11689" s="111" t="s">
        <v>172</v>
      </c>
      <c r="I11689" s="111" t="s">
        <v>167</v>
      </c>
      <c r="J11689" t="str">
        <f t="shared" si="364"/>
        <v>1837SkogOrganisk jordBarskogImpediment</v>
      </c>
      <c r="K11689" s="111">
        <v>-0.13011741963904588</v>
      </c>
      <c r="L11689" s="111">
        <v>0.92784825435236762</v>
      </c>
      <c r="M11689" s="111">
        <v>0.46510463492953991</v>
      </c>
      <c r="N11689" s="112">
        <f t="shared" si="365"/>
        <v>1.2628354696428616</v>
      </c>
    </row>
    <row r="11690" spans="1:14" x14ac:dyDescent="0.25">
      <c r="A11690" s="111" t="s">
        <v>900</v>
      </c>
      <c r="B11690" s="111">
        <f>INDEX(kommuner!C:C,MATCH(_xlfn.NUMBERVALUE(A11690),kommuner!B:B,0))</f>
        <v>1837</v>
      </c>
      <c r="C11690" s="111" t="s">
        <v>127</v>
      </c>
      <c r="D11690" s="111" t="s">
        <v>127</v>
      </c>
      <c r="E11690" s="111" t="s">
        <v>123</v>
      </c>
      <c r="F11690" s="111" t="s">
        <v>172</v>
      </c>
      <c r="G11690" s="111" t="s">
        <v>190</v>
      </c>
      <c r="H11690" s="111" t="s">
        <v>172</v>
      </c>
      <c r="I11690" s="111" t="s">
        <v>190</v>
      </c>
      <c r="J11690" t="str">
        <f t="shared" si="364"/>
        <v>1837SkogOrganisk jordBarskogLav</v>
      </c>
      <c r="K11690" s="111">
        <v>-0.50666953101693391</v>
      </c>
      <c r="L11690" s="111">
        <v>0.92784825435236762</v>
      </c>
      <c r="M11690" s="111">
        <v>0.46510463492953991</v>
      </c>
      <c r="N11690" s="112">
        <f t="shared" si="365"/>
        <v>0.88628335826497362</v>
      </c>
    </row>
    <row r="11691" spans="1:14" x14ac:dyDescent="0.25">
      <c r="A11691" s="111" t="s">
        <v>900</v>
      </c>
      <c r="B11691" s="111">
        <f>INDEX(kommuner!C:C,MATCH(_xlfn.NUMBERVALUE(A11691),kommuner!B:B,0))</f>
        <v>1837</v>
      </c>
      <c r="C11691" s="111" t="s">
        <v>127</v>
      </c>
      <c r="D11691" s="111" t="s">
        <v>127</v>
      </c>
      <c r="E11691" s="111" t="s">
        <v>123</v>
      </c>
      <c r="F11691" s="111" t="s">
        <v>172</v>
      </c>
      <c r="G11691" s="111" t="s">
        <v>173</v>
      </c>
      <c r="H11691" s="111" t="s">
        <v>172</v>
      </c>
      <c r="I11691" s="111" t="s">
        <v>173</v>
      </c>
      <c r="J11691" t="str">
        <f t="shared" si="364"/>
        <v>1837SkogOrganisk jordBarskogMiddels</v>
      </c>
      <c r="K11691" s="111">
        <v>-1.5571490961494638</v>
      </c>
      <c r="L11691" s="111">
        <v>0.92784825435236762</v>
      </c>
      <c r="M11691" s="111">
        <v>0.46518126042825314</v>
      </c>
      <c r="N11691" s="112">
        <f t="shared" si="365"/>
        <v>-0.16411958136884308</v>
      </c>
    </row>
    <row r="11692" spans="1:14" x14ac:dyDescent="0.25">
      <c r="A11692" s="111" t="s">
        <v>900</v>
      </c>
      <c r="B11692" s="111">
        <f>INDEX(kommuner!C:C,MATCH(_xlfn.NUMBERVALUE(A11692),kommuner!B:B,0))</f>
        <v>1837</v>
      </c>
      <c r="C11692" s="111" t="s">
        <v>127</v>
      </c>
      <c r="D11692" s="111" t="s">
        <v>127</v>
      </c>
      <c r="E11692" s="111" t="s">
        <v>123</v>
      </c>
      <c r="F11692" s="111" t="s">
        <v>172</v>
      </c>
      <c r="G11692" s="111" t="s">
        <v>186</v>
      </c>
      <c r="H11692" s="111" t="s">
        <v>172</v>
      </c>
      <c r="I11692" s="111" t="s">
        <v>186</v>
      </c>
      <c r="J11692" t="str">
        <f t="shared" si="364"/>
        <v>1837SkogOrganisk jordBarskogSærs høy</v>
      </c>
      <c r="K11692" s="111">
        <v>2.5548655235722699</v>
      </c>
      <c r="L11692" s="111">
        <v>0.92784825435236762</v>
      </c>
      <c r="M11692" s="111">
        <v>0.46518126042825314</v>
      </c>
      <c r="N11692" s="112">
        <f t="shared" si="365"/>
        <v>3.9478950383528906</v>
      </c>
    </row>
    <row r="11693" spans="1:14" x14ac:dyDescent="0.25">
      <c r="A11693" s="111" t="s">
        <v>900</v>
      </c>
      <c r="B11693" s="111">
        <f>INDEX(kommuner!C:C,MATCH(_xlfn.NUMBERVALUE(A11693),kommuner!B:B,0))</f>
        <v>1837</v>
      </c>
      <c r="C11693" s="111" t="s">
        <v>127</v>
      </c>
      <c r="D11693" s="111" t="s">
        <v>127</v>
      </c>
      <c r="E11693" s="111" t="s">
        <v>123</v>
      </c>
      <c r="F11693" s="111" t="s">
        <v>179</v>
      </c>
      <c r="G11693" s="111" t="s">
        <v>180</v>
      </c>
      <c r="H11693" s="111" t="s">
        <v>179</v>
      </c>
      <c r="I11693" s="111" t="s">
        <v>180</v>
      </c>
      <c r="J11693" t="str">
        <f t="shared" si="364"/>
        <v>1837SkogOrganisk jordBlandingsskogHøy</v>
      </c>
      <c r="K11693" s="111">
        <v>-5.5554344456832343</v>
      </c>
      <c r="L11693" s="111">
        <v>0.92784825435236762</v>
      </c>
      <c r="M11693" s="111">
        <v>0.46510463492953991</v>
      </c>
      <c r="N11693" s="112">
        <f t="shared" si="365"/>
        <v>-4.1624815564013264</v>
      </c>
    </row>
    <row r="11694" spans="1:14" x14ac:dyDescent="0.25">
      <c r="A11694" s="111" t="s">
        <v>900</v>
      </c>
      <c r="B11694" s="111">
        <f>INDEX(kommuner!C:C,MATCH(_xlfn.NUMBERVALUE(A11694),kommuner!B:B,0))</f>
        <v>1837</v>
      </c>
      <c r="C11694" s="111" t="s">
        <v>127</v>
      </c>
      <c r="D11694" s="111" t="s">
        <v>127</v>
      </c>
      <c r="E11694" s="111" t="s">
        <v>123</v>
      </c>
      <c r="F11694" s="111" t="s">
        <v>179</v>
      </c>
      <c r="G11694" s="111" t="s">
        <v>167</v>
      </c>
      <c r="H11694" s="111" t="s">
        <v>179</v>
      </c>
      <c r="I11694" s="111" t="s">
        <v>167</v>
      </c>
      <c r="J11694" t="str">
        <f t="shared" si="364"/>
        <v>1837SkogOrganisk jordBlandingsskogImpediment</v>
      </c>
      <c r="K11694" s="111">
        <v>-0.28586344175800005</v>
      </c>
      <c r="L11694" s="111">
        <v>0.92784825435236762</v>
      </c>
      <c r="M11694" s="111">
        <v>0.46510463492953991</v>
      </c>
      <c r="N11694" s="112">
        <f t="shared" si="365"/>
        <v>1.1070894475239075</v>
      </c>
    </row>
    <row r="11695" spans="1:14" x14ac:dyDescent="0.25">
      <c r="A11695" s="111" t="s">
        <v>900</v>
      </c>
      <c r="B11695" s="111">
        <f>INDEX(kommuner!C:C,MATCH(_xlfn.NUMBERVALUE(A11695),kommuner!B:B,0))</f>
        <v>1837</v>
      </c>
      <c r="C11695" s="111" t="s">
        <v>127</v>
      </c>
      <c r="D11695" s="111" t="s">
        <v>127</v>
      </c>
      <c r="E11695" s="111" t="s">
        <v>123</v>
      </c>
      <c r="F11695" s="111" t="s">
        <v>179</v>
      </c>
      <c r="G11695" s="111" t="s">
        <v>190</v>
      </c>
      <c r="H11695" s="111" t="s">
        <v>179</v>
      </c>
      <c r="I11695" s="111" t="s">
        <v>190</v>
      </c>
      <c r="J11695" t="str">
        <f t="shared" si="364"/>
        <v>1837SkogOrganisk jordBlandingsskogLav</v>
      </c>
      <c r="K11695" s="111">
        <v>-1.2347339377887629</v>
      </c>
      <c r="L11695" s="111">
        <v>0.92784825435236762</v>
      </c>
      <c r="M11695" s="111">
        <v>0.46510463492953991</v>
      </c>
      <c r="N11695" s="112">
        <f t="shared" si="365"/>
        <v>0.15821895149314458</v>
      </c>
    </row>
    <row r="11696" spans="1:14" x14ac:dyDescent="0.25">
      <c r="A11696" s="111" t="s">
        <v>900</v>
      </c>
      <c r="B11696" s="111">
        <f>INDEX(kommuner!C:C,MATCH(_xlfn.NUMBERVALUE(A11696),kommuner!B:B,0))</f>
        <v>1837</v>
      </c>
      <c r="C11696" s="111" t="s">
        <v>127</v>
      </c>
      <c r="D11696" s="111" t="s">
        <v>127</v>
      </c>
      <c r="E11696" s="111" t="s">
        <v>123</v>
      </c>
      <c r="F11696" s="111" t="s">
        <v>179</v>
      </c>
      <c r="G11696" s="111" t="s">
        <v>173</v>
      </c>
      <c r="H11696" s="111" t="s">
        <v>179</v>
      </c>
      <c r="I11696" s="111" t="s">
        <v>173</v>
      </c>
      <c r="J11696" t="str">
        <f t="shared" si="364"/>
        <v>1837SkogOrganisk jordBlandingsskogMiddels</v>
      </c>
      <c r="K11696" s="111">
        <v>-2.4239591752717748</v>
      </c>
      <c r="L11696" s="111">
        <v>0.92784825435236762</v>
      </c>
      <c r="M11696" s="111">
        <v>0.46510463492953991</v>
      </c>
      <c r="N11696" s="112">
        <f t="shared" si="365"/>
        <v>-1.0310062859898674</v>
      </c>
    </row>
    <row r="11697" spans="1:14" x14ac:dyDescent="0.25">
      <c r="A11697" s="111" t="s">
        <v>900</v>
      </c>
      <c r="B11697" s="111">
        <f>INDEX(kommuner!C:C,MATCH(_xlfn.NUMBERVALUE(A11697),kommuner!B:B,0))</f>
        <v>1837</v>
      </c>
      <c r="C11697" s="111" t="s">
        <v>127</v>
      </c>
      <c r="D11697" s="111" t="s">
        <v>127</v>
      </c>
      <c r="E11697" s="111" t="s">
        <v>123</v>
      </c>
      <c r="F11697" s="111" t="s">
        <v>179</v>
      </c>
      <c r="G11697" s="111" t="s">
        <v>186</v>
      </c>
      <c r="H11697" s="111" t="s">
        <v>179</v>
      </c>
      <c r="I11697" s="111" t="s">
        <v>186</v>
      </c>
      <c r="J11697" t="str">
        <f t="shared" si="364"/>
        <v>1837SkogOrganisk jordBlandingsskogSærs høy</v>
      </c>
      <c r="K11697" s="111">
        <v>-1.5726115302258048</v>
      </c>
      <c r="L11697" s="111">
        <v>0.92784825435236762</v>
      </c>
      <c r="M11697" s="111">
        <v>0.46510463492953991</v>
      </c>
      <c r="N11697" s="112">
        <f t="shared" si="365"/>
        <v>-0.17965864094389727</v>
      </c>
    </row>
    <row r="11698" spans="1:14" x14ac:dyDescent="0.25">
      <c r="A11698" s="111" t="s">
        <v>900</v>
      </c>
      <c r="B11698" s="111">
        <f>INDEX(kommuner!C:C,MATCH(_xlfn.NUMBERVALUE(A11698),kommuner!B:B,0))</f>
        <v>1837</v>
      </c>
      <c r="C11698" s="111" t="s">
        <v>127</v>
      </c>
      <c r="D11698" s="111" t="s">
        <v>127</v>
      </c>
      <c r="E11698" s="111" t="s">
        <v>123</v>
      </c>
      <c r="F11698" s="111" t="s">
        <v>185</v>
      </c>
      <c r="G11698" s="111" t="s">
        <v>180</v>
      </c>
      <c r="H11698" s="111" t="s">
        <v>185</v>
      </c>
      <c r="I11698" s="111" t="s">
        <v>180</v>
      </c>
      <c r="J11698" t="str">
        <f t="shared" si="364"/>
        <v>1837SkogOrganisk jordLauvskogHøy</v>
      </c>
      <c r="K11698" s="111">
        <v>-1.9913688882377358</v>
      </c>
      <c r="L11698" s="111">
        <v>0.92784825435236762</v>
      </c>
      <c r="M11698" s="111">
        <v>0.46510463492953991</v>
      </c>
      <c r="N11698" s="112">
        <f t="shared" si="365"/>
        <v>-0.59841599895582831</v>
      </c>
    </row>
    <row r="11699" spans="1:14" x14ac:dyDescent="0.25">
      <c r="A11699" s="111" t="s">
        <v>900</v>
      </c>
      <c r="B11699" s="111">
        <f>INDEX(kommuner!C:C,MATCH(_xlfn.NUMBERVALUE(A11699),kommuner!B:B,0))</f>
        <v>1837</v>
      </c>
      <c r="C11699" s="111" t="s">
        <v>127</v>
      </c>
      <c r="D11699" s="111" t="s">
        <v>127</v>
      </c>
      <c r="E11699" s="111" t="s">
        <v>123</v>
      </c>
      <c r="F11699" s="111" t="s">
        <v>185</v>
      </c>
      <c r="G11699" s="111" t="s">
        <v>167</v>
      </c>
      <c r="H11699" s="111" t="s">
        <v>185</v>
      </c>
      <c r="I11699" s="111" t="s">
        <v>167</v>
      </c>
      <c r="J11699" t="str">
        <f t="shared" si="364"/>
        <v>1837SkogOrganisk jordLauvskogImpediment</v>
      </c>
      <c r="K11699" s="111">
        <v>0.35000626494250675</v>
      </c>
      <c r="L11699" s="111">
        <v>0.92784825435236762</v>
      </c>
      <c r="M11699" s="111">
        <v>0.46510463492953991</v>
      </c>
      <c r="N11699" s="112">
        <f t="shared" si="365"/>
        <v>1.7429591542244141</v>
      </c>
    </row>
    <row r="11700" spans="1:14" x14ac:dyDescent="0.25">
      <c r="A11700" s="111" t="s">
        <v>900</v>
      </c>
      <c r="B11700" s="111">
        <f>INDEX(kommuner!C:C,MATCH(_xlfn.NUMBERVALUE(A11700),kommuner!B:B,0))</f>
        <v>1837</v>
      </c>
      <c r="C11700" s="111" t="s">
        <v>127</v>
      </c>
      <c r="D11700" s="111" t="s">
        <v>127</v>
      </c>
      <c r="E11700" s="111" t="s">
        <v>123</v>
      </c>
      <c r="F11700" s="111" t="s">
        <v>185</v>
      </c>
      <c r="G11700" s="111" t="s">
        <v>190</v>
      </c>
      <c r="H11700" s="111" t="s">
        <v>185</v>
      </c>
      <c r="I11700" s="111" t="s">
        <v>190</v>
      </c>
      <c r="J11700" t="str">
        <f t="shared" si="364"/>
        <v>1837SkogOrganisk jordLauvskogLav</v>
      </c>
      <c r="K11700" s="111">
        <v>1.1144075558526714</v>
      </c>
      <c r="L11700" s="111">
        <v>0.92784825435236762</v>
      </c>
      <c r="M11700" s="111">
        <v>0.46510463492953991</v>
      </c>
      <c r="N11700" s="112">
        <f t="shared" si="365"/>
        <v>2.5073604451345788</v>
      </c>
    </row>
    <row r="11701" spans="1:14" x14ac:dyDescent="0.25">
      <c r="A11701" s="111" t="s">
        <v>900</v>
      </c>
      <c r="B11701" s="111">
        <f>INDEX(kommuner!C:C,MATCH(_xlfn.NUMBERVALUE(A11701),kommuner!B:B,0))</f>
        <v>1837</v>
      </c>
      <c r="C11701" s="111" t="s">
        <v>127</v>
      </c>
      <c r="D11701" s="111" t="s">
        <v>127</v>
      </c>
      <c r="E11701" s="111" t="s">
        <v>123</v>
      </c>
      <c r="F11701" s="111" t="s">
        <v>185</v>
      </c>
      <c r="G11701" s="111" t="s">
        <v>173</v>
      </c>
      <c r="H11701" s="111" t="s">
        <v>185</v>
      </c>
      <c r="I11701" s="111" t="s">
        <v>173</v>
      </c>
      <c r="J11701" t="str">
        <f t="shared" si="364"/>
        <v>1837SkogOrganisk jordLauvskogMiddels</v>
      </c>
      <c r="K11701" s="111">
        <v>-0.62664468270982987</v>
      </c>
      <c r="L11701" s="111">
        <v>0.92784825435236762</v>
      </c>
      <c r="M11701" s="111">
        <v>0.46510463492953991</v>
      </c>
      <c r="N11701" s="112">
        <f t="shared" si="365"/>
        <v>0.76630820657207765</v>
      </c>
    </row>
    <row r="11702" spans="1:14" x14ac:dyDescent="0.25">
      <c r="A11702" s="111" t="s">
        <v>900</v>
      </c>
      <c r="B11702" s="111">
        <f>INDEX(kommuner!C:C,MATCH(_xlfn.NUMBERVALUE(A11702),kommuner!B:B,0))</f>
        <v>1837</v>
      </c>
      <c r="C11702" s="111" t="s">
        <v>127</v>
      </c>
      <c r="D11702" s="111" t="s">
        <v>127</v>
      </c>
      <c r="E11702" s="111" t="s">
        <v>123</v>
      </c>
      <c r="F11702" s="111" t="s">
        <v>185</v>
      </c>
      <c r="G11702" s="111" t="s">
        <v>186</v>
      </c>
      <c r="H11702" s="111" t="s">
        <v>185</v>
      </c>
      <c r="I11702" s="111" t="s">
        <v>186</v>
      </c>
      <c r="J11702" t="str">
        <f t="shared" si="364"/>
        <v>1837SkogOrganisk jordLauvskogSærs høy</v>
      </c>
      <c r="K11702" s="111">
        <v>-1.8997279926091779</v>
      </c>
      <c r="L11702" s="111">
        <v>0.92784825435236762</v>
      </c>
      <c r="M11702" s="111">
        <v>0.46510463492953991</v>
      </c>
      <c r="N11702" s="112">
        <f t="shared" si="365"/>
        <v>-0.50677510332727038</v>
      </c>
    </row>
    <row r="11703" spans="1:14" x14ac:dyDescent="0.25">
      <c r="A11703" s="111" t="s">
        <v>900</v>
      </c>
      <c r="B11703" s="111">
        <f>INDEX(kommuner!C:C,MATCH(_xlfn.NUMBERVALUE(A11703),kommuner!B:B,0))</f>
        <v>1837</v>
      </c>
      <c r="C11703" s="111" t="s">
        <v>83</v>
      </c>
      <c r="D11703" s="111" t="s">
        <v>83</v>
      </c>
      <c r="E11703" s="111" t="s">
        <v>126</v>
      </c>
      <c r="F11703" s="111" t="s">
        <v>139</v>
      </c>
      <c r="G11703" s="111" t="s">
        <v>139</v>
      </c>
      <c r="H11703" s="111" t="s">
        <v>139</v>
      </c>
      <c r="I11703" s="111" t="s">
        <v>139</v>
      </c>
      <c r="J11703" t="str">
        <f t="shared" si="364"/>
        <v>1837Utbygd arealMineraljord</v>
      </c>
      <c r="K11703" s="111">
        <v>6.7868445194857546E-2</v>
      </c>
      <c r="L11703" s="111">
        <v>0</v>
      </c>
      <c r="M11703" s="111">
        <v>1.303047089454229E-2</v>
      </c>
      <c r="N11703" s="112">
        <f t="shared" si="365"/>
        <v>8.0898916089399836E-2</v>
      </c>
    </row>
    <row r="11704" spans="1:14" x14ac:dyDescent="0.25">
      <c r="A11704" s="111" t="s">
        <v>900</v>
      </c>
      <c r="B11704" s="111">
        <f>INDEX(kommuner!C:C,MATCH(_xlfn.NUMBERVALUE(A11704),kommuner!B:B,0))</f>
        <v>1837</v>
      </c>
      <c r="C11704" s="111" t="s">
        <v>83</v>
      </c>
      <c r="D11704" s="111" t="s">
        <v>83</v>
      </c>
      <c r="E11704" s="111" t="s">
        <v>123</v>
      </c>
      <c r="F11704" s="111" t="s">
        <v>139</v>
      </c>
      <c r="G11704" s="111" t="s">
        <v>139</v>
      </c>
      <c r="H11704" s="111" t="s">
        <v>139</v>
      </c>
      <c r="I11704" s="111" t="s">
        <v>139</v>
      </c>
      <c r="J11704" t="str">
        <f t="shared" si="364"/>
        <v>1837Utbygd arealOrganisk jord</v>
      </c>
      <c r="K11704" s="111">
        <v>29.011421395201612</v>
      </c>
      <c r="L11704" s="111">
        <v>0</v>
      </c>
      <c r="M11704" s="111">
        <v>1.303047089454229E-2</v>
      </c>
      <c r="N11704" s="112">
        <f t="shared" si="365"/>
        <v>29.024451866096154</v>
      </c>
    </row>
    <row r="11705" spans="1:14" x14ac:dyDescent="0.25">
      <c r="A11705" s="111" t="s">
        <v>900</v>
      </c>
      <c r="B11705" s="111">
        <f>INDEX(kommuner!C:C,MATCH(_xlfn.NUMBERVALUE(A11705),kommuner!B:B,0))</f>
        <v>1837</v>
      </c>
      <c r="C11705" s="111" t="s">
        <v>181</v>
      </c>
      <c r="D11705" s="111" t="s">
        <v>181</v>
      </c>
      <c r="E11705" s="111" t="s">
        <v>123</v>
      </c>
      <c r="F11705" s="111" t="s">
        <v>139</v>
      </c>
      <c r="G11705" s="111" t="s">
        <v>139</v>
      </c>
      <c r="H11705" s="111" t="s">
        <v>139</v>
      </c>
      <c r="I11705" s="111" t="s">
        <v>139</v>
      </c>
      <c r="J11705" t="str">
        <f t="shared" si="364"/>
        <v>1837Vann og myrOrganisk jord</v>
      </c>
      <c r="K11705" s="111">
        <v>-4.1038862122629617E-2</v>
      </c>
      <c r="L11705" s="111">
        <v>0</v>
      </c>
      <c r="M11705" s="111">
        <v>0</v>
      </c>
      <c r="N11705" s="112">
        <f t="shared" si="365"/>
        <v>-4.1038862122629617E-2</v>
      </c>
    </row>
    <row r="11706" spans="1:14" x14ac:dyDescent="0.25">
      <c r="A11706" s="111" t="s">
        <v>901</v>
      </c>
      <c r="B11706" s="111">
        <f>INDEX(kommuner!C:C,MATCH(_xlfn.NUMBERVALUE(A11706),kommuner!B:B,0))</f>
        <v>1838</v>
      </c>
      <c r="C11706" s="111" t="s">
        <v>82</v>
      </c>
      <c r="D11706" s="111" t="s">
        <v>82</v>
      </c>
      <c r="E11706" s="111" t="s">
        <v>126</v>
      </c>
      <c r="F11706" s="111" t="s">
        <v>139</v>
      </c>
      <c r="G11706" s="111" t="s">
        <v>139</v>
      </c>
      <c r="H11706" s="111" t="s">
        <v>139</v>
      </c>
      <c r="I11706" s="111" t="s">
        <v>139</v>
      </c>
      <c r="J11706" t="str">
        <f t="shared" si="364"/>
        <v>1838Annen utmarkMineraljord</v>
      </c>
      <c r="K11706" s="111">
        <v>-4.6129089206686659E-2</v>
      </c>
      <c r="L11706" s="111">
        <v>0</v>
      </c>
      <c r="M11706" s="111">
        <v>0</v>
      </c>
      <c r="N11706" s="112">
        <f t="shared" si="365"/>
        <v>-4.6129089206686659E-2</v>
      </c>
    </row>
    <row r="11707" spans="1:14" x14ac:dyDescent="0.25">
      <c r="A11707" s="111" t="s">
        <v>901</v>
      </c>
      <c r="B11707" s="111">
        <f>INDEX(kommuner!C:C,MATCH(_xlfn.NUMBERVALUE(A11707),kommuner!B:B,0))</f>
        <v>1838</v>
      </c>
      <c r="C11707" s="111" t="s">
        <v>121</v>
      </c>
      <c r="D11707" s="111" t="s">
        <v>121</v>
      </c>
      <c r="E11707" s="111" t="s">
        <v>126</v>
      </c>
      <c r="F11707" s="111" t="s">
        <v>139</v>
      </c>
      <c r="G11707" s="111" t="s">
        <v>139</v>
      </c>
      <c r="H11707" s="111" t="s">
        <v>139</v>
      </c>
      <c r="I11707" s="111" t="s">
        <v>139</v>
      </c>
      <c r="J11707" t="str">
        <f t="shared" si="364"/>
        <v>1838BeiteMineraljord</v>
      </c>
      <c r="K11707" s="111">
        <v>-0.96338340838695502</v>
      </c>
      <c r="L11707" s="111">
        <v>0</v>
      </c>
      <c r="M11707" s="111">
        <v>1.2448711246839999E-7</v>
      </c>
      <c r="N11707" s="112">
        <f t="shared" si="365"/>
        <v>-0.96338328389984251</v>
      </c>
    </row>
    <row r="11708" spans="1:14" x14ac:dyDescent="0.25">
      <c r="A11708" s="111" t="s">
        <v>901</v>
      </c>
      <c r="B11708" s="111">
        <f>INDEX(kommuner!C:C,MATCH(_xlfn.NUMBERVALUE(A11708),kommuner!B:B,0))</f>
        <v>1838</v>
      </c>
      <c r="C11708" s="111" t="s">
        <v>121</v>
      </c>
      <c r="D11708" s="111" t="s">
        <v>121</v>
      </c>
      <c r="E11708" s="111" t="s">
        <v>123</v>
      </c>
      <c r="F11708" s="111" t="s">
        <v>139</v>
      </c>
      <c r="G11708" s="111" t="s">
        <v>139</v>
      </c>
      <c r="H11708" s="111" t="s">
        <v>139</v>
      </c>
      <c r="I11708" s="111" t="s">
        <v>139</v>
      </c>
      <c r="J11708" t="str">
        <f t="shared" si="364"/>
        <v>1838BeiteOrganisk jord</v>
      </c>
      <c r="K11708" s="111">
        <v>12.077525935985037</v>
      </c>
      <c r="L11708" s="111">
        <v>1.6412500000000001</v>
      </c>
      <c r="M11708" s="111">
        <v>0</v>
      </c>
      <c r="N11708" s="112">
        <f t="shared" si="365"/>
        <v>13.718775935985036</v>
      </c>
    </row>
    <row r="11709" spans="1:14" x14ac:dyDescent="0.25">
      <c r="A11709" s="111" t="s">
        <v>901</v>
      </c>
      <c r="B11709" s="111">
        <f>INDEX(kommuner!C:C,MATCH(_xlfn.NUMBERVALUE(A11709),kommuner!B:B,0))</f>
        <v>1838</v>
      </c>
      <c r="C11709" s="111" t="s">
        <v>84</v>
      </c>
      <c r="D11709" s="111" t="s">
        <v>84</v>
      </c>
      <c r="E11709" s="111" t="s">
        <v>126</v>
      </c>
      <c r="F11709" s="111" t="s">
        <v>139</v>
      </c>
      <c r="G11709" s="111" t="s">
        <v>139</v>
      </c>
      <c r="H11709" s="111" t="s">
        <v>139</v>
      </c>
      <c r="I11709" s="111" t="s">
        <v>139</v>
      </c>
      <c r="J11709" t="str">
        <f t="shared" si="364"/>
        <v>1838Dyrket markMineraljord</v>
      </c>
      <c r="K11709" s="111">
        <v>-0.35631141178143111</v>
      </c>
      <c r="L11709" s="111">
        <v>0</v>
      </c>
      <c r="M11709" s="111">
        <v>0</v>
      </c>
      <c r="N11709" s="112">
        <f t="shared" si="365"/>
        <v>-0.35631141178143111</v>
      </c>
    </row>
    <row r="11710" spans="1:14" x14ac:dyDescent="0.25">
      <c r="A11710" s="111" t="s">
        <v>901</v>
      </c>
      <c r="B11710" s="111">
        <f>INDEX(kommuner!C:C,MATCH(_xlfn.NUMBERVALUE(A11710),kommuner!B:B,0))</f>
        <v>1838</v>
      </c>
      <c r="C11710" s="111" t="s">
        <v>84</v>
      </c>
      <c r="D11710" s="111" t="s">
        <v>84</v>
      </c>
      <c r="E11710" s="111" t="s">
        <v>123</v>
      </c>
      <c r="F11710" s="111" t="s">
        <v>139</v>
      </c>
      <c r="G11710" s="111" t="s">
        <v>139</v>
      </c>
      <c r="H11710" s="111" t="s">
        <v>139</v>
      </c>
      <c r="I11710" s="111" t="s">
        <v>139</v>
      </c>
      <c r="J11710" t="str">
        <f t="shared" si="364"/>
        <v>1838Dyrket markOrganisk jord</v>
      </c>
      <c r="K11710" s="111">
        <v>28.726149366675592</v>
      </c>
      <c r="L11710" s="111">
        <v>1.45625</v>
      </c>
      <c r="M11710" s="111">
        <v>0</v>
      </c>
      <c r="N11710" s="112">
        <f t="shared" si="365"/>
        <v>30.182399366675593</v>
      </c>
    </row>
    <row r="11711" spans="1:14" x14ac:dyDescent="0.25">
      <c r="A11711" s="111" t="s">
        <v>901</v>
      </c>
      <c r="B11711" s="111">
        <f>INDEX(kommuner!C:C,MATCH(_xlfn.NUMBERVALUE(A11711),kommuner!B:B,0))</f>
        <v>1838</v>
      </c>
      <c r="C11711" s="111" t="s">
        <v>127</v>
      </c>
      <c r="D11711" s="111" t="s">
        <v>127</v>
      </c>
      <c r="E11711" s="111" t="s">
        <v>126</v>
      </c>
      <c r="F11711" s="111" t="s">
        <v>172</v>
      </c>
      <c r="G11711" s="111" t="s">
        <v>180</v>
      </c>
      <c r="H11711" s="111" t="s">
        <v>172</v>
      </c>
      <c r="I11711" s="111" t="s">
        <v>180</v>
      </c>
      <c r="J11711" t="str">
        <f t="shared" si="364"/>
        <v>1838SkogMineraljordBarskogHøy</v>
      </c>
      <c r="K11711" s="111">
        <v>-4.1008350957832223</v>
      </c>
      <c r="L11711" s="111">
        <v>0.85306406685236758</v>
      </c>
      <c r="M11711" s="111">
        <v>6.4056614999681585E-2</v>
      </c>
      <c r="N11711" s="112">
        <f t="shared" si="365"/>
        <v>-3.183714413931173</v>
      </c>
    </row>
    <row r="11712" spans="1:14" x14ac:dyDescent="0.25">
      <c r="A11712" s="111" t="s">
        <v>901</v>
      </c>
      <c r="B11712" s="111">
        <f>INDEX(kommuner!C:C,MATCH(_xlfn.NUMBERVALUE(A11712),kommuner!B:B,0))</f>
        <v>1838</v>
      </c>
      <c r="C11712" s="111" t="s">
        <v>127</v>
      </c>
      <c r="D11712" s="111" t="s">
        <v>127</v>
      </c>
      <c r="E11712" s="111" t="s">
        <v>126</v>
      </c>
      <c r="F11712" s="111" t="s">
        <v>172</v>
      </c>
      <c r="G11712" s="111" t="s">
        <v>167</v>
      </c>
      <c r="H11712" s="111" t="s">
        <v>172</v>
      </c>
      <c r="I11712" s="111" t="s">
        <v>167</v>
      </c>
      <c r="J11712" t="str">
        <f t="shared" si="364"/>
        <v>1838SkogMineraljordBarskogImpediment</v>
      </c>
      <c r="K11712" s="111">
        <v>-0.74600152614144843</v>
      </c>
      <c r="L11712" s="111">
        <v>0.85306406685236758</v>
      </c>
      <c r="M11712" s="111">
        <v>6.3979989500968365E-2</v>
      </c>
      <c r="N11712" s="112">
        <f t="shared" si="365"/>
        <v>0.17104253021188751</v>
      </c>
    </row>
    <row r="11713" spans="1:14" x14ac:dyDescent="0.25">
      <c r="A11713" s="111" t="s">
        <v>901</v>
      </c>
      <c r="B11713" s="111">
        <f>INDEX(kommuner!C:C,MATCH(_xlfn.NUMBERVALUE(A11713),kommuner!B:B,0))</f>
        <v>1838</v>
      </c>
      <c r="C11713" s="111" t="s">
        <v>127</v>
      </c>
      <c r="D11713" s="111" t="s">
        <v>127</v>
      </c>
      <c r="E11713" s="111" t="s">
        <v>126</v>
      </c>
      <c r="F11713" s="111" t="s">
        <v>172</v>
      </c>
      <c r="G11713" s="111" t="s">
        <v>190</v>
      </c>
      <c r="H11713" s="111" t="s">
        <v>172</v>
      </c>
      <c r="I11713" s="111" t="s">
        <v>190</v>
      </c>
      <c r="J11713" t="str">
        <f t="shared" si="364"/>
        <v>1838SkogMineraljordBarskogLav</v>
      </c>
      <c r="K11713" s="111">
        <v>-1.8215681825293268</v>
      </c>
      <c r="L11713" s="111">
        <v>0.85306406685236758</v>
      </c>
      <c r="M11713" s="111">
        <v>6.3979989500968365E-2</v>
      </c>
      <c r="N11713" s="112">
        <f t="shared" si="365"/>
        <v>-0.90452412617599087</v>
      </c>
    </row>
    <row r="11714" spans="1:14" x14ac:dyDescent="0.25">
      <c r="A11714" s="111" t="s">
        <v>901</v>
      </c>
      <c r="B11714" s="111">
        <f>INDEX(kommuner!C:C,MATCH(_xlfn.NUMBERVALUE(A11714),kommuner!B:B,0))</f>
        <v>1838</v>
      </c>
      <c r="C11714" s="111" t="s">
        <v>127</v>
      </c>
      <c r="D11714" s="111" t="s">
        <v>127</v>
      </c>
      <c r="E11714" s="111" t="s">
        <v>126</v>
      </c>
      <c r="F11714" s="111" t="s">
        <v>172</v>
      </c>
      <c r="G11714" s="111" t="s">
        <v>173</v>
      </c>
      <c r="H11714" s="111" t="s">
        <v>172</v>
      </c>
      <c r="I11714" s="111" t="s">
        <v>173</v>
      </c>
      <c r="J11714" t="str">
        <f t="shared" si="364"/>
        <v>1838SkogMineraljordBarskogMiddels</v>
      </c>
      <c r="K11714" s="111">
        <v>-2.9452289214132028</v>
      </c>
      <c r="L11714" s="111">
        <v>0.85306406685236758</v>
      </c>
      <c r="M11714" s="111">
        <v>6.4056614999681585E-2</v>
      </c>
      <c r="N11714" s="112">
        <f t="shared" si="365"/>
        <v>-2.0281082395611536</v>
      </c>
    </row>
    <row r="11715" spans="1:14" x14ac:dyDescent="0.25">
      <c r="A11715" s="111" t="s">
        <v>901</v>
      </c>
      <c r="B11715" s="111">
        <f>INDEX(kommuner!C:C,MATCH(_xlfn.NUMBERVALUE(A11715),kommuner!B:B,0))</f>
        <v>1838</v>
      </c>
      <c r="C11715" s="111" t="s">
        <v>127</v>
      </c>
      <c r="D11715" s="111" t="s">
        <v>127</v>
      </c>
      <c r="E11715" s="111" t="s">
        <v>126</v>
      </c>
      <c r="F11715" s="111" t="s">
        <v>172</v>
      </c>
      <c r="G11715" s="111" t="s">
        <v>186</v>
      </c>
      <c r="H11715" s="111" t="s">
        <v>172</v>
      </c>
      <c r="I11715" s="111" t="s">
        <v>186</v>
      </c>
      <c r="J11715" t="str">
        <f t="shared" ref="J11715:J11778" si="366">B11715&amp;C11715&amp;E11715&amp;IF(C11715="Skog",F11715&amp;G11715,"")</f>
        <v>1838SkogMineraljordBarskogSærs høy</v>
      </c>
      <c r="K11715" s="111">
        <v>0.12072674540874306</v>
      </c>
      <c r="L11715" s="111">
        <v>0.85306406685236758</v>
      </c>
      <c r="M11715" s="111">
        <v>6.4056614999681585E-2</v>
      </c>
      <c r="N11715" s="112">
        <f t="shared" ref="N11715:N11778" si="367">SUM(K11715:M11715)</f>
        <v>1.0378474272607923</v>
      </c>
    </row>
    <row r="11716" spans="1:14" x14ac:dyDescent="0.25">
      <c r="A11716" s="111" t="s">
        <v>901</v>
      </c>
      <c r="B11716" s="111">
        <f>INDEX(kommuner!C:C,MATCH(_xlfn.NUMBERVALUE(A11716),kommuner!B:B,0))</f>
        <v>1838</v>
      </c>
      <c r="C11716" s="111" t="s">
        <v>127</v>
      </c>
      <c r="D11716" s="111" t="s">
        <v>127</v>
      </c>
      <c r="E11716" s="111" t="s">
        <v>126</v>
      </c>
      <c r="F11716" s="111" t="s">
        <v>179</v>
      </c>
      <c r="G11716" s="111" t="s">
        <v>180</v>
      </c>
      <c r="H11716" s="111" t="s">
        <v>179</v>
      </c>
      <c r="I11716" s="111" t="s">
        <v>180</v>
      </c>
      <c r="J11716" t="str">
        <f t="shared" si="366"/>
        <v>1838SkogMineraljordBlandingsskogHøy</v>
      </c>
      <c r="K11716" s="111">
        <v>-7.1939050909469406</v>
      </c>
      <c r="L11716" s="111">
        <v>0.85306406685236758</v>
      </c>
      <c r="M11716" s="111">
        <v>6.3979989500968365E-2</v>
      </c>
      <c r="N11716" s="112">
        <f t="shared" si="367"/>
        <v>-6.2768610345936047</v>
      </c>
    </row>
    <row r="11717" spans="1:14" x14ac:dyDescent="0.25">
      <c r="A11717" s="111" t="s">
        <v>901</v>
      </c>
      <c r="B11717" s="111">
        <f>INDEX(kommuner!C:C,MATCH(_xlfn.NUMBERVALUE(A11717),kommuner!B:B,0))</f>
        <v>1838</v>
      </c>
      <c r="C11717" s="111" t="s">
        <v>127</v>
      </c>
      <c r="D11717" s="111" t="s">
        <v>127</v>
      </c>
      <c r="E11717" s="111" t="s">
        <v>126</v>
      </c>
      <c r="F11717" s="111" t="s">
        <v>179</v>
      </c>
      <c r="G11717" s="111" t="s">
        <v>167</v>
      </c>
      <c r="H11717" s="111" t="s">
        <v>179</v>
      </c>
      <c r="I11717" s="111" t="s">
        <v>167</v>
      </c>
      <c r="J11717" t="str">
        <f t="shared" si="366"/>
        <v>1838SkogMineraljordBlandingsskogImpediment</v>
      </c>
      <c r="K11717" s="111">
        <v>-1.6598037998579707</v>
      </c>
      <c r="L11717" s="111">
        <v>0.85306406685236758</v>
      </c>
      <c r="M11717" s="111">
        <v>6.3979989500968365E-2</v>
      </c>
      <c r="N11717" s="112">
        <f t="shared" si="367"/>
        <v>-0.7427597435046347</v>
      </c>
    </row>
    <row r="11718" spans="1:14" x14ac:dyDescent="0.25">
      <c r="A11718" s="111" t="s">
        <v>901</v>
      </c>
      <c r="B11718" s="111">
        <f>INDEX(kommuner!C:C,MATCH(_xlfn.NUMBERVALUE(A11718),kommuner!B:B,0))</f>
        <v>1838</v>
      </c>
      <c r="C11718" s="111" t="s">
        <v>127</v>
      </c>
      <c r="D11718" s="111" t="s">
        <v>127</v>
      </c>
      <c r="E11718" s="111" t="s">
        <v>126</v>
      </c>
      <c r="F11718" s="111" t="s">
        <v>179</v>
      </c>
      <c r="G11718" s="111" t="s">
        <v>190</v>
      </c>
      <c r="H11718" s="111" t="s">
        <v>179</v>
      </c>
      <c r="I11718" s="111" t="s">
        <v>190</v>
      </c>
      <c r="J11718" t="str">
        <f t="shared" si="366"/>
        <v>1838SkogMineraljordBlandingsskogLav</v>
      </c>
      <c r="K11718" s="111">
        <v>-2.5588434197694254</v>
      </c>
      <c r="L11718" s="111">
        <v>0.85306406685236758</v>
      </c>
      <c r="M11718" s="111">
        <v>6.3979989500968365E-2</v>
      </c>
      <c r="N11718" s="112">
        <f t="shared" si="367"/>
        <v>-1.6417993634160897</v>
      </c>
    </row>
    <row r="11719" spans="1:14" x14ac:dyDescent="0.25">
      <c r="A11719" s="111" t="s">
        <v>901</v>
      </c>
      <c r="B11719" s="111">
        <f>INDEX(kommuner!C:C,MATCH(_xlfn.NUMBERVALUE(A11719),kommuner!B:B,0))</f>
        <v>1838</v>
      </c>
      <c r="C11719" s="111" t="s">
        <v>127</v>
      </c>
      <c r="D11719" s="111" t="s">
        <v>127</v>
      </c>
      <c r="E11719" s="111" t="s">
        <v>126</v>
      </c>
      <c r="F11719" s="111" t="s">
        <v>179</v>
      </c>
      <c r="G11719" s="111" t="s">
        <v>173</v>
      </c>
      <c r="H11719" s="111" t="s">
        <v>179</v>
      </c>
      <c r="I11719" s="111" t="s">
        <v>173</v>
      </c>
      <c r="J11719" t="str">
        <f t="shared" si="366"/>
        <v>1838SkogMineraljordBlandingsskogMiddels</v>
      </c>
      <c r="K11719" s="111">
        <v>-3.8687729546762566</v>
      </c>
      <c r="L11719" s="111">
        <v>0.85306406685236758</v>
      </c>
      <c r="M11719" s="111">
        <v>6.3979989500968365E-2</v>
      </c>
      <c r="N11719" s="112">
        <f t="shared" si="367"/>
        <v>-2.9517288983229206</v>
      </c>
    </row>
    <row r="11720" spans="1:14" x14ac:dyDescent="0.25">
      <c r="A11720" s="111" t="s">
        <v>901</v>
      </c>
      <c r="B11720" s="111">
        <f>INDEX(kommuner!C:C,MATCH(_xlfn.NUMBERVALUE(A11720),kommuner!B:B,0))</f>
        <v>1838</v>
      </c>
      <c r="C11720" s="111" t="s">
        <v>127</v>
      </c>
      <c r="D11720" s="111" t="s">
        <v>127</v>
      </c>
      <c r="E11720" s="111" t="s">
        <v>126</v>
      </c>
      <c r="F11720" s="111" t="s">
        <v>179</v>
      </c>
      <c r="G11720" s="111" t="s">
        <v>186</v>
      </c>
      <c r="H11720" s="111" t="s">
        <v>179</v>
      </c>
      <c r="I11720" s="111" t="s">
        <v>186</v>
      </c>
      <c r="J11720" t="str">
        <f t="shared" si="366"/>
        <v>1838SkogMineraljordBlandingsskogSærs høy</v>
      </c>
      <c r="K11720" s="111">
        <v>-2.9395925245326562</v>
      </c>
      <c r="L11720" s="111">
        <v>0.85306406685236758</v>
      </c>
      <c r="M11720" s="111">
        <v>6.3979989500968365E-2</v>
      </c>
      <c r="N11720" s="112">
        <f t="shared" si="367"/>
        <v>-2.0225484681793202</v>
      </c>
    </row>
    <row r="11721" spans="1:14" x14ac:dyDescent="0.25">
      <c r="A11721" s="111" t="s">
        <v>901</v>
      </c>
      <c r="B11721" s="111">
        <f>INDEX(kommuner!C:C,MATCH(_xlfn.NUMBERVALUE(A11721),kommuner!B:B,0))</f>
        <v>1838</v>
      </c>
      <c r="C11721" s="111" t="s">
        <v>127</v>
      </c>
      <c r="D11721" s="111" t="s">
        <v>127</v>
      </c>
      <c r="E11721" s="111" t="s">
        <v>126</v>
      </c>
      <c r="F11721" s="111" t="s">
        <v>185</v>
      </c>
      <c r="G11721" s="111" t="s">
        <v>180</v>
      </c>
      <c r="H11721" s="111" t="s">
        <v>185</v>
      </c>
      <c r="I11721" s="111" t="s">
        <v>180</v>
      </c>
      <c r="J11721" t="str">
        <f t="shared" si="366"/>
        <v>1838SkogMineraljordLauvskogHøy</v>
      </c>
      <c r="K11721" s="111">
        <v>-2.2672556336745231</v>
      </c>
      <c r="L11721" s="111">
        <v>0.85306406685236758</v>
      </c>
      <c r="M11721" s="111">
        <v>6.3979989500968365E-2</v>
      </c>
      <c r="N11721" s="112">
        <f t="shared" si="367"/>
        <v>-1.3502115773211874</v>
      </c>
    </row>
    <row r="11722" spans="1:14" x14ac:dyDescent="0.25">
      <c r="A11722" s="111" t="s">
        <v>901</v>
      </c>
      <c r="B11722" s="111">
        <f>INDEX(kommuner!C:C,MATCH(_xlfn.NUMBERVALUE(A11722),kommuner!B:B,0))</f>
        <v>1838</v>
      </c>
      <c r="C11722" s="111" t="s">
        <v>127</v>
      </c>
      <c r="D11722" s="111" t="s">
        <v>127</v>
      </c>
      <c r="E11722" s="111" t="s">
        <v>126</v>
      </c>
      <c r="F11722" s="111" t="s">
        <v>185</v>
      </c>
      <c r="G11722" s="111" t="s">
        <v>167</v>
      </c>
      <c r="H11722" s="111" t="s">
        <v>185</v>
      </c>
      <c r="I11722" s="111" t="s">
        <v>167</v>
      </c>
      <c r="J11722" t="str">
        <f t="shared" si="366"/>
        <v>1838SkogMineraljordLauvskogImpediment</v>
      </c>
      <c r="K11722" s="111">
        <v>-0.10482014945424457</v>
      </c>
      <c r="L11722" s="111">
        <v>0.85306406685236758</v>
      </c>
      <c r="M11722" s="111">
        <v>6.3979989500968365E-2</v>
      </c>
      <c r="N11722" s="112">
        <f t="shared" si="367"/>
        <v>0.81222390689909141</v>
      </c>
    </row>
    <row r="11723" spans="1:14" x14ac:dyDescent="0.25">
      <c r="A11723" s="111" t="s">
        <v>901</v>
      </c>
      <c r="B11723" s="111">
        <f>INDEX(kommuner!C:C,MATCH(_xlfn.NUMBERVALUE(A11723),kommuner!B:B,0))</f>
        <v>1838</v>
      </c>
      <c r="C11723" s="111" t="s">
        <v>127</v>
      </c>
      <c r="D11723" s="111" t="s">
        <v>127</v>
      </c>
      <c r="E11723" s="111" t="s">
        <v>126</v>
      </c>
      <c r="F11723" s="111" t="s">
        <v>185</v>
      </c>
      <c r="G11723" s="111" t="s">
        <v>190</v>
      </c>
      <c r="H11723" s="111" t="s">
        <v>185</v>
      </c>
      <c r="I11723" s="111" t="s">
        <v>190</v>
      </c>
      <c r="J11723" t="str">
        <f t="shared" si="366"/>
        <v>1838SkogMineraljordLauvskogLav</v>
      </c>
      <c r="K11723" s="111">
        <v>-8.9748170935426599E-2</v>
      </c>
      <c r="L11723" s="111">
        <v>0.85306406685236758</v>
      </c>
      <c r="M11723" s="111">
        <v>6.3979989500968365E-2</v>
      </c>
      <c r="N11723" s="112">
        <f t="shared" si="367"/>
        <v>0.82729588541790933</v>
      </c>
    </row>
    <row r="11724" spans="1:14" x14ac:dyDescent="0.25">
      <c r="A11724" s="111" t="s">
        <v>901</v>
      </c>
      <c r="B11724" s="111">
        <f>INDEX(kommuner!C:C,MATCH(_xlfn.NUMBERVALUE(A11724),kommuner!B:B,0))</f>
        <v>1838</v>
      </c>
      <c r="C11724" s="111" t="s">
        <v>127</v>
      </c>
      <c r="D11724" s="111" t="s">
        <v>127</v>
      </c>
      <c r="E11724" s="111" t="s">
        <v>126</v>
      </c>
      <c r="F11724" s="111" t="s">
        <v>185</v>
      </c>
      <c r="G11724" s="111" t="s">
        <v>173</v>
      </c>
      <c r="H11724" s="111" t="s">
        <v>185</v>
      </c>
      <c r="I11724" s="111" t="s">
        <v>173</v>
      </c>
      <c r="J11724" t="str">
        <f t="shared" si="366"/>
        <v>1838SkogMineraljordLauvskogMiddels</v>
      </c>
      <c r="K11724" s="111">
        <v>-1.6187078219159163</v>
      </c>
      <c r="L11724" s="111">
        <v>0.85306406685236758</v>
      </c>
      <c r="M11724" s="111">
        <v>6.3979989500968365E-2</v>
      </c>
      <c r="N11724" s="112">
        <f t="shared" si="367"/>
        <v>-0.70166376556258037</v>
      </c>
    </row>
    <row r="11725" spans="1:14" x14ac:dyDescent="0.25">
      <c r="A11725" s="111" t="s">
        <v>901</v>
      </c>
      <c r="B11725" s="111">
        <f>INDEX(kommuner!C:C,MATCH(_xlfn.NUMBERVALUE(A11725),kommuner!B:B,0))</f>
        <v>1838</v>
      </c>
      <c r="C11725" s="111" t="s">
        <v>127</v>
      </c>
      <c r="D11725" s="111" t="s">
        <v>127</v>
      </c>
      <c r="E11725" s="111" t="s">
        <v>126</v>
      </c>
      <c r="F11725" s="111" t="s">
        <v>185</v>
      </c>
      <c r="G11725" s="111" t="s">
        <v>186</v>
      </c>
      <c r="H11725" s="111" t="s">
        <v>185</v>
      </c>
      <c r="I11725" s="111" t="s">
        <v>186</v>
      </c>
      <c r="J11725" t="str">
        <f t="shared" si="366"/>
        <v>1838SkogMineraljordLauvskogSærs høy</v>
      </c>
      <c r="K11725" s="111">
        <v>-3.6560473259425113</v>
      </c>
      <c r="L11725" s="111">
        <v>0.85306406685236758</v>
      </c>
      <c r="M11725" s="111">
        <v>6.3979989500968365E-2</v>
      </c>
      <c r="N11725" s="112">
        <f t="shared" si="367"/>
        <v>-2.7390032695891753</v>
      </c>
    </row>
    <row r="11726" spans="1:14" x14ac:dyDescent="0.25">
      <c r="A11726" s="111" t="s">
        <v>901</v>
      </c>
      <c r="B11726" s="111">
        <f>INDEX(kommuner!C:C,MATCH(_xlfn.NUMBERVALUE(A11726),kommuner!B:B,0))</f>
        <v>1838</v>
      </c>
      <c r="C11726" s="111" t="s">
        <v>127</v>
      </c>
      <c r="D11726" s="111" t="s">
        <v>127</v>
      </c>
      <c r="E11726" s="111" t="s">
        <v>123</v>
      </c>
      <c r="F11726" s="111" t="s">
        <v>172</v>
      </c>
      <c r="G11726" s="111" t="s">
        <v>180</v>
      </c>
      <c r="H11726" s="111" t="s">
        <v>172</v>
      </c>
      <c r="I11726" s="111" t="s">
        <v>180</v>
      </c>
      <c r="J11726" t="str">
        <f t="shared" si="366"/>
        <v>1838SkogOrganisk jordBarskogHøy</v>
      </c>
      <c r="K11726" s="111">
        <v>-2.5184559031994138</v>
      </c>
      <c r="L11726" s="111">
        <v>0.92784825435236762</v>
      </c>
      <c r="M11726" s="111">
        <v>0.46518126042825314</v>
      </c>
      <c r="N11726" s="112">
        <f t="shared" si="367"/>
        <v>-1.1254263884187932</v>
      </c>
    </row>
    <row r="11727" spans="1:14" x14ac:dyDescent="0.25">
      <c r="A11727" s="111" t="s">
        <v>901</v>
      </c>
      <c r="B11727" s="111">
        <f>INDEX(kommuner!C:C,MATCH(_xlfn.NUMBERVALUE(A11727),kommuner!B:B,0))</f>
        <v>1838</v>
      </c>
      <c r="C11727" s="111" t="s">
        <v>127</v>
      </c>
      <c r="D11727" s="111" t="s">
        <v>127</v>
      </c>
      <c r="E11727" s="111" t="s">
        <v>123</v>
      </c>
      <c r="F11727" s="111" t="s">
        <v>172</v>
      </c>
      <c r="G11727" s="111" t="s">
        <v>167</v>
      </c>
      <c r="H11727" s="111" t="s">
        <v>172</v>
      </c>
      <c r="I11727" s="111" t="s">
        <v>167</v>
      </c>
      <c r="J11727" t="str">
        <f t="shared" si="366"/>
        <v>1838SkogOrganisk jordBarskogImpediment</v>
      </c>
      <c r="K11727" s="111">
        <v>-0.13011741963904588</v>
      </c>
      <c r="L11727" s="111">
        <v>0.92784825435236762</v>
      </c>
      <c r="M11727" s="111">
        <v>0.46510463492953991</v>
      </c>
      <c r="N11727" s="112">
        <f t="shared" si="367"/>
        <v>1.2628354696428616</v>
      </c>
    </row>
    <row r="11728" spans="1:14" x14ac:dyDescent="0.25">
      <c r="A11728" s="111" t="s">
        <v>901</v>
      </c>
      <c r="B11728" s="111">
        <f>INDEX(kommuner!C:C,MATCH(_xlfn.NUMBERVALUE(A11728),kommuner!B:B,0))</f>
        <v>1838</v>
      </c>
      <c r="C11728" s="111" t="s">
        <v>127</v>
      </c>
      <c r="D11728" s="111" t="s">
        <v>127</v>
      </c>
      <c r="E11728" s="111" t="s">
        <v>123</v>
      </c>
      <c r="F11728" s="111" t="s">
        <v>172</v>
      </c>
      <c r="G11728" s="111" t="s">
        <v>190</v>
      </c>
      <c r="H11728" s="111" t="s">
        <v>172</v>
      </c>
      <c r="I11728" s="111" t="s">
        <v>190</v>
      </c>
      <c r="J11728" t="str">
        <f t="shared" si="366"/>
        <v>1838SkogOrganisk jordBarskogLav</v>
      </c>
      <c r="K11728" s="111">
        <v>-0.50666953101693391</v>
      </c>
      <c r="L11728" s="111">
        <v>0.92784825435236762</v>
      </c>
      <c r="M11728" s="111">
        <v>0.46510463492953991</v>
      </c>
      <c r="N11728" s="112">
        <f t="shared" si="367"/>
        <v>0.88628335826497362</v>
      </c>
    </row>
    <row r="11729" spans="1:14" x14ac:dyDescent="0.25">
      <c r="A11729" s="111" t="s">
        <v>901</v>
      </c>
      <c r="B11729" s="111">
        <f>INDEX(kommuner!C:C,MATCH(_xlfn.NUMBERVALUE(A11729),kommuner!B:B,0))</f>
        <v>1838</v>
      </c>
      <c r="C11729" s="111" t="s">
        <v>127</v>
      </c>
      <c r="D11729" s="111" t="s">
        <v>127</v>
      </c>
      <c r="E11729" s="111" t="s">
        <v>123</v>
      </c>
      <c r="F11729" s="111" t="s">
        <v>172</v>
      </c>
      <c r="G11729" s="111" t="s">
        <v>173</v>
      </c>
      <c r="H11729" s="111" t="s">
        <v>172</v>
      </c>
      <c r="I11729" s="111" t="s">
        <v>173</v>
      </c>
      <c r="J11729" t="str">
        <f t="shared" si="366"/>
        <v>1838SkogOrganisk jordBarskogMiddels</v>
      </c>
      <c r="K11729" s="111">
        <v>-1.5571490961494638</v>
      </c>
      <c r="L11729" s="111">
        <v>0.92784825435236762</v>
      </c>
      <c r="M11729" s="111">
        <v>0.46518126042825314</v>
      </c>
      <c r="N11729" s="112">
        <f t="shared" si="367"/>
        <v>-0.16411958136884308</v>
      </c>
    </row>
    <row r="11730" spans="1:14" x14ac:dyDescent="0.25">
      <c r="A11730" s="111" t="s">
        <v>901</v>
      </c>
      <c r="B11730" s="111">
        <f>INDEX(kommuner!C:C,MATCH(_xlfn.NUMBERVALUE(A11730),kommuner!B:B,0))</f>
        <v>1838</v>
      </c>
      <c r="C11730" s="111" t="s">
        <v>127</v>
      </c>
      <c r="D11730" s="111" t="s">
        <v>127</v>
      </c>
      <c r="E11730" s="111" t="s">
        <v>123</v>
      </c>
      <c r="F11730" s="111" t="s">
        <v>172</v>
      </c>
      <c r="G11730" s="111" t="s">
        <v>186</v>
      </c>
      <c r="H11730" s="111" t="s">
        <v>172</v>
      </c>
      <c r="I11730" s="111" t="s">
        <v>186</v>
      </c>
      <c r="J11730" t="str">
        <f t="shared" si="366"/>
        <v>1838SkogOrganisk jordBarskogSærs høy</v>
      </c>
      <c r="K11730" s="111">
        <v>2.5548655235722699</v>
      </c>
      <c r="L11730" s="111">
        <v>0.92784825435236762</v>
      </c>
      <c r="M11730" s="111">
        <v>0.46518126042825314</v>
      </c>
      <c r="N11730" s="112">
        <f t="shared" si="367"/>
        <v>3.9478950383528906</v>
      </c>
    </row>
    <row r="11731" spans="1:14" x14ac:dyDescent="0.25">
      <c r="A11731" s="111" t="s">
        <v>901</v>
      </c>
      <c r="B11731" s="111">
        <f>INDEX(kommuner!C:C,MATCH(_xlfn.NUMBERVALUE(A11731),kommuner!B:B,0))</f>
        <v>1838</v>
      </c>
      <c r="C11731" s="111" t="s">
        <v>127</v>
      </c>
      <c r="D11731" s="111" t="s">
        <v>127</v>
      </c>
      <c r="E11731" s="111" t="s">
        <v>123</v>
      </c>
      <c r="F11731" s="111" t="s">
        <v>179</v>
      </c>
      <c r="G11731" s="111" t="s">
        <v>180</v>
      </c>
      <c r="H11731" s="111" t="s">
        <v>179</v>
      </c>
      <c r="I11731" s="111" t="s">
        <v>180</v>
      </c>
      <c r="J11731" t="str">
        <f t="shared" si="366"/>
        <v>1838SkogOrganisk jordBlandingsskogHøy</v>
      </c>
      <c r="K11731" s="111">
        <v>-5.5554344456832343</v>
      </c>
      <c r="L11731" s="111">
        <v>0.92784825435236762</v>
      </c>
      <c r="M11731" s="111">
        <v>0.46510463492953991</v>
      </c>
      <c r="N11731" s="112">
        <f t="shared" si="367"/>
        <v>-4.1624815564013264</v>
      </c>
    </row>
    <row r="11732" spans="1:14" x14ac:dyDescent="0.25">
      <c r="A11732" s="111" t="s">
        <v>901</v>
      </c>
      <c r="B11732" s="111">
        <f>INDEX(kommuner!C:C,MATCH(_xlfn.NUMBERVALUE(A11732),kommuner!B:B,0))</f>
        <v>1838</v>
      </c>
      <c r="C11732" s="111" t="s">
        <v>127</v>
      </c>
      <c r="D11732" s="111" t="s">
        <v>127</v>
      </c>
      <c r="E11732" s="111" t="s">
        <v>123</v>
      </c>
      <c r="F11732" s="111" t="s">
        <v>179</v>
      </c>
      <c r="G11732" s="111" t="s">
        <v>167</v>
      </c>
      <c r="H11732" s="111" t="s">
        <v>179</v>
      </c>
      <c r="I11732" s="111" t="s">
        <v>167</v>
      </c>
      <c r="J11732" t="str">
        <f t="shared" si="366"/>
        <v>1838SkogOrganisk jordBlandingsskogImpediment</v>
      </c>
      <c r="K11732" s="111">
        <v>-0.28586344175800005</v>
      </c>
      <c r="L11732" s="111">
        <v>0.92784825435236762</v>
      </c>
      <c r="M11732" s="111">
        <v>0.46510463492953991</v>
      </c>
      <c r="N11732" s="112">
        <f t="shared" si="367"/>
        <v>1.1070894475239075</v>
      </c>
    </row>
    <row r="11733" spans="1:14" x14ac:dyDescent="0.25">
      <c r="A11733" s="111" t="s">
        <v>901</v>
      </c>
      <c r="B11733" s="111">
        <f>INDEX(kommuner!C:C,MATCH(_xlfn.NUMBERVALUE(A11733),kommuner!B:B,0))</f>
        <v>1838</v>
      </c>
      <c r="C11733" s="111" t="s">
        <v>127</v>
      </c>
      <c r="D11733" s="111" t="s">
        <v>127</v>
      </c>
      <c r="E11733" s="111" t="s">
        <v>123</v>
      </c>
      <c r="F11733" s="111" t="s">
        <v>179</v>
      </c>
      <c r="G11733" s="111" t="s">
        <v>190</v>
      </c>
      <c r="H11733" s="111" t="s">
        <v>179</v>
      </c>
      <c r="I11733" s="111" t="s">
        <v>190</v>
      </c>
      <c r="J11733" t="str">
        <f t="shared" si="366"/>
        <v>1838SkogOrganisk jordBlandingsskogLav</v>
      </c>
      <c r="K11733" s="111">
        <v>-1.2347339377887629</v>
      </c>
      <c r="L11733" s="111">
        <v>0.92784825435236762</v>
      </c>
      <c r="M11733" s="111">
        <v>0.46510463492953991</v>
      </c>
      <c r="N11733" s="112">
        <f t="shared" si="367"/>
        <v>0.15821895149314458</v>
      </c>
    </row>
    <row r="11734" spans="1:14" x14ac:dyDescent="0.25">
      <c r="A11734" s="111" t="s">
        <v>901</v>
      </c>
      <c r="B11734" s="111">
        <f>INDEX(kommuner!C:C,MATCH(_xlfn.NUMBERVALUE(A11734),kommuner!B:B,0))</f>
        <v>1838</v>
      </c>
      <c r="C11734" s="111" t="s">
        <v>127</v>
      </c>
      <c r="D11734" s="111" t="s">
        <v>127</v>
      </c>
      <c r="E11734" s="111" t="s">
        <v>123</v>
      </c>
      <c r="F11734" s="111" t="s">
        <v>179</v>
      </c>
      <c r="G11734" s="111" t="s">
        <v>173</v>
      </c>
      <c r="H11734" s="111" t="s">
        <v>179</v>
      </c>
      <c r="I11734" s="111" t="s">
        <v>173</v>
      </c>
      <c r="J11734" t="str">
        <f t="shared" si="366"/>
        <v>1838SkogOrganisk jordBlandingsskogMiddels</v>
      </c>
      <c r="K11734" s="111">
        <v>-2.4239591752717748</v>
      </c>
      <c r="L11734" s="111">
        <v>0.92784825435236762</v>
      </c>
      <c r="M11734" s="111">
        <v>0.46510463492953991</v>
      </c>
      <c r="N11734" s="112">
        <f t="shared" si="367"/>
        <v>-1.0310062859898674</v>
      </c>
    </row>
    <row r="11735" spans="1:14" x14ac:dyDescent="0.25">
      <c r="A11735" s="111" t="s">
        <v>901</v>
      </c>
      <c r="B11735" s="111">
        <f>INDEX(kommuner!C:C,MATCH(_xlfn.NUMBERVALUE(A11735),kommuner!B:B,0))</f>
        <v>1838</v>
      </c>
      <c r="C11735" s="111" t="s">
        <v>127</v>
      </c>
      <c r="D11735" s="111" t="s">
        <v>127</v>
      </c>
      <c r="E11735" s="111" t="s">
        <v>123</v>
      </c>
      <c r="F11735" s="111" t="s">
        <v>179</v>
      </c>
      <c r="G11735" s="111" t="s">
        <v>186</v>
      </c>
      <c r="H11735" s="111" t="s">
        <v>179</v>
      </c>
      <c r="I11735" s="111" t="s">
        <v>186</v>
      </c>
      <c r="J11735" t="str">
        <f t="shared" si="366"/>
        <v>1838SkogOrganisk jordBlandingsskogSærs høy</v>
      </c>
      <c r="K11735" s="111">
        <v>-1.5726115302258048</v>
      </c>
      <c r="L11735" s="111">
        <v>0.92784825435236762</v>
      </c>
      <c r="M11735" s="111">
        <v>0.46510463492953991</v>
      </c>
      <c r="N11735" s="112">
        <f t="shared" si="367"/>
        <v>-0.17965864094389727</v>
      </c>
    </row>
    <row r="11736" spans="1:14" x14ac:dyDescent="0.25">
      <c r="A11736" s="111" t="s">
        <v>901</v>
      </c>
      <c r="B11736" s="111">
        <f>INDEX(kommuner!C:C,MATCH(_xlfn.NUMBERVALUE(A11736),kommuner!B:B,0))</f>
        <v>1838</v>
      </c>
      <c r="C11736" s="111" t="s">
        <v>127</v>
      </c>
      <c r="D11736" s="111" t="s">
        <v>127</v>
      </c>
      <c r="E11736" s="111" t="s">
        <v>123</v>
      </c>
      <c r="F11736" s="111" t="s">
        <v>185</v>
      </c>
      <c r="G11736" s="111" t="s">
        <v>180</v>
      </c>
      <c r="H11736" s="111" t="s">
        <v>185</v>
      </c>
      <c r="I11736" s="111" t="s">
        <v>180</v>
      </c>
      <c r="J11736" t="str">
        <f t="shared" si="366"/>
        <v>1838SkogOrganisk jordLauvskogHøy</v>
      </c>
      <c r="K11736" s="111">
        <v>-1.9913688882377358</v>
      </c>
      <c r="L11736" s="111">
        <v>0.92784825435236762</v>
      </c>
      <c r="M11736" s="111">
        <v>0.46510463492953991</v>
      </c>
      <c r="N11736" s="112">
        <f t="shared" si="367"/>
        <v>-0.59841599895582831</v>
      </c>
    </row>
    <row r="11737" spans="1:14" x14ac:dyDescent="0.25">
      <c r="A11737" s="111" t="s">
        <v>901</v>
      </c>
      <c r="B11737" s="111">
        <f>INDEX(kommuner!C:C,MATCH(_xlfn.NUMBERVALUE(A11737),kommuner!B:B,0))</f>
        <v>1838</v>
      </c>
      <c r="C11737" s="111" t="s">
        <v>127</v>
      </c>
      <c r="D11737" s="111" t="s">
        <v>127</v>
      </c>
      <c r="E11737" s="111" t="s">
        <v>123</v>
      </c>
      <c r="F11737" s="111" t="s">
        <v>185</v>
      </c>
      <c r="G11737" s="111" t="s">
        <v>167</v>
      </c>
      <c r="H11737" s="111" t="s">
        <v>185</v>
      </c>
      <c r="I11737" s="111" t="s">
        <v>167</v>
      </c>
      <c r="J11737" t="str">
        <f t="shared" si="366"/>
        <v>1838SkogOrganisk jordLauvskogImpediment</v>
      </c>
      <c r="K11737" s="111">
        <v>0.35000626494250675</v>
      </c>
      <c r="L11737" s="111">
        <v>0.92784825435236762</v>
      </c>
      <c r="M11737" s="111">
        <v>0.46510463492953991</v>
      </c>
      <c r="N11737" s="112">
        <f t="shared" si="367"/>
        <v>1.7429591542244141</v>
      </c>
    </row>
    <row r="11738" spans="1:14" x14ac:dyDescent="0.25">
      <c r="A11738" s="111" t="s">
        <v>901</v>
      </c>
      <c r="B11738" s="111">
        <f>INDEX(kommuner!C:C,MATCH(_xlfn.NUMBERVALUE(A11738),kommuner!B:B,0))</f>
        <v>1838</v>
      </c>
      <c r="C11738" s="111" t="s">
        <v>127</v>
      </c>
      <c r="D11738" s="111" t="s">
        <v>127</v>
      </c>
      <c r="E11738" s="111" t="s">
        <v>123</v>
      </c>
      <c r="F11738" s="111" t="s">
        <v>185</v>
      </c>
      <c r="G11738" s="111" t="s">
        <v>190</v>
      </c>
      <c r="H11738" s="111" t="s">
        <v>185</v>
      </c>
      <c r="I11738" s="111" t="s">
        <v>190</v>
      </c>
      <c r="J11738" t="str">
        <f t="shared" si="366"/>
        <v>1838SkogOrganisk jordLauvskogLav</v>
      </c>
      <c r="K11738" s="111">
        <v>1.1144075558526714</v>
      </c>
      <c r="L11738" s="111">
        <v>0.92784825435236762</v>
      </c>
      <c r="M11738" s="111">
        <v>0.46510463492953991</v>
      </c>
      <c r="N11738" s="112">
        <f t="shared" si="367"/>
        <v>2.5073604451345788</v>
      </c>
    </row>
    <row r="11739" spans="1:14" x14ac:dyDescent="0.25">
      <c r="A11739" s="111" t="s">
        <v>901</v>
      </c>
      <c r="B11739" s="111">
        <f>INDEX(kommuner!C:C,MATCH(_xlfn.NUMBERVALUE(A11739),kommuner!B:B,0))</f>
        <v>1838</v>
      </c>
      <c r="C11739" s="111" t="s">
        <v>127</v>
      </c>
      <c r="D11739" s="111" t="s">
        <v>127</v>
      </c>
      <c r="E11739" s="111" t="s">
        <v>123</v>
      </c>
      <c r="F11739" s="111" t="s">
        <v>185</v>
      </c>
      <c r="G11739" s="111" t="s">
        <v>173</v>
      </c>
      <c r="H11739" s="111" t="s">
        <v>185</v>
      </c>
      <c r="I11739" s="111" t="s">
        <v>173</v>
      </c>
      <c r="J11739" t="str">
        <f t="shared" si="366"/>
        <v>1838SkogOrganisk jordLauvskogMiddels</v>
      </c>
      <c r="K11739" s="111">
        <v>-0.62664468270982987</v>
      </c>
      <c r="L11739" s="111">
        <v>0.92784825435236762</v>
      </c>
      <c r="M11739" s="111">
        <v>0.46510463492953991</v>
      </c>
      <c r="N11739" s="112">
        <f t="shared" si="367"/>
        <v>0.76630820657207765</v>
      </c>
    </row>
    <row r="11740" spans="1:14" x14ac:dyDescent="0.25">
      <c r="A11740" s="111" t="s">
        <v>901</v>
      </c>
      <c r="B11740" s="111">
        <f>INDEX(kommuner!C:C,MATCH(_xlfn.NUMBERVALUE(A11740),kommuner!B:B,0))</f>
        <v>1838</v>
      </c>
      <c r="C11740" s="111" t="s">
        <v>127</v>
      </c>
      <c r="D11740" s="111" t="s">
        <v>127</v>
      </c>
      <c r="E11740" s="111" t="s">
        <v>123</v>
      </c>
      <c r="F11740" s="111" t="s">
        <v>185</v>
      </c>
      <c r="G11740" s="111" t="s">
        <v>186</v>
      </c>
      <c r="H11740" s="111" t="s">
        <v>185</v>
      </c>
      <c r="I11740" s="111" t="s">
        <v>186</v>
      </c>
      <c r="J11740" t="str">
        <f t="shared" si="366"/>
        <v>1838SkogOrganisk jordLauvskogSærs høy</v>
      </c>
      <c r="K11740" s="111">
        <v>-1.8997279926091779</v>
      </c>
      <c r="L11740" s="111">
        <v>0.92784825435236762</v>
      </c>
      <c r="M11740" s="111">
        <v>0.46510463492953991</v>
      </c>
      <c r="N11740" s="112">
        <f t="shared" si="367"/>
        <v>-0.50677510332727038</v>
      </c>
    </row>
    <row r="11741" spans="1:14" x14ac:dyDescent="0.25">
      <c r="A11741" s="111" t="s">
        <v>901</v>
      </c>
      <c r="B11741" s="111">
        <f>INDEX(kommuner!C:C,MATCH(_xlfn.NUMBERVALUE(A11741),kommuner!B:B,0))</f>
        <v>1838</v>
      </c>
      <c r="C11741" s="111" t="s">
        <v>83</v>
      </c>
      <c r="D11741" s="111" t="s">
        <v>83</v>
      </c>
      <c r="E11741" s="111" t="s">
        <v>126</v>
      </c>
      <c r="F11741" s="111" t="s">
        <v>139</v>
      </c>
      <c r="G11741" s="111" t="s">
        <v>139</v>
      </c>
      <c r="H11741" s="111" t="s">
        <v>139</v>
      </c>
      <c r="I11741" s="111" t="s">
        <v>139</v>
      </c>
      <c r="J11741" t="str">
        <f t="shared" si="366"/>
        <v>1838Utbygd arealMineraljord</v>
      </c>
      <c r="K11741" s="111">
        <v>6.7868445194857546E-2</v>
      </c>
      <c r="L11741" s="111">
        <v>0</v>
      </c>
      <c r="M11741" s="111">
        <v>1.303047089454229E-2</v>
      </c>
      <c r="N11741" s="112">
        <f t="shared" si="367"/>
        <v>8.0898916089399836E-2</v>
      </c>
    </row>
    <row r="11742" spans="1:14" x14ac:dyDescent="0.25">
      <c r="A11742" s="111" t="s">
        <v>901</v>
      </c>
      <c r="B11742" s="111">
        <f>INDEX(kommuner!C:C,MATCH(_xlfn.NUMBERVALUE(A11742),kommuner!B:B,0))</f>
        <v>1838</v>
      </c>
      <c r="C11742" s="111" t="s">
        <v>83</v>
      </c>
      <c r="D11742" s="111" t="s">
        <v>83</v>
      </c>
      <c r="E11742" s="111" t="s">
        <v>123</v>
      </c>
      <c r="F11742" s="111" t="s">
        <v>139</v>
      </c>
      <c r="G11742" s="111" t="s">
        <v>139</v>
      </c>
      <c r="H11742" s="111" t="s">
        <v>139</v>
      </c>
      <c r="I11742" s="111" t="s">
        <v>139</v>
      </c>
      <c r="J11742" t="str">
        <f t="shared" si="366"/>
        <v>1838Utbygd arealOrganisk jord</v>
      </c>
      <c r="K11742" s="111">
        <v>29.011421395201612</v>
      </c>
      <c r="L11742" s="111">
        <v>0</v>
      </c>
      <c r="M11742" s="111">
        <v>1.303047089454229E-2</v>
      </c>
      <c r="N11742" s="112">
        <f t="shared" si="367"/>
        <v>29.024451866096154</v>
      </c>
    </row>
    <row r="11743" spans="1:14" x14ac:dyDescent="0.25">
      <c r="A11743" s="111" t="s">
        <v>901</v>
      </c>
      <c r="B11743" s="111">
        <f>INDEX(kommuner!C:C,MATCH(_xlfn.NUMBERVALUE(A11743),kommuner!B:B,0))</f>
        <v>1838</v>
      </c>
      <c r="C11743" s="111" t="s">
        <v>181</v>
      </c>
      <c r="D11743" s="111" t="s">
        <v>181</v>
      </c>
      <c r="E11743" s="111" t="s">
        <v>123</v>
      </c>
      <c r="F11743" s="111" t="s">
        <v>139</v>
      </c>
      <c r="G11743" s="111" t="s">
        <v>139</v>
      </c>
      <c r="H11743" s="111" t="s">
        <v>139</v>
      </c>
      <c r="I11743" s="111" t="s">
        <v>139</v>
      </c>
      <c r="J11743" t="str">
        <f t="shared" si="366"/>
        <v>1838Vann og myrOrganisk jord</v>
      </c>
      <c r="K11743" s="111">
        <v>-4.1038862122629617E-2</v>
      </c>
      <c r="L11743" s="111">
        <v>0</v>
      </c>
      <c r="M11743" s="111">
        <v>0</v>
      </c>
      <c r="N11743" s="112">
        <f t="shared" si="367"/>
        <v>-4.1038862122629617E-2</v>
      </c>
    </row>
    <row r="11744" spans="1:14" x14ac:dyDescent="0.25">
      <c r="A11744" s="111" t="s">
        <v>902</v>
      </c>
      <c r="B11744" s="111">
        <f>INDEX(kommuner!C:C,MATCH(_xlfn.NUMBERVALUE(A11744),kommuner!B:B,0))</f>
        <v>1839</v>
      </c>
      <c r="C11744" s="111" t="s">
        <v>82</v>
      </c>
      <c r="D11744" s="111" t="s">
        <v>82</v>
      </c>
      <c r="E11744" s="111" t="s">
        <v>126</v>
      </c>
      <c r="F11744" s="111" t="s">
        <v>139</v>
      </c>
      <c r="G11744" s="111" t="s">
        <v>139</v>
      </c>
      <c r="H11744" s="111" t="s">
        <v>139</v>
      </c>
      <c r="I11744" s="111" t="s">
        <v>139</v>
      </c>
      <c r="J11744" t="str">
        <f t="shared" si="366"/>
        <v>1839Annen utmarkMineraljord</v>
      </c>
      <c r="K11744" s="111">
        <v>-4.6129089206686659E-2</v>
      </c>
      <c r="L11744" s="111">
        <v>0</v>
      </c>
      <c r="M11744" s="111">
        <v>0</v>
      </c>
      <c r="N11744" s="112">
        <f t="shared" si="367"/>
        <v>-4.6129089206686659E-2</v>
      </c>
    </row>
    <row r="11745" spans="1:14" x14ac:dyDescent="0.25">
      <c r="A11745" s="111" t="s">
        <v>902</v>
      </c>
      <c r="B11745" s="111">
        <f>INDEX(kommuner!C:C,MATCH(_xlfn.NUMBERVALUE(A11745),kommuner!B:B,0))</f>
        <v>1839</v>
      </c>
      <c r="C11745" s="111" t="s">
        <v>121</v>
      </c>
      <c r="D11745" s="111" t="s">
        <v>121</v>
      </c>
      <c r="E11745" s="111" t="s">
        <v>126</v>
      </c>
      <c r="F11745" s="111" t="s">
        <v>139</v>
      </c>
      <c r="G11745" s="111" t="s">
        <v>139</v>
      </c>
      <c r="H11745" s="111" t="s">
        <v>139</v>
      </c>
      <c r="I11745" s="111" t="s">
        <v>139</v>
      </c>
      <c r="J11745" t="str">
        <f t="shared" si="366"/>
        <v>1839BeiteMineraljord</v>
      </c>
      <c r="K11745" s="111">
        <v>-0.96338340838695502</v>
      </c>
      <c r="L11745" s="111">
        <v>0</v>
      </c>
      <c r="M11745" s="111">
        <v>1.2448711246839999E-7</v>
      </c>
      <c r="N11745" s="112">
        <f t="shared" si="367"/>
        <v>-0.96338328389984251</v>
      </c>
    </row>
    <row r="11746" spans="1:14" x14ac:dyDescent="0.25">
      <c r="A11746" s="111" t="s">
        <v>902</v>
      </c>
      <c r="B11746" s="111">
        <f>INDEX(kommuner!C:C,MATCH(_xlfn.NUMBERVALUE(A11746),kommuner!B:B,0))</f>
        <v>1839</v>
      </c>
      <c r="C11746" s="111" t="s">
        <v>121</v>
      </c>
      <c r="D11746" s="111" t="s">
        <v>121</v>
      </c>
      <c r="E11746" s="111" t="s">
        <v>123</v>
      </c>
      <c r="F11746" s="111" t="s">
        <v>139</v>
      </c>
      <c r="G11746" s="111" t="s">
        <v>139</v>
      </c>
      <c r="H11746" s="111" t="s">
        <v>139</v>
      </c>
      <c r="I11746" s="111" t="s">
        <v>139</v>
      </c>
      <c r="J11746" t="str">
        <f t="shared" si="366"/>
        <v>1839BeiteOrganisk jord</v>
      </c>
      <c r="K11746" s="111">
        <v>12.077525935985037</v>
      </c>
      <c r="L11746" s="111">
        <v>1.6412500000000001</v>
      </c>
      <c r="M11746" s="111">
        <v>0</v>
      </c>
      <c r="N11746" s="112">
        <f t="shared" si="367"/>
        <v>13.718775935985036</v>
      </c>
    </row>
    <row r="11747" spans="1:14" x14ac:dyDescent="0.25">
      <c r="A11747" s="111" t="s">
        <v>902</v>
      </c>
      <c r="B11747" s="111">
        <f>INDEX(kommuner!C:C,MATCH(_xlfn.NUMBERVALUE(A11747),kommuner!B:B,0))</f>
        <v>1839</v>
      </c>
      <c r="C11747" s="111" t="s">
        <v>84</v>
      </c>
      <c r="D11747" s="111" t="s">
        <v>84</v>
      </c>
      <c r="E11747" s="111" t="s">
        <v>126</v>
      </c>
      <c r="F11747" s="111" t="s">
        <v>139</v>
      </c>
      <c r="G11747" s="111" t="s">
        <v>139</v>
      </c>
      <c r="H11747" s="111" t="s">
        <v>139</v>
      </c>
      <c r="I11747" s="111" t="s">
        <v>139</v>
      </c>
      <c r="J11747" t="str">
        <f t="shared" si="366"/>
        <v>1839Dyrket markMineraljord</v>
      </c>
      <c r="K11747" s="111">
        <v>-0.35631141178143111</v>
      </c>
      <c r="L11747" s="111">
        <v>0</v>
      </c>
      <c r="M11747" s="111">
        <v>0</v>
      </c>
      <c r="N11747" s="112">
        <f t="shared" si="367"/>
        <v>-0.35631141178143111</v>
      </c>
    </row>
    <row r="11748" spans="1:14" x14ac:dyDescent="0.25">
      <c r="A11748" s="111" t="s">
        <v>902</v>
      </c>
      <c r="B11748" s="111">
        <f>INDEX(kommuner!C:C,MATCH(_xlfn.NUMBERVALUE(A11748),kommuner!B:B,0))</f>
        <v>1839</v>
      </c>
      <c r="C11748" s="111" t="s">
        <v>84</v>
      </c>
      <c r="D11748" s="111" t="s">
        <v>84</v>
      </c>
      <c r="E11748" s="111" t="s">
        <v>123</v>
      </c>
      <c r="F11748" s="111" t="s">
        <v>139</v>
      </c>
      <c r="G11748" s="111" t="s">
        <v>139</v>
      </c>
      <c r="H11748" s="111" t="s">
        <v>139</v>
      </c>
      <c r="I11748" s="111" t="s">
        <v>139</v>
      </c>
      <c r="J11748" t="str">
        <f t="shared" si="366"/>
        <v>1839Dyrket markOrganisk jord</v>
      </c>
      <c r="K11748" s="111">
        <v>28.726149366675592</v>
      </c>
      <c r="L11748" s="111">
        <v>1.45625</v>
      </c>
      <c r="M11748" s="111">
        <v>0</v>
      </c>
      <c r="N11748" s="112">
        <f t="shared" si="367"/>
        <v>30.182399366675593</v>
      </c>
    </row>
    <row r="11749" spans="1:14" x14ac:dyDescent="0.25">
      <c r="A11749" s="111" t="s">
        <v>902</v>
      </c>
      <c r="B11749" s="111">
        <f>INDEX(kommuner!C:C,MATCH(_xlfn.NUMBERVALUE(A11749),kommuner!B:B,0))</f>
        <v>1839</v>
      </c>
      <c r="C11749" s="111" t="s">
        <v>127</v>
      </c>
      <c r="D11749" s="111" t="s">
        <v>127</v>
      </c>
      <c r="E11749" s="111" t="s">
        <v>126</v>
      </c>
      <c r="F11749" s="111" t="s">
        <v>172</v>
      </c>
      <c r="G11749" s="111" t="s">
        <v>180</v>
      </c>
      <c r="H11749" s="111" t="s">
        <v>172</v>
      </c>
      <c r="I11749" s="111" t="s">
        <v>180</v>
      </c>
      <c r="J11749" t="str">
        <f t="shared" si="366"/>
        <v>1839SkogMineraljordBarskogHøy</v>
      </c>
      <c r="K11749" s="111">
        <v>-4.1008350957832223</v>
      </c>
      <c r="L11749" s="111">
        <v>0.85306406685236758</v>
      </c>
      <c r="M11749" s="111">
        <v>6.4056614999681585E-2</v>
      </c>
      <c r="N11749" s="112">
        <f t="shared" si="367"/>
        <v>-3.183714413931173</v>
      </c>
    </row>
    <row r="11750" spans="1:14" x14ac:dyDescent="0.25">
      <c r="A11750" s="111" t="s">
        <v>902</v>
      </c>
      <c r="B11750" s="111">
        <f>INDEX(kommuner!C:C,MATCH(_xlfn.NUMBERVALUE(A11750),kommuner!B:B,0))</f>
        <v>1839</v>
      </c>
      <c r="C11750" s="111" t="s">
        <v>127</v>
      </c>
      <c r="D11750" s="111" t="s">
        <v>127</v>
      </c>
      <c r="E11750" s="111" t="s">
        <v>126</v>
      </c>
      <c r="F11750" s="111" t="s">
        <v>172</v>
      </c>
      <c r="G11750" s="111" t="s">
        <v>167</v>
      </c>
      <c r="H11750" s="111" t="s">
        <v>172</v>
      </c>
      <c r="I11750" s="111" t="s">
        <v>167</v>
      </c>
      <c r="J11750" t="str">
        <f t="shared" si="366"/>
        <v>1839SkogMineraljordBarskogImpediment</v>
      </c>
      <c r="K11750" s="111">
        <v>-0.74600152614144843</v>
      </c>
      <c r="L11750" s="111">
        <v>0.85306406685236758</v>
      </c>
      <c r="M11750" s="111">
        <v>6.3979989500968365E-2</v>
      </c>
      <c r="N11750" s="112">
        <f t="shared" si="367"/>
        <v>0.17104253021188751</v>
      </c>
    </row>
    <row r="11751" spans="1:14" x14ac:dyDescent="0.25">
      <c r="A11751" s="111" t="s">
        <v>902</v>
      </c>
      <c r="B11751" s="111">
        <f>INDEX(kommuner!C:C,MATCH(_xlfn.NUMBERVALUE(A11751),kommuner!B:B,0))</f>
        <v>1839</v>
      </c>
      <c r="C11751" s="111" t="s">
        <v>127</v>
      </c>
      <c r="D11751" s="111" t="s">
        <v>127</v>
      </c>
      <c r="E11751" s="111" t="s">
        <v>126</v>
      </c>
      <c r="F11751" s="111" t="s">
        <v>172</v>
      </c>
      <c r="G11751" s="111" t="s">
        <v>190</v>
      </c>
      <c r="H11751" s="111" t="s">
        <v>172</v>
      </c>
      <c r="I11751" s="111" t="s">
        <v>190</v>
      </c>
      <c r="J11751" t="str">
        <f t="shared" si="366"/>
        <v>1839SkogMineraljordBarskogLav</v>
      </c>
      <c r="K11751" s="111">
        <v>-1.8215681825293268</v>
      </c>
      <c r="L11751" s="111">
        <v>0.85306406685236758</v>
      </c>
      <c r="M11751" s="111">
        <v>6.3979989500968365E-2</v>
      </c>
      <c r="N11751" s="112">
        <f t="shared" si="367"/>
        <v>-0.90452412617599087</v>
      </c>
    </row>
    <row r="11752" spans="1:14" x14ac:dyDescent="0.25">
      <c r="A11752" s="111" t="s">
        <v>902</v>
      </c>
      <c r="B11752" s="111">
        <f>INDEX(kommuner!C:C,MATCH(_xlfn.NUMBERVALUE(A11752),kommuner!B:B,0))</f>
        <v>1839</v>
      </c>
      <c r="C11752" s="111" t="s">
        <v>127</v>
      </c>
      <c r="D11752" s="111" t="s">
        <v>127</v>
      </c>
      <c r="E11752" s="111" t="s">
        <v>126</v>
      </c>
      <c r="F11752" s="111" t="s">
        <v>172</v>
      </c>
      <c r="G11752" s="111" t="s">
        <v>173</v>
      </c>
      <c r="H11752" s="111" t="s">
        <v>172</v>
      </c>
      <c r="I11752" s="111" t="s">
        <v>173</v>
      </c>
      <c r="J11752" t="str">
        <f t="shared" si="366"/>
        <v>1839SkogMineraljordBarskogMiddels</v>
      </c>
      <c r="K11752" s="111">
        <v>-2.9452289214132028</v>
      </c>
      <c r="L11752" s="111">
        <v>0.85306406685236758</v>
      </c>
      <c r="M11752" s="111">
        <v>6.4056614999681585E-2</v>
      </c>
      <c r="N11752" s="112">
        <f t="shared" si="367"/>
        <v>-2.0281082395611536</v>
      </c>
    </row>
    <row r="11753" spans="1:14" x14ac:dyDescent="0.25">
      <c r="A11753" s="111" t="s">
        <v>902</v>
      </c>
      <c r="B11753" s="111">
        <f>INDEX(kommuner!C:C,MATCH(_xlfn.NUMBERVALUE(A11753),kommuner!B:B,0))</f>
        <v>1839</v>
      </c>
      <c r="C11753" s="111" t="s">
        <v>127</v>
      </c>
      <c r="D11753" s="111" t="s">
        <v>127</v>
      </c>
      <c r="E11753" s="111" t="s">
        <v>126</v>
      </c>
      <c r="F11753" s="111" t="s">
        <v>172</v>
      </c>
      <c r="G11753" s="111" t="s">
        <v>186</v>
      </c>
      <c r="H11753" s="111" t="s">
        <v>172</v>
      </c>
      <c r="I11753" s="111" t="s">
        <v>186</v>
      </c>
      <c r="J11753" t="str">
        <f t="shared" si="366"/>
        <v>1839SkogMineraljordBarskogSærs høy</v>
      </c>
      <c r="K11753" s="111">
        <v>0.12072674540874306</v>
      </c>
      <c r="L11753" s="111">
        <v>0.85306406685236758</v>
      </c>
      <c r="M11753" s="111">
        <v>6.4056614999681585E-2</v>
      </c>
      <c r="N11753" s="112">
        <f t="shared" si="367"/>
        <v>1.0378474272607923</v>
      </c>
    </row>
    <row r="11754" spans="1:14" x14ac:dyDescent="0.25">
      <c r="A11754" s="111" t="s">
        <v>902</v>
      </c>
      <c r="B11754" s="111">
        <f>INDEX(kommuner!C:C,MATCH(_xlfn.NUMBERVALUE(A11754),kommuner!B:B,0))</f>
        <v>1839</v>
      </c>
      <c r="C11754" s="111" t="s">
        <v>127</v>
      </c>
      <c r="D11754" s="111" t="s">
        <v>127</v>
      </c>
      <c r="E11754" s="111" t="s">
        <v>126</v>
      </c>
      <c r="F11754" s="111" t="s">
        <v>179</v>
      </c>
      <c r="G11754" s="111" t="s">
        <v>180</v>
      </c>
      <c r="H11754" s="111" t="s">
        <v>179</v>
      </c>
      <c r="I11754" s="111" t="s">
        <v>180</v>
      </c>
      <c r="J11754" t="str">
        <f t="shared" si="366"/>
        <v>1839SkogMineraljordBlandingsskogHøy</v>
      </c>
      <c r="K11754" s="111">
        <v>-7.1939050909469406</v>
      </c>
      <c r="L11754" s="111">
        <v>0.85306406685236758</v>
      </c>
      <c r="M11754" s="111">
        <v>6.3979989500968365E-2</v>
      </c>
      <c r="N11754" s="112">
        <f t="shared" si="367"/>
        <v>-6.2768610345936047</v>
      </c>
    </row>
    <row r="11755" spans="1:14" x14ac:dyDescent="0.25">
      <c r="A11755" s="111" t="s">
        <v>902</v>
      </c>
      <c r="B11755" s="111">
        <f>INDEX(kommuner!C:C,MATCH(_xlfn.NUMBERVALUE(A11755),kommuner!B:B,0))</f>
        <v>1839</v>
      </c>
      <c r="C11755" s="111" t="s">
        <v>127</v>
      </c>
      <c r="D11755" s="111" t="s">
        <v>127</v>
      </c>
      <c r="E11755" s="111" t="s">
        <v>126</v>
      </c>
      <c r="F11755" s="111" t="s">
        <v>179</v>
      </c>
      <c r="G11755" s="111" t="s">
        <v>167</v>
      </c>
      <c r="H11755" s="111" t="s">
        <v>179</v>
      </c>
      <c r="I11755" s="111" t="s">
        <v>167</v>
      </c>
      <c r="J11755" t="str">
        <f t="shared" si="366"/>
        <v>1839SkogMineraljordBlandingsskogImpediment</v>
      </c>
      <c r="K11755" s="111">
        <v>-1.6598037998579707</v>
      </c>
      <c r="L11755" s="111">
        <v>0.85306406685236758</v>
      </c>
      <c r="M11755" s="111">
        <v>6.3979989500968365E-2</v>
      </c>
      <c r="N11755" s="112">
        <f t="shared" si="367"/>
        <v>-0.7427597435046347</v>
      </c>
    </row>
    <row r="11756" spans="1:14" x14ac:dyDescent="0.25">
      <c r="A11756" s="111" t="s">
        <v>902</v>
      </c>
      <c r="B11756" s="111">
        <f>INDEX(kommuner!C:C,MATCH(_xlfn.NUMBERVALUE(A11756),kommuner!B:B,0))</f>
        <v>1839</v>
      </c>
      <c r="C11756" s="111" t="s">
        <v>127</v>
      </c>
      <c r="D11756" s="111" t="s">
        <v>127</v>
      </c>
      <c r="E11756" s="111" t="s">
        <v>126</v>
      </c>
      <c r="F11756" s="111" t="s">
        <v>179</v>
      </c>
      <c r="G11756" s="111" t="s">
        <v>190</v>
      </c>
      <c r="H11756" s="111" t="s">
        <v>179</v>
      </c>
      <c r="I11756" s="111" t="s">
        <v>190</v>
      </c>
      <c r="J11756" t="str">
        <f t="shared" si="366"/>
        <v>1839SkogMineraljordBlandingsskogLav</v>
      </c>
      <c r="K11756" s="111">
        <v>-2.5588434197694254</v>
      </c>
      <c r="L11756" s="111">
        <v>0.85306406685236758</v>
      </c>
      <c r="M11756" s="111">
        <v>6.3979989500968365E-2</v>
      </c>
      <c r="N11756" s="112">
        <f t="shared" si="367"/>
        <v>-1.6417993634160897</v>
      </c>
    </row>
    <row r="11757" spans="1:14" x14ac:dyDescent="0.25">
      <c r="A11757" s="111" t="s">
        <v>902</v>
      </c>
      <c r="B11757" s="111">
        <f>INDEX(kommuner!C:C,MATCH(_xlfn.NUMBERVALUE(A11757),kommuner!B:B,0))</f>
        <v>1839</v>
      </c>
      <c r="C11757" s="111" t="s">
        <v>127</v>
      </c>
      <c r="D11757" s="111" t="s">
        <v>127</v>
      </c>
      <c r="E11757" s="111" t="s">
        <v>126</v>
      </c>
      <c r="F11757" s="111" t="s">
        <v>179</v>
      </c>
      <c r="G11757" s="111" t="s">
        <v>173</v>
      </c>
      <c r="H11757" s="111" t="s">
        <v>179</v>
      </c>
      <c r="I11757" s="111" t="s">
        <v>173</v>
      </c>
      <c r="J11757" t="str">
        <f t="shared" si="366"/>
        <v>1839SkogMineraljordBlandingsskogMiddels</v>
      </c>
      <c r="K11757" s="111">
        <v>-3.8687729546762566</v>
      </c>
      <c r="L11757" s="111">
        <v>0.85306406685236758</v>
      </c>
      <c r="M11757" s="111">
        <v>6.3979989500968365E-2</v>
      </c>
      <c r="N11757" s="112">
        <f t="shared" si="367"/>
        <v>-2.9517288983229206</v>
      </c>
    </row>
    <row r="11758" spans="1:14" x14ac:dyDescent="0.25">
      <c r="A11758" s="111" t="s">
        <v>902</v>
      </c>
      <c r="B11758" s="111">
        <f>INDEX(kommuner!C:C,MATCH(_xlfn.NUMBERVALUE(A11758),kommuner!B:B,0))</f>
        <v>1839</v>
      </c>
      <c r="C11758" s="111" t="s">
        <v>127</v>
      </c>
      <c r="D11758" s="111" t="s">
        <v>127</v>
      </c>
      <c r="E11758" s="111" t="s">
        <v>126</v>
      </c>
      <c r="F11758" s="111" t="s">
        <v>179</v>
      </c>
      <c r="G11758" s="111" t="s">
        <v>186</v>
      </c>
      <c r="H11758" s="111" t="s">
        <v>179</v>
      </c>
      <c r="I11758" s="111" t="s">
        <v>186</v>
      </c>
      <c r="J11758" t="str">
        <f t="shared" si="366"/>
        <v>1839SkogMineraljordBlandingsskogSærs høy</v>
      </c>
      <c r="K11758" s="111">
        <v>-2.9395925245326562</v>
      </c>
      <c r="L11758" s="111">
        <v>0.85306406685236758</v>
      </c>
      <c r="M11758" s="111">
        <v>6.3979989500968365E-2</v>
      </c>
      <c r="N11758" s="112">
        <f t="shared" si="367"/>
        <v>-2.0225484681793202</v>
      </c>
    </row>
    <row r="11759" spans="1:14" x14ac:dyDescent="0.25">
      <c r="A11759" s="111" t="s">
        <v>902</v>
      </c>
      <c r="B11759" s="111">
        <f>INDEX(kommuner!C:C,MATCH(_xlfn.NUMBERVALUE(A11759),kommuner!B:B,0))</f>
        <v>1839</v>
      </c>
      <c r="C11759" s="111" t="s">
        <v>127</v>
      </c>
      <c r="D11759" s="111" t="s">
        <v>127</v>
      </c>
      <c r="E11759" s="111" t="s">
        <v>126</v>
      </c>
      <c r="F11759" s="111" t="s">
        <v>185</v>
      </c>
      <c r="G11759" s="111" t="s">
        <v>180</v>
      </c>
      <c r="H11759" s="111" t="s">
        <v>185</v>
      </c>
      <c r="I11759" s="111" t="s">
        <v>180</v>
      </c>
      <c r="J11759" t="str">
        <f t="shared" si="366"/>
        <v>1839SkogMineraljordLauvskogHøy</v>
      </c>
      <c r="K11759" s="111">
        <v>-2.2672556336745231</v>
      </c>
      <c r="L11759" s="111">
        <v>0.85306406685236758</v>
      </c>
      <c r="M11759" s="111">
        <v>6.3979989500968365E-2</v>
      </c>
      <c r="N11759" s="112">
        <f t="shared" si="367"/>
        <v>-1.3502115773211874</v>
      </c>
    </row>
    <row r="11760" spans="1:14" x14ac:dyDescent="0.25">
      <c r="A11760" s="111" t="s">
        <v>902</v>
      </c>
      <c r="B11760" s="111">
        <f>INDEX(kommuner!C:C,MATCH(_xlfn.NUMBERVALUE(A11760),kommuner!B:B,0))</f>
        <v>1839</v>
      </c>
      <c r="C11760" s="111" t="s">
        <v>127</v>
      </c>
      <c r="D11760" s="111" t="s">
        <v>127</v>
      </c>
      <c r="E11760" s="111" t="s">
        <v>126</v>
      </c>
      <c r="F11760" s="111" t="s">
        <v>185</v>
      </c>
      <c r="G11760" s="111" t="s">
        <v>167</v>
      </c>
      <c r="H11760" s="111" t="s">
        <v>185</v>
      </c>
      <c r="I11760" s="111" t="s">
        <v>167</v>
      </c>
      <c r="J11760" t="str">
        <f t="shared" si="366"/>
        <v>1839SkogMineraljordLauvskogImpediment</v>
      </c>
      <c r="K11760" s="111">
        <v>-0.10482014945424457</v>
      </c>
      <c r="L11760" s="111">
        <v>0.85306406685236758</v>
      </c>
      <c r="M11760" s="111">
        <v>6.3979989500968365E-2</v>
      </c>
      <c r="N11760" s="112">
        <f t="shared" si="367"/>
        <v>0.81222390689909141</v>
      </c>
    </row>
    <row r="11761" spans="1:14" x14ac:dyDescent="0.25">
      <c r="A11761" s="111" t="s">
        <v>902</v>
      </c>
      <c r="B11761" s="111">
        <f>INDEX(kommuner!C:C,MATCH(_xlfn.NUMBERVALUE(A11761),kommuner!B:B,0))</f>
        <v>1839</v>
      </c>
      <c r="C11761" s="111" t="s">
        <v>127</v>
      </c>
      <c r="D11761" s="111" t="s">
        <v>127</v>
      </c>
      <c r="E11761" s="111" t="s">
        <v>126</v>
      </c>
      <c r="F11761" s="111" t="s">
        <v>185</v>
      </c>
      <c r="G11761" s="111" t="s">
        <v>190</v>
      </c>
      <c r="H11761" s="111" t="s">
        <v>185</v>
      </c>
      <c r="I11761" s="111" t="s">
        <v>190</v>
      </c>
      <c r="J11761" t="str">
        <f t="shared" si="366"/>
        <v>1839SkogMineraljordLauvskogLav</v>
      </c>
      <c r="K11761" s="111">
        <v>-8.9748170935426599E-2</v>
      </c>
      <c r="L11761" s="111">
        <v>0.85306406685236758</v>
      </c>
      <c r="M11761" s="111">
        <v>6.3979989500968365E-2</v>
      </c>
      <c r="N11761" s="112">
        <f t="shared" si="367"/>
        <v>0.82729588541790933</v>
      </c>
    </row>
    <row r="11762" spans="1:14" x14ac:dyDescent="0.25">
      <c r="A11762" s="111" t="s">
        <v>902</v>
      </c>
      <c r="B11762" s="111">
        <f>INDEX(kommuner!C:C,MATCH(_xlfn.NUMBERVALUE(A11762),kommuner!B:B,0))</f>
        <v>1839</v>
      </c>
      <c r="C11762" s="111" t="s">
        <v>127</v>
      </c>
      <c r="D11762" s="111" t="s">
        <v>127</v>
      </c>
      <c r="E11762" s="111" t="s">
        <v>126</v>
      </c>
      <c r="F11762" s="111" t="s">
        <v>185</v>
      </c>
      <c r="G11762" s="111" t="s">
        <v>173</v>
      </c>
      <c r="H11762" s="111" t="s">
        <v>185</v>
      </c>
      <c r="I11762" s="111" t="s">
        <v>173</v>
      </c>
      <c r="J11762" t="str">
        <f t="shared" si="366"/>
        <v>1839SkogMineraljordLauvskogMiddels</v>
      </c>
      <c r="K11762" s="111">
        <v>-1.6187078219159163</v>
      </c>
      <c r="L11762" s="111">
        <v>0.85306406685236758</v>
      </c>
      <c r="M11762" s="111">
        <v>6.3979989500968365E-2</v>
      </c>
      <c r="N11762" s="112">
        <f t="shared" si="367"/>
        <v>-0.70166376556258037</v>
      </c>
    </row>
    <row r="11763" spans="1:14" x14ac:dyDescent="0.25">
      <c r="A11763" s="111" t="s">
        <v>902</v>
      </c>
      <c r="B11763" s="111">
        <f>INDEX(kommuner!C:C,MATCH(_xlfn.NUMBERVALUE(A11763),kommuner!B:B,0))</f>
        <v>1839</v>
      </c>
      <c r="C11763" s="111" t="s">
        <v>127</v>
      </c>
      <c r="D11763" s="111" t="s">
        <v>127</v>
      </c>
      <c r="E11763" s="111" t="s">
        <v>126</v>
      </c>
      <c r="F11763" s="111" t="s">
        <v>185</v>
      </c>
      <c r="G11763" s="111" t="s">
        <v>186</v>
      </c>
      <c r="H11763" s="111" t="s">
        <v>185</v>
      </c>
      <c r="I11763" s="111" t="s">
        <v>186</v>
      </c>
      <c r="J11763" t="str">
        <f t="shared" si="366"/>
        <v>1839SkogMineraljordLauvskogSærs høy</v>
      </c>
      <c r="K11763" s="111">
        <v>-3.6560473259425113</v>
      </c>
      <c r="L11763" s="111">
        <v>0.85306406685236758</v>
      </c>
      <c r="M11763" s="111">
        <v>6.3979989500968365E-2</v>
      </c>
      <c r="N11763" s="112">
        <f t="shared" si="367"/>
        <v>-2.7390032695891753</v>
      </c>
    </row>
    <row r="11764" spans="1:14" x14ac:dyDescent="0.25">
      <c r="A11764" s="111" t="s">
        <v>902</v>
      </c>
      <c r="B11764" s="111">
        <f>INDEX(kommuner!C:C,MATCH(_xlfn.NUMBERVALUE(A11764),kommuner!B:B,0))</f>
        <v>1839</v>
      </c>
      <c r="C11764" s="111" t="s">
        <v>127</v>
      </c>
      <c r="D11764" s="111" t="s">
        <v>127</v>
      </c>
      <c r="E11764" s="111" t="s">
        <v>123</v>
      </c>
      <c r="F11764" s="111" t="s">
        <v>172</v>
      </c>
      <c r="G11764" s="111" t="s">
        <v>180</v>
      </c>
      <c r="H11764" s="111" t="s">
        <v>172</v>
      </c>
      <c r="I11764" s="111" t="s">
        <v>180</v>
      </c>
      <c r="J11764" t="str">
        <f t="shared" si="366"/>
        <v>1839SkogOrganisk jordBarskogHøy</v>
      </c>
      <c r="K11764" s="111">
        <v>-2.5184559031994138</v>
      </c>
      <c r="L11764" s="111">
        <v>0.92784825435236762</v>
      </c>
      <c r="M11764" s="111">
        <v>0.46518126042825314</v>
      </c>
      <c r="N11764" s="112">
        <f t="shared" si="367"/>
        <v>-1.1254263884187932</v>
      </c>
    </row>
    <row r="11765" spans="1:14" x14ac:dyDescent="0.25">
      <c r="A11765" s="111" t="s">
        <v>902</v>
      </c>
      <c r="B11765" s="111">
        <f>INDEX(kommuner!C:C,MATCH(_xlfn.NUMBERVALUE(A11765),kommuner!B:B,0))</f>
        <v>1839</v>
      </c>
      <c r="C11765" s="111" t="s">
        <v>127</v>
      </c>
      <c r="D11765" s="111" t="s">
        <v>127</v>
      </c>
      <c r="E11765" s="111" t="s">
        <v>123</v>
      </c>
      <c r="F11765" s="111" t="s">
        <v>172</v>
      </c>
      <c r="G11765" s="111" t="s">
        <v>167</v>
      </c>
      <c r="H11765" s="111" t="s">
        <v>172</v>
      </c>
      <c r="I11765" s="111" t="s">
        <v>167</v>
      </c>
      <c r="J11765" t="str">
        <f t="shared" si="366"/>
        <v>1839SkogOrganisk jordBarskogImpediment</v>
      </c>
      <c r="K11765" s="111">
        <v>-0.13011741963904588</v>
      </c>
      <c r="L11765" s="111">
        <v>0.92784825435236762</v>
      </c>
      <c r="M11765" s="111">
        <v>0.46510463492953991</v>
      </c>
      <c r="N11765" s="112">
        <f t="shared" si="367"/>
        <v>1.2628354696428616</v>
      </c>
    </row>
    <row r="11766" spans="1:14" x14ac:dyDescent="0.25">
      <c r="A11766" s="111" t="s">
        <v>902</v>
      </c>
      <c r="B11766" s="111">
        <f>INDEX(kommuner!C:C,MATCH(_xlfn.NUMBERVALUE(A11766),kommuner!B:B,0))</f>
        <v>1839</v>
      </c>
      <c r="C11766" s="111" t="s">
        <v>127</v>
      </c>
      <c r="D11766" s="111" t="s">
        <v>127</v>
      </c>
      <c r="E11766" s="111" t="s">
        <v>123</v>
      </c>
      <c r="F11766" s="111" t="s">
        <v>172</v>
      </c>
      <c r="G11766" s="111" t="s">
        <v>190</v>
      </c>
      <c r="H11766" s="111" t="s">
        <v>172</v>
      </c>
      <c r="I11766" s="111" t="s">
        <v>190</v>
      </c>
      <c r="J11766" t="str">
        <f t="shared" si="366"/>
        <v>1839SkogOrganisk jordBarskogLav</v>
      </c>
      <c r="K11766" s="111">
        <v>-0.50666953101693391</v>
      </c>
      <c r="L11766" s="111">
        <v>0.92784825435236762</v>
      </c>
      <c r="M11766" s="111">
        <v>0.46510463492953991</v>
      </c>
      <c r="N11766" s="112">
        <f t="shared" si="367"/>
        <v>0.88628335826497362</v>
      </c>
    </row>
    <row r="11767" spans="1:14" x14ac:dyDescent="0.25">
      <c r="A11767" s="111" t="s">
        <v>902</v>
      </c>
      <c r="B11767" s="111">
        <f>INDEX(kommuner!C:C,MATCH(_xlfn.NUMBERVALUE(A11767),kommuner!B:B,0))</f>
        <v>1839</v>
      </c>
      <c r="C11767" s="111" t="s">
        <v>127</v>
      </c>
      <c r="D11767" s="111" t="s">
        <v>127</v>
      </c>
      <c r="E11767" s="111" t="s">
        <v>123</v>
      </c>
      <c r="F11767" s="111" t="s">
        <v>172</v>
      </c>
      <c r="G11767" s="111" t="s">
        <v>173</v>
      </c>
      <c r="H11767" s="111" t="s">
        <v>172</v>
      </c>
      <c r="I11767" s="111" t="s">
        <v>173</v>
      </c>
      <c r="J11767" t="str">
        <f t="shared" si="366"/>
        <v>1839SkogOrganisk jordBarskogMiddels</v>
      </c>
      <c r="K11767" s="111">
        <v>-1.5571490961494638</v>
      </c>
      <c r="L11767" s="111">
        <v>0.92784825435236762</v>
      </c>
      <c r="M11767" s="111">
        <v>0.46518126042825314</v>
      </c>
      <c r="N11767" s="112">
        <f t="shared" si="367"/>
        <v>-0.16411958136884308</v>
      </c>
    </row>
    <row r="11768" spans="1:14" x14ac:dyDescent="0.25">
      <c r="A11768" s="111" t="s">
        <v>902</v>
      </c>
      <c r="B11768" s="111">
        <f>INDEX(kommuner!C:C,MATCH(_xlfn.NUMBERVALUE(A11768),kommuner!B:B,0))</f>
        <v>1839</v>
      </c>
      <c r="C11768" s="111" t="s">
        <v>127</v>
      </c>
      <c r="D11768" s="111" t="s">
        <v>127</v>
      </c>
      <c r="E11768" s="111" t="s">
        <v>123</v>
      </c>
      <c r="F11768" s="111" t="s">
        <v>172</v>
      </c>
      <c r="G11768" s="111" t="s">
        <v>186</v>
      </c>
      <c r="H11768" s="111" t="s">
        <v>172</v>
      </c>
      <c r="I11768" s="111" t="s">
        <v>186</v>
      </c>
      <c r="J11768" t="str">
        <f t="shared" si="366"/>
        <v>1839SkogOrganisk jordBarskogSærs høy</v>
      </c>
      <c r="K11768" s="111">
        <v>2.5548655235722699</v>
      </c>
      <c r="L11768" s="111">
        <v>0.92784825435236762</v>
      </c>
      <c r="M11768" s="111">
        <v>0.46518126042825314</v>
      </c>
      <c r="N11768" s="112">
        <f t="shared" si="367"/>
        <v>3.9478950383528906</v>
      </c>
    </row>
    <row r="11769" spans="1:14" x14ac:dyDescent="0.25">
      <c r="A11769" s="111" t="s">
        <v>902</v>
      </c>
      <c r="B11769" s="111">
        <f>INDEX(kommuner!C:C,MATCH(_xlfn.NUMBERVALUE(A11769),kommuner!B:B,0))</f>
        <v>1839</v>
      </c>
      <c r="C11769" s="111" t="s">
        <v>127</v>
      </c>
      <c r="D11769" s="111" t="s">
        <v>127</v>
      </c>
      <c r="E11769" s="111" t="s">
        <v>123</v>
      </c>
      <c r="F11769" s="111" t="s">
        <v>179</v>
      </c>
      <c r="G11769" s="111" t="s">
        <v>180</v>
      </c>
      <c r="H11769" s="111" t="s">
        <v>179</v>
      </c>
      <c r="I11769" s="111" t="s">
        <v>180</v>
      </c>
      <c r="J11769" t="str">
        <f t="shared" si="366"/>
        <v>1839SkogOrganisk jordBlandingsskogHøy</v>
      </c>
      <c r="K11769" s="111">
        <v>-5.5554344456832343</v>
      </c>
      <c r="L11769" s="111">
        <v>0.92784825435236762</v>
      </c>
      <c r="M11769" s="111">
        <v>0.46510463492953991</v>
      </c>
      <c r="N11769" s="112">
        <f t="shared" si="367"/>
        <v>-4.1624815564013264</v>
      </c>
    </row>
    <row r="11770" spans="1:14" x14ac:dyDescent="0.25">
      <c r="A11770" s="111" t="s">
        <v>902</v>
      </c>
      <c r="B11770" s="111">
        <f>INDEX(kommuner!C:C,MATCH(_xlfn.NUMBERVALUE(A11770),kommuner!B:B,0))</f>
        <v>1839</v>
      </c>
      <c r="C11770" s="111" t="s">
        <v>127</v>
      </c>
      <c r="D11770" s="111" t="s">
        <v>127</v>
      </c>
      <c r="E11770" s="111" t="s">
        <v>123</v>
      </c>
      <c r="F11770" s="111" t="s">
        <v>179</v>
      </c>
      <c r="G11770" s="111" t="s">
        <v>167</v>
      </c>
      <c r="H11770" s="111" t="s">
        <v>179</v>
      </c>
      <c r="I11770" s="111" t="s">
        <v>167</v>
      </c>
      <c r="J11770" t="str">
        <f t="shared" si="366"/>
        <v>1839SkogOrganisk jordBlandingsskogImpediment</v>
      </c>
      <c r="K11770" s="111">
        <v>-0.28586344175800005</v>
      </c>
      <c r="L11770" s="111">
        <v>0.92784825435236762</v>
      </c>
      <c r="M11770" s="111">
        <v>0.46510463492953991</v>
      </c>
      <c r="N11770" s="112">
        <f t="shared" si="367"/>
        <v>1.1070894475239075</v>
      </c>
    </row>
    <row r="11771" spans="1:14" x14ac:dyDescent="0.25">
      <c r="A11771" s="111" t="s">
        <v>902</v>
      </c>
      <c r="B11771" s="111">
        <f>INDEX(kommuner!C:C,MATCH(_xlfn.NUMBERVALUE(A11771),kommuner!B:B,0))</f>
        <v>1839</v>
      </c>
      <c r="C11771" s="111" t="s">
        <v>127</v>
      </c>
      <c r="D11771" s="111" t="s">
        <v>127</v>
      </c>
      <c r="E11771" s="111" t="s">
        <v>123</v>
      </c>
      <c r="F11771" s="111" t="s">
        <v>179</v>
      </c>
      <c r="G11771" s="111" t="s">
        <v>190</v>
      </c>
      <c r="H11771" s="111" t="s">
        <v>179</v>
      </c>
      <c r="I11771" s="111" t="s">
        <v>190</v>
      </c>
      <c r="J11771" t="str">
        <f t="shared" si="366"/>
        <v>1839SkogOrganisk jordBlandingsskogLav</v>
      </c>
      <c r="K11771" s="111">
        <v>-1.2347339377887629</v>
      </c>
      <c r="L11771" s="111">
        <v>0.92784825435236762</v>
      </c>
      <c r="M11771" s="111">
        <v>0.46510463492953991</v>
      </c>
      <c r="N11771" s="112">
        <f t="shared" si="367"/>
        <v>0.15821895149314458</v>
      </c>
    </row>
    <row r="11772" spans="1:14" x14ac:dyDescent="0.25">
      <c r="A11772" s="111" t="s">
        <v>902</v>
      </c>
      <c r="B11772" s="111">
        <f>INDEX(kommuner!C:C,MATCH(_xlfn.NUMBERVALUE(A11772),kommuner!B:B,0))</f>
        <v>1839</v>
      </c>
      <c r="C11772" s="111" t="s">
        <v>127</v>
      </c>
      <c r="D11772" s="111" t="s">
        <v>127</v>
      </c>
      <c r="E11772" s="111" t="s">
        <v>123</v>
      </c>
      <c r="F11772" s="111" t="s">
        <v>179</v>
      </c>
      <c r="G11772" s="111" t="s">
        <v>173</v>
      </c>
      <c r="H11772" s="111" t="s">
        <v>179</v>
      </c>
      <c r="I11772" s="111" t="s">
        <v>173</v>
      </c>
      <c r="J11772" t="str">
        <f t="shared" si="366"/>
        <v>1839SkogOrganisk jordBlandingsskogMiddels</v>
      </c>
      <c r="K11772" s="111">
        <v>-2.4239591752717748</v>
      </c>
      <c r="L11772" s="111">
        <v>0.92784825435236762</v>
      </c>
      <c r="M11772" s="111">
        <v>0.46510463492953991</v>
      </c>
      <c r="N11772" s="112">
        <f t="shared" si="367"/>
        <v>-1.0310062859898674</v>
      </c>
    </row>
    <row r="11773" spans="1:14" x14ac:dyDescent="0.25">
      <c r="A11773" s="111" t="s">
        <v>902</v>
      </c>
      <c r="B11773" s="111">
        <f>INDEX(kommuner!C:C,MATCH(_xlfn.NUMBERVALUE(A11773),kommuner!B:B,0))</f>
        <v>1839</v>
      </c>
      <c r="C11773" s="111" t="s">
        <v>127</v>
      </c>
      <c r="D11773" s="111" t="s">
        <v>127</v>
      </c>
      <c r="E11773" s="111" t="s">
        <v>123</v>
      </c>
      <c r="F11773" s="111" t="s">
        <v>179</v>
      </c>
      <c r="G11773" s="111" t="s">
        <v>186</v>
      </c>
      <c r="H11773" s="111" t="s">
        <v>179</v>
      </c>
      <c r="I11773" s="111" t="s">
        <v>186</v>
      </c>
      <c r="J11773" t="str">
        <f t="shared" si="366"/>
        <v>1839SkogOrganisk jordBlandingsskogSærs høy</v>
      </c>
      <c r="K11773" s="111">
        <v>-1.5726115302258048</v>
      </c>
      <c r="L11773" s="111">
        <v>0.92784825435236762</v>
      </c>
      <c r="M11773" s="111">
        <v>0.46510463492953991</v>
      </c>
      <c r="N11773" s="112">
        <f t="shared" si="367"/>
        <v>-0.17965864094389727</v>
      </c>
    </row>
    <row r="11774" spans="1:14" x14ac:dyDescent="0.25">
      <c r="A11774" s="111" t="s">
        <v>902</v>
      </c>
      <c r="B11774" s="111">
        <f>INDEX(kommuner!C:C,MATCH(_xlfn.NUMBERVALUE(A11774),kommuner!B:B,0))</f>
        <v>1839</v>
      </c>
      <c r="C11774" s="111" t="s">
        <v>127</v>
      </c>
      <c r="D11774" s="111" t="s">
        <v>127</v>
      </c>
      <c r="E11774" s="111" t="s">
        <v>123</v>
      </c>
      <c r="F11774" s="111" t="s">
        <v>185</v>
      </c>
      <c r="G11774" s="111" t="s">
        <v>180</v>
      </c>
      <c r="H11774" s="111" t="s">
        <v>185</v>
      </c>
      <c r="I11774" s="111" t="s">
        <v>180</v>
      </c>
      <c r="J11774" t="str">
        <f t="shared" si="366"/>
        <v>1839SkogOrganisk jordLauvskogHøy</v>
      </c>
      <c r="K11774" s="111">
        <v>-1.9913688882377358</v>
      </c>
      <c r="L11774" s="111">
        <v>0.92784825435236762</v>
      </c>
      <c r="M11774" s="111">
        <v>0.46510463492953991</v>
      </c>
      <c r="N11774" s="112">
        <f t="shared" si="367"/>
        <v>-0.59841599895582831</v>
      </c>
    </row>
    <row r="11775" spans="1:14" x14ac:dyDescent="0.25">
      <c r="A11775" s="111" t="s">
        <v>902</v>
      </c>
      <c r="B11775" s="111">
        <f>INDEX(kommuner!C:C,MATCH(_xlfn.NUMBERVALUE(A11775),kommuner!B:B,0))</f>
        <v>1839</v>
      </c>
      <c r="C11775" s="111" t="s">
        <v>127</v>
      </c>
      <c r="D11775" s="111" t="s">
        <v>127</v>
      </c>
      <c r="E11775" s="111" t="s">
        <v>123</v>
      </c>
      <c r="F11775" s="111" t="s">
        <v>185</v>
      </c>
      <c r="G11775" s="111" t="s">
        <v>167</v>
      </c>
      <c r="H11775" s="111" t="s">
        <v>185</v>
      </c>
      <c r="I11775" s="111" t="s">
        <v>167</v>
      </c>
      <c r="J11775" t="str">
        <f t="shared" si="366"/>
        <v>1839SkogOrganisk jordLauvskogImpediment</v>
      </c>
      <c r="K11775" s="111">
        <v>0.35000626494250675</v>
      </c>
      <c r="L11775" s="111">
        <v>0.92784825435236762</v>
      </c>
      <c r="M11775" s="111">
        <v>0.46510463492953991</v>
      </c>
      <c r="N11775" s="112">
        <f t="shared" si="367"/>
        <v>1.7429591542244141</v>
      </c>
    </row>
    <row r="11776" spans="1:14" x14ac:dyDescent="0.25">
      <c r="A11776" s="111" t="s">
        <v>902</v>
      </c>
      <c r="B11776" s="111">
        <f>INDEX(kommuner!C:C,MATCH(_xlfn.NUMBERVALUE(A11776),kommuner!B:B,0))</f>
        <v>1839</v>
      </c>
      <c r="C11776" s="111" t="s">
        <v>127</v>
      </c>
      <c r="D11776" s="111" t="s">
        <v>127</v>
      </c>
      <c r="E11776" s="111" t="s">
        <v>123</v>
      </c>
      <c r="F11776" s="111" t="s">
        <v>185</v>
      </c>
      <c r="G11776" s="111" t="s">
        <v>190</v>
      </c>
      <c r="H11776" s="111" t="s">
        <v>185</v>
      </c>
      <c r="I11776" s="111" t="s">
        <v>190</v>
      </c>
      <c r="J11776" t="str">
        <f t="shared" si="366"/>
        <v>1839SkogOrganisk jordLauvskogLav</v>
      </c>
      <c r="K11776" s="111">
        <v>1.1144075558526714</v>
      </c>
      <c r="L11776" s="111">
        <v>0.92784825435236762</v>
      </c>
      <c r="M11776" s="111">
        <v>0.46510463492953991</v>
      </c>
      <c r="N11776" s="112">
        <f t="shared" si="367"/>
        <v>2.5073604451345788</v>
      </c>
    </row>
    <row r="11777" spans="1:14" x14ac:dyDescent="0.25">
      <c r="A11777" s="111" t="s">
        <v>902</v>
      </c>
      <c r="B11777" s="111">
        <f>INDEX(kommuner!C:C,MATCH(_xlfn.NUMBERVALUE(A11777),kommuner!B:B,0))</f>
        <v>1839</v>
      </c>
      <c r="C11777" s="111" t="s">
        <v>127</v>
      </c>
      <c r="D11777" s="111" t="s">
        <v>127</v>
      </c>
      <c r="E11777" s="111" t="s">
        <v>123</v>
      </c>
      <c r="F11777" s="111" t="s">
        <v>185</v>
      </c>
      <c r="G11777" s="111" t="s">
        <v>173</v>
      </c>
      <c r="H11777" s="111" t="s">
        <v>185</v>
      </c>
      <c r="I11777" s="111" t="s">
        <v>173</v>
      </c>
      <c r="J11777" t="str">
        <f t="shared" si="366"/>
        <v>1839SkogOrganisk jordLauvskogMiddels</v>
      </c>
      <c r="K11777" s="111">
        <v>-0.62664468270982987</v>
      </c>
      <c r="L11777" s="111">
        <v>0.92784825435236762</v>
      </c>
      <c r="M11777" s="111">
        <v>0.46510463492953991</v>
      </c>
      <c r="N11777" s="112">
        <f t="shared" si="367"/>
        <v>0.76630820657207765</v>
      </c>
    </row>
    <row r="11778" spans="1:14" x14ac:dyDescent="0.25">
      <c r="A11778" s="111" t="s">
        <v>902</v>
      </c>
      <c r="B11778" s="111">
        <f>INDEX(kommuner!C:C,MATCH(_xlfn.NUMBERVALUE(A11778),kommuner!B:B,0))</f>
        <v>1839</v>
      </c>
      <c r="C11778" s="111" t="s">
        <v>127</v>
      </c>
      <c r="D11778" s="111" t="s">
        <v>127</v>
      </c>
      <c r="E11778" s="111" t="s">
        <v>123</v>
      </c>
      <c r="F11778" s="111" t="s">
        <v>185</v>
      </c>
      <c r="G11778" s="111" t="s">
        <v>186</v>
      </c>
      <c r="H11778" s="111" t="s">
        <v>185</v>
      </c>
      <c r="I11778" s="111" t="s">
        <v>186</v>
      </c>
      <c r="J11778" t="str">
        <f t="shared" si="366"/>
        <v>1839SkogOrganisk jordLauvskogSærs høy</v>
      </c>
      <c r="K11778" s="111">
        <v>-1.8997279926091779</v>
      </c>
      <c r="L11778" s="111">
        <v>0.92784825435236762</v>
      </c>
      <c r="M11778" s="111">
        <v>0.46510463492953991</v>
      </c>
      <c r="N11778" s="112">
        <f t="shared" si="367"/>
        <v>-0.50677510332727038</v>
      </c>
    </row>
    <row r="11779" spans="1:14" x14ac:dyDescent="0.25">
      <c r="A11779" s="111" t="s">
        <v>902</v>
      </c>
      <c r="B11779" s="111">
        <f>INDEX(kommuner!C:C,MATCH(_xlfn.NUMBERVALUE(A11779),kommuner!B:B,0))</f>
        <v>1839</v>
      </c>
      <c r="C11779" s="111" t="s">
        <v>83</v>
      </c>
      <c r="D11779" s="111" t="s">
        <v>83</v>
      </c>
      <c r="E11779" s="111" t="s">
        <v>126</v>
      </c>
      <c r="F11779" s="111" t="s">
        <v>139</v>
      </c>
      <c r="G11779" s="111" t="s">
        <v>139</v>
      </c>
      <c r="H11779" s="111" t="s">
        <v>139</v>
      </c>
      <c r="I11779" s="111" t="s">
        <v>139</v>
      </c>
      <c r="J11779" t="str">
        <f t="shared" ref="J11779:J11842" si="368">B11779&amp;C11779&amp;E11779&amp;IF(C11779="Skog",F11779&amp;G11779,"")</f>
        <v>1839Utbygd arealMineraljord</v>
      </c>
      <c r="K11779" s="111">
        <v>6.7868445194857546E-2</v>
      </c>
      <c r="L11779" s="111">
        <v>0</v>
      </c>
      <c r="M11779" s="111">
        <v>1.303047089454229E-2</v>
      </c>
      <c r="N11779" s="112">
        <f t="shared" ref="N11779:N11842" si="369">SUM(K11779:M11779)</f>
        <v>8.0898916089399836E-2</v>
      </c>
    </row>
    <row r="11780" spans="1:14" x14ac:dyDescent="0.25">
      <c r="A11780" s="111" t="s">
        <v>902</v>
      </c>
      <c r="B11780" s="111">
        <f>INDEX(kommuner!C:C,MATCH(_xlfn.NUMBERVALUE(A11780),kommuner!B:B,0))</f>
        <v>1839</v>
      </c>
      <c r="C11780" s="111" t="s">
        <v>83</v>
      </c>
      <c r="D11780" s="111" t="s">
        <v>83</v>
      </c>
      <c r="E11780" s="111" t="s">
        <v>123</v>
      </c>
      <c r="F11780" s="111" t="s">
        <v>139</v>
      </c>
      <c r="G11780" s="111" t="s">
        <v>139</v>
      </c>
      <c r="H11780" s="111" t="s">
        <v>139</v>
      </c>
      <c r="I11780" s="111" t="s">
        <v>139</v>
      </c>
      <c r="J11780" t="str">
        <f t="shared" si="368"/>
        <v>1839Utbygd arealOrganisk jord</v>
      </c>
      <c r="K11780" s="111">
        <v>29.011421395201612</v>
      </c>
      <c r="L11780" s="111">
        <v>0</v>
      </c>
      <c r="M11780" s="111">
        <v>1.303047089454229E-2</v>
      </c>
      <c r="N11780" s="112">
        <f t="shared" si="369"/>
        <v>29.024451866096154</v>
      </c>
    </row>
    <row r="11781" spans="1:14" x14ac:dyDescent="0.25">
      <c r="A11781" s="111" t="s">
        <v>902</v>
      </c>
      <c r="B11781" s="111">
        <f>INDEX(kommuner!C:C,MATCH(_xlfn.NUMBERVALUE(A11781),kommuner!B:B,0))</f>
        <v>1839</v>
      </c>
      <c r="C11781" s="111" t="s">
        <v>181</v>
      </c>
      <c r="D11781" s="111" t="s">
        <v>181</v>
      </c>
      <c r="E11781" s="111" t="s">
        <v>123</v>
      </c>
      <c r="F11781" s="111" t="s">
        <v>139</v>
      </c>
      <c r="G11781" s="111" t="s">
        <v>139</v>
      </c>
      <c r="H11781" s="111" t="s">
        <v>139</v>
      </c>
      <c r="I11781" s="111" t="s">
        <v>139</v>
      </c>
      <c r="J11781" t="str">
        <f t="shared" si="368"/>
        <v>1839Vann og myrOrganisk jord</v>
      </c>
      <c r="K11781" s="111">
        <v>-4.1038862122629617E-2</v>
      </c>
      <c r="L11781" s="111">
        <v>0</v>
      </c>
      <c r="M11781" s="111">
        <v>0</v>
      </c>
      <c r="N11781" s="112">
        <f t="shared" si="369"/>
        <v>-4.1038862122629617E-2</v>
      </c>
    </row>
    <row r="11782" spans="1:14" x14ac:dyDescent="0.25">
      <c r="A11782" s="111" t="s">
        <v>903</v>
      </c>
      <c r="B11782" s="111">
        <f>INDEX(kommuner!C:C,MATCH(_xlfn.NUMBERVALUE(A11782),kommuner!B:B,0))</f>
        <v>1840</v>
      </c>
      <c r="C11782" s="111" t="s">
        <v>82</v>
      </c>
      <c r="D11782" s="111" t="s">
        <v>82</v>
      </c>
      <c r="E11782" s="111" t="s">
        <v>126</v>
      </c>
      <c r="F11782" s="111" t="s">
        <v>139</v>
      </c>
      <c r="G11782" s="111" t="s">
        <v>139</v>
      </c>
      <c r="H11782" s="111" t="s">
        <v>139</v>
      </c>
      <c r="I11782" s="111" t="s">
        <v>139</v>
      </c>
      <c r="J11782" t="str">
        <f t="shared" si="368"/>
        <v>1840Annen utmarkMineraljord</v>
      </c>
      <c r="K11782" s="111">
        <v>-4.6129089206686659E-2</v>
      </c>
      <c r="L11782" s="111">
        <v>0</v>
      </c>
      <c r="M11782" s="111">
        <v>0</v>
      </c>
      <c r="N11782" s="112">
        <f t="shared" si="369"/>
        <v>-4.6129089206686659E-2</v>
      </c>
    </row>
    <row r="11783" spans="1:14" x14ac:dyDescent="0.25">
      <c r="A11783" s="111" t="s">
        <v>903</v>
      </c>
      <c r="B11783" s="111">
        <f>INDEX(kommuner!C:C,MATCH(_xlfn.NUMBERVALUE(A11783),kommuner!B:B,0))</f>
        <v>1840</v>
      </c>
      <c r="C11783" s="111" t="s">
        <v>121</v>
      </c>
      <c r="D11783" s="111" t="s">
        <v>121</v>
      </c>
      <c r="E11783" s="111" t="s">
        <v>126</v>
      </c>
      <c r="F11783" s="111" t="s">
        <v>139</v>
      </c>
      <c r="G11783" s="111" t="s">
        <v>139</v>
      </c>
      <c r="H11783" s="111" t="s">
        <v>139</v>
      </c>
      <c r="I11783" s="111" t="s">
        <v>139</v>
      </c>
      <c r="J11783" t="str">
        <f t="shared" si="368"/>
        <v>1840BeiteMineraljord</v>
      </c>
      <c r="K11783" s="111">
        <v>-0.96338340838695502</v>
      </c>
      <c r="L11783" s="111">
        <v>0</v>
      </c>
      <c r="M11783" s="111">
        <v>1.2448711246839999E-7</v>
      </c>
      <c r="N11783" s="112">
        <f t="shared" si="369"/>
        <v>-0.96338328389984251</v>
      </c>
    </row>
    <row r="11784" spans="1:14" x14ac:dyDescent="0.25">
      <c r="A11784" s="111" t="s">
        <v>903</v>
      </c>
      <c r="B11784" s="111">
        <f>INDEX(kommuner!C:C,MATCH(_xlfn.NUMBERVALUE(A11784),kommuner!B:B,0))</f>
        <v>1840</v>
      </c>
      <c r="C11784" s="111" t="s">
        <v>121</v>
      </c>
      <c r="D11784" s="111" t="s">
        <v>121</v>
      </c>
      <c r="E11784" s="111" t="s">
        <v>123</v>
      </c>
      <c r="F11784" s="111" t="s">
        <v>139</v>
      </c>
      <c r="G11784" s="111" t="s">
        <v>139</v>
      </c>
      <c r="H11784" s="111" t="s">
        <v>139</v>
      </c>
      <c r="I11784" s="111" t="s">
        <v>139</v>
      </c>
      <c r="J11784" t="str">
        <f t="shared" si="368"/>
        <v>1840BeiteOrganisk jord</v>
      </c>
      <c r="K11784" s="111">
        <v>12.077525935985037</v>
      </c>
      <c r="L11784" s="111">
        <v>1.6412500000000001</v>
      </c>
      <c r="M11784" s="111">
        <v>0</v>
      </c>
      <c r="N11784" s="112">
        <f t="shared" si="369"/>
        <v>13.718775935985036</v>
      </c>
    </row>
    <row r="11785" spans="1:14" x14ac:dyDescent="0.25">
      <c r="A11785" s="111" t="s">
        <v>903</v>
      </c>
      <c r="B11785" s="111">
        <f>INDEX(kommuner!C:C,MATCH(_xlfn.NUMBERVALUE(A11785),kommuner!B:B,0))</f>
        <v>1840</v>
      </c>
      <c r="C11785" s="111" t="s">
        <v>84</v>
      </c>
      <c r="D11785" s="111" t="s">
        <v>84</v>
      </c>
      <c r="E11785" s="111" t="s">
        <v>126</v>
      </c>
      <c r="F11785" s="111" t="s">
        <v>139</v>
      </c>
      <c r="G11785" s="111" t="s">
        <v>139</v>
      </c>
      <c r="H11785" s="111" t="s">
        <v>139</v>
      </c>
      <c r="I11785" s="111" t="s">
        <v>139</v>
      </c>
      <c r="J11785" t="str">
        <f t="shared" si="368"/>
        <v>1840Dyrket markMineraljord</v>
      </c>
      <c r="K11785" s="111">
        <v>-0.35631141178143111</v>
      </c>
      <c r="L11785" s="111">
        <v>0</v>
      </c>
      <c r="M11785" s="111">
        <v>0</v>
      </c>
      <c r="N11785" s="112">
        <f t="shared" si="369"/>
        <v>-0.35631141178143111</v>
      </c>
    </row>
    <row r="11786" spans="1:14" x14ac:dyDescent="0.25">
      <c r="A11786" s="111" t="s">
        <v>903</v>
      </c>
      <c r="B11786" s="111">
        <f>INDEX(kommuner!C:C,MATCH(_xlfn.NUMBERVALUE(A11786),kommuner!B:B,0))</f>
        <v>1840</v>
      </c>
      <c r="C11786" s="111" t="s">
        <v>84</v>
      </c>
      <c r="D11786" s="111" t="s">
        <v>84</v>
      </c>
      <c r="E11786" s="111" t="s">
        <v>123</v>
      </c>
      <c r="F11786" s="111" t="s">
        <v>139</v>
      </c>
      <c r="G11786" s="111" t="s">
        <v>139</v>
      </c>
      <c r="H11786" s="111" t="s">
        <v>139</v>
      </c>
      <c r="I11786" s="111" t="s">
        <v>139</v>
      </c>
      <c r="J11786" t="str">
        <f t="shared" si="368"/>
        <v>1840Dyrket markOrganisk jord</v>
      </c>
      <c r="K11786" s="111">
        <v>28.726149366675592</v>
      </c>
      <c r="L11786" s="111">
        <v>1.45625</v>
      </c>
      <c r="M11786" s="111">
        <v>0</v>
      </c>
      <c r="N11786" s="112">
        <f t="shared" si="369"/>
        <v>30.182399366675593</v>
      </c>
    </row>
    <row r="11787" spans="1:14" x14ac:dyDescent="0.25">
      <c r="A11787" s="111" t="s">
        <v>903</v>
      </c>
      <c r="B11787" s="111">
        <f>INDEX(kommuner!C:C,MATCH(_xlfn.NUMBERVALUE(A11787),kommuner!B:B,0))</f>
        <v>1840</v>
      </c>
      <c r="C11787" s="111" t="s">
        <v>127</v>
      </c>
      <c r="D11787" s="111" t="s">
        <v>127</v>
      </c>
      <c r="E11787" s="111" t="s">
        <v>126</v>
      </c>
      <c r="F11787" s="111" t="s">
        <v>172</v>
      </c>
      <c r="G11787" s="111" t="s">
        <v>180</v>
      </c>
      <c r="H11787" s="111" t="s">
        <v>172</v>
      </c>
      <c r="I11787" s="111" t="s">
        <v>180</v>
      </c>
      <c r="J11787" t="str">
        <f t="shared" si="368"/>
        <v>1840SkogMineraljordBarskogHøy</v>
      </c>
      <c r="K11787" s="111">
        <v>-4.1008350957832223</v>
      </c>
      <c r="L11787" s="111">
        <v>0.85306406685236758</v>
      </c>
      <c r="M11787" s="111">
        <v>6.4056614999681585E-2</v>
      </c>
      <c r="N11787" s="112">
        <f t="shared" si="369"/>
        <v>-3.183714413931173</v>
      </c>
    </row>
    <row r="11788" spans="1:14" x14ac:dyDescent="0.25">
      <c r="A11788" s="111" t="s">
        <v>903</v>
      </c>
      <c r="B11788" s="111">
        <f>INDEX(kommuner!C:C,MATCH(_xlfn.NUMBERVALUE(A11788),kommuner!B:B,0))</f>
        <v>1840</v>
      </c>
      <c r="C11788" s="111" t="s">
        <v>127</v>
      </c>
      <c r="D11788" s="111" t="s">
        <v>127</v>
      </c>
      <c r="E11788" s="111" t="s">
        <v>126</v>
      </c>
      <c r="F11788" s="111" t="s">
        <v>172</v>
      </c>
      <c r="G11788" s="111" t="s">
        <v>167</v>
      </c>
      <c r="H11788" s="111" t="s">
        <v>172</v>
      </c>
      <c r="I11788" s="111" t="s">
        <v>167</v>
      </c>
      <c r="J11788" t="str">
        <f t="shared" si="368"/>
        <v>1840SkogMineraljordBarskogImpediment</v>
      </c>
      <c r="K11788" s="111">
        <v>-0.74600152614144843</v>
      </c>
      <c r="L11788" s="111">
        <v>0.85306406685236758</v>
      </c>
      <c r="M11788" s="111">
        <v>6.3979989500968365E-2</v>
      </c>
      <c r="N11788" s="112">
        <f t="shared" si="369"/>
        <v>0.17104253021188751</v>
      </c>
    </row>
    <row r="11789" spans="1:14" x14ac:dyDescent="0.25">
      <c r="A11789" s="111" t="s">
        <v>903</v>
      </c>
      <c r="B11789" s="111">
        <f>INDEX(kommuner!C:C,MATCH(_xlfn.NUMBERVALUE(A11789),kommuner!B:B,0))</f>
        <v>1840</v>
      </c>
      <c r="C11789" s="111" t="s">
        <v>127</v>
      </c>
      <c r="D11789" s="111" t="s">
        <v>127</v>
      </c>
      <c r="E11789" s="111" t="s">
        <v>126</v>
      </c>
      <c r="F11789" s="111" t="s">
        <v>172</v>
      </c>
      <c r="G11789" s="111" t="s">
        <v>190</v>
      </c>
      <c r="H11789" s="111" t="s">
        <v>172</v>
      </c>
      <c r="I11789" s="111" t="s">
        <v>190</v>
      </c>
      <c r="J11789" t="str">
        <f t="shared" si="368"/>
        <v>1840SkogMineraljordBarskogLav</v>
      </c>
      <c r="K11789" s="111">
        <v>-1.8215681825293268</v>
      </c>
      <c r="L11789" s="111">
        <v>0.85306406685236758</v>
      </c>
      <c r="M11789" s="111">
        <v>6.3979989500968365E-2</v>
      </c>
      <c r="N11789" s="112">
        <f t="shared" si="369"/>
        <v>-0.90452412617599087</v>
      </c>
    </row>
    <row r="11790" spans="1:14" x14ac:dyDescent="0.25">
      <c r="A11790" s="111" t="s">
        <v>903</v>
      </c>
      <c r="B11790" s="111">
        <f>INDEX(kommuner!C:C,MATCH(_xlfn.NUMBERVALUE(A11790),kommuner!B:B,0))</f>
        <v>1840</v>
      </c>
      <c r="C11790" s="111" t="s">
        <v>127</v>
      </c>
      <c r="D11790" s="111" t="s">
        <v>127</v>
      </c>
      <c r="E11790" s="111" t="s">
        <v>126</v>
      </c>
      <c r="F11790" s="111" t="s">
        <v>172</v>
      </c>
      <c r="G11790" s="111" t="s">
        <v>173</v>
      </c>
      <c r="H11790" s="111" t="s">
        <v>172</v>
      </c>
      <c r="I11790" s="111" t="s">
        <v>173</v>
      </c>
      <c r="J11790" t="str">
        <f t="shared" si="368"/>
        <v>1840SkogMineraljordBarskogMiddels</v>
      </c>
      <c r="K11790" s="111">
        <v>-2.9452289214132028</v>
      </c>
      <c r="L11790" s="111">
        <v>0.85306406685236758</v>
      </c>
      <c r="M11790" s="111">
        <v>6.4056614999681585E-2</v>
      </c>
      <c r="N11790" s="112">
        <f t="shared" si="369"/>
        <v>-2.0281082395611536</v>
      </c>
    </row>
    <row r="11791" spans="1:14" x14ac:dyDescent="0.25">
      <c r="A11791" s="111" t="s">
        <v>903</v>
      </c>
      <c r="B11791" s="111">
        <f>INDEX(kommuner!C:C,MATCH(_xlfn.NUMBERVALUE(A11791),kommuner!B:B,0))</f>
        <v>1840</v>
      </c>
      <c r="C11791" s="111" t="s">
        <v>127</v>
      </c>
      <c r="D11791" s="111" t="s">
        <v>127</v>
      </c>
      <c r="E11791" s="111" t="s">
        <v>126</v>
      </c>
      <c r="F11791" s="111" t="s">
        <v>172</v>
      </c>
      <c r="G11791" s="111" t="s">
        <v>186</v>
      </c>
      <c r="H11791" s="111" t="s">
        <v>172</v>
      </c>
      <c r="I11791" s="111" t="s">
        <v>186</v>
      </c>
      <c r="J11791" t="str">
        <f t="shared" si="368"/>
        <v>1840SkogMineraljordBarskogSærs høy</v>
      </c>
      <c r="K11791" s="111">
        <v>0.12072674540874306</v>
      </c>
      <c r="L11791" s="111">
        <v>0.85306406685236758</v>
      </c>
      <c r="M11791" s="111">
        <v>6.4056614999681585E-2</v>
      </c>
      <c r="N11791" s="112">
        <f t="shared" si="369"/>
        <v>1.0378474272607923</v>
      </c>
    </row>
    <row r="11792" spans="1:14" x14ac:dyDescent="0.25">
      <c r="A11792" s="111" t="s">
        <v>903</v>
      </c>
      <c r="B11792" s="111">
        <f>INDEX(kommuner!C:C,MATCH(_xlfn.NUMBERVALUE(A11792),kommuner!B:B,0))</f>
        <v>1840</v>
      </c>
      <c r="C11792" s="111" t="s">
        <v>127</v>
      </c>
      <c r="D11792" s="111" t="s">
        <v>127</v>
      </c>
      <c r="E11792" s="111" t="s">
        <v>126</v>
      </c>
      <c r="F11792" s="111" t="s">
        <v>179</v>
      </c>
      <c r="G11792" s="111" t="s">
        <v>180</v>
      </c>
      <c r="H11792" s="111" t="s">
        <v>179</v>
      </c>
      <c r="I11792" s="111" t="s">
        <v>180</v>
      </c>
      <c r="J11792" t="str">
        <f t="shared" si="368"/>
        <v>1840SkogMineraljordBlandingsskogHøy</v>
      </c>
      <c r="K11792" s="111">
        <v>-7.1939050909469406</v>
      </c>
      <c r="L11792" s="111">
        <v>0.85306406685236758</v>
      </c>
      <c r="M11792" s="111">
        <v>6.3979989500968365E-2</v>
      </c>
      <c r="N11792" s="112">
        <f t="shared" si="369"/>
        <v>-6.2768610345936047</v>
      </c>
    </row>
    <row r="11793" spans="1:14" x14ac:dyDescent="0.25">
      <c r="A11793" s="111" t="s">
        <v>903</v>
      </c>
      <c r="B11793" s="111">
        <f>INDEX(kommuner!C:C,MATCH(_xlfn.NUMBERVALUE(A11793),kommuner!B:B,0))</f>
        <v>1840</v>
      </c>
      <c r="C11793" s="111" t="s">
        <v>127</v>
      </c>
      <c r="D11793" s="111" t="s">
        <v>127</v>
      </c>
      <c r="E11793" s="111" t="s">
        <v>126</v>
      </c>
      <c r="F11793" s="111" t="s">
        <v>179</v>
      </c>
      <c r="G11793" s="111" t="s">
        <v>167</v>
      </c>
      <c r="H11793" s="111" t="s">
        <v>179</v>
      </c>
      <c r="I11793" s="111" t="s">
        <v>167</v>
      </c>
      <c r="J11793" t="str">
        <f t="shared" si="368"/>
        <v>1840SkogMineraljordBlandingsskogImpediment</v>
      </c>
      <c r="K11793" s="111">
        <v>-1.6598037998579707</v>
      </c>
      <c r="L11793" s="111">
        <v>0.85306406685236758</v>
      </c>
      <c r="M11793" s="111">
        <v>6.3979989500968365E-2</v>
      </c>
      <c r="N11793" s="112">
        <f t="shared" si="369"/>
        <v>-0.7427597435046347</v>
      </c>
    </row>
    <row r="11794" spans="1:14" x14ac:dyDescent="0.25">
      <c r="A11794" s="111" t="s">
        <v>903</v>
      </c>
      <c r="B11794" s="111">
        <f>INDEX(kommuner!C:C,MATCH(_xlfn.NUMBERVALUE(A11794),kommuner!B:B,0))</f>
        <v>1840</v>
      </c>
      <c r="C11794" s="111" t="s">
        <v>127</v>
      </c>
      <c r="D11794" s="111" t="s">
        <v>127</v>
      </c>
      <c r="E11794" s="111" t="s">
        <v>126</v>
      </c>
      <c r="F11794" s="111" t="s">
        <v>179</v>
      </c>
      <c r="G11794" s="111" t="s">
        <v>190</v>
      </c>
      <c r="H11794" s="111" t="s">
        <v>179</v>
      </c>
      <c r="I11794" s="111" t="s">
        <v>190</v>
      </c>
      <c r="J11794" t="str">
        <f t="shared" si="368"/>
        <v>1840SkogMineraljordBlandingsskogLav</v>
      </c>
      <c r="K11794" s="111">
        <v>-2.5588434197694254</v>
      </c>
      <c r="L11794" s="111">
        <v>0.85306406685236758</v>
      </c>
      <c r="M11794" s="111">
        <v>6.3979989500968365E-2</v>
      </c>
      <c r="N11794" s="112">
        <f t="shared" si="369"/>
        <v>-1.6417993634160897</v>
      </c>
    </row>
    <row r="11795" spans="1:14" x14ac:dyDescent="0.25">
      <c r="A11795" s="111" t="s">
        <v>903</v>
      </c>
      <c r="B11795" s="111">
        <f>INDEX(kommuner!C:C,MATCH(_xlfn.NUMBERVALUE(A11795),kommuner!B:B,0))</f>
        <v>1840</v>
      </c>
      <c r="C11795" s="111" t="s">
        <v>127</v>
      </c>
      <c r="D11795" s="111" t="s">
        <v>127</v>
      </c>
      <c r="E11795" s="111" t="s">
        <v>126</v>
      </c>
      <c r="F11795" s="111" t="s">
        <v>179</v>
      </c>
      <c r="G11795" s="111" t="s">
        <v>173</v>
      </c>
      <c r="H11795" s="111" t="s">
        <v>179</v>
      </c>
      <c r="I11795" s="111" t="s">
        <v>173</v>
      </c>
      <c r="J11795" t="str">
        <f t="shared" si="368"/>
        <v>1840SkogMineraljordBlandingsskogMiddels</v>
      </c>
      <c r="K11795" s="111">
        <v>-3.8687729546762566</v>
      </c>
      <c r="L11795" s="111">
        <v>0.85306406685236758</v>
      </c>
      <c r="M11795" s="111">
        <v>6.3979989500968365E-2</v>
      </c>
      <c r="N11795" s="112">
        <f t="shared" si="369"/>
        <v>-2.9517288983229206</v>
      </c>
    </row>
    <row r="11796" spans="1:14" x14ac:dyDescent="0.25">
      <c r="A11796" s="111" t="s">
        <v>903</v>
      </c>
      <c r="B11796" s="111">
        <f>INDEX(kommuner!C:C,MATCH(_xlfn.NUMBERVALUE(A11796),kommuner!B:B,0))</f>
        <v>1840</v>
      </c>
      <c r="C11796" s="111" t="s">
        <v>127</v>
      </c>
      <c r="D11796" s="111" t="s">
        <v>127</v>
      </c>
      <c r="E11796" s="111" t="s">
        <v>126</v>
      </c>
      <c r="F11796" s="111" t="s">
        <v>179</v>
      </c>
      <c r="G11796" s="111" t="s">
        <v>186</v>
      </c>
      <c r="H11796" s="111" t="s">
        <v>179</v>
      </c>
      <c r="I11796" s="111" t="s">
        <v>186</v>
      </c>
      <c r="J11796" t="str">
        <f t="shared" si="368"/>
        <v>1840SkogMineraljordBlandingsskogSærs høy</v>
      </c>
      <c r="K11796" s="111">
        <v>-2.9395925245326562</v>
      </c>
      <c r="L11796" s="111">
        <v>0.85306406685236758</v>
      </c>
      <c r="M11796" s="111">
        <v>6.3979989500968365E-2</v>
      </c>
      <c r="N11796" s="112">
        <f t="shared" si="369"/>
        <v>-2.0225484681793202</v>
      </c>
    </row>
    <row r="11797" spans="1:14" x14ac:dyDescent="0.25">
      <c r="A11797" s="111" t="s">
        <v>903</v>
      </c>
      <c r="B11797" s="111">
        <f>INDEX(kommuner!C:C,MATCH(_xlfn.NUMBERVALUE(A11797),kommuner!B:B,0))</f>
        <v>1840</v>
      </c>
      <c r="C11797" s="111" t="s">
        <v>127</v>
      </c>
      <c r="D11797" s="111" t="s">
        <v>127</v>
      </c>
      <c r="E11797" s="111" t="s">
        <v>126</v>
      </c>
      <c r="F11797" s="111" t="s">
        <v>185</v>
      </c>
      <c r="G11797" s="111" t="s">
        <v>180</v>
      </c>
      <c r="H11797" s="111" t="s">
        <v>185</v>
      </c>
      <c r="I11797" s="111" t="s">
        <v>180</v>
      </c>
      <c r="J11797" t="str">
        <f t="shared" si="368"/>
        <v>1840SkogMineraljordLauvskogHøy</v>
      </c>
      <c r="K11797" s="111">
        <v>-2.2672556336745231</v>
      </c>
      <c r="L11797" s="111">
        <v>0.85306406685236758</v>
      </c>
      <c r="M11797" s="111">
        <v>6.3979989500968365E-2</v>
      </c>
      <c r="N11797" s="112">
        <f t="shared" si="369"/>
        <v>-1.3502115773211874</v>
      </c>
    </row>
    <row r="11798" spans="1:14" x14ac:dyDescent="0.25">
      <c r="A11798" s="111" t="s">
        <v>903</v>
      </c>
      <c r="B11798" s="111">
        <f>INDEX(kommuner!C:C,MATCH(_xlfn.NUMBERVALUE(A11798),kommuner!B:B,0))</f>
        <v>1840</v>
      </c>
      <c r="C11798" s="111" t="s">
        <v>127</v>
      </c>
      <c r="D11798" s="111" t="s">
        <v>127</v>
      </c>
      <c r="E11798" s="111" t="s">
        <v>126</v>
      </c>
      <c r="F11798" s="111" t="s">
        <v>185</v>
      </c>
      <c r="G11798" s="111" t="s">
        <v>167</v>
      </c>
      <c r="H11798" s="111" t="s">
        <v>185</v>
      </c>
      <c r="I11798" s="111" t="s">
        <v>167</v>
      </c>
      <c r="J11798" t="str">
        <f t="shared" si="368"/>
        <v>1840SkogMineraljordLauvskogImpediment</v>
      </c>
      <c r="K11798" s="111">
        <v>-0.10482014945424457</v>
      </c>
      <c r="L11798" s="111">
        <v>0.85306406685236758</v>
      </c>
      <c r="M11798" s="111">
        <v>6.3979989500968365E-2</v>
      </c>
      <c r="N11798" s="112">
        <f t="shared" si="369"/>
        <v>0.81222390689909141</v>
      </c>
    </row>
    <row r="11799" spans="1:14" x14ac:dyDescent="0.25">
      <c r="A11799" s="111" t="s">
        <v>903</v>
      </c>
      <c r="B11799" s="111">
        <f>INDEX(kommuner!C:C,MATCH(_xlfn.NUMBERVALUE(A11799),kommuner!B:B,0))</f>
        <v>1840</v>
      </c>
      <c r="C11799" s="111" t="s">
        <v>127</v>
      </c>
      <c r="D11799" s="111" t="s">
        <v>127</v>
      </c>
      <c r="E11799" s="111" t="s">
        <v>126</v>
      </c>
      <c r="F11799" s="111" t="s">
        <v>185</v>
      </c>
      <c r="G11799" s="111" t="s">
        <v>190</v>
      </c>
      <c r="H11799" s="111" t="s">
        <v>185</v>
      </c>
      <c r="I11799" s="111" t="s">
        <v>190</v>
      </c>
      <c r="J11799" t="str">
        <f t="shared" si="368"/>
        <v>1840SkogMineraljordLauvskogLav</v>
      </c>
      <c r="K11799" s="111">
        <v>-8.9748170935426599E-2</v>
      </c>
      <c r="L11799" s="111">
        <v>0.85306406685236758</v>
      </c>
      <c r="M11799" s="111">
        <v>6.3979989500968365E-2</v>
      </c>
      <c r="N11799" s="112">
        <f t="shared" si="369"/>
        <v>0.82729588541790933</v>
      </c>
    </row>
    <row r="11800" spans="1:14" x14ac:dyDescent="0.25">
      <c r="A11800" s="111" t="s">
        <v>903</v>
      </c>
      <c r="B11800" s="111">
        <f>INDEX(kommuner!C:C,MATCH(_xlfn.NUMBERVALUE(A11800),kommuner!B:B,0))</f>
        <v>1840</v>
      </c>
      <c r="C11800" s="111" t="s">
        <v>127</v>
      </c>
      <c r="D11800" s="111" t="s">
        <v>127</v>
      </c>
      <c r="E11800" s="111" t="s">
        <v>126</v>
      </c>
      <c r="F11800" s="111" t="s">
        <v>185</v>
      </c>
      <c r="G11800" s="111" t="s">
        <v>173</v>
      </c>
      <c r="H11800" s="111" t="s">
        <v>185</v>
      </c>
      <c r="I11800" s="111" t="s">
        <v>173</v>
      </c>
      <c r="J11800" t="str">
        <f t="shared" si="368"/>
        <v>1840SkogMineraljordLauvskogMiddels</v>
      </c>
      <c r="K11800" s="111">
        <v>-1.6187078219159163</v>
      </c>
      <c r="L11800" s="111">
        <v>0.85306406685236758</v>
      </c>
      <c r="M11800" s="111">
        <v>6.3979989500968365E-2</v>
      </c>
      <c r="N11800" s="112">
        <f t="shared" si="369"/>
        <v>-0.70166376556258037</v>
      </c>
    </row>
    <row r="11801" spans="1:14" x14ac:dyDescent="0.25">
      <c r="A11801" s="111" t="s">
        <v>903</v>
      </c>
      <c r="B11801" s="111">
        <f>INDEX(kommuner!C:C,MATCH(_xlfn.NUMBERVALUE(A11801),kommuner!B:B,0))</f>
        <v>1840</v>
      </c>
      <c r="C11801" s="111" t="s">
        <v>127</v>
      </c>
      <c r="D11801" s="111" t="s">
        <v>127</v>
      </c>
      <c r="E11801" s="111" t="s">
        <v>126</v>
      </c>
      <c r="F11801" s="111" t="s">
        <v>185</v>
      </c>
      <c r="G11801" s="111" t="s">
        <v>186</v>
      </c>
      <c r="H11801" s="111" t="s">
        <v>185</v>
      </c>
      <c r="I11801" s="111" t="s">
        <v>186</v>
      </c>
      <c r="J11801" t="str">
        <f t="shared" si="368"/>
        <v>1840SkogMineraljordLauvskogSærs høy</v>
      </c>
      <c r="K11801" s="111">
        <v>-3.6560473259425113</v>
      </c>
      <c r="L11801" s="111">
        <v>0.85306406685236758</v>
      </c>
      <c r="M11801" s="111">
        <v>6.3979989500968365E-2</v>
      </c>
      <c r="N11801" s="112">
        <f t="shared" si="369"/>
        <v>-2.7390032695891753</v>
      </c>
    </row>
    <row r="11802" spans="1:14" x14ac:dyDescent="0.25">
      <c r="A11802" s="111" t="s">
        <v>903</v>
      </c>
      <c r="B11802" s="111">
        <f>INDEX(kommuner!C:C,MATCH(_xlfn.NUMBERVALUE(A11802),kommuner!B:B,0))</f>
        <v>1840</v>
      </c>
      <c r="C11802" s="111" t="s">
        <v>127</v>
      </c>
      <c r="D11802" s="111" t="s">
        <v>127</v>
      </c>
      <c r="E11802" s="111" t="s">
        <v>123</v>
      </c>
      <c r="F11802" s="111" t="s">
        <v>172</v>
      </c>
      <c r="G11802" s="111" t="s">
        <v>180</v>
      </c>
      <c r="H11802" s="111" t="s">
        <v>172</v>
      </c>
      <c r="I11802" s="111" t="s">
        <v>180</v>
      </c>
      <c r="J11802" t="str">
        <f t="shared" si="368"/>
        <v>1840SkogOrganisk jordBarskogHøy</v>
      </c>
      <c r="K11802" s="111">
        <v>-2.5184559031994138</v>
      </c>
      <c r="L11802" s="111">
        <v>0.92784825435236762</v>
      </c>
      <c r="M11802" s="111">
        <v>0.46518126042825314</v>
      </c>
      <c r="N11802" s="112">
        <f t="shared" si="369"/>
        <v>-1.1254263884187932</v>
      </c>
    </row>
    <row r="11803" spans="1:14" x14ac:dyDescent="0.25">
      <c r="A11803" s="111" t="s">
        <v>903</v>
      </c>
      <c r="B11803" s="111">
        <f>INDEX(kommuner!C:C,MATCH(_xlfn.NUMBERVALUE(A11803),kommuner!B:B,0))</f>
        <v>1840</v>
      </c>
      <c r="C11803" s="111" t="s">
        <v>127</v>
      </c>
      <c r="D11803" s="111" t="s">
        <v>127</v>
      </c>
      <c r="E11803" s="111" t="s">
        <v>123</v>
      </c>
      <c r="F11803" s="111" t="s">
        <v>172</v>
      </c>
      <c r="G11803" s="111" t="s">
        <v>167</v>
      </c>
      <c r="H11803" s="111" t="s">
        <v>172</v>
      </c>
      <c r="I11803" s="111" t="s">
        <v>167</v>
      </c>
      <c r="J11803" t="str">
        <f t="shared" si="368"/>
        <v>1840SkogOrganisk jordBarskogImpediment</v>
      </c>
      <c r="K11803" s="111">
        <v>-0.13011741963904588</v>
      </c>
      <c r="L11803" s="111">
        <v>0.92784825435236762</v>
      </c>
      <c r="M11803" s="111">
        <v>0.46510463492953991</v>
      </c>
      <c r="N11803" s="112">
        <f t="shared" si="369"/>
        <v>1.2628354696428616</v>
      </c>
    </row>
    <row r="11804" spans="1:14" x14ac:dyDescent="0.25">
      <c r="A11804" s="111" t="s">
        <v>903</v>
      </c>
      <c r="B11804" s="111">
        <f>INDEX(kommuner!C:C,MATCH(_xlfn.NUMBERVALUE(A11804),kommuner!B:B,0))</f>
        <v>1840</v>
      </c>
      <c r="C11804" s="111" t="s">
        <v>127</v>
      </c>
      <c r="D11804" s="111" t="s">
        <v>127</v>
      </c>
      <c r="E11804" s="111" t="s">
        <v>123</v>
      </c>
      <c r="F11804" s="111" t="s">
        <v>172</v>
      </c>
      <c r="G11804" s="111" t="s">
        <v>190</v>
      </c>
      <c r="H11804" s="111" t="s">
        <v>172</v>
      </c>
      <c r="I11804" s="111" t="s">
        <v>190</v>
      </c>
      <c r="J11804" t="str">
        <f t="shared" si="368"/>
        <v>1840SkogOrganisk jordBarskogLav</v>
      </c>
      <c r="K11804" s="111">
        <v>-0.50666953101693391</v>
      </c>
      <c r="L11804" s="111">
        <v>0.92784825435236762</v>
      </c>
      <c r="M11804" s="111">
        <v>0.46510463492953991</v>
      </c>
      <c r="N11804" s="112">
        <f t="shared" si="369"/>
        <v>0.88628335826497362</v>
      </c>
    </row>
    <row r="11805" spans="1:14" x14ac:dyDescent="0.25">
      <c r="A11805" s="111" t="s">
        <v>903</v>
      </c>
      <c r="B11805" s="111">
        <f>INDEX(kommuner!C:C,MATCH(_xlfn.NUMBERVALUE(A11805),kommuner!B:B,0))</f>
        <v>1840</v>
      </c>
      <c r="C11805" s="111" t="s">
        <v>127</v>
      </c>
      <c r="D11805" s="111" t="s">
        <v>127</v>
      </c>
      <c r="E11805" s="111" t="s">
        <v>123</v>
      </c>
      <c r="F11805" s="111" t="s">
        <v>172</v>
      </c>
      <c r="G11805" s="111" t="s">
        <v>173</v>
      </c>
      <c r="H11805" s="111" t="s">
        <v>172</v>
      </c>
      <c r="I11805" s="111" t="s">
        <v>173</v>
      </c>
      <c r="J11805" t="str">
        <f t="shared" si="368"/>
        <v>1840SkogOrganisk jordBarskogMiddels</v>
      </c>
      <c r="K11805" s="111">
        <v>-1.5571490961494638</v>
      </c>
      <c r="L11805" s="111">
        <v>0.92784825435236762</v>
      </c>
      <c r="M11805" s="111">
        <v>0.46518126042825314</v>
      </c>
      <c r="N11805" s="112">
        <f t="shared" si="369"/>
        <v>-0.16411958136884308</v>
      </c>
    </row>
    <row r="11806" spans="1:14" x14ac:dyDescent="0.25">
      <c r="A11806" s="111" t="s">
        <v>903</v>
      </c>
      <c r="B11806" s="111">
        <f>INDEX(kommuner!C:C,MATCH(_xlfn.NUMBERVALUE(A11806),kommuner!B:B,0))</f>
        <v>1840</v>
      </c>
      <c r="C11806" s="111" t="s">
        <v>127</v>
      </c>
      <c r="D11806" s="111" t="s">
        <v>127</v>
      </c>
      <c r="E11806" s="111" t="s">
        <v>123</v>
      </c>
      <c r="F11806" s="111" t="s">
        <v>172</v>
      </c>
      <c r="G11806" s="111" t="s">
        <v>186</v>
      </c>
      <c r="H11806" s="111" t="s">
        <v>172</v>
      </c>
      <c r="I11806" s="111" t="s">
        <v>186</v>
      </c>
      <c r="J11806" t="str">
        <f t="shared" si="368"/>
        <v>1840SkogOrganisk jordBarskogSærs høy</v>
      </c>
      <c r="K11806" s="111">
        <v>2.5548655235722699</v>
      </c>
      <c r="L11806" s="111">
        <v>0.92784825435236762</v>
      </c>
      <c r="M11806" s="111">
        <v>0.46518126042825314</v>
      </c>
      <c r="N11806" s="112">
        <f t="shared" si="369"/>
        <v>3.9478950383528906</v>
      </c>
    </row>
    <row r="11807" spans="1:14" x14ac:dyDescent="0.25">
      <c r="A11807" s="111" t="s">
        <v>903</v>
      </c>
      <c r="B11807" s="111">
        <f>INDEX(kommuner!C:C,MATCH(_xlfn.NUMBERVALUE(A11807),kommuner!B:B,0))</f>
        <v>1840</v>
      </c>
      <c r="C11807" s="111" t="s">
        <v>127</v>
      </c>
      <c r="D11807" s="111" t="s">
        <v>127</v>
      </c>
      <c r="E11807" s="111" t="s">
        <v>123</v>
      </c>
      <c r="F11807" s="111" t="s">
        <v>179</v>
      </c>
      <c r="G11807" s="111" t="s">
        <v>180</v>
      </c>
      <c r="H11807" s="111" t="s">
        <v>179</v>
      </c>
      <c r="I11807" s="111" t="s">
        <v>180</v>
      </c>
      <c r="J11807" t="str">
        <f t="shared" si="368"/>
        <v>1840SkogOrganisk jordBlandingsskogHøy</v>
      </c>
      <c r="K11807" s="111">
        <v>-5.5554344456832343</v>
      </c>
      <c r="L11807" s="111">
        <v>0.92784825435236762</v>
      </c>
      <c r="M11807" s="111">
        <v>0.46510463492953991</v>
      </c>
      <c r="N11807" s="112">
        <f t="shared" si="369"/>
        <v>-4.1624815564013264</v>
      </c>
    </row>
    <row r="11808" spans="1:14" x14ac:dyDescent="0.25">
      <c r="A11808" s="111" t="s">
        <v>903</v>
      </c>
      <c r="B11808" s="111">
        <f>INDEX(kommuner!C:C,MATCH(_xlfn.NUMBERVALUE(A11808),kommuner!B:B,0))</f>
        <v>1840</v>
      </c>
      <c r="C11808" s="111" t="s">
        <v>127</v>
      </c>
      <c r="D11808" s="111" t="s">
        <v>127</v>
      </c>
      <c r="E11808" s="111" t="s">
        <v>123</v>
      </c>
      <c r="F11808" s="111" t="s">
        <v>179</v>
      </c>
      <c r="G11808" s="111" t="s">
        <v>167</v>
      </c>
      <c r="H11808" s="111" t="s">
        <v>179</v>
      </c>
      <c r="I11808" s="111" t="s">
        <v>167</v>
      </c>
      <c r="J11808" t="str">
        <f t="shared" si="368"/>
        <v>1840SkogOrganisk jordBlandingsskogImpediment</v>
      </c>
      <c r="K11808" s="111">
        <v>-0.28586344175800005</v>
      </c>
      <c r="L11808" s="111">
        <v>0.92784825435236762</v>
      </c>
      <c r="M11808" s="111">
        <v>0.46510463492953991</v>
      </c>
      <c r="N11808" s="112">
        <f t="shared" si="369"/>
        <v>1.1070894475239075</v>
      </c>
    </row>
    <row r="11809" spans="1:14" x14ac:dyDescent="0.25">
      <c r="A11809" s="111" t="s">
        <v>903</v>
      </c>
      <c r="B11809" s="111">
        <f>INDEX(kommuner!C:C,MATCH(_xlfn.NUMBERVALUE(A11809),kommuner!B:B,0))</f>
        <v>1840</v>
      </c>
      <c r="C11809" s="111" t="s">
        <v>127</v>
      </c>
      <c r="D11809" s="111" t="s">
        <v>127</v>
      </c>
      <c r="E11809" s="111" t="s">
        <v>123</v>
      </c>
      <c r="F11809" s="111" t="s">
        <v>179</v>
      </c>
      <c r="G11809" s="111" t="s">
        <v>190</v>
      </c>
      <c r="H11809" s="111" t="s">
        <v>179</v>
      </c>
      <c r="I11809" s="111" t="s">
        <v>190</v>
      </c>
      <c r="J11809" t="str">
        <f t="shared" si="368"/>
        <v>1840SkogOrganisk jordBlandingsskogLav</v>
      </c>
      <c r="K11809" s="111">
        <v>-1.2347339377887629</v>
      </c>
      <c r="L11809" s="111">
        <v>0.92784825435236762</v>
      </c>
      <c r="M11809" s="111">
        <v>0.46510463492953991</v>
      </c>
      <c r="N11809" s="112">
        <f t="shared" si="369"/>
        <v>0.15821895149314458</v>
      </c>
    </row>
    <row r="11810" spans="1:14" x14ac:dyDescent="0.25">
      <c r="A11810" s="111" t="s">
        <v>903</v>
      </c>
      <c r="B11810" s="111">
        <f>INDEX(kommuner!C:C,MATCH(_xlfn.NUMBERVALUE(A11810),kommuner!B:B,0))</f>
        <v>1840</v>
      </c>
      <c r="C11810" s="111" t="s">
        <v>127</v>
      </c>
      <c r="D11810" s="111" t="s">
        <v>127</v>
      </c>
      <c r="E11810" s="111" t="s">
        <v>123</v>
      </c>
      <c r="F11810" s="111" t="s">
        <v>179</v>
      </c>
      <c r="G11810" s="111" t="s">
        <v>173</v>
      </c>
      <c r="H11810" s="111" t="s">
        <v>179</v>
      </c>
      <c r="I11810" s="111" t="s">
        <v>173</v>
      </c>
      <c r="J11810" t="str">
        <f t="shared" si="368"/>
        <v>1840SkogOrganisk jordBlandingsskogMiddels</v>
      </c>
      <c r="K11810" s="111">
        <v>-2.4239591752717748</v>
      </c>
      <c r="L11810" s="111">
        <v>0.92784825435236762</v>
      </c>
      <c r="M11810" s="111">
        <v>0.46510463492953991</v>
      </c>
      <c r="N11810" s="112">
        <f t="shared" si="369"/>
        <v>-1.0310062859898674</v>
      </c>
    </row>
    <row r="11811" spans="1:14" x14ac:dyDescent="0.25">
      <c r="A11811" s="111" t="s">
        <v>903</v>
      </c>
      <c r="B11811" s="111">
        <f>INDEX(kommuner!C:C,MATCH(_xlfn.NUMBERVALUE(A11811),kommuner!B:B,0))</f>
        <v>1840</v>
      </c>
      <c r="C11811" s="111" t="s">
        <v>127</v>
      </c>
      <c r="D11811" s="111" t="s">
        <v>127</v>
      </c>
      <c r="E11811" s="111" t="s">
        <v>123</v>
      </c>
      <c r="F11811" s="111" t="s">
        <v>179</v>
      </c>
      <c r="G11811" s="111" t="s">
        <v>186</v>
      </c>
      <c r="H11811" s="111" t="s">
        <v>179</v>
      </c>
      <c r="I11811" s="111" t="s">
        <v>186</v>
      </c>
      <c r="J11811" t="str">
        <f t="shared" si="368"/>
        <v>1840SkogOrganisk jordBlandingsskogSærs høy</v>
      </c>
      <c r="K11811" s="111">
        <v>-1.5726115302258048</v>
      </c>
      <c r="L11811" s="111">
        <v>0.92784825435236762</v>
      </c>
      <c r="M11811" s="111">
        <v>0.46510463492953991</v>
      </c>
      <c r="N11811" s="112">
        <f t="shared" si="369"/>
        <v>-0.17965864094389727</v>
      </c>
    </row>
    <row r="11812" spans="1:14" x14ac:dyDescent="0.25">
      <c r="A11812" s="111" t="s">
        <v>903</v>
      </c>
      <c r="B11812" s="111">
        <f>INDEX(kommuner!C:C,MATCH(_xlfn.NUMBERVALUE(A11812),kommuner!B:B,0))</f>
        <v>1840</v>
      </c>
      <c r="C11812" s="111" t="s">
        <v>127</v>
      </c>
      <c r="D11812" s="111" t="s">
        <v>127</v>
      </c>
      <c r="E11812" s="111" t="s">
        <v>123</v>
      </c>
      <c r="F11812" s="111" t="s">
        <v>185</v>
      </c>
      <c r="G11812" s="111" t="s">
        <v>180</v>
      </c>
      <c r="H11812" s="111" t="s">
        <v>185</v>
      </c>
      <c r="I11812" s="111" t="s">
        <v>180</v>
      </c>
      <c r="J11812" t="str">
        <f t="shared" si="368"/>
        <v>1840SkogOrganisk jordLauvskogHøy</v>
      </c>
      <c r="K11812" s="111">
        <v>-1.9913688882377358</v>
      </c>
      <c r="L11812" s="111">
        <v>0.92784825435236762</v>
      </c>
      <c r="M11812" s="111">
        <v>0.46510463492953991</v>
      </c>
      <c r="N11812" s="112">
        <f t="shared" si="369"/>
        <v>-0.59841599895582831</v>
      </c>
    </row>
    <row r="11813" spans="1:14" x14ac:dyDescent="0.25">
      <c r="A11813" s="111" t="s">
        <v>903</v>
      </c>
      <c r="B11813" s="111">
        <f>INDEX(kommuner!C:C,MATCH(_xlfn.NUMBERVALUE(A11813),kommuner!B:B,0))</f>
        <v>1840</v>
      </c>
      <c r="C11813" s="111" t="s">
        <v>127</v>
      </c>
      <c r="D11813" s="111" t="s">
        <v>127</v>
      </c>
      <c r="E11813" s="111" t="s">
        <v>123</v>
      </c>
      <c r="F11813" s="111" t="s">
        <v>185</v>
      </c>
      <c r="G11813" s="111" t="s">
        <v>167</v>
      </c>
      <c r="H11813" s="111" t="s">
        <v>185</v>
      </c>
      <c r="I11813" s="111" t="s">
        <v>167</v>
      </c>
      <c r="J11813" t="str">
        <f t="shared" si="368"/>
        <v>1840SkogOrganisk jordLauvskogImpediment</v>
      </c>
      <c r="K11813" s="111">
        <v>0.35000626494250675</v>
      </c>
      <c r="L11813" s="111">
        <v>0.92784825435236762</v>
      </c>
      <c r="M11813" s="111">
        <v>0.46510463492953991</v>
      </c>
      <c r="N11813" s="112">
        <f t="shared" si="369"/>
        <v>1.7429591542244141</v>
      </c>
    </row>
    <row r="11814" spans="1:14" x14ac:dyDescent="0.25">
      <c r="A11814" s="111" t="s">
        <v>903</v>
      </c>
      <c r="B11814" s="111">
        <f>INDEX(kommuner!C:C,MATCH(_xlfn.NUMBERVALUE(A11814),kommuner!B:B,0))</f>
        <v>1840</v>
      </c>
      <c r="C11814" s="111" t="s">
        <v>127</v>
      </c>
      <c r="D11814" s="111" t="s">
        <v>127</v>
      </c>
      <c r="E11814" s="111" t="s">
        <v>123</v>
      </c>
      <c r="F11814" s="111" t="s">
        <v>185</v>
      </c>
      <c r="G11814" s="111" t="s">
        <v>190</v>
      </c>
      <c r="H11814" s="111" t="s">
        <v>185</v>
      </c>
      <c r="I11814" s="111" t="s">
        <v>190</v>
      </c>
      <c r="J11814" t="str">
        <f t="shared" si="368"/>
        <v>1840SkogOrganisk jordLauvskogLav</v>
      </c>
      <c r="K11814" s="111">
        <v>1.1144075558526714</v>
      </c>
      <c r="L11814" s="111">
        <v>0.92784825435236762</v>
      </c>
      <c r="M11814" s="111">
        <v>0.46510463492953991</v>
      </c>
      <c r="N11814" s="112">
        <f t="shared" si="369"/>
        <v>2.5073604451345788</v>
      </c>
    </row>
    <row r="11815" spans="1:14" x14ac:dyDescent="0.25">
      <c r="A11815" s="111" t="s">
        <v>903</v>
      </c>
      <c r="B11815" s="111">
        <f>INDEX(kommuner!C:C,MATCH(_xlfn.NUMBERVALUE(A11815),kommuner!B:B,0))</f>
        <v>1840</v>
      </c>
      <c r="C11815" s="111" t="s">
        <v>127</v>
      </c>
      <c r="D11815" s="111" t="s">
        <v>127</v>
      </c>
      <c r="E11815" s="111" t="s">
        <v>123</v>
      </c>
      <c r="F11815" s="111" t="s">
        <v>185</v>
      </c>
      <c r="G11815" s="111" t="s">
        <v>173</v>
      </c>
      <c r="H11815" s="111" t="s">
        <v>185</v>
      </c>
      <c r="I11815" s="111" t="s">
        <v>173</v>
      </c>
      <c r="J11815" t="str">
        <f t="shared" si="368"/>
        <v>1840SkogOrganisk jordLauvskogMiddels</v>
      </c>
      <c r="K11815" s="111">
        <v>-0.62664468270982987</v>
      </c>
      <c r="L11815" s="111">
        <v>0.92784825435236762</v>
      </c>
      <c r="M11815" s="111">
        <v>0.46510463492953991</v>
      </c>
      <c r="N11815" s="112">
        <f t="shared" si="369"/>
        <v>0.76630820657207765</v>
      </c>
    </row>
    <row r="11816" spans="1:14" x14ac:dyDescent="0.25">
      <c r="A11816" s="111" t="s">
        <v>903</v>
      </c>
      <c r="B11816" s="111">
        <f>INDEX(kommuner!C:C,MATCH(_xlfn.NUMBERVALUE(A11816),kommuner!B:B,0))</f>
        <v>1840</v>
      </c>
      <c r="C11816" s="111" t="s">
        <v>127</v>
      </c>
      <c r="D11816" s="111" t="s">
        <v>127</v>
      </c>
      <c r="E11816" s="111" t="s">
        <v>123</v>
      </c>
      <c r="F11816" s="111" t="s">
        <v>185</v>
      </c>
      <c r="G11816" s="111" t="s">
        <v>186</v>
      </c>
      <c r="H11816" s="111" t="s">
        <v>185</v>
      </c>
      <c r="I11816" s="111" t="s">
        <v>186</v>
      </c>
      <c r="J11816" t="str">
        <f t="shared" si="368"/>
        <v>1840SkogOrganisk jordLauvskogSærs høy</v>
      </c>
      <c r="K11816" s="111">
        <v>-1.8997279926091779</v>
      </c>
      <c r="L11816" s="111">
        <v>0.92784825435236762</v>
      </c>
      <c r="M11816" s="111">
        <v>0.46510463492953991</v>
      </c>
      <c r="N11816" s="112">
        <f t="shared" si="369"/>
        <v>-0.50677510332727038</v>
      </c>
    </row>
    <row r="11817" spans="1:14" x14ac:dyDescent="0.25">
      <c r="A11817" s="111" t="s">
        <v>903</v>
      </c>
      <c r="B11817" s="111">
        <f>INDEX(kommuner!C:C,MATCH(_xlfn.NUMBERVALUE(A11817),kommuner!B:B,0))</f>
        <v>1840</v>
      </c>
      <c r="C11817" s="111" t="s">
        <v>83</v>
      </c>
      <c r="D11817" s="111" t="s">
        <v>83</v>
      </c>
      <c r="E11817" s="111" t="s">
        <v>126</v>
      </c>
      <c r="F11817" s="111" t="s">
        <v>139</v>
      </c>
      <c r="G11817" s="111" t="s">
        <v>139</v>
      </c>
      <c r="H11817" s="111" t="s">
        <v>139</v>
      </c>
      <c r="I11817" s="111" t="s">
        <v>139</v>
      </c>
      <c r="J11817" t="str">
        <f t="shared" si="368"/>
        <v>1840Utbygd arealMineraljord</v>
      </c>
      <c r="K11817" s="111">
        <v>6.7868445194857546E-2</v>
      </c>
      <c r="L11817" s="111">
        <v>0</v>
      </c>
      <c r="M11817" s="111">
        <v>1.303047089454229E-2</v>
      </c>
      <c r="N11817" s="112">
        <f t="shared" si="369"/>
        <v>8.0898916089399836E-2</v>
      </c>
    </row>
    <row r="11818" spans="1:14" x14ac:dyDescent="0.25">
      <c r="A11818" s="111" t="s">
        <v>903</v>
      </c>
      <c r="B11818" s="111">
        <f>INDEX(kommuner!C:C,MATCH(_xlfn.NUMBERVALUE(A11818),kommuner!B:B,0))</f>
        <v>1840</v>
      </c>
      <c r="C11818" s="111" t="s">
        <v>83</v>
      </c>
      <c r="D11818" s="111" t="s">
        <v>83</v>
      </c>
      <c r="E11818" s="111" t="s">
        <v>123</v>
      </c>
      <c r="F11818" s="111" t="s">
        <v>139</v>
      </c>
      <c r="G11818" s="111" t="s">
        <v>139</v>
      </c>
      <c r="H11818" s="111" t="s">
        <v>139</v>
      </c>
      <c r="I11818" s="111" t="s">
        <v>139</v>
      </c>
      <c r="J11818" t="str">
        <f t="shared" si="368"/>
        <v>1840Utbygd arealOrganisk jord</v>
      </c>
      <c r="K11818" s="111">
        <v>29.011421395201612</v>
      </c>
      <c r="L11818" s="111">
        <v>0</v>
      </c>
      <c r="M11818" s="111">
        <v>1.303047089454229E-2</v>
      </c>
      <c r="N11818" s="112">
        <f t="shared" si="369"/>
        <v>29.024451866096154</v>
      </c>
    </row>
    <row r="11819" spans="1:14" x14ac:dyDescent="0.25">
      <c r="A11819" s="111" t="s">
        <v>903</v>
      </c>
      <c r="B11819" s="111">
        <f>INDEX(kommuner!C:C,MATCH(_xlfn.NUMBERVALUE(A11819),kommuner!B:B,0))</f>
        <v>1840</v>
      </c>
      <c r="C11819" s="111" t="s">
        <v>181</v>
      </c>
      <c r="D11819" s="111" t="s">
        <v>181</v>
      </c>
      <c r="E11819" s="111" t="s">
        <v>123</v>
      </c>
      <c r="F11819" s="111" t="s">
        <v>139</v>
      </c>
      <c r="G11819" s="111" t="s">
        <v>139</v>
      </c>
      <c r="H11819" s="111" t="s">
        <v>139</v>
      </c>
      <c r="I11819" s="111" t="s">
        <v>139</v>
      </c>
      <c r="J11819" t="str">
        <f t="shared" si="368"/>
        <v>1840Vann og myrOrganisk jord</v>
      </c>
      <c r="K11819" s="111">
        <v>-4.1038862122629617E-2</v>
      </c>
      <c r="L11819" s="111">
        <v>0</v>
      </c>
      <c r="M11819" s="111">
        <v>0</v>
      </c>
      <c r="N11819" s="112">
        <f t="shared" si="369"/>
        <v>-4.1038862122629617E-2</v>
      </c>
    </row>
    <row r="11820" spans="1:14" x14ac:dyDescent="0.25">
      <c r="A11820" s="111" t="s">
        <v>904</v>
      </c>
      <c r="B11820" s="111">
        <f>INDEX(kommuner!C:C,MATCH(_xlfn.NUMBERVALUE(A11820),kommuner!B:B,0))</f>
        <v>1841</v>
      </c>
      <c r="C11820" s="111" t="s">
        <v>82</v>
      </c>
      <c r="D11820" s="111" t="s">
        <v>82</v>
      </c>
      <c r="E11820" s="111" t="s">
        <v>126</v>
      </c>
      <c r="F11820" s="111" t="s">
        <v>139</v>
      </c>
      <c r="G11820" s="111" t="s">
        <v>139</v>
      </c>
      <c r="H11820" s="111" t="s">
        <v>139</v>
      </c>
      <c r="I11820" s="111" t="s">
        <v>139</v>
      </c>
      <c r="J11820" t="str">
        <f t="shared" si="368"/>
        <v>1841Annen utmarkMineraljord</v>
      </c>
      <c r="K11820" s="111">
        <v>-4.6129089206686659E-2</v>
      </c>
      <c r="L11820" s="111">
        <v>0</v>
      </c>
      <c r="M11820" s="111">
        <v>0</v>
      </c>
      <c r="N11820" s="112">
        <f t="shared" si="369"/>
        <v>-4.6129089206686659E-2</v>
      </c>
    </row>
    <row r="11821" spans="1:14" x14ac:dyDescent="0.25">
      <c r="A11821" s="111" t="s">
        <v>904</v>
      </c>
      <c r="B11821" s="111">
        <f>INDEX(kommuner!C:C,MATCH(_xlfn.NUMBERVALUE(A11821),kommuner!B:B,0))</f>
        <v>1841</v>
      </c>
      <c r="C11821" s="111" t="s">
        <v>121</v>
      </c>
      <c r="D11821" s="111" t="s">
        <v>121</v>
      </c>
      <c r="E11821" s="111" t="s">
        <v>126</v>
      </c>
      <c r="F11821" s="111" t="s">
        <v>139</v>
      </c>
      <c r="G11821" s="111" t="s">
        <v>139</v>
      </c>
      <c r="H11821" s="111" t="s">
        <v>139</v>
      </c>
      <c r="I11821" s="111" t="s">
        <v>139</v>
      </c>
      <c r="J11821" t="str">
        <f t="shared" si="368"/>
        <v>1841BeiteMineraljord</v>
      </c>
      <c r="K11821" s="111">
        <v>-0.96338340838695502</v>
      </c>
      <c r="L11821" s="111">
        <v>0</v>
      </c>
      <c r="M11821" s="111">
        <v>1.2448711246839999E-7</v>
      </c>
      <c r="N11821" s="112">
        <f t="shared" si="369"/>
        <v>-0.96338328389984251</v>
      </c>
    </row>
    <row r="11822" spans="1:14" x14ac:dyDescent="0.25">
      <c r="A11822" s="111" t="s">
        <v>904</v>
      </c>
      <c r="B11822" s="111">
        <f>INDEX(kommuner!C:C,MATCH(_xlfn.NUMBERVALUE(A11822),kommuner!B:B,0))</f>
        <v>1841</v>
      </c>
      <c r="C11822" s="111" t="s">
        <v>121</v>
      </c>
      <c r="D11822" s="111" t="s">
        <v>121</v>
      </c>
      <c r="E11822" s="111" t="s">
        <v>123</v>
      </c>
      <c r="F11822" s="111" t="s">
        <v>139</v>
      </c>
      <c r="G11822" s="111" t="s">
        <v>139</v>
      </c>
      <c r="H11822" s="111" t="s">
        <v>139</v>
      </c>
      <c r="I11822" s="111" t="s">
        <v>139</v>
      </c>
      <c r="J11822" t="str">
        <f t="shared" si="368"/>
        <v>1841BeiteOrganisk jord</v>
      </c>
      <c r="K11822" s="111">
        <v>12.077525935985037</v>
      </c>
      <c r="L11822" s="111">
        <v>1.6412500000000001</v>
      </c>
      <c r="M11822" s="111">
        <v>0</v>
      </c>
      <c r="N11822" s="112">
        <f t="shared" si="369"/>
        <v>13.718775935985036</v>
      </c>
    </row>
    <row r="11823" spans="1:14" x14ac:dyDescent="0.25">
      <c r="A11823" s="111" t="s">
        <v>904</v>
      </c>
      <c r="B11823" s="111">
        <f>INDEX(kommuner!C:C,MATCH(_xlfn.NUMBERVALUE(A11823),kommuner!B:B,0))</f>
        <v>1841</v>
      </c>
      <c r="C11823" s="111" t="s">
        <v>84</v>
      </c>
      <c r="D11823" s="111" t="s">
        <v>84</v>
      </c>
      <c r="E11823" s="111" t="s">
        <v>126</v>
      </c>
      <c r="F11823" s="111" t="s">
        <v>139</v>
      </c>
      <c r="G11823" s="111" t="s">
        <v>139</v>
      </c>
      <c r="H11823" s="111" t="s">
        <v>139</v>
      </c>
      <c r="I11823" s="111" t="s">
        <v>139</v>
      </c>
      <c r="J11823" t="str">
        <f t="shared" si="368"/>
        <v>1841Dyrket markMineraljord</v>
      </c>
      <c r="K11823" s="111">
        <v>-0.35631141178143111</v>
      </c>
      <c r="L11823" s="111">
        <v>0</v>
      </c>
      <c r="M11823" s="111">
        <v>0</v>
      </c>
      <c r="N11823" s="112">
        <f t="shared" si="369"/>
        <v>-0.35631141178143111</v>
      </c>
    </row>
    <row r="11824" spans="1:14" x14ac:dyDescent="0.25">
      <c r="A11824" s="111" t="s">
        <v>904</v>
      </c>
      <c r="B11824" s="111">
        <f>INDEX(kommuner!C:C,MATCH(_xlfn.NUMBERVALUE(A11824),kommuner!B:B,0))</f>
        <v>1841</v>
      </c>
      <c r="C11824" s="111" t="s">
        <v>84</v>
      </c>
      <c r="D11824" s="111" t="s">
        <v>84</v>
      </c>
      <c r="E11824" s="111" t="s">
        <v>123</v>
      </c>
      <c r="F11824" s="111" t="s">
        <v>139</v>
      </c>
      <c r="G11824" s="111" t="s">
        <v>139</v>
      </c>
      <c r="H11824" s="111" t="s">
        <v>139</v>
      </c>
      <c r="I11824" s="111" t="s">
        <v>139</v>
      </c>
      <c r="J11824" t="str">
        <f t="shared" si="368"/>
        <v>1841Dyrket markOrganisk jord</v>
      </c>
      <c r="K11824" s="111">
        <v>28.726149366675592</v>
      </c>
      <c r="L11824" s="111">
        <v>1.45625</v>
      </c>
      <c r="M11824" s="111">
        <v>0</v>
      </c>
      <c r="N11824" s="112">
        <f t="shared" si="369"/>
        <v>30.182399366675593</v>
      </c>
    </row>
    <row r="11825" spans="1:14" x14ac:dyDescent="0.25">
      <c r="A11825" s="111" t="s">
        <v>904</v>
      </c>
      <c r="B11825" s="111">
        <f>INDEX(kommuner!C:C,MATCH(_xlfn.NUMBERVALUE(A11825),kommuner!B:B,0))</f>
        <v>1841</v>
      </c>
      <c r="C11825" s="111" t="s">
        <v>127</v>
      </c>
      <c r="D11825" s="111" t="s">
        <v>127</v>
      </c>
      <c r="E11825" s="111" t="s">
        <v>126</v>
      </c>
      <c r="F11825" s="111" t="s">
        <v>172</v>
      </c>
      <c r="G11825" s="111" t="s">
        <v>180</v>
      </c>
      <c r="H11825" s="111" t="s">
        <v>172</v>
      </c>
      <c r="I11825" s="111" t="s">
        <v>180</v>
      </c>
      <c r="J11825" t="str">
        <f t="shared" si="368"/>
        <v>1841SkogMineraljordBarskogHøy</v>
      </c>
      <c r="K11825" s="111">
        <v>-4.1008350957832223</v>
      </c>
      <c r="L11825" s="111">
        <v>0.85306406685236758</v>
      </c>
      <c r="M11825" s="111">
        <v>6.4056614999681585E-2</v>
      </c>
      <c r="N11825" s="112">
        <f t="shared" si="369"/>
        <v>-3.183714413931173</v>
      </c>
    </row>
    <row r="11826" spans="1:14" x14ac:dyDescent="0.25">
      <c r="A11826" s="111" t="s">
        <v>904</v>
      </c>
      <c r="B11826" s="111">
        <f>INDEX(kommuner!C:C,MATCH(_xlfn.NUMBERVALUE(A11826),kommuner!B:B,0))</f>
        <v>1841</v>
      </c>
      <c r="C11826" s="111" t="s">
        <v>127</v>
      </c>
      <c r="D11826" s="111" t="s">
        <v>127</v>
      </c>
      <c r="E11826" s="111" t="s">
        <v>126</v>
      </c>
      <c r="F11826" s="111" t="s">
        <v>172</v>
      </c>
      <c r="G11826" s="111" t="s">
        <v>167</v>
      </c>
      <c r="H11826" s="111" t="s">
        <v>172</v>
      </c>
      <c r="I11826" s="111" t="s">
        <v>167</v>
      </c>
      <c r="J11826" t="str">
        <f t="shared" si="368"/>
        <v>1841SkogMineraljordBarskogImpediment</v>
      </c>
      <c r="K11826" s="111">
        <v>-0.74600152614144843</v>
      </c>
      <c r="L11826" s="111">
        <v>0.85306406685236758</v>
      </c>
      <c r="M11826" s="111">
        <v>6.3979989500968365E-2</v>
      </c>
      <c r="N11826" s="112">
        <f t="shared" si="369"/>
        <v>0.17104253021188751</v>
      </c>
    </row>
    <row r="11827" spans="1:14" x14ac:dyDescent="0.25">
      <c r="A11827" s="111" t="s">
        <v>904</v>
      </c>
      <c r="B11827" s="111">
        <f>INDEX(kommuner!C:C,MATCH(_xlfn.NUMBERVALUE(A11827),kommuner!B:B,0))</f>
        <v>1841</v>
      </c>
      <c r="C11827" s="111" t="s">
        <v>127</v>
      </c>
      <c r="D11827" s="111" t="s">
        <v>127</v>
      </c>
      <c r="E11827" s="111" t="s">
        <v>126</v>
      </c>
      <c r="F11827" s="111" t="s">
        <v>172</v>
      </c>
      <c r="G11827" s="111" t="s">
        <v>190</v>
      </c>
      <c r="H11827" s="111" t="s">
        <v>172</v>
      </c>
      <c r="I11827" s="111" t="s">
        <v>190</v>
      </c>
      <c r="J11827" t="str">
        <f t="shared" si="368"/>
        <v>1841SkogMineraljordBarskogLav</v>
      </c>
      <c r="K11827" s="111">
        <v>-1.8215681825293268</v>
      </c>
      <c r="L11827" s="111">
        <v>0.85306406685236758</v>
      </c>
      <c r="M11827" s="111">
        <v>6.3979989500968365E-2</v>
      </c>
      <c r="N11827" s="112">
        <f t="shared" si="369"/>
        <v>-0.90452412617599087</v>
      </c>
    </row>
    <row r="11828" spans="1:14" x14ac:dyDescent="0.25">
      <c r="A11828" s="111" t="s">
        <v>904</v>
      </c>
      <c r="B11828" s="111">
        <f>INDEX(kommuner!C:C,MATCH(_xlfn.NUMBERVALUE(A11828),kommuner!B:B,0))</f>
        <v>1841</v>
      </c>
      <c r="C11828" s="111" t="s">
        <v>127</v>
      </c>
      <c r="D11828" s="111" t="s">
        <v>127</v>
      </c>
      <c r="E11828" s="111" t="s">
        <v>126</v>
      </c>
      <c r="F11828" s="111" t="s">
        <v>172</v>
      </c>
      <c r="G11828" s="111" t="s">
        <v>173</v>
      </c>
      <c r="H11828" s="111" t="s">
        <v>172</v>
      </c>
      <c r="I11828" s="111" t="s">
        <v>173</v>
      </c>
      <c r="J11828" t="str">
        <f t="shared" si="368"/>
        <v>1841SkogMineraljordBarskogMiddels</v>
      </c>
      <c r="K11828" s="111">
        <v>-2.9452289214132028</v>
      </c>
      <c r="L11828" s="111">
        <v>0.85306406685236758</v>
      </c>
      <c r="M11828" s="111">
        <v>6.4056614999681585E-2</v>
      </c>
      <c r="N11828" s="112">
        <f t="shared" si="369"/>
        <v>-2.0281082395611536</v>
      </c>
    </row>
    <row r="11829" spans="1:14" x14ac:dyDescent="0.25">
      <c r="A11829" s="111" t="s">
        <v>904</v>
      </c>
      <c r="B11829" s="111">
        <f>INDEX(kommuner!C:C,MATCH(_xlfn.NUMBERVALUE(A11829),kommuner!B:B,0))</f>
        <v>1841</v>
      </c>
      <c r="C11829" s="111" t="s">
        <v>127</v>
      </c>
      <c r="D11829" s="111" t="s">
        <v>127</v>
      </c>
      <c r="E11829" s="111" t="s">
        <v>126</v>
      </c>
      <c r="F11829" s="111" t="s">
        <v>172</v>
      </c>
      <c r="G11829" s="111" t="s">
        <v>186</v>
      </c>
      <c r="H11829" s="111" t="s">
        <v>172</v>
      </c>
      <c r="I11829" s="111" t="s">
        <v>186</v>
      </c>
      <c r="J11829" t="str">
        <f t="shared" si="368"/>
        <v>1841SkogMineraljordBarskogSærs høy</v>
      </c>
      <c r="K11829" s="111">
        <v>0.12072674540874306</v>
      </c>
      <c r="L11829" s="111">
        <v>0.85306406685236758</v>
      </c>
      <c r="M11829" s="111">
        <v>6.4056614999681585E-2</v>
      </c>
      <c r="N11829" s="112">
        <f t="shared" si="369"/>
        <v>1.0378474272607923</v>
      </c>
    </row>
    <row r="11830" spans="1:14" x14ac:dyDescent="0.25">
      <c r="A11830" s="111" t="s">
        <v>904</v>
      </c>
      <c r="B11830" s="111">
        <f>INDEX(kommuner!C:C,MATCH(_xlfn.NUMBERVALUE(A11830),kommuner!B:B,0))</f>
        <v>1841</v>
      </c>
      <c r="C11830" s="111" t="s">
        <v>127</v>
      </c>
      <c r="D11830" s="111" t="s">
        <v>127</v>
      </c>
      <c r="E11830" s="111" t="s">
        <v>126</v>
      </c>
      <c r="F11830" s="111" t="s">
        <v>179</v>
      </c>
      <c r="G11830" s="111" t="s">
        <v>180</v>
      </c>
      <c r="H11830" s="111" t="s">
        <v>179</v>
      </c>
      <c r="I11830" s="111" t="s">
        <v>180</v>
      </c>
      <c r="J11830" t="str">
        <f t="shared" si="368"/>
        <v>1841SkogMineraljordBlandingsskogHøy</v>
      </c>
      <c r="K11830" s="111">
        <v>-7.1939050909469406</v>
      </c>
      <c r="L11830" s="111">
        <v>0.85306406685236758</v>
      </c>
      <c r="M11830" s="111">
        <v>6.3979989500968365E-2</v>
      </c>
      <c r="N11830" s="112">
        <f t="shared" si="369"/>
        <v>-6.2768610345936047</v>
      </c>
    </row>
    <row r="11831" spans="1:14" x14ac:dyDescent="0.25">
      <c r="A11831" s="111" t="s">
        <v>904</v>
      </c>
      <c r="B11831" s="111">
        <f>INDEX(kommuner!C:C,MATCH(_xlfn.NUMBERVALUE(A11831),kommuner!B:B,0))</f>
        <v>1841</v>
      </c>
      <c r="C11831" s="111" t="s">
        <v>127</v>
      </c>
      <c r="D11831" s="111" t="s">
        <v>127</v>
      </c>
      <c r="E11831" s="111" t="s">
        <v>126</v>
      </c>
      <c r="F11831" s="111" t="s">
        <v>179</v>
      </c>
      <c r="G11831" s="111" t="s">
        <v>167</v>
      </c>
      <c r="H11831" s="111" t="s">
        <v>179</v>
      </c>
      <c r="I11831" s="111" t="s">
        <v>167</v>
      </c>
      <c r="J11831" t="str">
        <f t="shared" si="368"/>
        <v>1841SkogMineraljordBlandingsskogImpediment</v>
      </c>
      <c r="K11831" s="111">
        <v>-1.6598037998579707</v>
      </c>
      <c r="L11831" s="111">
        <v>0.85306406685236758</v>
      </c>
      <c r="M11831" s="111">
        <v>6.3979989500968365E-2</v>
      </c>
      <c r="N11831" s="112">
        <f t="shared" si="369"/>
        <v>-0.7427597435046347</v>
      </c>
    </row>
    <row r="11832" spans="1:14" x14ac:dyDescent="0.25">
      <c r="A11832" s="111" t="s">
        <v>904</v>
      </c>
      <c r="B11832" s="111">
        <f>INDEX(kommuner!C:C,MATCH(_xlfn.NUMBERVALUE(A11832),kommuner!B:B,0))</f>
        <v>1841</v>
      </c>
      <c r="C11832" s="111" t="s">
        <v>127</v>
      </c>
      <c r="D11832" s="111" t="s">
        <v>127</v>
      </c>
      <c r="E11832" s="111" t="s">
        <v>126</v>
      </c>
      <c r="F11832" s="111" t="s">
        <v>179</v>
      </c>
      <c r="G11832" s="111" t="s">
        <v>190</v>
      </c>
      <c r="H11832" s="111" t="s">
        <v>179</v>
      </c>
      <c r="I11832" s="111" t="s">
        <v>190</v>
      </c>
      <c r="J11832" t="str">
        <f t="shared" si="368"/>
        <v>1841SkogMineraljordBlandingsskogLav</v>
      </c>
      <c r="K11832" s="111">
        <v>-2.5588434197694254</v>
      </c>
      <c r="L11832" s="111">
        <v>0.85306406685236758</v>
      </c>
      <c r="M11832" s="111">
        <v>6.3979989500968365E-2</v>
      </c>
      <c r="N11832" s="112">
        <f t="shared" si="369"/>
        <v>-1.6417993634160897</v>
      </c>
    </row>
    <row r="11833" spans="1:14" x14ac:dyDescent="0.25">
      <c r="A11833" s="111" t="s">
        <v>904</v>
      </c>
      <c r="B11833" s="111">
        <f>INDEX(kommuner!C:C,MATCH(_xlfn.NUMBERVALUE(A11833),kommuner!B:B,0))</f>
        <v>1841</v>
      </c>
      <c r="C11833" s="111" t="s">
        <v>127</v>
      </c>
      <c r="D11833" s="111" t="s">
        <v>127</v>
      </c>
      <c r="E11833" s="111" t="s">
        <v>126</v>
      </c>
      <c r="F11833" s="111" t="s">
        <v>179</v>
      </c>
      <c r="G11833" s="111" t="s">
        <v>173</v>
      </c>
      <c r="H11833" s="111" t="s">
        <v>179</v>
      </c>
      <c r="I11833" s="111" t="s">
        <v>173</v>
      </c>
      <c r="J11833" t="str">
        <f t="shared" si="368"/>
        <v>1841SkogMineraljordBlandingsskogMiddels</v>
      </c>
      <c r="K11833" s="111">
        <v>-3.8687729546762566</v>
      </c>
      <c r="L11833" s="111">
        <v>0.85306406685236758</v>
      </c>
      <c r="M11833" s="111">
        <v>6.3979989500968365E-2</v>
      </c>
      <c r="N11833" s="112">
        <f t="shared" si="369"/>
        <v>-2.9517288983229206</v>
      </c>
    </row>
    <row r="11834" spans="1:14" x14ac:dyDescent="0.25">
      <c r="A11834" s="111" t="s">
        <v>904</v>
      </c>
      <c r="B11834" s="111">
        <f>INDEX(kommuner!C:C,MATCH(_xlfn.NUMBERVALUE(A11834),kommuner!B:B,0))</f>
        <v>1841</v>
      </c>
      <c r="C11834" s="111" t="s">
        <v>127</v>
      </c>
      <c r="D11834" s="111" t="s">
        <v>127</v>
      </c>
      <c r="E11834" s="111" t="s">
        <v>126</v>
      </c>
      <c r="F11834" s="111" t="s">
        <v>179</v>
      </c>
      <c r="G11834" s="111" t="s">
        <v>186</v>
      </c>
      <c r="H11834" s="111" t="s">
        <v>179</v>
      </c>
      <c r="I11834" s="111" t="s">
        <v>186</v>
      </c>
      <c r="J11834" t="str">
        <f t="shared" si="368"/>
        <v>1841SkogMineraljordBlandingsskogSærs høy</v>
      </c>
      <c r="K11834" s="111">
        <v>-2.9395925245326562</v>
      </c>
      <c r="L11834" s="111">
        <v>0.85306406685236758</v>
      </c>
      <c r="M11834" s="111">
        <v>6.3979989500968365E-2</v>
      </c>
      <c r="N11834" s="112">
        <f t="shared" si="369"/>
        <v>-2.0225484681793202</v>
      </c>
    </row>
    <row r="11835" spans="1:14" x14ac:dyDescent="0.25">
      <c r="A11835" s="111" t="s">
        <v>904</v>
      </c>
      <c r="B11835" s="111">
        <f>INDEX(kommuner!C:C,MATCH(_xlfn.NUMBERVALUE(A11835),kommuner!B:B,0))</f>
        <v>1841</v>
      </c>
      <c r="C11835" s="111" t="s">
        <v>127</v>
      </c>
      <c r="D11835" s="111" t="s">
        <v>127</v>
      </c>
      <c r="E11835" s="111" t="s">
        <v>126</v>
      </c>
      <c r="F11835" s="111" t="s">
        <v>185</v>
      </c>
      <c r="G11835" s="111" t="s">
        <v>180</v>
      </c>
      <c r="H11835" s="111" t="s">
        <v>185</v>
      </c>
      <c r="I11835" s="111" t="s">
        <v>180</v>
      </c>
      <c r="J11835" t="str">
        <f t="shared" si="368"/>
        <v>1841SkogMineraljordLauvskogHøy</v>
      </c>
      <c r="K11835" s="111">
        <v>-2.2672556336745231</v>
      </c>
      <c r="L11835" s="111">
        <v>0.85306406685236758</v>
      </c>
      <c r="M11835" s="111">
        <v>6.3979989500968365E-2</v>
      </c>
      <c r="N11835" s="112">
        <f t="shared" si="369"/>
        <v>-1.3502115773211874</v>
      </c>
    </row>
    <row r="11836" spans="1:14" x14ac:dyDescent="0.25">
      <c r="A11836" s="111" t="s">
        <v>904</v>
      </c>
      <c r="B11836" s="111">
        <f>INDEX(kommuner!C:C,MATCH(_xlfn.NUMBERVALUE(A11836),kommuner!B:B,0))</f>
        <v>1841</v>
      </c>
      <c r="C11836" s="111" t="s">
        <v>127</v>
      </c>
      <c r="D11836" s="111" t="s">
        <v>127</v>
      </c>
      <c r="E11836" s="111" t="s">
        <v>126</v>
      </c>
      <c r="F11836" s="111" t="s">
        <v>185</v>
      </c>
      <c r="G11836" s="111" t="s">
        <v>167</v>
      </c>
      <c r="H11836" s="111" t="s">
        <v>185</v>
      </c>
      <c r="I11836" s="111" t="s">
        <v>167</v>
      </c>
      <c r="J11836" t="str">
        <f t="shared" si="368"/>
        <v>1841SkogMineraljordLauvskogImpediment</v>
      </c>
      <c r="K11836" s="111">
        <v>-0.10482014945424457</v>
      </c>
      <c r="L11836" s="111">
        <v>0.85306406685236758</v>
      </c>
      <c r="M11836" s="111">
        <v>6.3979989500968365E-2</v>
      </c>
      <c r="N11836" s="112">
        <f t="shared" si="369"/>
        <v>0.81222390689909141</v>
      </c>
    </row>
    <row r="11837" spans="1:14" x14ac:dyDescent="0.25">
      <c r="A11837" s="111" t="s">
        <v>904</v>
      </c>
      <c r="B11837" s="111">
        <f>INDEX(kommuner!C:C,MATCH(_xlfn.NUMBERVALUE(A11837),kommuner!B:B,0))</f>
        <v>1841</v>
      </c>
      <c r="C11837" s="111" t="s">
        <v>127</v>
      </c>
      <c r="D11837" s="111" t="s">
        <v>127</v>
      </c>
      <c r="E11837" s="111" t="s">
        <v>126</v>
      </c>
      <c r="F11837" s="111" t="s">
        <v>185</v>
      </c>
      <c r="G11837" s="111" t="s">
        <v>190</v>
      </c>
      <c r="H11837" s="111" t="s">
        <v>185</v>
      </c>
      <c r="I11837" s="111" t="s">
        <v>190</v>
      </c>
      <c r="J11837" t="str">
        <f t="shared" si="368"/>
        <v>1841SkogMineraljordLauvskogLav</v>
      </c>
      <c r="K11837" s="111">
        <v>-8.9748170935426599E-2</v>
      </c>
      <c r="L11837" s="111">
        <v>0.85306406685236758</v>
      </c>
      <c r="M11837" s="111">
        <v>6.3979989500968365E-2</v>
      </c>
      <c r="N11837" s="112">
        <f t="shared" si="369"/>
        <v>0.82729588541790933</v>
      </c>
    </row>
    <row r="11838" spans="1:14" x14ac:dyDescent="0.25">
      <c r="A11838" s="111" t="s">
        <v>904</v>
      </c>
      <c r="B11838" s="111">
        <f>INDEX(kommuner!C:C,MATCH(_xlfn.NUMBERVALUE(A11838),kommuner!B:B,0))</f>
        <v>1841</v>
      </c>
      <c r="C11838" s="111" t="s">
        <v>127</v>
      </c>
      <c r="D11838" s="111" t="s">
        <v>127</v>
      </c>
      <c r="E11838" s="111" t="s">
        <v>126</v>
      </c>
      <c r="F11838" s="111" t="s">
        <v>185</v>
      </c>
      <c r="G11838" s="111" t="s">
        <v>173</v>
      </c>
      <c r="H11838" s="111" t="s">
        <v>185</v>
      </c>
      <c r="I11838" s="111" t="s">
        <v>173</v>
      </c>
      <c r="J11838" t="str">
        <f t="shared" si="368"/>
        <v>1841SkogMineraljordLauvskogMiddels</v>
      </c>
      <c r="K11838" s="111">
        <v>-1.6187078219159163</v>
      </c>
      <c r="L11838" s="111">
        <v>0.85306406685236758</v>
      </c>
      <c r="M11838" s="111">
        <v>6.3979989500968365E-2</v>
      </c>
      <c r="N11838" s="112">
        <f t="shared" si="369"/>
        <v>-0.70166376556258037</v>
      </c>
    </row>
    <row r="11839" spans="1:14" x14ac:dyDescent="0.25">
      <c r="A11839" s="111" t="s">
        <v>904</v>
      </c>
      <c r="B11839" s="111">
        <f>INDEX(kommuner!C:C,MATCH(_xlfn.NUMBERVALUE(A11839),kommuner!B:B,0))</f>
        <v>1841</v>
      </c>
      <c r="C11839" s="111" t="s">
        <v>127</v>
      </c>
      <c r="D11839" s="111" t="s">
        <v>127</v>
      </c>
      <c r="E11839" s="111" t="s">
        <v>126</v>
      </c>
      <c r="F11839" s="111" t="s">
        <v>185</v>
      </c>
      <c r="G11839" s="111" t="s">
        <v>186</v>
      </c>
      <c r="H11839" s="111" t="s">
        <v>185</v>
      </c>
      <c r="I11839" s="111" t="s">
        <v>186</v>
      </c>
      <c r="J11839" t="str">
        <f t="shared" si="368"/>
        <v>1841SkogMineraljordLauvskogSærs høy</v>
      </c>
      <c r="K11839" s="111">
        <v>-3.6560473259425113</v>
      </c>
      <c r="L11839" s="111">
        <v>0.85306406685236758</v>
      </c>
      <c r="M11839" s="111">
        <v>6.3979989500968365E-2</v>
      </c>
      <c r="N11839" s="112">
        <f t="shared" si="369"/>
        <v>-2.7390032695891753</v>
      </c>
    </row>
    <row r="11840" spans="1:14" x14ac:dyDescent="0.25">
      <c r="A11840" s="111" t="s">
        <v>904</v>
      </c>
      <c r="B11840" s="111">
        <f>INDEX(kommuner!C:C,MATCH(_xlfn.NUMBERVALUE(A11840),kommuner!B:B,0))</f>
        <v>1841</v>
      </c>
      <c r="C11840" s="111" t="s">
        <v>127</v>
      </c>
      <c r="D11840" s="111" t="s">
        <v>127</v>
      </c>
      <c r="E11840" s="111" t="s">
        <v>123</v>
      </c>
      <c r="F11840" s="111" t="s">
        <v>172</v>
      </c>
      <c r="G11840" s="111" t="s">
        <v>180</v>
      </c>
      <c r="H11840" s="111" t="s">
        <v>172</v>
      </c>
      <c r="I11840" s="111" t="s">
        <v>180</v>
      </c>
      <c r="J11840" t="str">
        <f t="shared" si="368"/>
        <v>1841SkogOrganisk jordBarskogHøy</v>
      </c>
      <c r="K11840" s="111">
        <v>-2.5184559031994138</v>
      </c>
      <c r="L11840" s="111">
        <v>0.92784825435236762</v>
      </c>
      <c r="M11840" s="111">
        <v>0.46518126042825314</v>
      </c>
      <c r="N11840" s="112">
        <f t="shared" si="369"/>
        <v>-1.1254263884187932</v>
      </c>
    </row>
    <row r="11841" spans="1:14" x14ac:dyDescent="0.25">
      <c r="A11841" s="111" t="s">
        <v>904</v>
      </c>
      <c r="B11841" s="111">
        <f>INDEX(kommuner!C:C,MATCH(_xlfn.NUMBERVALUE(A11841),kommuner!B:B,0))</f>
        <v>1841</v>
      </c>
      <c r="C11841" s="111" t="s">
        <v>127</v>
      </c>
      <c r="D11841" s="111" t="s">
        <v>127</v>
      </c>
      <c r="E11841" s="111" t="s">
        <v>123</v>
      </c>
      <c r="F11841" s="111" t="s">
        <v>172</v>
      </c>
      <c r="G11841" s="111" t="s">
        <v>167</v>
      </c>
      <c r="H11841" s="111" t="s">
        <v>172</v>
      </c>
      <c r="I11841" s="111" t="s">
        <v>167</v>
      </c>
      <c r="J11841" t="str">
        <f t="shared" si="368"/>
        <v>1841SkogOrganisk jordBarskogImpediment</v>
      </c>
      <c r="K11841" s="111">
        <v>-0.13011741963904588</v>
      </c>
      <c r="L11841" s="111">
        <v>0.92784825435236762</v>
      </c>
      <c r="M11841" s="111">
        <v>0.46510463492953991</v>
      </c>
      <c r="N11841" s="112">
        <f t="shared" si="369"/>
        <v>1.2628354696428616</v>
      </c>
    </row>
    <row r="11842" spans="1:14" x14ac:dyDescent="0.25">
      <c r="A11842" s="111" t="s">
        <v>904</v>
      </c>
      <c r="B11842" s="111">
        <f>INDEX(kommuner!C:C,MATCH(_xlfn.NUMBERVALUE(A11842),kommuner!B:B,0))</f>
        <v>1841</v>
      </c>
      <c r="C11842" s="111" t="s">
        <v>127</v>
      </c>
      <c r="D11842" s="111" t="s">
        <v>127</v>
      </c>
      <c r="E11842" s="111" t="s">
        <v>123</v>
      </c>
      <c r="F11842" s="111" t="s">
        <v>172</v>
      </c>
      <c r="G11842" s="111" t="s">
        <v>190</v>
      </c>
      <c r="H11842" s="111" t="s">
        <v>172</v>
      </c>
      <c r="I11842" s="111" t="s">
        <v>190</v>
      </c>
      <c r="J11842" t="str">
        <f t="shared" si="368"/>
        <v>1841SkogOrganisk jordBarskogLav</v>
      </c>
      <c r="K11842" s="111">
        <v>-0.50666953101693391</v>
      </c>
      <c r="L11842" s="111">
        <v>0.92784825435236762</v>
      </c>
      <c r="M11842" s="111">
        <v>0.46510463492953991</v>
      </c>
      <c r="N11842" s="112">
        <f t="shared" si="369"/>
        <v>0.88628335826497362</v>
      </c>
    </row>
    <row r="11843" spans="1:14" x14ac:dyDescent="0.25">
      <c r="A11843" s="111" t="s">
        <v>904</v>
      </c>
      <c r="B11843" s="111">
        <f>INDEX(kommuner!C:C,MATCH(_xlfn.NUMBERVALUE(A11843),kommuner!B:B,0))</f>
        <v>1841</v>
      </c>
      <c r="C11843" s="111" t="s">
        <v>127</v>
      </c>
      <c r="D11843" s="111" t="s">
        <v>127</v>
      </c>
      <c r="E11843" s="111" t="s">
        <v>123</v>
      </c>
      <c r="F11843" s="111" t="s">
        <v>172</v>
      </c>
      <c r="G11843" s="111" t="s">
        <v>173</v>
      </c>
      <c r="H11843" s="111" t="s">
        <v>172</v>
      </c>
      <c r="I11843" s="111" t="s">
        <v>173</v>
      </c>
      <c r="J11843" t="str">
        <f t="shared" ref="J11843:J11906" si="370">B11843&amp;C11843&amp;E11843&amp;IF(C11843="Skog",F11843&amp;G11843,"")</f>
        <v>1841SkogOrganisk jordBarskogMiddels</v>
      </c>
      <c r="K11843" s="111">
        <v>-1.5571490961494638</v>
      </c>
      <c r="L11843" s="111">
        <v>0.92784825435236762</v>
      </c>
      <c r="M11843" s="111">
        <v>0.46518126042825314</v>
      </c>
      <c r="N11843" s="112">
        <f t="shared" ref="N11843:N11906" si="371">SUM(K11843:M11843)</f>
        <v>-0.16411958136884308</v>
      </c>
    </row>
    <row r="11844" spans="1:14" x14ac:dyDescent="0.25">
      <c r="A11844" s="111" t="s">
        <v>904</v>
      </c>
      <c r="B11844" s="111">
        <f>INDEX(kommuner!C:C,MATCH(_xlfn.NUMBERVALUE(A11844),kommuner!B:B,0))</f>
        <v>1841</v>
      </c>
      <c r="C11844" s="111" t="s">
        <v>127</v>
      </c>
      <c r="D11844" s="111" t="s">
        <v>127</v>
      </c>
      <c r="E11844" s="111" t="s">
        <v>123</v>
      </c>
      <c r="F11844" s="111" t="s">
        <v>172</v>
      </c>
      <c r="G11844" s="111" t="s">
        <v>186</v>
      </c>
      <c r="H11844" s="111" t="s">
        <v>172</v>
      </c>
      <c r="I11844" s="111" t="s">
        <v>186</v>
      </c>
      <c r="J11844" t="str">
        <f t="shared" si="370"/>
        <v>1841SkogOrganisk jordBarskogSærs høy</v>
      </c>
      <c r="K11844" s="111">
        <v>2.5548655235722699</v>
      </c>
      <c r="L11844" s="111">
        <v>0.92784825435236762</v>
      </c>
      <c r="M11844" s="111">
        <v>0.46518126042825314</v>
      </c>
      <c r="N11844" s="112">
        <f t="shared" si="371"/>
        <v>3.9478950383528906</v>
      </c>
    </row>
    <row r="11845" spans="1:14" x14ac:dyDescent="0.25">
      <c r="A11845" s="111" t="s">
        <v>904</v>
      </c>
      <c r="B11845" s="111">
        <f>INDEX(kommuner!C:C,MATCH(_xlfn.NUMBERVALUE(A11845),kommuner!B:B,0))</f>
        <v>1841</v>
      </c>
      <c r="C11845" s="111" t="s">
        <v>127</v>
      </c>
      <c r="D11845" s="111" t="s">
        <v>127</v>
      </c>
      <c r="E11845" s="111" t="s">
        <v>123</v>
      </c>
      <c r="F11845" s="111" t="s">
        <v>179</v>
      </c>
      <c r="G11845" s="111" t="s">
        <v>180</v>
      </c>
      <c r="H11845" s="111" t="s">
        <v>179</v>
      </c>
      <c r="I11845" s="111" t="s">
        <v>180</v>
      </c>
      <c r="J11845" t="str">
        <f t="shared" si="370"/>
        <v>1841SkogOrganisk jordBlandingsskogHøy</v>
      </c>
      <c r="K11845" s="111">
        <v>-5.5554344456832343</v>
      </c>
      <c r="L11845" s="111">
        <v>0.92784825435236762</v>
      </c>
      <c r="M11845" s="111">
        <v>0.46510463492953991</v>
      </c>
      <c r="N11845" s="112">
        <f t="shared" si="371"/>
        <v>-4.1624815564013264</v>
      </c>
    </row>
    <row r="11846" spans="1:14" x14ac:dyDescent="0.25">
      <c r="A11846" s="111" t="s">
        <v>904</v>
      </c>
      <c r="B11846" s="111">
        <f>INDEX(kommuner!C:C,MATCH(_xlfn.NUMBERVALUE(A11846),kommuner!B:B,0))</f>
        <v>1841</v>
      </c>
      <c r="C11846" s="111" t="s">
        <v>127</v>
      </c>
      <c r="D11846" s="111" t="s">
        <v>127</v>
      </c>
      <c r="E11846" s="111" t="s">
        <v>123</v>
      </c>
      <c r="F11846" s="111" t="s">
        <v>179</v>
      </c>
      <c r="G11846" s="111" t="s">
        <v>167</v>
      </c>
      <c r="H11846" s="111" t="s">
        <v>179</v>
      </c>
      <c r="I11846" s="111" t="s">
        <v>167</v>
      </c>
      <c r="J11846" t="str">
        <f t="shared" si="370"/>
        <v>1841SkogOrganisk jordBlandingsskogImpediment</v>
      </c>
      <c r="K11846" s="111">
        <v>-0.28586344175800005</v>
      </c>
      <c r="L11846" s="111">
        <v>0.92784825435236762</v>
      </c>
      <c r="M11846" s="111">
        <v>0.46510463492953991</v>
      </c>
      <c r="N11846" s="112">
        <f t="shared" si="371"/>
        <v>1.1070894475239075</v>
      </c>
    </row>
    <row r="11847" spans="1:14" x14ac:dyDescent="0.25">
      <c r="A11847" s="111" t="s">
        <v>904</v>
      </c>
      <c r="B11847" s="111">
        <f>INDEX(kommuner!C:C,MATCH(_xlfn.NUMBERVALUE(A11847),kommuner!B:B,0))</f>
        <v>1841</v>
      </c>
      <c r="C11847" s="111" t="s">
        <v>127</v>
      </c>
      <c r="D11847" s="111" t="s">
        <v>127</v>
      </c>
      <c r="E11847" s="111" t="s">
        <v>123</v>
      </c>
      <c r="F11847" s="111" t="s">
        <v>179</v>
      </c>
      <c r="G11847" s="111" t="s">
        <v>190</v>
      </c>
      <c r="H11847" s="111" t="s">
        <v>179</v>
      </c>
      <c r="I11847" s="111" t="s">
        <v>190</v>
      </c>
      <c r="J11847" t="str">
        <f t="shared" si="370"/>
        <v>1841SkogOrganisk jordBlandingsskogLav</v>
      </c>
      <c r="K11847" s="111">
        <v>-1.2347339377887629</v>
      </c>
      <c r="L11847" s="111">
        <v>0.92784825435236762</v>
      </c>
      <c r="M11847" s="111">
        <v>0.46510463492953991</v>
      </c>
      <c r="N11847" s="112">
        <f t="shared" si="371"/>
        <v>0.15821895149314458</v>
      </c>
    </row>
    <row r="11848" spans="1:14" x14ac:dyDescent="0.25">
      <c r="A11848" s="111" t="s">
        <v>904</v>
      </c>
      <c r="B11848" s="111">
        <f>INDEX(kommuner!C:C,MATCH(_xlfn.NUMBERVALUE(A11848),kommuner!B:B,0))</f>
        <v>1841</v>
      </c>
      <c r="C11848" s="111" t="s">
        <v>127</v>
      </c>
      <c r="D11848" s="111" t="s">
        <v>127</v>
      </c>
      <c r="E11848" s="111" t="s">
        <v>123</v>
      </c>
      <c r="F11848" s="111" t="s">
        <v>179</v>
      </c>
      <c r="G11848" s="111" t="s">
        <v>173</v>
      </c>
      <c r="H11848" s="111" t="s">
        <v>179</v>
      </c>
      <c r="I11848" s="111" t="s">
        <v>173</v>
      </c>
      <c r="J11848" t="str">
        <f t="shared" si="370"/>
        <v>1841SkogOrganisk jordBlandingsskogMiddels</v>
      </c>
      <c r="K11848" s="111">
        <v>-2.4239591752717748</v>
      </c>
      <c r="L11848" s="111">
        <v>0.92784825435236762</v>
      </c>
      <c r="M11848" s="111">
        <v>0.46510463492953991</v>
      </c>
      <c r="N11848" s="112">
        <f t="shared" si="371"/>
        <v>-1.0310062859898674</v>
      </c>
    </row>
    <row r="11849" spans="1:14" x14ac:dyDescent="0.25">
      <c r="A11849" s="111" t="s">
        <v>904</v>
      </c>
      <c r="B11849" s="111">
        <f>INDEX(kommuner!C:C,MATCH(_xlfn.NUMBERVALUE(A11849),kommuner!B:B,0))</f>
        <v>1841</v>
      </c>
      <c r="C11849" s="111" t="s">
        <v>127</v>
      </c>
      <c r="D11849" s="111" t="s">
        <v>127</v>
      </c>
      <c r="E11849" s="111" t="s">
        <v>123</v>
      </c>
      <c r="F11849" s="111" t="s">
        <v>179</v>
      </c>
      <c r="G11849" s="111" t="s">
        <v>186</v>
      </c>
      <c r="H11849" s="111" t="s">
        <v>179</v>
      </c>
      <c r="I11849" s="111" t="s">
        <v>186</v>
      </c>
      <c r="J11849" t="str">
        <f t="shared" si="370"/>
        <v>1841SkogOrganisk jordBlandingsskogSærs høy</v>
      </c>
      <c r="K11849" s="111">
        <v>-1.5726115302258048</v>
      </c>
      <c r="L11849" s="111">
        <v>0.92784825435236762</v>
      </c>
      <c r="M11849" s="111">
        <v>0.46510463492953991</v>
      </c>
      <c r="N11849" s="112">
        <f t="shared" si="371"/>
        <v>-0.17965864094389727</v>
      </c>
    </row>
    <row r="11850" spans="1:14" x14ac:dyDescent="0.25">
      <c r="A11850" s="111" t="s">
        <v>904</v>
      </c>
      <c r="B11850" s="111">
        <f>INDEX(kommuner!C:C,MATCH(_xlfn.NUMBERVALUE(A11850),kommuner!B:B,0))</f>
        <v>1841</v>
      </c>
      <c r="C11850" s="111" t="s">
        <v>127</v>
      </c>
      <c r="D11850" s="111" t="s">
        <v>127</v>
      </c>
      <c r="E11850" s="111" t="s">
        <v>123</v>
      </c>
      <c r="F11850" s="111" t="s">
        <v>185</v>
      </c>
      <c r="G11850" s="111" t="s">
        <v>180</v>
      </c>
      <c r="H11850" s="111" t="s">
        <v>185</v>
      </c>
      <c r="I11850" s="111" t="s">
        <v>180</v>
      </c>
      <c r="J11850" t="str">
        <f t="shared" si="370"/>
        <v>1841SkogOrganisk jordLauvskogHøy</v>
      </c>
      <c r="K11850" s="111">
        <v>-1.9913688882377358</v>
      </c>
      <c r="L11850" s="111">
        <v>0.92784825435236762</v>
      </c>
      <c r="M11850" s="111">
        <v>0.46510463492953991</v>
      </c>
      <c r="N11850" s="112">
        <f t="shared" si="371"/>
        <v>-0.59841599895582831</v>
      </c>
    </row>
    <row r="11851" spans="1:14" x14ac:dyDescent="0.25">
      <c r="A11851" s="111" t="s">
        <v>904</v>
      </c>
      <c r="B11851" s="111">
        <f>INDEX(kommuner!C:C,MATCH(_xlfn.NUMBERVALUE(A11851),kommuner!B:B,0))</f>
        <v>1841</v>
      </c>
      <c r="C11851" s="111" t="s">
        <v>127</v>
      </c>
      <c r="D11851" s="111" t="s">
        <v>127</v>
      </c>
      <c r="E11851" s="111" t="s">
        <v>123</v>
      </c>
      <c r="F11851" s="111" t="s">
        <v>185</v>
      </c>
      <c r="G11851" s="111" t="s">
        <v>167</v>
      </c>
      <c r="H11851" s="111" t="s">
        <v>185</v>
      </c>
      <c r="I11851" s="111" t="s">
        <v>167</v>
      </c>
      <c r="J11851" t="str">
        <f t="shared" si="370"/>
        <v>1841SkogOrganisk jordLauvskogImpediment</v>
      </c>
      <c r="K11851" s="111">
        <v>0.35000626494250675</v>
      </c>
      <c r="L11851" s="111">
        <v>0.92784825435236762</v>
      </c>
      <c r="M11851" s="111">
        <v>0.46510463492953991</v>
      </c>
      <c r="N11851" s="112">
        <f t="shared" si="371"/>
        <v>1.7429591542244141</v>
      </c>
    </row>
    <row r="11852" spans="1:14" x14ac:dyDescent="0.25">
      <c r="A11852" s="111" t="s">
        <v>904</v>
      </c>
      <c r="B11852" s="111">
        <f>INDEX(kommuner!C:C,MATCH(_xlfn.NUMBERVALUE(A11852),kommuner!B:B,0))</f>
        <v>1841</v>
      </c>
      <c r="C11852" s="111" t="s">
        <v>127</v>
      </c>
      <c r="D11852" s="111" t="s">
        <v>127</v>
      </c>
      <c r="E11852" s="111" t="s">
        <v>123</v>
      </c>
      <c r="F11852" s="111" t="s">
        <v>185</v>
      </c>
      <c r="G11852" s="111" t="s">
        <v>190</v>
      </c>
      <c r="H11852" s="111" t="s">
        <v>185</v>
      </c>
      <c r="I11852" s="111" t="s">
        <v>190</v>
      </c>
      <c r="J11852" t="str">
        <f t="shared" si="370"/>
        <v>1841SkogOrganisk jordLauvskogLav</v>
      </c>
      <c r="K11852" s="111">
        <v>1.1144075558526714</v>
      </c>
      <c r="L11852" s="111">
        <v>0.92784825435236762</v>
      </c>
      <c r="M11852" s="111">
        <v>0.46510463492953991</v>
      </c>
      <c r="N11852" s="112">
        <f t="shared" si="371"/>
        <v>2.5073604451345788</v>
      </c>
    </row>
    <row r="11853" spans="1:14" x14ac:dyDescent="0.25">
      <c r="A11853" s="111" t="s">
        <v>904</v>
      </c>
      <c r="B11853" s="111">
        <f>INDEX(kommuner!C:C,MATCH(_xlfn.NUMBERVALUE(A11853),kommuner!B:B,0))</f>
        <v>1841</v>
      </c>
      <c r="C11853" s="111" t="s">
        <v>127</v>
      </c>
      <c r="D11853" s="111" t="s">
        <v>127</v>
      </c>
      <c r="E11853" s="111" t="s">
        <v>123</v>
      </c>
      <c r="F11853" s="111" t="s">
        <v>185</v>
      </c>
      <c r="G11853" s="111" t="s">
        <v>173</v>
      </c>
      <c r="H11853" s="111" t="s">
        <v>185</v>
      </c>
      <c r="I11853" s="111" t="s">
        <v>173</v>
      </c>
      <c r="J11853" t="str">
        <f t="shared" si="370"/>
        <v>1841SkogOrganisk jordLauvskogMiddels</v>
      </c>
      <c r="K11853" s="111">
        <v>-0.62664468270982987</v>
      </c>
      <c r="L11853" s="111">
        <v>0.92784825435236762</v>
      </c>
      <c r="M11853" s="111">
        <v>0.46510463492953991</v>
      </c>
      <c r="N11853" s="112">
        <f t="shared" si="371"/>
        <v>0.76630820657207765</v>
      </c>
    </row>
    <row r="11854" spans="1:14" x14ac:dyDescent="0.25">
      <c r="A11854" s="111" t="s">
        <v>904</v>
      </c>
      <c r="B11854" s="111">
        <f>INDEX(kommuner!C:C,MATCH(_xlfn.NUMBERVALUE(A11854),kommuner!B:B,0))</f>
        <v>1841</v>
      </c>
      <c r="C11854" s="111" t="s">
        <v>127</v>
      </c>
      <c r="D11854" s="111" t="s">
        <v>127</v>
      </c>
      <c r="E11854" s="111" t="s">
        <v>123</v>
      </c>
      <c r="F11854" s="111" t="s">
        <v>185</v>
      </c>
      <c r="G11854" s="111" t="s">
        <v>186</v>
      </c>
      <c r="H11854" s="111" t="s">
        <v>185</v>
      </c>
      <c r="I11854" s="111" t="s">
        <v>186</v>
      </c>
      <c r="J11854" t="str">
        <f t="shared" si="370"/>
        <v>1841SkogOrganisk jordLauvskogSærs høy</v>
      </c>
      <c r="K11854" s="111">
        <v>-1.8997279926091779</v>
      </c>
      <c r="L11854" s="111">
        <v>0.92784825435236762</v>
      </c>
      <c r="M11854" s="111">
        <v>0.46510463492953991</v>
      </c>
      <c r="N11854" s="112">
        <f t="shared" si="371"/>
        <v>-0.50677510332727038</v>
      </c>
    </row>
    <row r="11855" spans="1:14" x14ac:dyDescent="0.25">
      <c r="A11855" s="111" t="s">
        <v>904</v>
      </c>
      <c r="B11855" s="111">
        <f>INDEX(kommuner!C:C,MATCH(_xlfn.NUMBERVALUE(A11855),kommuner!B:B,0))</f>
        <v>1841</v>
      </c>
      <c r="C11855" s="111" t="s">
        <v>83</v>
      </c>
      <c r="D11855" s="111" t="s">
        <v>83</v>
      </c>
      <c r="E11855" s="111" t="s">
        <v>126</v>
      </c>
      <c r="F11855" s="111" t="s">
        <v>139</v>
      </c>
      <c r="G11855" s="111" t="s">
        <v>139</v>
      </c>
      <c r="H11855" s="111" t="s">
        <v>139</v>
      </c>
      <c r="I11855" s="111" t="s">
        <v>139</v>
      </c>
      <c r="J11855" t="str">
        <f t="shared" si="370"/>
        <v>1841Utbygd arealMineraljord</v>
      </c>
      <c r="K11855" s="111">
        <v>6.7868445194857546E-2</v>
      </c>
      <c r="L11855" s="111">
        <v>0</v>
      </c>
      <c r="M11855" s="111">
        <v>1.303047089454229E-2</v>
      </c>
      <c r="N11855" s="112">
        <f t="shared" si="371"/>
        <v>8.0898916089399836E-2</v>
      </c>
    </row>
    <row r="11856" spans="1:14" x14ac:dyDescent="0.25">
      <c r="A11856" s="111" t="s">
        <v>904</v>
      </c>
      <c r="B11856" s="111">
        <f>INDEX(kommuner!C:C,MATCH(_xlfn.NUMBERVALUE(A11856),kommuner!B:B,0))</f>
        <v>1841</v>
      </c>
      <c r="C11856" s="111" t="s">
        <v>83</v>
      </c>
      <c r="D11856" s="111" t="s">
        <v>83</v>
      </c>
      <c r="E11856" s="111" t="s">
        <v>123</v>
      </c>
      <c r="F11856" s="111" t="s">
        <v>139</v>
      </c>
      <c r="G11856" s="111" t="s">
        <v>139</v>
      </c>
      <c r="H11856" s="111" t="s">
        <v>139</v>
      </c>
      <c r="I11856" s="111" t="s">
        <v>139</v>
      </c>
      <c r="J11856" t="str">
        <f t="shared" si="370"/>
        <v>1841Utbygd arealOrganisk jord</v>
      </c>
      <c r="K11856" s="111">
        <v>29.011421395201612</v>
      </c>
      <c r="L11856" s="111">
        <v>0</v>
      </c>
      <c r="M11856" s="111">
        <v>1.303047089454229E-2</v>
      </c>
      <c r="N11856" s="112">
        <f t="shared" si="371"/>
        <v>29.024451866096154</v>
      </c>
    </row>
    <row r="11857" spans="1:14" x14ac:dyDescent="0.25">
      <c r="A11857" s="111" t="s">
        <v>904</v>
      </c>
      <c r="B11857" s="111">
        <f>INDEX(kommuner!C:C,MATCH(_xlfn.NUMBERVALUE(A11857),kommuner!B:B,0))</f>
        <v>1841</v>
      </c>
      <c r="C11857" s="111" t="s">
        <v>181</v>
      </c>
      <c r="D11857" s="111" t="s">
        <v>181</v>
      </c>
      <c r="E11857" s="111" t="s">
        <v>123</v>
      </c>
      <c r="F11857" s="111" t="s">
        <v>139</v>
      </c>
      <c r="G11857" s="111" t="s">
        <v>139</v>
      </c>
      <c r="H11857" s="111" t="s">
        <v>139</v>
      </c>
      <c r="I11857" s="111" t="s">
        <v>139</v>
      </c>
      <c r="J11857" t="str">
        <f t="shared" si="370"/>
        <v>1841Vann og myrOrganisk jord</v>
      </c>
      <c r="K11857" s="111">
        <v>-4.1038862122629617E-2</v>
      </c>
      <c r="L11857" s="111">
        <v>0</v>
      </c>
      <c r="M11857" s="111">
        <v>0</v>
      </c>
      <c r="N11857" s="112">
        <f t="shared" si="371"/>
        <v>-4.1038862122629617E-2</v>
      </c>
    </row>
    <row r="11858" spans="1:14" x14ac:dyDescent="0.25">
      <c r="A11858" s="111" t="s">
        <v>905</v>
      </c>
      <c r="B11858" s="111">
        <f>INDEX(kommuner!C:C,MATCH(_xlfn.NUMBERVALUE(A11858),kommuner!B:B,0))</f>
        <v>1845</v>
      </c>
      <c r="C11858" s="111" t="s">
        <v>82</v>
      </c>
      <c r="D11858" s="111" t="s">
        <v>82</v>
      </c>
      <c r="E11858" s="111" t="s">
        <v>126</v>
      </c>
      <c r="F11858" s="111" t="s">
        <v>139</v>
      </c>
      <c r="G11858" s="111" t="s">
        <v>139</v>
      </c>
      <c r="H11858" s="111" t="s">
        <v>139</v>
      </c>
      <c r="I11858" s="111" t="s">
        <v>139</v>
      </c>
      <c r="J11858" t="str">
        <f t="shared" si="370"/>
        <v>1845Annen utmarkMineraljord</v>
      </c>
      <c r="K11858" s="111">
        <v>-4.6129089206686659E-2</v>
      </c>
      <c r="L11858" s="111">
        <v>0</v>
      </c>
      <c r="M11858" s="111">
        <v>0</v>
      </c>
      <c r="N11858" s="112">
        <f t="shared" si="371"/>
        <v>-4.6129089206686659E-2</v>
      </c>
    </row>
    <row r="11859" spans="1:14" x14ac:dyDescent="0.25">
      <c r="A11859" s="111" t="s">
        <v>905</v>
      </c>
      <c r="B11859" s="111">
        <f>INDEX(kommuner!C:C,MATCH(_xlfn.NUMBERVALUE(A11859),kommuner!B:B,0))</f>
        <v>1845</v>
      </c>
      <c r="C11859" s="111" t="s">
        <v>121</v>
      </c>
      <c r="D11859" s="111" t="s">
        <v>121</v>
      </c>
      <c r="E11859" s="111" t="s">
        <v>126</v>
      </c>
      <c r="F11859" s="111" t="s">
        <v>139</v>
      </c>
      <c r="G11859" s="111" t="s">
        <v>139</v>
      </c>
      <c r="H11859" s="111" t="s">
        <v>139</v>
      </c>
      <c r="I11859" s="111" t="s">
        <v>139</v>
      </c>
      <c r="J11859" t="str">
        <f t="shared" si="370"/>
        <v>1845BeiteMineraljord</v>
      </c>
      <c r="K11859" s="111">
        <v>-0.96338340838695502</v>
      </c>
      <c r="L11859" s="111">
        <v>0</v>
      </c>
      <c r="M11859" s="111">
        <v>1.2448711246839999E-7</v>
      </c>
      <c r="N11859" s="112">
        <f t="shared" si="371"/>
        <v>-0.96338328389984251</v>
      </c>
    </row>
    <row r="11860" spans="1:14" x14ac:dyDescent="0.25">
      <c r="A11860" s="111" t="s">
        <v>905</v>
      </c>
      <c r="B11860" s="111">
        <f>INDEX(kommuner!C:C,MATCH(_xlfn.NUMBERVALUE(A11860),kommuner!B:B,0))</f>
        <v>1845</v>
      </c>
      <c r="C11860" s="111" t="s">
        <v>121</v>
      </c>
      <c r="D11860" s="111" t="s">
        <v>121</v>
      </c>
      <c r="E11860" s="111" t="s">
        <v>123</v>
      </c>
      <c r="F11860" s="111" t="s">
        <v>139</v>
      </c>
      <c r="G11860" s="111" t="s">
        <v>139</v>
      </c>
      <c r="H11860" s="111" t="s">
        <v>139</v>
      </c>
      <c r="I11860" s="111" t="s">
        <v>139</v>
      </c>
      <c r="J11860" t="str">
        <f t="shared" si="370"/>
        <v>1845BeiteOrganisk jord</v>
      </c>
      <c r="K11860" s="111">
        <v>12.077525935985037</v>
      </c>
      <c r="L11860" s="111">
        <v>1.6412500000000001</v>
      </c>
      <c r="M11860" s="111">
        <v>0</v>
      </c>
      <c r="N11860" s="112">
        <f t="shared" si="371"/>
        <v>13.718775935985036</v>
      </c>
    </row>
    <row r="11861" spans="1:14" x14ac:dyDescent="0.25">
      <c r="A11861" s="111" t="s">
        <v>905</v>
      </c>
      <c r="B11861" s="111">
        <f>INDEX(kommuner!C:C,MATCH(_xlfn.NUMBERVALUE(A11861),kommuner!B:B,0))</f>
        <v>1845</v>
      </c>
      <c r="C11861" s="111" t="s">
        <v>84</v>
      </c>
      <c r="D11861" s="111" t="s">
        <v>84</v>
      </c>
      <c r="E11861" s="111" t="s">
        <v>126</v>
      </c>
      <c r="F11861" s="111" t="s">
        <v>139</v>
      </c>
      <c r="G11861" s="111" t="s">
        <v>139</v>
      </c>
      <c r="H11861" s="111" t="s">
        <v>139</v>
      </c>
      <c r="I11861" s="111" t="s">
        <v>139</v>
      </c>
      <c r="J11861" t="str">
        <f t="shared" si="370"/>
        <v>1845Dyrket markMineraljord</v>
      </c>
      <c r="K11861" s="111">
        <v>-0.35631141178143111</v>
      </c>
      <c r="L11861" s="111">
        <v>0</v>
      </c>
      <c r="M11861" s="111">
        <v>0</v>
      </c>
      <c r="N11861" s="112">
        <f t="shared" si="371"/>
        <v>-0.35631141178143111</v>
      </c>
    </row>
    <row r="11862" spans="1:14" x14ac:dyDescent="0.25">
      <c r="A11862" s="111" t="s">
        <v>905</v>
      </c>
      <c r="B11862" s="111">
        <f>INDEX(kommuner!C:C,MATCH(_xlfn.NUMBERVALUE(A11862),kommuner!B:B,0))</f>
        <v>1845</v>
      </c>
      <c r="C11862" s="111" t="s">
        <v>84</v>
      </c>
      <c r="D11862" s="111" t="s">
        <v>84</v>
      </c>
      <c r="E11862" s="111" t="s">
        <v>123</v>
      </c>
      <c r="F11862" s="111" t="s">
        <v>139</v>
      </c>
      <c r="G11862" s="111" t="s">
        <v>139</v>
      </c>
      <c r="H11862" s="111" t="s">
        <v>139</v>
      </c>
      <c r="I11862" s="111" t="s">
        <v>139</v>
      </c>
      <c r="J11862" t="str">
        <f t="shared" si="370"/>
        <v>1845Dyrket markOrganisk jord</v>
      </c>
      <c r="K11862" s="111">
        <v>28.726149366675592</v>
      </c>
      <c r="L11862" s="111">
        <v>1.45625</v>
      </c>
      <c r="M11862" s="111">
        <v>0</v>
      </c>
      <c r="N11862" s="112">
        <f t="shared" si="371"/>
        <v>30.182399366675593</v>
      </c>
    </row>
    <row r="11863" spans="1:14" x14ac:dyDescent="0.25">
      <c r="A11863" s="111" t="s">
        <v>905</v>
      </c>
      <c r="B11863" s="111">
        <f>INDEX(kommuner!C:C,MATCH(_xlfn.NUMBERVALUE(A11863),kommuner!B:B,0))</f>
        <v>1845</v>
      </c>
      <c r="C11863" s="111" t="s">
        <v>127</v>
      </c>
      <c r="D11863" s="111" t="s">
        <v>127</v>
      </c>
      <c r="E11863" s="111" t="s">
        <v>126</v>
      </c>
      <c r="F11863" s="111" t="s">
        <v>172</v>
      </c>
      <c r="G11863" s="111" t="s">
        <v>180</v>
      </c>
      <c r="H11863" s="111" t="s">
        <v>172</v>
      </c>
      <c r="I11863" s="111" t="s">
        <v>180</v>
      </c>
      <c r="J11863" t="str">
        <f t="shared" si="370"/>
        <v>1845SkogMineraljordBarskogHøy</v>
      </c>
      <c r="K11863" s="111">
        <v>-4.1008350957832223</v>
      </c>
      <c r="L11863" s="111">
        <v>0.85306406685236758</v>
      </c>
      <c r="M11863" s="111">
        <v>6.4056614999681585E-2</v>
      </c>
      <c r="N11863" s="112">
        <f t="shared" si="371"/>
        <v>-3.183714413931173</v>
      </c>
    </row>
    <row r="11864" spans="1:14" x14ac:dyDescent="0.25">
      <c r="A11864" s="111" t="s">
        <v>905</v>
      </c>
      <c r="B11864" s="111">
        <f>INDEX(kommuner!C:C,MATCH(_xlfn.NUMBERVALUE(A11864),kommuner!B:B,0))</f>
        <v>1845</v>
      </c>
      <c r="C11864" s="111" t="s">
        <v>127</v>
      </c>
      <c r="D11864" s="111" t="s">
        <v>127</v>
      </c>
      <c r="E11864" s="111" t="s">
        <v>126</v>
      </c>
      <c r="F11864" s="111" t="s">
        <v>172</v>
      </c>
      <c r="G11864" s="111" t="s">
        <v>167</v>
      </c>
      <c r="H11864" s="111" t="s">
        <v>172</v>
      </c>
      <c r="I11864" s="111" t="s">
        <v>167</v>
      </c>
      <c r="J11864" t="str">
        <f t="shared" si="370"/>
        <v>1845SkogMineraljordBarskogImpediment</v>
      </c>
      <c r="K11864" s="111">
        <v>-0.74600152614144843</v>
      </c>
      <c r="L11864" s="111">
        <v>0.85306406685236758</v>
      </c>
      <c r="M11864" s="111">
        <v>6.3979989500968365E-2</v>
      </c>
      <c r="N11864" s="112">
        <f t="shared" si="371"/>
        <v>0.17104253021188751</v>
      </c>
    </row>
    <row r="11865" spans="1:14" x14ac:dyDescent="0.25">
      <c r="A11865" s="111" t="s">
        <v>905</v>
      </c>
      <c r="B11865" s="111">
        <f>INDEX(kommuner!C:C,MATCH(_xlfn.NUMBERVALUE(A11865),kommuner!B:B,0))</f>
        <v>1845</v>
      </c>
      <c r="C11865" s="111" t="s">
        <v>127</v>
      </c>
      <c r="D11865" s="111" t="s">
        <v>127</v>
      </c>
      <c r="E11865" s="111" t="s">
        <v>126</v>
      </c>
      <c r="F11865" s="111" t="s">
        <v>172</v>
      </c>
      <c r="G11865" s="111" t="s">
        <v>190</v>
      </c>
      <c r="H11865" s="111" t="s">
        <v>172</v>
      </c>
      <c r="I11865" s="111" t="s">
        <v>190</v>
      </c>
      <c r="J11865" t="str">
        <f t="shared" si="370"/>
        <v>1845SkogMineraljordBarskogLav</v>
      </c>
      <c r="K11865" s="111">
        <v>-1.8215681825293268</v>
      </c>
      <c r="L11865" s="111">
        <v>0.85306406685236758</v>
      </c>
      <c r="M11865" s="111">
        <v>6.3979989500968365E-2</v>
      </c>
      <c r="N11865" s="112">
        <f t="shared" si="371"/>
        <v>-0.90452412617599087</v>
      </c>
    </row>
    <row r="11866" spans="1:14" x14ac:dyDescent="0.25">
      <c r="A11866" s="111" t="s">
        <v>905</v>
      </c>
      <c r="B11866" s="111">
        <f>INDEX(kommuner!C:C,MATCH(_xlfn.NUMBERVALUE(A11866),kommuner!B:B,0))</f>
        <v>1845</v>
      </c>
      <c r="C11866" s="111" t="s">
        <v>127</v>
      </c>
      <c r="D11866" s="111" t="s">
        <v>127</v>
      </c>
      <c r="E11866" s="111" t="s">
        <v>126</v>
      </c>
      <c r="F11866" s="111" t="s">
        <v>172</v>
      </c>
      <c r="G11866" s="111" t="s">
        <v>173</v>
      </c>
      <c r="H11866" s="111" t="s">
        <v>172</v>
      </c>
      <c r="I11866" s="111" t="s">
        <v>173</v>
      </c>
      <c r="J11866" t="str">
        <f t="shared" si="370"/>
        <v>1845SkogMineraljordBarskogMiddels</v>
      </c>
      <c r="K11866" s="111">
        <v>-2.9452289214132028</v>
      </c>
      <c r="L11866" s="111">
        <v>0.85306406685236758</v>
      </c>
      <c r="M11866" s="111">
        <v>6.4056614999681585E-2</v>
      </c>
      <c r="N11866" s="112">
        <f t="shared" si="371"/>
        <v>-2.0281082395611536</v>
      </c>
    </row>
    <row r="11867" spans="1:14" x14ac:dyDescent="0.25">
      <c r="A11867" s="111" t="s">
        <v>905</v>
      </c>
      <c r="B11867" s="111">
        <f>INDEX(kommuner!C:C,MATCH(_xlfn.NUMBERVALUE(A11867),kommuner!B:B,0))</f>
        <v>1845</v>
      </c>
      <c r="C11867" s="111" t="s">
        <v>127</v>
      </c>
      <c r="D11867" s="111" t="s">
        <v>127</v>
      </c>
      <c r="E11867" s="111" t="s">
        <v>126</v>
      </c>
      <c r="F11867" s="111" t="s">
        <v>172</v>
      </c>
      <c r="G11867" s="111" t="s">
        <v>186</v>
      </c>
      <c r="H11867" s="111" t="s">
        <v>172</v>
      </c>
      <c r="I11867" s="111" t="s">
        <v>186</v>
      </c>
      <c r="J11867" t="str">
        <f t="shared" si="370"/>
        <v>1845SkogMineraljordBarskogSærs høy</v>
      </c>
      <c r="K11867" s="111">
        <v>0.12072674540874306</v>
      </c>
      <c r="L11867" s="111">
        <v>0.85306406685236758</v>
      </c>
      <c r="M11867" s="111">
        <v>6.4056614999681585E-2</v>
      </c>
      <c r="N11867" s="112">
        <f t="shared" si="371"/>
        <v>1.0378474272607923</v>
      </c>
    </row>
    <row r="11868" spans="1:14" x14ac:dyDescent="0.25">
      <c r="A11868" s="111" t="s">
        <v>905</v>
      </c>
      <c r="B11868" s="111">
        <f>INDEX(kommuner!C:C,MATCH(_xlfn.NUMBERVALUE(A11868),kommuner!B:B,0))</f>
        <v>1845</v>
      </c>
      <c r="C11868" s="111" t="s">
        <v>127</v>
      </c>
      <c r="D11868" s="111" t="s">
        <v>127</v>
      </c>
      <c r="E11868" s="111" t="s">
        <v>126</v>
      </c>
      <c r="F11868" s="111" t="s">
        <v>179</v>
      </c>
      <c r="G11868" s="111" t="s">
        <v>180</v>
      </c>
      <c r="H11868" s="111" t="s">
        <v>179</v>
      </c>
      <c r="I11868" s="111" t="s">
        <v>180</v>
      </c>
      <c r="J11868" t="str">
        <f t="shared" si="370"/>
        <v>1845SkogMineraljordBlandingsskogHøy</v>
      </c>
      <c r="K11868" s="111">
        <v>-7.1939050909469406</v>
      </c>
      <c r="L11868" s="111">
        <v>0.85306406685236758</v>
      </c>
      <c r="M11868" s="111">
        <v>6.3979989500968365E-2</v>
      </c>
      <c r="N11868" s="112">
        <f t="shared" si="371"/>
        <v>-6.2768610345936047</v>
      </c>
    </row>
    <row r="11869" spans="1:14" x14ac:dyDescent="0.25">
      <c r="A11869" s="111" t="s">
        <v>905</v>
      </c>
      <c r="B11869" s="111">
        <f>INDEX(kommuner!C:C,MATCH(_xlfn.NUMBERVALUE(A11869),kommuner!B:B,0))</f>
        <v>1845</v>
      </c>
      <c r="C11869" s="111" t="s">
        <v>127</v>
      </c>
      <c r="D11869" s="111" t="s">
        <v>127</v>
      </c>
      <c r="E11869" s="111" t="s">
        <v>126</v>
      </c>
      <c r="F11869" s="111" t="s">
        <v>179</v>
      </c>
      <c r="G11869" s="111" t="s">
        <v>167</v>
      </c>
      <c r="H11869" s="111" t="s">
        <v>179</v>
      </c>
      <c r="I11869" s="111" t="s">
        <v>167</v>
      </c>
      <c r="J11869" t="str">
        <f t="shared" si="370"/>
        <v>1845SkogMineraljordBlandingsskogImpediment</v>
      </c>
      <c r="K11869" s="111">
        <v>-1.6598037998579707</v>
      </c>
      <c r="L11869" s="111">
        <v>0.85306406685236758</v>
      </c>
      <c r="M11869" s="111">
        <v>6.3979989500968365E-2</v>
      </c>
      <c r="N11869" s="112">
        <f t="shared" si="371"/>
        <v>-0.7427597435046347</v>
      </c>
    </row>
    <row r="11870" spans="1:14" x14ac:dyDescent="0.25">
      <c r="A11870" s="111" t="s">
        <v>905</v>
      </c>
      <c r="B11870" s="111">
        <f>INDEX(kommuner!C:C,MATCH(_xlfn.NUMBERVALUE(A11870),kommuner!B:B,0))</f>
        <v>1845</v>
      </c>
      <c r="C11870" s="111" t="s">
        <v>127</v>
      </c>
      <c r="D11870" s="111" t="s">
        <v>127</v>
      </c>
      <c r="E11870" s="111" t="s">
        <v>126</v>
      </c>
      <c r="F11870" s="111" t="s">
        <v>179</v>
      </c>
      <c r="G11870" s="111" t="s">
        <v>190</v>
      </c>
      <c r="H11870" s="111" t="s">
        <v>179</v>
      </c>
      <c r="I11870" s="111" t="s">
        <v>190</v>
      </c>
      <c r="J11870" t="str">
        <f t="shared" si="370"/>
        <v>1845SkogMineraljordBlandingsskogLav</v>
      </c>
      <c r="K11870" s="111">
        <v>-2.5588434197694254</v>
      </c>
      <c r="L11870" s="111">
        <v>0.85306406685236758</v>
      </c>
      <c r="M11870" s="111">
        <v>6.3979989500968365E-2</v>
      </c>
      <c r="N11870" s="112">
        <f t="shared" si="371"/>
        <v>-1.6417993634160897</v>
      </c>
    </row>
    <row r="11871" spans="1:14" x14ac:dyDescent="0.25">
      <c r="A11871" s="111" t="s">
        <v>905</v>
      </c>
      <c r="B11871" s="111">
        <f>INDEX(kommuner!C:C,MATCH(_xlfn.NUMBERVALUE(A11871),kommuner!B:B,0))</f>
        <v>1845</v>
      </c>
      <c r="C11871" s="111" t="s">
        <v>127</v>
      </c>
      <c r="D11871" s="111" t="s">
        <v>127</v>
      </c>
      <c r="E11871" s="111" t="s">
        <v>126</v>
      </c>
      <c r="F11871" s="111" t="s">
        <v>179</v>
      </c>
      <c r="G11871" s="111" t="s">
        <v>173</v>
      </c>
      <c r="H11871" s="111" t="s">
        <v>179</v>
      </c>
      <c r="I11871" s="111" t="s">
        <v>173</v>
      </c>
      <c r="J11871" t="str">
        <f t="shared" si="370"/>
        <v>1845SkogMineraljordBlandingsskogMiddels</v>
      </c>
      <c r="K11871" s="111">
        <v>-3.8687729546762566</v>
      </c>
      <c r="L11871" s="111">
        <v>0.85306406685236758</v>
      </c>
      <c r="M11871" s="111">
        <v>6.3979989500968365E-2</v>
      </c>
      <c r="N11871" s="112">
        <f t="shared" si="371"/>
        <v>-2.9517288983229206</v>
      </c>
    </row>
    <row r="11872" spans="1:14" x14ac:dyDescent="0.25">
      <c r="A11872" s="111" t="s">
        <v>905</v>
      </c>
      <c r="B11872" s="111">
        <f>INDEX(kommuner!C:C,MATCH(_xlfn.NUMBERVALUE(A11872),kommuner!B:B,0))</f>
        <v>1845</v>
      </c>
      <c r="C11872" s="111" t="s">
        <v>127</v>
      </c>
      <c r="D11872" s="111" t="s">
        <v>127</v>
      </c>
      <c r="E11872" s="111" t="s">
        <v>126</v>
      </c>
      <c r="F11872" s="111" t="s">
        <v>179</v>
      </c>
      <c r="G11872" s="111" t="s">
        <v>186</v>
      </c>
      <c r="H11872" s="111" t="s">
        <v>179</v>
      </c>
      <c r="I11872" s="111" t="s">
        <v>186</v>
      </c>
      <c r="J11872" t="str">
        <f t="shared" si="370"/>
        <v>1845SkogMineraljordBlandingsskogSærs høy</v>
      </c>
      <c r="K11872" s="111">
        <v>-2.9395925245326562</v>
      </c>
      <c r="L11872" s="111">
        <v>0.85306406685236758</v>
      </c>
      <c r="M11872" s="111">
        <v>6.3979989500968365E-2</v>
      </c>
      <c r="N11872" s="112">
        <f t="shared" si="371"/>
        <v>-2.0225484681793202</v>
      </c>
    </row>
    <row r="11873" spans="1:14" x14ac:dyDescent="0.25">
      <c r="A11873" s="111" t="s">
        <v>905</v>
      </c>
      <c r="B11873" s="111">
        <f>INDEX(kommuner!C:C,MATCH(_xlfn.NUMBERVALUE(A11873),kommuner!B:B,0))</f>
        <v>1845</v>
      </c>
      <c r="C11873" s="111" t="s">
        <v>127</v>
      </c>
      <c r="D11873" s="111" t="s">
        <v>127</v>
      </c>
      <c r="E11873" s="111" t="s">
        <v>126</v>
      </c>
      <c r="F11873" s="111" t="s">
        <v>185</v>
      </c>
      <c r="G11873" s="111" t="s">
        <v>180</v>
      </c>
      <c r="H11873" s="111" t="s">
        <v>185</v>
      </c>
      <c r="I11873" s="111" t="s">
        <v>180</v>
      </c>
      <c r="J11873" t="str">
        <f t="shared" si="370"/>
        <v>1845SkogMineraljordLauvskogHøy</v>
      </c>
      <c r="K11873" s="111">
        <v>-2.2672556336745231</v>
      </c>
      <c r="L11873" s="111">
        <v>0.85306406685236758</v>
      </c>
      <c r="M11873" s="111">
        <v>6.3979989500968365E-2</v>
      </c>
      <c r="N11873" s="112">
        <f t="shared" si="371"/>
        <v>-1.3502115773211874</v>
      </c>
    </row>
    <row r="11874" spans="1:14" x14ac:dyDescent="0.25">
      <c r="A11874" s="111" t="s">
        <v>905</v>
      </c>
      <c r="B11874" s="111">
        <f>INDEX(kommuner!C:C,MATCH(_xlfn.NUMBERVALUE(A11874),kommuner!B:B,0))</f>
        <v>1845</v>
      </c>
      <c r="C11874" s="111" t="s">
        <v>127</v>
      </c>
      <c r="D11874" s="111" t="s">
        <v>127</v>
      </c>
      <c r="E11874" s="111" t="s">
        <v>126</v>
      </c>
      <c r="F11874" s="111" t="s">
        <v>185</v>
      </c>
      <c r="G11874" s="111" t="s">
        <v>167</v>
      </c>
      <c r="H11874" s="111" t="s">
        <v>185</v>
      </c>
      <c r="I11874" s="111" t="s">
        <v>167</v>
      </c>
      <c r="J11874" t="str">
        <f t="shared" si="370"/>
        <v>1845SkogMineraljordLauvskogImpediment</v>
      </c>
      <c r="K11874" s="111">
        <v>-0.10482014945424457</v>
      </c>
      <c r="L11874" s="111">
        <v>0.85306406685236758</v>
      </c>
      <c r="M11874" s="111">
        <v>6.3979989500968365E-2</v>
      </c>
      <c r="N11874" s="112">
        <f t="shared" si="371"/>
        <v>0.81222390689909141</v>
      </c>
    </row>
    <row r="11875" spans="1:14" x14ac:dyDescent="0.25">
      <c r="A11875" s="111" t="s">
        <v>905</v>
      </c>
      <c r="B11875" s="111">
        <f>INDEX(kommuner!C:C,MATCH(_xlfn.NUMBERVALUE(A11875),kommuner!B:B,0))</f>
        <v>1845</v>
      </c>
      <c r="C11875" s="111" t="s">
        <v>127</v>
      </c>
      <c r="D11875" s="111" t="s">
        <v>127</v>
      </c>
      <c r="E11875" s="111" t="s">
        <v>126</v>
      </c>
      <c r="F11875" s="111" t="s">
        <v>185</v>
      </c>
      <c r="G11875" s="111" t="s">
        <v>190</v>
      </c>
      <c r="H11875" s="111" t="s">
        <v>185</v>
      </c>
      <c r="I11875" s="111" t="s">
        <v>190</v>
      </c>
      <c r="J11875" t="str">
        <f t="shared" si="370"/>
        <v>1845SkogMineraljordLauvskogLav</v>
      </c>
      <c r="K11875" s="111">
        <v>-8.9748170935426599E-2</v>
      </c>
      <c r="L11875" s="111">
        <v>0.85306406685236758</v>
      </c>
      <c r="M11875" s="111">
        <v>6.3979989500968365E-2</v>
      </c>
      <c r="N11875" s="112">
        <f t="shared" si="371"/>
        <v>0.82729588541790933</v>
      </c>
    </row>
    <row r="11876" spans="1:14" x14ac:dyDescent="0.25">
      <c r="A11876" s="111" t="s">
        <v>905</v>
      </c>
      <c r="B11876" s="111">
        <f>INDEX(kommuner!C:C,MATCH(_xlfn.NUMBERVALUE(A11876),kommuner!B:B,0))</f>
        <v>1845</v>
      </c>
      <c r="C11876" s="111" t="s">
        <v>127</v>
      </c>
      <c r="D11876" s="111" t="s">
        <v>127</v>
      </c>
      <c r="E11876" s="111" t="s">
        <v>126</v>
      </c>
      <c r="F11876" s="111" t="s">
        <v>185</v>
      </c>
      <c r="G11876" s="111" t="s">
        <v>173</v>
      </c>
      <c r="H11876" s="111" t="s">
        <v>185</v>
      </c>
      <c r="I11876" s="111" t="s">
        <v>173</v>
      </c>
      <c r="J11876" t="str">
        <f t="shared" si="370"/>
        <v>1845SkogMineraljordLauvskogMiddels</v>
      </c>
      <c r="K11876" s="111">
        <v>-1.6187078219159163</v>
      </c>
      <c r="L11876" s="111">
        <v>0.85306406685236758</v>
      </c>
      <c r="M11876" s="111">
        <v>6.3979989500968365E-2</v>
      </c>
      <c r="N11876" s="112">
        <f t="shared" si="371"/>
        <v>-0.70166376556258037</v>
      </c>
    </row>
    <row r="11877" spans="1:14" x14ac:dyDescent="0.25">
      <c r="A11877" s="111" t="s">
        <v>905</v>
      </c>
      <c r="B11877" s="111">
        <f>INDEX(kommuner!C:C,MATCH(_xlfn.NUMBERVALUE(A11877),kommuner!B:B,0))</f>
        <v>1845</v>
      </c>
      <c r="C11877" s="111" t="s">
        <v>127</v>
      </c>
      <c r="D11877" s="111" t="s">
        <v>127</v>
      </c>
      <c r="E11877" s="111" t="s">
        <v>126</v>
      </c>
      <c r="F11877" s="111" t="s">
        <v>185</v>
      </c>
      <c r="G11877" s="111" t="s">
        <v>186</v>
      </c>
      <c r="H11877" s="111" t="s">
        <v>185</v>
      </c>
      <c r="I11877" s="111" t="s">
        <v>186</v>
      </c>
      <c r="J11877" t="str">
        <f t="shared" si="370"/>
        <v>1845SkogMineraljordLauvskogSærs høy</v>
      </c>
      <c r="K11877" s="111">
        <v>-3.6560473259425113</v>
      </c>
      <c r="L11877" s="111">
        <v>0.85306406685236758</v>
      </c>
      <c r="M11877" s="111">
        <v>6.3979989500968365E-2</v>
      </c>
      <c r="N11877" s="112">
        <f t="shared" si="371"/>
        <v>-2.7390032695891753</v>
      </c>
    </row>
    <row r="11878" spans="1:14" x14ac:dyDescent="0.25">
      <c r="A11878" s="111" t="s">
        <v>905</v>
      </c>
      <c r="B11878" s="111">
        <f>INDEX(kommuner!C:C,MATCH(_xlfn.NUMBERVALUE(A11878),kommuner!B:B,0))</f>
        <v>1845</v>
      </c>
      <c r="C11878" s="111" t="s">
        <v>127</v>
      </c>
      <c r="D11878" s="111" t="s">
        <v>127</v>
      </c>
      <c r="E11878" s="111" t="s">
        <v>123</v>
      </c>
      <c r="F11878" s="111" t="s">
        <v>172</v>
      </c>
      <c r="G11878" s="111" t="s">
        <v>180</v>
      </c>
      <c r="H11878" s="111" t="s">
        <v>172</v>
      </c>
      <c r="I11878" s="111" t="s">
        <v>180</v>
      </c>
      <c r="J11878" t="str">
        <f t="shared" si="370"/>
        <v>1845SkogOrganisk jordBarskogHøy</v>
      </c>
      <c r="K11878" s="111">
        <v>-2.5184559031994138</v>
      </c>
      <c r="L11878" s="111">
        <v>0.92784825435236762</v>
      </c>
      <c r="M11878" s="111">
        <v>0.46518126042825314</v>
      </c>
      <c r="N11878" s="112">
        <f t="shared" si="371"/>
        <v>-1.1254263884187932</v>
      </c>
    </row>
    <row r="11879" spans="1:14" x14ac:dyDescent="0.25">
      <c r="A11879" s="111" t="s">
        <v>905</v>
      </c>
      <c r="B11879" s="111">
        <f>INDEX(kommuner!C:C,MATCH(_xlfn.NUMBERVALUE(A11879),kommuner!B:B,0))</f>
        <v>1845</v>
      </c>
      <c r="C11879" s="111" t="s">
        <v>127</v>
      </c>
      <c r="D11879" s="111" t="s">
        <v>127</v>
      </c>
      <c r="E11879" s="111" t="s">
        <v>123</v>
      </c>
      <c r="F11879" s="111" t="s">
        <v>172</v>
      </c>
      <c r="G11879" s="111" t="s">
        <v>167</v>
      </c>
      <c r="H11879" s="111" t="s">
        <v>172</v>
      </c>
      <c r="I11879" s="111" t="s">
        <v>167</v>
      </c>
      <c r="J11879" t="str">
        <f t="shared" si="370"/>
        <v>1845SkogOrganisk jordBarskogImpediment</v>
      </c>
      <c r="K11879" s="111">
        <v>-0.13011741963904588</v>
      </c>
      <c r="L11879" s="111">
        <v>0.92784825435236762</v>
      </c>
      <c r="M11879" s="111">
        <v>0.46510463492953991</v>
      </c>
      <c r="N11879" s="112">
        <f t="shared" si="371"/>
        <v>1.2628354696428616</v>
      </c>
    </row>
    <row r="11880" spans="1:14" x14ac:dyDescent="0.25">
      <c r="A11880" s="111" t="s">
        <v>905</v>
      </c>
      <c r="B11880" s="111">
        <f>INDEX(kommuner!C:C,MATCH(_xlfn.NUMBERVALUE(A11880),kommuner!B:B,0))</f>
        <v>1845</v>
      </c>
      <c r="C11880" s="111" t="s">
        <v>127</v>
      </c>
      <c r="D11880" s="111" t="s">
        <v>127</v>
      </c>
      <c r="E11880" s="111" t="s">
        <v>123</v>
      </c>
      <c r="F11880" s="111" t="s">
        <v>172</v>
      </c>
      <c r="G11880" s="111" t="s">
        <v>190</v>
      </c>
      <c r="H11880" s="111" t="s">
        <v>172</v>
      </c>
      <c r="I11880" s="111" t="s">
        <v>190</v>
      </c>
      <c r="J11880" t="str">
        <f t="shared" si="370"/>
        <v>1845SkogOrganisk jordBarskogLav</v>
      </c>
      <c r="K11880" s="111">
        <v>-0.50666953101693391</v>
      </c>
      <c r="L11880" s="111">
        <v>0.92784825435236762</v>
      </c>
      <c r="M11880" s="111">
        <v>0.46510463492953991</v>
      </c>
      <c r="N11880" s="112">
        <f t="shared" si="371"/>
        <v>0.88628335826497362</v>
      </c>
    </row>
    <row r="11881" spans="1:14" x14ac:dyDescent="0.25">
      <c r="A11881" s="111" t="s">
        <v>905</v>
      </c>
      <c r="B11881" s="111">
        <f>INDEX(kommuner!C:C,MATCH(_xlfn.NUMBERVALUE(A11881),kommuner!B:B,0))</f>
        <v>1845</v>
      </c>
      <c r="C11881" s="111" t="s">
        <v>127</v>
      </c>
      <c r="D11881" s="111" t="s">
        <v>127</v>
      </c>
      <c r="E11881" s="111" t="s">
        <v>123</v>
      </c>
      <c r="F11881" s="111" t="s">
        <v>172</v>
      </c>
      <c r="G11881" s="111" t="s">
        <v>173</v>
      </c>
      <c r="H11881" s="111" t="s">
        <v>172</v>
      </c>
      <c r="I11881" s="111" t="s">
        <v>173</v>
      </c>
      <c r="J11881" t="str">
        <f t="shared" si="370"/>
        <v>1845SkogOrganisk jordBarskogMiddels</v>
      </c>
      <c r="K11881" s="111">
        <v>-1.5571490961494638</v>
      </c>
      <c r="L11881" s="111">
        <v>0.92784825435236762</v>
      </c>
      <c r="M11881" s="111">
        <v>0.46518126042825314</v>
      </c>
      <c r="N11881" s="112">
        <f t="shared" si="371"/>
        <v>-0.16411958136884308</v>
      </c>
    </row>
    <row r="11882" spans="1:14" x14ac:dyDescent="0.25">
      <c r="A11882" s="111" t="s">
        <v>905</v>
      </c>
      <c r="B11882" s="111">
        <f>INDEX(kommuner!C:C,MATCH(_xlfn.NUMBERVALUE(A11882),kommuner!B:B,0))</f>
        <v>1845</v>
      </c>
      <c r="C11882" s="111" t="s">
        <v>127</v>
      </c>
      <c r="D11882" s="111" t="s">
        <v>127</v>
      </c>
      <c r="E11882" s="111" t="s">
        <v>123</v>
      </c>
      <c r="F11882" s="111" t="s">
        <v>172</v>
      </c>
      <c r="G11882" s="111" t="s">
        <v>186</v>
      </c>
      <c r="H11882" s="111" t="s">
        <v>172</v>
      </c>
      <c r="I11882" s="111" t="s">
        <v>186</v>
      </c>
      <c r="J11882" t="str">
        <f t="shared" si="370"/>
        <v>1845SkogOrganisk jordBarskogSærs høy</v>
      </c>
      <c r="K11882" s="111">
        <v>2.5548655235722699</v>
      </c>
      <c r="L11882" s="111">
        <v>0.92784825435236762</v>
      </c>
      <c r="M11882" s="111">
        <v>0.46518126042825314</v>
      </c>
      <c r="N11882" s="112">
        <f t="shared" si="371"/>
        <v>3.9478950383528906</v>
      </c>
    </row>
    <row r="11883" spans="1:14" x14ac:dyDescent="0.25">
      <c r="A11883" s="111" t="s">
        <v>905</v>
      </c>
      <c r="B11883" s="111">
        <f>INDEX(kommuner!C:C,MATCH(_xlfn.NUMBERVALUE(A11883),kommuner!B:B,0))</f>
        <v>1845</v>
      </c>
      <c r="C11883" s="111" t="s">
        <v>127</v>
      </c>
      <c r="D11883" s="111" t="s">
        <v>127</v>
      </c>
      <c r="E11883" s="111" t="s">
        <v>123</v>
      </c>
      <c r="F11883" s="111" t="s">
        <v>179</v>
      </c>
      <c r="G11883" s="111" t="s">
        <v>180</v>
      </c>
      <c r="H11883" s="111" t="s">
        <v>179</v>
      </c>
      <c r="I11883" s="111" t="s">
        <v>180</v>
      </c>
      <c r="J11883" t="str">
        <f t="shared" si="370"/>
        <v>1845SkogOrganisk jordBlandingsskogHøy</v>
      </c>
      <c r="K11883" s="111">
        <v>-5.5554344456832343</v>
      </c>
      <c r="L11883" s="111">
        <v>0.92784825435236762</v>
      </c>
      <c r="M11883" s="111">
        <v>0.46510463492953991</v>
      </c>
      <c r="N11883" s="112">
        <f t="shared" si="371"/>
        <v>-4.1624815564013264</v>
      </c>
    </row>
    <row r="11884" spans="1:14" x14ac:dyDescent="0.25">
      <c r="A11884" s="111" t="s">
        <v>905</v>
      </c>
      <c r="B11884" s="111">
        <f>INDEX(kommuner!C:C,MATCH(_xlfn.NUMBERVALUE(A11884),kommuner!B:B,0))</f>
        <v>1845</v>
      </c>
      <c r="C11884" s="111" t="s">
        <v>127</v>
      </c>
      <c r="D11884" s="111" t="s">
        <v>127</v>
      </c>
      <c r="E11884" s="111" t="s">
        <v>123</v>
      </c>
      <c r="F11884" s="111" t="s">
        <v>179</v>
      </c>
      <c r="G11884" s="111" t="s">
        <v>167</v>
      </c>
      <c r="H11884" s="111" t="s">
        <v>179</v>
      </c>
      <c r="I11884" s="111" t="s">
        <v>167</v>
      </c>
      <c r="J11884" t="str">
        <f t="shared" si="370"/>
        <v>1845SkogOrganisk jordBlandingsskogImpediment</v>
      </c>
      <c r="K11884" s="111">
        <v>-0.28586344175800005</v>
      </c>
      <c r="L11884" s="111">
        <v>0.92784825435236762</v>
      </c>
      <c r="M11884" s="111">
        <v>0.46510463492953991</v>
      </c>
      <c r="N11884" s="112">
        <f t="shared" si="371"/>
        <v>1.1070894475239075</v>
      </c>
    </row>
    <row r="11885" spans="1:14" x14ac:dyDescent="0.25">
      <c r="A11885" s="111" t="s">
        <v>905</v>
      </c>
      <c r="B11885" s="111">
        <f>INDEX(kommuner!C:C,MATCH(_xlfn.NUMBERVALUE(A11885),kommuner!B:B,0))</f>
        <v>1845</v>
      </c>
      <c r="C11885" s="111" t="s">
        <v>127</v>
      </c>
      <c r="D11885" s="111" t="s">
        <v>127</v>
      </c>
      <c r="E11885" s="111" t="s">
        <v>123</v>
      </c>
      <c r="F11885" s="111" t="s">
        <v>179</v>
      </c>
      <c r="G11885" s="111" t="s">
        <v>190</v>
      </c>
      <c r="H11885" s="111" t="s">
        <v>179</v>
      </c>
      <c r="I11885" s="111" t="s">
        <v>190</v>
      </c>
      <c r="J11885" t="str">
        <f t="shared" si="370"/>
        <v>1845SkogOrganisk jordBlandingsskogLav</v>
      </c>
      <c r="K11885" s="111">
        <v>-1.2347339377887629</v>
      </c>
      <c r="L11885" s="111">
        <v>0.92784825435236762</v>
      </c>
      <c r="M11885" s="111">
        <v>0.46510463492953991</v>
      </c>
      <c r="N11885" s="112">
        <f t="shared" si="371"/>
        <v>0.15821895149314458</v>
      </c>
    </row>
    <row r="11886" spans="1:14" x14ac:dyDescent="0.25">
      <c r="A11886" s="111" t="s">
        <v>905</v>
      </c>
      <c r="B11886" s="111">
        <f>INDEX(kommuner!C:C,MATCH(_xlfn.NUMBERVALUE(A11886),kommuner!B:B,0))</f>
        <v>1845</v>
      </c>
      <c r="C11886" s="111" t="s">
        <v>127</v>
      </c>
      <c r="D11886" s="111" t="s">
        <v>127</v>
      </c>
      <c r="E11886" s="111" t="s">
        <v>123</v>
      </c>
      <c r="F11886" s="111" t="s">
        <v>179</v>
      </c>
      <c r="G11886" s="111" t="s">
        <v>173</v>
      </c>
      <c r="H11886" s="111" t="s">
        <v>179</v>
      </c>
      <c r="I11886" s="111" t="s">
        <v>173</v>
      </c>
      <c r="J11886" t="str">
        <f t="shared" si="370"/>
        <v>1845SkogOrganisk jordBlandingsskogMiddels</v>
      </c>
      <c r="K11886" s="111">
        <v>-2.4239591752717748</v>
      </c>
      <c r="L11886" s="111">
        <v>0.92784825435236762</v>
      </c>
      <c r="M11886" s="111">
        <v>0.46510463492953991</v>
      </c>
      <c r="N11886" s="112">
        <f t="shared" si="371"/>
        <v>-1.0310062859898674</v>
      </c>
    </row>
    <row r="11887" spans="1:14" x14ac:dyDescent="0.25">
      <c r="A11887" s="111" t="s">
        <v>905</v>
      </c>
      <c r="B11887" s="111">
        <f>INDEX(kommuner!C:C,MATCH(_xlfn.NUMBERVALUE(A11887),kommuner!B:B,0))</f>
        <v>1845</v>
      </c>
      <c r="C11887" s="111" t="s">
        <v>127</v>
      </c>
      <c r="D11887" s="111" t="s">
        <v>127</v>
      </c>
      <c r="E11887" s="111" t="s">
        <v>123</v>
      </c>
      <c r="F11887" s="111" t="s">
        <v>179</v>
      </c>
      <c r="G11887" s="111" t="s">
        <v>186</v>
      </c>
      <c r="H11887" s="111" t="s">
        <v>179</v>
      </c>
      <c r="I11887" s="111" t="s">
        <v>186</v>
      </c>
      <c r="J11887" t="str">
        <f t="shared" si="370"/>
        <v>1845SkogOrganisk jordBlandingsskogSærs høy</v>
      </c>
      <c r="K11887" s="111">
        <v>-1.5726115302258048</v>
      </c>
      <c r="L11887" s="111">
        <v>0.92784825435236762</v>
      </c>
      <c r="M11887" s="111">
        <v>0.46510463492953991</v>
      </c>
      <c r="N11887" s="112">
        <f t="shared" si="371"/>
        <v>-0.17965864094389727</v>
      </c>
    </row>
    <row r="11888" spans="1:14" x14ac:dyDescent="0.25">
      <c r="A11888" s="111" t="s">
        <v>905</v>
      </c>
      <c r="B11888" s="111">
        <f>INDEX(kommuner!C:C,MATCH(_xlfn.NUMBERVALUE(A11888),kommuner!B:B,0))</f>
        <v>1845</v>
      </c>
      <c r="C11888" s="111" t="s">
        <v>127</v>
      </c>
      <c r="D11888" s="111" t="s">
        <v>127</v>
      </c>
      <c r="E11888" s="111" t="s">
        <v>123</v>
      </c>
      <c r="F11888" s="111" t="s">
        <v>185</v>
      </c>
      <c r="G11888" s="111" t="s">
        <v>180</v>
      </c>
      <c r="H11888" s="111" t="s">
        <v>185</v>
      </c>
      <c r="I11888" s="111" t="s">
        <v>180</v>
      </c>
      <c r="J11888" t="str">
        <f t="shared" si="370"/>
        <v>1845SkogOrganisk jordLauvskogHøy</v>
      </c>
      <c r="K11888" s="111">
        <v>-1.9913688882377358</v>
      </c>
      <c r="L11888" s="111">
        <v>0.92784825435236762</v>
      </c>
      <c r="M11888" s="111">
        <v>0.46510463492953991</v>
      </c>
      <c r="N11888" s="112">
        <f t="shared" si="371"/>
        <v>-0.59841599895582831</v>
      </c>
    </row>
    <row r="11889" spans="1:14" x14ac:dyDescent="0.25">
      <c r="A11889" s="111" t="s">
        <v>905</v>
      </c>
      <c r="B11889" s="111">
        <f>INDEX(kommuner!C:C,MATCH(_xlfn.NUMBERVALUE(A11889),kommuner!B:B,0))</f>
        <v>1845</v>
      </c>
      <c r="C11889" s="111" t="s">
        <v>127</v>
      </c>
      <c r="D11889" s="111" t="s">
        <v>127</v>
      </c>
      <c r="E11889" s="111" t="s">
        <v>123</v>
      </c>
      <c r="F11889" s="111" t="s">
        <v>185</v>
      </c>
      <c r="G11889" s="111" t="s">
        <v>167</v>
      </c>
      <c r="H11889" s="111" t="s">
        <v>185</v>
      </c>
      <c r="I11889" s="111" t="s">
        <v>167</v>
      </c>
      <c r="J11889" t="str">
        <f t="shared" si="370"/>
        <v>1845SkogOrganisk jordLauvskogImpediment</v>
      </c>
      <c r="K11889" s="111">
        <v>0.35000626494250675</v>
      </c>
      <c r="L11889" s="111">
        <v>0.92784825435236762</v>
      </c>
      <c r="M11889" s="111">
        <v>0.46510463492953991</v>
      </c>
      <c r="N11889" s="112">
        <f t="shared" si="371"/>
        <v>1.7429591542244141</v>
      </c>
    </row>
    <row r="11890" spans="1:14" x14ac:dyDescent="0.25">
      <c r="A11890" s="111" t="s">
        <v>905</v>
      </c>
      <c r="B11890" s="111">
        <f>INDEX(kommuner!C:C,MATCH(_xlfn.NUMBERVALUE(A11890),kommuner!B:B,0))</f>
        <v>1845</v>
      </c>
      <c r="C11890" s="111" t="s">
        <v>127</v>
      </c>
      <c r="D11890" s="111" t="s">
        <v>127</v>
      </c>
      <c r="E11890" s="111" t="s">
        <v>123</v>
      </c>
      <c r="F11890" s="111" t="s">
        <v>185</v>
      </c>
      <c r="G11890" s="111" t="s">
        <v>190</v>
      </c>
      <c r="H11890" s="111" t="s">
        <v>185</v>
      </c>
      <c r="I11890" s="111" t="s">
        <v>190</v>
      </c>
      <c r="J11890" t="str">
        <f t="shared" si="370"/>
        <v>1845SkogOrganisk jordLauvskogLav</v>
      </c>
      <c r="K11890" s="111">
        <v>1.1144075558526714</v>
      </c>
      <c r="L11890" s="111">
        <v>0.92784825435236762</v>
      </c>
      <c r="M11890" s="111">
        <v>0.46510463492953991</v>
      </c>
      <c r="N11890" s="112">
        <f t="shared" si="371"/>
        <v>2.5073604451345788</v>
      </c>
    </row>
    <row r="11891" spans="1:14" x14ac:dyDescent="0.25">
      <c r="A11891" s="111" t="s">
        <v>905</v>
      </c>
      <c r="B11891" s="111">
        <f>INDEX(kommuner!C:C,MATCH(_xlfn.NUMBERVALUE(A11891),kommuner!B:B,0))</f>
        <v>1845</v>
      </c>
      <c r="C11891" s="111" t="s">
        <v>127</v>
      </c>
      <c r="D11891" s="111" t="s">
        <v>127</v>
      </c>
      <c r="E11891" s="111" t="s">
        <v>123</v>
      </c>
      <c r="F11891" s="111" t="s">
        <v>185</v>
      </c>
      <c r="G11891" s="111" t="s">
        <v>173</v>
      </c>
      <c r="H11891" s="111" t="s">
        <v>185</v>
      </c>
      <c r="I11891" s="111" t="s">
        <v>173</v>
      </c>
      <c r="J11891" t="str">
        <f t="shared" si="370"/>
        <v>1845SkogOrganisk jordLauvskogMiddels</v>
      </c>
      <c r="K11891" s="111">
        <v>-0.62664468270982987</v>
      </c>
      <c r="L11891" s="111">
        <v>0.92784825435236762</v>
      </c>
      <c r="M11891" s="111">
        <v>0.46510463492953991</v>
      </c>
      <c r="N11891" s="112">
        <f t="shared" si="371"/>
        <v>0.76630820657207765</v>
      </c>
    </row>
    <row r="11892" spans="1:14" x14ac:dyDescent="0.25">
      <c r="A11892" s="111" t="s">
        <v>905</v>
      </c>
      <c r="B11892" s="111">
        <f>INDEX(kommuner!C:C,MATCH(_xlfn.NUMBERVALUE(A11892),kommuner!B:B,0))</f>
        <v>1845</v>
      </c>
      <c r="C11892" s="111" t="s">
        <v>127</v>
      </c>
      <c r="D11892" s="111" t="s">
        <v>127</v>
      </c>
      <c r="E11892" s="111" t="s">
        <v>123</v>
      </c>
      <c r="F11892" s="111" t="s">
        <v>185</v>
      </c>
      <c r="G11892" s="111" t="s">
        <v>186</v>
      </c>
      <c r="H11892" s="111" t="s">
        <v>185</v>
      </c>
      <c r="I11892" s="111" t="s">
        <v>186</v>
      </c>
      <c r="J11892" t="str">
        <f t="shared" si="370"/>
        <v>1845SkogOrganisk jordLauvskogSærs høy</v>
      </c>
      <c r="K11892" s="111">
        <v>-1.8997279926091779</v>
      </c>
      <c r="L11892" s="111">
        <v>0.92784825435236762</v>
      </c>
      <c r="M11892" s="111">
        <v>0.46510463492953991</v>
      </c>
      <c r="N11892" s="112">
        <f t="shared" si="371"/>
        <v>-0.50677510332727038</v>
      </c>
    </row>
    <row r="11893" spans="1:14" x14ac:dyDescent="0.25">
      <c r="A11893" s="111" t="s">
        <v>905</v>
      </c>
      <c r="B11893" s="111">
        <f>INDEX(kommuner!C:C,MATCH(_xlfn.NUMBERVALUE(A11893),kommuner!B:B,0))</f>
        <v>1845</v>
      </c>
      <c r="C11893" s="111" t="s">
        <v>83</v>
      </c>
      <c r="D11893" s="111" t="s">
        <v>83</v>
      </c>
      <c r="E11893" s="111" t="s">
        <v>126</v>
      </c>
      <c r="F11893" s="111" t="s">
        <v>139</v>
      </c>
      <c r="G11893" s="111" t="s">
        <v>139</v>
      </c>
      <c r="H11893" s="111" t="s">
        <v>139</v>
      </c>
      <c r="I11893" s="111" t="s">
        <v>139</v>
      </c>
      <c r="J11893" t="str">
        <f t="shared" si="370"/>
        <v>1845Utbygd arealMineraljord</v>
      </c>
      <c r="K11893" s="111">
        <v>6.7868445194857546E-2</v>
      </c>
      <c r="L11893" s="111">
        <v>0</v>
      </c>
      <c r="M11893" s="111">
        <v>1.303047089454229E-2</v>
      </c>
      <c r="N11893" s="112">
        <f t="shared" si="371"/>
        <v>8.0898916089399836E-2</v>
      </c>
    </row>
    <row r="11894" spans="1:14" x14ac:dyDescent="0.25">
      <c r="A11894" s="111" t="s">
        <v>905</v>
      </c>
      <c r="B11894" s="111">
        <f>INDEX(kommuner!C:C,MATCH(_xlfn.NUMBERVALUE(A11894),kommuner!B:B,0))</f>
        <v>1845</v>
      </c>
      <c r="C11894" s="111" t="s">
        <v>83</v>
      </c>
      <c r="D11894" s="111" t="s">
        <v>83</v>
      </c>
      <c r="E11894" s="111" t="s">
        <v>123</v>
      </c>
      <c r="F11894" s="111" t="s">
        <v>139</v>
      </c>
      <c r="G11894" s="111" t="s">
        <v>139</v>
      </c>
      <c r="H11894" s="111" t="s">
        <v>139</v>
      </c>
      <c r="I11894" s="111" t="s">
        <v>139</v>
      </c>
      <c r="J11894" t="str">
        <f t="shared" si="370"/>
        <v>1845Utbygd arealOrganisk jord</v>
      </c>
      <c r="K11894" s="111">
        <v>29.011421395201612</v>
      </c>
      <c r="L11894" s="111">
        <v>0</v>
      </c>
      <c r="M11894" s="111">
        <v>1.303047089454229E-2</v>
      </c>
      <c r="N11894" s="112">
        <f t="shared" si="371"/>
        <v>29.024451866096154</v>
      </c>
    </row>
    <row r="11895" spans="1:14" x14ac:dyDescent="0.25">
      <c r="A11895" s="111" t="s">
        <v>905</v>
      </c>
      <c r="B11895" s="111">
        <f>INDEX(kommuner!C:C,MATCH(_xlfn.NUMBERVALUE(A11895),kommuner!B:B,0))</f>
        <v>1845</v>
      </c>
      <c r="C11895" s="111" t="s">
        <v>181</v>
      </c>
      <c r="D11895" s="111" t="s">
        <v>181</v>
      </c>
      <c r="E11895" s="111" t="s">
        <v>123</v>
      </c>
      <c r="F11895" s="111" t="s">
        <v>139</v>
      </c>
      <c r="G11895" s="111" t="s">
        <v>139</v>
      </c>
      <c r="H11895" s="111" t="s">
        <v>139</v>
      </c>
      <c r="I11895" s="111" t="s">
        <v>139</v>
      </c>
      <c r="J11895" t="str">
        <f t="shared" si="370"/>
        <v>1845Vann og myrOrganisk jord</v>
      </c>
      <c r="K11895" s="111">
        <v>-4.1038862122629617E-2</v>
      </c>
      <c r="L11895" s="111">
        <v>0</v>
      </c>
      <c r="M11895" s="111">
        <v>0</v>
      </c>
      <c r="N11895" s="112">
        <f t="shared" si="371"/>
        <v>-4.1038862122629617E-2</v>
      </c>
    </row>
    <row r="11896" spans="1:14" x14ac:dyDescent="0.25">
      <c r="A11896" s="111" t="s">
        <v>906</v>
      </c>
      <c r="B11896" s="111">
        <f>INDEX(kommuner!C:C,MATCH(_xlfn.NUMBERVALUE(A11896),kommuner!B:B,0))</f>
        <v>1848</v>
      </c>
      <c r="C11896" s="111" t="s">
        <v>82</v>
      </c>
      <c r="D11896" s="111" t="s">
        <v>82</v>
      </c>
      <c r="E11896" s="111" t="s">
        <v>126</v>
      </c>
      <c r="F11896" s="111" t="s">
        <v>139</v>
      </c>
      <c r="G11896" s="111" t="s">
        <v>139</v>
      </c>
      <c r="H11896" s="111" t="s">
        <v>139</v>
      </c>
      <c r="I11896" s="111" t="s">
        <v>139</v>
      </c>
      <c r="J11896" t="str">
        <f t="shared" si="370"/>
        <v>1848Annen utmarkMineraljord</v>
      </c>
      <c r="K11896" s="111">
        <v>-4.6129089206686659E-2</v>
      </c>
      <c r="L11896" s="111">
        <v>0</v>
      </c>
      <c r="M11896" s="111">
        <v>0</v>
      </c>
      <c r="N11896" s="112">
        <f t="shared" si="371"/>
        <v>-4.6129089206686659E-2</v>
      </c>
    </row>
    <row r="11897" spans="1:14" x14ac:dyDescent="0.25">
      <c r="A11897" s="111" t="s">
        <v>906</v>
      </c>
      <c r="B11897" s="111">
        <f>INDEX(kommuner!C:C,MATCH(_xlfn.NUMBERVALUE(A11897),kommuner!B:B,0))</f>
        <v>1848</v>
      </c>
      <c r="C11897" s="111" t="s">
        <v>121</v>
      </c>
      <c r="D11897" s="111" t="s">
        <v>121</v>
      </c>
      <c r="E11897" s="111" t="s">
        <v>126</v>
      </c>
      <c r="F11897" s="111" t="s">
        <v>139</v>
      </c>
      <c r="G11897" s="111" t="s">
        <v>139</v>
      </c>
      <c r="H11897" s="111" t="s">
        <v>139</v>
      </c>
      <c r="I11897" s="111" t="s">
        <v>139</v>
      </c>
      <c r="J11897" t="str">
        <f t="shared" si="370"/>
        <v>1848BeiteMineraljord</v>
      </c>
      <c r="K11897" s="111">
        <v>-0.96338340838695502</v>
      </c>
      <c r="L11897" s="111">
        <v>0</v>
      </c>
      <c r="M11897" s="111">
        <v>1.2448711246839999E-7</v>
      </c>
      <c r="N11897" s="112">
        <f t="shared" si="371"/>
        <v>-0.96338328389984251</v>
      </c>
    </row>
    <row r="11898" spans="1:14" x14ac:dyDescent="0.25">
      <c r="A11898" s="111" t="s">
        <v>906</v>
      </c>
      <c r="B11898" s="111">
        <f>INDEX(kommuner!C:C,MATCH(_xlfn.NUMBERVALUE(A11898),kommuner!B:B,0))</f>
        <v>1848</v>
      </c>
      <c r="C11898" s="111" t="s">
        <v>121</v>
      </c>
      <c r="D11898" s="111" t="s">
        <v>121</v>
      </c>
      <c r="E11898" s="111" t="s">
        <v>123</v>
      </c>
      <c r="F11898" s="111" t="s">
        <v>139</v>
      </c>
      <c r="G11898" s="111" t="s">
        <v>139</v>
      </c>
      <c r="H11898" s="111" t="s">
        <v>139</v>
      </c>
      <c r="I11898" s="111" t="s">
        <v>139</v>
      </c>
      <c r="J11898" t="str">
        <f t="shared" si="370"/>
        <v>1848BeiteOrganisk jord</v>
      </c>
      <c r="K11898" s="111">
        <v>12.077525935985037</v>
      </c>
      <c r="L11898" s="111">
        <v>1.6412500000000001</v>
      </c>
      <c r="M11898" s="111">
        <v>0</v>
      </c>
      <c r="N11898" s="112">
        <f t="shared" si="371"/>
        <v>13.718775935985036</v>
      </c>
    </row>
    <row r="11899" spans="1:14" x14ac:dyDescent="0.25">
      <c r="A11899" s="111" t="s">
        <v>906</v>
      </c>
      <c r="B11899" s="111">
        <f>INDEX(kommuner!C:C,MATCH(_xlfn.NUMBERVALUE(A11899),kommuner!B:B,0))</f>
        <v>1848</v>
      </c>
      <c r="C11899" s="111" t="s">
        <v>84</v>
      </c>
      <c r="D11899" s="111" t="s">
        <v>84</v>
      </c>
      <c r="E11899" s="111" t="s">
        <v>126</v>
      </c>
      <c r="F11899" s="111" t="s">
        <v>139</v>
      </c>
      <c r="G11899" s="111" t="s">
        <v>139</v>
      </c>
      <c r="H11899" s="111" t="s">
        <v>139</v>
      </c>
      <c r="I11899" s="111" t="s">
        <v>139</v>
      </c>
      <c r="J11899" t="str">
        <f t="shared" si="370"/>
        <v>1848Dyrket markMineraljord</v>
      </c>
      <c r="K11899" s="111">
        <v>-0.35631141178143111</v>
      </c>
      <c r="L11899" s="111">
        <v>0</v>
      </c>
      <c r="M11899" s="111">
        <v>0</v>
      </c>
      <c r="N11899" s="112">
        <f t="shared" si="371"/>
        <v>-0.35631141178143111</v>
      </c>
    </row>
    <row r="11900" spans="1:14" x14ac:dyDescent="0.25">
      <c r="A11900" s="111" t="s">
        <v>906</v>
      </c>
      <c r="B11900" s="111">
        <f>INDEX(kommuner!C:C,MATCH(_xlfn.NUMBERVALUE(A11900),kommuner!B:B,0))</f>
        <v>1848</v>
      </c>
      <c r="C11900" s="111" t="s">
        <v>84</v>
      </c>
      <c r="D11900" s="111" t="s">
        <v>84</v>
      </c>
      <c r="E11900" s="111" t="s">
        <v>123</v>
      </c>
      <c r="F11900" s="111" t="s">
        <v>139</v>
      </c>
      <c r="G11900" s="111" t="s">
        <v>139</v>
      </c>
      <c r="H11900" s="111" t="s">
        <v>139</v>
      </c>
      <c r="I11900" s="111" t="s">
        <v>139</v>
      </c>
      <c r="J11900" t="str">
        <f t="shared" si="370"/>
        <v>1848Dyrket markOrganisk jord</v>
      </c>
      <c r="K11900" s="111">
        <v>28.726149366675592</v>
      </c>
      <c r="L11900" s="111">
        <v>1.45625</v>
      </c>
      <c r="M11900" s="111">
        <v>0</v>
      </c>
      <c r="N11900" s="112">
        <f t="shared" si="371"/>
        <v>30.182399366675593</v>
      </c>
    </row>
    <row r="11901" spans="1:14" x14ac:dyDescent="0.25">
      <c r="A11901" s="111" t="s">
        <v>906</v>
      </c>
      <c r="B11901" s="111">
        <f>INDEX(kommuner!C:C,MATCH(_xlfn.NUMBERVALUE(A11901),kommuner!B:B,0))</f>
        <v>1848</v>
      </c>
      <c r="C11901" s="111" t="s">
        <v>127</v>
      </c>
      <c r="D11901" s="111" t="s">
        <v>127</v>
      </c>
      <c r="E11901" s="111" t="s">
        <v>126</v>
      </c>
      <c r="F11901" s="111" t="s">
        <v>172</v>
      </c>
      <c r="G11901" s="111" t="s">
        <v>180</v>
      </c>
      <c r="H11901" s="111" t="s">
        <v>172</v>
      </c>
      <c r="I11901" s="111" t="s">
        <v>180</v>
      </c>
      <c r="J11901" t="str">
        <f t="shared" si="370"/>
        <v>1848SkogMineraljordBarskogHøy</v>
      </c>
      <c r="K11901" s="111">
        <v>-4.1008350957832223</v>
      </c>
      <c r="L11901" s="111">
        <v>0.85306406685236758</v>
      </c>
      <c r="M11901" s="111">
        <v>6.4056614999681585E-2</v>
      </c>
      <c r="N11901" s="112">
        <f t="shared" si="371"/>
        <v>-3.183714413931173</v>
      </c>
    </row>
    <row r="11902" spans="1:14" x14ac:dyDescent="0.25">
      <c r="A11902" s="111" t="s">
        <v>906</v>
      </c>
      <c r="B11902" s="111">
        <f>INDEX(kommuner!C:C,MATCH(_xlfn.NUMBERVALUE(A11902),kommuner!B:B,0))</f>
        <v>1848</v>
      </c>
      <c r="C11902" s="111" t="s">
        <v>127</v>
      </c>
      <c r="D11902" s="111" t="s">
        <v>127</v>
      </c>
      <c r="E11902" s="111" t="s">
        <v>126</v>
      </c>
      <c r="F11902" s="111" t="s">
        <v>172</v>
      </c>
      <c r="G11902" s="111" t="s">
        <v>167</v>
      </c>
      <c r="H11902" s="111" t="s">
        <v>172</v>
      </c>
      <c r="I11902" s="111" t="s">
        <v>167</v>
      </c>
      <c r="J11902" t="str">
        <f t="shared" si="370"/>
        <v>1848SkogMineraljordBarskogImpediment</v>
      </c>
      <c r="K11902" s="111">
        <v>-0.74600152614144843</v>
      </c>
      <c r="L11902" s="111">
        <v>0.85306406685236758</v>
      </c>
      <c r="M11902" s="111">
        <v>6.3979989500968365E-2</v>
      </c>
      <c r="N11902" s="112">
        <f t="shared" si="371"/>
        <v>0.17104253021188751</v>
      </c>
    </row>
    <row r="11903" spans="1:14" x14ac:dyDescent="0.25">
      <c r="A11903" s="111" t="s">
        <v>906</v>
      </c>
      <c r="B11903" s="111">
        <f>INDEX(kommuner!C:C,MATCH(_xlfn.NUMBERVALUE(A11903),kommuner!B:B,0))</f>
        <v>1848</v>
      </c>
      <c r="C11903" s="111" t="s">
        <v>127</v>
      </c>
      <c r="D11903" s="111" t="s">
        <v>127</v>
      </c>
      <c r="E11903" s="111" t="s">
        <v>126</v>
      </c>
      <c r="F11903" s="111" t="s">
        <v>172</v>
      </c>
      <c r="G11903" s="111" t="s">
        <v>190</v>
      </c>
      <c r="H11903" s="111" t="s">
        <v>172</v>
      </c>
      <c r="I11903" s="111" t="s">
        <v>190</v>
      </c>
      <c r="J11903" t="str">
        <f t="shared" si="370"/>
        <v>1848SkogMineraljordBarskogLav</v>
      </c>
      <c r="K11903" s="111">
        <v>-1.8215681825293268</v>
      </c>
      <c r="L11903" s="111">
        <v>0.85306406685236758</v>
      </c>
      <c r="M11903" s="111">
        <v>6.3979989500968365E-2</v>
      </c>
      <c r="N11903" s="112">
        <f t="shared" si="371"/>
        <v>-0.90452412617599087</v>
      </c>
    </row>
    <row r="11904" spans="1:14" x14ac:dyDescent="0.25">
      <c r="A11904" s="111" t="s">
        <v>906</v>
      </c>
      <c r="B11904" s="111">
        <f>INDEX(kommuner!C:C,MATCH(_xlfn.NUMBERVALUE(A11904),kommuner!B:B,0))</f>
        <v>1848</v>
      </c>
      <c r="C11904" s="111" t="s">
        <v>127</v>
      </c>
      <c r="D11904" s="111" t="s">
        <v>127</v>
      </c>
      <c r="E11904" s="111" t="s">
        <v>126</v>
      </c>
      <c r="F11904" s="111" t="s">
        <v>172</v>
      </c>
      <c r="G11904" s="111" t="s">
        <v>173</v>
      </c>
      <c r="H11904" s="111" t="s">
        <v>172</v>
      </c>
      <c r="I11904" s="111" t="s">
        <v>173</v>
      </c>
      <c r="J11904" t="str">
        <f t="shared" si="370"/>
        <v>1848SkogMineraljordBarskogMiddels</v>
      </c>
      <c r="K11904" s="111">
        <v>-2.9452289214132028</v>
      </c>
      <c r="L11904" s="111">
        <v>0.85306406685236758</v>
      </c>
      <c r="M11904" s="111">
        <v>6.4056614999681585E-2</v>
      </c>
      <c r="N11904" s="112">
        <f t="shared" si="371"/>
        <v>-2.0281082395611536</v>
      </c>
    </row>
    <row r="11905" spans="1:14" x14ac:dyDescent="0.25">
      <c r="A11905" s="111" t="s">
        <v>906</v>
      </c>
      <c r="B11905" s="111">
        <f>INDEX(kommuner!C:C,MATCH(_xlfn.NUMBERVALUE(A11905),kommuner!B:B,0))</f>
        <v>1848</v>
      </c>
      <c r="C11905" s="111" t="s">
        <v>127</v>
      </c>
      <c r="D11905" s="111" t="s">
        <v>127</v>
      </c>
      <c r="E11905" s="111" t="s">
        <v>126</v>
      </c>
      <c r="F11905" s="111" t="s">
        <v>172</v>
      </c>
      <c r="G11905" s="111" t="s">
        <v>186</v>
      </c>
      <c r="H11905" s="111" t="s">
        <v>172</v>
      </c>
      <c r="I11905" s="111" t="s">
        <v>186</v>
      </c>
      <c r="J11905" t="str">
        <f t="shared" si="370"/>
        <v>1848SkogMineraljordBarskogSærs høy</v>
      </c>
      <c r="K11905" s="111">
        <v>0.12072674540874306</v>
      </c>
      <c r="L11905" s="111">
        <v>0.85306406685236758</v>
      </c>
      <c r="M11905" s="111">
        <v>6.4056614999681585E-2</v>
      </c>
      <c r="N11905" s="112">
        <f t="shared" si="371"/>
        <v>1.0378474272607923</v>
      </c>
    </row>
    <row r="11906" spans="1:14" x14ac:dyDescent="0.25">
      <c r="A11906" s="111" t="s">
        <v>906</v>
      </c>
      <c r="B11906" s="111">
        <f>INDEX(kommuner!C:C,MATCH(_xlfn.NUMBERVALUE(A11906),kommuner!B:B,0))</f>
        <v>1848</v>
      </c>
      <c r="C11906" s="111" t="s">
        <v>127</v>
      </c>
      <c r="D11906" s="111" t="s">
        <v>127</v>
      </c>
      <c r="E11906" s="111" t="s">
        <v>126</v>
      </c>
      <c r="F11906" s="111" t="s">
        <v>179</v>
      </c>
      <c r="G11906" s="111" t="s">
        <v>180</v>
      </c>
      <c r="H11906" s="111" t="s">
        <v>179</v>
      </c>
      <c r="I11906" s="111" t="s">
        <v>180</v>
      </c>
      <c r="J11906" t="str">
        <f t="shared" si="370"/>
        <v>1848SkogMineraljordBlandingsskogHøy</v>
      </c>
      <c r="K11906" s="111">
        <v>-7.1939050909469406</v>
      </c>
      <c r="L11906" s="111">
        <v>0.85306406685236758</v>
      </c>
      <c r="M11906" s="111">
        <v>6.3979989500968365E-2</v>
      </c>
      <c r="N11906" s="112">
        <f t="shared" si="371"/>
        <v>-6.2768610345936047</v>
      </c>
    </row>
    <row r="11907" spans="1:14" x14ac:dyDescent="0.25">
      <c r="A11907" s="111" t="s">
        <v>906</v>
      </c>
      <c r="B11907" s="111">
        <f>INDEX(kommuner!C:C,MATCH(_xlfn.NUMBERVALUE(A11907),kommuner!B:B,0))</f>
        <v>1848</v>
      </c>
      <c r="C11907" s="111" t="s">
        <v>127</v>
      </c>
      <c r="D11907" s="111" t="s">
        <v>127</v>
      </c>
      <c r="E11907" s="111" t="s">
        <v>126</v>
      </c>
      <c r="F11907" s="111" t="s">
        <v>179</v>
      </c>
      <c r="G11907" s="111" t="s">
        <v>167</v>
      </c>
      <c r="H11907" s="111" t="s">
        <v>179</v>
      </c>
      <c r="I11907" s="111" t="s">
        <v>167</v>
      </c>
      <c r="J11907" t="str">
        <f t="shared" ref="J11907:J11970" si="372">B11907&amp;C11907&amp;E11907&amp;IF(C11907="Skog",F11907&amp;G11907,"")</f>
        <v>1848SkogMineraljordBlandingsskogImpediment</v>
      </c>
      <c r="K11907" s="111">
        <v>-1.6598037998579707</v>
      </c>
      <c r="L11907" s="111">
        <v>0.85306406685236758</v>
      </c>
      <c r="M11907" s="111">
        <v>6.3979989500968365E-2</v>
      </c>
      <c r="N11907" s="112">
        <f t="shared" ref="N11907:N11970" si="373">SUM(K11907:M11907)</f>
        <v>-0.7427597435046347</v>
      </c>
    </row>
    <row r="11908" spans="1:14" x14ac:dyDescent="0.25">
      <c r="A11908" s="111" t="s">
        <v>906</v>
      </c>
      <c r="B11908" s="111">
        <f>INDEX(kommuner!C:C,MATCH(_xlfn.NUMBERVALUE(A11908),kommuner!B:B,0))</f>
        <v>1848</v>
      </c>
      <c r="C11908" s="111" t="s">
        <v>127</v>
      </c>
      <c r="D11908" s="111" t="s">
        <v>127</v>
      </c>
      <c r="E11908" s="111" t="s">
        <v>126</v>
      </c>
      <c r="F11908" s="111" t="s">
        <v>179</v>
      </c>
      <c r="G11908" s="111" t="s">
        <v>190</v>
      </c>
      <c r="H11908" s="111" t="s">
        <v>179</v>
      </c>
      <c r="I11908" s="111" t="s">
        <v>190</v>
      </c>
      <c r="J11908" t="str">
        <f t="shared" si="372"/>
        <v>1848SkogMineraljordBlandingsskogLav</v>
      </c>
      <c r="K11908" s="111">
        <v>-2.5588434197694254</v>
      </c>
      <c r="L11908" s="111">
        <v>0.85306406685236758</v>
      </c>
      <c r="M11908" s="111">
        <v>6.3979989500968365E-2</v>
      </c>
      <c r="N11908" s="112">
        <f t="shared" si="373"/>
        <v>-1.6417993634160897</v>
      </c>
    </row>
    <row r="11909" spans="1:14" x14ac:dyDescent="0.25">
      <c r="A11909" s="111" t="s">
        <v>906</v>
      </c>
      <c r="B11909" s="111">
        <f>INDEX(kommuner!C:C,MATCH(_xlfn.NUMBERVALUE(A11909),kommuner!B:B,0))</f>
        <v>1848</v>
      </c>
      <c r="C11909" s="111" t="s">
        <v>127</v>
      </c>
      <c r="D11909" s="111" t="s">
        <v>127</v>
      </c>
      <c r="E11909" s="111" t="s">
        <v>126</v>
      </c>
      <c r="F11909" s="111" t="s">
        <v>179</v>
      </c>
      <c r="G11909" s="111" t="s">
        <v>173</v>
      </c>
      <c r="H11909" s="111" t="s">
        <v>179</v>
      </c>
      <c r="I11909" s="111" t="s">
        <v>173</v>
      </c>
      <c r="J11909" t="str">
        <f t="shared" si="372"/>
        <v>1848SkogMineraljordBlandingsskogMiddels</v>
      </c>
      <c r="K11909" s="111">
        <v>-3.8687729546762566</v>
      </c>
      <c r="L11909" s="111">
        <v>0.85306406685236758</v>
      </c>
      <c r="M11909" s="111">
        <v>6.3979989500968365E-2</v>
      </c>
      <c r="N11909" s="112">
        <f t="shared" si="373"/>
        <v>-2.9517288983229206</v>
      </c>
    </row>
    <row r="11910" spans="1:14" x14ac:dyDescent="0.25">
      <c r="A11910" s="111" t="s">
        <v>906</v>
      </c>
      <c r="B11910" s="111">
        <f>INDEX(kommuner!C:C,MATCH(_xlfn.NUMBERVALUE(A11910),kommuner!B:B,0))</f>
        <v>1848</v>
      </c>
      <c r="C11910" s="111" t="s">
        <v>127</v>
      </c>
      <c r="D11910" s="111" t="s">
        <v>127</v>
      </c>
      <c r="E11910" s="111" t="s">
        <v>126</v>
      </c>
      <c r="F11910" s="111" t="s">
        <v>179</v>
      </c>
      <c r="G11910" s="111" t="s">
        <v>186</v>
      </c>
      <c r="H11910" s="111" t="s">
        <v>179</v>
      </c>
      <c r="I11910" s="111" t="s">
        <v>186</v>
      </c>
      <c r="J11910" t="str">
        <f t="shared" si="372"/>
        <v>1848SkogMineraljordBlandingsskogSærs høy</v>
      </c>
      <c r="K11910" s="111">
        <v>-2.9395925245326562</v>
      </c>
      <c r="L11910" s="111">
        <v>0.85306406685236758</v>
      </c>
      <c r="M11910" s="111">
        <v>6.3979989500968365E-2</v>
      </c>
      <c r="N11910" s="112">
        <f t="shared" si="373"/>
        <v>-2.0225484681793202</v>
      </c>
    </row>
    <row r="11911" spans="1:14" x14ac:dyDescent="0.25">
      <c r="A11911" s="111" t="s">
        <v>906</v>
      </c>
      <c r="B11911" s="111">
        <f>INDEX(kommuner!C:C,MATCH(_xlfn.NUMBERVALUE(A11911),kommuner!B:B,0))</f>
        <v>1848</v>
      </c>
      <c r="C11911" s="111" t="s">
        <v>127</v>
      </c>
      <c r="D11911" s="111" t="s">
        <v>127</v>
      </c>
      <c r="E11911" s="111" t="s">
        <v>126</v>
      </c>
      <c r="F11911" s="111" t="s">
        <v>185</v>
      </c>
      <c r="G11911" s="111" t="s">
        <v>180</v>
      </c>
      <c r="H11911" s="111" t="s">
        <v>185</v>
      </c>
      <c r="I11911" s="111" t="s">
        <v>180</v>
      </c>
      <c r="J11911" t="str">
        <f t="shared" si="372"/>
        <v>1848SkogMineraljordLauvskogHøy</v>
      </c>
      <c r="K11911" s="111">
        <v>-2.2672556336745231</v>
      </c>
      <c r="L11911" s="111">
        <v>0.85306406685236758</v>
      </c>
      <c r="M11911" s="111">
        <v>6.3979989500968365E-2</v>
      </c>
      <c r="N11911" s="112">
        <f t="shared" si="373"/>
        <v>-1.3502115773211874</v>
      </c>
    </row>
    <row r="11912" spans="1:14" x14ac:dyDescent="0.25">
      <c r="A11912" s="111" t="s">
        <v>906</v>
      </c>
      <c r="B11912" s="111">
        <f>INDEX(kommuner!C:C,MATCH(_xlfn.NUMBERVALUE(A11912),kommuner!B:B,0))</f>
        <v>1848</v>
      </c>
      <c r="C11912" s="111" t="s">
        <v>127</v>
      </c>
      <c r="D11912" s="111" t="s">
        <v>127</v>
      </c>
      <c r="E11912" s="111" t="s">
        <v>126</v>
      </c>
      <c r="F11912" s="111" t="s">
        <v>185</v>
      </c>
      <c r="G11912" s="111" t="s">
        <v>167</v>
      </c>
      <c r="H11912" s="111" t="s">
        <v>185</v>
      </c>
      <c r="I11912" s="111" t="s">
        <v>167</v>
      </c>
      <c r="J11912" t="str">
        <f t="shared" si="372"/>
        <v>1848SkogMineraljordLauvskogImpediment</v>
      </c>
      <c r="K11912" s="111">
        <v>-0.10482014945424457</v>
      </c>
      <c r="L11912" s="111">
        <v>0.85306406685236758</v>
      </c>
      <c r="M11912" s="111">
        <v>6.3979989500968365E-2</v>
      </c>
      <c r="N11912" s="112">
        <f t="shared" si="373"/>
        <v>0.81222390689909141</v>
      </c>
    </row>
    <row r="11913" spans="1:14" x14ac:dyDescent="0.25">
      <c r="A11913" s="111" t="s">
        <v>906</v>
      </c>
      <c r="B11913" s="111">
        <f>INDEX(kommuner!C:C,MATCH(_xlfn.NUMBERVALUE(A11913),kommuner!B:B,0))</f>
        <v>1848</v>
      </c>
      <c r="C11913" s="111" t="s">
        <v>127</v>
      </c>
      <c r="D11913" s="111" t="s">
        <v>127</v>
      </c>
      <c r="E11913" s="111" t="s">
        <v>126</v>
      </c>
      <c r="F11913" s="111" t="s">
        <v>185</v>
      </c>
      <c r="G11913" s="111" t="s">
        <v>190</v>
      </c>
      <c r="H11913" s="111" t="s">
        <v>185</v>
      </c>
      <c r="I11913" s="111" t="s">
        <v>190</v>
      </c>
      <c r="J11913" t="str">
        <f t="shared" si="372"/>
        <v>1848SkogMineraljordLauvskogLav</v>
      </c>
      <c r="K11913" s="111">
        <v>-8.9748170935426599E-2</v>
      </c>
      <c r="L11913" s="111">
        <v>0.85306406685236758</v>
      </c>
      <c r="M11913" s="111">
        <v>6.3979989500968365E-2</v>
      </c>
      <c r="N11913" s="112">
        <f t="shared" si="373"/>
        <v>0.82729588541790933</v>
      </c>
    </row>
    <row r="11914" spans="1:14" x14ac:dyDescent="0.25">
      <c r="A11914" s="111" t="s">
        <v>906</v>
      </c>
      <c r="B11914" s="111">
        <f>INDEX(kommuner!C:C,MATCH(_xlfn.NUMBERVALUE(A11914),kommuner!B:B,0))</f>
        <v>1848</v>
      </c>
      <c r="C11914" s="111" t="s">
        <v>127</v>
      </c>
      <c r="D11914" s="111" t="s">
        <v>127</v>
      </c>
      <c r="E11914" s="111" t="s">
        <v>126</v>
      </c>
      <c r="F11914" s="111" t="s">
        <v>185</v>
      </c>
      <c r="G11914" s="111" t="s">
        <v>173</v>
      </c>
      <c r="H11914" s="111" t="s">
        <v>185</v>
      </c>
      <c r="I11914" s="111" t="s">
        <v>173</v>
      </c>
      <c r="J11914" t="str">
        <f t="shared" si="372"/>
        <v>1848SkogMineraljordLauvskogMiddels</v>
      </c>
      <c r="K11914" s="111">
        <v>-1.6187078219159163</v>
      </c>
      <c r="L11914" s="111">
        <v>0.85306406685236758</v>
      </c>
      <c r="M11914" s="111">
        <v>6.3979989500968365E-2</v>
      </c>
      <c r="N11914" s="112">
        <f t="shared" si="373"/>
        <v>-0.70166376556258037</v>
      </c>
    </row>
    <row r="11915" spans="1:14" x14ac:dyDescent="0.25">
      <c r="A11915" s="111" t="s">
        <v>906</v>
      </c>
      <c r="B11915" s="111">
        <f>INDEX(kommuner!C:C,MATCH(_xlfn.NUMBERVALUE(A11915),kommuner!B:B,0))</f>
        <v>1848</v>
      </c>
      <c r="C11915" s="111" t="s">
        <v>127</v>
      </c>
      <c r="D11915" s="111" t="s">
        <v>127</v>
      </c>
      <c r="E11915" s="111" t="s">
        <v>126</v>
      </c>
      <c r="F11915" s="111" t="s">
        <v>185</v>
      </c>
      <c r="G11915" s="111" t="s">
        <v>186</v>
      </c>
      <c r="H11915" s="111" t="s">
        <v>185</v>
      </c>
      <c r="I11915" s="111" t="s">
        <v>186</v>
      </c>
      <c r="J11915" t="str">
        <f t="shared" si="372"/>
        <v>1848SkogMineraljordLauvskogSærs høy</v>
      </c>
      <c r="K11915" s="111">
        <v>-3.6560473259425113</v>
      </c>
      <c r="L11915" s="111">
        <v>0.85306406685236758</v>
      </c>
      <c r="M11915" s="111">
        <v>6.3979989500968365E-2</v>
      </c>
      <c r="N11915" s="112">
        <f t="shared" si="373"/>
        <v>-2.7390032695891753</v>
      </c>
    </row>
    <row r="11916" spans="1:14" x14ac:dyDescent="0.25">
      <c r="A11916" s="111" t="s">
        <v>906</v>
      </c>
      <c r="B11916" s="111">
        <f>INDEX(kommuner!C:C,MATCH(_xlfn.NUMBERVALUE(A11916),kommuner!B:B,0))</f>
        <v>1848</v>
      </c>
      <c r="C11916" s="111" t="s">
        <v>127</v>
      </c>
      <c r="D11916" s="111" t="s">
        <v>127</v>
      </c>
      <c r="E11916" s="111" t="s">
        <v>123</v>
      </c>
      <c r="F11916" s="111" t="s">
        <v>172</v>
      </c>
      <c r="G11916" s="111" t="s">
        <v>180</v>
      </c>
      <c r="H11916" s="111" t="s">
        <v>172</v>
      </c>
      <c r="I11916" s="111" t="s">
        <v>180</v>
      </c>
      <c r="J11916" t="str">
        <f t="shared" si="372"/>
        <v>1848SkogOrganisk jordBarskogHøy</v>
      </c>
      <c r="K11916" s="111">
        <v>-2.5184559031994138</v>
      </c>
      <c r="L11916" s="111">
        <v>0.92784825435236762</v>
      </c>
      <c r="M11916" s="111">
        <v>0.46518126042825314</v>
      </c>
      <c r="N11916" s="112">
        <f t="shared" si="373"/>
        <v>-1.1254263884187932</v>
      </c>
    </row>
    <row r="11917" spans="1:14" x14ac:dyDescent="0.25">
      <c r="A11917" s="111" t="s">
        <v>906</v>
      </c>
      <c r="B11917" s="111">
        <f>INDEX(kommuner!C:C,MATCH(_xlfn.NUMBERVALUE(A11917),kommuner!B:B,0))</f>
        <v>1848</v>
      </c>
      <c r="C11917" s="111" t="s">
        <v>127</v>
      </c>
      <c r="D11917" s="111" t="s">
        <v>127</v>
      </c>
      <c r="E11917" s="111" t="s">
        <v>123</v>
      </c>
      <c r="F11917" s="111" t="s">
        <v>172</v>
      </c>
      <c r="G11917" s="111" t="s">
        <v>167</v>
      </c>
      <c r="H11917" s="111" t="s">
        <v>172</v>
      </c>
      <c r="I11917" s="111" t="s">
        <v>167</v>
      </c>
      <c r="J11917" t="str">
        <f t="shared" si="372"/>
        <v>1848SkogOrganisk jordBarskogImpediment</v>
      </c>
      <c r="K11917" s="111">
        <v>-0.13011741963904588</v>
      </c>
      <c r="L11917" s="111">
        <v>0.92784825435236762</v>
      </c>
      <c r="M11917" s="111">
        <v>0.46510463492953991</v>
      </c>
      <c r="N11917" s="112">
        <f t="shared" si="373"/>
        <v>1.2628354696428616</v>
      </c>
    </row>
    <row r="11918" spans="1:14" x14ac:dyDescent="0.25">
      <c r="A11918" s="111" t="s">
        <v>906</v>
      </c>
      <c r="B11918" s="111">
        <f>INDEX(kommuner!C:C,MATCH(_xlfn.NUMBERVALUE(A11918),kommuner!B:B,0))</f>
        <v>1848</v>
      </c>
      <c r="C11918" s="111" t="s">
        <v>127</v>
      </c>
      <c r="D11918" s="111" t="s">
        <v>127</v>
      </c>
      <c r="E11918" s="111" t="s">
        <v>123</v>
      </c>
      <c r="F11918" s="111" t="s">
        <v>172</v>
      </c>
      <c r="G11918" s="111" t="s">
        <v>190</v>
      </c>
      <c r="H11918" s="111" t="s">
        <v>172</v>
      </c>
      <c r="I11918" s="111" t="s">
        <v>190</v>
      </c>
      <c r="J11918" t="str">
        <f t="shared" si="372"/>
        <v>1848SkogOrganisk jordBarskogLav</v>
      </c>
      <c r="K11918" s="111">
        <v>-0.50666953101693391</v>
      </c>
      <c r="L11918" s="111">
        <v>0.92784825435236762</v>
      </c>
      <c r="M11918" s="111">
        <v>0.46510463492953991</v>
      </c>
      <c r="N11918" s="112">
        <f t="shared" si="373"/>
        <v>0.88628335826497362</v>
      </c>
    </row>
    <row r="11919" spans="1:14" x14ac:dyDescent="0.25">
      <c r="A11919" s="111" t="s">
        <v>906</v>
      </c>
      <c r="B11919" s="111">
        <f>INDEX(kommuner!C:C,MATCH(_xlfn.NUMBERVALUE(A11919),kommuner!B:B,0))</f>
        <v>1848</v>
      </c>
      <c r="C11919" s="111" t="s">
        <v>127</v>
      </c>
      <c r="D11919" s="111" t="s">
        <v>127</v>
      </c>
      <c r="E11919" s="111" t="s">
        <v>123</v>
      </c>
      <c r="F11919" s="111" t="s">
        <v>172</v>
      </c>
      <c r="G11919" s="111" t="s">
        <v>173</v>
      </c>
      <c r="H11919" s="111" t="s">
        <v>172</v>
      </c>
      <c r="I11919" s="111" t="s">
        <v>173</v>
      </c>
      <c r="J11919" t="str">
        <f t="shared" si="372"/>
        <v>1848SkogOrganisk jordBarskogMiddels</v>
      </c>
      <c r="K11919" s="111">
        <v>-1.5571490961494638</v>
      </c>
      <c r="L11919" s="111">
        <v>0.92784825435236762</v>
      </c>
      <c r="M11919" s="111">
        <v>0.46518126042825314</v>
      </c>
      <c r="N11919" s="112">
        <f t="shared" si="373"/>
        <v>-0.16411958136884308</v>
      </c>
    </row>
    <row r="11920" spans="1:14" x14ac:dyDescent="0.25">
      <c r="A11920" s="111" t="s">
        <v>906</v>
      </c>
      <c r="B11920" s="111">
        <f>INDEX(kommuner!C:C,MATCH(_xlfn.NUMBERVALUE(A11920),kommuner!B:B,0))</f>
        <v>1848</v>
      </c>
      <c r="C11920" s="111" t="s">
        <v>127</v>
      </c>
      <c r="D11920" s="111" t="s">
        <v>127</v>
      </c>
      <c r="E11920" s="111" t="s">
        <v>123</v>
      </c>
      <c r="F11920" s="111" t="s">
        <v>172</v>
      </c>
      <c r="G11920" s="111" t="s">
        <v>186</v>
      </c>
      <c r="H11920" s="111" t="s">
        <v>172</v>
      </c>
      <c r="I11920" s="111" t="s">
        <v>186</v>
      </c>
      <c r="J11920" t="str">
        <f t="shared" si="372"/>
        <v>1848SkogOrganisk jordBarskogSærs høy</v>
      </c>
      <c r="K11920" s="111">
        <v>2.5548655235722699</v>
      </c>
      <c r="L11920" s="111">
        <v>0.92784825435236762</v>
      </c>
      <c r="M11920" s="111">
        <v>0.46518126042825314</v>
      </c>
      <c r="N11920" s="112">
        <f t="shared" si="373"/>
        <v>3.9478950383528906</v>
      </c>
    </row>
    <row r="11921" spans="1:14" x14ac:dyDescent="0.25">
      <c r="A11921" s="111" t="s">
        <v>906</v>
      </c>
      <c r="B11921" s="111">
        <f>INDEX(kommuner!C:C,MATCH(_xlfn.NUMBERVALUE(A11921),kommuner!B:B,0))</f>
        <v>1848</v>
      </c>
      <c r="C11921" s="111" t="s">
        <v>127</v>
      </c>
      <c r="D11921" s="111" t="s">
        <v>127</v>
      </c>
      <c r="E11921" s="111" t="s">
        <v>123</v>
      </c>
      <c r="F11921" s="111" t="s">
        <v>179</v>
      </c>
      <c r="G11921" s="111" t="s">
        <v>180</v>
      </c>
      <c r="H11921" s="111" t="s">
        <v>179</v>
      </c>
      <c r="I11921" s="111" t="s">
        <v>180</v>
      </c>
      <c r="J11921" t="str">
        <f t="shared" si="372"/>
        <v>1848SkogOrganisk jordBlandingsskogHøy</v>
      </c>
      <c r="K11921" s="111">
        <v>-5.5554344456832343</v>
      </c>
      <c r="L11921" s="111">
        <v>0.92784825435236762</v>
      </c>
      <c r="M11921" s="111">
        <v>0.46510463492953991</v>
      </c>
      <c r="N11921" s="112">
        <f t="shared" si="373"/>
        <v>-4.1624815564013264</v>
      </c>
    </row>
    <row r="11922" spans="1:14" x14ac:dyDescent="0.25">
      <c r="A11922" s="111" t="s">
        <v>906</v>
      </c>
      <c r="B11922" s="111">
        <f>INDEX(kommuner!C:C,MATCH(_xlfn.NUMBERVALUE(A11922),kommuner!B:B,0))</f>
        <v>1848</v>
      </c>
      <c r="C11922" s="111" t="s">
        <v>127</v>
      </c>
      <c r="D11922" s="111" t="s">
        <v>127</v>
      </c>
      <c r="E11922" s="111" t="s">
        <v>123</v>
      </c>
      <c r="F11922" s="111" t="s">
        <v>179</v>
      </c>
      <c r="G11922" s="111" t="s">
        <v>167</v>
      </c>
      <c r="H11922" s="111" t="s">
        <v>179</v>
      </c>
      <c r="I11922" s="111" t="s">
        <v>167</v>
      </c>
      <c r="J11922" t="str">
        <f t="shared" si="372"/>
        <v>1848SkogOrganisk jordBlandingsskogImpediment</v>
      </c>
      <c r="K11922" s="111">
        <v>-0.28586344175800005</v>
      </c>
      <c r="L11922" s="111">
        <v>0.92784825435236762</v>
      </c>
      <c r="M11922" s="111">
        <v>0.46510463492953991</v>
      </c>
      <c r="N11922" s="112">
        <f t="shared" si="373"/>
        <v>1.1070894475239075</v>
      </c>
    </row>
    <row r="11923" spans="1:14" x14ac:dyDescent="0.25">
      <c r="A11923" s="111" t="s">
        <v>906</v>
      </c>
      <c r="B11923" s="111">
        <f>INDEX(kommuner!C:C,MATCH(_xlfn.NUMBERVALUE(A11923),kommuner!B:B,0))</f>
        <v>1848</v>
      </c>
      <c r="C11923" s="111" t="s">
        <v>127</v>
      </c>
      <c r="D11923" s="111" t="s">
        <v>127</v>
      </c>
      <c r="E11923" s="111" t="s">
        <v>123</v>
      </c>
      <c r="F11923" s="111" t="s">
        <v>179</v>
      </c>
      <c r="G11923" s="111" t="s">
        <v>190</v>
      </c>
      <c r="H11923" s="111" t="s">
        <v>179</v>
      </c>
      <c r="I11923" s="111" t="s">
        <v>190</v>
      </c>
      <c r="J11923" t="str">
        <f t="shared" si="372"/>
        <v>1848SkogOrganisk jordBlandingsskogLav</v>
      </c>
      <c r="K11923" s="111">
        <v>-1.2347339377887629</v>
      </c>
      <c r="L11923" s="111">
        <v>0.92784825435236762</v>
      </c>
      <c r="M11923" s="111">
        <v>0.46510463492953991</v>
      </c>
      <c r="N11923" s="112">
        <f t="shared" si="373"/>
        <v>0.15821895149314458</v>
      </c>
    </row>
    <row r="11924" spans="1:14" x14ac:dyDescent="0.25">
      <c r="A11924" s="111" t="s">
        <v>906</v>
      </c>
      <c r="B11924" s="111">
        <f>INDEX(kommuner!C:C,MATCH(_xlfn.NUMBERVALUE(A11924),kommuner!B:B,0))</f>
        <v>1848</v>
      </c>
      <c r="C11924" s="111" t="s">
        <v>127</v>
      </c>
      <c r="D11924" s="111" t="s">
        <v>127</v>
      </c>
      <c r="E11924" s="111" t="s">
        <v>123</v>
      </c>
      <c r="F11924" s="111" t="s">
        <v>179</v>
      </c>
      <c r="G11924" s="111" t="s">
        <v>173</v>
      </c>
      <c r="H11924" s="111" t="s">
        <v>179</v>
      </c>
      <c r="I11924" s="111" t="s">
        <v>173</v>
      </c>
      <c r="J11924" t="str">
        <f t="shared" si="372"/>
        <v>1848SkogOrganisk jordBlandingsskogMiddels</v>
      </c>
      <c r="K11924" s="111">
        <v>-2.4239591752717748</v>
      </c>
      <c r="L11924" s="111">
        <v>0.92784825435236762</v>
      </c>
      <c r="M11924" s="111">
        <v>0.46510463492953991</v>
      </c>
      <c r="N11924" s="112">
        <f t="shared" si="373"/>
        <v>-1.0310062859898674</v>
      </c>
    </row>
    <row r="11925" spans="1:14" x14ac:dyDescent="0.25">
      <c r="A11925" s="111" t="s">
        <v>906</v>
      </c>
      <c r="B11925" s="111">
        <f>INDEX(kommuner!C:C,MATCH(_xlfn.NUMBERVALUE(A11925),kommuner!B:B,0))</f>
        <v>1848</v>
      </c>
      <c r="C11925" s="111" t="s">
        <v>127</v>
      </c>
      <c r="D11925" s="111" t="s">
        <v>127</v>
      </c>
      <c r="E11925" s="111" t="s">
        <v>123</v>
      </c>
      <c r="F11925" s="111" t="s">
        <v>179</v>
      </c>
      <c r="G11925" s="111" t="s">
        <v>186</v>
      </c>
      <c r="H11925" s="111" t="s">
        <v>179</v>
      </c>
      <c r="I11925" s="111" t="s">
        <v>186</v>
      </c>
      <c r="J11925" t="str">
        <f t="shared" si="372"/>
        <v>1848SkogOrganisk jordBlandingsskogSærs høy</v>
      </c>
      <c r="K11925" s="111">
        <v>-1.5726115302258048</v>
      </c>
      <c r="L11925" s="111">
        <v>0.92784825435236762</v>
      </c>
      <c r="M11925" s="111">
        <v>0.46510463492953991</v>
      </c>
      <c r="N11925" s="112">
        <f t="shared" si="373"/>
        <v>-0.17965864094389727</v>
      </c>
    </row>
    <row r="11926" spans="1:14" x14ac:dyDescent="0.25">
      <c r="A11926" s="111" t="s">
        <v>906</v>
      </c>
      <c r="B11926" s="111">
        <f>INDEX(kommuner!C:C,MATCH(_xlfn.NUMBERVALUE(A11926),kommuner!B:B,0))</f>
        <v>1848</v>
      </c>
      <c r="C11926" s="111" t="s">
        <v>127</v>
      </c>
      <c r="D11926" s="111" t="s">
        <v>127</v>
      </c>
      <c r="E11926" s="111" t="s">
        <v>123</v>
      </c>
      <c r="F11926" s="111" t="s">
        <v>185</v>
      </c>
      <c r="G11926" s="111" t="s">
        <v>180</v>
      </c>
      <c r="H11926" s="111" t="s">
        <v>185</v>
      </c>
      <c r="I11926" s="111" t="s">
        <v>180</v>
      </c>
      <c r="J11926" t="str">
        <f t="shared" si="372"/>
        <v>1848SkogOrganisk jordLauvskogHøy</v>
      </c>
      <c r="K11926" s="111">
        <v>-1.9913688882377358</v>
      </c>
      <c r="L11926" s="111">
        <v>0.92784825435236762</v>
      </c>
      <c r="M11926" s="111">
        <v>0.46510463492953991</v>
      </c>
      <c r="N11926" s="112">
        <f t="shared" si="373"/>
        <v>-0.59841599895582831</v>
      </c>
    </row>
    <row r="11927" spans="1:14" x14ac:dyDescent="0.25">
      <c r="A11927" s="111" t="s">
        <v>906</v>
      </c>
      <c r="B11927" s="111">
        <f>INDEX(kommuner!C:C,MATCH(_xlfn.NUMBERVALUE(A11927),kommuner!B:B,0))</f>
        <v>1848</v>
      </c>
      <c r="C11927" s="111" t="s">
        <v>127</v>
      </c>
      <c r="D11927" s="111" t="s">
        <v>127</v>
      </c>
      <c r="E11927" s="111" t="s">
        <v>123</v>
      </c>
      <c r="F11927" s="111" t="s">
        <v>185</v>
      </c>
      <c r="G11927" s="111" t="s">
        <v>167</v>
      </c>
      <c r="H11927" s="111" t="s">
        <v>185</v>
      </c>
      <c r="I11927" s="111" t="s">
        <v>167</v>
      </c>
      <c r="J11927" t="str">
        <f t="shared" si="372"/>
        <v>1848SkogOrganisk jordLauvskogImpediment</v>
      </c>
      <c r="K11927" s="111">
        <v>0.35000626494250675</v>
      </c>
      <c r="L11927" s="111">
        <v>0.92784825435236762</v>
      </c>
      <c r="M11927" s="111">
        <v>0.46510463492953991</v>
      </c>
      <c r="N11927" s="112">
        <f t="shared" si="373"/>
        <v>1.7429591542244141</v>
      </c>
    </row>
    <row r="11928" spans="1:14" x14ac:dyDescent="0.25">
      <c r="A11928" s="111" t="s">
        <v>906</v>
      </c>
      <c r="B11928" s="111">
        <f>INDEX(kommuner!C:C,MATCH(_xlfn.NUMBERVALUE(A11928),kommuner!B:B,0))</f>
        <v>1848</v>
      </c>
      <c r="C11928" s="111" t="s">
        <v>127</v>
      </c>
      <c r="D11928" s="111" t="s">
        <v>127</v>
      </c>
      <c r="E11928" s="111" t="s">
        <v>123</v>
      </c>
      <c r="F11928" s="111" t="s">
        <v>185</v>
      </c>
      <c r="G11928" s="111" t="s">
        <v>190</v>
      </c>
      <c r="H11928" s="111" t="s">
        <v>185</v>
      </c>
      <c r="I11928" s="111" t="s">
        <v>190</v>
      </c>
      <c r="J11928" t="str">
        <f t="shared" si="372"/>
        <v>1848SkogOrganisk jordLauvskogLav</v>
      </c>
      <c r="K11928" s="111">
        <v>1.1144075558526714</v>
      </c>
      <c r="L11928" s="111">
        <v>0.92784825435236762</v>
      </c>
      <c r="M11928" s="111">
        <v>0.46510463492953991</v>
      </c>
      <c r="N11928" s="112">
        <f t="shared" si="373"/>
        <v>2.5073604451345788</v>
      </c>
    </row>
    <row r="11929" spans="1:14" x14ac:dyDescent="0.25">
      <c r="A11929" s="111" t="s">
        <v>906</v>
      </c>
      <c r="B11929" s="111">
        <f>INDEX(kommuner!C:C,MATCH(_xlfn.NUMBERVALUE(A11929),kommuner!B:B,0))</f>
        <v>1848</v>
      </c>
      <c r="C11929" s="111" t="s">
        <v>127</v>
      </c>
      <c r="D11929" s="111" t="s">
        <v>127</v>
      </c>
      <c r="E11929" s="111" t="s">
        <v>123</v>
      </c>
      <c r="F11929" s="111" t="s">
        <v>185</v>
      </c>
      <c r="G11929" s="111" t="s">
        <v>173</v>
      </c>
      <c r="H11929" s="111" t="s">
        <v>185</v>
      </c>
      <c r="I11929" s="111" t="s">
        <v>173</v>
      </c>
      <c r="J11929" t="str">
        <f t="shared" si="372"/>
        <v>1848SkogOrganisk jordLauvskogMiddels</v>
      </c>
      <c r="K11929" s="111">
        <v>-0.62664468270982987</v>
      </c>
      <c r="L11929" s="111">
        <v>0.92784825435236762</v>
      </c>
      <c r="M11929" s="111">
        <v>0.46510463492953991</v>
      </c>
      <c r="N11929" s="112">
        <f t="shared" si="373"/>
        <v>0.76630820657207765</v>
      </c>
    </row>
    <row r="11930" spans="1:14" x14ac:dyDescent="0.25">
      <c r="A11930" s="111" t="s">
        <v>906</v>
      </c>
      <c r="B11930" s="111">
        <f>INDEX(kommuner!C:C,MATCH(_xlfn.NUMBERVALUE(A11930),kommuner!B:B,0))</f>
        <v>1848</v>
      </c>
      <c r="C11930" s="111" t="s">
        <v>127</v>
      </c>
      <c r="D11930" s="111" t="s">
        <v>127</v>
      </c>
      <c r="E11930" s="111" t="s">
        <v>123</v>
      </c>
      <c r="F11930" s="111" t="s">
        <v>185</v>
      </c>
      <c r="G11930" s="111" t="s">
        <v>186</v>
      </c>
      <c r="H11930" s="111" t="s">
        <v>185</v>
      </c>
      <c r="I11930" s="111" t="s">
        <v>186</v>
      </c>
      <c r="J11930" t="str">
        <f t="shared" si="372"/>
        <v>1848SkogOrganisk jordLauvskogSærs høy</v>
      </c>
      <c r="K11930" s="111">
        <v>-1.8997279926091779</v>
      </c>
      <c r="L11930" s="111">
        <v>0.92784825435236762</v>
      </c>
      <c r="M11930" s="111">
        <v>0.46510463492953991</v>
      </c>
      <c r="N11930" s="112">
        <f t="shared" si="373"/>
        <v>-0.50677510332727038</v>
      </c>
    </row>
    <row r="11931" spans="1:14" x14ac:dyDescent="0.25">
      <c r="A11931" s="111" t="s">
        <v>906</v>
      </c>
      <c r="B11931" s="111">
        <f>INDEX(kommuner!C:C,MATCH(_xlfn.NUMBERVALUE(A11931),kommuner!B:B,0))</f>
        <v>1848</v>
      </c>
      <c r="C11931" s="111" t="s">
        <v>83</v>
      </c>
      <c r="D11931" s="111" t="s">
        <v>83</v>
      </c>
      <c r="E11931" s="111" t="s">
        <v>126</v>
      </c>
      <c r="F11931" s="111" t="s">
        <v>139</v>
      </c>
      <c r="G11931" s="111" t="s">
        <v>139</v>
      </c>
      <c r="H11931" s="111" t="s">
        <v>139</v>
      </c>
      <c r="I11931" s="111" t="s">
        <v>139</v>
      </c>
      <c r="J11931" t="str">
        <f t="shared" si="372"/>
        <v>1848Utbygd arealMineraljord</v>
      </c>
      <c r="K11931" s="111">
        <v>6.7868445194857546E-2</v>
      </c>
      <c r="L11931" s="111">
        <v>0</v>
      </c>
      <c r="M11931" s="111">
        <v>1.303047089454229E-2</v>
      </c>
      <c r="N11931" s="112">
        <f t="shared" si="373"/>
        <v>8.0898916089399836E-2</v>
      </c>
    </row>
    <row r="11932" spans="1:14" x14ac:dyDescent="0.25">
      <c r="A11932" s="111" t="s">
        <v>906</v>
      </c>
      <c r="B11932" s="111">
        <f>INDEX(kommuner!C:C,MATCH(_xlfn.NUMBERVALUE(A11932),kommuner!B:B,0))</f>
        <v>1848</v>
      </c>
      <c r="C11932" s="111" t="s">
        <v>83</v>
      </c>
      <c r="D11932" s="111" t="s">
        <v>83</v>
      </c>
      <c r="E11932" s="111" t="s">
        <v>123</v>
      </c>
      <c r="F11932" s="111" t="s">
        <v>139</v>
      </c>
      <c r="G11932" s="111" t="s">
        <v>139</v>
      </c>
      <c r="H11932" s="111" t="s">
        <v>139</v>
      </c>
      <c r="I11932" s="111" t="s">
        <v>139</v>
      </c>
      <c r="J11932" t="str">
        <f t="shared" si="372"/>
        <v>1848Utbygd arealOrganisk jord</v>
      </c>
      <c r="K11932" s="111">
        <v>29.011421395201612</v>
      </c>
      <c r="L11932" s="111">
        <v>0</v>
      </c>
      <c r="M11932" s="111">
        <v>1.303047089454229E-2</v>
      </c>
      <c r="N11932" s="112">
        <f t="shared" si="373"/>
        <v>29.024451866096154</v>
      </c>
    </row>
    <row r="11933" spans="1:14" x14ac:dyDescent="0.25">
      <c r="A11933" s="111" t="s">
        <v>906</v>
      </c>
      <c r="B11933" s="111">
        <f>INDEX(kommuner!C:C,MATCH(_xlfn.NUMBERVALUE(A11933),kommuner!B:B,0))</f>
        <v>1848</v>
      </c>
      <c r="C11933" s="111" t="s">
        <v>181</v>
      </c>
      <c r="D11933" s="111" t="s">
        <v>181</v>
      </c>
      <c r="E11933" s="111" t="s">
        <v>123</v>
      </c>
      <c r="F11933" s="111" t="s">
        <v>139</v>
      </c>
      <c r="G11933" s="111" t="s">
        <v>139</v>
      </c>
      <c r="H11933" s="111" t="s">
        <v>139</v>
      </c>
      <c r="I11933" s="111" t="s">
        <v>139</v>
      </c>
      <c r="J11933" t="str">
        <f t="shared" si="372"/>
        <v>1848Vann og myrOrganisk jord</v>
      </c>
      <c r="K11933" s="111">
        <v>-4.1038862122629617E-2</v>
      </c>
      <c r="L11933" s="111">
        <v>0</v>
      </c>
      <c r="M11933" s="111">
        <v>0</v>
      </c>
      <c r="N11933" s="112">
        <f t="shared" si="373"/>
        <v>-4.1038862122629617E-2</v>
      </c>
    </row>
    <row r="11934" spans="1:14" x14ac:dyDescent="0.25">
      <c r="A11934" s="111" t="s">
        <v>907</v>
      </c>
      <c r="B11934" s="111">
        <f>INDEX(kommuner!C:C,MATCH(_xlfn.NUMBERVALUE(A11934),kommuner!B:B,0))</f>
        <v>1875</v>
      </c>
      <c r="C11934" s="111" t="s">
        <v>82</v>
      </c>
      <c r="D11934" s="111" t="s">
        <v>82</v>
      </c>
      <c r="E11934" s="111" t="s">
        <v>126</v>
      </c>
      <c r="F11934" s="111" t="s">
        <v>139</v>
      </c>
      <c r="G11934" s="111" t="s">
        <v>139</v>
      </c>
      <c r="H11934" s="111" t="s">
        <v>139</v>
      </c>
      <c r="I11934" s="111" t="s">
        <v>139</v>
      </c>
      <c r="J11934" t="str">
        <f t="shared" si="372"/>
        <v>1875Annen utmarkMineraljord</v>
      </c>
      <c r="K11934" s="111">
        <v>-4.6129089206686659E-2</v>
      </c>
      <c r="L11934" s="111">
        <v>0</v>
      </c>
      <c r="M11934" s="111">
        <v>0</v>
      </c>
      <c r="N11934" s="112">
        <f t="shared" si="373"/>
        <v>-4.6129089206686659E-2</v>
      </c>
    </row>
    <row r="11935" spans="1:14" x14ac:dyDescent="0.25">
      <c r="A11935" s="111" t="s">
        <v>907</v>
      </c>
      <c r="B11935" s="111">
        <f>INDEX(kommuner!C:C,MATCH(_xlfn.NUMBERVALUE(A11935),kommuner!B:B,0))</f>
        <v>1875</v>
      </c>
      <c r="C11935" s="111" t="s">
        <v>121</v>
      </c>
      <c r="D11935" s="111" t="s">
        <v>121</v>
      </c>
      <c r="E11935" s="111" t="s">
        <v>126</v>
      </c>
      <c r="F11935" s="111" t="s">
        <v>139</v>
      </c>
      <c r="G11935" s="111" t="s">
        <v>139</v>
      </c>
      <c r="H11935" s="111" t="s">
        <v>139</v>
      </c>
      <c r="I11935" s="111" t="s">
        <v>139</v>
      </c>
      <c r="J11935" t="str">
        <f t="shared" si="372"/>
        <v>1875BeiteMineraljord</v>
      </c>
      <c r="K11935" s="111">
        <v>-0.96338340838695502</v>
      </c>
      <c r="L11935" s="111">
        <v>0</v>
      </c>
      <c r="M11935" s="111">
        <v>1.2448711246839999E-7</v>
      </c>
      <c r="N11935" s="112">
        <f t="shared" si="373"/>
        <v>-0.96338328389984251</v>
      </c>
    </row>
    <row r="11936" spans="1:14" x14ac:dyDescent="0.25">
      <c r="A11936" s="111" t="s">
        <v>907</v>
      </c>
      <c r="B11936" s="111">
        <f>INDEX(kommuner!C:C,MATCH(_xlfn.NUMBERVALUE(A11936),kommuner!B:B,0))</f>
        <v>1875</v>
      </c>
      <c r="C11936" s="111" t="s">
        <v>121</v>
      </c>
      <c r="D11936" s="111" t="s">
        <v>121</v>
      </c>
      <c r="E11936" s="111" t="s">
        <v>123</v>
      </c>
      <c r="F11936" s="111" t="s">
        <v>139</v>
      </c>
      <c r="G11936" s="111" t="s">
        <v>139</v>
      </c>
      <c r="H11936" s="111" t="s">
        <v>139</v>
      </c>
      <c r="I11936" s="111" t="s">
        <v>139</v>
      </c>
      <c r="J11936" t="str">
        <f t="shared" si="372"/>
        <v>1875BeiteOrganisk jord</v>
      </c>
      <c r="K11936" s="111">
        <v>12.077525935985037</v>
      </c>
      <c r="L11936" s="111">
        <v>1.6412500000000001</v>
      </c>
      <c r="M11936" s="111">
        <v>0</v>
      </c>
      <c r="N11936" s="112">
        <f t="shared" si="373"/>
        <v>13.718775935985036</v>
      </c>
    </row>
    <row r="11937" spans="1:14" x14ac:dyDescent="0.25">
      <c r="A11937" s="111" t="s">
        <v>907</v>
      </c>
      <c r="B11937" s="111">
        <f>INDEX(kommuner!C:C,MATCH(_xlfn.NUMBERVALUE(A11937),kommuner!B:B,0))</f>
        <v>1875</v>
      </c>
      <c r="C11937" s="111" t="s">
        <v>84</v>
      </c>
      <c r="D11937" s="111" t="s">
        <v>84</v>
      </c>
      <c r="E11937" s="111" t="s">
        <v>126</v>
      </c>
      <c r="F11937" s="111" t="s">
        <v>139</v>
      </c>
      <c r="G11937" s="111" t="s">
        <v>139</v>
      </c>
      <c r="H11937" s="111" t="s">
        <v>139</v>
      </c>
      <c r="I11937" s="111" t="s">
        <v>139</v>
      </c>
      <c r="J11937" t="str">
        <f t="shared" si="372"/>
        <v>1875Dyrket markMineraljord</v>
      </c>
      <c r="K11937" s="111">
        <v>-0.35631141178143111</v>
      </c>
      <c r="L11937" s="111">
        <v>0</v>
      </c>
      <c r="M11937" s="111">
        <v>0</v>
      </c>
      <c r="N11937" s="112">
        <f t="shared" si="373"/>
        <v>-0.35631141178143111</v>
      </c>
    </row>
    <row r="11938" spans="1:14" x14ac:dyDescent="0.25">
      <c r="A11938" s="111" t="s">
        <v>907</v>
      </c>
      <c r="B11938" s="111">
        <f>INDEX(kommuner!C:C,MATCH(_xlfn.NUMBERVALUE(A11938),kommuner!B:B,0))</f>
        <v>1875</v>
      </c>
      <c r="C11938" s="111" t="s">
        <v>84</v>
      </c>
      <c r="D11938" s="111" t="s">
        <v>84</v>
      </c>
      <c r="E11938" s="111" t="s">
        <v>123</v>
      </c>
      <c r="F11938" s="111" t="s">
        <v>139</v>
      </c>
      <c r="G11938" s="111" t="s">
        <v>139</v>
      </c>
      <c r="H11938" s="111" t="s">
        <v>139</v>
      </c>
      <c r="I11938" s="111" t="s">
        <v>139</v>
      </c>
      <c r="J11938" t="str">
        <f t="shared" si="372"/>
        <v>1875Dyrket markOrganisk jord</v>
      </c>
      <c r="K11938" s="111">
        <v>28.726149366675592</v>
      </c>
      <c r="L11938" s="111">
        <v>1.45625</v>
      </c>
      <c r="M11938" s="111">
        <v>0</v>
      </c>
      <c r="N11938" s="112">
        <f t="shared" si="373"/>
        <v>30.182399366675593</v>
      </c>
    </row>
    <row r="11939" spans="1:14" x14ac:dyDescent="0.25">
      <c r="A11939" s="111" t="s">
        <v>907</v>
      </c>
      <c r="B11939" s="111">
        <f>INDEX(kommuner!C:C,MATCH(_xlfn.NUMBERVALUE(A11939),kommuner!B:B,0))</f>
        <v>1875</v>
      </c>
      <c r="C11939" s="111" t="s">
        <v>127</v>
      </c>
      <c r="D11939" s="111" t="s">
        <v>127</v>
      </c>
      <c r="E11939" s="111" t="s">
        <v>126</v>
      </c>
      <c r="F11939" s="111" t="s">
        <v>172</v>
      </c>
      <c r="G11939" s="111" t="s">
        <v>180</v>
      </c>
      <c r="H11939" s="111" t="s">
        <v>172</v>
      </c>
      <c r="I11939" s="111" t="s">
        <v>180</v>
      </c>
      <c r="J11939" t="str">
        <f t="shared" si="372"/>
        <v>1875SkogMineraljordBarskogHøy</v>
      </c>
      <c r="K11939" s="111">
        <v>-4.1008350957832223</v>
      </c>
      <c r="L11939" s="111">
        <v>0.85306406685236758</v>
      </c>
      <c r="M11939" s="111">
        <v>6.4056614999681585E-2</v>
      </c>
      <c r="N11939" s="112">
        <f t="shared" si="373"/>
        <v>-3.183714413931173</v>
      </c>
    </row>
    <row r="11940" spans="1:14" x14ac:dyDescent="0.25">
      <c r="A11940" s="111" t="s">
        <v>907</v>
      </c>
      <c r="B11940" s="111">
        <f>INDEX(kommuner!C:C,MATCH(_xlfn.NUMBERVALUE(A11940),kommuner!B:B,0))</f>
        <v>1875</v>
      </c>
      <c r="C11940" s="111" t="s">
        <v>127</v>
      </c>
      <c r="D11940" s="111" t="s">
        <v>127</v>
      </c>
      <c r="E11940" s="111" t="s">
        <v>126</v>
      </c>
      <c r="F11940" s="111" t="s">
        <v>172</v>
      </c>
      <c r="G11940" s="111" t="s">
        <v>167</v>
      </c>
      <c r="H11940" s="111" t="s">
        <v>172</v>
      </c>
      <c r="I11940" s="111" t="s">
        <v>167</v>
      </c>
      <c r="J11940" t="str">
        <f t="shared" si="372"/>
        <v>1875SkogMineraljordBarskogImpediment</v>
      </c>
      <c r="K11940" s="111">
        <v>-0.74600152614144843</v>
      </c>
      <c r="L11940" s="111">
        <v>0.85306406685236758</v>
      </c>
      <c r="M11940" s="111">
        <v>6.3979989500968365E-2</v>
      </c>
      <c r="N11940" s="112">
        <f t="shared" si="373"/>
        <v>0.17104253021188751</v>
      </c>
    </row>
    <row r="11941" spans="1:14" x14ac:dyDescent="0.25">
      <c r="A11941" s="111" t="s">
        <v>907</v>
      </c>
      <c r="B11941" s="111">
        <f>INDEX(kommuner!C:C,MATCH(_xlfn.NUMBERVALUE(A11941),kommuner!B:B,0))</f>
        <v>1875</v>
      </c>
      <c r="C11941" s="111" t="s">
        <v>127</v>
      </c>
      <c r="D11941" s="111" t="s">
        <v>127</v>
      </c>
      <c r="E11941" s="111" t="s">
        <v>126</v>
      </c>
      <c r="F11941" s="111" t="s">
        <v>172</v>
      </c>
      <c r="G11941" s="111" t="s">
        <v>190</v>
      </c>
      <c r="H11941" s="111" t="s">
        <v>172</v>
      </c>
      <c r="I11941" s="111" t="s">
        <v>190</v>
      </c>
      <c r="J11941" t="str">
        <f t="shared" si="372"/>
        <v>1875SkogMineraljordBarskogLav</v>
      </c>
      <c r="K11941" s="111">
        <v>-1.8215681825293268</v>
      </c>
      <c r="L11941" s="111">
        <v>0.85306406685236758</v>
      </c>
      <c r="M11941" s="111">
        <v>6.3979989500968365E-2</v>
      </c>
      <c r="N11941" s="112">
        <f t="shared" si="373"/>
        <v>-0.90452412617599087</v>
      </c>
    </row>
    <row r="11942" spans="1:14" x14ac:dyDescent="0.25">
      <c r="A11942" s="111" t="s">
        <v>907</v>
      </c>
      <c r="B11942" s="111">
        <f>INDEX(kommuner!C:C,MATCH(_xlfn.NUMBERVALUE(A11942),kommuner!B:B,0))</f>
        <v>1875</v>
      </c>
      <c r="C11942" s="111" t="s">
        <v>127</v>
      </c>
      <c r="D11942" s="111" t="s">
        <v>127</v>
      </c>
      <c r="E11942" s="111" t="s">
        <v>126</v>
      </c>
      <c r="F11942" s="111" t="s">
        <v>172</v>
      </c>
      <c r="G11942" s="111" t="s">
        <v>173</v>
      </c>
      <c r="H11942" s="111" t="s">
        <v>172</v>
      </c>
      <c r="I11942" s="111" t="s">
        <v>173</v>
      </c>
      <c r="J11942" t="str">
        <f t="shared" si="372"/>
        <v>1875SkogMineraljordBarskogMiddels</v>
      </c>
      <c r="K11942" s="111">
        <v>-2.9452289214132028</v>
      </c>
      <c r="L11942" s="111">
        <v>0.85306406685236758</v>
      </c>
      <c r="M11942" s="111">
        <v>6.4056614999681585E-2</v>
      </c>
      <c r="N11942" s="112">
        <f t="shared" si="373"/>
        <v>-2.0281082395611536</v>
      </c>
    </row>
    <row r="11943" spans="1:14" x14ac:dyDescent="0.25">
      <c r="A11943" s="111" t="s">
        <v>907</v>
      </c>
      <c r="B11943" s="111">
        <f>INDEX(kommuner!C:C,MATCH(_xlfn.NUMBERVALUE(A11943),kommuner!B:B,0))</f>
        <v>1875</v>
      </c>
      <c r="C11943" s="111" t="s">
        <v>127</v>
      </c>
      <c r="D11943" s="111" t="s">
        <v>127</v>
      </c>
      <c r="E11943" s="111" t="s">
        <v>126</v>
      </c>
      <c r="F11943" s="111" t="s">
        <v>172</v>
      </c>
      <c r="G11943" s="111" t="s">
        <v>186</v>
      </c>
      <c r="H11943" s="111" t="s">
        <v>172</v>
      </c>
      <c r="I11943" s="111" t="s">
        <v>186</v>
      </c>
      <c r="J11943" t="str">
        <f t="shared" si="372"/>
        <v>1875SkogMineraljordBarskogSærs høy</v>
      </c>
      <c r="K11943" s="111">
        <v>0.12072674540874306</v>
      </c>
      <c r="L11943" s="111">
        <v>0.85306406685236758</v>
      </c>
      <c r="M11943" s="111">
        <v>6.4056614999681585E-2</v>
      </c>
      <c r="N11943" s="112">
        <f t="shared" si="373"/>
        <v>1.0378474272607923</v>
      </c>
    </row>
    <row r="11944" spans="1:14" x14ac:dyDescent="0.25">
      <c r="A11944" s="111" t="s">
        <v>907</v>
      </c>
      <c r="B11944" s="111">
        <f>INDEX(kommuner!C:C,MATCH(_xlfn.NUMBERVALUE(A11944),kommuner!B:B,0))</f>
        <v>1875</v>
      </c>
      <c r="C11944" s="111" t="s">
        <v>127</v>
      </c>
      <c r="D11944" s="111" t="s">
        <v>127</v>
      </c>
      <c r="E11944" s="111" t="s">
        <v>126</v>
      </c>
      <c r="F11944" s="111" t="s">
        <v>179</v>
      </c>
      <c r="G11944" s="111" t="s">
        <v>180</v>
      </c>
      <c r="H11944" s="111" t="s">
        <v>179</v>
      </c>
      <c r="I11944" s="111" t="s">
        <v>180</v>
      </c>
      <c r="J11944" t="str">
        <f t="shared" si="372"/>
        <v>1875SkogMineraljordBlandingsskogHøy</v>
      </c>
      <c r="K11944" s="111">
        <v>-7.1939050909469406</v>
      </c>
      <c r="L11944" s="111">
        <v>0.85306406685236758</v>
      </c>
      <c r="M11944" s="111">
        <v>6.3979989500968365E-2</v>
      </c>
      <c r="N11944" s="112">
        <f t="shared" si="373"/>
        <v>-6.2768610345936047</v>
      </c>
    </row>
    <row r="11945" spans="1:14" x14ac:dyDescent="0.25">
      <c r="A11945" s="111" t="s">
        <v>907</v>
      </c>
      <c r="B11945" s="111">
        <f>INDEX(kommuner!C:C,MATCH(_xlfn.NUMBERVALUE(A11945),kommuner!B:B,0))</f>
        <v>1875</v>
      </c>
      <c r="C11945" s="111" t="s">
        <v>127</v>
      </c>
      <c r="D11945" s="111" t="s">
        <v>127</v>
      </c>
      <c r="E11945" s="111" t="s">
        <v>126</v>
      </c>
      <c r="F11945" s="111" t="s">
        <v>179</v>
      </c>
      <c r="G11945" s="111" t="s">
        <v>167</v>
      </c>
      <c r="H11945" s="111" t="s">
        <v>179</v>
      </c>
      <c r="I11945" s="111" t="s">
        <v>167</v>
      </c>
      <c r="J11945" t="str">
        <f t="shared" si="372"/>
        <v>1875SkogMineraljordBlandingsskogImpediment</v>
      </c>
      <c r="K11945" s="111">
        <v>-1.6598037998579707</v>
      </c>
      <c r="L11945" s="111">
        <v>0.85306406685236758</v>
      </c>
      <c r="M11945" s="111">
        <v>6.3979989500968365E-2</v>
      </c>
      <c r="N11945" s="112">
        <f t="shared" si="373"/>
        <v>-0.7427597435046347</v>
      </c>
    </row>
    <row r="11946" spans="1:14" x14ac:dyDescent="0.25">
      <c r="A11946" s="111" t="s">
        <v>907</v>
      </c>
      <c r="B11946" s="111">
        <f>INDEX(kommuner!C:C,MATCH(_xlfn.NUMBERVALUE(A11946),kommuner!B:B,0))</f>
        <v>1875</v>
      </c>
      <c r="C11946" s="111" t="s">
        <v>127</v>
      </c>
      <c r="D11946" s="111" t="s">
        <v>127</v>
      </c>
      <c r="E11946" s="111" t="s">
        <v>126</v>
      </c>
      <c r="F11946" s="111" t="s">
        <v>179</v>
      </c>
      <c r="G11946" s="111" t="s">
        <v>190</v>
      </c>
      <c r="H11946" s="111" t="s">
        <v>179</v>
      </c>
      <c r="I11946" s="111" t="s">
        <v>190</v>
      </c>
      <c r="J11946" t="str">
        <f t="shared" si="372"/>
        <v>1875SkogMineraljordBlandingsskogLav</v>
      </c>
      <c r="K11946" s="111">
        <v>-2.5588434197694254</v>
      </c>
      <c r="L11946" s="111">
        <v>0.85306406685236758</v>
      </c>
      <c r="M11946" s="111">
        <v>6.3979989500968365E-2</v>
      </c>
      <c r="N11946" s="112">
        <f t="shared" si="373"/>
        <v>-1.6417993634160897</v>
      </c>
    </row>
    <row r="11947" spans="1:14" x14ac:dyDescent="0.25">
      <c r="A11947" s="111" t="s">
        <v>907</v>
      </c>
      <c r="B11947" s="111">
        <f>INDEX(kommuner!C:C,MATCH(_xlfn.NUMBERVALUE(A11947),kommuner!B:B,0))</f>
        <v>1875</v>
      </c>
      <c r="C11947" s="111" t="s">
        <v>127</v>
      </c>
      <c r="D11947" s="111" t="s">
        <v>127</v>
      </c>
      <c r="E11947" s="111" t="s">
        <v>126</v>
      </c>
      <c r="F11947" s="111" t="s">
        <v>179</v>
      </c>
      <c r="G11947" s="111" t="s">
        <v>173</v>
      </c>
      <c r="H11947" s="111" t="s">
        <v>179</v>
      </c>
      <c r="I11947" s="111" t="s">
        <v>173</v>
      </c>
      <c r="J11947" t="str">
        <f t="shared" si="372"/>
        <v>1875SkogMineraljordBlandingsskogMiddels</v>
      </c>
      <c r="K11947" s="111">
        <v>-3.8687729546762566</v>
      </c>
      <c r="L11947" s="111">
        <v>0.85306406685236758</v>
      </c>
      <c r="M11947" s="111">
        <v>6.3979989500968365E-2</v>
      </c>
      <c r="N11947" s="112">
        <f t="shared" si="373"/>
        <v>-2.9517288983229206</v>
      </c>
    </row>
    <row r="11948" spans="1:14" x14ac:dyDescent="0.25">
      <c r="A11948" s="111" t="s">
        <v>907</v>
      </c>
      <c r="B11948" s="111">
        <f>INDEX(kommuner!C:C,MATCH(_xlfn.NUMBERVALUE(A11948),kommuner!B:B,0))</f>
        <v>1875</v>
      </c>
      <c r="C11948" s="111" t="s">
        <v>127</v>
      </c>
      <c r="D11948" s="111" t="s">
        <v>127</v>
      </c>
      <c r="E11948" s="111" t="s">
        <v>126</v>
      </c>
      <c r="F11948" s="111" t="s">
        <v>179</v>
      </c>
      <c r="G11948" s="111" t="s">
        <v>186</v>
      </c>
      <c r="H11948" s="111" t="s">
        <v>179</v>
      </c>
      <c r="I11948" s="111" t="s">
        <v>186</v>
      </c>
      <c r="J11948" t="str">
        <f t="shared" si="372"/>
        <v>1875SkogMineraljordBlandingsskogSærs høy</v>
      </c>
      <c r="K11948" s="111">
        <v>-2.9395925245326562</v>
      </c>
      <c r="L11948" s="111">
        <v>0.85306406685236758</v>
      </c>
      <c r="M11948" s="111">
        <v>6.3979989500968365E-2</v>
      </c>
      <c r="N11948" s="112">
        <f t="shared" si="373"/>
        <v>-2.0225484681793202</v>
      </c>
    </row>
    <row r="11949" spans="1:14" x14ac:dyDescent="0.25">
      <c r="A11949" s="111" t="s">
        <v>907</v>
      </c>
      <c r="B11949" s="111">
        <f>INDEX(kommuner!C:C,MATCH(_xlfn.NUMBERVALUE(A11949),kommuner!B:B,0))</f>
        <v>1875</v>
      </c>
      <c r="C11949" s="111" t="s">
        <v>127</v>
      </c>
      <c r="D11949" s="111" t="s">
        <v>127</v>
      </c>
      <c r="E11949" s="111" t="s">
        <v>126</v>
      </c>
      <c r="F11949" s="111" t="s">
        <v>185</v>
      </c>
      <c r="G11949" s="111" t="s">
        <v>180</v>
      </c>
      <c r="H11949" s="111" t="s">
        <v>185</v>
      </c>
      <c r="I11949" s="111" t="s">
        <v>180</v>
      </c>
      <c r="J11949" t="str">
        <f t="shared" si="372"/>
        <v>1875SkogMineraljordLauvskogHøy</v>
      </c>
      <c r="K11949" s="111">
        <v>-2.2672556336745231</v>
      </c>
      <c r="L11949" s="111">
        <v>0.85306406685236758</v>
      </c>
      <c r="M11949" s="111">
        <v>6.3979989500968365E-2</v>
      </c>
      <c r="N11949" s="112">
        <f t="shared" si="373"/>
        <v>-1.3502115773211874</v>
      </c>
    </row>
    <row r="11950" spans="1:14" x14ac:dyDescent="0.25">
      <c r="A11950" s="111" t="s">
        <v>907</v>
      </c>
      <c r="B11950" s="111">
        <f>INDEX(kommuner!C:C,MATCH(_xlfn.NUMBERVALUE(A11950),kommuner!B:B,0))</f>
        <v>1875</v>
      </c>
      <c r="C11950" s="111" t="s">
        <v>127</v>
      </c>
      <c r="D11950" s="111" t="s">
        <v>127</v>
      </c>
      <c r="E11950" s="111" t="s">
        <v>126</v>
      </c>
      <c r="F11950" s="111" t="s">
        <v>185</v>
      </c>
      <c r="G11950" s="111" t="s">
        <v>167</v>
      </c>
      <c r="H11950" s="111" t="s">
        <v>185</v>
      </c>
      <c r="I11950" s="111" t="s">
        <v>167</v>
      </c>
      <c r="J11950" t="str">
        <f t="shared" si="372"/>
        <v>1875SkogMineraljordLauvskogImpediment</v>
      </c>
      <c r="K11950" s="111">
        <v>-0.10482014945424457</v>
      </c>
      <c r="L11950" s="111">
        <v>0.85306406685236758</v>
      </c>
      <c r="M11950" s="111">
        <v>6.3979989500968365E-2</v>
      </c>
      <c r="N11950" s="112">
        <f t="shared" si="373"/>
        <v>0.81222390689909141</v>
      </c>
    </row>
    <row r="11951" spans="1:14" x14ac:dyDescent="0.25">
      <c r="A11951" s="111" t="s">
        <v>907</v>
      </c>
      <c r="B11951" s="111">
        <f>INDEX(kommuner!C:C,MATCH(_xlfn.NUMBERVALUE(A11951),kommuner!B:B,0))</f>
        <v>1875</v>
      </c>
      <c r="C11951" s="111" t="s">
        <v>127</v>
      </c>
      <c r="D11951" s="111" t="s">
        <v>127</v>
      </c>
      <c r="E11951" s="111" t="s">
        <v>126</v>
      </c>
      <c r="F11951" s="111" t="s">
        <v>185</v>
      </c>
      <c r="G11951" s="111" t="s">
        <v>190</v>
      </c>
      <c r="H11951" s="111" t="s">
        <v>185</v>
      </c>
      <c r="I11951" s="111" t="s">
        <v>190</v>
      </c>
      <c r="J11951" t="str">
        <f t="shared" si="372"/>
        <v>1875SkogMineraljordLauvskogLav</v>
      </c>
      <c r="K11951" s="111">
        <v>-8.9748170935426599E-2</v>
      </c>
      <c r="L11951" s="111">
        <v>0.85306406685236758</v>
      </c>
      <c r="M11951" s="111">
        <v>6.3979989500968365E-2</v>
      </c>
      <c r="N11951" s="112">
        <f t="shared" si="373"/>
        <v>0.82729588541790933</v>
      </c>
    </row>
    <row r="11952" spans="1:14" x14ac:dyDescent="0.25">
      <c r="A11952" s="111" t="s">
        <v>907</v>
      </c>
      <c r="B11952" s="111">
        <f>INDEX(kommuner!C:C,MATCH(_xlfn.NUMBERVALUE(A11952),kommuner!B:B,0))</f>
        <v>1875</v>
      </c>
      <c r="C11952" s="111" t="s">
        <v>127</v>
      </c>
      <c r="D11952" s="111" t="s">
        <v>127</v>
      </c>
      <c r="E11952" s="111" t="s">
        <v>126</v>
      </c>
      <c r="F11952" s="111" t="s">
        <v>185</v>
      </c>
      <c r="G11952" s="111" t="s">
        <v>173</v>
      </c>
      <c r="H11952" s="111" t="s">
        <v>185</v>
      </c>
      <c r="I11952" s="111" t="s">
        <v>173</v>
      </c>
      <c r="J11952" t="str">
        <f t="shared" si="372"/>
        <v>1875SkogMineraljordLauvskogMiddels</v>
      </c>
      <c r="K11952" s="111">
        <v>-1.6187078219159163</v>
      </c>
      <c r="L11952" s="111">
        <v>0.85306406685236758</v>
      </c>
      <c r="M11952" s="111">
        <v>6.3979989500968365E-2</v>
      </c>
      <c r="N11952" s="112">
        <f t="shared" si="373"/>
        <v>-0.70166376556258037</v>
      </c>
    </row>
    <row r="11953" spans="1:14" x14ac:dyDescent="0.25">
      <c r="A11953" s="111" t="s">
        <v>907</v>
      </c>
      <c r="B11953" s="111">
        <f>INDEX(kommuner!C:C,MATCH(_xlfn.NUMBERVALUE(A11953),kommuner!B:B,0))</f>
        <v>1875</v>
      </c>
      <c r="C11953" s="111" t="s">
        <v>127</v>
      </c>
      <c r="D11953" s="111" t="s">
        <v>127</v>
      </c>
      <c r="E11953" s="111" t="s">
        <v>126</v>
      </c>
      <c r="F11953" s="111" t="s">
        <v>185</v>
      </c>
      <c r="G11953" s="111" t="s">
        <v>186</v>
      </c>
      <c r="H11953" s="111" t="s">
        <v>185</v>
      </c>
      <c r="I11953" s="111" t="s">
        <v>186</v>
      </c>
      <c r="J11953" t="str">
        <f t="shared" si="372"/>
        <v>1875SkogMineraljordLauvskogSærs høy</v>
      </c>
      <c r="K11953" s="111">
        <v>-3.6560473259425113</v>
      </c>
      <c r="L11953" s="111">
        <v>0.85306406685236758</v>
      </c>
      <c r="M11953" s="111">
        <v>6.3979989500968365E-2</v>
      </c>
      <c r="N11953" s="112">
        <f t="shared" si="373"/>
        <v>-2.7390032695891753</v>
      </c>
    </row>
    <row r="11954" spans="1:14" x14ac:dyDescent="0.25">
      <c r="A11954" s="111" t="s">
        <v>907</v>
      </c>
      <c r="B11954" s="111">
        <f>INDEX(kommuner!C:C,MATCH(_xlfn.NUMBERVALUE(A11954),kommuner!B:B,0))</f>
        <v>1875</v>
      </c>
      <c r="C11954" s="111" t="s">
        <v>127</v>
      </c>
      <c r="D11954" s="111" t="s">
        <v>127</v>
      </c>
      <c r="E11954" s="111" t="s">
        <v>123</v>
      </c>
      <c r="F11954" s="111" t="s">
        <v>172</v>
      </c>
      <c r="G11954" s="111" t="s">
        <v>180</v>
      </c>
      <c r="H11954" s="111" t="s">
        <v>172</v>
      </c>
      <c r="I11954" s="111" t="s">
        <v>180</v>
      </c>
      <c r="J11954" t="str">
        <f t="shared" si="372"/>
        <v>1875SkogOrganisk jordBarskogHøy</v>
      </c>
      <c r="K11954" s="111">
        <v>-2.5184559031994138</v>
      </c>
      <c r="L11954" s="111">
        <v>0.92784825435236762</v>
      </c>
      <c r="M11954" s="111">
        <v>0.46518126042825314</v>
      </c>
      <c r="N11954" s="112">
        <f t="shared" si="373"/>
        <v>-1.1254263884187932</v>
      </c>
    </row>
    <row r="11955" spans="1:14" x14ac:dyDescent="0.25">
      <c r="A11955" s="111" t="s">
        <v>907</v>
      </c>
      <c r="B11955" s="111">
        <f>INDEX(kommuner!C:C,MATCH(_xlfn.NUMBERVALUE(A11955),kommuner!B:B,0))</f>
        <v>1875</v>
      </c>
      <c r="C11955" s="111" t="s">
        <v>127</v>
      </c>
      <c r="D11955" s="111" t="s">
        <v>127</v>
      </c>
      <c r="E11955" s="111" t="s">
        <v>123</v>
      </c>
      <c r="F11955" s="111" t="s">
        <v>172</v>
      </c>
      <c r="G11955" s="111" t="s">
        <v>167</v>
      </c>
      <c r="H11955" s="111" t="s">
        <v>172</v>
      </c>
      <c r="I11955" s="111" t="s">
        <v>167</v>
      </c>
      <c r="J11955" t="str">
        <f t="shared" si="372"/>
        <v>1875SkogOrganisk jordBarskogImpediment</v>
      </c>
      <c r="K11955" s="111">
        <v>-0.13011741963904588</v>
      </c>
      <c r="L11955" s="111">
        <v>0.92784825435236762</v>
      </c>
      <c r="M11955" s="111">
        <v>0.46510463492953991</v>
      </c>
      <c r="N11955" s="112">
        <f t="shared" si="373"/>
        <v>1.2628354696428616</v>
      </c>
    </row>
    <row r="11956" spans="1:14" x14ac:dyDescent="0.25">
      <c r="A11956" s="111" t="s">
        <v>907</v>
      </c>
      <c r="B11956" s="111">
        <f>INDEX(kommuner!C:C,MATCH(_xlfn.NUMBERVALUE(A11956),kommuner!B:B,0))</f>
        <v>1875</v>
      </c>
      <c r="C11956" s="111" t="s">
        <v>127</v>
      </c>
      <c r="D11956" s="111" t="s">
        <v>127</v>
      </c>
      <c r="E11956" s="111" t="s">
        <v>123</v>
      </c>
      <c r="F11956" s="111" t="s">
        <v>172</v>
      </c>
      <c r="G11956" s="111" t="s">
        <v>190</v>
      </c>
      <c r="H11956" s="111" t="s">
        <v>172</v>
      </c>
      <c r="I11956" s="111" t="s">
        <v>190</v>
      </c>
      <c r="J11956" t="str">
        <f t="shared" si="372"/>
        <v>1875SkogOrganisk jordBarskogLav</v>
      </c>
      <c r="K11956" s="111">
        <v>-0.50666953101693391</v>
      </c>
      <c r="L11956" s="111">
        <v>0.92784825435236762</v>
      </c>
      <c r="M11956" s="111">
        <v>0.46510463492953991</v>
      </c>
      <c r="N11956" s="112">
        <f t="shared" si="373"/>
        <v>0.88628335826497362</v>
      </c>
    </row>
    <row r="11957" spans="1:14" x14ac:dyDescent="0.25">
      <c r="A11957" s="111" t="s">
        <v>907</v>
      </c>
      <c r="B11957" s="111">
        <f>INDEX(kommuner!C:C,MATCH(_xlfn.NUMBERVALUE(A11957),kommuner!B:B,0))</f>
        <v>1875</v>
      </c>
      <c r="C11957" s="111" t="s">
        <v>127</v>
      </c>
      <c r="D11957" s="111" t="s">
        <v>127</v>
      </c>
      <c r="E11957" s="111" t="s">
        <v>123</v>
      </c>
      <c r="F11957" s="111" t="s">
        <v>172</v>
      </c>
      <c r="G11957" s="111" t="s">
        <v>173</v>
      </c>
      <c r="H11957" s="111" t="s">
        <v>172</v>
      </c>
      <c r="I11957" s="111" t="s">
        <v>173</v>
      </c>
      <c r="J11957" t="str">
        <f t="shared" si="372"/>
        <v>1875SkogOrganisk jordBarskogMiddels</v>
      </c>
      <c r="K11957" s="111">
        <v>-1.5571490961494638</v>
      </c>
      <c r="L11957" s="111">
        <v>0.92784825435236762</v>
      </c>
      <c r="M11957" s="111">
        <v>0.46518126042825314</v>
      </c>
      <c r="N11957" s="112">
        <f t="shared" si="373"/>
        <v>-0.16411958136884308</v>
      </c>
    </row>
    <row r="11958" spans="1:14" x14ac:dyDescent="0.25">
      <c r="A11958" s="111" t="s">
        <v>907</v>
      </c>
      <c r="B11958" s="111">
        <f>INDEX(kommuner!C:C,MATCH(_xlfn.NUMBERVALUE(A11958),kommuner!B:B,0))</f>
        <v>1875</v>
      </c>
      <c r="C11958" s="111" t="s">
        <v>127</v>
      </c>
      <c r="D11958" s="111" t="s">
        <v>127</v>
      </c>
      <c r="E11958" s="111" t="s">
        <v>123</v>
      </c>
      <c r="F11958" s="111" t="s">
        <v>172</v>
      </c>
      <c r="G11958" s="111" t="s">
        <v>186</v>
      </c>
      <c r="H11958" s="111" t="s">
        <v>172</v>
      </c>
      <c r="I11958" s="111" t="s">
        <v>186</v>
      </c>
      <c r="J11958" t="str">
        <f t="shared" si="372"/>
        <v>1875SkogOrganisk jordBarskogSærs høy</v>
      </c>
      <c r="K11958" s="111">
        <v>2.5548655235722699</v>
      </c>
      <c r="L11958" s="111">
        <v>0.92784825435236762</v>
      </c>
      <c r="M11958" s="111">
        <v>0.46518126042825314</v>
      </c>
      <c r="N11958" s="112">
        <f t="shared" si="373"/>
        <v>3.9478950383528906</v>
      </c>
    </row>
    <row r="11959" spans="1:14" x14ac:dyDescent="0.25">
      <c r="A11959" s="111" t="s">
        <v>907</v>
      </c>
      <c r="B11959" s="111">
        <f>INDEX(kommuner!C:C,MATCH(_xlfn.NUMBERVALUE(A11959),kommuner!B:B,0))</f>
        <v>1875</v>
      </c>
      <c r="C11959" s="111" t="s">
        <v>127</v>
      </c>
      <c r="D11959" s="111" t="s">
        <v>127</v>
      </c>
      <c r="E11959" s="111" t="s">
        <v>123</v>
      </c>
      <c r="F11959" s="111" t="s">
        <v>179</v>
      </c>
      <c r="G11959" s="111" t="s">
        <v>180</v>
      </c>
      <c r="H11959" s="111" t="s">
        <v>179</v>
      </c>
      <c r="I11959" s="111" t="s">
        <v>180</v>
      </c>
      <c r="J11959" t="str">
        <f t="shared" si="372"/>
        <v>1875SkogOrganisk jordBlandingsskogHøy</v>
      </c>
      <c r="K11959" s="111">
        <v>-5.5554344456832343</v>
      </c>
      <c r="L11959" s="111">
        <v>0.92784825435236762</v>
      </c>
      <c r="M11959" s="111">
        <v>0.46510463492953991</v>
      </c>
      <c r="N11959" s="112">
        <f t="shared" si="373"/>
        <v>-4.1624815564013264</v>
      </c>
    </row>
    <row r="11960" spans="1:14" x14ac:dyDescent="0.25">
      <c r="A11960" s="111" t="s">
        <v>907</v>
      </c>
      <c r="B11960" s="111">
        <f>INDEX(kommuner!C:C,MATCH(_xlfn.NUMBERVALUE(A11960),kommuner!B:B,0))</f>
        <v>1875</v>
      </c>
      <c r="C11960" s="111" t="s">
        <v>127</v>
      </c>
      <c r="D11960" s="111" t="s">
        <v>127</v>
      </c>
      <c r="E11960" s="111" t="s">
        <v>123</v>
      </c>
      <c r="F11960" s="111" t="s">
        <v>179</v>
      </c>
      <c r="G11960" s="111" t="s">
        <v>167</v>
      </c>
      <c r="H11960" s="111" t="s">
        <v>179</v>
      </c>
      <c r="I11960" s="111" t="s">
        <v>167</v>
      </c>
      <c r="J11960" t="str">
        <f t="shared" si="372"/>
        <v>1875SkogOrganisk jordBlandingsskogImpediment</v>
      </c>
      <c r="K11960" s="111">
        <v>-0.28586344175800005</v>
      </c>
      <c r="L11960" s="111">
        <v>0.92784825435236762</v>
      </c>
      <c r="M11960" s="111">
        <v>0.46510463492953991</v>
      </c>
      <c r="N11960" s="112">
        <f t="shared" si="373"/>
        <v>1.1070894475239075</v>
      </c>
    </row>
    <row r="11961" spans="1:14" x14ac:dyDescent="0.25">
      <c r="A11961" s="111" t="s">
        <v>907</v>
      </c>
      <c r="B11961" s="111">
        <f>INDEX(kommuner!C:C,MATCH(_xlfn.NUMBERVALUE(A11961),kommuner!B:B,0))</f>
        <v>1875</v>
      </c>
      <c r="C11961" s="111" t="s">
        <v>127</v>
      </c>
      <c r="D11961" s="111" t="s">
        <v>127</v>
      </c>
      <c r="E11961" s="111" t="s">
        <v>123</v>
      </c>
      <c r="F11961" s="111" t="s">
        <v>179</v>
      </c>
      <c r="G11961" s="111" t="s">
        <v>190</v>
      </c>
      <c r="H11961" s="111" t="s">
        <v>179</v>
      </c>
      <c r="I11961" s="111" t="s">
        <v>190</v>
      </c>
      <c r="J11961" t="str">
        <f t="shared" si="372"/>
        <v>1875SkogOrganisk jordBlandingsskogLav</v>
      </c>
      <c r="K11961" s="111">
        <v>-1.2347339377887629</v>
      </c>
      <c r="L11961" s="111">
        <v>0.92784825435236762</v>
      </c>
      <c r="M11961" s="111">
        <v>0.46510463492953991</v>
      </c>
      <c r="N11961" s="112">
        <f t="shared" si="373"/>
        <v>0.15821895149314458</v>
      </c>
    </row>
    <row r="11962" spans="1:14" x14ac:dyDescent="0.25">
      <c r="A11962" s="111" t="s">
        <v>907</v>
      </c>
      <c r="B11962" s="111">
        <f>INDEX(kommuner!C:C,MATCH(_xlfn.NUMBERVALUE(A11962),kommuner!B:B,0))</f>
        <v>1875</v>
      </c>
      <c r="C11962" s="111" t="s">
        <v>127</v>
      </c>
      <c r="D11962" s="111" t="s">
        <v>127</v>
      </c>
      <c r="E11962" s="111" t="s">
        <v>123</v>
      </c>
      <c r="F11962" s="111" t="s">
        <v>179</v>
      </c>
      <c r="G11962" s="111" t="s">
        <v>173</v>
      </c>
      <c r="H11962" s="111" t="s">
        <v>179</v>
      </c>
      <c r="I11962" s="111" t="s">
        <v>173</v>
      </c>
      <c r="J11962" t="str">
        <f t="shared" si="372"/>
        <v>1875SkogOrganisk jordBlandingsskogMiddels</v>
      </c>
      <c r="K11962" s="111">
        <v>-2.4239591752717748</v>
      </c>
      <c r="L11962" s="111">
        <v>0.92784825435236762</v>
      </c>
      <c r="M11962" s="111">
        <v>0.46510463492953991</v>
      </c>
      <c r="N11962" s="112">
        <f t="shared" si="373"/>
        <v>-1.0310062859898674</v>
      </c>
    </row>
    <row r="11963" spans="1:14" x14ac:dyDescent="0.25">
      <c r="A11963" s="111" t="s">
        <v>907</v>
      </c>
      <c r="B11963" s="111">
        <f>INDEX(kommuner!C:C,MATCH(_xlfn.NUMBERVALUE(A11963),kommuner!B:B,0))</f>
        <v>1875</v>
      </c>
      <c r="C11963" s="111" t="s">
        <v>127</v>
      </c>
      <c r="D11963" s="111" t="s">
        <v>127</v>
      </c>
      <c r="E11963" s="111" t="s">
        <v>123</v>
      </c>
      <c r="F11963" s="111" t="s">
        <v>179</v>
      </c>
      <c r="G11963" s="111" t="s">
        <v>186</v>
      </c>
      <c r="H11963" s="111" t="s">
        <v>179</v>
      </c>
      <c r="I11963" s="111" t="s">
        <v>186</v>
      </c>
      <c r="J11963" t="str">
        <f t="shared" si="372"/>
        <v>1875SkogOrganisk jordBlandingsskogSærs høy</v>
      </c>
      <c r="K11963" s="111">
        <v>-1.5726115302258048</v>
      </c>
      <c r="L11963" s="111">
        <v>0.92784825435236762</v>
      </c>
      <c r="M11963" s="111">
        <v>0.46510463492953991</v>
      </c>
      <c r="N11963" s="112">
        <f t="shared" si="373"/>
        <v>-0.17965864094389727</v>
      </c>
    </row>
    <row r="11964" spans="1:14" x14ac:dyDescent="0.25">
      <c r="A11964" s="111" t="s">
        <v>907</v>
      </c>
      <c r="B11964" s="111">
        <f>INDEX(kommuner!C:C,MATCH(_xlfn.NUMBERVALUE(A11964),kommuner!B:B,0))</f>
        <v>1875</v>
      </c>
      <c r="C11964" s="111" t="s">
        <v>127</v>
      </c>
      <c r="D11964" s="111" t="s">
        <v>127</v>
      </c>
      <c r="E11964" s="111" t="s">
        <v>123</v>
      </c>
      <c r="F11964" s="111" t="s">
        <v>185</v>
      </c>
      <c r="G11964" s="111" t="s">
        <v>180</v>
      </c>
      <c r="H11964" s="111" t="s">
        <v>185</v>
      </c>
      <c r="I11964" s="111" t="s">
        <v>180</v>
      </c>
      <c r="J11964" t="str">
        <f t="shared" si="372"/>
        <v>1875SkogOrganisk jordLauvskogHøy</v>
      </c>
      <c r="K11964" s="111">
        <v>-1.9913688882377358</v>
      </c>
      <c r="L11964" s="111">
        <v>0.92784825435236762</v>
      </c>
      <c r="M11964" s="111">
        <v>0.46510463492953991</v>
      </c>
      <c r="N11964" s="112">
        <f t="shared" si="373"/>
        <v>-0.59841599895582831</v>
      </c>
    </row>
    <row r="11965" spans="1:14" x14ac:dyDescent="0.25">
      <c r="A11965" s="111" t="s">
        <v>907</v>
      </c>
      <c r="B11965" s="111">
        <f>INDEX(kommuner!C:C,MATCH(_xlfn.NUMBERVALUE(A11965),kommuner!B:B,0))</f>
        <v>1875</v>
      </c>
      <c r="C11965" s="111" t="s">
        <v>127</v>
      </c>
      <c r="D11965" s="111" t="s">
        <v>127</v>
      </c>
      <c r="E11965" s="111" t="s">
        <v>123</v>
      </c>
      <c r="F11965" s="111" t="s">
        <v>185</v>
      </c>
      <c r="G11965" s="111" t="s">
        <v>167</v>
      </c>
      <c r="H11965" s="111" t="s">
        <v>185</v>
      </c>
      <c r="I11965" s="111" t="s">
        <v>167</v>
      </c>
      <c r="J11965" t="str">
        <f t="shared" si="372"/>
        <v>1875SkogOrganisk jordLauvskogImpediment</v>
      </c>
      <c r="K11965" s="111">
        <v>0.35000626494250675</v>
      </c>
      <c r="L11965" s="111">
        <v>0.92784825435236762</v>
      </c>
      <c r="M11965" s="111">
        <v>0.46510463492953991</v>
      </c>
      <c r="N11965" s="112">
        <f t="shared" si="373"/>
        <v>1.7429591542244141</v>
      </c>
    </row>
    <row r="11966" spans="1:14" x14ac:dyDescent="0.25">
      <c r="A11966" s="111" t="s">
        <v>907</v>
      </c>
      <c r="B11966" s="111">
        <f>INDEX(kommuner!C:C,MATCH(_xlfn.NUMBERVALUE(A11966),kommuner!B:B,0))</f>
        <v>1875</v>
      </c>
      <c r="C11966" s="111" t="s">
        <v>127</v>
      </c>
      <c r="D11966" s="111" t="s">
        <v>127</v>
      </c>
      <c r="E11966" s="111" t="s">
        <v>123</v>
      </c>
      <c r="F11966" s="111" t="s">
        <v>185</v>
      </c>
      <c r="G11966" s="111" t="s">
        <v>190</v>
      </c>
      <c r="H11966" s="111" t="s">
        <v>185</v>
      </c>
      <c r="I11966" s="111" t="s">
        <v>190</v>
      </c>
      <c r="J11966" t="str">
        <f t="shared" si="372"/>
        <v>1875SkogOrganisk jordLauvskogLav</v>
      </c>
      <c r="K11966" s="111">
        <v>1.1144075558526714</v>
      </c>
      <c r="L11966" s="111">
        <v>0.92784825435236762</v>
      </c>
      <c r="M11966" s="111">
        <v>0.46510463492953991</v>
      </c>
      <c r="N11966" s="112">
        <f t="shared" si="373"/>
        <v>2.5073604451345788</v>
      </c>
    </row>
    <row r="11967" spans="1:14" x14ac:dyDescent="0.25">
      <c r="A11967" s="111" t="s">
        <v>907</v>
      </c>
      <c r="B11967" s="111">
        <f>INDEX(kommuner!C:C,MATCH(_xlfn.NUMBERVALUE(A11967),kommuner!B:B,0))</f>
        <v>1875</v>
      </c>
      <c r="C11967" s="111" t="s">
        <v>127</v>
      </c>
      <c r="D11967" s="111" t="s">
        <v>127</v>
      </c>
      <c r="E11967" s="111" t="s">
        <v>123</v>
      </c>
      <c r="F11967" s="111" t="s">
        <v>185</v>
      </c>
      <c r="G11967" s="111" t="s">
        <v>173</v>
      </c>
      <c r="H11967" s="111" t="s">
        <v>185</v>
      </c>
      <c r="I11967" s="111" t="s">
        <v>173</v>
      </c>
      <c r="J11967" t="str">
        <f t="shared" si="372"/>
        <v>1875SkogOrganisk jordLauvskogMiddels</v>
      </c>
      <c r="K11967" s="111">
        <v>-0.62664468270982987</v>
      </c>
      <c r="L11967" s="111">
        <v>0.92784825435236762</v>
      </c>
      <c r="M11967" s="111">
        <v>0.46510463492953991</v>
      </c>
      <c r="N11967" s="112">
        <f t="shared" si="373"/>
        <v>0.76630820657207765</v>
      </c>
    </row>
    <row r="11968" spans="1:14" x14ac:dyDescent="0.25">
      <c r="A11968" s="111" t="s">
        <v>907</v>
      </c>
      <c r="B11968" s="111">
        <f>INDEX(kommuner!C:C,MATCH(_xlfn.NUMBERVALUE(A11968),kommuner!B:B,0))</f>
        <v>1875</v>
      </c>
      <c r="C11968" s="111" t="s">
        <v>127</v>
      </c>
      <c r="D11968" s="111" t="s">
        <v>127</v>
      </c>
      <c r="E11968" s="111" t="s">
        <v>123</v>
      </c>
      <c r="F11968" s="111" t="s">
        <v>185</v>
      </c>
      <c r="G11968" s="111" t="s">
        <v>186</v>
      </c>
      <c r="H11968" s="111" t="s">
        <v>185</v>
      </c>
      <c r="I11968" s="111" t="s">
        <v>186</v>
      </c>
      <c r="J11968" t="str">
        <f t="shared" si="372"/>
        <v>1875SkogOrganisk jordLauvskogSærs høy</v>
      </c>
      <c r="K11968" s="111">
        <v>-1.8997279926091779</v>
      </c>
      <c r="L11968" s="111">
        <v>0.92784825435236762</v>
      </c>
      <c r="M11968" s="111">
        <v>0.46510463492953991</v>
      </c>
      <c r="N11968" s="112">
        <f t="shared" si="373"/>
        <v>-0.50677510332727038</v>
      </c>
    </row>
    <row r="11969" spans="1:14" x14ac:dyDescent="0.25">
      <c r="A11969" s="111" t="s">
        <v>907</v>
      </c>
      <c r="B11969" s="111">
        <f>INDEX(kommuner!C:C,MATCH(_xlfn.NUMBERVALUE(A11969),kommuner!B:B,0))</f>
        <v>1875</v>
      </c>
      <c r="C11969" s="111" t="s">
        <v>83</v>
      </c>
      <c r="D11969" s="111" t="s">
        <v>83</v>
      </c>
      <c r="E11969" s="111" t="s">
        <v>126</v>
      </c>
      <c r="F11969" s="111" t="s">
        <v>139</v>
      </c>
      <c r="G11969" s="111" t="s">
        <v>139</v>
      </c>
      <c r="H11969" s="111" t="s">
        <v>139</v>
      </c>
      <c r="I11969" s="111" t="s">
        <v>139</v>
      </c>
      <c r="J11969" t="str">
        <f t="shared" si="372"/>
        <v>1875Utbygd arealMineraljord</v>
      </c>
      <c r="K11969" s="111">
        <v>6.7868445194857546E-2</v>
      </c>
      <c r="L11969" s="111">
        <v>0</v>
      </c>
      <c r="M11969" s="111">
        <v>1.303047089454229E-2</v>
      </c>
      <c r="N11969" s="112">
        <f t="shared" si="373"/>
        <v>8.0898916089399836E-2</v>
      </c>
    </row>
    <row r="11970" spans="1:14" x14ac:dyDescent="0.25">
      <c r="A11970" s="111" t="s">
        <v>907</v>
      </c>
      <c r="B11970" s="111">
        <f>INDEX(kommuner!C:C,MATCH(_xlfn.NUMBERVALUE(A11970),kommuner!B:B,0))</f>
        <v>1875</v>
      </c>
      <c r="C11970" s="111" t="s">
        <v>83</v>
      </c>
      <c r="D11970" s="111" t="s">
        <v>83</v>
      </c>
      <c r="E11970" s="111" t="s">
        <v>123</v>
      </c>
      <c r="F11970" s="111" t="s">
        <v>139</v>
      </c>
      <c r="G11970" s="111" t="s">
        <v>139</v>
      </c>
      <c r="H11970" s="111" t="s">
        <v>139</v>
      </c>
      <c r="I11970" s="111" t="s">
        <v>139</v>
      </c>
      <c r="J11970" t="str">
        <f t="shared" si="372"/>
        <v>1875Utbygd arealOrganisk jord</v>
      </c>
      <c r="K11970" s="111">
        <v>29.011421395201612</v>
      </c>
      <c r="L11970" s="111">
        <v>0</v>
      </c>
      <c r="M11970" s="111">
        <v>1.303047089454229E-2</v>
      </c>
      <c r="N11970" s="112">
        <f t="shared" si="373"/>
        <v>29.024451866096154</v>
      </c>
    </row>
    <row r="11971" spans="1:14" x14ac:dyDescent="0.25">
      <c r="A11971" s="111" t="s">
        <v>907</v>
      </c>
      <c r="B11971" s="111">
        <f>INDEX(kommuner!C:C,MATCH(_xlfn.NUMBERVALUE(A11971),kommuner!B:B,0))</f>
        <v>1875</v>
      </c>
      <c r="C11971" s="111" t="s">
        <v>181</v>
      </c>
      <c r="D11971" s="111" t="s">
        <v>181</v>
      </c>
      <c r="E11971" s="111" t="s">
        <v>123</v>
      </c>
      <c r="F11971" s="111" t="s">
        <v>139</v>
      </c>
      <c r="G11971" s="111" t="s">
        <v>139</v>
      </c>
      <c r="H11971" s="111" t="s">
        <v>139</v>
      </c>
      <c r="I11971" s="111" t="s">
        <v>139</v>
      </c>
      <c r="J11971" t="str">
        <f t="shared" ref="J11971:J12034" si="374">B11971&amp;C11971&amp;E11971&amp;IF(C11971="Skog",F11971&amp;G11971,"")</f>
        <v>1875Vann og myrOrganisk jord</v>
      </c>
      <c r="K11971" s="111">
        <v>-4.1038862122629617E-2</v>
      </c>
      <c r="L11971" s="111">
        <v>0</v>
      </c>
      <c r="M11971" s="111">
        <v>0</v>
      </c>
      <c r="N11971" s="112">
        <f t="shared" ref="N11971:N12034" si="375">SUM(K11971:M11971)</f>
        <v>-4.1038862122629617E-2</v>
      </c>
    </row>
    <row r="11972" spans="1:14" x14ac:dyDescent="0.25">
      <c r="A11972" s="111" t="s">
        <v>908</v>
      </c>
      <c r="B11972" s="111">
        <f>INDEX(kommuner!C:C,MATCH(_xlfn.NUMBERVALUE(A11972),kommuner!B:B,0))</f>
        <v>1806</v>
      </c>
      <c r="C11972" s="111" t="s">
        <v>82</v>
      </c>
      <c r="D11972" s="111" t="s">
        <v>82</v>
      </c>
      <c r="E11972" s="111" t="s">
        <v>126</v>
      </c>
      <c r="F11972" s="111" t="s">
        <v>139</v>
      </c>
      <c r="G11972" s="111" t="s">
        <v>139</v>
      </c>
      <c r="H11972" s="111" t="s">
        <v>139</v>
      </c>
      <c r="I11972" s="111" t="s">
        <v>139</v>
      </c>
      <c r="J11972" t="str">
        <f t="shared" si="374"/>
        <v>1806Annen utmarkMineraljord</v>
      </c>
      <c r="K11972" s="111">
        <v>-4.6129089206686659E-2</v>
      </c>
      <c r="L11972" s="111">
        <v>0</v>
      </c>
      <c r="M11972" s="111">
        <v>0</v>
      </c>
      <c r="N11972" s="112">
        <f t="shared" si="375"/>
        <v>-4.6129089206686659E-2</v>
      </c>
    </row>
    <row r="11973" spans="1:14" x14ac:dyDescent="0.25">
      <c r="A11973" s="111" t="s">
        <v>908</v>
      </c>
      <c r="B11973" s="111">
        <f>INDEX(kommuner!C:C,MATCH(_xlfn.NUMBERVALUE(A11973),kommuner!B:B,0))</f>
        <v>1806</v>
      </c>
      <c r="C11973" s="111" t="s">
        <v>121</v>
      </c>
      <c r="D11973" s="111" t="s">
        <v>121</v>
      </c>
      <c r="E11973" s="111" t="s">
        <v>126</v>
      </c>
      <c r="F11973" s="111" t="s">
        <v>139</v>
      </c>
      <c r="G11973" s="111" t="s">
        <v>139</v>
      </c>
      <c r="H11973" s="111" t="s">
        <v>139</v>
      </c>
      <c r="I11973" s="111" t="s">
        <v>139</v>
      </c>
      <c r="J11973" t="str">
        <f t="shared" si="374"/>
        <v>1806BeiteMineraljord</v>
      </c>
      <c r="K11973" s="111">
        <v>-0.96338340838695502</v>
      </c>
      <c r="L11973" s="111">
        <v>0</v>
      </c>
      <c r="M11973" s="111">
        <v>1.2448711246839999E-7</v>
      </c>
      <c r="N11973" s="112">
        <f t="shared" si="375"/>
        <v>-0.96338328389984251</v>
      </c>
    </row>
    <row r="11974" spans="1:14" x14ac:dyDescent="0.25">
      <c r="A11974" s="111" t="s">
        <v>908</v>
      </c>
      <c r="B11974" s="111">
        <f>INDEX(kommuner!C:C,MATCH(_xlfn.NUMBERVALUE(A11974),kommuner!B:B,0))</f>
        <v>1806</v>
      </c>
      <c r="C11974" s="111" t="s">
        <v>121</v>
      </c>
      <c r="D11974" s="111" t="s">
        <v>121</v>
      </c>
      <c r="E11974" s="111" t="s">
        <v>123</v>
      </c>
      <c r="F11974" s="111" t="s">
        <v>139</v>
      </c>
      <c r="G11974" s="111" t="s">
        <v>139</v>
      </c>
      <c r="H11974" s="111" t="s">
        <v>139</v>
      </c>
      <c r="I11974" s="111" t="s">
        <v>139</v>
      </c>
      <c r="J11974" t="str">
        <f t="shared" si="374"/>
        <v>1806BeiteOrganisk jord</v>
      </c>
      <c r="K11974" s="111">
        <v>12.077525935985037</v>
      </c>
      <c r="L11974" s="111">
        <v>1.6412500000000001</v>
      </c>
      <c r="M11974" s="111">
        <v>0</v>
      </c>
      <c r="N11974" s="112">
        <f t="shared" si="375"/>
        <v>13.718775935985036</v>
      </c>
    </row>
    <row r="11975" spans="1:14" x14ac:dyDescent="0.25">
      <c r="A11975" s="111" t="s">
        <v>908</v>
      </c>
      <c r="B11975" s="111">
        <f>INDEX(kommuner!C:C,MATCH(_xlfn.NUMBERVALUE(A11975),kommuner!B:B,0))</f>
        <v>1806</v>
      </c>
      <c r="C11975" s="111" t="s">
        <v>84</v>
      </c>
      <c r="D11975" s="111" t="s">
        <v>84</v>
      </c>
      <c r="E11975" s="111" t="s">
        <v>126</v>
      </c>
      <c r="F11975" s="111" t="s">
        <v>139</v>
      </c>
      <c r="G11975" s="111" t="s">
        <v>139</v>
      </c>
      <c r="H11975" s="111" t="s">
        <v>139</v>
      </c>
      <c r="I11975" s="111" t="s">
        <v>139</v>
      </c>
      <c r="J11975" t="str">
        <f t="shared" si="374"/>
        <v>1806Dyrket markMineraljord</v>
      </c>
      <c r="K11975" s="111">
        <v>-0.35631141178143111</v>
      </c>
      <c r="L11975" s="111">
        <v>0</v>
      </c>
      <c r="M11975" s="111">
        <v>0</v>
      </c>
      <c r="N11975" s="112">
        <f t="shared" si="375"/>
        <v>-0.35631141178143111</v>
      </c>
    </row>
    <row r="11976" spans="1:14" x14ac:dyDescent="0.25">
      <c r="A11976" s="111" t="s">
        <v>908</v>
      </c>
      <c r="B11976" s="111">
        <f>INDEX(kommuner!C:C,MATCH(_xlfn.NUMBERVALUE(A11976),kommuner!B:B,0))</f>
        <v>1806</v>
      </c>
      <c r="C11976" s="111" t="s">
        <v>84</v>
      </c>
      <c r="D11976" s="111" t="s">
        <v>84</v>
      </c>
      <c r="E11976" s="111" t="s">
        <v>123</v>
      </c>
      <c r="F11976" s="111" t="s">
        <v>139</v>
      </c>
      <c r="G11976" s="111" t="s">
        <v>139</v>
      </c>
      <c r="H11976" s="111" t="s">
        <v>139</v>
      </c>
      <c r="I11976" s="111" t="s">
        <v>139</v>
      </c>
      <c r="J11976" t="str">
        <f t="shared" si="374"/>
        <v>1806Dyrket markOrganisk jord</v>
      </c>
      <c r="K11976" s="111">
        <v>28.726149366675592</v>
      </c>
      <c r="L11976" s="111">
        <v>1.45625</v>
      </c>
      <c r="M11976" s="111">
        <v>0</v>
      </c>
      <c r="N11976" s="112">
        <f t="shared" si="375"/>
        <v>30.182399366675593</v>
      </c>
    </row>
    <row r="11977" spans="1:14" x14ac:dyDescent="0.25">
      <c r="A11977" s="111" t="s">
        <v>908</v>
      </c>
      <c r="B11977" s="111">
        <f>INDEX(kommuner!C:C,MATCH(_xlfn.NUMBERVALUE(A11977),kommuner!B:B,0))</f>
        <v>1806</v>
      </c>
      <c r="C11977" s="111" t="s">
        <v>127</v>
      </c>
      <c r="D11977" s="111" t="s">
        <v>127</v>
      </c>
      <c r="E11977" s="111" t="s">
        <v>126</v>
      </c>
      <c r="F11977" s="111" t="s">
        <v>172</v>
      </c>
      <c r="G11977" s="111" t="s">
        <v>180</v>
      </c>
      <c r="H11977" s="111" t="s">
        <v>172</v>
      </c>
      <c r="I11977" s="111" t="s">
        <v>180</v>
      </c>
      <c r="J11977" t="str">
        <f t="shared" si="374"/>
        <v>1806SkogMineraljordBarskogHøy</v>
      </c>
      <c r="K11977" s="111">
        <v>-4.1008350957832223</v>
      </c>
      <c r="L11977" s="111">
        <v>0.85306406685236758</v>
      </c>
      <c r="M11977" s="111">
        <v>6.4056614999681585E-2</v>
      </c>
      <c r="N11977" s="112">
        <f t="shared" si="375"/>
        <v>-3.183714413931173</v>
      </c>
    </row>
    <row r="11978" spans="1:14" x14ac:dyDescent="0.25">
      <c r="A11978" s="111" t="s">
        <v>908</v>
      </c>
      <c r="B11978" s="111">
        <f>INDEX(kommuner!C:C,MATCH(_xlfn.NUMBERVALUE(A11978),kommuner!B:B,0))</f>
        <v>1806</v>
      </c>
      <c r="C11978" s="111" t="s">
        <v>127</v>
      </c>
      <c r="D11978" s="111" t="s">
        <v>127</v>
      </c>
      <c r="E11978" s="111" t="s">
        <v>126</v>
      </c>
      <c r="F11978" s="111" t="s">
        <v>172</v>
      </c>
      <c r="G11978" s="111" t="s">
        <v>167</v>
      </c>
      <c r="H11978" s="111" t="s">
        <v>172</v>
      </c>
      <c r="I11978" s="111" t="s">
        <v>167</v>
      </c>
      <c r="J11978" t="str">
        <f t="shared" si="374"/>
        <v>1806SkogMineraljordBarskogImpediment</v>
      </c>
      <c r="K11978" s="111">
        <v>-0.74600152614144843</v>
      </c>
      <c r="L11978" s="111">
        <v>0.85306406685236758</v>
      </c>
      <c r="M11978" s="111">
        <v>6.3979989500968365E-2</v>
      </c>
      <c r="N11978" s="112">
        <f t="shared" si="375"/>
        <v>0.17104253021188751</v>
      </c>
    </row>
    <row r="11979" spans="1:14" x14ac:dyDescent="0.25">
      <c r="A11979" s="111" t="s">
        <v>908</v>
      </c>
      <c r="B11979" s="111">
        <f>INDEX(kommuner!C:C,MATCH(_xlfn.NUMBERVALUE(A11979),kommuner!B:B,0))</f>
        <v>1806</v>
      </c>
      <c r="C11979" s="111" t="s">
        <v>127</v>
      </c>
      <c r="D11979" s="111" t="s">
        <v>127</v>
      </c>
      <c r="E11979" s="111" t="s">
        <v>126</v>
      </c>
      <c r="F11979" s="111" t="s">
        <v>172</v>
      </c>
      <c r="G11979" s="111" t="s">
        <v>190</v>
      </c>
      <c r="H11979" s="111" t="s">
        <v>172</v>
      </c>
      <c r="I11979" s="111" t="s">
        <v>190</v>
      </c>
      <c r="J11979" t="str">
        <f t="shared" si="374"/>
        <v>1806SkogMineraljordBarskogLav</v>
      </c>
      <c r="K11979" s="111">
        <v>-1.8215681825293268</v>
      </c>
      <c r="L11979" s="111">
        <v>0.85306406685236758</v>
      </c>
      <c r="M11979" s="111">
        <v>6.3979989500968365E-2</v>
      </c>
      <c r="N11979" s="112">
        <f t="shared" si="375"/>
        <v>-0.90452412617599087</v>
      </c>
    </row>
    <row r="11980" spans="1:14" x14ac:dyDescent="0.25">
      <c r="A11980" s="111" t="s">
        <v>908</v>
      </c>
      <c r="B11980" s="111">
        <f>INDEX(kommuner!C:C,MATCH(_xlfn.NUMBERVALUE(A11980),kommuner!B:B,0))</f>
        <v>1806</v>
      </c>
      <c r="C11980" s="111" t="s">
        <v>127</v>
      </c>
      <c r="D11980" s="111" t="s">
        <v>127</v>
      </c>
      <c r="E11980" s="111" t="s">
        <v>126</v>
      </c>
      <c r="F11980" s="111" t="s">
        <v>172</v>
      </c>
      <c r="G11980" s="111" t="s">
        <v>173</v>
      </c>
      <c r="H11980" s="111" t="s">
        <v>172</v>
      </c>
      <c r="I11980" s="111" t="s">
        <v>173</v>
      </c>
      <c r="J11980" t="str">
        <f t="shared" si="374"/>
        <v>1806SkogMineraljordBarskogMiddels</v>
      </c>
      <c r="K11980" s="111">
        <v>-2.9452289214132028</v>
      </c>
      <c r="L11980" s="111">
        <v>0.85306406685236758</v>
      </c>
      <c r="M11980" s="111">
        <v>6.4056614999681585E-2</v>
      </c>
      <c r="N11980" s="112">
        <f t="shared" si="375"/>
        <v>-2.0281082395611536</v>
      </c>
    </row>
    <row r="11981" spans="1:14" x14ac:dyDescent="0.25">
      <c r="A11981" s="111" t="s">
        <v>908</v>
      </c>
      <c r="B11981" s="111">
        <f>INDEX(kommuner!C:C,MATCH(_xlfn.NUMBERVALUE(A11981),kommuner!B:B,0))</f>
        <v>1806</v>
      </c>
      <c r="C11981" s="111" t="s">
        <v>127</v>
      </c>
      <c r="D11981" s="111" t="s">
        <v>127</v>
      </c>
      <c r="E11981" s="111" t="s">
        <v>126</v>
      </c>
      <c r="F11981" s="111" t="s">
        <v>172</v>
      </c>
      <c r="G11981" s="111" t="s">
        <v>186</v>
      </c>
      <c r="H11981" s="111" t="s">
        <v>172</v>
      </c>
      <c r="I11981" s="111" t="s">
        <v>186</v>
      </c>
      <c r="J11981" t="str">
        <f t="shared" si="374"/>
        <v>1806SkogMineraljordBarskogSærs høy</v>
      </c>
      <c r="K11981" s="111">
        <v>0.12072674540874306</v>
      </c>
      <c r="L11981" s="111">
        <v>0.85306406685236758</v>
      </c>
      <c r="M11981" s="111">
        <v>6.4056614999681585E-2</v>
      </c>
      <c r="N11981" s="112">
        <f t="shared" si="375"/>
        <v>1.0378474272607923</v>
      </c>
    </row>
    <row r="11982" spans="1:14" x14ac:dyDescent="0.25">
      <c r="A11982" s="111" t="s">
        <v>908</v>
      </c>
      <c r="B11982" s="111">
        <f>INDEX(kommuner!C:C,MATCH(_xlfn.NUMBERVALUE(A11982),kommuner!B:B,0))</f>
        <v>1806</v>
      </c>
      <c r="C11982" s="111" t="s">
        <v>127</v>
      </c>
      <c r="D11982" s="111" t="s">
        <v>127</v>
      </c>
      <c r="E11982" s="111" t="s">
        <v>126</v>
      </c>
      <c r="F11982" s="111" t="s">
        <v>179</v>
      </c>
      <c r="G11982" s="111" t="s">
        <v>180</v>
      </c>
      <c r="H11982" s="111" t="s">
        <v>179</v>
      </c>
      <c r="I11982" s="111" t="s">
        <v>180</v>
      </c>
      <c r="J11982" t="str">
        <f t="shared" si="374"/>
        <v>1806SkogMineraljordBlandingsskogHøy</v>
      </c>
      <c r="K11982" s="111">
        <v>-7.1939050909469406</v>
      </c>
      <c r="L11982" s="111">
        <v>0.85306406685236758</v>
      </c>
      <c r="M11982" s="111">
        <v>6.3979989500968365E-2</v>
      </c>
      <c r="N11982" s="112">
        <f t="shared" si="375"/>
        <v>-6.2768610345936047</v>
      </c>
    </row>
    <row r="11983" spans="1:14" x14ac:dyDescent="0.25">
      <c r="A11983" s="111" t="s">
        <v>908</v>
      </c>
      <c r="B11983" s="111">
        <f>INDEX(kommuner!C:C,MATCH(_xlfn.NUMBERVALUE(A11983),kommuner!B:B,0))</f>
        <v>1806</v>
      </c>
      <c r="C11983" s="111" t="s">
        <v>127</v>
      </c>
      <c r="D11983" s="111" t="s">
        <v>127</v>
      </c>
      <c r="E11983" s="111" t="s">
        <v>126</v>
      </c>
      <c r="F11983" s="111" t="s">
        <v>179</v>
      </c>
      <c r="G11983" s="111" t="s">
        <v>167</v>
      </c>
      <c r="H11983" s="111" t="s">
        <v>179</v>
      </c>
      <c r="I11983" s="111" t="s">
        <v>167</v>
      </c>
      <c r="J11983" t="str">
        <f t="shared" si="374"/>
        <v>1806SkogMineraljordBlandingsskogImpediment</v>
      </c>
      <c r="K11983" s="111">
        <v>-1.6598037998579707</v>
      </c>
      <c r="L11983" s="111">
        <v>0.85306406685236758</v>
      </c>
      <c r="M11983" s="111">
        <v>6.3979989500968365E-2</v>
      </c>
      <c r="N11983" s="112">
        <f t="shared" si="375"/>
        <v>-0.7427597435046347</v>
      </c>
    </row>
    <row r="11984" spans="1:14" x14ac:dyDescent="0.25">
      <c r="A11984" s="111" t="s">
        <v>908</v>
      </c>
      <c r="B11984" s="111">
        <f>INDEX(kommuner!C:C,MATCH(_xlfn.NUMBERVALUE(A11984),kommuner!B:B,0))</f>
        <v>1806</v>
      </c>
      <c r="C11984" s="111" t="s">
        <v>127</v>
      </c>
      <c r="D11984" s="111" t="s">
        <v>127</v>
      </c>
      <c r="E11984" s="111" t="s">
        <v>126</v>
      </c>
      <c r="F11984" s="111" t="s">
        <v>179</v>
      </c>
      <c r="G11984" s="111" t="s">
        <v>190</v>
      </c>
      <c r="H11984" s="111" t="s">
        <v>179</v>
      </c>
      <c r="I11984" s="111" t="s">
        <v>190</v>
      </c>
      <c r="J11984" t="str">
        <f t="shared" si="374"/>
        <v>1806SkogMineraljordBlandingsskogLav</v>
      </c>
      <c r="K11984" s="111">
        <v>-2.5588434197694254</v>
      </c>
      <c r="L11984" s="111">
        <v>0.85306406685236758</v>
      </c>
      <c r="M11984" s="111">
        <v>6.3979989500968365E-2</v>
      </c>
      <c r="N11984" s="112">
        <f t="shared" si="375"/>
        <v>-1.6417993634160897</v>
      </c>
    </row>
    <row r="11985" spans="1:14" x14ac:dyDescent="0.25">
      <c r="A11985" s="111" t="s">
        <v>908</v>
      </c>
      <c r="B11985" s="111">
        <f>INDEX(kommuner!C:C,MATCH(_xlfn.NUMBERVALUE(A11985),kommuner!B:B,0))</f>
        <v>1806</v>
      </c>
      <c r="C11985" s="111" t="s">
        <v>127</v>
      </c>
      <c r="D11985" s="111" t="s">
        <v>127</v>
      </c>
      <c r="E11985" s="111" t="s">
        <v>126</v>
      </c>
      <c r="F11985" s="111" t="s">
        <v>179</v>
      </c>
      <c r="G11985" s="111" t="s">
        <v>173</v>
      </c>
      <c r="H11985" s="111" t="s">
        <v>179</v>
      </c>
      <c r="I11985" s="111" t="s">
        <v>173</v>
      </c>
      <c r="J11985" t="str">
        <f t="shared" si="374"/>
        <v>1806SkogMineraljordBlandingsskogMiddels</v>
      </c>
      <c r="K11985" s="111">
        <v>-3.8687729546762566</v>
      </c>
      <c r="L11985" s="111">
        <v>0.85306406685236758</v>
      </c>
      <c r="M11985" s="111">
        <v>6.3979989500968365E-2</v>
      </c>
      <c r="N11985" s="112">
        <f t="shared" si="375"/>
        <v>-2.9517288983229206</v>
      </c>
    </row>
    <row r="11986" spans="1:14" x14ac:dyDescent="0.25">
      <c r="A11986" s="111" t="s">
        <v>908</v>
      </c>
      <c r="B11986" s="111">
        <f>INDEX(kommuner!C:C,MATCH(_xlfn.NUMBERVALUE(A11986),kommuner!B:B,0))</f>
        <v>1806</v>
      </c>
      <c r="C11986" s="111" t="s">
        <v>127</v>
      </c>
      <c r="D11986" s="111" t="s">
        <v>127</v>
      </c>
      <c r="E11986" s="111" t="s">
        <v>126</v>
      </c>
      <c r="F11986" s="111" t="s">
        <v>179</v>
      </c>
      <c r="G11986" s="111" t="s">
        <v>186</v>
      </c>
      <c r="H11986" s="111" t="s">
        <v>179</v>
      </c>
      <c r="I11986" s="111" t="s">
        <v>186</v>
      </c>
      <c r="J11986" t="str">
        <f t="shared" si="374"/>
        <v>1806SkogMineraljordBlandingsskogSærs høy</v>
      </c>
      <c r="K11986" s="111">
        <v>-2.9395925245326562</v>
      </c>
      <c r="L11986" s="111">
        <v>0.85306406685236758</v>
      </c>
      <c r="M11986" s="111">
        <v>6.3979989500968365E-2</v>
      </c>
      <c r="N11986" s="112">
        <f t="shared" si="375"/>
        <v>-2.0225484681793202</v>
      </c>
    </row>
    <row r="11987" spans="1:14" x14ac:dyDescent="0.25">
      <c r="A11987" s="111" t="s">
        <v>908</v>
      </c>
      <c r="B11987" s="111">
        <f>INDEX(kommuner!C:C,MATCH(_xlfn.NUMBERVALUE(A11987),kommuner!B:B,0))</f>
        <v>1806</v>
      </c>
      <c r="C11987" s="111" t="s">
        <v>127</v>
      </c>
      <c r="D11987" s="111" t="s">
        <v>127</v>
      </c>
      <c r="E11987" s="111" t="s">
        <v>126</v>
      </c>
      <c r="F11987" s="111" t="s">
        <v>185</v>
      </c>
      <c r="G11987" s="111" t="s">
        <v>180</v>
      </c>
      <c r="H11987" s="111" t="s">
        <v>185</v>
      </c>
      <c r="I11987" s="111" t="s">
        <v>180</v>
      </c>
      <c r="J11987" t="str">
        <f t="shared" si="374"/>
        <v>1806SkogMineraljordLauvskogHøy</v>
      </c>
      <c r="K11987" s="111">
        <v>-2.2672556336745231</v>
      </c>
      <c r="L11987" s="111">
        <v>0.85306406685236758</v>
      </c>
      <c r="M11987" s="111">
        <v>6.3979989500968365E-2</v>
      </c>
      <c r="N11987" s="112">
        <f t="shared" si="375"/>
        <v>-1.3502115773211874</v>
      </c>
    </row>
    <row r="11988" spans="1:14" x14ac:dyDescent="0.25">
      <c r="A11988" s="111" t="s">
        <v>908</v>
      </c>
      <c r="B11988" s="111">
        <f>INDEX(kommuner!C:C,MATCH(_xlfn.NUMBERVALUE(A11988),kommuner!B:B,0))</f>
        <v>1806</v>
      </c>
      <c r="C11988" s="111" t="s">
        <v>127</v>
      </c>
      <c r="D11988" s="111" t="s">
        <v>127</v>
      </c>
      <c r="E11988" s="111" t="s">
        <v>126</v>
      </c>
      <c r="F11988" s="111" t="s">
        <v>185</v>
      </c>
      <c r="G11988" s="111" t="s">
        <v>167</v>
      </c>
      <c r="H11988" s="111" t="s">
        <v>185</v>
      </c>
      <c r="I11988" s="111" t="s">
        <v>167</v>
      </c>
      <c r="J11988" t="str">
        <f t="shared" si="374"/>
        <v>1806SkogMineraljordLauvskogImpediment</v>
      </c>
      <c r="K11988" s="111">
        <v>-0.10482014945424457</v>
      </c>
      <c r="L11988" s="111">
        <v>0.85306406685236758</v>
      </c>
      <c r="M11988" s="111">
        <v>6.3979989500968365E-2</v>
      </c>
      <c r="N11988" s="112">
        <f t="shared" si="375"/>
        <v>0.81222390689909141</v>
      </c>
    </row>
    <row r="11989" spans="1:14" x14ac:dyDescent="0.25">
      <c r="A11989" s="111" t="s">
        <v>908</v>
      </c>
      <c r="B11989" s="111">
        <f>INDEX(kommuner!C:C,MATCH(_xlfn.NUMBERVALUE(A11989),kommuner!B:B,0))</f>
        <v>1806</v>
      </c>
      <c r="C11989" s="111" t="s">
        <v>127</v>
      </c>
      <c r="D11989" s="111" t="s">
        <v>127</v>
      </c>
      <c r="E11989" s="111" t="s">
        <v>126</v>
      </c>
      <c r="F11989" s="111" t="s">
        <v>185</v>
      </c>
      <c r="G11989" s="111" t="s">
        <v>190</v>
      </c>
      <c r="H11989" s="111" t="s">
        <v>185</v>
      </c>
      <c r="I11989" s="111" t="s">
        <v>190</v>
      </c>
      <c r="J11989" t="str">
        <f t="shared" si="374"/>
        <v>1806SkogMineraljordLauvskogLav</v>
      </c>
      <c r="K11989" s="111">
        <v>-8.9748170935426599E-2</v>
      </c>
      <c r="L11989" s="111">
        <v>0.85306406685236758</v>
      </c>
      <c r="M11989" s="111">
        <v>6.3979989500968365E-2</v>
      </c>
      <c r="N11989" s="112">
        <f t="shared" si="375"/>
        <v>0.82729588541790933</v>
      </c>
    </row>
    <row r="11990" spans="1:14" x14ac:dyDescent="0.25">
      <c r="A11990" s="111" t="s">
        <v>908</v>
      </c>
      <c r="B11990" s="111">
        <f>INDEX(kommuner!C:C,MATCH(_xlfn.NUMBERVALUE(A11990),kommuner!B:B,0))</f>
        <v>1806</v>
      </c>
      <c r="C11990" s="111" t="s">
        <v>127</v>
      </c>
      <c r="D11990" s="111" t="s">
        <v>127</v>
      </c>
      <c r="E11990" s="111" t="s">
        <v>126</v>
      </c>
      <c r="F11990" s="111" t="s">
        <v>185</v>
      </c>
      <c r="G11990" s="111" t="s">
        <v>173</v>
      </c>
      <c r="H11990" s="111" t="s">
        <v>185</v>
      </c>
      <c r="I11990" s="111" t="s">
        <v>173</v>
      </c>
      <c r="J11990" t="str">
        <f t="shared" si="374"/>
        <v>1806SkogMineraljordLauvskogMiddels</v>
      </c>
      <c r="K11990" s="111">
        <v>-1.6187078219159163</v>
      </c>
      <c r="L11990" s="111">
        <v>0.85306406685236758</v>
      </c>
      <c r="M11990" s="111">
        <v>6.3979989500968365E-2</v>
      </c>
      <c r="N11990" s="112">
        <f t="shared" si="375"/>
        <v>-0.70166376556258037</v>
      </c>
    </row>
    <row r="11991" spans="1:14" x14ac:dyDescent="0.25">
      <c r="A11991" s="111" t="s">
        <v>908</v>
      </c>
      <c r="B11991" s="111">
        <f>INDEX(kommuner!C:C,MATCH(_xlfn.NUMBERVALUE(A11991),kommuner!B:B,0))</f>
        <v>1806</v>
      </c>
      <c r="C11991" s="111" t="s">
        <v>127</v>
      </c>
      <c r="D11991" s="111" t="s">
        <v>127</v>
      </c>
      <c r="E11991" s="111" t="s">
        <v>126</v>
      </c>
      <c r="F11991" s="111" t="s">
        <v>185</v>
      </c>
      <c r="G11991" s="111" t="s">
        <v>186</v>
      </c>
      <c r="H11991" s="111" t="s">
        <v>185</v>
      </c>
      <c r="I11991" s="111" t="s">
        <v>186</v>
      </c>
      <c r="J11991" t="str">
        <f t="shared" si="374"/>
        <v>1806SkogMineraljordLauvskogSærs høy</v>
      </c>
      <c r="K11991" s="111">
        <v>-3.6560473259425113</v>
      </c>
      <c r="L11991" s="111">
        <v>0.85306406685236758</v>
      </c>
      <c r="M11991" s="111">
        <v>6.3979989500968365E-2</v>
      </c>
      <c r="N11991" s="112">
        <f t="shared" si="375"/>
        <v>-2.7390032695891753</v>
      </c>
    </row>
    <row r="11992" spans="1:14" x14ac:dyDescent="0.25">
      <c r="A11992" s="111" t="s">
        <v>908</v>
      </c>
      <c r="B11992" s="111">
        <f>INDEX(kommuner!C:C,MATCH(_xlfn.NUMBERVALUE(A11992),kommuner!B:B,0))</f>
        <v>1806</v>
      </c>
      <c r="C11992" s="111" t="s">
        <v>127</v>
      </c>
      <c r="D11992" s="111" t="s">
        <v>127</v>
      </c>
      <c r="E11992" s="111" t="s">
        <v>123</v>
      </c>
      <c r="F11992" s="111" t="s">
        <v>172</v>
      </c>
      <c r="G11992" s="111" t="s">
        <v>180</v>
      </c>
      <c r="H11992" s="111" t="s">
        <v>172</v>
      </c>
      <c r="I11992" s="111" t="s">
        <v>180</v>
      </c>
      <c r="J11992" t="str">
        <f t="shared" si="374"/>
        <v>1806SkogOrganisk jordBarskogHøy</v>
      </c>
      <c r="K11992" s="111">
        <v>-2.5184559031994138</v>
      </c>
      <c r="L11992" s="111">
        <v>0.92784825435236762</v>
      </c>
      <c r="M11992" s="111">
        <v>0.46518126042825314</v>
      </c>
      <c r="N11992" s="112">
        <f t="shared" si="375"/>
        <v>-1.1254263884187932</v>
      </c>
    </row>
    <row r="11993" spans="1:14" x14ac:dyDescent="0.25">
      <c r="A11993" s="111" t="s">
        <v>908</v>
      </c>
      <c r="B11993" s="111">
        <f>INDEX(kommuner!C:C,MATCH(_xlfn.NUMBERVALUE(A11993),kommuner!B:B,0))</f>
        <v>1806</v>
      </c>
      <c r="C11993" s="111" t="s">
        <v>127</v>
      </c>
      <c r="D11993" s="111" t="s">
        <v>127</v>
      </c>
      <c r="E11993" s="111" t="s">
        <v>123</v>
      </c>
      <c r="F11993" s="111" t="s">
        <v>172</v>
      </c>
      <c r="G11993" s="111" t="s">
        <v>167</v>
      </c>
      <c r="H11993" s="111" t="s">
        <v>172</v>
      </c>
      <c r="I11993" s="111" t="s">
        <v>167</v>
      </c>
      <c r="J11993" t="str">
        <f t="shared" si="374"/>
        <v>1806SkogOrganisk jordBarskogImpediment</v>
      </c>
      <c r="K11993" s="111">
        <v>-0.13011741963904588</v>
      </c>
      <c r="L11993" s="111">
        <v>0.92784825435236762</v>
      </c>
      <c r="M11993" s="111">
        <v>0.46510463492953991</v>
      </c>
      <c r="N11993" s="112">
        <f t="shared" si="375"/>
        <v>1.2628354696428616</v>
      </c>
    </row>
    <row r="11994" spans="1:14" x14ac:dyDescent="0.25">
      <c r="A11994" s="111" t="s">
        <v>908</v>
      </c>
      <c r="B11994" s="111">
        <f>INDEX(kommuner!C:C,MATCH(_xlfn.NUMBERVALUE(A11994),kommuner!B:B,0))</f>
        <v>1806</v>
      </c>
      <c r="C11994" s="111" t="s">
        <v>127</v>
      </c>
      <c r="D11994" s="111" t="s">
        <v>127</v>
      </c>
      <c r="E11994" s="111" t="s">
        <v>123</v>
      </c>
      <c r="F11994" s="111" t="s">
        <v>172</v>
      </c>
      <c r="G11994" s="111" t="s">
        <v>190</v>
      </c>
      <c r="H11994" s="111" t="s">
        <v>172</v>
      </c>
      <c r="I11994" s="111" t="s">
        <v>190</v>
      </c>
      <c r="J11994" t="str">
        <f t="shared" si="374"/>
        <v>1806SkogOrganisk jordBarskogLav</v>
      </c>
      <c r="K11994" s="111">
        <v>-0.50666953101693391</v>
      </c>
      <c r="L11994" s="111">
        <v>0.92784825435236762</v>
      </c>
      <c r="M11994" s="111">
        <v>0.46510463492953991</v>
      </c>
      <c r="N11994" s="112">
        <f t="shared" si="375"/>
        <v>0.88628335826497362</v>
      </c>
    </row>
    <row r="11995" spans="1:14" x14ac:dyDescent="0.25">
      <c r="A11995" s="111" t="s">
        <v>908</v>
      </c>
      <c r="B11995" s="111">
        <f>INDEX(kommuner!C:C,MATCH(_xlfn.NUMBERVALUE(A11995),kommuner!B:B,0))</f>
        <v>1806</v>
      </c>
      <c r="C11995" s="111" t="s">
        <v>127</v>
      </c>
      <c r="D11995" s="111" t="s">
        <v>127</v>
      </c>
      <c r="E11995" s="111" t="s">
        <v>123</v>
      </c>
      <c r="F11995" s="111" t="s">
        <v>172</v>
      </c>
      <c r="G11995" s="111" t="s">
        <v>173</v>
      </c>
      <c r="H11995" s="111" t="s">
        <v>172</v>
      </c>
      <c r="I11995" s="111" t="s">
        <v>173</v>
      </c>
      <c r="J11995" t="str">
        <f t="shared" si="374"/>
        <v>1806SkogOrganisk jordBarskogMiddels</v>
      </c>
      <c r="K11995" s="111">
        <v>-1.5571490961494638</v>
      </c>
      <c r="L11995" s="111">
        <v>0.92784825435236762</v>
      </c>
      <c r="M11995" s="111">
        <v>0.46518126042825314</v>
      </c>
      <c r="N11995" s="112">
        <f t="shared" si="375"/>
        <v>-0.16411958136884308</v>
      </c>
    </row>
    <row r="11996" spans="1:14" x14ac:dyDescent="0.25">
      <c r="A11996" s="111" t="s">
        <v>908</v>
      </c>
      <c r="B11996" s="111">
        <f>INDEX(kommuner!C:C,MATCH(_xlfn.NUMBERVALUE(A11996),kommuner!B:B,0))</f>
        <v>1806</v>
      </c>
      <c r="C11996" s="111" t="s">
        <v>127</v>
      </c>
      <c r="D11996" s="111" t="s">
        <v>127</v>
      </c>
      <c r="E11996" s="111" t="s">
        <v>123</v>
      </c>
      <c r="F11996" s="111" t="s">
        <v>172</v>
      </c>
      <c r="G11996" s="111" t="s">
        <v>186</v>
      </c>
      <c r="H11996" s="111" t="s">
        <v>172</v>
      </c>
      <c r="I11996" s="111" t="s">
        <v>186</v>
      </c>
      <c r="J11996" t="str">
        <f t="shared" si="374"/>
        <v>1806SkogOrganisk jordBarskogSærs høy</v>
      </c>
      <c r="K11996" s="111">
        <v>2.5548655235722699</v>
      </c>
      <c r="L11996" s="111">
        <v>0.92784825435236762</v>
      </c>
      <c r="M11996" s="111">
        <v>0.46518126042825314</v>
      </c>
      <c r="N11996" s="112">
        <f t="shared" si="375"/>
        <v>3.9478950383528906</v>
      </c>
    </row>
    <row r="11997" spans="1:14" x14ac:dyDescent="0.25">
      <c r="A11997" s="111" t="s">
        <v>908</v>
      </c>
      <c r="B11997" s="111">
        <f>INDEX(kommuner!C:C,MATCH(_xlfn.NUMBERVALUE(A11997),kommuner!B:B,0))</f>
        <v>1806</v>
      </c>
      <c r="C11997" s="111" t="s">
        <v>127</v>
      </c>
      <c r="D11997" s="111" t="s">
        <v>127</v>
      </c>
      <c r="E11997" s="111" t="s">
        <v>123</v>
      </c>
      <c r="F11997" s="111" t="s">
        <v>179</v>
      </c>
      <c r="G11997" s="111" t="s">
        <v>180</v>
      </c>
      <c r="H11997" s="111" t="s">
        <v>179</v>
      </c>
      <c r="I11997" s="111" t="s">
        <v>180</v>
      </c>
      <c r="J11997" t="str">
        <f t="shared" si="374"/>
        <v>1806SkogOrganisk jordBlandingsskogHøy</v>
      </c>
      <c r="K11997" s="111">
        <v>-5.5554344456832343</v>
      </c>
      <c r="L11997" s="111">
        <v>0.92784825435236762</v>
      </c>
      <c r="M11997" s="111">
        <v>0.46510463492953991</v>
      </c>
      <c r="N11997" s="112">
        <f t="shared" si="375"/>
        <v>-4.1624815564013264</v>
      </c>
    </row>
    <row r="11998" spans="1:14" x14ac:dyDescent="0.25">
      <c r="A11998" s="111" t="s">
        <v>908</v>
      </c>
      <c r="B11998" s="111">
        <f>INDEX(kommuner!C:C,MATCH(_xlfn.NUMBERVALUE(A11998),kommuner!B:B,0))</f>
        <v>1806</v>
      </c>
      <c r="C11998" s="111" t="s">
        <v>127</v>
      </c>
      <c r="D11998" s="111" t="s">
        <v>127</v>
      </c>
      <c r="E11998" s="111" t="s">
        <v>123</v>
      </c>
      <c r="F11998" s="111" t="s">
        <v>179</v>
      </c>
      <c r="G11998" s="111" t="s">
        <v>167</v>
      </c>
      <c r="H11998" s="111" t="s">
        <v>179</v>
      </c>
      <c r="I11998" s="111" t="s">
        <v>167</v>
      </c>
      <c r="J11998" t="str">
        <f t="shared" si="374"/>
        <v>1806SkogOrganisk jordBlandingsskogImpediment</v>
      </c>
      <c r="K11998" s="111">
        <v>-0.28586344175800005</v>
      </c>
      <c r="L11998" s="111">
        <v>0.92784825435236762</v>
      </c>
      <c r="M11998" s="111">
        <v>0.46510463492953991</v>
      </c>
      <c r="N11998" s="112">
        <f t="shared" si="375"/>
        <v>1.1070894475239075</v>
      </c>
    </row>
    <row r="11999" spans="1:14" x14ac:dyDescent="0.25">
      <c r="A11999" s="111" t="s">
        <v>908</v>
      </c>
      <c r="B11999" s="111">
        <f>INDEX(kommuner!C:C,MATCH(_xlfn.NUMBERVALUE(A11999),kommuner!B:B,0))</f>
        <v>1806</v>
      </c>
      <c r="C11999" s="111" t="s">
        <v>127</v>
      </c>
      <c r="D11999" s="111" t="s">
        <v>127</v>
      </c>
      <c r="E11999" s="111" t="s">
        <v>123</v>
      </c>
      <c r="F11999" s="111" t="s">
        <v>179</v>
      </c>
      <c r="G11999" s="111" t="s">
        <v>190</v>
      </c>
      <c r="H11999" s="111" t="s">
        <v>179</v>
      </c>
      <c r="I11999" s="111" t="s">
        <v>190</v>
      </c>
      <c r="J11999" t="str">
        <f t="shared" si="374"/>
        <v>1806SkogOrganisk jordBlandingsskogLav</v>
      </c>
      <c r="K11999" s="111">
        <v>-1.2347339377887629</v>
      </c>
      <c r="L11999" s="111">
        <v>0.92784825435236762</v>
      </c>
      <c r="M11999" s="111">
        <v>0.46510463492953991</v>
      </c>
      <c r="N11999" s="112">
        <f t="shared" si="375"/>
        <v>0.15821895149314458</v>
      </c>
    </row>
    <row r="12000" spans="1:14" x14ac:dyDescent="0.25">
      <c r="A12000" s="111" t="s">
        <v>908</v>
      </c>
      <c r="B12000" s="111">
        <f>INDEX(kommuner!C:C,MATCH(_xlfn.NUMBERVALUE(A12000),kommuner!B:B,0))</f>
        <v>1806</v>
      </c>
      <c r="C12000" s="111" t="s">
        <v>127</v>
      </c>
      <c r="D12000" s="111" t="s">
        <v>127</v>
      </c>
      <c r="E12000" s="111" t="s">
        <v>123</v>
      </c>
      <c r="F12000" s="111" t="s">
        <v>179</v>
      </c>
      <c r="G12000" s="111" t="s">
        <v>173</v>
      </c>
      <c r="H12000" s="111" t="s">
        <v>179</v>
      </c>
      <c r="I12000" s="111" t="s">
        <v>173</v>
      </c>
      <c r="J12000" t="str">
        <f t="shared" si="374"/>
        <v>1806SkogOrganisk jordBlandingsskogMiddels</v>
      </c>
      <c r="K12000" s="111">
        <v>-2.4239591752717748</v>
      </c>
      <c r="L12000" s="111">
        <v>0.92784825435236762</v>
      </c>
      <c r="M12000" s="111">
        <v>0.46510463492953991</v>
      </c>
      <c r="N12000" s="112">
        <f t="shared" si="375"/>
        <v>-1.0310062859898674</v>
      </c>
    </row>
    <row r="12001" spans="1:14" x14ac:dyDescent="0.25">
      <c r="A12001" s="111" t="s">
        <v>908</v>
      </c>
      <c r="B12001" s="111">
        <f>INDEX(kommuner!C:C,MATCH(_xlfn.NUMBERVALUE(A12001),kommuner!B:B,0))</f>
        <v>1806</v>
      </c>
      <c r="C12001" s="111" t="s">
        <v>127</v>
      </c>
      <c r="D12001" s="111" t="s">
        <v>127</v>
      </c>
      <c r="E12001" s="111" t="s">
        <v>123</v>
      </c>
      <c r="F12001" s="111" t="s">
        <v>179</v>
      </c>
      <c r="G12001" s="111" t="s">
        <v>186</v>
      </c>
      <c r="H12001" s="111" t="s">
        <v>179</v>
      </c>
      <c r="I12001" s="111" t="s">
        <v>186</v>
      </c>
      <c r="J12001" t="str">
        <f t="shared" si="374"/>
        <v>1806SkogOrganisk jordBlandingsskogSærs høy</v>
      </c>
      <c r="K12001" s="111">
        <v>-1.5726115302258048</v>
      </c>
      <c r="L12001" s="111">
        <v>0.92784825435236762</v>
      </c>
      <c r="M12001" s="111">
        <v>0.46510463492953991</v>
      </c>
      <c r="N12001" s="112">
        <f t="shared" si="375"/>
        <v>-0.17965864094389727</v>
      </c>
    </row>
    <row r="12002" spans="1:14" x14ac:dyDescent="0.25">
      <c r="A12002" s="111" t="s">
        <v>908</v>
      </c>
      <c r="B12002" s="111">
        <f>INDEX(kommuner!C:C,MATCH(_xlfn.NUMBERVALUE(A12002),kommuner!B:B,0))</f>
        <v>1806</v>
      </c>
      <c r="C12002" s="111" t="s">
        <v>127</v>
      </c>
      <c r="D12002" s="111" t="s">
        <v>127</v>
      </c>
      <c r="E12002" s="111" t="s">
        <v>123</v>
      </c>
      <c r="F12002" s="111" t="s">
        <v>185</v>
      </c>
      <c r="G12002" s="111" t="s">
        <v>180</v>
      </c>
      <c r="H12002" s="111" t="s">
        <v>185</v>
      </c>
      <c r="I12002" s="111" t="s">
        <v>180</v>
      </c>
      <c r="J12002" t="str">
        <f t="shared" si="374"/>
        <v>1806SkogOrganisk jordLauvskogHøy</v>
      </c>
      <c r="K12002" s="111">
        <v>-1.9913688882377358</v>
      </c>
      <c r="L12002" s="111">
        <v>0.92784825435236762</v>
      </c>
      <c r="M12002" s="111">
        <v>0.46510463492953991</v>
      </c>
      <c r="N12002" s="112">
        <f t="shared" si="375"/>
        <v>-0.59841599895582831</v>
      </c>
    </row>
    <row r="12003" spans="1:14" x14ac:dyDescent="0.25">
      <c r="A12003" s="111" t="s">
        <v>908</v>
      </c>
      <c r="B12003" s="111">
        <f>INDEX(kommuner!C:C,MATCH(_xlfn.NUMBERVALUE(A12003),kommuner!B:B,0))</f>
        <v>1806</v>
      </c>
      <c r="C12003" s="111" t="s">
        <v>127</v>
      </c>
      <c r="D12003" s="111" t="s">
        <v>127</v>
      </c>
      <c r="E12003" s="111" t="s">
        <v>123</v>
      </c>
      <c r="F12003" s="111" t="s">
        <v>185</v>
      </c>
      <c r="G12003" s="111" t="s">
        <v>167</v>
      </c>
      <c r="H12003" s="111" t="s">
        <v>185</v>
      </c>
      <c r="I12003" s="111" t="s">
        <v>167</v>
      </c>
      <c r="J12003" t="str">
        <f t="shared" si="374"/>
        <v>1806SkogOrganisk jordLauvskogImpediment</v>
      </c>
      <c r="K12003" s="111">
        <v>0.35000626494250675</v>
      </c>
      <c r="L12003" s="111">
        <v>0.92784825435236762</v>
      </c>
      <c r="M12003" s="111">
        <v>0.46510463492953991</v>
      </c>
      <c r="N12003" s="112">
        <f t="shared" si="375"/>
        <v>1.7429591542244141</v>
      </c>
    </row>
    <row r="12004" spans="1:14" x14ac:dyDescent="0.25">
      <c r="A12004" s="111" t="s">
        <v>908</v>
      </c>
      <c r="B12004" s="111">
        <f>INDEX(kommuner!C:C,MATCH(_xlfn.NUMBERVALUE(A12004),kommuner!B:B,0))</f>
        <v>1806</v>
      </c>
      <c r="C12004" s="111" t="s">
        <v>127</v>
      </c>
      <c r="D12004" s="111" t="s">
        <v>127</v>
      </c>
      <c r="E12004" s="111" t="s">
        <v>123</v>
      </c>
      <c r="F12004" s="111" t="s">
        <v>185</v>
      </c>
      <c r="G12004" s="111" t="s">
        <v>190</v>
      </c>
      <c r="H12004" s="111" t="s">
        <v>185</v>
      </c>
      <c r="I12004" s="111" t="s">
        <v>190</v>
      </c>
      <c r="J12004" t="str">
        <f t="shared" si="374"/>
        <v>1806SkogOrganisk jordLauvskogLav</v>
      </c>
      <c r="K12004" s="111">
        <v>1.1144075558526714</v>
      </c>
      <c r="L12004" s="111">
        <v>0.92784825435236762</v>
      </c>
      <c r="M12004" s="111">
        <v>0.46510463492953991</v>
      </c>
      <c r="N12004" s="112">
        <f t="shared" si="375"/>
        <v>2.5073604451345788</v>
      </c>
    </row>
    <row r="12005" spans="1:14" x14ac:dyDescent="0.25">
      <c r="A12005" s="111" t="s">
        <v>908</v>
      </c>
      <c r="B12005" s="111">
        <f>INDEX(kommuner!C:C,MATCH(_xlfn.NUMBERVALUE(A12005),kommuner!B:B,0))</f>
        <v>1806</v>
      </c>
      <c r="C12005" s="111" t="s">
        <v>127</v>
      </c>
      <c r="D12005" s="111" t="s">
        <v>127</v>
      </c>
      <c r="E12005" s="111" t="s">
        <v>123</v>
      </c>
      <c r="F12005" s="111" t="s">
        <v>185</v>
      </c>
      <c r="G12005" s="111" t="s">
        <v>173</v>
      </c>
      <c r="H12005" s="111" t="s">
        <v>185</v>
      </c>
      <c r="I12005" s="111" t="s">
        <v>173</v>
      </c>
      <c r="J12005" t="str">
        <f t="shared" si="374"/>
        <v>1806SkogOrganisk jordLauvskogMiddels</v>
      </c>
      <c r="K12005" s="111">
        <v>-0.62664468270982987</v>
      </c>
      <c r="L12005" s="111">
        <v>0.92784825435236762</v>
      </c>
      <c r="M12005" s="111">
        <v>0.46510463492953991</v>
      </c>
      <c r="N12005" s="112">
        <f t="shared" si="375"/>
        <v>0.76630820657207765</v>
      </c>
    </row>
    <row r="12006" spans="1:14" x14ac:dyDescent="0.25">
      <c r="A12006" s="111" t="s">
        <v>908</v>
      </c>
      <c r="B12006" s="111">
        <f>INDEX(kommuner!C:C,MATCH(_xlfn.NUMBERVALUE(A12006),kommuner!B:B,0))</f>
        <v>1806</v>
      </c>
      <c r="C12006" s="111" t="s">
        <v>127</v>
      </c>
      <c r="D12006" s="111" t="s">
        <v>127</v>
      </c>
      <c r="E12006" s="111" t="s">
        <v>123</v>
      </c>
      <c r="F12006" s="111" t="s">
        <v>185</v>
      </c>
      <c r="G12006" s="111" t="s">
        <v>186</v>
      </c>
      <c r="H12006" s="111" t="s">
        <v>185</v>
      </c>
      <c r="I12006" s="111" t="s">
        <v>186</v>
      </c>
      <c r="J12006" t="str">
        <f t="shared" si="374"/>
        <v>1806SkogOrganisk jordLauvskogSærs høy</v>
      </c>
      <c r="K12006" s="111">
        <v>-1.8997279926091779</v>
      </c>
      <c r="L12006" s="111">
        <v>0.92784825435236762</v>
      </c>
      <c r="M12006" s="111">
        <v>0.46510463492953991</v>
      </c>
      <c r="N12006" s="112">
        <f t="shared" si="375"/>
        <v>-0.50677510332727038</v>
      </c>
    </row>
    <row r="12007" spans="1:14" x14ac:dyDescent="0.25">
      <c r="A12007" s="111" t="s">
        <v>908</v>
      </c>
      <c r="B12007" s="111">
        <f>INDEX(kommuner!C:C,MATCH(_xlfn.NUMBERVALUE(A12007),kommuner!B:B,0))</f>
        <v>1806</v>
      </c>
      <c r="C12007" s="111" t="s">
        <v>83</v>
      </c>
      <c r="D12007" s="111" t="s">
        <v>83</v>
      </c>
      <c r="E12007" s="111" t="s">
        <v>126</v>
      </c>
      <c r="F12007" s="111" t="s">
        <v>139</v>
      </c>
      <c r="G12007" s="111" t="s">
        <v>139</v>
      </c>
      <c r="H12007" s="111" t="s">
        <v>139</v>
      </c>
      <c r="I12007" s="111" t="s">
        <v>139</v>
      </c>
      <c r="J12007" t="str">
        <f t="shared" si="374"/>
        <v>1806Utbygd arealMineraljord</v>
      </c>
      <c r="K12007" s="111">
        <v>6.7868445194857546E-2</v>
      </c>
      <c r="L12007" s="111">
        <v>0</v>
      </c>
      <c r="M12007" s="111">
        <v>1.303047089454229E-2</v>
      </c>
      <c r="N12007" s="112">
        <f t="shared" si="375"/>
        <v>8.0898916089399836E-2</v>
      </c>
    </row>
    <row r="12008" spans="1:14" x14ac:dyDescent="0.25">
      <c r="A12008" s="111" t="s">
        <v>908</v>
      </c>
      <c r="B12008" s="111">
        <f>INDEX(kommuner!C:C,MATCH(_xlfn.NUMBERVALUE(A12008),kommuner!B:B,0))</f>
        <v>1806</v>
      </c>
      <c r="C12008" s="111" t="s">
        <v>83</v>
      </c>
      <c r="D12008" s="111" t="s">
        <v>83</v>
      </c>
      <c r="E12008" s="111" t="s">
        <v>123</v>
      </c>
      <c r="F12008" s="111" t="s">
        <v>139</v>
      </c>
      <c r="G12008" s="111" t="s">
        <v>139</v>
      </c>
      <c r="H12008" s="111" t="s">
        <v>139</v>
      </c>
      <c r="I12008" s="111" t="s">
        <v>139</v>
      </c>
      <c r="J12008" t="str">
        <f t="shared" si="374"/>
        <v>1806Utbygd arealOrganisk jord</v>
      </c>
      <c r="K12008" s="111">
        <v>29.011421395201612</v>
      </c>
      <c r="L12008" s="111">
        <v>0</v>
      </c>
      <c r="M12008" s="111">
        <v>1.303047089454229E-2</v>
      </c>
      <c r="N12008" s="112">
        <f t="shared" si="375"/>
        <v>29.024451866096154</v>
      </c>
    </row>
    <row r="12009" spans="1:14" x14ac:dyDescent="0.25">
      <c r="A12009" s="111" t="s">
        <v>908</v>
      </c>
      <c r="B12009" s="111">
        <f>INDEX(kommuner!C:C,MATCH(_xlfn.NUMBERVALUE(A12009),kommuner!B:B,0))</f>
        <v>1806</v>
      </c>
      <c r="C12009" s="111" t="s">
        <v>181</v>
      </c>
      <c r="D12009" s="111" t="s">
        <v>181</v>
      </c>
      <c r="E12009" s="111" t="s">
        <v>123</v>
      </c>
      <c r="F12009" s="111" t="s">
        <v>139</v>
      </c>
      <c r="G12009" s="111" t="s">
        <v>139</v>
      </c>
      <c r="H12009" s="111" t="s">
        <v>139</v>
      </c>
      <c r="I12009" s="111" t="s">
        <v>139</v>
      </c>
      <c r="J12009" t="str">
        <f t="shared" si="374"/>
        <v>1806Vann og myrOrganisk jord</v>
      </c>
      <c r="K12009" s="111">
        <v>-4.1038862122629617E-2</v>
      </c>
      <c r="L12009" s="111">
        <v>0</v>
      </c>
      <c r="M12009" s="111">
        <v>0</v>
      </c>
      <c r="N12009" s="112">
        <f t="shared" si="375"/>
        <v>-4.1038862122629617E-2</v>
      </c>
    </row>
    <row r="12010" spans="1:14" x14ac:dyDescent="0.25">
      <c r="A12010" s="111" t="s">
        <v>909</v>
      </c>
      <c r="B12010" s="111">
        <f>INDEX(kommuner!C:C,MATCH(_xlfn.NUMBERVALUE(A12010),kommuner!B:B,0))</f>
        <v>1851</v>
      </c>
      <c r="C12010" s="111" t="s">
        <v>82</v>
      </c>
      <c r="D12010" s="111" t="s">
        <v>82</v>
      </c>
      <c r="E12010" s="111" t="s">
        <v>126</v>
      </c>
      <c r="F12010" s="111" t="s">
        <v>139</v>
      </c>
      <c r="G12010" s="111" t="s">
        <v>139</v>
      </c>
      <c r="H12010" s="111" t="s">
        <v>139</v>
      </c>
      <c r="I12010" s="111" t="s">
        <v>139</v>
      </c>
      <c r="J12010" t="str">
        <f t="shared" si="374"/>
        <v>1851Annen utmarkMineraljord</v>
      </c>
      <c r="K12010" s="111">
        <v>-4.6129089206686659E-2</v>
      </c>
      <c r="L12010" s="111">
        <v>0</v>
      </c>
      <c r="M12010" s="111">
        <v>0</v>
      </c>
      <c r="N12010" s="112">
        <f t="shared" si="375"/>
        <v>-4.6129089206686659E-2</v>
      </c>
    </row>
    <row r="12011" spans="1:14" x14ac:dyDescent="0.25">
      <c r="A12011" s="111" t="s">
        <v>909</v>
      </c>
      <c r="B12011" s="111">
        <f>INDEX(kommuner!C:C,MATCH(_xlfn.NUMBERVALUE(A12011),kommuner!B:B,0))</f>
        <v>1851</v>
      </c>
      <c r="C12011" s="111" t="s">
        <v>121</v>
      </c>
      <c r="D12011" s="111" t="s">
        <v>121</v>
      </c>
      <c r="E12011" s="111" t="s">
        <v>126</v>
      </c>
      <c r="F12011" s="111" t="s">
        <v>139</v>
      </c>
      <c r="G12011" s="111" t="s">
        <v>139</v>
      </c>
      <c r="H12011" s="111" t="s">
        <v>139</v>
      </c>
      <c r="I12011" s="111" t="s">
        <v>139</v>
      </c>
      <c r="J12011" t="str">
        <f t="shared" si="374"/>
        <v>1851BeiteMineraljord</v>
      </c>
      <c r="K12011" s="111">
        <v>-0.96338340838695502</v>
      </c>
      <c r="L12011" s="111">
        <v>0</v>
      </c>
      <c r="M12011" s="111">
        <v>1.2448711246839999E-7</v>
      </c>
      <c r="N12011" s="112">
        <f t="shared" si="375"/>
        <v>-0.96338328389984251</v>
      </c>
    </row>
    <row r="12012" spans="1:14" x14ac:dyDescent="0.25">
      <c r="A12012" s="111" t="s">
        <v>909</v>
      </c>
      <c r="B12012" s="111">
        <f>INDEX(kommuner!C:C,MATCH(_xlfn.NUMBERVALUE(A12012),kommuner!B:B,0))</f>
        <v>1851</v>
      </c>
      <c r="C12012" s="111" t="s">
        <v>121</v>
      </c>
      <c r="D12012" s="111" t="s">
        <v>121</v>
      </c>
      <c r="E12012" s="111" t="s">
        <v>123</v>
      </c>
      <c r="F12012" s="111" t="s">
        <v>139</v>
      </c>
      <c r="G12012" s="111" t="s">
        <v>139</v>
      </c>
      <c r="H12012" s="111" t="s">
        <v>139</v>
      </c>
      <c r="I12012" s="111" t="s">
        <v>139</v>
      </c>
      <c r="J12012" t="str">
        <f t="shared" si="374"/>
        <v>1851BeiteOrganisk jord</v>
      </c>
      <c r="K12012" s="111">
        <v>12.077525935985037</v>
      </c>
      <c r="L12012" s="111">
        <v>1.6412500000000001</v>
      </c>
      <c r="M12012" s="111">
        <v>0</v>
      </c>
      <c r="N12012" s="112">
        <f t="shared" si="375"/>
        <v>13.718775935985036</v>
      </c>
    </row>
    <row r="12013" spans="1:14" x14ac:dyDescent="0.25">
      <c r="A12013" s="111" t="s">
        <v>909</v>
      </c>
      <c r="B12013" s="111">
        <f>INDEX(kommuner!C:C,MATCH(_xlfn.NUMBERVALUE(A12013),kommuner!B:B,0))</f>
        <v>1851</v>
      </c>
      <c r="C12013" s="111" t="s">
        <v>84</v>
      </c>
      <c r="D12013" s="111" t="s">
        <v>84</v>
      </c>
      <c r="E12013" s="111" t="s">
        <v>126</v>
      </c>
      <c r="F12013" s="111" t="s">
        <v>139</v>
      </c>
      <c r="G12013" s="111" t="s">
        <v>139</v>
      </c>
      <c r="H12013" s="111" t="s">
        <v>139</v>
      </c>
      <c r="I12013" s="111" t="s">
        <v>139</v>
      </c>
      <c r="J12013" t="str">
        <f t="shared" si="374"/>
        <v>1851Dyrket markMineraljord</v>
      </c>
      <c r="K12013" s="111">
        <v>-0.35631141178143111</v>
      </c>
      <c r="L12013" s="111">
        <v>0</v>
      </c>
      <c r="M12013" s="111">
        <v>0</v>
      </c>
      <c r="N12013" s="112">
        <f t="shared" si="375"/>
        <v>-0.35631141178143111</v>
      </c>
    </row>
    <row r="12014" spans="1:14" x14ac:dyDescent="0.25">
      <c r="A12014" s="111" t="s">
        <v>909</v>
      </c>
      <c r="B12014" s="111">
        <f>INDEX(kommuner!C:C,MATCH(_xlfn.NUMBERVALUE(A12014),kommuner!B:B,0))</f>
        <v>1851</v>
      </c>
      <c r="C12014" s="111" t="s">
        <v>84</v>
      </c>
      <c r="D12014" s="111" t="s">
        <v>84</v>
      </c>
      <c r="E12014" s="111" t="s">
        <v>123</v>
      </c>
      <c r="F12014" s="111" t="s">
        <v>139</v>
      </c>
      <c r="G12014" s="111" t="s">
        <v>139</v>
      </c>
      <c r="H12014" s="111" t="s">
        <v>139</v>
      </c>
      <c r="I12014" s="111" t="s">
        <v>139</v>
      </c>
      <c r="J12014" t="str">
        <f t="shared" si="374"/>
        <v>1851Dyrket markOrganisk jord</v>
      </c>
      <c r="K12014" s="111">
        <v>28.726149366675592</v>
      </c>
      <c r="L12014" s="111">
        <v>1.45625</v>
      </c>
      <c r="M12014" s="111">
        <v>0</v>
      </c>
      <c r="N12014" s="112">
        <f t="shared" si="375"/>
        <v>30.182399366675593</v>
      </c>
    </row>
    <row r="12015" spans="1:14" x14ac:dyDescent="0.25">
      <c r="A12015" s="111" t="s">
        <v>909</v>
      </c>
      <c r="B12015" s="111">
        <f>INDEX(kommuner!C:C,MATCH(_xlfn.NUMBERVALUE(A12015),kommuner!B:B,0))</f>
        <v>1851</v>
      </c>
      <c r="C12015" s="111" t="s">
        <v>127</v>
      </c>
      <c r="D12015" s="111" t="s">
        <v>127</v>
      </c>
      <c r="E12015" s="111" t="s">
        <v>126</v>
      </c>
      <c r="F12015" s="111" t="s">
        <v>172</v>
      </c>
      <c r="G12015" s="111" t="s">
        <v>180</v>
      </c>
      <c r="H12015" s="111" t="s">
        <v>172</v>
      </c>
      <c r="I12015" s="111" t="s">
        <v>180</v>
      </c>
      <c r="J12015" t="str">
        <f t="shared" si="374"/>
        <v>1851SkogMineraljordBarskogHøy</v>
      </c>
      <c r="K12015" s="111">
        <v>-4.1008350957832223</v>
      </c>
      <c r="L12015" s="111">
        <v>0.85306406685236758</v>
      </c>
      <c r="M12015" s="111">
        <v>6.4056614999681585E-2</v>
      </c>
      <c r="N12015" s="112">
        <f t="shared" si="375"/>
        <v>-3.183714413931173</v>
      </c>
    </row>
    <row r="12016" spans="1:14" x14ac:dyDescent="0.25">
      <c r="A12016" s="111" t="s">
        <v>909</v>
      </c>
      <c r="B12016" s="111">
        <f>INDEX(kommuner!C:C,MATCH(_xlfn.NUMBERVALUE(A12016),kommuner!B:B,0))</f>
        <v>1851</v>
      </c>
      <c r="C12016" s="111" t="s">
        <v>127</v>
      </c>
      <c r="D12016" s="111" t="s">
        <v>127</v>
      </c>
      <c r="E12016" s="111" t="s">
        <v>126</v>
      </c>
      <c r="F12016" s="111" t="s">
        <v>172</v>
      </c>
      <c r="G12016" s="111" t="s">
        <v>167</v>
      </c>
      <c r="H12016" s="111" t="s">
        <v>172</v>
      </c>
      <c r="I12016" s="111" t="s">
        <v>167</v>
      </c>
      <c r="J12016" t="str">
        <f t="shared" si="374"/>
        <v>1851SkogMineraljordBarskogImpediment</v>
      </c>
      <c r="K12016" s="111">
        <v>-0.74600152614144843</v>
      </c>
      <c r="L12016" s="111">
        <v>0.85306406685236758</v>
      </c>
      <c r="M12016" s="111">
        <v>6.3979989500968365E-2</v>
      </c>
      <c r="N12016" s="112">
        <f t="shared" si="375"/>
        <v>0.17104253021188751</v>
      </c>
    </row>
    <row r="12017" spans="1:14" x14ac:dyDescent="0.25">
      <c r="A12017" s="111" t="s">
        <v>909</v>
      </c>
      <c r="B12017" s="111">
        <f>INDEX(kommuner!C:C,MATCH(_xlfn.NUMBERVALUE(A12017),kommuner!B:B,0))</f>
        <v>1851</v>
      </c>
      <c r="C12017" s="111" t="s">
        <v>127</v>
      </c>
      <c r="D12017" s="111" t="s">
        <v>127</v>
      </c>
      <c r="E12017" s="111" t="s">
        <v>126</v>
      </c>
      <c r="F12017" s="111" t="s">
        <v>172</v>
      </c>
      <c r="G12017" s="111" t="s">
        <v>190</v>
      </c>
      <c r="H12017" s="111" t="s">
        <v>172</v>
      </c>
      <c r="I12017" s="111" t="s">
        <v>190</v>
      </c>
      <c r="J12017" t="str">
        <f t="shared" si="374"/>
        <v>1851SkogMineraljordBarskogLav</v>
      </c>
      <c r="K12017" s="111">
        <v>-1.8215681825293268</v>
      </c>
      <c r="L12017" s="111">
        <v>0.85306406685236758</v>
      </c>
      <c r="M12017" s="111">
        <v>6.3979989500968365E-2</v>
      </c>
      <c r="N12017" s="112">
        <f t="shared" si="375"/>
        <v>-0.90452412617599087</v>
      </c>
    </row>
    <row r="12018" spans="1:14" x14ac:dyDescent="0.25">
      <c r="A12018" s="111" t="s">
        <v>909</v>
      </c>
      <c r="B12018" s="111">
        <f>INDEX(kommuner!C:C,MATCH(_xlfn.NUMBERVALUE(A12018),kommuner!B:B,0))</f>
        <v>1851</v>
      </c>
      <c r="C12018" s="111" t="s">
        <v>127</v>
      </c>
      <c r="D12018" s="111" t="s">
        <v>127</v>
      </c>
      <c r="E12018" s="111" t="s">
        <v>126</v>
      </c>
      <c r="F12018" s="111" t="s">
        <v>172</v>
      </c>
      <c r="G12018" s="111" t="s">
        <v>173</v>
      </c>
      <c r="H12018" s="111" t="s">
        <v>172</v>
      </c>
      <c r="I12018" s="111" t="s">
        <v>173</v>
      </c>
      <c r="J12018" t="str">
        <f t="shared" si="374"/>
        <v>1851SkogMineraljordBarskogMiddels</v>
      </c>
      <c r="K12018" s="111">
        <v>-2.9452289214132028</v>
      </c>
      <c r="L12018" s="111">
        <v>0.85306406685236758</v>
      </c>
      <c r="M12018" s="111">
        <v>6.4056614999681585E-2</v>
      </c>
      <c r="N12018" s="112">
        <f t="shared" si="375"/>
        <v>-2.0281082395611536</v>
      </c>
    </row>
    <row r="12019" spans="1:14" x14ac:dyDescent="0.25">
      <c r="A12019" s="111" t="s">
        <v>909</v>
      </c>
      <c r="B12019" s="111">
        <f>INDEX(kommuner!C:C,MATCH(_xlfn.NUMBERVALUE(A12019),kommuner!B:B,0))</f>
        <v>1851</v>
      </c>
      <c r="C12019" s="111" t="s">
        <v>127</v>
      </c>
      <c r="D12019" s="111" t="s">
        <v>127</v>
      </c>
      <c r="E12019" s="111" t="s">
        <v>126</v>
      </c>
      <c r="F12019" s="111" t="s">
        <v>172</v>
      </c>
      <c r="G12019" s="111" t="s">
        <v>186</v>
      </c>
      <c r="H12019" s="111" t="s">
        <v>172</v>
      </c>
      <c r="I12019" s="111" t="s">
        <v>186</v>
      </c>
      <c r="J12019" t="str">
        <f t="shared" si="374"/>
        <v>1851SkogMineraljordBarskogSærs høy</v>
      </c>
      <c r="K12019" s="111">
        <v>0.12072674540874306</v>
      </c>
      <c r="L12019" s="111">
        <v>0.85306406685236758</v>
      </c>
      <c r="M12019" s="111">
        <v>6.4056614999681585E-2</v>
      </c>
      <c r="N12019" s="112">
        <f t="shared" si="375"/>
        <v>1.0378474272607923</v>
      </c>
    </row>
    <row r="12020" spans="1:14" x14ac:dyDescent="0.25">
      <c r="A12020" s="111" t="s">
        <v>909</v>
      </c>
      <c r="B12020" s="111">
        <f>INDEX(kommuner!C:C,MATCH(_xlfn.NUMBERVALUE(A12020),kommuner!B:B,0))</f>
        <v>1851</v>
      </c>
      <c r="C12020" s="111" t="s">
        <v>127</v>
      </c>
      <c r="D12020" s="111" t="s">
        <v>127</v>
      </c>
      <c r="E12020" s="111" t="s">
        <v>126</v>
      </c>
      <c r="F12020" s="111" t="s">
        <v>179</v>
      </c>
      <c r="G12020" s="111" t="s">
        <v>180</v>
      </c>
      <c r="H12020" s="111" t="s">
        <v>179</v>
      </c>
      <c r="I12020" s="111" t="s">
        <v>180</v>
      </c>
      <c r="J12020" t="str">
        <f t="shared" si="374"/>
        <v>1851SkogMineraljordBlandingsskogHøy</v>
      </c>
      <c r="K12020" s="111">
        <v>-7.1939050909469406</v>
      </c>
      <c r="L12020" s="111">
        <v>0.85306406685236758</v>
      </c>
      <c r="M12020" s="111">
        <v>6.3979989500968365E-2</v>
      </c>
      <c r="N12020" s="112">
        <f t="shared" si="375"/>
        <v>-6.2768610345936047</v>
      </c>
    </row>
    <row r="12021" spans="1:14" x14ac:dyDescent="0.25">
      <c r="A12021" s="111" t="s">
        <v>909</v>
      </c>
      <c r="B12021" s="111">
        <f>INDEX(kommuner!C:C,MATCH(_xlfn.NUMBERVALUE(A12021),kommuner!B:B,0))</f>
        <v>1851</v>
      </c>
      <c r="C12021" s="111" t="s">
        <v>127</v>
      </c>
      <c r="D12021" s="111" t="s">
        <v>127</v>
      </c>
      <c r="E12021" s="111" t="s">
        <v>126</v>
      </c>
      <c r="F12021" s="111" t="s">
        <v>179</v>
      </c>
      <c r="G12021" s="111" t="s">
        <v>167</v>
      </c>
      <c r="H12021" s="111" t="s">
        <v>179</v>
      </c>
      <c r="I12021" s="111" t="s">
        <v>167</v>
      </c>
      <c r="J12021" t="str">
        <f t="shared" si="374"/>
        <v>1851SkogMineraljordBlandingsskogImpediment</v>
      </c>
      <c r="K12021" s="111">
        <v>-1.6598037998579707</v>
      </c>
      <c r="L12021" s="111">
        <v>0.85306406685236758</v>
      </c>
      <c r="M12021" s="111">
        <v>6.3979989500968365E-2</v>
      </c>
      <c r="N12021" s="112">
        <f t="shared" si="375"/>
        <v>-0.7427597435046347</v>
      </c>
    </row>
    <row r="12022" spans="1:14" x14ac:dyDescent="0.25">
      <c r="A12022" s="111" t="s">
        <v>909</v>
      </c>
      <c r="B12022" s="111">
        <f>INDEX(kommuner!C:C,MATCH(_xlfn.NUMBERVALUE(A12022),kommuner!B:B,0))</f>
        <v>1851</v>
      </c>
      <c r="C12022" s="111" t="s">
        <v>127</v>
      </c>
      <c r="D12022" s="111" t="s">
        <v>127</v>
      </c>
      <c r="E12022" s="111" t="s">
        <v>126</v>
      </c>
      <c r="F12022" s="111" t="s">
        <v>179</v>
      </c>
      <c r="G12022" s="111" t="s">
        <v>190</v>
      </c>
      <c r="H12022" s="111" t="s">
        <v>179</v>
      </c>
      <c r="I12022" s="111" t="s">
        <v>190</v>
      </c>
      <c r="J12022" t="str">
        <f t="shared" si="374"/>
        <v>1851SkogMineraljordBlandingsskogLav</v>
      </c>
      <c r="K12022" s="111">
        <v>-2.5588434197694254</v>
      </c>
      <c r="L12022" s="111">
        <v>0.85306406685236758</v>
      </c>
      <c r="M12022" s="111">
        <v>6.3979989500968365E-2</v>
      </c>
      <c r="N12022" s="112">
        <f t="shared" si="375"/>
        <v>-1.6417993634160897</v>
      </c>
    </row>
    <row r="12023" spans="1:14" x14ac:dyDescent="0.25">
      <c r="A12023" s="111" t="s">
        <v>909</v>
      </c>
      <c r="B12023" s="111">
        <f>INDEX(kommuner!C:C,MATCH(_xlfn.NUMBERVALUE(A12023),kommuner!B:B,0))</f>
        <v>1851</v>
      </c>
      <c r="C12023" s="111" t="s">
        <v>127</v>
      </c>
      <c r="D12023" s="111" t="s">
        <v>127</v>
      </c>
      <c r="E12023" s="111" t="s">
        <v>126</v>
      </c>
      <c r="F12023" s="111" t="s">
        <v>179</v>
      </c>
      <c r="G12023" s="111" t="s">
        <v>173</v>
      </c>
      <c r="H12023" s="111" t="s">
        <v>179</v>
      </c>
      <c r="I12023" s="111" t="s">
        <v>173</v>
      </c>
      <c r="J12023" t="str">
        <f t="shared" si="374"/>
        <v>1851SkogMineraljordBlandingsskogMiddels</v>
      </c>
      <c r="K12023" s="111">
        <v>-3.8687729546762566</v>
      </c>
      <c r="L12023" s="111">
        <v>0.85306406685236758</v>
      </c>
      <c r="M12023" s="111">
        <v>6.3979989500968365E-2</v>
      </c>
      <c r="N12023" s="112">
        <f t="shared" si="375"/>
        <v>-2.9517288983229206</v>
      </c>
    </row>
    <row r="12024" spans="1:14" x14ac:dyDescent="0.25">
      <c r="A12024" s="111" t="s">
        <v>909</v>
      </c>
      <c r="B12024" s="111">
        <f>INDEX(kommuner!C:C,MATCH(_xlfn.NUMBERVALUE(A12024),kommuner!B:B,0))</f>
        <v>1851</v>
      </c>
      <c r="C12024" s="111" t="s">
        <v>127</v>
      </c>
      <c r="D12024" s="111" t="s">
        <v>127</v>
      </c>
      <c r="E12024" s="111" t="s">
        <v>126</v>
      </c>
      <c r="F12024" s="111" t="s">
        <v>179</v>
      </c>
      <c r="G12024" s="111" t="s">
        <v>186</v>
      </c>
      <c r="H12024" s="111" t="s">
        <v>179</v>
      </c>
      <c r="I12024" s="111" t="s">
        <v>186</v>
      </c>
      <c r="J12024" t="str">
        <f t="shared" si="374"/>
        <v>1851SkogMineraljordBlandingsskogSærs høy</v>
      </c>
      <c r="K12024" s="111">
        <v>-2.9395925245326562</v>
      </c>
      <c r="L12024" s="111">
        <v>0.85306406685236758</v>
      </c>
      <c r="M12024" s="111">
        <v>6.3979989500968365E-2</v>
      </c>
      <c r="N12024" s="112">
        <f t="shared" si="375"/>
        <v>-2.0225484681793202</v>
      </c>
    </row>
    <row r="12025" spans="1:14" x14ac:dyDescent="0.25">
      <c r="A12025" s="111" t="s">
        <v>909</v>
      </c>
      <c r="B12025" s="111">
        <f>INDEX(kommuner!C:C,MATCH(_xlfn.NUMBERVALUE(A12025),kommuner!B:B,0))</f>
        <v>1851</v>
      </c>
      <c r="C12025" s="111" t="s">
        <v>127</v>
      </c>
      <c r="D12025" s="111" t="s">
        <v>127</v>
      </c>
      <c r="E12025" s="111" t="s">
        <v>126</v>
      </c>
      <c r="F12025" s="111" t="s">
        <v>185</v>
      </c>
      <c r="G12025" s="111" t="s">
        <v>180</v>
      </c>
      <c r="H12025" s="111" t="s">
        <v>185</v>
      </c>
      <c r="I12025" s="111" t="s">
        <v>180</v>
      </c>
      <c r="J12025" t="str">
        <f t="shared" si="374"/>
        <v>1851SkogMineraljordLauvskogHøy</v>
      </c>
      <c r="K12025" s="111">
        <v>-2.2672556336745231</v>
      </c>
      <c r="L12025" s="111">
        <v>0.85306406685236758</v>
      </c>
      <c r="M12025" s="111">
        <v>6.3979989500968365E-2</v>
      </c>
      <c r="N12025" s="112">
        <f t="shared" si="375"/>
        <v>-1.3502115773211874</v>
      </c>
    </row>
    <row r="12026" spans="1:14" x14ac:dyDescent="0.25">
      <c r="A12026" s="111" t="s">
        <v>909</v>
      </c>
      <c r="B12026" s="111">
        <f>INDEX(kommuner!C:C,MATCH(_xlfn.NUMBERVALUE(A12026),kommuner!B:B,0))</f>
        <v>1851</v>
      </c>
      <c r="C12026" s="111" t="s">
        <v>127</v>
      </c>
      <c r="D12026" s="111" t="s">
        <v>127</v>
      </c>
      <c r="E12026" s="111" t="s">
        <v>126</v>
      </c>
      <c r="F12026" s="111" t="s">
        <v>185</v>
      </c>
      <c r="G12026" s="111" t="s">
        <v>167</v>
      </c>
      <c r="H12026" s="111" t="s">
        <v>185</v>
      </c>
      <c r="I12026" s="111" t="s">
        <v>167</v>
      </c>
      <c r="J12026" t="str">
        <f t="shared" si="374"/>
        <v>1851SkogMineraljordLauvskogImpediment</v>
      </c>
      <c r="K12026" s="111">
        <v>-0.10482014945424457</v>
      </c>
      <c r="L12026" s="111">
        <v>0.85306406685236758</v>
      </c>
      <c r="M12026" s="111">
        <v>6.3979989500968365E-2</v>
      </c>
      <c r="N12026" s="112">
        <f t="shared" si="375"/>
        <v>0.81222390689909141</v>
      </c>
    </row>
    <row r="12027" spans="1:14" x14ac:dyDescent="0.25">
      <c r="A12027" s="111" t="s">
        <v>909</v>
      </c>
      <c r="B12027" s="111">
        <f>INDEX(kommuner!C:C,MATCH(_xlfn.NUMBERVALUE(A12027),kommuner!B:B,0))</f>
        <v>1851</v>
      </c>
      <c r="C12027" s="111" t="s">
        <v>127</v>
      </c>
      <c r="D12027" s="111" t="s">
        <v>127</v>
      </c>
      <c r="E12027" s="111" t="s">
        <v>126</v>
      </c>
      <c r="F12027" s="111" t="s">
        <v>185</v>
      </c>
      <c r="G12027" s="111" t="s">
        <v>190</v>
      </c>
      <c r="H12027" s="111" t="s">
        <v>185</v>
      </c>
      <c r="I12027" s="111" t="s">
        <v>190</v>
      </c>
      <c r="J12027" t="str">
        <f t="shared" si="374"/>
        <v>1851SkogMineraljordLauvskogLav</v>
      </c>
      <c r="K12027" s="111">
        <v>-8.9748170935426599E-2</v>
      </c>
      <c r="L12027" s="111">
        <v>0.85306406685236758</v>
      </c>
      <c r="M12027" s="111">
        <v>6.3979989500968365E-2</v>
      </c>
      <c r="N12027" s="112">
        <f t="shared" si="375"/>
        <v>0.82729588541790933</v>
      </c>
    </row>
    <row r="12028" spans="1:14" x14ac:dyDescent="0.25">
      <c r="A12028" s="111" t="s">
        <v>909</v>
      </c>
      <c r="B12028" s="111">
        <f>INDEX(kommuner!C:C,MATCH(_xlfn.NUMBERVALUE(A12028),kommuner!B:B,0))</f>
        <v>1851</v>
      </c>
      <c r="C12028" s="111" t="s">
        <v>127</v>
      </c>
      <c r="D12028" s="111" t="s">
        <v>127</v>
      </c>
      <c r="E12028" s="111" t="s">
        <v>126</v>
      </c>
      <c r="F12028" s="111" t="s">
        <v>185</v>
      </c>
      <c r="G12028" s="111" t="s">
        <v>173</v>
      </c>
      <c r="H12028" s="111" t="s">
        <v>185</v>
      </c>
      <c r="I12028" s="111" t="s">
        <v>173</v>
      </c>
      <c r="J12028" t="str">
        <f t="shared" si="374"/>
        <v>1851SkogMineraljordLauvskogMiddels</v>
      </c>
      <c r="K12028" s="111">
        <v>-1.6187078219159163</v>
      </c>
      <c r="L12028" s="111">
        <v>0.85306406685236758</v>
      </c>
      <c r="M12028" s="111">
        <v>6.3979989500968365E-2</v>
      </c>
      <c r="N12028" s="112">
        <f t="shared" si="375"/>
        <v>-0.70166376556258037</v>
      </c>
    </row>
    <row r="12029" spans="1:14" x14ac:dyDescent="0.25">
      <c r="A12029" s="111" t="s">
        <v>909</v>
      </c>
      <c r="B12029" s="111">
        <f>INDEX(kommuner!C:C,MATCH(_xlfn.NUMBERVALUE(A12029),kommuner!B:B,0))</f>
        <v>1851</v>
      </c>
      <c r="C12029" s="111" t="s">
        <v>127</v>
      </c>
      <c r="D12029" s="111" t="s">
        <v>127</v>
      </c>
      <c r="E12029" s="111" t="s">
        <v>126</v>
      </c>
      <c r="F12029" s="111" t="s">
        <v>185</v>
      </c>
      <c r="G12029" s="111" t="s">
        <v>186</v>
      </c>
      <c r="H12029" s="111" t="s">
        <v>185</v>
      </c>
      <c r="I12029" s="111" t="s">
        <v>186</v>
      </c>
      <c r="J12029" t="str">
        <f t="shared" si="374"/>
        <v>1851SkogMineraljordLauvskogSærs høy</v>
      </c>
      <c r="K12029" s="111">
        <v>-3.6560473259425113</v>
      </c>
      <c r="L12029" s="111">
        <v>0.85306406685236758</v>
      </c>
      <c r="M12029" s="111">
        <v>6.3979989500968365E-2</v>
      </c>
      <c r="N12029" s="112">
        <f t="shared" si="375"/>
        <v>-2.7390032695891753</v>
      </c>
    </row>
    <row r="12030" spans="1:14" x14ac:dyDescent="0.25">
      <c r="A12030" s="111" t="s">
        <v>909</v>
      </c>
      <c r="B12030" s="111">
        <f>INDEX(kommuner!C:C,MATCH(_xlfn.NUMBERVALUE(A12030),kommuner!B:B,0))</f>
        <v>1851</v>
      </c>
      <c r="C12030" s="111" t="s">
        <v>127</v>
      </c>
      <c r="D12030" s="111" t="s">
        <v>127</v>
      </c>
      <c r="E12030" s="111" t="s">
        <v>123</v>
      </c>
      <c r="F12030" s="111" t="s">
        <v>172</v>
      </c>
      <c r="G12030" s="111" t="s">
        <v>180</v>
      </c>
      <c r="H12030" s="111" t="s">
        <v>172</v>
      </c>
      <c r="I12030" s="111" t="s">
        <v>180</v>
      </c>
      <c r="J12030" t="str">
        <f t="shared" si="374"/>
        <v>1851SkogOrganisk jordBarskogHøy</v>
      </c>
      <c r="K12030" s="111">
        <v>-2.5184559031994138</v>
      </c>
      <c r="L12030" s="111">
        <v>0.92784825435236762</v>
      </c>
      <c r="M12030" s="111">
        <v>0.46518126042825314</v>
      </c>
      <c r="N12030" s="112">
        <f t="shared" si="375"/>
        <v>-1.1254263884187932</v>
      </c>
    </row>
    <row r="12031" spans="1:14" x14ac:dyDescent="0.25">
      <c r="A12031" s="111" t="s">
        <v>909</v>
      </c>
      <c r="B12031" s="111">
        <f>INDEX(kommuner!C:C,MATCH(_xlfn.NUMBERVALUE(A12031),kommuner!B:B,0))</f>
        <v>1851</v>
      </c>
      <c r="C12031" s="111" t="s">
        <v>127</v>
      </c>
      <c r="D12031" s="111" t="s">
        <v>127</v>
      </c>
      <c r="E12031" s="111" t="s">
        <v>123</v>
      </c>
      <c r="F12031" s="111" t="s">
        <v>172</v>
      </c>
      <c r="G12031" s="111" t="s">
        <v>167</v>
      </c>
      <c r="H12031" s="111" t="s">
        <v>172</v>
      </c>
      <c r="I12031" s="111" t="s">
        <v>167</v>
      </c>
      <c r="J12031" t="str">
        <f t="shared" si="374"/>
        <v>1851SkogOrganisk jordBarskogImpediment</v>
      </c>
      <c r="K12031" s="111">
        <v>-0.13011741963904588</v>
      </c>
      <c r="L12031" s="111">
        <v>0.92784825435236762</v>
      </c>
      <c r="M12031" s="111">
        <v>0.46510463492953991</v>
      </c>
      <c r="N12031" s="112">
        <f t="shared" si="375"/>
        <v>1.2628354696428616</v>
      </c>
    </row>
    <row r="12032" spans="1:14" x14ac:dyDescent="0.25">
      <c r="A12032" s="111" t="s">
        <v>909</v>
      </c>
      <c r="B12032" s="111">
        <f>INDEX(kommuner!C:C,MATCH(_xlfn.NUMBERVALUE(A12032),kommuner!B:B,0))</f>
        <v>1851</v>
      </c>
      <c r="C12032" s="111" t="s">
        <v>127</v>
      </c>
      <c r="D12032" s="111" t="s">
        <v>127</v>
      </c>
      <c r="E12032" s="111" t="s">
        <v>123</v>
      </c>
      <c r="F12032" s="111" t="s">
        <v>172</v>
      </c>
      <c r="G12032" s="111" t="s">
        <v>190</v>
      </c>
      <c r="H12032" s="111" t="s">
        <v>172</v>
      </c>
      <c r="I12032" s="111" t="s">
        <v>190</v>
      </c>
      <c r="J12032" t="str">
        <f t="shared" si="374"/>
        <v>1851SkogOrganisk jordBarskogLav</v>
      </c>
      <c r="K12032" s="111">
        <v>-0.50666953101693391</v>
      </c>
      <c r="L12032" s="111">
        <v>0.92784825435236762</v>
      </c>
      <c r="M12032" s="111">
        <v>0.46510463492953991</v>
      </c>
      <c r="N12032" s="112">
        <f t="shared" si="375"/>
        <v>0.88628335826497362</v>
      </c>
    </row>
    <row r="12033" spans="1:14" x14ac:dyDescent="0.25">
      <c r="A12033" s="111" t="s">
        <v>909</v>
      </c>
      <c r="B12033" s="111">
        <f>INDEX(kommuner!C:C,MATCH(_xlfn.NUMBERVALUE(A12033),kommuner!B:B,0))</f>
        <v>1851</v>
      </c>
      <c r="C12033" s="111" t="s">
        <v>127</v>
      </c>
      <c r="D12033" s="111" t="s">
        <v>127</v>
      </c>
      <c r="E12033" s="111" t="s">
        <v>123</v>
      </c>
      <c r="F12033" s="111" t="s">
        <v>172</v>
      </c>
      <c r="G12033" s="111" t="s">
        <v>173</v>
      </c>
      <c r="H12033" s="111" t="s">
        <v>172</v>
      </c>
      <c r="I12033" s="111" t="s">
        <v>173</v>
      </c>
      <c r="J12033" t="str">
        <f t="shared" si="374"/>
        <v>1851SkogOrganisk jordBarskogMiddels</v>
      </c>
      <c r="K12033" s="111">
        <v>-1.5571490961494638</v>
      </c>
      <c r="L12033" s="111">
        <v>0.92784825435236762</v>
      </c>
      <c r="M12033" s="111">
        <v>0.46518126042825314</v>
      </c>
      <c r="N12033" s="112">
        <f t="shared" si="375"/>
        <v>-0.16411958136884308</v>
      </c>
    </row>
    <row r="12034" spans="1:14" x14ac:dyDescent="0.25">
      <c r="A12034" s="111" t="s">
        <v>909</v>
      </c>
      <c r="B12034" s="111">
        <f>INDEX(kommuner!C:C,MATCH(_xlfn.NUMBERVALUE(A12034),kommuner!B:B,0))</f>
        <v>1851</v>
      </c>
      <c r="C12034" s="111" t="s">
        <v>127</v>
      </c>
      <c r="D12034" s="111" t="s">
        <v>127</v>
      </c>
      <c r="E12034" s="111" t="s">
        <v>123</v>
      </c>
      <c r="F12034" s="111" t="s">
        <v>172</v>
      </c>
      <c r="G12034" s="111" t="s">
        <v>186</v>
      </c>
      <c r="H12034" s="111" t="s">
        <v>172</v>
      </c>
      <c r="I12034" s="111" t="s">
        <v>186</v>
      </c>
      <c r="J12034" t="str">
        <f t="shared" si="374"/>
        <v>1851SkogOrganisk jordBarskogSærs høy</v>
      </c>
      <c r="K12034" s="111">
        <v>2.5548655235722699</v>
      </c>
      <c r="L12034" s="111">
        <v>0.92784825435236762</v>
      </c>
      <c r="M12034" s="111">
        <v>0.46518126042825314</v>
      </c>
      <c r="N12034" s="112">
        <f t="shared" si="375"/>
        <v>3.9478950383528906</v>
      </c>
    </row>
    <row r="12035" spans="1:14" x14ac:dyDescent="0.25">
      <c r="A12035" s="111" t="s">
        <v>909</v>
      </c>
      <c r="B12035" s="111">
        <f>INDEX(kommuner!C:C,MATCH(_xlfn.NUMBERVALUE(A12035),kommuner!B:B,0))</f>
        <v>1851</v>
      </c>
      <c r="C12035" s="111" t="s">
        <v>127</v>
      </c>
      <c r="D12035" s="111" t="s">
        <v>127</v>
      </c>
      <c r="E12035" s="111" t="s">
        <v>123</v>
      </c>
      <c r="F12035" s="111" t="s">
        <v>179</v>
      </c>
      <c r="G12035" s="111" t="s">
        <v>180</v>
      </c>
      <c r="H12035" s="111" t="s">
        <v>179</v>
      </c>
      <c r="I12035" s="111" t="s">
        <v>180</v>
      </c>
      <c r="J12035" t="str">
        <f t="shared" ref="J12035:J12098" si="376">B12035&amp;C12035&amp;E12035&amp;IF(C12035="Skog",F12035&amp;G12035,"")</f>
        <v>1851SkogOrganisk jordBlandingsskogHøy</v>
      </c>
      <c r="K12035" s="111">
        <v>-5.5554344456832343</v>
      </c>
      <c r="L12035" s="111">
        <v>0.92784825435236762</v>
      </c>
      <c r="M12035" s="111">
        <v>0.46510463492953991</v>
      </c>
      <c r="N12035" s="112">
        <f t="shared" ref="N12035:N12098" si="377">SUM(K12035:M12035)</f>
        <v>-4.1624815564013264</v>
      </c>
    </row>
    <row r="12036" spans="1:14" x14ac:dyDescent="0.25">
      <c r="A12036" s="111" t="s">
        <v>909</v>
      </c>
      <c r="B12036" s="111">
        <f>INDEX(kommuner!C:C,MATCH(_xlfn.NUMBERVALUE(A12036),kommuner!B:B,0))</f>
        <v>1851</v>
      </c>
      <c r="C12036" s="111" t="s">
        <v>127</v>
      </c>
      <c r="D12036" s="111" t="s">
        <v>127</v>
      </c>
      <c r="E12036" s="111" t="s">
        <v>123</v>
      </c>
      <c r="F12036" s="111" t="s">
        <v>179</v>
      </c>
      <c r="G12036" s="111" t="s">
        <v>167</v>
      </c>
      <c r="H12036" s="111" t="s">
        <v>179</v>
      </c>
      <c r="I12036" s="111" t="s">
        <v>167</v>
      </c>
      <c r="J12036" t="str">
        <f t="shared" si="376"/>
        <v>1851SkogOrganisk jordBlandingsskogImpediment</v>
      </c>
      <c r="K12036" s="111">
        <v>-0.28586344175800005</v>
      </c>
      <c r="L12036" s="111">
        <v>0.92784825435236762</v>
      </c>
      <c r="M12036" s="111">
        <v>0.46510463492953991</v>
      </c>
      <c r="N12036" s="112">
        <f t="shared" si="377"/>
        <v>1.1070894475239075</v>
      </c>
    </row>
    <row r="12037" spans="1:14" x14ac:dyDescent="0.25">
      <c r="A12037" s="111" t="s">
        <v>909</v>
      </c>
      <c r="B12037" s="111">
        <f>INDEX(kommuner!C:C,MATCH(_xlfn.NUMBERVALUE(A12037),kommuner!B:B,0))</f>
        <v>1851</v>
      </c>
      <c r="C12037" s="111" t="s">
        <v>127</v>
      </c>
      <c r="D12037" s="111" t="s">
        <v>127</v>
      </c>
      <c r="E12037" s="111" t="s">
        <v>123</v>
      </c>
      <c r="F12037" s="111" t="s">
        <v>179</v>
      </c>
      <c r="G12037" s="111" t="s">
        <v>190</v>
      </c>
      <c r="H12037" s="111" t="s">
        <v>179</v>
      </c>
      <c r="I12037" s="111" t="s">
        <v>190</v>
      </c>
      <c r="J12037" t="str">
        <f t="shared" si="376"/>
        <v>1851SkogOrganisk jordBlandingsskogLav</v>
      </c>
      <c r="K12037" s="111">
        <v>-1.2347339377887629</v>
      </c>
      <c r="L12037" s="111">
        <v>0.92784825435236762</v>
      </c>
      <c r="M12037" s="111">
        <v>0.46510463492953991</v>
      </c>
      <c r="N12037" s="112">
        <f t="shared" si="377"/>
        <v>0.15821895149314458</v>
      </c>
    </row>
    <row r="12038" spans="1:14" x14ac:dyDescent="0.25">
      <c r="A12038" s="111" t="s">
        <v>909</v>
      </c>
      <c r="B12038" s="111">
        <f>INDEX(kommuner!C:C,MATCH(_xlfn.NUMBERVALUE(A12038),kommuner!B:B,0))</f>
        <v>1851</v>
      </c>
      <c r="C12038" s="111" t="s">
        <v>127</v>
      </c>
      <c r="D12038" s="111" t="s">
        <v>127</v>
      </c>
      <c r="E12038" s="111" t="s">
        <v>123</v>
      </c>
      <c r="F12038" s="111" t="s">
        <v>179</v>
      </c>
      <c r="G12038" s="111" t="s">
        <v>173</v>
      </c>
      <c r="H12038" s="111" t="s">
        <v>179</v>
      </c>
      <c r="I12038" s="111" t="s">
        <v>173</v>
      </c>
      <c r="J12038" t="str">
        <f t="shared" si="376"/>
        <v>1851SkogOrganisk jordBlandingsskogMiddels</v>
      </c>
      <c r="K12038" s="111">
        <v>-2.4239591752717748</v>
      </c>
      <c r="L12038" s="111">
        <v>0.92784825435236762</v>
      </c>
      <c r="M12038" s="111">
        <v>0.46510463492953991</v>
      </c>
      <c r="N12038" s="112">
        <f t="shared" si="377"/>
        <v>-1.0310062859898674</v>
      </c>
    </row>
    <row r="12039" spans="1:14" x14ac:dyDescent="0.25">
      <c r="A12039" s="111" t="s">
        <v>909</v>
      </c>
      <c r="B12039" s="111">
        <f>INDEX(kommuner!C:C,MATCH(_xlfn.NUMBERVALUE(A12039),kommuner!B:B,0))</f>
        <v>1851</v>
      </c>
      <c r="C12039" s="111" t="s">
        <v>127</v>
      </c>
      <c r="D12039" s="111" t="s">
        <v>127</v>
      </c>
      <c r="E12039" s="111" t="s">
        <v>123</v>
      </c>
      <c r="F12039" s="111" t="s">
        <v>179</v>
      </c>
      <c r="G12039" s="111" t="s">
        <v>186</v>
      </c>
      <c r="H12039" s="111" t="s">
        <v>179</v>
      </c>
      <c r="I12039" s="111" t="s">
        <v>186</v>
      </c>
      <c r="J12039" t="str">
        <f t="shared" si="376"/>
        <v>1851SkogOrganisk jordBlandingsskogSærs høy</v>
      </c>
      <c r="K12039" s="111">
        <v>-1.5726115302258048</v>
      </c>
      <c r="L12039" s="111">
        <v>0.92784825435236762</v>
      </c>
      <c r="M12039" s="111">
        <v>0.46510463492953991</v>
      </c>
      <c r="N12039" s="112">
        <f t="shared" si="377"/>
        <v>-0.17965864094389727</v>
      </c>
    </row>
    <row r="12040" spans="1:14" x14ac:dyDescent="0.25">
      <c r="A12040" s="111" t="s">
        <v>909</v>
      </c>
      <c r="B12040" s="111">
        <f>INDEX(kommuner!C:C,MATCH(_xlfn.NUMBERVALUE(A12040),kommuner!B:B,0))</f>
        <v>1851</v>
      </c>
      <c r="C12040" s="111" t="s">
        <v>127</v>
      </c>
      <c r="D12040" s="111" t="s">
        <v>127</v>
      </c>
      <c r="E12040" s="111" t="s">
        <v>123</v>
      </c>
      <c r="F12040" s="111" t="s">
        <v>185</v>
      </c>
      <c r="G12040" s="111" t="s">
        <v>180</v>
      </c>
      <c r="H12040" s="111" t="s">
        <v>185</v>
      </c>
      <c r="I12040" s="111" t="s">
        <v>180</v>
      </c>
      <c r="J12040" t="str">
        <f t="shared" si="376"/>
        <v>1851SkogOrganisk jordLauvskogHøy</v>
      </c>
      <c r="K12040" s="111">
        <v>-1.9913688882377358</v>
      </c>
      <c r="L12040" s="111">
        <v>0.92784825435236762</v>
      </c>
      <c r="M12040" s="111">
        <v>0.46510463492953991</v>
      </c>
      <c r="N12040" s="112">
        <f t="shared" si="377"/>
        <v>-0.59841599895582831</v>
      </c>
    </row>
    <row r="12041" spans="1:14" x14ac:dyDescent="0.25">
      <c r="A12041" s="111" t="s">
        <v>909</v>
      </c>
      <c r="B12041" s="111">
        <f>INDEX(kommuner!C:C,MATCH(_xlfn.NUMBERVALUE(A12041),kommuner!B:B,0))</f>
        <v>1851</v>
      </c>
      <c r="C12041" s="111" t="s">
        <v>127</v>
      </c>
      <c r="D12041" s="111" t="s">
        <v>127</v>
      </c>
      <c r="E12041" s="111" t="s">
        <v>123</v>
      </c>
      <c r="F12041" s="111" t="s">
        <v>185</v>
      </c>
      <c r="G12041" s="111" t="s">
        <v>167</v>
      </c>
      <c r="H12041" s="111" t="s">
        <v>185</v>
      </c>
      <c r="I12041" s="111" t="s">
        <v>167</v>
      </c>
      <c r="J12041" t="str">
        <f t="shared" si="376"/>
        <v>1851SkogOrganisk jordLauvskogImpediment</v>
      </c>
      <c r="K12041" s="111">
        <v>0.35000626494250675</v>
      </c>
      <c r="L12041" s="111">
        <v>0.92784825435236762</v>
      </c>
      <c r="M12041" s="111">
        <v>0.46510463492953991</v>
      </c>
      <c r="N12041" s="112">
        <f t="shared" si="377"/>
        <v>1.7429591542244141</v>
      </c>
    </row>
    <row r="12042" spans="1:14" x14ac:dyDescent="0.25">
      <c r="A12042" s="111" t="s">
        <v>909</v>
      </c>
      <c r="B12042" s="111">
        <f>INDEX(kommuner!C:C,MATCH(_xlfn.NUMBERVALUE(A12042),kommuner!B:B,0))</f>
        <v>1851</v>
      </c>
      <c r="C12042" s="111" t="s">
        <v>127</v>
      </c>
      <c r="D12042" s="111" t="s">
        <v>127</v>
      </c>
      <c r="E12042" s="111" t="s">
        <v>123</v>
      </c>
      <c r="F12042" s="111" t="s">
        <v>185</v>
      </c>
      <c r="G12042" s="111" t="s">
        <v>190</v>
      </c>
      <c r="H12042" s="111" t="s">
        <v>185</v>
      </c>
      <c r="I12042" s="111" t="s">
        <v>190</v>
      </c>
      <c r="J12042" t="str">
        <f t="shared" si="376"/>
        <v>1851SkogOrganisk jordLauvskogLav</v>
      </c>
      <c r="K12042" s="111">
        <v>1.1144075558526714</v>
      </c>
      <c r="L12042" s="111">
        <v>0.92784825435236762</v>
      </c>
      <c r="M12042" s="111">
        <v>0.46510463492953991</v>
      </c>
      <c r="N12042" s="112">
        <f t="shared" si="377"/>
        <v>2.5073604451345788</v>
      </c>
    </row>
    <row r="12043" spans="1:14" x14ac:dyDescent="0.25">
      <c r="A12043" s="111" t="s">
        <v>909</v>
      </c>
      <c r="B12043" s="111">
        <f>INDEX(kommuner!C:C,MATCH(_xlfn.NUMBERVALUE(A12043),kommuner!B:B,0))</f>
        <v>1851</v>
      </c>
      <c r="C12043" s="111" t="s">
        <v>127</v>
      </c>
      <c r="D12043" s="111" t="s">
        <v>127</v>
      </c>
      <c r="E12043" s="111" t="s">
        <v>123</v>
      </c>
      <c r="F12043" s="111" t="s">
        <v>185</v>
      </c>
      <c r="G12043" s="111" t="s">
        <v>173</v>
      </c>
      <c r="H12043" s="111" t="s">
        <v>185</v>
      </c>
      <c r="I12043" s="111" t="s">
        <v>173</v>
      </c>
      <c r="J12043" t="str">
        <f t="shared" si="376"/>
        <v>1851SkogOrganisk jordLauvskogMiddels</v>
      </c>
      <c r="K12043" s="111">
        <v>-0.62664468270982987</v>
      </c>
      <c r="L12043" s="111">
        <v>0.92784825435236762</v>
      </c>
      <c r="M12043" s="111">
        <v>0.46510463492953991</v>
      </c>
      <c r="N12043" s="112">
        <f t="shared" si="377"/>
        <v>0.76630820657207765</v>
      </c>
    </row>
    <row r="12044" spans="1:14" x14ac:dyDescent="0.25">
      <c r="A12044" s="111" t="s">
        <v>909</v>
      </c>
      <c r="B12044" s="111">
        <f>INDEX(kommuner!C:C,MATCH(_xlfn.NUMBERVALUE(A12044),kommuner!B:B,0))</f>
        <v>1851</v>
      </c>
      <c r="C12044" s="111" t="s">
        <v>127</v>
      </c>
      <c r="D12044" s="111" t="s">
        <v>127</v>
      </c>
      <c r="E12044" s="111" t="s">
        <v>123</v>
      </c>
      <c r="F12044" s="111" t="s">
        <v>185</v>
      </c>
      <c r="G12044" s="111" t="s">
        <v>186</v>
      </c>
      <c r="H12044" s="111" t="s">
        <v>185</v>
      </c>
      <c r="I12044" s="111" t="s">
        <v>186</v>
      </c>
      <c r="J12044" t="str">
        <f t="shared" si="376"/>
        <v>1851SkogOrganisk jordLauvskogSærs høy</v>
      </c>
      <c r="K12044" s="111">
        <v>-1.8997279926091779</v>
      </c>
      <c r="L12044" s="111">
        <v>0.92784825435236762</v>
      </c>
      <c r="M12044" s="111">
        <v>0.46510463492953991</v>
      </c>
      <c r="N12044" s="112">
        <f t="shared" si="377"/>
        <v>-0.50677510332727038</v>
      </c>
    </row>
    <row r="12045" spans="1:14" x14ac:dyDescent="0.25">
      <c r="A12045" s="111" t="s">
        <v>909</v>
      </c>
      <c r="B12045" s="111">
        <f>INDEX(kommuner!C:C,MATCH(_xlfn.NUMBERVALUE(A12045),kommuner!B:B,0))</f>
        <v>1851</v>
      </c>
      <c r="C12045" s="111" t="s">
        <v>83</v>
      </c>
      <c r="D12045" s="111" t="s">
        <v>83</v>
      </c>
      <c r="E12045" s="111" t="s">
        <v>126</v>
      </c>
      <c r="F12045" s="111" t="s">
        <v>139</v>
      </c>
      <c r="G12045" s="111" t="s">
        <v>139</v>
      </c>
      <c r="H12045" s="111" t="s">
        <v>139</v>
      </c>
      <c r="I12045" s="111" t="s">
        <v>139</v>
      </c>
      <c r="J12045" t="str">
        <f t="shared" si="376"/>
        <v>1851Utbygd arealMineraljord</v>
      </c>
      <c r="K12045" s="111">
        <v>6.7868445194857546E-2</v>
      </c>
      <c r="L12045" s="111">
        <v>0</v>
      </c>
      <c r="M12045" s="111">
        <v>1.303047089454229E-2</v>
      </c>
      <c r="N12045" s="112">
        <f t="shared" si="377"/>
        <v>8.0898916089399836E-2</v>
      </c>
    </row>
    <row r="12046" spans="1:14" x14ac:dyDescent="0.25">
      <c r="A12046" s="111" t="s">
        <v>909</v>
      </c>
      <c r="B12046" s="111">
        <f>INDEX(kommuner!C:C,MATCH(_xlfn.NUMBERVALUE(A12046),kommuner!B:B,0))</f>
        <v>1851</v>
      </c>
      <c r="C12046" s="111" t="s">
        <v>83</v>
      </c>
      <c r="D12046" s="111" t="s">
        <v>83</v>
      </c>
      <c r="E12046" s="111" t="s">
        <v>123</v>
      </c>
      <c r="F12046" s="111" t="s">
        <v>139</v>
      </c>
      <c r="G12046" s="111" t="s">
        <v>139</v>
      </c>
      <c r="H12046" s="111" t="s">
        <v>139</v>
      </c>
      <c r="I12046" s="111" t="s">
        <v>139</v>
      </c>
      <c r="J12046" t="str">
        <f t="shared" si="376"/>
        <v>1851Utbygd arealOrganisk jord</v>
      </c>
      <c r="K12046" s="111">
        <v>29.011421395201612</v>
      </c>
      <c r="L12046" s="111">
        <v>0</v>
      </c>
      <c r="M12046" s="111">
        <v>1.303047089454229E-2</v>
      </c>
      <c r="N12046" s="112">
        <f t="shared" si="377"/>
        <v>29.024451866096154</v>
      </c>
    </row>
    <row r="12047" spans="1:14" x14ac:dyDescent="0.25">
      <c r="A12047" s="111" t="s">
        <v>909</v>
      </c>
      <c r="B12047" s="111">
        <f>INDEX(kommuner!C:C,MATCH(_xlfn.NUMBERVALUE(A12047),kommuner!B:B,0))</f>
        <v>1851</v>
      </c>
      <c r="C12047" s="111" t="s">
        <v>181</v>
      </c>
      <c r="D12047" s="111" t="s">
        <v>181</v>
      </c>
      <c r="E12047" s="111" t="s">
        <v>123</v>
      </c>
      <c r="F12047" s="111" t="s">
        <v>139</v>
      </c>
      <c r="G12047" s="111" t="s">
        <v>139</v>
      </c>
      <c r="H12047" s="111" t="s">
        <v>139</v>
      </c>
      <c r="I12047" s="111" t="s">
        <v>139</v>
      </c>
      <c r="J12047" t="str">
        <f t="shared" si="376"/>
        <v>1851Vann og myrOrganisk jord</v>
      </c>
      <c r="K12047" s="111">
        <v>-4.1038862122629617E-2</v>
      </c>
      <c r="L12047" s="111">
        <v>0</v>
      </c>
      <c r="M12047" s="111">
        <v>0</v>
      </c>
      <c r="N12047" s="112">
        <f t="shared" si="377"/>
        <v>-4.1038862122629617E-2</v>
      </c>
    </row>
    <row r="12048" spans="1:14" x14ac:dyDescent="0.25">
      <c r="A12048" s="111" t="s">
        <v>910</v>
      </c>
      <c r="B12048" s="111">
        <f>INDEX(kommuner!C:C,MATCH(_xlfn.NUMBERVALUE(A12048),kommuner!B:B,0))</f>
        <v>5412</v>
      </c>
      <c r="C12048" s="111" t="s">
        <v>82</v>
      </c>
      <c r="D12048" s="111" t="s">
        <v>82</v>
      </c>
      <c r="E12048" s="111" t="s">
        <v>126</v>
      </c>
      <c r="F12048" s="111" t="s">
        <v>139</v>
      </c>
      <c r="G12048" s="111" t="s">
        <v>139</v>
      </c>
      <c r="H12048" s="111" t="s">
        <v>139</v>
      </c>
      <c r="I12048" s="111" t="s">
        <v>139</v>
      </c>
      <c r="J12048" t="str">
        <f t="shared" si="376"/>
        <v>5412Annen utmarkMineraljord</v>
      </c>
      <c r="K12048" s="111">
        <v>-4.6129089206686659E-2</v>
      </c>
      <c r="L12048" s="111">
        <v>0</v>
      </c>
      <c r="M12048" s="111">
        <v>0</v>
      </c>
      <c r="N12048" s="112">
        <f t="shared" si="377"/>
        <v>-4.6129089206686659E-2</v>
      </c>
    </row>
    <row r="12049" spans="1:14" x14ac:dyDescent="0.25">
      <c r="A12049" s="111" t="s">
        <v>910</v>
      </c>
      <c r="B12049" s="111">
        <f>INDEX(kommuner!C:C,MATCH(_xlfn.NUMBERVALUE(A12049),kommuner!B:B,0))</f>
        <v>5412</v>
      </c>
      <c r="C12049" s="111" t="s">
        <v>121</v>
      </c>
      <c r="D12049" s="111" t="s">
        <v>121</v>
      </c>
      <c r="E12049" s="111" t="s">
        <v>126</v>
      </c>
      <c r="F12049" s="111" t="s">
        <v>139</v>
      </c>
      <c r="G12049" s="111" t="s">
        <v>139</v>
      </c>
      <c r="H12049" s="111" t="s">
        <v>139</v>
      </c>
      <c r="I12049" s="111" t="s">
        <v>139</v>
      </c>
      <c r="J12049" t="str">
        <f t="shared" si="376"/>
        <v>5412BeiteMineraljord</v>
      </c>
      <c r="K12049" s="111">
        <v>-0.96338340838695502</v>
      </c>
      <c r="L12049" s="111">
        <v>0</v>
      </c>
      <c r="M12049" s="111">
        <v>1.2448711246839999E-7</v>
      </c>
      <c r="N12049" s="112">
        <f t="shared" si="377"/>
        <v>-0.96338328389984251</v>
      </c>
    </row>
    <row r="12050" spans="1:14" x14ac:dyDescent="0.25">
      <c r="A12050" s="111" t="s">
        <v>910</v>
      </c>
      <c r="B12050" s="111">
        <f>INDEX(kommuner!C:C,MATCH(_xlfn.NUMBERVALUE(A12050),kommuner!B:B,0))</f>
        <v>5412</v>
      </c>
      <c r="C12050" s="111" t="s">
        <v>121</v>
      </c>
      <c r="D12050" s="111" t="s">
        <v>121</v>
      </c>
      <c r="E12050" s="111" t="s">
        <v>123</v>
      </c>
      <c r="F12050" s="111" t="s">
        <v>139</v>
      </c>
      <c r="G12050" s="111" t="s">
        <v>139</v>
      </c>
      <c r="H12050" s="111" t="s">
        <v>139</v>
      </c>
      <c r="I12050" s="111" t="s">
        <v>139</v>
      </c>
      <c r="J12050" t="str">
        <f t="shared" si="376"/>
        <v>5412BeiteOrganisk jord</v>
      </c>
      <c r="K12050" s="111">
        <v>12.077525935985037</v>
      </c>
      <c r="L12050" s="111">
        <v>1.6412500000000001</v>
      </c>
      <c r="M12050" s="111">
        <v>0</v>
      </c>
      <c r="N12050" s="112">
        <f t="shared" si="377"/>
        <v>13.718775935985036</v>
      </c>
    </row>
    <row r="12051" spans="1:14" x14ac:dyDescent="0.25">
      <c r="A12051" s="111" t="s">
        <v>910</v>
      </c>
      <c r="B12051" s="111">
        <f>INDEX(kommuner!C:C,MATCH(_xlfn.NUMBERVALUE(A12051),kommuner!B:B,0))</f>
        <v>5412</v>
      </c>
      <c r="C12051" s="111" t="s">
        <v>84</v>
      </c>
      <c r="D12051" s="111" t="s">
        <v>84</v>
      </c>
      <c r="E12051" s="111" t="s">
        <v>126</v>
      </c>
      <c r="F12051" s="111" t="s">
        <v>139</v>
      </c>
      <c r="G12051" s="111" t="s">
        <v>139</v>
      </c>
      <c r="H12051" s="111" t="s">
        <v>139</v>
      </c>
      <c r="I12051" s="111" t="s">
        <v>139</v>
      </c>
      <c r="J12051" t="str">
        <f t="shared" si="376"/>
        <v>5412Dyrket markMineraljord</v>
      </c>
      <c r="K12051" s="111">
        <v>-0.35631141178143111</v>
      </c>
      <c r="L12051" s="111">
        <v>0</v>
      </c>
      <c r="M12051" s="111">
        <v>0</v>
      </c>
      <c r="N12051" s="112">
        <f t="shared" si="377"/>
        <v>-0.35631141178143111</v>
      </c>
    </row>
    <row r="12052" spans="1:14" x14ac:dyDescent="0.25">
      <c r="A12052" s="111" t="s">
        <v>910</v>
      </c>
      <c r="B12052" s="111">
        <f>INDEX(kommuner!C:C,MATCH(_xlfn.NUMBERVALUE(A12052),kommuner!B:B,0))</f>
        <v>5412</v>
      </c>
      <c r="C12052" s="111" t="s">
        <v>84</v>
      </c>
      <c r="D12052" s="111" t="s">
        <v>84</v>
      </c>
      <c r="E12052" s="111" t="s">
        <v>123</v>
      </c>
      <c r="F12052" s="111" t="s">
        <v>139</v>
      </c>
      <c r="G12052" s="111" t="s">
        <v>139</v>
      </c>
      <c r="H12052" s="111" t="s">
        <v>139</v>
      </c>
      <c r="I12052" s="111" t="s">
        <v>139</v>
      </c>
      <c r="J12052" t="str">
        <f t="shared" si="376"/>
        <v>5412Dyrket markOrganisk jord</v>
      </c>
      <c r="K12052" s="111">
        <v>28.726149366675592</v>
      </c>
      <c r="L12052" s="111">
        <v>1.45625</v>
      </c>
      <c r="M12052" s="111">
        <v>0</v>
      </c>
      <c r="N12052" s="112">
        <f t="shared" si="377"/>
        <v>30.182399366675593</v>
      </c>
    </row>
    <row r="12053" spans="1:14" x14ac:dyDescent="0.25">
      <c r="A12053" s="111" t="s">
        <v>910</v>
      </c>
      <c r="B12053" s="111">
        <f>INDEX(kommuner!C:C,MATCH(_xlfn.NUMBERVALUE(A12053),kommuner!B:B,0))</f>
        <v>5412</v>
      </c>
      <c r="C12053" s="111" t="s">
        <v>127</v>
      </c>
      <c r="D12053" s="111" t="s">
        <v>127</v>
      </c>
      <c r="E12053" s="111" t="s">
        <v>126</v>
      </c>
      <c r="F12053" s="111" t="s">
        <v>172</v>
      </c>
      <c r="G12053" s="111" t="s">
        <v>180</v>
      </c>
      <c r="H12053" s="111" t="s">
        <v>172</v>
      </c>
      <c r="I12053" s="111" t="s">
        <v>180</v>
      </c>
      <c r="J12053" t="str">
        <f t="shared" si="376"/>
        <v>5412SkogMineraljordBarskogHøy</v>
      </c>
      <c r="K12053" s="111">
        <v>-4.1008350957832223</v>
      </c>
      <c r="L12053" s="111">
        <v>0.85306406685236758</v>
      </c>
      <c r="M12053" s="111">
        <v>6.4056614999681585E-2</v>
      </c>
      <c r="N12053" s="112">
        <f t="shared" si="377"/>
        <v>-3.183714413931173</v>
      </c>
    </row>
    <row r="12054" spans="1:14" x14ac:dyDescent="0.25">
      <c r="A12054" s="111" t="s">
        <v>910</v>
      </c>
      <c r="B12054" s="111">
        <f>INDEX(kommuner!C:C,MATCH(_xlfn.NUMBERVALUE(A12054),kommuner!B:B,0))</f>
        <v>5412</v>
      </c>
      <c r="C12054" s="111" t="s">
        <v>127</v>
      </c>
      <c r="D12054" s="111" t="s">
        <v>127</v>
      </c>
      <c r="E12054" s="111" t="s">
        <v>126</v>
      </c>
      <c r="F12054" s="111" t="s">
        <v>172</v>
      </c>
      <c r="G12054" s="111" t="s">
        <v>167</v>
      </c>
      <c r="H12054" s="111" t="s">
        <v>172</v>
      </c>
      <c r="I12054" s="111" t="s">
        <v>167</v>
      </c>
      <c r="J12054" t="str">
        <f t="shared" si="376"/>
        <v>5412SkogMineraljordBarskogImpediment</v>
      </c>
      <c r="K12054" s="111">
        <v>-0.74600152614144843</v>
      </c>
      <c r="L12054" s="111">
        <v>0.85306406685236758</v>
      </c>
      <c r="M12054" s="111">
        <v>6.3979989500968365E-2</v>
      </c>
      <c r="N12054" s="112">
        <f t="shared" si="377"/>
        <v>0.17104253021188751</v>
      </c>
    </row>
    <row r="12055" spans="1:14" x14ac:dyDescent="0.25">
      <c r="A12055" s="111" t="s">
        <v>910</v>
      </c>
      <c r="B12055" s="111">
        <f>INDEX(kommuner!C:C,MATCH(_xlfn.NUMBERVALUE(A12055),kommuner!B:B,0))</f>
        <v>5412</v>
      </c>
      <c r="C12055" s="111" t="s">
        <v>127</v>
      </c>
      <c r="D12055" s="111" t="s">
        <v>127</v>
      </c>
      <c r="E12055" s="111" t="s">
        <v>126</v>
      </c>
      <c r="F12055" s="111" t="s">
        <v>172</v>
      </c>
      <c r="G12055" s="111" t="s">
        <v>190</v>
      </c>
      <c r="H12055" s="111" t="s">
        <v>172</v>
      </c>
      <c r="I12055" s="111" t="s">
        <v>190</v>
      </c>
      <c r="J12055" t="str">
        <f t="shared" si="376"/>
        <v>5412SkogMineraljordBarskogLav</v>
      </c>
      <c r="K12055" s="111">
        <v>-1.8215681825293268</v>
      </c>
      <c r="L12055" s="111">
        <v>0.85306406685236758</v>
      </c>
      <c r="M12055" s="111">
        <v>6.3979989500968365E-2</v>
      </c>
      <c r="N12055" s="112">
        <f t="shared" si="377"/>
        <v>-0.90452412617599087</v>
      </c>
    </row>
    <row r="12056" spans="1:14" x14ac:dyDescent="0.25">
      <c r="A12056" s="111" t="s">
        <v>910</v>
      </c>
      <c r="B12056" s="111">
        <f>INDEX(kommuner!C:C,MATCH(_xlfn.NUMBERVALUE(A12056),kommuner!B:B,0))</f>
        <v>5412</v>
      </c>
      <c r="C12056" s="111" t="s">
        <v>127</v>
      </c>
      <c r="D12056" s="111" t="s">
        <v>127</v>
      </c>
      <c r="E12056" s="111" t="s">
        <v>126</v>
      </c>
      <c r="F12056" s="111" t="s">
        <v>172</v>
      </c>
      <c r="G12056" s="111" t="s">
        <v>173</v>
      </c>
      <c r="H12056" s="111" t="s">
        <v>172</v>
      </c>
      <c r="I12056" s="111" t="s">
        <v>173</v>
      </c>
      <c r="J12056" t="str">
        <f t="shared" si="376"/>
        <v>5412SkogMineraljordBarskogMiddels</v>
      </c>
      <c r="K12056" s="111">
        <v>-2.9452289214132028</v>
      </c>
      <c r="L12056" s="111">
        <v>0.85306406685236758</v>
      </c>
      <c r="M12056" s="111">
        <v>6.4056614999681585E-2</v>
      </c>
      <c r="N12056" s="112">
        <f t="shared" si="377"/>
        <v>-2.0281082395611536</v>
      </c>
    </row>
    <row r="12057" spans="1:14" x14ac:dyDescent="0.25">
      <c r="A12057" s="111" t="s">
        <v>910</v>
      </c>
      <c r="B12057" s="111">
        <f>INDEX(kommuner!C:C,MATCH(_xlfn.NUMBERVALUE(A12057),kommuner!B:B,0))</f>
        <v>5412</v>
      </c>
      <c r="C12057" s="111" t="s">
        <v>127</v>
      </c>
      <c r="D12057" s="111" t="s">
        <v>127</v>
      </c>
      <c r="E12057" s="111" t="s">
        <v>126</v>
      </c>
      <c r="F12057" s="111" t="s">
        <v>172</v>
      </c>
      <c r="G12057" s="111" t="s">
        <v>186</v>
      </c>
      <c r="H12057" s="111" t="s">
        <v>172</v>
      </c>
      <c r="I12057" s="111" t="s">
        <v>186</v>
      </c>
      <c r="J12057" t="str">
        <f t="shared" si="376"/>
        <v>5412SkogMineraljordBarskogSærs høy</v>
      </c>
      <c r="K12057" s="111">
        <v>0.12072674540874306</v>
      </c>
      <c r="L12057" s="111">
        <v>0.85306406685236758</v>
      </c>
      <c r="M12057" s="111">
        <v>6.4056614999681585E-2</v>
      </c>
      <c r="N12057" s="112">
        <f t="shared" si="377"/>
        <v>1.0378474272607923</v>
      </c>
    </row>
    <row r="12058" spans="1:14" x14ac:dyDescent="0.25">
      <c r="A12058" s="111" t="s">
        <v>910</v>
      </c>
      <c r="B12058" s="111">
        <f>INDEX(kommuner!C:C,MATCH(_xlfn.NUMBERVALUE(A12058),kommuner!B:B,0))</f>
        <v>5412</v>
      </c>
      <c r="C12058" s="111" t="s">
        <v>127</v>
      </c>
      <c r="D12058" s="111" t="s">
        <v>127</v>
      </c>
      <c r="E12058" s="111" t="s">
        <v>126</v>
      </c>
      <c r="F12058" s="111" t="s">
        <v>179</v>
      </c>
      <c r="G12058" s="111" t="s">
        <v>180</v>
      </c>
      <c r="H12058" s="111" t="s">
        <v>179</v>
      </c>
      <c r="I12058" s="111" t="s">
        <v>180</v>
      </c>
      <c r="J12058" t="str">
        <f t="shared" si="376"/>
        <v>5412SkogMineraljordBlandingsskogHøy</v>
      </c>
      <c r="K12058" s="111">
        <v>-7.1939050909469406</v>
      </c>
      <c r="L12058" s="111">
        <v>0.85306406685236758</v>
      </c>
      <c r="M12058" s="111">
        <v>6.3979989500968365E-2</v>
      </c>
      <c r="N12058" s="112">
        <f t="shared" si="377"/>
        <v>-6.2768610345936047</v>
      </c>
    </row>
    <row r="12059" spans="1:14" x14ac:dyDescent="0.25">
      <c r="A12059" s="111" t="s">
        <v>910</v>
      </c>
      <c r="B12059" s="111">
        <f>INDEX(kommuner!C:C,MATCH(_xlfn.NUMBERVALUE(A12059),kommuner!B:B,0))</f>
        <v>5412</v>
      </c>
      <c r="C12059" s="111" t="s">
        <v>127</v>
      </c>
      <c r="D12059" s="111" t="s">
        <v>127</v>
      </c>
      <c r="E12059" s="111" t="s">
        <v>126</v>
      </c>
      <c r="F12059" s="111" t="s">
        <v>179</v>
      </c>
      <c r="G12059" s="111" t="s">
        <v>167</v>
      </c>
      <c r="H12059" s="111" t="s">
        <v>179</v>
      </c>
      <c r="I12059" s="111" t="s">
        <v>167</v>
      </c>
      <c r="J12059" t="str">
        <f t="shared" si="376"/>
        <v>5412SkogMineraljordBlandingsskogImpediment</v>
      </c>
      <c r="K12059" s="111">
        <v>-1.6598037998579707</v>
      </c>
      <c r="L12059" s="111">
        <v>0.85306406685236758</v>
      </c>
      <c r="M12059" s="111">
        <v>6.3979989500968365E-2</v>
      </c>
      <c r="N12059" s="112">
        <f t="shared" si="377"/>
        <v>-0.7427597435046347</v>
      </c>
    </row>
    <row r="12060" spans="1:14" x14ac:dyDescent="0.25">
      <c r="A12060" s="111" t="s">
        <v>910</v>
      </c>
      <c r="B12060" s="111">
        <f>INDEX(kommuner!C:C,MATCH(_xlfn.NUMBERVALUE(A12060),kommuner!B:B,0))</f>
        <v>5412</v>
      </c>
      <c r="C12060" s="111" t="s">
        <v>127</v>
      </c>
      <c r="D12060" s="111" t="s">
        <v>127</v>
      </c>
      <c r="E12060" s="111" t="s">
        <v>126</v>
      </c>
      <c r="F12060" s="111" t="s">
        <v>179</v>
      </c>
      <c r="G12060" s="111" t="s">
        <v>190</v>
      </c>
      <c r="H12060" s="111" t="s">
        <v>179</v>
      </c>
      <c r="I12060" s="111" t="s">
        <v>190</v>
      </c>
      <c r="J12060" t="str">
        <f t="shared" si="376"/>
        <v>5412SkogMineraljordBlandingsskogLav</v>
      </c>
      <c r="K12060" s="111">
        <v>-2.5588434197694254</v>
      </c>
      <c r="L12060" s="111">
        <v>0.85306406685236758</v>
      </c>
      <c r="M12060" s="111">
        <v>6.3979989500968365E-2</v>
      </c>
      <c r="N12060" s="112">
        <f t="shared" si="377"/>
        <v>-1.6417993634160897</v>
      </c>
    </row>
    <row r="12061" spans="1:14" x14ac:dyDescent="0.25">
      <c r="A12061" s="111" t="s">
        <v>910</v>
      </c>
      <c r="B12061" s="111">
        <f>INDEX(kommuner!C:C,MATCH(_xlfn.NUMBERVALUE(A12061),kommuner!B:B,0))</f>
        <v>5412</v>
      </c>
      <c r="C12061" s="111" t="s">
        <v>127</v>
      </c>
      <c r="D12061" s="111" t="s">
        <v>127</v>
      </c>
      <c r="E12061" s="111" t="s">
        <v>126</v>
      </c>
      <c r="F12061" s="111" t="s">
        <v>179</v>
      </c>
      <c r="G12061" s="111" t="s">
        <v>173</v>
      </c>
      <c r="H12061" s="111" t="s">
        <v>179</v>
      </c>
      <c r="I12061" s="111" t="s">
        <v>173</v>
      </c>
      <c r="J12061" t="str">
        <f t="shared" si="376"/>
        <v>5412SkogMineraljordBlandingsskogMiddels</v>
      </c>
      <c r="K12061" s="111">
        <v>-3.8687729546762566</v>
      </c>
      <c r="L12061" s="111">
        <v>0.85306406685236758</v>
      </c>
      <c r="M12061" s="111">
        <v>6.3979989500968365E-2</v>
      </c>
      <c r="N12061" s="112">
        <f t="shared" si="377"/>
        <v>-2.9517288983229206</v>
      </c>
    </row>
    <row r="12062" spans="1:14" x14ac:dyDescent="0.25">
      <c r="A12062" s="111" t="s">
        <v>910</v>
      </c>
      <c r="B12062" s="111">
        <f>INDEX(kommuner!C:C,MATCH(_xlfn.NUMBERVALUE(A12062),kommuner!B:B,0))</f>
        <v>5412</v>
      </c>
      <c r="C12062" s="111" t="s">
        <v>127</v>
      </c>
      <c r="D12062" s="111" t="s">
        <v>127</v>
      </c>
      <c r="E12062" s="111" t="s">
        <v>126</v>
      </c>
      <c r="F12062" s="111" t="s">
        <v>179</v>
      </c>
      <c r="G12062" s="111" t="s">
        <v>186</v>
      </c>
      <c r="H12062" s="111" t="s">
        <v>179</v>
      </c>
      <c r="I12062" s="111" t="s">
        <v>186</v>
      </c>
      <c r="J12062" t="str">
        <f t="shared" si="376"/>
        <v>5412SkogMineraljordBlandingsskogSærs høy</v>
      </c>
      <c r="K12062" s="111">
        <v>-2.9395925245326562</v>
      </c>
      <c r="L12062" s="111">
        <v>0.85306406685236758</v>
      </c>
      <c r="M12062" s="111">
        <v>6.3979989500968365E-2</v>
      </c>
      <c r="N12062" s="112">
        <f t="shared" si="377"/>
        <v>-2.0225484681793202</v>
      </c>
    </row>
    <row r="12063" spans="1:14" x14ac:dyDescent="0.25">
      <c r="A12063" s="111" t="s">
        <v>910</v>
      </c>
      <c r="B12063" s="111">
        <f>INDEX(kommuner!C:C,MATCH(_xlfn.NUMBERVALUE(A12063),kommuner!B:B,0))</f>
        <v>5412</v>
      </c>
      <c r="C12063" s="111" t="s">
        <v>127</v>
      </c>
      <c r="D12063" s="111" t="s">
        <v>127</v>
      </c>
      <c r="E12063" s="111" t="s">
        <v>126</v>
      </c>
      <c r="F12063" s="111" t="s">
        <v>185</v>
      </c>
      <c r="G12063" s="111" t="s">
        <v>180</v>
      </c>
      <c r="H12063" s="111" t="s">
        <v>185</v>
      </c>
      <c r="I12063" s="111" t="s">
        <v>180</v>
      </c>
      <c r="J12063" t="str">
        <f t="shared" si="376"/>
        <v>5412SkogMineraljordLauvskogHøy</v>
      </c>
      <c r="K12063" s="111">
        <v>-2.2672556336745231</v>
      </c>
      <c r="L12063" s="111">
        <v>0.85306406685236758</v>
      </c>
      <c r="M12063" s="111">
        <v>6.3979989500968365E-2</v>
      </c>
      <c r="N12063" s="112">
        <f t="shared" si="377"/>
        <v>-1.3502115773211874</v>
      </c>
    </row>
    <row r="12064" spans="1:14" x14ac:dyDescent="0.25">
      <c r="A12064" s="111" t="s">
        <v>910</v>
      </c>
      <c r="B12064" s="111">
        <f>INDEX(kommuner!C:C,MATCH(_xlfn.NUMBERVALUE(A12064),kommuner!B:B,0))</f>
        <v>5412</v>
      </c>
      <c r="C12064" s="111" t="s">
        <v>127</v>
      </c>
      <c r="D12064" s="111" t="s">
        <v>127</v>
      </c>
      <c r="E12064" s="111" t="s">
        <v>126</v>
      </c>
      <c r="F12064" s="111" t="s">
        <v>185</v>
      </c>
      <c r="G12064" s="111" t="s">
        <v>167</v>
      </c>
      <c r="H12064" s="111" t="s">
        <v>185</v>
      </c>
      <c r="I12064" s="111" t="s">
        <v>167</v>
      </c>
      <c r="J12064" t="str">
        <f t="shared" si="376"/>
        <v>5412SkogMineraljordLauvskogImpediment</v>
      </c>
      <c r="K12064" s="111">
        <v>-0.10482014945424457</v>
      </c>
      <c r="L12064" s="111">
        <v>0.85306406685236758</v>
      </c>
      <c r="M12064" s="111">
        <v>6.3979989500968365E-2</v>
      </c>
      <c r="N12064" s="112">
        <f t="shared" si="377"/>
        <v>0.81222390689909141</v>
      </c>
    </row>
    <row r="12065" spans="1:14" x14ac:dyDescent="0.25">
      <c r="A12065" s="111" t="s">
        <v>910</v>
      </c>
      <c r="B12065" s="111">
        <f>INDEX(kommuner!C:C,MATCH(_xlfn.NUMBERVALUE(A12065),kommuner!B:B,0))</f>
        <v>5412</v>
      </c>
      <c r="C12065" s="111" t="s">
        <v>127</v>
      </c>
      <c r="D12065" s="111" t="s">
        <v>127</v>
      </c>
      <c r="E12065" s="111" t="s">
        <v>126</v>
      </c>
      <c r="F12065" s="111" t="s">
        <v>185</v>
      </c>
      <c r="G12065" s="111" t="s">
        <v>190</v>
      </c>
      <c r="H12065" s="111" t="s">
        <v>185</v>
      </c>
      <c r="I12065" s="111" t="s">
        <v>190</v>
      </c>
      <c r="J12065" t="str">
        <f t="shared" si="376"/>
        <v>5412SkogMineraljordLauvskogLav</v>
      </c>
      <c r="K12065" s="111">
        <v>-8.9748170935426599E-2</v>
      </c>
      <c r="L12065" s="111">
        <v>0.85306406685236758</v>
      </c>
      <c r="M12065" s="111">
        <v>6.3979989500968365E-2</v>
      </c>
      <c r="N12065" s="112">
        <f t="shared" si="377"/>
        <v>0.82729588541790933</v>
      </c>
    </row>
    <row r="12066" spans="1:14" x14ac:dyDescent="0.25">
      <c r="A12066" s="111" t="s">
        <v>910</v>
      </c>
      <c r="B12066" s="111">
        <f>INDEX(kommuner!C:C,MATCH(_xlfn.NUMBERVALUE(A12066),kommuner!B:B,0))</f>
        <v>5412</v>
      </c>
      <c r="C12066" s="111" t="s">
        <v>127</v>
      </c>
      <c r="D12066" s="111" t="s">
        <v>127</v>
      </c>
      <c r="E12066" s="111" t="s">
        <v>126</v>
      </c>
      <c r="F12066" s="111" t="s">
        <v>185</v>
      </c>
      <c r="G12066" s="111" t="s">
        <v>173</v>
      </c>
      <c r="H12066" s="111" t="s">
        <v>185</v>
      </c>
      <c r="I12066" s="111" t="s">
        <v>173</v>
      </c>
      <c r="J12066" t="str">
        <f t="shared" si="376"/>
        <v>5412SkogMineraljordLauvskogMiddels</v>
      </c>
      <c r="K12066" s="111">
        <v>-1.6187078219159163</v>
      </c>
      <c r="L12066" s="111">
        <v>0.85306406685236758</v>
      </c>
      <c r="M12066" s="111">
        <v>6.3979989500968365E-2</v>
      </c>
      <c r="N12066" s="112">
        <f t="shared" si="377"/>
        <v>-0.70166376556258037</v>
      </c>
    </row>
    <row r="12067" spans="1:14" x14ac:dyDescent="0.25">
      <c r="A12067" s="111" t="s">
        <v>910</v>
      </c>
      <c r="B12067" s="111">
        <f>INDEX(kommuner!C:C,MATCH(_xlfn.NUMBERVALUE(A12067),kommuner!B:B,0))</f>
        <v>5412</v>
      </c>
      <c r="C12067" s="111" t="s">
        <v>127</v>
      </c>
      <c r="D12067" s="111" t="s">
        <v>127</v>
      </c>
      <c r="E12067" s="111" t="s">
        <v>126</v>
      </c>
      <c r="F12067" s="111" t="s">
        <v>185</v>
      </c>
      <c r="G12067" s="111" t="s">
        <v>186</v>
      </c>
      <c r="H12067" s="111" t="s">
        <v>185</v>
      </c>
      <c r="I12067" s="111" t="s">
        <v>186</v>
      </c>
      <c r="J12067" t="str">
        <f t="shared" si="376"/>
        <v>5412SkogMineraljordLauvskogSærs høy</v>
      </c>
      <c r="K12067" s="111">
        <v>-3.6560473259425113</v>
      </c>
      <c r="L12067" s="111">
        <v>0.85306406685236758</v>
      </c>
      <c r="M12067" s="111">
        <v>6.3979989500968365E-2</v>
      </c>
      <c r="N12067" s="112">
        <f t="shared" si="377"/>
        <v>-2.7390032695891753</v>
      </c>
    </row>
    <row r="12068" spans="1:14" x14ac:dyDescent="0.25">
      <c r="A12068" s="111" t="s">
        <v>910</v>
      </c>
      <c r="B12068" s="111">
        <f>INDEX(kommuner!C:C,MATCH(_xlfn.NUMBERVALUE(A12068),kommuner!B:B,0))</f>
        <v>5412</v>
      </c>
      <c r="C12068" s="111" t="s">
        <v>127</v>
      </c>
      <c r="D12068" s="111" t="s">
        <v>127</v>
      </c>
      <c r="E12068" s="111" t="s">
        <v>123</v>
      </c>
      <c r="F12068" s="111" t="s">
        <v>172</v>
      </c>
      <c r="G12068" s="111" t="s">
        <v>180</v>
      </c>
      <c r="H12068" s="111" t="s">
        <v>172</v>
      </c>
      <c r="I12068" s="111" t="s">
        <v>180</v>
      </c>
      <c r="J12068" t="str">
        <f t="shared" si="376"/>
        <v>5412SkogOrganisk jordBarskogHøy</v>
      </c>
      <c r="K12068" s="111">
        <v>-2.5184559031994138</v>
      </c>
      <c r="L12068" s="111">
        <v>0.92784825435236762</v>
      </c>
      <c r="M12068" s="111">
        <v>0.46518126042825314</v>
      </c>
      <c r="N12068" s="112">
        <f t="shared" si="377"/>
        <v>-1.1254263884187932</v>
      </c>
    </row>
    <row r="12069" spans="1:14" x14ac:dyDescent="0.25">
      <c r="A12069" s="111" t="s">
        <v>910</v>
      </c>
      <c r="B12069" s="111">
        <f>INDEX(kommuner!C:C,MATCH(_xlfn.NUMBERVALUE(A12069),kommuner!B:B,0))</f>
        <v>5412</v>
      </c>
      <c r="C12069" s="111" t="s">
        <v>127</v>
      </c>
      <c r="D12069" s="111" t="s">
        <v>127</v>
      </c>
      <c r="E12069" s="111" t="s">
        <v>123</v>
      </c>
      <c r="F12069" s="111" t="s">
        <v>172</v>
      </c>
      <c r="G12069" s="111" t="s">
        <v>167</v>
      </c>
      <c r="H12069" s="111" t="s">
        <v>172</v>
      </c>
      <c r="I12069" s="111" t="s">
        <v>167</v>
      </c>
      <c r="J12069" t="str">
        <f t="shared" si="376"/>
        <v>5412SkogOrganisk jordBarskogImpediment</v>
      </c>
      <c r="K12069" s="111">
        <v>-0.13011741963904588</v>
      </c>
      <c r="L12069" s="111">
        <v>0.92784825435236762</v>
      </c>
      <c r="M12069" s="111">
        <v>0.46510463492953991</v>
      </c>
      <c r="N12069" s="112">
        <f t="shared" si="377"/>
        <v>1.2628354696428616</v>
      </c>
    </row>
    <row r="12070" spans="1:14" x14ac:dyDescent="0.25">
      <c r="A12070" s="111" t="s">
        <v>910</v>
      </c>
      <c r="B12070" s="111">
        <f>INDEX(kommuner!C:C,MATCH(_xlfn.NUMBERVALUE(A12070),kommuner!B:B,0))</f>
        <v>5412</v>
      </c>
      <c r="C12070" s="111" t="s">
        <v>127</v>
      </c>
      <c r="D12070" s="111" t="s">
        <v>127</v>
      </c>
      <c r="E12070" s="111" t="s">
        <v>123</v>
      </c>
      <c r="F12070" s="111" t="s">
        <v>172</v>
      </c>
      <c r="G12070" s="111" t="s">
        <v>190</v>
      </c>
      <c r="H12070" s="111" t="s">
        <v>172</v>
      </c>
      <c r="I12070" s="111" t="s">
        <v>190</v>
      </c>
      <c r="J12070" t="str">
        <f t="shared" si="376"/>
        <v>5412SkogOrganisk jordBarskogLav</v>
      </c>
      <c r="K12070" s="111">
        <v>-0.50666953101693391</v>
      </c>
      <c r="L12070" s="111">
        <v>0.92784825435236762</v>
      </c>
      <c r="M12070" s="111">
        <v>0.46510463492953991</v>
      </c>
      <c r="N12070" s="112">
        <f t="shared" si="377"/>
        <v>0.88628335826497362</v>
      </c>
    </row>
    <row r="12071" spans="1:14" x14ac:dyDescent="0.25">
      <c r="A12071" s="111" t="s">
        <v>910</v>
      </c>
      <c r="B12071" s="111">
        <f>INDEX(kommuner!C:C,MATCH(_xlfn.NUMBERVALUE(A12071),kommuner!B:B,0))</f>
        <v>5412</v>
      </c>
      <c r="C12071" s="111" t="s">
        <v>127</v>
      </c>
      <c r="D12071" s="111" t="s">
        <v>127</v>
      </c>
      <c r="E12071" s="111" t="s">
        <v>123</v>
      </c>
      <c r="F12071" s="111" t="s">
        <v>172</v>
      </c>
      <c r="G12071" s="111" t="s">
        <v>173</v>
      </c>
      <c r="H12071" s="111" t="s">
        <v>172</v>
      </c>
      <c r="I12071" s="111" t="s">
        <v>173</v>
      </c>
      <c r="J12071" t="str">
        <f t="shared" si="376"/>
        <v>5412SkogOrganisk jordBarskogMiddels</v>
      </c>
      <c r="K12071" s="111">
        <v>-1.5571490961494638</v>
      </c>
      <c r="L12071" s="111">
        <v>0.92784825435236762</v>
      </c>
      <c r="M12071" s="111">
        <v>0.46518126042825314</v>
      </c>
      <c r="N12071" s="112">
        <f t="shared" si="377"/>
        <v>-0.16411958136884308</v>
      </c>
    </row>
    <row r="12072" spans="1:14" x14ac:dyDescent="0.25">
      <c r="A12072" s="111" t="s">
        <v>910</v>
      </c>
      <c r="B12072" s="111">
        <f>INDEX(kommuner!C:C,MATCH(_xlfn.NUMBERVALUE(A12072),kommuner!B:B,0))</f>
        <v>5412</v>
      </c>
      <c r="C12072" s="111" t="s">
        <v>127</v>
      </c>
      <c r="D12072" s="111" t="s">
        <v>127</v>
      </c>
      <c r="E12072" s="111" t="s">
        <v>123</v>
      </c>
      <c r="F12072" s="111" t="s">
        <v>172</v>
      </c>
      <c r="G12072" s="111" t="s">
        <v>186</v>
      </c>
      <c r="H12072" s="111" t="s">
        <v>172</v>
      </c>
      <c r="I12072" s="111" t="s">
        <v>186</v>
      </c>
      <c r="J12072" t="str">
        <f t="shared" si="376"/>
        <v>5412SkogOrganisk jordBarskogSærs høy</v>
      </c>
      <c r="K12072" s="111">
        <v>2.5548655235722699</v>
      </c>
      <c r="L12072" s="111">
        <v>0.92784825435236762</v>
      </c>
      <c r="M12072" s="111">
        <v>0.46518126042825314</v>
      </c>
      <c r="N12072" s="112">
        <f t="shared" si="377"/>
        <v>3.9478950383528906</v>
      </c>
    </row>
    <row r="12073" spans="1:14" x14ac:dyDescent="0.25">
      <c r="A12073" s="111" t="s">
        <v>910</v>
      </c>
      <c r="B12073" s="111">
        <f>INDEX(kommuner!C:C,MATCH(_xlfn.NUMBERVALUE(A12073),kommuner!B:B,0))</f>
        <v>5412</v>
      </c>
      <c r="C12073" s="111" t="s">
        <v>127</v>
      </c>
      <c r="D12073" s="111" t="s">
        <v>127</v>
      </c>
      <c r="E12073" s="111" t="s">
        <v>123</v>
      </c>
      <c r="F12073" s="111" t="s">
        <v>179</v>
      </c>
      <c r="G12073" s="111" t="s">
        <v>180</v>
      </c>
      <c r="H12073" s="111" t="s">
        <v>179</v>
      </c>
      <c r="I12073" s="111" t="s">
        <v>180</v>
      </c>
      <c r="J12073" t="str">
        <f t="shared" si="376"/>
        <v>5412SkogOrganisk jordBlandingsskogHøy</v>
      </c>
      <c r="K12073" s="111">
        <v>-5.5554344456832343</v>
      </c>
      <c r="L12073" s="111">
        <v>0.92784825435236762</v>
      </c>
      <c r="M12073" s="111">
        <v>0.46510463492953991</v>
      </c>
      <c r="N12073" s="112">
        <f t="shared" si="377"/>
        <v>-4.1624815564013264</v>
      </c>
    </row>
    <row r="12074" spans="1:14" x14ac:dyDescent="0.25">
      <c r="A12074" s="111" t="s">
        <v>910</v>
      </c>
      <c r="B12074" s="111">
        <f>INDEX(kommuner!C:C,MATCH(_xlfn.NUMBERVALUE(A12074),kommuner!B:B,0))</f>
        <v>5412</v>
      </c>
      <c r="C12074" s="111" t="s">
        <v>127</v>
      </c>
      <c r="D12074" s="111" t="s">
        <v>127</v>
      </c>
      <c r="E12074" s="111" t="s">
        <v>123</v>
      </c>
      <c r="F12074" s="111" t="s">
        <v>179</v>
      </c>
      <c r="G12074" s="111" t="s">
        <v>167</v>
      </c>
      <c r="H12074" s="111" t="s">
        <v>179</v>
      </c>
      <c r="I12074" s="111" t="s">
        <v>167</v>
      </c>
      <c r="J12074" t="str">
        <f t="shared" si="376"/>
        <v>5412SkogOrganisk jordBlandingsskogImpediment</v>
      </c>
      <c r="K12074" s="111">
        <v>-0.28586344175800005</v>
      </c>
      <c r="L12074" s="111">
        <v>0.92784825435236762</v>
      </c>
      <c r="M12074" s="111">
        <v>0.46510463492953991</v>
      </c>
      <c r="N12074" s="112">
        <f t="shared" si="377"/>
        <v>1.1070894475239075</v>
      </c>
    </row>
    <row r="12075" spans="1:14" x14ac:dyDescent="0.25">
      <c r="A12075" s="111" t="s">
        <v>910</v>
      </c>
      <c r="B12075" s="111">
        <f>INDEX(kommuner!C:C,MATCH(_xlfn.NUMBERVALUE(A12075),kommuner!B:B,0))</f>
        <v>5412</v>
      </c>
      <c r="C12075" s="111" t="s">
        <v>127</v>
      </c>
      <c r="D12075" s="111" t="s">
        <v>127</v>
      </c>
      <c r="E12075" s="111" t="s">
        <v>123</v>
      </c>
      <c r="F12075" s="111" t="s">
        <v>179</v>
      </c>
      <c r="G12075" s="111" t="s">
        <v>190</v>
      </c>
      <c r="H12075" s="111" t="s">
        <v>179</v>
      </c>
      <c r="I12075" s="111" t="s">
        <v>190</v>
      </c>
      <c r="J12075" t="str">
        <f t="shared" si="376"/>
        <v>5412SkogOrganisk jordBlandingsskogLav</v>
      </c>
      <c r="K12075" s="111">
        <v>-1.2347339377887629</v>
      </c>
      <c r="L12075" s="111">
        <v>0.92784825435236762</v>
      </c>
      <c r="M12075" s="111">
        <v>0.46510463492953991</v>
      </c>
      <c r="N12075" s="112">
        <f t="shared" si="377"/>
        <v>0.15821895149314458</v>
      </c>
    </row>
    <row r="12076" spans="1:14" x14ac:dyDescent="0.25">
      <c r="A12076" s="111" t="s">
        <v>910</v>
      </c>
      <c r="B12076" s="111">
        <f>INDEX(kommuner!C:C,MATCH(_xlfn.NUMBERVALUE(A12076),kommuner!B:B,0))</f>
        <v>5412</v>
      </c>
      <c r="C12076" s="111" t="s">
        <v>127</v>
      </c>
      <c r="D12076" s="111" t="s">
        <v>127</v>
      </c>
      <c r="E12076" s="111" t="s">
        <v>123</v>
      </c>
      <c r="F12076" s="111" t="s">
        <v>179</v>
      </c>
      <c r="G12076" s="111" t="s">
        <v>173</v>
      </c>
      <c r="H12076" s="111" t="s">
        <v>179</v>
      </c>
      <c r="I12076" s="111" t="s">
        <v>173</v>
      </c>
      <c r="J12076" t="str">
        <f t="shared" si="376"/>
        <v>5412SkogOrganisk jordBlandingsskogMiddels</v>
      </c>
      <c r="K12076" s="111">
        <v>-2.4239591752717748</v>
      </c>
      <c r="L12076" s="111">
        <v>0.92784825435236762</v>
      </c>
      <c r="M12076" s="111">
        <v>0.46510463492953991</v>
      </c>
      <c r="N12076" s="112">
        <f t="shared" si="377"/>
        <v>-1.0310062859898674</v>
      </c>
    </row>
    <row r="12077" spans="1:14" x14ac:dyDescent="0.25">
      <c r="A12077" s="111" t="s">
        <v>910</v>
      </c>
      <c r="B12077" s="111">
        <f>INDEX(kommuner!C:C,MATCH(_xlfn.NUMBERVALUE(A12077),kommuner!B:B,0))</f>
        <v>5412</v>
      </c>
      <c r="C12077" s="111" t="s">
        <v>127</v>
      </c>
      <c r="D12077" s="111" t="s">
        <v>127</v>
      </c>
      <c r="E12077" s="111" t="s">
        <v>123</v>
      </c>
      <c r="F12077" s="111" t="s">
        <v>179</v>
      </c>
      <c r="G12077" s="111" t="s">
        <v>186</v>
      </c>
      <c r="H12077" s="111" t="s">
        <v>179</v>
      </c>
      <c r="I12077" s="111" t="s">
        <v>186</v>
      </c>
      <c r="J12077" t="str">
        <f t="shared" si="376"/>
        <v>5412SkogOrganisk jordBlandingsskogSærs høy</v>
      </c>
      <c r="K12077" s="111">
        <v>-1.5726115302258048</v>
      </c>
      <c r="L12077" s="111">
        <v>0.92784825435236762</v>
      </c>
      <c r="M12077" s="111">
        <v>0.46510463492953991</v>
      </c>
      <c r="N12077" s="112">
        <f t="shared" si="377"/>
        <v>-0.17965864094389727</v>
      </c>
    </row>
    <row r="12078" spans="1:14" x14ac:dyDescent="0.25">
      <c r="A12078" s="111" t="s">
        <v>910</v>
      </c>
      <c r="B12078" s="111">
        <f>INDEX(kommuner!C:C,MATCH(_xlfn.NUMBERVALUE(A12078),kommuner!B:B,0))</f>
        <v>5412</v>
      </c>
      <c r="C12078" s="111" t="s">
        <v>127</v>
      </c>
      <c r="D12078" s="111" t="s">
        <v>127</v>
      </c>
      <c r="E12078" s="111" t="s">
        <v>123</v>
      </c>
      <c r="F12078" s="111" t="s">
        <v>185</v>
      </c>
      <c r="G12078" s="111" t="s">
        <v>180</v>
      </c>
      <c r="H12078" s="111" t="s">
        <v>185</v>
      </c>
      <c r="I12078" s="111" t="s">
        <v>180</v>
      </c>
      <c r="J12078" t="str">
        <f t="shared" si="376"/>
        <v>5412SkogOrganisk jordLauvskogHøy</v>
      </c>
      <c r="K12078" s="111">
        <v>-1.9913688882377358</v>
      </c>
      <c r="L12078" s="111">
        <v>0.92784825435236762</v>
      </c>
      <c r="M12078" s="111">
        <v>0.46510463492953991</v>
      </c>
      <c r="N12078" s="112">
        <f t="shared" si="377"/>
        <v>-0.59841599895582831</v>
      </c>
    </row>
    <row r="12079" spans="1:14" x14ac:dyDescent="0.25">
      <c r="A12079" s="111" t="s">
        <v>910</v>
      </c>
      <c r="B12079" s="111">
        <f>INDEX(kommuner!C:C,MATCH(_xlfn.NUMBERVALUE(A12079),kommuner!B:B,0))</f>
        <v>5412</v>
      </c>
      <c r="C12079" s="111" t="s">
        <v>127</v>
      </c>
      <c r="D12079" s="111" t="s">
        <v>127</v>
      </c>
      <c r="E12079" s="111" t="s">
        <v>123</v>
      </c>
      <c r="F12079" s="111" t="s">
        <v>185</v>
      </c>
      <c r="G12079" s="111" t="s">
        <v>167</v>
      </c>
      <c r="H12079" s="111" t="s">
        <v>185</v>
      </c>
      <c r="I12079" s="111" t="s">
        <v>167</v>
      </c>
      <c r="J12079" t="str">
        <f t="shared" si="376"/>
        <v>5412SkogOrganisk jordLauvskogImpediment</v>
      </c>
      <c r="K12079" s="111">
        <v>0.35000626494250675</v>
      </c>
      <c r="L12079" s="111">
        <v>0.92784825435236762</v>
      </c>
      <c r="M12079" s="111">
        <v>0.46510463492953991</v>
      </c>
      <c r="N12079" s="112">
        <f t="shared" si="377"/>
        <v>1.7429591542244141</v>
      </c>
    </row>
    <row r="12080" spans="1:14" x14ac:dyDescent="0.25">
      <c r="A12080" s="111" t="s">
        <v>910</v>
      </c>
      <c r="B12080" s="111">
        <f>INDEX(kommuner!C:C,MATCH(_xlfn.NUMBERVALUE(A12080),kommuner!B:B,0))</f>
        <v>5412</v>
      </c>
      <c r="C12080" s="111" t="s">
        <v>127</v>
      </c>
      <c r="D12080" s="111" t="s">
        <v>127</v>
      </c>
      <c r="E12080" s="111" t="s">
        <v>123</v>
      </c>
      <c r="F12080" s="111" t="s">
        <v>185</v>
      </c>
      <c r="G12080" s="111" t="s">
        <v>190</v>
      </c>
      <c r="H12080" s="111" t="s">
        <v>185</v>
      </c>
      <c r="I12080" s="111" t="s">
        <v>190</v>
      </c>
      <c r="J12080" t="str">
        <f t="shared" si="376"/>
        <v>5412SkogOrganisk jordLauvskogLav</v>
      </c>
      <c r="K12080" s="111">
        <v>1.1144075558526714</v>
      </c>
      <c r="L12080" s="111">
        <v>0.92784825435236762</v>
      </c>
      <c r="M12080" s="111">
        <v>0.46510463492953991</v>
      </c>
      <c r="N12080" s="112">
        <f t="shared" si="377"/>
        <v>2.5073604451345788</v>
      </c>
    </row>
    <row r="12081" spans="1:14" x14ac:dyDescent="0.25">
      <c r="A12081" s="111" t="s">
        <v>910</v>
      </c>
      <c r="B12081" s="111">
        <f>INDEX(kommuner!C:C,MATCH(_xlfn.NUMBERVALUE(A12081),kommuner!B:B,0))</f>
        <v>5412</v>
      </c>
      <c r="C12081" s="111" t="s">
        <v>127</v>
      </c>
      <c r="D12081" s="111" t="s">
        <v>127</v>
      </c>
      <c r="E12081" s="111" t="s">
        <v>123</v>
      </c>
      <c r="F12081" s="111" t="s">
        <v>185</v>
      </c>
      <c r="G12081" s="111" t="s">
        <v>173</v>
      </c>
      <c r="H12081" s="111" t="s">
        <v>185</v>
      </c>
      <c r="I12081" s="111" t="s">
        <v>173</v>
      </c>
      <c r="J12081" t="str">
        <f t="shared" si="376"/>
        <v>5412SkogOrganisk jordLauvskogMiddels</v>
      </c>
      <c r="K12081" s="111">
        <v>-0.62664468270982987</v>
      </c>
      <c r="L12081" s="111">
        <v>0.92784825435236762</v>
      </c>
      <c r="M12081" s="111">
        <v>0.46510463492953991</v>
      </c>
      <c r="N12081" s="112">
        <f t="shared" si="377"/>
        <v>0.76630820657207765</v>
      </c>
    </row>
    <row r="12082" spans="1:14" x14ac:dyDescent="0.25">
      <c r="A12082" s="111" t="s">
        <v>910</v>
      </c>
      <c r="B12082" s="111">
        <f>INDEX(kommuner!C:C,MATCH(_xlfn.NUMBERVALUE(A12082),kommuner!B:B,0))</f>
        <v>5412</v>
      </c>
      <c r="C12082" s="111" t="s">
        <v>127</v>
      </c>
      <c r="D12082" s="111" t="s">
        <v>127</v>
      </c>
      <c r="E12082" s="111" t="s">
        <v>123</v>
      </c>
      <c r="F12082" s="111" t="s">
        <v>185</v>
      </c>
      <c r="G12082" s="111" t="s">
        <v>186</v>
      </c>
      <c r="H12082" s="111" t="s">
        <v>185</v>
      </c>
      <c r="I12082" s="111" t="s">
        <v>186</v>
      </c>
      <c r="J12082" t="str">
        <f t="shared" si="376"/>
        <v>5412SkogOrganisk jordLauvskogSærs høy</v>
      </c>
      <c r="K12082" s="111">
        <v>-1.8997279926091779</v>
      </c>
      <c r="L12082" s="111">
        <v>0.92784825435236762</v>
      </c>
      <c r="M12082" s="111">
        <v>0.46510463492953991</v>
      </c>
      <c r="N12082" s="112">
        <f t="shared" si="377"/>
        <v>-0.50677510332727038</v>
      </c>
    </row>
    <row r="12083" spans="1:14" x14ac:dyDescent="0.25">
      <c r="A12083" s="111" t="s">
        <v>910</v>
      </c>
      <c r="B12083" s="111">
        <f>INDEX(kommuner!C:C,MATCH(_xlfn.NUMBERVALUE(A12083),kommuner!B:B,0))</f>
        <v>5412</v>
      </c>
      <c r="C12083" s="111" t="s">
        <v>83</v>
      </c>
      <c r="D12083" s="111" t="s">
        <v>83</v>
      </c>
      <c r="E12083" s="111" t="s">
        <v>126</v>
      </c>
      <c r="F12083" s="111" t="s">
        <v>139</v>
      </c>
      <c r="G12083" s="111" t="s">
        <v>139</v>
      </c>
      <c r="H12083" s="111" t="s">
        <v>139</v>
      </c>
      <c r="I12083" s="111" t="s">
        <v>139</v>
      </c>
      <c r="J12083" t="str">
        <f t="shared" si="376"/>
        <v>5412Utbygd arealMineraljord</v>
      </c>
      <c r="K12083" s="111">
        <v>6.7868445194857546E-2</v>
      </c>
      <c r="L12083" s="111">
        <v>0</v>
      </c>
      <c r="M12083" s="111">
        <v>1.303047089454229E-2</v>
      </c>
      <c r="N12083" s="112">
        <f t="shared" si="377"/>
        <v>8.0898916089399836E-2</v>
      </c>
    </row>
    <row r="12084" spans="1:14" x14ac:dyDescent="0.25">
      <c r="A12084" s="111" t="s">
        <v>910</v>
      </c>
      <c r="B12084" s="111">
        <f>INDEX(kommuner!C:C,MATCH(_xlfn.NUMBERVALUE(A12084),kommuner!B:B,0))</f>
        <v>5412</v>
      </c>
      <c r="C12084" s="111" t="s">
        <v>83</v>
      </c>
      <c r="D12084" s="111" t="s">
        <v>83</v>
      </c>
      <c r="E12084" s="111" t="s">
        <v>123</v>
      </c>
      <c r="F12084" s="111" t="s">
        <v>139</v>
      </c>
      <c r="G12084" s="111" t="s">
        <v>139</v>
      </c>
      <c r="H12084" s="111" t="s">
        <v>139</v>
      </c>
      <c r="I12084" s="111" t="s">
        <v>139</v>
      </c>
      <c r="J12084" t="str">
        <f t="shared" si="376"/>
        <v>5412Utbygd arealOrganisk jord</v>
      </c>
      <c r="K12084" s="111">
        <v>29.011421395201612</v>
      </c>
      <c r="L12084" s="111">
        <v>0</v>
      </c>
      <c r="M12084" s="111">
        <v>1.303047089454229E-2</v>
      </c>
      <c r="N12084" s="112">
        <f t="shared" si="377"/>
        <v>29.024451866096154</v>
      </c>
    </row>
    <row r="12085" spans="1:14" x14ac:dyDescent="0.25">
      <c r="A12085" s="111" t="s">
        <v>910</v>
      </c>
      <c r="B12085" s="111">
        <f>INDEX(kommuner!C:C,MATCH(_xlfn.NUMBERVALUE(A12085),kommuner!B:B,0))</f>
        <v>5412</v>
      </c>
      <c r="C12085" s="111" t="s">
        <v>181</v>
      </c>
      <c r="D12085" s="111" t="s">
        <v>181</v>
      </c>
      <c r="E12085" s="111" t="s">
        <v>123</v>
      </c>
      <c r="F12085" s="111" t="s">
        <v>139</v>
      </c>
      <c r="G12085" s="111" t="s">
        <v>139</v>
      </c>
      <c r="H12085" s="111" t="s">
        <v>139</v>
      </c>
      <c r="I12085" s="111" t="s">
        <v>139</v>
      </c>
      <c r="J12085" t="str">
        <f t="shared" si="376"/>
        <v>5412Vann og myrOrganisk jord</v>
      </c>
      <c r="K12085" s="111">
        <v>-4.1038862122629617E-2</v>
      </c>
      <c r="L12085" s="111">
        <v>0</v>
      </c>
      <c r="M12085" s="111">
        <v>0</v>
      </c>
      <c r="N12085" s="112">
        <f t="shared" si="377"/>
        <v>-4.1038862122629617E-2</v>
      </c>
    </row>
    <row r="12086" spans="1:14" x14ac:dyDescent="0.25">
      <c r="A12086" s="111" t="s">
        <v>911</v>
      </c>
      <c r="B12086" s="111">
        <f>INDEX(kommuner!C:C,MATCH(_xlfn.NUMBERVALUE(A12086),kommuner!B:B,0))</f>
        <v>1853</v>
      </c>
      <c r="C12086" s="111" t="s">
        <v>82</v>
      </c>
      <c r="D12086" s="111" t="s">
        <v>82</v>
      </c>
      <c r="E12086" s="111" t="s">
        <v>126</v>
      </c>
      <c r="F12086" s="111" t="s">
        <v>139</v>
      </c>
      <c r="G12086" s="111" t="s">
        <v>139</v>
      </c>
      <c r="H12086" s="111" t="s">
        <v>139</v>
      </c>
      <c r="I12086" s="111" t="s">
        <v>139</v>
      </c>
      <c r="J12086" t="str">
        <f t="shared" si="376"/>
        <v>1853Annen utmarkMineraljord</v>
      </c>
      <c r="K12086" s="111">
        <v>-4.6129089206686659E-2</v>
      </c>
      <c r="L12086" s="111">
        <v>0</v>
      </c>
      <c r="M12086" s="111">
        <v>0</v>
      </c>
      <c r="N12086" s="112">
        <f t="shared" si="377"/>
        <v>-4.6129089206686659E-2</v>
      </c>
    </row>
    <row r="12087" spans="1:14" x14ac:dyDescent="0.25">
      <c r="A12087" s="111" t="s">
        <v>911</v>
      </c>
      <c r="B12087" s="111">
        <f>INDEX(kommuner!C:C,MATCH(_xlfn.NUMBERVALUE(A12087),kommuner!B:B,0))</f>
        <v>1853</v>
      </c>
      <c r="C12087" s="111" t="s">
        <v>121</v>
      </c>
      <c r="D12087" s="111" t="s">
        <v>121</v>
      </c>
      <c r="E12087" s="111" t="s">
        <v>126</v>
      </c>
      <c r="F12087" s="111" t="s">
        <v>139</v>
      </c>
      <c r="G12087" s="111" t="s">
        <v>139</v>
      </c>
      <c r="H12087" s="111" t="s">
        <v>139</v>
      </c>
      <c r="I12087" s="111" t="s">
        <v>139</v>
      </c>
      <c r="J12087" t="str">
        <f t="shared" si="376"/>
        <v>1853BeiteMineraljord</v>
      </c>
      <c r="K12087" s="111">
        <v>-0.96338340838695502</v>
      </c>
      <c r="L12087" s="111">
        <v>0</v>
      </c>
      <c r="M12087" s="111">
        <v>1.2448711246839999E-7</v>
      </c>
      <c r="N12087" s="112">
        <f t="shared" si="377"/>
        <v>-0.96338328389984251</v>
      </c>
    </row>
    <row r="12088" spans="1:14" x14ac:dyDescent="0.25">
      <c r="A12088" s="111" t="s">
        <v>911</v>
      </c>
      <c r="B12088" s="111">
        <f>INDEX(kommuner!C:C,MATCH(_xlfn.NUMBERVALUE(A12088),kommuner!B:B,0))</f>
        <v>1853</v>
      </c>
      <c r="C12088" s="111" t="s">
        <v>121</v>
      </c>
      <c r="D12088" s="111" t="s">
        <v>121</v>
      </c>
      <c r="E12088" s="111" t="s">
        <v>123</v>
      </c>
      <c r="F12088" s="111" t="s">
        <v>139</v>
      </c>
      <c r="G12088" s="111" t="s">
        <v>139</v>
      </c>
      <c r="H12088" s="111" t="s">
        <v>139</v>
      </c>
      <c r="I12088" s="111" t="s">
        <v>139</v>
      </c>
      <c r="J12088" t="str">
        <f t="shared" si="376"/>
        <v>1853BeiteOrganisk jord</v>
      </c>
      <c r="K12088" s="111">
        <v>12.077525935985037</v>
      </c>
      <c r="L12088" s="111">
        <v>1.6412500000000001</v>
      </c>
      <c r="M12088" s="111">
        <v>0</v>
      </c>
      <c r="N12088" s="112">
        <f t="shared" si="377"/>
        <v>13.718775935985036</v>
      </c>
    </row>
    <row r="12089" spans="1:14" x14ac:dyDescent="0.25">
      <c r="A12089" s="111" t="s">
        <v>911</v>
      </c>
      <c r="B12089" s="111">
        <f>INDEX(kommuner!C:C,MATCH(_xlfn.NUMBERVALUE(A12089),kommuner!B:B,0))</f>
        <v>1853</v>
      </c>
      <c r="C12089" s="111" t="s">
        <v>84</v>
      </c>
      <c r="D12089" s="111" t="s">
        <v>84</v>
      </c>
      <c r="E12089" s="111" t="s">
        <v>126</v>
      </c>
      <c r="F12089" s="111" t="s">
        <v>139</v>
      </c>
      <c r="G12089" s="111" t="s">
        <v>139</v>
      </c>
      <c r="H12089" s="111" t="s">
        <v>139</v>
      </c>
      <c r="I12089" s="111" t="s">
        <v>139</v>
      </c>
      <c r="J12089" t="str">
        <f t="shared" si="376"/>
        <v>1853Dyrket markMineraljord</v>
      </c>
      <c r="K12089" s="111">
        <v>-0.35631141178143111</v>
      </c>
      <c r="L12089" s="111">
        <v>0</v>
      </c>
      <c r="M12089" s="111">
        <v>0</v>
      </c>
      <c r="N12089" s="112">
        <f t="shared" si="377"/>
        <v>-0.35631141178143111</v>
      </c>
    </row>
    <row r="12090" spans="1:14" x14ac:dyDescent="0.25">
      <c r="A12090" s="111" t="s">
        <v>911</v>
      </c>
      <c r="B12090" s="111">
        <f>INDEX(kommuner!C:C,MATCH(_xlfn.NUMBERVALUE(A12090),kommuner!B:B,0))</f>
        <v>1853</v>
      </c>
      <c r="C12090" s="111" t="s">
        <v>84</v>
      </c>
      <c r="D12090" s="111" t="s">
        <v>84</v>
      </c>
      <c r="E12090" s="111" t="s">
        <v>123</v>
      </c>
      <c r="F12090" s="111" t="s">
        <v>139</v>
      </c>
      <c r="G12090" s="111" t="s">
        <v>139</v>
      </c>
      <c r="H12090" s="111" t="s">
        <v>139</v>
      </c>
      <c r="I12090" s="111" t="s">
        <v>139</v>
      </c>
      <c r="J12090" t="str">
        <f t="shared" si="376"/>
        <v>1853Dyrket markOrganisk jord</v>
      </c>
      <c r="K12090" s="111">
        <v>28.726149366675592</v>
      </c>
      <c r="L12090" s="111">
        <v>1.45625</v>
      </c>
      <c r="M12090" s="111">
        <v>0</v>
      </c>
      <c r="N12090" s="112">
        <f t="shared" si="377"/>
        <v>30.182399366675593</v>
      </c>
    </row>
    <row r="12091" spans="1:14" x14ac:dyDescent="0.25">
      <c r="A12091" s="111" t="s">
        <v>911</v>
      </c>
      <c r="B12091" s="111">
        <f>INDEX(kommuner!C:C,MATCH(_xlfn.NUMBERVALUE(A12091),kommuner!B:B,0))</f>
        <v>1853</v>
      </c>
      <c r="C12091" s="111" t="s">
        <v>127</v>
      </c>
      <c r="D12091" s="111" t="s">
        <v>127</v>
      </c>
      <c r="E12091" s="111" t="s">
        <v>126</v>
      </c>
      <c r="F12091" s="111" t="s">
        <v>172</v>
      </c>
      <c r="G12091" s="111" t="s">
        <v>180</v>
      </c>
      <c r="H12091" s="111" t="s">
        <v>172</v>
      </c>
      <c r="I12091" s="111" t="s">
        <v>180</v>
      </c>
      <c r="J12091" t="str">
        <f t="shared" si="376"/>
        <v>1853SkogMineraljordBarskogHøy</v>
      </c>
      <c r="K12091" s="111">
        <v>-4.1008350957832223</v>
      </c>
      <c r="L12091" s="111">
        <v>0.85306406685236758</v>
      </c>
      <c r="M12091" s="111">
        <v>6.4056614999681585E-2</v>
      </c>
      <c r="N12091" s="112">
        <f t="shared" si="377"/>
        <v>-3.183714413931173</v>
      </c>
    </row>
    <row r="12092" spans="1:14" x14ac:dyDescent="0.25">
      <c r="A12092" s="111" t="s">
        <v>911</v>
      </c>
      <c r="B12092" s="111">
        <f>INDEX(kommuner!C:C,MATCH(_xlfn.NUMBERVALUE(A12092),kommuner!B:B,0))</f>
        <v>1853</v>
      </c>
      <c r="C12092" s="111" t="s">
        <v>127</v>
      </c>
      <c r="D12092" s="111" t="s">
        <v>127</v>
      </c>
      <c r="E12092" s="111" t="s">
        <v>126</v>
      </c>
      <c r="F12092" s="111" t="s">
        <v>172</v>
      </c>
      <c r="G12092" s="111" t="s">
        <v>167</v>
      </c>
      <c r="H12092" s="111" t="s">
        <v>172</v>
      </c>
      <c r="I12092" s="111" t="s">
        <v>167</v>
      </c>
      <c r="J12092" t="str">
        <f t="shared" si="376"/>
        <v>1853SkogMineraljordBarskogImpediment</v>
      </c>
      <c r="K12092" s="111">
        <v>-0.74600152614144843</v>
      </c>
      <c r="L12092" s="111">
        <v>0.85306406685236758</v>
      </c>
      <c r="M12092" s="111">
        <v>6.3979989500968365E-2</v>
      </c>
      <c r="N12092" s="112">
        <f t="shared" si="377"/>
        <v>0.17104253021188751</v>
      </c>
    </row>
    <row r="12093" spans="1:14" x14ac:dyDescent="0.25">
      <c r="A12093" s="111" t="s">
        <v>911</v>
      </c>
      <c r="B12093" s="111">
        <f>INDEX(kommuner!C:C,MATCH(_xlfn.NUMBERVALUE(A12093),kommuner!B:B,0))</f>
        <v>1853</v>
      </c>
      <c r="C12093" s="111" t="s">
        <v>127</v>
      </c>
      <c r="D12093" s="111" t="s">
        <v>127</v>
      </c>
      <c r="E12093" s="111" t="s">
        <v>126</v>
      </c>
      <c r="F12093" s="111" t="s">
        <v>172</v>
      </c>
      <c r="G12093" s="111" t="s">
        <v>190</v>
      </c>
      <c r="H12093" s="111" t="s">
        <v>172</v>
      </c>
      <c r="I12093" s="111" t="s">
        <v>190</v>
      </c>
      <c r="J12093" t="str">
        <f t="shared" si="376"/>
        <v>1853SkogMineraljordBarskogLav</v>
      </c>
      <c r="K12093" s="111">
        <v>-1.8215681825293268</v>
      </c>
      <c r="L12093" s="111">
        <v>0.85306406685236758</v>
      </c>
      <c r="M12093" s="111">
        <v>6.3979989500968365E-2</v>
      </c>
      <c r="N12093" s="112">
        <f t="shared" si="377"/>
        <v>-0.90452412617599087</v>
      </c>
    </row>
    <row r="12094" spans="1:14" x14ac:dyDescent="0.25">
      <c r="A12094" s="111" t="s">
        <v>911</v>
      </c>
      <c r="B12094" s="111">
        <f>INDEX(kommuner!C:C,MATCH(_xlfn.NUMBERVALUE(A12094),kommuner!B:B,0))</f>
        <v>1853</v>
      </c>
      <c r="C12094" s="111" t="s">
        <v>127</v>
      </c>
      <c r="D12094" s="111" t="s">
        <v>127</v>
      </c>
      <c r="E12094" s="111" t="s">
        <v>126</v>
      </c>
      <c r="F12094" s="111" t="s">
        <v>172</v>
      </c>
      <c r="G12094" s="111" t="s">
        <v>173</v>
      </c>
      <c r="H12094" s="111" t="s">
        <v>172</v>
      </c>
      <c r="I12094" s="111" t="s">
        <v>173</v>
      </c>
      <c r="J12094" t="str">
        <f t="shared" si="376"/>
        <v>1853SkogMineraljordBarskogMiddels</v>
      </c>
      <c r="K12094" s="111">
        <v>-2.9452289214132028</v>
      </c>
      <c r="L12094" s="111">
        <v>0.85306406685236758</v>
      </c>
      <c r="M12094" s="111">
        <v>6.4056614999681585E-2</v>
      </c>
      <c r="N12094" s="112">
        <f t="shared" si="377"/>
        <v>-2.0281082395611536</v>
      </c>
    </row>
    <row r="12095" spans="1:14" x14ac:dyDescent="0.25">
      <c r="A12095" s="111" t="s">
        <v>911</v>
      </c>
      <c r="B12095" s="111">
        <f>INDEX(kommuner!C:C,MATCH(_xlfn.NUMBERVALUE(A12095),kommuner!B:B,0))</f>
        <v>1853</v>
      </c>
      <c r="C12095" s="111" t="s">
        <v>127</v>
      </c>
      <c r="D12095" s="111" t="s">
        <v>127</v>
      </c>
      <c r="E12095" s="111" t="s">
        <v>126</v>
      </c>
      <c r="F12095" s="111" t="s">
        <v>172</v>
      </c>
      <c r="G12095" s="111" t="s">
        <v>186</v>
      </c>
      <c r="H12095" s="111" t="s">
        <v>172</v>
      </c>
      <c r="I12095" s="111" t="s">
        <v>186</v>
      </c>
      <c r="J12095" t="str">
        <f t="shared" si="376"/>
        <v>1853SkogMineraljordBarskogSærs høy</v>
      </c>
      <c r="K12095" s="111">
        <v>0.12072674540874306</v>
      </c>
      <c r="L12095" s="111">
        <v>0.85306406685236758</v>
      </c>
      <c r="M12095" s="111">
        <v>6.4056614999681585E-2</v>
      </c>
      <c r="N12095" s="112">
        <f t="shared" si="377"/>
        <v>1.0378474272607923</v>
      </c>
    </row>
    <row r="12096" spans="1:14" x14ac:dyDescent="0.25">
      <c r="A12096" s="111" t="s">
        <v>911</v>
      </c>
      <c r="B12096" s="111">
        <f>INDEX(kommuner!C:C,MATCH(_xlfn.NUMBERVALUE(A12096),kommuner!B:B,0))</f>
        <v>1853</v>
      </c>
      <c r="C12096" s="111" t="s">
        <v>127</v>
      </c>
      <c r="D12096" s="111" t="s">
        <v>127</v>
      </c>
      <c r="E12096" s="111" t="s">
        <v>126</v>
      </c>
      <c r="F12096" s="111" t="s">
        <v>179</v>
      </c>
      <c r="G12096" s="111" t="s">
        <v>180</v>
      </c>
      <c r="H12096" s="111" t="s">
        <v>179</v>
      </c>
      <c r="I12096" s="111" t="s">
        <v>180</v>
      </c>
      <c r="J12096" t="str">
        <f t="shared" si="376"/>
        <v>1853SkogMineraljordBlandingsskogHøy</v>
      </c>
      <c r="K12096" s="111">
        <v>-7.1939050909469406</v>
      </c>
      <c r="L12096" s="111">
        <v>0.85306406685236758</v>
      </c>
      <c r="M12096" s="111">
        <v>6.3979989500968365E-2</v>
      </c>
      <c r="N12096" s="112">
        <f t="shared" si="377"/>
        <v>-6.2768610345936047</v>
      </c>
    </row>
    <row r="12097" spans="1:14" x14ac:dyDescent="0.25">
      <c r="A12097" s="111" t="s">
        <v>911</v>
      </c>
      <c r="B12097" s="111">
        <f>INDEX(kommuner!C:C,MATCH(_xlfn.NUMBERVALUE(A12097),kommuner!B:B,0))</f>
        <v>1853</v>
      </c>
      <c r="C12097" s="111" t="s">
        <v>127</v>
      </c>
      <c r="D12097" s="111" t="s">
        <v>127</v>
      </c>
      <c r="E12097" s="111" t="s">
        <v>126</v>
      </c>
      <c r="F12097" s="111" t="s">
        <v>179</v>
      </c>
      <c r="G12097" s="111" t="s">
        <v>167</v>
      </c>
      <c r="H12097" s="111" t="s">
        <v>179</v>
      </c>
      <c r="I12097" s="111" t="s">
        <v>167</v>
      </c>
      <c r="J12097" t="str">
        <f t="shared" si="376"/>
        <v>1853SkogMineraljordBlandingsskogImpediment</v>
      </c>
      <c r="K12097" s="111">
        <v>-1.6598037998579707</v>
      </c>
      <c r="L12097" s="111">
        <v>0.85306406685236758</v>
      </c>
      <c r="M12097" s="111">
        <v>6.3979989500968365E-2</v>
      </c>
      <c r="N12097" s="112">
        <f t="shared" si="377"/>
        <v>-0.7427597435046347</v>
      </c>
    </row>
    <row r="12098" spans="1:14" x14ac:dyDescent="0.25">
      <c r="A12098" s="111" t="s">
        <v>911</v>
      </c>
      <c r="B12098" s="111">
        <f>INDEX(kommuner!C:C,MATCH(_xlfn.NUMBERVALUE(A12098),kommuner!B:B,0))</f>
        <v>1853</v>
      </c>
      <c r="C12098" s="111" t="s">
        <v>127</v>
      </c>
      <c r="D12098" s="111" t="s">
        <v>127</v>
      </c>
      <c r="E12098" s="111" t="s">
        <v>126</v>
      </c>
      <c r="F12098" s="111" t="s">
        <v>179</v>
      </c>
      <c r="G12098" s="111" t="s">
        <v>190</v>
      </c>
      <c r="H12098" s="111" t="s">
        <v>179</v>
      </c>
      <c r="I12098" s="111" t="s">
        <v>190</v>
      </c>
      <c r="J12098" t="str">
        <f t="shared" si="376"/>
        <v>1853SkogMineraljordBlandingsskogLav</v>
      </c>
      <c r="K12098" s="111">
        <v>-2.5588434197694254</v>
      </c>
      <c r="L12098" s="111">
        <v>0.85306406685236758</v>
      </c>
      <c r="M12098" s="111">
        <v>6.3979989500968365E-2</v>
      </c>
      <c r="N12098" s="112">
        <f t="shared" si="377"/>
        <v>-1.6417993634160897</v>
      </c>
    </row>
    <row r="12099" spans="1:14" x14ac:dyDescent="0.25">
      <c r="A12099" s="111" t="s">
        <v>911</v>
      </c>
      <c r="B12099" s="111">
        <f>INDEX(kommuner!C:C,MATCH(_xlfn.NUMBERVALUE(A12099),kommuner!B:B,0))</f>
        <v>1853</v>
      </c>
      <c r="C12099" s="111" t="s">
        <v>127</v>
      </c>
      <c r="D12099" s="111" t="s">
        <v>127</v>
      </c>
      <c r="E12099" s="111" t="s">
        <v>126</v>
      </c>
      <c r="F12099" s="111" t="s">
        <v>179</v>
      </c>
      <c r="G12099" s="111" t="s">
        <v>173</v>
      </c>
      <c r="H12099" s="111" t="s">
        <v>179</v>
      </c>
      <c r="I12099" s="111" t="s">
        <v>173</v>
      </c>
      <c r="J12099" t="str">
        <f t="shared" ref="J12099:J12162" si="378">B12099&amp;C12099&amp;E12099&amp;IF(C12099="Skog",F12099&amp;G12099,"")</f>
        <v>1853SkogMineraljordBlandingsskogMiddels</v>
      </c>
      <c r="K12099" s="111">
        <v>-3.8687729546762566</v>
      </c>
      <c r="L12099" s="111">
        <v>0.85306406685236758</v>
      </c>
      <c r="M12099" s="111">
        <v>6.3979989500968365E-2</v>
      </c>
      <c r="N12099" s="112">
        <f t="shared" ref="N12099:N12162" si="379">SUM(K12099:M12099)</f>
        <v>-2.9517288983229206</v>
      </c>
    </row>
    <row r="12100" spans="1:14" x14ac:dyDescent="0.25">
      <c r="A12100" s="111" t="s">
        <v>911</v>
      </c>
      <c r="B12100" s="111">
        <f>INDEX(kommuner!C:C,MATCH(_xlfn.NUMBERVALUE(A12100),kommuner!B:B,0))</f>
        <v>1853</v>
      </c>
      <c r="C12100" s="111" t="s">
        <v>127</v>
      </c>
      <c r="D12100" s="111" t="s">
        <v>127</v>
      </c>
      <c r="E12100" s="111" t="s">
        <v>126</v>
      </c>
      <c r="F12100" s="111" t="s">
        <v>179</v>
      </c>
      <c r="G12100" s="111" t="s">
        <v>186</v>
      </c>
      <c r="H12100" s="111" t="s">
        <v>179</v>
      </c>
      <c r="I12100" s="111" t="s">
        <v>186</v>
      </c>
      <c r="J12100" t="str">
        <f t="shared" si="378"/>
        <v>1853SkogMineraljordBlandingsskogSærs høy</v>
      </c>
      <c r="K12100" s="111">
        <v>-2.9395925245326562</v>
      </c>
      <c r="L12100" s="111">
        <v>0.85306406685236758</v>
      </c>
      <c r="M12100" s="111">
        <v>6.3979989500968365E-2</v>
      </c>
      <c r="N12100" s="112">
        <f t="shared" si="379"/>
        <v>-2.0225484681793202</v>
      </c>
    </row>
    <row r="12101" spans="1:14" x14ac:dyDescent="0.25">
      <c r="A12101" s="111" t="s">
        <v>911</v>
      </c>
      <c r="B12101" s="111">
        <f>INDEX(kommuner!C:C,MATCH(_xlfn.NUMBERVALUE(A12101),kommuner!B:B,0))</f>
        <v>1853</v>
      </c>
      <c r="C12101" s="111" t="s">
        <v>127</v>
      </c>
      <c r="D12101" s="111" t="s">
        <v>127</v>
      </c>
      <c r="E12101" s="111" t="s">
        <v>126</v>
      </c>
      <c r="F12101" s="111" t="s">
        <v>185</v>
      </c>
      <c r="G12101" s="111" t="s">
        <v>180</v>
      </c>
      <c r="H12101" s="111" t="s">
        <v>185</v>
      </c>
      <c r="I12101" s="111" t="s">
        <v>180</v>
      </c>
      <c r="J12101" t="str">
        <f t="shared" si="378"/>
        <v>1853SkogMineraljordLauvskogHøy</v>
      </c>
      <c r="K12101" s="111">
        <v>-2.2672556336745231</v>
      </c>
      <c r="L12101" s="111">
        <v>0.85306406685236758</v>
      </c>
      <c r="M12101" s="111">
        <v>6.3979989500968365E-2</v>
      </c>
      <c r="N12101" s="112">
        <f t="shared" si="379"/>
        <v>-1.3502115773211874</v>
      </c>
    </row>
    <row r="12102" spans="1:14" x14ac:dyDescent="0.25">
      <c r="A12102" s="111" t="s">
        <v>911</v>
      </c>
      <c r="B12102" s="111">
        <f>INDEX(kommuner!C:C,MATCH(_xlfn.NUMBERVALUE(A12102),kommuner!B:B,0))</f>
        <v>1853</v>
      </c>
      <c r="C12102" s="111" t="s">
        <v>127</v>
      </c>
      <c r="D12102" s="111" t="s">
        <v>127</v>
      </c>
      <c r="E12102" s="111" t="s">
        <v>126</v>
      </c>
      <c r="F12102" s="111" t="s">
        <v>185</v>
      </c>
      <c r="G12102" s="111" t="s">
        <v>167</v>
      </c>
      <c r="H12102" s="111" t="s">
        <v>185</v>
      </c>
      <c r="I12102" s="111" t="s">
        <v>167</v>
      </c>
      <c r="J12102" t="str">
        <f t="shared" si="378"/>
        <v>1853SkogMineraljordLauvskogImpediment</v>
      </c>
      <c r="K12102" s="111">
        <v>-0.10482014945424457</v>
      </c>
      <c r="L12102" s="111">
        <v>0.85306406685236758</v>
      </c>
      <c r="M12102" s="111">
        <v>6.3979989500968365E-2</v>
      </c>
      <c r="N12102" s="112">
        <f t="shared" si="379"/>
        <v>0.81222390689909141</v>
      </c>
    </row>
    <row r="12103" spans="1:14" x14ac:dyDescent="0.25">
      <c r="A12103" s="111" t="s">
        <v>911</v>
      </c>
      <c r="B12103" s="111">
        <f>INDEX(kommuner!C:C,MATCH(_xlfn.NUMBERVALUE(A12103),kommuner!B:B,0))</f>
        <v>1853</v>
      </c>
      <c r="C12103" s="111" t="s">
        <v>127</v>
      </c>
      <c r="D12103" s="111" t="s">
        <v>127</v>
      </c>
      <c r="E12103" s="111" t="s">
        <v>126</v>
      </c>
      <c r="F12103" s="111" t="s">
        <v>185</v>
      </c>
      <c r="G12103" s="111" t="s">
        <v>190</v>
      </c>
      <c r="H12103" s="111" t="s">
        <v>185</v>
      </c>
      <c r="I12103" s="111" t="s">
        <v>190</v>
      </c>
      <c r="J12103" t="str">
        <f t="shared" si="378"/>
        <v>1853SkogMineraljordLauvskogLav</v>
      </c>
      <c r="K12103" s="111">
        <v>-8.9748170935426599E-2</v>
      </c>
      <c r="L12103" s="111">
        <v>0.85306406685236758</v>
      </c>
      <c r="M12103" s="111">
        <v>6.3979989500968365E-2</v>
      </c>
      <c r="N12103" s="112">
        <f t="shared" si="379"/>
        <v>0.82729588541790933</v>
      </c>
    </row>
    <row r="12104" spans="1:14" x14ac:dyDescent="0.25">
      <c r="A12104" s="111" t="s">
        <v>911</v>
      </c>
      <c r="B12104" s="111">
        <f>INDEX(kommuner!C:C,MATCH(_xlfn.NUMBERVALUE(A12104),kommuner!B:B,0))</f>
        <v>1853</v>
      </c>
      <c r="C12104" s="111" t="s">
        <v>127</v>
      </c>
      <c r="D12104" s="111" t="s">
        <v>127</v>
      </c>
      <c r="E12104" s="111" t="s">
        <v>126</v>
      </c>
      <c r="F12104" s="111" t="s">
        <v>185</v>
      </c>
      <c r="G12104" s="111" t="s">
        <v>173</v>
      </c>
      <c r="H12104" s="111" t="s">
        <v>185</v>
      </c>
      <c r="I12104" s="111" t="s">
        <v>173</v>
      </c>
      <c r="J12104" t="str">
        <f t="shared" si="378"/>
        <v>1853SkogMineraljordLauvskogMiddels</v>
      </c>
      <c r="K12104" s="111">
        <v>-1.6187078219159163</v>
      </c>
      <c r="L12104" s="111">
        <v>0.85306406685236758</v>
      </c>
      <c r="M12104" s="111">
        <v>6.3979989500968365E-2</v>
      </c>
      <c r="N12104" s="112">
        <f t="shared" si="379"/>
        <v>-0.70166376556258037</v>
      </c>
    </row>
    <row r="12105" spans="1:14" x14ac:dyDescent="0.25">
      <c r="A12105" s="111" t="s">
        <v>911</v>
      </c>
      <c r="B12105" s="111">
        <f>INDEX(kommuner!C:C,MATCH(_xlfn.NUMBERVALUE(A12105),kommuner!B:B,0))</f>
        <v>1853</v>
      </c>
      <c r="C12105" s="111" t="s">
        <v>127</v>
      </c>
      <c r="D12105" s="111" t="s">
        <v>127</v>
      </c>
      <c r="E12105" s="111" t="s">
        <v>126</v>
      </c>
      <c r="F12105" s="111" t="s">
        <v>185</v>
      </c>
      <c r="G12105" s="111" t="s">
        <v>186</v>
      </c>
      <c r="H12105" s="111" t="s">
        <v>185</v>
      </c>
      <c r="I12105" s="111" t="s">
        <v>186</v>
      </c>
      <c r="J12105" t="str">
        <f t="shared" si="378"/>
        <v>1853SkogMineraljordLauvskogSærs høy</v>
      </c>
      <c r="K12105" s="111">
        <v>-3.6560473259425113</v>
      </c>
      <c r="L12105" s="111">
        <v>0.85306406685236758</v>
      </c>
      <c r="M12105" s="111">
        <v>6.3979989500968365E-2</v>
      </c>
      <c r="N12105" s="112">
        <f t="shared" si="379"/>
        <v>-2.7390032695891753</v>
      </c>
    </row>
    <row r="12106" spans="1:14" x14ac:dyDescent="0.25">
      <c r="A12106" s="111" t="s">
        <v>911</v>
      </c>
      <c r="B12106" s="111">
        <f>INDEX(kommuner!C:C,MATCH(_xlfn.NUMBERVALUE(A12106),kommuner!B:B,0))</f>
        <v>1853</v>
      </c>
      <c r="C12106" s="111" t="s">
        <v>127</v>
      </c>
      <c r="D12106" s="111" t="s">
        <v>127</v>
      </c>
      <c r="E12106" s="111" t="s">
        <v>123</v>
      </c>
      <c r="F12106" s="111" t="s">
        <v>172</v>
      </c>
      <c r="G12106" s="111" t="s">
        <v>180</v>
      </c>
      <c r="H12106" s="111" t="s">
        <v>172</v>
      </c>
      <c r="I12106" s="111" t="s">
        <v>180</v>
      </c>
      <c r="J12106" t="str">
        <f t="shared" si="378"/>
        <v>1853SkogOrganisk jordBarskogHøy</v>
      </c>
      <c r="K12106" s="111">
        <v>-2.5184559031994138</v>
      </c>
      <c r="L12106" s="111">
        <v>0.92784825435236762</v>
      </c>
      <c r="M12106" s="111">
        <v>0.46518126042825314</v>
      </c>
      <c r="N12106" s="112">
        <f t="shared" si="379"/>
        <v>-1.1254263884187932</v>
      </c>
    </row>
    <row r="12107" spans="1:14" x14ac:dyDescent="0.25">
      <c r="A12107" s="111" t="s">
        <v>911</v>
      </c>
      <c r="B12107" s="111">
        <f>INDEX(kommuner!C:C,MATCH(_xlfn.NUMBERVALUE(A12107),kommuner!B:B,0))</f>
        <v>1853</v>
      </c>
      <c r="C12107" s="111" t="s">
        <v>127</v>
      </c>
      <c r="D12107" s="111" t="s">
        <v>127</v>
      </c>
      <c r="E12107" s="111" t="s">
        <v>123</v>
      </c>
      <c r="F12107" s="111" t="s">
        <v>172</v>
      </c>
      <c r="G12107" s="111" t="s">
        <v>167</v>
      </c>
      <c r="H12107" s="111" t="s">
        <v>172</v>
      </c>
      <c r="I12107" s="111" t="s">
        <v>167</v>
      </c>
      <c r="J12107" t="str">
        <f t="shared" si="378"/>
        <v>1853SkogOrganisk jordBarskogImpediment</v>
      </c>
      <c r="K12107" s="111">
        <v>-0.13011741963904588</v>
      </c>
      <c r="L12107" s="111">
        <v>0.92784825435236762</v>
      </c>
      <c r="M12107" s="111">
        <v>0.46510463492953991</v>
      </c>
      <c r="N12107" s="112">
        <f t="shared" si="379"/>
        <v>1.2628354696428616</v>
      </c>
    </row>
    <row r="12108" spans="1:14" x14ac:dyDescent="0.25">
      <c r="A12108" s="111" t="s">
        <v>911</v>
      </c>
      <c r="B12108" s="111">
        <f>INDEX(kommuner!C:C,MATCH(_xlfn.NUMBERVALUE(A12108),kommuner!B:B,0))</f>
        <v>1853</v>
      </c>
      <c r="C12108" s="111" t="s">
        <v>127</v>
      </c>
      <c r="D12108" s="111" t="s">
        <v>127</v>
      </c>
      <c r="E12108" s="111" t="s">
        <v>123</v>
      </c>
      <c r="F12108" s="111" t="s">
        <v>172</v>
      </c>
      <c r="G12108" s="111" t="s">
        <v>190</v>
      </c>
      <c r="H12108" s="111" t="s">
        <v>172</v>
      </c>
      <c r="I12108" s="111" t="s">
        <v>190</v>
      </c>
      <c r="J12108" t="str">
        <f t="shared" si="378"/>
        <v>1853SkogOrganisk jordBarskogLav</v>
      </c>
      <c r="K12108" s="111">
        <v>-0.50666953101693391</v>
      </c>
      <c r="L12108" s="111">
        <v>0.92784825435236762</v>
      </c>
      <c r="M12108" s="111">
        <v>0.46510463492953991</v>
      </c>
      <c r="N12108" s="112">
        <f t="shared" si="379"/>
        <v>0.88628335826497362</v>
      </c>
    </row>
    <row r="12109" spans="1:14" x14ac:dyDescent="0.25">
      <c r="A12109" s="111" t="s">
        <v>911</v>
      </c>
      <c r="B12109" s="111">
        <f>INDEX(kommuner!C:C,MATCH(_xlfn.NUMBERVALUE(A12109),kommuner!B:B,0))</f>
        <v>1853</v>
      </c>
      <c r="C12109" s="111" t="s">
        <v>127</v>
      </c>
      <c r="D12109" s="111" t="s">
        <v>127</v>
      </c>
      <c r="E12109" s="111" t="s">
        <v>123</v>
      </c>
      <c r="F12109" s="111" t="s">
        <v>172</v>
      </c>
      <c r="G12109" s="111" t="s">
        <v>173</v>
      </c>
      <c r="H12109" s="111" t="s">
        <v>172</v>
      </c>
      <c r="I12109" s="111" t="s">
        <v>173</v>
      </c>
      <c r="J12109" t="str">
        <f t="shared" si="378"/>
        <v>1853SkogOrganisk jordBarskogMiddels</v>
      </c>
      <c r="K12109" s="111">
        <v>-1.5571490961494638</v>
      </c>
      <c r="L12109" s="111">
        <v>0.92784825435236762</v>
      </c>
      <c r="M12109" s="111">
        <v>0.46518126042825314</v>
      </c>
      <c r="N12109" s="112">
        <f t="shared" si="379"/>
        <v>-0.16411958136884308</v>
      </c>
    </row>
    <row r="12110" spans="1:14" x14ac:dyDescent="0.25">
      <c r="A12110" s="111" t="s">
        <v>911</v>
      </c>
      <c r="B12110" s="111">
        <f>INDEX(kommuner!C:C,MATCH(_xlfn.NUMBERVALUE(A12110),kommuner!B:B,0))</f>
        <v>1853</v>
      </c>
      <c r="C12110" s="111" t="s">
        <v>127</v>
      </c>
      <c r="D12110" s="111" t="s">
        <v>127</v>
      </c>
      <c r="E12110" s="111" t="s">
        <v>123</v>
      </c>
      <c r="F12110" s="111" t="s">
        <v>172</v>
      </c>
      <c r="G12110" s="111" t="s">
        <v>186</v>
      </c>
      <c r="H12110" s="111" t="s">
        <v>172</v>
      </c>
      <c r="I12110" s="111" t="s">
        <v>186</v>
      </c>
      <c r="J12110" t="str">
        <f t="shared" si="378"/>
        <v>1853SkogOrganisk jordBarskogSærs høy</v>
      </c>
      <c r="K12110" s="111">
        <v>2.5548655235722699</v>
      </c>
      <c r="L12110" s="111">
        <v>0.92784825435236762</v>
      </c>
      <c r="M12110" s="111">
        <v>0.46518126042825314</v>
      </c>
      <c r="N12110" s="112">
        <f t="shared" si="379"/>
        <v>3.9478950383528906</v>
      </c>
    </row>
    <row r="12111" spans="1:14" x14ac:dyDescent="0.25">
      <c r="A12111" s="111" t="s">
        <v>911</v>
      </c>
      <c r="B12111" s="111">
        <f>INDEX(kommuner!C:C,MATCH(_xlfn.NUMBERVALUE(A12111),kommuner!B:B,0))</f>
        <v>1853</v>
      </c>
      <c r="C12111" s="111" t="s">
        <v>127</v>
      </c>
      <c r="D12111" s="111" t="s">
        <v>127</v>
      </c>
      <c r="E12111" s="111" t="s">
        <v>123</v>
      </c>
      <c r="F12111" s="111" t="s">
        <v>179</v>
      </c>
      <c r="G12111" s="111" t="s">
        <v>180</v>
      </c>
      <c r="H12111" s="111" t="s">
        <v>179</v>
      </c>
      <c r="I12111" s="111" t="s">
        <v>180</v>
      </c>
      <c r="J12111" t="str">
        <f t="shared" si="378"/>
        <v>1853SkogOrganisk jordBlandingsskogHøy</v>
      </c>
      <c r="K12111" s="111">
        <v>-5.5554344456832343</v>
      </c>
      <c r="L12111" s="111">
        <v>0.92784825435236762</v>
      </c>
      <c r="M12111" s="111">
        <v>0.46510463492953991</v>
      </c>
      <c r="N12111" s="112">
        <f t="shared" si="379"/>
        <v>-4.1624815564013264</v>
      </c>
    </row>
    <row r="12112" spans="1:14" x14ac:dyDescent="0.25">
      <c r="A12112" s="111" t="s">
        <v>911</v>
      </c>
      <c r="B12112" s="111">
        <f>INDEX(kommuner!C:C,MATCH(_xlfn.NUMBERVALUE(A12112),kommuner!B:B,0))</f>
        <v>1853</v>
      </c>
      <c r="C12112" s="111" t="s">
        <v>127</v>
      </c>
      <c r="D12112" s="111" t="s">
        <v>127</v>
      </c>
      <c r="E12112" s="111" t="s">
        <v>123</v>
      </c>
      <c r="F12112" s="111" t="s">
        <v>179</v>
      </c>
      <c r="G12112" s="111" t="s">
        <v>167</v>
      </c>
      <c r="H12112" s="111" t="s">
        <v>179</v>
      </c>
      <c r="I12112" s="111" t="s">
        <v>167</v>
      </c>
      <c r="J12112" t="str">
        <f t="shared" si="378"/>
        <v>1853SkogOrganisk jordBlandingsskogImpediment</v>
      </c>
      <c r="K12112" s="111">
        <v>-0.28586344175800005</v>
      </c>
      <c r="L12112" s="111">
        <v>0.92784825435236762</v>
      </c>
      <c r="M12112" s="111">
        <v>0.46510463492953991</v>
      </c>
      <c r="N12112" s="112">
        <f t="shared" si="379"/>
        <v>1.1070894475239075</v>
      </c>
    </row>
    <row r="12113" spans="1:14" x14ac:dyDescent="0.25">
      <c r="A12113" s="111" t="s">
        <v>911</v>
      </c>
      <c r="B12113" s="111">
        <f>INDEX(kommuner!C:C,MATCH(_xlfn.NUMBERVALUE(A12113),kommuner!B:B,0))</f>
        <v>1853</v>
      </c>
      <c r="C12113" s="111" t="s">
        <v>127</v>
      </c>
      <c r="D12113" s="111" t="s">
        <v>127</v>
      </c>
      <c r="E12113" s="111" t="s">
        <v>123</v>
      </c>
      <c r="F12113" s="111" t="s">
        <v>179</v>
      </c>
      <c r="G12113" s="111" t="s">
        <v>190</v>
      </c>
      <c r="H12113" s="111" t="s">
        <v>179</v>
      </c>
      <c r="I12113" s="111" t="s">
        <v>190</v>
      </c>
      <c r="J12113" t="str">
        <f t="shared" si="378"/>
        <v>1853SkogOrganisk jordBlandingsskogLav</v>
      </c>
      <c r="K12113" s="111">
        <v>-1.2347339377887629</v>
      </c>
      <c r="L12113" s="111">
        <v>0.92784825435236762</v>
      </c>
      <c r="M12113" s="111">
        <v>0.46510463492953991</v>
      </c>
      <c r="N12113" s="112">
        <f t="shared" si="379"/>
        <v>0.15821895149314458</v>
      </c>
    </row>
    <row r="12114" spans="1:14" x14ac:dyDescent="0.25">
      <c r="A12114" s="111" t="s">
        <v>911</v>
      </c>
      <c r="B12114" s="111">
        <f>INDEX(kommuner!C:C,MATCH(_xlfn.NUMBERVALUE(A12114),kommuner!B:B,0))</f>
        <v>1853</v>
      </c>
      <c r="C12114" s="111" t="s">
        <v>127</v>
      </c>
      <c r="D12114" s="111" t="s">
        <v>127</v>
      </c>
      <c r="E12114" s="111" t="s">
        <v>123</v>
      </c>
      <c r="F12114" s="111" t="s">
        <v>179</v>
      </c>
      <c r="G12114" s="111" t="s">
        <v>173</v>
      </c>
      <c r="H12114" s="111" t="s">
        <v>179</v>
      </c>
      <c r="I12114" s="111" t="s">
        <v>173</v>
      </c>
      <c r="J12114" t="str">
        <f t="shared" si="378"/>
        <v>1853SkogOrganisk jordBlandingsskogMiddels</v>
      </c>
      <c r="K12114" s="111">
        <v>-2.4239591752717748</v>
      </c>
      <c r="L12114" s="111">
        <v>0.92784825435236762</v>
      </c>
      <c r="M12114" s="111">
        <v>0.46510463492953991</v>
      </c>
      <c r="N12114" s="112">
        <f t="shared" si="379"/>
        <v>-1.0310062859898674</v>
      </c>
    </row>
    <row r="12115" spans="1:14" x14ac:dyDescent="0.25">
      <c r="A12115" s="111" t="s">
        <v>911</v>
      </c>
      <c r="B12115" s="111">
        <f>INDEX(kommuner!C:C,MATCH(_xlfn.NUMBERVALUE(A12115),kommuner!B:B,0))</f>
        <v>1853</v>
      </c>
      <c r="C12115" s="111" t="s">
        <v>127</v>
      </c>
      <c r="D12115" s="111" t="s">
        <v>127</v>
      </c>
      <c r="E12115" s="111" t="s">
        <v>123</v>
      </c>
      <c r="F12115" s="111" t="s">
        <v>179</v>
      </c>
      <c r="G12115" s="111" t="s">
        <v>186</v>
      </c>
      <c r="H12115" s="111" t="s">
        <v>179</v>
      </c>
      <c r="I12115" s="111" t="s">
        <v>186</v>
      </c>
      <c r="J12115" t="str">
        <f t="shared" si="378"/>
        <v>1853SkogOrganisk jordBlandingsskogSærs høy</v>
      </c>
      <c r="K12115" s="111">
        <v>-1.5726115302258048</v>
      </c>
      <c r="L12115" s="111">
        <v>0.92784825435236762</v>
      </c>
      <c r="M12115" s="111">
        <v>0.46510463492953991</v>
      </c>
      <c r="N12115" s="112">
        <f t="shared" si="379"/>
        <v>-0.17965864094389727</v>
      </c>
    </row>
    <row r="12116" spans="1:14" x14ac:dyDescent="0.25">
      <c r="A12116" s="111" t="s">
        <v>911</v>
      </c>
      <c r="B12116" s="111">
        <f>INDEX(kommuner!C:C,MATCH(_xlfn.NUMBERVALUE(A12116),kommuner!B:B,0))</f>
        <v>1853</v>
      </c>
      <c r="C12116" s="111" t="s">
        <v>127</v>
      </c>
      <c r="D12116" s="111" t="s">
        <v>127</v>
      </c>
      <c r="E12116" s="111" t="s">
        <v>123</v>
      </c>
      <c r="F12116" s="111" t="s">
        <v>185</v>
      </c>
      <c r="G12116" s="111" t="s">
        <v>180</v>
      </c>
      <c r="H12116" s="111" t="s">
        <v>185</v>
      </c>
      <c r="I12116" s="111" t="s">
        <v>180</v>
      </c>
      <c r="J12116" t="str">
        <f t="shared" si="378"/>
        <v>1853SkogOrganisk jordLauvskogHøy</v>
      </c>
      <c r="K12116" s="111">
        <v>-1.9913688882377358</v>
      </c>
      <c r="L12116" s="111">
        <v>0.92784825435236762</v>
      </c>
      <c r="M12116" s="111">
        <v>0.46510463492953991</v>
      </c>
      <c r="N12116" s="112">
        <f t="shared" si="379"/>
        <v>-0.59841599895582831</v>
      </c>
    </row>
    <row r="12117" spans="1:14" x14ac:dyDescent="0.25">
      <c r="A12117" s="111" t="s">
        <v>911</v>
      </c>
      <c r="B12117" s="111">
        <f>INDEX(kommuner!C:C,MATCH(_xlfn.NUMBERVALUE(A12117),kommuner!B:B,0))</f>
        <v>1853</v>
      </c>
      <c r="C12117" s="111" t="s">
        <v>127</v>
      </c>
      <c r="D12117" s="111" t="s">
        <v>127</v>
      </c>
      <c r="E12117" s="111" t="s">
        <v>123</v>
      </c>
      <c r="F12117" s="111" t="s">
        <v>185</v>
      </c>
      <c r="G12117" s="111" t="s">
        <v>167</v>
      </c>
      <c r="H12117" s="111" t="s">
        <v>185</v>
      </c>
      <c r="I12117" s="111" t="s">
        <v>167</v>
      </c>
      <c r="J12117" t="str">
        <f t="shared" si="378"/>
        <v>1853SkogOrganisk jordLauvskogImpediment</v>
      </c>
      <c r="K12117" s="111">
        <v>0.35000626494250675</v>
      </c>
      <c r="L12117" s="111">
        <v>0.92784825435236762</v>
      </c>
      <c r="M12117" s="111">
        <v>0.46510463492953991</v>
      </c>
      <c r="N12117" s="112">
        <f t="shared" si="379"/>
        <v>1.7429591542244141</v>
      </c>
    </row>
    <row r="12118" spans="1:14" x14ac:dyDescent="0.25">
      <c r="A12118" s="111" t="s">
        <v>911</v>
      </c>
      <c r="B12118" s="111">
        <f>INDEX(kommuner!C:C,MATCH(_xlfn.NUMBERVALUE(A12118),kommuner!B:B,0))</f>
        <v>1853</v>
      </c>
      <c r="C12118" s="111" t="s">
        <v>127</v>
      </c>
      <c r="D12118" s="111" t="s">
        <v>127</v>
      </c>
      <c r="E12118" s="111" t="s">
        <v>123</v>
      </c>
      <c r="F12118" s="111" t="s">
        <v>185</v>
      </c>
      <c r="G12118" s="111" t="s">
        <v>190</v>
      </c>
      <c r="H12118" s="111" t="s">
        <v>185</v>
      </c>
      <c r="I12118" s="111" t="s">
        <v>190</v>
      </c>
      <c r="J12118" t="str">
        <f t="shared" si="378"/>
        <v>1853SkogOrganisk jordLauvskogLav</v>
      </c>
      <c r="K12118" s="111">
        <v>1.1144075558526714</v>
      </c>
      <c r="L12118" s="111">
        <v>0.92784825435236762</v>
      </c>
      <c r="M12118" s="111">
        <v>0.46510463492953991</v>
      </c>
      <c r="N12118" s="112">
        <f t="shared" si="379"/>
        <v>2.5073604451345788</v>
      </c>
    </row>
    <row r="12119" spans="1:14" x14ac:dyDescent="0.25">
      <c r="A12119" s="111" t="s">
        <v>911</v>
      </c>
      <c r="B12119" s="111">
        <f>INDEX(kommuner!C:C,MATCH(_xlfn.NUMBERVALUE(A12119),kommuner!B:B,0))</f>
        <v>1853</v>
      </c>
      <c r="C12119" s="111" t="s">
        <v>127</v>
      </c>
      <c r="D12119" s="111" t="s">
        <v>127</v>
      </c>
      <c r="E12119" s="111" t="s">
        <v>123</v>
      </c>
      <c r="F12119" s="111" t="s">
        <v>185</v>
      </c>
      <c r="G12119" s="111" t="s">
        <v>173</v>
      </c>
      <c r="H12119" s="111" t="s">
        <v>185</v>
      </c>
      <c r="I12119" s="111" t="s">
        <v>173</v>
      </c>
      <c r="J12119" t="str">
        <f t="shared" si="378"/>
        <v>1853SkogOrganisk jordLauvskogMiddels</v>
      </c>
      <c r="K12119" s="111">
        <v>-0.62664468270982987</v>
      </c>
      <c r="L12119" s="111">
        <v>0.92784825435236762</v>
      </c>
      <c r="M12119" s="111">
        <v>0.46510463492953991</v>
      </c>
      <c r="N12119" s="112">
        <f t="shared" si="379"/>
        <v>0.76630820657207765</v>
      </c>
    </row>
    <row r="12120" spans="1:14" x14ac:dyDescent="0.25">
      <c r="A12120" s="111" t="s">
        <v>911</v>
      </c>
      <c r="B12120" s="111">
        <f>INDEX(kommuner!C:C,MATCH(_xlfn.NUMBERVALUE(A12120),kommuner!B:B,0))</f>
        <v>1853</v>
      </c>
      <c r="C12120" s="111" t="s">
        <v>127</v>
      </c>
      <c r="D12120" s="111" t="s">
        <v>127</v>
      </c>
      <c r="E12120" s="111" t="s">
        <v>123</v>
      </c>
      <c r="F12120" s="111" t="s">
        <v>185</v>
      </c>
      <c r="G12120" s="111" t="s">
        <v>186</v>
      </c>
      <c r="H12120" s="111" t="s">
        <v>185</v>
      </c>
      <c r="I12120" s="111" t="s">
        <v>186</v>
      </c>
      <c r="J12120" t="str">
        <f t="shared" si="378"/>
        <v>1853SkogOrganisk jordLauvskogSærs høy</v>
      </c>
      <c r="K12120" s="111">
        <v>-1.8997279926091779</v>
      </c>
      <c r="L12120" s="111">
        <v>0.92784825435236762</v>
      </c>
      <c r="M12120" s="111">
        <v>0.46510463492953991</v>
      </c>
      <c r="N12120" s="112">
        <f t="shared" si="379"/>
        <v>-0.50677510332727038</v>
      </c>
    </row>
    <row r="12121" spans="1:14" x14ac:dyDescent="0.25">
      <c r="A12121" s="111" t="s">
        <v>911</v>
      </c>
      <c r="B12121" s="111">
        <f>INDEX(kommuner!C:C,MATCH(_xlfn.NUMBERVALUE(A12121),kommuner!B:B,0))</f>
        <v>1853</v>
      </c>
      <c r="C12121" s="111" t="s">
        <v>83</v>
      </c>
      <c r="D12121" s="111" t="s">
        <v>83</v>
      </c>
      <c r="E12121" s="111" t="s">
        <v>126</v>
      </c>
      <c r="F12121" s="111" t="s">
        <v>139</v>
      </c>
      <c r="G12121" s="111" t="s">
        <v>139</v>
      </c>
      <c r="H12121" s="111" t="s">
        <v>139</v>
      </c>
      <c r="I12121" s="111" t="s">
        <v>139</v>
      </c>
      <c r="J12121" t="str">
        <f t="shared" si="378"/>
        <v>1853Utbygd arealMineraljord</v>
      </c>
      <c r="K12121" s="111">
        <v>6.7868445194857546E-2</v>
      </c>
      <c r="L12121" s="111">
        <v>0</v>
      </c>
      <c r="M12121" s="111">
        <v>1.303047089454229E-2</v>
      </c>
      <c r="N12121" s="112">
        <f t="shared" si="379"/>
        <v>8.0898916089399836E-2</v>
      </c>
    </row>
    <row r="12122" spans="1:14" x14ac:dyDescent="0.25">
      <c r="A12122" s="111" t="s">
        <v>911</v>
      </c>
      <c r="B12122" s="111">
        <f>INDEX(kommuner!C:C,MATCH(_xlfn.NUMBERVALUE(A12122),kommuner!B:B,0))</f>
        <v>1853</v>
      </c>
      <c r="C12122" s="111" t="s">
        <v>83</v>
      </c>
      <c r="D12122" s="111" t="s">
        <v>83</v>
      </c>
      <c r="E12122" s="111" t="s">
        <v>123</v>
      </c>
      <c r="F12122" s="111" t="s">
        <v>139</v>
      </c>
      <c r="G12122" s="111" t="s">
        <v>139</v>
      </c>
      <c r="H12122" s="111" t="s">
        <v>139</v>
      </c>
      <c r="I12122" s="111" t="s">
        <v>139</v>
      </c>
      <c r="J12122" t="str">
        <f t="shared" si="378"/>
        <v>1853Utbygd arealOrganisk jord</v>
      </c>
      <c r="K12122" s="111">
        <v>29.011421395201612</v>
      </c>
      <c r="L12122" s="111">
        <v>0</v>
      </c>
      <c r="M12122" s="111">
        <v>1.303047089454229E-2</v>
      </c>
      <c r="N12122" s="112">
        <f t="shared" si="379"/>
        <v>29.024451866096154</v>
      </c>
    </row>
    <row r="12123" spans="1:14" x14ac:dyDescent="0.25">
      <c r="A12123" s="111" t="s">
        <v>911</v>
      </c>
      <c r="B12123" s="111">
        <f>INDEX(kommuner!C:C,MATCH(_xlfn.NUMBERVALUE(A12123),kommuner!B:B,0))</f>
        <v>1853</v>
      </c>
      <c r="C12123" s="111" t="s">
        <v>181</v>
      </c>
      <c r="D12123" s="111" t="s">
        <v>181</v>
      </c>
      <c r="E12123" s="111" t="s">
        <v>123</v>
      </c>
      <c r="F12123" s="111" t="s">
        <v>139</v>
      </c>
      <c r="G12123" s="111" t="s">
        <v>139</v>
      </c>
      <c r="H12123" s="111" t="s">
        <v>139</v>
      </c>
      <c r="I12123" s="111" t="s">
        <v>139</v>
      </c>
      <c r="J12123" t="str">
        <f t="shared" si="378"/>
        <v>1853Vann og myrOrganisk jord</v>
      </c>
      <c r="K12123" s="111">
        <v>-4.1038862122629617E-2</v>
      </c>
      <c r="L12123" s="111">
        <v>0</v>
      </c>
      <c r="M12123" s="111">
        <v>0</v>
      </c>
      <c r="N12123" s="112">
        <f t="shared" si="379"/>
        <v>-4.1038862122629617E-2</v>
      </c>
    </row>
    <row r="12124" spans="1:14" x14ac:dyDescent="0.25">
      <c r="A12124" s="111" t="s">
        <v>912</v>
      </c>
      <c r="B12124" s="111">
        <f>INDEX(kommuner!C:C,MATCH(_xlfn.NUMBERVALUE(A12124),kommuner!B:B,0))</f>
        <v>1806</v>
      </c>
      <c r="C12124" s="111" t="s">
        <v>82</v>
      </c>
      <c r="D12124" s="111" t="s">
        <v>82</v>
      </c>
      <c r="E12124" s="111" t="s">
        <v>126</v>
      </c>
      <c r="F12124" s="111" t="s">
        <v>139</v>
      </c>
      <c r="G12124" s="111" t="s">
        <v>139</v>
      </c>
      <c r="H12124" s="111" t="s">
        <v>139</v>
      </c>
      <c r="I12124" s="111" t="s">
        <v>139</v>
      </c>
      <c r="J12124" t="str">
        <f t="shared" si="378"/>
        <v>1806Annen utmarkMineraljord</v>
      </c>
      <c r="K12124" s="111">
        <v>-4.6129089206686659E-2</v>
      </c>
      <c r="L12124" s="111">
        <v>0</v>
      </c>
      <c r="M12124" s="111">
        <v>0</v>
      </c>
      <c r="N12124" s="112">
        <f t="shared" si="379"/>
        <v>-4.6129089206686659E-2</v>
      </c>
    </row>
    <row r="12125" spans="1:14" x14ac:dyDescent="0.25">
      <c r="A12125" s="111" t="s">
        <v>912</v>
      </c>
      <c r="B12125" s="111">
        <f>INDEX(kommuner!C:C,MATCH(_xlfn.NUMBERVALUE(A12125),kommuner!B:B,0))</f>
        <v>1806</v>
      </c>
      <c r="C12125" s="111" t="s">
        <v>121</v>
      </c>
      <c r="D12125" s="111" t="s">
        <v>121</v>
      </c>
      <c r="E12125" s="111" t="s">
        <v>126</v>
      </c>
      <c r="F12125" s="111" t="s">
        <v>139</v>
      </c>
      <c r="G12125" s="111" t="s">
        <v>139</v>
      </c>
      <c r="H12125" s="111" t="s">
        <v>139</v>
      </c>
      <c r="I12125" s="111" t="s">
        <v>139</v>
      </c>
      <c r="J12125" t="str">
        <f t="shared" si="378"/>
        <v>1806BeiteMineraljord</v>
      </c>
      <c r="K12125" s="111">
        <v>-0.96338340838695502</v>
      </c>
      <c r="L12125" s="111">
        <v>0</v>
      </c>
      <c r="M12125" s="111">
        <v>1.2448711246839999E-7</v>
      </c>
      <c r="N12125" s="112">
        <f t="shared" si="379"/>
        <v>-0.96338328389984251</v>
      </c>
    </row>
    <row r="12126" spans="1:14" x14ac:dyDescent="0.25">
      <c r="A12126" s="111" t="s">
        <v>912</v>
      </c>
      <c r="B12126" s="111">
        <f>INDEX(kommuner!C:C,MATCH(_xlfn.NUMBERVALUE(A12126),kommuner!B:B,0))</f>
        <v>1806</v>
      </c>
      <c r="C12126" s="111" t="s">
        <v>121</v>
      </c>
      <c r="D12126" s="111" t="s">
        <v>121</v>
      </c>
      <c r="E12126" s="111" t="s">
        <v>123</v>
      </c>
      <c r="F12126" s="111" t="s">
        <v>139</v>
      </c>
      <c r="G12126" s="111" t="s">
        <v>139</v>
      </c>
      <c r="H12126" s="111" t="s">
        <v>139</v>
      </c>
      <c r="I12126" s="111" t="s">
        <v>139</v>
      </c>
      <c r="J12126" t="str">
        <f t="shared" si="378"/>
        <v>1806BeiteOrganisk jord</v>
      </c>
      <c r="K12126" s="111">
        <v>12.077525935985037</v>
      </c>
      <c r="L12126" s="111">
        <v>1.6412500000000001</v>
      </c>
      <c r="M12126" s="111">
        <v>0</v>
      </c>
      <c r="N12126" s="112">
        <f t="shared" si="379"/>
        <v>13.718775935985036</v>
      </c>
    </row>
    <row r="12127" spans="1:14" x14ac:dyDescent="0.25">
      <c r="A12127" s="111" t="s">
        <v>912</v>
      </c>
      <c r="B12127" s="111">
        <f>INDEX(kommuner!C:C,MATCH(_xlfn.NUMBERVALUE(A12127),kommuner!B:B,0))</f>
        <v>1806</v>
      </c>
      <c r="C12127" s="111" t="s">
        <v>84</v>
      </c>
      <c r="D12127" s="111" t="s">
        <v>84</v>
      </c>
      <c r="E12127" s="111" t="s">
        <v>126</v>
      </c>
      <c r="F12127" s="111" t="s">
        <v>139</v>
      </c>
      <c r="G12127" s="111" t="s">
        <v>139</v>
      </c>
      <c r="H12127" s="111" t="s">
        <v>139</v>
      </c>
      <c r="I12127" s="111" t="s">
        <v>139</v>
      </c>
      <c r="J12127" t="str">
        <f t="shared" si="378"/>
        <v>1806Dyrket markMineraljord</v>
      </c>
      <c r="K12127" s="111">
        <v>-0.35631141178143111</v>
      </c>
      <c r="L12127" s="111">
        <v>0</v>
      </c>
      <c r="M12127" s="111">
        <v>0</v>
      </c>
      <c r="N12127" s="112">
        <f t="shared" si="379"/>
        <v>-0.35631141178143111</v>
      </c>
    </row>
    <row r="12128" spans="1:14" x14ac:dyDescent="0.25">
      <c r="A12128" s="111" t="s">
        <v>912</v>
      </c>
      <c r="B12128" s="111">
        <f>INDEX(kommuner!C:C,MATCH(_xlfn.NUMBERVALUE(A12128),kommuner!B:B,0))</f>
        <v>1806</v>
      </c>
      <c r="C12128" s="111" t="s">
        <v>84</v>
      </c>
      <c r="D12128" s="111" t="s">
        <v>84</v>
      </c>
      <c r="E12128" s="111" t="s">
        <v>123</v>
      </c>
      <c r="F12128" s="111" t="s">
        <v>139</v>
      </c>
      <c r="G12128" s="111" t="s">
        <v>139</v>
      </c>
      <c r="H12128" s="111" t="s">
        <v>139</v>
      </c>
      <c r="I12128" s="111" t="s">
        <v>139</v>
      </c>
      <c r="J12128" t="str">
        <f t="shared" si="378"/>
        <v>1806Dyrket markOrganisk jord</v>
      </c>
      <c r="K12128" s="111">
        <v>28.726149366675592</v>
      </c>
      <c r="L12128" s="111">
        <v>1.45625</v>
      </c>
      <c r="M12128" s="111">
        <v>0</v>
      </c>
      <c r="N12128" s="112">
        <f t="shared" si="379"/>
        <v>30.182399366675593</v>
      </c>
    </row>
    <row r="12129" spans="1:14" x14ac:dyDescent="0.25">
      <c r="A12129" s="111" t="s">
        <v>912</v>
      </c>
      <c r="B12129" s="111">
        <f>INDEX(kommuner!C:C,MATCH(_xlfn.NUMBERVALUE(A12129),kommuner!B:B,0))</f>
        <v>1806</v>
      </c>
      <c r="C12129" s="111" t="s">
        <v>127</v>
      </c>
      <c r="D12129" s="111" t="s">
        <v>127</v>
      </c>
      <c r="E12129" s="111" t="s">
        <v>126</v>
      </c>
      <c r="F12129" s="111" t="s">
        <v>172</v>
      </c>
      <c r="G12129" s="111" t="s">
        <v>180</v>
      </c>
      <c r="H12129" s="111" t="s">
        <v>172</v>
      </c>
      <c r="I12129" s="111" t="s">
        <v>180</v>
      </c>
      <c r="J12129" t="str">
        <f t="shared" si="378"/>
        <v>1806SkogMineraljordBarskogHøy</v>
      </c>
      <c r="K12129" s="111">
        <v>-4.1008350957832223</v>
      </c>
      <c r="L12129" s="111">
        <v>0.85306406685236758</v>
      </c>
      <c r="M12129" s="111">
        <v>6.4056614999681585E-2</v>
      </c>
      <c r="N12129" s="112">
        <f t="shared" si="379"/>
        <v>-3.183714413931173</v>
      </c>
    </row>
    <row r="12130" spans="1:14" x14ac:dyDescent="0.25">
      <c r="A12130" s="111" t="s">
        <v>912</v>
      </c>
      <c r="B12130" s="111">
        <f>INDEX(kommuner!C:C,MATCH(_xlfn.NUMBERVALUE(A12130),kommuner!B:B,0))</f>
        <v>1806</v>
      </c>
      <c r="C12130" s="111" t="s">
        <v>127</v>
      </c>
      <c r="D12130" s="111" t="s">
        <v>127</v>
      </c>
      <c r="E12130" s="111" t="s">
        <v>126</v>
      </c>
      <c r="F12130" s="111" t="s">
        <v>172</v>
      </c>
      <c r="G12130" s="111" t="s">
        <v>167</v>
      </c>
      <c r="H12130" s="111" t="s">
        <v>172</v>
      </c>
      <c r="I12130" s="111" t="s">
        <v>167</v>
      </c>
      <c r="J12130" t="str">
        <f t="shared" si="378"/>
        <v>1806SkogMineraljordBarskogImpediment</v>
      </c>
      <c r="K12130" s="111">
        <v>-0.74600152614144843</v>
      </c>
      <c r="L12130" s="111">
        <v>0.85306406685236758</v>
      </c>
      <c r="M12130" s="111">
        <v>6.3979989500968365E-2</v>
      </c>
      <c r="N12130" s="112">
        <f t="shared" si="379"/>
        <v>0.17104253021188751</v>
      </c>
    </row>
    <row r="12131" spans="1:14" x14ac:dyDescent="0.25">
      <c r="A12131" s="111" t="s">
        <v>912</v>
      </c>
      <c r="B12131" s="111">
        <f>INDEX(kommuner!C:C,MATCH(_xlfn.NUMBERVALUE(A12131),kommuner!B:B,0))</f>
        <v>1806</v>
      </c>
      <c r="C12131" s="111" t="s">
        <v>127</v>
      </c>
      <c r="D12131" s="111" t="s">
        <v>127</v>
      </c>
      <c r="E12131" s="111" t="s">
        <v>126</v>
      </c>
      <c r="F12131" s="111" t="s">
        <v>172</v>
      </c>
      <c r="G12131" s="111" t="s">
        <v>190</v>
      </c>
      <c r="H12131" s="111" t="s">
        <v>172</v>
      </c>
      <c r="I12131" s="111" t="s">
        <v>190</v>
      </c>
      <c r="J12131" t="str">
        <f t="shared" si="378"/>
        <v>1806SkogMineraljordBarskogLav</v>
      </c>
      <c r="K12131" s="111">
        <v>-1.8215681825293268</v>
      </c>
      <c r="L12131" s="111">
        <v>0.85306406685236758</v>
      </c>
      <c r="M12131" s="111">
        <v>6.3979989500968365E-2</v>
      </c>
      <c r="N12131" s="112">
        <f t="shared" si="379"/>
        <v>-0.90452412617599087</v>
      </c>
    </row>
    <row r="12132" spans="1:14" x14ac:dyDescent="0.25">
      <c r="A12132" s="111" t="s">
        <v>912</v>
      </c>
      <c r="B12132" s="111">
        <f>INDEX(kommuner!C:C,MATCH(_xlfn.NUMBERVALUE(A12132),kommuner!B:B,0))</f>
        <v>1806</v>
      </c>
      <c r="C12132" s="111" t="s">
        <v>127</v>
      </c>
      <c r="D12132" s="111" t="s">
        <v>127</v>
      </c>
      <c r="E12132" s="111" t="s">
        <v>126</v>
      </c>
      <c r="F12132" s="111" t="s">
        <v>172</v>
      </c>
      <c r="G12132" s="111" t="s">
        <v>173</v>
      </c>
      <c r="H12132" s="111" t="s">
        <v>172</v>
      </c>
      <c r="I12132" s="111" t="s">
        <v>173</v>
      </c>
      <c r="J12132" t="str">
        <f t="shared" si="378"/>
        <v>1806SkogMineraljordBarskogMiddels</v>
      </c>
      <c r="K12132" s="111">
        <v>-2.9452289214132028</v>
      </c>
      <c r="L12132" s="111">
        <v>0.85306406685236758</v>
      </c>
      <c r="M12132" s="111">
        <v>6.4056614999681585E-2</v>
      </c>
      <c r="N12132" s="112">
        <f t="shared" si="379"/>
        <v>-2.0281082395611536</v>
      </c>
    </row>
    <row r="12133" spans="1:14" x14ac:dyDescent="0.25">
      <c r="A12133" s="111" t="s">
        <v>912</v>
      </c>
      <c r="B12133" s="111">
        <f>INDEX(kommuner!C:C,MATCH(_xlfn.NUMBERVALUE(A12133),kommuner!B:B,0))</f>
        <v>1806</v>
      </c>
      <c r="C12133" s="111" t="s">
        <v>127</v>
      </c>
      <c r="D12133" s="111" t="s">
        <v>127</v>
      </c>
      <c r="E12133" s="111" t="s">
        <v>126</v>
      </c>
      <c r="F12133" s="111" t="s">
        <v>172</v>
      </c>
      <c r="G12133" s="111" t="s">
        <v>186</v>
      </c>
      <c r="H12133" s="111" t="s">
        <v>172</v>
      </c>
      <c r="I12133" s="111" t="s">
        <v>186</v>
      </c>
      <c r="J12133" t="str">
        <f t="shared" si="378"/>
        <v>1806SkogMineraljordBarskogSærs høy</v>
      </c>
      <c r="K12133" s="111">
        <v>0.12072674540874306</v>
      </c>
      <c r="L12133" s="111">
        <v>0.85306406685236758</v>
      </c>
      <c r="M12133" s="111">
        <v>6.4056614999681585E-2</v>
      </c>
      <c r="N12133" s="112">
        <f t="shared" si="379"/>
        <v>1.0378474272607923</v>
      </c>
    </row>
    <row r="12134" spans="1:14" x14ac:dyDescent="0.25">
      <c r="A12134" s="111" t="s">
        <v>912</v>
      </c>
      <c r="B12134" s="111">
        <f>INDEX(kommuner!C:C,MATCH(_xlfn.NUMBERVALUE(A12134),kommuner!B:B,0))</f>
        <v>1806</v>
      </c>
      <c r="C12134" s="111" t="s">
        <v>127</v>
      </c>
      <c r="D12134" s="111" t="s">
        <v>127</v>
      </c>
      <c r="E12134" s="111" t="s">
        <v>126</v>
      </c>
      <c r="F12134" s="111" t="s">
        <v>179</v>
      </c>
      <c r="G12134" s="111" t="s">
        <v>180</v>
      </c>
      <c r="H12134" s="111" t="s">
        <v>179</v>
      </c>
      <c r="I12134" s="111" t="s">
        <v>180</v>
      </c>
      <c r="J12134" t="str">
        <f t="shared" si="378"/>
        <v>1806SkogMineraljordBlandingsskogHøy</v>
      </c>
      <c r="K12134" s="111">
        <v>-7.1939050909469406</v>
      </c>
      <c r="L12134" s="111">
        <v>0.85306406685236758</v>
      </c>
      <c r="M12134" s="111">
        <v>6.3979989500968365E-2</v>
      </c>
      <c r="N12134" s="112">
        <f t="shared" si="379"/>
        <v>-6.2768610345936047</v>
      </c>
    </row>
    <row r="12135" spans="1:14" x14ac:dyDescent="0.25">
      <c r="A12135" s="111" t="s">
        <v>912</v>
      </c>
      <c r="B12135" s="111">
        <f>INDEX(kommuner!C:C,MATCH(_xlfn.NUMBERVALUE(A12135),kommuner!B:B,0))</f>
        <v>1806</v>
      </c>
      <c r="C12135" s="111" t="s">
        <v>127</v>
      </c>
      <c r="D12135" s="111" t="s">
        <v>127</v>
      </c>
      <c r="E12135" s="111" t="s">
        <v>126</v>
      </c>
      <c r="F12135" s="111" t="s">
        <v>179</v>
      </c>
      <c r="G12135" s="111" t="s">
        <v>167</v>
      </c>
      <c r="H12135" s="111" t="s">
        <v>179</v>
      </c>
      <c r="I12135" s="111" t="s">
        <v>167</v>
      </c>
      <c r="J12135" t="str">
        <f t="shared" si="378"/>
        <v>1806SkogMineraljordBlandingsskogImpediment</v>
      </c>
      <c r="K12135" s="111">
        <v>-1.6598037998579707</v>
      </c>
      <c r="L12135" s="111">
        <v>0.85306406685236758</v>
      </c>
      <c r="M12135" s="111">
        <v>6.3979989500968365E-2</v>
      </c>
      <c r="N12135" s="112">
        <f t="shared" si="379"/>
        <v>-0.7427597435046347</v>
      </c>
    </row>
    <row r="12136" spans="1:14" x14ac:dyDescent="0.25">
      <c r="A12136" s="111" t="s">
        <v>912</v>
      </c>
      <c r="B12136" s="111">
        <f>INDEX(kommuner!C:C,MATCH(_xlfn.NUMBERVALUE(A12136),kommuner!B:B,0))</f>
        <v>1806</v>
      </c>
      <c r="C12136" s="111" t="s">
        <v>127</v>
      </c>
      <c r="D12136" s="111" t="s">
        <v>127</v>
      </c>
      <c r="E12136" s="111" t="s">
        <v>126</v>
      </c>
      <c r="F12136" s="111" t="s">
        <v>179</v>
      </c>
      <c r="G12136" s="111" t="s">
        <v>190</v>
      </c>
      <c r="H12136" s="111" t="s">
        <v>179</v>
      </c>
      <c r="I12136" s="111" t="s">
        <v>190</v>
      </c>
      <c r="J12136" t="str">
        <f t="shared" si="378"/>
        <v>1806SkogMineraljordBlandingsskogLav</v>
      </c>
      <c r="K12136" s="111">
        <v>-2.5588434197694254</v>
      </c>
      <c r="L12136" s="111">
        <v>0.85306406685236758</v>
      </c>
      <c r="M12136" s="111">
        <v>6.3979989500968365E-2</v>
      </c>
      <c r="N12136" s="112">
        <f t="shared" si="379"/>
        <v>-1.6417993634160897</v>
      </c>
    </row>
    <row r="12137" spans="1:14" x14ac:dyDescent="0.25">
      <c r="A12137" s="111" t="s">
        <v>912</v>
      </c>
      <c r="B12137" s="111">
        <f>INDEX(kommuner!C:C,MATCH(_xlfn.NUMBERVALUE(A12137),kommuner!B:B,0))</f>
        <v>1806</v>
      </c>
      <c r="C12137" s="111" t="s">
        <v>127</v>
      </c>
      <c r="D12137" s="111" t="s">
        <v>127</v>
      </c>
      <c r="E12137" s="111" t="s">
        <v>126</v>
      </c>
      <c r="F12137" s="111" t="s">
        <v>179</v>
      </c>
      <c r="G12137" s="111" t="s">
        <v>173</v>
      </c>
      <c r="H12137" s="111" t="s">
        <v>179</v>
      </c>
      <c r="I12137" s="111" t="s">
        <v>173</v>
      </c>
      <c r="J12137" t="str">
        <f t="shared" si="378"/>
        <v>1806SkogMineraljordBlandingsskogMiddels</v>
      </c>
      <c r="K12137" s="111">
        <v>-3.8687729546762566</v>
      </c>
      <c r="L12137" s="111">
        <v>0.85306406685236758</v>
      </c>
      <c r="M12137" s="111">
        <v>6.3979989500968365E-2</v>
      </c>
      <c r="N12137" s="112">
        <f t="shared" si="379"/>
        <v>-2.9517288983229206</v>
      </c>
    </row>
    <row r="12138" spans="1:14" x14ac:dyDescent="0.25">
      <c r="A12138" s="111" t="s">
        <v>912</v>
      </c>
      <c r="B12138" s="111">
        <f>INDEX(kommuner!C:C,MATCH(_xlfn.NUMBERVALUE(A12138),kommuner!B:B,0))</f>
        <v>1806</v>
      </c>
      <c r="C12138" s="111" t="s">
        <v>127</v>
      </c>
      <c r="D12138" s="111" t="s">
        <v>127</v>
      </c>
      <c r="E12138" s="111" t="s">
        <v>126</v>
      </c>
      <c r="F12138" s="111" t="s">
        <v>179</v>
      </c>
      <c r="G12138" s="111" t="s">
        <v>186</v>
      </c>
      <c r="H12138" s="111" t="s">
        <v>179</v>
      </c>
      <c r="I12138" s="111" t="s">
        <v>186</v>
      </c>
      <c r="J12138" t="str">
        <f t="shared" si="378"/>
        <v>1806SkogMineraljordBlandingsskogSærs høy</v>
      </c>
      <c r="K12138" s="111">
        <v>-2.9395925245326562</v>
      </c>
      <c r="L12138" s="111">
        <v>0.85306406685236758</v>
      </c>
      <c r="M12138" s="111">
        <v>6.3979989500968365E-2</v>
      </c>
      <c r="N12138" s="112">
        <f t="shared" si="379"/>
        <v>-2.0225484681793202</v>
      </c>
    </row>
    <row r="12139" spans="1:14" x14ac:dyDescent="0.25">
      <c r="A12139" s="111" t="s">
        <v>912</v>
      </c>
      <c r="B12139" s="111">
        <f>INDEX(kommuner!C:C,MATCH(_xlfn.NUMBERVALUE(A12139),kommuner!B:B,0))</f>
        <v>1806</v>
      </c>
      <c r="C12139" s="111" t="s">
        <v>127</v>
      </c>
      <c r="D12139" s="111" t="s">
        <v>127</v>
      </c>
      <c r="E12139" s="111" t="s">
        <v>126</v>
      </c>
      <c r="F12139" s="111" t="s">
        <v>185</v>
      </c>
      <c r="G12139" s="111" t="s">
        <v>180</v>
      </c>
      <c r="H12139" s="111" t="s">
        <v>185</v>
      </c>
      <c r="I12139" s="111" t="s">
        <v>180</v>
      </c>
      <c r="J12139" t="str">
        <f t="shared" si="378"/>
        <v>1806SkogMineraljordLauvskogHøy</v>
      </c>
      <c r="K12139" s="111">
        <v>-2.2672556336745231</v>
      </c>
      <c r="L12139" s="111">
        <v>0.85306406685236758</v>
      </c>
      <c r="M12139" s="111">
        <v>6.3979989500968365E-2</v>
      </c>
      <c r="N12139" s="112">
        <f t="shared" si="379"/>
        <v>-1.3502115773211874</v>
      </c>
    </row>
    <row r="12140" spans="1:14" x14ac:dyDescent="0.25">
      <c r="A12140" s="111" t="s">
        <v>912</v>
      </c>
      <c r="B12140" s="111">
        <f>INDEX(kommuner!C:C,MATCH(_xlfn.NUMBERVALUE(A12140),kommuner!B:B,0))</f>
        <v>1806</v>
      </c>
      <c r="C12140" s="111" t="s">
        <v>127</v>
      </c>
      <c r="D12140" s="111" t="s">
        <v>127</v>
      </c>
      <c r="E12140" s="111" t="s">
        <v>126</v>
      </c>
      <c r="F12140" s="111" t="s">
        <v>185</v>
      </c>
      <c r="G12140" s="111" t="s">
        <v>167</v>
      </c>
      <c r="H12140" s="111" t="s">
        <v>185</v>
      </c>
      <c r="I12140" s="111" t="s">
        <v>167</v>
      </c>
      <c r="J12140" t="str">
        <f t="shared" si="378"/>
        <v>1806SkogMineraljordLauvskogImpediment</v>
      </c>
      <c r="K12140" s="111">
        <v>-0.10482014945424457</v>
      </c>
      <c r="L12140" s="111">
        <v>0.85306406685236758</v>
      </c>
      <c r="M12140" s="111">
        <v>6.3979989500968365E-2</v>
      </c>
      <c r="N12140" s="112">
        <f t="shared" si="379"/>
        <v>0.81222390689909141</v>
      </c>
    </row>
    <row r="12141" spans="1:14" x14ac:dyDescent="0.25">
      <c r="A12141" s="111" t="s">
        <v>912</v>
      </c>
      <c r="B12141" s="111">
        <f>INDEX(kommuner!C:C,MATCH(_xlfn.NUMBERVALUE(A12141),kommuner!B:B,0))</f>
        <v>1806</v>
      </c>
      <c r="C12141" s="111" t="s">
        <v>127</v>
      </c>
      <c r="D12141" s="111" t="s">
        <v>127</v>
      </c>
      <c r="E12141" s="111" t="s">
        <v>126</v>
      </c>
      <c r="F12141" s="111" t="s">
        <v>185</v>
      </c>
      <c r="G12141" s="111" t="s">
        <v>190</v>
      </c>
      <c r="H12141" s="111" t="s">
        <v>185</v>
      </c>
      <c r="I12141" s="111" t="s">
        <v>190</v>
      </c>
      <c r="J12141" t="str">
        <f t="shared" si="378"/>
        <v>1806SkogMineraljordLauvskogLav</v>
      </c>
      <c r="K12141" s="111">
        <v>-8.9748170935426599E-2</v>
      </c>
      <c r="L12141" s="111">
        <v>0.85306406685236758</v>
      </c>
      <c r="M12141" s="111">
        <v>6.3979989500968365E-2</v>
      </c>
      <c r="N12141" s="112">
        <f t="shared" si="379"/>
        <v>0.82729588541790933</v>
      </c>
    </row>
    <row r="12142" spans="1:14" x14ac:dyDescent="0.25">
      <c r="A12142" s="111" t="s">
        <v>912</v>
      </c>
      <c r="B12142" s="111">
        <f>INDEX(kommuner!C:C,MATCH(_xlfn.NUMBERVALUE(A12142),kommuner!B:B,0))</f>
        <v>1806</v>
      </c>
      <c r="C12142" s="111" t="s">
        <v>127</v>
      </c>
      <c r="D12142" s="111" t="s">
        <v>127</v>
      </c>
      <c r="E12142" s="111" t="s">
        <v>126</v>
      </c>
      <c r="F12142" s="111" t="s">
        <v>185</v>
      </c>
      <c r="G12142" s="111" t="s">
        <v>173</v>
      </c>
      <c r="H12142" s="111" t="s">
        <v>185</v>
      </c>
      <c r="I12142" s="111" t="s">
        <v>173</v>
      </c>
      <c r="J12142" t="str">
        <f t="shared" si="378"/>
        <v>1806SkogMineraljordLauvskogMiddels</v>
      </c>
      <c r="K12142" s="111">
        <v>-1.6187078219159163</v>
      </c>
      <c r="L12142" s="111">
        <v>0.85306406685236758</v>
      </c>
      <c r="M12142" s="111">
        <v>6.3979989500968365E-2</v>
      </c>
      <c r="N12142" s="112">
        <f t="shared" si="379"/>
        <v>-0.70166376556258037</v>
      </c>
    </row>
    <row r="12143" spans="1:14" x14ac:dyDescent="0.25">
      <c r="A12143" s="111" t="s">
        <v>912</v>
      </c>
      <c r="B12143" s="111">
        <f>INDEX(kommuner!C:C,MATCH(_xlfn.NUMBERVALUE(A12143),kommuner!B:B,0))</f>
        <v>1806</v>
      </c>
      <c r="C12143" s="111" t="s">
        <v>127</v>
      </c>
      <c r="D12143" s="111" t="s">
        <v>127</v>
      </c>
      <c r="E12143" s="111" t="s">
        <v>126</v>
      </c>
      <c r="F12143" s="111" t="s">
        <v>185</v>
      </c>
      <c r="G12143" s="111" t="s">
        <v>186</v>
      </c>
      <c r="H12143" s="111" t="s">
        <v>185</v>
      </c>
      <c r="I12143" s="111" t="s">
        <v>186</v>
      </c>
      <c r="J12143" t="str">
        <f t="shared" si="378"/>
        <v>1806SkogMineraljordLauvskogSærs høy</v>
      </c>
      <c r="K12143" s="111">
        <v>-3.6560473259425113</v>
      </c>
      <c r="L12143" s="111">
        <v>0.85306406685236758</v>
      </c>
      <c r="M12143" s="111">
        <v>6.3979989500968365E-2</v>
      </c>
      <c r="N12143" s="112">
        <f t="shared" si="379"/>
        <v>-2.7390032695891753</v>
      </c>
    </row>
    <row r="12144" spans="1:14" x14ac:dyDescent="0.25">
      <c r="A12144" s="111" t="s">
        <v>912</v>
      </c>
      <c r="B12144" s="111">
        <f>INDEX(kommuner!C:C,MATCH(_xlfn.NUMBERVALUE(A12144),kommuner!B:B,0))</f>
        <v>1806</v>
      </c>
      <c r="C12144" s="111" t="s">
        <v>127</v>
      </c>
      <c r="D12144" s="111" t="s">
        <v>127</v>
      </c>
      <c r="E12144" s="111" t="s">
        <v>123</v>
      </c>
      <c r="F12144" s="111" t="s">
        <v>172</v>
      </c>
      <c r="G12144" s="111" t="s">
        <v>180</v>
      </c>
      <c r="H12144" s="111" t="s">
        <v>172</v>
      </c>
      <c r="I12144" s="111" t="s">
        <v>180</v>
      </c>
      <c r="J12144" t="str">
        <f t="shared" si="378"/>
        <v>1806SkogOrganisk jordBarskogHøy</v>
      </c>
      <c r="K12144" s="111">
        <v>-2.5184559031994138</v>
      </c>
      <c r="L12144" s="111">
        <v>0.92784825435236762</v>
      </c>
      <c r="M12144" s="111">
        <v>0.46518126042825314</v>
      </c>
      <c r="N12144" s="112">
        <f t="shared" si="379"/>
        <v>-1.1254263884187932</v>
      </c>
    </row>
    <row r="12145" spans="1:14" x14ac:dyDescent="0.25">
      <c r="A12145" s="111" t="s">
        <v>912</v>
      </c>
      <c r="B12145" s="111">
        <f>INDEX(kommuner!C:C,MATCH(_xlfn.NUMBERVALUE(A12145),kommuner!B:B,0))</f>
        <v>1806</v>
      </c>
      <c r="C12145" s="111" t="s">
        <v>127</v>
      </c>
      <c r="D12145" s="111" t="s">
        <v>127</v>
      </c>
      <c r="E12145" s="111" t="s">
        <v>123</v>
      </c>
      <c r="F12145" s="111" t="s">
        <v>172</v>
      </c>
      <c r="G12145" s="111" t="s">
        <v>167</v>
      </c>
      <c r="H12145" s="111" t="s">
        <v>172</v>
      </c>
      <c r="I12145" s="111" t="s">
        <v>167</v>
      </c>
      <c r="J12145" t="str">
        <f t="shared" si="378"/>
        <v>1806SkogOrganisk jordBarskogImpediment</v>
      </c>
      <c r="K12145" s="111">
        <v>-0.13011741963904588</v>
      </c>
      <c r="L12145" s="111">
        <v>0.92784825435236762</v>
      </c>
      <c r="M12145" s="111">
        <v>0.46510463492953991</v>
      </c>
      <c r="N12145" s="112">
        <f t="shared" si="379"/>
        <v>1.2628354696428616</v>
      </c>
    </row>
    <row r="12146" spans="1:14" x14ac:dyDescent="0.25">
      <c r="A12146" s="111" t="s">
        <v>912</v>
      </c>
      <c r="B12146" s="111">
        <f>INDEX(kommuner!C:C,MATCH(_xlfn.NUMBERVALUE(A12146),kommuner!B:B,0))</f>
        <v>1806</v>
      </c>
      <c r="C12146" s="111" t="s">
        <v>127</v>
      </c>
      <c r="D12146" s="111" t="s">
        <v>127</v>
      </c>
      <c r="E12146" s="111" t="s">
        <v>123</v>
      </c>
      <c r="F12146" s="111" t="s">
        <v>172</v>
      </c>
      <c r="G12146" s="111" t="s">
        <v>190</v>
      </c>
      <c r="H12146" s="111" t="s">
        <v>172</v>
      </c>
      <c r="I12146" s="111" t="s">
        <v>190</v>
      </c>
      <c r="J12146" t="str">
        <f t="shared" si="378"/>
        <v>1806SkogOrganisk jordBarskogLav</v>
      </c>
      <c r="K12146" s="111">
        <v>-0.50666953101693391</v>
      </c>
      <c r="L12146" s="111">
        <v>0.92784825435236762</v>
      </c>
      <c r="M12146" s="111">
        <v>0.46510463492953991</v>
      </c>
      <c r="N12146" s="112">
        <f t="shared" si="379"/>
        <v>0.88628335826497362</v>
      </c>
    </row>
    <row r="12147" spans="1:14" x14ac:dyDescent="0.25">
      <c r="A12147" s="111" t="s">
        <v>912</v>
      </c>
      <c r="B12147" s="111">
        <f>INDEX(kommuner!C:C,MATCH(_xlfn.NUMBERVALUE(A12147),kommuner!B:B,0))</f>
        <v>1806</v>
      </c>
      <c r="C12147" s="111" t="s">
        <v>127</v>
      </c>
      <c r="D12147" s="111" t="s">
        <v>127</v>
      </c>
      <c r="E12147" s="111" t="s">
        <v>123</v>
      </c>
      <c r="F12147" s="111" t="s">
        <v>172</v>
      </c>
      <c r="G12147" s="111" t="s">
        <v>173</v>
      </c>
      <c r="H12147" s="111" t="s">
        <v>172</v>
      </c>
      <c r="I12147" s="111" t="s">
        <v>173</v>
      </c>
      <c r="J12147" t="str">
        <f t="shared" si="378"/>
        <v>1806SkogOrganisk jordBarskogMiddels</v>
      </c>
      <c r="K12147" s="111">
        <v>-1.5571490961494638</v>
      </c>
      <c r="L12147" s="111">
        <v>0.92784825435236762</v>
      </c>
      <c r="M12147" s="111">
        <v>0.46518126042825314</v>
      </c>
      <c r="N12147" s="112">
        <f t="shared" si="379"/>
        <v>-0.16411958136884308</v>
      </c>
    </row>
    <row r="12148" spans="1:14" x14ac:dyDescent="0.25">
      <c r="A12148" s="111" t="s">
        <v>912</v>
      </c>
      <c r="B12148" s="111">
        <f>INDEX(kommuner!C:C,MATCH(_xlfn.NUMBERVALUE(A12148),kommuner!B:B,0))</f>
        <v>1806</v>
      </c>
      <c r="C12148" s="111" t="s">
        <v>127</v>
      </c>
      <c r="D12148" s="111" t="s">
        <v>127</v>
      </c>
      <c r="E12148" s="111" t="s">
        <v>123</v>
      </c>
      <c r="F12148" s="111" t="s">
        <v>172</v>
      </c>
      <c r="G12148" s="111" t="s">
        <v>186</v>
      </c>
      <c r="H12148" s="111" t="s">
        <v>172</v>
      </c>
      <c r="I12148" s="111" t="s">
        <v>186</v>
      </c>
      <c r="J12148" t="str">
        <f t="shared" si="378"/>
        <v>1806SkogOrganisk jordBarskogSærs høy</v>
      </c>
      <c r="K12148" s="111">
        <v>2.5548655235722699</v>
      </c>
      <c r="L12148" s="111">
        <v>0.92784825435236762</v>
      </c>
      <c r="M12148" s="111">
        <v>0.46518126042825314</v>
      </c>
      <c r="N12148" s="112">
        <f t="shared" si="379"/>
        <v>3.9478950383528906</v>
      </c>
    </row>
    <row r="12149" spans="1:14" x14ac:dyDescent="0.25">
      <c r="A12149" s="111" t="s">
        <v>912</v>
      </c>
      <c r="B12149" s="111">
        <f>INDEX(kommuner!C:C,MATCH(_xlfn.NUMBERVALUE(A12149),kommuner!B:B,0))</f>
        <v>1806</v>
      </c>
      <c r="C12149" s="111" t="s">
        <v>127</v>
      </c>
      <c r="D12149" s="111" t="s">
        <v>127</v>
      </c>
      <c r="E12149" s="111" t="s">
        <v>123</v>
      </c>
      <c r="F12149" s="111" t="s">
        <v>179</v>
      </c>
      <c r="G12149" s="111" t="s">
        <v>180</v>
      </c>
      <c r="H12149" s="111" t="s">
        <v>179</v>
      </c>
      <c r="I12149" s="111" t="s">
        <v>180</v>
      </c>
      <c r="J12149" t="str">
        <f t="shared" si="378"/>
        <v>1806SkogOrganisk jordBlandingsskogHøy</v>
      </c>
      <c r="K12149" s="111">
        <v>-5.5554344456832343</v>
      </c>
      <c r="L12149" s="111">
        <v>0.92784825435236762</v>
      </c>
      <c r="M12149" s="111">
        <v>0.46510463492953991</v>
      </c>
      <c r="N12149" s="112">
        <f t="shared" si="379"/>
        <v>-4.1624815564013264</v>
      </c>
    </row>
    <row r="12150" spans="1:14" x14ac:dyDescent="0.25">
      <c r="A12150" s="111" t="s">
        <v>912</v>
      </c>
      <c r="B12150" s="111">
        <f>INDEX(kommuner!C:C,MATCH(_xlfn.NUMBERVALUE(A12150),kommuner!B:B,0))</f>
        <v>1806</v>
      </c>
      <c r="C12150" s="111" t="s">
        <v>127</v>
      </c>
      <c r="D12150" s="111" t="s">
        <v>127</v>
      </c>
      <c r="E12150" s="111" t="s">
        <v>123</v>
      </c>
      <c r="F12150" s="111" t="s">
        <v>179</v>
      </c>
      <c r="G12150" s="111" t="s">
        <v>167</v>
      </c>
      <c r="H12150" s="111" t="s">
        <v>179</v>
      </c>
      <c r="I12150" s="111" t="s">
        <v>167</v>
      </c>
      <c r="J12150" t="str">
        <f t="shared" si="378"/>
        <v>1806SkogOrganisk jordBlandingsskogImpediment</v>
      </c>
      <c r="K12150" s="111">
        <v>-0.28586344175800005</v>
      </c>
      <c r="L12150" s="111">
        <v>0.92784825435236762</v>
      </c>
      <c r="M12150" s="111">
        <v>0.46510463492953991</v>
      </c>
      <c r="N12150" s="112">
        <f t="shared" si="379"/>
        <v>1.1070894475239075</v>
      </c>
    </row>
    <row r="12151" spans="1:14" x14ac:dyDescent="0.25">
      <c r="A12151" s="111" t="s">
        <v>912</v>
      </c>
      <c r="B12151" s="111">
        <f>INDEX(kommuner!C:C,MATCH(_xlfn.NUMBERVALUE(A12151),kommuner!B:B,0))</f>
        <v>1806</v>
      </c>
      <c r="C12151" s="111" t="s">
        <v>127</v>
      </c>
      <c r="D12151" s="111" t="s">
        <v>127</v>
      </c>
      <c r="E12151" s="111" t="s">
        <v>123</v>
      </c>
      <c r="F12151" s="111" t="s">
        <v>179</v>
      </c>
      <c r="G12151" s="111" t="s">
        <v>190</v>
      </c>
      <c r="H12151" s="111" t="s">
        <v>179</v>
      </c>
      <c r="I12151" s="111" t="s">
        <v>190</v>
      </c>
      <c r="J12151" t="str">
        <f t="shared" si="378"/>
        <v>1806SkogOrganisk jordBlandingsskogLav</v>
      </c>
      <c r="K12151" s="111">
        <v>-1.2347339377887629</v>
      </c>
      <c r="L12151" s="111">
        <v>0.92784825435236762</v>
      </c>
      <c r="M12151" s="111">
        <v>0.46510463492953991</v>
      </c>
      <c r="N12151" s="112">
        <f t="shared" si="379"/>
        <v>0.15821895149314458</v>
      </c>
    </row>
    <row r="12152" spans="1:14" x14ac:dyDescent="0.25">
      <c r="A12152" s="111" t="s">
        <v>912</v>
      </c>
      <c r="B12152" s="111">
        <f>INDEX(kommuner!C:C,MATCH(_xlfn.NUMBERVALUE(A12152),kommuner!B:B,0))</f>
        <v>1806</v>
      </c>
      <c r="C12152" s="111" t="s">
        <v>127</v>
      </c>
      <c r="D12152" s="111" t="s">
        <v>127</v>
      </c>
      <c r="E12152" s="111" t="s">
        <v>123</v>
      </c>
      <c r="F12152" s="111" t="s">
        <v>179</v>
      </c>
      <c r="G12152" s="111" t="s">
        <v>173</v>
      </c>
      <c r="H12152" s="111" t="s">
        <v>179</v>
      </c>
      <c r="I12152" s="111" t="s">
        <v>173</v>
      </c>
      <c r="J12152" t="str">
        <f t="shared" si="378"/>
        <v>1806SkogOrganisk jordBlandingsskogMiddels</v>
      </c>
      <c r="K12152" s="111">
        <v>-2.4239591752717748</v>
      </c>
      <c r="L12152" s="111">
        <v>0.92784825435236762</v>
      </c>
      <c r="M12152" s="111">
        <v>0.46510463492953991</v>
      </c>
      <c r="N12152" s="112">
        <f t="shared" si="379"/>
        <v>-1.0310062859898674</v>
      </c>
    </row>
    <row r="12153" spans="1:14" x14ac:dyDescent="0.25">
      <c r="A12153" s="111" t="s">
        <v>912</v>
      </c>
      <c r="B12153" s="111">
        <f>INDEX(kommuner!C:C,MATCH(_xlfn.NUMBERVALUE(A12153),kommuner!B:B,0))</f>
        <v>1806</v>
      </c>
      <c r="C12153" s="111" t="s">
        <v>127</v>
      </c>
      <c r="D12153" s="111" t="s">
        <v>127</v>
      </c>
      <c r="E12153" s="111" t="s">
        <v>123</v>
      </c>
      <c r="F12153" s="111" t="s">
        <v>179</v>
      </c>
      <c r="G12153" s="111" t="s">
        <v>186</v>
      </c>
      <c r="H12153" s="111" t="s">
        <v>179</v>
      </c>
      <c r="I12153" s="111" t="s">
        <v>186</v>
      </c>
      <c r="J12153" t="str">
        <f t="shared" si="378"/>
        <v>1806SkogOrganisk jordBlandingsskogSærs høy</v>
      </c>
      <c r="K12153" s="111">
        <v>-1.5726115302258048</v>
      </c>
      <c r="L12153" s="111">
        <v>0.92784825435236762</v>
      </c>
      <c r="M12153" s="111">
        <v>0.46510463492953991</v>
      </c>
      <c r="N12153" s="112">
        <f t="shared" si="379"/>
        <v>-0.17965864094389727</v>
      </c>
    </row>
    <row r="12154" spans="1:14" x14ac:dyDescent="0.25">
      <c r="A12154" s="111" t="s">
        <v>912</v>
      </c>
      <c r="B12154" s="111">
        <f>INDEX(kommuner!C:C,MATCH(_xlfn.NUMBERVALUE(A12154),kommuner!B:B,0))</f>
        <v>1806</v>
      </c>
      <c r="C12154" s="111" t="s">
        <v>127</v>
      </c>
      <c r="D12154" s="111" t="s">
        <v>127</v>
      </c>
      <c r="E12154" s="111" t="s">
        <v>123</v>
      </c>
      <c r="F12154" s="111" t="s">
        <v>185</v>
      </c>
      <c r="G12154" s="111" t="s">
        <v>180</v>
      </c>
      <c r="H12154" s="111" t="s">
        <v>185</v>
      </c>
      <c r="I12154" s="111" t="s">
        <v>180</v>
      </c>
      <c r="J12154" t="str">
        <f t="shared" si="378"/>
        <v>1806SkogOrganisk jordLauvskogHøy</v>
      </c>
      <c r="K12154" s="111">
        <v>-1.9913688882377358</v>
      </c>
      <c r="L12154" s="111">
        <v>0.92784825435236762</v>
      </c>
      <c r="M12154" s="111">
        <v>0.46510463492953991</v>
      </c>
      <c r="N12154" s="112">
        <f t="shared" si="379"/>
        <v>-0.59841599895582831</v>
      </c>
    </row>
    <row r="12155" spans="1:14" x14ac:dyDescent="0.25">
      <c r="A12155" s="111" t="s">
        <v>912</v>
      </c>
      <c r="B12155" s="111">
        <f>INDEX(kommuner!C:C,MATCH(_xlfn.NUMBERVALUE(A12155),kommuner!B:B,0))</f>
        <v>1806</v>
      </c>
      <c r="C12155" s="111" t="s">
        <v>127</v>
      </c>
      <c r="D12155" s="111" t="s">
        <v>127</v>
      </c>
      <c r="E12155" s="111" t="s">
        <v>123</v>
      </c>
      <c r="F12155" s="111" t="s">
        <v>185</v>
      </c>
      <c r="G12155" s="111" t="s">
        <v>167</v>
      </c>
      <c r="H12155" s="111" t="s">
        <v>185</v>
      </c>
      <c r="I12155" s="111" t="s">
        <v>167</v>
      </c>
      <c r="J12155" t="str">
        <f t="shared" si="378"/>
        <v>1806SkogOrganisk jordLauvskogImpediment</v>
      </c>
      <c r="K12155" s="111">
        <v>0.35000626494250675</v>
      </c>
      <c r="L12155" s="111">
        <v>0.92784825435236762</v>
      </c>
      <c r="M12155" s="111">
        <v>0.46510463492953991</v>
      </c>
      <c r="N12155" s="112">
        <f t="shared" si="379"/>
        <v>1.7429591542244141</v>
      </c>
    </row>
    <row r="12156" spans="1:14" x14ac:dyDescent="0.25">
      <c r="A12156" s="111" t="s">
        <v>912</v>
      </c>
      <c r="B12156" s="111">
        <f>INDEX(kommuner!C:C,MATCH(_xlfn.NUMBERVALUE(A12156),kommuner!B:B,0))</f>
        <v>1806</v>
      </c>
      <c r="C12156" s="111" t="s">
        <v>127</v>
      </c>
      <c r="D12156" s="111" t="s">
        <v>127</v>
      </c>
      <c r="E12156" s="111" t="s">
        <v>123</v>
      </c>
      <c r="F12156" s="111" t="s">
        <v>185</v>
      </c>
      <c r="G12156" s="111" t="s">
        <v>190</v>
      </c>
      <c r="H12156" s="111" t="s">
        <v>185</v>
      </c>
      <c r="I12156" s="111" t="s">
        <v>190</v>
      </c>
      <c r="J12156" t="str">
        <f t="shared" si="378"/>
        <v>1806SkogOrganisk jordLauvskogLav</v>
      </c>
      <c r="K12156" s="111">
        <v>1.1144075558526714</v>
      </c>
      <c r="L12156" s="111">
        <v>0.92784825435236762</v>
      </c>
      <c r="M12156" s="111">
        <v>0.46510463492953991</v>
      </c>
      <c r="N12156" s="112">
        <f t="shared" si="379"/>
        <v>2.5073604451345788</v>
      </c>
    </row>
    <row r="12157" spans="1:14" x14ac:dyDescent="0.25">
      <c r="A12157" s="111" t="s">
        <v>912</v>
      </c>
      <c r="B12157" s="111">
        <f>INDEX(kommuner!C:C,MATCH(_xlfn.NUMBERVALUE(A12157),kommuner!B:B,0))</f>
        <v>1806</v>
      </c>
      <c r="C12157" s="111" t="s">
        <v>127</v>
      </c>
      <c r="D12157" s="111" t="s">
        <v>127</v>
      </c>
      <c r="E12157" s="111" t="s">
        <v>123</v>
      </c>
      <c r="F12157" s="111" t="s">
        <v>185</v>
      </c>
      <c r="G12157" s="111" t="s">
        <v>173</v>
      </c>
      <c r="H12157" s="111" t="s">
        <v>185</v>
      </c>
      <c r="I12157" s="111" t="s">
        <v>173</v>
      </c>
      <c r="J12157" t="str">
        <f t="shared" si="378"/>
        <v>1806SkogOrganisk jordLauvskogMiddels</v>
      </c>
      <c r="K12157" s="111">
        <v>-0.62664468270982987</v>
      </c>
      <c r="L12157" s="111">
        <v>0.92784825435236762</v>
      </c>
      <c r="M12157" s="111">
        <v>0.46510463492953991</v>
      </c>
      <c r="N12157" s="112">
        <f t="shared" si="379"/>
        <v>0.76630820657207765</v>
      </c>
    </row>
    <row r="12158" spans="1:14" x14ac:dyDescent="0.25">
      <c r="A12158" s="111" t="s">
        <v>912</v>
      </c>
      <c r="B12158" s="111">
        <f>INDEX(kommuner!C:C,MATCH(_xlfn.NUMBERVALUE(A12158),kommuner!B:B,0))</f>
        <v>1806</v>
      </c>
      <c r="C12158" s="111" t="s">
        <v>127</v>
      </c>
      <c r="D12158" s="111" t="s">
        <v>127</v>
      </c>
      <c r="E12158" s="111" t="s">
        <v>123</v>
      </c>
      <c r="F12158" s="111" t="s">
        <v>185</v>
      </c>
      <c r="G12158" s="111" t="s">
        <v>186</v>
      </c>
      <c r="H12158" s="111" t="s">
        <v>185</v>
      </c>
      <c r="I12158" s="111" t="s">
        <v>186</v>
      </c>
      <c r="J12158" t="str">
        <f t="shared" si="378"/>
        <v>1806SkogOrganisk jordLauvskogSærs høy</v>
      </c>
      <c r="K12158" s="111">
        <v>-1.8997279926091779</v>
      </c>
      <c r="L12158" s="111">
        <v>0.92784825435236762</v>
      </c>
      <c r="M12158" s="111">
        <v>0.46510463492953991</v>
      </c>
      <c r="N12158" s="112">
        <f t="shared" si="379"/>
        <v>-0.50677510332727038</v>
      </c>
    </row>
    <row r="12159" spans="1:14" x14ac:dyDescent="0.25">
      <c r="A12159" s="111" t="s">
        <v>912</v>
      </c>
      <c r="B12159" s="111">
        <f>INDEX(kommuner!C:C,MATCH(_xlfn.NUMBERVALUE(A12159),kommuner!B:B,0))</f>
        <v>1806</v>
      </c>
      <c r="C12159" s="111" t="s">
        <v>83</v>
      </c>
      <c r="D12159" s="111" t="s">
        <v>83</v>
      </c>
      <c r="E12159" s="111" t="s">
        <v>126</v>
      </c>
      <c r="F12159" s="111" t="s">
        <v>139</v>
      </c>
      <c r="G12159" s="111" t="s">
        <v>139</v>
      </c>
      <c r="H12159" s="111" t="s">
        <v>139</v>
      </c>
      <c r="I12159" s="111" t="s">
        <v>139</v>
      </c>
      <c r="J12159" t="str">
        <f t="shared" si="378"/>
        <v>1806Utbygd arealMineraljord</v>
      </c>
      <c r="K12159" s="111">
        <v>6.7868445194857546E-2</v>
      </c>
      <c r="L12159" s="111">
        <v>0</v>
      </c>
      <c r="M12159" s="111">
        <v>1.303047089454229E-2</v>
      </c>
      <c r="N12159" s="112">
        <f t="shared" si="379"/>
        <v>8.0898916089399836E-2</v>
      </c>
    </row>
    <row r="12160" spans="1:14" x14ac:dyDescent="0.25">
      <c r="A12160" s="111" t="s">
        <v>912</v>
      </c>
      <c r="B12160" s="111">
        <f>INDEX(kommuner!C:C,MATCH(_xlfn.NUMBERVALUE(A12160),kommuner!B:B,0))</f>
        <v>1806</v>
      </c>
      <c r="C12160" s="111" t="s">
        <v>83</v>
      </c>
      <c r="D12160" s="111" t="s">
        <v>83</v>
      </c>
      <c r="E12160" s="111" t="s">
        <v>123</v>
      </c>
      <c r="F12160" s="111" t="s">
        <v>139</v>
      </c>
      <c r="G12160" s="111" t="s">
        <v>139</v>
      </c>
      <c r="H12160" s="111" t="s">
        <v>139</v>
      </c>
      <c r="I12160" s="111" t="s">
        <v>139</v>
      </c>
      <c r="J12160" t="str">
        <f t="shared" si="378"/>
        <v>1806Utbygd arealOrganisk jord</v>
      </c>
      <c r="K12160" s="111">
        <v>29.011421395201612</v>
      </c>
      <c r="L12160" s="111">
        <v>0</v>
      </c>
      <c r="M12160" s="111">
        <v>1.303047089454229E-2</v>
      </c>
      <c r="N12160" s="112">
        <f t="shared" si="379"/>
        <v>29.024451866096154</v>
      </c>
    </row>
    <row r="12161" spans="1:14" x14ac:dyDescent="0.25">
      <c r="A12161" s="111" t="s">
        <v>912</v>
      </c>
      <c r="B12161" s="111">
        <f>INDEX(kommuner!C:C,MATCH(_xlfn.NUMBERVALUE(A12161),kommuner!B:B,0))</f>
        <v>1806</v>
      </c>
      <c r="C12161" s="111" t="s">
        <v>181</v>
      </c>
      <c r="D12161" s="111" t="s">
        <v>181</v>
      </c>
      <c r="E12161" s="111" t="s">
        <v>123</v>
      </c>
      <c r="F12161" s="111" t="s">
        <v>139</v>
      </c>
      <c r="G12161" s="111" t="s">
        <v>139</v>
      </c>
      <c r="H12161" s="111" t="s">
        <v>139</v>
      </c>
      <c r="I12161" s="111" t="s">
        <v>139</v>
      </c>
      <c r="J12161" t="str">
        <f t="shared" si="378"/>
        <v>1806Vann og myrOrganisk jord</v>
      </c>
      <c r="K12161" s="111">
        <v>-4.1038862122629617E-2</v>
      </c>
      <c r="L12161" s="111">
        <v>0</v>
      </c>
      <c r="M12161" s="111">
        <v>0</v>
      </c>
      <c r="N12161" s="112">
        <f t="shared" si="379"/>
        <v>-4.1038862122629617E-2</v>
      </c>
    </row>
    <row r="12162" spans="1:14" x14ac:dyDescent="0.25">
      <c r="A12162" s="111" t="s">
        <v>913</v>
      </c>
      <c r="B12162" s="111">
        <f>INDEX(kommuner!C:C,MATCH(_xlfn.NUMBERVALUE(A12162),kommuner!B:B,0))</f>
        <v>1856</v>
      </c>
      <c r="C12162" s="111" t="s">
        <v>82</v>
      </c>
      <c r="D12162" s="111" t="s">
        <v>82</v>
      </c>
      <c r="E12162" s="111" t="s">
        <v>126</v>
      </c>
      <c r="F12162" s="111" t="s">
        <v>139</v>
      </c>
      <c r="G12162" s="111" t="s">
        <v>139</v>
      </c>
      <c r="H12162" s="111" t="s">
        <v>139</v>
      </c>
      <c r="I12162" s="111" t="s">
        <v>139</v>
      </c>
      <c r="J12162" t="str">
        <f t="shared" si="378"/>
        <v>1856Annen utmarkMineraljord</v>
      </c>
      <c r="K12162" s="111">
        <v>-4.6129089206686659E-2</v>
      </c>
      <c r="L12162" s="111">
        <v>0</v>
      </c>
      <c r="M12162" s="111">
        <v>0</v>
      </c>
      <c r="N12162" s="112">
        <f t="shared" si="379"/>
        <v>-4.6129089206686659E-2</v>
      </c>
    </row>
    <row r="12163" spans="1:14" x14ac:dyDescent="0.25">
      <c r="A12163" s="111" t="s">
        <v>913</v>
      </c>
      <c r="B12163" s="111">
        <f>INDEX(kommuner!C:C,MATCH(_xlfn.NUMBERVALUE(A12163),kommuner!B:B,0))</f>
        <v>1856</v>
      </c>
      <c r="C12163" s="111" t="s">
        <v>121</v>
      </c>
      <c r="D12163" s="111" t="s">
        <v>121</v>
      </c>
      <c r="E12163" s="111" t="s">
        <v>126</v>
      </c>
      <c r="F12163" s="111" t="s">
        <v>139</v>
      </c>
      <c r="G12163" s="111" t="s">
        <v>139</v>
      </c>
      <c r="H12163" s="111" t="s">
        <v>139</v>
      </c>
      <c r="I12163" s="111" t="s">
        <v>139</v>
      </c>
      <c r="J12163" t="str">
        <f t="shared" ref="J12163:J12226" si="380">B12163&amp;C12163&amp;E12163&amp;IF(C12163="Skog",F12163&amp;G12163,"")</f>
        <v>1856BeiteMineraljord</v>
      </c>
      <c r="K12163" s="111">
        <v>-0.96338340838695502</v>
      </c>
      <c r="L12163" s="111">
        <v>0</v>
      </c>
      <c r="M12163" s="111">
        <v>1.2448711246839999E-7</v>
      </c>
      <c r="N12163" s="112">
        <f t="shared" ref="N12163:N12226" si="381">SUM(K12163:M12163)</f>
        <v>-0.96338328389984251</v>
      </c>
    </row>
    <row r="12164" spans="1:14" x14ac:dyDescent="0.25">
      <c r="A12164" s="111" t="s">
        <v>913</v>
      </c>
      <c r="B12164" s="111">
        <f>INDEX(kommuner!C:C,MATCH(_xlfn.NUMBERVALUE(A12164),kommuner!B:B,0))</f>
        <v>1856</v>
      </c>
      <c r="C12164" s="111" t="s">
        <v>121</v>
      </c>
      <c r="D12164" s="111" t="s">
        <v>121</v>
      </c>
      <c r="E12164" s="111" t="s">
        <v>123</v>
      </c>
      <c r="F12164" s="111" t="s">
        <v>139</v>
      </c>
      <c r="G12164" s="111" t="s">
        <v>139</v>
      </c>
      <c r="H12164" s="111" t="s">
        <v>139</v>
      </c>
      <c r="I12164" s="111" t="s">
        <v>139</v>
      </c>
      <c r="J12164" t="str">
        <f t="shared" si="380"/>
        <v>1856BeiteOrganisk jord</v>
      </c>
      <c r="K12164" s="111">
        <v>12.077525935985037</v>
      </c>
      <c r="L12164" s="111">
        <v>1.6412500000000001</v>
      </c>
      <c r="M12164" s="111">
        <v>0</v>
      </c>
      <c r="N12164" s="112">
        <f t="shared" si="381"/>
        <v>13.718775935985036</v>
      </c>
    </row>
    <row r="12165" spans="1:14" x14ac:dyDescent="0.25">
      <c r="A12165" s="111" t="s">
        <v>913</v>
      </c>
      <c r="B12165" s="111">
        <f>INDEX(kommuner!C:C,MATCH(_xlfn.NUMBERVALUE(A12165),kommuner!B:B,0))</f>
        <v>1856</v>
      </c>
      <c r="C12165" s="111" t="s">
        <v>84</v>
      </c>
      <c r="D12165" s="111" t="s">
        <v>84</v>
      </c>
      <c r="E12165" s="111" t="s">
        <v>126</v>
      </c>
      <c r="F12165" s="111" t="s">
        <v>139</v>
      </c>
      <c r="G12165" s="111" t="s">
        <v>139</v>
      </c>
      <c r="H12165" s="111" t="s">
        <v>139</v>
      </c>
      <c r="I12165" s="111" t="s">
        <v>139</v>
      </c>
      <c r="J12165" t="str">
        <f t="shared" si="380"/>
        <v>1856Dyrket markMineraljord</v>
      </c>
      <c r="K12165" s="111">
        <v>-0.35631141178143111</v>
      </c>
      <c r="L12165" s="111">
        <v>0</v>
      </c>
      <c r="M12165" s="111">
        <v>0</v>
      </c>
      <c r="N12165" s="112">
        <f t="shared" si="381"/>
        <v>-0.35631141178143111</v>
      </c>
    </row>
    <row r="12166" spans="1:14" x14ac:dyDescent="0.25">
      <c r="A12166" s="111" t="s">
        <v>913</v>
      </c>
      <c r="B12166" s="111">
        <f>INDEX(kommuner!C:C,MATCH(_xlfn.NUMBERVALUE(A12166),kommuner!B:B,0))</f>
        <v>1856</v>
      </c>
      <c r="C12166" s="111" t="s">
        <v>84</v>
      </c>
      <c r="D12166" s="111" t="s">
        <v>84</v>
      </c>
      <c r="E12166" s="111" t="s">
        <v>123</v>
      </c>
      <c r="F12166" s="111" t="s">
        <v>139</v>
      </c>
      <c r="G12166" s="111" t="s">
        <v>139</v>
      </c>
      <c r="H12166" s="111" t="s">
        <v>139</v>
      </c>
      <c r="I12166" s="111" t="s">
        <v>139</v>
      </c>
      <c r="J12166" t="str">
        <f t="shared" si="380"/>
        <v>1856Dyrket markOrganisk jord</v>
      </c>
      <c r="K12166" s="111">
        <v>28.726149366675592</v>
      </c>
      <c r="L12166" s="111">
        <v>1.45625</v>
      </c>
      <c r="M12166" s="111">
        <v>0</v>
      </c>
      <c r="N12166" s="112">
        <f t="shared" si="381"/>
        <v>30.182399366675593</v>
      </c>
    </row>
    <row r="12167" spans="1:14" x14ac:dyDescent="0.25">
      <c r="A12167" s="111" t="s">
        <v>913</v>
      </c>
      <c r="B12167" s="111">
        <f>INDEX(kommuner!C:C,MATCH(_xlfn.NUMBERVALUE(A12167),kommuner!B:B,0))</f>
        <v>1856</v>
      </c>
      <c r="C12167" s="111" t="s">
        <v>127</v>
      </c>
      <c r="D12167" s="111" t="s">
        <v>127</v>
      </c>
      <c r="E12167" s="111" t="s">
        <v>126</v>
      </c>
      <c r="F12167" s="111" t="s">
        <v>172</v>
      </c>
      <c r="G12167" s="111" t="s">
        <v>180</v>
      </c>
      <c r="H12167" s="111" t="s">
        <v>172</v>
      </c>
      <c r="I12167" s="111" t="s">
        <v>180</v>
      </c>
      <c r="J12167" t="str">
        <f t="shared" si="380"/>
        <v>1856SkogMineraljordBarskogHøy</v>
      </c>
      <c r="K12167" s="111">
        <v>-4.1008350957832223</v>
      </c>
      <c r="L12167" s="111">
        <v>0.85306406685236758</v>
      </c>
      <c r="M12167" s="111">
        <v>6.4056614999681585E-2</v>
      </c>
      <c r="N12167" s="112">
        <f t="shared" si="381"/>
        <v>-3.183714413931173</v>
      </c>
    </row>
    <row r="12168" spans="1:14" x14ac:dyDescent="0.25">
      <c r="A12168" s="111" t="s">
        <v>913</v>
      </c>
      <c r="B12168" s="111">
        <f>INDEX(kommuner!C:C,MATCH(_xlfn.NUMBERVALUE(A12168),kommuner!B:B,0))</f>
        <v>1856</v>
      </c>
      <c r="C12168" s="111" t="s">
        <v>127</v>
      </c>
      <c r="D12168" s="111" t="s">
        <v>127</v>
      </c>
      <c r="E12168" s="111" t="s">
        <v>126</v>
      </c>
      <c r="F12168" s="111" t="s">
        <v>172</v>
      </c>
      <c r="G12168" s="111" t="s">
        <v>167</v>
      </c>
      <c r="H12168" s="111" t="s">
        <v>172</v>
      </c>
      <c r="I12168" s="111" t="s">
        <v>167</v>
      </c>
      <c r="J12168" t="str">
        <f t="shared" si="380"/>
        <v>1856SkogMineraljordBarskogImpediment</v>
      </c>
      <c r="K12168" s="111">
        <v>-0.74600152614144843</v>
      </c>
      <c r="L12168" s="111">
        <v>0.85306406685236758</v>
      </c>
      <c r="M12168" s="111">
        <v>6.3979989500968365E-2</v>
      </c>
      <c r="N12168" s="112">
        <f t="shared" si="381"/>
        <v>0.17104253021188751</v>
      </c>
    </row>
    <row r="12169" spans="1:14" x14ac:dyDescent="0.25">
      <c r="A12169" s="111" t="s">
        <v>913</v>
      </c>
      <c r="B12169" s="111">
        <f>INDEX(kommuner!C:C,MATCH(_xlfn.NUMBERVALUE(A12169),kommuner!B:B,0))</f>
        <v>1856</v>
      </c>
      <c r="C12169" s="111" t="s">
        <v>127</v>
      </c>
      <c r="D12169" s="111" t="s">
        <v>127</v>
      </c>
      <c r="E12169" s="111" t="s">
        <v>126</v>
      </c>
      <c r="F12169" s="111" t="s">
        <v>172</v>
      </c>
      <c r="G12169" s="111" t="s">
        <v>190</v>
      </c>
      <c r="H12169" s="111" t="s">
        <v>172</v>
      </c>
      <c r="I12169" s="111" t="s">
        <v>190</v>
      </c>
      <c r="J12169" t="str">
        <f t="shared" si="380"/>
        <v>1856SkogMineraljordBarskogLav</v>
      </c>
      <c r="K12169" s="111">
        <v>-1.8215681825293268</v>
      </c>
      <c r="L12169" s="111">
        <v>0.85306406685236758</v>
      </c>
      <c r="M12169" s="111">
        <v>6.3979989500968365E-2</v>
      </c>
      <c r="N12169" s="112">
        <f t="shared" si="381"/>
        <v>-0.90452412617599087</v>
      </c>
    </row>
    <row r="12170" spans="1:14" x14ac:dyDescent="0.25">
      <c r="A12170" s="111" t="s">
        <v>913</v>
      </c>
      <c r="B12170" s="111">
        <f>INDEX(kommuner!C:C,MATCH(_xlfn.NUMBERVALUE(A12170),kommuner!B:B,0))</f>
        <v>1856</v>
      </c>
      <c r="C12170" s="111" t="s">
        <v>127</v>
      </c>
      <c r="D12170" s="111" t="s">
        <v>127</v>
      </c>
      <c r="E12170" s="111" t="s">
        <v>126</v>
      </c>
      <c r="F12170" s="111" t="s">
        <v>172</v>
      </c>
      <c r="G12170" s="111" t="s">
        <v>173</v>
      </c>
      <c r="H12170" s="111" t="s">
        <v>172</v>
      </c>
      <c r="I12170" s="111" t="s">
        <v>173</v>
      </c>
      <c r="J12170" t="str">
        <f t="shared" si="380"/>
        <v>1856SkogMineraljordBarskogMiddels</v>
      </c>
      <c r="K12170" s="111">
        <v>-2.9452289214132028</v>
      </c>
      <c r="L12170" s="111">
        <v>0.85306406685236758</v>
      </c>
      <c r="M12170" s="111">
        <v>6.4056614999681585E-2</v>
      </c>
      <c r="N12170" s="112">
        <f t="shared" si="381"/>
        <v>-2.0281082395611536</v>
      </c>
    </row>
    <row r="12171" spans="1:14" x14ac:dyDescent="0.25">
      <c r="A12171" s="111" t="s">
        <v>913</v>
      </c>
      <c r="B12171" s="111">
        <f>INDEX(kommuner!C:C,MATCH(_xlfn.NUMBERVALUE(A12171),kommuner!B:B,0))</f>
        <v>1856</v>
      </c>
      <c r="C12171" s="111" t="s">
        <v>127</v>
      </c>
      <c r="D12171" s="111" t="s">
        <v>127</v>
      </c>
      <c r="E12171" s="111" t="s">
        <v>126</v>
      </c>
      <c r="F12171" s="111" t="s">
        <v>172</v>
      </c>
      <c r="G12171" s="111" t="s">
        <v>186</v>
      </c>
      <c r="H12171" s="111" t="s">
        <v>172</v>
      </c>
      <c r="I12171" s="111" t="s">
        <v>186</v>
      </c>
      <c r="J12171" t="str">
        <f t="shared" si="380"/>
        <v>1856SkogMineraljordBarskogSærs høy</v>
      </c>
      <c r="K12171" s="111">
        <v>0.12072674540874306</v>
      </c>
      <c r="L12171" s="111">
        <v>0.85306406685236758</v>
      </c>
      <c r="M12171" s="111">
        <v>6.4056614999681585E-2</v>
      </c>
      <c r="N12171" s="112">
        <f t="shared" si="381"/>
        <v>1.0378474272607923</v>
      </c>
    </row>
    <row r="12172" spans="1:14" x14ac:dyDescent="0.25">
      <c r="A12172" s="111" t="s">
        <v>913</v>
      </c>
      <c r="B12172" s="111">
        <f>INDEX(kommuner!C:C,MATCH(_xlfn.NUMBERVALUE(A12172),kommuner!B:B,0))</f>
        <v>1856</v>
      </c>
      <c r="C12172" s="111" t="s">
        <v>127</v>
      </c>
      <c r="D12172" s="111" t="s">
        <v>127</v>
      </c>
      <c r="E12172" s="111" t="s">
        <v>126</v>
      </c>
      <c r="F12172" s="111" t="s">
        <v>179</v>
      </c>
      <c r="G12172" s="111" t="s">
        <v>180</v>
      </c>
      <c r="H12172" s="111" t="s">
        <v>179</v>
      </c>
      <c r="I12172" s="111" t="s">
        <v>180</v>
      </c>
      <c r="J12172" t="str">
        <f t="shared" si="380"/>
        <v>1856SkogMineraljordBlandingsskogHøy</v>
      </c>
      <c r="K12172" s="111">
        <v>-7.1939050909469406</v>
      </c>
      <c r="L12172" s="111">
        <v>0.85306406685236758</v>
      </c>
      <c r="M12172" s="111">
        <v>6.3979989500968365E-2</v>
      </c>
      <c r="N12172" s="112">
        <f t="shared" si="381"/>
        <v>-6.2768610345936047</v>
      </c>
    </row>
    <row r="12173" spans="1:14" x14ac:dyDescent="0.25">
      <c r="A12173" s="111" t="s">
        <v>913</v>
      </c>
      <c r="B12173" s="111">
        <f>INDEX(kommuner!C:C,MATCH(_xlfn.NUMBERVALUE(A12173),kommuner!B:B,0))</f>
        <v>1856</v>
      </c>
      <c r="C12173" s="111" t="s">
        <v>127</v>
      </c>
      <c r="D12173" s="111" t="s">
        <v>127</v>
      </c>
      <c r="E12173" s="111" t="s">
        <v>126</v>
      </c>
      <c r="F12173" s="111" t="s">
        <v>179</v>
      </c>
      <c r="G12173" s="111" t="s">
        <v>167</v>
      </c>
      <c r="H12173" s="111" t="s">
        <v>179</v>
      </c>
      <c r="I12173" s="111" t="s">
        <v>167</v>
      </c>
      <c r="J12173" t="str">
        <f t="shared" si="380"/>
        <v>1856SkogMineraljordBlandingsskogImpediment</v>
      </c>
      <c r="K12173" s="111">
        <v>-1.6598037998579707</v>
      </c>
      <c r="L12173" s="111">
        <v>0.85306406685236758</v>
      </c>
      <c r="M12173" s="111">
        <v>6.3979989500968365E-2</v>
      </c>
      <c r="N12173" s="112">
        <f t="shared" si="381"/>
        <v>-0.7427597435046347</v>
      </c>
    </row>
    <row r="12174" spans="1:14" x14ac:dyDescent="0.25">
      <c r="A12174" s="111" t="s">
        <v>913</v>
      </c>
      <c r="B12174" s="111">
        <f>INDEX(kommuner!C:C,MATCH(_xlfn.NUMBERVALUE(A12174),kommuner!B:B,0))</f>
        <v>1856</v>
      </c>
      <c r="C12174" s="111" t="s">
        <v>127</v>
      </c>
      <c r="D12174" s="111" t="s">
        <v>127</v>
      </c>
      <c r="E12174" s="111" t="s">
        <v>126</v>
      </c>
      <c r="F12174" s="111" t="s">
        <v>179</v>
      </c>
      <c r="G12174" s="111" t="s">
        <v>190</v>
      </c>
      <c r="H12174" s="111" t="s">
        <v>179</v>
      </c>
      <c r="I12174" s="111" t="s">
        <v>190</v>
      </c>
      <c r="J12174" t="str">
        <f t="shared" si="380"/>
        <v>1856SkogMineraljordBlandingsskogLav</v>
      </c>
      <c r="K12174" s="111">
        <v>-2.5588434197694254</v>
      </c>
      <c r="L12174" s="111">
        <v>0.85306406685236758</v>
      </c>
      <c r="M12174" s="111">
        <v>6.3979989500968365E-2</v>
      </c>
      <c r="N12174" s="112">
        <f t="shared" si="381"/>
        <v>-1.6417993634160897</v>
      </c>
    </row>
    <row r="12175" spans="1:14" x14ac:dyDescent="0.25">
      <c r="A12175" s="111" t="s">
        <v>913</v>
      </c>
      <c r="B12175" s="111">
        <f>INDEX(kommuner!C:C,MATCH(_xlfn.NUMBERVALUE(A12175),kommuner!B:B,0))</f>
        <v>1856</v>
      </c>
      <c r="C12175" s="111" t="s">
        <v>127</v>
      </c>
      <c r="D12175" s="111" t="s">
        <v>127</v>
      </c>
      <c r="E12175" s="111" t="s">
        <v>126</v>
      </c>
      <c r="F12175" s="111" t="s">
        <v>179</v>
      </c>
      <c r="G12175" s="111" t="s">
        <v>173</v>
      </c>
      <c r="H12175" s="111" t="s">
        <v>179</v>
      </c>
      <c r="I12175" s="111" t="s">
        <v>173</v>
      </c>
      <c r="J12175" t="str">
        <f t="shared" si="380"/>
        <v>1856SkogMineraljordBlandingsskogMiddels</v>
      </c>
      <c r="K12175" s="111">
        <v>-3.8687729546762566</v>
      </c>
      <c r="L12175" s="111">
        <v>0.85306406685236758</v>
      </c>
      <c r="M12175" s="111">
        <v>6.3979989500968365E-2</v>
      </c>
      <c r="N12175" s="112">
        <f t="shared" si="381"/>
        <v>-2.9517288983229206</v>
      </c>
    </row>
    <row r="12176" spans="1:14" x14ac:dyDescent="0.25">
      <c r="A12176" s="111" t="s">
        <v>913</v>
      </c>
      <c r="B12176" s="111">
        <f>INDEX(kommuner!C:C,MATCH(_xlfn.NUMBERVALUE(A12176),kommuner!B:B,0))</f>
        <v>1856</v>
      </c>
      <c r="C12176" s="111" t="s">
        <v>127</v>
      </c>
      <c r="D12176" s="111" t="s">
        <v>127</v>
      </c>
      <c r="E12176" s="111" t="s">
        <v>126</v>
      </c>
      <c r="F12176" s="111" t="s">
        <v>179</v>
      </c>
      <c r="G12176" s="111" t="s">
        <v>186</v>
      </c>
      <c r="H12176" s="111" t="s">
        <v>179</v>
      </c>
      <c r="I12176" s="111" t="s">
        <v>186</v>
      </c>
      <c r="J12176" t="str">
        <f t="shared" si="380"/>
        <v>1856SkogMineraljordBlandingsskogSærs høy</v>
      </c>
      <c r="K12176" s="111">
        <v>-2.9395925245326562</v>
      </c>
      <c r="L12176" s="111">
        <v>0.85306406685236758</v>
      </c>
      <c r="M12176" s="111">
        <v>6.3979989500968365E-2</v>
      </c>
      <c r="N12176" s="112">
        <f t="shared" si="381"/>
        <v>-2.0225484681793202</v>
      </c>
    </row>
    <row r="12177" spans="1:14" x14ac:dyDescent="0.25">
      <c r="A12177" s="111" t="s">
        <v>913</v>
      </c>
      <c r="B12177" s="111">
        <f>INDEX(kommuner!C:C,MATCH(_xlfn.NUMBERVALUE(A12177),kommuner!B:B,0))</f>
        <v>1856</v>
      </c>
      <c r="C12177" s="111" t="s">
        <v>127</v>
      </c>
      <c r="D12177" s="111" t="s">
        <v>127</v>
      </c>
      <c r="E12177" s="111" t="s">
        <v>126</v>
      </c>
      <c r="F12177" s="111" t="s">
        <v>185</v>
      </c>
      <c r="G12177" s="111" t="s">
        <v>180</v>
      </c>
      <c r="H12177" s="111" t="s">
        <v>185</v>
      </c>
      <c r="I12177" s="111" t="s">
        <v>180</v>
      </c>
      <c r="J12177" t="str">
        <f t="shared" si="380"/>
        <v>1856SkogMineraljordLauvskogHøy</v>
      </c>
      <c r="K12177" s="111">
        <v>-2.2672556336745231</v>
      </c>
      <c r="L12177" s="111">
        <v>0.85306406685236758</v>
      </c>
      <c r="M12177" s="111">
        <v>6.3979989500968365E-2</v>
      </c>
      <c r="N12177" s="112">
        <f t="shared" si="381"/>
        <v>-1.3502115773211874</v>
      </c>
    </row>
    <row r="12178" spans="1:14" x14ac:dyDescent="0.25">
      <c r="A12178" s="111" t="s">
        <v>913</v>
      </c>
      <c r="B12178" s="111">
        <f>INDEX(kommuner!C:C,MATCH(_xlfn.NUMBERVALUE(A12178),kommuner!B:B,0))</f>
        <v>1856</v>
      </c>
      <c r="C12178" s="111" t="s">
        <v>127</v>
      </c>
      <c r="D12178" s="111" t="s">
        <v>127</v>
      </c>
      <c r="E12178" s="111" t="s">
        <v>126</v>
      </c>
      <c r="F12178" s="111" t="s">
        <v>185</v>
      </c>
      <c r="G12178" s="111" t="s">
        <v>167</v>
      </c>
      <c r="H12178" s="111" t="s">
        <v>185</v>
      </c>
      <c r="I12178" s="111" t="s">
        <v>167</v>
      </c>
      <c r="J12178" t="str">
        <f t="shared" si="380"/>
        <v>1856SkogMineraljordLauvskogImpediment</v>
      </c>
      <c r="K12178" s="111">
        <v>-0.10482014945424457</v>
      </c>
      <c r="L12178" s="111">
        <v>0.85306406685236758</v>
      </c>
      <c r="M12178" s="111">
        <v>6.3979989500968365E-2</v>
      </c>
      <c r="N12178" s="112">
        <f t="shared" si="381"/>
        <v>0.81222390689909141</v>
      </c>
    </row>
    <row r="12179" spans="1:14" x14ac:dyDescent="0.25">
      <c r="A12179" s="111" t="s">
        <v>913</v>
      </c>
      <c r="B12179" s="111">
        <f>INDEX(kommuner!C:C,MATCH(_xlfn.NUMBERVALUE(A12179),kommuner!B:B,0))</f>
        <v>1856</v>
      </c>
      <c r="C12179" s="111" t="s">
        <v>127</v>
      </c>
      <c r="D12179" s="111" t="s">
        <v>127</v>
      </c>
      <c r="E12179" s="111" t="s">
        <v>126</v>
      </c>
      <c r="F12179" s="111" t="s">
        <v>185</v>
      </c>
      <c r="G12179" s="111" t="s">
        <v>190</v>
      </c>
      <c r="H12179" s="111" t="s">
        <v>185</v>
      </c>
      <c r="I12179" s="111" t="s">
        <v>190</v>
      </c>
      <c r="J12179" t="str">
        <f t="shared" si="380"/>
        <v>1856SkogMineraljordLauvskogLav</v>
      </c>
      <c r="K12179" s="111">
        <v>-8.9748170935426599E-2</v>
      </c>
      <c r="L12179" s="111">
        <v>0.85306406685236758</v>
      </c>
      <c r="M12179" s="111">
        <v>6.3979989500968365E-2</v>
      </c>
      <c r="N12179" s="112">
        <f t="shared" si="381"/>
        <v>0.82729588541790933</v>
      </c>
    </row>
    <row r="12180" spans="1:14" x14ac:dyDescent="0.25">
      <c r="A12180" s="111" t="s">
        <v>913</v>
      </c>
      <c r="B12180" s="111">
        <f>INDEX(kommuner!C:C,MATCH(_xlfn.NUMBERVALUE(A12180),kommuner!B:B,0))</f>
        <v>1856</v>
      </c>
      <c r="C12180" s="111" t="s">
        <v>127</v>
      </c>
      <c r="D12180" s="111" t="s">
        <v>127</v>
      </c>
      <c r="E12180" s="111" t="s">
        <v>126</v>
      </c>
      <c r="F12180" s="111" t="s">
        <v>185</v>
      </c>
      <c r="G12180" s="111" t="s">
        <v>173</v>
      </c>
      <c r="H12180" s="111" t="s">
        <v>185</v>
      </c>
      <c r="I12180" s="111" t="s">
        <v>173</v>
      </c>
      <c r="J12180" t="str">
        <f t="shared" si="380"/>
        <v>1856SkogMineraljordLauvskogMiddels</v>
      </c>
      <c r="K12180" s="111">
        <v>-1.6187078219159163</v>
      </c>
      <c r="L12180" s="111">
        <v>0.85306406685236758</v>
      </c>
      <c r="M12180" s="111">
        <v>6.3979989500968365E-2</v>
      </c>
      <c r="N12180" s="112">
        <f t="shared" si="381"/>
        <v>-0.70166376556258037</v>
      </c>
    </row>
    <row r="12181" spans="1:14" x14ac:dyDescent="0.25">
      <c r="A12181" s="111" t="s">
        <v>913</v>
      </c>
      <c r="B12181" s="111">
        <f>INDEX(kommuner!C:C,MATCH(_xlfn.NUMBERVALUE(A12181),kommuner!B:B,0))</f>
        <v>1856</v>
      </c>
      <c r="C12181" s="111" t="s">
        <v>127</v>
      </c>
      <c r="D12181" s="111" t="s">
        <v>127</v>
      </c>
      <c r="E12181" s="111" t="s">
        <v>126</v>
      </c>
      <c r="F12181" s="111" t="s">
        <v>185</v>
      </c>
      <c r="G12181" s="111" t="s">
        <v>186</v>
      </c>
      <c r="H12181" s="111" t="s">
        <v>185</v>
      </c>
      <c r="I12181" s="111" t="s">
        <v>186</v>
      </c>
      <c r="J12181" t="str">
        <f t="shared" si="380"/>
        <v>1856SkogMineraljordLauvskogSærs høy</v>
      </c>
      <c r="K12181" s="111">
        <v>-3.6560473259425113</v>
      </c>
      <c r="L12181" s="111">
        <v>0.85306406685236758</v>
      </c>
      <c r="M12181" s="111">
        <v>6.3979989500968365E-2</v>
      </c>
      <c r="N12181" s="112">
        <f t="shared" si="381"/>
        <v>-2.7390032695891753</v>
      </c>
    </row>
    <row r="12182" spans="1:14" x14ac:dyDescent="0.25">
      <c r="A12182" s="111" t="s">
        <v>913</v>
      </c>
      <c r="B12182" s="111">
        <f>INDEX(kommuner!C:C,MATCH(_xlfn.NUMBERVALUE(A12182),kommuner!B:B,0))</f>
        <v>1856</v>
      </c>
      <c r="C12182" s="111" t="s">
        <v>127</v>
      </c>
      <c r="D12182" s="111" t="s">
        <v>127</v>
      </c>
      <c r="E12182" s="111" t="s">
        <v>123</v>
      </c>
      <c r="F12182" s="111" t="s">
        <v>172</v>
      </c>
      <c r="G12182" s="111" t="s">
        <v>180</v>
      </c>
      <c r="H12182" s="111" t="s">
        <v>172</v>
      </c>
      <c r="I12182" s="111" t="s">
        <v>180</v>
      </c>
      <c r="J12182" t="str">
        <f t="shared" si="380"/>
        <v>1856SkogOrganisk jordBarskogHøy</v>
      </c>
      <c r="K12182" s="111">
        <v>-2.5184559031994138</v>
      </c>
      <c r="L12182" s="111">
        <v>0.92784825435236762</v>
      </c>
      <c r="M12182" s="111">
        <v>0.46518126042825314</v>
      </c>
      <c r="N12182" s="112">
        <f t="shared" si="381"/>
        <v>-1.1254263884187932</v>
      </c>
    </row>
    <row r="12183" spans="1:14" x14ac:dyDescent="0.25">
      <c r="A12183" s="111" t="s">
        <v>913</v>
      </c>
      <c r="B12183" s="111">
        <f>INDEX(kommuner!C:C,MATCH(_xlfn.NUMBERVALUE(A12183),kommuner!B:B,0))</f>
        <v>1856</v>
      </c>
      <c r="C12183" s="111" t="s">
        <v>127</v>
      </c>
      <c r="D12183" s="111" t="s">
        <v>127</v>
      </c>
      <c r="E12183" s="111" t="s">
        <v>123</v>
      </c>
      <c r="F12183" s="111" t="s">
        <v>172</v>
      </c>
      <c r="G12183" s="111" t="s">
        <v>167</v>
      </c>
      <c r="H12183" s="111" t="s">
        <v>172</v>
      </c>
      <c r="I12183" s="111" t="s">
        <v>167</v>
      </c>
      <c r="J12183" t="str">
        <f t="shared" si="380"/>
        <v>1856SkogOrganisk jordBarskogImpediment</v>
      </c>
      <c r="K12183" s="111">
        <v>-0.13011741963904588</v>
      </c>
      <c r="L12183" s="111">
        <v>0.92784825435236762</v>
      </c>
      <c r="M12183" s="111">
        <v>0.46510463492953991</v>
      </c>
      <c r="N12183" s="112">
        <f t="shared" si="381"/>
        <v>1.2628354696428616</v>
      </c>
    </row>
    <row r="12184" spans="1:14" x14ac:dyDescent="0.25">
      <c r="A12184" s="111" t="s">
        <v>913</v>
      </c>
      <c r="B12184" s="111">
        <f>INDEX(kommuner!C:C,MATCH(_xlfn.NUMBERVALUE(A12184),kommuner!B:B,0))</f>
        <v>1856</v>
      </c>
      <c r="C12184" s="111" t="s">
        <v>127</v>
      </c>
      <c r="D12184" s="111" t="s">
        <v>127</v>
      </c>
      <c r="E12184" s="111" t="s">
        <v>123</v>
      </c>
      <c r="F12184" s="111" t="s">
        <v>172</v>
      </c>
      <c r="G12184" s="111" t="s">
        <v>190</v>
      </c>
      <c r="H12184" s="111" t="s">
        <v>172</v>
      </c>
      <c r="I12184" s="111" t="s">
        <v>190</v>
      </c>
      <c r="J12184" t="str">
        <f t="shared" si="380"/>
        <v>1856SkogOrganisk jordBarskogLav</v>
      </c>
      <c r="K12184" s="111">
        <v>-0.50666953101693391</v>
      </c>
      <c r="L12184" s="111">
        <v>0.92784825435236762</v>
      </c>
      <c r="M12184" s="111">
        <v>0.46510463492953991</v>
      </c>
      <c r="N12184" s="112">
        <f t="shared" si="381"/>
        <v>0.88628335826497362</v>
      </c>
    </row>
    <row r="12185" spans="1:14" x14ac:dyDescent="0.25">
      <c r="A12185" s="111" t="s">
        <v>913</v>
      </c>
      <c r="B12185" s="111">
        <f>INDEX(kommuner!C:C,MATCH(_xlfn.NUMBERVALUE(A12185),kommuner!B:B,0))</f>
        <v>1856</v>
      </c>
      <c r="C12185" s="111" t="s">
        <v>127</v>
      </c>
      <c r="D12185" s="111" t="s">
        <v>127</v>
      </c>
      <c r="E12185" s="111" t="s">
        <v>123</v>
      </c>
      <c r="F12185" s="111" t="s">
        <v>172</v>
      </c>
      <c r="G12185" s="111" t="s">
        <v>173</v>
      </c>
      <c r="H12185" s="111" t="s">
        <v>172</v>
      </c>
      <c r="I12185" s="111" t="s">
        <v>173</v>
      </c>
      <c r="J12185" t="str">
        <f t="shared" si="380"/>
        <v>1856SkogOrganisk jordBarskogMiddels</v>
      </c>
      <c r="K12185" s="111">
        <v>-1.5571490961494638</v>
      </c>
      <c r="L12185" s="111">
        <v>0.92784825435236762</v>
      </c>
      <c r="M12185" s="111">
        <v>0.46518126042825314</v>
      </c>
      <c r="N12185" s="112">
        <f t="shared" si="381"/>
        <v>-0.16411958136884308</v>
      </c>
    </row>
    <row r="12186" spans="1:14" x14ac:dyDescent="0.25">
      <c r="A12186" s="111" t="s">
        <v>913</v>
      </c>
      <c r="B12186" s="111">
        <f>INDEX(kommuner!C:C,MATCH(_xlfn.NUMBERVALUE(A12186),kommuner!B:B,0))</f>
        <v>1856</v>
      </c>
      <c r="C12186" s="111" t="s">
        <v>127</v>
      </c>
      <c r="D12186" s="111" t="s">
        <v>127</v>
      </c>
      <c r="E12186" s="111" t="s">
        <v>123</v>
      </c>
      <c r="F12186" s="111" t="s">
        <v>172</v>
      </c>
      <c r="G12186" s="111" t="s">
        <v>186</v>
      </c>
      <c r="H12186" s="111" t="s">
        <v>172</v>
      </c>
      <c r="I12186" s="111" t="s">
        <v>186</v>
      </c>
      <c r="J12186" t="str">
        <f t="shared" si="380"/>
        <v>1856SkogOrganisk jordBarskogSærs høy</v>
      </c>
      <c r="K12186" s="111">
        <v>2.5548655235722699</v>
      </c>
      <c r="L12186" s="111">
        <v>0.92784825435236762</v>
      </c>
      <c r="M12186" s="111">
        <v>0.46518126042825314</v>
      </c>
      <c r="N12186" s="112">
        <f t="shared" si="381"/>
        <v>3.9478950383528906</v>
      </c>
    </row>
    <row r="12187" spans="1:14" x14ac:dyDescent="0.25">
      <c r="A12187" s="111" t="s">
        <v>913</v>
      </c>
      <c r="B12187" s="111">
        <f>INDEX(kommuner!C:C,MATCH(_xlfn.NUMBERVALUE(A12187),kommuner!B:B,0))</f>
        <v>1856</v>
      </c>
      <c r="C12187" s="111" t="s">
        <v>127</v>
      </c>
      <c r="D12187" s="111" t="s">
        <v>127</v>
      </c>
      <c r="E12187" s="111" t="s">
        <v>123</v>
      </c>
      <c r="F12187" s="111" t="s">
        <v>179</v>
      </c>
      <c r="G12187" s="111" t="s">
        <v>180</v>
      </c>
      <c r="H12187" s="111" t="s">
        <v>179</v>
      </c>
      <c r="I12187" s="111" t="s">
        <v>180</v>
      </c>
      <c r="J12187" t="str">
        <f t="shared" si="380"/>
        <v>1856SkogOrganisk jordBlandingsskogHøy</v>
      </c>
      <c r="K12187" s="111">
        <v>-5.5554344456832343</v>
      </c>
      <c r="L12187" s="111">
        <v>0.92784825435236762</v>
      </c>
      <c r="M12187" s="111">
        <v>0.46510463492953991</v>
      </c>
      <c r="N12187" s="112">
        <f t="shared" si="381"/>
        <v>-4.1624815564013264</v>
      </c>
    </row>
    <row r="12188" spans="1:14" x14ac:dyDescent="0.25">
      <c r="A12188" s="111" t="s">
        <v>913</v>
      </c>
      <c r="B12188" s="111">
        <f>INDEX(kommuner!C:C,MATCH(_xlfn.NUMBERVALUE(A12188),kommuner!B:B,0))</f>
        <v>1856</v>
      </c>
      <c r="C12188" s="111" t="s">
        <v>127</v>
      </c>
      <c r="D12188" s="111" t="s">
        <v>127</v>
      </c>
      <c r="E12188" s="111" t="s">
        <v>123</v>
      </c>
      <c r="F12188" s="111" t="s">
        <v>179</v>
      </c>
      <c r="G12188" s="111" t="s">
        <v>167</v>
      </c>
      <c r="H12188" s="111" t="s">
        <v>179</v>
      </c>
      <c r="I12188" s="111" t="s">
        <v>167</v>
      </c>
      <c r="J12188" t="str">
        <f t="shared" si="380"/>
        <v>1856SkogOrganisk jordBlandingsskogImpediment</v>
      </c>
      <c r="K12188" s="111">
        <v>-0.28586344175800005</v>
      </c>
      <c r="L12188" s="111">
        <v>0.92784825435236762</v>
      </c>
      <c r="M12188" s="111">
        <v>0.46510463492953991</v>
      </c>
      <c r="N12188" s="112">
        <f t="shared" si="381"/>
        <v>1.1070894475239075</v>
      </c>
    </row>
    <row r="12189" spans="1:14" x14ac:dyDescent="0.25">
      <c r="A12189" s="111" t="s">
        <v>913</v>
      </c>
      <c r="B12189" s="111">
        <f>INDEX(kommuner!C:C,MATCH(_xlfn.NUMBERVALUE(A12189),kommuner!B:B,0))</f>
        <v>1856</v>
      </c>
      <c r="C12189" s="111" t="s">
        <v>127</v>
      </c>
      <c r="D12189" s="111" t="s">
        <v>127</v>
      </c>
      <c r="E12189" s="111" t="s">
        <v>123</v>
      </c>
      <c r="F12189" s="111" t="s">
        <v>179</v>
      </c>
      <c r="G12189" s="111" t="s">
        <v>190</v>
      </c>
      <c r="H12189" s="111" t="s">
        <v>179</v>
      </c>
      <c r="I12189" s="111" t="s">
        <v>190</v>
      </c>
      <c r="J12189" t="str">
        <f t="shared" si="380"/>
        <v>1856SkogOrganisk jordBlandingsskogLav</v>
      </c>
      <c r="K12189" s="111">
        <v>-1.2347339377887629</v>
      </c>
      <c r="L12189" s="111">
        <v>0.92784825435236762</v>
      </c>
      <c r="M12189" s="111">
        <v>0.46510463492953991</v>
      </c>
      <c r="N12189" s="112">
        <f t="shared" si="381"/>
        <v>0.15821895149314458</v>
      </c>
    </row>
    <row r="12190" spans="1:14" x14ac:dyDescent="0.25">
      <c r="A12190" s="111" t="s">
        <v>913</v>
      </c>
      <c r="B12190" s="111">
        <f>INDEX(kommuner!C:C,MATCH(_xlfn.NUMBERVALUE(A12190),kommuner!B:B,0))</f>
        <v>1856</v>
      </c>
      <c r="C12190" s="111" t="s">
        <v>127</v>
      </c>
      <c r="D12190" s="111" t="s">
        <v>127</v>
      </c>
      <c r="E12190" s="111" t="s">
        <v>123</v>
      </c>
      <c r="F12190" s="111" t="s">
        <v>179</v>
      </c>
      <c r="G12190" s="111" t="s">
        <v>173</v>
      </c>
      <c r="H12190" s="111" t="s">
        <v>179</v>
      </c>
      <c r="I12190" s="111" t="s">
        <v>173</v>
      </c>
      <c r="J12190" t="str">
        <f t="shared" si="380"/>
        <v>1856SkogOrganisk jordBlandingsskogMiddels</v>
      </c>
      <c r="K12190" s="111">
        <v>-2.4239591752717748</v>
      </c>
      <c r="L12190" s="111">
        <v>0.92784825435236762</v>
      </c>
      <c r="M12190" s="111">
        <v>0.46510463492953991</v>
      </c>
      <c r="N12190" s="112">
        <f t="shared" si="381"/>
        <v>-1.0310062859898674</v>
      </c>
    </row>
    <row r="12191" spans="1:14" x14ac:dyDescent="0.25">
      <c r="A12191" s="111" t="s">
        <v>913</v>
      </c>
      <c r="B12191" s="111">
        <f>INDEX(kommuner!C:C,MATCH(_xlfn.NUMBERVALUE(A12191),kommuner!B:B,0))</f>
        <v>1856</v>
      </c>
      <c r="C12191" s="111" t="s">
        <v>127</v>
      </c>
      <c r="D12191" s="111" t="s">
        <v>127</v>
      </c>
      <c r="E12191" s="111" t="s">
        <v>123</v>
      </c>
      <c r="F12191" s="111" t="s">
        <v>179</v>
      </c>
      <c r="G12191" s="111" t="s">
        <v>186</v>
      </c>
      <c r="H12191" s="111" t="s">
        <v>179</v>
      </c>
      <c r="I12191" s="111" t="s">
        <v>186</v>
      </c>
      <c r="J12191" t="str">
        <f t="shared" si="380"/>
        <v>1856SkogOrganisk jordBlandingsskogSærs høy</v>
      </c>
      <c r="K12191" s="111">
        <v>-1.5726115302258048</v>
      </c>
      <c r="L12191" s="111">
        <v>0.92784825435236762</v>
      </c>
      <c r="M12191" s="111">
        <v>0.46510463492953991</v>
      </c>
      <c r="N12191" s="112">
        <f t="shared" si="381"/>
        <v>-0.17965864094389727</v>
      </c>
    </row>
    <row r="12192" spans="1:14" x14ac:dyDescent="0.25">
      <c r="A12192" s="111" t="s">
        <v>913</v>
      </c>
      <c r="B12192" s="111">
        <f>INDEX(kommuner!C:C,MATCH(_xlfn.NUMBERVALUE(A12192),kommuner!B:B,0))</f>
        <v>1856</v>
      </c>
      <c r="C12192" s="111" t="s">
        <v>127</v>
      </c>
      <c r="D12192" s="111" t="s">
        <v>127</v>
      </c>
      <c r="E12192" s="111" t="s">
        <v>123</v>
      </c>
      <c r="F12192" s="111" t="s">
        <v>185</v>
      </c>
      <c r="G12192" s="111" t="s">
        <v>180</v>
      </c>
      <c r="H12192" s="111" t="s">
        <v>185</v>
      </c>
      <c r="I12192" s="111" t="s">
        <v>180</v>
      </c>
      <c r="J12192" t="str">
        <f t="shared" si="380"/>
        <v>1856SkogOrganisk jordLauvskogHøy</v>
      </c>
      <c r="K12192" s="111">
        <v>-1.9913688882377358</v>
      </c>
      <c r="L12192" s="111">
        <v>0.92784825435236762</v>
      </c>
      <c r="M12192" s="111">
        <v>0.46510463492953991</v>
      </c>
      <c r="N12192" s="112">
        <f t="shared" si="381"/>
        <v>-0.59841599895582831</v>
      </c>
    </row>
    <row r="12193" spans="1:14" x14ac:dyDescent="0.25">
      <c r="A12193" s="111" t="s">
        <v>913</v>
      </c>
      <c r="B12193" s="111">
        <f>INDEX(kommuner!C:C,MATCH(_xlfn.NUMBERVALUE(A12193),kommuner!B:B,0))</f>
        <v>1856</v>
      </c>
      <c r="C12193" s="111" t="s">
        <v>127</v>
      </c>
      <c r="D12193" s="111" t="s">
        <v>127</v>
      </c>
      <c r="E12193" s="111" t="s">
        <v>123</v>
      </c>
      <c r="F12193" s="111" t="s">
        <v>185</v>
      </c>
      <c r="G12193" s="111" t="s">
        <v>167</v>
      </c>
      <c r="H12193" s="111" t="s">
        <v>185</v>
      </c>
      <c r="I12193" s="111" t="s">
        <v>167</v>
      </c>
      <c r="J12193" t="str">
        <f t="shared" si="380"/>
        <v>1856SkogOrganisk jordLauvskogImpediment</v>
      </c>
      <c r="K12193" s="111">
        <v>0.35000626494250675</v>
      </c>
      <c r="L12193" s="111">
        <v>0.92784825435236762</v>
      </c>
      <c r="M12193" s="111">
        <v>0.46510463492953991</v>
      </c>
      <c r="N12193" s="112">
        <f t="shared" si="381"/>
        <v>1.7429591542244141</v>
      </c>
    </row>
    <row r="12194" spans="1:14" x14ac:dyDescent="0.25">
      <c r="A12194" s="111" t="s">
        <v>913</v>
      </c>
      <c r="B12194" s="111">
        <f>INDEX(kommuner!C:C,MATCH(_xlfn.NUMBERVALUE(A12194),kommuner!B:B,0))</f>
        <v>1856</v>
      </c>
      <c r="C12194" s="111" t="s">
        <v>127</v>
      </c>
      <c r="D12194" s="111" t="s">
        <v>127</v>
      </c>
      <c r="E12194" s="111" t="s">
        <v>123</v>
      </c>
      <c r="F12194" s="111" t="s">
        <v>185</v>
      </c>
      <c r="G12194" s="111" t="s">
        <v>190</v>
      </c>
      <c r="H12194" s="111" t="s">
        <v>185</v>
      </c>
      <c r="I12194" s="111" t="s">
        <v>190</v>
      </c>
      <c r="J12194" t="str">
        <f t="shared" si="380"/>
        <v>1856SkogOrganisk jordLauvskogLav</v>
      </c>
      <c r="K12194" s="111">
        <v>1.1144075558526714</v>
      </c>
      <c r="L12194" s="111">
        <v>0.92784825435236762</v>
      </c>
      <c r="M12194" s="111">
        <v>0.46510463492953991</v>
      </c>
      <c r="N12194" s="112">
        <f t="shared" si="381"/>
        <v>2.5073604451345788</v>
      </c>
    </row>
    <row r="12195" spans="1:14" x14ac:dyDescent="0.25">
      <c r="A12195" s="111" t="s">
        <v>913</v>
      </c>
      <c r="B12195" s="111">
        <f>INDEX(kommuner!C:C,MATCH(_xlfn.NUMBERVALUE(A12195),kommuner!B:B,0))</f>
        <v>1856</v>
      </c>
      <c r="C12195" s="111" t="s">
        <v>127</v>
      </c>
      <c r="D12195" s="111" t="s">
        <v>127</v>
      </c>
      <c r="E12195" s="111" t="s">
        <v>123</v>
      </c>
      <c r="F12195" s="111" t="s">
        <v>185</v>
      </c>
      <c r="G12195" s="111" t="s">
        <v>173</v>
      </c>
      <c r="H12195" s="111" t="s">
        <v>185</v>
      </c>
      <c r="I12195" s="111" t="s">
        <v>173</v>
      </c>
      <c r="J12195" t="str">
        <f t="shared" si="380"/>
        <v>1856SkogOrganisk jordLauvskogMiddels</v>
      </c>
      <c r="K12195" s="111">
        <v>-0.62664468270982987</v>
      </c>
      <c r="L12195" s="111">
        <v>0.92784825435236762</v>
      </c>
      <c r="M12195" s="111">
        <v>0.46510463492953991</v>
      </c>
      <c r="N12195" s="112">
        <f t="shared" si="381"/>
        <v>0.76630820657207765</v>
      </c>
    </row>
    <row r="12196" spans="1:14" x14ac:dyDescent="0.25">
      <c r="A12196" s="111" t="s">
        <v>913</v>
      </c>
      <c r="B12196" s="111">
        <f>INDEX(kommuner!C:C,MATCH(_xlfn.NUMBERVALUE(A12196),kommuner!B:B,0))</f>
        <v>1856</v>
      </c>
      <c r="C12196" s="111" t="s">
        <v>127</v>
      </c>
      <c r="D12196" s="111" t="s">
        <v>127</v>
      </c>
      <c r="E12196" s="111" t="s">
        <v>123</v>
      </c>
      <c r="F12196" s="111" t="s">
        <v>185</v>
      </c>
      <c r="G12196" s="111" t="s">
        <v>186</v>
      </c>
      <c r="H12196" s="111" t="s">
        <v>185</v>
      </c>
      <c r="I12196" s="111" t="s">
        <v>186</v>
      </c>
      <c r="J12196" t="str">
        <f t="shared" si="380"/>
        <v>1856SkogOrganisk jordLauvskogSærs høy</v>
      </c>
      <c r="K12196" s="111">
        <v>-1.8997279926091779</v>
      </c>
      <c r="L12196" s="111">
        <v>0.92784825435236762</v>
      </c>
      <c r="M12196" s="111">
        <v>0.46510463492953991</v>
      </c>
      <c r="N12196" s="112">
        <f t="shared" si="381"/>
        <v>-0.50677510332727038</v>
      </c>
    </row>
    <row r="12197" spans="1:14" x14ac:dyDescent="0.25">
      <c r="A12197" s="111" t="s">
        <v>913</v>
      </c>
      <c r="B12197" s="111">
        <f>INDEX(kommuner!C:C,MATCH(_xlfn.NUMBERVALUE(A12197),kommuner!B:B,0))</f>
        <v>1856</v>
      </c>
      <c r="C12197" s="111" t="s">
        <v>83</v>
      </c>
      <c r="D12197" s="111" t="s">
        <v>83</v>
      </c>
      <c r="E12197" s="111" t="s">
        <v>126</v>
      </c>
      <c r="F12197" s="111" t="s">
        <v>139</v>
      </c>
      <c r="G12197" s="111" t="s">
        <v>139</v>
      </c>
      <c r="H12197" s="111" t="s">
        <v>139</v>
      </c>
      <c r="I12197" s="111" t="s">
        <v>139</v>
      </c>
      <c r="J12197" t="str">
        <f t="shared" si="380"/>
        <v>1856Utbygd arealMineraljord</v>
      </c>
      <c r="K12197" s="111">
        <v>6.7868445194857546E-2</v>
      </c>
      <c r="L12197" s="111">
        <v>0</v>
      </c>
      <c r="M12197" s="111">
        <v>1.303047089454229E-2</v>
      </c>
      <c r="N12197" s="112">
        <f t="shared" si="381"/>
        <v>8.0898916089399836E-2</v>
      </c>
    </row>
    <row r="12198" spans="1:14" x14ac:dyDescent="0.25">
      <c r="A12198" s="111" t="s">
        <v>913</v>
      </c>
      <c r="B12198" s="111">
        <f>INDEX(kommuner!C:C,MATCH(_xlfn.NUMBERVALUE(A12198),kommuner!B:B,0))</f>
        <v>1856</v>
      </c>
      <c r="C12198" s="111" t="s">
        <v>83</v>
      </c>
      <c r="D12198" s="111" t="s">
        <v>83</v>
      </c>
      <c r="E12198" s="111" t="s">
        <v>123</v>
      </c>
      <c r="F12198" s="111" t="s">
        <v>139</v>
      </c>
      <c r="G12198" s="111" t="s">
        <v>139</v>
      </c>
      <c r="H12198" s="111" t="s">
        <v>139</v>
      </c>
      <c r="I12198" s="111" t="s">
        <v>139</v>
      </c>
      <c r="J12198" t="str">
        <f t="shared" si="380"/>
        <v>1856Utbygd arealOrganisk jord</v>
      </c>
      <c r="K12198" s="111">
        <v>29.011421395201612</v>
      </c>
      <c r="L12198" s="111">
        <v>0</v>
      </c>
      <c r="M12198" s="111">
        <v>1.303047089454229E-2</v>
      </c>
      <c r="N12198" s="112">
        <f t="shared" si="381"/>
        <v>29.024451866096154</v>
      </c>
    </row>
    <row r="12199" spans="1:14" x14ac:dyDescent="0.25">
      <c r="A12199" s="111" t="s">
        <v>913</v>
      </c>
      <c r="B12199" s="111">
        <f>INDEX(kommuner!C:C,MATCH(_xlfn.NUMBERVALUE(A12199),kommuner!B:B,0))</f>
        <v>1856</v>
      </c>
      <c r="C12199" s="111" t="s">
        <v>181</v>
      </c>
      <c r="D12199" s="111" t="s">
        <v>181</v>
      </c>
      <c r="E12199" s="111" t="s">
        <v>123</v>
      </c>
      <c r="F12199" s="111" t="s">
        <v>139</v>
      </c>
      <c r="G12199" s="111" t="s">
        <v>139</v>
      </c>
      <c r="H12199" s="111" t="s">
        <v>139</v>
      </c>
      <c r="I12199" s="111" t="s">
        <v>139</v>
      </c>
      <c r="J12199" t="str">
        <f t="shared" si="380"/>
        <v>1856Vann og myrOrganisk jord</v>
      </c>
      <c r="K12199" s="111">
        <v>-4.1038862122629617E-2</v>
      </c>
      <c r="L12199" s="111">
        <v>0</v>
      </c>
      <c r="M12199" s="111">
        <v>0</v>
      </c>
      <c r="N12199" s="112">
        <f t="shared" si="381"/>
        <v>-4.1038862122629617E-2</v>
      </c>
    </row>
    <row r="12200" spans="1:14" x14ac:dyDescent="0.25">
      <c r="A12200" s="111" t="s">
        <v>914</v>
      </c>
      <c r="B12200" s="111">
        <f>INDEX(kommuner!C:C,MATCH(_xlfn.NUMBERVALUE(A12200),kommuner!B:B,0))</f>
        <v>1857</v>
      </c>
      <c r="C12200" s="111" t="s">
        <v>82</v>
      </c>
      <c r="D12200" s="111" t="s">
        <v>82</v>
      </c>
      <c r="E12200" s="111" t="s">
        <v>126</v>
      </c>
      <c r="F12200" s="111" t="s">
        <v>139</v>
      </c>
      <c r="G12200" s="111" t="s">
        <v>139</v>
      </c>
      <c r="H12200" s="111" t="s">
        <v>139</v>
      </c>
      <c r="I12200" s="111" t="s">
        <v>139</v>
      </c>
      <c r="J12200" t="str">
        <f t="shared" si="380"/>
        <v>1857Annen utmarkMineraljord</v>
      </c>
      <c r="K12200" s="111">
        <v>-7.4178314529761202E-2</v>
      </c>
      <c r="L12200" s="111">
        <v>0</v>
      </c>
      <c r="M12200" s="111">
        <v>0</v>
      </c>
      <c r="N12200" s="112">
        <f t="shared" si="381"/>
        <v>-7.4178314529761202E-2</v>
      </c>
    </row>
    <row r="12201" spans="1:14" x14ac:dyDescent="0.25">
      <c r="A12201" s="111" t="s">
        <v>914</v>
      </c>
      <c r="B12201" s="111">
        <f>INDEX(kommuner!C:C,MATCH(_xlfn.NUMBERVALUE(A12201),kommuner!B:B,0))</f>
        <v>1857</v>
      </c>
      <c r="C12201" s="111" t="s">
        <v>121</v>
      </c>
      <c r="D12201" s="111" t="s">
        <v>121</v>
      </c>
      <c r="E12201" s="111" t="s">
        <v>126</v>
      </c>
      <c r="F12201" s="111" t="s">
        <v>139</v>
      </c>
      <c r="G12201" s="111" t="s">
        <v>139</v>
      </c>
      <c r="H12201" s="111" t="s">
        <v>139</v>
      </c>
      <c r="I12201" s="111" t="s">
        <v>139</v>
      </c>
      <c r="J12201" t="str">
        <f t="shared" si="380"/>
        <v>1857BeiteMineraljord</v>
      </c>
      <c r="K12201" s="111">
        <v>-0.96338340838695502</v>
      </c>
      <c r="L12201" s="111">
        <v>0</v>
      </c>
      <c r="M12201" s="111">
        <v>1.2448711246839999E-7</v>
      </c>
      <c r="N12201" s="112">
        <f t="shared" si="381"/>
        <v>-0.96338328389984251</v>
      </c>
    </row>
    <row r="12202" spans="1:14" x14ac:dyDescent="0.25">
      <c r="A12202" s="111" t="s">
        <v>914</v>
      </c>
      <c r="B12202" s="111">
        <f>INDEX(kommuner!C:C,MATCH(_xlfn.NUMBERVALUE(A12202),kommuner!B:B,0))</f>
        <v>1857</v>
      </c>
      <c r="C12202" s="111" t="s">
        <v>121</v>
      </c>
      <c r="D12202" s="111" t="s">
        <v>121</v>
      </c>
      <c r="E12202" s="111" t="s">
        <v>123</v>
      </c>
      <c r="F12202" s="111" t="s">
        <v>139</v>
      </c>
      <c r="G12202" s="111" t="s">
        <v>139</v>
      </c>
      <c r="H12202" s="111" t="s">
        <v>139</v>
      </c>
      <c r="I12202" s="111" t="s">
        <v>139</v>
      </c>
      <c r="J12202" t="str">
        <f t="shared" si="380"/>
        <v>1857BeiteOrganisk jord</v>
      </c>
      <c r="K12202" s="111">
        <v>12.077525935985037</v>
      </c>
      <c r="L12202" s="111">
        <v>1.6412500000000001</v>
      </c>
      <c r="M12202" s="111">
        <v>0</v>
      </c>
      <c r="N12202" s="112">
        <f t="shared" si="381"/>
        <v>13.718775935985036</v>
      </c>
    </row>
    <row r="12203" spans="1:14" x14ac:dyDescent="0.25">
      <c r="A12203" s="111" t="s">
        <v>914</v>
      </c>
      <c r="B12203" s="111">
        <f>INDEX(kommuner!C:C,MATCH(_xlfn.NUMBERVALUE(A12203),kommuner!B:B,0))</f>
        <v>1857</v>
      </c>
      <c r="C12203" s="111" t="s">
        <v>84</v>
      </c>
      <c r="D12203" s="111" t="s">
        <v>84</v>
      </c>
      <c r="E12203" s="111" t="s">
        <v>126</v>
      </c>
      <c r="F12203" s="111" t="s">
        <v>139</v>
      </c>
      <c r="G12203" s="111" t="s">
        <v>139</v>
      </c>
      <c r="H12203" s="111" t="s">
        <v>139</v>
      </c>
      <c r="I12203" s="111" t="s">
        <v>139</v>
      </c>
      <c r="J12203" t="str">
        <f t="shared" si="380"/>
        <v>1857Dyrket markMineraljord</v>
      </c>
      <c r="K12203" s="111">
        <v>-0.59283189514291934</v>
      </c>
      <c r="L12203" s="111">
        <v>0</v>
      </c>
      <c r="M12203" s="111">
        <v>0</v>
      </c>
      <c r="N12203" s="112">
        <f t="shared" si="381"/>
        <v>-0.59283189514291934</v>
      </c>
    </row>
    <row r="12204" spans="1:14" x14ac:dyDescent="0.25">
      <c r="A12204" s="111" t="s">
        <v>914</v>
      </c>
      <c r="B12204" s="111">
        <f>INDEX(kommuner!C:C,MATCH(_xlfn.NUMBERVALUE(A12204),kommuner!B:B,0))</f>
        <v>1857</v>
      </c>
      <c r="C12204" s="111" t="s">
        <v>84</v>
      </c>
      <c r="D12204" s="111" t="s">
        <v>84</v>
      </c>
      <c r="E12204" s="111" t="s">
        <v>123</v>
      </c>
      <c r="F12204" s="111" t="s">
        <v>139</v>
      </c>
      <c r="G12204" s="111" t="s">
        <v>139</v>
      </c>
      <c r="H12204" s="111" t="s">
        <v>139</v>
      </c>
      <c r="I12204" s="111" t="s">
        <v>139</v>
      </c>
      <c r="J12204" t="str">
        <f t="shared" si="380"/>
        <v>1857Dyrket markOrganisk jord</v>
      </c>
      <c r="K12204" s="111">
        <v>28.726149366675592</v>
      </c>
      <c r="L12204" s="111">
        <v>1.45625</v>
      </c>
      <c r="M12204" s="111">
        <v>0</v>
      </c>
      <c r="N12204" s="112">
        <f t="shared" si="381"/>
        <v>30.182399366675593</v>
      </c>
    </row>
    <row r="12205" spans="1:14" x14ac:dyDescent="0.25">
      <c r="A12205" s="111" t="s">
        <v>914</v>
      </c>
      <c r="B12205" s="111">
        <f>INDEX(kommuner!C:C,MATCH(_xlfn.NUMBERVALUE(A12205),kommuner!B:B,0))</f>
        <v>1857</v>
      </c>
      <c r="C12205" s="111" t="s">
        <v>127</v>
      </c>
      <c r="D12205" s="111" t="s">
        <v>127</v>
      </c>
      <c r="E12205" s="111" t="s">
        <v>126</v>
      </c>
      <c r="F12205" s="111" t="s">
        <v>172</v>
      </c>
      <c r="G12205" s="111" t="s">
        <v>180</v>
      </c>
      <c r="H12205" s="111" t="s">
        <v>172</v>
      </c>
      <c r="I12205" s="111" t="s">
        <v>180</v>
      </c>
      <c r="J12205" t="str">
        <f t="shared" si="380"/>
        <v>1857SkogMineraljordBarskogHøy</v>
      </c>
      <c r="K12205" s="111">
        <v>-4.1008350957832223</v>
      </c>
      <c r="L12205" s="111">
        <v>0.85306406685236758</v>
      </c>
      <c r="M12205" s="111">
        <v>6.4056614999681585E-2</v>
      </c>
      <c r="N12205" s="112">
        <f t="shared" si="381"/>
        <v>-3.183714413931173</v>
      </c>
    </row>
    <row r="12206" spans="1:14" x14ac:dyDescent="0.25">
      <c r="A12206" s="111" t="s">
        <v>914</v>
      </c>
      <c r="B12206" s="111">
        <f>INDEX(kommuner!C:C,MATCH(_xlfn.NUMBERVALUE(A12206),kommuner!B:B,0))</f>
        <v>1857</v>
      </c>
      <c r="C12206" s="111" t="s">
        <v>127</v>
      </c>
      <c r="D12206" s="111" t="s">
        <v>127</v>
      </c>
      <c r="E12206" s="111" t="s">
        <v>126</v>
      </c>
      <c r="F12206" s="111" t="s">
        <v>172</v>
      </c>
      <c r="G12206" s="111" t="s">
        <v>167</v>
      </c>
      <c r="H12206" s="111" t="s">
        <v>172</v>
      </c>
      <c r="I12206" s="111" t="s">
        <v>167</v>
      </c>
      <c r="J12206" t="str">
        <f t="shared" si="380"/>
        <v>1857SkogMineraljordBarskogImpediment</v>
      </c>
      <c r="K12206" s="111">
        <v>-1.3727794028153204</v>
      </c>
      <c r="L12206" s="111">
        <v>0.85306406685236758</v>
      </c>
      <c r="M12206" s="111">
        <v>6.3979989500968365E-2</v>
      </c>
      <c r="N12206" s="112">
        <f t="shared" si="381"/>
        <v>-0.45573534646198444</v>
      </c>
    </row>
    <row r="12207" spans="1:14" x14ac:dyDescent="0.25">
      <c r="A12207" s="111" t="s">
        <v>914</v>
      </c>
      <c r="B12207" s="111">
        <f>INDEX(kommuner!C:C,MATCH(_xlfn.NUMBERVALUE(A12207),kommuner!B:B,0))</f>
        <v>1857</v>
      </c>
      <c r="C12207" s="111" t="s">
        <v>127</v>
      </c>
      <c r="D12207" s="111" t="s">
        <v>127</v>
      </c>
      <c r="E12207" s="111" t="s">
        <v>126</v>
      </c>
      <c r="F12207" s="111" t="s">
        <v>172</v>
      </c>
      <c r="G12207" s="111" t="s">
        <v>190</v>
      </c>
      <c r="H12207" s="111" t="s">
        <v>172</v>
      </c>
      <c r="I12207" s="111" t="s">
        <v>190</v>
      </c>
      <c r="J12207" t="str">
        <f t="shared" si="380"/>
        <v>1857SkogMineraljordBarskogLav</v>
      </c>
      <c r="K12207" s="111">
        <v>-1.8215681825293268</v>
      </c>
      <c r="L12207" s="111">
        <v>0.85306406685236758</v>
      </c>
      <c r="M12207" s="111">
        <v>6.3979989500968365E-2</v>
      </c>
      <c r="N12207" s="112">
        <f t="shared" si="381"/>
        <v>-0.90452412617599087</v>
      </c>
    </row>
    <row r="12208" spans="1:14" x14ac:dyDescent="0.25">
      <c r="A12208" s="111" t="s">
        <v>914</v>
      </c>
      <c r="B12208" s="111">
        <f>INDEX(kommuner!C:C,MATCH(_xlfn.NUMBERVALUE(A12208),kommuner!B:B,0))</f>
        <v>1857</v>
      </c>
      <c r="C12208" s="111" t="s">
        <v>127</v>
      </c>
      <c r="D12208" s="111" t="s">
        <v>127</v>
      </c>
      <c r="E12208" s="111" t="s">
        <v>126</v>
      </c>
      <c r="F12208" s="111" t="s">
        <v>172</v>
      </c>
      <c r="G12208" s="111" t="s">
        <v>173</v>
      </c>
      <c r="H12208" s="111" t="s">
        <v>172</v>
      </c>
      <c r="I12208" s="111" t="s">
        <v>173</v>
      </c>
      <c r="J12208" t="str">
        <f t="shared" si="380"/>
        <v>1857SkogMineraljordBarskogMiddels</v>
      </c>
      <c r="K12208" s="111">
        <v>-2.9452289214132028</v>
      </c>
      <c r="L12208" s="111">
        <v>0.85306406685236758</v>
      </c>
      <c r="M12208" s="111">
        <v>6.4056614999681585E-2</v>
      </c>
      <c r="N12208" s="112">
        <f t="shared" si="381"/>
        <v>-2.0281082395611536</v>
      </c>
    </row>
    <row r="12209" spans="1:14" x14ac:dyDescent="0.25">
      <c r="A12209" s="111" t="s">
        <v>914</v>
      </c>
      <c r="B12209" s="111">
        <f>INDEX(kommuner!C:C,MATCH(_xlfn.NUMBERVALUE(A12209),kommuner!B:B,0))</f>
        <v>1857</v>
      </c>
      <c r="C12209" s="111" t="s">
        <v>127</v>
      </c>
      <c r="D12209" s="111" t="s">
        <v>127</v>
      </c>
      <c r="E12209" s="111" t="s">
        <v>126</v>
      </c>
      <c r="F12209" s="111" t="s">
        <v>172</v>
      </c>
      <c r="G12209" s="111" t="s">
        <v>186</v>
      </c>
      <c r="H12209" s="111" t="s">
        <v>172</v>
      </c>
      <c r="I12209" s="111" t="s">
        <v>186</v>
      </c>
      <c r="J12209" t="str">
        <f t="shared" si="380"/>
        <v>1857SkogMineraljordBarskogSærs høy</v>
      </c>
      <c r="K12209" s="111">
        <v>0.12072674540874306</v>
      </c>
      <c r="L12209" s="111">
        <v>0.85306406685236758</v>
      </c>
      <c r="M12209" s="111">
        <v>6.4056614999681585E-2</v>
      </c>
      <c r="N12209" s="112">
        <f t="shared" si="381"/>
        <v>1.0378474272607923</v>
      </c>
    </row>
    <row r="12210" spans="1:14" x14ac:dyDescent="0.25">
      <c r="A12210" s="111" t="s">
        <v>914</v>
      </c>
      <c r="B12210" s="111">
        <f>INDEX(kommuner!C:C,MATCH(_xlfn.NUMBERVALUE(A12210),kommuner!B:B,0))</f>
        <v>1857</v>
      </c>
      <c r="C12210" s="111" t="s">
        <v>127</v>
      </c>
      <c r="D12210" s="111" t="s">
        <v>127</v>
      </c>
      <c r="E12210" s="111" t="s">
        <v>126</v>
      </c>
      <c r="F12210" s="111" t="s">
        <v>179</v>
      </c>
      <c r="G12210" s="111" t="s">
        <v>180</v>
      </c>
      <c r="H12210" s="111" t="s">
        <v>179</v>
      </c>
      <c r="I12210" s="111" t="s">
        <v>180</v>
      </c>
      <c r="J12210" t="str">
        <f t="shared" si="380"/>
        <v>1857SkogMineraljordBlandingsskogHøy</v>
      </c>
      <c r="K12210" s="111">
        <v>-7.1939050909469406</v>
      </c>
      <c r="L12210" s="111">
        <v>0.85306406685236758</v>
      </c>
      <c r="M12210" s="111">
        <v>6.3979989500968365E-2</v>
      </c>
      <c r="N12210" s="112">
        <f t="shared" si="381"/>
        <v>-6.2768610345936047</v>
      </c>
    </row>
    <row r="12211" spans="1:14" x14ac:dyDescent="0.25">
      <c r="A12211" s="111" t="s">
        <v>914</v>
      </c>
      <c r="B12211" s="111">
        <f>INDEX(kommuner!C:C,MATCH(_xlfn.NUMBERVALUE(A12211),kommuner!B:B,0))</f>
        <v>1857</v>
      </c>
      <c r="C12211" s="111" t="s">
        <v>127</v>
      </c>
      <c r="D12211" s="111" t="s">
        <v>127</v>
      </c>
      <c r="E12211" s="111" t="s">
        <v>126</v>
      </c>
      <c r="F12211" s="111" t="s">
        <v>179</v>
      </c>
      <c r="G12211" s="111" t="s">
        <v>167</v>
      </c>
      <c r="H12211" s="111" t="s">
        <v>179</v>
      </c>
      <c r="I12211" s="111" t="s">
        <v>167</v>
      </c>
      <c r="J12211" t="str">
        <f t="shared" si="380"/>
        <v>1857SkogMineraljordBlandingsskogImpediment</v>
      </c>
      <c r="K12211" s="111">
        <v>-1.6598037998579707</v>
      </c>
      <c r="L12211" s="111">
        <v>0.85306406685236758</v>
      </c>
      <c r="M12211" s="111">
        <v>6.3979989500968365E-2</v>
      </c>
      <c r="N12211" s="112">
        <f t="shared" si="381"/>
        <v>-0.7427597435046347</v>
      </c>
    </row>
    <row r="12212" spans="1:14" x14ac:dyDescent="0.25">
      <c r="A12212" s="111" t="s">
        <v>914</v>
      </c>
      <c r="B12212" s="111">
        <f>INDEX(kommuner!C:C,MATCH(_xlfn.NUMBERVALUE(A12212),kommuner!B:B,0))</f>
        <v>1857</v>
      </c>
      <c r="C12212" s="111" t="s">
        <v>127</v>
      </c>
      <c r="D12212" s="111" t="s">
        <v>127</v>
      </c>
      <c r="E12212" s="111" t="s">
        <v>126</v>
      </c>
      <c r="F12212" s="111" t="s">
        <v>179</v>
      </c>
      <c r="G12212" s="111" t="s">
        <v>190</v>
      </c>
      <c r="H12212" s="111" t="s">
        <v>179</v>
      </c>
      <c r="I12212" s="111" t="s">
        <v>190</v>
      </c>
      <c r="J12212" t="str">
        <f t="shared" si="380"/>
        <v>1857SkogMineraljordBlandingsskogLav</v>
      </c>
      <c r="K12212" s="111">
        <v>-2.5588434197694254</v>
      </c>
      <c r="L12212" s="111">
        <v>0.85306406685236758</v>
      </c>
      <c r="M12212" s="111">
        <v>6.3979989500968365E-2</v>
      </c>
      <c r="N12212" s="112">
        <f t="shared" si="381"/>
        <v>-1.6417993634160897</v>
      </c>
    </row>
    <row r="12213" spans="1:14" x14ac:dyDescent="0.25">
      <c r="A12213" s="111" t="s">
        <v>914</v>
      </c>
      <c r="B12213" s="111">
        <f>INDEX(kommuner!C:C,MATCH(_xlfn.NUMBERVALUE(A12213),kommuner!B:B,0))</f>
        <v>1857</v>
      </c>
      <c r="C12213" s="111" t="s">
        <v>127</v>
      </c>
      <c r="D12213" s="111" t="s">
        <v>127</v>
      </c>
      <c r="E12213" s="111" t="s">
        <v>126</v>
      </c>
      <c r="F12213" s="111" t="s">
        <v>179</v>
      </c>
      <c r="G12213" s="111" t="s">
        <v>173</v>
      </c>
      <c r="H12213" s="111" t="s">
        <v>179</v>
      </c>
      <c r="I12213" s="111" t="s">
        <v>173</v>
      </c>
      <c r="J12213" t="str">
        <f t="shared" si="380"/>
        <v>1857SkogMineraljordBlandingsskogMiddels</v>
      </c>
      <c r="K12213" s="111">
        <v>-3.8687729546762566</v>
      </c>
      <c r="L12213" s="111">
        <v>0.85306406685236758</v>
      </c>
      <c r="M12213" s="111">
        <v>6.3979989500968365E-2</v>
      </c>
      <c r="N12213" s="112">
        <f t="shared" si="381"/>
        <v>-2.9517288983229206</v>
      </c>
    </row>
    <row r="12214" spans="1:14" x14ac:dyDescent="0.25">
      <c r="A12214" s="111" t="s">
        <v>914</v>
      </c>
      <c r="B12214" s="111">
        <f>INDEX(kommuner!C:C,MATCH(_xlfn.NUMBERVALUE(A12214),kommuner!B:B,0))</f>
        <v>1857</v>
      </c>
      <c r="C12214" s="111" t="s">
        <v>127</v>
      </c>
      <c r="D12214" s="111" t="s">
        <v>127</v>
      </c>
      <c r="E12214" s="111" t="s">
        <v>126</v>
      </c>
      <c r="F12214" s="111" t="s">
        <v>179</v>
      </c>
      <c r="G12214" s="111" t="s">
        <v>186</v>
      </c>
      <c r="H12214" s="111" t="s">
        <v>179</v>
      </c>
      <c r="I12214" s="111" t="s">
        <v>186</v>
      </c>
      <c r="J12214" t="str">
        <f t="shared" si="380"/>
        <v>1857SkogMineraljordBlandingsskogSærs høy</v>
      </c>
      <c r="K12214" s="111">
        <v>-2.9395925245326562</v>
      </c>
      <c r="L12214" s="111">
        <v>0.85306406685236758</v>
      </c>
      <c r="M12214" s="111">
        <v>6.3979989500968365E-2</v>
      </c>
      <c r="N12214" s="112">
        <f t="shared" si="381"/>
        <v>-2.0225484681793202</v>
      </c>
    </row>
    <row r="12215" spans="1:14" x14ac:dyDescent="0.25">
      <c r="A12215" s="111" t="s">
        <v>914</v>
      </c>
      <c r="B12215" s="111">
        <f>INDEX(kommuner!C:C,MATCH(_xlfn.NUMBERVALUE(A12215),kommuner!B:B,0))</f>
        <v>1857</v>
      </c>
      <c r="C12215" s="111" t="s">
        <v>127</v>
      </c>
      <c r="D12215" s="111" t="s">
        <v>127</v>
      </c>
      <c r="E12215" s="111" t="s">
        <v>126</v>
      </c>
      <c r="F12215" s="111" t="s">
        <v>185</v>
      </c>
      <c r="G12215" s="111" t="s">
        <v>180</v>
      </c>
      <c r="H12215" s="111" t="s">
        <v>185</v>
      </c>
      <c r="I12215" s="111" t="s">
        <v>180</v>
      </c>
      <c r="J12215" t="str">
        <f t="shared" si="380"/>
        <v>1857SkogMineraljordLauvskogHøy</v>
      </c>
      <c r="K12215" s="111">
        <v>-3.3269846154961789</v>
      </c>
      <c r="L12215" s="111">
        <v>0.85306406685236758</v>
      </c>
      <c r="M12215" s="111">
        <v>6.3979989500968365E-2</v>
      </c>
      <c r="N12215" s="112">
        <f t="shared" si="381"/>
        <v>-2.4099405591428429</v>
      </c>
    </row>
    <row r="12216" spans="1:14" x14ac:dyDescent="0.25">
      <c r="A12216" s="111" t="s">
        <v>914</v>
      </c>
      <c r="B12216" s="111">
        <f>INDEX(kommuner!C:C,MATCH(_xlfn.NUMBERVALUE(A12216),kommuner!B:B,0))</f>
        <v>1857</v>
      </c>
      <c r="C12216" s="111" t="s">
        <v>127</v>
      </c>
      <c r="D12216" s="111" t="s">
        <v>127</v>
      </c>
      <c r="E12216" s="111" t="s">
        <v>126</v>
      </c>
      <c r="F12216" s="111" t="s">
        <v>185</v>
      </c>
      <c r="G12216" s="111" t="s">
        <v>167</v>
      </c>
      <c r="H12216" s="111" t="s">
        <v>185</v>
      </c>
      <c r="I12216" s="111" t="s">
        <v>167</v>
      </c>
      <c r="J12216" t="str">
        <f t="shared" si="380"/>
        <v>1857SkogMineraljordLauvskogImpediment</v>
      </c>
      <c r="K12216" s="111">
        <v>-0.65286816124680003</v>
      </c>
      <c r="L12216" s="111">
        <v>0.85306406685236758</v>
      </c>
      <c r="M12216" s="111">
        <v>6.3979989500968365E-2</v>
      </c>
      <c r="N12216" s="112">
        <f t="shared" si="381"/>
        <v>0.26417589510653594</v>
      </c>
    </row>
    <row r="12217" spans="1:14" x14ac:dyDescent="0.25">
      <c r="A12217" s="111" t="s">
        <v>914</v>
      </c>
      <c r="B12217" s="111">
        <f>INDEX(kommuner!C:C,MATCH(_xlfn.NUMBERVALUE(A12217),kommuner!B:B,0))</f>
        <v>1857</v>
      </c>
      <c r="C12217" s="111" t="s">
        <v>127</v>
      </c>
      <c r="D12217" s="111" t="s">
        <v>127</v>
      </c>
      <c r="E12217" s="111" t="s">
        <v>126</v>
      </c>
      <c r="F12217" s="111" t="s">
        <v>185</v>
      </c>
      <c r="G12217" s="111" t="s">
        <v>190</v>
      </c>
      <c r="H12217" s="111" t="s">
        <v>185</v>
      </c>
      <c r="I12217" s="111" t="s">
        <v>190</v>
      </c>
      <c r="J12217" t="str">
        <f t="shared" si="380"/>
        <v>1857SkogMineraljordLauvskogLav</v>
      </c>
      <c r="K12217" s="111">
        <v>-8.9748170935426599E-2</v>
      </c>
      <c r="L12217" s="111">
        <v>0.85306406685236758</v>
      </c>
      <c r="M12217" s="111">
        <v>6.3979989500968365E-2</v>
      </c>
      <c r="N12217" s="112">
        <f t="shared" si="381"/>
        <v>0.82729588541790933</v>
      </c>
    </row>
    <row r="12218" spans="1:14" x14ac:dyDescent="0.25">
      <c r="A12218" s="111" t="s">
        <v>914</v>
      </c>
      <c r="B12218" s="111">
        <f>INDEX(kommuner!C:C,MATCH(_xlfn.NUMBERVALUE(A12218),kommuner!B:B,0))</f>
        <v>1857</v>
      </c>
      <c r="C12218" s="111" t="s">
        <v>127</v>
      </c>
      <c r="D12218" s="111" t="s">
        <v>127</v>
      </c>
      <c r="E12218" s="111" t="s">
        <v>126</v>
      </c>
      <c r="F12218" s="111" t="s">
        <v>185</v>
      </c>
      <c r="G12218" s="111" t="s">
        <v>173</v>
      </c>
      <c r="H12218" s="111" t="s">
        <v>185</v>
      </c>
      <c r="I12218" s="111" t="s">
        <v>173</v>
      </c>
      <c r="J12218" t="str">
        <f t="shared" si="380"/>
        <v>1857SkogMineraljordLauvskogMiddels</v>
      </c>
      <c r="K12218" s="111">
        <v>-1.7789409505847176</v>
      </c>
      <c r="L12218" s="111">
        <v>0.85306406685236758</v>
      </c>
      <c r="M12218" s="111">
        <v>6.3979989500968365E-2</v>
      </c>
      <c r="N12218" s="112">
        <f t="shared" si="381"/>
        <v>-0.86189689423138161</v>
      </c>
    </row>
    <row r="12219" spans="1:14" x14ac:dyDescent="0.25">
      <c r="A12219" s="111" t="s">
        <v>914</v>
      </c>
      <c r="B12219" s="111">
        <f>INDEX(kommuner!C:C,MATCH(_xlfn.NUMBERVALUE(A12219),kommuner!B:B,0))</f>
        <v>1857</v>
      </c>
      <c r="C12219" s="111" t="s">
        <v>127</v>
      </c>
      <c r="D12219" s="111" t="s">
        <v>127</v>
      </c>
      <c r="E12219" s="111" t="s">
        <v>126</v>
      </c>
      <c r="F12219" s="111" t="s">
        <v>185</v>
      </c>
      <c r="G12219" s="111" t="s">
        <v>186</v>
      </c>
      <c r="H12219" s="111" t="s">
        <v>185</v>
      </c>
      <c r="I12219" s="111" t="s">
        <v>186</v>
      </c>
      <c r="J12219" t="str">
        <f t="shared" si="380"/>
        <v>1857SkogMineraljordLauvskogSærs høy</v>
      </c>
      <c r="K12219" s="111">
        <v>-3.6560473259425113</v>
      </c>
      <c r="L12219" s="111">
        <v>0.85306406685236758</v>
      </c>
      <c r="M12219" s="111">
        <v>6.3979989500968365E-2</v>
      </c>
      <c r="N12219" s="112">
        <f t="shared" si="381"/>
        <v>-2.7390032695891753</v>
      </c>
    </row>
    <row r="12220" spans="1:14" x14ac:dyDescent="0.25">
      <c r="A12220" s="111" t="s">
        <v>914</v>
      </c>
      <c r="B12220" s="111">
        <f>INDEX(kommuner!C:C,MATCH(_xlfn.NUMBERVALUE(A12220),kommuner!B:B,0))</f>
        <v>1857</v>
      </c>
      <c r="C12220" s="111" t="s">
        <v>127</v>
      </c>
      <c r="D12220" s="111" t="s">
        <v>127</v>
      </c>
      <c r="E12220" s="111" t="s">
        <v>123</v>
      </c>
      <c r="F12220" s="111" t="s">
        <v>172</v>
      </c>
      <c r="G12220" s="111" t="s">
        <v>180</v>
      </c>
      <c r="H12220" s="111" t="s">
        <v>172</v>
      </c>
      <c r="I12220" s="111" t="s">
        <v>180</v>
      </c>
      <c r="J12220" t="str">
        <f t="shared" si="380"/>
        <v>1857SkogOrganisk jordBarskogHøy</v>
      </c>
      <c r="K12220" s="111">
        <v>-2.5184559031994138</v>
      </c>
      <c r="L12220" s="111">
        <v>0.92784825435236762</v>
      </c>
      <c r="M12220" s="111">
        <v>0.46518126042825314</v>
      </c>
      <c r="N12220" s="112">
        <f t="shared" si="381"/>
        <v>-1.1254263884187932</v>
      </c>
    </row>
    <row r="12221" spans="1:14" x14ac:dyDescent="0.25">
      <c r="A12221" s="111" t="s">
        <v>914</v>
      </c>
      <c r="B12221" s="111">
        <f>INDEX(kommuner!C:C,MATCH(_xlfn.NUMBERVALUE(A12221),kommuner!B:B,0))</f>
        <v>1857</v>
      </c>
      <c r="C12221" s="111" t="s">
        <v>127</v>
      </c>
      <c r="D12221" s="111" t="s">
        <v>127</v>
      </c>
      <c r="E12221" s="111" t="s">
        <v>123</v>
      </c>
      <c r="F12221" s="111" t="s">
        <v>172</v>
      </c>
      <c r="G12221" s="111" t="s">
        <v>167</v>
      </c>
      <c r="H12221" s="111" t="s">
        <v>172</v>
      </c>
      <c r="I12221" s="111" t="s">
        <v>167</v>
      </c>
      <c r="J12221" t="str">
        <f t="shared" si="380"/>
        <v>1857SkogOrganisk jordBarskogImpediment</v>
      </c>
      <c r="K12221" s="111">
        <v>-0.13011741963904588</v>
      </c>
      <c r="L12221" s="111">
        <v>0.92784825435236762</v>
      </c>
      <c r="M12221" s="111">
        <v>0.46510463492953991</v>
      </c>
      <c r="N12221" s="112">
        <f t="shared" si="381"/>
        <v>1.2628354696428616</v>
      </c>
    </row>
    <row r="12222" spans="1:14" x14ac:dyDescent="0.25">
      <c r="A12222" s="111" t="s">
        <v>914</v>
      </c>
      <c r="B12222" s="111">
        <f>INDEX(kommuner!C:C,MATCH(_xlfn.NUMBERVALUE(A12222),kommuner!B:B,0))</f>
        <v>1857</v>
      </c>
      <c r="C12222" s="111" t="s">
        <v>127</v>
      </c>
      <c r="D12222" s="111" t="s">
        <v>127</v>
      </c>
      <c r="E12222" s="111" t="s">
        <v>123</v>
      </c>
      <c r="F12222" s="111" t="s">
        <v>172</v>
      </c>
      <c r="G12222" s="111" t="s">
        <v>190</v>
      </c>
      <c r="H12222" s="111" t="s">
        <v>172</v>
      </c>
      <c r="I12222" s="111" t="s">
        <v>190</v>
      </c>
      <c r="J12222" t="str">
        <f t="shared" si="380"/>
        <v>1857SkogOrganisk jordBarskogLav</v>
      </c>
      <c r="K12222" s="111">
        <v>-0.50666953101693391</v>
      </c>
      <c r="L12222" s="111">
        <v>0.92784825435236762</v>
      </c>
      <c r="M12222" s="111">
        <v>0.46510463492953991</v>
      </c>
      <c r="N12222" s="112">
        <f t="shared" si="381"/>
        <v>0.88628335826497362</v>
      </c>
    </row>
    <row r="12223" spans="1:14" x14ac:dyDescent="0.25">
      <c r="A12223" s="111" t="s">
        <v>914</v>
      </c>
      <c r="B12223" s="111">
        <f>INDEX(kommuner!C:C,MATCH(_xlfn.NUMBERVALUE(A12223),kommuner!B:B,0))</f>
        <v>1857</v>
      </c>
      <c r="C12223" s="111" t="s">
        <v>127</v>
      </c>
      <c r="D12223" s="111" t="s">
        <v>127</v>
      </c>
      <c r="E12223" s="111" t="s">
        <v>123</v>
      </c>
      <c r="F12223" s="111" t="s">
        <v>172</v>
      </c>
      <c r="G12223" s="111" t="s">
        <v>173</v>
      </c>
      <c r="H12223" s="111" t="s">
        <v>172</v>
      </c>
      <c r="I12223" s="111" t="s">
        <v>173</v>
      </c>
      <c r="J12223" t="str">
        <f t="shared" si="380"/>
        <v>1857SkogOrganisk jordBarskogMiddels</v>
      </c>
      <c r="K12223" s="111">
        <v>-1.5571490961494638</v>
      </c>
      <c r="L12223" s="111">
        <v>0.92784825435236762</v>
      </c>
      <c r="M12223" s="111">
        <v>0.46518126042825314</v>
      </c>
      <c r="N12223" s="112">
        <f t="shared" si="381"/>
        <v>-0.16411958136884308</v>
      </c>
    </row>
    <row r="12224" spans="1:14" x14ac:dyDescent="0.25">
      <c r="A12224" s="111" t="s">
        <v>914</v>
      </c>
      <c r="B12224" s="111">
        <f>INDEX(kommuner!C:C,MATCH(_xlfn.NUMBERVALUE(A12224),kommuner!B:B,0))</f>
        <v>1857</v>
      </c>
      <c r="C12224" s="111" t="s">
        <v>127</v>
      </c>
      <c r="D12224" s="111" t="s">
        <v>127</v>
      </c>
      <c r="E12224" s="111" t="s">
        <v>123</v>
      </c>
      <c r="F12224" s="111" t="s">
        <v>172</v>
      </c>
      <c r="G12224" s="111" t="s">
        <v>186</v>
      </c>
      <c r="H12224" s="111" t="s">
        <v>172</v>
      </c>
      <c r="I12224" s="111" t="s">
        <v>186</v>
      </c>
      <c r="J12224" t="str">
        <f t="shared" si="380"/>
        <v>1857SkogOrganisk jordBarskogSærs høy</v>
      </c>
      <c r="K12224" s="111">
        <v>2.5548655235722699</v>
      </c>
      <c r="L12224" s="111">
        <v>0.92784825435236762</v>
      </c>
      <c r="M12224" s="111">
        <v>0.46518126042825314</v>
      </c>
      <c r="N12224" s="112">
        <f t="shared" si="381"/>
        <v>3.9478950383528906</v>
      </c>
    </row>
    <row r="12225" spans="1:14" x14ac:dyDescent="0.25">
      <c r="A12225" s="111" t="s">
        <v>914</v>
      </c>
      <c r="B12225" s="111">
        <f>INDEX(kommuner!C:C,MATCH(_xlfn.NUMBERVALUE(A12225),kommuner!B:B,0))</f>
        <v>1857</v>
      </c>
      <c r="C12225" s="111" t="s">
        <v>127</v>
      </c>
      <c r="D12225" s="111" t="s">
        <v>127</v>
      </c>
      <c r="E12225" s="111" t="s">
        <v>123</v>
      </c>
      <c r="F12225" s="111" t="s">
        <v>179</v>
      </c>
      <c r="G12225" s="111" t="s">
        <v>180</v>
      </c>
      <c r="H12225" s="111" t="s">
        <v>179</v>
      </c>
      <c r="I12225" s="111" t="s">
        <v>180</v>
      </c>
      <c r="J12225" t="str">
        <f t="shared" si="380"/>
        <v>1857SkogOrganisk jordBlandingsskogHøy</v>
      </c>
      <c r="K12225" s="111">
        <v>-5.5554344456832343</v>
      </c>
      <c r="L12225" s="111">
        <v>0.92784825435236762</v>
      </c>
      <c r="M12225" s="111">
        <v>0.46510463492953991</v>
      </c>
      <c r="N12225" s="112">
        <f t="shared" si="381"/>
        <v>-4.1624815564013264</v>
      </c>
    </row>
    <row r="12226" spans="1:14" x14ac:dyDescent="0.25">
      <c r="A12226" s="111" t="s">
        <v>914</v>
      </c>
      <c r="B12226" s="111">
        <f>INDEX(kommuner!C:C,MATCH(_xlfn.NUMBERVALUE(A12226),kommuner!B:B,0))</f>
        <v>1857</v>
      </c>
      <c r="C12226" s="111" t="s">
        <v>127</v>
      </c>
      <c r="D12226" s="111" t="s">
        <v>127</v>
      </c>
      <c r="E12226" s="111" t="s">
        <v>123</v>
      </c>
      <c r="F12226" s="111" t="s">
        <v>179</v>
      </c>
      <c r="G12226" s="111" t="s">
        <v>167</v>
      </c>
      <c r="H12226" s="111" t="s">
        <v>179</v>
      </c>
      <c r="I12226" s="111" t="s">
        <v>167</v>
      </c>
      <c r="J12226" t="str">
        <f t="shared" si="380"/>
        <v>1857SkogOrganisk jordBlandingsskogImpediment</v>
      </c>
      <c r="K12226" s="111">
        <v>-0.28586344175800005</v>
      </c>
      <c r="L12226" s="111">
        <v>0.92784825435236762</v>
      </c>
      <c r="M12226" s="111">
        <v>0.46510463492953991</v>
      </c>
      <c r="N12226" s="112">
        <f t="shared" si="381"/>
        <v>1.1070894475239075</v>
      </c>
    </row>
    <row r="12227" spans="1:14" x14ac:dyDescent="0.25">
      <c r="A12227" s="111" t="s">
        <v>914</v>
      </c>
      <c r="B12227" s="111">
        <f>INDEX(kommuner!C:C,MATCH(_xlfn.NUMBERVALUE(A12227),kommuner!B:B,0))</f>
        <v>1857</v>
      </c>
      <c r="C12227" s="111" t="s">
        <v>127</v>
      </c>
      <c r="D12227" s="111" t="s">
        <v>127</v>
      </c>
      <c r="E12227" s="111" t="s">
        <v>123</v>
      </c>
      <c r="F12227" s="111" t="s">
        <v>179</v>
      </c>
      <c r="G12227" s="111" t="s">
        <v>190</v>
      </c>
      <c r="H12227" s="111" t="s">
        <v>179</v>
      </c>
      <c r="I12227" s="111" t="s">
        <v>190</v>
      </c>
      <c r="J12227" t="str">
        <f t="shared" ref="J12227:J12290" si="382">B12227&amp;C12227&amp;E12227&amp;IF(C12227="Skog",F12227&amp;G12227,"")</f>
        <v>1857SkogOrganisk jordBlandingsskogLav</v>
      </c>
      <c r="K12227" s="111">
        <v>-1.2347339377887629</v>
      </c>
      <c r="L12227" s="111">
        <v>0.92784825435236762</v>
      </c>
      <c r="M12227" s="111">
        <v>0.46510463492953991</v>
      </c>
      <c r="N12227" s="112">
        <f t="shared" ref="N12227:N12290" si="383">SUM(K12227:M12227)</f>
        <v>0.15821895149314458</v>
      </c>
    </row>
    <row r="12228" spans="1:14" x14ac:dyDescent="0.25">
      <c r="A12228" s="111" t="s">
        <v>914</v>
      </c>
      <c r="B12228" s="111">
        <f>INDEX(kommuner!C:C,MATCH(_xlfn.NUMBERVALUE(A12228),kommuner!B:B,0))</f>
        <v>1857</v>
      </c>
      <c r="C12228" s="111" t="s">
        <v>127</v>
      </c>
      <c r="D12228" s="111" t="s">
        <v>127</v>
      </c>
      <c r="E12228" s="111" t="s">
        <v>123</v>
      </c>
      <c r="F12228" s="111" t="s">
        <v>179</v>
      </c>
      <c r="G12228" s="111" t="s">
        <v>173</v>
      </c>
      <c r="H12228" s="111" t="s">
        <v>179</v>
      </c>
      <c r="I12228" s="111" t="s">
        <v>173</v>
      </c>
      <c r="J12228" t="str">
        <f t="shared" si="382"/>
        <v>1857SkogOrganisk jordBlandingsskogMiddels</v>
      </c>
      <c r="K12228" s="111">
        <v>-2.4239591752717748</v>
      </c>
      <c r="L12228" s="111">
        <v>0.92784825435236762</v>
      </c>
      <c r="M12228" s="111">
        <v>0.46510463492953991</v>
      </c>
      <c r="N12228" s="112">
        <f t="shared" si="383"/>
        <v>-1.0310062859898674</v>
      </c>
    </row>
    <row r="12229" spans="1:14" x14ac:dyDescent="0.25">
      <c r="A12229" s="111" t="s">
        <v>914</v>
      </c>
      <c r="B12229" s="111">
        <f>INDEX(kommuner!C:C,MATCH(_xlfn.NUMBERVALUE(A12229),kommuner!B:B,0))</f>
        <v>1857</v>
      </c>
      <c r="C12229" s="111" t="s">
        <v>127</v>
      </c>
      <c r="D12229" s="111" t="s">
        <v>127</v>
      </c>
      <c r="E12229" s="111" t="s">
        <v>123</v>
      </c>
      <c r="F12229" s="111" t="s">
        <v>179</v>
      </c>
      <c r="G12229" s="111" t="s">
        <v>186</v>
      </c>
      <c r="H12229" s="111" t="s">
        <v>179</v>
      </c>
      <c r="I12229" s="111" t="s">
        <v>186</v>
      </c>
      <c r="J12229" t="str">
        <f t="shared" si="382"/>
        <v>1857SkogOrganisk jordBlandingsskogSærs høy</v>
      </c>
      <c r="K12229" s="111">
        <v>-1.5726115302258048</v>
      </c>
      <c r="L12229" s="111">
        <v>0.92784825435236762</v>
      </c>
      <c r="M12229" s="111">
        <v>0.46510463492953991</v>
      </c>
      <c r="N12229" s="112">
        <f t="shared" si="383"/>
        <v>-0.17965864094389727</v>
      </c>
    </row>
    <row r="12230" spans="1:14" x14ac:dyDescent="0.25">
      <c r="A12230" s="111" t="s">
        <v>914</v>
      </c>
      <c r="B12230" s="111">
        <f>INDEX(kommuner!C:C,MATCH(_xlfn.NUMBERVALUE(A12230),kommuner!B:B,0))</f>
        <v>1857</v>
      </c>
      <c r="C12230" s="111" t="s">
        <v>127</v>
      </c>
      <c r="D12230" s="111" t="s">
        <v>127</v>
      </c>
      <c r="E12230" s="111" t="s">
        <v>123</v>
      </c>
      <c r="F12230" s="111" t="s">
        <v>185</v>
      </c>
      <c r="G12230" s="111" t="s">
        <v>180</v>
      </c>
      <c r="H12230" s="111" t="s">
        <v>185</v>
      </c>
      <c r="I12230" s="111" t="s">
        <v>180</v>
      </c>
      <c r="J12230" t="str">
        <f t="shared" si="382"/>
        <v>1857SkogOrganisk jordLauvskogHøy</v>
      </c>
      <c r="K12230" s="111">
        <v>-1.9913688882377358</v>
      </c>
      <c r="L12230" s="111">
        <v>0.92784825435236762</v>
      </c>
      <c r="M12230" s="111">
        <v>0.46510463492953991</v>
      </c>
      <c r="N12230" s="112">
        <f t="shared" si="383"/>
        <v>-0.59841599895582831</v>
      </c>
    </row>
    <row r="12231" spans="1:14" x14ac:dyDescent="0.25">
      <c r="A12231" s="111" t="s">
        <v>914</v>
      </c>
      <c r="B12231" s="111">
        <f>INDEX(kommuner!C:C,MATCH(_xlfn.NUMBERVALUE(A12231),kommuner!B:B,0))</f>
        <v>1857</v>
      </c>
      <c r="C12231" s="111" t="s">
        <v>127</v>
      </c>
      <c r="D12231" s="111" t="s">
        <v>127</v>
      </c>
      <c r="E12231" s="111" t="s">
        <v>123</v>
      </c>
      <c r="F12231" s="111" t="s">
        <v>185</v>
      </c>
      <c r="G12231" s="111" t="s">
        <v>167</v>
      </c>
      <c r="H12231" s="111" t="s">
        <v>185</v>
      </c>
      <c r="I12231" s="111" t="s">
        <v>167</v>
      </c>
      <c r="J12231" t="str">
        <f t="shared" si="382"/>
        <v>1857SkogOrganisk jordLauvskogImpediment</v>
      </c>
      <c r="K12231" s="111">
        <v>0.35000626494250675</v>
      </c>
      <c r="L12231" s="111">
        <v>0.92784825435236762</v>
      </c>
      <c r="M12231" s="111">
        <v>0.46510463492953991</v>
      </c>
      <c r="N12231" s="112">
        <f t="shared" si="383"/>
        <v>1.7429591542244141</v>
      </c>
    </row>
    <row r="12232" spans="1:14" x14ac:dyDescent="0.25">
      <c r="A12232" s="111" t="s">
        <v>914</v>
      </c>
      <c r="B12232" s="111">
        <f>INDEX(kommuner!C:C,MATCH(_xlfn.NUMBERVALUE(A12232),kommuner!B:B,0))</f>
        <v>1857</v>
      </c>
      <c r="C12232" s="111" t="s">
        <v>127</v>
      </c>
      <c r="D12232" s="111" t="s">
        <v>127</v>
      </c>
      <c r="E12232" s="111" t="s">
        <v>123</v>
      </c>
      <c r="F12232" s="111" t="s">
        <v>185</v>
      </c>
      <c r="G12232" s="111" t="s">
        <v>190</v>
      </c>
      <c r="H12232" s="111" t="s">
        <v>185</v>
      </c>
      <c r="I12232" s="111" t="s">
        <v>190</v>
      </c>
      <c r="J12232" t="str">
        <f t="shared" si="382"/>
        <v>1857SkogOrganisk jordLauvskogLav</v>
      </c>
      <c r="K12232" s="111">
        <v>1.1144075558526714</v>
      </c>
      <c r="L12232" s="111">
        <v>0.92784825435236762</v>
      </c>
      <c r="M12232" s="111">
        <v>0.46510463492953991</v>
      </c>
      <c r="N12232" s="112">
        <f t="shared" si="383"/>
        <v>2.5073604451345788</v>
      </c>
    </row>
    <row r="12233" spans="1:14" x14ac:dyDescent="0.25">
      <c r="A12233" s="111" t="s">
        <v>914</v>
      </c>
      <c r="B12233" s="111">
        <f>INDEX(kommuner!C:C,MATCH(_xlfn.NUMBERVALUE(A12233),kommuner!B:B,0))</f>
        <v>1857</v>
      </c>
      <c r="C12233" s="111" t="s">
        <v>127</v>
      </c>
      <c r="D12233" s="111" t="s">
        <v>127</v>
      </c>
      <c r="E12233" s="111" t="s">
        <v>123</v>
      </c>
      <c r="F12233" s="111" t="s">
        <v>185</v>
      </c>
      <c r="G12233" s="111" t="s">
        <v>173</v>
      </c>
      <c r="H12233" s="111" t="s">
        <v>185</v>
      </c>
      <c r="I12233" s="111" t="s">
        <v>173</v>
      </c>
      <c r="J12233" t="str">
        <f t="shared" si="382"/>
        <v>1857SkogOrganisk jordLauvskogMiddels</v>
      </c>
      <c r="K12233" s="111">
        <v>-0.62664468270982987</v>
      </c>
      <c r="L12233" s="111">
        <v>0.92784825435236762</v>
      </c>
      <c r="M12233" s="111">
        <v>0.46510463492953991</v>
      </c>
      <c r="N12233" s="112">
        <f t="shared" si="383"/>
        <v>0.76630820657207765</v>
      </c>
    </row>
    <row r="12234" spans="1:14" x14ac:dyDescent="0.25">
      <c r="A12234" s="111" t="s">
        <v>914</v>
      </c>
      <c r="B12234" s="111">
        <f>INDEX(kommuner!C:C,MATCH(_xlfn.NUMBERVALUE(A12234),kommuner!B:B,0))</f>
        <v>1857</v>
      </c>
      <c r="C12234" s="111" t="s">
        <v>127</v>
      </c>
      <c r="D12234" s="111" t="s">
        <v>127</v>
      </c>
      <c r="E12234" s="111" t="s">
        <v>123</v>
      </c>
      <c r="F12234" s="111" t="s">
        <v>185</v>
      </c>
      <c r="G12234" s="111" t="s">
        <v>186</v>
      </c>
      <c r="H12234" s="111" t="s">
        <v>185</v>
      </c>
      <c r="I12234" s="111" t="s">
        <v>186</v>
      </c>
      <c r="J12234" t="str">
        <f t="shared" si="382"/>
        <v>1857SkogOrganisk jordLauvskogSærs høy</v>
      </c>
      <c r="K12234" s="111">
        <v>-1.8997279926091779</v>
      </c>
      <c r="L12234" s="111">
        <v>0.92784825435236762</v>
      </c>
      <c r="M12234" s="111">
        <v>0.46510463492953991</v>
      </c>
      <c r="N12234" s="112">
        <f t="shared" si="383"/>
        <v>-0.50677510332727038</v>
      </c>
    </row>
    <row r="12235" spans="1:14" x14ac:dyDescent="0.25">
      <c r="A12235" s="111" t="s">
        <v>914</v>
      </c>
      <c r="B12235" s="111">
        <f>INDEX(kommuner!C:C,MATCH(_xlfn.NUMBERVALUE(A12235),kommuner!B:B,0))</f>
        <v>1857</v>
      </c>
      <c r="C12235" s="111" t="s">
        <v>83</v>
      </c>
      <c r="D12235" s="111" t="s">
        <v>83</v>
      </c>
      <c r="E12235" s="111" t="s">
        <v>126</v>
      </c>
      <c r="F12235" s="111" t="s">
        <v>139</v>
      </c>
      <c r="G12235" s="111" t="s">
        <v>139</v>
      </c>
      <c r="H12235" s="111" t="s">
        <v>139</v>
      </c>
      <c r="I12235" s="111" t="s">
        <v>139</v>
      </c>
      <c r="J12235" t="str">
        <f t="shared" si="382"/>
        <v>1857Utbygd arealMineraljord</v>
      </c>
      <c r="K12235" s="111">
        <v>6.7868445194857546E-2</v>
      </c>
      <c r="L12235" s="111">
        <v>0</v>
      </c>
      <c r="M12235" s="111">
        <v>1.303047089454229E-2</v>
      </c>
      <c r="N12235" s="112">
        <f t="shared" si="383"/>
        <v>8.0898916089399836E-2</v>
      </c>
    </row>
    <row r="12236" spans="1:14" x14ac:dyDescent="0.25">
      <c r="A12236" s="111" t="s">
        <v>914</v>
      </c>
      <c r="B12236" s="111">
        <f>INDEX(kommuner!C:C,MATCH(_xlfn.NUMBERVALUE(A12236),kommuner!B:B,0))</f>
        <v>1857</v>
      </c>
      <c r="C12236" s="111" t="s">
        <v>83</v>
      </c>
      <c r="D12236" s="111" t="s">
        <v>83</v>
      </c>
      <c r="E12236" s="111" t="s">
        <v>123</v>
      </c>
      <c r="F12236" s="111" t="s">
        <v>139</v>
      </c>
      <c r="G12236" s="111" t="s">
        <v>139</v>
      </c>
      <c r="H12236" s="111" t="s">
        <v>139</v>
      </c>
      <c r="I12236" s="111" t="s">
        <v>139</v>
      </c>
      <c r="J12236" t="str">
        <f t="shared" si="382"/>
        <v>1857Utbygd arealOrganisk jord</v>
      </c>
      <c r="K12236" s="111">
        <v>29.011421395201612</v>
      </c>
      <c r="L12236" s="111">
        <v>0</v>
      </c>
      <c r="M12236" s="111">
        <v>1.303047089454229E-2</v>
      </c>
      <c r="N12236" s="112">
        <f t="shared" si="383"/>
        <v>29.024451866096154</v>
      </c>
    </row>
    <row r="12237" spans="1:14" x14ac:dyDescent="0.25">
      <c r="A12237" s="111" t="s">
        <v>914</v>
      </c>
      <c r="B12237" s="111">
        <f>INDEX(kommuner!C:C,MATCH(_xlfn.NUMBERVALUE(A12237),kommuner!B:B,0))</f>
        <v>1857</v>
      </c>
      <c r="C12237" s="111" t="s">
        <v>181</v>
      </c>
      <c r="D12237" s="111" t="s">
        <v>181</v>
      </c>
      <c r="E12237" s="111" t="s">
        <v>123</v>
      </c>
      <c r="F12237" s="111" t="s">
        <v>139</v>
      </c>
      <c r="G12237" s="111" t="s">
        <v>139</v>
      </c>
      <c r="H12237" s="111" t="s">
        <v>139</v>
      </c>
      <c r="I12237" s="111" t="s">
        <v>139</v>
      </c>
      <c r="J12237" t="str">
        <f t="shared" si="382"/>
        <v>1857Vann og myrOrganisk jord</v>
      </c>
      <c r="K12237" s="111">
        <v>-0.20040009744654491</v>
      </c>
      <c r="L12237" s="111">
        <v>0</v>
      </c>
      <c r="M12237" s="111">
        <v>0</v>
      </c>
      <c r="N12237" s="112">
        <f t="shared" si="383"/>
        <v>-0.20040009744654491</v>
      </c>
    </row>
    <row r="12238" spans="1:14" x14ac:dyDescent="0.25">
      <c r="A12238" s="111" t="s">
        <v>915</v>
      </c>
      <c r="B12238" s="111">
        <f>INDEX(kommuner!C:C,MATCH(_xlfn.NUMBERVALUE(A12238),kommuner!B:B,0))</f>
        <v>1859</v>
      </c>
      <c r="C12238" s="111" t="s">
        <v>82</v>
      </c>
      <c r="D12238" s="111" t="s">
        <v>82</v>
      </c>
      <c r="E12238" s="111" t="s">
        <v>126</v>
      </c>
      <c r="F12238" s="111" t="s">
        <v>139</v>
      </c>
      <c r="G12238" s="111" t="s">
        <v>139</v>
      </c>
      <c r="H12238" s="111" t="s">
        <v>139</v>
      </c>
      <c r="I12238" s="111" t="s">
        <v>139</v>
      </c>
      <c r="J12238" t="str">
        <f t="shared" si="382"/>
        <v>1859Annen utmarkMineraljord</v>
      </c>
      <c r="K12238" s="111">
        <v>-4.6129089206686659E-2</v>
      </c>
      <c r="L12238" s="111">
        <v>0</v>
      </c>
      <c r="M12238" s="111">
        <v>0</v>
      </c>
      <c r="N12238" s="112">
        <f t="shared" si="383"/>
        <v>-4.6129089206686659E-2</v>
      </c>
    </row>
    <row r="12239" spans="1:14" x14ac:dyDescent="0.25">
      <c r="A12239" s="111" t="s">
        <v>915</v>
      </c>
      <c r="B12239" s="111">
        <f>INDEX(kommuner!C:C,MATCH(_xlfn.NUMBERVALUE(A12239),kommuner!B:B,0))</f>
        <v>1859</v>
      </c>
      <c r="C12239" s="111" t="s">
        <v>121</v>
      </c>
      <c r="D12239" s="111" t="s">
        <v>121</v>
      </c>
      <c r="E12239" s="111" t="s">
        <v>126</v>
      </c>
      <c r="F12239" s="111" t="s">
        <v>139</v>
      </c>
      <c r="G12239" s="111" t="s">
        <v>139</v>
      </c>
      <c r="H12239" s="111" t="s">
        <v>139</v>
      </c>
      <c r="I12239" s="111" t="s">
        <v>139</v>
      </c>
      <c r="J12239" t="str">
        <f t="shared" si="382"/>
        <v>1859BeiteMineraljord</v>
      </c>
      <c r="K12239" s="111">
        <v>-0.96338340838695502</v>
      </c>
      <c r="L12239" s="111">
        <v>0</v>
      </c>
      <c r="M12239" s="111">
        <v>1.2448711246839999E-7</v>
      </c>
      <c r="N12239" s="112">
        <f t="shared" si="383"/>
        <v>-0.96338328389984251</v>
      </c>
    </row>
    <row r="12240" spans="1:14" x14ac:dyDescent="0.25">
      <c r="A12240" s="111" t="s">
        <v>915</v>
      </c>
      <c r="B12240" s="111">
        <f>INDEX(kommuner!C:C,MATCH(_xlfn.NUMBERVALUE(A12240),kommuner!B:B,0))</f>
        <v>1859</v>
      </c>
      <c r="C12240" s="111" t="s">
        <v>121</v>
      </c>
      <c r="D12240" s="111" t="s">
        <v>121</v>
      </c>
      <c r="E12240" s="111" t="s">
        <v>123</v>
      </c>
      <c r="F12240" s="111" t="s">
        <v>139</v>
      </c>
      <c r="G12240" s="111" t="s">
        <v>139</v>
      </c>
      <c r="H12240" s="111" t="s">
        <v>139</v>
      </c>
      <c r="I12240" s="111" t="s">
        <v>139</v>
      </c>
      <c r="J12240" t="str">
        <f t="shared" si="382"/>
        <v>1859BeiteOrganisk jord</v>
      </c>
      <c r="K12240" s="111">
        <v>12.077525935985037</v>
      </c>
      <c r="L12240" s="111">
        <v>1.6412500000000001</v>
      </c>
      <c r="M12240" s="111">
        <v>0</v>
      </c>
      <c r="N12240" s="112">
        <f t="shared" si="383"/>
        <v>13.718775935985036</v>
      </c>
    </row>
    <row r="12241" spans="1:14" x14ac:dyDescent="0.25">
      <c r="A12241" s="111" t="s">
        <v>915</v>
      </c>
      <c r="B12241" s="111">
        <f>INDEX(kommuner!C:C,MATCH(_xlfn.NUMBERVALUE(A12241),kommuner!B:B,0))</f>
        <v>1859</v>
      </c>
      <c r="C12241" s="111" t="s">
        <v>84</v>
      </c>
      <c r="D12241" s="111" t="s">
        <v>84</v>
      </c>
      <c r="E12241" s="111" t="s">
        <v>126</v>
      </c>
      <c r="F12241" s="111" t="s">
        <v>139</v>
      </c>
      <c r="G12241" s="111" t="s">
        <v>139</v>
      </c>
      <c r="H12241" s="111" t="s">
        <v>139</v>
      </c>
      <c r="I12241" s="111" t="s">
        <v>139</v>
      </c>
      <c r="J12241" t="str">
        <f t="shared" si="382"/>
        <v>1859Dyrket markMineraljord</v>
      </c>
      <c r="K12241" s="111">
        <v>-0.35631141178143111</v>
      </c>
      <c r="L12241" s="111">
        <v>0</v>
      </c>
      <c r="M12241" s="111">
        <v>0</v>
      </c>
      <c r="N12241" s="112">
        <f t="shared" si="383"/>
        <v>-0.35631141178143111</v>
      </c>
    </row>
    <row r="12242" spans="1:14" x14ac:dyDescent="0.25">
      <c r="A12242" s="111" t="s">
        <v>915</v>
      </c>
      <c r="B12242" s="111">
        <f>INDEX(kommuner!C:C,MATCH(_xlfn.NUMBERVALUE(A12242),kommuner!B:B,0))</f>
        <v>1859</v>
      </c>
      <c r="C12242" s="111" t="s">
        <v>84</v>
      </c>
      <c r="D12242" s="111" t="s">
        <v>84</v>
      </c>
      <c r="E12242" s="111" t="s">
        <v>123</v>
      </c>
      <c r="F12242" s="111" t="s">
        <v>139</v>
      </c>
      <c r="G12242" s="111" t="s">
        <v>139</v>
      </c>
      <c r="H12242" s="111" t="s">
        <v>139</v>
      </c>
      <c r="I12242" s="111" t="s">
        <v>139</v>
      </c>
      <c r="J12242" t="str">
        <f t="shared" si="382"/>
        <v>1859Dyrket markOrganisk jord</v>
      </c>
      <c r="K12242" s="111">
        <v>28.726149366675592</v>
      </c>
      <c r="L12242" s="111">
        <v>1.45625</v>
      </c>
      <c r="M12242" s="111">
        <v>0</v>
      </c>
      <c r="N12242" s="112">
        <f t="shared" si="383"/>
        <v>30.182399366675593</v>
      </c>
    </row>
    <row r="12243" spans="1:14" x14ac:dyDescent="0.25">
      <c r="A12243" s="111" t="s">
        <v>915</v>
      </c>
      <c r="B12243" s="111">
        <f>INDEX(kommuner!C:C,MATCH(_xlfn.NUMBERVALUE(A12243),kommuner!B:B,0))</f>
        <v>1859</v>
      </c>
      <c r="C12243" s="111" t="s">
        <v>127</v>
      </c>
      <c r="D12243" s="111" t="s">
        <v>127</v>
      </c>
      <c r="E12243" s="111" t="s">
        <v>126</v>
      </c>
      <c r="F12243" s="111" t="s">
        <v>172</v>
      </c>
      <c r="G12243" s="111" t="s">
        <v>180</v>
      </c>
      <c r="H12243" s="111" t="s">
        <v>172</v>
      </c>
      <c r="I12243" s="111" t="s">
        <v>180</v>
      </c>
      <c r="J12243" t="str">
        <f t="shared" si="382"/>
        <v>1859SkogMineraljordBarskogHøy</v>
      </c>
      <c r="K12243" s="111">
        <v>-4.1008350957832223</v>
      </c>
      <c r="L12243" s="111">
        <v>0.85306406685236758</v>
      </c>
      <c r="M12243" s="111">
        <v>6.4056614999681585E-2</v>
      </c>
      <c r="N12243" s="112">
        <f t="shared" si="383"/>
        <v>-3.183714413931173</v>
      </c>
    </row>
    <row r="12244" spans="1:14" x14ac:dyDescent="0.25">
      <c r="A12244" s="111" t="s">
        <v>915</v>
      </c>
      <c r="B12244" s="111">
        <f>INDEX(kommuner!C:C,MATCH(_xlfn.NUMBERVALUE(A12244),kommuner!B:B,0))</f>
        <v>1859</v>
      </c>
      <c r="C12244" s="111" t="s">
        <v>127</v>
      </c>
      <c r="D12244" s="111" t="s">
        <v>127</v>
      </c>
      <c r="E12244" s="111" t="s">
        <v>126</v>
      </c>
      <c r="F12244" s="111" t="s">
        <v>172</v>
      </c>
      <c r="G12244" s="111" t="s">
        <v>167</v>
      </c>
      <c r="H12244" s="111" t="s">
        <v>172</v>
      </c>
      <c r="I12244" s="111" t="s">
        <v>167</v>
      </c>
      <c r="J12244" t="str">
        <f t="shared" si="382"/>
        <v>1859SkogMineraljordBarskogImpediment</v>
      </c>
      <c r="K12244" s="111">
        <v>-0.74600152614144843</v>
      </c>
      <c r="L12244" s="111">
        <v>0.85306406685236758</v>
      </c>
      <c r="M12244" s="111">
        <v>6.3979989500968365E-2</v>
      </c>
      <c r="N12244" s="112">
        <f t="shared" si="383"/>
        <v>0.17104253021188751</v>
      </c>
    </row>
    <row r="12245" spans="1:14" x14ac:dyDescent="0.25">
      <c r="A12245" s="111" t="s">
        <v>915</v>
      </c>
      <c r="B12245" s="111">
        <f>INDEX(kommuner!C:C,MATCH(_xlfn.NUMBERVALUE(A12245),kommuner!B:B,0))</f>
        <v>1859</v>
      </c>
      <c r="C12245" s="111" t="s">
        <v>127</v>
      </c>
      <c r="D12245" s="111" t="s">
        <v>127</v>
      </c>
      <c r="E12245" s="111" t="s">
        <v>126</v>
      </c>
      <c r="F12245" s="111" t="s">
        <v>172</v>
      </c>
      <c r="G12245" s="111" t="s">
        <v>190</v>
      </c>
      <c r="H12245" s="111" t="s">
        <v>172</v>
      </c>
      <c r="I12245" s="111" t="s">
        <v>190</v>
      </c>
      <c r="J12245" t="str">
        <f t="shared" si="382"/>
        <v>1859SkogMineraljordBarskogLav</v>
      </c>
      <c r="K12245" s="111">
        <v>-1.8215681825293268</v>
      </c>
      <c r="L12245" s="111">
        <v>0.85306406685236758</v>
      </c>
      <c r="M12245" s="111">
        <v>6.3979989500968365E-2</v>
      </c>
      <c r="N12245" s="112">
        <f t="shared" si="383"/>
        <v>-0.90452412617599087</v>
      </c>
    </row>
    <row r="12246" spans="1:14" x14ac:dyDescent="0.25">
      <c r="A12246" s="111" t="s">
        <v>915</v>
      </c>
      <c r="B12246" s="111">
        <f>INDEX(kommuner!C:C,MATCH(_xlfn.NUMBERVALUE(A12246),kommuner!B:B,0))</f>
        <v>1859</v>
      </c>
      <c r="C12246" s="111" t="s">
        <v>127</v>
      </c>
      <c r="D12246" s="111" t="s">
        <v>127</v>
      </c>
      <c r="E12246" s="111" t="s">
        <v>126</v>
      </c>
      <c r="F12246" s="111" t="s">
        <v>172</v>
      </c>
      <c r="G12246" s="111" t="s">
        <v>173</v>
      </c>
      <c r="H12246" s="111" t="s">
        <v>172</v>
      </c>
      <c r="I12246" s="111" t="s">
        <v>173</v>
      </c>
      <c r="J12246" t="str">
        <f t="shared" si="382"/>
        <v>1859SkogMineraljordBarskogMiddels</v>
      </c>
      <c r="K12246" s="111">
        <v>-2.9452289214132028</v>
      </c>
      <c r="L12246" s="111">
        <v>0.85306406685236758</v>
      </c>
      <c r="M12246" s="111">
        <v>6.4056614999681585E-2</v>
      </c>
      <c r="N12246" s="112">
        <f t="shared" si="383"/>
        <v>-2.0281082395611536</v>
      </c>
    </row>
    <row r="12247" spans="1:14" x14ac:dyDescent="0.25">
      <c r="A12247" s="111" t="s">
        <v>915</v>
      </c>
      <c r="B12247" s="111">
        <f>INDEX(kommuner!C:C,MATCH(_xlfn.NUMBERVALUE(A12247),kommuner!B:B,0))</f>
        <v>1859</v>
      </c>
      <c r="C12247" s="111" t="s">
        <v>127</v>
      </c>
      <c r="D12247" s="111" t="s">
        <v>127</v>
      </c>
      <c r="E12247" s="111" t="s">
        <v>126</v>
      </c>
      <c r="F12247" s="111" t="s">
        <v>172</v>
      </c>
      <c r="G12247" s="111" t="s">
        <v>186</v>
      </c>
      <c r="H12247" s="111" t="s">
        <v>172</v>
      </c>
      <c r="I12247" s="111" t="s">
        <v>186</v>
      </c>
      <c r="J12247" t="str">
        <f t="shared" si="382"/>
        <v>1859SkogMineraljordBarskogSærs høy</v>
      </c>
      <c r="K12247" s="111">
        <v>0.12072674540874306</v>
      </c>
      <c r="L12247" s="111">
        <v>0.85306406685236758</v>
      </c>
      <c r="M12247" s="111">
        <v>6.4056614999681585E-2</v>
      </c>
      <c r="N12247" s="112">
        <f t="shared" si="383"/>
        <v>1.0378474272607923</v>
      </c>
    </row>
    <row r="12248" spans="1:14" x14ac:dyDescent="0.25">
      <c r="A12248" s="111" t="s">
        <v>915</v>
      </c>
      <c r="B12248" s="111">
        <f>INDEX(kommuner!C:C,MATCH(_xlfn.NUMBERVALUE(A12248),kommuner!B:B,0))</f>
        <v>1859</v>
      </c>
      <c r="C12248" s="111" t="s">
        <v>127</v>
      </c>
      <c r="D12248" s="111" t="s">
        <v>127</v>
      </c>
      <c r="E12248" s="111" t="s">
        <v>126</v>
      </c>
      <c r="F12248" s="111" t="s">
        <v>179</v>
      </c>
      <c r="G12248" s="111" t="s">
        <v>180</v>
      </c>
      <c r="H12248" s="111" t="s">
        <v>179</v>
      </c>
      <c r="I12248" s="111" t="s">
        <v>180</v>
      </c>
      <c r="J12248" t="str">
        <f t="shared" si="382"/>
        <v>1859SkogMineraljordBlandingsskogHøy</v>
      </c>
      <c r="K12248" s="111">
        <v>-7.1939050909469406</v>
      </c>
      <c r="L12248" s="111">
        <v>0.85306406685236758</v>
      </c>
      <c r="M12248" s="111">
        <v>6.3979989500968365E-2</v>
      </c>
      <c r="N12248" s="112">
        <f t="shared" si="383"/>
        <v>-6.2768610345936047</v>
      </c>
    </row>
    <row r="12249" spans="1:14" x14ac:dyDescent="0.25">
      <c r="A12249" s="111" t="s">
        <v>915</v>
      </c>
      <c r="B12249" s="111">
        <f>INDEX(kommuner!C:C,MATCH(_xlfn.NUMBERVALUE(A12249),kommuner!B:B,0))</f>
        <v>1859</v>
      </c>
      <c r="C12249" s="111" t="s">
        <v>127</v>
      </c>
      <c r="D12249" s="111" t="s">
        <v>127</v>
      </c>
      <c r="E12249" s="111" t="s">
        <v>126</v>
      </c>
      <c r="F12249" s="111" t="s">
        <v>179</v>
      </c>
      <c r="G12249" s="111" t="s">
        <v>167</v>
      </c>
      <c r="H12249" s="111" t="s">
        <v>179</v>
      </c>
      <c r="I12249" s="111" t="s">
        <v>167</v>
      </c>
      <c r="J12249" t="str">
        <f t="shared" si="382"/>
        <v>1859SkogMineraljordBlandingsskogImpediment</v>
      </c>
      <c r="K12249" s="111">
        <v>-1.6598037998579707</v>
      </c>
      <c r="L12249" s="111">
        <v>0.85306406685236758</v>
      </c>
      <c r="M12249" s="111">
        <v>6.3979989500968365E-2</v>
      </c>
      <c r="N12249" s="112">
        <f t="shared" si="383"/>
        <v>-0.7427597435046347</v>
      </c>
    </row>
    <row r="12250" spans="1:14" x14ac:dyDescent="0.25">
      <c r="A12250" s="111" t="s">
        <v>915</v>
      </c>
      <c r="B12250" s="111">
        <f>INDEX(kommuner!C:C,MATCH(_xlfn.NUMBERVALUE(A12250),kommuner!B:B,0))</f>
        <v>1859</v>
      </c>
      <c r="C12250" s="111" t="s">
        <v>127</v>
      </c>
      <c r="D12250" s="111" t="s">
        <v>127</v>
      </c>
      <c r="E12250" s="111" t="s">
        <v>126</v>
      </c>
      <c r="F12250" s="111" t="s">
        <v>179</v>
      </c>
      <c r="G12250" s="111" t="s">
        <v>190</v>
      </c>
      <c r="H12250" s="111" t="s">
        <v>179</v>
      </c>
      <c r="I12250" s="111" t="s">
        <v>190</v>
      </c>
      <c r="J12250" t="str">
        <f t="shared" si="382"/>
        <v>1859SkogMineraljordBlandingsskogLav</v>
      </c>
      <c r="K12250" s="111">
        <v>-2.5588434197694254</v>
      </c>
      <c r="L12250" s="111">
        <v>0.85306406685236758</v>
      </c>
      <c r="M12250" s="111">
        <v>6.3979989500968365E-2</v>
      </c>
      <c r="N12250" s="112">
        <f t="shared" si="383"/>
        <v>-1.6417993634160897</v>
      </c>
    </row>
    <row r="12251" spans="1:14" x14ac:dyDescent="0.25">
      <c r="A12251" s="111" t="s">
        <v>915</v>
      </c>
      <c r="B12251" s="111">
        <f>INDEX(kommuner!C:C,MATCH(_xlfn.NUMBERVALUE(A12251),kommuner!B:B,0))</f>
        <v>1859</v>
      </c>
      <c r="C12251" s="111" t="s">
        <v>127</v>
      </c>
      <c r="D12251" s="111" t="s">
        <v>127</v>
      </c>
      <c r="E12251" s="111" t="s">
        <v>126</v>
      </c>
      <c r="F12251" s="111" t="s">
        <v>179</v>
      </c>
      <c r="G12251" s="111" t="s">
        <v>173</v>
      </c>
      <c r="H12251" s="111" t="s">
        <v>179</v>
      </c>
      <c r="I12251" s="111" t="s">
        <v>173</v>
      </c>
      <c r="J12251" t="str">
        <f t="shared" si="382"/>
        <v>1859SkogMineraljordBlandingsskogMiddels</v>
      </c>
      <c r="K12251" s="111">
        <v>-3.8687729546762566</v>
      </c>
      <c r="L12251" s="111">
        <v>0.85306406685236758</v>
      </c>
      <c r="M12251" s="111">
        <v>6.3979989500968365E-2</v>
      </c>
      <c r="N12251" s="112">
        <f t="shared" si="383"/>
        <v>-2.9517288983229206</v>
      </c>
    </row>
    <row r="12252" spans="1:14" x14ac:dyDescent="0.25">
      <c r="A12252" s="111" t="s">
        <v>915</v>
      </c>
      <c r="B12252" s="111">
        <f>INDEX(kommuner!C:C,MATCH(_xlfn.NUMBERVALUE(A12252),kommuner!B:B,0))</f>
        <v>1859</v>
      </c>
      <c r="C12252" s="111" t="s">
        <v>127</v>
      </c>
      <c r="D12252" s="111" t="s">
        <v>127</v>
      </c>
      <c r="E12252" s="111" t="s">
        <v>126</v>
      </c>
      <c r="F12252" s="111" t="s">
        <v>179</v>
      </c>
      <c r="G12252" s="111" t="s">
        <v>186</v>
      </c>
      <c r="H12252" s="111" t="s">
        <v>179</v>
      </c>
      <c r="I12252" s="111" t="s">
        <v>186</v>
      </c>
      <c r="J12252" t="str">
        <f t="shared" si="382"/>
        <v>1859SkogMineraljordBlandingsskogSærs høy</v>
      </c>
      <c r="K12252" s="111">
        <v>-2.9395925245326562</v>
      </c>
      <c r="L12252" s="111">
        <v>0.85306406685236758</v>
      </c>
      <c r="M12252" s="111">
        <v>6.3979989500968365E-2</v>
      </c>
      <c r="N12252" s="112">
        <f t="shared" si="383"/>
        <v>-2.0225484681793202</v>
      </c>
    </row>
    <row r="12253" spans="1:14" x14ac:dyDescent="0.25">
      <c r="A12253" s="111" t="s">
        <v>915</v>
      </c>
      <c r="B12253" s="111">
        <f>INDEX(kommuner!C:C,MATCH(_xlfn.NUMBERVALUE(A12253),kommuner!B:B,0))</f>
        <v>1859</v>
      </c>
      <c r="C12253" s="111" t="s">
        <v>127</v>
      </c>
      <c r="D12253" s="111" t="s">
        <v>127</v>
      </c>
      <c r="E12253" s="111" t="s">
        <v>126</v>
      </c>
      <c r="F12253" s="111" t="s">
        <v>185</v>
      </c>
      <c r="G12253" s="111" t="s">
        <v>180</v>
      </c>
      <c r="H12253" s="111" t="s">
        <v>185</v>
      </c>
      <c r="I12253" s="111" t="s">
        <v>180</v>
      </c>
      <c r="J12253" t="str">
        <f t="shared" si="382"/>
        <v>1859SkogMineraljordLauvskogHøy</v>
      </c>
      <c r="K12253" s="111">
        <v>-2.2672556336745231</v>
      </c>
      <c r="L12253" s="111">
        <v>0.85306406685236758</v>
      </c>
      <c r="M12253" s="111">
        <v>6.3979989500968365E-2</v>
      </c>
      <c r="N12253" s="112">
        <f t="shared" si="383"/>
        <v>-1.3502115773211874</v>
      </c>
    </row>
    <row r="12254" spans="1:14" x14ac:dyDescent="0.25">
      <c r="A12254" s="111" t="s">
        <v>915</v>
      </c>
      <c r="B12254" s="111">
        <f>INDEX(kommuner!C:C,MATCH(_xlfn.NUMBERVALUE(A12254),kommuner!B:B,0))</f>
        <v>1859</v>
      </c>
      <c r="C12254" s="111" t="s">
        <v>127</v>
      </c>
      <c r="D12254" s="111" t="s">
        <v>127</v>
      </c>
      <c r="E12254" s="111" t="s">
        <v>126</v>
      </c>
      <c r="F12254" s="111" t="s">
        <v>185</v>
      </c>
      <c r="G12254" s="111" t="s">
        <v>167</v>
      </c>
      <c r="H12254" s="111" t="s">
        <v>185</v>
      </c>
      <c r="I12254" s="111" t="s">
        <v>167</v>
      </c>
      <c r="J12254" t="str">
        <f t="shared" si="382"/>
        <v>1859SkogMineraljordLauvskogImpediment</v>
      </c>
      <c r="K12254" s="111">
        <v>-0.10482014945424457</v>
      </c>
      <c r="L12254" s="111">
        <v>0.85306406685236758</v>
      </c>
      <c r="M12254" s="111">
        <v>6.3979989500968365E-2</v>
      </c>
      <c r="N12254" s="112">
        <f t="shared" si="383"/>
        <v>0.81222390689909141</v>
      </c>
    </row>
    <row r="12255" spans="1:14" x14ac:dyDescent="0.25">
      <c r="A12255" s="111" t="s">
        <v>915</v>
      </c>
      <c r="B12255" s="111">
        <f>INDEX(kommuner!C:C,MATCH(_xlfn.NUMBERVALUE(A12255),kommuner!B:B,0))</f>
        <v>1859</v>
      </c>
      <c r="C12255" s="111" t="s">
        <v>127</v>
      </c>
      <c r="D12255" s="111" t="s">
        <v>127</v>
      </c>
      <c r="E12255" s="111" t="s">
        <v>126</v>
      </c>
      <c r="F12255" s="111" t="s">
        <v>185</v>
      </c>
      <c r="G12255" s="111" t="s">
        <v>190</v>
      </c>
      <c r="H12255" s="111" t="s">
        <v>185</v>
      </c>
      <c r="I12255" s="111" t="s">
        <v>190</v>
      </c>
      <c r="J12255" t="str">
        <f t="shared" si="382"/>
        <v>1859SkogMineraljordLauvskogLav</v>
      </c>
      <c r="K12255" s="111">
        <v>-8.9748170935426599E-2</v>
      </c>
      <c r="L12255" s="111">
        <v>0.85306406685236758</v>
      </c>
      <c r="M12255" s="111">
        <v>6.3979989500968365E-2</v>
      </c>
      <c r="N12255" s="112">
        <f t="shared" si="383"/>
        <v>0.82729588541790933</v>
      </c>
    </row>
    <row r="12256" spans="1:14" x14ac:dyDescent="0.25">
      <c r="A12256" s="111" t="s">
        <v>915</v>
      </c>
      <c r="B12256" s="111">
        <f>INDEX(kommuner!C:C,MATCH(_xlfn.NUMBERVALUE(A12256),kommuner!B:B,0))</f>
        <v>1859</v>
      </c>
      <c r="C12256" s="111" t="s">
        <v>127</v>
      </c>
      <c r="D12256" s="111" t="s">
        <v>127</v>
      </c>
      <c r="E12256" s="111" t="s">
        <v>126</v>
      </c>
      <c r="F12256" s="111" t="s">
        <v>185</v>
      </c>
      <c r="G12256" s="111" t="s">
        <v>173</v>
      </c>
      <c r="H12256" s="111" t="s">
        <v>185</v>
      </c>
      <c r="I12256" s="111" t="s">
        <v>173</v>
      </c>
      <c r="J12256" t="str">
        <f t="shared" si="382"/>
        <v>1859SkogMineraljordLauvskogMiddels</v>
      </c>
      <c r="K12256" s="111">
        <v>-1.6187078219159163</v>
      </c>
      <c r="L12256" s="111">
        <v>0.85306406685236758</v>
      </c>
      <c r="M12256" s="111">
        <v>6.3979989500968365E-2</v>
      </c>
      <c r="N12256" s="112">
        <f t="shared" si="383"/>
        <v>-0.70166376556258037</v>
      </c>
    </row>
    <row r="12257" spans="1:14" x14ac:dyDescent="0.25">
      <c r="A12257" s="111" t="s">
        <v>915</v>
      </c>
      <c r="B12257" s="111">
        <f>INDEX(kommuner!C:C,MATCH(_xlfn.NUMBERVALUE(A12257),kommuner!B:B,0))</f>
        <v>1859</v>
      </c>
      <c r="C12257" s="111" t="s">
        <v>127</v>
      </c>
      <c r="D12257" s="111" t="s">
        <v>127</v>
      </c>
      <c r="E12257" s="111" t="s">
        <v>126</v>
      </c>
      <c r="F12257" s="111" t="s">
        <v>185</v>
      </c>
      <c r="G12257" s="111" t="s">
        <v>186</v>
      </c>
      <c r="H12257" s="111" t="s">
        <v>185</v>
      </c>
      <c r="I12257" s="111" t="s">
        <v>186</v>
      </c>
      <c r="J12257" t="str">
        <f t="shared" si="382"/>
        <v>1859SkogMineraljordLauvskogSærs høy</v>
      </c>
      <c r="K12257" s="111">
        <v>-3.6560473259425113</v>
      </c>
      <c r="L12257" s="111">
        <v>0.85306406685236758</v>
      </c>
      <c r="M12257" s="111">
        <v>6.3979989500968365E-2</v>
      </c>
      <c r="N12257" s="112">
        <f t="shared" si="383"/>
        <v>-2.7390032695891753</v>
      </c>
    </row>
    <row r="12258" spans="1:14" x14ac:dyDescent="0.25">
      <c r="A12258" s="111" t="s">
        <v>915</v>
      </c>
      <c r="B12258" s="111">
        <f>INDEX(kommuner!C:C,MATCH(_xlfn.NUMBERVALUE(A12258),kommuner!B:B,0))</f>
        <v>1859</v>
      </c>
      <c r="C12258" s="111" t="s">
        <v>127</v>
      </c>
      <c r="D12258" s="111" t="s">
        <v>127</v>
      </c>
      <c r="E12258" s="111" t="s">
        <v>123</v>
      </c>
      <c r="F12258" s="111" t="s">
        <v>172</v>
      </c>
      <c r="G12258" s="111" t="s">
        <v>180</v>
      </c>
      <c r="H12258" s="111" t="s">
        <v>172</v>
      </c>
      <c r="I12258" s="111" t="s">
        <v>180</v>
      </c>
      <c r="J12258" t="str">
        <f t="shared" si="382"/>
        <v>1859SkogOrganisk jordBarskogHøy</v>
      </c>
      <c r="K12258" s="111">
        <v>-2.5184559031994138</v>
      </c>
      <c r="L12258" s="111">
        <v>0.92784825435236762</v>
      </c>
      <c r="M12258" s="111">
        <v>0.46518126042825314</v>
      </c>
      <c r="N12258" s="112">
        <f t="shared" si="383"/>
        <v>-1.1254263884187932</v>
      </c>
    </row>
    <row r="12259" spans="1:14" x14ac:dyDescent="0.25">
      <c r="A12259" s="111" t="s">
        <v>915</v>
      </c>
      <c r="B12259" s="111">
        <f>INDEX(kommuner!C:C,MATCH(_xlfn.NUMBERVALUE(A12259),kommuner!B:B,0))</f>
        <v>1859</v>
      </c>
      <c r="C12259" s="111" t="s">
        <v>127</v>
      </c>
      <c r="D12259" s="111" t="s">
        <v>127</v>
      </c>
      <c r="E12259" s="111" t="s">
        <v>123</v>
      </c>
      <c r="F12259" s="111" t="s">
        <v>172</v>
      </c>
      <c r="G12259" s="111" t="s">
        <v>167</v>
      </c>
      <c r="H12259" s="111" t="s">
        <v>172</v>
      </c>
      <c r="I12259" s="111" t="s">
        <v>167</v>
      </c>
      <c r="J12259" t="str">
        <f t="shared" si="382"/>
        <v>1859SkogOrganisk jordBarskogImpediment</v>
      </c>
      <c r="K12259" s="111">
        <v>-0.13011741963904588</v>
      </c>
      <c r="L12259" s="111">
        <v>0.92784825435236762</v>
      </c>
      <c r="M12259" s="111">
        <v>0.46510463492953991</v>
      </c>
      <c r="N12259" s="112">
        <f t="shared" si="383"/>
        <v>1.2628354696428616</v>
      </c>
    </row>
    <row r="12260" spans="1:14" x14ac:dyDescent="0.25">
      <c r="A12260" s="111" t="s">
        <v>915</v>
      </c>
      <c r="B12260" s="111">
        <f>INDEX(kommuner!C:C,MATCH(_xlfn.NUMBERVALUE(A12260),kommuner!B:B,0))</f>
        <v>1859</v>
      </c>
      <c r="C12260" s="111" t="s">
        <v>127</v>
      </c>
      <c r="D12260" s="111" t="s">
        <v>127</v>
      </c>
      <c r="E12260" s="111" t="s">
        <v>123</v>
      </c>
      <c r="F12260" s="111" t="s">
        <v>172</v>
      </c>
      <c r="G12260" s="111" t="s">
        <v>190</v>
      </c>
      <c r="H12260" s="111" t="s">
        <v>172</v>
      </c>
      <c r="I12260" s="111" t="s">
        <v>190</v>
      </c>
      <c r="J12260" t="str">
        <f t="shared" si="382"/>
        <v>1859SkogOrganisk jordBarskogLav</v>
      </c>
      <c r="K12260" s="111">
        <v>-0.50666953101693391</v>
      </c>
      <c r="L12260" s="111">
        <v>0.92784825435236762</v>
      </c>
      <c r="M12260" s="111">
        <v>0.46510463492953991</v>
      </c>
      <c r="N12260" s="112">
        <f t="shared" si="383"/>
        <v>0.88628335826497362</v>
      </c>
    </row>
    <row r="12261" spans="1:14" x14ac:dyDescent="0.25">
      <c r="A12261" s="111" t="s">
        <v>915</v>
      </c>
      <c r="B12261" s="111">
        <f>INDEX(kommuner!C:C,MATCH(_xlfn.NUMBERVALUE(A12261),kommuner!B:B,0))</f>
        <v>1859</v>
      </c>
      <c r="C12261" s="111" t="s">
        <v>127</v>
      </c>
      <c r="D12261" s="111" t="s">
        <v>127</v>
      </c>
      <c r="E12261" s="111" t="s">
        <v>123</v>
      </c>
      <c r="F12261" s="111" t="s">
        <v>172</v>
      </c>
      <c r="G12261" s="111" t="s">
        <v>173</v>
      </c>
      <c r="H12261" s="111" t="s">
        <v>172</v>
      </c>
      <c r="I12261" s="111" t="s">
        <v>173</v>
      </c>
      <c r="J12261" t="str">
        <f t="shared" si="382"/>
        <v>1859SkogOrganisk jordBarskogMiddels</v>
      </c>
      <c r="K12261" s="111">
        <v>-1.5571490961494638</v>
      </c>
      <c r="L12261" s="111">
        <v>0.92784825435236762</v>
      </c>
      <c r="M12261" s="111">
        <v>0.46518126042825314</v>
      </c>
      <c r="N12261" s="112">
        <f t="shared" si="383"/>
        <v>-0.16411958136884308</v>
      </c>
    </row>
    <row r="12262" spans="1:14" x14ac:dyDescent="0.25">
      <c r="A12262" s="111" t="s">
        <v>915</v>
      </c>
      <c r="B12262" s="111">
        <f>INDEX(kommuner!C:C,MATCH(_xlfn.NUMBERVALUE(A12262),kommuner!B:B,0))</f>
        <v>1859</v>
      </c>
      <c r="C12262" s="111" t="s">
        <v>127</v>
      </c>
      <c r="D12262" s="111" t="s">
        <v>127</v>
      </c>
      <c r="E12262" s="111" t="s">
        <v>123</v>
      </c>
      <c r="F12262" s="111" t="s">
        <v>172</v>
      </c>
      <c r="G12262" s="111" t="s">
        <v>186</v>
      </c>
      <c r="H12262" s="111" t="s">
        <v>172</v>
      </c>
      <c r="I12262" s="111" t="s">
        <v>186</v>
      </c>
      <c r="J12262" t="str">
        <f t="shared" si="382"/>
        <v>1859SkogOrganisk jordBarskogSærs høy</v>
      </c>
      <c r="K12262" s="111">
        <v>2.5548655235722699</v>
      </c>
      <c r="L12262" s="111">
        <v>0.92784825435236762</v>
      </c>
      <c r="M12262" s="111">
        <v>0.46518126042825314</v>
      </c>
      <c r="N12262" s="112">
        <f t="shared" si="383"/>
        <v>3.9478950383528906</v>
      </c>
    </row>
    <row r="12263" spans="1:14" x14ac:dyDescent="0.25">
      <c r="A12263" s="111" t="s">
        <v>915</v>
      </c>
      <c r="B12263" s="111">
        <f>INDEX(kommuner!C:C,MATCH(_xlfn.NUMBERVALUE(A12263),kommuner!B:B,0))</f>
        <v>1859</v>
      </c>
      <c r="C12263" s="111" t="s">
        <v>127</v>
      </c>
      <c r="D12263" s="111" t="s">
        <v>127</v>
      </c>
      <c r="E12263" s="111" t="s">
        <v>123</v>
      </c>
      <c r="F12263" s="111" t="s">
        <v>179</v>
      </c>
      <c r="G12263" s="111" t="s">
        <v>180</v>
      </c>
      <c r="H12263" s="111" t="s">
        <v>179</v>
      </c>
      <c r="I12263" s="111" t="s">
        <v>180</v>
      </c>
      <c r="J12263" t="str">
        <f t="shared" si="382"/>
        <v>1859SkogOrganisk jordBlandingsskogHøy</v>
      </c>
      <c r="K12263" s="111">
        <v>-5.5554344456832343</v>
      </c>
      <c r="L12263" s="111">
        <v>0.92784825435236762</v>
      </c>
      <c r="M12263" s="111">
        <v>0.46510463492953991</v>
      </c>
      <c r="N12263" s="112">
        <f t="shared" si="383"/>
        <v>-4.1624815564013264</v>
      </c>
    </row>
    <row r="12264" spans="1:14" x14ac:dyDescent="0.25">
      <c r="A12264" s="111" t="s">
        <v>915</v>
      </c>
      <c r="B12264" s="111">
        <f>INDEX(kommuner!C:C,MATCH(_xlfn.NUMBERVALUE(A12264),kommuner!B:B,0))</f>
        <v>1859</v>
      </c>
      <c r="C12264" s="111" t="s">
        <v>127</v>
      </c>
      <c r="D12264" s="111" t="s">
        <v>127</v>
      </c>
      <c r="E12264" s="111" t="s">
        <v>123</v>
      </c>
      <c r="F12264" s="111" t="s">
        <v>179</v>
      </c>
      <c r="G12264" s="111" t="s">
        <v>167</v>
      </c>
      <c r="H12264" s="111" t="s">
        <v>179</v>
      </c>
      <c r="I12264" s="111" t="s">
        <v>167</v>
      </c>
      <c r="J12264" t="str">
        <f t="shared" si="382"/>
        <v>1859SkogOrganisk jordBlandingsskogImpediment</v>
      </c>
      <c r="K12264" s="111">
        <v>-0.28586344175800005</v>
      </c>
      <c r="L12264" s="111">
        <v>0.92784825435236762</v>
      </c>
      <c r="M12264" s="111">
        <v>0.46510463492953991</v>
      </c>
      <c r="N12264" s="112">
        <f t="shared" si="383"/>
        <v>1.1070894475239075</v>
      </c>
    </row>
    <row r="12265" spans="1:14" x14ac:dyDescent="0.25">
      <c r="A12265" s="111" t="s">
        <v>915</v>
      </c>
      <c r="B12265" s="111">
        <f>INDEX(kommuner!C:C,MATCH(_xlfn.NUMBERVALUE(A12265),kommuner!B:B,0))</f>
        <v>1859</v>
      </c>
      <c r="C12265" s="111" t="s">
        <v>127</v>
      </c>
      <c r="D12265" s="111" t="s">
        <v>127</v>
      </c>
      <c r="E12265" s="111" t="s">
        <v>123</v>
      </c>
      <c r="F12265" s="111" t="s">
        <v>179</v>
      </c>
      <c r="G12265" s="111" t="s">
        <v>190</v>
      </c>
      <c r="H12265" s="111" t="s">
        <v>179</v>
      </c>
      <c r="I12265" s="111" t="s">
        <v>190</v>
      </c>
      <c r="J12265" t="str">
        <f t="shared" si="382"/>
        <v>1859SkogOrganisk jordBlandingsskogLav</v>
      </c>
      <c r="K12265" s="111">
        <v>-1.2347339377887629</v>
      </c>
      <c r="L12265" s="111">
        <v>0.92784825435236762</v>
      </c>
      <c r="M12265" s="111">
        <v>0.46510463492953991</v>
      </c>
      <c r="N12265" s="112">
        <f t="shared" si="383"/>
        <v>0.15821895149314458</v>
      </c>
    </row>
    <row r="12266" spans="1:14" x14ac:dyDescent="0.25">
      <c r="A12266" s="111" t="s">
        <v>915</v>
      </c>
      <c r="B12266" s="111">
        <f>INDEX(kommuner!C:C,MATCH(_xlfn.NUMBERVALUE(A12266),kommuner!B:B,0))</f>
        <v>1859</v>
      </c>
      <c r="C12266" s="111" t="s">
        <v>127</v>
      </c>
      <c r="D12266" s="111" t="s">
        <v>127</v>
      </c>
      <c r="E12266" s="111" t="s">
        <v>123</v>
      </c>
      <c r="F12266" s="111" t="s">
        <v>179</v>
      </c>
      <c r="G12266" s="111" t="s">
        <v>173</v>
      </c>
      <c r="H12266" s="111" t="s">
        <v>179</v>
      </c>
      <c r="I12266" s="111" t="s">
        <v>173</v>
      </c>
      <c r="J12266" t="str">
        <f t="shared" si="382"/>
        <v>1859SkogOrganisk jordBlandingsskogMiddels</v>
      </c>
      <c r="K12266" s="111">
        <v>-2.4239591752717748</v>
      </c>
      <c r="L12266" s="111">
        <v>0.92784825435236762</v>
      </c>
      <c r="M12266" s="111">
        <v>0.46510463492953991</v>
      </c>
      <c r="N12266" s="112">
        <f t="shared" si="383"/>
        <v>-1.0310062859898674</v>
      </c>
    </row>
    <row r="12267" spans="1:14" x14ac:dyDescent="0.25">
      <c r="A12267" s="111" t="s">
        <v>915</v>
      </c>
      <c r="B12267" s="111">
        <f>INDEX(kommuner!C:C,MATCH(_xlfn.NUMBERVALUE(A12267),kommuner!B:B,0))</f>
        <v>1859</v>
      </c>
      <c r="C12267" s="111" t="s">
        <v>127</v>
      </c>
      <c r="D12267" s="111" t="s">
        <v>127</v>
      </c>
      <c r="E12267" s="111" t="s">
        <v>123</v>
      </c>
      <c r="F12267" s="111" t="s">
        <v>179</v>
      </c>
      <c r="G12267" s="111" t="s">
        <v>186</v>
      </c>
      <c r="H12267" s="111" t="s">
        <v>179</v>
      </c>
      <c r="I12267" s="111" t="s">
        <v>186</v>
      </c>
      <c r="J12267" t="str">
        <f t="shared" si="382"/>
        <v>1859SkogOrganisk jordBlandingsskogSærs høy</v>
      </c>
      <c r="K12267" s="111">
        <v>-1.5726115302258048</v>
      </c>
      <c r="L12267" s="111">
        <v>0.92784825435236762</v>
      </c>
      <c r="M12267" s="111">
        <v>0.46510463492953991</v>
      </c>
      <c r="N12267" s="112">
        <f t="shared" si="383"/>
        <v>-0.17965864094389727</v>
      </c>
    </row>
    <row r="12268" spans="1:14" x14ac:dyDescent="0.25">
      <c r="A12268" s="111" t="s">
        <v>915</v>
      </c>
      <c r="B12268" s="111">
        <f>INDEX(kommuner!C:C,MATCH(_xlfn.NUMBERVALUE(A12268),kommuner!B:B,0))</f>
        <v>1859</v>
      </c>
      <c r="C12268" s="111" t="s">
        <v>127</v>
      </c>
      <c r="D12268" s="111" t="s">
        <v>127</v>
      </c>
      <c r="E12268" s="111" t="s">
        <v>123</v>
      </c>
      <c r="F12268" s="111" t="s">
        <v>185</v>
      </c>
      <c r="G12268" s="111" t="s">
        <v>180</v>
      </c>
      <c r="H12268" s="111" t="s">
        <v>185</v>
      </c>
      <c r="I12268" s="111" t="s">
        <v>180</v>
      </c>
      <c r="J12268" t="str">
        <f t="shared" si="382"/>
        <v>1859SkogOrganisk jordLauvskogHøy</v>
      </c>
      <c r="K12268" s="111">
        <v>-1.9913688882377358</v>
      </c>
      <c r="L12268" s="111">
        <v>0.92784825435236762</v>
      </c>
      <c r="M12268" s="111">
        <v>0.46510463492953991</v>
      </c>
      <c r="N12268" s="112">
        <f t="shared" si="383"/>
        <v>-0.59841599895582831</v>
      </c>
    </row>
    <row r="12269" spans="1:14" x14ac:dyDescent="0.25">
      <c r="A12269" s="111" t="s">
        <v>915</v>
      </c>
      <c r="B12269" s="111">
        <f>INDEX(kommuner!C:C,MATCH(_xlfn.NUMBERVALUE(A12269),kommuner!B:B,0))</f>
        <v>1859</v>
      </c>
      <c r="C12269" s="111" t="s">
        <v>127</v>
      </c>
      <c r="D12269" s="111" t="s">
        <v>127</v>
      </c>
      <c r="E12269" s="111" t="s">
        <v>123</v>
      </c>
      <c r="F12269" s="111" t="s">
        <v>185</v>
      </c>
      <c r="G12269" s="111" t="s">
        <v>167</v>
      </c>
      <c r="H12269" s="111" t="s">
        <v>185</v>
      </c>
      <c r="I12269" s="111" t="s">
        <v>167</v>
      </c>
      <c r="J12269" t="str">
        <f t="shared" si="382"/>
        <v>1859SkogOrganisk jordLauvskogImpediment</v>
      </c>
      <c r="K12269" s="111">
        <v>0.35000626494250675</v>
      </c>
      <c r="L12269" s="111">
        <v>0.92784825435236762</v>
      </c>
      <c r="M12269" s="111">
        <v>0.46510463492953991</v>
      </c>
      <c r="N12269" s="112">
        <f t="shared" si="383"/>
        <v>1.7429591542244141</v>
      </c>
    </row>
    <row r="12270" spans="1:14" x14ac:dyDescent="0.25">
      <c r="A12270" s="111" t="s">
        <v>915</v>
      </c>
      <c r="B12270" s="111">
        <f>INDEX(kommuner!C:C,MATCH(_xlfn.NUMBERVALUE(A12270),kommuner!B:B,0))</f>
        <v>1859</v>
      </c>
      <c r="C12270" s="111" t="s">
        <v>127</v>
      </c>
      <c r="D12270" s="111" t="s">
        <v>127</v>
      </c>
      <c r="E12270" s="111" t="s">
        <v>123</v>
      </c>
      <c r="F12270" s="111" t="s">
        <v>185</v>
      </c>
      <c r="G12270" s="111" t="s">
        <v>190</v>
      </c>
      <c r="H12270" s="111" t="s">
        <v>185</v>
      </c>
      <c r="I12270" s="111" t="s">
        <v>190</v>
      </c>
      <c r="J12270" t="str">
        <f t="shared" si="382"/>
        <v>1859SkogOrganisk jordLauvskogLav</v>
      </c>
      <c r="K12270" s="111">
        <v>1.1144075558526714</v>
      </c>
      <c r="L12270" s="111">
        <v>0.92784825435236762</v>
      </c>
      <c r="M12270" s="111">
        <v>0.46510463492953991</v>
      </c>
      <c r="N12270" s="112">
        <f t="shared" si="383"/>
        <v>2.5073604451345788</v>
      </c>
    </row>
    <row r="12271" spans="1:14" x14ac:dyDescent="0.25">
      <c r="A12271" s="111" t="s">
        <v>915</v>
      </c>
      <c r="B12271" s="111">
        <f>INDEX(kommuner!C:C,MATCH(_xlfn.NUMBERVALUE(A12271),kommuner!B:B,0))</f>
        <v>1859</v>
      </c>
      <c r="C12271" s="111" t="s">
        <v>127</v>
      </c>
      <c r="D12271" s="111" t="s">
        <v>127</v>
      </c>
      <c r="E12271" s="111" t="s">
        <v>123</v>
      </c>
      <c r="F12271" s="111" t="s">
        <v>185</v>
      </c>
      <c r="G12271" s="111" t="s">
        <v>173</v>
      </c>
      <c r="H12271" s="111" t="s">
        <v>185</v>
      </c>
      <c r="I12271" s="111" t="s">
        <v>173</v>
      </c>
      <c r="J12271" t="str">
        <f t="shared" si="382"/>
        <v>1859SkogOrganisk jordLauvskogMiddels</v>
      </c>
      <c r="K12271" s="111">
        <v>-0.62664468270982987</v>
      </c>
      <c r="L12271" s="111">
        <v>0.92784825435236762</v>
      </c>
      <c r="M12271" s="111">
        <v>0.46510463492953991</v>
      </c>
      <c r="N12271" s="112">
        <f t="shared" si="383"/>
        <v>0.76630820657207765</v>
      </c>
    </row>
    <row r="12272" spans="1:14" x14ac:dyDescent="0.25">
      <c r="A12272" s="111" t="s">
        <v>915</v>
      </c>
      <c r="B12272" s="111">
        <f>INDEX(kommuner!C:C,MATCH(_xlfn.NUMBERVALUE(A12272),kommuner!B:B,0))</f>
        <v>1859</v>
      </c>
      <c r="C12272" s="111" t="s">
        <v>127</v>
      </c>
      <c r="D12272" s="111" t="s">
        <v>127</v>
      </c>
      <c r="E12272" s="111" t="s">
        <v>123</v>
      </c>
      <c r="F12272" s="111" t="s">
        <v>185</v>
      </c>
      <c r="G12272" s="111" t="s">
        <v>186</v>
      </c>
      <c r="H12272" s="111" t="s">
        <v>185</v>
      </c>
      <c r="I12272" s="111" t="s">
        <v>186</v>
      </c>
      <c r="J12272" t="str">
        <f t="shared" si="382"/>
        <v>1859SkogOrganisk jordLauvskogSærs høy</v>
      </c>
      <c r="K12272" s="111">
        <v>-1.8997279926091779</v>
      </c>
      <c r="L12272" s="111">
        <v>0.92784825435236762</v>
      </c>
      <c r="M12272" s="111">
        <v>0.46510463492953991</v>
      </c>
      <c r="N12272" s="112">
        <f t="shared" si="383"/>
        <v>-0.50677510332727038</v>
      </c>
    </row>
    <row r="12273" spans="1:14" x14ac:dyDescent="0.25">
      <c r="A12273" s="111" t="s">
        <v>915</v>
      </c>
      <c r="B12273" s="111">
        <f>INDEX(kommuner!C:C,MATCH(_xlfn.NUMBERVALUE(A12273),kommuner!B:B,0))</f>
        <v>1859</v>
      </c>
      <c r="C12273" s="111" t="s">
        <v>83</v>
      </c>
      <c r="D12273" s="111" t="s">
        <v>83</v>
      </c>
      <c r="E12273" s="111" t="s">
        <v>126</v>
      </c>
      <c r="F12273" s="111" t="s">
        <v>139</v>
      </c>
      <c r="G12273" s="111" t="s">
        <v>139</v>
      </c>
      <c r="H12273" s="111" t="s">
        <v>139</v>
      </c>
      <c r="I12273" s="111" t="s">
        <v>139</v>
      </c>
      <c r="J12273" t="str">
        <f t="shared" si="382"/>
        <v>1859Utbygd arealMineraljord</v>
      </c>
      <c r="K12273" s="111">
        <v>6.7868445194857546E-2</v>
      </c>
      <c r="L12273" s="111">
        <v>0</v>
      </c>
      <c r="M12273" s="111">
        <v>1.303047089454229E-2</v>
      </c>
      <c r="N12273" s="112">
        <f t="shared" si="383"/>
        <v>8.0898916089399836E-2</v>
      </c>
    </row>
    <row r="12274" spans="1:14" x14ac:dyDescent="0.25">
      <c r="A12274" s="111" t="s">
        <v>915</v>
      </c>
      <c r="B12274" s="111">
        <f>INDEX(kommuner!C:C,MATCH(_xlfn.NUMBERVALUE(A12274),kommuner!B:B,0))</f>
        <v>1859</v>
      </c>
      <c r="C12274" s="111" t="s">
        <v>83</v>
      </c>
      <c r="D12274" s="111" t="s">
        <v>83</v>
      </c>
      <c r="E12274" s="111" t="s">
        <v>123</v>
      </c>
      <c r="F12274" s="111" t="s">
        <v>139</v>
      </c>
      <c r="G12274" s="111" t="s">
        <v>139</v>
      </c>
      <c r="H12274" s="111" t="s">
        <v>139</v>
      </c>
      <c r="I12274" s="111" t="s">
        <v>139</v>
      </c>
      <c r="J12274" t="str">
        <f t="shared" si="382"/>
        <v>1859Utbygd arealOrganisk jord</v>
      </c>
      <c r="K12274" s="111">
        <v>29.011421395201612</v>
      </c>
      <c r="L12274" s="111">
        <v>0</v>
      </c>
      <c r="M12274" s="111">
        <v>1.303047089454229E-2</v>
      </c>
      <c r="N12274" s="112">
        <f t="shared" si="383"/>
        <v>29.024451866096154</v>
      </c>
    </row>
    <row r="12275" spans="1:14" x14ac:dyDescent="0.25">
      <c r="A12275" s="111" t="s">
        <v>915</v>
      </c>
      <c r="B12275" s="111">
        <f>INDEX(kommuner!C:C,MATCH(_xlfn.NUMBERVALUE(A12275),kommuner!B:B,0))</f>
        <v>1859</v>
      </c>
      <c r="C12275" s="111" t="s">
        <v>181</v>
      </c>
      <c r="D12275" s="111" t="s">
        <v>181</v>
      </c>
      <c r="E12275" s="111" t="s">
        <v>123</v>
      </c>
      <c r="F12275" s="111" t="s">
        <v>139</v>
      </c>
      <c r="G12275" s="111" t="s">
        <v>139</v>
      </c>
      <c r="H12275" s="111" t="s">
        <v>139</v>
      </c>
      <c r="I12275" s="111" t="s">
        <v>139</v>
      </c>
      <c r="J12275" t="str">
        <f t="shared" si="382"/>
        <v>1859Vann og myrOrganisk jord</v>
      </c>
      <c r="K12275" s="111">
        <v>-4.1038862122629617E-2</v>
      </c>
      <c r="L12275" s="111">
        <v>0</v>
      </c>
      <c r="M12275" s="111">
        <v>0</v>
      </c>
      <c r="N12275" s="112">
        <f t="shared" si="383"/>
        <v>-4.1038862122629617E-2</v>
      </c>
    </row>
    <row r="12276" spans="1:14" x14ac:dyDescent="0.25">
      <c r="A12276" s="111" t="s">
        <v>916</v>
      </c>
      <c r="B12276" s="111">
        <f>INDEX(kommuner!C:C,MATCH(_xlfn.NUMBERVALUE(A12276),kommuner!B:B,0))</f>
        <v>1860</v>
      </c>
      <c r="C12276" s="111" t="s">
        <v>82</v>
      </c>
      <c r="D12276" s="111" t="s">
        <v>82</v>
      </c>
      <c r="E12276" s="111" t="s">
        <v>126</v>
      </c>
      <c r="F12276" s="111" t="s">
        <v>139</v>
      </c>
      <c r="G12276" s="111" t="s">
        <v>139</v>
      </c>
      <c r="H12276" s="111" t="s">
        <v>139</v>
      </c>
      <c r="I12276" s="111" t="s">
        <v>139</v>
      </c>
      <c r="J12276" t="str">
        <f t="shared" si="382"/>
        <v>1860Annen utmarkMineraljord</v>
      </c>
      <c r="K12276" s="111">
        <v>-4.6129089206686659E-2</v>
      </c>
      <c r="L12276" s="111">
        <v>0</v>
      </c>
      <c r="M12276" s="111">
        <v>0</v>
      </c>
      <c r="N12276" s="112">
        <f t="shared" si="383"/>
        <v>-4.6129089206686659E-2</v>
      </c>
    </row>
    <row r="12277" spans="1:14" x14ac:dyDescent="0.25">
      <c r="A12277" s="111" t="s">
        <v>916</v>
      </c>
      <c r="B12277" s="111">
        <f>INDEX(kommuner!C:C,MATCH(_xlfn.NUMBERVALUE(A12277),kommuner!B:B,0))</f>
        <v>1860</v>
      </c>
      <c r="C12277" s="111" t="s">
        <v>121</v>
      </c>
      <c r="D12277" s="111" t="s">
        <v>121</v>
      </c>
      <c r="E12277" s="111" t="s">
        <v>126</v>
      </c>
      <c r="F12277" s="111" t="s">
        <v>139</v>
      </c>
      <c r="G12277" s="111" t="s">
        <v>139</v>
      </c>
      <c r="H12277" s="111" t="s">
        <v>139</v>
      </c>
      <c r="I12277" s="111" t="s">
        <v>139</v>
      </c>
      <c r="J12277" t="str">
        <f t="shared" si="382"/>
        <v>1860BeiteMineraljord</v>
      </c>
      <c r="K12277" s="111">
        <v>-0.96338340838695502</v>
      </c>
      <c r="L12277" s="111">
        <v>0</v>
      </c>
      <c r="M12277" s="111">
        <v>1.2448711246839999E-7</v>
      </c>
      <c r="N12277" s="112">
        <f t="shared" si="383"/>
        <v>-0.96338328389984251</v>
      </c>
    </row>
    <row r="12278" spans="1:14" x14ac:dyDescent="0.25">
      <c r="A12278" s="111" t="s">
        <v>916</v>
      </c>
      <c r="B12278" s="111">
        <f>INDEX(kommuner!C:C,MATCH(_xlfn.NUMBERVALUE(A12278),kommuner!B:B,0))</f>
        <v>1860</v>
      </c>
      <c r="C12278" s="111" t="s">
        <v>121</v>
      </c>
      <c r="D12278" s="111" t="s">
        <v>121</v>
      </c>
      <c r="E12278" s="111" t="s">
        <v>123</v>
      </c>
      <c r="F12278" s="111" t="s">
        <v>139</v>
      </c>
      <c r="G12278" s="111" t="s">
        <v>139</v>
      </c>
      <c r="H12278" s="111" t="s">
        <v>139</v>
      </c>
      <c r="I12278" s="111" t="s">
        <v>139</v>
      </c>
      <c r="J12278" t="str">
        <f t="shared" si="382"/>
        <v>1860BeiteOrganisk jord</v>
      </c>
      <c r="K12278" s="111">
        <v>12.077525935985037</v>
      </c>
      <c r="L12278" s="111">
        <v>1.6412500000000001</v>
      </c>
      <c r="M12278" s="111">
        <v>0</v>
      </c>
      <c r="N12278" s="112">
        <f t="shared" si="383"/>
        <v>13.718775935985036</v>
      </c>
    </row>
    <row r="12279" spans="1:14" x14ac:dyDescent="0.25">
      <c r="A12279" s="111" t="s">
        <v>916</v>
      </c>
      <c r="B12279" s="111">
        <f>INDEX(kommuner!C:C,MATCH(_xlfn.NUMBERVALUE(A12279),kommuner!B:B,0))</f>
        <v>1860</v>
      </c>
      <c r="C12279" s="111" t="s">
        <v>84</v>
      </c>
      <c r="D12279" s="111" t="s">
        <v>84</v>
      </c>
      <c r="E12279" s="111" t="s">
        <v>126</v>
      </c>
      <c r="F12279" s="111" t="s">
        <v>139</v>
      </c>
      <c r="G12279" s="111" t="s">
        <v>139</v>
      </c>
      <c r="H12279" s="111" t="s">
        <v>139</v>
      </c>
      <c r="I12279" s="111" t="s">
        <v>139</v>
      </c>
      <c r="J12279" t="str">
        <f t="shared" si="382"/>
        <v>1860Dyrket markMineraljord</v>
      </c>
      <c r="K12279" s="111">
        <v>-0.35631141178143111</v>
      </c>
      <c r="L12279" s="111">
        <v>0</v>
      </c>
      <c r="M12279" s="111">
        <v>0</v>
      </c>
      <c r="N12279" s="112">
        <f t="shared" si="383"/>
        <v>-0.35631141178143111</v>
      </c>
    </row>
    <row r="12280" spans="1:14" x14ac:dyDescent="0.25">
      <c r="A12280" s="111" t="s">
        <v>916</v>
      </c>
      <c r="B12280" s="111">
        <f>INDEX(kommuner!C:C,MATCH(_xlfn.NUMBERVALUE(A12280),kommuner!B:B,0))</f>
        <v>1860</v>
      </c>
      <c r="C12280" s="111" t="s">
        <v>84</v>
      </c>
      <c r="D12280" s="111" t="s">
        <v>84</v>
      </c>
      <c r="E12280" s="111" t="s">
        <v>123</v>
      </c>
      <c r="F12280" s="111" t="s">
        <v>139</v>
      </c>
      <c r="G12280" s="111" t="s">
        <v>139</v>
      </c>
      <c r="H12280" s="111" t="s">
        <v>139</v>
      </c>
      <c r="I12280" s="111" t="s">
        <v>139</v>
      </c>
      <c r="J12280" t="str">
        <f t="shared" si="382"/>
        <v>1860Dyrket markOrganisk jord</v>
      </c>
      <c r="K12280" s="111">
        <v>28.726149366675592</v>
      </c>
      <c r="L12280" s="111">
        <v>1.45625</v>
      </c>
      <c r="M12280" s="111">
        <v>0</v>
      </c>
      <c r="N12280" s="112">
        <f t="shared" si="383"/>
        <v>30.182399366675593</v>
      </c>
    </row>
    <row r="12281" spans="1:14" x14ac:dyDescent="0.25">
      <c r="A12281" s="111" t="s">
        <v>916</v>
      </c>
      <c r="B12281" s="111">
        <f>INDEX(kommuner!C:C,MATCH(_xlfn.NUMBERVALUE(A12281),kommuner!B:B,0))</f>
        <v>1860</v>
      </c>
      <c r="C12281" s="111" t="s">
        <v>127</v>
      </c>
      <c r="D12281" s="111" t="s">
        <v>127</v>
      </c>
      <c r="E12281" s="111" t="s">
        <v>126</v>
      </c>
      <c r="F12281" s="111" t="s">
        <v>172</v>
      </c>
      <c r="G12281" s="111" t="s">
        <v>180</v>
      </c>
      <c r="H12281" s="111" t="s">
        <v>172</v>
      </c>
      <c r="I12281" s="111" t="s">
        <v>180</v>
      </c>
      <c r="J12281" t="str">
        <f t="shared" si="382"/>
        <v>1860SkogMineraljordBarskogHøy</v>
      </c>
      <c r="K12281" s="111">
        <v>-4.1008350957832223</v>
      </c>
      <c r="L12281" s="111">
        <v>0.85306406685236758</v>
      </c>
      <c r="M12281" s="111">
        <v>6.4056614999681585E-2</v>
      </c>
      <c r="N12281" s="112">
        <f t="shared" si="383"/>
        <v>-3.183714413931173</v>
      </c>
    </row>
    <row r="12282" spans="1:14" x14ac:dyDescent="0.25">
      <c r="A12282" s="111" t="s">
        <v>916</v>
      </c>
      <c r="B12282" s="111">
        <f>INDEX(kommuner!C:C,MATCH(_xlfn.NUMBERVALUE(A12282),kommuner!B:B,0))</f>
        <v>1860</v>
      </c>
      <c r="C12282" s="111" t="s">
        <v>127</v>
      </c>
      <c r="D12282" s="111" t="s">
        <v>127</v>
      </c>
      <c r="E12282" s="111" t="s">
        <v>126</v>
      </c>
      <c r="F12282" s="111" t="s">
        <v>172</v>
      </c>
      <c r="G12282" s="111" t="s">
        <v>167</v>
      </c>
      <c r="H12282" s="111" t="s">
        <v>172</v>
      </c>
      <c r="I12282" s="111" t="s">
        <v>167</v>
      </c>
      <c r="J12282" t="str">
        <f t="shared" si="382"/>
        <v>1860SkogMineraljordBarskogImpediment</v>
      </c>
      <c r="K12282" s="111">
        <v>-0.74600152614144843</v>
      </c>
      <c r="L12282" s="111">
        <v>0.85306406685236758</v>
      </c>
      <c r="M12282" s="111">
        <v>6.3979989500968365E-2</v>
      </c>
      <c r="N12282" s="112">
        <f t="shared" si="383"/>
        <v>0.17104253021188751</v>
      </c>
    </row>
    <row r="12283" spans="1:14" x14ac:dyDescent="0.25">
      <c r="A12283" s="111" t="s">
        <v>916</v>
      </c>
      <c r="B12283" s="111">
        <f>INDEX(kommuner!C:C,MATCH(_xlfn.NUMBERVALUE(A12283),kommuner!B:B,0))</f>
        <v>1860</v>
      </c>
      <c r="C12283" s="111" t="s">
        <v>127</v>
      </c>
      <c r="D12283" s="111" t="s">
        <v>127</v>
      </c>
      <c r="E12283" s="111" t="s">
        <v>126</v>
      </c>
      <c r="F12283" s="111" t="s">
        <v>172</v>
      </c>
      <c r="G12283" s="111" t="s">
        <v>190</v>
      </c>
      <c r="H12283" s="111" t="s">
        <v>172</v>
      </c>
      <c r="I12283" s="111" t="s">
        <v>190</v>
      </c>
      <c r="J12283" t="str">
        <f t="shared" si="382"/>
        <v>1860SkogMineraljordBarskogLav</v>
      </c>
      <c r="K12283" s="111">
        <v>-1.8215681825293268</v>
      </c>
      <c r="L12283" s="111">
        <v>0.85306406685236758</v>
      </c>
      <c r="M12283" s="111">
        <v>6.3979989500968365E-2</v>
      </c>
      <c r="N12283" s="112">
        <f t="shared" si="383"/>
        <v>-0.90452412617599087</v>
      </c>
    </row>
    <row r="12284" spans="1:14" x14ac:dyDescent="0.25">
      <c r="A12284" s="111" t="s">
        <v>916</v>
      </c>
      <c r="B12284" s="111">
        <f>INDEX(kommuner!C:C,MATCH(_xlfn.NUMBERVALUE(A12284),kommuner!B:B,0))</f>
        <v>1860</v>
      </c>
      <c r="C12284" s="111" t="s">
        <v>127</v>
      </c>
      <c r="D12284" s="111" t="s">
        <v>127</v>
      </c>
      <c r="E12284" s="111" t="s">
        <v>126</v>
      </c>
      <c r="F12284" s="111" t="s">
        <v>172</v>
      </c>
      <c r="G12284" s="111" t="s">
        <v>173</v>
      </c>
      <c r="H12284" s="111" t="s">
        <v>172</v>
      </c>
      <c r="I12284" s="111" t="s">
        <v>173</v>
      </c>
      <c r="J12284" t="str">
        <f t="shared" si="382"/>
        <v>1860SkogMineraljordBarskogMiddels</v>
      </c>
      <c r="K12284" s="111">
        <v>-2.9452289214132028</v>
      </c>
      <c r="L12284" s="111">
        <v>0.85306406685236758</v>
      </c>
      <c r="M12284" s="111">
        <v>6.4056614999681585E-2</v>
      </c>
      <c r="N12284" s="112">
        <f t="shared" si="383"/>
        <v>-2.0281082395611536</v>
      </c>
    </row>
    <row r="12285" spans="1:14" x14ac:dyDescent="0.25">
      <c r="A12285" s="111" t="s">
        <v>916</v>
      </c>
      <c r="B12285" s="111">
        <f>INDEX(kommuner!C:C,MATCH(_xlfn.NUMBERVALUE(A12285),kommuner!B:B,0))</f>
        <v>1860</v>
      </c>
      <c r="C12285" s="111" t="s">
        <v>127</v>
      </c>
      <c r="D12285" s="111" t="s">
        <v>127</v>
      </c>
      <c r="E12285" s="111" t="s">
        <v>126</v>
      </c>
      <c r="F12285" s="111" t="s">
        <v>172</v>
      </c>
      <c r="G12285" s="111" t="s">
        <v>186</v>
      </c>
      <c r="H12285" s="111" t="s">
        <v>172</v>
      </c>
      <c r="I12285" s="111" t="s">
        <v>186</v>
      </c>
      <c r="J12285" t="str">
        <f t="shared" si="382"/>
        <v>1860SkogMineraljordBarskogSærs høy</v>
      </c>
      <c r="K12285" s="111">
        <v>0.12072674540874306</v>
      </c>
      <c r="L12285" s="111">
        <v>0.85306406685236758</v>
      </c>
      <c r="M12285" s="111">
        <v>6.4056614999681585E-2</v>
      </c>
      <c r="N12285" s="112">
        <f t="shared" si="383"/>
        <v>1.0378474272607923</v>
      </c>
    </row>
    <row r="12286" spans="1:14" x14ac:dyDescent="0.25">
      <c r="A12286" s="111" t="s">
        <v>916</v>
      </c>
      <c r="B12286" s="111">
        <f>INDEX(kommuner!C:C,MATCH(_xlfn.NUMBERVALUE(A12286),kommuner!B:B,0))</f>
        <v>1860</v>
      </c>
      <c r="C12286" s="111" t="s">
        <v>127</v>
      </c>
      <c r="D12286" s="111" t="s">
        <v>127</v>
      </c>
      <c r="E12286" s="111" t="s">
        <v>126</v>
      </c>
      <c r="F12286" s="111" t="s">
        <v>179</v>
      </c>
      <c r="G12286" s="111" t="s">
        <v>180</v>
      </c>
      <c r="H12286" s="111" t="s">
        <v>179</v>
      </c>
      <c r="I12286" s="111" t="s">
        <v>180</v>
      </c>
      <c r="J12286" t="str">
        <f t="shared" si="382"/>
        <v>1860SkogMineraljordBlandingsskogHøy</v>
      </c>
      <c r="K12286" s="111">
        <v>-7.1939050909469406</v>
      </c>
      <c r="L12286" s="111">
        <v>0.85306406685236758</v>
      </c>
      <c r="M12286" s="111">
        <v>6.3979989500968365E-2</v>
      </c>
      <c r="N12286" s="112">
        <f t="shared" si="383"/>
        <v>-6.2768610345936047</v>
      </c>
    </row>
    <row r="12287" spans="1:14" x14ac:dyDescent="0.25">
      <c r="A12287" s="111" t="s">
        <v>916</v>
      </c>
      <c r="B12287" s="111">
        <f>INDEX(kommuner!C:C,MATCH(_xlfn.NUMBERVALUE(A12287),kommuner!B:B,0))</f>
        <v>1860</v>
      </c>
      <c r="C12287" s="111" t="s">
        <v>127</v>
      </c>
      <c r="D12287" s="111" t="s">
        <v>127</v>
      </c>
      <c r="E12287" s="111" t="s">
        <v>126</v>
      </c>
      <c r="F12287" s="111" t="s">
        <v>179</v>
      </c>
      <c r="G12287" s="111" t="s">
        <v>167</v>
      </c>
      <c r="H12287" s="111" t="s">
        <v>179</v>
      </c>
      <c r="I12287" s="111" t="s">
        <v>167</v>
      </c>
      <c r="J12287" t="str">
        <f t="shared" si="382"/>
        <v>1860SkogMineraljordBlandingsskogImpediment</v>
      </c>
      <c r="K12287" s="111">
        <v>-1.6598037998579707</v>
      </c>
      <c r="L12287" s="111">
        <v>0.85306406685236758</v>
      </c>
      <c r="M12287" s="111">
        <v>6.3979989500968365E-2</v>
      </c>
      <c r="N12287" s="112">
        <f t="shared" si="383"/>
        <v>-0.7427597435046347</v>
      </c>
    </row>
    <row r="12288" spans="1:14" x14ac:dyDescent="0.25">
      <c r="A12288" s="111" t="s">
        <v>916</v>
      </c>
      <c r="B12288" s="111">
        <f>INDEX(kommuner!C:C,MATCH(_xlfn.NUMBERVALUE(A12288),kommuner!B:B,0))</f>
        <v>1860</v>
      </c>
      <c r="C12288" s="111" t="s">
        <v>127</v>
      </c>
      <c r="D12288" s="111" t="s">
        <v>127</v>
      </c>
      <c r="E12288" s="111" t="s">
        <v>126</v>
      </c>
      <c r="F12288" s="111" t="s">
        <v>179</v>
      </c>
      <c r="G12288" s="111" t="s">
        <v>190</v>
      </c>
      <c r="H12288" s="111" t="s">
        <v>179</v>
      </c>
      <c r="I12288" s="111" t="s">
        <v>190</v>
      </c>
      <c r="J12288" t="str">
        <f t="shared" si="382"/>
        <v>1860SkogMineraljordBlandingsskogLav</v>
      </c>
      <c r="K12288" s="111">
        <v>-2.5588434197694254</v>
      </c>
      <c r="L12288" s="111">
        <v>0.85306406685236758</v>
      </c>
      <c r="M12288" s="111">
        <v>6.3979989500968365E-2</v>
      </c>
      <c r="N12288" s="112">
        <f t="shared" si="383"/>
        <v>-1.6417993634160897</v>
      </c>
    </row>
    <row r="12289" spans="1:14" x14ac:dyDescent="0.25">
      <c r="A12289" s="111" t="s">
        <v>916</v>
      </c>
      <c r="B12289" s="111">
        <f>INDEX(kommuner!C:C,MATCH(_xlfn.NUMBERVALUE(A12289),kommuner!B:B,0))</f>
        <v>1860</v>
      </c>
      <c r="C12289" s="111" t="s">
        <v>127</v>
      </c>
      <c r="D12289" s="111" t="s">
        <v>127</v>
      </c>
      <c r="E12289" s="111" t="s">
        <v>126</v>
      </c>
      <c r="F12289" s="111" t="s">
        <v>179</v>
      </c>
      <c r="G12289" s="111" t="s">
        <v>173</v>
      </c>
      <c r="H12289" s="111" t="s">
        <v>179</v>
      </c>
      <c r="I12289" s="111" t="s">
        <v>173</v>
      </c>
      <c r="J12289" t="str">
        <f t="shared" si="382"/>
        <v>1860SkogMineraljordBlandingsskogMiddels</v>
      </c>
      <c r="K12289" s="111">
        <v>-3.8687729546762566</v>
      </c>
      <c r="L12289" s="111">
        <v>0.85306406685236758</v>
      </c>
      <c r="M12289" s="111">
        <v>6.3979989500968365E-2</v>
      </c>
      <c r="N12289" s="112">
        <f t="shared" si="383"/>
        <v>-2.9517288983229206</v>
      </c>
    </row>
    <row r="12290" spans="1:14" x14ac:dyDescent="0.25">
      <c r="A12290" s="111" t="s">
        <v>916</v>
      </c>
      <c r="B12290" s="111">
        <f>INDEX(kommuner!C:C,MATCH(_xlfn.NUMBERVALUE(A12290),kommuner!B:B,0))</f>
        <v>1860</v>
      </c>
      <c r="C12290" s="111" t="s">
        <v>127</v>
      </c>
      <c r="D12290" s="111" t="s">
        <v>127</v>
      </c>
      <c r="E12290" s="111" t="s">
        <v>126</v>
      </c>
      <c r="F12290" s="111" t="s">
        <v>179</v>
      </c>
      <c r="G12290" s="111" t="s">
        <v>186</v>
      </c>
      <c r="H12290" s="111" t="s">
        <v>179</v>
      </c>
      <c r="I12290" s="111" t="s">
        <v>186</v>
      </c>
      <c r="J12290" t="str">
        <f t="shared" si="382"/>
        <v>1860SkogMineraljordBlandingsskogSærs høy</v>
      </c>
      <c r="K12290" s="111">
        <v>-2.9395925245326562</v>
      </c>
      <c r="L12290" s="111">
        <v>0.85306406685236758</v>
      </c>
      <c r="M12290" s="111">
        <v>6.3979989500968365E-2</v>
      </c>
      <c r="N12290" s="112">
        <f t="shared" si="383"/>
        <v>-2.0225484681793202</v>
      </c>
    </row>
    <row r="12291" spans="1:14" x14ac:dyDescent="0.25">
      <c r="A12291" s="111" t="s">
        <v>916</v>
      </c>
      <c r="B12291" s="111">
        <f>INDEX(kommuner!C:C,MATCH(_xlfn.NUMBERVALUE(A12291),kommuner!B:B,0))</f>
        <v>1860</v>
      </c>
      <c r="C12291" s="111" t="s">
        <v>127</v>
      </c>
      <c r="D12291" s="111" t="s">
        <v>127</v>
      </c>
      <c r="E12291" s="111" t="s">
        <v>126</v>
      </c>
      <c r="F12291" s="111" t="s">
        <v>185</v>
      </c>
      <c r="G12291" s="111" t="s">
        <v>180</v>
      </c>
      <c r="H12291" s="111" t="s">
        <v>185</v>
      </c>
      <c r="I12291" s="111" t="s">
        <v>180</v>
      </c>
      <c r="J12291" t="str">
        <f t="shared" ref="J12291:J12354" si="384">B12291&amp;C12291&amp;E12291&amp;IF(C12291="Skog",F12291&amp;G12291,"")</f>
        <v>1860SkogMineraljordLauvskogHøy</v>
      </c>
      <c r="K12291" s="111">
        <v>-2.2672556336745231</v>
      </c>
      <c r="L12291" s="111">
        <v>0.85306406685236758</v>
      </c>
      <c r="M12291" s="111">
        <v>6.3979989500968365E-2</v>
      </c>
      <c r="N12291" s="112">
        <f t="shared" ref="N12291:N12354" si="385">SUM(K12291:M12291)</f>
        <v>-1.3502115773211874</v>
      </c>
    </row>
    <row r="12292" spans="1:14" x14ac:dyDescent="0.25">
      <c r="A12292" s="111" t="s">
        <v>916</v>
      </c>
      <c r="B12292" s="111">
        <f>INDEX(kommuner!C:C,MATCH(_xlfn.NUMBERVALUE(A12292),kommuner!B:B,0))</f>
        <v>1860</v>
      </c>
      <c r="C12292" s="111" t="s">
        <v>127</v>
      </c>
      <c r="D12292" s="111" t="s">
        <v>127</v>
      </c>
      <c r="E12292" s="111" t="s">
        <v>126</v>
      </c>
      <c r="F12292" s="111" t="s">
        <v>185</v>
      </c>
      <c r="G12292" s="111" t="s">
        <v>167</v>
      </c>
      <c r="H12292" s="111" t="s">
        <v>185</v>
      </c>
      <c r="I12292" s="111" t="s">
        <v>167</v>
      </c>
      <c r="J12292" t="str">
        <f t="shared" si="384"/>
        <v>1860SkogMineraljordLauvskogImpediment</v>
      </c>
      <c r="K12292" s="111">
        <v>-0.10482014945424457</v>
      </c>
      <c r="L12292" s="111">
        <v>0.85306406685236758</v>
      </c>
      <c r="M12292" s="111">
        <v>6.3979989500968365E-2</v>
      </c>
      <c r="N12292" s="112">
        <f t="shared" si="385"/>
        <v>0.81222390689909141</v>
      </c>
    </row>
    <row r="12293" spans="1:14" x14ac:dyDescent="0.25">
      <c r="A12293" s="111" t="s">
        <v>916</v>
      </c>
      <c r="B12293" s="111">
        <f>INDEX(kommuner!C:C,MATCH(_xlfn.NUMBERVALUE(A12293),kommuner!B:B,0))</f>
        <v>1860</v>
      </c>
      <c r="C12293" s="111" t="s">
        <v>127</v>
      </c>
      <c r="D12293" s="111" t="s">
        <v>127</v>
      </c>
      <c r="E12293" s="111" t="s">
        <v>126</v>
      </c>
      <c r="F12293" s="111" t="s">
        <v>185</v>
      </c>
      <c r="G12293" s="111" t="s">
        <v>190</v>
      </c>
      <c r="H12293" s="111" t="s">
        <v>185</v>
      </c>
      <c r="I12293" s="111" t="s">
        <v>190</v>
      </c>
      <c r="J12293" t="str">
        <f t="shared" si="384"/>
        <v>1860SkogMineraljordLauvskogLav</v>
      </c>
      <c r="K12293" s="111">
        <v>-8.9748170935426599E-2</v>
      </c>
      <c r="L12293" s="111">
        <v>0.85306406685236758</v>
      </c>
      <c r="M12293" s="111">
        <v>6.3979989500968365E-2</v>
      </c>
      <c r="N12293" s="112">
        <f t="shared" si="385"/>
        <v>0.82729588541790933</v>
      </c>
    </row>
    <row r="12294" spans="1:14" x14ac:dyDescent="0.25">
      <c r="A12294" s="111" t="s">
        <v>916</v>
      </c>
      <c r="B12294" s="111">
        <f>INDEX(kommuner!C:C,MATCH(_xlfn.NUMBERVALUE(A12294),kommuner!B:B,0))</f>
        <v>1860</v>
      </c>
      <c r="C12294" s="111" t="s">
        <v>127</v>
      </c>
      <c r="D12294" s="111" t="s">
        <v>127</v>
      </c>
      <c r="E12294" s="111" t="s">
        <v>126</v>
      </c>
      <c r="F12294" s="111" t="s">
        <v>185</v>
      </c>
      <c r="G12294" s="111" t="s">
        <v>173</v>
      </c>
      <c r="H12294" s="111" t="s">
        <v>185</v>
      </c>
      <c r="I12294" s="111" t="s">
        <v>173</v>
      </c>
      <c r="J12294" t="str">
        <f t="shared" si="384"/>
        <v>1860SkogMineraljordLauvskogMiddels</v>
      </c>
      <c r="K12294" s="111">
        <v>-1.6187078219159163</v>
      </c>
      <c r="L12294" s="111">
        <v>0.85306406685236758</v>
      </c>
      <c r="M12294" s="111">
        <v>6.3979989500968365E-2</v>
      </c>
      <c r="N12294" s="112">
        <f t="shared" si="385"/>
        <v>-0.70166376556258037</v>
      </c>
    </row>
    <row r="12295" spans="1:14" x14ac:dyDescent="0.25">
      <c r="A12295" s="111" t="s">
        <v>916</v>
      </c>
      <c r="B12295" s="111">
        <f>INDEX(kommuner!C:C,MATCH(_xlfn.NUMBERVALUE(A12295),kommuner!B:B,0))</f>
        <v>1860</v>
      </c>
      <c r="C12295" s="111" t="s">
        <v>127</v>
      </c>
      <c r="D12295" s="111" t="s">
        <v>127</v>
      </c>
      <c r="E12295" s="111" t="s">
        <v>126</v>
      </c>
      <c r="F12295" s="111" t="s">
        <v>185</v>
      </c>
      <c r="G12295" s="111" t="s">
        <v>186</v>
      </c>
      <c r="H12295" s="111" t="s">
        <v>185</v>
      </c>
      <c r="I12295" s="111" t="s">
        <v>186</v>
      </c>
      <c r="J12295" t="str">
        <f t="shared" si="384"/>
        <v>1860SkogMineraljordLauvskogSærs høy</v>
      </c>
      <c r="K12295" s="111">
        <v>-3.6560473259425113</v>
      </c>
      <c r="L12295" s="111">
        <v>0.85306406685236758</v>
      </c>
      <c r="M12295" s="111">
        <v>6.3979989500968365E-2</v>
      </c>
      <c r="N12295" s="112">
        <f t="shared" si="385"/>
        <v>-2.7390032695891753</v>
      </c>
    </row>
    <row r="12296" spans="1:14" x14ac:dyDescent="0.25">
      <c r="A12296" s="111" t="s">
        <v>916</v>
      </c>
      <c r="B12296" s="111">
        <f>INDEX(kommuner!C:C,MATCH(_xlfn.NUMBERVALUE(A12296),kommuner!B:B,0))</f>
        <v>1860</v>
      </c>
      <c r="C12296" s="111" t="s">
        <v>127</v>
      </c>
      <c r="D12296" s="111" t="s">
        <v>127</v>
      </c>
      <c r="E12296" s="111" t="s">
        <v>123</v>
      </c>
      <c r="F12296" s="111" t="s">
        <v>172</v>
      </c>
      <c r="G12296" s="111" t="s">
        <v>180</v>
      </c>
      <c r="H12296" s="111" t="s">
        <v>172</v>
      </c>
      <c r="I12296" s="111" t="s">
        <v>180</v>
      </c>
      <c r="J12296" t="str">
        <f t="shared" si="384"/>
        <v>1860SkogOrganisk jordBarskogHøy</v>
      </c>
      <c r="K12296" s="111">
        <v>-2.5184559031994138</v>
      </c>
      <c r="L12296" s="111">
        <v>0.92784825435236762</v>
      </c>
      <c r="M12296" s="111">
        <v>0.46518126042825314</v>
      </c>
      <c r="N12296" s="112">
        <f t="shared" si="385"/>
        <v>-1.1254263884187932</v>
      </c>
    </row>
    <row r="12297" spans="1:14" x14ac:dyDescent="0.25">
      <c r="A12297" s="111" t="s">
        <v>916</v>
      </c>
      <c r="B12297" s="111">
        <f>INDEX(kommuner!C:C,MATCH(_xlfn.NUMBERVALUE(A12297),kommuner!B:B,0))</f>
        <v>1860</v>
      </c>
      <c r="C12297" s="111" t="s">
        <v>127</v>
      </c>
      <c r="D12297" s="111" t="s">
        <v>127</v>
      </c>
      <c r="E12297" s="111" t="s">
        <v>123</v>
      </c>
      <c r="F12297" s="111" t="s">
        <v>172</v>
      </c>
      <c r="G12297" s="111" t="s">
        <v>167</v>
      </c>
      <c r="H12297" s="111" t="s">
        <v>172</v>
      </c>
      <c r="I12297" s="111" t="s">
        <v>167</v>
      </c>
      <c r="J12297" t="str">
        <f t="shared" si="384"/>
        <v>1860SkogOrganisk jordBarskogImpediment</v>
      </c>
      <c r="K12297" s="111">
        <v>-0.13011741963904588</v>
      </c>
      <c r="L12297" s="111">
        <v>0.92784825435236762</v>
      </c>
      <c r="M12297" s="111">
        <v>0.46510463492953991</v>
      </c>
      <c r="N12297" s="112">
        <f t="shared" si="385"/>
        <v>1.2628354696428616</v>
      </c>
    </row>
    <row r="12298" spans="1:14" x14ac:dyDescent="0.25">
      <c r="A12298" s="111" t="s">
        <v>916</v>
      </c>
      <c r="B12298" s="111">
        <f>INDEX(kommuner!C:C,MATCH(_xlfn.NUMBERVALUE(A12298),kommuner!B:B,0))</f>
        <v>1860</v>
      </c>
      <c r="C12298" s="111" t="s">
        <v>127</v>
      </c>
      <c r="D12298" s="111" t="s">
        <v>127</v>
      </c>
      <c r="E12298" s="111" t="s">
        <v>123</v>
      </c>
      <c r="F12298" s="111" t="s">
        <v>172</v>
      </c>
      <c r="G12298" s="111" t="s">
        <v>190</v>
      </c>
      <c r="H12298" s="111" t="s">
        <v>172</v>
      </c>
      <c r="I12298" s="111" t="s">
        <v>190</v>
      </c>
      <c r="J12298" t="str">
        <f t="shared" si="384"/>
        <v>1860SkogOrganisk jordBarskogLav</v>
      </c>
      <c r="K12298" s="111">
        <v>-0.50666953101693391</v>
      </c>
      <c r="L12298" s="111">
        <v>0.92784825435236762</v>
      </c>
      <c r="M12298" s="111">
        <v>0.46510463492953991</v>
      </c>
      <c r="N12298" s="112">
        <f t="shared" si="385"/>
        <v>0.88628335826497362</v>
      </c>
    </row>
    <row r="12299" spans="1:14" x14ac:dyDescent="0.25">
      <c r="A12299" s="111" t="s">
        <v>916</v>
      </c>
      <c r="B12299" s="111">
        <f>INDEX(kommuner!C:C,MATCH(_xlfn.NUMBERVALUE(A12299),kommuner!B:B,0))</f>
        <v>1860</v>
      </c>
      <c r="C12299" s="111" t="s">
        <v>127</v>
      </c>
      <c r="D12299" s="111" t="s">
        <v>127</v>
      </c>
      <c r="E12299" s="111" t="s">
        <v>123</v>
      </c>
      <c r="F12299" s="111" t="s">
        <v>172</v>
      </c>
      <c r="G12299" s="111" t="s">
        <v>173</v>
      </c>
      <c r="H12299" s="111" t="s">
        <v>172</v>
      </c>
      <c r="I12299" s="111" t="s">
        <v>173</v>
      </c>
      <c r="J12299" t="str">
        <f t="shared" si="384"/>
        <v>1860SkogOrganisk jordBarskogMiddels</v>
      </c>
      <c r="K12299" s="111">
        <v>-1.5571490961494638</v>
      </c>
      <c r="L12299" s="111">
        <v>0.92784825435236762</v>
      </c>
      <c r="M12299" s="111">
        <v>0.46518126042825314</v>
      </c>
      <c r="N12299" s="112">
        <f t="shared" si="385"/>
        <v>-0.16411958136884308</v>
      </c>
    </row>
    <row r="12300" spans="1:14" x14ac:dyDescent="0.25">
      <c r="A12300" s="111" t="s">
        <v>916</v>
      </c>
      <c r="B12300" s="111">
        <f>INDEX(kommuner!C:C,MATCH(_xlfn.NUMBERVALUE(A12300),kommuner!B:B,0))</f>
        <v>1860</v>
      </c>
      <c r="C12300" s="111" t="s">
        <v>127</v>
      </c>
      <c r="D12300" s="111" t="s">
        <v>127</v>
      </c>
      <c r="E12300" s="111" t="s">
        <v>123</v>
      </c>
      <c r="F12300" s="111" t="s">
        <v>172</v>
      </c>
      <c r="G12300" s="111" t="s">
        <v>186</v>
      </c>
      <c r="H12300" s="111" t="s">
        <v>172</v>
      </c>
      <c r="I12300" s="111" t="s">
        <v>186</v>
      </c>
      <c r="J12300" t="str">
        <f t="shared" si="384"/>
        <v>1860SkogOrganisk jordBarskogSærs høy</v>
      </c>
      <c r="K12300" s="111">
        <v>2.5548655235722699</v>
      </c>
      <c r="L12300" s="111">
        <v>0.92784825435236762</v>
      </c>
      <c r="M12300" s="111">
        <v>0.46518126042825314</v>
      </c>
      <c r="N12300" s="112">
        <f t="shared" si="385"/>
        <v>3.9478950383528906</v>
      </c>
    </row>
    <row r="12301" spans="1:14" x14ac:dyDescent="0.25">
      <c r="A12301" s="111" t="s">
        <v>916</v>
      </c>
      <c r="B12301" s="111">
        <f>INDEX(kommuner!C:C,MATCH(_xlfn.NUMBERVALUE(A12301),kommuner!B:B,0))</f>
        <v>1860</v>
      </c>
      <c r="C12301" s="111" t="s">
        <v>127</v>
      </c>
      <c r="D12301" s="111" t="s">
        <v>127</v>
      </c>
      <c r="E12301" s="111" t="s">
        <v>123</v>
      </c>
      <c r="F12301" s="111" t="s">
        <v>179</v>
      </c>
      <c r="G12301" s="111" t="s">
        <v>180</v>
      </c>
      <c r="H12301" s="111" t="s">
        <v>179</v>
      </c>
      <c r="I12301" s="111" t="s">
        <v>180</v>
      </c>
      <c r="J12301" t="str">
        <f t="shared" si="384"/>
        <v>1860SkogOrganisk jordBlandingsskogHøy</v>
      </c>
      <c r="K12301" s="111">
        <v>-5.5554344456832343</v>
      </c>
      <c r="L12301" s="111">
        <v>0.92784825435236762</v>
      </c>
      <c r="M12301" s="111">
        <v>0.46510463492953991</v>
      </c>
      <c r="N12301" s="112">
        <f t="shared" si="385"/>
        <v>-4.1624815564013264</v>
      </c>
    </row>
    <row r="12302" spans="1:14" x14ac:dyDescent="0.25">
      <c r="A12302" s="111" t="s">
        <v>916</v>
      </c>
      <c r="B12302" s="111">
        <f>INDEX(kommuner!C:C,MATCH(_xlfn.NUMBERVALUE(A12302),kommuner!B:B,0))</f>
        <v>1860</v>
      </c>
      <c r="C12302" s="111" t="s">
        <v>127</v>
      </c>
      <c r="D12302" s="111" t="s">
        <v>127</v>
      </c>
      <c r="E12302" s="111" t="s">
        <v>123</v>
      </c>
      <c r="F12302" s="111" t="s">
        <v>179</v>
      </c>
      <c r="G12302" s="111" t="s">
        <v>167</v>
      </c>
      <c r="H12302" s="111" t="s">
        <v>179</v>
      </c>
      <c r="I12302" s="111" t="s">
        <v>167</v>
      </c>
      <c r="J12302" t="str">
        <f t="shared" si="384"/>
        <v>1860SkogOrganisk jordBlandingsskogImpediment</v>
      </c>
      <c r="K12302" s="111">
        <v>-0.28586344175800005</v>
      </c>
      <c r="L12302" s="111">
        <v>0.92784825435236762</v>
      </c>
      <c r="M12302" s="111">
        <v>0.46510463492953991</v>
      </c>
      <c r="N12302" s="112">
        <f t="shared" si="385"/>
        <v>1.1070894475239075</v>
      </c>
    </row>
    <row r="12303" spans="1:14" x14ac:dyDescent="0.25">
      <c r="A12303" s="111" t="s">
        <v>916</v>
      </c>
      <c r="B12303" s="111">
        <f>INDEX(kommuner!C:C,MATCH(_xlfn.NUMBERVALUE(A12303),kommuner!B:B,0))</f>
        <v>1860</v>
      </c>
      <c r="C12303" s="111" t="s">
        <v>127</v>
      </c>
      <c r="D12303" s="111" t="s">
        <v>127</v>
      </c>
      <c r="E12303" s="111" t="s">
        <v>123</v>
      </c>
      <c r="F12303" s="111" t="s">
        <v>179</v>
      </c>
      <c r="G12303" s="111" t="s">
        <v>190</v>
      </c>
      <c r="H12303" s="111" t="s">
        <v>179</v>
      </c>
      <c r="I12303" s="111" t="s">
        <v>190</v>
      </c>
      <c r="J12303" t="str">
        <f t="shared" si="384"/>
        <v>1860SkogOrganisk jordBlandingsskogLav</v>
      </c>
      <c r="K12303" s="111">
        <v>-1.2347339377887629</v>
      </c>
      <c r="L12303" s="111">
        <v>0.92784825435236762</v>
      </c>
      <c r="M12303" s="111">
        <v>0.46510463492953991</v>
      </c>
      <c r="N12303" s="112">
        <f t="shared" si="385"/>
        <v>0.15821895149314458</v>
      </c>
    </row>
    <row r="12304" spans="1:14" x14ac:dyDescent="0.25">
      <c r="A12304" s="111" t="s">
        <v>916</v>
      </c>
      <c r="B12304" s="111">
        <f>INDEX(kommuner!C:C,MATCH(_xlfn.NUMBERVALUE(A12304),kommuner!B:B,0))</f>
        <v>1860</v>
      </c>
      <c r="C12304" s="111" t="s">
        <v>127</v>
      </c>
      <c r="D12304" s="111" t="s">
        <v>127</v>
      </c>
      <c r="E12304" s="111" t="s">
        <v>123</v>
      </c>
      <c r="F12304" s="111" t="s">
        <v>179</v>
      </c>
      <c r="G12304" s="111" t="s">
        <v>173</v>
      </c>
      <c r="H12304" s="111" t="s">
        <v>179</v>
      </c>
      <c r="I12304" s="111" t="s">
        <v>173</v>
      </c>
      <c r="J12304" t="str">
        <f t="shared" si="384"/>
        <v>1860SkogOrganisk jordBlandingsskogMiddels</v>
      </c>
      <c r="K12304" s="111">
        <v>-2.4239591752717748</v>
      </c>
      <c r="L12304" s="111">
        <v>0.92784825435236762</v>
      </c>
      <c r="M12304" s="111">
        <v>0.46510463492953991</v>
      </c>
      <c r="N12304" s="112">
        <f t="shared" si="385"/>
        <v>-1.0310062859898674</v>
      </c>
    </row>
    <row r="12305" spans="1:14" x14ac:dyDescent="0.25">
      <c r="A12305" s="111" t="s">
        <v>916</v>
      </c>
      <c r="B12305" s="111">
        <f>INDEX(kommuner!C:C,MATCH(_xlfn.NUMBERVALUE(A12305),kommuner!B:B,0))</f>
        <v>1860</v>
      </c>
      <c r="C12305" s="111" t="s">
        <v>127</v>
      </c>
      <c r="D12305" s="111" t="s">
        <v>127</v>
      </c>
      <c r="E12305" s="111" t="s">
        <v>123</v>
      </c>
      <c r="F12305" s="111" t="s">
        <v>179</v>
      </c>
      <c r="G12305" s="111" t="s">
        <v>186</v>
      </c>
      <c r="H12305" s="111" t="s">
        <v>179</v>
      </c>
      <c r="I12305" s="111" t="s">
        <v>186</v>
      </c>
      <c r="J12305" t="str">
        <f t="shared" si="384"/>
        <v>1860SkogOrganisk jordBlandingsskogSærs høy</v>
      </c>
      <c r="K12305" s="111">
        <v>-1.5726115302258048</v>
      </c>
      <c r="L12305" s="111">
        <v>0.92784825435236762</v>
      </c>
      <c r="M12305" s="111">
        <v>0.46510463492953991</v>
      </c>
      <c r="N12305" s="112">
        <f t="shared" si="385"/>
        <v>-0.17965864094389727</v>
      </c>
    </row>
    <row r="12306" spans="1:14" x14ac:dyDescent="0.25">
      <c r="A12306" s="111" t="s">
        <v>916</v>
      </c>
      <c r="B12306" s="111">
        <f>INDEX(kommuner!C:C,MATCH(_xlfn.NUMBERVALUE(A12306),kommuner!B:B,0))</f>
        <v>1860</v>
      </c>
      <c r="C12306" s="111" t="s">
        <v>127</v>
      </c>
      <c r="D12306" s="111" t="s">
        <v>127</v>
      </c>
      <c r="E12306" s="111" t="s">
        <v>123</v>
      </c>
      <c r="F12306" s="111" t="s">
        <v>185</v>
      </c>
      <c r="G12306" s="111" t="s">
        <v>180</v>
      </c>
      <c r="H12306" s="111" t="s">
        <v>185</v>
      </c>
      <c r="I12306" s="111" t="s">
        <v>180</v>
      </c>
      <c r="J12306" t="str">
        <f t="shared" si="384"/>
        <v>1860SkogOrganisk jordLauvskogHøy</v>
      </c>
      <c r="K12306" s="111">
        <v>-1.9913688882377358</v>
      </c>
      <c r="L12306" s="111">
        <v>0.92784825435236762</v>
      </c>
      <c r="M12306" s="111">
        <v>0.46510463492953991</v>
      </c>
      <c r="N12306" s="112">
        <f t="shared" si="385"/>
        <v>-0.59841599895582831</v>
      </c>
    </row>
    <row r="12307" spans="1:14" x14ac:dyDescent="0.25">
      <c r="A12307" s="111" t="s">
        <v>916</v>
      </c>
      <c r="B12307" s="111">
        <f>INDEX(kommuner!C:C,MATCH(_xlfn.NUMBERVALUE(A12307),kommuner!B:B,0))</f>
        <v>1860</v>
      </c>
      <c r="C12307" s="111" t="s">
        <v>127</v>
      </c>
      <c r="D12307" s="111" t="s">
        <v>127</v>
      </c>
      <c r="E12307" s="111" t="s">
        <v>123</v>
      </c>
      <c r="F12307" s="111" t="s">
        <v>185</v>
      </c>
      <c r="G12307" s="111" t="s">
        <v>167</v>
      </c>
      <c r="H12307" s="111" t="s">
        <v>185</v>
      </c>
      <c r="I12307" s="111" t="s">
        <v>167</v>
      </c>
      <c r="J12307" t="str">
        <f t="shared" si="384"/>
        <v>1860SkogOrganisk jordLauvskogImpediment</v>
      </c>
      <c r="K12307" s="111">
        <v>0.35000626494250675</v>
      </c>
      <c r="L12307" s="111">
        <v>0.92784825435236762</v>
      </c>
      <c r="M12307" s="111">
        <v>0.46510463492953991</v>
      </c>
      <c r="N12307" s="112">
        <f t="shared" si="385"/>
        <v>1.7429591542244141</v>
      </c>
    </row>
    <row r="12308" spans="1:14" x14ac:dyDescent="0.25">
      <c r="A12308" s="111" t="s">
        <v>916</v>
      </c>
      <c r="B12308" s="111">
        <f>INDEX(kommuner!C:C,MATCH(_xlfn.NUMBERVALUE(A12308),kommuner!B:B,0))</f>
        <v>1860</v>
      </c>
      <c r="C12308" s="111" t="s">
        <v>127</v>
      </c>
      <c r="D12308" s="111" t="s">
        <v>127</v>
      </c>
      <c r="E12308" s="111" t="s">
        <v>123</v>
      </c>
      <c r="F12308" s="111" t="s">
        <v>185</v>
      </c>
      <c r="G12308" s="111" t="s">
        <v>190</v>
      </c>
      <c r="H12308" s="111" t="s">
        <v>185</v>
      </c>
      <c r="I12308" s="111" t="s">
        <v>190</v>
      </c>
      <c r="J12308" t="str">
        <f t="shared" si="384"/>
        <v>1860SkogOrganisk jordLauvskogLav</v>
      </c>
      <c r="K12308" s="111">
        <v>1.1144075558526714</v>
      </c>
      <c r="L12308" s="111">
        <v>0.92784825435236762</v>
      </c>
      <c r="M12308" s="111">
        <v>0.46510463492953991</v>
      </c>
      <c r="N12308" s="112">
        <f t="shared" si="385"/>
        <v>2.5073604451345788</v>
      </c>
    </row>
    <row r="12309" spans="1:14" x14ac:dyDescent="0.25">
      <c r="A12309" s="111" t="s">
        <v>916</v>
      </c>
      <c r="B12309" s="111">
        <f>INDEX(kommuner!C:C,MATCH(_xlfn.NUMBERVALUE(A12309),kommuner!B:B,0))</f>
        <v>1860</v>
      </c>
      <c r="C12309" s="111" t="s">
        <v>127</v>
      </c>
      <c r="D12309" s="111" t="s">
        <v>127</v>
      </c>
      <c r="E12309" s="111" t="s">
        <v>123</v>
      </c>
      <c r="F12309" s="111" t="s">
        <v>185</v>
      </c>
      <c r="G12309" s="111" t="s">
        <v>173</v>
      </c>
      <c r="H12309" s="111" t="s">
        <v>185</v>
      </c>
      <c r="I12309" s="111" t="s">
        <v>173</v>
      </c>
      <c r="J12309" t="str">
        <f t="shared" si="384"/>
        <v>1860SkogOrganisk jordLauvskogMiddels</v>
      </c>
      <c r="K12309" s="111">
        <v>-0.62664468270982987</v>
      </c>
      <c r="L12309" s="111">
        <v>0.92784825435236762</v>
      </c>
      <c r="M12309" s="111">
        <v>0.46510463492953991</v>
      </c>
      <c r="N12309" s="112">
        <f t="shared" si="385"/>
        <v>0.76630820657207765</v>
      </c>
    </row>
    <row r="12310" spans="1:14" x14ac:dyDescent="0.25">
      <c r="A12310" s="111" t="s">
        <v>916</v>
      </c>
      <c r="B12310" s="111">
        <f>INDEX(kommuner!C:C,MATCH(_xlfn.NUMBERVALUE(A12310),kommuner!B:B,0))</f>
        <v>1860</v>
      </c>
      <c r="C12310" s="111" t="s">
        <v>127</v>
      </c>
      <c r="D12310" s="111" t="s">
        <v>127</v>
      </c>
      <c r="E12310" s="111" t="s">
        <v>123</v>
      </c>
      <c r="F12310" s="111" t="s">
        <v>185</v>
      </c>
      <c r="G12310" s="111" t="s">
        <v>186</v>
      </c>
      <c r="H12310" s="111" t="s">
        <v>185</v>
      </c>
      <c r="I12310" s="111" t="s">
        <v>186</v>
      </c>
      <c r="J12310" t="str">
        <f t="shared" si="384"/>
        <v>1860SkogOrganisk jordLauvskogSærs høy</v>
      </c>
      <c r="K12310" s="111">
        <v>-1.8997279926091779</v>
      </c>
      <c r="L12310" s="111">
        <v>0.92784825435236762</v>
      </c>
      <c r="M12310" s="111">
        <v>0.46510463492953991</v>
      </c>
      <c r="N12310" s="112">
        <f t="shared" si="385"/>
        <v>-0.50677510332727038</v>
      </c>
    </row>
    <row r="12311" spans="1:14" x14ac:dyDescent="0.25">
      <c r="A12311" s="111" t="s">
        <v>916</v>
      </c>
      <c r="B12311" s="111">
        <f>INDEX(kommuner!C:C,MATCH(_xlfn.NUMBERVALUE(A12311),kommuner!B:B,0))</f>
        <v>1860</v>
      </c>
      <c r="C12311" s="111" t="s">
        <v>83</v>
      </c>
      <c r="D12311" s="111" t="s">
        <v>83</v>
      </c>
      <c r="E12311" s="111" t="s">
        <v>126</v>
      </c>
      <c r="F12311" s="111" t="s">
        <v>139</v>
      </c>
      <c r="G12311" s="111" t="s">
        <v>139</v>
      </c>
      <c r="H12311" s="111" t="s">
        <v>139</v>
      </c>
      <c r="I12311" s="111" t="s">
        <v>139</v>
      </c>
      <c r="J12311" t="str">
        <f t="shared" si="384"/>
        <v>1860Utbygd arealMineraljord</v>
      </c>
      <c r="K12311" s="111">
        <v>6.7868445194857546E-2</v>
      </c>
      <c r="L12311" s="111">
        <v>0</v>
      </c>
      <c r="M12311" s="111">
        <v>1.303047089454229E-2</v>
      </c>
      <c r="N12311" s="112">
        <f t="shared" si="385"/>
        <v>8.0898916089399836E-2</v>
      </c>
    </row>
    <row r="12312" spans="1:14" x14ac:dyDescent="0.25">
      <c r="A12312" s="111" t="s">
        <v>916</v>
      </c>
      <c r="B12312" s="111">
        <f>INDEX(kommuner!C:C,MATCH(_xlfn.NUMBERVALUE(A12312),kommuner!B:B,0))</f>
        <v>1860</v>
      </c>
      <c r="C12312" s="111" t="s">
        <v>83</v>
      </c>
      <c r="D12312" s="111" t="s">
        <v>83</v>
      </c>
      <c r="E12312" s="111" t="s">
        <v>123</v>
      </c>
      <c r="F12312" s="111" t="s">
        <v>139</v>
      </c>
      <c r="G12312" s="111" t="s">
        <v>139</v>
      </c>
      <c r="H12312" s="111" t="s">
        <v>139</v>
      </c>
      <c r="I12312" s="111" t="s">
        <v>139</v>
      </c>
      <c r="J12312" t="str">
        <f t="shared" si="384"/>
        <v>1860Utbygd arealOrganisk jord</v>
      </c>
      <c r="K12312" s="111">
        <v>29.011421395201612</v>
      </c>
      <c r="L12312" s="111">
        <v>0</v>
      </c>
      <c r="M12312" s="111">
        <v>1.303047089454229E-2</v>
      </c>
      <c r="N12312" s="112">
        <f t="shared" si="385"/>
        <v>29.024451866096154</v>
      </c>
    </row>
    <row r="12313" spans="1:14" x14ac:dyDescent="0.25">
      <c r="A12313" s="111" t="s">
        <v>916</v>
      </c>
      <c r="B12313" s="111">
        <f>INDEX(kommuner!C:C,MATCH(_xlfn.NUMBERVALUE(A12313),kommuner!B:B,0))</f>
        <v>1860</v>
      </c>
      <c r="C12313" s="111" t="s">
        <v>181</v>
      </c>
      <c r="D12313" s="111" t="s">
        <v>181</v>
      </c>
      <c r="E12313" s="111" t="s">
        <v>123</v>
      </c>
      <c r="F12313" s="111" t="s">
        <v>139</v>
      </c>
      <c r="G12313" s="111" t="s">
        <v>139</v>
      </c>
      <c r="H12313" s="111" t="s">
        <v>139</v>
      </c>
      <c r="I12313" s="111" t="s">
        <v>139</v>
      </c>
      <c r="J12313" t="str">
        <f t="shared" si="384"/>
        <v>1860Vann og myrOrganisk jord</v>
      </c>
      <c r="K12313" s="111">
        <v>-4.1038862122629617E-2</v>
      </c>
      <c r="L12313" s="111">
        <v>0</v>
      </c>
      <c r="M12313" s="111">
        <v>0</v>
      </c>
      <c r="N12313" s="112">
        <f t="shared" si="385"/>
        <v>-4.1038862122629617E-2</v>
      </c>
    </row>
    <row r="12314" spans="1:14" x14ac:dyDescent="0.25">
      <c r="A12314" s="111" t="s">
        <v>917</v>
      </c>
      <c r="B12314" s="111">
        <f>INDEX(kommuner!C:C,MATCH(_xlfn.NUMBERVALUE(A12314),kommuner!B:B,0))</f>
        <v>1865</v>
      </c>
      <c r="C12314" s="111" t="s">
        <v>82</v>
      </c>
      <c r="D12314" s="111" t="s">
        <v>82</v>
      </c>
      <c r="E12314" s="111" t="s">
        <v>126</v>
      </c>
      <c r="F12314" s="111" t="s">
        <v>139</v>
      </c>
      <c r="G12314" s="111" t="s">
        <v>139</v>
      </c>
      <c r="H12314" s="111" t="s">
        <v>139</v>
      </c>
      <c r="I12314" s="111" t="s">
        <v>139</v>
      </c>
      <c r="J12314" t="str">
        <f t="shared" si="384"/>
        <v>1865Annen utmarkMineraljord</v>
      </c>
      <c r="K12314" s="111">
        <v>-4.6129089206686659E-2</v>
      </c>
      <c r="L12314" s="111">
        <v>0</v>
      </c>
      <c r="M12314" s="111">
        <v>0</v>
      </c>
      <c r="N12314" s="112">
        <f t="shared" si="385"/>
        <v>-4.6129089206686659E-2</v>
      </c>
    </row>
    <row r="12315" spans="1:14" x14ac:dyDescent="0.25">
      <c r="A12315" s="111" t="s">
        <v>917</v>
      </c>
      <c r="B12315" s="111">
        <f>INDEX(kommuner!C:C,MATCH(_xlfn.NUMBERVALUE(A12315),kommuner!B:B,0))</f>
        <v>1865</v>
      </c>
      <c r="C12315" s="111" t="s">
        <v>121</v>
      </c>
      <c r="D12315" s="111" t="s">
        <v>121</v>
      </c>
      <c r="E12315" s="111" t="s">
        <v>126</v>
      </c>
      <c r="F12315" s="111" t="s">
        <v>139</v>
      </c>
      <c r="G12315" s="111" t="s">
        <v>139</v>
      </c>
      <c r="H12315" s="111" t="s">
        <v>139</v>
      </c>
      <c r="I12315" s="111" t="s">
        <v>139</v>
      </c>
      <c r="J12315" t="str">
        <f t="shared" si="384"/>
        <v>1865BeiteMineraljord</v>
      </c>
      <c r="K12315" s="111">
        <v>-0.96338340838695502</v>
      </c>
      <c r="L12315" s="111">
        <v>0</v>
      </c>
      <c r="M12315" s="111">
        <v>1.2448711246839999E-7</v>
      </c>
      <c r="N12315" s="112">
        <f t="shared" si="385"/>
        <v>-0.96338328389984251</v>
      </c>
    </row>
    <row r="12316" spans="1:14" x14ac:dyDescent="0.25">
      <c r="A12316" s="111" t="s">
        <v>917</v>
      </c>
      <c r="B12316" s="111">
        <f>INDEX(kommuner!C:C,MATCH(_xlfn.NUMBERVALUE(A12316),kommuner!B:B,0))</f>
        <v>1865</v>
      </c>
      <c r="C12316" s="111" t="s">
        <v>121</v>
      </c>
      <c r="D12316" s="111" t="s">
        <v>121</v>
      </c>
      <c r="E12316" s="111" t="s">
        <v>123</v>
      </c>
      <c r="F12316" s="111" t="s">
        <v>139</v>
      </c>
      <c r="G12316" s="111" t="s">
        <v>139</v>
      </c>
      <c r="H12316" s="111" t="s">
        <v>139</v>
      </c>
      <c r="I12316" s="111" t="s">
        <v>139</v>
      </c>
      <c r="J12316" t="str">
        <f t="shared" si="384"/>
        <v>1865BeiteOrganisk jord</v>
      </c>
      <c r="K12316" s="111">
        <v>12.077525935985037</v>
      </c>
      <c r="L12316" s="111">
        <v>1.6412500000000001</v>
      </c>
      <c r="M12316" s="111">
        <v>0</v>
      </c>
      <c r="N12316" s="112">
        <f t="shared" si="385"/>
        <v>13.718775935985036</v>
      </c>
    </row>
    <row r="12317" spans="1:14" x14ac:dyDescent="0.25">
      <c r="A12317" s="111" t="s">
        <v>917</v>
      </c>
      <c r="B12317" s="111">
        <f>INDEX(kommuner!C:C,MATCH(_xlfn.NUMBERVALUE(A12317),kommuner!B:B,0))</f>
        <v>1865</v>
      </c>
      <c r="C12317" s="111" t="s">
        <v>84</v>
      </c>
      <c r="D12317" s="111" t="s">
        <v>84</v>
      </c>
      <c r="E12317" s="111" t="s">
        <v>126</v>
      </c>
      <c r="F12317" s="111" t="s">
        <v>139</v>
      </c>
      <c r="G12317" s="111" t="s">
        <v>139</v>
      </c>
      <c r="H12317" s="111" t="s">
        <v>139</v>
      </c>
      <c r="I12317" s="111" t="s">
        <v>139</v>
      </c>
      <c r="J12317" t="str">
        <f t="shared" si="384"/>
        <v>1865Dyrket markMineraljord</v>
      </c>
      <c r="K12317" s="111">
        <v>-0.35631141178143111</v>
      </c>
      <c r="L12317" s="111">
        <v>0</v>
      </c>
      <c r="M12317" s="111">
        <v>0</v>
      </c>
      <c r="N12317" s="112">
        <f t="shared" si="385"/>
        <v>-0.35631141178143111</v>
      </c>
    </row>
    <row r="12318" spans="1:14" x14ac:dyDescent="0.25">
      <c r="A12318" s="111" t="s">
        <v>917</v>
      </c>
      <c r="B12318" s="111">
        <f>INDEX(kommuner!C:C,MATCH(_xlfn.NUMBERVALUE(A12318),kommuner!B:B,0))</f>
        <v>1865</v>
      </c>
      <c r="C12318" s="111" t="s">
        <v>84</v>
      </c>
      <c r="D12318" s="111" t="s">
        <v>84</v>
      </c>
      <c r="E12318" s="111" t="s">
        <v>123</v>
      </c>
      <c r="F12318" s="111" t="s">
        <v>139</v>
      </c>
      <c r="G12318" s="111" t="s">
        <v>139</v>
      </c>
      <c r="H12318" s="111" t="s">
        <v>139</v>
      </c>
      <c r="I12318" s="111" t="s">
        <v>139</v>
      </c>
      <c r="J12318" t="str">
        <f t="shared" si="384"/>
        <v>1865Dyrket markOrganisk jord</v>
      </c>
      <c r="K12318" s="111">
        <v>28.726149366675592</v>
      </c>
      <c r="L12318" s="111">
        <v>1.45625</v>
      </c>
      <c r="M12318" s="111">
        <v>0</v>
      </c>
      <c r="N12318" s="112">
        <f t="shared" si="385"/>
        <v>30.182399366675593</v>
      </c>
    </row>
    <row r="12319" spans="1:14" x14ac:dyDescent="0.25">
      <c r="A12319" s="111" t="s">
        <v>917</v>
      </c>
      <c r="B12319" s="111">
        <f>INDEX(kommuner!C:C,MATCH(_xlfn.NUMBERVALUE(A12319),kommuner!B:B,0))</f>
        <v>1865</v>
      </c>
      <c r="C12319" s="111" t="s">
        <v>127</v>
      </c>
      <c r="D12319" s="111" t="s">
        <v>127</v>
      </c>
      <c r="E12319" s="111" t="s">
        <v>126</v>
      </c>
      <c r="F12319" s="111" t="s">
        <v>172</v>
      </c>
      <c r="G12319" s="111" t="s">
        <v>180</v>
      </c>
      <c r="H12319" s="111" t="s">
        <v>172</v>
      </c>
      <c r="I12319" s="111" t="s">
        <v>180</v>
      </c>
      <c r="J12319" t="str">
        <f t="shared" si="384"/>
        <v>1865SkogMineraljordBarskogHøy</v>
      </c>
      <c r="K12319" s="111">
        <v>-4.1008350957832223</v>
      </c>
      <c r="L12319" s="111">
        <v>0.85306406685236758</v>
      </c>
      <c r="M12319" s="111">
        <v>6.4056614999681585E-2</v>
      </c>
      <c r="N12319" s="112">
        <f t="shared" si="385"/>
        <v>-3.183714413931173</v>
      </c>
    </row>
    <row r="12320" spans="1:14" x14ac:dyDescent="0.25">
      <c r="A12320" s="111" t="s">
        <v>917</v>
      </c>
      <c r="B12320" s="111">
        <f>INDEX(kommuner!C:C,MATCH(_xlfn.NUMBERVALUE(A12320),kommuner!B:B,0))</f>
        <v>1865</v>
      </c>
      <c r="C12320" s="111" t="s">
        <v>127</v>
      </c>
      <c r="D12320" s="111" t="s">
        <v>127</v>
      </c>
      <c r="E12320" s="111" t="s">
        <v>126</v>
      </c>
      <c r="F12320" s="111" t="s">
        <v>172</v>
      </c>
      <c r="G12320" s="111" t="s">
        <v>167</v>
      </c>
      <c r="H12320" s="111" t="s">
        <v>172</v>
      </c>
      <c r="I12320" s="111" t="s">
        <v>167</v>
      </c>
      <c r="J12320" t="str">
        <f t="shared" si="384"/>
        <v>1865SkogMineraljordBarskogImpediment</v>
      </c>
      <c r="K12320" s="111">
        <v>-0.74600152614144843</v>
      </c>
      <c r="L12320" s="111">
        <v>0.85306406685236758</v>
      </c>
      <c r="M12320" s="111">
        <v>6.3979989500968365E-2</v>
      </c>
      <c r="N12320" s="112">
        <f t="shared" si="385"/>
        <v>0.17104253021188751</v>
      </c>
    </row>
    <row r="12321" spans="1:14" x14ac:dyDescent="0.25">
      <c r="A12321" s="111" t="s">
        <v>917</v>
      </c>
      <c r="B12321" s="111">
        <f>INDEX(kommuner!C:C,MATCH(_xlfn.NUMBERVALUE(A12321),kommuner!B:B,0))</f>
        <v>1865</v>
      </c>
      <c r="C12321" s="111" t="s">
        <v>127</v>
      </c>
      <c r="D12321" s="111" t="s">
        <v>127</v>
      </c>
      <c r="E12321" s="111" t="s">
        <v>126</v>
      </c>
      <c r="F12321" s="111" t="s">
        <v>172</v>
      </c>
      <c r="G12321" s="111" t="s">
        <v>190</v>
      </c>
      <c r="H12321" s="111" t="s">
        <v>172</v>
      </c>
      <c r="I12321" s="111" t="s">
        <v>190</v>
      </c>
      <c r="J12321" t="str">
        <f t="shared" si="384"/>
        <v>1865SkogMineraljordBarskogLav</v>
      </c>
      <c r="K12321" s="111">
        <v>-1.8215681825293268</v>
      </c>
      <c r="L12321" s="111">
        <v>0.85306406685236758</v>
      </c>
      <c r="M12321" s="111">
        <v>6.3979989500968365E-2</v>
      </c>
      <c r="N12321" s="112">
        <f t="shared" si="385"/>
        <v>-0.90452412617599087</v>
      </c>
    </row>
    <row r="12322" spans="1:14" x14ac:dyDescent="0.25">
      <c r="A12322" s="111" t="s">
        <v>917</v>
      </c>
      <c r="B12322" s="111">
        <f>INDEX(kommuner!C:C,MATCH(_xlfn.NUMBERVALUE(A12322),kommuner!B:B,0))</f>
        <v>1865</v>
      </c>
      <c r="C12322" s="111" t="s">
        <v>127</v>
      </c>
      <c r="D12322" s="111" t="s">
        <v>127</v>
      </c>
      <c r="E12322" s="111" t="s">
        <v>126</v>
      </c>
      <c r="F12322" s="111" t="s">
        <v>172</v>
      </c>
      <c r="G12322" s="111" t="s">
        <v>173</v>
      </c>
      <c r="H12322" s="111" t="s">
        <v>172</v>
      </c>
      <c r="I12322" s="111" t="s">
        <v>173</v>
      </c>
      <c r="J12322" t="str">
        <f t="shared" si="384"/>
        <v>1865SkogMineraljordBarskogMiddels</v>
      </c>
      <c r="K12322" s="111">
        <v>-2.9452289214132028</v>
      </c>
      <c r="L12322" s="111">
        <v>0.85306406685236758</v>
      </c>
      <c r="M12322" s="111">
        <v>6.4056614999681585E-2</v>
      </c>
      <c r="N12322" s="112">
        <f t="shared" si="385"/>
        <v>-2.0281082395611536</v>
      </c>
    </row>
    <row r="12323" spans="1:14" x14ac:dyDescent="0.25">
      <c r="A12323" s="111" t="s">
        <v>917</v>
      </c>
      <c r="B12323" s="111">
        <f>INDEX(kommuner!C:C,MATCH(_xlfn.NUMBERVALUE(A12323),kommuner!B:B,0))</f>
        <v>1865</v>
      </c>
      <c r="C12323" s="111" t="s">
        <v>127</v>
      </c>
      <c r="D12323" s="111" t="s">
        <v>127</v>
      </c>
      <c r="E12323" s="111" t="s">
        <v>126</v>
      </c>
      <c r="F12323" s="111" t="s">
        <v>172</v>
      </c>
      <c r="G12323" s="111" t="s">
        <v>186</v>
      </c>
      <c r="H12323" s="111" t="s">
        <v>172</v>
      </c>
      <c r="I12323" s="111" t="s">
        <v>186</v>
      </c>
      <c r="J12323" t="str">
        <f t="shared" si="384"/>
        <v>1865SkogMineraljordBarskogSærs høy</v>
      </c>
      <c r="K12323" s="111">
        <v>0.12072674540874306</v>
      </c>
      <c r="L12323" s="111">
        <v>0.85306406685236758</v>
      </c>
      <c r="M12323" s="111">
        <v>6.4056614999681585E-2</v>
      </c>
      <c r="N12323" s="112">
        <f t="shared" si="385"/>
        <v>1.0378474272607923</v>
      </c>
    </row>
    <row r="12324" spans="1:14" x14ac:dyDescent="0.25">
      <c r="A12324" s="111" t="s">
        <v>917</v>
      </c>
      <c r="B12324" s="111">
        <f>INDEX(kommuner!C:C,MATCH(_xlfn.NUMBERVALUE(A12324),kommuner!B:B,0))</f>
        <v>1865</v>
      </c>
      <c r="C12324" s="111" t="s">
        <v>127</v>
      </c>
      <c r="D12324" s="111" t="s">
        <v>127</v>
      </c>
      <c r="E12324" s="111" t="s">
        <v>126</v>
      </c>
      <c r="F12324" s="111" t="s">
        <v>179</v>
      </c>
      <c r="G12324" s="111" t="s">
        <v>180</v>
      </c>
      <c r="H12324" s="111" t="s">
        <v>179</v>
      </c>
      <c r="I12324" s="111" t="s">
        <v>180</v>
      </c>
      <c r="J12324" t="str">
        <f t="shared" si="384"/>
        <v>1865SkogMineraljordBlandingsskogHøy</v>
      </c>
      <c r="K12324" s="111">
        <v>-7.1939050909469406</v>
      </c>
      <c r="L12324" s="111">
        <v>0.85306406685236758</v>
      </c>
      <c r="M12324" s="111">
        <v>6.3979989500968365E-2</v>
      </c>
      <c r="N12324" s="112">
        <f t="shared" si="385"/>
        <v>-6.2768610345936047</v>
      </c>
    </row>
    <row r="12325" spans="1:14" x14ac:dyDescent="0.25">
      <c r="A12325" s="111" t="s">
        <v>917</v>
      </c>
      <c r="B12325" s="111">
        <f>INDEX(kommuner!C:C,MATCH(_xlfn.NUMBERVALUE(A12325),kommuner!B:B,0))</f>
        <v>1865</v>
      </c>
      <c r="C12325" s="111" t="s">
        <v>127</v>
      </c>
      <c r="D12325" s="111" t="s">
        <v>127</v>
      </c>
      <c r="E12325" s="111" t="s">
        <v>126</v>
      </c>
      <c r="F12325" s="111" t="s">
        <v>179</v>
      </c>
      <c r="G12325" s="111" t="s">
        <v>167</v>
      </c>
      <c r="H12325" s="111" t="s">
        <v>179</v>
      </c>
      <c r="I12325" s="111" t="s">
        <v>167</v>
      </c>
      <c r="J12325" t="str">
        <f t="shared" si="384"/>
        <v>1865SkogMineraljordBlandingsskogImpediment</v>
      </c>
      <c r="K12325" s="111">
        <v>-1.6598037998579707</v>
      </c>
      <c r="L12325" s="111">
        <v>0.85306406685236758</v>
      </c>
      <c r="M12325" s="111">
        <v>6.3979989500968365E-2</v>
      </c>
      <c r="N12325" s="112">
        <f t="shared" si="385"/>
        <v>-0.7427597435046347</v>
      </c>
    </row>
    <row r="12326" spans="1:14" x14ac:dyDescent="0.25">
      <c r="A12326" s="111" t="s">
        <v>917</v>
      </c>
      <c r="B12326" s="111">
        <f>INDEX(kommuner!C:C,MATCH(_xlfn.NUMBERVALUE(A12326),kommuner!B:B,0))</f>
        <v>1865</v>
      </c>
      <c r="C12326" s="111" t="s">
        <v>127</v>
      </c>
      <c r="D12326" s="111" t="s">
        <v>127</v>
      </c>
      <c r="E12326" s="111" t="s">
        <v>126</v>
      </c>
      <c r="F12326" s="111" t="s">
        <v>179</v>
      </c>
      <c r="G12326" s="111" t="s">
        <v>190</v>
      </c>
      <c r="H12326" s="111" t="s">
        <v>179</v>
      </c>
      <c r="I12326" s="111" t="s">
        <v>190</v>
      </c>
      <c r="J12326" t="str">
        <f t="shared" si="384"/>
        <v>1865SkogMineraljordBlandingsskogLav</v>
      </c>
      <c r="K12326" s="111">
        <v>-2.5588434197694254</v>
      </c>
      <c r="L12326" s="111">
        <v>0.85306406685236758</v>
      </c>
      <c r="M12326" s="111">
        <v>6.3979989500968365E-2</v>
      </c>
      <c r="N12326" s="112">
        <f t="shared" si="385"/>
        <v>-1.6417993634160897</v>
      </c>
    </row>
    <row r="12327" spans="1:14" x14ac:dyDescent="0.25">
      <c r="A12327" s="111" t="s">
        <v>917</v>
      </c>
      <c r="B12327" s="111">
        <f>INDEX(kommuner!C:C,MATCH(_xlfn.NUMBERVALUE(A12327),kommuner!B:B,0))</f>
        <v>1865</v>
      </c>
      <c r="C12327" s="111" t="s">
        <v>127</v>
      </c>
      <c r="D12327" s="111" t="s">
        <v>127</v>
      </c>
      <c r="E12327" s="111" t="s">
        <v>126</v>
      </c>
      <c r="F12327" s="111" t="s">
        <v>179</v>
      </c>
      <c r="G12327" s="111" t="s">
        <v>173</v>
      </c>
      <c r="H12327" s="111" t="s">
        <v>179</v>
      </c>
      <c r="I12327" s="111" t="s">
        <v>173</v>
      </c>
      <c r="J12327" t="str">
        <f t="shared" si="384"/>
        <v>1865SkogMineraljordBlandingsskogMiddels</v>
      </c>
      <c r="K12327" s="111">
        <v>-3.8687729546762566</v>
      </c>
      <c r="L12327" s="111">
        <v>0.85306406685236758</v>
      </c>
      <c r="M12327" s="111">
        <v>6.3979989500968365E-2</v>
      </c>
      <c r="N12327" s="112">
        <f t="shared" si="385"/>
        <v>-2.9517288983229206</v>
      </c>
    </row>
    <row r="12328" spans="1:14" x14ac:dyDescent="0.25">
      <c r="A12328" s="111" t="s">
        <v>917</v>
      </c>
      <c r="B12328" s="111">
        <f>INDEX(kommuner!C:C,MATCH(_xlfn.NUMBERVALUE(A12328),kommuner!B:B,0))</f>
        <v>1865</v>
      </c>
      <c r="C12328" s="111" t="s">
        <v>127</v>
      </c>
      <c r="D12328" s="111" t="s">
        <v>127</v>
      </c>
      <c r="E12328" s="111" t="s">
        <v>126</v>
      </c>
      <c r="F12328" s="111" t="s">
        <v>179</v>
      </c>
      <c r="G12328" s="111" t="s">
        <v>186</v>
      </c>
      <c r="H12328" s="111" t="s">
        <v>179</v>
      </c>
      <c r="I12328" s="111" t="s">
        <v>186</v>
      </c>
      <c r="J12328" t="str">
        <f t="shared" si="384"/>
        <v>1865SkogMineraljordBlandingsskogSærs høy</v>
      </c>
      <c r="K12328" s="111">
        <v>-2.9395925245326562</v>
      </c>
      <c r="L12328" s="111">
        <v>0.85306406685236758</v>
      </c>
      <c r="M12328" s="111">
        <v>6.3979989500968365E-2</v>
      </c>
      <c r="N12328" s="112">
        <f t="shared" si="385"/>
        <v>-2.0225484681793202</v>
      </c>
    </row>
    <row r="12329" spans="1:14" x14ac:dyDescent="0.25">
      <c r="A12329" s="111" t="s">
        <v>917</v>
      </c>
      <c r="B12329" s="111">
        <f>INDEX(kommuner!C:C,MATCH(_xlfn.NUMBERVALUE(A12329),kommuner!B:B,0))</f>
        <v>1865</v>
      </c>
      <c r="C12329" s="111" t="s">
        <v>127</v>
      </c>
      <c r="D12329" s="111" t="s">
        <v>127</v>
      </c>
      <c r="E12329" s="111" t="s">
        <v>126</v>
      </c>
      <c r="F12329" s="111" t="s">
        <v>185</v>
      </c>
      <c r="G12329" s="111" t="s">
        <v>180</v>
      </c>
      <c r="H12329" s="111" t="s">
        <v>185</v>
      </c>
      <c r="I12329" s="111" t="s">
        <v>180</v>
      </c>
      <c r="J12329" t="str">
        <f t="shared" si="384"/>
        <v>1865SkogMineraljordLauvskogHøy</v>
      </c>
      <c r="K12329" s="111">
        <v>-2.2672556336745231</v>
      </c>
      <c r="L12329" s="111">
        <v>0.85306406685236758</v>
      </c>
      <c r="M12329" s="111">
        <v>6.3979989500968365E-2</v>
      </c>
      <c r="N12329" s="112">
        <f t="shared" si="385"/>
        <v>-1.3502115773211874</v>
      </c>
    </row>
    <row r="12330" spans="1:14" x14ac:dyDescent="0.25">
      <c r="A12330" s="111" t="s">
        <v>917</v>
      </c>
      <c r="B12330" s="111">
        <f>INDEX(kommuner!C:C,MATCH(_xlfn.NUMBERVALUE(A12330),kommuner!B:B,0))</f>
        <v>1865</v>
      </c>
      <c r="C12330" s="111" t="s">
        <v>127</v>
      </c>
      <c r="D12330" s="111" t="s">
        <v>127</v>
      </c>
      <c r="E12330" s="111" t="s">
        <v>126</v>
      </c>
      <c r="F12330" s="111" t="s">
        <v>185</v>
      </c>
      <c r="G12330" s="111" t="s">
        <v>167</v>
      </c>
      <c r="H12330" s="111" t="s">
        <v>185</v>
      </c>
      <c r="I12330" s="111" t="s">
        <v>167</v>
      </c>
      <c r="J12330" t="str">
        <f t="shared" si="384"/>
        <v>1865SkogMineraljordLauvskogImpediment</v>
      </c>
      <c r="K12330" s="111">
        <v>-0.10482014945424457</v>
      </c>
      <c r="L12330" s="111">
        <v>0.85306406685236758</v>
      </c>
      <c r="M12330" s="111">
        <v>6.3979989500968365E-2</v>
      </c>
      <c r="N12330" s="112">
        <f t="shared" si="385"/>
        <v>0.81222390689909141</v>
      </c>
    </row>
    <row r="12331" spans="1:14" x14ac:dyDescent="0.25">
      <c r="A12331" s="111" t="s">
        <v>917</v>
      </c>
      <c r="B12331" s="111">
        <f>INDEX(kommuner!C:C,MATCH(_xlfn.NUMBERVALUE(A12331),kommuner!B:B,0))</f>
        <v>1865</v>
      </c>
      <c r="C12331" s="111" t="s">
        <v>127</v>
      </c>
      <c r="D12331" s="111" t="s">
        <v>127</v>
      </c>
      <c r="E12331" s="111" t="s">
        <v>126</v>
      </c>
      <c r="F12331" s="111" t="s">
        <v>185</v>
      </c>
      <c r="G12331" s="111" t="s">
        <v>190</v>
      </c>
      <c r="H12331" s="111" t="s">
        <v>185</v>
      </c>
      <c r="I12331" s="111" t="s">
        <v>190</v>
      </c>
      <c r="J12331" t="str">
        <f t="shared" si="384"/>
        <v>1865SkogMineraljordLauvskogLav</v>
      </c>
      <c r="K12331" s="111">
        <v>-8.9748170935426599E-2</v>
      </c>
      <c r="L12331" s="111">
        <v>0.85306406685236758</v>
      </c>
      <c r="M12331" s="111">
        <v>6.3979989500968365E-2</v>
      </c>
      <c r="N12331" s="112">
        <f t="shared" si="385"/>
        <v>0.82729588541790933</v>
      </c>
    </row>
    <row r="12332" spans="1:14" x14ac:dyDescent="0.25">
      <c r="A12332" s="111" t="s">
        <v>917</v>
      </c>
      <c r="B12332" s="111">
        <f>INDEX(kommuner!C:C,MATCH(_xlfn.NUMBERVALUE(A12332),kommuner!B:B,0))</f>
        <v>1865</v>
      </c>
      <c r="C12332" s="111" t="s">
        <v>127</v>
      </c>
      <c r="D12332" s="111" t="s">
        <v>127</v>
      </c>
      <c r="E12332" s="111" t="s">
        <v>126</v>
      </c>
      <c r="F12332" s="111" t="s">
        <v>185</v>
      </c>
      <c r="G12332" s="111" t="s">
        <v>173</v>
      </c>
      <c r="H12332" s="111" t="s">
        <v>185</v>
      </c>
      <c r="I12332" s="111" t="s">
        <v>173</v>
      </c>
      <c r="J12332" t="str">
        <f t="shared" si="384"/>
        <v>1865SkogMineraljordLauvskogMiddels</v>
      </c>
      <c r="K12332" s="111">
        <v>-1.6187078219159163</v>
      </c>
      <c r="L12332" s="111">
        <v>0.85306406685236758</v>
      </c>
      <c r="M12332" s="111">
        <v>6.3979989500968365E-2</v>
      </c>
      <c r="N12332" s="112">
        <f t="shared" si="385"/>
        <v>-0.70166376556258037</v>
      </c>
    </row>
    <row r="12333" spans="1:14" x14ac:dyDescent="0.25">
      <c r="A12333" s="111" t="s">
        <v>917</v>
      </c>
      <c r="B12333" s="111">
        <f>INDEX(kommuner!C:C,MATCH(_xlfn.NUMBERVALUE(A12333),kommuner!B:B,0))</f>
        <v>1865</v>
      </c>
      <c r="C12333" s="111" t="s">
        <v>127</v>
      </c>
      <c r="D12333" s="111" t="s">
        <v>127</v>
      </c>
      <c r="E12333" s="111" t="s">
        <v>126</v>
      </c>
      <c r="F12333" s="111" t="s">
        <v>185</v>
      </c>
      <c r="G12333" s="111" t="s">
        <v>186</v>
      </c>
      <c r="H12333" s="111" t="s">
        <v>185</v>
      </c>
      <c r="I12333" s="111" t="s">
        <v>186</v>
      </c>
      <c r="J12333" t="str">
        <f t="shared" si="384"/>
        <v>1865SkogMineraljordLauvskogSærs høy</v>
      </c>
      <c r="K12333" s="111">
        <v>-3.6560473259425113</v>
      </c>
      <c r="L12333" s="111">
        <v>0.85306406685236758</v>
      </c>
      <c r="M12333" s="111">
        <v>6.3979989500968365E-2</v>
      </c>
      <c r="N12333" s="112">
        <f t="shared" si="385"/>
        <v>-2.7390032695891753</v>
      </c>
    </row>
    <row r="12334" spans="1:14" x14ac:dyDescent="0.25">
      <c r="A12334" s="111" t="s">
        <v>917</v>
      </c>
      <c r="B12334" s="111">
        <f>INDEX(kommuner!C:C,MATCH(_xlfn.NUMBERVALUE(A12334),kommuner!B:B,0))</f>
        <v>1865</v>
      </c>
      <c r="C12334" s="111" t="s">
        <v>127</v>
      </c>
      <c r="D12334" s="111" t="s">
        <v>127</v>
      </c>
      <c r="E12334" s="111" t="s">
        <v>123</v>
      </c>
      <c r="F12334" s="111" t="s">
        <v>172</v>
      </c>
      <c r="G12334" s="111" t="s">
        <v>180</v>
      </c>
      <c r="H12334" s="111" t="s">
        <v>172</v>
      </c>
      <c r="I12334" s="111" t="s">
        <v>180</v>
      </c>
      <c r="J12334" t="str">
        <f t="shared" si="384"/>
        <v>1865SkogOrganisk jordBarskogHøy</v>
      </c>
      <c r="K12334" s="111">
        <v>-2.5184559031994138</v>
      </c>
      <c r="L12334" s="111">
        <v>0.92784825435236762</v>
      </c>
      <c r="M12334" s="111">
        <v>0.46518126042825314</v>
      </c>
      <c r="N12334" s="112">
        <f t="shared" si="385"/>
        <v>-1.1254263884187932</v>
      </c>
    </row>
    <row r="12335" spans="1:14" x14ac:dyDescent="0.25">
      <c r="A12335" s="111" t="s">
        <v>917</v>
      </c>
      <c r="B12335" s="111">
        <f>INDEX(kommuner!C:C,MATCH(_xlfn.NUMBERVALUE(A12335),kommuner!B:B,0))</f>
        <v>1865</v>
      </c>
      <c r="C12335" s="111" t="s">
        <v>127</v>
      </c>
      <c r="D12335" s="111" t="s">
        <v>127</v>
      </c>
      <c r="E12335" s="111" t="s">
        <v>123</v>
      </c>
      <c r="F12335" s="111" t="s">
        <v>172</v>
      </c>
      <c r="G12335" s="111" t="s">
        <v>167</v>
      </c>
      <c r="H12335" s="111" t="s">
        <v>172</v>
      </c>
      <c r="I12335" s="111" t="s">
        <v>167</v>
      </c>
      <c r="J12335" t="str">
        <f t="shared" si="384"/>
        <v>1865SkogOrganisk jordBarskogImpediment</v>
      </c>
      <c r="K12335" s="111">
        <v>-0.13011741963904588</v>
      </c>
      <c r="L12335" s="111">
        <v>0.92784825435236762</v>
      </c>
      <c r="M12335" s="111">
        <v>0.46510463492953991</v>
      </c>
      <c r="N12335" s="112">
        <f t="shared" si="385"/>
        <v>1.2628354696428616</v>
      </c>
    </row>
    <row r="12336" spans="1:14" x14ac:dyDescent="0.25">
      <c r="A12336" s="111" t="s">
        <v>917</v>
      </c>
      <c r="B12336" s="111">
        <f>INDEX(kommuner!C:C,MATCH(_xlfn.NUMBERVALUE(A12336),kommuner!B:B,0))</f>
        <v>1865</v>
      </c>
      <c r="C12336" s="111" t="s">
        <v>127</v>
      </c>
      <c r="D12336" s="111" t="s">
        <v>127</v>
      </c>
      <c r="E12336" s="111" t="s">
        <v>123</v>
      </c>
      <c r="F12336" s="111" t="s">
        <v>172</v>
      </c>
      <c r="G12336" s="111" t="s">
        <v>190</v>
      </c>
      <c r="H12336" s="111" t="s">
        <v>172</v>
      </c>
      <c r="I12336" s="111" t="s">
        <v>190</v>
      </c>
      <c r="J12336" t="str">
        <f t="shared" si="384"/>
        <v>1865SkogOrganisk jordBarskogLav</v>
      </c>
      <c r="K12336" s="111">
        <v>-0.50666953101693391</v>
      </c>
      <c r="L12336" s="111">
        <v>0.92784825435236762</v>
      </c>
      <c r="M12336" s="111">
        <v>0.46510463492953991</v>
      </c>
      <c r="N12336" s="112">
        <f t="shared" si="385"/>
        <v>0.88628335826497362</v>
      </c>
    </row>
    <row r="12337" spans="1:14" x14ac:dyDescent="0.25">
      <c r="A12337" s="111" t="s">
        <v>917</v>
      </c>
      <c r="B12337" s="111">
        <f>INDEX(kommuner!C:C,MATCH(_xlfn.NUMBERVALUE(A12337),kommuner!B:B,0))</f>
        <v>1865</v>
      </c>
      <c r="C12337" s="111" t="s">
        <v>127</v>
      </c>
      <c r="D12337" s="111" t="s">
        <v>127</v>
      </c>
      <c r="E12337" s="111" t="s">
        <v>123</v>
      </c>
      <c r="F12337" s="111" t="s">
        <v>172</v>
      </c>
      <c r="G12337" s="111" t="s">
        <v>173</v>
      </c>
      <c r="H12337" s="111" t="s">
        <v>172</v>
      </c>
      <c r="I12337" s="111" t="s">
        <v>173</v>
      </c>
      <c r="J12337" t="str">
        <f t="shared" si="384"/>
        <v>1865SkogOrganisk jordBarskogMiddels</v>
      </c>
      <c r="K12337" s="111">
        <v>-1.5571490961494638</v>
      </c>
      <c r="L12337" s="111">
        <v>0.92784825435236762</v>
      </c>
      <c r="M12337" s="111">
        <v>0.46518126042825314</v>
      </c>
      <c r="N12337" s="112">
        <f t="shared" si="385"/>
        <v>-0.16411958136884308</v>
      </c>
    </row>
    <row r="12338" spans="1:14" x14ac:dyDescent="0.25">
      <c r="A12338" s="111" t="s">
        <v>917</v>
      </c>
      <c r="B12338" s="111">
        <f>INDEX(kommuner!C:C,MATCH(_xlfn.NUMBERVALUE(A12338),kommuner!B:B,0))</f>
        <v>1865</v>
      </c>
      <c r="C12338" s="111" t="s">
        <v>127</v>
      </c>
      <c r="D12338" s="111" t="s">
        <v>127</v>
      </c>
      <c r="E12338" s="111" t="s">
        <v>123</v>
      </c>
      <c r="F12338" s="111" t="s">
        <v>172</v>
      </c>
      <c r="G12338" s="111" t="s">
        <v>186</v>
      </c>
      <c r="H12338" s="111" t="s">
        <v>172</v>
      </c>
      <c r="I12338" s="111" t="s">
        <v>186</v>
      </c>
      <c r="J12338" t="str">
        <f t="shared" si="384"/>
        <v>1865SkogOrganisk jordBarskogSærs høy</v>
      </c>
      <c r="K12338" s="111">
        <v>2.5548655235722699</v>
      </c>
      <c r="L12338" s="111">
        <v>0.92784825435236762</v>
      </c>
      <c r="M12338" s="111">
        <v>0.46518126042825314</v>
      </c>
      <c r="N12338" s="112">
        <f t="shared" si="385"/>
        <v>3.9478950383528906</v>
      </c>
    </row>
    <row r="12339" spans="1:14" x14ac:dyDescent="0.25">
      <c r="A12339" s="111" t="s">
        <v>917</v>
      </c>
      <c r="B12339" s="111">
        <f>INDEX(kommuner!C:C,MATCH(_xlfn.NUMBERVALUE(A12339),kommuner!B:B,0))</f>
        <v>1865</v>
      </c>
      <c r="C12339" s="111" t="s">
        <v>127</v>
      </c>
      <c r="D12339" s="111" t="s">
        <v>127</v>
      </c>
      <c r="E12339" s="111" t="s">
        <v>123</v>
      </c>
      <c r="F12339" s="111" t="s">
        <v>179</v>
      </c>
      <c r="G12339" s="111" t="s">
        <v>180</v>
      </c>
      <c r="H12339" s="111" t="s">
        <v>179</v>
      </c>
      <c r="I12339" s="111" t="s">
        <v>180</v>
      </c>
      <c r="J12339" t="str">
        <f t="shared" si="384"/>
        <v>1865SkogOrganisk jordBlandingsskogHøy</v>
      </c>
      <c r="K12339" s="111">
        <v>-5.5554344456832343</v>
      </c>
      <c r="L12339" s="111">
        <v>0.92784825435236762</v>
      </c>
      <c r="M12339" s="111">
        <v>0.46510463492953991</v>
      </c>
      <c r="N12339" s="112">
        <f t="shared" si="385"/>
        <v>-4.1624815564013264</v>
      </c>
    </row>
    <row r="12340" spans="1:14" x14ac:dyDescent="0.25">
      <c r="A12340" s="111" t="s">
        <v>917</v>
      </c>
      <c r="B12340" s="111">
        <f>INDEX(kommuner!C:C,MATCH(_xlfn.NUMBERVALUE(A12340),kommuner!B:B,0))</f>
        <v>1865</v>
      </c>
      <c r="C12340" s="111" t="s">
        <v>127</v>
      </c>
      <c r="D12340" s="111" t="s">
        <v>127</v>
      </c>
      <c r="E12340" s="111" t="s">
        <v>123</v>
      </c>
      <c r="F12340" s="111" t="s">
        <v>179</v>
      </c>
      <c r="G12340" s="111" t="s">
        <v>167</v>
      </c>
      <c r="H12340" s="111" t="s">
        <v>179</v>
      </c>
      <c r="I12340" s="111" t="s">
        <v>167</v>
      </c>
      <c r="J12340" t="str">
        <f t="shared" si="384"/>
        <v>1865SkogOrganisk jordBlandingsskogImpediment</v>
      </c>
      <c r="K12340" s="111">
        <v>-0.28586344175800005</v>
      </c>
      <c r="L12340" s="111">
        <v>0.92784825435236762</v>
      </c>
      <c r="M12340" s="111">
        <v>0.46510463492953991</v>
      </c>
      <c r="N12340" s="112">
        <f t="shared" si="385"/>
        <v>1.1070894475239075</v>
      </c>
    </row>
    <row r="12341" spans="1:14" x14ac:dyDescent="0.25">
      <c r="A12341" s="111" t="s">
        <v>917</v>
      </c>
      <c r="B12341" s="111">
        <f>INDEX(kommuner!C:C,MATCH(_xlfn.NUMBERVALUE(A12341),kommuner!B:B,0))</f>
        <v>1865</v>
      </c>
      <c r="C12341" s="111" t="s">
        <v>127</v>
      </c>
      <c r="D12341" s="111" t="s">
        <v>127</v>
      </c>
      <c r="E12341" s="111" t="s">
        <v>123</v>
      </c>
      <c r="F12341" s="111" t="s">
        <v>179</v>
      </c>
      <c r="G12341" s="111" t="s">
        <v>190</v>
      </c>
      <c r="H12341" s="111" t="s">
        <v>179</v>
      </c>
      <c r="I12341" s="111" t="s">
        <v>190</v>
      </c>
      <c r="J12341" t="str">
        <f t="shared" si="384"/>
        <v>1865SkogOrganisk jordBlandingsskogLav</v>
      </c>
      <c r="K12341" s="111">
        <v>-1.2347339377887629</v>
      </c>
      <c r="L12341" s="111">
        <v>0.92784825435236762</v>
      </c>
      <c r="M12341" s="111">
        <v>0.46510463492953991</v>
      </c>
      <c r="N12341" s="112">
        <f t="shared" si="385"/>
        <v>0.15821895149314458</v>
      </c>
    </row>
    <row r="12342" spans="1:14" x14ac:dyDescent="0.25">
      <c r="A12342" s="111" t="s">
        <v>917</v>
      </c>
      <c r="B12342" s="111">
        <f>INDEX(kommuner!C:C,MATCH(_xlfn.NUMBERVALUE(A12342),kommuner!B:B,0))</f>
        <v>1865</v>
      </c>
      <c r="C12342" s="111" t="s">
        <v>127</v>
      </c>
      <c r="D12342" s="111" t="s">
        <v>127</v>
      </c>
      <c r="E12342" s="111" t="s">
        <v>123</v>
      </c>
      <c r="F12342" s="111" t="s">
        <v>179</v>
      </c>
      <c r="G12342" s="111" t="s">
        <v>173</v>
      </c>
      <c r="H12342" s="111" t="s">
        <v>179</v>
      </c>
      <c r="I12342" s="111" t="s">
        <v>173</v>
      </c>
      <c r="J12342" t="str">
        <f t="shared" si="384"/>
        <v>1865SkogOrganisk jordBlandingsskogMiddels</v>
      </c>
      <c r="K12342" s="111">
        <v>-2.4239591752717748</v>
      </c>
      <c r="L12342" s="111">
        <v>0.92784825435236762</v>
      </c>
      <c r="M12342" s="111">
        <v>0.46510463492953991</v>
      </c>
      <c r="N12342" s="112">
        <f t="shared" si="385"/>
        <v>-1.0310062859898674</v>
      </c>
    </row>
    <row r="12343" spans="1:14" x14ac:dyDescent="0.25">
      <c r="A12343" s="111" t="s">
        <v>917</v>
      </c>
      <c r="B12343" s="111">
        <f>INDEX(kommuner!C:C,MATCH(_xlfn.NUMBERVALUE(A12343),kommuner!B:B,0))</f>
        <v>1865</v>
      </c>
      <c r="C12343" s="111" t="s">
        <v>127</v>
      </c>
      <c r="D12343" s="111" t="s">
        <v>127</v>
      </c>
      <c r="E12343" s="111" t="s">
        <v>123</v>
      </c>
      <c r="F12343" s="111" t="s">
        <v>179</v>
      </c>
      <c r="G12343" s="111" t="s">
        <v>186</v>
      </c>
      <c r="H12343" s="111" t="s">
        <v>179</v>
      </c>
      <c r="I12343" s="111" t="s">
        <v>186</v>
      </c>
      <c r="J12343" t="str">
        <f t="shared" si="384"/>
        <v>1865SkogOrganisk jordBlandingsskogSærs høy</v>
      </c>
      <c r="K12343" s="111">
        <v>-1.5726115302258048</v>
      </c>
      <c r="L12343" s="111">
        <v>0.92784825435236762</v>
      </c>
      <c r="M12343" s="111">
        <v>0.46510463492953991</v>
      </c>
      <c r="N12343" s="112">
        <f t="shared" si="385"/>
        <v>-0.17965864094389727</v>
      </c>
    </row>
    <row r="12344" spans="1:14" x14ac:dyDescent="0.25">
      <c r="A12344" s="111" t="s">
        <v>917</v>
      </c>
      <c r="B12344" s="111">
        <f>INDEX(kommuner!C:C,MATCH(_xlfn.NUMBERVALUE(A12344),kommuner!B:B,0))</f>
        <v>1865</v>
      </c>
      <c r="C12344" s="111" t="s">
        <v>127</v>
      </c>
      <c r="D12344" s="111" t="s">
        <v>127</v>
      </c>
      <c r="E12344" s="111" t="s">
        <v>123</v>
      </c>
      <c r="F12344" s="111" t="s">
        <v>185</v>
      </c>
      <c r="G12344" s="111" t="s">
        <v>180</v>
      </c>
      <c r="H12344" s="111" t="s">
        <v>185</v>
      </c>
      <c r="I12344" s="111" t="s">
        <v>180</v>
      </c>
      <c r="J12344" t="str">
        <f t="shared" si="384"/>
        <v>1865SkogOrganisk jordLauvskogHøy</v>
      </c>
      <c r="K12344" s="111">
        <v>-1.9913688882377358</v>
      </c>
      <c r="L12344" s="111">
        <v>0.92784825435236762</v>
      </c>
      <c r="M12344" s="111">
        <v>0.46510463492953991</v>
      </c>
      <c r="N12344" s="112">
        <f t="shared" si="385"/>
        <v>-0.59841599895582831</v>
      </c>
    </row>
    <row r="12345" spans="1:14" x14ac:dyDescent="0.25">
      <c r="A12345" s="111" t="s">
        <v>917</v>
      </c>
      <c r="B12345" s="111">
        <f>INDEX(kommuner!C:C,MATCH(_xlfn.NUMBERVALUE(A12345),kommuner!B:B,0))</f>
        <v>1865</v>
      </c>
      <c r="C12345" s="111" t="s">
        <v>127</v>
      </c>
      <c r="D12345" s="111" t="s">
        <v>127</v>
      </c>
      <c r="E12345" s="111" t="s">
        <v>123</v>
      </c>
      <c r="F12345" s="111" t="s">
        <v>185</v>
      </c>
      <c r="G12345" s="111" t="s">
        <v>167</v>
      </c>
      <c r="H12345" s="111" t="s">
        <v>185</v>
      </c>
      <c r="I12345" s="111" t="s">
        <v>167</v>
      </c>
      <c r="J12345" t="str">
        <f t="shared" si="384"/>
        <v>1865SkogOrganisk jordLauvskogImpediment</v>
      </c>
      <c r="K12345" s="111">
        <v>0.35000626494250675</v>
      </c>
      <c r="L12345" s="111">
        <v>0.92784825435236762</v>
      </c>
      <c r="M12345" s="111">
        <v>0.46510463492953991</v>
      </c>
      <c r="N12345" s="112">
        <f t="shared" si="385"/>
        <v>1.7429591542244141</v>
      </c>
    </row>
    <row r="12346" spans="1:14" x14ac:dyDescent="0.25">
      <c r="A12346" s="111" t="s">
        <v>917</v>
      </c>
      <c r="B12346" s="111">
        <f>INDEX(kommuner!C:C,MATCH(_xlfn.NUMBERVALUE(A12346),kommuner!B:B,0))</f>
        <v>1865</v>
      </c>
      <c r="C12346" s="111" t="s">
        <v>127</v>
      </c>
      <c r="D12346" s="111" t="s">
        <v>127</v>
      </c>
      <c r="E12346" s="111" t="s">
        <v>123</v>
      </c>
      <c r="F12346" s="111" t="s">
        <v>185</v>
      </c>
      <c r="G12346" s="111" t="s">
        <v>190</v>
      </c>
      <c r="H12346" s="111" t="s">
        <v>185</v>
      </c>
      <c r="I12346" s="111" t="s">
        <v>190</v>
      </c>
      <c r="J12346" t="str">
        <f t="shared" si="384"/>
        <v>1865SkogOrganisk jordLauvskogLav</v>
      </c>
      <c r="K12346" s="111">
        <v>1.1144075558526714</v>
      </c>
      <c r="L12346" s="111">
        <v>0.92784825435236762</v>
      </c>
      <c r="M12346" s="111">
        <v>0.46510463492953991</v>
      </c>
      <c r="N12346" s="112">
        <f t="shared" si="385"/>
        <v>2.5073604451345788</v>
      </c>
    </row>
    <row r="12347" spans="1:14" x14ac:dyDescent="0.25">
      <c r="A12347" s="111" t="s">
        <v>917</v>
      </c>
      <c r="B12347" s="111">
        <f>INDEX(kommuner!C:C,MATCH(_xlfn.NUMBERVALUE(A12347),kommuner!B:B,0))</f>
        <v>1865</v>
      </c>
      <c r="C12347" s="111" t="s">
        <v>127</v>
      </c>
      <c r="D12347" s="111" t="s">
        <v>127</v>
      </c>
      <c r="E12347" s="111" t="s">
        <v>123</v>
      </c>
      <c r="F12347" s="111" t="s">
        <v>185</v>
      </c>
      <c r="G12347" s="111" t="s">
        <v>173</v>
      </c>
      <c r="H12347" s="111" t="s">
        <v>185</v>
      </c>
      <c r="I12347" s="111" t="s">
        <v>173</v>
      </c>
      <c r="J12347" t="str">
        <f t="shared" si="384"/>
        <v>1865SkogOrganisk jordLauvskogMiddels</v>
      </c>
      <c r="K12347" s="111">
        <v>-0.62664468270982987</v>
      </c>
      <c r="L12347" s="111">
        <v>0.92784825435236762</v>
      </c>
      <c r="M12347" s="111">
        <v>0.46510463492953991</v>
      </c>
      <c r="N12347" s="112">
        <f t="shared" si="385"/>
        <v>0.76630820657207765</v>
      </c>
    </row>
    <row r="12348" spans="1:14" x14ac:dyDescent="0.25">
      <c r="A12348" s="111" t="s">
        <v>917</v>
      </c>
      <c r="B12348" s="111">
        <f>INDEX(kommuner!C:C,MATCH(_xlfn.NUMBERVALUE(A12348),kommuner!B:B,0))</f>
        <v>1865</v>
      </c>
      <c r="C12348" s="111" t="s">
        <v>127</v>
      </c>
      <c r="D12348" s="111" t="s">
        <v>127</v>
      </c>
      <c r="E12348" s="111" t="s">
        <v>123</v>
      </c>
      <c r="F12348" s="111" t="s">
        <v>185</v>
      </c>
      <c r="G12348" s="111" t="s">
        <v>186</v>
      </c>
      <c r="H12348" s="111" t="s">
        <v>185</v>
      </c>
      <c r="I12348" s="111" t="s">
        <v>186</v>
      </c>
      <c r="J12348" t="str">
        <f t="shared" si="384"/>
        <v>1865SkogOrganisk jordLauvskogSærs høy</v>
      </c>
      <c r="K12348" s="111">
        <v>-1.8997279926091779</v>
      </c>
      <c r="L12348" s="111">
        <v>0.92784825435236762</v>
      </c>
      <c r="M12348" s="111">
        <v>0.46510463492953991</v>
      </c>
      <c r="N12348" s="112">
        <f t="shared" si="385"/>
        <v>-0.50677510332727038</v>
      </c>
    </row>
    <row r="12349" spans="1:14" x14ac:dyDescent="0.25">
      <c r="A12349" s="111" t="s">
        <v>917</v>
      </c>
      <c r="B12349" s="111">
        <f>INDEX(kommuner!C:C,MATCH(_xlfn.NUMBERVALUE(A12349),kommuner!B:B,0))</f>
        <v>1865</v>
      </c>
      <c r="C12349" s="111" t="s">
        <v>83</v>
      </c>
      <c r="D12349" s="111" t="s">
        <v>83</v>
      </c>
      <c r="E12349" s="111" t="s">
        <v>126</v>
      </c>
      <c r="F12349" s="111" t="s">
        <v>139</v>
      </c>
      <c r="G12349" s="111" t="s">
        <v>139</v>
      </c>
      <c r="H12349" s="111" t="s">
        <v>139</v>
      </c>
      <c r="I12349" s="111" t="s">
        <v>139</v>
      </c>
      <c r="J12349" t="str">
        <f t="shared" si="384"/>
        <v>1865Utbygd arealMineraljord</v>
      </c>
      <c r="K12349" s="111">
        <v>6.7868445194857546E-2</v>
      </c>
      <c r="L12349" s="111">
        <v>0</v>
      </c>
      <c r="M12349" s="111">
        <v>1.303047089454229E-2</v>
      </c>
      <c r="N12349" s="112">
        <f t="shared" si="385"/>
        <v>8.0898916089399836E-2</v>
      </c>
    </row>
    <row r="12350" spans="1:14" x14ac:dyDescent="0.25">
      <c r="A12350" s="111" t="s">
        <v>917</v>
      </c>
      <c r="B12350" s="111">
        <f>INDEX(kommuner!C:C,MATCH(_xlfn.NUMBERVALUE(A12350),kommuner!B:B,0))</f>
        <v>1865</v>
      </c>
      <c r="C12350" s="111" t="s">
        <v>83</v>
      </c>
      <c r="D12350" s="111" t="s">
        <v>83</v>
      </c>
      <c r="E12350" s="111" t="s">
        <v>123</v>
      </c>
      <c r="F12350" s="111" t="s">
        <v>139</v>
      </c>
      <c r="G12350" s="111" t="s">
        <v>139</v>
      </c>
      <c r="H12350" s="111" t="s">
        <v>139</v>
      </c>
      <c r="I12350" s="111" t="s">
        <v>139</v>
      </c>
      <c r="J12350" t="str">
        <f t="shared" si="384"/>
        <v>1865Utbygd arealOrganisk jord</v>
      </c>
      <c r="K12350" s="111">
        <v>29.011421395201612</v>
      </c>
      <c r="L12350" s="111">
        <v>0</v>
      </c>
      <c r="M12350" s="111">
        <v>1.303047089454229E-2</v>
      </c>
      <c r="N12350" s="112">
        <f t="shared" si="385"/>
        <v>29.024451866096154</v>
      </c>
    </row>
    <row r="12351" spans="1:14" x14ac:dyDescent="0.25">
      <c r="A12351" s="111" t="s">
        <v>917</v>
      </c>
      <c r="B12351" s="111">
        <f>INDEX(kommuner!C:C,MATCH(_xlfn.NUMBERVALUE(A12351),kommuner!B:B,0))</f>
        <v>1865</v>
      </c>
      <c r="C12351" s="111" t="s">
        <v>181</v>
      </c>
      <c r="D12351" s="111" t="s">
        <v>181</v>
      </c>
      <c r="E12351" s="111" t="s">
        <v>123</v>
      </c>
      <c r="F12351" s="111" t="s">
        <v>139</v>
      </c>
      <c r="G12351" s="111" t="s">
        <v>139</v>
      </c>
      <c r="H12351" s="111" t="s">
        <v>139</v>
      </c>
      <c r="I12351" s="111" t="s">
        <v>139</v>
      </c>
      <c r="J12351" t="str">
        <f t="shared" si="384"/>
        <v>1865Vann og myrOrganisk jord</v>
      </c>
      <c r="K12351" s="111">
        <v>-4.1038862122629617E-2</v>
      </c>
      <c r="L12351" s="111">
        <v>0</v>
      </c>
      <c r="M12351" s="111">
        <v>0</v>
      </c>
      <c r="N12351" s="112">
        <f t="shared" si="385"/>
        <v>-4.1038862122629617E-2</v>
      </c>
    </row>
    <row r="12352" spans="1:14" x14ac:dyDescent="0.25">
      <c r="A12352" s="111" t="s">
        <v>918</v>
      </c>
      <c r="B12352" s="111">
        <f>INDEX(kommuner!C:C,MATCH(_xlfn.NUMBERVALUE(A12352),kommuner!B:B,0))</f>
        <v>1866</v>
      </c>
      <c r="C12352" s="111" t="s">
        <v>82</v>
      </c>
      <c r="D12352" s="111" t="s">
        <v>82</v>
      </c>
      <c r="E12352" s="111" t="s">
        <v>126</v>
      </c>
      <c r="F12352" s="111" t="s">
        <v>139</v>
      </c>
      <c r="G12352" s="111" t="s">
        <v>139</v>
      </c>
      <c r="H12352" s="111" t="s">
        <v>139</v>
      </c>
      <c r="I12352" s="111" t="s">
        <v>139</v>
      </c>
      <c r="J12352" t="str">
        <f t="shared" si="384"/>
        <v>1866Annen utmarkMineraljord</v>
      </c>
      <c r="K12352" s="111">
        <v>-4.6129089206686659E-2</v>
      </c>
      <c r="L12352" s="111">
        <v>0</v>
      </c>
      <c r="M12352" s="111">
        <v>0</v>
      </c>
      <c r="N12352" s="112">
        <f t="shared" si="385"/>
        <v>-4.6129089206686659E-2</v>
      </c>
    </row>
    <row r="12353" spans="1:14" x14ac:dyDescent="0.25">
      <c r="A12353" s="111" t="s">
        <v>918</v>
      </c>
      <c r="B12353" s="111">
        <f>INDEX(kommuner!C:C,MATCH(_xlfn.NUMBERVALUE(A12353),kommuner!B:B,0))</f>
        <v>1866</v>
      </c>
      <c r="C12353" s="111" t="s">
        <v>121</v>
      </c>
      <c r="D12353" s="111" t="s">
        <v>121</v>
      </c>
      <c r="E12353" s="111" t="s">
        <v>126</v>
      </c>
      <c r="F12353" s="111" t="s">
        <v>139</v>
      </c>
      <c r="G12353" s="111" t="s">
        <v>139</v>
      </c>
      <c r="H12353" s="111" t="s">
        <v>139</v>
      </c>
      <c r="I12353" s="111" t="s">
        <v>139</v>
      </c>
      <c r="J12353" t="str">
        <f t="shared" si="384"/>
        <v>1866BeiteMineraljord</v>
      </c>
      <c r="K12353" s="111">
        <v>-0.96338340838695502</v>
      </c>
      <c r="L12353" s="111">
        <v>0</v>
      </c>
      <c r="M12353" s="111">
        <v>1.2448711246839999E-7</v>
      </c>
      <c r="N12353" s="112">
        <f t="shared" si="385"/>
        <v>-0.96338328389984251</v>
      </c>
    </row>
    <row r="12354" spans="1:14" x14ac:dyDescent="0.25">
      <c r="A12354" s="111" t="s">
        <v>918</v>
      </c>
      <c r="B12354" s="111">
        <f>INDEX(kommuner!C:C,MATCH(_xlfn.NUMBERVALUE(A12354),kommuner!B:B,0))</f>
        <v>1866</v>
      </c>
      <c r="C12354" s="111" t="s">
        <v>121</v>
      </c>
      <c r="D12354" s="111" t="s">
        <v>121</v>
      </c>
      <c r="E12354" s="111" t="s">
        <v>123</v>
      </c>
      <c r="F12354" s="111" t="s">
        <v>139</v>
      </c>
      <c r="G12354" s="111" t="s">
        <v>139</v>
      </c>
      <c r="H12354" s="111" t="s">
        <v>139</v>
      </c>
      <c r="I12354" s="111" t="s">
        <v>139</v>
      </c>
      <c r="J12354" t="str">
        <f t="shared" si="384"/>
        <v>1866BeiteOrganisk jord</v>
      </c>
      <c r="K12354" s="111">
        <v>12.077525935985037</v>
      </c>
      <c r="L12354" s="111">
        <v>1.6412500000000001</v>
      </c>
      <c r="M12354" s="111">
        <v>0</v>
      </c>
      <c r="N12354" s="112">
        <f t="shared" si="385"/>
        <v>13.718775935985036</v>
      </c>
    </row>
    <row r="12355" spans="1:14" x14ac:dyDescent="0.25">
      <c r="A12355" s="111" t="s">
        <v>918</v>
      </c>
      <c r="B12355" s="111">
        <f>INDEX(kommuner!C:C,MATCH(_xlfn.NUMBERVALUE(A12355),kommuner!B:B,0))</f>
        <v>1866</v>
      </c>
      <c r="C12355" s="111" t="s">
        <v>84</v>
      </c>
      <c r="D12355" s="111" t="s">
        <v>84</v>
      </c>
      <c r="E12355" s="111" t="s">
        <v>126</v>
      </c>
      <c r="F12355" s="111" t="s">
        <v>139</v>
      </c>
      <c r="G12355" s="111" t="s">
        <v>139</v>
      </c>
      <c r="H12355" s="111" t="s">
        <v>139</v>
      </c>
      <c r="I12355" s="111" t="s">
        <v>139</v>
      </c>
      <c r="J12355" t="str">
        <f t="shared" ref="J12355:J12418" si="386">B12355&amp;C12355&amp;E12355&amp;IF(C12355="Skog",F12355&amp;G12355,"")</f>
        <v>1866Dyrket markMineraljord</v>
      </c>
      <c r="K12355" s="111">
        <v>-0.35631141178143111</v>
      </c>
      <c r="L12355" s="111">
        <v>0</v>
      </c>
      <c r="M12355" s="111">
        <v>0</v>
      </c>
      <c r="N12355" s="112">
        <f t="shared" ref="N12355:N12418" si="387">SUM(K12355:M12355)</f>
        <v>-0.35631141178143111</v>
      </c>
    </row>
    <row r="12356" spans="1:14" x14ac:dyDescent="0.25">
      <c r="A12356" s="111" t="s">
        <v>918</v>
      </c>
      <c r="B12356" s="111">
        <f>INDEX(kommuner!C:C,MATCH(_xlfn.NUMBERVALUE(A12356),kommuner!B:B,0))</f>
        <v>1866</v>
      </c>
      <c r="C12356" s="111" t="s">
        <v>84</v>
      </c>
      <c r="D12356" s="111" t="s">
        <v>84</v>
      </c>
      <c r="E12356" s="111" t="s">
        <v>123</v>
      </c>
      <c r="F12356" s="111" t="s">
        <v>139</v>
      </c>
      <c r="G12356" s="111" t="s">
        <v>139</v>
      </c>
      <c r="H12356" s="111" t="s">
        <v>139</v>
      </c>
      <c r="I12356" s="111" t="s">
        <v>139</v>
      </c>
      <c r="J12356" t="str">
        <f t="shared" si="386"/>
        <v>1866Dyrket markOrganisk jord</v>
      </c>
      <c r="K12356" s="111">
        <v>28.726149366675592</v>
      </c>
      <c r="L12356" s="111">
        <v>1.45625</v>
      </c>
      <c r="M12356" s="111">
        <v>0</v>
      </c>
      <c r="N12356" s="112">
        <f t="shared" si="387"/>
        <v>30.182399366675593</v>
      </c>
    </row>
    <row r="12357" spans="1:14" x14ac:dyDescent="0.25">
      <c r="A12357" s="111" t="s">
        <v>918</v>
      </c>
      <c r="B12357" s="111">
        <f>INDEX(kommuner!C:C,MATCH(_xlfn.NUMBERVALUE(A12357),kommuner!B:B,0))</f>
        <v>1866</v>
      </c>
      <c r="C12357" s="111" t="s">
        <v>127</v>
      </c>
      <c r="D12357" s="111" t="s">
        <v>127</v>
      </c>
      <c r="E12357" s="111" t="s">
        <v>126</v>
      </c>
      <c r="F12357" s="111" t="s">
        <v>172</v>
      </c>
      <c r="G12357" s="111" t="s">
        <v>180</v>
      </c>
      <c r="H12357" s="111" t="s">
        <v>172</v>
      </c>
      <c r="I12357" s="111" t="s">
        <v>180</v>
      </c>
      <c r="J12357" t="str">
        <f t="shared" si="386"/>
        <v>1866SkogMineraljordBarskogHøy</v>
      </c>
      <c r="K12357" s="111">
        <v>-4.1008350957832223</v>
      </c>
      <c r="L12357" s="111">
        <v>0.85306406685236758</v>
      </c>
      <c r="M12357" s="111">
        <v>6.4056614999681585E-2</v>
      </c>
      <c r="N12357" s="112">
        <f t="shared" si="387"/>
        <v>-3.183714413931173</v>
      </c>
    </row>
    <row r="12358" spans="1:14" x14ac:dyDescent="0.25">
      <c r="A12358" s="111" t="s">
        <v>918</v>
      </c>
      <c r="B12358" s="111">
        <f>INDEX(kommuner!C:C,MATCH(_xlfn.NUMBERVALUE(A12358),kommuner!B:B,0))</f>
        <v>1866</v>
      </c>
      <c r="C12358" s="111" t="s">
        <v>127</v>
      </c>
      <c r="D12358" s="111" t="s">
        <v>127</v>
      </c>
      <c r="E12358" s="111" t="s">
        <v>126</v>
      </c>
      <c r="F12358" s="111" t="s">
        <v>172</v>
      </c>
      <c r="G12358" s="111" t="s">
        <v>167</v>
      </c>
      <c r="H12358" s="111" t="s">
        <v>172</v>
      </c>
      <c r="I12358" s="111" t="s">
        <v>167</v>
      </c>
      <c r="J12358" t="str">
        <f t="shared" si="386"/>
        <v>1866SkogMineraljordBarskogImpediment</v>
      </c>
      <c r="K12358" s="111">
        <v>-0.74600152614144843</v>
      </c>
      <c r="L12358" s="111">
        <v>0.85306406685236758</v>
      </c>
      <c r="M12358" s="111">
        <v>6.3979989500968365E-2</v>
      </c>
      <c r="N12358" s="112">
        <f t="shared" si="387"/>
        <v>0.17104253021188751</v>
      </c>
    </row>
    <row r="12359" spans="1:14" x14ac:dyDescent="0.25">
      <c r="A12359" s="111" t="s">
        <v>918</v>
      </c>
      <c r="B12359" s="111">
        <f>INDEX(kommuner!C:C,MATCH(_xlfn.NUMBERVALUE(A12359),kommuner!B:B,0))</f>
        <v>1866</v>
      </c>
      <c r="C12359" s="111" t="s">
        <v>127</v>
      </c>
      <c r="D12359" s="111" t="s">
        <v>127</v>
      </c>
      <c r="E12359" s="111" t="s">
        <v>126</v>
      </c>
      <c r="F12359" s="111" t="s">
        <v>172</v>
      </c>
      <c r="G12359" s="111" t="s">
        <v>190</v>
      </c>
      <c r="H12359" s="111" t="s">
        <v>172</v>
      </c>
      <c r="I12359" s="111" t="s">
        <v>190</v>
      </c>
      <c r="J12359" t="str">
        <f t="shared" si="386"/>
        <v>1866SkogMineraljordBarskogLav</v>
      </c>
      <c r="K12359" s="111">
        <v>-1.8215681825293268</v>
      </c>
      <c r="L12359" s="111">
        <v>0.85306406685236758</v>
      </c>
      <c r="M12359" s="111">
        <v>6.3979989500968365E-2</v>
      </c>
      <c r="N12359" s="112">
        <f t="shared" si="387"/>
        <v>-0.90452412617599087</v>
      </c>
    </row>
    <row r="12360" spans="1:14" x14ac:dyDescent="0.25">
      <c r="A12360" s="111" t="s">
        <v>918</v>
      </c>
      <c r="B12360" s="111">
        <f>INDEX(kommuner!C:C,MATCH(_xlfn.NUMBERVALUE(A12360),kommuner!B:B,0))</f>
        <v>1866</v>
      </c>
      <c r="C12360" s="111" t="s">
        <v>127</v>
      </c>
      <c r="D12360" s="111" t="s">
        <v>127</v>
      </c>
      <c r="E12360" s="111" t="s">
        <v>126</v>
      </c>
      <c r="F12360" s="111" t="s">
        <v>172</v>
      </c>
      <c r="G12360" s="111" t="s">
        <v>173</v>
      </c>
      <c r="H12360" s="111" t="s">
        <v>172</v>
      </c>
      <c r="I12360" s="111" t="s">
        <v>173</v>
      </c>
      <c r="J12360" t="str">
        <f t="shared" si="386"/>
        <v>1866SkogMineraljordBarskogMiddels</v>
      </c>
      <c r="K12360" s="111">
        <v>-2.9452289214132028</v>
      </c>
      <c r="L12360" s="111">
        <v>0.85306406685236758</v>
      </c>
      <c r="M12360" s="111">
        <v>6.4056614999681585E-2</v>
      </c>
      <c r="N12360" s="112">
        <f t="shared" si="387"/>
        <v>-2.0281082395611536</v>
      </c>
    </row>
    <row r="12361" spans="1:14" x14ac:dyDescent="0.25">
      <c r="A12361" s="111" t="s">
        <v>918</v>
      </c>
      <c r="B12361" s="111">
        <f>INDEX(kommuner!C:C,MATCH(_xlfn.NUMBERVALUE(A12361),kommuner!B:B,0))</f>
        <v>1866</v>
      </c>
      <c r="C12361" s="111" t="s">
        <v>127</v>
      </c>
      <c r="D12361" s="111" t="s">
        <v>127</v>
      </c>
      <c r="E12361" s="111" t="s">
        <v>126</v>
      </c>
      <c r="F12361" s="111" t="s">
        <v>172</v>
      </c>
      <c r="G12361" s="111" t="s">
        <v>186</v>
      </c>
      <c r="H12361" s="111" t="s">
        <v>172</v>
      </c>
      <c r="I12361" s="111" t="s">
        <v>186</v>
      </c>
      <c r="J12361" t="str">
        <f t="shared" si="386"/>
        <v>1866SkogMineraljordBarskogSærs høy</v>
      </c>
      <c r="K12361" s="111">
        <v>0.12072674540874306</v>
      </c>
      <c r="L12361" s="111">
        <v>0.85306406685236758</v>
      </c>
      <c r="M12361" s="111">
        <v>6.4056614999681585E-2</v>
      </c>
      <c r="N12361" s="112">
        <f t="shared" si="387"/>
        <v>1.0378474272607923</v>
      </c>
    </row>
    <row r="12362" spans="1:14" x14ac:dyDescent="0.25">
      <c r="A12362" s="111" t="s">
        <v>918</v>
      </c>
      <c r="B12362" s="111">
        <f>INDEX(kommuner!C:C,MATCH(_xlfn.NUMBERVALUE(A12362),kommuner!B:B,0))</f>
        <v>1866</v>
      </c>
      <c r="C12362" s="111" t="s">
        <v>127</v>
      </c>
      <c r="D12362" s="111" t="s">
        <v>127</v>
      </c>
      <c r="E12362" s="111" t="s">
        <v>126</v>
      </c>
      <c r="F12362" s="111" t="s">
        <v>179</v>
      </c>
      <c r="G12362" s="111" t="s">
        <v>180</v>
      </c>
      <c r="H12362" s="111" t="s">
        <v>179</v>
      </c>
      <c r="I12362" s="111" t="s">
        <v>180</v>
      </c>
      <c r="J12362" t="str">
        <f t="shared" si="386"/>
        <v>1866SkogMineraljordBlandingsskogHøy</v>
      </c>
      <c r="K12362" s="111">
        <v>-7.1939050909469406</v>
      </c>
      <c r="L12362" s="111">
        <v>0.85306406685236758</v>
      </c>
      <c r="M12362" s="111">
        <v>6.3979989500968365E-2</v>
      </c>
      <c r="N12362" s="112">
        <f t="shared" si="387"/>
        <v>-6.2768610345936047</v>
      </c>
    </row>
    <row r="12363" spans="1:14" x14ac:dyDescent="0.25">
      <c r="A12363" s="111" t="s">
        <v>918</v>
      </c>
      <c r="B12363" s="111">
        <f>INDEX(kommuner!C:C,MATCH(_xlfn.NUMBERVALUE(A12363),kommuner!B:B,0))</f>
        <v>1866</v>
      </c>
      <c r="C12363" s="111" t="s">
        <v>127</v>
      </c>
      <c r="D12363" s="111" t="s">
        <v>127</v>
      </c>
      <c r="E12363" s="111" t="s">
        <v>126</v>
      </c>
      <c r="F12363" s="111" t="s">
        <v>179</v>
      </c>
      <c r="G12363" s="111" t="s">
        <v>167</v>
      </c>
      <c r="H12363" s="111" t="s">
        <v>179</v>
      </c>
      <c r="I12363" s="111" t="s">
        <v>167</v>
      </c>
      <c r="J12363" t="str">
        <f t="shared" si="386"/>
        <v>1866SkogMineraljordBlandingsskogImpediment</v>
      </c>
      <c r="K12363" s="111">
        <v>-1.6598037998579707</v>
      </c>
      <c r="L12363" s="111">
        <v>0.85306406685236758</v>
      </c>
      <c r="M12363" s="111">
        <v>6.3979989500968365E-2</v>
      </c>
      <c r="N12363" s="112">
        <f t="shared" si="387"/>
        <v>-0.7427597435046347</v>
      </c>
    </row>
    <row r="12364" spans="1:14" x14ac:dyDescent="0.25">
      <c r="A12364" s="111" t="s">
        <v>918</v>
      </c>
      <c r="B12364" s="111">
        <f>INDEX(kommuner!C:C,MATCH(_xlfn.NUMBERVALUE(A12364),kommuner!B:B,0))</f>
        <v>1866</v>
      </c>
      <c r="C12364" s="111" t="s">
        <v>127</v>
      </c>
      <c r="D12364" s="111" t="s">
        <v>127</v>
      </c>
      <c r="E12364" s="111" t="s">
        <v>126</v>
      </c>
      <c r="F12364" s="111" t="s">
        <v>179</v>
      </c>
      <c r="G12364" s="111" t="s">
        <v>190</v>
      </c>
      <c r="H12364" s="111" t="s">
        <v>179</v>
      </c>
      <c r="I12364" s="111" t="s">
        <v>190</v>
      </c>
      <c r="J12364" t="str">
        <f t="shared" si="386"/>
        <v>1866SkogMineraljordBlandingsskogLav</v>
      </c>
      <c r="K12364" s="111">
        <v>-2.5588434197694254</v>
      </c>
      <c r="L12364" s="111">
        <v>0.85306406685236758</v>
      </c>
      <c r="M12364" s="111">
        <v>6.3979989500968365E-2</v>
      </c>
      <c r="N12364" s="112">
        <f t="shared" si="387"/>
        <v>-1.6417993634160897</v>
      </c>
    </row>
    <row r="12365" spans="1:14" x14ac:dyDescent="0.25">
      <c r="A12365" s="111" t="s">
        <v>918</v>
      </c>
      <c r="B12365" s="111">
        <f>INDEX(kommuner!C:C,MATCH(_xlfn.NUMBERVALUE(A12365),kommuner!B:B,0))</f>
        <v>1866</v>
      </c>
      <c r="C12365" s="111" t="s">
        <v>127</v>
      </c>
      <c r="D12365" s="111" t="s">
        <v>127</v>
      </c>
      <c r="E12365" s="111" t="s">
        <v>126</v>
      </c>
      <c r="F12365" s="111" t="s">
        <v>179</v>
      </c>
      <c r="G12365" s="111" t="s">
        <v>173</v>
      </c>
      <c r="H12365" s="111" t="s">
        <v>179</v>
      </c>
      <c r="I12365" s="111" t="s">
        <v>173</v>
      </c>
      <c r="J12365" t="str">
        <f t="shared" si="386"/>
        <v>1866SkogMineraljordBlandingsskogMiddels</v>
      </c>
      <c r="K12365" s="111">
        <v>-3.8687729546762566</v>
      </c>
      <c r="L12365" s="111">
        <v>0.85306406685236758</v>
      </c>
      <c r="M12365" s="111">
        <v>6.3979989500968365E-2</v>
      </c>
      <c r="N12365" s="112">
        <f t="shared" si="387"/>
        <v>-2.9517288983229206</v>
      </c>
    </row>
    <row r="12366" spans="1:14" x14ac:dyDescent="0.25">
      <c r="A12366" s="111" t="s">
        <v>918</v>
      </c>
      <c r="B12366" s="111">
        <f>INDEX(kommuner!C:C,MATCH(_xlfn.NUMBERVALUE(A12366),kommuner!B:B,0))</f>
        <v>1866</v>
      </c>
      <c r="C12366" s="111" t="s">
        <v>127</v>
      </c>
      <c r="D12366" s="111" t="s">
        <v>127</v>
      </c>
      <c r="E12366" s="111" t="s">
        <v>126</v>
      </c>
      <c r="F12366" s="111" t="s">
        <v>179</v>
      </c>
      <c r="G12366" s="111" t="s">
        <v>186</v>
      </c>
      <c r="H12366" s="111" t="s">
        <v>179</v>
      </c>
      <c r="I12366" s="111" t="s">
        <v>186</v>
      </c>
      <c r="J12366" t="str">
        <f t="shared" si="386"/>
        <v>1866SkogMineraljordBlandingsskogSærs høy</v>
      </c>
      <c r="K12366" s="111">
        <v>-2.9395925245326562</v>
      </c>
      <c r="L12366" s="111">
        <v>0.85306406685236758</v>
      </c>
      <c r="M12366" s="111">
        <v>6.3979989500968365E-2</v>
      </c>
      <c r="N12366" s="112">
        <f t="shared" si="387"/>
        <v>-2.0225484681793202</v>
      </c>
    </row>
    <row r="12367" spans="1:14" x14ac:dyDescent="0.25">
      <c r="A12367" s="111" t="s">
        <v>918</v>
      </c>
      <c r="B12367" s="111">
        <f>INDEX(kommuner!C:C,MATCH(_xlfn.NUMBERVALUE(A12367),kommuner!B:B,0))</f>
        <v>1866</v>
      </c>
      <c r="C12367" s="111" t="s">
        <v>127</v>
      </c>
      <c r="D12367" s="111" t="s">
        <v>127</v>
      </c>
      <c r="E12367" s="111" t="s">
        <v>126</v>
      </c>
      <c r="F12367" s="111" t="s">
        <v>185</v>
      </c>
      <c r="G12367" s="111" t="s">
        <v>180</v>
      </c>
      <c r="H12367" s="111" t="s">
        <v>185</v>
      </c>
      <c r="I12367" s="111" t="s">
        <v>180</v>
      </c>
      <c r="J12367" t="str">
        <f t="shared" si="386"/>
        <v>1866SkogMineraljordLauvskogHøy</v>
      </c>
      <c r="K12367" s="111">
        <v>-2.2672556336745231</v>
      </c>
      <c r="L12367" s="111">
        <v>0.85306406685236758</v>
      </c>
      <c r="M12367" s="111">
        <v>6.3979989500968365E-2</v>
      </c>
      <c r="N12367" s="112">
        <f t="shared" si="387"/>
        <v>-1.3502115773211874</v>
      </c>
    </row>
    <row r="12368" spans="1:14" x14ac:dyDescent="0.25">
      <c r="A12368" s="111" t="s">
        <v>918</v>
      </c>
      <c r="B12368" s="111">
        <f>INDEX(kommuner!C:C,MATCH(_xlfn.NUMBERVALUE(A12368),kommuner!B:B,0))</f>
        <v>1866</v>
      </c>
      <c r="C12368" s="111" t="s">
        <v>127</v>
      </c>
      <c r="D12368" s="111" t="s">
        <v>127</v>
      </c>
      <c r="E12368" s="111" t="s">
        <v>126</v>
      </c>
      <c r="F12368" s="111" t="s">
        <v>185</v>
      </c>
      <c r="G12368" s="111" t="s">
        <v>167</v>
      </c>
      <c r="H12368" s="111" t="s">
        <v>185</v>
      </c>
      <c r="I12368" s="111" t="s">
        <v>167</v>
      </c>
      <c r="J12368" t="str">
        <f t="shared" si="386"/>
        <v>1866SkogMineraljordLauvskogImpediment</v>
      </c>
      <c r="K12368" s="111">
        <v>-0.10482014945424457</v>
      </c>
      <c r="L12368" s="111">
        <v>0.85306406685236758</v>
      </c>
      <c r="M12368" s="111">
        <v>6.3979989500968365E-2</v>
      </c>
      <c r="N12368" s="112">
        <f t="shared" si="387"/>
        <v>0.81222390689909141</v>
      </c>
    </row>
    <row r="12369" spans="1:14" x14ac:dyDescent="0.25">
      <c r="A12369" s="111" t="s">
        <v>918</v>
      </c>
      <c r="B12369" s="111">
        <f>INDEX(kommuner!C:C,MATCH(_xlfn.NUMBERVALUE(A12369),kommuner!B:B,0))</f>
        <v>1866</v>
      </c>
      <c r="C12369" s="111" t="s">
        <v>127</v>
      </c>
      <c r="D12369" s="111" t="s">
        <v>127</v>
      </c>
      <c r="E12369" s="111" t="s">
        <v>126</v>
      </c>
      <c r="F12369" s="111" t="s">
        <v>185</v>
      </c>
      <c r="G12369" s="111" t="s">
        <v>190</v>
      </c>
      <c r="H12369" s="111" t="s">
        <v>185</v>
      </c>
      <c r="I12369" s="111" t="s">
        <v>190</v>
      </c>
      <c r="J12369" t="str">
        <f t="shared" si="386"/>
        <v>1866SkogMineraljordLauvskogLav</v>
      </c>
      <c r="K12369" s="111">
        <v>-8.9748170935426599E-2</v>
      </c>
      <c r="L12369" s="111">
        <v>0.85306406685236758</v>
      </c>
      <c r="M12369" s="111">
        <v>6.3979989500968365E-2</v>
      </c>
      <c r="N12369" s="112">
        <f t="shared" si="387"/>
        <v>0.82729588541790933</v>
      </c>
    </row>
    <row r="12370" spans="1:14" x14ac:dyDescent="0.25">
      <c r="A12370" s="111" t="s">
        <v>918</v>
      </c>
      <c r="B12370" s="111">
        <f>INDEX(kommuner!C:C,MATCH(_xlfn.NUMBERVALUE(A12370),kommuner!B:B,0))</f>
        <v>1866</v>
      </c>
      <c r="C12370" s="111" t="s">
        <v>127</v>
      </c>
      <c r="D12370" s="111" t="s">
        <v>127</v>
      </c>
      <c r="E12370" s="111" t="s">
        <v>126</v>
      </c>
      <c r="F12370" s="111" t="s">
        <v>185</v>
      </c>
      <c r="G12370" s="111" t="s">
        <v>173</v>
      </c>
      <c r="H12370" s="111" t="s">
        <v>185</v>
      </c>
      <c r="I12370" s="111" t="s">
        <v>173</v>
      </c>
      <c r="J12370" t="str">
        <f t="shared" si="386"/>
        <v>1866SkogMineraljordLauvskogMiddels</v>
      </c>
      <c r="K12370" s="111">
        <v>-1.6187078219159163</v>
      </c>
      <c r="L12370" s="111">
        <v>0.85306406685236758</v>
      </c>
      <c r="M12370" s="111">
        <v>6.3979989500968365E-2</v>
      </c>
      <c r="N12370" s="112">
        <f t="shared" si="387"/>
        <v>-0.70166376556258037</v>
      </c>
    </row>
    <row r="12371" spans="1:14" x14ac:dyDescent="0.25">
      <c r="A12371" s="111" t="s">
        <v>918</v>
      </c>
      <c r="B12371" s="111">
        <f>INDEX(kommuner!C:C,MATCH(_xlfn.NUMBERVALUE(A12371),kommuner!B:B,0))</f>
        <v>1866</v>
      </c>
      <c r="C12371" s="111" t="s">
        <v>127</v>
      </c>
      <c r="D12371" s="111" t="s">
        <v>127</v>
      </c>
      <c r="E12371" s="111" t="s">
        <v>126</v>
      </c>
      <c r="F12371" s="111" t="s">
        <v>185</v>
      </c>
      <c r="G12371" s="111" t="s">
        <v>186</v>
      </c>
      <c r="H12371" s="111" t="s">
        <v>185</v>
      </c>
      <c r="I12371" s="111" t="s">
        <v>186</v>
      </c>
      <c r="J12371" t="str">
        <f t="shared" si="386"/>
        <v>1866SkogMineraljordLauvskogSærs høy</v>
      </c>
      <c r="K12371" s="111">
        <v>-3.6560473259425113</v>
      </c>
      <c r="L12371" s="111">
        <v>0.85306406685236758</v>
      </c>
      <c r="M12371" s="111">
        <v>6.3979989500968365E-2</v>
      </c>
      <c r="N12371" s="112">
        <f t="shared" si="387"/>
        <v>-2.7390032695891753</v>
      </c>
    </row>
    <row r="12372" spans="1:14" x14ac:dyDescent="0.25">
      <c r="A12372" s="111" t="s">
        <v>918</v>
      </c>
      <c r="B12372" s="111">
        <f>INDEX(kommuner!C:C,MATCH(_xlfn.NUMBERVALUE(A12372),kommuner!B:B,0))</f>
        <v>1866</v>
      </c>
      <c r="C12372" s="111" t="s">
        <v>127</v>
      </c>
      <c r="D12372" s="111" t="s">
        <v>127</v>
      </c>
      <c r="E12372" s="111" t="s">
        <v>123</v>
      </c>
      <c r="F12372" s="111" t="s">
        <v>172</v>
      </c>
      <c r="G12372" s="111" t="s">
        <v>180</v>
      </c>
      <c r="H12372" s="111" t="s">
        <v>172</v>
      </c>
      <c r="I12372" s="111" t="s">
        <v>180</v>
      </c>
      <c r="J12372" t="str">
        <f t="shared" si="386"/>
        <v>1866SkogOrganisk jordBarskogHøy</v>
      </c>
      <c r="K12372" s="111">
        <v>-2.5184559031994138</v>
      </c>
      <c r="L12372" s="111">
        <v>0.92784825435236762</v>
      </c>
      <c r="M12372" s="111">
        <v>0.46518126042825314</v>
      </c>
      <c r="N12372" s="112">
        <f t="shared" si="387"/>
        <v>-1.1254263884187932</v>
      </c>
    </row>
    <row r="12373" spans="1:14" x14ac:dyDescent="0.25">
      <c r="A12373" s="111" t="s">
        <v>918</v>
      </c>
      <c r="B12373" s="111">
        <f>INDEX(kommuner!C:C,MATCH(_xlfn.NUMBERVALUE(A12373),kommuner!B:B,0))</f>
        <v>1866</v>
      </c>
      <c r="C12373" s="111" t="s">
        <v>127</v>
      </c>
      <c r="D12373" s="111" t="s">
        <v>127</v>
      </c>
      <c r="E12373" s="111" t="s">
        <v>123</v>
      </c>
      <c r="F12373" s="111" t="s">
        <v>172</v>
      </c>
      <c r="G12373" s="111" t="s">
        <v>167</v>
      </c>
      <c r="H12373" s="111" t="s">
        <v>172</v>
      </c>
      <c r="I12373" s="111" t="s">
        <v>167</v>
      </c>
      <c r="J12373" t="str">
        <f t="shared" si="386"/>
        <v>1866SkogOrganisk jordBarskogImpediment</v>
      </c>
      <c r="K12373" s="111">
        <v>-0.13011741963904588</v>
      </c>
      <c r="L12373" s="111">
        <v>0.92784825435236762</v>
      </c>
      <c r="M12373" s="111">
        <v>0.46510463492953991</v>
      </c>
      <c r="N12373" s="112">
        <f t="shared" si="387"/>
        <v>1.2628354696428616</v>
      </c>
    </row>
    <row r="12374" spans="1:14" x14ac:dyDescent="0.25">
      <c r="A12374" s="111" t="s">
        <v>918</v>
      </c>
      <c r="B12374" s="111">
        <f>INDEX(kommuner!C:C,MATCH(_xlfn.NUMBERVALUE(A12374),kommuner!B:B,0))</f>
        <v>1866</v>
      </c>
      <c r="C12374" s="111" t="s">
        <v>127</v>
      </c>
      <c r="D12374" s="111" t="s">
        <v>127</v>
      </c>
      <c r="E12374" s="111" t="s">
        <v>123</v>
      </c>
      <c r="F12374" s="111" t="s">
        <v>172</v>
      </c>
      <c r="G12374" s="111" t="s">
        <v>190</v>
      </c>
      <c r="H12374" s="111" t="s">
        <v>172</v>
      </c>
      <c r="I12374" s="111" t="s">
        <v>190</v>
      </c>
      <c r="J12374" t="str">
        <f t="shared" si="386"/>
        <v>1866SkogOrganisk jordBarskogLav</v>
      </c>
      <c r="K12374" s="111">
        <v>-0.50666953101693391</v>
      </c>
      <c r="L12374" s="111">
        <v>0.92784825435236762</v>
      </c>
      <c r="M12374" s="111">
        <v>0.46510463492953991</v>
      </c>
      <c r="N12374" s="112">
        <f t="shared" si="387"/>
        <v>0.88628335826497362</v>
      </c>
    </row>
    <row r="12375" spans="1:14" x14ac:dyDescent="0.25">
      <c r="A12375" s="111" t="s">
        <v>918</v>
      </c>
      <c r="B12375" s="111">
        <f>INDEX(kommuner!C:C,MATCH(_xlfn.NUMBERVALUE(A12375),kommuner!B:B,0))</f>
        <v>1866</v>
      </c>
      <c r="C12375" s="111" t="s">
        <v>127</v>
      </c>
      <c r="D12375" s="111" t="s">
        <v>127</v>
      </c>
      <c r="E12375" s="111" t="s">
        <v>123</v>
      </c>
      <c r="F12375" s="111" t="s">
        <v>172</v>
      </c>
      <c r="G12375" s="111" t="s">
        <v>173</v>
      </c>
      <c r="H12375" s="111" t="s">
        <v>172</v>
      </c>
      <c r="I12375" s="111" t="s">
        <v>173</v>
      </c>
      <c r="J12375" t="str">
        <f t="shared" si="386"/>
        <v>1866SkogOrganisk jordBarskogMiddels</v>
      </c>
      <c r="K12375" s="111">
        <v>-1.5571490961494638</v>
      </c>
      <c r="L12375" s="111">
        <v>0.92784825435236762</v>
      </c>
      <c r="M12375" s="111">
        <v>0.46518126042825314</v>
      </c>
      <c r="N12375" s="112">
        <f t="shared" si="387"/>
        <v>-0.16411958136884308</v>
      </c>
    </row>
    <row r="12376" spans="1:14" x14ac:dyDescent="0.25">
      <c r="A12376" s="111" t="s">
        <v>918</v>
      </c>
      <c r="B12376" s="111">
        <f>INDEX(kommuner!C:C,MATCH(_xlfn.NUMBERVALUE(A12376),kommuner!B:B,0))</f>
        <v>1866</v>
      </c>
      <c r="C12376" s="111" t="s">
        <v>127</v>
      </c>
      <c r="D12376" s="111" t="s">
        <v>127</v>
      </c>
      <c r="E12376" s="111" t="s">
        <v>123</v>
      </c>
      <c r="F12376" s="111" t="s">
        <v>172</v>
      </c>
      <c r="G12376" s="111" t="s">
        <v>186</v>
      </c>
      <c r="H12376" s="111" t="s">
        <v>172</v>
      </c>
      <c r="I12376" s="111" t="s">
        <v>186</v>
      </c>
      <c r="J12376" t="str">
        <f t="shared" si="386"/>
        <v>1866SkogOrganisk jordBarskogSærs høy</v>
      </c>
      <c r="K12376" s="111">
        <v>2.5548655235722699</v>
      </c>
      <c r="L12376" s="111">
        <v>0.92784825435236762</v>
      </c>
      <c r="M12376" s="111">
        <v>0.46518126042825314</v>
      </c>
      <c r="N12376" s="112">
        <f t="shared" si="387"/>
        <v>3.9478950383528906</v>
      </c>
    </row>
    <row r="12377" spans="1:14" x14ac:dyDescent="0.25">
      <c r="A12377" s="111" t="s">
        <v>918</v>
      </c>
      <c r="B12377" s="111">
        <f>INDEX(kommuner!C:C,MATCH(_xlfn.NUMBERVALUE(A12377),kommuner!B:B,0))</f>
        <v>1866</v>
      </c>
      <c r="C12377" s="111" t="s">
        <v>127</v>
      </c>
      <c r="D12377" s="111" t="s">
        <v>127</v>
      </c>
      <c r="E12377" s="111" t="s">
        <v>123</v>
      </c>
      <c r="F12377" s="111" t="s">
        <v>179</v>
      </c>
      <c r="G12377" s="111" t="s">
        <v>180</v>
      </c>
      <c r="H12377" s="111" t="s">
        <v>179</v>
      </c>
      <c r="I12377" s="111" t="s">
        <v>180</v>
      </c>
      <c r="J12377" t="str">
        <f t="shared" si="386"/>
        <v>1866SkogOrganisk jordBlandingsskogHøy</v>
      </c>
      <c r="K12377" s="111">
        <v>-5.5554344456832343</v>
      </c>
      <c r="L12377" s="111">
        <v>0.92784825435236762</v>
      </c>
      <c r="M12377" s="111">
        <v>0.46510463492953991</v>
      </c>
      <c r="N12377" s="112">
        <f t="shared" si="387"/>
        <v>-4.1624815564013264</v>
      </c>
    </row>
    <row r="12378" spans="1:14" x14ac:dyDescent="0.25">
      <c r="A12378" s="111" t="s">
        <v>918</v>
      </c>
      <c r="B12378" s="111">
        <f>INDEX(kommuner!C:C,MATCH(_xlfn.NUMBERVALUE(A12378),kommuner!B:B,0))</f>
        <v>1866</v>
      </c>
      <c r="C12378" s="111" t="s">
        <v>127</v>
      </c>
      <c r="D12378" s="111" t="s">
        <v>127</v>
      </c>
      <c r="E12378" s="111" t="s">
        <v>123</v>
      </c>
      <c r="F12378" s="111" t="s">
        <v>179</v>
      </c>
      <c r="G12378" s="111" t="s">
        <v>167</v>
      </c>
      <c r="H12378" s="111" t="s">
        <v>179</v>
      </c>
      <c r="I12378" s="111" t="s">
        <v>167</v>
      </c>
      <c r="J12378" t="str">
        <f t="shared" si="386"/>
        <v>1866SkogOrganisk jordBlandingsskogImpediment</v>
      </c>
      <c r="K12378" s="111">
        <v>-0.28586344175800005</v>
      </c>
      <c r="L12378" s="111">
        <v>0.92784825435236762</v>
      </c>
      <c r="M12378" s="111">
        <v>0.46510463492953991</v>
      </c>
      <c r="N12378" s="112">
        <f t="shared" si="387"/>
        <v>1.1070894475239075</v>
      </c>
    </row>
    <row r="12379" spans="1:14" x14ac:dyDescent="0.25">
      <c r="A12379" s="111" t="s">
        <v>918</v>
      </c>
      <c r="B12379" s="111">
        <f>INDEX(kommuner!C:C,MATCH(_xlfn.NUMBERVALUE(A12379),kommuner!B:B,0))</f>
        <v>1866</v>
      </c>
      <c r="C12379" s="111" t="s">
        <v>127</v>
      </c>
      <c r="D12379" s="111" t="s">
        <v>127</v>
      </c>
      <c r="E12379" s="111" t="s">
        <v>123</v>
      </c>
      <c r="F12379" s="111" t="s">
        <v>179</v>
      </c>
      <c r="G12379" s="111" t="s">
        <v>190</v>
      </c>
      <c r="H12379" s="111" t="s">
        <v>179</v>
      </c>
      <c r="I12379" s="111" t="s">
        <v>190</v>
      </c>
      <c r="J12379" t="str">
        <f t="shared" si="386"/>
        <v>1866SkogOrganisk jordBlandingsskogLav</v>
      </c>
      <c r="K12379" s="111">
        <v>-1.2347339377887629</v>
      </c>
      <c r="L12379" s="111">
        <v>0.92784825435236762</v>
      </c>
      <c r="M12379" s="111">
        <v>0.46510463492953991</v>
      </c>
      <c r="N12379" s="112">
        <f t="shared" si="387"/>
        <v>0.15821895149314458</v>
      </c>
    </row>
    <row r="12380" spans="1:14" x14ac:dyDescent="0.25">
      <c r="A12380" s="111" t="s">
        <v>918</v>
      </c>
      <c r="B12380" s="111">
        <f>INDEX(kommuner!C:C,MATCH(_xlfn.NUMBERVALUE(A12380),kommuner!B:B,0))</f>
        <v>1866</v>
      </c>
      <c r="C12380" s="111" t="s">
        <v>127</v>
      </c>
      <c r="D12380" s="111" t="s">
        <v>127</v>
      </c>
      <c r="E12380" s="111" t="s">
        <v>123</v>
      </c>
      <c r="F12380" s="111" t="s">
        <v>179</v>
      </c>
      <c r="G12380" s="111" t="s">
        <v>173</v>
      </c>
      <c r="H12380" s="111" t="s">
        <v>179</v>
      </c>
      <c r="I12380" s="111" t="s">
        <v>173</v>
      </c>
      <c r="J12380" t="str">
        <f t="shared" si="386"/>
        <v>1866SkogOrganisk jordBlandingsskogMiddels</v>
      </c>
      <c r="K12380" s="111">
        <v>-2.4239591752717748</v>
      </c>
      <c r="L12380" s="111">
        <v>0.92784825435236762</v>
      </c>
      <c r="M12380" s="111">
        <v>0.46510463492953991</v>
      </c>
      <c r="N12380" s="112">
        <f t="shared" si="387"/>
        <v>-1.0310062859898674</v>
      </c>
    </row>
    <row r="12381" spans="1:14" x14ac:dyDescent="0.25">
      <c r="A12381" s="111" t="s">
        <v>918</v>
      </c>
      <c r="B12381" s="111">
        <f>INDEX(kommuner!C:C,MATCH(_xlfn.NUMBERVALUE(A12381),kommuner!B:B,0))</f>
        <v>1866</v>
      </c>
      <c r="C12381" s="111" t="s">
        <v>127</v>
      </c>
      <c r="D12381" s="111" t="s">
        <v>127</v>
      </c>
      <c r="E12381" s="111" t="s">
        <v>123</v>
      </c>
      <c r="F12381" s="111" t="s">
        <v>179</v>
      </c>
      <c r="G12381" s="111" t="s">
        <v>186</v>
      </c>
      <c r="H12381" s="111" t="s">
        <v>179</v>
      </c>
      <c r="I12381" s="111" t="s">
        <v>186</v>
      </c>
      <c r="J12381" t="str">
        <f t="shared" si="386"/>
        <v>1866SkogOrganisk jordBlandingsskogSærs høy</v>
      </c>
      <c r="K12381" s="111">
        <v>-1.5726115302258048</v>
      </c>
      <c r="L12381" s="111">
        <v>0.92784825435236762</v>
      </c>
      <c r="M12381" s="111">
        <v>0.46510463492953991</v>
      </c>
      <c r="N12381" s="112">
        <f t="shared" si="387"/>
        <v>-0.17965864094389727</v>
      </c>
    </row>
    <row r="12382" spans="1:14" x14ac:dyDescent="0.25">
      <c r="A12382" s="111" t="s">
        <v>918</v>
      </c>
      <c r="B12382" s="111">
        <f>INDEX(kommuner!C:C,MATCH(_xlfn.NUMBERVALUE(A12382),kommuner!B:B,0))</f>
        <v>1866</v>
      </c>
      <c r="C12382" s="111" t="s">
        <v>127</v>
      </c>
      <c r="D12382" s="111" t="s">
        <v>127</v>
      </c>
      <c r="E12382" s="111" t="s">
        <v>123</v>
      </c>
      <c r="F12382" s="111" t="s">
        <v>185</v>
      </c>
      <c r="G12382" s="111" t="s">
        <v>180</v>
      </c>
      <c r="H12382" s="111" t="s">
        <v>185</v>
      </c>
      <c r="I12382" s="111" t="s">
        <v>180</v>
      </c>
      <c r="J12382" t="str">
        <f t="shared" si="386"/>
        <v>1866SkogOrganisk jordLauvskogHøy</v>
      </c>
      <c r="K12382" s="111">
        <v>-1.9913688882377358</v>
      </c>
      <c r="L12382" s="111">
        <v>0.92784825435236762</v>
      </c>
      <c r="M12382" s="111">
        <v>0.46510463492953991</v>
      </c>
      <c r="N12382" s="112">
        <f t="shared" si="387"/>
        <v>-0.59841599895582831</v>
      </c>
    </row>
    <row r="12383" spans="1:14" x14ac:dyDescent="0.25">
      <c r="A12383" s="111" t="s">
        <v>918</v>
      </c>
      <c r="B12383" s="111">
        <f>INDEX(kommuner!C:C,MATCH(_xlfn.NUMBERVALUE(A12383),kommuner!B:B,0))</f>
        <v>1866</v>
      </c>
      <c r="C12383" s="111" t="s">
        <v>127</v>
      </c>
      <c r="D12383" s="111" t="s">
        <v>127</v>
      </c>
      <c r="E12383" s="111" t="s">
        <v>123</v>
      </c>
      <c r="F12383" s="111" t="s">
        <v>185</v>
      </c>
      <c r="G12383" s="111" t="s">
        <v>167</v>
      </c>
      <c r="H12383" s="111" t="s">
        <v>185</v>
      </c>
      <c r="I12383" s="111" t="s">
        <v>167</v>
      </c>
      <c r="J12383" t="str">
        <f t="shared" si="386"/>
        <v>1866SkogOrganisk jordLauvskogImpediment</v>
      </c>
      <c r="K12383" s="111">
        <v>0.35000626494250675</v>
      </c>
      <c r="L12383" s="111">
        <v>0.92784825435236762</v>
      </c>
      <c r="M12383" s="111">
        <v>0.46510463492953991</v>
      </c>
      <c r="N12383" s="112">
        <f t="shared" si="387"/>
        <v>1.7429591542244141</v>
      </c>
    </row>
    <row r="12384" spans="1:14" x14ac:dyDescent="0.25">
      <c r="A12384" s="111" t="s">
        <v>918</v>
      </c>
      <c r="B12384" s="111">
        <f>INDEX(kommuner!C:C,MATCH(_xlfn.NUMBERVALUE(A12384),kommuner!B:B,0))</f>
        <v>1866</v>
      </c>
      <c r="C12384" s="111" t="s">
        <v>127</v>
      </c>
      <c r="D12384" s="111" t="s">
        <v>127</v>
      </c>
      <c r="E12384" s="111" t="s">
        <v>123</v>
      </c>
      <c r="F12384" s="111" t="s">
        <v>185</v>
      </c>
      <c r="G12384" s="111" t="s">
        <v>190</v>
      </c>
      <c r="H12384" s="111" t="s">
        <v>185</v>
      </c>
      <c r="I12384" s="111" t="s">
        <v>190</v>
      </c>
      <c r="J12384" t="str">
        <f t="shared" si="386"/>
        <v>1866SkogOrganisk jordLauvskogLav</v>
      </c>
      <c r="K12384" s="111">
        <v>1.1144075558526714</v>
      </c>
      <c r="L12384" s="111">
        <v>0.92784825435236762</v>
      </c>
      <c r="M12384" s="111">
        <v>0.46510463492953991</v>
      </c>
      <c r="N12384" s="112">
        <f t="shared" si="387"/>
        <v>2.5073604451345788</v>
      </c>
    </row>
    <row r="12385" spans="1:14" x14ac:dyDescent="0.25">
      <c r="A12385" s="111" t="s">
        <v>918</v>
      </c>
      <c r="B12385" s="111">
        <f>INDEX(kommuner!C:C,MATCH(_xlfn.NUMBERVALUE(A12385),kommuner!B:B,0))</f>
        <v>1866</v>
      </c>
      <c r="C12385" s="111" t="s">
        <v>127</v>
      </c>
      <c r="D12385" s="111" t="s">
        <v>127</v>
      </c>
      <c r="E12385" s="111" t="s">
        <v>123</v>
      </c>
      <c r="F12385" s="111" t="s">
        <v>185</v>
      </c>
      <c r="G12385" s="111" t="s">
        <v>173</v>
      </c>
      <c r="H12385" s="111" t="s">
        <v>185</v>
      </c>
      <c r="I12385" s="111" t="s">
        <v>173</v>
      </c>
      <c r="J12385" t="str">
        <f t="shared" si="386"/>
        <v>1866SkogOrganisk jordLauvskogMiddels</v>
      </c>
      <c r="K12385" s="111">
        <v>-0.62664468270982987</v>
      </c>
      <c r="L12385" s="111">
        <v>0.92784825435236762</v>
      </c>
      <c r="M12385" s="111">
        <v>0.46510463492953991</v>
      </c>
      <c r="N12385" s="112">
        <f t="shared" si="387"/>
        <v>0.76630820657207765</v>
      </c>
    </row>
    <row r="12386" spans="1:14" x14ac:dyDescent="0.25">
      <c r="A12386" s="111" t="s">
        <v>918</v>
      </c>
      <c r="B12386" s="111">
        <f>INDEX(kommuner!C:C,MATCH(_xlfn.NUMBERVALUE(A12386),kommuner!B:B,0))</f>
        <v>1866</v>
      </c>
      <c r="C12386" s="111" t="s">
        <v>127</v>
      </c>
      <c r="D12386" s="111" t="s">
        <v>127</v>
      </c>
      <c r="E12386" s="111" t="s">
        <v>123</v>
      </c>
      <c r="F12386" s="111" t="s">
        <v>185</v>
      </c>
      <c r="G12386" s="111" t="s">
        <v>186</v>
      </c>
      <c r="H12386" s="111" t="s">
        <v>185</v>
      </c>
      <c r="I12386" s="111" t="s">
        <v>186</v>
      </c>
      <c r="J12386" t="str">
        <f t="shared" si="386"/>
        <v>1866SkogOrganisk jordLauvskogSærs høy</v>
      </c>
      <c r="K12386" s="111">
        <v>-1.8997279926091779</v>
      </c>
      <c r="L12386" s="111">
        <v>0.92784825435236762</v>
      </c>
      <c r="M12386" s="111">
        <v>0.46510463492953991</v>
      </c>
      <c r="N12386" s="112">
        <f t="shared" si="387"/>
        <v>-0.50677510332727038</v>
      </c>
    </row>
    <row r="12387" spans="1:14" x14ac:dyDescent="0.25">
      <c r="A12387" s="111" t="s">
        <v>918</v>
      </c>
      <c r="B12387" s="111">
        <f>INDEX(kommuner!C:C,MATCH(_xlfn.NUMBERVALUE(A12387),kommuner!B:B,0))</f>
        <v>1866</v>
      </c>
      <c r="C12387" s="111" t="s">
        <v>83</v>
      </c>
      <c r="D12387" s="111" t="s">
        <v>83</v>
      </c>
      <c r="E12387" s="111" t="s">
        <v>126</v>
      </c>
      <c r="F12387" s="111" t="s">
        <v>139</v>
      </c>
      <c r="G12387" s="111" t="s">
        <v>139</v>
      </c>
      <c r="H12387" s="111" t="s">
        <v>139</v>
      </c>
      <c r="I12387" s="111" t="s">
        <v>139</v>
      </c>
      <c r="J12387" t="str">
        <f t="shared" si="386"/>
        <v>1866Utbygd arealMineraljord</v>
      </c>
      <c r="K12387" s="111">
        <v>6.7868445194857546E-2</v>
      </c>
      <c r="L12387" s="111">
        <v>0</v>
      </c>
      <c r="M12387" s="111">
        <v>1.303047089454229E-2</v>
      </c>
      <c r="N12387" s="112">
        <f t="shared" si="387"/>
        <v>8.0898916089399836E-2</v>
      </c>
    </row>
    <row r="12388" spans="1:14" x14ac:dyDescent="0.25">
      <c r="A12388" s="111" t="s">
        <v>918</v>
      </c>
      <c r="B12388" s="111">
        <f>INDEX(kommuner!C:C,MATCH(_xlfn.NUMBERVALUE(A12388),kommuner!B:B,0))</f>
        <v>1866</v>
      </c>
      <c r="C12388" s="111" t="s">
        <v>83</v>
      </c>
      <c r="D12388" s="111" t="s">
        <v>83</v>
      </c>
      <c r="E12388" s="111" t="s">
        <v>123</v>
      </c>
      <c r="F12388" s="111" t="s">
        <v>139</v>
      </c>
      <c r="G12388" s="111" t="s">
        <v>139</v>
      </c>
      <c r="H12388" s="111" t="s">
        <v>139</v>
      </c>
      <c r="I12388" s="111" t="s">
        <v>139</v>
      </c>
      <c r="J12388" t="str">
        <f t="shared" si="386"/>
        <v>1866Utbygd arealOrganisk jord</v>
      </c>
      <c r="K12388" s="111">
        <v>29.011421395201612</v>
      </c>
      <c r="L12388" s="111">
        <v>0</v>
      </c>
      <c r="M12388" s="111">
        <v>1.303047089454229E-2</v>
      </c>
      <c r="N12388" s="112">
        <f t="shared" si="387"/>
        <v>29.024451866096154</v>
      </c>
    </row>
    <row r="12389" spans="1:14" x14ac:dyDescent="0.25">
      <c r="A12389" s="111" t="s">
        <v>918</v>
      </c>
      <c r="B12389" s="111">
        <f>INDEX(kommuner!C:C,MATCH(_xlfn.NUMBERVALUE(A12389),kommuner!B:B,0))</f>
        <v>1866</v>
      </c>
      <c r="C12389" s="111" t="s">
        <v>181</v>
      </c>
      <c r="D12389" s="111" t="s">
        <v>181</v>
      </c>
      <c r="E12389" s="111" t="s">
        <v>123</v>
      </c>
      <c r="F12389" s="111" t="s">
        <v>139</v>
      </c>
      <c r="G12389" s="111" t="s">
        <v>139</v>
      </c>
      <c r="H12389" s="111" t="s">
        <v>139</v>
      </c>
      <c r="I12389" s="111" t="s">
        <v>139</v>
      </c>
      <c r="J12389" t="str">
        <f t="shared" si="386"/>
        <v>1866Vann og myrOrganisk jord</v>
      </c>
      <c r="K12389" s="111">
        <v>-4.1038862122629617E-2</v>
      </c>
      <c r="L12389" s="111">
        <v>0</v>
      </c>
      <c r="M12389" s="111">
        <v>0</v>
      </c>
      <c r="N12389" s="112">
        <f t="shared" si="387"/>
        <v>-4.1038862122629617E-2</v>
      </c>
    </row>
    <row r="12390" spans="1:14" x14ac:dyDescent="0.25">
      <c r="A12390" s="111" t="s">
        <v>919</v>
      </c>
      <c r="B12390" s="111">
        <f>INDEX(kommuner!C:C,MATCH(_xlfn.NUMBERVALUE(A12390),kommuner!B:B,0))</f>
        <v>1867</v>
      </c>
      <c r="C12390" s="111" t="s">
        <v>82</v>
      </c>
      <c r="D12390" s="111" t="s">
        <v>82</v>
      </c>
      <c r="E12390" s="111" t="s">
        <v>126</v>
      </c>
      <c r="F12390" s="111" t="s">
        <v>139</v>
      </c>
      <c r="G12390" s="111" t="s">
        <v>139</v>
      </c>
      <c r="H12390" s="111" t="s">
        <v>139</v>
      </c>
      <c r="I12390" s="111" t="s">
        <v>139</v>
      </c>
      <c r="J12390" t="str">
        <f t="shared" si="386"/>
        <v>1867Annen utmarkMineraljord</v>
      </c>
      <c r="K12390" s="111">
        <v>-4.6129089206686659E-2</v>
      </c>
      <c r="L12390" s="111">
        <v>0</v>
      </c>
      <c r="M12390" s="111">
        <v>0</v>
      </c>
      <c r="N12390" s="112">
        <f t="shared" si="387"/>
        <v>-4.6129089206686659E-2</v>
      </c>
    </row>
    <row r="12391" spans="1:14" x14ac:dyDescent="0.25">
      <c r="A12391" s="111" t="s">
        <v>919</v>
      </c>
      <c r="B12391" s="111">
        <f>INDEX(kommuner!C:C,MATCH(_xlfn.NUMBERVALUE(A12391),kommuner!B:B,0))</f>
        <v>1867</v>
      </c>
      <c r="C12391" s="111" t="s">
        <v>121</v>
      </c>
      <c r="D12391" s="111" t="s">
        <v>121</v>
      </c>
      <c r="E12391" s="111" t="s">
        <v>126</v>
      </c>
      <c r="F12391" s="111" t="s">
        <v>139</v>
      </c>
      <c r="G12391" s="111" t="s">
        <v>139</v>
      </c>
      <c r="H12391" s="111" t="s">
        <v>139</v>
      </c>
      <c r="I12391" s="111" t="s">
        <v>139</v>
      </c>
      <c r="J12391" t="str">
        <f t="shared" si="386"/>
        <v>1867BeiteMineraljord</v>
      </c>
      <c r="K12391" s="111">
        <v>-0.96338340838695502</v>
      </c>
      <c r="L12391" s="111">
        <v>0</v>
      </c>
      <c r="M12391" s="111">
        <v>1.2448711246839999E-7</v>
      </c>
      <c r="N12391" s="112">
        <f t="shared" si="387"/>
        <v>-0.96338328389984251</v>
      </c>
    </row>
    <row r="12392" spans="1:14" x14ac:dyDescent="0.25">
      <c r="A12392" s="111" t="s">
        <v>919</v>
      </c>
      <c r="B12392" s="111">
        <f>INDEX(kommuner!C:C,MATCH(_xlfn.NUMBERVALUE(A12392),kommuner!B:B,0))</f>
        <v>1867</v>
      </c>
      <c r="C12392" s="111" t="s">
        <v>121</v>
      </c>
      <c r="D12392" s="111" t="s">
        <v>121</v>
      </c>
      <c r="E12392" s="111" t="s">
        <v>123</v>
      </c>
      <c r="F12392" s="111" t="s">
        <v>139</v>
      </c>
      <c r="G12392" s="111" t="s">
        <v>139</v>
      </c>
      <c r="H12392" s="111" t="s">
        <v>139</v>
      </c>
      <c r="I12392" s="111" t="s">
        <v>139</v>
      </c>
      <c r="J12392" t="str">
        <f t="shared" si="386"/>
        <v>1867BeiteOrganisk jord</v>
      </c>
      <c r="K12392" s="111">
        <v>12.077525935985037</v>
      </c>
      <c r="L12392" s="111">
        <v>1.6412500000000001</v>
      </c>
      <c r="M12392" s="111">
        <v>0</v>
      </c>
      <c r="N12392" s="112">
        <f t="shared" si="387"/>
        <v>13.718775935985036</v>
      </c>
    </row>
    <row r="12393" spans="1:14" x14ac:dyDescent="0.25">
      <c r="A12393" s="111" t="s">
        <v>919</v>
      </c>
      <c r="B12393" s="111">
        <f>INDEX(kommuner!C:C,MATCH(_xlfn.NUMBERVALUE(A12393),kommuner!B:B,0))</f>
        <v>1867</v>
      </c>
      <c r="C12393" s="111" t="s">
        <v>84</v>
      </c>
      <c r="D12393" s="111" t="s">
        <v>84</v>
      </c>
      <c r="E12393" s="111" t="s">
        <v>126</v>
      </c>
      <c r="F12393" s="111" t="s">
        <v>139</v>
      </c>
      <c r="G12393" s="111" t="s">
        <v>139</v>
      </c>
      <c r="H12393" s="111" t="s">
        <v>139</v>
      </c>
      <c r="I12393" s="111" t="s">
        <v>139</v>
      </c>
      <c r="J12393" t="str">
        <f t="shared" si="386"/>
        <v>1867Dyrket markMineraljord</v>
      </c>
      <c r="K12393" s="111">
        <v>-0.35631141178143111</v>
      </c>
      <c r="L12393" s="111">
        <v>0</v>
      </c>
      <c r="M12393" s="111">
        <v>0</v>
      </c>
      <c r="N12393" s="112">
        <f t="shared" si="387"/>
        <v>-0.35631141178143111</v>
      </c>
    </row>
    <row r="12394" spans="1:14" x14ac:dyDescent="0.25">
      <c r="A12394" s="111" t="s">
        <v>919</v>
      </c>
      <c r="B12394" s="111">
        <f>INDEX(kommuner!C:C,MATCH(_xlfn.NUMBERVALUE(A12394),kommuner!B:B,0))</f>
        <v>1867</v>
      </c>
      <c r="C12394" s="111" t="s">
        <v>84</v>
      </c>
      <c r="D12394" s="111" t="s">
        <v>84</v>
      </c>
      <c r="E12394" s="111" t="s">
        <v>123</v>
      </c>
      <c r="F12394" s="111" t="s">
        <v>139</v>
      </c>
      <c r="G12394" s="111" t="s">
        <v>139</v>
      </c>
      <c r="H12394" s="111" t="s">
        <v>139</v>
      </c>
      <c r="I12394" s="111" t="s">
        <v>139</v>
      </c>
      <c r="J12394" t="str">
        <f t="shared" si="386"/>
        <v>1867Dyrket markOrganisk jord</v>
      </c>
      <c r="K12394" s="111">
        <v>28.726149366675592</v>
      </c>
      <c r="L12394" s="111">
        <v>1.45625</v>
      </c>
      <c r="M12394" s="111">
        <v>0</v>
      </c>
      <c r="N12394" s="112">
        <f t="shared" si="387"/>
        <v>30.182399366675593</v>
      </c>
    </row>
    <row r="12395" spans="1:14" x14ac:dyDescent="0.25">
      <c r="A12395" s="111" t="s">
        <v>919</v>
      </c>
      <c r="B12395" s="111">
        <f>INDEX(kommuner!C:C,MATCH(_xlfn.NUMBERVALUE(A12395),kommuner!B:B,0))</f>
        <v>1867</v>
      </c>
      <c r="C12395" s="111" t="s">
        <v>127</v>
      </c>
      <c r="D12395" s="111" t="s">
        <v>127</v>
      </c>
      <c r="E12395" s="111" t="s">
        <v>126</v>
      </c>
      <c r="F12395" s="111" t="s">
        <v>172</v>
      </c>
      <c r="G12395" s="111" t="s">
        <v>180</v>
      </c>
      <c r="H12395" s="111" t="s">
        <v>172</v>
      </c>
      <c r="I12395" s="111" t="s">
        <v>180</v>
      </c>
      <c r="J12395" t="str">
        <f t="shared" si="386"/>
        <v>1867SkogMineraljordBarskogHøy</v>
      </c>
      <c r="K12395" s="111">
        <v>-4.1008350957832223</v>
      </c>
      <c r="L12395" s="111">
        <v>0.85306406685236758</v>
      </c>
      <c r="M12395" s="111">
        <v>6.4056614999681585E-2</v>
      </c>
      <c r="N12395" s="112">
        <f t="shared" si="387"/>
        <v>-3.183714413931173</v>
      </c>
    </row>
    <row r="12396" spans="1:14" x14ac:dyDescent="0.25">
      <c r="A12396" s="111" t="s">
        <v>919</v>
      </c>
      <c r="B12396" s="111">
        <f>INDEX(kommuner!C:C,MATCH(_xlfn.NUMBERVALUE(A12396),kommuner!B:B,0))</f>
        <v>1867</v>
      </c>
      <c r="C12396" s="111" t="s">
        <v>127</v>
      </c>
      <c r="D12396" s="111" t="s">
        <v>127</v>
      </c>
      <c r="E12396" s="111" t="s">
        <v>126</v>
      </c>
      <c r="F12396" s="111" t="s">
        <v>172</v>
      </c>
      <c r="G12396" s="111" t="s">
        <v>167</v>
      </c>
      <c r="H12396" s="111" t="s">
        <v>172</v>
      </c>
      <c r="I12396" s="111" t="s">
        <v>167</v>
      </c>
      <c r="J12396" t="str">
        <f t="shared" si="386"/>
        <v>1867SkogMineraljordBarskogImpediment</v>
      </c>
      <c r="K12396" s="111">
        <v>-0.74600152614144843</v>
      </c>
      <c r="L12396" s="111">
        <v>0.85306406685236758</v>
      </c>
      <c r="M12396" s="111">
        <v>6.3979989500968365E-2</v>
      </c>
      <c r="N12396" s="112">
        <f t="shared" si="387"/>
        <v>0.17104253021188751</v>
      </c>
    </row>
    <row r="12397" spans="1:14" x14ac:dyDescent="0.25">
      <c r="A12397" s="111" t="s">
        <v>919</v>
      </c>
      <c r="B12397" s="111">
        <f>INDEX(kommuner!C:C,MATCH(_xlfn.NUMBERVALUE(A12397),kommuner!B:B,0))</f>
        <v>1867</v>
      </c>
      <c r="C12397" s="111" t="s">
        <v>127</v>
      </c>
      <c r="D12397" s="111" t="s">
        <v>127</v>
      </c>
      <c r="E12397" s="111" t="s">
        <v>126</v>
      </c>
      <c r="F12397" s="111" t="s">
        <v>172</v>
      </c>
      <c r="G12397" s="111" t="s">
        <v>190</v>
      </c>
      <c r="H12397" s="111" t="s">
        <v>172</v>
      </c>
      <c r="I12397" s="111" t="s">
        <v>190</v>
      </c>
      <c r="J12397" t="str">
        <f t="shared" si="386"/>
        <v>1867SkogMineraljordBarskogLav</v>
      </c>
      <c r="K12397" s="111">
        <v>-1.8215681825293268</v>
      </c>
      <c r="L12397" s="111">
        <v>0.85306406685236758</v>
      </c>
      <c r="M12397" s="111">
        <v>6.3979989500968365E-2</v>
      </c>
      <c r="N12397" s="112">
        <f t="shared" si="387"/>
        <v>-0.90452412617599087</v>
      </c>
    </row>
    <row r="12398" spans="1:14" x14ac:dyDescent="0.25">
      <c r="A12398" s="111" t="s">
        <v>919</v>
      </c>
      <c r="B12398" s="111">
        <f>INDEX(kommuner!C:C,MATCH(_xlfn.NUMBERVALUE(A12398),kommuner!B:B,0))</f>
        <v>1867</v>
      </c>
      <c r="C12398" s="111" t="s">
        <v>127</v>
      </c>
      <c r="D12398" s="111" t="s">
        <v>127</v>
      </c>
      <c r="E12398" s="111" t="s">
        <v>126</v>
      </c>
      <c r="F12398" s="111" t="s">
        <v>172</v>
      </c>
      <c r="G12398" s="111" t="s">
        <v>173</v>
      </c>
      <c r="H12398" s="111" t="s">
        <v>172</v>
      </c>
      <c r="I12398" s="111" t="s">
        <v>173</v>
      </c>
      <c r="J12398" t="str">
        <f t="shared" si="386"/>
        <v>1867SkogMineraljordBarskogMiddels</v>
      </c>
      <c r="K12398" s="111">
        <v>-2.9452289214132028</v>
      </c>
      <c r="L12398" s="111">
        <v>0.85306406685236758</v>
      </c>
      <c r="M12398" s="111">
        <v>6.4056614999681585E-2</v>
      </c>
      <c r="N12398" s="112">
        <f t="shared" si="387"/>
        <v>-2.0281082395611536</v>
      </c>
    </row>
    <row r="12399" spans="1:14" x14ac:dyDescent="0.25">
      <c r="A12399" s="111" t="s">
        <v>919</v>
      </c>
      <c r="B12399" s="111">
        <f>INDEX(kommuner!C:C,MATCH(_xlfn.NUMBERVALUE(A12399),kommuner!B:B,0))</f>
        <v>1867</v>
      </c>
      <c r="C12399" s="111" t="s">
        <v>127</v>
      </c>
      <c r="D12399" s="111" t="s">
        <v>127</v>
      </c>
      <c r="E12399" s="111" t="s">
        <v>126</v>
      </c>
      <c r="F12399" s="111" t="s">
        <v>172</v>
      </c>
      <c r="G12399" s="111" t="s">
        <v>186</v>
      </c>
      <c r="H12399" s="111" t="s">
        <v>172</v>
      </c>
      <c r="I12399" s="111" t="s">
        <v>186</v>
      </c>
      <c r="J12399" t="str">
        <f t="shared" si="386"/>
        <v>1867SkogMineraljordBarskogSærs høy</v>
      </c>
      <c r="K12399" s="111">
        <v>0.12072674540874306</v>
      </c>
      <c r="L12399" s="111">
        <v>0.85306406685236758</v>
      </c>
      <c r="M12399" s="111">
        <v>6.4056614999681585E-2</v>
      </c>
      <c r="N12399" s="112">
        <f t="shared" si="387"/>
        <v>1.0378474272607923</v>
      </c>
    </row>
    <row r="12400" spans="1:14" x14ac:dyDescent="0.25">
      <c r="A12400" s="111" t="s">
        <v>919</v>
      </c>
      <c r="B12400" s="111">
        <f>INDEX(kommuner!C:C,MATCH(_xlfn.NUMBERVALUE(A12400),kommuner!B:B,0))</f>
        <v>1867</v>
      </c>
      <c r="C12400" s="111" t="s">
        <v>127</v>
      </c>
      <c r="D12400" s="111" t="s">
        <v>127</v>
      </c>
      <c r="E12400" s="111" t="s">
        <v>126</v>
      </c>
      <c r="F12400" s="111" t="s">
        <v>179</v>
      </c>
      <c r="G12400" s="111" t="s">
        <v>180</v>
      </c>
      <c r="H12400" s="111" t="s">
        <v>179</v>
      </c>
      <c r="I12400" s="111" t="s">
        <v>180</v>
      </c>
      <c r="J12400" t="str">
        <f t="shared" si="386"/>
        <v>1867SkogMineraljordBlandingsskogHøy</v>
      </c>
      <c r="K12400" s="111">
        <v>-7.1939050909469406</v>
      </c>
      <c r="L12400" s="111">
        <v>0.85306406685236758</v>
      </c>
      <c r="M12400" s="111">
        <v>6.3979989500968365E-2</v>
      </c>
      <c r="N12400" s="112">
        <f t="shared" si="387"/>
        <v>-6.2768610345936047</v>
      </c>
    </row>
    <row r="12401" spans="1:14" x14ac:dyDescent="0.25">
      <c r="A12401" s="111" t="s">
        <v>919</v>
      </c>
      <c r="B12401" s="111">
        <f>INDEX(kommuner!C:C,MATCH(_xlfn.NUMBERVALUE(A12401),kommuner!B:B,0))</f>
        <v>1867</v>
      </c>
      <c r="C12401" s="111" t="s">
        <v>127</v>
      </c>
      <c r="D12401" s="111" t="s">
        <v>127</v>
      </c>
      <c r="E12401" s="111" t="s">
        <v>126</v>
      </c>
      <c r="F12401" s="111" t="s">
        <v>179</v>
      </c>
      <c r="G12401" s="111" t="s">
        <v>167</v>
      </c>
      <c r="H12401" s="111" t="s">
        <v>179</v>
      </c>
      <c r="I12401" s="111" t="s">
        <v>167</v>
      </c>
      <c r="J12401" t="str">
        <f t="shared" si="386"/>
        <v>1867SkogMineraljordBlandingsskogImpediment</v>
      </c>
      <c r="K12401" s="111">
        <v>-1.6598037998579707</v>
      </c>
      <c r="L12401" s="111">
        <v>0.85306406685236758</v>
      </c>
      <c r="M12401" s="111">
        <v>6.3979989500968365E-2</v>
      </c>
      <c r="N12401" s="112">
        <f t="shared" si="387"/>
        <v>-0.7427597435046347</v>
      </c>
    </row>
    <row r="12402" spans="1:14" x14ac:dyDescent="0.25">
      <c r="A12402" s="111" t="s">
        <v>919</v>
      </c>
      <c r="B12402" s="111">
        <f>INDEX(kommuner!C:C,MATCH(_xlfn.NUMBERVALUE(A12402),kommuner!B:B,0))</f>
        <v>1867</v>
      </c>
      <c r="C12402" s="111" t="s">
        <v>127</v>
      </c>
      <c r="D12402" s="111" t="s">
        <v>127</v>
      </c>
      <c r="E12402" s="111" t="s">
        <v>126</v>
      </c>
      <c r="F12402" s="111" t="s">
        <v>179</v>
      </c>
      <c r="G12402" s="111" t="s">
        <v>190</v>
      </c>
      <c r="H12402" s="111" t="s">
        <v>179</v>
      </c>
      <c r="I12402" s="111" t="s">
        <v>190</v>
      </c>
      <c r="J12402" t="str">
        <f t="shared" si="386"/>
        <v>1867SkogMineraljordBlandingsskogLav</v>
      </c>
      <c r="K12402" s="111">
        <v>-2.5588434197694254</v>
      </c>
      <c r="L12402" s="111">
        <v>0.85306406685236758</v>
      </c>
      <c r="M12402" s="111">
        <v>6.3979989500968365E-2</v>
      </c>
      <c r="N12402" s="112">
        <f t="shared" si="387"/>
        <v>-1.6417993634160897</v>
      </c>
    </row>
    <row r="12403" spans="1:14" x14ac:dyDescent="0.25">
      <c r="A12403" s="111" t="s">
        <v>919</v>
      </c>
      <c r="B12403" s="111">
        <f>INDEX(kommuner!C:C,MATCH(_xlfn.NUMBERVALUE(A12403),kommuner!B:B,0))</f>
        <v>1867</v>
      </c>
      <c r="C12403" s="111" t="s">
        <v>127</v>
      </c>
      <c r="D12403" s="111" t="s">
        <v>127</v>
      </c>
      <c r="E12403" s="111" t="s">
        <v>126</v>
      </c>
      <c r="F12403" s="111" t="s">
        <v>179</v>
      </c>
      <c r="G12403" s="111" t="s">
        <v>173</v>
      </c>
      <c r="H12403" s="111" t="s">
        <v>179</v>
      </c>
      <c r="I12403" s="111" t="s">
        <v>173</v>
      </c>
      <c r="J12403" t="str">
        <f t="shared" si="386"/>
        <v>1867SkogMineraljordBlandingsskogMiddels</v>
      </c>
      <c r="K12403" s="111">
        <v>-3.8687729546762566</v>
      </c>
      <c r="L12403" s="111">
        <v>0.85306406685236758</v>
      </c>
      <c r="M12403" s="111">
        <v>6.3979989500968365E-2</v>
      </c>
      <c r="N12403" s="112">
        <f t="shared" si="387"/>
        <v>-2.9517288983229206</v>
      </c>
    </row>
    <row r="12404" spans="1:14" x14ac:dyDescent="0.25">
      <c r="A12404" s="111" t="s">
        <v>919</v>
      </c>
      <c r="B12404" s="111">
        <f>INDEX(kommuner!C:C,MATCH(_xlfn.NUMBERVALUE(A12404),kommuner!B:B,0))</f>
        <v>1867</v>
      </c>
      <c r="C12404" s="111" t="s">
        <v>127</v>
      </c>
      <c r="D12404" s="111" t="s">
        <v>127</v>
      </c>
      <c r="E12404" s="111" t="s">
        <v>126</v>
      </c>
      <c r="F12404" s="111" t="s">
        <v>179</v>
      </c>
      <c r="G12404" s="111" t="s">
        <v>186</v>
      </c>
      <c r="H12404" s="111" t="s">
        <v>179</v>
      </c>
      <c r="I12404" s="111" t="s">
        <v>186</v>
      </c>
      <c r="J12404" t="str">
        <f t="shared" si="386"/>
        <v>1867SkogMineraljordBlandingsskogSærs høy</v>
      </c>
      <c r="K12404" s="111">
        <v>-2.9395925245326562</v>
      </c>
      <c r="L12404" s="111">
        <v>0.85306406685236758</v>
      </c>
      <c r="M12404" s="111">
        <v>6.3979989500968365E-2</v>
      </c>
      <c r="N12404" s="112">
        <f t="shared" si="387"/>
        <v>-2.0225484681793202</v>
      </c>
    </row>
    <row r="12405" spans="1:14" x14ac:dyDescent="0.25">
      <c r="A12405" s="111" t="s">
        <v>919</v>
      </c>
      <c r="B12405" s="111">
        <f>INDEX(kommuner!C:C,MATCH(_xlfn.NUMBERVALUE(A12405),kommuner!B:B,0))</f>
        <v>1867</v>
      </c>
      <c r="C12405" s="111" t="s">
        <v>127</v>
      </c>
      <c r="D12405" s="111" t="s">
        <v>127</v>
      </c>
      <c r="E12405" s="111" t="s">
        <v>126</v>
      </c>
      <c r="F12405" s="111" t="s">
        <v>185</v>
      </c>
      <c r="G12405" s="111" t="s">
        <v>180</v>
      </c>
      <c r="H12405" s="111" t="s">
        <v>185</v>
      </c>
      <c r="I12405" s="111" t="s">
        <v>180</v>
      </c>
      <c r="J12405" t="str">
        <f t="shared" si="386"/>
        <v>1867SkogMineraljordLauvskogHøy</v>
      </c>
      <c r="K12405" s="111">
        <v>-2.2672556336745231</v>
      </c>
      <c r="L12405" s="111">
        <v>0.85306406685236758</v>
      </c>
      <c r="M12405" s="111">
        <v>6.3979989500968365E-2</v>
      </c>
      <c r="N12405" s="112">
        <f t="shared" si="387"/>
        <v>-1.3502115773211874</v>
      </c>
    </row>
    <row r="12406" spans="1:14" x14ac:dyDescent="0.25">
      <c r="A12406" s="111" t="s">
        <v>919</v>
      </c>
      <c r="B12406" s="111">
        <f>INDEX(kommuner!C:C,MATCH(_xlfn.NUMBERVALUE(A12406),kommuner!B:B,0))</f>
        <v>1867</v>
      </c>
      <c r="C12406" s="111" t="s">
        <v>127</v>
      </c>
      <c r="D12406" s="111" t="s">
        <v>127</v>
      </c>
      <c r="E12406" s="111" t="s">
        <v>126</v>
      </c>
      <c r="F12406" s="111" t="s">
        <v>185</v>
      </c>
      <c r="G12406" s="111" t="s">
        <v>167</v>
      </c>
      <c r="H12406" s="111" t="s">
        <v>185</v>
      </c>
      <c r="I12406" s="111" t="s">
        <v>167</v>
      </c>
      <c r="J12406" t="str">
        <f t="shared" si="386"/>
        <v>1867SkogMineraljordLauvskogImpediment</v>
      </c>
      <c r="K12406" s="111">
        <v>-0.10482014945424457</v>
      </c>
      <c r="L12406" s="111">
        <v>0.85306406685236758</v>
      </c>
      <c r="M12406" s="111">
        <v>6.3979989500968365E-2</v>
      </c>
      <c r="N12406" s="112">
        <f t="shared" si="387"/>
        <v>0.81222390689909141</v>
      </c>
    </row>
    <row r="12407" spans="1:14" x14ac:dyDescent="0.25">
      <c r="A12407" s="111" t="s">
        <v>919</v>
      </c>
      <c r="B12407" s="111">
        <f>INDEX(kommuner!C:C,MATCH(_xlfn.NUMBERVALUE(A12407),kommuner!B:B,0))</f>
        <v>1867</v>
      </c>
      <c r="C12407" s="111" t="s">
        <v>127</v>
      </c>
      <c r="D12407" s="111" t="s">
        <v>127</v>
      </c>
      <c r="E12407" s="111" t="s">
        <v>126</v>
      </c>
      <c r="F12407" s="111" t="s">
        <v>185</v>
      </c>
      <c r="G12407" s="111" t="s">
        <v>190</v>
      </c>
      <c r="H12407" s="111" t="s">
        <v>185</v>
      </c>
      <c r="I12407" s="111" t="s">
        <v>190</v>
      </c>
      <c r="J12407" t="str">
        <f t="shared" si="386"/>
        <v>1867SkogMineraljordLauvskogLav</v>
      </c>
      <c r="K12407" s="111">
        <v>-8.9748170935426599E-2</v>
      </c>
      <c r="L12407" s="111">
        <v>0.85306406685236758</v>
      </c>
      <c r="M12407" s="111">
        <v>6.3979989500968365E-2</v>
      </c>
      <c r="N12407" s="112">
        <f t="shared" si="387"/>
        <v>0.82729588541790933</v>
      </c>
    </row>
    <row r="12408" spans="1:14" x14ac:dyDescent="0.25">
      <c r="A12408" s="111" t="s">
        <v>919</v>
      </c>
      <c r="B12408" s="111">
        <f>INDEX(kommuner!C:C,MATCH(_xlfn.NUMBERVALUE(A12408),kommuner!B:B,0))</f>
        <v>1867</v>
      </c>
      <c r="C12408" s="111" t="s">
        <v>127</v>
      </c>
      <c r="D12408" s="111" t="s">
        <v>127</v>
      </c>
      <c r="E12408" s="111" t="s">
        <v>126</v>
      </c>
      <c r="F12408" s="111" t="s">
        <v>185</v>
      </c>
      <c r="G12408" s="111" t="s">
        <v>173</v>
      </c>
      <c r="H12408" s="111" t="s">
        <v>185</v>
      </c>
      <c r="I12408" s="111" t="s">
        <v>173</v>
      </c>
      <c r="J12408" t="str">
        <f t="shared" si="386"/>
        <v>1867SkogMineraljordLauvskogMiddels</v>
      </c>
      <c r="K12408" s="111">
        <v>-1.6187078219159163</v>
      </c>
      <c r="L12408" s="111">
        <v>0.85306406685236758</v>
      </c>
      <c r="M12408" s="111">
        <v>6.3979989500968365E-2</v>
      </c>
      <c r="N12408" s="112">
        <f t="shared" si="387"/>
        <v>-0.70166376556258037</v>
      </c>
    </row>
    <row r="12409" spans="1:14" x14ac:dyDescent="0.25">
      <c r="A12409" s="111" t="s">
        <v>919</v>
      </c>
      <c r="B12409" s="111">
        <f>INDEX(kommuner!C:C,MATCH(_xlfn.NUMBERVALUE(A12409),kommuner!B:B,0))</f>
        <v>1867</v>
      </c>
      <c r="C12409" s="111" t="s">
        <v>127</v>
      </c>
      <c r="D12409" s="111" t="s">
        <v>127</v>
      </c>
      <c r="E12409" s="111" t="s">
        <v>126</v>
      </c>
      <c r="F12409" s="111" t="s">
        <v>185</v>
      </c>
      <c r="G12409" s="111" t="s">
        <v>186</v>
      </c>
      <c r="H12409" s="111" t="s">
        <v>185</v>
      </c>
      <c r="I12409" s="111" t="s">
        <v>186</v>
      </c>
      <c r="J12409" t="str">
        <f t="shared" si="386"/>
        <v>1867SkogMineraljordLauvskogSærs høy</v>
      </c>
      <c r="K12409" s="111">
        <v>-3.6560473259425113</v>
      </c>
      <c r="L12409" s="111">
        <v>0.85306406685236758</v>
      </c>
      <c r="M12409" s="111">
        <v>6.3979989500968365E-2</v>
      </c>
      <c r="N12409" s="112">
        <f t="shared" si="387"/>
        <v>-2.7390032695891753</v>
      </c>
    </row>
    <row r="12410" spans="1:14" x14ac:dyDescent="0.25">
      <c r="A12410" s="111" t="s">
        <v>919</v>
      </c>
      <c r="B12410" s="111">
        <f>INDEX(kommuner!C:C,MATCH(_xlfn.NUMBERVALUE(A12410),kommuner!B:B,0))</f>
        <v>1867</v>
      </c>
      <c r="C12410" s="111" t="s">
        <v>127</v>
      </c>
      <c r="D12410" s="111" t="s">
        <v>127</v>
      </c>
      <c r="E12410" s="111" t="s">
        <v>123</v>
      </c>
      <c r="F12410" s="111" t="s">
        <v>172</v>
      </c>
      <c r="G12410" s="111" t="s">
        <v>180</v>
      </c>
      <c r="H12410" s="111" t="s">
        <v>172</v>
      </c>
      <c r="I12410" s="111" t="s">
        <v>180</v>
      </c>
      <c r="J12410" t="str">
        <f t="shared" si="386"/>
        <v>1867SkogOrganisk jordBarskogHøy</v>
      </c>
      <c r="K12410" s="111">
        <v>-2.5184559031994138</v>
      </c>
      <c r="L12410" s="111">
        <v>0.92784825435236762</v>
      </c>
      <c r="M12410" s="111">
        <v>0.46518126042825314</v>
      </c>
      <c r="N12410" s="112">
        <f t="shared" si="387"/>
        <v>-1.1254263884187932</v>
      </c>
    </row>
    <row r="12411" spans="1:14" x14ac:dyDescent="0.25">
      <c r="A12411" s="111" t="s">
        <v>919</v>
      </c>
      <c r="B12411" s="111">
        <f>INDEX(kommuner!C:C,MATCH(_xlfn.NUMBERVALUE(A12411),kommuner!B:B,0))</f>
        <v>1867</v>
      </c>
      <c r="C12411" s="111" t="s">
        <v>127</v>
      </c>
      <c r="D12411" s="111" t="s">
        <v>127</v>
      </c>
      <c r="E12411" s="111" t="s">
        <v>123</v>
      </c>
      <c r="F12411" s="111" t="s">
        <v>172</v>
      </c>
      <c r="G12411" s="111" t="s">
        <v>167</v>
      </c>
      <c r="H12411" s="111" t="s">
        <v>172</v>
      </c>
      <c r="I12411" s="111" t="s">
        <v>167</v>
      </c>
      <c r="J12411" t="str">
        <f t="shared" si="386"/>
        <v>1867SkogOrganisk jordBarskogImpediment</v>
      </c>
      <c r="K12411" s="111">
        <v>-0.13011741963904588</v>
      </c>
      <c r="L12411" s="111">
        <v>0.92784825435236762</v>
      </c>
      <c r="M12411" s="111">
        <v>0.46510463492953991</v>
      </c>
      <c r="N12411" s="112">
        <f t="shared" si="387"/>
        <v>1.2628354696428616</v>
      </c>
    </row>
    <row r="12412" spans="1:14" x14ac:dyDescent="0.25">
      <c r="A12412" s="111" t="s">
        <v>919</v>
      </c>
      <c r="B12412" s="111">
        <f>INDEX(kommuner!C:C,MATCH(_xlfn.NUMBERVALUE(A12412),kommuner!B:B,0))</f>
        <v>1867</v>
      </c>
      <c r="C12412" s="111" t="s">
        <v>127</v>
      </c>
      <c r="D12412" s="111" t="s">
        <v>127</v>
      </c>
      <c r="E12412" s="111" t="s">
        <v>123</v>
      </c>
      <c r="F12412" s="111" t="s">
        <v>172</v>
      </c>
      <c r="G12412" s="111" t="s">
        <v>190</v>
      </c>
      <c r="H12412" s="111" t="s">
        <v>172</v>
      </c>
      <c r="I12412" s="111" t="s">
        <v>190</v>
      </c>
      <c r="J12412" t="str">
        <f t="shared" si="386"/>
        <v>1867SkogOrganisk jordBarskogLav</v>
      </c>
      <c r="K12412" s="111">
        <v>-0.50666953101693391</v>
      </c>
      <c r="L12412" s="111">
        <v>0.92784825435236762</v>
      </c>
      <c r="M12412" s="111">
        <v>0.46510463492953991</v>
      </c>
      <c r="N12412" s="112">
        <f t="shared" si="387"/>
        <v>0.88628335826497362</v>
      </c>
    </row>
    <row r="12413" spans="1:14" x14ac:dyDescent="0.25">
      <c r="A12413" s="111" t="s">
        <v>919</v>
      </c>
      <c r="B12413" s="111">
        <f>INDEX(kommuner!C:C,MATCH(_xlfn.NUMBERVALUE(A12413),kommuner!B:B,0))</f>
        <v>1867</v>
      </c>
      <c r="C12413" s="111" t="s">
        <v>127</v>
      </c>
      <c r="D12413" s="111" t="s">
        <v>127</v>
      </c>
      <c r="E12413" s="111" t="s">
        <v>123</v>
      </c>
      <c r="F12413" s="111" t="s">
        <v>172</v>
      </c>
      <c r="G12413" s="111" t="s">
        <v>173</v>
      </c>
      <c r="H12413" s="111" t="s">
        <v>172</v>
      </c>
      <c r="I12413" s="111" t="s">
        <v>173</v>
      </c>
      <c r="J12413" t="str">
        <f t="shared" si="386"/>
        <v>1867SkogOrganisk jordBarskogMiddels</v>
      </c>
      <c r="K12413" s="111">
        <v>-1.5571490961494638</v>
      </c>
      <c r="L12413" s="111">
        <v>0.92784825435236762</v>
      </c>
      <c r="M12413" s="111">
        <v>0.46518126042825314</v>
      </c>
      <c r="N12413" s="112">
        <f t="shared" si="387"/>
        <v>-0.16411958136884308</v>
      </c>
    </row>
    <row r="12414" spans="1:14" x14ac:dyDescent="0.25">
      <c r="A12414" s="111" t="s">
        <v>919</v>
      </c>
      <c r="B12414" s="111">
        <f>INDEX(kommuner!C:C,MATCH(_xlfn.NUMBERVALUE(A12414),kommuner!B:B,0))</f>
        <v>1867</v>
      </c>
      <c r="C12414" s="111" t="s">
        <v>127</v>
      </c>
      <c r="D12414" s="111" t="s">
        <v>127</v>
      </c>
      <c r="E12414" s="111" t="s">
        <v>123</v>
      </c>
      <c r="F12414" s="111" t="s">
        <v>172</v>
      </c>
      <c r="G12414" s="111" t="s">
        <v>186</v>
      </c>
      <c r="H12414" s="111" t="s">
        <v>172</v>
      </c>
      <c r="I12414" s="111" t="s">
        <v>186</v>
      </c>
      <c r="J12414" t="str">
        <f t="shared" si="386"/>
        <v>1867SkogOrganisk jordBarskogSærs høy</v>
      </c>
      <c r="K12414" s="111">
        <v>2.5548655235722699</v>
      </c>
      <c r="L12414" s="111">
        <v>0.92784825435236762</v>
      </c>
      <c r="M12414" s="111">
        <v>0.46518126042825314</v>
      </c>
      <c r="N12414" s="112">
        <f t="shared" si="387"/>
        <v>3.9478950383528906</v>
      </c>
    </row>
    <row r="12415" spans="1:14" x14ac:dyDescent="0.25">
      <c r="A12415" s="111" t="s">
        <v>919</v>
      </c>
      <c r="B12415" s="111">
        <f>INDEX(kommuner!C:C,MATCH(_xlfn.NUMBERVALUE(A12415),kommuner!B:B,0))</f>
        <v>1867</v>
      </c>
      <c r="C12415" s="111" t="s">
        <v>127</v>
      </c>
      <c r="D12415" s="111" t="s">
        <v>127</v>
      </c>
      <c r="E12415" s="111" t="s">
        <v>123</v>
      </c>
      <c r="F12415" s="111" t="s">
        <v>179</v>
      </c>
      <c r="G12415" s="111" t="s">
        <v>180</v>
      </c>
      <c r="H12415" s="111" t="s">
        <v>179</v>
      </c>
      <c r="I12415" s="111" t="s">
        <v>180</v>
      </c>
      <c r="J12415" t="str">
        <f t="shared" si="386"/>
        <v>1867SkogOrganisk jordBlandingsskogHøy</v>
      </c>
      <c r="K12415" s="111">
        <v>-5.5554344456832343</v>
      </c>
      <c r="L12415" s="111">
        <v>0.92784825435236762</v>
      </c>
      <c r="M12415" s="111">
        <v>0.46510463492953991</v>
      </c>
      <c r="N12415" s="112">
        <f t="shared" si="387"/>
        <v>-4.1624815564013264</v>
      </c>
    </row>
    <row r="12416" spans="1:14" x14ac:dyDescent="0.25">
      <c r="A12416" s="111" t="s">
        <v>919</v>
      </c>
      <c r="B12416" s="111">
        <f>INDEX(kommuner!C:C,MATCH(_xlfn.NUMBERVALUE(A12416),kommuner!B:B,0))</f>
        <v>1867</v>
      </c>
      <c r="C12416" s="111" t="s">
        <v>127</v>
      </c>
      <c r="D12416" s="111" t="s">
        <v>127</v>
      </c>
      <c r="E12416" s="111" t="s">
        <v>123</v>
      </c>
      <c r="F12416" s="111" t="s">
        <v>179</v>
      </c>
      <c r="G12416" s="111" t="s">
        <v>167</v>
      </c>
      <c r="H12416" s="111" t="s">
        <v>179</v>
      </c>
      <c r="I12416" s="111" t="s">
        <v>167</v>
      </c>
      <c r="J12416" t="str">
        <f t="shared" si="386"/>
        <v>1867SkogOrganisk jordBlandingsskogImpediment</v>
      </c>
      <c r="K12416" s="111">
        <v>-0.28586344175800005</v>
      </c>
      <c r="L12416" s="111">
        <v>0.92784825435236762</v>
      </c>
      <c r="M12416" s="111">
        <v>0.46510463492953991</v>
      </c>
      <c r="N12416" s="112">
        <f t="shared" si="387"/>
        <v>1.1070894475239075</v>
      </c>
    </row>
    <row r="12417" spans="1:14" x14ac:dyDescent="0.25">
      <c r="A12417" s="111" t="s">
        <v>919</v>
      </c>
      <c r="B12417" s="111">
        <f>INDEX(kommuner!C:C,MATCH(_xlfn.NUMBERVALUE(A12417),kommuner!B:B,0))</f>
        <v>1867</v>
      </c>
      <c r="C12417" s="111" t="s">
        <v>127</v>
      </c>
      <c r="D12417" s="111" t="s">
        <v>127</v>
      </c>
      <c r="E12417" s="111" t="s">
        <v>123</v>
      </c>
      <c r="F12417" s="111" t="s">
        <v>179</v>
      </c>
      <c r="G12417" s="111" t="s">
        <v>190</v>
      </c>
      <c r="H12417" s="111" t="s">
        <v>179</v>
      </c>
      <c r="I12417" s="111" t="s">
        <v>190</v>
      </c>
      <c r="J12417" t="str">
        <f t="shared" si="386"/>
        <v>1867SkogOrganisk jordBlandingsskogLav</v>
      </c>
      <c r="K12417" s="111">
        <v>-1.2347339377887629</v>
      </c>
      <c r="L12417" s="111">
        <v>0.92784825435236762</v>
      </c>
      <c r="M12417" s="111">
        <v>0.46510463492953991</v>
      </c>
      <c r="N12417" s="112">
        <f t="shared" si="387"/>
        <v>0.15821895149314458</v>
      </c>
    </row>
    <row r="12418" spans="1:14" x14ac:dyDescent="0.25">
      <c r="A12418" s="111" t="s">
        <v>919</v>
      </c>
      <c r="B12418" s="111">
        <f>INDEX(kommuner!C:C,MATCH(_xlfn.NUMBERVALUE(A12418),kommuner!B:B,0))</f>
        <v>1867</v>
      </c>
      <c r="C12418" s="111" t="s">
        <v>127</v>
      </c>
      <c r="D12418" s="111" t="s">
        <v>127</v>
      </c>
      <c r="E12418" s="111" t="s">
        <v>123</v>
      </c>
      <c r="F12418" s="111" t="s">
        <v>179</v>
      </c>
      <c r="G12418" s="111" t="s">
        <v>173</v>
      </c>
      <c r="H12418" s="111" t="s">
        <v>179</v>
      </c>
      <c r="I12418" s="111" t="s">
        <v>173</v>
      </c>
      <c r="J12418" t="str">
        <f t="shared" si="386"/>
        <v>1867SkogOrganisk jordBlandingsskogMiddels</v>
      </c>
      <c r="K12418" s="111">
        <v>-2.4239591752717748</v>
      </c>
      <c r="L12418" s="111">
        <v>0.92784825435236762</v>
      </c>
      <c r="M12418" s="111">
        <v>0.46510463492953991</v>
      </c>
      <c r="N12418" s="112">
        <f t="shared" si="387"/>
        <v>-1.0310062859898674</v>
      </c>
    </row>
    <row r="12419" spans="1:14" x14ac:dyDescent="0.25">
      <c r="A12419" s="111" t="s">
        <v>919</v>
      </c>
      <c r="B12419" s="111">
        <f>INDEX(kommuner!C:C,MATCH(_xlfn.NUMBERVALUE(A12419),kommuner!B:B,0))</f>
        <v>1867</v>
      </c>
      <c r="C12419" s="111" t="s">
        <v>127</v>
      </c>
      <c r="D12419" s="111" t="s">
        <v>127</v>
      </c>
      <c r="E12419" s="111" t="s">
        <v>123</v>
      </c>
      <c r="F12419" s="111" t="s">
        <v>179</v>
      </c>
      <c r="G12419" s="111" t="s">
        <v>186</v>
      </c>
      <c r="H12419" s="111" t="s">
        <v>179</v>
      </c>
      <c r="I12419" s="111" t="s">
        <v>186</v>
      </c>
      <c r="J12419" t="str">
        <f t="shared" ref="J12419:J12482" si="388">B12419&amp;C12419&amp;E12419&amp;IF(C12419="Skog",F12419&amp;G12419,"")</f>
        <v>1867SkogOrganisk jordBlandingsskogSærs høy</v>
      </c>
      <c r="K12419" s="111">
        <v>-1.5726115302258048</v>
      </c>
      <c r="L12419" s="111">
        <v>0.92784825435236762</v>
      </c>
      <c r="M12419" s="111">
        <v>0.46510463492953991</v>
      </c>
      <c r="N12419" s="112">
        <f t="shared" ref="N12419:N12482" si="389">SUM(K12419:M12419)</f>
        <v>-0.17965864094389727</v>
      </c>
    </row>
    <row r="12420" spans="1:14" x14ac:dyDescent="0.25">
      <c r="A12420" s="111" t="s">
        <v>919</v>
      </c>
      <c r="B12420" s="111">
        <f>INDEX(kommuner!C:C,MATCH(_xlfn.NUMBERVALUE(A12420),kommuner!B:B,0))</f>
        <v>1867</v>
      </c>
      <c r="C12420" s="111" t="s">
        <v>127</v>
      </c>
      <c r="D12420" s="111" t="s">
        <v>127</v>
      </c>
      <c r="E12420" s="111" t="s">
        <v>123</v>
      </c>
      <c r="F12420" s="111" t="s">
        <v>185</v>
      </c>
      <c r="G12420" s="111" t="s">
        <v>180</v>
      </c>
      <c r="H12420" s="111" t="s">
        <v>185</v>
      </c>
      <c r="I12420" s="111" t="s">
        <v>180</v>
      </c>
      <c r="J12420" t="str">
        <f t="shared" si="388"/>
        <v>1867SkogOrganisk jordLauvskogHøy</v>
      </c>
      <c r="K12420" s="111">
        <v>-1.9913688882377358</v>
      </c>
      <c r="L12420" s="111">
        <v>0.92784825435236762</v>
      </c>
      <c r="M12420" s="111">
        <v>0.46510463492953991</v>
      </c>
      <c r="N12420" s="112">
        <f t="shared" si="389"/>
        <v>-0.59841599895582831</v>
      </c>
    </row>
    <row r="12421" spans="1:14" x14ac:dyDescent="0.25">
      <c r="A12421" s="111" t="s">
        <v>919</v>
      </c>
      <c r="B12421" s="111">
        <f>INDEX(kommuner!C:C,MATCH(_xlfn.NUMBERVALUE(A12421),kommuner!B:B,0))</f>
        <v>1867</v>
      </c>
      <c r="C12421" s="111" t="s">
        <v>127</v>
      </c>
      <c r="D12421" s="111" t="s">
        <v>127</v>
      </c>
      <c r="E12421" s="111" t="s">
        <v>123</v>
      </c>
      <c r="F12421" s="111" t="s">
        <v>185</v>
      </c>
      <c r="G12421" s="111" t="s">
        <v>167</v>
      </c>
      <c r="H12421" s="111" t="s">
        <v>185</v>
      </c>
      <c r="I12421" s="111" t="s">
        <v>167</v>
      </c>
      <c r="J12421" t="str">
        <f t="shared" si="388"/>
        <v>1867SkogOrganisk jordLauvskogImpediment</v>
      </c>
      <c r="K12421" s="111">
        <v>0.35000626494250675</v>
      </c>
      <c r="L12421" s="111">
        <v>0.92784825435236762</v>
      </c>
      <c r="M12421" s="111">
        <v>0.46510463492953991</v>
      </c>
      <c r="N12421" s="112">
        <f t="shared" si="389"/>
        <v>1.7429591542244141</v>
      </c>
    </row>
    <row r="12422" spans="1:14" x14ac:dyDescent="0.25">
      <c r="A12422" s="111" t="s">
        <v>919</v>
      </c>
      <c r="B12422" s="111">
        <f>INDEX(kommuner!C:C,MATCH(_xlfn.NUMBERVALUE(A12422),kommuner!B:B,0))</f>
        <v>1867</v>
      </c>
      <c r="C12422" s="111" t="s">
        <v>127</v>
      </c>
      <c r="D12422" s="111" t="s">
        <v>127</v>
      </c>
      <c r="E12422" s="111" t="s">
        <v>123</v>
      </c>
      <c r="F12422" s="111" t="s">
        <v>185</v>
      </c>
      <c r="G12422" s="111" t="s">
        <v>190</v>
      </c>
      <c r="H12422" s="111" t="s">
        <v>185</v>
      </c>
      <c r="I12422" s="111" t="s">
        <v>190</v>
      </c>
      <c r="J12422" t="str">
        <f t="shared" si="388"/>
        <v>1867SkogOrganisk jordLauvskogLav</v>
      </c>
      <c r="K12422" s="111">
        <v>1.1144075558526714</v>
      </c>
      <c r="L12422" s="111">
        <v>0.92784825435236762</v>
      </c>
      <c r="M12422" s="111">
        <v>0.46510463492953991</v>
      </c>
      <c r="N12422" s="112">
        <f t="shared" si="389"/>
        <v>2.5073604451345788</v>
      </c>
    </row>
    <row r="12423" spans="1:14" x14ac:dyDescent="0.25">
      <c r="A12423" s="111" t="s">
        <v>919</v>
      </c>
      <c r="B12423" s="111">
        <f>INDEX(kommuner!C:C,MATCH(_xlfn.NUMBERVALUE(A12423),kommuner!B:B,0))</f>
        <v>1867</v>
      </c>
      <c r="C12423" s="111" t="s">
        <v>127</v>
      </c>
      <c r="D12423" s="111" t="s">
        <v>127</v>
      </c>
      <c r="E12423" s="111" t="s">
        <v>123</v>
      </c>
      <c r="F12423" s="111" t="s">
        <v>185</v>
      </c>
      <c r="G12423" s="111" t="s">
        <v>173</v>
      </c>
      <c r="H12423" s="111" t="s">
        <v>185</v>
      </c>
      <c r="I12423" s="111" t="s">
        <v>173</v>
      </c>
      <c r="J12423" t="str">
        <f t="shared" si="388"/>
        <v>1867SkogOrganisk jordLauvskogMiddels</v>
      </c>
      <c r="K12423" s="111">
        <v>-0.62664468270982987</v>
      </c>
      <c r="L12423" s="111">
        <v>0.92784825435236762</v>
      </c>
      <c r="M12423" s="111">
        <v>0.46510463492953991</v>
      </c>
      <c r="N12423" s="112">
        <f t="shared" si="389"/>
        <v>0.76630820657207765</v>
      </c>
    </row>
    <row r="12424" spans="1:14" x14ac:dyDescent="0.25">
      <c r="A12424" s="111" t="s">
        <v>919</v>
      </c>
      <c r="B12424" s="111">
        <f>INDEX(kommuner!C:C,MATCH(_xlfn.NUMBERVALUE(A12424),kommuner!B:B,0))</f>
        <v>1867</v>
      </c>
      <c r="C12424" s="111" t="s">
        <v>127</v>
      </c>
      <c r="D12424" s="111" t="s">
        <v>127</v>
      </c>
      <c r="E12424" s="111" t="s">
        <v>123</v>
      </c>
      <c r="F12424" s="111" t="s">
        <v>185</v>
      </c>
      <c r="G12424" s="111" t="s">
        <v>186</v>
      </c>
      <c r="H12424" s="111" t="s">
        <v>185</v>
      </c>
      <c r="I12424" s="111" t="s">
        <v>186</v>
      </c>
      <c r="J12424" t="str">
        <f t="shared" si="388"/>
        <v>1867SkogOrganisk jordLauvskogSærs høy</v>
      </c>
      <c r="K12424" s="111">
        <v>-1.8997279926091779</v>
      </c>
      <c r="L12424" s="111">
        <v>0.92784825435236762</v>
      </c>
      <c r="M12424" s="111">
        <v>0.46510463492953991</v>
      </c>
      <c r="N12424" s="112">
        <f t="shared" si="389"/>
        <v>-0.50677510332727038</v>
      </c>
    </row>
    <row r="12425" spans="1:14" x14ac:dyDescent="0.25">
      <c r="A12425" s="111" t="s">
        <v>919</v>
      </c>
      <c r="B12425" s="111">
        <f>INDEX(kommuner!C:C,MATCH(_xlfn.NUMBERVALUE(A12425),kommuner!B:B,0))</f>
        <v>1867</v>
      </c>
      <c r="C12425" s="111" t="s">
        <v>83</v>
      </c>
      <c r="D12425" s="111" t="s">
        <v>83</v>
      </c>
      <c r="E12425" s="111" t="s">
        <v>126</v>
      </c>
      <c r="F12425" s="111" t="s">
        <v>139</v>
      </c>
      <c r="G12425" s="111" t="s">
        <v>139</v>
      </c>
      <c r="H12425" s="111" t="s">
        <v>139</v>
      </c>
      <c r="I12425" s="111" t="s">
        <v>139</v>
      </c>
      <c r="J12425" t="str">
        <f t="shared" si="388"/>
        <v>1867Utbygd arealMineraljord</v>
      </c>
      <c r="K12425" s="111">
        <v>6.7868445194857546E-2</v>
      </c>
      <c r="L12425" s="111">
        <v>0</v>
      </c>
      <c r="M12425" s="111">
        <v>1.303047089454229E-2</v>
      </c>
      <c r="N12425" s="112">
        <f t="shared" si="389"/>
        <v>8.0898916089399836E-2</v>
      </c>
    </row>
    <row r="12426" spans="1:14" x14ac:dyDescent="0.25">
      <c r="A12426" s="111" t="s">
        <v>919</v>
      </c>
      <c r="B12426" s="111">
        <f>INDEX(kommuner!C:C,MATCH(_xlfn.NUMBERVALUE(A12426),kommuner!B:B,0))</f>
        <v>1867</v>
      </c>
      <c r="C12426" s="111" t="s">
        <v>83</v>
      </c>
      <c r="D12426" s="111" t="s">
        <v>83</v>
      </c>
      <c r="E12426" s="111" t="s">
        <v>123</v>
      </c>
      <c r="F12426" s="111" t="s">
        <v>139</v>
      </c>
      <c r="G12426" s="111" t="s">
        <v>139</v>
      </c>
      <c r="H12426" s="111" t="s">
        <v>139</v>
      </c>
      <c r="I12426" s="111" t="s">
        <v>139</v>
      </c>
      <c r="J12426" t="str">
        <f t="shared" si="388"/>
        <v>1867Utbygd arealOrganisk jord</v>
      </c>
      <c r="K12426" s="111">
        <v>29.011421395201612</v>
      </c>
      <c r="L12426" s="111">
        <v>0</v>
      </c>
      <c r="M12426" s="111">
        <v>1.303047089454229E-2</v>
      </c>
      <c r="N12426" s="112">
        <f t="shared" si="389"/>
        <v>29.024451866096154</v>
      </c>
    </row>
    <row r="12427" spans="1:14" x14ac:dyDescent="0.25">
      <c r="A12427" s="111" t="s">
        <v>919</v>
      </c>
      <c r="B12427" s="111">
        <f>INDEX(kommuner!C:C,MATCH(_xlfn.NUMBERVALUE(A12427),kommuner!B:B,0))</f>
        <v>1867</v>
      </c>
      <c r="C12427" s="111" t="s">
        <v>181</v>
      </c>
      <c r="D12427" s="111" t="s">
        <v>181</v>
      </c>
      <c r="E12427" s="111" t="s">
        <v>123</v>
      </c>
      <c r="F12427" s="111" t="s">
        <v>139</v>
      </c>
      <c r="G12427" s="111" t="s">
        <v>139</v>
      </c>
      <c r="H12427" s="111" t="s">
        <v>139</v>
      </c>
      <c r="I12427" s="111" t="s">
        <v>139</v>
      </c>
      <c r="J12427" t="str">
        <f t="shared" si="388"/>
        <v>1867Vann og myrOrganisk jord</v>
      </c>
      <c r="K12427" s="111">
        <v>-4.1038862122629617E-2</v>
      </c>
      <c r="L12427" s="111">
        <v>0</v>
      </c>
      <c r="M12427" s="111">
        <v>0</v>
      </c>
      <c r="N12427" s="112">
        <f t="shared" si="389"/>
        <v>-4.1038862122629617E-2</v>
      </c>
    </row>
    <row r="12428" spans="1:14" x14ac:dyDescent="0.25">
      <c r="A12428" s="111" t="s">
        <v>920</v>
      </c>
      <c r="B12428" s="111">
        <f>INDEX(kommuner!C:C,MATCH(_xlfn.NUMBERVALUE(A12428),kommuner!B:B,0))</f>
        <v>1868</v>
      </c>
      <c r="C12428" s="111" t="s">
        <v>82</v>
      </c>
      <c r="D12428" s="111" t="s">
        <v>82</v>
      </c>
      <c r="E12428" s="111" t="s">
        <v>126</v>
      </c>
      <c r="F12428" s="111" t="s">
        <v>139</v>
      </c>
      <c r="G12428" s="111" t="s">
        <v>139</v>
      </c>
      <c r="H12428" s="111" t="s">
        <v>139</v>
      </c>
      <c r="I12428" s="111" t="s">
        <v>139</v>
      </c>
      <c r="J12428" t="str">
        <f t="shared" si="388"/>
        <v>1868Annen utmarkMineraljord</v>
      </c>
      <c r="K12428" s="111">
        <v>-4.6129089206686659E-2</v>
      </c>
      <c r="L12428" s="111">
        <v>0</v>
      </c>
      <c r="M12428" s="111">
        <v>0</v>
      </c>
      <c r="N12428" s="112">
        <f t="shared" si="389"/>
        <v>-4.6129089206686659E-2</v>
      </c>
    </row>
    <row r="12429" spans="1:14" x14ac:dyDescent="0.25">
      <c r="A12429" s="111" t="s">
        <v>920</v>
      </c>
      <c r="B12429" s="111">
        <f>INDEX(kommuner!C:C,MATCH(_xlfn.NUMBERVALUE(A12429),kommuner!B:B,0))</f>
        <v>1868</v>
      </c>
      <c r="C12429" s="111" t="s">
        <v>121</v>
      </c>
      <c r="D12429" s="111" t="s">
        <v>121</v>
      </c>
      <c r="E12429" s="111" t="s">
        <v>126</v>
      </c>
      <c r="F12429" s="111" t="s">
        <v>139</v>
      </c>
      <c r="G12429" s="111" t="s">
        <v>139</v>
      </c>
      <c r="H12429" s="111" t="s">
        <v>139</v>
      </c>
      <c r="I12429" s="111" t="s">
        <v>139</v>
      </c>
      <c r="J12429" t="str">
        <f t="shared" si="388"/>
        <v>1868BeiteMineraljord</v>
      </c>
      <c r="K12429" s="111">
        <v>-0.96338340838695502</v>
      </c>
      <c r="L12429" s="111">
        <v>0</v>
      </c>
      <c r="M12429" s="111">
        <v>1.2448711246839999E-7</v>
      </c>
      <c r="N12429" s="112">
        <f t="shared" si="389"/>
        <v>-0.96338328389984251</v>
      </c>
    </row>
    <row r="12430" spans="1:14" x14ac:dyDescent="0.25">
      <c r="A12430" s="111" t="s">
        <v>920</v>
      </c>
      <c r="B12430" s="111">
        <f>INDEX(kommuner!C:C,MATCH(_xlfn.NUMBERVALUE(A12430),kommuner!B:B,0))</f>
        <v>1868</v>
      </c>
      <c r="C12430" s="111" t="s">
        <v>121</v>
      </c>
      <c r="D12430" s="111" t="s">
        <v>121</v>
      </c>
      <c r="E12430" s="111" t="s">
        <v>123</v>
      </c>
      <c r="F12430" s="111" t="s">
        <v>139</v>
      </c>
      <c r="G12430" s="111" t="s">
        <v>139</v>
      </c>
      <c r="H12430" s="111" t="s">
        <v>139</v>
      </c>
      <c r="I12430" s="111" t="s">
        <v>139</v>
      </c>
      <c r="J12430" t="str">
        <f t="shared" si="388"/>
        <v>1868BeiteOrganisk jord</v>
      </c>
      <c r="K12430" s="111">
        <v>12.077525935985037</v>
      </c>
      <c r="L12430" s="111">
        <v>1.6412500000000001</v>
      </c>
      <c r="M12430" s="111">
        <v>0</v>
      </c>
      <c r="N12430" s="112">
        <f t="shared" si="389"/>
        <v>13.718775935985036</v>
      </c>
    </row>
    <row r="12431" spans="1:14" x14ac:dyDescent="0.25">
      <c r="A12431" s="111" t="s">
        <v>920</v>
      </c>
      <c r="B12431" s="111">
        <f>INDEX(kommuner!C:C,MATCH(_xlfn.NUMBERVALUE(A12431),kommuner!B:B,0))</f>
        <v>1868</v>
      </c>
      <c r="C12431" s="111" t="s">
        <v>84</v>
      </c>
      <c r="D12431" s="111" t="s">
        <v>84</v>
      </c>
      <c r="E12431" s="111" t="s">
        <v>126</v>
      </c>
      <c r="F12431" s="111" t="s">
        <v>139</v>
      </c>
      <c r="G12431" s="111" t="s">
        <v>139</v>
      </c>
      <c r="H12431" s="111" t="s">
        <v>139</v>
      </c>
      <c r="I12431" s="111" t="s">
        <v>139</v>
      </c>
      <c r="J12431" t="str">
        <f t="shared" si="388"/>
        <v>1868Dyrket markMineraljord</v>
      </c>
      <c r="K12431" s="111">
        <v>-0.35631141178143111</v>
      </c>
      <c r="L12431" s="111">
        <v>0</v>
      </c>
      <c r="M12431" s="111">
        <v>0</v>
      </c>
      <c r="N12431" s="112">
        <f t="shared" si="389"/>
        <v>-0.35631141178143111</v>
      </c>
    </row>
    <row r="12432" spans="1:14" x14ac:dyDescent="0.25">
      <c r="A12432" s="111" t="s">
        <v>920</v>
      </c>
      <c r="B12432" s="111">
        <f>INDEX(kommuner!C:C,MATCH(_xlfn.NUMBERVALUE(A12432),kommuner!B:B,0))</f>
        <v>1868</v>
      </c>
      <c r="C12432" s="111" t="s">
        <v>84</v>
      </c>
      <c r="D12432" s="111" t="s">
        <v>84</v>
      </c>
      <c r="E12432" s="111" t="s">
        <v>123</v>
      </c>
      <c r="F12432" s="111" t="s">
        <v>139</v>
      </c>
      <c r="G12432" s="111" t="s">
        <v>139</v>
      </c>
      <c r="H12432" s="111" t="s">
        <v>139</v>
      </c>
      <c r="I12432" s="111" t="s">
        <v>139</v>
      </c>
      <c r="J12432" t="str">
        <f t="shared" si="388"/>
        <v>1868Dyrket markOrganisk jord</v>
      </c>
      <c r="K12432" s="111">
        <v>28.726149366675592</v>
      </c>
      <c r="L12432" s="111">
        <v>1.45625</v>
      </c>
      <c r="M12432" s="111">
        <v>0</v>
      </c>
      <c r="N12432" s="112">
        <f t="shared" si="389"/>
        <v>30.182399366675593</v>
      </c>
    </row>
    <row r="12433" spans="1:14" x14ac:dyDescent="0.25">
      <c r="A12433" s="111" t="s">
        <v>920</v>
      </c>
      <c r="B12433" s="111">
        <f>INDEX(kommuner!C:C,MATCH(_xlfn.NUMBERVALUE(A12433),kommuner!B:B,0))</f>
        <v>1868</v>
      </c>
      <c r="C12433" s="111" t="s">
        <v>127</v>
      </c>
      <c r="D12433" s="111" t="s">
        <v>127</v>
      </c>
      <c r="E12433" s="111" t="s">
        <v>126</v>
      </c>
      <c r="F12433" s="111" t="s">
        <v>172</v>
      </c>
      <c r="G12433" s="111" t="s">
        <v>180</v>
      </c>
      <c r="H12433" s="111" t="s">
        <v>172</v>
      </c>
      <c r="I12433" s="111" t="s">
        <v>180</v>
      </c>
      <c r="J12433" t="str">
        <f t="shared" si="388"/>
        <v>1868SkogMineraljordBarskogHøy</v>
      </c>
      <c r="K12433" s="111">
        <v>-4.1008350957832223</v>
      </c>
      <c r="L12433" s="111">
        <v>0.85306406685236758</v>
      </c>
      <c r="M12433" s="111">
        <v>6.4056614999681585E-2</v>
      </c>
      <c r="N12433" s="112">
        <f t="shared" si="389"/>
        <v>-3.183714413931173</v>
      </c>
    </row>
    <row r="12434" spans="1:14" x14ac:dyDescent="0.25">
      <c r="A12434" s="111" t="s">
        <v>920</v>
      </c>
      <c r="B12434" s="111">
        <f>INDEX(kommuner!C:C,MATCH(_xlfn.NUMBERVALUE(A12434),kommuner!B:B,0))</f>
        <v>1868</v>
      </c>
      <c r="C12434" s="111" t="s">
        <v>127</v>
      </c>
      <c r="D12434" s="111" t="s">
        <v>127</v>
      </c>
      <c r="E12434" s="111" t="s">
        <v>126</v>
      </c>
      <c r="F12434" s="111" t="s">
        <v>172</v>
      </c>
      <c r="G12434" s="111" t="s">
        <v>167</v>
      </c>
      <c r="H12434" s="111" t="s">
        <v>172</v>
      </c>
      <c r="I12434" s="111" t="s">
        <v>167</v>
      </c>
      <c r="J12434" t="str">
        <f t="shared" si="388"/>
        <v>1868SkogMineraljordBarskogImpediment</v>
      </c>
      <c r="K12434" s="111">
        <v>-0.74600152614144843</v>
      </c>
      <c r="L12434" s="111">
        <v>0.85306406685236758</v>
      </c>
      <c r="M12434" s="111">
        <v>6.3979989500968365E-2</v>
      </c>
      <c r="N12434" s="112">
        <f t="shared" si="389"/>
        <v>0.17104253021188751</v>
      </c>
    </row>
    <row r="12435" spans="1:14" x14ac:dyDescent="0.25">
      <c r="A12435" s="111" t="s">
        <v>920</v>
      </c>
      <c r="B12435" s="111">
        <f>INDEX(kommuner!C:C,MATCH(_xlfn.NUMBERVALUE(A12435),kommuner!B:B,0))</f>
        <v>1868</v>
      </c>
      <c r="C12435" s="111" t="s">
        <v>127</v>
      </c>
      <c r="D12435" s="111" t="s">
        <v>127</v>
      </c>
      <c r="E12435" s="111" t="s">
        <v>126</v>
      </c>
      <c r="F12435" s="111" t="s">
        <v>172</v>
      </c>
      <c r="G12435" s="111" t="s">
        <v>190</v>
      </c>
      <c r="H12435" s="111" t="s">
        <v>172</v>
      </c>
      <c r="I12435" s="111" t="s">
        <v>190</v>
      </c>
      <c r="J12435" t="str">
        <f t="shared" si="388"/>
        <v>1868SkogMineraljordBarskogLav</v>
      </c>
      <c r="K12435" s="111">
        <v>-1.8215681825293268</v>
      </c>
      <c r="L12435" s="111">
        <v>0.85306406685236758</v>
      </c>
      <c r="M12435" s="111">
        <v>6.3979989500968365E-2</v>
      </c>
      <c r="N12435" s="112">
        <f t="shared" si="389"/>
        <v>-0.90452412617599087</v>
      </c>
    </row>
    <row r="12436" spans="1:14" x14ac:dyDescent="0.25">
      <c r="A12436" s="111" t="s">
        <v>920</v>
      </c>
      <c r="B12436" s="111">
        <f>INDEX(kommuner!C:C,MATCH(_xlfn.NUMBERVALUE(A12436),kommuner!B:B,0))</f>
        <v>1868</v>
      </c>
      <c r="C12436" s="111" t="s">
        <v>127</v>
      </c>
      <c r="D12436" s="111" t="s">
        <v>127</v>
      </c>
      <c r="E12436" s="111" t="s">
        <v>126</v>
      </c>
      <c r="F12436" s="111" t="s">
        <v>172</v>
      </c>
      <c r="G12436" s="111" t="s">
        <v>173</v>
      </c>
      <c r="H12436" s="111" t="s">
        <v>172</v>
      </c>
      <c r="I12436" s="111" t="s">
        <v>173</v>
      </c>
      <c r="J12436" t="str">
        <f t="shared" si="388"/>
        <v>1868SkogMineraljordBarskogMiddels</v>
      </c>
      <c r="K12436" s="111">
        <v>-2.9452289214132028</v>
      </c>
      <c r="L12436" s="111">
        <v>0.85306406685236758</v>
      </c>
      <c r="M12436" s="111">
        <v>6.4056614999681585E-2</v>
      </c>
      <c r="N12436" s="112">
        <f t="shared" si="389"/>
        <v>-2.0281082395611536</v>
      </c>
    </row>
    <row r="12437" spans="1:14" x14ac:dyDescent="0.25">
      <c r="A12437" s="111" t="s">
        <v>920</v>
      </c>
      <c r="B12437" s="111">
        <f>INDEX(kommuner!C:C,MATCH(_xlfn.NUMBERVALUE(A12437),kommuner!B:B,0))</f>
        <v>1868</v>
      </c>
      <c r="C12437" s="111" t="s">
        <v>127</v>
      </c>
      <c r="D12437" s="111" t="s">
        <v>127</v>
      </c>
      <c r="E12437" s="111" t="s">
        <v>126</v>
      </c>
      <c r="F12437" s="111" t="s">
        <v>172</v>
      </c>
      <c r="G12437" s="111" t="s">
        <v>186</v>
      </c>
      <c r="H12437" s="111" t="s">
        <v>172</v>
      </c>
      <c r="I12437" s="111" t="s">
        <v>186</v>
      </c>
      <c r="J12437" t="str">
        <f t="shared" si="388"/>
        <v>1868SkogMineraljordBarskogSærs høy</v>
      </c>
      <c r="K12437" s="111">
        <v>0.12072674540874306</v>
      </c>
      <c r="L12437" s="111">
        <v>0.85306406685236758</v>
      </c>
      <c r="M12437" s="111">
        <v>6.4056614999681585E-2</v>
      </c>
      <c r="N12437" s="112">
        <f t="shared" si="389"/>
        <v>1.0378474272607923</v>
      </c>
    </row>
    <row r="12438" spans="1:14" x14ac:dyDescent="0.25">
      <c r="A12438" s="111" t="s">
        <v>920</v>
      </c>
      <c r="B12438" s="111">
        <f>INDEX(kommuner!C:C,MATCH(_xlfn.NUMBERVALUE(A12438),kommuner!B:B,0))</f>
        <v>1868</v>
      </c>
      <c r="C12438" s="111" t="s">
        <v>127</v>
      </c>
      <c r="D12438" s="111" t="s">
        <v>127</v>
      </c>
      <c r="E12438" s="111" t="s">
        <v>126</v>
      </c>
      <c r="F12438" s="111" t="s">
        <v>179</v>
      </c>
      <c r="G12438" s="111" t="s">
        <v>180</v>
      </c>
      <c r="H12438" s="111" t="s">
        <v>179</v>
      </c>
      <c r="I12438" s="111" t="s">
        <v>180</v>
      </c>
      <c r="J12438" t="str">
        <f t="shared" si="388"/>
        <v>1868SkogMineraljordBlandingsskogHøy</v>
      </c>
      <c r="K12438" s="111">
        <v>-7.1939050909469406</v>
      </c>
      <c r="L12438" s="111">
        <v>0.85306406685236758</v>
      </c>
      <c r="M12438" s="111">
        <v>6.3979989500968365E-2</v>
      </c>
      <c r="N12438" s="112">
        <f t="shared" si="389"/>
        <v>-6.2768610345936047</v>
      </c>
    </row>
    <row r="12439" spans="1:14" x14ac:dyDescent="0.25">
      <c r="A12439" s="111" t="s">
        <v>920</v>
      </c>
      <c r="B12439" s="111">
        <f>INDEX(kommuner!C:C,MATCH(_xlfn.NUMBERVALUE(A12439),kommuner!B:B,0))</f>
        <v>1868</v>
      </c>
      <c r="C12439" s="111" t="s">
        <v>127</v>
      </c>
      <c r="D12439" s="111" t="s">
        <v>127</v>
      </c>
      <c r="E12439" s="111" t="s">
        <v>126</v>
      </c>
      <c r="F12439" s="111" t="s">
        <v>179</v>
      </c>
      <c r="G12439" s="111" t="s">
        <v>167</v>
      </c>
      <c r="H12439" s="111" t="s">
        <v>179</v>
      </c>
      <c r="I12439" s="111" t="s">
        <v>167</v>
      </c>
      <c r="J12439" t="str">
        <f t="shared" si="388"/>
        <v>1868SkogMineraljordBlandingsskogImpediment</v>
      </c>
      <c r="K12439" s="111">
        <v>-1.6598037998579707</v>
      </c>
      <c r="L12439" s="111">
        <v>0.85306406685236758</v>
      </c>
      <c r="M12439" s="111">
        <v>6.3979989500968365E-2</v>
      </c>
      <c r="N12439" s="112">
        <f t="shared" si="389"/>
        <v>-0.7427597435046347</v>
      </c>
    </row>
    <row r="12440" spans="1:14" x14ac:dyDescent="0.25">
      <c r="A12440" s="111" t="s">
        <v>920</v>
      </c>
      <c r="B12440" s="111">
        <f>INDEX(kommuner!C:C,MATCH(_xlfn.NUMBERVALUE(A12440),kommuner!B:B,0))</f>
        <v>1868</v>
      </c>
      <c r="C12440" s="111" t="s">
        <v>127</v>
      </c>
      <c r="D12440" s="111" t="s">
        <v>127</v>
      </c>
      <c r="E12440" s="111" t="s">
        <v>126</v>
      </c>
      <c r="F12440" s="111" t="s">
        <v>179</v>
      </c>
      <c r="G12440" s="111" t="s">
        <v>190</v>
      </c>
      <c r="H12440" s="111" t="s">
        <v>179</v>
      </c>
      <c r="I12440" s="111" t="s">
        <v>190</v>
      </c>
      <c r="J12440" t="str">
        <f t="shared" si="388"/>
        <v>1868SkogMineraljordBlandingsskogLav</v>
      </c>
      <c r="K12440" s="111">
        <v>-2.5588434197694254</v>
      </c>
      <c r="L12440" s="111">
        <v>0.85306406685236758</v>
      </c>
      <c r="M12440" s="111">
        <v>6.3979989500968365E-2</v>
      </c>
      <c r="N12440" s="112">
        <f t="shared" si="389"/>
        <v>-1.6417993634160897</v>
      </c>
    </row>
    <row r="12441" spans="1:14" x14ac:dyDescent="0.25">
      <c r="A12441" s="111" t="s">
        <v>920</v>
      </c>
      <c r="B12441" s="111">
        <f>INDEX(kommuner!C:C,MATCH(_xlfn.NUMBERVALUE(A12441),kommuner!B:B,0))</f>
        <v>1868</v>
      </c>
      <c r="C12441" s="111" t="s">
        <v>127</v>
      </c>
      <c r="D12441" s="111" t="s">
        <v>127</v>
      </c>
      <c r="E12441" s="111" t="s">
        <v>126</v>
      </c>
      <c r="F12441" s="111" t="s">
        <v>179</v>
      </c>
      <c r="G12441" s="111" t="s">
        <v>173</v>
      </c>
      <c r="H12441" s="111" t="s">
        <v>179</v>
      </c>
      <c r="I12441" s="111" t="s">
        <v>173</v>
      </c>
      <c r="J12441" t="str">
        <f t="shared" si="388"/>
        <v>1868SkogMineraljordBlandingsskogMiddels</v>
      </c>
      <c r="K12441" s="111">
        <v>-3.8687729546762566</v>
      </c>
      <c r="L12441" s="111">
        <v>0.85306406685236758</v>
      </c>
      <c r="M12441" s="111">
        <v>6.3979989500968365E-2</v>
      </c>
      <c r="N12441" s="112">
        <f t="shared" si="389"/>
        <v>-2.9517288983229206</v>
      </c>
    </row>
    <row r="12442" spans="1:14" x14ac:dyDescent="0.25">
      <c r="A12442" s="111" t="s">
        <v>920</v>
      </c>
      <c r="B12442" s="111">
        <f>INDEX(kommuner!C:C,MATCH(_xlfn.NUMBERVALUE(A12442),kommuner!B:B,0))</f>
        <v>1868</v>
      </c>
      <c r="C12442" s="111" t="s">
        <v>127</v>
      </c>
      <c r="D12442" s="111" t="s">
        <v>127</v>
      </c>
      <c r="E12442" s="111" t="s">
        <v>126</v>
      </c>
      <c r="F12442" s="111" t="s">
        <v>179</v>
      </c>
      <c r="G12442" s="111" t="s">
        <v>186</v>
      </c>
      <c r="H12442" s="111" t="s">
        <v>179</v>
      </c>
      <c r="I12442" s="111" t="s">
        <v>186</v>
      </c>
      <c r="J12442" t="str">
        <f t="shared" si="388"/>
        <v>1868SkogMineraljordBlandingsskogSærs høy</v>
      </c>
      <c r="K12442" s="111">
        <v>-2.9395925245326562</v>
      </c>
      <c r="L12442" s="111">
        <v>0.85306406685236758</v>
      </c>
      <c r="M12442" s="111">
        <v>6.3979989500968365E-2</v>
      </c>
      <c r="N12442" s="112">
        <f t="shared" si="389"/>
        <v>-2.0225484681793202</v>
      </c>
    </row>
    <row r="12443" spans="1:14" x14ac:dyDescent="0.25">
      <c r="A12443" s="111" t="s">
        <v>920</v>
      </c>
      <c r="B12443" s="111">
        <f>INDEX(kommuner!C:C,MATCH(_xlfn.NUMBERVALUE(A12443),kommuner!B:B,0))</f>
        <v>1868</v>
      </c>
      <c r="C12443" s="111" t="s">
        <v>127</v>
      </c>
      <c r="D12443" s="111" t="s">
        <v>127</v>
      </c>
      <c r="E12443" s="111" t="s">
        <v>126</v>
      </c>
      <c r="F12443" s="111" t="s">
        <v>185</v>
      </c>
      <c r="G12443" s="111" t="s">
        <v>180</v>
      </c>
      <c r="H12443" s="111" t="s">
        <v>185</v>
      </c>
      <c r="I12443" s="111" t="s">
        <v>180</v>
      </c>
      <c r="J12443" t="str">
        <f t="shared" si="388"/>
        <v>1868SkogMineraljordLauvskogHøy</v>
      </c>
      <c r="K12443" s="111">
        <v>-2.2672556336745231</v>
      </c>
      <c r="L12443" s="111">
        <v>0.85306406685236758</v>
      </c>
      <c r="M12443" s="111">
        <v>6.3979989500968365E-2</v>
      </c>
      <c r="N12443" s="112">
        <f t="shared" si="389"/>
        <v>-1.3502115773211874</v>
      </c>
    </row>
    <row r="12444" spans="1:14" x14ac:dyDescent="0.25">
      <c r="A12444" s="111" t="s">
        <v>920</v>
      </c>
      <c r="B12444" s="111">
        <f>INDEX(kommuner!C:C,MATCH(_xlfn.NUMBERVALUE(A12444),kommuner!B:B,0))</f>
        <v>1868</v>
      </c>
      <c r="C12444" s="111" t="s">
        <v>127</v>
      </c>
      <c r="D12444" s="111" t="s">
        <v>127</v>
      </c>
      <c r="E12444" s="111" t="s">
        <v>126</v>
      </c>
      <c r="F12444" s="111" t="s">
        <v>185</v>
      </c>
      <c r="G12444" s="111" t="s">
        <v>167</v>
      </c>
      <c r="H12444" s="111" t="s">
        <v>185</v>
      </c>
      <c r="I12444" s="111" t="s">
        <v>167</v>
      </c>
      <c r="J12444" t="str">
        <f t="shared" si="388"/>
        <v>1868SkogMineraljordLauvskogImpediment</v>
      </c>
      <c r="K12444" s="111">
        <v>-0.10482014945424457</v>
      </c>
      <c r="L12444" s="111">
        <v>0.85306406685236758</v>
      </c>
      <c r="M12444" s="111">
        <v>6.3979989500968365E-2</v>
      </c>
      <c r="N12444" s="112">
        <f t="shared" si="389"/>
        <v>0.81222390689909141</v>
      </c>
    </row>
    <row r="12445" spans="1:14" x14ac:dyDescent="0.25">
      <c r="A12445" s="111" t="s">
        <v>920</v>
      </c>
      <c r="B12445" s="111">
        <f>INDEX(kommuner!C:C,MATCH(_xlfn.NUMBERVALUE(A12445),kommuner!B:B,0))</f>
        <v>1868</v>
      </c>
      <c r="C12445" s="111" t="s">
        <v>127</v>
      </c>
      <c r="D12445" s="111" t="s">
        <v>127</v>
      </c>
      <c r="E12445" s="111" t="s">
        <v>126</v>
      </c>
      <c r="F12445" s="111" t="s">
        <v>185</v>
      </c>
      <c r="G12445" s="111" t="s">
        <v>190</v>
      </c>
      <c r="H12445" s="111" t="s">
        <v>185</v>
      </c>
      <c r="I12445" s="111" t="s">
        <v>190</v>
      </c>
      <c r="J12445" t="str">
        <f t="shared" si="388"/>
        <v>1868SkogMineraljordLauvskogLav</v>
      </c>
      <c r="K12445" s="111">
        <v>-8.9748170935426599E-2</v>
      </c>
      <c r="L12445" s="111">
        <v>0.85306406685236758</v>
      </c>
      <c r="M12445" s="111">
        <v>6.3979989500968365E-2</v>
      </c>
      <c r="N12445" s="112">
        <f t="shared" si="389"/>
        <v>0.82729588541790933</v>
      </c>
    </row>
    <row r="12446" spans="1:14" x14ac:dyDescent="0.25">
      <c r="A12446" s="111" t="s">
        <v>920</v>
      </c>
      <c r="B12446" s="111">
        <f>INDEX(kommuner!C:C,MATCH(_xlfn.NUMBERVALUE(A12446),kommuner!B:B,0))</f>
        <v>1868</v>
      </c>
      <c r="C12446" s="111" t="s">
        <v>127</v>
      </c>
      <c r="D12446" s="111" t="s">
        <v>127</v>
      </c>
      <c r="E12446" s="111" t="s">
        <v>126</v>
      </c>
      <c r="F12446" s="111" t="s">
        <v>185</v>
      </c>
      <c r="G12446" s="111" t="s">
        <v>173</v>
      </c>
      <c r="H12446" s="111" t="s">
        <v>185</v>
      </c>
      <c r="I12446" s="111" t="s">
        <v>173</v>
      </c>
      <c r="J12446" t="str">
        <f t="shared" si="388"/>
        <v>1868SkogMineraljordLauvskogMiddels</v>
      </c>
      <c r="K12446" s="111">
        <v>-1.6187078219159163</v>
      </c>
      <c r="L12446" s="111">
        <v>0.85306406685236758</v>
      </c>
      <c r="M12446" s="111">
        <v>6.3979989500968365E-2</v>
      </c>
      <c r="N12446" s="112">
        <f t="shared" si="389"/>
        <v>-0.70166376556258037</v>
      </c>
    </row>
    <row r="12447" spans="1:14" x14ac:dyDescent="0.25">
      <c r="A12447" s="111" t="s">
        <v>920</v>
      </c>
      <c r="B12447" s="111">
        <f>INDEX(kommuner!C:C,MATCH(_xlfn.NUMBERVALUE(A12447),kommuner!B:B,0))</f>
        <v>1868</v>
      </c>
      <c r="C12447" s="111" t="s">
        <v>127</v>
      </c>
      <c r="D12447" s="111" t="s">
        <v>127</v>
      </c>
      <c r="E12447" s="111" t="s">
        <v>126</v>
      </c>
      <c r="F12447" s="111" t="s">
        <v>185</v>
      </c>
      <c r="G12447" s="111" t="s">
        <v>186</v>
      </c>
      <c r="H12447" s="111" t="s">
        <v>185</v>
      </c>
      <c r="I12447" s="111" t="s">
        <v>186</v>
      </c>
      <c r="J12447" t="str">
        <f t="shared" si="388"/>
        <v>1868SkogMineraljordLauvskogSærs høy</v>
      </c>
      <c r="K12447" s="111">
        <v>-3.6560473259425113</v>
      </c>
      <c r="L12447" s="111">
        <v>0.85306406685236758</v>
      </c>
      <c r="M12447" s="111">
        <v>6.3979989500968365E-2</v>
      </c>
      <c r="N12447" s="112">
        <f t="shared" si="389"/>
        <v>-2.7390032695891753</v>
      </c>
    </row>
    <row r="12448" spans="1:14" x14ac:dyDescent="0.25">
      <c r="A12448" s="111" t="s">
        <v>920</v>
      </c>
      <c r="B12448" s="111">
        <f>INDEX(kommuner!C:C,MATCH(_xlfn.NUMBERVALUE(A12448),kommuner!B:B,0))</f>
        <v>1868</v>
      </c>
      <c r="C12448" s="111" t="s">
        <v>127</v>
      </c>
      <c r="D12448" s="111" t="s">
        <v>127</v>
      </c>
      <c r="E12448" s="111" t="s">
        <v>123</v>
      </c>
      <c r="F12448" s="111" t="s">
        <v>172</v>
      </c>
      <c r="G12448" s="111" t="s">
        <v>180</v>
      </c>
      <c r="H12448" s="111" t="s">
        <v>172</v>
      </c>
      <c r="I12448" s="111" t="s">
        <v>180</v>
      </c>
      <c r="J12448" t="str">
        <f t="shared" si="388"/>
        <v>1868SkogOrganisk jordBarskogHøy</v>
      </c>
      <c r="K12448" s="111">
        <v>-2.5184559031994138</v>
      </c>
      <c r="L12448" s="111">
        <v>0.92784825435236762</v>
      </c>
      <c r="M12448" s="111">
        <v>0.46518126042825314</v>
      </c>
      <c r="N12448" s="112">
        <f t="shared" si="389"/>
        <v>-1.1254263884187932</v>
      </c>
    </row>
    <row r="12449" spans="1:14" x14ac:dyDescent="0.25">
      <c r="A12449" s="111" t="s">
        <v>920</v>
      </c>
      <c r="B12449" s="111">
        <f>INDEX(kommuner!C:C,MATCH(_xlfn.NUMBERVALUE(A12449),kommuner!B:B,0))</f>
        <v>1868</v>
      </c>
      <c r="C12449" s="111" t="s">
        <v>127</v>
      </c>
      <c r="D12449" s="111" t="s">
        <v>127</v>
      </c>
      <c r="E12449" s="111" t="s">
        <v>123</v>
      </c>
      <c r="F12449" s="111" t="s">
        <v>172</v>
      </c>
      <c r="G12449" s="111" t="s">
        <v>167</v>
      </c>
      <c r="H12449" s="111" t="s">
        <v>172</v>
      </c>
      <c r="I12449" s="111" t="s">
        <v>167</v>
      </c>
      <c r="J12449" t="str">
        <f t="shared" si="388"/>
        <v>1868SkogOrganisk jordBarskogImpediment</v>
      </c>
      <c r="K12449" s="111">
        <v>-0.13011741963904588</v>
      </c>
      <c r="L12449" s="111">
        <v>0.92784825435236762</v>
      </c>
      <c r="M12449" s="111">
        <v>0.46510463492953991</v>
      </c>
      <c r="N12449" s="112">
        <f t="shared" si="389"/>
        <v>1.2628354696428616</v>
      </c>
    </row>
    <row r="12450" spans="1:14" x14ac:dyDescent="0.25">
      <c r="A12450" s="111" t="s">
        <v>920</v>
      </c>
      <c r="B12450" s="111">
        <f>INDEX(kommuner!C:C,MATCH(_xlfn.NUMBERVALUE(A12450),kommuner!B:B,0))</f>
        <v>1868</v>
      </c>
      <c r="C12450" s="111" t="s">
        <v>127</v>
      </c>
      <c r="D12450" s="111" t="s">
        <v>127</v>
      </c>
      <c r="E12450" s="111" t="s">
        <v>123</v>
      </c>
      <c r="F12450" s="111" t="s">
        <v>172</v>
      </c>
      <c r="G12450" s="111" t="s">
        <v>190</v>
      </c>
      <c r="H12450" s="111" t="s">
        <v>172</v>
      </c>
      <c r="I12450" s="111" t="s">
        <v>190</v>
      </c>
      <c r="J12450" t="str">
        <f t="shared" si="388"/>
        <v>1868SkogOrganisk jordBarskogLav</v>
      </c>
      <c r="K12450" s="111">
        <v>-0.50666953101693391</v>
      </c>
      <c r="L12450" s="111">
        <v>0.92784825435236762</v>
      </c>
      <c r="M12450" s="111">
        <v>0.46510463492953991</v>
      </c>
      <c r="N12450" s="112">
        <f t="shared" si="389"/>
        <v>0.88628335826497362</v>
      </c>
    </row>
    <row r="12451" spans="1:14" x14ac:dyDescent="0.25">
      <c r="A12451" s="111" t="s">
        <v>920</v>
      </c>
      <c r="B12451" s="111">
        <f>INDEX(kommuner!C:C,MATCH(_xlfn.NUMBERVALUE(A12451),kommuner!B:B,0))</f>
        <v>1868</v>
      </c>
      <c r="C12451" s="111" t="s">
        <v>127</v>
      </c>
      <c r="D12451" s="111" t="s">
        <v>127</v>
      </c>
      <c r="E12451" s="111" t="s">
        <v>123</v>
      </c>
      <c r="F12451" s="111" t="s">
        <v>172</v>
      </c>
      <c r="G12451" s="111" t="s">
        <v>173</v>
      </c>
      <c r="H12451" s="111" t="s">
        <v>172</v>
      </c>
      <c r="I12451" s="111" t="s">
        <v>173</v>
      </c>
      <c r="J12451" t="str">
        <f t="shared" si="388"/>
        <v>1868SkogOrganisk jordBarskogMiddels</v>
      </c>
      <c r="K12451" s="111">
        <v>-1.5571490961494638</v>
      </c>
      <c r="L12451" s="111">
        <v>0.92784825435236762</v>
      </c>
      <c r="M12451" s="111">
        <v>0.46518126042825314</v>
      </c>
      <c r="N12451" s="112">
        <f t="shared" si="389"/>
        <v>-0.16411958136884308</v>
      </c>
    </row>
    <row r="12452" spans="1:14" x14ac:dyDescent="0.25">
      <c r="A12452" s="111" t="s">
        <v>920</v>
      </c>
      <c r="B12452" s="111">
        <f>INDEX(kommuner!C:C,MATCH(_xlfn.NUMBERVALUE(A12452),kommuner!B:B,0))</f>
        <v>1868</v>
      </c>
      <c r="C12452" s="111" t="s">
        <v>127</v>
      </c>
      <c r="D12452" s="111" t="s">
        <v>127</v>
      </c>
      <c r="E12452" s="111" t="s">
        <v>123</v>
      </c>
      <c r="F12452" s="111" t="s">
        <v>172</v>
      </c>
      <c r="G12452" s="111" t="s">
        <v>186</v>
      </c>
      <c r="H12452" s="111" t="s">
        <v>172</v>
      </c>
      <c r="I12452" s="111" t="s">
        <v>186</v>
      </c>
      <c r="J12452" t="str">
        <f t="shared" si="388"/>
        <v>1868SkogOrganisk jordBarskogSærs høy</v>
      </c>
      <c r="K12452" s="111">
        <v>2.5548655235722699</v>
      </c>
      <c r="L12452" s="111">
        <v>0.92784825435236762</v>
      </c>
      <c r="M12452" s="111">
        <v>0.46518126042825314</v>
      </c>
      <c r="N12452" s="112">
        <f t="shared" si="389"/>
        <v>3.9478950383528906</v>
      </c>
    </row>
    <row r="12453" spans="1:14" x14ac:dyDescent="0.25">
      <c r="A12453" s="111" t="s">
        <v>920</v>
      </c>
      <c r="B12453" s="111">
        <f>INDEX(kommuner!C:C,MATCH(_xlfn.NUMBERVALUE(A12453),kommuner!B:B,0))</f>
        <v>1868</v>
      </c>
      <c r="C12453" s="111" t="s">
        <v>127</v>
      </c>
      <c r="D12453" s="111" t="s">
        <v>127</v>
      </c>
      <c r="E12453" s="111" t="s">
        <v>123</v>
      </c>
      <c r="F12453" s="111" t="s">
        <v>179</v>
      </c>
      <c r="G12453" s="111" t="s">
        <v>180</v>
      </c>
      <c r="H12453" s="111" t="s">
        <v>179</v>
      </c>
      <c r="I12453" s="111" t="s">
        <v>180</v>
      </c>
      <c r="J12453" t="str">
        <f t="shared" si="388"/>
        <v>1868SkogOrganisk jordBlandingsskogHøy</v>
      </c>
      <c r="K12453" s="111">
        <v>-5.5554344456832343</v>
      </c>
      <c r="L12453" s="111">
        <v>0.92784825435236762</v>
      </c>
      <c r="M12453" s="111">
        <v>0.46510463492953991</v>
      </c>
      <c r="N12453" s="112">
        <f t="shared" si="389"/>
        <v>-4.1624815564013264</v>
      </c>
    </row>
    <row r="12454" spans="1:14" x14ac:dyDescent="0.25">
      <c r="A12454" s="111" t="s">
        <v>920</v>
      </c>
      <c r="B12454" s="111">
        <f>INDEX(kommuner!C:C,MATCH(_xlfn.NUMBERVALUE(A12454),kommuner!B:B,0))</f>
        <v>1868</v>
      </c>
      <c r="C12454" s="111" t="s">
        <v>127</v>
      </c>
      <c r="D12454" s="111" t="s">
        <v>127</v>
      </c>
      <c r="E12454" s="111" t="s">
        <v>123</v>
      </c>
      <c r="F12454" s="111" t="s">
        <v>179</v>
      </c>
      <c r="G12454" s="111" t="s">
        <v>167</v>
      </c>
      <c r="H12454" s="111" t="s">
        <v>179</v>
      </c>
      <c r="I12454" s="111" t="s">
        <v>167</v>
      </c>
      <c r="J12454" t="str">
        <f t="shared" si="388"/>
        <v>1868SkogOrganisk jordBlandingsskogImpediment</v>
      </c>
      <c r="K12454" s="111">
        <v>-0.28586344175800005</v>
      </c>
      <c r="L12454" s="111">
        <v>0.92784825435236762</v>
      </c>
      <c r="M12454" s="111">
        <v>0.46510463492953991</v>
      </c>
      <c r="N12454" s="112">
        <f t="shared" si="389"/>
        <v>1.1070894475239075</v>
      </c>
    </row>
    <row r="12455" spans="1:14" x14ac:dyDescent="0.25">
      <c r="A12455" s="111" t="s">
        <v>920</v>
      </c>
      <c r="B12455" s="111">
        <f>INDEX(kommuner!C:C,MATCH(_xlfn.NUMBERVALUE(A12455),kommuner!B:B,0))</f>
        <v>1868</v>
      </c>
      <c r="C12455" s="111" t="s">
        <v>127</v>
      </c>
      <c r="D12455" s="111" t="s">
        <v>127</v>
      </c>
      <c r="E12455" s="111" t="s">
        <v>123</v>
      </c>
      <c r="F12455" s="111" t="s">
        <v>179</v>
      </c>
      <c r="G12455" s="111" t="s">
        <v>190</v>
      </c>
      <c r="H12455" s="111" t="s">
        <v>179</v>
      </c>
      <c r="I12455" s="111" t="s">
        <v>190</v>
      </c>
      <c r="J12455" t="str">
        <f t="shared" si="388"/>
        <v>1868SkogOrganisk jordBlandingsskogLav</v>
      </c>
      <c r="K12455" s="111">
        <v>-1.2347339377887629</v>
      </c>
      <c r="L12455" s="111">
        <v>0.92784825435236762</v>
      </c>
      <c r="M12455" s="111">
        <v>0.46510463492953991</v>
      </c>
      <c r="N12455" s="112">
        <f t="shared" si="389"/>
        <v>0.15821895149314458</v>
      </c>
    </row>
    <row r="12456" spans="1:14" x14ac:dyDescent="0.25">
      <c r="A12456" s="111" t="s">
        <v>920</v>
      </c>
      <c r="B12456" s="111">
        <f>INDEX(kommuner!C:C,MATCH(_xlfn.NUMBERVALUE(A12456),kommuner!B:B,0))</f>
        <v>1868</v>
      </c>
      <c r="C12456" s="111" t="s">
        <v>127</v>
      </c>
      <c r="D12456" s="111" t="s">
        <v>127</v>
      </c>
      <c r="E12456" s="111" t="s">
        <v>123</v>
      </c>
      <c r="F12456" s="111" t="s">
        <v>179</v>
      </c>
      <c r="G12456" s="111" t="s">
        <v>173</v>
      </c>
      <c r="H12456" s="111" t="s">
        <v>179</v>
      </c>
      <c r="I12456" s="111" t="s">
        <v>173</v>
      </c>
      <c r="J12456" t="str">
        <f t="shared" si="388"/>
        <v>1868SkogOrganisk jordBlandingsskogMiddels</v>
      </c>
      <c r="K12456" s="111">
        <v>-2.4239591752717748</v>
      </c>
      <c r="L12456" s="111">
        <v>0.92784825435236762</v>
      </c>
      <c r="M12456" s="111">
        <v>0.46510463492953991</v>
      </c>
      <c r="N12456" s="112">
        <f t="shared" si="389"/>
        <v>-1.0310062859898674</v>
      </c>
    </row>
    <row r="12457" spans="1:14" x14ac:dyDescent="0.25">
      <c r="A12457" s="111" t="s">
        <v>920</v>
      </c>
      <c r="B12457" s="111">
        <f>INDEX(kommuner!C:C,MATCH(_xlfn.NUMBERVALUE(A12457),kommuner!B:B,0))</f>
        <v>1868</v>
      </c>
      <c r="C12457" s="111" t="s">
        <v>127</v>
      </c>
      <c r="D12457" s="111" t="s">
        <v>127</v>
      </c>
      <c r="E12457" s="111" t="s">
        <v>123</v>
      </c>
      <c r="F12457" s="111" t="s">
        <v>179</v>
      </c>
      <c r="G12457" s="111" t="s">
        <v>186</v>
      </c>
      <c r="H12457" s="111" t="s">
        <v>179</v>
      </c>
      <c r="I12457" s="111" t="s">
        <v>186</v>
      </c>
      <c r="J12457" t="str">
        <f t="shared" si="388"/>
        <v>1868SkogOrganisk jordBlandingsskogSærs høy</v>
      </c>
      <c r="K12457" s="111">
        <v>-1.5726115302258048</v>
      </c>
      <c r="L12457" s="111">
        <v>0.92784825435236762</v>
      </c>
      <c r="M12457" s="111">
        <v>0.46510463492953991</v>
      </c>
      <c r="N12457" s="112">
        <f t="shared" si="389"/>
        <v>-0.17965864094389727</v>
      </c>
    </row>
    <row r="12458" spans="1:14" x14ac:dyDescent="0.25">
      <c r="A12458" s="111" t="s">
        <v>920</v>
      </c>
      <c r="B12458" s="111">
        <f>INDEX(kommuner!C:C,MATCH(_xlfn.NUMBERVALUE(A12458),kommuner!B:B,0))</f>
        <v>1868</v>
      </c>
      <c r="C12458" s="111" t="s">
        <v>127</v>
      </c>
      <c r="D12458" s="111" t="s">
        <v>127</v>
      </c>
      <c r="E12458" s="111" t="s">
        <v>123</v>
      </c>
      <c r="F12458" s="111" t="s">
        <v>185</v>
      </c>
      <c r="G12458" s="111" t="s">
        <v>180</v>
      </c>
      <c r="H12458" s="111" t="s">
        <v>185</v>
      </c>
      <c r="I12458" s="111" t="s">
        <v>180</v>
      </c>
      <c r="J12458" t="str">
        <f t="shared" si="388"/>
        <v>1868SkogOrganisk jordLauvskogHøy</v>
      </c>
      <c r="K12458" s="111">
        <v>-1.9913688882377358</v>
      </c>
      <c r="L12458" s="111">
        <v>0.92784825435236762</v>
      </c>
      <c r="M12458" s="111">
        <v>0.46510463492953991</v>
      </c>
      <c r="N12458" s="112">
        <f t="shared" si="389"/>
        <v>-0.59841599895582831</v>
      </c>
    </row>
    <row r="12459" spans="1:14" x14ac:dyDescent="0.25">
      <c r="A12459" s="111" t="s">
        <v>920</v>
      </c>
      <c r="B12459" s="111">
        <f>INDEX(kommuner!C:C,MATCH(_xlfn.NUMBERVALUE(A12459),kommuner!B:B,0))</f>
        <v>1868</v>
      </c>
      <c r="C12459" s="111" t="s">
        <v>127</v>
      </c>
      <c r="D12459" s="111" t="s">
        <v>127</v>
      </c>
      <c r="E12459" s="111" t="s">
        <v>123</v>
      </c>
      <c r="F12459" s="111" t="s">
        <v>185</v>
      </c>
      <c r="G12459" s="111" t="s">
        <v>167</v>
      </c>
      <c r="H12459" s="111" t="s">
        <v>185</v>
      </c>
      <c r="I12459" s="111" t="s">
        <v>167</v>
      </c>
      <c r="J12459" t="str">
        <f t="shared" si="388"/>
        <v>1868SkogOrganisk jordLauvskogImpediment</v>
      </c>
      <c r="K12459" s="111">
        <v>0.35000626494250675</v>
      </c>
      <c r="L12459" s="111">
        <v>0.92784825435236762</v>
      </c>
      <c r="M12459" s="111">
        <v>0.46510463492953991</v>
      </c>
      <c r="N12459" s="112">
        <f t="shared" si="389"/>
        <v>1.7429591542244141</v>
      </c>
    </row>
    <row r="12460" spans="1:14" x14ac:dyDescent="0.25">
      <c r="A12460" s="111" t="s">
        <v>920</v>
      </c>
      <c r="B12460" s="111">
        <f>INDEX(kommuner!C:C,MATCH(_xlfn.NUMBERVALUE(A12460),kommuner!B:B,0))</f>
        <v>1868</v>
      </c>
      <c r="C12460" s="111" t="s">
        <v>127</v>
      </c>
      <c r="D12460" s="111" t="s">
        <v>127</v>
      </c>
      <c r="E12460" s="111" t="s">
        <v>123</v>
      </c>
      <c r="F12460" s="111" t="s">
        <v>185</v>
      </c>
      <c r="G12460" s="111" t="s">
        <v>190</v>
      </c>
      <c r="H12460" s="111" t="s">
        <v>185</v>
      </c>
      <c r="I12460" s="111" t="s">
        <v>190</v>
      </c>
      <c r="J12460" t="str">
        <f t="shared" si="388"/>
        <v>1868SkogOrganisk jordLauvskogLav</v>
      </c>
      <c r="K12460" s="111">
        <v>1.1144075558526714</v>
      </c>
      <c r="L12460" s="111">
        <v>0.92784825435236762</v>
      </c>
      <c r="M12460" s="111">
        <v>0.46510463492953991</v>
      </c>
      <c r="N12460" s="112">
        <f t="shared" si="389"/>
        <v>2.5073604451345788</v>
      </c>
    </row>
    <row r="12461" spans="1:14" x14ac:dyDescent="0.25">
      <c r="A12461" s="111" t="s">
        <v>920</v>
      </c>
      <c r="B12461" s="111">
        <f>INDEX(kommuner!C:C,MATCH(_xlfn.NUMBERVALUE(A12461),kommuner!B:B,0))</f>
        <v>1868</v>
      </c>
      <c r="C12461" s="111" t="s">
        <v>127</v>
      </c>
      <c r="D12461" s="111" t="s">
        <v>127</v>
      </c>
      <c r="E12461" s="111" t="s">
        <v>123</v>
      </c>
      <c r="F12461" s="111" t="s">
        <v>185</v>
      </c>
      <c r="G12461" s="111" t="s">
        <v>173</v>
      </c>
      <c r="H12461" s="111" t="s">
        <v>185</v>
      </c>
      <c r="I12461" s="111" t="s">
        <v>173</v>
      </c>
      <c r="J12461" t="str">
        <f t="shared" si="388"/>
        <v>1868SkogOrganisk jordLauvskogMiddels</v>
      </c>
      <c r="K12461" s="111">
        <v>-0.62664468270982987</v>
      </c>
      <c r="L12461" s="111">
        <v>0.92784825435236762</v>
      </c>
      <c r="M12461" s="111">
        <v>0.46510463492953991</v>
      </c>
      <c r="N12461" s="112">
        <f t="shared" si="389"/>
        <v>0.76630820657207765</v>
      </c>
    </row>
    <row r="12462" spans="1:14" x14ac:dyDescent="0.25">
      <c r="A12462" s="111" t="s">
        <v>920</v>
      </c>
      <c r="B12462" s="111">
        <f>INDEX(kommuner!C:C,MATCH(_xlfn.NUMBERVALUE(A12462),kommuner!B:B,0))</f>
        <v>1868</v>
      </c>
      <c r="C12462" s="111" t="s">
        <v>127</v>
      </c>
      <c r="D12462" s="111" t="s">
        <v>127</v>
      </c>
      <c r="E12462" s="111" t="s">
        <v>123</v>
      </c>
      <c r="F12462" s="111" t="s">
        <v>185</v>
      </c>
      <c r="G12462" s="111" t="s">
        <v>186</v>
      </c>
      <c r="H12462" s="111" t="s">
        <v>185</v>
      </c>
      <c r="I12462" s="111" t="s">
        <v>186</v>
      </c>
      <c r="J12462" t="str">
        <f t="shared" si="388"/>
        <v>1868SkogOrganisk jordLauvskogSærs høy</v>
      </c>
      <c r="K12462" s="111">
        <v>-1.8997279926091779</v>
      </c>
      <c r="L12462" s="111">
        <v>0.92784825435236762</v>
      </c>
      <c r="M12462" s="111">
        <v>0.46510463492953991</v>
      </c>
      <c r="N12462" s="112">
        <f t="shared" si="389"/>
        <v>-0.50677510332727038</v>
      </c>
    </row>
    <row r="12463" spans="1:14" x14ac:dyDescent="0.25">
      <c r="A12463" s="111" t="s">
        <v>920</v>
      </c>
      <c r="B12463" s="111">
        <f>INDEX(kommuner!C:C,MATCH(_xlfn.NUMBERVALUE(A12463),kommuner!B:B,0))</f>
        <v>1868</v>
      </c>
      <c r="C12463" s="111" t="s">
        <v>83</v>
      </c>
      <c r="D12463" s="111" t="s">
        <v>83</v>
      </c>
      <c r="E12463" s="111" t="s">
        <v>126</v>
      </c>
      <c r="F12463" s="111" t="s">
        <v>139</v>
      </c>
      <c r="G12463" s="111" t="s">
        <v>139</v>
      </c>
      <c r="H12463" s="111" t="s">
        <v>139</v>
      </c>
      <c r="I12463" s="111" t="s">
        <v>139</v>
      </c>
      <c r="J12463" t="str">
        <f t="shared" si="388"/>
        <v>1868Utbygd arealMineraljord</v>
      </c>
      <c r="K12463" s="111">
        <v>6.7868445194857546E-2</v>
      </c>
      <c r="L12463" s="111">
        <v>0</v>
      </c>
      <c r="M12463" s="111">
        <v>1.303047089454229E-2</v>
      </c>
      <c r="N12463" s="112">
        <f t="shared" si="389"/>
        <v>8.0898916089399836E-2</v>
      </c>
    </row>
    <row r="12464" spans="1:14" x14ac:dyDescent="0.25">
      <c r="A12464" s="111" t="s">
        <v>920</v>
      </c>
      <c r="B12464" s="111">
        <f>INDEX(kommuner!C:C,MATCH(_xlfn.NUMBERVALUE(A12464),kommuner!B:B,0))</f>
        <v>1868</v>
      </c>
      <c r="C12464" s="111" t="s">
        <v>83</v>
      </c>
      <c r="D12464" s="111" t="s">
        <v>83</v>
      </c>
      <c r="E12464" s="111" t="s">
        <v>123</v>
      </c>
      <c r="F12464" s="111" t="s">
        <v>139</v>
      </c>
      <c r="G12464" s="111" t="s">
        <v>139</v>
      </c>
      <c r="H12464" s="111" t="s">
        <v>139</v>
      </c>
      <c r="I12464" s="111" t="s">
        <v>139</v>
      </c>
      <c r="J12464" t="str">
        <f t="shared" si="388"/>
        <v>1868Utbygd arealOrganisk jord</v>
      </c>
      <c r="K12464" s="111">
        <v>29.011421395201612</v>
      </c>
      <c r="L12464" s="111">
        <v>0</v>
      </c>
      <c r="M12464" s="111">
        <v>1.303047089454229E-2</v>
      </c>
      <c r="N12464" s="112">
        <f t="shared" si="389"/>
        <v>29.024451866096154</v>
      </c>
    </row>
    <row r="12465" spans="1:14" x14ac:dyDescent="0.25">
      <c r="A12465" s="111" t="s">
        <v>920</v>
      </c>
      <c r="B12465" s="111">
        <f>INDEX(kommuner!C:C,MATCH(_xlfn.NUMBERVALUE(A12465),kommuner!B:B,0))</f>
        <v>1868</v>
      </c>
      <c r="C12465" s="111" t="s">
        <v>181</v>
      </c>
      <c r="D12465" s="111" t="s">
        <v>181</v>
      </c>
      <c r="E12465" s="111" t="s">
        <v>123</v>
      </c>
      <c r="F12465" s="111" t="s">
        <v>139</v>
      </c>
      <c r="G12465" s="111" t="s">
        <v>139</v>
      </c>
      <c r="H12465" s="111" t="s">
        <v>139</v>
      </c>
      <c r="I12465" s="111" t="s">
        <v>139</v>
      </c>
      <c r="J12465" t="str">
        <f t="shared" si="388"/>
        <v>1868Vann og myrOrganisk jord</v>
      </c>
      <c r="K12465" s="111">
        <v>-4.1038862122629617E-2</v>
      </c>
      <c r="L12465" s="111">
        <v>0</v>
      </c>
      <c r="M12465" s="111">
        <v>0</v>
      </c>
      <c r="N12465" s="112">
        <f t="shared" si="389"/>
        <v>-4.1038862122629617E-2</v>
      </c>
    </row>
    <row r="12466" spans="1:14" x14ac:dyDescent="0.25">
      <c r="A12466" s="111" t="s">
        <v>921</v>
      </c>
      <c r="B12466" s="111">
        <f>INDEX(kommuner!C:C,MATCH(_xlfn.NUMBERVALUE(A12466),kommuner!B:B,0))</f>
        <v>1870</v>
      </c>
      <c r="C12466" s="111" t="s">
        <v>82</v>
      </c>
      <c r="D12466" s="111" t="s">
        <v>82</v>
      </c>
      <c r="E12466" s="111" t="s">
        <v>126</v>
      </c>
      <c r="F12466" s="111" t="s">
        <v>139</v>
      </c>
      <c r="G12466" s="111" t="s">
        <v>139</v>
      </c>
      <c r="H12466" s="111" t="s">
        <v>139</v>
      </c>
      <c r="I12466" s="111" t="s">
        <v>139</v>
      </c>
      <c r="J12466" t="str">
        <f t="shared" si="388"/>
        <v>1870Annen utmarkMineraljord</v>
      </c>
      <c r="K12466" s="111">
        <v>-4.6129089206686659E-2</v>
      </c>
      <c r="L12466" s="111">
        <v>0</v>
      </c>
      <c r="M12466" s="111">
        <v>0</v>
      </c>
      <c r="N12466" s="112">
        <f t="shared" si="389"/>
        <v>-4.6129089206686659E-2</v>
      </c>
    </row>
    <row r="12467" spans="1:14" x14ac:dyDescent="0.25">
      <c r="A12467" s="111" t="s">
        <v>921</v>
      </c>
      <c r="B12467" s="111">
        <f>INDEX(kommuner!C:C,MATCH(_xlfn.NUMBERVALUE(A12467),kommuner!B:B,0))</f>
        <v>1870</v>
      </c>
      <c r="C12467" s="111" t="s">
        <v>121</v>
      </c>
      <c r="D12467" s="111" t="s">
        <v>121</v>
      </c>
      <c r="E12467" s="111" t="s">
        <v>126</v>
      </c>
      <c r="F12467" s="111" t="s">
        <v>139</v>
      </c>
      <c r="G12467" s="111" t="s">
        <v>139</v>
      </c>
      <c r="H12467" s="111" t="s">
        <v>139</v>
      </c>
      <c r="I12467" s="111" t="s">
        <v>139</v>
      </c>
      <c r="J12467" t="str">
        <f t="shared" si="388"/>
        <v>1870BeiteMineraljord</v>
      </c>
      <c r="K12467" s="111">
        <v>-0.96338340838695502</v>
      </c>
      <c r="L12467" s="111">
        <v>0</v>
      </c>
      <c r="M12467" s="111">
        <v>1.2448711246839999E-7</v>
      </c>
      <c r="N12467" s="112">
        <f t="shared" si="389"/>
        <v>-0.96338328389984251</v>
      </c>
    </row>
    <row r="12468" spans="1:14" x14ac:dyDescent="0.25">
      <c r="A12468" s="111" t="s">
        <v>921</v>
      </c>
      <c r="B12468" s="111">
        <f>INDEX(kommuner!C:C,MATCH(_xlfn.NUMBERVALUE(A12468),kommuner!B:B,0))</f>
        <v>1870</v>
      </c>
      <c r="C12468" s="111" t="s">
        <v>121</v>
      </c>
      <c r="D12468" s="111" t="s">
        <v>121</v>
      </c>
      <c r="E12468" s="111" t="s">
        <v>123</v>
      </c>
      <c r="F12468" s="111" t="s">
        <v>139</v>
      </c>
      <c r="G12468" s="111" t="s">
        <v>139</v>
      </c>
      <c r="H12468" s="111" t="s">
        <v>139</v>
      </c>
      <c r="I12468" s="111" t="s">
        <v>139</v>
      </c>
      <c r="J12468" t="str">
        <f t="shared" si="388"/>
        <v>1870BeiteOrganisk jord</v>
      </c>
      <c r="K12468" s="111">
        <v>12.077525935985037</v>
      </c>
      <c r="L12468" s="111">
        <v>1.6412500000000001</v>
      </c>
      <c r="M12468" s="111">
        <v>0</v>
      </c>
      <c r="N12468" s="112">
        <f t="shared" si="389"/>
        <v>13.718775935985036</v>
      </c>
    </row>
    <row r="12469" spans="1:14" x14ac:dyDescent="0.25">
      <c r="A12469" s="111" t="s">
        <v>921</v>
      </c>
      <c r="B12469" s="111">
        <f>INDEX(kommuner!C:C,MATCH(_xlfn.NUMBERVALUE(A12469),kommuner!B:B,0))</f>
        <v>1870</v>
      </c>
      <c r="C12469" s="111" t="s">
        <v>84</v>
      </c>
      <c r="D12469" s="111" t="s">
        <v>84</v>
      </c>
      <c r="E12469" s="111" t="s">
        <v>126</v>
      </c>
      <c r="F12469" s="111" t="s">
        <v>139</v>
      </c>
      <c r="G12469" s="111" t="s">
        <v>139</v>
      </c>
      <c r="H12469" s="111" t="s">
        <v>139</v>
      </c>
      <c r="I12469" s="111" t="s">
        <v>139</v>
      </c>
      <c r="J12469" t="str">
        <f t="shared" si="388"/>
        <v>1870Dyrket markMineraljord</v>
      </c>
      <c r="K12469" s="111">
        <v>-0.35631141178143111</v>
      </c>
      <c r="L12469" s="111">
        <v>0</v>
      </c>
      <c r="M12469" s="111">
        <v>0</v>
      </c>
      <c r="N12469" s="112">
        <f t="shared" si="389"/>
        <v>-0.35631141178143111</v>
      </c>
    </row>
    <row r="12470" spans="1:14" x14ac:dyDescent="0.25">
      <c r="A12470" s="111" t="s">
        <v>921</v>
      </c>
      <c r="B12470" s="111">
        <f>INDEX(kommuner!C:C,MATCH(_xlfn.NUMBERVALUE(A12470),kommuner!B:B,0))</f>
        <v>1870</v>
      </c>
      <c r="C12470" s="111" t="s">
        <v>84</v>
      </c>
      <c r="D12470" s="111" t="s">
        <v>84</v>
      </c>
      <c r="E12470" s="111" t="s">
        <v>123</v>
      </c>
      <c r="F12470" s="111" t="s">
        <v>139</v>
      </c>
      <c r="G12470" s="111" t="s">
        <v>139</v>
      </c>
      <c r="H12470" s="111" t="s">
        <v>139</v>
      </c>
      <c r="I12470" s="111" t="s">
        <v>139</v>
      </c>
      <c r="J12470" t="str">
        <f t="shared" si="388"/>
        <v>1870Dyrket markOrganisk jord</v>
      </c>
      <c r="K12470" s="111">
        <v>28.726149366675592</v>
      </c>
      <c r="L12470" s="111">
        <v>1.45625</v>
      </c>
      <c r="M12470" s="111">
        <v>0</v>
      </c>
      <c r="N12470" s="112">
        <f t="shared" si="389"/>
        <v>30.182399366675593</v>
      </c>
    </row>
    <row r="12471" spans="1:14" x14ac:dyDescent="0.25">
      <c r="A12471" s="111" t="s">
        <v>921</v>
      </c>
      <c r="B12471" s="111">
        <f>INDEX(kommuner!C:C,MATCH(_xlfn.NUMBERVALUE(A12471),kommuner!B:B,0))</f>
        <v>1870</v>
      </c>
      <c r="C12471" s="111" t="s">
        <v>127</v>
      </c>
      <c r="D12471" s="111" t="s">
        <v>127</v>
      </c>
      <c r="E12471" s="111" t="s">
        <v>126</v>
      </c>
      <c r="F12471" s="111" t="s">
        <v>172</v>
      </c>
      <c r="G12471" s="111" t="s">
        <v>180</v>
      </c>
      <c r="H12471" s="111" t="s">
        <v>172</v>
      </c>
      <c r="I12471" s="111" t="s">
        <v>180</v>
      </c>
      <c r="J12471" t="str">
        <f t="shared" si="388"/>
        <v>1870SkogMineraljordBarskogHøy</v>
      </c>
      <c r="K12471" s="111">
        <v>-4.1008350957832223</v>
      </c>
      <c r="L12471" s="111">
        <v>0.85306406685236758</v>
      </c>
      <c r="M12471" s="111">
        <v>6.4056614999681585E-2</v>
      </c>
      <c r="N12471" s="112">
        <f t="shared" si="389"/>
        <v>-3.183714413931173</v>
      </c>
    </row>
    <row r="12472" spans="1:14" x14ac:dyDescent="0.25">
      <c r="A12472" s="111" t="s">
        <v>921</v>
      </c>
      <c r="B12472" s="111">
        <f>INDEX(kommuner!C:C,MATCH(_xlfn.NUMBERVALUE(A12472),kommuner!B:B,0))</f>
        <v>1870</v>
      </c>
      <c r="C12472" s="111" t="s">
        <v>127</v>
      </c>
      <c r="D12472" s="111" t="s">
        <v>127</v>
      </c>
      <c r="E12472" s="111" t="s">
        <v>126</v>
      </c>
      <c r="F12472" s="111" t="s">
        <v>172</v>
      </c>
      <c r="G12472" s="111" t="s">
        <v>167</v>
      </c>
      <c r="H12472" s="111" t="s">
        <v>172</v>
      </c>
      <c r="I12472" s="111" t="s">
        <v>167</v>
      </c>
      <c r="J12472" t="str">
        <f t="shared" si="388"/>
        <v>1870SkogMineraljordBarskogImpediment</v>
      </c>
      <c r="K12472" s="111">
        <v>-0.74600152614144843</v>
      </c>
      <c r="L12472" s="111">
        <v>0.85306406685236758</v>
      </c>
      <c r="M12472" s="111">
        <v>6.3979989500968365E-2</v>
      </c>
      <c r="N12472" s="112">
        <f t="shared" si="389"/>
        <v>0.17104253021188751</v>
      </c>
    </row>
    <row r="12473" spans="1:14" x14ac:dyDescent="0.25">
      <c r="A12473" s="111" t="s">
        <v>921</v>
      </c>
      <c r="B12473" s="111">
        <f>INDEX(kommuner!C:C,MATCH(_xlfn.NUMBERVALUE(A12473),kommuner!B:B,0))</f>
        <v>1870</v>
      </c>
      <c r="C12473" s="111" t="s">
        <v>127</v>
      </c>
      <c r="D12473" s="111" t="s">
        <v>127</v>
      </c>
      <c r="E12473" s="111" t="s">
        <v>126</v>
      </c>
      <c r="F12473" s="111" t="s">
        <v>172</v>
      </c>
      <c r="G12473" s="111" t="s">
        <v>190</v>
      </c>
      <c r="H12473" s="111" t="s">
        <v>172</v>
      </c>
      <c r="I12473" s="111" t="s">
        <v>190</v>
      </c>
      <c r="J12473" t="str">
        <f t="shared" si="388"/>
        <v>1870SkogMineraljordBarskogLav</v>
      </c>
      <c r="K12473" s="111">
        <v>-1.8215681825293268</v>
      </c>
      <c r="L12473" s="111">
        <v>0.85306406685236758</v>
      </c>
      <c r="M12473" s="111">
        <v>6.3979989500968365E-2</v>
      </c>
      <c r="N12473" s="112">
        <f t="shared" si="389"/>
        <v>-0.90452412617599087</v>
      </c>
    </row>
    <row r="12474" spans="1:14" x14ac:dyDescent="0.25">
      <c r="A12474" s="111" t="s">
        <v>921</v>
      </c>
      <c r="B12474" s="111">
        <f>INDEX(kommuner!C:C,MATCH(_xlfn.NUMBERVALUE(A12474),kommuner!B:B,0))</f>
        <v>1870</v>
      </c>
      <c r="C12474" s="111" t="s">
        <v>127</v>
      </c>
      <c r="D12474" s="111" t="s">
        <v>127</v>
      </c>
      <c r="E12474" s="111" t="s">
        <v>126</v>
      </c>
      <c r="F12474" s="111" t="s">
        <v>172</v>
      </c>
      <c r="G12474" s="111" t="s">
        <v>173</v>
      </c>
      <c r="H12474" s="111" t="s">
        <v>172</v>
      </c>
      <c r="I12474" s="111" t="s">
        <v>173</v>
      </c>
      <c r="J12474" t="str">
        <f t="shared" si="388"/>
        <v>1870SkogMineraljordBarskogMiddels</v>
      </c>
      <c r="K12474" s="111">
        <v>-2.9452289214132028</v>
      </c>
      <c r="L12474" s="111">
        <v>0.85306406685236758</v>
      </c>
      <c r="M12474" s="111">
        <v>6.4056614999681585E-2</v>
      </c>
      <c r="N12474" s="112">
        <f t="shared" si="389"/>
        <v>-2.0281082395611536</v>
      </c>
    </row>
    <row r="12475" spans="1:14" x14ac:dyDescent="0.25">
      <c r="A12475" s="111" t="s">
        <v>921</v>
      </c>
      <c r="B12475" s="111">
        <f>INDEX(kommuner!C:C,MATCH(_xlfn.NUMBERVALUE(A12475),kommuner!B:B,0))</f>
        <v>1870</v>
      </c>
      <c r="C12475" s="111" t="s">
        <v>127</v>
      </c>
      <c r="D12475" s="111" t="s">
        <v>127</v>
      </c>
      <c r="E12475" s="111" t="s">
        <v>126</v>
      </c>
      <c r="F12475" s="111" t="s">
        <v>172</v>
      </c>
      <c r="G12475" s="111" t="s">
        <v>186</v>
      </c>
      <c r="H12475" s="111" t="s">
        <v>172</v>
      </c>
      <c r="I12475" s="111" t="s">
        <v>186</v>
      </c>
      <c r="J12475" t="str">
        <f t="shared" si="388"/>
        <v>1870SkogMineraljordBarskogSærs høy</v>
      </c>
      <c r="K12475" s="111">
        <v>0.12072674540874306</v>
      </c>
      <c r="L12475" s="111">
        <v>0.85306406685236758</v>
      </c>
      <c r="M12475" s="111">
        <v>6.4056614999681585E-2</v>
      </c>
      <c r="N12475" s="112">
        <f t="shared" si="389"/>
        <v>1.0378474272607923</v>
      </c>
    </row>
    <row r="12476" spans="1:14" x14ac:dyDescent="0.25">
      <c r="A12476" s="111" t="s">
        <v>921</v>
      </c>
      <c r="B12476" s="111">
        <f>INDEX(kommuner!C:C,MATCH(_xlfn.NUMBERVALUE(A12476),kommuner!B:B,0))</f>
        <v>1870</v>
      </c>
      <c r="C12476" s="111" t="s">
        <v>127</v>
      </c>
      <c r="D12476" s="111" t="s">
        <v>127</v>
      </c>
      <c r="E12476" s="111" t="s">
        <v>126</v>
      </c>
      <c r="F12476" s="111" t="s">
        <v>179</v>
      </c>
      <c r="G12476" s="111" t="s">
        <v>180</v>
      </c>
      <c r="H12476" s="111" t="s">
        <v>179</v>
      </c>
      <c r="I12476" s="111" t="s">
        <v>180</v>
      </c>
      <c r="J12476" t="str">
        <f t="shared" si="388"/>
        <v>1870SkogMineraljordBlandingsskogHøy</v>
      </c>
      <c r="K12476" s="111">
        <v>-7.1939050909469406</v>
      </c>
      <c r="L12476" s="111">
        <v>0.85306406685236758</v>
      </c>
      <c r="M12476" s="111">
        <v>6.3979989500968365E-2</v>
      </c>
      <c r="N12476" s="112">
        <f t="shared" si="389"/>
        <v>-6.2768610345936047</v>
      </c>
    </row>
    <row r="12477" spans="1:14" x14ac:dyDescent="0.25">
      <c r="A12477" s="111" t="s">
        <v>921</v>
      </c>
      <c r="B12477" s="111">
        <f>INDEX(kommuner!C:C,MATCH(_xlfn.NUMBERVALUE(A12477),kommuner!B:B,0))</f>
        <v>1870</v>
      </c>
      <c r="C12477" s="111" t="s">
        <v>127</v>
      </c>
      <c r="D12477" s="111" t="s">
        <v>127</v>
      </c>
      <c r="E12477" s="111" t="s">
        <v>126</v>
      </c>
      <c r="F12477" s="111" t="s">
        <v>179</v>
      </c>
      <c r="G12477" s="111" t="s">
        <v>167</v>
      </c>
      <c r="H12477" s="111" t="s">
        <v>179</v>
      </c>
      <c r="I12477" s="111" t="s">
        <v>167</v>
      </c>
      <c r="J12477" t="str">
        <f t="shared" si="388"/>
        <v>1870SkogMineraljordBlandingsskogImpediment</v>
      </c>
      <c r="K12477" s="111">
        <v>-1.6598037998579707</v>
      </c>
      <c r="L12477" s="111">
        <v>0.85306406685236758</v>
      </c>
      <c r="M12477" s="111">
        <v>6.3979989500968365E-2</v>
      </c>
      <c r="N12477" s="112">
        <f t="shared" si="389"/>
        <v>-0.7427597435046347</v>
      </c>
    </row>
    <row r="12478" spans="1:14" x14ac:dyDescent="0.25">
      <c r="A12478" s="111" t="s">
        <v>921</v>
      </c>
      <c r="B12478" s="111">
        <f>INDEX(kommuner!C:C,MATCH(_xlfn.NUMBERVALUE(A12478),kommuner!B:B,0))</f>
        <v>1870</v>
      </c>
      <c r="C12478" s="111" t="s">
        <v>127</v>
      </c>
      <c r="D12478" s="111" t="s">
        <v>127</v>
      </c>
      <c r="E12478" s="111" t="s">
        <v>126</v>
      </c>
      <c r="F12478" s="111" t="s">
        <v>179</v>
      </c>
      <c r="G12478" s="111" t="s">
        <v>190</v>
      </c>
      <c r="H12478" s="111" t="s">
        <v>179</v>
      </c>
      <c r="I12478" s="111" t="s">
        <v>190</v>
      </c>
      <c r="J12478" t="str">
        <f t="shared" si="388"/>
        <v>1870SkogMineraljordBlandingsskogLav</v>
      </c>
      <c r="K12478" s="111">
        <v>-2.5588434197694254</v>
      </c>
      <c r="L12478" s="111">
        <v>0.85306406685236758</v>
      </c>
      <c r="M12478" s="111">
        <v>6.3979989500968365E-2</v>
      </c>
      <c r="N12478" s="112">
        <f t="shared" si="389"/>
        <v>-1.6417993634160897</v>
      </c>
    </row>
    <row r="12479" spans="1:14" x14ac:dyDescent="0.25">
      <c r="A12479" s="111" t="s">
        <v>921</v>
      </c>
      <c r="B12479" s="111">
        <f>INDEX(kommuner!C:C,MATCH(_xlfn.NUMBERVALUE(A12479),kommuner!B:B,0))</f>
        <v>1870</v>
      </c>
      <c r="C12479" s="111" t="s">
        <v>127</v>
      </c>
      <c r="D12479" s="111" t="s">
        <v>127</v>
      </c>
      <c r="E12479" s="111" t="s">
        <v>126</v>
      </c>
      <c r="F12479" s="111" t="s">
        <v>179</v>
      </c>
      <c r="G12479" s="111" t="s">
        <v>173</v>
      </c>
      <c r="H12479" s="111" t="s">
        <v>179</v>
      </c>
      <c r="I12479" s="111" t="s">
        <v>173</v>
      </c>
      <c r="J12479" t="str">
        <f t="shared" si="388"/>
        <v>1870SkogMineraljordBlandingsskogMiddels</v>
      </c>
      <c r="K12479" s="111">
        <v>-3.8687729546762566</v>
      </c>
      <c r="L12479" s="111">
        <v>0.85306406685236758</v>
      </c>
      <c r="M12479" s="111">
        <v>6.3979989500968365E-2</v>
      </c>
      <c r="N12479" s="112">
        <f t="shared" si="389"/>
        <v>-2.9517288983229206</v>
      </c>
    </row>
    <row r="12480" spans="1:14" x14ac:dyDescent="0.25">
      <c r="A12480" s="111" t="s">
        <v>921</v>
      </c>
      <c r="B12480" s="111">
        <f>INDEX(kommuner!C:C,MATCH(_xlfn.NUMBERVALUE(A12480),kommuner!B:B,0))</f>
        <v>1870</v>
      </c>
      <c r="C12480" s="111" t="s">
        <v>127</v>
      </c>
      <c r="D12480" s="111" t="s">
        <v>127</v>
      </c>
      <c r="E12480" s="111" t="s">
        <v>126</v>
      </c>
      <c r="F12480" s="111" t="s">
        <v>179</v>
      </c>
      <c r="G12480" s="111" t="s">
        <v>186</v>
      </c>
      <c r="H12480" s="111" t="s">
        <v>179</v>
      </c>
      <c r="I12480" s="111" t="s">
        <v>186</v>
      </c>
      <c r="J12480" t="str">
        <f t="shared" si="388"/>
        <v>1870SkogMineraljordBlandingsskogSærs høy</v>
      </c>
      <c r="K12480" s="111">
        <v>-2.9395925245326562</v>
      </c>
      <c r="L12480" s="111">
        <v>0.85306406685236758</v>
      </c>
      <c r="M12480" s="111">
        <v>6.3979989500968365E-2</v>
      </c>
      <c r="N12480" s="112">
        <f t="shared" si="389"/>
        <v>-2.0225484681793202</v>
      </c>
    </row>
    <row r="12481" spans="1:14" x14ac:dyDescent="0.25">
      <c r="A12481" s="111" t="s">
        <v>921</v>
      </c>
      <c r="B12481" s="111">
        <f>INDEX(kommuner!C:C,MATCH(_xlfn.NUMBERVALUE(A12481),kommuner!B:B,0))</f>
        <v>1870</v>
      </c>
      <c r="C12481" s="111" t="s">
        <v>127</v>
      </c>
      <c r="D12481" s="111" t="s">
        <v>127</v>
      </c>
      <c r="E12481" s="111" t="s">
        <v>126</v>
      </c>
      <c r="F12481" s="111" t="s">
        <v>185</v>
      </c>
      <c r="G12481" s="111" t="s">
        <v>180</v>
      </c>
      <c r="H12481" s="111" t="s">
        <v>185</v>
      </c>
      <c r="I12481" s="111" t="s">
        <v>180</v>
      </c>
      <c r="J12481" t="str">
        <f t="shared" si="388"/>
        <v>1870SkogMineraljordLauvskogHøy</v>
      </c>
      <c r="K12481" s="111">
        <v>-2.2672556336745231</v>
      </c>
      <c r="L12481" s="111">
        <v>0.85306406685236758</v>
      </c>
      <c r="M12481" s="111">
        <v>6.3979989500968365E-2</v>
      </c>
      <c r="N12481" s="112">
        <f t="shared" si="389"/>
        <v>-1.3502115773211874</v>
      </c>
    </row>
    <row r="12482" spans="1:14" x14ac:dyDescent="0.25">
      <c r="A12482" s="111" t="s">
        <v>921</v>
      </c>
      <c r="B12482" s="111">
        <f>INDEX(kommuner!C:C,MATCH(_xlfn.NUMBERVALUE(A12482),kommuner!B:B,0))</f>
        <v>1870</v>
      </c>
      <c r="C12482" s="111" t="s">
        <v>127</v>
      </c>
      <c r="D12482" s="111" t="s">
        <v>127</v>
      </c>
      <c r="E12482" s="111" t="s">
        <v>126</v>
      </c>
      <c r="F12482" s="111" t="s">
        <v>185</v>
      </c>
      <c r="G12482" s="111" t="s">
        <v>167</v>
      </c>
      <c r="H12482" s="111" t="s">
        <v>185</v>
      </c>
      <c r="I12482" s="111" t="s">
        <v>167</v>
      </c>
      <c r="J12482" t="str">
        <f t="shared" si="388"/>
        <v>1870SkogMineraljordLauvskogImpediment</v>
      </c>
      <c r="K12482" s="111">
        <v>-0.10482014945424457</v>
      </c>
      <c r="L12482" s="111">
        <v>0.85306406685236758</v>
      </c>
      <c r="M12482" s="111">
        <v>6.3979989500968365E-2</v>
      </c>
      <c r="N12482" s="112">
        <f t="shared" si="389"/>
        <v>0.81222390689909141</v>
      </c>
    </row>
    <row r="12483" spans="1:14" x14ac:dyDescent="0.25">
      <c r="A12483" s="111" t="s">
        <v>921</v>
      </c>
      <c r="B12483" s="111">
        <f>INDEX(kommuner!C:C,MATCH(_xlfn.NUMBERVALUE(A12483),kommuner!B:B,0))</f>
        <v>1870</v>
      </c>
      <c r="C12483" s="111" t="s">
        <v>127</v>
      </c>
      <c r="D12483" s="111" t="s">
        <v>127</v>
      </c>
      <c r="E12483" s="111" t="s">
        <v>126</v>
      </c>
      <c r="F12483" s="111" t="s">
        <v>185</v>
      </c>
      <c r="G12483" s="111" t="s">
        <v>190</v>
      </c>
      <c r="H12483" s="111" t="s">
        <v>185</v>
      </c>
      <c r="I12483" s="111" t="s">
        <v>190</v>
      </c>
      <c r="J12483" t="str">
        <f t="shared" ref="J12483:J12546" si="390">B12483&amp;C12483&amp;E12483&amp;IF(C12483="Skog",F12483&amp;G12483,"")</f>
        <v>1870SkogMineraljordLauvskogLav</v>
      </c>
      <c r="K12483" s="111">
        <v>-8.9748170935426599E-2</v>
      </c>
      <c r="L12483" s="111">
        <v>0.85306406685236758</v>
      </c>
      <c r="M12483" s="111">
        <v>6.3979989500968365E-2</v>
      </c>
      <c r="N12483" s="112">
        <f t="shared" ref="N12483:N12546" si="391">SUM(K12483:M12483)</f>
        <v>0.82729588541790933</v>
      </c>
    </row>
    <row r="12484" spans="1:14" x14ac:dyDescent="0.25">
      <c r="A12484" s="111" t="s">
        <v>921</v>
      </c>
      <c r="B12484" s="111">
        <f>INDEX(kommuner!C:C,MATCH(_xlfn.NUMBERVALUE(A12484),kommuner!B:B,0))</f>
        <v>1870</v>
      </c>
      <c r="C12484" s="111" t="s">
        <v>127</v>
      </c>
      <c r="D12484" s="111" t="s">
        <v>127</v>
      </c>
      <c r="E12484" s="111" t="s">
        <v>126</v>
      </c>
      <c r="F12484" s="111" t="s">
        <v>185</v>
      </c>
      <c r="G12484" s="111" t="s">
        <v>173</v>
      </c>
      <c r="H12484" s="111" t="s">
        <v>185</v>
      </c>
      <c r="I12484" s="111" t="s">
        <v>173</v>
      </c>
      <c r="J12484" t="str">
        <f t="shared" si="390"/>
        <v>1870SkogMineraljordLauvskogMiddels</v>
      </c>
      <c r="K12484" s="111">
        <v>-1.6187078219159163</v>
      </c>
      <c r="L12484" s="111">
        <v>0.85306406685236758</v>
      </c>
      <c r="M12484" s="111">
        <v>6.3979989500968365E-2</v>
      </c>
      <c r="N12484" s="112">
        <f t="shared" si="391"/>
        <v>-0.70166376556258037</v>
      </c>
    </row>
    <row r="12485" spans="1:14" x14ac:dyDescent="0.25">
      <c r="A12485" s="111" t="s">
        <v>921</v>
      </c>
      <c r="B12485" s="111">
        <f>INDEX(kommuner!C:C,MATCH(_xlfn.NUMBERVALUE(A12485),kommuner!B:B,0))</f>
        <v>1870</v>
      </c>
      <c r="C12485" s="111" t="s">
        <v>127</v>
      </c>
      <c r="D12485" s="111" t="s">
        <v>127</v>
      </c>
      <c r="E12485" s="111" t="s">
        <v>126</v>
      </c>
      <c r="F12485" s="111" t="s">
        <v>185</v>
      </c>
      <c r="G12485" s="111" t="s">
        <v>186</v>
      </c>
      <c r="H12485" s="111" t="s">
        <v>185</v>
      </c>
      <c r="I12485" s="111" t="s">
        <v>186</v>
      </c>
      <c r="J12485" t="str">
        <f t="shared" si="390"/>
        <v>1870SkogMineraljordLauvskogSærs høy</v>
      </c>
      <c r="K12485" s="111">
        <v>-3.6560473259425113</v>
      </c>
      <c r="L12485" s="111">
        <v>0.85306406685236758</v>
      </c>
      <c r="M12485" s="111">
        <v>6.3979989500968365E-2</v>
      </c>
      <c r="N12485" s="112">
        <f t="shared" si="391"/>
        <v>-2.7390032695891753</v>
      </c>
    </row>
    <row r="12486" spans="1:14" x14ac:dyDescent="0.25">
      <c r="A12486" s="111" t="s">
        <v>921</v>
      </c>
      <c r="B12486" s="111">
        <f>INDEX(kommuner!C:C,MATCH(_xlfn.NUMBERVALUE(A12486),kommuner!B:B,0))</f>
        <v>1870</v>
      </c>
      <c r="C12486" s="111" t="s">
        <v>127</v>
      </c>
      <c r="D12486" s="111" t="s">
        <v>127</v>
      </c>
      <c r="E12486" s="111" t="s">
        <v>123</v>
      </c>
      <c r="F12486" s="111" t="s">
        <v>172</v>
      </c>
      <c r="G12486" s="111" t="s">
        <v>180</v>
      </c>
      <c r="H12486" s="111" t="s">
        <v>172</v>
      </c>
      <c r="I12486" s="111" t="s">
        <v>180</v>
      </c>
      <c r="J12486" t="str">
        <f t="shared" si="390"/>
        <v>1870SkogOrganisk jordBarskogHøy</v>
      </c>
      <c r="K12486" s="111">
        <v>-2.5184559031994138</v>
      </c>
      <c r="L12486" s="111">
        <v>0.92784825435236762</v>
      </c>
      <c r="M12486" s="111">
        <v>0.46518126042825314</v>
      </c>
      <c r="N12486" s="112">
        <f t="shared" si="391"/>
        <v>-1.1254263884187932</v>
      </c>
    </row>
    <row r="12487" spans="1:14" x14ac:dyDescent="0.25">
      <c r="A12487" s="111" t="s">
        <v>921</v>
      </c>
      <c r="B12487" s="111">
        <f>INDEX(kommuner!C:C,MATCH(_xlfn.NUMBERVALUE(A12487),kommuner!B:B,0))</f>
        <v>1870</v>
      </c>
      <c r="C12487" s="111" t="s">
        <v>127</v>
      </c>
      <c r="D12487" s="111" t="s">
        <v>127</v>
      </c>
      <c r="E12487" s="111" t="s">
        <v>123</v>
      </c>
      <c r="F12487" s="111" t="s">
        <v>172</v>
      </c>
      <c r="G12487" s="111" t="s">
        <v>167</v>
      </c>
      <c r="H12487" s="111" t="s">
        <v>172</v>
      </c>
      <c r="I12487" s="111" t="s">
        <v>167</v>
      </c>
      <c r="J12487" t="str">
        <f t="shared" si="390"/>
        <v>1870SkogOrganisk jordBarskogImpediment</v>
      </c>
      <c r="K12487" s="111">
        <v>-0.13011741963904588</v>
      </c>
      <c r="L12487" s="111">
        <v>0.92784825435236762</v>
      </c>
      <c r="M12487" s="111">
        <v>0.46510463492953991</v>
      </c>
      <c r="N12487" s="112">
        <f t="shared" si="391"/>
        <v>1.2628354696428616</v>
      </c>
    </row>
    <row r="12488" spans="1:14" x14ac:dyDescent="0.25">
      <c r="A12488" s="111" t="s">
        <v>921</v>
      </c>
      <c r="B12488" s="111">
        <f>INDEX(kommuner!C:C,MATCH(_xlfn.NUMBERVALUE(A12488),kommuner!B:B,0))</f>
        <v>1870</v>
      </c>
      <c r="C12488" s="111" t="s">
        <v>127</v>
      </c>
      <c r="D12488" s="111" t="s">
        <v>127</v>
      </c>
      <c r="E12488" s="111" t="s">
        <v>123</v>
      </c>
      <c r="F12488" s="111" t="s">
        <v>172</v>
      </c>
      <c r="G12488" s="111" t="s">
        <v>190</v>
      </c>
      <c r="H12488" s="111" t="s">
        <v>172</v>
      </c>
      <c r="I12488" s="111" t="s">
        <v>190</v>
      </c>
      <c r="J12488" t="str">
        <f t="shared" si="390"/>
        <v>1870SkogOrganisk jordBarskogLav</v>
      </c>
      <c r="K12488" s="111">
        <v>-0.50666953101693391</v>
      </c>
      <c r="L12488" s="111">
        <v>0.92784825435236762</v>
      </c>
      <c r="M12488" s="111">
        <v>0.46510463492953991</v>
      </c>
      <c r="N12488" s="112">
        <f t="shared" si="391"/>
        <v>0.88628335826497362</v>
      </c>
    </row>
    <row r="12489" spans="1:14" x14ac:dyDescent="0.25">
      <c r="A12489" s="111" t="s">
        <v>921</v>
      </c>
      <c r="B12489" s="111">
        <f>INDEX(kommuner!C:C,MATCH(_xlfn.NUMBERVALUE(A12489),kommuner!B:B,0))</f>
        <v>1870</v>
      </c>
      <c r="C12489" s="111" t="s">
        <v>127</v>
      </c>
      <c r="D12489" s="111" t="s">
        <v>127</v>
      </c>
      <c r="E12489" s="111" t="s">
        <v>123</v>
      </c>
      <c r="F12489" s="111" t="s">
        <v>172</v>
      </c>
      <c r="G12489" s="111" t="s">
        <v>173</v>
      </c>
      <c r="H12489" s="111" t="s">
        <v>172</v>
      </c>
      <c r="I12489" s="111" t="s">
        <v>173</v>
      </c>
      <c r="J12489" t="str">
        <f t="shared" si="390"/>
        <v>1870SkogOrganisk jordBarskogMiddels</v>
      </c>
      <c r="K12489" s="111">
        <v>-1.5571490961494638</v>
      </c>
      <c r="L12489" s="111">
        <v>0.92784825435236762</v>
      </c>
      <c r="M12489" s="111">
        <v>0.46518126042825314</v>
      </c>
      <c r="N12489" s="112">
        <f t="shared" si="391"/>
        <v>-0.16411958136884308</v>
      </c>
    </row>
    <row r="12490" spans="1:14" x14ac:dyDescent="0.25">
      <c r="A12490" s="111" t="s">
        <v>921</v>
      </c>
      <c r="B12490" s="111">
        <f>INDEX(kommuner!C:C,MATCH(_xlfn.NUMBERVALUE(A12490),kommuner!B:B,0))</f>
        <v>1870</v>
      </c>
      <c r="C12490" s="111" t="s">
        <v>127</v>
      </c>
      <c r="D12490" s="111" t="s">
        <v>127</v>
      </c>
      <c r="E12490" s="111" t="s">
        <v>123</v>
      </c>
      <c r="F12490" s="111" t="s">
        <v>172</v>
      </c>
      <c r="G12490" s="111" t="s">
        <v>186</v>
      </c>
      <c r="H12490" s="111" t="s">
        <v>172</v>
      </c>
      <c r="I12490" s="111" t="s">
        <v>186</v>
      </c>
      <c r="J12490" t="str">
        <f t="shared" si="390"/>
        <v>1870SkogOrganisk jordBarskogSærs høy</v>
      </c>
      <c r="K12490" s="111">
        <v>2.5548655235722699</v>
      </c>
      <c r="L12490" s="111">
        <v>0.92784825435236762</v>
      </c>
      <c r="M12490" s="111">
        <v>0.46518126042825314</v>
      </c>
      <c r="N12490" s="112">
        <f t="shared" si="391"/>
        <v>3.9478950383528906</v>
      </c>
    </row>
    <row r="12491" spans="1:14" x14ac:dyDescent="0.25">
      <c r="A12491" s="111" t="s">
        <v>921</v>
      </c>
      <c r="B12491" s="111">
        <f>INDEX(kommuner!C:C,MATCH(_xlfn.NUMBERVALUE(A12491),kommuner!B:B,0))</f>
        <v>1870</v>
      </c>
      <c r="C12491" s="111" t="s">
        <v>127</v>
      </c>
      <c r="D12491" s="111" t="s">
        <v>127</v>
      </c>
      <c r="E12491" s="111" t="s">
        <v>123</v>
      </c>
      <c r="F12491" s="111" t="s">
        <v>179</v>
      </c>
      <c r="G12491" s="111" t="s">
        <v>180</v>
      </c>
      <c r="H12491" s="111" t="s">
        <v>179</v>
      </c>
      <c r="I12491" s="111" t="s">
        <v>180</v>
      </c>
      <c r="J12491" t="str">
        <f t="shared" si="390"/>
        <v>1870SkogOrganisk jordBlandingsskogHøy</v>
      </c>
      <c r="K12491" s="111">
        <v>-5.5554344456832343</v>
      </c>
      <c r="L12491" s="111">
        <v>0.92784825435236762</v>
      </c>
      <c r="M12491" s="111">
        <v>0.46510463492953991</v>
      </c>
      <c r="N12491" s="112">
        <f t="shared" si="391"/>
        <v>-4.1624815564013264</v>
      </c>
    </row>
    <row r="12492" spans="1:14" x14ac:dyDescent="0.25">
      <c r="A12492" s="111" t="s">
        <v>921</v>
      </c>
      <c r="B12492" s="111">
        <f>INDEX(kommuner!C:C,MATCH(_xlfn.NUMBERVALUE(A12492),kommuner!B:B,0))</f>
        <v>1870</v>
      </c>
      <c r="C12492" s="111" t="s">
        <v>127</v>
      </c>
      <c r="D12492" s="111" t="s">
        <v>127</v>
      </c>
      <c r="E12492" s="111" t="s">
        <v>123</v>
      </c>
      <c r="F12492" s="111" t="s">
        <v>179</v>
      </c>
      <c r="G12492" s="111" t="s">
        <v>167</v>
      </c>
      <c r="H12492" s="111" t="s">
        <v>179</v>
      </c>
      <c r="I12492" s="111" t="s">
        <v>167</v>
      </c>
      <c r="J12492" t="str">
        <f t="shared" si="390"/>
        <v>1870SkogOrganisk jordBlandingsskogImpediment</v>
      </c>
      <c r="K12492" s="111">
        <v>-0.28586344175800005</v>
      </c>
      <c r="L12492" s="111">
        <v>0.92784825435236762</v>
      </c>
      <c r="M12492" s="111">
        <v>0.46510463492953991</v>
      </c>
      <c r="N12492" s="112">
        <f t="shared" si="391"/>
        <v>1.1070894475239075</v>
      </c>
    </row>
    <row r="12493" spans="1:14" x14ac:dyDescent="0.25">
      <c r="A12493" s="111" t="s">
        <v>921</v>
      </c>
      <c r="B12493" s="111">
        <f>INDEX(kommuner!C:C,MATCH(_xlfn.NUMBERVALUE(A12493),kommuner!B:B,0))</f>
        <v>1870</v>
      </c>
      <c r="C12493" s="111" t="s">
        <v>127</v>
      </c>
      <c r="D12493" s="111" t="s">
        <v>127</v>
      </c>
      <c r="E12493" s="111" t="s">
        <v>123</v>
      </c>
      <c r="F12493" s="111" t="s">
        <v>179</v>
      </c>
      <c r="G12493" s="111" t="s">
        <v>190</v>
      </c>
      <c r="H12493" s="111" t="s">
        <v>179</v>
      </c>
      <c r="I12493" s="111" t="s">
        <v>190</v>
      </c>
      <c r="J12493" t="str">
        <f t="shared" si="390"/>
        <v>1870SkogOrganisk jordBlandingsskogLav</v>
      </c>
      <c r="K12493" s="111">
        <v>-1.2347339377887629</v>
      </c>
      <c r="L12493" s="111">
        <v>0.92784825435236762</v>
      </c>
      <c r="M12493" s="111">
        <v>0.46510463492953991</v>
      </c>
      <c r="N12493" s="112">
        <f t="shared" si="391"/>
        <v>0.15821895149314458</v>
      </c>
    </row>
    <row r="12494" spans="1:14" x14ac:dyDescent="0.25">
      <c r="A12494" s="111" t="s">
        <v>921</v>
      </c>
      <c r="B12494" s="111">
        <f>INDEX(kommuner!C:C,MATCH(_xlfn.NUMBERVALUE(A12494),kommuner!B:B,0))</f>
        <v>1870</v>
      </c>
      <c r="C12494" s="111" t="s">
        <v>127</v>
      </c>
      <c r="D12494" s="111" t="s">
        <v>127</v>
      </c>
      <c r="E12494" s="111" t="s">
        <v>123</v>
      </c>
      <c r="F12494" s="111" t="s">
        <v>179</v>
      </c>
      <c r="G12494" s="111" t="s">
        <v>173</v>
      </c>
      <c r="H12494" s="111" t="s">
        <v>179</v>
      </c>
      <c r="I12494" s="111" t="s">
        <v>173</v>
      </c>
      <c r="J12494" t="str">
        <f t="shared" si="390"/>
        <v>1870SkogOrganisk jordBlandingsskogMiddels</v>
      </c>
      <c r="K12494" s="111">
        <v>-2.4239591752717748</v>
      </c>
      <c r="L12494" s="111">
        <v>0.92784825435236762</v>
      </c>
      <c r="M12494" s="111">
        <v>0.46510463492953991</v>
      </c>
      <c r="N12494" s="112">
        <f t="shared" si="391"/>
        <v>-1.0310062859898674</v>
      </c>
    </row>
    <row r="12495" spans="1:14" x14ac:dyDescent="0.25">
      <c r="A12495" s="111" t="s">
        <v>921</v>
      </c>
      <c r="B12495" s="111">
        <f>INDEX(kommuner!C:C,MATCH(_xlfn.NUMBERVALUE(A12495),kommuner!B:B,0))</f>
        <v>1870</v>
      </c>
      <c r="C12495" s="111" t="s">
        <v>127</v>
      </c>
      <c r="D12495" s="111" t="s">
        <v>127</v>
      </c>
      <c r="E12495" s="111" t="s">
        <v>123</v>
      </c>
      <c r="F12495" s="111" t="s">
        <v>179</v>
      </c>
      <c r="G12495" s="111" t="s">
        <v>186</v>
      </c>
      <c r="H12495" s="111" t="s">
        <v>179</v>
      </c>
      <c r="I12495" s="111" t="s">
        <v>186</v>
      </c>
      <c r="J12495" t="str">
        <f t="shared" si="390"/>
        <v>1870SkogOrganisk jordBlandingsskogSærs høy</v>
      </c>
      <c r="K12495" s="111">
        <v>-1.5726115302258048</v>
      </c>
      <c r="L12495" s="111">
        <v>0.92784825435236762</v>
      </c>
      <c r="M12495" s="111">
        <v>0.46510463492953991</v>
      </c>
      <c r="N12495" s="112">
        <f t="shared" si="391"/>
        <v>-0.17965864094389727</v>
      </c>
    </row>
    <row r="12496" spans="1:14" x14ac:dyDescent="0.25">
      <c r="A12496" s="111" t="s">
        <v>921</v>
      </c>
      <c r="B12496" s="111">
        <f>INDEX(kommuner!C:C,MATCH(_xlfn.NUMBERVALUE(A12496),kommuner!B:B,0))</f>
        <v>1870</v>
      </c>
      <c r="C12496" s="111" t="s">
        <v>127</v>
      </c>
      <c r="D12496" s="111" t="s">
        <v>127</v>
      </c>
      <c r="E12496" s="111" t="s">
        <v>123</v>
      </c>
      <c r="F12496" s="111" t="s">
        <v>185</v>
      </c>
      <c r="G12496" s="111" t="s">
        <v>180</v>
      </c>
      <c r="H12496" s="111" t="s">
        <v>185</v>
      </c>
      <c r="I12496" s="111" t="s">
        <v>180</v>
      </c>
      <c r="J12496" t="str">
        <f t="shared" si="390"/>
        <v>1870SkogOrganisk jordLauvskogHøy</v>
      </c>
      <c r="K12496" s="111">
        <v>-1.9913688882377358</v>
      </c>
      <c r="L12496" s="111">
        <v>0.92784825435236762</v>
      </c>
      <c r="M12496" s="111">
        <v>0.46510463492953991</v>
      </c>
      <c r="N12496" s="112">
        <f t="shared" si="391"/>
        <v>-0.59841599895582831</v>
      </c>
    </row>
    <row r="12497" spans="1:14" x14ac:dyDescent="0.25">
      <c r="A12497" s="111" t="s">
        <v>921</v>
      </c>
      <c r="B12497" s="111">
        <f>INDEX(kommuner!C:C,MATCH(_xlfn.NUMBERVALUE(A12497),kommuner!B:B,0))</f>
        <v>1870</v>
      </c>
      <c r="C12497" s="111" t="s">
        <v>127</v>
      </c>
      <c r="D12497" s="111" t="s">
        <v>127</v>
      </c>
      <c r="E12497" s="111" t="s">
        <v>123</v>
      </c>
      <c r="F12497" s="111" t="s">
        <v>185</v>
      </c>
      <c r="G12497" s="111" t="s">
        <v>167</v>
      </c>
      <c r="H12497" s="111" t="s">
        <v>185</v>
      </c>
      <c r="I12497" s="111" t="s">
        <v>167</v>
      </c>
      <c r="J12497" t="str">
        <f t="shared" si="390"/>
        <v>1870SkogOrganisk jordLauvskogImpediment</v>
      </c>
      <c r="K12497" s="111">
        <v>0.35000626494250675</v>
      </c>
      <c r="L12497" s="111">
        <v>0.92784825435236762</v>
      </c>
      <c r="M12497" s="111">
        <v>0.46510463492953991</v>
      </c>
      <c r="N12497" s="112">
        <f t="shared" si="391"/>
        <v>1.7429591542244141</v>
      </c>
    </row>
    <row r="12498" spans="1:14" x14ac:dyDescent="0.25">
      <c r="A12498" s="111" t="s">
        <v>921</v>
      </c>
      <c r="B12498" s="111">
        <f>INDEX(kommuner!C:C,MATCH(_xlfn.NUMBERVALUE(A12498),kommuner!B:B,0))</f>
        <v>1870</v>
      </c>
      <c r="C12498" s="111" t="s">
        <v>127</v>
      </c>
      <c r="D12498" s="111" t="s">
        <v>127</v>
      </c>
      <c r="E12498" s="111" t="s">
        <v>123</v>
      </c>
      <c r="F12498" s="111" t="s">
        <v>185</v>
      </c>
      <c r="G12498" s="111" t="s">
        <v>190</v>
      </c>
      <c r="H12498" s="111" t="s">
        <v>185</v>
      </c>
      <c r="I12498" s="111" t="s">
        <v>190</v>
      </c>
      <c r="J12498" t="str">
        <f t="shared" si="390"/>
        <v>1870SkogOrganisk jordLauvskogLav</v>
      </c>
      <c r="K12498" s="111">
        <v>1.1144075558526714</v>
      </c>
      <c r="L12498" s="111">
        <v>0.92784825435236762</v>
      </c>
      <c r="M12498" s="111">
        <v>0.46510463492953991</v>
      </c>
      <c r="N12498" s="112">
        <f t="shared" si="391"/>
        <v>2.5073604451345788</v>
      </c>
    </row>
    <row r="12499" spans="1:14" x14ac:dyDescent="0.25">
      <c r="A12499" s="111" t="s">
        <v>921</v>
      </c>
      <c r="B12499" s="111">
        <f>INDEX(kommuner!C:C,MATCH(_xlfn.NUMBERVALUE(A12499),kommuner!B:B,0))</f>
        <v>1870</v>
      </c>
      <c r="C12499" s="111" t="s">
        <v>127</v>
      </c>
      <c r="D12499" s="111" t="s">
        <v>127</v>
      </c>
      <c r="E12499" s="111" t="s">
        <v>123</v>
      </c>
      <c r="F12499" s="111" t="s">
        <v>185</v>
      </c>
      <c r="G12499" s="111" t="s">
        <v>173</v>
      </c>
      <c r="H12499" s="111" t="s">
        <v>185</v>
      </c>
      <c r="I12499" s="111" t="s">
        <v>173</v>
      </c>
      <c r="J12499" t="str">
        <f t="shared" si="390"/>
        <v>1870SkogOrganisk jordLauvskogMiddels</v>
      </c>
      <c r="K12499" s="111">
        <v>-0.62664468270982987</v>
      </c>
      <c r="L12499" s="111">
        <v>0.92784825435236762</v>
      </c>
      <c r="M12499" s="111">
        <v>0.46510463492953991</v>
      </c>
      <c r="N12499" s="112">
        <f t="shared" si="391"/>
        <v>0.76630820657207765</v>
      </c>
    </row>
    <row r="12500" spans="1:14" x14ac:dyDescent="0.25">
      <c r="A12500" s="111" t="s">
        <v>921</v>
      </c>
      <c r="B12500" s="111">
        <f>INDEX(kommuner!C:C,MATCH(_xlfn.NUMBERVALUE(A12500),kommuner!B:B,0))</f>
        <v>1870</v>
      </c>
      <c r="C12500" s="111" t="s">
        <v>127</v>
      </c>
      <c r="D12500" s="111" t="s">
        <v>127</v>
      </c>
      <c r="E12500" s="111" t="s">
        <v>123</v>
      </c>
      <c r="F12500" s="111" t="s">
        <v>185</v>
      </c>
      <c r="G12500" s="111" t="s">
        <v>186</v>
      </c>
      <c r="H12500" s="111" t="s">
        <v>185</v>
      </c>
      <c r="I12500" s="111" t="s">
        <v>186</v>
      </c>
      <c r="J12500" t="str">
        <f t="shared" si="390"/>
        <v>1870SkogOrganisk jordLauvskogSærs høy</v>
      </c>
      <c r="K12500" s="111">
        <v>-1.8997279926091779</v>
      </c>
      <c r="L12500" s="111">
        <v>0.92784825435236762</v>
      </c>
      <c r="M12500" s="111">
        <v>0.46510463492953991</v>
      </c>
      <c r="N12500" s="112">
        <f t="shared" si="391"/>
        <v>-0.50677510332727038</v>
      </c>
    </row>
    <row r="12501" spans="1:14" x14ac:dyDescent="0.25">
      <c r="A12501" s="111" t="s">
        <v>921</v>
      </c>
      <c r="B12501" s="111">
        <f>INDEX(kommuner!C:C,MATCH(_xlfn.NUMBERVALUE(A12501),kommuner!B:B,0))</f>
        <v>1870</v>
      </c>
      <c r="C12501" s="111" t="s">
        <v>83</v>
      </c>
      <c r="D12501" s="111" t="s">
        <v>83</v>
      </c>
      <c r="E12501" s="111" t="s">
        <v>126</v>
      </c>
      <c r="F12501" s="111" t="s">
        <v>139</v>
      </c>
      <c r="G12501" s="111" t="s">
        <v>139</v>
      </c>
      <c r="H12501" s="111" t="s">
        <v>139</v>
      </c>
      <c r="I12501" s="111" t="s">
        <v>139</v>
      </c>
      <c r="J12501" t="str">
        <f t="shared" si="390"/>
        <v>1870Utbygd arealMineraljord</v>
      </c>
      <c r="K12501" s="111">
        <v>6.7868445194857546E-2</v>
      </c>
      <c r="L12501" s="111">
        <v>0</v>
      </c>
      <c r="M12501" s="111">
        <v>1.303047089454229E-2</v>
      </c>
      <c r="N12501" s="112">
        <f t="shared" si="391"/>
        <v>8.0898916089399836E-2</v>
      </c>
    </row>
    <row r="12502" spans="1:14" x14ac:dyDescent="0.25">
      <c r="A12502" s="111" t="s">
        <v>921</v>
      </c>
      <c r="B12502" s="111">
        <f>INDEX(kommuner!C:C,MATCH(_xlfn.NUMBERVALUE(A12502),kommuner!B:B,0))</f>
        <v>1870</v>
      </c>
      <c r="C12502" s="111" t="s">
        <v>83</v>
      </c>
      <c r="D12502" s="111" t="s">
        <v>83</v>
      </c>
      <c r="E12502" s="111" t="s">
        <v>123</v>
      </c>
      <c r="F12502" s="111" t="s">
        <v>139</v>
      </c>
      <c r="G12502" s="111" t="s">
        <v>139</v>
      </c>
      <c r="H12502" s="111" t="s">
        <v>139</v>
      </c>
      <c r="I12502" s="111" t="s">
        <v>139</v>
      </c>
      <c r="J12502" t="str">
        <f t="shared" si="390"/>
        <v>1870Utbygd arealOrganisk jord</v>
      </c>
      <c r="K12502" s="111">
        <v>29.011421395201612</v>
      </c>
      <c r="L12502" s="111">
        <v>0</v>
      </c>
      <c r="M12502" s="111">
        <v>1.303047089454229E-2</v>
      </c>
      <c r="N12502" s="112">
        <f t="shared" si="391"/>
        <v>29.024451866096154</v>
      </c>
    </row>
    <row r="12503" spans="1:14" x14ac:dyDescent="0.25">
      <c r="A12503" s="111" t="s">
        <v>921</v>
      </c>
      <c r="B12503" s="111">
        <f>INDEX(kommuner!C:C,MATCH(_xlfn.NUMBERVALUE(A12503),kommuner!B:B,0))</f>
        <v>1870</v>
      </c>
      <c r="C12503" s="111" t="s">
        <v>181</v>
      </c>
      <c r="D12503" s="111" t="s">
        <v>181</v>
      </c>
      <c r="E12503" s="111" t="s">
        <v>123</v>
      </c>
      <c r="F12503" s="111" t="s">
        <v>139</v>
      </c>
      <c r="G12503" s="111" t="s">
        <v>139</v>
      </c>
      <c r="H12503" s="111" t="s">
        <v>139</v>
      </c>
      <c r="I12503" s="111" t="s">
        <v>139</v>
      </c>
      <c r="J12503" t="str">
        <f t="shared" si="390"/>
        <v>1870Vann og myrOrganisk jord</v>
      </c>
      <c r="K12503" s="111">
        <v>-4.1038862122629617E-2</v>
      </c>
      <c r="L12503" s="111">
        <v>0</v>
      </c>
      <c r="M12503" s="111">
        <v>0</v>
      </c>
      <c r="N12503" s="112">
        <f t="shared" si="391"/>
        <v>-4.1038862122629617E-2</v>
      </c>
    </row>
    <row r="12504" spans="1:14" x14ac:dyDescent="0.25">
      <c r="A12504" s="111" t="s">
        <v>922</v>
      </c>
      <c r="B12504" s="111">
        <f>INDEX(kommuner!C:C,MATCH(_xlfn.NUMBERVALUE(A12504),kommuner!B:B,0))</f>
        <v>1871</v>
      </c>
      <c r="C12504" s="111" t="s">
        <v>82</v>
      </c>
      <c r="D12504" s="111" t="s">
        <v>82</v>
      </c>
      <c r="E12504" s="111" t="s">
        <v>126</v>
      </c>
      <c r="F12504" s="111" t="s">
        <v>139</v>
      </c>
      <c r="G12504" s="111" t="s">
        <v>139</v>
      </c>
      <c r="H12504" s="111" t="s">
        <v>139</v>
      </c>
      <c r="I12504" s="111" t="s">
        <v>139</v>
      </c>
      <c r="J12504" t="str">
        <f t="shared" si="390"/>
        <v>1871Annen utmarkMineraljord</v>
      </c>
      <c r="K12504" s="111">
        <v>-4.6129089206686659E-2</v>
      </c>
      <c r="L12504" s="111">
        <v>0</v>
      </c>
      <c r="M12504" s="111">
        <v>0</v>
      </c>
      <c r="N12504" s="112">
        <f t="shared" si="391"/>
        <v>-4.6129089206686659E-2</v>
      </c>
    </row>
    <row r="12505" spans="1:14" x14ac:dyDescent="0.25">
      <c r="A12505" s="111" t="s">
        <v>922</v>
      </c>
      <c r="B12505" s="111">
        <f>INDEX(kommuner!C:C,MATCH(_xlfn.NUMBERVALUE(A12505),kommuner!B:B,0))</f>
        <v>1871</v>
      </c>
      <c r="C12505" s="111" t="s">
        <v>121</v>
      </c>
      <c r="D12505" s="111" t="s">
        <v>121</v>
      </c>
      <c r="E12505" s="111" t="s">
        <v>126</v>
      </c>
      <c r="F12505" s="111" t="s">
        <v>139</v>
      </c>
      <c r="G12505" s="111" t="s">
        <v>139</v>
      </c>
      <c r="H12505" s="111" t="s">
        <v>139</v>
      </c>
      <c r="I12505" s="111" t="s">
        <v>139</v>
      </c>
      <c r="J12505" t="str">
        <f t="shared" si="390"/>
        <v>1871BeiteMineraljord</v>
      </c>
      <c r="K12505" s="111">
        <v>-0.96338340838695502</v>
      </c>
      <c r="L12505" s="111">
        <v>0</v>
      </c>
      <c r="M12505" s="111">
        <v>1.2448711246839999E-7</v>
      </c>
      <c r="N12505" s="112">
        <f t="shared" si="391"/>
        <v>-0.96338328389984251</v>
      </c>
    </row>
    <row r="12506" spans="1:14" x14ac:dyDescent="0.25">
      <c r="A12506" s="111" t="s">
        <v>922</v>
      </c>
      <c r="B12506" s="111">
        <f>INDEX(kommuner!C:C,MATCH(_xlfn.NUMBERVALUE(A12506),kommuner!B:B,0))</f>
        <v>1871</v>
      </c>
      <c r="C12506" s="111" t="s">
        <v>121</v>
      </c>
      <c r="D12506" s="111" t="s">
        <v>121</v>
      </c>
      <c r="E12506" s="111" t="s">
        <v>123</v>
      </c>
      <c r="F12506" s="111" t="s">
        <v>139</v>
      </c>
      <c r="G12506" s="111" t="s">
        <v>139</v>
      </c>
      <c r="H12506" s="111" t="s">
        <v>139</v>
      </c>
      <c r="I12506" s="111" t="s">
        <v>139</v>
      </c>
      <c r="J12506" t="str">
        <f t="shared" si="390"/>
        <v>1871BeiteOrganisk jord</v>
      </c>
      <c r="K12506" s="111">
        <v>12.077525935985037</v>
      </c>
      <c r="L12506" s="111">
        <v>1.6412500000000001</v>
      </c>
      <c r="M12506" s="111">
        <v>0</v>
      </c>
      <c r="N12506" s="112">
        <f t="shared" si="391"/>
        <v>13.718775935985036</v>
      </c>
    </row>
    <row r="12507" spans="1:14" x14ac:dyDescent="0.25">
      <c r="A12507" s="111" t="s">
        <v>922</v>
      </c>
      <c r="B12507" s="111">
        <f>INDEX(kommuner!C:C,MATCH(_xlfn.NUMBERVALUE(A12507),kommuner!B:B,0))</f>
        <v>1871</v>
      </c>
      <c r="C12507" s="111" t="s">
        <v>84</v>
      </c>
      <c r="D12507" s="111" t="s">
        <v>84</v>
      </c>
      <c r="E12507" s="111" t="s">
        <v>126</v>
      </c>
      <c r="F12507" s="111" t="s">
        <v>139</v>
      </c>
      <c r="G12507" s="111" t="s">
        <v>139</v>
      </c>
      <c r="H12507" s="111" t="s">
        <v>139</v>
      </c>
      <c r="I12507" s="111" t="s">
        <v>139</v>
      </c>
      <c r="J12507" t="str">
        <f t="shared" si="390"/>
        <v>1871Dyrket markMineraljord</v>
      </c>
      <c r="K12507" s="111">
        <v>-0.35631141178143111</v>
      </c>
      <c r="L12507" s="111">
        <v>0</v>
      </c>
      <c r="M12507" s="111">
        <v>0</v>
      </c>
      <c r="N12507" s="112">
        <f t="shared" si="391"/>
        <v>-0.35631141178143111</v>
      </c>
    </row>
    <row r="12508" spans="1:14" x14ac:dyDescent="0.25">
      <c r="A12508" s="111" t="s">
        <v>922</v>
      </c>
      <c r="B12508" s="111">
        <f>INDEX(kommuner!C:C,MATCH(_xlfn.NUMBERVALUE(A12508),kommuner!B:B,0))</f>
        <v>1871</v>
      </c>
      <c r="C12508" s="111" t="s">
        <v>84</v>
      </c>
      <c r="D12508" s="111" t="s">
        <v>84</v>
      </c>
      <c r="E12508" s="111" t="s">
        <v>123</v>
      </c>
      <c r="F12508" s="111" t="s">
        <v>139</v>
      </c>
      <c r="G12508" s="111" t="s">
        <v>139</v>
      </c>
      <c r="H12508" s="111" t="s">
        <v>139</v>
      </c>
      <c r="I12508" s="111" t="s">
        <v>139</v>
      </c>
      <c r="J12508" t="str">
        <f t="shared" si="390"/>
        <v>1871Dyrket markOrganisk jord</v>
      </c>
      <c r="K12508" s="111">
        <v>28.726149366675592</v>
      </c>
      <c r="L12508" s="111">
        <v>1.45625</v>
      </c>
      <c r="M12508" s="111">
        <v>0</v>
      </c>
      <c r="N12508" s="112">
        <f t="shared" si="391"/>
        <v>30.182399366675593</v>
      </c>
    </row>
    <row r="12509" spans="1:14" x14ac:dyDescent="0.25">
      <c r="A12509" s="111" t="s">
        <v>922</v>
      </c>
      <c r="B12509" s="111">
        <f>INDEX(kommuner!C:C,MATCH(_xlfn.NUMBERVALUE(A12509),kommuner!B:B,0))</f>
        <v>1871</v>
      </c>
      <c r="C12509" s="111" t="s">
        <v>127</v>
      </c>
      <c r="D12509" s="111" t="s">
        <v>127</v>
      </c>
      <c r="E12509" s="111" t="s">
        <v>126</v>
      </c>
      <c r="F12509" s="111" t="s">
        <v>172</v>
      </c>
      <c r="G12509" s="111" t="s">
        <v>180</v>
      </c>
      <c r="H12509" s="111" t="s">
        <v>172</v>
      </c>
      <c r="I12509" s="111" t="s">
        <v>180</v>
      </c>
      <c r="J12509" t="str">
        <f t="shared" si="390"/>
        <v>1871SkogMineraljordBarskogHøy</v>
      </c>
      <c r="K12509" s="111">
        <v>-4.1008350957832223</v>
      </c>
      <c r="L12509" s="111">
        <v>0.85306406685236758</v>
      </c>
      <c r="M12509" s="111">
        <v>6.4056614999681585E-2</v>
      </c>
      <c r="N12509" s="112">
        <f t="shared" si="391"/>
        <v>-3.183714413931173</v>
      </c>
    </row>
    <row r="12510" spans="1:14" x14ac:dyDescent="0.25">
      <c r="A12510" s="111" t="s">
        <v>922</v>
      </c>
      <c r="B12510" s="111">
        <f>INDEX(kommuner!C:C,MATCH(_xlfn.NUMBERVALUE(A12510),kommuner!B:B,0))</f>
        <v>1871</v>
      </c>
      <c r="C12510" s="111" t="s">
        <v>127</v>
      </c>
      <c r="D12510" s="111" t="s">
        <v>127</v>
      </c>
      <c r="E12510" s="111" t="s">
        <v>126</v>
      </c>
      <c r="F12510" s="111" t="s">
        <v>172</v>
      </c>
      <c r="G12510" s="111" t="s">
        <v>167</v>
      </c>
      <c r="H12510" s="111" t="s">
        <v>172</v>
      </c>
      <c r="I12510" s="111" t="s">
        <v>167</v>
      </c>
      <c r="J12510" t="str">
        <f t="shared" si="390"/>
        <v>1871SkogMineraljordBarskogImpediment</v>
      </c>
      <c r="K12510" s="111">
        <v>-0.74600152614144843</v>
      </c>
      <c r="L12510" s="111">
        <v>0.85306406685236758</v>
      </c>
      <c r="M12510" s="111">
        <v>6.3979989500968365E-2</v>
      </c>
      <c r="N12510" s="112">
        <f t="shared" si="391"/>
        <v>0.17104253021188751</v>
      </c>
    </row>
    <row r="12511" spans="1:14" x14ac:dyDescent="0.25">
      <c r="A12511" s="111" t="s">
        <v>922</v>
      </c>
      <c r="B12511" s="111">
        <f>INDEX(kommuner!C:C,MATCH(_xlfn.NUMBERVALUE(A12511),kommuner!B:B,0))</f>
        <v>1871</v>
      </c>
      <c r="C12511" s="111" t="s">
        <v>127</v>
      </c>
      <c r="D12511" s="111" t="s">
        <v>127</v>
      </c>
      <c r="E12511" s="111" t="s">
        <v>126</v>
      </c>
      <c r="F12511" s="111" t="s">
        <v>172</v>
      </c>
      <c r="G12511" s="111" t="s">
        <v>190</v>
      </c>
      <c r="H12511" s="111" t="s">
        <v>172</v>
      </c>
      <c r="I12511" s="111" t="s">
        <v>190</v>
      </c>
      <c r="J12511" t="str">
        <f t="shared" si="390"/>
        <v>1871SkogMineraljordBarskogLav</v>
      </c>
      <c r="K12511" s="111">
        <v>-1.8215681825293268</v>
      </c>
      <c r="L12511" s="111">
        <v>0.85306406685236758</v>
      </c>
      <c r="M12511" s="111">
        <v>6.3979989500968365E-2</v>
      </c>
      <c r="N12511" s="112">
        <f t="shared" si="391"/>
        <v>-0.90452412617599087</v>
      </c>
    </row>
    <row r="12512" spans="1:14" x14ac:dyDescent="0.25">
      <c r="A12512" s="111" t="s">
        <v>922</v>
      </c>
      <c r="B12512" s="111">
        <f>INDEX(kommuner!C:C,MATCH(_xlfn.NUMBERVALUE(A12512),kommuner!B:B,0))</f>
        <v>1871</v>
      </c>
      <c r="C12512" s="111" t="s">
        <v>127</v>
      </c>
      <c r="D12512" s="111" t="s">
        <v>127</v>
      </c>
      <c r="E12512" s="111" t="s">
        <v>126</v>
      </c>
      <c r="F12512" s="111" t="s">
        <v>172</v>
      </c>
      <c r="G12512" s="111" t="s">
        <v>173</v>
      </c>
      <c r="H12512" s="111" t="s">
        <v>172</v>
      </c>
      <c r="I12512" s="111" t="s">
        <v>173</v>
      </c>
      <c r="J12512" t="str">
        <f t="shared" si="390"/>
        <v>1871SkogMineraljordBarskogMiddels</v>
      </c>
      <c r="K12512" s="111">
        <v>-2.9452289214132028</v>
      </c>
      <c r="L12512" s="111">
        <v>0.85306406685236758</v>
      </c>
      <c r="M12512" s="111">
        <v>6.4056614999681585E-2</v>
      </c>
      <c r="N12512" s="112">
        <f t="shared" si="391"/>
        <v>-2.0281082395611536</v>
      </c>
    </row>
    <row r="12513" spans="1:14" x14ac:dyDescent="0.25">
      <c r="A12513" s="111" t="s">
        <v>922</v>
      </c>
      <c r="B12513" s="111">
        <f>INDEX(kommuner!C:C,MATCH(_xlfn.NUMBERVALUE(A12513),kommuner!B:B,0))</f>
        <v>1871</v>
      </c>
      <c r="C12513" s="111" t="s">
        <v>127</v>
      </c>
      <c r="D12513" s="111" t="s">
        <v>127</v>
      </c>
      <c r="E12513" s="111" t="s">
        <v>126</v>
      </c>
      <c r="F12513" s="111" t="s">
        <v>172</v>
      </c>
      <c r="G12513" s="111" t="s">
        <v>186</v>
      </c>
      <c r="H12513" s="111" t="s">
        <v>172</v>
      </c>
      <c r="I12513" s="111" t="s">
        <v>186</v>
      </c>
      <c r="J12513" t="str">
        <f t="shared" si="390"/>
        <v>1871SkogMineraljordBarskogSærs høy</v>
      </c>
      <c r="K12513" s="111">
        <v>0.12072674540874306</v>
      </c>
      <c r="L12513" s="111">
        <v>0.85306406685236758</v>
      </c>
      <c r="M12513" s="111">
        <v>6.4056614999681585E-2</v>
      </c>
      <c r="N12513" s="112">
        <f t="shared" si="391"/>
        <v>1.0378474272607923</v>
      </c>
    </row>
    <row r="12514" spans="1:14" x14ac:dyDescent="0.25">
      <c r="A12514" s="111" t="s">
        <v>922</v>
      </c>
      <c r="B12514" s="111">
        <f>INDEX(kommuner!C:C,MATCH(_xlfn.NUMBERVALUE(A12514),kommuner!B:B,0))</f>
        <v>1871</v>
      </c>
      <c r="C12514" s="111" t="s">
        <v>127</v>
      </c>
      <c r="D12514" s="111" t="s">
        <v>127</v>
      </c>
      <c r="E12514" s="111" t="s">
        <v>126</v>
      </c>
      <c r="F12514" s="111" t="s">
        <v>179</v>
      </c>
      <c r="G12514" s="111" t="s">
        <v>180</v>
      </c>
      <c r="H12514" s="111" t="s">
        <v>179</v>
      </c>
      <c r="I12514" s="111" t="s">
        <v>180</v>
      </c>
      <c r="J12514" t="str">
        <f t="shared" si="390"/>
        <v>1871SkogMineraljordBlandingsskogHøy</v>
      </c>
      <c r="K12514" s="111">
        <v>-7.1939050909469406</v>
      </c>
      <c r="L12514" s="111">
        <v>0.85306406685236758</v>
      </c>
      <c r="M12514" s="111">
        <v>6.3979989500968365E-2</v>
      </c>
      <c r="N12514" s="112">
        <f t="shared" si="391"/>
        <v>-6.2768610345936047</v>
      </c>
    </row>
    <row r="12515" spans="1:14" x14ac:dyDescent="0.25">
      <c r="A12515" s="111" t="s">
        <v>922</v>
      </c>
      <c r="B12515" s="111">
        <f>INDEX(kommuner!C:C,MATCH(_xlfn.NUMBERVALUE(A12515),kommuner!B:B,0))</f>
        <v>1871</v>
      </c>
      <c r="C12515" s="111" t="s">
        <v>127</v>
      </c>
      <c r="D12515" s="111" t="s">
        <v>127</v>
      </c>
      <c r="E12515" s="111" t="s">
        <v>126</v>
      </c>
      <c r="F12515" s="111" t="s">
        <v>179</v>
      </c>
      <c r="G12515" s="111" t="s">
        <v>167</v>
      </c>
      <c r="H12515" s="111" t="s">
        <v>179</v>
      </c>
      <c r="I12515" s="111" t="s">
        <v>167</v>
      </c>
      <c r="J12515" t="str">
        <f t="shared" si="390"/>
        <v>1871SkogMineraljordBlandingsskogImpediment</v>
      </c>
      <c r="K12515" s="111">
        <v>-1.6598037998579707</v>
      </c>
      <c r="L12515" s="111">
        <v>0.85306406685236758</v>
      </c>
      <c r="M12515" s="111">
        <v>6.3979989500968365E-2</v>
      </c>
      <c r="N12515" s="112">
        <f t="shared" si="391"/>
        <v>-0.7427597435046347</v>
      </c>
    </row>
    <row r="12516" spans="1:14" x14ac:dyDescent="0.25">
      <c r="A12516" s="111" t="s">
        <v>922</v>
      </c>
      <c r="B12516" s="111">
        <f>INDEX(kommuner!C:C,MATCH(_xlfn.NUMBERVALUE(A12516),kommuner!B:B,0))</f>
        <v>1871</v>
      </c>
      <c r="C12516" s="111" t="s">
        <v>127</v>
      </c>
      <c r="D12516" s="111" t="s">
        <v>127</v>
      </c>
      <c r="E12516" s="111" t="s">
        <v>126</v>
      </c>
      <c r="F12516" s="111" t="s">
        <v>179</v>
      </c>
      <c r="G12516" s="111" t="s">
        <v>190</v>
      </c>
      <c r="H12516" s="111" t="s">
        <v>179</v>
      </c>
      <c r="I12516" s="111" t="s">
        <v>190</v>
      </c>
      <c r="J12516" t="str">
        <f t="shared" si="390"/>
        <v>1871SkogMineraljordBlandingsskogLav</v>
      </c>
      <c r="K12516" s="111">
        <v>-2.5588434197694254</v>
      </c>
      <c r="L12516" s="111">
        <v>0.85306406685236758</v>
      </c>
      <c r="M12516" s="111">
        <v>6.3979989500968365E-2</v>
      </c>
      <c r="N12516" s="112">
        <f t="shared" si="391"/>
        <v>-1.6417993634160897</v>
      </c>
    </row>
    <row r="12517" spans="1:14" x14ac:dyDescent="0.25">
      <c r="A12517" s="111" t="s">
        <v>922</v>
      </c>
      <c r="B12517" s="111">
        <f>INDEX(kommuner!C:C,MATCH(_xlfn.NUMBERVALUE(A12517),kommuner!B:B,0))</f>
        <v>1871</v>
      </c>
      <c r="C12517" s="111" t="s">
        <v>127</v>
      </c>
      <c r="D12517" s="111" t="s">
        <v>127</v>
      </c>
      <c r="E12517" s="111" t="s">
        <v>126</v>
      </c>
      <c r="F12517" s="111" t="s">
        <v>179</v>
      </c>
      <c r="G12517" s="111" t="s">
        <v>173</v>
      </c>
      <c r="H12517" s="111" t="s">
        <v>179</v>
      </c>
      <c r="I12517" s="111" t="s">
        <v>173</v>
      </c>
      <c r="J12517" t="str">
        <f t="shared" si="390"/>
        <v>1871SkogMineraljordBlandingsskogMiddels</v>
      </c>
      <c r="K12517" s="111">
        <v>-3.8687729546762566</v>
      </c>
      <c r="L12517" s="111">
        <v>0.85306406685236758</v>
      </c>
      <c r="M12517" s="111">
        <v>6.3979989500968365E-2</v>
      </c>
      <c r="N12517" s="112">
        <f t="shared" si="391"/>
        <v>-2.9517288983229206</v>
      </c>
    </row>
    <row r="12518" spans="1:14" x14ac:dyDescent="0.25">
      <c r="A12518" s="111" t="s">
        <v>922</v>
      </c>
      <c r="B12518" s="111">
        <f>INDEX(kommuner!C:C,MATCH(_xlfn.NUMBERVALUE(A12518),kommuner!B:B,0))</f>
        <v>1871</v>
      </c>
      <c r="C12518" s="111" t="s">
        <v>127</v>
      </c>
      <c r="D12518" s="111" t="s">
        <v>127</v>
      </c>
      <c r="E12518" s="111" t="s">
        <v>126</v>
      </c>
      <c r="F12518" s="111" t="s">
        <v>179</v>
      </c>
      <c r="G12518" s="111" t="s">
        <v>186</v>
      </c>
      <c r="H12518" s="111" t="s">
        <v>179</v>
      </c>
      <c r="I12518" s="111" t="s">
        <v>186</v>
      </c>
      <c r="J12518" t="str">
        <f t="shared" si="390"/>
        <v>1871SkogMineraljordBlandingsskogSærs høy</v>
      </c>
      <c r="K12518" s="111">
        <v>-2.9395925245326562</v>
      </c>
      <c r="L12518" s="111">
        <v>0.85306406685236758</v>
      </c>
      <c r="M12518" s="111">
        <v>6.3979989500968365E-2</v>
      </c>
      <c r="N12518" s="112">
        <f t="shared" si="391"/>
        <v>-2.0225484681793202</v>
      </c>
    </row>
    <row r="12519" spans="1:14" x14ac:dyDescent="0.25">
      <c r="A12519" s="111" t="s">
        <v>922</v>
      </c>
      <c r="B12519" s="111">
        <f>INDEX(kommuner!C:C,MATCH(_xlfn.NUMBERVALUE(A12519),kommuner!B:B,0))</f>
        <v>1871</v>
      </c>
      <c r="C12519" s="111" t="s">
        <v>127</v>
      </c>
      <c r="D12519" s="111" t="s">
        <v>127</v>
      </c>
      <c r="E12519" s="111" t="s">
        <v>126</v>
      </c>
      <c r="F12519" s="111" t="s">
        <v>185</v>
      </c>
      <c r="G12519" s="111" t="s">
        <v>180</v>
      </c>
      <c r="H12519" s="111" t="s">
        <v>185</v>
      </c>
      <c r="I12519" s="111" t="s">
        <v>180</v>
      </c>
      <c r="J12519" t="str">
        <f t="shared" si="390"/>
        <v>1871SkogMineraljordLauvskogHøy</v>
      </c>
      <c r="K12519" s="111">
        <v>-2.2672556336745231</v>
      </c>
      <c r="L12519" s="111">
        <v>0.85306406685236758</v>
      </c>
      <c r="M12519" s="111">
        <v>6.3979989500968365E-2</v>
      </c>
      <c r="N12519" s="112">
        <f t="shared" si="391"/>
        <v>-1.3502115773211874</v>
      </c>
    </row>
    <row r="12520" spans="1:14" x14ac:dyDescent="0.25">
      <c r="A12520" s="111" t="s">
        <v>922</v>
      </c>
      <c r="B12520" s="111">
        <f>INDEX(kommuner!C:C,MATCH(_xlfn.NUMBERVALUE(A12520),kommuner!B:B,0))</f>
        <v>1871</v>
      </c>
      <c r="C12520" s="111" t="s">
        <v>127</v>
      </c>
      <c r="D12520" s="111" t="s">
        <v>127</v>
      </c>
      <c r="E12520" s="111" t="s">
        <v>126</v>
      </c>
      <c r="F12520" s="111" t="s">
        <v>185</v>
      </c>
      <c r="G12520" s="111" t="s">
        <v>167</v>
      </c>
      <c r="H12520" s="111" t="s">
        <v>185</v>
      </c>
      <c r="I12520" s="111" t="s">
        <v>167</v>
      </c>
      <c r="J12520" t="str">
        <f t="shared" si="390"/>
        <v>1871SkogMineraljordLauvskogImpediment</v>
      </c>
      <c r="K12520" s="111">
        <v>-0.10482014945424457</v>
      </c>
      <c r="L12520" s="111">
        <v>0.85306406685236758</v>
      </c>
      <c r="M12520" s="111">
        <v>6.3979989500968365E-2</v>
      </c>
      <c r="N12520" s="112">
        <f t="shared" si="391"/>
        <v>0.81222390689909141</v>
      </c>
    </row>
    <row r="12521" spans="1:14" x14ac:dyDescent="0.25">
      <c r="A12521" s="111" t="s">
        <v>922</v>
      </c>
      <c r="B12521" s="111">
        <f>INDEX(kommuner!C:C,MATCH(_xlfn.NUMBERVALUE(A12521),kommuner!B:B,0))</f>
        <v>1871</v>
      </c>
      <c r="C12521" s="111" t="s">
        <v>127</v>
      </c>
      <c r="D12521" s="111" t="s">
        <v>127</v>
      </c>
      <c r="E12521" s="111" t="s">
        <v>126</v>
      </c>
      <c r="F12521" s="111" t="s">
        <v>185</v>
      </c>
      <c r="G12521" s="111" t="s">
        <v>190</v>
      </c>
      <c r="H12521" s="111" t="s">
        <v>185</v>
      </c>
      <c r="I12521" s="111" t="s">
        <v>190</v>
      </c>
      <c r="J12521" t="str">
        <f t="shared" si="390"/>
        <v>1871SkogMineraljordLauvskogLav</v>
      </c>
      <c r="K12521" s="111">
        <v>-8.9748170935426599E-2</v>
      </c>
      <c r="L12521" s="111">
        <v>0.85306406685236758</v>
      </c>
      <c r="M12521" s="111">
        <v>6.3979989500968365E-2</v>
      </c>
      <c r="N12521" s="112">
        <f t="shared" si="391"/>
        <v>0.82729588541790933</v>
      </c>
    </row>
    <row r="12522" spans="1:14" x14ac:dyDescent="0.25">
      <c r="A12522" s="111" t="s">
        <v>922</v>
      </c>
      <c r="B12522" s="111">
        <f>INDEX(kommuner!C:C,MATCH(_xlfn.NUMBERVALUE(A12522),kommuner!B:B,0))</f>
        <v>1871</v>
      </c>
      <c r="C12522" s="111" t="s">
        <v>127</v>
      </c>
      <c r="D12522" s="111" t="s">
        <v>127</v>
      </c>
      <c r="E12522" s="111" t="s">
        <v>126</v>
      </c>
      <c r="F12522" s="111" t="s">
        <v>185</v>
      </c>
      <c r="G12522" s="111" t="s">
        <v>173</v>
      </c>
      <c r="H12522" s="111" t="s">
        <v>185</v>
      </c>
      <c r="I12522" s="111" t="s">
        <v>173</v>
      </c>
      <c r="J12522" t="str">
        <f t="shared" si="390"/>
        <v>1871SkogMineraljordLauvskogMiddels</v>
      </c>
      <c r="K12522" s="111">
        <v>-1.6187078219159163</v>
      </c>
      <c r="L12522" s="111">
        <v>0.85306406685236758</v>
      </c>
      <c r="M12522" s="111">
        <v>6.3979989500968365E-2</v>
      </c>
      <c r="N12522" s="112">
        <f t="shared" si="391"/>
        <v>-0.70166376556258037</v>
      </c>
    </row>
    <row r="12523" spans="1:14" x14ac:dyDescent="0.25">
      <c r="A12523" s="111" t="s">
        <v>922</v>
      </c>
      <c r="B12523" s="111">
        <f>INDEX(kommuner!C:C,MATCH(_xlfn.NUMBERVALUE(A12523),kommuner!B:B,0))</f>
        <v>1871</v>
      </c>
      <c r="C12523" s="111" t="s">
        <v>127</v>
      </c>
      <c r="D12523" s="111" t="s">
        <v>127</v>
      </c>
      <c r="E12523" s="111" t="s">
        <v>126</v>
      </c>
      <c r="F12523" s="111" t="s">
        <v>185</v>
      </c>
      <c r="G12523" s="111" t="s">
        <v>186</v>
      </c>
      <c r="H12523" s="111" t="s">
        <v>185</v>
      </c>
      <c r="I12523" s="111" t="s">
        <v>186</v>
      </c>
      <c r="J12523" t="str">
        <f t="shared" si="390"/>
        <v>1871SkogMineraljordLauvskogSærs høy</v>
      </c>
      <c r="K12523" s="111">
        <v>-3.6560473259425113</v>
      </c>
      <c r="L12523" s="111">
        <v>0.85306406685236758</v>
      </c>
      <c r="M12523" s="111">
        <v>6.3979989500968365E-2</v>
      </c>
      <c r="N12523" s="112">
        <f t="shared" si="391"/>
        <v>-2.7390032695891753</v>
      </c>
    </row>
    <row r="12524" spans="1:14" x14ac:dyDescent="0.25">
      <c r="A12524" s="111" t="s">
        <v>922</v>
      </c>
      <c r="B12524" s="111">
        <f>INDEX(kommuner!C:C,MATCH(_xlfn.NUMBERVALUE(A12524),kommuner!B:B,0))</f>
        <v>1871</v>
      </c>
      <c r="C12524" s="111" t="s">
        <v>127</v>
      </c>
      <c r="D12524" s="111" t="s">
        <v>127</v>
      </c>
      <c r="E12524" s="111" t="s">
        <v>123</v>
      </c>
      <c r="F12524" s="111" t="s">
        <v>172</v>
      </c>
      <c r="G12524" s="111" t="s">
        <v>180</v>
      </c>
      <c r="H12524" s="111" t="s">
        <v>172</v>
      </c>
      <c r="I12524" s="111" t="s">
        <v>180</v>
      </c>
      <c r="J12524" t="str">
        <f t="shared" si="390"/>
        <v>1871SkogOrganisk jordBarskogHøy</v>
      </c>
      <c r="K12524" s="111">
        <v>-2.5184559031994138</v>
      </c>
      <c r="L12524" s="111">
        <v>0.92784825435236762</v>
      </c>
      <c r="M12524" s="111">
        <v>0.46518126042825314</v>
      </c>
      <c r="N12524" s="112">
        <f t="shared" si="391"/>
        <v>-1.1254263884187932</v>
      </c>
    </row>
    <row r="12525" spans="1:14" x14ac:dyDescent="0.25">
      <c r="A12525" s="111" t="s">
        <v>922</v>
      </c>
      <c r="B12525" s="111">
        <f>INDEX(kommuner!C:C,MATCH(_xlfn.NUMBERVALUE(A12525),kommuner!B:B,0))</f>
        <v>1871</v>
      </c>
      <c r="C12525" s="111" t="s">
        <v>127</v>
      </c>
      <c r="D12525" s="111" t="s">
        <v>127</v>
      </c>
      <c r="E12525" s="111" t="s">
        <v>123</v>
      </c>
      <c r="F12525" s="111" t="s">
        <v>172</v>
      </c>
      <c r="G12525" s="111" t="s">
        <v>167</v>
      </c>
      <c r="H12525" s="111" t="s">
        <v>172</v>
      </c>
      <c r="I12525" s="111" t="s">
        <v>167</v>
      </c>
      <c r="J12525" t="str">
        <f t="shared" si="390"/>
        <v>1871SkogOrganisk jordBarskogImpediment</v>
      </c>
      <c r="K12525" s="111">
        <v>-0.13011741963904588</v>
      </c>
      <c r="L12525" s="111">
        <v>0.92784825435236762</v>
      </c>
      <c r="M12525" s="111">
        <v>0.46510463492953991</v>
      </c>
      <c r="N12525" s="112">
        <f t="shared" si="391"/>
        <v>1.2628354696428616</v>
      </c>
    </row>
    <row r="12526" spans="1:14" x14ac:dyDescent="0.25">
      <c r="A12526" s="111" t="s">
        <v>922</v>
      </c>
      <c r="B12526" s="111">
        <f>INDEX(kommuner!C:C,MATCH(_xlfn.NUMBERVALUE(A12526),kommuner!B:B,0))</f>
        <v>1871</v>
      </c>
      <c r="C12526" s="111" t="s">
        <v>127</v>
      </c>
      <c r="D12526" s="111" t="s">
        <v>127</v>
      </c>
      <c r="E12526" s="111" t="s">
        <v>123</v>
      </c>
      <c r="F12526" s="111" t="s">
        <v>172</v>
      </c>
      <c r="G12526" s="111" t="s">
        <v>190</v>
      </c>
      <c r="H12526" s="111" t="s">
        <v>172</v>
      </c>
      <c r="I12526" s="111" t="s">
        <v>190</v>
      </c>
      <c r="J12526" t="str">
        <f t="shared" si="390"/>
        <v>1871SkogOrganisk jordBarskogLav</v>
      </c>
      <c r="K12526" s="111">
        <v>-0.50666953101693391</v>
      </c>
      <c r="L12526" s="111">
        <v>0.92784825435236762</v>
      </c>
      <c r="M12526" s="111">
        <v>0.46510463492953991</v>
      </c>
      <c r="N12526" s="112">
        <f t="shared" si="391"/>
        <v>0.88628335826497362</v>
      </c>
    </row>
    <row r="12527" spans="1:14" x14ac:dyDescent="0.25">
      <c r="A12527" s="111" t="s">
        <v>922</v>
      </c>
      <c r="B12527" s="111">
        <f>INDEX(kommuner!C:C,MATCH(_xlfn.NUMBERVALUE(A12527),kommuner!B:B,0))</f>
        <v>1871</v>
      </c>
      <c r="C12527" s="111" t="s">
        <v>127</v>
      </c>
      <c r="D12527" s="111" t="s">
        <v>127</v>
      </c>
      <c r="E12527" s="111" t="s">
        <v>123</v>
      </c>
      <c r="F12527" s="111" t="s">
        <v>172</v>
      </c>
      <c r="G12527" s="111" t="s">
        <v>173</v>
      </c>
      <c r="H12527" s="111" t="s">
        <v>172</v>
      </c>
      <c r="I12527" s="111" t="s">
        <v>173</v>
      </c>
      <c r="J12527" t="str">
        <f t="shared" si="390"/>
        <v>1871SkogOrganisk jordBarskogMiddels</v>
      </c>
      <c r="K12527" s="111">
        <v>-1.5571490961494638</v>
      </c>
      <c r="L12527" s="111">
        <v>0.92784825435236762</v>
      </c>
      <c r="M12527" s="111">
        <v>0.46518126042825314</v>
      </c>
      <c r="N12527" s="112">
        <f t="shared" si="391"/>
        <v>-0.16411958136884308</v>
      </c>
    </row>
    <row r="12528" spans="1:14" x14ac:dyDescent="0.25">
      <c r="A12528" s="111" t="s">
        <v>922</v>
      </c>
      <c r="B12528" s="111">
        <f>INDEX(kommuner!C:C,MATCH(_xlfn.NUMBERVALUE(A12528),kommuner!B:B,0))</f>
        <v>1871</v>
      </c>
      <c r="C12528" s="111" t="s">
        <v>127</v>
      </c>
      <c r="D12528" s="111" t="s">
        <v>127</v>
      </c>
      <c r="E12528" s="111" t="s">
        <v>123</v>
      </c>
      <c r="F12528" s="111" t="s">
        <v>172</v>
      </c>
      <c r="G12528" s="111" t="s">
        <v>186</v>
      </c>
      <c r="H12528" s="111" t="s">
        <v>172</v>
      </c>
      <c r="I12528" s="111" t="s">
        <v>186</v>
      </c>
      <c r="J12528" t="str">
        <f t="shared" si="390"/>
        <v>1871SkogOrganisk jordBarskogSærs høy</v>
      </c>
      <c r="K12528" s="111">
        <v>2.5548655235722699</v>
      </c>
      <c r="L12528" s="111">
        <v>0.92784825435236762</v>
      </c>
      <c r="M12528" s="111">
        <v>0.46518126042825314</v>
      </c>
      <c r="N12528" s="112">
        <f t="shared" si="391"/>
        <v>3.9478950383528906</v>
      </c>
    </row>
    <row r="12529" spans="1:14" x14ac:dyDescent="0.25">
      <c r="A12529" s="111" t="s">
        <v>922</v>
      </c>
      <c r="B12529" s="111">
        <f>INDEX(kommuner!C:C,MATCH(_xlfn.NUMBERVALUE(A12529),kommuner!B:B,0))</f>
        <v>1871</v>
      </c>
      <c r="C12529" s="111" t="s">
        <v>127</v>
      </c>
      <c r="D12529" s="111" t="s">
        <v>127</v>
      </c>
      <c r="E12529" s="111" t="s">
        <v>123</v>
      </c>
      <c r="F12529" s="111" t="s">
        <v>179</v>
      </c>
      <c r="G12529" s="111" t="s">
        <v>180</v>
      </c>
      <c r="H12529" s="111" t="s">
        <v>179</v>
      </c>
      <c r="I12529" s="111" t="s">
        <v>180</v>
      </c>
      <c r="J12529" t="str">
        <f t="shared" si="390"/>
        <v>1871SkogOrganisk jordBlandingsskogHøy</v>
      </c>
      <c r="K12529" s="111">
        <v>-5.5554344456832343</v>
      </c>
      <c r="L12529" s="111">
        <v>0.92784825435236762</v>
      </c>
      <c r="M12529" s="111">
        <v>0.46510463492953991</v>
      </c>
      <c r="N12529" s="112">
        <f t="shared" si="391"/>
        <v>-4.1624815564013264</v>
      </c>
    </row>
    <row r="12530" spans="1:14" x14ac:dyDescent="0.25">
      <c r="A12530" s="111" t="s">
        <v>922</v>
      </c>
      <c r="B12530" s="111">
        <f>INDEX(kommuner!C:C,MATCH(_xlfn.NUMBERVALUE(A12530),kommuner!B:B,0))</f>
        <v>1871</v>
      </c>
      <c r="C12530" s="111" t="s">
        <v>127</v>
      </c>
      <c r="D12530" s="111" t="s">
        <v>127</v>
      </c>
      <c r="E12530" s="111" t="s">
        <v>123</v>
      </c>
      <c r="F12530" s="111" t="s">
        <v>179</v>
      </c>
      <c r="G12530" s="111" t="s">
        <v>167</v>
      </c>
      <c r="H12530" s="111" t="s">
        <v>179</v>
      </c>
      <c r="I12530" s="111" t="s">
        <v>167</v>
      </c>
      <c r="J12530" t="str">
        <f t="shared" si="390"/>
        <v>1871SkogOrganisk jordBlandingsskogImpediment</v>
      </c>
      <c r="K12530" s="111">
        <v>-0.28586344175800005</v>
      </c>
      <c r="L12530" s="111">
        <v>0.92784825435236762</v>
      </c>
      <c r="M12530" s="111">
        <v>0.46510463492953991</v>
      </c>
      <c r="N12530" s="112">
        <f t="shared" si="391"/>
        <v>1.1070894475239075</v>
      </c>
    </row>
    <row r="12531" spans="1:14" x14ac:dyDescent="0.25">
      <c r="A12531" s="111" t="s">
        <v>922</v>
      </c>
      <c r="B12531" s="111">
        <f>INDEX(kommuner!C:C,MATCH(_xlfn.NUMBERVALUE(A12531),kommuner!B:B,0))</f>
        <v>1871</v>
      </c>
      <c r="C12531" s="111" t="s">
        <v>127</v>
      </c>
      <c r="D12531" s="111" t="s">
        <v>127</v>
      </c>
      <c r="E12531" s="111" t="s">
        <v>123</v>
      </c>
      <c r="F12531" s="111" t="s">
        <v>179</v>
      </c>
      <c r="G12531" s="111" t="s">
        <v>190</v>
      </c>
      <c r="H12531" s="111" t="s">
        <v>179</v>
      </c>
      <c r="I12531" s="111" t="s">
        <v>190</v>
      </c>
      <c r="J12531" t="str">
        <f t="shared" si="390"/>
        <v>1871SkogOrganisk jordBlandingsskogLav</v>
      </c>
      <c r="K12531" s="111">
        <v>-1.2347339377887629</v>
      </c>
      <c r="L12531" s="111">
        <v>0.92784825435236762</v>
      </c>
      <c r="M12531" s="111">
        <v>0.46510463492953991</v>
      </c>
      <c r="N12531" s="112">
        <f t="shared" si="391"/>
        <v>0.15821895149314458</v>
      </c>
    </row>
    <row r="12532" spans="1:14" x14ac:dyDescent="0.25">
      <c r="A12532" s="111" t="s">
        <v>922</v>
      </c>
      <c r="B12532" s="111">
        <f>INDEX(kommuner!C:C,MATCH(_xlfn.NUMBERVALUE(A12532),kommuner!B:B,0))</f>
        <v>1871</v>
      </c>
      <c r="C12532" s="111" t="s">
        <v>127</v>
      </c>
      <c r="D12532" s="111" t="s">
        <v>127</v>
      </c>
      <c r="E12532" s="111" t="s">
        <v>123</v>
      </c>
      <c r="F12532" s="111" t="s">
        <v>179</v>
      </c>
      <c r="G12532" s="111" t="s">
        <v>173</v>
      </c>
      <c r="H12532" s="111" t="s">
        <v>179</v>
      </c>
      <c r="I12532" s="111" t="s">
        <v>173</v>
      </c>
      <c r="J12532" t="str">
        <f t="shared" si="390"/>
        <v>1871SkogOrganisk jordBlandingsskogMiddels</v>
      </c>
      <c r="K12532" s="111">
        <v>-2.4239591752717748</v>
      </c>
      <c r="L12532" s="111">
        <v>0.92784825435236762</v>
      </c>
      <c r="M12532" s="111">
        <v>0.46510463492953991</v>
      </c>
      <c r="N12532" s="112">
        <f t="shared" si="391"/>
        <v>-1.0310062859898674</v>
      </c>
    </row>
    <row r="12533" spans="1:14" x14ac:dyDescent="0.25">
      <c r="A12533" s="111" t="s">
        <v>922</v>
      </c>
      <c r="B12533" s="111">
        <f>INDEX(kommuner!C:C,MATCH(_xlfn.NUMBERVALUE(A12533),kommuner!B:B,0))</f>
        <v>1871</v>
      </c>
      <c r="C12533" s="111" t="s">
        <v>127</v>
      </c>
      <c r="D12533" s="111" t="s">
        <v>127</v>
      </c>
      <c r="E12533" s="111" t="s">
        <v>123</v>
      </c>
      <c r="F12533" s="111" t="s">
        <v>179</v>
      </c>
      <c r="G12533" s="111" t="s">
        <v>186</v>
      </c>
      <c r="H12533" s="111" t="s">
        <v>179</v>
      </c>
      <c r="I12533" s="111" t="s">
        <v>186</v>
      </c>
      <c r="J12533" t="str">
        <f t="shared" si="390"/>
        <v>1871SkogOrganisk jordBlandingsskogSærs høy</v>
      </c>
      <c r="K12533" s="111">
        <v>-1.5726115302258048</v>
      </c>
      <c r="L12533" s="111">
        <v>0.92784825435236762</v>
      </c>
      <c r="M12533" s="111">
        <v>0.46510463492953991</v>
      </c>
      <c r="N12533" s="112">
        <f t="shared" si="391"/>
        <v>-0.17965864094389727</v>
      </c>
    </row>
    <row r="12534" spans="1:14" x14ac:dyDescent="0.25">
      <c r="A12534" s="111" t="s">
        <v>922</v>
      </c>
      <c r="B12534" s="111">
        <f>INDEX(kommuner!C:C,MATCH(_xlfn.NUMBERVALUE(A12534),kommuner!B:B,0))</f>
        <v>1871</v>
      </c>
      <c r="C12534" s="111" t="s">
        <v>127</v>
      </c>
      <c r="D12534" s="111" t="s">
        <v>127</v>
      </c>
      <c r="E12534" s="111" t="s">
        <v>123</v>
      </c>
      <c r="F12534" s="111" t="s">
        <v>185</v>
      </c>
      <c r="G12534" s="111" t="s">
        <v>180</v>
      </c>
      <c r="H12534" s="111" t="s">
        <v>185</v>
      </c>
      <c r="I12534" s="111" t="s">
        <v>180</v>
      </c>
      <c r="J12534" t="str">
        <f t="shared" si="390"/>
        <v>1871SkogOrganisk jordLauvskogHøy</v>
      </c>
      <c r="K12534" s="111">
        <v>-1.9913688882377358</v>
      </c>
      <c r="L12534" s="111">
        <v>0.92784825435236762</v>
      </c>
      <c r="M12534" s="111">
        <v>0.46510463492953991</v>
      </c>
      <c r="N12534" s="112">
        <f t="shared" si="391"/>
        <v>-0.59841599895582831</v>
      </c>
    </row>
    <row r="12535" spans="1:14" x14ac:dyDescent="0.25">
      <c r="A12535" s="111" t="s">
        <v>922</v>
      </c>
      <c r="B12535" s="111">
        <f>INDEX(kommuner!C:C,MATCH(_xlfn.NUMBERVALUE(A12535),kommuner!B:B,0))</f>
        <v>1871</v>
      </c>
      <c r="C12535" s="111" t="s">
        <v>127</v>
      </c>
      <c r="D12535" s="111" t="s">
        <v>127</v>
      </c>
      <c r="E12535" s="111" t="s">
        <v>123</v>
      </c>
      <c r="F12535" s="111" t="s">
        <v>185</v>
      </c>
      <c r="G12535" s="111" t="s">
        <v>167</v>
      </c>
      <c r="H12535" s="111" t="s">
        <v>185</v>
      </c>
      <c r="I12535" s="111" t="s">
        <v>167</v>
      </c>
      <c r="J12535" t="str">
        <f t="shared" si="390"/>
        <v>1871SkogOrganisk jordLauvskogImpediment</v>
      </c>
      <c r="K12535" s="111">
        <v>0.35000626494250675</v>
      </c>
      <c r="L12535" s="111">
        <v>0.92784825435236762</v>
      </c>
      <c r="M12535" s="111">
        <v>0.46510463492953991</v>
      </c>
      <c r="N12535" s="112">
        <f t="shared" si="391"/>
        <v>1.7429591542244141</v>
      </c>
    </row>
    <row r="12536" spans="1:14" x14ac:dyDescent="0.25">
      <c r="A12536" s="111" t="s">
        <v>922</v>
      </c>
      <c r="B12536" s="111">
        <f>INDEX(kommuner!C:C,MATCH(_xlfn.NUMBERVALUE(A12536),kommuner!B:B,0))</f>
        <v>1871</v>
      </c>
      <c r="C12536" s="111" t="s">
        <v>127</v>
      </c>
      <c r="D12536" s="111" t="s">
        <v>127</v>
      </c>
      <c r="E12536" s="111" t="s">
        <v>123</v>
      </c>
      <c r="F12536" s="111" t="s">
        <v>185</v>
      </c>
      <c r="G12536" s="111" t="s">
        <v>190</v>
      </c>
      <c r="H12536" s="111" t="s">
        <v>185</v>
      </c>
      <c r="I12536" s="111" t="s">
        <v>190</v>
      </c>
      <c r="J12536" t="str">
        <f t="shared" si="390"/>
        <v>1871SkogOrganisk jordLauvskogLav</v>
      </c>
      <c r="K12536" s="111">
        <v>1.1144075558526714</v>
      </c>
      <c r="L12536" s="111">
        <v>0.92784825435236762</v>
      </c>
      <c r="M12536" s="111">
        <v>0.46510463492953991</v>
      </c>
      <c r="N12536" s="112">
        <f t="shared" si="391"/>
        <v>2.5073604451345788</v>
      </c>
    </row>
    <row r="12537" spans="1:14" x14ac:dyDescent="0.25">
      <c r="A12537" s="111" t="s">
        <v>922</v>
      </c>
      <c r="B12537" s="111">
        <f>INDEX(kommuner!C:C,MATCH(_xlfn.NUMBERVALUE(A12537),kommuner!B:B,0))</f>
        <v>1871</v>
      </c>
      <c r="C12537" s="111" t="s">
        <v>127</v>
      </c>
      <c r="D12537" s="111" t="s">
        <v>127</v>
      </c>
      <c r="E12537" s="111" t="s">
        <v>123</v>
      </c>
      <c r="F12537" s="111" t="s">
        <v>185</v>
      </c>
      <c r="G12537" s="111" t="s">
        <v>173</v>
      </c>
      <c r="H12537" s="111" t="s">
        <v>185</v>
      </c>
      <c r="I12537" s="111" t="s">
        <v>173</v>
      </c>
      <c r="J12537" t="str">
        <f t="shared" si="390"/>
        <v>1871SkogOrganisk jordLauvskogMiddels</v>
      </c>
      <c r="K12537" s="111">
        <v>-0.62664468270982987</v>
      </c>
      <c r="L12537" s="111">
        <v>0.92784825435236762</v>
      </c>
      <c r="M12537" s="111">
        <v>0.46510463492953991</v>
      </c>
      <c r="N12537" s="112">
        <f t="shared" si="391"/>
        <v>0.76630820657207765</v>
      </c>
    </row>
    <row r="12538" spans="1:14" x14ac:dyDescent="0.25">
      <c r="A12538" s="111" t="s">
        <v>922</v>
      </c>
      <c r="B12538" s="111">
        <f>INDEX(kommuner!C:C,MATCH(_xlfn.NUMBERVALUE(A12538),kommuner!B:B,0))</f>
        <v>1871</v>
      </c>
      <c r="C12538" s="111" t="s">
        <v>127</v>
      </c>
      <c r="D12538" s="111" t="s">
        <v>127</v>
      </c>
      <c r="E12538" s="111" t="s">
        <v>123</v>
      </c>
      <c r="F12538" s="111" t="s">
        <v>185</v>
      </c>
      <c r="G12538" s="111" t="s">
        <v>186</v>
      </c>
      <c r="H12538" s="111" t="s">
        <v>185</v>
      </c>
      <c r="I12538" s="111" t="s">
        <v>186</v>
      </c>
      <c r="J12538" t="str">
        <f t="shared" si="390"/>
        <v>1871SkogOrganisk jordLauvskogSærs høy</v>
      </c>
      <c r="K12538" s="111">
        <v>-1.8997279926091779</v>
      </c>
      <c r="L12538" s="111">
        <v>0.92784825435236762</v>
      </c>
      <c r="M12538" s="111">
        <v>0.46510463492953991</v>
      </c>
      <c r="N12538" s="112">
        <f t="shared" si="391"/>
        <v>-0.50677510332727038</v>
      </c>
    </row>
    <row r="12539" spans="1:14" x14ac:dyDescent="0.25">
      <c r="A12539" s="111" t="s">
        <v>922</v>
      </c>
      <c r="B12539" s="111">
        <f>INDEX(kommuner!C:C,MATCH(_xlfn.NUMBERVALUE(A12539),kommuner!B:B,0))</f>
        <v>1871</v>
      </c>
      <c r="C12539" s="111" t="s">
        <v>83</v>
      </c>
      <c r="D12539" s="111" t="s">
        <v>83</v>
      </c>
      <c r="E12539" s="111" t="s">
        <v>126</v>
      </c>
      <c r="F12539" s="111" t="s">
        <v>139</v>
      </c>
      <c r="G12539" s="111" t="s">
        <v>139</v>
      </c>
      <c r="H12539" s="111" t="s">
        <v>139</v>
      </c>
      <c r="I12539" s="111" t="s">
        <v>139</v>
      </c>
      <c r="J12539" t="str">
        <f t="shared" si="390"/>
        <v>1871Utbygd arealMineraljord</v>
      </c>
      <c r="K12539" s="111">
        <v>6.7868445194857546E-2</v>
      </c>
      <c r="L12539" s="111">
        <v>0</v>
      </c>
      <c r="M12539" s="111">
        <v>1.303047089454229E-2</v>
      </c>
      <c r="N12539" s="112">
        <f t="shared" si="391"/>
        <v>8.0898916089399836E-2</v>
      </c>
    </row>
    <row r="12540" spans="1:14" x14ac:dyDescent="0.25">
      <c r="A12540" s="111" t="s">
        <v>922</v>
      </c>
      <c r="B12540" s="111">
        <f>INDEX(kommuner!C:C,MATCH(_xlfn.NUMBERVALUE(A12540),kommuner!B:B,0))</f>
        <v>1871</v>
      </c>
      <c r="C12540" s="111" t="s">
        <v>83</v>
      </c>
      <c r="D12540" s="111" t="s">
        <v>83</v>
      </c>
      <c r="E12540" s="111" t="s">
        <v>123</v>
      </c>
      <c r="F12540" s="111" t="s">
        <v>139</v>
      </c>
      <c r="G12540" s="111" t="s">
        <v>139</v>
      </c>
      <c r="H12540" s="111" t="s">
        <v>139</v>
      </c>
      <c r="I12540" s="111" t="s">
        <v>139</v>
      </c>
      <c r="J12540" t="str">
        <f t="shared" si="390"/>
        <v>1871Utbygd arealOrganisk jord</v>
      </c>
      <c r="K12540" s="111">
        <v>29.011421395201612</v>
      </c>
      <c r="L12540" s="111">
        <v>0</v>
      </c>
      <c r="M12540" s="111">
        <v>1.303047089454229E-2</v>
      </c>
      <c r="N12540" s="112">
        <f t="shared" si="391"/>
        <v>29.024451866096154</v>
      </c>
    </row>
    <row r="12541" spans="1:14" x14ac:dyDescent="0.25">
      <c r="A12541" s="111" t="s">
        <v>922</v>
      </c>
      <c r="B12541" s="111">
        <f>INDEX(kommuner!C:C,MATCH(_xlfn.NUMBERVALUE(A12541),kommuner!B:B,0))</f>
        <v>1871</v>
      </c>
      <c r="C12541" s="111" t="s">
        <v>181</v>
      </c>
      <c r="D12541" s="111" t="s">
        <v>181</v>
      </c>
      <c r="E12541" s="111" t="s">
        <v>123</v>
      </c>
      <c r="F12541" s="111" t="s">
        <v>139</v>
      </c>
      <c r="G12541" s="111" t="s">
        <v>139</v>
      </c>
      <c r="H12541" s="111" t="s">
        <v>139</v>
      </c>
      <c r="I12541" s="111" t="s">
        <v>139</v>
      </c>
      <c r="J12541" t="str">
        <f t="shared" si="390"/>
        <v>1871Vann og myrOrganisk jord</v>
      </c>
      <c r="K12541" s="111">
        <v>-4.1038862122629617E-2</v>
      </c>
      <c r="L12541" s="111">
        <v>0</v>
      </c>
      <c r="M12541" s="111">
        <v>0</v>
      </c>
      <c r="N12541" s="112">
        <f t="shared" si="391"/>
        <v>-4.1038862122629617E-2</v>
      </c>
    </row>
    <row r="12542" spans="1:14" x14ac:dyDescent="0.25">
      <c r="A12542" s="111" t="s">
        <v>923</v>
      </c>
      <c r="B12542" s="111">
        <f>INDEX(kommuner!C:C,MATCH(_xlfn.NUMBERVALUE(A12542),kommuner!B:B,0))</f>
        <v>1874</v>
      </c>
      <c r="C12542" s="111" t="s">
        <v>82</v>
      </c>
      <c r="D12542" s="111" t="s">
        <v>82</v>
      </c>
      <c r="E12542" s="111" t="s">
        <v>126</v>
      </c>
      <c r="F12542" s="111" t="s">
        <v>139</v>
      </c>
      <c r="G12542" s="111" t="s">
        <v>139</v>
      </c>
      <c r="H12542" s="111" t="s">
        <v>139</v>
      </c>
      <c r="I12542" s="111" t="s">
        <v>139</v>
      </c>
      <c r="J12542" t="str">
        <f t="shared" si="390"/>
        <v>1874Annen utmarkMineraljord</v>
      </c>
      <c r="K12542" s="111">
        <v>-4.6129089206686659E-2</v>
      </c>
      <c r="L12542" s="111">
        <v>0</v>
      </c>
      <c r="M12542" s="111">
        <v>0</v>
      </c>
      <c r="N12542" s="112">
        <f t="shared" si="391"/>
        <v>-4.6129089206686659E-2</v>
      </c>
    </row>
    <row r="12543" spans="1:14" x14ac:dyDescent="0.25">
      <c r="A12543" s="111" t="s">
        <v>923</v>
      </c>
      <c r="B12543" s="111">
        <f>INDEX(kommuner!C:C,MATCH(_xlfn.NUMBERVALUE(A12543),kommuner!B:B,0))</f>
        <v>1874</v>
      </c>
      <c r="C12543" s="111" t="s">
        <v>121</v>
      </c>
      <c r="D12543" s="111" t="s">
        <v>121</v>
      </c>
      <c r="E12543" s="111" t="s">
        <v>126</v>
      </c>
      <c r="F12543" s="111" t="s">
        <v>139</v>
      </c>
      <c r="G12543" s="111" t="s">
        <v>139</v>
      </c>
      <c r="H12543" s="111" t="s">
        <v>139</v>
      </c>
      <c r="I12543" s="111" t="s">
        <v>139</v>
      </c>
      <c r="J12543" t="str">
        <f t="shared" si="390"/>
        <v>1874BeiteMineraljord</v>
      </c>
      <c r="K12543" s="111">
        <v>-0.96338340838695502</v>
      </c>
      <c r="L12543" s="111">
        <v>0</v>
      </c>
      <c r="M12543" s="111">
        <v>1.2448711246839999E-7</v>
      </c>
      <c r="N12543" s="112">
        <f t="shared" si="391"/>
        <v>-0.96338328389984251</v>
      </c>
    </row>
    <row r="12544" spans="1:14" x14ac:dyDescent="0.25">
      <c r="A12544" s="111" t="s">
        <v>923</v>
      </c>
      <c r="B12544" s="111">
        <f>INDEX(kommuner!C:C,MATCH(_xlfn.NUMBERVALUE(A12544),kommuner!B:B,0))</f>
        <v>1874</v>
      </c>
      <c r="C12544" s="111" t="s">
        <v>121</v>
      </c>
      <c r="D12544" s="111" t="s">
        <v>121</v>
      </c>
      <c r="E12544" s="111" t="s">
        <v>123</v>
      </c>
      <c r="F12544" s="111" t="s">
        <v>139</v>
      </c>
      <c r="G12544" s="111" t="s">
        <v>139</v>
      </c>
      <c r="H12544" s="111" t="s">
        <v>139</v>
      </c>
      <c r="I12544" s="111" t="s">
        <v>139</v>
      </c>
      <c r="J12544" t="str">
        <f t="shared" si="390"/>
        <v>1874BeiteOrganisk jord</v>
      </c>
      <c r="K12544" s="111">
        <v>12.077525935985037</v>
      </c>
      <c r="L12544" s="111">
        <v>1.6412500000000001</v>
      </c>
      <c r="M12544" s="111">
        <v>0</v>
      </c>
      <c r="N12544" s="112">
        <f t="shared" si="391"/>
        <v>13.718775935985036</v>
      </c>
    </row>
    <row r="12545" spans="1:14" x14ac:dyDescent="0.25">
      <c r="A12545" s="111" t="s">
        <v>923</v>
      </c>
      <c r="B12545" s="111">
        <f>INDEX(kommuner!C:C,MATCH(_xlfn.NUMBERVALUE(A12545),kommuner!B:B,0))</f>
        <v>1874</v>
      </c>
      <c r="C12545" s="111" t="s">
        <v>84</v>
      </c>
      <c r="D12545" s="111" t="s">
        <v>84</v>
      </c>
      <c r="E12545" s="111" t="s">
        <v>126</v>
      </c>
      <c r="F12545" s="111" t="s">
        <v>139</v>
      </c>
      <c r="G12545" s="111" t="s">
        <v>139</v>
      </c>
      <c r="H12545" s="111" t="s">
        <v>139</v>
      </c>
      <c r="I12545" s="111" t="s">
        <v>139</v>
      </c>
      <c r="J12545" t="str">
        <f t="shared" si="390"/>
        <v>1874Dyrket markMineraljord</v>
      </c>
      <c r="K12545" s="111">
        <v>-0.35631141178143111</v>
      </c>
      <c r="L12545" s="111">
        <v>0</v>
      </c>
      <c r="M12545" s="111">
        <v>0</v>
      </c>
      <c r="N12545" s="112">
        <f t="shared" si="391"/>
        <v>-0.35631141178143111</v>
      </c>
    </row>
    <row r="12546" spans="1:14" x14ac:dyDescent="0.25">
      <c r="A12546" s="111" t="s">
        <v>923</v>
      </c>
      <c r="B12546" s="111">
        <f>INDEX(kommuner!C:C,MATCH(_xlfn.NUMBERVALUE(A12546),kommuner!B:B,0))</f>
        <v>1874</v>
      </c>
      <c r="C12546" s="111" t="s">
        <v>84</v>
      </c>
      <c r="D12546" s="111" t="s">
        <v>84</v>
      </c>
      <c r="E12546" s="111" t="s">
        <v>123</v>
      </c>
      <c r="F12546" s="111" t="s">
        <v>139</v>
      </c>
      <c r="G12546" s="111" t="s">
        <v>139</v>
      </c>
      <c r="H12546" s="111" t="s">
        <v>139</v>
      </c>
      <c r="I12546" s="111" t="s">
        <v>139</v>
      </c>
      <c r="J12546" t="str">
        <f t="shared" si="390"/>
        <v>1874Dyrket markOrganisk jord</v>
      </c>
      <c r="K12546" s="111">
        <v>28.726149366675592</v>
      </c>
      <c r="L12546" s="111">
        <v>1.45625</v>
      </c>
      <c r="M12546" s="111">
        <v>0</v>
      </c>
      <c r="N12546" s="112">
        <f t="shared" si="391"/>
        <v>30.182399366675593</v>
      </c>
    </row>
    <row r="12547" spans="1:14" x14ac:dyDescent="0.25">
      <c r="A12547" s="111" t="s">
        <v>923</v>
      </c>
      <c r="B12547" s="111">
        <f>INDEX(kommuner!C:C,MATCH(_xlfn.NUMBERVALUE(A12547),kommuner!B:B,0))</f>
        <v>1874</v>
      </c>
      <c r="C12547" s="111" t="s">
        <v>127</v>
      </c>
      <c r="D12547" s="111" t="s">
        <v>127</v>
      </c>
      <c r="E12547" s="111" t="s">
        <v>126</v>
      </c>
      <c r="F12547" s="111" t="s">
        <v>172</v>
      </c>
      <c r="G12547" s="111" t="s">
        <v>180</v>
      </c>
      <c r="H12547" s="111" t="s">
        <v>172</v>
      </c>
      <c r="I12547" s="111" t="s">
        <v>180</v>
      </c>
      <c r="J12547" t="str">
        <f t="shared" ref="J12547:J12610" si="392">B12547&amp;C12547&amp;E12547&amp;IF(C12547="Skog",F12547&amp;G12547,"")</f>
        <v>1874SkogMineraljordBarskogHøy</v>
      </c>
      <c r="K12547" s="111">
        <v>-4.1008350957832223</v>
      </c>
      <c r="L12547" s="111">
        <v>0.85306406685236758</v>
      </c>
      <c r="M12547" s="111">
        <v>6.4056614999681585E-2</v>
      </c>
      <c r="N12547" s="112">
        <f t="shared" ref="N12547:N12610" si="393">SUM(K12547:M12547)</f>
        <v>-3.183714413931173</v>
      </c>
    </row>
    <row r="12548" spans="1:14" x14ac:dyDescent="0.25">
      <c r="A12548" s="111" t="s">
        <v>923</v>
      </c>
      <c r="B12548" s="111">
        <f>INDEX(kommuner!C:C,MATCH(_xlfn.NUMBERVALUE(A12548),kommuner!B:B,0))</f>
        <v>1874</v>
      </c>
      <c r="C12548" s="111" t="s">
        <v>127</v>
      </c>
      <c r="D12548" s="111" t="s">
        <v>127</v>
      </c>
      <c r="E12548" s="111" t="s">
        <v>126</v>
      </c>
      <c r="F12548" s="111" t="s">
        <v>172</v>
      </c>
      <c r="G12548" s="111" t="s">
        <v>167</v>
      </c>
      <c r="H12548" s="111" t="s">
        <v>172</v>
      </c>
      <c r="I12548" s="111" t="s">
        <v>167</v>
      </c>
      <c r="J12548" t="str">
        <f t="shared" si="392"/>
        <v>1874SkogMineraljordBarskogImpediment</v>
      </c>
      <c r="K12548" s="111">
        <v>-0.74600152614144843</v>
      </c>
      <c r="L12548" s="111">
        <v>0.85306406685236758</v>
      </c>
      <c r="M12548" s="111">
        <v>6.3979989500968365E-2</v>
      </c>
      <c r="N12548" s="112">
        <f t="shared" si="393"/>
        <v>0.17104253021188751</v>
      </c>
    </row>
    <row r="12549" spans="1:14" x14ac:dyDescent="0.25">
      <c r="A12549" s="111" t="s">
        <v>923</v>
      </c>
      <c r="B12549" s="111">
        <f>INDEX(kommuner!C:C,MATCH(_xlfn.NUMBERVALUE(A12549),kommuner!B:B,0))</f>
        <v>1874</v>
      </c>
      <c r="C12549" s="111" t="s">
        <v>127</v>
      </c>
      <c r="D12549" s="111" t="s">
        <v>127</v>
      </c>
      <c r="E12549" s="111" t="s">
        <v>126</v>
      </c>
      <c r="F12549" s="111" t="s">
        <v>172</v>
      </c>
      <c r="G12549" s="111" t="s">
        <v>190</v>
      </c>
      <c r="H12549" s="111" t="s">
        <v>172</v>
      </c>
      <c r="I12549" s="111" t="s">
        <v>190</v>
      </c>
      <c r="J12549" t="str">
        <f t="shared" si="392"/>
        <v>1874SkogMineraljordBarskogLav</v>
      </c>
      <c r="K12549" s="111">
        <v>-1.8215681825293268</v>
      </c>
      <c r="L12549" s="111">
        <v>0.85306406685236758</v>
      </c>
      <c r="M12549" s="111">
        <v>6.3979989500968365E-2</v>
      </c>
      <c r="N12549" s="112">
        <f t="shared" si="393"/>
        <v>-0.90452412617599087</v>
      </c>
    </row>
    <row r="12550" spans="1:14" x14ac:dyDescent="0.25">
      <c r="A12550" s="111" t="s">
        <v>923</v>
      </c>
      <c r="B12550" s="111">
        <f>INDEX(kommuner!C:C,MATCH(_xlfn.NUMBERVALUE(A12550),kommuner!B:B,0))</f>
        <v>1874</v>
      </c>
      <c r="C12550" s="111" t="s">
        <v>127</v>
      </c>
      <c r="D12550" s="111" t="s">
        <v>127</v>
      </c>
      <c r="E12550" s="111" t="s">
        <v>126</v>
      </c>
      <c r="F12550" s="111" t="s">
        <v>172</v>
      </c>
      <c r="G12550" s="111" t="s">
        <v>173</v>
      </c>
      <c r="H12550" s="111" t="s">
        <v>172</v>
      </c>
      <c r="I12550" s="111" t="s">
        <v>173</v>
      </c>
      <c r="J12550" t="str">
        <f t="shared" si="392"/>
        <v>1874SkogMineraljordBarskogMiddels</v>
      </c>
      <c r="K12550" s="111">
        <v>-2.9452289214132028</v>
      </c>
      <c r="L12550" s="111">
        <v>0.85306406685236758</v>
      </c>
      <c r="M12550" s="111">
        <v>6.4056614999681585E-2</v>
      </c>
      <c r="N12550" s="112">
        <f t="shared" si="393"/>
        <v>-2.0281082395611536</v>
      </c>
    </row>
    <row r="12551" spans="1:14" x14ac:dyDescent="0.25">
      <c r="A12551" s="111" t="s">
        <v>923</v>
      </c>
      <c r="B12551" s="111">
        <f>INDEX(kommuner!C:C,MATCH(_xlfn.NUMBERVALUE(A12551),kommuner!B:B,0))</f>
        <v>1874</v>
      </c>
      <c r="C12551" s="111" t="s">
        <v>127</v>
      </c>
      <c r="D12551" s="111" t="s">
        <v>127</v>
      </c>
      <c r="E12551" s="111" t="s">
        <v>126</v>
      </c>
      <c r="F12551" s="111" t="s">
        <v>172</v>
      </c>
      <c r="G12551" s="111" t="s">
        <v>186</v>
      </c>
      <c r="H12551" s="111" t="s">
        <v>172</v>
      </c>
      <c r="I12551" s="111" t="s">
        <v>186</v>
      </c>
      <c r="J12551" t="str">
        <f t="shared" si="392"/>
        <v>1874SkogMineraljordBarskogSærs høy</v>
      </c>
      <c r="K12551" s="111">
        <v>0.12072674540874306</v>
      </c>
      <c r="L12551" s="111">
        <v>0.85306406685236758</v>
      </c>
      <c r="M12551" s="111">
        <v>6.4056614999681585E-2</v>
      </c>
      <c r="N12551" s="112">
        <f t="shared" si="393"/>
        <v>1.0378474272607923</v>
      </c>
    </row>
    <row r="12552" spans="1:14" x14ac:dyDescent="0.25">
      <c r="A12552" s="111" t="s">
        <v>923</v>
      </c>
      <c r="B12552" s="111">
        <f>INDEX(kommuner!C:C,MATCH(_xlfn.NUMBERVALUE(A12552),kommuner!B:B,0))</f>
        <v>1874</v>
      </c>
      <c r="C12552" s="111" t="s">
        <v>127</v>
      </c>
      <c r="D12552" s="111" t="s">
        <v>127</v>
      </c>
      <c r="E12552" s="111" t="s">
        <v>126</v>
      </c>
      <c r="F12552" s="111" t="s">
        <v>179</v>
      </c>
      <c r="G12552" s="111" t="s">
        <v>180</v>
      </c>
      <c r="H12552" s="111" t="s">
        <v>179</v>
      </c>
      <c r="I12552" s="111" t="s">
        <v>180</v>
      </c>
      <c r="J12552" t="str">
        <f t="shared" si="392"/>
        <v>1874SkogMineraljordBlandingsskogHøy</v>
      </c>
      <c r="K12552" s="111">
        <v>-7.1939050909469406</v>
      </c>
      <c r="L12552" s="111">
        <v>0.85306406685236758</v>
      </c>
      <c r="M12552" s="111">
        <v>6.3979989500968365E-2</v>
      </c>
      <c r="N12552" s="112">
        <f t="shared" si="393"/>
        <v>-6.2768610345936047</v>
      </c>
    </row>
    <row r="12553" spans="1:14" x14ac:dyDescent="0.25">
      <c r="A12553" s="111" t="s">
        <v>923</v>
      </c>
      <c r="B12553" s="111">
        <f>INDEX(kommuner!C:C,MATCH(_xlfn.NUMBERVALUE(A12553),kommuner!B:B,0))</f>
        <v>1874</v>
      </c>
      <c r="C12553" s="111" t="s">
        <v>127</v>
      </c>
      <c r="D12553" s="111" t="s">
        <v>127</v>
      </c>
      <c r="E12553" s="111" t="s">
        <v>126</v>
      </c>
      <c r="F12553" s="111" t="s">
        <v>179</v>
      </c>
      <c r="G12553" s="111" t="s">
        <v>167</v>
      </c>
      <c r="H12553" s="111" t="s">
        <v>179</v>
      </c>
      <c r="I12553" s="111" t="s">
        <v>167</v>
      </c>
      <c r="J12553" t="str">
        <f t="shared" si="392"/>
        <v>1874SkogMineraljordBlandingsskogImpediment</v>
      </c>
      <c r="K12553" s="111">
        <v>-1.6598037998579707</v>
      </c>
      <c r="L12553" s="111">
        <v>0.85306406685236758</v>
      </c>
      <c r="M12553" s="111">
        <v>6.3979989500968365E-2</v>
      </c>
      <c r="N12553" s="112">
        <f t="shared" si="393"/>
        <v>-0.7427597435046347</v>
      </c>
    </row>
    <row r="12554" spans="1:14" x14ac:dyDescent="0.25">
      <c r="A12554" s="111" t="s">
        <v>923</v>
      </c>
      <c r="B12554" s="111">
        <f>INDEX(kommuner!C:C,MATCH(_xlfn.NUMBERVALUE(A12554),kommuner!B:B,0))</f>
        <v>1874</v>
      </c>
      <c r="C12554" s="111" t="s">
        <v>127</v>
      </c>
      <c r="D12554" s="111" t="s">
        <v>127</v>
      </c>
      <c r="E12554" s="111" t="s">
        <v>126</v>
      </c>
      <c r="F12554" s="111" t="s">
        <v>179</v>
      </c>
      <c r="G12554" s="111" t="s">
        <v>190</v>
      </c>
      <c r="H12554" s="111" t="s">
        <v>179</v>
      </c>
      <c r="I12554" s="111" t="s">
        <v>190</v>
      </c>
      <c r="J12554" t="str">
        <f t="shared" si="392"/>
        <v>1874SkogMineraljordBlandingsskogLav</v>
      </c>
      <c r="K12554" s="111">
        <v>-2.5588434197694254</v>
      </c>
      <c r="L12554" s="111">
        <v>0.85306406685236758</v>
      </c>
      <c r="M12554" s="111">
        <v>6.3979989500968365E-2</v>
      </c>
      <c r="N12554" s="112">
        <f t="shared" si="393"/>
        <v>-1.6417993634160897</v>
      </c>
    </row>
    <row r="12555" spans="1:14" x14ac:dyDescent="0.25">
      <c r="A12555" s="111" t="s">
        <v>923</v>
      </c>
      <c r="B12555" s="111">
        <f>INDEX(kommuner!C:C,MATCH(_xlfn.NUMBERVALUE(A12555),kommuner!B:B,0))</f>
        <v>1874</v>
      </c>
      <c r="C12555" s="111" t="s">
        <v>127</v>
      </c>
      <c r="D12555" s="111" t="s">
        <v>127</v>
      </c>
      <c r="E12555" s="111" t="s">
        <v>126</v>
      </c>
      <c r="F12555" s="111" t="s">
        <v>179</v>
      </c>
      <c r="G12555" s="111" t="s">
        <v>173</v>
      </c>
      <c r="H12555" s="111" t="s">
        <v>179</v>
      </c>
      <c r="I12555" s="111" t="s">
        <v>173</v>
      </c>
      <c r="J12555" t="str">
        <f t="shared" si="392"/>
        <v>1874SkogMineraljordBlandingsskogMiddels</v>
      </c>
      <c r="K12555" s="111">
        <v>-3.8687729546762566</v>
      </c>
      <c r="L12555" s="111">
        <v>0.85306406685236758</v>
      </c>
      <c r="M12555" s="111">
        <v>6.3979989500968365E-2</v>
      </c>
      <c r="N12555" s="112">
        <f t="shared" si="393"/>
        <v>-2.9517288983229206</v>
      </c>
    </row>
    <row r="12556" spans="1:14" x14ac:dyDescent="0.25">
      <c r="A12556" s="111" t="s">
        <v>923</v>
      </c>
      <c r="B12556" s="111">
        <f>INDEX(kommuner!C:C,MATCH(_xlfn.NUMBERVALUE(A12556),kommuner!B:B,0))</f>
        <v>1874</v>
      </c>
      <c r="C12556" s="111" t="s">
        <v>127</v>
      </c>
      <c r="D12556" s="111" t="s">
        <v>127</v>
      </c>
      <c r="E12556" s="111" t="s">
        <v>126</v>
      </c>
      <c r="F12556" s="111" t="s">
        <v>179</v>
      </c>
      <c r="G12556" s="111" t="s">
        <v>186</v>
      </c>
      <c r="H12556" s="111" t="s">
        <v>179</v>
      </c>
      <c r="I12556" s="111" t="s">
        <v>186</v>
      </c>
      <c r="J12556" t="str">
        <f t="shared" si="392"/>
        <v>1874SkogMineraljordBlandingsskogSærs høy</v>
      </c>
      <c r="K12556" s="111">
        <v>-2.9395925245326562</v>
      </c>
      <c r="L12556" s="111">
        <v>0.85306406685236758</v>
      </c>
      <c r="M12556" s="111">
        <v>6.3979989500968365E-2</v>
      </c>
      <c r="N12556" s="112">
        <f t="shared" si="393"/>
        <v>-2.0225484681793202</v>
      </c>
    </row>
    <row r="12557" spans="1:14" x14ac:dyDescent="0.25">
      <c r="A12557" s="111" t="s">
        <v>923</v>
      </c>
      <c r="B12557" s="111">
        <f>INDEX(kommuner!C:C,MATCH(_xlfn.NUMBERVALUE(A12557),kommuner!B:B,0))</f>
        <v>1874</v>
      </c>
      <c r="C12557" s="111" t="s">
        <v>127</v>
      </c>
      <c r="D12557" s="111" t="s">
        <v>127</v>
      </c>
      <c r="E12557" s="111" t="s">
        <v>126</v>
      </c>
      <c r="F12557" s="111" t="s">
        <v>185</v>
      </c>
      <c r="G12557" s="111" t="s">
        <v>180</v>
      </c>
      <c r="H12557" s="111" t="s">
        <v>185</v>
      </c>
      <c r="I12557" s="111" t="s">
        <v>180</v>
      </c>
      <c r="J12557" t="str">
        <f t="shared" si="392"/>
        <v>1874SkogMineraljordLauvskogHøy</v>
      </c>
      <c r="K12557" s="111">
        <v>-2.2672556336745231</v>
      </c>
      <c r="L12557" s="111">
        <v>0.85306406685236758</v>
      </c>
      <c r="M12557" s="111">
        <v>6.3979989500968365E-2</v>
      </c>
      <c r="N12557" s="112">
        <f t="shared" si="393"/>
        <v>-1.3502115773211874</v>
      </c>
    </row>
    <row r="12558" spans="1:14" x14ac:dyDescent="0.25">
      <c r="A12558" s="111" t="s">
        <v>923</v>
      </c>
      <c r="B12558" s="111">
        <f>INDEX(kommuner!C:C,MATCH(_xlfn.NUMBERVALUE(A12558),kommuner!B:B,0))</f>
        <v>1874</v>
      </c>
      <c r="C12558" s="111" t="s">
        <v>127</v>
      </c>
      <c r="D12558" s="111" t="s">
        <v>127</v>
      </c>
      <c r="E12558" s="111" t="s">
        <v>126</v>
      </c>
      <c r="F12558" s="111" t="s">
        <v>185</v>
      </c>
      <c r="G12558" s="111" t="s">
        <v>167</v>
      </c>
      <c r="H12558" s="111" t="s">
        <v>185</v>
      </c>
      <c r="I12558" s="111" t="s">
        <v>167</v>
      </c>
      <c r="J12558" t="str">
        <f t="shared" si="392"/>
        <v>1874SkogMineraljordLauvskogImpediment</v>
      </c>
      <c r="K12558" s="111">
        <v>-0.10482014945424457</v>
      </c>
      <c r="L12558" s="111">
        <v>0.85306406685236758</v>
      </c>
      <c r="M12558" s="111">
        <v>6.3979989500968365E-2</v>
      </c>
      <c r="N12558" s="112">
        <f t="shared" si="393"/>
        <v>0.81222390689909141</v>
      </c>
    </row>
    <row r="12559" spans="1:14" x14ac:dyDescent="0.25">
      <c r="A12559" s="111" t="s">
        <v>923</v>
      </c>
      <c r="B12559" s="111">
        <f>INDEX(kommuner!C:C,MATCH(_xlfn.NUMBERVALUE(A12559),kommuner!B:B,0))</f>
        <v>1874</v>
      </c>
      <c r="C12559" s="111" t="s">
        <v>127</v>
      </c>
      <c r="D12559" s="111" t="s">
        <v>127</v>
      </c>
      <c r="E12559" s="111" t="s">
        <v>126</v>
      </c>
      <c r="F12559" s="111" t="s">
        <v>185</v>
      </c>
      <c r="G12559" s="111" t="s">
        <v>190</v>
      </c>
      <c r="H12559" s="111" t="s">
        <v>185</v>
      </c>
      <c r="I12559" s="111" t="s">
        <v>190</v>
      </c>
      <c r="J12559" t="str">
        <f t="shared" si="392"/>
        <v>1874SkogMineraljordLauvskogLav</v>
      </c>
      <c r="K12559" s="111">
        <v>-8.9748170935426599E-2</v>
      </c>
      <c r="L12559" s="111">
        <v>0.85306406685236758</v>
      </c>
      <c r="M12559" s="111">
        <v>6.3979989500968365E-2</v>
      </c>
      <c r="N12559" s="112">
        <f t="shared" si="393"/>
        <v>0.82729588541790933</v>
      </c>
    </row>
    <row r="12560" spans="1:14" x14ac:dyDescent="0.25">
      <c r="A12560" s="111" t="s">
        <v>923</v>
      </c>
      <c r="B12560" s="111">
        <f>INDEX(kommuner!C:C,MATCH(_xlfn.NUMBERVALUE(A12560),kommuner!B:B,0))</f>
        <v>1874</v>
      </c>
      <c r="C12560" s="111" t="s">
        <v>127</v>
      </c>
      <c r="D12560" s="111" t="s">
        <v>127</v>
      </c>
      <c r="E12560" s="111" t="s">
        <v>126</v>
      </c>
      <c r="F12560" s="111" t="s">
        <v>185</v>
      </c>
      <c r="G12560" s="111" t="s">
        <v>173</v>
      </c>
      <c r="H12560" s="111" t="s">
        <v>185</v>
      </c>
      <c r="I12560" s="111" t="s">
        <v>173</v>
      </c>
      <c r="J12560" t="str">
        <f t="shared" si="392"/>
        <v>1874SkogMineraljordLauvskogMiddels</v>
      </c>
      <c r="K12560" s="111">
        <v>-1.6187078219159163</v>
      </c>
      <c r="L12560" s="111">
        <v>0.85306406685236758</v>
      </c>
      <c r="M12560" s="111">
        <v>6.3979989500968365E-2</v>
      </c>
      <c r="N12560" s="112">
        <f t="shared" si="393"/>
        <v>-0.70166376556258037</v>
      </c>
    </row>
    <row r="12561" spans="1:14" x14ac:dyDescent="0.25">
      <c r="A12561" s="111" t="s">
        <v>923</v>
      </c>
      <c r="B12561" s="111">
        <f>INDEX(kommuner!C:C,MATCH(_xlfn.NUMBERVALUE(A12561),kommuner!B:B,0))</f>
        <v>1874</v>
      </c>
      <c r="C12561" s="111" t="s">
        <v>127</v>
      </c>
      <c r="D12561" s="111" t="s">
        <v>127</v>
      </c>
      <c r="E12561" s="111" t="s">
        <v>126</v>
      </c>
      <c r="F12561" s="111" t="s">
        <v>185</v>
      </c>
      <c r="G12561" s="111" t="s">
        <v>186</v>
      </c>
      <c r="H12561" s="111" t="s">
        <v>185</v>
      </c>
      <c r="I12561" s="111" t="s">
        <v>186</v>
      </c>
      <c r="J12561" t="str">
        <f t="shared" si="392"/>
        <v>1874SkogMineraljordLauvskogSærs høy</v>
      </c>
      <c r="K12561" s="111">
        <v>-3.6560473259425113</v>
      </c>
      <c r="L12561" s="111">
        <v>0.85306406685236758</v>
      </c>
      <c r="M12561" s="111">
        <v>6.3979989500968365E-2</v>
      </c>
      <c r="N12561" s="112">
        <f t="shared" si="393"/>
        <v>-2.7390032695891753</v>
      </c>
    </row>
    <row r="12562" spans="1:14" x14ac:dyDescent="0.25">
      <c r="A12562" s="111" t="s">
        <v>923</v>
      </c>
      <c r="B12562" s="111">
        <f>INDEX(kommuner!C:C,MATCH(_xlfn.NUMBERVALUE(A12562),kommuner!B:B,0))</f>
        <v>1874</v>
      </c>
      <c r="C12562" s="111" t="s">
        <v>127</v>
      </c>
      <c r="D12562" s="111" t="s">
        <v>127</v>
      </c>
      <c r="E12562" s="111" t="s">
        <v>123</v>
      </c>
      <c r="F12562" s="111" t="s">
        <v>172</v>
      </c>
      <c r="G12562" s="111" t="s">
        <v>180</v>
      </c>
      <c r="H12562" s="111" t="s">
        <v>172</v>
      </c>
      <c r="I12562" s="111" t="s">
        <v>180</v>
      </c>
      <c r="J12562" t="str">
        <f t="shared" si="392"/>
        <v>1874SkogOrganisk jordBarskogHøy</v>
      </c>
      <c r="K12562" s="111">
        <v>-2.5184559031994138</v>
      </c>
      <c r="L12562" s="111">
        <v>0.92784825435236762</v>
      </c>
      <c r="M12562" s="111">
        <v>0.46518126042825314</v>
      </c>
      <c r="N12562" s="112">
        <f t="shared" si="393"/>
        <v>-1.1254263884187932</v>
      </c>
    </row>
    <row r="12563" spans="1:14" x14ac:dyDescent="0.25">
      <c r="A12563" s="111" t="s">
        <v>923</v>
      </c>
      <c r="B12563" s="111">
        <f>INDEX(kommuner!C:C,MATCH(_xlfn.NUMBERVALUE(A12563),kommuner!B:B,0))</f>
        <v>1874</v>
      </c>
      <c r="C12563" s="111" t="s">
        <v>127</v>
      </c>
      <c r="D12563" s="111" t="s">
        <v>127</v>
      </c>
      <c r="E12563" s="111" t="s">
        <v>123</v>
      </c>
      <c r="F12563" s="111" t="s">
        <v>172</v>
      </c>
      <c r="G12563" s="111" t="s">
        <v>167</v>
      </c>
      <c r="H12563" s="111" t="s">
        <v>172</v>
      </c>
      <c r="I12563" s="111" t="s">
        <v>167</v>
      </c>
      <c r="J12563" t="str">
        <f t="shared" si="392"/>
        <v>1874SkogOrganisk jordBarskogImpediment</v>
      </c>
      <c r="K12563" s="111">
        <v>-0.13011741963904588</v>
      </c>
      <c r="L12563" s="111">
        <v>0.92784825435236762</v>
      </c>
      <c r="M12563" s="111">
        <v>0.46510463492953991</v>
      </c>
      <c r="N12563" s="112">
        <f t="shared" si="393"/>
        <v>1.2628354696428616</v>
      </c>
    </row>
    <row r="12564" spans="1:14" x14ac:dyDescent="0.25">
      <c r="A12564" s="111" t="s">
        <v>923</v>
      </c>
      <c r="B12564" s="111">
        <f>INDEX(kommuner!C:C,MATCH(_xlfn.NUMBERVALUE(A12564),kommuner!B:B,0))</f>
        <v>1874</v>
      </c>
      <c r="C12564" s="111" t="s">
        <v>127</v>
      </c>
      <c r="D12564" s="111" t="s">
        <v>127</v>
      </c>
      <c r="E12564" s="111" t="s">
        <v>123</v>
      </c>
      <c r="F12564" s="111" t="s">
        <v>172</v>
      </c>
      <c r="G12564" s="111" t="s">
        <v>190</v>
      </c>
      <c r="H12564" s="111" t="s">
        <v>172</v>
      </c>
      <c r="I12564" s="111" t="s">
        <v>190</v>
      </c>
      <c r="J12564" t="str">
        <f t="shared" si="392"/>
        <v>1874SkogOrganisk jordBarskogLav</v>
      </c>
      <c r="K12564" s="111">
        <v>-0.50666953101693391</v>
      </c>
      <c r="L12564" s="111">
        <v>0.92784825435236762</v>
      </c>
      <c r="M12564" s="111">
        <v>0.46510463492953991</v>
      </c>
      <c r="N12564" s="112">
        <f t="shared" si="393"/>
        <v>0.88628335826497362</v>
      </c>
    </row>
    <row r="12565" spans="1:14" x14ac:dyDescent="0.25">
      <c r="A12565" s="111" t="s">
        <v>923</v>
      </c>
      <c r="B12565" s="111">
        <f>INDEX(kommuner!C:C,MATCH(_xlfn.NUMBERVALUE(A12565),kommuner!B:B,0))</f>
        <v>1874</v>
      </c>
      <c r="C12565" s="111" t="s">
        <v>127</v>
      </c>
      <c r="D12565" s="111" t="s">
        <v>127</v>
      </c>
      <c r="E12565" s="111" t="s">
        <v>123</v>
      </c>
      <c r="F12565" s="111" t="s">
        <v>172</v>
      </c>
      <c r="G12565" s="111" t="s">
        <v>173</v>
      </c>
      <c r="H12565" s="111" t="s">
        <v>172</v>
      </c>
      <c r="I12565" s="111" t="s">
        <v>173</v>
      </c>
      <c r="J12565" t="str">
        <f t="shared" si="392"/>
        <v>1874SkogOrganisk jordBarskogMiddels</v>
      </c>
      <c r="K12565" s="111">
        <v>-1.5571490961494638</v>
      </c>
      <c r="L12565" s="111">
        <v>0.92784825435236762</v>
      </c>
      <c r="M12565" s="111">
        <v>0.46518126042825314</v>
      </c>
      <c r="N12565" s="112">
        <f t="shared" si="393"/>
        <v>-0.16411958136884308</v>
      </c>
    </row>
    <row r="12566" spans="1:14" x14ac:dyDescent="0.25">
      <c r="A12566" s="111" t="s">
        <v>923</v>
      </c>
      <c r="B12566" s="111">
        <f>INDEX(kommuner!C:C,MATCH(_xlfn.NUMBERVALUE(A12566),kommuner!B:B,0))</f>
        <v>1874</v>
      </c>
      <c r="C12566" s="111" t="s">
        <v>127</v>
      </c>
      <c r="D12566" s="111" t="s">
        <v>127</v>
      </c>
      <c r="E12566" s="111" t="s">
        <v>123</v>
      </c>
      <c r="F12566" s="111" t="s">
        <v>172</v>
      </c>
      <c r="G12566" s="111" t="s">
        <v>186</v>
      </c>
      <c r="H12566" s="111" t="s">
        <v>172</v>
      </c>
      <c r="I12566" s="111" t="s">
        <v>186</v>
      </c>
      <c r="J12566" t="str">
        <f t="shared" si="392"/>
        <v>1874SkogOrganisk jordBarskogSærs høy</v>
      </c>
      <c r="K12566" s="111">
        <v>2.5548655235722699</v>
      </c>
      <c r="L12566" s="111">
        <v>0.92784825435236762</v>
      </c>
      <c r="M12566" s="111">
        <v>0.46518126042825314</v>
      </c>
      <c r="N12566" s="112">
        <f t="shared" si="393"/>
        <v>3.9478950383528906</v>
      </c>
    </row>
    <row r="12567" spans="1:14" x14ac:dyDescent="0.25">
      <c r="A12567" s="111" t="s">
        <v>923</v>
      </c>
      <c r="B12567" s="111">
        <f>INDEX(kommuner!C:C,MATCH(_xlfn.NUMBERVALUE(A12567),kommuner!B:B,0))</f>
        <v>1874</v>
      </c>
      <c r="C12567" s="111" t="s">
        <v>127</v>
      </c>
      <c r="D12567" s="111" t="s">
        <v>127</v>
      </c>
      <c r="E12567" s="111" t="s">
        <v>123</v>
      </c>
      <c r="F12567" s="111" t="s">
        <v>179</v>
      </c>
      <c r="G12567" s="111" t="s">
        <v>180</v>
      </c>
      <c r="H12567" s="111" t="s">
        <v>179</v>
      </c>
      <c r="I12567" s="111" t="s">
        <v>180</v>
      </c>
      <c r="J12567" t="str">
        <f t="shared" si="392"/>
        <v>1874SkogOrganisk jordBlandingsskogHøy</v>
      </c>
      <c r="K12567" s="111">
        <v>-5.5554344456832343</v>
      </c>
      <c r="L12567" s="111">
        <v>0.92784825435236762</v>
      </c>
      <c r="M12567" s="111">
        <v>0.46510463492953991</v>
      </c>
      <c r="N12567" s="112">
        <f t="shared" si="393"/>
        <v>-4.1624815564013264</v>
      </c>
    </row>
    <row r="12568" spans="1:14" x14ac:dyDescent="0.25">
      <c r="A12568" s="111" t="s">
        <v>923</v>
      </c>
      <c r="B12568" s="111">
        <f>INDEX(kommuner!C:C,MATCH(_xlfn.NUMBERVALUE(A12568),kommuner!B:B,0))</f>
        <v>1874</v>
      </c>
      <c r="C12568" s="111" t="s">
        <v>127</v>
      </c>
      <c r="D12568" s="111" t="s">
        <v>127</v>
      </c>
      <c r="E12568" s="111" t="s">
        <v>123</v>
      </c>
      <c r="F12568" s="111" t="s">
        <v>179</v>
      </c>
      <c r="G12568" s="111" t="s">
        <v>167</v>
      </c>
      <c r="H12568" s="111" t="s">
        <v>179</v>
      </c>
      <c r="I12568" s="111" t="s">
        <v>167</v>
      </c>
      <c r="J12568" t="str">
        <f t="shared" si="392"/>
        <v>1874SkogOrganisk jordBlandingsskogImpediment</v>
      </c>
      <c r="K12568" s="111">
        <v>-0.28586344175800005</v>
      </c>
      <c r="L12568" s="111">
        <v>0.92784825435236762</v>
      </c>
      <c r="M12568" s="111">
        <v>0.46510463492953991</v>
      </c>
      <c r="N12568" s="112">
        <f t="shared" si="393"/>
        <v>1.1070894475239075</v>
      </c>
    </row>
    <row r="12569" spans="1:14" x14ac:dyDescent="0.25">
      <c r="A12569" s="111" t="s">
        <v>923</v>
      </c>
      <c r="B12569" s="111">
        <f>INDEX(kommuner!C:C,MATCH(_xlfn.NUMBERVALUE(A12569),kommuner!B:B,0))</f>
        <v>1874</v>
      </c>
      <c r="C12569" s="111" t="s">
        <v>127</v>
      </c>
      <c r="D12569" s="111" t="s">
        <v>127</v>
      </c>
      <c r="E12569" s="111" t="s">
        <v>123</v>
      </c>
      <c r="F12569" s="111" t="s">
        <v>179</v>
      </c>
      <c r="G12569" s="111" t="s">
        <v>190</v>
      </c>
      <c r="H12569" s="111" t="s">
        <v>179</v>
      </c>
      <c r="I12569" s="111" t="s">
        <v>190</v>
      </c>
      <c r="J12569" t="str">
        <f t="shared" si="392"/>
        <v>1874SkogOrganisk jordBlandingsskogLav</v>
      </c>
      <c r="K12569" s="111">
        <v>-1.2347339377887629</v>
      </c>
      <c r="L12569" s="111">
        <v>0.92784825435236762</v>
      </c>
      <c r="M12569" s="111">
        <v>0.46510463492953991</v>
      </c>
      <c r="N12569" s="112">
        <f t="shared" si="393"/>
        <v>0.15821895149314458</v>
      </c>
    </row>
    <row r="12570" spans="1:14" x14ac:dyDescent="0.25">
      <c r="A12570" s="111" t="s">
        <v>923</v>
      </c>
      <c r="B12570" s="111">
        <f>INDEX(kommuner!C:C,MATCH(_xlfn.NUMBERVALUE(A12570),kommuner!B:B,0))</f>
        <v>1874</v>
      </c>
      <c r="C12570" s="111" t="s">
        <v>127</v>
      </c>
      <c r="D12570" s="111" t="s">
        <v>127</v>
      </c>
      <c r="E12570" s="111" t="s">
        <v>123</v>
      </c>
      <c r="F12570" s="111" t="s">
        <v>179</v>
      </c>
      <c r="G12570" s="111" t="s">
        <v>173</v>
      </c>
      <c r="H12570" s="111" t="s">
        <v>179</v>
      </c>
      <c r="I12570" s="111" t="s">
        <v>173</v>
      </c>
      <c r="J12570" t="str">
        <f t="shared" si="392"/>
        <v>1874SkogOrganisk jordBlandingsskogMiddels</v>
      </c>
      <c r="K12570" s="111">
        <v>-2.4239591752717748</v>
      </c>
      <c r="L12570" s="111">
        <v>0.92784825435236762</v>
      </c>
      <c r="M12570" s="111">
        <v>0.46510463492953991</v>
      </c>
      <c r="N12570" s="112">
        <f t="shared" si="393"/>
        <v>-1.0310062859898674</v>
      </c>
    </row>
    <row r="12571" spans="1:14" x14ac:dyDescent="0.25">
      <c r="A12571" s="111" t="s">
        <v>923</v>
      </c>
      <c r="B12571" s="111">
        <f>INDEX(kommuner!C:C,MATCH(_xlfn.NUMBERVALUE(A12571),kommuner!B:B,0))</f>
        <v>1874</v>
      </c>
      <c r="C12571" s="111" t="s">
        <v>127</v>
      </c>
      <c r="D12571" s="111" t="s">
        <v>127</v>
      </c>
      <c r="E12571" s="111" t="s">
        <v>123</v>
      </c>
      <c r="F12571" s="111" t="s">
        <v>179</v>
      </c>
      <c r="G12571" s="111" t="s">
        <v>186</v>
      </c>
      <c r="H12571" s="111" t="s">
        <v>179</v>
      </c>
      <c r="I12571" s="111" t="s">
        <v>186</v>
      </c>
      <c r="J12571" t="str">
        <f t="shared" si="392"/>
        <v>1874SkogOrganisk jordBlandingsskogSærs høy</v>
      </c>
      <c r="K12571" s="111">
        <v>-1.5726115302258048</v>
      </c>
      <c r="L12571" s="111">
        <v>0.92784825435236762</v>
      </c>
      <c r="M12571" s="111">
        <v>0.46510463492953991</v>
      </c>
      <c r="N12571" s="112">
        <f t="shared" si="393"/>
        <v>-0.17965864094389727</v>
      </c>
    </row>
    <row r="12572" spans="1:14" x14ac:dyDescent="0.25">
      <c r="A12572" s="111" t="s">
        <v>923</v>
      </c>
      <c r="B12572" s="111">
        <f>INDEX(kommuner!C:C,MATCH(_xlfn.NUMBERVALUE(A12572),kommuner!B:B,0))</f>
        <v>1874</v>
      </c>
      <c r="C12572" s="111" t="s">
        <v>127</v>
      </c>
      <c r="D12572" s="111" t="s">
        <v>127</v>
      </c>
      <c r="E12572" s="111" t="s">
        <v>123</v>
      </c>
      <c r="F12572" s="111" t="s">
        <v>185</v>
      </c>
      <c r="G12572" s="111" t="s">
        <v>180</v>
      </c>
      <c r="H12572" s="111" t="s">
        <v>185</v>
      </c>
      <c r="I12572" s="111" t="s">
        <v>180</v>
      </c>
      <c r="J12572" t="str">
        <f t="shared" si="392"/>
        <v>1874SkogOrganisk jordLauvskogHøy</v>
      </c>
      <c r="K12572" s="111">
        <v>-1.9913688882377358</v>
      </c>
      <c r="L12572" s="111">
        <v>0.92784825435236762</v>
      </c>
      <c r="M12572" s="111">
        <v>0.46510463492953991</v>
      </c>
      <c r="N12572" s="112">
        <f t="shared" si="393"/>
        <v>-0.59841599895582831</v>
      </c>
    </row>
    <row r="12573" spans="1:14" x14ac:dyDescent="0.25">
      <c r="A12573" s="111" t="s">
        <v>923</v>
      </c>
      <c r="B12573" s="111">
        <f>INDEX(kommuner!C:C,MATCH(_xlfn.NUMBERVALUE(A12573),kommuner!B:B,0))</f>
        <v>1874</v>
      </c>
      <c r="C12573" s="111" t="s">
        <v>127</v>
      </c>
      <c r="D12573" s="111" t="s">
        <v>127</v>
      </c>
      <c r="E12573" s="111" t="s">
        <v>123</v>
      </c>
      <c r="F12573" s="111" t="s">
        <v>185</v>
      </c>
      <c r="G12573" s="111" t="s">
        <v>167</v>
      </c>
      <c r="H12573" s="111" t="s">
        <v>185</v>
      </c>
      <c r="I12573" s="111" t="s">
        <v>167</v>
      </c>
      <c r="J12573" t="str">
        <f t="shared" si="392"/>
        <v>1874SkogOrganisk jordLauvskogImpediment</v>
      </c>
      <c r="K12573" s="111">
        <v>0.35000626494250675</v>
      </c>
      <c r="L12573" s="111">
        <v>0.92784825435236762</v>
      </c>
      <c r="M12573" s="111">
        <v>0.46510463492953991</v>
      </c>
      <c r="N12573" s="112">
        <f t="shared" si="393"/>
        <v>1.7429591542244141</v>
      </c>
    </row>
    <row r="12574" spans="1:14" x14ac:dyDescent="0.25">
      <c r="A12574" s="111" t="s">
        <v>923</v>
      </c>
      <c r="B12574" s="111">
        <f>INDEX(kommuner!C:C,MATCH(_xlfn.NUMBERVALUE(A12574),kommuner!B:B,0))</f>
        <v>1874</v>
      </c>
      <c r="C12574" s="111" t="s">
        <v>127</v>
      </c>
      <c r="D12574" s="111" t="s">
        <v>127</v>
      </c>
      <c r="E12574" s="111" t="s">
        <v>123</v>
      </c>
      <c r="F12574" s="111" t="s">
        <v>185</v>
      </c>
      <c r="G12574" s="111" t="s">
        <v>190</v>
      </c>
      <c r="H12574" s="111" t="s">
        <v>185</v>
      </c>
      <c r="I12574" s="111" t="s">
        <v>190</v>
      </c>
      <c r="J12574" t="str">
        <f t="shared" si="392"/>
        <v>1874SkogOrganisk jordLauvskogLav</v>
      </c>
      <c r="K12574" s="111">
        <v>1.1144075558526714</v>
      </c>
      <c r="L12574" s="111">
        <v>0.92784825435236762</v>
      </c>
      <c r="M12574" s="111">
        <v>0.46510463492953991</v>
      </c>
      <c r="N12574" s="112">
        <f t="shared" si="393"/>
        <v>2.5073604451345788</v>
      </c>
    </row>
    <row r="12575" spans="1:14" x14ac:dyDescent="0.25">
      <c r="A12575" s="111" t="s">
        <v>923</v>
      </c>
      <c r="B12575" s="111">
        <f>INDEX(kommuner!C:C,MATCH(_xlfn.NUMBERVALUE(A12575),kommuner!B:B,0))</f>
        <v>1874</v>
      </c>
      <c r="C12575" s="111" t="s">
        <v>127</v>
      </c>
      <c r="D12575" s="111" t="s">
        <v>127</v>
      </c>
      <c r="E12575" s="111" t="s">
        <v>123</v>
      </c>
      <c r="F12575" s="111" t="s">
        <v>185</v>
      </c>
      <c r="G12575" s="111" t="s">
        <v>173</v>
      </c>
      <c r="H12575" s="111" t="s">
        <v>185</v>
      </c>
      <c r="I12575" s="111" t="s">
        <v>173</v>
      </c>
      <c r="J12575" t="str">
        <f t="shared" si="392"/>
        <v>1874SkogOrganisk jordLauvskogMiddels</v>
      </c>
      <c r="K12575" s="111">
        <v>-0.62664468270982987</v>
      </c>
      <c r="L12575" s="111">
        <v>0.92784825435236762</v>
      </c>
      <c r="M12575" s="111">
        <v>0.46510463492953991</v>
      </c>
      <c r="N12575" s="112">
        <f t="shared" si="393"/>
        <v>0.76630820657207765</v>
      </c>
    </row>
    <row r="12576" spans="1:14" x14ac:dyDescent="0.25">
      <c r="A12576" s="111" t="s">
        <v>923</v>
      </c>
      <c r="B12576" s="111">
        <f>INDEX(kommuner!C:C,MATCH(_xlfn.NUMBERVALUE(A12576),kommuner!B:B,0))</f>
        <v>1874</v>
      </c>
      <c r="C12576" s="111" t="s">
        <v>127</v>
      </c>
      <c r="D12576" s="111" t="s">
        <v>127</v>
      </c>
      <c r="E12576" s="111" t="s">
        <v>123</v>
      </c>
      <c r="F12576" s="111" t="s">
        <v>185</v>
      </c>
      <c r="G12576" s="111" t="s">
        <v>186</v>
      </c>
      <c r="H12576" s="111" t="s">
        <v>185</v>
      </c>
      <c r="I12576" s="111" t="s">
        <v>186</v>
      </c>
      <c r="J12576" t="str">
        <f t="shared" si="392"/>
        <v>1874SkogOrganisk jordLauvskogSærs høy</v>
      </c>
      <c r="K12576" s="111">
        <v>-1.8997279926091779</v>
      </c>
      <c r="L12576" s="111">
        <v>0.92784825435236762</v>
      </c>
      <c r="M12576" s="111">
        <v>0.46510463492953991</v>
      </c>
      <c r="N12576" s="112">
        <f t="shared" si="393"/>
        <v>-0.50677510332727038</v>
      </c>
    </row>
    <row r="12577" spans="1:14" x14ac:dyDescent="0.25">
      <c r="A12577" s="111" t="s">
        <v>923</v>
      </c>
      <c r="B12577" s="111">
        <f>INDEX(kommuner!C:C,MATCH(_xlfn.NUMBERVALUE(A12577),kommuner!B:B,0))</f>
        <v>1874</v>
      </c>
      <c r="C12577" s="111" t="s">
        <v>83</v>
      </c>
      <c r="D12577" s="111" t="s">
        <v>83</v>
      </c>
      <c r="E12577" s="111" t="s">
        <v>126</v>
      </c>
      <c r="F12577" s="111" t="s">
        <v>139</v>
      </c>
      <c r="G12577" s="111" t="s">
        <v>139</v>
      </c>
      <c r="H12577" s="111" t="s">
        <v>139</v>
      </c>
      <c r="I12577" s="111" t="s">
        <v>139</v>
      </c>
      <c r="J12577" t="str">
        <f t="shared" si="392"/>
        <v>1874Utbygd arealMineraljord</v>
      </c>
      <c r="K12577" s="111">
        <v>6.7868445194857546E-2</v>
      </c>
      <c r="L12577" s="111">
        <v>0</v>
      </c>
      <c r="M12577" s="111">
        <v>1.303047089454229E-2</v>
      </c>
      <c r="N12577" s="112">
        <f t="shared" si="393"/>
        <v>8.0898916089399836E-2</v>
      </c>
    </row>
    <row r="12578" spans="1:14" x14ac:dyDescent="0.25">
      <c r="A12578" s="111" t="s">
        <v>923</v>
      </c>
      <c r="B12578" s="111">
        <f>INDEX(kommuner!C:C,MATCH(_xlfn.NUMBERVALUE(A12578),kommuner!B:B,0))</f>
        <v>1874</v>
      </c>
      <c r="C12578" s="111" t="s">
        <v>83</v>
      </c>
      <c r="D12578" s="111" t="s">
        <v>83</v>
      </c>
      <c r="E12578" s="111" t="s">
        <v>123</v>
      </c>
      <c r="F12578" s="111" t="s">
        <v>139</v>
      </c>
      <c r="G12578" s="111" t="s">
        <v>139</v>
      </c>
      <c r="H12578" s="111" t="s">
        <v>139</v>
      </c>
      <c r="I12578" s="111" t="s">
        <v>139</v>
      </c>
      <c r="J12578" t="str">
        <f t="shared" si="392"/>
        <v>1874Utbygd arealOrganisk jord</v>
      </c>
      <c r="K12578" s="111">
        <v>29.011421395201612</v>
      </c>
      <c r="L12578" s="111">
        <v>0</v>
      </c>
      <c r="M12578" s="111">
        <v>1.303047089454229E-2</v>
      </c>
      <c r="N12578" s="112">
        <f t="shared" si="393"/>
        <v>29.024451866096154</v>
      </c>
    </row>
    <row r="12579" spans="1:14" x14ac:dyDescent="0.25">
      <c r="A12579" s="111" t="s">
        <v>923</v>
      </c>
      <c r="B12579" s="111">
        <f>INDEX(kommuner!C:C,MATCH(_xlfn.NUMBERVALUE(A12579),kommuner!B:B,0))</f>
        <v>1874</v>
      </c>
      <c r="C12579" s="111" t="s">
        <v>181</v>
      </c>
      <c r="D12579" s="111" t="s">
        <v>181</v>
      </c>
      <c r="E12579" s="111" t="s">
        <v>123</v>
      </c>
      <c r="F12579" s="111" t="s">
        <v>139</v>
      </c>
      <c r="G12579" s="111" t="s">
        <v>139</v>
      </c>
      <c r="H12579" s="111" t="s">
        <v>139</v>
      </c>
      <c r="I12579" s="111" t="s">
        <v>139</v>
      </c>
      <c r="J12579" t="str">
        <f t="shared" si="392"/>
        <v>1874Vann og myrOrganisk jord</v>
      </c>
      <c r="K12579" s="111">
        <v>-4.1038862122629617E-2</v>
      </c>
      <c r="L12579" s="111">
        <v>0</v>
      </c>
      <c r="M12579" s="111">
        <v>0</v>
      </c>
      <c r="N12579" s="112">
        <f t="shared" si="393"/>
        <v>-4.1038862122629617E-2</v>
      </c>
    </row>
    <row r="12580" spans="1:14" x14ac:dyDescent="0.25">
      <c r="A12580" s="111" t="s">
        <v>924</v>
      </c>
      <c r="B12580" s="111">
        <f>INDEX(kommuner!C:C,MATCH(_xlfn.NUMBERVALUE(A12580),kommuner!B:B,0))</f>
        <v>5401</v>
      </c>
      <c r="C12580" s="111" t="s">
        <v>82</v>
      </c>
      <c r="D12580" s="111" t="s">
        <v>82</v>
      </c>
      <c r="E12580" s="111" t="s">
        <v>126</v>
      </c>
      <c r="F12580" s="111" t="s">
        <v>139</v>
      </c>
      <c r="G12580" s="111" t="s">
        <v>139</v>
      </c>
      <c r="H12580" s="111" t="s">
        <v>139</v>
      </c>
      <c r="I12580" s="111" t="s">
        <v>139</v>
      </c>
      <c r="J12580" t="str">
        <f t="shared" si="392"/>
        <v>5401Annen utmarkMineraljord</v>
      </c>
      <c r="K12580" s="111">
        <v>-4.6129089206686659E-2</v>
      </c>
      <c r="L12580" s="111">
        <v>0</v>
      </c>
      <c r="M12580" s="111">
        <v>0</v>
      </c>
      <c r="N12580" s="112">
        <f t="shared" si="393"/>
        <v>-4.6129089206686659E-2</v>
      </c>
    </row>
    <row r="12581" spans="1:14" x14ac:dyDescent="0.25">
      <c r="A12581" s="111" t="s">
        <v>924</v>
      </c>
      <c r="B12581" s="111">
        <f>INDEX(kommuner!C:C,MATCH(_xlfn.NUMBERVALUE(A12581),kommuner!B:B,0))</f>
        <v>5401</v>
      </c>
      <c r="C12581" s="111" t="s">
        <v>121</v>
      </c>
      <c r="D12581" s="111" t="s">
        <v>121</v>
      </c>
      <c r="E12581" s="111" t="s">
        <v>126</v>
      </c>
      <c r="F12581" s="111" t="s">
        <v>139</v>
      </c>
      <c r="G12581" s="111" t="s">
        <v>139</v>
      </c>
      <c r="H12581" s="111" t="s">
        <v>139</v>
      </c>
      <c r="I12581" s="111" t="s">
        <v>139</v>
      </c>
      <c r="J12581" t="str">
        <f t="shared" si="392"/>
        <v>5401BeiteMineraljord</v>
      </c>
      <c r="K12581" s="111">
        <v>-0.96338340838695502</v>
      </c>
      <c r="L12581" s="111">
        <v>0</v>
      </c>
      <c r="M12581" s="111">
        <v>1.2448711246839999E-7</v>
      </c>
      <c r="N12581" s="112">
        <f t="shared" si="393"/>
        <v>-0.96338328389984251</v>
      </c>
    </row>
    <row r="12582" spans="1:14" x14ac:dyDescent="0.25">
      <c r="A12582" s="111" t="s">
        <v>924</v>
      </c>
      <c r="B12582" s="111">
        <f>INDEX(kommuner!C:C,MATCH(_xlfn.NUMBERVALUE(A12582),kommuner!B:B,0))</f>
        <v>5401</v>
      </c>
      <c r="C12582" s="111" t="s">
        <v>121</v>
      </c>
      <c r="D12582" s="111" t="s">
        <v>121</v>
      </c>
      <c r="E12582" s="111" t="s">
        <v>123</v>
      </c>
      <c r="F12582" s="111" t="s">
        <v>139</v>
      </c>
      <c r="G12582" s="111" t="s">
        <v>139</v>
      </c>
      <c r="H12582" s="111" t="s">
        <v>139</v>
      </c>
      <c r="I12582" s="111" t="s">
        <v>139</v>
      </c>
      <c r="J12582" t="str">
        <f t="shared" si="392"/>
        <v>5401BeiteOrganisk jord</v>
      </c>
      <c r="K12582" s="111">
        <v>12.077525935985037</v>
      </c>
      <c r="L12582" s="111">
        <v>1.6412500000000001</v>
      </c>
      <c r="M12582" s="111">
        <v>0</v>
      </c>
      <c r="N12582" s="112">
        <f t="shared" si="393"/>
        <v>13.718775935985036</v>
      </c>
    </row>
    <row r="12583" spans="1:14" x14ac:dyDescent="0.25">
      <c r="A12583" s="111" t="s">
        <v>924</v>
      </c>
      <c r="B12583" s="111">
        <f>INDEX(kommuner!C:C,MATCH(_xlfn.NUMBERVALUE(A12583),kommuner!B:B,0))</f>
        <v>5401</v>
      </c>
      <c r="C12583" s="111" t="s">
        <v>84</v>
      </c>
      <c r="D12583" s="111" t="s">
        <v>84</v>
      </c>
      <c r="E12583" s="111" t="s">
        <v>126</v>
      </c>
      <c r="F12583" s="111" t="s">
        <v>139</v>
      </c>
      <c r="G12583" s="111" t="s">
        <v>139</v>
      </c>
      <c r="H12583" s="111" t="s">
        <v>139</v>
      </c>
      <c r="I12583" s="111" t="s">
        <v>139</v>
      </c>
      <c r="J12583" t="str">
        <f t="shared" si="392"/>
        <v>5401Dyrket markMineraljord</v>
      </c>
      <c r="K12583" s="111">
        <v>6.1688588218568839E-2</v>
      </c>
      <c r="L12583" s="111">
        <v>0</v>
      </c>
      <c r="M12583" s="111">
        <v>0</v>
      </c>
      <c r="N12583" s="112">
        <f t="shared" si="393"/>
        <v>6.1688588218568839E-2</v>
      </c>
    </row>
    <row r="12584" spans="1:14" x14ac:dyDescent="0.25">
      <c r="A12584" s="111" t="s">
        <v>924</v>
      </c>
      <c r="B12584" s="111">
        <f>INDEX(kommuner!C:C,MATCH(_xlfn.NUMBERVALUE(A12584),kommuner!B:B,0))</f>
        <v>5401</v>
      </c>
      <c r="C12584" s="111" t="s">
        <v>84</v>
      </c>
      <c r="D12584" s="111" t="s">
        <v>84</v>
      </c>
      <c r="E12584" s="111" t="s">
        <v>123</v>
      </c>
      <c r="F12584" s="111" t="s">
        <v>139</v>
      </c>
      <c r="G12584" s="111" t="s">
        <v>139</v>
      </c>
      <c r="H12584" s="111" t="s">
        <v>139</v>
      </c>
      <c r="I12584" s="111" t="s">
        <v>139</v>
      </c>
      <c r="J12584" t="str">
        <f t="shared" si="392"/>
        <v>5401Dyrket markOrganisk jord</v>
      </c>
      <c r="K12584" s="111">
        <v>28.726149366675592</v>
      </c>
      <c r="L12584" s="111">
        <v>1.45625</v>
      </c>
      <c r="M12584" s="111">
        <v>0</v>
      </c>
      <c r="N12584" s="112">
        <f t="shared" si="393"/>
        <v>30.182399366675593</v>
      </c>
    </row>
    <row r="12585" spans="1:14" x14ac:dyDescent="0.25">
      <c r="A12585" s="111" t="s">
        <v>924</v>
      </c>
      <c r="B12585" s="111">
        <f>INDEX(kommuner!C:C,MATCH(_xlfn.NUMBERVALUE(A12585),kommuner!B:B,0))</f>
        <v>5401</v>
      </c>
      <c r="C12585" s="111" t="s">
        <v>127</v>
      </c>
      <c r="D12585" s="111" t="s">
        <v>127</v>
      </c>
      <c r="E12585" s="111" t="s">
        <v>126</v>
      </c>
      <c r="F12585" s="111" t="s">
        <v>172</v>
      </c>
      <c r="G12585" s="111" t="s">
        <v>180</v>
      </c>
      <c r="H12585" s="111" t="s">
        <v>172</v>
      </c>
      <c r="I12585" s="111" t="s">
        <v>180</v>
      </c>
      <c r="J12585" t="str">
        <f t="shared" si="392"/>
        <v>5401SkogMineraljordBarskogHøy</v>
      </c>
      <c r="K12585" s="111">
        <v>-4.1008350957832223</v>
      </c>
      <c r="L12585" s="111">
        <v>0.85306406685236758</v>
      </c>
      <c r="M12585" s="111">
        <v>6.4056614999681585E-2</v>
      </c>
      <c r="N12585" s="112">
        <f t="shared" si="393"/>
        <v>-3.183714413931173</v>
      </c>
    </row>
    <row r="12586" spans="1:14" x14ac:dyDescent="0.25">
      <c r="A12586" s="111" t="s">
        <v>924</v>
      </c>
      <c r="B12586" s="111">
        <f>INDEX(kommuner!C:C,MATCH(_xlfn.NUMBERVALUE(A12586),kommuner!B:B,0))</f>
        <v>5401</v>
      </c>
      <c r="C12586" s="111" t="s">
        <v>127</v>
      </c>
      <c r="D12586" s="111" t="s">
        <v>127</v>
      </c>
      <c r="E12586" s="111" t="s">
        <v>126</v>
      </c>
      <c r="F12586" s="111" t="s">
        <v>172</v>
      </c>
      <c r="G12586" s="111" t="s">
        <v>167</v>
      </c>
      <c r="H12586" s="111" t="s">
        <v>172</v>
      </c>
      <c r="I12586" s="111" t="s">
        <v>167</v>
      </c>
      <c r="J12586" t="str">
        <f t="shared" si="392"/>
        <v>5401SkogMineraljordBarskogImpediment</v>
      </c>
      <c r="K12586" s="111">
        <v>-0.74600152614144843</v>
      </c>
      <c r="L12586" s="111">
        <v>0.85306406685236758</v>
      </c>
      <c r="M12586" s="111">
        <v>6.3979989500968365E-2</v>
      </c>
      <c r="N12586" s="112">
        <f t="shared" si="393"/>
        <v>0.17104253021188751</v>
      </c>
    </row>
    <row r="12587" spans="1:14" x14ac:dyDescent="0.25">
      <c r="A12587" s="111" t="s">
        <v>924</v>
      </c>
      <c r="B12587" s="111">
        <f>INDEX(kommuner!C:C,MATCH(_xlfn.NUMBERVALUE(A12587),kommuner!B:B,0))</f>
        <v>5401</v>
      </c>
      <c r="C12587" s="111" t="s">
        <v>127</v>
      </c>
      <c r="D12587" s="111" t="s">
        <v>127</v>
      </c>
      <c r="E12587" s="111" t="s">
        <v>126</v>
      </c>
      <c r="F12587" s="111" t="s">
        <v>172</v>
      </c>
      <c r="G12587" s="111" t="s">
        <v>190</v>
      </c>
      <c r="H12587" s="111" t="s">
        <v>172</v>
      </c>
      <c r="I12587" s="111" t="s">
        <v>190</v>
      </c>
      <c r="J12587" t="str">
        <f t="shared" si="392"/>
        <v>5401SkogMineraljordBarskogLav</v>
      </c>
      <c r="K12587" s="111">
        <v>-1.8215681825293268</v>
      </c>
      <c r="L12587" s="111">
        <v>0.85306406685236758</v>
      </c>
      <c r="M12587" s="111">
        <v>6.3979989500968365E-2</v>
      </c>
      <c r="N12587" s="112">
        <f t="shared" si="393"/>
        <v>-0.90452412617599087</v>
      </c>
    </row>
    <row r="12588" spans="1:14" x14ac:dyDescent="0.25">
      <c r="A12588" s="111" t="s">
        <v>924</v>
      </c>
      <c r="B12588" s="111">
        <f>INDEX(kommuner!C:C,MATCH(_xlfn.NUMBERVALUE(A12588),kommuner!B:B,0))</f>
        <v>5401</v>
      </c>
      <c r="C12588" s="111" t="s">
        <v>127</v>
      </c>
      <c r="D12588" s="111" t="s">
        <v>127</v>
      </c>
      <c r="E12588" s="111" t="s">
        <v>126</v>
      </c>
      <c r="F12588" s="111" t="s">
        <v>172</v>
      </c>
      <c r="G12588" s="111" t="s">
        <v>173</v>
      </c>
      <c r="H12588" s="111" t="s">
        <v>172</v>
      </c>
      <c r="I12588" s="111" t="s">
        <v>173</v>
      </c>
      <c r="J12588" t="str">
        <f t="shared" si="392"/>
        <v>5401SkogMineraljordBarskogMiddels</v>
      </c>
      <c r="K12588" s="111">
        <v>-2.9452289214132028</v>
      </c>
      <c r="L12588" s="111">
        <v>0.85306406685236758</v>
      </c>
      <c r="M12588" s="111">
        <v>6.4056614999681585E-2</v>
      </c>
      <c r="N12588" s="112">
        <f t="shared" si="393"/>
        <v>-2.0281082395611536</v>
      </c>
    </row>
    <row r="12589" spans="1:14" x14ac:dyDescent="0.25">
      <c r="A12589" s="111" t="s">
        <v>924</v>
      </c>
      <c r="B12589" s="111">
        <f>INDEX(kommuner!C:C,MATCH(_xlfn.NUMBERVALUE(A12589),kommuner!B:B,0))</f>
        <v>5401</v>
      </c>
      <c r="C12589" s="111" t="s">
        <v>127</v>
      </c>
      <c r="D12589" s="111" t="s">
        <v>127</v>
      </c>
      <c r="E12589" s="111" t="s">
        <v>126</v>
      </c>
      <c r="F12589" s="111" t="s">
        <v>172</v>
      </c>
      <c r="G12589" s="111" t="s">
        <v>186</v>
      </c>
      <c r="H12589" s="111" t="s">
        <v>172</v>
      </c>
      <c r="I12589" s="111" t="s">
        <v>186</v>
      </c>
      <c r="J12589" t="str">
        <f t="shared" si="392"/>
        <v>5401SkogMineraljordBarskogSærs høy</v>
      </c>
      <c r="K12589" s="111">
        <v>0.12072674540874306</v>
      </c>
      <c r="L12589" s="111">
        <v>0.85306406685236758</v>
      </c>
      <c r="M12589" s="111">
        <v>6.4056614999681585E-2</v>
      </c>
      <c r="N12589" s="112">
        <f t="shared" si="393"/>
        <v>1.0378474272607923</v>
      </c>
    </row>
    <row r="12590" spans="1:14" x14ac:dyDescent="0.25">
      <c r="A12590" s="111" t="s">
        <v>924</v>
      </c>
      <c r="B12590" s="111">
        <f>INDEX(kommuner!C:C,MATCH(_xlfn.NUMBERVALUE(A12590),kommuner!B:B,0))</f>
        <v>5401</v>
      </c>
      <c r="C12590" s="111" t="s">
        <v>127</v>
      </c>
      <c r="D12590" s="111" t="s">
        <v>127</v>
      </c>
      <c r="E12590" s="111" t="s">
        <v>126</v>
      </c>
      <c r="F12590" s="111" t="s">
        <v>179</v>
      </c>
      <c r="G12590" s="111" t="s">
        <v>180</v>
      </c>
      <c r="H12590" s="111" t="s">
        <v>179</v>
      </c>
      <c r="I12590" s="111" t="s">
        <v>180</v>
      </c>
      <c r="J12590" t="str">
        <f t="shared" si="392"/>
        <v>5401SkogMineraljordBlandingsskogHøy</v>
      </c>
      <c r="K12590" s="111">
        <v>-7.1939050909469406</v>
      </c>
      <c r="L12590" s="111">
        <v>0.85306406685236758</v>
      </c>
      <c r="M12590" s="111">
        <v>6.3979989500968365E-2</v>
      </c>
      <c r="N12590" s="112">
        <f t="shared" si="393"/>
        <v>-6.2768610345936047</v>
      </c>
    </row>
    <row r="12591" spans="1:14" x14ac:dyDescent="0.25">
      <c r="A12591" s="111" t="s">
        <v>924</v>
      </c>
      <c r="B12591" s="111">
        <f>INDEX(kommuner!C:C,MATCH(_xlfn.NUMBERVALUE(A12591),kommuner!B:B,0))</f>
        <v>5401</v>
      </c>
      <c r="C12591" s="111" t="s">
        <v>127</v>
      </c>
      <c r="D12591" s="111" t="s">
        <v>127</v>
      </c>
      <c r="E12591" s="111" t="s">
        <v>126</v>
      </c>
      <c r="F12591" s="111" t="s">
        <v>179</v>
      </c>
      <c r="G12591" s="111" t="s">
        <v>167</v>
      </c>
      <c r="H12591" s="111" t="s">
        <v>179</v>
      </c>
      <c r="I12591" s="111" t="s">
        <v>167</v>
      </c>
      <c r="J12591" t="str">
        <f t="shared" si="392"/>
        <v>5401SkogMineraljordBlandingsskogImpediment</v>
      </c>
      <c r="K12591" s="111">
        <v>-1.6598037998579707</v>
      </c>
      <c r="L12591" s="111">
        <v>0.85306406685236758</v>
      </c>
      <c r="M12591" s="111">
        <v>6.3979989500968365E-2</v>
      </c>
      <c r="N12591" s="112">
        <f t="shared" si="393"/>
        <v>-0.7427597435046347</v>
      </c>
    </row>
    <row r="12592" spans="1:14" x14ac:dyDescent="0.25">
      <c r="A12592" s="111" t="s">
        <v>924</v>
      </c>
      <c r="B12592" s="111">
        <f>INDEX(kommuner!C:C,MATCH(_xlfn.NUMBERVALUE(A12592),kommuner!B:B,0))</f>
        <v>5401</v>
      </c>
      <c r="C12592" s="111" t="s">
        <v>127</v>
      </c>
      <c r="D12592" s="111" t="s">
        <v>127</v>
      </c>
      <c r="E12592" s="111" t="s">
        <v>126</v>
      </c>
      <c r="F12592" s="111" t="s">
        <v>179</v>
      </c>
      <c r="G12592" s="111" t="s">
        <v>190</v>
      </c>
      <c r="H12592" s="111" t="s">
        <v>179</v>
      </c>
      <c r="I12592" s="111" t="s">
        <v>190</v>
      </c>
      <c r="J12592" t="str">
        <f t="shared" si="392"/>
        <v>5401SkogMineraljordBlandingsskogLav</v>
      </c>
      <c r="K12592" s="111">
        <v>-2.5588434197694254</v>
      </c>
      <c r="L12592" s="111">
        <v>0.85306406685236758</v>
      </c>
      <c r="M12592" s="111">
        <v>6.3979989500968365E-2</v>
      </c>
      <c r="N12592" s="112">
        <f t="shared" si="393"/>
        <v>-1.6417993634160897</v>
      </c>
    </row>
    <row r="12593" spans="1:14" x14ac:dyDescent="0.25">
      <c r="A12593" s="111" t="s">
        <v>924</v>
      </c>
      <c r="B12593" s="111">
        <f>INDEX(kommuner!C:C,MATCH(_xlfn.NUMBERVALUE(A12593),kommuner!B:B,0))</f>
        <v>5401</v>
      </c>
      <c r="C12593" s="111" t="s">
        <v>127</v>
      </c>
      <c r="D12593" s="111" t="s">
        <v>127</v>
      </c>
      <c r="E12593" s="111" t="s">
        <v>126</v>
      </c>
      <c r="F12593" s="111" t="s">
        <v>179</v>
      </c>
      <c r="G12593" s="111" t="s">
        <v>173</v>
      </c>
      <c r="H12593" s="111" t="s">
        <v>179</v>
      </c>
      <c r="I12593" s="111" t="s">
        <v>173</v>
      </c>
      <c r="J12593" t="str">
        <f t="shared" si="392"/>
        <v>5401SkogMineraljordBlandingsskogMiddels</v>
      </c>
      <c r="K12593" s="111">
        <v>-3.8687729546762566</v>
      </c>
      <c r="L12593" s="111">
        <v>0.85306406685236758</v>
      </c>
      <c r="M12593" s="111">
        <v>6.3979989500968365E-2</v>
      </c>
      <c r="N12593" s="112">
        <f t="shared" si="393"/>
        <v>-2.9517288983229206</v>
      </c>
    </row>
    <row r="12594" spans="1:14" x14ac:dyDescent="0.25">
      <c r="A12594" s="111" t="s">
        <v>924</v>
      </c>
      <c r="B12594" s="111">
        <f>INDEX(kommuner!C:C,MATCH(_xlfn.NUMBERVALUE(A12594),kommuner!B:B,0))</f>
        <v>5401</v>
      </c>
      <c r="C12594" s="111" t="s">
        <v>127</v>
      </c>
      <c r="D12594" s="111" t="s">
        <v>127</v>
      </c>
      <c r="E12594" s="111" t="s">
        <v>126</v>
      </c>
      <c r="F12594" s="111" t="s">
        <v>179</v>
      </c>
      <c r="G12594" s="111" t="s">
        <v>186</v>
      </c>
      <c r="H12594" s="111" t="s">
        <v>179</v>
      </c>
      <c r="I12594" s="111" t="s">
        <v>186</v>
      </c>
      <c r="J12594" t="str">
        <f t="shared" si="392"/>
        <v>5401SkogMineraljordBlandingsskogSærs høy</v>
      </c>
      <c r="K12594" s="111">
        <v>-2.9395925245326562</v>
      </c>
      <c r="L12594" s="111">
        <v>0.85306406685236758</v>
      </c>
      <c r="M12594" s="111">
        <v>6.3979989500968365E-2</v>
      </c>
      <c r="N12594" s="112">
        <f t="shared" si="393"/>
        <v>-2.0225484681793202</v>
      </c>
    </row>
    <row r="12595" spans="1:14" x14ac:dyDescent="0.25">
      <c r="A12595" s="111" t="s">
        <v>924</v>
      </c>
      <c r="B12595" s="111">
        <f>INDEX(kommuner!C:C,MATCH(_xlfn.NUMBERVALUE(A12595),kommuner!B:B,0))</f>
        <v>5401</v>
      </c>
      <c r="C12595" s="111" t="s">
        <v>127</v>
      </c>
      <c r="D12595" s="111" t="s">
        <v>127</v>
      </c>
      <c r="E12595" s="111" t="s">
        <v>126</v>
      </c>
      <c r="F12595" s="111" t="s">
        <v>185</v>
      </c>
      <c r="G12595" s="111" t="s">
        <v>180</v>
      </c>
      <c r="H12595" s="111" t="s">
        <v>185</v>
      </c>
      <c r="I12595" s="111" t="s">
        <v>180</v>
      </c>
      <c r="J12595" t="str">
        <f t="shared" si="392"/>
        <v>5401SkogMineraljordLauvskogHøy</v>
      </c>
      <c r="K12595" s="111">
        <v>-2.2672556336745231</v>
      </c>
      <c r="L12595" s="111">
        <v>0.85306406685236758</v>
      </c>
      <c r="M12595" s="111">
        <v>6.3979989500968365E-2</v>
      </c>
      <c r="N12595" s="112">
        <f t="shared" si="393"/>
        <v>-1.3502115773211874</v>
      </c>
    </row>
    <row r="12596" spans="1:14" x14ac:dyDescent="0.25">
      <c r="A12596" s="111" t="s">
        <v>924</v>
      </c>
      <c r="B12596" s="111">
        <f>INDEX(kommuner!C:C,MATCH(_xlfn.NUMBERVALUE(A12596),kommuner!B:B,0))</f>
        <v>5401</v>
      </c>
      <c r="C12596" s="111" t="s">
        <v>127</v>
      </c>
      <c r="D12596" s="111" t="s">
        <v>127</v>
      </c>
      <c r="E12596" s="111" t="s">
        <v>126</v>
      </c>
      <c r="F12596" s="111" t="s">
        <v>185</v>
      </c>
      <c r="G12596" s="111" t="s">
        <v>167</v>
      </c>
      <c r="H12596" s="111" t="s">
        <v>185</v>
      </c>
      <c r="I12596" s="111" t="s">
        <v>167</v>
      </c>
      <c r="J12596" t="str">
        <f t="shared" si="392"/>
        <v>5401SkogMineraljordLauvskogImpediment</v>
      </c>
      <c r="K12596" s="111">
        <v>-0.10482014945424457</v>
      </c>
      <c r="L12596" s="111">
        <v>0.85306406685236758</v>
      </c>
      <c r="M12596" s="111">
        <v>6.3979989500968365E-2</v>
      </c>
      <c r="N12596" s="112">
        <f t="shared" si="393"/>
        <v>0.81222390689909141</v>
      </c>
    </row>
    <row r="12597" spans="1:14" x14ac:dyDescent="0.25">
      <c r="A12597" s="111" t="s">
        <v>924</v>
      </c>
      <c r="B12597" s="111">
        <f>INDEX(kommuner!C:C,MATCH(_xlfn.NUMBERVALUE(A12597),kommuner!B:B,0))</f>
        <v>5401</v>
      </c>
      <c r="C12597" s="111" t="s">
        <v>127</v>
      </c>
      <c r="D12597" s="111" t="s">
        <v>127</v>
      </c>
      <c r="E12597" s="111" t="s">
        <v>126</v>
      </c>
      <c r="F12597" s="111" t="s">
        <v>185</v>
      </c>
      <c r="G12597" s="111" t="s">
        <v>190</v>
      </c>
      <c r="H12597" s="111" t="s">
        <v>185</v>
      </c>
      <c r="I12597" s="111" t="s">
        <v>190</v>
      </c>
      <c r="J12597" t="str">
        <f t="shared" si="392"/>
        <v>5401SkogMineraljordLauvskogLav</v>
      </c>
      <c r="K12597" s="111">
        <v>-8.9748170935426599E-2</v>
      </c>
      <c r="L12597" s="111">
        <v>0.85306406685236758</v>
      </c>
      <c r="M12597" s="111">
        <v>6.3979989500968365E-2</v>
      </c>
      <c r="N12597" s="112">
        <f t="shared" si="393"/>
        <v>0.82729588541790933</v>
      </c>
    </row>
    <row r="12598" spans="1:14" x14ac:dyDescent="0.25">
      <c r="A12598" s="111" t="s">
        <v>924</v>
      </c>
      <c r="B12598" s="111">
        <f>INDEX(kommuner!C:C,MATCH(_xlfn.NUMBERVALUE(A12598),kommuner!B:B,0))</f>
        <v>5401</v>
      </c>
      <c r="C12598" s="111" t="s">
        <v>127</v>
      </c>
      <c r="D12598" s="111" t="s">
        <v>127</v>
      </c>
      <c r="E12598" s="111" t="s">
        <v>126</v>
      </c>
      <c r="F12598" s="111" t="s">
        <v>185</v>
      </c>
      <c r="G12598" s="111" t="s">
        <v>173</v>
      </c>
      <c r="H12598" s="111" t="s">
        <v>185</v>
      </c>
      <c r="I12598" s="111" t="s">
        <v>173</v>
      </c>
      <c r="J12598" t="str">
        <f t="shared" si="392"/>
        <v>5401SkogMineraljordLauvskogMiddels</v>
      </c>
      <c r="K12598" s="111">
        <v>-1.6187078219159163</v>
      </c>
      <c r="L12598" s="111">
        <v>0.85306406685236758</v>
      </c>
      <c r="M12598" s="111">
        <v>6.3979989500968365E-2</v>
      </c>
      <c r="N12598" s="112">
        <f t="shared" si="393"/>
        <v>-0.70166376556258037</v>
      </c>
    </row>
    <row r="12599" spans="1:14" x14ac:dyDescent="0.25">
      <c r="A12599" s="111" t="s">
        <v>924</v>
      </c>
      <c r="B12599" s="111">
        <f>INDEX(kommuner!C:C,MATCH(_xlfn.NUMBERVALUE(A12599),kommuner!B:B,0))</f>
        <v>5401</v>
      </c>
      <c r="C12599" s="111" t="s">
        <v>127</v>
      </c>
      <c r="D12599" s="111" t="s">
        <v>127</v>
      </c>
      <c r="E12599" s="111" t="s">
        <v>126</v>
      </c>
      <c r="F12599" s="111" t="s">
        <v>185</v>
      </c>
      <c r="G12599" s="111" t="s">
        <v>186</v>
      </c>
      <c r="H12599" s="111" t="s">
        <v>185</v>
      </c>
      <c r="I12599" s="111" t="s">
        <v>186</v>
      </c>
      <c r="J12599" t="str">
        <f t="shared" si="392"/>
        <v>5401SkogMineraljordLauvskogSærs høy</v>
      </c>
      <c r="K12599" s="111">
        <v>-3.6560473259425113</v>
      </c>
      <c r="L12599" s="111">
        <v>0.85306406685236758</v>
      </c>
      <c r="M12599" s="111">
        <v>6.3979989500968365E-2</v>
      </c>
      <c r="N12599" s="112">
        <f t="shared" si="393"/>
        <v>-2.7390032695891753</v>
      </c>
    </row>
    <row r="12600" spans="1:14" x14ac:dyDescent="0.25">
      <c r="A12600" s="111" t="s">
        <v>924</v>
      </c>
      <c r="B12600" s="111">
        <f>INDEX(kommuner!C:C,MATCH(_xlfn.NUMBERVALUE(A12600),kommuner!B:B,0))</f>
        <v>5401</v>
      </c>
      <c r="C12600" s="111" t="s">
        <v>127</v>
      </c>
      <c r="D12600" s="111" t="s">
        <v>127</v>
      </c>
      <c r="E12600" s="111" t="s">
        <v>123</v>
      </c>
      <c r="F12600" s="111" t="s">
        <v>172</v>
      </c>
      <c r="G12600" s="111" t="s">
        <v>180</v>
      </c>
      <c r="H12600" s="111" t="s">
        <v>172</v>
      </c>
      <c r="I12600" s="111" t="s">
        <v>180</v>
      </c>
      <c r="J12600" t="str">
        <f t="shared" si="392"/>
        <v>5401SkogOrganisk jordBarskogHøy</v>
      </c>
      <c r="K12600" s="111">
        <v>-2.5184559031994138</v>
      </c>
      <c r="L12600" s="111">
        <v>0.92784825435236762</v>
      </c>
      <c r="M12600" s="111">
        <v>0.46518126042825314</v>
      </c>
      <c r="N12600" s="112">
        <f t="shared" si="393"/>
        <v>-1.1254263884187932</v>
      </c>
    </row>
    <row r="12601" spans="1:14" x14ac:dyDescent="0.25">
      <c r="A12601" s="111" t="s">
        <v>924</v>
      </c>
      <c r="B12601" s="111">
        <f>INDEX(kommuner!C:C,MATCH(_xlfn.NUMBERVALUE(A12601),kommuner!B:B,0))</f>
        <v>5401</v>
      </c>
      <c r="C12601" s="111" t="s">
        <v>127</v>
      </c>
      <c r="D12601" s="111" t="s">
        <v>127</v>
      </c>
      <c r="E12601" s="111" t="s">
        <v>123</v>
      </c>
      <c r="F12601" s="111" t="s">
        <v>172</v>
      </c>
      <c r="G12601" s="111" t="s">
        <v>167</v>
      </c>
      <c r="H12601" s="111" t="s">
        <v>172</v>
      </c>
      <c r="I12601" s="111" t="s">
        <v>167</v>
      </c>
      <c r="J12601" t="str">
        <f t="shared" si="392"/>
        <v>5401SkogOrganisk jordBarskogImpediment</v>
      </c>
      <c r="K12601" s="111">
        <v>-0.13011741963904588</v>
      </c>
      <c r="L12601" s="111">
        <v>0.92784825435236762</v>
      </c>
      <c r="M12601" s="111">
        <v>0.46510463492953991</v>
      </c>
      <c r="N12601" s="112">
        <f t="shared" si="393"/>
        <v>1.2628354696428616</v>
      </c>
    </row>
    <row r="12602" spans="1:14" x14ac:dyDescent="0.25">
      <c r="A12602" s="111" t="s">
        <v>924</v>
      </c>
      <c r="B12602" s="111">
        <f>INDEX(kommuner!C:C,MATCH(_xlfn.NUMBERVALUE(A12602),kommuner!B:B,0))</f>
        <v>5401</v>
      </c>
      <c r="C12602" s="111" t="s">
        <v>127</v>
      </c>
      <c r="D12602" s="111" t="s">
        <v>127</v>
      </c>
      <c r="E12602" s="111" t="s">
        <v>123</v>
      </c>
      <c r="F12602" s="111" t="s">
        <v>172</v>
      </c>
      <c r="G12602" s="111" t="s">
        <v>190</v>
      </c>
      <c r="H12602" s="111" t="s">
        <v>172</v>
      </c>
      <c r="I12602" s="111" t="s">
        <v>190</v>
      </c>
      <c r="J12602" t="str">
        <f t="shared" si="392"/>
        <v>5401SkogOrganisk jordBarskogLav</v>
      </c>
      <c r="K12602" s="111">
        <v>-0.50666953101693391</v>
      </c>
      <c r="L12602" s="111">
        <v>0.92784825435236762</v>
      </c>
      <c r="M12602" s="111">
        <v>0.46510463492953991</v>
      </c>
      <c r="N12602" s="112">
        <f t="shared" si="393"/>
        <v>0.88628335826497362</v>
      </c>
    </row>
    <row r="12603" spans="1:14" x14ac:dyDescent="0.25">
      <c r="A12603" s="111" t="s">
        <v>924</v>
      </c>
      <c r="B12603" s="111">
        <f>INDEX(kommuner!C:C,MATCH(_xlfn.NUMBERVALUE(A12603),kommuner!B:B,0))</f>
        <v>5401</v>
      </c>
      <c r="C12603" s="111" t="s">
        <v>127</v>
      </c>
      <c r="D12603" s="111" t="s">
        <v>127</v>
      </c>
      <c r="E12603" s="111" t="s">
        <v>123</v>
      </c>
      <c r="F12603" s="111" t="s">
        <v>172</v>
      </c>
      <c r="G12603" s="111" t="s">
        <v>173</v>
      </c>
      <c r="H12603" s="111" t="s">
        <v>172</v>
      </c>
      <c r="I12603" s="111" t="s">
        <v>173</v>
      </c>
      <c r="J12603" t="str">
        <f t="shared" si="392"/>
        <v>5401SkogOrganisk jordBarskogMiddels</v>
      </c>
      <c r="K12603" s="111">
        <v>-1.5571490961494638</v>
      </c>
      <c r="L12603" s="111">
        <v>0.92784825435236762</v>
      </c>
      <c r="M12603" s="111">
        <v>0.46518126042825314</v>
      </c>
      <c r="N12603" s="112">
        <f t="shared" si="393"/>
        <v>-0.16411958136884308</v>
      </c>
    </row>
    <row r="12604" spans="1:14" x14ac:dyDescent="0.25">
      <c r="A12604" s="111" t="s">
        <v>924</v>
      </c>
      <c r="B12604" s="111">
        <f>INDEX(kommuner!C:C,MATCH(_xlfn.NUMBERVALUE(A12604),kommuner!B:B,0))</f>
        <v>5401</v>
      </c>
      <c r="C12604" s="111" t="s">
        <v>127</v>
      </c>
      <c r="D12604" s="111" t="s">
        <v>127</v>
      </c>
      <c r="E12604" s="111" t="s">
        <v>123</v>
      </c>
      <c r="F12604" s="111" t="s">
        <v>172</v>
      </c>
      <c r="G12604" s="111" t="s">
        <v>186</v>
      </c>
      <c r="H12604" s="111" t="s">
        <v>172</v>
      </c>
      <c r="I12604" s="111" t="s">
        <v>186</v>
      </c>
      <c r="J12604" t="str">
        <f t="shared" si="392"/>
        <v>5401SkogOrganisk jordBarskogSærs høy</v>
      </c>
      <c r="K12604" s="111">
        <v>2.5548655235722699</v>
      </c>
      <c r="L12604" s="111">
        <v>0.92784825435236762</v>
      </c>
      <c r="M12604" s="111">
        <v>0.46518126042825314</v>
      </c>
      <c r="N12604" s="112">
        <f t="shared" si="393"/>
        <v>3.9478950383528906</v>
      </c>
    </row>
    <row r="12605" spans="1:14" x14ac:dyDescent="0.25">
      <c r="A12605" s="111" t="s">
        <v>924</v>
      </c>
      <c r="B12605" s="111">
        <f>INDEX(kommuner!C:C,MATCH(_xlfn.NUMBERVALUE(A12605),kommuner!B:B,0))</f>
        <v>5401</v>
      </c>
      <c r="C12605" s="111" t="s">
        <v>127</v>
      </c>
      <c r="D12605" s="111" t="s">
        <v>127</v>
      </c>
      <c r="E12605" s="111" t="s">
        <v>123</v>
      </c>
      <c r="F12605" s="111" t="s">
        <v>179</v>
      </c>
      <c r="G12605" s="111" t="s">
        <v>180</v>
      </c>
      <c r="H12605" s="111" t="s">
        <v>179</v>
      </c>
      <c r="I12605" s="111" t="s">
        <v>180</v>
      </c>
      <c r="J12605" t="str">
        <f t="shared" si="392"/>
        <v>5401SkogOrganisk jordBlandingsskogHøy</v>
      </c>
      <c r="K12605" s="111">
        <v>-5.5554344456832343</v>
      </c>
      <c r="L12605" s="111">
        <v>0.92784825435236762</v>
      </c>
      <c r="M12605" s="111">
        <v>0.46510463492953991</v>
      </c>
      <c r="N12605" s="112">
        <f t="shared" si="393"/>
        <v>-4.1624815564013264</v>
      </c>
    </row>
    <row r="12606" spans="1:14" x14ac:dyDescent="0.25">
      <c r="A12606" s="111" t="s">
        <v>924</v>
      </c>
      <c r="B12606" s="111">
        <f>INDEX(kommuner!C:C,MATCH(_xlfn.NUMBERVALUE(A12606),kommuner!B:B,0))</f>
        <v>5401</v>
      </c>
      <c r="C12606" s="111" t="s">
        <v>127</v>
      </c>
      <c r="D12606" s="111" t="s">
        <v>127</v>
      </c>
      <c r="E12606" s="111" t="s">
        <v>123</v>
      </c>
      <c r="F12606" s="111" t="s">
        <v>179</v>
      </c>
      <c r="G12606" s="111" t="s">
        <v>167</v>
      </c>
      <c r="H12606" s="111" t="s">
        <v>179</v>
      </c>
      <c r="I12606" s="111" t="s">
        <v>167</v>
      </c>
      <c r="J12606" t="str">
        <f t="shared" si="392"/>
        <v>5401SkogOrganisk jordBlandingsskogImpediment</v>
      </c>
      <c r="K12606" s="111">
        <v>-0.28586344175800005</v>
      </c>
      <c r="L12606" s="111">
        <v>0.92784825435236762</v>
      </c>
      <c r="M12606" s="111">
        <v>0.46510463492953991</v>
      </c>
      <c r="N12606" s="112">
        <f t="shared" si="393"/>
        <v>1.1070894475239075</v>
      </c>
    </row>
    <row r="12607" spans="1:14" x14ac:dyDescent="0.25">
      <c r="A12607" s="111" t="s">
        <v>924</v>
      </c>
      <c r="B12607" s="111">
        <f>INDEX(kommuner!C:C,MATCH(_xlfn.NUMBERVALUE(A12607),kommuner!B:B,0))</f>
        <v>5401</v>
      </c>
      <c r="C12607" s="111" t="s">
        <v>127</v>
      </c>
      <c r="D12607" s="111" t="s">
        <v>127</v>
      </c>
      <c r="E12607" s="111" t="s">
        <v>123</v>
      </c>
      <c r="F12607" s="111" t="s">
        <v>179</v>
      </c>
      <c r="G12607" s="111" t="s">
        <v>190</v>
      </c>
      <c r="H12607" s="111" t="s">
        <v>179</v>
      </c>
      <c r="I12607" s="111" t="s">
        <v>190</v>
      </c>
      <c r="J12607" t="str">
        <f t="shared" si="392"/>
        <v>5401SkogOrganisk jordBlandingsskogLav</v>
      </c>
      <c r="K12607" s="111">
        <v>-1.2347339377887629</v>
      </c>
      <c r="L12607" s="111">
        <v>0.92784825435236762</v>
      </c>
      <c r="M12607" s="111">
        <v>0.46510463492953991</v>
      </c>
      <c r="N12607" s="112">
        <f t="shared" si="393"/>
        <v>0.15821895149314458</v>
      </c>
    </row>
    <row r="12608" spans="1:14" x14ac:dyDescent="0.25">
      <c r="A12608" s="111" t="s">
        <v>924</v>
      </c>
      <c r="B12608" s="111">
        <f>INDEX(kommuner!C:C,MATCH(_xlfn.NUMBERVALUE(A12608),kommuner!B:B,0))</f>
        <v>5401</v>
      </c>
      <c r="C12608" s="111" t="s">
        <v>127</v>
      </c>
      <c r="D12608" s="111" t="s">
        <v>127</v>
      </c>
      <c r="E12608" s="111" t="s">
        <v>123</v>
      </c>
      <c r="F12608" s="111" t="s">
        <v>179</v>
      </c>
      <c r="G12608" s="111" t="s">
        <v>173</v>
      </c>
      <c r="H12608" s="111" t="s">
        <v>179</v>
      </c>
      <c r="I12608" s="111" t="s">
        <v>173</v>
      </c>
      <c r="J12608" t="str">
        <f t="shared" si="392"/>
        <v>5401SkogOrganisk jordBlandingsskogMiddels</v>
      </c>
      <c r="K12608" s="111">
        <v>-2.4239591752717748</v>
      </c>
      <c r="L12608" s="111">
        <v>0.92784825435236762</v>
      </c>
      <c r="M12608" s="111">
        <v>0.46510463492953991</v>
      </c>
      <c r="N12608" s="112">
        <f t="shared" si="393"/>
        <v>-1.0310062859898674</v>
      </c>
    </row>
    <row r="12609" spans="1:14" x14ac:dyDescent="0.25">
      <c r="A12609" s="111" t="s">
        <v>924</v>
      </c>
      <c r="B12609" s="111">
        <f>INDEX(kommuner!C:C,MATCH(_xlfn.NUMBERVALUE(A12609),kommuner!B:B,0))</f>
        <v>5401</v>
      </c>
      <c r="C12609" s="111" t="s">
        <v>127</v>
      </c>
      <c r="D12609" s="111" t="s">
        <v>127</v>
      </c>
      <c r="E12609" s="111" t="s">
        <v>123</v>
      </c>
      <c r="F12609" s="111" t="s">
        <v>179</v>
      </c>
      <c r="G12609" s="111" t="s">
        <v>186</v>
      </c>
      <c r="H12609" s="111" t="s">
        <v>179</v>
      </c>
      <c r="I12609" s="111" t="s">
        <v>186</v>
      </c>
      <c r="J12609" t="str">
        <f t="shared" si="392"/>
        <v>5401SkogOrganisk jordBlandingsskogSærs høy</v>
      </c>
      <c r="K12609" s="111">
        <v>-1.5726115302258048</v>
      </c>
      <c r="L12609" s="111">
        <v>0.92784825435236762</v>
      </c>
      <c r="M12609" s="111">
        <v>0.46510463492953991</v>
      </c>
      <c r="N12609" s="112">
        <f t="shared" si="393"/>
        <v>-0.17965864094389727</v>
      </c>
    </row>
    <row r="12610" spans="1:14" x14ac:dyDescent="0.25">
      <c r="A12610" s="111" t="s">
        <v>924</v>
      </c>
      <c r="B12610" s="111">
        <f>INDEX(kommuner!C:C,MATCH(_xlfn.NUMBERVALUE(A12610),kommuner!B:B,0))</f>
        <v>5401</v>
      </c>
      <c r="C12610" s="111" t="s">
        <v>127</v>
      </c>
      <c r="D12610" s="111" t="s">
        <v>127</v>
      </c>
      <c r="E12610" s="111" t="s">
        <v>123</v>
      </c>
      <c r="F12610" s="111" t="s">
        <v>185</v>
      </c>
      <c r="G12610" s="111" t="s">
        <v>180</v>
      </c>
      <c r="H12610" s="111" t="s">
        <v>185</v>
      </c>
      <c r="I12610" s="111" t="s">
        <v>180</v>
      </c>
      <c r="J12610" t="str">
        <f t="shared" si="392"/>
        <v>5401SkogOrganisk jordLauvskogHøy</v>
      </c>
      <c r="K12610" s="111">
        <v>-1.9913688882377358</v>
      </c>
      <c r="L12610" s="111">
        <v>0.92784825435236762</v>
      </c>
      <c r="M12610" s="111">
        <v>0.46510463492953991</v>
      </c>
      <c r="N12610" s="112">
        <f t="shared" si="393"/>
        <v>-0.59841599895582831</v>
      </c>
    </row>
    <row r="12611" spans="1:14" x14ac:dyDescent="0.25">
      <c r="A12611" s="111" t="s">
        <v>924</v>
      </c>
      <c r="B12611" s="111">
        <f>INDEX(kommuner!C:C,MATCH(_xlfn.NUMBERVALUE(A12611),kommuner!B:B,0))</f>
        <v>5401</v>
      </c>
      <c r="C12611" s="111" t="s">
        <v>127</v>
      </c>
      <c r="D12611" s="111" t="s">
        <v>127</v>
      </c>
      <c r="E12611" s="111" t="s">
        <v>123</v>
      </c>
      <c r="F12611" s="111" t="s">
        <v>185</v>
      </c>
      <c r="G12611" s="111" t="s">
        <v>167</v>
      </c>
      <c r="H12611" s="111" t="s">
        <v>185</v>
      </c>
      <c r="I12611" s="111" t="s">
        <v>167</v>
      </c>
      <c r="J12611" t="str">
        <f t="shared" ref="J12611:J12674" si="394">B12611&amp;C12611&amp;E12611&amp;IF(C12611="Skog",F12611&amp;G12611,"")</f>
        <v>5401SkogOrganisk jordLauvskogImpediment</v>
      </c>
      <c r="K12611" s="111">
        <v>0.35000626494250675</v>
      </c>
      <c r="L12611" s="111">
        <v>0.92784825435236762</v>
      </c>
      <c r="M12611" s="111">
        <v>0.46510463492953991</v>
      </c>
      <c r="N12611" s="112">
        <f t="shared" ref="N12611:N12674" si="395">SUM(K12611:M12611)</f>
        <v>1.7429591542244141</v>
      </c>
    </row>
    <row r="12612" spans="1:14" x14ac:dyDescent="0.25">
      <c r="A12612" s="111" t="s">
        <v>924</v>
      </c>
      <c r="B12612" s="111">
        <f>INDEX(kommuner!C:C,MATCH(_xlfn.NUMBERVALUE(A12612),kommuner!B:B,0))</f>
        <v>5401</v>
      </c>
      <c r="C12612" s="111" t="s">
        <v>127</v>
      </c>
      <c r="D12612" s="111" t="s">
        <v>127</v>
      </c>
      <c r="E12612" s="111" t="s">
        <v>123</v>
      </c>
      <c r="F12612" s="111" t="s">
        <v>185</v>
      </c>
      <c r="G12612" s="111" t="s">
        <v>190</v>
      </c>
      <c r="H12612" s="111" t="s">
        <v>185</v>
      </c>
      <c r="I12612" s="111" t="s">
        <v>190</v>
      </c>
      <c r="J12612" t="str">
        <f t="shared" si="394"/>
        <v>5401SkogOrganisk jordLauvskogLav</v>
      </c>
      <c r="K12612" s="111">
        <v>1.1144075558526714</v>
      </c>
      <c r="L12612" s="111">
        <v>0.92784825435236762</v>
      </c>
      <c r="M12612" s="111">
        <v>0.46510463492953991</v>
      </c>
      <c r="N12612" s="112">
        <f t="shared" si="395"/>
        <v>2.5073604451345788</v>
      </c>
    </row>
    <row r="12613" spans="1:14" x14ac:dyDescent="0.25">
      <c r="A12613" s="111" t="s">
        <v>924</v>
      </c>
      <c r="B12613" s="111">
        <f>INDEX(kommuner!C:C,MATCH(_xlfn.NUMBERVALUE(A12613),kommuner!B:B,0))</f>
        <v>5401</v>
      </c>
      <c r="C12613" s="111" t="s">
        <v>127</v>
      </c>
      <c r="D12613" s="111" t="s">
        <v>127</v>
      </c>
      <c r="E12613" s="111" t="s">
        <v>123</v>
      </c>
      <c r="F12613" s="111" t="s">
        <v>185</v>
      </c>
      <c r="G12613" s="111" t="s">
        <v>173</v>
      </c>
      <c r="H12613" s="111" t="s">
        <v>185</v>
      </c>
      <c r="I12613" s="111" t="s">
        <v>173</v>
      </c>
      <c r="J12613" t="str">
        <f t="shared" si="394"/>
        <v>5401SkogOrganisk jordLauvskogMiddels</v>
      </c>
      <c r="K12613" s="111">
        <v>-0.62664468270982987</v>
      </c>
      <c r="L12613" s="111">
        <v>0.92784825435236762</v>
      </c>
      <c r="M12613" s="111">
        <v>0.46510463492953991</v>
      </c>
      <c r="N12613" s="112">
        <f t="shared" si="395"/>
        <v>0.76630820657207765</v>
      </c>
    </row>
    <row r="12614" spans="1:14" x14ac:dyDescent="0.25">
      <c r="A12614" s="111" t="s">
        <v>924</v>
      </c>
      <c r="B12614" s="111">
        <f>INDEX(kommuner!C:C,MATCH(_xlfn.NUMBERVALUE(A12614),kommuner!B:B,0))</f>
        <v>5401</v>
      </c>
      <c r="C12614" s="111" t="s">
        <v>127</v>
      </c>
      <c r="D12614" s="111" t="s">
        <v>127</v>
      </c>
      <c r="E12614" s="111" t="s">
        <v>123</v>
      </c>
      <c r="F12614" s="111" t="s">
        <v>185</v>
      </c>
      <c r="G12614" s="111" t="s">
        <v>186</v>
      </c>
      <c r="H12614" s="111" t="s">
        <v>185</v>
      </c>
      <c r="I12614" s="111" t="s">
        <v>186</v>
      </c>
      <c r="J12614" t="str">
        <f t="shared" si="394"/>
        <v>5401SkogOrganisk jordLauvskogSærs høy</v>
      </c>
      <c r="K12614" s="111">
        <v>-1.8997279926091779</v>
      </c>
      <c r="L12614" s="111">
        <v>0.92784825435236762</v>
      </c>
      <c r="M12614" s="111">
        <v>0.46510463492953991</v>
      </c>
      <c r="N12614" s="112">
        <f t="shared" si="395"/>
        <v>-0.50677510332727038</v>
      </c>
    </row>
    <row r="12615" spans="1:14" x14ac:dyDescent="0.25">
      <c r="A12615" s="111" t="s">
        <v>924</v>
      </c>
      <c r="B12615" s="111">
        <f>INDEX(kommuner!C:C,MATCH(_xlfn.NUMBERVALUE(A12615),kommuner!B:B,0))</f>
        <v>5401</v>
      </c>
      <c r="C12615" s="111" t="s">
        <v>83</v>
      </c>
      <c r="D12615" s="111" t="s">
        <v>83</v>
      </c>
      <c r="E12615" s="111" t="s">
        <v>126</v>
      </c>
      <c r="F12615" s="111" t="s">
        <v>139</v>
      </c>
      <c r="G12615" s="111" t="s">
        <v>139</v>
      </c>
      <c r="H12615" s="111" t="s">
        <v>139</v>
      </c>
      <c r="I12615" s="111" t="s">
        <v>139</v>
      </c>
      <c r="J12615" t="str">
        <f t="shared" si="394"/>
        <v>5401Utbygd arealMineraljord</v>
      </c>
      <c r="K12615" s="111">
        <v>6.7868445194857546E-2</v>
      </c>
      <c r="L12615" s="111">
        <v>0</v>
      </c>
      <c r="M12615" s="111">
        <v>1.303047089454229E-2</v>
      </c>
      <c r="N12615" s="112">
        <f t="shared" si="395"/>
        <v>8.0898916089399836E-2</v>
      </c>
    </row>
    <row r="12616" spans="1:14" x14ac:dyDescent="0.25">
      <c r="A12616" s="111" t="s">
        <v>924</v>
      </c>
      <c r="B12616" s="111">
        <f>INDEX(kommuner!C:C,MATCH(_xlfn.NUMBERVALUE(A12616),kommuner!B:B,0))</f>
        <v>5401</v>
      </c>
      <c r="C12616" s="111" t="s">
        <v>83</v>
      </c>
      <c r="D12616" s="111" t="s">
        <v>83</v>
      </c>
      <c r="E12616" s="111" t="s">
        <v>123</v>
      </c>
      <c r="F12616" s="111" t="s">
        <v>139</v>
      </c>
      <c r="G12616" s="111" t="s">
        <v>139</v>
      </c>
      <c r="H12616" s="111" t="s">
        <v>139</v>
      </c>
      <c r="I12616" s="111" t="s">
        <v>139</v>
      </c>
      <c r="J12616" t="str">
        <f t="shared" si="394"/>
        <v>5401Utbygd arealOrganisk jord</v>
      </c>
      <c r="K12616" s="111">
        <v>29.011421395201612</v>
      </c>
      <c r="L12616" s="111">
        <v>0</v>
      </c>
      <c r="M12616" s="111">
        <v>1.303047089454229E-2</v>
      </c>
      <c r="N12616" s="112">
        <f t="shared" si="395"/>
        <v>29.024451866096154</v>
      </c>
    </row>
    <row r="12617" spans="1:14" x14ac:dyDescent="0.25">
      <c r="A12617" s="111" t="s">
        <v>924</v>
      </c>
      <c r="B12617" s="111">
        <f>INDEX(kommuner!C:C,MATCH(_xlfn.NUMBERVALUE(A12617),kommuner!B:B,0))</f>
        <v>5401</v>
      </c>
      <c r="C12617" s="111" t="s">
        <v>181</v>
      </c>
      <c r="D12617" s="111" t="s">
        <v>181</v>
      </c>
      <c r="E12617" s="111" t="s">
        <v>123</v>
      </c>
      <c r="F12617" s="111" t="s">
        <v>139</v>
      </c>
      <c r="G12617" s="111" t="s">
        <v>139</v>
      </c>
      <c r="H12617" s="111" t="s">
        <v>139</v>
      </c>
      <c r="I12617" s="111" t="s">
        <v>139</v>
      </c>
      <c r="J12617" t="str">
        <f t="shared" si="394"/>
        <v>5401Vann og myrOrganisk jord</v>
      </c>
      <c r="K12617" s="111">
        <v>-4.1038862122629617E-2</v>
      </c>
      <c r="L12617" s="111">
        <v>0</v>
      </c>
      <c r="M12617" s="111">
        <v>0</v>
      </c>
      <c r="N12617" s="112">
        <f t="shared" si="395"/>
        <v>-4.1038862122629617E-2</v>
      </c>
    </row>
    <row r="12618" spans="1:14" x14ac:dyDescent="0.25">
      <c r="A12618" s="111" t="s">
        <v>925</v>
      </c>
      <c r="B12618" s="111">
        <f>INDEX(kommuner!C:C,MATCH(_xlfn.NUMBERVALUE(A12618),kommuner!B:B,0))</f>
        <v>5402</v>
      </c>
      <c r="C12618" s="111" t="s">
        <v>82</v>
      </c>
      <c r="D12618" s="111" t="s">
        <v>82</v>
      </c>
      <c r="E12618" s="111" t="s">
        <v>126</v>
      </c>
      <c r="F12618" s="111" t="s">
        <v>139</v>
      </c>
      <c r="G12618" s="111" t="s">
        <v>139</v>
      </c>
      <c r="H12618" s="111" t="s">
        <v>139</v>
      </c>
      <c r="I12618" s="111" t="s">
        <v>139</v>
      </c>
      <c r="J12618" t="str">
        <f t="shared" si="394"/>
        <v>5402Annen utmarkMineraljord</v>
      </c>
      <c r="K12618" s="111">
        <v>-4.6129089206686659E-2</v>
      </c>
      <c r="L12618" s="111">
        <v>0</v>
      </c>
      <c r="M12618" s="111">
        <v>0</v>
      </c>
      <c r="N12618" s="112">
        <f t="shared" si="395"/>
        <v>-4.6129089206686659E-2</v>
      </c>
    </row>
    <row r="12619" spans="1:14" x14ac:dyDescent="0.25">
      <c r="A12619" s="111" t="s">
        <v>925</v>
      </c>
      <c r="B12619" s="111">
        <f>INDEX(kommuner!C:C,MATCH(_xlfn.NUMBERVALUE(A12619),kommuner!B:B,0))</f>
        <v>5402</v>
      </c>
      <c r="C12619" s="111" t="s">
        <v>121</v>
      </c>
      <c r="D12619" s="111" t="s">
        <v>121</v>
      </c>
      <c r="E12619" s="111" t="s">
        <v>126</v>
      </c>
      <c r="F12619" s="111" t="s">
        <v>139</v>
      </c>
      <c r="G12619" s="111" t="s">
        <v>139</v>
      </c>
      <c r="H12619" s="111" t="s">
        <v>139</v>
      </c>
      <c r="I12619" s="111" t="s">
        <v>139</v>
      </c>
      <c r="J12619" t="str">
        <f t="shared" si="394"/>
        <v>5402BeiteMineraljord</v>
      </c>
      <c r="K12619" s="111">
        <v>-0.96338340838695502</v>
      </c>
      <c r="L12619" s="111">
        <v>0</v>
      </c>
      <c r="M12619" s="111">
        <v>1.2448711246839999E-7</v>
      </c>
      <c r="N12619" s="112">
        <f t="shared" si="395"/>
        <v>-0.96338328389984251</v>
      </c>
    </row>
    <row r="12620" spans="1:14" x14ac:dyDescent="0.25">
      <c r="A12620" s="111" t="s">
        <v>925</v>
      </c>
      <c r="B12620" s="111">
        <f>INDEX(kommuner!C:C,MATCH(_xlfn.NUMBERVALUE(A12620),kommuner!B:B,0))</f>
        <v>5402</v>
      </c>
      <c r="C12620" s="111" t="s">
        <v>121</v>
      </c>
      <c r="D12620" s="111" t="s">
        <v>121</v>
      </c>
      <c r="E12620" s="111" t="s">
        <v>123</v>
      </c>
      <c r="F12620" s="111" t="s">
        <v>139</v>
      </c>
      <c r="G12620" s="111" t="s">
        <v>139</v>
      </c>
      <c r="H12620" s="111" t="s">
        <v>139</v>
      </c>
      <c r="I12620" s="111" t="s">
        <v>139</v>
      </c>
      <c r="J12620" t="str">
        <f t="shared" si="394"/>
        <v>5402BeiteOrganisk jord</v>
      </c>
      <c r="K12620" s="111">
        <v>12.077525935985037</v>
      </c>
      <c r="L12620" s="111">
        <v>1.6412500000000001</v>
      </c>
      <c r="M12620" s="111">
        <v>0</v>
      </c>
      <c r="N12620" s="112">
        <f t="shared" si="395"/>
        <v>13.718775935985036</v>
      </c>
    </row>
    <row r="12621" spans="1:14" x14ac:dyDescent="0.25">
      <c r="A12621" s="111" t="s">
        <v>925</v>
      </c>
      <c r="B12621" s="111">
        <f>INDEX(kommuner!C:C,MATCH(_xlfn.NUMBERVALUE(A12621),kommuner!B:B,0))</f>
        <v>5402</v>
      </c>
      <c r="C12621" s="111" t="s">
        <v>84</v>
      </c>
      <c r="D12621" s="111" t="s">
        <v>84</v>
      </c>
      <c r="E12621" s="111" t="s">
        <v>126</v>
      </c>
      <c r="F12621" s="111" t="s">
        <v>139</v>
      </c>
      <c r="G12621" s="111" t="s">
        <v>139</v>
      </c>
      <c r="H12621" s="111" t="s">
        <v>139</v>
      </c>
      <c r="I12621" s="111" t="s">
        <v>139</v>
      </c>
      <c r="J12621" t="str">
        <f t="shared" si="394"/>
        <v>5402Dyrket markMineraljord</v>
      </c>
      <c r="K12621" s="111">
        <v>6.1688588218568839E-2</v>
      </c>
      <c r="L12621" s="111">
        <v>0</v>
      </c>
      <c r="M12621" s="111">
        <v>0</v>
      </c>
      <c r="N12621" s="112">
        <f t="shared" si="395"/>
        <v>6.1688588218568839E-2</v>
      </c>
    </row>
    <row r="12622" spans="1:14" x14ac:dyDescent="0.25">
      <c r="A12622" s="111" t="s">
        <v>925</v>
      </c>
      <c r="B12622" s="111">
        <f>INDEX(kommuner!C:C,MATCH(_xlfn.NUMBERVALUE(A12622),kommuner!B:B,0))</f>
        <v>5402</v>
      </c>
      <c r="C12622" s="111" t="s">
        <v>84</v>
      </c>
      <c r="D12622" s="111" t="s">
        <v>84</v>
      </c>
      <c r="E12622" s="111" t="s">
        <v>123</v>
      </c>
      <c r="F12622" s="111" t="s">
        <v>139</v>
      </c>
      <c r="G12622" s="111" t="s">
        <v>139</v>
      </c>
      <c r="H12622" s="111" t="s">
        <v>139</v>
      </c>
      <c r="I12622" s="111" t="s">
        <v>139</v>
      </c>
      <c r="J12622" t="str">
        <f t="shared" si="394"/>
        <v>5402Dyrket markOrganisk jord</v>
      </c>
      <c r="K12622" s="111">
        <v>28.726149366675592</v>
      </c>
      <c r="L12622" s="111">
        <v>1.45625</v>
      </c>
      <c r="M12622" s="111">
        <v>0</v>
      </c>
      <c r="N12622" s="112">
        <f t="shared" si="395"/>
        <v>30.182399366675593</v>
      </c>
    </row>
    <row r="12623" spans="1:14" x14ac:dyDescent="0.25">
      <c r="A12623" s="111" t="s">
        <v>925</v>
      </c>
      <c r="B12623" s="111">
        <f>INDEX(kommuner!C:C,MATCH(_xlfn.NUMBERVALUE(A12623),kommuner!B:B,0))</f>
        <v>5402</v>
      </c>
      <c r="C12623" s="111" t="s">
        <v>127</v>
      </c>
      <c r="D12623" s="111" t="s">
        <v>127</v>
      </c>
      <c r="E12623" s="111" t="s">
        <v>126</v>
      </c>
      <c r="F12623" s="111" t="s">
        <v>172</v>
      </c>
      <c r="G12623" s="111" t="s">
        <v>180</v>
      </c>
      <c r="H12623" s="111" t="s">
        <v>172</v>
      </c>
      <c r="I12623" s="111" t="s">
        <v>180</v>
      </c>
      <c r="J12623" t="str">
        <f t="shared" si="394"/>
        <v>5402SkogMineraljordBarskogHøy</v>
      </c>
      <c r="K12623" s="111">
        <v>-4.1008350957832223</v>
      </c>
      <c r="L12623" s="111">
        <v>0.85306406685236758</v>
      </c>
      <c r="M12623" s="111">
        <v>6.4056614999681585E-2</v>
      </c>
      <c r="N12623" s="112">
        <f t="shared" si="395"/>
        <v>-3.183714413931173</v>
      </c>
    </row>
    <row r="12624" spans="1:14" x14ac:dyDescent="0.25">
      <c r="A12624" s="111" t="s">
        <v>925</v>
      </c>
      <c r="B12624" s="111">
        <f>INDEX(kommuner!C:C,MATCH(_xlfn.NUMBERVALUE(A12624),kommuner!B:B,0))</f>
        <v>5402</v>
      </c>
      <c r="C12624" s="111" t="s">
        <v>127</v>
      </c>
      <c r="D12624" s="111" t="s">
        <v>127</v>
      </c>
      <c r="E12624" s="111" t="s">
        <v>126</v>
      </c>
      <c r="F12624" s="111" t="s">
        <v>172</v>
      </c>
      <c r="G12624" s="111" t="s">
        <v>167</v>
      </c>
      <c r="H12624" s="111" t="s">
        <v>172</v>
      </c>
      <c r="I12624" s="111" t="s">
        <v>167</v>
      </c>
      <c r="J12624" t="str">
        <f t="shared" si="394"/>
        <v>5402SkogMineraljordBarskogImpediment</v>
      </c>
      <c r="K12624" s="111">
        <v>-0.74600152614144843</v>
      </c>
      <c r="L12624" s="111">
        <v>0.85306406685236758</v>
      </c>
      <c r="M12624" s="111">
        <v>6.3979989500968365E-2</v>
      </c>
      <c r="N12624" s="112">
        <f t="shared" si="395"/>
        <v>0.17104253021188751</v>
      </c>
    </row>
    <row r="12625" spans="1:14" x14ac:dyDescent="0.25">
      <c r="A12625" s="111" t="s">
        <v>925</v>
      </c>
      <c r="B12625" s="111">
        <f>INDEX(kommuner!C:C,MATCH(_xlfn.NUMBERVALUE(A12625),kommuner!B:B,0))</f>
        <v>5402</v>
      </c>
      <c r="C12625" s="111" t="s">
        <v>127</v>
      </c>
      <c r="D12625" s="111" t="s">
        <v>127</v>
      </c>
      <c r="E12625" s="111" t="s">
        <v>126</v>
      </c>
      <c r="F12625" s="111" t="s">
        <v>172</v>
      </c>
      <c r="G12625" s="111" t="s">
        <v>190</v>
      </c>
      <c r="H12625" s="111" t="s">
        <v>172</v>
      </c>
      <c r="I12625" s="111" t="s">
        <v>190</v>
      </c>
      <c r="J12625" t="str">
        <f t="shared" si="394"/>
        <v>5402SkogMineraljordBarskogLav</v>
      </c>
      <c r="K12625" s="111">
        <v>-1.8215681825293268</v>
      </c>
      <c r="L12625" s="111">
        <v>0.85306406685236758</v>
      </c>
      <c r="M12625" s="111">
        <v>6.3979989500968365E-2</v>
      </c>
      <c r="N12625" s="112">
        <f t="shared" si="395"/>
        <v>-0.90452412617599087</v>
      </c>
    </row>
    <row r="12626" spans="1:14" x14ac:dyDescent="0.25">
      <c r="A12626" s="111" t="s">
        <v>925</v>
      </c>
      <c r="B12626" s="111">
        <f>INDEX(kommuner!C:C,MATCH(_xlfn.NUMBERVALUE(A12626),kommuner!B:B,0))</f>
        <v>5402</v>
      </c>
      <c r="C12626" s="111" t="s">
        <v>127</v>
      </c>
      <c r="D12626" s="111" t="s">
        <v>127</v>
      </c>
      <c r="E12626" s="111" t="s">
        <v>126</v>
      </c>
      <c r="F12626" s="111" t="s">
        <v>172</v>
      </c>
      <c r="G12626" s="111" t="s">
        <v>173</v>
      </c>
      <c r="H12626" s="111" t="s">
        <v>172</v>
      </c>
      <c r="I12626" s="111" t="s">
        <v>173</v>
      </c>
      <c r="J12626" t="str">
        <f t="shared" si="394"/>
        <v>5402SkogMineraljordBarskogMiddels</v>
      </c>
      <c r="K12626" s="111">
        <v>-2.9452289214132028</v>
      </c>
      <c r="L12626" s="111">
        <v>0.85306406685236758</v>
      </c>
      <c r="M12626" s="111">
        <v>6.4056614999681585E-2</v>
      </c>
      <c r="N12626" s="112">
        <f t="shared" si="395"/>
        <v>-2.0281082395611536</v>
      </c>
    </row>
    <row r="12627" spans="1:14" x14ac:dyDescent="0.25">
      <c r="A12627" s="111" t="s">
        <v>925</v>
      </c>
      <c r="B12627" s="111">
        <f>INDEX(kommuner!C:C,MATCH(_xlfn.NUMBERVALUE(A12627),kommuner!B:B,0))</f>
        <v>5402</v>
      </c>
      <c r="C12627" s="111" t="s">
        <v>127</v>
      </c>
      <c r="D12627" s="111" t="s">
        <v>127</v>
      </c>
      <c r="E12627" s="111" t="s">
        <v>126</v>
      </c>
      <c r="F12627" s="111" t="s">
        <v>172</v>
      </c>
      <c r="G12627" s="111" t="s">
        <v>186</v>
      </c>
      <c r="H12627" s="111" t="s">
        <v>172</v>
      </c>
      <c r="I12627" s="111" t="s">
        <v>186</v>
      </c>
      <c r="J12627" t="str">
        <f t="shared" si="394"/>
        <v>5402SkogMineraljordBarskogSærs høy</v>
      </c>
      <c r="K12627" s="111">
        <v>0.12072674540874306</v>
      </c>
      <c r="L12627" s="111">
        <v>0.85306406685236758</v>
      </c>
      <c r="M12627" s="111">
        <v>6.4056614999681585E-2</v>
      </c>
      <c r="N12627" s="112">
        <f t="shared" si="395"/>
        <v>1.0378474272607923</v>
      </c>
    </row>
    <row r="12628" spans="1:14" x14ac:dyDescent="0.25">
      <c r="A12628" s="111" t="s">
        <v>925</v>
      </c>
      <c r="B12628" s="111">
        <f>INDEX(kommuner!C:C,MATCH(_xlfn.NUMBERVALUE(A12628),kommuner!B:B,0))</f>
        <v>5402</v>
      </c>
      <c r="C12628" s="111" t="s">
        <v>127</v>
      </c>
      <c r="D12628" s="111" t="s">
        <v>127</v>
      </c>
      <c r="E12628" s="111" t="s">
        <v>126</v>
      </c>
      <c r="F12628" s="111" t="s">
        <v>179</v>
      </c>
      <c r="G12628" s="111" t="s">
        <v>180</v>
      </c>
      <c r="H12628" s="111" t="s">
        <v>179</v>
      </c>
      <c r="I12628" s="111" t="s">
        <v>180</v>
      </c>
      <c r="J12628" t="str">
        <f t="shared" si="394"/>
        <v>5402SkogMineraljordBlandingsskogHøy</v>
      </c>
      <c r="K12628" s="111">
        <v>-7.1939050909469406</v>
      </c>
      <c r="L12628" s="111">
        <v>0.85306406685236758</v>
      </c>
      <c r="M12628" s="111">
        <v>6.3979989500968365E-2</v>
      </c>
      <c r="N12628" s="112">
        <f t="shared" si="395"/>
        <v>-6.2768610345936047</v>
      </c>
    </row>
    <row r="12629" spans="1:14" x14ac:dyDescent="0.25">
      <c r="A12629" s="111" t="s">
        <v>925</v>
      </c>
      <c r="B12629" s="111">
        <f>INDEX(kommuner!C:C,MATCH(_xlfn.NUMBERVALUE(A12629),kommuner!B:B,0))</f>
        <v>5402</v>
      </c>
      <c r="C12629" s="111" t="s">
        <v>127</v>
      </c>
      <c r="D12629" s="111" t="s">
        <v>127</v>
      </c>
      <c r="E12629" s="111" t="s">
        <v>126</v>
      </c>
      <c r="F12629" s="111" t="s">
        <v>179</v>
      </c>
      <c r="G12629" s="111" t="s">
        <v>167</v>
      </c>
      <c r="H12629" s="111" t="s">
        <v>179</v>
      </c>
      <c r="I12629" s="111" t="s">
        <v>167</v>
      </c>
      <c r="J12629" t="str">
        <f t="shared" si="394"/>
        <v>5402SkogMineraljordBlandingsskogImpediment</v>
      </c>
      <c r="K12629" s="111">
        <v>-1.6598037998579707</v>
      </c>
      <c r="L12629" s="111">
        <v>0.85306406685236758</v>
      </c>
      <c r="M12629" s="111">
        <v>6.3979989500968365E-2</v>
      </c>
      <c r="N12629" s="112">
        <f t="shared" si="395"/>
        <v>-0.7427597435046347</v>
      </c>
    </row>
    <row r="12630" spans="1:14" x14ac:dyDescent="0.25">
      <c r="A12630" s="111" t="s">
        <v>925</v>
      </c>
      <c r="B12630" s="111">
        <f>INDEX(kommuner!C:C,MATCH(_xlfn.NUMBERVALUE(A12630),kommuner!B:B,0))</f>
        <v>5402</v>
      </c>
      <c r="C12630" s="111" t="s">
        <v>127</v>
      </c>
      <c r="D12630" s="111" t="s">
        <v>127</v>
      </c>
      <c r="E12630" s="111" t="s">
        <v>126</v>
      </c>
      <c r="F12630" s="111" t="s">
        <v>179</v>
      </c>
      <c r="G12630" s="111" t="s">
        <v>190</v>
      </c>
      <c r="H12630" s="111" t="s">
        <v>179</v>
      </c>
      <c r="I12630" s="111" t="s">
        <v>190</v>
      </c>
      <c r="J12630" t="str">
        <f t="shared" si="394"/>
        <v>5402SkogMineraljordBlandingsskogLav</v>
      </c>
      <c r="K12630" s="111">
        <v>-2.5588434197694254</v>
      </c>
      <c r="L12630" s="111">
        <v>0.85306406685236758</v>
      </c>
      <c r="M12630" s="111">
        <v>6.3979989500968365E-2</v>
      </c>
      <c r="N12630" s="112">
        <f t="shared" si="395"/>
        <v>-1.6417993634160897</v>
      </c>
    </row>
    <row r="12631" spans="1:14" x14ac:dyDescent="0.25">
      <c r="A12631" s="111" t="s">
        <v>925</v>
      </c>
      <c r="B12631" s="111">
        <f>INDEX(kommuner!C:C,MATCH(_xlfn.NUMBERVALUE(A12631),kommuner!B:B,0))</f>
        <v>5402</v>
      </c>
      <c r="C12631" s="111" t="s">
        <v>127</v>
      </c>
      <c r="D12631" s="111" t="s">
        <v>127</v>
      </c>
      <c r="E12631" s="111" t="s">
        <v>126</v>
      </c>
      <c r="F12631" s="111" t="s">
        <v>179</v>
      </c>
      <c r="G12631" s="111" t="s">
        <v>173</v>
      </c>
      <c r="H12631" s="111" t="s">
        <v>179</v>
      </c>
      <c r="I12631" s="111" t="s">
        <v>173</v>
      </c>
      <c r="J12631" t="str">
        <f t="shared" si="394"/>
        <v>5402SkogMineraljordBlandingsskogMiddels</v>
      </c>
      <c r="K12631" s="111">
        <v>-3.8687729546762566</v>
      </c>
      <c r="L12631" s="111">
        <v>0.85306406685236758</v>
      </c>
      <c r="M12631" s="111">
        <v>6.3979989500968365E-2</v>
      </c>
      <c r="N12631" s="112">
        <f t="shared" si="395"/>
        <v>-2.9517288983229206</v>
      </c>
    </row>
    <row r="12632" spans="1:14" x14ac:dyDescent="0.25">
      <c r="A12632" s="111" t="s">
        <v>925</v>
      </c>
      <c r="B12632" s="111">
        <f>INDEX(kommuner!C:C,MATCH(_xlfn.NUMBERVALUE(A12632),kommuner!B:B,0))</f>
        <v>5402</v>
      </c>
      <c r="C12632" s="111" t="s">
        <v>127</v>
      </c>
      <c r="D12632" s="111" t="s">
        <v>127</v>
      </c>
      <c r="E12632" s="111" t="s">
        <v>126</v>
      </c>
      <c r="F12632" s="111" t="s">
        <v>179</v>
      </c>
      <c r="G12632" s="111" t="s">
        <v>186</v>
      </c>
      <c r="H12632" s="111" t="s">
        <v>179</v>
      </c>
      <c r="I12632" s="111" t="s">
        <v>186</v>
      </c>
      <c r="J12632" t="str">
        <f t="shared" si="394"/>
        <v>5402SkogMineraljordBlandingsskogSærs høy</v>
      </c>
      <c r="K12632" s="111">
        <v>-2.9395925245326562</v>
      </c>
      <c r="L12632" s="111">
        <v>0.85306406685236758</v>
      </c>
      <c r="M12632" s="111">
        <v>6.3979989500968365E-2</v>
      </c>
      <c r="N12632" s="112">
        <f t="shared" si="395"/>
        <v>-2.0225484681793202</v>
      </c>
    </row>
    <row r="12633" spans="1:14" x14ac:dyDescent="0.25">
      <c r="A12633" s="111" t="s">
        <v>925</v>
      </c>
      <c r="B12633" s="111">
        <f>INDEX(kommuner!C:C,MATCH(_xlfn.NUMBERVALUE(A12633),kommuner!B:B,0))</f>
        <v>5402</v>
      </c>
      <c r="C12633" s="111" t="s">
        <v>127</v>
      </c>
      <c r="D12633" s="111" t="s">
        <v>127</v>
      </c>
      <c r="E12633" s="111" t="s">
        <v>126</v>
      </c>
      <c r="F12633" s="111" t="s">
        <v>185</v>
      </c>
      <c r="G12633" s="111" t="s">
        <v>180</v>
      </c>
      <c r="H12633" s="111" t="s">
        <v>185</v>
      </c>
      <c r="I12633" s="111" t="s">
        <v>180</v>
      </c>
      <c r="J12633" t="str">
        <f t="shared" si="394"/>
        <v>5402SkogMineraljordLauvskogHøy</v>
      </c>
      <c r="K12633" s="111">
        <v>-2.2672556336745231</v>
      </c>
      <c r="L12633" s="111">
        <v>0.85306406685236758</v>
      </c>
      <c r="M12633" s="111">
        <v>6.3979989500968365E-2</v>
      </c>
      <c r="N12633" s="112">
        <f t="shared" si="395"/>
        <v>-1.3502115773211874</v>
      </c>
    </row>
    <row r="12634" spans="1:14" x14ac:dyDescent="0.25">
      <c r="A12634" s="111" t="s">
        <v>925</v>
      </c>
      <c r="B12634" s="111">
        <f>INDEX(kommuner!C:C,MATCH(_xlfn.NUMBERVALUE(A12634),kommuner!B:B,0))</f>
        <v>5402</v>
      </c>
      <c r="C12634" s="111" t="s">
        <v>127</v>
      </c>
      <c r="D12634" s="111" t="s">
        <v>127</v>
      </c>
      <c r="E12634" s="111" t="s">
        <v>126</v>
      </c>
      <c r="F12634" s="111" t="s">
        <v>185</v>
      </c>
      <c r="G12634" s="111" t="s">
        <v>167</v>
      </c>
      <c r="H12634" s="111" t="s">
        <v>185</v>
      </c>
      <c r="I12634" s="111" t="s">
        <v>167</v>
      </c>
      <c r="J12634" t="str">
        <f t="shared" si="394"/>
        <v>5402SkogMineraljordLauvskogImpediment</v>
      </c>
      <c r="K12634" s="111">
        <v>-0.10482014945424457</v>
      </c>
      <c r="L12634" s="111">
        <v>0.85306406685236758</v>
      </c>
      <c r="M12634" s="111">
        <v>6.3979989500968365E-2</v>
      </c>
      <c r="N12634" s="112">
        <f t="shared" si="395"/>
        <v>0.81222390689909141</v>
      </c>
    </row>
    <row r="12635" spans="1:14" x14ac:dyDescent="0.25">
      <c r="A12635" s="111" t="s">
        <v>925</v>
      </c>
      <c r="B12635" s="111">
        <f>INDEX(kommuner!C:C,MATCH(_xlfn.NUMBERVALUE(A12635),kommuner!B:B,0))</f>
        <v>5402</v>
      </c>
      <c r="C12635" s="111" t="s">
        <v>127</v>
      </c>
      <c r="D12635" s="111" t="s">
        <v>127</v>
      </c>
      <c r="E12635" s="111" t="s">
        <v>126</v>
      </c>
      <c r="F12635" s="111" t="s">
        <v>185</v>
      </c>
      <c r="G12635" s="111" t="s">
        <v>190</v>
      </c>
      <c r="H12635" s="111" t="s">
        <v>185</v>
      </c>
      <c r="I12635" s="111" t="s">
        <v>190</v>
      </c>
      <c r="J12635" t="str">
        <f t="shared" si="394"/>
        <v>5402SkogMineraljordLauvskogLav</v>
      </c>
      <c r="K12635" s="111">
        <v>-8.9748170935426599E-2</v>
      </c>
      <c r="L12635" s="111">
        <v>0.85306406685236758</v>
      </c>
      <c r="M12635" s="111">
        <v>6.3979989500968365E-2</v>
      </c>
      <c r="N12635" s="112">
        <f t="shared" si="395"/>
        <v>0.82729588541790933</v>
      </c>
    </row>
    <row r="12636" spans="1:14" x14ac:dyDescent="0.25">
      <c r="A12636" s="111" t="s">
        <v>925</v>
      </c>
      <c r="B12636" s="111">
        <f>INDEX(kommuner!C:C,MATCH(_xlfn.NUMBERVALUE(A12636),kommuner!B:B,0))</f>
        <v>5402</v>
      </c>
      <c r="C12636" s="111" t="s">
        <v>127</v>
      </c>
      <c r="D12636" s="111" t="s">
        <v>127</v>
      </c>
      <c r="E12636" s="111" t="s">
        <v>126</v>
      </c>
      <c r="F12636" s="111" t="s">
        <v>185</v>
      </c>
      <c r="G12636" s="111" t="s">
        <v>173</v>
      </c>
      <c r="H12636" s="111" t="s">
        <v>185</v>
      </c>
      <c r="I12636" s="111" t="s">
        <v>173</v>
      </c>
      <c r="J12636" t="str">
        <f t="shared" si="394"/>
        <v>5402SkogMineraljordLauvskogMiddels</v>
      </c>
      <c r="K12636" s="111">
        <v>-1.6187078219159163</v>
      </c>
      <c r="L12636" s="111">
        <v>0.85306406685236758</v>
      </c>
      <c r="M12636" s="111">
        <v>6.3979989500968365E-2</v>
      </c>
      <c r="N12636" s="112">
        <f t="shared" si="395"/>
        <v>-0.70166376556258037</v>
      </c>
    </row>
    <row r="12637" spans="1:14" x14ac:dyDescent="0.25">
      <c r="A12637" s="111" t="s">
        <v>925</v>
      </c>
      <c r="B12637" s="111">
        <f>INDEX(kommuner!C:C,MATCH(_xlfn.NUMBERVALUE(A12637),kommuner!B:B,0))</f>
        <v>5402</v>
      </c>
      <c r="C12637" s="111" t="s">
        <v>127</v>
      </c>
      <c r="D12637" s="111" t="s">
        <v>127</v>
      </c>
      <c r="E12637" s="111" t="s">
        <v>126</v>
      </c>
      <c r="F12637" s="111" t="s">
        <v>185</v>
      </c>
      <c r="G12637" s="111" t="s">
        <v>186</v>
      </c>
      <c r="H12637" s="111" t="s">
        <v>185</v>
      </c>
      <c r="I12637" s="111" t="s">
        <v>186</v>
      </c>
      <c r="J12637" t="str">
        <f t="shared" si="394"/>
        <v>5402SkogMineraljordLauvskogSærs høy</v>
      </c>
      <c r="K12637" s="111">
        <v>-3.6560473259425113</v>
      </c>
      <c r="L12637" s="111">
        <v>0.85306406685236758</v>
      </c>
      <c r="M12637" s="111">
        <v>6.3979989500968365E-2</v>
      </c>
      <c r="N12637" s="112">
        <f t="shared" si="395"/>
        <v>-2.7390032695891753</v>
      </c>
    </row>
    <row r="12638" spans="1:14" x14ac:dyDescent="0.25">
      <c r="A12638" s="111" t="s">
        <v>925</v>
      </c>
      <c r="B12638" s="111">
        <f>INDEX(kommuner!C:C,MATCH(_xlfn.NUMBERVALUE(A12638),kommuner!B:B,0))</f>
        <v>5402</v>
      </c>
      <c r="C12638" s="111" t="s">
        <v>127</v>
      </c>
      <c r="D12638" s="111" t="s">
        <v>127</v>
      </c>
      <c r="E12638" s="111" t="s">
        <v>123</v>
      </c>
      <c r="F12638" s="111" t="s">
        <v>172</v>
      </c>
      <c r="G12638" s="111" t="s">
        <v>180</v>
      </c>
      <c r="H12638" s="111" t="s">
        <v>172</v>
      </c>
      <c r="I12638" s="111" t="s">
        <v>180</v>
      </c>
      <c r="J12638" t="str">
        <f t="shared" si="394"/>
        <v>5402SkogOrganisk jordBarskogHøy</v>
      </c>
      <c r="K12638" s="111">
        <v>-2.5184559031994138</v>
      </c>
      <c r="L12638" s="111">
        <v>0.92784825435236762</v>
      </c>
      <c r="M12638" s="111">
        <v>0.46518126042825314</v>
      </c>
      <c r="N12638" s="112">
        <f t="shared" si="395"/>
        <v>-1.1254263884187932</v>
      </c>
    </row>
    <row r="12639" spans="1:14" x14ac:dyDescent="0.25">
      <c r="A12639" s="111" t="s">
        <v>925</v>
      </c>
      <c r="B12639" s="111">
        <f>INDEX(kommuner!C:C,MATCH(_xlfn.NUMBERVALUE(A12639),kommuner!B:B,0))</f>
        <v>5402</v>
      </c>
      <c r="C12639" s="111" t="s">
        <v>127</v>
      </c>
      <c r="D12639" s="111" t="s">
        <v>127</v>
      </c>
      <c r="E12639" s="111" t="s">
        <v>123</v>
      </c>
      <c r="F12639" s="111" t="s">
        <v>172</v>
      </c>
      <c r="G12639" s="111" t="s">
        <v>167</v>
      </c>
      <c r="H12639" s="111" t="s">
        <v>172</v>
      </c>
      <c r="I12639" s="111" t="s">
        <v>167</v>
      </c>
      <c r="J12639" t="str">
        <f t="shared" si="394"/>
        <v>5402SkogOrganisk jordBarskogImpediment</v>
      </c>
      <c r="K12639" s="111">
        <v>-0.13011741963904588</v>
      </c>
      <c r="L12639" s="111">
        <v>0.92784825435236762</v>
      </c>
      <c r="M12639" s="111">
        <v>0.46510463492953991</v>
      </c>
      <c r="N12639" s="112">
        <f t="shared" si="395"/>
        <v>1.2628354696428616</v>
      </c>
    </row>
    <row r="12640" spans="1:14" x14ac:dyDescent="0.25">
      <c r="A12640" s="111" t="s">
        <v>925</v>
      </c>
      <c r="B12640" s="111">
        <f>INDEX(kommuner!C:C,MATCH(_xlfn.NUMBERVALUE(A12640),kommuner!B:B,0))</f>
        <v>5402</v>
      </c>
      <c r="C12640" s="111" t="s">
        <v>127</v>
      </c>
      <c r="D12640" s="111" t="s">
        <v>127</v>
      </c>
      <c r="E12640" s="111" t="s">
        <v>123</v>
      </c>
      <c r="F12640" s="111" t="s">
        <v>172</v>
      </c>
      <c r="G12640" s="111" t="s">
        <v>190</v>
      </c>
      <c r="H12640" s="111" t="s">
        <v>172</v>
      </c>
      <c r="I12640" s="111" t="s">
        <v>190</v>
      </c>
      <c r="J12640" t="str">
        <f t="shared" si="394"/>
        <v>5402SkogOrganisk jordBarskogLav</v>
      </c>
      <c r="K12640" s="111">
        <v>-0.50666953101693391</v>
      </c>
      <c r="L12640" s="111">
        <v>0.92784825435236762</v>
      </c>
      <c r="M12640" s="111">
        <v>0.46510463492953991</v>
      </c>
      <c r="N12640" s="112">
        <f t="shared" si="395"/>
        <v>0.88628335826497362</v>
      </c>
    </row>
    <row r="12641" spans="1:14" x14ac:dyDescent="0.25">
      <c r="A12641" s="111" t="s">
        <v>925</v>
      </c>
      <c r="B12641" s="111">
        <f>INDEX(kommuner!C:C,MATCH(_xlfn.NUMBERVALUE(A12641),kommuner!B:B,0))</f>
        <v>5402</v>
      </c>
      <c r="C12641" s="111" t="s">
        <v>127</v>
      </c>
      <c r="D12641" s="111" t="s">
        <v>127</v>
      </c>
      <c r="E12641" s="111" t="s">
        <v>123</v>
      </c>
      <c r="F12641" s="111" t="s">
        <v>172</v>
      </c>
      <c r="G12641" s="111" t="s">
        <v>173</v>
      </c>
      <c r="H12641" s="111" t="s">
        <v>172</v>
      </c>
      <c r="I12641" s="111" t="s">
        <v>173</v>
      </c>
      <c r="J12641" t="str">
        <f t="shared" si="394"/>
        <v>5402SkogOrganisk jordBarskogMiddels</v>
      </c>
      <c r="K12641" s="111">
        <v>-1.5571490961494638</v>
      </c>
      <c r="L12641" s="111">
        <v>0.92784825435236762</v>
      </c>
      <c r="M12641" s="111">
        <v>0.46518126042825314</v>
      </c>
      <c r="N12641" s="112">
        <f t="shared" si="395"/>
        <v>-0.16411958136884308</v>
      </c>
    </row>
    <row r="12642" spans="1:14" x14ac:dyDescent="0.25">
      <c r="A12642" s="111" t="s">
        <v>925</v>
      </c>
      <c r="B12642" s="111">
        <f>INDEX(kommuner!C:C,MATCH(_xlfn.NUMBERVALUE(A12642),kommuner!B:B,0))</f>
        <v>5402</v>
      </c>
      <c r="C12642" s="111" t="s">
        <v>127</v>
      </c>
      <c r="D12642" s="111" t="s">
        <v>127</v>
      </c>
      <c r="E12642" s="111" t="s">
        <v>123</v>
      </c>
      <c r="F12642" s="111" t="s">
        <v>172</v>
      </c>
      <c r="G12642" s="111" t="s">
        <v>186</v>
      </c>
      <c r="H12642" s="111" t="s">
        <v>172</v>
      </c>
      <c r="I12642" s="111" t="s">
        <v>186</v>
      </c>
      <c r="J12642" t="str">
        <f t="shared" si="394"/>
        <v>5402SkogOrganisk jordBarskogSærs høy</v>
      </c>
      <c r="K12642" s="111">
        <v>2.5548655235722699</v>
      </c>
      <c r="L12642" s="111">
        <v>0.92784825435236762</v>
      </c>
      <c r="M12642" s="111">
        <v>0.46518126042825314</v>
      </c>
      <c r="N12642" s="112">
        <f t="shared" si="395"/>
        <v>3.9478950383528906</v>
      </c>
    </row>
    <row r="12643" spans="1:14" x14ac:dyDescent="0.25">
      <c r="A12643" s="111" t="s">
        <v>925</v>
      </c>
      <c r="B12643" s="111">
        <f>INDEX(kommuner!C:C,MATCH(_xlfn.NUMBERVALUE(A12643),kommuner!B:B,0))</f>
        <v>5402</v>
      </c>
      <c r="C12643" s="111" t="s">
        <v>127</v>
      </c>
      <c r="D12643" s="111" t="s">
        <v>127</v>
      </c>
      <c r="E12643" s="111" t="s">
        <v>123</v>
      </c>
      <c r="F12643" s="111" t="s">
        <v>179</v>
      </c>
      <c r="G12643" s="111" t="s">
        <v>180</v>
      </c>
      <c r="H12643" s="111" t="s">
        <v>179</v>
      </c>
      <c r="I12643" s="111" t="s">
        <v>180</v>
      </c>
      <c r="J12643" t="str">
        <f t="shared" si="394"/>
        <v>5402SkogOrganisk jordBlandingsskogHøy</v>
      </c>
      <c r="K12643" s="111">
        <v>-5.5554344456832343</v>
      </c>
      <c r="L12643" s="111">
        <v>0.92784825435236762</v>
      </c>
      <c r="M12643" s="111">
        <v>0.46510463492953991</v>
      </c>
      <c r="N12643" s="112">
        <f t="shared" si="395"/>
        <v>-4.1624815564013264</v>
      </c>
    </row>
    <row r="12644" spans="1:14" x14ac:dyDescent="0.25">
      <c r="A12644" s="111" t="s">
        <v>925</v>
      </c>
      <c r="B12644" s="111">
        <f>INDEX(kommuner!C:C,MATCH(_xlfn.NUMBERVALUE(A12644),kommuner!B:B,0))</f>
        <v>5402</v>
      </c>
      <c r="C12644" s="111" t="s">
        <v>127</v>
      </c>
      <c r="D12644" s="111" t="s">
        <v>127</v>
      </c>
      <c r="E12644" s="111" t="s">
        <v>123</v>
      </c>
      <c r="F12644" s="111" t="s">
        <v>179</v>
      </c>
      <c r="G12644" s="111" t="s">
        <v>167</v>
      </c>
      <c r="H12644" s="111" t="s">
        <v>179</v>
      </c>
      <c r="I12644" s="111" t="s">
        <v>167</v>
      </c>
      <c r="J12644" t="str">
        <f t="shared" si="394"/>
        <v>5402SkogOrganisk jordBlandingsskogImpediment</v>
      </c>
      <c r="K12644" s="111">
        <v>-0.28586344175800005</v>
      </c>
      <c r="L12644" s="111">
        <v>0.92784825435236762</v>
      </c>
      <c r="M12644" s="111">
        <v>0.46510463492953991</v>
      </c>
      <c r="N12644" s="112">
        <f t="shared" si="395"/>
        <v>1.1070894475239075</v>
      </c>
    </row>
    <row r="12645" spans="1:14" x14ac:dyDescent="0.25">
      <c r="A12645" s="111" t="s">
        <v>925</v>
      </c>
      <c r="B12645" s="111">
        <f>INDEX(kommuner!C:C,MATCH(_xlfn.NUMBERVALUE(A12645),kommuner!B:B,0))</f>
        <v>5402</v>
      </c>
      <c r="C12645" s="111" t="s">
        <v>127</v>
      </c>
      <c r="D12645" s="111" t="s">
        <v>127</v>
      </c>
      <c r="E12645" s="111" t="s">
        <v>123</v>
      </c>
      <c r="F12645" s="111" t="s">
        <v>179</v>
      </c>
      <c r="G12645" s="111" t="s">
        <v>190</v>
      </c>
      <c r="H12645" s="111" t="s">
        <v>179</v>
      </c>
      <c r="I12645" s="111" t="s">
        <v>190</v>
      </c>
      <c r="J12645" t="str">
        <f t="shared" si="394"/>
        <v>5402SkogOrganisk jordBlandingsskogLav</v>
      </c>
      <c r="K12645" s="111">
        <v>-1.2347339377887629</v>
      </c>
      <c r="L12645" s="111">
        <v>0.92784825435236762</v>
      </c>
      <c r="M12645" s="111">
        <v>0.46510463492953991</v>
      </c>
      <c r="N12645" s="112">
        <f t="shared" si="395"/>
        <v>0.15821895149314458</v>
      </c>
    </row>
    <row r="12646" spans="1:14" x14ac:dyDescent="0.25">
      <c r="A12646" s="111" t="s">
        <v>925</v>
      </c>
      <c r="B12646" s="111">
        <f>INDEX(kommuner!C:C,MATCH(_xlfn.NUMBERVALUE(A12646),kommuner!B:B,0))</f>
        <v>5402</v>
      </c>
      <c r="C12646" s="111" t="s">
        <v>127</v>
      </c>
      <c r="D12646" s="111" t="s">
        <v>127</v>
      </c>
      <c r="E12646" s="111" t="s">
        <v>123</v>
      </c>
      <c r="F12646" s="111" t="s">
        <v>179</v>
      </c>
      <c r="G12646" s="111" t="s">
        <v>173</v>
      </c>
      <c r="H12646" s="111" t="s">
        <v>179</v>
      </c>
      <c r="I12646" s="111" t="s">
        <v>173</v>
      </c>
      <c r="J12646" t="str">
        <f t="shared" si="394"/>
        <v>5402SkogOrganisk jordBlandingsskogMiddels</v>
      </c>
      <c r="K12646" s="111">
        <v>-2.4239591752717748</v>
      </c>
      <c r="L12646" s="111">
        <v>0.92784825435236762</v>
      </c>
      <c r="M12646" s="111">
        <v>0.46510463492953991</v>
      </c>
      <c r="N12646" s="112">
        <f t="shared" si="395"/>
        <v>-1.0310062859898674</v>
      </c>
    </row>
    <row r="12647" spans="1:14" x14ac:dyDescent="0.25">
      <c r="A12647" s="111" t="s">
        <v>925</v>
      </c>
      <c r="B12647" s="111">
        <f>INDEX(kommuner!C:C,MATCH(_xlfn.NUMBERVALUE(A12647),kommuner!B:B,0))</f>
        <v>5402</v>
      </c>
      <c r="C12647" s="111" t="s">
        <v>127</v>
      </c>
      <c r="D12647" s="111" t="s">
        <v>127</v>
      </c>
      <c r="E12647" s="111" t="s">
        <v>123</v>
      </c>
      <c r="F12647" s="111" t="s">
        <v>179</v>
      </c>
      <c r="G12647" s="111" t="s">
        <v>186</v>
      </c>
      <c r="H12647" s="111" t="s">
        <v>179</v>
      </c>
      <c r="I12647" s="111" t="s">
        <v>186</v>
      </c>
      <c r="J12647" t="str">
        <f t="shared" si="394"/>
        <v>5402SkogOrganisk jordBlandingsskogSærs høy</v>
      </c>
      <c r="K12647" s="111">
        <v>-1.5726115302258048</v>
      </c>
      <c r="L12647" s="111">
        <v>0.92784825435236762</v>
      </c>
      <c r="M12647" s="111">
        <v>0.46510463492953991</v>
      </c>
      <c r="N12647" s="112">
        <f t="shared" si="395"/>
        <v>-0.17965864094389727</v>
      </c>
    </row>
    <row r="12648" spans="1:14" x14ac:dyDescent="0.25">
      <c r="A12648" s="111" t="s">
        <v>925</v>
      </c>
      <c r="B12648" s="111">
        <f>INDEX(kommuner!C:C,MATCH(_xlfn.NUMBERVALUE(A12648),kommuner!B:B,0))</f>
        <v>5402</v>
      </c>
      <c r="C12648" s="111" t="s">
        <v>127</v>
      </c>
      <c r="D12648" s="111" t="s">
        <v>127</v>
      </c>
      <c r="E12648" s="111" t="s">
        <v>123</v>
      </c>
      <c r="F12648" s="111" t="s">
        <v>185</v>
      </c>
      <c r="G12648" s="111" t="s">
        <v>180</v>
      </c>
      <c r="H12648" s="111" t="s">
        <v>185</v>
      </c>
      <c r="I12648" s="111" t="s">
        <v>180</v>
      </c>
      <c r="J12648" t="str">
        <f t="shared" si="394"/>
        <v>5402SkogOrganisk jordLauvskogHøy</v>
      </c>
      <c r="K12648" s="111">
        <v>-1.9913688882377358</v>
      </c>
      <c r="L12648" s="111">
        <v>0.92784825435236762</v>
      </c>
      <c r="M12648" s="111">
        <v>0.46510463492953991</v>
      </c>
      <c r="N12648" s="112">
        <f t="shared" si="395"/>
        <v>-0.59841599895582831</v>
      </c>
    </row>
    <row r="12649" spans="1:14" x14ac:dyDescent="0.25">
      <c r="A12649" s="111" t="s">
        <v>925</v>
      </c>
      <c r="B12649" s="111">
        <f>INDEX(kommuner!C:C,MATCH(_xlfn.NUMBERVALUE(A12649),kommuner!B:B,0))</f>
        <v>5402</v>
      </c>
      <c r="C12649" s="111" t="s">
        <v>127</v>
      </c>
      <c r="D12649" s="111" t="s">
        <v>127</v>
      </c>
      <c r="E12649" s="111" t="s">
        <v>123</v>
      </c>
      <c r="F12649" s="111" t="s">
        <v>185</v>
      </c>
      <c r="G12649" s="111" t="s">
        <v>167</v>
      </c>
      <c r="H12649" s="111" t="s">
        <v>185</v>
      </c>
      <c r="I12649" s="111" t="s">
        <v>167</v>
      </c>
      <c r="J12649" t="str">
        <f t="shared" si="394"/>
        <v>5402SkogOrganisk jordLauvskogImpediment</v>
      </c>
      <c r="K12649" s="111">
        <v>0.35000626494250675</v>
      </c>
      <c r="L12649" s="111">
        <v>0.92784825435236762</v>
      </c>
      <c r="M12649" s="111">
        <v>0.46510463492953991</v>
      </c>
      <c r="N12649" s="112">
        <f t="shared" si="395"/>
        <v>1.7429591542244141</v>
      </c>
    </row>
    <row r="12650" spans="1:14" x14ac:dyDescent="0.25">
      <c r="A12650" s="111" t="s">
        <v>925</v>
      </c>
      <c r="B12650" s="111">
        <f>INDEX(kommuner!C:C,MATCH(_xlfn.NUMBERVALUE(A12650),kommuner!B:B,0))</f>
        <v>5402</v>
      </c>
      <c r="C12650" s="111" t="s">
        <v>127</v>
      </c>
      <c r="D12650" s="111" t="s">
        <v>127</v>
      </c>
      <c r="E12650" s="111" t="s">
        <v>123</v>
      </c>
      <c r="F12650" s="111" t="s">
        <v>185</v>
      </c>
      <c r="G12650" s="111" t="s">
        <v>190</v>
      </c>
      <c r="H12650" s="111" t="s">
        <v>185</v>
      </c>
      <c r="I12650" s="111" t="s">
        <v>190</v>
      </c>
      <c r="J12650" t="str">
        <f t="shared" si="394"/>
        <v>5402SkogOrganisk jordLauvskogLav</v>
      </c>
      <c r="K12650" s="111">
        <v>1.1144075558526714</v>
      </c>
      <c r="L12650" s="111">
        <v>0.92784825435236762</v>
      </c>
      <c r="M12650" s="111">
        <v>0.46510463492953991</v>
      </c>
      <c r="N12650" s="112">
        <f t="shared" si="395"/>
        <v>2.5073604451345788</v>
      </c>
    </row>
    <row r="12651" spans="1:14" x14ac:dyDescent="0.25">
      <c r="A12651" s="111" t="s">
        <v>925</v>
      </c>
      <c r="B12651" s="111">
        <f>INDEX(kommuner!C:C,MATCH(_xlfn.NUMBERVALUE(A12651),kommuner!B:B,0))</f>
        <v>5402</v>
      </c>
      <c r="C12651" s="111" t="s">
        <v>127</v>
      </c>
      <c r="D12651" s="111" t="s">
        <v>127</v>
      </c>
      <c r="E12651" s="111" t="s">
        <v>123</v>
      </c>
      <c r="F12651" s="111" t="s">
        <v>185</v>
      </c>
      <c r="G12651" s="111" t="s">
        <v>173</v>
      </c>
      <c r="H12651" s="111" t="s">
        <v>185</v>
      </c>
      <c r="I12651" s="111" t="s">
        <v>173</v>
      </c>
      <c r="J12651" t="str">
        <f t="shared" si="394"/>
        <v>5402SkogOrganisk jordLauvskogMiddels</v>
      </c>
      <c r="K12651" s="111">
        <v>-0.62664468270982987</v>
      </c>
      <c r="L12651" s="111">
        <v>0.92784825435236762</v>
      </c>
      <c r="M12651" s="111">
        <v>0.46510463492953991</v>
      </c>
      <c r="N12651" s="112">
        <f t="shared" si="395"/>
        <v>0.76630820657207765</v>
      </c>
    </row>
    <row r="12652" spans="1:14" x14ac:dyDescent="0.25">
      <c r="A12652" s="111" t="s">
        <v>925</v>
      </c>
      <c r="B12652" s="111">
        <f>INDEX(kommuner!C:C,MATCH(_xlfn.NUMBERVALUE(A12652),kommuner!B:B,0))</f>
        <v>5402</v>
      </c>
      <c r="C12652" s="111" t="s">
        <v>127</v>
      </c>
      <c r="D12652" s="111" t="s">
        <v>127</v>
      </c>
      <c r="E12652" s="111" t="s">
        <v>123</v>
      </c>
      <c r="F12652" s="111" t="s">
        <v>185</v>
      </c>
      <c r="G12652" s="111" t="s">
        <v>186</v>
      </c>
      <c r="H12652" s="111" t="s">
        <v>185</v>
      </c>
      <c r="I12652" s="111" t="s">
        <v>186</v>
      </c>
      <c r="J12652" t="str">
        <f t="shared" si="394"/>
        <v>5402SkogOrganisk jordLauvskogSærs høy</v>
      </c>
      <c r="K12652" s="111">
        <v>-1.8997279926091779</v>
      </c>
      <c r="L12652" s="111">
        <v>0.92784825435236762</v>
      </c>
      <c r="M12652" s="111">
        <v>0.46510463492953991</v>
      </c>
      <c r="N12652" s="112">
        <f t="shared" si="395"/>
        <v>-0.50677510332727038</v>
      </c>
    </row>
    <row r="12653" spans="1:14" x14ac:dyDescent="0.25">
      <c r="A12653" s="111" t="s">
        <v>925</v>
      </c>
      <c r="B12653" s="111">
        <f>INDEX(kommuner!C:C,MATCH(_xlfn.NUMBERVALUE(A12653),kommuner!B:B,0))</f>
        <v>5402</v>
      </c>
      <c r="C12653" s="111" t="s">
        <v>83</v>
      </c>
      <c r="D12653" s="111" t="s">
        <v>83</v>
      </c>
      <c r="E12653" s="111" t="s">
        <v>126</v>
      </c>
      <c r="F12653" s="111" t="s">
        <v>139</v>
      </c>
      <c r="G12653" s="111" t="s">
        <v>139</v>
      </c>
      <c r="H12653" s="111" t="s">
        <v>139</v>
      </c>
      <c r="I12653" s="111" t="s">
        <v>139</v>
      </c>
      <c r="J12653" t="str">
        <f t="shared" si="394"/>
        <v>5402Utbygd arealMineraljord</v>
      </c>
      <c r="K12653" s="111">
        <v>6.7868445194857546E-2</v>
      </c>
      <c r="L12653" s="111">
        <v>0</v>
      </c>
      <c r="M12653" s="111">
        <v>1.303047089454229E-2</v>
      </c>
      <c r="N12653" s="112">
        <f t="shared" si="395"/>
        <v>8.0898916089399836E-2</v>
      </c>
    </row>
    <row r="12654" spans="1:14" x14ac:dyDescent="0.25">
      <c r="A12654" s="111" t="s">
        <v>925</v>
      </c>
      <c r="B12654" s="111">
        <f>INDEX(kommuner!C:C,MATCH(_xlfn.NUMBERVALUE(A12654),kommuner!B:B,0))</f>
        <v>5402</v>
      </c>
      <c r="C12654" s="111" t="s">
        <v>83</v>
      </c>
      <c r="D12654" s="111" t="s">
        <v>83</v>
      </c>
      <c r="E12654" s="111" t="s">
        <v>123</v>
      </c>
      <c r="F12654" s="111" t="s">
        <v>139</v>
      </c>
      <c r="G12654" s="111" t="s">
        <v>139</v>
      </c>
      <c r="H12654" s="111" t="s">
        <v>139</v>
      </c>
      <c r="I12654" s="111" t="s">
        <v>139</v>
      </c>
      <c r="J12654" t="str">
        <f t="shared" si="394"/>
        <v>5402Utbygd arealOrganisk jord</v>
      </c>
      <c r="K12654" s="111">
        <v>29.011421395201612</v>
      </c>
      <c r="L12654" s="111">
        <v>0</v>
      </c>
      <c r="M12654" s="111">
        <v>1.303047089454229E-2</v>
      </c>
      <c r="N12654" s="112">
        <f t="shared" si="395"/>
        <v>29.024451866096154</v>
      </c>
    </row>
    <row r="12655" spans="1:14" x14ac:dyDescent="0.25">
      <c r="A12655" s="111" t="s">
        <v>925</v>
      </c>
      <c r="B12655" s="111">
        <f>INDEX(kommuner!C:C,MATCH(_xlfn.NUMBERVALUE(A12655),kommuner!B:B,0))</f>
        <v>5402</v>
      </c>
      <c r="C12655" s="111" t="s">
        <v>181</v>
      </c>
      <c r="D12655" s="111" t="s">
        <v>181</v>
      </c>
      <c r="E12655" s="111" t="s">
        <v>123</v>
      </c>
      <c r="F12655" s="111" t="s">
        <v>139</v>
      </c>
      <c r="G12655" s="111" t="s">
        <v>139</v>
      </c>
      <c r="H12655" s="111" t="s">
        <v>139</v>
      </c>
      <c r="I12655" s="111" t="s">
        <v>139</v>
      </c>
      <c r="J12655" t="str">
        <f t="shared" si="394"/>
        <v>5402Vann og myrOrganisk jord</v>
      </c>
      <c r="K12655" s="111">
        <v>-4.1038862122629617E-2</v>
      </c>
      <c r="L12655" s="111">
        <v>0</v>
      </c>
      <c r="M12655" s="111">
        <v>0</v>
      </c>
      <c r="N12655" s="112">
        <f t="shared" si="395"/>
        <v>-4.1038862122629617E-2</v>
      </c>
    </row>
    <row r="12656" spans="1:14" x14ac:dyDescent="0.25">
      <c r="A12656" s="111" t="s">
        <v>926</v>
      </c>
      <c r="B12656" s="111">
        <f>INDEX(kommuner!C:C,MATCH(_xlfn.NUMBERVALUE(A12656),kommuner!B:B,0))</f>
        <v>5411</v>
      </c>
      <c r="C12656" s="111" t="s">
        <v>82</v>
      </c>
      <c r="D12656" s="111" t="s">
        <v>82</v>
      </c>
      <c r="E12656" s="111" t="s">
        <v>126</v>
      </c>
      <c r="F12656" s="111" t="s">
        <v>139</v>
      </c>
      <c r="G12656" s="111" t="s">
        <v>139</v>
      </c>
      <c r="H12656" s="111" t="s">
        <v>139</v>
      </c>
      <c r="I12656" s="111" t="s">
        <v>139</v>
      </c>
      <c r="J12656" t="str">
        <f t="shared" si="394"/>
        <v>5411Annen utmarkMineraljord</v>
      </c>
      <c r="K12656" s="111">
        <v>-4.6129089206686659E-2</v>
      </c>
      <c r="L12656" s="111">
        <v>0</v>
      </c>
      <c r="M12656" s="111">
        <v>0</v>
      </c>
      <c r="N12656" s="112">
        <f t="shared" si="395"/>
        <v>-4.6129089206686659E-2</v>
      </c>
    </row>
    <row r="12657" spans="1:14" x14ac:dyDescent="0.25">
      <c r="A12657" s="111" t="s">
        <v>926</v>
      </c>
      <c r="B12657" s="111">
        <f>INDEX(kommuner!C:C,MATCH(_xlfn.NUMBERVALUE(A12657),kommuner!B:B,0))</f>
        <v>5411</v>
      </c>
      <c r="C12657" s="111" t="s">
        <v>121</v>
      </c>
      <c r="D12657" s="111" t="s">
        <v>121</v>
      </c>
      <c r="E12657" s="111" t="s">
        <v>126</v>
      </c>
      <c r="F12657" s="111" t="s">
        <v>139</v>
      </c>
      <c r="G12657" s="111" t="s">
        <v>139</v>
      </c>
      <c r="H12657" s="111" t="s">
        <v>139</v>
      </c>
      <c r="I12657" s="111" t="s">
        <v>139</v>
      </c>
      <c r="J12657" t="str">
        <f t="shared" si="394"/>
        <v>5411BeiteMineraljord</v>
      </c>
      <c r="K12657" s="111">
        <v>-0.96338340838695502</v>
      </c>
      <c r="L12657" s="111">
        <v>0</v>
      </c>
      <c r="M12657" s="111">
        <v>1.2448711246839999E-7</v>
      </c>
      <c r="N12657" s="112">
        <f t="shared" si="395"/>
        <v>-0.96338328389984251</v>
      </c>
    </row>
    <row r="12658" spans="1:14" x14ac:dyDescent="0.25">
      <c r="A12658" s="111" t="s">
        <v>926</v>
      </c>
      <c r="B12658" s="111">
        <f>INDEX(kommuner!C:C,MATCH(_xlfn.NUMBERVALUE(A12658),kommuner!B:B,0))</f>
        <v>5411</v>
      </c>
      <c r="C12658" s="111" t="s">
        <v>121</v>
      </c>
      <c r="D12658" s="111" t="s">
        <v>121</v>
      </c>
      <c r="E12658" s="111" t="s">
        <v>123</v>
      </c>
      <c r="F12658" s="111" t="s">
        <v>139</v>
      </c>
      <c r="G12658" s="111" t="s">
        <v>139</v>
      </c>
      <c r="H12658" s="111" t="s">
        <v>139</v>
      </c>
      <c r="I12658" s="111" t="s">
        <v>139</v>
      </c>
      <c r="J12658" t="str">
        <f t="shared" si="394"/>
        <v>5411BeiteOrganisk jord</v>
      </c>
      <c r="K12658" s="111">
        <v>12.077525935985037</v>
      </c>
      <c r="L12658" s="111">
        <v>1.6412500000000001</v>
      </c>
      <c r="M12658" s="111">
        <v>0</v>
      </c>
      <c r="N12658" s="112">
        <f t="shared" si="395"/>
        <v>13.718775935985036</v>
      </c>
    </row>
    <row r="12659" spans="1:14" x14ac:dyDescent="0.25">
      <c r="A12659" s="111" t="s">
        <v>926</v>
      </c>
      <c r="B12659" s="111">
        <f>INDEX(kommuner!C:C,MATCH(_xlfn.NUMBERVALUE(A12659),kommuner!B:B,0))</f>
        <v>5411</v>
      </c>
      <c r="C12659" s="111" t="s">
        <v>84</v>
      </c>
      <c r="D12659" s="111" t="s">
        <v>84</v>
      </c>
      <c r="E12659" s="111" t="s">
        <v>126</v>
      </c>
      <c r="F12659" s="111" t="s">
        <v>139</v>
      </c>
      <c r="G12659" s="111" t="s">
        <v>139</v>
      </c>
      <c r="H12659" s="111" t="s">
        <v>139</v>
      </c>
      <c r="I12659" s="111" t="s">
        <v>139</v>
      </c>
      <c r="J12659" t="str">
        <f t="shared" si="394"/>
        <v>5411Dyrket markMineraljord</v>
      </c>
      <c r="K12659" s="111">
        <v>6.1688588218568839E-2</v>
      </c>
      <c r="L12659" s="111">
        <v>0</v>
      </c>
      <c r="M12659" s="111">
        <v>0</v>
      </c>
      <c r="N12659" s="112">
        <f t="shared" si="395"/>
        <v>6.1688588218568839E-2</v>
      </c>
    </row>
    <row r="12660" spans="1:14" x14ac:dyDescent="0.25">
      <c r="A12660" s="111" t="s">
        <v>926</v>
      </c>
      <c r="B12660" s="111">
        <f>INDEX(kommuner!C:C,MATCH(_xlfn.NUMBERVALUE(A12660),kommuner!B:B,0))</f>
        <v>5411</v>
      </c>
      <c r="C12660" s="111" t="s">
        <v>84</v>
      </c>
      <c r="D12660" s="111" t="s">
        <v>84</v>
      </c>
      <c r="E12660" s="111" t="s">
        <v>123</v>
      </c>
      <c r="F12660" s="111" t="s">
        <v>139</v>
      </c>
      <c r="G12660" s="111" t="s">
        <v>139</v>
      </c>
      <c r="H12660" s="111" t="s">
        <v>139</v>
      </c>
      <c r="I12660" s="111" t="s">
        <v>139</v>
      </c>
      <c r="J12660" t="str">
        <f t="shared" si="394"/>
        <v>5411Dyrket markOrganisk jord</v>
      </c>
      <c r="K12660" s="111">
        <v>28.726149366675592</v>
      </c>
      <c r="L12660" s="111">
        <v>1.45625</v>
      </c>
      <c r="M12660" s="111">
        <v>0</v>
      </c>
      <c r="N12660" s="112">
        <f t="shared" si="395"/>
        <v>30.182399366675593</v>
      </c>
    </row>
    <row r="12661" spans="1:14" x14ac:dyDescent="0.25">
      <c r="A12661" s="111" t="s">
        <v>926</v>
      </c>
      <c r="B12661" s="111">
        <f>INDEX(kommuner!C:C,MATCH(_xlfn.NUMBERVALUE(A12661),kommuner!B:B,0))</f>
        <v>5411</v>
      </c>
      <c r="C12661" s="111" t="s">
        <v>127</v>
      </c>
      <c r="D12661" s="111" t="s">
        <v>127</v>
      </c>
      <c r="E12661" s="111" t="s">
        <v>126</v>
      </c>
      <c r="F12661" s="111" t="s">
        <v>172</v>
      </c>
      <c r="G12661" s="111" t="s">
        <v>180</v>
      </c>
      <c r="H12661" s="111" t="s">
        <v>172</v>
      </c>
      <c r="I12661" s="111" t="s">
        <v>180</v>
      </c>
      <c r="J12661" t="str">
        <f t="shared" si="394"/>
        <v>5411SkogMineraljordBarskogHøy</v>
      </c>
      <c r="K12661" s="111">
        <v>-4.1008350957832223</v>
      </c>
      <c r="L12661" s="111">
        <v>0.85306406685236758</v>
      </c>
      <c r="M12661" s="111">
        <v>6.4056614999681585E-2</v>
      </c>
      <c r="N12661" s="112">
        <f t="shared" si="395"/>
        <v>-3.183714413931173</v>
      </c>
    </row>
    <row r="12662" spans="1:14" x14ac:dyDescent="0.25">
      <c r="A12662" s="111" t="s">
        <v>926</v>
      </c>
      <c r="B12662" s="111">
        <f>INDEX(kommuner!C:C,MATCH(_xlfn.NUMBERVALUE(A12662),kommuner!B:B,0))</f>
        <v>5411</v>
      </c>
      <c r="C12662" s="111" t="s">
        <v>127</v>
      </c>
      <c r="D12662" s="111" t="s">
        <v>127</v>
      </c>
      <c r="E12662" s="111" t="s">
        <v>126</v>
      </c>
      <c r="F12662" s="111" t="s">
        <v>172</v>
      </c>
      <c r="G12662" s="111" t="s">
        <v>167</v>
      </c>
      <c r="H12662" s="111" t="s">
        <v>172</v>
      </c>
      <c r="I12662" s="111" t="s">
        <v>167</v>
      </c>
      <c r="J12662" t="str">
        <f t="shared" si="394"/>
        <v>5411SkogMineraljordBarskogImpediment</v>
      </c>
      <c r="K12662" s="111">
        <v>-0.74600152614144843</v>
      </c>
      <c r="L12662" s="111">
        <v>0.85306406685236758</v>
      </c>
      <c r="M12662" s="111">
        <v>6.3979989500968365E-2</v>
      </c>
      <c r="N12662" s="112">
        <f t="shared" si="395"/>
        <v>0.17104253021188751</v>
      </c>
    </row>
    <row r="12663" spans="1:14" x14ac:dyDescent="0.25">
      <c r="A12663" s="111" t="s">
        <v>926</v>
      </c>
      <c r="B12663" s="111">
        <f>INDEX(kommuner!C:C,MATCH(_xlfn.NUMBERVALUE(A12663),kommuner!B:B,0))</f>
        <v>5411</v>
      </c>
      <c r="C12663" s="111" t="s">
        <v>127</v>
      </c>
      <c r="D12663" s="111" t="s">
        <v>127</v>
      </c>
      <c r="E12663" s="111" t="s">
        <v>126</v>
      </c>
      <c r="F12663" s="111" t="s">
        <v>172</v>
      </c>
      <c r="G12663" s="111" t="s">
        <v>190</v>
      </c>
      <c r="H12663" s="111" t="s">
        <v>172</v>
      </c>
      <c r="I12663" s="111" t="s">
        <v>190</v>
      </c>
      <c r="J12663" t="str">
        <f t="shared" si="394"/>
        <v>5411SkogMineraljordBarskogLav</v>
      </c>
      <c r="K12663" s="111">
        <v>-1.8215681825293268</v>
      </c>
      <c r="L12663" s="111">
        <v>0.85306406685236758</v>
      </c>
      <c r="M12663" s="111">
        <v>6.3979989500968365E-2</v>
      </c>
      <c r="N12663" s="112">
        <f t="shared" si="395"/>
        <v>-0.90452412617599087</v>
      </c>
    </row>
    <row r="12664" spans="1:14" x14ac:dyDescent="0.25">
      <c r="A12664" s="111" t="s">
        <v>926</v>
      </c>
      <c r="B12664" s="111">
        <f>INDEX(kommuner!C:C,MATCH(_xlfn.NUMBERVALUE(A12664),kommuner!B:B,0))</f>
        <v>5411</v>
      </c>
      <c r="C12664" s="111" t="s">
        <v>127</v>
      </c>
      <c r="D12664" s="111" t="s">
        <v>127</v>
      </c>
      <c r="E12664" s="111" t="s">
        <v>126</v>
      </c>
      <c r="F12664" s="111" t="s">
        <v>172</v>
      </c>
      <c r="G12664" s="111" t="s">
        <v>173</v>
      </c>
      <c r="H12664" s="111" t="s">
        <v>172</v>
      </c>
      <c r="I12664" s="111" t="s">
        <v>173</v>
      </c>
      <c r="J12664" t="str">
        <f t="shared" si="394"/>
        <v>5411SkogMineraljordBarskogMiddels</v>
      </c>
      <c r="K12664" s="111">
        <v>-2.9452289214132028</v>
      </c>
      <c r="L12664" s="111">
        <v>0.85306406685236758</v>
      </c>
      <c r="M12664" s="111">
        <v>6.4056614999681585E-2</v>
      </c>
      <c r="N12664" s="112">
        <f t="shared" si="395"/>
        <v>-2.0281082395611536</v>
      </c>
    </row>
    <row r="12665" spans="1:14" x14ac:dyDescent="0.25">
      <c r="A12665" s="111" t="s">
        <v>926</v>
      </c>
      <c r="B12665" s="111">
        <f>INDEX(kommuner!C:C,MATCH(_xlfn.NUMBERVALUE(A12665),kommuner!B:B,0))</f>
        <v>5411</v>
      </c>
      <c r="C12665" s="111" t="s">
        <v>127</v>
      </c>
      <c r="D12665" s="111" t="s">
        <v>127</v>
      </c>
      <c r="E12665" s="111" t="s">
        <v>126</v>
      </c>
      <c r="F12665" s="111" t="s">
        <v>172</v>
      </c>
      <c r="G12665" s="111" t="s">
        <v>186</v>
      </c>
      <c r="H12665" s="111" t="s">
        <v>172</v>
      </c>
      <c r="I12665" s="111" t="s">
        <v>186</v>
      </c>
      <c r="J12665" t="str">
        <f t="shared" si="394"/>
        <v>5411SkogMineraljordBarskogSærs høy</v>
      </c>
      <c r="K12665" s="111">
        <v>0.12072674540874306</v>
      </c>
      <c r="L12665" s="111">
        <v>0.85306406685236758</v>
      </c>
      <c r="M12665" s="111">
        <v>6.4056614999681585E-2</v>
      </c>
      <c r="N12665" s="112">
        <f t="shared" si="395"/>
        <v>1.0378474272607923</v>
      </c>
    </row>
    <row r="12666" spans="1:14" x14ac:dyDescent="0.25">
      <c r="A12666" s="111" t="s">
        <v>926</v>
      </c>
      <c r="B12666" s="111">
        <f>INDEX(kommuner!C:C,MATCH(_xlfn.NUMBERVALUE(A12666),kommuner!B:B,0))</f>
        <v>5411</v>
      </c>
      <c r="C12666" s="111" t="s">
        <v>127</v>
      </c>
      <c r="D12666" s="111" t="s">
        <v>127</v>
      </c>
      <c r="E12666" s="111" t="s">
        <v>126</v>
      </c>
      <c r="F12666" s="111" t="s">
        <v>179</v>
      </c>
      <c r="G12666" s="111" t="s">
        <v>180</v>
      </c>
      <c r="H12666" s="111" t="s">
        <v>179</v>
      </c>
      <c r="I12666" s="111" t="s">
        <v>180</v>
      </c>
      <c r="J12666" t="str">
        <f t="shared" si="394"/>
        <v>5411SkogMineraljordBlandingsskogHøy</v>
      </c>
      <c r="K12666" s="111">
        <v>-7.1939050909469406</v>
      </c>
      <c r="L12666" s="111">
        <v>0.85306406685236758</v>
      </c>
      <c r="M12666" s="111">
        <v>6.3979989500968365E-2</v>
      </c>
      <c r="N12666" s="112">
        <f t="shared" si="395"/>
        <v>-6.2768610345936047</v>
      </c>
    </row>
    <row r="12667" spans="1:14" x14ac:dyDescent="0.25">
      <c r="A12667" s="111" t="s">
        <v>926</v>
      </c>
      <c r="B12667" s="111">
        <f>INDEX(kommuner!C:C,MATCH(_xlfn.NUMBERVALUE(A12667),kommuner!B:B,0))</f>
        <v>5411</v>
      </c>
      <c r="C12667" s="111" t="s">
        <v>127</v>
      </c>
      <c r="D12667" s="111" t="s">
        <v>127</v>
      </c>
      <c r="E12667" s="111" t="s">
        <v>126</v>
      </c>
      <c r="F12667" s="111" t="s">
        <v>179</v>
      </c>
      <c r="G12667" s="111" t="s">
        <v>167</v>
      </c>
      <c r="H12667" s="111" t="s">
        <v>179</v>
      </c>
      <c r="I12667" s="111" t="s">
        <v>167</v>
      </c>
      <c r="J12667" t="str">
        <f t="shared" si="394"/>
        <v>5411SkogMineraljordBlandingsskogImpediment</v>
      </c>
      <c r="K12667" s="111">
        <v>-1.6598037998579707</v>
      </c>
      <c r="L12667" s="111">
        <v>0.85306406685236758</v>
      </c>
      <c r="M12667" s="111">
        <v>6.3979989500968365E-2</v>
      </c>
      <c r="N12667" s="112">
        <f t="shared" si="395"/>
        <v>-0.7427597435046347</v>
      </c>
    </row>
    <row r="12668" spans="1:14" x14ac:dyDescent="0.25">
      <c r="A12668" s="111" t="s">
        <v>926</v>
      </c>
      <c r="B12668" s="111">
        <f>INDEX(kommuner!C:C,MATCH(_xlfn.NUMBERVALUE(A12668),kommuner!B:B,0))</f>
        <v>5411</v>
      </c>
      <c r="C12668" s="111" t="s">
        <v>127</v>
      </c>
      <c r="D12668" s="111" t="s">
        <v>127</v>
      </c>
      <c r="E12668" s="111" t="s">
        <v>126</v>
      </c>
      <c r="F12668" s="111" t="s">
        <v>179</v>
      </c>
      <c r="G12668" s="111" t="s">
        <v>190</v>
      </c>
      <c r="H12668" s="111" t="s">
        <v>179</v>
      </c>
      <c r="I12668" s="111" t="s">
        <v>190</v>
      </c>
      <c r="J12668" t="str">
        <f t="shared" si="394"/>
        <v>5411SkogMineraljordBlandingsskogLav</v>
      </c>
      <c r="K12668" s="111">
        <v>-2.5588434197694254</v>
      </c>
      <c r="L12668" s="111">
        <v>0.85306406685236758</v>
      </c>
      <c r="M12668" s="111">
        <v>6.3979989500968365E-2</v>
      </c>
      <c r="N12668" s="112">
        <f t="shared" si="395"/>
        <v>-1.6417993634160897</v>
      </c>
    </row>
    <row r="12669" spans="1:14" x14ac:dyDescent="0.25">
      <c r="A12669" s="111" t="s">
        <v>926</v>
      </c>
      <c r="B12669" s="111">
        <f>INDEX(kommuner!C:C,MATCH(_xlfn.NUMBERVALUE(A12669),kommuner!B:B,0))</f>
        <v>5411</v>
      </c>
      <c r="C12669" s="111" t="s">
        <v>127</v>
      </c>
      <c r="D12669" s="111" t="s">
        <v>127</v>
      </c>
      <c r="E12669" s="111" t="s">
        <v>126</v>
      </c>
      <c r="F12669" s="111" t="s">
        <v>179</v>
      </c>
      <c r="G12669" s="111" t="s">
        <v>173</v>
      </c>
      <c r="H12669" s="111" t="s">
        <v>179</v>
      </c>
      <c r="I12669" s="111" t="s">
        <v>173</v>
      </c>
      <c r="J12669" t="str">
        <f t="shared" si="394"/>
        <v>5411SkogMineraljordBlandingsskogMiddels</v>
      </c>
      <c r="K12669" s="111">
        <v>-3.8687729546762566</v>
      </c>
      <c r="L12669" s="111">
        <v>0.85306406685236758</v>
      </c>
      <c r="M12669" s="111">
        <v>6.3979989500968365E-2</v>
      </c>
      <c r="N12669" s="112">
        <f t="shared" si="395"/>
        <v>-2.9517288983229206</v>
      </c>
    </row>
    <row r="12670" spans="1:14" x14ac:dyDescent="0.25">
      <c r="A12670" s="111" t="s">
        <v>926</v>
      </c>
      <c r="B12670" s="111">
        <f>INDEX(kommuner!C:C,MATCH(_xlfn.NUMBERVALUE(A12670),kommuner!B:B,0))</f>
        <v>5411</v>
      </c>
      <c r="C12670" s="111" t="s">
        <v>127</v>
      </c>
      <c r="D12670" s="111" t="s">
        <v>127</v>
      </c>
      <c r="E12670" s="111" t="s">
        <v>126</v>
      </c>
      <c r="F12670" s="111" t="s">
        <v>179</v>
      </c>
      <c r="G12670" s="111" t="s">
        <v>186</v>
      </c>
      <c r="H12670" s="111" t="s">
        <v>179</v>
      </c>
      <c r="I12670" s="111" t="s">
        <v>186</v>
      </c>
      <c r="J12670" t="str">
        <f t="shared" si="394"/>
        <v>5411SkogMineraljordBlandingsskogSærs høy</v>
      </c>
      <c r="K12670" s="111">
        <v>-2.9395925245326562</v>
      </c>
      <c r="L12670" s="111">
        <v>0.85306406685236758</v>
      </c>
      <c r="M12670" s="111">
        <v>6.3979989500968365E-2</v>
      </c>
      <c r="N12670" s="112">
        <f t="shared" si="395"/>
        <v>-2.0225484681793202</v>
      </c>
    </row>
    <row r="12671" spans="1:14" x14ac:dyDescent="0.25">
      <c r="A12671" s="111" t="s">
        <v>926</v>
      </c>
      <c r="B12671" s="111">
        <f>INDEX(kommuner!C:C,MATCH(_xlfn.NUMBERVALUE(A12671),kommuner!B:B,0))</f>
        <v>5411</v>
      </c>
      <c r="C12671" s="111" t="s">
        <v>127</v>
      </c>
      <c r="D12671" s="111" t="s">
        <v>127</v>
      </c>
      <c r="E12671" s="111" t="s">
        <v>126</v>
      </c>
      <c r="F12671" s="111" t="s">
        <v>185</v>
      </c>
      <c r="G12671" s="111" t="s">
        <v>180</v>
      </c>
      <c r="H12671" s="111" t="s">
        <v>185</v>
      </c>
      <c r="I12671" s="111" t="s">
        <v>180</v>
      </c>
      <c r="J12671" t="str">
        <f t="shared" si="394"/>
        <v>5411SkogMineraljordLauvskogHøy</v>
      </c>
      <c r="K12671" s="111">
        <v>-2.2672556336745231</v>
      </c>
      <c r="L12671" s="111">
        <v>0.85306406685236758</v>
      </c>
      <c r="M12671" s="111">
        <v>6.3979989500968365E-2</v>
      </c>
      <c r="N12671" s="112">
        <f t="shared" si="395"/>
        <v>-1.3502115773211874</v>
      </c>
    </row>
    <row r="12672" spans="1:14" x14ac:dyDescent="0.25">
      <c r="A12672" s="111" t="s">
        <v>926</v>
      </c>
      <c r="B12672" s="111">
        <f>INDEX(kommuner!C:C,MATCH(_xlfn.NUMBERVALUE(A12672),kommuner!B:B,0))</f>
        <v>5411</v>
      </c>
      <c r="C12672" s="111" t="s">
        <v>127</v>
      </c>
      <c r="D12672" s="111" t="s">
        <v>127</v>
      </c>
      <c r="E12672" s="111" t="s">
        <v>126</v>
      </c>
      <c r="F12672" s="111" t="s">
        <v>185</v>
      </c>
      <c r="G12672" s="111" t="s">
        <v>167</v>
      </c>
      <c r="H12672" s="111" t="s">
        <v>185</v>
      </c>
      <c r="I12672" s="111" t="s">
        <v>167</v>
      </c>
      <c r="J12672" t="str">
        <f t="shared" si="394"/>
        <v>5411SkogMineraljordLauvskogImpediment</v>
      </c>
      <c r="K12672" s="111">
        <v>-0.10482014945424457</v>
      </c>
      <c r="L12672" s="111">
        <v>0.85306406685236758</v>
      </c>
      <c r="M12672" s="111">
        <v>6.3979989500968365E-2</v>
      </c>
      <c r="N12672" s="112">
        <f t="shared" si="395"/>
        <v>0.81222390689909141</v>
      </c>
    </row>
    <row r="12673" spans="1:14" x14ac:dyDescent="0.25">
      <c r="A12673" s="111" t="s">
        <v>926</v>
      </c>
      <c r="B12673" s="111">
        <f>INDEX(kommuner!C:C,MATCH(_xlfn.NUMBERVALUE(A12673),kommuner!B:B,0))</f>
        <v>5411</v>
      </c>
      <c r="C12673" s="111" t="s">
        <v>127</v>
      </c>
      <c r="D12673" s="111" t="s">
        <v>127</v>
      </c>
      <c r="E12673" s="111" t="s">
        <v>126</v>
      </c>
      <c r="F12673" s="111" t="s">
        <v>185</v>
      </c>
      <c r="G12673" s="111" t="s">
        <v>190</v>
      </c>
      <c r="H12673" s="111" t="s">
        <v>185</v>
      </c>
      <c r="I12673" s="111" t="s">
        <v>190</v>
      </c>
      <c r="J12673" t="str">
        <f t="shared" si="394"/>
        <v>5411SkogMineraljordLauvskogLav</v>
      </c>
      <c r="K12673" s="111">
        <v>-8.9748170935426599E-2</v>
      </c>
      <c r="L12673" s="111">
        <v>0.85306406685236758</v>
      </c>
      <c r="M12673" s="111">
        <v>6.3979989500968365E-2</v>
      </c>
      <c r="N12673" s="112">
        <f t="shared" si="395"/>
        <v>0.82729588541790933</v>
      </c>
    </row>
    <row r="12674" spans="1:14" x14ac:dyDescent="0.25">
      <c r="A12674" s="111" t="s">
        <v>926</v>
      </c>
      <c r="B12674" s="111">
        <f>INDEX(kommuner!C:C,MATCH(_xlfn.NUMBERVALUE(A12674),kommuner!B:B,0))</f>
        <v>5411</v>
      </c>
      <c r="C12674" s="111" t="s">
        <v>127</v>
      </c>
      <c r="D12674" s="111" t="s">
        <v>127</v>
      </c>
      <c r="E12674" s="111" t="s">
        <v>126</v>
      </c>
      <c r="F12674" s="111" t="s">
        <v>185</v>
      </c>
      <c r="G12674" s="111" t="s">
        <v>173</v>
      </c>
      <c r="H12674" s="111" t="s">
        <v>185</v>
      </c>
      <c r="I12674" s="111" t="s">
        <v>173</v>
      </c>
      <c r="J12674" t="str">
        <f t="shared" si="394"/>
        <v>5411SkogMineraljordLauvskogMiddels</v>
      </c>
      <c r="K12674" s="111">
        <v>-1.6187078219159163</v>
      </c>
      <c r="L12674" s="111">
        <v>0.85306406685236758</v>
      </c>
      <c r="M12674" s="111">
        <v>6.3979989500968365E-2</v>
      </c>
      <c r="N12674" s="112">
        <f t="shared" si="395"/>
        <v>-0.70166376556258037</v>
      </c>
    </row>
    <row r="12675" spans="1:14" x14ac:dyDescent="0.25">
      <c r="A12675" s="111" t="s">
        <v>926</v>
      </c>
      <c r="B12675" s="111">
        <f>INDEX(kommuner!C:C,MATCH(_xlfn.NUMBERVALUE(A12675),kommuner!B:B,0))</f>
        <v>5411</v>
      </c>
      <c r="C12675" s="111" t="s">
        <v>127</v>
      </c>
      <c r="D12675" s="111" t="s">
        <v>127</v>
      </c>
      <c r="E12675" s="111" t="s">
        <v>126</v>
      </c>
      <c r="F12675" s="111" t="s">
        <v>185</v>
      </c>
      <c r="G12675" s="111" t="s">
        <v>186</v>
      </c>
      <c r="H12675" s="111" t="s">
        <v>185</v>
      </c>
      <c r="I12675" s="111" t="s">
        <v>186</v>
      </c>
      <c r="J12675" t="str">
        <f t="shared" ref="J12675:J12738" si="396">B12675&amp;C12675&amp;E12675&amp;IF(C12675="Skog",F12675&amp;G12675,"")</f>
        <v>5411SkogMineraljordLauvskogSærs høy</v>
      </c>
      <c r="K12675" s="111">
        <v>-3.6560473259425113</v>
      </c>
      <c r="L12675" s="111">
        <v>0.85306406685236758</v>
      </c>
      <c r="M12675" s="111">
        <v>6.3979989500968365E-2</v>
      </c>
      <c r="N12675" s="112">
        <f t="shared" ref="N12675:N12738" si="397">SUM(K12675:M12675)</f>
        <v>-2.7390032695891753</v>
      </c>
    </row>
    <row r="12676" spans="1:14" x14ac:dyDescent="0.25">
      <c r="A12676" s="111" t="s">
        <v>926</v>
      </c>
      <c r="B12676" s="111">
        <f>INDEX(kommuner!C:C,MATCH(_xlfn.NUMBERVALUE(A12676),kommuner!B:B,0))</f>
        <v>5411</v>
      </c>
      <c r="C12676" s="111" t="s">
        <v>127</v>
      </c>
      <c r="D12676" s="111" t="s">
        <v>127</v>
      </c>
      <c r="E12676" s="111" t="s">
        <v>123</v>
      </c>
      <c r="F12676" s="111" t="s">
        <v>172</v>
      </c>
      <c r="G12676" s="111" t="s">
        <v>180</v>
      </c>
      <c r="H12676" s="111" t="s">
        <v>172</v>
      </c>
      <c r="I12676" s="111" t="s">
        <v>180</v>
      </c>
      <c r="J12676" t="str">
        <f t="shared" si="396"/>
        <v>5411SkogOrganisk jordBarskogHøy</v>
      </c>
      <c r="K12676" s="111">
        <v>-2.5184559031994138</v>
      </c>
      <c r="L12676" s="111">
        <v>0.92784825435236762</v>
      </c>
      <c r="M12676" s="111">
        <v>0.46518126042825314</v>
      </c>
      <c r="N12676" s="112">
        <f t="shared" si="397"/>
        <v>-1.1254263884187932</v>
      </c>
    </row>
    <row r="12677" spans="1:14" x14ac:dyDescent="0.25">
      <c r="A12677" s="111" t="s">
        <v>926</v>
      </c>
      <c r="B12677" s="111">
        <f>INDEX(kommuner!C:C,MATCH(_xlfn.NUMBERVALUE(A12677),kommuner!B:B,0))</f>
        <v>5411</v>
      </c>
      <c r="C12677" s="111" t="s">
        <v>127</v>
      </c>
      <c r="D12677" s="111" t="s">
        <v>127</v>
      </c>
      <c r="E12677" s="111" t="s">
        <v>123</v>
      </c>
      <c r="F12677" s="111" t="s">
        <v>172</v>
      </c>
      <c r="G12677" s="111" t="s">
        <v>167</v>
      </c>
      <c r="H12677" s="111" t="s">
        <v>172</v>
      </c>
      <c r="I12677" s="111" t="s">
        <v>167</v>
      </c>
      <c r="J12677" t="str">
        <f t="shared" si="396"/>
        <v>5411SkogOrganisk jordBarskogImpediment</v>
      </c>
      <c r="K12677" s="111">
        <v>-0.13011741963904588</v>
      </c>
      <c r="L12677" s="111">
        <v>0.92784825435236762</v>
      </c>
      <c r="M12677" s="111">
        <v>0.46510463492953991</v>
      </c>
      <c r="N12677" s="112">
        <f t="shared" si="397"/>
        <v>1.2628354696428616</v>
      </c>
    </row>
    <row r="12678" spans="1:14" x14ac:dyDescent="0.25">
      <c r="A12678" s="111" t="s">
        <v>926</v>
      </c>
      <c r="B12678" s="111">
        <f>INDEX(kommuner!C:C,MATCH(_xlfn.NUMBERVALUE(A12678),kommuner!B:B,0))</f>
        <v>5411</v>
      </c>
      <c r="C12678" s="111" t="s">
        <v>127</v>
      </c>
      <c r="D12678" s="111" t="s">
        <v>127</v>
      </c>
      <c r="E12678" s="111" t="s">
        <v>123</v>
      </c>
      <c r="F12678" s="111" t="s">
        <v>172</v>
      </c>
      <c r="G12678" s="111" t="s">
        <v>190</v>
      </c>
      <c r="H12678" s="111" t="s">
        <v>172</v>
      </c>
      <c r="I12678" s="111" t="s">
        <v>190</v>
      </c>
      <c r="J12678" t="str">
        <f t="shared" si="396"/>
        <v>5411SkogOrganisk jordBarskogLav</v>
      </c>
      <c r="K12678" s="111">
        <v>-0.50666953101693391</v>
      </c>
      <c r="L12678" s="111">
        <v>0.92784825435236762</v>
      </c>
      <c r="M12678" s="111">
        <v>0.46510463492953991</v>
      </c>
      <c r="N12678" s="112">
        <f t="shared" si="397"/>
        <v>0.88628335826497362</v>
      </c>
    </row>
    <row r="12679" spans="1:14" x14ac:dyDescent="0.25">
      <c r="A12679" s="111" t="s">
        <v>926</v>
      </c>
      <c r="B12679" s="111">
        <f>INDEX(kommuner!C:C,MATCH(_xlfn.NUMBERVALUE(A12679),kommuner!B:B,0))</f>
        <v>5411</v>
      </c>
      <c r="C12679" s="111" t="s">
        <v>127</v>
      </c>
      <c r="D12679" s="111" t="s">
        <v>127</v>
      </c>
      <c r="E12679" s="111" t="s">
        <v>123</v>
      </c>
      <c r="F12679" s="111" t="s">
        <v>172</v>
      </c>
      <c r="G12679" s="111" t="s">
        <v>173</v>
      </c>
      <c r="H12679" s="111" t="s">
        <v>172</v>
      </c>
      <c r="I12679" s="111" t="s">
        <v>173</v>
      </c>
      <c r="J12679" t="str">
        <f t="shared" si="396"/>
        <v>5411SkogOrganisk jordBarskogMiddels</v>
      </c>
      <c r="K12679" s="111">
        <v>-1.5571490961494638</v>
      </c>
      <c r="L12679" s="111">
        <v>0.92784825435236762</v>
      </c>
      <c r="M12679" s="111">
        <v>0.46518126042825314</v>
      </c>
      <c r="N12679" s="112">
        <f t="shared" si="397"/>
        <v>-0.16411958136884308</v>
      </c>
    </row>
    <row r="12680" spans="1:14" x14ac:dyDescent="0.25">
      <c r="A12680" s="111" t="s">
        <v>926</v>
      </c>
      <c r="B12680" s="111">
        <f>INDEX(kommuner!C:C,MATCH(_xlfn.NUMBERVALUE(A12680),kommuner!B:B,0))</f>
        <v>5411</v>
      </c>
      <c r="C12680" s="111" t="s">
        <v>127</v>
      </c>
      <c r="D12680" s="111" t="s">
        <v>127</v>
      </c>
      <c r="E12680" s="111" t="s">
        <v>123</v>
      </c>
      <c r="F12680" s="111" t="s">
        <v>172</v>
      </c>
      <c r="G12680" s="111" t="s">
        <v>186</v>
      </c>
      <c r="H12680" s="111" t="s">
        <v>172</v>
      </c>
      <c r="I12680" s="111" t="s">
        <v>186</v>
      </c>
      <c r="J12680" t="str">
        <f t="shared" si="396"/>
        <v>5411SkogOrganisk jordBarskogSærs høy</v>
      </c>
      <c r="K12680" s="111">
        <v>2.5548655235722699</v>
      </c>
      <c r="L12680" s="111">
        <v>0.92784825435236762</v>
      </c>
      <c r="M12680" s="111">
        <v>0.46518126042825314</v>
      </c>
      <c r="N12680" s="112">
        <f t="shared" si="397"/>
        <v>3.9478950383528906</v>
      </c>
    </row>
    <row r="12681" spans="1:14" x14ac:dyDescent="0.25">
      <c r="A12681" s="111" t="s">
        <v>926</v>
      </c>
      <c r="B12681" s="111">
        <f>INDEX(kommuner!C:C,MATCH(_xlfn.NUMBERVALUE(A12681),kommuner!B:B,0))</f>
        <v>5411</v>
      </c>
      <c r="C12681" s="111" t="s">
        <v>127</v>
      </c>
      <c r="D12681" s="111" t="s">
        <v>127</v>
      </c>
      <c r="E12681" s="111" t="s">
        <v>123</v>
      </c>
      <c r="F12681" s="111" t="s">
        <v>179</v>
      </c>
      <c r="G12681" s="111" t="s">
        <v>180</v>
      </c>
      <c r="H12681" s="111" t="s">
        <v>179</v>
      </c>
      <c r="I12681" s="111" t="s">
        <v>180</v>
      </c>
      <c r="J12681" t="str">
        <f t="shared" si="396"/>
        <v>5411SkogOrganisk jordBlandingsskogHøy</v>
      </c>
      <c r="K12681" s="111">
        <v>-5.5554344456832343</v>
      </c>
      <c r="L12681" s="111">
        <v>0.92784825435236762</v>
      </c>
      <c r="M12681" s="111">
        <v>0.46510463492953991</v>
      </c>
      <c r="N12681" s="112">
        <f t="shared" si="397"/>
        <v>-4.1624815564013264</v>
      </c>
    </row>
    <row r="12682" spans="1:14" x14ac:dyDescent="0.25">
      <c r="A12682" s="111" t="s">
        <v>926</v>
      </c>
      <c r="B12682" s="111">
        <f>INDEX(kommuner!C:C,MATCH(_xlfn.NUMBERVALUE(A12682),kommuner!B:B,0))</f>
        <v>5411</v>
      </c>
      <c r="C12682" s="111" t="s">
        <v>127</v>
      </c>
      <c r="D12682" s="111" t="s">
        <v>127</v>
      </c>
      <c r="E12682" s="111" t="s">
        <v>123</v>
      </c>
      <c r="F12682" s="111" t="s">
        <v>179</v>
      </c>
      <c r="G12682" s="111" t="s">
        <v>167</v>
      </c>
      <c r="H12682" s="111" t="s">
        <v>179</v>
      </c>
      <c r="I12682" s="111" t="s">
        <v>167</v>
      </c>
      <c r="J12682" t="str">
        <f t="shared" si="396"/>
        <v>5411SkogOrganisk jordBlandingsskogImpediment</v>
      </c>
      <c r="K12682" s="111">
        <v>-0.28586344175800005</v>
      </c>
      <c r="L12682" s="111">
        <v>0.92784825435236762</v>
      </c>
      <c r="M12682" s="111">
        <v>0.46510463492953991</v>
      </c>
      <c r="N12682" s="112">
        <f t="shared" si="397"/>
        <v>1.1070894475239075</v>
      </c>
    </row>
    <row r="12683" spans="1:14" x14ac:dyDescent="0.25">
      <c r="A12683" s="111" t="s">
        <v>926</v>
      </c>
      <c r="B12683" s="111">
        <f>INDEX(kommuner!C:C,MATCH(_xlfn.NUMBERVALUE(A12683),kommuner!B:B,0))</f>
        <v>5411</v>
      </c>
      <c r="C12683" s="111" t="s">
        <v>127</v>
      </c>
      <c r="D12683" s="111" t="s">
        <v>127</v>
      </c>
      <c r="E12683" s="111" t="s">
        <v>123</v>
      </c>
      <c r="F12683" s="111" t="s">
        <v>179</v>
      </c>
      <c r="G12683" s="111" t="s">
        <v>190</v>
      </c>
      <c r="H12683" s="111" t="s">
        <v>179</v>
      </c>
      <c r="I12683" s="111" t="s">
        <v>190</v>
      </c>
      <c r="J12683" t="str">
        <f t="shared" si="396"/>
        <v>5411SkogOrganisk jordBlandingsskogLav</v>
      </c>
      <c r="K12683" s="111">
        <v>-1.2347339377887629</v>
      </c>
      <c r="L12683" s="111">
        <v>0.92784825435236762</v>
      </c>
      <c r="M12683" s="111">
        <v>0.46510463492953991</v>
      </c>
      <c r="N12683" s="112">
        <f t="shared" si="397"/>
        <v>0.15821895149314458</v>
      </c>
    </row>
    <row r="12684" spans="1:14" x14ac:dyDescent="0.25">
      <c r="A12684" s="111" t="s">
        <v>926</v>
      </c>
      <c r="B12684" s="111">
        <f>INDEX(kommuner!C:C,MATCH(_xlfn.NUMBERVALUE(A12684),kommuner!B:B,0))</f>
        <v>5411</v>
      </c>
      <c r="C12684" s="111" t="s">
        <v>127</v>
      </c>
      <c r="D12684" s="111" t="s">
        <v>127</v>
      </c>
      <c r="E12684" s="111" t="s">
        <v>123</v>
      </c>
      <c r="F12684" s="111" t="s">
        <v>179</v>
      </c>
      <c r="G12684" s="111" t="s">
        <v>173</v>
      </c>
      <c r="H12684" s="111" t="s">
        <v>179</v>
      </c>
      <c r="I12684" s="111" t="s">
        <v>173</v>
      </c>
      <c r="J12684" t="str">
        <f t="shared" si="396"/>
        <v>5411SkogOrganisk jordBlandingsskogMiddels</v>
      </c>
      <c r="K12684" s="111">
        <v>-2.4239591752717748</v>
      </c>
      <c r="L12684" s="111">
        <v>0.92784825435236762</v>
      </c>
      <c r="M12684" s="111">
        <v>0.46510463492953991</v>
      </c>
      <c r="N12684" s="112">
        <f t="shared" si="397"/>
        <v>-1.0310062859898674</v>
      </c>
    </row>
    <row r="12685" spans="1:14" x14ac:dyDescent="0.25">
      <c r="A12685" s="111" t="s">
        <v>926</v>
      </c>
      <c r="B12685" s="111">
        <f>INDEX(kommuner!C:C,MATCH(_xlfn.NUMBERVALUE(A12685),kommuner!B:B,0))</f>
        <v>5411</v>
      </c>
      <c r="C12685" s="111" t="s">
        <v>127</v>
      </c>
      <c r="D12685" s="111" t="s">
        <v>127</v>
      </c>
      <c r="E12685" s="111" t="s">
        <v>123</v>
      </c>
      <c r="F12685" s="111" t="s">
        <v>179</v>
      </c>
      <c r="G12685" s="111" t="s">
        <v>186</v>
      </c>
      <c r="H12685" s="111" t="s">
        <v>179</v>
      </c>
      <c r="I12685" s="111" t="s">
        <v>186</v>
      </c>
      <c r="J12685" t="str">
        <f t="shared" si="396"/>
        <v>5411SkogOrganisk jordBlandingsskogSærs høy</v>
      </c>
      <c r="K12685" s="111">
        <v>-1.5726115302258048</v>
      </c>
      <c r="L12685" s="111">
        <v>0.92784825435236762</v>
      </c>
      <c r="M12685" s="111">
        <v>0.46510463492953991</v>
      </c>
      <c r="N12685" s="112">
        <f t="shared" si="397"/>
        <v>-0.17965864094389727</v>
      </c>
    </row>
    <row r="12686" spans="1:14" x14ac:dyDescent="0.25">
      <c r="A12686" s="111" t="s">
        <v>926</v>
      </c>
      <c r="B12686" s="111">
        <f>INDEX(kommuner!C:C,MATCH(_xlfn.NUMBERVALUE(A12686),kommuner!B:B,0))</f>
        <v>5411</v>
      </c>
      <c r="C12686" s="111" t="s">
        <v>127</v>
      </c>
      <c r="D12686" s="111" t="s">
        <v>127</v>
      </c>
      <c r="E12686" s="111" t="s">
        <v>123</v>
      </c>
      <c r="F12686" s="111" t="s">
        <v>185</v>
      </c>
      <c r="G12686" s="111" t="s">
        <v>180</v>
      </c>
      <c r="H12686" s="111" t="s">
        <v>185</v>
      </c>
      <c r="I12686" s="111" t="s">
        <v>180</v>
      </c>
      <c r="J12686" t="str">
        <f t="shared" si="396"/>
        <v>5411SkogOrganisk jordLauvskogHøy</v>
      </c>
      <c r="K12686" s="111">
        <v>-1.9913688882377358</v>
      </c>
      <c r="L12686" s="111">
        <v>0.92784825435236762</v>
      </c>
      <c r="M12686" s="111">
        <v>0.46510463492953991</v>
      </c>
      <c r="N12686" s="112">
        <f t="shared" si="397"/>
        <v>-0.59841599895582831</v>
      </c>
    </row>
    <row r="12687" spans="1:14" x14ac:dyDescent="0.25">
      <c r="A12687" s="111" t="s">
        <v>926</v>
      </c>
      <c r="B12687" s="111">
        <f>INDEX(kommuner!C:C,MATCH(_xlfn.NUMBERVALUE(A12687),kommuner!B:B,0))</f>
        <v>5411</v>
      </c>
      <c r="C12687" s="111" t="s">
        <v>127</v>
      </c>
      <c r="D12687" s="111" t="s">
        <v>127</v>
      </c>
      <c r="E12687" s="111" t="s">
        <v>123</v>
      </c>
      <c r="F12687" s="111" t="s">
        <v>185</v>
      </c>
      <c r="G12687" s="111" t="s">
        <v>167</v>
      </c>
      <c r="H12687" s="111" t="s">
        <v>185</v>
      </c>
      <c r="I12687" s="111" t="s">
        <v>167</v>
      </c>
      <c r="J12687" t="str">
        <f t="shared" si="396"/>
        <v>5411SkogOrganisk jordLauvskogImpediment</v>
      </c>
      <c r="K12687" s="111">
        <v>0.35000626494250675</v>
      </c>
      <c r="L12687" s="111">
        <v>0.92784825435236762</v>
      </c>
      <c r="M12687" s="111">
        <v>0.46510463492953991</v>
      </c>
      <c r="N12687" s="112">
        <f t="shared" si="397"/>
        <v>1.7429591542244141</v>
      </c>
    </row>
    <row r="12688" spans="1:14" x14ac:dyDescent="0.25">
      <c r="A12688" s="111" t="s">
        <v>926</v>
      </c>
      <c r="B12688" s="111">
        <f>INDEX(kommuner!C:C,MATCH(_xlfn.NUMBERVALUE(A12688),kommuner!B:B,0))</f>
        <v>5411</v>
      </c>
      <c r="C12688" s="111" t="s">
        <v>127</v>
      </c>
      <c r="D12688" s="111" t="s">
        <v>127</v>
      </c>
      <c r="E12688" s="111" t="s">
        <v>123</v>
      </c>
      <c r="F12688" s="111" t="s">
        <v>185</v>
      </c>
      <c r="G12688" s="111" t="s">
        <v>190</v>
      </c>
      <c r="H12688" s="111" t="s">
        <v>185</v>
      </c>
      <c r="I12688" s="111" t="s">
        <v>190</v>
      </c>
      <c r="J12688" t="str">
        <f t="shared" si="396"/>
        <v>5411SkogOrganisk jordLauvskogLav</v>
      </c>
      <c r="K12688" s="111">
        <v>1.1144075558526714</v>
      </c>
      <c r="L12688" s="111">
        <v>0.92784825435236762</v>
      </c>
      <c r="M12688" s="111">
        <v>0.46510463492953991</v>
      </c>
      <c r="N12688" s="112">
        <f t="shared" si="397"/>
        <v>2.5073604451345788</v>
      </c>
    </row>
    <row r="12689" spans="1:14" x14ac:dyDescent="0.25">
      <c r="A12689" s="111" t="s">
        <v>926</v>
      </c>
      <c r="B12689" s="111">
        <f>INDEX(kommuner!C:C,MATCH(_xlfn.NUMBERVALUE(A12689),kommuner!B:B,0))</f>
        <v>5411</v>
      </c>
      <c r="C12689" s="111" t="s">
        <v>127</v>
      </c>
      <c r="D12689" s="111" t="s">
        <v>127</v>
      </c>
      <c r="E12689" s="111" t="s">
        <v>123</v>
      </c>
      <c r="F12689" s="111" t="s">
        <v>185</v>
      </c>
      <c r="G12689" s="111" t="s">
        <v>173</v>
      </c>
      <c r="H12689" s="111" t="s">
        <v>185</v>
      </c>
      <c r="I12689" s="111" t="s">
        <v>173</v>
      </c>
      <c r="J12689" t="str">
        <f t="shared" si="396"/>
        <v>5411SkogOrganisk jordLauvskogMiddels</v>
      </c>
      <c r="K12689" s="111">
        <v>-0.62664468270982987</v>
      </c>
      <c r="L12689" s="111">
        <v>0.92784825435236762</v>
      </c>
      <c r="M12689" s="111">
        <v>0.46510463492953991</v>
      </c>
      <c r="N12689" s="112">
        <f t="shared" si="397"/>
        <v>0.76630820657207765</v>
      </c>
    </row>
    <row r="12690" spans="1:14" x14ac:dyDescent="0.25">
      <c r="A12690" s="111" t="s">
        <v>926</v>
      </c>
      <c r="B12690" s="111">
        <f>INDEX(kommuner!C:C,MATCH(_xlfn.NUMBERVALUE(A12690),kommuner!B:B,0))</f>
        <v>5411</v>
      </c>
      <c r="C12690" s="111" t="s">
        <v>127</v>
      </c>
      <c r="D12690" s="111" t="s">
        <v>127</v>
      </c>
      <c r="E12690" s="111" t="s">
        <v>123</v>
      </c>
      <c r="F12690" s="111" t="s">
        <v>185</v>
      </c>
      <c r="G12690" s="111" t="s">
        <v>186</v>
      </c>
      <c r="H12690" s="111" t="s">
        <v>185</v>
      </c>
      <c r="I12690" s="111" t="s">
        <v>186</v>
      </c>
      <c r="J12690" t="str">
        <f t="shared" si="396"/>
        <v>5411SkogOrganisk jordLauvskogSærs høy</v>
      </c>
      <c r="K12690" s="111">
        <v>-1.8997279926091779</v>
      </c>
      <c r="L12690" s="111">
        <v>0.92784825435236762</v>
      </c>
      <c r="M12690" s="111">
        <v>0.46510463492953991</v>
      </c>
      <c r="N12690" s="112">
        <f t="shared" si="397"/>
        <v>-0.50677510332727038</v>
      </c>
    </row>
    <row r="12691" spans="1:14" x14ac:dyDescent="0.25">
      <c r="A12691" s="111" t="s">
        <v>926</v>
      </c>
      <c r="B12691" s="111">
        <f>INDEX(kommuner!C:C,MATCH(_xlfn.NUMBERVALUE(A12691),kommuner!B:B,0))</f>
        <v>5411</v>
      </c>
      <c r="C12691" s="111" t="s">
        <v>83</v>
      </c>
      <c r="D12691" s="111" t="s">
        <v>83</v>
      </c>
      <c r="E12691" s="111" t="s">
        <v>126</v>
      </c>
      <c r="F12691" s="111" t="s">
        <v>139</v>
      </c>
      <c r="G12691" s="111" t="s">
        <v>139</v>
      </c>
      <c r="H12691" s="111" t="s">
        <v>139</v>
      </c>
      <c r="I12691" s="111" t="s">
        <v>139</v>
      </c>
      <c r="J12691" t="str">
        <f t="shared" si="396"/>
        <v>5411Utbygd arealMineraljord</v>
      </c>
      <c r="K12691" s="111">
        <v>6.7868445194857546E-2</v>
      </c>
      <c r="L12691" s="111">
        <v>0</v>
      </c>
      <c r="M12691" s="111">
        <v>1.303047089454229E-2</v>
      </c>
      <c r="N12691" s="112">
        <f t="shared" si="397"/>
        <v>8.0898916089399836E-2</v>
      </c>
    </row>
    <row r="12692" spans="1:14" x14ac:dyDescent="0.25">
      <c r="A12692" s="111" t="s">
        <v>926</v>
      </c>
      <c r="B12692" s="111">
        <f>INDEX(kommuner!C:C,MATCH(_xlfn.NUMBERVALUE(A12692),kommuner!B:B,0))</f>
        <v>5411</v>
      </c>
      <c r="C12692" s="111" t="s">
        <v>83</v>
      </c>
      <c r="D12692" s="111" t="s">
        <v>83</v>
      </c>
      <c r="E12692" s="111" t="s">
        <v>123</v>
      </c>
      <c r="F12692" s="111" t="s">
        <v>139</v>
      </c>
      <c r="G12692" s="111" t="s">
        <v>139</v>
      </c>
      <c r="H12692" s="111" t="s">
        <v>139</v>
      </c>
      <c r="I12692" s="111" t="s">
        <v>139</v>
      </c>
      <c r="J12692" t="str">
        <f t="shared" si="396"/>
        <v>5411Utbygd arealOrganisk jord</v>
      </c>
      <c r="K12692" s="111">
        <v>29.011421395201612</v>
      </c>
      <c r="L12692" s="111">
        <v>0</v>
      </c>
      <c r="M12692" s="111">
        <v>1.303047089454229E-2</v>
      </c>
      <c r="N12692" s="112">
        <f t="shared" si="397"/>
        <v>29.024451866096154</v>
      </c>
    </row>
    <row r="12693" spans="1:14" x14ac:dyDescent="0.25">
      <c r="A12693" s="111" t="s">
        <v>926</v>
      </c>
      <c r="B12693" s="111">
        <f>INDEX(kommuner!C:C,MATCH(_xlfn.NUMBERVALUE(A12693),kommuner!B:B,0))</f>
        <v>5411</v>
      </c>
      <c r="C12693" s="111" t="s">
        <v>181</v>
      </c>
      <c r="D12693" s="111" t="s">
        <v>181</v>
      </c>
      <c r="E12693" s="111" t="s">
        <v>123</v>
      </c>
      <c r="F12693" s="111" t="s">
        <v>139</v>
      </c>
      <c r="G12693" s="111" t="s">
        <v>139</v>
      </c>
      <c r="H12693" s="111" t="s">
        <v>139</v>
      </c>
      <c r="I12693" s="111" t="s">
        <v>139</v>
      </c>
      <c r="J12693" t="str">
        <f t="shared" si="396"/>
        <v>5411Vann og myrOrganisk jord</v>
      </c>
      <c r="K12693" s="111">
        <v>-4.1038862122629617E-2</v>
      </c>
      <c r="L12693" s="111">
        <v>0</v>
      </c>
      <c r="M12693" s="111">
        <v>0</v>
      </c>
      <c r="N12693" s="112">
        <f t="shared" si="397"/>
        <v>-4.1038862122629617E-2</v>
      </c>
    </row>
    <row r="12694" spans="1:14" x14ac:dyDescent="0.25">
      <c r="A12694" s="111" t="s">
        <v>927</v>
      </c>
      <c r="B12694" s="111">
        <f>INDEX(kommuner!C:C,MATCH(_xlfn.NUMBERVALUE(A12694),kommuner!B:B,0))</f>
        <v>5412</v>
      </c>
      <c r="C12694" s="111" t="s">
        <v>82</v>
      </c>
      <c r="D12694" s="111" t="s">
        <v>82</v>
      </c>
      <c r="E12694" s="111" t="s">
        <v>126</v>
      </c>
      <c r="F12694" s="111" t="s">
        <v>139</v>
      </c>
      <c r="G12694" s="111" t="s">
        <v>139</v>
      </c>
      <c r="H12694" s="111" t="s">
        <v>139</v>
      </c>
      <c r="I12694" s="111" t="s">
        <v>139</v>
      </c>
      <c r="J12694" t="str">
        <f t="shared" si="396"/>
        <v>5412Annen utmarkMineraljord</v>
      </c>
      <c r="K12694" s="111">
        <v>-4.6129089206686659E-2</v>
      </c>
      <c r="L12694" s="111">
        <v>0</v>
      </c>
      <c r="M12694" s="111">
        <v>0</v>
      </c>
      <c r="N12694" s="112">
        <f t="shared" si="397"/>
        <v>-4.6129089206686659E-2</v>
      </c>
    </row>
    <row r="12695" spans="1:14" x14ac:dyDescent="0.25">
      <c r="A12695" s="111" t="s">
        <v>927</v>
      </c>
      <c r="B12695" s="111">
        <f>INDEX(kommuner!C:C,MATCH(_xlfn.NUMBERVALUE(A12695),kommuner!B:B,0))</f>
        <v>5412</v>
      </c>
      <c r="C12695" s="111" t="s">
        <v>121</v>
      </c>
      <c r="D12695" s="111" t="s">
        <v>121</v>
      </c>
      <c r="E12695" s="111" t="s">
        <v>126</v>
      </c>
      <c r="F12695" s="111" t="s">
        <v>139</v>
      </c>
      <c r="G12695" s="111" t="s">
        <v>139</v>
      </c>
      <c r="H12695" s="111" t="s">
        <v>139</v>
      </c>
      <c r="I12695" s="111" t="s">
        <v>139</v>
      </c>
      <c r="J12695" t="str">
        <f t="shared" si="396"/>
        <v>5412BeiteMineraljord</v>
      </c>
      <c r="K12695" s="111">
        <v>-0.96338340838695502</v>
      </c>
      <c r="L12695" s="111">
        <v>0</v>
      </c>
      <c r="M12695" s="111">
        <v>1.2448711246839999E-7</v>
      </c>
      <c r="N12695" s="112">
        <f t="shared" si="397"/>
        <v>-0.96338328389984251</v>
      </c>
    </row>
    <row r="12696" spans="1:14" x14ac:dyDescent="0.25">
      <c r="A12696" s="111" t="s">
        <v>927</v>
      </c>
      <c r="B12696" s="111">
        <f>INDEX(kommuner!C:C,MATCH(_xlfn.NUMBERVALUE(A12696),kommuner!B:B,0))</f>
        <v>5412</v>
      </c>
      <c r="C12696" s="111" t="s">
        <v>121</v>
      </c>
      <c r="D12696" s="111" t="s">
        <v>121</v>
      </c>
      <c r="E12696" s="111" t="s">
        <v>123</v>
      </c>
      <c r="F12696" s="111" t="s">
        <v>139</v>
      </c>
      <c r="G12696" s="111" t="s">
        <v>139</v>
      </c>
      <c r="H12696" s="111" t="s">
        <v>139</v>
      </c>
      <c r="I12696" s="111" t="s">
        <v>139</v>
      </c>
      <c r="J12696" t="str">
        <f t="shared" si="396"/>
        <v>5412BeiteOrganisk jord</v>
      </c>
      <c r="K12696" s="111">
        <v>12.077525935985037</v>
      </c>
      <c r="L12696" s="111">
        <v>1.6412500000000001</v>
      </c>
      <c r="M12696" s="111">
        <v>0</v>
      </c>
      <c r="N12696" s="112">
        <f t="shared" si="397"/>
        <v>13.718775935985036</v>
      </c>
    </row>
    <row r="12697" spans="1:14" x14ac:dyDescent="0.25">
      <c r="A12697" s="111" t="s">
        <v>927</v>
      </c>
      <c r="B12697" s="111">
        <f>INDEX(kommuner!C:C,MATCH(_xlfn.NUMBERVALUE(A12697),kommuner!B:B,0))</f>
        <v>5412</v>
      </c>
      <c r="C12697" s="111" t="s">
        <v>84</v>
      </c>
      <c r="D12697" s="111" t="s">
        <v>84</v>
      </c>
      <c r="E12697" s="111" t="s">
        <v>126</v>
      </c>
      <c r="F12697" s="111" t="s">
        <v>139</v>
      </c>
      <c r="G12697" s="111" t="s">
        <v>139</v>
      </c>
      <c r="H12697" s="111" t="s">
        <v>139</v>
      </c>
      <c r="I12697" s="111" t="s">
        <v>139</v>
      </c>
      <c r="J12697" t="str">
        <f t="shared" si="396"/>
        <v>5412Dyrket markMineraljord</v>
      </c>
      <c r="K12697" s="111">
        <v>6.1688588218568839E-2</v>
      </c>
      <c r="L12697" s="111">
        <v>0</v>
      </c>
      <c r="M12697" s="111">
        <v>0</v>
      </c>
      <c r="N12697" s="112">
        <f t="shared" si="397"/>
        <v>6.1688588218568839E-2</v>
      </c>
    </row>
    <row r="12698" spans="1:14" x14ac:dyDescent="0.25">
      <c r="A12698" s="111" t="s">
        <v>927</v>
      </c>
      <c r="B12698" s="111">
        <f>INDEX(kommuner!C:C,MATCH(_xlfn.NUMBERVALUE(A12698),kommuner!B:B,0))</f>
        <v>5412</v>
      </c>
      <c r="C12698" s="111" t="s">
        <v>84</v>
      </c>
      <c r="D12698" s="111" t="s">
        <v>84</v>
      </c>
      <c r="E12698" s="111" t="s">
        <v>123</v>
      </c>
      <c r="F12698" s="111" t="s">
        <v>139</v>
      </c>
      <c r="G12698" s="111" t="s">
        <v>139</v>
      </c>
      <c r="H12698" s="111" t="s">
        <v>139</v>
      </c>
      <c r="I12698" s="111" t="s">
        <v>139</v>
      </c>
      <c r="J12698" t="str">
        <f t="shared" si="396"/>
        <v>5412Dyrket markOrganisk jord</v>
      </c>
      <c r="K12698" s="111">
        <v>28.726149366675592</v>
      </c>
      <c r="L12698" s="111">
        <v>1.45625</v>
      </c>
      <c r="M12698" s="111">
        <v>0</v>
      </c>
      <c r="N12698" s="112">
        <f t="shared" si="397"/>
        <v>30.182399366675593</v>
      </c>
    </row>
    <row r="12699" spans="1:14" x14ac:dyDescent="0.25">
      <c r="A12699" s="111" t="s">
        <v>927</v>
      </c>
      <c r="B12699" s="111">
        <f>INDEX(kommuner!C:C,MATCH(_xlfn.NUMBERVALUE(A12699),kommuner!B:B,0))</f>
        <v>5412</v>
      </c>
      <c r="C12699" s="111" t="s">
        <v>127</v>
      </c>
      <c r="D12699" s="111" t="s">
        <v>127</v>
      </c>
      <c r="E12699" s="111" t="s">
        <v>126</v>
      </c>
      <c r="F12699" s="111" t="s">
        <v>172</v>
      </c>
      <c r="G12699" s="111" t="s">
        <v>180</v>
      </c>
      <c r="H12699" s="111" t="s">
        <v>172</v>
      </c>
      <c r="I12699" s="111" t="s">
        <v>180</v>
      </c>
      <c r="J12699" t="str">
        <f t="shared" si="396"/>
        <v>5412SkogMineraljordBarskogHøy</v>
      </c>
      <c r="K12699" s="111">
        <v>-4.1008350957832223</v>
      </c>
      <c r="L12699" s="111">
        <v>0.85306406685236758</v>
      </c>
      <c r="M12699" s="111">
        <v>6.4056614999681585E-2</v>
      </c>
      <c r="N12699" s="112">
        <f t="shared" si="397"/>
        <v>-3.183714413931173</v>
      </c>
    </row>
    <row r="12700" spans="1:14" x14ac:dyDescent="0.25">
      <c r="A12700" s="111" t="s">
        <v>927</v>
      </c>
      <c r="B12700" s="111">
        <f>INDEX(kommuner!C:C,MATCH(_xlfn.NUMBERVALUE(A12700),kommuner!B:B,0))</f>
        <v>5412</v>
      </c>
      <c r="C12700" s="111" t="s">
        <v>127</v>
      </c>
      <c r="D12700" s="111" t="s">
        <v>127</v>
      </c>
      <c r="E12700" s="111" t="s">
        <v>126</v>
      </c>
      <c r="F12700" s="111" t="s">
        <v>172</v>
      </c>
      <c r="G12700" s="111" t="s">
        <v>167</v>
      </c>
      <c r="H12700" s="111" t="s">
        <v>172</v>
      </c>
      <c r="I12700" s="111" t="s">
        <v>167</v>
      </c>
      <c r="J12700" t="str">
        <f t="shared" si="396"/>
        <v>5412SkogMineraljordBarskogImpediment</v>
      </c>
      <c r="K12700" s="111">
        <v>-0.74600152614144843</v>
      </c>
      <c r="L12700" s="111">
        <v>0.85306406685236758</v>
      </c>
      <c r="M12700" s="111">
        <v>6.3979989500968365E-2</v>
      </c>
      <c r="N12700" s="112">
        <f t="shared" si="397"/>
        <v>0.17104253021188751</v>
      </c>
    </row>
    <row r="12701" spans="1:14" x14ac:dyDescent="0.25">
      <c r="A12701" s="111" t="s">
        <v>927</v>
      </c>
      <c r="B12701" s="111">
        <f>INDEX(kommuner!C:C,MATCH(_xlfn.NUMBERVALUE(A12701),kommuner!B:B,0))</f>
        <v>5412</v>
      </c>
      <c r="C12701" s="111" t="s">
        <v>127</v>
      </c>
      <c r="D12701" s="111" t="s">
        <v>127</v>
      </c>
      <c r="E12701" s="111" t="s">
        <v>126</v>
      </c>
      <c r="F12701" s="111" t="s">
        <v>172</v>
      </c>
      <c r="G12701" s="111" t="s">
        <v>190</v>
      </c>
      <c r="H12701" s="111" t="s">
        <v>172</v>
      </c>
      <c r="I12701" s="111" t="s">
        <v>190</v>
      </c>
      <c r="J12701" t="str">
        <f t="shared" si="396"/>
        <v>5412SkogMineraljordBarskogLav</v>
      </c>
      <c r="K12701" s="111">
        <v>-1.8215681825293268</v>
      </c>
      <c r="L12701" s="111">
        <v>0.85306406685236758</v>
      </c>
      <c r="M12701" s="111">
        <v>6.3979989500968365E-2</v>
      </c>
      <c r="N12701" s="112">
        <f t="shared" si="397"/>
        <v>-0.90452412617599087</v>
      </c>
    </row>
    <row r="12702" spans="1:14" x14ac:dyDescent="0.25">
      <c r="A12702" s="111" t="s">
        <v>927</v>
      </c>
      <c r="B12702" s="111">
        <f>INDEX(kommuner!C:C,MATCH(_xlfn.NUMBERVALUE(A12702),kommuner!B:B,0))</f>
        <v>5412</v>
      </c>
      <c r="C12702" s="111" t="s">
        <v>127</v>
      </c>
      <c r="D12702" s="111" t="s">
        <v>127</v>
      </c>
      <c r="E12702" s="111" t="s">
        <v>126</v>
      </c>
      <c r="F12702" s="111" t="s">
        <v>172</v>
      </c>
      <c r="G12702" s="111" t="s">
        <v>173</v>
      </c>
      <c r="H12702" s="111" t="s">
        <v>172</v>
      </c>
      <c r="I12702" s="111" t="s">
        <v>173</v>
      </c>
      <c r="J12702" t="str">
        <f t="shared" si="396"/>
        <v>5412SkogMineraljordBarskogMiddels</v>
      </c>
      <c r="K12702" s="111">
        <v>-2.9452289214132028</v>
      </c>
      <c r="L12702" s="111">
        <v>0.85306406685236758</v>
      </c>
      <c r="M12702" s="111">
        <v>6.4056614999681585E-2</v>
      </c>
      <c r="N12702" s="112">
        <f t="shared" si="397"/>
        <v>-2.0281082395611536</v>
      </c>
    </row>
    <row r="12703" spans="1:14" x14ac:dyDescent="0.25">
      <c r="A12703" s="111" t="s">
        <v>927</v>
      </c>
      <c r="B12703" s="111">
        <f>INDEX(kommuner!C:C,MATCH(_xlfn.NUMBERVALUE(A12703),kommuner!B:B,0))</f>
        <v>5412</v>
      </c>
      <c r="C12703" s="111" t="s">
        <v>127</v>
      </c>
      <c r="D12703" s="111" t="s">
        <v>127</v>
      </c>
      <c r="E12703" s="111" t="s">
        <v>126</v>
      </c>
      <c r="F12703" s="111" t="s">
        <v>172</v>
      </c>
      <c r="G12703" s="111" t="s">
        <v>186</v>
      </c>
      <c r="H12703" s="111" t="s">
        <v>172</v>
      </c>
      <c r="I12703" s="111" t="s">
        <v>186</v>
      </c>
      <c r="J12703" t="str">
        <f t="shared" si="396"/>
        <v>5412SkogMineraljordBarskogSærs høy</v>
      </c>
      <c r="K12703" s="111">
        <v>0.12072674540874306</v>
      </c>
      <c r="L12703" s="111">
        <v>0.85306406685236758</v>
      </c>
      <c r="M12703" s="111">
        <v>6.4056614999681585E-2</v>
      </c>
      <c r="N12703" s="112">
        <f t="shared" si="397"/>
        <v>1.0378474272607923</v>
      </c>
    </row>
    <row r="12704" spans="1:14" x14ac:dyDescent="0.25">
      <c r="A12704" s="111" t="s">
        <v>927</v>
      </c>
      <c r="B12704" s="111">
        <f>INDEX(kommuner!C:C,MATCH(_xlfn.NUMBERVALUE(A12704),kommuner!B:B,0))</f>
        <v>5412</v>
      </c>
      <c r="C12704" s="111" t="s">
        <v>127</v>
      </c>
      <c r="D12704" s="111" t="s">
        <v>127</v>
      </c>
      <c r="E12704" s="111" t="s">
        <v>126</v>
      </c>
      <c r="F12704" s="111" t="s">
        <v>179</v>
      </c>
      <c r="G12704" s="111" t="s">
        <v>180</v>
      </c>
      <c r="H12704" s="111" t="s">
        <v>179</v>
      </c>
      <c r="I12704" s="111" t="s">
        <v>180</v>
      </c>
      <c r="J12704" t="str">
        <f t="shared" si="396"/>
        <v>5412SkogMineraljordBlandingsskogHøy</v>
      </c>
      <c r="K12704" s="111">
        <v>-7.1939050909469406</v>
      </c>
      <c r="L12704" s="111">
        <v>0.85306406685236758</v>
      </c>
      <c r="M12704" s="111">
        <v>6.3979989500968365E-2</v>
      </c>
      <c r="N12704" s="112">
        <f t="shared" si="397"/>
        <v>-6.2768610345936047</v>
      </c>
    </row>
    <row r="12705" spans="1:14" x14ac:dyDescent="0.25">
      <c r="A12705" s="111" t="s">
        <v>927</v>
      </c>
      <c r="B12705" s="111">
        <f>INDEX(kommuner!C:C,MATCH(_xlfn.NUMBERVALUE(A12705),kommuner!B:B,0))</f>
        <v>5412</v>
      </c>
      <c r="C12705" s="111" t="s">
        <v>127</v>
      </c>
      <c r="D12705" s="111" t="s">
        <v>127</v>
      </c>
      <c r="E12705" s="111" t="s">
        <v>126</v>
      </c>
      <c r="F12705" s="111" t="s">
        <v>179</v>
      </c>
      <c r="G12705" s="111" t="s">
        <v>167</v>
      </c>
      <c r="H12705" s="111" t="s">
        <v>179</v>
      </c>
      <c r="I12705" s="111" t="s">
        <v>167</v>
      </c>
      <c r="J12705" t="str">
        <f t="shared" si="396"/>
        <v>5412SkogMineraljordBlandingsskogImpediment</v>
      </c>
      <c r="K12705" s="111">
        <v>-1.6598037998579707</v>
      </c>
      <c r="L12705" s="111">
        <v>0.85306406685236758</v>
      </c>
      <c r="M12705" s="111">
        <v>6.3979989500968365E-2</v>
      </c>
      <c r="N12705" s="112">
        <f t="shared" si="397"/>
        <v>-0.7427597435046347</v>
      </c>
    </row>
    <row r="12706" spans="1:14" x14ac:dyDescent="0.25">
      <c r="A12706" s="111" t="s">
        <v>927</v>
      </c>
      <c r="B12706" s="111">
        <f>INDEX(kommuner!C:C,MATCH(_xlfn.NUMBERVALUE(A12706),kommuner!B:B,0))</f>
        <v>5412</v>
      </c>
      <c r="C12706" s="111" t="s">
        <v>127</v>
      </c>
      <c r="D12706" s="111" t="s">
        <v>127</v>
      </c>
      <c r="E12706" s="111" t="s">
        <v>126</v>
      </c>
      <c r="F12706" s="111" t="s">
        <v>179</v>
      </c>
      <c r="G12706" s="111" t="s">
        <v>190</v>
      </c>
      <c r="H12706" s="111" t="s">
        <v>179</v>
      </c>
      <c r="I12706" s="111" t="s">
        <v>190</v>
      </c>
      <c r="J12706" t="str">
        <f t="shared" si="396"/>
        <v>5412SkogMineraljordBlandingsskogLav</v>
      </c>
      <c r="K12706" s="111">
        <v>-2.5588434197694254</v>
      </c>
      <c r="L12706" s="111">
        <v>0.85306406685236758</v>
      </c>
      <c r="M12706" s="111">
        <v>6.3979989500968365E-2</v>
      </c>
      <c r="N12706" s="112">
        <f t="shared" si="397"/>
        <v>-1.6417993634160897</v>
      </c>
    </row>
    <row r="12707" spans="1:14" x14ac:dyDescent="0.25">
      <c r="A12707" s="111" t="s">
        <v>927</v>
      </c>
      <c r="B12707" s="111">
        <f>INDEX(kommuner!C:C,MATCH(_xlfn.NUMBERVALUE(A12707),kommuner!B:B,0))</f>
        <v>5412</v>
      </c>
      <c r="C12707" s="111" t="s">
        <v>127</v>
      </c>
      <c r="D12707" s="111" t="s">
        <v>127</v>
      </c>
      <c r="E12707" s="111" t="s">
        <v>126</v>
      </c>
      <c r="F12707" s="111" t="s">
        <v>179</v>
      </c>
      <c r="G12707" s="111" t="s">
        <v>173</v>
      </c>
      <c r="H12707" s="111" t="s">
        <v>179</v>
      </c>
      <c r="I12707" s="111" t="s">
        <v>173</v>
      </c>
      <c r="J12707" t="str">
        <f t="shared" si="396"/>
        <v>5412SkogMineraljordBlandingsskogMiddels</v>
      </c>
      <c r="K12707" s="111">
        <v>-3.8687729546762566</v>
      </c>
      <c r="L12707" s="111">
        <v>0.85306406685236758</v>
      </c>
      <c r="M12707" s="111">
        <v>6.3979989500968365E-2</v>
      </c>
      <c r="N12707" s="112">
        <f t="shared" si="397"/>
        <v>-2.9517288983229206</v>
      </c>
    </row>
    <row r="12708" spans="1:14" x14ac:dyDescent="0.25">
      <c r="A12708" s="111" t="s">
        <v>927</v>
      </c>
      <c r="B12708" s="111">
        <f>INDEX(kommuner!C:C,MATCH(_xlfn.NUMBERVALUE(A12708),kommuner!B:B,0))</f>
        <v>5412</v>
      </c>
      <c r="C12708" s="111" t="s">
        <v>127</v>
      </c>
      <c r="D12708" s="111" t="s">
        <v>127</v>
      </c>
      <c r="E12708" s="111" t="s">
        <v>126</v>
      </c>
      <c r="F12708" s="111" t="s">
        <v>179</v>
      </c>
      <c r="G12708" s="111" t="s">
        <v>186</v>
      </c>
      <c r="H12708" s="111" t="s">
        <v>179</v>
      </c>
      <c r="I12708" s="111" t="s">
        <v>186</v>
      </c>
      <c r="J12708" t="str">
        <f t="shared" si="396"/>
        <v>5412SkogMineraljordBlandingsskogSærs høy</v>
      </c>
      <c r="K12708" s="111">
        <v>-2.9395925245326562</v>
      </c>
      <c r="L12708" s="111">
        <v>0.85306406685236758</v>
      </c>
      <c r="M12708" s="111">
        <v>6.3979989500968365E-2</v>
      </c>
      <c r="N12708" s="112">
        <f t="shared" si="397"/>
        <v>-2.0225484681793202</v>
      </c>
    </row>
    <row r="12709" spans="1:14" x14ac:dyDescent="0.25">
      <c r="A12709" s="111" t="s">
        <v>927</v>
      </c>
      <c r="B12709" s="111">
        <f>INDEX(kommuner!C:C,MATCH(_xlfn.NUMBERVALUE(A12709),kommuner!B:B,0))</f>
        <v>5412</v>
      </c>
      <c r="C12709" s="111" t="s">
        <v>127</v>
      </c>
      <c r="D12709" s="111" t="s">
        <v>127</v>
      </c>
      <c r="E12709" s="111" t="s">
        <v>126</v>
      </c>
      <c r="F12709" s="111" t="s">
        <v>185</v>
      </c>
      <c r="G12709" s="111" t="s">
        <v>180</v>
      </c>
      <c r="H12709" s="111" t="s">
        <v>185</v>
      </c>
      <c r="I12709" s="111" t="s">
        <v>180</v>
      </c>
      <c r="J12709" t="str">
        <f t="shared" si="396"/>
        <v>5412SkogMineraljordLauvskogHøy</v>
      </c>
      <c r="K12709" s="111">
        <v>-2.2672556336745231</v>
      </c>
      <c r="L12709" s="111">
        <v>0.85306406685236758</v>
      </c>
      <c r="M12709" s="111">
        <v>6.3979989500968365E-2</v>
      </c>
      <c r="N12709" s="112">
        <f t="shared" si="397"/>
        <v>-1.3502115773211874</v>
      </c>
    </row>
    <row r="12710" spans="1:14" x14ac:dyDescent="0.25">
      <c r="A12710" s="111" t="s">
        <v>927</v>
      </c>
      <c r="B12710" s="111">
        <f>INDEX(kommuner!C:C,MATCH(_xlfn.NUMBERVALUE(A12710),kommuner!B:B,0))</f>
        <v>5412</v>
      </c>
      <c r="C12710" s="111" t="s">
        <v>127</v>
      </c>
      <c r="D12710" s="111" t="s">
        <v>127</v>
      </c>
      <c r="E12710" s="111" t="s">
        <v>126</v>
      </c>
      <c r="F12710" s="111" t="s">
        <v>185</v>
      </c>
      <c r="G12710" s="111" t="s">
        <v>167</v>
      </c>
      <c r="H12710" s="111" t="s">
        <v>185</v>
      </c>
      <c r="I12710" s="111" t="s">
        <v>167</v>
      </c>
      <c r="J12710" t="str">
        <f t="shared" si="396"/>
        <v>5412SkogMineraljordLauvskogImpediment</v>
      </c>
      <c r="K12710" s="111">
        <v>-0.10482014945424457</v>
      </c>
      <c r="L12710" s="111">
        <v>0.85306406685236758</v>
      </c>
      <c r="M12710" s="111">
        <v>6.3979989500968365E-2</v>
      </c>
      <c r="N12710" s="112">
        <f t="shared" si="397"/>
        <v>0.81222390689909141</v>
      </c>
    </row>
    <row r="12711" spans="1:14" x14ac:dyDescent="0.25">
      <c r="A12711" s="111" t="s">
        <v>927</v>
      </c>
      <c r="B12711" s="111">
        <f>INDEX(kommuner!C:C,MATCH(_xlfn.NUMBERVALUE(A12711),kommuner!B:B,0))</f>
        <v>5412</v>
      </c>
      <c r="C12711" s="111" t="s">
        <v>127</v>
      </c>
      <c r="D12711" s="111" t="s">
        <v>127</v>
      </c>
      <c r="E12711" s="111" t="s">
        <v>126</v>
      </c>
      <c r="F12711" s="111" t="s">
        <v>185</v>
      </c>
      <c r="G12711" s="111" t="s">
        <v>190</v>
      </c>
      <c r="H12711" s="111" t="s">
        <v>185</v>
      </c>
      <c r="I12711" s="111" t="s">
        <v>190</v>
      </c>
      <c r="J12711" t="str">
        <f t="shared" si="396"/>
        <v>5412SkogMineraljordLauvskogLav</v>
      </c>
      <c r="K12711" s="111">
        <v>-8.9748170935426599E-2</v>
      </c>
      <c r="L12711" s="111">
        <v>0.85306406685236758</v>
      </c>
      <c r="M12711" s="111">
        <v>6.3979989500968365E-2</v>
      </c>
      <c r="N12711" s="112">
        <f t="shared" si="397"/>
        <v>0.82729588541790933</v>
      </c>
    </row>
    <row r="12712" spans="1:14" x14ac:dyDescent="0.25">
      <c r="A12712" s="111" t="s">
        <v>927</v>
      </c>
      <c r="B12712" s="111">
        <f>INDEX(kommuner!C:C,MATCH(_xlfn.NUMBERVALUE(A12712),kommuner!B:B,0))</f>
        <v>5412</v>
      </c>
      <c r="C12712" s="111" t="s">
        <v>127</v>
      </c>
      <c r="D12712" s="111" t="s">
        <v>127</v>
      </c>
      <c r="E12712" s="111" t="s">
        <v>126</v>
      </c>
      <c r="F12712" s="111" t="s">
        <v>185</v>
      </c>
      <c r="G12712" s="111" t="s">
        <v>173</v>
      </c>
      <c r="H12712" s="111" t="s">
        <v>185</v>
      </c>
      <c r="I12712" s="111" t="s">
        <v>173</v>
      </c>
      <c r="J12712" t="str">
        <f t="shared" si="396"/>
        <v>5412SkogMineraljordLauvskogMiddels</v>
      </c>
      <c r="K12712" s="111">
        <v>-1.6187078219159163</v>
      </c>
      <c r="L12712" s="111">
        <v>0.85306406685236758</v>
      </c>
      <c r="M12712" s="111">
        <v>6.3979989500968365E-2</v>
      </c>
      <c r="N12712" s="112">
        <f t="shared" si="397"/>
        <v>-0.70166376556258037</v>
      </c>
    </row>
    <row r="12713" spans="1:14" x14ac:dyDescent="0.25">
      <c r="A12713" s="111" t="s">
        <v>927</v>
      </c>
      <c r="B12713" s="111">
        <f>INDEX(kommuner!C:C,MATCH(_xlfn.NUMBERVALUE(A12713),kommuner!B:B,0))</f>
        <v>5412</v>
      </c>
      <c r="C12713" s="111" t="s">
        <v>127</v>
      </c>
      <c r="D12713" s="111" t="s">
        <v>127</v>
      </c>
      <c r="E12713" s="111" t="s">
        <v>126</v>
      </c>
      <c r="F12713" s="111" t="s">
        <v>185</v>
      </c>
      <c r="G12713" s="111" t="s">
        <v>186</v>
      </c>
      <c r="H12713" s="111" t="s">
        <v>185</v>
      </c>
      <c r="I12713" s="111" t="s">
        <v>186</v>
      </c>
      <c r="J12713" t="str">
        <f t="shared" si="396"/>
        <v>5412SkogMineraljordLauvskogSærs høy</v>
      </c>
      <c r="K12713" s="111">
        <v>-3.6560473259425113</v>
      </c>
      <c r="L12713" s="111">
        <v>0.85306406685236758</v>
      </c>
      <c r="M12713" s="111">
        <v>6.3979989500968365E-2</v>
      </c>
      <c r="N12713" s="112">
        <f t="shared" si="397"/>
        <v>-2.7390032695891753</v>
      </c>
    </row>
    <row r="12714" spans="1:14" x14ac:dyDescent="0.25">
      <c r="A12714" s="111" t="s">
        <v>927</v>
      </c>
      <c r="B12714" s="111">
        <f>INDEX(kommuner!C:C,MATCH(_xlfn.NUMBERVALUE(A12714),kommuner!B:B,0))</f>
        <v>5412</v>
      </c>
      <c r="C12714" s="111" t="s">
        <v>127</v>
      </c>
      <c r="D12714" s="111" t="s">
        <v>127</v>
      </c>
      <c r="E12714" s="111" t="s">
        <v>123</v>
      </c>
      <c r="F12714" s="111" t="s">
        <v>172</v>
      </c>
      <c r="G12714" s="111" t="s">
        <v>180</v>
      </c>
      <c r="H12714" s="111" t="s">
        <v>172</v>
      </c>
      <c r="I12714" s="111" t="s">
        <v>180</v>
      </c>
      <c r="J12714" t="str">
        <f t="shared" si="396"/>
        <v>5412SkogOrganisk jordBarskogHøy</v>
      </c>
      <c r="K12714" s="111">
        <v>-2.5184559031994138</v>
      </c>
      <c r="L12714" s="111">
        <v>0.92784825435236762</v>
      </c>
      <c r="M12714" s="111">
        <v>0.46518126042825314</v>
      </c>
      <c r="N12714" s="112">
        <f t="shared" si="397"/>
        <v>-1.1254263884187932</v>
      </c>
    </row>
    <row r="12715" spans="1:14" x14ac:dyDescent="0.25">
      <c r="A12715" s="111" t="s">
        <v>927</v>
      </c>
      <c r="B12715" s="111">
        <f>INDEX(kommuner!C:C,MATCH(_xlfn.NUMBERVALUE(A12715),kommuner!B:B,0))</f>
        <v>5412</v>
      </c>
      <c r="C12715" s="111" t="s">
        <v>127</v>
      </c>
      <c r="D12715" s="111" t="s">
        <v>127</v>
      </c>
      <c r="E12715" s="111" t="s">
        <v>123</v>
      </c>
      <c r="F12715" s="111" t="s">
        <v>172</v>
      </c>
      <c r="G12715" s="111" t="s">
        <v>167</v>
      </c>
      <c r="H12715" s="111" t="s">
        <v>172</v>
      </c>
      <c r="I12715" s="111" t="s">
        <v>167</v>
      </c>
      <c r="J12715" t="str">
        <f t="shared" si="396"/>
        <v>5412SkogOrganisk jordBarskogImpediment</v>
      </c>
      <c r="K12715" s="111">
        <v>-0.13011741963904588</v>
      </c>
      <c r="L12715" s="111">
        <v>0.92784825435236762</v>
      </c>
      <c r="M12715" s="111">
        <v>0.46510463492953991</v>
      </c>
      <c r="N12715" s="112">
        <f t="shared" si="397"/>
        <v>1.2628354696428616</v>
      </c>
    </row>
    <row r="12716" spans="1:14" x14ac:dyDescent="0.25">
      <c r="A12716" s="111" t="s">
        <v>927</v>
      </c>
      <c r="B12716" s="111">
        <f>INDEX(kommuner!C:C,MATCH(_xlfn.NUMBERVALUE(A12716),kommuner!B:B,0))</f>
        <v>5412</v>
      </c>
      <c r="C12716" s="111" t="s">
        <v>127</v>
      </c>
      <c r="D12716" s="111" t="s">
        <v>127</v>
      </c>
      <c r="E12716" s="111" t="s">
        <v>123</v>
      </c>
      <c r="F12716" s="111" t="s">
        <v>172</v>
      </c>
      <c r="G12716" s="111" t="s">
        <v>190</v>
      </c>
      <c r="H12716" s="111" t="s">
        <v>172</v>
      </c>
      <c r="I12716" s="111" t="s">
        <v>190</v>
      </c>
      <c r="J12716" t="str">
        <f t="shared" si="396"/>
        <v>5412SkogOrganisk jordBarskogLav</v>
      </c>
      <c r="K12716" s="111">
        <v>-0.50666953101693391</v>
      </c>
      <c r="L12716" s="111">
        <v>0.92784825435236762</v>
      </c>
      <c r="M12716" s="111">
        <v>0.46510463492953991</v>
      </c>
      <c r="N12716" s="112">
        <f t="shared" si="397"/>
        <v>0.88628335826497362</v>
      </c>
    </row>
    <row r="12717" spans="1:14" x14ac:dyDescent="0.25">
      <c r="A12717" s="111" t="s">
        <v>927</v>
      </c>
      <c r="B12717" s="111">
        <f>INDEX(kommuner!C:C,MATCH(_xlfn.NUMBERVALUE(A12717),kommuner!B:B,0))</f>
        <v>5412</v>
      </c>
      <c r="C12717" s="111" t="s">
        <v>127</v>
      </c>
      <c r="D12717" s="111" t="s">
        <v>127</v>
      </c>
      <c r="E12717" s="111" t="s">
        <v>123</v>
      </c>
      <c r="F12717" s="111" t="s">
        <v>172</v>
      </c>
      <c r="G12717" s="111" t="s">
        <v>173</v>
      </c>
      <c r="H12717" s="111" t="s">
        <v>172</v>
      </c>
      <c r="I12717" s="111" t="s">
        <v>173</v>
      </c>
      <c r="J12717" t="str">
        <f t="shared" si="396"/>
        <v>5412SkogOrganisk jordBarskogMiddels</v>
      </c>
      <c r="K12717" s="111">
        <v>-1.5571490961494638</v>
      </c>
      <c r="L12717" s="111">
        <v>0.92784825435236762</v>
      </c>
      <c r="M12717" s="111">
        <v>0.46518126042825314</v>
      </c>
      <c r="N12717" s="112">
        <f t="shared" si="397"/>
        <v>-0.16411958136884308</v>
      </c>
    </row>
    <row r="12718" spans="1:14" x14ac:dyDescent="0.25">
      <c r="A12718" s="111" t="s">
        <v>927</v>
      </c>
      <c r="B12718" s="111">
        <f>INDEX(kommuner!C:C,MATCH(_xlfn.NUMBERVALUE(A12718),kommuner!B:B,0))</f>
        <v>5412</v>
      </c>
      <c r="C12718" s="111" t="s">
        <v>127</v>
      </c>
      <c r="D12718" s="111" t="s">
        <v>127</v>
      </c>
      <c r="E12718" s="111" t="s">
        <v>123</v>
      </c>
      <c r="F12718" s="111" t="s">
        <v>172</v>
      </c>
      <c r="G12718" s="111" t="s">
        <v>186</v>
      </c>
      <c r="H12718" s="111" t="s">
        <v>172</v>
      </c>
      <c r="I12718" s="111" t="s">
        <v>186</v>
      </c>
      <c r="J12718" t="str">
        <f t="shared" si="396"/>
        <v>5412SkogOrganisk jordBarskogSærs høy</v>
      </c>
      <c r="K12718" s="111">
        <v>2.5548655235722699</v>
      </c>
      <c r="L12718" s="111">
        <v>0.92784825435236762</v>
      </c>
      <c r="M12718" s="111">
        <v>0.46518126042825314</v>
      </c>
      <c r="N12718" s="112">
        <f t="shared" si="397"/>
        <v>3.9478950383528906</v>
      </c>
    </row>
    <row r="12719" spans="1:14" x14ac:dyDescent="0.25">
      <c r="A12719" s="111" t="s">
        <v>927</v>
      </c>
      <c r="B12719" s="111">
        <f>INDEX(kommuner!C:C,MATCH(_xlfn.NUMBERVALUE(A12719),kommuner!B:B,0))</f>
        <v>5412</v>
      </c>
      <c r="C12719" s="111" t="s">
        <v>127</v>
      </c>
      <c r="D12719" s="111" t="s">
        <v>127</v>
      </c>
      <c r="E12719" s="111" t="s">
        <v>123</v>
      </c>
      <c r="F12719" s="111" t="s">
        <v>179</v>
      </c>
      <c r="G12719" s="111" t="s">
        <v>180</v>
      </c>
      <c r="H12719" s="111" t="s">
        <v>179</v>
      </c>
      <c r="I12719" s="111" t="s">
        <v>180</v>
      </c>
      <c r="J12719" t="str">
        <f t="shared" si="396"/>
        <v>5412SkogOrganisk jordBlandingsskogHøy</v>
      </c>
      <c r="K12719" s="111">
        <v>-5.5554344456832343</v>
      </c>
      <c r="L12719" s="111">
        <v>0.92784825435236762</v>
      </c>
      <c r="M12719" s="111">
        <v>0.46510463492953991</v>
      </c>
      <c r="N12719" s="112">
        <f t="shared" si="397"/>
        <v>-4.1624815564013264</v>
      </c>
    </row>
    <row r="12720" spans="1:14" x14ac:dyDescent="0.25">
      <c r="A12720" s="111" t="s">
        <v>927</v>
      </c>
      <c r="B12720" s="111">
        <f>INDEX(kommuner!C:C,MATCH(_xlfn.NUMBERVALUE(A12720),kommuner!B:B,0))</f>
        <v>5412</v>
      </c>
      <c r="C12720" s="111" t="s">
        <v>127</v>
      </c>
      <c r="D12720" s="111" t="s">
        <v>127</v>
      </c>
      <c r="E12720" s="111" t="s">
        <v>123</v>
      </c>
      <c r="F12720" s="111" t="s">
        <v>179</v>
      </c>
      <c r="G12720" s="111" t="s">
        <v>167</v>
      </c>
      <c r="H12720" s="111" t="s">
        <v>179</v>
      </c>
      <c r="I12720" s="111" t="s">
        <v>167</v>
      </c>
      <c r="J12720" t="str">
        <f t="shared" si="396"/>
        <v>5412SkogOrganisk jordBlandingsskogImpediment</v>
      </c>
      <c r="K12720" s="111">
        <v>-0.28586344175800005</v>
      </c>
      <c r="L12720" s="111">
        <v>0.92784825435236762</v>
      </c>
      <c r="M12720" s="111">
        <v>0.46510463492953991</v>
      </c>
      <c r="N12720" s="112">
        <f t="shared" si="397"/>
        <v>1.1070894475239075</v>
      </c>
    </row>
    <row r="12721" spans="1:14" x14ac:dyDescent="0.25">
      <c r="A12721" s="111" t="s">
        <v>927</v>
      </c>
      <c r="B12721" s="111">
        <f>INDEX(kommuner!C:C,MATCH(_xlfn.NUMBERVALUE(A12721),kommuner!B:B,0))</f>
        <v>5412</v>
      </c>
      <c r="C12721" s="111" t="s">
        <v>127</v>
      </c>
      <c r="D12721" s="111" t="s">
        <v>127</v>
      </c>
      <c r="E12721" s="111" t="s">
        <v>123</v>
      </c>
      <c r="F12721" s="111" t="s">
        <v>179</v>
      </c>
      <c r="G12721" s="111" t="s">
        <v>190</v>
      </c>
      <c r="H12721" s="111" t="s">
        <v>179</v>
      </c>
      <c r="I12721" s="111" t="s">
        <v>190</v>
      </c>
      <c r="J12721" t="str">
        <f t="shared" si="396"/>
        <v>5412SkogOrganisk jordBlandingsskogLav</v>
      </c>
      <c r="K12721" s="111">
        <v>-1.2347339377887629</v>
      </c>
      <c r="L12721" s="111">
        <v>0.92784825435236762</v>
      </c>
      <c r="M12721" s="111">
        <v>0.46510463492953991</v>
      </c>
      <c r="N12721" s="112">
        <f t="shared" si="397"/>
        <v>0.15821895149314458</v>
      </c>
    </row>
    <row r="12722" spans="1:14" x14ac:dyDescent="0.25">
      <c r="A12722" s="111" t="s">
        <v>927</v>
      </c>
      <c r="B12722" s="111">
        <f>INDEX(kommuner!C:C,MATCH(_xlfn.NUMBERVALUE(A12722),kommuner!B:B,0))</f>
        <v>5412</v>
      </c>
      <c r="C12722" s="111" t="s">
        <v>127</v>
      </c>
      <c r="D12722" s="111" t="s">
        <v>127</v>
      </c>
      <c r="E12722" s="111" t="s">
        <v>123</v>
      </c>
      <c r="F12722" s="111" t="s">
        <v>179</v>
      </c>
      <c r="G12722" s="111" t="s">
        <v>173</v>
      </c>
      <c r="H12722" s="111" t="s">
        <v>179</v>
      </c>
      <c r="I12722" s="111" t="s">
        <v>173</v>
      </c>
      <c r="J12722" t="str">
        <f t="shared" si="396"/>
        <v>5412SkogOrganisk jordBlandingsskogMiddels</v>
      </c>
      <c r="K12722" s="111">
        <v>-2.4239591752717748</v>
      </c>
      <c r="L12722" s="111">
        <v>0.92784825435236762</v>
      </c>
      <c r="M12722" s="111">
        <v>0.46510463492953991</v>
      </c>
      <c r="N12722" s="112">
        <f t="shared" si="397"/>
        <v>-1.0310062859898674</v>
      </c>
    </row>
    <row r="12723" spans="1:14" x14ac:dyDescent="0.25">
      <c r="A12723" s="111" t="s">
        <v>927</v>
      </c>
      <c r="B12723" s="111">
        <f>INDEX(kommuner!C:C,MATCH(_xlfn.NUMBERVALUE(A12723),kommuner!B:B,0))</f>
        <v>5412</v>
      </c>
      <c r="C12723" s="111" t="s">
        <v>127</v>
      </c>
      <c r="D12723" s="111" t="s">
        <v>127</v>
      </c>
      <c r="E12723" s="111" t="s">
        <v>123</v>
      </c>
      <c r="F12723" s="111" t="s">
        <v>179</v>
      </c>
      <c r="G12723" s="111" t="s">
        <v>186</v>
      </c>
      <c r="H12723" s="111" t="s">
        <v>179</v>
      </c>
      <c r="I12723" s="111" t="s">
        <v>186</v>
      </c>
      <c r="J12723" t="str">
        <f t="shared" si="396"/>
        <v>5412SkogOrganisk jordBlandingsskogSærs høy</v>
      </c>
      <c r="K12723" s="111">
        <v>-1.5726115302258048</v>
      </c>
      <c r="L12723" s="111">
        <v>0.92784825435236762</v>
      </c>
      <c r="M12723" s="111">
        <v>0.46510463492953991</v>
      </c>
      <c r="N12723" s="112">
        <f t="shared" si="397"/>
        <v>-0.17965864094389727</v>
      </c>
    </row>
    <row r="12724" spans="1:14" x14ac:dyDescent="0.25">
      <c r="A12724" s="111" t="s">
        <v>927</v>
      </c>
      <c r="B12724" s="111">
        <f>INDEX(kommuner!C:C,MATCH(_xlfn.NUMBERVALUE(A12724),kommuner!B:B,0))</f>
        <v>5412</v>
      </c>
      <c r="C12724" s="111" t="s">
        <v>127</v>
      </c>
      <c r="D12724" s="111" t="s">
        <v>127</v>
      </c>
      <c r="E12724" s="111" t="s">
        <v>123</v>
      </c>
      <c r="F12724" s="111" t="s">
        <v>185</v>
      </c>
      <c r="G12724" s="111" t="s">
        <v>180</v>
      </c>
      <c r="H12724" s="111" t="s">
        <v>185</v>
      </c>
      <c r="I12724" s="111" t="s">
        <v>180</v>
      </c>
      <c r="J12724" t="str">
        <f t="shared" si="396"/>
        <v>5412SkogOrganisk jordLauvskogHøy</v>
      </c>
      <c r="K12724" s="111">
        <v>-1.9913688882377358</v>
      </c>
      <c r="L12724" s="111">
        <v>0.92784825435236762</v>
      </c>
      <c r="M12724" s="111">
        <v>0.46510463492953991</v>
      </c>
      <c r="N12724" s="112">
        <f t="shared" si="397"/>
        <v>-0.59841599895582831</v>
      </c>
    </row>
    <row r="12725" spans="1:14" x14ac:dyDescent="0.25">
      <c r="A12725" s="111" t="s">
        <v>927</v>
      </c>
      <c r="B12725" s="111">
        <f>INDEX(kommuner!C:C,MATCH(_xlfn.NUMBERVALUE(A12725),kommuner!B:B,0))</f>
        <v>5412</v>
      </c>
      <c r="C12725" s="111" t="s">
        <v>127</v>
      </c>
      <c r="D12725" s="111" t="s">
        <v>127</v>
      </c>
      <c r="E12725" s="111" t="s">
        <v>123</v>
      </c>
      <c r="F12725" s="111" t="s">
        <v>185</v>
      </c>
      <c r="G12725" s="111" t="s">
        <v>167</v>
      </c>
      <c r="H12725" s="111" t="s">
        <v>185</v>
      </c>
      <c r="I12725" s="111" t="s">
        <v>167</v>
      </c>
      <c r="J12725" t="str">
        <f t="shared" si="396"/>
        <v>5412SkogOrganisk jordLauvskogImpediment</v>
      </c>
      <c r="K12725" s="111">
        <v>0.35000626494250675</v>
      </c>
      <c r="L12725" s="111">
        <v>0.92784825435236762</v>
      </c>
      <c r="M12725" s="111">
        <v>0.46510463492953991</v>
      </c>
      <c r="N12725" s="112">
        <f t="shared" si="397"/>
        <v>1.7429591542244141</v>
      </c>
    </row>
    <row r="12726" spans="1:14" x14ac:dyDescent="0.25">
      <c r="A12726" s="111" t="s">
        <v>927</v>
      </c>
      <c r="B12726" s="111">
        <f>INDEX(kommuner!C:C,MATCH(_xlfn.NUMBERVALUE(A12726),kommuner!B:B,0))</f>
        <v>5412</v>
      </c>
      <c r="C12726" s="111" t="s">
        <v>127</v>
      </c>
      <c r="D12726" s="111" t="s">
        <v>127</v>
      </c>
      <c r="E12726" s="111" t="s">
        <v>123</v>
      </c>
      <c r="F12726" s="111" t="s">
        <v>185</v>
      </c>
      <c r="G12726" s="111" t="s">
        <v>190</v>
      </c>
      <c r="H12726" s="111" t="s">
        <v>185</v>
      </c>
      <c r="I12726" s="111" t="s">
        <v>190</v>
      </c>
      <c r="J12726" t="str">
        <f t="shared" si="396"/>
        <v>5412SkogOrganisk jordLauvskogLav</v>
      </c>
      <c r="K12726" s="111">
        <v>1.1144075558526714</v>
      </c>
      <c r="L12726" s="111">
        <v>0.92784825435236762</v>
      </c>
      <c r="M12726" s="111">
        <v>0.46510463492953991</v>
      </c>
      <c r="N12726" s="112">
        <f t="shared" si="397"/>
        <v>2.5073604451345788</v>
      </c>
    </row>
    <row r="12727" spans="1:14" x14ac:dyDescent="0.25">
      <c r="A12727" s="111" t="s">
        <v>927</v>
      </c>
      <c r="B12727" s="111">
        <f>INDEX(kommuner!C:C,MATCH(_xlfn.NUMBERVALUE(A12727),kommuner!B:B,0))</f>
        <v>5412</v>
      </c>
      <c r="C12727" s="111" t="s">
        <v>127</v>
      </c>
      <c r="D12727" s="111" t="s">
        <v>127</v>
      </c>
      <c r="E12727" s="111" t="s">
        <v>123</v>
      </c>
      <c r="F12727" s="111" t="s">
        <v>185</v>
      </c>
      <c r="G12727" s="111" t="s">
        <v>173</v>
      </c>
      <c r="H12727" s="111" t="s">
        <v>185</v>
      </c>
      <c r="I12727" s="111" t="s">
        <v>173</v>
      </c>
      <c r="J12727" t="str">
        <f t="shared" si="396"/>
        <v>5412SkogOrganisk jordLauvskogMiddels</v>
      </c>
      <c r="K12727" s="111">
        <v>-0.62664468270982987</v>
      </c>
      <c r="L12727" s="111">
        <v>0.92784825435236762</v>
      </c>
      <c r="M12727" s="111">
        <v>0.46510463492953991</v>
      </c>
      <c r="N12727" s="112">
        <f t="shared" si="397"/>
        <v>0.76630820657207765</v>
      </c>
    </row>
    <row r="12728" spans="1:14" x14ac:dyDescent="0.25">
      <c r="A12728" s="111" t="s">
        <v>927</v>
      </c>
      <c r="B12728" s="111">
        <f>INDEX(kommuner!C:C,MATCH(_xlfn.NUMBERVALUE(A12728),kommuner!B:B,0))</f>
        <v>5412</v>
      </c>
      <c r="C12728" s="111" t="s">
        <v>127</v>
      </c>
      <c r="D12728" s="111" t="s">
        <v>127</v>
      </c>
      <c r="E12728" s="111" t="s">
        <v>123</v>
      </c>
      <c r="F12728" s="111" t="s">
        <v>185</v>
      </c>
      <c r="G12728" s="111" t="s">
        <v>186</v>
      </c>
      <c r="H12728" s="111" t="s">
        <v>185</v>
      </c>
      <c r="I12728" s="111" t="s">
        <v>186</v>
      </c>
      <c r="J12728" t="str">
        <f t="shared" si="396"/>
        <v>5412SkogOrganisk jordLauvskogSærs høy</v>
      </c>
      <c r="K12728" s="111">
        <v>-1.8997279926091779</v>
      </c>
      <c r="L12728" s="111">
        <v>0.92784825435236762</v>
      </c>
      <c r="M12728" s="111">
        <v>0.46510463492953991</v>
      </c>
      <c r="N12728" s="112">
        <f t="shared" si="397"/>
        <v>-0.50677510332727038</v>
      </c>
    </row>
    <row r="12729" spans="1:14" x14ac:dyDescent="0.25">
      <c r="A12729" s="111" t="s">
        <v>927</v>
      </c>
      <c r="B12729" s="111">
        <f>INDEX(kommuner!C:C,MATCH(_xlfn.NUMBERVALUE(A12729),kommuner!B:B,0))</f>
        <v>5412</v>
      </c>
      <c r="C12729" s="111" t="s">
        <v>83</v>
      </c>
      <c r="D12729" s="111" t="s">
        <v>83</v>
      </c>
      <c r="E12729" s="111" t="s">
        <v>126</v>
      </c>
      <c r="F12729" s="111" t="s">
        <v>139</v>
      </c>
      <c r="G12729" s="111" t="s">
        <v>139</v>
      </c>
      <c r="H12729" s="111" t="s">
        <v>139</v>
      </c>
      <c r="I12729" s="111" t="s">
        <v>139</v>
      </c>
      <c r="J12729" t="str">
        <f t="shared" si="396"/>
        <v>5412Utbygd arealMineraljord</v>
      </c>
      <c r="K12729" s="111">
        <v>6.7868445194857546E-2</v>
      </c>
      <c r="L12729" s="111">
        <v>0</v>
      </c>
      <c r="M12729" s="111">
        <v>1.303047089454229E-2</v>
      </c>
      <c r="N12729" s="112">
        <f t="shared" si="397"/>
        <v>8.0898916089399836E-2</v>
      </c>
    </row>
    <row r="12730" spans="1:14" x14ac:dyDescent="0.25">
      <c r="A12730" s="111" t="s">
        <v>927</v>
      </c>
      <c r="B12730" s="111">
        <f>INDEX(kommuner!C:C,MATCH(_xlfn.NUMBERVALUE(A12730),kommuner!B:B,0))</f>
        <v>5412</v>
      </c>
      <c r="C12730" s="111" t="s">
        <v>83</v>
      </c>
      <c r="D12730" s="111" t="s">
        <v>83</v>
      </c>
      <c r="E12730" s="111" t="s">
        <v>123</v>
      </c>
      <c r="F12730" s="111" t="s">
        <v>139</v>
      </c>
      <c r="G12730" s="111" t="s">
        <v>139</v>
      </c>
      <c r="H12730" s="111" t="s">
        <v>139</v>
      </c>
      <c r="I12730" s="111" t="s">
        <v>139</v>
      </c>
      <c r="J12730" t="str">
        <f t="shared" si="396"/>
        <v>5412Utbygd arealOrganisk jord</v>
      </c>
      <c r="K12730" s="111">
        <v>29.011421395201612</v>
      </c>
      <c r="L12730" s="111">
        <v>0</v>
      </c>
      <c r="M12730" s="111">
        <v>1.303047089454229E-2</v>
      </c>
      <c r="N12730" s="112">
        <f t="shared" si="397"/>
        <v>29.024451866096154</v>
      </c>
    </row>
    <row r="12731" spans="1:14" x14ac:dyDescent="0.25">
      <c r="A12731" s="111" t="s">
        <v>927</v>
      </c>
      <c r="B12731" s="111">
        <f>INDEX(kommuner!C:C,MATCH(_xlfn.NUMBERVALUE(A12731),kommuner!B:B,0))</f>
        <v>5412</v>
      </c>
      <c r="C12731" s="111" t="s">
        <v>181</v>
      </c>
      <c r="D12731" s="111" t="s">
        <v>181</v>
      </c>
      <c r="E12731" s="111" t="s">
        <v>123</v>
      </c>
      <c r="F12731" s="111" t="s">
        <v>139</v>
      </c>
      <c r="G12731" s="111" t="s">
        <v>139</v>
      </c>
      <c r="H12731" s="111" t="s">
        <v>139</v>
      </c>
      <c r="I12731" s="111" t="s">
        <v>139</v>
      </c>
      <c r="J12731" t="str">
        <f t="shared" si="396"/>
        <v>5412Vann og myrOrganisk jord</v>
      </c>
      <c r="K12731" s="111">
        <v>-4.1038862122629617E-2</v>
      </c>
      <c r="L12731" s="111">
        <v>0</v>
      </c>
      <c r="M12731" s="111">
        <v>0</v>
      </c>
      <c r="N12731" s="112">
        <f t="shared" si="397"/>
        <v>-4.1038862122629617E-2</v>
      </c>
    </row>
    <row r="12732" spans="1:14" x14ac:dyDescent="0.25">
      <c r="A12732" s="111" t="s">
        <v>928</v>
      </c>
      <c r="B12732" s="111">
        <f>INDEX(kommuner!C:C,MATCH(_xlfn.NUMBERVALUE(A12732),kommuner!B:B,0))</f>
        <v>5413</v>
      </c>
      <c r="C12732" s="111" t="s">
        <v>82</v>
      </c>
      <c r="D12732" s="111" t="s">
        <v>82</v>
      </c>
      <c r="E12732" s="111" t="s">
        <v>126</v>
      </c>
      <c r="F12732" s="111" t="s">
        <v>139</v>
      </c>
      <c r="G12732" s="111" t="s">
        <v>139</v>
      </c>
      <c r="H12732" s="111" t="s">
        <v>139</v>
      </c>
      <c r="I12732" s="111" t="s">
        <v>139</v>
      </c>
      <c r="J12732" t="str">
        <f t="shared" si="396"/>
        <v>5413Annen utmarkMineraljord</v>
      </c>
      <c r="K12732" s="111">
        <v>-4.6129089206686659E-2</v>
      </c>
      <c r="L12732" s="111">
        <v>0</v>
      </c>
      <c r="M12732" s="111">
        <v>0</v>
      </c>
      <c r="N12732" s="112">
        <f t="shared" si="397"/>
        <v>-4.6129089206686659E-2</v>
      </c>
    </row>
    <row r="12733" spans="1:14" x14ac:dyDescent="0.25">
      <c r="A12733" s="111" t="s">
        <v>928</v>
      </c>
      <c r="B12733" s="111">
        <f>INDEX(kommuner!C:C,MATCH(_xlfn.NUMBERVALUE(A12733),kommuner!B:B,0))</f>
        <v>5413</v>
      </c>
      <c r="C12733" s="111" t="s">
        <v>121</v>
      </c>
      <c r="D12733" s="111" t="s">
        <v>121</v>
      </c>
      <c r="E12733" s="111" t="s">
        <v>126</v>
      </c>
      <c r="F12733" s="111" t="s">
        <v>139</v>
      </c>
      <c r="G12733" s="111" t="s">
        <v>139</v>
      </c>
      <c r="H12733" s="111" t="s">
        <v>139</v>
      </c>
      <c r="I12733" s="111" t="s">
        <v>139</v>
      </c>
      <c r="J12733" t="str">
        <f t="shared" si="396"/>
        <v>5413BeiteMineraljord</v>
      </c>
      <c r="K12733" s="111">
        <v>-0.96338340838695502</v>
      </c>
      <c r="L12733" s="111">
        <v>0</v>
      </c>
      <c r="M12733" s="111">
        <v>1.2448711246839999E-7</v>
      </c>
      <c r="N12733" s="112">
        <f t="shared" si="397"/>
        <v>-0.96338328389984251</v>
      </c>
    </row>
    <row r="12734" spans="1:14" x14ac:dyDescent="0.25">
      <c r="A12734" s="111" t="s">
        <v>928</v>
      </c>
      <c r="B12734" s="111">
        <f>INDEX(kommuner!C:C,MATCH(_xlfn.NUMBERVALUE(A12734),kommuner!B:B,0))</f>
        <v>5413</v>
      </c>
      <c r="C12734" s="111" t="s">
        <v>121</v>
      </c>
      <c r="D12734" s="111" t="s">
        <v>121</v>
      </c>
      <c r="E12734" s="111" t="s">
        <v>123</v>
      </c>
      <c r="F12734" s="111" t="s">
        <v>139</v>
      </c>
      <c r="G12734" s="111" t="s">
        <v>139</v>
      </c>
      <c r="H12734" s="111" t="s">
        <v>139</v>
      </c>
      <c r="I12734" s="111" t="s">
        <v>139</v>
      </c>
      <c r="J12734" t="str">
        <f t="shared" si="396"/>
        <v>5413BeiteOrganisk jord</v>
      </c>
      <c r="K12734" s="111">
        <v>12.077525935985037</v>
      </c>
      <c r="L12734" s="111">
        <v>1.6412500000000001</v>
      </c>
      <c r="M12734" s="111">
        <v>0</v>
      </c>
      <c r="N12734" s="112">
        <f t="shared" si="397"/>
        <v>13.718775935985036</v>
      </c>
    </row>
    <row r="12735" spans="1:14" x14ac:dyDescent="0.25">
      <c r="A12735" s="111" t="s">
        <v>928</v>
      </c>
      <c r="B12735" s="111">
        <f>INDEX(kommuner!C:C,MATCH(_xlfn.NUMBERVALUE(A12735),kommuner!B:B,0))</f>
        <v>5413</v>
      </c>
      <c r="C12735" s="111" t="s">
        <v>84</v>
      </c>
      <c r="D12735" s="111" t="s">
        <v>84</v>
      </c>
      <c r="E12735" s="111" t="s">
        <v>126</v>
      </c>
      <c r="F12735" s="111" t="s">
        <v>139</v>
      </c>
      <c r="G12735" s="111" t="s">
        <v>139</v>
      </c>
      <c r="H12735" s="111" t="s">
        <v>139</v>
      </c>
      <c r="I12735" s="111" t="s">
        <v>139</v>
      </c>
      <c r="J12735" t="str">
        <f t="shared" si="396"/>
        <v>5413Dyrket markMineraljord</v>
      </c>
      <c r="K12735" s="111">
        <v>6.1688588218568839E-2</v>
      </c>
      <c r="L12735" s="111">
        <v>0</v>
      </c>
      <c r="M12735" s="111">
        <v>0</v>
      </c>
      <c r="N12735" s="112">
        <f t="shared" si="397"/>
        <v>6.1688588218568839E-2</v>
      </c>
    </row>
    <row r="12736" spans="1:14" x14ac:dyDescent="0.25">
      <c r="A12736" s="111" t="s">
        <v>928</v>
      </c>
      <c r="B12736" s="111">
        <f>INDEX(kommuner!C:C,MATCH(_xlfn.NUMBERVALUE(A12736),kommuner!B:B,0))</f>
        <v>5413</v>
      </c>
      <c r="C12736" s="111" t="s">
        <v>84</v>
      </c>
      <c r="D12736" s="111" t="s">
        <v>84</v>
      </c>
      <c r="E12736" s="111" t="s">
        <v>123</v>
      </c>
      <c r="F12736" s="111" t="s">
        <v>139</v>
      </c>
      <c r="G12736" s="111" t="s">
        <v>139</v>
      </c>
      <c r="H12736" s="111" t="s">
        <v>139</v>
      </c>
      <c r="I12736" s="111" t="s">
        <v>139</v>
      </c>
      <c r="J12736" t="str">
        <f t="shared" si="396"/>
        <v>5413Dyrket markOrganisk jord</v>
      </c>
      <c r="K12736" s="111">
        <v>28.726149366675592</v>
      </c>
      <c r="L12736" s="111">
        <v>1.45625</v>
      </c>
      <c r="M12736" s="111">
        <v>0</v>
      </c>
      <c r="N12736" s="112">
        <f t="shared" si="397"/>
        <v>30.182399366675593</v>
      </c>
    </row>
    <row r="12737" spans="1:14" x14ac:dyDescent="0.25">
      <c r="A12737" s="111" t="s">
        <v>928</v>
      </c>
      <c r="B12737" s="111">
        <f>INDEX(kommuner!C:C,MATCH(_xlfn.NUMBERVALUE(A12737),kommuner!B:B,0))</f>
        <v>5413</v>
      </c>
      <c r="C12737" s="111" t="s">
        <v>127</v>
      </c>
      <c r="D12737" s="111" t="s">
        <v>127</v>
      </c>
      <c r="E12737" s="111" t="s">
        <v>126</v>
      </c>
      <c r="F12737" s="111" t="s">
        <v>172</v>
      </c>
      <c r="G12737" s="111" t="s">
        <v>180</v>
      </c>
      <c r="H12737" s="111" t="s">
        <v>172</v>
      </c>
      <c r="I12737" s="111" t="s">
        <v>180</v>
      </c>
      <c r="J12737" t="str">
        <f t="shared" si="396"/>
        <v>5413SkogMineraljordBarskogHøy</v>
      </c>
      <c r="K12737" s="111">
        <v>-4.1008350957832223</v>
      </c>
      <c r="L12737" s="111">
        <v>0.85306406685236758</v>
      </c>
      <c r="M12737" s="111">
        <v>6.4056614999681585E-2</v>
      </c>
      <c r="N12737" s="112">
        <f t="shared" si="397"/>
        <v>-3.183714413931173</v>
      </c>
    </row>
    <row r="12738" spans="1:14" x14ac:dyDescent="0.25">
      <c r="A12738" s="111" t="s">
        <v>928</v>
      </c>
      <c r="B12738" s="111">
        <f>INDEX(kommuner!C:C,MATCH(_xlfn.NUMBERVALUE(A12738),kommuner!B:B,0))</f>
        <v>5413</v>
      </c>
      <c r="C12738" s="111" t="s">
        <v>127</v>
      </c>
      <c r="D12738" s="111" t="s">
        <v>127</v>
      </c>
      <c r="E12738" s="111" t="s">
        <v>126</v>
      </c>
      <c r="F12738" s="111" t="s">
        <v>172</v>
      </c>
      <c r="G12738" s="111" t="s">
        <v>167</v>
      </c>
      <c r="H12738" s="111" t="s">
        <v>172</v>
      </c>
      <c r="I12738" s="111" t="s">
        <v>167</v>
      </c>
      <c r="J12738" t="str">
        <f t="shared" si="396"/>
        <v>5413SkogMineraljordBarskogImpediment</v>
      </c>
      <c r="K12738" s="111">
        <v>-0.74600152614144843</v>
      </c>
      <c r="L12738" s="111">
        <v>0.85306406685236758</v>
      </c>
      <c r="M12738" s="111">
        <v>6.3979989500968365E-2</v>
      </c>
      <c r="N12738" s="112">
        <f t="shared" si="397"/>
        <v>0.17104253021188751</v>
      </c>
    </row>
    <row r="12739" spans="1:14" x14ac:dyDescent="0.25">
      <c r="A12739" s="111" t="s">
        <v>928</v>
      </c>
      <c r="B12739" s="111">
        <f>INDEX(kommuner!C:C,MATCH(_xlfn.NUMBERVALUE(A12739),kommuner!B:B,0))</f>
        <v>5413</v>
      </c>
      <c r="C12739" s="111" t="s">
        <v>127</v>
      </c>
      <c r="D12739" s="111" t="s">
        <v>127</v>
      </c>
      <c r="E12739" s="111" t="s">
        <v>126</v>
      </c>
      <c r="F12739" s="111" t="s">
        <v>172</v>
      </c>
      <c r="G12739" s="111" t="s">
        <v>190</v>
      </c>
      <c r="H12739" s="111" t="s">
        <v>172</v>
      </c>
      <c r="I12739" s="111" t="s">
        <v>190</v>
      </c>
      <c r="J12739" t="str">
        <f t="shared" ref="J12739:J12802" si="398">B12739&amp;C12739&amp;E12739&amp;IF(C12739="Skog",F12739&amp;G12739,"")</f>
        <v>5413SkogMineraljordBarskogLav</v>
      </c>
      <c r="K12739" s="111">
        <v>-1.8215681825293268</v>
      </c>
      <c r="L12739" s="111">
        <v>0.85306406685236758</v>
      </c>
      <c r="M12739" s="111">
        <v>6.3979989500968365E-2</v>
      </c>
      <c r="N12739" s="112">
        <f t="shared" ref="N12739:N12802" si="399">SUM(K12739:M12739)</f>
        <v>-0.90452412617599087</v>
      </c>
    </row>
    <row r="12740" spans="1:14" x14ac:dyDescent="0.25">
      <c r="A12740" s="111" t="s">
        <v>928</v>
      </c>
      <c r="B12740" s="111">
        <f>INDEX(kommuner!C:C,MATCH(_xlfn.NUMBERVALUE(A12740),kommuner!B:B,0))</f>
        <v>5413</v>
      </c>
      <c r="C12740" s="111" t="s">
        <v>127</v>
      </c>
      <c r="D12740" s="111" t="s">
        <v>127</v>
      </c>
      <c r="E12740" s="111" t="s">
        <v>126</v>
      </c>
      <c r="F12740" s="111" t="s">
        <v>172</v>
      </c>
      <c r="G12740" s="111" t="s">
        <v>173</v>
      </c>
      <c r="H12740" s="111" t="s">
        <v>172</v>
      </c>
      <c r="I12740" s="111" t="s">
        <v>173</v>
      </c>
      <c r="J12740" t="str">
        <f t="shared" si="398"/>
        <v>5413SkogMineraljordBarskogMiddels</v>
      </c>
      <c r="K12740" s="111">
        <v>-2.9452289214132028</v>
      </c>
      <c r="L12740" s="111">
        <v>0.85306406685236758</v>
      </c>
      <c r="M12740" s="111">
        <v>6.4056614999681585E-2</v>
      </c>
      <c r="N12740" s="112">
        <f t="shared" si="399"/>
        <v>-2.0281082395611536</v>
      </c>
    </row>
    <row r="12741" spans="1:14" x14ac:dyDescent="0.25">
      <c r="A12741" s="111" t="s">
        <v>928</v>
      </c>
      <c r="B12741" s="111">
        <f>INDEX(kommuner!C:C,MATCH(_xlfn.NUMBERVALUE(A12741),kommuner!B:B,0))</f>
        <v>5413</v>
      </c>
      <c r="C12741" s="111" t="s">
        <v>127</v>
      </c>
      <c r="D12741" s="111" t="s">
        <v>127</v>
      </c>
      <c r="E12741" s="111" t="s">
        <v>126</v>
      </c>
      <c r="F12741" s="111" t="s">
        <v>172</v>
      </c>
      <c r="G12741" s="111" t="s">
        <v>186</v>
      </c>
      <c r="H12741" s="111" t="s">
        <v>172</v>
      </c>
      <c r="I12741" s="111" t="s">
        <v>186</v>
      </c>
      <c r="J12741" t="str">
        <f t="shared" si="398"/>
        <v>5413SkogMineraljordBarskogSærs høy</v>
      </c>
      <c r="K12741" s="111">
        <v>0.12072674540874306</v>
      </c>
      <c r="L12741" s="111">
        <v>0.85306406685236758</v>
      </c>
      <c r="M12741" s="111">
        <v>6.4056614999681585E-2</v>
      </c>
      <c r="N12741" s="112">
        <f t="shared" si="399"/>
        <v>1.0378474272607923</v>
      </c>
    </row>
    <row r="12742" spans="1:14" x14ac:dyDescent="0.25">
      <c r="A12742" s="111" t="s">
        <v>928</v>
      </c>
      <c r="B12742" s="111">
        <f>INDEX(kommuner!C:C,MATCH(_xlfn.NUMBERVALUE(A12742),kommuner!B:B,0))</f>
        <v>5413</v>
      </c>
      <c r="C12742" s="111" t="s">
        <v>127</v>
      </c>
      <c r="D12742" s="111" t="s">
        <v>127</v>
      </c>
      <c r="E12742" s="111" t="s">
        <v>126</v>
      </c>
      <c r="F12742" s="111" t="s">
        <v>179</v>
      </c>
      <c r="G12742" s="111" t="s">
        <v>180</v>
      </c>
      <c r="H12742" s="111" t="s">
        <v>179</v>
      </c>
      <c r="I12742" s="111" t="s">
        <v>180</v>
      </c>
      <c r="J12742" t="str">
        <f t="shared" si="398"/>
        <v>5413SkogMineraljordBlandingsskogHøy</v>
      </c>
      <c r="K12742" s="111">
        <v>-7.1939050909469406</v>
      </c>
      <c r="L12742" s="111">
        <v>0.85306406685236758</v>
      </c>
      <c r="M12742" s="111">
        <v>6.3979989500968365E-2</v>
      </c>
      <c r="N12742" s="112">
        <f t="shared" si="399"/>
        <v>-6.2768610345936047</v>
      </c>
    </row>
    <row r="12743" spans="1:14" x14ac:dyDescent="0.25">
      <c r="A12743" s="111" t="s">
        <v>928</v>
      </c>
      <c r="B12743" s="111">
        <f>INDEX(kommuner!C:C,MATCH(_xlfn.NUMBERVALUE(A12743),kommuner!B:B,0))</f>
        <v>5413</v>
      </c>
      <c r="C12743" s="111" t="s">
        <v>127</v>
      </c>
      <c r="D12743" s="111" t="s">
        <v>127</v>
      </c>
      <c r="E12743" s="111" t="s">
        <v>126</v>
      </c>
      <c r="F12743" s="111" t="s">
        <v>179</v>
      </c>
      <c r="G12743" s="111" t="s">
        <v>167</v>
      </c>
      <c r="H12743" s="111" t="s">
        <v>179</v>
      </c>
      <c r="I12743" s="111" t="s">
        <v>167</v>
      </c>
      <c r="J12743" t="str">
        <f t="shared" si="398"/>
        <v>5413SkogMineraljordBlandingsskogImpediment</v>
      </c>
      <c r="K12743" s="111">
        <v>-1.6598037998579707</v>
      </c>
      <c r="L12743" s="111">
        <v>0.85306406685236758</v>
      </c>
      <c r="M12743" s="111">
        <v>6.3979989500968365E-2</v>
      </c>
      <c r="N12743" s="112">
        <f t="shared" si="399"/>
        <v>-0.7427597435046347</v>
      </c>
    </row>
    <row r="12744" spans="1:14" x14ac:dyDescent="0.25">
      <c r="A12744" s="111" t="s">
        <v>928</v>
      </c>
      <c r="B12744" s="111">
        <f>INDEX(kommuner!C:C,MATCH(_xlfn.NUMBERVALUE(A12744),kommuner!B:B,0))</f>
        <v>5413</v>
      </c>
      <c r="C12744" s="111" t="s">
        <v>127</v>
      </c>
      <c r="D12744" s="111" t="s">
        <v>127</v>
      </c>
      <c r="E12744" s="111" t="s">
        <v>126</v>
      </c>
      <c r="F12744" s="111" t="s">
        <v>179</v>
      </c>
      <c r="G12744" s="111" t="s">
        <v>190</v>
      </c>
      <c r="H12744" s="111" t="s">
        <v>179</v>
      </c>
      <c r="I12744" s="111" t="s">
        <v>190</v>
      </c>
      <c r="J12744" t="str">
        <f t="shared" si="398"/>
        <v>5413SkogMineraljordBlandingsskogLav</v>
      </c>
      <c r="K12744" s="111">
        <v>-2.5588434197694254</v>
      </c>
      <c r="L12744" s="111">
        <v>0.85306406685236758</v>
      </c>
      <c r="M12744" s="111">
        <v>6.3979989500968365E-2</v>
      </c>
      <c r="N12744" s="112">
        <f t="shared" si="399"/>
        <v>-1.6417993634160897</v>
      </c>
    </row>
    <row r="12745" spans="1:14" x14ac:dyDescent="0.25">
      <c r="A12745" s="111" t="s">
        <v>928</v>
      </c>
      <c r="B12745" s="111">
        <f>INDEX(kommuner!C:C,MATCH(_xlfn.NUMBERVALUE(A12745),kommuner!B:B,0))</f>
        <v>5413</v>
      </c>
      <c r="C12745" s="111" t="s">
        <v>127</v>
      </c>
      <c r="D12745" s="111" t="s">
        <v>127</v>
      </c>
      <c r="E12745" s="111" t="s">
        <v>126</v>
      </c>
      <c r="F12745" s="111" t="s">
        <v>179</v>
      </c>
      <c r="G12745" s="111" t="s">
        <v>173</v>
      </c>
      <c r="H12745" s="111" t="s">
        <v>179</v>
      </c>
      <c r="I12745" s="111" t="s">
        <v>173</v>
      </c>
      <c r="J12745" t="str">
        <f t="shared" si="398"/>
        <v>5413SkogMineraljordBlandingsskogMiddels</v>
      </c>
      <c r="K12745" s="111">
        <v>-3.8687729546762566</v>
      </c>
      <c r="L12745" s="111">
        <v>0.85306406685236758</v>
      </c>
      <c r="M12745" s="111">
        <v>6.3979989500968365E-2</v>
      </c>
      <c r="N12745" s="112">
        <f t="shared" si="399"/>
        <v>-2.9517288983229206</v>
      </c>
    </row>
    <row r="12746" spans="1:14" x14ac:dyDescent="0.25">
      <c r="A12746" s="111" t="s">
        <v>928</v>
      </c>
      <c r="B12746" s="111">
        <f>INDEX(kommuner!C:C,MATCH(_xlfn.NUMBERVALUE(A12746),kommuner!B:B,0))</f>
        <v>5413</v>
      </c>
      <c r="C12746" s="111" t="s">
        <v>127</v>
      </c>
      <c r="D12746" s="111" t="s">
        <v>127</v>
      </c>
      <c r="E12746" s="111" t="s">
        <v>126</v>
      </c>
      <c r="F12746" s="111" t="s">
        <v>179</v>
      </c>
      <c r="G12746" s="111" t="s">
        <v>186</v>
      </c>
      <c r="H12746" s="111" t="s">
        <v>179</v>
      </c>
      <c r="I12746" s="111" t="s">
        <v>186</v>
      </c>
      <c r="J12746" t="str">
        <f t="shared" si="398"/>
        <v>5413SkogMineraljordBlandingsskogSærs høy</v>
      </c>
      <c r="K12746" s="111">
        <v>-2.9395925245326562</v>
      </c>
      <c r="L12746" s="111">
        <v>0.85306406685236758</v>
      </c>
      <c r="M12746" s="111">
        <v>6.3979989500968365E-2</v>
      </c>
      <c r="N12746" s="112">
        <f t="shared" si="399"/>
        <v>-2.0225484681793202</v>
      </c>
    </row>
    <row r="12747" spans="1:14" x14ac:dyDescent="0.25">
      <c r="A12747" s="111" t="s">
        <v>928</v>
      </c>
      <c r="B12747" s="111">
        <f>INDEX(kommuner!C:C,MATCH(_xlfn.NUMBERVALUE(A12747),kommuner!B:B,0))</f>
        <v>5413</v>
      </c>
      <c r="C12747" s="111" t="s">
        <v>127</v>
      </c>
      <c r="D12747" s="111" t="s">
        <v>127</v>
      </c>
      <c r="E12747" s="111" t="s">
        <v>126</v>
      </c>
      <c r="F12747" s="111" t="s">
        <v>185</v>
      </c>
      <c r="G12747" s="111" t="s">
        <v>180</v>
      </c>
      <c r="H12747" s="111" t="s">
        <v>185</v>
      </c>
      <c r="I12747" s="111" t="s">
        <v>180</v>
      </c>
      <c r="J12747" t="str">
        <f t="shared" si="398"/>
        <v>5413SkogMineraljordLauvskogHøy</v>
      </c>
      <c r="K12747" s="111">
        <v>-2.2672556336745231</v>
      </c>
      <c r="L12747" s="111">
        <v>0.85306406685236758</v>
      </c>
      <c r="M12747" s="111">
        <v>6.3979989500968365E-2</v>
      </c>
      <c r="N12747" s="112">
        <f t="shared" si="399"/>
        <v>-1.3502115773211874</v>
      </c>
    </row>
    <row r="12748" spans="1:14" x14ac:dyDescent="0.25">
      <c r="A12748" s="111" t="s">
        <v>928</v>
      </c>
      <c r="B12748" s="111">
        <f>INDEX(kommuner!C:C,MATCH(_xlfn.NUMBERVALUE(A12748),kommuner!B:B,0))</f>
        <v>5413</v>
      </c>
      <c r="C12748" s="111" t="s">
        <v>127</v>
      </c>
      <c r="D12748" s="111" t="s">
        <v>127</v>
      </c>
      <c r="E12748" s="111" t="s">
        <v>126</v>
      </c>
      <c r="F12748" s="111" t="s">
        <v>185</v>
      </c>
      <c r="G12748" s="111" t="s">
        <v>167</v>
      </c>
      <c r="H12748" s="111" t="s">
        <v>185</v>
      </c>
      <c r="I12748" s="111" t="s">
        <v>167</v>
      </c>
      <c r="J12748" t="str">
        <f t="shared" si="398"/>
        <v>5413SkogMineraljordLauvskogImpediment</v>
      </c>
      <c r="K12748" s="111">
        <v>-0.10482014945424457</v>
      </c>
      <c r="L12748" s="111">
        <v>0.85306406685236758</v>
      </c>
      <c r="M12748" s="111">
        <v>6.3979989500968365E-2</v>
      </c>
      <c r="N12748" s="112">
        <f t="shared" si="399"/>
        <v>0.81222390689909141</v>
      </c>
    </row>
    <row r="12749" spans="1:14" x14ac:dyDescent="0.25">
      <c r="A12749" s="111" t="s">
        <v>928</v>
      </c>
      <c r="B12749" s="111">
        <f>INDEX(kommuner!C:C,MATCH(_xlfn.NUMBERVALUE(A12749),kommuner!B:B,0))</f>
        <v>5413</v>
      </c>
      <c r="C12749" s="111" t="s">
        <v>127</v>
      </c>
      <c r="D12749" s="111" t="s">
        <v>127</v>
      </c>
      <c r="E12749" s="111" t="s">
        <v>126</v>
      </c>
      <c r="F12749" s="111" t="s">
        <v>185</v>
      </c>
      <c r="G12749" s="111" t="s">
        <v>190</v>
      </c>
      <c r="H12749" s="111" t="s">
        <v>185</v>
      </c>
      <c r="I12749" s="111" t="s">
        <v>190</v>
      </c>
      <c r="J12749" t="str">
        <f t="shared" si="398"/>
        <v>5413SkogMineraljordLauvskogLav</v>
      </c>
      <c r="K12749" s="111">
        <v>-8.9748170935426599E-2</v>
      </c>
      <c r="L12749" s="111">
        <v>0.85306406685236758</v>
      </c>
      <c r="M12749" s="111">
        <v>6.3979989500968365E-2</v>
      </c>
      <c r="N12749" s="112">
        <f t="shared" si="399"/>
        <v>0.82729588541790933</v>
      </c>
    </row>
    <row r="12750" spans="1:14" x14ac:dyDescent="0.25">
      <c r="A12750" s="111" t="s">
        <v>928</v>
      </c>
      <c r="B12750" s="111">
        <f>INDEX(kommuner!C:C,MATCH(_xlfn.NUMBERVALUE(A12750),kommuner!B:B,0))</f>
        <v>5413</v>
      </c>
      <c r="C12750" s="111" t="s">
        <v>127</v>
      </c>
      <c r="D12750" s="111" t="s">
        <v>127</v>
      </c>
      <c r="E12750" s="111" t="s">
        <v>126</v>
      </c>
      <c r="F12750" s="111" t="s">
        <v>185</v>
      </c>
      <c r="G12750" s="111" t="s">
        <v>173</v>
      </c>
      <c r="H12750" s="111" t="s">
        <v>185</v>
      </c>
      <c r="I12750" s="111" t="s">
        <v>173</v>
      </c>
      <c r="J12750" t="str">
        <f t="shared" si="398"/>
        <v>5413SkogMineraljordLauvskogMiddels</v>
      </c>
      <c r="K12750" s="111">
        <v>-1.6187078219159163</v>
      </c>
      <c r="L12750" s="111">
        <v>0.85306406685236758</v>
      </c>
      <c r="M12750" s="111">
        <v>6.3979989500968365E-2</v>
      </c>
      <c r="N12750" s="112">
        <f t="shared" si="399"/>
        <v>-0.70166376556258037</v>
      </c>
    </row>
    <row r="12751" spans="1:14" x14ac:dyDescent="0.25">
      <c r="A12751" s="111" t="s">
        <v>928</v>
      </c>
      <c r="B12751" s="111">
        <f>INDEX(kommuner!C:C,MATCH(_xlfn.NUMBERVALUE(A12751),kommuner!B:B,0))</f>
        <v>5413</v>
      </c>
      <c r="C12751" s="111" t="s">
        <v>127</v>
      </c>
      <c r="D12751" s="111" t="s">
        <v>127</v>
      </c>
      <c r="E12751" s="111" t="s">
        <v>126</v>
      </c>
      <c r="F12751" s="111" t="s">
        <v>185</v>
      </c>
      <c r="G12751" s="111" t="s">
        <v>186</v>
      </c>
      <c r="H12751" s="111" t="s">
        <v>185</v>
      </c>
      <c r="I12751" s="111" t="s">
        <v>186</v>
      </c>
      <c r="J12751" t="str">
        <f t="shared" si="398"/>
        <v>5413SkogMineraljordLauvskogSærs høy</v>
      </c>
      <c r="K12751" s="111">
        <v>-3.6560473259425113</v>
      </c>
      <c r="L12751" s="111">
        <v>0.85306406685236758</v>
      </c>
      <c r="M12751" s="111">
        <v>6.3979989500968365E-2</v>
      </c>
      <c r="N12751" s="112">
        <f t="shared" si="399"/>
        <v>-2.7390032695891753</v>
      </c>
    </row>
    <row r="12752" spans="1:14" x14ac:dyDescent="0.25">
      <c r="A12752" s="111" t="s">
        <v>928</v>
      </c>
      <c r="B12752" s="111">
        <f>INDEX(kommuner!C:C,MATCH(_xlfn.NUMBERVALUE(A12752),kommuner!B:B,0))</f>
        <v>5413</v>
      </c>
      <c r="C12752" s="111" t="s">
        <v>127</v>
      </c>
      <c r="D12752" s="111" t="s">
        <v>127</v>
      </c>
      <c r="E12752" s="111" t="s">
        <v>123</v>
      </c>
      <c r="F12752" s="111" t="s">
        <v>172</v>
      </c>
      <c r="G12752" s="111" t="s">
        <v>180</v>
      </c>
      <c r="H12752" s="111" t="s">
        <v>172</v>
      </c>
      <c r="I12752" s="111" t="s">
        <v>180</v>
      </c>
      <c r="J12752" t="str">
        <f t="shared" si="398"/>
        <v>5413SkogOrganisk jordBarskogHøy</v>
      </c>
      <c r="K12752" s="111">
        <v>-2.5184559031994138</v>
      </c>
      <c r="L12752" s="111">
        <v>0.92784825435236762</v>
      </c>
      <c r="M12752" s="111">
        <v>0.46518126042825314</v>
      </c>
      <c r="N12752" s="112">
        <f t="shared" si="399"/>
        <v>-1.1254263884187932</v>
      </c>
    </row>
    <row r="12753" spans="1:14" x14ac:dyDescent="0.25">
      <c r="A12753" s="111" t="s">
        <v>928</v>
      </c>
      <c r="B12753" s="111">
        <f>INDEX(kommuner!C:C,MATCH(_xlfn.NUMBERVALUE(A12753),kommuner!B:B,0))</f>
        <v>5413</v>
      </c>
      <c r="C12753" s="111" t="s">
        <v>127</v>
      </c>
      <c r="D12753" s="111" t="s">
        <v>127</v>
      </c>
      <c r="E12753" s="111" t="s">
        <v>123</v>
      </c>
      <c r="F12753" s="111" t="s">
        <v>172</v>
      </c>
      <c r="G12753" s="111" t="s">
        <v>167</v>
      </c>
      <c r="H12753" s="111" t="s">
        <v>172</v>
      </c>
      <c r="I12753" s="111" t="s">
        <v>167</v>
      </c>
      <c r="J12753" t="str">
        <f t="shared" si="398"/>
        <v>5413SkogOrganisk jordBarskogImpediment</v>
      </c>
      <c r="K12753" s="111">
        <v>-0.13011741963904588</v>
      </c>
      <c r="L12753" s="111">
        <v>0.92784825435236762</v>
      </c>
      <c r="M12753" s="111">
        <v>0.46510463492953991</v>
      </c>
      <c r="N12753" s="112">
        <f t="shared" si="399"/>
        <v>1.2628354696428616</v>
      </c>
    </row>
    <row r="12754" spans="1:14" x14ac:dyDescent="0.25">
      <c r="A12754" s="111" t="s">
        <v>928</v>
      </c>
      <c r="B12754" s="111">
        <f>INDEX(kommuner!C:C,MATCH(_xlfn.NUMBERVALUE(A12754),kommuner!B:B,0))</f>
        <v>5413</v>
      </c>
      <c r="C12754" s="111" t="s">
        <v>127</v>
      </c>
      <c r="D12754" s="111" t="s">
        <v>127</v>
      </c>
      <c r="E12754" s="111" t="s">
        <v>123</v>
      </c>
      <c r="F12754" s="111" t="s">
        <v>172</v>
      </c>
      <c r="G12754" s="111" t="s">
        <v>190</v>
      </c>
      <c r="H12754" s="111" t="s">
        <v>172</v>
      </c>
      <c r="I12754" s="111" t="s">
        <v>190</v>
      </c>
      <c r="J12754" t="str">
        <f t="shared" si="398"/>
        <v>5413SkogOrganisk jordBarskogLav</v>
      </c>
      <c r="K12754" s="111">
        <v>-0.50666953101693391</v>
      </c>
      <c r="L12754" s="111">
        <v>0.92784825435236762</v>
      </c>
      <c r="M12754" s="111">
        <v>0.46510463492953991</v>
      </c>
      <c r="N12754" s="112">
        <f t="shared" si="399"/>
        <v>0.88628335826497362</v>
      </c>
    </row>
    <row r="12755" spans="1:14" x14ac:dyDescent="0.25">
      <c r="A12755" s="111" t="s">
        <v>928</v>
      </c>
      <c r="B12755" s="111">
        <f>INDEX(kommuner!C:C,MATCH(_xlfn.NUMBERVALUE(A12755),kommuner!B:B,0))</f>
        <v>5413</v>
      </c>
      <c r="C12755" s="111" t="s">
        <v>127</v>
      </c>
      <c r="D12755" s="111" t="s">
        <v>127</v>
      </c>
      <c r="E12755" s="111" t="s">
        <v>123</v>
      </c>
      <c r="F12755" s="111" t="s">
        <v>172</v>
      </c>
      <c r="G12755" s="111" t="s">
        <v>173</v>
      </c>
      <c r="H12755" s="111" t="s">
        <v>172</v>
      </c>
      <c r="I12755" s="111" t="s">
        <v>173</v>
      </c>
      <c r="J12755" t="str">
        <f t="shared" si="398"/>
        <v>5413SkogOrganisk jordBarskogMiddels</v>
      </c>
      <c r="K12755" s="111">
        <v>-1.5571490961494638</v>
      </c>
      <c r="L12755" s="111">
        <v>0.92784825435236762</v>
      </c>
      <c r="M12755" s="111">
        <v>0.46518126042825314</v>
      </c>
      <c r="N12755" s="112">
        <f t="shared" si="399"/>
        <v>-0.16411958136884308</v>
      </c>
    </row>
    <row r="12756" spans="1:14" x14ac:dyDescent="0.25">
      <c r="A12756" s="111" t="s">
        <v>928</v>
      </c>
      <c r="B12756" s="111">
        <f>INDEX(kommuner!C:C,MATCH(_xlfn.NUMBERVALUE(A12756),kommuner!B:B,0))</f>
        <v>5413</v>
      </c>
      <c r="C12756" s="111" t="s">
        <v>127</v>
      </c>
      <c r="D12756" s="111" t="s">
        <v>127</v>
      </c>
      <c r="E12756" s="111" t="s">
        <v>123</v>
      </c>
      <c r="F12756" s="111" t="s">
        <v>172</v>
      </c>
      <c r="G12756" s="111" t="s">
        <v>186</v>
      </c>
      <c r="H12756" s="111" t="s">
        <v>172</v>
      </c>
      <c r="I12756" s="111" t="s">
        <v>186</v>
      </c>
      <c r="J12756" t="str">
        <f t="shared" si="398"/>
        <v>5413SkogOrganisk jordBarskogSærs høy</v>
      </c>
      <c r="K12756" s="111">
        <v>2.5548655235722699</v>
      </c>
      <c r="L12756" s="111">
        <v>0.92784825435236762</v>
      </c>
      <c r="M12756" s="111">
        <v>0.46518126042825314</v>
      </c>
      <c r="N12756" s="112">
        <f t="shared" si="399"/>
        <v>3.9478950383528906</v>
      </c>
    </row>
    <row r="12757" spans="1:14" x14ac:dyDescent="0.25">
      <c r="A12757" s="111" t="s">
        <v>928</v>
      </c>
      <c r="B12757" s="111">
        <f>INDEX(kommuner!C:C,MATCH(_xlfn.NUMBERVALUE(A12757),kommuner!B:B,0))</f>
        <v>5413</v>
      </c>
      <c r="C12757" s="111" t="s">
        <v>127</v>
      </c>
      <c r="D12757" s="111" t="s">
        <v>127</v>
      </c>
      <c r="E12757" s="111" t="s">
        <v>123</v>
      </c>
      <c r="F12757" s="111" t="s">
        <v>179</v>
      </c>
      <c r="G12757" s="111" t="s">
        <v>180</v>
      </c>
      <c r="H12757" s="111" t="s">
        <v>179</v>
      </c>
      <c r="I12757" s="111" t="s">
        <v>180</v>
      </c>
      <c r="J12757" t="str">
        <f t="shared" si="398"/>
        <v>5413SkogOrganisk jordBlandingsskogHøy</v>
      </c>
      <c r="K12757" s="111">
        <v>-5.5554344456832343</v>
      </c>
      <c r="L12757" s="111">
        <v>0.92784825435236762</v>
      </c>
      <c r="M12757" s="111">
        <v>0.46510463492953991</v>
      </c>
      <c r="N12757" s="112">
        <f t="shared" si="399"/>
        <v>-4.1624815564013264</v>
      </c>
    </row>
    <row r="12758" spans="1:14" x14ac:dyDescent="0.25">
      <c r="A12758" s="111" t="s">
        <v>928</v>
      </c>
      <c r="B12758" s="111">
        <f>INDEX(kommuner!C:C,MATCH(_xlfn.NUMBERVALUE(A12758),kommuner!B:B,0))</f>
        <v>5413</v>
      </c>
      <c r="C12758" s="111" t="s">
        <v>127</v>
      </c>
      <c r="D12758" s="111" t="s">
        <v>127</v>
      </c>
      <c r="E12758" s="111" t="s">
        <v>123</v>
      </c>
      <c r="F12758" s="111" t="s">
        <v>179</v>
      </c>
      <c r="G12758" s="111" t="s">
        <v>167</v>
      </c>
      <c r="H12758" s="111" t="s">
        <v>179</v>
      </c>
      <c r="I12758" s="111" t="s">
        <v>167</v>
      </c>
      <c r="J12758" t="str">
        <f t="shared" si="398"/>
        <v>5413SkogOrganisk jordBlandingsskogImpediment</v>
      </c>
      <c r="K12758" s="111">
        <v>-0.28586344175800005</v>
      </c>
      <c r="L12758" s="111">
        <v>0.92784825435236762</v>
      </c>
      <c r="M12758" s="111">
        <v>0.46510463492953991</v>
      </c>
      <c r="N12758" s="112">
        <f t="shared" si="399"/>
        <v>1.1070894475239075</v>
      </c>
    </row>
    <row r="12759" spans="1:14" x14ac:dyDescent="0.25">
      <c r="A12759" s="111" t="s">
        <v>928</v>
      </c>
      <c r="B12759" s="111">
        <f>INDEX(kommuner!C:C,MATCH(_xlfn.NUMBERVALUE(A12759),kommuner!B:B,0))</f>
        <v>5413</v>
      </c>
      <c r="C12759" s="111" t="s">
        <v>127</v>
      </c>
      <c r="D12759" s="111" t="s">
        <v>127</v>
      </c>
      <c r="E12759" s="111" t="s">
        <v>123</v>
      </c>
      <c r="F12759" s="111" t="s">
        <v>179</v>
      </c>
      <c r="G12759" s="111" t="s">
        <v>190</v>
      </c>
      <c r="H12759" s="111" t="s">
        <v>179</v>
      </c>
      <c r="I12759" s="111" t="s">
        <v>190</v>
      </c>
      <c r="J12759" t="str">
        <f t="shared" si="398"/>
        <v>5413SkogOrganisk jordBlandingsskogLav</v>
      </c>
      <c r="K12759" s="111">
        <v>-1.2347339377887629</v>
      </c>
      <c r="L12759" s="111">
        <v>0.92784825435236762</v>
      </c>
      <c r="M12759" s="111">
        <v>0.46510463492953991</v>
      </c>
      <c r="N12759" s="112">
        <f t="shared" si="399"/>
        <v>0.15821895149314458</v>
      </c>
    </row>
    <row r="12760" spans="1:14" x14ac:dyDescent="0.25">
      <c r="A12760" s="111" t="s">
        <v>928</v>
      </c>
      <c r="B12760" s="111">
        <f>INDEX(kommuner!C:C,MATCH(_xlfn.NUMBERVALUE(A12760),kommuner!B:B,0))</f>
        <v>5413</v>
      </c>
      <c r="C12760" s="111" t="s">
        <v>127</v>
      </c>
      <c r="D12760" s="111" t="s">
        <v>127</v>
      </c>
      <c r="E12760" s="111" t="s">
        <v>123</v>
      </c>
      <c r="F12760" s="111" t="s">
        <v>179</v>
      </c>
      <c r="G12760" s="111" t="s">
        <v>173</v>
      </c>
      <c r="H12760" s="111" t="s">
        <v>179</v>
      </c>
      <c r="I12760" s="111" t="s">
        <v>173</v>
      </c>
      <c r="J12760" t="str">
        <f t="shared" si="398"/>
        <v>5413SkogOrganisk jordBlandingsskogMiddels</v>
      </c>
      <c r="K12760" s="111">
        <v>-2.4239591752717748</v>
      </c>
      <c r="L12760" s="111">
        <v>0.92784825435236762</v>
      </c>
      <c r="M12760" s="111">
        <v>0.46510463492953991</v>
      </c>
      <c r="N12760" s="112">
        <f t="shared" si="399"/>
        <v>-1.0310062859898674</v>
      </c>
    </row>
    <row r="12761" spans="1:14" x14ac:dyDescent="0.25">
      <c r="A12761" s="111" t="s">
        <v>928</v>
      </c>
      <c r="B12761" s="111">
        <f>INDEX(kommuner!C:C,MATCH(_xlfn.NUMBERVALUE(A12761),kommuner!B:B,0))</f>
        <v>5413</v>
      </c>
      <c r="C12761" s="111" t="s">
        <v>127</v>
      </c>
      <c r="D12761" s="111" t="s">
        <v>127</v>
      </c>
      <c r="E12761" s="111" t="s">
        <v>123</v>
      </c>
      <c r="F12761" s="111" t="s">
        <v>179</v>
      </c>
      <c r="G12761" s="111" t="s">
        <v>186</v>
      </c>
      <c r="H12761" s="111" t="s">
        <v>179</v>
      </c>
      <c r="I12761" s="111" t="s">
        <v>186</v>
      </c>
      <c r="J12761" t="str">
        <f t="shared" si="398"/>
        <v>5413SkogOrganisk jordBlandingsskogSærs høy</v>
      </c>
      <c r="K12761" s="111">
        <v>-1.5726115302258048</v>
      </c>
      <c r="L12761" s="111">
        <v>0.92784825435236762</v>
      </c>
      <c r="M12761" s="111">
        <v>0.46510463492953991</v>
      </c>
      <c r="N12761" s="112">
        <f t="shared" si="399"/>
        <v>-0.17965864094389727</v>
      </c>
    </row>
    <row r="12762" spans="1:14" x14ac:dyDescent="0.25">
      <c r="A12762" s="111" t="s">
        <v>928</v>
      </c>
      <c r="B12762" s="111">
        <f>INDEX(kommuner!C:C,MATCH(_xlfn.NUMBERVALUE(A12762),kommuner!B:B,0))</f>
        <v>5413</v>
      </c>
      <c r="C12762" s="111" t="s">
        <v>127</v>
      </c>
      <c r="D12762" s="111" t="s">
        <v>127</v>
      </c>
      <c r="E12762" s="111" t="s">
        <v>123</v>
      </c>
      <c r="F12762" s="111" t="s">
        <v>185</v>
      </c>
      <c r="G12762" s="111" t="s">
        <v>180</v>
      </c>
      <c r="H12762" s="111" t="s">
        <v>185</v>
      </c>
      <c r="I12762" s="111" t="s">
        <v>180</v>
      </c>
      <c r="J12762" t="str">
        <f t="shared" si="398"/>
        <v>5413SkogOrganisk jordLauvskogHøy</v>
      </c>
      <c r="K12762" s="111">
        <v>-1.9913688882377358</v>
      </c>
      <c r="L12762" s="111">
        <v>0.92784825435236762</v>
      </c>
      <c r="M12762" s="111">
        <v>0.46510463492953991</v>
      </c>
      <c r="N12762" s="112">
        <f t="shared" si="399"/>
        <v>-0.59841599895582831</v>
      </c>
    </row>
    <row r="12763" spans="1:14" x14ac:dyDescent="0.25">
      <c r="A12763" s="111" t="s">
        <v>928</v>
      </c>
      <c r="B12763" s="111">
        <f>INDEX(kommuner!C:C,MATCH(_xlfn.NUMBERVALUE(A12763),kommuner!B:B,0))</f>
        <v>5413</v>
      </c>
      <c r="C12763" s="111" t="s">
        <v>127</v>
      </c>
      <c r="D12763" s="111" t="s">
        <v>127</v>
      </c>
      <c r="E12763" s="111" t="s">
        <v>123</v>
      </c>
      <c r="F12763" s="111" t="s">
        <v>185</v>
      </c>
      <c r="G12763" s="111" t="s">
        <v>167</v>
      </c>
      <c r="H12763" s="111" t="s">
        <v>185</v>
      </c>
      <c r="I12763" s="111" t="s">
        <v>167</v>
      </c>
      <c r="J12763" t="str">
        <f t="shared" si="398"/>
        <v>5413SkogOrganisk jordLauvskogImpediment</v>
      </c>
      <c r="K12763" s="111">
        <v>0.35000626494250675</v>
      </c>
      <c r="L12763" s="111">
        <v>0.92784825435236762</v>
      </c>
      <c r="M12763" s="111">
        <v>0.46510463492953991</v>
      </c>
      <c r="N12763" s="112">
        <f t="shared" si="399"/>
        <v>1.7429591542244141</v>
      </c>
    </row>
    <row r="12764" spans="1:14" x14ac:dyDescent="0.25">
      <c r="A12764" s="111" t="s">
        <v>928</v>
      </c>
      <c r="B12764" s="111">
        <f>INDEX(kommuner!C:C,MATCH(_xlfn.NUMBERVALUE(A12764),kommuner!B:B,0))</f>
        <v>5413</v>
      </c>
      <c r="C12764" s="111" t="s">
        <v>127</v>
      </c>
      <c r="D12764" s="111" t="s">
        <v>127</v>
      </c>
      <c r="E12764" s="111" t="s">
        <v>123</v>
      </c>
      <c r="F12764" s="111" t="s">
        <v>185</v>
      </c>
      <c r="G12764" s="111" t="s">
        <v>190</v>
      </c>
      <c r="H12764" s="111" t="s">
        <v>185</v>
      </c>
      <c r="I12764" s="111" t="s">
        <v>190</v>
      </c>
      <c r="J12764" t="str">
        <f t="shared" si="398"/>
        <v>5413SkogOrganisk jordLauvskogLav</v>
      </c>
      <c r="K12764" s="111">
        <v>1.1144075558526714</v>
      </c>
      <c r="L12764" s="111">
        <v>0.92784825435236762</v>
      </c>
      <c r="M12764" s="111">
        <v>0.46510463492953991</v>
      </c>
      <c r="N12764" s="112">
        <f t="shared" si="399"/>
        <v>2.5073604451345788</v>
      </c>
    </row>
    <row r="12765" spans="1:14" x14ac:dyDescent="0.25">
      <c r="A12765" s="111" t="s">
        <v>928</v>
      </c>
      <c r="B12765" s="111">
        <f>INDEX(kommuner!C:C,MATCH(_xlfn.NUMBERVALUE(A12765),kommuner!B:B,0))</f>
        <v>5413</v>
      </c>
      <c r="C12765" s="111" t="s">
        <v>127</v>
      </c>
      <c r="D12765" s="111" t="s">
        <v>127</v>
      </c>
      <c r="E12765" s="111" t="s">
        <v>123</v>
      </c>
      <c r="F12765" s="111" t="s">
        <v>185</v>
      </c>
      <c r="G12765" s="111" t="s">
        <v>173</v>
      </c>
      <c r="H12765" s="111" t="s">
        <v>185</v>
      </c>
      <c r="I12765" s="111" t="s">
        <v>173</v>
      </c>
      <c r="J12765" t="str">
        <f t="shared" si="398"/>
        <v>5413SkogOrganisk jordLauvskogMiddels</v>
      </c>
      <c r="K12765" s="111">
        <v>-0.62664468270982987</v>
      </c>
      <c r="L12765" s="111">
        <v>0.92784825435236762</v>
      </c>
      <c r="M12765" s="111">
        <v>0.46510463492953991</v>
      </c>
      <c r="N12765" s="112">
        <f t="shared" si="399"/>
        <v>0.76630820657207765</v>
      </c>
    </row>
    <row r="12766" spans="1:14" x14ac:dyDescent="0.25">
      <c r="A12766" s="111" t="s">
        <v>928</v>
      </c>
      <c r="B12766" s="111">
        <f>INDEX(kommuner!C:C,MATCH(_xlfn.NUMBERVALUE(A12766),kommuner!B:B,0))</f>
        <v>5413</v>
      </c>
      <c r="C12766" s="111" t="s">
        <v>127</v>
      </c>
      <c r="D12766" s="111" t="s">
        <v>127</v>
      </c>
      <c r="E12766" s="111" t="s">
        <v>123</v>
      </c>
      <c r="F12766" s="111" t="s">
        <v>185</v>
      </c>
      <c r="G12766" s="111" t="s">
        <v>186</v>
      </c>
      <c r="H12766" s="111" t="s">
        <v>185</v>
      </c>
      <c r="I12766" s="111" t="s">
        <v>186</v>
      </c>
      <c r="J12766" t="str">
        <f t="shared" si="398"/>
        <v>5413SkogOrganisk jordLauvskogSærs høy</v>
      </c>
      <c r="K12766" s="111">
        <v>-1.8997279926091779</v>
      </c>
      <c r="L12766" s="111">
        <v>0.92784825435236762</v>
      </c>
      <c r="M12766" s="111">
        <v>0.46510463492953991</v>
      </c>
      <c r="N12766" s="112">
        <f t="shared" si="399"/>
        <v>-0.50677510332727038</v>
      </c>
    </row>
    <row r="12767" spans="1:14" x14ac:dyDescent="0.25">
      <c r="A12767" s="111" t="s">
        <v>928</v>
      </c>
      <c r="B12767" s="111">
        <f>INDEX(kommuner!C:C,MATCH(_xlfn.NUMBERVALUE(A12767),kommuner!B:B,0))</f>
        <v>5413</v>
      </c>
      <c r="C12767" s="111" t="s">
        <v>83</v>
      </c>
      <c r="D12767" s="111" t="s">
        <v>83</v>
      </c>
      <c r="E12767" s="111" t="s">
        <v>126</v>
      </c>
      <c r="F12767" s="111" t="s">
        <v>139</v>
      </c>
      <c r="G12767" s="111" t="s">
        <v>139</v>
      </c>
      <c r="H12767" s="111" t="s">
        <v>139</v>
      </c>
      <c r="I12767" s="111" t="s">
        <v>139</v>
      </c>
      <c r="J12767" t="str">
        <f t="shared" si="398"/>
        <v>5413Utbygd arealMineraljord</v>
      </c>
      <c r="K12767" s="111">
        <v>6.7868445194857546E-2</v>
      </c>
      <c r="L12767" s="111">
        <v>0</v>
      </c>
      <c r="M12767" s="111">
        <v>1.303047089454229E-2</v>
      </c>
      <c r="N12767" s="112">
        <f t="shared" si="399"/>
        <v>8.0898916089399836E-2</v>
      </c>
    </row>
    <row r="12768" spans="1:14" x14ac:dyDescent="0.25">
      <c r="A12768" s="111" t="s">
        <v>928</v>
      </c>
      <c r="B12768" s="111">
        <f>INDEX(kommuner!C:C,MATCH(_xlfn.NUMBERVALUE(A12768),kommuner!B:B,0))</f>
        <v>5413</v>
      </c>
      <c r="C12768" s="111" t="s">
        <v>83</v>
      </c>
      <c r="D12768" s="111" t="s">
        <v>83</v>
      </c>
      <c r="E12768" s="111" t="s">
        <v>123</v>
      </c>
      <c r="F12768" s="111" t="s">
        <v>139</v>
      </c>
      <c r="G12768" s="111" t="s">
        <v>139</v>
      </c>
      <c r="H12768" s="111" t="s">
        <v>139</v>
      </c>
      <c r="I12768" s="111" t="s">
        <v>139</v>
      </c>
      <c r="J12768" t="str">
        <f t="shared" si="398"/>
        <v>5413Utbygd arealOrganisk jord</v>
      </c>
      <c r="K12768" s="111">
        <v>29.011421395201612</v>
      </c>
      <c r="L12768" s="111">
        <v>0</v>
      </c>
      <c r="M12768" s="111">
        <v>1.303047089454229E-2</v>
      </c>
      <c r="N12768" s="112">
        <f t="shared" si="399"/>
        <v>29.024451866096154</v>
      </c>
    </row>
    <row r="12769" spans="1:14" x14ac:dyDescent="0.25">
      <c r="A12769" s="111" t="s">
        <v>928</v>
      </c>
      <c r="B12769" s="111">
        <f>INDEX(kommuner!C:C,MATCH(_xlfn.NUMBERVALUE(A12769),kommuner!B:B,0))</f>
        <v>5413</v>
      </c>
      <c r="C12769" s="111" t="s">
        <v>181</v>
      </c>
      <c r="D12769" s="111" t="s">
        <v>181</v>
      </c>
      <c r="E12769" s="111" t="s">
        <v>123</v>
      </c>
      <c r="F12769" s="111" t="s">
        <v>139</v>
      </c>
      <c r="G12769" s="111" t="s">
        <v>139</v>
      </c>
      <c r="H12769" s="111" t="s">
        <v>139</v>
      </c>
      <c r="I12769" s="111" t="s">
        <v>139</v>
      </c>
      <c r="J12769" t="str">
        <f t="shared" si="398"/>
        <v>5413Vann og myrOrganisk jord</v>
      </c>
      <c r="K12769" s="111">
        <v>-4.1038862122629617E-2</v>
      </c>
      <c r="L12769" s="111">
        <v>0</v>
      </c>
      <c r="M12769" s="111">
        <v>0</v>
      </c>
      <c r="N12769" s="112">
        <f t="shared" si="399"/>
        <v>-4.1038862122629617E-2</v>
      </c>
    </row>
    <row r="12770" spans="1:14" x14ac:dyDescent="0.25">
      <c r="A12770" s="111" t="s">
        <v>929</v>
      </c>
      <c r="B12770" s="111">
        <f>INDEX(kommuner!C:C,MATCH(_xlfn.NUMBERVALUE(A12770),kommuner!B:B,0))</f>
        <v>5414</v>
      </c>
      <c r="C12770" s="111" t="s">
        <v>82</v>
      </c>
      <c r="D12770" s="111" t="s">
        <v>82</v>
      </c>
      <c r="E12770" s="111" t="s">
        <v>126</v>
      </c>
      <c r="F12770" s="111" t="s">
        <v>139</v>
      </c>
      <c r="G12770" s="111" t="s">
        <v>139</v>
      </c>
      <c r="H12770" s="111" t="s">
        <v>139</v>
      </c>
      <c r="I12770" s="111" t="s">
        <v>139</v>
      </c>
      <c r="J12770" t="str">
        <f t="shared" si="398"/>
        <v>5414Annen utmarkMineraljord</v>
      </c>
      <c r="K12770" s="111">
        <v>-4.6129089206686659E-2</v>
      </c>
      <c r="L12770" s="111">
        <v>0</v>
      </c>
      <c r="M12770" s="111">
        <v>0</v>
      </c>
      <c r="N12770" s="112">
        <f t="shared" si="399"/>
        <v>-4.6129089206686659E-2</v>
      </c>
    </row>
    <row r="12771" spans="1:14" x14ac:dyDescent="0.25">
      <c r="A12771" s="111" t="s">
        <v>929</v>
      </c>
      <c r="B12771" s="111">
        <f>INDEX(kommuner!C:C,MATCH(_xlfn.NUMBERVALUE(A12771),kommuner!B:B,0))</f>
        <v>5414</v>
      </c>
      <c r="C12771" s="111" t="s">
        <v>121</v>
      </c>
      <c r="D12771" s="111" t="s">
        <v>121</v>
      </c>
      <c r="E12771" s="111" t="s">
        <v>126</v>
      </c>
      <c r="F12771" s="111" t="s">
        <v>139</v>
      </c>
      <c r="G12771" s="111" t="s">
        <v>139</v>
      </c>
      <c r="H12771" s="111" t="s">
        <v>139</v>
      </c>
      <c r="I12771" s="111" t="s">
        <v>139</v>
      </c>
      <c r="J12771" t="str">
        <f t="shared" si="398"/>
        <v>5414BeiteMineraljord</v>
      </c>
      <c r="K12771" s="111">
        <v>-0.96338340838695502</v>
      </c>
      <c r="L12771" s="111">
        <v>0</v>
      </c>
      <c r="M12771" s="111">
        <v>1.2448711246839999E-7</v>
      </c>
      <c r="N12771" s="112">
        <f t="shared" si="399"/>
        <v>-0.96338328389984251</v>
      </c>
    </row>
    <row r="12772" spans="1:14" x14ac:dyDescent="0.25">
      <c r="A12772" s="111" t="s">
        <v>929</v>
      </c>
      <c r="B12772" s="111">
        <f>INDEX(kommuner!C:C,MATCH(_xlfn.NUMBERVALUE(A12772),kommuner!B:B,0))</f>
        <v>5414</v>
      </c>
      <c r="C12772" s="111" t="s">
        <v>121</v>
      </c>
      <c r="D12772" s="111" t="s">
        <v>121</v>
      </c>
      <c r="E12772" s="111" t="s">
        <v>123</v>
      </c>
      <c r="F12772" s="111" t="s">
        <v>139</v>
      </c>
      <c r="G12772" s="111" t="s">
        <v>139</v>
      </c>
      <c r="H12772" s="111" t="s">
        <v>139</v>
      </c>
      <c r="I12772" s="111" t="s">
        <v>139</v>
      </c>
      <c r="J12772" t="str">
        <f t="shared" si="398"/>
        <v>5414BeiteOrganisk jord</v>
      </c>
      <c r="K12772" s="111">
        <v>12.077525935985037</v>
      </c>
      <c r="L12772" s="111">
        <v>1.6412500000000001</v>
      </c>
      <c r="M12772" s="111">
        <v>0</v>
      </c>
      <c r="N12772" s="112">
        <f t="shared" si="399"/>
        <v>13.718775935985036</v>
      </c>
    </row>
    <row r="12773" spans="1:14" x14ac:dyDescent="0.25">
      <c r="A12773" s="111" t="s">
        <v>929</v>
      </c>
      <c r="B12773" s="111">
        <f>INDEX(kommuner!C:C,MATCH(_xlfn.NUMBERVALUE(A12773),kommuner!B:B,0))</f>
        <v>5414</v>
      </c>
      <c r="C12773" s="111" t="s">
        <v>84</v>
      </c>
      <c r="D12773" s="111" t="s">
        <v>84</v>
      </c>
      <c r="E12773" s="111" t="s">
        <v>126</v>
      </c>
      <c r="F12773" s="111" t="s">
        <v>139</v>
      </c>
      <c r="G12773" s="111" t="s">
        <v>139</v>
      </c>
      <c r="H12773" s="111" t="s">
        <v>139</v>
      </c>
      <c r="I12773" s="111" t="s">
        <v>139</v>
      </c>
      <c r="J12773" t="str">
        <f t="shared" si="398"/>
        <v>5414Dyrket markMineraljord</v>
      </c>
      <c r="K12773" s="111">
        <v>6.1688588218568839E-2</v>
      </c>
      <c r="L12773" s="111">
        <v>0</v>
      </c>
      <c r="M12773" s="111">
        <v>0</v>
      </c>
      <c r="N12773" s="112">
        <f t="shared" si="399"/>
        <v>6.1688588218568839E-2</v>
      </c>
    </row>
    <row r="12774" spans="1:14" x14ac:dyDescent="0.25">
      <c r="A12774" s="111" t="s">
        <v>929</v>
      </c>
      <c r="B12774" s="111">
        <f>INDEX(kommuner!C:C,MATCH(_xlfn.NUMBERVALUE(A12774),kommuner!B:B,0))</f>
        <v>5414</v>
      </c>
      <c r="C12774" s="111" t="s">
        <v>84</v>
      </c>
      <c r="D12774" s="111" t="s">
        <v>84</v>
      </c>
      <c r="E12774" s="111" t="s">
        <v>123</v>
      </c>
      <c r="F12774" s="111" t="s">
        <v>139</v>
      </c>
      <c r="G12774" s="111" t="s">
        <v>139</v>
      </c>
      <c r="H12774" s="111" t="s">
        <v>139</v>
      </c>
      <c r="I12774" s="111" t="s">
        <v>139</v>
      </c>
      <c r="J12774" t="str">
        <f t="shared" si="398"/>
        <v>5414Dyrket markOrganisk jord</v>
      </c>
      <c r="K12774" s="111">
        <v>28.726149366675592</v>
      </c>
      <c r="L12774" s="111">
        <v>1.45625</v>
      </c>
      <c r="M12774" s="111">
        <v>0</v>
      </c>
      <c r="N12774" s="112">
        <f t="shared" si="399"/>
        <v>30.182399366675593</v>
      </c>
    </row>
    <row r="12775" spans="1:14" x14ac:dyDescent="0.25">
      <c r="A12775" s="111" t="s">
        <v>929</v>
      </c>
      <c r="B12775" s="111">
        <f>INDEX(kommuner!C:C,MATCH(_xlfn.NUMBERVALUE(A12775),kommuner!B:B,0))</f>
        <v>5414</v>
      </c>
      <c r="C12775" s="111" t="s">
        <v>127</v>
      </c>
      <c r="D12775" s="111" t="s">
        <v>127</v>
      </c>
      <c r="E12775" s="111" t="s">
        <v>126</v>
      </c>
      <c r="F12775" s="111" t="s">
        <v>172</v>
      </c>
      <c r="G12775" s="111" t="s">
        <v>180</v>
      </c>
      <c r="H12775" s="111" t="s">
        <v>172</v>
      </c>
      <c r="I12775" s="111" t="s">
        <v>180</v>
      </c>
      <c r="J12775" t="str">
        <f t="shared" si="398"/>
        <v>5414SkogMineraljordBarskogHøy</v>
      </c>
      <c r="K12775" s="111">
        <v>-4.1008350957832223</v>
      </c>
      <c r="L12775" s="111">
        <v>0.85306406685236758</v>
      </c>
      <c r="M12775" s="111">
        <v>6.4056614999681585E-2</v>
      </c>
      <c r="N12775" s="112">
        <f t="shared" si="399"/>
        <v>-3.183714413931173</v>
      </c>
    </row>
    <row r="12776" spans="1:14" x14ac:dyDescent="0.25">
      <c r="A12776" s="111" t="s">
        <v>929</v>
      </c>
      <c r="B12776" s="111">
        <f>INDEX(kommuner!C:C,MATCH(_xlfn.NUMBERVALUE(A12776),kommuner!B:B,0))</f>
        <v>5414</v>
      </c>
      <c r="C12776" s="111" t="s">
        <v>127</v>
      </c>
      <c r="D12776" s="111" t="s">
        <v>127</v>
      </c>
      <c r="E12776" s="111" t="s">
        <v>126</v>
      </c>
      <c r="F12776" s="111" t="s">
        <v>172</v>
      </c>
      <c r="G12776" s="111" t="s">
        <v>167</v>
      </c>
      <c r="H12776" s="111" t="s">
        <v>172</v>
      </c>
      <c r="I12776" s="111" t="s">
        <v>167</v>
      </c>
      <c r="J12776" t="str">
        <f t="shared" si="398"/>
        <v>5414SkogMineraljordBarskogImpediment</v>
      </c>
      <c r="K12776" s="111">
        <v>-0.74600152614144843</v>
      </c>
      <c r="L12776" s="111">
        <v>0.85306406685236758</v>
      </c>
      <c r="M12776" s="111">
        <v>6.3979989500968365E-2</v>
      </c>
      <c r="N12776" s="112">
        <f t="shared" si="399"/>
        <v>0.17104253021188751</v>
      </c>
    </row>
    <row r="12777" spans="1:14" x14ac:dyDescent="0.25">
      <c r="A12777" s="111" t="s">
        <v>929</v>
      </c>
      <c r="B12777" s="111">
        <f>INDEX(kommuner!C:C,MATCH(_xlfn.NUMBERVALUE(A12777),kommuner!B:B,0))</f>
        <v>5414</v>
      </c>
      <c r="C12777" s="111" t="s">
        <v>127</v>
      </c>
      <c r="D12777" s="111" t="s">
        <v>127</v>
      </c>
      <c r="E12777" s="111" t="s">
        <v>126</v>
      </c>
      <c r="F12777" s="111" t="s">
        <v>172</v>
      </c>
      <c r="G12777" s="111" t="s">
        <v>190</v>
      </c>
      <c r="H12777" s="111" t="s">
        <v>172</v>
      </c>
      <c r="I12777" s="111" t="s">
        <v>190</v>
      </c>
      <c r="J12777" t="str">
        <f t="shared" si="398"/>
        <v>5414SkogMineraljordBarskogLav</v>
      </c>
      <c r="K12777" s="111">
        <v>-1.8215681825293268</v>
      </c>
      <c r="L12777" s="111">
        <v>0.85306406685236758</v>
      </c>
      <c r="M12777" s="111">
        <v>6.3979989500968365E-2</v>
      </c>
      <c r="N12777" s="112">
        <f t="shared" si="399"/>
        <v>-0.90452412617599087</v>
      </c>
    </row>
    <row r="12778" spans="1:14" x14ac:dyDescent="0.25">
      <c r="A12778" s="111" t="s">
        <v>929</v>
      </c>
      <c r="B12778" s="111">
        <f>INDEX(kommuner!C:C,MATCH(_xlfn.NUMBERVALUE(A12778),kommuner!B:B,0))</f>
        <v>5414</v>
      </c>
      <c r="C12778" s="111" t="s">
        <v>127</v>
      </c>
      <c r="D12778" s="111" t="s">
        <v>127</v>
      </c>
      <c r="E12778" s="111" t="s">
        <v>126</v>
      </c>
      <c r="F12778" s="111" t="s">
        <v>172</v>
      </c>
      <c r="G12778" s="111" t="s">
        <v>173</v>
      </c>
      <c r="H12778" s="111" t="s">
        <v>172</v>
      </c>
      <c r="I12778" s="111" t="s">
        <v>173</v>
      </c>
      <c r="J12778" t="str">
        <f t="shared" si="398"/>
        <v>5414SkogMineraljordBarskogMiddels</v>
      </c>
      <c r="K12778" s="111">
        <v>-2.9452289214132028</v>
      </c>
      <c r="L12778" s="111">
        <v>0.85306406685236758</v>
      </c>
      <c r="M12778" s="111">
        <v>6.4056614999681585E-2</v>
      </c>
      <c r="N12778" s="112">
        <f t="shared" si="399"/>
        <v>-2.0281082395611536</v>
      </c>
    </row>
    <row r="12779" spans="1:14" x14ac:dyDescent="0.25">
      <c r="A12779" s="111" t="s">
        <v>929</v>
      </c>
      <c r="B12779" s="111">
        <f>INDEX(kommuner!C:C,MATCH(_xlfn.NUMBERVALUE(A12779),kommuner!B:B,0))</f>
        <v>5414</v>
      </c>
      <c r="C12779" s="111" t="s">
        <v>127</v>
      </c>
      <c r="D12779" s="111" t="s">
        <v>127</v>
      </c>
      <c r="E12779" s="111" t="s">
        <v>126</v>
      </c>
      <c r="F12779" s="111" t="s">
        <v>172</v>
      </c>
      <c r="G12779" s="111" t="s">
        <v>186</v>
      </c>
      <c r="H12779" s="111" t="s">
        <v>172</v>
      </c>
      <c r="I12779" s="111" t="s">
        <v>186</v>
      </c>
      <c r="J12779" t="str">
        <f t="shared" si="398"/>
        <v>5414SkogMineraljordBarskogSærs høy</v>
      </c>
      <c r="K12779" s="111">
        <v>0.12072674540874306</v>
      </c>
      <c r="L12779" s="111">
        <v>0.85306406685236758</v>
      </c>
      <c r="M12779" s="111">
        <v>6.4056614999681585E-2</v>
      </c>
      <c r="N12779" s="112">
        <f t="shared" si="399"/>
        <v>1.0378474272607923</v>
      </c>
    </row>
    <row r="12780" spans="1:14" x14ac:dyDescent="0.25">
      <c r="A12780" s="111" t="s">
        <v>929</v>
      </c>
      <c r="B12780" s="111">
        <f>INDEX(kommuner!C:C,MATCH(_xlfn.NUMBERVALUE(A12780),kommuner!B:B,0))</f>
        <v>5414</v>
      </c>
      <c r="C12780" s="111" t="s">
        <v>127</v>
      </c>
      <c r="D12780" s="111" t="s">
        <v>127</v>
      </c>
      <c r="E12780" s="111" t="s">
        <v>126</v>
      </c>
      <c r="F12780" s="111" t="s">
        <v>179</v>
      </c>
      <c r="G12780" s="111" t="s">
        <v>180</v>
      </c>
      <c r="H12780" s="111" t="s">
        <v>179</v>
      </c>
      <c r="I12780" s="111" t="s">
        <v>180</v>
      </c>
      <c r="J12780" t="str">
        <f t="shared" si="398"/>
        <v>5414SkogMineraljordBlandingsskogHøy</v>
      </c>
      <c r="K12780" s="111">
        <v>-7.1939050909469406</v>
      </c>
      <c r="L12780" s="111">
        <v>0.85306406685236758</v>
      </c>
      <c r="M12780" s="111">
        <v>6.3979989500968365E-2</v>
      </c>
      <c r="N12780" s="112">
        <f t="shared" si="399"/>
        <v>-6.2768610345936047</v>
      </c>
    </row>
    <row r="12781" spans="1:14" x14ac:dyDescent="0.25">
      <c r="A12781" s="111" t="s">
        <v>929</v>
      </c>
      <c r="B12781" s="111">
        <f>INDEX(kommuner!C:C,MATCH(_xlfn.NUMBERVALUE(A12781),kommuner!B:B,0))</f>
        <v>5414</v>
      </c>
      <c r="C12781" s="111" t="s">
        <v>127</v>
      </c>
      <c r="D12781" s="111" t="s">
        <v>127</v>
      </c>
      <c r="E12781" s="111" t="s">
        <v>126</v>
      </c>
      <c r="F12781" s="111" t="s">
        <v>179</v>
      </c>
      <c r="G12781" s="111" t="s">
        <v>167</v>
      </c>
      <c r="H12781" s="111" t="s">
        <v>179</v>
      </c>
      <c r="I12781" s="111" t="s">
        <v>167</v>
      </c>
      <c r="J12781" t="str">
        <f t="shared" si="398"/>
        <v>5414SkogMineraljordBlandingsskogImpediment</v>
      </c>
      <c r="K12781" s="111">
        <v>-1.6598037998579707</v>
      </c>
      <c r="L12781" s="111">
        <v>0.85306406685236758</v>
      </c>
      <c r="M12781" s="111">
        <v>6.3979989500968365E-2</v>
      </c>
      <c r="N12781" s="112">
        <f t="shared" si="399"/>
        <v>-0.7427597435046347</v>
      </c>
    </row>
    <row r="12782" spans="1:14" x14ac:dyDescent="0.25">
      <c r="A12782" s="111" t="s">
        <v>929</v>
      </c>
      <c r="B12782" s="111">
        <f>INDEX(kommuner!C:C,MATCH(_xlfn.NUMBERVALUE(A12782),kommuner!B:B,0))</f>
        <v>5414</v>
      </c>
      <c r="C12782" s="111" t="s">
        <v>127</v>
      </c>
      <c r="D12782" s="111" t="s">
        <v>127</v>
      </c>
      <c r="E12782" s="111" t="s">
        <v>126</v>
      </c>
      <c r="F12782" s="111" t="s">
        <v>179</v>
      </c>
      <c r="G12782" s="111" t="s">
        <v>190</v>
      </c>
      <c r="H12782" s="111" t="s">
        <v>179</v>
      </c>
      <c r="I12782" s="111" t="s">
        <v>190</v>
      </c>
      <c r="J12782" t="str">
        <f t="shared" si="398"/>
        <v>5414SkogMineraljordBlandingsskogLav</v>
      </c>
      <c r="K12782" s="111">
        <v>-2.5588434197694254</v>
      </c>
      <c r="L12782" s="111">
        <v>0.85306406685236758</v>
      </c>
      <c r="M12782" s="111">
        <v>6.3979989500968365E-2</v>
      </c>
      <c r="N12782" s="112">
        <f t="shared" si="399"/>
        <v>-1.6417993634160897</v>
      </c>
    </row>
    <row r="12783" spans="1:14" x14ac:dyDescent="0.25">
      <c r="A12783" s="111" t="s">
        <v>929</v>
      </c>
      <c r="B12783" s="111">
        <f>INDEX(kommuner!C:C,MATCH(_xlfn.NUMBERVALUE(A12783),kommuner!B:B,0))</f>
        <v>5414</v>
      </c>
      <c r="C12783" s="111" t="s">
        <v>127</v>
      </c>
      <c r="D12783" s="111" t="s">
        <v>127</v>
      </c>
      <c r="E12783" s="111" t="s">
        <v>126</v>
      </c>
      <c r="F12783" s="111" t="s">
        <v>179</v>
      </c>
      <c r="G12783" s="111" t="s">
        <v>173</v>
      </c>
      <c r="H12783" s="111" t="s">
        <v>179</v>
      </c>
      <c r="I12783" s="111" t="s">
        <v>173</v>
      </c>
      <c r="J12783" t="str">
        <f t="shared" si="398"/>
        <v>5414SkogMineraljordBlandingsskogMiddels</v>
      </c>
      <c r="K12783" s="111">
        <v>-3.8687729546762566</v>
      </c>
      <c r="L12783" s="111">
        <v>0.85306406685236758</v>
      </c>
      <c r="M12783" s="111">
        <v>6.3979989500968365E-2</v>
      </c>
      <c r="N12783" s="112">
        <f t="shared" si="399"/>
        <v>-2.9517288983229206</v>
      </c>
    </row>
    <row r="12784" spans="1:14" x14ac:dyDescent="0.25">
      <c r="A12784" s="111" t="s">
        <v>929</v>
      </c>
      <c r="B12784" s="111">
        <f>INDEX(kommuner!C:C,MATCH(_xlfn.NUMBERVALUE(A12784),kommuner!B:B,0))</f>
        <v>5414</v>
      </c>
      <c r="C12784" s="111" t="s">
        <v>127</v>
      </c>
      <c r="D12784" s="111" t="s">
        <v>127</v>
      </c>
      <c r="E12784" s="111" t="s">
        <v>126</v>
      </c>
      <c r="F12784" s="111" t="s">
        <v>179</v>
      </c>
      <c r="G12784" s="111" t="s">
        <v>186</v>
      </c>
      <c r="H12784" s="111" t="s">
        <v>179</v>
      </c>
      <c r="I12784" s="111" t="s">
        <v>186</v>
      </c>
      <c r="J12784" t="str">
        <f t="shared" si="398"/>
        <v>5414SkogMineraljordBlandingsskogSærs høy</v>
      </c>
      <c r="K12784" s="111">
        <v>-2.9395925245326562</v>
      </c>
      <c r="L12784" s="111">
        <v>0.85306406685236758</v>
      </c>
      <c r="M12784" s="111">
        <v>6.3979989500968365E-2</v>
      </c>
      <c r="N12784" s="112">
        <f t="shared" si="399"/>
        <v>-2.0225484681793202</v>
      </c>
    </row>
    <row r="12785" spans="1:14" x14ac:dyDescent="0.25">
      <c r="A12785" s="111" t="s">
        <v>929</v>
      </c>
      <c r="B12785" s="111">
        <f>INDEX(kommuner!C:C,MATCH(_xlfn.NUMBERVALUE(A12785),kommuner!B:B,0))</f>
        <v>5414</v>
      </c>
      <c r="C12785" s="111" t="s">
        <v>127</v>
      </c>
      <c r="D12785" s="111" t="s">
        <v>127</v>
      </c>
      <c r="E12785" s="111" t="s">
        <v>126</v>
      </c>
      <c r="F12785" s="111" t="s">
        <v>185</v>
      </c>
      <c r="G12785" s="111" t="s">
        <v>180</v>
      </c>
      <c r="H12785" s="111" t="s">
        <v>185</v>
      </c>
      <c r="I12785" s="111" t="s">
        <v>180</v>
      </c>
      <c r="J12785" t="str">
        <f t="shared" si="398"/>
        <v>5414SkogMineraljordLauvskogHøy</v>
      </c>
      <c r="K12785" s="111">
        <v>-2.2672556336745231</v>
      </c>
      <c r="L12785" s="111">
        <v>0.85306406685236758</v>
      </c>
      <c r="M12785" s="111">
        <v>6.3979989500968365E-2</v>
      </c>
      <c r="N12785" s="112">
        <f t="shared" si="399"/>
        <v>-1.3502115773211874</v>
      </c>
    </row>
    <row r="12786" spans="1:14" x14ac:dyDescent="0.25">
      <c r="A12786" s="111" t="s">
        <v>929</v>
      </c>
      <c r="B12786" s="111">
        <f>INDEX(kommuner!C:C,MATCH(_xlfn.NUMBERVALUE(A12786),kommuner!B:B,0))</f>
        <v>5414</v>
      </c>
      <c r="C12786" s="111" t="s">
        <v>127</v>
      </c>
      <c r="D12786" s="111" t="s">
        <v>127</v>
      </c>
      <c r="E12786" s="111" t="s">
        <v>126</v>
      </c>
      <c r="F12786" s="111" t="s">
        <v>185</v>
      </c>
      <c r="G12786" s="111" t="s">
        <v>167</v>
      </c>
      <c r="H12786" s="111" t="s">
        <v>185</v>
      </c>
      <c r="I12786" s="111" t="s">
        <v>167</v>
      </c>
      <c r="J12786" t="str">
        <f t="shared" si="398"/>
        <v>5414SkogMineraljordLauvskogImpediment</v>
      </c>
      <c r="K12786" s="111">
        <v>-0.10482014945424457</v>
      </c>
      <c r="L12786" s="111">
        <v>0.85306406685236758</v>
      </c>
      <c r="M12786" s="111">
        <v>6.3979989500968365E-2</v>
      </c>
      <c r="N12786" s="112">
        <f t="shared" si="399"/>
        <v>0.81222390689909141</v>
      </c>
    </row>
    <row r="12787" spans="1:14" x14ac:dyDescent="0.25">
      <c r="A12787" s="111" t="s">
        <v>929</v>
      </c>
      <c r="B12787" s="111">
        <f>INDEX(kommuner!C:C,MATCH(_xlfn.NUMBERVALUE(A12787),kommuner!B:B,0))</f>
        <v>5414</v>
      </c>
      <c r="C12787" s="111" t="s">
        <v>127</v>
      </c>
      <c r="D12787" s="111" t="s">
        <v>127</v>
      </c>
      <c r="E12787" s="111" t="s">
        <v>126</v>
      </c>
      <c r="F12787" s="111" t="s">
        <v>185</v>
      </c>
      <c r="G12787" s="111" t="s">
        <v>190</v>
      </c>
      <c r="H12787" s="111" t="s">
        <v>185</v>
      </c>
      <c r="I12787" s="111" t="s">
        <v>190</v>
      </c>
      <c r="J12787" t="str">
        <f t="shared" si="398"/>
        <v>5414SkogMineraljordLauvskogLav</v>
      </c>
      <c r="K12787" s="111">
        <v>-8.9748170935426599E-2</v>
      </c>
      <c r="L12787" s="111">
        <v>0.85306406685236758</v>
      </c>
      <c r="M12787" s="111">
        <v>6.3979989500968365E-2</v>
      </c>
      <c r="N12787" s="112">
        <f t="shared" si="399"/>
        <v>0.82729588541790933</v>
      </c>
    </row>
    <row r="12788" spans="1:14" x14ac:dyDescent="0.25">
      <c r="A12788" s="111" t="s">
        <v>929</v>
      </c>
      <c r="B12788" s="111">
        <f>INDEX(kommuner!C:C,MATCH(_xlfn.NUMBERVALUE(A12788),kommuner!B:B,0))</f>
        <v>5414</v>
      </c>
      <c r="C12788" s="111" t="s">
        <v>127</v>
      </c>
      <c r="D12788" s="111" t="s">
        <v>127</v>
      </c>
      <c r="E12788" s="111" t="s">
        <v>126</v>
      </c>
      <c r="F12788" s="111" t="s">
        <v>185</v>
      </c>
      <c r="G12788" s="111" t="s">
        <v>173</v>
      </c>
      <c r="H12788" s="111" t="s">
        <v>185</v>
      </c>
      <c r="I12788" s="111" t="s">
        <v>173</v>
      </c>
      <c r="J12788" t="str">
        <f t="shared" si="398"/>
        <v>5414SkogMineraljordLauvskogMiddels</v>
      </c>
      <c r="K12788" s="111">
        <v>-1.6187078219159163</v>
      </c>
      <c r="L12788" s="111">
        <v>0.85306406685236758</v>
      </c>
      <c r="M12788" s="111">
        <v>6.3979989500968365E-2</v>
      </c>
      <c r="N12788" s="112">
        <f t="shared" si="399"/>
        <v>-0.70166376556258037</v>
      </c>
    </row>
    <row r="12789" spans="1:14" x14ac:dyDescent="0.25">
      <c r="A12789" s="111" t="s">
        <v>929</v>
      </c>
      <c r="B12789" s="111">
        <f>INDEX(kommuner!C:C,MATCH(_xlfn.NUMBERVALUE(A12789),kommuner!B:B,0))</f>
        <v>5414</v>
      </c>
      <c r="C12789" s="111" t="s">
        <v>127</v>
      </c>
      <c r="D12789" s="111" t="s">
        <v>127</v>
      </c>
      <c r="E12789" s="111" t="s">
        <v>126</v>
      </c>
      <c r="F12789" s="111" t="s">
        <v>185</v>
      </c>
      <c r="G12789" s="111" t="s">
        <v>186</v>
      </c>
      <c r="H12789" s="111" t="s">
        <v>185</v>
      </c>
      <c r="I12789" s="111" t="s">
        <v>186</v>
      </c>
      <c r="J12789" t="str">
        <f t="shared" si="398"/>
        <v>5414SkogMineraljordLauvskogSærs høy</v>
      </c>
      <c r="K12789" s="111">
        <v>-3.6560473259425113</v>
      </c>
      <c r="L12789" s="111">
        <v>0.85306406685236758</v>
      </c>
      <c r="M12789" s="111">
        <v>6.3979989500968365E-2</v>
      </c>
      <c r="N12789" s="112">
        <f t="shared" si="399"/>
        <v>-2.7390032695891753</v>
      </c>
    </row>
    <row r="12790" spans="1:14" x14ac:dyDescent="0.25">
      <c r="A12790" s="111" t="s">
        <v>929</v>
      </c>
      <c r="B12790" s="111">
        <f>INDEX(kommuner!C:C,MATCH(_xlfn.NUMBERVALUE(A12790),kommuner!B:B,0))</f>
        <v>5414</v>
      </c>
      <c r="C12790" s="111" t="s">
        <v>127</v>
      </c>
      <c r="D12790" s="111" t="s">
        <v>127</v>
      </c>
      <c r="E12790" s="111" t="s">
        <v>123</v>
      </c>
      <c r="F12790" s="111" t="s">
        <v>172</v>
      </c>
      <c r="G12790" s="111" t="s">
        <v>180</v>
      </c>
      <c r="H12790" s="111" t="s">
        <v>172</v>
      </c>
      <c r="I12790" s="111" t="s">
        <v>180</v>
      </c>
      <c r="J12790" t="str">
        <f t="shared" si="398"/>
        <v>5414SkogOrganisk jordBarskogHøy</v>
      </c>
      <c r="K12790" s="111">
        <v>-2.5184559031994138</v>
      </c>
      <c r="L12790" s="111">
        <v>0.92784825435236762</v>
      </c>
      <c r="M12790" s="111">
        <v>0.46518126042825314</v>
      </c>
      <c r="N12790" s="112">
        <f t="shared" si="399"/>
        <v>-1.1254263884187932</v>
      </c>
    </row>
    <row r="12791" spans="1:14" x14ac:dyDescent="0.25">
      <c r="A12791" s="111" t="s">
        <v>929</v>
      </c>
      <c r="B12791" s="111">
        <f>INDEX(kommuner!C:C,MATCH(_xlfn.NUMBERVALUE(A12791),kommuner!B:B,0))</f>
        <v>5414</v>
      </c>
      <c r="C12791" s="111" t="s">
        <v>127</v>
      </c>
      <c r="D12791" s="111" t="s">
        <v>127</v>
      </c>
      <c r="E12791" s="111" t="s">
        <v>123</v>
      </c>
      <c r="F12791" s="111" t="s">
        <v>172</v>
      </c>
      <c r="G12791" s="111" t="s">
        <v>167</v>
      </c>
      <c r="H12791" s="111" t="s">
        <v>172</v>
      </c>
      <c r="I12791" s="111" t="s">
        <v>167</v>
      </c>
      <c r="J12791" t="str">
        <f t="shared" si="398"/>
        <v>5414SkogOrganisk jordBarskogImpediment</v>
      </c>
      <c r="K12791" s="111">
        <v>-0.13011741963904588</v>
      </c>
      <c r="L12791" s="111">
        <v>0.92784825435236762</v>
      </c>
      <c r="M12791" s="111">
        <v>0.46510463492953991</v>
      </c>
      <c r="N12791" s="112">
        <f t="shared" si="399"/>
        <v>1.2628354696428616</v>
      </c>
    </row>
    <row r="12792" spans="1:14" x14ac:dyDescent="0.25">
      <c r="A12792" s="111" t="s">
        <v>929</v>
      </c>
      <c r="B12792" s="111">
        <f>INDEX(kommuner!C:C,MATCH(_xlfn.NUMBERVALUE(A12792),kommuner!B:B,0))</f>
        <v>5414</v>
      </c>
      <c r="C12792" s="111" t="s">
        <v>127</v>
      </c>
      <c r="D12792" s="111" t="s">
        <v>127</v>
      </c>
      <c r="E12792" s="111" t="s">
        <v>123</v>
      </c>
      <c r="F12792" s="111" t="s">
        <v>172</v>
      </c>
      <c r="G12792" s="111" t="s">
        <v>190</v>
      </c>
      <c r="H12792" s="111" t="s">
        <v>172</v>
      </c>
      <c r="I12792" s="111" t="s">
        <v>190</v>
      </c>
      <c r="J12792" t="str">
        <f t="shared" si="398"/>
        <v>5414SkogOrganisk jordBarskogLav</v>
      </c>
      <c r="K12792" s="111">
        <v>-0.50666953101693391</v>
      </c>
      <c r="L12792" s="111">
        <v>0.92784825435236762</v>
      </c>
      <c r="M12792" s="111">
        <v>0.46510463492953991</v>
      </c>
      <c r="N12792" s="112">
        <f t="shared" si="399"/>
        <v>0.88628335826497362</v>
      </c>
    </row>
    <row r="12793" spans="1:14" x14ac:dyDescent="0.25">
      <c r="A12793" s="111" t="s">
        <v>929</v>
      </c>
      <c r="B12793" s="111">
        <f>INDEX(kommuner!C:C,MATCH(_xlfn.NUMBERVALUE(A12793),kommuner!B:B,0))</f>
        <v>5414</v>
      </c>
      <c r="C12793" s="111" t="s">
        <v>127</v>
      </c>
      <c r="D12793" s="111" t="s">
        <v>127</v>
      </c>
      <c r="E12793" s="111" t="s">
        <v>123</v>
      </c>
      <c r="F12793" s="111" t="s">
        <v>172</v>
      </c>
      <c r="G12793" s="111" t="s">
        <v>173</v>
      </c>
      <c r="H12793" s="111" t="s">
        <v>172</v>
      </c>
      <c r="I12793" s="111" t="s">
        <v>173</v>
      </c>
      <c r="J12793" t="str">
        <f t="shared" si="398"/>
        <v>5414SkogOrganisk jordBarskogMiddels</v>
      </c>
      <c r="K12793" s="111">
        <v>-1.5571490961494638</v>
      </c>
      <c r="L12793" s="111">
        <v>0.92784825435236762</v>
      </c>
      <c r="M12793" s="111">
        <v>0.46518126042825314</v>
      </c>
      <c r="N12793" s="112">
        <f t="shared" si="399"/>
        <v>-0.16411958136884308</v>
      </c>
    </row>
    <row r="12794" spans="1:14" x14ac:dyDescent="0.25">
      <c r="A12794" s="111" t="s">
        <v>929</v>
      </c>
      <c r="B12794" s="111">
        <f>INDEX(kommuner!C:C,MATCH(_xlfn.NUMBERVALUE(A12794),kommuner!B:B,0))</f>
        <v>5414</v>
      </c>
      <c r="C12794" s="111" t="s">
        <v>127</v>
      </c>
      <c r="D12794" s="111" t="s">
        <v>127</v>
      </c>
      <c r="E12794" s="111" t="s">
        <v>123</v>
      </c>
      <c r="F12794" s="111" t="s">
        <v>172</v>
      </c>
      <c r="G12794" s="111" t="s">
        <v>186</v>
      </c>
      <c r="H12794" s="111" t="s">
        <v>172</v>
      </c>
      <c r="I12794" s="111" t="s">
        <v>186</v>
      </c>
      <c r="J12794" t="str">
        <f t="shared" si="398"/>
        <v>5414SkogOrganisk jordBarskogSærs høy</v>
      </c>
      <c r="K12794" s="111">
        <v>2.5548655235722699</v>
      </c>
      <c r="L12794" s="111">
        <v>0.92784825435236762</v>
      </c>
      <c r="M12794" s="111">
        <v>0.46518126042825314</v>
      </c>
      <c r="N12794" s="112">
        <f t="shared" si="399"/>
        <v>3.9478950383528906</v>
      </c>
    </row>
    <row r="12795" spans="1:14" x14ac:dyDescent="0.25">
      <c r="A12795" s="111" t="s">
        <v>929</v>
      </c>
      <c r="B12795" s="111">
        <f>INDEX(kommuner!C:C,MATCH(_xlfn.NUMBERVALUE(A12795),kommuner!B:B,0))</f>
        <v>5414</v>
      </c>
      <c r="C12795" s="111" t="s">
        <v>127</v>
      </c>
      <c r="D12795" s="111" t="s">
        <v>127</v>
      </c>
      <c r="E12795" s="111" t="s">
        <v>123</v>
      </c>
      <c r="F12795" s="111" t="s">
        <v>179</v>
      </c>
      <c r="G12795" s="111" t="s">
        <v>180</v>
      </c>
      <c r="H12795" s="111" t="s">
        <v>179</v>
      </c>
      <c r="I12795" s="111" t="s">
        <v>180</v>
      </c>
      <c r="J12795" t="str">
        <f t="shared" si="398"/>
        <v>5414SkogOrganisk jordBlandingsskogHøy</v>
      </c>
      <c r="K12795" s="111">
        <v>-5.5554344456832343</v>
      </c>
      <c r="L12795" s="111">
        <v>0.92784825435236762</v>
      </c>
      <c r="M12795" s="111">
        <v>0.46510463492953991</v>
      </c>
      <c r="N12795" s="112">
        <f t="shared" si="399"/>
        <v>-4.1624815564013264</v>
      </c>
    </row>
    <row r="12796" spans="1:14" x14ac:dyDescent="0.25">
      <c r="A12796" s="111" t="s">
        <v>929</v>
      </c>
      <c r="B12796" s="111">
        <f>INDEX(kommuner!C:C,MATCH(_xlfn.NUMBERVALUE(A12796),kommuner!B:B,0))</f>
        <v>5414</v>
      </c>
      <c r="C12796" s="111" t="s">
        <v>127</v>
      </c>
      <c r="D12796" s="111" t="s">
        <v>127</v>
      </c>
      <c r="E12796" s="111" t="s">
        <v>123</v>
      </c>
      <c r="F12796" s="111" t="s">
        <v>179</v>
      </c>
      <c r="G12796" s="111" t="s">
        <v>167</v>
      </c>
      <c r="H12796" s="111" t="s">
        <v>179</v>
      </c>
      <c r="I12796" s="111" t="s">
        <v>167</v>
      </c>
      <c r="J12796" t="str">
        <f t="shared" si="398"/>
        <v>5414SkogOrganisk jordBlandingsskogImpediment</v>
      </c>
      <c r="K12796" s="111">
        <v>-0.28586344175800005</v>
      </c>
      <c r="L12796" s="111">
        <v>0.92784825435236762</v>
      </c>
      <c r="M12796" s="111">
        <v>0.46510463492953991</v>
      </c>
      <c r="N12796" s="112">
        <f t="shared" si="399"/>
        <v>1.1070894475239075</v>
      </c>
    </row>
    <row r="12797" spans="1:14" x14ac:dyDescent="0.25">
      <c r="A12797" s="111" t="s">
        <v>929</v>
      </c>
      <c r="B12797" s="111">
        <f>INDEX(kommuner!C:C,MATCH(_xlfn.NUMBERVALUE(A12797),kommuner!B:B,0))</f>
        <v>5414</v>
      </c>
      <c r="C12797" s="111" t="s">
        <v>127</v>
      </c>
      <c r="D12797" s="111" t="s">
        <v>127</v>
      </c>
      <c r="E12797" s="111" t="s">
        <v>123</v>
      </c>
      <c r="F12797" s="111" t="s">
        <v>179</v>
      </c>
      <c r="G12797" s="111" t="s">
        <v>190</v>
      </c>
      <c r="H12797" s="111" t="s">
        <v>179</v>
      </c>
      <c r="I12797" s="111" t="s">
        <v>190</v>
      </c>
      <c r="J12797" t="str">
        <f t="shared" si="398"/>
        <v>5414SkogOrganisk jordBlandingsskogLav</v>
      </c>
      <c r="K12797" s="111">
        <v>-1.2347339377887629</v>
      </c>
      <c r="L12797" s="111">
        <v>0.92784825435236762</v>
      </c>
      <c r="M12797" s="111">
        <v>0.46510463492953991</v>
      </c>
      <c r="N12797" s="112">
        <f t="shared" si="399"/>
        <v>0.15821895149314458</v>
      </c>
    </row>
    <row r="12798" spans="1:14" x14ac:dyDescent="0.25">
      <c r="A12798" s="111" t="s">
        <v>929</v>
      </c>
      <c r="B12798" s="111">
        <f>INDEX(kommuner!C:C,MATCH(_xlfn.NUMBERVALUE(A12798),kommuner!B:B,0))</f>
        <v>5414</v>
      </c>
      <c r="C12798" s="111" t="s">
        <v>127</v>
      </c>
      <c r="D12798" s="111" t="s">
        <v>127</v>
      </c>
      <c r="E12798" s="111" t="s">
        <v>123</v>
      </c>
      <c r="F12798" s="111" t="s">
        <v>179</v>
      </c>
      <c r="G12798" s="111" t="s">
        <v>173</v>
      </c>
      <c r="H12798" s="111" t="s">
        <v>179</v>
      </c>
      <c r="I12798" s="111" t="s">
        <v>173</v>
      </c>
      <c r="J12798" t="str">
        <f t="shared" si="398"/>
        <v>5414SkogOrganisk jordBlandingsskogMiddels</v>
      </c>
      <c r="K12798" s="111">
        <v>-2.4239591752717748</v>
      </c>
      <c r="L12798" s="111">
        <v>0.92784825435236762</v>
      </c>
      <c r="M12798" s="111">
        <v>0.46510463492953991</v>
      </c>
      <c r="N12798" s="112">
        <f t="shared" si="399"/>
        <v>-1.0310062859898674</v>
      </c>
    </row>
    <row r="12799" spans="1:14" x14ac:dyDescent="0.25">
      <c r="A12799" s="111" t="s">
        <v>929</v>
      </c>
      <c r="B12799" s="111">
        <f>INDEX(kommuner!C:C,MATCH(_xlfn.NUMBERVALUE(A12799),kommuner!B:B,0))</f>
        <v>5414</v>
      </c>
      <c r="C12799" s="111" t="s">
        <v>127</v>
      </c>
      <c r="D12799" s="111" t="s">
        <v>127</v>
      </c>
      <c r="E12799" s="111" t="s">
        <v>123</v>
      </c>
      <c r="F12799" s="111" t="s">
        <v>179</v>
      </c>
      <c r="G12799" s="111" t="s">
        <v>186</v>
      </c>
      <c r="H12799" s="111" t="s">
        <v>179</v>
      </c>
      <c r="I12799" s="111" t="s">
        <v>186</v>
      </c>
      <c r="J12799" t="str">
        <f t="shared" si="398"/>
        <v>5414SkogOrganisk jordBlandingsskogSærs høy</v>
      </c>
      <c r="K12799" s="111">
        <v>-1.5726115302258048</v>
      </c>
      <c r="L12799" s="111">
        <v>0.92784825435236762</v>
      </c>
      <c r="M12799" s="111">
        <v>0.46510463492953991</v>
      </c>
      <c r="N12799" s="112">
        <f t="shared" si="399"/>
        <v>-0.17965864094389727</v>
      </c>
    </row>
    <row r="12800" spans="1:14" x14ac:dyDescent="0.25">
      <c r="A12800" s="111" t="s">
        <v>929</v>
      </c>
      <c r="B12800" s="111">
        <f>INDEX(kommuner!C:C,MATCH(_xlfn.NUMBERVALUE(A12800),kommuner!B:B,0))</f>
        <v>5414</v>
      </c>
      <c r="C12800" s="111" t="s">
        <v>127</v>
      </c>
      <c r="D12800" s="111" t="s">
        <v>127</v>
      </c>
      <c r="E12800" s="111" t="s">
        <v>123</v>
      </c>
      <c r="F12800" s="111" t="s">
        <v>185</v>
      </c>
      <c r="G12800" s="111" t="s">
        <v>180</v>
      </c>
      <c r="H12800" s="111" t="s">
        <v>185</v>
      </c>
      <c r="I12800" s="111" t="s">
        <v>180</v>
      </c>
      <c r="J12800" t="str">
        <f t="shared" si="398"/>
        <v>5414SkogOrganisk jordLauvskogHøy</v>
      </c>
      <c r="K12800" s="111">
        <v>-1.9913688882377358</v>
      </c>
      <c r="L12800" s="111">
        <v>0.92784825435236762</v>
      </c>
      <c r="M12800" s="111">
        <v>0.46510463492953991</v>
      </c>
      <c r="N12800" s="112">
        <f t="shared" si="399"/>
        <v>-0.59841599895582831</v>
      </c>
    </row>
    <row r="12801" spans="1:14" x14ac:dyDescent="0.25">
      <c r="A12801" s="111" t="s">
        <v>929</v>
      </c>
      <c r="B12801" s="111">
        <f>INDEX(kommuner!C:C,MATCH(_xlfn.NUMBERVALUE(A12801),kommuner!B:B,0))</f>
        <v>5414</v>
      </c>
      <c r="C12801" s="111" t="s">
        <v>127</v>
      </c>
      <c r="D12801" s="111" t="s">
        <v>127</v>
      </c>
      <c r="E12801" s="111" t="s">
        <v>123</v>
      </c>
      <c r="F12801" s="111" t="s">
        <v>185</v>
      </c>
      <c r="G12801" s="111" t="s">
        <v>167</v>
      </c>
      <c r="H12801" s="111" t="s">
        <v>185</v>
      </c>
      <c r="I12801" s="111" t="s">
        <v>167</v>
      </c>
      <c r="J12801" t="str">
        <f t="shared" si="398"/>
        <v>5414SkogOrganisk jordLauvskogImpediment</v>
      </c>
      <c r="K12801" s="111">
        <v>0.35000626494250675</v>
      </c>
      <c r="L12801" s="111">
        <v>0.92784825435236762</v>
      </c>
      <c r="M12801" s="111">
        <v>0.46510463492953991</v>
      </c>
      <c r="N12801" s="112">
        <f t="shared" si="399"/>
        <v>1.7429591542244141</v>
      </c>
    </row>
    <row r="12802" spans="1:14" x14ac:dyDescent="0.25">
      <c r="A12802" s="111" t="s">
        <v>929</v>
      </c>
      <c r="B12802" s="111">
        <f>INDEX(kommuner!C:C,MATCH(_xlfn.NUMBERVALUE(A12802),kommuner!B:B,0))</f>
        <v>5414</v>
      </c>
      <c r="C12802" s="111" t="s">
        <v>127</v>
      </c>
      <c r="D12802" s="111" t="s">
        <v>127</v>
      </c>
      <c r="E12802" s="111" t="s">
        <v>123</v>
      </c>
      <c r="F12802" s="111" t="s">
        <v>185</v>
      </c>
      <c r="G12802" s="111" t="s">
        <v>190</v>
      </c>
      <c r="H12802" s="111" t="s">
        <v>185</v>
      </c>
      <c r="I12802" s="111" t="s">
        <v>190</v>
      </c>
      <c r="J12802" t="str">
        <f t="shared" si="398"/>
        <v>5414SkogOrganisk jordLauvskogLav</v>
      </c>
      <c r="K12802" s="111">
        <v>1.1144075558526714</v>
      </c>
      <c r="L12802" s="111">
        <v>0.92784825435236762</v>
      </c>
      <c r="M12802" s="111">
        <v>0.46510463492953991</v>
      </c>
      <c r="N12802" s="112">
        <f t="shared" si="399"/>
        <v>2.5073604451345788</v>
      </c>
    </row>
    <row r="12803" spans="1:14" x14ac:dyDescent="0.25">
      <c r="A12803" s="111" t="s">
        <v>929</v>
      </c>
      <c r="B12803" s="111">
        <f>INDEX(kommuner!C:C,MATCH(_xlfn.NUMBERVALUE(A12803),kommuner!B:B,0))</f>
        <v>5414</v>
      </c>
      <c r="C12803" s="111" t="s">
        <v>127</v>
      </c>
      <c r="D12803" s="111" t="s">
        <v>127</v>
      </c>
      <c r="E12803" s="111" t="s">
        <v>123</v>
      </c>
      <c r="F12803" s="111" t="s">
        <v>185</v>
      </c>
      <c r="G12803" s="111" t="s">
        <v>173</v>
      </c>
      <c r="H12803" s="111" t="s">
        <v>185</v>
      </c>
      <c r="I12803" s="111" t="s">
        <v>173</v>
      </c>
      <c r="J12803" t="str">
        <f t="shared" ref="J12803:J12866" si="400">B12803&amp;C12803&amp;E12803&amp;IF(C12803="Skog",F12803&amp;G12803,"")</f>
        <v>5414SkogOrganisk jordLauvskogMiddels</v>
      </c>
      <c r="K12803" s="111">
        <v>-0.62664468270982987</v>
      </c>
      <c r="L12803" s="111">
        <v>0.92784825435236762</v>
      </c>
      <c r="M12803" s="111">
        <v>0.46510463492953991</v>
      </c>
      <c r="N12803" s="112">
        <f t="shared" ref="N12803:N12866" si="401">SUM(K12803:M12803)</f>
        <v>0.76630820657207765</v>
      </c>
    </row>
    <row r="12804" spans="1:14" x14ac:dyDescent="0.25">
      <c r="A12804" s="111" t="s">
        <v>929</v>
      </c>
      <c r="B12804" s="111">
        <f>INDEX(kommuner!C:C,MATCH(_xlfn.NUMBERVALUE(A12804),kommuner!B:B,0))</f>
        <v>5414</v>
      </c>
      <c r="C12804" s="111" t="s">
        <v>127</v>
      </c>
      <c r="D12804" s="111" t="s">
        <v>127</v>
      </c>
      <c r="E12804" s="111" t="s">
        <v>123</v>
      </c>
      <c r="F12804" s="111" t="s">
        <v>185</v>
      </c>
      <c r="G12804" s="111" t="s">
        <v>186</v>
      </c>
      <c r="H12804" s="111" t="s">
        <v>185</v>
      </c>
      <c r="I12804" s="111" t="s">
        <v>186</v>
      </c>
      <c r="J12804" t="str">
        <f t="shared" si="400"/>
        <v>5414SkogOrganisk jordLauvskogSærs høy</v>
      </c>
      <c r="K12804" s="111">
        <v>-1.8997279926091779</v>
      </c>
      <c r="L12804" s="111">
        <v>0.92784825435236762</v>
      </c>
      <c r="M12804" s="111">
        <v>0.46510463492953991</v>
      </c>
      <c r="N12804" s="112">
        <f t="shared" si="401"/>
        <v>-0.50677510332727038</v>
      </c>
    </row>
    <row r="12805" spans="1:14" x14ac:dyDescent="0.25">
      <c r="A12805" s="111" t="s">
        <v>929</v>
      </c>
      <c r="B12805" s="111">
        <f>INDEX(kommuner!C:C,MATCH(_xlfn.NUMBERVALUE(A12805),kommuner!B:B,0))</f>
        <v>5414</v>
      </c>
      <c r="C12805" s="111" t="s">
        <v>83</v>
      </c>
      <c r="D12805" s="111" t="s">
        <v>83</v>
      </c>
      <c r="E12805" s="111" t="s">
        <v>126</v>
      </c>
      <c r="F12805" s="111" t="s">
        <v>139</v>
      </c>
      <c r="G12805" s="111" t="s">
        <v>139</v>
      </c>
      <c r="H12805" s="111" t="s">
        <v>139</v>
      </c>
      <c r="I12805" s="111" t="s">
        <v>139</v>
      </c>
      <c r="J12805" t="str">
        <f t="shared" si="400"/>
        <v>5414Utbygd arealMineraljord</v>
      </c>
      <c r="K12805" s="111">
        <v>6.7868445194857546E-2</v>
      </c>
      <c r="L12805" s="111">
        <v>0</v>
      </c>
      <c r="M12805" s="111">
        <v>1.303047089454229E-2</v>
      </c>
      <c r="N12805" s="112">
        <f t="shared" si="401"/>
        <v>8.0898916089399836E-2</v>
      </c>
    </row>
    <row r="12806" spans="1:14" x14ac:dyDescent="0.25">
      <c r="A12806" s="111" t="s">
        <v>929</v>
      </c>
      <c r="B12806" s="111">
        <f>INDEX(kommuner!C:C,MATCH(_xlfn.NUMBERVALUE(A12806),kommuner!B:B,0))</f>
        <v>5414</v>
      </c>
      <c r="C12806" s="111" t="s">
        <v>83</v>
      </c>
      <c r="D12806" s="111" t="s">
        <v>83</v>
      </c>
      <c r="E12806" s="111" t="s">
        <v>123</v>
      </c>
      <c r="F12806" s="111" t="s">
        <v>139</v>
      </c>
      <c r="G12806" s="111" t="s">
        <v>139</v>
      </c>
      <c r="H12806" s="111" t="s">
        <v>139</v>
      </c>
      <c r="I12806" s="111" t="s">
        <v>139</v>
      </c>
      <c r="J12806" t="str">
        <f t="shared" si="400"/>
        <v>5414Utbygd arealOrganisk jord</v>
      </c>
      <c r="K12806" s="111">
        <v>29.011421395201612</v>
      </c>
      <c r="L12806" s="111">
        <v>0</v>
      </c>
      <c r="M12806" s="111">
        <v>1.303047089454229E-2</v>
      </c>
      <c r="N12806" s="112">
        <f t="shared" si="401"/>
        <v>29.024451866096154</v>
      </c>
    </row>
    <row r="12807" spans="1:14" x14ac:dyDescent="0.25">
      <c r="A12807" s="111" t="s">
        <v>929</v>
      </c>
      <c r="B12807" s="111">
        <f>INDEX(kommuner!C:C,MATCH(_xlfn.NUMBERVALUE(A12807),kommuner!B:B,0))</f>
        <v>5414</v>
      </c>
      <c r="C12807" s="111" t="s">
        <v>181</v>
      </c>
      <c r="D12807" s="111" t="s">
        <v>181</v>
      </c>
      <c r="E12807" s="111" t="s">
        <v>123</v>
      </c>
      <c r="F12807" s="111" t="s">
        <v>139</v>
      </c>
      <c r="G12807" s="111" t="s">
        <v>139</v>
      </c>
      <c r="H12807" s="111" t="s">
        <v>139</v>
      </c>
      <c r="I12807" s="111" t="s">
        <v>139</v>
      </c>
      <c r="J12807" t="str">
        <f t="shared" si="400"/>
        <v>5414Vann og myrOrganisk jord</v>
      </c>
      <c r="K12807" s="111">
        <v>-4.1038862122629617E-2</v>
      </c>
      <c r="L12807" s="111">
        <v>0</v>
      </c>
      <c r="M12807" s="111">
        <v>0</v>
      </c>
      <c r="N12807" s="112">
        <f t="shared" si="401"/>
        <v>-4.1038862122629617E-2</v>
      </c>
    </row>
    <row r="12808" spans="1:14" x14ac:dyDescent="0.25">
      <c r="A12808" s="111" t="s">
        <v>930</v>
      </c>
      <c r="B12808" s="111">
        <f>INDEX(kommuner!C:C,MATCH(_xlfn.NUMBERVALUE(A12808),kommuner!B:B,0))</f>
        <v>5415</v>
      </c>
      <c r="C12808" s="111" t="s">
        <v>82</v>
      </c>
      <c r="D12808" s="111" t="s">
        <v>82</v>
      </c>
      <c r="E12808" s="111" t="s">
        <v>126</v>
      </c>
      <c r="F12808" s="111" t="s">
        <v>139</v>
      </c>
      <c r="G12808" s="111" t="s">
        <v>139</v>
      </c>
      <c r="H12808" s="111" t="s">
        <v>139</v>
      </c>
      <c r="I12808" s="111" t="s">
        <v>139</v>
      </c>
      <c r="J12808" t="str">
        <f t="shared" si="400"/>
        <v>5415Annen utmarkMineraljord</v>
      </c>
      <c r="K12808" s="111">
        <v>-4.6129089206686659E-2</v>
      </c>
      <c r="L12808" s="111">
        <v>0</v>
      </c>
      <c r="M12808" s="111">
        <v>0</v>
      </c>
      <c r="N12808" s="112">
        <f t="shared" si="401"/>
        <v>-4.6129089206686659E-2</v>
      </c>
    </row>
    <row r="12809" spans="1:14" x14ac:dyDescent="0.25">
      <c r="A12809" s="111" t="s">
        <v>930</v>
      </c>
      <c r="B12809" s="111">
        <f>INDEX(kommuner!C:C,MATCH(_xlfn.NUMBERVALUE(A12809),kommuner!B:B,0))</f>
        <v>5415</v>
      </c>
      <c r="C12809" s="111" t="s">
        <v>121</v>
      </c>
      <c r="D12809" s="111" t="s">
        <v>121</v>
      </c>
      <c r="E12809" s="111" t="s">
        <v>126</v>
      </c>
      <c r="F12809" s="111" t="s">
        <v>139</v>
      </c>
      <c r="G12809" s="111" t="s">
        <v>139</v>
      </c>
      <c r="H12809" s="111" t="s">
        <v>139</v>
      </c>
      <c r="I12809" s="111" t="s">
        <v>139</v>
      </c>
      <c r="J12809" t="str">
        <f t="shared" si="400"/>
        <v>5415BeiteMineraljord</v>
      </c>
      <c r="K12809" s="111">
        <v>-0.96338340838695502</v>
      </c>
      <c r="L12809" s="111">
        <v>0</v>
      </c>
      <c r="M12809" s="111">
        <v>1.2448711246839999E-7</v>
      </c>
      <c r="N12809" s="112">
        <f t="shared" si="401"/>
        <v>-0.96338328389984251</v>
      </c>
    </row>
    <row r="12810" spans="1:14" x14ac:dyDescent="0.25">
      <c r="A12810" s="111" t="s">
        <v>930</v>
      </c>
      <c r="B12810" s="111">
        <f>INDEX(kommuner!C:C,MATCH(_xlfn.NUMBERVALUE(A12810),kommuner!B:B,0))</f>
        <v>5415</v>
      </c>
      <c r="C12810" s="111" t="s">
        <v>121</v>
      </c>
      <c r="D12810" s="111" t="s">
        <v>121</v>
      </c>
      <c r="E12810" s="111" t="s">
        <v>123</v>
      </c>
      <c r="F12810" s="111" t="s">
        <v>139</v>
      </c>
      <c r="G12810" s="111" t="s">
        <v>139</v>
      </c>
      <c r="H12810" s="111" t="s">
        <v>139</v>
      </c>
      <c r="I12810" s="111" t="s">
        <v>139</v>
      </c>
      <c r="J12810" t="str">
        <f t="shared" si="400"/>
        <v>5415BeiteOrganisk jord</v>
      </c>
      <c r="K12810" s="111">
        <v>12.077525935985037</v>
      </c>
      <c r="L12810" s="111">
        <v>1.6412500000000001</v>
      </c>
      <c r="M12810" s="111">
        <v>0</v>
      </c>
      <c r="N12810" s="112">
        <f t="shared" si="401"/>
        <v>13.718775935985036</v>
      </c>
    </row>
    <row r="12811" spans="1:14" x14ac:dyDescent="0.25">
      <c r="A12811" s="111" t="s">
        <v>930</v>
      </c>
      <c r="B12811" s="111">
        <f>INDEX(kommuner!C:C,MATCH(_xlfn.NUMBERVALUE(A12811),kommuner!B:B,0))</f>
        <v>5415</v>
      </c>
      <c r="C12811" s="111" t="s">
        <v>84</v>
      </c>
      <c r="D12811" s="111" t="s">
        <v>84</v>
      </c>
      <c r="E12811" s="111" t="s">
        <v>126</v>
      </c>
      <c r="F12811" s="111" t="s">
        <v>139</v>
      </c>
      <c r="G12811" s="111" t="s">
        <v>139</v>
      </c>
      <c r="H12811" s="111" t="s">
        <v>139</v>
      </c>
      <c r="I12811" s="111" t="s">
        <v>139</v>
      </c>
      <c r="J12811" t="str">
        <f t="shared" si="400"/>
        <v>5415Dyrket markMineraljord</v>
      </c>
      <c r="K12811" s="111">
        <v>6.1688588218568839E-2</v>
      </c>
      <c r="L12811" s="111">
        <v>0</v>
      </c>
      <c r="M12811" s="111">
        <v>0</v>
      </c>
      <c r="N12811" s="112">
        <f t="shared" si="401"/>
        <v>6.1688588218568839E-2</v>
      </c>
    </row>
    <row r="12812" spans="1:14" x14ac:dyDescent="0.25">
      <c r="A12812" s="111" t="s">
        <v>930</v>
      </c>
      <c r="B12812" s="111">
        <f>INDEX(kommuner!C:C,MATCH(_xlfn.NUMBERVALUE(A12812),kommuner!B:B,0))</f>
        <v>5415</v>
      </c>
      <c r="C12812" s="111" t="s">
        <v>84</v>
      </c>
      <c r="D12812" s="111" t="s">
        <v>84</v>
      </c>
      <c r="E12812" s="111" t="s">
        <v>123</v>
      </c>
      <c r="F12812" s="111" t="s">
        <v>139</v>
      </c>
      <c r="G12812" s="111" t="s">
        <v>139</v>
      </c>
      <c r="H12812" s="111" t="s">
        <v>139</v>
      </c>
      <c r="I12812" s="111" t="s">
        <v>139</v>
      </c>
      <c r="J12812" t="str">
        <f t="shared" si="400"/>
        <v>5415Dyrket markOrganisk jord</v>
      </c>
      <c r="K12812" s="111">
        <v>28.726149366675592</v>
      </c>
      <c r="L12812" s="111">
        <v>1.45625</v>
      </c>
      <c r="M12812" s="111">
        <v>0</v>
      </c>
      <c r="N12812" s="112">
        <f t="shared" si="401"/>
        <v>30.182399366675593</v>
      </c>
    </row>
    <row r="12813" spans="1:14" x14ac:dyDescent="0.25">
      <c r="A12813" s="111" t="s">
        <v>930</v>
      </c>
      <c r="B12813" s="111">
        <f>INDEX(kommuner!C:C,MATCH(_xlfn.NUMBERVALUE(A12813),kommuner!B:B,0))</f>
        <v>5415</v>
      </c>
      <c r="C12813" s="111" t="s">
        <v>127</v>
      </c>
      <c r="D12813" s="111" t="s">
        <v>127</v>
      </c>
      <c r="E12813" s="111" t="s">
        <v>126</v>
      </c>
      <c r="F12813" s="111" t="s">
        <v>172</v>
      </c>
      <c r="G12813" s="111" t="s">
        <v>180</v>
      </c>
      <c r="H12813" s="111" t="s">
        <v>172</v>
      </c>
      <c r="I12813" s="111" t="s">
        <v>180</v>
      </c>
      <c r="J12813" t="str">
        <f t="shared" si="400"/>
        <v>5415SkogMineraljordBarskogHøy</v>
      </c>
      <c r="K12813" s="111">
        <v>-4.1008350957832223</v>
      </c>
      <c r="L12813" s="111">
        <v>0.85306406685236758</v>
      </c>
      <c r="M12813" s="111">
        <v>6.4056614999681585E-2</v>
      </c>
      <c r="N12813" s="112">
        <f t="shared" si="401"/>
        <v>-3.183714413931173</v>
      </c>
    </row>
    <row r="12814" spans="1:14" x14ac:dyDescent="0.25">
      <c r="A12814" s="111" t="s">
        <v>930</v>
      </c>
      <c r="B12814" s="111">
        <f>INDEX(kommuner!C:C,MATCH(_xlfn.NUMBERVALUE(A12814),kommuner!B:B,0))</f>
        <v>5415</v>
      </c>
      <c r="C12814" s="111" t="s">
        <v>127</v>
      </c>
      <c r="D12814" s="111" t="s">
        <v>127</v>
      </c>
      <c r="E12814" s="111" t="s">
        <v>126</v>
      </c>
      <c r="F12814" s="111" t="s">
        <v>172</v>
      </c>
      <c r="G12814" s="111" t="s">
        <v>167</v>
      </c>
      <c r="H12814" s="111" t="s">
        <v>172</v>
      </c>
      <c r="I12814" s="111" t="s">
        <v>167</v>
      </c>
      <c r="J12814" t="str">
        <f t="shared" si="400"/>
        <v>5415SkogMineraljordBarskogImpediment</v>
      </c>
      <c r="K12814" s="111">
        <v>-0.74600152614144843</v>
      </c>
      <c r="L12814" s="111">
        <v>0.85306406685236758</v>
      </c>
      <c r="M12814" s="111">
        <v>6.3979989500968365E-2</v>
      </c>
      <c r="N12814" s="112">
        <f t="shared" si="401"/>
        <v>0.17104253021188751</v>
      </c>
    </row>
    <row r="12815" spans="1:14" x14ac:dyDescent="0.25">
      <c r="A12815" s="111" t="s">
        <v>930</v>
      </c>
      <c r="B12815" s="111">
        <f>INDEX(kommuner!C:C,MATCH(_xlfn.NUMBERVALUE(A12815),kommuner!B:B,0))</f>
        <v>5415</v>
      </c>
      <c r="C12815" s="111" t="s">
        <v>127</v>
      </c>
      <c r="D12815" s="111" t="s">
        <v>127</v>
      </c>
      <c r="E12815" s="111" t="s">
        <v>126</v>
      </c>
      <c r="F12815" s="111" t="s">
        <v>172</v>
      </c>
      <c r="G12815" s="111" t="s">
        <v>190</v>
      </c>
      <c r="H12815" s="111" t="s">
        <v>172</v>
      </c>
      <c r="I12815" s="111" t="s">
        <v>190</v>
      </c>
      <c r="J12815" t="str">
        <f t="shared" si="400"/>
        <v>5415SkogMineraljordBarskogLav</v>
      </c>
      <c r="K12815" s="111">
        <v>-1.8215681825293268</v>
      </c>
      <c r="L12815" s="111">
        <v>0.85306406685236758</v>
      </c>
      <c r="M12815" s="111">
        <v>6.3979989500968365E-2</v>
      </c>
      <c r="N12815" s="112">
        <f t="shared" si="401"/>
        <v>-0.90452412617599087</v>
      </c>
    </row>
    <row r="12816" spans="1:14" x14ac:dyDescent="0.25">
      <c r="A12816" s="111" t="s">
        <v>930</v>
      </c>
      <c r="B12816" s="111">
        <f>INDEX(kommuner!C:C,MATCH(_xlfn.NUMBERVALUE(A12816),kommuner!B:B,0))</f>
        <v>5415</v>
      </c>
      <c r="C12816" s="111" t="s">
        <v>127</v>
      </c>
      <c r="D12816" s="111" t="s">
        <v>127</v>
      </c>
      <c r="E12816" s="111" t="s">
        <v>126</v>
      </c>
      <c r="F12816" s="111" t="s">
        <v>172</v>
      </c>
      <c r="G12816" s="111" t="s">
        <v>173</v>
      </c>
      <c r="H12816" s="111" t="s">
        <v>172</v>
      </c>
      <c r="I12816" s="111" t="s">
        <v>173</v>
      </c>
      <c r="J12816" t="str">
        <f t="shared" si="400"/>
        <v>5415SkogMineraljordBarskogMiddels</v>
      </c>
      <c r="K12816" s="111">
        <v>-2.9452289214132028</v>
      </c>
      <c r="L12816" s="111">
        <v>0.85306406685236758</v>
      </c>
      <c r="M12816" s="111">
        <v>6.4056614999681585E-2</v>
      </c>
      <c r="N12816" s="112">
        <f t="shared" si="401"/>
        <v>-2.0281082395611536</v>
      </c>
    </row>
    <row r="12817" spans="1:14" x14ac:dyDescent="0.25">
      <c r="A12817" s="111" t="s">
        <v>930</v>
      </c>
      <c r="B12817" s="111">
        <f>INDEX(kommuner!C:C,MATCH(_xlfn.NUMBERVALUE(A12817),kommuner!B:B,0))</f>
        <v>5415</v>
      </c>
      <c r="C12817" s="111" t="s">
        <v>127</v>
      </c>
      <c r="D12817" s="111" t="s">
        <v>127</v>
      </c>
      <c r="E12817" s="111" t="s">
        <v>126</v>
      </c>
      <c r="F12817" s="111" t="s">
        <v>172</v>
      </c>
      <c r="G12817" s="111" t="s">
        <v>186</v>
      </c>
      <c r="H12817" s="111" t="s">
        <v>172</v>
      </c>
      <c r="I12817" s="111" t="s">
        <v>186</v>
      </c>
      <c r="J12817" t="str">
        <f t="shared" si="400"/>
        <v>5415SkogMineraljordBarskogSærs høy</v>
      </c>
      <c r="K12817" s="111">
        <v>0.12072674540874306</v>
      </c>
      <c r="L12817" s="111">
        <v>0.85306406685236758</v>
      </c>
      <c r="M12817" s="111">
        <v>6.4056614999681585E-2</v>
      </c>
      <c r="N12817" s="112">
        <f t="shared" si="401"/>
        <v>1.0378474272607923</v>
      </c>
    </row>
    <row r="12818" spans="1:14" x14ac:dyDescent="0.25">
      <c r="A12818" s="111" t="s">
        <v>930</v>
      </c>
      <c r="B12818" s="111">
        <f>INDEX(kommuner!C:C,MATCH(_xlfn.NUMBERVALUE(A12818),kommuner!B:B,0))</f>
        <v>5415</v>
      </c>
      <c r="C12818" s="111" t="s">
        <v>127</v>
      </c>
      <c r="D12818" s="111" t="s">
        <v>127</v>
      </c>
      <c r="E12818" s="111" t="s">
        <v>126</v>
      </c>
      <c r="F12818" s="111" t="s">
        <v>179</v>
      </c>
      <c r="G12818" s="111" t="s">
        <v>180</v>
      </c>
      <c r="H12818" s="111" t="s">
        <v>179</v>
      </c>
      <c r="I12818" s="111" t="s">
        <v>180</v>
      </c>
      <c r="J12818" t="str">
        <f t="shared" si="400"/>
        <v>5415SkogMineraljordBlandingsskogHøy</v>
      </c>
      <c r="K12818" s="111">
        <v>-7.1939050909469406</v>
      </c>
      <c r="L12818" s="111">
        <v>0.85306406685236758</v>
      </c>
      <c r="M12818" s="111">
        <v>6.3979989500968365E-2</v>
      </c>
      <c r="N12818" s="112">
        <f t="shared" si="401"/>
        <v>-6.2768610345936047</v>
      </c>
    </row>
    <row r="12819" spans="1:14" x14ac:dyDescent="0.25">
      <c r="A12819" s="111" t="s">
        <v>930</v>
      </c>
      <c r="B12819" s="111">
        <f>INDEX(kommuner!C:C,MATCH(_xlfn.NUMBERVALUE(A12819),kommuner!B:B,0))</f>
        <v>5415</v>
      </c>
      <c r="C12819" s="111" t="s">
        <v>127</v>
      </c>
      <c r="D12819" s="111" t="s">
        <v>127</v>
      </c>
      <c r="E12819" s="111" t="s">
        <v>126</v>
      </c>
      <c r="F12819" s="111" t="s">
        <v>179</v>
      </c>
      <c r="G12819" s="111" t="s">
        <v>167</v>
      </c>
      <c r="H12819" s="111" t="s">
        <v>179</v>
      </c>
      <c r="I12819" s="111" t="s">
        <v>167</v>
      </c>
      <c r="J12819" t="str">
        <f t="shared" si="400"/>
        <v>5415SkogMineraljordBlandingsskogImpediment</v>
      </c>
      <c r="K12819" s="111">
        <v>-1.6598037998579707</v>
      </c>
      <c r="L12819" s="111">
        <v>0.85306406685236758</v>
      </c>
      <c r="M12819" s="111">
        <v>6.3979989500968365E-2</v>
      </c>
      <c r="N12819" s="112">
        <f t="shared" si="401"/>
        <v>-0.7427597435046347</v>
      </c>
    </row>
    <row r="12820" spans="1:14" x14ac:dyDescent="0.25">
      <c r="A12820" s="111" t="s">
        <v>930</v>
      </c>
      <c r="B12820" s="111">
        <f>INDEX(kommuner!C:C,MATCH(_xlfn.NUMBERVALUE(A12820),kommuner!B:B,0))</f>
        <v>5415</v>
      </c>
      <c r="C12820" s="111" t="s">
        <v>127</v>
      </c>
      <c r="D12820" s="111" t="s">
        <v>127</v>
      </c>
      <c r="E12820" s="111" t="s">
        <v>126</v>
      </c>
      <c r="F12820" s="111" t="s">
        <v>179</v>
      </c>
      <c r="G12820" s="111" t="s">
        <v>190</v>
      </c>
      <c r="H12820" s="111" t="s">
        <v>179</v>
      </c>
      <c r="I12820" s="111" t="s">
        <v>190</v>
      </c>
      <c r="J12820" t="str">
        <f t="shared" si="400"/>
        <v>5415SkogMineraljordBlandingsskogLav</v>
      </c>
      <c r="K12820" s="111">
        <v>-2.5588434197694254</v>
      </c>
      <c r="L12820" s="111">
        <v>0.85306406685236758</v>
      </c>
      <c r="M12820" s="111">
        <v>6.3979989500968365E-2</v>
      </c>
      <c r="N12820" s="112">
        <f t="shared" si="401"/>
        <v>-1.6417993634160897</v>
      </c>
    </row>
    <row r="12821" spans="1:14" x14ac:dyDescent="0.25">
      <c r="A12821" s="111" t="s">
        <v>930</v>
      </c>
      <c r="B12821" s="111">
        <f>INDEX(kommuner!C:C,MATCH(_xlfn.NUMBERVALUE(A12821),kommuner!B:B,0))</f>
        <v>5415</v>
      </c>
      <c r="C12821" s="111" t="s">
        <v>127</v>
      </c>
      <c r="D12821" s="111" t="s">
        <v>127</v>
      </c>
      <c r="E12821" s="111" t="s">
        <v>126</v>
      </c>
      <c r="F12821" s="111" t="s">
        <v>179</v>
      </c>
      <c r="G12821" s="111" t="s">
        <v>173</v>
      </c>
      <c r="H12821" s="111" t="s">
        <v>179</v>
      </c>
      <c r="I12821" s="111" t="s">
        <v>173</v>
      </c>
      <c r="J12821" t="str">
        <f t="shared" si="400"/>
        <v>5415SkogMineraljordBlandingsskogMiddels</v>
      </c>
      <c r="K12821" s="111">
        <v>-3.8687729546762566</v>
      </c>
      <c r="L12821" s="111">
        <v>0.85306406685236758</v>
      </c>
      <c r="M12821" s="111">
        <v>6.3979989500968365E-2</v>
      </c>
      <c r="N12821" s="112">
        <f t="shared" si="401"/>
        <v>-2.9517288983229206</v>
      </c>
    </row>
    <row r="12822" spans="1:14" x14ac:dyDescent="0.25">
      <c r="A12822" s="111" t="s">
        <v>930</v>
      </c>
      <c r="B12822" s="111">
        <f>INDEX(kommuner!C:C,MATCH(_xlfn.NUMBERVALUE(A12822),kommuner!B:B,0))</f>
        <v>5415</v>
      </c>
      <c r="C12822" s="111" t="s">
        <v>127</v>
      </c>
      <c r="D12822" s="111" t="s">
        <v>127</v>
      </c>
      <c r="E12822" s="111" t="s">
        <v>126</v>
      </c>
      <c r="F12822" s="111" t="s">
        <v>179</v>
      </c>
      <c r="G12822" s="111" t="s">
        <v>186</v>
      </c>
      <c r="H12822" s="111" t="s">
        <v>179</v>
      </c>
      <c r="I12822" s="111" t="s">
        <v>186</v>
      </c>
      <c r="J12822" t="str">
        <f t="shared" si="400"/>
        <v>5415SkogMineraljordBlandingsskogSærs høy</v>
      </c>
      <c r="K12822" s="111">
        <v>-2.9395925245326562</v>
      </c>
      <c r="L12822" s="111">
        <v>0.85306406685236758</v>
      </c>
      <c r="M12822" s="111">
        <v>6.3979989500968365E-2</v>
      </c>
      <c r="N12822" s="112">
        <f t="shared" si="401"/>
        <v>-2.0225484681793202</v>
      </c>
    </row>
    <row r="12823" spans="1:14" x14ac:dyDescent="0.25">
      <c r="A12823" s="111" t="s">
        <v>930</v>
      </c>
      <c r="B12823" s="111">
        <f>INDEX(kommuner!C:C,MATCH(_xlfn.NUMBERVALUE(A12823),kommuner!B:B,0))</f>
        <v>5415</v>
      </c>
      <c r="C12823" s="111" t="s">
        <v>127</v>
      </c>
      <c r="D12823" s="111" t="s">
        <v>127</v>
      </c>
      <c r="E12823" s="111" t="s">
        <v>126</v>
      </c>
      <c r="F12823" s="111" t="s">
        <v>185</v>
      </c>
      <c r="G12823" s="111" t="s">
        <v>180</v>
      </c>
      <c r="H12823" s="111" t="s">
        <v>185</v>
      </c>
      <c r="I12823" s="111" t="s">
        <v>180</v>
      </c>
      <c r="J12823" t="str">
        <f t="shared" si="400"/>
        <v>5415SkogMineraljordLauvskogHøy</v>
      </c>
      <c r="K12823" s="111">
        <v>-2.2672556336745231</v>
      </c>
      <c r="L12823" s="111">
        <v>0.85306406685236758</v>
      </c>
      <c r="M12823" s="111">
        <v>6.3979989500968365E-2</v>
      </c>
      <c r="N12823" s="112">
        <f t="shared" si="401"/>
        <v>-1.3502115773211874</v>
      </c>
    </row>
    <row r="12824" spans="1:14" x14ac:dyDescent="0.25">
      <c r="A12824" s="111" t="s">
        <v>930</v>
      </c>
      <c r="B12824" s="111">
        <f>INDEX(kommuner!C:C,MATCH(_xlfn.NUMBERVALUE(A12824),kommuner!B:B,0))</f>
        <v>5415</v>
      </c>
      <c r="C12824" s="111" t="s">
        <v>127</v>
      </c>
      <c r="D12824" s="111" t="s">
        <v>127</v>
      </c>
      <c r="E12824" s="111" t="s">
        <v>126</v>
      </c>
      <c r="F12824" s="111" t="s">
        <v>185</v>
      </c>
      <c r="G12824" s="111" t="s">
        <v>167</v>
      </c>
      <c r="H12824" s="111" t="s">
        <v>185</v>
      </c>
      <c r="I12824" s="111" t="s">
        <v>167</v>
      </c>
      <c r="J12824" t="str">
        <f t="shared" si="400"/>
        <v>5415SkogMineraljordLauvskogImpediment</v>
      </c>
      <c r="K12824" s="111">
        <v>-0.10482014945424457</v>
      </c>
      <c r="L12824" s="111">
        <v>0.85306406685236758</v>
      </c>
      <c r="M12824" s="111">
        <v>6.3979989500968365E-2</v>
      </c>
      <c r="N12824" s="112">
        <f t="shared" si="401"/>
        <v>0.81222390689909141</v>
      </c>
    </row>
    <row r="12825" spans="1:14" x14ac:dyDescent="0.25">
      <c r="A12825" s="111" t="s">
        <v>930</v>
      </c>
      <c r="B12825" s="111">
        <f>INDEX(kommuner!C:C,MATCH(_xlfn.NUMBERVALUE(A12825),kommuner!B:B,0))</f>
        <v>5415</v>
      </c>
      <c r="C12825" s="111" t="s">
        <v>127</v>
      </c>
      <c r="D12825" s="111" t="s">
        <v>127</v>
      </c>
      <c r="E12825" s="111" t="s">
        <v>126</v>
      </c>
      <c r="F12825" s="111" t="s">
        <v>185</v>
      </c>
      <c r="G12825" s="111" t="s">
        <v>190</v>
      </c>
      <c r="H12825" s="111" t="s">
        <v>185</v>
      </c>
      <c r="I12825" s="111" t="s">
        <v>190</v>
      </c>
      <c r="J12825" t="str">
        <f t="shared" si="400"/>
        <v>5415SkogMineraljordLauvskogLav</v>
      </c>
      <c r="K12825" s="111">
        <v>-8.9748170935426599E-2</v>
      </c>
      <c r="L12825" s="111">
        <v>0.85306406685236758</v>
      </c>
      <c r="M12825" s="111">
        <v>6.3979989500968365E-2</v>
      </c>
      <c r="N12825" s="112">
        <f t="shared" si="401"/>
        <v>0.82729588541790933</v>
      </c>
    </row>
    <row r="12826" spans="1:14" x14ac:dyDescent="0.25">
      <c r="A12826" s="111" t="s">
        <v>930</v>
      </c>
      <c r="B12826" s="111">
        <f>INDEX(kommuner!C:C,MATCH(_xlfn.NUMBERVALUE(A12826),kommuner!B:B,0))</f>
        <v>5415</v>
      </c>
      <c r="C12826" s="111" t="s">
        <v>127</v>
      </c>
      <c r="D12826" s="111" t="s">
        <v>127</v>
      </c>
      <c r="E12826" s="111" t="s">
        <v>126</v>
      </c>
      <c r="F12826" s="111" t="s">
        <v>185</v>
      </c>
      <c r="G12826" s="111" t="s">
        <v>173</v>
      </c>
      <c r="H12826" s="111" t="s">
        <v>185</v>
      </c>
      <c r="I12826" s="111" t="s">
        <v>173</v>
      </c>
      <c r="J12826" t="str">
        <f t="shared" si="400"/>
        <v>5415SkogMineraljordLauvskogMiddels</v>
      </c>
      <c r="K12826" s="111">
        <v>-1.6187078219159163</v>
      </c>
      <c r="L12826" s="111">
        <v>0.85306406685236758</v>
      </c>
      <c r="M12826" s="111">
        <v>6.3979989500968365E-2</v>
      </c>
      <c r="N12826" s="112">
        <f t="shared" si="401"/>
        <v>-0.70166376556258037</v>
      </c>
    </row>
    <row r="12827" spans="1:14" x14ac:dyDescent="0.25">
      <c r="A12827" s="111" t="s">
        <v>930</v>
      </c>
      <c r="B12827" s="111">
        <f>INDEX(kommuner!C:C,MATCH(_xlfn.NUMBERVALUE(A12827),kommuner!B:B,0))</f>
        <v>5415</v>
      </c>
      <c r="C12827" s="111" t="s">
        <v>127</v>
      </c>
      <c r="D12827" s="111" t="s">
        <v>127</v>
      </c>
      <c r="E12827" s="111" t="s">
        <v>126</v>
      </c>
      <c r="F12827" s="111" t="s">
        <v>185</v>
      </c>
      <c r="G12827" s="111" t="s">
        <v>186</v>
      </c>
      <c r="H12827" s="111" t="s">
        <v>185</v>
      </c>
      <c r="I12827" s="111" t="s">
        <v>186</v>
      </c>
      <c r="J12827" t="str">
        <f t="shared" si="400"/>
        <v>5415SkogMineraljordLauvskogSærs høy</v>
      </c>
      <c r="K12827" s="111">
        <v>-3.6560473259425113</v>
      </c>
      <c r="L12827" s="111">
        <v>0.85306406685236758</v>
      </c>
      <c r="M12827" s="111">
        <v>6.3979989500968365E-2</v>
      </c>
      <c r="N12827" s="112">
        <f t="shared" si="401"/>
        <v>-2.7390032695891753</v>
      </c>
    </row>
    <row r="12828" spans="1:14" x14ac:dyDescent="0.25">
      <c r="A12828" s="111" t="s">
        <v>930</v>
      </c>
      <c r="B12828" s="111">
        <f>INDEX(kommuner!C:C,MATCH(_xlfn.NUMBERVALUE(A12828),kommuner!B:B,0))</f>
        <v>5415</v>
      </c>
      <c r="C12828" s="111" t="s">
        <v>127</v>
      </c>
      <c r="D12828" s="111" t="s">
        <v>127</v>
      </c>
      <c r="E12828" s="111" t="s">
        <v>123</v>
      </c>
      <c r="F12828" s="111" t="s">
        <v>172</v>
      </c>
      <c r="G12828" s="111" t="s">
        <v>180</v>
      </c>
      <c r="H12828" s="111" t="s">
        <v>172</v>
      </c>
      <c r="I12828" s="111" t="s">
        <v>180</v>
      </c>
      <c r="J12828" t="str">
        <f t="shared" si="400"/>
        <v>5415SkogOrganisk jordBarskogHøy</v>
      </c>
      <c r="K12828" s="111">
        <v>-2.5184559031994138</v>
      </c>
      <c r="L12828" s="111">
        <v>0.92784825435236762</v>
      </c>
      <c r="M12828" s="111">
        <v>0.46518126042825314</v>
      </c>
      <c r="N12828" s="112">
        <f t="shared" si="401"/>
        <v>-1.1254263884187932</v>
      </c>
    </row>
    <row r="12829" spans="1:14" x14ac:dyDescent="0.25">
      <c r="A12829" s="111" t="s">
        <v>930</v>
      </c>
      <c r="B12829" s="111">
        <f>INDEX(kommuner!C:C,MATCH(_xlfn.NUMBERVALUE(A12829),kommuner!B:B,0))</f>
        <v>5415</v>
      </c>
      <c r="C12829" s="111" t="s">
        <v>127</v>
      </c>
      <c r="D12829" s="111" t="s">
        <v>127</v>
      </c>
      <c r="E12829" s="111" t="s">
        <v>123</v>
      </c>
      <c r="F12829" s="111" t="s">
        <v>172</v>
      </c>
      <c r="G12829" s="111" t="s">
        <v>167</v>
      </c>
      <c r="H12829" s="111" t="s">
        <v>172</v>
      </c>
      <c r="I12829" s="111" t="s">
        <v>167</v>
      </c>
      <c r="J12829" t="str">
        <f t="shared" si="400"/>
        <v>5415SkogOrganisk jordBarskogImpediment</v>
      </c>
      <c r="K12829" s="111">
        <v>-0.13011741963904588</v>
      </c>
      <c r="L12829" s="111">
        <v>0.92784825435236762</v>
      </c>
      <c r="M12829" s="111">
        <v>0.46510463492953991</v>
      </c>
      <c r="N12829" s="112">
        <f t="shared" si="401"/>
        <v>1.2628354696428616</v>
      </c>
    </row>
    <row r="12830" spans="1:14" x14ac:dyDescent="0.25">
      <c r="A12830" s="111" t="s">
        <v>930</v>
      </c>
      <c r="B12830" s="111">
        <f>INDEX(kommuner!C:C,MATCH(_xlfn.NUMBERVALUE(A12830),kommuner!B:B,0))</f>
        <v>5415</v>
      </c>
      <c r="C12830" s="111" t="s">
        <v>127</v>
      </c>
      <c r="D12830" s="111" t="s">
        <v>127</v>
      </c>
      <c r="E12830" s="111" t="s">
        <v>123</v>
      </c>
      <c r="F12830" s="111" t="s">
        <v>172</v>
      </c>
      <c r="G12830" s="111" t="s">
        <v>190</v>
      </c>
      <c r="H12830" s="111" t="s">
        <v>172</v>
      </c>
      <c r="I12830" s="111" t="s">
        <v>190</v>
      </c>
      <c r="J12830" t="str">
        <f t="shared" si="400"/>
        <v>5415SkogOrganisk jordBarskogLav</v>
      </c>
      <c r="K12830" s="111">
        <v>-0.50666953101693391</v>
      </c>
      <c r="L12830" s="111">
        <v>0.92784825435236762</v>
      </c>
      <c r="M12830" s="111">
        <v>0.46510463492953991</v>
      </c>
      <c r="N12830" s="112">
        <f t="shared" si="401"/>
        <v>0.88628335826497362</v>
      </c>
    </row>
    <row r="12831" spans="1:14" x14ac:dyDescent="0.25">
      <c r="A12831" s="111" t="s">
        <v>930</v>
      </c>
      <c r="B12831" s="111">
        <f>INDEX(kommuner!C:C,MATCH(_xlfn.NUMBERVALUE(A12831),kommuner!B:B,0))</f>
        <v>5415</v>
      </c>
      <c r="C12831" s="111" t="s">
        <v>127</v>
      </c>
      <c r="D12831" s="111" t="s">
        <v>127</v>
      </c>
      <c r="E12831" s="111" t="s">
        <v>123</v>
      </c>
      <c r="F12831" s="111" t="s">
        <v>172</v>
      </c>
      <c r="G12831" s="111" t="s">
        <v>173</v>
      </c>
      <c r="H12831" s="111" t="s">
        <v>172</v>
      </c>
      <c r="I12831" s="111" t="s">
        <v>173</v>
      </c>
      <c r="J12831" t="str">
        <f t="shared" si="400"/>
        <v>5415SkogOrganisk jordBarskogMiddels</v>
      </c>
      <c r="K12831" s="111">
        <v>-1.5571490961494638</v>
      </c>
      <c r="L12831" s="111">
        <v>0.92784825435236762</v>
      </c>
      <c r="M12831" s="111">
        <v>0.46518126042825314</v>
      </c>
      <c r="N12831" s="112">
        <f t="shared" si="401"/>
        <v>-0.16411958136884308</v>
      </c>
    </row>
    <row r="12832" spans="1:14" x14ac:dyDescent="0.25">
      <c r="A12832" s="111" t="s">
        <v>930</v>
      </c>
      <c r="B12832" s="111">
        <f>INDEX(kommuner!C:C,MATCH(_xlfn.NUMBERVALUE(A12832),kommuner!B:B,0))</f>
        <v>5415</v>
      </c>
      <c r="C12832" s="111" t="s">
        <v>127</v>
      </c>
      <c r="D12832" s="111" t="s">
        <v>127</v>
      </c>
      <c r="E12832" s="111" t="s">
        <v>123</v>
      </c>
      <c r="F12832" s="111" t="s">
        <v>172</v>
      </c>
      <c r="G12832" s="111" t="s">
        <v>186</v>
      </c>
      <c r="H12832" s="111" t="s">
        <v>172</v>
      </c>
      <c r="I12832" s="111" t="s">
        <v>186</v>
      </c>
      <c r="J12832" t="str">
        <f t="shared" si="400"/>
        <v>5415SkogOrganisk jordBarskogSærs høy</v>
      </c>
      <c r="K12832" s="111">
        <v>2.5548655235722699</v>
      </c>
      <c r="L12832" s="111">
        <v>0.92784825435236762</v>
      </c>
      <c r="M12832" s="111">
        <v>0.46518126042825314</v>
      </c>
      <c r="N12832" s="112">
        <f t="shared" si="401"/>
        <v>3.9478950383528906</v>
      </c>
    </row>
    <row r="12833" spans="1:14" x14ac:dyDescent="0.25">
      <c r="A12833" s="111" t="s">
        <v>930</v>
      </c>
      <c r="B12833" s="111">
        <f>INDEX(kommuner!C:C,MATCH(_xlfn.NUMBERVALUE(A12833),kommuner!B:B,0))</f>
        <v>5415</v>
      </c>
      <c r="C12833" s="111" t="s">
        <v>127</v>
      </c>
      <c r="D12833" s="111" t="s">
        <v>127</v>
      </c>
      <c r="E12833" s="111" t="s">
        <v>123</v>
      </c>
      <c r="F12833" s="111" t="s">
        <v>179</v>
      </c>
      <c r="G12833" s="111" t="s">
        <v>180</v>
      </c>
      <c r="H12833" s="111" t="s">
        <v>179</v>
      </c>
      <c r="I12833" s="111" t="s">
        <v>180</v>
      </c>
      <c r="J12833" t="str">
        <f t="shared" si="400"/>
        <v>5415SkogOrganisk jordBlandingsskogHøy</v>
      </c>
      <c r="K12833" s="111">
        <v>-5.5554344456832343</v>
      </c>
      <c r="L12833" s="111">
        <v>0.92784825435236762</v>
      </c>
      <c r="M12833" s="111">
        <v>0.46510463492953991</v>
      </c>
      <c r="N12833" s="112">
        <f t="shared" si="401"/>
        <v>-4.1624815564013264</v>
      </c>
    </row>
    <row r="12834" spans="1:14" x14ac:dyDescent="0.25">
      <c r="A12834" s="111" t="s">
        <v>930</v>
      </c>
      <c r="B12834" s="111">
        <f>INDEX(kommuner!C:C,MATCH(_xlfn.NUMBERVALUE(A12834),kommuner!B:B,0))</f>
        <v>5415</v>
      </c>
      <c r="C12834" s="111" t="s">
        <v>127</v>
      </c>
      <c r="D12834" s="111" t="s">
        <v>127</v>
      </c>
      <c r="E12834" s="111" t="s">
        <v>123</v>
      </c>
      <c r="F12834" s="111" t="s">
        <v>179</v>
      </c>
      <c r="G12834" s="111" t="s">
        <v>167</v>
      </c>
      <c r="H12834" s="111" t="s">
        <v>179</v>
      </c>
      <c r="I12834" s="111" t="s">
        <v>167</v>
      </c>
      <c r="J12834" t="str">
        <f t="shared" si="400"/>
        <v>5415SkogOrganisk jordBlandingsskogImpediment</v>
      </c>
      <c r="K12834" s="111">
        <v>-0.28586344175800005</v>
      </c>
      <c r="L12834" s="111">
        <v>0.92784825435236762</v>
      </c>
      <c r="M12834" s="111">
        <v>0.46510463492953991</v>
      </c>
      <c r="N12834" s="112">
        <f t="shared" si="401"/>
        <v>1.1070894475239075</v>
      </c>
    </row>
    <row r="12835" spans="1:14" x14ac:dyDescent="0.25">
      <c r="A12835" s="111" t="s">
        <v>930</v>
      </c>
      <c r="B12835" s="111">
        <f>INDEX(kommuner!C:C,MATCH(_xlfn.NUMBERVALUE(A12835),kommuner!B:B,0))</f>
        <v>5415</v>
      </c>
      <c r="C12835" s="111" t="s">
        <v>127</v>
      </c>
      <c r="D12835" s="111" t="s">
        <v>127</v>
      </c>
      <c r="E12835" s="111" t="s">
        <v>123</v>
      </c>
      <c r="F12835" s="111" t="s">
        <v>179</v>
      </c>
      <c r="G12835" s="111" t="s">
        <v>190</v>
      </c>
      <c r="H12835" s="111" t="s">
        <v>179</v>
      </c>
      <c r="I12835" s="111" t="s">
        <v>190</v>
      </c>
      <c r="J12835" t="str">
        <f t="shared" si="400"/>
        <v>5415SkogOrganisk jordBlandingsskogLav</v>
      </c>
      <c r="K12835" s="111">
        <v>-1.2347339377887629</v>
      </c>
      <c r="L12835" s="111">
        <v>0.92784825435236762</v>
      </c>
      <c r="M12835" s="111">
        <v>0.46510463492953991</v>
      </c>
      <c r="N12835" s="112">
        <f t="shared" si="401"/>
        <v>0.15821895149314458</v>
      </c>
    </row>
    <row r="12836" spans="1:14" x14ac:dyDescent="0.25">
      <c r="A12836" s="111" t="s">
        <v>930</v>
      </c>
      <c r="B12836" s="111">
        <f>INDEX(kommuner!C:C,MATCH(_xlfn.NUMBERVALUE(A12836),kommuner!B:B,0))</f>
        <v>5415</v>
      </c>
      <c r="C12836" s="111" t="s">
        <v>127</v>
      </c>
      <c r="D12836" s="111" t="s">
        <v>127</v>
      </c>
      <c r="E12836" s="111" t="s">
        <v>123</v>
      </c>
      <c r="F12836" s="111" t="s">
        <v>179</v>
      </c>
      <c r="G12836" s="111" t="s">
        <v>173</v>
      </c>
      <c r="H12836" s="111" t="s">
        <v>179</v>
      </c>
      <c r="I12836" s="111" t="s">
        <v>173</v>
      </c>
      <c r="J12836" t="str">
        <f t="shared" si="400"/>
        <v>5415SkogOrganisk jordBlandingsskogMiddels</v>
      </c>
      <c r="K12836" s="111">
        <v>-2.4239591752717748</v>
      </c>
      <c r="L12836" s="111">
        <v>0.92784825435236762</v>
      </c>
      <c r="M12836" s="111">
        <v>0.46510463492953991</v>
      </c>
      <c r="N12836" s="112">
        <f t="shared" si="401"/>
        <v>-1.0310062859898674</v>
      </c>
    </row>
    <row r="12837" spans="1:14" x14ac:dyDescent="0.25">
      <c r="A12837" s="111" t="s">
        <v>930</v>
      </c>
      <c r="B12837" s="111">
        <f>INDEX(kommuner!C:C,MATCH(_xlfn.NUMBERVALUE(A12837),kommuner!B:B,0))</f>
        <v>5415</v>
      </c>
      <c r="C12837" s="111" t="s">
        <v>127</v>
      </c>
      <c r="D12837" s="111" t="s">
        <v>127</v>
      </c>
      <c r="E12837" s="111" t="s">
        <v>123</v>
      </c>
      <c r="F12837" s="111" t="s">
        <v>179</v>
      </c>
      <c r="G12837" s="111" t="s">
        <v>186</v>
      </c>
      <c r="H12837" s="111" t="s">
        <v>179</v>
      </c>
      <c r="I12837" s="111" t="s">
        <v>186</v>
      </c>
      <c r="J12837" t="str">
        <f t="shared" si="400"/>
        <v>5415SkogOrganisk jordBlandingsskogSærs høy</v>
      </c>
      <c r="K12837" s="111">
        <v>-1.5726115302258048</v>
      </c>
      <c r="L12837" s="111">
        <v>0.92784825435236762</v>
      </c>
      <c r="M12837" s="111">
        <v>0.46510463492953991</v>
      </c>
      <c r="N12837" s="112">
        <f t="shared" si="401"/>
        <v>-0.17965864094389727</v>
      </c>
    </row>
    <row r="12838" spans="1:14" x14ac:dyDescent="0.25">
      <c r="A12838" s="111" t="s">
        <v>930</v>
      </c>
      <c r="B12838" s="111">
        <f>INDEX(kommuner!C:C,MATCH(_xlfn.NUMBERVALUE(A12838),kommuner!B:B,0))</f>
        <v>5415</v>
      </c>
      <c r="C12838" s="111" t="s">
        <v>127</v>
      </c>
      <c r="D12838" s="111" t="s">
        <v>127</v>
      </c>
      <c r="E12838" s="111" t="s">
        <v>123</v>
      </c>
      <c r="F12838" s="111" t="s">
        <v>185</v>
      </c>
      <c r="G12838" s="111" t="s">
        <v>180</v>
      </c>
      <c r="H12838" s="111" t="s">
        <v>185</v>
      </c>
      <c r="I12838" s="111" t="s">
        <v>180</v>
      </c>
      <c r="J12838" t="str">
        <f t="shared" si="400"/>
        <v>5415SkogOrganisk jordLauvskogHøy</v>
      </c>
      <c r="K12838" s="111">
        <v>-1.9913688882377358</v>
      </c>
      <c r="L12838" s="111">
        <v>0.92784825435236762</v>
      </c>
      <c r="M12838" s="111">
        <v>0.46510463492953991</v>
      </c>
      <c r="N12838" s="112">
        <f t="shared" si="401"/>
        <v>-0.59841599895582831</v>
      </c>
    </row>
    <row r="12839" spans="1:14" x14ac:dyDescent="0.25">
      <c r="A12839" s="111" t="s">
        <v>930</v>
      </c>
      <c r="B12839" s="111">
        <f>INDEX(kommuner!C:C,MATCH(_xlfn.NUMBERVALUE(A12839),kommuner!B:B,0))</f>
        <v>5415</v>
      </c>
      <c r="C12839" s="111" t="s">
        <v>127</v>
      </c>
      <c r="D12839" s="111" t="s">
        <v>127</v>
      </c>
      <c r="E12839" s="111" t="s">
        <v>123</v>
      </c>
      <c r="F12839" s="111" t="s">
        <v>185</v>
      </c>
      <c r="G12839" s="111" t="s">
        <v>167</v>
      </c>
      <c r="H12839" s="111" t="s">
        <v>185</v>
      </c>
      <c r="I12839" s="111" t="s">
        <v>167</v>
      </c>
      <c r="J12839" t="str">
        <f t="shared" si="400"/>
        <v>5415SkogOrganisk jordLauvskogImpediment</v>
      </c>
      <c r="K12839" s="111">
        <v>0.35000626494250675</v>
      </c>
      <c r="L12839" s="111">
        <v>0.92784825435236762</v>
      </c>
      <c r="M12839" s="111">
        <v>0.46510463492953991</v>
      </c>
      <c r="N12839" s="112">
        <f t="shared" si="401"/>
        <v>1.7429591542244141</v>
      </c>
    </row>
    <row r="12840" spans="1:14" x14ac:dyDescent="0.25">
      <c r="A12840" s="111" t="s">
        <v>930</v>
      </c>
      <c r="B12840" s="111">
        <f>INDEX(kommuner!C:C,MATCH(_xlfn.NUMBERVALUE(A12840),kommuner!B:B,0))</f>
        <v>5415</v>
      </c>
      <c r="C12840" s="111" t="s">
        <v>127</v>
      </c>
      <c r="D12840" s="111" t="s">
        <v>127</v>
      </c>
      <c r="E12840" s="111" t="s">
        <v>123</v>
      </c>
      <c r="F12840" s="111" t="s">
        <v>185</v>
      </c>
      <c r="G12840" s="111" t="s">
        <v>190</v>
      </c>
      <c r="H12840" s="111" t="s">
        <v>185</v>
      </c>
      <c r="I12840" s="111" t="s">
        <v>190</v>
      </c>
      <c r="J12840" t="str">
        <f t="shared" si="400"/>
        <v>5415SkogOrganisk jordLauvskogLav</v>
      </c>
      <c r="K12840" s="111">
        <v>1.1144075558526714</v>
      </c>
      <c r="L12840" s="111">
        <v>0.92784825435236762</v>
      </c>
      <c r="M12840" s="111">
        <v>0.46510463492953991</v>
      </c>
      <c r="N12840" s="112">
        <f t="shared" si="401"/>
        <v>2.5073604451345788</v>
      </c>
    </row>
    <row r="12841" spans="1:14" x14ac:dyDescent="0.25">
      <c r="A12841" s="111" t="s">
        <v>930</v>
      </c>
      <c r="B12841" s="111">
        <f>INDEX(kommuner!C:C,MATCH(_xlfn.NUMBERVALUE(A12841),kommuner!B:B,0))</f>
        <v>5415</v>
      </c>
      <c r="C12841" s="111" t="s">
        <v>127</v>
      </c>
      <c r="D12841" s="111" t="s">
        <v>127</v>
      </c>
      <c r="E12841" s="111" t="s">
        <v>123</v>
      </c>
      <c r="F12841" s="111" t="s">
        <v>185</v>
      </c>
      <c r="G12841" s="111" t="s">
        <v>173</v>
      </c>
      <c r="H12841" s="111" t="s">
        <v>185</v>
      </c>
      <c r="I12841" s="111" t="s">
        <v>173</v>
      </c>
      <c r="J12841" t="str">
        <f t="shared" si="400"/>
        <v>5415SkogOrganisk jordLauvskogMiddels</v>
      </c>
      <c r="K12841" s="111">
        <v>-0.62664468270982987</v>
      </c>
      <c r="L12841" s="111">
        <v>0.92784825435236762</v>
      </c>
      <c r="M12841" s="111">
        <v>0.46510463492953991</v>
      </c>
      <c r="N12841" s="112">
        <f t="shared" si="401"/>
        <v>0.76630820657207765</v>
      </c>
    </row>
    <row r="12842" spans="1:14" x14ac:dyDescent="0.25">
      <c r="A12842" s="111" t="s">
        <v>930</v>
      </c>
      <c r="B12842" s="111">
        <f>INDEX(kommuner!C:C,MATCH(_xlfn.NUMBERVALUE(A12842),kommuner!B:B,0))</f>
        <v>5415</v>
      </c>
      <c r="C12842" s="111" t="s">
        <v>127</v>
      </c>
      <c r="D12842" s="111" t="s">
        <v>127</v>
      </c>
      <c r="E12842" s="111" t="s">
        <v>123</v>
      </c>
      <c r="F12842" s="111" t="s">
        <v>185</v>
      </c>
      <c r="G12842" s="111" t="s">
        <v>186</v>
      </c>
      <c r="H12842" s="111" t="s">
        <v>185</v>
      </c>
      <c r="I12842" s="111" t="s">
        <v>186</v>
      </c>
      <c r="J12842" t="str">
        <f t="shared" si="400"/>
        <v>5415SkogOrganisk jordLauvskogSærs høy</v>
      </c>
      <c r="K12842" s="111">
        <v>-1.8997279926091779</v>
      </c>
      <c r="L12842" s="111">
        <v>0.92784825435236762</v>
      </c>
      <c r="M12842" s="111">
        <v>0.46510463492953991</v>
      </c>
      <c r="N12842" s="112">
        <f t="shared" si="401"/>
        <v>-0.50677510332727038</v>
      </c>
    </row>
    <row r="12843" spans="1:14" x14ac:dyDescent="0.25">
      <c r="A12843" s="111" t="s">
        <v>930</v>
      </c>
      <c r="B12843" s="111">
        <f>INDEX(kommuner!C:C,MATCH(_xlfn.NUMBERVALUE(A12843),kommuner!B:B,0))</f>
        <v>5415</v>
      </c>
      <c r="C12843" s="111" t="s">
        <v>83</v>
      </c>
      <c r="D12843" s="111" t="s">
        <v>83</v>
      </c>
      <c r="E12843" s="111" t="s">
        <v>126</v>
      </c>
      <c r="F12843" s="111" t="s">
        <v>139</v>
      </c>
      <c r="G12843" s="111" t="s">
        <v>139</v>
      </c>
      <c r="H12843" s="111" t="s">
        <v>139</v>
      </c>
      <c r="I12843" s="111" t="s">
        <v>139</v>
      </c>
      <c r="J12843" t="str">
        <f t="shared" si="400"/>
        <v>5415Utbygd arealMineraljord</v>
      </c>
      <c r="K12843" s="111">
        <v>6.7868445194857546E-2</v>
      </c>
      <c r="L12843" s="111">
        <v>0</v>
      </c>
      <c r="M12843" s="111">
        <v>1.303047089454229E-2</v>
      </c>
      <c r="N12843" s="112">
        <f t="shared" si="401"/>
        <v>8.0898916089399836E-2</v>
      </c>
    </row>
    <row r="12844" spans="1:14" x14ac:dyDescent="0.25">
      <c r="A12844" s="111" t="s">
        <v>930</v>
      </c>
      <c r="B12844" s="111">
        <f>INDEX(kommuner!C:C,MATCH(_xlfn.NUMBERVALUE(A12844),kommuner!B:B,0))</f>
        <v>5415</v>
      </c>
      <c r="C12844" s="111" t="s">
        <v>83</v>
      </c>
      <c r="D12844" s="111" t="s">
        <v>83</v>
      </c>
      <c r="E12844" s="111" t="s">
        <v>123</v>
      </c>
      <c r="F12844" s="111" t="s">
        <v>139</v>
      </c>
      <c r="G12844" s="111" t="s">
        <v>139</v>
      </c>
      <c r="H12844" s="111" t="s">
        <v>139</v>
      </c>
      <c r="I12844" s="111" t="s">
        <v>139</v>
      </c>
      <c r="J12844" t="str">
        <f t="shared" si="400"/>
        <v>5415Utbygd arealOrganisk jord</v>
      </c>
      <c r="K12844" s="111">
        <v>29.011421395201612</v>
      </c>
      <c r="L12844" s="111">
        <v>0</v>
      </c>
      <c r="M12844" s="111">
        <v>1.303047089454229E-2</v>
      </c>
      <c r="N12844" s="112">
        <f t="shared" si="401"/>
        <v>29.024451866096154</v>
      </c>
    </row>
    <row r="12845" spans="1:14" x14ac:dyDescent="0.25">
      <c r="A12845" s="111" t="s">
        <v>930</v>
      </c>
      <c r="B12845" s="111">
        <f>INDEX(kommuner!C:C,MATCH(_xlfn.NUMBERVALUE(A12845),kommuner!B:B,0))</f>
        <v>5415</v>
      </c>
      <c r="C12845" s="111" t="s">
        <v>181</v>
      </c>
      <c r="D12845" s="111" t="s">
        <v>181</v>
      </c>
      <c r="E12845" s="111" t="s">
        <v>123</v>
      </c>
      <c r="F12845" s="111" t="s">
        <v>139</v>
      </c>
      <c r="G12845" s="111" t="s">
        <v>139</v>
      </c>
      <c r="H12845" s="111" t="s">
        <v>139</v>
      </c>
      <c r="I12845" s="111" t="s">
        <v>139</v>
      </c>
      <c r="J12845" t="str">
        <f t="shared" si="400"/>
        <v>5415Vann og myrOrganisk jord</v>
      </c>
      <c r="K12845" s="111">
        <v>-4.1038862122629617E-2</v>
      </c>
      <c r="L12845" s="111">
        <v>0</v>
      </c>
      <c r="M12845" s="111">
        <v>0</v>
      </c>
      <c r="N12845" s="112">
        <f t="shared" si="401"/>
        <v>-4.1038862122629617E-2</v>
      </c>
    </row>
    <row r="12846" spans="1:14" x14ac:dyDescent="0.25">
      <c r="A12846" s="111" t="s">
        <v>931</v>
      </c>
      <c r="B12846" s="111">
        <f>INDEX(kommuner!C:C,MATCH(_xlfn.NUMBERVALUE(A12846),kommuner!B:B,0))</f>
        <v>5416</v>
      </c>
      <c r="C12846" s="111" t="s">
        <v>82</v>
      </c>
      <c r="D12846" s="111" t="s">
        <v>82</v>
      </c>
      <c r="E12846" s="111" t="s">
        <v>126</v>
      </c>
      <c r="F12846" s="111" t="s">
        <v>139</v>
      </c>
      <c r="G12846" s="111" t="s">
        <v>139</v>
      </c>
      <c r="H12846" s="111" t="s">
        <v>139</v>
      </c>
      <c r="I12846" s="111" t="s">
        <v>139</v>
      </c>
      <c r="J12846" t="str">
        <f t="shared" si="400"/>
        <v>5416Annen utmarkMineraljord</v>
      </c>
      <c r="K12846" s="111">
        <v>-4.6129089206686659E-2</v>
      </c>
      <c r="L12846" s="111">
        <v>0</v>
      </c>
      <c r="M12846" s="111">
        <v>0</v>
      </c>
      <c r="N12846" s="112">
        <f t="shared" si="401"/>
        <v>-4.6129089206686659E-2</v>
      </c>
    </row>
    <row r="12847" spans="1:14" x14ac:dyDescent="0.25">
      <c r="A12847" s="111" t="s">
        <v>931</v>
      </c>
      <c r="B12847" s="111">
        <f>INDEX(kommuner!C:C,MATCH(_xlfn.NUMBERVALUE(A12847),kommuner!B:B,0))</f>
        <v>5416</v>
      </c>
      <c r="C12847" s="111" t="s">
        <v>121</v>
      </c>
      <c r="D12847" s="111" t="s">
        <v>121</v>
      </c>
      <c r="E12847" s="111" t="s">
        <v>126</v>
      </c>
      <c r="F12847" s="111" t="s">
        <v>139</v>
      </c>
      <c r="G12847" s="111" t="s">
        <v>139</v>
      </c>
      <c r="H12847" s="111" t="s">
        <v>139</v>
      </c>
      <c r="I12847" s="111" t="s">
        <v>139</v>
      </c>
      <c r="J12847" t="str">
        <f t="shared" si="400"/>
        <v>5416BeiteMineraljord</v>
      </c>
      <c r="K12847" s="111">
        <v>-0.96338340838695502</v>
      </c>
      <c r="L12847" s="111">
        <v>0</v>
      </c>
      <c r="M12847" s="111">
        <v>1.2448711246839999E-7</v>
      </c>
      <c r="N12847" s="112">
        <f t="shared" si="401"/>
        <v>-0.96338328389984251</v>
      </c>
    </row>
    <row r="12848" spans="1:14" x14ac:dyDescent="0.25">
      <c r="A12848" s="111" t="s">
        <v>931</v>
      </c>
      <c r="B12848" s="111">
        <f>INDEX(kommuner!C:C,MATCH(_xlfn.NUMBERVALUE(A12848),kommuner!B:B,0))</f>
        <v>5416</v>
      </c>
      <c r="C12848" s="111" t="s">
        <v>121</v>
      </c>
      <c r="D12848" s="111" t="s">
        <v>121</v>
      </c>
      <c r="E12848" s="111" t="s">
        <v>123</v>
      </c>
      <c r="F12848" s="111" t="s">
        <v>139</v>
      </c>
      <c r="G12848" s="111" t="s">
        <v>139</v>
      </c>
      <c r="H12848" s="111" t="s">
        <v>139</v>
      </c>
      <c r="I12848" s="111" t="s">
        <v>139</v>
      </c>
      <c r="J12848" t="str">
        <f t="shared" si="400"/>
        <v>5416BeiteOrganisk jord</v>
      </c>
      <c r="K12848" s="111">
        <v>12.077525935985037</v>
      </c>
      <c r="L12848" s="111">
        <v>1.6412500000000001</v>
      </c>
      <c r="M12848" s="111">
        <v>0</v>
      </c>
      <c r="N12848" s="112">
        <f t="shared" si="401"/>
        <v>13.718775935985036</v>
      </c>
    </row>
    <row r="12849" spans="1:14" x14ac:dyDescent="0.25">
      <c r="A12849" s="111" t="s">
        <v>931</v>
      </c>
      <c r="B12849" s="111">
        <f>INDEX(kommuner!C:C,MATCH(_xlfn.NUMBERVALUE(A12849),kommuner!B:B,0))</f>
        <v>5416</v>
      </c>
      <c r="C12849" s="111" t="s">
        <v>84</v>
      </c>
      <c r="D12849" s="111" t="s">
        <v>84</v>
      </c>
      <c r="E12849" s="111" t="s">
        <v>126</v>
      </c>
      <c r="F12849" s="111" t="s">
        <v>139</v>
      </c>
      <c r="G12849" s="111" t="s">
        <v>139</v>
      </c>
      <c r="H12849" s="111" t="s">
        <v>139</v>
      </c>
      <c r="I12849" s="111" t="s">
        <v>139</v>
      </c>
      <c r="J12849" t="str">
        <f t="shared" si="400"/>
        <v>5416Dyrket markMineraljord</v>
      </c>
      <c r="K12849" s="111">
        <v>6.1688588218568839E-2</v>
      </c>
      <c r="L12849" s="111">
        <v>0</v>
      </c>
      <c r="M12849" s="111">
        <v>0</v>
      </c>
      <c r="N12849" s="112">
        <f t="shared" si="401"/>
        <v>6.1688588218568839E-2</v>
      </c>
    </row>
    <row r="12850" spans="1:14" x14ac:dyDescent="0.25">
      <c r="A12850" s="111" t="s">
        <v>931</v>
      </c>
      <c r="B12850" s="111">
        <f>INDEX(kommuner!C:C,MATCH(_xlfn.NUMBERVALUE(A12850),kommuner!B:B,0))</f>
        <v>5416</v>
      </c>
      <c r="C12850" s="111" t="s">
        <v>84</v>
      </c>
      <c r="D12850" s="111" t="s">
        <v>84</v>
      </c>
      <c r="E12850" s="111" t="s">
        <v>123</v>
      </c>
      <c r="F12850" s="111" t="s">
        <v>139</v>
      </c>
      <c r="G12850" s="111" t="s">
        <v>139</v>
      </c>
      <c r="H12850" s="111" t="s">
        <v>139</v>
      </c>
      <c r="I12850" s="111" t="s">
        <v>139</v>
      </c>
      <c r="J12850" t="str">
        <f t="shared" si="400"/>
        <v>5416Dyrket markOrganisk jord</v>
      </c>
      <c r="K12850" s="111">
        <v>28.726149366675592</v>
      </c>
      <c r="L12850" s="111">
        <v>1.45625</v>
      </c>
      <c r="M12850" s="111">
        <v>0</v>
      </c>
      <c r="N12850" s="112">
        <f t="shared" si="401"/>
        <v>30.182399366675593</v>
      </c>
    </row>
    <row r="12851" spans="1:14" x14ac:dyDescent="0.25">
      <c r="A12851" s="111" t="s">
        <v>931</v>
      </c>
      <c r="B12851" s="111">
        <f>INDEX(kommuner!C:C,MATCH(_xlfn.NUMBERVALUE(A12851),kommuner!B:B,0))</f>
        <v>5416</v>
      </c>
      <c r="C12851" s="111" t="s">
        <v>127</v>
      </c>
      <c r="D12851" s="111" t="s">
        <v>127</v>
      </c>
      <c r="E12851" s="111" t="s">
        <v>126</v>
      </c>
      <c r="F12851" s="111" t="s">
        <v>172</v>
      </c>
      <c r="G12851" s="111" t="s">
        <v>180</v>
      </c>
      <c r="H12851" s="111" t="s">
        <v>172</v>
      </c>
      <c r="I12851" s="111" t="s">
        <v>180</v>
      </c>
      <c r="J12851" t="str">
        <f t="shared" si="400"/>
        <v>5416SkogMineraljordBarskogHøy</v>
      </c>
      <c r="K12851" s="111">
        <v>-4.1008350957832223</v>
      </c>
      <c r="L12851" s="111">
        <v>0.85306406685236758</v>
      </c>
      <c r="M12851" s="111">
        <v>6.4056614999681585E-2</v>
      </c>
      <c r="N12851" s="112">
        <f t="shared" si="401"/>
        <v>-3.183714413931173</v>
      </c>
    </row>
    <row r="12852" spans="1:14" x14ac:dyDescent="0.25">
      <c r="A12852" s="111" t="s">
        <v>931</v>
      </c>
      <c r="B12852" s="111">
        <f>INDEX(kommuner!C:C,MATCH(_xlfn.NUMBERVALUE(A12852),kommuner!B:B,0))</f>
        <v>5416</v>
      </c>
      <c r="C12852" s="111" t="s">
        <v>127</v>
      </c>
      <c r="D12852" s="111" t="s">
        <v>127</v>
      </c>
      <c r="E12852" s="111" t="s">
        <v>126</v>
      </c>
      <c r="F12852" s="111" t="s">
        <v>172</v>
      </c>
      <c r="G12852" s="111" t="s">
        <v>167</v>
      </c>
      <c r="H12852" s="111" t="s">
        <v>172</v>
      </c>
      <c r="I12852" s="111" t="s">
        <v>167</v>
      </c>
      <c r="J12852" t="str">
        <f t="shared" si="400"/>
        <v>5416SkogMineraljordBarskogImpediment</v>
      </c>
      <c r="K12852" s="111">
        <v>-0.74600152614144843</v>
      </c>
      <c r="L12852" s="111">
        <v>0.85306406685236758</v>
      </c>
      <c r="M12852" s="111">
        <v>6.3979989500968365E-2</v>
      </c>
      <c r="N12852" s="112">
        <f t="shared" si="401"/>
        <v>0.17104253021188751</v>
      </c>
    </row>
    <row r="12853" spans="1:14" x14ac:dyDescent="0.25">
      <c r="A12853" s="111" t="s">
        <v>931</v>
      </c>
      <c r="B12853" s="111">
        <f>INDEX(kommuner!C:C,MATCH(_xlfn.NUMBERVALUE(A12853),kommuner!B:B,0))</f>
        <v>5416</v>
      </c>
      <c r="C12853" s="111" t="s">
        <v>127</v>
      </c>
      <c r="D12853" s="111" t="s">
        <v>127</v>
      </c>
      <c r="E12853" s="111" t="s">
        <v>126</v>
      </c>
      <c r="F12853" s="111" t="s">
        <v>172</v>
      </c>
      <c r="G12853" s="111" t="s">
        <v>190</v>
      </c>
      <c r="H12853" s="111" t="s">
        <v>172</v>
      </c>
      <c r="I12853" s="111" t="s">
        <v>190</v>
      </c>
      <c r="J12853" t="str">
        <f t="shared" si="400"/>
        <v>5416SkogMineraljordBarskogLav</v>
      </c>
      <c r="K12853" s="111">
        <v>-1.8215681825293268</v>
      </c>
      <c r="L12853" s="111">
        <v>0.85306406685236758</v>
      </c>
      <c r="M12853" s="111">
        <v>6.3979989500968365E-2</v>
      </c>
      <c r="N12853" s="112">
        <f t="shared" si="401"/>
        <v>-0.90452412617599087</v>
      </c>
    </row>
    <row r="12854" spans="1:14" x14ac:dyDescent="0.25">
      <c r="A12854" s="111" t="s">
        <v>931</v>
      </c>
      <c r="B12854" s="111">
        <f>INDEX(kommuner!C:C,MATCH(_xlfn.NUMBERVALUE(A12854),kommuner!B:B,0))</f>
        <v>5416</v>
      </c>
      <c r="C12854" s="111" t="s">
        <v>127</v>
      </c>
      <c r="D12854" s="111" t="s">
        <v>127</v>
      </c>
      <c r="E12854" s="111" t="s">
        <v>126</v>
      </c>
      <c r="F12854" s="111" t="s">
        <v>172</v>
      </c>
      <c r="G12854" s="111" t="s">
        <v>173</v>
      </c>
      <c r="H12854" s="111" t="s">
        <v>172</v>
      </c>
      <c r="I12854" s="111" t="s">
        <v>173</v>
      </c>
      <c r="J12854" t="str">
        <f t="shared" si="400"/>
        <v>5416SkogMineraljordBarskogMiddels</v>
      </c>
      <c r="K12854" s="111">
        <v>-2.9452289214132028</v>
      </c>
      <c r="L12854" s="111">
        <v>0.85306406685236758</v>
      </c>
      <c r="M12854" s="111">
        <v>6.4056614999681585E-2</v>
      </c>
      <c r="N12854" s="112">
        <f t="shared" si="401"/>
        <v>-2.0281082395611536</v>
      </c>
    </row>
    <row r="12855" spans="1:14" x14ac:dyDescent="0.25">
      <c r="A12855" s="111" t="s">
        <v>931</v>
      </c>
      <c r="B12855" s="111">
        <f>INDEX(kommuner!C:C,MATCH(_xlfn.NUMBERVALUE(A12855),kommuner!B:B,0))</f>
        <v>5416</v>
      </c>
      <c r="C12855" s="111" t="s">
        <v>127</v>
      </c>
      <c r="D12855" s="111" t="s">
        <v>127</v>
      </c>
      <c r="E12855" s="111" t="s">
        <v>126</v>
      </c>
      <c r="F12855" s="111" t="s">
        <v>172</v>
      </c>
      <c r="G12855" s="111" t="s">
        <v>186</v>
      </c>
      <c r="H12855" s="111" t="s">
        <v>172</v>
      </c>
      <c r="I12855" s="111" t="s">
        <v>186</v>
      </c>
      <c r="J12855" t="str">
        <f t="shared" si="400"/>
        <v>5416SkogMineraljordBarskogSærs høy</v>
      </c>
      <c r="K12855" s="111">
        <v>0.12072674540874306</v>
      </c>
      <c r="L12855" s="111">
        <v>0.85306406685236758</v>
      </c>
      <c r="M12855" s="111">
        <v>6.4056614999681585E-2</v>
      </c>
      <c r="N12855" s="112">
        <f t="shared" si="401"/>
        <v>1.0378474272607923</v>
      </c>
    </row>
    <row r="12856" spans="1:14" x14ac:dyDescent="0.25">
      <c r="A12856" s="111" t="s">
        <v>931</v>
      </c>
      <c r="B12856" s="111">
        <f>INDEX(kommuner!C:C,MATCH(_xlfn.NUMBERVALUE(A12856),kommuner!B:B,0))</f>
        <v>5416</v>
      </c>
      <c r="C12856" s="111" t="s">
        <v>127</v>
      </c>
      <c r="D12856" s="111" t="s">
        <v>127</v>
      </c>
      <c r="E12856" s="111" t="s">
        <v>126</v>
      </c>
      <c r="F12856" s="111" t="s">
        <v>179</v>
      </c>
      <c r="G12856" s="111" t="s">
        <v>180</v>
      </c>
      <c r="H12856" s="111" t="s">
        <v>179</v>
      </c>
      <c r="I12856" s="111" t="s">
        <v>180</v>
      </c>
      <c r="J12856" t="str">
        <f t="shared" si="400"/>
        <v>5416SkogMineraljordBlandingsskogHøy</v>
      </c>
      <c r="K12856" s="111">
        <v>-7.1939050909469406</v>
      </c>
      <c r="L12856" s="111">
        <v>0.85306406685236758</v>
      </c>
      <c r="M12856" s="111">
        <v>6.3979989500968365E-2</v>
      </c>
      <c r="N12856" s="112">
        <f t="shared" si="401"/>
        <v>-6.2768610345936047</v>
      </c>
    </row>
    <row r="12857" spans="1:14" x14ac:dyDescent="0.25">
      <c r="A12857" s="111" t="s">
        <v>931</v>
      </c>
      <c r="B12857" s="111">
        <f>INDEX(kommuner!C:C,MATCH(_xlfn.NUMBERVALUE(A12857),kommuner!B:B,0))</f>
        <v>5416</v>
      </c>
      <c r="C12857" s="111" t="s">
        <v>127</v>
      </c>
      <c r="D12857" s="111" t="s">
        <v>127</v>
      </c>
      <c r="E12857" s="111" t="s">
        <v>126</v>
      </c>
      <c r="F12857" s="111" t="s">
        <v>179</v>
      </c>
      <c r="G12857" s="111" t="s">
        <v>167</v>
      </c>
      <c r="H12857" s="111" t="s">
        <v>179</v>
      </c>
      <c r="I12857" s="111" t="s">
        <v>167</v>
      </c>
      <c r="J12857" t="str">
        <f t="shared" si="400"/>
        <v>5416SkogMineraljordBlandingsskogImpediment</v>
      </c>
      <c r="K12857" s="111">
        <v>-1.6598037998579707</v>
      </c>
      <c r="L12857" s="111">
        <v>0.85306406685236758</v>
      </c>
      <c r="M12857" s="111">
        <v>6.3979989500968365E-2</v>
      </c>
      <c r="N12857" s="112">
        <f t="shared" si="401"/>
        <v>-0.7427597435046347</v>
      </c>
    </row>
    <row r="12858" spans="1:14" x14ac:dyDescent="0.25">
      <c r="A12858" s="111" t="s">
        <v>931</v>
      </c>
      <c r="B12858" s="111">
        <f>INDEX(kommuner!C:C,MATCH(_xlfn.NUMBERVALUE(A12858),kommuner!B:B,0))</f>
        <v>5416</v>
      </c>
      <c r="C12858" s="111" t="s">
        <v>127</v>
      </c>
      <c r="D12858" s="111" t="s">
        <v>127</v>
      </c>
      <c r="E12858" s="111" t="s">
        <v>126</v>
      </c>
      <c r="F12858" s="111" t="s">
        <v>179</v>
      </c>
      <c r="G12858" s="111" t="s">
        <v>190</v>
      </c>
      <c r="H12858" s="111" t="s">
        <v>179</v>
      </c>
      <c r="I12858" s="111" t="s">
        <v>190</v>
      </c>
      <c r="J12858" t="str">
        <f t="shared" si="400"/>
        <v>5416SkogMineraljordBlandingsskogLav</v>
      </c>
      <c r="K12858" s="111">
        <v>-2.5588434197694254</v>
      </c>
      <c r="L12858" s="111">
        <v>0.85306406685236758</v>
      </c>
      <c r="M12858" s="111">
        <v>6.3979989500968365E-2</v>
      </c>
      <c r="N12858" s="112">
        <f t="shared" si="401"/>
        <v>-1.6417993634160897</v>
      </c>
    </row>
    <row r="12859" spans="1:14" x14ac:dyDescent="0.25">
      <c r="A12859" s="111" t="s">
        <v>931</v>
      </c>
      <c r="B12859" s="111">
        <f>INDEX(kommuner!C:C,MATCH(_xlfn.NUMBERVALUE(A12859),kommuner!B:B,0))</f>
        <v>5416</v>
      </c>
      <c r="C12859" s="111" t="s">
        <v>127</v>
      </c>
      <c r="D12859" s="111" t="s">
        <v>127</v>
      </c>
      <c r="E12859" s="111" t="s">
        <v>126</v>
      </c>
      <c r="F12859" s="111" t="s">
        <v>179</v>
      </c>
      <c r="G12859" s="111" t="s">
        <v>173</v>
      </c>
      <c r="H12859" s="111" t="s">
        <v>179</v>
      </c>
      <c r="I12859" s="111" t="s">
        <v>173</v>
      </c>
      <c r="J12859" t="str">
        <f t="shared" si="400"/>
        <v>5416SkogMineraljordBlandingsskogMiddels</v>
      </c>
      <c r="K12859" s="111">
        <v>-3.8687729546762566</v>
      </c>
      <c r="L12859" s="111">
        <v>0.85306406685236758</v>
      </c>
      <c r="M12859" s="111">
        <v>6.3979989500968365E-2</v>
      </c>
      <c r="N12859" s="112">
        <f t="shared" si="401"/>
        <v>-2.9517288983229206</v>
      </c>
    </row>
    <row r="12860" spans="1:14" x14ac:dyDescent="0.25">
      <c r="A12860" s="111" t="s">
        <v>931</v>
      </c>
      <c r="B12860" s="111">
        <f>INDEX(kommuner!C:C,MATCH(_xlfn.NUMBERVALUE(A12860),kommuner!B:B,0))</f>
        <v>5416</v>
      </c>
      <c r="C12860" s="111" t="s">
        <v>127</v>
      </c>
      <c r="D12860" s="111" t="s">
        <v>127</v>
      </c>
      <c r="E12860" s="111" t="s">
        <v>126</v>
      </c>
      <c r="F12860" s="111" t="s">
        <v>179</v>
      </c>
      <c r="G12860" s="111" t="s">
        <v>186</v>
      </c>
      <c r="H12860" s="111" t="s">
        <v>179</v>
      </c>
      <c r="I12860" s="111" t="s">
        <v>186</v>
      </c>
      <c r="J12860" t="str">
        <f t="shared" si="400"/>
        <v>5416SkogMineraljordBlandingsskogSærs høy</v>
      </c>
      <c r="K12860" s="111">
        <v>-2.9395925245326562</v>
      </c>
      <c r="L12860" s="111">
        <v>0.85306406685236758</v>
      </c>
      <c r="M12860" s="111">
        <v>6.3979989500968365E-2</v>
      </c>
      <c r="N12860" s="112">
        <f t="shared" si="401"/>
        <v>-2.0225484681793202</v>
      </c>
    </row>
    <row r="12861" spans="1:14" x14ac:dyDescent="0.25">
      <c r="A12861" s="111" t="s">
        <v>931</v>
      </c>
      <c r="B12861" s="111">
        <f>INDEX(kommuner!C:C,MATCH(_xlfn.NUMBERVALUE(A12861),kommuner!B:B,0))</f>
        <v>5416</v>
      </c>
      <c r="C12861" s="111" t="s">
        <v>127</v>
      </c>
      <c r="D12861" s="111" t="s">
        <v>127</v>
      </c>
      <c r="E12861" s="111" t="s">
        <v>126</v>
      </c>
      <c r="F12861" s="111" t="s">
        <v>185</v>
      </c>
      <c r="G12861" s="111" t="s">
        <v>180</v>
      </c>
      <c r="H12861" s="111" t="s">
        <v>185</v>
      </c>
      <c r="I12861" s="111" t="s">
        <v>180</v>
      </c>
      <c r="J12861" t="str">
        <f t="shared" si="400"/>
        <v>5416SkogMineraljordLauvskogHøy</v>
      </c>
      <c r="K12861" s="111">
        <v>-2.2672556336745231</v>
      </c>
      <c r="L12861" s="111">
        <v>0.85306406685236758</v>
      </c>
      <c r="M12861" s="111">
        <v>6.3979989500968365E-2</v>
      </c>
      <c r="N12861" s="112">
        <f t="shared" si="401"/>
        <v>-1.3502115773211874</v>
      </c>
    </row>
    <row r="12862" spans="1:14" x14ac:dyDescent="0.25">
      <c r="A12862" s="111" t="s">
        <v>931</v>
      </c>
      <c r="B12862" s="111">
        <f>INDEX(kommuner!C:C,MATCH(_xlfn.NUMBERVALUE(A12862),kommuner!B:B,0))</f>
        <v>5416</v>
      </c>
      <c r="C12862" s="111" t="s">
        <v>127</v>
      </c>
      <c r="D12862" s="111" t="s">
        <v>127</v>
      </c>
      <c r="E12862" s="111" t="s">
        <v>126</v>
      </c>
      <c r="F12862" s="111" t="s">
        <v>185</v>
      </c>
      <c r="G12862" s="111" t="s">
        <v>167</v>
      </c>
      <c r="H12862" s="111" t="s">
        <v>185</v>
      </c>
      <c r="I12862" s="111" t="s">
        <v>167</v>
      </c>
      <c r="J12862" t="str">
        <f t="shared" si="400"/>
        <v>5416SkogMineraljordLauvskogImpediment</v>
      </c>
      <c r="K12862" s="111">
        <v>-0.10482014945424457</v>
      </c>
      <c r="L12862" s="111">
        <v>0.85306406685236758</v>
      </c>
      <c r="M12862" s="111">
        <v>6.3979989500968365E-2</v>
      </c>
      <c r="N12862" s="112">
        <f t="shared" si="401"/>
        <v>0.81222390689909141</v>
      </c>
    </row>
    <row r="12863" spans="1:14" x14ac:dyDescent="0.25">
      <c r="A12863" s="111" t="s">
        <v>931</v>
      </c>
      <c r="B12863" s="111">
        <f>INDEX(kommuner!C:C,MATCH(_xlfn.NUMBERVALUE(A12863),kommuner!B:B,0))</f>
        <v>5416</v>
      </c>
      <c r="C12863" s="111" t="s">
        <v>127</v>
      </c>
      <c r="D12863" s="111" t="s">
        <v>127</v>
      </c>
      <c r="E12863" s="111" t="s">
        <v>126</v>
      </c>
      <c r="F12863" s="111" t="s">
        <v>185</v>
      </c>
      <c r="G12863" s="111" t="s">
        <v>190</v>
      </c>
      <c r="H12863" s="111" t="s">
        <v>185</v>
      </c>
      <c r="I12863" s="111" t="s">
        <v>190</v>
      </c>
      <c r="J12863" t="str">
        <f t="shared" si="400"/>
        <v>5416SkogMineraljordLauvskogLav</v>
      </c>
      <c r="K12863" s="111">
        <v>-8.9748170935426599E-2</v>
      </c>
      <c r="L12863" s="111">
        <v>0.85306406685236758</v>
      </c>
      <c r="M12863" s="111">
        <v>6.3979989500968365E-2</v>
      </c>
      <c r="N12863" s="112">
        <f t="shared" si="401"/>
        <v>0.82729588541790933</v>
      </c>
    </row>
    <row r="12864" spans="1:14" x14ac:dyDescent="0.25">
      <c r="A12864" s="111" t="s">
        <v>931</v>
      </c>
      <c r="B12864" s="111">
        <f>INDEX(kommuner!C:C,MATCH(_xlfn.NUMBERVALUE(A12864),kommuner!B:B,0))</f>
        <v>5416</v>
      </c>
      <c r="C12864" s="111" t="s">
        <v>127</v>
      </c>
      <c r="D12864" s="111" t="s">
        <v>127</v>
      </c>
      <c r="E12864" s="111" t="s">
        <v>126</v>
      </c>
      <c r="F12864" s="111" t="s">
        <v>185</v>
      </c>
      <c r="G12864" s="111" t="s">
        <v>173</v>
      </c>
      <c r="H12864" s="111" t="s">
        <v>185</v>
      </c>
      <c r="I12864" s="111" t="s">
        <v>173</v>
      </c>
      <c r="J12864" t="str">
        <f t="shared" si="400"/>
        <v>5416SkogMineraljordLauvskogMiddels</v>
      </c>
      <c r="K12864" s="111">
        <v>-1.6187078219159163</v>
      </c>
      <c r="L12864" s="111">
        <v>0.85306406685236758</v>
      </c>
      <c r="M12864" s="111">
        <v>6.3979989500968365E-2</v>
      </c>
      <c r="N12864" s="112">
        <f t="shared" si="401"/>
        <v>-0.70166376556258037</v>
      </c>
    </row>
    <row r="12865" spans="1:14" x14ac:dyDescent="0.25">
      <c r="A12865" s="111" t="s">
        <v>931</v>
      </c>
      <c r="B12865" s="111">
        <f>INDEX(kommuner!C:C,MATCH(_xlfn.NUMBERVALUE(A12865),kommuner!B:B,0))</f>
        <v>5416</v>
      </c>
      <c r="C12865" s="111" t="s">
        <v>127</v>
      </c>
      <c r="D12865" s="111" t="s">
        <v>127</v>
      </c>
      <c r="E12865" s="111" t="s">
        <v>126</v>
      </c>
      <c r="F12865" s="111" t="s">
        <v>185</v>
      </c>
      <c r="G12865" s="111" t="s">
        <v>186</v>
      </c>
      <c r="H12865" s="111" t="s">
        <v>185</v>
      </c>
      <c r="I12865" s="111" t="s">
        <v>186</v>
      </c>
      <c r="J12865" t="str">
        <f t="shared" si="400"/>
        <v>5416SkogMineraljordLauvskogSærs høy</v>
      </c>
      <c r="K12865" s="111">
        <v>-3.6560473259425113</v>
      </c>
      <c r="L12865" s="111">
        <v>0.85306406685236758</v>
      </c>
      <c r="M12865" s="111">
        <v>6.3979989500968365E-2</v>
      </c>
      <c r="N12865" s="112">
        <f t="shared" si="401"/>
        <v>-2.7390032695891753</v>
      </c>
    </row>
    <row r="12866" spans="1:14" x14ac:dyDescent="0.25">
      <c r="A12866" s="111" t="s">
        <v>931</v>
      </c>
      <c r="B12866" s="111">
        <f>INDEX(kommuner!C:C,MATCH(_xlfn.NUMBERVALUE(A12866),kommuner!B:B,0))</f>
        <v>5416</v>
      </c>
      <c r="C12866" s="111" t="s">
        <v>127</v>
      </c>
      <c r="D12866" s="111" t="s">
        <v>127</v>
      </c>
      <c r="E12866" s="111" t="s">
        <v>123</v>
      </c>
      <c r="F12866" s="111" t="s">
        <v>172</v>
      </c>
      <c r="G12866" s="111" t="s">
        <v>180</v>
      </c>
      <c r="H12866" s="111" t="s">
        <v>172</v>
      </c>
      <c r="I12866" s="111" t="s">
        <v>180</v>
      </c>
      <c r="J12866" t="str">
        <f t="shared" si="400"/>
        <v>5416SkogOrganisk jordBarskogHøy</v>
      </c>
      <c r="K12866" s="111">
        <v>-2.5184559031994138</v>
      </c>
      <c r="L12866" s="111">
        <v>0.92784825435236762</v>
      </c>
      <c r="M12866" s="111">
        <v>0.46518126042825314</v>
      </c>
      <c r="N12866" s="112">
        <f t="shared" si="401"/>
        <v>-1.1254263884187932</v>
      </c>
    </row>
    <row r="12867" spans="1:14" x14ac:dyDescent="0.25">
      <c r="A12867" s="111" t="s">
        <v>931</v>
      </c>
      <c r="B12867" s="111">
        <f>INDEX(kommuner!C:C,MATCH(_xlfn.NUMBERVALUE(A12867),kommuner!B:B,0))</f>
        <v>5416</v>
      </c>
      <c r="C12867" s="111" t="s">
        <v>127</v>
      </c>
      <c r="D12867" s="111" t="s">
        <v>127</v>
      </c>
      <c r="E12867" s="111" t="s">
        <v>123</v>
      </c>
      <c r="F12867" s="111" t="s">
        <v>172</v>
      </c>
      <c r="G12867" s="111" t="s">
        <v>167</v>
      </c>
      <c r="H12867" s="111" t="s">
        <v>172</v>
      </c>
      <c r="I12867" s="111" t="s">
        <v>167</v>
      </c>
      <c r="J12867" t="str">
        <f t="shared" ref="J12867:J12930" si="402">B12867&amp;C12867&amp;E12867&amp;IF(C12867="Skog",F12867&amp;G12867,"")</f>
        <v>5416SkogOrganisk jordBarskogImpediment</v>
      </c>
      <c r="K12867" s="111">
        <v>-0.13011741963904588</v>
      </c>
      <c r="L12867" s="111">
        <v>0.92784825435236762</v>
      </c>
      <c r="M12867" s="111">
        <v>0.46510463492953991</v>
      </c>
      <c r="N12867" s="112">
        <f t="shared" ref="N12867:N12930" si="403">SUM(K12867:M12867)</f>
        <v>1.2628354696428616</v>
      </c>
    </row>
    <row r="12868" spans="1:14" x14ac:dyDescent="0.25">
      <c r="A12868" s="111" t="s">
        <v>931</v>
      </c>
      <c r="B12868" s="111">
        <f>INDEX(kommuner!C:C,MATCH(_xlfn.NUMBERVALUE(A12868),kommuner!B:B,0))</f>
        <v>5416</v>
      </c>
      <c r="C12868" s="111" t="s">
        <v>127</v>
      </c>
      <c r="D12868" s="111" t="s">
        <v>127</v>
      </c>
      <c r="E12868" s="111" t="s">
        <v>123</v>
      </c>
      <c r="F12868" s="111" t="s">
        <v>172</v>
      </c>
      <c r="G12868" s="111" t="s">
        <v>190</v>
      </c>
      <c r="H12868" s="111" t="s">
        <v>172</v>
      </c>
      <c r="I12868" s="111" t="s">
        <v>190</v>
      </c>
      <c r="J12868" t="str">
        <f t="shared" si="402"/>
        <v>5416SkogOrganisk jordBarskogLav</v>
      </c>
      <c r="K12868" s="111">
        <v>-0.50666953101693391</v>
      </c>
      <c r="L12868" s="111">
        <v>0.92784825435236762</v>
      </c>
      <c r="M12868" s="111">
        <v>0.46510463492953991</v>
      </c>
      <c r="N12868" s="112">
        <f t="shared" si="403"/>
        <v>0.88628335826497362</v>
      </c>
    </row>
    <row r="12869" spans="1:14" x14ac:dyDescent="0.25">
      <c r="A12869" s="111" t="s">
        <v>931</v>
      </c>
      <c r="B12869" s="111">
        <f>INDEX(kommuner!C:C,MATCH(_xlfn.NUMBERVALUE(A12869),kommuner!B:B,0))</f>
        <v>5416</v>
      </c>
      <c r="C12869" s="111" t="s">
        <v>127</v>
      </c>
      <c r="D12869" s="111" t="s">
        <v>127</v>
      </c>
      <c r="E12869" s="111" t="s">
        <v>123</v>
      </c>
      <c r="F12869" s="111" t="s">
        <v>172</v>
      </c>
      <c r="G12869" s="111" t="s">
        <v>173</v>
      </c>
      <c r="H12869" s="111" t="s">
        <v>172</v>
      </c>
      <c r="I12869" s="111" t="s">
        <v>173</v>
      </c>
      <c r="J12869" t="str">
        <f t="shared" si="402"/>
        <v>5416SkogOrganisk jordBarskogMiddels</v>
      </c>
      <c r="K12869" s="111">
        <v>-1.5571490961494638</v>
      </c>
      <c r="L12869" s="111">
        <v>0.92784825435236762</v>
      </c>
      <c r="M12869" s="111">
        <v>0.46518126042825314</v>
      </c>
      <c r="N12869" s="112">
        <f t="shared" si="403"/>
        <v>-0.16411958136884308</v>
      </c>
    </row>
    <row r="12870" spans="1:14" x14ac:dyDescent="0.25">
      <c r="A12870" s="111" t="s">
        <v>931</v>
      </c>
      <c r="B12870" s="111">
        <f>INDEX(kommuner!C:C,MATCH(_xlfn.NUMBERVALUE(A12870),kommuner!B:B,0))</f>
        <v>5416</v>
      </c>
      <c r="C12870" s="111" t="s">
        <v>127</v>
      </c>
      <c r="D12870" s="111" t="s">
        <v>127</v>
      </c>
      <c r="E12870" s="111" t="s">
        <v>123</v>
      </c>
      <c r="F12870" s="111" t="s">
        <v>172</v>
      </c>
      <c r="G12870" s="111" t="s">
        <v>186</v>
      </c>
      <c r="H12870" s="111" t="s">
        <v>172</v>
      </c>
      <c r="I12870" s="111" t="s">
        <v>186</v>
      </c>
      <c r="J12870" t="str">
        <f t="shared" si="402"/>
        <v>5416SkogOrganisk jordBarskogSærs høy</v>
      </c>
      <c r="K12870" s="111">
        <v>2.5548655235722699</v>
      </c>
      <c r="L12870" s="111">
        <v>0.92784825435236762</v>
      </c>
      <c r="M12870" s="111">
        <v>0.46518126042825314</v>
      </c>
      <c r="N12870" s="112">
        <f t="shared" si="403"/>
        <v>3.9478950383528906</v>
      </c>
    </row>
    <row r="12871" spans="1:14" x14ac:dyDescent="0.25">
      <c r="A12871" s="111" t="s">
        <v>931</v>
      </c>
      <c r="B12871" s="111">
        <f>INDEX(kommuner!C:C,MATCH(_xlfn.NUMBERVALUE(A12871),kommuner!B:B,0))</f>
        <v>5416</v>
      </c>
      <c r="C12871" s="111" t="s">
        <v>127</v>
      </c>
      <c r="D12871" s="111" t="s">
        <v>127</v>
      </c>
      <c r="E12871" s="111" t="s">
        <v>123</v>
      </c>
      <c r="F12871" s="111" t="s">
        <v>179</v>
      </c>
      <c r="G12871" s="111" t="s">
        <v>180</v>
      </c>
      <c r="H12871" s="111" t="s">
        <v>179</v>
      </c>
      <c r="I12871" s="111" t="s">
        <v>180</v>
      </c>
      <c r="J12871" t="str">
        <f t="shared" si="402"/>
        <v>5416SkogOrganisk jordBlandingsskogHøy</v>
      </c>
      <c r="K12871" s="111">
        <v>-5.5554344456832343</v>
      </c>
      <c r="L12871" s="111">
        <v>0.92784825435236762</v>
      </c>
      <c r="M12871" s="111">
        <v>0.46510463492953991</v>
      </c>
      <c r="N12871" s="112">
        <f t="shared" si="403"/>
        <v>-4.1624815564013264</v>
      </c>
    </row>
    <row r="12872" spans="1:14" x14ac:dyDescent="0.25">
      <c r="A12872" s="111" t="s">
        <v>931</v>
      </c>
      <c r="B12872" s="111">
        <f>INDEX(kommuner!C:C,MATCH(_xlfn.NUMBERVALUE(A12872),kommuner!B:B,0))</f>
        <v>5416</v>
      </c>
      <c r="C12872" s="111" t="s">
        <v>127</v>
      </c>
      <c r="D12872" s="111" t="s">
        <v>127</v>
      </c>
      <c r="E12872" s="111" t="s">
        <v>123</v>
      </c>
      <c r="F12872" s="111" t="s">
        <v>179</v>
      </c>
      <c r="G12872" s="111" t="s">
        <v>167</v>
      </c>
      <c r="H12872" s="111" t="s">
        <v>179</v>
      </c>
      <c r="I12872" s="111" t="s">
        <v>167</v>
      </c>
      <c r="J12872" t="str">
        <f t="shared" si="402"/>
        <v>5416SkogOrganisk jordBlandingsskogImpediment</v>
      </c>
      <c r="K12872" s="111">
        <v>-0.28586344175800005</v>
      </c>
      <c r="L12872" s="111">
        <v>0.92784825435236762</v>
      </c>
      <c r="M12872" s="111">
        <v>0.46510463492953991</v>
      </c>
      <c r="N12872" s="112">
        <f t="shared" si="403"/>
        <v>1.1070894475239075</v>
      </c>
    </row>
    <row r="12873" spans="1:14" x14ac:dyDescent="0.25">
      <c r="A12873" s="111" t="s">
        <v>931</v>
      </c>
      <c r="B12873" s="111">
        <f>INDEX(kommuner!C:C,MATCH(_xlfn.NUMBERVALUE(A12873),kommuner!B:B,0))</f>
        <v>5416</v>
      </c>
      <c r="C12873" s="111" t="s">
        <v>127</v>
      </c>
      <c r="D12873" s="111" t="s">
        <v>127</v>
      </c>
      <c r="E12873" s="111" t="s">
        <v>123</v>
      </c>
      <c r="F12873" s="111" t="s">
        <v>179</v>
      </c>
      <c r="G12873" s="111" t="s">
        <v>190</v>
      </c>
      <c r="H12873" s="111" t="s">
        <v>179</v>
      </c>
      <c r="I12873" s="111" t="s">
        <v>190</v>
      </c>
      <c r="J12873" t="str">
        <f t="shared" si="402"/>
        <v>5416SkogOrganisk jordBlandingsskogLav</v>
      </c>
      <c r="K12873" s="111">
        <v>-1.2347339377887629</v>
      </c>
      <c r="L12873" s="111">
        <v>0.92784825435236762</v>
      </c>
      <c r="M12873" s="111">
        <v>0.46510463492953991</v>
      </c>
      <c r="N12873" s="112">
        <f t="shared" si="403"/>
        <v>0.15821895149314458</v>
      </c>
    </row>
    <row r="12874" spans="1:14" x14ac:dyDescent="0.25">
      <c r="A12874" s="111" t="s">
        <v>931</v>
      </c>
      <c r="B12874" s="111">
        <f>INDEX(kommuner!C:C,MATCH(_xlfn.NUMBERVALUE(A12874),kommuner!B:B,0))</f>
        <v>5416</v>
      </c>
      <c r="C12874" s="111" t="s">
        <v>127</v>
      </c>
      <c r="D12874" s="111" t="s">
        <v>127</v>
      </c>
      <c r="E12874" s="111" t="s">
        <v>123</v>
      </c>
      <c r="F12874" s="111" t="s">
        <v>179</v>
      </c>
      <c r="G12874" s="111" t="s">
        <v>173</v>
      </c>
      <c r="H12874" s="111" t="s">
        <v>179</v>
      </c>
      <c r="I12874" s="111" t="s">
        <v>173</v>
      </c>
      <c r="J12874" t="str">
        <f t="shared" si="402"/>
        <v>5416SkogOrganisk jordBlandingsskogMiddels</v>
      </c>
      <c r="K12874" s="111">
        <v>-2.4239591752717748</v>
      </c>
      <c r="L12874" s="111">
        <v>0.92784825435236762</v>
      </c>
      <c r="M12874" s="111">
        <v>0.46510463492953991</v>
      </c>
      <c r="N12874" s="112">
        <f t="shared" si="403"/>
        <v>-1.0310062859898674</v>
      </c>
    </row>
    <row r="12875" spans="1:14" x14ac:dyDescent="0.25">
      <c r="A12875" s="111" t="s">
        <v>931</v>
      </c>
      <c r="B12875" s="111">
        <f>INDEX(kommuner!C:C,MATCH(_xlfn.NUMBERVALUE(A12875),kommuner!B:B,0))</f>
        <v>5416</v>
      </c>
      <c r="C12875" s="111" t="s">
        <v>127</v>
      </c>
      <c r="D12875" s="111" t="s">
        <v>127</v>
      </c>
      <c r="E12875" s="111" t="s">
        <v>123</v>
      </c>
      <c r="F12875" s="111" t="s">
        <v>179</v>
      </c>
      <c r="G12875" s="111" t="s">
        <v>186</v>
      </c>
      <c r="H12875" s="111" t="s">
        <v>179</v>
      </c>
      <c r="I12875" s="111" t="s">
        <v>186</v>
      </c>
      <c r="J12875" t="str">
        <f t="shared" si="402"/>
        <v>5416SkogOrganisk jordBlandingsskogSærs høy</v>
      </c>
      <c r="K12875" s="111">
        <v>-1.5726115302258048</v>
      </c>
      <c r="L12875" s="111">
        <v>0.92784825435236762</v>
      </c>
      <c r="M12875" s="111">
        <v>0.46510463492953991</v>
      </c>
      <c r="N12875" s="112">
        <f t="shared" si="403"/>
        <v>-0.17965864094389727</v>
      </c>
    </row>
    <row r="12876" spans="1:14" x14ac:dyDescent="0.25">
      <c r="A12876" s="111" t="s">
        <v>931</v>
      </c>
      <c r="B12876" s="111">
        <f>INDEX(kommuner!C:C,MATCH(_xlfn.NUMBERVALUE(A12876),kommuner!B:B,0))</f>
        <v>5416</v>
      </c>
      <c r="C12876" s="111" t="s">
        <v>127</v>
      </c>
      <c r="D12876" s="111" t="s">
        <v>127</v>
      </c>
      <c r="E12876" s="111" t="s">
        <v>123</v>
      </c>
      <c r="F12876" s="111" t="s">
        <v>185</v>
      </c>
      <c r="G12876" s="111" t="s">
        <v>180</v>
      </c>
      <c r="H12876" s="111" t="s">
        <v>185</v>
      </c>
      <c r="I12876" s="111" t="s">
        <v>180</v>
      </c>
      <c r="J12876" t="str">
        <f t="shared" si="402"/>
        <v>5416SkogOrganisk jordLauvskogHøy</v>
      </c>
      <c r="K12876" s="111">
        <v>-1.9913688882377358</v>
      </c>
      <c r="L12876" s="111">
        <v>0.92784825435236762</v>
      </c>
      <c r="M12876" s="111">
        <v>0.46510463492953991</v>
      </c>
      <c r="N12876" s="112">
        <f t="shared" si="403"/>
        <v>-0.59841599895582831</v>
      </c>
    </row>
    <row r="12877" spans="1:14" x14ac:dyDescent="0.25">
      <c r="A12877" s="111" t="s">
        <v>931</v>
      </c>
      <c r="B12877" s="111">
        <f>INDEX(kommuner!C:C,MATCH(_xlfn.NUMBERVALUE(A12877),kommuner!B:B,0))</f>
        <v>5416</v>
      </c>
      <c r="C12877" s="111" t="s">
        <v>127</v>
      </c>
      <c r="D12877" s="111" t="s">
        <v>127</v>
      </c>
      <c r="E12877" s="111" t="s">
        <v>123</v>
      </c>
      <c r="F12877" s="111" t="s">
        <v>185</v>
      </c>
      <c r="G12877" s="111" t="s">
        <v>167</v>
      </c>
      <c r="H12877" s="111" t="s">
        <v>185</v>
      </c>
      <c r="I12877" s="111" t="s">
        <v>167</v>
      </c>
      <c r="J12877" t="str">
        <f t="shared" si="402"/>
        <v>5416SkogOrganisk jordLauvskogImpediment</v>
      </c>
      <c r="K12877" s="111">
        <v>0.35000626494250675</v>
      </c>
      <c r="L12877" s="111">
        <v>0.92784825435236762</v>
      </c>
      <c r="M12877" s="111">
        <v>0.46510463492953991</v>
      </c>
      <c r="N12877" s="112">
        <f t="shared" si="403"/>
        <v>1.7429591542244141</v>
      </c>
    </row>
    <row r="12878" spans="1:14" x14ac:dyDescent="0.25">
      <c r="A12878" s="111" t="s">
        <v>931</v>
      </c>
      <c r="B12878" s="111">
        <f>INDEX(kommuner!C:C,MATCH(_xlfn.NUMBERVALUE(A12878),kommuner!B:B,0))</f>
        <v>5416</v>
      </c>
      <c r="C12878" s="111" t="s">
        <v>127</v>
      </c>
      <c r="D12878" s="111" t="s">
        <v>127</v>
      </c>
      <c r="E12878" s="111" t="s">
        <v>123</v>
      </c>
      <c r="F12878" s="111" t="s">
        <v>185</v>
      </c>
      <c r="G12878" s="111" t="s">
        <v>190</v>
      </c>
      <c r="H12878" s="111" t="s">
        <v>185</v>
      </c>
      <c r="I12878" s="111" t="s">
        <v>190</v>
      </c>
      <c r="J12878" t="str">
        <f t="shared" si="402"/>
        <v>5416SkogOrganisk jordLauvskogLav</v>
      </c>
      <c r="K12878" s="111">
        <v>1.1144075558526714</v>
      </c>
      <c r="L12878" s="111">
        <v>0.92784825435236762</v>
      </c>
      <c r="M12878" s="111">
        <v>0.46510463492953991</v>
      </c>
      <c r="N12878" s="112">
        <f t="shared" si="403"/>
        <v>2.5073604451345788</v>
      </c>
    </row>
    <row r="12879" spans="1:14" x14ac:dyDescent="0.25">
      <c r="A12879" s="111" t="s">
        <v>931</v>
      </c>
      <c r="B12879" s="111">
        <f>INDEX(kommuner!C:C,MATCH(_xlfn.NUMBERVALUE(A12879),kommuner!B:B,0))</f>
        <v>5416</v>
      </c>
      <c r="C12879" s="111" t="s">
        <v>127</v>
      </c>
      <c r="D12879" s="111" t="s">
        <v>127</v>
      </c>
      <c r="E12879" s="111" t="s">
        <v>123</v>
      </c>
      <c r="F12879" s="111" t="s">
        <v>185</v>
      </c>
      <c r="G12879" s="111" t="s">
        <v>173</v>
      </c>
      <c r="H12879" s="111" t="s">
        <v>185</v>
      </c>
      <c r="I12879" s="111" t="s">
        <v>173</v>
      </c>
      <c r="J12879" t="str">
        <f t="shared" si="402"/>
        <v>5416SkogOrganisk jordLauvskogMiddels</v>
      </c>
      <c r="K12879" s="111">
        <v>-0.62664468270982987</v>
      </c>
      <c r="L12879" s="111">
        <v>0.92784825435236762</v>
      </c>
      <c r="M12879" s="111">
        <v>0.46510463492953991</v>
      </c>
      <c r="N12879" s="112">
        <f t="shared" si="403"/>
        <v>0.76630820657207765</v>
      </c>
    </row>
    <row r="12880" spans="1:14" x14ac:dyDescent="0.25">
      <c r="A12880" s="111" t="s">
        <v>931</v>
      </c>
      <c r="B12880" s="111">
        <f>INDEX(kommuner!C:C,MATCH(_xlfn.NUMBERVALUE(A12880),kommuner!B:B,0))</f>
        <v>5416</v>
      </c>
      <c r="C12880" s="111" t="s">
        <v>127</v>
      </c>
      <c r="D12880" s="111" t="s">
        <v>127</v>
      </c>
      <c r="E12880" s="111" t="s">
        <v>123</v>
      </c>
      <c r="F12880" s="111" t="s">
        <v>185</v>
      </c>
      <c r="G12880" s="111" t="s">
        <v>186</v>
      </c>
      <c r="H12880" s="111" t="s">
        <v>185</v>
      </c>
      <c r="I12880" s="111" t="s">
        <v>186</v>
      </c>
      <c r="J12880" t="str">
        <f t="shared" si="402"/>
        <v>5416SkogOrganisk jordLauvskogSærs høy</v>
      </c>
      <c r="K12880" s="111">
        <v>-1.8997279926091779</v>
      </c>
      <c r="L12880" s="111">
        <v>0.92784825435236762</v>
      </c>
      <c r="M12880" s="111">
        <v>0.46510463492953991</v>
      </c>
      <c r="N12880" s="112">
        <f t="shared" si="403"/>
        <v>-0.50677510332727038</v>
      </c>
    </row>
    <row r="12881" spans="1:14" x14ac:dyDescent="0.25">
      <c r="A12881" s="111" t="s">
        <v>931</v>
      </c>
      <c r="B12881" s="111">
        <f>INDEX(kommuner!C:C,MATCH(_xlfn.NUMBERVALUE(A12881),kommuner!B:B,0))</f>
        <v>5416</v>
      </c>
      <c r="C12881" s="111" t="s">
        <v>83</v>
      </c>
      <c r="D12881" s="111" t="s">
        <v>83</v>
      </c>
      <c r="E12881" s="111" t="s">
        <v>126</v>
      </c>
      <c r="F12881" s="111" t="s">
        <v>139</v>
      </c>
      <c r="G12881" s="111" t="s">
        <v>139</v>
      </c>
      <c r="H12881" s="111" t="s">
        <v>139</v>
      </c>
      <c r="I12881" s="111" t="s">
        <v>139</v>
      </c>
      <c r="J12881" t="str">
        <f t="shared" si="402"/>
        <v>5416Utbygd arealMineraljord</v>
      </c>
      <c r="K12881" s="111">
        <v>6.7868445194857546E-2</v>
      </c>
      <c r="L12881" s="111">
        <v>0</v>
      </c>
      <c r="M12881" s="111">
        <v>1.303047089454229E-2</v>
      </c>
      <c r="N12881" s="112">
        <f t="shared" si="403"/>
        <v>8.0898916089399836E-2</v>
      </c>
    </row>
    <row r="12882" spans="1:14" x14ac:dyDescent="0.25">
      <c r="A12882" s="111" t="s">
        <v>931</v>
      </c>
      <c r="B12882" s="111">
        <f>INDEX(kommuner!C:C,MATCH(_xlfn.NUMBERVALUE(A12882),kommuner!B:B,0))</f>
        <v>5416</v>
      </c>
      <c r="C12882" s="111" t="s">
        <v>83</v>
      </c>
      <c r="D12882" s="111" t="s">
        <v>83</v>
      </c>
      <c r="E12882" s="111" t="s">
        <v>123</v>
      </c>
      <c r="F12882" s="111" t="s">
        <v>139</v>
      </c>
      <c r="G12882" s="111" t="s">
        <v>139</v>
      </c>
      <c r="H12882" s="111" t="s">
        <v>139</v>
      </c>
      <c r="I12882" s="111" t="s">
        <v>139</v>
      </c>
      <c r="J12882" t="str">
        <f t="shared" si="402"/>
        <v>5416Utbygd arealOrganisk jord</v>
      </c>
      <c r="K12882" s="111">
        <v>29.011421395201612</v>
      </c>
      <c r="L12882" s="111">
        <v>0</v>
      </c>
      <c r="M12882" s="111">
        <v>1.303047089454229E-2</v>
      </c>
      <c r="N12882" s="112">
        <f t="shared" si="403"/>
        <v>29.024451866096154</v>
      </c>
    </row>
    <row r="12883" spans="1:14" x14ac:dyDescent="0.25">
      <c r="A12883" s="111" t="s">
        <v>931</v>
      </c>
      <c r="B12883" s="111">
        <f>INDEX(kommuner!C:C,MATCH(_xlfn.NUMBERVALUE(A12883),kommuner!B:B,0))</f>
        <v>5416</v>
      </c>
      <c r="C12883" s="111" t="s">
        <v>181</v>
      </c>
      <c r="D12883" s="111" t="s">
        <v>181</v>
      </c>
      <c r="E12883" s="111" t="s">
        <v>123</v>
      </c>
      <c r="F12883" s="111" t="s">
        <v>139</v>
      </c>
      <c r="G12883" s="111" t="s">
        <v>139</v>
      </c>
      <c r="H12883" s="111" t="s">
        <v>139</v>
      </c>
      <c r="I12883" s="111" t="s">
        <v>139</v>
      </c>
      <c r="J12883" t="str">
        <f t="shared" si="402"/>
        <v>5416Vann og myrOrganisk jord</v>
      </c>
      <c r="K12883" s="111">
        <v>-4.1038862122629617E-2</v>
      </c>
      <c r="L12883" s="111">
        <v>0</v>
      </c>
      <c r="M12883" s="111">
        <v>0</v>
      </c>
      <c r="N12883" s="112">
        <f t="shared" si="403"/>
        <v>-4.1038862122629617E-2</v>
      </c>
    </row>
    <row r="12884" spans="1:14" x14ac:dyDescent="0.25">
      <c r="A12884" s="111" t="s">
        <v>932</v>
      </c>
      <c r="B12884" s="111">
        <f>INDEX(kommuner!C:C,MATCH(_xlfn.NUMBERVALUE(A12884),kommuner!B:B,0))</f>
        <v>5417</v>
      </c>
      <c r="C12884" s="111" t="s">
        <v>82</v>
      </c>
      <c r="D12884" s="111" t="s">
        <v>82</v>
      </c>
      <c r="E12884" s="111" t="s">
        <v>126</v>
      </c>
      <c r="F12884" s="111" t="s">
        <v>139</v>
      </c>
      <c r="G12884" s="111" t="s">
        <v>139</v>
      </c>
      <c r="H12884" s="111" t="s">
        <v>139</v>
      </c>
      <c r="I12884" s="111" t="s">
        <v>139</v>
      </c>
      <c r="J12884" t="str">
        <f t="shared" si="402"/>
        <v>5417Annen utmarkMineraljord</v>
      </c>
      <c r="K12884" s="111">
        <v>-4.6129089206686659E-2</v>
      </c>
      <c r="L12884" s="111">
        <v>0</v>
      </c>
      <c r="M12884" s="111">
        <v>0</v>
      </c>
      <c r="N12884" s="112">
        <f t="shared" si="403"/>
        <v>-4.6129089206686659E-2</v>
      </c>
    </row>
    <row r="12885" spans="1:14" x14ac:dyDescent="0.25">
      <c r="A12885" s="111" t="s">
        <v>932</v>
      </c>
      <c r="B12885" s="111">
        <f>INDEX(kommuner!C:C,MATCH(_xlfn.NUMBERVALUE(A12885),kommuner!B:B,0))</f>
        <v>5417</v>
      </c>
      <c r="C12885" s="111" t="s">
        <v>121</v>
      </c>
      <c r="D12885" s="111" t="s">
        <v>121</v>
      </c>
      <c r="E12885" s="111" t="s">
        <v>126</v>
      </c>
      <c r="F12885" s="111" t="s">
        <v>139</v>
      </c>
      <c r="G12885" s="111" t="s">
        <v>139</v>
      </c>
      <c r="H12885" s="111" t="s">
        <v>139</v>
      </c>
      <c r="I12885" s="111" t="s">
        <v>139</v>
      </c>
      <c r="J12885" t="str">
        <f t="shared" si="402"/>
        <v>5417BeiteMineraljord</v>
      </c>
      <c r="K12885" s="111">
        <v>-0.96338340838695502</v>
      </c>
      <c r="L12885" s="111">
        <v>0</v>
      </c>
      <c r="M12885" s="111">
        <v>1.2448711246839999E-7</v>
      </c>
      <c r="N12885" s="112">
        <f t="shared" si="403"/>
        <v>-0.96338328389984251</v>
      </c>
    </row>
    <row r="12886" spans="1:14" x14ac:dyDescent="0.25">
      <c r="A12886" s="111" t="s">
        <v>932</v>
      </c>
      <c r="B12886" s="111">
        <f>INDEX(kommuner!C:C,MATCH(_xlfn.NUMBERVALUE(A12886),kommuner!B:B,0))</f>
        <v>5417</v>
      </c>
      <c r="C12886" s="111" t="s">
        <v>121</v>
      </c>
      <c r="D12886" s="111" t="s">
        <v>121</v>
      </c>
      <c r="E12886" s="111" t="s">
        <v>123</v>
      </c>
      <c r="F12886" s="111" t="s">
        <v>139</v>
      </c>
      <c r="G12886" s="111" t="s">
        <v>139</v>
      </c>
      <c r="H12886" s="111" t="s">
        <v>139</v>
      </c>
      <c r="I12886" s="111" t="s">
        <v>139</v>
      </c>
      <c r="J12886" t="str">
        <f t="shared" si="402"/>
        <v>5417BeiteOrganisk jord</v>
      </c>
      <c r="K12886" s="111">
        <v>12.077525935985037</v>
      </c>
      <c r="L12886" s="111">
        <v>1.6412500000000001</v>
      </c>
      <c r="M12886" s="111">
        <v>0</v>
      </c>
      <c r="N12886" s="112">
        <f t="shared" si="403"/>
        <v>13.718775935985036</v>
      </c>
    </row>
    <row r="12887" spans="1:14" x14ac:dyDescent="0.25">
      <c r="A12887" s="111" t="s">
        <v>932</v>
      </c>
      <c r="B12887" s="111">
        <f>INDEX(kommuner!C:C,MATCH(_xlfn.NUMBERVALUE(A12887),kommuner!B:B,0))</f>
        <v>5417</v>
      </c>
      <c r="C12887" s="111" t="s">
        <v>84</v>
      </c>
      <c r="D12887" s="111" t="s">
        <v>84</v>
      </c>
      <c r="E12887" s="111" t="s">
        <v>126</v>
      </c>
      <c r="F12887" s="111" t="s">
        <v>139</v>
      </c>
      <c r="G12887" s="111" t="s">
        <v>139</v>
      </c>
      <c r="H12887" s="111" t="s">
        <v>139</v>
      </c>
      <c r="I12887" s="111" t="s">
        <v>139</v>
      </c>
      <c r="J12887" t="str">
        <f t="shared" si="402"/>
        <v>5417Dyrket markMineraljord</v>
      </c>
      <c r="K12887" s="111">
        <v>6.1688588218568839E-2</v>
      </c>
      <c r="L12887" s="111">
        <v>0</v>
      </c>
      <c r="M12887" s="111">
        <v>0</v>
      </c>
      <c r="N12887" s="112">
        <f t="shared" si="403"/>
        <v>6.1688588218568839E-2</v>
      </c>
    </row>
    <row r="12888" spans="1:14" x14ac:dyDescent="0.25">
      <c r="A12888" s="111" t="s">
        <v>932</v>
      </c>
      <c r="B12888" s="111">
        <f>INDEX(kommuner!C:C,MATCH(_xlfn.NUMBERVALUE(A12888),kommuner!B:B,0))</f>
        <v>5417</v>
      </c>
      <c r="C12888" s="111" t="s">
        <v>84</v>
      </c>
      <c r="D12888" s="111" t="s">
        <v>84</v>
      </c>
      <c r="E12888" s="111" t="s">
        <v>123</v>
      </c>
      <c r="F12888" s="111" t="s">
        <v>139</v>
      </c>
      <c r="G12888" s="111" t="s">
        <v>139</v>
      </c>
      <c r="H12888" s="111" t="s">
        <v>139</v>
      </c>
      <c r="I12888" s="111" t="s">
        <v>139</v>
      </c>
      <c r="J12888" t="str">
        <f t="shared" si="402"/>
        <v>5417Dyrket markOrganisk jord</v>
      </c>
      <c r="K12888" s="111">
        <v>28.726149366675592</v>
      </c>
      <c r="L12888" s="111">
        <v>1.45625</v>
      </c>
      <c r="M12888" s="111">
        <v>0</v>
      </c>
      <c r="N12888" s="112">
        <f t="shared" si="403"/>
        <v>30.182399366675593</v>
      </c>
    </row>
    <row r="12889" spans="1:14" x14ac:dyDescent="0.25">
      <c r="A12889" s="111" t="s">
        <v>932</v>
      </c>
      <c r="B12889" s="111">
        <f>INDEX(kommuner!C:C,MATCH(_xlfn.NUMBERVALUE(A12889),kommuner!B:B,0))</f>
        <v>5417</v>
      </c>
      <c r="C12889" s="111" t="s">
        <v>127</v>
      </c>
      <c r="D12889" s="111" t="s">
        <v>127</v>
      </c>
      <c r="E12889" s="111" t="s">
        <v>126</v>
      </c>
      <c r="F12889" s="111" t="s">
        <v>172</v>
      </c>
      <c r="G12889" s="111" t="s">
        <v>180</v>
      </c>
      <c r="H12889" s="111" t="s">
        <v>172</v>
      </c>
      <c r="I12889" s="111" t="s">
        <v>180</v>
      </c>
      <c r="J12889" t="str">
        <f t="shared" si="402"/>
        <v>5417SkogMineraljordBarskogHøy</v>
      </c>
      <c r="K12889" s="111">
        <v>-4.1008350957832223</v>
      </c>
      <c r="L12889" s="111">
        <v>0.85306406685236758</v>
      </c>
      <c r="M12889" s="111">
        <v>6.4056614999681585E-2</v>
      </c>
      <c r="N12889" s="112">
        <f t="shared" si="403"/>
        <v>-3.183714413931173</v>
      </c>
    </row>
    <row r="12890" spans="1:14" x14ac:dyDescent="0.25">
      <c r="A12890" s="111" t="s">
        <v>932</v>
      </c>
      <c r="B12890" s="111">
        <f>INDEX(kommuner!C:C,MATCH(_xlfn.NUMBERVALUE(A12890),kommuner!B:B,0))</f>
        <v>5417</v>
      </c>
      <c r="C12890" s="111" t="s">
        <v>127</v>
      </c>
      <c r="D12890" s="111" t="s">
        <v>127</v>
      </c>
      <c r="E12890" s="111" t="s">
        <v>126</v>
      </c>
      <c r="F12890" s="111" t="s">
        <v>172</v>
      </c>
      <c r="G12890" s="111" t="s">
        <v>167</v>
      </c>
      <c r="H12890" s="111" t="s">
        <v>172</v>
      </c>
      <c r="I12890" s="111" t="s">
        <v>167</v>
      </c>
      <c r="J12890" t="str">
        <f t="shared" si="402"/>
        <v>5417SkogMineraljordBarskogImpediment</v>
      </c>
      <c r="K12890" s="111">
        <v>-0.74600152614144843</v>
      </c>
      <c r="L12890" s="111">
        <v>0.85306406685236758</v>
      </c>
      <c r="M12890" s="111">
        <v>6.3979989500968365E-2</v>
      </c>
      <c r="N12890" s="112">
        <f t="shared" si="403"/>
        <v>0.17104253021188751</v>
      </c>
    </row>
    <row r="12891" spans="1:14" x14ac:dyDescent="0.25">
      <c r="A12891" s="111" t="s">
        <v>932</v>
      </c>
      <c r="B12891" s="111">
        <f>INDEX(kommuner!C:C,MATCH(_xlfn.NUMBERVALUE(A12891),kommuner!B:B,0))</f>
        <v>5417</v>
      </c>
      <c r="C12891" s="111" t="s">
        <v>127</v>
      </c>
      <c r="D12891" s="111" t="s">
        <v>127</v>
      </c>
      <c r="E12891" s="111" t="s">
        <v>126</v>
      </c>
      <c r="F12891" s="111" t="s">
        <v>172</v>
      </c>
      <c r="G12891" s="111" t="s">
        <v>190</v>
      </c>
      <c r="H12891" s="111" t="s">
        <v>172</v>
      </c>
      <c r="I12891" s="111" t="s">
        <v>190</v>
      </c>
      <c r="J12891" t="str">
        <f t="shared" si="402"/>
        <v>5417SkogMineraljordBarskogLav</v>
      </c>
      <c r="K12891" s="111">
        <v>-1.8215681825293268</v>
      </c>
      <c r="L12891" s="111">
        <v>0.85306406685236758</v>
      </c>
      <c r="M12891" s="111">
        <v>6.3979989500968365E-2</v>
      </c>
      <c r="N12891" s="112">
        <f t="shared" si="403"/>
        <v>-0.90452412617599087</v>
      </c>
    </row>
    <row r="12892" spans="1:14" x14ac:dyDescent="0.25">
      <c r="A12892" s="111" t="s">
        <v>932</v>
      </c>
      <c r="B12892" s="111">
        <f>INDEX(kommuner!C:C,MATCH(_xlfn.NUMBERVALUE(A12892),kommuner!B:B,0))</f>
        <v>5417</v>
      </c>
      <c r="C12892" s="111" t="s">
        <v>127</v>
      </c>
      <c r="D12892" s="111" t="s">
        <v>127</v>
      </c>
      <c r="E12892" s="111" t="s">
        <v>126</v>
      </c>
      <c r="F12892" s="111" t="s">
        <v>172</v>
      </c>
      <c r="G12892" s="111" t="s">
        <v>173</v>
      </c>
      <c r="H12892" s="111" t="s">
        <v>172</v>
      </c>
      <c r="I12892" s="111" t="s">
        <v>173</v>
      </c>
      <c r="J12892" t="str">
        <f t="shared" si="402"/>
        <v>5417SkogMineraljordBarskogMiddels</v>
      </c>
      <c r="K12892" s="111">
        <v>-2.9452289214132028</v>
      </c>
      <c r="L12892" s="111">
        <v>0.85306406685236758</v>
      </c>
      <c r="M12892" s="111">
        <v>6.4056614999681585E-2</v>
      </c>
      <c r="N12892" s="112">
        <f t="shared" si="403"/>
        <v>-2.0281082395611536</v>
      </c>
    </row>
    <row r="12893" spans="1:14" x14ac:dyDescent="0.25">
      <c r="A12893" s="111" t="s">
        <v>932</v>
      </c>
      <c r="B12893" s="111">
        <f>INDEX(kommuner!C:C,MATCH(_xlfn.NUMBERVALUE(A12893),kommuner!B:B,0))</f>
        <v>5417</v>
      </c>
      <c r="C12893" s="111" t="s">
        <v>127</v>
      </c>
      <c r="D12893" s="111" t="s">
        <v>127</v>
      </c>
      <c r="E12893" s="111" t="s">
        <v>126</v>
      </c>
      <c r="F12893" s="111" t="s">
        <v>172</v>
      </c>
      <c r="G12893" s="111" t="s">
        <v>186</v>
      </c>
      <c r="H12893" s="111" t="s">
        <v>172</v>
      </c>
      <c r="I12893" s="111" t="s">
        <v>186</v>
      </c>
      <c r="J12893" t="str">
        <f t="shared" si="402"/>
        <v>5417SkogMineraljordBarskogSærs høy</v>
      </c>
      <c r="K12893" s="111">
        <v>0.12072674540874306</v>
      </c>
      <c r="L12893" s="111">
        <v>0.85306406685236758</v>
      </c>
      <c r="M12893" s="111">
        <v>6.4056614999681585E-2</v>
      </c>
      <c r="N12893" s="112">
        <f t="shared" si="403"/>
        <v>1.0378474272607923</v>
      </c>
    </row>
    <row r="12894" spans="1:14" x14ac:dyDescent="0.25">
      <c r="A12894" s="111" t="s">
        <v>932</v>
      </c>
      <c r="B12894" s="111">
        <f>INDEX(kommuner!C:C,MATCH(_xlfn.NUMBERVALUE(A12894),kommuner!B:B,0))</f>
        <v>5417</v>
      </c>
      <c r="C12894" s="111" t="s">
        <v>127</v>
      </c>
      <c r="D12894" s="111" t="s">
        <v>127</v>
      </c>
      <c r="E12894" s="111" t="s">
        <v>126</v>
      </c>
      <c r="F12894" s="111" t="s">
        <v>179</v>
      </c>
      <c r="G12894" s="111" t="s">
        <v>180</v>
      </c>
      <c r="H12894" s="111" t="s">
        <v>179</v>
      </c>
      <c r="I12894" s="111" t="s">
        <v>180</v>
      </c>
      <c r="J12894" t="str">
        <f t="shared" si="402"/>
        <v>5417SkogMineraljordBlandingsskogHøy</v>
      </c>
      <c r="K12894" s="111">
        <v>-7.1939050909469406</v>
      </c>
      <c r="L12894" s="111">
        <v>0.85306406685236758</v>
      </c>
      <c r="M12894" s="111">
        <v>6.3979989500968365E-2</v>
      </c>
      <c r="N12894" s="112">
        <f t="shared" si="403"/>
        <v>-6.2768610345936047</v>
      </c>
    </row>
    <row r="12895" spans="1:14" x14ac:dyDescent="0.25">
      <c r="A12895" s="111" t="s">
        <v>932</v>
      </c>
      <c r="B12895" s="111">
        <f>INDEX(kommuner!C:C,MATCH(_xlfn.NUMBERVALUE(A12895),kommuner!B:B,0))</f>
        <v>5417</v>
      </c>
      <c r="C12895" s="111" t="s">
        <v>127</v>
      </c>
      <c r="D12895" s="111" t="s">
        <v>127</v>
      </c>
      <c r="E12895" s="111" t="s">
        <v>126</v>
      </c>
      <c r="F12895" s="111" t="s">
        <v>179</v>
      </c>
      <c r="G12895" s="111" t="s">
        <v>167</v>
      </c>
      <c r="H12895" s="111" t="s">
        <v>179</v>
      </c>
      <c r="I12895" s="111" t="s">
        <v>167</v>
      </c>
      <c r="J12895" t="str">
        <f t="shared" si="402"/>
        <v>5417SkogMineraljordBlandingsskogImpediment</v>
      </c>
      <c r="K12895" s="111">
        <v>-1.6598037998579707</v>
      </c>
      <c r="L12895" s="111">
        <v>0.85306406685236758</v>
      </c>
      <c r="M12895" s="111">
        <v>6.3979989500968365E-2</v>
      </c>
      <c r="N12895" s="112">
        <f t="shared" si="403"/>
        <v>-0.7427597435046347</v>
      </c>
    </row>
    <row r="12896" spans="1:14" x14ac:dyDescent="0.25">
      <c r="A12896" s="111" t="s">
        <v>932</v>
      </c>
      <c r="B12896" s="111">
        <f>INDEX(kommuner!C:C,MATCH(_xlfn.NUMBERVALUE(A12896),kommuner!B:B,0))</f>
        <v>5417</v>
      </c>
      <c r="C12896" s="111" t="s">
        <v>127</v>
      </c>
      <c r="D12896" s="111" t="s">
        <v>127</v>
      </c>
      <c r="E12896" s="111" t="s">
        <v>126</v>
      </c>
      <c r="F12896" s="111" t="s">
        <v>179</v>
      </c>
      <c r="G12896" s="111" t="s">
        <v>190</v>
      </c>
      <c r="H12896" s="111" t="s">
        <v>179</v>
      </c>
      <c r="I12896" s="111" t="s">
        <v>190</v>
      </c>
      <c r="J12896" t="str">
        <f t="shared" si="402"/>
        <v>5417SkogMineraljordBlandingsskogLav</v>
      </c>
      <c r="K12896" s="111">
        <v>-2.5588434197694254</v>
      </c>
      <c r="L12896" s="111">
        <v>0.85306406685236758</v>
      </c>
      <c r="M12896" s="111">
        <v>6.3979989500968365E-2</v>
      </c>
      <c r="N12896" s="112">
        <f t="shared" si="403"/>
        <v>-1.6417993634160897</v>
      </c>
    </row>
    <row r="12897" spans="1:14" x14ac:dyDescent="0.25">
      <c r="A12897" s="111" t="s">
        <v>932</v>
      </c>
      <c r="B12897" s="111">
        <f>INDEX(kommuner!C:C,MATCH(_xlfn.NUMBERVALUE(A12897),kommuner!B:B,0))</f>
        <v>5417</v>
      </c>
      <c r="C12897" s="111" t="s">
        <v>127</v>
      </c>
      <c r="D12897" s="111" t="s">
        <v>127</v>
      </c>
      <c r="E12897" s="111" t="s">
        <v>126</v>
      </c>
      <c r="F12897" s="111" t="s">
        <v>179</v>
      </c>
      <c r="G12897" s="111" t="s">
        <v>173</v>
      </c>
      <c r="H12897" s="111" t="s">
        <v>179</v>
      </c>
      <c r="I12897" s="111" t="s">
        <v>173</v>
      </c>
      <c r="J12897" t="str">
        <f t="shared" si="402"/>
        <v>5417SkogMineraljordBlandingsskogMiddels</v>
      </c>
      <c r="K12897" s="111">
        <v>-3.8687729546762566</v>
      </c>
      <c r="L12897" s="111">
        <v>0.85306406685236758</v>
      </c>
      <c r="M12897" s="111">
        <v>6.3979989500968365E-2</v>
      </c>
      <c r="N12897" s="112">
        <f t="shared" si="403"/>
        <v>-2.9517288983229206</v>
      </c>
    </row>
    <row r="12898" spans="1:14" x14ac:dyDescent="0.25">
      <c r="A12898" s="111" t="s">
        <v>932</v>
      </c>
      <c r="B12898" s="111">
        <f>INDEX(kommuner!C:C,MATCH(_xlfn.NUMBERVALUE(A12898),kommuner!B:B,0))</f>
        <v>5417</v>
      </c>
      <c r="C12898" s="111" t="s">
        <v>127</v>
      </c>
      <c r="D12898" s="111" t="s">
        <v>127</v>
      </c>
      <c r="E12898" s="111" t="s">
        <v>126</v>
      </c>
      <c r="F12898" s="111" t="s">
        <v>179</v>
      </c>
      <c r="G12898" s="111" t="s">
        <v>186</v>
      </c>
      <c r="H12898" s="111" t="s">
        <v>179</v>
      </c>
      <c r="I12898" s="111" t="s">
        <v>186</v>
      </c>
      <c r="J12898" t="str">
        <f t="shared" si="402"/>
        <v>5417SkogMineraljordBlandingsskogSærs høy</v>
      </c>
      <c r="K12898" s="111">
        <v>-2.9395925245326562</v>
      </c>
      <c r="L12898" s="111">
        <v>0.85306406685236758</v>
      </c>
      <c r="M12898" s="111">
        <v>6.3979989500968365E-2</v>
      </c>
      <c r="N12898" s="112">
        <f t="shared" si="403"/>
        <v>-2.0225484681793202</v>
      </c>
    </row>
    <row r="12899" spans="1:14" x14ac:dyDescent="0.25">
      <c r="A12899" s="111" t="s">
        <v>932</v>
      </c>
      <c r="B12899" s="111">
        <f>INDEX(kommuner!C:C,MATCH(_xlfn.NUMBERVALUE(A12899),kommuner!B:B,0))</f>
        <v>5417</v>
      </c>
      <c r="C12899" s="111" t="s">
        <v>127</v>
      </c>
      <c r="D12899" s="111" t="s">
        <v>127</v>
      </c>
      <c r="E12899" s="111" t="s">
        <v>126</v>
      </c>
      <c r="F12899" s="111" t="s">
        <v>185</v>
      </c>
      <c r="G12899" s="111" t="s">
        <v>180</v>
      </c>
      <c r="H12899" s="111" t="s">
        <v>185</v>
      </c>
      <c r="I12899" s="111" t="s">
        <v>180</v>
      </c>
      <c r="J12899" t="str">
        <f t="shared" si="402"/>
        <v>5417SkogMineraljordLauvskogHøy</v>
      </c>
      <c r="K12899" s="111">
        <v>-2.2672556336745231</v>
      </c>
      <c r="L12899" s="111">
        <v>0.85306406685236758</v>
      </c>
      <c r="M12899" s="111">
        <v>6.3979989500968365E-2</v>
      </c>
      <c r="N12899" s="112">
        <f t="shared" si="403"/>
        <v>-1.3502115773211874</v>
      </c>
    </row>
    <row r="12900" spans="1:14" x14ac:dyDescent="0.25">
      <c r="A12900" s="111" t="s">
        <v>932</v>
      </c>
      <c r="B12900" s="111">
        <f>INDEX(kommuner!C:C,MATCH(_xlfn.NUMBERVALUE(A12900),kommuner!B:B,0))</f>
        <v>5417</v>
      </c>
      <c r="C12900" s="111" t="s">
        <v>127</v>
      </c>
      <c r="D12900" s="111" t="s">
        <v>127</v>
      </c>
      <c r="E12900" s="111" t="s">
        <v>126</v>
      </c>
      <c r="F12900" s="111" t="s">
        <v>185</v>
      </c>
      <c r="G12900" s="111" t="s">
        <v>167</v>
      </c>
      <c r="H12900" s="111" t="s">
        <v>185</v>
      </c>
      <c r="I12900" s="111" t="s">
        <v>167</v>
      </c>
      <c r="J12900" t="str">
        <f t="shared" si="402"/>
        <v>5417SkogMineraljordLauvskogImpediment</v>
      </c>
      <c r="K12900" s="111">
        <v>-0.10482014945424457</v>
      </c>
      <c r="L12900" s="111">
        <v>0.85306406685236758</v>
      </c>
      <c r="M12900" s="111">
        <v>6.3979989500968365E-2</v>
      </c>
      <c r="N12900" s="112">
        <f t="shared" si="403"/>
        <v>0.81222390689909141</v>
      </c>
    </row>
    <row r="12901" spans="1:14" x14ac:dyDescent="0.25">
      <c r="A12901" s="111" t="s">
        <v>932</v>
      </c>
      <c r="B12901" s="111">
        <f>INDEX(kommuner!C:C,MATCH(_xlfn.NUMBERVALUE(A12901),kommuner!B:B,0))</f>
        <v>5417</v>
      </c>
      <c r="C12901" s="111" t="s">
        <v>127</v>
      </c>
      <c r="D12901" s="111" t="s">
        <v>127</v>
      </c>
      <c r="E12901" s="111" t="s">
        <v>126</v>
      </c>
      <c r="F12901" s="111" t="s">
        <v>185</v>
      </c>
      <c r="G12901" s="111" t="s">
        <v>190</v>
      </c>
      <c r="H12901" s="111" t="s">
        <v>185</v>
      </c>
      <c r="I12901" s="111" t="s">
        <v>190</v>
      </c>
      <c r="J12901" t="str">
        <f t="shared" si="402"/>
        <v>5417SkogMineraljordLauvskogLav</v>
      </c>
      <c r="K12901" s="111">
        <v>-8.9748170935426599E-2</v>
      </c>
      <c r="L12901" s="111">
        <v>0.85306406685236758</v>
      </c>
      <c r="M12901" s="111">
        <v>6.3979989500968365E-2</v>
      </c>
      <c r="N12901" s="112">
        <f t="shared" si="403"/>
        <v>0.82729588541790933</v>
      </c>
    </row>
    <row r="12902" spans="1:14" x14ac:dyDescent="0.25">
      <c r="A12902" s="111" t="s">
        <v>932</v>
      </c>
      <c r="B12902" s="111">
        <f>INDEX(kommuner!C:C,MATCH(_xlfn.NUMBERVALUE(A12902),kommuner!B:B,0))</f>
        <v>5417</v>
      </c>
      <c r="C12902" s="111" t="s">
        <v>127</v>
      </c>
      <c r="D12902" s="111" t="s">
        <v>127</v>
      </c>
      <c r="E12902" s="111" t="s">
        <v>126</v>
      </c>
      <c r="F12902" s="111" t="s">
        <v>185</v>
      </c>
      <c r="G12902" s="111" t="s">
        <v>173</v>
      </c>
      <c r="H12902" s="111" t="s">
        <v>185</v>
      </c>
      <c r="I12902" s="111" t="s">
        <v>173</v>
      </c>
      <c r="J12902" t="str">
        <f t="shared" si="402"/>
        <v>5417SkogMineraljordLauvskogMiddels</v>
      </c>
      <c r="K12902" s="111">
        <v>-1.6187078219159163</v>
      </c>
      <c r="L12902" s="111">
        <v>0.85306406685236758</v>
      </c>
      <c r="M12902" s="111">
        <v>6.3979989500968365E-2</v>
      </c>
      <c r="N12902" s="112">
        <f t="shared" si="403"/>
        <v>-0.70166376556258037</v>
      </c>
    </row>
    <row r="12903" spans="1:14" x14ac:dyDescent="0.25">
      <c r="A12903" s="111" t="s">
        <v>932</v>
      </c>
      <c r="B12903" s="111">
        <f>INDEX(kommuner!C:C,MATCH(_xlfn.NUMBERVALUE(A12903),kommuner!B:B,0))</f>
        <v>5417</v>
      </c>
      <c r="C12903" s="111" t="s">
        <v>127</v>
      </c>
      <c r="D12903" s="111" t="s">
        <v>127</v>
      </c>
      <c r="E12903" s="111" t="s">
        <v>126</v>
      </c>
      <c r="F12903" s="111" t="s">
        <v>185</v>
      </c>
      <c r="G12903" s="111" t="s">
        <v>186</v>
      </c>
      <c r="H12903" s="111" t="s">
        <v>185</v>
      </c>
      <c r="I12903" s="111" t="s">
        <v>186</v>
      </c>
      <c r="J12903" t="str">
        <f t="shared" si="402"/>
        <v>5417SkogMineraljordLauvskogSærs høy</v>
      </c>
      <c r="K12903" s="111">
        <v>-3.6560473259425113</v>
      </c>
      <c r="L12903" s="111">
        <v>0.85306406685236758</v>
      </c>
      <c r="M12903" s="111">
        <v>6.3979989500968365E-2</v>
      </c>
      <c r="N12903" s="112">
        <f t="shared" si="403"/>
        <v>-2.7390032695891753</v>
      </c>
    </row>
    <row r="12904" spans="1:14" x14ac:dyDescent="0.25">
      <c r="A12904" s="111" t="s">
        <v>932</v>
      </c>
      <c r="B12904" s="111">
        <f>INDEX(kommuner!C:C,MATCH(_xlfn.NUMBERVALUE(A12904),kommuner!B:B,0))</f>
        <v>5417</v>
      </c>
      <c r="C12904" s="111" t="s">
        <v>127</v>
      </c>
      <c r="D12904" s="111" t="s">
        <v>127</v>
      </c>
      <c r="E12904" s="111" t="s">
        <v>123</v>
      </c>
      <c r="F12904" s="111" t="s">
        <v>172</v>
      </c>
      <c r="G12904" s="111" t="s">
        <v>180</v>
      </c>
      <c r="H12904" s="111" t="s">
        <v>172</v>
      </c>
      <c r="I12904" s="111" t="s">
        <v>180</v>
      </c>
      <c r="J12904" t="str">
        <f t="shared" si="402"/>
        <v>5417SkogOrganisk jordBarskogHøy</v>
      </c>
      <c r="K12904" s="111">
        <v>-2.5184559031994138</v>
      </c>
      <c r="L12904" s="111">
        <v>0.92784825435236762</v>
      </c>
      <c r="M12904" s="111">
        <v>0.46518126042825314</v>
      </c>
      <c r="N12904" s="112">
        <f t="shared" si="403"/>
        <v>-1.1254263884187932</v>
      </c>
    </row>
    <row r="12905" spans="1:14" x14ac:dyDescent="0.25">
      <c r="A12905" s="111" t="s">
        <v>932</v>
      </c>
      <c r="B12905" s="111">
        <f>INDEX(kommuner!C:C,MATCH(_xlfn.NUMBERVALUE(A12905),kommuner!B:B,0))</f>
        <v>5417</v>
      </c>
      <c r="C12905" s="111" t="s">
        <v>127</v>
      </c>
      <c r="D12905" s="111" t="s">
        <v>127</v>
      </c>
      <c r="E12905" s="111" t="s">
        <v>123</v>
      </c>
      <c r="F12905" s="111" t="s">
        <v>172</v>
      </c>
      <c r="G12905" s="111" t="s">
        <v>167</v>
      </c>
      <c r="H12905" s="111" t="s">
        <v>172</v>
      </c>
      <c r="I12905" s="111" t="s">
        <v>167</v>
      </c>
      <c r="J12905" t="str">
        <f t="shared" si="402"/>
        <v>5417SkogOrganisk jordBarskogImpediment</v>
      </c>
      <c r="K12905" s="111">
        <v>-0.13011741963904588</v>
      </c>
      <c r="L12905" s="111">
        <v>0.92784825435236762</v>
      </c>
      <c r="M12905" s="111">
        <v>0.46510463492953991</v>
      </c>
      <c r="N12905" s="112">
        <f t="shared" si="403"/>
        <v>1.2628354696428616</v>
      </c>
    </row>
    <row r="12906" spans="1:14" x14ac:dyDescent="0.25">
      <c r="A12906" s="111" t="s">
        <v>932</v>
      </c>
      <c r="B12906" s="111">
        <f>INDEX(kommuner!C:C,MATCH(_xlfn.NUMBERVALUE(A12906),kommuner!B:B,0))</f>
        <v>5417</v>
      </c>
      <c r="C12906" s="111" t="s">
        <v>127</v>
      </c>
      <c r="D12906" s="111" t="s">
        <v>127</v>
      </c>
      <c r="E12906" s="111" t="s">
        <v>123</v>
      </c>
      <c r="F12906" s="111" t="s">
        <v>172</v>
      </c>
      <c r="G12906" s="111" t="s">
        <v>190</v>
      </c>
      <c r="H12906" s="111" t="s">
        <v>172</v>
      </c>
      <c r="I12906" s="111" t="s">
        <v>190</v>
      </c>
      <c r="J12906" t="str">
        <f t="shared" si="402"/>
        <v>5417SkogOrganisk jordBarskogLav</v>
      </c>
      <c r="K12906" s="111">
        <v>-0.50666953101693391</v>
      </c>
      <c r="L12906" s="111">
        <v>0.92784825435236762</v>
      </c>
      <c r="M12906" s="111">
        <v>0.46510463492953991</v>
      </c>
      <c r="N12906" s="112">
        <f t="shared" si="403"/>
        <v>0.88628335826497362</v>
      </c>
    </row>
    <row r="12907" spans="1:14" x14ac:dyDescent="0.25">
      <c r="A12907" s="111" t="s">
        <v>932</v>
      </c>
      <c r="B12907" s="111">
        <f>INDEX(kommuner!C:C,MATCH(_xlfn.NUMBERVALUE(A12907),kommuner!B:B,0))</f>
        <v>5417</v>
      </c>
      <c r="C12907" s="111" t="s">
        <v>127</v>
      </c>
      <c r="D12907" s="111" t="s">
        <v>127</v>
      </c>
      <c r="E12907" s="111" t="s">
        <v>123</v>
      </c>
      <c r="F12907" s="111" t="s">
        <v>172</v>
      </c>
      <c r="G12907" s="111" t="s">
        <v>173</v>
      </c>
      <c r="H12907" s="111" t="s">
        <v>172</v>
      </c>
      <c r="I12907" s="111" t="s">
        <v>173</v>
      </c>
      <c r="J12907" t="str">
        <f t="shared" si="402"/>
        <v>5417SkogOrganisk jordBarskogMiddels</v>
      </c>
      <c r="K12907" s="111">
        <v>-1.5571490961494638</v>
      </c>
      <c r="L12907" s="111">
        <v>0.92784825435236762</v>
      </c>
      <c r="M12907" s="111">
        <v>0.46518126042825314</v>
      </c>
      <c r="N12907" s="112">
        <f t="shared" si="403"/>
        <v>-0.16411958136884308</v>
      </c>
    </row>
    <row r="12908" spans="1:14" x14ac:dyDescent="0.25">
      <c r="A12908" s="111" t="s">
        <v>932</v>
      </c>
      <c r="B12908" s="111">
        <f>INDEX(kommuner!C:C,MATCH(_xlfn.NUMBERVALUE(A12908),kommuner!B:B,0))</f>
        <v>5417</v>
      </c>
      <c r="C12908" s="111" t="s">
        <v>127</v>
      </c>
      <c r="D12908" s="111" t="s">
        <v>127</v>
      </c>
      <c r="E12908" s="111" t="s">
        <v>123</v>
      </c>
      <c r="F12908" s="111" t="s">
        <v>172</v>
      </c>
      <c r="G12908" s="111" t="s">
        <v>186</v>
      </c>
      <c r="H12908" s="111" t="s">
        <v>172</v>
      </c>
      <c r="I12908" s="111" t="s">
        <v>186</v>
      </c>
      <c r="J12908" t="str">
        <f t="shared" si="402"/>
        <v>5417SkogOrganisk jordBarskogSærs høy</v>
      </c>
      <c r="K12908" s="111">
        <v>2.5548655235722699</v>
      </c>
      <c r="L12908" s="111">
        <v>0.92784825435236762</v>
      </c>
      <c r="M12908" s="111">
        <v>0.46518126042825314</v>
      </c>
      <c r="N12908" s="112">
        <f t="shared" si="403"/>
        <v>3.9478950383528906</v>
      </c>
    </row>
    <row r="12909" spans="1:14" x14ac:dyDescent="0.25">
      <c r="A12909" s="111" t="s">
        <v>932</v>
      </c>
      <c r="B12909" s="111">
        <f>INDEX(kommuner!C:C,MATCH(_xlfn.NUMBERVALUE(A12909),kommuner!B:B,0))</f>
        <v>5417</v>
      </c>
      <c r="C12909" s="111" t="s">
        <v>127</v>
      </c>
      <c r="D12909" s="111" t="s">
        <v>127</v>
      </c>
      <c r="E12909" s="111" t="s">
        <v>123</v>
      </c>
      <c r="F12909" s="111" t="s">
        <v>179</v>
      </c>
      <c r="G12909" s="111" t="s">
        <v>180</v>
      </c>
      <c r="H12909" s="111" t="s">
        <v>179</v>
      </c>
      <c r="I12909" s="111" t="s">
        <v>180</v>
      </c>
      <c r="J12909" t="str">
        <f t="shared" si="402"/>
        <v>5417SkogOrganisk jordBlandingsskogHøy</v>
      </c>
      <c r="K12909" s="111">
        <v>-5.5554344456832343</v>
      </c>
      <c r="L12909" s="111">
        <v>0.92784825435236762</v>
      </c>
      <c r="M12909" s="111">
        <v>0.46510463492953991</v>
      </c>
      <c r="N12909" s="112">
        <f t="shared" si="403"/>
        <v>-4.1624815564013264</v>
      </c>
    </row>
    <row r="12910" spans="1:14" x14ac:dyDescent="0.25">
      <c r="A12910" s="111" t="s">
        <v>932</v>
      </c>
      <c r="B12910" s="111">
        <f>INDEX(kommuner!C:C,MATCH(_xlfn.NUMBERVALUE(A12910),kommuner!B:B,0))</f>
        <v>5417</v>
      </c>
      <c r="C12910" s="111" t="s">
        <v>127</v>
      </c>
      <c r="D12910" s="111" t="s">
        <v>127</v>
      </c>
      <c r="E12910" s="111" t="s">
        <v>123</v>
      </c>
      <c r="F12910" s="111" t="s">
        <v>179</v>
      </c>
      <c r="G12910" s="111" t="s">
        <v>167</v>
      </c>
      <c r="H12910" s="111" t="s">
        <v>179</v>
      </c>
      <c r="I12910" s="111" t="s">
        <v>167</v>
      </c>
      <c r="J12910" t="str">
        <f t="shared" si="402"/>
        <v>5417SkogOrganisk jordBlandingsskogImpediment</v>
      </c>
      <c r="K12910" s="111">
        <v>-0.28586344175800005</v>
      </c>
      <c r="L12910" s="111">
        <v>0.92784825435236762</v>
      </c>
      <c r="M12910" s="111">
        <v>0.46510463492953991</v>
      </c>
      <c r="N12910" s="112">
        <f t="shared" si="403"/>
        <v>1.1070894475239075</v>
      </c>
    </row>
    <row r="12911" spans="1:14" x14ac:dyDescent="0.25">
      <c r="A12911" s="111" t="s">
        <v>932</v>
      </c>
      <c r="B12911" s="111">
        <f>INDEX(kommuner!C:C,MATCH(_xlfn.NUMBERVALUE(A12911),kommuner!B:B,0))</f>
        <v>5417</v>
      </c>
      <c r="C12911" s="111" t="s">
        <v>127</v>
      </c>
      <c r="D12911" s="111" t="s">
        <v>127</v>
      </c>
      <c r="E12911" s="111" t="s">
        <v>123</v>
      </c>
      <c r="F12911" s="111" t="s">
        <v>179</v>
      </c>
      <c r="G12911" s="111" t="s">
        <v>190</v>
      </c>
      <c r="H12911" s="111" t="s">
        <v>179</v>
      </c>
      <c r="I12911" s="111" t="s">
        <v>190</v>
      </c>
      <c r="J12911" t="str">
        <f t="shared" si="402"/>
        <v>5417SkogOrganisk jordBlandingsskogLav</v>
      </c>
      <c r="K12911" s="111">
        <v>-1.2347339377887629</v>
      </c>
      <c r="L12911" s="111">
        <v>0.92784825435236762</v>
      </c>
      <c r="M12911" s="111">
        <v>0.46510463492953991</v>
      </c>
      <c r="N12911" s="112">
        <f t="shared" si="403"/>
        <v>0.15821895149314458</v>
      </c>
    </row>
    <row r="12912" spans="1:14" x14ac:dyDescent="0.25">
      <c r="A12912" s="111" t="s">
        <v>932</v>
      </c>
      <c r="B12912" s="111">
        <f>INDEX(kommuner!C:C,MATCH(_xlfn.NUMBERVALUE(A12912),kommuner!B:B,0))</f>
        <v>5417</v>
      </c>
      <c r="C12912" s="111" t="s">
        <v>127</v>
      </c>
      <c r="D12912" s="111" t="s">
        <v>127</v>
      </c>
      <c r="E12912" s="111" t="s">
        <v>123</v>
      </c>
      <c r="F12912" s="111" t="s">
        <v>179</v>
      </c>
      <c r="G12912" s="111" t="s">
        <v>173</v>
      </c>
      <c r="H12912" s="111" t="s">
        <v>179</v>
      </c>
      <c r="I12912" s="111" t="s">
        <v>173</v>
      </c>
      <c r="J12912" t="str">
        <f t="shared" si="402"/>
        <v>5417SkogOrganisk jordBlandingsskogMiddels</v>
      </c>
      <c r="K12912" s="111">
        <v>-2.4239591752717748</v>
      </c>
      <c r="L12912" s="111">
        <v>0.92784825435236762</v>
      </c>
      <c r="M12912" s="111">
        <v>0.46510463492953991</v>
      </c>
      <c r="N12912" s="112">
        <f t="shared" si="403"/>
        <v>-1.0310062859898674</v>
      </c>
    </row>
    <row r="12913" spans="1:14" x14ac:dyDescent="0.25">
      <c r="A12913" s="111" t="s">
        <v>932</v>
      </c>
      <c r="B12913" s="111">
        <f>INDEX(kommuner!C:C,MATCH(_xlfn.NUMBERVALUE(A12913),kommuner!B:B,0))</f>
        <v>5417</v>
      </c>
      <c r="C12913" s="111" t="s">
        <v>127</v>
      </c>
      <c r="D12913" s="111" t="s">
        <v>127</v>
      </c>
      <c r="E12913" s="111" t="s">
        <v>123</v>
      </c>
      <c r="F12913" s="111" t="s">
        <v>179</v>
      </c>
      <c r="G12913" s="111" t="s">
        <v>186</v>
      </c>
      <c r="H12913" s="111" t="s">
        <v>179</v>
      </c>
      <c r="I12913" s="111" t="s">
        <v>186</v>
      </c>
      <c r="J12913" t="str">
        <f t="shared" si="402"/>
        <v>5417SkogOrganisk jordBlandingsskogSærs høy</v>
      </c>
      <c r="K12913" s="111">
        <v>-1.5726115302258048</v>
      </c>
      <c r="L12913" s="111">
        <v>0.92784825435236762</v>
      </c>
      <c r="M12913" s="111">
        <v>0.46510463492953991</v>
      </c>
      <c r="N12913" s="112">
        <f t="shared" si="403"/>
        <v>-0.17965864094389727</v>
      </c>
    </row>
    <row r="12914" spans="1:14" x14ac:dyDescent="0.25">
      <c r="A12914" s="111" t="s">
        <v>932</v>
      </c>
      <c r="B12914" s="111">
        <f>INDEX(kommuner!C:C,MATCH(_xlfn.NUMBERVALUE(A12914),kommuner!B:B,0))</f>
        <v>5417</v>
      </c>
      <c r="C12914" s="111" t="s">
        <v>127</v>
      </c>
      <c r="D12914" s="111" t="s">
        <v>127</v>
      </c>
      <c r="E12914" s="111" t="s">
        <v>123</v>
      </c>
      <c r="F12914" s="111" t="s">
        <v>185</v>
      </c>
      <c r="G12914" s="111" t="s">
        <v>180</v>
      </c>
      <c r="H12914" s="111" t="s">
        <v>185</v>
      </c>
      <c r="I12914" s="111" t="s">
        <v>180</v>
      </c>
      <c r="J12914" t="str">
        <f t="shared" si="402"/>
        <v>5417SkogOrganisk jordLauvskogHøy</v>
      </c>
      <c r="K12914" s="111">
        <v>-1.9913688882377358</v>
      </c>
      <c r="L12914" s="111">
        <v>0.92784825435236762</v>
      </c>
      <c r="M12914" s="111">
        <v>0.46510463492953991</v>
      </c>
      <c r="N12914" s="112">
        <f t="shared" si="403"/>
        <v>-0.59841599895582831</v>
      </c>
    </row>
    <row r="12915" spans="1:14" x14ac:dyDescent="0.25">
      <c r="A12915" s="111" t="s">
        <v>932</v>
      </c>
      <c r="B12915" s="111">
        <f>INDEX(kommuner!C:C,MATCH(_xlfn.NUMBERVALUE(A12915),kommuner!B:B,0))</f>
        <v>5417</v>
      </c>
      <c r="C12915" s="111" t="s">
        <v>127</v>
      </c>
      <c r="D12915" s="111" t="s">
        <v>127</v>
      </c>
      <c r="E12915" s="111" t="s">
        <v>123</v>
      </c>
      <c r="F12915" s="111" t="s">
        <v>185</v>
      </c>
      <c r="G12915" s="111" t="s">
        <v>167</v>
      </c>
      <c r="H12915" s="111" t="s">
        <v>185</v>
      </c>
      <c r="I12915" s="111" t="s">
        <v>167</v>
      </c>
      <c r="J12915" t="str">
        <f t="shared" si="402"/>
        <v>5417SkogOrganisk jordLauvskogImpediment</v>
      </c>
      <c r="K12915" s="111">
        <v>0.35000626494250675</v>
      </c>
      <c r="L12915" s="111">
        <v>0.92784825435236762</v>
      </c>
      <c r="M12915" s="111">
        <v>0.46510463492953991</v>
      </c>
      <c r="N12915" s="112">
        <f t="shared" si="403"/>
        <v>1.7429591542244141</v>
      </c>
    </row>
    <row r="12916" spans="1:14" x14ac:dyDescent="0.25">
      <c r="A12916" s="111" t="s">
        <v>932</v>
      </c>
      <c r="B12916" s="111">
        <f>INDEX(kommuner!C:C,MATCH(_xlfn.NUMBERVALUE(A12916),kommuner!B:B,0))</f>
        <v>5417</v>
      </c>
      <c r="C12916" s="111" t="s">
        <v>127</v>
      </c>
      <c r="D12916" s="111" t="s">
        <v>127</v>
      </c>
      <c r="E12916" s="111" t="s">
        <v>123</v>
      </c>
      <c r="F12916" s="111" t="s">
        <v>185</v>
      </c>
      <c r="G12916" s="111" t="s">
        <v>190</v>
      </c>
      <c r="H12916" s="111" t="s">
        <v>185</v>
      </c>
      <c r="I12916" s="111" t="s">
        <v>190</v>
      </c>
      <c r="J12916" t="str">
        <f t="shared" si="402"/>
        <v>5417SkogOrganisk jordLauvskogLav</v>
      </c>
      <c r="K12916" s="111">
        <v>1.1144075558526714</v>
      </c>
      <c r="L12916" s="111">
        <v>0.92784825435236762</v>
      </c>
      <c r="M12916" s="111">
        <v>0.46510463492953991</v>
      </c>
      <c r="N12916" s="112">
        <f t="shared" si="403"/>
        <v>2.5073604451345788</v>
      </c>
    </row>
    <row r="12917" spans="1:14" x14ac:dyDescent="0.25">
      <c r="A12917" s="111" t="s">
        <v>932</v>
      </c>
      <c r="B12917" s="111">
        <f>INDEX(kommuner!C:C,MATCH(_xlfn.NUMBERVALUE(A12917),kommuner!B:B,0))</f>
        <v>5417</v>
      </c>
      <c r="C12917" s="111" t="s">
        <v>127</v>
      </c>
      <c r="D12917" s="111" t="s">
        <v>127</v>
      </c>
      <c r="E12917" s="111" t="s">
        <v>123</v>
      </c>
      <c r="F12917" s="111" t="s">
        <v>185</v>
      </c>
      <c r="G12917" s="111" t="s">
        <v>173</v>
      </c>
      <c r="H12917" s="111" t="s">
        <v>185</v>
      </c>
      <c r="I12917" s="111" t="s">
        <v>173</v>
      </c>
      <c r="J12917" t="str">
        <f t="shared" si="402"/>
        <v>5417SkogOrganisk jordLauvskogMiddels</v>
      </c>
      <c r="K12917" s="111">
        <v>-0.62664468270982987</v>
      </c>
      <c r="L12917" s="111">
        <v>0.92784825435236762</v>
      </c>
      <c r="M12917" s="111">
        <v>0.46510463492953991</v>
      </c>
      <c r="N12917" s="112">
        <f t="shared" si="403"/>
        <v>0.76630820657207765</v>
      </c>
    </row>
    <row r="12918" spans="1:14" x14ac:dyDescent="0.25">
      <c r="A12918" s="111" t="s">
        <v>932</v>
      </c>
      <c r="B12918" s="111">
        <f>INDEX(kommuner!C:C,MATCH(_xlfn.NUMBERVALUE(A12918),kommuner!B:B,0))</f>
        <v>5417</v>
      </c>
      <c r="C12918" s="111" t="s">
        <v>127</v>
      </c>
      <c r="D12918" s="111" t="s">
        <v>127</v>
      </c>
      <c r="E12918" s="111" t="s">
        <v>123</v>
      </c>
      <c r="F12918" s="111" t="s">
        <v>185</v>
      </c>
      <c r="G12918" s="111" t="s">
        <v>186</v>
      </c>
      <c r="H12918" s="111" t="s">
        <v>185</v>
      </c>
      <c r="I12918" s="111" t="s">
        <v>186</v>
      </c>
      <c r="J12918" t="str">
        <f t="shared" si="402"/>
        <v>5417SkogOrganisk jordLauvskogSærs høy</v>
      </c>
      <c r="K12918" s="111">
        <v>-1.8997279926091779</v>
      </c>
      <c r="L12918" s="111">
        <v>0.92784825435236762</v>
      </c>
      <c r="M12918" s="111">
        <v>0.46510463492953991</v>
      </c>
      <c r="N12918" s="112">
        <f t="shared" si="403"/>
        <v>-0.50677510332727038</v>
      </c>
    </row>
    <row r="12919" spans="1:14" x14ac:dyDescent="0.25">
      <c r="A12919" s="111" t="s">
        <v>932</v>
      </c>
      <c r="B12919" s="111">
        <f>INDEX(kommuner!C:C,MATCH(_xlfn.NUMBERVALUE(A12919),kommuner!B:B,0))</f>
        <v>5417</v>
      </c>
      <c r="C12919" s="111" t="s">
        <v>83</v>
      </c>
      <c r="D12919" s="111" t="s">
        <v>83</v>
      </c>
      <c r="E12919" s="111" t="s">
        <v>126</v>
      </c>
      <c r="F12919" s="111" t="s">
        <v>139</v>
      </c>
      <c r="G12919" s="111" t="s">
        <v>139</v>
      </c>
      <c r="H12919" s="111" t="s">
        <v>139</v>
      </c>
      <c r="I12919" s="111" t="s">
        <v>139</v>
      </c>
      <c r="J12919" t="str">
        <f t="shared" si="402"/>
        <v>5417Utbygd arealMineraljord</v>
      </c>
      <c r="K12919" s="111">
        <v>6.7868445194857546E-2</v>
      </c>
      <c r="L12919" s="111">
        <v>0</v>
      </c>
      <c r="M12919" s="111">
        <v>1.303047089454229E-2</v>
      </c>
      <c r="N12919" s="112">
        <f t="shared" si="403"/>
        <v>8.0898916089399836E-2</v>
      </c>
    </row>
    <row r="12920" spans="1:14" x14ac:dyDescent="0.25">
      <c r="A12920" s="111" t="s">
        <v>932</v>
      </c>
      <c r="B12920" s="111">
        <f>INDEX(kommuner!C:C,MATCH(_xlfn.NUMBERVALUE(A12920),kommuner!B:B,0))</f>
        <v>5417</v>
      </c>
      <c r="C12920" s="111" t="s">
        <v>83</v>
      </c>
      <c r="D12920" s="111" t="s">
        <v>83</v>
      </c>
      <c r="E12920" s="111" t="s">
        <v>123</v>
      </c>
      <c r="F12920" s="111" t="s">
        <v>139</v>
      </c>
      <c r="G12920" s="111" t="s">
        <v>139</v>
      </c>
      <c r="H12920" s="111" t="s">
        <v>139</v>
      </c>
      <c r="I12920" s="111" t="s">
        <v>139</v>
      </c>
      <c r="J12920" t="str">
        <f t="shared" si="402"/>
        <v>5417Utbygd arealOrganisk jord</v>
      </c>
      <c r="K12920" s="111">
        <v>29.011421395201612</v>
      </c>
      <c r="L12920" s="111">
        <v>0</v>
      </c>
      <c r="M12920" s="111">
        <v>1.303047089454229E-2</v>
      </c>
      <c r="N12920" s="112">
        <f t="shared" si="403"/>
        <v>29.024451866096154</v>
      </c>
    </row>
    <row r="12921" spans="1:14" x14ac:dyDescent="0.25">
      <c r="A12921" s="111" t="s">
        <v>932</v>
      </c>
      <c r="B12921" s="111">
        <f>INDEX(kommuner!C:C,MATCH(_xlfn.NUMBERVALUE(A12921),kommuner!B:B,0))</f>
        <v>5417</v>
      </c>
      <c r="C12921" s="111" t="s">
        <v>181</v>
      </c>
      <c r="D12921" s="111" t="s">
        <v>181</v>
      </c>
      <c r="E12921" s="111" t="s">
        <v>123</v>
      </c>
      <c r="F12921" s="111" t="s">
        <v>139</v>
      </c>
      <c r="G12921" s="111" t="s">
        <v>139</v>
      </c>
      <c r="H12921" s="111" t="s">
        <v>139</v>
      </c>
      <c r="I12921" s="111" t="s">
        <v>139</v>
      </c>
      <c r="J12921" t="str">
        <f t="shared" si="402"/>
        <v>5417Vann og myrOrganisk jord</v>
      </c>
      <c r="K12921" s="111">
        <v>-4.1038862122629617E-2</v>
      </c>
      <c r="L12921" s="111">
        <v>0</v>
      </c>
      <c r="M12921" s="111">
        <v>0</v>
      </c>
      <c r="N12921" s="112">
        <f t="shared" si="403"/>
        <v>-4.1038862122629617E-2</v>
      </c>
    </row>
    <row r="12922" spans="1:14" x14ac:dyDescent="0.25">
      <c r="A12922" s="111" t="s">
        <v>933</v>
      </c>
      <c r="B12922" s="111">
        <f>INDEX(kommuner!C:C,MATCH(_xlfn.NUMBERVALUE(A12922),kommuner!B:B,0))</f>
        <v>5418</v>
      </c>
      <c r="C12922" s="111" t="s">
        <v>82</v>
      </c>
      <c r="D12922" s="111" t="s">
        <v>82</v>
      </c>
      <c r="E12922" s="111" t="s">
        <v>126</v>
      </c>
      <c r="F12922" s="111" t="s">
        <v>139</v>
      </c>
      <c r="G12922" s="111" t="s">
        <v>139</v>
      </c>
      <c r="H12922" s="111" t="s">
        <v>139</v>
      </c>
      <c r="I12922" s="111" t="s">
        <v>139</v>
      </c>
      <c r="J12922" t="str">
        <f t="shared" si="402"/>
        <v>5418Annen utmarkMineraljord</v>
      </c>
      <c r="K12922" s="111">
        <v>-4.6129089206686659E-2</v>
      </c>
      <c r="L12922" s="111">
        <v>0</v>
      </c>
      <c r="M12922" s="111">
        <v>0</v>
      </c>
      <c r="N12922" s="112">
        <f t="shared" si="403"/>
        <v>-4.6129089206686659E-2</v>
      </c>
    </row>
    <row r="12923" spans="1:14" x14ac:dyDescent="0.25">
      <c r="A12923" s="111" t="s">
        <v>933</v>
      </c>
      <c r="B12923" s="111">
        <f>INDEX(kommuner!C:C,MATCH(_xlfn.NUMBERVALUE(A12923),kommuner!B:B,0))</f>
        <v>5418</v>
      </c>
      <c r="C12923" s="111" t="s">
        <v>121</v>
      </c>
      <c r="D12923" s="111" t="s">
        <v>121</v>
      </c>
      <c r="E12923" s="111" t="s">
        <v>126</v>
      </c>
      <c r="F12923" s="111" t="s">
        <v>139</v>
      </c>
      <c r="G12923" s="111" t="s">
        <v>139</v>
      </c>
      <c r="H12923" s="111" t="s">
        <v>139</v>
      </c>
      <c r="I12923" s="111" t="s">
        <v>139</v>
      </c>
      <c r="J12923" t="str">
        <f t="shared" si="402"/>
        <v>5418BeiteMineraljord</v>
      </c>
      <c r="K12923" s="111">
        <v>-0.96338340838695502</v>
      </c>
      <c r="L12923" s="111">
        <v>0</v>
      </c>
      <c r="M12923" s="111">
        <v>1.2448711246839999E-7</v>
      </c>
      <c r="N12923" s="112">
        <f t="shared" si="403"/>
        <v>-0.96338328389984251</v>
      </c>
    </row>
    <row r="12924" spans="1:14" x14ac:dyDescent="0.25">
      <c r="A12924" s="111" t="s">
        <v>933</v>
      </c>
      <c r="B12924" s="111">
        <f>INDEX(kommuner!C:C,MATCH(_xlfn.NUMBERVALUE(A12924),kommuner!B:B,0))</f>
        <v>5418</v>
      </c>
      <c r="C12924" s="111" t="s">
        <v>121</v>
      </c>
      <c r="D12924" s="111" t="s">
        <v>121</v>
      </c>
      <c r="E12924" s="111" t="s">
        <v>123</v>
      </c>
      <c r="F12924" s="111" t="s">
        <v>139</v>
      </c>
      <c r="G12924" s="111" t="s">
        <v>139</v>
      </c>
      <c r="H12924" s="111" t="s">
        <v>139</v>
      </c>
      <c r="I12924" s="111" t="s">
        <v>139</v>
      </c>
      <c r="J12924" t="str">
        <f t="shared" si="402"/>
        <v>5418BeiteOrganisk jord</v>
      </c>
      <c r="K12924" s="111">
        <v>12.077525935985037</v>
      </c>
      <c r="L12924" s="111">
        <v>1.6412500000000001</v>
      </c>
      <c r="M12924" s="111">
        <v>0</v>
      </c>
      <c r="N12924" s="112">
        <f t="shared" si="403"/>
        <v>13.718775935985036</v>
      </c>
    </row>
    <row r="12925" spans="1:14" x14ac:dyDescent="0.25">
      <c r="A12925" s="111" t="s">
        <v>933</v>
      </c>
      <c r="B12925" s="111">
        <f>INDEX(kommuner!C:C,MATCH(_xlfn.NUMBERVALUE(A12925),kommuner!B:B,0))</f>
        <v>5418</v>
      </c>
      <c r="C12925" s="111" t="s">
        <v>84</v>
      </c>
      <c r="D12925" s="111" t="s">
        <v>84</v>
      </c>
      <c r="E12925" s="111" t="s">
        <v>126</v>
      </c>
      <c r="F12925" s="111" t="s">
        <v>139</v>
      </c>
      <c r="G12925" s="111" t="s">
        <v>139</v>
      </c>
      <c r="H12925" s="111" t="s">
        <v>139</v>
      </c>
      <c r="I12925" s="111" t="s">
        <v>139</v>
      </c>
      <c r="J12925" t="str">
        <f t="shared" si="402"/>
        <v>5418Dyrket markMineraljord</v>
      </c>
      <c r="K12925" s="111">
        <v>6.1688588218568839E-2</v>
      </c>
      <c r="L12925" s="111">
        <v>0</v>
      </c>
      <c r="M12925" s="111">
        <v>0</v>
      </c>
      <c r="N12925" s="112">
        <f t="shared" si="403"/>
        <v>6.1688588218568839E-2</v>
      </c>
    </row>
    <row r="12926" spans="1:14" x14ac:dyDescent="0.25">
      <c r="A12926" s="111" t="s">
        <v>933</v>
      </c>
      <c r="B12926" s="111">
        <f>INDEX(kommuner!C:C,MATCH(_xlfn.NUMBERVALUE(A12926),kommuner!B:B,0))</f>
        <v>5418</v>
      </c>
      <c r="C12926" s="111" t="s">
        <v>84</v>
      </c>
      <c r="D12926" s="111" t="s">
        <v>84</v>
      </c>
      <c r="E12926" s="111" t="s">
        <v>123</v>
      </c>
      <c r="F12926" s="111" t="s">
        <v>139</v>
      </c>
      <c r="G12926" s="111" t="s">
        <v>139</v>
      </c>
      <c r="H12926" s="111" t="s">
        <v>139</v>
      </c>
      <c r="I12926" s="111" t="s">
        <v>139</v>
      </c>
      <c r="J12926" t="str">
        <f t="shared" si="402"/>
        <v>5418Dyrket markOrganisk jord</v>
      </c>
      <c r="K12926" s="111">
        <v>28.726149366675592</v>
      </c>
      <c r="L12926" s="111">
        <v>1.45625</v>
      </c>
      <c r="M12926" s="111">
        <v>0</v>
      </c>
      <c r="N12926" s="112">
        <f t="shared" si="403"/>
        <v>30.182399366675593</v>
      </c>
    </row>
    <row r="12927" spans="1:14" x14ac:dyDescent="0.25">
      <c r="A12927" s="111" t="s">
        <v>933</v>
      </c>
      <c r="B12927" s="111">
        <f>INDEX(kommuner!C:C,MATCH(_xlfn.NUMBERVALUE(A12927),kommuner!B:B,0))</f>
        <v>5418</v>
      </c>
      <c r="C12927" s="111" t="s">
        <v>127</v>
      </c>
      <c r="D12927" s="111" t="s">
        <v>127</v>
      </c>
      <c r="E12927" s="111" t="s">
        <v>126</v>
      </c>
      <c r="F12927" s="111" t="s">
        <v>172</v>
      </c>
      <c r="G12927" s="111" t="s">
        <v>180</v>
      </c>
      <c r="H12927" s="111" t="s">
        <v>172</v>
      </c>
      <c r="I12927" s="111" t="s">
        <v>180</v>
      </c>
      <c r="J12927" t="str">
        <f t="shared" si="402"/>
        <v>5418SkogMineraljordBarskogHøy</v>
      </c>
      <c r="K12927" s="111">
        <v>-4.1008350957832223</v>
      </c>
      <c r="L12927" s="111">
        <v>0.85306406685236758</v>
      </c>
      <c r="M12927" s="111">
        <v>6.4056614999681585E-2</v>
      </c>
      <c r="N12927" s="112">
        <f t="shared" si="403"/>
        <v>-3.183714413931173</v>
      </c>
    </row>
    <row r="12928" spans="1:14" x14ac:dyDescent="0.25">
      <c r="A12928" s="111" t="s">
        <v>933</v>
      </c>
      <c r="B12928" s="111">
        <f>INDEX(kommuner!C:C,MATCH(_xlfn.NUMBERVALUE(A12928),kommuner!B:B,0))</f>
        <v>5418</v>
      </c>
      <c r="C12928" s="111" t="s">
        <v>127</v>
      </c>
      <c r="D12928" s="111" t="s">
        <v>127</v>
      </c>
      <c r="E12928" s="111" t="s">
        <v>126</v>
      </c>
      <c r="F12928" s="111" t="s">
        <v>172</v>
      </c>
      <c r="G12928" s="111" t="s">
        <v>167</v>
      </c>
      <c r="H12928" s="111" t="s">
        <v>172</v>
      </c>
      <c r="I12928" s="111" t="s">
        <v>167</v>
      </c>
      <c r="J12928" t="str">
        <f t="shared" si="402"/>
        <v>5418SkogMineraljordBarskogImpediment</v>
      </c>
      <c r="K12928" s="111">
        <v>-0.74600152614144843</v>
      </c>
      <c r="L12928" s="111">
        <v>0.85306406685236758</v>
      </c>
      <c r="M12928" s="111">
        <v>6.3979989500968365E-2</v>
      </c>
      <c r="N12928" s="112">
        <f t="shared" si="403"/>
        <v>0.17104253021188751</v>
      </c>
    </row>
    <row r="12929" spans="1:14" x14ac:dyDescent="0.25">
      <c r="A12929" s="111" t="s">
        <v>933</v>
      </c>
      <c r="B12929" s="111">
        <f>INDEX(kommuner!C:C,MATCH(_xlfn.NUMBERVALUE(A12929),kommuner!B:B,0))</f>
        <v>5418</v>
      </c>
      <c r="C12929" s="111" t="s">
        <v>127</v>
      </c>
      <c r="D12929" s="111" t="s">
        <v>127</v>
      </c>
      <c r="E12929" s="111" t="s">
        <v>126</v>
      </c>
      <c r="F12929" s="111" t="s">
        <v>172</v>
      </c>
      <c r="G12929" s="111" t="s">
        <v>190</v>
      </c>
      <c r="H12929" s="111" t="s">
        <v>172</v>
      </c>
      <c r="I12929" s="111" t="s">
        <v>190</v>
      </c>
      <c r="J12929" t="str">
        <f t="shared" si="402"/>
        <v>5418SkogMineraljordBarskogLav</v>
      </c>
      <c r="K12929" s="111">
        <v>-1.8215681825293268</v>
      </c>
      <c r="L12929" s="111">
        <v>0.85306406685236758</v>
      </c>
      <c r="M12929" s="111">
        <v>6.3979989500968365E-2</v>
      </c>
      <c r="N12929" s="112">
        <f t="shared" si="403"/>
        <v>-0.90452412617599087</v>
      </c>
    </row>
    <row r="12930" spans="1:14" x14ac:dyDescent="0.25">
      <c r="A12930" s="111" t="s">
        <v>933</v>
      </c>
      <c r="B12930" s="111">
        <f>INDEX(kommuner!C:C,MATCH(_xlfn.NUMBERVALUE(A12930),kommuner!B:B,0))</f>
        <v>5418</v>
      </c>
      <c r="C12930" s="111" t="s">
        <v>127</v>
      </c>
      <c r="D12930" s="111" t="s">
        <v>127</v>
      </c>
      <c r="E12930" s="111" t="s">
        <v>126</v>
      </c>
      <c r="F12930" s="111" t="s">
        <v>172</v>
      </c>
      <c r="G12930" s="111" t="s">
        <v>173</v>
      </c>
      <c r="H12930" s="111" t="s">
        <v>172</v>
      </c>
      <c r="I12930" s="111" t="s">
        <v>173</v>
      </c>
      <c r="J12930" t="str">
        <f t="shared" si="402"/>
        <v>5418SkogMineraljordBarskogMiddels</v>
      </c>
      <c r="K12930" s="111">
        <v>-2.9452289214132028</v>
      </c>
      <c r="L12930" s="111">
        <v>0.85306406685236758</v>
      </c>
      <c r="M12930" s="111">
        <v>6.4056614999681585E-2</v>
      </c>
      <c r="N12930" s="112">
        <f t="shared" si="403"/>
        <v>-2.0281082395611536</v>
      </c>
    </row>
    <row r="12931" spans="1:14" x14ac:dyDescent="0.25">
      <c r="A12931" s="111" t="s">
        <v>933</v>
      </c>
      <c r="B12931" s="111">
        <f>INDEX(kommuner!C:C,MATCH(_xlfn.NUMBERVALUE(A12931),kommuner!B:B,0))</f>
        <v>5418</v>
      </c>
      <c r="C12931" s="111" t="s">
        <v>127</v>
      </c>
      <c r="D12931" s="111" t="s">
        <v>127</v>
      </c>
      <c r="E12931" s="111" t="s">
        <v>126</v>
      </c>
      <c r="F12931" s="111" t="s">
        <v>172</v>
      </c>
      <c r="G12931" s="111" t="s">
        <v>186</v>
      </c>
      <c r="H12931" s="111" t="s">
        <v>172</v>
      </c>
      <c r="I12931" s="111" t="s">
        <v>186</v>
      </c>
      <c r="J12931" t="str">
        <f t="shared" ref="J12931:J12994" si="404">B12931&amp;C12931&amp;E12931&amp;IF(C12931="Skog",F12931&amp;G12931,"")</f>
        <v>5418SkogMineraljordBarskogSærs høy</v>
      </c>
      <c r="K12931" s="111">
        <v>0.12072674540874306</v>
      </c>
      <c r="L12931" s="111">
        <v>0.85306406685236758</v>
      </c>
      <c r="M12931" s="111">
        <v>6.4056614999681585E-2</v>
      </c>
      <c r="N12931" s="112">
        <f t="shared" ref="N12931:N12994" si="405">SUM(K12931:M12931)</f>
        <v>1.0378474272607923</v>
      </c>
    </row>
    <row r="12932" spans="1:14" x14ac:dyDescent="0.25">
      <c r="A12932" s="111" t="s">
        <v>933</v>
      </c>
      <c r="B12932" s="111">
        <f>INDEX(kommuner!C:C,MATCH(_xlfn.NUMBERVALUE(A12932),kommuner!B:B,0))</f>
        <v>5418</v>
      </c>
      <c r="C12932" s="111" t="s">
        <v>127</v>
      </c>
      <c r="D12932" s="111" t="s">
        <v>127</v>
      </c>
      <c r="E12932" s="111" t="s">
        <v>126</v>
      </c>
      <c r="F12932" s="111" t="s">
        <v>179</v>
      </c>
      <c r="G12932" s="111" t="s">
        <v>180</v>
      </c>
      <c r="H12932" s="111" t="s">
        <v>179</v>
      </c>
      <c r="I12932" s="111" t="s">
        <v>180</v>
      </c>
      <c r="J12932" t="str">
        <f t="shared" si="404"/>
        <v>5418SkogMineraljordBlandingsskogHøy</v>
      </c>
      <c r="K12932" s="111">
        <v>-7.1939050909469406</v>
      </c>
      <c r="L12932" s="111">
        <v>0.85306406685236758</v>
      </c>
      <c r="M12932" s="111">
        <v>6.3979989500968365E-2</v>
      </c>
      <c r="N12932" s="112">
        <f t="shared" si="405"/>
        <v>-6.2768610345936047</v>
      </c>
    </row>
    <row r="12933" spans="1:14" x14ac:dyDescent="0.25">
      <c r="A12933" s="111" t="s">
        <v>933</v>
      </c>
      <c r="B12933" s="111">
        <f>INDEX(kommuner!C:C,MATCH(_xlfn.NUMBERVALUE(A12933),kommuner!B:B,0))</f>
        <v>5418</v>
      </c>
      <c r="C12933" s="111" t="s">
        <v>127</v>
      </c>
      <c r="D12933" s="111" t="s">
        <v>127</v>
      </c>
      <c r="E12933" s="111" t="s">
        <v>126</v>
      </c>
      <c r="F12933" s="111" t="s">
        <v>179</v>
      </c>
      <c r="G12933" s="111" t="s">
        <v>167</v>
      </c>
      <c r="H12933" s="111" t="s">
        <v>179</v>
      </c>
      <c r="I12933" s="111" t="s">
        <v>167</v>
      </c>
      <c r="J12933" t="str">
        <f t="shared" si="404"/>
        <v>5418SkogMineraljordBlandingsskogImpediment</v>
      </c>
      <c r="K12933" s="111">
        <v>-1.6598037998579707</v>
      </c>
      <c r="L12933" s="111">
        <v>0.85306406685236758</v>
      </c>
      <c r="M12933" s="111">
        <v>6.3979989500968365E-2</v>
      </c>
      <c r="N12933" s="112">
        <f t="shared" si="405"/>
        <v>-0.7427597435046347</v>
      </c>
    </row>
    <row r="12934" spans="1:14" x14ac:dyDescent="0.25">
      <c r="A12934" s="111" t="s">
        <v>933</v>
      </c>
      <c r="B12934" s="111">
        <f>INDEX(kommuner!C:C,MATCH(_xlfn.NUMBERVALUE(A12934),kommuner!B:B,0))</f>
        <v>5418</v>
      </c>
      <c r="C12934" s="111" t="s">
        <v>127</v>
      </c>
      <c r="D12934" s="111" t="s">
        <v>127</v>
      </c>
      <c r="E12934" s="111" t="s">
        <v>126</v>
      </c>
      <c r="F12934" s="111" t="s">
        <v>179</v>
      </c>
      <c r="G12934" s="111" t="s">
        <v>190</v>
      </c>
      <c r="H12934" s="111" t="s">
        <v>179</v>
      </c>
      <c r="I12934" s="111" t="s">
        <v>190</v>
      </c>
      <c r="J12934" t="str">
        <f t="shared" si="404"/>
        <v>5418SkogMineraljordBlandingsskogLav</v>
      </c>
      <c r="K12934" s="111">
        <v>-2.5588434197694254</v>
      </c>
      <c r="L12934" s="111">
        <v>0.85306406685236758</v>
      </c>
      <c r="M12934" s="111">
        <v>6.3979989500968365E-2</v>
      </c>
      <c r="N12934" s="112">
        <f t="shared" si="405"/>
        <v>-1.6417993634160897</v>
      </c>
    </row>
    <row r="12935" spans="1:14" x14ac:dyDescent="0.25">
      <c r="A12935" s="111" t="s">
        <v>933</v>
      </c>
      <c r="B12935" s="111">
        <f>INDEX(kommuner!C:C,MATCH(_xlfn.NUMBERVALUE(A12935),kommuner!B:B,0))</f>
        <v>5418</v>
      </c>
      <c r="C12935" s="111" t="s">
        <v>127</v>
      </c>
      <c r="D12935" s="111" t="s">
        <v>127</v>
      </c>
      <c r="E12935" s="111" t="s">
        <v>126</v>
      </c>
      <c r="F12935" s="111" t="s">
        <v>179</v>
      </c>
      <c r="G12935" s="111" t="s">
        <v>173</v>
      </c>
      <c r="H12935" s="111" t="s">
        <v>179</v>
      </c>
      <c r="I12935" s="111" t="s">
        <v>173</v>
      </c>
      <c r="J12935" t="str">
        <f t="shared" si="404"/>
        <v>5418SkogMineraljordBlandingsskogMiddels</v>
      </c>
      <c r="K12935" s="111">
        <v>-3.8687729546762566</v>
      </c>
      <c r="L12935" s="111">
        <v>0.85306406685236758</v>
      </c>
      <c r="M12935" s="111">
        <v>6.3979989500968365E-2</v>
      </c>
      <c r="N12935" s="112">
        <f t="shared" si="405"/>
        <v>-2.9517288983229206</v>
      </c>
    </row>
    <row r="12936" spans="1:14" x14ac:dyDescent="0.25">
      <c r="A12936" s="111" t="s">
        <v>933</v>
      </c>
      <c r="B12936" s="111">
        <f>INDEX(kommuner!C:C,MATCH(_xlfn.NUMBERVALUE(A12936),kommuner!B:B,0))</f>
        <v>5418</v>
      </c>
      <c r="C12936" s="111" t="s">
        <v>127</v>
      </c>
      <c r="D12936" s="111" t="s">
        <v>127</v>
      </c>
      <c r="E12936" s="111" t="s">
        <v>126</v>
      </c>
      <c r="F12936" s="111" t="s">
        <v>179</v>
      </c>
      <c r="G12936" s="111" t="s">
        <v>186</v>
      </c>
      <c r="H12936" s="111" t="s">
        <v>179</v>
      </c>
      <c r="I12936" s="111" t="s">
        <v>186</v>
      </c>
      <c r="J12936" t="str">
        <f t="shared" si="404"/>
        <v>5418SkogMineraljordBlandingsskogSærs høy</v>
      </c>
      <c r="K12936" s="111">
        <v>-2.9395925245326562</v>
      </c>
      <c r="L12936" s="111">
        <v>0.85306406685236758</v>
      </c>
      <c r="M12936" s="111">
        <v>6.3979989500968365E-2</v>
      </c>
      <c r="N12936" s="112">
        <f t="shared" si="405"/>
        <v>-2.0225484681793202</v>
      </c>
    </row>
    <row r="12937" spans="1:14" x14ac:dyDescent="0.25">
      <c r="A12937" s="111" t="s">
        <v>933</v>
      </c>
      <c r="B12937" s="111">
        <f>INDEX(kommuner!C:C,MATCH(_xlfn.NUMBERVALUE(A12937),kommuner!B:B,0))</f>
        <v>5418</v>
      </c>
      <c r="C12937" s="111" t="s">
        <v>127</v>
      </c>
      <c r="D12937" s="111" t="s">
        <v>127</v>
      </c>
      <c r="E12937" s="111" t="s">
        <v>126</v>
      </c>
      <c r="F12937" s="111" t="s">
        <v>185</v>
      </c>
      <c r="G12937" s="111" t="s">
        <v>180</v>
      </c>
      <c r="H12937" s="111" t="s">
        <v>185</v>
      </c>
      <c r="I12937" s="111" t="s">
        <v>180</v>
      </c>
      <c r="J12937" t="str">
        <f t="shared" si="404"/>
        <v>5418SkogMineraljordLauvskogHøy</v>
      </c>
      <c r="K12937" s="111">
        <v>-2.2672556336745231</v>
      </c>
      <c r="L12937" s="111">
        <v>0.85306406685236758</v>
      </c>
      <c r="M12937" s="111">
        <v>6.3979989500968365E-2</v>
      </c>
      <c r="N12937" s="112">
        <f t="shared" si="405"/>
        <v>-1.3502115773211874</v>
      </c>
    </row>
    <row r="12938" spans="1:14" x14ac:dyDescent="0.25">
      <c r="A12938" s="111" t="s">
        <v>933</v>
      </c>
      <c r="B12938" s="111">
        <f>INDEX(kommuner!C:C,MATCH(_xlfn.NUMBERVALUE(A12938),kommuner!B:B,0))</f>
        <v>5418</v>
      </c>
      <c r="C12938" s="111" t="s">
        <v>127</v>
      </c>
      <c r="D12938" s="111" t="s">
        <v>127</v>
      </c>
      <c r="E12938" s="111" t="s">
        <v>126</v>
      </c>
      <c r="F12938" s="111" t="s">
        <v>185</v>
      </c>
      <c r="G12938" s="111" t="s">
        <v>167</v>
      </c>
      <c r="H12938" s="111" t="s">
        <v>185</v>
      </c>
      <c r="I12938" s="111" t="s">
        <v>167</v>
      </c>
      <c r="J12938" t="str">
        <f t="shared" si="404"/>
        <v>5418SkogMineraljordLauvskogImpediment</v>
      </c>
      <c r="K12938" s="111">
        <v>-0.10482014945424457</v>
      </c>
      <c r="L12938" s="111">
        <v>0.85306406685236758</v>
      </c>
      <c r="M12938" s="111">
        <v>6.3979989500968365E-2</v>
      </c>
      <c r="N12938" s="112">
        <f t="shared" si="405"/>
        <v>0.81222390689909141</v>
      </c>
    </row>
    <row r="12939" spans="1:14" x14ac:dyDescent="0.25">
      <c r="A12939" s="111" t="s">
        <v>933</v>
      </c>
      <c r="B12939" s="111">
        <f>INDEX(kommuner!C:C,MATCH(_xlfn.NUMBERVALUE(A12939),kommuner!B:B,0))</f>
        <v>5418</v>
      </c>
      <c r="C12939" s="111" t="s">
        <v>127</v>
      </c>
      <c r="D12939" s="111" t="s">
        <v>127</v>
      </c>
      <c r="E12939" s="111" t="s">
        <v>126</v>
      </c>
      <c r="F12939" s="111" t="s">
        <v>185</v>
      </c>
      <c r="G12939" s="111" t="s">
        <v>190</v>
      </c>
      <c r="H12939" s="111" t="s">
        <v>185</v>
      </c>
      <c r="I12939" s="111" t="s">
        <v>190</v>
      </c>
      <c r="J12939" t="str">
        <f t="shared" si="404"/>
        <v>5418SkogMineraljordLauvskogLav</v>
      </c>
      <c r="K12939" s="111">
        <v>-8.9748170935426599E-2</v>
      </c>
      <c r="L12939" s="111">
        <v>0.85306406685236758</v>
      </c>
      <c r="M12939" s="111">
        <v>6.3979989500968365E-2</v>
      </c>
      <c r="N12939" s="112">
        <f t="shared" si="405"/>
        <v>0.82729588541790933</v>
      </c>
    </row>
    <row r="12940" spans="1:14" x14ac:dyDescent="0.25">
      <c r="A12940" s="111" t="s">
        <v>933</v>
      </c>
      <c r="B12940" s="111">
        <f>INDEX(kommuner!C:C,MATCH(_xlfn.NUMBERVALUE(A12940),kommuner!B:B,0))</f>
        <v>5418</v>
      </c>
      <c r="C12940" s="111" t="s">
        <v>127</v>
      </c>
      <c r="D12940" s="111" t="s">
        <v>127</v>
      </c>
      <c r="E12940" s="111" t="s">
        <v>126</v>
      </c>
      <c r="F12940" s="111" t="s">
        <v>185</v>
      </c>
      <c r="G12940" s="111" t="s">
        <v>173</v>
      </c>
      <c r="H12940" s="111" t="s">
        <v>185</v>
      </c>
      <c r="I12940" s="111" t="s">
        <v>173</v>
      </c>
      <c r="J12940" t="str">
        <f t="shared" si="404"/>
        <v>5418SkogMineraljordLauvskogMiddels</v>
      </c>
      <c r="K12940" s="111">
        <v>-1.6187078219159163</v>
      </c>
      <c r="L12940" s="111">
        <v>0.85306406685236758</v>
      </c>
      <c r="M12940" s="111">
        <v>6.3979989500968365E-2</v>
      </c>
      <c r="N12940" s="112">
        <f t="shared" si="405"/>
        <v>-0.70166376556258037</v>
      </c>
    </row>
    <row r="12941" spans="1:14" x14ac:dyDescent="0.25">
      <c r="A12941" s="111" t="s">
        <v>933</v>
      </c>
      <c r="B12941" s="111">
        <f>INDEX(kommuner!C:C,MATCH(_xlfn.NUMBERVALUE(A12941),kommuner!B:B,0))</f>
        <v>5418</v>
      </c>
      <c r="C12941" s="111" t="s">
        <v>127</v>
      </c>
      <c r="D12941" s="111" t="s">
        <v>127</v>
      </c>
      <c r="E12941" s="111" t="s">
        <v>126</v>
      </c>
      <c r="F12941" s="111" t="s">
        <v>185</v>
      </c>
      <c r="G12941" s="111" t="s">
        <v>186</v>
      </c>
      <c r="H12941" s="111" t="s">
        <v>185</v>
      </c>
      <c r="I12941" s="111" t="s">
        <v>186</v>
      </c>
      <c r="J12941" t="str">
        <f t="shared" si="404"/>
        <v>5418SkogMineraljordLauvskogSærs høy</v>
      </c>
      <c r="K12941" s="111">
        <v>-3.6560473259425113</v>
      </c>
      <c r="L12941" s="111">
        <v>0.85306406685236758</v>
      </c>
      <c r="M12941" s="111">
        <v>6.3979989500968365E-2</v>
      </c>
      <c r="N12941" s="112">
        <f t="shared" si="405"/>
        <v>-2.7390032695891753</v>
      </c>
    </row>
    <row r="12942" spans="1:14" x14ac:dyDescent="0.25">
      <c r="A12942" s="111" t="s">
        <v>933</v>
      </c>
      <c r="B12942" s="111">
        <f>INDEX(kommuner!C:C,MATCH(_xlfn.NUMBERVALUE(A12942),kommuner!B:B,0))</f>
        <v>5418</v>
      </c>
      <c r="C12942" s="111" t="s">
        <v>127</v>
      </c>
      <c r="D12942" s="111" t="s">
        <v>127</v>
      </c>
      <c r="E12942" s="111" t="s">
        <v>123</v>
      </c>
      <c r="F12942" s="111" t="s">
        <v>172</v>
      </c>
      <c r="G12942" s="111" t="s">
        <v>180</v>
      </c>
      <c r="H12942" s="111" t="s">
        <v>172</v>
      </c>
      <c r="I12942" s="111" t="s">
        <v>180</v>
      </c>
      <c r="J12942" t="str">
        <f t="shared" si="404"/>
        <v>5418SkogOrganisk jordBarskogHøy</v>
      </c>
      <c r="K12942" s="111">
        <v>-2.5184559031994138</v>
      </c>
      <c r="L12942" s="111">
        <v>0.92784825435236762</v>
      </c>
      <c r="M12942" s="111">
        <v>0.46518126042825314</v>
      </c>
      <c r="N12942" s="112">
        <f t="shared" si="405"/>
        <v>-1.1254263884187932</v>
      </c>
    </row>
    <row r="12943" spans="1:14" x14ac:dyDescent="0.25">
      <c r="A12943" s="111" t="s">
        <v>933</v>
      </c>
      <c r="B12943" s="111">
        <f>INDEX(kommuner!C:C,MATCH(_xlfn.NUMBERVALUE(A12943),kommuner!B:B,0))</f>
        <v>5418</v>
      </c>
      <c r="C12943" s="111" t="s">
        <v>127</v>
      </c>
      <c r="D12943" s="111" t="s">
        <v>127</v>
      </c>
      <c r="E12943" s="111" t="s">
        <v>123</v>
      </c>
      <c r="F12943" s="111" t="s">
        <v>172</v>
      </c>
      <c r="G12943" s="111" t="s">
        <v>167</v>
      </c>
      <c r="H12943" s="111" t="s">
        <v>172</v>
      </c>
      <c r="I12943" s="111" t="s">
        <v>167</v>
      </c>
      <c r="J12943" t="str">
        <f t="shared" si="404"/>
        <v>5418SkogOrganisk jordBarskogImpediment</v>
      </c>
      <c r="K12943" s="111">
        <v>-0.13011741963904588</v>
      </c>
      <c r="L12943" s="111">
        <v>0.92784825435236762</v>
      </c>
      <c r="M12943" s="111">
        <v>0.46510463492953991</v>
      </c>
      <c r="N12943" s="112">
        <f t="shared" si="405"/>
        <v>1.2628354696428616</v>
      </c>
    </row>
    <row r="12944" spans="1:14" x14ac:dyDescent="0.25">
      <c r="A12944" s="111" t="s">
        <v>933</v>
      </c>
      <c r="B12944" s="111">
        <f>INDEX(kommuner!C:C,MATCH(_xlfn.NUMBERVALUE(A12944),kommuner!B:B,0))</f>
        <v>5418</v>
      </c>
      <c r="C12944" s="111" t="s">
        <v>127</v>
      </c>
      <c r="D12944" s="111" t="s">
        <v>127</v>
      </c>
      <c r="E12944" s="111" t="s">
        <v>123</v>
      </c>
      <c r="F12944" s="111" t="s">
        <v>172</v>
      </c>
      <c r="G12944" s="111" t="s">
        <v>190</v>
      </c>
      <c r="H12944" s="111" t="s">
        <v>172</v>
      </c>
      <c r="I12944" s="111" t="s">
        <v>190</v>
      </c>
      <c r="J12944" t="str">
        <f t="shared" si="404"/>
        <v>5418SkogOrganisk jordBarskogLav</v>
      </c>
      <c r="K12944" s="111">
        <v>-0.50666953101693391</v>
      </c>
      <c r="L12944" s="111">
        <v>0.92784825435236762</v>
      </c>
      <c r="M12944" s="111">
        <v>0.46510463492953991</v>
      </c>
      <c r="N12944" s="112">
        <f t="shared" si="405"/>
        <v>0.88628335826497362</v>
      </c>
    </row>
    <row r="12945" spans="1:14" x14ac:dyDescent="0.25">
      <c r="A12945" s="111" t="s">
        <v>933</v>
      </c>
      <c r="B12945" s="111">
        <f>INDEX(kommuner!C:C,MATCH(_xlfn.NUMBERVALUE(A12945),kommuner!B:B,0))</f>
        <v>5418</v>
      </c>
      <c r="C12945" s="111" t="s">
        <v>127</v>
      </c>
      <c r="D12945" s="111" t="s">
        <v>127</v>
      </c>
      <c r="E12945" s="111" t="s">
        <v>123</v>
      </c>
      <c r="F12945" s="111" t="s">
        <v>172</v>
      </c>
      <c r="G12945" s="111" t="s">
        <v>173</v>
      </c>
      <c r="H12945" s="111" t="s">
        <v>172</v>
      </c>
      <c r="I12945" s="111" t="s">
        <v>173</v>
      </c>
      <c r="J12945" t="str">
        <f t="shared" si="404"/>
        <v>5418SkogOrganisk jordBarskogMiddels</v>
      </c>
      <c r="K12945" s="111">
        <v>-1.5571490961494638</v>
      </c>
      <c r="L12945" s="111">
        <v>0.92784825435236762</v>
      </c>
      <c r="M12945" s="111">
        <v>0.46518126042825314</v>
      </c>
      <c r="N12945" s="112">
        <f t="shared" si="405"/>
        <v>-0.16411958136884308</v>
      </c>
    </row>
    <row r="12946" spans="1:14" x14ac:dyDescent="0.25">
      <c r="A12946" s="111" t="s">
        <v>933</v>
      </c>
      <c r="B12946" s="111">
        <f>INDEX(kommuner!C:C,MATCH(_xlfn.NUMBERVALUE(A12946),kommuner!B:B,0))</f>
        <v>5418</v>
      </c>
      <c r="C12946" s="111" t="s">
        <v>127</v>
      </c>
      <c r="D12946" s="111" t="s">
        <v>127</v>
      </c>
      <c r="E12946" s="111" t="s">
        <v>123</v>
      </c>
      <c r="F12946" s="111" t="s">
        <v>172</v>
      </c>
      <c r="G12946" s="111" t="s">
        <v>186</v>
      </c>
      <c r="H12946" s="111" t="s">
        <v>172</v>
      </c>
      <c r="I12946" s="111" t="s">
        <v>186</v>
      </c>
      <c r="J12946" t="str">
        <f t="shared" si="404"/>
        <v>5418SkogOrganisk jordBarskogSærs høy</v>
      </c>
      <c r="K12946" s="111">
        <v>2.5548655235722699</v>
      </c>
      <c r="L12946" s="111">
        <v>0.92784825435236762</v>
      </c>
      <c r="M12946" s="111">
        <v>0.46518126042825314</v>
      </c>
      <c r="N12946" s="112">
        <f t="shared" si="405"/>
        <v>3.9478950383528906</v>
      </c>
    </row>
    <row r="12947" spans="1:14" x14ac:dyDescent="0.25">
      <c r="A12947" s="111" t="s">
        <v>933</v>
      </c>
      <c r="B12947" s="111">
        <f>INDEX(kommuner!C:C,MATCH(_xlfn.NUMBERVALUE(A12947),kommuner!B:B,0))</f>
        <v>5418</v>
      </c>
      <c r="C12947" s="111" t="s">
        <v>127</v>
      </c>
      <c r="D12947" s="111" t="s">
        <v>127</v>
      </c>
      <c r="E12947" s="111" t="s">
        <v>123</v>
      </c>
      <c r="F12947" s="111" t="s">
        <v>179</v>
      </c>
      <c r="G12947" s="111" t="s">
        <v>180</v>
      </c>
      <c r="H12947" s="111" t="s">
        <v>179</v>
      </c>
      <c r="I12947" s="111" t="s">
        <v>180</v>
      </c>
      <c r="J12947" t="str">
        <f t="shared" si="404"/>
        <v>5418SkogOrganisk jordBlandingsskogHøy</v>
      </c>
      <c r="K12947" s="111">
        <v>-5.5554344456832343</v>
      </c>
      <c r="L12947" s="111">
        <v>0.92784825435236762</v>
      </c>
      <c r="M12947" s="111">
        <v>0.46510463492953991</v>
      </c>
      <c r="N12947" s="112">
        <f t="shared" si="405"/>
        <v>-4.1624815564013264</v>
      </c>
    </row>
    <row r="12948" spans="1:14" x14ac:dyDescent="0.25">
      <c r="A12948" s="111" t="s">
        <v>933</v>
      </c>
      <c r="B12948" s="111">
        <f>INDEX(kommuner!C:C,MATCH(_xlfn.NUMBERVALUE(A12948),kommuner!B:B,0))</f>
        <v>5418</v>
      </c>
      <c r="C12948" s="111" t="s">
        <v>127</v>
      </c>
      <c r="D12948" s="111" t="s">
        <v>127</v>
      </c>
      <c r="E12948" s="111" t="s">
        <v>123</v>
      </c>
      <c r="F12948" s="111" t="s">
        <v>179</v>
      </c>
      <c r="G12948" s="111" t="s">
        <v>167</v>
      </c>
      <c r="H12948" s="111" t="s">
        <v>179</v>
      </c>
      <c r="I12948" s="111" t="s">
        <v>167</v>
      </c>
      <c r="J12948" t="str">
        <f t="shared" si="404"/>
        <v>5418SkogOrganisk jordBlandingsskogImpediment</v>
      </c>
      <c r="K12948" s="111">
        <v>-0.28586344175800005</v>
      </c>
      <c r="L12948" s="111">
        <v>0.92784825435236762</v>
      </c>
      <c r="M12948" s="111">
        <v>0.46510463492953991</v>
      </c>
      <c r="N12948" s="112">
        <f t="shared" si="405"/>
        <v>1.1070894475239075</v>
      </c>
    </row>
    <row r="12949" spans="1:14" x14ac:dyDescent="0.25">
      <c r="A12949" s="111" t="s">
        <v>933</v>
      </c>
      <c r="B12949" s="111">
        <f>INDEX(kommuner!C:C,MATCH(_xlfn.NUMBERVALUE(A12949),kommuner!B:B,0))</f>
        <v>5418</v>
      </c>
      <c r="C12949" s="111" t="s">
        <v>127</v>
      </c>
      <c r="D12949" s="111" t="s">
        <v>127</v>
      </c>
      <c r="E12949" s="111" t="s">
        <v>123</v>
      </c>
      <c r="F12949" s="111" t="s">
        <v>179</v>
      </c>
      <c r="G12949" s="111" t="s">
        <v>190</v>
      </c>
      <c r="H12949" s="111" t="s">
        <v>179</v>
      </c>
      <c r="I12949" s="111" t="s">
        <v>190</v>
      </c>
      <c r="J12949" t="str">
        <f t="shared" si="404"/>
        <v>5418SkogOrganisk jordBlandingsskogLav</v>
      </c>
      <c r="K12949" s="111">
        <v>-1.2347339377887629</v>
      </c>
      <c r="L12949" s="111">
        <v>0.92784825435236762</v>
      </c>
      <c r="M12949" s="111">
        <v>0.46510463492953991</v>
      </c>
      <c r="N12949" s="112">
        <f t="shared" si="405"/>
        <v>0.15821895149314458</v>
      </c>
    </row>
    <row r="12950" spans="1:14" x14ac:dyDescent="0.25">
      <c r="A12950" s="111" t="s">
        <v>933</v>
      </c>
      <c r="B12950" s="111">
        <f>INDEX(kommuner!C:C,MATCH(_xlfn.NUMBERVALUE(A12950),kommuner!B:B,0))</f>
        <v>5418</v>
      </c>
      <c r="C12950" s="111" t="s">
        <v>127</v>
      </c>
      <c r="D12950" s="111" t="s">
        <v>127</v>
      </c>
      <c r="E12950" s="111" t="s">
        <v>123</v>
      </c>
      <c r="F12950" s="111" t="s">
        <v>179</v>
      </c>
      <c r="G12950" s="111" t="s">
        <v>173</v>
      </c>
      <c r="H12950" s="111" t="s">
        <v>179</v>
      </c>
      <c r="I12950" s="111" t="s">
        <v>173</v>
      </c>
      <c r="J12950" t="str">
        <f t="shared" si="404"/>
        <v>5418SkogOrganisk jordBlandingsskogMiddels</v>
      </c>
      <c r="K12950" s="111">
        <v>-2.4239591752717748</v>
      </c>
      <c r="L12950" s="111">
        <v>0.92784825435236762</v>
      </c>
      <c r="M12950" s="111">
        <v>0.46510463492953991</v>
      </c>
      <c r="N12950" s="112">
        <f t="shared" si="405"/>
        <v>-1.0310062859898674</v>
      </c>
    </row>
    <row r="12951" spans="1:14" x14ac:dyDescent="0.25">
      <c r="A12951" s="111" t="s">
        <v>933</v>
      </c>
      <c r="B12951" s="111">
        <f>INDEX(kommuner!C:C,MATCH(_xlfn.NUMBERVALUE(A12951),kommuner!B:B,0))</f>
        <v>5418</v>
      </c>
      <c r="C12951" s="111" t="s">
        <v>127</v>
      </c>
      <c r="D12951" s="111" t="s">
        <v>127</v>
      </c>
      <c r="E12951" s="111" t="s">
        <v>123</v>
      </c>
      <c r="F12951" s="111" t="s">
        <v>179</v>
      </c>
      <c r="G12951" s="111" t="s">
        <v>186</v>
      </c>
      <c r="H12951" s="111" t="s">
        <v>179</v>
      </c>
      <c r="I12951" s="111" t="s">
        <v>186</v>
      </c>
      <c r="J12951" t="str">
        <f t="shared" si="404"/>
        <v>5418SkogOrganisk jordBlandingsskogSærs høy</v>
      </c>
      <c r="K12951" s="111">
        <v>-1.5726115302258048</v>
      </c>
      <c r="L12951" s="111">
        <v>0.92784825435236762</v>
      </c>
      <c r="M12951" s="111">
        <v>0.46510463492953991</v>
      </c>
      <c r="N12951" s="112">
        <f t="shared" si="405"/>
        <v>-0.17965864094389727</v>
      </c>
    </row>
    <row r="12952" spans="1:14" x14ac:dyDescent="0.25">
      <c r="A12952" s="111" t="s">
        <v>933</v>
      </c>
      <c r="B12952" s="111">
        <f>INDEX(kommuner!C:C,MATCH(_xlfn.NUMBERVALUE(A12952),kommuner!B:B,0))</f>
        <v>5418</v>
      </c>
      <c r="C12952" s="111" t="s">
        <v>127</v>
      </c>
      <c r="D12952" s="111" t="s">
        <v>127</v>
      </c>
      <c r="E12952" s="111" t="s">
        <v>123</v>
      </c>
      <c r="F12952" s="111" t="s">
        <v>185</v>
      </c>
      <c r="G12952" s="111" t="s">
        <v>180</v>
      </c>
      <c r="H12952" s="111" t="s">
        <v>185</v>
      </c>
      <c r="I12952" s="111" t="s">
        <v>180</v>
      </c>
      <c r="J12952" t="str">
        <f t="shared" si="404"/>
        <v>5418SkogOrganisk jordLauvskogHøy</v>
      </c>
      <c r="K12952" s="111">
        <v>-1.9913688882377358</v>
      </c>
      <c r="L12952" s="111">
        <v>0.92784825435236762</v>
      </c>
      <c r="M12952" s="111">
        <v>0.46510463492953991</v>
      </c>
      <c r="N12952" s="112">
        <f t="shared" si="405"/>
        <v>-0.59841599895582831</v>
      </c>
    </row>
    <row r="12953" spans="1:14" x14ac:dyDescent="0.25">
      <c r="A12953" s="111" t="s">
        <v>933</v>
      </c>
      <c r="B12953" s="111">
        <f>INDEX(kommuner!C:C,MATCH(_xlfn.NUMBERVALUE(A12953),kommuner!B:B,0))</f>
        <v>5418</v>
      </c>
      <c r="C12953" s="111" t="s">
        <v>127</v>
      </c>
      <c r="D12953" s="111" t="s">
        <v>127</v>
      </c>
      <c r="E12953" s="111" t="s">
        <v>123</v>
      </c>
      <c r="F12953" s="111" t="s">
        <v>185</v>
      </c>
      <c r="G12953" s="111" t="s">
        <v>167</v>
      </c>
      <c r="H12953" s="111" t="s">
        <v>185</v>
      </c>
      <c r="I12953" s="111" t="s">
        <v>167</v>
      </c>
      <c r="J12953" t="str">
        <f t="shared" si="404"/>
        <v>5418SkogOrganisk jordLauvskogImpediment</v>
      </c>
      <c r="K12953" s="111">
        <v>0.35000626494250675</v>
      </c>
      <c r="L12953" s="111">
        <v>0.92784825435236762</v>
      </c>
      <c r="M12953" s="111">
        <v>0.46510463492953991</v>
      </c>
      <c r="N12953" s="112">
        <f t="shared" si="405"/>
        <v>1.7429591542244141</v>
      </c>
    </row>
    <row r="12954" spans="1:14" x14ac:dyDescent="0.25">
      <c r="A12954" s="111" t="s">
        <v>933</v>
      </c>
      <c r="B12954" s="111">
        <f>INDEX(kommuner!C:C,MATCH(_xlfn.NUMBERVALUE(A12954),kommuner!B:B,0))</f>
        <v>5418</v>
      </c>
      <c r="C12954" s="111" t="s">
        <v>127</v>
      </c>
      <c r="D12954" s="111" t="s">
        <v>127</v>
      </c>
      <c r="E12954" s="111" t="s">
        <v>123</v>
      </c>
      <c r="F12954" s="111" t="s">
        <v>185</v>
      </c>
      <c r="G12954" s="111" t="s">
        <v>190</v>
      </c>
      <c r="H12954" s="111" t="s">
        <v>185</v>
      </c>
      <c r="I12954" s="111" t="s">
        <v>190</v>
      </c>
      <c r="J12954" t="str">
        <f t="shared" si="404"/>
        <v>5418SkogOrganisk jordLauvskogLav</v>
      </c>
      <c r="K12954" s="111">
        <v>1.1144075558526714</v>
      </c>
      <c r="L12954" s="111">
        <v>0.92784825435236762</v>
      </c>
      <c r="M12954" s="111">
        <v>0.46510463492953991</v>
      </c>
      <c r="N12954" s="112">
        <f t="shared" si="405"/>
        <v>2.5073604451345788</v>
      </c>
    </row>
    <row r="12955" spans="1:14" x14ac:dyDescent="0.25">
      <c r="A12955" s="111" t="s">
        <v>933</v>
      </c>
      <c r="B12955" s="111">
        <f>INDEX(kommuner!C:C,MATCH(_xlfn.NUMBERVALUE(A12955),kommuner!B:B,0))</f>
        <v>5418</v>
      </c>
      <c r="C12955" s="111" t="s">
        <v>127</v>
      </c>
      <c r="D12955" s="111" t="s">
        <v>127</v>
      </c>
      <c r="E12955" s="111" t="s">
        <v>123</v>
      </c>
      <c r="F12955" s="111" t="s">
        <v>185</v>
      </c>
      <c r="G12955" s="111" t="s">
        <v>173</v>
      </c>
      <c r="H12955" s="111" t="s">
        <v>185</v>
      </c>
      <c r="I12955" s="111" t="s">
        <v>173</v>
      </c>
      <c r="J12955" t="str">
        <f t="shared" si="404"/>
        <v>5418SkogOrganisk jordLauvskogMiddels</v>
      </c>
      <c r="K12955" s="111">
        <v>-0.62664468270982987</v>
      </c>
      <c r="L12955" s="111">
        <v>0.92784825435236762</v>
      </c>
      <c r="M12955" s="111">
        <v>0.46510463492953991</v>
      </c>
      <c r="N12955" s="112">
        <f t="shared" si="405"/>
        <v>0.76630820657207765</v>
      </c>
    </row>
    <row r="12956" spans="1:14" x14ac:dyDescent="0.25">
      <c r="A12956" s="111" t="s">
        <v>933</v>
      </c>
      <c r="B12956" s="111">
        <f>INDEX(kommuner!C:C,MATCH(_xlfn.NUMBERVALUE(A12956),kommuner!B:B,0))</f>
        <v>5418</v>
      </c>
      <c r="C12956" s="111" t="s">
        <v>127</v>
      </c>
      <c r="D12956" s="111" t="s">
        <v>127</v>
      </c>
      <c r="E12956" s="111" t="s">
        <v>123</v>
      </c>
      <c r="F12956" s="111" t="s">
        <v>185</v>
      </c>
      <c r="G12956" s="111" t="s">
        <v>186</v>
      </c>
      <c r="H12956" s="111" t="s">
        <v>185</v>
      </c>
      <c r="I12956" s="111" t="s">
        <v>186</v>
      </c>
      <c r="J12956" t="str">
        <f t="shared" si="404"/>
        <v>5418SkogOrganisk jordLauvskogSærs høy</v>
      </c>
      <c r="K12956" s="111">
        <v>-1.8997279926091779</v>
      </c>
      <c r="L12956" s="111">
        <v>0.92784825435236762</v>
      </c>
      <c r="M12956" s="111">
        <v>0.46510463492953991</v>
      </c>
      <c r="N12956" s="112">
        <f t="shared" si="405"/>
        <v>-0.50677510332727038</v>
      </c>
    </row>
    <row r="12957" spans="1:14" x14ac:dyDescent="0.25">
      <c r="A12957" s="111" t="s">
        <v>933</v>
      </c>
      <c r="B12957" s="111">
        <f>INDEX(kommuner!C:C,MATCH(_xlfn.NUMBERVALUE(A12957),kommuner!B:B,0))</f>
        <v>5418</v>
      </c>
      <c r="C12957" s="111" t="s">
        <v>83</v>
      </c>
      <c r="D12957" s="111" t="s">
        <v>83</v>
      </c>
      <c r="E12957" s="111" t="s">
        <v>126</v>
      </c>
      <c r="F12957" s="111" t="s">
        <v>139</v>
      </c>
      <c r="G12957" s="111" t="s">
        <v>139</v>
      </c>
      <c r="H12957" s="111" t="s">
        <v>139</v>
      </c>
      <c r="I12957" s="111" t="s">
        <v>139</v>
      </c>
      <c r="J12957" t="str">
        <f t="shared" si="404"/>
        <v>5418Utbygd arealMineraljord</v>
      </c>
      <c r="K12957" s="111">
        <v>6.7868445194857546E-2</v>
      </c>
      <c r="L12957" s="111">
        <v>0</v>
      </c>
      <c r="M12957" s="111">
        <v>1.303047089454229E-2</v>
      </c>
      <c r="N12957" s="112">
        <f t="shared" si="405"/>
        <v>8.0898916089399836E-2</v>
      </c>
    </row>
    <row r="12958" spans="1:14" x14ac:dyDescent="0.25">
      <c r="A12958" s="111" t="s">
        <v>933</v>
      </c>
      <c r="B12958" s="111">
        <f>INDEX(kommuner!C:C,MATCH(_xlfn.NUMBERVALUE(A12958),kommuner!B:B,0))</f>
        <v>5418</v>
      </c>
      <c r="C12958" s="111" t="s">
        <v>83</v>
      </c>
      <c r="D12958" s="111" t="s">
        <v>83</v>
      </c>
      <c r="E12958" s="111" t="s">
        <v>123</v>
      </c>
      <c r="F12958" s="111" t="s">
        <v>139</v>
      </c>
      <c r="G12958" s="111" t="s">
        <v>139</v>
      </c>
      <c r="H12958" s="111" t="s">
        <v>139</v>
      </c>
      <c r="I12958" s="111" t="s">
        <v>139</v>
      </c>
      <c r="J12958" t="str">
        <f t="shared" si="404"/>
        <v>5418Utbygd arealOrganisk jord</v>
      </c>
      <c r="K12958" s="111">
        <v>29.011421395201612</v>
      </c>
      <c r="L12958" s="111">
        <v>0</v>
      </c>
      <c r="M12958" s="111">
        <v>1.303047089454229E-2</v>
      </c>
      <c r="N12958" s="112">
        <f t="shared" si="405"/>
        <v>29.024451866096154</v>
      </c>
    </row>
    <row r="12959" spans="1:14" x14ac:dyDescent="0.25">
      <c r="A12959" s="111" t="s">
        <v>933</v>
      </c>
      <c r="B12959" s="111">
        <f>INDEX(kommuner!C:C,MATCH(_xlfn.NUMBERVALUE(A12959),kommuner!B:B,0))</f>
        <v>5418</v>
      </c>
      <c r="C12959" s="111" t="s">
        <v>181</v>
      </c>
      <c r="D12959" s="111" t="s">
        <v>181</v>
      </c>
      <c r="E12959" s="111" t="s">
        <v>123</v>
      </c>
      <c r="F12959" s="111" t="s">
        <v>139</v>
      </c>
      <c r="G12959" s="111" t="s">
        <v>139</v>
      </c>
      <c r="H12959" s="111" t="s">
        <v>139</v>
      </c>
      <c r="I12959" s="111" t="s">
        <v>139</v>
      </c>
      <c r="J12959" t="str">
        <f t="shared" si="404"/>
        <v>5418Vann og myrOrganisk jord</v>
      </c>
      <c r="K12959" s="111">
        <v>-4.1038862122629617E-2</v>
      </c>
      <c r="L12959" s="111">
        <v>0</v>
      </c>
      <c r="M12959" s="111">
        <v>0</v>
      </c>
      <c r="N12959" s="112">
        <f t="shared" si="405"/>
        <v>-4.1038862122629617E-2</v>
      </c>
    </row>
    <row r="12960" spans="1:14" x14ac:dyDescent="0.25">
      <c r="A12960" s="111" t="s">
        <v>934</v>
      </c>
      <c r="B12960" s="111">
        <f>INDEX(kommuner!C:C,MATCH(_xlfn.NUMBERVALUE(A12960),kommuner!B:B,0))</f>
        <v>5419</v>
      </c>
      <c r="C12960" s="111" t="s">
        <v>82</v>
      </c>
      <c r="D12960" s="111" t="s">
        <v>82</v>
      </c>
      <c r="E12960" s="111" t="s">
        <v>126</v>
      </c>
      <c r="F12960" s="111" t="s">
        <v>139</v>
      </c>
      <c r="G12960" s="111" t="s">
        <v>139</v>
      </c>
      <c r="H12960" s="111" t="s">
        <v>139</v>
      </c>
      <c r="I12960" s="111" t="s">
        <v>139</v>
      </c>
      <c r="J12960" t="str">
        <f t="shared" si="404"/>
        <v>5419Annen utmarkMineraljord</v>
      </c>
      <c r="K12960" s="111">
        <v>-4.6129089206686659E-2</v>
      </c>
      <c r="L12960" s="111">
        <v>0</v>
      </c>
      <c r="M12960" s="111">
        <v>0</v>
      </c>
      <c r="N12960" s="112">
        <f t="shared" si="405"/>
        <v>-4.6129089206686659E-2</v>
      </c>
    </row>
    <row r="12961" spans="1:14" x14ac:dyDescent="0.25">
      <c r="A12961" s="111" t="s">
        <v>934</v>
      </c>
      <c r="B12961" s="111">
        <f>INDEX(kommuner!C:C,MATCH(_xlfn.NUMBERVALUE(A12961),kommuner!B:B,0))</f>
        <v>5419</v>
      </c>
      <c r="C12961" s="111" t="s">
        <v>121</v>
      </c>
      <c r="D12961" s="111" t="s">
        <v>121</v>
      </c>
      <c r="E12961" s="111" t="s">
        <v>126</v>
      </c>
      <c r="F12961" s="111" t="s">
        <v>139</v>
      </c>
      <c r="G12961" s="111" t="s">
        <v>139</v>
      </c>
      <c r="H12961" s="111" t="s">
        <v>139</v>
      </c>
      <c r="I12961" s="111" t="s">
        <v>139</v>
      </c>
      <c r="J12961" t="str">
        <f t="shared" si="404"/>
        <v>5419BeiteMineraljord</v>
      </c>
      <c r="K12961" s="111">
        <v>-0.96338340838695502</v>
      </c>
      <c r="L12961" s="111">
        <v>0</v>
      </c>
      <c r="M12961" s="111">
        <v>1.2448711246839999E-7</v>
      </c>
      <c r="N12961" s="112">
        <f t="shared" si="405"/>
        <v>-0.96338328389984251</v>
      </c>
    </row>
    <row r="12962" spans="1:14" x14ac:dyDescent="0.25">
      <c r="A12962" s="111" t="s">
        <v>934</v>
      </c>
      <c r="B12962" s="111">
        <f>INDEX(kommuner!C:C,MATCH(_xlfn.NUMBERVALUE(A12962),kommuner!B:B,0))</f>
        <v>5419</v>
      </c>
      <c r="C12962" s="111" t="s">
        <v>121</v>
      </c>
      <c r="D12962" s="111" t="s">
        <v>121</v>
      </c>
      <c r="E12962" s="111" t="s">
        <v>123</v>
      </c>
      <c r="F12962" s="111" t="s">
        <v>139</v>
      </c>
      <c r="G12962" s="111" t="s">
        <v>139</v>
      </c>
      <c r="H12962" s="111" t="s">
        <v>139</v>
      </c>
      <c r="I12962" s="111" t="s">
        <v>139</v>
      </c>
      <c r="J12962" t="str">
        <f t="shared" si="404"/>
        <v>5419BeiteOrganisk jord</v>
      </c>
      <c r="K12962" s="111">
        <v>12.077525935985037</v>
      </c>
      <c r="L12962" s="111">
        <v>1.6412500000000001</v>
      </c>
      <c r="M12962" s="111">
        <v>0</v>
      </c>
      <c r="N12962" s="112">
        <f t="shared" si="405"/>
        <v>13.718775935985036</v>
      </c>
    </row>
    <row r="12963" spans="1:14" x14ac:dyDescent="0.25">
      <c r="A12963" s="111" t="s">
        <v>934</v>
      </c>
      <c r="B12963" s="111">
        <f>INDEX(kommuner!C:C,MATCH(_xlfn.NUMBERVALUE(A12963),kommuner!B:B,0))</f>
        <v>5419</v>
      </c>
      <c r="C12963" s="111" t="s">
        <v>84</v>
      </c>
      <c r="D12963" s="111" t="s">
        <v>84</v>
      </c>
      <c r="E12963" s="111" t="s">
        <v>126</v>
      </c>
      <c r="F12963" s="111" t="s">
        <v>139</v>
      </c>
      <c r="G12963" s="111" t="s">
        <v>139</v>
      </c>
      <c r="H12963" s="111" t="s">
        <v>139</v>
      </c>
      <c r="I12963" s="111" t="s">
        <v>139</v>
      </c>
      <c r="J12963" t="str">
        <f t="shared" si="404"/>
        <v>5419Dyrket markMineraljord</v>
      </c>
      <c r="K12963" s="111">
        <v>6.1688588218568839E-2</v>
      </c>
      <c r="L12963" s="111">
        <v>0</v>
      </c>
      <c r="M12963" s="111">
        <v>0</v>
      </c>
      <c r="N12963" s="112">
        <f t="shared" si="405"/>
        <v>6.1688588218568839E-2</v>
      </c>
    </row>
    <row r="12964" spans="1:14" x14ac:dyDescent="0.25">
      <c r="A12964" s="111" t="s">
        <v>934</v>
      </c>
      <c r="B12964" s="111">
        <f>INDEX(kommuner!C:C,MATCH(_xlfn.NUMBERVALUE(A12964),kommuner!B:B,0))</f>
        <v>5419</v>
      </c>
      <c r="C12964" s="111" t="s">
        <v>84</v>
      </c>
      <c r="D12964" s="111" t="s">
        <v>84</v>
      </c>
      <c r="E12964" s="111" t="s">
        <v>123</v>
      </c>
      <c r="F12964" s="111" t="s">
        <v>139</v>
      </c>
      <c r="G12964" s="111" t="s">
        <v>139</v>
      </c>
      <c r="H12964" s="111" t="s">
        <v>139</v>
      </c>
      <c r="I12964" s="111" t="s">
        <v>139</v>
      </c>
      <c r="J12964" t="str">
        <f t="shared" si="404"/>
        <v>5419Dyrket markOrganisk jord</v>
      </c>
      <c r="K12964" s="111">
        <v>28.726149366675592</v>
      </c>
      <c r="L12964" s="111">
        <v>1.45625</v>
      </c>
      <c r="M12964" s="111">
        <v>0</v>
      </c>
      <c r="N12964" s="112">
        <f t="shared" si="405"/>
        <v>30.182399366675593</v>
      </c>
    </row>
    <row r="12965" spans="1:14" x14ac:dyDescent="0.25">
      <c r="A12965" s="111" t="s">
        <v>934</v>
      </c>
      <c r="B12965" s="111">
        <f>INDEX(kommuner!C:C,MATCH(_xlfn.NUMBERVALUE(A12965),kommuner!B:B,0))</f>
        <v>5419</v>
      </c>
      <c r="C12965" s="111" t="s">
        <v>127</v>
      </c>
      <c r="D12965" s="111" t="s">
        <v>127</v>
      </c>
      <c r="E12965" s="111" t="s">
        <v>126</v>
      </c>
      <c r="F12965" s="111" t="s">
        <v>172</v>
      </c>
      <c r="G12965" s="111" t="s">
        <v>180</v>
      </c>
      <c r="H12965" s="111" t="s">
        <v>172</v>
      </c>
      <c r="I12965" s="111" t="s">
        <v>180</v>
      </c>
      <c r="J12965" t="str">
        <f t="shared" si="404"/>
        <v>5419SkogMineraljordBarskogHøy</v>
      </c>
      <c r="K12965" s="111">
        <v>-4.1008350957832223</v>
      </c>
      <c r="L12965" s="111">
        <v>0.85306406685236758</v>
      </c>
      <c r="M12965" s="111">
        <v>6.4056614999681585E-2</v>
      </c>
      <c r="N12965" s="112">
        <f t="shared" si="405"/>
        <v>-3.183714413931173</v>
      </c>
    </row>
    <row r="12966" spans="1:14" x14ac:dyDescent="0.25">
      <c r="A12966" s="111" t="s">
        <v>934</v>
      </c>
      <c r="B12966" s="111">
        <f>INDEX(kommuner!C:C,MATCH(_xlfn.NUMBERVALUE(A12966),kommuner!B:B,0))</f>
        <v>5419</v>
      </c>
      <c r="C12966" s="111" t="s">
        <v>127</v>
      </c>
      <c r="D12966" s="111" t="s">
        <v>127</v>
      </c>
      <c r="E12966" s="111" t="s">
        <v>126</v>
      </c>
      <c r="F12966" s="111" t="s">
        <v>172</v>
      </c>
      <c r="G12966" s="111" t="s">
        <v>167</v>
      </c>
      <c r="H12966" s="111" t="s">
        <v>172</v>
      </c>
      <c r="I12966" s="111" t="s">
        <v>167</v>
      </c>
      <c r="J12966" t="str">
        <f t="shared" si="404"/>
        <v>5419SkogMineraljordBarskogImpediment</v>
      </c>
      <c r="K12966" s="111">
        <v>-0.74600152614144843</v>
      </c>
      <c r="L12966" s="111">
        <v>0.85306406685236758</v>
      </c>
      <c r="M12966" s="111">
        <v>6.3979989500968365E-2</v>
      </c>
      <c r="N12966" s="112">
        <f t="shared" si="405"/>
        <v>0.17104253021188751</v>
      </c>
    </row>
    <row r="12967" spans="1:14" x14ac:dyDescent="0.25">
      <c r="A12967" s="111" t="s">
        <v>934</v>
      </c>
      <c r="B12967" s="111">
        <f>INDEX(kommuner!C:C,MATCH(_xlfn.NUMBERVALUE(A12967),kommuner!B:B,0))</f>
        <v>5419</v>
      </c>
      <c r="C12967" s="111" t="s">
        <v>127</v>
      </c>
      <c r="D12967" s="111" t="s">
        <v>127</v>
      </c>
      <c r="E12967" s="111" t="s">
        <v>126</v>
      </c>
      <c r="F12967" s="111" t="s">
        <v>172</v>
      </c>
      <c r="G12967" s="111" t="s">
        <v>190</v>
      </c>
      <c r="H12967" s="111" t="s">
        <v>172</v>
      </c>
      <c r="I12967" s="111" t="s">
        <v>190</v>
      </c>
      <c r="J12967" t="str">
        <f t="shared" si="404"/>
        <v>5419SkogMineraljordBarskogLav</v>
      </c>
      <c r="K12967" s="111">
        <v>-1.8215681825293268</v>
      </c>
      <c r="L12967" s="111">
        <v>0.85306406685236758</v>
      </c>
      <c r="M12967" s="111">
        <v>6.3979989500968365E-2</v>
      </c>
      <c r="N12967" s="112">
        <f t="shared" si="405"/>
        <v>-0.90452412617599087</v>
      </c>
    </row>
    <row r="12968" spans="1:14" x14ac:dyDescent="0.25">
      <c r="A12968" s="111" t="s">
        <v>934</v>
      </c>
      <c r="B12968" s="111">
        <f>INDEX(kommuner!C:C,MATCH(_xlfn.NUMBERVALUE(A12968),kommuner!B:B,0))</f>
        <v>5419</v>
      </c>
      <c r="C12968" s="111" t="s">
        <v>127</v>
      </c>
      <c r="D12968" s="111" t="s">
        <v>127</v>
      </c>
      <c r="E12968" s="111" t="s">
        <v>126</v>
      </c>
      <c r="F12968" s="111" t="s">
        <v>172</v>
      </c>
      <c r="G12968" s="111" t="s">
        <v>173</v>
      </c>
      <c r="H12968" s="111" t="s">
        <v>172</v>
      </c>
      <c r="I12968" s="111" t="s">
        <v>173</v>
      </c>
      <c r="J12968" t="str">
        <f t="shared" si="404"/>
        <v>5419SkogMineraljordBarskogMiddels</v>
      </c>
      <c r="K12968" s="111">
        <v>-2.9452289214132028</v>
      </c>
      <c r="L12968" s="111">
        <v>0.85306406685236758</v>
      </c>
      <c r="M12968" s="111">
        <v>6.4056614999681585E-2</v>
      </c>
      <c r="N12968" s="112">
        <f t="shared" si="405"/>
        <v>-2.0281082395611536</v>
      </c>
    </row>
    <row r="12969" spans="1:14" x14ac:dyDescent="0.25">
      <c r="A12969" s="111" t="s">
        <v>934</v>
      </c>
      <c r="B12969" s="111">
        <f>INDEX(kommuner!C:C,MATCH(_xlfn.NUMBERVALUE(A12969),kommuner!B:B,0))</f>
        <v>5419</v>
      </c>
      <c r="C12969" s="111" t="s">
        <v>127</v>
      </c>
      <c r="D12969" s="111" t="s">
        <v>127</v>
      </c>
      <c r="E12969" s="111" t="s">
        <v>126</v>
      </c>
      <c r="F12969" s="111" t="s">
        <v>172</v>
      </c>
      <c r="G12969" s="111" t="s">
        <v>186</v>
      </c>
      <c r="H12969" s="111" t="s">
        <v>172</v>
      </c>
      <c r="I12969" s="111" t="s">
        <v>186</v>
      </c>
      <c r="J12969" t="str">
        <f t="shared" si="404"/>
        <v>5419SkogMineraljordBarskogSærs høy</v>
      </c>
      <c r="K12969" s="111">
        <v>0.12072674540874306</v>
      </c>
      <c r="L12969" s="111">
        <v>0.85306406685236758</v>
      </c>
      <c r="M12969" s="111">
        <v>6.4056614999681585E-2</v>
      </c>
      <c r="N12969" s="112">
        <f t="shared" si="405"/>
        <v>1.0378474272607923</v>
      </c>
    </row>
    <row r="12970" spans="1:14" x14ac:dyDescent="0.25">
      <c r="A12970" s="111" t="s">
        <v>934</v>
      </c>
      <c r="B12970" s="111">
        <f>INDEX(kommuner!C:C,MATCH(_xlfn.NUMBERVALUE(A12970),kommuner!B:B,0))</f>
        <v>5419</v>
      </c>
      <c r="C12970" s="111" t="s">
        <v>127</v>
      </c>
      <c r="D12970" s="111" t="s">
        <v>127</v>
      </c>
      <c r="E12970" s="111" t="s">
        <v>126</v>
      </c>
      <c r="F12970" s="111" t="s">
        <v>179</v>
      </c>
      <c r="G12970" s="111" t="s">
        <v>180</v>
      </c>
      <c r="H12970" s="111" t="s">
        <v>179</v>
      </c>
      <c r="I12970" s="111" t="s">
        <v>180</v>
      </c>
      <c r="J12970" t="str">
        <f t="shared" si="404"/>
        <v>5419SkogMineraljordBlandingsskogHøy</v>
      </c>
      <c r="K12970" s="111">
        <v>-7.1939050909469406</v>
      </c>
      <c r="L12970" s="111">
        <v>0.85306406685236758</v>
      </c>
      <c r="M12970" s="111">
        <v>6.3979989500968365E-2</v>
      </c>
      <c r="N12970" s="112">
        <f t="shared" si="405"/>
        <v>-6.2768610345936047</v>
      </c>
    </row>
    <row r="12971" spans="1:14" x14ac:dyDescent="0.25">
      <c r="A12971" s="111" t="s">
        <v>934</v>
      </c>
      <c r="B12971" s="111">
        <f>INDEX(kommuner!C:C,MATCH(_xlfn.NUMBERVALUE(A12971),kommuner!B:B,0))</f>
        <v>5419</v>
      </c>
      <c r="C12971" s="111" t="s">
        <v>127</v>
      </c>
      <c r="D12971" s="111" t="s">
        <v>127</v>
      </c>
      <c r="E12971" s="111" t="s">
        <v>126</v>
      </c>
      <c r="F12971" s="111" t="s">
        <v>179</v>
      </c>
      <c r="G12971" s="111" t="s">
        <v>167</v>
      </c>
      <c r="H12971" s="111" t="s">
        <v>179</v>
      </c>
      <c r="I12971" s="111" t="s">
        <v>167</v>
      </c>
      <c r="J12971" t="str">
        <f t="shared" si="404"/>
        <v>5419SkogMineraljordBlandingsskogImpediment</v>
      </c>
      <c r="K12971" s="111">
        <v>-1.6598037998579707</v>
      </c>
      <c r="L12971" s="111">
        <v>0.85306406685236758</v>
      </c>
      <c r="M12971" s="111">
        <v>6.3979989500968365E-2</v>
      </c>
      <c r="N12971" s="112">
        <f t="shared" si="405"/>
        <v>-0.7427597435046347</v>
      </c>
    </row>
    <row r="12972" spans="1:14" x14ac:dyDescent="0.25">
      <c r="A12972" s="111" t="s">
        <v>934</v>
      </c>
      <c r="B12972" s="111">
        <f>INDEX(kommuner!C:C,MATCH(_xlfn.NUMBERVALUE(A12972),kommuner!B:B,0))</f>
        <v>5419</v>
      </c>
      <c r="C12972" s="111" t="s">
        <v>127</v>
      </c>
      <c r="D12972" s="111" t="s">
        <v>127</v>
      </c>
      <c r="E12972" s="111" t="s">
        <v>126</v>
      </c>
      <c r="F12972" s="111" t="s">
        <v>179</v>
      </c>
      <c r="G12972" s="111" t="s">
        <v>190</v>
      </c>
      <c r="H12972" s="111" t="s">
        <v>179</v>
      </c>
      <c r="I12972" s="111" t="s">
        <v>190</v>
      </c>
      <c r="J12972" t="str">
        <f t="shared" si="404"/>
        <v>5419SkogMineraljordBlandingsskogLav</v>
      </c>
      <c r="K12972" s="111">
        <v>-2.5588434197694254</v>
      </c>
      <c r="L12972" s="111">
        <v>0.85306406685236758</v>
      </c>
      <c r="M12972" s="111">
        <v>6.3979989500968365E-2</v>
      </c>
      <c r="N12972" s="112">
        <f t="shared" si="405"/>
        <v>-1.6417993634160897</v>
      </c>
    </row>
    <row r="12973" spans="1:14" x14ac:dyDescent="0.25">
      <c r="A12973" s="111" t="s">
        <v>934</v>
      </c>
      <c r="B12973" s="111">
        <f>INDEX(kommuner!C:C,MATCH(_xlfn.NUMBERVALUE(A12973),kommuner!B:B,0))</f>
        <v>5419</v>
      </c>
      <c r="C12973" s="111" t="s">
        <v>127</v>
      </c>
      <c r="D12973" s="111" t="s">
        <v>127</v>
      </c>
      <c r="E12973" s="111" t="s">
        <v>126</v>
      </c>
      <c r="F12973" s="111" t="s">
        <v>179</v>
      </c>
      <c r="G12973" s="111" t="s">
        <v>173</v>
      </c>
      <c r="H12973" s="111" t="s">
        <v>179</v>
      </c>
      <c r="I12973" s="111" t="s">
        <v>173</v>
      </c>
      <c r="J12973" t="str">
        <f t="shared" si="404"/>
        <v>5419SkogMineraljordBlandingsskogMiddels</v>
      </c>
      <c r="K12973" s="111">
        <v>-3.8687729546762566</v>
      </c>
      <c r="L12973" s="111">
        <v>0.85306406685236758</v>
      </c>
      <c r="M12973" s="111">
        <v>6.3979989500968365E-2</v>
      </c>
      <c r="N12973" s="112">
        <f t="shared" si="405"/>
        <v>-2.9517288983229206</v>
      </c>
    </row>
    <row r="12974" spans="1:14" x14ac:dyDescent="0.25">
      <c r="A12974" s="111" t="s">
        <v>934</v>
      </c>
      <c r="B12974" s="111">
        <f>INDEX(kommuner!C:C,MATCH(_xlfn.NUMBERVALUE(A12974),kommuner!B:B,0))</f>
        <v>5419</v>
      </c>
      <c r="C12974" s="111" t="s">
        <v>127</v>
      </c>
      <c r="D12974" s="111" t="s">
        <v>127</v>
      </c>
      <c r="E12974" s="111" t="s">
        <v>126</v>
      </c>
      <c r="F12974" s="111" t="s">
        <v>179</v>
      </c>
      <c r="G12974" s="111" t="s">
        <v>186</v>
      </c>
      <c r="H12974" s="111" t="s">
        <v>179</v>
      </c>
      <c r="I12974" s="111" t="s">
        <v>186</v>
      </c>
      <c r="J12974" t="str">
        <f t="shared" si="404"/>
        <v>5419SkogMineraljordBlandingsskogSærs høy</v>
      </c>
      <c r="K12974" s="111">
        <v>-2.9395925245326562</v>
      </c>
      <c r="L12974" s="111">
        <v>0.85306406685236758</v>
      </c>
      <c r="M12974" s="111">
        <v>6.3979989500968365E-2</v>
      </c>
      <c r="N12974" s="112">
        <f t="shared" si="405"/>
        <v>-2.0225484681793202</v>
      </c>
    </row>
    <row r="12975" spans="1:14" x14ac:dyDescent="0.25">
      <c r="A12975" s="111" t="s">
        <v>934</v>
      </c>
      <c r="B12975" s="111">
        <f>INDEX(kommuner!C:C,MATCH(_xlfn.NUMBERVALUE(A12975),kommuner!B:B,0))</f>
        <v>5419</v>
      </c>
      <c r="C12975" s="111" t="s">
        <v>127</v>
      </c>
      <c r="D12975" s="111" t="s">
        <v>127</v>
      </c>
      <c r="E12975" s="111" t="s">
        <v>126</v>
      </c>
      <c r="F12975" s="111" t="s">
        <v>185</v>
      </c>
      <c r="G12975" s="111" t="s">
        <v>180</v>
      </c>
      <c r="H12975" s="111" t="s">
        <v>185</v>
      </c>
      <c r="I12975" s="111" t="s">
        <v>180</v>
      </c>
      <c r="J12975" t="str">
        <f t="shared" si="404"/>
        <v>5419SkogMineraljordLauvskogHøy</v>
      </c>
      <c r="K12975" s="111">
        <v>-2.2672556336745231</v>
      </c>
      <c r="L12975" s="111">
        <v>0.85306406685236758</v>
      </c>
      <c r="M12975" s="111">
        <v>6.3979989500968365E-2</v>
      </c>
      <c r="N12975" s="112">
        <f t="shared" si="405"/>
        <v>-1.3502115773211874</v>
      </c>
    </row>
    <row r="12976" spans="1:14" x14ac:dyDescent="0.25">
      <c r="A12976" s="111" t="s">
        <v>934</v>
      </c>
      <c r="B12976" s="111">
        <f>INDEX(kommuner!C:C,MATCH(_xlfn.NUMBERVALUE(A12976),kommuner!B:B,0))</f>
        <v>5419</v>
      </c>
      <c r="C12976" s="111" t="s">
        <v>127</v>
      </c>
      <c r="D12976" s="111" t="s">
        <v>127</v>
      </c>
      <c r="E12976" s="111" t="s">
        <v>126</v>
      </c>
      <c r="F12976" s="111" t="s">
        <v>185</v>
      </c>
      <c r="G12976" s="111" t="s">
        <v>167</v>
      </c>
      <c r="H12976" s="111" t="s">
        <v>185</v>
      </c>
      <c r="I12976" s="111" t="s">
        <v>167</v>
      </c>
      <c r="J12976" t="str">
        <f t="shared" si="404"/>
        <v>5419SkogMineraljordLauvskogImpediment</v>
      </c>
      <c r="K12976" s="111">
        <v>-0.10482014945424457</v>
      </c>
      <c r="L12976" s="111">
        <v>0.85306406685236758</v>
      </c>
      <c r="M12976" s="111">
        <v>6.3979989500968365E-2</v>
      </c>
      <c r="N12976" s="112">
        <f t="shared" si="405"/>
        <v>0.81222390689909141</v>
      </c>
    </row>
    <row r="12977" spans="1:14" x14ac:dyDescent="0.25">
      <c r="A12977" s="111" t="s">
        <v>934</v>
      </c>
      <c r="B12977" s="111">
        <f>INDEX(kommuner!C:C,MATCH(_xlfn.NUMBERVALUE(A12977),kommuner!B:B,0))</f>
        <v>5419</v>
      </c>
      <c r="C12977" s="111" t="s">
        <v>127</v>
      </c>
      <c r="D12977" s="111" t="s">
        <v>127</v>
      </c>
      <c r="E12977" s="111" t="s">
        <v>126</v>
      </c>
      <c r="F12977" s="111" t="s">
        <v>185</v>
      </c>
      <c r="G12977" s="111" t="s">
        <v>190</v>
      </c>
      <c r="H12977" s="111" t="s">
        <v>185</v>
      </c>
      <c r="I12977" s="111" t="s">
        <v>190</v>
      </c>
      <c r="J12977" t="str">
        <f t="shared" si="404"/>
        <v>5419SkogMineraljordLauvskogLav</v>
      </c>
      <c r="K12977" s="111">
        <v>-8.9748170935426599E-2</v>
      </c>
      <c r="L12977" s="111">
        <v>0.85306406685236758</v>
      </c>
      <c r="M12977" s="111">
        <v>6.3979989500968365E-2</v>
      </c>
      <c r="N12977" s="112">
        <f t="shared" si="405"/>
        <v>0.82729588541790933</v>
      </c>
    </row>
    <row r="12978" spans="1:14" x14ac:dyDescent="0.25">
      <c r="A12978" s="111" t="s">
        <v>934</v>
      </c>
      <c r="B12978" s="111">
        <f>INDEX(kommuner!C:C,MATCH(_xlfn.NUMBERVALUE(A12978),kommuner!B:B,0))</f>
        <v>5419</v>
      </c>
      <c r="C12978" s="111" t="s">
        <v>127</v>
      </c>
      <c r="D12978" s="111" t="s">
        <v>127</v>
      </c>
      <c r="E12978" s="111" t="s">
        <v>126</v>
      </c>
      <c r="F12978" s="111" t="s">
        <v>185</v>
      </c>
      <c r="G12978" s="111" t="s">
        <v>173</v>
      </c>
      <c r="H12978" s="111" t="s">
        <v>185</v>
      </c>
      <c r="I12978" s="111" t="s">
        <v>173</v>
      </c>
      <c r="J12978" t="str">
        <f t="shared" si="404"/>
        <v>5419SkogMineraljordLauvskogMiddels</v>
      </c>
      <c r="K12978" s="111">
        <v>-1.6187078219159163</v>
      </c>
      <c r="L12978" s="111">
        <v>0.85306406685236758</v>
      </c>
      <c r="M12978" s="111">
        <v>6.3979989500968365E-2</v>
      </c>
      <c r="N12978" s="112">
        <f t="shared" si="405"/>
        <v>-0.70166376556258037</v>
      </c>
    </row>
    <row r="12979" spans="1:14" x14ac:dyDescent="0.25">
      <c r="A12979" s="111" t="s">
        <v>934</v>
      </c>
      <c r="B12979" s="111">
        <f>INDEX(kommuner!C:C,MATCH(_xlfn.NUMBERVALUE(A12979),kommuner!B:B,0))</f>
        <v>5419</v>
      </c>
      <c r="C12979" s="111" t="s">
        <v>127</v>
      </c>
      <c r="D12979" s="111" t="s">
        <v>127</v>
      </c>
      <c r="E12979" s="111" t="s">
        <v>126</v>
      </c>
      <c r="F12979" s="111" t="s">
        <v>185</v>
      </c>
      <c r="G12979" s="111" t="s">
        <v>186</v>
      </c>
      <c r="H12979" s="111" t="s">
        <v>185</v>
      </c>
      <c r="I12979" s="111" t="s">
        <v>186</v>
      </c>
      <c r="J12979" t="str">
        <f t="shared" si="404"/>
        <v>5419SkogMineraljordLauvskogSærs høy</v>
      </c>
      <c r="K12979" s="111">
        <v>-3.6560473259425113</v>
      </c>
      <c r="L12979" s="111">
        <v>0.85306406685236758</v>
      </c>
      <c r="M12979" s="111">
        <v>6.3979989500968365E-2</v>
      </c>
      <c r="N12979" s="112">
        <f t="shared" si="405"/>
        <v>-2.7390032695891753</v>
      </c>
    </row>
    <row r="12980" spans="1:14" x14ac:dyDescent="0.25">
      <c r="A12980" s="111" t="s">
        <v>934</v>
      </c>
      <c r="B12980" s="111">
        <f>INDEX(kommuner!C:C,MATCH(_xlfn.NUMBERVALUE(A12980),kommuner!B:B,0))</f>
        <v>5419</v>
      </c>
      <c r="C12980" s="111" t="s">
        <v>127</v>
      </c>
      <c r="D12980" s="111" t="s">
        <v>127</v>
      </c>
      <c r="E12980" s="111" t="s">
        <v>123</v>
      </c>
      <c r="F12980" s="111" t="s">
        <v>172</v>
      </c>
      <c r="G12980" s="111" t="s">
        <v>180</v>
      </c>
      <c r="H12980" s="111" t="s">
        <v>172</v>
      </c>
      <c r="I12980" s="111" t="s">
        <v>180</v>
      </c>
      <c r="J12980" t="str">
        <f t="shared" si="404"/>
        <v>5419SkogOrganisk jordBarskogHøy</v>
      </c>
      <c r="K12980" s="111">
        <v>-2.5184559031994138</v>
      </c>
      <c r="L12980" s="111">
        <v>0.92784825435236762</v>
      </c>
      <c r="M12980" s="111">
        <v>0.46518126042825314</v>
      </c>
      <c r="N12980" s="112">
        <f t="shared" si="405"/>
        <v>-1.1254263884187932</v>
      </c>
    </row>
    <row r="12981" spans="1:14" x14ac:dyDescent="0.25">
      <c r="A12981" s="111" t="s">
        <v>934</v>
      </c>
      <c r="B12981" s="111">
        <f>INDEX(kommuner!C:C,MATCH(_xlfn.NUMBERVALUE(A12981),kommuner!B:B,0))</f>
        <v>5419</v>
      </c>
      <c r="C12981" s="111" t="s">
        <v>127</v>
      </c>
      <c r="D12981" s="111" t="s">
        <v>127</v>
      </c>
      <c r="E12981" s="111" t="s">
        <v>123</v>
      </c>
      <c r="F12981" s="111" t="s">
        <v>172</v>
      </c>
      <c r="G12981" s="111" t="s">
        <v>167</v>
      </c>
      <c r="H12981" s="111" t="s">
        <v>172</v>
      </c>
      <c r="I12981" s="111" t="s">
        <v>167</v>
      </c>
      <c r="J12981" t="str">
        <f t="shared" si="404"/>
        <v>5419SkogOrganisk jordBarskogImpediment</v>
      </c>
      <c r="K12981" s="111">
        <v>-0.13011741963904588</v>
      </c>
      <c r="L12981" s="111">
        <v>0.92784825435236762</v>
      </c>
      <c r="M12981" s="111">
        <v>0.46510463492953991</v>
      </c>
      <c r="N12981" s="112">
        <f t="shared" si="405"/>
        <v>1.2628354696428616</v>
      </c>
    </row>
    <row r="12982" spans="1:14" x14ac:dyDescent="0.25">
      <c r="A12982" s="111" t="s">
        <v>934</v>
      </c>
      <c r="B12982" s="111">
        <f>INDEX(kommuner!C:C,MATCH(_xlfn.NUMBERVALUE(A12982),kommuner!B:B,0))</f>
        <v>5419</v>
      </c>
      <c r="C12982" s="111" t="s">
        <v>127</v>
      </c>
      <c r="D12982" s="111" t="s">
        <v>127</v>
      </c>
      <c r="E12982" s="111" t="s">
        <v>123</v>
      </c>
      <c r="F12982" s="111" t="s">
        <v>172</v>
      </c>
      <c r="G12982" s="111" t="s">
        <v>190</v>
      </c>
      <c r="H12982" s="111" t="s">
        <v>172</v>
      </c>
      <c r="I12982" s="111" t="s">
        <v>190</v>
      </c>
      <c r="J12982" t="str">
        <f t="shared" si="404"/>
        <v>5419SkogOrganisk jordBarskogLav</v>
      </c>
      <c r="K12982" s="111">
        <v>-0.50666953101693391</v>
      </c>
      <c r="L12982" s="111">
        <v>0.92784825435236762</v>
      </c>
      <c r="M12982" s="111">
        <v>0.46510463492953991</v>
      </c>
      <c r="N12982" s="112">
        <f t="shared" si="405"/>
        <v>0.88628335826497362</v>
      </c>
    </row>
    <row r="12983" spans="1:14" x14ac:dyDescent="0.25">
      <c r="A12983" s="111" t="s">
        <v>934</v>
      </c>
      <c r="B12983" s="111">
        <f>INDEX(kommuner!C:C,MATCH(_xlfn.NUMBERVALUE(A12983),kommuner!B:B,0))</f>
        <v>5419</v>
      </c>
      <c r="C12983" s="111" t="s">
        <v>127</v>
      </c>
      <c r="D12983" s="111" t="s">
        <v>127</v>
      </c>
      <c r="E12983" s="111" t="s">
        <v>123</v>
      </c>
      <c r="F12983" s="111" t="s">
        <v>172</v>
      </c>
      <c r="G12983" s="111" t="s">
        <v>173</v>
      </c>
      <c r="H12983" s="111" t="s">
        <v>172</v>
      </c>
      <c r="I12983" s="111" t="s">
        <v>173</v>
      </c>
      <c r="J12983" t="str">
        <f t="shared" si="404"/>
        <v>5419SkogOrganisk jordBarskogMiddels</v>
      </c>
      <c r="K12983" s="111">
        <v>-1.5571490961494638</v>
      </c>
      <c r="L12983" s="111">
        <v>0.92784825435236762</v>
      </c>
      <c r="M12983" s="111">
        <v>0.46518126042825314</v>
      </c>
      <c r="N12983" s="112">
        <f t="shared" si="405"/>
        <v>-0.16411958136884308</v>
      </c>
    </row>
    <row r="12984" spans="1:14" x14ac:dyDescent="0.25">
      <c r="A12984" s="111" t="s">
        <v>934</v>
      </c>
      <c r="B12984" s="111">
        <f>INDEX(kommuner!C:C,MATCH(_xlfn.NUMBERVALUE(A12984),kommuner!B:B,0))</f>
        <v>5419</v>
      </c>
      <c r="C12984" s="111" t="s">
        <v>127</v>
      </c>
      <c r="D12984" s="111" t="s">
        <v>127</v>
      </c>
      <c r="E12984" s="111" t="s">
        <v>123</v>
      </c>
      <c r="F12984" s="111" t="s">
        <v>172</v>
      </c>
      <c r="G12984" s="111" t="s">
        <v>186</v>
      </c>
      <c r="H12984" s="111" t="s">
        <v>172</v>
      </c>
      <c r="I12984" s="111" t="s">
        <v>186</v>
      </c>
      <c r="J12984" t="str">
        <f t="shared" si="404"/>
        <v>5419SkogOrganisk jordBarskogSærs høy</v>
      </c>
      <c r="K12984" s="111">
        <v>2.5548655235722699</v>
      </c>
      <c r="L12984" s="111">
        <v>0.92784825435236762</v>
      </c>
      <c r="M12984" s="111">
        <v>0.46518126042825314</v>
      </c>
      <c r="N12984" s="112">
        <f t="shared" si="405"/>
        <v>3.9478950383528906</v>
      </c>
    </row>
    <row r="12985" spans="1:14" x14ac:dyDescent="0.25">
      <c r="A12985" s="111" t="s">
        <v>934</v>
      </c>
      <c r="B12985" s="111">
        <f>INDEX(kommuner!C:C,MATCH(_xlfn.NUMBERVALUE(A12985),kommuner!B:B,0))</f>
        <v>5419</v>
      </c>
      <c r="C12985" s="111" t="s">
        <v>127</v>
      </c>
      <c r="D12985" s="111" t="s">
        <v>127</v>
      </c>
      <c r="E12985" s="111" t="s">
        <v>123</v>
      </c>
      <c r="F12985" s="111" t="s">
        <v>179</v>
      </c>
      <c r="G12985" s="111" t="s">
        <v>180</v>
      </c>
      <c r="H12985" s="111" t="s">
        <v>179</v>
      </c>
      <c r="I12985" s="111" t="s">
        <v>180</v>
      </c>
      <c r="J12985" t="str">
        <f t="shared" si="404"/>
        <v>5419SkogOrganisk jordBlandingsskogHøy</v>
      </c>
      <c r="K12985" s="111">
        <v>-5.5554344456832343</v>
      </c>
      <c r="L12985" s="111">
        <v>0.92784825435236762</v>
      </c>
      <c r="M12985" s="111">
        <v>0.46510463492953991</v>
      </c>
      <c r="N12985" s="112">
        <f t="shared" si="405"/>
        <v>-4.1624815564013264</v>
      </c>
    </row>
    <row r="12986" spans="1:14" x14ac:dyDescent="0.25">
      <c r="A12986" s="111" t="s">
        <v>934</v>
      </c>
      <c r="B12986" s="111">
        <f>INDEX(kommuner!C:C,MATCH(_xlfn.NUMBERVALUE(A12986),kommuner!B:B,0))</f>
        <v>5419</v>
      </c>
      <c r="C12986" s="111" t="s">
        <v>127</v>
      </c>
      <c r="D12986" s="111" t="s">
        <v>127</v>
      </c>
      <c r="E12986" s="111" t="s">
        <v>123</v>
      </c>
      <c r="F12986" s="111" t="s">
        <v>179</v>
      </c>
      <c r="G12986" s="111" t="s">
        <v>167</v>
      </c>
      <c r="H12986" s="111" t="s">
        <v>179</v>
      </c>
      <c r="I12986" s="111" t="s">
        <v>167</v>
      </c>
      <c r="J12986" t="str">
        <f t="shared" si="404"/>
        <v>5419SkogOrganisk jordBlandingsskogImpediment</v>
      </c>
      <c r="K12986" s="111">
        <v>-0.28586344175800005</v>
      </c>
      <c r="L12986" s="111">
        <v>0.92784825435236762</v>
      </c>
      <c r="M12986" s="111">
        <v>0.46510463492953991</v>
      </c>
      <c r="N12986" s="112">
        <f t="shared" si="405"/>
        <v>1.1070894475239075</v>
      </c>
    </row>
    <row r="12987" spans="1:14" x14ac:dyDescent="0.25">
      <c r="A12987" s="111" t="s">
        <v>934</v>
      </c>
      <c r="B12987" s="111">
        <f>INDEX(kommuner!C:C,MATCH(_xlfn.NUMBERVALUE(A12987),kommuner!B:B,0))</f>
        <v>5419</v>
      </c>
      <c r="C12987" s="111" t="s">
        <v>127</v>
      </c>
      <c r="D12987" s="111" t="s">
        <v>127</v>
      </c>
      <c r="E12987" s="111" t="s">
        <v>123</v>
      </c>
      <c r="F12987" s="111" t="s">
        <v>179</v>
      </c>
      <c r="G12987" s="111" t="s">
        <v>190</v>
      </c>
      <c r="H12987" s="111" t="s">
        <v>179</v>
      </c>
      <c r="I12987" s="111" t="s">
        <v>190</v>
      </c>
      <c r="J12987" t="str">
        <f t="shared" si="404"/>
        <v>5419SkogOrganisk jordBlandingsskogLav</v>
      </c>
      <c r="K12987" s="111">
        <v>-1.2347339377887629</v>
      </c>
      <c r="L12987" s="111">
        <v>0.92784825435236762</v>
      </c>
      <c r="M12987" s="111">
        <v>0.46510463492953991</v>
      </c>
      <c r="N12987" s="112">
        <f t="shared" si="405"/>
        <v>0.15821895149314458</v>
      </c>
    </row>
    <row r="12988" spans="1:14" x14ac:dyDescent="0.25">
      <c r="A12988" s="111" t="s">
        <v>934</v>
      </c>
      <c r="B12988" s="111">
        <f>INDEX(kommuner!C:C,MATCH(_xlfn.NUMBERVALUE(A12988),kommuner!B:B,0))</f>
        <v>5419</v>
      </c>
      <c r="C12988" s="111" t="s">
        <v>127</v>
      </c>
      <c r="D12988" s="111" t="s">
        <v>127</v>
      </c>
      <c r="E12988" s="111" t="s">
        <v>123</v>
      </c>
      <c r="F12988" s="111" t="s">
        <v>179</v>
      </c>
      <c r="G12988" s="111" t="s">
        <v>173</v>
      </c>
      <c r="H12988" s="111" t="s">
        <v>179</v>
      </c>
      <c r="I12988" s="111" t="s">
        <v>173</v>
      </c>
      <c r="J12988" t="str">
        <f t="shared" si="404"/>
        <v>5419SkogOrganisk jordBlandingsskogMiddels</v>
      </c>
      <c r="K12988" s="111">
        <v>-2.4239591752717748</v>
      </c>
      <c r="L12988" s="111">
        <v>0.92784825435236762</v>
      </c>
      <c r="M12988" s="111">
        <v>0.46510463492953991</v>
      </c>
      <c r="N12988" s="112">
        <f t="shared" si="405"/>
        <v>-1.0310062859898674</v>
      </c>
    </row>
    <row r="12989" spans="1:14" x14ac:dyDescent="0.25">
      <c r="A12989" s="111" t="s">
        <v>934</v>
      </c>
      <c r="B12989" s="111">
        <f>INDEX(kommuner!C:C,MATCH(_xlfn.NUMBERVALUE(A12989),kommuner!B:B,0))</f>
        <v>5419</v>
      </c>
      <c r="C12989" s="111" t="s">
        <v>127</v>
      </c>
      <c r="D12989" s="111" t="s">
        <v>127</v>
      </c>
      <c r="E12989" s="111" t="s">
        <v>123</v>
      </c>
      <c r="F12989" s="111" t="s">
        <v>179</v>
      </c>
      <c r="G12989" s="111" t="s">
        <v>186</v>
      </c>
      <c r="H12989" s="111" t="s">
        <v>179</v>
      </c>
      <c r="I12989" s="111" t="s">
        <v>186</v>
      </c>
      <c r="J12989" t="str">
        <f t="shared" si="404"/>
        <v>5419SkogOrganisk jordBlandingsskogSærs høy</v>
      </c>
      <c r="K12989" s="111">
        <v>-1.5726115302258048</v>
      </c>
      <c r="L12989" s="111">
        <v>0.92784825435236762</v>
      </c>
      <c r="M12989" s="111">
        <v>0.46510463492953991</v>
      </c>
      <c r="N12989" s="112">
        <f t="shared" si="405"/>
        <v>-0.17965864094389727</v>
      </c>
    </row>
    <row r="12990" spans="1:14" x14ac:dyDescent="0.25">
      <c r="A12990" s="111" t="s">
        <v>934</v>
      </c>
      <c r="B12990" s="111">
        <f>INDEX(kommuner!C:C,MATCH(_xlfn.NUMBERVALUE(A12990),kommuner!B:B,0))</f>
        <v>5419</v>
      </c>
      <c r="C12990" s="111" t="s">
        <v>127</v>
      </c>
      <c r="D12990" s="111" t="s">
        <v>127</v>
      </c>
      <c r="E12990" s="111" t="s">
        <v>123</v>
      </c>
      <c r="F12990" s="111" t="s">
        <v>185</v>
      </c>
      <c r="G12990" s="111" t="s">
        <v>180</v>
      </c>
      <c r="H12990" s="111" t="s">
        <v>185</v>
      </c>
      <c r="I12990" s="111" t="s">
        <v>180</v>
      </c>
      <c r="J12990" t="str">
        <f t="shared" si="404"/>
        <v>5419SkogOrganisk jordLauvskogHøy</v>
      </c>
      <c r="K12990" s="111">
        <v>-1.9913688882377358</v>
      </c>
      <c r="L12990" s="111">
        <v>0.92784825435236762</v>
      </c>
      <c r="M12990" s="111">
        <v>0.46510463492953991</v>
      </c>
      <c r="N12990" s="112">
        <f t="shared" si="405"/>
        <v>-0.59841599895582831</v>
      </c>
    </row>
    <row r="12991" spans="1:14" x14ac:dyDescent="0.25">
      <c r="A12991" s="111" t="s">
        <v>934</v>
      </c>
      <c r="B12991" s="111">
        <f>INDEX(kommuner!C:C,MATCH(_xlfn.NUMBERVALUE(A12991),kommuner!B:B,0))</f>
        <v>5419</v>
      </c>
      <c r="C12991" s="111" t="s">
        <v>127</v>
      </c>
      <c r="D12991" s="111" t="s">
        <v>127</v>
      </c>
      <c r="E12991" s="111" t="s">
        <v>123</v>
      </c>
      <c r="F12991" s="111" t="s">
        <v>185</v>
      </c>
      <c r="G12991" s="111" t="s">
        <v>167</v>
      </c>
      <c r="H12991" s="111" t="s">
        <v>185</v>
      </c>
      <c r="I12991" s="111" t="s">
        <v>167</v>
      </c>
      <c r="J12991" t="str">
        <f t="shared" si="404"/>
        <v>5419SkogOrganisk jordLauvskogImpediment</v>
      </c>
      <c r="K12991" s="111">
        <v>0.35000626494250675</v>
      </c>
      <c r="L12991" s="111">
        <v>0.92784825435236762</v>
      </c>
      <c r="M12991" s="111">
        <v>0.46510463492953991</v>
      </c>
      <c r="N12991" s="112">
        <f t="shared" si="405"/>
        <v>1.7429591542244141</v>
      </c>
    </row>
    <row r="12992" spans="1:14" x14ac:dyDescent="0.25">
      <c r="A12992" s="111" t="s">
        <v>934</v>
      </c>
      <c r="B12992" s="111">
        <f>INDEX(kommuner!C:C,MATCH(_xlfn.NUMBERVALUE(A12992),kommuner!B:B,0))</f>
        <v>5419</v>
      </c>
      <c r="C12992" s="111" t="s">
        <v>127</v>
      </c>
      <c r="D12992" s="111" t="s">
        <v>127</v>
      </c>
      <c r="E12992" s="111" t="s">
        <v>123</v>
      </c>
      <c r="F12992" s="111" t="s">
        <v>185</v>
      </c>
      <c r="G12992" s="111" t="s">
        <v>190</v>
      </c>
      <c r="H12992" s="111" t="s">
        <v>185</v>
      </c>
      <c r="I12992" s="111" t="s">
        <v>190</v>
      </c>
      <c r="J12992" t="str">
        <f t="shared" si="404"/>
        <v>5419SkogOrganisk jordLauvskogLav</v>
      </c>
      <c r="K12992" s="111">
        <v>1.1144075558526714</v>
      </c>
      <c r="L12992" s="111">
        <v>0.92784825435236762</v>
      </c>
      <c r="M12992" s="111">
        <v>0.46510463492953991</v>
      </c>
      <c r="N12992" s="112">
        <f t="shared" si="405"/>
        <v>2.5073604451345788</v>
      </c>
    </row>
    <row r="12993" spans="1:14" x14ac:dyDescent="0.25">
      <c r="A12993" s="111" t="s">
        <v>934</v>
      </c>
      <c r="B12993" s="111">
        <f>INDEX(kommuner!C:C,MATCH(_xlfn.NUMBERVALUE(A12993),kommuner!B:B,0))</f>
        <v>5419</v>
      </c>
      <c r="C12993" s="111" t="s">
        <v>127</v>
      </c>
      <c r="D12993" s="111" t="s">
        <v>127</v>
      </c>
      <c r="E12993" s="111" t="s">
        <v>123</v>
      </c>
      <c r="F12993" s="111" t="s">
        <v>185</v>
      </c>
      <c r="G12993" s="111" t="s">
        <v>173</v>
      </c>
      <c r="H12993" s="111" t="s">
        <v>185</v>
      </c>
      <c r="I12993" s="111" t="s">
        <v>173</v>
      </c>
      <c r="J12993" t="str">
        <f t="shared" si="404"/>
        <v>5419SkogOrganisk jordLauvskogMiddels</v>
      </c>
      <c r="K12993" s="111">
        <v>-0.62664468270982987</v>
      </c>
      <c r="L12993" s="111">
        <v>0.92784825435236762</v>
      </c>
      <c r="M12993" s="111">
        <v>0.46510463492953991</v>
      </c>
      <c r="N12993" s="112">
        <f t="shared" si="405"/>
        <v>0.76630820657207765</v>
      </c>
    </row>
    <row r="12994" spans="1:14" x14ac:dyDescent="0.25">
      <c r="A12994" s="111" t="s">
        <v>934</v>
      </c>
      <c r="B12994" s="111">
        <f>INDEX(kommuner!C:C,MATCH(_xlfn.NUMBERVALUE(A12994),kommuner!B:B,0))</f>
        <v>5419</v>
      </c>
      <c r="C12994" s="111" t="s">
        <v>127</v>
      </c>
      <c r="D12994" s="111" t="s">
        <v>127</v>
      </c>
      <c r="E12994" s="111" t="s">
        <v>123</v>
      </c>
      <c r="F12994" s="111" t="s">
        <v>185</v>
      </c>
      <c r="G12994" s="111" t="s">
        <v>186</v>
      </c>
      <c r="H12994" s="111" t="s">
        <v>185</v>
      </c>
      <c r="I12994" s="111" t="s">
        <v>186</v>
      </c>
      <c r="J12994" t="str">
        <f t="shared" si="404"/>
        <v>5419SkogOrganisk jordLauvskogSærs høy</v>
      </c>
      <c r="K12994" s="111">
        <v>-1.8997279926091779</v>
      </c>
      <c r="L12994" s="111">
        <v>0.92784825435236762</v>
      </c>
      <c r="M12994" s="111">
        <v>0.46510463492953991</v>
      </c>
      <c r="N12994" s="112">
        <f t="shared" si="405"/>
        <v>-0.50677510332727038</v>
      </c>
    </row>
    <row r="12995" spans="1:14" x14ac:dyDescent="0.25">
      <c r="A12995" s="111" t="s">
        <v>934</v>
      </c>
      <c r="B12995" s="111">
        <f>INDEX(kommuner!C:C,MATCH(_xlfn.NUMBERVALUE(A12995),kommuner!B:B,0))</f>
        <v>5419</v>
      </c>
      <c r="C12995" s="111" t="s">
        <v>83</v>
      </c>
      <c r="D12995" s="111" t="s">
        <v>83</v>
      </c>
      <c r="E12995" s="111" t="s">
        <v>126</v>
      </c>
      <c r="F12995" s="111" t="s">
        <v>139</v>
      </c>
      <c r="G12995" s="111" t="s">
        <v>139</v>
      </c>
      <c r="H12995" s="111" t="s">
        <v>139</v>
      </c>
      <c r="I12995" s="111" t="s">
        <v>139</v>
      </c>
      <c r="J12995" t="str">
        <f t="shared" ref="J12995:J13058" si="406">B12995&amp;C12995&amp;E12995&amp;IF(C12995="Skog",F12995&amp;G12995,"")</f>
        <v>5419Utbygd arealMineraljord</v>
      </c>
      <c r="K12995" s="111">
        <v>6.7868445194857546E-2</v>
      </c>
      <c r="L12995" s="111">
        <v>0</v>
      </c>
      <c r="M12995" s="111">
        <v>1.303047089454229E-2</v>
      </c>
      <c r="N12995" s="112">
        <f t="shared" ref="N12995:N13058" si="407">SUM(K12995:M12995)</f>
        <v>8.0898916089399836E-2</v>
      </c>
    </row>
    <row r="12996" spans="1:14" x14ac:dyDescent="0.25">
      <c r="A12996" s="111" t="s">
        <v>934</v>
      </c>
      <c r="B12996" s="111">
        <f>INDEX(kommuner!C:C,MATCH(_xlfn.NUMBERVALUE(A12996),kommuner!B:B,0))</f>
        <v>5419</v>
      </c>
      <c r="C12996" s="111" t="s">
        <v>83</v>
      </c>
      <c r="D12996" s="111" t="s">
        <v>83</v>
      </c>
      <c r="E12996" s="111" t="s">
        <v>123</v>
      </c>
      <c r="F12996" s="111" t="s">
        <v>139</v>
      </c>
      <c r="G12996" s="111" t="s">
        <v>139</v>
      </c>
      <c r="H12996" s="111" t="s">
        <v>139</v>
      </c>
      <c r="I12996" s="111" t="s">
        <v>139</v>
      </c>
      <c r="J12996" t="str">
        <f t="shared" si="406"/>
        <v>5419Utbygd arealOrganisk jord</v>
      </c>
      <c r="K12996" s="111">
        <v>29.011421395201612</v>
      </c>
      <c r="L12996" s="111">
        <v>0</v>
      </c>
      <c r="M12996" s="111">
        <v>1.303047089454229E-2</v>
      </c>
      <c r="N12996" s="112">
        <f t="shared" si="407"/>
        <v>29.024451866096154</v>
      </c>
    </row>
    <row r="12997" spans="1:14" x14ac:dyDescent="0.25">
      <c r="A12997" s="111" t="s">
        <v>934</v>
      </c>
      <c r="B12997" s="111">
        <f>INDEX(kommuner!C:C,MATCH(_xlfn.NUMBERVALUE(A12997),kommuner!B:B,0))</f>
        <v>5419</v>
      </c>
      <c r="C12997" s="111" t="s">
        <v>181</v>
      </c>
      <c r="D12997" s="111" t="s">
        <v>181</v>
      </c>
      <c r="E12997" s="111" t="s">
        <v>123</v>
      </c>
      <c r="F12997" s="111" t="s">
        <v>139</v>
      </c>
      <c r="G12997" s="111" t="s">
        <v>139</v>
      </c>
      <c r="H12997" s="111" t="s">
        <v>139</v>
      </c>
      <c r="I12997" s="111" t="s">
        <v>139</v>
      </c>
      <c r="J12997" t="str">
        <f t="shared" si="406"/>
        <v>5419Vann og myrOrganisk jord</v>
      </c>
      <c r="K12997" s="111">
        <v>-4.1038862122629617E-2</v>
      </c>
      <c r="L12997" s="111">
        <v>0</v>
      </c>
      <c r="M12997" s="111">
        <v>0</v>
      </c>
      <c r="N12997" s="112">
        <f t="shared" si="407"/>
        <v>-4.1038862122629617E-2</v>
      </c>
    </row>
    <row r="12998" spans="1:14" x14ac:dyDescent="0.25">
      <c r="A12998" s="111" t="s">
        <v>935</v>
      </c>
      <c r="B12998" s="111">
        <f>INDEX(kommuner!C:C,MATCH(_xlfn.NUMBERVALUE(A12998),kommuner!B:B,0))</f>
        <v>5420</v>
      </c>
      <c r="C12998" s="111" t="s">
        <v>82</v>
      </c>
      <c r="D12998" s="111" t="s">
        <v>82</v>
      </c>
      <c r="E12998" s="111" t="s">
        <v>126</v>
      </c>
      <c r="F12998" s="111" t="s">
        <v>139</v>
      </c>
      <c r="G12998" s="111" t="s">
        <v>139</v>
      </c>
      <c r="H12998" s="111" t="s">
        <v>139</v>
      </c>
      <c r="I12998" s="111" t="s">
        <v>139</v>
      </c>
      <c r="J12998" t="str">
        <f t="shared" si="406"/>
        <v>5420Annen utmarkMineraljord</v>
      </c>
      <c r="K12998" s="111">
        <v>-4.6129089206686659E-2</v>
      </c>
      <c r="L12998" s="111">
        <v>0</v>
      </c>
      <c r="M12998" s="111">
        <v>0</v>
      </c>
      <c r="N12998" s="112">
        <f t="shared" si="407"/>
        <v>-4.6129089206686659E-2</v>
      </c>
    </row>
    <row r="12999" spans="1:14" x14ac:dyDescent="0.25">
      <c r="A12999" s="111" t="s">
        <v>935</v>
      </c>
      <c r="B12999" s="111">
        <f>INDEX(kommuner!C:C,MATCH(_xlfn.NUMBERVALUE(A12999),kommuner!B:B,0))</f>
        <v>5420</v>
      </c>
      <c r="C12999" s="111" t="s">
        <v>121</v>
      </c>
      <c r="D12999" s="111" t="s">
        <v>121</v>
      </c>
      <c r="E12999" s="111" t="s">
        <v>126</v>
      </c>
      <c r="F12999" s="111" t="s">
        <v>139</v>
      </c>
      <c r="G12999" s="111" t="s">
        <v>139</v>
      </c>
      <c r="H12999" s="111" t="s">
        <v>139</v>
      </c>
      <c r="I12999" s="111" t="s">
        <v>139</v>
      </c>
      <c r="J12999" t="str">
        <f t="shared" si="406"/>
        <v>5420BeiteMineraljord</v>
      </c>
      <c r="K12999" s="111">
        <v>-0.96338340838695502</v>
      </c>
      <c r="L12999" s="111">
        <v>0</v>
      </c>
      <c r="M12999" s="111">
        <v>1.2448711246839999E-7</v>
      </c>
      <c r="N12999" s="112">
        <f t="shared" si="407"/>
        <v>-0.96338328389984251</v>
      </c>
    </row>
    <row r="13000" spans="1:14" x14ac:dyDescent="0.25">
      <c r="A13000" s="111" t="s">
        <v>935</v>
      </c>
      <c r="B13000" s="111">
        <f>INDEX(kommuner!C:C,MATCH(_xlfn.NUMBERVALUE(A13000),kommuner!B:B,0))</f>
        <v>5420</v>
      </c>
      <c r="C13000" s="111" t="s">
        <v>121</v>
      </c>
      <c r="D13000" s="111" t="s">
        <v>121</v>
      </c>
      <c r="E13000" s="111" t="s">
        <v>123</v>
      </c>
      <c r="F13000" s="111" t="s">
        <v>139</v>
      </c>
      <c r="G13000" s="111" t="s">
        <v>139</v>
      </c>
      <c r="H13000" s="111" t="s">
        <v>139</v>
      </c>
      <c r="I13000" s="111" t="s">
        <v>139</v>
      </c>
      <c r="J13000" t="str">
        <f t="shared" si="406"/>
        <v>5420BeiteOrganisk jord</v>
      </c>
      <c r="K13000" s="111">
        <v>12.077525935985037</v>
      </c>
      <c r="L13000" s="111">
        <v>1.6412500000000001</v>
      </c>
      <c r="M13000" s="111">
        <v>0</v>
      </c>
      <c r="N13000" s="112">
        <f t="shared" si="407"/>
        <v>13.718775935985036</v>
      </c>
    </row>
    <row r="13001" spans="1:14" x14ac:dyDescent="0.25">
      <c r="A13001" s="111" t="s">
        <v>935</v>
      </c>
      <c r="B13001" s="111">
        <f>INDEX(kommuner!C:C,MATCH(_xlfn.NUMBERVALUE(A13001),kommuner!B:B,0))</f>
        <v>5420</v>
      </c>
      <c r="C13001" s="111" t="s">
        <v>84</v>
      </c>
      <c r="D13001" s="111" t="s">
        <v>84</v>
      </c>
      <c r="E13001" s="111" t="s">
        <v>126</v>
      </c>
      <c r="F13001" s="111" t="s">
        <v>139</v>
      </c>
      <c r="G13001" s="111" t="s">
        <v>139</v>
      </c>
      <c r="H13001" s="111" t="s">
        <v>139</v>
      </c>
      <c r="I13001" s="111" t="s">
        <v>139</v>
      </c>
      <c r="J13001" t="str">
        <f t="shared" si="406"/>
        <v>5420Dyrket markMineraljord</v>
      </c>
      <c r="K13001" s="111">
        <v>6.1688588218568839E-2</v>
      </c>
      <c r="L13001" s="111">
        <v>0</v>
      </c>
      <c r="M13001" s="111">
        <v>0</v>
      </c>
      <c r="N13001" s="112">
        <f t="shared" si="407"/>
        <v>6.1688588218568839E-2</v>
      </c>
    </row>
    <row r="13002" spans="1:14" x14ac:dyDescent="0.25">
      <c r="A13002" s="111" t="s">
        <v>935</v>
      </c>
      <c r="B13002" s="111">
        <f>INDEX(kommuner!C:C,MATCH(_xlfn.NUMBERVALUE(A13002),kommuner!B:B,0))</f>
        <v>5420</v>
      </c>
      <c r="C13002" s="111" t="s">
        <v>84</v>
      </c>
      <c r="D13002" s="111" t="s">
        <v>84</v>
      </c>
      <c r="E13002" s="111" t="s">
        <v>123</v>
      </c>
      <c r="F13002" s="111" t="s">
        <v>139</v>
      </c>
      <c r="G13002" s="111" t="s">
        <v>139</v>
      </c>
      <c r="H13002" s="111" t="s">
        <v>139</v>
      </c>
      <c r="I13002" s="111" t="s">
        <v>139</v>
      </c>
      <c r="J13002" t="str">
        <f t="shared" si="406"/>
        <v>5420Dyrket markOrganisk jord</v>
      </c>
      <c r="K13002" s="111">
        <v>28.726149366675592</v>
      </c>
      <c r="L13002" s="111">
        <v>1.45625</v>
      </c>
      <c r="M13002" s="111">
        <v>0</v>
      </c>
      <c r="N13002" s="112">
        <f t="shared" si="407"/>
        <v>30.182399366675593</v>
      </c>
    </row>
    <row r="13003" spans="1:14" x14ac:dyDescent="0.25">
      <c r="A13003" s="111" t="s">
        <v>935</v>
      </c>
      <c r="B13003" s="111">
        <f>INDEX(kommuner!C:C,MATCH(_xlfn.NUMBERVALUE(A13003),kommuner!B:B,0))</f>
        <v>5420</v>
      </c>
      <c r="C13003" s="111" t="s">
        <v>127</v>
      </c>
      <c r="D13003" s="111" t="s">
        <v>127</v>
      </c>
      <c r="E13003" s="111" t="s">
        <v>126</v>
      </c>
      <c r="F13003" s="111" t="s">
        <v>172</v>
      </c>
      <c r="G13003" s="111" t="s">
        <v>180</v>
      </c>
      <c r="H13003" s="111" t="s">
        <v>172</v>
      </c>
      <c r="I13003" s="111" t="s">
        <v>180</v>
      </c>
      <c r="J13003" t="str">
        <f t="shared" si="406"/>
        <v>5420SkogMineraljordBarskogHøy</v>
      </c>
      <c r="K13003" s="111">
        <v>-4.1008350957832223</v>
      </c>
      <c r="L13003" s="111">
        <v>0.85306406685236758</v>
      </c>
      <c r="M13003" s="111">
        <v>6.4056614999681585E-2</v>
      </c>
      <c r="N13003" s="112">
        <f t="shared" si="407"/>
        <v>-3.183714413931173</v>
      </c>
    </row>
    <row r="13004" spans="1:14" x14ac:dyDescent="0.25">
      <c r="A13004" s="111" t="s">
        <v>935</v>
      </c>
      <c r="B13004" s="111">
        <f>INDEX(kommuner!C:C,MATCH(_xlfn.NUMBERVALUE(A13004),kommuner!B:B,0))</f>
        <v>5420</v>
      </c>
      <c r="C13004" s="111" t="s">
        <v>127</v>
      </c>
      <c r="D13004" s="111" t="s">
        <v>127</v>
      </c>
      <c r="E13004" s="111" t="s">
        <v>126</v>
      </c>
      <c r="F13004" s="111" t="s">
        <v>172</v>
      </c>
      <c r="G13004" s="111" t="s">
        <v>167</v>
      </c>
      <c r="H13004" s="111" t="s">
        <v>172</v>
      </c>
      <c r="I13004" s="111" t="s">
        <v>167</v>
      </c>
      <c r="J13004" t="str">
        <f t="shared" si="406"/>
        <v>5420SkogMineraljordBarskogImpediment</v>
      </c>
      <c r="K13004" s="111">
        <v>-0.74600152614144843</v>
      </c>
      <c r="L13004" s="111">
        <v>0.85306406685236758</v>
      </c>
      <c r="M13004" s="111">
        <v>6.3979989500968365E-2</v>
      </c>
      <c r="N13004" s="112">
        <f t="shared" si="407"/>
        <v>0.17104253021188751</v>
      </c>
    </row>
    <row r="13005" spans="1:14" x14ac:dyDescent="0.25">
      <c r="A13005" s="111" t="s">
        <v>935</v>
      </c>
      <c r="B13005" s="111">
        <f>INDEX(kommuner!C:C,MATCH(_xlfn.NUMBERVALUE(A13005),kommuner!B:B,0))</f>
        <v>5420</v>
      </c>
      <c r="C13005" s="111" t="s">
        <v>127</v>
      </c>
      <c r="D13005" s="111" t="s">
        <v>127</v>
      </c>
      <c r="E13005" s="111" t="s">
        <v>126</v>
      </c>
      <c r="F13005" s="111" t="s">
        <v>172</v>
      </c>
      <c r="G13005" s="111" t="s">
        <v>190</v>
      </c>
      <c r="H13005" s="111" t="s">
        <v>172</v>
      </c>
      <c r="I13005" s="111" t="s">
        <v>190</v>
      </c>
      <c r="J13005" t="str">
        <f t="shared" si="406"/>
        <v>5420SkogMineraljordBarskogLav</v>
      </c>
      <c r="K13005" s="111">
        <v>-1.8215681825293268</v>
      </c>
      <c r="L13005" s="111">
        <v>0.85306406685236758</v>
      </c>
      <c r="M13005" s="111">
        <v>6.3979989500968365E-2</v>
      </c>
      <c r="N13005" s="112">
        <f t="shared" si="407"/>
        <v>-0.90452412617599087</v>
      </c>
    </row>
    <row r="13006" spans="1:14" x14ac:dyDescent="0.25">
      <c r="A13006" s="111" t="s">
        <v>935</v>
      </c>
      <c r="B13006" s="111">
        <f>INDEX(kommuner!C:C,MATCH(_xlfn.NUMBERVALUE(A13006),kommuner!B:B,0))</f>
        <v>5420</v>
      </c>
      <c r="C13006" s="111" t="s">
        <v>127</v>
      </c>
      <c r="D13006" s="111" t="s">
        <v>127</v>
      </c>
      <c r="E13006" s="111" t="s">
        <v>126</v>
      </c>
      <c r="F13006" s="111" t="s">
        <v>172</v>
      </c>
      <c r="G13006" s="111" t="s">
        <v>173</v>
      </c>
      <c r="H13006" s="111" t="s">
        <v>172</v>
      </c>
      <c r="I13006" s="111" t="s">
        <v>173</v>
      </c>
      <c r="J13006" t="str">
        <f t="shared" si="406"/>
        <v>5420SkogMineraljordBarskogMiddels</v>
      </c>
      <c r="K13006" s="111">
        <v>-2.9452289214132028</v>
      </c>
      <c r="L13006" s="111">
        <v>0.85306406685236758</v>
      </c>
      <c r="M13006" s="111">
        <v>6.4056614999681585E-2</v>
      </c>
      <c r="N13006" s="112">
        <f t="shared" si="407"/>
        <v>-2.0281082395611536</v>
      </c>
    </row>
    <row r="13007" spans="1:14" x14ac:dyDescent="0.25">
      <c r="A13007" s="111" t="s">
        <v>935</v>
      </c>
      <c r="B13007" s="111">
        <f>INDEX(kommuner!C:C,MATCH(_xlfn.NUMBERVALUE(A13007),kommuner!B:B,0))</f>
        <v>5420</v>
      </c>
      <c r="C13007" s="111" t="s">
        <v>127</v>
      </c>
      <c r="D13007" s="111" t="s">
        <v>127</v>
      </c>
      <c r="E13007" s="111" t="s">
        <v>126</v>
      </c>
      <c r="F13007" s="111" t="s">
        <v>172</v>
      </c>
      <c r="G13007" s="111" t="s">
        <v>186</v>
      </c>
      <c r="H13007" s="111" t="s">
        <v>172</v>
      </c>
      <c r="I13007" s="111" t="s">
        <v>186</v>
      </c>
      <c r="J13007" t="str">
        <f t="shared" si="406"/>
        <v>5420SkogMineraljordBarskogSærs høy</v>
      </c>
      <c r="K13007" s="111">
        <v>0.12072674540874306</v>
      </c>
      <c r="L13007" s="111">
        <v>0.85306406685236758</v>
      </c>
      <c r="M13007" s="111">
        <v>6.4056614999681585E-2</v>
      </c>
      <c r="N13007" s="112">
        <f t="shared" si="407"/>
        <v>1.0378474272607923</v>
      </c>
    </row>
    <row r="13008" spans="1:14" x14ac:dyDescent="0.25">
      <c r="A13008" s="111" t="s">
        <v>935</v>
      </c>
      <c r="B13008" s="111">
        <f>INDEX(kommuner!C:C,MATCH(_xlfn.NUMBERVALUE(A13008),kommuner!B:B,0))</f>
        <v>5420</v>
      </c>
      <c r="C13008" s="111" t="s">
        <v>127</v>
      </c>
      <c r="D13008" s="111" t="s">
        <v>127</v>
      </c>
      <c r="E13008" s="111" t="s">
        <v>126</v>
      </c>
      <c r="F13008" s="111" t="s">
        <v>179</v>
      </c>
      <c r="G13008" s="111" t="s">
        <v>180</v>
      </c>
      <c r="H13008" s="111" t="s">
        <v>179</v>
      </c>
      <c r="I13008" s="111" t="s">
        <v>180</v>
      </c>
      <c r="J13008" t="str">
        <f t="shared" si="406"/>
        <v>5420SkogMineraljordBlandingsskogHøy</v>
      </c>
      <c r="K13008" s="111">
        <v>-7.1939050909469406</v>
      </c>
      <c r="L13008" s="111">
        <v>0.85306406685236758</v>
      </c>
      <c r="M13008" s="111">
        <v>6.3979989500968365E-2</v>
      </c>
      <c r="N13008" s="112">
        <f t="shared" si="407"/>
        <v>-6.2768610345936047</v>
      </c>
    </row>
    <row r="13009" spans="1:14" x14ac:dyDescent="0.25">
      <c r="A13009" s="111" t="s">
        <v>935</v>
      </c>
      <c r="B13009" s="111">
        <f>INDEX(kommuner!C:C,MATCH(_xlfn.NUMBERVALUE(A13009),kommuner!B:B,0))</f>
        <v>5420</v>
      </c>
      <c r="C13009" s="111" t="s">
        <v>127</v>
      </c>
      <c r="D13009" s="111" t="s">
        <v>127</v>
      </c>
      <c r="E13009" s="111" t="s">
        <v>126</v>
      </c>
      <c r="F13009" s="111" t="s">
        <v>179</v>
      </c>
      <c r="G13009" s="111" t="s">
        <v>167</v>
      </c>
      <c r="H13009" s="111" t="s">
        <v>179</v>
      </c>
      <c r="I13009" s="111" t="s">
        <v>167</v>
      </c>
      <c r="J13009" t="str">
        <f t="shared" si="406"/>
        <v>5420SkogMineraljordBlandingsskogImpediment</v>
      </c>
      <c r="K13009" s="111">
        <v>-1.6598037998579707</v>
      </c>
      <c r="L13009" s="111">
        <v>0.85306406685236758</v>
      </c>
      <c r="M13009" s="111">
        <v>6.3979989500968365E-2</v>
      </c>
      <c r="N13009" s="112">
        <f t="shared" si="407"/>
        <v>-0.7427597435046347</v>
      </c>
    </row>
    <row r="13010" spans="1:14" x14ac:dyDescent="0.25">
      <c r="A13010" s="111" t="s">
        <v>935</v>
      </c>
      <c r="B13010" s="111">
        <f>INDEX(kommuner!C:C,MATCH(_xlfn.NUMBERVALUE(A13010),kommuner!B:B,0))</f>
        <v>5420</v>
      </c>
      <c r="C13010" s="111" t="s">
        <v>127</v>
      </c>
      <c r="D13010" s="111" t="s">
        <v>127</v>
      </c>
      <c r="E13010" s="111" t="s">
        <v>126</v>
      </c>
      <c r="F13010" s="111" t="s">
        <v>179</v>
      </c>
      <c r="G13010" s="111" t="s">
        <v>190</v>
      </c>
      <c r="H13010" s="111" t="s">
        <v>179</v>
      </c>
      <c r="I13010" s="111" t="s">
        <v>190</v>
      </c>
      <c r="J13010" t="str">
        <f t="shared" si="406"/>
        <v>5420SkogMineraljordBlandingsskogLav</v>
      </c>
      <c r="K13010" s="111">
        <v>-2.5588434197694254</v>
      </c>
      <c r="L13010" s="111">
        <v>0.85306406685236758</v>
      </c>
      <c r="M13010" s="111">
        <v>6.3979989500968365E-2</v>
      </c>
      <c r="N13010" s="112">
        <f t="shared" si="407"/>
        <v>-1.6417993634160897</v>
      </c>
    </row>
    <row r="13011" spans="1:14" x14ac:dyDescent="0.25">
      <c r="A13011" s="111" t="s">
        <v>935</v>
      </c>
      <c r="B13011" s="111">
        <f>INDEX(kommuner!C:C,MATCH(_xlfn.NUMBERVALUE(A13011),kommuner!B:B,0))</f>
        <v>5420</v>
      </c>
      <c r="C13011" s="111" t="s">
        <v>127</v>
      </c>
      <c r="D13011" s="111" t="s">
        <v>127</v>
      </c>
      <c r="E13011" s="111" t="s">
        <v>126</v>
      </c>
      <c r="F13011" s="111" t="s">
        <v>179</v>
      </c>
      <c r="G13011" s="111" t="s">
        <v>173</v>
      </c>
      <c r="H13011" s="111" t="s">
        <v>179</v>
      </c>
      <c r="I13011" s="111" t="s">
        <v>173</v>
      </c>
      <c r="J13011" t="str">
        <f t="shared" si="406"/>
        <v>5420SkogMineraljordBlandingsskogMiddels</v>
      </c>
      <c r="K13011" s="111">
        <v>-3.8687729546762566</v>
      </c>
      <c r="L13011" s="111">
        <v>0.85306406685236758</v>
      </c>
      <c r="M13011" s="111">
        <v>6.3979989500968365E-2</v>
      </c>
      <c r="N13011" s="112">
        <f t="shared" si="407"/>
        <v>-2.9517288983229206</v>
      </c>
    </row>
    <row r="13012" spans="1:14" x14ac:dyDescent="0.25">
      <c r="A13012" s="111" t="s">
        <v>935</v>
      </c>
      <c r="B13012" s="111">
        <f>INDEX(kommuner!C:C,MATCH(_xlfn.NUMBERVALUE(A13012),kommuner!B:B,0))</f>
        <v>5420</v>
      </c>
      <c r="C13012" s="111" t="s">
        <v>127</v>
      </c>
      <c r="D13012" s="111" t="s">
        <v>127</v>
      </c>
      <c r="E13012" s="111" t="s">
        <v>126</v>
      </c>
      <c r="F13012" s="111" t="s">
        <v>179</v>
      </c>
      <c r="G13012" s="111" t="s">
        <v>186</v>
      </c>
      <c r="H13012" s="111" t="s">
        <v>179</v>
      </c>
      <c r="I13012" s="111" t="s">
        <v>186</v>
      </c>
      <c r="J13012" t="str">
        <f t="shared" si="406"/>
        <v>5420SkogMineraljordBlandingsskogSærs høy</v>
      </c>
      <c r="K13012" s="111">
        <v>-2.9395925245326562</v>
      </c>
      <c r="L13012" s="111">
        <v>0.85306406685236758</v>
      </c>
      <c r="M13012" s="111">
        <v>6.3979989500968365E-2</v>
      </c>
      <c r="N13012" s="112">
        <f t="shared" si="407"/>
        <v>-2.0225484681793202</v>
      </c>
    </row>
    <row r="13013" spans="1:14" x14ac:dyDescent="0.25">
      <c r="A13013" s="111" t="s">
        <v>935</v>
      </c>
      <c r="B13013" s="111">
        <f>INDEX(kommuner!C:C,MATCH(_xlfn.NUMBERVALUE(A13013),kommuner!B:B,0))</f>
        <v>5420</v>
      </c>
      <c r="C13013" s="111" t="s">
        <v>127</v>
      </c>
      <c r="D13013" s="111" t="s">
        <v>127</v>
      </c>
      <c r="E13013" s="111" t="s">
        <v>126</v>
      </c>
      <c r="F13013" s="111" t="s">
        <v>185</v>
      </c>
      <c r="G13013" s="111" t="s">
        <v>180</v>
      </c>
      <c r="H13013" s="111" t="s">
        <v>185</v>
      </c>
      <c r="I13013" s="111" t="s">
        <v>180</v>
      </c>
      <c r="J13013" t="str">
        <f t="shared" si="406"/>
        <v>5420SkogMineraljordLauvskogHøy</v>
      </c>
      <c r="K13013" s="111">
        <v>-2.2672556336745231</v>
      </c>
      <c r="L13013" s="111">
        <v>0.85306406685236758</v>
      </c>
      <c r="M13013" s="111">
        <v>6.3979989500968365E-2</v>
      </c>
      <c r="N13013" s="112">
        <f t="shared" si="407"/>
        <v>-1.3502115773211874</v>
      </c>
    </row>
    <row r="13014" spans="1:14" x14ac:dyDescent="0.25">
      <c r="A13014" s="111" t="s">
        <v>935</v>
      </c>
      <c r="B13014" s="111">
        <f>INDEX(kommuner!C:C,MATCH(_xlfn.NUMBERVALUE(A13014),kommuner!B:B,0))</f>
        <v>5420</v>
      </c>
      <c r="C13014" s="111" t="s">
        <v>127</v>
      </c>
      <c r="D13014" s="111" t="s">
        <v>127</v>
      </c>
      <c r="E13014" s="111" t="s">
        <v>126</v>
      </c>
      <c r="F13014" s="111" t="s">
        <v>185</v>
      </c>
      <c r="G13014" s="111" t="s">
        <v>167</v>
      </c>
      <c r="H13014" s="111" t="s">
        <v>185</v>
      </c>
      <c r="I13014" s="111" t="s">
        <v>167</v>
      </c>
      <c r="J13014" t="str">
        <f t="shared" si="406"/>
        <v>5420SkogMineraljordLauvskogImpediment</v>
      </c>
      <c r="K13014" s="111">
        <v>-0.10482014945424457</v>
      </c>
      <c r="L13014" s="111">
        <v>0.85306406685236758</v>
      </c>
      <c r="M13014" s="111">
        <v>6.3979989500968365E-2</v>
      </c>
      <c r="N13014" s="112">
        <f t="shared" si="407"/>
        <v>0.81222390689909141</v>
      </c>
    </row>
    <row r="13015" spans="1:14" x14ac:dyDescent="0.25">
      <c r="A13015" s="111" t="s">
        <v>935</v>
      </c>
      <c r="B13015" s="111">
        <f>INDEX(kommuner!C:C,MATCH(_xlfn.NUMBERVALUE(A13015),kommuner!B:B,0))</f>
        <v>5420</v>
      </c>
      <c r="C13015" s="111" t="s">
        <v>127</v>
      </c>
      <c r="D13015" s="111" t="s">
        <v>127</v>
      </c>
      <c r="E13015" s="111" t="s">
        <v>126</v>
      </c>
      <c r="F13015" s="111" t="s">
        <v>185</v>
      </c>
      <c r="G13015" s="111" t="s">
        <v>190</v>
      </c>
      <c r="H13015" s="111" t="s">
        <v>185</v>
      </c>
      <c r="I13015" s="111" t="s">
        <v>190</v>
      </c>
      <c r="J13015" t="str">
        <f t="shared" si="406"/>
        <v>5420SkogMineraljordLauvskogLav</v>
      </c>
      <c r="K13015" s="111">
        <v>-8.9748170935426599E-2</v>
      </c>
      <c r="L13015" s="111">
        <v>0.85306406685236758</v>
      </c>
      <c r="M13015" s="111">
        <v>6.3979989500968365E-2</v>
      </c>
      <c r="N13015" s="112">
        <f t="shared" si="407"/>
        <v>0.82729588541790933</v>
      </c>
    </row>
    <row r="13016" spans="1:14" x14ac:dyDescent="0.25">
      <c r="A13016" s="111" t="s">
        <v>935</v>
      </c>
      <c r="B13016" s="111">
        <f>INDEX(kommuner!C:C,MATCH(_xlfn.NUMBERVALUE(A13016),kommuner!B:B,0))</f>
        <v>5420</v>
      </c>
      <c r="C13016" s="111" t="s">
        <v>127</v>
      </c>
      <c r="D13016" s="111" t="s">
        <v>127</v>
      </c>
      <c r="E13016" s="111" t="s">
        <v>126</v>
      </c>
      <c r="F13016" s="111" t="s">
        <v>185</v>
      </c>
      <c r="G13016" s="111" t="s">
        <v>173</v>
      </c>
      <c r="H13016" s="111" t="s">
        <v>185</v>
      </c>
      <c r="I13016" s="111" t="s">
        <v>173</v>
      </c>
      <c r="J13016" t="str">
        <f t="shared" si="406"/>
        <v>5420SkogMineraljordLauvskogMiddels</v>
      </c>
      <c r="K13016" s="111">
        <v>-1.6187078219159163</v>
      </c>
      <c r="L13016" s="111">
        <v>0.85306406685236758</v>
      </c>
      <c r="M13016" s="111">
        <v>6.3979989500968365E-2</v>
      </c>
      <c r="N13016" s="112">
        <f t="shared" si="407"/>
        <v>-0.70166376556258037</v>
      </c>
    </row>
    <row r="13017" spans="1:14" x14ac:dyDescent="0.25">
      <c r="A13017" s="111" t="s">
        <v>935</v>
      </c>
      <c r="B13017" s="111">
        <f>INDEX(kommuner!C:C,MATCH(_xlfn.NUMBERVALUE(A13017),kommuner!B:B,0))</f>
        <v>5420</v>
      </c>
      <c r="C13017" s="111" t="s">
        <v>127</v>
      </c>
      <c r="D13017" s="111" t="s">
        <v>127</v>
      </c>
      <c r="E13017" s="111" t="s">
        <v>126</v>
      </c>
      <c r="F13017" s="111" t="s">
        <v>185</v>
      </c>
      <c r="G13017" s="111" t="s">
        <v>186</v>
      </c>
      <c r="H13017" s="111" t="s">
        <v>185</v>
      </c>
      <c r="I13017" s="111" t="s">
        <v>186</v>
      </c>
      <c r="J13017" t="str">
        <f t="shared" si="406"/>
        <v>5420SkogMineraljordLauvskogSærs høy</v>
      </c>
      <c r="K13017" s="111">
        <v>-3.6560473259425113</v>
      </c>
      <c r="L13017" s="111">
        <v>0.85306406685236758</v>
      </c>
      <c r="M13017" s="111">
        <v>6.3979989500968365E-2</v>
      </c>
      <c r="N13017" s="112">
        <f t="shared" si="407"/>
        <v>-2.7390032695891753</v>
      </c>
    </row>
    <row r="13018" spans="1:14" x14ac:dyDescent="0.25">
      <c r="A13018" s="111" t="s">
        <v>935</v>
      </c>
      <c r="B13018" s="111">
        <f>INDEX(kommuner!C:C,MATCH(_xlfn.NUMBERVALUE(A13018),kommuner!B:B,0))</f>
        <v>5420</v>
      </c>
      <c r="C13018" s="111" t="s">
        <v>127</v>
      </c>
      <c r="D13018" s="111" t="s">
        <v>127</v>
      </c>
      <c r="E13018" s="111" t="s">
        <v>123</v>
      </c>
      <c r="F13018" s="111" t="s">
        <v>172</v>
      </c>
      <c r="G13018" s="111" t="s">
        <v>180</v>
      </c>
      <c r="H13018" s="111" t="s">
        <v>172</v>
      </c>
      <c r="I13018" s="111" t="s">
        <v>180</v>
      </c>
      <c r="J13018" t="str">
        <f t="shared" si="406"/>
        <v>5420SkogOrganisk jordBarskogHøy</v>
      </c>
      <c r="K13018" s="111">
        <v>-2.5184559031994138</v>
      </c>
      <c r="L13018" s="111">
        <v>0.92784825435236762</v>
      </c>
      <c r="M13018" s="111">
        <v>0.46518126042825314</v>
      </c>
      <c r="N13018" s="112">
        <f t="shared" si="407"/>
        <v>-1.1254263884187932</v>
      </c>
    </row>
    <row r="13019" spans="1:14" x14ac:dyDescent="0.25">
      <c r="A13019" s="111" t="s">
        <v>935</v>
      </c>
      <c r="B13019" s="111">
        <f>INDEX(kommuner!C:C,MATCH(_xlfn.NUMBERVALUE(A13019),kommuner!B:B,0))</f>
        <v>5420</v>
      </c>
      <c r="C13019" s="111" t="s">
        <v>127</v>
      </c>
      <c r="D13019" s="111" t="s">
        <v>127</v>
      </c>
      <c r="E13019" s="111" t="s">
        <v>123</v>
      </c>
      <c r="F13019" s="111" t="s">
        <v>172</v>
      </c>
      <c r="G13019" s="111" t="s">
        <v>167</v>
      </c>
      <c r="H13019" s="111" t="s">
        <v>172</v>
      </c>
      <c r="I13019" s="111" t="s">
        <v>167</v>
      </c>
      <c r="J13019" t="str">
        <f t="shared" si="406"/>
        <v>5420SkogOrganisk jordBarskogImpediment</v>
      </c>
      <c r="K13019" s="111">
        <v>-0.13011741963904588</v>
      </c>
      <c r="L13019" s="111">
        <v>0.92784825435236762</v>
      </c>
      <c r="M13019" s="111">
        <v>0.46510463492953991</v>
      </c>
      <c r="N13019" s="112">
        <f t="shared" si="407"/>
        <v>1.2628354696428616</v>
      </c>
    </row>
    <row r="13020" spans="1:14" x14ac:dyDescent="0.25">
      <c r="A13020" s="111" t="s">
        <v>935</v>
      </c>
      <c r="B13020" s="111">
        <f>INDEX(kommuner!C:C,MATCH(_xlfn.NUMBERVALUE(A13020),kommuner!B:B,0))</f>
        <v>5420</v>
      </c>
      <c r="C13020" s="111" t="s">
        <v>127</v>
      </c>
      <c r="D13020" s="111" t="s">
        <v>127</v>
      </c>
      <c r="E13020" s="111" t="s">
        <v>123</v>
      </c>
      <c r="F13020" s="111" t="s">
        <v>172</v>
      </c>
      <c r="G13020" s="111" t="s">
        <v>190</v>
      </c>
      <c r="H13020" s="111" t="s">
        <v>172</v>
      </c>
      <c r="I13020" s="111" t="s">
        <v>190</v>
      </c>
      <c r="J13020" t="str">
        <f t="shared" si="406"/>
        <v>5420SkogOrganisk jordBarskogLav</v>
      </c>
      <c r="K13020" s="111">
        <v>-0.50666953101693391</v>
      </c>
      <c r="L13020" s="111">
        <v>0.92784825435236762</v>
      </c>
      <c r="M13020" s="111">
        <v>0.46510463492953991</v>
      </c>
      <c r="N13020" s="112">
        <f t="shared" si="407"/>
        <v>0.88628335826497362</v>
      </c>
    </row>
    <row r="13021" spans="1:14" x14ac:dyDescent="0.25">
      <c r="A13021" s="111" t="s">
        <v>935</v>
      </c>
      <c r="B13021" s="111">
        <f>INDEX(kommuner!C:C,MATCH(_xlfn.NUMBERVALUE(A13021),kommuner!B:B,0))</f>
        <v>5420</v>
      </c>
      <c r="C13021" s="111" t="s">
        <v>127</v>
      </c>
      <c r="D13021" s="111" t="s">
        <v>127</v>
      </c>
      <c r="E13021" s="111" t="s">
        <v>123</v>
      </c>
      <c r="F13021" s="111" t="s">
        <v>172</v>
      </c>
      <c r="G13021" s="111" t="s">
        <v>173</v>
      </c>
      <c r="H13021" s="111" t="s">
        <v>172</v>
      </c>
      <c r="I13021" s="111" t="s">
        <v>173</v>
      </c>
      <c r="J13021" t="str">
        <f t="shared" si="406"/>
        <v>5420SkogOrganisk jordBarskogMiddels</v>
      </c>
      <c r="K13021" s="111">
        <v>-1.5571490961494638</v>
      </c>
      <c r="L13021" s="111">
        <v>0.92784825435236762</v>
      </c>
      <c r="M13021" s="111">
        <v>0.46518126042825314</v>
      </c>
      <c r="N13021" s="112">
        <f t="shared" si="407"/>
        <v>-0.16411958136884308</v>
      </c>
    </row>
    <row r="13022" spans="1:14" x14ac:dyDescent="0.25">
      <c r="A13022" s="111" t="s">
        <v>935</v>
      </c>
      <c r="B13022" s="111">
        <f>INDEX(kommuner!C:C,MATCH(_xlfn.NUMBERVALUE(A13022),kommuner!B:B,0))</f>
        <v>5420</v>
      </c>
      <c r="C13022" s="111" t="s">
        <v>127</v>
      </c>
      <c r="D13022" s="111" t="s">
        <v>127</v>
      </c>
      <c r="E13022" s="111" t="s">
        <v>123</v>
      </c>
      <c r="F13022" s="111" t="s">
        <v>172</v>
      </c>
      <c r="G13022" s="111" t="s">
        <v>186</v>
      </c>
      <c r="H13022" s="111" t="s">
        <v>172</v>
      </c>
      <c r="I13022" s="111" t="s">
        <v>186</v>
      </c>
      <c r="J13022" t="str">
        <f t="shared" si="406"/>
        <v>5420SkogOrganisk jordBarskogSærs høy</v>
      </c>
      <c r="K13022" s="111">
        <v>2.5548655235722699</v>
      </c>
      <c r="L13022" s="111">
        <v>0.92784825435236762</v>
      </c>
      <c r="M13022" s="111">
        <v>0.46518126042825314</v>
      </c>
      <c r="N13022" s="112">
        <f t="shared" si="407"/>
        <v>3.9478950383528906</v>
      </c>
    </row>
    <row r="13023" spans="1:14" x14ac:dyDescent="0.25">
      <c r="A13023" s="111" t="s">
        <v>935</v>
      </c>
      <c r="B13023" s="111">
        <f>INDEX(kommuner!C:C,MATCH(_xlfn.NUMBERVALUE(A13023),kommuner!B:B,0))</f>
        <v>5420</v>
      </c>
      <c r="C13023" s="111" t="s">
        <v>127</v>
      </c>
      <c r="D13023" s="111" t="s">
        <v>127</v>
      </c>
      <c r="E13023" s="111" t="s">
        <v>123</v>
      </c>
      <c r="F13023" s="111" t="s">
        <v>179</v>
      </c>
      <c r="G13023" s="111" t="s">
        <v>180</v>
      </c>
      <c r="H13023" s="111" t="s">
        <v>179</v>
      </c>
      <c r="I13023" s="111" t="s">
        <v>180</v>
      </c>
      <c r="J13023" t="str">
        <f t="shared" si="406"/>
        <v>5420SkogOrganisk jordBlandingsskogHøy</v>
      </c>
      <c r="K13023" s="111">
        <v>-5.5554344456832343</v>
      </c>
      <c r="L13023" s="111">
        <v>0.92784825435236762</v>
      </c>
      <c r="M13023" s="111">
        <v>0.46510463492953991</v>
      </c>
      <c r="N13023" s="112">
        <f t="shared" si="407"/>
        <v>-4.1624815564013264</v>
      </c>
    </row>
    <row r="13024" spans="1:14" x14ac:dyDescent="0.25">
      <c r="A13024" s="111" t="s">
        <v>935</v>
      </c>
      <c r="B13024" s="111">
        <f>INDEX(kommuner!C:C,MATCH(_xlfn.NUMBERVALUE(A13024),kommuner!B:B,0))</f>
        <v>5420</v>
      </c>
      <c r="C13024" s="111" t="s">
        <v>127</v>
      </c>
      <c r="D13024" s="111" t="s">
        <v>127</v>
      </c>
      <c r="E13024" s="111" t="s">
        <v>123</v>
      </c>
      <c r="F13024" s="111" t="s">
        <v>179</v>
      </c>
      <c r="G13024" s="111" t="s">
        <v>167</v>
      </c>
      <c r="H13024" s="111" t="s">
        <v>179</v>
      </c>
      <c r="I13024" s="111" t="s">
        <v>167</v>
      </c>
      <c r="J13024" t="str">
        <f t="shared" si="406"/>
        <v>5420SkogOrganisk jordBlandingsskogImpediment</v>
      </c>
      <c r="K13024" s="111">
        <v>-0.28586344175800005</v>
      </c>
      <c r="L13024" s="111">
        <v>0.92784825435236762</v>
      </c>
      <c r="M13024" s="111">
        <v>0.46510463492953991</v>
      </c>
      <c r="N13024" s="112">
        <f t="shared" si="407"/>
        <v>1.1070894475239075</v>
      </c>
    </row>
    <row r="13025" spans="1:14" x14ac:dyDescent="0.25">
      <c r="A13025" s="111" t="s">
        <v>935</v>
      </c>
      <c r="B13025" s="111">
        <f>INDEX(kommuner!C:C,MATCH(_xlfn.NUMBERVALUE(A13025),kommuner!B:B,0))</f>
        <v>5420</v>
      </c>
      <c r="C13025" s="111" t="s">
        <v>127</v>
      </c>
      <c r="D13025" s="111" t="s">
        <v>127</v>
      </c>
      <c r="E13025" s="111" t="s">
        <v>123</v>
      </c>
      <c r="F13025" s="111" t="s">
        <v>179</v>
      </c>
      <c r="G13025" s="111" t="s">
        <v>190</v>
      </c>
      <c r="H13025" s="111" t="s">
        <v>179</v>
      </c>
      <c r="I13025" s="111" t="s">
        <v>190</v>
      </c>
      <c r="J13025" t="str">
        <f t="shared" si="406"/>
        <v>5420SkogOrganisk jordBlandingsskogLav</v>
      </c>
      <c r="K13025" s="111">
        <v>-1.2347339377887629</v>
      </c>
      <c r="L13025" s="111">
        <v>0.92784825435236762</v>
      </c>
      <c r="M13025" s="111">
        <v>0.46510463492953991</v>
      </c>
      <c r="N13025" s="112">
        <f t="shared" si="407"/>
        <v>0.15821895149314458</v>
      </c>
    </row>
    <row r="13026" spans="1:14" x14ac:dyDescent="0.25">
      <c r="A13026" s="111" t="s">
        <v>935</v>
      </c>
      <c r="B13026" s="111">
        <f>INDEX(kommuner!C:C,MATCH(_xlfn.NUMBERVALUE(A13026),kommuner!B:B,0))</f>
        <v>5420</v>
      </c>
      <c r="C13026" s="111" t="s">
        <v>127</v>
      </c>
      <c r="D13026" s="111" t="s">
        <v>127</v>
      </c>
      <c r="E13026" s="111" t="s">
        <v>123</v>
      </c>
      <c r="F13026" s="111" t="s">
        <v>179</v>
      </c>
      <c r="G13026" s="111" t="s">
        <v>173</v>
      </c>
      <c r="H13026" s="111" t="s">
        <v>179</v>
      </c>
      <c r="I13026" s="111" t="s">
        <v>173</v>
      </c>
      <c r="J13026" t="str">
        <f t="shared" si="406"/>
        <v>5420SkogOrganisk jordBlandingsskogMiddels</v>
      </c>
      <c r="K13026" s="111">
        <v>-2.4239591752717748</v>
      </c>
      <c r="L13026" s="111">
        <v>0.92784825435236762</v>
      </c>
      <c r="M13026" s="111">
        <v>0.46510463492953991</v>
      </c>
      <c r="N13026" s="112">
        <f t="shared" si="407"/>
        <v>-1.0310062859898674</v>
      </c>
    </row>
    <row r="13027" spans="1:14" x14ac:dyDescent="0.25">
      <c r="A13027" s="111" t="s">
        <v>935</v>
      </c>
      <c r="B13027" s="111">
        <f>INDEX(kommuner!C:C,MATCH(_xlfn.NUMBERVALUE(A13027),kommuner!B:B,0))</f>
        <v>5420</v>
      </c>
      <c r="C13027" s="111" t="s">
        <v>127</v>
      </c>
      <c r="D13027" s="111" t="s">
        <v>127</v>
      </c>
      <c r="E13027" s="111" t="s">
        <v>123</v>
      </c>
      <c r="F13027" s="111" t="s">
        <v>179</v>
      </c>
      <c r="G13027" s="111" t="s">
        <v>186</v>
      </c>
      <c r="H13027" s="111" t="s">
        <v>179</v>
      </c>
      <c r="I13027" s="111" t="s">
        <v>186</v>
      </c>
      <c r="J13027" t="str">
        <f t="shared" si="406"/>
        <v>5420SkogOrganisk jordBlandingsskogSærs høy</v>
      </c>
      <c r="K13027" s="111">
        <v>-1.5726115302258048</v>
      </c>
      <c r="L13027" s="111">
        <v>0.92784825435236762</v>
      </c>
      <c r="M13027" s="111">
        <v>0.46510463492953991</v>
      </c>
      <c r="N13027" s="112">
        <f t="shared" si="407"/>
        <v>-0.17965864094389727</v>
      </c>
    </row>
    <row r="13028" spans="1:14" x14ac:dyDescent="0.25">
      <c r="A13028" s="111" t="s">
        <v>935</v>
      </c>
      <c r="B13028" s="111">
        <f>INDEX(kommuner!C:C,MATCH(_xlfn.NUMBERVALUE(A13028),kommuner!B:B,0))</f>
        <v>5420</v>
      </c>
      <c r="C13028" s="111" t="s">
        <v>127</v>
      </c>
      <c r="D13028" s="111" t="s">
        <v>127</v>
      </c>
      <c r="E13028" s="111" t="s">
        <v>123</v>
      </c>
      <c r="F13028" s="111" t="s">
        <v>185</v>
      </c>
      <c r="G13028" s="111" t="s">
        <v>180</v>
      </c>
      <c r="H13028" s="111" t="s">
        <v>185</v>
      </c>
      <c r="I13028" s="111" t="s">
        <v>180</v>
      </c>
      <c r="J13028" t="str">
        <f t="shared" si="406"/>
        <v>5420SkogOrganisk jordLauvskogHøy</v>
      </c>
      <c r="K13028" s="111">
        <v>-1.9913688882377358</v>
      </c>
      <c r="L13028" s="111">
        <v>0.92784825435236762</v>
      </c>
      <c r="M13028" s="111">
        <v>0.46510463492953991</v>
      </c>
      <c r="N13028" s="112">
        <f t="shared" si="407"/>
        <v>-0.59841599895582831</v>
      </c>
    </row>
    <row r="13029" spans="1:14" x14ac:dyDescent="0.25">
      <c r="A13029" s="111" t="s">
        <v>935</v>
      </c>
      <c r="B13029" s="111">
        <f>INDEX(kommuner!C:C,MATCH(_xlfn.NUMBERVALUE(A13029),kommuner!B:B,0))</f>
        <v>5420</v>
      </c>
      <c r="C13029" s="111" t="s">
        <v>127</v>
      </c>
      <c r="D13029" s="111" t="s">
        <v>127</v>
      </c>
      <c r="E13029" s="111" t="s">
        <v>123</v>
      </c>
      <c r="F13029" s="111" t="s">
        <v>185</v>
      </c>
      <c r="G13029" s="111" t="s">
        <v>167</v>
      </c>
      <c r="H13029" s="111" t="s">
        <v>185</v>
      </c>
      <c r="I13029" s="111" t="s">
        <v>167</v>
      </c>
      <c r="J13029" t="str">
        <f t="shared" si="406"/>
        <v>5420SkogOrganisk jordLauvskogImpediment</v>
      </c>
      <c r="K13029" s="111">
        <v>0.35000626494250675</v>
      </c>
      <c r="L13029" s="111">
        <v>0.92784825435236762</v>
      </c>
      <c r="M13029" s="111">
        <v>0.46510463492953991</v>
      </c>
      <c r="N13029" s="112">
        <f t="shared" si="407"/>
        <v>1.7429591542244141</v>
      </c>
    </row>
    <row r="13030" spans="1:14" x14ac:dyDescent="0.25">
      <c r="A13030" s="111" t="s">
        <v>935</v>
      </c>
      <c r="B13030" s="111">
        <f>INDEX(kommuner!C:C,MATCH(_xlfn.NUMBERVALUE(A13030),kommuner!B:B,0))</f>
        <v>5420</v>
      </c>
      <c r="C13030" s="111" t="s">
        <v>127</v>
      </c>
      <c r="D13030" s="111" t="s">
        <v>127</v>
      </c>
      <c r="E13030" s="111" t="s">
        <v>123</v>
      </c>
      <c r="F13030" s="111" t="s">
        <v>185</v>
      </c>
      <c r="G13030" s="111" t="s">
        <v>190</v>
      </c>
      <c r="H13030" s="111" t="s">
        <v>185</v>
      </c>
      <c r="I13030" s="111" t="s">
        <v>190</v>
      </c>
      <c r="J13030" t="str">
        <f t="shared" si="406"/>
        <v>5420SkogOrganisk jordLauvskogLav</v>
      </c>
      <c r="K13030" s="111">
        <v>1.1144075558526714</v>
      </c>
      <c r="L13030" s="111">
        <v>0.92784825435236762</v>
      </c>
      <c r="M13030" s="111">
        <v>0.46510463492953991</v>
      </c>
      <c r="N13030" s="112">
        <f t="shared" si="407"/>
        <v>2.5073604451345788</v>
      </c>
    </row>
    <row r="13031" spans="1:14" x14ac:dyDescent="0.25">
      <c r="A13031" s="111" t="s">
        <v>935</v>
      </c>
      <c r="B13031" s="111">
        <f>INDEX(kommuner!C:C,MATCH(_xlfn.NUMBERVALUE(A13031),kommuner!B:B,0))</f>
        <v>5420</v>
      </c>
      <c r="C13031" s="111" t="s">
        <v>127</v>
      </c>
      <c r="D13031" s="111" t="s">
        <v>127</v>
      </c>
      <c r="E13031" s="111" t="s">
        <v>123</v>
      </c>
      <c r="F13031" s="111" t="s">
        <v>185</v>
      </c>
      <c r="G13031" s="111" t="s">
        <v>173</v>
      </c>
      <c r="H13031" s="111" t="s">
        <v>185</v>
      </c>
      <c r="I13031" s="111" t="s">
        <v>173</v>
      </c>
      <c r="J13031" t="str">
        <f t="shared" si="406"/>
        <v>5420SkogOrganisk jordLauvskogMiddels</v>
      </c>
      <c r="K13031" s="111">
        <v>-0.62664468270982987</v>
      </c>
      <c r="L13031" s="111">
        <v>0.92784825435236762</v>
      </c>
      <c r="M13031" s="111">
        <v>0.46510463492953991</v>
      </c>
      <c r="N13031" s="112">
        <f t="shared" si="407"/>
        <v>0.76630820657207765</v>
      </c>
    </row>
    <row r="13032" spans="1:14" x14ac:dyDescent="0.25">
      <c r="A13032" s="111" t="s">
        <v>935</v>
      </c>
      <c r="B13032" s="111">
        <f>INDEX(kommuner!C:C,MATCH(_xlfn.NUMBERVALUE(A13032),kommuner!B:B,0))</f>
        <v>5420</v>
      </c>
      <c r="C13032" s="111" t="s">
        <v>127</v>
      </c>
      <c r="D13032" s="111" t="s">
        <v>127</v>
      </c>
      <c r="E13032" s="111" t="s">
        <v>123</v>
      </c>
      <c r="F13032" s="111" t="s">
        <v>185</v>
      </c>
      <c r="G13032" s="111" t="s">
        <v>186</v>
      </c>
      <c r="H13032" s="111" t="s">
        <v>185</v>
      </c>
      <c r="I13032" s="111" t="s">
        <v>186</v>
      </c>
      <c r="J13032" t="str">
        <f t="shared" si="406"/>
        <v>5420SkogOrganisk jordLauvskogSærs høy</v>
      </c>
      <c r="K13032" s="111">
        <v>-1.8997279926091779</v>
      </c>
      <c r="L13032" s="111">
        <v>0.92784825435236762</v>
      </c>
      <c r="M13032" s="111">
        <v>0.46510463492953991</v>
      </c>
      <c r="N13032" s="112">
        <f t="shared" si="407"/>
        <v>-0.50677510332727038</v>
      </c>
    </row>
    <row r="13033" spans="1:14" x14ac:dyDescent="0.25">
      <c r="A13033" s="111" t="s">
        <v>935</v>
      </c>
      <c r="B13033" s="111">
        <f>INDEX(kommuner!C:C,MATCH(_xlfn.NUMBERVALUE(A13033),kommuner!B:B,0))</f>
        <v>5420</v>
      </c>
      <c r="C13033" s="111" t="s">
        <v>83</v>
      </c>
      <c r="D13033" s="111" t="s">
        <v>83</v>
      </c>
      <c r="E13033" s="111" t="s">
        <v>126</v>
      </c>
      <c r="F13033" s="111" t="s">
        <v>139</v>
      </c>
      <c r="G13033" s="111" t="s">
        <v>139</v>
      </c>
      <c r="H13033" s="111" t="s">
        <v>139</v>
      </c>
      <c r="I13033" s="111" t="s">
        <v>139</v>
      </c>
      <c r="J13033" t="str">
        <f t="shared" si="406"/>
        <v>5420Utbygd arealMineraljord</v>
      </c>
      <c r="K13033" s="111">
        <v>6.7868445194857546E-2</v>
      </c>
      <c r="L13033" s="111">
        <v>0</v>
      </c>
      <c r="M13033" s="111">
        <v>1.303047089454229E-2</v>
      </c>
      <c r="N13033" s="112">
        <f t="shared" si="407"/>
        <v>8.0898916089399836E-2</v>
      </c>
    </row>
    <row r="13034" spans="1:14" x14ac:dyDescent="0.25">
      <c r="A13034" s="111" t="s">
        <v>935</v>
      </c>
      <c r="B13034" s="111">
        <f>INDEX(kommuner!C:C,MATCH(_xlfn.NUMBERVALUE(A13034),kommuner!B:B,0))</f>
        <v>5420</v>
      </c>
      <c r="C13034" s="111" t="s">
        <v>83</v>
      </c>
      <c r="D13034" s="111" t="s">
        <v>83</v>
      </c>
      <c r="E13034" s="111" t="s">
        <v>123</v>
      </c>
      <c r="F13034" s="111" t="s">
        <v>139</v>
      </c>
      <c r="G13034" s="111" t="s">
        <v>139</v>
      </c>
      <c r="H13034" s="111" t="s">
        <v>139</v>
      </c>
      <c r="I13034" s="111" t="s">
        <v>139</v>
      </c>
      <c r="J13034" t="str">
        <f t="shared" si="406"/>
        <v>5420Utbygd arealOrganisk jord</v>
      </c>
      <c r="K13034" s="111">
        <v>29.011421395201612</v>
      </c>
      <c r="L13034" s="111">
        <v>0</v>
      </c>
      <c r="M13034" s="111">
        <v>1.303047089454229E-2</v>
      </c>
      <c r="N13034" s="112">
        <f t="shared" si="407"/>
        <v>29.024451866096154</v>
      </c>
    </row>
    <row r="13035" spans="1:14" x14ac:dyDescent="0.25">
      <c r="A13035" s="111" t="s">
        <v>935</v>
      </c>
      <c r="B13035" s="111">
        <f>INDEX(kommuner!C:C,MATCH(_xlfn.NUMBERVALUE(A13035),kommuner!B:B,0))</f>
        <v>5420</v>
      </c>
      <c r="C13035" s="111" t="s">
        <v>181</v>
      </c>
      <c r="D13035" s="111" t="s">
        <v>181</v>
      </c>
      <c r="E13035" s="111" t="s">
        <v>123</v>
      </c>
      <c r="F13035" s="111" t="s">
        <v>139</v>
      </c>
      <c r="G13035" s="111" t="s">
        <v>139</v>
      </c>
      <c r="H13035" s="111" t="s">
        <v>139</v>
      </c>
      <c r="I13035" s="111" t="s">
        <v>139</v>
      </c>
      <c r="J13035" t="str">
        <f t="shared" si="406"/>
        <v>5420Vann og myrOrganisk jord</v>
      </c>
      <c r="K13035" s="111">
        <v>-4.1038862122629617E-2</v>
      </c>
      <c r="L13035" s="111">
        <v>0</v>
      </c>
      <c r="M13035" s="111">
        <v>0</v>
      </c>
      <c r="N13035" s="112">
        <f t="shared" si="407"/>
        <v>-4.1038862122629617E-2</v>
      </c>
    </row>
    <row r="13036" spans="1:14" x14ac:dyDescent="0.25">
      <c r="A13036" s="111" t="s">
        <v>936</v>
      </c>
      <c r="B13036" s="111">
        <f>INDEX(kommuner!C:C,MATCH(_xlfn.NUMBERVALUE(A13036),kommuner!B:B,0))</f>
        <v>5421</v>
      </c>
      <c r="C13036" s="111" t="s">
        <v>82</v>
      </c>
      <c r="D13036" s="111" t="s">
        <v>82</v>
      </c>
      <c r="E13036" s="111" t="s">
        <v>126</v>
      </c>
      <c r="F13036" s="111" t="s">
        <v>139</v>
      </c>
      <c r="G13036" s="111" t="s">
        <v>139</v>
      </c>
      <c r="H13036" s="111" t="s">
        <v>139</v>
      </c>
      <c r="I13036" s="111" t="s">
        <v>139</v>
      </c>
      <c r="J13036" t="str">
        <f t="shared" si="406"/>
        <v>5421Annen utmarkMineraljord</v>
      </c>
      <c r="K13036" s="111">
        <v>-4.6129089206686659E-2</v>
      </c>
      <c r="L13036" s="111">
        <v>0</v>
      </c>
      <c r="M13036" s="111">
        <v>0</v>
      </c>
      <c r="N13036" s="112">
        <f t="shared" si="407"/>
        <v>-4.6129089206686659E-2</v>
      </c>
    </row>
    <row r="13037" spans="1:14" x14ac:dyDescent="0.25">
      <c r="A13037" s="111" t="s">
        <v>936</v>
      </c>
      <c r="B13037" s="111">
        <f>INDEX(kommuner!C:C,MATCH(_xlfn.NUMBERVALUE(A13037),kommuner!B:B,0))</f>
        <v>5421</v>
      </c>
      <c r="C13037" s="111" t="s">
        <v>121</v>
      </c>
      <c r="D13037" s="111" t="s">
        <v>121</v>
      </c>
      <c r="E13037" s="111" t="s">
        <v>126</v>
      </c>
      <c r="F13037" s="111" t="s">
        <v>139</v>
      </c>
      <c r="G13037" s="111" t="s">
        <v>139</v>
      </c>
      <c r="H13037" s="111" t="s">
        <v>139</v>
      </c>
      <c r="I13037" s="111" t="s">
        <v>139</v>
      </c>
      <c r="J13037" t="str">
        <f t="shared" si="406"/>
        <v>5421BeiteMineraljord</v>
      </c>
      <c r="K13037" s="111">
        <v>-0.96338340838695502</v>
      </c>
      <c r="L13037" s="111">
        <v>0</v>
      </c>
      <c r="M13037" s="111">
        <v>1.2448711246839999E-7</v>
      </c>
      <c r="N13037" s="112">
        <f t="shared" si="407"/>
        <v>-0.96338328389984251</v>
      </c>
    </row>
    <row r="13038" spans="1:14" x14ac:dyDescent="0.25">
      <c r="A13038" s="111" t="s">
        <v>936</v>
      </c>
      <c r="B13038" s="111">
        <f>INDEX(kommuner!C:C,MATCH(_xlfn.NUMBERVALUE(A13038),kommuner!B:B,0))</f>
        <v>5421</v>
      </c>
      <c r="C13038" s="111" t="s">
        <v>121</v>
      </c>
      <c r="D13038" s="111" t="s">
        <v>121</v>
      </c>
      <c r="E13038" s="111" t="s">
        <v>123</v>
      </c>
      <c r="F13038" s="111" t="s">
        <v>139</v>
      </c>
      <c r="G13038" s="111" t="s">
        <v>139</v>
      </c>
      <c r="H13038" s="111" t="s">
        <v>139</v>
      </c>
      <c r="I13038" s="111" t="s">
        <v>139</v>
      </c>
      <c r="J13038" t="str">
        <f t="shared" si="406"/>
        <v>5421BeiteOrganisk jord</v>
      </c>
      <c r="K13038" s="111">
        <v>12.077525935985037</v>
      </c>
      <c r="L13038" s="111">
        <v>1.6412500000000001</v>
      </c>
      <c r="M13038" s="111">
        <v>0</v>
      </c>
      <c r="N13038" s="112">
        <f t="shared" si="407"/>
        <v>13.718775935985036</v>
      </c>
    </row>
    <row r="13039" spans="1:14" x14ac:dyDescent="0.25">
      <c r="A13039" s="111" t="s">
        <v>936</v>
      </c>
      <c r="B13039" s="111">
        <f>INDEX(kommuner!C:C,MATCH(_xlfn.NUMBERVALUE(A13039),kommuner!B:B,0))</f>
        <v>5421</v>
      </c>
      <c r="C13039" s="111" t="s">
        <v>84</v>
      </c>
      <c r="D13039" s="111" t="s">
        <v>84</v>
      </c>
      <c r="E13039" s="111" t="s">
        <v>126</v>
      </c>
      <c r="F13039" s="111" t="s">
        <v>139</v>
      </c>
      <c r="G13039" s="111" t="s">
        <v>139</v>
      </c>
      <c r="H13039" s="111" t="s">
        <v>139</v>
      </c>
      <c r="I13039" s="111" t="s">
        <v>139</v>
      </c>
      <c r="J13039" t="str">
        <f t="shared" si="406"/>
        <v>5421Dyrket markMineraljord</v>
      </c>
      <c r="K13039" s="111">
        <v>6.1688588218568839E-2</v>
      </c>
      <c r="L13039" s="111">
        <v>0</v>
      </c>
      <c r="M13039" s="111">
        <v>0</v>
      </c>
      <c r="N13039" s="112">
        <f t="shared" si="407"/>
        <v>6.1688588218568839E-2</v>
      </c>
    </row>
    <row r="13040" spans="1:14" x14ac:dyDescent="0.25">
      <c r="A13040" s="111" t="s">
        <v>936</v>
      </c>
      <c r="B13040" s="111">
        <f>INDEX(kommuner!C:C,MATCH(_xlfn.NUMBERVALUE(A13040),kommuner!B:B,0))</f>
        <v>5421</v>
      </c>
      <c r="C13040" s="111" t="s">
        <v>84</v>
      </c>
      <c r="D13040" s="111" t="s">
        <v>84</v>
      </c>
      <c r="E13040" s="111" t="s">
        <v>123</v>
      </c>
      <c r="F13040" s="111" t="s">
        <v>139</v>
      </c>
      <c r="G13040" s="111" t="s">
        <v>139</v>
      </c>
      <c r="H13040" s="111" t="s">
        <v>139</v>
      </c>
      <c r="I13040" s="111" t="s">
        <v>139</v>
      </c>
      <c r="J13040" t="str">
        <f t="shared" si="406"/>
        <v>5421Dyrket markOrganisk jord</v>
      </c>
      <c r="K13040" s="111">
        <v>28.726149366675592</v>
      </c>
      <c r="L13040" s="111">
        <v>1.45625</v>
      </c>
      <c r="M13040" s="111">
        <v>0</v>
      </c>
      <c r="N13040" s="112">
        <f t="shared" si="407"/>
        <v>30.182399366675593</v>
      </c>
    </row>
    <row r="13041" spans="1:14" x14ac:dyDescent="0.25">
      <c r="A13041" s="111" t="s">
        <v>936</v>
      </c>
      <c r="B13041" s="111">
        <f>INDEX(kommuner!C:C,MATCH(_xlfn.NUMBERVALUE(A13041),kommuner!B:B,0))</f>
        <v>5421</v>
      </c>
      <c r="C13041" s="111" t="s">
        <v>127</v>
      </c>
      <c r="D13041" s="111" t="s">
        <v>127</v>
      </c>
      <c r="E13041" s="111" t="s">
        <v>126</v>
      </c>
      <c r="F13041" s="111" t="s">
        <v>172</v>
      </c>
      <c r="G13041" s="111" t="s">
        <v>180</v>
      </c>
      <c r="H13041" s="111" t="s">
        <v>172</v>
      </c>
      <c r="I13041" s="111" t="s">
        <v>180</v>
      </c>
      <c r="J13041" t="str">
        <f t="shared" si="406"/>
        <v>5421SkogMineraljordBarskogHøy</v>
      </c>
      <c r="K13041" s="111">
        <v>-4.1008350957832223</v>
      </c>
      <c r="L13041" s="111">
        <v>0.85306406685236758</v>
      </c>
      <c r="M13041" s="111">
        <v>6.4056614999681585E-2</v>
      </c>
      <c r="N13041" s="112">
        <f t="shared" si="407"/>
        <v>-3.183714413931173</v>
      </c>
    </row>
    <row r="13042" spans="1:14" x14ac:dyDescent="0.25">
      <c r="A13042" s="111" t="s">
        <v>936</v>
      </c>
      <c r="B13042" s="111">
        <f>INDEX(kommuner!C:C,MATCH(_xlfn.NUMBERVALUE(A13042),kommuner!B:B,0))</f>
        <v>5421</v>
      </c>
      <c r="C13042" s="111" t="s">
        <v>127</v>
      </c>
      <c r="D13042" s="111" t="s">
        <v>127</v>
      </c>
      <c r="E13042" s="111" t="s">
        <v>126</v>
      </c>
      <c r="F13042" s="111" t="s">
        <v>172</v>
      </c>
      <c r="G13042" s="111" t="s">
        <v>167</v>
      </c>
      <c r="H13042" s="111" t="s">
        <v>172</v>
      </c>
      <c r="I13042" s="111" t="s">
        <v>167</v>
      </c>
      <c r="J13042" t="str">
        <f t="shared" si="406"/>
        <v>5421SkogMineraljordBarskogImpediment</v>
      </c>
      <c r="K13042" s="111">
        <v>-0.74600152614144843</v>
      </c>
      <c r="L13042" s="111">
        <v>0.85306406685236758</v>
      </c>
      <c r="M13042" s="111">
        <v>6.3979989500968365E-2</v>
      </c>
      <c r="N13042" s="112">
        <f t="shared" si="407"/>
        <v>0.17104253021188751</v>
      </c>
    </row>
    <row r="13043" spans="1:14" x14ac:dyDescent="0.25">
      <c r="A13043" s="111" t="s">
        <v>936</v>
      </c>
      <c r="B13043" s="111">
        <f>INDEX(kommuner!C:C,MATCH(_xlfn.NUMBERVALUE(A13043),kommuner!B:B,0))</f>
        <v>5421</v>
      </c>
      <c r="C13043" s="111" t="s">
        <v>127</v>
      </c>
      <c r="D13043" s="111" t="s">
        <v>127</v>
      </c>
      <c r="E13043" s="111" t="s">
        <v>126</v>
      </c>
      <c r="F13043" s="111" t="s">
        <v>172</v>
      </c>
      <c r="G13043" s="111" t="s">
        <v>190</v>
      </c>
      <c r="H13043" s="111" t="s">
        <v>172</v>
      </c>
      <c r="I13043" s="111" t="s">
        <v>190</v>
      </c>
      <c r="J13043" t="str">
        <f t="shared" si="406"/>
        <v>5421SkogMineraljordBarskogLav</v>
      </c>
      <c r="K13043" s="111">
        <v>-1.8215681825293268</v>
      </c>
      <c r="L13043" s="111">
        <v>0.85306406685236758</v>
      </c>
      <c r="M13043" s="111">
        <v>6.3979989500968365E-2</v>
      </c>
      <c r="N13043" s="112">
        <f t="shared" si="407"/>
        <v>-0.90452412617599087</v>
      </c>
    </row>
    <row r="13044" spans="1:14" x14ac:dyDescent="0.25">
      <c r="A13044" s="111" t="s">
        <v>936</v>
      </c>
      <c r="B13044" s="111">
        <f>INDEX(kommuner!C:C,MATCH(_xlfn.NUMBERVALUE(A13044),kommuner!B:B,0))</f>
        <v>5421</v>
      </c>
      <c r="C13044" s="111" t="s">
        <v>127</v>
      </c>
      <c r="D13044" s="111" t="s">
        <v>127</v>
      </c>
      <c r="E13044" s="111" t="s">
        <v>126</v>
      </c>
      <c r="F13044" s="111" t="s">
        <v>172</v>
      </c>
      <c r="G13044" s="111" t="s">
        <v>173</v>
      </c>
      <c r="H13044" s="111" t="s">
        <v>172</v>
      </c>
      <c r="I13044" s="111" t="s">
        <v>173</v>
      </c>
      <c r="J13044" t="str">
        <f t="shared" si="406"/>
        <v>5421SkogMineraljordBarskogMiddels</v>
      </c>
      <c r="K13044" s="111">
        <v>-2.9452289214132028</v>
      </c>
      <c r="L13044" s="111">
        <v>0.85306406685236758</v>
      </c>
      <c r="M13044" s="111">
        <v>6.4056614999681585E-2</v>
      </c>
      <c r="N13044" s="112">
        <f t="shared" si="407"/>
        <v>-2.0281082395611536</v>
      </c>
    </row>
    <row r="13045" spans="1:14" x14ac:dyDescent="0.25">
      <c r="A13045" s="111" t="s">
        <v>936</v>
      </c>
      <c r="B13045" s="111">
        <f>INDEX(kommuner!C:C,MATCH(_xlfn.NUMBERVALUE(A13045),kommuner!B:B,0))</f>
        <v>5421</v>
      </c>
      <c r="C13045" s="111" t="s">
        <v>127</v>
      </c>
      <c r="D13045" s="111" t="s">
        <v>127</v>
      </c>
      <c r="E13045" s="111" t="s">
        <v>126</v>
      </c>
      <c r="F13045" s="111" t="s">
        <v>172</v>
      </c>
      <c r="G13045" s="111" t="s">
        <v>186</v>
      </c>
      <c r="H13045" s="111" t="s">
        <v>172</v>
      </c>
      <c r="I13045" s="111" t="s">
        <v>186</v>
      </c>
      <c r="J13045" t="str">
        <f t="shared" si="406"/>
        <v>5421SkogMineraljordBarskogSærs høy</v>
      </c>
      <c r="K13045" s="111">
        <v>0.12072674540874306</v>
      </c>
      <c r="L13045" s="111">
        <v>0.85306406685236758</v>
      </c>
      <c r="M13045" s="111">
        <v>6.4056614999681585E-2</v>
      </c>
      <c r="N13045" s="112">
        <f t="shared" si="407"/>
        <v>1.0378474272607923</v>
      </c>
    </row>
    <row r="13046" spans="1:14" x14ac:dyDescent="0.25">
      <c r="A13046" s="111" t="s">
        <v>936</v>
      </c>
      <c r="B13046" s="111">
        <f>INDEX(kommuner!C:C,MATCH(_xlfn.NUMBERVALUE(A13046),kommuner!B:B,0))</f>
        <v>5421</v>
      </c>
      <c r="C13046" s="111" t="s">
        <v>127</v>
      </c>
      <c r="D13046" s="111" t="s">
        <v>127</v>
      </c>
      <c r="E13046" s="111" t="s">
        <v>126</v>
      </c>
      <c r="F13046" s="111" t="s">
        <v>179</v>
      </c>
      <c r="G13046" s="111" t="s">
        <v>180</v>
      </c>
      <c r="H13046" s="111" t="s">
        <v>179</v>
      </c>
      <c r="I13046" s="111" t="s">
        <v>180</v>
      </c>
      <c r="J13046" t="str">
        <f t="shared" si="406"/>
        <v>5421SkogMineraljordBlandingsskogHøy</v>
      </c>
      <c r="K13046" s="111">
        <v>-7.1939050909469406</v>
      </c>
      <c r="L13046" s="111">
        <v>0.85306406685236758</v>
      </c>
      <c r="M13046" s="111">
        <v>6.3979989500968365E-2</v>
      </c>
      <c r="N13046" s="112">
        <f t="shared" si="407"/>
        <v>-6.2768610345936047</v>
      </c>
    </row>
    <row r="13047" spans="1:14" x14ac:dyDescent="0.25">
      <c r="A13047" s="111" t="s">
        <v>936</v>
      </c>
      <c r="B13047" s="111">
        <f>INDEX(kommuner!C:C,MATCH(_xlfn.NUMBERVALUE(A13047),kommuner!B:B,0))</f>
        <v>5421</v>
      </c>
      <c r="C13047" s="111" t="s">
        <v>127</v>
      </c>
      <c r="D13047" s="111" t="s">
        <v>127</v>
      </c>
      <c r="E13047" s="111" t="s">
        <v>126</v>
      </c>
      <c r="F13047" s="111" t="s">
        <v>179</v>
      </c>
      <c r="G13047" s="111" t="s">
        <v>167</v>
      </c>
      <c r="H13047" s="111" t="s">
        <v>179</v>
      </c>
      <c r="I13047" s="111" t="s">
        <v>167</v>
      </c>
      <c r="J13047" t="str">
        <f t="shared" si="406"/>
        <v>5421SkogMineraljordBlandingsskogImpediment</v>
      </c>
      <c r="K13047" s="111">
        <v>-1.6598037998579707</v>
      </c>
      <c r="L13047" s="111">
        <v>0.85306406685236758</v>
      </c>
      <c r="M13047" s="111">
        <v>6.3979989500968365E-2</v>
      </c>
      <c r="N13047" s="112">
        <f t="shared" si="407"/>
        <v>-0.7427597435046347</v>
      </c>
    </row>
    <row r="13048" spans="1:14" x14ac:dyDescent="0.25">
      <c r="A13048" s="111" t="s">
        <v>936</v>
      </c>
      <c r="B13048" s="111">
        <f>INDEX(kommuner!C:C,MATCH(_xlfn.NUMBERVALUE(A13048),kommuner!B:B,0))</f>
        <v>5421</v>
      </c>
      <c r="C13048" s="111" t="s">
        <v>127</v>
      </c>
      <c r="D13048" s="111" t="s">
        <v>127</v>
      </c>
      <c r="E13048" s="111" t="s">
        <v>126</v>
      </c>
      <c r="F13048" s="111" t="s">
        <v>179</v>
      </c>
      <c r="G13048" s="111" t="s">
        <v>190</v>
      </c>
      <c r="H13048" s="111" t="s">
        <v>179</v>
      </c>
      <c r="I13048" s="111" t="s">
        <v>190</v>
      </c>
      <c r="J13048" t="str">
        <f t="shared" si="406"/>
        <v>5421SkogMineraljordBlandingsskogLav</v>
      </c>
      <c r="K13048" s="111">
        <v>-2.5588434197694254</v>
      </c>
      <c r="L13048" s="111">
        <v>0.85306406685236758</v>
      </c>
      <c r="M13048" s="111">
        <v>6.3979989500968365E-2</v>
      </c>
      <c r="N13048" s="112">
        <f t="shared" si="407"/>
        <v>-1.6417993634160897</v>
      </c>
    </row>
    <row r="13049" spans="1:14" x14ac:dyDescent="0.25">
      <c r="A13049" s="111" t="s">
        <v>936</v>
      </c>
      <c r="B13049" s="111">
        <f>INDEX(kommuner!C:C,MATCH(_xlfn.NUMBERVALUE(A13049),kommuner!B:B,0))</f>
        <v>5421</v>
      </c>
      <c r="C13049" s="111" t="s">
        <v>127</v>
      </c>
      <c r="D13049" s="111" t="s">
        <v>127</v>
      </c>
      <c r="E13049" s="111" t="s">
        <v>126</v>
      </c>
      <c r="F13049" s="111" t="s">
        <v>179</v>
      </c>
      <c r="G13049" s="111" t="s">
        <v>173</v>
      </c>
      <c r="H13049" s="111" t="s">
        <v>179</v>
      </c>
      <c r="I13049" s="111" t="s">
        <v>173</v>
      </c>
      <c r="J13049" t="str">
        <f t="shared" si="406"/>
        <v>5421SkogMineraljordBlandingsskogMiddels</v>
      </c>
      <c r="K13049" s="111">
        <v>-3.8687729546762566</v>
      </c>
      <c r="L13049" s="111">
        <v>0.85306406685236758</v>
      </c>
      <c r="M13049" s="111">
        <v>6.3979989500968365E-2</v>
      </c>
      <c r="N13049" s="112">
        <f t="shared" si="407"/>
        <v>-2.9517288983229206</v>
      </c>
    </row>
    <row r="13050" spans="1:14" x14ac:dyDescent="0.25">
      <c r="A13050" s="111" t="s">
        <v>936</v>
      </c>
      <c r="B13050" s="111">
        <f>INDEX(kommuner!C:C,MATCH(_xlfn.NUMBERVALUE(A13050),kommuner!B:B,0))</f>
        <v>5421</v>
      </c>
      <c r="C13050" s="111" t="s">
        <v>127</v>
      </c>
      <c r="D13050" s="111" t="s">
        <v>127</v>
      </c>
      <c r="E13050" s="111" t="s">
        <v>126</v>
      </c>
      <c r="F13050" s="111" t="s">
        <v>179</v>
      </c>
      <c r="G13050" s="111" t="s">
        <v>186</v>
      </c>
      <c r="H13050" s="111" t="s">
        <v>179</v>
      </c>
      <c r="I13050" s="111" t="s">
        <v>186</v>
      </c>
      <c r="J13050" t="str">
        <f t="shared" si="406"/>
        <v>5421SkogMineraljordBlandingsskogSærs høy</v>
      </c>
      <c r="K13050" s="111">
        <v>-2.9395925245326562</v>
      </c>
      <c r="L13050" s="111">
        <v>0.85306406685236758</v>
      </c>
      <c r="M13050" s="111">
        <v>6.3979989500968365E-2</v>
      </c>
      <c r="N13050" s="112">
        <f t="shared" si="407"/>
        <v>-2.0225484681793202</v>
      </c>
    </row>
    <row r="13051" spans="1:14" x14ac:dyDescent="0.25">
      <c r="A13051" s="111" t="s">
        <v>936</v>
      </c>
      <c r="B13051" s="111">
        <f>INDEX(kommuner!C:C,MATCH(_xlfn.NUMBERVALUE(A13051),kommuner!B:B,0))</f>
        <v>5421</v>
      </c>
      <c r="C13051" s="111" t="s">
        <v>127</v>
      </c>
      <c r="D13051" s="111" t="s">
        <v>127</v>
      </c>
      <c r="E13051" s="111" t="s">
        <v>126</v>
      </c>
      <c r="F13051" s="111" t="s">
        <v>185</v>
      </c>
      <c r="G13051" s="111" t="s">
        <v>180</v>
      </c>
      <c r="H13051" s="111" t="s">
        <v>185</v>
      </c>
      <c r="I13051" s="111" t="s">
        <v>180</v>
      </c>
      <c r="J13051" t="str">
        <f t="shared" si="406"/>
        <v>5421SkogMineraljordLauvskogHøy</v>
      </c>
      <c r="K13051" s="111">
        <v>-2.2672556336745231</v>
      </c>
      <c r="L13051" s="111">
        <v>0.85306406685236758</v>
      </c>
      <c r="M13051" s="111">
        <v>6.3979989500968365E-2</v>
      </c>
      <c r="N13051" s="112">
        <f t="shared" si="407"/>
        <v>-1.3502115773211874</v>
      </c>
    </row>
    <row r="13052" spans="1:14" x14ac:dyDescent="0.25">
      <c r="A13052" s="111" t="s">
        <v>936</v>
      </c>
      <c r="B13052" s="111">
        <f>INDEX(kommuner!C:C,MATCH(_xlfn.NUMBERVALUE(A13052),kommuner!B:B,0))</f>
        <v>5421</v>
      </c>
      <c r="C13052" s="111" t="s">
        <v>127</v>
      </c>
      <c r="D13052" s="111" t="s">
        <v>127</v>
      </c>
      <c r="E13052" s="111" t="s">
        <v>126</v>
      </c>
      <c r="F13052" s="111" t="s">
        <v>185</v>
      </c>
      <c r="G13052" s="111" t="s">
        <v>167</v>
      </c>
      <c r="H13052" s="111" t="s">
        <v>185</v>
      </c>
      <c r="I13052" s="111" t="s">
        <v>167</v>
      </c>
      <c r="J13052" t="str">
        <f t="shared" si="406"/>
        <v>5421SkogMineraljordLauvskogImpediment</v>
      </c>
      <c r="K13052" s="111">
        <v>-0.10482014945424457</v>
      </c>
      <c r="L13052" s="111">
        <v>0.85306406685236758</v>
      </c>
      <c r="M13052" s="111">
        <v>6.3979989500968365E-2</v>
      </c>
      <c r="N13052" s="112">
        <f t="shared" si="407"/>
        <v>0.81222390689909141</v>
      </c>
    </row>
    <row r="13053" spans="1:14" x14ac:dyDescent="0.25">
      <c r="A13053" s="111" t="s">
        <v>936</v>
      </c>
      <c r="B13053" s="111">
        <f>INDEX(kommuner!C:C,MATCH(_xlfn.NUMBERVALUE(A13053),kommuner!B:B,0))</f>
        <v>5421</v>
      </c>
      <c r="C13053" s="111" t="s">
        <v>127</v>
      </c>
      <c r="D13053" s="111" t="s">
        <v>127</v>
      </c>
      <c r="E13053" s="111" t="s">
        <v>126</v>
      </c>
      <c r="F13053" s="111" t="s">
        <v>185</v>
      </c>
      <c r="G13053" s="111" t="s">
        <v>190</v>
      </c>
      <c r="H13053" s="111" t="s">
        <v>185</v>
      </c>
      <c r="I13053" s="111" t="s">
        <v>190</v>
      </c>
      <c r="J13053" t="str">
        <f t="shared" si="406"/>
        <v>5421SkogMineraljordLauvskogLav</v>
      </c>
      <c r="K13053" s="111">
        <v>-8.9748170935426599E-2</v>
      </c>
      <c r="L13053" s="111">
        <v>0.85306406685236758</v>
      </c>
      <c r="M13053" s="111">
        <v>6.3979989500968365E-2</v>
      </c>
      <c r="N13053" s="112">
        <f t="shared" si="407"/>
        <v>0.82729588541790933</v>
      </c>
    </row>
    <row r="13054" spans="1:14" x14ac:dyDescent="0.25">
      <c r="A13054" s="111" t="s">
        <v>936</v>
      </c>
      <c r="B13054" s="111">
        <f>INDEX(kommuner!C:C,MATCH(_xlfn.NUMBERVALUE(A13054),kommuner!B:B,0))</f>
        <v>5421</v>
      </c>
      <c r="C13054" s="111" t="s">
        <v>127</v>
      </c>
      <c r="D13054" s="111" t="s">
        <v>127</v>
      </c>
      <c r="E13054" s="111" t="s">
        <v>126</v>
      </c>
      <c r="F13054" s="111" t="s">
        <v>185</v>
      </c>
      <c r="G13054" s="111" t="s">
        <v>173</v>
      </c>
      <c r="H13054" s="111" t="s">
        <v>185</v>
      </c>
      <c r="I13054" s="111" t="s">
        <v>173</v>
      </c>
      <c r="J13054" t="str">
        <f t="shared" si="406"/>
        <v>5421SkogMineraljordLauvskogMiddels</v>
      </c>
      <c r="K13054" s="111">
        <v>-1.6187078219159163</v>
      </c>
      <c r="L13054" s="111">
        <v>0.85306406685236758</v>
      </c>
      <c r="M13054" s="111">
        <v>6.3979989500968365E-2</v>
      </c>
      <c r="N13054" s="112">
        <f t="shared" si="407"/>
        <v>-0.70166376556258037</v>
      </c>
    </row>
    <row r="13055" spans="1:14" x14ac:dyDescent="0.25">
      <c r="A13055" s="111" t="s">
        <v>936</v>
      </c>
      <c r="B13055" s="111">
        <f>INDEX(kommuner!C:C,MATCH(_xlfn.NUMBERVALUE(A13055),kommuner!B:B,0))</f>
        <v>5421</v>
      </c>
      <c r="C13055" s="111" t="s">
        <v>127</v>
      </c>
      <c r="D13055" s="111" t="s">
        <v>127</v>
      </c>
      <c r="E13055" s="111" t="s">
        <v>126</v>
      </c>
      <c r="F13055" s="111" t="s">
        <v>185</v>
      </c>
      <c r="G13055" s="111" t="s">
        <v>186</v>
      </c>
      <c r="H13055" s="111" t="s">
        <v>185</v>
      </c>
      <c r="I13055" s="111" t="s">
        <v>186</v>
      </c>
      <c r="J13055" t="str">
        <f t="shared" si="406"/>
        <v>5421SkogMineraljordLauvskogSærs høy</v>
      </c>
      <c r="K13055" s="111">
        <v>-3.6560473259425113</v>
      </c>
      <c r="L13055" s="111">
        <v>0.85306406685236758</v>
      </c>
      <c r="M13055" s="111">
        <v>6.3979989500968365E-2</v>
      </c>
      <c r="N13055" s="112">
        <f t="shared" si="407"/>
        <v>-2.7390032695891753</v>
      </c>
    </row>
    <row r="13056" spans="1:14" x14ac:dyDescent="0.25">
      <c r="A13056" s="111" t="s">
        <v>936</v>
      </c>
      <c r="B13056" s="111">
        <f>INDEX(kommuner!C:C,MATCH(_xlfn.NUMBERVALUE(A13056),kommuner!B:B,0))</f>
        <v>5421</v>
      </c>
      <c r="C13056" s="111" t="s">
        <v>127</v>
      </c>
      <c r="D13056" s="111" t="s">
        <v>127</v>
      </c>
      <c r="E13056" s="111" t="s">
        <v>123</v>
      </c>
      <c r="F13056" s="111" t="s">
        <v>172</v>
      </c>
      <c r="G13056" s="111" t="s">
        <v>180</v>
      </c>
      <c r="H13056" s="111" t="s">
        <v>172</v>
      </c>
      <c r="I13056" s="111" t="s">
        <v>180</v>
      </c>
      <c r="J13056" t="str">
        <f t="shared" si="406"/>
        <v>5421SkogOrganisk jordBarskogHøy</v>
      </c>
      <c r="K13056" s="111">
        <v>-2.5184559031994138</v>
      </c>
      <c r="L13056" s="111">
        <v>0.92784825435236762</v>
      </c>
      <c r="M13056" s="111">
        <v>0.46518126042825314</v>
      </c>
      <c r="N13056" s="112">
        <f t="shared" si="407"/>
        <v>-1.1254263884187932</v>
      </c>
    </row>
    <row r="13057" spans="1:14" x14ac:dyDescent="0.25">
      <c r="A13057" s="111" t="s">
        <v>936</v>
      </c>
      <c r="B13057" s="111">
        <f>INDEX(kommuner!C:C,MATCH(_xlfn.NUMBERVALUE(A13057),kommuner!B:B,0))</f>
        <v>5421</v>
      </c>
      <c r="C13057" s="111" t="s">
        <v>127</v>
      </c>
      <c r="D13057" s="111" t="s">
        <v>127</v>
      </c>
      <c r="E13057" s="111" t="s">
        <v>123</v>
      </c>
      <c r="F13057" s="111" t="s">
        <v>172</v>
      </c>
      <c r="G13057" s="111" t="s">
        <v>167</v>
      </c>
      <c r="H13057" s="111" t="s">
        <v>172</v>
      </c>
      <c r="I13057" s="111" t="s">
        <v>167</v>
      </c>
      <c r="J13057" t="str">
        <f t="shared" si="406"/>
        <v>5421SkogOrganisk jordBarskogImpediment</v>
      </c>
      <c r="K13057" s="111">
        <v>-0.13011741963904588</v>
      </c>
      <c r="L13057" s="111">
        <v>0.92784825435236762</v>
      </c>
      <c r="M13057" s="111">
        <v>0.46510463492953991</v>
      </c>
      <c r="N13057" s="112">
        <f t="shared" si="407"/>
        <v>1.2628354696428616</v>
      </c>
    </row>
    <row r="13058" spans="1:14" x14ac:dyDescent="0.25">
      <c r="A13058" s="111" t="s">
        <v>936</v>
      </c>
      <c r="B13058" s="111">
        <f>INDEX(kommuner!C:C,MATCH(_xlfn.NUMBERVALUE(A13058),kommuner!B:B,0))</f>
        <v>5421</v>
      </c>
      <c r="C13058" s="111" t="s">
        <v>127</v>
      </c>
      <c r="D13058" s="111" t="s">
        <v>127</v>
      </c>
      <c r="E13058" s="111" t="s">
        <v>123</v>
      </c>
      <c r="F13058" s="111" t="s">
        <v>172</v>
      </c>
      <c r="G13058" s="111" t="s">
        <v>190</v>
      </c>
      <c r="H13058" s="111" t="s">
        <v>172</v>
      </c>
      <c r="I13058" s="111" t="s">
        <v>190</v>
      </c>
      <c r="J13058" t="str">
        <f t="shared" si="406"/>
        <v>5421SkogOrganisk jordBarskogLav</v>
      </c>
      <c r="K13058" s="111">
        <v>-0.50666953101693391</v>
      </c>
      <c r="L13058" s="111">
        <v>0.92784825435236762</v>
      </c>
      <c r="M13058" s="111">
        <v>0.46510463492953991</v>
      </c>
      <c r="N13058" s="112">
        <f t="shared" si="407"/>
        <v>0.88628335826497362</v>
      </c>
    </row>
    <row r="13059" spans="1:14" x14ac:dyDescent="0.25">
      <c r="A13059" s="111" t="s">
        <v>936</v>
      </c>
      <c r="B13059" s="111">
        <f>INDEX(kommuner!C:C,MATCH(_xlfn.NUMBERVALUE(A13059),kommuner!B:B,0))</f>
        <v>5421</v>
      </c>
      <c r="C13059" s="111" t="s">
        <v>127</v>
      </c>
      <c r="D13059" s="111" t="s">
        <v>127</v>
      </c>
      <c r="E13059" s="111" t="s">
        <v>123</v>
      </c>
      <c r="F13059" s="111" t="s">
        <v>172</v>
      </c>
      <c r="G13059" s="111" t="s">
        <v>173</v>
      </c>
      <c r="H13059" s="111" t="s">
        <v>172</v>
      </c>
      <c r="I13059" s="111" t="s">
        <v>173</v>
      </c>
      <c r="J13059" t="str">
        <f t="shared" ref="J13059:J13122" si="408">B13059&amp;C13059&amp;E13059&amp;IF(C13059="Skog",F13059&amp;G13059,"")</f>
        <v>5421SkogOrganisk jordBarskogMiddels</v>
      </c>
      <c r="K13059" s="111">
        <v>-1.5571490961494638</v>
      </c>
      <c r="L13059" s="111">
        <v>0.92784825435236762</v>
      </c>
      <c r="M13059" s="111">
        <v>0.46518126042825314</v>
      </c>
      <c r="N13059" s="112">
        <f t="shared" ref="N13059:N13122" si="409">SUM(K13059:M13059)</f>
        <v>-0.16411958136884308</v>
      </c>
    </row>
    <row r="13060" spans="1:14" x14ac:dyDescent="0.25">
      <c r="A13060" s="111" t="s">
        <v>936</v>
      </c>
      <c r="B13060" s="111">
        <f>INDEX(kommuner!C:C,MATCH(_xlfn.NUMBERVALUE(A13060),kommuner!B:B,0))</f>
        <v>5421</v>
      </c>
      <c r="C13060" s="111" t="s">
        <v>127</v>
      </c>
      <c r="D13060" s="111" t="s">
        <v>127</v>
      </c>
      <c r="E13060" s="111" t="s">
        <v>123</v>
      </c>
      <c r="F13060" s="111" t="s">
        <v>172</v>
      </c>
      <c r="G13060" s="111" t="s">
        <v>186</v>
      </c>
      <c r="H13060" s="111" t="s">
        <v>172</v>
      </c>
      <c r="I13060" s="111" t="s">
        <v>186</v>
      </c>
      <c r="J13060" t="str">
        <f t="shared" si="408"/>
        <v>5421SkogOrganisk jordBarskogSærs høy</v>
      </c>
      <c r="K13060" s="111">
        <v>2.5548655235722699</v>
      </c>
      <c r="L13060" s="111">
        <v>0.92784825435236762</v>
      </c>
      <c r="M13060" s="111">
        <v>0.46518126042825314</v>
      </c>
      <c r="N13060" s="112">
        <f t="shared" si="409"/>
        <v>3.9478950383528906</v>
      </c>
    </row>
    <row r="13061" spans="1:14" x14ac:dyDescent="0.25">
      <c r="A13061" s="111" t="s">
        <v>936</v>
      </c>
      <c r="B13061" s="111">
        <f>INDEX(kommuner!C:C,MATCH(_xlfn.NUMBERVALUE(A13061),kommuner!B:B,0))</f>
        <v>5421</v>
      </c>
      <c r="C13061" s="111" t="s">
        <v>127</v>
      </c>
      <c r="D13061" s="111" t="s">
        <v>127</v>
      </c>
      <c r="E13061" s="111" t="s">
        <v>123</v>
      </c>
      <c r="F13061" s="111" t="s">
        <v>179</v>
      </c>
      <c r="G13061" s="111" t="s">
        <v>180</v>
      </c>
      <c r="H13061" s="111" t="s">
        <v>179</v>
      </c>
      <c r="I13061" s="111" t="s">
        <v>180</v>
      </c>
      <c r="J13061" t="str">
        <f t="shared" si="408"/>
        <v>5421SkogOrganisk jordBlandingsskogHøy</v>
      </c>
      <c r="K13061" s="111">
        <v>-5.5554344456832343</v>
      </c>
      <c r="L13061" s="111">
        <v>0.92784825435236762</v>
      </c>
      <c r="M13061" s="111">
        <v>0.46510463492953991</v>
      </c>
      <c r="N13061" s="112">
        <f t="shared" si="409"/>
        <v>-4.1624815564013264</v>
      </c>
    </row>
    <row r="13062" spans="1:14" x14ac:dyDescent="0.25">
      <c r="A13062" s="111" t="s">
        <v>936</v>
      </c>
      <c r="B13062" s="111">
        <f>INDEX(kommuner!C:C,MATCH(_xlfn.NUMBERVALUE(A13062),kommuner!B:B,0))</f>
        <v>5421</v>
      </c>
      <c r="C13062" s="111" t="s">
        <v>127</v>
      </c>
      <c r="D13062" s="111" t="s">
        <v>127</v>
      </c>
      <c r="E13062" s="111" t="s">
        <v>123</v>
      </c>
      <c r="F13062" s="111" t="s">
        <v>179</v>
      </c>
      <c r="G13062" s="111" t="s">
        <v>167</v>
      </c>
      <c r="H13062" s="111" t="s">
        <v>179</v>
      </c>
      <c r="I13062" s="111" t="s">
        <v>167</v>
      </c>
      <c r="J13062" t="str">
        <f t="shared" si="408"/>
        <v>5421SkogOrganisk jordBlandingsskogImpediment</v>
      </c>
      <c r="K13062" s="111">
        <v>-0.28586344175800005</v>
      </c>
      <c r="L13062" s="111">
        <v>0.92784825435236762</v>
      </c>
      <c r="M13062" s="111">
        <v>0.46510463492953991</v>
      </c>
      <c r="N13062" s="112">
        <f t="shared" si="409"/>
        <v>1.1070894475239075</v>
      </c>
    </row>
    <row r="13063" spans="1:14" x14ac:dyDescent="0.25">
      <c r="A13063" s="111" t="s">
        <v>936</v>
      </c>
      <c r="B13063" s="111">
        <f>INDEX(kommuner!C:C,MATCH(_xlfn.NUMBERVALUE(A13063),kommuner!B:B,0))</f>
        <v>5421</v>
      </c>
      <c r="C13063" s="111" t="s">
        <v>127</v>
      </c>
      <c r="D13063" s="111" t="s">
        <v>127</v>
      </c>
      <c r="E13063" s="111" t="s">
        <v>123</v>
      </c>
      <c r="F13063" s="111" t="s">
        <v>179</v>
      </c>
      <c r="G13063" s="111" t="s">
        <v>190</v>
      </c>
      <c r="H13063" s="111" t="s">
        <v>179</v>
      </c>
      <c r="I13063" s="111" t="s">
        <v>190</v>
      </c>
      <c r="J13063" t="str">
        <f t="shared" si="408"/>
        <v>5421SkogOrganisk jordBlandingsskogLav</v>
      </c>
      <c r="K13063" s="111">
        <v>-1.2347339377887629</v>
      </c>
      <c r="L13063" s="111">
        <v>0.92784825435236762</v>
      </c>
      <c r="M13063" s="111">
        <v>0.46510463492953991</v>
      </c>
      <c r="N13063" s="112">
        <f t="shared" si="409"/>
        <v>0.15821895149314458</v>
      </c>
    </row>
    <row r="13064" spans="1:14" x14ac:dyDescent="0.25">
      <c r="A13064" s="111" t="s">
        <v>936</v>
      </c>
      <c r="B13064" s="111">
        <f>INDEX(kommuner!C:C,MATCH(_xlfn.NUMBERVALUE(A13064),kommuner!B:B,0))</f>
        <v>5421</v>
      </c>
      <c r="C13064" s="111" t="s">
        <v>127</v>
      </c>
      <c r="D13064" s="111" t="s">
        <v>127</v>
      </c>
      <c r="E13064" s="111" t="s">
        <v>123</v>
      </c>
      <c r="F13064" s="111" t="s">
        <v>179</v>
      </c>
      <c r="G13064" s="111" t="s">
        <v>173</v>
      </c>
      <c r="H13064" s="111" t="s">
        <v>179</v>
      </c>
      <c r="I13064" s="111" t="s">
        <v>173</v>
      </c>
      <c r="J13064" t="str">
        <f t="shared" si="408"/>
        <v>5421SkogOrganisk jordBlandingsskogMiddels</v>
      </c>
      <c r="K13064" s="111">
        <v>-2.4239591752717748</v>
      </c>
      <c r="L13064" s="111">
        <v>0.92784825435236762</v>
      </c>
      <c r="M13064" s="111">
        <v>0.46510463492953991</v>
      </c>
      <c r="N13064" s="112">
        <f t="shared" si="409"/>
        <v>-1.0310062859898674</v>
      </c>
    </row>
    <row r="13065" spans="1:14" x14ac:dyDescent="0.25">
      <c r="A13065" s="111" t="s">
        <v>936</v>
      </c>
      <c r="B13065" s="111">
        <f>INDEX(kommuner!C:C,MATCH(_xlfn.NUMBERVALUE(A13065),kommuner!B:B,0))</f>
        <v>5421</v>
      </c>
      <c r="C13065" s="111" t="s">
        <v>127</v>
      </c>
      <c r="D13065" s="111" t="s">
        <v>127</v>
      </c>
      <c r="E13065" s="111" t="s">
        <v>123</v>
      </c>
      <c r="F13065" s="111" t="s">
        <v>179</v>
      </c>
      <c r="G13065" s="111" t="s">
        <v>186</v>
      </c>
      <c r="H13065" s="111" t="s">
        <v>179</v>
      </c>
      <c r="I13065" s="111" t="s">
        <v>186</v>
      </c>
      <c r="J13065" t="str">
        <f t="shared" si="408"/>
        <v>5421SkogOrganisk jordBlandingsskogSærs høy</v>
      </c>
      <c r="K13065" s="111">
        <v>-1.5726115302258048</v>
      </c>
      <c r="L13065" s="111">
        <v>0.92784825435236762</v>
      </c>
      <c r="M13065" s="111">
        <v>0.46510463492953991</v>
      </c>
      <c r="N13065" s="112">
        <f t="shared" si="409"/>
        <v>-0.17965864094389727</v>
      </c>
    </row>
    <row r="13066" spans="1:14" x14ac:dyDescent="0.25">
      <c r="A13066" s="111" t="s">
        <v>936</v>
      </c>
      <c r="B13066" s="111">
        <f>INDEX(kommuner!C:C,MATCH(_xlfn.NUMBERVALUE(A13066),kommuner!B:B,0))</f>
        <v>5421</v>
      </c>
      <c r="C13066" s="111" t="s">
        <v>127</v>
      </c>
      <c r="D13066" s="111" t="s">
        <v>127</v>
      </c>
      <c r="E13066" s="111" t="s">
        <v>123</v>
      </c>
      <c r="F13066" s="111" t="s">
        <v>185</v>
      </c>
      <c r="G13066" s="111" t="s">
        <v>180</v>
      </c>
      <c r="H13066" s="111" t="s">
        <v>185</v>
      </c>
      <c r="I13066" s="111" t="s">
        <v>180</v>
      </c>
      <c r="J13066" t="str">
        <f t="shared" si="408"/>
        <v>5421SkogOrganisk jordLauvskogHøy</v>
      </c>
      <c r="K13066" s="111">
        <v>-1.9913688882377358</v>
      </c>
      <c r="L13066" s="111">
        <v>0.92784825435236762</v>
      </c>
      <c r="M13066" s="111">
        <v>0.46510463492953991</v>
      </c>
      <c r="N13066" s="112">
        <f t="shared" si="409"/>
        <v>-0.59841599895582831</v>
      </c>
    </row>
    <row r="13067" spans="1:14" x14ac:dyDescent="0.25">
      <c r="A13067" s="111" t="s">
        <v>936</v>
      </c>
      <c r="B13067" s="111">
        <f>INDEX(kommuner!C:C,MATCH(_xlfn.NUMBERVALUE(A13067),kommuner!B:B,0))</f>
        <v>5421</v>
      </c>
      <c r="C13067" s="111" t="s">
        <v>127</v>
      </c>
      <c r="D13067" s="111" t="s">
        <v>127</v>
      </c>
      <c r="E13067" s="111" t="s">
        <v>123</v>
      </c>
      <c r="F13067" s="111" t="s">
        <v>185</v>
      </c>
      <c r="G13067" s="111" t="s">
        <v>167</v>
      </c>
      <c r="H13067" s="111" t="s">
        <v>185</v>
      </c>
      <c r="I13067" s="111" t="s">
        <v>167</v>
      </c>
      <c r="J13067" t="str">
        <f t="shared" si="408"/>
        <v>5421SkogOrganisk jordLauvskogImpediment</v>
      </c>
      <c r="K13067" s="111">
        <v>0.35000626494250675</v>
      </c>
      <c r="L13067" s="111">
        <v>0.92784825435236762</v>
      </c>
      <c r="M13067" s="111">
        <v>0.46510463492953991</v>
      </c>
      <c r="N13067" s="112">
        <f t="shared" si="409"/>
        <v>1.7429591542244141</v>
      </c>
    </row>
    <row r="13068" spans="1:14" x14ac:dyDescent="0.25">
      <c r="A13068" s="111" t="s">
        <v>936</v>
      </c>
      <c r="B13068" s="111">
        <f>INDEX(kommuner!C:C,MATCH(_xlfn.NUMBERVALUE(A13068),kommuner!B:B,0))</f>
        <v>5421</v>
      </c>
      <c r="C13068" s="111" t="s">
        <v>127</v>
      </c>
      <c r="D13068" s="111" t="s">
        <v>127</v>
      </c>
      <c r="E13068" s="111" t="s">
        <v>123</v>
      </c>
      <c r="F13068" s="111" t="s">
        <v>185</v>
      </c>
      <c r="G13068" s="111" t="s">
        <v>190</v>
      </c>
      <c r="H13068" s="111" t="s">
        <v>185</v>
      </c>
      <c r="I13068" s="111" t="s">
        <v>190</v>
      </c>
      <c r="J13068" t="str">
        <f t="shared" si="408"/>
        <v>5421SkogOrganisk jordLauvskogLav</v>
      </c>
      <c r="K13068" s="111">
        <v>1.1144075558526714</v>
      </c>
      <c r="L13068" s="111">
        <v>0.92784825435236762</v>
      </c>
      <c r="M13068" s="111">
        <v>0.46510463492953991</v>
      </c>
      <c r="N13068" s="112">
        <f t="shared" si="409"/>
        <v>2.5073604451345788</v>
      </c>
    </row>
    <row r="13069" spans="1:14" x14ac:dyDescent="0.25">
      <c r="A13069" s="111" t="s">
        <v>936</v>
      </c>
      <c r="B13069" s="111">
        <f>INDEX(kommuner!C:C,MATCH(_xlfn.NUMBERVALUE(A13069),kommuner!B:B,0))</f>
        <v>5421</v>
      </c>
      <c r="C13069" s="111" t="s">
        <v>127</v>
      </c>
      <c r="D13069" s="111" t="s">
        <v>127</v>
      </c>
      <c r="E13069" s="111" t="s">
        <v>123</v>
      </c>
      <c r="F13069" s="111" t="s">
        <v>185</v>
      </c>
      <c r="G13069" s="111" t="s">
        <v>173</v>
      </c>
      <c r="H13069" s="111" t="s">
        <v>185</v>
      </c>
      <c r="I13069" s="111" t="s">
        <v>173</v>
      </c>
      <c r="J13069" t="str">
        <f t="shared" si="408"/>
        <v>5421SkogOrganisk jordLauvskogMiddels</v>
      </c>
      <c r="K13069" s="111">
        <v>-0.62664468270982987</v>
      </c>
      <c r="L13069" s="111">
        <v>0.92784825435236762</v>
      </c>
      <c r="M13069" s="111">
        <v>0.46510463492953991</v>
      </c>
      <c r="N13069" s="112">
        <f t="shared" si="409"/>
        <v>0.76630820657207765</v>
      </c>
    </row>
    <row r="13070" spans="1:14" x14ac:dyDescent="0.25">
      <c r="A13070" s="111" t="s">
        <v>936</v>
      </c>
      <c r="B13070" s="111">
        <f>INDEX(kommuner!C:C,MATCH(_xlfn.NUMBERVALUE(A13070),kommuner!B:B,0))</f>
        <v>5421</v>
      </c>
      <c r="C13070" s="111" t="s">
        <v>127</v>
      </c>
      <c r="D13070" s="111" t="s">
        <v>127</v>
      </c>
      <c r="E13070" s="111" t="s">
        <v>123</v>
      </c>
      <c r="F13070" s="111" t="s">
        <v>185</v>
      </c>
      <c r="G13070" s="111" t="s">
        <v>186</v>
      </c>
      <c r="H13070" s="111" t="s">
        <v>185</v>
      </c>
      <c r="I13070" s="111" t="s">
        <v>186</v>
      </c>
      <c r="J13070" t="str">
        <f t="shared" si="408"/>
        <v>5421SkogOrganisk jordLauvskogSærs høy</v>
      </c>
      <c r="K13070" s="111">
        <v>-1.8997279926091779</v>
      </c>
      <c r="L13070" s="111">
        <v>0.92784825435236762</v>
      </c>
      <c r="M13070" s="111">
        <v>0.46510463492953991</v>
      </c>
      <c r="N13070" s="112">
        <f t="shared" si="409"/>
        <v>-0.50677510332727038</v>
      </c>
    </row>
    <row r="13071" spans="1:14" x14ac:dyDescent="0.25">
      <c r="A13071" s="111" t="s">
        <v>936</v>
      </c>
      <c r="B13071" s="111">
        <f>INDEX(kommuner!C:C,MATCH(_xlfn.NUMBERVALUE(A13071),kommuner!B:B,0))</f>
        <v>5421</v>
      </c>
      <c r="C13071" s="111" t="s">
        <v>83</v>
      </c>
      <c r="D13071" s="111" t="s">
        <v>83</v>
      </c>
      <c r="E13071" s="111" t="s">
        <v>126</v>
      </c>
      <c r="F13071" s="111" t="s">
        <v>139</v>
      </c>
      <c r="G13071" s="111" t="s">
        <v>139</v>
      </c>
      <c r="H13071" s="111" t="s">
        <v>139</v>
      </c>
      <c r="I13071" s="111" t="s">
        <v>139</v>
      </c>
      <c r="J13071" t="str">
        <f t="shared" si="408"/>
        <v>5421Utbygd arealMineraljord</v>
      </c>
      <c r="K13071" s="111">
        <v>6.7868445194857546E-2</v>
      </c>
      <c r="L13071" s="111">
        <v>0</v>
      </c>
      <c r="M13071" s="111">
        <v>1.303047089454229E-2</v>
      </c>
      <c r="N13071" s="112">
        <f t="shared" si="409"/>
        <v>8.0898916089399836E-2</v>
      </c>
    </row>
    <row r="13072" spans="1:14" x14ac:dyDescent="0.25">
      <c r="A13072" s="111" t="s">
        <v>936</v>
      </c>
      <c r="B13072" s="111">
        <f>INDEX(kommuner!C:C,MATCH(_xlfn.NUMBERVALUE(A13072),kommuner!B:B,0))</f>
        <v>5421</v>
      </c>
      <c r="C13072" s="111" t="s">
        <v>83</v>
      </c>
      <c r="D13072" s="111" t="s">
        <v>83</v>
      </c>
      <c r="E13072" s="111" t="s">
        <v>123</v>
      </c>
      <c r="F13072" s="111" t="s">
        <v>139</v>
      </c>
      <c r="G13072" s="111" t="s">
        <v>139</v>
      </c>
      <c r="H13072" s="111" t="s">
        <v>139</v>
      </c>
      <c r="I13072" s="111" t="s">
        <v>139</v>
      </c>
      <c r="J13072" t="str">
        <f t="shared" si="408"/>
        <v>5421Utbygd arealOrganisk jord</v>
      </c>
      <c r="K13072" s="111">
        <v>29.011421395201612</v>
      </c>
      <c r="L13072" s="111">
        <v>0</v>
      </c>
      <c r="M13072" s="111">
        <v>1.303047089454229E-2</v>
      </c>
      <c r="N13072" s="112">
        <f t="shared" si="409"/>
        <v>29.024451866096154</v>
      </c>
    </row>
    <row r="13073" spans="1:14" x14ac:dyDescent="0.25">
      <c r="A13073" s="111" t="s">
        <v>936</v>
      </c>
      <c r="B13073" s="111">
        <f>INDEX(kommuner!C:C,MATCH(_xlfn.NUMBERVALUE(A13073),kommuner!B:B,0))</f>
        <v>5421</v>
      </c>
      <c r="C13073" s="111" t="s">
        <v>181</v>
      </c>
      <c r="D13073" s="111" t="s">
        <v>181</v>
      </c>
      <c r="E13073" s="111" t="s">
        <v>123</v>
      </c>
      <c r="F13073" s="111" t="s">
        <v>139</v>
      </c>
      <c r="G13073" s="111" t="s">
        <v>139</v>
      </c>
      <c r="H13073" s="111" t="s">
        <v>139</v>
      </c>
      <c r="I13073" s="111" t="s">
        <v>139</v>
      </c>
      <c r="J13073" t="str">
        <f t="shared" si="408"/>
        <v>5421Vann og myrOrganisk jord</v>
      </c>
      <c r="K13073" s="111">
        <v>-4.1038862122629617E-2</v>
      </c>
      <c r="L13073" s="111">
        <v>0</v>
      </c>
      <c r="M13073" s="111">
        <v>0</v>
      </c>
      <c r="N13073" s="112">
        <f t="shared" si="409"/>
        <v>-4.1038862122629617E-2</v>
      </c>
    </row>
    <row r="13074" spans="1:14" x14ac:dyDescent="0.25">
      <c r="A13074" s="111" t="s">
        <v>937</v>
      </c>
      <c r="B13074" s="111">
        <f>INDEX(kommuner!C:C,MATCH(_xlfn.NUMBERVALUE(A13074),kommuner!B:B,0))</f>
        <v>5421</v>
      </c>
      <c r="C13074" s="111" t="s">
        <v>82</v>
      </c>
      <c r="D13074" s="111" t="s">
        <v>82</v>
      </c>
      <c r="E13074" s="111" t="s">
        <v>126</v>
      </c>
      <c r="F13074" s="111" t="s">
        <v>139</v>
      </c>
      <c r="G13074" s="111" t="s">
        <v>139</v>
      </c>
      <c r="H13074" s="111" t="s">
        <v>139</v>
      </c>
      <c r="I13074" s="111" t="s">
        <v>139</v>
      </c>
      <c r="J13074" t="str">
        <f t="shared" si="408"/>
        <v>5421Annen utmarkMineraljord</v>
      </c>
      <c r="K13074" s="111">
        <v>-4.6129089206686659E-2</v>
      </c>
      <c r="L13074" s="111">
        <v>0</v>
      </c>
      <c r="M13074" s="111">
        <v>0</v>
      </c>
      <c r="N13074" s="112">
        <f t="shared" si="409"/>
        <v>-4.6129089206686659E-2</v>
      </c>
    </row>
    <row r="13075" spans="1:14" x14ac:dyDescent="0.25">
      <c r="A13075" s="111" t="s">
        <v>937</v>
      </c>
      <c r="B13075" s="111">
        <f>INDEX(kommuner!C:C,MATCH(_xlfn.NUMBERVALUE(A13075),kommuner!B:B,0))</f>
        <v>5421</v>
      </c>
      <c r="C13075" s="111" t="s">
        <v>121</v>
      </c>
      <c r="D13075" s="111" t="s">
        <v>121</v>
      </c>
      <c r="E13075" s="111" t="s">
        <v>126</v>
      </c>
      <c r="F13075" s="111" t="s">
        <v>139</v>
      </c>
      <c r="G13075" s="111" t="s">
        <v>139</v>
      </c>
      <c r="H13075" s="111" t="s">
        <v>139</v>
      </c>
      <c r="I13075" s="111" t="s">
        <v>139</v>
      </c>
      <c r="J13075" t="str">
        <f t="shared" si="408"/>
        <v>5421BeiteMineraljord</v>
      </c>
      <c r="K13075" s="111">
        <v>-0.96338340838695502</v>
      </c>
      <c r="L13075" s="111">
        <v>0</v>
      </c>
      <c r="M13075" s="111">
        <v>1.2448711246839999E-7</v>
      </c>
      <c r="N13075" s="112">
        <f t="shared" si="409"/>
        <v>-0.96338328389984251</v>
      </c>
    </row>
    <row r="13076" spans="1:14" x14ac:dyDescent="0.25">
      <c r="A13076" s="111" t="s">
        <v>937</v>
      </c>
      <c r="B13076" s="111">
        <f>INDEX(kommuner!C:C,MATCH(_xlfn.NUMBERVALUE(A13076),kommuner!B:B,0))</f>
        <v>5421</v>
      </c>
      <c r="C13076" s="111" t="s">
        <v>121</v>
      </c>
      <c r="D13076" s="111" t="s">
        <v>121</v>
      </c>
      <c r="E13076" s="111" t="s">
        <v>123</v>
      </c>
      <c r="F13076" s="111" t="s">
        <v>139</v>
      </c>
      <c r="G13076" s="111" t="s">
        <v>139</v>
      </c>
      <c r="H13076" s="111" t="s">
        <v>139</v>
      </c>
      <c r="I13076" s="111" t="s">
        <v>139</v>
      </c>
      <c r="J13076" t="str">
        <f t="shared" si="408"/>
        <v>5421BeiteOrganisk jord</v>
      </c>
      <c r="K13076" s="111">
        <v>12.077525935985037</v>
      </c>
      <c r="L13076" s="111">
        <v>1.6412500000000001</v>
      </c>
      <c r="M13076" s="111">
        <v>0</v>
      </c>
      <c r="N13076" s="112">
        <f t="shared" si="409"/>
        <v>13.718775935985036</v>
      </c>
    </row>
    <row r="13077" spans="1:14" x14ac:dyDescent="0.25">
      <c r="A13077" s="111" t="s">
        <v>937</v>
      </c>
      <c r="B13077" s="111">
        <f>INDEX(kommuner!C:C,MATCH(_xlfn.NUMBERVALUE(A13077),kommuner!B:B,0))</f>
        <v>5421</v>
      </c>
      <c r="C13077" s="111" t="s">
        <v>84</v>
      </c>
      <c r="D13077" s="111" t="s">
        <v>84</v>
      </c>
      <c r="E13077" s="111" t="s">
        <v>126</v>
      </c>
      <c r="F13077" s="111" t="s">
        <v>139</v>
      </c>
      <c r="G13077" s="111" t="s">
        <v>139</v>
      </c>
      <c r="H13077" s="111" t="s">
        <v>139</v>
      </c>
      <c r="I13077" s="111" t="s">
        <v>139</v>
      </c>
      <c r="J13077" t="str">
        <f t="shared" si="408"/>
        <v>5421Dyrket markMineraljord</v>
      </c>
      <c r="K13077" s="111">
        <v>6.1688588218568839E-2</v>
      </c>
      <c r="L13077" s="111">
        <v>0</v>
      </c>
      <c r="M13077" s="111">
        <v>0</v>
      </c>
      <c r="N13077" s="112">
        <f t="shared" si="409"/>
        <v>6.1688588218568839E-2</v>
      </c>
    </row>
    <row r="13078" spans="1:14" x14ac:dyDescent="0.25">
      <c r="A13078" s="111" t="s">
        <v>937</v>
      </c>
      <c r="B13078" s="111">
        <f>INDEX(kommuner!C:C,MATCH(_xlfn.NUMBERVALUE(A13078),kommuner!B:B,0))</f>
        <v>5421</v>
      </c>
      <c r="C13078" s="111" t="s">
        <v>84</v>
      </c>
      <c r="D13078" s="111" t="s">
        <v>84</v>
      </c>
      <c r="E13078" s="111" t="s">
        <v>123</v>
      </c>
      <c r="F13078" s="111" t="s">
        <v>139</v>
      </c>
      <c r="G13078" s="111" t="s">
        <v>139</v>
      </c>
      <c r="H13078" s="111" t="s">
        <v>139</v>
      </c>
      <c r="I13078" s="111" t="s">
        <v>139</v>
      </c>
      <c r="J13078" t="str">
        <f t="shared" si="408"/>
        <v>5421Dyrket markOrganisk jord</v>
      </c>
      <c r="K13078" s="111">
        <v>28.726149366675592</v>
      </c>
      <c r="L13078" s="111">
        <v>1.45625</v>
      </c>
      <c r="M13078" s="111">
        <v>0</v>
      </c>
      <c r="N13078" s="112">
        <f t="shared" si="409"/>
        <v>30.182399366675593</v>
      </c>
    </row>
    <row r="13079" spans="1:14" x14ac:dyDescent="0.25">
      <c r="A13079" s="111" t="s">
        <v>937</v>
      </c>
      <c r="B13079" s="111">
        <f>INDEX(kommuner!C:C,MATCH(_xlfn.NUMBERVALUE(A13079),kommuner!B:B,0))</f>
        <v>5421</v>
      </c>
      <c r="C13079" s="111" t="s">
        <v>127</v>
      </c>
      <c r="D13079" s="111" t="s">
        <v>127</v>
      </c>
      <c r="E13079" s="111" t="s">
        <v>126</v>
      </c>
      <c r="F13079" s="111" t="s">
        <v>172</v>
      </c>
      <c r="G13079" s="111" t="s">
        <v>180</v>
      </c>
      <c r="H13079" s="111" t="s">
        <v>172</v>
      </c>
      <c r="I13079" s="111" t="s">
        <v>180</v>
      </c>
      <c r="J13079" t="str">
        <f t="shared" si="408"/>
        <v>5421SkogMineraljordBarskogHøy</v>
      </c>
      <c r="K13079" s="111">
        <v>-4.1008350957832223</v>
      </c>
      <c r="L13079" s="111">
        <v>0.85306406685236758</v>
      </c>
      <c r="M13079" s="111">
        <v>6.4056614999681585E-2</v>
      </c>
      <c r="N13079" s="112">
        <f t="shared" si="409"/>
        <v>-3.183714413931173</v>
      </c>
    </row>
    <row r="13080" spans="1:14" x14ac:dyDescent="0.25">
      <c r="A13080" s="111" t="s">
        <v>937</v>
      </c>
      <c r="B13080" s="111">
        <f>INDEX(kommuner!C:C,MATCH(_xlfn.NUMBERVALUE(A13080),kommuner!B:B,0))</f>
        <v>5421</v>
      </c>
      <c r="C13080" s="111" t="s">
        <v>127</v>
      </c>
      <c r="D13080" s="111" t="s">
        <v>127</v>
      </c>
      <c r="E13080" s="111" t="s">
        <v>126</v>
      </c>
      <c r="F13080" s="111" t="s">
        <v>172</v>
      </c>
      <c r="G13080" s="111" t="s">
        <v>167</v>
      </c>
      <c r="H13080" s="111" t="s">
        <v>172</v>
      </c>
      <c r="I13080" s="111" t="s">
        <v>167</v>
      </c>
      <c r="J13080" t="str">
        <f t="shared" si="408"/>
        <v>5421SkogMineraljordBarskogImpediment</v>
      </c>
      <c r="K13080" s="111">
        <v>-0.74600152614144843</v>
      </c>
      <c r="L13080" s="111">
        <v>0.85306406685236758</v>
      </c>
      <c r="M13080" s="111">
        <v>6.3979989500968365E-2</v>
      </c>
      <c r="N13080" s="112">
        <f t="shared" si="409"/>
        <v>0.17104253021188751</v>
      </c>
    </row>
    <row r="13081" spans="1:14" x14ac:dyDescent="0.25">
      <c r="A13081" s="111" t="s">
        <v>937</v>
      </c>
      <c r="B13081" s="111">
        <f>INDEX(kommuner!C:C,MATCH(_xlfn.NUMBERVALUE(A13081),kommuner!B:B,0))</f>
        <v>5421</v>
      </c>
      <c r="C13081" s="111" t="s">
        <v>127</v>
      </c>
      <c r="D13081" s="111" t="s">
        <v>127</v>
      </c>
      <c r="E13081" s="111" t="s">
        <v>126</v>
      </c>
      <c r="F13081" s="111" t="s">
        <v>172</v>
      </c>
      <c r="G13081" s="111" t="s">
        <v>190</v>
      </c>
      <c r="H13081" s="111" t="s">
        <v>172</v>
      </c>
      <c r="I13081" s="111" t="s">
        <v>190</v>
      </c>
      <c r="J13081" t="str">
        <f t="shared" si="408"/>
        <v>5421SkogMineraljordBarskogLav</v>
      </c>
      <c r="K13081" s="111">
        <v>-1.8215681825293268</v>
      </c>
      <c r="L13081" s="111">
        <v>0.85306406685236758</v>
      </c>
      <c r="M13081" s="111">
        <v>6.3979989500968365E-2</v>
      </c>
      <c r="N13081" s="112">
        <f t="shared" si="409"/>
        <v>-0.90452412617599087</v>
      </c>
    </row>
    <row r="13082" spans="1:14" x14ac:dyDescent="0.25">
      <c r="A13082" s="111" t="s">
        <v>937</v>
      </c>
      <c r="B13082" s="111">
        <f>INDEX(kommuner!C:C,MATCH(_xlfn.NUMBERVALUE(A13082),kommuner!B:B,0))</f>
        <v>5421</v>
      </c>
      <c r="C13082" s="111" t="s">
        <v>127</v>
      </c>
      <c r="D13082" s="111" t="s">
        <v>127</v>
      </c>
      <c r="E13082" s="111" t="s">
        <v>126</v>
      </c>
      <c r="F13082" s="111" t="s">
        <v>172</v>
      </c>
      <c r="G13082" s="111" t="s">
        <v>173</v>
      </c>
      <c r="H13082" s="111" t="s">
        <v>172</v>
      </c>
      <c r="I13082" s="111" t="s">
        <v>173</v>
      </c>
      <c r="J13082" t="str">
        <f t="shared" si="408"/>
        <v>5421SkogMineraljordBarskogMiddels</v>
      </c>
      <c r="K13082" s="111">
        <v>-2.9452289214132028</v>
      </c>
      <c r="L13082" s="111">
        <v>0.85306406685236758</v>
      </c>
      <c r="M13082" s="111">
        <v>6.4056614999681585E-2</v>
      </c>
      <c r="N13082" s="112">
        <f t="shared" si="409"/>
        <v>-2.0281082395611536</v>
      </c>
    </row>
    <row r="13083" spans="1:14" x14ac:dyDescent="0.25">
      <c r="A13083" s="111" t="s">
        <v>937</v>
      </c>
      <c r="B13083" s="111">
        <f>INDEX(kommuner!C:C,MATCH(_xlfn.NUMBERVALUE(A13083),kommuner!B:B,0))</f>
        <v>5421</v>
      </c>
      <c r="C13083" s="111" t="s">
        <v>127</v>
      </c>
      <c r="D13083" s="111" t="s">
        <v>127</v>
      </c>
      <c r="E13083" s="111" t="s">
        <v>126</v>
      </c>
      <c r="F13083" s="111" t="s">
        <v>172</v>
      </c>
      <c r="G13083" s="111" t="s">
        <v>186</v>
      </c>
      <c r="H13083" s="111" t="s">
        <v>172</v>
      </c>
      <c r="I13083" s="111" t="s">
        <v>186</v>
      </c>
      <c r="J13083" t="str">
        <f t="shared" si="408"/>
        <v>5421SkogMineraljordBarskogSærs høy</v>
      </c>
      <c r="K13083" s="111">
        <v>0.12072674540874306</v>
      </c>
      <c r="L13083" s="111">
        <v>0.85306406685236758</v>
      </c>
      <c r="M13083" s="111">
        <v>6.4056614999681585E-2</v>
      </c>
      <c r="N13083" s="112">
        <f t="shared" si="409"/>
        <v>1.0378474272607923</v>
      </c>
    </row>
    <row r="13084" spans="1:14" x14ac:dyDescent="0.25">
      <c r="A13084" s="111" t="s">
        <v>937</v>
      </c>
      <c r="B13084" s="111">
        <f>INDEX(kommuner!C:C,MATCH(_xlfn.NUMBERVALUE(A13084),kommuner!B:B,0))</f>
        <v>5421</v>
      </c>
      <c r="C13084" s="111" t="s">
        <v>127</v>
      </c>
      <c r="D13084" s="111" t="s">
        <v>127</v>
      </c>
      <c r="E13084" s="111" t="s">
        <v>126</v>
      </c>
      <c r="F13084" s="111" t="s">
        <v>179</v>
      </c>
      <c r="G13084" s="111" t="s">
        <v>180</v>
      </c>
      <c r="H13084" s="111" t="s">
        <v>179</v>
      </c>
      <c r="I13084" s="111" t="s">
        <v>180</v>
      </c>
      <c r="J13084" t="str">
        <f t="shared" si="408"/>
        <v>5421SkogMineraljordBlandingsskogHøy</v>
      </c>
      <c r="K13084" s="111">
        <v>-7.1939050909469406</v>
      </c>
      <c r="L13084" s="111">
        <v>0.85306406685236758</v>
      </c>
      <c r="M13084" s="111">
        <v>6.3979989500968365E-2</v>
      </c>
      <c r="N13084" s="112">
        <f t="shared" si="409"/>
        <v>-6.2768610345936047</v>
      </c>
    </row>
    <row r="13085" spans="1:14" x14ac:dyDescent="0.25">
      <c r="A13085" s="111" t="s">
        <v>937</v>
      </c>
      <c r="B13085" s="111">
        <f>INDEX(kommuner!C:C,MATCH(_xlfn.NUMBERVALUE(A13085),kommuner!B:B,0))</f>
        <v>5421</v>
      </c>
      <c r="C13085" s="111" t="s">
        <v>127</v>
      </c>
      <c r="D13085" s="111" t="s">
        <v>127</v>
      </c>
      <c r="E13085" s="111" t="s">
        <v>126</v>
      </c>
      <c r="F13085" s="111" t="s">
        <v>179</v>
      </c>
      <c r="G13085" s="111" t="s">
        <v>167</v>
      </c>
      <c r="H13085" s="111" t="s">
        <v>179</v>
      </c>
      <c r="I13085" s="111" t="s">
        <v>167</v>
      </c>
      <c r="J13085" t="str">
        <f t="shared" si="408"/>
        <v>5421SkogMineraljordBlandingsskogImpediment</v>
      </c>
      <c r="K13085" s="111">
        <v>-1.6598037998579707</v>
      </c>
      <c r="L13085" s="111">
        <v>0.85306406685236758</v>
      </c>
      <c r="M13085" s="111">
        <v>6.3979989500968365E-2</v>
      </c>
      <c r="N13085" s="112">
        <f t="shared" si="409"/>
        <v>-0.7427597435046347</v>
      </c>
    </row>
    <row r="13086" spans="1:14" x14ac:dyDescent="0.25">
      <c r="A13086" s="111" t="s">
        <v>937</v>
      </c>
      <c r="B13086" s="111">
        <f>INDEX(kommuner!C:C,MATCH(_xlfn.NUMBERVALUE(A13086),kommuner!B:B,0))</f>
        <v>5421</v>
      </c>
      <c r="C13086" s="111" t="s">
        <v>127</v>
      </c>
      <c r="D13086" s="111" t="s">
        <v>127</v>
      </c>
      <c r="E13086" s="111" t="s">
        <v>126</v>
      </c>
      <c r="F13086" s="111" t="s">
        <v>179</v>
      </c>
      <c r="G13086" s="111" t="s">
        <v>190</v>
      </c>
      <c r="H13086" s="111" t="s">
        <v>179</v>
      </c>
      <c r="I13086" s="111" t="s">
        <v>190</v>
      </c>
      <c r="J13086" t="str">
        <f t="shared" si="408"/>
        <v>5421SkogMineraljordBlandingsskogLav</v>
      </c>
      <c r="K13086" s="111">
        <v>-2.5588434197694254</v>
      </c>
      <c r="L13086" s="111">
        <v>0.85306406685236758</v>
      </c>
      <c r="M13086" s="111">
        <v>6.3979989500968365E-2</v>
      </c>
      <c r="N13086" s="112">
        <f t="shared" si="409"/>
        <v>-1.6417993634160897</v>
      </c>
    </row>
    <row r="13087" spans="1:14" x14ac:dyDescent="0.25">
      <c r="A13087" s="111" t="s">
        <v>937</v>
      </c>
      <c r="B13087" s="111">
        <f>INDEX(kommuner!C:C,MATCH(_xlfn.NUMBERVALUE(A13087),kommuner!B:B,0))</f>
        <v>5421</v>
      </c>
      <c r="C13087" s="111" t="s">
        <v>127</v>
      </c>
      <c r="D13087" s="111" t="s">
        <v>127</v>
      </c>
      <c r="E13087" s="111" t="s">
        <v>126</v>
      </c>
      <c r="F13087" s="111" t="s">
        <v>179</v>
      </c>
      <c r="G13087" s="111" t="s">
        <v>173</v>
      </c>
      <c r="H13087" s="111" t="s">
        <v>179</v>
      </c>
      <c r="I13087" s="111" t="s">
        <v>173</v>
      </c>
      <c r="J13087" t="str">
        <f t="shared" si="408"/>
        <v>5421SkogMineraljordBlandingsskogMiddels</v>
      </c>
      <c r="K13087" s="111">
        <v>-3.8687729546762566</v>
      </c>
      <c r="L13087" s="111">
        <v>0.85306406685236758</v>
      </c>
      <c r="M13087" s="111">
        <v>6.3979989500968365E-2</v>
      </c>
      <c r="N13087" s="112">
        <f t="shared" si="409"/>
        <v>-2.9517288983229206</v>
      </c>
    </row>
    <row r="13088" spans="1:14" x14ac:dyDescent="0.25">
      <c r="A13088" s="111" t="s">
        <v>937</v>
      </c>
      <c r="B13088" s="111">
        <f>INDEX(kommuner!C:C,MATCH(_xlfn.NUMBERVALUE(A13088),kommuner!B:B,0))</f>
        <v>5421</v>
      </c>
      <c r="C13088" s="111" t="s">
        <v>127</v>
      </c>
      <c r="D13088" s="111" t="s">
        <v>127</v>
      </c>
      <c r="E13088" s="111" t="s">
        <v>126</v>
      </c>
      <c r="F13088" s="111" t="s">
        <v>179</v>
      </c>
      <c r="G13088" s="111" t="s">
        <v>186</v>
      </c>
      <c r="H13088" s="111" t="s">
        <v>179</v>
      </c>
      <c r="I13088" s="111" t="s">
        <v>186</v>
      </c>
      <c r="J13088" t="str">
        <f t="shared" si="408"/>
        <v>5421SkogMineraljordBlandingsskogSærs høy</v>
      </c>
      <c r="K13088" s="111">
        <v>-2.9395925245326562</v>
      </c>
      <c r="L13088" s="111">
        <v>0.85306406685236758</v>
      </c>
      <c r="M13088" s="111">
        <v>6.3979989500968365E-2</v>
      </c>
      <c r="N13088" s="112">
        <f t="shared" si="409"/>
        <v>-2.0225484681793202</v>
      </c>
    </row>
    <row r="13089" spans="1:14" x14ac:dyDescent="0.25">
      <c r="A13089" s="111" t="s">
        <v>937</v>
      </c>
      <c r="B13089" s="111">
        <f>INDEX(kommuner!C:C,MATCH(_xlfn.NUMBERVALUE(A13089),kommuner!B:B,0))</f>
        <v>5421</v>
      </c>
      <c r="C13089" s="111" t="s">
        <v>127</v>
      </c>
      <c r="D13089" s="111" t="s">
        <v>127</v>
      </c>
      <c r="E13089" s="111" t="s">
        <v>126</v>
      </c>
      <c r="F13089" s="111" t="s">
        <v>185</v>
      </c>
      <c r="G13089" s="111" t="s">
        <v>180</v>
      </c>
      <c r="H13089" s="111" t="s">
        <v>185</v>
      </c>
      <c r="I13089" s="111" t="s">
        <v>180</v>
      </c>
      <c r="J13089" t="str">
        <f t="shared" si="408"/>
        <v>5421SkogMineraljordLauvskogHøy</v>
      </c>
      <c r="K13089" s="111">
        <v>-2.2672556336745231</v>
      </c>
      <c r="L13089" s="111">
        <v>0.85306406685236758</v>
      </c>
      <c r="M13089" s="111">
        <v>6.3979989500968365E-2</v>
      </c>
      <c r="N13089" s="112">
        <f t="shared" si="409"/>
        <v>-1.3502115773211874</v>
      </c>
    </row>
    <row r="13090" spans="1:14" x14ac:dyDescent="0.25">
      <c r="A13090" s="111" t="s">
        <v>937</v>
      </c>
      <c r="B13090" s="111">
        <f>INDEX(kommuner!C:C,MATCH(_xlfn.NUMBERVALUE(A13090),kommuner!B:B,0))</f>
        <v>5421</v>
      </c>
      <c r="C13090" s="111" t="s">
        <v>127</v>
      </c>
      <c r="D13090" s="111" t="s">
        <v>127</v>
      </c>
      <c r="E13090" s="111" t="s">
        <v>126</v>
      </c>
      <c r="F13090" s="111" t="s">
        <v>185</v>
      </c>
      <c r="G13090" s="111" t="s">
        <v>167</v>
      </c>
      <c r="H13090" s="111" t="s">
        <v>185</v>
      </c>
      <c r="I13090" s="111" t="s">
        <v>167</v>
      </c>
      <c r="J13090" t="str">
        <f t="shared" si="408"/>
        <v>5421SkogMineraljordLauvskogImpediment</v>
      </c>
      <c r="K13090" s="111">
        <v>-0.10482014945424457</v>
      </c>
      <c r="L13090" s="111">
        <v>0.85306406685236758</v>
      </c>
      <c r="M13090" s="111">
        <v>6.3979989500968365E-2</v>
      </c>
      <c r="N13090" s="112">
        <f t="shared" si="409"/>
        <v>0.81222390689909141</v>
      </c>
    </row>
    <row r="13091" spans="1:14" x14ac:dyDescent="0.25">
      <c r="A13091" s="111" t="s">
        <v>937</v>
      </c>
      <c r="B13091" s="111">
        <f>INDEX(kommuner!C:C,MATCH(_xlfn.NUMBERVALUE(A13091),kommuner!B:B,0))</f>
        <v>5421</v>
      </c>
      <c r="C13091" s="111" t="s">
        <v>127</v>
      </c>
      <c r="D13091" s="111" t="s">
        <v>127</v>
      </c>
      <c r="E13091" s="111" t="s">
        <v>126</v>
      </c>
      <c r="F13091" s="111" t="s">
        <v>185</v>
      </c>
      <c r="G13091" s="111" t="s">
        <v>190</v>
      </c>
      <c r="H13091" s="111" t="s">
        <v>185</v>
      </c>
      <c r="I13091" s="111" t="s">
        <v>190</v>
      </c>
      <c r="J13091" t="str">
        <f t="shared" si="408"/>
        <v>5421SkogMineraljordLauvskogLav</v>
      </c>
      <c r="K13091" s="111">
        <v>-8.9748170935426599E-2</v>
      </c>
      <c r="L13091" s="111">
        <v>0.85306406685236758</v>
      </c>
      <c r="M13091" s="111">
        <v>6.3979989500968365E-2</v>
      </c>
      <c r="N13091" s="112">
        <f t="shared" si="409"/>
        <v>0.82729588541790933</v>
      </c>
    </row>
    <row r="13092" spans="1:14" x14ac:dyDescent="0.25">
      <c r="A13092" s="111" t="s">
        <v>937</v>
      </c>
      <c r="B13092" s="111">
        <f>INDEX(kommuner!C:C,MATCH(_xlfn.NUMBERVALUE(A13092),kommuner!B:B,0))</f>
        <v>5421</v>
      </c>
      <c r="C13092" s="111" t="s">
        <v>127</v>
      </c>
      <c r="D13092" s="111" t="s">
        <v>127</v>
      </c>
      <c r="E13092" s="111" t="s">
        <v>126</v>
      </c>
      <c r="F13092" s="111" t="s">
        <v>185</v>
      </c>
      <c r="G13092" s="111" t="s">
        <v>173</v>
      </c>
      <c r="H13092" s="111" t="s">
        <v>185</v>
      </c>
      <c r="I13092" s="111" t="s">
        <v>173</v>
      </c>
      <c r="J13092" t="str">
        <f t="shared" si="408"/>
        <v>5421SkogMineraljordLauvskogMiddels</v>
      </c>
      <c r="K13092" s="111">
        <v>-1.6187078219159163</v>
      </c>
      <c r="L13092" s="111">
        <v>0.85306406685236758</v>
      </c>
      <c r="M13092" s="111">
        <v>6.3979989500968365E-2</v>
      </c>
      <c r="N13092" s="112">
        <f t="shared" si="409"/>
        <v>-0.70166376556258037</v>
      </c>
    </row>
    <row r="13093" spans="1:14" x14ac:dyDescent="0.25">
      <c r="A13093" s="111" t="s">
        <v>937</v>
      </c>
      <c r="B13093" s="111">
        <f>INDEX(kommuner!C:C,MATCH(_xlfn.NUMBERVALUE(A13093),kommuner!B:B,0))</f>
        <v>5421</v>
      </c>
      <c r="C13093" s="111" t="s">
        <v>127</v>
      </c>
      <c r="D13093" s="111" t="s">
        <v>127</v>
      </c>
      <c r="E13093" s="111" t="s">
        <v>126</v>
      </c>
      <c r="F13093" s="111" t="s">
        <v>185</v>
      </c>
      <c r="G13093" s="111" t="s">
        <v>186</v>
      </c>
      <c r="H13093" s="111" t="s">
        <v>185</v>
      </c>
      <c r="I13093" s="111" t="s">
        <v>186</v>
      </c>
      <c r="J13093" t="str">
        <f t="shared" si="408"/>
        <v>5421SkogMineraljordLauvskogSærs høy</v>
      </c>
      <c r="K13093" s="111">
        <v>-3.6560473259425113</v>
      </c>
      <c r="L13093" s="111">
        <v>0.85306406685236758</v>
      </c>
      <c r="M13093" s="111">
        <v>6.3979989500968365E-2</v>
      </c>
      <c r="N13093" s="112">
        <f t="shared" si="409"/>
        <v>-2.7390032695891753</v>
      </c>
    </row>
    <row r="13094" spans="1:14" x14ac:dyDescent="0.25">
      <c r="A13094" s="111" t="s">
        <v>937</v>
      </c>
      <c r="B13094" s="111">
        <f>INDEX(kommuner!C:C,MATCH(_xlfn.NUMBERVALUE(A13094),kommuner!B:B,0))</f>
        <v>5421</v>
      </c>
      <c r="C13094" s="111" t="s">
        <v>127</v>
      </c>
      <c r="D13094" s="111" t="s">
        <v>127</v>
      </c>
      <c r="E13094" s="111" t="s">
        <v>123</v>
      </c>
      <c r="F13094" s="111" t="s">
        <v>172</v>
      </c>
      <c r="G13094" s="111" t="s">
        <v>180</v>
      </c>
      <c r="H13094" s="111" t="s">
        <v>172</v>
      </c>
      <c r="I13094" s="111" t="s">
        <v>180</v>
      </c>
      <c r="J13094" t="str">
        <f t="shared" si="408"/>
        <v>5421SkogOrganisk jordBarskogHøy</v>
      </c>
      <c r="K13094" s="111">
        <v>-2.5184559031994138</v>
      </c>
      <c r="L13094" s="111">
        <v>0.92784825435236762</v>
      </c>
      <c r="M13094" s="111">
        <v>0.46518126042825314</v>
      </c>
      <c r="N13094" s="112">
        <f t="shared" si="409"/>
        <v>-1.1254263884187932</v>
      </c>
    </row>
    <row r="13095" spans="1:14" x14ac:dyDescent="0.25">
      <c r="A13095" s="111" t="s">
        <v>937</v>
      </c>
      <c r="B13095" s="111">
        <f>INDEX(kommuner!C:C,MATCH(_xlfn.NUMBERVALUE(A13095),kommuner!B:B,0))</f>
        <v>5421</v>
      </c>
      <c r="C13095" s="111" t="s">
        <v>127</v>
      </c>
      <c r="D13095" s="111" t="s">
        <v>127</v>
      </c>
      <c r="E13095" s="111" t="s">
        <v>123</v>
      </c>
      <c r="F13095" s="111" t="s">
        <v>172</v>
      </c>
      <c r="G13095" s="111" t="s">
        <v>167</v>
      </c>
      <c r="H13095" s="111" t="s">
        <v>172</v>
      </c>
      <c r="I13095" s="111" t="s">
        <v>167</v>
      </c>
      <c r="J13095" t="str">
        <f t="shared" si="408"/>
        <v>5421SkogOrganisk jordBarskogImpediment</v>
      </c>
      <c r="K13095" s="111">
        <v>-0.13011741963904588</v>
      </c>
      <c r="L13095" s="111">
        <v>0.92784825435236762</v>
      </c>
      <c r="M13095" s="111">
        <v>0.46510463492953991</v>
      </c>
      <c r="N13095" s="112">
        <f t="shared" si="409"/>
        <v>1.2628354696428616</v>
      </c>
    </row>
    <row r="13096" spans="1:14" x14ac:dyDescent="0.25">
      <c r="A13096" s="111" t="s">
        <v>937</v>
      </c>
      <c r="B13096" s="111">
        <f>INDEX(kommuner!C:C,MATCH(_xlfn.NUMBERVALUE(A13096),kommuner!B:B,0))</f>
        <v>5421</v>
      </c>
      <c r="C13096" s="111" t="s">
        <v>127</v>
      </c>
      <c r="D13096" s="111" t="s">
        <v>127</v>
      </c>
      <c r="E13096" s="111" t="s">
        <v>123</v>
      </c>
      <c r="F13096" s="111" t="s">
        <v>172</v>
      </c>
      <c r="G13096" s="111" t="s">
        <v>190</v>
      </c>
      <c r="H13096" s="111" t="s">
        <v>172</v>
      </c>
      <c r="I13096" s="111" t="s">
        <v>190</v>
      </c>
      <c r="J13096" t="str">
        <f t="shared" si="408"/>
        <v>5421SkogOrganisk jordBarskogLav</v>
      </c>
      <c r="K13096" s="111">
        <v>-0.50666953101693391</v>
      </c>
      <c r="L13096" s="111">
        <v>0.92784825435236762</v>
      </c>
      <c r="M13096" s="111">
        <v>0.46510463492953991</v>
      </c>
      <c r="N13096" s="112">
        <f t="shared" si="409"/>
        <v>0.88628335826497362</v>
      </c>
    </row>
    <row r="13097" spans="1:14" x14ac:dyDescent="0.25">
      <c r="A13097" s="111" t="s">
        <v>937</v>
      </c>
      <c r="B13097" s="111">
        <f>INDEX(kommuner!C:C,MATCH(_xlfn.NUMBERVALUE(A13097),kommuner!B:B,0))</f>
        <v>5421</v>
      </c>
      <c r="C13097" s="111" t="s">
        <v>127</v>
      </c>
      <c r="D13097" s="111" t="s">
        <v>127</v>
      </c>
      <c r="E13097" s="111" t="s">
        <v>123</v>
      </c>
      <c r="F13097" s="111" t="s">
        <v>172</v>
      </c>
      <c r="G13097" s="111" t="s">
        <v>173</v>
      </c>
      <c r="H13097" s="111" t="s">
        <v>172</v>
      </c>
      <c r="I13097" s="111" t="s">
        <v>173</v>
      </c>
      <c r="J13097" t="str">
        <f t="shared" si="408"/>
        <v>5421SkogOrganisk jordBarskogMiddels</v>
      </c>
      <c r="K13097" s="111">
        <v>-1.5571490961494638</v>
      </c>
      <c r="L13097" s="111">
        <v>0.92784825435236762</v>
      </c>
      <c r="M13097" s="111">
        <v>0.46518126042825314</v>
      </c>
      <c r="N13097" s="112">
        <f t="shared" si="409"/>
        <v>-0.16411958136884308</v>
      </c>
    </row>
    <row r="13098" spans="1:14" x14ac:dyDescent="0.25">
      <c r="A13098" s="111" t="s">
        <v>937</v>
      </c>
      <c r="B13098" s="111">
        <f>INDEX(kommuner!C:C,MATCH(_xlfn.NUMBERVALUE(A13098),kommuner!B:B,0))</f>
        <v>5421</v>
      </c>
      <c r="C13098" s="111" t="s">
        <v>127</v>
      </c>
      <c r="D13098" s="111" t="s">
        <v>127</v>
      </c>
      <c r="E13098" s="111" t="s">
        <v>123</v>
      </c>
      <c r="F13098" s="111" t="s">
        <v>172</v>
      </c>
      <c r="G13098" s="111" t="s">
        <v>186</v>
      </c>
      <c r="H13098" s="111" t="s">
        <v>172</v>
      </c>
      <c r="I13098" s="111" t="s">
        <v>186</v>
      </c>
      <c r="J13098" t="str">
        <f t="shared" si="408"/>
        <v>5421SkogOrganisk jordBarskogSærs høy</v>
      </c>
      <c r="K13098" s="111">
        <v>2.5548655235722699</v>
      </c>
      <c r="L13098" s="111">
        <v>0.92784825435236762</v>
      </c>
      <c r="M13098" s="111">
        <v>0.46518126042825314</v>
      </c>
      <c r="N13098" s="112">
        <f t="shared" si="409"/>
        <v>3.9478950383528906</v>
      </c>
    </row>
    <row r="13099" spans="1:14" x14ac:dyDescent="0.25">
      <c r="A13099" s="111" t="s">
        <v>937</v>
      </c>
      <c r="B13099" s="111">
        <f>INDEX(kommuner!C:C,MATCH(_xlfn.NUMBERVALUE(A13099),kommuner!B:B,0))</f>
        <v>5421</v>
      </c>
      <c r="C13099" s="111" t="s">
        <v>127</v>
      </c>
      <c r="D13099" s="111" t="s">
        <v>127</v>
      </c>
      <c r="E13099" s="111" t="s">
        <v>123</v>
      </c>
      <c r="F13099" s="111" t="s">
        <v>179</v>
      </c>
      <c r="G13099" s="111" t="s">
        <v>180</v>
      </c>
      <c r="H13099" s="111" t="s">
        <v>179</v>
      </c>
      <c r="I13099" s="111" t="s">
        <v>180</v>
      </c>
      <c r="J13099" t="str">
        <f t="shared" si="408"/>
        <v>5421SkogOrganisk jordBlandingsskogHøy</v>
      </c>
      <c r="K13099" s="111">
        <v>-5.5554344456832343</v>
      </c>
      <c r="L13099" s="111">
        <v>0.92784825435236762</v>
      </c>
      <c r="M13099" s="111">
        <v>0.46510463492953991</v>
      </c>
      <c r="N13099" s="112">
        <f t="shared" si="409"/>
        <v>-4.1624815564013264</v>
      </c>
    </row>
    <row r="13100" spans="1:14" x14ac:dyDescent="0.25">
      <c r="A13100" s="111" t="s">
        <v>937</v>
      </c>
      <c r="B13100" s="111">
        <f>INDEX(kommuner!C:C,MATCH(_xlfn.NUMBERVALUE(A13100),kommuner!B:B,0))</f>
        <v>5421</v>
      </c>
      <c r="C13100" s="111" t="s">
        <v>127</v>
      </c>
      <c r="D13100" s="111" t="s">
        <v>127</v>
      </c>
      <c r="E13100" s="111" t="s">
        <v>123</v>
      </c>
      <c r="F13100" s="111" t="s">
        <v>179</v>
      </c>
      <c r="G13100" s="111" t="s">
        <v>167</v>
      </c>
      <c r="H13100" s="111" t="s">
        <v>179</v>
      </c>
      <c r="I13100" s="111" t="s">
        <v>167</v>
      </c>
      <c r="J13100" t="str">
        <f t="shared" si="408"/>
        <v>5421SkogOrganisk jordBlandingsskogImpediment</v>
      </c>
      <c r="K13100" s="111">
        <v>-0.28586344175800005</v>
      </c>
      <c r="L13100" s="111">
        <v>0.92784825435236762</v>
      </c>
      <c r="M13100" s="111">
        <v>0.46510463492953991</v>
      </c>
      <c r="N13100" s="112">
        <f t="shared" si="409"/>
        <v>1.1070894475239075</v>
      </c>
    </row>
    <row r="13101" spans="1:14" x14ac:dyDescent="0.25">
      <c r="A13101" s="111" t="s">
        <v>937</v>
      </c>
      <c r="B13101" s="111">
        <f>INDEX(kommuner!C:C,MATCH(_xlfn.NUMBERVALUE(A13101),kommuner!B:B,0))</f>
        <v>5421</v>
      </c>
      <c r="C13101" s="111" t="s">
        <v>127</v>
      </c>
      <c r="D13101" s="111" t="s">
        <v>127</v>
      </c>
      <c r="E13101" s="111" t="s">
        <v>123</v>
      </c>
      <c r="F13101" s="111" t="s">
        <v>179</v>
      </c>
      <c r="G13101" s="111" t="s">
        <v>190</v>
      </c>
      <c r="H13101" s="111" t="s">
        <v>179</v>
      </c>
      <c r="I13101" s="111" t="s">
        <v>190</v>
      </c>
      <c r="J13101" t="str">
        <f t="shared" si="408"/>
        <v>5421SkogOrganisk jordBlandingsskogLav</v>
      </c>
      <c r="K13101" s="111">
        <v>-1.2347339377887629</v>
      </c>
      <c r="L13101" s="111">
        <v>0.92784825435236762</v>
      </c>
      <c r="M13101" s="111">
        <v>0.46510463492953991</v>
      </c>
      <c r="N13101" s="112">
        <f t="shared" si="409"/>
        <v>0.15821895149314458</v>
      </c>
    </row>
    <row r="13102" spans="1:14" x14ac:dyDescent="0.25">
      <c r="A13102" s="111" t="s">
        <v>937</v>
      </c>
      <c r="B13102" s="111">
        <f>INDEX(kommuner!C:C,MATCH(_xlfn.NUMBERVALUE(A13102),kommuner!B:B,0))</f>
        <v>5421</v>
      </c>
      <c r="C13102" s="111" t="s">
        <v>127</v>
      </c>
      <c r="D13102" s="111" t="s">
        <v>127</v>
      </c>
      <c r="E13102" s="111" t="s">
        <v>123</v>
      </c>
      <c r="F13102" s="111" t="s">
        <v>179</v>
      </c>
      <c r="G13102" s="111" t="s">
        <v>173</v>
      </c>
      <c r="H13102" s="111" t="s">
        <v>179</v>
      </c>
      <c r="I13102" s="111" t="s">
        <v>173</v>
      </c>
      <c r="J13102" t="str">
        <f t="shared" si="408"/>
        <v>5421SkogOrganisk jordBlandingsskogMiddels</v>
      </c>
      <c r="K13102" s="111">
        <v>-2.4239591752717748</v>
      </c>
      <c r="L13102" s="111">
        <v>0.92784825435236762</v>
      </c>
      <c r="M13102" s="111">
        <v>0.46510463492953991</v>
      </c>
      <c r="N13102" s="112">
        <f t="shared" si="409"/>
        <v>-1.0310062859898674</v>
      </c>
    </row>
    <row r="13103" spans="1:14" x14ac:dyDescent="0.25">
      <c r="A13103" s="111" t="s">
        <v>937</v>
      </c>
      <c r="B13103" s="111">
        <f>INDEX(kommuner!C:C,MATCH(_xlfn.NUMBERVALUE(A13103),kommuner!B:B,0))</f>
        <v>5421</v>
      </c>
      <c r="C13103" s="111" t="s">
        <v>127</v>
      </c>
      <c r="D13103" s="111" t="s">
        <v>127</v>
      </c>
      <c r="E13103" s="111" t="s">
        <v>123</v>
      </c>
      <c r="F13103" s="111" t="s">
        <v>179</v>
      </c>
      <c r="G13103" s="111" t="s">
        <v>186</v>
      </c>
      <c r="H13103" s="111" t="s">
        <v>179</v>
      </c>
      <c r="I13103" s="111" t="s">
        <v>186</v>
      </c>
      <c r="J13103" t="str">
        <f t="shared" si="408"/>
        <v>5421SkogOrganisk jordBlandingsskogSærs høy</v>
      </c>
      <c r="K13103" s="111">
        <v>-1.5726115302258048</v>
      </c>
      <c r="L13103" s="111">
        <v>0.92784825435236762</v>
      </c>
      <c r="M13103" s="111">
        <v>0.46510463492953991</v>
      </c>
      <c r="N13103" s="112">
        <f t="shared" si="409"/>
        <v>-0.17965864094389727</v>
      </c>
    </row>
    <row r="13104" spans="1:14" x14ac:dyDescent="0.25">
      <c r="A13104" s="111" t="s">
        <v>937</v>
      </c>
      <c r="B13104" s="111">
        <f>INDEX(kommuner!C:C,MATCH(_xlfn.NUMBERVALUE(A13104),kommuner!B:B,0))</f>
        <v>5421</v>
      </c>
      <c r="C13104" s="111" t="s">
        <v>127</v>
      </c>
      <c r="D13104" s="111" t="s">
        <v>127</v>
      </c>
      <c r="E13104" s="111" t="s">
        <v>123</v>
      </c>
      <c r="F13104" s="111" t="s">
        <v>185</v>
      </c>
      <c r="G13104" s="111" t="s">
        <v>180</v>
      </c>
      <c r="H13104" s="111" t="s">
        <v>185</v>
      </c>
      <c r="I13104" s="111" t="s">
        <v>180</v>
      </c>
      <c r="J13104" t="str">
        <f t="shared" si="408"/>
        <v>5421SkogOrganisk jordLauvskogHøy</v>
      </c>
      <c r="K13104" s="111">
        <v>-1.9913688882377358</v>
      </c>
      <c r="L13104" s="111">
        <v>0.92784825435236762</v>
      </c>
      <c r="M13104" s="111">
        <v>0.46510463492953991</v>
      </c>
      <c r="N13104" s="112">
        <f t="shared" si="409"/>
        <v>-0.59841599895582831</v>
      </c>
    </row>
    <row r="13105" spans="1:14" x14ac:dyDescent="0.25">
      <c r="A13105" s="111" t="s">
        <v>937</v>
      </c>
      <c r="B13105" s="111">
        <f>INDEX(kommuner!C:C,MATCH(_xlfn.NUMBERVALUE(A13105),kommuner!B:B,0))</f>
        <v>5421</v>
      </c>
      <c r="C13105" s="111" t="s">
        <v>127</v>
      </c>
      <c r="D13105" s="111" t="s">
        <v>127</v>
      </c>
      <c r="E13105" s="111" t="s">
        <v>123</v>
      </c>
      <c r="F13105" s="111" t="s">
        <v>185</v>
      </c>
      <c r="G13105" s="111" t="s">
        <v>167</v>
      </c>
      <c r="H13105" s="111" t="s">
        <v>185</v>
      </c>
      <c r="I13105" s="111" t="s">
        <v>167</v>
      </c>
      <c r="J13105" t="str">
        <f t="shared" si="408"/>
        <v>5421SkogOrganisk jordLauvskogImpediment</v>
      </c>
      <c r="K13105" s="111">
        <v>0.35000626494250675</v>
      </c>
      <c r="L13105" s="111">
        <v>0.92784825435236762</v>
      </c>
      <c r="M13105" s="111">
        <v>0.46510463492953991</v>
      </c>
      <c r="N13105" s="112">
        <f t="shared" si="409"/>
        <v>1.7429591542244141</v>
      </c>
    </row>
    <row r="13106" spans="1:14" x14ac:dyDescent="0.25">
      <c r="A13106" s="111" t="s">
        <v>937</v>
      </c>
      <c r="B13106" s="111">
        <f>INDEX(kommuner!C:C,MATCH(_xlfn.NUMBERVALUE(A13106),kommuner!B:B,0))</f>
        <v>5421</v>
      </c>
      <c r="C13106" s="111" t="s">
        <v>127</v>
      </c>
      <c r="D13106" s="111" t="s">
        <v>127</v>
      </c>
      <c r="E13106" s="111" t="s">
        <v>123</v>
      </c>
      <c r="F13106" s="111" t="s">
        <v>185</v>
      </c>
      <c r="G13106" s="111" t="s">
        <v>190</v>
      </c>
      <c r="H13106" s="111" t="s">
        <v>185</v>
      </c>
      <c r="I13106" s="111" t="s">
        <v>190</v>
      </c>
      <c r="J13106" t="str">
        <f t="shared" si="408"/>
        <v>5421SkogOrganisk jordLauvskogLav</v>
      </c>
      <c r="K13106" s="111">
        <v>1.1144075558526714</v>
      </c>
      <c r="L13106" s="111">
        <v>0.92784825435236762</v>
      </c>
      <c r="M13106" s="111">
        <v>0.46510463492953991</v>
      </c>
      <c r="N13106" s="112">
        <f t="shared" si="409"/>
        <v>2.5073604451345788</v>
      </c>
    </row>
    <row r="13107" spans="1:14" x14ac:dyDescent="0.25">
      <c r="A13107" s="111" t="s">
        <v>937</v>
      </c>
      <c r="B13107" s="111">
        <f>INDEX(kommuner!C:C,MATCH(_xlfn.NUMBERVALUE(A13107),kommuner!B:B,0))</f>
        <v>5421</v>
      </c>
      <c r="C13107" s="111" t="s">
        <v>127</v>
      </c>
      <c r="D13107" s="111" t="s">
        <v>127</v>
      </c>
      <c r="E13107" s="111" t="s">
        <v>123</v>
      </c>
      <c r="F13107" s="111" t="s">
        <v>185</v>
      </c>
      <c r="G13107" s="111" t="s">
        <v>173</v>
      </c>
      <c r="H13107" s="111" t="s">
        <v>185</v>
      </c>
      <c r="I13107" s="111" t="s">
        <v>173</v>
      </c>
      <c r="J13107" t="str">
        <f t="shared" si="408"/>
        <v>5421SkogOrganisk jordLauvskogMiddels</v>
      </c>
      <c r="K13107" s="111">
        <v>-0.62664468270982987</v>
      </c>
      <c r="L13107" s="111">
        <v>0.92784825435236762</v>
      </c>
      <c r="M13107" s="111">
        <v>0.46510463492953991</v>
      </c>
      <c r="N13107" s="112">
        <f t="shared" si="409"/>
        <v>0.76630820657207765</v>
      </c>
    </row>
    <row r="13108" spans="1:14" x14ac:dyDescent="0.25">
      <c r="A13108" s="111" t="s">
        <v>937</v>
      </c>
      <c r="B13108" s="111">
        <f>INDEX(kommuner!C:C,MATCH(_xlfn.NUMBERVALUE(A13108),kommuner!B:B,0))</f>
        <v>5421</v>
      </c>
      <c r="C13108" s="111" t="s">
        <v>127</v>
      </c>
      <c r="D13108" s="111" t="s">
        <v>127</v>
      </c>
      <c r="E13108" s="111" t="s">
        <v>123</v>
      </c>
      <c r="F13108" s="111" t="s">
        <v>185</v>
      </c>
      <c r="G13108" s="111" t="s">
        <v>186</v>
      </c>
      <c r="H13108" s="111" t="s">
        <v>185</v>
      </c>
      <c r="I13108" s="111" t="s">
        <v>186</v>
      </c>
      <c r="J13108" t="str">
        <f t="shared" si="408"/>
        <v>5421SkogOrganisk jordLauvskogSærs høy</v>
      </c>
      <c r="K13108" s="111">
        <v>-1.8997279926091779</v>
      </c>
      <c r="L13108" s="111">
        <v>0.92784825435236762</v>
      </c>
      <c r="M13108" s="111">
        <v>0.46510463492953991</v>
      </c>
      <c r="N13108" s="112">
        <f t="shared" si="409"/>
        <v>-0.50677510332727038</v>
      </c>
    </row>
    <row r="13109" spans="1:14" x14ac:dyDescent="0.25">
      <c r="A13109" s="111" t="s">
        <v>937</v>
      </c>
      <c r="B13109" s="111">
        <f>INDEX(kommuner!C:C,MATCH(_xlfn.NUMBERVALUE(A13109),kommuner!B:B,0))</f>
        <v>5421</v>
      </c>
      <c r="C13109" s="111" t="s">
        <v>83</v>
      </c>
      <c r="D13109" s="111" t="s">
        <v>83</v>
      </c>
      <c r="E13109" s="111" t="s">
        <v>126</v>
      </c>
      <c r="F13109" s="111" t="s">
        <v>139</v>
      </c>
      <c r="G13109" s="111" t="s">
        <v>139</v>
      </c>
      <c r="H13109" s="111" t="s">
        <v>139</v>
      </c>
      <c r="I13109" s="111" t="s">
        <v>139</v>
      </c>
      <c r="J13109" t="str">
        <f t="shared" si="408"/>
        <v>5421Utbygd arealMineraljord</v>
      </c>
      <c r="K13109" s="111">
        <v>6.7868445194857546E-2</v>
      </c>
      <c r="L13109" s="111">
        <v>0</v>
      </c>
      <c r="M13109" s="111">
        <v>1.303047089454229E-2</v>
      </c>
      <c r="N13109" s="112">
        <f t="shared" si="409"/>
        <v>8.0898916089399836E-2</v>
      </c>
    </row>
    <row r="13110" spans="1:14" x14ac:dyDescent="0.25">
      <c r="A13110" s="111" t="s">
        <v>937</v>
      </c>
      <c r="B13110" s="111">
        <f>INDEX(kommuner!C:C,MATCH(_xlfn.NUMBERVALUE(A13110),kommuner!B:B,0))</f>
        <v>5421</v>
      </c>
      <c r="C13110" s="111" t="s">
        <v>83</v>
      </c>
      <c r="D13110" s="111" t="s">
        <v>83</v>
      </c>
      <c r="E13110" s="111" t="s">
        <v>123</v>
      </c>
      <c r="F13110" s="111" t="s">
        <v>139</v>
      </c>
      <c r="G13110" s="111" t="s">
        <v>139</v>
      </c>
      <c r="H13110" s="111" t="s">
        <v>139</v>
      </c>
      <c r="I13110" s="111" t="s">
        <v>139</v>
      </c>
      <c r="J13110" t="str">
        <f t="shared" si="408"/>
        <v>5421Utbygd arealOrganisk jord</v>
      </c>
      <c r="K13110" s="111">
        <v>29.011421395201612</v>
      </c>
      <c r="L13110" s="111">
        <v>0</v>
      </c>
      <c r="M13110" s="111">
        <v>1.303047089454229E-2</v>
      </c>
      <c r="N13110" s="112">
        <f t="shared" si="409"/>
        <v>29.024451866096154</v>
      </c>
    </row>
    <row r="13111" spans="1:14" x14ac:dyDescent="0.25">
      <c r="A13111" s="111" t="s">
        <v>937</v>
      </c>
      <c r="B13111" s="111">
        <f>INDEX(kommuner!C:C,MATCH(_xlfn.NUMBERVALUE(A13111),kommuner!B:B,0))</f>
        <v>5421</v>
      </c>
      <c r="C13111" s="111" t="s">
        <v>181</v>
      </c>
      <c r="D13111" s="111" t="s">
        <v>181</v>
      </c>
      <c r="E13111" s="111" t="s">
        <v>123</v>
      </c>
      <c r="F13111" s="111" t="s">
        <v>139</v>
      </c>
      <c r="G13111" s="111" t="s">
        <v>139</v>
      </c>
      <c r="H13111" s="111" t="s">
        <v>139</v>
      </c>
      <c r="I13111" s="111" t="s">
        <v>139</v>
      </c>
      <c r="J13111" t="str">
        <f t="shared" si="408"/>
        <v>5421Vann og myrOrganisk jord</v>
      </c>
      <c r="K13111" s="111">
        <v>-4.1038862122629617E-2</v>
      </c>
      <c r="L13111" s="111">
        <v>0</v>
      </c>
      <c r="M13111" s="111">
        <v>0</v>
      </c>
      <c r="N13111" s="112">
        <f t="shared" si="409"/>
        <v>-4.1038862122629617E-2</v>
      </c>
    </row>
    <row r="13112" spans="1:14" x14ac:dyDescent="0.25">
      <c r="A13112" s="111" t="s">
        <v>938</v>
      </c>
      <c r="B13112" s="111">
        <f>INDEX(kommuner!C:C,MATCH(_xlfn.NUMBERVALUE(A13112),kommuner!B:B,0))</f>
        <v>5421</v>
      </c>
      <c r="C13112" s="111" t="s">
        <v>82</v>
      </c>
      <c r="D13112" s="111" t="s">
        <v>82</v>
      </c>
      <c r="E13112" s="111" t="s">
        <v>126</v>
      </c>
      <c r="F13112" s="111" t="s">
        <v>139</v>
      </c>
      <c r="G13112" s="111" t="s">
        <v>139</v>
      </c>
      <c r="H13112" s="111" t="s">
        <v>139</v>
      </c>
      <c r="I13112" s="111" t="s">
        <v>139</v>
      </c>
      <c r="J13112" t="str">
        <f t="shared" si="408"/>
        <v>5421Annen utmarkMineraljord</v>
      </c>
      <c r="K13112" s="111">
        <v>-4.6129089206686659E-2</v>
      </c>
      <c r="L13112" s="111">
        <v>0</v>
      </c>
      <c r="M13112" s="111">
        <v>0</v>
      </c>
      <c r="N13112" s="112">
        <f t="shared" si="409"/>
        <v>-4.6129089206686659E-2</v>
      </c>
    </row>
    <row r="13113" spans="1:14" x14ac:dyDescent="0.25">
      <c r="A13113" s="111" t="s">
        <v>938</v>
      </c>
      <c r="B13113" s="111">
        <f>INDEX(kommuner!C:C,MATCH(_xlfn.NUMBERVALUE(A13113),kommuner!B:B,0))</f>
        <v>5421</v>
      </c>
      <c r="C13113" s="111" t="s">
        <v>121</v>
      </c>
      <c r="D13113" s="111" t="s">
        <v>121</v>
      </c>
      <c r="E13113" s="111" t="s">
        <v>126</v>
      </c>
      <c r="F13113" s="111" t="s">
        <v>139</v>
      </c>
      <c r="G13113" s="111" t="s">
        <v>139</v>
      </c>
      <c r="H13113" s="111" t="s">
        <v>139</v>
      </c>
      <c r="I13113" s="111" t="s">
        <v>139</v>
      </c>
      <c r="J13113" t="str">
        <f t="shared" si="408"/>
        <v>5421BeiteMineraljord</v>
      </c>
      <c r="K13113" s="111">
        <v>-0.96338340838695502</v>
      </c>
      <c r="L13113" s="111">
        <v>0</v>
      </c>
      <c r="M13113" s="111">
        <v>1.2448711246839999E-7</v>
      </c>
      <c r="N13113" s="112">
        <f t="shared" si="409"/>
        <v>-0.96338328389984251</v>
      </c>
    </row>
    <row r="13114" spans="1:14" x14ac:dyDescent="0.25">
      <c r="A13114" s="111" t="s">
        <v>938</v>
      </c>
      <c r="B13114" s="111">
        <f>INDEX(kommuner!C:C,MATCH(_xlfn.NUMBERVALUE(A13114),kommuner!B:B,0))</f>
        <v>5421</v>
      </c>
      <c r="C13114" s="111" t="s">
        <v>121</v>
      </c>
      <c r="D13114" s="111" t="s">
        <v>121</v>
      </c>
      <c r="E13114" s="111" t="s">
        <v>123</v>
      </c>
      <c r="F13114" s="111" t="s">
        <v>139</v>
      </c>
      <c r="G13114" s="111" t="s">
        <v>139</v>
      </c>
      <c r="H13114" s="111" t="s">
        <v>139</v>
      </c>
      <c r="I13114" s="111" t="s">
        <v>139</v>
      </c>
      <c r="J13114" t="str">
        <f t="shared" si="408"/>
        <v>5421BeiteOrganisk jord</v>
      </c>
      <c r="K13114" s="111">
        <v>12.077525935985037</v>
      </c>
      <c r="L13114" s="111">
        <v>1.6412500000000001</v>
      </c>
      <c r="M13114" s="111">
        <v>0</v>
      </c>
      <c r="N13114" s="112">
        <f t="shared" si="409"/>
        <v>13.718775935985036</v>
      </c>
    </row>
    <row r="13115" spans="1:14" x14ac:dyDescent="0.25">
      <c r="A13115" s="111" t="s">
        <v>938</v>
      </c>
      <c r="B13115" s="111">
        <f>INDEX(kommuner!C:C,MATCH(_xlfn.NUMBERVALUE(A13115),kommuner!B:B,0))</f>
        <v>5421</v>
      </c>
      <c r="C13115" s="111" t="s">
        <v>84</v>
      </c>
      <c r="D13115" s="111" t="s">
        <v>84</v>
      </c>
      <c r="E13115" s="111" t="s">
        <v>126</v>
      </c>
      <c r="F13115" s="111" t="s">
        <v>139</v>
      </c>
      <c r="G13115" s="111" t="s">
        <v>139</v>
      </c>
      <c r="H13115" s="111" t="s">
        <v>139</v>
      </c>
      <c r="I13115" s="111" t="s">
        <v>139</v>
      </c>
      <c r="J13115" t="str">
        <f t="shared" si="408"/>
        <v>5421Dyrket markMineraljord</v>
      </c>
      <c r="K13115" s="111">
        <v>6.1688588218568839E-2</v>
      </c>
      <c r="L13115" s="111">
        <v>0</v>
      </c>
      <c r="M13115" s="111">
        <v>0</v>
      </c>
      <c r="N13115" s="112">
        <f t="shared" si="409"/>
        <v>6.1688588218568839E-2</v>
      </c>
    </row>
    <row r="13116" spans="1:14" x14ac:dyDescent="0.25">
      <c r="A13116" s="111" t="s">
        <v>938</v>
      </c>
      <c r="B13116" s="111">
        <f>INDEX(kommuner!C:C,MATCH(_xlfn.NUMBERVALUE(A13116),kommuner!B:B,0))</f>
        <v>5421</v>
      </c>
      <c r="C13116" s="111" t="s">
        <v>84</v>
      </c>
      <c r="D13116" s="111" t="s">
        <v>84</v>
      </c>
      <c r="E13116" s="111" t="s">
        <v>123</v>
      </c>
      <c r="F13116" s="111" t="s">
        <v>139</v>
      </c>
      <c r="G13116" s="111" t="s">
        <v>139</v>
      </c>
      <c r="H13116" s="111" t="s">
        <v>139</v>
      </c>
      <c r="I13116" s="111" t="s">
        <v>139</v>
      </c>
      <c r="J13116" t="str">
        <f t="shared" si="408"/>
        <v>5421Dyrket markOrganisk jord</v>
      </c>
      <c r="K13116" s="111">
        <v>28.726149366675592</v>
      </c>
      <c r="L13116" s="111">
        <v>1.45625</v>
      </c>
      <c r="M13116" s="111">
        <v>0</v>
      </c>
      <c r="N13116" s="112">
        <f t="shared" si="409"/>
        <v>30.182399366675593</v>
      </c>
    </row>
    <row r="13117" spans="1:14" x14ac:dyDescent="0.25">
      <c r="A13117" s="111" t="s">
        <v>938</v>
      </c>
      <c r="B13117" s="111">
        <f>INDEX(kommuner!C:C,MATCH(_xlfn.NUMBERVALUE(A13117),kommuner!B:B,0))</f>
        <v>5421</v>
      </c>
      <c r="C13117" s="111" t="s">
        <v>127</v>
      </c>
      <c r="D13117" s="111" t="s">
        <v>127</v>
      </c>
      <c r="E13117" s="111" t="s">
        <v>126</v>
      </c>
      <c r="F13117" s="111" t="s">
        <v>172</v>
      </c>
      <c r="G13117" s="111" t="s">
        <v>180</v>
      </c>
      <c r="H13117" s="111" t="s">
        <v>172</v>
      </c>
      <c r="I13117" s="111" t="s">
        <v>180</v>
      </c>
      <c r="J13117" t="str">
        <f t="shared" si="408"/>
        <v>5421SkogMineraljordBarskogHøy</v>
      </c>
      <c r="K13117" s="111">
        <v>-4.1008350957832223</v>
      </c>
      <c r="L13117" s="111">
        <v>0.85306406685236758</v>
      </c>
      <c r="M13117" s="111">
        <v>6.4056614999681585E-2</v>
      </c>
      <c r="N13117" s="112">
        <f t="shared" si="409"/>
        <v>-3.183714413931173</v>
      </c>
    </row>
    <row r="13118" spans="1:14" x14ac:dyDescent="0.25">
      <c r="A13118" s="111" t="s">
        <v>938</v>
      </c>
      <c r="B13118" s="111">
        <f>INDEX(kommuner!C:C,MATCH(_xlfn.NUMBERVALUE(A13118),kommuner!B:B,0))</f>
        <v>5421</v>
      </c>
      <c r="C13118" s="111" t="s">
        <v>127</v>
      </c>
      <c r="D13118" s="111" t="s">
        <v>127</v>
      </c>
      <c r="E13118" s="111" t="s">
        <v>126</v>
      </c>
      <c r="F13118" s="111" t="s">
        <v>172</v>
      </c>
      <c r="G13118" s="111" t="s">
        <v>167</v>
      </c>
      <c r="H13118" s="111" t="s">
        <v>172</v>
      </c>
      <c r="I13118" s="111" t="s">
        <v>167</v>
      </c>
      <c r="J13118" t="str">
        <f t="shared" si="408"/>
        <v>5421SkogMineraljordBarskogImpediment</v>
      </c>
      <c r="K13118" s="111">
        <v>-0.74600152614144843</v>
      </c>
      <c r="L13118" s="111">
        <v>0.85306406685236758</v>
      </c>
      <c r="M13118" s="111">
        <v>6.3979989500968365E-2</v>
      </c>
      <c r="N13118" s="112">
        <f t="shared" si="409"/>
        <v>0.17104253021188751</v>
      </c>
    </row>
    <row r="13119" spans="1:14" x14ac:dyDescent="0.25">
      <c r="A13119" s="111" t="s">
        <v>938</v>
      </c>
      <c r="B13119" s="111">
        <f>INDEX(kommuner!C:C,MATCH(_xlfn.NUMBERVALUE(A13119),kommuner!B:B,0))</f>
        <v>5421</v>
      </c>
      <c r="C13119" s="111" t="s">
        <v>127</v>
      </c>
      <c r="D13119" s="111" t="s">
        <v>127</v>
      </c>
      <c r="E13119" s="111" t="s">
        <v>126</v>
      </c>
      <c r="F13119" s="111" t="s">
        <v>172</v>
      </c>
      <c r="G13119" s="111" t="s">
        <v>190</v>
      </c>
      <c r="H13119" s="111" t="s">
        <v>172</v>
      </c>
      <c r="I13119" s="111" t="s">
        <v>190</v>
      </c>
      <c r="J13119" t="str">
        <f t="shared" si="408"/>
        <v>5421SkogMineraljordBarskogLav</v>
      </c>
      <c r="K13119" s="111">
        <v>-1.8215681825293268</v>
      </c>
      <c r="L13119" s="111">
        <v>0.85306406685236758</v>
      </c>
      <c r="M13119" s="111">
        <v>6.3979989500968365E-2</v>
      </c>
      <c r="N13119" s="112">
        <f t="shared" si="409"/>
        <v>-0.90452412617599087</v>
      </c>
    </row>
    <row r="13120" spans="1:14" x14ac:dyDescent="0.25">
      <c r="A13120" s="111" t="s">
        <v>938</v>
      </c>
      <c r="B13120" s="111">
        <f>INDEX(kommuner!C:C,MATCH(_xlfn.NUMBERVALUE(A13120),kommuner!B:B,0))</f>
        <v>5421</v>
      </c>
      <c r="C13120" s="111" t="s">
        <v>127</v>
      </c>
      <c r="D13120" s="111" t="s">
        <v>127</v>
      </c>
      <c r="E13120" s="111" t="s">
        <v>126</v>
      </c>
      <c r="F13120" s="111" t="s">
        <v>172</v>
      </c>
      <c r="G13120" s="111" t="s">
        <v>173</v>
      </c>
      <c r="H13120" s="111" t="s">
        <v>172</v>
      </c>
      <c r="I13120" s="111" t="s">
        <v>173</v>
      </c>
      <c r="J13120" t="str">
        <f t="shared" si="408"/>
        <v>5421SkogMineraljordBarskogMiddels</v>
      </c>
      <c r="K13120" s="111">
        <v>-2.9452289214132028</v>
      </c>
      <c r="L13120" s="111">
        <v>0.85306406685236758</v>
      </c>
      <c r="M13120" s="111">
        <v>6.4056614999681585E-2</v>
      </c>
      <c r="N13120" s="112">
        <f t="shared" si="409"/>
        <v>-2.0281082395611536</v>
      </c>
    </row>
    <row r="13121" spans="1:14" x14ac:dyDescent="0.25">
      <c r="A13121" s="111" t="s">
        <v>938</v>
      </c>
      <c r="B13121" s="111">
        <f>INDEX(kommuner!C:C,MATCH(_xlfn.NUMBERVALUE(A13121),kommuner!B:B,0))</f>
        <v>5421</v>
      </c>
      <c r="C13121" s="111" t="s">
        <v>127</v>
      </c>
      <c r="D13121" s="111" t="s">
        <v>127</v>
      </c>
      <c r="E13121" s="111" t="s">
        <v>126</v>
      </c>
      <c r="F13121" s="111" t="s">
        <v>172</v>
      </c>
      <c r="G13121" s="111" t="s">
        <v>186</v>
      </c>
      <c r="H13121" s="111" t="s">
        <v>172</v>
      </c>
      <c r="I13121" s="111" t="s">
        <v>186</v>
      </c>
      <c r="J13121" t="str">
        <f t="shared" si="408"/>
        <v>5421SkogMineraljordBarskogSærs høy</v>
      </c>
      <c r="K13121" s="111">
        <v>0.12072674540874306</v>
      </c>
      <c r="L13121" s="111">
        <v>0.85306406685236758</v>
      </c>
      <c r="M13121" s="111">
        <v>6.4056614999681585E-2</v>
      </c>
      <c r="N13121" s="112">
        <f t="shared" si="409"/>
        <v>1.0378474272607923</v>
      </c>
    </row>
    <row r="13122" spans="1:14" x14ac:dyDescent="0.25">
      <c r="A13122" s="111" t="s">
        <v>938</v>
      </c>
      <c r="B13122" s="111">
        <f>INDEX(kommuner!C:C,MATCH(_xlfn.NUMBERVALUE(A13122),kommuner!B:B,0))</f>
        <v>5421</v>
      </c>
      <c r="C13122" s="111" t="s">
        <v>127</v>
      </c>
      <c r="D13122" s="111" t="s">
        <v>127</v>
      </c>
      <c r="E13122" s="111" t="s">
        <v>126</v>
      </c>
      <c r="F13122" s="111" t="s">
        <v>179</v>
      </c>
      <c r="G13122" s="111" t="s">
        <v>180</v>
      </c>
      <c r="H13122" s="111" t="s">
        <v>179</v>
      </c>
      <c r="I13122" s="111" t="s">
        <v>180</v>
      </c>
      <c r="J13122" t="str">
        <f t="shared" si="408"/>
        <v>5421SkogMineraljordBlandingsskogHøy</v>
      </c>
      <c r="K13122" s="111">
        <v>-7.1939050909469406</v>
      </c>
      <c r="L13122" s="111">
        <v>0.85306406685236758</v>
      </c>
      <c r="M13122" s="111">
        <v>6.3979989500968365E-2</v>
      </c>
      <c r="N13122" s="112">
        <f t="shared" si="409"/>
        <v>-6.2768610345936047</v>
      </c>
    </row>
    <row r="13123" spans="1:14" x14ac:dyDescent="0.25">
      <c r="A13123" s="111" t="s">
        <v>938</v>
      </c>
      <c r="B13123" s="111">
        <f>INDEX(kommuner!C:C,MATCH(_xlfn.NUMBERVALUE(A13123),kommuner!B:B,0))</f>
        <v>5421</v>
      </c>
      <c r="C13123" s="111" t="s">
        <v>127</v>
      </c>
      <c r="D13123" s="111" t="s">
        <v>127</v>
      </c>
      <c r="E13123" s="111" t="s">
        <v>126</v>
      </c>
      <c r="F13123" s="111" t="s">
        <v>179</v>
      </c>
      <c r="G13123" s="111" t="s">
        <v>167</v>
      </c>
      <c r="H13123" s="111" t="s">
        <v>179</v>
      </c>
      <c r="I13123" s="111" t="s">
        <v>167</v>
      </c>
      <c r="J13123" t="str">
        <f t="shared" ref="J13123:J13186" si="410">B13123&amp;C13123&amp;E13123&amp;IF(C13123="Skog",F13123&amp;G13123,"")</f>
        <v>5421SkogMineraljordBlandingsskogImpediment</v>
      </c>
      <c r="K13123" s="111">
        <v>-1.6598037998579707</v>
      </c>
      <c r="L13123" s="111">
        <v>0.85306406685236758</v>
      </c>
      <c r="M13123" s="111">
        <v>6.3979989500968365E-2</v>
      </c>
      <c r="N13123" s="112">
        <f t="shared" ref="N13123:N13186" si="411">SUM(K13123:M13123)</f>
        <v>-0.7427597435046347</v>
      </c>
    </row>
    <row r="13124" spans="1:14" x14ac:dyDescent="0.25">
      <c r="A13124" s="111" t="s">
        <v>938</v>
      </c>
      <c r="B13124" s="111">
        <f>INDEX(kommuner!C:C,MATCH(_xlfn.NUMBERVALUE(A13124),kommuner!B:B,0))</f>
        <v>5421</v>
      </c>
      <c r="C13124" s="111" t="s">
        <v>127</v>
      </c>
      <c r="D13124" s="111" t="s">
        <v>127</v>
      </c>
      <c r="E13124" s="111" t="s">
        <v>126</v>
      </c>
      <c r="F13124" s="111" t="s">
        <v>179</v>
      </c>
      <c r="G13124" s="111" t="s">
        <v>190</v>
      </c>
      <c r="H13124" s="111" t="s">
        <v>179</v>
      </c>
      <c r="I13124" s="111" t="s">
        <v>190</v>
      </c>
      <c r="J13124" t="str">
        <f t="shared" si="410"/>
        <v>5421SkogMineraljordBlandingsskogLav</v>
      </c>
      <c r="K13124" s="111">
        <v>-2.5588434197694254</v>
      </c>
      <c r="L13124" s="111">
        <v>0.85306406685236758</v>
      </c>
      <c r="M13124" s="111">
        <v>6.3979989500968365E-2</v>
      </c>
      <c r="N13124" s="112">
        <f t="shared" si="411"/>
        <v>-1.6417993634160897</v>
      </c>
    </row>
    <row r="13125" spans="1:14" x14ac:dyDescent="0.25">
      <c r="A13125" s="111" t="s">
        <v>938</v>
      </c>
      <c r="B13125" s="111">
        <f>INDEX(kommuner!C:C,MATCH(_xlfn.NUMBERVALUE(A13125),kommuner!B:B,0))</f>
        <v>5421</v>
      </c>
      <c r="C13125" s="111" t="s">
        <v>127</v>
      </c>
      <c r="D13125" s="111" t="s">
        <v>127</v>
      </c>
      <c r="E13125" s="111" t="s">
        <v>126</v>
      </c>
      <c r="F13125" s="111" t="s">
        <v>179</v>
      </c>
      <c r="G13125" s="111" t="s">
        <v>173</v>
      </c>
      <c r="H13125" s="111" t="s">
        <v>179</v>
      </c>
      <c r="I13125" s="111" t="s">
        <v>173</v>
      </c>
      <c r="J13125" t="str">
        <f t="shared" si="410"/>
        <v>5421SkogMineraljordBlandingsskogMiddels</v>
      </c>
      <c r="K13125" s="111">
        <v>-3.8687729546762566</v>
      </c>
      <c r="L13125" s="111">
        <v>0.85306406685236758</v>
      </c>
      <c r="M13125" s="111">
        <v>6.3979989500968365E-2</v>
      </c>
      <c r="N13125" s="112">
        <f t="shared" si="411"/>
        <v>-2.9517288983229206</v>
      </c>
    </row>
    <row r="13126" spans="1:14" x14ac:dyDescent="0.25">
      <c r="A13126" s="111" t="s">
        <v>938</v>
      </c>
      <c r="B13126" s="111">
        <f>INDEX(kommuner!C:C,MATCH(_xlfn.NUMBERVALUE(A13126),kommuner!B:B,0))</f>
        <v>5421</v>
      </c>
      <c r="C13126" s="111" t="s">
        <v>127</v>
      </c>
      <c r="D13126" s="111" t="s">
        <v>127</v>
      </c>
      <c r="E13126" s="111" t="s">
        <v>126</v>
      </c>
      <c r="F13126" s="111" t="s">
        <v>179</v>
      </c>
      <c r="G13126" s="111" t="s">
        <v>186</v>
      </c>
      <c r="H13126" s="111" t="s">
        <v>179</v>
      </c>
      <c r="I13126" s="111" t="s">
        <v>186</v>
      </c>
      <c r="J13126" t="str">
        <f t="shared" si="410"/>
        <v>5421SkogMineraljordBlandingsskogSærs høy</v>
      </c>
      <c r="K13126" s="111">
        <v>-2.9395925245326562</v>
      </c>
      <c r="L13126" s="111">
        <v>0.85306406685236758</v>
      </c>
      <c r="M13126" s="111">
        <v>6.3979989500968365E-2</v>
      </c>
      <c r="N13126" s="112">
        <f t="shared" si="411"/>
        <v>-2.0225484681793202</v>
      </c>
    </row>
    <row r="13127" spans="1:14" x14ac:dyDescent="0.25">
      <c r="A13127" s="111" t="s">
        <v>938</v>
      </c>
      <c r="B13127" s="111">
        <f>INDEX(kommuner!C:C,MATCH(_xlfn.NUMBERVALUE(A13127),kommuner!B:B,0))</f>
        <v>5421</v>
      </c>
      <c r="C13127" s="111" t="s">
        <v>127</v>
      </c>
      <c r="D13127" s="111" t="s">
        <v>127</v>
      </c>
      <c r="E13127" s="111" t="s">
        <v>126</v>
      </c>
      <c r="F13127" s="111" t="s">
        <v>185</v>
      </c>
      <c r="G13127" s="111" t="s">
        <v>180</v>
      </c>
      <c r="H13127" s="111" t="s">
        <v>185</v>
      </c>
      <c r="I13127" s="111" t="s">
        <v>180</v>
      </c>
      <c r="J13127" t="str">
        <f t="shared" si="410"/>
        <v>5421SkogMineraljordLauvskogHøy</v>
      </c>
      <c r="K13127" s="111">
        <v>-2.2672556336745231</v>
      </c>
      <c r="L13127" s="111">
        <v>0.85306406685236758</v>
      </c>
      <c r="M13127" s="111">
        <v>6.3979989500968365E-2</v>
      </c>
      <c r="N13127" s="112">
        <f t="shared" si="411"/>
        <v>-1.3502115773211874</v>
      </c>
    </row>
    <row r="13128" spans="1:14" x14ac:dyDescent="0.25">
      <c r="A13128" s="111" t="s">
        <v>938</v>
      </c>
      <c r="B13128" s="111">
        <f>INDEX(kommuner!C:C,MATCH(_xlfn.NUMBERVALUE(A13128),kommuner!B:B,0))</f>
        <v>5421</v>
      </c>
      <c r="C13128" s="111" t="s">
        <v>127</v>
      </c>
      <c r="D13128" s="111" t="s">
        <v>127</v>
      </c>
      <c r="E13128" s="111" t="s">
        <v>126</v>
      </c>
      <c r="F13128" s="111" t="s">
        <v>185</v>
      </c>
      <c r="G13128" s="111" t="s">
        <v>167</v>
      </c>
      <c r="H13128" s="111" t="s">
        <v>185</v>
      </c>
      <c r="I13128" s="111" t="s">
        <v>167</v>
      </c>
      <c r="J13128" t="str">
        <f t="shared" si="410"/>
        <v>5421SkogMineraljordLauvskogImpediment</v>
      </c>
      <c r="K13128" s="111">
        <v>-0.10482014945424457</v>
      </c>
      <c r="L13128" s="111">
        <v>0.85306406685236758</v>
      </c>
      <c r="M13128" s="111">
        <v>6.3979989500968365E-2</v>
      </c>
      <c r="N13128" s="112">
        <f t="shared" si="411"/>
        <v>0.81222390689909141</v>
      </c>
    </row>
    <row r="13129" spans="1:14" x14ac:dyDescent="0.25">
      <c r="A13129" s="111" t="s">
        <v>938</v>
      </c>
      <c r="B13129" s="111">
        <f>INDEX(kommuner!C:C,MATCH(_xlfn.NUMBERVALUE(A13129),kommuner!B:B,0))</f>
        <v>5421</v>
      </c>
      <c r="C13129" s="111" t="s">
        <v>127</v>
      </c>
      <c r="D13129" s="111" t="s">
        <v>127</v>
      </c>
      <c r="E13129" s="111" t="s">
        <v>126</v>
      </c>
      <c r="F13129" s="111" t="s">
        <v>185</v>
      </c>
      <c r="G13129" s="111" t="s">
        <v>190</v>
      </c>
      <c r="H13129" s="111" t="s">
        <v>185</v>
      </c>
      <c r="I13129" s="111" t="s">
        <v>190</v>
      </c>
      <c r="J13129" t="str">
        <f t="shared" si="410"/>
        <v>5421SkogMineraljordLauvskogLav</v>
      </c>
      <c r="K13129" s="111">
        <v>-8.9748170935426599E-2</v>
      </c>
      <c r="L13129" s="111">
        <v>0.85306406685236758</v>
      </c>
      <c r="M13129" s="111">
        <v>6.3979989500968365E-2</v>
      </c>
      <c r="N13129" s="112">
        <f t="shared" si="411"/>
        <v>0.82729588541790933</v>
      </c>
    </row>
    <row r="13130" spans="1:14" x14ac:dyDescent="0.25">
      <c r="A13130" s="111" t="s">
        <v>938</v>
      </c>
      <c r="B13130" s="111">
        <f>INDEX(kommuner!C:C,MATCH(_xlfn.NUMBERVALUE(A13130),kommuner!B:B,0))</f>
        <v>5421</v>
      </c>
      <c r="C13130" s="111" t="s">
        <v>127</v>
      </c>
      <c r="D13130" s="111" t="s">
        <v>127</v>
      </c>
      <c r="E13130" s="111" t="s">
        <v>126</v>
      </c>
      <c r="F13130" s="111" t="s">
        <v>185</v>
      </c>
      <c r="G13130" s="111" t="s">
        <v>173</v>
      </c>
      <c r="H13130" s="111" t="s">
        <v>185</v>
      </c>
      <c r="I13130" s="111" t="s">
        <v>173</v>
      </c>
      <c r="J13130" t="str">
        <f t="shared" si="410"/>
        <v>5421SkogMineraljordLauvskogMiddels</v>
      </c>
      <c r="K13130" s="111">
        <v>-1.6187078219159163</v>
      </c>
      <c r="L13130" s="111">
        <v>0.85306406685236758</v>
      </c>
      <c r="M13130" s="111">
        <v>6.3979989500968365E-2</v>
      </c>
      <c r="N13130" s="112">
        <f t="shared" si="411"/>
        <v>-0.70166376556258037</v>
      </c>
    </row>
    <row r="13131" spans="1:14" x14ac:dyDescent="0.25">
      <c r="A13131" s="111" t="s">
        <v>938</v>
      </c>
      <c r="B13131" s="111">
        <f>INDEX(kommuner!C:C,MATCH(_xlfn.NUMBERVALUE(A13131),kommuner!B:B,0))</f>
        <v>5421</v>
      </c>
      <c r="C13131" s="111" t="s">
        <v>127</v>
      </c>
      <c r="D13131" s="111" t="s">
        <v>127</v>
      </c>
      <c r="E13131" s="111" t="s">
        <v>126</v>
      </c>
      <c r="F13131" s="111" t="s">
        <v>185</v>
      </c>
      <c r="G13131" s="111" t="s">
        <v>186</v>
      </c>
      <c r="H13131" s="111" t="s">
        <v>185</v>
      </c>
      <c r="I13131" s="111" t="s">
        <v>186</v>
      </c>
      <c r="J13131" t="str">
        <f t="shared" si="410"/>
        <v>5421SkogMineraljordLauvskogSærs høy</v>
      </c>
      <c r="K13131" s="111">
        <v>-3.6560473259425113</v>
      </c>
      <c r="L13131" s="111">
        <v>0.85306406685236758</v>
      </c>
      <c r="M13131" s="111">
        <v>6.3979989500968365E-2</v>
      </c>
      <c r="N13131" s="112">
        <f t="shared" si="411"/>
        <v>-2.7390032695891753</v>
      </c>
    </row>
    <row r="13132" spans="1:14" x14ac:dyDescent="0.25">
      <c r="A13132" s="111" t="s">
        <v>938</v>
      </c>
      <c r="B13132" s="111">
        <f>INDEX(kommuner!C:C,MATCH(_xlfn.NUMBERVALUE(A13132),kommuner!B:B,0))</f>
        <v>5421</v>
      </c>
      <c r="C13132" s="111" t="s">
        <v>127</v>
      </c>
      <c r="D13132" s="111" t="s">
        <v>127</v>
      </c>
      <c r="E13132" s="111" t="s">
        <v>123</v>
      </c>
      <c r="F13132" s="111" t="s">
        <v>172</v>
      </c>
      <c r="G13132" s="111" t="s">
        <v>180</v>
      </c>
      <c r="H13132" s="111" t="s">
        <v>172</v>
      </c>
      <c r="I13132" s="111" t="s">
        <v>180</v>
      </c>
      <c r="J13132" t="str">
        <f t="shared" si="410"/>
        <v>5421SkogOrganisk jordBarskogHøy</v>
      </c>
      <c r="K13132" s="111">
        <v>-2.5184559031994138</v>
      </c>
      <c r="L13132" s="111">
        <v>0.92784825435236762</v>
      </c>
      <c r="M13132" s="111">
        <v>0.46518126042825314</v>
      </c>
      <c r="N13132" s="112">
        <f t="shared" si="411"/>
        <v>-1.1254263884187932</v>
      </c>
    </row>
    <row r="13133" spans="1:14" x14ac:dyDescent="0.25">
      <c r="A13133" s="111" t="s">
        <v>938</v>
      </c>
      <c r="B13133" s="111">
        <f>INDEX(kommuner!C:C,MATCH(_xlfn.NUMBERVALUE(A13133),kommuner!B:B,0))</f>
        <v>5421</v>
      </c>
      <c r="C13133" s="111" t="s">
        <v>127</v>
      </c>
      <c r="D13133" s="111" t="s">
        <v>127</v>
      </c>
      <c r="E13133" s="111" t="s">
        <v>123</v>
      </c>
      <c r="F13133" s="111" t="s">
        <v>172</v>
      </c>
      <c r="G13133" s="111" t="s">
        <v>167</v>
      </c>
      <c r="H13133" s="111" t="s">
        <v>172</v>
      </c>
      <c r="I13133" s="111" t="s">
        <v>167</v>
      </c>
      <c r="J13133" t="str">
        <f t="shared" si="410"/>
        <v>5421SkogOrganisk jordBarskogImpediment</v>
      </c>
      <c r="K13133" s="111">
        <v>-0.13011741963904588</v>
      </c>
      <c r="L13133" s="111">
        <v>0.92784825435236762</v>
      </c>
      <c r="M13133" s="111">
        <v>0.46510463492953991</v>
      </c>
      <c r="N13133" s="112">
        <f t="shared" si="411"/>
        <v>1.2628354696428616</v>
      </c>
    </row>
    <row r="13134" spans="1:14" x14ac:dyDescent="0.25">
      <c r="A13134" s="111" t="s">
        <v>938</v>
      </c>
      <c r="B13134" s="111">
        <f>INDEX(kommuner!C:C,MATCH(_xlfn.NUMBERVALUE(A13134),kommuner!B:B,0))</f>
        <v>5421</v>
      </c>
      <c r="C13134" s="111" t="s">
        <v>127</v>
      </c>
      <c r="D13134" s="111" t="s">
        <v>127</v>
      </c>
      <c r="E13134" s="111" t="s">
        <v>123</v>
      </c>
      <c r="F13134" s="111" t="s">
        <v>172</v>
      </c>
      <c r="G13134" s="111" t="s">
        <v>190</v>
      </c>
      <c r="H13134" s="111" t="s">
        <v>172</v>
      </c>
      <c r="I13134" s="111" t="s">
        <v>190</v>
      </c>
      <c r="J13134" t="str">
        <f t="shared" si="410"/>
        <v>5421SkogOrganisk jordBarskogLav</v>
      </c>
      <c r="K13134" s="111">
        <v>-0.50666953101693391</v>
      </c>
      <c r="L13134" s="111">
        <v>0.92784825435236762</v>
      </c>
      <c r="M13134" s="111">
        <v>0.46510463492953991</v>
      </c>
      <c r="N13134" s="112">
        <f t="shared" si="411"/>
        <v>0.88628335826497362</v>
      </c>
    </row>
    <row r="13135" spans="1:14" x14ac:dyDescent="0.25">
      <c r="A13135" s="111" t="s">
        <v>938</v>
      </c>
      <c r="B13135" s="111">
        <f>INDEX(kommuner!C:C,MATCH(_xlfn.NUMBERVALUE(A13135),kommuner!B:B,0))</f>
        <v>5421</v>
      </c>
      <c r="C13135" s="111" t="s">
        <v>127</v>
      </c>
      <c r="D13135" s="111" t="s">
        <v>127</v>
      </c>
      <c r="E13135" s="111" t="s">
        <v>123</v>
      </c>
      <c r="F13135" s="111" t="s">
        <v>172</v>
      </c>
      <c r="G13135" s="111" t="s">
        <v>173</v>
      </c>
      <c r="H13135" s="111" t="s">
        <v>172</v>
      </c>
      <c r="I13135" s="111" t="s">
        <v>173</v>
      </c>
      <c r="J13135" t="str">
        <f t="shared" si="410"/>
        <v>5421SkogOrganisk jordBarskogMiddels</v>
      </c>
      <c r="K13135" s="111">
        <v>-1.5571490961494638</v>
      </c>
      <c r="L13135" s="111">
        <v>0.92784825435236762</v>
      </c>
      <c r="M13135" s="111">
        <v>0.46518126042825314</v>
      </c>
      <c r="N13135" s="112">
        <f t="shared" si="411"/>
        <v>-0.16411958136884308</v>
      </c>
    </row>
    <row r="13136" spans="1:14" x14ac:dyDescent="0.25">
      <c r="A13136" s="111" t="s">
        <v>938</v>
      </c>
      <c r="B13136" s="111">
        <f>INDEX(kommuner!C:C,MATCH(_xlfn.NUMBERVALUE(A13136),kommuner!B:B,0))</f>
        <v>5421</v>
      </c>
      <c r="C13136" s="111" t="s">
        <v>127</v>
      </c>
      <c r="D13136" s="111" t="s">
        <v>127</v>
      </c>
      <c r="E13136" s="111" t="s">
        <v>123</v>
      </c>
      <c r="F13136" s="111" t="s">
        <v>172</v>
      </c>
      <c r="G13136" s="111" t="s">
        <v>186</v>
      </c>
      <c r="H13136" s="111" t="s">
        <v>172</v>
      </c>
      <c r="I13136" s="111" t="s">
        <v>186</v>
      </c>
      <c r="J13136" t="str">
        <f t="shared" si="410"/>
        <v>5421SkogOrganisk jordBarskogSærs høy</v>
      </c>
      <c r="K13136" s="111">
        <v>2.5548655235722699</v>
      </c>
      <c r="L13136" s="111">
        <v>0.92784825435236762</v>
      </c>
      <c r="M13136" s="111">
        <v>0.46518126042825314</v>
      </c>
      <c r="N13136" s="112">
        <f t="shared" si="411"/>
        <v>3.9478950383528906</v>
      </c>
    </row>
    <row r="13137" spans="1:14" x14ac:dyDescent="0.25">
      <c r="A13137" s="111" t="s">
        <v>938</v>
      </c>
      <c r="B13137" s="111">
        <f>INDEX(kommuner!C:C,MATCH(_xlfn.NUMBERVALUE(A13137),kommuner!B:B,0))</f>
        <v>5421</v>
      </c>
      <c r="C13137" s="111" t="s">
        <v>127</v>
      </c>
      <c r="D13137" s="111" t="s">
        <v>127</v>
      </c>
      <c r="E13137" s="111" t="s">
        <v>123</v>
      </c>
      <c r="F13137" s="111" t="s">
        <v>179</v>
      </c>
      <c r="G13137" s="111" t="s">
        <v>180</v>
      </c>
      <c r="H13137" s="111" t="s">
        <v>179</v>
      </c>
      <c r="I13137" s="111" t="s">
        <v>180</v>
      </c>
      <c r="J13137" t="str">
        <f t="shared" si="410"/>
        <v>5421SkogOrganisk jordBlandingsskogHøy</v>
      </c>
      <c r="K13137" s="111">
        <v>-5.5554344456832343</v>
      </c>
      <c r="L13137" s="111">
        <v>0.92784825435236762</v>
      </c>
      <c r="M13137" s="111">
        <v>0.46510463492953991</v>
      </c>
      <c r="N13137" s="112">
        <f t="shared" si="411"/>
        <v>-4.1624815564013264</v>
      </c>
    </row>
    <row r="13138" spans="1:14" x14ac:dyDescent="0.25">
      <c r="A13138" s="111" t="s">
        <v>938</v>
      </c>
      <c r="B13138" s="111">
        <f>INDEX(kommuner!C:C,MATCH(_xlfn.NUMBERVALUE(A13138),kommuner!B:B,0))</f>
        <v>5421</v>
      </c>
      <c r="C13138" s="111" t="s">
        <v>127</v>
      </c>
      <c r="D13138" s="111" t="s">
        <v>127</v>
      </c>
      <c r="E13138" s="111" t="s">
        <v>123</v>
      </c>
      <c r="F13138" s="111" t="s">
        <v>179</v>
      </c>
      <c r="G13138" s="111" t="s">
        <v>167</v>
      </c>
      <c r="H13138" s="111" t="s">
        <v>179</v>
      </c>
      <c r="I13138" s="111" t="s">
        <v>167</v>
      </c>
      <c r="J13138" t="str">
        <f t="shared" si="410"/>
        <v>5421SkogOrganisk jordBlandingsskogImpediment</v>
      </c>
      <c r="K13138" s="111">
        <v>-0.28586344175800005</v>
      </c>
      <c r="L13138" s="111">
        <v>0.92784825435236762</v>
      </c>
      <c r="M13138" s="111">
        <v>0.46510463492953991</v>
      </c>
      <c r="N13138" s="112">
        <f t="shared" si="411"/>
        <v>1.1070894475239075</v>
      </c>
    </row>
    <row r="13139" spans="1:14" x14ac:dyDescent="0.25">
      <c r="A13139" s="111" t="s">
        <v>938</v>
      </c>
      <c r="B13139" s="111">
        <f>INDEX(kommuner!C:C,MATCH(_xlfn.NUMBERVALUE(A13139),kommuner!B:B,0))</f>
        <v>5421</v>
      </c>
      <c r="C13139" s="111" t="s">
        <v>127</v>
      </c>
      <c r="D13139" s="111" t="s">
        <v>127</v>
      </c>
      <c r="E13139" s="111" t="s">
        <v>123</v>
      </c>
      <c r="F13139" s="111" t="s">
        <v>179</v>
      </c>
      <c r="G13139" s="111" t="s">
        <v>190</v>
      </c>
      <c r="H13139" s="111" t="s">
        <v>179</v>
      </c>
      <c r="I13139" s="111" t="s">
        <v>190</v>
      </c>
      <c r="J13139" t="str">
        <f t="shared" si="410"/>
        <v>5421SkogOrganisk jordBlandingsskogLav</v>
      </c>
      <c r="K13139" s="111">
        <v>-1.2347339377887629</v>
      </c>
      <c r="L13139" s="111">
        <v>0.92784825435236762</v>
      </c>
      <c r="M13139" s="111">
        <v>0.46510463492953991</v>
      </c>
      <c r="N13139" s="112">
        <f t="shared" si="411"/>
        <v>0.15821895149314458</v>
      </c>
    </row>
    <row r="13140" spans="1:14" x14ac:dyDescent="0.25">
      <c r="A13140" s="111" t="s">
        <v>938</v>
      </c>
      <c r="B13140" s="111">
        <f>INDEX(kommuner!C:C,MATCH(_xlfn.NUMBERVALUE(A13140),kommuner!B:B,0))</f>
        <v>5421</v>
      </c>
      <c r="C13140" s="111" t="s">
        <v>127</v>
      </c>
      <c r="D13140" s="111" t="s">
        <v>127</v>
      </c>
      <c r="E13140" s="111" t="s">
        <v>123</v>
      </c>
      <c r="F13140" s="111" t="s">
        <v>179</v>
      </c>
      <c r="G13140" s="111" t="s">
        <v>173</v>
      </c>
      <c r="H13140" s="111" t="s">
        <v>179</v>
      </c>
      <c r="I13140" s="111" t="s">
        <v>173</v>
      </c>
      <c r="J13140" t="str">
        <f t="shared" si="410"/>
        <v>5421SkogOrganisk jordBlandingsskogMiddels</v>
      </c>
      <c r="K13140" s="111">
        <v>-2.4239591752717748</v>
      </c>
      <c r="L13140" s="111">
        <v>0.92784825435236762</v>
      </c>
      <c r="M13140" s="111">
        <v>0.46510463492953991</v>
      </c>
      <c r="N13140" s="112">
        <f t="shared" si="411"/>
        <v>-1.0310062859898674</v>
      </c>
    </row>
    <row r="13141" spans="1:14" x14ac:dyDescent="0.25">
      <c r="A13141" s="111" t="s">
        <v>938</v>
      </c>
      <c r="B13141" s="111">
        <f>INDEX(kommuner!C:C,MATCH(_xlfn.NUMBERVALUE(A13141),kommuner!B:B,0))</f>
        <v>5421</v>
      </c>
      <c r="C13141" s="111" t="s">
        <v>127</v>
      </c>
      <c r="D13141" s="111" t="s">
        <v>127</v>
      </c>
      <c r="E13141" s="111" t="s">
        <v>123</v>
      </c>
      <c r="F13141" s="111" t="s">
        <v>179</v>
      </c>
      <c r="G13141" s="111" t="s">
        <v>186</v>
      </c>
      <c r="H13141" s="111" t="s">
        <v>179</v>
      </c>
      <c r="I13141" s="111" t="s">
        <v>186</v>
      </c>
      <c r="J13141" t="str">
        <f t="shared" si="410"/>
        <v>5421SkogOrganisk jordBlandingsskogSærs høy</v>
      </c>
      <c r="K13141" s="111">
        <v>-1.5726115302258048</v>
      </c>
      <c r="L13141" s="111">
        <v>0.92784825435236762</v>
      </c>
      <c r="M13141" s="111">
        <v>0.46510463492953991</v>
      </c>
      <c r="N13141" s="112">
        <f t="shared" si="411"/>
        <v>-0.17965864094389727</v>
      </c>
    </row>
    <row r="13142" spans="1:14" x14ac:dyDescent="0.25">
      <c r="A13142" s="111" t="s">
        <v>938</v>
      </c>
      <c r="B13142" s="111">
        <f>INDEX(kommuner!C:C,MATCH(_xlfn.NUMBERVALUE(A13142),kommuner!B:B,0))</f>
        <v>5421</v>
      </c>
      <c r="C13142" s="111" t="s">
        <v>127</v>
      </c>
      <c r="D13142" s="111" t="s">
        <v>127</v>
      </c>
      <c r="E13142" s="111" t="s">
        <v>123</v>
      </c>
      <c r="F13142" s="111" t="s">
        <v>185</v>
      </c>
      <c r="G13142" s="111" t="s">
        <v>180</v>
      </c>
      <c r="H13142" s="111" t="s">
        <v>185</v>
      </c>
      <c r="I13142" s="111" t="s">
        <v>180</v>
      </c>
      <c r="J13142" t="str">
        <f t="shared" si="410"/>
        <v>5421SkogOrganisk jordLauvskogHøy</v>
      </c>
      <c r="K13142" s="111">
        <v>-1.9913688882377358</v>
      </c>
      <c r="L13142" s="111">
        <v>0.92784825435236762</v>
      </c>
      <c r="M13142" s="111">
        <v>0.46510463492953991</v>
      </c>
      <c r="N13142" s="112">
        <f t="shared" si="411"/>
        <v>-0.59841599895582831</v>
      </c>
    </row>
    <row r="13143" spans="1:14" x14ac:dyDescent="0.25">
      <c r="A13143" s="111" t="s">
        <v>938</v>
      </c>
      <c r="B13143" s="111">
        <f>INDEX(kommuner!C:C,MATCH(_xlfn.NUMBERVALUE(A13143),kommuner!B:B,0))</f>
        <v>5421</v>
      </c>
      <c r="C13143" s="111" t="s">
        <v>127</v>
      </c>
      <c r="D13143" s="111" t="s">
        <v>127</v>
      </c>
      <c r="E13143" s="111" t="s">
        <v>123</v>
      </c>
      <c r="F13143" s="111" t="s">
        <v>185</v>
      </c>
      <c r="G13143" s="111" t="s">
        <v>167</v>
      </c>
      <c r="H13143" s="111" t="s">
        <v>185</v>
      </c>
      <c r="I13143" s="111" t="s">
        <v>167</v>
      </c>
      <c r="J13143" t="str">
        <f t="shared" si="410"/>
        <v>5421SkogOrganisk jordLauvskogImpediment</v>
      </c>
      <c r="K13143" s="111">
        <v>0.35000626494250675</v>
      </c>
      <c r="L13143" s="111">
        <v>0.92784825435236762</v>
      </c>
      <c r="M13143" s="111">
        <v>0.46510463492953991</v>
      </c>
      <c r="N13143" s="112">
        <f t="shared" si="411"/>
        <v>1.7429591542244141</v>
      </c>
    </row>
    <row r="13144" spans="1:14" x14ac:dyDescent="0.25">
      <c r="A13144" s="111" t="s">
        <v>938</v>
      </c>
      <c r="B13144" s="111">
        <f>INDEX(kommuner!C:C,MATCH(_xlfn.NUMBERVALUE(A13144),kommuner!B:B,0))</f>
        <v>5421</v>
      </c>
      <c r="C13144" s="111" t="s">
        <v>127</v>
      </c>
      <c r="D13144" s="111" t="s">
        <v>127</v>
      </c>
      <c r="E13144" s="111" t="s">
        <v>123</v>
      </c>
      <c r="F13144" s="111" t="s">
        <v>185</v>
      </c>
      <c r="G13144" s="111" t="s">
        <v>190</v>
      </c>
      <c r="H13144" s="111" t="s">
        <v>185</v>
      </c>
      <c r="I13144" s="111" t="s">
        <v>190</v>
      </c>
      <c r="J13144" t="str">
        <f t="shared" si="410"/>
        <v>5421SkogOrganisk jordLauvskogLav</v>
      </c>
      <c r="K13144" s="111">
        <v>1.1144075558526714</v>
      </c>
      <c r="L13144" s="111">
        <v>0.92784825435236762</v>
      </c>
      <c r="M13144" s="111">
        <v>0.46510463492953991</v>
      </c>
      <c r="N13144" s="112">
        <f t="shared" si="411"/>
        <v>2.5073604451345788</v>
      </c>
    </row>
    <row r="13145" spans="1:14" x14ac:dyDescent="0.25">
      <c r="A13145" s="111" t="s">
        <v>938</v>
      </c>
      <c r="B13145" s="111">
        <f>INDEX(kommuner!C:C,MATCH(_xlfn.NUMBERVALUE(A13145),kommuner!B:B,0))</f>
        <v>5421</v>
      </c>
      <c r="C13145" s="111" t="s">
        <v>127</v>
      </c>
      <c r="D13145" s="111" t="s">
        <v>127</v>
      </c>
      <c r="E13145" s="111" t="s">
        <v>123</v>
      </c>
      <c r="F13145" s="111" t="s">
        <v>185</v>
      </c>
      <c r="G13145" s="111" t="s">
        <v>173</v>
      </c>
      <c r="H13145" s="111" t="s">
        <v>185</v>
      </c>
      <c r="I13145" s="111" t="s">
        <v>173</v>
      </c>
      <c r="J13145" t="str">
        <f t="shared" si="410"/>
        <v>5421SkogOrganisk jordLauvskogMiddels</v>
      </c>
      <c r="K13145" s="111">
        <v>-0.62664468270982987</v>
      </c>
      <c r="L13145" s="111">
        <v>0.92784825435236762</v>
      </c>
      <c r="M13145" s="111">
        <v>0.46510463492953991</v>
      </c>
      <c r="N13145" s="112">
        <f t="shared" si="411"/>
        <v>0.76630820657207765</v>
      </c>
    </row>
    <row r="13146" spans="1:14" x14ac:dyDescent="0.25">
      <c r="A13146" s="111" t="s">
        <v>938</v>
      </c>
      <c r="B13146" s="111">
        <f>INDEX(kommuner!C:C,MATCH(_xlfn.NUMBERVALUE(A13146),kommuner!B:B,0))</f>
        <v>5421</v>
      </c>
      <c r="C13146" s="111" t="s">
        <v>127</v>
      </c>
      <c r="D13146" s="111" t="s">
        <v>127</v>
      </c>
      <c r="E13146" s="111" t="s">
        <v>123</v>
      </c>
      <c r="F13146" s="111" t="s">
        <v>185</v>
      </c>
      <c r="G13146" s="111" t="s">
        <v>186</v>
      </c>
      <c r="H13146" s="111" t="s">
        <v>185</v>
      </c>
      <c r="I13146" s="111" t="s">
        <v>186</v>
      </c>
      <c r="J13146" t="str">
        <f t="shared" si="410"/>
        <v>5421SkogOrganisk jordLauvskogSærs høy</v>
      </c>
      <c r="K13146" s="111">
        <v>-1.8997279926091779</v>
      </c>
      <c r="L13146" s="111">
        <v>0.92784825435236762</v>
      </c>
      <c r="M13146" s="111">
        <v>0.46510463492953991</v>
      </c>
      <c r="N13146" s="112">
        <f t="shared" si="411"/>
        <v>-0.50677510332727038</v>
      </c>
    </row>
    <row r="13147" spans="1:14" x14ac:dyDescent="0.25">
      <c r="A13147" s="111" t="s">
        <v>938</v>
      </c>
      <c r="B13147" s="111">
        <f>INDEX(kommuner!C:C,MATCH(_xlfn.NUMBERVALUE(A13147),kommuner!B:B,0))</f>
        <v>5421</v>
      </c>
      <c r="C13147" s="111" t="s">
        <v>83</v>
      </c>
      <c r="D13147" s="111" t="s">
        <v>83</v>
      </c>
      <c r="E13147" s="111" t="s">
        <v>126</v>
      </c>
      <c r="F13147" s="111" t="s">
        <v>139</v>
      </c>
      <c r="G13147" s="111" t="s">
        <v>139</v>
      </c>
      <c r="H13147" s="111" t="s">
        <v>139</v>
      </c>
      <c r="I13147" s="111" t="s">
        <v>139</v>
      </c>
      <c r="J13147" t="str">
        <f t="shared" si="410"/>
        <v>5421Utbygd arealMineraljord</v>
      </c>
      <c r="K13147" s="111">
        <v>6.7868445194857546E-2</v>
      </c>
      <c r="L13147" s="111">
        <v>0</v>
      </c>
      <c r="M13147" s="111">
        <v>1.303047089454229E-2</v>
      </c>
      <c r="N13147" s="112">
        <f t="shared" si="411"/>
        <v>8.0898916089399836E-2</v>
      </c>
    </row>
    <row r="13148" spans="1:14" x14ac:dyDescent="0.25">
      <c r="A13148" s="111" t="s">
        <v>938</v>
      </c>
      <c r="B13148" s="111">
        <f>INDEX(kommuner!C:C,MATCH(_xlfn.NUMBERVALUE(A13148),kommuner!B:B,0))</f>
        <v>5421</v>
      </c>
      <c r="C13148" s="111" t="s">
        <v>83</v>
      </c>
      <c r="D13148" s="111" t="s">
        <v>83</v>
      </c>
      <c r="E13148" s="111" t="s">
        <v>123</v>
      </c>
      <c r="F13148" s="111" t="s">
        <v>139</v>
      </c>
      <c r="G13148" s="111" t="s">
        <v>139</v>
      </c>
      <c r="H13148" s="111" t="s">
        <v>139</v>
      </c>
      <c r="I13148" s="111" t="s">
        <v>139</v>
      </c>
      <c r="J13148" t="str">
        <f t="shared" si="410"/>
        <v>5421Utbygd arealOrganisk jord</v>
      </c>
      <c r="K13148" s="111">
        <v>29.011421395201612</v>
      </c>
      <c r="L13148" s="111">
        <v>0</v>
      </c>
      <c r="M13148" s="111">
        <v>1.303047089454229E-2</v>
      </c>
      <c r="N13148" s="112">
        <f t="shared" si="411"/>
        <v>29.024451866096154</v>
      </c>
    </row>
    <row r="13149" spans="1:14" x14ac:dyDescent="0.25">
      <c r="A13149" s="111" t="s">
        <v>938</v>
      </c>
      <c r="B13149" s="111">
        <f>INDEX(kommuner!C:C,MATCH(_xlfn.NUMBERVALUE(A13149),kommuner!B:B,0))</f>
        <v>5421</v>
      </c>
      <c r="C13149" s="111" t="s">
        <v>181</v>
      </c>
      <c r="D13149" s="111" t="s">
        <v>181</v>
      </c>
      <c r="E13149" s="111" t="s">
        <v>123</v>
      </c>
      <c r="F13149" s="111" t="s">
        <v>139</v>
      </c>
      <c r="G13149" s="111" t="s">
        <v>139</v>
      </c>
      <c r="H13149" s="111" t="s">
        <v>139</v>
      </c>
      <c r="I13149" s="111" t="s">
        <v>139</v>
      </c>
      <c r="J13149" t="str">
        <f t="shared" si="410"/>
        <v>5421Vann og myrOrganisk jord</v>
      </c>
      <c r="K13149" s="111">
        <v>-4.1038862122629617E-2</v>
      </c>
      <c r="L13149" s="111">
        <v>0</v>
      </c>
      <c r="M13149" s="111">
        <v>0</v>
      </c>
      <c r="N13149" s="112">
        <f t="shared" si="411"/>
        <v>-4.1038862122629617E-2</v>
      </c>
    </row>
    <row r="13150" spans="1:14" x14ac:dyDescent="0.25">
      <c r="A13150" s="111" t="s">
        <v>939</v>
      </c>
      <c r="B13150" s="111">
        <f>INDEX(kommuner!C:C,MATCH(_xlfn.NUMBERVALUE(A13150),kommuner!B:B,0))</f>
        <v>5421</v>
      </c>
      <c r="C13150" s="111" t="s">
        <v>82</v>
      </c>
      <c r="D13150" s="111" t="s">
        <v>82</v>
      </c>
      <c r="E13150" s="111" t="s">
        <v>126</v>
      </c>
      <c r="F13150" s="111" t="s">
        <v>139</v>
      </c>
      <c r="G13150" s="111" t="s">
        <v>139</v>
      </c>
      <c r="H13150" s="111" t="s">
        <v>139</v>
      </c>
      <c r="I13150" s="111" t="s">
        <v>139</v>
      </c>
      <c r="J13150" t="str">
        <f t="shared" si="410"/>
        <v>5421Annen utmarkMineraljord</v>
      </c>
      <c r="K13150" s="111">
        <v>-4.6129089206686659E-2</v>
      </c>
      <c r="L13150" s="111">
        <v>0</v>
      </c>
      <c r="M13150" s="111">
        <v>0</v>
      </c>
      <c r="N13150" s="112">
        <f t="shared" si="411"/>
        <v>-4.6129089206686659E-2</v>
      </c>
    </row>
    <row r="13151" spans="1:14" x14ac:dyDescent="0.25">
      <c r="A13151" s="111" t="s">
        <v>939</v>
      </c>
      <c r="B13151" s="111">
        <f>INDEX(kommuner!C:C,MATCH(_xlfn.NUMBERVALUE(A13151),kommuner!B:B,0))</f>
        <v>5421</v>
      </c>
      <c r="C13151" s="111" t="s">
        <v>121</v>
      </c>
      <c r="D13151" s="111" t="s">
        <v>121</v>
      </c>
      <c r="E13151" s="111" t="s">
        <v>126</v>
      </c>
      <c r="F13151" s="111" t="s">
        <v>139</v>
      </c>
      <c r="G13151" s="111" t="s">
        <v>139</v>
      </c>
      <c r="H13151" s="111" t="s">
        <v>139</v>
      </c>
      <c r="I13151" s="111" t="s">
        <v>139</v>
      </c>
      <c r="J13151" t="str">
        <f t="shared" si="410"/>
        <v>5421BeiteMineraljord</v>
      </c>
      <c r="K13151" s="111">
        <v>-0.96338340838695502</v>
      </c>
      <c r="L13151" s="111">
        <v>0</v>
      </c>
      <c r="M13151" s="111">
        <v>1.2448711246839999E-7</v>
      </c>
      <c r="N13151" s="112">
        <f t="shared" si="411"/>
        <v>-0.96338328389984251</v>
      </c>
    </row>
    <row r="13152" spans="1:14" x14ac:dyDescent="0.25">
      <c r="A13152" s="111" t="s">
        <v>939</v>
      </c>
      <c r="B13152" s="111">
        <f>INDEX(kommuner!C:C,MATCH(_xlfn.NUMBERVALUE(A13152),kommuner!B:B,0))</f>
        <v>5421</v>
      </c>
      <c r="C13152" s="111" t="s">
        <v>121</v>
      </c>
      <c r="D13152" s="111" t="s">
        <v>121</v>
      </c>
      <c r="E13152" s="111" t="s">
        <v>123</v>
      </c>
      <c r="F13152" s="111" t="s">
        <v>139</v>
      </c>
      <c r="G13152" s="111" t="s">
        <v>139</v>
      </c>
      <c r="H13152" s="111" t="s">
        <v>139</v>
      </c>
      <c r="I13152" s="111" t="s">
        <v>139</v>
      </c>
      <c r="J13152" t="str">
        <f t="shared" si="410"/>
        <v>5421BeiteOrganisk jord</v>
      </c>
      <c r="K13152" s="111">
        <v>12.077525935985037</v>
      </c>
      <c r="L13152" s="111">
        <v>1.6412500000000001</v>
      </c>
      <c r="M13152" s="111">
        <v>0</v>
      </c>
      <c r="N13152" s="112">
        <f t="shared" si="411"/>
        <v>13.718775935985036</v>
      </c>
    </row>
    <row r="13153" spans="1:14" x14ac:dyDescent="0.25">
      <c r="A13153" s="111" t="s">
        <v>939</v>
      </c>
      <c r="B13153" s="111">
        <f>INDEX(kommuner!C:C,MATCH(_xlfn.NUMBERVALUE(A13153),kommuner!B:B,0))</f>
        <v>5421</v>
      </c>
      <c r="C13153" s="111" t="s">
        <v>84</v>
      </c>
      <c r="D13153" s="111" t="s">
        <v>84</v>
      </c>
      <c r="E13153" s="111" t="s">
        <v>126</v>
      </c>
      <c r="F13153" s="111" t="s">
        <v>139</v>
      </c>
      <c r="G13153" s="111" t="s">
        <v>139</v>
      </c>
      <c r="H13153" s="111" t="s">
        <v>139</v>
      </c>
      <c r="I13153" s="111" t="s">
        <v>139</v>
      </c>
      <c r="J13153" t="str">
        <f t="shared" si="410"/>
        <v>5421Dyrket markMineraljord</v>
      </c>
      <c r="K13153" s="111">
        <v>6.1688588218568839E-2</v>
      </c>
      <c r="L13153" s="111">
        <v>0</v>
      </c>
      <c r="M13153" s="111">
        <v>0</v>
      </c>
      <c r="N13153" s="112">
        <f t="shared" si="411"/>
        <v>6.1688588218568839E-2</v>
      </c>
    </row>
    <row r="13154" spans="1:14" x14ac:dyDescent="0.25">
      <c r="A13154" s="111" t="s">
        <v>939</v>
      </c>
      <c r="B13154" s="111">
        <f>INDEX(kommuner!C:C,MATCH(_xlfn.NUMBERVALUE(A13154),kommuner!B:B,0))</f>
        <v>5421</v>
      </c>
      <c r="C13154" s="111" t="s">
        <v>84</v>
      </c>
      <c r="D13154" s="111" t="s">
        <v>84</v>
      </c>
      <c r="E13154" s="111" t="s">
        <v>123</v>
      </c>
      <c r="F13154" s="111" t="s">
        <v>139</v>
      </c>
      <c r="G13154" s="111" t="s">
        <v>139</v>
      </c>
      <c r="H13154" s="111" t="s">
        <v>139</v>
      </c>
      <c r="I13154" s="111" t="s">
        <v>139</v>
      </c>
      <c r="J13154" t="str">
        <f t="shared" si="410"/>
        <v>5421Dyrket markOrganisk jord</v>
      </c>
      <c r="K13154" s="111">
        <v>28.726149366675592</v>
      </c>
      <c r="L13154" s="111">
        <v>1.45625</v>
      </c>
      <c r="M13154" s="111">
        <v>0</v>
      </c>
      <c r="N13154" s="112">
        <f t="shared" si="411"/>
        <v>30.182399366675593</v>
      </c>
    </row>
    <row r="13155" spans="1:14" x14ac:dyDescent="0.25">
      <c r="A13155" s="111" t="s">
        <v>939</v>
      </c>
      <c r="B13155" s="111">
        <f>INDEX(kommuner!C:C,MATCH(_xlfn.NUMBERVALUE(A13155),kommuner!B:B,0))</f>
        <v>5421</v>
      </c>
      <c r="C13155" s="111" t="s">
        <v>127</v>
      </c>
      <c r="D13155" s="111" t="s">
        <v>127</v>
      </c>
      <c r="E13155" s="111" t="s">
        <v>126</v>
      </c>
      <c r="F13155" s="111" t="s">
        <v>172</v>
      </c>
      <c r="G13155" s="111" t="s">
        <v>180</v>
      </c>
      <c r="H13155" s="111" t="s">
        <v>172</v>
      </c>
      <c r="I13155" s="111" t="s">
        <v>180</v>
      </c>
      <c r="J13155" t="str">
        <f t="shared" si="410"/>
        <v>5421SkogMineraljordBarskogHøy</v>
      </c>
      <c r="K13155" s="111">
        <v>-4.1008350957832223</v>
      </c>
      <c r="L13155" s="111">
        <v>0.85306406685236758</v>
      </c>
      <c r="M13155" s="111">
        <v>6.4056614999681585E-2</v>
      </c>
      <c r="N13155" s="112">
        <f t="shared" si="411"/>
        <v>-3.183714413931173</v>
      </c>
    </row>
    <row r="13156" spans="1:14" x14ac:dyDescent="0.25">
      <c r="A13156" s="111" t="s">
        <v>939</v>
      </c>
      <c r="B13156" s="111">
        <f>INDEX(kommuner!C:C,MATCH(_xlfn.NUMBERVALUE(A13156),kommuner!B:B,0))</f>
        <v>5421</v>
      </c>
      <c r="C13156" s="111" t="s">
        <v>127</v>
      </c>
      <c r="D13156" s="111" t="s">
        <v>127</v>
      </c>
      <c r="E13156" s="111" t="s">
        <v>126</v>
      </c>
      <c r="F13156" s="111" t="s">
        <v>172</v>
      </c>
      <c r="G13156" s="111" t="s">
        <v>167</v>
      </c>
      <c r="H13156" s="111" t="s">
        <v>172</v>
      </c>
      <c r="I13156" s="111" t="s">
        <v>167</v>
      </c>
      <c r="J13156" t="str">
        <f t="shared" si="410"/>
        <v>5421SkogMineraljordBarskogImpediment</v>
      </c>
      <c r="K13156" s="111">
        <v>-0.74600152614144843</v>
      </c>
      <c r="L13156" s="111">
        <v>0.85306406685236758</v>
      </c>
      <c r="M13156" s="111">
        <v>6.3979989500968365E-2</v>
      </c>
      <c r="N13156" s="112">
        <f t="shared" si="411"/>
        <v>0.17104253021188751</v>
      </c>
    </row>
    <row r="13157" spans="1:14" x14ac:dyDescent="0.25">
      <c r="A13157" s="111" t="s">
        <v>939</v>
      </c>
      <c r="B13157" s="111">
        <f>INDEX(kommuner!C:C,MATCH(_xlfn.NUMBERVALUE(A13157),kommuner!B:B,0))</f>
        <v>5421</v>
      </c>
      <c r="C13157" s="111" t="s">
        <v>127</v>
      </c>
      <c r="D13157" s="111" t="s">
        <v>127</v>
      </c>
      <c r="E13157" s="111" t="s">
        <v>126</v>
      </c>
      <c r="F13157" s="111" t="s">
        <v>172</v>
      </c>
      <c r="G13157" s="111" t="s">
        <v>190</v>
      </c>
      <c r="H13157" s="111" t="s">
        <v>172</v>
      </c>
      <c r="I13157" s="111" t="s">
        <v>190</v>
      </c>
      <c r="J13157" t="str">
        <f t="shared" si="410"/>
        <v>5421SkogMineraljordBarskogLav</v>
      </c>
      <c r="K13157" s="111">
        <v>-1.8215681825293268</v>
      </c>
      <c r="L13157" s="111">
        <v>0.85306406685236758</v>
      </c>
      <c r="M13157" s="111">
        <v>6.3979989500968365E-2</v>
      </c>
      <c r="N13157" s="112">
        <f t="shared" si="411"/>
        <v>-0.90452412617599087</v>
      </c>
    </row>
    <row r="13158" spans="1:14" x14ac:dyDescent="0.25">
      <c r="A13158" s="111" t="s">
        <v>939</v>
      </c>
      <c r="B13158" s="111">
        <f>INDEX(kommuner!C:C,MATCH(_xlfn.NUMBERVALUE(A13158),kommuner!B:B,0))</f>
        <v>5421</v>
      </c>
      <c r="C13158" s="111" t="s">
        <v>127</v>
      </c>
      <c r="D13158" s="111" t="s">
        <v>127</v>
      </c>
      <c r="E13158" s="111" t="s">
        <v>126</v>
      </c>
      <c r="F13158" s="111" t="s">
        <v>172</v>
      </c>
      <c r="G13158" s="111" t="s">
        <v>173</v>
      </c>
      <c r="H13158" s="111" t="s">
        <v>172</v>
      </c>
      <c r="I13158" s="111" t="s">
        <v>173</v>
      </c>
      <c r="J13158" t="str">
        <f t="shared" si="410"/>
        <v>5421SkogMineraljordBarskogMiddels</v>
      </c>
      <c r="K13158" s="111">
        <v>-2.9452289214132028</v>
      </c>
      <c r="L13158" s="111">
        <v>0.85306406685236758</v>
      </c>
      <c r="M13158" s="111">
        <v>6.4056614999681585E-2</v>
      </c>
      <c r="N13158" s="112">
        <f t="shared" si="411"/>
        <v>-2.0281082395611536</v>
      </c>
    </row>
    <row r="13159" spans="1:14" x14ac:dyDescent="0.25">
      <c r="A13159" s="111" t="s">
        <v>939</v>
      </c>
      <c r="B13159" s="111">
        <f>INDEX(kommuner!C:C,MATCH(_xlfn.NUMBERVALUE(A13159),kommuner!B:B,0))</f>
        <v>5421</v>
      </c>
      <c r="C13159" s="111" t="s">
        <v>127</v>
      </c>
      <c r="D13159" s="111" t="s">
        <v>127</v>
      </c>
      <c r="E13159" s="111" t="s">
        <v>126</v>
      </c>
      <c r="F13159" s="111" t="s">
        <v>172</v>
      </c>
      <c r="G13159" s="111" t="s">
        <v>186</v>
      </c>
      <c r="H13159" s="111" t="s">
        <v>172</v>
      </c>
      <c r="I13159" s="111" t="s">
        <v>186</v>
      </c>
      <c r="J13159" t="str">
        <f t="shared" si="410"/>
        <v>5421SkogMineraljordBarskogSærs høy</v>
      </c>
      <c r="K13159" s="111">
        <v>0.12072674540874306</v>
      </c>
      <c r="L13159" s="111">
        <v>0.85306406685236758</v>
      </c>
      <c r="M13159" s="111">
        <v>6.4056614999681585E-2</v>
      </c>
      <c r="N13159" s="112">
        <f t="shared" si="411"/>
        <v>1.0378474272607923</v>
      </c>
    </row>
    <row r="13160" spans="1:14" x14ac:dyDescent="0.25">
      <c r="A13160" s="111" t="s">
        <v>939</v>
      </c>
      <c r="B13160" s="111">
        <f>INDEX(kommuner!C:C,MATCH(_xlfn.NUMBERVALUE(A13160),kommuner!B:B,0))</f>
        <v>5421</v>
      </c>
      <c r="C13160" s="111" t="s">
        <v>127</v>
      </c>
      <c r="D13160" s="111" t="s">
        <v>127</v>
      </c>
      <c r="E13160" s="111" t="s">
        <v>126</v>
      </c>
      <c r="F13160" s="111" t="s">
        <v>179</v>
      </c>
      <c r="G13160" s="111" t="s">
        <v>180</v>
      </c>
      <c r="H13160" s="111" t="s">
        <v>179</v>
      </c>
      <c r="I13160" s="111" t="s">
        <v>180</v>
      </c>
      <c r="J13160" t="str">
        <f t="shared" si="410"/>
        <v>5421SkogMineraljordBlandingsskogHøy</v>
      </c>
      <c r="K13160" s="111">
        <v>-7.1939050909469406</v>
      </c>
      <c r="L13160" s="111">
        <v>0.85306406685236758</v>
      </c>
      <c r="M13160" s="111">
        <v>6.3979989500968365E-2</v>
      </c>
      <c r="N13160" s="112">
        <f t="shared" si="411"/>
        <v>-6.2768610345936047</v>
      </c>
    </row>
    <row r="13161" spans="1:14" x14ac:dyDescent="0.25">
      <c r="A13161" s="111" t="s">
        <v>939</v>
      </c>
      <c r="B13161" s="111">
        <f>INDEX(kommuner!C:C,MATCH(_xlfn.NUMBERVALUE(A13161),kommuner!B:B,0))</f>
        <v>5421</v>
      </c>
      <c r="C13161" s="111" t="s">
        <v>127</v>
      </c>
      <c r="D13161" s="111" t="s">
        <v>127</v>
      </c>
      <c r="E13161" s="111" t="s">
        <v>126</v>
      </c>
      <c r="F13161" s="111" t="s">
        <v>179</v>
      </c>
      <c r="G13161" s="111" t="s">
        <v>167</v>
      </c>
      <c r="H13161" s="111" t="s">
        <v>179</v>
      </c>
      <c r="I13161" s="111" t="s">
        <v>167</v>
      </c>
      <c r="J13161" t="str">
        <f t="shared" si="410"/>
        <v>5421SkogMineraljordBlandingsskogImpediment</v>
      </c>
      <c r="K13161" s="111">
        <v>-1.6598037998579707</v>
      </c>
      <c r="L13161" s="111">
        <v>0.85306406685236758</v>
      </c>
      <c r="M13161" s="111">
        <v>6.3979989500968365E-2</v>
      </c>
      <c r="N13161" s="112">
        <f t="shared" si="411"/>
        <v>-0.7427597435046347</v>
      </c>
    </row>
    <row r="13162" spans="1:14" x14ac:dyDescent="0.25">
      <c r="A13162" s="111" t="s">
        <v>939</v>
      </c>
      <c r="B13162" s="111">
        <f>INDEX(kommuner!C:C,MATCH(_xlfn.NUMBERVALUE(A13162),kommuner!B:B,0))</f>
        <v>5421</v>
      </c>
      <c r="C13162" s="111" t="s">
        <v>127</v>
      </c>
      <c r="D13162" s="111" t="s">
        <v>127</v>
      </c>
      <c r="E13162" s="111" t="s">
        <v>126</v>
      </c>
      <c r="F13162" s="111" t="s">
        <v>179</v>
      </c>
      <c r="G13162" s="111" t="s">
        <v>190</v>
      </c>
      <c r="H13162" s="111" t="s">
        <v>179</v>
      </c>
      <c r="I13162" s="111" t="s">
        <v>190</v>
      </c>
      <c r="J13162" t="str">
        <f t="shared" si="410"/>
        <v>5421SkogMineraljordBlandingsskogLav</v>
      </c>
      <c r="K13162" s="111">
        <v>-2.5588434197694254</v>
      </c>
      <c r="L13162" s="111">
        <v>0.85306406685236758</v>
      </c>
      <c r="M13162" s="111">
        <v>6.3979989500968365E-2</v>
      </c>
      <c r="N13162" s="112">
        <f t="shared" si="411"/>
        <v>-1.6417993634160897</v>
      </c>
    </row>
    <row r="13163" spans="1:14" x14ac:dyDescent="0.25">
      <c r="A13163" s="111" t="s">
        <v>939</v>
      </c>
      <c r="B13163" s="111">
        <f>INDEX(kommuner!C:C,MATCH(_xlfn.NUMBERVALUE(A13163),kommuner!B:B,0))</f>
        <v>5421</v>
      </c>
      <c r="C13163" s="111" t="s">
        <v>127</v>
      </c>
      <c r="D13163" s="111" t="s">
        <v>127</v>
      </c>
      <c r="E13163" s="111" t="s">
        <v>126</v>
      </c>
      <c r="F13163" s="111" t="s">
        <v>179</v>
      </c>
      <c r="G13163" s="111" t="s">
        <v>173</v>
      </c>
      <c r="H13163" s="111" t="s">
        <v>179</v>
      </c>
      <c r="I13163" s="111" t="s">
        <v>173</v>
      </c>
      <c r="J13163" t="str">
        <f t="shared" si="410"/>
        <v>5421SkogMineraljordBlandingsskogMiddels</v>
      </c>
      <c r="K13163" s="111">
        <v>-3.8687729546762566</v>
      </c>
      <c r="L13163" s="111">
        <v>0.85306406685236758</v>
      </c>
      <c r="M13163" s="111">
        <v>6.3979989500968365E-2</v>
      </c>
      <c r="N13163" s="112">
        <f t="shared" si="411"/>
        <v>-2.9517288983229206</v>
      </c>
    </row>
    <row r="13164" spans="1:14" x14ac:dyDescent="0.25">
      <c r="A13164" s="111" t="s">
        <v>939</v>
      </c>
      <c r="B13164" s="111">
        <f>INDEX(kommuner!C:C,MATCH(_xlfn.NUMBERVALUE(A13164),kommuner!B:B,0))</f>
        <v>5421</v>
      </c>
      <c r="C13164" s="111" t="s">
        <v>127</v>
      </c>
      <c r="D13164" s="111" t="s">
        <v>127</v>
      </c>
      <c r="E13164" s="111" t="s">
        <v>126</v>
      </c>
      <c r="F13164" s="111" t="s">
        <v>179</v>
      </c>
      <c r="G13164" s="111" t="s">
        <v>186</v>
      </c>
      <c r="H13164" s="111" t="s">
        <v>179</v>
      </c>
      <c r="I13164" s="111" t="s">
        <v>186</v>
      </c>
      <c r="J13164" t="str">
        <f t="shared" si="410"/>
        <v>5421SkogMineraljordBlandingsskogSærs høy</v>
      </c>
      <c r="K13164" s="111">
        <v>-2.9395925245326562</v>
      </c>
      <c r="L13164" s="111">
        <v>0.85306406685236758</v>
      </c>
      <c r="M13164" s="111">
        <v>6.3979989500968365E-2</v>
      </c>
      <c r="N13164" s="112">
        <f t="shared" si="411"/>
        <v>-2.0225484681793202</v>
      </c>
    </row>
    <row r="13165" spans="1:14" x14ac:dyDescent="0.25">
      <c r="A13165" s="111" t="s">
        <v>939</v>
      </c>
      <c r="B13165" s="111">
        <f>INDEX(kommuner!C:C,MATCH(_xlfn.NUMBERVALUE(A13165),kommuner!B:B,0))</f>
        <v>5421</v>
      </c>
      <c r="C13165" s="111" t="s">
        <v>127</v>
      </c>
      <c r="D13165" s="111" t="s">
        <v>127</v>
      </c>
      <c r="E13165" s="111" t="s">
        <v>126</v>
      </c>
      <c r="F13165" s="111" t="s">
        <v>185</v>
      </c>
      <c r="G13165" s="111" t="s">
        <v>180</v>
      </c>
      <c r="H13165" s="111" t="s">
        <v>185</v>
      </c>
      <c r="I13165" s="111" t="s">
        <v>180</v>
      </c>
      <c r="J13165" t="str">
        <f t="shared" si="410"/>
        <v>5421SkogMineraljordLauvskogHøy</v>
      </c>
      <c r="K13165" s="111">
        <v>-2.2672556336745231</v>
      </c>
      <c r="L13165" s="111">
        <v>0.85306406685236758</v>
      </c>
      <c r="M13165" s="111">
        <v>6.3979989500968365E-2</v>
      </c>
      <c r="N13165" s="112">
        <f t="shared" si="411"/>
        <v>-1.3502115773211874</v>
      </c>
    </row>
    <row r="13166" spans="1:14" x14ac:dyDescent="0.25">
      <c r="A13166" s="111" t="s">
        <v>939</v>
      </c>
      <c r="B13166" s="111">
        <f>INDEX(kommuner!C:C,MATCH(_xlfn.NUMBERVALUE(A13166),kommuner!B:B,0))</f>
        <v>5421</v>
      </c>
      <c r="C13166" s="111" t="s">
        <v>127</v>
      </c>
      <c r="D13166" s="111" t="s">
        <v>127</v>
      </c>
      <c r="E13166" s="111" t="s">
        <v>126</v>
      </c>
      <c r="F13166" s="111" t="s">
        <v>185</v>
      </c>
      <c r="G13166" s="111" t="s">
        <v>167</v>
      </c>
      <c r="H13166" s="111" t="s">
        <v>185</v>
      </c>
      <c r="I13166" s="111" t="s">
        <v>167</v>
      </c>
      <c r="J13166" t="str">
        <f t="shared" si="410"/>
        <v>5421SkogMineraljordLauvskogImpediment</v>
      </c>
      <c r="K13166" s="111">
        <v>-0.10482014945424457</v>
      </c>
      <c r="L13166" s="111">
        <v>0.85306406685236758</v>
      </c>
      <c r="M13166" s="111">
        <v>6.3979989500968365E-2</v>
      </c>
      <c r="N13166" s="112">
        <f t="shared" si="411"/>
        <v>0.81222390689909141</v>
      </c>
    </row>
    <row r="13167" spans="1:14" x14ac:dyDescent="0.25">
      <c r="A13167" s="111" t="s">
        <v>939</v>
      </c>
      <c r="B13167" s="111">
        <f>INDEX(kommuner!C:C,MATCH(_xlfn.NUMBERVALUE(A13167),kommuner!B:B,0))</f>
        <v>5421</v>
      </c>
      <c r="C13167" s="111" t="s">
        <v>127</v>
      </c>
      <c r="D13167" s="111" t="s">
        <v>127</v>
      </c>
      <c r="E13167" s="111" t="s">
        <v>126</v>
      </c>
      <c r="F13167" s="111" t="s">
        <v>185</v>
      </c>
      <c r="G13167" s="111" t="s">
        <v>190</v>
      </c>
      <c r="H13167" s="111" t="s">
        <v>185</v>
      </c>
      <c r="I13167" s="111" t="s">
        <v>190</v>
      </c>
      <c r="J13167" t="str">
        <f t="shared" si="410"/>
        <v>5421SkogMineraljordLauvskogLav</v>
      </c>
      <c r="K13167" s="111">
        <v>-8.9748170935426599E-2</v>
      </c>
      <c r="L13167" s="111">
        <v>0.85306406685236758</v>
      </c>
      <c r="M13167" s="111">
        <v>6.3979989500968365E-2</v>
      </c>
      <c r="N13167" s="112">
        <f t="shared" si="411"/>
        <v>0.82729588541790933</v>
      </c>
    </row>
    <row r="13168" spans="1:14" x14ac:dyDescent="0.25">
      <c r="A13168" s="111" t="s">
        <v>939</v>
      </c>
      <c r="B13168" s="111">
        <f>INDEX(kommuner!C:C,MATCH(_xlfn.NUMBERVALUE(A13168),kommuner!B:B,0))</f>
        <v>5421</v>
      </c>
      <c r="C13168" s="111" t="s">
        <v>127</v>
      </c>
      <c r="D13168" s="111" t="s">
        <v>127</v>
      </c>
      <c r="E13168" s="111" t="s">
        <v>126</v>
      </c>
      <c r="F13168" s="111" t="s">
        <v>185</v>
      </c>
      <c r="G13168" s="111" t="s">
        <v>173</v>
      </c>
      <c r="H13168" s="111" t="s">
        <v>185</v>
      </c>
      <c r="I13168" s="111" t="s">
        <v>173</v>
      </c>
      <c r="J13168" t="str">
        <f t="shared" si="410"/>
        <v>5421SkogMineraljordLauvskogMiddels</v>
      </c>
      <c r="K13168" s="111">
        <v>-1.6187078219159163</v>
      </c>
      <c r="L13168" s="111">
        <v>0.85306406685236758</v>
      </c>
      <c r="M13168" s="111">
        <v>6.3979989500968365E-2</v>
      </c>
      <c r="N13168" s="112">
        <f t="shared" si="411"/>
        <v>-0.70166376556258037</v>
      </c>
    </row>
    <row r="13169" spans="1:14" x14ac:dyDescent="0.25">
      <c r="A13169" s="111" t="s">
        <v>939</v>
      </c>
      <c r="B13169" s="111">
        <f>INDEX(kommuner!C:C,MATCH(_xlfn.NUMBERVALUE(A13169),kommuner!B:B,0))</f>
        <v>5421</v>
      </c>
      <c r="C13169" s="111" t="s">
        <v>127</v>
      </c>
      <c r="D13169" s="111" t="s">
        <v>127</v>
      </c>
      <c r="E13169" s="111" t="s">
        <v>126</v>
      </c>
      <c r="F13169" s="111" t="s">
        <v>185</v>
      </c>
      <c r="G13169" s="111" t="s">
        <v>186</v>
      </c>
      <c r="H13169" s="111" t="s">
        <v>185</v>
      </c>
      <c r="I13169" s="111" t="s">
        <v>186</v>
      </c>
      <c r="J13169" t="str">
        <f t="shared" si="410"/>
        <v>5421SkogMineraljordLauvskogSærs høy</v>
      </c>
      <c r="K13169" s="111">
        <v>-3.6560473259425113</v>
      </c>
      <c r="L13169" s="111">
        <v>0.85306406685236758</v>
      </c>
      <c r="M13169" s="111">
        <v>6.3979989500968365E-2</v>
      </c>
      <c r="N13169" s="112">
        <f t="shared" si="411"/>
        <v>-2.7390032695891753</v>
      </c>
    </row>
    <row r="13170" spans="1:14" x14ac:dyDescent="0.25">
      <c r="A13170" s="111" t="s">
        <v>939</v>
      </c>
      <c r="B13170" s="111">
        <f>INDEX(kommuner!C:C,MATCH(_xlfn.NUMBERVALUE(A13170),kommuner!B:B,0))</f>
        <v>5421</v>
      </c>
      <c r="C13170" s="111" t="s">
        <v>127</v>
      </c>
      <c r="D13170" s="111" t="s">
        <v>127</v>
      </c>
      <c r="E13170" s="111" t="s">
        <v>123</v>
      </c>
      <c r="F13170" s="111" t="s">
        <v>172</v>
      </c>
      <c r="G13170" s="111" t="s">
        <v>180</v>
      </c>
      <c r="H13170" s="111" t="s">
        <v>172</v>
      </c>
      <c r="I13170" s="111" t="s">
        <v>180</v>
      </c>
      <c r="J13170" t="str">
        <f t="shared" si="410"/>
        <v>5421SkogOrganisk jordBarskogHøy</v>
      </c>
      <c r="K13170" s="111">
        <v>-2.5184559031994138</v>
      </c>
      <c r="L13170" s="111">
        <v>0.92784825435236762</v>
      </c>
      <c r="M13170" s="111">
        <v>0.46518126042825314</v>
      </c>
      <c r="N13170" s="112">
        <f t="shared" si="411"/>
        <v>-1.1254263884187932</v>
      </c>
    </row>
    <row r="13171" spans="1:14" x14ac:dyDescent="0.25">
      <c r="A13171" s="111" t="s">
        <v>939</v>
      </c>
      <c r="B13171" s="111">
        <f>INDEX(kommuner!C:C,MATCH(_xlfn.NUMBERVALUE(A13171),kommuner!B:B,0))</f>
        <v>5421</v>
      </c>
      <c r="C13171" s="111" t="s">
        <v>127</v>
      </c>
      <c r="D13171" s="111" t="s">
        <v>127</v>
      </c>
      <c r="E13171" s="111" t="s">
        <v>123</v>
      </c>
      <c r="F13171" s="111" t="s">
        <v>172</v>
      </c>
      <c r="G13171" s="111" t="s">
        <v>167</v>
      </c>
      <c r="H13171" s="111" t="s">
        <v>172</v>
      </c>
      <c r="I13171" s="111" t="s">
        <v>167</v>
      </c>
      <c r="J13171" t="str">
        <f t="shared" si="410"/>
        <v>5421SkogOrganisk jordBarskogImpediment</v>
      </c>
      <c r="K13171" s="111">
        <v>-0.13011741963904588</v>
      </c>
      <c r="L13171" s="111">
        <v>0.92784825435236762</v>
      </c>
      <c r="M13171" s="111">
        <v>0.46510463492953991</v>
      </c>
      <c r="N13171" s="112">
        <f t="shared" si="411"/>
        <v>1.2628354696428616</v>
      </c>
    </row>
    <row r="13172" spans="1:14" x14ac:dyDescent="0.25">
      <c r="A13172" s="111" t="s">
        <v>939</v>
      </c>
      <c r="B13172" s="111">
        <f>INDEX(kommuner!C:C,MATCH(_xlfn.NUMBERVALUE(A13172),kommuner!B:B,0))</f>
        <v>5421</v>
      </c>
      <c r="C13172" s="111" t="s">
        <v>127</v>
      </c>
      <c r="D13172" s="111" t="s">
        <v>127</v>
      </c>
      <c r="E13172" s="111" t="s">
        <v>123</v>
      </c>
      <c r="F13172" s="111" t="s">
        <v>172</v>
      </c>
      <c r="G13172" s="111" t="s">
        <v>190</v>
      </c>
      <c r="H13172" s="111" t="s">
        <v>172</v>
      </c>
      <c r="I13172" s="111" t="s">
        <v>190</v>
      </c>
      <c r="J13172" t="str">
        <f t="shared" si="410"/>
        <v>5421SkogOrganisk jordBarskogLav</v>
      </c>
      <c r="K13172" s="111">
        <v>-0.50666953101693391</v>
      </c>
      <c r="L13172" s="111">
        <v>0.92784825435236762</v>
      </c>
      <c r="M13172" s="111">
        <v>0.46510463492953991</v>
      </c>
      <c r="N13172" s="112">
        <f t="shared" si="411"/>
        <v>0.88628335826497362</v>
      </c>
    </row>
    <row r="13173" spans="1:14" x14ac:dyDescent="0.25">
      <c r="A13173" s="111" t="s">
        <v>939</v>
      </c>
      <c r="B13173" s="111">
        <f>INDEX(kommuner!C:C,MATCH(_xlfn.NUMBERVALUE(A13173),kommuner!B:B,0))</f>
        <v>5421</v>
      </c>
      <c r="C13173" s="111" t="s">
        <v>127</v>
      </c>
      <c r="D13173" s="111" t="s">
        <v>127</v>
      </c>
      <c r="E13173" s="111" t="s">
        <v>123</v>
      </c>
      <c r="F13173" s="111" t="s">
        <v>172</v>
      </c>
      <c r="G13173" s="111" t="s">
        <v>173</v>
      </c>
      <c r="H13173" s="111" t="s">
        <v>172</v>
      </c>
      <c r="I13173" s="111" t="s">
        <v>173</v>
      </c>
      <c r="J13173" t="str">
        <f t="shared" si="410"/>
        <v>5421SkogOrganisk jordBarskogMiddels</v>
      </c>
      <c r="K13173" s="111">
        <v>-1.5571490961494638</v>
      </c>
      <c r="L13173" s="111">
        <v>0.92784825435236762</v>
      </c>
      <c r="M13173" s="111">
        <v>0.46518126042825314</v>
      </c>
      <c r="N13173" s="112">
        <f t="shared" si="411"/>
        <v>-0.16411958136884308</v>
      </c>
    </row>
    <row r="13174" spans="1:14" x14ac:dyDescent="0.25">
      <c r="A13174" s="111" t="s">
        <v>939</v>
      </c>
      <c r="B13174" s="111">
        <f>INDEX(kommuner!C:C,MATCH(_xlfn.NUMBERVALUE(A13174),kommuner!B:B,0))</f>
        <v>5421</v>
      </c>
      <c r="C13174" s="111" t="s">
        <v>127</v>
      </c>
      <c r="D13174" s="111" t="s">
        <v>127</v>
      </c>
      <c r="E13174" s="111" t="s">
        <v>123</v>
      </c>
      <c r="F13174" s="111" t="s">
        <v>172</v>
      </c>
      <c r="G13174" s="111" t="s">
        <v>186</v>
      </c>
      <c r="H13174" s="111" t="s">
        <v>172</v>
      </c>
      <c r="I13174" s="111" t="s">
        <v>186</v>
      </c>
      <c r="J13174" t="str">
        <f t="shared" si="410"/>
        <v>5421SkogOrganisk jordBarskogSærs høy</v>
      </c>
      <c r="K13174" s="111">
        <v>2.5548655235722699</v>
      </c>
      <c r="L13174" s="111">
        <v>0.92784825435236762</v>
      </c>
      <c r="M13174" s="111">
        <v>0.46518126042825314</v>
      </c>
      <c r="N13174" s="112">
        <f t="shared" si="411"/>
        <v>3.9478950383528906</v>
      </c>
    </row>
    <row r="13175" spans="1:14" x14ac:dyDescent="0.25">
      <c r="A13175" s="111" t="s">
        <v>939</v>
      </c>
      <c r="B13175" s="111">
        <f>INDEX(kommuner!C:C,MATCH(_xlfn.NUMBERVALUE(A13175),kommuner!B:B,0))</f>
        <v>5421</v>
      </c>
      <c r="C13175" s="111" t="s">
        <v>127</v>
      </c>
      <c r="D13175" s="111" t="s">
        <v>127</v>
      </c>
      <c r="E13175" s="111" t="s">
        <v>123</v>
      </c>
      <c r="F13175" s="111" t="s">
        <v>179</v>
      </c>
      <c r="G13175" s="111" t="s">
        <v>180</v>
      </c>
      <c r="H13175" s="111" t="s">
        <v>179</v>
      </c>
      <c r="I13175" s="111" t="s">
        <v>180</v>
      </c>
      <c r="J13175" t="str">
        <f t="shared" si="410"/>
        <v>5421SkogOrganisk jordBlandingsskogHøy</v>
      </c>
      <c r="K13175" s="111">
        <v>-5.5554344456832343</v>
      </c>
      <c r="L13175" s="111">
        <v>0.92784825435236762</v>
      </c>
      <c r="M13175" s="111">
        <v>0.46510463492953991</v>
      </c>
      <c r="N13175" s="112">
        <f t="shared" si="411"/>
        <v>-4.1624815564013264</v>
      </c>
    </row>
    <row r="13176" spans="1:14" x14ac:dyDescent="0.25">
      <c r="A13176" s="111" t="s">
        <v>939</v>
      </c>
      <c r="B13176" s="111">
        <f>INDEX(kommuner!C:C,MATCH(_xlfn.NUMBERVALUE(A13176),kommuner!B:B,0))</f>
        <v>5421</v>
      </c>
      <c r="C13176" s="111" t="s">
        <v>127</v>
      </c>
      <c r="D13176" s="111" t="s">
        <v>127</v>
      </c>
      <c r="E13176" s="111" t="s">
        <v>123</v>
      </c>
      <c r="F13176" s="111" t="s">
        <v>179</v>
      </c>
      <c r="G13176" s="111" t="s">
        <v>167</v>
      </c>
      <c r="H13176" s="111" t="s">
        <v>179</v>
      </c>
      <c r="I13176" s="111" t="s">
        <v>167</v>
      </c>
      <c r="J13176" t="str">
        <f t="shared" si="410"/>
        <v>5421SkogOrganisk jordBlandingsskogImpediment</v>
      </c>
      <c r="K13176" s="111">
        <v>-0.28586344175800005</v>
      </c>
      <c r="L13176" s="111">
        <v>0.92784825435236762</v>
      </c>
      <c r="M13176" s="111">
        <v>0.46510463492953991</v>
      </c>
      <c r="N13176" s="112">
        <f t="shared" si="411"/>
        <v>1.1070894475239075</v>
      </c>
    </row>
    <row r="13177" spans="1:14" x14ac:dyDescent="0.25">
      <c r="A13177" s="111" t="s">
        <v>939</v>
      </c>
      <c r="B13177" s="111">
        <f>INDEX(kommuner!C:C,MATCH(_xlfn.NUMBERVALUE(A13177),kommuner!B:B,0))</f>
        <v>5421</v>
      </c>
      <c r="C13177" s="111" t="s">
        <v>127</v>
      </c>
      <c r="D13177" s="111" t="s">
        <v>127</v>
      </c>
      <c r="E13177" s="111" t="s">
        <v>123</v>
      </c>
      <c r="F13177" s="111" t="s">
        <v>179</v>
      </c>
      <c r="G13177" s="111" t="s">
        <v>190</v>
      </c>
      <c r="H13177" s="111" t="s">
        <v>179</v>
      </c>
      <c r="I13177" s="111" t="s">
        <v>190</v>
      </c>
      <c r="J13177" t="str">
        <f t="shared" si="410"/>
        <v>5421SkogOrganisk jordBlandingsskogLav</v>
      </c>
      <c r="K13177" s="111">
        <v>-1.2347339377887629</v>
      </c>
      <c r="L13177" s="111">
        <v>0.92784825435236762</v>
      </c>
      <c r="M13177" s="111">
        <v>0.46510463492953991</v>
      </c>
      <c r="N13177" s="112">
        <f t="shared" si="411"/>
        <v>0.15821895149314458</v>
      </c>
    </row>
    <row r="13178" spans="1:14" x14ac:dyDescent="0.25">
      <c r="A13178" s="111" t="s">
        <v>939</v>
      </c>
      <c r="B13178" s="111">
        <f>INDEX(kommuner!C:C,MATCH(_xlfn.NUMBERVALUE(A13178),kommuner!B:B,0))</f>
        <v>5421</v>
      </c>
      <c r="C13178" s="111" t="s">
        <v>127</v>
      </c>
      <c r="D13178" s="111" t="s">
        <v>127</v>
      </c>
      <c r="E13178" s="111" t="s">
        <v>123</v>
      </c>
      <c r="F13178" s="111" t="s">
        <v>179</v>
      </c>
      <c r="G13178" s="111" t="s">
        <v>173</v>
      </c>
      <c r="H13178" s="111" t="s">
        <v>179</v>
      </c>
      <c r="I13178" s="111" t="s">
        <v>173</v>
      </c>
      <c r="J13178" t="str">
        <f t="shared" si="410"/>
        <v>5421SkogOrganisk jordBlandingsskogMiddels</v>
      </c>
      <c r="K13178" s="111">
        <v>-2.4239591752717748</v>
      </c>
      <c r="L13178" s="111">
        <v>0.92784825435236762</v>
      </c>
      <c r="M13178" s="111">
        <v>0.46510463492953991</v>
      </c>
      <c r="N13178" s="112">
        <f t="shared" si="411"/>
        <v>-1.0310062859898674</v>
      </c>
    </row>
    <row r="13179" spans="1:14" x14ac:dyDescent="0.25">
      <c r="A13179" s="111" t="s">
        <v>939</v>
      </c>
      <c r="B13179" s="111">
        <f>INDEX(kommuner!C:C,MATCH(_xlfn.NUMBERVALUE(A13179),kommuner!B:B,0))</f>
        <v>5421</v>
      </c>
      <c r="C13179" s="111" t="s">
        <v>127</v>
      </c>
      <c r="D13179" s="111" t="s">
        <v>127</v>
      </c>
      <c r="E13179" s="111" t="s">
        <v>123</v>
      </c>
      <c r="F13179" s="111" t="s">
        <v>179</v>
      </c>
      <c r="G13179" s="111" t="s">
        <v>186</v>
      </c>
      <c r="H13179" s="111" t="s">
        <v>179</v>
      </c>
      <c r="I13179" s="111" t="s">
        <v>186</v>
      </c>
      <c r="J13179" t="str">
        <f t="shared" si="410"/>
        <v>5421SkogOrganisk jordBlandingsskogSærs høy</v>
      </c>
      <c r="K13179" s="111">
        <v>-1.5726115302258048</v>
      </c>
      <c r="L13179" s="111">
        <v>0.92784825435236762</v>
      </c>
      <c r="M13179" s="111">
        <v>0.46510463492953991</v>
      </c>
      <c r="N13179" s="112">
        <f t="shared" si="411"/>
        <v>-0.17965864094389727</v>
      </c>
    </row>
    <row r="13180" spans="1:14" x14ac:dyDescent="0.25">
      <c r="A13180" s="111" t="s">
        <v>939</v>
      </c>
      <c r="B13180" s="111">
        <f>INDEX(kommuner!C:C,MATCH(_xlfn.NUMBERVALUE(A13180),kommuner!B:B,0))</f>
        <v>5421</v>
      </c>
      <c r="C13180" s="111" t="s">
        <v>127</v>
      </c>
      <c r="D13180" s="111" t="s">
        <v>127</v>
      </c>
      <c r="E13180" s="111" t="s">
        <v>123</v>
      </c>
      <c r="F13180" s="111" t="s">
        <v>185</v>
      </c>
      <c r="G13180" s="111" t="s">
        <v>180</v>
      </c>
      <c r="H13180" s="111" t="s">
        <v>185</v>
      </c>
      <c r="I13180" s="111" t="s">
        <v>180</v>
      </c>
      <c r="J13180" t="str">
        <f t="shared" si="410"/>
        <v>5421SkogOrganisk jordLauvskogHøy</v>
      </c>
      <c r="K13180" s="111">
        <v>-1.9913688882377358</v>
      </c>
      <c r="L13180" s="111">
        <v>0.92784825435236762</v>
      </c>
      <c r="M13180" s="111">
        <v>0.46510463492953991</v>
      </c>
      <c r="N13180" s="112">
        <f t="shared" si="411"/>
        <v>-0.59841599895582831</v>
      </c>
    </row>
    <row r="13181" spans="1:14" x14ac:dyDescent="0.25">
      <c r="A13181" s="111" t="s">
        <v>939</v>
      </c>
      <c r="B13181" s="111">
        <f>INDEX(kommuner!C:C,MATCH(_xlfn.NUMBERVALUE(A13181),kommuner!B:B,0))</f>
        <v>5421</v>
      </c>
      <c r="C13181" s="111" t="s">
        <v>127</v>
      </c>
      <c r="D13181" s="111" t="s">
        <v>127</v>
      </c>
      <c r="E13181" s="111" t="s">
        <v>123</v>
      </c>
      <c r="F13181" s="111" t="s">
        <v>185</v>
      </c>
      <c r="G13181" s="111" t="s">
        <v>167</v>
      </c>
      <c r="H13181" s="111" t="s">
        <v>185</v>
      </c>
      <c r="I13181" s="111" t="s">
        <v>167</v>
      </c>
      <c r="J13181" t="str">
        <f t="shared" si="410"/>
        <v>5421SkogOrganisk jordLauvskogImpediment</v>
      </c>
      <c r="K13181" s="111">
        <v>0.35000626494250675</v>
      </c>
      <c r="L13181" s="111">
        <v>0.92784825435236762</v>
      </c>
      <c r="M13181" s="111">
        <v>0.46510463492953991</v>
      </c>
      <c r="N13181" s="112">
        <f t="shared" si="411"/>
        <v>1.7429591542244141</v>
      </c>
    </row>
    <row r="13182" spans="1:14" x14ac:dyDescent="0.25">
      <c r="A13182" s="111" t="s">
        <v>939</v>
      </c>
      <c r="B13182" s="111">
        <f>INDEX(kommuner!C:C,MATCH(_xlfn.NUMBERVALUE(A13182),kommuner!B:B,0))</f>
        <v>5421</v>
      </c>
      <c r="C13182" s="111" t="s">
        <v>127</v>
      </c>
      <c r="D13182" s="111" t="s">
        <v>127</v>
      </c>
      <c r="E13182" s="111" t="s">
        <v>123</v>
      </c>
      <c r="F13182" s="111" t="s">
        <v>185</v>
      </c>
      <c r="G13182" s="111" t="s">
        <v>190</v>
      </c>
      <c r="H13182" s="111" t="s">
        <v>185</v>
      </c>
      <c r="I13182" s="111" t="s">
        <v>190</v>
      </c>
      <c r="J13182" t="str">
        <f t="shared" si="410"/>
        <v>5421SkogOrganisk jordLauvskogLav</v>
      </c>
      <c r="K13182" s="111">
        <v>1.1144075558526714</v>
      </c>
      <c r="L13182" s="111">
        <v>0.92784825435236762</v>
      </c>
      <c r="M13182" s="111">
        <v>0.46510463492953991</v>
      </c>
      <c r="N13182" s="112">
        <f t="shared" si="411"/>
        <v>2.5073604451345788</v>
      </c>
    </row>
    <row r="13183" spans="1:14" x14ac:dyDescent="0.25">
      <c r="A13183" s="111" t="s">
        <v>939</v>
      </c>
      <c r="B13183" s="111">
        <f>INDEX(kommuner!C:C,MATCH(_xlfn.NUMBERVALUE(A13183),kommuner!B:B,0))</f>
        <v>5421</v>
      </c>
      <c r="C13183" s="111" t="s">
        <v>127</v>
      </c>
      <c r="D13183" s="111" t="s">
        <v>127</v>
      </c>
      <c r="E13183" s="111" t="s">
        <v>123</v>
      </c>
      <c r="F13183" s="111" t="s">
        <v>185</v>
      </c>
      <c r="G13183" s="111" t="s">
        <v>173</v>
      </c>
      <c r="H13183" s="111" t="s">
        <v>185</v>
      </c>
      <c r="I13183" s="111" t="s">
        <v>173</v>
      </c>
      <c r="J13183" t="str">
        <f t="shared" si="410"/>
        <v>5421SkogOrganisk jordLauvskogMiddels</v>
      </c>
      <c r="K13183" s="111">
        <v>-0.62664468270982987</v>
      </c>
      <c r="L13183" s="111">
        <v>0.92784825435236762</v>
      </c>
      <c r="M13183" s="111">
        <v>0.46510463492953991</v>
      </c>
      <c r="N13183" s="112">
        <f t="shared" si="411"/>
        <v>0.76630820657207765</v>
      </c>
    </row>
    <row r="13184" spans="1:14" x14ac:dyDescent="0.25">
      <c r="A13184" s="111" t="s">
        <v>939</v>
      </c>
      <c r="B13184" s="111">
        <f>INDEX(kommuner!C:C,MATCH(_xlfn.NUMBERVALUE(A13184),kommuner!B:B,0))</f>
        <v>5421</v>
      </c>
      <c r="C13184" s="111" t="s">
        <v>127</v>
      </c>
      <c r="D13184" s="111" t="s">
        <v>127</v>
      </c>
      <c r="E13184" s="111" t="s">
        <v>123</v>
      </c>
      <c r="F13184" s="111" t="s">
        <v>185</v>
      </c>
      <c r="G13184" s="111" t="s">
        <v>186</v>
      </c>
      <c r="H13184" s="111" t="s">
        <v>185</v>
      </c>
      <c r="I13184" s="111" t="s">
        <v>186</v>
      </c>
      <c r="J13184" t="str">
        <f t="shared" si="410"/>
        <v>5421SkogOrganisk jordLauvskogSærs høy</v>
      </c>
      <c r="K13184" s="111">
        <v>-1.8997279926091779</v>
      </c>
      <c r="L13184" s="111">
        <v>0.92784825435236762</v>
      </c>
      <c r="M13184" s="111">
        <v>0.46510463492953991</v>
      </c>
      <c r="N13184" s="112">
        <f t="shared" si="411"/>
        <v>-0.50677510332727038</v>
      </c>
    </row>
    <row r="13185" spans="1:14" x14ac:dyDescent="0.25">
      <c r="A13185" s="111" t="s">
        <v>939</v>
      </c>
      <c r="B13185" s="111">
        <f>INDEX(kommuner!C:C,MATCH(_xlfn.NUMBERVALUE(A13185),kommuner!B:B,0))</f>
        <v>5421</v>
      </c>
      <c r="C13185" s="111" t="s">
        <v>83</v>
      </c>
      <c r="D13185" s="111" t="s">
        <v>83</v>
      </c>
      <c r="E13185" s="111" t="s">
        <v>126</v>
      </c>
      <c r="F13185" s="111" t="s">
        <v>139</v>
      </c>
      <c r="G13185" s="111" t="s">
        <v>139</v>
      </c>
      <c r="H13185" s="111" t="s">
        <v>139</v>
      </c>
      <c r="I13185" s="111" t="s">
        <v>139</v>
      </c>
      <c r="J13185" t="str">
        <f t="shared" si="410"/>
        <v>5421Utbygd arealMineraljord</v>
      </c>
      <c r="K13185" s="111">
        <v>6.7868445194857546E-2</v>
      </c>
      <c r="L13185" s="111">
        <v>0</v>
      </c>
      <c r="M13185" s="111">
        <v>1.303047089454229E-2</v>
      </c>
      <c r="N13185" s="112">
        <f t="shared" si="411"/>
        <v>8.0898916089399836E-2</v>
      </c>
    </row>
    <row r="13186" spans="1:14" x14ac:dyDescent="0.25">
      <c r="A13186" s="111" t="s">
        <v>939</v>
      </c>
      <c r="B13186" s="111">
        <f>INDEX(kommuner!C:C,MATCH(_xlfn.NUMBERVALUE(A13186),kommuner!B:B,0))</f>
        <v>5421</v>
      </c>
      <c r="C13186" s="111" t="s">
        <v>83</v>
      </c>
      <c r="D13186" s="111" t="s">
        <v>83</v>
      </c>
      <c r="E13186" s="111" t="s">
        <v>123</v>
      </c>
      <c r="F13186" s="111" t="s">
        <v>139</v>
      </c>
      <c r="G13186" s="111" t="s">
        <v>139</v>
      </c>
      <c r="H13186" s="111" t="s">
        <v>139</v>
      </c>
      <c r="I13186" s="111" t="s">
        <v>139</v>
      </c>
      <c r="J13186" t="str">
        <f t="shared" si="410"/>
        <v>5421Utbygd arealOrganisk jord</v>
      </c>
      <c r="K13186" s="111">
        <v>29.011421395201612</v>
      </c>
      <c r="L13186" s="111">
        <v>0</v>
      </c>
      <c r="M13186" s="111">
        <v>1.303047089454229E-2</v>
      </c>
      <c r="N13186" s="112">
        <f t="shared" si="411"/>
        <v>29.024451866096154</v>
      </c>
    </row>
    <row r="13187" spans="1:14" x14ac:dyDescent="0.25">
      <c r="A13187" s="111" t="s">
        <v>939</v>
      </c>
      <c r="B13187" s="111">
        <f>INDEX(kommuner!C:C,MATCH(_xlfn.NUMBERVALUE(A13187),kommuner!B:B,0))</f>
        <v>5421</v>
      </c>
      <c r="C13187" s="111" t="s">
        <v>181</v>
      </c>
      <c r="D13187" s="111" t="s">
        <v>181</v>
      </c>
      <c r="E13187" s="111" t="s">
        <v>123</v>
      </c>
      <c r="F13187" s="111" t="s">
        <v>139</v>
      </c>
      <c r="G13187" s="111" t="s">
        <v>139</v>
      </c>
      <c r="H13187" s="111" t="s">
        <v>139</v>
      </c>
      <c r="I13187" s="111" t="s">
        <v>139</v>
      </c>
      <c r="J13187" t="str">
        <f t="shared" ref="J13187:J13250" si="412">B13187&amp;C13187&amp;E13187&amp;IF(C13187="Skog",F13187&amp;G13187,"")</f>
        <v>5421Vann og myrOrganisk jord</v>
      </c>
      <c r="K13187" s="111">
        <v>-4.1038862122629617E-2</v>
      </c>
      <c r="L13187" s="111">
        <v>0</v>
      </c>
      <c r="M13187" s="111">
        <v>0</v>
      </c>
      <c r="N13187" s="112">
        <f t="shared" ref="N13187:N13250" si="413">SUM(K13187:M13187)</f>
        <v>-4.1038862122629617E-2</v>
      </c>
    </row>
    <row r="13188" spans="1:14" x14ac:dyDescent="0.25">
      <c r="A13188" s="111" t="s">
        <v>940</v>
      </c>
      <c r="B13188" s="111">
        <f>INDEX(kommuner!C:C,MATCH(_xlfn.NUMBERVALUE(A13188),kommuner!B:B,0))</f>
        <v>5422</v>
      </c>
      <c r="C13188" s="111" t="s">
        <v>82</v>
      </c>
      <c r="D13188" s="111" t="s">
        <v>82</v>
      </c>
      <c r="E13188" s="111" t="s">
        <v>126</v>
      </c>
      <c r="F13188" s="111" t="s">
        <v>139</v>
      </c>
      <c r="G13188" s="111" t="s">
        <v>139</v>
      </c>
      <c r="H13188" s="111" t="s">
        <v>139</v>
      </c>
      <c r="I13188" s="111" t="s">
        <v>139</v>
      </c>
      <c r="J13188" t="str">
        <f t="shared" si="412"/>
        <v>5422Annen utmarkMineraljord</v>
      </c>
      <c r="K13188" s="111">
        <v>-4.6129089206686659E-2</v>
      </c>
      <c r="L13188" s="111">
        <v>0</v>
      </c>
      <c r="M13188" s="111">
        <v>0</v>
      </c>
      <c r="N13188" s="112">
        <f t="shared" si="413"/>
        <v>-4.6129089206686659E-2</v>
      </c>
    </row>
    <row r="13189" spans="1:14" x14ac:dyDescent="0.25">
      <c r="A13189" s="111" t="s">
        <v>940</v>
      </c>
      <c r="B13189" s="111">
        <f>INDEX(kommuner!C:C,MATCH(_xlfn.NUMBERVALUE(A13189),kommuner!B:B,0))</f>
        <v>5422</v>
      </c>
      <c r="C13189" s="111" t="s">
        <v>121</v>
      </c>
      <c r="D13189" s="111" t="s">
        <v>121</v>
      </c>
      <c r="E13189" s="111" t="s">
        <v>126</v>
      </c>
      <c r="F13189" s="111" t="s">
        <v>139</v>
      </c>
      <c r="G13189" s="111" t="s">
        <v>139</v>
      </c>
      <c r="H13189" s="111" t="s">
        <v>139</v>
      </c>
      <c r="I13189" s="111" t="s">
        <v>139</v>
      </c>
      <c r="J13189" t="str">
        <f t="shared" si="412"/>
        <v>5422BeiteMineraljord</v>
      </c>
      <c r="K13189" s="111">
        <v>-0.96338340838695502</v>
      </c>
      <c r="L13189" s="111">
        <v>0</v>
      </c>
      <c r="M13189" s="111">
        <v>1.2448711246839999E-7</v>
      </c>
      <c r="N13189" s="112">
        <f t="shared" si="413"/>
        <v>-0.96338328389984251</v>
      </c>
    </row>
    <row r="13190" spans="1:14" x14ac:dyDescent="0.25">
      <c r="A13190" s="111" t="s">
        <v>940</v>
      </c>
      <c r="B13190" s="111">
        <f>INDEX(kommuner!C:C,MATCH(_xlfn.NUMBERVALUE(A13190),kommuner!B:B,0))</f>
        <v>5422</v>
      </c>
      <c r="C13190" s="111" t="s">
        <v>121</v>
      </c>
      <c r="D13190" s="111" t="s">
        <v>121</v>
      </c>
      <c r="E13190" s="111" t="s">
        <v>123</v>
      </c>
      <c r="F13190" s="111" t="s">
        <v>139</v>
      </c>
      <c r="G13190" s="111" t="s">
        <v>139</v>
      </c>
      <c r="H13190" s="111" t="s">
        <v>139</v>
      </c>
      <c r="I13190" s="111" t="s">
        <v>139</v>
      </c>
      <c r="J13190" t="str">
        <f t="shared" si="412"/>
        <v>5422BeiteOrganisk jord</v>
      </c>
      <c r="K13190" s="111">
        <v>12.077525935985037</v>
      </c>
      <c r="L13190" s="111">
        <v>1.6412500000000001</v>
      </c>
      <c r="M13190" s="111">
        <v>0</v>
      </c>
      <c r="N13190" s="112">
        <f t="shared" si="413"/>
        <v>13.718775935985036</v>
      </c>
    </row>
    <row r="13191" spans="1:14" x14ac:dyDescent="0.25">
      <c r="A13191" s="111" t="s">
        <v>940</v>
      </c>
      <c r="B13191" s="111">
        <f>INDEX(kommuner!C:C,MATCH(_xlfn.NUMBERVALUE(A13191),kommuner!B:B,0))</f>
        <v>5422</v>
      </c>
      <c r="C13191" s="111" t="s">
        <v>84</v>
      </c>
      <c r="D13191" s="111" t="s">
        <v>84</v>
      </c>
      <c r="E13191" s="111" t="s">
        <v>126</v>
      </c>
      <c r="F13191" s="111" t="s">
        <v>139</v>
      </c>
      <c r="G13191" s="111" t="s">
        <v>139</v>
      </c>
      <c r="H13191" s="111" t="s">
        <v>139</v>
      </c>
      <c r="I13191" s="111" t="s">
        <v>139</v>
      </c>
      <c r="J13191" t="str">
        <f t="shared" si="412"/>
        <v>5422Dyrket markMineraljord</v>
      </c>
      <c r="K13191" s="111">
        <v>6.1688588218568839E-2</v>
      </c>
      <c r="L13191" s="111">
        <v>0</v>
      </c>
      <c r="M13191" s="111">
        <v>0</v>
      </c>
      <c r="N13191" s="112">
        <f t="shared" si="413"/>
        <v>6.1688588218568839E-2</v>
      </c>
    </row>
    <row r="13192" spans="1:14" x14ac:dyDescent="0.25">
      <c r="A13192" s="111" t="s">
        <v>940</v>
      </c>
      <c r="B13192" s="111">
        <f>INDEX(kommuner!C:C,MATCH(_xlfn.NUMBERVALUE(A13192),kommuner!B:B,0))</f>
        <v>5422</v>
      </c>
      <c r="C13192" s="111" t="s">
        <v>84</v>
      </c>
      <c r="D13192" s="111" t="s">
        <v>84</v>
      </c>
      <c r="E13192" s="111" t="s">
        <v>123</v>
      </c>
      <c r="F13192" s="111" t="s">
        <v>139</v>
      </c>
      <c r="G13192" s="111" t="s">
        <v>139</v>
      </c>
      <c r="H13192" s="111" t="s">
        <v>139</v>
      </c>
      <c r="I13192" s="111" t="s">
        <v>139</v>
      </c>
      <c r="J13192" t="str">
        <f t="shared" si="412"/>
        <v>5422Dyrket markOrganisk jord</v>
      </c>
      <c r="K13192" s="111">
        <v>28.726149366675592</v>
      </c>
      <c r="L13192" s="111">
        <v>1.45625</v>
      </c>
      <c r="M13192" s="111">
        <v>0</v>
      </c>
      <c r="N13192" s="112">
        <f t="shared" si="413"/>
        <v>30.182399366675593</v>
      </c>
    </row>
    <row r="13193" spans="1:14" x14ac:dyDescent="0.25">
      <c r="A13193" s="111" t="s">
        <v>940</v>
      </c>
      <c r="B13193" s="111">
        <f>INDEX(kommuner!C:C,MATCH(_xlfn.NUMBERVALUE(A13193),kommuner!B:B,0))</f>
        <v>5422</v>
      </c>
      <c r="C13193" s="111" t="s">
        <v>127</v>
      </c>
      <c r="D13193" s="111" t="s">
        <v>127</v>
      </c>
      <c r="E13193" s="111" t="s">
        <v>126</v>
      </c>
      <c r="F13193" s="111" t="s">
        <v>172</v>
      </c>
      <c r="G13193" s="111" t="s">
        <v>180</v>
      </c>
      <c r="H13193" s="111" t="s">
        <v>172</v>
      </c>
      <c r="I13193" s="111" t="s">
        <v>180</v>
      </c>
      <c r="J13193" t="str">
        <f t="shared" si="412"/>
        <v>5422SkogMineraljordBarskogHøy</v>
      </c>
      <c r="K13193" s="111">
        <v>-4.1008350957832223</v>
      </c>
      <c r="L13193" s="111">
        <v>0.85306406685236758</v>
      </c>
      <c r="M13193" s="111">
        <v>6.4056614999681585E-2</v>
      </c>
      <c r="N13193" s="112">
        <f t="shared" si="413"/>
        <v>-3.183714413931173</v>
      </c>
    </row>
    <row r="13194" spans="1:14" x14ac:dyDescent="0.25">
      <c r="A13194" s="111" t="s">
        <v>940</v>
      </c>
      <c r="B13194" s="111">
        <f>INDEX(kommuner!C:C,MATCH(_xlfn.NUMBERVALUE(A13194),kommuner!B:B,0))</f>
        <v>5422</v>
      </c>
      <c r="C13194" s="111" t="s">
        <v>127</v>
      </c>
      <c r="D13194" s="111" t="s">
        <v>127</v>
      </c>
      <c r="E13194" s="111" t="s">
        <v>126</v>
      </c>
      <c r="F13194" s="111" t="s">
        <v>172</v>
      </c>
      <c r="G13194" s="111" t="s">
        <v>167</v>
      </c>
      <c r="H13194" s="111" t="s">
        <v>172</v>
      </c>
      <c r="I13194" s="111" t="s">
        <v>167</v>
      </c>
      <c r="J13194" t="str">
        <f t="shared" si="412"/>
        <v>5422SkogMineraljordBarskogImpediment</v>
      </c>
      <c r="K13194" s="111">
        <v>-0.74600152614144843</v>
      </c>
      <c r="L13194" s="111">
        <v>0.85306406685236758</v>
      </c>
      <c r="M13194" s="111">
        <v>6.3979989500968365E-2</v>
      </c>
      <c r="N13194" s="112">
        <f t="shared" si="413"/>
        <v>0.17104253021188751</v>
      </c>
    </row>
    <row r="13195" spans="1:14" x14ac:dyDescent="0.25">
      <c r="A13195" s="111" t="s">
        <v>940</v>
      </c>
      <c r="B13195" s="111">
        <f>INDEX(kommuner!C:C,MATCH(_xlfn.NUMBERVALUE(A13195),kommuner!B:B,0))</f>
        <v>5422</v>
      </c>
      <c r="C13195" s="111" t="s">
        <v>127</v>
      </c>
      <c r="D13195" s="111" t="s">
        <v>127</v>
      </c>
      <c r="E13195" s="111" t="s">
        <v>126</v>
      </c>
      <c r="F13195" s="111" t="s">
        <v>172</v>
      </c>
      <c r="G13195" s="111" t="s">
        <v>190</v>
      </c>
      <c r="H13195" s="111" t="s">
        <v>172</v>
      </c>
      <c r="I13195" s="111" t="s">
        <v>190</v>
      </c>
      <c r="J13195" t="str">
        <f t="shared" si="412"/>
        <v>5422SkogMineraljordBarskogLav</v>
      </c>
      <c r="K13195" s="111">
        <v>-1.8215681825293268</v>
      </c>
      <c r="L13195" s="111">
        <v>0.85306406685236758</v>
      </c>
      <c r="M13195" s="111">
        <v>6.3979989500968365E-2</v>
      </c>
      <c r="N13195" s="112">
        <f t="shared" si="413"/>
        <v>-0.90452412617599087</v>
      </c>
    </row>
    <row r="13196" spans="1:14" x14ac:dyDescent="0.25">
      <c r="A13196" s="111" t="s">
        <v>940</v>
      </c>
      <c r="B13196" s="111">
        <f>INDEX(kommuner!C:C,MATCH(_xlfn.NUMBERVALUE(A13196),kommuner!B:B,0))</f>
        <v>5422</v>
      </c>
      <c r="C13196" s="111" t="s">
        <v>127</v>
      </c>
      <c r="D13196" s="111" t="s">
        <v>127</v>
      </c>
      <c r="E13196" s="111" t="s">
        <v>126</v>
      </c>
      <c r="F13196" s="111" t="s">
        <v>172</v>
      </c>
      <c r="G13196" s="111" t="s">
        <v>173</v>
      </c>
      <c r="H13196" s="111" t="s">
        <v>172</v>
      </c>
      <c r="I13196" s="111" t="s">
        <v>173</v>
      </c>
      <c r="J13196" t="str">
        <f t="shared" si="412"/>
        <v>5422SkogMineraljordBarskogMiddels</v>
      </c>
      <c r="K13196" s="111">
        <v>-2.9452289214132028</v>
      </c>
      <c r="L13196" s="111">
        <v>0.85306406685236758</v>
      </c>
      <c r="M13196" s="111">
        <v>6.4056614999681585E-2</v>
      </c>
      <c r="N13196" s="112">
        <f t="shared" si="413"/>
        <v>-2.0281082395611536</v>
      </c>
    </row>
    <row r="13197" spans="1:14" x14ac:dyDescent="0.25">
      <c r="A13197" s="111" t="s">
        <v>940</v>
      </c>
      <c r="B13197" s="111">
        <f>INDEX(kommuner!C:C,MATCH(_xlfn.NUMBERVALUE(A13197),kommuner!B:B,0))</f>
        <v>5422</v>
      </c>
      <c r="C13197" s="111" t="s">
        <v>127</v>
      </c>
      <c r="D13197" s="111" t="s">
        <v>127</v>
      </c>
      <c r="E13197" s="111" t="s">
        <v>126</v>
      </c>
      <c r="F13197" s="111" t="s">
        <v>172</v>
      </c>
      <c r="G13197" s="111" t="s">
        <v>186</v>
      </c>
      <c r="H13197" s="111" t="s">
        <v>172</v>
      </c>
      <c r="I13197" s="111" t="s">
        <v>186</v>
      </c>
      <c r="J13197" t="str">
        <f t="shared" si="412"/>
        <v>5422SkogMineraljordBarskogSærs høy</v>
      </c>
      <c r="K13197" s="111">
        <v>0.12072674540874306</v>
      </c>
      <c r="L13197" s="111">
        <v>0.85306406685236758</v>
      </c>
      <c r="M13197" s="111">
        <v>6.4056614999681585E-2</v>
      </c>
      <c r="N13197" s="112">
        <f t="shared" si="413"/>
        <v>1.0378474272607923</v>
      </c>
    </row>
    <row r="13198" spans="1:14" x14ac:dyDescent="0.25">
      <c r="A13198" s="111" t="s">
        <v>940</v>
      </c>
      <c r="B13198" s="111">
        <f>INDEX(kommuner!C:C,MATCH(_xlfn.NUMBERVALUE(A13198),kommuner!B:B,0))</f>
        <v>5422</v>
      </c>
      <c r="C13198" s="111" t="s">
        <v>127</v>
      </c>
      <c r="D13198" s="111" t="s">
        <v>127</v>
      </c>
      <c r="E13198" s="111" t="s">
        <v>126</v>
      </c>
      <c r="F13198" s="111" t="s">
        <v>179</v>
      </c>
      <c r="G13198" s="111" t="s">
        <v>180</v>
      </c>
      <c r="H13198" s="111" t="s">
        <v>179</v>
      </c>
      <c r="I13198" s="111" t="s">
        <v>180</v>
      </c>
      <c r="J13198" t="str">
        <f t="shared" si="412"/>
        <v>5422SkogMineraljordBlandingsskogHøy</v>
      </c>
      <c r="K13198" s="111">
        <v>-7.1939050909469406</v>
      </c>
      <c r="L13198" s="111">
        <v>0.85306406685236758</v>
      </c>
      <c r="M13198" s="111">
        <v>6.3979989500968365E-2</v>
      </c>
      <c r="N13198" s="112">
        <f t="shared" si="413"/>
        <v>-6.2768610345936047</v>
      </c>
    </row>
    <row r="13199" spans="1:14" x14ac:dyDescent="0.25">
      <c r="A13199" s="111" t="s">
        <v>940</v>
      </c>
      <c r="B13199" s="111">
        <f>INDEX(kommuner!C:C,MATCH(_xlfn.NUMBERVALUE(A13199),kommuner!B:B,0))</f>
        <v>5422</v>
      </c>
      <c r="C13199" s="111" t="s">
        <v>127</v>
      </c>
      <c r="D13199" s="111" t="s">
        <v>127</v>
      </c>
      <c r="E13199" s="111" t="s">
        <v>126</v>
      </c>
      <c r="F13199" s="111" t="s">
        <v>179</v>
      </c>
      <c r="G13199" s="111" t="s">
        <v>167</v>
      </c>
      <c r="H13199" s="111" t="s">
        <v>179</v>
      </c>
      <c r="I13199" s="111" t="s">
        <v>167</v>
      </c>
      <c r="J13199" t="str">
        <f t="shared" si="412"/>
        <v>5422SkogMineraljordBlandingsskogImpediment</v>
      </c>
      <c r="K13199" s="111">
        <v>-1.6598037998579707</v>
      </c>
      <c r="L13199" s="111">
        <v>0.85306406685236758</v>
      </c>
      <c r="M13199" s="111">
        <v>6.3979989500968365E-2</v>
      </c>
      <c r="N13199" s="112">
        <f t="shared" si="413"/>
        <v>-0.7427597435046347</v>
      </c>
    </row>
    <row r="13200" spans="1:14" x14ac:dyDescent="0.25">
      <c r="A13200" s="111" t="s">
        <v>940</v>
      </c>
      <c r="B13200" s="111">
        <f>INDEX(kommuner!C:C,MATCH(_xlfn.NUMBERVALUE(A13200),kommuner!B:B,0))</f>
        <v>5422</v>
      </c>
      <c r="C13200" s="111" t="s">
        <v>127</v>
      </c>
      <c r="D13200" s="111" t="s">
        <v>127</v>
      </c>
      <c r="E13200" s="111" t="s">
        <v>126</v>
      </c>
      <c r="F13200" s="111" t="s">
        <v>179</v>
      </c>
      <c r="G13200" s="111" t="s">
        <v>190</v>
      </c>
      <c r="H13200" s="111" t="s">
        <v>179</v>
      </c>
      <c r="I13200" s="111" t="s">
        <v>190</v>
      </c>
      <c r="J13200" t="str">
        <f t="shared" si="412"/>
        <v>5422SkogMineraljordBlandingsskogLav</v>
      </c>
      <c r="K13200" s="111">
        <v>-2.5588434197694254</v>
      </c>
      <c r="L13200" s="111">
        <v>0.85306406685236758</v>
      </c>
      <c r="M13200" s="111">
        <v>6.3979989500968365E-2</v>
      </c>
      <c r="N13200" s="112">
        <f t="shared" si="413"/>
        <v>-1.6417993634160897</v>
      </c>
    </row>
    <row r="13201" spans="1:14" x14ac:dyDescent="0.25">
      <c r="A13201" s="111" t="s">
        <v>940</v>
      </c>
      <c r="B13201" s="111">
        <f>INDEX(kommuner!C:C,MATCH(_xlfn.NUMBERVALUE(A13201),kommuner!B:B,0))</f>
        <v>5422</v>
      </c>
      <c r="C13201" s="111" t="s">
        <v>127</v>
      </c>
      <c r="D13201" s="111" t="s">
        <v>127</v>
      </c>
      <c r="E13201" s="111" t="s">
        <v>126</v>
      </c>
      <c r="F13201" s="111" t="s">
        <v>179</v>
      </c>
      <c r="G13201" s="111" t="s">
        <v>173</v>
      </c>
      <c r="H13201" s="111" t="s">
        <v>179</v>
      </c>
      <c r="I13201" s="111" t="s">
        <v>173</v>
      </c>
      <c r="J13201" t="str">
        <f t="shared" si="412"/>
        <v>5422SkogMineraljordBlandingsskogMiddels</v>
      </c>
      <c r="K13201" s="111">
        <v>-3.8687729546762566</v>
      </c>
      <c r="L13201" s="111">
        <v>0.85306406685236758</v>
      </c>
      <c r="M13201" s="111">
        <v>6.3979989500968365E-2</v>
      </c>
      <c r="N13201" s="112">
        <f t="shared" si="413"/>
        <v>-2.9517288983229206</v>
      </c>
    </row>
    <row r="13202" spans="1:14" x14ac:dyDescent="0.25">
      <c r="A13202" s="111" t="s">
        <v>940</v>
      </c>
      <c r="B13202" s="111">
        <f>INDEX(kommuner!C:C,MATCH(_xlfn.NUMBERVALUE(A13202),kommuner!B:B,0))</f>
        <v>5422</v>
      </c>
      <c r="C13202" s="111" t="s">
        <v>127</v>
      </c>
      <c r="D13202" s="111" t="s">
        <v>127</v>
      </c>
      <c r="E13202" s="111" t="s">
        <v>126</v>
      </c>
      <c r="F13202" s="111" t="s">
        <v>179</v>
      </c>
      <c r="G13202" s="111" t="s">
        <v>186</v>
      </c>
      <c r="H13202" s="111" t="s">
        <v>179</v>
      </c>
      <c r="I13202" s="111" t="s">
        <v>186</v>
      </c>
      <c r="J13202" t="str">
        <f t="shared" si="412"/>
        <v>5422SkogMineraljordBlandingsskogSærs høy</v>
      </c>
      <c r="K13202" s="111">
        <v>-2.9395925245326562</v>
      </c>
      <c r="L13202" s="111">
        <v>0.85306406685236758</v>
      </c>
      <c r="M13202" s="111">
        <v>6.3979989500968365E-2</v>
      </c>
      <c r="N13202" s="112">
        <f t="shared" si="413"/>
        <v>-2.0225484681793202</v>
      </c>
    </row>
    <row r="13203" spans="1:14" x14ac:dyDescent="0.25">
      <c r="A13203" s="111" t="s">
        <v>940</v>
      </c>
      <c r="B13203" s="111">
        <f>INDEX(kommuner!C:C,MATCH(_xlfn.NUMBERVALUE(A13203),kommuner!B:B,0))</f>
        <v>5422</v>
      </c>
      <c r="C13203" s="111" t="s">
        <v>127</v>
      </c>
      <c r="D13203" s="111" t="s">
        <v>127</v>
      </c>
      <c r="E13203" s="111" t="s">
        <v>126</v>
      </c>
      <c r="F13203" s="111" t="s">
        <v>185</v>
      </c>
      <c r="G13203" s="111" t="s">
        <v>180</v>
      </c>
      <c r="H13203" s="111" t="s">
        <v>185</v>
      </c>
      <c r="I13203" s="111" t="s">
        <v>180</v>
      </c>
      <c r="J13203" t="str">
        <f t="shared" si="412"/>
        <v>5422SkogMineraljordLauvskogHøy</v>
      </c>
      <c r="K13203" s="111">
        <v>-2.2672556336745231</v>
      </c>
      <c r="L13203" s="111">
        <v>0.85306406685236758</v>
      </c>
      <c r="M13203" s="111">
        <v>6.3979989500968365E-2</v>
      </c>
      <c r="N13203" s="112">
        <f t="shared" si="413"/>
        <v>-1.3502115773211874</v>
      </c>
    </row>
    <row r="13204" spans="1:14" x14ac:dyDescent="0.25">
      <c r="A13204" s="111" t="s">
        <v>940</v>
      </c>
      <c r="B13204" s="111">
        <f>INDEX(kommuner!C:C,MATCH(_xlfn.NUMBERVALUE(A13204),kommuner!B:B,0))</f>
        <v>5422</v>
      </c>
      <c r="C13204" s="111" t="s">
        <v>127</v>
      </c>
      <c r="D13204" s="111" t="s">
        <v>127</v>
      </c>
      <c r="E13204" s="111" t="s">
        <v>126</v>
      </c>
      <c r="F13204" s="111" t="s">
        <v>185</v>
      </c>
      <c r="G13204" s="111" t="s">
        <v>167</v>
      </c>
      <c r="H13204" s="111" t="s">
        <v>185</v>
      </c>
      <c r="I13204" s="111" t="s">
        <v>167</v>
      </c>
      <c r="J13204" t="str">
        <f t="shared" si="412"/>
        <v>5422SkogMineraljordLauvskogImpediment</v>
      </c>
      <c r="K13204" s="111">
        <v>-0.10482014945424457</v>
      </c>
      <c r="L13204" s="111">
        <v>0.85306406685236758</v>
      </c>
      <c r="M13204" s="111">
        <v>6.3979989500968365E-2</v>
      </c>
      <c r="N13204" s="112">
        <f t="shared" si="413"/>
        <v>0.81222390689909141</v>
      </c>
    </row>
    <row r="13205" spans="1:14" x14ac:dyDescent="0.25">
      <c r="A13205" s="111" t="s">
        <v>940</v>
      </c>
      <c r="B13205" s="111">
        <f>INDEX(kommuner!C:C,MATCH(_xlfn.NUMBERVALUE(A13205),kommuner!B:B,0))</f>
        <v>5422</v>
      </c>
      <c r="C13205" s="111" t="s">
        <v>127</v>
      </c>
      <c r="D13205" s="111" t="s">
        <v>127</v>
      </c>
      <c r="E13205" s="111" t="s">
        <v>126</v>
      </c>
      <c r="F13205" s="111" t="s">
        <v>185</v>
      </c>
      <c r="G13205" s="111" t="s">
        <v>190</v>
      </c>
      <c r="H13205" s="111" t="s">
        <v>185</v>
      </c>
      <c r="I13205" s="111" t="s">
        <v>190</v>
      </c>
      <c r="J13205" t="str">
        <f t="shared" si="412"/>
        <v>5422SkogMineraljordLauvskogLav</v>
      </c>
      <c r="K13205" s="111">
        <v>-8.9748170935426599E-2</v>
      </c>
      <c r="L13205" s="111">
        <v>0.85306406685236758</v>
      </c>
      <c r="M13205" s="111">
        <v>6.3979989500968365E-2</v>
      </c>
      <c r="N13205" s="112">
        <f t="shared" si="413"/>
        <v>0.82729588541790933</v>
      </c>
    </row>
    <row r="13206" spans="1:14" x14ac:dyDescent="0.25">
      <c r="A13206" s="111" t="s">
        <v>940</v>
      </c>
      <c r="B13206" s="111">
        <f>INDEX(kommuner!C:C,MATCH(_xlfn.NUMBERVALUE(A13206),kommuner!B:B,0))</f>
        <v>5422</v>
      </c>
      <c r="C13206" s="111" t="s">
        <v>127</v>
      </c>
      <c r="D13206" s="111" t="s">
        <v>127</v>
      </c>
      <c r="E13206" s="111" t="s">
        <v>126</v>
      </c>
      <c r="F13206" s="111" t="s">
        <v>185</v>
      </c>
      <c r="G13206" s="111" t="s">
        <v>173</v>
      </c>
      <c r="H13206" s="111" t="s">
        <v>185</v>
      </c>
      <c r="I13206" s="111" t="s">
        <v>173</v>
      </c>
      <c r="J13206" t="str">
        <f t="shared" si="412"/>
        <v>5422SkogMineraljordLauvskogMiddels</v>
      </c>
      <c r="K13206" s="111">
        <v>-1.6187078219159163</v>
      </c>
      <c r="L13206" s="111">
        <v>0.85306406685236758</v>
      </c>
      <c r="M13206" s="111">
        <v>6.3979989500968365E-2</v>
      </c>
      <c r="N13206" s="112">
        <f t="shared" si="413"/>
        <v>-0.70166376556258037</v>
      </c>
    </row>
    <row r="13207" spans="1:14" x14ac:dyDescent="0.25">
      <c r="A13207" s="111" t="s">
        <v>940</v>
      </c>
      <c r="B13207" s="111">
        <f>INDEX(kommuner!C:C,MATCH(_xlfn.NUMBERVALUE(A13207),kommuner!B:B,0))</f>
        <v>5422</v>
      </c>
      <c r="C13207" s="111" t="s">
        <v>127</v>
      </c>
      <c r="D13207" s="111" t="s">
        <v>127</v>
      </c>
      <c r="E13207" s="111" t="s">
        <v>126</v>
      </c>
      <c r="F13207" s="111" t="s">
        <v>185</v>
      </c>
      <c r="G13207" s="111" t="s">
        <v>186</v>
      </c>
      <c r="H13207" s="111" t="s">
        <v>185</v>
      </c>
      <c r="I13207" s="111" t="s">
        <v>186</v>
      </c>
      <c r="J13207" t="str">
        <f t="shared" si="412"/>
        <v>5422SkogMineraljordLauvskogSærs høy</v>
      </c>
      <c r="K13207" s="111">
        <v>-3.6560473259425113</v>
      </c>
      <c r="L13207" s="111">
        <v>0.85306406685236758</v>
      </c>
      <c r="M13207" s="111">
        <v>6.3979989500968365E-2</v>
      </c>
      <c r="N13207" s="112">
        <f t="shared" si="413"/>
        <v>-2.7390032695891753</v>
      </c>
    </row>
    <row r="13208" spans="1:14" x14ac:dyDescent="0.25">
      <c r="A13208" s="111" t="s">
        <v>940</v>
      </c>
      <c r="B13208" s="111">
        <f>INDEX(kommuner!C:C,MATCH(_xlfn.NUMBERVALUE(A13208),kommuner!B:B,0))</f>
        <v>5422</v>
      </c>
      <c r="C13208" s="111" t="s">
        <v>127</v>
      </c>
      <c r="D13208" s="111" t="s">
        <v>127</v>
      </c>
      <c r="E13208" s="111" t="s">
        <v>123</v>
      </c>
      <c r="F13208" s="111" t="s">
        <v>172</v>
      </c>
      <c r="G13208" s="111" t="s">
        <v>180</v>
      </c>
      <c r="H13208" s="111" t="s">
        <v>172</v>
      </c>
      <c r="I13208" s="111" t="s">
        <v>180</v>
      </c>
      <c r="J13208" t="str">
        <f t="shared" si="412"/>
        <v>5422SkogOrganisk jordBarskogHøy</v>
      </c>
      <c r="K13208" s="111">
        <v>-2.5184559031994138</v>
      </c>
      <c r="L13208" s="111">
        <v>0.92784825435236762</v>
      </c>
      <c r="M13208" s="111">
        <v>0.46518126042825314</v>
      </c>
      <c r="N13208" s="112">
        <f t="shared" si="413"/>
        <v>-1.1254263884187932</v>
      </c>
    </row>
    <row r="13209" spans="1:14" x14ac:dyDescent="0.25">
      <c r="A13209" s="111" t="s">
        <v>940</v>
      </c>
      <c r="B13209" s="111">
        <f>INDEX(kommuner!C:C,MATCH(_xlfn.NUMBERVALUE(A13209),kommuner!B:B,0))</f>
        <v>5422</v>
      </c>
      <c r="C13209" s="111" t="s">
        <v>127</v>
      </c>
      <c r="D13209" s="111" t="s">
        <v>127</v>
      </c>
      <c r="E13209" s="111" t="s">
        <v>123</v>
      </c>
      <c r="F13209" s="111" t="s">
        <v>172</v>
      </c>
      <c r="G13209" s="111" t="s">
        <v>167</v>
      </c>
      <c r="H13209" s="111" t="s">
        <v>172</v>
      </c>
      <c r="I13209" s="111" t="s">
        <v>167</v>
      </c>
      <c r="J13209" t="str">
        <f t="shared" si="412"/>
        <v>5422SkogOrganisk jordBarskogImpediment</v>
      </c>
      <c r="K13209" s="111">
        <v>-0.13011741963904588</v>
      </c>
      <c r="L13209" s="111">
        <v>0.92784825435236762</v>
      </c>
      <c r="M13209" s="111">
        <v>0.46510463492953991</v>
      </c>
      <c r="N13209" s="112">
        <f t="shared" si="413"/>
        <v>1.2628354696428616</v>
      </c>
    </row>
    <row r="13210" spans="1:14" x14ac:dyDescent="0.25">
      <c r="A13210" s="111" t="s">
        <v>940</v>
      </c>
      <c r="B13210" s="111">
        <f>INDEX(kommuner!C:C,MATCH(_xlfn.NUMBERVALUE(A13210),kommuner!B:B,0))</f>
        <v>5422</v>
      </c>
      <c r="C13210" s="111" t="s">
        <v>127</v>
      </c>
      <c r="D13210" s="111" t="s">
        <v>127</v>
      </c>
      <c r="E13210" s="111" t="s">
        <v>123</v>
      </c>
      <c r="F13210" s="111" t="s">
        <v>172</v>
      </c>
      <c r="G13210" s="111" t="s">
        <v>190</v>
      </c>
      <c r="H13210" s="111" t="s">
        <v>172</v>
      </c>
      <c r="I13210" s="111" t="s">
        <v>190</v>
      </c>
      <c r="J13210" t="str">
        <f t="shared" si="412"/>
        <v>5422SkogOrganisk jordBarskogLav</v>
      </c>
      <c r="K13210" s="111">
        <v>-0.50666953101693391</v>
      </c>
      <c r="L13210" s="111">
        <v>0.92784825435236762</v>
      </c>
      <c r="M13210" s="111">
        <v>0.46510463492953991</v>
      </c>
      <c r="N13210" s="112">
        <f t="shared" si="413"/>
        <v>0.88628335826497362</v>
      </c>
    </row>
    <row r="13211" spans="1:14" x14ac:dyDescent="0.25">
      <c r="A13211" s="111" t="s">
        <v>940</v>
      </c>
      <c r="B13211" s="111">
        <f>INDEX(kommuner!C:C,MATCH(_xlfn.NUMBERVALUE(A13211),kommuner!B:B,0))</f>
        <v>5422</v>
      </c>
      <c r="C13211" s="111" t="s">
        <v>127</v>
      </c>
      <c r="D13211" s="111" t="s">
        <v>127</v>
      </c>
      <c r="E13211" s="111" t="s">
        <v>123</v>
      </c>
      <c r="F13211" s="111" t="s">
        <v>172</v>
      </c>
      <c r="G13211" s="111" t="s">
        <v>173</v>
      </c>
      <c r="H13211" s="111" t="s">
        <v>172</v>
      </c>
      <c r="I13211" s="111" t="s">
        <v>173</v>
      </c>
      <c r="J13211" t="str">
        <f t="shared" si="412"/>
        <v>5422SkogOrganisk jordBarskogMiddels</v>
      </c>
      <c r="K13211" s="111">
        <v>-1.5571490961494638</v>
      </c>
      <c r="L13211" s="111">
        <v>0.92784825435236762</v>
      </c>
      <c r="M13211" s="111">
        <v>0.46518126042825314</v>
      </c>
      <c r="N13211" s="112">
        <f t="shared" si="413"/>
        <v>-0.16411958136884308</v>
      </c>
    </row>
    <row r="13212" spans="1:14" x14ac:dyDescent="0.25">
      <c r="A13212" s="111" t="s">
        <v>940</v>
      </c>
      <c r="B13212" s="111">
        <f>INDEX(kommuner!C:C,MATCH(_xlfn.NUMBERVALUE(A13212),kommuner!B:B,0))</f>
        <v>5422</v>
      </c>
      <c r="C13212" s="111" t="s">
        <v>127</v>
      </c>
      <c r="D13212" s="111" t="s">
        <v>127</v>
      </c>
      <c r="E13212" s="111" t="s">
        <v>123</v>
      </c>
      <c r="F13212" s="111" t="s">
        <v>172</v>
      </c>
      <c r="G13212" s="111" t="s">
        <v>186</v>
      </c>
      <c r="H13212" s="111" t="s">
        <v>172</v>
      </c>
      <c r="I13212" s="111" t="s">
        <v>186</v>
      </c>
      <c r="J13212" t="str">
        <f t="shared" si="412"/>
        <v>5422SkogOrganisk jordBarskogSærs høy</v>
      </c>
      <c r="K13212" s="111">
        <v>2.5548655235722699</v>
      </c>
      <c r="L13212" s="111">
        <v>0.92784825435236762</v>
      </c>
      <c r="M13212" s="111">
        <v>0.46518126042825314</v>
      </c>
      <c r="N13212" s="112">
        <f t="shared" si="413"/>
        <v>3.9478950383528906</v>
      </c>
    </row>
    <row r="13213" spans="1:14" x14ac:dyDescent="0.25">
      <c r="A13213" s="111" t="s">
        <v>940</v>
      </c>
      <c r="B13213" s="111">
        <f>INDEX(kommuner!C:C,MATCH(_xlfn.NUMBERVALUE(A13213),kommuner!B:B,0))</f>
        <v>5422</v>
      </c>
      <c r="C13213" s="111" t="s">
        <v>127</v>
      </c>
      <c r="D13213" s="111" t="s">
        <v>127</v>
      </c>
      <c r="E13213" s="111" t="s">
        <v>123</v>
      </c>
      <c r="F13213" s="111" t="s">
        <v>179</v>
      </c>
      <c r="G13213" s="111" t="s">
        <v>180</v>
      </c>
      <c r="H13213" s="111" t="s">
        <v>179</v>
      </c>
      <c r="I13213" s="111" t="s">
        <v>180</v>
      </c>
      <c r="J13213" t="str">
        <f t="shared" si="412"/>
        <v>5422SkogOrganisk jordBlandingsskogHøy</v>
      </c>
      <c r="K13213" s="111">
        <v>-5.5554344456832343</v>
      </c>
      <c r="L13213" s="111">
        <v>0.92784825435236762</v>
      </c>
      <c r="M13213" s="111">
        <v>0.46510463492953991</v>
      </c>
      <c r="N13213" s="112">
        <f t="shared" si="413"/>
        <v>-4.1624815564013264</v>
      </c>
    </row>
    <row r="13214" spans="1:14" x14ac:dyDescent="0.25">
      <c r="A13214" s="111" t="s">
        <v>940</v>
      </c>
      <c r="B13214" s="111">
        <f>INDEX(kommuner!C:C,MATCH(_xlfn.NUMBERVALUE(A13214),kommuner!B:B,0))</f>
        <v>5422</v>
      </c>
      <c r="C13214" s="111" t="s">
        <v>127</v>
      </c>
      <c r="D13214" s="111" t="s">
        <v>127</v>
      </c>
      <c r="E13214" s="111" t="s">
        <v>123</v>
      </c>
      <c r="F13214" s="111" t="s">
        <v>179</v>
      </c>
      <c r="G13214" s="111" t="s">
        <v>167</v>
      </c>
      <c r="H13214" s="111" t="s">
        <v>179</v>
      </c>
      <c r="I13214" s="111" t="s">
        <v>167</v>
      </c>
      <c r="J13214" t="str">
        <f t="shared" si="412"/>
        <v>5422SkogOrganisk jordBlandingsskogImpediment</v>
      </c>
      <c r="K13214" s="111">
        <v>-0.28586344175800005</v>
      </c>
      <c r="L13214" s="111">
        <v>0.92784825435236762</v>
      </c>
      <c r="M13214" s="111">
        <v>0.46510463492953991</v>
      </c>
      <c r="N13214" s="112">
        <f t="shared" si="413"/>
        <v>1.1070894475239075</v>
      </c>
    </row>
    <row r="13215" spans="1:14" x14ac:dyDescent="0.25">
      <c r="A13215" s="111" t="s">
        <v>940</v>
      </c>
      <c r="B13215" s="111">
        <f>INDEX(kommuner!C:C,MATCH(_xlfn.NUMBERVALUE(A13215),kommuner!B:B,0))</f>
        <v>5422</v>
      </c>
      <c r="C13215" s="111" t="s">
        <v>127</v>
      </c>
      <c r="D13215" s="111" t="s">
        <v>127</v>
      </c>
      <c r="E13215" s="111" t="s">
        <v>123</v>
      </c>
      <c r="F13215" s="111" t="s">
        <v>179</v>
      </c>
      <c r="G13215" s="111" t="s">
        <v>190</v>
      </c>
      <c r="H13215" s="111" t="s">
        <v>179</v>
      </c>
      <c r="I13215" s="111" t="s">
        <v>190</v>
      </c>
      <c r="J13215" t="str">
        <f t="shared" si="412"/>
        <v>5422SkogOrganisk jordBlandingsskogLav</v>
      </c>
      <c r="K13215" s="111">
        <v>-1.2347339377887629</v>
      </c>
      <c r="L13215" s="111">
        <v>0.92784825435236762</v>
      </c>
      <c r="M13215" s="111">
        <v>0.46510463492953991</v>
      </c>
      <c r="N13215" s="112">
        <f t="shared" si="413"/>
        <v>0.15821895149314458</v>
      </c>
    </row>
    <row r="13216" spans="1:14" x14ac:dyDescent="0.25">
      <c r="A13216" s="111" t="s">
        <v>940</v>
      </c>
      <c r="B13216" s="111">
        <f>INDEX(kommuner!C:C,MATCH(_xlfn.NUMBERVALUE(A13216),kommuner!B:B,0))</f>
        <v>5422</v>
      </c>
      <c r="C13216" s="111" t="s">
        <v>127</v>
      </c>
      <c r="D13216" s="111" t="s">
        <v>127</v>
      </c>
      <c r="E13216" s="111" t="s">
        <v>123</v>
      </c>
      <c r="F13216" s="111" t="s">
        <v>179</v>
      </c>
      <c r="G13216" s="111" t="s">
        <v>173</v>
      </c>
      <c r="H13216" s="111" t="s">
        <v>179</v>
      </c>
      <c r="I13216" s="111" t="s">
        <v>173</v>
      </c>
      <c r="J13216" t="str">
        <f t="shared" si="412"/>
        <v>5422SkogOrganisk jordBlandingsskogMiddels</v>
      </c>
      <c r="K13216" s="111">
        <v>-2.4239591752717748</v>
      </c>
      <c r="L13216" s="111">
        <v>0.92784825435236762</v>
      </c>
      <c r="M13216" s="111">
        <v>0.46510463492953991</v>
      </c>
      <c r="N13216" s="112">
        <f t="shared" si="413"/>
        <v>-1.0310062859898674</v>
      </c>
    </row>
    <row r="13217" spans="1:14" x14ac:dyDescent="0.25">
      <c r="A13217" s="111" t="s">
        <v>940</v>
      </c>
      <c r="B13217" s="111">
        <f>INDEX(kommuner!C:C,MATCH(_xlfn.NUMBERVALUE(A13217),kommuner!B:B,0))</f>
        <v>5422</v>
      </c>
      <c r="C13217" s="111" t="s">
        <v>127</v>
      </c>
      <c r="D13217" s="111" t="s">
        <v>127</v>
      </c>
      <c r="E13217" s="111" t="s">
        <v>123</v>
      </c>
      <c r="F13217" s="111" t="s">
        <v>179</v>
      </c>
      <c r="G13217" s="111" t="s">
        <v>186</v>
      </c>
      <c r="H13217" s="111" t="s">
        <v>179</v>
      </c>
      <c r="I13217" s="111" t="s">
        <v>186</v>
      </c>
      <c r="J13217" t="str">
        <f t="shared" si="412"/>
        <v>5422SkogOrganisk jordBlandingsskogSærs høy</v>
      </c>
      <c r="K13217" s="111">
        <v>-1.5726115302258048</v>
      </c>
      <c r="L13217" s="111">
        <v>0.92784825435236762</v>
      </c>
      <c r="M13217" s="111">
        <v>0.46510463492953991</v>
      </c>
      <c r="N13217" s="112">
        <f t="shared" si="413"/>
        <v>-0.17965864094389727</v>
      </c>
    </row>
    <row r="13218" spans="1:14" x14ac:dyDescent="0.25">
      <c r="A13218" s="111" t="s">
        <v>940</v>
      </c>
      <c r="B13218" s="111">
        <f>INDEX(kommuner!C:C,MATCH(_xlfn.NUMBERVALUE(A13218),kommuner!B:B,0))</f>
        <v>5422</v>
      </c>
      <c r="C13218" s="111" t="s">
        <v>127</v>
      </c>
      <c r="D13218" s="111" t="s">
        <v>127</v>
      </c>
      <c r="E13218" s="111" t="s">
        <v>123</v>
      </c>
      <c r="F13218" s="111" t="s">
        <v>185</v>
      </c>
      <c r="G13218" s="111" t="s">
        <v>180</v>
      </c>
      <c r="H13218" s="111" t="s">
        <v>185</v>
      </c>
      <c r="I13218" s="111" t="s">
        <v>180</v>
      </c>
      <c r="J13218" t="str">
        <f t="shared" si="412"/>
        <v>5422SkogOrganisk jordLauvskogHøy</v>
      </c>
      <c r="K13218" s="111">
        <v>-1.9913688882377358</v>
      </c>
      <c r="L13218" s="111">
        <v>0.92784825435236762</v>
      </c>
      <c r="M13218" s="111">
        <v>0.46510463492953991</v>
      </c>
      <c r="N13218" s="112">
        <f t="shared" si="413"/>
        <v>-0.59841599895582831</v>
      </c>
    </row>
    <row r="13219" spans="1:14" x14ac:dyDescent="0.25">
      <c r="A13219" s="111" t="s">
        <v>940</v>
      </c>
      <c r="B13219" s="111">
        <f>INDEX(kommuner!C:C,MATCH(_xlfn.NUMBERVALUE(A13219),kommuner!B:B,0))</f>
        <v>5422</v>
      </c>
      <c r="C13219" s="111" t="s">
        <v>127</v>
      </c>
      <c r="D13219" s="111" t="s">
        <v>127</v>
      </c>
      <c r="E13219" s="111" t="s">
        <v>123</v>
      </c>
      <c r="F13219" s="111" t="s">
        <v>185</v>
      </c>
      <c r="G13219" s="111" t="s">
        <v>167</v>
      </c>
      <c r="H13219" s="111" t="s">
        <v>185</v>
      </c>
      <c r="I13219" s="111" t="s">
        <v>167</v>
      </c>
      <c r="J13219" t="str">
        <f t="shared" si="412"/>
        <v>5422SkogOrganisk jordLauvskogImpediment</v>
      </c>
      <c r="K13219" s="111">
        <v>0.35000626494250675</v>
      </c>
      <c r="L13219" s="111">
        <v>0.92784825435236762</v>
      </c>
      <c r="M13219" s="111">
        <v>0.46510463492953991</v>
      </c>
      <c r="N13219" s="112">
        <f t="shared" si="413"/>
        <v>1.7429591542244141</v>
      </c>
    </row>
    <row r="13220" spans="1:14" x14ac:dyDescent="0.25">
      <c r="A13220" s="111" t="s">
        <v>940</v>
      </c>
      <c r="B13220" s="111">
        <f>INDEX(kommuner!C:C,MATCH(_xlfn.NUMBERVALUE(A13220),kommuner!B:B,0))</f>
        <v>5422</v>
      </c>
      <c r="C13220" s="111" t="s">
        <v>127</v>
      </c>
      <c r="D13220" s="111" t="s">
        <v>127</v>
      </c>
      <c r="E13220" s="111" t="s">
        <v>123</v>
      </c>
      <c r="F13220" s="111" t="s">
        <v>185</v>
      </c>
      <c r="G13220" s="111" t="s">
        <v>190</v>
      </c>
      <c r="H13220" s="111" t="s">
        <v>185</v>
      </c>
      <c r="I13220" s="111" t="s">
        <v>190</v>
      </c>
      <c r="J13220" t="str">
        <f t="shared" si="412"/>
        <v>5422SkogOrganisk jordLauvskogLav</v>
      </c>
      <c r="K13220" s="111">
        <v>1.1144075558526714</v>
      </c>
      <c r="L13220" s="111">
        <v>0.92784825435236762</v>
      </c>
      <c r="M13220" s="111">
        <v>0.46510463492953991</v>
      </c>
      <c r="N13220" s="112">
        <f t="shared" si="413"/>
        <v>2.5073604451345788</v>
      </c>
    </row>
    <row r="13221" spans="1:14" x14ac:dyDescent="0.25">
      <c r="A13221" s="111" t="s">
        <v>940</v>
      </c>
      <c r="B13221" s="111">
        <f>INDEX(kommuner!C:C,MATCH(_xlfn.NUMBERVALUE(A13221),kommuner!B:B,0))</f>
        <v>5422</v>
      </c>
      <c r="C13221" s="111" t="s">
        <v>127</v>
      </c>
      <c r="D13221" s="111" t="s">
        <v>127</v>
      </c>
      <c r="E13221" s="111" t="s">
        <v>123</v>
      </c>
      <c r="F13221" s="111" t="s">
        <v>185</v>
      </c>
      <c r="G13221" s="111" t="s">
        <v>173</v>
      </c>
      <c r="H13221" s="111" t="s">
        <v>185</v>
      </c>
      <c r="I13221" s="111" t="s">
        <v>173</v>
      </c>
      <c r="J13221" t="str">
        <f t="shared" si="412"/>
        <v>5422SkogOrganisk jordLauvskogMiddels</v>
      </c>
      <c r="K13221" s="111">
        <v>-0.62664468270982987</v>
      </c>
      <c r="L13221" s="111">
        <v>0.92784825435236762</v>
      </c>
      <c r="M13221" s="111">
        <v>0.46510463492953991</v>
      </c>
      <c r="N13221" s="112">
        <f t="shared" si="413"/>
        <v>0.76630820657207765</v>
      </c>
    </row>
    <row r="13222" spans="1:14" x14ac:dyDescent="0.25">
      <c r="A13222" s="111" t="s">
        <v>940</v>
      </c>
      <c r="B13222" s="111">
        <f>INDEX(kommuner!C:C,MATCH(_xlfn.NUMBERVALUE(A13222),kommuner!B:B,0))</f>
        <v>5422</v>
      </c>
      <c r="C13222" s="111" t="s">
        <v>127</v>
      </c>
      <c r="D13222" s="111" t="s">
        <v>127</v>
      </c>
      <c r="E13222" s="111" t="s">
        <v>123</v>
      </c>
      <c r="F13222" s="111" t="s">
        <v>185</v>
      </c>
      <c r="G13222" s="111" t="s">
        <v>186</v>
      </c>
      <c r="H13222" s="111" t="s">
        <v>185</v>
      </c>
      <c r="I13222" s="111" t="s">
        <v>186</v>
      </c>
      <c r="J13222" t="str">
        <f t="shared" si="412"/>
        <v>5422SkogOrganisk jordLauvskogSærs høy</v>
      </c>
      <c r="K13222" s="111">
        <v>-1.8997279926091779</v>
      </c>
      <c r="L13222" s="111">
        <v>0.92784825435236762</v>
      </c>
      <c r="M13222" s="111">
        <v>0.46510463492953991</v>
      </c>
      <c r="N13222" s="112">
        <f t="shared" si="413"/>
        <v>-0.50677510332727038</v>
      </c>
    </row>
    <row r="13223" spans="1:14" x14ac:dyDescent="0.25">
      <c r="A13223" s="111" t="s">
        <v>940</v>
      </c>
      <c r="B13223" s="111">
        <f>INDEX(kommuner!C:C,MATCH(_xlfn.NUMBERVALUE(A13223),kommuner!B:B,0))</f>
        <v>5422</v>
      </c>
      <c r="C13223" s="111" t="s">
        <v>83</v>
      </c>
      <c r="D13223" s="111" t="s">
        <v>83</v>
      </c>
      <c r="E13223" s="111" t="s">
        <v>126</v>
      </c>
      <c r="F13223" s="111" t="s">
        <v>139</v>
      </c>
      <c r="G13223" s="111" t="s">
        <v>139</v>
      </c>
      <c r="H13223" s="111" t="s">
        <v>139</v>
      </c>
      <c r="I13223" s="111" t="s">
        <v>139</v>
      </c>
      <c r="J13223" t="str">
        <f t="shared" si="412"/>
        <v>5422Utbygd arealMineraljord</v>
      </c>
      <c r="K13223" s="111">
        <v>6.7868445194857546E-2</v>
      </c>
      <c r="L13223" s="111">
        <v>0</v>
      </c>
      <c r="M13223" s="111">
        <v>1.303047089454229E-2</v>
      </c>
      <c r="N13223" s="112">
        <f t="shared" si="413"/>
        <v>8.0898916089399836E-2</v>
      </c>
    </row>
    <row r="13224" spans="1:14" x14ac:dyDescent="0.25">
      <c r="A13224" s="111" t="s">
        <v>940</v>
      </c>
      <c r="B13224" s="111">
        <f>INDEX(kommuner!C:C,MATCH(_xlfn.NUMBERVALUE(A13224),kommuner!B:B,0))</f>
        <v>5422</v>
      </c>
      <c r="C13224" s="111" t="s">
        <v>83</v>
      </c>
      <c r="D13224" s="111" t="s">
        <v>83</v>
      </c>
      <c r="E13224" s="111" t="s">
        <v>123</v>
      </c>
      <c r="F13224" s="111" t="s">
        <v>139</v>
      </c>
      <c r="G13224" s="111" t="s">
        <v>139</v>
      </c>
      <c r="H13224" s="111" t="s">
        <v>139</v>
      </c>
      <c r="I13224" s="111" t="s">
        <v>139</v>
      </c>
      <c r="J13224" t="str">
        <f t="shared" si="412"/>
        <v>5422Utbygd arealOrganisk jord</v>
      </c>
      <c r="K13224" s="111">
        <v>29.011421395201612</v>
      </c>
      <c r="L13224" s="111">
        <v>0</v>
      </c>
      <c r="M13224" s="111">
        <v>1.303047089454229E-2</v>
      </c>
      <c r="N13224" s="112">
        <f t="shared" si="413"/>
        <v>29.024451866096154</v>
      </c>
    </row>
    <row r="13225" spans="1:14" x14ac:dyDescent="0.25">
      <c r="A13225" s="111" t="s">
        <v>940</v>
      </c>
      <c r="B13225" s="111">
        <f>INDEX(kommuner!C:C,MATCH(_xlfn.NUMBERVALUE(A13225),kommuner!B:B,0))</f>
        <v>5422</v>
      </c>
      <c r="C13225" s="111" t="s">
        <v>181</v>
      </c>
      <c r="D13225" s="111" t="s">
        <v>181</v>
      </c>
      <c r="E13225" s="111" t="s">
        <v>123</v>
      </c>
      <c r="F13225" s="111" t="s">
        <v>139</v>
      </c>
      <c r="G13225" s="111" t="s">
        <v>139</v>
      </c>
      <c r="H13225" s="111" t="s">
        <v>139</v>
      </c>
      <c r="I13225" s="111" t="s">
        <v>139</v>
      </c>
      <c r="J13225" t="str">
        <f t="shared" si="412"/>
        <v>5422Vann og myrOrganisk jord</v>
      </c>
      <c r="K13225" s="111">
        <v>-4.1038862122629617E-2</v>
      </c>
      <c r="L13225" s="111">
        <v>0</v>
      </c>
      <c r="M13225" s="111">
        <v>0</v>
      </c>
      <c r="N13225" s="112">
        <f t="shared" si="413"/>
        <v>-4.1038862122629617E-2</v>
      </c>
    </row>
    <row r="13226" spans="1:14" x14ac:dyDescent="0.25">
      <c r="A13226" s="111" t="s">
        <v>941</v>
      </c>
      <c r="B13226" s="111">
        <f>INDEX(kommuner!C:C,MATCH(_xlfn.NUMBERVALUE(A13226),kommuner!B:B,0))</f>
        <v>5423</v>
      </c>
      <c r="C13226" s="111" t="s">
        <v>82</v>
      </c>
      <c r="D13226" s="111" t="s">
        <v>82</v>
      </c>
      <c r="E13226" s="111" t="s">
        <v>126</v>
      </c>
      <c r="F13226" s="111" t="s">
        <v>139</v>
      </c>
      <c r="G13226" s="111" t="s">
        <v>139</v>
      </c>
      <c r="H13226" s="111" t="s">
        <v>139</v>
      </c>
      <c r="I13226" s="111" t="s">
        <v>139</v>
      </c>
      <c r="J13226" t="str">
        <f t="shared" si="412"/>
        <v>5423Annen utmarkMineraljord</v>
      </c>
      <c r="K13226" s="111">
        <v>-4.6129089206686659E-2</v>
      </c>
      <c r="L13226" s="111">
        <v>0</v>
      </c>
      <c r="M13226" s="111">
        <v>0</v>
      </c>
      <c r="N13226" s="112">
        <f t="shared" si="413"/>
        <v>-4.6129089206686659E-2</v>
      </c>
    </row>
    <row r="13227" spans="1:14" x14ac:dyDescent="0.25">
      <c r="A13227" s="111" t="s">
        <v>941</v>
      </c>
      <c r="B13227" s="111">
        <f>INDEX(kommuner!C:C,MATCH(_xlfn.NUMBERVALUE(A13227),kommuner!B:B,0))</f>
        <v>5423</v>
      </c>
      <c r="C13227" s="111" t="s">
        <v>121</v>
      </c>
      <c r="D13227" s="111" t="s">
        <v>121</v>
      </c>
      <c r="E13227" s="111" t="s">
        <v>126</v>
      </c>
      <c r="F13227" s="111" t="s">
        <v>139</v>
      </c>
      <c r="G13227" s="111" t="s">
        <v>139</v>
      </c>
      <c r="H13227" s="111" t="s">
        <v>139</v>
      </c>
      <c r="I13227" s="111" t="s">
        <v>139</v>
      </c>
      <c r="J13227" t="str">
        <f t="shared" si="412"/>
        <v>5423BeiteMineraljord</v>
      </c>
      <c r="K13227" s="111">
        <v>-0.96338340838695502</v>
      </c>
      <c r="L13227" s="111">
        <v>0</v>
      </c>
      <c r="M13227" s="111">
        <v>1.2448711246839999E-7</v>
      </c>
      <c r="N13227" s="112">
        <f t="shared" si="413"/>
        <v>-0.96338328389984251</v>
      </c>
    </row>
    <row r="13228" spans="1:14" x14ac:dyDescent="0.25">
      <c r="A13228" s="111" t="s">
        <v>941</v>
      </c>
      <c r="B13228" s="111">
        <f>INDEX(kommuner!C:C,MATCH(_xlfn.NUMBERVALUE(A13228),kommuner!B:B,0))</f>
        <v>5423</v>
      </c>
      <c r="C13228" s="111" t="s">
        <v>121</v>
      </c>
      <c r="D13228" s="111" t="s">
        <v>121</v>
      </c>
      <c r="E13228" s="111" t="s">
        <v>123</v>
      </c>
      <c r="F13228" s="111" t="s">
        <v>139</v>
      </c>
      <c r="G13228" s="111" t="s">
        <v>139</v>
      </c>
      <c r="H13228" s="111" t="s">
        <v>139</v>
      </c>
      <c r="I13228" s="111" t="s">
        <v>139</v>
      </c>
      <c r="J13228" t="str">
        <f t="shared" si="412"/>
        <v>5423BeiteOrganisk jord</v>
      </c>
      <c r="K13228" s="111">
        <v>12.077525935985037</v>
      </c>
      <c r="L13228" s="111">
        <v>1.6412500000000001</v>
      </c>
      <c r="M13228" s="111">
        <v>0</v>
      </c>
      <c r="N13228" s="112">
        <f t="shared" si="413"/>
        <v>13.718775935985036</v>
      </c>
    </row>
    <row r="13229" spans="1:14" x14ac:dyDescent="0.25">
      <c r="A13229" s="111" t="s">
        <v>941</v>
      </c>
      <c r="B13229" s="111">
        <f>INDEX(kommuner!C:C,MATCH(_xlfn.NUMBERVALUE(A13229),kommuner!B:B,0))</f>
        <v>5423</v>
      </c>
      <c r="C13229" s="111" t="s">
        <v>84</v>
      </c>
      <c r="D13229" s="111" t="s">
        <v>84</v>
      </c>
      <c r="E13229" s="111" t="s">
        <v>126</v>
      </c>
      <c r="F13229" s="111" t="s">
        <v>139</v>
      </c>
      <c r="G13229" s="111" t="s">
        <v>139</v>
      </c>
      <c r="H13229" s="111" t="s">
        <v>139</v>
      </c>
      <c r="I13229" s="111" t="s">
        <v>139</v>
      </c>
      <c r="J13229" t="str">
        <f t="shared" si="412"/>
        <v>5423Dyrket markMineraljord</v>
      </c>
      <c r="K13229" s="111">
        <v>6.1688588218568839E-2</v>
      </c>
      <c r="L13229" s="111">
        <v>0</v>
      </c>
      <c r="M13229" s="111">
        <v>0</v>
      </c>
      <c r="N13229" s="112">
        <f t="shared" si="413"/>
        <v>6.1688588218568839E-2</v>
      </c>
    </row>
    <row r="13230" spans="1:14" x14ac:dyDescent="0.25">
      <c r="A13230" s="111" t="s">
        <v>941</v>
      </c>
      <c r="B13230" s="111">
        <f>INDEX(kommuner!C:C,MATCH(_xlfn.NUMBERVALUE(A13230),kommuner!B:B,0))</f>
        <v>5423</v>
      </c>
      <c r="C13230" s="111" t="s">
        <v>84</v>
      </c>
      <c r="D13230" s="111" t="s">
        <v>84</v>
      </c>
      <c r="E13230" s="111" t="s">
        <v>123</v>
      </c>
      <c r="F13230" s="111" t="s">
        <v>139</v>
      </c>
      <c r="G13230" s="111" t="s">
        <v>139</v>
      </c>
      <c r="H13230" s="111" t="s">
        <v>139</v>
      </c>
      <c r="I13230" s="111" t="s">
        <v>139</v>
      </c>
      <c r="J13230" t="str">
        <f t="shared" si="412"/>
        <v>5423Dyrket markOrganisk jord</v>
      </c>
      <c r="K13230" s="111">
        <v>28.726149366675592</v>
      </c>
      <c r="L13230" s="111">
        <v>1.45625</v>
      </c>
      <c r="M13230" s="111">
        <v>0</v>
      </c>
      <c r="N13230" s="112">
        <f t="shared" si="413"/>
        <v>30.182399366675593</v>
      </c>
    </row>
    <row r="13231" spans="1:14" x14ac:dyDescent="0.25">
      <c r="A13231" s="111" t="s">
        <v>941</v>
      </c>
      <c r="B13231" s="111">
        <f>INDEX(kommuner!C:C,MATCH(_xlfn.NUMBERVALUE(A13231),kommuner!B:B,0))</f>
        <v>5423</v>
      </c>
      <c r="C13231" s="111" t="s">
        <v>127</v>
      </c>
      <c r="D13231" s="111" t="s">
        <v>127</v>
      </c>
      <c r="E13231" s="111" t="s">
        <v>126</v>
      </c>
      <c r="F13231" s="111" t="s">
        <v>172</v>
      </c>
      <c r="G13231" s="111" t="s">
        <v>180</v>
      </c>
      <c r="H13231" s="111" t="s">
        <v>172</v>
      </c>
      <c r="I13231" s="111" t="s">
        <v>180</v>
      </c>
      <c r="J13231" t="str">
        <f t="shared" si="412"/>
        <v>5423SkogMineraljordBarskogHøy</v>
      </c>
      <c r="K13231" s="111">
        <v>-4.1008350957832223</v>
      </c>
      <c r="L13231" s="111">
        <v>0.85306406685236758</v>
      </c>
      <c r="M13231" s="111">
        <v>6.4056614999681585E-2</v>
      </c>
      <c r="N13231" s="112">
        <f t="shared" si="413"/>
        <v>-3.183714413931173</v>
      </c>
    </row>
    <row r="13232" spans="1:14" x14ac:dyDescent="0.25">
      <c r="A13232" s="111" t="s">
        <v>941</v>
      </c>
      <c r="B13232" s="111">
        <f>INDEX(kommuner!C:C,MATCH(_xlfn.NUMBERVALUE(A13232),kommuner!B:B,0))</f>
        <v>5423</v>
      </c>
      <c r="C13232" s="111" t="s">
        <v>127</v>
      </c>
      <c r="D13232" s="111" t="s">
        <v>127</v>
      </c>
      <c r="E13232" s="111" t="s">
        <v>126</v>
      </c>
      <c r="F13232" s="111" t="s">
        <v>172</v>
      </c>
      <c r="G13232" s="111" t="s">
        <v>167</v>
      </c>
      <c r="H13232" s="111" t="s">
        <v>172</v>
      </c>
      <c r="I13232" s="111" t="s">
        <v>167</v>
      </c>
      <c r="J13232" t="str">
        <f t="shared" si="412"/>
        <v>5423SkogMineraljordBarskogImpediment</v>
      </c>
      <c r="K13232" s="111">
        <v>-0.74600152614144843</v>
      </c>
      <c r="L13232" s="111">
        <v>0.85306406685236758</v>
      </c>
      <c r="M13232" s="111">
        <v>6.3979989500968365E-2</v>
      </c>
      <c r="N13232" s="112">
        <f t="shared" si="413"/>
        <v>0.17104253021188751</v>
      </c>
    </row>
    <row r="13233" spans="1:14" x14ac:dyDescent="0.25">
      <c r="A13233" s="111" t="s">
        <v>941</v>
      </c>
      <c r="B13233" s="111">
        <f>INDEX(kommuner!C:C,MATCH(_xlfn.NUMBERVALUE(A13233),kommuner!B:B,0))</f>
        <v>5423</v>
      </c>
      <c r="C13233" s="111" t="s">
        <v>127</v>
      </c>
      <c r="D13233" s="111" t="s">
        <v>127</v>
      </c>
      <c r="E13233" s="111" t="s">
        <v>126</v>
      </c>
      <c r="F13233" s="111" t="s">
        <v>172</v>
      </c>
      <c r="G13233" s="111" t="s">
        <v>190</v>
      </c>
      <c r="H13233" s="111" t="s">
        <v>172</v>
      </c>
      <c r="I13233" s="111" t="s">
        <v>190</v>
      </c>
      <c r="J13233" t="str">
        <f t="shared" si="412"/>
        <v>5423SkogMineraljordBarskogLav</v>
      </c>
      <c r="K13233" s="111">
        <v>-1.8215681825293268</v>
      </c>
      <c r="L13233" s="111">
        <v>0.85306406685236758</v>
      </c>
      <c r="M13233" s="111">
        <v>6.3979989500968365E-2</v>
      </c>
      <c r="N13233" s="112">
        <f t="shared" si="413"/>
        <v>-0.90452412617599087</v>
      </c>
    </row>
    <row r="13234" spans="1:14" x14ac:dyDescent="0.25">
      <c r="A13234" s="111" t="s">
        <v>941</v>
      </c>
      <c r="B13234" s="111">
        <f>INDEX(kommuner!C:C,MATCH(_xlfn.NUMBERVALUE(A13234),kommuner!B:B,0))</f>
        <v>5423</v>
      </c>
      <c r="C13234" s="111" t="s">
        <v>127</v>
      </c>
      <c r="D13234" s="111" t="s">
        <v>127</v>
      </c>
      <c r="E13234" s="111" t="s">
        <v>126</v>
      </c>
      <c r="F13234" s="111" t="s">
        <v>172</v>
      </c>
      <c r="G13234" s="111" t="s">
        <v>173</v>
      </c>
      <c r="H13234" s="111" t="s">
        <v>172</v>
      </c>
      <c r="I13234" s="111" t="s">
        <v>173</v>
      </c>
      <c r="J13234" t="str">
        <f t="shared" si="412"/>
        <v>5423SkogMineraljordBarskogMiddels</v>
      </c>
      <c r="K13234" s="111">
        <v>-2.9452289214132028</v>
      </c>
      <c r="L13234" s="111">
        <v>0.85306406685236758</v>
      </c>
      <c r="M13234" s="111">
        <v>6.4056614999681585E-2</v>
      </c>
      <c r="N13234" s="112">
        <f t="shared" si="413"/>
        <v>-2.0281082395611536</v>
      </c>
    </row>
    <row r="13235" spans="1:14" x14ac:dyDescent="0.25">
      <c r="A13235" s="111" t="s">
        <v>941</v>
      </c>
      <c r="B13235" s="111">
        <f>INDEX(kommuner!C:C,MATCH(_xlfn.NUMBERVALUE(A13235),kommuner!B:B,0))</f>
        <v>5423</v>
      </c>
      <c r="C13235" s="111" t="s">
        <v>127</v>
      </c>
      <c r="D13235" s="111" t="s">
        <v>127</v>
      </c>
      <c r="E13235" s="111" t="s">
        <v>126</v>
      </c>
      <c r="F13235" s="111" t="s">
        <v>172</v>
      </c>
      <c r="G13235" s="111" t="s">
        <v>186</v>
      </c>
      <c r="H13235" s="111" t="s">
        <v>172</v>
      </c>
      <c r="I13235" s="111" t="s">
        <v>186</v>
      </c>
      <c r="J13235" t="str">
        <f t="shared" si="412"/>
        <v>5423SkogMineraljordBarskogSærs høy</v>
      </c>
      <c r="K13235" s="111">
        <v>0.12072674540874306</v>
      </c>
      <c r="L13235" s="111">
        <v>0.85306406685236758</v>
      </c>
      <c r="M13235" s="111">
        <v>6.4056614999681585E-2</v>
      </c>
      <c r="N13235" s="112">
        <f t="shared" si="413"/>
        <v>1.0378474272607923</v>
      </c>
    </row>
    <row r="13236" spans="1:14" x14ac:dyDescent="0.25">
      <c r="A13236" s="111" t="s">
        <v>941</v>
      </c>
      <c r="B13236" s="111">
        <f>INDEX(kommuner!C:C,MATCH(_xlfn.NUMBERVALUE(A13236),kommuner!B:B,0))</f>
        <v>5423</v>
      </c>
      <c r="C13236" s="111" t="s">
        <v>127</v>
      </c>
      <c r="D13236" s="111" t="s">
        <v>127</v>
      </c>
      <c r="E13236" s="111" t="s">
        <v>126</v>
      </c>
      <c r="F13236" s="111" t="s">
        <v>179</v>
      </c>
      <c r="G13236" s="111" t="s">
        <v>180</v>
      </c>
      <c r="H13236" s="111" t="s">
        <v>179</v>
      </c>
      <c r="I13236" s="111" t="s">
        <v>180</v>
      </c>
      <c r="J13236" t="str">
        <f t="shared" si="412"/>
        <v>5423SkogMineraljordBlandingsskogHøy</v>
      </c>
      <c r="K13236" s="111">
        <v>-7.1939050909469406</v>
      </c>
      <c r="L13236" s="111">
        <v>0.85306406685236758</v>
      </c>
      <c r="M13236" s="111">
        <v>6.3979989500968365E-2</v>
      </c>
      <c r="N13236" s="112">
        <f t="shared" si="413"/>
        <v>-6.2768610345936047</v>
      </c>
    </row>
    <row r="13237" spans="1:14" x14ac:dyDescent="0.25">
      <c r="A13237" s="111" t="s">
        <v>941</v>
      </c>
      <c r="B13237" s="111">
        <f>INDEX(kommuner!C:C,MATCH(_xlfn.NUMBERVALUE(A13237),kommuner!B:B,0))</f>
        <v>5423</v>
      </c>
      <c r="C13237" s="111" t="s">
        <v>127</v>
      </c>
      <c r="D13237" s="111" t="s">
        <v>127</v>
      </c>
      <c r="E13237" s="111" t="s">
        <v>126</v>
      </c>
      <c r="F13237" s="111" t="s">
        <v>179</v>
      </c>
      <c r="G13237" s="111" t="s">
        <v>167</v>
      </c>
      <c r="H13237" s="111" t="s">
        <v>179</v>
      </c>
      <c r="I13237" s="111" t="s">
        <v>167</v>
      </c>
      <c r="J13237" t="str">
        <f t="shared" si="412"/>
        <v>5423SkogMineraljordBlandingsskogImpediment</v>
      </c>
      <c r="K13237" s="111">
        <v>-1.6598037998579707</v>
      </c>
      <c r="L13237" s="111">
        <v>0.85306406685236758</v>
      </c>
      <c r="M13237" s="111">
        <v>6.3979989500968365E-2</v>
      </c>
      <c r="N13237" s="112">
        <f t="shared" si="413"/>
        <v>-0.7427597435046347</v>
      </c>
    </row>
    <row r="13238" spans="1:14" x14ac:dyDescent="0.25">
      <c r="A13238" s="111" t="s">
        <v>941</v>
      </c>
      <c r="B13238" s="111">
        <f>INDEX(kommuner!C:C,MATCH(_xlfn.NUMBERVALUE(A13238),kommuner!B:B,0))</f>
        <v>5423</v>
      </c>
      <c r="C13238" s="111" t="s">
        <v>127</v>
      </c>
      <c r="D13238" s="111" t="s">
        <v>127</v>
      </c>
      <c r="E13238" s="111" t="s">
        <v>126</v>
      </c>
      <c r="F13238" s="111" t="s">
        <v>179</v>
      </c>
      <c r="G13238" s="111" t="s">
        <v>190</v>
      </c>
      <c r="H13238" s="111" t="s">
        <v>179</v>
      </c>
      <c r="I13238" s="111" t="s">
        <v>190</v>
      </c>
      <c r="J13238" t="str">
        <f t="shared" si="412"/>
        <v>5423SkogMineraljordBlandingsskogLav</v>
      </c>
      <c r="K13238" s="111">
        <v>-2.5588434197694254</v>
      </c>
      <c r="L13238" s="111">
        <v>0.85306406685236758</v>
      </c>
      <c r="M13238" s="111">
        <v>6.3979989500968365E-2</v>
      </c>
      <c r="N13238" s="112">
        <f t="shared" si="413"/>
        <v>-1.6417993634160897</v>
      </c>
    </row>
    <row r="13239" spans="1:14" x14ac:dyDescent="0.25">
      <c r="A13239" s="111" t="s">
        <v>941</v>
      </c>
      <c r="B13239" s="111">
        <f>INDEX(kommuner!C:C,MATCH(_xlfn.NUMBERVALUE(A13239),kommuner!B:B,0))</f>
        <v>5423</v>
      </c>
      <c r="C13239" s="111" t="s">
        <v>127</v>
      </c>
      <c r="D13239" s="111" t="s">
        <v>127</v>
      </c>
      <c r="E13239" s="111" t="s">
        <v>126</v>
      </c>
      <c r="F13239" s="111" t="s">
        <v>179</v>
      </c>
      <c r="G13239" s="111" t="s">
        <v>173</v>
      </c>
      <c r="H13239" s="111" t="s">
        <v>179</v>
      </c>
      <c r="I13239" s="111" t="s">
        <v>173</v>
      </c>
      <c r="J13239" t="str">
        <f t="shared" si="412"/>
        <v>5423SkogMineraljordBlandingsskogMiddels</v>
      </c>
      <c r="K13239" s="111">
        <v>-3.8687729546762566</v>
      </c>
      <c r="L13239" s="111">
        <v>0.85306406685236758</v>
      </c>
      <c r="M13239" s="111">
        <v>6.3979989500968365E-2</v>
      </c>
      <c r="N13239" s="112">
        <f t="shared" si="413"/>
        <v>-2.9517288983229206</v>
      </c>
    </row>
    <row r="13240" spans="1:14" x14ac:dyDescent="0.25">
      <c r="A13240" s="111" t="s">
        <v>941</v>
      </c>
      <c r="B13240" s="111">
        <f>INDEX(kommuner!C:C,MATCH(_xlfn.NUMBERVALUE(A13240),kommuner!B:B,0))</f>
        <v>5423</v>
      </c>
      <c r="C13240" s="111" t="s">
        <v>127</v>
      </c>
      <c r="D13240" s="111" t="s">
        <v>127</v>
      </c>
      <c r="E13240" s="111" t="s">
        <v>126</v>
      </c>
      <c r="F13240" s="111" t="s">
        <v>179</v>
      </c>
      <c r="G13240" s="111" t="s">
        <v>186</v>
      </c>
      <c r="H13240" s="111" t="s">
        <v>179</v>
      </c>
      <c r="I13240" s="111" t="s">
        <v>186</v>
      </c>
      <c r="J13240" t="str">
        <f t="shared" si="412"/>
        <v>5423SkogMineraljordBlandingsskogSærs høy</v>
      </c>
      <c r="K13240" s="111">
        <v>-2.9395925245326562</v>
      </c>
      <c r="L13240" s="111">
        <v>0.85306406685236758</v>
      </c>
      <c r="M13240" s="111">
        <v>6.3979989500968365E-2</v>
      </c>
      <c r="N13240" s="112">
        <f t="shared" si="413"/>
        <v>-2.0225484681793202</v>
      </c>
    </row>
    <row r="13241" spans="1:14" x14ac:dyDescent="0.25">
      <c r="A13241" s="111" t="s">
        <v>941</v>
      </c>
      <c r="B13241" s="111">
        <f>INDEX(kommuner!C:C,MATCH(_xlfn.NUMBERVALUE(A13241),kommuner!B:B,0))</f>
        <v>5423</v>
      </c>
      <c r="C13241" s="111" t="s">
        <v>127</v>
      </c>
      <c r="D13241" s="111" t="s">
        <v>127</v>
      </c>
      <c r="E13241" s="111" t="s">
        <v>126</v>
      </c>
      <c r="F13241" s="111" t="s">
        <v>185</v>
      </c>
      <c r="G13241" s="111" t="s">
        <v>180</v>
      </c>
      <c r="H13241" s="111" t="s">
        <v>185</v>
      </c>
      <c r="I13241" s="111" t="s">
        <v>180</v>
      </c>
      <c r="J13241" t="str">
        <f t="shared" si="412"/>
        <v>5423SkogMineraljordLauvskogHøy</v>
      </c>
      <c r="K13241" s="111">
        <v>-2.2672556336745231</v>
      </c>
      <c r="L13241" s="111">
        <v>0.85306406685236758</v>
      </c>
      <c r="M13241" s="111">
        <v>6.3979989500968365E-2</v>
      </c>
      <c r="N13241" s="112">
        <f t="shared" si="413"/>
        <v>-1.3502115773211874</v>
      </c>
    </row>
    <row r="13242" spans="1:14" x14ac:dyDescent="0.25">
      <c r="A13242" s="111" t="s">
        <v>941</v>
      </c>
      <c r="B13242" s="111">
        <f>INDEX(kommuner!C:C,MATCH(_xlfn.NUMBERVALUE(A13242),kommuner!B:B,0))</f>
        <v>5423</v>
      </c>
      <c r="C13242" s="111" t="s">
        <v>127</v>
      </c>
      <c r="D13242" s="111" t="s">
        <v>127</v>
      </c>
      <c r="E13242" s="111" t="s">
        <v>126</v>
      </c>
      <c r="F13242" s="111" t="s">
        <v>185</v>
      </c>
      <c r="G13242" s="111" t="s">
        <v>167</v>
      </c>
      <c r="H13242" s="111" t="s">
        <v>185</v>
      </c>
      <c r="I13242" s="111" t="s">
        <v>167</v>
      </c>
      <c r="J13242" t="str">
        <f t="shared" si="412"/>
        <v>5423SkogMineraljordLauvskogImpediment</v>
      </c>
      <c r="K13242" s="111">
        <v>-0.10482014945424457</v>
      </c>
      <c r="L13242" s="111">
        <v>0.85306406685236758</v>
      </c>
      <c r="M13242" s="111">
        <v>6.3979989500968365E-2</v>
      </c>
      <c r="N13242" s="112">
        <f t="shared" si="413"/>
        <v>0.81222390689909141</v>
      </c>
    </row>
    <row r="13243" spans="1:14" x14ac:dyDescent="0.25">
      <c r="A13243" s="111" t="s">
        <v>941</v>
      </c>
      <c r="B13243" s="111">
        <f>INDEX(kommuner!C:C,MATCH(_xlfn.NUMBERVALUE(A13243),kommuner!B:B,0))</f>
        <v>5423</v>
      </c>
      <c r="C13243" s="111" t="s">
        <v>127</v>
      </c>
      <c r="D13243" s="111" t="s">
        <v>127</v>
      </c>
      <c r="E13243" s="111" t="s">
        <v>126</v>
      </c>
      <c r="F13243" s="111" t="s">
        <v>185</v>
      </c>
      <c r="G13243" s="111" t="s">
        <v>190</v>
      </c>
      <c r="H13243" s="111" t="s">
        <v>185</v>
      </c>
      <c r="I13243" s="111" t="s">
        <v>190</v>
      </c>
      <c r="J13243" t="str">
        <f t="shared" si="412"/>
        <v>5423SkogMineraljordLauvskogLav</v>
      </c>
      <c r="K13243" s="111">
        <v>-8.9748170935426599E-2</v>
      </c>
      <c r="L13243" s="111">
        <v>0.85306406685236758</v>
      </c>
      <c r="M13243" s="111">
        <v>6.3979989500968365E-2</v>
      </c>
      <c r="N13243" s="112">
        <f t="shared" si="413"/>
        <v>0.82729588541790933</v>
      </c>
    </row>
    <row r="13244" spans="1:14" x14ac:dyDescent="0.25">
      <c r="A13244" s="111" t="s">
        <v>941</v>
      </c>
      <c r="B13244" s="111">
        <f>INDEX(kommuner!C:C,MATCH(_xlfn.NUMBERVALUE(A13244),kommuner!B:B,0))</f>
        <v>5423</v>
      </c>
      <c r="C13244" s="111" t="s">
        <v>127</v>
      </c>
      <c r="D13244" s="111" t="s">
        <v>127</v>
      </c>
      <c r="E13244" s="111" t="s">
        <v>126</v>
      </c>
      <c r="F13244" s="111" t="s">
        <v>185</v>
      </c>
      <c r="G13244" s="111" t="s">
        <v>173</v>
      </c>
      <c r="H13244" s="111" t="s">
        <v>185</v>
      </c>
      <c r="I13244" s="111" t="s">
        <v>173</v>
      </c>
      <c r="J13244" t="str">
        <f t="shared" si="412"/>
        <v>5423SkogMineraljordLauvskogMiddels</v>
      </c>
      <c r="K13244" s="111">
        <v>-1.6187078219159163</v>
      </c>
      <c r="L13244" s="111">
        <v>0.85306406685236758</v>
      </c>
      <c r="M13244" s="111">
        <v>6.3979989500968365E-2</v>
      </c>
      <c r="N13244" s="112">
        <f t="shared" si="413"/>
        <v>-0.70166376556258037</v>
      </c>
    </row>
    <row r="13245" spans="1:14" x14ac:dyDescent="0.25">
      <c r="A13245" s="111" t="s">
        <v>941</v>
      </c>
      <c r="B13245" s="111">
        <f>INDEX(kommuner!C:C,MATCH(_xlfn.NUMBERVALUE(A13245),kommuner!B:B,0))</f>
        <v>5423</v>
      </c>
      <c r="C13245" s="111" t="s">
        <v>127</v>
      </c>
      <c r="D13245" s="111" t="s">
        <v>127</v>
      </c>
      <c r="E13245" s="111" t="s">
        <v>126</v>
      </c>
      <c r="F13245" s="111" t="s">
        <v>185</v>
      </c>
      <c r="G13245" s="111" t="s">
        <v>186</v>
      </c>
      <c r="H13245" s="111" t="s">
        <v>185</v>
      </c>
      <c r="I13245" s="111" t="s">
        <v>186</v>
      </c>
      <c r="J13245" t="str">
        <f t="shared" si="412"/>
        <v>5423SkogMineraljordLauvskogSærs høy</v>
      </c>
      <c r="K13245" s="111">
        <v>-3.6560473259425113</v>
      </c>
      <c r="L13245" s="111">
        <v>0.85306406685236758</v>
      </c>
      <c r="M13245" s="111">
        <v>6.3979989500968365E-2</v>
      </c>
      <c r="N13245" s="112">
        <f t="shared" si="413"/>
        <v>-2.7390032695891753</v>
      </c>
    </row>
    <row r="13246" spans="1:14" x14ac:dyDescent="0.25">
      <c r="A13246" s="111" t="s">
        <v>941</v>
      </c>
      <c r="B13246" s="111">
        <f>INDEX(kommuner!C:C,MATCH(_xlfn.NUMBERVALUE(A13246),kommuner!B:B,0))</f>
        <v>5423</v>
      </c>
      <c r="C13246" s="111" t="s">
        <v>127</v>
      </c>
      <c r="D13246" s="111" t="s">
        <v>127</v>
      </c>
      <c r="E13246" s="111" t="s">
        <v>123</v>
      </c>
      <c r="F13246" s="111" t="s">
        <v>172</v>
      </c>
      <c r="G13246" s="111" t="s">
        <v>180</v>
      </c>
      <c r="H13246" s="111" t="s">
        <v>172</v>
      </c>
      <c r="I13246" s="111" t="s">
        <v>180</v>
      </c>
      <c r="J13246" t="str">
        <f t="shared" si="412"/>
        <v>5423SkogOrganisk jordBarskogHøy</v>
      </c>
      <c r="K13246" s="111">
        <v>-2.5184559031994138</v>
      </c>
      <c r="L13246" s="111">
        <v>0.92784825435236762</v>
      </c>
      <c r="M13246" s="111">
        <v>0.46518126042825314</v>
      </c>
      <c r="N13246" s="112">
        <f t="shared" si="413"/>
        <v>-1.1254263884187932</v>
      </c>
    </row>
    <row r="13247" spans="1:14" x14ac:dyDescent="0.25">
      <c r="A13247" s="111" t="s">
        <v>941</v>
      </c>
      <c r="B13247" s="111">
        <f>INDEX(kommuner!C:C,MATCH(_xlfn.NUMBERVALUE(A13247),kommuner!B:B,0))</f>
        <v>5423</v>
      </c>
      <c r="C13247" s="111" t="s">
        <v>127</v>
      </c>
      <c r="D13247" s="111" t="s">
        <v>127</v>
      </c>
      <c r="E13247" s="111" t="s">
        <v>123</v>
      </c>
      <c r="F13247" s="111" t="s">
        <v>172</v>
      </c>
      <c r="G13247" s="111" t="s">
        <v>167</v>
      </c>
      <c r="H13247" s="111" t="s">
        <v>172</v>
      </c>
      <c r="I13247" s="111" t="s">
        <v>167</v>
      </c>
      <c r="J13247" t="str">
        <f t="shared" si="412"/>
        <v>5423SkogOrganisk jordBarskogImpediment</v>
      </c>
      <c r="K13247" s="111">
        <v>-0.13011741963904588</v>
      </c>
      <c r="L13247" s="111">
        <v>0.92784825435236762</v>
      </c>
      <c r="M13247" s="111">
        <v>0.46510463492953991</v>
      </c>
      <c r="N13247" s="112">
        <f t="shared" si="413"/>
        <v>1.2628354696428616</v>
      </c>
    </row>
    <row r="13248" spans="1:14" x14ac:dyDescent="0.25">
      <c r="A13248" s="111" t="s">
        <v>941</v>
      </c>
      <c r="B13248" s="111">
        <f>INDEX(kommuner!C:C,MATCH(_xlfn.NUMBERVALUE(A13248),kommuner!B:B,0))</f>
        <v>5423</v>
      </c>
      <c r="C13248" s="111" t="s">
        <v>127</v>
      </c>
      <c r="D13248" s="111" t="s">
        <v>127</v>
      </c>
      <c r="E13248" s="111" t="s">
        <v>123</v>
      </c>
      <c r="F13248" s="111" t="s">
        <v>172</v>
      </c>
      <c r="G13248" s="111" t="s">
        <v>190</v>
      </c>
      <c r="H13248" s="111" t="s">
        <v>172</v>
      </c>
      <c r="I13248" s="111" t="s">
        <v>190</v>
      </c>
      <c r="J13248" t="str">
        <f t="shared" si="412"/>
        <v>5423SkogOrganisk jordBarskogLav</v>
      </c>
      <c r="K13248" s="111">
        <v>-0.50666953101693391</v>
      </c>
      <c r="L13248" s="111">
        <v>0.92784825435236762</v>
      </c>
      <c r="M13248" s="111">
        <v>0.46510463492953991</v>
      </c>
      <c r="N13248" s="112">
        <f t="shared" si="413"/>
        <v>0.88628335826497362</v>
      </c>
    </row>
    <row r="13249" spans="1:14" x14ac:dyDescent="0.25">
      <c r="A13249" s="111" t="s">
        <v>941</v>
      </c>
      <c r="B13249" s="111">
        <f>INDEX(kommuner!C:C,MATCH(_xlfn.NUMBERVALUE(A13249),kommuner!B:B,0))</f>
        <v>5423</v>
      </c>
      <c r="C13249" s="111" t="s">
        <v>127</v>
      </c>
      <c r="D13249" s="111" t="s">
        <v>127</v>
      </c>
      <c r="E13249" s="111" t="s">
        <v>123</v>
      </c>
      <c r="F13249" s="111" t="s">
        <v>172</v>
      </c>
      <c r="G13249" s="111" t="s">
        <v>173</v>
      </c>
      <c r="H13249" s="111" t="s">
        <v>172</v>
      </c>
      <c r="I13249" s="111" t="s">
        <v>173</v>
      </c>
      <c r="J13249" t="str">
        <f t="shared" si="412"/>
        <v>5423SkogOrganisk jordBarskogMiddels</v>
      </c>
      <c r="K13249" s="111">
        <v>-1.5571490961494638</v>
      </c>
      <c r="L13249" s="111">
        <v>0.92784825435236762</v>
      </c>
      <c r="M13249" s="111">
        <v>0.46518126042825314</v>
      </c>
      <c r="N13249" s="112">
        <f t="shared" si="413"/>
        <v>-0.16411958136884308</v>
      </c>
    </row>
    <row r="13250" spans="1:14" x14ac:dyDescent="0.25">
      <c r="A13250" s="111" t="s">
        <v>941</v>
      </c>
      <c r="B13250" s="111">
        <f>INDEX(kommuner!C:C,MATCH(_xlfn.NUMBERVALUE(A13250),kommuner!B:B,0))</f>
        <v>5423</v>
      </c>
      <c r="C13250" s="111" t="s">
        <v>127</v>
      </c>
      <c r="D13250" s="111" t="s">
        <v>127</v>
      </c>
      <c r="E13250" s="111" t="s">
        <v>123</v>
      </c>
      <c r="F13250" s="111" t="s">
        <v>172</v>
      </c>
      <c r="G13250" s="111" t="s">
        <v>186</v>
      </c>
      <c r="H13250" s="111" t="s">
        <v>172</v>
      </c>
      <c r="I13250" s="111" t="s">
        <v>186</v>
      </c>
      <c r="J13250" t="str">
        <f t="shared" si="412"/>
        <v>5423SkogOrganisk jordBarskogSærs høy</v>
      </c>
      <c r="K13250" s="111">
        <v>2.5548655235722699</v>
      </c>
      <c r="L13250" s="111">
        <v>0.92784825435236762</v>
      </c>
      <c r="M13250" s="111">
        <v>0.46518126042825314</v>
      </c>
      <c r="N13250" s="112">
        <f t="shared" si="413"/>
        <v>3.9478950383528906</v>
      </c>
    </row>
    <row r="13251" spans="1:14" x14ac:dyDescent="0.25">
      <c r="A13251" s="111" t="s">
        <v>941</v>
      </c>
      <c r="B13251" s="111">
        <f>INDEX(kommuner!C:C,MATCH(_xlfn.NUMBERVALUE(A13251),kommuner!B:B,0))</f>
        <v>5423</v>
      </c>
      <c r="C13251" s="111" t="s">
        <v>127</v>
      </c>
      <c r="D13251" s="111" t="s">
        <v>127</v>
      </c>
      <c r="E13251" s="111" t="s">
        <v>123</v>
      </c>
      <c r="F13251" s="111" t="s">
        <v>179</v>
      </c>
      <c r="G13251" s="111" t="s">
        <v>180</v>
      </c>
      <c r="H13251" s="111" t="s">
        <v>179</v>
      </c>
      <c r="I13251" s="111" t="s">
        <v>180</v>
      </c>
      <c r="J13251" t="str">
        <f t="shared" ref="J13251:J13314" si="414">B13251&amp;C13251&amp;E13251&amp;IF(C13251="Skog",F13251&amp;G13251,"")</f>
        <v>5423SkogOrganisk jordBlandingsskogHøy</v>
      </c>
      <c r="K13251" s="111">
        <v>-5.5554344456832343</v>
      </c>
      <c r="L13251" s="111">
        <v>0.92784825435236762</v>
      </c>
      <c r="M13251" s="111">
        <v>0.46510463492953991</v>
      </c>
      <c r="N13251" s="112">
        <f t="shared" ref="N13251:N13314" si="415">SUM(K13251:M13251)</f>
        <v>-4.1624815564013264</v>
      </c>
    </row>
    <row r="13252" spans="1:14" x14ac:dyDescent="0.25">
      <c r="A13252" s="111" t="s">
        <v>941</v>
      </c>
      <c r="B13252" s="111">
        <f>INDEX(kommuner!C:C,MATCH(_xlfn.NUMBERVALUE(A13252),kommuner!B:B,0))</f>
        <v>5423</v>
      </c>
      <c r="C13252" s="111" t="s">
        <v>127</v>
      </c>
      <c r="D13252" s="111" t="s">
        <v>127</v>
      </c>
      <c r="E13252" s="111" t="s">
        <v>123</v>
      </c>
      <c r="F13252" s="111" t="s">
        <v>179</v>
      </c>
      <c r="G13252" s="111" t="s">
        <v>167</v>
      </c>
      <c r="H13252" s="111" t="s">
        <v>179</v>
      </c>
      <c r="I13252" s="111" t="s">
        <v>167</v>
      </c>
      <c r="J13252" t="str">
        <f t="shared" si="414"/>
        <v>5423SkogOrganisk jordBlandingsskogImpediment</v>
      </c>
      <c r="K13252" s="111">
        <v>-0.28586344175800005</v>
      </c>
      <c r="L13252" s="111">
        <v>0.92784825435236762</v>
      </c>
      <c r="M13252" s="111">
        <v>0.46510463492953991</v>
      </c>
      <c r="N13252" s="112">
        <f t="shared" si="415"/>
        <v>1.1070894475239075</v>
      </c>
    </row>
    <row r="13253" spans="1:14" x14ac:dyDescent="0.25">
      <c r="A13253" s="111" t="s">
        <v>941</v>
      </c>
      <c r="B13253" s="111">
        <f>INDEX(kommuner!C:C,MATCH(_xlfn.NUMBERVALUE(A13253),kommuner!B:B,0))</f>
        <v>5423</v>
      </c>
      <c r="C13253" s="111" t="s">
        <v>127</v>
      </c>
      <c r="D13253" s="111" t="s">
        <v>127</v>
      </c>
      <c r="E13253" s="111" t="s">
        <v>123</v>
      </c>
      <c r="F13253" s="111" t="s">
        <v>179</v>
      </c>
      <c r="G13253" s="111" t="s">
        <v>190</v>
      </c>
      <c r="H13253" s="111" t="s">
        <v>179</v>
      </c>
      <c r="I13253" s="111" t="s">
        <v>190</v>
      </c>
      <c r="J13253" t="str">
        <f t="shared" si="414"/>
        <v>5423SkogOrganisk jordBlandingsskogLav</v>
      </c>
      <c r="K13253" s="111">
        <v>-1.2347339377887629</v>
      </c>
      <c r="L13253" s="111">
        <v>0.92784825435236762</v>
      </c>
      <c r="M13253" s="111">
        <v>0.46510463492953991</v>
      </c>
      <c r="N13253" s="112">
        <f t="shared" si="415"/>
        <v>0.15821895149314458</v>
      </c>
    </row>
    <row r="13254" spans="1:14" x14ac:dyDescent="0.25">
      <c r="A13254" s="111" t="s">
        <v>941</v>
      </c>
      <c r="B13254" s="111">
        <f>INDEX(kommuner!C:C,MATCH(_xlfn.NUMBERVALUE(A13254),kommuner!B:B,0))</f>
        <v>5423</v>
      </c>
      <c r="C13254" s="111" t="s">
        <v>127</v>
      </c>
      <c r="D13254" s="111" t="s">
        <v>127</v>
      </c>
      <c r="E13254" s="111" t="s">
        <v>123</v>
      </c>
      <c r="F13254" s="111" t="s">
        <v>179</v>
      </c>
      <c r="G13254" s="111" t="s">
        <v>173</v>
      </c>
      <c r="H13254" s="111" t="s">
        <v>179</v>
      </c>
      <c r="I13254" s="111" t="s">
        <v>173</v>
      </c>
      <c r="J13254" t="str">
        <f t="shared" si="414"/>
        <v>5423SkogOrganisk jordBlandingsskogMiddels</v>
      </c>
      <c r="K13254" s="111">
        <v>-2.4239591752717748</v>
      </c>
      <c r="L13254" s="111">
        <v>0.92784825435236762</v>
      </c>
      <c r="M13254" s="111">
        <v>0.46510463492953991</v>
      </c>
      <c r="N13254" s="112">
        <f t="shared" si="415"/>
        <v>-1.0310062859898674</v>
      </c>
    </row>
    <row r="13255" spans="1:14" x14ac:dyDescent="0.25">
      <c r="A13255" s="111" t="s">
        <v>941</v>
      </c>
      <c r="B13255" s="111">
        <f>INDEX(kommuner!C:C,MATCH(_xlfn.NUMBERVALUE(A13255),kommuner!B:B,0))</f>
        <v>5423</v>
      </c>
      <c r="C13255" s="111" t="s">
        <v>127</v>
      </c>
      <c r="D13255" s="111" t="s">
        <v>127</v>
      </c>
      <c r="E13255" s="111" t="s">
        <v>123</v>
      </c>
      <c r="F13255" s="111" t="s">
        <v>179</v>
      </c>
      <c r="G13255" s="111" t="s">
        <v>186</v>
      </c>
      <c r="H13255" s="111" t="s">
        <v>179</v>
      </c>
      <c r="I13255" s="111" t="s">
        <v>186</v>
      </c>
      <c r="J13255" t="str">
        <f t="shared" si="414"/>
        <v>5423SkogOrganisk jordBlandingsskogSærs høy</v>
      </c>
      <c r="K13255" s="111">
        <v>-1.5726115302258048</v>
      </c>
      <c r="L13255" s="111">
        <v>0.92784825435236762</v>
      </c>
      <c r="M13255" s="111">
        <v>0.46510463492953991</v>
      </c>
      <c r="N13255" s="112">
        <f t="shared" si="415"/>
        <v>-0.17965864094389727</v>
      </c>
    </row>
    <row r="13256" spans="1:14" x14ac:dyDescent="0.25">
      <c r="A13256" s="111" t="s">
        <v>941</v>
      </c>
      <c r="B13256" s="111">
        <f>INDEX(kommuner!C:C,MATCH(_xlfn.NUMBERVALUE(A13256),kommuner!B:B,0))</f>
        <v>5423</v>
      </c>
      <c r="C13256" s="111" t="s">
        <v>127</v>
      </c>
      <c r="D13256" s="111" t="s">
        <v>127</v>
      </c>
      <c r="E13256" s="111" t="s">
        <v>123</v>
      </c>
      <c r="F13256" s="111" t="s">
        <v>185</v>
      </c>
      <c r="G13256" s="111" t="s">
        <v>180</v>
      </c>
      <c r="H13256" s="111" t="s">
        <v>185</v>
      </c>
      <c r="I13256" s="111" t="s">
        <v>180</v>
      </c>
      <c r="J13256" t="str">
        <f t="shared" si="414"/>
        <v>5423SkogOrganisk jordLauvskogHøy</v>
      </c>
      <c r="K13256" s="111">
        <v>-1.9913688882377358</v>
      </c>
      <c r="L13256" s="111">
        <v>0.92784825435236762</v>
      </c>
      <c r="M13256" s="111">
        <v>0.46510463492953991</v>
      </c>
      <c r="N13256" s="112">
        <f t="shared" si="415"/>
        <v>-0.59841599895582831</v>
      </c>
    </row>
    <row r="13257" spans="1:14" x14ac:dyDescent="0.25">
      <c r="A13257" s="111" t="s">
        <v>941</v>
      </c>
      <c r="B13257" s="111">
        <f>INDEX(kommuner!C:C,MATCH(_xlfn.NUMBERVALUE(A13257),kommuner!B:B,0))</f>
        <v>5423</v>
      </c>
      <c r="C13257" s="111" t="s">
        <v>127</v>
      </c>
      <c r="D13257" s="111" t="s">
        <v>127</v>
      </c>
      <c r="E13257" s="111" t="s">
        <v>123</v>
      </c>
      <c r="F13257" s="111" t="s">
        <v>185</v>
      </c>
      <c r="G13257" s="111" t="s">
        <v>167</v>
      </c>
      <c r="H13257" s="111" t="s">
        <v>185</v>
      </c>
      <c r="I13257" s="111" t="s">
        <v>167</v>
      </c>
      <c r="J13257" t="str">
        <f t="shared" si="414"/>
        <v>5423SkogOrganisk jordLauvskogImpediment</v>
      </c>
      <c r="K13257" s="111">
        <v>0.35000626494250675</v>
      </c>
      <c r="L13257" s="111">
        <v>0.92784825435236762</v>
      </c>
      <c r="M13257" s="111">
        <v>0.46510463492953991</v>
      </c>
      <c r="N13257" s="112">
        <f t="shared" si="415"/>
        <v>1.7429591542244141</v>
      </c>
    </row>
    <row r="13258" spans="1:14" x14ac:dyDescent="0.25">
      <c r="A13258" s="111" t="s">
        <v>941</v>
      </c>
      <c r="B13258" s="111">
        <f>INDEX(kommuner!C:C,MATCH(_xlfn.NUMBERVALUE(A13258),kommuner!B:B,0))</f>
        <v>5423</v>
      </c>
      <c r="C13258" s="111" t="s">
        <v>127</v>
      </c>
      <c r="D13258" s="111" t="s">
        <v>127</v>
      </c>
      <c r="E13258" s="111" t="s">
        <v>123</v>
      </c>
      <c r="F13258" s="111" t="s">
        <v>185</v>
      </c>
      <c r="G13258" s="111" t="s">
        <v>190</v>
      </c>
      <c r="H13258" s="111" t="s">
        <v>185</v>
      </c>
      <c r="I13258" s="111" t="s">
        <v>190</v>
      </c>
      <c r="J13258" t="str">
        <f t="shared" si="414"/>
        <v>5423SkogOrganisk jordLauvskogLav</v>
      </c>
      <c r="K13258" s="111">
        <v>1.1144075558526714</v>
      </c>
      <c r="L13258" s="111">
        <v>0.92784825435236762</v>
      </c>
      <c r="M13258" s="111">
        <v>0.46510463492953991</v>
      </c>
      <c r="N13258" s="112">
        <f t="shared" si="415"/>
        <v>2.5073604451345788</v>
      </c>
    </row>
    <row r="13259" spans="1:14" x14ac:dyDescent="0.25">
      <c r="A13259" s="111" t="s">
        <v>941</v>
      </c>
      <c r="B13259" s="111">
        <f>INDEX(kommuner!C:C,MATCH(_xlfn.NUMBERVALUE(A13259),kommuner!B:B,0))</f>
        <v>5423</v>
      </c>
      <c r="C13259" s="111" t="s">
        <v>127</v>
      </c>
      <c r="D13259" s="111" t="s">
        <v>127</v>
      </c>
      <c r="E13259" s="111" t="s">
        <v>123</v>
      </c>
      <c r="F13259" s="111" t="s">
        <v>185</v>
      </c>
      <c r="G13259" s="111" t="s">
        <v>173</v>
      </c>
      <c r="H13259" s="111" t="s">
        <v>185</v>
      </c>
      <c r="I13259" s="111" t="s">
        <v>173</v>
      </c>
      <c r="J13259" t="str">
        <f t="shared" si="414"/>
        <v>5423SkogOrganisk jordLauvskogMiddels</v>
      </c>
      <c r="K13259" s="111">
        <v>-0.62664468270982987</v>
      </c>
      <c r="L13259" s="111">
        <v>0.92784825435236762</v>
      </c>
      <c r="M13259" s="111">
        <v>0.46510463492953991</v>
      </c>
      <c r="N13259" s="112">
        <f t="shared" si="415"/>
        <v>0.76630820657207765</v>
      </c>
    </row>
    <row r="13260" spans="1:14" x14ac:dyDescent="0.25">
      <c r="A13260" s="111" t="s">
        <v>941</v>
      </c>
      <c r="B13260" s="111">
        <f>INDEX(kommuner!C:C,MATCH(_xlfn.NUMBERVALUE(A13260),kommuner!B:B,0))</f>
        <v>5423</v>
      </c>
      <c r="C13260" s="111" t="s">
        <v>127</v>
      </c>
      <c r="D13260" s="111" t="s">
        <v>127</v>
      </c>
      <c r="E13260" s="111" t="s">
        <v>123</v>
      </c>
      <c r="F13260" s="111" t="s">
        <v>185</v>
      </c>
      <c r="G13260" s="111" t="s">
        <v>186</v>
      </c>
      <c r="H13260" s="111" t="s">
        <v>185</v>
      </c>
      <c r="I13260" s="111" t="s">
        <v>186</v>
      </c>
      <c r="J13260" t="str">
        <f t="shared" si="414"/>
        <v>5423SkogOrganisk jordLauvskogSærs høy</v>
      </c>
      <c r="K13260" s="111">
        <v>-1.8997279926091779</v>
      </c>
      <c r="L13260" s="111">
        <v>0.92784825435236762</v>
      </c>
      <c r="M13260" s="111">
        <v>0.46510463492953991</v>
      </c>
      <c r="N13260" s="112">
        <f t="shared" si="415"/>
        <v>-0.50677510332727038</v>
      </c>
    </row>
    <row r="13261" spans="1:14" x14ac:dyDescent="0.25">
      <c r="A13261" s="111" t="s">
        <v>941</v>
      </c>
      <c r="B13261" s="111">
        <f>INDEX(kommuner!C:C,MATCH(_xlfn.NUMBERVALUE(A13261),kommuner!B:B,0))</f>
        <v>5423</v>
      </c>
      <c r="C13261" s="111" t="s">
        <v>83</v>
      </c>
      <c r="D13261" s="111" t="s">
        <v>83</v>
      </c>
      <c r="E13261" s="111" t="s">
        <v>126</v>
      </c>
      <c r="F13261" s="111" t="s">
        <v>139</v>
      </c>
      <c r="G13261" s="111" t="s">
        <v>139</v>
      </c>
      <c r="H13261" s="111" t="s">
        <v>139</v>
      </c>
      <c r="I13261" s="111" t="s">
        <v>139</v>
      </c>
      <c r="J13261" t="str">
        <f t="shared" si="414"/>
        <v>5423Utbygd arealMineraljord</v>
      </c>
      <c r="K13261" s="111">
        <v>6.7868445194857546E-2</v>
      </c>
      <c r="L13261" s="111">
        <v>0</v>
      </c>
      <c r="M13261" s="111">
        <v>1.303047089454229E-2</v>
      </c>
      <c r="N13261" s="112">
        <f t="shared" si="415"/>
        <v>8.0898916089399836E-2</v>
      </c>
    </row>
    <row r="13262" spans="1:14" x14ac:dyDescent="0.25">
      <c r="A13262" s="111" t="s">
        <v>941</v>
      </c>
      <c r="B13262" s="111">
        <f>INDEX(kommuner!C:C,MATCH(_xlfn.NUMBERVALUE(A13262),kommuner!B:B,0))</f>
        <v>5423</v>
      </c>
      <c r="C13262" s="111" t="s">
        <v>83</v>
      </c>
      <c r="D13262" s="111" t="s">
        <v>83</v>
      </c>
      <c r="E13262" s="111" t="s">
        <v>123</v>
      </c>
      <c r="F13262" s="111" t="s">
        <v>139</v>
      </c>
      <c r="G13262" s="111" t="s">
        <v>139</v>
      </c>
      <c r="H13262" s="111" t="s">
        <v>139</v>
      </c>
      <c r="I13262" s="111" t="s">
        <v>139</v>
      </c>
      <c r="J13262" t="str">
        <f t="shared" si="414"/>
        <v>5423Utbygd arealOrganisk jord</v>
      </c>
      <c r="K13262" s="111">
        <v>29.011421395201612</v>
      </c>
      <c r="L13262" s="111">
        <v>0</v>
      </c>
      <c r="M13262" s="111">
        <v>1.303047089454229E-2</v>
      </c>
      <c r="N13262" s="112">
        <f t="shared" si="415"/>
        <v>29.024451866096154</v>
      </c>
    </row>
    <row r="13263" spans="1:14" x14ac:dyDescent="0.25">
      <c r="A13263" s="111" t="s">
        <v>941</v>
      </c>
      <c r="B13263" s="111">
        <f>INDEX(kommuner!C:C,MATCH(_xlfn.NUMBERVALUE(A13263),kommuner!B:B,0))</f>
        <v>5423</v>
      </c>
      <c r="C13263" s="111" t="s">
        <v>181</v>
      </c>
      <c r="D13263" s="111" t="s">
        <v>181</v>
      </c>
      <c r="E13263" s="111" t="s">
        <v>123</v>
      </c>
      <c r="F13263" s="111" t="s">
        <v>139</v>
      </c>
      <c r="G13263" s="111" t="s">
        <v>139</v>
      </c>
      <c r="H13263" s="111" t="s">
        <v>139</v>
      </c>
      <c r="I13263" s="111" t="s">
        <v>139</v>
      </c>
      <c r="J13263" t="str">
        <f t="shared" si="414"/>
        <v>5423Vann og myrOrganisk jord</v>
      </c>
      <c r="K13263" s="111">
        <v>-4.1038862122629617E-2</v>
      </c>
      <c r="L13263" s="111">
        <v>0</v>
      </c>
      <c r="M13263" s="111">
        <v>0</v>
      </c>
      <c r="N13263" s="112">
        <f t="shared" si="415"/>
        <v>-4.1038862122629617E-2</v>
      </c>
    </row>
    <row r="13264" spans="1:14" x14ac:dyDescent="0.25">
      <c r="A13264" s="111" t="s">
        <v>942</v>
      </c>
      <c r="B13264" s="111">
        <f>INDEX(kommuner!C:C,MATCH(_xlfn.NUMBERVALUE(A13264),kommuner!B:B,0))</f>
        <v>5424</v>
      </c>
      <c r="C13264" s="111" t="s">
        <v>82</v>
      </c>
      <c r="D13264" s="111" t="s">
        <v>82</v>
      </c>
      <c r="E13264" s="111" t="s">
        <v>126</v>
      </c>
      <c r="F13264" s="111" t="s">
        <v>139</v>
      </c>
      <c r="G13264" s="111" t="s">
        <v>139</v>
      </c>
      <c r="H13264" s="111" t="s">
        <v>139</v>
      </c>
      <c r="I13264" s="111" t="s">
        <v>139</v>
      </c>
      <c r="J13264" t="str">
        <f t="shared" si="414"/>
        <v>5424Annen utmarkMineraljord</v>
      </c>
      <c r="K13264" s="111">
        <v>-4.6129089206686659E-2</v>
      </c>
      <c r="L13264" s="111">
        <v>0</v>
      </c>
      <c r="M13264" s="111">
        <v>0</v>
      </c>
      <c r="N13264" s="112">
        <f t="shared" si="415"/>
        <v>-4.6129089206686659E-2</v>
      </c>
    </row>
    <row r="13265" spans="1:14" x14ac:dyDescent="0.25">
      <c r="A13265" s="111" t="s">
        <v>942</v>
      </c>
      <c r="B13265" s="111">
        <f>INDEX(kommuner!C:C,MATCH(_xlfn.NUMBERVALUE(A13265),kommuner!B:B,0))</f>
        <v>5424</v>
      </c>
      <c r="C13265" s="111" t="s">
        <v>121</v>
      </c>
      <c r="D13265" s="111" t="s">
        <v>121</v>
      </c>
      <c r="E13265" s="111" t="s">
        <v>126</v>
      </c>
      <c r="F13265" s="111" t="s">
        <v>139</v>
      </c>
      <c r="G13265" s="111" t="s">
        <v>139</v>
      </c>
      <c r="H13265" s="111" t="s">
        <v>139</v>
      </c>
      <c r="I13265" s="111" t="s">
        <v>139</v>
      </c>
      <c r="J13265" t="str">
        <f t="shared" si="414"/>
        <v>5424BeiteMineraljord</v>
      </c>
      <c r="K13265" s="111">
        <v>-0.96338340838695502</v>
      </c>
      <c r="L13265" s="111">
        <v>0</v>
      </c>
      <c r="M13265" s="111">
        <v>1.2448711246839999E-7</v>
      </c>
      <c r="N13265" s="112">
        <f t="shared" si="415"/>
        <v>-0.96338328389984251</v>
      </c>
    </row>
    <row r="13266" spans="1:14" x14ac:dyDescent="0.25">
      <c r="A13266" s="111" t="s">
        <v>942</v>
      </c>
      <c r="B13266" s="111">
        <f>INDEX(kommuner!C:C,MATCH(_xlfn.NUMBERVALUE(A13266),kommuner!B:B,0))</f>
        <v>5424</v>
      </c>
      <c r="C13266" s="111" t="s">
        <v>121</v>
      </c>
      <c r="D13266" s="111" t="s">
        <v>121</v>
      </c>
      <c r="E13266" s="111" t="s">
        <v>123</v>
      </c>
      <c r="F13266" s="111" t="s">
        <v>139</v>
      </c>
      <c r="G13266" s="111" t="s">
        <v>139</v>
      </c>
      <c r="H13266" s="111" t="s">
        <v>139</v>
      </c>
      <c r="I13266" s="111" t="s">
        <v>139</v>
      </c>
      <c r="J13266" t="str">
        <f t="shared" si="414"/>
        <v>5424BeiteOrganisk jord</v>
      </c>
      <c r="K13266" s="111">
        <v>12.077525935985037</v>
      </c>
      <c r="L13266" s="111">
        <v>1.6412500000000001</v>
      </c>
      <c r="M13266" s="111">
        <v>0</v>
      </c>
      <c r="N13266" s="112">
        <f t="shared" si="415"/>
        <v>13.718775935985036</v>
      </c>
    </row>
    <row r="13267" spans="1:14" x14ac:dyDescent="0.25">
      <c r="A13267" s="111" t="s">
        <v>942</v>
      </c>
      <c r="B13267" s="111">
        <f>INDEX(kommuner!C:C,MATCH(_xlfn.NUMBERVALUE(A13267),kommuner!B:B,0))</f>
        <v>5424</v>
      </c>
      <c r="C13267" s="111" t="s">
        <v>84</v>
      </c>
      <c r="D13267" s="111" t="s">
        <v>84</v>
      </c>
      <c r="E13267" s="111" t="s">
        <v>126</v>
      </c>
      <c r="F13267" s="111" t="s">
        <v>139</v>
      </c>
      <c r="G13267" s="111" t="s">
        <v>139</v>
      </c>
      <c r="H13267" s="111" t="s">
        <v>139</v>
      </c>
      <c r="I13267" s="111" t="s">
        <v>139</v>
      </c>
      <c r="J13267" t="str">
        <f t="shared" si="414"/>
        <v>5424Dyrket markMineraljord</v>
      </c>
      <c r="K13267" s="111">
        <v>6.1688588218568839E-2</v>
      </c>
      <c r="L13267" s="111">
        <v>0</v>
      </c>
      <c r="M13267" s="111">
        <v>0</v>
      </c>
      <c r="N13267" s="112">
        <f t="shared" si="415"/>
        <v>6.1688588218568839E-2</v>
      </c>
    </row>
    <row r="13268" spans="1:14" x14ac:dyDescent="0.25">
      <c r="A13268" s="111" t="s">
        <v>942</v>
      </c>
      <c r="B13268" s="111">
        <f>INDEX(kommuner!C:C,MATCH(_xlfn.NUMBERVALUE(A13268),kommuner!B:B,0))</f>
        <v>5424</v>
      </c>
      <c r="C13268" s="111" t="s">
        <v>84</v>
      </c>
      <c r="D13268" s="111" t="s">
        <v>84</v>
      </c>
      <c r="E13268" s="111" t="s">
        <v>123</v>
      </c>
      <c r="F13268" s="111" t="s">
        <v>139</v>
      </c>
      <c r="G13268" s="111" t="s">
        <v>139</v>
      </c>
      <c r="H13268" s="111" t="s">
        <v>139</v>
      </c>
      <c r="I13268" s="111" t="s">
        <v>139</v>
      </c>
      <c r="J13268" t="str">
        <f t="shared" si="414"/>
        <v>5424Dyrket markOrganisk jord</v>
      </c>
      <c r="K13268" s="111">
        <v>28.726149366675592</v>
      </c>
      <c r="L13268" s="111">
        <v>1.45625</v>
      </c>
      <c r="M13268" s="111">
        <v>0</v>
      </c>
      <c r="N13268" s="112">
        <f t="shared" si="415"/>
        <v>30.182399366675593</v>
      </c>
    </row>
    <row r="13269" spans="1:14" x14ac:dyDescent="0.25">
      <c r="A13269" s="111" t="s">
        <v>942</v>
      </c>
      <c r="B13269" s="111">
        <f>INDEX(kommuner!C:C,MATCH(_xlfn.NUMBERVALUE(A13269),kommuner!B:B,0))</f>
        <v>5424</v>
      </c>
      <c r="C13269" s="111" t="s">
        <v>127</v>
      </c>
      <c r="D13269" s="111" t="s">
        <v>127</v>
      </c>
      <c r="E13269" s="111" t="s">
        <v>126</v>
      </c>
      <c r="F13269" s="111" t="s">
        <v>172</v>
      </c>
      <c r="G13269" s="111" t="s">
        <v>180</v>
      </c>
      <c r="H13269" s="111" t="s">
        <v>172</v>
      </c>
      <c r="I13269" s="111" t="s">
        <v>180</v>
      </c>
      <c r="J13269" t="str">
        <f t="shared" si="414"/>
        <v>5424SkogMineraljordBarskogHøy</v>
      </c>
      <c r="K13269" s="111">
        <v>-4.1008350957832223</v>
      </c>
      <c r="L13269" s="111">
        <v>0.85306406685236758</v>
      </c>
      <c r="M13269" s="111">
        <v>6.4056614999681585E-2</v>
      </c>
      <c r="N13269" s="112">
        <f t="shared" si="415"/>
        <v>-3.183714413931173</v>
      </c>
    </row>
    <row r="13270" spans="1:14" x14ac:dyDescent="0.25">
      <c r="A13270" s="111" t="s">
        <v>942</v>
      </c>
      <c r="B13270" s="111">
        <f>INDEX(kommuner!C:C,MATCH(_xlfn.NUMBERVALUE(A13270),kommuner!B:B,0))</f>
        <v>5424</v>
      </c>
      <c r="C13270" s="111" t="s">
        <v>127</v>
      </c>
      <c r="D13270" s="111" t="s">
        <v>127</v>
      </c>
      <c r="E13270" s="111" t="s">
        <v>126</v>
      </c>
      <c r="F13270" s="111" t="s">
        <v>172</v>
      </c>
      <c r="G13270" s="111" t="s">
        <v>167</v>
      </c>
      <c r="H13270" s="111" t="s">
        <v>172</v>
      </c>
      <c r="I13270" s="111" t="s">
        <v>167</v>
      </c>
      <c r="J13270" t="str">
        <f t="shared" si="414"/>
        <v>5424SkogMineraljordBarskogImpediment</v>
      </c>
      <c r="K13270" s="111">
        <v>-0.74600152614144843</v>
      </c>
      <c r="L13270" s="111">
        <v>0.85306406685236758</v>
      </c>
      <c r="M13270" s="111">
        <v>6.3979989500968365E-2</v>
      </c>
      <c r="N13270" s="112">
        <f t="shared" si="415"/>
        <v>0.17104253021188751</v>
      </c>
    </row>
    <row r="13271" spans="1:14" x14ac:dyDescent="0.25">
      <c r="A13271" s="111" t="s">
        <v>942</v>
      </c>
      <c r="B13271" s="111">
        <f>INDEX(kommuner!C:C,MATCH(_xlfn.NUMBERVALUE(A13271),kommuner!B:B,0))</f>
        <v>5424</v>
      </c>
      <c r="C13271" s="111" t="s">
        <v>127</v>
      </c>
      <c r="D13271" s="111" t="s">
        <v>127</v>
      </c>
      <c r="E13271" s="111" t="s">
        <v>126</v>
      </c>
      <c r="F13271" s="111" t="s">
        <v>172</v>
      </c>
      <c r="G13271" s="111" t="s">
        <v>190</v>
      </c>
      <c r="H13271" s="111" t="s">
        <v>172</v>
      </c>
      <c r="I13271" s="111" t="s">
        <v>190</v>
      </c>
      <c r="J13271" t="str">
        <f t="shared" si="414"/>
        <v>5424SkogMineraljordBarskogLav</v>
      </c>
      <c r="K13271" s="111">
        <v>-1.8215681825293268</v>
      </c>
      <c r="L13271" s="111">
        <v>0.85306406685236758</v>
      </c>
      <c r="M13271" s="111">
        <v>6.3979989500968365E-2</v>
      </c>
      <c r="N13271" s="112">
        <f t="shared" si="415"/>
        <v>-0.90452412617599087</v>
      </c>
    </row>
    <row r="13272" spans="1:14" x14ac:dyDescent="0.25">
      <c r="A13272" s="111" t="s">
        <v>942</v>
      </c>
      <c r="B13272" s="111">
        <f>INDEX(kommuner!C:C,MATCH(_xlfn.NUMBERVALUE(A13272),kommuner!B:B,0))</f>
        <v>5424</v>
      </c>
      <c r="C13272" s="111" t="s">
        <v>127</v>
      </c>
      <c r="D13272" s="111" t="s">
        <v>127</v>
      </c>
      <c r="E13272" s="111" t="s">
        <v>126</v>
      </c>
      <c r="F13272" s="111" t="s">
        <v>172</v>
      </c>
      <c r="G13272" s="111" t="s">
        <v>173</v>
      </c>
      <c r="H13272" s="111" t="s">
        <v>172</v>
      </c>
      <c r="I13272" s="111" t="s">
        <v>173</v>
      </c>
      <c r="J13272" t="str">
        <f t="shared" si="414"/>
        <v>5424SkogMineraljordBarskogMiddels</v>
      </c>
      <c r="K13272" s="111">
        <v>-2.9452289214132028</v>
      </c>
      <c r="L13272" s="111">
        <v>0.85306406685236758</v>
      </c>
      <c r="M13272" s="111">
        <v>6.4056614999681585E-2</v>
      </c>
      <c r="N13272" s="112">
        <f t="shared" si="415"/>
        <v>-2.0281082395611536</v>
      </c>
    </row>
    <row r="13273" spans="1:14" x14ac:dyDescent="0.25">
      <c r="A13273" s="111" t="s">
        <v>942</v>
      </c>
      <c r="B13273" s="111">
        <f>INDEX(kommuner!C:C,MATCH(_xlfn.NUMBERVALUE(A13273),kommuner!B:B,0))</f>
        <v>5424</v>
      </c>
      <c r="C13273" s="111" t="s">
        <v>127</v>
      </c>
      <c r="D13273" s="111" t="s">
        <v>127</v>
      </c>
      <c r="E13273" s="111" t="s">
        <v>126</v>
      </c>
      <c r="F13273" s="111" t="s">
        <v>172</v>
      </c>
      <c r="G13273" s="111" t="s">
        <v>186</v>
      </c>
      <c r="H13273" s="111" t="s">
        <v>172</v>
      </c>
      <c r="I13273" s="111" t="s">
        <v>186</v>
      </c>
      <c r="J13273" t="str">
        <f t="shared" si="414"/>
        <v>5424SkogMineraljordBarskogSærs høy</v>
      </c>
      <c r="K13273" s="111">
        <v>0.12072674540874306</v>
      </c>
      <c r="L13273" s="111">
        <v>0.85306406685236758</v>
      </c>
      <c r="M13273" s="111">
        <v>6.4056614999681585E-2</v>
      </c>
      <c r="N13273" s="112">
        <f t="shared" si="415"/>
        <v>1.0378474272607923</v>
      </c>
    </row>
    <row r="13274" spans="1:14" x14ac:dyDescent="0.25">
      <c r="A13274" s="111" t="s">
        <v>942</v>
      </c>
      <c r="B13274" s="111">
        <f>INDEX(kommuner!C:C,MATCH(_xlfn.NUMBERVALUE(A13274),kommuner!B:B,0))</f>
        <v>5424</v>
      </c>
      <c r="C13274" s="111" t="s">
        <v>127</v>
      </c>
      <c r="D13274" s="111" t="s">
        <v>127</v>
      </c>
      <c r="E13274" s="111" t="s">
        <v>126</v>
      </c>
      <c r="F13274" s="111" t="s">
        <v>179</v>
      </c>
      <c r="G13274" s="111" t="s">
        <v>180</v>
      </c>
      <c r="H13274" s="111" t="s">
        <v>179</v>
      </c>
      <c r="I13274" s="111" t="s">
        <v>180</v>
      </c>
      <c r="J13274" t="str">
        <f t="shared" si="414"/>
        <v>5424SkogMineraljordBlandingsskogHøy</v>
      </c>
      <c r="K13274" s="111">
        <v>-7.1939050909469406</v>
      </c>
      <c r="L13274" s="111">
        <v>0.85306406685236758</v>
      </c>
      <c r="M13274" s="111">
        <v>6.3979989500968365E-2</v>
      </c>
      <c r="N13274" s="112">
        <f t="shared" si="415"/>
        <v>-6.2768610345936047</v>
      </c>
    </row>
    <row r="13275" spans="1:14" x14ac:dyDescent="0.25">
      <c r="A13275" s="111" t="s">
        <v>942</v>
      </c>
      <c r="B13275" s="111">
        <f>INDEX(kommuner!C:C,MATCH(_xlfn.NUMBERVALUE(A13275),kommuner!B:B,0))</f>
        <v>5424</v>
      </c>
      <c r="C13275" s="111" t="s">
        <v>127</v>
      </c>
      <c r="D13275" s="111" t="s">
        <v>127</v>
      </c>
      <c r="E13275" s="111" t="s">
        <v>126</v>
      </c>
      <c r="F13275" s="111" t="s">
        <v>179</v>
      </c>
      <c r="G13275" s="111" t="s">
        <v>167</v>
      </c>
      <c r="H13275" s="111" t="s">
        <v>179</v>
      </c>
      <c r="I13275" s="111" t="s">
        <v>167</v>
      </c>
      <c r="J13275" t="str">
        <f t="shared" si="414"/>
        <v>5424SkogMineraljordBlandingsskogImpediment</v>
      </c>
      <c r="K13275" s="111">
        <v>-1.6598037998579707</v>
      </c>
      <c r="L13275" s="111">
        <v>0.85306406685236758</v>
      </c>
      <c r="M13275" s="111">
        <v>6.3979989500968365E-2</v>
      </c>
      <c r="N13275" s="112">
        <f t="shared" si="415"/>
        <v>-0.7427597435046347</v>
      </c>
    </row>
    <row r="13276" spans="1:14" x14ac:dyDescent="0.25">
      <c r="A13276" s="111" t="s">
        <v>942</v>
      </c>
      <c r="B13276" s="111">
        <f>INDEX(kommuner!C:C,MATCH(_xlfn.NUMBERVALUE(A13276),kommuner!B:B,0))</f>
        <v>5424</v>
      </c>
      <c r="C13276" s="111" t="s">
        <v>127</v>
      </c>
      <c r="D13276" s="111" t="s">
        <v>127</v>
      </c>
      <c r="E13276" s="111" t="s">
        <v>126</v>
      </c>
      <c r="F13276" s="111" t="s">
        <v>179</v>
      </c>
      <c r="G13276" s="111" t="s">
        <v>190</v>
      </c>
      <c r="H13276" s="111" t="s">
        <v>179</v>
      </c>
      <c r="I13276" s="111" t="s">
        <v>190</v>
      </c>
      <c r="J13276" t="str">
        <f t="shared" si="414"/>
        <v>5424SkogMineraljordBlandingsskogLav</v>
      </c>
      <c r="K13276" s="111">
        <v>-2.5588434197694254</v>
      </c>
      <c r="L13276" s="111">
        <v>0.85306406685236758</v>
      </c>
      <c r="M13276" s="111">
        <v>6.3979989500968365E-2</v>
      </c>
      <c r="N13276" s="112">
        <f t="shared" si="415"/>
        <v>-1.6417993634160897</v>
      </c>
    </row>
    <row r="13277" spans="1:14" x14ac:dyDescent="0.25">
      <c r="A13277" s="111" t="s">
        <v>942</v>
      </c>
      <c r="B13277" s="111">
        <f>INDEX(kommuner!C:C,MATCH(_xlfn.NUMBERVALUE(A13277),kommuner!B:B,0))</f>
        <v>5424</v>
      </c>
      <c r="C13277" s="111" t="s">
        <v>127</v>
      </c>
      <c r="D13277" s="111" t="s">
        <v>127</v>
      </c>
      <c r="E13277" s="111" t="s">
        <v>126</v>
      </c>
      <c r="F13277" s="111" t="s">
        <v>179</v>
      </c>
      <c r="G13277" s="111" t="s">
        <v>173</v>
      </c>
      <c r="H13277" s="111" t="s">
        <v>179</v>
      </c>
      <c r="I13277" s="111" t="s">
        <v>173</v>
      </c>
      <c r="J13277" t="str">
        <f t="shared" si="414"/>
        <v>5424SkogMineraljordBlandingsskogMiddels</v>
      </c>
      <c r="K13277" s="111">
        <v>-3.8687729546762566</v>
      </c>
      <c r="L13277" s="111">
        <v>0.85306406685236758</v>
      </c>
      <c r="M13277" s="111">
        <v>6.3979989500968365E-2</v>
      </c>
      <c r="N13277" s="112">
        <f t="shared" si="415"/>
        <v>-2.9517288983229206</v>
      </c>
    </row>
    <row r="13278" spans="1:14" x14ac:dyDescent="0.25">
      <c r="A13278" s="111" t="s">
        <v>942</v>
      </c>
      <c r="B13278" s="111">
        <f>INDEX(kommuner!C:C,MATCH(_xlfn.NUMBERVALUE(A13278),kommuner!B:B,0))</f>
        <v>5424</v>
      </c>
      <c r="C13278" s="111" t="s">
        <v>127</v>
      </c>
      <c r="D13278" s="111" t="s">
        <v>127</v>
      </c>
      <c r="E13278" s="111" t="s">
        <v>126</v>
      </c>
      <c r="F13278" s="111" t="s">
        <v>179</v>
      </c>
      <c r="G13278" s="111" t="s">
        <v>186</v>
      </c>
      <c r="H13278" s="111" t="s">
        <v>179</v>
      </c>
      <c r="I13278" s="111" t="s">
        <v>186</v>
      </c>
      <c r="J13278" t="str">
        <f t="shared" si="414"/>
        <v>5424SkogMineraljordBlandingsskogSærs høy</v>
      </c>
      <c r="K13278" s="111">
        <v>-2.9395925245326562</v>
      </c>
      <c r="L13278" s="111">
        <v>0.85306406685236758</v>
      </c>
      <c r="M13278" s="111">
        <v>6.3979989500968365E-2</v>
      </c>
      <c r="N13278" s="112">
        <f t="shared" si="415"/>
        <v>-2.0225484681793202</v>
      </c>
    </row>
    <row r="13279" spans="1:14" x14ac:dyDescent="0.25">
      <c r="A13279" s="111" t="s">
        <v>942</v>
      </c>
      <c r="B13279" s="111">
        <f>INDEX(kommuner!C:C,MATCH(_xlfn.NUMBERVALUE(A13279),kommuner!B:B,0))</f>
        <v>5424</v>
      </c>
      <c r="C13279" s="111" t="s">
        <v>127</v>
      </c>
      <c r="D13279" s="111" t="s">
        <v>127</v>
      </c>
      <c r="E13279" s="111" t="s">
        <v>126</v>
      </c>
      <c r="F13279" s="111" t="s">
        <v>185</v>
      </c>
      <c r="G13279" s="111" t="s">
        <v>180</v>
      </c>
      <c r="H13279" s="111" t="s">
        <v>185</v>
      </c>
      <c r="I13279" s="111" t="s">
        <v>180</v>
      </c>
      <c r="J13279" t="str">
        <f t="shared" si="414"/>
        <v>5424SkogMineraljordLauvskogHøy</v>
      </c>
      <c r="K13279" s="111">
        <v>-2.2672556336745231</v>
      </c>
      <c r="L13279" s="111">
        <v>0.85306406685236758</v>
      </c>
      <c r="M13279" s="111">
        <v>6.3979989500968365E-2</v>
      </c>
      <c r="N13279" s="112">
        <f t="shared" si="415"/>
        <v>-1.3502115773211874</v>
      </c>
    </row>
    <row r="13280" spans="1:14" x14ac:dyDescent="0.25">
      <c r="A13280" s="111" t="s">
        <v>942</v>
      </c>
      <c r="B13280" s="111">
        <f>INDEX(kommuner!C:C,MATCH(_xlfn.NUMBERVALUE(A13280),kommuner!B:B,0))</f>
        <v>5424</v>
      </c>
      <c r="C13280" s="111" t="s">
        <v>127</v>
      </c>
      <c r="D13280" s="111" t="s">
        <v>127</v>
      </c>
      <c r="E13280" s="111" t="s">
        <v>126</v>
      </c>
      <c r="F13280" s="111" t="s">
        <v>185</v>
      </c>
      <c r="G13280" s="111" t="s">
        <v>167</v>
      </c>
      <c r="H13280" s="111" t="s">
        <v>185</v>
      </c>
      <c r="I13280" s="111" t="s">
        <v>167</v>
      </c>
      <c r="J13280" t="str">
        <f t="shared" si="414"/>
        <v>5424SkogMineraljordLauvskogImpediment</v>
      </c>
      <c r="K13280" s="111">
        <v>-0.10482014945424457</v>
      </c>
      <c r="L13280" s="111">
        <v>0.85306406685236758</v>
      </c>
      <c r="M13280" s="111">
        <v>6.3979989500968365E-2</v>
      </c>
      <c r="N13280" s="112">
        <f t="shared" si="415"/>
        <v>0.81222390689909141</v>
      </c>
    </row>
    <row r="13281" spans="1:14" x14ac:dyDescent="0.25">
      <c r="A13281" s="111" t="s">
        <v>942</v>
      </c>
      <c r="B13281" s="111">
        <f>INDEX(kommuner!C:C,MATCH(_xlfn.NUMBERVALUE(A13281),kommuner!B:B,0))</f>
        <v>5424</v>
      </c>
      <c r="C13281" s="111" t="s">
        <v>127</v>
      </c>
      <c r="D13281" s="111" t="s">
        <v>127</v>
      </c>
      <c r="E13281" s="111" t="s">
        <v>126</v>
      </c>
      <c r="F13281" s="111" t="s">
        <v>185</v>
      </c>
      <c r="G13281" s="111" t="s">
        <v>190</v>
      </c>
      <c r="H13281" s="111" t="s">
        <v>185</v>
      </c>
      <c r="I13281" s="111" t="s">
        <v>190</v>
      </c>
      <c r="J13281" t="str">
        <f t="shared" si="414"/>
        <v>5424SkogMineraljordLauvskogLav</v>
      </c>
      <c r="K13281" s="111">
        <v>-8.9748170935426599E-2</v>
      </c>
      <c r="L13281" s="111">
        <v>0.85306406685236758</v>
      </c>
      <c r="M13281" s="111">
        <v>6.3979989500968365E-2</v>
      </c>
      <c r="N13281" s="112">
        <f t="shared" si="415"/>
        <v>0.82729588541790933</v>
      </c>
    </row>
    <row r="13282" spans="1:14" x14ac:dyDescent="0.25">
      <c r="A13282" s="111" t="s">
        <v>942</v>
      </c>
      <c r="B13282" s="111">
        <f>INDEX(kommuner!C:C,MATCH(_xlfn.NUMBERVALUE(A13282),kommuner!B:B,0))</f>
        <v>5424</v>
      </c>
      <c r="C13282" s="111" t="s">
        <v>127</v>
      </c>
      <c r="D13282" s="111" t="s">
        <v>127</v>
      </c>
      <c r="E13282" s="111" t="s">
        <v>126</v>
      </c>
      <c r="F13282" s="111" t="s">
        <v>185</v>
      </c>
      <c r="G13282" s="111" t="s">
        <v>173</v>
      </c>
      <c r="H13282" s="111" t="s">
        <v>185</v>
      </c>
      <c r="I13282" s="111" t="s">
        <v>173</v>
      </c>
      <c r="J13282" t="str">
        <f t="shared" si="414"/>
        <v>5424SkogMineraljordLauvskogMiddels</v>
      </c>
      <c r="K13282" s="111">
        <v>-1.6187078219159163</v>
      </c>
      <c r="L13282" s="111">
        <v>0.85306406685236758</v>
      </c>
      <c r="M13282" s="111">
        <v>6.3979989500968365E-2</v>
      </c>
      <c r="N13282" s="112">
        <f t="shared" si="415"/>
        <v>-0.70166376556258037</v>
      </c>
    </row>
    <row r="13283" spans="1:14" x14ac:dyDescent="0.25">
      <c r="A13283" s="111" t="s">
        <v>942</v>
      </c>
      <c r="B13283" s="111">
        <f>INDEX(kommuner!C:C,MATCH(_xlfn.NUMBERVALUE(A13283),kommuner!B:B,0))</f>
        <v>5424</v>
      </c>
      <c r="C13283" s="111" t="s">
        <v>127</v>
      </c>
      <c r="D13283" s="111" t="s">
        <v>127</v>
      </c>
      <c r="E13283" s="111" t="s">
        <v>126</v>
      </c>
      <c r="F13283" s="111" t="s">
        <v>185</v>
      </c>
      <c r="G13283" s="111" t="s">
        <v>186</v>
      </c>
      <c r="H13283" s="111" t="s">
        <v>185</v>
      </c>
      <c r="I13283" s="111" t="s">
        <v>186</v>
      </c>
      <c r="J13283" t="str">
        <f t="shared" si="414"/>
        <v>5424SkogMineraljordLauvskogSærs høy</v>
      </c>
      <c r="K13283" s="111">
        <v>-3.6560473259425113</v>
      </c>
      <c r="L13283" s="111">
        <v>0.85306406685236758</v>
      </c>
      <c r="M13283" s="111">
        <v>6.3979989500968365E-2</v>
      </c>
      <c r="N13283" s="112">
        <f t="shared" si="415"/>
        <v>-2.7390032695891753</v>
      </c>
    </row>
    <row r="13284" spans="1:14" x14ac:dyDescent="0.25">
      <c r="A13284" s="111" t="s">
        <v>942</v>
      </c>
      <c r="B13284" s="111">
        <f>INDEX(kommuner!C:C,MATCH(_xlfn.NUMBERVALUE(A13284),kommuner!B:B,0))</f>
        <v>5424</v>
      </c>
      <c r="C13284" s="111" t="s">
        <v>127</v>
      </c>
      <c r="D13284" s="111" t="s">
        <v>127</v>
      </c>
      <c r="E13284" s="111" t="s">
        <v>123</v>
      </c>
      <c r="F13284" s="111" t="s">
        <v>172</v>
      </c>
      <c r="G13284" s="111" t="s">
        <v>180</v>
      </c>
      <c r="H13284" s="111" t="s">
        <v>172</v>
      </c>
      <c r="I13284" s="111" t="s">
        <v>180</v>
      </c>
      <c r="J13284" t="str">
        <f t="shared" si="414"/>
        <v>5424SkogOrganisk jordBarskogHøy</v>
      </c>
      <c r="K13284" s="111">
        <v>-2.5184559031994138</v>
      </c>
      <c r="L13284" s="111">
        <v>0.92784825435236762</v>
      </c>
      <c r="M13284" s="111">
        <v>0.46518126042825314</v>
      </c>
      <c r="N13284" s="112">
        <f t="shared" si="415"/>
        <v>-1.1254263884187932</v>
      </c>
    </row>
    <row r="13285" spans="1:14" x14ac:dyDescent="0.25">
      <c r="A13285" s="111" t="s">
        <v>942</v>
      </c>
      <c r="B13285" s="111">
        <f>INDEX(kommuner!C:C,MATCH(_xlfn.NUMBERVALUE(A13285),kommuner!B:B,0))</f>
        <v>5424</v>
      </c>
      <c r="C13285" s="111" t="s">
        <v>127</v>
      </c>
      <c r="D13285" s="111" t="s">
        <v>127</v>
      </c>
      <c r="E13285" s="111" t="s">
        <v>123</v>
      </c>
      <c r="F13285" s="111" t="s">
        <v>172</v>
      </c>
      <c r="G13285" s="111" t="s">
        <v>167</v>
      </c>
      <c r="H13285" s="111" t="s">
        <v>172</v>
      </c>
      <c r="I13285" s="111" t="s">
        <v>167</v>
      </c>
      <c r="J13285" t="str">
        <f t="shared" si="414"/>
        <v>5424SkogOrganisk jordBarskogImpediment</v>
      </c>
      <c r="K13285" s="111">
        <v>-0.13011741963904588</v>
      </c>
      <c r="L13285" s="111">
        <v>0.92784825435236762</v>
      </c>
      <c r="M13285" s="111">
        <v>0.46510463492953991</v>
      </c>
      <c r="N13285" s="112">
        <f t="shared" si="415"/>
        <v>1.2628354696428616</v>
      </c>
    </row>
    <row r="13286" spans="1:14" x14ac:dyDescent="0.25">
      <c r="A13286" s="111" t="s">
        <v>942</v>
      </c>
      <c r="B13286" s="111">
        <f>INDEX(kommuner!C:C,MATCH(_xlfn.NUMBERVALUE(A13286),kommuner!B:B,0))</f>
        <v>5424</v>
      </c>
      <c r="C13286" s="111" t="s">
        <v>127</v>
      </c>
      <c r="D13286" s="111" t="s">
        <v>127</v>
      </c>
      <c r="E13286" s="111" t="s">
        <v>123</v>
      </c>
      <c r="F13286" s="111" t="s">
        <v>172</v>
      </c>
      <c r="G13286" s="111" t="s">
        <v>190</v>
      </c>
      <c r="H13286" s="111" t="s">
        <v>172</v>
      </c>
      <c r="I13286" s="111" t="s">
        <v>190</v>
      </c>
      <c r="J13286" t="str">
        <f t="shared" si="414"/>
        <v>5424SkogOrganisk jordBarskogLav</v>
      </c>
      <c r="K13286" s="111">
        <v>-0.50666953101693391</v>
      </c>
      <c r="L13286" s="111">
        <v>0.92784825435236762</v>
      </c>
      <c r="M13286" s="111">
        <v>0.46510463492953991</v>
      </c>
      <c r="N13286" s="112">
        <f t="shared" si="415"/>
        <v>0.88628335826497362</v>
      </c>
    </row>
    <row r="13287" spans="1:14" x14ac:dyDescent="0.25">
      <c r="A13287" s="111" t="s">
        <v>942</v>
      </c>
      <c r="B13287" s="111">
        <f>INDEX(kommuner!C:C,MATCH(_xlfn.NUMBERVALUE(A13287),kommuner!B:B,0))</f>
        <v>5424</v>
      </c>
      <c r="C13287" s="111" t="s">
        <v>127</v>
      </c>
      <c r="D13287" s="111" t="s">
        <v>127</v>
      </c>
      <c r="E13287" s="111" t="s">
        <v>123</v>
      </c>
      <c r="F13287" s="111" t="s">
        <v>172</v>
      </c>
      <c r="G13287" s="111" t="s">
        <v>173</v>
      </c>
      <c r="H13287" s="111" t="s">
        <v>172</v>
      </c>
      <c r="I13287" s="111" t="s">
        <v>173</v>
      </c>
      <c r="J13287" t="str">
        <f t="shared" si="414"/>
        <v>5424SkogOrganisk jordBarskogMiddels</v>
      </c>
      <c r="K13287" s="111">
        <v>-1.5571490961494638</v>
      </c>
      <c r="L13287" s="111">
        <v>0.92784825435236762</v>
      </c>
      <c r="M13287" s="111">
        <v>0.46518126042825314</v>
      </c>
      <c r="N13287" s="112">
        <f t="shared" si="415"/>
        <v>-0.16411958136884308</v>
      </c>
    </row>
    <row r="13288" spans="1:14" x14ac:dyDescent="0.25">
      <c r="A13288" s="111" t="s">
        <v>942</v>
      </c>
      <c r="B13288" s="111">
        <f>INDEX(kommuner!C:C,MATCH(_xlfn.NUMBERVALUE(A13288),kommuner!B:B,0))</f>
        <v>5424</v>
      </c>
      <c r="C13288" s="111" t="s">
        <v>127</v>
      </c>
      <c r="D13288" s="111" t="s">
        <v>127</v>
      </c>
      <c r="E13288" s="111" t="s">
        <v>123</v>
      </c>
      <c r="F13288" s="111" t="s">
        <v>172</v>
      </c>
      <c r="G13288" s="111" t="s">
        <v>186</v>
      </c>
      <c r="H13288" s="111" t="s">
        <v>172</v>
      </c>
      <c r="I13288" s="111" t="s">
        <v>186</v>
      </c>
      <c r="J13288" t="str">
        <f t="shared" si="414"/>
        <v>5424SkogOrganisk jordBarskogSærs høy</v>
      </c>
      <c r="K13288" s="111">
        <v>2.5548655235722699</v>
      </c>
      <c r="L13288" s="111">
        <v>0.92784825435236762</v>
      </c>
      <c r="M13288" s="111">
        <v>0.46518126042825314</v>
      </c>
      <c r="N13288" s="112">
        <f t="shared" si="415"/>
        <v>3.9478950383528906</v>
      </c>
    </row>
    <row r="13289" spans="1:14" x14ac:dyDescent="0.25">
      <c r="A13289" s="111" t="s">
        <v>942</v>
      </c>
      <c r="B13289" s="111">
        <f>INDEX(kommuner!C:C,MATCH(_xlfn.NUMBERVALUE(A13289),kommuner!B:B,0))</f>
        <v>5424</v>
      </c>
      <c r="C13289" s="111" t="s">
        <v>127</v>
      </c>
      <c r="D13289" s="111" t="s">
        <v>127</v>
      </c>
      <c r="E13289" s="111" t="s">
        <v>123</v>
      </c>
      <c r="F13289" s="111" t="s">
        <v>179</v>
      </c>
      <c r="G13289" s="111" t="s">
        <v>180</v>
      </c>
      <c r="H13289" s="111" t="s">
        <v>179</v>
      </c>
      <c r="I13289" s="111" t="s">
        <v>180</v>
      </c>
      <c r="J13289" t="str">
        <f t="shared" si="414"/>
        <v>5424SkogOrganisk jordBlandingsskogHøy</v>
      </c>
      <c r="K13289" s="111">
        <v>-5.5554344456832343</v>
      </c>
      <c r="L13289" s="111">
        <v>0.92784825435236762</v>
      </c>
      <c r="M13289" s="111">
        <v>0.46510463492953991</v>
      </c>
      <c r="N13289" s="112">
        <f t="shared" si="415"/>
        <v>-4.1624815564013264</v>
      </c>
    </row>
    <row r="13290" spans="1:14" x14ac:dyDescent="0.25">
      <c r="A13290" s="111" t="s">
        <v>942</v>
      </c>
      <c r="B13290" s="111">
        <f>INDEX(kommuner!C:C,MATCH(_xlfn.NUMBERVALUE(A13290),kommuner!B:B,0))</f>
        <v>5424</v>
      </c>
      <c r="C13290" s="111" t="s">
        <v>127</v>
      </c>
      <c r="D13290" s="111" t="s">
        <v>127</v>
      </c>
      <c r="E13290" s="111" t="s">
        <v>123</v>
      </c>
      <c r="F13290" s="111" t="s">
        <v>179</v>
      </c>
      <c r="G13290" s="111" t="s">
        <v>167</v>
      </c>
      <c r="H13290" s="111" t="s">
        <v>179</v>
      </c>
      <c r="I13290" s="111" t="s">
        <v>167</v>
      </c>
      <c r="J13290" t="str">
        <f t="shared" si="414"/>
        <v>5424SkogOrganisk jordBlandingsskogImpediment</v>
      </c>
      <c r="K13290" s="111">
        <v>-0.28586344175800005</v>
      </c>
      <c r="L13290" s="111">
        <v>0.92784825435236762</v>
      </c>
      <c r="M13290" s="111">
        <v>0.46510463492953991</v>
      </c>
      <c r="N13290" s="112">
        <f t="shared" si="415"/>
        <v>1.1070894475239075</v>
      </c>
    </row>
    <row r="13291" spans="1:14" x14ac:dyDescent="0.25">
      <c r="A13291" s="111" t="s">
        <v>942</v>
      </c>
      <c r="B13291" s="111">
        <f>INDEX(kommuner!C:C,MATCH(_xlfn.NUMBERVALUE(A13291),kommuner!B:B,0))</f>
        <v>5424</v>
      </c>
      <c r="C13291" s="111" t="s">
        <v>127</v>
      </c>
      <c r="D13291" s="111" t="s">
        <v>127</v>
      </c>
      <c r="E13291" s="111" t="s">
        <v>123</v>
      </c>
      <c r="F13291" s="111" t="s">
        <v>179</v>
      </c>
      <c r="G13291" s="111" t="s">
        <v>190</v>
      </c>
      <c r="H13291" s="111" t="s">
        <v>179</v>
      </c>
      <c r="I13291" s="111" t="s">
        <v>190</v>
      </c>
      <c r="J13291" t="str">
        <f t="shared" si="414"/>
        <v>5424SkogOrganisk jordBlandingsskogLav</v>
      </c>
      <c r="K13291" s="111">
        <v>-1.2347339377887629</v>
      </c>
      <c r="L13291" s="111">
        <v>0.92784825435236762</v>
      </c>
      <c r="M13291" s="111">
        <v>0.46510463492953991</v>
      </c>
      <c r="N13291" s="112">
        <f t="shared" si="415"/>
        <v>0.15821895149314458</v>
      </c>
    </row>
    <row r="13292" spans="1:14" x14ac:dyDescent="0.25">
      <c r="A13292" s="111" t="s">
        <v>942</v>
      </c>
      <c r="B13292" s="111">
        <f>INDEX(kommuner!C:C,MATCH(_xlfn.NUMBERVALUE(A13292),kommuner!B:B,0))</f>
        <v>5424</v>
      </c>
      <c r="C13292" s="111" t="s">
        <v>127</v>
      </c>
      <c r="D13292" s="111" t="s">
        <v>127</v>
      </c>
      <c r="E13292" s="111" t="s">
        <v>123</v>
      </c>
      <c r="F13292" s="111" t="s">
        <v>179</v>
      </c>
      <c r="G13292" s="111" t="s">
        <v>173</v>
      </c>
      <c r="H13292" s="111" t="s">
        <v>179</v>
      </c>
      <c r="I13292" s="111" t="s">
        <v>173</v>
      </c>
      <c r="J13292" t="str">
        <f t="shared" si="414"/>
        <v>5424SkogOrganisk jordBlandingsskogMiddels</v>
      </c>
      <c r="K13292" s="111">
        <v>-2.4239591752717748</v>
      </c>
      <c r="L13292" s="111">
        <v>0.92784825435236762</v>
      </c>
      <c r="M13292" s="111">
        <v>0.46510463492953991</v>
      </c>
      <c r="N13292" s="112">
        <f t="shared" si="415"/>
        <v>-1.0310062859898674</v>
      </c>
    </row>
    <row r="13293" spans="1:14" x14ac:dyDescent="0.25">
      <c r="A13293" s="111" t="s">
        <v>942</v>
      </c>
      <c r="B13293" s="111">
        <f>INDEX(kommuner!C:C,MATCH(_xlfn.NUMBERVALUE(A13293),kommuner!B:B,0))</f>
        <v>5424</v>
      </c>
      <c r="C13293" s="111" t="s">
        <v>127</v>
      </c>
      <c r="D13293" s="111" t="s">
        <v>127</v>
      </c>
      <c r="E13293" s="111" t="s">
        <v>123</v>
      </c>
      <c r="F13293" s="111" t="s">
        <v>179</v>
      </c>
      <c r="G13293" s="111" t="s">
        <v>186</v>
      </c>
      <c r="H13293" s="111" t="s">
        <v>179</v>
      </c>
      <c r="I13293" s="111" t="s">
        <v>186</v>
      </c>
      <c r="J13293" t="str">
        <f t="shared" si="414"/>
        <v>5424SkogOrganisk jordBlandingsskogSærs høy</v>
      </c>
      <c r="K13293" s="111">
        <v>-1.5726115302258048</v>
      </c>
      <c r="L13293" s="111">
        <v>0.92784825435236762</v>
      </c>
      <c r="M13293" s="111">
        <v>0.46510463492953991</v>
      </c>
      <c r="N13293" s="112">
        <f t="shared" si="415"/>
        <v>-0.17965864094389727</v>
      </c>
    </row>
    <row r="13294" spans="1:14" x14ac:dyDescent="0.25">
      <c r="A13294" s="111" t="s">
        <v>942</v>
      </c>
      <c r="B13294" s="111">
        <f>INDEX(kommuner!C:C,MATCH(_xlfn.NUMBERVALUE(A13294),kommuner!B:B,0))</f>
        <v>5424</v>
      </c>
      <c r="C13294" s="111" t="s">
        <v>127</v>
      </c>
      <c r="D13294" s="111" t="s">
        <v>127</v>
      </c>
      <c r="E13294" s="111" t="s">
        <v>123</v>
      </c>
      <c r="F13294" s="111" t="s">
        <v>185</v>
      </c>
      <c r="G13294" s="111" t="s">
        <v>180</v>
      </c>
      <c r="H13294" s="111" t="s">
        <v>185</v>
      </c>
      <c r="I13294" s="111" t="s">
        <v>180</v>
      </c>
      <c r="J13294" t="str">
        <f t="shared" si="414"/>
        <v>5424SkogOrganisk jordLauvskogHøy</v>
      </c>
      <c r="K13294" s="111">
        <v>-1.9913688882377358</v>
      </c>
      <c r="L13294" s="111">
        <v>0.92784825435236762</v>
      </c>
      <c r="M13294" s="111">
        <v>0.46510463492953991</v>
      </c>
      <c r="N13294" s="112">
        <f t="shared" si="415"/>
        <v>-0.59841599895582831</v>
      </c>
    </row>
    <row r="13295" spans="1:14" x14ac:dyDescent="0.25">
      <c r="A13295" s="111" t="s">
        <v>942</v>
      </c>
      <c r="B13295" s="111">
        <f>INDEX(kommuner!C:C,MATCH(_xlfn.NUMBERVALUE(A13295),kommuner!B:B,0))</f>
        <v>5424</v>
      </c>
      <c r="C13295" s="111" t="s">
        <v>127</v>
      </c>
      <c r="D13295" s="111" t="s">
        <v>127</v>
      </c>
      <c r="E13295" s="111" t="s">
        <v>123</v>
      </c>
      <c r="F13295" s="111" t="s">
        <v>185</v>
      </c>
      <c r="G13295" s="111" t="s">
        <v>167</v>
      </c>
      <c r="H13295" s="111" t="s">
        <v>185</v>
      </c>
      <c r="I13295" s="111" t="s">
        <v>167</v>
      </c>
      <c r="J13295" t="str">
        <f t="shared" si="414"/>
        <v>5424SkogOrganisk jordLauvskogImpediment</v>
      </c>
      <c r="K13295" s="111">
        <v>0.35000626494250675</v>
      </c>
      <c r="L13295" s="111">
        <v>0.92784825435236762</v>
      </c>
      <c r="M13295" s="111">
        <v>0.46510463492953991</v>
      </c>
      <c r="N13295" s="112">
        <f t="shared" si="415"/>
        <v>1.7429591542244141</v>
      </c>
    </row>
    <row r="13296" spans="1:14" x14ac:dyDescent="0.25">
      <c r="A13296" s="111" t="s">
        <v>942</v>
      </c>
      <c r="B13296" s="111">
        <f>INDEX(kommuner!C:C,MATCH(_xlfn.NUMBERVALUE(A13296),kommuner!B:B,0))</f>
        <v>5424</v>
      </c>
      <c r="C13296" s="111" t="s">
        <v>127</v>
      </c>
      <c r="D13296" s="111" t="s">
        <v>127</v>
      </c>
      <c r="E13296" s="111" t="s">
        <v>123</v>
      </c>
      <c r="F13296" s="111" t="s">
        <v>185</v>
      </c>
      <c r="G13296" s="111" t="s">
        <v>190</v>
      </c>
      <c r="H13296" s="111" t="s">
        <v>185</v>
      </c>
      <c r="I13296" s="111" t="s">
        <v>190</v>
      </c>
      <c r="J13296" t="str">
        <f t="shared" si="414"/>
        <v>5424SkogOrganisk jordLauvskogLav</v>
      </c>
      <c r="K13296" s="111">
        <v>1.1144075558526714</v>
      </c>
      <c r="L13296" s="111">
        <v>0.92784825435236762</v>
      </c>
      <c r="M13296" s="111">
        <v>0.46510463492953991</v>
      </c>
      <c r="N13296" s="112">
        <f t="shared" si="415"/>
        <v>2.5073604451345788</v>
      </c>
    </row>
    <row r="13297" spans="1:14" x14ac:dyDescent="0.25">
      <c r="A13297" s="111" t="s">
        <v>942</v>
      </c>
      <c r="B13297" s="111">
        <f>INDEX(kommuner!C:C,MATCH(_xlfn.NUMBERVALUE(A13297),kommuner!B:B,0))</f>
        <v>5424</v>
      </c>
      <c r="C13297" s="111" t="s">
        <v>127</v>
      </c>
      <c r="D13297" s="111" t="s">
        <v>127</v>
      </c>
      <c r="E13297" s="111" t="s">
        <v>123</v>
      </c>
      <c r="F13297" s="111" t="s">
        <v>185</v>
      </c>
      <c r="G13297" s="111" t="s">
        <v>173</v>
      </c>
      <c r="H13297" s="111" t="s">
        <v>185</v>
      </c>
      <c r="I13297" s="111" t="s">
        <v>173</v>
      </c>
      <c r="J13297" t="str">
        <f t="shared" si="414"/>
        <v>5424SkogOrganisk jordLauvskogMiddels</v>
      </c>
      <c r="K13297" s="111">
        <v>-0.62664468270982987</v>
      </c>
      <c r="L13297" s="111">
        <v>0.92784825435236762</v>
      </c>
      <c r="M13297" s="111">
        <v>0.46510463492953991</v>
      </c>
      <c r="N13297" s="112">
        <f t="shared" si="415"/>
        <v>0.76630820657207765</v>
      </c>
    </row>
    <row r="13298" spans="1:14" x14ac:dyDescent="0.25">
      <c r="A13298" s="111" t="s">
        <v>942</v>
      </c>
      <c r="B13298" s="111">
        <f>INDEX(kommuner!C:C,MATCH(_xlfn.NUMBERVALUE(A13298),kommuner!B:B,0))</f>
        <v>5424</v>
      </c>
      <c r="C13298" s="111" t="s">
        <v>127</v>
      </c>
      <c r="D13298" s="111" t="s">
        <v>127</v>
      </c>
      <c r="E13298" s="111" t="s">
        <v>123</v>
      </c>
      <c r="F13298" s="111" t="s">
        <v>185</v>
      </c>
      <c r="G13298" s="111" t="s">
        <v>186</v>
      </c>
      <c r="H13298" s="111" t="s">
        <v>185</v>
      </c>
      <c r="I13298" s="111" t="s">
        <v>186</v>
      </c>
      <c r="J13298" t="str">
        <f t="shared" si="414"/>
        <v>5424SkogOrganisk jordLauvskogSærs høy</v>
      </c>
      <c r="K13298" s="111">
        <v>-1.8997279926091779</v>
      </c>
      <c r="L13298" s="111">
        <v>0.92784825435236762</v>
      </c>
      <c r="M13298" s="111">
        <v>0.46510463492953991</v>
      </c>
      <c r="N13298" s="112">
        <f t="shared" si="415"/>
        <v>-0.50677510332727038</v>
      </c>
    </row>
    <row r="13299" spans="1:14" x14ac:dyDescent="0.25">
      <c r="A13299" s="111" t="s">
        <v>942</v>
      </c>
      <c r="B13299" s="111">
        <f>INDEX(kommuner!C:C,MATCH(_xlfn.NUMBERVALUE(A13299),kommuner!B:B,0))</f>
        <v>5424</v>
      </c>
      <c r="C13299" s="111" t="s">
        <v>83</v>
      </c>
      <c r="D13299" s="111" t="s">
        <v>83</v>
      </c>
      <c r="E13299" s="111" t="s">
        <v>126</v>
      </c>
      <c r="F13299" s="111" t="s">
        <v>139</v>
      </c>
      <c r="G13299" s="111" t="s">
        <v>139</v>
      </c>
      <c r="H13299" s="111" t="s">
        <v>139</v>
      </c>
      <c r="I13299" s="111" t="s">
        <v>139</v>
      </c>
      <c r="J13299" t="str">
        <f t="shared" si="414"/>
        <v>5424Utbygd arealMineraljord</v>
      </c>
      <c r="K13299" s="111">
        <v>6.7868445194857546E-2</v>
      </c>
      <c r="L13299" s="111">
        <v>0</v>
      </c>
      <c r="M13299" s="111">
        <v>1.303047089454229E-2</v>
      </c>
      <c r="N13299" s="112">
        <f t="shared" si="415"/>
        <v>8.0898916089399836E-2</v>
      </c>
    </row>
    <row r="13300" spans="1:14" x14ac:dyDescent="0.25">
      <c r="A13300" s="111" t="s">
        <v>942</v>
      </c>
      <c r="B13300" s="111">
        <f>INDEX(kommuner!C:C,MATCH(_xlfn.NUMBERVALUE(A13300),kommuner!B:B,0))</f>
        <v>5424</v>
      </c>
      <c r="C13300" s="111" t="s">
        <v>83</v>
      </c>
      <c r="D13300" s="111" t="s">
        <v>83</v>
      </c>
      <c r="E13300" s="111" t="s">
        <v>123</v>
      </c>
      <c r="F13300" s="111" t="s">
        <v>139</v>
      </c>
      <c r="G13300" s="111" t="s">
        <v>139</v>
      </c>
      <c r="H13300" s="111" t="s">
        <v>139</v>
      </c>
      <c r="I13300" s="111" t="s">
        <v>139</v>
      </c>
      <c r="J13300" t="str">
        <f t="shared" si="414"/>
        <v>5424Utbygd arealOrganisk jord</v>
      </c>
      <c r="K13300" s="111">
        <v>29.011421395201612</v>
      </c>
      <c r="L13300" s="111">
        <v>0</v>
      </c>
      <c r="M13300" s="111">
        <v>1.303047089454229E-2</v>
      </c>
      <c r="N13300" s="112">
        <f t="shared" si="415"/>
        <v>29.024451866096154</v>
      </c>
    </row>
    <row r="13301" spans="1:14" x14ac:dyDescent="0.25">
      <c r="A13301" s="111" t="s">
        <v>942</v>
      </c>
      <c r="B13301" s="111">
        <f>INDEX(kommuner!C:C,MATCH(_xlfn.NUMBERVALUE(A13301),kommuner!B:B,0))</f>
        <v>5424</v>
      </c>
      <c r="C13301" s="111" t="s">
        <v>181</v>
      </c>
      <c r="D13301" s="111" t="s">
        <v>181</v>
      </c>
      <c r="E13301" s="111" t="s">
        <v>123</v>
      </c>
      <c r="F13301" s="111" t="s">
        <v>139</v>
      </c>
      <c r="G13301" s="111" t="s">
        <v>139</v>
      </c>
      <c r="H13301" s="111" t="s">
        <v>139</v>
      </c>
      <c r="I13301" s="111" t="s">
        <v>139</v>
      </c>
      <c r="J13301" t="str">
        <f t="shared" si="414"/>
        <v>5424Vann og myrOrganisk jord</v>
      </c>
      <c r="K13301" s="111">
        <v>-4.1038862122629617E-2</v>
      </c>
      <c r="L13301" s="111">
        <v>0</v>
      </c>
      <c r="M13301" s="111">
        <v>0</v>
      </c>
      <c r="N13301" s="112">
        <f t="shared" si="415"/>
        <v>-4.1038862122629617E-2</v>
      </c>
    </row>
    <row r="13302" spans="1:14" x14ac:dyDescent="0.25">
      <c r="A13302" s="111" t="s">
        <v>943</v>
      </c>
      <c r="B13302" s="111">
        <f>INDEX(kommuner!C:C,MATCH(_xlfn.NUMBERVALUE(A13302),kommuner!B:B,0))</f>
        <v>5425</v>
      </c>
      <c r="C13302" s="111" t="s">
        <v>82</v>
      </c>
      <c r="D13302" s="111" t="s">
        <v>82</v>
      </c>
      <c r="E13302" s="111" t="s">
        <v>126</v>
      </c>
      <c r="F13302" s="111" t="s">
        <v>139</v>
      </c>
      <c r="G13302" s="111" t="s">
        <v>139</v>
      </c>
      <c r="H13302" s="111" t="s">
        <v>139</v>
      </c>
      <c r="I13302" s="111" t="s">
        <v>139</v>
      </c>
      <c r="J13302" t="str">
        <f t="shared" si="414"/>
        <v>5425Annen utmarkMineraljord</v>
      </c>
      <c r="K13302" s="111">
        <v>-4.6129089206686659E-2</v>
      </c>
      <c r="L13302" s="111">
        <v>0</v>
      </c>
      <c r="M13302" s="111">
        <v>0</v>
      </c>
      <c r="N13302" s="112">
        <f t="shared" si="415"/>
        <v>-4.6129089206686659E-2</v>
      </c>
    </row>
    <row r="13303" spans="1:14" x14ac:dyDescent="0.25">
      <c r="A13303" s="111" t="s">
        <v>943</v>
      </c>
      <c r="B13303" s="111">
        <f>INDEX(kommuner!C:C,MATCH(_xlfn.NUMBERVALUE(A13303),kommuner!B:B,0))</f>
        <v>5425</v>
      </c>
      <c r="C13303" s="111" t="s">
        <v>121</v>
      </c>
      <c r="D13303" s="111" t="s">
        <v>121</v>
      </c>
      <c r="E13303" s="111" t="s">
        <v>126</v>
      </c>
      <c r="F13303" s="111" t="s">
        <v>139</v>
      </c>
      <c r="G13303" s="111" t="s">
        <v>139</v>
      </c>
      <c r="H13303" s="111" t="s">
        <v>139</v>
      </c>
      <c r="I13303" s="111" t="s">
        <v>139</v>
      </c>
      <c r="J13303" t="str">
        <f t="shared" si="414"/>
        <v>5425BeiteMineraljord</v>
      </c>
      <c r="K13303" s="111">
        <v>-0.96338340838695502</v>
      </c>
      <c r="L13303" s="111">
        <v>0</v>
      </c>
      <c r="M13303" s="111">
        <v>1.2448711246839999E-7</v>
      </c>
      <c r="N13303" s="112">
        <f t="shared" si="415"/>
        <v>-0.96338328389984251</v>
      </c>
    </row>
    <row r="13304" spans="1:14" x14ac:dyDescent="0.25">
      <c r="A13304" s="111" t="s">
        <v>943</v>
      </c>
      <c r="B13304" s="111">
        <f>INDEX(kommuner!C:C,MATCH(_xlfn.NUMBERVALUE(A13304),kommuner!B:B,0))</f>
        <v>5425</v>
      </c>
      <c r="C13304" s="111" t="s">
        <v>121</v>
      </c>
      <c r="D13304" s="111" t="s">
        <v>121</v>
      </c>
      <c r="E13304" s="111" t="s">
        <v>123</v>
      </c>
      <c r="F13304" s="111" t="s">
        <v>139</v>
      </c>
      <c r="G13304" s="111" t="s">
        <v>139</v>
      </c>
      <c r="H13304" s="111" t="s">
        <v>139</v>
      </c>
      <c r="I13304" s="111" t="s">
        <v>139</v>
      </c>
      <c r="J13304" t="str">
        <f t="shared" si="414"/>
        <v>5425BeiteOrganisk jord</v>
      </c>
      <c r="K13304" s="111">
        <v>12.077525935985037</v>
      </c>
      <c r="L13304" s="111">
        <v>1.6412500000000001</v>
      </c>
      <c r="M13304" s="111">
        <v>0</v>
      </c>
      <c r="N13304" s="112">
        <f t="shared" si="415"/>
        <v>13.718775935985036</v>
      </c>
    </row>
    <row r="13305" spans="1:14" x14ac:dyDescent="0.25">
      <c r="A13305" s="111" t="s">
        <v>943</v>
      </c>
      <c r="B13305" s="111">
        <f>INDEX(kommuner!C:C,MATCH(_xlfn.NUMBERVALUE(A13305),kommuner!B:B,0))</f>
        <v>5425</v>
      </c>
      <c r="C13305" s="111" t="s">
        <v>84</v>
      </c>
      <c r="D13305" s="111" t="s">
        <v>84</v>
      </c>
      <c r="E13305" s="111" t="s">
        <v>126</v>
      </c>
      <c r="F13305" s="111" t="s">
        <v>139</v>
      </c>
      <c r="G13305" s="111" t="s">
        <v>139</v>
      </c>
      <c r="H13305" s="111" t="s">
        <v>139</v>
      </c>
      <c r="I13305" s="111" t="s">
        <v>139</v>
      </c>
      <c r="J13305" t="str">
        <f t="shared" si="414"/>
        <v>5425Dyrket markMineraljord</v>
      </c>
      <c r="K13305" s="111">
        <v>6.1688588218568839E-2</v>
      </c>
      <c r="L13305" s="111">
        <v>0</v>
      </c>
      <c r="M13305" s="111">
        <v>0</v>
      </c>
      <c r="N13305" s="112">
        <f t="shared" si="415"/>
        <v>6.1688588218568839E-2</v>
      </c>
    </row>
    <row r="13306" spans="1:14" x14ac:dyDescent="0.25">
      <c r="A13306" s="111" t="s">
        <v>943</v>
      </c>
      <c r="B13306" s="111">
        <f>INDEX(kommuner!C:C,MATCH(_xlfn.NUMBERVALUE(A13306),kommuner!B:B,0))</f>
        <v>5425</v>
      </c>
      <c r="C13306" s="111" t="s">
        <v>84</v>
      </c>
      <c r="D13306" s="111" t="s">
        <v>84</v>
      </c>
      <c r="E13306" s="111" t="s">
        <v>123</v>
      </c>
      <c r="F13306" s="111" t="s">
        <v>139</v>
      </c>
      <c r="G13306" s="111" t="s">
        <v>139</v>
      </c>
      <c r="H13306" s="111" t="s">
        <v>139</v>
      </c>
      <c r="I13306" s="111" t="s">
        <v>139</v>
      </c>
      <c r="J13306" t="str">
        <f t="shared" si="414"/>
        <v>5425Dyrket markOrganisk jord</v>
      </c>
      <c r="K13306" s="111">
        <v>28.726149366675592</v>
      </c>
      <c r="L13306" s="111">
        <v>1.45625</v>
      </c>
      <c r="M13306" s="111">
        <v>0</v>
      </c>
      <c r="N13306" s="112">
        <f t="shared" si="415"/>
        <v>30.182399366675593</v>
      </c>
    </row>
    <row r="13307" spans="1:14" x14ac:dyDescent="0.25">
      <c r="A13307" s="111" t="s">
        <v>943</v>
      </c>
      <c r="B13307" s="111">
        <f>INDEX(kommuner!C:C,MATCH(_xlfn.NUMBERVALUE(A13307),kommuner!B:B,0))</f>
        <v>5425</v>
      </c>
      <c r="C13307" s="111" t="s">
        <v>127</v>
      </c>
      <c r="D13307" s="111" t="s">
        <v>127</v>
      </c>
      <c r="E13307" s="111" t="s">
        <v>126</v>
      </c>
      <c r="F13307" s="111" t="s">
        <v>172</v>
      </c>
      <c r="G13307" s="111" t="s">
        <v>180</v>
      </c>
      <c r="H13307" s="111" t="s">
        <v>172</v>
      </c>
      <c r="I13307" s="111" t="s">
        <v>180</v>
      </c>
      <c r="J13307" t="str">
        <f t="shared" si="414"/>
        <v>5425SkogMineraljordBarskogHøy</v>
      </c>
      <c r="K13307" s="111">
        <v>-4.1008350957832223</v>
      </c>
      <c r="L13307" s="111">
        <v>0.85306406685236758</v>
      </c>
      <c r="M13307" s="111">
        <v>6.4056614999681585E-2</v>
      </c>
      <c r="N13307" s="112">
        <f t="shared" si="415"/>
        <v>-3.183714413931173</v>
      </c>
    </row>
    <row r="13308" spans="1:14" x14ac:dyDescent="0.25">
      <c r="A13308" s="111" t="s">
        <v>943</v>
      </c>
      <c r="B13308" s="111">
        <f>INDEX(kommuner!C:C,MATCH(_xlfn.NUMBERVALUE(A13308),kommuner!B:B,0))</f>
        <v>5425</v>
      </c>
      <c r="C13308" s="111" t="s">
        <v>127</v>
      </c>
      <c r="D13308" s="111" t="s">
        <v>127</v>
      </c>
      <c r="E13308" s="111" t="s">
        <v>126</v>
      </c>
      <c r="F13308" s="111" t="s">
        <v>172</v>
      </c>
      <c r="G13308" s="111" t="s">
        <v>167</v>
      </c>
      <c r="H13308" s="111" t="s">
        <v>172</v>
      </c>
      <c r="I13308" s="111" t="s">
        <v>167</v>
      </c>
      <c r="J13308" t="str">
        <f t="shared" si="414"/>
        <v>5425SkogMineraljordBarskogImpediment</v>
      </c>
      <c r="K13308" s="111">
        <v>-0.74600152614144843</v>
      </c>
      <c r="L13308" s="111">
        <v>0.85306406685236758</v>
      </c>
      <c r="M13308" s="111">
        <v>6.3979989500968365E-2</v>
      </c>
      <c r="N13308" s="112">
        <f t="shared" si="415"/>
        <v>0.17104253021188751</v>
      </c>
    </row>
    <row r="13309" spans="1:14" x14ac:dyDescent="0.25">
      <c r="A13309" s="111" t="s">
        <v>943</v>
      </c>
      <c r="B13309" s="111">
        <f>INDEX(kommuner!C:C,MATCH(_xlfn.NUMBERVALUE(A13309),kommuner!B:B,0))</f>
        <v>5425</v>
      </c>
      <c r="C13309" s="111" t="s">
        <v>127</v>
      </c>
      <c r="D13309" s="111" t="s">
        <v>127</v>
      </c>
      <c r="E13309" s="111" t="s">
        <v>126</v>
      </c>
      <c r="F13309" s="111" t="s">
        <v>172</v>
      </c>
      <c r="G13309" s="111" t="s">
        <v>190</v>
      </c>
      <c r="H13309" s="111" t="s">
        <v>172</v>
      </c>
      <c r="I13309" s="111" t="s">
        <v>190</v>
      </c>
      <c r="J13309" t="str">
        <f t="shared" si="414"/>
        <v>5425SkogMineraljordBarskogLav</v>
      </c>
      <c r="K13309" s="111">
        <v>-1.8215681825293268</v>
      </c>
      <c r="L13309" s="111">
        <v>0.85306406685236758</v>
      </c>
      <c r="M13309" s="111">
        <v>6.3979989500968365E-2</v>
      </c>
      <c r="N13309" s="112">
        <f t="shared" si="415"/>
        <v>-0.90452412617599087</v>
      </c>
    </row>
    <row r="13310" spans="1:14" x14ac:dyDescent="0.25">
      <c r="A13310" s="111" t="s">
        <v>943</v>
      </c>
      <c r="B13310" s="111">
        <f>INDEX(kommuner!C:C,MATCH(_xlfn.NUMBERVALUE(A13310),kommuner!B:B,0))</f>
        <v>5425</v>
      </c>
      <c r="C13310" s="111" t="s">
        <v>127</v>
      </c>
      <c r="D13310" s="111" t="s">
        <v>127</v>
      </c>
      <c r="E13310" s="111" t="s">
        <v>126</v>
      </c>
      <c r="F13310" s="111" t="s">
        <v>172</v>
      </c>
      <c r="G13310" s="111" t="s">
        <v>173</v>
      </c>
      <c r="H13310" s="111" t="s">
        <v>172</v>
      </c>
      <c r="I13310" s="111" t="s">
        <v>173</v>
      </c>
      <c r="J13310" t="str">
        <f t="shared" si="414"/>
        <v>5425SkogMineraljordBarskogMiddels</v>
      </c>
      <c r="K13310" s="111">
        <v>-2.9452289214132028</v>
      </c>
      <c r="L13310" s="111">
        <v>0.85306406685236758</v>
      </c>
      <c r="M13310" s="111">
        <v>6.4056614999681585E-2</v>
      </c>
      <c r="N13310" s="112">
        <f t="shared" si="415"/>
        <v>-2.0281082395611536</v>
      </c>
    </row>
    <row r="13311" spans="1:14" x14ac:dyDescent="0.25">
      <c r="A13311" s="111" t="s">
        <v>943</v>
      </c>
      <c r="B13311" s="111">
        <f>INDEX(kommuner!C:C,MATCH(_xlfn.NUMBERVALUE(A13311),kommuner!B:B,0))</f>
        <v>5425</v>
      </c>
      <c r="C13311" s="111" t="s">
        <v>127</v>
      </c>
      <c r="D13311" s="111" t="s">
        <v>127</v>
      </c>
      <c r="E13311" s="111" t="s">
        <v>126</v>
      </c>
      <c r="F13311" s="111" t="s">
        <v>172</v>
      </c>
      <c r="G13311" s="111" t="s">
        <v>186</v>
      </c>
      <c r="H13311" s="111" t="s">
        <v>172</v>
      </c>
      <c r="I13311" s="111" t="s">
        <v>186</v>
      </c>
      <c r="J13311" t="str">
        <f t="shared" si="414"/>
        <v>5425SkogMineraljordBarskogSærs høy</v>
      </c>
      <c r="K13311" s="111">
        <v>0.12072674540874306</v>
      </c>
      <c r="L13311" s="111">
        <v>0.85306406685236758</v>
      </c>
      <c r="M13311" s="111">
        <v>6.4056614999681585E-2</v>
      </c>
      <c r="N13311" s="112">
        <f t="shared" si="415"/>
        <v>1.0378474272607923</v>
      </c>
    </row>
    <row r="13312" spans="1:14" x14ac:dyDescent="0.25">
      <c r="A13312" s="111" t="s">
        <v>943</v>
      </c>
      <c r="B13312" s="111">
        <f>INDEX(kommuner!C:C,MATCH(_xlfn.NUMBERVALUE(A13312),kommuner!B:B,0))</f>
        <v>5425</v>
      </c>
      <c r="C13312" s="111" t="s">
        <v>127</v>
      </c>
      <c r="D13312" s="111" t="s">
        <v>127</v>
      </c>
      <c r="E13312" s="111" t="s">
        <v>126</v>
      </c>
      <c r="F13312" s="111" t="s">
        <v>179</v>
      </c>
      <c r="G13312" s="111" t="s">
        <v>180</v>
      </c>
      <c r="H13312" s="111" t="s">
        <v>179</v>
      </c>
      <c r="I13312" s="111" t="s">
        <v>180</v>
      </c>
      <c r="J13312" t="str">
        <f t="shared" si="414"/>
        <v>5425SkogMineraljordBlandingsskogHøy</v>
      </c>
      <c r="K13312" s="111">
        <v>-7.1939050909469406</v>
      </c>
      <c r="L13312" s="111">
        <v>0.85306406685236758</v>
      </c>
      <c r="M13312" s="111">
        <v>6.3979989500968365E-2</v>
      </c>
      <c r="N13312" s="112">
        <f t="shared" si="415"/>
        <v>-6.2768610345936047</v>
      </c>
    </row>
    <row r="13313" spans="1:14" x14ac:dyDescent="0.25">
      <c r="A13313" s="111" t="s">
        <v>943</v>
      </c>
      <c r="B13313" s="111">
        <f>INDEX(kommuner!C:C,MATCH(_xlfn.NUMBERVALUE(A13313),kommuner!B:B,0))</f>
        <v>5425</v>
      </c>
      <c r="C13313" s="111" t="s">
        <v>127</v>
      </c>
      <c r="D13313" s="111" t="s">
        <v>127</v>
      </c>
      <c r="E13313" s="111" t="s">
        <v>126</v>
      </c>
      <c r="F13313" s="111" t="s">
        <v>179</v>
      </c>
      <c r="G13313" s="111" t="s">
        <v>167</v>
      </c>
      <c r="H13313" s="111" t="s">
        <v>179</v>
      </c>
      <c r="I13313" s="111" t="s">
        <v>167</v>
      </c>
      <c r="J13313" t="str">
        <f t="shared" si="414"/>
        <v>5425SkogMineraljordBlandingsskogImpediment</v>
      </c>
      <c r="K13313" s="111">
        <v>-1.6598037998579707</v>
      </c>
      <c r="L13313" s="111">
        <v>0.85306406685236758</v>
      </c>
      <c r="M13313" s="111">
        <v>6.3979989500968365E-2</v>
      </c>
      <c r="N13313" s="112">
        <f t="shared" si="415"/>
        <v>-0.7427597435046347</v>
      </c>
    </row>
    <row r="13314" spans="1:14" x14ac:dyDescent="0.25">
      <c r="A13314" s="111" t="s">
        <v>943</v>
      </c>
      <c r="B13314" s="111">
        <f>INDEX(kommuner!C:C,MATCH(_xlfn.NUMBERVALUE(A13314),kommuner!B:B,0))</f>
        <v>5425</v>
      </c>
      <c r="C13314" s="111" t="s">
        <v>127</v>
      </c>
      <c r="D13314" s="111" t="s">
        <v>127</v>
      </c>
      <c r="E13314" s="111" t="s">
        <v>126</v>
      </c>
      <c r="F13314" s="111" t="s">
        <v>179</v>
      </c>
      <c r="G13314" s="111" t="s">
        <v>190</v>
      </c>
      <c r="H13314" s="111" t="s">
        <v>179</v>
      </c>
      <c r="I13314" s="111" t="s">
        <v>190</v>
      </c>
      <c r="J13314" t="str">
        <f t="shared" si="414"/>
        <v>5425SkogMineraljordBlandingsskogLav</v>
      </c>
      <c r="K13314" s="111">
        <v>-2.5588434197694254</v>
      </c>
      <c r="L13314" s="111">
        <v>0.85306406685236758</v>
      </c>
      <c r="M13314" s="111">
        <v>6.3979989500968365E-2</v>
      </c>
      <c r="N13314" s="112">
        <f t="shared" si="415"/>
        <v>-1.6417993634160897</v>
      </c>
    </row>
    <row r="13315" spans="1:14" x14ac:dyDescent="0.25">
      <c r="A13315" s="111" t="s">
        <v>943</v>
      </c>
      <c r="B13315" s="111">
        <f>INDEX(kommuner!C:C,MATCH(_xlfn.NUMBERVALUE(A13315),kommuner!B:B,0))</f>
        <v>5425</v>
      </c>
      <c r="C13315" s="111" t="s">
        <v>127</v>
      </c>
      <c r="D13315" s="111" t="s">
        <v>127</v>
      </c>
      <c r="E13315" s="111" t="s">
        <v>126</v>
      </c>
      <c r="F13315" s="111" t="s">
        <v>179</v>
      </c>
      <c r="G13315" s="111" t="s">
        <v>173</v>
      </c>
      <c r="H13315" s="111" t="s">
        <v>179</v>
      </c>
      <c r="I13315" s="111" t="s">
        <v>173</v>
      </c>
      <c r="J13315" t="str">
        <f t="shared" ref="J13315:J13378" si="416">B13315&amp;C13315&amp;E13315&amp;IF(C13315="Skog",F13315&amp;G13315,"")</f>
        <v>5425SkogMineraljordBlandingsskogMiddels</v>
      </c>
      <c r="K13315" s="111">
        <v>-3.8687729546762566</v>
      </c>
      <c r="L13315" s="111">
        <v>0.85306406685236758</v>
      </c>
      <c r="M13315" s="111">
        <v>6.3979989500968365E-2</v>
      </c>
      <c r="N13315" s="112">
        <f t="shared" ref="N13315:N13378" si="417">SUM(K13315:M13315)</f>
        <v>-2.9517288983229206</v>
      </c>
    </row>
    <row r="13316" spans="1:14" x14ac:dyDescent="0.25">
      <c r="A13316" s="111" t="s">
        <v>943</v>
      </c>
      <c r="B13316" s="111">
        <f>INDEX(kommuner!C:C,MATCH(_xlfn.NUMBERVALUE(A13316),kommuner!B:B,0))</f>
        <v>5425</v>
      </c>
      <c r="C13316" s="111" t="s">
        <v>127</v>
      </c>
      <c r="D13316" s="111" t="s">
        <v>127</v>
      </c>
      <c r="E13316" s="111" t="s">
        <v>126</v>
      </c>
      <c r="F13316" s="111" t="s">
        <v>179</v>
      </c>
      <c r="G13316" s="111" t="s">
        <v>186</v>
      </c>
      <c r="H13316" s="111" t="s">
        <v>179</v>
      </c>
      <c r="I13316" s="111" t="s">
        <v>186</v>
      </c>
      <c r="J13316" t="str">
        <f t="shared" si="416"/>
        <v>5425SkogMineraljordBlandingsskogSærs høy</v>
      </c>
      <c r="K13316" s="111">
        <v>-2.9395925245326562</v>
      </c>
      <c r="L13316" s="111">
        <v>0.85306406685236758</v>
      </c>
      <c r="M13316" s="111">
        <v>6.3979989500968365E-2</v>
      </c>
      <c r="N13316" s="112">
        <f t="shared" si="417"/>
        <v>-2.0225484681793202</v>
      </c>
    </row>
    <row r="13317" spans="1:14" x14ac:dyDescent="0.25">
      <c r="A13317" s="111" t="s">
        <v>943</v>
      </c>
      <c r="B13317" s="111">
        <f>INDEX(kommuner!C:C,MATCH(_xlfn.NUMBERVALUE(A13317),kommuner!B:B,0))</f>
        <v>5425</v>
      </c>
      <c r="C13317" s="111" t="s">
        <v>127</v>
      </c>
      <c r="D13317" s="111" t="s">
        <v>127</v>
      </c>
      <c r="E13317" s="111" t="s">
        <v>126</v>
      </c>
      <c r="F13317" s="111" t="s">
        <v>185</v>
      </c>
      <c r="G13317" s="111" t="s">
        <v>180</v>
      </c>
      <c r="H13317" s="111" t="s">
        <v>185</v>
      </c>
      <c r="I13317" s="111" t="s">
        <v>180</v>
      </c>
      <c r="J13317" t="str">
        <f t="shared" si="416"/>
        <v>5425SkogMineraljordLauvskogHøy</v>
      </c>
      <c r="K13317" s="111">
        <v>-2.2672556336745231</v>
      </c>
      <c r="L13317" s="111">
        <v>0.85306406685236758</v>
      </c>
      <c r="M13317" s="111">
        <v>6.3979989500968365E-2</v>
      </c>
      <c r="N13317" s="112">
        <f t="shared" si="417"/>
        <v>-1.3502115773211874</v>
      </c>
    </row>
    <row r="13318" spans="1:14" x14ac:dyDescent="0.25">
      <c r="A13318" s="111" t="s">
        <v>943</v>
      </c>
      <c r="B13318" s="111">
        <f>INDEX(kommuner!C:C,MATCH(_xlfn.NUMBERVALUE(A13318),kommuner!B:B,0))</f>
        <v>5425</v>
      </c>
      <c r="C13318" s="111" t="s">
        <v>127</v>
      </c>
      <c r="D13318" s="111" t="s">
        <v>127</v>
      </c>
      <c r="E13318" s="111" t="s">
        <v>126</v>
      </c>
      <c r="F13318" s="111" t="s">
        <v>185</v>
      </c>
      <c r="G13318" s="111" t="s">
        <v>167</v>
      </c>
      <c r="H13318" s="111" t="s">
        <v>185</v>
      </c>
      <c r="I13318" s="111" t="s">
        <v>167</v>
      </c>
      <c r="J13318" t="str">
        <f t="shared" si="416"/>
        <v>5425SkogMineraljordLauvskogImpediment</v>
      </c>
      <c r="K13318" s="111">
        <v>-0.10482014945424457</v>
      </c>
      <c r="L13318" s="111">
        <v>0.85306406685236758</v>
      </c>
      <c r="M13318" s="111">
        <v>6.3979989500968365E-2</v>
      </c>
      <c r="N13318" s="112">
        <f t="shared" si="417"/>
        <v>0.81222390689909141</v>
      </c>
    </row>
    <row r="13319" spans="1:14" x14ac:dyDescent="0.25">
      <c r="A13319" s="111" t="s">
        <v>943</v>
      </c>
      <c r="B13319" s="111">
        <f>INDEX(kommuner!C:C,MATCH(_xlfn.NUMBERVALUE(A13319),kommuner!B:B,0))</f>
        <v>5425</v>
      </c>
      <c r="C13319" s="111" t="s">
        <v>127</v>
      </c>
      <c r="D13319" s="111" t="s">
        <v>127</v>
      </c>
      <c r="E13319" s="111" t="s">
        <v>126</v>
      </c>
      <c r="F13319" s="111" t="s">
        <v>185</v>
      </c>
      <c r="G13319" s="111" t="s">
        <v>190</v>
      </c>
      <c r="H13319" s="111" t="s">
        <v>185</v>
      </c>
      <c r="I13319" s="111" t="s">
        <v>190</v>
      </c>
      <c r="J13319" t="str">
        <f t="shared" si="416"/>
        <v>5425SkogMineraljordLauvskogLav</v>
      </c>
      <c r="K13319" s="111">
        <v>-8.9748170935426599E-2</v>
      </c>
      <c r="L13319" s="111">
        <v>0.85306406685236758</v>
      </c>
      <c r="M13319" s="111">
        <v>6.3979989500968365E-2</v>
      </c>
      <c r="N13319" s="112">
        <f t="shared" si="417"/>
        <v>0.82729588541790933</v>
      </c>
    </row>
    <row r="13320" spans="1:14" x14ac:dyDescent="0.25">
      <c r="A13320" s="111" t="s">
        <v>943</v>
      </c>
      <c r="B13320" s="111">
        <f>INDEX(kommuner!C:C,MATCH(_xlfn.NUMBERVALUE(A13320),kommuner!B:B,0))</f>
        <v>5425</v>
      </c>
      <c r="C13320" s="111" t="s">
        <v>127</v>
      </c>
      <c r="D13320" s="111" t="s">
        <v>127</v>
      </c>
      <c r="E13320" s="111" t="s">
        <v>126</v>
      </c>
      <c r="F13320" s="111" t="s">
        <v>185</v>
      </c>
      <c r="G13320" s="111" t="s">
        <v>173</v>
      </c>
      <c r="H13320" s="111" t="s">
        <v>185</v>
      </c>
      <c r="I13320" s="111" t="s">
        <v>173</v>
      </c>
      <c r="J13320" t="str">
        <f t="shared" si="416"/>
        <v>5425SkogMineraljordLauvskogMiddels</v>
      </c>
      <c r="K13320" s="111">
        <v>-1.6187078219159163</v>
      </c>
      <c r="L13320" s="111">
        <v>0.85306406685236758</v>
      </c>
      <c r="M13320" s="111">
        <v>6.3979989500968365E-2</v>
      </c>
      <c r="N13320" s="112">
        <f t="shared" si="417"/>
        <v>-0.70166376556258037</v>
      </c>
    </row>
    <row r="13321" spans="1:14" x14ac:dyDescent="0.25">
      <c r="A13321" s="111" t="s">
        <v>943</v>
      </c>
      <c r="B13321" s="111">
        <f>INDEX(kommuner!C:C,MATCH(_xlfn.NUMBERVALUE(A13321),kommuner!B:B,0))</f>
        <v>5425</v>
      </c>
      <c r="C13321" s="111" t="s">
        <v>127</v>
      </c>
      <c r="D13321" s="111" t="s">
        <v>127</v>
      </c>
      <c r="E13321" s="111" t="s">
        <v>126</v>
      </c>
      <c r="F13321" s="111" t="s">
        <v>185</v>
      </c>
      <c r="G13321" s="111" t="s">
        <v>186</v>
      </c>
      <c r="H13321" s="111" t="s">
        <v>185</v>
      </c>
      <c r="I13321" s="111" t="s">
        <v>186</v>
      </c>
      <c r="J13321" t="str">
        <f t="shared" si="416"/>
        <v>5425SkogMineraljordLauvskogSærs høy</v>
      </c>
      <c r="K13321" s="111">
        <v>-3.6560473259425113</v>
      </c>
      <c r="L13321" s="111">
        <v>0.85306406685236758</v>
      </c>
      <c r="M13321" s="111">
        <v>6.3979989500968365E-2</v>
      </c>
      <c r="N13321" s="112">
        <f t="shared" si="417"/>
        <v>-2.7390032695891753</v>
      </c>
    </row>
    <row r="13322" spans="1:14" x14ac:dyDescent="0.25">
      <c r="A13322" s="111" t="s">
        <v>943</v>
      </c>
      <c r="B13322" s="111">
        <f>INDEX(kommuner!C:C,MATCH(_xlfn.NUMBERVALUE(A13322),kommuner!B:B,0))</f>
        <v>5425</v>
      </c>
      <c r="C13322" s="111" t="s">
        <v>127</v>
      </c>
      <c r="D13322" s="111" t="s">
        <v>127</v>
      </c>
      <c r="E13322" s="111" t="s">
        <v>123</v>
      </c>
      <c r="F13322" s="111" t="s">
        <v>172</v>
      </c>
      <c r="G13322" s="111" t="s">
        <v>180</v>
      </c>
      <c r="H13322" s="111" t="s">
        <v>172</v>
      </c>
      <c r="I13322" s="111" t="s">
        <v>180</v>
      </c>
      <c r="J13322" t="str">
        <f t="shared" si="416"/>
        <v>5425SkogOrganisk jordBarskogHøy</v>
      </c>
      <c r="K13322" s="111">
        <v>-2.5184559031994138</v>
      </c>
      <c r="L13322" s="111">
        <v>0.92784825435236762</v>
      </c>
      <c r="M13322" s="111">
        <v>0.46518126042825314</v>
      </c>
      <c r="N13322" s="112">
        <f t="shared" si="417"/>
        <v>-1.1254263884187932</v>
      </c>
    </row>
    <row r="13323" spans="1:14" x14ac:dyDescent="0.25">
      <c r="A13323" s="111" t="s">
        <v>943</v>
      </c>
      <c r="B13323" s="111">
        <f>INDEX(kommuner!C:C,MATCH(_xlfn.NUMBERVALUE(A13323),kommuner!B:B,0))</f>
        <v>5425</v>
      </c>
      <c r="C13323" s="111" t="s">
        <v>127</v>
      </c>
      <c r="D13323" s="111" t="s">
        <v>127</v>
      </c>
      <c r="E13323" s="111" t="s">
        <v>123</v>
      </c>
      <c r="F13323" s="111" t="s">
        <v>172</v>
      </c>
      <c r="G13323" s="111" t="s">
        <v>167</v>
      </c>
      <c r="H13323" s="111" t="s">
        <v>172</v>
      </c>
      <c r="I13323" s="111" t="s">
        <v>167</v>
      </c>
      <c r="J13323" t="str">
        <f t="shared" si="416"/>
        <v>5425SkogOrganisk jordBarskogImpediment</v>
      </c>
      <c r="K13323" s="111">
        <v>-0.13011741963904588</v>
      </c>
      <c r="L13323" s="111">
        <v>0.92784825435236762</v>
      </c>
      <c r="M13323" s="111">
        <v>0.46510463492953991</v>
      </c>
      <c r="N13323" s="112">
        <f t="shared" si="417"/>
        <v>1.2628354696428616</v>
      </c>
    </row>
    <row r="13324" spans="1:14" x14ac:dyDescent="0.25">
      <c r="A13324" s="111" t="s">
        <v>943</v>
      </c>
      <c r="B13324" s="111">
        <f>INDEX(kommuner!C:C,MATCH(_xlfn.NUMBERVALUE(A13324),kommuner!B:B,0))</f>
        <v>5425</v>
      </c>
      <c r="C13324" s="111" t="s">
        <v>127</v>
      </c>
      <c r="D13324" s="111" t="s">
        <v>127</v>
      </c>
      <c r="E13324" s="111" t="s">
        <v>123</v>
      </c>
      <c r="F13324" s="111" t="s">
        <v>172</v>
      </c>
      <c r="G13324" s="111" t="s">
        <v>190</v>
      </c>
      <c r="H13324" s="111" t="s">
        <v>172</v>
      </c>
      <c r="I13324" s="111" t="s">
        <v>190</v>
      </c>
      <c r="J13324" t="str">
        <f t="shared" si="416"/>
        <v>5425SkogOrganisk jordBarskogLav</v>
      </c>
      <c r="K13324" s="111">
        <v>-0.50666953101693391</v>
      </c>
      <c r="L13324" s="111">
        <v>0.92784825435236762</v>
      </c>
      <c r="M13324" s="111">
        <v>0.46510463492953991</v>
      </c>
      <c r="N13324" s="112">
        <f t="shared" si="417"/>
        <v>0.88628335826497362</v>
      </c>
    </row>
    <row r="13325" spans="1:14" x14ac:dyDescent="0.25">
      <c r="A13325" s="111" t="s">
        <v>943</v>
      </c>
      <c r="B13325" s="111">
        <f>INDEX(kommuner!C:C,MATCH(_xlfn.NUMBERVALUE(A13325),kommuner!B:B,0))</f>
        <v>5425</v>
      </c>
      <c r="C13325" s="111" t="s">
        <v>127</v>
      </c>
      <c r="D13325" s="111" t="s">
        <v>127</v>
      </c>
      <c r="E13325" s="111" t="s">
        <v>123</v>
      </c>
      <c r="F13325" s="111" t="s">
        <v>172</v>
      </c>
      <c r="G13325" s="111" t="s">
        <v>173</v>
      </c>
      <c r="H13325" s="111" t="s">
        <v>172</v>
      </c>
      <c r="I13325" s="111" t="s">
        <v>173</v>
      </c>
      <c r="J13325" t="str">
        <f t="shared" si="416"/>
        <v>5425SkogOrganisk jordBarskogMiddels</v>
      </c>
      <c r="K13325" s="111">
        <v>-1.5571490961494638</v>
      </c>
      <c r="L13325" s="111">
        <v>0.92784825435236762</v>
      </c>
      <c r="M13325" s="111">
        <v>0.46518126042825314</v>
      </c>
      <c r="N13325" s="112">
        <f t="shared" si="417"/>
        <v>-0.16411958136884308</v>
      </c>
    </row>
    <row r="13326" spans="1:14" x14ac:dyDescent="0.25">
      <c r="A13326" s="111" t="s">
        <v>943</v>
      </c>
      <c r="B13326" s="111">
        <f>INDEX(kommuner!C:C,MATCH(_xlfn.NUMBERVALUE(A13326),kommuner!B:B,0))</f>
        <v>5425</v>
      </c>
      <c r="C13326" s="111" t="s">
        <v>127</v>
      </c>
      <c r="D13326" s="111" t="s">
        <v>127</v>
      </c>
      <c r="E13326" s="111" t="s">
        <v>123</v>
      </c>
      <c r="F13326" s="111" t="s">
        <v>172</v>
      </c>
      <c r="G13326" s="111" t="s">
        <v>186</v>
      </c>
      <c r="H13326" s="111" t="s">
        <v>172</v>
      </c>
      <c r="I13326" s="111" t="s">
        <v>186</v>
      </c>
      <c r="J13326" t="str">
        <f t="shared" si="416"/>
        <v>5425SkogOrganisk jordBarskogSærs høy</v>
      </c>
      <c r="K13326" s="111">
        <v>2.5548655235722699</v>
      </c>
      <c r="L13326" s="111">
        <v>0.92784825435236762</v>
      </c>
      <c r="M13326" s="111">
        <v>0.46518126042825314</v>
      </c>
      <c r="N13326" s="112">
        <f t="shared" si="417"/>
        <v>3.9478950383528906</v>
      </c>
    </row>
    <row r="13327" spans="1:14" x14ac:dyDescent="0.25">
      <c r="A13327" s="111" t="s">
        <v>943</v>
      </c>
      <c r="B13327" s="111">
        <f>INDEX(kommuner!C:C,MATCH(_xlfn.NUMBERVALUE(A13327),kommuner!B:B,0))</f>
        <v>5425</v>
      </c>
      <c r="C13327" s="111" t="s">
        <v>127</v>
      </c>
      <c r="D13327" s="111" t="s">
        <v>127</v>
      </c>
      <c r="E13327" s="111" t="s">
        <v>123</v>
      </c>
      <c r="F13327" s="111" t="s">
        <v>179</v>
      </c>
      <c r="G13327" s="111" t="s">
        <v>180</v>
      </c>
      <c r="H13327" s="111" t="s">
        <v>179</v>
      </c>
      <c r="I13327" s="111" t="s">
        <v>180</v>
      </c>
      <c r="J13327" t="str">
        <f t="shared" si="416"/>
        <v>5425SkogOrganisk jordBlandingsskogHøy</v>
      </c>
      <c r="K13327" s="111">
        <v>-5.5554344456832343</v>
      </c>
      <c r="L13327" s="111">
        <v>0.92784825435236762</v>
      </c>
      <c r="M13327" s="111">
        <v>0.46510463492953991</v>
      </c>
      <c r="N13327" s="112">
        <f t="shared" si="417"/>
        <v>-4.1624815564013264</v>
      </c>
    </row>
    <row r="13328" spans="1:14" x14ac:dyDescent="0.25">
      <c r="A13328" s="111" t="s">
        <v>943</v>
      </c>
      <c r="B13328" s="111">
        <f>INDEX(kommuner!C:C,MATCH(_xlfn.NUMBERVALUE(A13328),kommuner!B:B,0))</f>
        <v>5425</v>
      </c>
      <c r="C13328" s="111" t="s">
        <v>127</v>
      </c>
      <c r="D13328" s="111" t="s">
        <v>127</v>
      </c>
      <c r="E13328" s="111" t="s">
        <v>123</v>
      </c>
      <c r="F13328" s="111" t="s">
        <v>179</v>
      </c>
      <c r="G13328" s="111" t="s">
        <v>167</v>
      </c>
      <c r="H13328" s="111" t="s">
        <v>179</v>
      </c>
      <c r="I13328" s="111" t="s">
        <v>167</v>
      </c>
      <c r="J13328" t="str">
        <f t="shared" si="416"/>
        <v>5425SkogOrganisk jordBlandingsskogImpediment</v>
      </c>
      <c r="K13328" s="111">
        <v>-0.28586344175800005</v>
      </c>
      <c r="L13328" s="111">
        <v>0.92784825435236762</v>
      </c>
      <c r="M13328" s="111">
        <v>0.46510463492953991</v>
      </c>
      <c r="N13328" s="112">
        <f t="shared" si="417"/>
        <v>1.1070894475239075</v>
      </c>
    </row>
    <row r="13329" spans="1:14" x14ac:dyDescent="0.25">
      <c r="A13329" s="111" t="s">
        <v>943</v>
      </c>
      <c r="B13329" s="111">
        <f>INDEX(kommuner!C:C,MATCH(_xlfn.NUMBERVALUE(A13329),kommuner!B:B,0))</f>
        <v>5425</v>
      </c>
      <c r="C13329" s="111" t="s">
        <v>127</v>
      </c>
      <c r="D13329" s="111" t="s">
        <v>127</v>
      </c>
      <c r="E13329" s="111" t="s">
        <v>123</v>
      </c>
      <c r="F13329" s="111" t="s">
        <v>179</v>
      </c>
      <c r="G13329" s="111" t="s">
        <v>190</v>
      </c>
      <c r="H13329" s="111" t="s">
        <v>179</v>
      </c>
      <c r="I13329" s="111" t="s">
        <v>190</v>
      </c>
      <c r="J13329" t="str">
        <f t="shared" si="416"/>
        <v>5425SkogOrganisk jordBlandingsskogLav</v>
      </c>
      <c r="K13329" s="111">
        <v>-1.2347339377887629</v>
      </c>
      <c r="L13329" s="111">
        <v>0.92784825435236762</v>
      </c>
      <c r="M13329" s="111">
        <v>0.46510463492953991</v>
      </c>
      <c r="N13329" s="112">
        <f t="shared" si="417"/>
        <v>0.15821895149314458</v>
      </c>
    </row>
    <row r="13330" spans="1:14" x14ac:dyDescent="0.25">
      <c r="A13330" s="111" t="s">
        <v>943</v>
      </c>
      <c r="B13330" s="111">
        <f>INDEX(kommuner!C:C,MATCH(_xlfn.NUMBERVALUE(A13330),kommuner!B:B,0))</f>
        <v>5425</v>
      </c>
      <c r="C13330" s="111" t="s">
        <v>127</v>
      </c>
      <c r="D13330" s="111" t="s">
        <v>127</v>
      </c>
      <c r="E13330" s="111" t="s">
        <v>123</v>
      </c>
      <c r="F13330" s="111" t="s">
        <v>179</v>
      </c>
      <c r="G13330" s="111" t="s">
        <v>173</v>
      </c>
      <c r="H13330" s="111" t="s">
        <v>179</v>
      </c>
      <c r="I13330" s="111" t="s">
        <v>173</v>
      </c>
      <c r="J13330" t="str">
        <f t="shared" si="416"/>
        <v>5425SkogOrganisk jordBlandingsskogMiddels</v>
      </c>
      <c r="K13330" s="111">
        <v>-2.4239591752717748</v>
      </c>
      <c r="L13330" s="111">
        <v>0.92784825435236762</v>
      </c>
      <c r="M13330" s="111">
        <v>0.46510463492953991</v>
      </c>
      <c r="N13330" s="112">
        <f t="shared" si="417"/>
        <v>-1.0310062859898674</v>
      </c>
    </row>
    <row r="13331" spans="1:14" x14ac:dyDescent="0.25">
      <c r="A13331" s="111" t="s">
        <v>943</v>
      </c>
      <c r="B13331" s="111">
        <f>INDEX(kommuner!C:C,MATCH(_xlfn.NUMBERVALUE(A13331),kommuner!B:B,0))</f>
        <v>5425</v>
      </c>
      <c r="C13331" s="111" t="s">
        <v>127</v>
      </c>
      <c r="D13331" s="111" t="s">
        <v>127</v>
      </c>
      <c r="E13331" s="111" t="s">
        <v>123</v>
      </c>
      <c r="F13331" s="111" t="s">
        <v>179</v>
      </c>
      <c r="G13331" s="111" t="s">
        <v>186</v>
      </c>
      <c r="H13331" s="111" t="s">
        <v>179</v>
      </c>
      <c r="I13331" s="111" t="s">
        <v>186</v>
      </c>
      <c r="J13331" t="str">
        <f t="shared" si="416"/>
        <v>5425SkogOrganisk jordBlandingsskogSærs høy</v>
      </c>
      <c r="K13331" s="111">
        <v>-1.5726115302258048</v>
      </c>
      <c r="L13331" s="111">
        <v>0.92784825435236762</v>
      </c>
      <c r="M13331" s="111">
        <v>0.46510463492953991</v>
      </c>
      <c r="N13331" s="112">
        <f t="shared" si="417"/>
        <v>-0.17965864094389727</v>
      </c>
    </row>
    <row r="13332" spans="1:14" x14ac:dyDescent="0.25">
      <c r="A13332" s="111" t="s">
        <v>943</v>
      </c>
      <c r="B13332" s="111">
        <f>INDEX(kommuner!C:C,MATCH(_xlfn.NUMBERVALUE(A13332),kommuner!B:B,0))</f>
        <v>5425</v>
      </c>
      <c r="C13332" s="111" t="s">
        <v>127</v>
      </c>
      <c r="D13332" s="111" t="s">
        <v>127</v>
      </c>
      <c r="E13332" s="111" t="s">
        <v>123</v>
      </c>
      <c r="F13332" s="111" t="s">
        <v>185</v>
      </c>
      <c r="G13332" s="111" t="s">
        <v>180</v>
      </c>
      <c r="H13332" s="111" t="s">
        <v>185</v>
      </c>
      <c r="I13332" s="111" t="s">
        <v>180</v>
      </c>
      <c r="J13332" t="str">
        <f t="shared" si="416"/>
        <v>5425SkogOrganisk jordLauvskogHøy</v>
      </c>
      <c r="K13332" s="111">
        <v>-1.9913688882377358</v>
      </c>
      <c r="L13332" s="111">
        <v>0.92784825435236762</v>
      </c>
      <c r="M13332" s="111">
        <v>0.46510463492953991</v>
      </c>
      <c r="N13332" s="112">
        <f t="shared" si="417"/>
        <v>-0.59841599895582831</v>
      </c>
    </row>
    <row r="13333" spans="1:14" x14ac:dyDescent="0.25">
      <c r="A13333" s="111" t="s">
        <v>943</v>
      </c>
      <c r="B13333" s="111">
        <f>INDEX(kommuner!C:C,MATCH(_xlfn.NUMBERVALUE(A13333),kommuner!B:B,0))</f>
        <v>5425</v>
      </c>
      <c r="C13333" s="111" t="s">
        <v>127</v>
      </c>
      <c r="D13333" s="111" t="s">
        <v>127</v>
      </c>
      <c r="E13333" s="111" t="s">
        <v>123</v>
      </c>
      <c r="F13333" s="111" t="s">
        <v>185</v>
      </c>
      <c r="G13333" s="111" t="s">
        <v>167</v>
      </c>
      <c r="H13333" s="111" t="s">
        <v>185</v>
      </c>
      <c r="I13333" s="111" t="s">
        <v>167</v>
      </c>
      <c r="J13333" t="str">
        <f t="shared" si="416"/>
        <v>5425SkogOrganisk jordLauvskogImpediment</v>
      </c>
      <c r="K13333" s="111">
        <v>0.35000626494250675</v>
      </c>
      <c r="L13333" s="111">
        <v>0.92784825435236762</v>
      </c>
      <c r="M13333" s="111">
        <v>0.46510463492953991</v>
      </c>
      <c r="N13333" s="112">
        <f t="shared" si="417"/>
        <v>1.7429591542244141</v>
      </c>
    </row>
    <row r="13334" spans="1:14" x14ac:dyDescent="0.25">
      <c r="A13334" s="111" t="s">
        <v>943</v>
      </c>
      <c r="B13334" s="111">
        <f>INDEX(kommuner!C:C,MATCH(_xlfn.NUMBERVALUE(A13334),kommuner!B:B,0))</f>
        <v>5425</v>
      </c>
      <c r="C13334" s="111" t="s">
        <v>127</v>
      </c>
      <c r="D13334" s="111" t="s">
        <v>127</v>
      </c>
      <c r="E13334" s="111" t="s">
        <v>123</v>
      </c>
      <c r="F13334" s="111" t="s">
        <v>185</v>
      </c>
      <c r="G13334" s="111" t="s">
        <v>190</v>
      </c>
      <c r="H13334" s="111" t="s">
        <v>185</v>
      </c>
      <c r="I13334" s="111" t="s">
        <v>190</v>
      </c>
      <c r="J13334" t="str">
        <f t="shared" si="416"/>
        <v>5425SkogOrganisk jordLauvskogLav</v>
      </c>
      <c r="K13334" s="111">
        <v>1.1144075558526714</v>
      </c>
      <c r="L13334" s="111">
        <v>0.92784825435236762</v>
      </c>
      <c r="M13334" s="111">
        <v>0.46510463492953991</v>
      </c>
      <c r="N13334" s="112">
        <f t="shared" si="417"/>
        <v>2.5073604451345788</v>
      </c>
    </row>
    <row r="13335" spans="1:14" x14ac:dyDescent="0.25">
      <c r="A13335" s="111" t="s">
        <v>943</v>
      </c>
      <c r="B13335" s="111">
        <f>INDEX(kommuner!C:C,MATCH(_xlfn.NUMBERVALUE(A13335),kommuner!B:B,0))</f>
        <v>5425</v>
      </c>
      <c r="C13335" s="111" t="s">
        <v>127</v>
      </c>
      <c r="D13335" s="111" t="s">
        <v>127</v>
      </c>
      <c r="E13335" s="111" t="s">
        <v>123</v>
      </c>
      <c r="F13335" s="111" t="s">
        <v>185</v>
      </c>
      <c r="G13335" s="111" t="s">
        <v>173</v>
      </c>
      <c r="H13335" s="111" t="s">
        <v>185</v>
      </c>
      <c r="I13335" s="111" t="s">
        <v>173</v>
      </c>
      <c r="J13335" t="str">
        <f t="shared" si="416"/>
        <v>5425SkogOrganisk jordLauvskogMiddels</v>
      </c>
      <c r="K13335" s="111">
        <v>-0.62664468270982987</v>
      </c>
      <c r="L13335" s="111">
        <v>0.92784825435236762</v>
      </c>
      <c r="M13335" s="111">
        <v>0.46510463492953991</v>
      </c>
      <c r="N13335" s="112">
        <f t="shared" si="417"/>
        <v>0.76630820657207765</v>
      </c>
    </row>
    <row r="13336" spans="1:14" x14ac:dyDescent="0.25">
      <c r="A13336" s="111" t="s">
        <v>943</v>
      </c>
      <c r="B13336" s="111">
        <f>INDEX(kommuner!C:C,MATCH(_xlfn.NUMBERVALUE(A13336),kommuner!B:B,0))</f>
        <v>5425</v>
      </c>
      <c r="C13336" s="111" t="s">
        <v>127</v>
      </c>
      <c r="D13336" s="111" t="s">
        <v>127</v>
      </c>
      <c r="E13336" s="111" t="s">
        <v>123</v>
      </c>
      <c r="F13336" s="111" t="s">
        <v>185</v>
      </c>
      <c r="G13336" s="111" t="s">
        <v>186</v>
      </c>
      <c r="H13336" s="111" t="s">
        <v>185</v>
      </c>
      <c r="I13336" s="111" t="s">
        <v>186</v>
      </c>
      <c r="J13336" t="str">
        <f t="shared" si="416"/>
        <v>5425SkogOrganisk jordLauvskogSærs høy</v>
      </c>
      <c r="K13336" s="111">
        <v>-1.8997279926091779</v>
      </c>
      <c r="L13336" s="111">
        <v>0.92784825435236762</v>
      </c>
      <c r="M13336" s="111">
        <v>0.46510463492953991</v>
      </c>
      <c r="N13336" s="112">
        <f t="shared" si="417"/>
        <v>-0.50677510332727038</v>
      </c>
    </row>
    <row r="13337" spans="1:14" x14ac:dyDescent="0.25">
      <c r="A13337" s="111" t="s">
        <v>943</v>
      </c>
      <c r="B13337" s="111">
        <f>INDEX(kommuner!C:C,MATCH(_xlfn.NUMBERVALUE(A13337),kommuner!B:B,0))</f>
        <v>5425</v>
      </c>
      <c r="C13337" s="111" t="s">
        <v>83</v>
      </c>
      <c r="D13337" s="111" t="s">
        <v>83</v>
      </c>
      <c r="E13337" s="111" t="s">
        <v>126</v>
      </c>
      <c r="F13337" s="111" t="s">
        <v>139</v>
      </c>
      <c r="G13337" s="111" t="s">
        <v>139</v>
      </c>
      <c r="H13337" s="111" t="s">
        <v>139</v>
      </c>
      <c r="I13337" s="111" t="s">
        <v>139</v>
      </c>
      <c r="J13337" t="str">
        <f t="shared" si="416"/>
        <v>5425Utbygd arealMineraljord</v>
      </c>
      <c r="K13337" s="111">
        <v>6.7868445194857546E-2</v>
      </c>
      <c r="L13337" s="111">
        <v>0</v>
      </c>
      <c r="M13337" s="111">
        <v>1.303047089454229E-2</v>
      </c>
      <c r="N13337" s="112">
        <f t="shared" si="417"/>
        <v>8.0898916089399836E-2</v>
      </c>
    </row>
    <row r="13338" spans="1:14" x14ac:dyDescent="0.25">
      <c r="A13338" s="111" t="s">
        <v>943</v>
      </c>
      <c r="B13338" s="111">
        <f>INDEX(kommuner!C:C,MATCH(_xlfn.NUMBERVALUE(A13338),kommuner!B:B,0))</f>
        <v>5425</v>
      </c>
      <c r="C13338" s="111" t="s">
        <v>83</v>
      </c>
      <c r="D13338" s="111" t="s">
        <v>83</v>
      </c>
      <c r="E13338" s="111" t="s">
        <v>123</v>
      </c>
      <c r="F13338" s="111" t="s">
        <v>139</v>
      </c>
      <c r="G13338" s="111" t="s">
        <v>139</v>
      </c>
      <c r="H13338" s="111" t="s">
        <v>139</v>
      </c>
      <c r="I13338" s="111" t="s">
        <v>139</v>
      </c>
      <c r="J13338" t="str">
        <f t="shared" si="416"/>
        <v>5425Utbygd arealOrganisk jord</v>
      </c>
      <c r="K13338" s="111">
        <v>29.011421395201612</v>
      </c>
      <c r="L13338" s="111">
        <v>0</v>
      </c>
      <c r="M13338" s="111">
        <v>1.303047089454229E-2</v>
      </c>
      <c r="N13338" s="112">
        <f t="shared" si="417"/>
        <v>29.024451866096154</v>
      </c>
    </row>
    <row r="13339" spans="1:14" x14ac:dyDescent="0.25">
      <c r="A13339" s="111" t="s">
        <v>943</v>
      </c>
      <c r="B13339" s="111">
        <f>INDEX(kommuner!C:C,MATCH(_xlfn.NUMBERVALUE(A13339),kommuner!B:B,0))</f>
        <v>5425</v>
      </c>
      <c r="C13339" s="111" t="s">
        <v>181</v>
      </c>
      <c r="D13339" s="111" t="s">
        <v>181</v>
      </c>
      <c r="E13339" s="111" t="s">
        <v>123</v>
      </c>
      <c r="F13339" s="111" t="s">
        <v>139</v>
      </c>
      <c r="G13339" s="111" t="s">
        <v>139</v>
      </c>
      <c r="H13339" s="111" t="s">
        <v>139</v>
      </c>
      <c r="I13339" s="111" t="s">
        <v>139</v>
      </c>
      <c r="J13339" t="str">
        <f t="shared" si="416"/>
        <v>5425Vann og myrOrganisk jord</v>
      </c>
      <c r="K13339" s="111">
        <v>-4.1038862122629617E-2</v>
      </c>
      <c r="L13339" s="111">
        <v>0</v>
      </c>
      <c r="M13339" s="111">
        <v>0</v>
      </c>
      <c r="N13339" s="112">
        <f t="shared" si="417"/>
        <v>-4.1038862122629617E-2</v>
      </c>
    </row>
    <row r="13340" spans="1:14" x14ac:dyDescent="0.25">
      <c r="A13340" s="111" t="s">
        <v>944</v>
      </c>
      <c r="B13340" s="111">
        <f>INDEX(kommuner!C:C,MATCH(_xlfn.NUMBERVALUE(A13340),kommuner!B:B,0))</f>
        <v>5426</v>
      </c>
      <c r="C13340" s="111" t="s">
        <v>82</v>
      </c>
      <c r="D13340" s="111" t="s">
        <v>82</v>
      </c>
      <c r="E13340" s="111" t="s">
        <v>126</v>
      </c>
      <c r="F13340" s="111" t="s">
        <v>139</v>
      </c>
      <c r="G13340" s="111" t="s">
        <v>139</v>
      </c>
      <c r="H13340" s="111" t="s">
        <v>139</v>
      </c>
      <c r="I13340" s="111" t="s">
        <v>139</v>
      </c>
      <c r="J13340" t="str">
        <f t="shared" si="416"/>
        <v>5426Annen utmarkMineraljord</v>
      </c>
      <c r="K13340" s="111">
        <v>-4.6129089206686659E-2</v>
      </c>
      <c r="L13340" s="111">
        <v>0</v>
      </c>
      <c r="M13340" s="111">
        <v>0</v>
      </c>
      <c r="N13340" s="112">
        <f t="shared" si="417"/>
        <v>-4.6129089206686659E-2</v>
      </c>
    </row>
    <row r="13341" spans="1:14" x14ac:dyDescent="0.25">
      <c r="A13341" s="111" t="s">
        <v>944</v>
      </c>
      <c r="B13341" s="111">
        <f>INDEX(kommuner!C:C,MATCH(_xlfn.NUMBERVALUE(A13341),kommuner!B:B,0))</f>
        <v>5426</v>
      </c>
      <c r="C13341" s="111" t="s">
        <v>121</v>
      </c>
      <c r="D13341" s="111" t="s">
        <v>121</v>
      </c>
      <c r="E13341" s="111" t="s">
        <v>126</v>
      </c>
      <c r="F13341" s="111" t="s">
        <v>139</v>
      </c>
      <c r="G13341" s="111" t="s">
        <v>139</v>
      </c>
      <c r="H13341" s="111" t="s">
        <v>139</v>
      </c>
      <c r="I13341" s="111" t="s">
        <v>139</v>
      </c>
      <c r="J13341" t="str">
        <f t="shared" si="416"/>
        <v>5426BeiteMineraljord</v>
      </c>
      <c r="K13341" s="111">
        <v>-0.96338340838695502</v>
      </c>
      <c r="L13341" s="111">
        <v>0</v>
      </c>
      <c r="M13341" s="111">
        <v>1.2448711246839999E-7</v>
      </c>
      <c r="N13341" s="112">
        <f t="shared" si="417"/>
        <v>-0.96338328389984251</v>
      </c>
    </row>
    <row r="13342" spans="1:14" x14ac:dyDescent="0.25">
      <c r="A13342" s="111" t="s">
        <v>944</v>
      </c>
      <c r="B13342" s="111">
        <f>INDEX(kommuner!C:C,MATCH(_xlfn.NUMBERVALUE(A13342),kommuner!B:B,0))</f>
        <v>5426</v>
      </c>
      <c r="C13342" s="111" t="s">
        <v>121</v>
      </c>
      <c r="D13342" s="111" t="s">
        <v>121</v>
      </c>
      <c r="E13342" s="111" t="s">
        <v>123</v>
      </c>
      <c r="F13342" s="111" t="s">
        <v>139</v>
      </c>
      <c r="G13342" s="111" t="s">
        <v>139</v>
      </c>
      <c r="H13342" s="111" t="s">
        <v>139</v>
      </c>
      <c r="I13342" s="111" t="s">
        <v>139</v>
      </c>
      <c r="J13342" t="str">
        <f t="shared" si="416"/>
        <v>5426BeiteOrganisk jord</v>
      </c>
      <c r="K13342" s="111">
        <v>12.077525935985037</v>
      </c>
      <c r="L13342" s="111">
        <v>1.6412500000000001</v>
      </c>
      <c r="M13342" s="111">
        <v>0</v>
      </c>
      <c r="N13342" s="112">
        <f t="shared" si="417"/>
        <v>13.718775935985036</v>
      </c>
    </row>
    <row r="13343" spans="1:14" x14ac:dyDescent="0.25">
      <c r="A13343" s="111" t="s">
        <v>944</v>
      </c>
      <c r="B13343" s="111">
        <f>INDEX(kommuner!C:C,MATCH(_xlfn.NUMBERVALUE(A13343),kommuner!B:B,0))</f>
        <v>5426</v>
      </c>
      <c r="C13343" s="111" t="s">
        <v>84</v>
      </c>
      <c r="D13343" s="111" t="s">
        <v>84</v>
      </c>
      <c r="E13343" s="111" t="s">
        <v>126</v>
      </c>
      <c r="F13343" s="111" t="s">
        <v>139</v>
      </c>
      <c r="G13343" s="111" t="s">
        <v>139</v>
      </c>
      <c r="H13343" s="111" t="s">
        <v>139</v>
      </c>
      <c r="I13343" s="111" t="s">
        <v>139</v>
      </c>
      <c r="J13343" t="str">
        <f t="shared" si="416"/>
        <v>5426Dyrket markMineraljord</v>
      </c>
      <c r="K13343" s="111">
        <v>7.6721921551902189E-2</v>
      </c>
      <c r="L13343" s="111">
        <v>0</v>
      </c>
      <c r="M13343" s="111">
        <v>0</v>
      </c>
      <c r="N13343" s="112">
        <f t="shared" si="417"/>
        <v>7.6721921551902189E-2</v>
      </c>
    </row>
    <row r="13344" spans="1:14" x14ac:dyDescent="0.25">
      <c r="A13344" s="111" t="s">
        <v>944</v>
      </c>
      <c r="B13344" s="111">
        <f>INDEX(kommuner!C:C,MATCH(_xlfn.NUMBERVALUE(A13344),kommuner!B:B,0))</f>
        <v>5426</v>
      </c>
      <c r="C13344" s="111" t="s">
        <v>84</v>
      </c>
      <c r="D13344" s="111" t="s">
        <v>84</v>
      </c>
      <c r="E13344" s="111" t="s">
        <v>123</v>
      </c>
      <c r="F13344" s="111" t="s">
        <v>139</v>
      </c>
      <c r="G13344" s="111" t="s">
        <v>139</v>
      </c>
      <c r="H13344" s="111" t="s">
        <v>139</v>
      </c>
      <c r="I13344" s="111" t="s">
        <v>139</v>
      </c>
      <c r="J13344" t="str">
        <f t="shared" si="416"/>
        <v>5426Dyrket markOrganisk jord</v>
      </c>
      <c r="K13344" s="111">
        <v>28.726149366675592</v>
      </c>
      <c r="L13344" s="111">
        <v>1.45625</v>
      </c>
      <c r="M13344" s="111">
        <v>0</v>
      </c>
      <c r="N13344" s="112">
        <f t="shared" si="417"/>
        <v>30.182399366675593</v>
      </c>
    </row>
    <row r="13345" spans="1:14" x14ac:dyDescent="0.25">
      <c r="A13345" s="111" t="s">
        <v>944</v>
      </c>
      <c r="B13345" s="111">
        <f>INDEX(kommuner!C:C,MATCH(_xlfn.NUMBERVALUE(A13345),kommuner!B:B,0))</f>
        <v>5426</v>
      </c>
      <c r="C13345" s="111" t="s">
        <v>127</v>
      </c>
      <c r="D13345" s="111" t="s">
        <v>127</v>
      </c>
      <c r="E13345" s="111" t="s">
        <v>126</v>
      </c>
      <c r="F13345" s="111" t="s">
        <v>172</v>
      </c>
      <c r="G13345" s="111" t="s">
        <v>180</v>
      </c>
      <c r="H13345" s="111" t="s">
        <v>172</v>
      </c>
      <c r="I13345" s="111" t="s">
        <v>180</v>
      </c>
      <c r="J13345" t="str">
        <f t="shared" si="416"/>
        <v>5426SkogMineraljordBarskogHøy</v>
      </c>
      <c r="K13345" s="111">
        <v>-4.1008350957832223</v>
      </c>
      <c r="L13345" s="111">
        <v>0.85306406685236758</v>
      </c>
      <c r="M13345" s="111">
        <v>6.4056614999681585E-2</v>
      </c>
      <c r="N13345" s="112">
        <f t="shared" si="417"/>
        <v>-3.183714413931173</v>
      </c>
    </row>
    <row r="13346" spans="1:14" x14ac:dyDescent="0.25">
      <c r="A13346" s="111" t="s">
        <v>944</v>
      </c>
      <c r="B13346" s="111">
        <f>INDEX(kommuner!C:C,MATCH(_xlfn.NUMBERVALUE(A13346),kommuner!B:B,0))</f>
        <v>5426</v>
      </c>
      <c r="C13346" s="111" t="s">
        <v>127</v>
      </c>
      <c r="D13346" s="111" t="s">
        <v>127</v>
      </c>
      <c r="E13346" s="111" t="s">
        <v>126</v>
      </c>
      <c r="F13346" s="111" t="s">
        <v>172</v>
      </c>
      <c r="G13346" s="111" t="s">
        <v>167</v>
      </c>
      <c r="H13346" s="111" t="s">
        <v>172</v>
      </c>
      <c r="I13346" s="111" t="s">
        <v>167</v>
      </c>
      <c r="J13346" t="str">
        <f t="shared" si="416"/>
        <v>5426SkogMineraljordBarskogImpediment</v>
      </c>
      <c r="K13346" s="111">
        <v>-0.74600152614144843</v>
      </c>
      <c r="L13346" s="111">
        <v>0.85306406685236758</v>
      </c>
      <c r="M13346" s="111">
        <v>6.3979989500968365E-2</v>
      </c>
      <c r="N13346" s="112">
        <f t="shared" si="417"/>
        <v>0.17104253021188751</v>
      </c>
    </row>
    <row r="13347" spans="1:14" x14ac:dyDescent="0.25">
      <c r="A13347" s="111" t="s">
        <v>944</v>
      </c>
      <c r="B13347" s="111">
        <f>INDEX(kommuner!C:C,MATCH(_xlfn.NUMBERVALUE(A13347),kommuner!B:B,0))</f>
        <v>5426</v>
      </c>
      <c r="C13347" s="111" t="s">
        <v>127</v>
      </c>
      <c r="D13347" s="111" t="s">
        <v>127</v>
      </c>
      <c r="E13347" s="111" t="s">
        <v>126</v>
      </c>
      <c r="F13347" s="111" t="s">
        <v>172</v>
      </c>
      <c r="G13347" s="111" t="s">
        <v>190</v>
      </c>
      <c r="H13347" s="111" t="s">
        <v>172</v>
      </c>
      <c r="I13347" s="111" t="s">
        <v>190</v>
      </c>
      <c r="J13347" t="str">
        <f t="shared" si="416"/>
        <v>5426SkogMineraljordBarskogLav</v>
      </c>
      <c r="K13347" s="111">
        <v>-1.8215681825293268</v>
      </c>
      <c r="L13347" s="111">
        <v>0.85306406685236758</v>
      </c>
      <c r="M13347" s="111">
        <v>6.3979989500968365E-2</v>
      </c>
      <c r="N13347" s="112">
        <f t="shared" si="417"/>
        <v>-0.90452412617599087</v>
      </c>
    </row>
    <row r="13348" spans="1:14" x14ac:dyDescent="0.25">
      <c r="A13348" s="111" t="s">
        <v>944</v>
      </c>
      <c r="B13348" s="111">
        <f>INDEX(kommuner!C:C,MATCH(_xlfn.NUMBERVALUE(A13348),kommuner!B:B,0))</f>
        <v>5426</v>
      </c>
      <c r="C13348" s="111" t="s">
        <v>127</v>
      </c>
      <c r="D13348" s="111" t="s">
        <v>127</v>
      </c>
      <c r="E13348" s="111" t="s">
        <v>126</v>
      </c>
      <c r="F13348" s="111" t="s">
        <v>172</v>
      </c>
      <c r="G13348" s="111" t="s">
        <v>173</v>
      </c>
      <c r="H13348" s="111" t="s">
        <v>172</v>
      </c>
      <c r="I13348" s="111" t="s">
        <v>173</v>
      </c>
      <c r="J13348" t="str">
        <f t="shared" si="416"/>
        <v>5426SkogMineraljordBarskogMiddels</v>
      </c>
      <c r="K13348" s="111">
        <v>-2.9452289214132028</v>
      </c>
      <c r="L13348" s="111">
        <v>0.85306406685236758</v>
      </c>
      <c r="M13348" s="111">
        <v>6.4056614999681585E-2</v>
      </c>
      <c r="N13348" s="112">
        <f t="shared" si="417"/>
        <v>-2.0281082395611536</v>
      </c>
    </row>
    <row r="13349" spans="1:14" x14ac:dyDescent="0.25">
      <c r="A13349" s="111" t="s">
        <v>944</v>
      </c>
      <c r="B13349" s="111">
        <f>INDEX(kommuner!C:C,MATCH(_xlfn.NUMBERVALUE(A13349),kommuner!B:B,0))</f>
        <v>5426</v>
      </c>
      <c r="C13349" s="111" t="s">
        <v>127</v>
      </c>
      <c r="D13349" s="111" t="s">
        <v>127</v>
      </c>
      <c r="E13349" s="111" t="s">
        <v>126</v>
      </c>
      <c r="F13349" s="111" t="s">
        <v>172</v>
      </c>
      <c r="G13349" s="111" t="s">
        <v>186</v>
      </c>
      <c r="H13349" s="111" t="s">
        <v>172</v>
      </c>
      <c r="I13349" s="111" t="s">
        <v>186</v>
      </c>
      <c r="J13349" t="str">
        <f t="shared" si="416"/>
        <v>5426SkogMineraljordBarskogSærs høy</v>
      </c>
      <c r="K13349" s="111">
        <v>0.12072674540874306</v>
      </c>
      <c r="L13349" s="111">
        <v>0.85306406685236758</v>
      </c>
      <c r="M13349" s="111">
        <v>6.4056614999681585E-2</v>
      </c>
      <c r="N13349" s="112">
        <f t="shared" si="417"/>
        <v>1.0378474272607923</v>
      </c>
    </row>
    <row r="13350" spans="1:14" x14ac:dyDescent="0.25">
      <c r="A13350" s="111" t="s">
        <v>944</v>
      </c>
      <c r="B13350" s="111">
        <f>INDEX(kommuner!C:C,MATCH(_xlfn.NUMBERVALUE(A13350),kommuner!B:B,0))</f>
        <v>5426</v>
      </c>
      <c r="C13350" s="111" t="s">
        <v>127</v>
      </c>
      <c r="D13350" s="111" t="s">
        <v>127</v>
      </c>
      <c r="E13350" s="111" t="s">
        <v>126</v>
      </c>
      <c r="F13350" s="111" t="s">
        <v>179</v>
      </c>
      <c r="G13350" s="111" t="s">
        <v>180</v>
      </c>
      <c r="H13350" s="111" t="s">
        <v>179</v>
      </c>
      <c r="I13350" s="111" t="s">
        <v>180</v>
      </c>
      <c r="J13350" t="str">
        <f t="shared" si="416"/>
        <v>5426SkogMineraljordBlandingsskogHøy</v>
      </c>
      <c r="K13350" s="111">
        <v>-7.1939050909469406</v>
      </c>
      <c r="L13350" s="111">
        <v>0.85306406685236758</v>
      </c>
      <c r="M13350" s="111">
        <v>6.3979989500968365E-2</v>
      </c>
      <c r="N13350" s="112">
        <f t="shared" si="417"/>
        <v>-6.2768610345936047</v>
      </c>
    </row>
    <row r="13351" spans="1:14" x14ac:dyDescent="0.25">
      <c r="A13351" s="111" t="s">
        <v>944</v>
      </c>
      <c r="B13351" s="111">
        <f>INDEX(kommuner!C:C,MATCH(_xlfn.NUMBERVALUE(A13351),kommuner!B:B,0))</f>
        <v>5426</v>
      </c>
      <c r="C13351" s="111" t="s">
        <v>127</v>
      </c>
      <c r="D13351" s="111" t="s">
        <v>127</v>
      </c>
      <c r="E13351" s="111" t="s">
        <v>126</v>
      </c>
      <c r="F13351" s="111" t="s">
        <v>179</v>
      </c>
      <c r="G13351" s="111" t="s">
        <v>167</v>
      </c>
      <c r="H13351" s="111" t="s">
        <v>179</v>
      </c>
      <c r="I13351" s="111" t="s">
        <v>167</v>
      </c>
      <c r="J13351" t="str">
        <f t="shared" si="416"/>
        <v>5426SkogMineraljordBlandingsskogImpediment</v>
      </c>
      <c r="K13351" s="111">
        <v>-1.6598037998579707</v>
      </c>
      <c r="L13351" s="111">
        <v>0.85306406685236758</v>
      </c>
      <c r="M13351" s="111">
        <v>6.3979989500968365E-2</v>
      </c>
      <c r="N13351" s="112">
        <f t="shared" si="417"/>
        <v>-0.7427597435046347</v>
      </c>
    </row>
    <row r="13352" spans="1:14" x14ac:dyDescent="0.25">
      <c r="A13352" s="111" t="s">
        <v>944</v>
      </c>
      <c r="B13352" s="111">
        <f>INDEX(kommuner!C:C,MATCH(_xlfn.NUMBERVALUE(A13352),kommuner!B:B,0))</f>
        <v>5426</v>
      </c>
      <c r="C13352" s="111" t="s">
        <v>127</v>
      </c>
      <c r="D13352" s="111" t="s">
        <v>127</v>
      </c>
      <c r="E13352" s="111" t="s">
        <v>126</v>
      </c>
      <c r="F13352" s="111" t="s">
        <v>179</v>
      </c>
      <c r="G13352" s="111" t="s">
        <v>190</v>
      </c>
      <c r="H13352" s="111" t="s">
        <v>179</v>
      </c>
      <c r="I13352" s="111" t="s">
        <v>190</v>
      </c>
      <c r="J13352" t="str">
        <f t="shared" si="416"/>
        <v>5426SkogMineraljordBlandingsskogLav</v>
      </c>
      <c r="K13352" s="111">
        <v>-2.5588434197694254</v>
      </c>
      <c r="L13352" s="111">
        <v>0.85306406685236758</v>
      </c>
      <c r="M13352" s="111">
        <v>6.3979989500968365E-2</v>
      </c>
      <c r="N13352" s="112">
        <f t="shared" si="417"/>
        <v>-1.6417993634160897</v>
      </c>
    </row>
    <row r="13353" spans="1:14" x14ac:dyDescent="0.25">
      <c r="A13353" s="111" t="s">
        <v>944</v>
      </c>
      <c r="B13353" s="111">
        <f>INDEX(kommuner!C:C,MATCH(_xlfn.NUMBERVALUE(A13353),kommuner!B:B,0))</f>
        <v>5426</v>
      </c>
      <c r="C13353" s="111" t="s">
        <v>127</v>
      </c>
      <c r="D13353" s="111" t="s">
        <v>127</v>
      </c>
      <c r="E13353" s="111" t="s">
        <v>126</v>
      </c>
      <c r="F13353" s="111" t="s">
        <v>179</v>
      </c>
      <c r="G13353" s="111" t="s">
        <v>173</v>
      </c>
      <c r="H13353" s="111" t="s">
        <v>179</v>
      </c>
      <c r="I13353" s="111" t="s">
        <v>173</v>
      </c>
      <c r="J13353" t="str">
        <f t="shared" si="416"/>
        <v>5426SkogMineraljordBlandingsskogMiddels</v>
      </c>
      <c r="K13353" s="111">
        <v>-3.8687729546762566</v>
      </c>
      <c r="L13353" s="111">
        <v>0.85306406685236758</v>
      </c>
      <c r="M13353" s="111">
        <v>6.3979989500968365E-2</v>
      </c>
      <c r="N13353" s="112">
        <f t="shared" si="417"/>
        <v>-2.9517288983229206</v>
      </c>
    </row>
    <row r="13354" spans="1:14" x14ac:dyDescent="0.25">
      <c r="A13354" s="111" t="s">
        <v>944</v>
      </c>
      <c r="B13354" s="111">
        <f>INDEX(kommuner!C:C,MATCH(_xlfn.NUMBERVALUE(A13354),kommuner!B:B,0))</f>
        <v>5426</v>
      </c>
      <c r="C13354" s="111" t="s">
        <v>127</v>
      </c>
      <c r="D13354" s="111" t="s">
        <v>127</v>
      </c>
      <c r="E13354" s="111" t="s">
        <v>126</v>
      </c>
      <c r="F13354" s="111" t="s">
        <v>179</v>
      </c>
      <c r="G13354" s="111" t="s">
        <v>186</v>
      </c>
      <c r="H13354" s="111" t="s">
        <v>179</v>
      </c>
      <c r="I13354" s="111" t="s">
        <v>186</v>
      </c>
      <c r="J13354" t="str">
        <f t="shared" si="416"/>
        <v>5426SkogMineraljordBlandingsskogSærs høy</v>
      </c>
      <c r="K13354" s="111">
        <v>-2.9395925245326562</v>
      </c>
      <c r="L13354" s="111">
        <v>0.85306406685236758</v>
      </c>
      <c r="M13354" s="111">
        <v>6.3979989500968365E-2</v>
      </c>
      <c r="N13354" s="112">
        <f t="shared" si="417"/>
        <v>-2.0225484681793202</v>
      </c>
    </row>
    <row r="13355" spans="1:14" x14ac:dyDescent="0.25">
      <c r="A13355" s="111" t="s">
        <v>944</v>
      </c>
      <c r="B13355" s="111">
        <f>INDEX(kommuner!C:C,MATCH(_xlfn.NUMBERVALUE(A13355),kommuner!B:B,0))</f>
        <v>5426</v>
      </c>
      <c r="C13355" s="111" t="s">
        <v>127</v>
      </c>
      <c r="D13355" s="111" t="s">
        <v>127</v>
      </c>
      <c r="E13355" s="111" t="s">
        <v>126</v>
      </c>
      <c r="F13355" s="111" t="s">
        <v>185</v>
      </c>
      <c r="G13355" s="111" t="s">
        <v>180</v>
      </c>
      <c r="H13355" s="111" t="s">
        <v>185</v>
      </c>
      <c r="I13355" s="111" t="s">
        <v>180</v>
      </c>
      <c r="J13355" t="str">
        <f t="shared" si="416"/>
        <v>5426SkogMineraljordLauvskogHøy</v>
      </c>
      <c r="K13355" s="111">
        <v>-2.2672556336745231</v>
      </c>
      <c r="L13355" s="111">
        <v>0.85306406685236758</v>
      </c>
      <c r="M13355" s="111">
        <v>6.3979989500968365E-2</v>
      </c>
      <c r="N13355" s="112">
        <f t="shared" si="417"/>
        <v>-1.3502115773211874</v>
      </c>
    </row>
    <row r="13356" spans="1:14" x14ac:dyDescent="0.25">
      <c r="A13356" s="111" t="s">
        <v>944</v>
      </c>
      <c r="B13356" s="111">
        <f>INDEX(kommuner!C:C,MATCH(_xlfn.NUMBERVALUE(A13356),kommuner!B:B,0))</f>
        <v>5426</v>
      </c>
      <c r="C13356" s="111" t="s">
        <v>127</v>
      </c>
      <c r="D13356" s="111" t="s">
        <v>127</v>
      </c>
      <c r="E13356" s="111" t="s">
        <v>126</v>
      </c>
      <c r="F13356" s="111" t="s">
        <v>185</v>
      </c>
      <c r="G13356" s="111" t="s">
        <v>167</v>
      </c>
      <c r="H13356" s="111" t="s">
        <v>185</v>
      </c>
      <c r="I13356" s="111" t="s">
        <v>167</v>
      </c>
      <c r="J13356" t="str">
        <f t="shared" si="416"/>
        <v>5426SkogMineraljordLauvskogImpediment</v>
      </c>
      <c r="K13356" s="111">
        <v>-0.10482014945424457</v>
      </c>
      <c r="L13356" s="111">
        <v>0.85306406685236758</v>
      </c>
      <c r="M13356" s="111">
        <v>6.3979989500968365E-2</v>
      </c>
      <c r="N13356" s="112">
        <f t="shared" si="417"/>
        <v>0.81222390689909141</v>
      </c>
    </row>
    <row r="13357" spans="1:14" x14ac:dyDescent="0.25">
      <c r="A13357" s="111" t="s">
        <v>944</v>
      </c>
      <c r="B13357" s="111">
        <f>INDEX(kommuner!C:C,MATCH(_xlfn.NUMBERVALUE(A13357),kommuner!B:B,0))</f>
        <v>5426</v>
      </c>
      <c r="C13357" s="111" t="s">
        <v>127</v>
      </c>
      <c r="D13357" s="111" t="s">
        <v>127</v>
      </c>
      <c r="E13357" s="111" t="s">
        <v>126</v>
      </c>
      <c r="F13357" s="111" t="s">
        <v>185</v>
      </c>
      <c r="G13357" s="111" t="s">
        <v>190</v>
      </c>
      <c r="H13357" s="111" t="s">
        <v>185</v>
      </c>
      <c r="I13357" s="111" t="s">
        <v>190</v>
      </c>
      <c r="J13357" t="str">
        <f t="shared" si="416"/>
        <v>5426SkogMineraljordLauvskogLav</v>
      </c>
      <c r="K13357" s="111">
        <v>-8.9748170935426599E-2</v>
      </c>
      <c r="L13357" s="111">
        <v>0.85306406685236758</v>
      </c>
      <c r="M13357" s="111">
        <v>6.3979989500968365E-2</v>
      </c>
      <c r="N13357" s="112">
        <f t="shared" si="417"/>
        <v>0.82729588541790933</v>
      </c>
    </row>
    <row r="13358" spans="1:14" x14ac:dyDescent="0.25">
      <c r="A13358" s="111" t="s">
        <v>944</v>
      </c>
      <c r="B13358" s="111">
        <f>INDEX(kommuner!C:C,MATCH(_xlfn.NUMBERVALUE(A13358),kommuner!B:B,0))</f>
        <v>5426</v>
      </c>
      <c r="C13358" s="111" t="s">
        <v>127</v>
      </c>
      <c r="D13358" s="111" t="s">
        <v>127</v>
      </c>
      <c r="E13358" s="111" t="s">
        <v>126</v>
      </c>
      <c r="F13358" s="111" t="s">
        <v>185</v>
      </c>
      <c r="G13358" s="111" t="s">
        <v>173</v>
      </c>
      <c r="H13358" s="111" t="s">
        <v>185</v>
      </c>
      <c r="I13358" s="111" t="s">
        <v>173</v>
      </c>
      <c r="J13358" t="str">
        <f t="shared" si="416"/>
        <v>5426SkogMineraljordLauvskogMiddels</v>
      </c>
      <c r="K13358" s="111">
        <v>-1.6187078219159163</v>
      </c>
      <c r="L13358" s="111">
        <v>0.85306406685236758</v>
      </c>
      <c r="M13358" s="111">
        <v>6.3979989500968365E-2</v>
      </c>
      <c r="N13358" s="112">
        <f t="shared" si="417"/>
        <v>-0.70166376556258037</v>
      </c>
    </row>
    <row r="13359" spans="1:14" x14ac:dyDescent="0.25">
      <c r="A13359" s="111" t="s">
        <v>944</v>
      </c>
      <c r="B13359" s="111">
        <f>INDEX(kommuner!C:C,MATCH(_xlfn.NUMBERVALUE(A13359),kommuner!B:B,0))</f>
        <v>5426</v>
      </c>
      <c r="C13359" s="111" t="s">
        <v>127</v>
      </c>
      <c r="D13359" s="111" t="s">
        <v>127</v>
      </c>
      <c r="E13359" s="111" t="s">
        <v>126</v>
      </c>
      <c r="F13359" s="111" t="s">
        <v>185</v>
      </c>
      <c r="G13359" s="111" t="s">
        <v>186</v>
      </c>
      <c r="H13359" s="111" t="s">
        <v>185</v>
      </c>
      <c r="I13359" s="111" t="s">
        <v>186</v>
      </c>
      <c r="J13359" t="str">
        <f t="shared" si="416"/>
        <v>5426SkogMineraljordLauvskogSærs høy</v>
      </c>
      <c r="K13359" s="111">
        <v>-3.6560473259425113</v>
      </c>
      <c r="L13359" s="111">
        <v>0.85306406685236758</v>
      </c>
      <c r="M13359" s="111">
        <v>6.3979989500968365E-2</v>
      </c>
      <c r="N13359" s="112">
        <f t="shared" si="417"/>
        <v>-2.7390032695891753</v>
      </c>
    </row>
    <row r="13360" spans="1:14" x14ac:dyDescent="0.25">
      <c r="A13360" s="111" t="s">
        <v>944</v>
      </c>
      <c r="B13360" s="111">
        <f>INDEX(kommuner!C:C,MATCH(_xlfn.NUMBERVALUE(A13360),kommuner!B:B,0))</f>
        <v>5426</v>
      </c>
      <c r="C13360" s="111" t="s">
        <v>127</v>
      </c>
      <c r="D13360" s="111" t="s">
        <v>127</v>
      </c>
      <c r="E13360" s="111" t="s">
        <v>123</v>
      </c>
      <c r="F13360" s="111" t="s">
        <v>172</v>
      </c>
      <c r="G13360" s="111" t="s">
        <v>180</v>
      </c>
      <c r="H13360" s="111" t="s">
        <v>172</v>
      </c>
      <c r="I13360" s="111" t="s">
        <v>180</v>
      </c>
      <c r="J13360" t="str">
        <f t="shared" si="416"/>
        <v>5426SkogOrganisk jordBarskogHøy</v>
      </c>
      <c r="K13360" s="111">
        <v>-2.5184559031994138</v>
      </c>
      <c r="L13360" s="111">
        <v>0.92784825435236762</v>
      </c>
      <c r="M13360" s="111">
        <v>0.46518126042825314</v>
      </c>
      <c r="N13360" s="112">
        <f t="shared" si="417"/>
        <v>-1.1254263884187932</v>
      </c>
    </row>
    <row r="13361" spans="1:14" x14ac:dyDescent="0.25">
      <c r="A13361" s="111" t="s">
        <v>944</v>
      </c>
      <c r="B13361" s="111">
        <f>INDEX(kommuner!C:C,MATCH(_xlfn.NUMBERVALUE(A13361),kommuner!B:B,0))</f>
        <v>5426</v>
      </c>
      <c r="C13361" s="111" t="s">
        <v>127</v>
      </c>
      <c r="D13361" s="111" t="s">
        <v>127</v>
      </c>
      <c r="E13361" s="111" t="s">
        <v>123</v>
      </c>
      <c r="F13361" s="111" t="s">
        <v>172</v>
      </c>
      <c r="G13361" s="111" t="s">
        <v>167</v>
      </c>
      <c r="H13361" s="111" t="s">
        <v>172</v>
      </c>
      <c r="I13361" s="111" t="s">
        <v>167</v>
      </c>
      <c r="J13361" t="str">
        <f t="shared" si="416"/>
        <v>5426SkogOrganisk jordBarskogImpediment</v>
      </c>
      <c r="K13361" s="111">
        <v>-0.13011741963904588</v>
      </c>
      <c r="L13361" s="111">
        <v>0.92784825435236762</v>
      </c>
      <c r="M13361" s="111">
        <v>0.46510463492953991</v>
      </c>
      <c r="N13361" s="112">
        <f t="shared" si="417"/>
        <v>1.2628354696428616</v>
      </c>
    </row>
    <row r="13362" spans="1:14" x14ac:dyDescent="0.25">
      <c r="A13362" s="111" t="s">
        <v>944</v>
      </c>
      <c r="B13362" s="111">
        <f>INDEX(kommuner!C:C,MATCH(_xlfn.NUMBERVALUE(A13362),kommuner!B:B,0))</f>
        <v>5426</v>
      </c>
      <c r="C13362" s="111" t="s">
        <v>127</v>
      </c>
      <c r="D13362" s="111" t="s">
        <v>127</v>
      </c>
      <c r="E13362" s="111" t="s">
        <v>123</v>
      </c>
      <c r="F13362" s="111" t="s">
        <v>172</v>
      </c>
      <c r="G13362" s="111" t="s">
        <v>190</v>
      </c>
      <c r="H13362" s="111" t="s">
        <v>172</v>
      </c>
      <c r="I13362" s="111" t="s">
        <v>190</v>
      </c>
      <c r="J13362" t="str">
        <f t="shared" si="416"/>
        <v>5426SkogOrganisk jordBarskogLav</v>
      </c>
      <c r="K13362" s="111">
        <v>-0.50666953101693391</v>
      </c>
      <c r="L13362" s="111">
        <v>0.92784825435236762</v>
      </c>
      <c r="M13362" s="111">
        <v>0.46510463492953991</v>
      </c>
      <c r="N13362" s="112">
        <f t="shared" si="417"/>
        <v>0.88628335826497362</v>
      </c>
    </row>
    <row r="13363" spans="1:14" x14ac:dyDescent="0.25">
      <c r="A13363" s="111" t="s">
        <v>944</v>
      </c>
      <c r="B13363" s="111">
        <f>INDEX(kommuner!C:C,MATCH(_xlfn.NUMBERVALUE(A13363),kommuner!B:B,0))</f>
        <v>5426</v>
      </c>
      <c r="C13363" s="111" t="s">
        <v>127</v>
      </c>
      <c r="D13363" s="111" t="s">
        <v>127</v>
      </c>
      <c r="E13363" s="111" t="s">
        <v>123</v>
      </c>
      <c r="F13363" s="111" t="s">
        <v>172</v>
      </c>
      <c r="G13363" s="111" t="s">
        <v>173</v>
      </c>
      <c r="H13363" s="111" t="s">
        <v>172</v>
      </c>
      <c r="I13363" s="111" t="s">
        <v>173</v>
      </c>
      <c r="J13363" t="str">
        <f t="shared" si="416"/>
        <v>5426SkogOrganisk jordBarskogMiddels</v>
      </c>
      <c r="K13363" s="111">
        <v>-1.5571490961494638</v>
      </c>
      <c r="L13363" s="111">
        <v>0.92784825435236762</v>
      </c>
      <c r="M13363" s="111">
        <v>0.46518126042825314</v>
      </c>
      <c r="N13363" s="112">
        <f t="shared" si="417"/>
        <v>-0.16411958136884308</v>
      </c>
    </row>
    <row r="13364" spans="1:14" x14ac:dyDescent="0.25">
      <c r="A13364" s="111" t="s">
        <v>944</v>
      </c>
      <c r="B13364" s="111">
        <f>INDEX(kommuner!C:C,MATCH(_xlfn.NUMBERVALUE(A13364),kommuner!B:B,0))</f>
        <v>5426</v>
      </c>
      <c r="C13364" s="111" t="s">
        <v>127</v>
      </c>
      <c r="D13364" s="111" t="s">
        <v>127</v>
      </c>
      <c r="E13364" s="111" t="s">
        <v>123</v>
      </c>
      <c r="F13364" s="111" t="s">
        <v>172</v>
      </c>
      <c r="G13364" s="111" t="s">
        <v>186</v>
      </c>
      <c r="H13364" s="111" t="s">
        <v>172</v>
      </c>
      <c r="I13364" s="111" t="s">
        <v>186</v>
      </c>
      <c r="J13364" t="str">
        <f t="shared" si="416"/>
        <v>5426SkogOrganisk jordBarskogSærs høy</v>
      </c>
      <c r="K13364" s="111">
        <v>2.5548655235722699</v>
      </c>
      <c r="L13364" s="111">
        <v>0.92784825435236762</v>
      </c>
      <c r="M13364" s="111">
        <v>0.46518126042825314</v>
      </c>
      <c r="N13364" s="112">
        <f t="shared" si="417"/>
        <v>3.9478950383528906</v>
      </c>
    </row>
    <row r="13365" spans="1:14" x14ac:dyDescent="0.25">
      <c r="A13365" s="111" t="s">
        <v>944</v>
      </c>
      <c r="B13365" s="111">
        <f>INDEX(kommuner!C:C,MATCH(_xlfn.NUMBERVALUE(A13365),kommuner!B:B,0))</f>
        <v>5426</v>
      </c>
      <c r="C13365" s="111" t="s">
        <v>127</v>
      </c>
      <c r="D13365" s="111" t="s">
        <v>127</v>
      </c>
      <c r="E13365" s="111" t="s">
        <v>123</v>
      </c>
      <c r="F13365" s="111" t="s">
        <v>179</v>
      </c>
      <c r="G13365" s="111" t="s">
        <v>180</v>
      </c>
      <c r="H13365" s="111" t="s">
        <v>179</v>
      </c>
      <c r="I13365" s="111" t="s">
        <v>180</v>
      </c>
      <c r="J13365" t="str">
        <f t="shared" si="416"/>
        <v>5426SkogOrganisk jordBlandingsskogHøy</v>
      </c>
      <c r="K13365" s="111">
        <v>-5.5554344456832343</v>
      </c>
      <c r="L13365" s="111">
        <v>0.92784825435236762</v>
      </c>
      <c r="M13365" s="111">
        <v>0.46510463492953991</v>
      </c>
      <c r="N13365" s="112">
        <f t="shared" si="417"/>
        <v>-4.1624815564013264</v>
      </c>
    </row>
    <row r="13366" spans="1:14" x14ac:dyDescent="0.25">
      <c r="A13366" s="111" t="s">
        <v>944</v>
      </c>
      <c r="B13366" s="111">
        <f>INDEX(kommuner!C:C,MATCH(_xlfn.NUMBERVALUE(A13366),kommuner!B:B,0))</f>
        <v>5426</v>
      </c>
      <c r="C13366" s="111" t="s">
        <v>127</v>
      </c>
      <c r="D13366" s="111" t="s">
        <v>127</v>
      </c>
      <c r="E13366" s="111" t="s">
        <v>123</v>
      </c>
      <c r="F13366" s="111" t="s">
        <v>179</v>
      </c>
      <c r="G13366" s="111" t="s">
        <v>167</v>
      </c>
      <c r="H13366" s="111" t="s">
        <v>179</v>
      </c>
      <c r="I13366" s="111" t="s">
        <v>167</v>
      </c>
      <c r="J13366" t="str">
        <f t="shared" si="416"/>
        <v>5426SkogOrganisk jordBlandingsskogImpediment</v>
      </c>
      <c r="K13366" s="111">
        <v>-0.28586344175800005</v>
      </c>
      <c r="L13366" s="111">
        <v>0.92784825435236762</v>
      </c>
      <c r="M13366" s="111">
        <v>0.46510463492953991</v>
      </c>
      <c r="N13366" s="112">
        <f t="shared" si="417"/>
        <v>1.1070894475239075</v>
      </c>
    </row>
    <row r="13367" spans="1:14" x14ac:dyDescent="0.25">
      <c r="A13367" s="111" t="s">
        <v>944</v>
      </c>
      <c r="B13367" s="111">
        <f>INDEX(kommuner!C:C,MATCH(_xlfn.NUMBERVALUE(A13367),kommuner!B:B,0))</f>
        <v>5426</v>
      </c>
      <c r="C13367" s="111" t="s">
        <v>127</v>
      </c>
      <c r="D13367" s="111" t="s">
        <v>127</v>
      </c>
      <c r="E13367" s="111" t="s">
        <v>123</v>
      </c>
      <c r="F13367" s="111" t="s">
        <v>179</v>
      </c>
      <c r="G13367" s="111" t="s">
        <v>190</v>
      </c>
      <c r="H13367" s="111" t="s">
        <v>179</v>
      </c>
      <c r="I13367" s="111" t="s">
        <v>190</v>
      </c>
      <c r="J13367" t="str">
        <f t="shared" si="416"/>
        <v>5426SkogOrganisk jordBlandingsskogLav</v>
      </c>
      <c r="K13367" s="111">
        <v>-1.2347339377887629</v>
      </c>
      <c r="L13367" s="111">
        <v>0.92784825435236762</v>
      </c>
      <c r="M13367" s="111">
        <v>0.46510463492953991</v>
      </c>
      <c r="N13367" s="112">
        <f t="shared" si="417"/>
        <v>0.15821895149314458</v>
      </c>
    </row>
    <row r="13368" spans="1:14" x14ac:dyDescent="0.25">
      <c r="A13368" s="111" t="s">
        <v>944</v>
      </c>
      <c r="B13368" s="111">
        <f>INDEX(kommuner!C:C,MATCH(_xlfn.NUMBERVALUE(A13368),kommuner!B:B,0))</f>
        <v>5426</v>
      </c>
      <c r="C13368" s="111" t="s">
        <v>127</v>
      </c>
      <c r="D13368" s="111" t="s">
        <v>127</v>
      </c>
      <c r="E13368" s="111" t="s">
        <v>123</v>
      </c>
      <c r="F13368" s="111" t="s">
        <v>179</v>
      </c>
      <c r="G13368" s="111" t="s">
        <v>173</v>
      </c>
      <c r="H13368" s="111" t="s">
        <v>179</v>
      </c>
      <c r="I13368" s="111" t="s">
        <v>173</v>
      </c>
      <c r="J13368" t="str">
        <f t="shared" si="416"/>
        <v>5426SkogOrganisk jordBlandingsskogMiddels</v>
      </c>
      <c r="K13368" s="111">
        <v>-2.4239591752717748</v>
      </c>
      <c r="L13368" s="111">
        <v>0.92784825435236762</v>
      </c>
      <c r="M13368" s="111">
        <v>0.46510463492953991</v>
      </c>
      <c r="N13368" s="112">
        <f t="shared" si="417"/>
        <v>-1.0310062859898674</v>
      </c>
    </row>
    <row r="13369" spans="1:14" x14ac:dyDescent="0.25">
      <c r="A13369" s="111" t="s">
        <v>944</v>
      </c>
      <c r="B13369" s="111">
        <f>INDEX(kommuner!C:C,MATCH(_xlfn.NUMBERVALUE(A13369),kommuner!B:B,0))</f>
        <v>5426</v>
      </c>
      <c r="C13369" s="111" t="s">
        <v>127</v>
      </c>
      <c r="D13369" s="111" t="s">
        <v>127</v>
      </c>
      <c r="E13369" s="111" t="s">
        <v>123</v>
      </c>
      <c r="F13369" s="111" t="s">
        <v>179</v>
      </c>
      <c r="G13369" s="111" t="s">
        <v>186</v>
      </c>
      <c r="H13369" s="111" t="s">
        <v>179</v>
      </c>
      <c r="I13369" s="111" t="s">
        <v>186</v>
      </c>
      <c r="J13369" t="str">
        <f t="shared" si="416"/>
        <v>5426SkogOrganisk jordBlandingsskogSærs høy</v>
      </c>
      <c r="K13369" s="111">
        <v>-1.5726115302258048</v>
      </c>
      <c r="L13369" s="111">
        <v>0.92784825435236762</v>
      </c>
      <c r="M13369" s="111">
        <v>0.46510463492953991</v>
      </c>
      <c r="N13369" s="112">
        <f t="shared" si="417"/>
        <v>-0.17965864094389727</v>
      </c>
    </row>
    <row r="13370" spans="1:14" x14ac:dyDescent="0.25">
      <c r="A13370" s="111" t="s">
        <v>944</v>
      </c>
      <c r="B13370" s="111">
        <f>INDEX(kommuner!C:C,MATCH(_xlfn.NUMBERVALUE(A13370),kommuner!B:B,0))</f>
        <v>5426</v>
      </c>
      <c r="C13370" s="111" t="s">
        <v>127</v>
      </c>
      <c r="D13370" s="111" t="s">
        <v>127</v>
      </c>
      <c r="E13370" s="111" t="s">
        <v>123</v>
      </c>
      <c r="F13370" s="111" t="s">
        <v>185</v>
      </c>
      <c r="G13370" s="111" t="s">
        <v>180</v>
      </c>
      <c r="H13370" s="111" t="s">
        <v>185</v>
      </c>
      <c r="I13370" s="111" t="s">
        <v>180</v>
      </c>
      <c r="J13370" t="str">
        <f t="shared" si="416"/>
        <v>5426SkogOrganisk jordLauvskogHøy</v>
      </c>
      <c r="K13370" s="111">
        <v>-1.9913688882377358</v>
      </c>
      <c r="L13370" s="111">
        <v>0.92784825435236762</v>
      </c>
      <c r="M13370" s="111">
        <v>0.46510463492953991</v>
      </c>
      <c r="N13370" s="112">
        <f t="shared" si="417"/>
        <v>-0.59841599895582831</v>
      </c>
    </row>
    <row r="13371" spans="1:14" x14ac:dyDescent="0.25">
      <c r="A13371" s="111" t="s">
        <v>944</v>
      </c>
      <c r="B13371" s="111">
        <f>INDEX(kommuner!C:C,MATCH(_xlfn.NUMBERVALUE(A13371),kommuner!B:B,0))</f>
        <v>5426</v>
      </c>
      <c r="C13371" s="111" t="s">
        <v>127</v>
      </c>
      <c r="D13371" s="111" t="s">
        <v>127</v>
      </c>
      <c r="E13371" s="111" t="s">
        <v>123</v>
      </c>
      <c r="F13371" s="111" t="s">
        <v>185</v>
      </c>
      <c r="G13371" s="111" t="s">
        <v>167</v>
      </c>
      <c r="H13371" s="111" t="s">
        <v>185</v>
      </c>
      <c r="I13371" s="111" t="s">
        <v>167</v>
      </c>
      <c r="J13371" t="str">
        <f t="shared" si="416"/>
        <v>5426SkogOrganisk jordLauvskogImpediment</v>
      </c>
      <c r="K13371" s="111">
        <v>0.35000626494250675</v>
      </c>
      <c r="L13371" s="111">
        <v>0.92784825435236762</v>
      </c>
      <c r="M13371" s="111">
        <v>0.46510463492953991</v>
      </c>
      <c r="N13371" s="112">
        <f t="shared" si="417"/>
        <v>1.7429591542244141</v>
      </c>
    </row>
    <row r="13372" spans="1:14" x14ac:dyDescent="0.25">
      <c r="A13372" s="111" t="s">
        <v>944</v>
      </c>
      <c r="B13372" s="111">
        <f>INDEX(kommuner!C:C,MATCH(_xlfn.NUMBERVALUE(A13372),kommuner!B:B,0))</f>
        <v>5426</v>
      </c>
      <c r="C13372" s="111" t="s">
        <v>127</v>
      </c>
      <c r="D13372" s="111" t="s">
        <v>127</v>
      </c>
      <c r="E13372" s="111" t="s">
        <v>123</v>
      </c>
      <c r="F13372" s="111" t="s">
        <v>185</v>
      </c>
      <c r="G13372" s="111" t="s">
        <v>190</v>
      </c>
      <c r="H13372" s="111" t="s">
        <v>185</v>
      </c>
      <c r="I13372" s="111" t="s">
        <v>190</v>
      </c>
      <c r="J13372" t="str">
        <f t="shared" si="416"/>
        <v>5426SkogOrganisk jordLauvskogLav</v>
      </c>
      <c r="K13372" s="111">
        <v>1.1144075558526714</v>
      </c>
      <c r="L13372" s="111">
        <v>0.92784825435236762</v>
      </c>
      <c r="M13372" s="111">
        <v>0.46510463492953991</v>
      </c>
      <c r="N13372" s="112">
        <f t="shared" si="417"/>
        <v>2.5073604451345788</v>
      </c>
    </row>
    <row r="13373" spans="1:14" x14ac:dyDescent="0.25">
      <c r="A13373" s="111" t="s">
        <v>944</v>
      </c>
      <c r="B13373" s="111">
        <f>INDEX(kommuner!C:C,MATCH(_xlfn.NUMBERVALUE(A13373),kommuner!B:B,0))</f>
        <v>5426</v>
      </c>
      <c r="C13373" s="111" t="s">
        <v>127</v>
      </c>
      <c r="D13373" s="111" t="s">
        <v>127</v>
      </c>
      <c r="E13373" s="111" t="s">
        <v>123</v>
      </c>
      <c r="F13373" s="111" t="s">
        <v>185</v>
      </c>
      <c r="G13373" s="111" t="s">
        <v>173</v>
      </c>
      <c r="H13373" s="111" t="s">
        <v>185</v>
      </c>
      <c r="I13373" s="111" t="s">
        <v>173</v>
      </c>
      <c r="J13373" t="str">
        <f t="shared" si="416"/>
        <v>5426SkogOrganisk jordLauvskogMiddels</v>
      </c>
      <c r="K13373" s="111">
        <v>-0.62664468270982987</v>
      </c>
      <c r="L13373" s="111">
        <v>0.92784825435236762</v>
      </c>
      <c r="M13373" s="111">
        <v>0.46510463492953991</v>
      </c>
      <c r="N13373" s="112">
        <f t="shared" si="417"/>
        <v>0.76630820657207765</v>
      </c>
    </row>
    <row r="13374" spans="1:14" x14ac:dyDescent="0.25">
      <c r="A13374" s="111" t="s">
        <v>944</v>
      </c>
      <c r="B13374" s="111">
        <f>INDEX(kommuner!C:C,MATCH(_xlfn.NUMBERVALUE(A13374),kommuner!B:B,0))</f>
        <v>5426</v>
      </c>
      <c r="C13374" s="111" t="s">
        <v>127</v>
      </c>
      <c r="D13374" s="111" t="s">
        <v>127</v>
      </c>
      <c r="E13374" s="111" t="s">
        <v>123</v>
      </c>
      <c r="F13374" s="111" t="s">
        <v>185</v>
      </c>
      <c r="G13374" s="111" t="s">
        <v>186</v>
      </c>
      <c r="H13374" s="111" t="s">
        <v>185</v>
      </c>
      <c r="I13374" s="111" t="s">
        <v>186</v>
      </c>
      <c r="J13374" t="str">
        <f t="shared" si="416"/>
        <v>5426SkogOrganisk jordLauvskogSærs høy</v>
      </c>
      <c r="K13374" s="111">
        <v>-1.8997279926091779</v>
      </c>
      <c r="L13374" s="111">
        <v>0.92784825435236762</v>
      </c>
      <c r="M13374" s="111">
        <v>0.46510463492953991</v>
      </c>
      <c r="N13374" s="112">
        <f t="shared" si="417"/>
        <v>-0.50677510332727038</v>
      </c>
    </row>
    <row r="13375" spans="1:14" x14ac:dyDescent="0.25">
      <c r="A13375" s="111" t="s">
        <v>944</v>
      </c>
      <c r="B13375" s="111">
        <f>INDEX(kommuner!C:C,MATCH(_xlfn.NUMBERVALUE(A13375),kommuner!B:B,0))</f>
        <v>5426</v>
      </c>
      <c r="C13375" s="111" t="s">
        <v>83</v>
      </c>
      <c r="D13375" s="111" t="s">
        <v>83</v>
      </c>
      <c r="E13375" s="111" t="s">
        <v>126</v>
      </c>
      <c r="F13375" s="111" t="s">
        <v>139</v>
      </c>
      <c r="G13375" s="111" t="s">
        <v>139</v>
      </c>
      <c r="H13375" s="111" t="s">
        <v>139</v>
      </c>
      <c r="I13375" s="111" t="s">
        <v>139</v>
      </c>
      <c r="J13375" t="str">
        <f t="shared" si="416"/>
        <v>5426Utbygd arealMineraljord</v>
      </c>
      <c r="K13375" s="111">
        <v>6.7868445194857546E-2</v>
      </c>
      <c r="L13375" s="111">
        <v>0</v>
      </c>
      <c r="M13375" s="111">
        <v>1.303047089454229E-2</v>
      </c>
      <c r="N13375" s="112">
        <f t="shared" si="417"/>
        <v>8.0898916089399836E-2</v>
      </c>
    </row>
    <row r="13376" spans="1:14" x14ac:dyDescent="0.25">
      <c r="A13376" s="111" t="s">
        <v>944</v>
      </c>
      <c r="B13376" s="111">
        <f>INDEX(kommuner!C:C,MATCH(_xlfn.NUMBERVALUE(A13376),kommuner!B:B,0))</f>
        <v>5426</v>
      </c>
      <c r="C13376" s="111" t="s">
        <v>83</v>
      </c>
      <c r="D13376" s="111" t="s">
        <v>83</v>
      </c>
      <c r="E13376" s="111" t="s">
        <v>123</v>
      </c>
      <c r="F13376" s="111" t="s">
        <v>139</v>
      </c>
      <c r="G13376" s="111" t="s">
        <v>139</v>
      </c>
      <c r="H13376" s="111" t="s">
        <v>139</v>
      </c>
      <c r="I13376" s="111" t="s">
        <v>139</v>
      </c>
      <c r="J13376" t="str">
        <f t="shared" si="416"/>
        <v>5426Utbygd arealOrganisk jord</v>
      </c>
      <c r="K13376" s="111">
        <v>29.011421395201612</v>
      </c>
      <c r="L13376" s="111">
        <v>0</v>
      </c>
      <c r="M13376" s="111">
        <v>1.303047089454229E-2</v>
      </c>
      <c r="N13376" s="112">
        <f t="shared" si="417"/>
        <v>29.024451866096154</v>
      </c>
    </row>
    <row r="13377" spans="1:14" x14ac:dyDescent="0.25">
      <c r="A13377" s="111" t="s">
        <v>944</v>
      </c>
      <c r="B13377" s="111">
        <f>INDEX(kommuner!C:C,MATCH(_xlfn.NUMBERVALUE(A13377),kommuner!B:B,0))</f>
        <v>5426</v>
      </c>
      <c r="C13377" s="111" t="s">
        <v>181</v>
      </c>
      <c r="D13377" s="111" t="s">
        <v>181</v>
      </c>
      <c r="E13377" s="111" t="s">
        <v>123</v>
      </c>
      <c r="F13377" s="111" t="s">
        <v>139</v>
      </c>
      <c r="G13377" s="111" t="s">
        <v>139</v>
      </c>
      <c r="H13377" s="111" t="s">
        <v>139</v>
      </c>
      <c r="I13377" s="111" t="s">
        <v>139</v>
      </c>
      <c r="J13377" t="str">
        <f t="shared" si="416"/>
        <v>5426Vann og myrOrganisk jord</v>
      </c>
      <c r="K13377" s="111">
        <v>-4.1038862122629617E-2</v>
      </c>
      <c r="L13377" s="111">
        <v>0</v>
      </c>
      <c r="M13377" s="111">
        <v>0</v>
      </c>
      <c r="N13377" s="112">
        <f t="shared" si="417"/>
        <v>-4.1038862122629617E-2</v>
      </c>
    </row>
    <row r="13378" spans="1:14" x14ac:dyDescent="0.25">
      <c r="A13378" s="111" t="s">
        <v>945</v>
      </c>
      <c r="B13378" s="111">
        <f>INDEX(kommuner!C:C,MATCH(_xlfn.NUMBERVALUE(A13378),kommuner!B:B,0))</f>
        <v>5427</v>
      </c>
      <c r="C13378" s="111" t="s">
        <v>82</v>
      </c>
      <c r="D13378" s="111" t="s">
        <v>82</v>
      </c>
      <c r="E13378" s="111" t="s">
        <v>126</v>
      </c>
      <c r="F13378" s="111" t="s">
        <v>139</v>
      </c>
      <c r="G13378" s="111" t="s">
        <v>139</v>
      </c>
      <c r="H13378" s="111" t="s">
        <v>139</v>
      </c>
      <c r="I13378" s="111" t="s">
        <v>139</v>
      </c>
      <c r="J13378" t="str">
        <f t="shared" si="416"/>
        <v>5427Annen utmarkMineraljord</v>
      </c>
      <c r="K13378" s="111">
        <v>-4.6129089206686659E-2</v>
      </c>
      <c r="L13378" s="111">
        <v>0</v>
      </c>
      <c r="M13378" s="111">
        <v>0</v>
      </c>
      <c r="N13378" s="112">
        <f t="shared" si="417"/>
        <v>-4.6129089206686659E-2</v>
      </c>
    </row>
    <row r="13379" spans="1:14" x14ac:dyDescent="0.25">
      <c r="A13379" s="111" t="s">
        <v>945</v>
      </c>
      <c r="B13379" s="111">
        <f>INDEX(kommuner!C:C,MATCH(_xlfn.NUMBERVALUE(A13379),kommuner!B:B,0))</f>
        <v>5427</v>
      </c>
      <c r="C13379" s="111" t="s">
        <v>121</v>
      </c>
      <c r="D13379" s="111" t="s">
        <v>121</v>
      </c>
      <c r="E13379" s="111" t="s">
        <v>126</v>
      </c>
      <c r="F13379" s="111" t="s">
        <v>139</v>
      </c>
      <c r="G13379" s="111" t="s">
        <v>139</v>
      </c>
      <c r="H13379" s="111" t="s">
        <v>139</v>
      </c>
      <c r="I13379" s="111" t="s">
        <v>139</v>
      </c>
      <c r="J13379" t="str">
        <f t="shared" ref="J13379:J13442" si="418">B13379&amp;C13379&amp;E13379&amp;IF(C13379="Skog",F13379&amp;G13379,"")</f>
        <v>5427BeiteMineraljord</v>
      </c>
      <c r="K13379" s="111">
        <v>-0.96338340838695502</v>
      </c>
      <c r="L13379" s="111">
        <v>0</v>
      </c>
      <c r="M13379" s="111">
        <v>1.2448711246839999E-7</v>
      </c>
      <c r="N13379" s="112">
        <f t="shared" ref="N13379:N13442" si="419">SUM(K13379:M13379)</f>
        <v>-0.96338328389984251</v>
      </c>
    </row>
    <row r="13380" spans="1:14" x14ac:dyDescent="0.25">
      <c r="A13380" s="111" t="s">
        <v>945</v>
      </c>
      <c r="B13380" s="111">
        <f>INDEX(kommuner!C:C,MATCH(_xlfn.NUMBERVALUE(A13380),kommuner!B:B,0))</f>
        <v>5427</v>
      </c>
      <c r="C13380" s="111" t="s">
        <v>121</v>
      </c>
      <c r="D13380" s="111" t="s">
        <v>121</v>
      </c>
      <c r="E13380" s="111" t="s">
        <v>123</v>
      </c>
      <c r="F13380" s="111" t="s">
        <v>139</v>
      </c>
      <c r="G13380" s="111" t="s">
        <v>139</v>
      </c>
      <c r="H13380" s="111" t="s">
        <v>139</v>
      </c>
      <c r="I13380" s="111" t="s">
        <v>139</v>
      </c>
      <c r="J13380" t="str">
        <f t="shared" si="418"/>
        <v>5427BeiteOrganisk jord</v>
      </c>
      <c r="K13380" s="111">
        <v>12.077525935985037</v>
      </c>
      <c r="L13380" s="111">
        <v>1.6412500000000001</v>
      </c>
      <c r="M13380" s="111">
        <v>0</v>
      </c>
      <c r="N13380" s="112">
        <f t="shared" si="419"/>
        <v>13.718775935985036</v>
      </c>
    </row>
    <row r="13381" spans="1:14" x14ac:dyDescent="0.25">
      <c r="A13381" s="111" t="s">
        <v>945</v>
      </c>
      <c r="B13381" s="111">
        <f>INDEX(kommuner!C:C,MATCH(_xlfn.NUMBERVALUE(A13381),kommuner!B:B,0))</f>
        <v>5427</v>
      </c>
      <c r="C13381" s="111" t="s">
        <v>84</v>
      </c>
      <c r="D13381" s="111" t="s">
        <v>84</v>
      </c>
      <c r="E13381" s="111" t="s">
        <v>126</v>
      </c>
      <c r="F13381" s="111" t="s">
        <v>139</v>
      </c>
      <c r="G13381" s="111" t="s">
        <v>139</v>
      </c>
      <c r="H13381" s="111" t="s">
        <v>139</v>
      </c>
      <c r="I13381" s="111" t="s">
        <v>139</v>
      </c>
      <c r="J13381" t="str">
        <f t="shared" si="418"/>
        <v>5427Dyrket markMineraljord</v>
      </c>
      <c r="K13381" s="111">
        <v>7.6721921551902189E-2</v>
      </c>
      <c r="L13381" s="111">
        <v>0</v>
      </c>
      <c r="M13381" s="111">
        <v>0</v>
      </c>
      <c r="N13381" s="112">
        <f t="shared" si="419"/>
        <v>7.6721921551902189E-2</v>
      </c>
    </row>
    <row r="13382" spans="1:14" x14ac:dyDescent="0.25">
      <c r="A13382" s="111" t="s">
        <v>945</v>
      </c>
      <c r="B13382" s="111">
        <f>INDEX(kommuner!C:C,MATCH(_xlfn.NUMBERVALUE(A13382),kommuner!B:B,0))</f>
        <v>5427</v>
      </c>
      <c r="C13382" s="111" t="s">
        <v>84</v>
      </c>
      <c r="D13382" s="111" t="s">
        <v>84</v>
      </c>
      <c r="E13382" s="111" t="s">
        <v>123</v>
      </c>
      <c r="F13382" s="111" t="s">
        <v>139</v>
      </c>
      <c r="G13382" s="111" t="s">
        <v>139</v>
      </c>
      <c r="H13382" s="111" t="s">
        <v>139</v>
      </c>
      <c r="I13382" s="111" t="s">
        <v>139</v>
      </c>
      <c r="J13382" t="str">
        <f t="shared" si="418"/>
        <v>5427Dyrket markOrganisk jord</v>
      </c>
      <c r="K13382" s="111">
        <v>28.726149366675592</v>
      </c>
      <c r="L13382" s="111">
        <v>1.45625</v>
      </c>
      <c r="M13382" s="111">
        <v>0</v>
      </c>
      <c r="N13382" s="112">
        <f t="shared" si="419"/>
        <v>30.182399366675593</v>
      </c>
    </row>
    <row r="13383" spans="1:14" x14ac:dyDescent="0.25">
      <c r="A13383" s="111" t="s">
        <v>945</v>
      </c>
      <c r="B13383" s="111">
        <f>INDEX(kommuner!C:C,MATCH(_xlfn.NUMBERVALUE(A13383),kommuner!B:B,0))</f>
        <v>5427</v>
      </c>
      <c r="C13383" s="111" t="s">
        <v>127</v>
      </c>
      <c r="D13383" s="111" t="s">
        <v>127</v>
      </c>
      <c r="E13383" s="111" t="s">
        <v>126</v>
      </c>
      <c r="F13383" s="111" t="s">
        <v>172</v>
      </c>
      <c r="G13383" s="111" t="s">
        <v>180</v>
      </c>
      <c r="H13383" s="111" t="s">
        <v>172</v>
      </c>
      <c r="I13383" s="111" t="s">
        <v>180</v>
      </c>
      <c r="J13383" t="str">
        <f t="shared" si="418"/>
        <v>5427SkogMineraljordBarskogHøy</v>
      </c>
      <c r="K13383" s="111">
        <v>-4.1008350957832223</v>
      </c>
      <c r="L13383" s="111">
        <v>0.85306406685236758</v>
      </c>
      <c r="M13383" s="111">
        <v>6.4056614999681585E-2</v>
      </c>
      <c r="N13383" s="112">
        <f t="shared" si="419"/>
        <v>-3.183714413931173</v>
      </c>
    </row>
    <row r="13384" spans="1:14" x14ac:dyDescent="0.25">
      <c r="A13384" s="111" t="s">
        <v>945</v>
      </c>
      <c r="B13384" s="111">
        <f>INDEX(kommuner!C:C,MATCH(_xlfn.NUMBERVALUE(A13384),kommuner!B:B,0))</f>
        <v>5427</v>
      </c>
      <c r="C13384" s="111" t="s">
        <v>127</v>
      </c>
      <c r="D13384" s="111" t="s">
        <v>127</v>
      </c>
      <c r="E13384" s="111" t="s">
        <v>126</v>
      </c>
      <c r="F13384" s="111" t="s">
        <v>172</v>
      </c>
      <c r="G13384" s="111" t="s">
        <v>167</v>
      </c>
      <c r="H13384" s="111" t="s">
        <v>172</v>
      </c>
      <c r="I13384" s="111" t="s">
        <v>167</v>
      </c>
      <c r="J13384" t="str">
        <f t="shared" si="418"/>
        <v>5427SkogMineraljordBarskogImpediment</v>
      </c>
      <c r="K13384" s="111">
        <v>-0.74600152614144843</v>
      </c>
      <c r="L13384" s="111">
        <v>0.85306406685236758</v>
      </c>
      <c r="M13384" s="111">
        <v>6.3979989500968365E-2</v>
      </c>
      <c r="N13384" s="112">
        <f t="shared" si="419"/>
        <v>0.17104253021188751</v>
      </c>
    </row>
    <row r="13385" spans="1:14" x14ac:dyDescent="0.25">
      <c r="A13385" s="111" t="s">
        <v>945</v>
      </c>
      <c r="B13385" s="111">
        <f>INDEX(kommuner!C:C,MATCH(_xlfn.NUMBERVALUE(A13385),kommuner!B:B,0))</f>
        <v>5427</v>
      </c>
      <c r="C13385" s="111" t="s">
        <v>127</v>
      </c>
      <c r="D13385" s="111" t="s">
        <v>127</v>
      </c>
      <c r="E13385" s="111" t="s">
        <v>126</v>
      </c>
      <c r="F13385" s="111" t="s">
        <v>172</v>
      </c>
      <c r="G13385" s="111" t="s">
        <v>190</v>
      </c>
      <c r="H13385" s="111" t="s">
        <v>172</v>
      </c>
      <c r="I13385" s="111" t="s">
        <v>190</v>
      </c>
      <c r="J13385" t="str">
        <f t="shared" si="418"/>
        <v>5427SkogMineraljordBarskogLav</v>
      </c>
      <c r="K13385" s="111">
        <v>-1.8215681825293268</v>
      </c>
      <c r="L13385" s="111">
        <v>0.85306406685236758</v>
      </c>
      <c r="M13385" s="111">
        <v>6.3979989500968365E-2</v>
      </c>
      <c r="N13385" s="112">
        <f t="shared" si="419"/>
        <v>-0.90452412617599087</v>
      </c>
    </row>
    <row r="13386" spans="1:14" x14ac:dyDescent="0.25">
      <c r="A13386" s="111" t="s">
        <v>945</v>
      </c>
      <c r="B13386" s="111">
        <f>INDEX(kommuner!C:C,MATCH(_xlfn.NUMBERVALUE(A13386),kommuner!B:B,0))</f>
        <v>5427</v>
      </c>
      <c r="C13386" s="111" t="s">
        <v>127</v>
      </c>
      <c r="D13386" s="111" t="s">
        <v>127</v>
      </c>
      <c r="E13386" s="111" t="s">
        <v>126</v>
      </c>
      <c r="F13386" s="111" t="s">
        <v>172</v>
      </c>
      <c r="G13386" s="111" t="s">
        <v>173</v>
      </c>
      <c r="H13386" s="111" t="s">
        <v>172</v>
      </c>
      <c r="I13386" s="111" t="s">
        <v>173</v>
      </c>
      <c r="J13386" t="str">
        <f t="shared" si="418"/>
        <v>5427SkogMineraljordBarskogMiddels</v>
      </c>
      <c r="K13386" s="111">
        <v>-2.9452289214132028</v>
      </c>
      <c r="L13386" s="111">
        <v>0.85306406685236758</v>
      </c>
      <c r="M13386" s="111">
        <v>6.4056614999681585E-2</v>
      </c>
      <c r="N13386" s="112">
        <f t="shared" si="419"/>
        <v>-2.0281082395611536</v>
      </c>
    </row>
    <row r="13387" spans="1:14" x14ac:dyDescent="0.25">
      <c r="A13387" s="111" t="s">
        <v>945</v>
      </c>
      <c r="B13387" s="111">
        <f>INDEX(kommuner!C:C,MATCH(_xlfn.NUMBERVALUE(A13387),kommuner!B:B,0))</f>
        <v>5427</v>
      </c>
      <c r="C13387" s="111" t="s">
        <v>127</v>
      </c>
      <c r="D13387" s="111" t="s">
        <v>127</v>
      </c>
      <c r="E13387" s="111" t="s">
        <v>126</v>
      </c>
      <c r="F13387" s="111" t="s">
        <v>172</v>
      </c>
      <c r="G13387" s="111" t="s">
        <v>186</v>
      </c>
      <c r="H13387" s="111" t="s">
        <v>172</v>
      </c>
      <c r="I13387" s="111" t="s">
        <v>186</v>
      </c>
      <c r="J13387" t="str">
        <f t="shared" si="418"/>
        <v>5427SkogMineraljordBarskogSærs høy</v>
      </c>
      <c r="K13387" s="111">
        <v>0.12072674540874306</v>
      </c>
      <c r="L13387" s="111">
        <v>0.85306406685236758</v>
      </c>
      <c r="M13387" s="111">
        <v>6.4056614999681585E-2</v>
      </c>
      <c r="N13387" s="112">
        <f t="shared" si="419"/>
        <v>1.0378474272607923</v>
      </c>
    </row>
    <row r="13388" spans="1:14" x14ac:dyDescent="0.25">
      <c r="A13388" s="111" t="s">
        <v>945</v>
      </c>
      <c r="B13388" s="111">
        <f>INDEX(kommuner!C:C,MATCH(_xlfn.NUMBERVALUE(A13388),kommuner!B:B,0))</f>
        <v>5427</v>
      </c>
      <c r="C13388" s="111" t="s">
        <v>127</v>
      </c>
      <c r="D13388" s="111" t="s">
        <v>127</v>
      </c>
      <c r="E13388" s="111" t="s">
        <v>126</v>
      </c>
      <c r="F13388" s="111" t="s">
        <v>179</v>
      </c>
      <c r="G13388" s="111" t="s">
        <v>180</v>
      </c>
      <c r="H13388" s="111" t="s">
        <v>179</v>
      </c>
      <c r="I13388" s="111" t="s">
        <v>180</v>
      </c>
      <c r="J13388" t="str">
        <f t="shared" si="418"/>
        <v>5427SkogMineraljordBlandingsskogHøy</v>
      </c>
      <c r="K13388" s="111">
        <v>-7.1939050909469406</v>
      </c>
      <c r="L13388" s="111">
        <v>0.85306406685236758</v>
      </c>
      <c r="M13388" s="111">
        <v>6.3979989500968365E-2</v>
      </c>
      <c r="N13388" s="112">
        <f t="shared" si="419"/>
        <v>-6.2768610345936047</v>
      </c>
    </row>
    <row r="13389" spans="1:14" x14ac:dyDescent="0.25">
      <c r="A13389" s="111" t="s">
        <v>945</v>
      </c>
      <c r="B13389" s="111">
        <f>INDEX(kommuner!C:C,MATCH(_xlfn.NUMBERVALUE(A13389),kommuner!B:B,0))</f>
        <v>5427</v>
      </c>
      <c r="C13389" s="111" t="s">
        <v>127</v>
      </c>
      <c r="D13389" s="111" t="s">
        <v>127</v>
      </c>
      <c r="E13389" s="111" t="s">
        <v>126</v>
      </c>
      <c r="F13389" s="111" t="s">
        <v>179</v>
      </c>
      <c r="G13389" s="111" t="s">
        <v>167</v>
      </c>
      <c r="H13389" s="111" t="s">
        <v>179</v>
      </c>
      <c r="I13389" s="111" t="s">
        <v>167</v>
      </c>
      <c r="J13389" t="str">
        <f t="shared" si="418"/>
        <v>5427SkogMineraljordBlandingsskogImpediment</v>
      </c>
      <c r="K13389" s="111">
        <v>-1.6598037998579707</v>
      </c>
      <c r="L13389" s="111">
        <v>0.85306406685236758</v>
      </c>
      <c r="M13389" s="111">
        <v>6.3979989500968365E-2</v>
      </c>
      <c r="N13389" s="112">
        <f t="shared" si="419"/>
        <v>-0.7427597435046347</v>
      </c>
    </row>
    <row r="13390" spans="1:14" x14ac:dyDescent="0.25">
      <c r="A13390" s="111" t="s">
        <v>945</v>
      </c>
      <c r="B13390" s="111">
        <f>INDEX(kommuner!C:C,MATCH(_xlfn.NUMBERVALUE(A13390),kommuner!B:B,0))</f>
        <v>5427</v>
      </c>
      <c r="C13390" s="111" t="s">
        <v>127</v>
      </c>
      <c r="D13390" s="111" t="s">
        <v>127</v>
      </c>
      <c r="E13390" s="111" t="s">
        <v>126</v>
      </c>
      <c r="F13390" s="111" t="s">
        <v>179</v>
      </c>
      <c r="G13390" s="111" t="s">
        <v>190</v>
      </c>
      <c r="H13390" s="111" t="s">
        <v>179</v>
      </c>
      <c r="I13390" s="111" t="s">
        <v>190</v>
      </c>
      <c r="J13390" t="str">
        <f t="shared" si="418"/>
        <v>5427SkogMineraljordBlandingsskogLav</v>
      </c>
      <c r="K13390" s="111">
        <v>-2.5588434197694254</v>
      </c>
      <c r="L13390" s="111">
        <v>0.85306406685236758</v>
      </c>
      <c r="M13390" s="111">
        <v>6.3979989500968365E-2</v>
      </c>
      <c r="N13390" s="112">
        <f t="shared" si="419"/>
        <v>-1.6417993634160897</v>
      </c>
    </row>
    <row r="13391" spans="1:14" x14ac:dyDescent="0.25">
      <c r="A13391" s="111" t="s">
        <v>945</v>
      </c>
      <c r="B13391" s="111">
        <f>INDEX(kommuner!C:C,MATCH(_xlfn.NUMBERVALUE(A13391),kommuner!B:B,0))</f>
        <v>5427</v>
      </c>
      <c r="C13391" s="111" t="s">
        <v>127</v>
      </c>
      <c r="D13391" s="111" t="s">
        <v>127</v>
      </c>
      <c r="E13391" s="111" t="s">
        <v>126</v>
      </c>
      <c r="F13391" s="111" t="s">
        <v>179</v>
      </c>
      <c r="G13391" s="111" t="s">
        <v>173</v>
      </c>
      <c r="H13391" s="111" t="s">
        <v>179</v>
      </c>
      <c r="I13391" s="111" t="s">
        <v>173</v>
      </c>
      <c r="J13391" t="str">
        <f t="shared" si="418"/>
        <v>5427SkogMineraljordBlandingsskogMiddels</v>
      </c>
      <c r="K13391" s="111">
        <v>-3.8687729546762566</v>
      </c>
      <c r="L13391" s="111">
        <v>0.85306406685236758</v>
      </c>
      <c r="M13391" s="111">
        <v>6.3979989500968365E-2</v>
      </c>
      <c r="N13391" s="112">
        <f t="shared" si="419"/>
        <v>-2.9517288983229206</v>
      </c>
    </row>
    <row r="13392" spans="1:14" x14ac:dyDescent="0.25">
      <c r="A13392" s="111" t="s">
        <v>945</v>
      </c>
      <c r="B13392" s="111">
        <f>INDEX(kommuner!C:C,MATCH(_xlfn.NUMBERVALUE(A13392),kommuner!B:B,0))</f>
        <v>5427</v>
      </c>
      <c r="C13392" s="111" t="s">
        <v>127</v>
      </c>
      <c r="D13392" s="111" t="s">
        <v>127</v>
      </c>
      <c r="E13392" s="111" t="s">
        <v>126</v>
      </c>
      <c r="F13392" s="111" t="s">
        <v>179</v>
      </c>
      <c r="G13392" s="111" t="s">
        <v>186</v>
      </c>
      <c r="H13392" s="111" t="s">
        <v>179</v>
      </c>
      <c r="I13392" s="111" t="s">
        <v>186</v>
      </c>
      <c r="J13392" t="str">
        <f t="shared" si="418"/>
        <v>5427SkogMineraljordBlandingsskogSærs høy</v>
      </c>
      <c r="K13392" s="111">
        <v>-2.9395925245326562</v>
      </c>
      <c r="L13392" s="111">
        <v>0.85306406685236758</v>
      </c>
      <c r="M13392" s="111">
        <v>6.3979989500968365E-2</v>
      </c>
      <c r="N13392" s="112">
        <f t="shared" si="419"/>
        <v>-2.0225484681793202</v>
      </c>
    </row>
    <row r="13393" spans="1:14" x14ac:dyDescent="0.25">
      <c r="A13393" s="111" t="s">
        <v>945</v>
      </c>
      <c r="B13393" s="111">
        <f>INDEX(kommuner!C:C,MATCH(_xlfn.NUMBERVALUE(A13393),kommuner!B:B,0))</f>
        <v>5427</v>
      </c>
      <c r="C13393" s="111" t="s">
        <v>127</v>
      </c>
      <c r="D13393" s="111" t="s">
        <v>127</v>
      </c>
      <c r="E13393" s="111" t="s">
        <v>126</v>
      </c>
      <c r="F13393" s="111" t="s">
        <v>185</v>
      </c>
      <c r="G13393" s="111" t="s">
        <v>180</v>
      </c>
      <c r="H13393" s="111" t="s">
        <v>185</v>
      </c>
      <c r="I13393" s="111" t="s">
        <v>180</v>
      </c>
      <c r="J13393" t="str">
        <f t="shared" si="418"/>
        <v>5427SkogMineraljordLauvskogHøy</v>
      </c>
      <c r="K13393" s="111">
        <v>-2.2672556336745231</v>
      </c>
      <c r="L13393" s="111">
        <v>0.85306406685236758</v>
      </c>
      <c r="M13393" s="111">
        <v>6.3979989500968365E-2</v>
      </c>
      <c r="N13393" s="112">
        <f t="shared" si="419"/>
        <v>-1.3502115773211874</v>
      </c>
    </row>
    <row r="13394" spans="1:14" x14ac:dyDescent="0.25">
      <c r="A13394" s="111" t="s">
        <v>945</v>
      </c>
      <c r="B13394" s="111">
        <f>INDEX(kommuner!C:C,MATCH(_xlfn.NUMBERVALUE(A13394),kommuner!B:B,0))</f>
        <v>5427</v>
      </c>
      <c r="C13394" s="111" t="s">
        <v>127</v>
      </c>
      <c r="D13394" s="111" t="s">
        <v>127</v>
      </c>
      <c r="E13394" s="111" t="s">
        <v>126</v>
      </c>
      <c r="F13394" s="111" t="s">
        <v>185</v>
      </c>
      <c r="G13394" s="111" t="s">
        <v>167</v>
      </c>
      <c r="H13394" s="111" t="s">
        <v>185</v>
      </c>
      <c r="I13394" s="111" t="s">
        <v>167</v>
      </c>
      <c r="J13394" t="str">
        <f t="shared" si="418"/>
        <v>5427SkogMineraljordLauvskogImpediment</v>
      </c>
      <c r="K13394" s="111">
        <v>-0.10482014945424457</v>
      </c>
      <c r="L13394" s="111">
        <v>0.85306406685236758</v>
      </c>
      <c r="M13394" s="111">
        <v>6.3979989500968365E-2</v>
      </c>
      <c r="N13394" s="112">
        <f t="shared" si="419"/>
        <v>0.81222390689909141</v>
      </c>
    </row>
    <row r="13395" spans="1:14" x14ac:dyDescent="0.25">
      <c r="A13395" s="111" t="s">
        <v>945</v>
      </c>
      <c r="B13395" s="111">
        <f>INDEX(kommuner!C:C,MATCH(_xlfn.NUMBERVALUE(A13395),kommuner!B:B,0))</f>
        <v>5427</v>
      </c>
      <c r="C13395" s="111" t="s">
        <v>127</v>
      </c>
      <c r="D13395" s="111" t="s">
        <v>127</v>
      </c>
      <c r="E13395" s="111" t="s">
        <v>126</v>
      </c>
      <c r="F13395" s="111" t="s">
        <v>185</v>
      </c>
      <c r="G13395" s="111" t="s">
        <v>190</v>
      </c>
      <c r="H13395" s="111" t="s">
        <v>185</v>
      </c>
      <c r="I13395" s="111" t="s">
        <v>190</v>
      </c>
      <c r="J13395" t="str">
        <f t="shared" si="418"/>
        <v>5427SkogMineraljordLauvskogLav</v>
      </c>
      <c r="K13395" s="111">
        <v>-8.9748170935426599E-2</v>
      </c>
      <c r="L13395" s="111">
        <v>0.85306406685236758</v>
      </c>
      <c r="M13395" s="111">
        <v>6.3979989500968365E-2</v>
      </c>
      <c r="N13395" s="112">
        <f t="shared" si="419"/>
        <v>0.82729588541790933</v>
      </c>
    </row>
    <row r="13396" spans="1:14" x14ac:dyDescent="0.25">
      <c r="A13396" s="111" t="s">
        <v>945</v>
      </c>
      <c r="B13396" s="111">
        <f>INDEX(kommuner!C:C,MATCH(_xlfn.NUMBERVALUE(A13396),kommuner!B:B,0))</f>
        <v>5427</v>
      </c>
      <c r="C13396" s="111" t="s">
        <v>127</v>
      </c>
      <c r="D13396" s="111" t="s">
        <v>127</v>
      </c>
      <c r="E13396" s="111" t="s">
        <v>126</v>
      </c>
      <c r="F13396" s="111" t="s">
        <v>185</v>
      </c>
      <c r="G13396" s="111" t="s">
        <v>173</v>
      </c>
      <c r="H13396" s="111" t="s">
        <v>185</v>
      </c>
      <c r="I13396" s="111" t="s">
        <v>173</v>
      </c>
      <c r="J13396" t="str">
        <f t="shared" si="418"/>
        <v>5427SkogMineraljordLauvskogMiddels</v>
      </c>
      <c r="K13396" s="111">
        <v>-1.6187078219159163</v>
      </c>
      <c r="L13396" s="111">
        <v>0.85306406685236758</v>
      </c>
      <c r="M13396" s="111">
        <v>6.3979989500968365E-2</v>
      </c>
      <c r="N13396" s="112">
        <f t="shared" si="419"/>
        <v>-0.70166376556258037</v>
      </c>
    </row>
    <row r="13397" spans="1:14" x14ac:dyDescent="0.25">
      <c r="A13397" s="111" t="s">
        <v>945</v>
      </c>
      <c r="B13397" s="111">
        <f>INDEX(kommuner!C:C,MATCH(_xlfn.NUMBERVALUE(A13397),kommuner!B:B,0))</f>
        <v>5427</v>
      </c>
      <c r="C13397" s="111" t="s">
        <v>127</v>
      </c>
      <c r="D13397" s="111" t="s">
        <v>127</v>
      </c>
      <c r="E13397" s="111" t="s">
        <v>126</v>
      </c>
      <c r="F13397" s="111" t="s">
        <v>185</v>
      </c>
      <c r="G13397" s="111" t="s">
        <v>186</v>
      </c>
      <c r="H13397" s="111" t="s">
        <v>185</v>
      </c>
      <c r="I13397" s="111" t="s">
        <v>186</v>
      </c>
      <c r="J13397" t="str">
        <f t="shared" si="418"/>
        <v>5427SkogMineraljordLauvskogSærs høy</v>
      </c>
      <c r="K13397" s="111">
        <v>-3.6560473259425113</v>
      </c>
      <c r="L13397" s="111">
        <v>0.85306406685236758</v>
      </c>
      <c r="M13397" s="111">
        <v>6.3979989500968365E-2</v>
      </c>
      <c r="N13397" s="112">
        <f t="shared" si="419"/>
        <v>-2.7390032695891753</v>
      </c>
    </row>
    <row r="13398" spans="1:14" x14ac:dyDescent="0.25">
      <c r="A13398" s="111" t="s">
        <v>945</v>
      </c>
      <c r="B13398" s="111">
        <f>INDEX(kommuner!C:C,MATCH(_xlfn.NUMBERVALUE(A13398),kommuner!B:B,0))</f>
        <v>5427</v>
      </c>
      <c r="C13398" s="111" t="s">
        <v>127</v>
      </c>
      <c r="D13398" s="111" t="s">
        <v>127</v>
      </c>
      <c r="E13398" s="111" t="s">
        <v>123</v>
      </c>
      <c r="F13398" s="111" t="s">
        <v>172</v>
      </c>
      <c r="G13398" s="111" t="s">
        <v>180</v>
      </c>
      <c r="H13398" s="111" t="s">
        <v>172</v>
      </c>
      <c r="I13398" s="111" t="s">
        <v>180</v>
      </c>
      <c r="J13398" t="str">
        <f t="shared" si="418"/>
        <v>5427SkogOrganisk jordBarskogHøy</v>
      </c>
      <c r="K13398" s="111">
        <v>-2.5184559031994138</v>
      </c>
      <c r="L13398" s="111">
        <v>0.92784825435236762</v>
      </c>
      <c r="M13398" s="111">
        <v>0.46518126042825314</v>
      </c>
      <c r="N13398" s="112">
        <f t="shared" si="419"/>
        <v>-1.1254263884187932</v>
      </c>
    </row>
    <row r="13399" spans="1:14" x14ac:dyDescent="0.25">
      <c r="A13399" s="111" t="s">
        <v>945</v>
      </c>
      <c r="B13399" s="111">
        <f>INDEX(kommuner!C:C,MATCH(_xlfn.NUMBERVALUE(A13399),kommuner!B:B,0))</f>
        <v>5427</v>
      </c>
      <c r="C13399" s="111" t="s">
        <v>127</v>
      </c>
      <c r="D13399" s="111" t="s">
        <v>127</v>
      </c>
      <c r="E13399" s="111" t="s">
        <v>123</v>
      </c>
      <c r="F13399" s="111" t="s">
        <v>172</v>
      </c>
      <c r="G13399" s="111" t="s">
        <v>167</v>
      </c>
      <c r="H13399" s="111" t="s">
        <v>172</v>
      </c>
      <c r="I13399" s="111" t="s">
        <v>167</v>
      </c>
      <c r="J13399" t="str">
        <f t="shared" si="418"/>
        <v>5427SkogOrganisk jordBarskogImpediment</v>
      </c>
      <c r="K13399" s="111">
        <v>-0.13011741963904588</v>
      </c>
      <c r="L13399" s="111">
        <v>0.92784825435236762</v>
      </c>
      <c r="M13399" s="111">
        <v>0.46510463492953991</v>
      </c>
      <c r="N13399" s="112">
        <f t="shared" si="419"/>
        <v>1.2628354696428616</v>
      </c>
    </row>
    <row r="13400" spans="1:14" x14ac:dyDescent="0.25">
      <c r="A13400" s="111" t="s">
        <v>945</v>
      </c>
      <c r="B13400" s="111">
        <f>INDEX(kommuner!C:C,MATCH(_xlfn.NUMBERVALUE(A13400),kommuner!B:B,0))</f>
        <v>5427</v>
      </c>
      <c r="C13400" s="111" t="s">
        <v>127</v>
      </c>
      <c r="D13400" s="111" t="s">
        <v>127</v>
      </c>
      <c r="E13400" s="111" t="s">
        <v>123</v>
      </c>
      <c r="F13400" s="111" t="s">
        <v>172</v>
      </c>
      <c r="G13400" s="111" t="s">
        <v>190</v>
      </c>
      <c r="H13400" s="111" t="s">
        <v>172</v>
      </c>
      <c r="I13400" s="111" t="s">
        <v>190</v>
      </c>
      <c r="J13400" t="str">
        <f t="shared" si="418"/>
        <v>5427SkogOrganisk jordBarskogLav</v>
      </c>
      <c r="K13400" s="111">
        <v>-0.50666953101693391</v>
      </c>
      <c r="L13400" s="111">
        <v>0.92784825435236762</v>
      </c>
      <c r="M13400" s="111">
        <v>0.46510463492953991</v>
      </c>
      <c r="N13400" s="112">
        <f t="shared" si="419"/>
        <v>0.88628335826497362</v>
      </c>
    </row>
    <row r="13401" spans="1:14" x14ac:dyDescent="0.25">
      <c r="A13401" s="111" t="s">
        <v>945</v>
      </c>
      <c r="B13401" s="111">
        <f>INDEX(kommuner!C:C,MATCH(_xlfn.NUMBERVALUE(A13401),kommuner!B:B,0))</f>
        <v>5427</v>
      </c>
      <c r="C13401" s="111" t="s">
        <v>127</v>
      </c>
      <c r="D13401" s="111" t="s">
        <v>127</v>
      </c>
      <c r="E13401" s="111" t="s">
        <v>123</v>
      </c>
      <c r="F13401" s="111" t="s">
        <v>172</v>
      </c>
      <c r="G13401" s="111" t="s">
        <v>173</v>
      </c>
      <c r="H13401" s="111" t="s">
        <v>172</v>
      </c>
      <c r="I13401" s="111" t="s">
        <v>173</v>
      </c>
      <c r="J13401" t="str">
        <f t="shared" si="418"/>
        <v>5427SkogOrganisk jordBarskogMiddels</v>
      </c>
      <c r="K13401" s="111">
        <v>-1.5571490961494638</v>
      </c>
      <c r="L13401" s="111">
        <v>0.92784825435236762</v>
      </c>
      <c r="M13401" s="111">
        <v>0.46518126042825314</v>
      </c>
      <c r="N13401" s="112">
        <f t="shared" si="419"/>
        <v>-0.16411958136884308</v>
      </c>
    </row>
    <row r="13402" spans="1:14" x14ac:dyDescent="0.25">
      <c r="A13402" s="111" t="s">
        <v>945</v>
      </c>
      <c r="B13402" s="111">
        <f>INDEX(kommuner!C:C,MATCH(_xlfn.NUMBERVALUE(A13402),kommuner!B:B,0))</f>
        <v>5427</v>
      </c>
      <c r="C13402" s="111" t="s">
        <v>127</v>
      </c>
      <c r="D13402" s="111" t="s">
        <v>127</v>
      </c>
      <c r="E13402" s="111" t="s">
        <v>123</v>
      </c>
      <c r="F13402" s="111" t="s">
        <v>172</v>
      </c>
      <c r="G13402" s="111" t="s">
        <v>186</v>
      </c>
      <c r="H13402" s="111" t="s">
        <v>172</v>
      </c>
      <c r="I13402" s="111" t="s">
        <v>186</v>
      </c>
      <c r="J13402" t="str">
        <f t="shared" si="418"/>
        <v>5427SkogOrganisk jordBarskogSærs høy</v>
      </c>
      <c r="K13402" s="111">
        <v>2.5548655235722699</v>
      </c>
      <c r="L13402" s="111">
        <v>0.92784825435236762</v>
      </c>
      <c r="M13402" s="111">
        <v>0.46518126042825314</v>
      </c>
      <c r="N13402" s="112">
        <f t="shared" si="419"/>
        <v>3.9478950383528906</v>
      </c>
    </row>
    <row r="13403" spans="1:14" x14ac:dyDescent="0.25">
      <c r="A13403" s="111" t="s">
        <v>945</v>
      </c>
      <c r="B13403" s="111">
        <f>INDEX(kommuner!C:C,MATCH(_xlfn.NUMBERVALUE(A13403),kommuner!B:B,0))</f>
        <v>5427</v>
      </c>
      <c r="C13403" s="111" t="s">
        <v>127</v>
      </c>
      <c r="D13403" s="111" t="s">
        <v>127</v>
      </c>
      <c r="E13403" s="111" t="s">
        <v>123</v>
      </c>
      <c r="F13403" s="111" t="s">
        <v>179</v>
      </c>
      <c r="G13403" s="111" t="s">
        <v>180</v>
      </c>
      <c r="H13403" s="111" t="s">
        <v>179</v>
      </c>
      <c r="I13403" s="111" t="s">
        <v>180</v>
      </c>
      <c r="J13403" t="str">
        <f t="shared" si="418"/>
        <v>5427SkogOrganisk jordBlandingsskogHøy</v>
      </c>
      <c r="K13403" s="111">
        <v>-5.5554344456832343</v>
      </c>
      <c r="L13403" s="111">
        <v>0.92784825435236762</v>
      </c>
      <c r="M13403" s="111">
        <v>0.46510463492953991</v>
      </c>
      <c r="N13403" s="112">
        <f t="shared" si="419"/>
        <v>-4.1624815564013264</v>
      </c>
    </row>
    <row r="13404" spans="1:14" x14ac:dyDescent="0.25">
      <c r="A13404" s="111" t="s">
        <v>945</v>
      </c>
      <c r="B13404" s="111">
        <f>INDEX(kommuner!C:C,MATCH(_xlfn.NUMBERVALUE(A13404),kommuner!B:B,0))</f>
        <v>5427</v>
      </c>
      <c r="C13404" s="111" t="s">
        <v>127</v>
      </c>
      <c r="D13404" s="111" t="s">
        <v>127</v>
      </c>
      <c r="E13404" s="111" t="s">
        <v>123</v>
      </c>
      <c r="F13404" s="111" t="s">
        <v>179</v>
      </c>
      <c r="G13404" s="111" t="s">
        <v>167</v>
      </c>
      <c r="H13404" s="111" t="s">
        <v>179</v>
      </c>
      <c r="I13404" s="111" t="s">
        <v>167</v>
      </c>
      <c r="J13404" t="str">
        <f t="shared" si="418"/>
        <v>5427SkogOrganisk jordBlandingsskogImpediment</v>
      </c>
      <c r="K13404" s="111">
        <v>-0.28586344175800005</v>
      </c>
      <c r="L13404" s="111">
        <v>0.92784825435236762</v>
      </c>
      <c r="M13404" s="111">
        <v>0.46510463492953991</v>
      </c>
      <c r="N13404" s="112">
        <f t="shared" si="419"/>
        <v>1.1070894475239075</v>
      </c>
    </row>
    <row r="13405" spans="1:14" x14ac:dyDescent="0.25">
      <c r="A13405" s="111" t="s">
        <v>945</v>
      </c>
      <c r="B13405" s="111">
        <f>INDEX(kommuner!C:C,MATCH(_xlfn.NUMBERVALUE(A13405),kommuner!B:B,0))</f>
        <v>5427</v>
      </c>
      <c r="C13405" s="111" t="s">
        <v>127</v>
      </c>
      <c r="D13405" s="111" t="s">
        <v>127</v>
      </c>
      <c r="E13405" s="111" t="s">
        <v>123</v>
      </c>
      <c r="F13405" s="111" t="s">
        <v>179</v>
      </c>
      <c r="G13405" s="111" t="s">
        <v>190</v>
      </c>
      <c r="H13405" s="111" t="s">
        <v>179</v>
      </c>
      <c r="I13405" s="111" t="s">
        <v>190</v>
      </c>
      <c r="J13405" t="str">
        <f t="shared" si="418"/>
        <v>5427SkogOrganisk jordBlandingsskogLav</v>
      </c>
      <c r="K13405" s="111">
        <v>-1.2347339377887629</v>
      </c>
      <c r="L13405" s="111">
        <v>0.92784825435236762</v>
      </c>
      <c r="M13405" s="111">
        <v>0.46510463492953991</v>
      </c>
      <c r="N13405" s="112">
        <f t="shared" si="419"/>
        <v>0.15821895149314458</v>
      </c>
    </row>
    <row r="13406" spans="1:14" x14ac:dyDescent="0.25">
      <c r="A13406" s="111" t="s">
        <v>945</v>
      </c>
      <c r="B13406" s="111">
        <f>INDEX(kommuner!C:C,MATCH(_xlfn.NUMBERVALUE(A13406),kommuner!B:B,0))</f>
        <v>5427</v>
      </c>
      <c r="C13406" s="111" t="s">
        <v>127</v>
      </c>
      <c r="D13406" s="111" t="s">
        <v>127</v>
      </c>
      <c r="E13406" s="111" t="s">
        <v>123</v>
      </c>
      <c r="F13406" s="111" t="s">
        <v>179</v>
      </c>
      <c r="G13406" s="111" t="s">
        <v>173</v>
      </c>
      <c r="H13406" s="111" t="s">
        <v>179</v>
      </c>
      <c r="I13406" s="111" t="s">
        <v>173</v>
      </c>
      <c r="J13406" t="str">
        <f t="shared" si="418"/>
        <v>5427SkogOrganisk jordBlandingsskogMiddels</v>
      </c>
      <c r="K13406" s="111">
        <v>-2.4239591752717748</v>
      </c>
      <c r="L13406" s="111">
        <v>0.92784825435236762</v>
      </c>
      <c r="M13406" s="111">
        <v>0.46510463492953991</v>
      </c>
      <c r="N13406" s="112">
        <f t="shared" si="419"/>
        <v>-1.0310062859898674</v>
      </c>
    </row>
    <row r="13407" spans="1:14" x14ac:dyDescent="0.25">
      <c r="A13407" s="111" t="s">
        <v>945</v>
      </c>
      <c r="B13407" s="111">
        <f>INDEX(kommuner!C:C,MATCH(_xlfn.NUMBERVALUE(A13407),kommuner!B:B,0))</f>
        <v>5427</v>
      </c>
      <c r="C13407" s="111" t="s">
        <v>127</v>
      </c>
      <c r="D13407" s="111" t="s">
        <v>127</v>
      </c>
      <c r="E13407" s="111" t="s">
        <v>123</v>
      </c>
      <c r="F13407" s="111" t="s">
        <v>179</v>
      </c>
      <c r="G13407" s="111" t="s">
        <v>186</v>
      </c>
      <c r="H13407" s="111" t="s">
        <v>179</v>
      </c>
      <c r="I13407" s="111" t="s">
        <v>186</v>
      </c>
      <c r="J13407" t="str">
        <f t="shared" si="418"/>
        <v>5427SkogOrganisk jordBlandingsskogSærs høy</v>
      </c>
      <c r="K13407" s="111">
        <v>-1.5726115302258048</v>
      </c>
      <c r="L13407" s="111">
        <v>0.92784825435236762</v>
      </c>
      <c r="M13407" s="111">
        <v>0.46510463492953991</v>
      </c>
      <c r="N13407" s="112">
        <f t="shared" si="419"/>
        <v>-0.17965864094389727</v>
      </c>
    </row>
    <row r="13408" spans="1:14" x14ac:dyDescent="0.25">
      <c r="A13408" s="111" t="s">
        <v>945</v>
      </c>
      <c r="B13408" s="111">
        <f>INDEX(kommuner!C:C,MATCH(_xlfn.NUMBERVALUE(A13408),kommuner!B:B,0))</f>
        <v>5427</v>
      </c>
      <c r="C13408" s="111" t="s">
        <v>127</v>
      </c>
      <c r="D13408" s="111" t="s">
        <v>127</v>
      </c>
      <c r="E13408" s="111" t="s">
        <v>123</v>
      </c>
      <c r="F13408" s="111" t="s">
        <v>185</v>
      </c>
      <c r="G13408" s="111" t="s">
        <v>180</v>
      </c>
      <c r="H13408" s="111" t="s">
        <v>185</v>
      </c>
      <c r="I13408" s="111" t="s">
        <v>180</v>
      </c>
      <c r="J13408" t="str">
        <f t="shared" si="418"/>
        <v>5427SkogOrganisk jordLauvskogHøy</v>
      </c>
      <c r="K13408" s="111">
        <v>-1.9913688882377358</v>
      </c>
      <c r="L13408" s="111">
        <v>0.92784825435236762</v>
      </c>
      <c r="M13408" s="111">
        <v>0.46510463492953991</v>
      </c>
      <c r="N13408" s="112">
        <f t="shared" si="419"/>
        <v>-0.59841599895582831</v>
      </c>
    </row>
    <row r="13409" spans="1:14" x14ac:dyDescent="0.25">
      <c r="A13409" s="111" t="s">
        <v>945</v>
      </c>
      <c r="B13409" s="111">
        <f>INDEX(kommuner!C:C,MATCH(_xlfn.NUMBERVALUE(A13409),kommuner!B:B,0))</f>
        <v>5427</v>
      </c>
      <c r="C13409" s="111" t="s">
        <v>127</v>
      </c>
      <c r="D13409" s="111" t="s">
        <v>127</v>
      </c>
      <c r="E13409" s="111" t="s">
        <v>123</v>
      </c>
      <c r="F13409" s="111" t="s">
        <v>185</v>
      </c>
      <c r="G13409" s="111" t="s">
        <v>167</v>
      </c>
      <c r="H13409" s="111" t="s">
        <v>185</v>
      </c>
      <c r="I13409" s="111" t="s">
        <v>167</v>
      </c>
      <c r="J13409" t="str">
        <f t="shared" si="418"/>
        <v>5427SkogOrganisk jordLauvskogImpediment</v>
      </c>
      <c r="K13409" s="111">
        <v>0.35000626494250675</v>
      </c>
      <c r="L13409" s="111">
        <v>0.92784825435236762</v>
      </c>
      <c r="M13409" s="111">
        <v>0.46510463492953991</v>
      </c>
      <c r="N13409" s="112">
        <f t="shared" si="419"/>
        <v>1.7429591542244141</v>
      </c>
    </row>
    <row r="13410" spans="1:14" x14ac:dyDescent="0.25">
      <c r="A13410" s="111" t="s">
        <v>945</v>
      </c>
      <c r="B13410" s="111">
        <f>INDEX(kommuner!C:C,MATCH(_xlfn.NUMBERVALUE(A13410),kommuner!B:B,0))</f>
        <v>5427</v>
      </c>
      <c r="C13410" s="111" t="s">
        <v>127</v>
      </c>
      <c r="D13410" s="111" t="s">
        <v>127</v>
      </c>
      <c r="E13410" s="111" t="s">
        <v>123</v>
      </c>
      <c r="F13410" s="111" t="s">
        <v>185</v>
      </c>
      <c r="G13410" s="111" t="s">
        <v>190</v>
      </c>
      <c r="H13410" s="111" t="s">
        <v>185</v>
      </c>
      <c r="I13410" s="111" t="s">
        <v>190</v>
      </c>
      <c r="J13410" t="str">
        <f t="shared" si="418"/>
        <v>5427SkogOrganisk jordLauvskogLav</v>
      </c>
      <c r="K13410" s="111">
        <v>1.1144075558526714</v>
      </c>
      <c r="L13410" s="111">
        <v>0.92784825435236762</v>
      </c>
      <c r="M13410" s="111">
        <v>0.46510463492953991</v>
      </c>
      <c r="N13410" s="112">
        <f t="shared" si="419"/>
        <v>2.5073604451345788</v>
      </c>
    </row>
    <row r="13411" spans="1:14" x14ac:dyDescent="0.25">
      <c r="A13411" s="111" t="s">
        <v>945</v>
      </c>
      <c r="B13411" s="111">
        <f>INDEX(kommuner!C:C,MATCH(_xlfn.NUMBERVALUE(A13411),kommuner!B:B,0))</f>
        <v>5427</v>
      </c>
      <c r="C13411" s="111" t="s">
        <v>127</v>
      </c>
      <c r="D13411" s="111" t="s">
        <v>127</v>
      </c>
      <c r="E13411" s="111" t="s">
        <v>123</v>
      </c>
      <c r="F13411" s="111" t="s">
        <v>185</v>
      </c>
      <c r="G13411" s="111" t="s">
        <v>173</v>
      </c>
      <c r="H13411" s="111" t="s">
        <v>185</v>
      </c>
      <c r="I13411" s="111" t="s">
        <v>173</v>
      </c>
      <c r="J13411" t="str">
        <f t="shared" si="418"/>
        <v>5427SkogOrganisk jordLauvskogMiddels</v>
      </c>
      <c r="K13411" s="111">
        <v>-0.62664468270982987</v>
      </c>
      <c r="L13411" s="111">
        <v>0.92784825435236762</v>
      </c>
      <c r="M13411" s="111">
        <v>0.46510463492953991</v>
      </c>
      <c r="N13411" s="112">
        <f t="shared" si="419"/>
        <v>0.76630820657207765</v>
      </c>
    </row>
    <row r="13412" spans="1:14" x14ac:dyDescent="0.25">
      <c r="A13412" s="111" t="s">
        <v>945</v>
      </c>
      <c r="B13412" s="111">
        <f>INDEX(kommuner!C:C,MATCH(_xlfn.NUMBERVALUE(A13412),kommuner!B:B,0))</f>
        <v>5427</v>
      </c>
      <c r="C13412" s="111" t="s">
        <v>127</v>
      </c>
      <c r="D13412" s="111" t="s">
        <v>127</v>
      </c>
      <c r="E13412" s="111" t="s">
        <v>123</v>
      </c>
      <c r="F13412" s="111" t="s">
        <v>185</v>
      </c>
      <c r="G13412" s="111" t="s">
        <v>186</v>
      </c>
      <c r="H13412" s="111" t="s">
        <v>185</v>
      </c>
      <c r="I13412" s="111" t="s">
        <v>186</v>
      </c>
      <c r="J13412" t="str">
        <f t="shared" si="418"/>
        <v>5427SkogOrganisk jordLauvskogSærs høy</v>
      </c>
      <c r="K13412" s="111">
        <v>-1.8997279926091779</v>
      </c>
      <c r="L13412" s="111">
        <v>0.92784825435236762</v>
      </c>
      <c r="M13412" s="111">
        <v>0.46510463492953991</v>
      </c>
      <c r="N13412" s="112">
        <f t="shared" si="419"/>
        <v>-0.50677510332727038</v>
      </c>
    </row>
    <row r="13413" spans="1:14" x14ac:dyDescent="0.25">
      <c r="A13413" s="111" t="s">
        <v>945</v>
      </c>
      <c r="B13413" s="111">
        <f>INDEX(kommuner!C:C,MATCH(_xlfn.NUMBERVALUE(A13413),kommuner!B:B,0))</f>
        <v>5427</v>
      </c>
      <c r="C13413" s="111" t="s">
        <v>83</v>
      </c>
      <c r="D13413" s="111" t="s">
        <v>83</v>
      </c>
      <c r="E13413" s="111" t="s">
        <v>126</v>
      </c>
      <c r="F13413" s="111" t="s">
        <v>139</v>
      </c>
      <c r="G13413" s="111" t="s">
        <v>139</v>
      </c>
      <c r="H13413" s="111" t="s">
        <v>139</v>
      </c>
      <c r="I13413" s="111" t="s">
        <v>139</v>
      </c>
      <c r="J13413" t="str">
        <f t="shared" si="418"/>
        <v>5427Utbygd arealMineraljord</v>
      </c>
      <c r="K13413" s="111">
        <v>6.7868445194857546E-2</v>
      </c>
      <c r="L13413" s="111">
        <v>0</v>
      </c>
      <c r="M13413" s="111">
        <v>1.303047089454229E-2</v>
      </c>
      <c r="N13413" s="112">
        <f t="shared" si="419"/>
        <v>8.0898916089399836E-2</v>
      </c>
    </row>
    <row r="13414" spans="1:14" x14ac:dyDescent="0.25">
      <c r="A13414" s="111" t="s">
        <v>945</v>
      </c>
      <c r="B13414" s="111">
        <f>INDEX(kommuner!C:C,MATCH(_xlfn.NUMBERVALUE(A13414),kommuner!B:B,0))</f>
        <v>5427</v>
      </c>
      <c r="C13414" s="111" t="s">
        <v>83</v>
      </c>
      <c r="D13414" s="111" t="s">
        <v>83</v>
      </c>
      <c r="E13414" s="111" t="s">
        <v>123</v>
      </c>
      <c r="F13414" s="111" t="s">
        <v>139</v>
      </c>
      <c r="G13414" s="111" t="s">
        <v>139</v>
      </c>
      <c r="H13414" s="111" t="s">
        <v>139</v>
      </c>
      <c r="I13414" s="111" t="s">
        <v>139</v>
      </c>
      <c r="J13414" t="str">
        <f t="shared" si="418"/>
        <v>5427Utbygd arealOrganisk jord</v>
      </c>
      <c r="K13414" s="111">
        <v>29.011421395201612</v>
      </c>
      <c r="L13414" s="111">
        <v>0</v>
      </c>
      <c r="M13414" s="111">
        <v>1.303047089454229E-2</v>
      </c>
      <c r="N13414" s="112">
        <f t="shared" si="419"/>
        <v>29.024451866096154</v>
      </c>
    </row>
    <row r="13415" spans="1:14" x14ac:dyDescent="0.25">
      <c r="A13415" s="111" t="s">
        <v>945</v>
      </c>
      <c r="B13415" s="111">
        <f>INDEX(kommuner!C:C,MATCH(_xlfn.NUMBERVALUE(A13415),kommuner!B:B,0))</f>
        <v>5427</v>
      </c>
      <c r="C13415" s="111" t="s">
        <v>181</v>
      </c>
      <c r="D13415" s="111" t="s">
        <v>181</v>
      </c>
      <c r="E13415" s="111" t="s">
        <v>123</v>
      </c>
      <c r="F13415" s="111" t="s">
        <v>139</v>
      </c>
      <c r="G13415" s="111" t="s">
        <v>139</v>
      </c>
      <c r="H13415" s="111" t="s">
        <v>139</v>
      </c>
      <c r="I13415" s="111" t="s">
        <v>139</v>
      </c>
      <c r="J13415" t="str">
        <f t="shared" si="418"/>
        <v>5427Vann og myrOrganisk jord</v>
      </c>
      <c r="K13415" s="111">
        <v>-4.1038862122629617E-2</v>
      </c>
      <c r="L13415" s="111">
        <v>0</v>
      </c>
      <c r="M13415" s="111">
        <v>0</v>
      </c>
      <c r="N13415" s="112">
        <f t="shared" si="419"/>
        <v>-4.1038862122629617E-2</v>
      </c>
    </row>
    <row r="13416" spans="1:14" x14ac:dyDescent="0.25">
      <c r="A13416" s="111" t="s">
        <v>946</v>
      </c>
      <c r="B13416" s="111">
        <f>INDEX(kommuner!C:C,MATCH(_xlfn.NUMBERVALUE(A13416),kommuner!B:B,0))</f>
        <v>5428</v>
      </c>
      <c r="C13416" s="111" t="s">
        <v>82</v>
      </c>
      <c r="D13416" s="111" t="s">
        <v>82</v>
      </c>
      <c r="E13416" s="111" t="s">
        <v>126</v>
      </c>
      <c r="F13416" s="111" t="s">
        <v>139</v>
      </c>
      <c r="G13416" s="111" t="s">
        <v>139</v>
      </c>
      <c r="H13416" s="111" t="s">
        <v>139</v>
      </c>
      <c r="I13416" s="111" t="s">
        <v>139</v>
      </c>
      <c r="J13416" t="str">
        <f t="shared" si="418"/>
        <v>5428Annen utmarkMineraljord</v>
      </c>
      <c r="K13416" s="111">
        <v>-4.6129089206686659E-2</v>
      </c>
      <c r="L13416" s="111">
        <v>0</v>
      </c>
      <c r="M13416" s="111">
        <v>0</v>
      </c>
      <c r="N13416" s="112">
        <f t="shared" si="419"/>
        <v>-4.6129089206686659E-2</v>
      </c>
    </row>
    <row r="13417" spans="1:14" x14ac:dyDescent="0.25">
      <c r="A13417" s="111" t="s">
        <v>946</v>
      </c>
      <c r="B13417" s="111">
        <f>INDEX(kommuner!C:C,MATCH(_xlfn.NUMBERVALUE(A13417),kommuner!B:B,0))</f>
        <v>5428</v>
      </c>
      <c r="C13417" s="111" t="s">
        <v>121</v>
      </c>
      <c r="D13417" s="111" t="s">
        <v>121</v>
      </c>
      <c r="E13417" s="111" t="s">
        <v>126</v>
      </c>
      <c r="F13417" s="111" t="s">
        <v>139</v>
      </c>
      <c r="G13417" s="111" t="s">
        <v>139</v>
      </c>
      <c r="H13417" s="111" t="s">
        <v>139</v>
      </c>
      <c r="I13417" s="111" t="s">
        <v>139</v>
      </c>
      <c r="J13417" t="str">
        <f t="shared" si="418"/>
        <v>5428BeiteMineraljord</v>
      </c>
      <c r="K13417" s="111">
        <v>-0.96338340838695502</v>
      </c>
      <c r="L13417" s="111">
        <v>0</v>
      </c>
      <c r="M13417" s="111">
        <v>1.2448711246839999E-7</v>
      </c>
      <c r="N13417" s="112">
        <f t="shared" si="419"/>
        <v>-0.96338328389984251</v>
      </c>
    </row>
    <row r="13418" spans="1:14" x14ac:dyDescent="0.25">
      <c r="A13418" s="111" t="s">
        <v>946</v>
      </c>
      <c r="B13418" s="111">
        <f>INDEX(kommuner!C:C,MATCH(_xlfn.NUMBERVALUE(A13418),kommuner!B:B,0))</f>
        <v>5428</v>
      </c>
      <c r="C13418" s="111" t="s">
        <v>121</v>
      </c>
      <c r="D13418" s="111" t="s">
        <v>121</v>
      </c>
      <c r="E13418" s="111" t="s">
        <v>123</v>
      </c>
      <c r="F13418" s="111" t="s">
        <v>139</v>
      </c>
      <c r="G13418" s="111" t="s">
        <v>139</v>
      </c>
      <c r="H13418" s="111" t="s">
        <v>139</v>
      </c>
      <c r="I13418" s="111" t="s">
        <v>139</v>
      </c>
      <c r="J13418" t="str">
        <f t="shared" si="418"/>
        <v>5428BeiteOrganisk jord</v>
      </c>
      <c r="K13418" s="111">
        <v>12.077525935985037</v>
      </c>
      <c r="L13418" s="111">
        <v>1.6412500000000001</v>
      </c>
      <c r="M13418" s="111">
        <v>0</v>
      </c>
      <c r="N13418" s="112">
        <f t="shared" si="419"/>
        <v>13.718775935985036</v>
      </c>
    </row>
    <row r="13419" spans="1:14" x14ac:dyDescent="0.25">
      <c r="A13419" s="111" t="s">
        <v>946</v>
      </c>
      <c r="B13419" s="111">
        <f>INDEX(kommuner!C:C,MATCH(_xlfn.NUMBERVALUE(A13419),kommuner!B:B,0))</f>
        <v>5428</v>
      </c>
      <c r="C13419" s="111" t="s">
        <v>84</v>
      </c>
      <c r="D13419" s="111" t="s">
        <v>84</v>
      </c>
      <c r="E13419" s="111" t="s">
        <v>126</v>
      </c>
      <c r="F13419" s="111" t="s">
        <v>139</v>
      </c>
      <c r="G13419" s="111" t="s">
        <v>139</v>
      </c>
      <c r="H13419" s="111" t="s">
        <v>139</v>
      </c>
      <c r="I13419" s="111" t="s">
        <v>139</v>
      </c>
      <c r="J13419" t="str">
        <f t="shared" si="418"/>
        <v>5428Dyrket markMineraljord</v>
      </c>
      <c r="K13419" s="111">
        <v>7.6721921551902189E-2</v>
      </c>
      <c r="L13419" s="111">
        <v>0</v>
      </c>
      <c r="M13419" s="111">
        <v>0</v>
      </c>
      <c r="N13419" s="112">
        <f t="shared" si="419"/>
        <v>7.6721921551902189E-2</v>
      </c>
    </row>
    <row r="13420" spans="1:14" x14ac:dyDescent="0.25">
      <c r="A13420" s="111" t="s">
        <v>946</v>
      </c>
      <c r="B13420" s="111">
        <f>INDEX(kommuner!C:C,MATCH(_xlfn.NUMBERVALUE(A13420),kommuner!B:B,0))</f>
        <v>5428</v>
      </c>
      <c r="C13420" s="111" t="s">
        <v>84</v>
      </c>
      <c r="D13420" s="111" t="s">
        <v>84</v>
      </c>
      <c r="E13420" s="111" t="s">
        <v>123</v>
      </c>
      <c r="F13420" s="111" t="s">
        <v>139</v>
      </c>
      <c r="G13420" s="111" t="s">
        <v>139</v>
      </c>
      <c r="H13420" s="111" t="s">
        <v>139</v>
      </c>
      <c r="I13420" s="111" t="s">
        <v>139</v>
      </c>
      <c r="J13420" t="str">
        <f t="shared" si="418"/>
        <v>5428Dyrket markOrganisk jord</v>
      </c>
      <c r="K13420" s="111">
        <v>28.726149366675592</v>
      </c>
      <c r="L13420" s="111">
        <v>1.45625</v>
      </c>
      <c r="M13420" s="111">
        <v>0</v>
      </c>
      <c r="N13420" s="112">
        <f t="shared" si="419"/>
        <v>30.182399366675593</v>
      </c>
    </row>
    <row r="13421" spans="1:14" x14ac:dyDescent="0.25">
      <c r="A13421" s="111" t="s">
        <v>946</v>
      </c>
      <c r="B13421" s="111">
        <f>INDEX(kommuner!C:C,MATCH(_xlfn.NUMBERVALUE(A13421),kommuner!B:B,0))</f>
        <v>5428</v>
      </c>
      <c r="C13421" s="111" t="s">
        <v>127</v>
      </c>
      <c r="D13421" s="111" t="s">
        <v>127</v>
      </c>
      <c r="E13421" s="111" t="s">
        <v>126</v>
      </c>
      <c r="F13421" s="111" t="s">
        <v>172</v>
      </c>
      <c r="G13421" s="111" t="s">
        <v>180</v>
      </c>
      <c r="H13421" s="111" t="s">
        <v>172</v>
      </c>
      <c r="I13421" s="111" t="s">
        <v>180</v>
      </c>
      <c r="J13421" t="str">
        <f t="shared" si="418"/>
        <v>5428SkogMineraljordBarskogHøy</v>
      </c>
      <c r="K13421" s="111">
        <v>-4.1008350957832223</v>
      </c>
      <c r="L13421" s="111">
        <v>0.85306406685236758</v>
      </c>
      <c r="M13421" s="111">
        <v>6.4056614999681585E-2</v>
      </c>
      <c r="N13421" s="112">
        <f t="shared" si="419"/>
        <v>-3.183714413931173</v>
      </c>
    </row>
    <row r="13422" spans="1:14" x14ac:dyDescent="0.25">
      <c r="A13422" s="111" t="s">
        <v>946</v>
      </c>
      <c r="B13422" s="111">
        <f>INDEX(kommuner!C:C,MATCH(_xlfn.NUMBERVALUE(A13422),kommuner!B:B,0))</f>
        <v>5428</v>
      </c>
      <c r="C13422" s="111" t="s">
        <v>127</v>
      </c>
      <c r="D13422" s="111" t="s">
        <v>127</v>
      </c>
      <c r="E13422" s="111" t="s">
        <v>126</v>
      </c>
      <c r="F13422" s="111" t="s">
        <v>172</v>
      </c>
      <c r="G13422" s="111" t="s">
        <v>167</v>
      </c>
      <c r="H13422" s="111" t="s">
        <v>172</v>
      </c>
      <c r="I13422" s="111" t="s">
        <v>167</v>
      </c>
      <c r="J13422" t="str">
        <f t="shared" si="418"/>
        <v>5428SkogMineraljordBarskogImpediment</v>
      </c>
      <c r="K13422" s="111">
        <v>-0.74600152614144843</v>
      </c>
      <c r="L13422" s="111">
        <v>0.85306406685236758</v>
      </c>
      <c r="M13422" s="111">
        <v>6.3979989500968365E-2</v>
      </c>
      <c r="N13422" s="112">
        <f t="shared" si="419"/>
        <v>0.17104253021188751</v>
      </c>
    </row>
    <row r="13423" spans="1:14" x14ac:dyDescent="0.25">
      <c r="A13423" s="111" t="s">
        <v>946</v>
      </c>
      <c r="B13423" s="111">
        <f>INDEX(kommuner!C:C,MATCH(_xlfn.NUMBERVALUE(A13423),kommuner!B:B,0))</f>
        <v>5428</v>
      </c>
      <c r="C13423" s="111" t="s">
        <v>127</v>
      </c>
      <c r="D13423" s="111" t="s">
        <v>127</v>
      </c>
      <c r="E13423" s="111" t="s">
        <v>126</v>
      </c>
      <c r="F13423" s="111" t="s">
        <v>172</v>
      </c>
      <c r="G13423" s="111" t="s">
        <v>190</v>
      </c>
      <c r="H13423" s="111" t="s">
        <v>172</v>
      </c>
      <c r="I13423" s="111" t="s">
        <v>190</v>
      </c>
      <c r="J13423" t="str">
        <f t="shared" si="418"/>
        <v>5428SkogMineraljordBarskogLav</v>
      </c>
      <c r="K13423" s="111">
        <v>-1.8215681825293268</v>
      </c>
      <c r="L13423" s="111">
        <v>0.85306406685236758</v>
      </c>
      <c r="M13423" s="111">
        <v>6.3979989500968365E-2</v>
      </c>
      <c r="N13423" s="112">
        <f t="shared" si="419"/>
        <v>-0.90452412617599087</v>
      </c>
    </row>
    <row r="13424" spans="1:14" x14ac:dyDescent="0.25">
      <c r="A13424" s="111" t="s">
        <v>946</v>
      </c>
      <c r="B13424" s="111">
        <f>INDEX(kommuner!C:C,MATCH(_xlfn.NUMBERVALUE(A13424),kommuner!B:B,0))</f>
        <v>5428</v>
      </c>
      <c r="C13424" s="111" t="s">
        <v>127</v>
      </c>
      <c r="D13424" s="111" t="s">
        <v>127</v>
      </c>
      <c r="E13424" s="111" t="s">
        <v>126</v>
      </c>
      <c r="F13424" s="111" t="s">
        <v>172</v>
      </c>
      <c r="G13424" s="111" t="s">
        <v>173</v>
      </c>
      <c r="H13424" s="111" t="s">
        <v>172</v>
      </c>
      <c r="I13424" s="111" t="s">
        <v>173</v>
      </c>
      <c r="J13424" t="str">
        <f t="shared" si="418"/>
        <v>5428SkogMineraljordBarskogMiddels</v>
      </c>
      <c r="K13424" s="111">
        <v>-2.9452289214132028</v>
      </c>
      <c r="L13424" s="111">
        <v>0.85306406685236758</v>
      </c>
      <c r="M13424" s="111">
        <v>6.4056614999681585E-2</v>
      </c>
      <c r="N13424" s="112">
        <f t="shared" si="419"/>
        <v>-2.0281082395611536</v>
      </c>
    </row>
    <row r="13425" spans="1:14" x14ac:dyDescent="0.25">
      <c r="A13425" s="111" t="s">
        <v>946</v>
      </c>
      <c r="B13425" s="111">
        <f>INDEX(kommuner!C:C,MATCH(_xlfn.NUMBERVALUE(A13425),kommuner!B:B,0))</f>
        <v>5428</v>
      </c>
      <c r="C13425" s="111" t="s">
        <v>127</v>
      </c>
      <c r="D13425" s="111" t="s">
        <v>127</v>
      </c>
      <c r="E13425" s="111" t="s">
        <v>126</v>
      </c>
      <c r="F13425" s="111" t="s">
        <v>172</v>
      </c>
      <c r="G13425" s="111" t="s">
        <v>186</v>
      </c>
      <c r="H13425" s="111" t="s">
        <v>172</v>
      </c>
      <c r="I13425" s="111" t="s">
        <v>186</v>
      </c>
      <c r="J13425" t="str">
        <f t="shared" si="418"/>
        <v>5428SkogMineraljordBarskogSærs høy</v>
      </c>
      <c r="K13425" s="111">
        <v>0.12072674540874306</v>
      </c>
      <c r="L13425" s="111">
        <v>0.85306406685236758</v>
      </c>
      <c r="M13425" s="111">
        <v>6.4056614999681585E-2</v>
      </c>
      <c r="N13425" s="112">
        <f t="shared" si="419"/>
        <v>1.0378474272607923</v>
      </c>
    </row>
    <row r="13426" spans="1:14" x14ac:dyDescent="0.25">
      <c r="A13426" s="111" t="s">
        <v>946</v>
      </c>
      <c r="B13426" s="111">
        <f>INDEX(kommuner!C:C,MATCH(_xlfn.NUMBERVALUE(A13426),kommuner!B:B,0))</f>
        <v>5428</v>
      </c>
      <c r="C13426" s="111" t="s">
        <v>127</v>
      </c>
      <c r="D13426" s="111" t="s">
        <v>127</v>
      </c>
      <c r="E13426" s="111" t="s">
        <v>126</v>
      </c>
      <c r="F13426" s="111" t="s">
        <v>179</v>
      </c>
      <c r="G13426" s="111" t="s">
        <v>180</v>
      </c>
      <c r="H13426" s="111" t="s">
        <v>179</v>
      </c>
      <c r="I13426" s="111" t="s">
        <v>180</v>
      </c>
      <c r="J13426" t="str">
        <f t="shared" si="418"/>
        <v>5428SkogMineraljordBlandingsskogHøy</v>
      </c>
      <c r="K13426" s="111">
        <v>-7.1939050909469406</v>
      </c>
      <c r="L13426" s="111">
        <v>0.85306406685236758</v>
      </c>
      <c r="M13426" s="111">
        <v>6.3979989500968365E-2</v>
      </c>
      <c r="N13426" s="112">
        <f t="shared" si="419"/>
        <v>-6.2768610345936047</v>
      </c>
    </row>
    <row r="13427" spans="1:14" x14ac:dyDescent="0.25">
      <c r="A13427" s="111" t="s">
        <v>946</v>
      </c>
      <c r="B13427" s="111">
        <f>INDEX(kommuner!C:C,MATCH(_xlfn.NUMBERVALUE(A13427),kommuner!B:B,0))</f>
        <v>5428</v>
      </c>
      <c r="C13427" s="111" t="s">
        <v>127</v>
      </c>
      <c r="D13427" s="111" t="s">
        <v>127</v>
      </c>
      <c r="E13427" s="111" t="s">
        <v>126</v>
      </c>
      <c r="F13427" s="111" t="s">
        <v>179</v>
      </c>
      <c r="G13427" s="111" t="s">
        <v>167</v>
      </c>
      <c r="H13427" s="111" t="s">
        <v>179</v>
      </c>
      <c r="I13427" s="111" t="s">
        <v>167</v>
      </c>
      <c r="J13427" t="str">
        <f t="shared" si="418"/>
        <v>5428SkogMineraljordBlandingsskogImpediment</v>
      </c>
      <c r="K13427" s="111">
        <v>-1.6598037998579707</v>
      </c>
      <c r="L13427" s="111">
        <v>0.85306406685236758</v>
      </c>
      <c r="M13427" s="111">
        <v>6.3979989500968365E-2</v>
      </c>
      <c r="N13427" s="112">
        <f t="shared" si="419"/>
        <v>-0.7427597435046347</v>
      </c>
    </row>
    <row r="13428" spans="1:14" x14ac:dyDescent="0.25">
      <c r="A13428" s="111" t="s">
        <v>946</v>
      </c>
      <c r="B13428" s="111">
        <f>INDEX(kommuner!C:C,MATCH(_xlfn.NUMBERVALUE(A13428),kommuner!B:B,0))</f>
        <v>5428</v>
      </c>
      <c r="C13428" s="111" t="s">
        <v>127</v>
      </c>
      <c r="D13428" s="111" t="s">
        <v>127</v>
      </c>
      <c r="E13428" s="111" t="s">
        <v>126</v>
      </c>
      <c r="F13428" s="111" t="s">
        <v>179</v>
      </c>
      <c r="G13428" s="111" t="s">
        <v>190</v>
      </c>
      <c r="H13428" s="111" t="s">
        <v>179</v>
      </c>
      <c r="I13428" s="111" t="s">
        <v>190</v>
      </c>
      <c r="J13428" t="str">
        <f t="shared" si="418"/>
        <v>5428SkogMineraljordBlandingsskogLav</v>
      </c>
      <c r="K13428" s="111">
        <v>-2.5588434197694254</v>
      </c>
      <c r="L13428" s="111">
        <v>0.85306406685236758</v>
      </c>
      <c r="M13428" s="111">
        <v>6.3979989500968365E-2</v>
      </c>
      <c r="N13428" s="112">
        <f t="shared" si="419"/>
        <v>-1.6417993634160897</v>
      </c>
    </row>
    <row r="13429" spans="1:14" x14ac:dyDescent="0.25">
      <c r="A13429" s="111" t="s">
        <v>946</v>
      </c>
      <c r="B13429" s="111">
        <f>INDEX(kommuner!C:C,MATCH(_xlfn.NUMBERVALUE(A13429),kommuner!B:B,0))</f>
        <v>5428</v>
      </c>
      <c r="C13429" s="111" t="s">
        <v>127</v>
      </c>
      <c r="D13429" s="111" t="s">
        <v>127</v>
      </c>
      <c r="E13429" s="111" t="s">
        <v>126</v>
      </c>
      <c r="F13429" s="111" t="s">
        <v>179</v>
      </c>
      <c r="G13429" s="111" t="s">
        <v>173</v>
      </c>
      <c r="H13429" s="111" t="s">
        <v>179</v>
      </c>
      <c r="I13429" s="111" t="s">
        <v>173</v>
      </c>
      <c r="J13429" t="str">
        <f t="shared" si="418"/>
        <v>5428SkogMineraljordBlandingsskogMiddels</v>
      </c>
      <c r="K13429" s="111">
        <v>-3.8687729546762566</v>
      </c>
      <c r="L13429" s="111">
        <v>0.85306406685236758</v>
      </c>
      <c r="M13429" s="111">
        <v>6.3979989500968365E-2</v>
      </c>
      <c r="N13429" s="112">
        <f t="shared" si="419"/>
        <v>-2.9517288983229206</v>
      </c>
    </row>
    <row r="13430" spans="1:14" x14ac:dyDescent="0.25">
      <c r="A13430" s="111" t="s">
        <v>946</v>
      </c>
      <c r="B13430" s="111">
        <f>INDEX(kommuner!C:C,MATCH(_xlfn.NUMBERVALUE(A13430),kommuner!B:B,0))</f>
        <v>5428</v>
      </c>
      <c r="C13430" s="111" t="s">
        <v>127</v>
      </c>
      <c r="D13430" s="111" t="s">
        <v>127</v>
      </c>
      <c r="E13430" s="111" t="s">
        <v>126</v>
      </c>
      <c r="F13430" s="111" t="s">
        <v>179</v>
      </c>
      <c r="G13430" s="111" t="s">
        <v>186</v>
      </c>
      <c r="H13430" s="111" t="s">
        <v>179</v>
      </c>
      <c r="I13430" s="111" t="s">
        <v>186</v>
      </c>
      <c r="J13430" t="str">
        <f t="shared" si="418"/>
        <v>5428SkogMineraljordBlandingsskogSærs høy</v>
      </c>
      <c r="K13430" s="111">
        <v>-2.9395925245326562</v>
      </c>
      <c r="L13430" s="111">
        <v>0.85306406685236758</v>
      </c>
      <c r="M13430" s="111">
        <v>6.3979989500968365E-2</v>
      </c>
      <c r="N13430" s="112">
        <f t="shared" si="419"/>
        <v>-2.0225484681793202</v>
      </c>
    </row>
    <row r="13431" spans="1:14" x14ac:dyDescent="0.25">
      <c r="A13431" s="111" t="s">
        <v>946</v>
      </c>
      <c r="B13431" s="111">
        <f>INDEX(kommuner!C:C,MATCH(_xlfn.NUMBERVALUE(A13431),kommuner!B:B,0))</f>
        <v>5428</v>
      </c>
      <c r="C13431" s="111" t="s">
        <v>127</v>
      </c>
      <c r="D13431" s="111" t="s">
        <v>127</v>
      </c>
      <c r="E13431" s="111" t="s">
        <v>126</v>
      </c>
      <c r="F13431" s="111" t="s">
        <v>185</v>
      </c>
      <c r="G13431" s="111" t="s">
        <v>180</v>
      </c>
      <c r="H13431" s="111" t="s">
        <v>185</v>
      </c>
      <c r="I13431" s="111" t="s">
        <v>180</v>
      </c>
      <c r="J13431" t="str">
        <f t="shared" si="418"/>
        <v>5428SkogMineraljordLauvskogHøy</v>
      </c>
      <c r="K13431" s="111">
        <v>-2.2672556336745231</v>
      </c>
      <c r="L13431" s="111">
        <v>0.85306406685236758</v>
      </c>
      <c r="M13431" s="111">
        <v>6.3979989500968365E-2</v>
      </c>
      <c r="N13431" s="112">
        <f t="shared" si="419"/>
        <v>-1.3502115773211874</v>
      </c>
    </row>
    <row r="13432" spans="1:14" x14ac:dyDescent="0.25">
      <c r="A13432" s="111" t="s">
        <v>946</v>
      </c>
      <c r="B13432" s="111">
        <f>INDEX(kommuner!C:C,MATCH(_xlfn.NUMBERVALUE(A13432),kommuner!B:B,0))</f>
        <v>5428</v>
      </c>
      <c r="C13432" s="111" t="s">
        <v>127</v>
      </c>
      <c r="D13432" s="111" t="s">
        <v>127</v>
      </c>
      <c r="E13432" s="111" t="s">
        <v>126</v>
      </c>
      <c r="F13432" s="111" t="s">
        <v>185</v>
      </c>
      <c r="G13432" s="111" t="s">
        <v>167</v>
      </c>
      <c r="H13432" s="111" t="s">
        <v>185</v>
      </c>
      <c r="I13432" s="111" t="s">
        <v>167</v>
      </c>
      <c r="J13432" t="str">
        <f t="shared" si="418"/>
        <v>5428SkogMineraljordLauvskogImpediment</v>
      </c>
      <c r="K13432" s="111">
        <v>-0.10482014945424457</v>
      </c>
      <c r="L13432" s="111">
        <v>0.85306406685236758</v>
      </c>
      <c r="M13432" s="111">
        <v>6.3979989500968365E-2</v>
      </c>
      <c r="N13432" s="112">
        <f t="shared" si="419"/>
        <v>0.81222390689909141</v>
      </c>
    </row>
    <row r="13433" spans="1:14" x14ac:dyDescent="0.25">
      <c r="A13433" s="111" t="s">
        <v>946</v>
      </c>
      <c r="B13433" s="111">
        <f>INDEX(kommuner!C:C,MATCH(_xlfn.NUMBERVALUE(A13433),kommuner!B:B,0))</f>
        <v>5428</v>
      </c>
      <c r="C13433" s="111" t="s">
        <v>127</v>
      </c>
      <c r="D13433" s="111" t="s">
        <v>127</v>
      </c>
      <c r="E13433" s="111" t="s">
        <v>126</v>
      </c>
      <c r="F13433" s="111" t="s">
        <v>185</v>
      </c>
      <c r="G13433" s="111" t="s">
        <v>190</v>
      </c>
      <c r="H13433" s="111" t="s">
        <v>185</v>
      </c>
      <c r="I13433" s="111" t="s">
        <v>190</v>
      </c>
      <c r="J13433" t="str">
        <f t="shared" si="418"/>
        <v>5428SkogMineraljordLauvskogLav</v>
      </c>
      <c r="K13433" s="111">
        <v>-8.9748170935426599E-2</v>
      </c>
      <c r="L13433" s="111">
        <v>0.85306406685236758</v>
      </c>
      <c r="M13433" s="111">
        <v>6.3979989500968365E-2</v>
      </c>
      <c r="N13433" s="112">
        <f t="shared" si="419"/>
        <v>0.82729588541790933</v>
      </c>
    </row>
    <row r="13434" spans="1:14" x14ac:dyDescent="0.25">
      <c r="A13434" s="111" t="s">
        <v>946</v>
      </c>
      <c r="B13434" s="111">
        <f>INDEX(kommuner!C:C,MATCH(_xlfn.NUMBERVALUE(A13434),kommuner!B:B,0))</f>
        <v>5428</v>
      </c>
      <c r="C13434" s="111" t="s">
        <v>127</v>
      </c>
      <c r="D13434" s="111" t="s">
        <v>127</v>
      </c>
      <c r="E13434" s="111" t="s">
        <v>126</v>
      </c>
      <c r="F13434" s="111" t="s">
        <v>185</v>
      </c>
      <c r="G13434" s="111" t="s">
        <v>173</v>
      </c>
      <c r="H13434" s="111" t="s">
        <v>185</v>
      </c>
      <c r="I13434" s="111" t="s">
        <v>173</v>
      </c>
      <c r="J13434" t="str">
        <f t="shared" si="418"/>
        <v>5428SkogMineraljordLauvskogMiddels</v>
      </c>
      <c r="K13434" s="111">
        <v>-1.6187078219159163</v>
      </c>
      <c r="L13434" s="111">
        <v>0.85306406685236758</v>
      </c>
      <c r="M13434" s="111">
        <v>6.3979989500968365E-2</v>
      </c>
      <c r="N13434" s="112">
        <f t="shared" si="419"/>
        <v>-0.70166376556258037</v>
      </c>
    </row>
    <row r="13435" spans="1:14" x14ac:dyDescent="0.25">
      <c r="A13435" s="111" t="s">
        <v>946</v>
      </c>
      <c r="B13435" s="111">
        <f>INDEX(kommuner!C:C,MATCH(_xlfn.NUMBERVALUE(A13435),kommuner!B:B,0))</f>
        <v>5428</v>
      </c>
      <c r="C13435" s="111" t="s">
        <v>127</v>
      </c>
      <c r="D13435" s="111" t="s">
        <v>127</v>
      </c>
      <c r="E13435" s="111" t="s">
        <v>126</v>
      </c>
      <c r="F13435" s="111" t="s">
        <v>185</v>
      </c>
      <c r="G13435" s="111" t="s">
        <v>186</v>
      </c>
      <c r="H13435" s="111" t="s">
        <v>185</v>
      </c>
      <c r="I13435" s="111" t="s">
        <v>186</v>
      </c>
      <c r="J13435" t="str">
        <f t="shared" si="418"/>
        <v>5428SkogMineraljordLauvskogSærs høy</v>
      </c>
      <c r="K13435" s="111">
        <v>-3.6560473259425113</v>
      </c>
      <c r="L13435" s="111">
        <v>0.85306406685236758</v>
      </c>
      <c r="M13435" s="111">
        <v>6.3979989500968365E-2</v>
      </c>
      <c r="N13435" s="112">
        <f t="shared" si="419"/>
        <v>-2.7390032695891753</v>
      </c>
    </row>
    <row r="13436" spans="1:14" x14ac:dyDescent="0.25">
      <c r="A13436" s="111" t="s">
        <v>946</v>
      </c>
      <c r="B13436" s="111">
        <f>INDEX(kommuner!C:C,MATCH(_xlfn.NUMBERVALUE(A13436),kommuner!B:B,0))</f>
        <v>5428</v>
      </c>
      <c r="C13436" s="111" t="s">
        <v>127</v>
      </c>
      <c r="D13436" s="111" t="s">
        <v>127</v>
      </c>
      <c r="E13436" s="111" t="s">
        <v>123</v>
      </c>
      <c r="F13436" s="111" t="s">
        <v>172</v>
      </c>
      <c r="G13436" s="111" t="s">
        <v>180</v>
      </c>
      <c r="H13436" s="111" t="s">
        <v>172</v>
      </c>
      <c r="I13436" s="111" t="s">
        <v>180</v>
      </c>
      <c r="J13436" t="str">
        <f t="shared" si="418"/>
        <v>5428SkogOrganisk jordBarskogHøy</v>
      </c>
      <c r="K13436" s="111">
        <v>-2.5184559031994138</v>
      </c>
      <c r="L13436" s="111">
        <v>0.92784825435236762</v>
      </c>
      <c r="M13436" s="111">
        <v>0.46518126042825314</v>
      </c>
      <c r="N13436" s="112">
        <f t="shared" si="419"/>
        <v>-1.1254263884187932</v>
      </c>
    </row>
    <row r="13437" spans="1:14" x14ac:dyDescent="0.25">
      <c r="A13437" s="111" t="s">
        <v>946</v>
      </c>
      <c r="B13437" s="111">
        <f>INDEX(kommuner!C:C,MATCH(_xlfn.NUMBERVALUE(A13437),kommuner!B:B,0))</f>
        <v>5428</v>
      </c>
      <c r="C13437" s="111" t="s">
        <v>127</v>
      </c>
      <c r="D13437" s="111" t="s">
        <v>127</v>
      </c>
      <c r="E13437" s="111" t="s">
        <v>123</v>
      </c>
      <c r="F13437" s="111" t="s">
        <v>172</v>
      </c>
      <c r="G13437" s="111" t="s">
        <v>167</v>
      </c>
      <c r="H13437" s="111" t="s">
        <v>172</v>
      </c>
      <c r="I13437" s="111" t="s">
        <v>167</v>
      </c>
      <c r="J13437" t="str">
        <f t="shared" si="418"/>
        <v>5428SkogOrganisk jordBarskogImpediment</v>
      </c>
      <c r="K13437" s="111">
        <v>-0.13011741963904588</v>
      </c>
      <c r="L13437" s="111">
        <v>0.92784825435236762</v>
      </c>
      <c r="M13437" s="111">
        <v>0.46510463492953991</v>
      </c>
      <c r="N13437" s="112">
        <f t="shared" si="419"/>
        <v>1.2628354696428616</v>
      </c>
    </row>
    <row r="13438" spans="1:14" x14ac:dyDescent="0.25">
      <c r="A13438" s="111" t="s">
        <v>946</v>
      </c>
      <c r="B13438" s="111">
        <f>INDEX(kommuner!C:C,MATCH(_xlfn.NUMBERVALUE(A13438),kommuner!B:B,0))</f>
        <v>5428</v>
      </c>
      <c r="C13438" s="111" t="s">
        <v>127</v>
      </c>
      <c r="D13438" s="111" t="s">
        <v>127</v>
      </c>
      <c r="E13438" s="111" t="s">
        <v>123</v>
      </c>
      <c r="F13438" s="111" t="s">
        <v>172</v>
      </c>
      <c r="G13438" s="111" t="s">
        <v>190</v>
      </c>
      <c r="H13438" s="111" t="s">
        <v>172</v>
      </c>
      <c r="I13438" s="111" t="s">
        <v>190</v>
      </c>
      <c r="J13438" t="str">
        <f t="shared" si="418"/>
        <v>5428SkogOrganisk jordBarskogLav</v>
      </c>
      <c r="K13438" s="111">
        <v>-0.50666953101693391</v>
      </c>
      <c r="L13438" s="111">
        <v>0.92784825435236762</v>
      </c>
      <c r="M13438" s="111">
        <v>0.46510463492953991</v>
      </c>
      <c r="N13438" s="112">
        <f t="shared" si="419"/>
        <v>0.88628335826497362</v>
      </c>
    </row>
    <row r="13439" spans="1:14" x14ac:dyDescent="0.25">
      <c r="A13439" s="111" t="s">
        <v>946</v>
      </c>
      <c r="B13439" s="111">
        <f>INDEX(kommuner!C:C,MATCH(_xlfn.NUMBERVALUE(A13439),kommuner!B:B,0))</f>
        <v>5428</v>
      </c>
      <c r="C13439" s="111" t="s">
        <v>127</v>
      </c>
      <c r="D13439" s="111" t="s">
        <v>127</v>
      </c>
      <c r="E13439" s="111" t="s">
        <v>123</v>
      </c>
      <c r="F13439" s="111" t="s">
        <v>172</v>
      </c>
      <c r="G13439" s="111" t="s">
        <v>173</v>
      </c>
      <c r="H13439" s="111" t="s">
        <v>172</v>
      </c>
      <c r="I13439" s="111" t="s">
        <v>173</v>
      </c>
      <c r="J13439" t="str">
        <f t="shared" si="418"/>
        <v>5428SkogOrganisk jordBarskogMiddels</v>
      </c>
      <c r="K13439" s="111">
        <v>-1.5571490961494638</v>
      </c>
      <c r="L13439" s="111">
        <v>0.92784825435236762</v>
      </c>
      <c r="M13439" s="111">
        <v>0.46518126042825314</v>
      </c>
      <c r="N13439" s="112">
        <f t="shared" si="419"/>
        <v>-0.16411958136884308</v>
      </c>
    </row>
    <row r="13440" spans="1:14" x14ac:dyDescent="0.25">
      <c r="A13440" s="111" t="s">
        <v>946</v>
      </c>
      <c r="B13440" s="111">
        <f>INDEX(kommuner!C:C,MATCH(_xlfn.NUMBERVALUE(A13440),kommuner!B:B,0))</f>
        <v>5428</v>
      </c>
      <c r="C13440" s="111" t="s">
        <v>127</v>
      </c>
      <c r="D13440" s="111" t="s">
        <v>127</v>
      </c>
      <c r="E13440" s="111" t="s">
        <v>123</v>
      </c>
      <c r="F13440" s="111" t="s">
        <v>172</v>
      </c>
      <c r="G13440" s="111" t="s">
        <v>186</v>
      </c>
      <c r="H13440" s="111" t="s">
        <v>172</v>
      </c>
      <c r="I13440" s="111" t="s">
        <v>186</v>
      </c>
      <c r="J13440" t="str">
        <f t="shared" si="418"/>
        <v>5428SkogOrganisk jordBarskogSærs høy</v>
      </c>
      <c r="K13440" s="111">
        <v>2.5548655235722699</v>
      </c>
      <c r="L13440" s="111">
        <v>0.92784825435236762</v>
      </c>
      <c r="M13440" s="111">
        <v>0.46518126042825314</v>
      </c>
      <c r="N13440" s="112">
        <f t="shared" si="419"/>
        <v>3.9478950383528906</v>
      </c>
    </row>
    <row r="13441" spans="1:14" x14ac:dyDescent="0.25">
      <c r="A13441" s="111" t="s">
        <v>946</v>
      </c>
      <c r="B13441" s="111">
        <f>INDEX(kommuner!C:C,MATCH(_xlfn.NUMBERVALUE(A13441),kommuner!B:B,0))</f>
        <v>5428</v>
      </c>
      <c r="C13441" s="111" t="s">
        <v>127</v>
      </c>
      <c r="D13441" s="111" t="s">
        <v>127</v>
      </c>
      <c r="E13441" s="111" t="s">
        <v>123</v>
      </c>
      <c r="F13441" s="111" t="s">
        <v>179</v>
      </c>
      <c r="G13441" s="111" t="s">
        <v>180</v>
      </c>
      <c r="H13441" s="111" t="s">
        <v>179</v>
      </c>
      <c r="I13441" s="111" t="s">
        <v>180</v>
      </c>
      <c r="J13441" t="str">
        <f t="shared" si="418"/>
        <v>5428SkogOrganisk jordBlandingsskogHøy</v>
      </c>
      <c r="K13441" s="111">
        <v>-5.5554344456832343</v>
      </c>
      <c r="L13441" s="111">
        <v>0.92784825435236762</v>
      </c>
      <c r="M13441" s="111">
        <v>0.46510463492953991</v>
      </c>
      <c r="N13441" s="112">
        <f t="shared" si="419"/>
        <v>-4.1624815564013264</v>
      </c>
    </row>
    <row r="13442" spans="1:14" x14ac:dyDescent="0.25">
      <c r="A13442" s="111" t="s">
        <v>946</v>
      </c>
      <c r="B13442" s="111">
        <f>INDEX(kommuner!C:C,MATCH(_xlfn.NUMBERVALUE(A13442),kommuner!B:B,0))</f>
        <v>5428</v>
      </c>
      <c r="C13442" s="111" t="s">
        <v>127</v>
      </c>
      <c r="D13442" s="111" t="s">
        <v>127</v>
      </c>
      <c r="E13442" s="111" t="s">
        <v>123</v>
      </c>
      <c r="F13442" s="111" t="s">
        <v>179</v>
      </c>
      <c r="G13442" s="111" t="s">
        <v>167</v>
      </c>
      <c r="H13442" s="111" t="s">
        <v>179</v>
      </c>
      <c r="I13442" s="111" t="s">
        <v>167</v>
      </c>
      <c r="J13442" t="str">
        <f t="shared" si="418"/>
        <v>5428SkogOrganisk jordBlandingsskogImpediment</v>
      </c>
      <c r="K13442" s="111">
        <v>-0.28586344175800005</v>
      </c>
      <c r="L13442" s="111">
        <v>0.92784825435236762</v>
      </c>
      <c r="M13442" s="111">
        <v>0.46510463492953991</v>
      </c>
      <c r="N13442" s="112">
        <f t="shared" si="419"/>
        <v>1.1070894475239075</v>
      </c>
    </row>
    <row r="13443" spans="1:14" x14ac:dyDescent="0.25">
      <c r="A13443" s="111" t="s">
        <v>946</v>
      </c>
      <c r="B13443" s="111">
        <f>INDEX(kommuner!C:C,MATCH(_xlfn.NUMBERVALUE(A13443),kommuner!B:B,0))</f>
        <v>5428</v>
      </c>
      <c r="C13443" s="111" t="s">
        <v>127</v>
      </c>
      <c r="D13443" s="111" t="s">
        <v>127</v>
      </c>
      <c r="E13443" s="111" t="s">
        <v>123</v>
      </c>
      <c r="F13443" s="111" t="s">
        <v>179</v>
      </c>
      <c r="G13443" s="111" t="s">
        <v>190</v>
      </c>
      <c r="H13443" s="111" t="s">
        <v>179</v>
      </c>
      <c r="I13443" s="111" t="s">
        <v>190</v>
      </c>
      <c r="J13443" t="str">
        <f t="shared" ref="J13443:J13506" si="420">B13443&amp;C13443&amp;E13443&amp;IF(C13443="Skog",F13443&amp;G13443,"")</f>
        <v>5428SkogOrganisk jordBlandingsskogLav</v>
      </c>
      <c r="K13443" s="111">
        <v>-1.2347339377887629</v>
      </c>
      <c r="L13443" s="111">
        <v>0.92784825435236762</v>
      </c>
      <c r="M13443" s="111">
        <v>0.46510463492953991</v>
      </c>
      <c r="N13443" s="112">
        <f t="shared" ref="N13443:N13506" si="421">SUM(K13443:M13443)</f>
        <v>0.15821895149314458</v>
      </c>
    </row>
    <row r="13444" spans="1:14" x14ac:dyDescent="0.25">
      <c r="A13444" s="111" t="s">
        <v>946</v>
      </c>
      <c r="B13444" s="111">
        <f>INDEX(kommuner!C:C,MATCH(_xlfn.NUMBERVALUE(A13444),kommuner!B:B,0))</f>
        <v>5428</v>
      </c>
      <c r="C13444" s="111" t="s">
        <v>127</v>
      </c>
      <c r="D13444" s="111" t="s">
        <v>127</v>
      </c>
      <c r="E13444" s="111" t="s">
        <v>123</v>
      </c>
      <c r="F13444" s="111" t="s">
        <v>179</v>
      </c>
      <c r="G13444" s="111" t="s">
        <v>173</v>
      </c>
      <c r="H13444" s="111" t="s">
        <v>179</v>
      </c>
      <c r="I13444" s="111" t="s">
        <v>173</v>
      </c>
      <c r="J13444" t="str">
        <f t="shared" si="420"/>
        <v>5428SkogOrganisk jordBlandingsskogMiddels</v>
      </c>
      <c r="K13444" s="111">
        <v>-2.4239591752717748</v>
      </c>
      <c r="L13444" s="111">
        <v>0.92784825435236762</v>
      </c>
      <c r="M13444" s="111">
        <v>0.46510463492953991</v>
      </c>
      <c r="N13444" s="112">
        <f t="shared" si="421"/>
        <v>-1.0310062859898674</v>
      </c>
    </row>
    <row r="13445" spans="1:14" x14ac:dyDescent="0.25">
      <c r="A13445" s="111" t="s">
        <v>946</v>
      </c>
      <c r="B13445" s="111">
        <f>INDEX(kommuner!C:C,MATCH(_xlfn.NUMBERVALUE(A13445),kommuner!B:B,0))</f>
        <v>5428</v>
      </c>
      <c r="C13445" s="111" t="s">
        <v>127</v>
      </c>
      <c r="D13445" s="111" t="s">
        <v>127</v>
      </c>
      <c r="E13445" s="111" t="s">
        <v>123</v>
      </c>
      <c r="F13445" s="111" t="s">
        <v>179</v>
      </c>
      <c r="G13445" s="111" t="s">
        <v>186</v>
      </c>
      <c r="H13445" s="111" t="s">
        <v>179</v>
      </c>
      <c r="I13445" s="111" t="s">
        <v>186</v>
      </c>
      <c r="J13445" t="str">
        <f t="shared" si="420"/>
        <v>5428SkogOrganisk jordBlandingsskogSærs høy</v>
      </c>
      <c r="K13445" s="111">
        <v>-1.5726115302258048</v>
      </c>
      <c r="L13445" s="111">
        <v>0.92784825435236762</v>
      </c>
      <c r="M13445" s="111">
        <v>0.46510463492953991</v>
      </c>
      <c r="N13445" s="112">
        <f t="shared" si="421"/>
        <v>-0.17965864094389727</v>
      </c>
    </row>
    <row r="13446" spans="1:14" x14ac:dyDescent="0.25">
      <c r="A13446" s="111" t="s">
        <v>946</v>
      </c>
      <c r="B13446" s="111">
        <f>INDEX(kommuner!C:C,MATCH(_xlfn.NUMBERVALUE(A13446),kommuner!B:B,0))</f>
        <v>5428</v>
      </c>
      <c r="C13446" s="111" t="s">
        <v>127</v>
      </c>
      <c r="D13446" s="111" t="s">
        <v>127</v>
      </c>
      <c r="E13446" s="111" t="s">
        <v>123</v>
      </c>
      <c r="F13446" s="111" t="s">
        <v>185</v>
      </c>
      <c r="G13446" s="111" t="s">
        <v>180</v>
      </c>
      <c r="H13446" s="111" t="s">
        <v>185</v>
      </c>
      <c r="I13446" s="111" t="s">
        <v>180</v>
      </c>
      <c r="J13446" t="str">
        <f t="shared" si="420"/>
        <v>5428SkogOrganisk jordLauvskogHøy</v>
      </c>
      <c r="K13446" s="111">
        <v>-1.9913688882377358</v>
      </c>
      <c r="L13446" s="111">
        <v>0.92784825435236762</v>
      </c>
      <c r="M13446" s="111">
        <v>0.46510463492953991</v>
      </c>
      <c r="N13446" s="112">
        <f t="shared" si="421"/>
        <v>-0.59841599895582831</v>
      </c>
    </row>
    <row r="13447" spans="1:14" x14ac:dyDescent="0.25">
      <c r="A13447" s="111" t="s">
        <v>946</v>
      </c>
      <c r="B13447" s="111">
        <f>INDEX(kommuner!C:C,MATCH(_xlfn.NUMBERVALUE(A13447),kommuner!B:B,0))</f>
        <v>5428</v>
      </c>
      <c r="C13447" s="111" t="s">
        <v>127</v>
      </c>
      <c r="D13447" s="111" t="s">
        <v>127</v>
      </c>
      <c r="E13447" s="111" t="s">
        <v>123</v>
      </c>
      <c r="F13447" s="111" t="s">
        <v>185</v>
      </c>
      <c r="G13447" s="111" t="s">
        <v>167</v>
      </c>
      <c r="H13447" s="111" t="s">
        <v>185</v>
      </c>
      <c r="I13447" s="111" t="s">
        <v>167</v>
      </c>
      <c r="J13447" t="str">
        <f t="shared" si="420"/>
        <v>5428SkogOrganisk jordLauvskogImpediment</v>
      </c>
      <c r="K13447" s="111">
        <v>0.35000626494250675</v>
      </c>
      <c r="L13447" s="111">
        <v>0.92784825435236762</v>
      </c>
      <c r="M13447" s="111">
        <v>0.46510463492953991</v>
      </c>
      <c r="N13447" s="112">
        <f t="shared" si="421"/>
        <v>1.7429591542244141</v>
      </c>
    </row>
    <row r="13448" spans="1:14" x14ac:dyDescent="0.25">
      <c r="A13448" s="111" t="s">
        <v>946</v>
      </c>
      <c r="B13448" s="111">
        <f>INDEX(kommuner!C:C,MATCH(_xlfn.NUMBERVALUE(A13448),kommuner!B:B,0))</f>
        <v>5428</v>
      </c>
      <c r="C13448" s="111" t="s">
        <v>127</v>
      </c>
      <c r="D13448" s="111" t="s">
        <v>127</v>
      </c>
      <c r="E13448" s="111" t="s">
        <v>123</v>
      </c>
      <c r="F13448" s="111" t="s">
        <v>185</v>
      </c>
      <c r="G13448" s="111" t="s">
        <v>190</v>
      </c>
      <c r="H13448" s="111" t="s">
        <v>185</v>
      </c>
      <c r="I13448" s="111" t="s">
        <v>190</v>
      </c>
      <c r="J13448" t="str">
        <f t="shared" si="420"/>
        <v>5428SkogOrganisk jordLauvskogLav</v>
      </c>
      <c r="K13448" s="111">
        <v>1.1144075558526714</v>
      </c>
      <c r="L13448" s="111">
        <v>0.92784825435236762</v>
      </c>
      <c r="M13448" s="111">
        <v>0.46510463492953991</v>
      </c>
      <c r="N13448" s="112">
        <f t="shared" si="421"/>
        <v>2.5073604451345788</v>
      </c>
    </row>
    <row r="13449" spans="1:14" x14ac:dyDescent="0.25">
      <c r="A13449" s="111" t="s">
        <v>946</v>
      </c>
      <c r="B13449" s="111">
        <f>INDEX(kommuner!C:C,MATCH(_xlfn.NUMBERVALUE(A13449),kommuner!B:B,0))</f>
        <v>5428</v>
      </c>
      <c r="C13449" s="111" t="s">
        <v>127</v>
      </c>
      <c r="D13449" s="111" t="s">
        <v>127</v>
      </c>
      <c r="E13449" s="111" t="s">
        <v>123</v>
      </c>
      <c r="F13449" s="111" t="s">
        <v>185</v>
      </c>
      <c r="G13449" s="111" t="s">
        <v>173</v>
      </c>
      <c r="H13449" s="111" t="s">
        <v>185</v>
      </c>
      <c r="I13449" s="111" t="s">
        <v>173</v>
      </c>
      <c r="J13449" t="str">
        <f t="shared" si="420"/>
        <v>5428SkogOrganisk jordLauvskogMiddels</v>
      </c>
      <c r="K13449" s="111">
        <v>-0.62664468270982987</v>
      </c>
      <c r="L13449" s="111">
        <v>0.92784825435236762</v>
      </c>
      <c r="M13449" s="111">
        <v>0.46510463492953991</v>
      </c>
      <c r="N13449" s="112">
        <f t="shared" si="421"/>
        <v>0.76630820657207765</v>
      </c>
    </row>
    <row r="13450" spans="1:14" x14ac:dyDescent="0.25">
      <c r="A13450" s="111" t="s">
        <v>946</v>
      </c>
      <c r="B13450" s="111">
        <f>INDEX(kommuner!C:C,MATCH(_xlfn.NUMBERVALUE(A13450),kommuner!B:B,0))</f>
        <v>5428</v>
      </c>
      <c r="C13450" s="111" t="s">
        <v>127</v>
      </c>
      <c r="D13450" s="111" t="s">
        <v>127</v>
      </c>
      <c r="E13450" s="111" t="s">
        <v>123</v>
      </c>
      <c r="F13450" s="111" t="s">
        <v>185</v>
      </c>
      <c r="G13450" s="111" t="s">
        <v>186</v>
      </c>
      <c r="H13450" s="111" t="s">
        <v>185</v>
      </c>
      <c r="I13450" s="111" t="s">
        <v>186</v>
      </c>
      <c r="J13450" t="str">
        <f t="shared" si="420"/>
        <v>5428SkogOrganisk jordLauvskogSærs høy</v>
      </c>
      <c r="K13450" s="111">
        <v>-1.8997279926091779</v>
      </c>
      <c r="L13450" s="111">
        <v>0.92784825435236762</v>
      </c>
      <c r="M13450" s="111">
        <v>0.46510463492953991</v>
      </c>
      <c r="N13450" s="112">
        <f t="shared" si="421"/>
        <v>-0.50677510332727038</v>
      </c>
    </row>
    <row r="13451" spans="1:14" x14ac:dyDescent="0.25">
      <c r="A13451" s="111" t="s">
        <v>946</v>
      </c>
      <c r="B13451" s="111">
        <f>INDEX(kommuner!C:C,MATCH(_xlfn.NUMBERVALUE(A13451),kommuner!B:B,0))</f>
        <v>5428</v>
      </c>
      <c r="C13451" s="111" t="s">
        <v>83</v>
      </c>
      <c r="D13451" s="111" t="s">
        <v>83</v>
      </c>
      <c r="E13451" s="111" t="s">
        <v>126</v>
      </c>
      <c r="F13451" s="111" t="s">
        <v>139</v>
      </c>
      <c r="G13451" s="111" t="s">
        <v>139</v>
      </c>
      <c r="H13451" s="111" t="s">
        <v>139</v>
      </c>
      <c r="I13451" s="111" t="s">
        <v>139</v>
      </c>
      <c r="J13451" t="str">
        <f t="shared" si="420"/>
        <v>5428Utbygd arealMineraljord</v>
      </c>
      <c r="K13451" s="111">
        <v>6.7868445194857546E-2</v>
      </c>
      <c r="L13451" s="111">
        <v>0</v>
      </c>
      <c r="M13451" s="111">
        <v>1.303047089454229E-2</v>
      </c>
      <c r="N13451" s="112">
        <f t="shared" si="421"/>
        <v>8.0898916089399836E-2</v>
      </c>
    </row>
    <row r="13452" spans="1:14" x14ac:dyDescent="0.25">
      <c r="A13452" s="111" t="s">
        <v>946</v>
      </c>
      <c r="B13452" s="111">
        <f>INDEX(kommuner!C:C,MATCH(_xlfn.NUMBERVALUE(A13452),kommuner!B:B,0))</f>
        <v>5428</v>
      </c>
      <c r="C13452" s="111" t="s">
        <v>83</v>
      </c>
      <c r="D13452" s="111" t="s">
        <v>83</v>
      </c>
      <c r="E13452" s="111" t="s">
        <v>123</v>
      </c>
      <c r="F13452" s="111" t="s">
        <v>139</v>
      </c>
      <c r="G13452" s="111" t="s">
        <v>139</v>
      </c>
      <c r="H13452" s="111" t="s">
        <v>139</v>
      </c>
      <c r="I13452" s="111" t="s">
        <v>139</v>
      </c>
      <c r="J13452" t="str">
        <f t="shared" si="420"/>
        <v>5428Utbygd arealOrganisk jord</v>
      </c>
      <c r="K13452" s="111">
        <v>29.011421395201612</v>
      </c>
      <c r="L13452" s="111">
        <v>0</v>
      </c>
      <c r="M13452" s="111">
        <v>1.303047089454229E-2</v>
      </c>
      <c r="N13452" s="112">
        <f t="shared" si="421"/>
        <v>29.024451866096154</v>
      </c>
    </row>
    <row r="13453" spans="1:14" x14ac:dyDescent="0.25">
      <c r="A13453" s="111" t="s">
        <v>946</v>
      </c>
      <c r="B13453" s="111">
        <f>INDEX(kommuner!C:C,MATCH(_xlfn.NUMBERVALUE(A13453),kommuner!B:B,0))</f>
        <v>5428</v>
      </c>
      <c r="C13453" s="111" t="s">
        <v>181</v>
      </c>
      <c r="D13453" s="111" t="s">
        <v>181</v>
      </c>
      <c r="E13453" s="111" t="s">
        <v>123</v>
      </c>
      <c r="F13453" s="111" t="s">
        <v>139</v>
      </c>
      <c r="G13453" s="111" t="s">
        <v>139</v>
      </c>
      <c r="H13453" s="111" t="s">
        <v>139</v>
      </c>
      <c r="I13453" s="111" t="s">
        <v>139</v>
      </c>
      <c r="J13453" t="str">
        <f t="shared" si="420"/>
        <v>5428Vann og myrOrganisk jord</v>
      </c>
      <c r="K13453" s="111">
        <v>-4.1038862122629617E-2</v>
      </c>
      <c r="L13453" s="111">
        <v>0</v>
      </c>
      <c r="M13453" s="111">
        <v>0</v>
      </c>
      <c r="N13453" s="112">
        <f t="shared" si="421"/>
        <v>-4.1038862122629617E-2</v>
      </c>
    </row>
    <row r="13454" spans="1:14" x14ac:dyDescent="0.25">
      <c r="A13454" s="111" t="s">
        <v>947</v>
      </c>
      <c r="B13454" s="111">
        <f>INDEX(kommuner!C:C,MATCH(_xlfn.NUMBERVALUE(A13454),kommuner!B:B,0))</f>
        <v>5429</v>
      </c>
      <c r="C13454" s="111" t="s">
        <v>82</v>
      </c>
      <c r="D13454" s="111" t="s">
        <v>82</v>
      </c>
      <c r="E13454" s="111" t="s">
        <v>126</v>
      </c>
      <c r="F13454" s="111" t="s">
        <v>139</v>
      </c>
      <c r="G13454" s="111" t="s">
        <v>139</v>
      </c>
      <c r="H13454" s="111" t="s">
        <v>139</v>
      </c>
      <c r="I13454" s="111" t="s">
        <v>139</v>
      </c>
      <c r="J13454" t="str">
        <f t="shared" si="420"/>
        <v>5429Annen utmarkMineraljord</v>
      </c>
      <c r="K13454" s="111">
        <v>-4.6129089206686659E-2</v>
      </c>
      <c r="L13454" s="111">
        <v>0</v>
      </c>
      <c r="M13454" s="111">
        <v>0</v>
      </c>
      <c r="N13454" s="112">
        <f t="shared" si="421"/>
        <v>-4.6129089206686659E-2</v>
      </c>
    </row>
    <row r="13455" spans="1:14" x14ac:dyDescent="0.25">
      <c r="A13455" s="111" t="s">
        <v>947</v>
      </c>
      <c r="B13455" s="111">
        <f>INDEX(kommuner!C:C,MATCH(_xlfn.NUMBERVALUE(A13455),kommuner!B:B,0))</f>
        <v>5429</v>
      </c>
      <c r="C13455" s="111" t="s">
        <v>121</v>
      </c>
      <c r="D13455" s="111" t="s">
        <v>121</v>
      </c>
      <c r="E13455" s="111" t="s">
        <v>126</v>
      </c>
      <c r="F13455" s="111" t="s">
        <v>139</v>
      </c>
      <c r="G13455" s="111" t="s">
        <v>139</v>
      </c>
      <c r="H13455" s="111" t="s">
        <v>139</v>
      </c>
      <c r="I13455" s="111" t="s">
        <v>139</v>
      </c>
      <c r="J13455" t="str">
        <f t="shared" si="420"/>
        <v>5429BeiteMineraljord</v>
      </c>
      <c r="K13455" s="111">
        <v>-0.96338340838695502</v>
      </c>
      <c r="L13455" s="111">
        <v>0</v>
      </c>
      <c r="M13455" s="111">
        <v>1.2448711246839999E-7</v>
      </c>
      <c r="N13455" s="112">
        <f t="shared" si="421"/>
        <v>-0.96338328389984251</v>
      </c>
    </row>
    <row r="13456" spans="1:14" x14ac:dyDescent="0.25">
      <c r="A13456" s="111" t="s">
        <v>947</v>
      </c>
      <c r="B13456" s="111">
        <f>INDEX(kommuner!C:C,MATCH(_xlfn.NUMBERVALUE(A13456),kommuner!B:B,0))</f>
        <v>5429</v>
      </c>
      <c r="C13456" s="111" t="s">
        <v>121</v>
      </c>
      <c r="D13456" s="111" t="s">
        <v>121</v>
      </c>
      <c r="E13456" s="111" t="s">
        <v>123</v>
      </c>
      <c r="F13456" s="111" t="s">
        <v>139</v>
      </c>
      <c r="G13456" s="111" t="s">
        <v>139</v>
      </c>
      <c r="H13456" s="111" t="s">
        <v>139</v>
      </c>
      <c r="I13456" s="111" t="s">
        <v>139</v>
      </c>
      <c r="J13456" t="str">
        <f t="shared" si="420"/>
        <v>5429BeiteOrganisk jord</v>
      </c>
      <c r="K13456" s="111">
        <v>12.077525935985037</v>
      </c>
      <c r="L13456" s="111">
        <v>1.6412500000000001</v>
      </c>
      <c r="M13456" s="111">
        <v>0</v>
      </c>
      <c r="N13456" s="112">
        <f t="shared" si="421"/>
        <v>13.718775935985036</v>
      </c>
    </row>
    <row r="13457" spans="1:14" x14ac:dyDescent="0.25">
      <c r="A13457" s="111" t="s">
        <v>947</v>
      </c>
      <c r="B13457" s="111">
        <f>INDEX(kommuner!C:C,MATCH(_xlfn.NUMBERVALUE(A13457),kommuner!B:B,0))</f>
        <v>5429</v>
      </c>
      <c r="C13457" s="111" t="s">
        <v>84</v>
      </c>
      <c r="D13457" s="111" t="s">
        <v>84</v>
      </c>
      <c r="E13457" s="111" t="s">
        <v>126</v>
      </c>
      <c r="F13457" s="111" t="s">
        <v>139</v>
      </c>
      <c r="G13457" s="111" t="s">
        <v>139</v>
      </c>
      <c r="H13457" s="111" t="s">
        <v>139</v>
      </c>
      <c r="I13457" s="111" t="s">
        <v>139</v>
      </c>
      <c r="J13457" t="str">
        <f t="shared" si="420"/>
        <v>5429Dyrket markMineraljord</v>
      </c>
      <c r="K13457" s="111">
        <v>7.6721921551902189E-2</v>
      </c>
      <c r="L13457" s="111">
        <v>0</v>
      </c>
      <c r="M13457" s="111">
        <v>0</v>
      </c>
      <c r="N13457" s="112">
        <f t="shared" si="421"/>
        <v>7.6721921551902189E-2</v>
      </c>
    </row>
    <row r="13458" spans="1:14" x14ac:dyDescent="0.25">
      <c r="A13458" s="111" t="s">
        <v>947</v>
      </c>
      <c r="B13458" s="111">
        <f>INDEX(kommuner!C:C,MATCH(_xlfn.NUMBERVALUE(A13458),kommuner!B:B,0))</f>
        <v>5429</v>
      </c>
      <c r="C13458" s="111" t="s">
        <v>84</v>
      </c>
      <c r="D13458" s="111" t="s">
        <v>84</v>
      </c>
      <c r="E13458" s="111" t="s">
        <v>123</v>
      </c>
      <c r="F13458" s="111" t="s">
        <v>139</v>
      </c>
      <c r="G13458" s="111" t="s">
        <v>139</v>
      </c>
      <c r="H13458" s="111" t="s">
        <v>139</v>
      </c>
      <c r="I13458" s="111" t="s">
        <v>139</v>
      </c>
      <c r="J13458" t="str">
        <f t="shared" si="420"/>
        <v>5429Dyrket markOrganisk jord</v>
      </c>
      <c r="K13458" s="111">
        <v>28.726149366675592</v>
      </c>
      <c r="L13458" s="111">
        <v>1.45625</v>
      </c>
      <c r="M13458" s="111">
        <v>0</v>
      </c>
      <c r="N13458" s="112">
        <f t="shared" si="421"/>
        <v>30.182399366675593</v>
      </c>
    </row>
    <row r="13459" spans="1:14" x14ac:dyDescent="0.25">
      <c r="A13459" s="111" t="s">
        <v>947</v>
      </c>
      <c r="B13459" s="111">
        <f>INDEX(kommuner!C:C,MATCH(_xlfn.NUMBERVALUE(A13459),kommuner!B:B,0))</f>
        <v>5429</v>
      </c>
      <c r="C13459" s="111" t="s">
        <v>127</v>
      </c>
      <c r="D13459" s="111" t="s">
        <v>127</v>
      </c>
      <c r="E13459" s="111" t="s">
        <v>126</v>
      </c>
      <c r="F13459" s="111" t="s">
        <v>172</v>
      </c>
      <c r="G13459" s="111" t="s">
        <v>180</v>
      </c>
      <c r="H13459" s="111" t="s">
        <v>172</v>
      </c>
      <c r="I13459" s="111" t="s">
        <v>180</v>
      </c>
      <c r="J13459" t="str">
        <f t="shared" si="420"/>
        <v>5429SkogMineraljordBarskogHøy</v>
      </c>
      <c r="K13459" s="111">
        <v>-4.1008350957832223</v>
      </c>
      <c r="L13459" s="111">
        <v>0.85306406685236758</v>
      </c>
      <c r="M13459" s="111">
        <v>6.4056614999681585E-2</v>
      </c>
      <c r="N13459" s="112">
        <f t="shared" si="421"/>
        <v>-3.183714413931173</v>
      </c>
    </row>
    <row r="13460" spans="1:14" x14ac:dyDescent="0.25">
      <c r="A13460" s="111" t="s">
        <v>947</v>
      </c>
      <c r="B13460" s="111">
        <f>INDEX(kommuner!C:C,MATCH(_xlfn.NUMBERVALUE(A13460),kommuner!B:B,0))</f>
        <v>5429</v>
      </c>
      <c r="C13460" s="111" t="s">
        <v>127</v>
      </c>
      <c r="D13460" s="111" t="s">
        <v>127</v>
      </c>
      <c r="E13460" s="111" t="s">
        <v>126</v>
      </c>
      <c r="F13460" s="111" t="s">
        <v>172</v>
      </c>
      <c r="G13460" s="111" t="s">
        <v>167</v>
      </c>
      <c r="H13460" s="111" t="s">
        <v>172</v>
      </c>
      <c r="I13460" s="111" t="s">
        <v>167</v>
      </c>
      <c r="J13460" t="str">
        <f t="shared" si="420"/>
        <v>5429SkogMineraljordBarskogImpediment</v>
      </c>
      <c r="K13460" s="111">
        <v>-0.74600152614144843</v>
      </c>
      <c r="L13460" s="111">
        <v>0.85306406685236758</v>
      </c>
      <c r="M13460" s="111">
        <v>6.3979989500968365E-2</v>
      </c>
      <c r="N13460" s="112">
        <f t="shared" si="421"/>
        <v>0.17104253021188751</v>
      </c>
    </row>
    <row r="13461" spans="1:14" x14ac:dyDescent="0.25">
      <c r="A13461" s="111" t="s">
        <v>947</v>
      </c>
      <c r="B13461" s="111">
        <f>INDEX(kommuner!C:C,MATCH(_xlfn.NUMBERVALUE(A13461),kommuner!B:B,0))</f>
        <v>5429</v>
      </c>
      <c r="C13461" s="111" t="s">
        <v>127</v>
      </c>
      <c r="D13461" s="111" t="s">
        <v>127</v>
      </c>
      <c r="E13461" s="111" t="s">
        <v>126</v>
      </c>
      <c r="F13461" s="111" t="s">
        <v>172</v>
      </c>
      <c r="G13461" s="111" t="s">
        <v>190</v>
      </c>
      <c r="H13461" s="111" t="s">
        <v>172</v>
      </c>
      <c r="I13461" s="111" t="s">
        <v>190</v>
      </c>
      <c r="J13461" t="str">
        <f t="shared" si="420"/>
        <v>5429SkogMineraljordBarskogLav</v>
      </c>
      <c r="K13461" s="111">
        <v>-1.8215681825293268</v>
      </c>
      <c r="L13461" s="111">
        <v>0.85306406685236758</v>
      </c>
      <c r="M13461" s="111">
        <v>6.3979989500968365E-2</v>
      </c>
      <c r="N13461" s="112">
        <f t="shared" si="421"/>
        <v>-0.90452412617599087</v>
      </c>
    </row>
    <row r="13462" spans="1:14" x14ac:dyDescent="0.25">
      <c r="A13462" s="111" t="s">
        <v>947</v>
      </c>
      <c r="B13462" s="111">
        <f>INDEX(kommuner!C:C,MATCH(_xlfn.NUMBERVALUE(A13462),kommuner!B:B,0))</f>
        <v>5429</v>
      </c>
      <c r="C13462" s="111" t="s">
        <v>127</v>
      </c>
      <c r="D13462" s="111" t="s">
        <v>127</v>
      </c>
      <c r="E13462" s="111" t="s">
        <v>126</v>
      </c>
      <c r="F13462" s="111" t="s">
        <v>172</v>
      </c>
      <c r="G13462" s="111" t="s">
        <v>173</v>
      </c>
      <c r="H13462" s="111" t="s">
        <v>172</v>
      </c>
      <c r="I13462" s="111" t="s">
        <v>173</v>
      </c>
      <c r="J13462" t="str">
        <f t="shared" si="420"/>
        <v>5429SkogMineraljordBarskogMiddels</v>
      </c>
      <c r="K13462" s="111">
        <v>-2.9452289214132028</v>
      </c>
      <c r="L13462" s="111">
        <v>0.85306406685236758</v>
      </c>
      <c r="M13462" s="111">
        <v>6.4056614999681585E-2</v>
      </c>
      <c r="N13462" s="112">
        <f t="shared" si="421"/>
        <v>-2.0281082395611536</v>
      </c>
    </row>
    <row r="13463" spans="1:14" x14ac:dyDescent="0.25">
      <c r="A13463" s="111" t="s">
        <v>947</v>
      </c>
      <c r="B13463" s="111">
        <f>INDEX(kommuner!C:C,MATCH(_xlfn.NUMBERVALUE(A13463),kommuner!B:B,0))</f>
        <v>5429</v>
      </c>
      <c r="C13463" s="111" t="s">
        <v>127</v>
      </c>
      <c r="D13463" s="111" t="s">
        <v>127</v>
      </c>
      <c r="E13463" s="111" t="s">
        <v>126</v>
      </c>
      <c r="F13463" s="111" t="s">
        <v>172</v>
      </c>
      <c r="G13463" s="111" t="s">
        <v>186</v>
      </c>
      <c r="H13463" s="111" t="s">
        <v>172</v>
      </c>
      <c r="I13463" s="111" t="s">
        <v>186</v>
      </c>
      <c r="J13463" t="str">
        <f t="shared" si="420"/>
        <v>5429SkogMineraljordBarskogSærs høy</v>
      </c>
      <c r="K13463" s="111">
        <v>0.12072674540874306</v>
      </c>
      <c r="L13463" s="111">
        <v>0.85306406685236758</v>
      </c>
      <c r="M13463" s="111">
        <v>6.4056614999681585E-2</v>
      </c>
      <c r="N13463" s="112">
        <f t="shared" si="421"/>
        <v>1.0378474272607923</v>
      </c>
    </row>
    <row r="13464" spans="1:14" x14ac:dyDescent="0.25">
      <c r="A13464" s="111" t="s">
        <v>947</v>
      </c>
      <c r="B13464" s="111">
        <f>INDEX(kommuner!C:C,MATCH(_xlfn.NUMBERVALUE(A13464),kommuner!B:B,0))</f>
        <v>5429</v>
      </c>
      <c r="C13464" s="111" t="s">
        <v>127</v>
      </c>
      <c r="D13464" s="111" t="s">
        <v>127</v>
      </c>
      <c r="E13464" s="111" t="s">
        <v>126</v>
      </c>
      <c r="F13464" s="111" t="s">
        <v>179</v>
      </c>
      <c r="G13464" s="111" t="s">
        <v>180</v>
      </c>
      <c r="H13464" s="111" t="s">
        <v>179</v>
      </c>
      <c r="I13464" s="111" t="s">
        <v>180</v>
      </c>
      <c r="J13464" t="str">
        <f t="shared" si="420"/>
        <v>5429SkogMineraljordBlandingsskogHøy</v>
      </c>
      <c r="K13464" s="111">
        <v>-7.1939050909469406</v>
      </c>
      <c r="L13464" s="111">
        <v>0.85306406685236758</v>
      </c>
      <c r="M13464" s="111">
        <v>6.3979989500968365E-2</v>
      </c>
      <c r="N13464" s="112">
        <f t="shared" si="421"/>
        <v>-6.2768610345936047</v>
      </c>
    </row>
    <row r="13465" spans="1:14" x14ac:dyDescent="0.25">
      <c r="A13465" s="111" t="s">
        <v>947</v>
      </c>
      <c r="B13465" s="111">
        <f>INDEX(kommuner!C:C,MATCH(_xlfn.NUMBERVALUE(A13465),kommuner!B:B,0))</f>
        <v>5429</v>
      </c>
      <c r="C13465" s="111" t="s">
        <v>127</v>
      </c>
      <c r="D13465" s="111" t="s">
        <v>127</v>
      </c>
      <c r="E13465" s="111" t="s">
        <v>126</v>
      </c>
      <c r="F13465" s="111" t="s">
        <v>179</v>
      </c>
      <c r="G13465" s="111" t="s">
        <v>167</v>
      </c>
      <c r="H13465" s="111" t="s">
        <v>179</v>
      </c>
      <c r="I13465" s="111" t="s">
        <v>167</v>
      </c>
      <c r="J13465" t="str">
        <f t="shared" si="420"/>
        <v>5429SkogMineraljordBlandingsskogImpediment</v>
      </c>
      <c r="K13465" s="111">
        <v>-1.6598037998579707</v>
      </c>
      <c r="L13465" s="111">
        <v>0.85306406685236758</v>
      </c>
      <c r="M13465" s="111">
        <v>6.3979989500968365E-2</v>
      </c>
      <c r="N13465" s="112">
        <f t="shared" si="421"/>
        <v>-0.7427597435046347</v>
      </c>
    </row>
    <row r="13466" spans="1:14" x14ac:dyDescent="0.25">
      <c r="A13466" s="111" t="s">
        <v>947</v>
      </c>
      <c r="B13466" s="111">
        <f>INDEX(kommuner!C:C,MATCH(_xlfn.NUMBERVALUE(A13466),kommuner!B:B,0))</f>
        <v>5429</v>
      </c>
      <c r="C13466" s="111" t="s">
        <v>127</v>
      </c>
      <c r="D13466" s="111" t="s">
        <v>127</v>
      </c>
      <c r="E13466" s="111" t="s">
        <v>126</v>
      </c>
      <c r="F13466" s="111" t="s">
        <v>179</v>
      </c>
      <c r="G13466" s="111" t="s">
        <v>190</v>
      </c>
      <c r="H13466" s="111" t="s">
        <v>179</v>
      </c>
      <c r="I13466" s="111" t="s">
        <v>190</v>
      </c>
      <c r="J13466" t="str">
        <f t="shared" si="420"/>
        <v>5429SkogMineraljordBlandingsskogLav</v>
      </c>
      <c r="K13466" s="111">
        <v>-2.5588434197694254</v>
      </c>
      <c r="L13466" s="111">
        <v>0.85306406685236758</v>
      </c>
      <c r="M13466" s="111">
        <v>6.3979989500968365E-2</v>
      </c>
      <c r="N13466" s="112">
        <f t="shared" si="421"/>
        <v>-1.6417993634160897</v>
      </c>
    </row>
    <row r="13467" spans="1:14" x14ac:dyDescent="0.25">
      <c r="A13467" s="111" t="s">
        <v>947</v>
      </c>
      <c r="B13467" s="111">
        <f>INDEX(kommuner!C:C,MATCH(_xlfn.NUMBERVALUE(A13467),kommuner!B:B,0))</f>
        <v>5429</v>
      </c>
      <c r="C13467" s="111" t="s">
        <v>127</v>
      </c>
      <c r="D13467" s="111" t="s">
        <v>127</v>
      </c>
      <c r="E13467" s="111" t="s">
        <v>126</v>
      </c>
      <c r="F13467" s="111" t="s">
        <v>179</v>
      </c>
      <c r="G13467" s="111" t="s">
        <v>173</v>
      </c>
      <c r="H13467" s="111" t="s">
        <v>179</v>
      </c>
      <c r="I13467" s="111" t="s">
        <v>173</v>
      </c>
      <c r="J13467" t="str">
        <f t="shared" si="420"/>
        <v>5429SkogMineraljordBlandingsskogMiddels</v>
      </c>
      <c r="K13467" s="111">
        <v>-3.8687729546762566</v>
      </c>
      <c r="L13467" s="111">
        <v>0.85306406685236758</v>
      </c>
      <c r="M13467" s="111">
        <v>6.3979989500968365E-2</v>
      </c>
      <c r="N13467" s="112">
        <f t="shared" si="421"/>
        <v>-2.9517288983229206</v>
      </c>
    </row>
    <row r="13468" spans="1:14" x14ac:dyDescent="0.25">
      <c r="A13468" s="111" t="s">
        <v>947</v>
      </c>
      <c r="B13468" s="111">
        <f>INDEX(kommuner!C:C,MATCH(_xlfn.NUMBERVALUE(A13468),kommuner!B:B,0))</f>
        <v>5429</v>
      </c>
      <c r="C13468" s="111" t="s">
        <v>127</v>
      </c>
      <c r="D13468" s="111" t="s">
        <v>127</v>
      </c>
      <c r="E13468" s="111" t="s">
        <v>126</v>
      </c>
      <c r="F13468" s="111" t="s">
        <v>179</v>
      </c>
      <c r="G13468" s="111" t="s">
        <v>186</v>
      </c>
      <c r="H13468" s="111" t="s">
        <v>179</v>
      </c>
      <c r="I13468" s="111" t="s">
        <v>186</v>
      </c>
      <c r="J13468" t="str">
        <f t="shared" si="420"/>
        <v>5429SkogMineraljordBlandingsskogSærs høy</v>
      </c>
      <c r="K13468" s="111">
        <v>-2.9395925245326562</v>
      </c>
      <c r="L13468" s="111">
        <v>0.85306406685236758</v>
      </c>
      <c r="M13468" s="111">
        <v>6.3979989500968365E-2</v>
      </c>
      <c r="N13468" s="112">
        <f t="shared" si="421"/>
        <v>-2.0225484681793202</v>
      </c>
    </row>
    <row r="13469" spans="1:14" x14ac:dyDescent="0.25">
      <c r="A13469" s="111" t="s">
        <v>947</v>
      </c>
      <c r="B13469" s="111">
        <f>INDEX(kommuner!C:C,MATCH(_xlfn.NUMBERVALUE(A13469),kommuner!B:B,0))</f>
        <v>5429</v>
      </c>
      <c r="C13469" s="111" t="s">
        <v>127</v>
      </c>
      <c r="D13469" s="111" t="s">
        <v>127</v>
      </c>
      <c r="E13469" s="111" t="s">
        <v>126</v>
      </c>
      <c r="F13469" s="111" t="s">
        <v>185</v>
      </c>
      <c r="G13469" s="111" t="s">
        <v>180</v>
      </c>
      <c r="H13469" s="111" t="s">
        <v>185</v>
      </c>
      <c r="I13469" s="111" t="s">
        <v>180</v>
      </c>
      <c r="J13469" t="str">
        <f t="shared" si="420"/>
        <v>5429SkogMineraljordLauvskogHøy</v>
      </c>
      <c r="K13469" s="111">
        <v>-2.2672556336745231</v>
      </c>
      <c r="L13469" s="111">
        <v>0.85306406685236758</v>
      </c>
      <c r="M13469" s="111">
        <v>6.3979989500968365E-2</v>
      </c>
      <c r="N13469" s="112">
        <f t="shared" si="421"/>
        <v>-1.3502115773211874</v>
      </c>
    </row>
    <row r="13470" spans="1:14" x14ac:dyDescent="0.25">
      <c r="A13470" s="111" t="s">
        <v>947</v>
      </c>
      <c r="B13470" s="111">
        <f>INDEX(kommuner!C:C,MATCH(_xlfn.NUMBERVALUE(A13470),kommuner!B:B,0))</f>
        <v>5429</v>
      </c>
      <c r="C13470" s="111" t="s">
        <v>127</v>
      </c>
      <c r="D13470" s="111" t="s">
        <v>127</v>
      </c>
      <c r="E13470" s="111" t="s">
        <v>126</v>
      </c>
      <c r="F13470" s="111" t="s">
        <v>185</v>
      </c>
      <c r="G13470" s="111" t="s">
        <v>167</v>
      </c>
      <c r="H13470" s="111" t="s">
        <v>185</v>
      </c>
      <c r="I13470" s="111" t="s">
        <v>167</v>
      </c>
      <c r="J13470" t="str">
        <f t="shared" si="420"/>
        <v>5429SkogMineraljordLauvskogImpediment</v>
      </c>
      <c r="K13470" s="111">
        <v>-0.10482014945424457</v>
      </c>
      <c r="L13470" s="111">
        <v>0.85306406685236758</v>
      </c>
      <c r="M13470" s="111">
        <v>6.3979989500968365E-2</v>
      </c>
      <c r="N13470" s="112">
        <f t="shared" si="421"/>
        <v>0.81222390689909141</v>
      </c>
    </row>
    <row r="13471" spans="1:14" x14ac:dyDescent="0.25">
      <c r="A13471" s="111" t="s">
        <v>947</v>
      </c>
      <c r="B13471" s="111">
        <f>INDEX(kommuner!C:C,MATCH(_xlfn.NUMBERVALUE(A13471),kommuner!B:B,0))</f>
        <v>5429</v>
      </c>
      <c r="C13471" s="111" t="s">
        <v>127</v>
      </c>
      <c r="D13471" s="111" t="s">
        <v>127</v>
      </c>
      <c r="E13471" s="111" t="s">
        <v>126</v>
      </c>
      <c r="F13471" s="111" t="s">
        <v>185</v>
      </c>
      <c r="G13471" s="111" t="s">
        <v>190</v>
      </c>
      <c r="H13471" s="111" t="s">
        <v>185</v>
      </c>
      <c r="I13471" s="111" t="s">
        <v>190</v>
      </c>
      <c r="J13471" t="str">
        <f t="shared" si="420"/>
        <v>5429SkogMineraljordLauvskogLav</v>
      </c>
      <c r="K13471" s="111">
        <v>-8.9748170935426599E-2</v>
      </c>
      <c r="L13471" s="111">
        <v>0.85306406685236758</v>
      </c>
      <c r="M13471" s="111">
        <v>6.3979989500968365E-2</v>
      </c>
      <c r="N13471" s="112">
        <f t="shared" si="421"/>
        <v>0.82729588541790933</v>
      </c>
    </row>
    <row r="13472" spans="1:14" x14ac:dyDescent="0.25">
      <c r="A13472" s="111" t="s">
        <v>947</v>
      </c>
      <c r="B13472" s="111">
        <f>INDEX(kommuner!C:C,MATCH(_xlfn.NUMBERVALUE(A13472),kommuner!B:B,0))</f>
        <v>5429</v>
      </c>
      <c r="C13472" s="111" t="s">
        <v>127</v>
      </c>
      <c r="D13472" s="111" t="s">
        <v>127</v>
      </c>
      <c r="E13472" s="111" t="s">
        <v>126</v>
      </c>
      <c r="F13472" s="111" t="s">
        <v>185</v>
      </c>
      <c r="G13472" s="111" t="s">
        <v>173</v>
      </c>
      <c r="H13472" s="111" t="s">
        <v>185</v>
      </c>
      <c r="I13472" s="111" t="s">
        <v>173</v>
      </c>
      <c r="J13472" t="str">
        <f t="shared" si="420"/>
        <v>5429SkogMineraljordLauvskogMiddels</v>
      </c>
      <c r="K13472" s="111">
        <v>-1.6187078219159163</v>
      </c>
      <c r="L13472" s="111">
        <v>0.85306406685236758</v>
      </c>
      <c r="M13472" s="111">
        <v>6.3979989500968365E-2</v>
      </c>
      <c r="N13472" s="112">
        <f t="shared" si="421"/>
        <v>-0.70166376556258037</v>
      </c>
    </row>
    <row r="13473" spans="1:14" x14ac:dyDescent="0.25">
      <c r="A13473" s="111" t="s">
        <v>947</v>
      </c>
      <c r="B13473" s="111">
        <f>INDEX(kommuner!C:C,MATCH(_xlfn.NUMBERVALUE(A13473),kommuner!B:B,0))</f>
        <v>5429</v>
      </c>
      <c r="C13473" s="111" t="s">
        <v>127</v>
      </c>
      <c r="D13473" s="111" t="s">
        <v>127</v>
      </c>
      <c r="E13473" s="111" t="s">
        <v>126</v>
      </c>
      <c r="F13473" s="111" t="s">
        <v>185</v>
      </c>
      <c r="G13473" s="111" t="s">
        <v>186</v>
      </c>
      <c r="H13473" s="111" t="s">
        <v>185</v>
      </c>
      <c r="I13473" s="111" t="s">
        <v>186</v>
      </c>
      <c r="J13473" t="str">
        <f t="shared" si="420"/>
        <v>5429SkogMineraljordLauvskogSærs høy</v>
      </c>
      <c r="K13473" s="111">
        <v>-3.6560473259425113</v>
      </c>
      <c r="L13473" s="111">
        <v>0.85306406685236758</v>
      </c>
      <c r="M13473" s="111">
        <v>6.3979989500968365E-2</v>
      </c>
      <c r="N13473" s="112">
        <f t="shared" si="421"/>
        <v>-2.7390032695891753</v>
      </c>
    </row>
    <row r="13474" spans="1:14" x14ac:dyDescent="0.25">
      <c r="A13474" s="111" t="s">
        <v>947</v>
      </c>
      <c r="B13474" s="111">
        <f>INDEX(kommuner!C:C,MATCH(_xlfn.NUMBERVALUE(A13474),kommuner!B:B,0))</f>
        <v>5429</v>
      </c>
      <c r="C13474" s="111" t="s">
        <v>127</v>
      </c>
      <c r="D13474" s="111" t="s">
        <v>127</v>
      </c>
      <c r="E13474" s="111" t="s">
        <v>123</v>
      </c>
      <c r="F13474" s="111" t="s">
        <v>172</v>
      </c>
      <c r="G13474" s="111" t="s">
        <v>180</v>
      </c>
      <c r="H13474" s="111" t="s">
        <v>172</v>
      </c>
      <c r="I13474" s="111" t="s">
        <v>180</v>
      </c>
      <c r="J13474" t="str">
        <f t="shared" si="420"/>
        <v>5429SkogOrganisk jordBarskogHøy</v>
      </c>
      <c r="K13474" s="111">
        <v>-2.5184559031994138</v>
      </c>
      <c r="L13474" s="111">
        <v>0.92784825435236762</v>
      </c>
      <c r="M13474" s="111">
        <v>0.46518126042825314</v>
      </c>
      <c r="N13474" s="112">
        <f t="shared" si="421"/>
        <v>-1.1254263884187932</v>
      </c>
    </row>
    <row r="13475" spans="1:14" x14ac:dyDescent="0.25">
      <c r="A13475" s="111" t="s">
        <v>947</v>
      </c>
      <c r="B13475" s="111">
        <f>INDEX(kommuner!C:C,MATCH(_xlfn.NUMBERVALUE(A13475),kommuner!B:B,0))</f>
        <v>5429</v>
      </c>
      <c r="C13475" s="111" t="s">
        <v>127</v>
      </c>
      <c r="D13475" s="111" t="s">
        <v>127</v>
      </c>
      <c r="E13475" s="111" t="s">
        <v>123</v>
      </c>
      <c r="F13475" s="111" t="s">
        <v>172</v>
      </c>
      <c r="G13475" s="111" t="s">
        <v>167</v>
      </c>
      <c r="H13475" s="111" t="s">
        <v>172</v>
      </c>
      <c r="I13475" s="111" t="s">
        <v>167</v>
      </c>
      <c r="J13475" t="str">
        <f t="shared" si="420"/>
        <v>5429SkogOrganisk jordBarskogImpediment</v>
      </c>
      <c r="K13475" s="111">
        <v>-0.13011741963904588</v>
      </c>
      <c r="L13475" s="111">
        <v>0.92784825435236762</v>
      </c>
      <c r="M13475" s="111">
        <v>0.46510463492953991</v>
      </c>
      <c r="N13475" s="112">
        <f t="shared" si="421"/>
        <v>1.2628354696428616</v>
      </c>
    </row>
    <row r="13476" spans="1:14" x14ac:dyDescent="0.25">
      <c r="A13476" s="111" t="s">
        <v>947</v>
      </c>
      <c r="B13476" s="111">
        <f>INDEX(kommuner!C:C,MATCH(_xlfn.NUMBERVALUE(A13476),kommuner!B:B,0))</f>
        <v>5429</v>
      </c>
      <c r="C13476" s="111" t="s">
        <v>127</v>
      </c>
      <c r="D13476" s="111" t="s">
        <v>127</v>
      </c>
      <c r="E13476" s="111" t="s">
        <v>123</v>
      </c>
      <c r="F13476" s="111" t="s">
        <v>172</v>
      </c>
      <c r="G13476" s="111" t="s">
        <v>190</v>
      </c>
      <c r="H13476" s="111" t="s">
        <v>172</v>
      </c>
      <c r="I13476" s="111" t="s">
        <v>190</v>
      </c>
      <c r="J13476" t="str">
        <f t="shared" si="420"/>
        <v>5429SkogOrganisk jordBarskogLav</v>
      </c>
      <c r="K13476" s="111">
        <v>-0.50666953101693391</v>
      </c>
      <c r="L13476" s="111">
        <v>0.92784825435236762</v>
      </c>
      <c r="M13476" s="111">
        <v>0.46510463492953991</v>
      </c>
      <c r="N13476" s="112">
        <f t="shared" si="421"/>
        <v>0.88628335826497362</v>
      </c>
    </row>
    <row r="13477" spans="1:14" x14ac:dyDescent="0.25">
      <c r="A13477" s="111" t="s">
        <v>947</v>
      </c>
      <c r="B13477" s="111">
        <f>INDEX(kommuner!C:C,MATCH(_xlfn.NUMBERVALUE(A13477),kommuner!B:B,0))</f>
        <v>5429</v>
      </c>
      <c r="C13477" s="111" t="s">
        <v>127</v>
      </c>
      <c r="D13477" s="111" t="s">
        <v>127</v>
      </c>
      <c r="E13477" s="111" t="s">
        <v>123</v>
      </c>
      <c r="F13477" s="111" t="s">
        <v>172</v>
      </c>
      <c r="G13477" s="111" t="s">
        <v>173</v>
      </c>
      <c r="H13477" s="111" t="s">
        <v>172</v>
      </c>
      <c r="I13477" s="111" t="s">
        <v>173</v>
      </c>
      <c r="J13477" t="str">
        <f t="shared" si="420"/>
        <v>5429SkogOrganisk jordBarskogMiddels</v>
      </c>
      <c r="K13477" s="111">
        <v>-1.5571490961494638</v>
      </c>
      <c r="L13477" s="111">
        <v>0.92784825435236762</v>
      </c>
      <c r="M13477" s="111">
        <v>0.46518126042825314</v>
      </c>
      <c r="N13477" s="112">
        <f t="shared" si="421"/>
        <v>-0.16411958136884308</v>
      </c>
    </row>
    <row r="13478" spans="1:14" x14ac:dyDescent="0.25">
      <c r="A13478" s="111" t="s">
        <v>947</v>
      </c>
      <c r="B13478" s="111">
        <f>INDEX(kommuner!C:C,MATCH(_xlfn.NUMBERVALUE(A13478),kommuner!B:B,0))</f>
        <v>5429</v>
      </c>
      <c r="C13478" s="111" t="s">
        <v>127</v>
      </c>
      <c r="D13478" s="111" t="s">
        <v>127</v>
      </c>
      <c r="E13478" s="111" t="s">
        <v>123</v>
      </c>
      <c r="F13478" s="111" t="s">
        <v>172</v>
      </c>
      <c r="G13478" s="111" t="s">
        <v>186</v>
      </c>
      <c r="H13478" s="111" t="s">
        <v>172</v>
      </c>
      <c r="I13478" s="111" t="s">
        <v>186</v>
      </c>
      <c r="J13478" t="str">
        <f t="shared" si="420"/>
        <v>5429SkogOrganisk jordBarskogSærs høy</v>
      </c>
      <c r="K13478" s="111">
        <v>2.5548655235722699</v>
      </c>
      <c r="L13478" s="111">
        <v>0.92784825435236762</v>
      </c>
      <c r="M13478" s="111">
        <v>0.46518126042825314</v>
      </c>
      <c r="N13478" s="112">
        <f t="shared" si="421"/>
        <v>3.9478950383528906</v>
      </c>
    </row>
    <row r="13479" spans="1:14" x14ac:dyDescent="0.25">
      <c r="A13479" s="111" t="s">
        <v>947</v>
      </c>
      <c r="B13479" s="111">
        <f>INDEX(kommuner!C:C,MATCH(_xlfn.NUMBERVALUE(A13479),kommuner!B:B,0))</f>
        <v>5429</v>
      </c>
      <c r="C13479" s="111" t="s">
        <v>127</v>
      </c>
      <c r="D13479" s="111" t="s">
        <v>127</v>
      </c>
      <c r="E13479" s="111" t="s">
        <v>123</v>
      </c>
      <c r="F13479" s="111" t="s">
        <v>179</v>
      </c>
      <c r="G13479" s="111" t="s">
        <v>180</v>
      </c>
      <c r="H13479" s="111" t="s">
        <v>179</v>
      </c>
      <c r="I13479" s="111" t="s">
        <v>180</v>
      </c>
      <c r="J13479" t="str">
        <f t="shared" si="420"/>
        <v>5429SkogOrganisk jordBlandingsskogHøy</v>
      </c>
      <c r="K13479" s="111">
        <v>-5.5554344456832343</v>
      </c>
      <c r="L13479" s="111">
        <v>0.92784825435236762</v>
      </c>
      <c r="M13479" s="111">
        <v>0.46510463492953991</v>
      </c>
      <c r="N13479" s="112">
        <f t="shared" si="421"/>
        <v>-4.1624815564013264</v>
      </c>
    </row>
    <row r="13480" spans="1:14" x14ac:dyDescent="0.25">
      <c r="A13480" s="111" t="s">
        <v>947</v>
      </c>
      <c r="B13480" s="111">
        <f>INDEX(kommuner!C:C,MATCH(_xlfn.NUMBERVALUE(A13480),kommuner!B:B,0))</f>
        <v>5429</v>
      </c>
      <c r="C13480" s="111" t="s">
        <v>127</v>
      </c>
      <c r="D13480" s="111" t="s">
        <v>127</v>
      </c>
      <c r="E13480" s="111" t="s">
        <v>123</v>
      </c>
      <c r="F13480" s="111" t="s">
        <v>179</v>
      </c>
      <c r="G13480" s="111" t="s">
        <v>167</v>
      </c>
      <c r="H13480" s="111" t="s">
        <v>179</v>
      </c>
      <c r="I13480" s="111" t="s">
        <v>167</v>
      </c>
      <c r="J13480" t="str">
        <f t="shared" si="420"/>
        <v>5429SkogOrganisk jordBlandingsskogImpediment</v>
      </c>
      <c r="K13480" s="111">
        <v>-0.28586344175800005</v>
      </c>
      <c r="L13480" s="111">
        <v>0.92784825435236762</v>
      </c>
      <c r="M13480" s="111">
        <v>0.46510463492953991</v>
      </c>
      <c r="N13480" s="112">
        <f t="shared" si="421"/>
        <v>1.1070894475239075</v>
      </c>
    </row>
    <row r="13481" spans="1:14" x14ac:dyDescent="0.25">
      <c r="A13481" s="111" t="s">
        <v>947</v>
      </c>
      <c r="B13481" s="111">
        <f>INDEX(kommuner!C:C,MATCH(_xlfn.NUMBERVALUE(A13481),kommuner!B:B,0))</f>
        <v>5429</v>
      </c>
      <c r="C13481" s="111" t="s">
        <v>127</v>
      </c>
      <c r="D13481" s="111" t="s">
        <v>127</v>
      </c>
      <c r="E13481" s="111" t="s">
        <v>123</v>
      </c>
      <c r="F13481" s="111" t="s">
        <v>179</v>
      </c>
      <c r="G13481" s="111" t="s">
        <v>190</v>
      </c>
      <c r="H13481" s="111" t="s">
        <v>179</v>
      </c>
      <c r="I13481" s="111" t="s">
        <v>190</v>
      </c>
      <c r="J13481" t="str">
        <f t="shared" si="420"/>
        <v>5429SkogOrganisk jordBlandingsskogLav</v>
      </c>
      <c r="K13481" s="111">
        <v>-1.2347339377887629</v>
      </c>
      <c r="L13481" s="111">
        <v>0.92784825435236762</v>
      </c>
      <c r="M13481" s="111">
        <v>0.46510463492953991</v>
      </c>
      <c r="N13481" s="112">
        <f t="shared" si="421"/>
        <v>0.15821895149314458</v>
      </c>
    </row>
    <row r="13482" spans="1:14" x14ac:dyDescent="0.25">
      <c r="A13482" s="111" t="s">
        <v>947</v>
      </c>
      <c r="B13482" s="111">
        <f>INDEX(kommuner!C:C,MATCH(_xlfn.NUMBERVALUE(A13482),kommuner!B:B,0))</f>
        <v>5429</v>
      </c>
      <c r="C13482" s="111" t="s">
        <v>127</v>
      </c>
      <c r="D13482" s="111" t="s">
        <v>127</v>
      </c>
      <c r="E13482" s="111" t="s">
        <v>123</v>
      </c>
      <c r="F13482" s="111" t="s">
        <v>179</v>
      </c>
      <c r="G13482" s="111" t="s">
        <v>173</v>
      </c>
      <c r="H13482" s="111" t="s">
        <v>179</v>
      </c>
      <c r="I13482" s="111" t="s">
        <v>173</v>
      </c>
      <c r="J13482" t="str">
        <f t="shared" si="420"/>
        <v>5429SkogOrganisk jordBlandingsskogMiddels</v>
      </c>
      <c r="K13482" s="111">
        <v>-2.4239591752717748</v>
      </c>
      <c r="L13482" s="111">
        <v>0.92784825435236762</v>
      </c>
      <c r="M13482" s="111">
        <v>0.46510463492953991</v>
      </c>
      <c r="N13482" s="112">
        <f t="shared" si="421"/>
        <v>-1.0310062859898674</v>
      </c>
    </row>
    <row r="13483" spans="1:14" x14ac:dyDescent="0.25">
      <c r="A13483" s="111" t="s">
        <v>947</v>
      </c>
      <c r="B13483" s="111">
        <f>INDEX(kommuner!C:C,MATCH(_xlfn.NUMBERVALUE(A13483),kommuner!B:B,0))</f>
        <v>5429</v>
      </c>
      <c r="C13483" s="111" t="s">
        <v>127</v>
      </c>
      <c r="D13483" s="111" t="s">
        <v>127</v>
      </c>
      <c r="E13483" s="111" t="s">
        <v>123</v>
      </c>
      <c r="F13483" s="111" t="s">
        <v>179</v>
      </c>
      <c r="G13483" s="111" t="s">
        <v>186</v>
      </c>
      <c r="H13483" s="111" t="s">
        <v>179</v>
      </c>
      <c r="I13483" s="111" t="s">
        <v>186</v>
      </c>
      <c r="J13483" t="str">
        <f t="shared" si="420"/>
        <v>5429SkogOrganisk jordBlandingsskogSærs høy</v>
      </c>
      <c r="K13483" s="111">
        <v>-1.5726115302258048</v>
      </c>
      <c r="L13483" s="111">
        <v>0.92784825435236762</v>
      </c>
      <c r="M13483" s="111">
        <v>0.46510463492953991</v>
      </c>
      <c r="N13483" s="112">
        <f t="shared" si="421"/>
        <v>-0.17965864094389727</v>
      </c>
    </row>
    <row r="13484" spans="1:14" x14ac:dyDescent="0.25">
      <c r="A13484" s="111" t="s">
        <v>947</v>
      </c>
      <c r="B13484" s="111">
        <f>INDEX(kommuner!C:C,MATCH(_xlfn.NUMBERVALUE(A13484),kommuner!B:B,0))</f>
        <v>5429</v>
      </c>
      <c r="C13484" s="111" t="s">
        <v>127</v>
      </c>
      <c r="D13484" s="111" t="s">
        <v>127</v>
      </c>
      <c r="E13484" s="111" t="s">
        <v>123</v>
      </c>
      <c r="F13484" s="111" t="s">
        <v>185</v>
      </c>
      <c r="G13484" s="111" t="s">
        <v>180</v>
      </c>
      <c r="H13484" s="111" t="s">
        <v>185</v>
      </c>
      <c r="I13484" s="111" t="s">
        <v>180</v>
      </c>
      <c r="J13484" t="str">
        <f t="shared" si="420"/>
        <v>5429SkogOrganisk jordLauvskogHøy</v>
      </c>
      <c r="K13484" s="111">
        <v>-1.9913688882377358</v>
      </c>
      <c r="L13484" s="111">
        <v>0.92784825435236762</v>
      </c>
      <c r="M13484" s="111">
        <v>0.46510463492953991</v>
      </c>
      <c r="N13484" s="112">
        <f t="shared" si="421"/>
        <v>-0.59841599895582831</v>
      </c>
    </row>
    <row r="13485" spans="1:14" x14ac:dyDescent="0.25">
      <c r="A13485" s="111" t="s">
        <v>947</v>
      </c>
      <c r="B13485" s="111">
        <f>INDEX(kommuner!C:C,MATCH(_xlfn.NUMBERVALUE(A13485),kommuner!B:B,0))</f>
        <v>5429</v>
      </c>
      <c r="C13485" s="111" t="s">
        <v>127</v>
      </c>
      <c r="D13485" s="111" t="s">
        <v>127</v>
      </c>
      <c r="E13485" s="111" t="s">
        <v>123</v>
      </c>
      <c r="F13485" s="111" t="s">
        <v>185</v>
      </c>
      <c r="G13485" s="111" t="s">
        <v>167</v>
      </c>
      <c r="H13485" s="111" t="s">
        <v>185</v>
      </c>
      <c r="I13485" s="111" t="s">
        <v>167</v>
      </c>
      <c r="J13485" t="str">
        <f t="shared" si="420"/>
        <v>5429SkogOrganisk jordLauvskogImpediment</v>
      </c>
      <c r="K13485" s="111">
        <v>0.35000626494250675</v>
      </c>
      <c r="L13485" s="111">
        <v>0.92784825435236762</v>
      </c>
      <c r="M13485" s="111">
        <v>0.46510463492953991</v>
      </c>
      <c r="N13485" s="112">
        <f t="shared" si="421"/>
        <v>1.7429591542244141</v>
      </c>
    </row>
    <row r="13486" spans="1:14" x14ac:dyDescent="0.25">
      <c r="A13486" s="111" t="s">
        <v>947</v>
      </c>
      <c r="B13486" s="111">
        <f>INDEX(kommuner!C:C,MATCH(_xlfn.NUMBERVALUE(A13486),kommuner!B:B,0))</f>
        <v>5429</v>
      </c>
      <c r="C13486" s="111" t="s">
        <v>127</v>
      </c>
      <c r="D13486" s="111" t="s">
        <v>127</v>
      </c>
      <c r="E13486" s="111" t="s">
        <v>123</v>
      </c>
      <c r="F13486" s="111" t="s">
        <v>185</v>
      </c>
      <c r="G13486" s="111" t="s">
        <v>190</v>
      </c>
      <c r="H13486" s="111" t="s">
        <v>185</v>
      </c>
      <c r="I13486" s="111" t="s">
        <v>190</v>
      </c>
      <c r="J13486" t="str">
        <f t="shared" si="420"/>
        <v>5429SkogOrganisk jordLauvskogLav</v>
      </c>
      <c r="K13486" s="111">
        <v>1.1144075558526714</v>
      </c>
      <c r="L13486" s="111">
        <v>0.92784825435236762</v>
      </c>
      <c r="M13486" s="111">
        <v>0.46510463492953991</v>
      </c>
      <c r="N13486" s="112">
        <f t="shared" si="421"/>
        <v>2.5073604451345788</v>
      </c>
    </row>
    <row r="13487" spans="1:14" x14ac:dyDescent="0.25">
      <c r="A13487" s="111" t="s">
        <v>947</v>
      </c>
      <c r="B13487" s="111">
        <f>INDEX(kommuner!C:C,MATCH(_xlfn.NUMBERVALUE(A13487),kommuner!B:B,0))</f>
        <v>5429</v>
      </c>
      <c r="C13487" s="111" t="s">
        <v>127</v>
      </c>
      <c r="D13487" s="111" t="s">
        <v>127</v>
      </c>
      <c r="E13487" s="111" t="s">
        <v>123</v>
      </c>
      <c r="F13487" s="111" t="s">
        <v>185</v>
      </c>
      <c r="G13487" s="111" t="s">
        <v>173</v>
      </c>
      <c r="H13487" s="111" t="s">
        <v>185</v>
      </c>
      <c r="I13487" s="111" t="s">
        <v>173</v>
      </c>
      <c r="J13487" t="str">
        <f t="shared" si="420"/>
        <v>5429SkogOrganisk jordLauvskogMiddels</v>
      </c>
      <c r="K13487" s="111">
        <v>-0.62664468270982987</v>
      </c>
      <c r="L13487" s="111">
        <v>0.92784825435236762</v>
      </c>
      <c r="M13487" s="111">
        <v>0.46510463492953991</v>
      </c>
      <c r="N13487" s="112">
        <f t="shared" si="421"/>
        <v>0.76630820657207765</v>
      </c>
    </row>
    <row r="13488" spans="1:14" x14ac:dyDescent="0.25">
      <c r="A13488" s="111" t="s">
        <v>947</v>
      </c>
      <c r="B13488" s="111">
        <f>INDEX(kommuner!C:C,MATCH(_xlfn.NUMBERVALUE(A13488),kommuner!B:B,0))</f>
        <v>5429</v>
      </c>
      <c r="C13488" s="111" t="s">
        <v>127</v>
      </c>
      <c r="D13488" s="111" t="s">
        <v>127</v>
      </c>
      <c r="E13488" s="111" t="s">
        <v>123</v>
      </c>
      <c r="F13488" s="111" t="s">
        <v>185</v>
      </c>
      <c r="G13488" s="111" t="s">
        <v>186</v>
      </c>
      <c r="H13488" s="111" t="s">
        <v>185</v>
      </c>
      <c r="I13488" s="111" t="s">
        <v>186</v>
      </c>
      <c r="J13488" t="str">
        <f t="shared" si="420"/>
        <v>5429SkogOrganisk jordLauvskogSærs høy</v>
      </c>
      <c r="K13488" s="111">
        <v>-1.8997279926091779</v>
      </c>
      <c r="L13488" s="111">
        <v>0.92784825435236762</v>
      </c>
      <c r="M13488" s="111">
        <v>0.46510463492953991</v>
      </c>
      <c r="N13488" s="112">
        <f t="shared" si="421"/>
        <v>-0.50677510332727038</v>
      </c>
    </row>
    <row r="13489" spans="1:14" x14ac:dyDescent="0.25">
      <c r="A13489" s="111" t="s">
        <v>947</v>
      </c>
      <c r="B13489" s="111">
        <f>INDEX(kommuner!C:C,MATCH(_xlfn.NUMBERVALUE(A13489),kommuner!B:B,0))</f>
        <v>5429</v>
      </c>
      <c r="C13489" s="111" t="s">
        <v>83</v>
      </c>
      <c r="D13489" s="111" t="s">
        <v>83</v>
      </c>
      <c r="E13489" s="111" t="s">
        <v>126</v>
      </c>
      <c r="F13489" s="111" t="s">
        <v>139</v>
      </c>
      <c r="G13489" s="111" t="s">
        <v>139</v>
      </c>
      <c r="H13489" s="111" t="s">
        <v>139</v>
      </c>
      <c r="I13489" s="111" t="s">
        <v>139</v>
      </c>
      <c r="J13489" t="str">
        <f t="shared" si="420"/>
        <v>5429Utbygd arealMineraljord</v>
      </c>
      <c r="K13489" s="111">
        <v>6.7868445194857546E-2</v>
      </c>
      <c r="L13489" s="111">
        <v>0</v>
      </c>
      <c r="M13489" s="111">
        <v>1.303047089454229E-2</v>
      </c>
      <c r="N13489" s="112">
        <f t="shared" si="421"/>
        <v>8.0898916089399836E-2</v>
      </c>
    </row>
    <row r="13490" spans="1:14" x14ac:dyDescent="0.25">
      <c r="A13490" s="111" t="s">
        <v>947</v>
      </c>
      <c r="B13490" s="111">
        <f>INDEX(kommuner!C:C,MATCH(_xlfn.NUMBERVALUE(A13490),kommuner!B:B,0))</f>
        <v>5429</v>
      </c>
      <c r="C13490" s="111" t="s">
        <v>83</v>
      </c>
      <c r="D13490" s="111" t="s">
        <v>83</v>
      </c>
      <c r="E13490" s="111" t="s">
        <v>123</v>
      </c>
      <c r="F13490" s="111" t="s">
        <v>139</v>
      </c>
      <c r="G13490" s="111" t="s">
        <v>139</v>
      </c>
      <c r="H13490" s="111" t="s">
        <v>139</v>
      </c>
      <c r="I13490" s="111" t="s">
        <v>139</v>
      </c>
      <c r="J13490" t="str">
        <f t="shared" si="420"/>
        <v>5429Utbygd arealOrganisk jord</v>
      </c>
      <c r="K13490" s="111">
        <v>29.011421395201612</v>
      </c>
      <c r="L13490" s="111">
        <v>0</v>
      </c>
      <c r="M13490" s="111">
        <v>1.303047089454229E-2</v>
      </c>
      <c r="N13490" s="112">
        <f t="shared" si="421"/>
        <v>29.024451866096154</v>
      </c>
    </row>
    <row r="13491" spans="1:14" x14ac:dyDescent="0.25">
      <c r="A13491" s="111" t="s">
        <v>947</v>
      </c>
      <c r="B13491" s="111">
        <f>INDEX(kommuner!C:C,MATCH(_xlfn.NUMBERVALUE(A13491),kommuner!B:B,0))</f>
        <v>5429</v>
      </c>
      <c r="C13491" s="111" t="s">
        <v>181</v>
      </c>
      <c r="D13491" s="111" t="s">
        <v>181</v>
      </c>
      <c r="E13491" s="111" t="s">
        <v>123</v>
      </c>
      <c r="F13491" s="111" t="s">
        <v>139</v>
      </c>
      <c r="G13491" s="111" t="s">
        <v>139</v>
      </c>
      <c r="H13491" s="111" t="s">
        <v>139</v>
      </c>
      <c r="I13491" s="111" t="s">
        <v>139</v>
      </c>
      <c r="J13491" t="str">
        <f t="shared" si="420"/>
        <v>5429Vann og myrOrganisk jord</v>
      </c>
      <c r="K13491" s="111">
        <v>-4.1038862122629617E-2</v>
      </c>
      <c r="L13491" s="111">
        <v>0</v>
      </c>
      <c r="M13491" s="111">
        <v>0</v>
      </c>
      <c r="N13491" s="112">
        <f t="shared" si="421"/>
        <v>-4.1038862122629617E-2</v>
      </c>
    </row>
    <row r="13492" spans="1:14" x14ac:dyDescent="0.25">
      <c r="A13492" s="111" t="s">
        <v>948</v>
      </c>
      <c r="B13492" s="111">
        <f>INDEX(kommuner!C:C,MATCH(_xlfn.NUMBERVALUE(A13492),kommuner!B:B,0))</f>
        <v>5404</v>
      </c>
      <c r="C13492" s="111" t="s">
        <v>82</v>
      </c>
      <c r="D13492" s="111" t="s">
        <v>82</v>
      </c>
      <c r="E13492" s="111" t="s">
        <v>126</v>
      </c>
      <c r="F13492" s="111" t="s">
        <v>139</v>
      </c>
      <c r="G13492" s="111" t="s">
        <v>139</v>
      </c>
      <c r="H13492" s="111" t="s">
        <v>139</v>
      </c>
      <c r="I13492" s="111" t="s">
        <v>139</v>
      </c>
      <c r="J13492" t="str">
        <f t="shared" si="420"/>
        <v>5404Annen utmarkMineraljord</v>
      </c>
      <c r="K13492" s="111">
        <v>-1.4554712585335521E-3</v>
      </c>
      <c r="L13492" s="111">
        <v>0</v>
      </c>
      <c r="M13492" s="111">
        <v>0</v>
      </c>
      <c r="N13492" s="112">
        <f t="shared" si="421"/>
        <v>-1.4554712585335521E-3</v>
      </c>
    </row>
    <row r="13493" spans="1:14" x14ac:dyDescent="0.25">
      <c r="A13493" s="111" t="s">
        <v>948</v>
      </c>
      <c r="B13493" s="111">
        <f>INDEX(kommuner!C:C,MATCH(_xlfn.NUMBERVALUE(A13493),kommuner!B:B,0))</f>
        <v>5404</v>
      </c>
      <c r="C13493" s="111" t="s">
        <v>121</v>
      </c>
      <c r="D13493" s="111" t="s">
        <v>121</v>
      </c>
      <c r="E13493" s="111" t="s">
        <v>126</v>
      </c>
      <c r="F13493" s="111" t="s">
        <v>139</v>
      </c>
      <c r="G13493" s="111" t="s">
        <v>139</v>
      </c>
      <c r="H13493" s="111" t="s">
        <v>139</v>
      </c>
      <c r="I13493" s="111" t="s">
        <v>139</v>
      </c>
      <c r="J13493" t="str">
        <f t="shared" si="420"/>
        <v>5404BeiteMineraljord</v>
      </c>
      <c r="K13493" s="111">
        <v>-0.96338340838695502</v>
      </c>
      <c r="L13493" s="111">
        <v>0</v>
      </c>
      <c r="M13493" s="111">
        <v>1.2448711246839999E-7</v>
      </c>
      <c r="N13493" s="112">
        <f t="shared" si="421"/>
        <v>-0.96338328389984251</v>
      </c>
    </row>
    <row r="13494" spans="1:14" x14ac:dyDescent="0.25">
      <c r="A13494" s="111" t="s">
        <v>948</v>
      </c>
      <c r="B13494" s="111">
        <f>INDEX(kommuner!C:C,MATCH(_xlfn.NUMBERVALUE(A13494),kommuner!B:B,0))</f>
        <v>5404</v>
      </c>
      <c r="C13494" s="111" t="s">
        <v>121</v>
      </c>
      <c r="D13494" s="111" t="s">
        <v>121</v>
      </c>
      <c r="E13494" s="111" t="s">
        <v>123</v>
      </c>
      <c r="F13494" s="111" t="s">
        <v>139</v>
      </c>
      <c r="G13494" s="111" t="s">
        <v>139</v>
      </c>
      <c r="H13494" s="111" t="s">
        <v>139</v>
      </c>
      <c r="I13494" s="111" t="s">
        <v>139</v>
      </c>
      <c r="J13494" t="str">
        <f t="shared" si="420"/>
        <v>5404BeiteOrganisk jord</v>
      </c>
      <c r="K13494" s="111">
        <v>12.077525935985037</v>
      </c>
      <c r="L13494" s="111">
        <v>1.6412500000000001</v>
      </c>
      <c r="M13494" s="111">
        <v>0</v>
      </c>
      <c r="N13494" s="112">
        <f t="shared" si="421"/>
        <v>13.718775935985036</v>
      </c>
    </row>
    <row r="13495" spans="1:14" x14ac:dyDescent="0.25">
      <c r="A13495" s="111" t="s">
        <v>948</v>
      </c>
      <c r="B13495" s="111">
        <f>INDEX(kommuner!C:C,MATCH(_xlfn.NUMBERVALUE(A13495),kommuner!B:B,0))</f>
        <v>5404</v>
      </c>
      <c r="C13495" s="111" t="s">
        <v>84</v>
      </c>
      <c r="D13495" s="111" t="s">
        <v>84</v>
      </c>
      <c r="E13495" s="111" t="s">
        <v>126</v>
      </c>
      <c r="F13495" s="111" t="s">
        <v>139</v>
      </c>
      <c r="G13495" s="111" t="s">
        <v>139</v>
      </c>
      <c r="H13495" s="111" t="s">
        <v>139</v>
      </c>
      <c r="I13495" s="111" t="s">
        <v>139</v>
      </c>
      <c r="J13495" t="str">
        <f t="shared" si="420"/>
        <v>5404Dyrket markMineraljord</v>
      </c>
      <c r="K13495" s="111">
        <v>-0.51473189514291939</v>
      </c>
      <c r="L13495" s="111">
        <v>0</v>
      </c>
      <c r="M13495" s="111">
        <v>0</v>
      </c>
      <c r="N13495" s="112">
        <f t="shared" si="421"/>
        <v>-0.51473189514291939</v>
      </c>
    </row>
    <row r="13496" spans="1:14" x14ac:dyDescent="0.25">
      <c r="A13496" s="111" t="s">
        <v>948</v>
      </c>
      <c r="B13496" s="111">
        <f>INDEX(kommuner!C:C,MATCH(_xlfn.NUMBERVALUE(A13496),kommuner!B:B,0))</f>
        <v>5404</v>
      </c>
      <c r="C13496" s="111" t="s">
        <v>84</v>
      </c>
      <c r="D13496" s="111" t="s">
        <v>84</v>
      </c>
      <c r="E13496" s="111" t="s">
        <v>123</v>
      </c>
      <c r="F13496" s="111" t="s">
        <v>139</v>
      </c>
      <c r="G13496" s="111" t="s">
        <v>139</v>
      </c>
      <c r="H13496" s="111" t="s">
        <v>139</v>
      </c>
      <c r="I13496" s="111" t="s">
        <v>139</v>
      </c>
      <c r="J13496" t="str">
        <f t="shared" si="420"/>
        <v>5404Dyrket markOrganisk jord</v>
      </c>
      <c r="K13496" s="111">
        <v>28.726149366675592</v>
      </c>
      <c r="L13496" s="111">
        <v>1.45625</v>
      </c>
      <c r="M13496" s="111">
        <v>0</v>
      </c>
      <c r="N13496" s="112">
        <f t="shared" si="421"/>
        <v>30.182399366675593</v>
      </c>
    </row>
    <row r="13497" spans="1:14" x14ac:dyDescent="0.25">
      <c r="A13497" s="111" t="s">
        <v>948</v>
      </c>
      <c r="B13497" s="111">
        <f>INDEX(kommuner!C:C,MATCH(_xlfn.NUMBERVALUE(A13497),kommuner!B:B,0))</f>
        <v>5404</v>
      </c>
      <c r="C13497" s="111" t="s">
        <v>127</v>
      </c>
      <c r="D13497" s="111" t="s">
        <v>127</v>
      </c>
      <c r="E13497" s="111" t="s">
        <v>126</v>
      </c>
      <c r="F13497" s="111" t="s">
        <v>172</v>
      </c>
      <c r="G13497" s="111" t="s">
        <v>180</v>
      </c>
      <c r="H13497" s="111" t="s">
        <v>172</v>
      </c>
      <c r="I13497" s="111" t="s">
        <v>180</v>
      </c>
      <c r="J13497" t="str">
        <f t="shared" si="420"/>
        <v>5404SkogMineraljordBarskogHøy</v>
      </c>
      <c r="K13497" s="111">
        <v>-4.1008350957832223</v>
      </c>
      <c r="L13497" s="111">
        <v>0.85306406685236758</v>
      </c>
      <c r="M13497" s="111">
        <v>6.4056614999681585E-2</v>
      </c>
      <c r="N13497" s="112">
        <f t="shared" si="421"/>
        <v>-3.183714413931173</v>
      </c>
    </row>
    <row r="13498" spans="1:14" x14ac:dyDescent="0.25">
      <c r="A13498" s="111" t="s">
        <v>948</v>
      </c>
      <c r="B13498" s="111">
        <f>INDEX(kommuner!C:C,MATCH(_xlfn.NUMBERVALUE(A13498),kommuner!B:B,0))</f>
        <v>5404</v>
      </c>
      <c r="C13498" s="111" t="s">
        <v>127</v>
      </c>
      <c r="D13498" s="111" t="s">
        <v>127</v>
      </c>
      <c r="E13498" s="111" t="s">
        <v>126</v>
      </c>
      <c r="F13498" s="111" t="s">
        <v>172</v>
      </c>
      <c r="G13498" s="111" t="s">
        <v>167</v>
      </c>
      <c r="H13498" s="111" t="s">
        <v>172</v>
      </c>
      <c r="I13498" s="111" t="s">
        <v>167</v>
      </c>
      <c r="J13498" t="str">
        <f t="shared" si="420"/>
        <v>5404SkogMineraljordBarskogImpediment</v>
      </c>
      <c r="K13498" s="111">
        <v>-1.3727794028153204</v>
      </c>
      <c r="L13498" s="111">
        <v>0.85306406685236758</v>
      </c>
      <c r="M13498" s="111">
        <v>6.3979989500968365E-2</v>
      </c>
      <c r="N13498" s="112">
        <f t="shared" si="421"/>
        <v>-0.45573534646198444</v>
      </c>
    </row>
    <row r="13499" spans="1:14" x14ac:dyDescent="0.25">
      <c r="A13499" s="111" t="s">
        <v>948</v>
      </c>
      <c r="B13499" s="111">
        <f>INDEX(kommuner!C:C,MATCH(_xlfn.NUMBERVALUE(A13499),kommuner!B:B,0))</f>
        <v>5404</v>
      </c>
      <c r="C13499" s="111" t="s">
        <v>127</v>
      </c>
      <c r="D13499" s="111" t="s">
        <v>127</v>
      </c>
      <c r="E13499" s="111" t="s">
        <v>126</v>
      </c>
      <c r="F13499" s="111" t="s">
        <v>172</v>
      </c>
      <c r="G13499" s="111" t="s">
        <v>190</v>
      </c>
      <c r="H13499" s="111" t="s">
        <v>172</v>
      </c>
      <c r="I13499" s="111" t="s">
        <v>190</v>
      </c>
      <c r="J13499" t="str">
        <f t="shared" si="420"/>
        <v>5404SkogMineraljordBarskogLav</v>
      </c>
      <c r="K13499" s="111">
        <v>-1.2890212031300934</v>
      </c>
      <c r="L13499" s="111">
        <v>0.85306406685236758</v>
      </c>
      <c r="M13499" s="111">
        <v>6.3979989500968365E-2</v>
      </c>
      <c r="N13499" s="112">
        <f t="shared" si="421"/>
        <v>-0.37197714677675742</v>
      </c>
    </row>
    <row r="13500" spans="1:14" x14ac:dyDescent="0.25">
      <c r="A13500" s="111" t="s">
        <v>948</v>
      </c>
      <c r="B13500" s="111">
        <f>INDEX(kommuner!C:C,MATCH(_xlfn.NUMBERVALUE(A13500),kommuner!B:B,0))</f>
        <v>5404</v>
      </c>
      <c r="C13500" s="111" t="s">
        <v>127</v>
      </c>
      <c r="D13500" s="111" t="s">
        <v>127</v>
      </c>
      <c r="E13500" s="111" t="s">
        <v>126</v>
      </c>
      <c r="F13500" s="111" t="s">
        <v>172</v>
      </c>
      <c r="G13500" s="111" t="s">
        <v>173</v>
      </c>
      <c r="H13500" s="111" t="s">
        <v>172</v>
      </c>
      <c r="I13500" s="111" t="s">
        <v>173</v>
      </c>
      <c r="J13500" t="str">
        <f t="shared" si="420"/>
        <v>5404SkogMineraljordBarskogMiddels</v>
      </c>
      <c r="K13500" s="111">
        <v>-2.9452289214132028</v>
      </c>
      <c r="L13500" s="111">
        <v>0.85306406685236758</v>
      </c>
      <c r="M13500" s="111">
        <v>6.4056614999681585E-2</v>
      </c>
      <c r="N13500" s="112">
        <f t="shared" si="421"/>
        <v>-2.0281082395611536</v>
      </c>
    </row>
    <row r="13501" spans="1:14" x14ac:dyDescent="0.25">
      <c r="A13501" s="111" t="s">
        <v>948</v>
      </c>
      <c r="B13501" s="111">
        <f>INDEX(kommuner!C:C,MATCH(_xlfn.NUMBERVALUE(A13501),kommuner!B:B,0))</f>
        <v>5404</v>
      </c>
      <c r="C13501" s="111" t="s">
        <v>127</v>
      </c>
      <c r="D13501" s="111" t="s">
        <v>127</v>
      </c>
      <c r="E13501" s="111" t="s">
        <v>126</v>
      </c>
      <c r="F13501" s="111" t="s">
        <v>172</v>
      </c>
      <c r="G13501" s="111" t="s">
        <v>186</v>
      </c>
      <c r="H13501" s="111" t="s">
        <v>172</v>
      </c>
      <c r="I13501" s="111" t="s">
        <v>186</v>
      </c>
      <c r="J13501" t="str">
        <f t="shared" si="420"/>
        <v>5404SkogMineraljordBarskogSærs høy</v>
      </c>
      <c r="K13501" s="111">
        <v>0.12072674540874306</v>
      </c>
      <c r="L13501" s="111">
        <v>0.85306406685236758</v>
      </c>
      <c r="M13501" s="111">
        <v>6.4056614999681585E-2</v>
      </c>
      <c r="N13501" s="112">
        <f t="shared" si="421"/>
        <v>1.0378474272607923</v>
      </c>
    </row>
    <row r="13502" spans="1:14" x14ac:dyDescent="0.25">
      <c r="A13502" s="111" t="s">
        <v>948</v>
      </c>
      <c r="B13502" s="111">
        <f>INDEX(kommuner!C:C,MATCH(_xlfn.NUMBERVALUE(A13502),kommuner!B:B,0))</f>
        <v>5404</v>
      </c>
      <c r="C13502" s="111" t="s">
        <v>127</v>
      </c>
      <c r="D13502" s="111" t="s">
        <v>127</v>
      </c>
      <c r="E13502" s="111" t="s">
        <v>126</v>
      </c>
      <c r="F13502" s="111" t="s">
        <v>179</v>
      </c>
      <c r="G13502" s="111" t="s">
        <v>180</v>
      </c>
      <c r="H13502" s="111" t="s">
        <v>179</v>
      </c>
      <c r="I13502" s="111" t="s">
        <v>180</v>
      </c>
      <c r="J13502" t="str">
        <f t="shared" si="420"/>
        <v>5404SkogMineraljordBlandingsskogHøy</v>
      </c>
      <c r="K13502" s="111">
        <v>-7.1939050909469406</v>
      </c>
      <c r="L13502" s="111">
        <v>0.85306406685236758</v>
      </c>
      <c r="M13502" s="111">
        <v>6.3979989500968365E-2</v>
      </c>
      <c r="N13502" s="112">
        <f t="shared" si="421"/>
        <v>-6.2768610345936047</v>
      </c>
    </row>
    <row r="13503" spans="1:14" x14ac:dyDescent="0.25">
      <c r="A13503" s="111" t="s">
        <v>948</v>
      </c>
      <c r="B13503" s="111">
        <f>INDEX(kommuner!C:C,MATCH(_xlfn.NUMBERVALUE(A13503),kommuner!B:B,0))</f>
        <v>5404</v>
      </c>
      <c r="C13503" s="111" t="s">
        <v>127</v>
      </c>
      <c r="D13503" s="111" t="s">
        <v>127</v>
      </c>
      <c r="E13503" s="111" t="s">
        <v>126</v>
      </c>
      <c r="F13503" s="111" t="s">
        <v>179</v>
      </c>
      <c r="G13503" s="111" t="s">
        <v>167</v>
      </c>
      <c r="H13503" s="111" t="s">
        <v>179</v>
      </c>
      <c r="I13503" s="111" t="s">
        <v>167</v>
      </c>
      <c r="J13503" t="str">
        <f t="shared" si="420"/>
        <v>5404SkogMineraljordBlandingsskogImpediment</v>
      </c>
      <c r="K13503" s="111">
        <v>-1.6598037998579707</v>
      </c>
      <c r="L13503" s="111">
        <v>0.85306406685236758</v>
      </c>
      <c r="M13503" s="111">
        <v>6.3979989500968365E-2</v>
      </c>
      <c r="N13503" s="112">
        <f t="shared" si="421"/>
        <v>-0.7427597435046347</v>
      </c>
    </row>
    <row r="13504" spans="1:14" x14ac:dyDescent="0.25">
      <c r="A13504" s="111" t="s">
        <v>948</v>
      </c>
      <c r="B13504" s="111">
        <f>INDEX(kommuner!C:C,MATCH(_xlfn.NUMBERVALUE(A13504),kommuner!B:B,0))</f>
        <v>5404</v>
      </c>
      <c r="C13504" s="111" t="s">
        <v>127</v>
      </c>
      <c r="D13504" s="111" t="s">
        <v>127</v>
      </c>
      <c r="E13504" s="111" t="s">
        <v>126</v>
      </c>
      <c r="F13504" s="111" t="s">
        <v>179</v>
      </c>
      <c r="G13504" s="111" t="s">
        <v>190</v>
      </c>
      <c r="H13504" s="111" t="s">
        <v>179</v>
      </c>
      <c r="I13504" s="111" t="s">
        <v>190</v>
      </c>
      <c r="J13504" t="str">
        <f t="shared" si="420"/>
        <v>5404SkogMineraljordBlandingsskogLav</v>
      </c>
      <c r="K13504" s="111">
        <v>-2.5588434197694254</v>
      </c>
      <c r="L13504" s="111">
        <v>0.85306406685236758</v>
      </c>
      <c r="M13504" s="111">
        <v>6.3979989500968365E-2</v>
      </c>
      <c r="N13504" s="112">
        <f t="shared" si="421"/>
        <v>-1.6417993634160897</v>
      </c>
    </row>
    <row r="13505" spans="1:14" x14ac:dyDescent="0.25">
      <c r="A13505" s="111" t="s">
        <v>948</v>
      </c>
      <c r="B13505" s="111">
        <f>INDEX(kommuner!C:C,MATCH(_xlfn.NUMBERVALUE(A13505),kommuner!B:B,0))</f>
        <v>5404</v>
      </c>
      <c r="C13505" s="111" t="s">
        <v>127</v>
      </c>
      <c r="D13505" s="111" t="s">
        <v>127</v>
      </c>
      <c r="E13505" s="111" t="s">
        <v>126</v>
      </c>
      <c r="F13505" s="111" t="s">
        <v>179</v>
      </c>
      <c r="G13505" s="111" t="s">
        <v>173</v>
      </c>
      <c r="H13505" s="111" t="s">
        <v>179</v>
      </c>
      <c r="I13505" s="111" t="s">
        <v>173</v>
      </c>
      <c r="J13505" t="str">
        <f t="shared" si="420"/>
        <v>5404SkogMineraljordBlandingsskogMiddels</v>
      </c>
      <c r="K13505" s="111">
        <v>-3.8687729546762566</v>
      </c>
      <c r="L13505" s="111">
        <v>0.85306406685236758</v>
      </c>
      <c r="M13505" s="111">
        <v>6.3979989500968365E-2</v>
      </c>
      <c r="N13505" s="112">
        <f t="shared" si="421"/>
        <v>-2.9517288983229206</v>
      </c>
    </row>
    <row r="13506" spans="1:14" x14ac:dyDescent="0.25">
      <c r="A13506" s="111" t="s">
        <v>948</v>
      </c>
      <c r="B13506" s="111">
        <f>INDEX(kommuner!C:C,MATCH(_xlfn.NUMBERVALUE(A13506),kommuner!B:B,0))</f>
        <v>5404</v>
      </c>
      <c r="C13506" s="111" t="s">
        <v>127</v>
      </c>
      <c r="D13506" s="111" t="s">
        <v>127</v>
      </c>
      <c r="E13506" s="111" t="s">
        <v>126</v>
      </c>
      <c r="F13506" s="111" t="s">
        <v>179</v>
      </c>
      <c r="G13506" s="111" t="s">
        <v>186</v>
      </c>
      <c r="H13506" s="111" t="s">
        <v>179</v>
      </c>
      <c r="I13506" s="111" t="s">
        <v>186</v>
      </c>
      <c r="J13506" t="str">
        <f t="shared" si="420"/>
        <v>5404SkogMineraljordBlandingsskogSærs høy</v>
      </c>
      <c r="K13506" s="111">
        <v>-2.9395925245326562</v>
      </c>
      <c r="L13506" s="111">
        <v>0.85306406685236758</v>
      </c>
      <c r="M13506" s="111">
        <v>6.3979989500968365E-2</v>
      </c>
      <c r="N13506" s="112">
        <f t="shared" si="421"/>
        <v>-2.0225484681793202</v>
      </c>
    </row>
    <row r="13507" spans="1:14" x14ac:dyDescent="0.25">
      <c r="A13507" s="111" t="s">
        <v>948</v>
      </c>
      <c r="B13507" s="111">
        <f>INDEX(kommuner!C:C,MATCH(_xlfn.NUMBERVALUE(A13507),kommuner!B:B,0))</f>
        <v>5404</v>
      </c>
      <c r="C13507" s="111" t="s">
        <v>127</v>
      </c>
      <c r="D13507" s="111" t="s">
        <v>127</v>
      </c>
      <c r="E13507" s="111" t="s">
        <v>126</v>
      </c>
      <c r="F13507" s="111" t="s">
        <v>185</v>
      </c>
      <c r="G13507" s="111" t="s">
        <v>180</v>
      </c>
      <c r="H13507" s="111" t="s">
        <v>185</v>
      </c>
      <c r="I13507" s="111" t="s">
        <v>180</v>
      </c>
      <c r="J13507" t="str">
        <f t="shared" ref="J13507:J13570" si="422">B13507&amp;C13507&amp;E13507&amp;IF(C13507="Skog",F13507&amp;G13507,"")</f>
        <v>5404SkogMineraljordLauvskogHøy</v>
      </c>
      <c r="K13507" s="111">
        <v>-3.3269846154961789</v>
      </c>
      <c r="L13507" s="111">
        <v>0.85306406685236758</v>
      </c>
      <c r="M13507" s="111">
        <v>6.3979989500968365E-2</v>
      </c>
      <c r="N13507" s="112">
        <f t="shared" ref="N13507:N13570" si="423">SUM(K13507:M13507)</f>
        <v>-2.4099405591428429</v>
      </c>
    </row>
    <row r="13508" spans="1:14" x14ac:dyDescent="0.25">
      <c r="A13508" s="111" t="s">
        <v>948</v>
      </c>
      <c r="B13508" s="111">
        <f>INDEX(kommuner!C:C,MATCH(_xlfn.NUMBERVALUE(A13508),kommuner!B:B,0))</f>
        <v>5404</v>
      </c>
      <c r="C13508" s="111" t="s">
        <v>127</v>
      </c>
      <c r="D13508" s="111" t="s">
        <v>127</v>
      </c>
      <c r="E13508" s="111" t="s">
        <v>126</v>
      </c>
      <c r="F13508" s="111" t="s">
        <v>185</v>
      </c>
      <c r="G13508" s="111" t="s">
        <v>167</v>
      </c>
      <c r="H13508" s="111" t="s">
        <v>185</v>
      </c>
      <c r="I13508" s="111" t="s">
        <v>167</v>
      </c>
      <c r="J13508" t="str">
        <f t="shared" si="422"/>
        <v>5404SkogMineraljordLauvskogImpediment</v>
      </c>
      <c r="K13508" s="111">
        <v>-0.34791782039540947</v>
      </c>
      <c r="L13508" s="111">
        <v>0.85306406685236758</v>
      </c>
      <c r="M13508" s="111">
        <v>6.3979989500968365E-2</v>
      </c>
      <c r="N13508" s="112">
        <f t="shared" si="423"/>
        <v>0.56912623595792644</v>
      </c>
    </row>
    <row r="13509" spans="1:14" x14ac:dyDescent="0.25">
      <c r="A13509" s="111" t="s">
        <v>948</v>
      </c>
      <c r="B13509" s="111">
        <f>INDEX(kommuner!C:C,MATCH(_xlfn.NUMBERVALUE(A13509),kommuner!B:B,0))</f>
        <v>5404</v>
      </c>
      <c r="C13509" s="111" t="s">
        <v>127</v>
      </c>
      <c r="D13509" s="111" t="s">
        <v>127</v>
      </c>
      <c r="E13509" s="111" t="s">
        <v>126</v>
      </c>
      <c r="F13509" s="111" t="s">
        <v>185</v>
      </c>
      <c r="G13509" s="111" t="s">
        <v>190</v>
      </c>
      <c r="H13509" s="111" t="s">
        <v>185</v>
      </c>
      <c r="I13509" s="111" t="s">
        <v>190</v>
      </c>
      <c r="J13509" t="str">
        <f t="shared" si="422"/>
        <v>5404SkogMineraljordLauvskogLav</v>
      </c>
      <c r="K13509" s="111">
        <v>-8.9748170935426599E-2</v>
      </c>
      <c r="L13509" s="111">
        <v>0.85306406685236758</v>
      </c>
      <c r="M13509" s="111">
        <v>6.3979989500968365E-2</v>
      </c>
      <c r="N13509" s="112">
        <f t="shared" si="423"/>
        <v>0.82729588541790933</v>
      </c>
    </row>
    <row r="13510" spans="1:14" x14ac:dyDescent="0.25">
      <c r="A13510" s="111" t="s">
        <v>948</v>
      </c>
      <c r="B13510" s="111">
        <f>INDEX(kommuner!C:C,MATCH(_xlfn.NUMBERVALUE(A13510),kommuner!B:B,0))</f>
        <v>5404</v>
      </c>
      <c r="C13510" s="111" t="s">
        <v>127</v>
      </c>
      <c r="D13510" s="111" t="s">
        <v>127</v>
      </c>
      <c r="E13510" s="111" t="s">
        <v>126</v>
      </c>
      <c r="F13510" s="111" t="s">
        <v>185</v>
      </c>
      <c r="G13510" s="111" t="s">
        <v>173</v>
      </c>
      <c r="H13510" s="111" t="s">
        <v>185</v>
      </c>
      <c r="I13510" s="111" t="s">
        <v>173</v>
      </c>
      <c r="J13510" t="str">
        <f t="shared" si="422"/>
        <v>5404SkogMineraljordLauvskogMiddels</v>
      </c>
      <c r="K13510" s="111">
        <v>-1.7789409505847176</v>
      </c>
      <c r="L13510" s="111">
        <v>0.85306406685236758</v>
      </c>
      <c r="M13510" s="111">
        <v>6.3979989500968365E-2</v>
      </c>
      <c r="N13510" s="112">
        <f t="shared" si="423"/>
        <v>-0.86189689423138161</v>
      </c>
    </row>
    <row r="13511" spans="1:14" x14ac:dyDescent="0.25">
      <c r="A13511" s="111" t="s">
        <v>948</v>
      </c>
      <c r="B13511" s="111">
        <f>INDEX(kommuner!C:C,MATCH(_xlfn.NUMBERVALUE(A13511),kommuner!B:B,0))</f>
        <v>5404</v>
      </c>
      <c r="C13511" s="111" t="s">
        <v>127</v>
      </c>
      <c r="D13511" s="111" t="s">
        <v>127</v>
      </c>
      <c r="E13511" s="111" t="s">
        <v>126</v>
      </c>
      <c r="F13511" s="111" t="s">
        <v>185</v>
      </c>
      <c r="G13511" s="111" t="s">
        <v>186</v>
      </c>
      <c r="H13511" s="111" t="s">
        <v>185</v>
      </c>
      <c r="I13511" s="111" t="s">
        <v>186</v>
      </c>
      <c r="J13511" t="str">
        <f t="shared" si="422"/>
        <v>5404SkogMineraljordLauvskogSærs høy</v>
      </c>
      <c r="K13511" s="111">
        <v>-3.6560473259425113</v>
      </c>
      <c r="L13511" s="111">
        <v>0.85306406685236758</v>
      </c>
      <c r="M13511" s="111">
        <v>6.3979989500968365E-2</v>
      </c>
      <c r="N13511" s="112">
        <f t="shared" si="423"/>
        <v>-2.7390032695891753</v>
      </c>
    </row>
    <row r="13512" spans="1:14" x14ac:dyDescent="0.25">
      <c r="A13512" s="111" t="s">
        <v>948</v>
      </c>
      <c r="B13512" s="111">
        <f>INDEX(kommuner!C:C,MATCH(_xlfn.NUMBERVALUE(A13512),kommuner!B:B,0))</f>
        <v>5404</v>
      </c>
      <c r="C13512" s="111" t="s">
        <v>127</v>
      </c>
      <c r="D13512" s="111" t="s">
        <v>127</v>
      </c>
      <c r="E13512" s="111" t="s">
        <v>123</v>
      </c>
      <c r="F13512" s="111" t="s">
        <v>172</v>
      </c>
      <c r="G13512" s="111" t="s">
        <v>180</v>
      </c>
      <c r="H13512" s="111" t="s">
        <v>172</v>
      </c>
      <c r="I13512" s="111" t="s">
        <v>180</v>
      </c>
      <c r="J13512" t="str">
        <f t="shared" si="422"/>
        <v>5404SkogOrganisk jordBarskogHøy</v>
      </c>
      <c r="K13512" s="111">
        <v>-2.5184559031994138</v>
      </c>
      <c r="L13512" s="111">
        <v>0.92784825435236762</v>
      </c>
      <c r="M13512" s="111">
        <v>0.46518126042825314</v>
      </c>
      <c r="N13512" s="112">
        <f t="shared" si="423"/>
        <v>-1.1254263884187932</v>
      </c>
    </row>
    <row r="13513" spans="1:14" x14ac:dyDescent="0.25">
      <c r="A13513" s="111" t="s">
        <v>948</v>
      </c>
      <c r="B13513" s="111">
        <f>INDEX(kommuner!C:C,MATCH(_xlfn.NUMBERVALUE(A13513),kommuner!B:B,0))</f>
        <v>5404</v>
      </c>
      <c r="C13513" s="111" t="s">
        <v>127</v>
      </c>
      <c r="D13513" s="111" t="s">
        <v>127</v>
      </c>
      <c r="E13513" s="111" t="s">
        <v>123</v>
      </c>
      <c r="F13513" s="111" t="s">
        <v>172</v>
      </c>
      <c r="G13513" s="111" t="s">
        <v>167</v>
      </c>
      <c r="H13513" s="111" t="s">
        <v>172</v>
      </c>
      <c r="I13513" s="111" t="s">
        <v>167</v>
      </c>
      <c r="J13513" t="str">
        <f t="shared" si="422"/>
        <v>5404SkogOrganisk jordBarskogImpediment</v>
      </c>
      <c r="K13513" s="111">
        <v>-0.13011741963904588</v>
      </c>
      <c r="L13513" s="111">
        <v>0.92784825435236762</v>
      </c>
      <c r="M13513" s="111">
        <v>0.46510463492953991</v>
      </c>
      <c r="N13513" s="112">
        <f t="shared" si="423"/>
        <v>1.2628354696428616</v>
      </c>
    </row>
    <row r="13514" spans="1:14" x14ac:dyDescent="0.25">
      <c r="A13514" s="111" t="s">
        <v>948</v>
      </c>
      <c r="B13514" s="111">
        <f>INDEX(kommuner!C:C,MATCH(_xlfn.NUMBERVALUE(A13514),kommuner!B:B,0))</f>
        <v>5404</v>
      </c>
      <c r="C13514" s="111" t="s">
        <v>127</v>
      </c>
      <c r="D13514" s="111" t="s">
        <v>127</v>
      </c>
      <c r="E13514" s="111" t="s">
        <v>123</v>
      </c>
      <c r="F13514" s="111" t="s">
        <v>172</v>
      </c>
      <c r="G13514" s="111" t="s">
        <v>190</v>
      </c>
      <c r="H13514" s="111" t="s">
        <v>172</v>
      </c>
      <c r="I13514" s="111" t="s">
        <v>190</v>
      </c>
      <c r="J13514" t="str">
        <f t="shared" si="422"/>
        <v>5404SkogOrganisk jordBarskogLav</v>
      </c>
      <c r="K13514" s="111">
        <v>-0.50666953101693391</v>
      </c>
      <c r="L13514" s="111">
        <v>0.92784825435236762</v>
      </c>
      <c r="M13514" s="111">
        <v>0.46510463492953991</v>
      </c>
      <c r="N13514" s="112">
        <f t="shared" si="423"/>
        <v>0.88628335826497362</v>
      </c>
    </row>
    <row r="13515" spans="1:14" x14ac:dyDescent="0.25">
      <c r="A13515" s="111" t="s">
        <v>948</v>
      </c>
      <c r="B13515" s="111">
        <f>INDEX(kommuner!C:C,MATCH(_xlfn.NUMBERVALUE(A13515),kommuner!B:B,0))</f>
        <v>5404</v>
      </c>
      <c r="C13515" s="111" t="s">
        <v>127</v>
      </c>
      <c r="D13515" s="111" t="s">
        <v>127</v>
      </c>
      <c r="E13515" s="111" t="s">
        <v>123</v>
      </c>
      <c r="F13515" s="111" t="s">
        <v>172</v>
      </c>
      <c r="G13515" s="111" t="s">
        <v>173</v>
      </c>
      <c r="H13515" s="111" t="s">
        <v>172</v>
      </c>
      <c r="I13515" s="111" t="s">
        <v>173</v>
      </c>
      <c r="J13515" t="str">
        <f t="shared" si="422"/>
        <v>5404SkogOrganisk jordBarskogMiddels</v>
      </c>
      <c r="K13515" s="111">
        <v>-1.5571490961494638</v>
      </c>
      <c r="L13515" s="111">
        <v>0.92784825435236762</v>
      </c>
      <c r="M13515" s="111">
        <v>0.46518126042825314</v>
      </c>
      <c r="N13515" s="112">
        <f t="shared" si="423"/>
        <v>-0.16411958136884308</v>
      </c>
    </row>
    <row r="13516" spans="1:14" x14ac:dyDescent="0.25">
      <c r="A13516" s="111" t="s">
        <v>948</v>
      </c>
      <c r="B13516" s="111">
        <f>INDEX(kommuner!C:C,MATCH(_xlfn.NUMBERVALUE(A13516),kommuner!B:B,0))</f>
        <v>5404</v>
      </c>
      <c r="C13516" s="111" t="s">
        <v>127</v>
      </c>
      <c r="D13516" s="111" t="s">
        <v>127</v>
      </c>
      <c r="E13516" s="111" t="s">
        <v>123</v>
      </c>
      <c r="F13516" s="111" t="s">
        <v>172</v>
      </c>
      <c r="G13516" s="111" t="s">
        <v>186</v>
      </c>
      <c r="H13516" s="111" t="s">
        <v>172</v>
      </c>
      <c r="I13516" s="111" t="s">
        <v>186</v>
      </c>
      <c r="J13516" t="str">
        <f t="shared" si="422"/>
        <v>5404SkogOrganisk jordBarskogSærs høy</v>
      </c>
      <c r="K13516" s="111">
        <v>2.5548655235722699</v>
      </c>
      <c r="L13516" s="111">
        <v>0.92784825435236762</v>
      </c>
      <c r="M13516" s="111">
        <v>0.46518126042825314</v>
      </c>
      <c r="N13516" s="112">
        <f t="shared" si="423"/>
        <v>3.9478950383528906</v>
      </c>
    </row>
    <row r="13517" spans="1:14" x14ac:dyDescent="0.25">
      <c r="A13517" s="111" t="s">
        <v>948</v>
      </c>
      <c r="B13517" s="111">
        <f>INDEX(kommuner!C:C,MATCH(_xlfn.NUMBERVALUE(A13517),kommuner!B:B,0))</f>
        <v>5404</v>
      </c>
      <c r="C13517" s="111" t="s">
        <v>127</v>
      </c>
      <c r="D13517" s="111" t="s">
        <v>127</v>
      </c>
      <c r="E13517" s="111" t="s">
        <v>123</v>
      </c>
      <c r="F13517" s="111" t="s">
        <v>179</v>
      </c>
      <c r="G13517" s="111" t="s">
        <v>180</v>
      </c>
      <c r="H13517" s="111" t="s">
        <v>179</v>
      </c>
      <c r="I13517" s="111" t="s">
        <v>180</v>
      </c>
      <c r="J13517" t="str">
        <f t="shared" si="422"/>
        <v>5404SkogOrganisk jordBlandingsskogHøy</v>
      </c>
      <c r="K13517" s="111">
        <v>-5.5554344456832343</v>
      </c>
      <c r="L13517" s="111">
        <v>0.92784825435236762</v>
      </c>
      <c r="M13517" s="111">
        <v>0.46510463492953991</v>
      </c>
      <c r="N13517" s="112">
        <f t="shared" si="423"/>
        <v>-4.1624815564013264</v>
      </c>
    </row>
    <row r="13518" spans="1:14" x14ac:dyDescent="0.25">
      <c r="A13518" s="111" t="s">
        <v>948</v>
      </c>
      <c r="B13518" s="111">
        <f>INDEX(kommuner!C:C,MATCH(_xlfn.NUMBERVALUE(A13518),kommuner!B:B,0))</f>
        <v>5404</v>
      </c>
      <c r="C13518" s="111" t="s">
        <v>127</v>
      </c>
      <c r="D13518" s="111" t="s">
        <v>127</v>
      </c>
      <c r="E13518" s="111" t="s">
        <v>123</v>
      </c>
      <c r="F13518" s="111" t="s">
        <v>179</v>
      </c>
      <c r="G13518" s="111" t="s">
        <v>167</v>
      </c>
      <c r="H13518" s="111" t="s">
        <v>179</v>
      </c>
      <c r="I13518" s="111" t="s">
        <v>167</v>
      </c>
      <c r="J13518" t="str">
        <f t="shared" si="422"/>
        <v>5404SkogOrganisk jordBlandingsskogImpediment</v>
      </c>
      <c r="K13518" s="111">
        <v>-0.28586344175800005</v>
      </c>
      <c r="L13518" s="111">
        <v>0.92784825435236762</v>
      </c>
      <c r="M13518" s="111">
        <v>0.46510463492953991</v>
      </c>
      <c r="N13518" s="112">
        <f t="shared" si="423"/>
        <v>1.1070894475239075</v>
      </c>
    </row>
    <row r="13519" spans="1:14" x14ac:dyDescent="0.25">
      <c r="A13519" s="111" t="s">
        <v>948</v>
      </c>
      <c r="B13519" s="111">
        <f>INDEX(kommuner!C:C,MATCH(_xlfn.NUMBERVALUE(A13519),kommuner!B:B,0))</f>
        <v>5404</v>
      </c>
      <c r="C13519" s="111" t="s">
        <v>127</v>
      </c>
      <c r="D13519" s="111" t="s">
        <v>127</v>
      </c>
      <c r="E13519" s="111" t="s">
        <v>123</v>
      </c>
      <c r="F13519" s="111" t="s">
        <v>179</v>
      </c>
      <c r="G13519" s="111" t="s">
        <v>190</v>
      </c>
      <c r="H13519" s="111" t="s">
        <v>179</v>
      </c>
      <c r="I13519" s="111" t="s">
        <v>190</v>
      </c>
      <c r="J13519" t="str">
        <f t="shared" si="422"/>
        <v>5404SkogOrganisk jordBlandingsskogLav</v>
      </c>
      <c r="K13519" s="111">
        <v>-1.2347339377887629</v>
      </c>
      <c r="L13519" s="111">
        <v>0.92784825435236762</v>
      </c>
      <c r="M13519" s="111">
        <v>0.46510463492953991</v>
      </c>
      <c r="N13519" s="112">
        <f t="shared" si="423"/>
        <v>0.15821895149314458</v>
      </c>
    </row>
    <row r="13520" spans="1:14" x14ac:dyDescent="0.25">
      <c r="A13520" s="111" t="s">
        <v>948</v>
      </c>
      <c r="B13520" s="111">
        <f>INDEX(kommuner!C:C,MATCH(_xlfn.NUMBERVALUE(A13520),kommuner!B:B,0))</f>
        <v>5404</v>
      </c>
      <c r="C13520" s="111" t="s">
        <v>127</v>
      </c>
      <c r="D13520" s="111" t="s">
        <v>127</v>
      </c>
      <c r="E13520" s="111" t="s">
        <v>123</v>
      </c>
      <c r="F13520" s="111" t="s">
        <v>179</v>
      </c>
      <c r="G13520" s="111" t="s">
        <v>173</v>
      </c>
      <c r="H13520" s="111" t="s">
        <v>179</v>
      </c>
      <c r="I13520" s="111" t="s">
        <v>173</v>
      </c>
      <c r="J13520" t="str">
        <f t="shared" si="422"/>
        <v>5404SkogOrganisk jordBlandingsskogMiddels</v>
      </c>
      <c r="K13520" s="111">
        <v>-2.4239591752717748</v>
      </c>
      <c r="L13520" s="111">
        <v>0.92784825435236762</v>
      </c>
      <c r="M13520" s="111">
        <v>0.46510463492953991</v>
      </c>
      <c r="N13520" s="112">
        <f t="shared" si="423"/>
        <v>-1.0310062859898674</v>
      </c>
    </row>
    <row r="13521" spans="1:14" x14ac:dyDescent="0.25">
      <c r="A13521" s="111" t="s">
        <v>948</v>
      </c>
      <c r="B13521" s="111">
        <f>INDEX(kommuner!C:C,MATCH(_xlfn.NUMBERVALUE(A13521),kommuner!B:B,0))</f>
        <v>5404</v>
      </c>
      <c r="C13521" s="111" t="s">
        <v>127</v>
      </c>
      <c r="D13521" s="111" t="s">
        <v>127</v>
      </c>
      <c r="E13521" s="111" t="s">
        <v>123</v>
      </c>
      <c r="F13521" s="111" t="s">
        <v>179</v>
      </c>
      <c r="G13521" s="111" t="s">
        <v>186</v>
      </c>
      <c r="H13521" s="111" t="s">
        <v>179</v>
      </c>
      <c r="I13521" s="111" t="s">
        <v>186</v>
      </c>
      <c r="J13521" t="str">
        <f t="shared" si="422"/>
        <v>5404SkogOrganisk jordBlandingsskogSærs høy</v>
      </c>
      <c r="K13521" s="111">
        <v>-1.5726115302258048</v>
      </c>
      <c r="L13521" s="111">
        <v>0.92784825435236762</v>
      </c>
      <c r="M13521" s="111">
        <v>0.46510463492953991</v>
      </c>
      <c r="N13521" s="112">
        <f t="shared" si="423"/>
        <v>-0.17965864094389727</v>
      </c>
    </row>
    <row r="13522" spans="1:14" x14ac:dyDescent="0.25">
      <c r="A13522" s="111" t="s">
        <v>948</v>
      </c>
      <c r="B13522" s="111">
        <f>INDEX(kommuner!C:C,MATCH(_xlfn.NUMBERVALUE(A13522),kommuner!B:B,0))</f>
        <v>5404</v>
      </c>
      <c r="C13522" s="111" t="s">
        <v>127</v>
      </c>
      <c r="D13522" s="111" t="s">
        <v>127</v>
      </c>
      <c r="E13522" s="111" t="s">
        <v>123</v>
      </c>
      <c r="F13522" s="111" t="s">
        <v>185</v>
      </c>
      <c r="G13522" s="111" t="s">
        <v>180</v>
      </c>
      <c r="H13522" s="111" t="s">
        <v>185</v>
      </c>
      <c r="I13522" s="111" t="s">
        <v>180</v>
      </c>
      <c r="J13522" t="str">
        <f t="shared" si="422"/>
        <v>5404SkogOrganisk jordLauvskogHøy</v>
      </c>
      <c r="K13522" s="111">
        <v>-1.9913688882377358</v>
      </c>
      <c r="L13522" s="111">
        <v>0.92784825435236762</v>
      </c>
      <c r="M13522" s="111">
        <v>0.46510463492953991</v>
      </c>
      <c r="N13522" s="112">
        <f t="shared" si="423"/>
        <v>-0.59841599895582831</v>
      </c>
    </row>
    <row r="13523" spans="1:14" x14ac:dyDescent="0.25">
      <c r="A13523" s="111" t="s">
        <v>948</v>
      </c>
      <c r="B13523" s="111">
        <f>INDEX(kommuner!C:C,MATCH(_xlfn.NUMBERVALUE(A13523),kommuner!B:B,0))</f>
        <v>5404</v>
      </c>
      <c r="C13523" s="111" t="s">
        <v>127</v>
      </c>
      <c r="D13523" s="111" t="s">
        <v>127</v>
      </c>
      <c r="E13523" s="111" t="s">
        <v>123</v>
      </c>
      <c r="F13523" s="111" t="s">
        <v>185</v>
      </c>
      <c r="G13523" s="111" t="s">
        <v>167</v>
      </c>
      <c r="H13523" s="111" t="s">
        <v>185</v>
      </c>
      <c r="I13523" s="111" t="s">
        <v>167</v>
      </c>
      <c r="J13523" t="str">
        <f t="shared" si="422"/>
        <v>5404SkogOrganisk jordLauvskogImpediment</v>
      </c>
      <c r="K13523" s="111">
        <v>0.35000626494250675</v>
      </c>
      <c r="L13523" s="111">
        <v>0.92784825435236762</v>
      </c>
      <c r="M13523" s="111">
        <v>0.46510463492953991</v>
      </c>
      <c r="N13523" s="112">
        <f t="shared" si="423"/>
        <v>1.7429591542244141</v>
      </c>
    </row>
    <row r="13524" spans="1:14" x14ac:dyDescent="0.25">
      <c r="A13524" s="111" t="s">
        <v>948</v>
      </c>
      <c r="B13524" s="111">
        <f>INDEX(kommuner!C:C,MATCH(_xlfn.NUMBERVALUE(A13524),kommuner!B:B,0))</f>
        <v>5404</v>
      </c>
      <c r="C13524" s="111" t="s">
        <v>127</v>
      </c>
      <c r="D13524" s="111" t="s">
        <v>127</v>
      </c>
      <c r="E13524" s="111" t="s">
        <v>123</v>
      </c>
      <c r="F13524" s="111" t="s">
        <v>185</v>
      </c>
      <c r="G13524" s="111" t="s">
        <v>190</v>
      </c>
      <c r="H13524" s="111" t="s">
        <v>185</v>
      </c>
      <c r="I13524" s="111" t="s">
        <v>190</v>
      </c>
      <c r="J13524" t="str">
        <f t="shared" si="422"/>
        <v>5404SkogOrganisk jordLauvskogLav</v>
      </c>
      <c r="K13524" s="111">
        <v>1.1144075558526714</v>
      </c>
      <c r="L13524" s="111">
        <v>0.92784825435236762</v>
      </c>
      <c r="M13524" s="111">
        <v>0.46510463492953991</v>
      </c>
      <c r="N13524" s="112">
        <f t="shared" si="423"/>
        <v>2.5073604451345788</v>
      </c>
    </row>
    <row r="13525" spans="1:14" x14ac:dyDescent="0.25">
      <c r="A13525" s="111" t="s">
        <v>948</v>
      </c>
      <c r="B13525" s="111">
        <f>INDEX(kommuner!C:C,MATCH(_xlfn.NUMBERVALUE(A13525),kommuner!B:B,0))</f>
        <v>5404</v>
      </c>
      <c r="C13525" s="111" t="s">
        <v>127</v>
      </c>
      <c r="D13525" s="111" t="s">
        <v>127</v>
      </c>
      <c r="E13525" s="111" t="s">
        <v>123</v>
      </c>
      <c r="F13525" s="111" t="s">
        <v>185</v>
      </c>
      <c r="G13525" s="111" t="s">
        <v>173</v>
      </c>
      <c r="H13525" s="111" t="s">
        <v>185</v>
      </c>
      <c r="I13525" s="111" t="s">
        <v>173</v>
      </c>
      <c r="J13525" t="str">
        <f t="shared" si="422"/>
        <v>5404SkogOrganisk jordLauvskogMiddels</v>
      </c>
      <c r="K13525" s="111">
        <v>-0.62664468270982987</v>
      </c>
      <c r="L13525" s="111">
        <v>0.92784825435236762</v>
      </c>
      <c r="M13525" s="111">
        <v>0.46510463492953991</v>
      </c>
      <c r="N13525" s="112">
        <f t="shared" si="423"/>
        <v>0.76630820657207765</v>
      </c>
    </row>
    <row r="13526" spans="1:14" x14ac:dyDescent="0.25">
      <c r="A13526" s="111" t="s">
        <v>948</v>
      </c>
      <c r="B13526" s="111">
        <f>INDEX(kommuner!C:C,MATCH(_xlfn.NUMBERVALUE(A13526),kommuner!B:B,0))</f>
        <v>5404</v>
      </c>
      <c r="C13526" s="111" t="s">
        <v>127</v>
      </c>
      <c r="D13526" s="111" t="s">
        <v>127</v>
      </c>
      <c r="E13526" s="111" t="s">
        <v>123</v>
      </c>
      <c r="F13526" s="111" t="s">
        <v>185</v>
      </c>
      <c r="G13526" s="111" t="s">
        <v>186</v>
      </c>
      <c r="H13526" s="111" t="s">
        <v>185</v>
      </c>
      <c r="I13526" s="111" t="s">
        <v>186</v>
      </c>
      <c r="J13526" t="str">
        <f t="shared" si="422"/>
        <v>5404SkogOrganisk jordLauvskogSærs høy</v>
      </c>
      <c r="K13526" s="111">
        <v>-1.8997279926091779</v>
      </c>
      <c r="L13526" s="111">
        <v>0.92784825435236762</v>
      </c>
      <c r="M13526" s="111">
        <v>0.46510463492953991</v>
      </c>
      <c r="N13526" s="112">
        <f t="shared" si="423"/>
        <v>-0.50677510332727038</v>
      </c>
    </row>
    <row r="13527" spans="1:14" x14ac:dyDescent="0.25">
      <c r="A13527" s="111" t="s">
        <v>948</v>
      </c>
      <c r="B13527" s="111">
        <f>INDEX(kommuner!C:C,MATCH(_xlfn.NUMBERVALUE(A13527),kommuner!B:B,0))</f>
        <v>5404</v>
      </c>
      <c r="C13527" s="111" t="s">
        <v>83</v>
      </c>
      <c r="D13527" s="111" t="s">
        <v>83</v>
      </c>
      <c r="E13527" s="111" t="s">
        <v>126</v>
      </c>
      <c r="F13527" s="111" t="s">
        <v>139</v>
      </c>
      <c r="G13527" s="111" t="s">
        <v>139</v>
      </c>
      <c r="H13527" s="111" t="s">
        <v>139</v>
      </c>
      <c r="I13527" s="111" t="s">
        <v>139</v>
      </c>
      <c r="J13527" t="str">
        <f t="shared" si="422"/>
        <v>5404Utbygd arealMineraljord</v>
      </c>
      <c r="K13527" s="111">
        <v>6.7868445194857546E-2</v>
      </c>
      <c r="L13527" s="111">
        <v>0</v>
      </c>
      <c r="M13527" s="111">
        <v>1.303047089454229E-2</v>
      </c>
      <c r="N13527" s="112">
        <f t="shared" si="423"/>
        <v>8.0898916089399836E-2</v>
      </c>
    </row>
    <row r="13528" spans="1:14" x14ac:dyDescent="0.25">
      <c r="A13528" s="111" t="s">
        <v>948</v>
      </c>
      <c r="B13528" s="111">
        <f>INDEX(kommuner!C:C,MATCH(_xlfn.NUMBERVALUE(A13528),kommuner!B:B,0))</f>
        <v>5404</v>
      </c>
      <c r="C13528" s="111" t="s">
        <v>83</v>
      </c>
      <c r="D13528" s="111" t="s">
        <v>83</v>
      </c>
      <c r="E13528" s="111" t="s">
        <v>123</v>
      </c>
      <c r="F13528" s="111" t="s">
        <v>139</v>
      </c>
      <c r="G13528" s="111" t="s">
        <v>139</v>
      </c>
      <c r="H13528" s="111" t="s">
        <v>139</v>
      </c>
      <c r="I13528" s="111" t="s">
        <v>139</v>
      </c>
      <c r="J13528" t="str">
        <f t="shared" si="422"/>
        <v>5404Utbygd arealOrganisk jord</v>
      </c>
      <c r="K13528" s="111">
        <v>29.011421395201612</v>
      </c>
      <c r="L13528" s="111">
        <v>0</v>
      </c>
      <c r="M13528" s="111">
        <v>1.303047089454229E-2</v>
      </c>
      <c r="N13528" s="112">
        <f t="shared" si="423"/>
        <v>29.024451866096154</v>
      </c>
    </row>
    <row r="13529" spans="1:14" x14ac:dyDescent="0.25">
      <c r="A13529" s="111" t="s">
        <v>948</v>
      </c>
      <c r="B13529" s="111">
        <f>INDEX(kommuner!C:C,MATCH(_xlfn.NUMBERVALUE(A13529),kommuner!B:B,0))</f>
        <v>5404</v>
      </c>
      <c r="C13529" s="111" t="s">
        <v>181</v>
      </c>
      <c r="D13529" s="111" t="s">
        <v>181</v>
      </c>
      <c r="E13529" s="111" t="s">
        <v>123</v>
      </c>
      <c r="F13529" s="111" t="s">
        <v>139</v>
      </c>
      <c r="G13529" s="111" t="s">
        <v>139</v>
      </c>
      <c r="H13529" s="111" t="s">
        <v>139</v>
      </c>
      <c r="I13529" s="111" t="s">
        <v>139</v>
      </c>
      <c r="J13529" t="str">
        <f t="shared" si="422"/>
        <v>5404Vann og myrOrganisk jord</v>
      </c>
      <c r="K13529" s="111">
        <v>-0.20040009744654491</v>
      </c>
      <c r="L13529" s="111">
        <v>0</v>
      </c>
      <c r="M13529" s="111">
        <v>0</v>
      </c>
      <c r="N13529" s="112">
        <f t="shared" si="423"/>
        <v>-0.20040009744654491</v>
      </c>
    </row>
    <row r="13530" spans="1:14" x14ac:dyDescent="0.25">
      <c r="A13530" s="111" t="s">
        <v>949</v>
      </c>
      <c r="B13530" s="111">
        <f>INDEX(kommuner!C:C,MATCH(_xlfn.NUMBERVALUE(A13530),kommuner!B:B,0))</f>
        <v>5405</v>
      </c>
      <c r="C13530" s="111" t="s">
        <v>82</v>
      </c>
      <c r="D13530" s="111" t="s">
        <v>82</v>
      </c>
      <c r="E13530" s="111" t="s">
        <v>126</v>
      </c>
      <c r="F13530" s="111" t="s">
        <v>139</v>
      </c>
      <c r="G13530" s="111" t="s">
        <v>139</v>
      </c>
      <c r="H13530" s="111" t="s">
        <v>139</v>
      </c>
      <c r="I13530" s="111" t="s">
        <v>139</v>
      </c>
      <c r="J13530" t="str">
        <f t="shared" si="422"/>
        <v>5405Annen utmarkMineraljord</v>
      </c>
      <c r="K13530" s="111">
        <v>-1.4554712585335521E-3</v>
      </c>
      <c r="L13530" s="111">
        <v>0</v>
      </c>
      <c r="M13530" s="111">
        <v>0</v>
      </c>
      <c r="N13530" s="112">
        <f t="shared" si="423"/>
        <v>-1.4554712585335521E-3</v>
      </c>
    </row>
    <row r="13531" spans="1:14" x14ac:dyDescent="0.25">
      <c r="A13531" s="111" t="s">
        <v>949</v>
      </c>
      <c r="B13531" s="111">
        <f>INDEX(kommuner!C:C,MATCH(_xlfn.NUMBERVALUE(A13531),kommuner!B:B,0))</f>
        <v>5405</v>
      </c>
      <c r="C13531" s="111" t="s">
        <v>121</v>
      </c>
      <c r="D13531" s="111" t="s">
        <v>121</v>
      </c>
      <c r="E13531" s="111" t="s">
        <v>126</v>
      </c>
      <c r="F13531" s="111" t="s">
        <v>139</v>
      </c>
      <c r="G13531" s="111" t="s">
        <v>139</v>
      </c>
      <c r="H13531" s="111" t="s">
        <v>139</v>
      </c>
      <c r="I13531" s="111" t="s">
        <v>139</v>
      </c>
      <c r="J13531" t="str">
        <f t="shared" si="422"/>
        <v>5405BeiteMineraljord</v>
      </c>
      <c r="K13531" s="111">
        <v>-0.96338340838695502</v>
      </c>
      <c r="L13531" s="111">
        <v>0</v>
      </c>
      <c r="M13531" s="111">
        <v>1.2448711246839999E-7</v>
      </c>
      <c r="N13531" s="112">
        <f t="shared" si="423"/>
        <v>-0.96338328389984251</v>
      </c>
    </row>
    <row r="13532" spans="1:14" x14ac:dyDescent="0.25">
      <c r="A13532" s="111" t="s">
        <v>949</v>
      </c>
      <c r="B13532" s="111">
        <f>INDEX(kommuner!C:C,MATCH(_xlfn.NUMBERVALUE(A13532),kommuner!B:B,0))</f>
        <v>5405</v>
      </c>
      <c r="C13532" s="111" t="s">
        <v>121</v>
      </c>
      <c r="D13532" s="111" t="s">
        <v>121</v>
      </c>
      <c r="E13532" s="111" t="s">
        <v>123</v>
      </c>
      <c r="F13532" s="111" t="s">
        <v>139</v>
      </c>
      <c r="G13532" s="111" t="s">
        <v>139</v>
      </c>
      <c r="H13532" s="111" t="s">
        <v>139</v>
      </c>
      <c r="I13532" s="111" t="s">
        <v>139</v>
      </c>
      <c r="J13532" t="str">
        <f t="shared" si="422"/>
        <v>5405BeiteOrganisk jord</v>
      </c>
      <c r="K13532" s="111">
        <v>12.077525935985037</v>
      </c>
      <c r="L13532" s="111">
        <v>1.6412500000000001</v>
      </c>
      <c r="M13532" s="111">
        <v>0</v>
      </c>
      <c r="N13532" s="112">
        <f t="shared" si="423"/>
        <v>13.718775935985036</v>
      </c>
    </row>
    <row r="13533" spans="1:14" x14ac:dyDescent="0.25">
      <c r="A13533" s="111" t="s">
        <v>949</v>
      </c>
      <c r="B13533" s="111">
        <f>INDEX(kommuner!C:C,MATCH(_xlfn.NUMBERVALUE(A13533),kommuner!B:B,0))</f>
        <v>5405</v>
      </c>
      <c r="C13533" s="111" t="s">
        <v>84</v>
      </c>
      <c r="D13533" s="111" t="s">
        <v>84</v>
      </c>
      <c r="E13533" s="111" t="s">
        <v>126</v>
      </c>
      <c r="F13533" s="111" t="s">
        <v>139</v>
      </c>
      <c r="G13533" s="111" t="s">
        <v>139</v>
      </c>
      <c r="H13533" s="111" t="s">
        <v>139</v>
      </c>
      <c r="I13533" s="111" t="s">
        <v>139</v>
      </c>
      <c r="J13533" t="str">
        <f t="shared" si="422"/>
        <v>5405Dyrket markMineraljord</v>
      </c>
      <c r="K13533" s="111">
        <v>-0.51473189514291939</v>
      </c>
      <c r="L13533" s="111">
        <v>0</v>
      </c>
      <c r="M13533" s="111">
        <v>0</v>
      </c>
      <c r="N13533" s="112">
        <f t="shared" si="423"/>
        <v>-0.51473189514291939</v>
      </c>
    </row>
    <row r="13534" spans="1:14" x14ac:dyDescent="0.25">
      <c r="A13534" s="111" t="s">
        <v>949</v>
      </c>
      <c r="B13534" s="111">
        <f>INDEX(kommuner!C:C,MATCH(_xlfn.NUMBERVALUE(A13534),kommuner!B:B,0))</f>
        <v>5405</v>
      </c>
      <c r="C13534" s="111" t="s">
        <v>84</v>
      </c>
      <c r="D13534" s="111" t="s">
        <v>84</v>
      </c>
      <c r="E13534" s="111" t="s">
        <v>123</v>
      </c>
      <c r="F13534" s="111" t="s">
        <v>139</v>
      </c>
      <c r="G13534" s="111" t="s">
        <v>139</v>
      </c>
      <c r="H13534" s="111" t="s">
        <v>139</v>
      </c>
      <c r="I13534" s="111" t="s">
        <v>139</v>
      </c>
      <c r="J13534" t="str">
        <f t="shared" si="422"/>
        <v>5405Dyrket markOrganisk jord</v>
      </c>
      <c r="K13534" s="111">
        <v>28.726149366675592</v>
      </c>
      <c r="L13534" s="111">
        <v>1.45625</v>
      </c>
      <c r="M13534" s="111">
        <v>0</v>
      </c>
      <c r="N13534" s="112">
        <f t="shared" si="423"/>
        <v>30.182399366675593</v>
      </c>
    </row>
    <row r="13535" spans="1:14" x14ac:dyDescent="0.25">
      <c r="A13535" s="111" t="s">
        <v>949</v>
      </c>
      <c r="B13535" s="111">
        <f>INDEX(kommuner!C:C,MATCH(_xlfn.NUMBERVALUE(A13535),kommuner!B:B,0))</f>
        <v>5405</v>
      </c>
      <c r="C13535" s="111" t="s">
        <v>127</v>
      </c>
      <c r="D13535" s="111" t="s">
        <v>127</v>
      </c>
      <c r="E13535" s="111" t="s">
        <v>126</v>
      </c>
      <c r="F13535" s="111" t="s">
        <v>172</v>
      </c>
      <c r="G13535" s="111" t="s">
        <v>180</v>
      </c>
      <c r="H13535" s="111" t="s">
        <v>172</v>
      </c>
      <c r="I13535" s="111" t="s">
        <v>180</v>
      </c>
      <c r="J13535" t="str">
        <f t="shared" si="422"/>
        <v>5405SkogMineraljordBarskogHøy</v>
      </c>
      <c r="K13535" s="111">
        <v>-4.1008350957832223</v>
      </c>
      <c r="L13535" s="111">
        <v>0.85306406685236758</v>
      </c>
      <c r="M13535" s="111">
        <v>6.4056614999681585E-2</v>
      </c>
      <c r="N13535" s="112">
        <f t="shared" si="423"/>
        <v>-3.183714413931173</v>
      </c>
    </row>
    <row r="13536" spans="1:14" x14ac:dyDescent="0.25">
      <c r="A13536" s="111" t="s">
        <v>949</v>
      </c>
      <c r="B13536" s="111">
        <f>INDEX(kommuner!C:C,MATCH(_xlfn.NUMBERVALUE(A13536),kommuner!B:B,0))</f>
        <v>5405</v>
      </c>
      <c r="C13536" s="111" t="s">
        <v>127</v>
      </c>
      <c r="D13536" s="111" t="s">
        <v>127</v>
      </c>
      <c r="E13536" s="111" t="s">
        <v>126</v>
      </c>
      <c r="F13536" s="111" t="s">
        <v>172</v>
      </c>
      <c r="G13536" s="111" t="s">
        <v>167</v>
      </c>
      <c r="H13536" s="111" t="s">
        <v>172</v>
      </c>
      <c r="I13536" s="111" t="s">
        <v>167</v>
      </c>
      <c r="J13536" t="str">
        <f t="shared" si="422"/>
        <v>5405SkogMineraljordBarskogImpediment</v>
      </c>
      <c r="K13536" s="111">
        <v>-1.3727794028153204</v>
      </c>
      <c r="L13536" s="111">
        <v>0.85306406685236758</v>
      </c>
      <c r="M13536" s="111">
        <v>6.3979989500968365E-2</v>
      </c>
      <c r="N13536" s="112">
        <f t="shared" si="423"/>
        <v>-0.45573534646198444</v>
      </c>
    </row>
    <row r="13537" spans="1:14" x14ac:dyDescent="0.25">
      <c r="A13537" s="111" t="s">
        <v>949</v>
      </c>
      <c r="B13537" s="111">
        <f>INDEX(kommuner!C:C,MATCH(_xlfn.NUMBERVALUE(A13537),kommuner!B:B,0))</f>
        <v>5405</v>
      </c>
      <c r="C13537" s="111" t="s">
        <v>127</v>
      </c>
      <c r="D13537" s="111" t="s">
        <v>127</v>
      </c>
      <c r="E13537" s="111" t="s">
        <v>126</v>
      </c>
      <c r="F13537" s="111" t="s">
        <v>172</v>
      </c>
      <c r="G13537" s="111" t="s">
        <v>190</v>
      </c>
      <c r="H13537" s="111" t="s">
        <v>172</v>
      </c>
      <c r="I13537" s="111" t="s">
        <v>190</v>
      </c>
      <c r="J13537" t="str">
        <f t="shared" si="422"/>
        <v>5405SkogMineraljordBarskogLav</v>
      </c>
      <c r="K13537" s="111">
        <v>-1.2890212031300934</v>
      </c>
      <c r="L13537" s="111">
        <v>0.85306406685236758</v>
      </c>
      <c r="M13537" s="111">
        <v>6.3979989500968365E-2</v>
      </c>
      <c r="N13537" s="112">
        <f t="shared" si="423"/>
        <v>-0.37197714677675742</v>
      </c>
    </row>
    <row r="13538" spans="1:14" x14ac:dyDescent="0.25">
      <c r="A13538" s="111" t="s">
        <v>949</v>
      </c>
      <c r="B13538" s="111">
        <f>INDEX(kommuner!C:C,MATCH(_xlfn.NUMBERVALUE(A13538),kommuner!B:B,0))</f>
        <v>5405</v>
      </c>
      <c r="C13538" s="111" t="s">
        <v>127</v>
      </c>
      <c r="D13538" s="111" t="s">
        <v>127</v>
      </c>
      <c r="E13538" s="111" t="s">
        <v>126</v>
      </c>
      <c r="F13538" s="111" t="s">
        <v>172</v>
      </c>
      <c r="G13538" s="111" t="s">
        <v>173</v>
      </c>
      <c r="H13538" s="111" t="s">
        <v>172</v>
      </c>
      <c r="I13538" s="111" t="s">
        <v>173</v>
      </c>
      <c r="J13538" t="str">
        <f t="shared" si="422"/>
        <v>5405SkogMineraljordBarskogMiddels</v>
      </c>
      <c r="K13538" s="111">
        <v>-2.9452289214132028</v>
      </c>
      <c r="L13538" s="111">
        <v>0.85306406685236758</v>
      </c>
      <c r="M13538" s="111">
        <v>6.4056614999681585E-2</v>
      </c>
      <c r="N13538" s="112">
        <f t="shared" si="423"/>
        <v>-2.0281082395611536</v>
      </c>
    </row>
    <row r="13539" spans="1:14" x14ac:dyDescent="0.25">
      <c r="A13539" s="111" t="s">
        <v>949</v>
      </c>
      <c r="B13539" s="111">
        <f>INDEX(kommuner!C:C,MATCH(_xlfn.NUMBERVALUE(A13539),kommuner!B:B,0))</f>
        <v>5405</v>
      </c>
      <c r="C13539" s="111" t="s">
        <v>127</v>
      </c>
      <c r="D13539" s="111" t="s">
        <v>127</v>
      </c>
      <c r="E13539" s="111" t="s">
        <v>126</v>
      </c>
      <c r="F13539" s="111" t="s">
        <v>172</v>
      </c>
      <c r="G13539" s="111" t="s">
        <v>186</v>
      </c>
      <c r="H13539" s="111" t="s">
        <v>172</v>
      </c>
      <c r="I13539" s="111" t="s">
        <v>186</v>
      </c>
      <c r="J13539" t="str">
        <f t="shared" si="422"/>
        <v>5405SkogMineraljordBarskogSærs høy</v>
      </c>
      <c r="K13539" s="111">
        <v>0.12072674540874306</v>
      </c>
      <c r="L13539" s="111">
        <v>0.85306406685236758</v>
      </c>
      <c r="M13539" s="111">
        <v>6.4056614999681585E-2</v>
      </c>
      <c r="N13539" s="112">
        <f t="shared" si="423"/>
        <v>1.0378474272607923</v>
      </c>
    </row>
    <row r="13540" spans="1:14" x14ac:dyDescent="0.25">
      <c r="A13540" s="111" t="s">
        <v>949</v>
      </c>
      <c r="B13540" s="111">
        <f>INDEX(kommuner!C:C,MATCH(_xlfn.NUMBERVALUE(A13540),kommuner!B:B,0))</f>
        <v>5405</v>
      </c>
      <c r="C13540" s="111" t="s">
        <v>127</v>
      </c>
      <c r="D13540" s="111" t="s">
        <v>127</v>
      </c>
      <c r="E13540" s="111" t="s">
        <v>126</v>
      </c>
      <c r="F13540" s="111" t="s">
        <v>179</v>
      </c>
      <c r="G13540" s="111" t="s">
        <v>180</v>
      </c>
      <c r="H13540" s="111" t="s">
        <v>179</v>
      </c>
      <c r="I13540" s="111" t="s">
        <v>180</v>
      </c>
      <c r="J13540" t="str">
        <f t="shared" si="422"/>
        <v>5405SkogMineraljordBlandingsskogHøy</v>
      </c>
      <c r="K13540" s="111">
        <v>-7.1939050909469406</v>
      </c>
      <c r="L13540" s="111">
        <v>0.85306406685236758</v>
      </c>
      <c r="M13540" s="111">
        <v>6.3979989500968365E-2</v>
      </c>
      <c r="N13540" s="112">
        <f t="shared" si="423"/>
        <v>-6.2768610345936047</v>
      </c>
    </row>
    <row r="13541" spans="1:14" x14ac:dyDescent="0.25">
      <c r="A13541" s="111" t="s">
        <v>949</v>
      </c>
      <c r="B13541" s="111">
        <f>INDEX(kommuner!C:C,MATCH(_xlfn.NUMBERVALUE(A13541),kommuner!B:B,0))</f>
        <v>5405</v>
      </c>
      <c r="C13541" s="111" t="s">
        <v>127</v>
      </c>
      <c r="D13541" s="111" t="s">
        <v>127</v>
      </c>
      <c r="E13541" s="111" t="s">
        <v>126</v>
      </c>
      <c r="F13541" s="111" t="s">
        <v>179</v>
      </c>
      <c r="G13541" s="111" t="s">
        <v>167</v>
      </c>
      <c r="H13541" s="111" t="s">
        <v>179</v>
      </c>
      <c r="I13541" s="111" t="s">
        <v>167</v>
      </c>
      <c r="J13541" t="str">
        <f t="shared" si="422"/>
        <v>5405SkogMineraljordBlandingsskogImpediment</v>
      </c>
      <c r="K13541" s="111">
        <v>-1.6598037998579707</v>
      </c>
      <c r="L13541" s="111">
        <v>0.85306406685236758</v>
      </c>
      <c r="M13541" s="111">
        <v>6.3979989500968365E-2</v>
      </c>
      <c r="N13541" s="112">
        <f t="shared" si="423"/>
        <v>-0.7427597435046347</v>
      </c>
    </row>
    <row r="13542" spans="1:14" x14ac:dyDescent="0.25">
      <c r="A13542" s="111" t="s">
        <v>949</v>
      </c>
      <c r="B13542" s="111">
        <f>INDEX(kommuner!C:C,MATCH(_xlfn.NUMBERVALUE(A13542),kommuner!B:B,0))</f>
        <v>5405</v>
      </c>
      <c r="C13542" s="111" t="s">
        <v>127</v>
      </c>
      <c r="D13542" s="111" t="s">
        <v>127</v>
      </c>
      <c r="E13542" s="111" t="s">
        <v>126</v>
      </c>
      <c r="F13542" s="111" t="s">
        <v>179</v>
      </c>
      <c r="G13542" s="111" t="s">
        <v>190</v>
      </c>
      <c r="H13542" s="111" t="s">
        <v>179</v>
      </c>
      <c r="I13542" s="111" t="s">
        <v>190</v>
      </c>
      <c r="J13542" t="str">
        <f t="shared" si="422"/>
        <v>5405SkogMineraljordBlandingsskogLav</v>
      </c>
      <c r="K13542" s="111">
        <v>-2.5588434197694254</v>
      </c>
      <c r="L13542" s="111">
        <v>0.85306406685236758</v>
      </c>
      <c r="M13542" s="111">
        <v>6.3979989500968365E-2</v>
      </c>
      <c r="N13542" s="112">
        <f t="shared" si="423"/>
        <v>-1.6417993634160897</v>
      </c>
    </row>
    <row r="13543" spans="1:14" x14ac:dyDescent="0.25">
      <c r="A13543" s="111" t="s">
        <v>949</v>
      </c>
      <c r="B13543" s="111">
        <f>INDEX(kommuner!C:C,MATCH(_xlfn.NUMBERVALUE(A13543),kommuner!B:B,0))</f>
        <v>5405</v>
      </c>
      <c r="C13543" s="111" t="s">
        <v>127</v>
      </c>
      <c r="D13543" s="111" t="s">
        <v>127</v>
      </c>
      <c r="E13543" s="111" t="s">
        <v>126</v>
      </c>
      <c r="F13543" s="111" t="s">
        <v>179</v>
      </c>
      <c r="G13543" s="111" t="s">
        <v>173</v>
      </c>
      <c r="H13543" s="111" t="s">
        <v>179</v>
      </c>
      <c r="I13543" s="111" t="s">
        <v>173</v>
      </c>
      <c r="J13543" t="str">
        <f t="shared" si="422"/>
        <v>5405SkogMineraljordBlandingsskogMiddels</v>
      </c>
      <c r="K13543" s="111">
        <v>-3.8687729546762566</v>
      </c>
      <c r="L13543" s="111">
        <v>0.85306406685236758</v>
      </c>
      <c r="M13543" s="111">
        <v>6.3979989500968365E-2</v>
      </c>
      <c r="N13543" s="112">
        <f t="shared" si="423"/>
        <v>-2.9517288983229206</v>
      </c>
    </row>
    <row r="13544" spans="1:14" x14ac:dyDescent="0.25">
      <c r="A13544" s="111" t="s">
        <v>949</v>
      </c>
      <c r="B13544" s="111">
        <f>INDEX(kommuner!C:C,MATCH(_xlfn.NUMBERVALUE(A13544),kommuner!B:B,0))</f>
        <v>5405</v>
      </c>
      <c r="C13544" s="111" t="s">
        <v>127</v>
      </c>
      <c r="D13544" s="111" t="s">
        <v>127</v>
      </c>
      <c r="E13544" s="111" t="s">
        <v>126</v>
      </c>
      <c r="F13544" s="111" t="s">
        <v>179</v>
      </c>
      <c r="G13544" s="111" t="s">
        <v>186</v>
      </c>
      <c r="H13544" s="111" t="s">
        <v>179</v>
      </c>
      <c r="I13544" s="111" t="s">
        <v>186</v>
      </c>
      <c r="J13544" t="str">
        <f t="shared" si="422"/>
        <v>5405SkogMineraljordBlandingsskogSærs høy</v>
      </c>
      <c r="K13544" s="111">
        <v>-2.9395925245326562</v>
      </c>
      <c r="L13544" s="111">
        <v>0.85306406685236758</v>
      </c>
      <c r="M13544" s="111">
        <v>6.3979989500968365E-2</v>
      </c>
      <c r="N13544" s="112">
        <f t="shared" si="423"/>
        <v>-2.0225484681793202</v>
      </c>
    </row>
    <row r="13545" spans="1:14" x14ac:dyDescent="0.25">
      <c r="A13545" s="111" t="s">
        <v>949</v>
      </c>
      <c r="B13545" s="111">
        <f>INDEX(kommuner!C:C,MATCH(_xlfn.NUMBERVALUE(A13545),kommuner!B:B,0))</f>
        <v>5405</v>
      </c>
      <c r="C13545" s="111" t="s">
        <v>127</v>
      </c>
      <c r="D13545" s="111" t="s">
        <v>127</v>
      </c>
      <c r="E13545" s="111" t="s">
        <v>126</v>
      </c>
      <c r="F13545" s="111" t="s">
        <v>185</v>
      </c>
      <c r="G13545" s="111" t="s">
        <v>180</v>
      </c>
      <c r="H13545" s="111" t="s">
        <v>185</v>
      </c>
      <c r="I13545" s="111" t="s">
        <v>180</v>
      </c>
      <c r="J13545" t="str">
        <f t="shared" si="422"/>
        <v>5405SkogMineraljordLauvskogHøy</v>
      </c>
      <c r="K13545" s="111">
        <v>-3.3269846154961789</v>
      </c>
      <c r="L13545" s="111">
        <v>0.85306406685236758</v>
      </c>
      <c r="M13545" s="111">
        <v>6.3979989500968365E-2</v>
      </c>
      <c r="N13545" s="112">
        <f t="shared" si="423"/>
        <v>-2.4099405591428429</v>
      </c>
    </row>
    <row r="13546" spans="1:14" x14ac:dyDescent="0.25">
      <c r="A13546" s="111" t="s">
        <v>949</v>
      </c>
      <c r="B13546" s="111">
        <f>INDEX(kommuner!C:C,MATCH(_xlfn.NUMBERVALUE(A13546),kommuner!B:B,0))</f>
        <v>5405</v>
      </c>
      <c r="C13546" s="111" t="s">
        <v>127</v>
      </c>
      <c r="D13546" s="111" t="s">
        <v>127</v>
      </c>
      <c r="E13546" s="111" t="s">
        <v>126</v>
      </c>
      <c r="F13546" s="111" t="s">
        <v>185</v>
      </c>
      <c r="G13546" s="111" t="s">
        <v>167</v>
      </c>
      <c r="H13546" s="111" t="s">
        <v>185</v>
      </c>
      <c r="I13546" s="111" t="s">
        <v>167</v>
      </c>
      <c r="J13546" t="str">
        <f t="shared" si="422"/>
        <v>5405SkogMineraljordLauvskogImpediment</v>
      </c>
      <c r="K13546" s="111">
        <v>-0.34791782039540947</v>
      </c>
      <c r="L13546" s="111">
        <v>0.85306406685236758</v>
      </c>
      <c r="M13546" s="111">
        <v>6.3979989500968365E-2</v>
      </c>
      <c r="N13546" s="112">
        <f t="shared" si="423"/>
        <v>0.56912623595792644</v>
      </c>
    </row>
    <row r="13547" spans="1:14" x14ac:dyDescent="0.25">
      <c r="A13547" s="111" t="s">
        <v>949</v>
      </c>
      <c r="B13547" s="111">
        <f>INDEX(kommuner!C:C,MATCH(_xlfn.NUMBERVALUE(A13547),kommuner!B:B,0))</f>
        <v>5405</v>
      </c>
      <c r="C13547" s="111" t="s">
        <v>127</v>
      </c>
      <c r="D13547" s="111" t="s">
        <v>127</v>
      </c>
      <c r="E13547" s="111" t="s">
        <v>126</v>
      </c>
      <c r="F13547" s="111" t="s">
        <v>185</v>
      </c>
      <c r="G13547" s="111" t="s">
        <v>190</v>
      </c>
      <c r="H13547" s="111" t="s">
        <v>185</v>
      </c>
      <c r="I13547" s="111" t="s">
        <v>190</v>
      </c>
      <c r="J13547" t="str">
        <f t="shared" si="422"/>
        <v>5405SkogMineraljordLauvskogLav</v>
      </c>
      <c r="K13547" s="111">
        <v>-8.9748170935426599E-2</v>
      </c>
      <c r="L13547" s="111">
        <v>0.85306406685236758</v>
      </c>
      <c r="M13547" s="111">
        <v>6.3979989500968365E-2</v>
      </c>
      <c r="N13547" s="112">
        <f t="shared" si="423"/>
        <v>0.82729588541790933</v>
      </c>
    </row>
    <row r="13548" spans="1:14" x14ac:dyDescent="0.25">
      <c r="A13548" s="111" t="s">
        <v>949</v>
      </c>
      <c r="B13548" s="111">
        <f>INDEX(kommuner!C:C,MATCH(_xlfn.NUMBERVALUE(A13548),kommuner!B:B,0))</f>
        <v>5405</v>
      </c>
      <c r="C13548" s="111" t="s">
        <v>127</v>
      </c>
      <c r="D13548" s="111" t="s">
        <v>127</v>
      </c>
      <c r="E13548" s="111" t="s">
        <v>126</v>
      </c>
      <c r="F13548" s="111" t="s">
        <v>185</v>
      </c>
      <c r="G13548" s="111" t="s">
        <v>173</v>
      </c>
      <c r="H13548" s="111" t="s">
        <v>185</v>
      </c>
      <c r="I13548" s="111" t="s">
        <v>173</v>
      </c>
      <c r="J13548" t="str">
        <f t="shared" si="422"/>
        <v>5405SkogMineraljordLauvskogMiddels</v>
      </c>
      <c r="K13548" s="111">
        <v>-1.7789409505847176</v>
      </c>
      <c r="L13548" s="111">
        <v>0.85306406685236758</v>
      </c>
      <c r="M13548" s="111">
        <v>6.3979989500968365E-2</v>
      </c>
      <c r="N13548" s="112">
        <f t="shared" si="423"/>
        <v>-0.86189689423138161</v>
      </c>
    </row>
    <row r="13549" spans="1:14" x14ac:dyDescent="0.25">
      <c r="A13549" s="111" t="s">
        <v>949</v>
      </c>
      <c r="B13549" s="111">
        <f>INDEX(kommuner!C:C,MATCH(_xlfn.NUMBERVALUE(A13549),kommuner!B:B,0))</f>
        <v>5405</v>
      </c>
      <c r="C13549" s="111" t="s">
        <v>127</v>
      </c>
      <c r="D13549" s="111" t="s">
        <v>127</v>
      </c>
      <c r="E13549" s="111" t="s">
        <v>126</v>
      </c>
      <c r="F13549" s="111" t="s">
        <v>185</v>
      </c>
      <c r="G13549" s="111" t="s">
        <v>186</v>
      </c>
      <c r="H13549" s="111" t="s">
        <v>185</v>
      </c>
      <c r="I13549" s="111" t="s">
        <v>186</v>
      </c>
      <c r="J13549" t="str">
        <f t="shared" si="422"/>
        <v>5405SkogMineraljordLauvskogSærs høy</v>
      </c>
      <c r="K13549" s="111">
        <v>-3.6560473259425113</v>
      </c>
      <c r="L13549" s="111">
        <v>0.85306406685236758</v>
      </c>
      <c r="M13549" s="111">
        <v>6.3979989500968365E-2</v>
      </c>
      <c r="N13549" s="112">
        <f t="shared" si="423"/>
        <v>-2.7390032695891753</v>
      </c>
    </row>
    <row r="13550" spans="1:14" x14ac:dyDescent="0.25">
      <c r="A13550" s="111" t="s">
        <v>949</v>
      </c>
      <c r="B13550" s="111">
        <f>INDEX(kommuner!C:C,MATCH(_xlfn.NUMBERVALUE(A13550),kommuner!B:B,0))</f>
        <v>5405</v>
      </c>
      <c r="C13550" s="111" t="s">
        <v>127</v>
      </c>
      <c r="D13550" s="111" t="s">
        <v>127</v>
      </c>
      <c r="E13550" s="111" t="s">
        <v>123</v>
      </c>
      <c r="F13550" s="111" t="s">
        <v>172</v>
      </c>
      <c r="G13550" s="111" t="s">
        <v>180</v>
      </c>
      <c r="H13550" s="111" t="s">
        <v>172</v>
      </c>
      <c r="I13550" s="111" t="s">
        <v>180</v>
      </c>
      <c r="J13550" t="str">
        <f t="shared" si="422"/>
        <v>5405SkogOrganisk jordBarskogHøy</v>
      </c>
      <c r="K13550" s="111">
        <v>-2.5184559031994138</v>
      </c>
      <c r="L13550" s="111">
        <v>0.92784825435236762</v>
      </c>
      <c r="M13550" s="111">
        <v>0.46518126042825314</v>
      </c>
      <c r="N13550" s="112">
        <f t="shared" si="423"/>
        <v>-1.1254263884187932</v>
      </c>
    </row>
    <row r="13551" spans="1:14" x14ac:dyDescent="0.25">
      <c r="A13551" s="111" t="s">
        <v>949</v>
      </c>
      <c r="B13551" s="111">
        <f>INDEX(kommuner!C:C,MATCH(_xlfn.NUMBERVALUE(A13551),kommuner!B:B,0))</f>
        <v>5405</v>
      </c>
      <c r="C13551" s="111" t="s">
        <v>127</v>
      </c>
      <c r="D13551" s="111" t="s">
        <v>127</v>
      </c>
      <c r="E13551" s="111" t="s">
        <v>123</v>
      </c>
      <c r="F13551" s="111" t="s">
        <v>172</v>
      </c>
      <c r="G13551" s="111" t="s">
        <v>167</v>
      </c>
      <c r="H13551" s="111" t="s">
        <v>172</v>
      </c>
      <c r="I13551" s="111" t="s">
        <v>167</v>
      </c>
      <c r="J13551" t="str">
        <f t="shared" si="422"/>
        <v>5405SkogOrganisk jordBarskogImpediment</v>
      </c>
      <c r="K13551" s="111">
        <v>-0.13011741963904588</v>
      </c>
      <c r="L13551" s="111">
        <v>0.92784825435236762</v>
      </c>
      <c r="M13551" s="111">
        <v>0.46510463492953991</v>
      </c>
      <c r="N13551" s="112">
        <f t="shared" si="423"/>
        <v>1.2628354696428616</v>
      </c>
    </row>
    <row r="13552" spans="1:14" x14ac:dyDescent="0.25">
      <c r="A13552" s="111" t="s">
        <v>949</v>
      </c>
      <c r="B13552" s="111">
        <f>INDEX(kommuner!C:C,MATCH(_xlfn.NUMBERVALUE(A13552),kommuner!B:B,0))</f>
        <v>5405</v>
      </c>
      <c r="C13552" s="111" t="s">
        <v>127</v>
      </c>
      <c r="D13552" s="111" t="s">
        <v>127</v>
      </c>
      <c r="E13552" s="111" t="s">
        <v>123</v>
      </c>
      <c r="F13552" s="111" t="s">
        <v>172</v>
      </c>
      <c r="G13552" s="111" t="s">
        <v>190</v>
      </c>
      <c r="H13552" s="111" t="s">
        <v>172</v>
      </c>
      <c r="I13552" s="111" t="s">
        <v>190</v>
      </c>
      <c r="J13552" t="str">
        <f t="shared" si="422"/>
        <v>5405SkogOrganisk jordBarskogLav</v>
      </c>
      <c r="K13552" s="111">
        <v>-0.50666953101693391</v>
      </c>
      <c r="L13552" s="111">
        <v>0.92784825435236762</v>
      </c>
      <c r="M13552" s="111">
        <v>0.46510463492953991</v>
      </c>
      <c r="N13552" s="112">
        <f t="shared" si="423"/>
        <v>0.88628335826497362</v>
      </c>
    </row>
    <row r="13553" spans="1:14" x14ac:dyDescent="0.25">
      <c r="A13553" s="111" t="s">
        <v>949</v>
      </c>
      <c r="B13553" s="111">
        <f>INDEX(kommuner!C:C,MATCH(_xlfn.NUMBERVALUE(A13553),kommuner!B:B,0))</f>
        <v>5405</v>
      </c>
      <c r="C13553" s="111" t="s">
        <v>127</v>
      </c>
      <c r="D13553" s="111" t="s">
        <v>127</v>
      </c>
      <c r="E13553" s="111" t="s">
        <v>123</v>
      </c>
      <c r="F13553" s="111" t="s">
        <v>172</v>
      </c>
      <c r="G13553" s="111" t="s">
        <v>173</v>
      </c>
      <c r="H13553" s="111" t="s">
        <v>172</v>
      </c>
      <c r="I13553" s="111" t="s">
        <v>173</v>
      </c>
      <c r="J13553" t="str">
        <f t="shared" si="422"/>
        <v>5405SkogOrganisk jordBarskogMiddels</v>
      </c>
      <c r="K13553" s="111">
        <v>-1.5571490961494638</v>
      </c>
      <c r="L13553" s="111">
        <v>0.92784825435236762</v>
      </c>
      <c r="M13553" s="111">
        <v>0.46518126042825314</v>
      </c>
      <c r="N13553" s="112">
        <f t="shared" si="423"/>
        <v>-0.16411958136884308</v>
      </c>
    </row>
    <row r="13554" spans="1:14" x14ac:dyDescent="0.25">
      <c r="A13554" s="111" t="s">
        <v>949</v>
      </c>
      <c r="B13554" s="111">
        <f>INDEX(kommuner!C:C,MATCH(_xlfn.NUMBERVALUE(A13554),kommuner!B:B,0))</f>
        <v>5405</v>
      </c>
      <c r="C13554" s="111" t="s">
        <v>127</v>
      </c>
      <c r="D13554" s="111" t="s">
        <v>127</v>
      </c>
      <c r="E13554" s="111" t="s">
        <v>123</v>
      </c>
      <c r="F13554" s="111" t="s">
        <v>172</v>
      </c>
      <c r="G13554" s="111" t="s">
        <v>186</v>
      </c>
      <c r="H13554" s="111" t="s">
        <v>172</v>
      </c>
      <c r="I13554" s="111" t="s">
        <v>186</v>
      </c>
      <c r="J13554" t="str">
        <f t="shared" si="422"/>
        <v>5405SkogOrganisk jordBarskogSærs høy</v>
      </c>
      <c r="K13554" s="111">
        <v>2.5548655235722699</v>
      </c>
      <c r="L13554" s="111">
        <v>0.92784825435236762</v>
      </c>
      <c r="M13554" s="111">
        <v>0.46518126042825314</v>
      </c>
      <c r="N13554" s="112">
        <f t="shared" si="423"/>
        <v>3.9478950383528906</v>
      </c>
    </row>
    <row r="13555" spans="1:14" x14ac:dyDescent="0.25">
      <c r="A13555" s="111" t="s">
        <v>949</v>
      </c>
      <c r="B13555" s="111">
        <f>INDEX(kommuner!C:C,MATCH(_xlfn.NUMBERVALUE(A13555),kommuner!B:B,0))</f>
        <v>5405</v>
      </c>
      <c r="C13555" s="111" t="s">
        <v>127</v>
      </c>
      <c r="D13555" s="111" t="s">
        <v>127</v>
      </c>
      <c r="E13555" s="111" t="s">
        <v>123</v>
      </c>
      <c r="F13555" s="111" t="s">
        <v>179</v>
      </c>
      <c r="G13555" s="111" t="s">
        <v>180</v>
      </c>
      <c r="H13555" s="111" t="s">
        <v>179</v>
      </c>
      <c r="I13555" s="111" t="s">
        <v>180</v>
      </c>
      <c r="J13555" t="str">
        <f t="shared" si="422"/>
        <v>5405SkogOrganisk jordBlandingsskogHøy</v>
      </c>
      <c r="K13555" s="111">
        <v>-5.5554344456832343</v>
      </c>
      <c r="L13555" s="111">
        <v>0.92784825435236762</v>
      </c>
      <c r="M13555" s="111">
        <v>0.46510463492953991</v>
      </c>
      <c r="N13555" s="112">
        <f t="shared" si="423"/>
        <v>-4.1624815564013264</v>
      </c>
    </row>
    <row r="13556" spans="1:14" x14ac:dyDescent="0.25">
      <c r="A13556" s="111" t="s">
        <v>949</v>
      </c>
      <c r="B13556" s="111">
        <f>INDEX(kommuner!C:C,MATCH(_xlfn.NUMBERVALUE(A13556),kommuner!B:B,0))</f>
        <v>5405</v>
      </c>
      <c r="C13556" s="111" t="s">
        <v>127</v>
      </c>
      <c r="D13556" s="111" t="s">
        <v>127</v>
      </c>
      <c r="E13556" s="111" t="s">
        <v>123</v>
      </c>
      <c r="F13556" s="111" t="s">
        <v>179</v>
      </c>
      <c r="G13556" s="111" t="s">
        <v>167</v>
      </c>
      <c r="H13556" s="111" t="s">
        <v>179</v>
      </c>
      <c r="I13556" s="111" t="s">
        <v>167</v>
      </c>
      <c r="J13556" t="str">
        <f t="shared" si="422"/>
        <v>5405SkogOrganisk jordBlandingsskogImpediment</v>
      </c>
      <c r="K13556" s="111">
        <v>-0.28586344175800005</v>
      </c>
      <c r="L13556" s="111">
        <v>0.92784825435236762</v>
      </c>
      <c r="M13556" s="111">
        <v>0.46510463492953991</v>
      </c>
      <c r="N13556" s="112">
        <f t="shared" si="423"/>
        <v>1.1070894475239075</v>
      </c>
    </row>
    <row r="13557" spans="1:14" x14ac:dyDescent="0.25">
      <c r="A13557" s="111" t="s">
        <v>949</v>
      </c>
      <c r="B13557" s="111">
        <f>INDEX(kommuner!C:C,MATCH(_xlfn.NUMBERVALUE(A13557),kommuner!B:B,0))</f>
        <v>5405</v>
      </c>
      <c r="C13557" s="111" t="s">
        <v>127</v>
      </c>
      <c r="D13557" s="111" t="s">
        <v>127</v>
      </c>
      <c r="E13557" s="111" t="s">
        <v>123</v>
      </c>
      <c r="F13557" s="111" t="s">
        <v>179</v>
      </c>
      <c r="G13557" s="111" t="s">
        <v>190</v>
      </c>
      <c r="H13557" s="111" t="s">
        <v>179</v>
      </c>
      <c r="I13557" s="111" t="s">
        <v>190</v>
      </c>
      <c r="J13557" t="str">
        <f t="shared" si="422"/>
        <v>5405SkogOrganisk jordBlandingsskogLav</v>
      </c>
      <c r="K13557" s="111">
        <v>-1.2347339377887629</v>
      </c>
      <c r="L13557" s="111">
        <v>0.92784825435236762</v>
      </c>
      <c r="M13557" s="111">
        <v>0.46510463492953991</v>
      </c>
      <c r="N13557" s="112">
        <f t="shared" si="423"/>
        <v>0.15821895149314458</v>
      </c>
    </row>
    <row r="13558" spans="1:14" x14ac:dyDescent="0.25">
      <c r="A13558" s="111" t="s">
        <v>949</v>
      </c>
      <c r="B13558" s="111">
        <f>INDEX(kommuner!C:C,MATCH(_xlfn.NUMBERVALUE(A13558),kommuner!B:B,0))</f>
        <v>5405</v>
      </c>
      <c r="C13558" s="111" t="s">
        <v>127</v>
      </c>
      <c r="D13558" s="111" t="s">
        <v>127</v>
      </c>
      <c r="E13558" s="111" t="s">
        <v>123</v>
      </c>
      <c r="F13558" s="111" t="s">
        <v>179</v>
      </c>
      <c r="G13558" s="111" t="s">
        <v>173</v>
      </c>
      <c r="H13558" s="111" t="s">
        <v>179</v>
      </c>
      <c r="I13558" s="111" t="s">
        <v>173</v>
      </c>
      <c r="J13558" t="str">
        <f t="shared" si="422"/>
        <v>5405SkogOrganisk jordBlandingsskogMiddels</v>
      </c>
      <c r="K13558" s="111">
        <v>-2.4239591752717748</v>
      </c>
      <c r="L13558" s="111">
        <v>0.92784825435236762</v>
      </c>
      <c r="M13558" s="111">
        <v>0.46510463492953991</v>
      </c>
      <c r="N13558" s="112">
        <f t="shared" si="423"/>
        <v>-1.0310062859898674</v>
      </c>
    </row>
    <row r="13559" spans="1:14" x14ac:dyDescent="0.25">
      <c r="A13559" s="111" t="s">
        <v>949</v>
      </c>
      <c r="B13559" s="111">
        <f>INDEX(kommuner!C:C,MATCH(_xlfn.NUMBERVALUE(A13559),kommuner!B:B,0))</f>
        <v>5405</v>
      </c>
      <c r="C13559" s="111" t="s">
        <v>127</v>
      </c>
      <c r="D13559" s="111" t="s">
        <v>127</v>
      </c>
      <c r="E13559" s="111" t="s">
        <v>123</v>
      </c>
      <c r="F13559" s="111" t="s">
        <v>179</v>
      </c>
      <c r="G13559" s="111" t="s">
        <v>186</v>
      </c>
      <c r="H13559" s="111" t="s">
        <v>179</v>
      </c>
      <c r="I13559" s="111" t="s">
        <v>186</v>
      </c>
      <c r="J13559" t="str">
        <f t="shared" si="422"/>
        <v>5405SkogOrganisk jordBlandingsskogSærs høy</v>
      </c>
      <c r="K13559" s="111">
        <v>-1.5726115302258048</v>
      </c>
      <c r="L13559" s="111">
        <v>0.92784825435236762</v>
      </c>
      <c r="M13559" s="111">
        <v>0.46510463492953991</v>
      </c>
      <c r="N13559" s="112">
        <f t="shared" si="423"/>
        <v>-0.17965864094389727</v>
      </c>
    </row>
    <row r="13560" spans="1:14" x14ac:dyDescent="0.25">
      <c r="A13560" s="111" t="s">
        <v>949</v>
      </c>
      <c r="B13560" s="111">
        <f>INDEX(kommuner!C:C,MATCH(_xlfn.NUMBERVALUE(A13560),kommuner!B:B,0))</f>
        <v>5405</v>
      </c>
      <c r="C13560" s="111" t="s">
        <v>127</v>
      </c>
      <c r="D13560" s="111" t="s">
        <v>127</v>
      </c>
      <c r="E13560" s="111" t="s">
        <v>123</v>
      </c>
      <c r="F13560" s="111" t="s">
        <v>185</v>
      </c>
      <c r="G13560" s="111" t="s">
        <v>180</v>
      </c>
      <c r="H13560" s="111" t="s">
        <v>185</v>
      </c>
      <c r="I13560" s="111" t="s">
        <v>180</v>
      </c>
      <c r="J13560" t="str">
        <f t="shared" si="422"/>
        <v>5405SkogOrganisk jordLauvskogHøy</v>
      </c>
      <c r="K13560" s="111">
        <v>-1.9913688882377358</v>
      </c>
      <c r="L13560" s="111">
        <v>0.92784825435236762</v>
      </c>
      <c r="M13560" s="111">
        <v>0.46510463492953991</v>
      </c>
      <c r="N13560" s="112">
        <f t="shared" si="423"/>
        <v>-0.59841599895582831</v>
      </c>
    </row>
    <row r="13561" spans="1:14" x14ac:dyDescent="0.25">
      <c r="A13561" s="111" t="s">
        <v>949</v>
      </c>
      <c r="B13561" s="111">
        <f>INDEX(kommuner!C:C,MATCH(_xlfn.NUMBERVALUE(A13561),kommuner!B:B,0))</f>
        <v>5405</v>
      </c>
      <c r="C13561" s="111" t="s">
        <v>127</v>
      </c>
      <c r="D13561" s="111" t="s">
        <v>127</v>
      </c>
      <c r="E13561" s="111" t="s">
        <v>123</v>
      </c>
      <c r="F13561" s="111" t="s">
        <v>185</v>
      </c>
      <c r="G13561" s="111" t="s">
        <v>167</v>
      </c>
      <c r="H13561" s="111" t="s">
        <v>185</v>
      </c>
      <c r="I13561" s="111" t="s">
        <v>167</v>
      </c>
      <c r="J13561" t="str">
        <f t="shared" si="422"/>
        <v>5405SkogOrganisk jordLauvskogImpediment</v>
      </c>
      <c r="K13561" s="111">
        <v>0.35000626494250675</v>
      </c>
      <c r="L13561" s="111">
        <v>0.92784825435236762</v>
      </c>
      <c r="M13561" s="111">
        <v>0.46510463492953991</v>
      </c>
      <c r="N13561" s="112">
        <f t="shared" si="423"/>
        <v>1.7429591542244141</v>
      </c>
    </row>
    <row r="13562" spans="1:14" x14ac:dyDescent="0.25">
      <c r="A13562" s="111" t="s">
        <v>949</v>
      </c>
      <c r="B13562" s="111">
        <f>INDEX(kommuner!C:C,MATCH(_xlfn.NUMBERVALUE(A13562),kommuner!B:B,0))</f>
        <v>5405</v>
      </c>
      <c r="C13562" s="111" t="s">
        <v>127</v>
      </c>
      <c r="D13562" s="111" t="s">
        <v>127</v>
      </c>
      <c r="E13562" s="111" t="s">
        <v>123</v>
      </c>
      <c r="F13562" s="111" t="s">
        <v>185</v>
      </c>
      <c r="G13562" s="111" t="s">
        <v>190</v>
      </c>
      <c r="H13562" s="111" t="s">
        <v>185</v>
      </c>
      <c r="I13562" s="111" t="s">
        <v>190</v>
      </c>
      <c r="J13562" t="str">
        <f t="shared" si="422"/>
        <v>5405SkogOrganisk jordLauvskogLav</v>
      </c>
      <c r="K13562" s="111">
        <v>1.1144075558526714</v>
      </c>
      <c r="L13562" s="111">
        <v>0.92784825435236762</v>
      </c>
      <c r="M13562" s="111">
        <v>0.46510463492953991</v>
      </c>
      <c r="N13562" s="112">
        <f t="shared" si="423"/>
        <v>2.5073604451345788</v>
      </c>
    </row>
    <row r="13563" spans="1:14" x14ac:dyDescent="0.25">
      <c r="A13563" s="111" t="s">
        <v>949</v>
      </c>
      <c r="B13563" s="111">
        <f>INDEX(kommuner!C:C,MATCH(_xlfn.NUMBERVALUE(A13563),kommuner!B:B,0))</f>
        <v>5405</v>
      </c>
      <c r="C13563" s="111" t="s">
        <v>127</v>
      </c>
      <c r="D13563" s="111" t="s">
        <v>127</v>
      </c>
      <c r="E13563" s="111" t="s">
        <v>123</v>
      </c>
      <c r="F13563" s="111" t="s">
        <v>185</v>
      </c>
      <c r="G13563" s="111" t="s">
        <v>173</v>
      </c>
      <c r="H13563" s="111" t="s">
        <v>185</v>
      </c>
      <c r="I13563" s="111" t="s">
        <v>173</v>
      </c>
      <c r="J13563" t="str">
        <f t="shared" si="422"/>
        <v>5405SkogOrganisk jordLauvskogMiddels</v>
      </c>
      <c r="K13563" s="111">
        <v>-0.62664468270982987</v>
      </c>
      <c r="L13563" s="111">
        <v>0.92784825435236762</v>
      </c>
      <c r="M13563" s="111">
        <v>0.46510463492953991</v>
      </c>
      <c r="N13563" s="112">
        <f t="shared" si="423"/>
        <v>0.76630820657207765</v>
      </c>
    </row>
    <row r="13564" spans="1:14" x14ac:dyDescent="0.25">
      <c r="A13564" s="111" t="s">
        <v>949</v>
      </c>
      <c r="B13564" s="111">
        <f>INDEX(kommuner!C:C,MATCH(_xlfn.NUMBERVALUE(A13564),kommuner!B:B,0))</f>
        <v>5405</v>
      </c>
      <c r="C13564" s="111" t="s">
        <v>127</v>
      </c>
      <c r="D13564" s="111" t="s">
        <v>127</v>
      </c>
      <c r="E13564" s="111" t="s">
        <v>123</v>
      </c>
      <c r="F13564" s="111" t="s">
        <v>185</v>
      </c>
      <c r="G13564" s="111" t="s">
        <v>186</v>
      </c>
      <c r="H13564" s="111" t="s">
        <v>185</v>
      </c>
      <c r="I13564" s="111" t="s">
        <v>186</v>
      </c>
      <c r="J13564" t="str">
        <f t="shared" si="422"/>
        <v>5405SkogOrganisk jordLauvskogSærs høy</v>
      </c>
      <c r="K13564" s="111">
        <v>-1.8997279926091779</v>
      </c>
      <c r="L13564" s="111">
        <v>0.92784825435236762</v>
      </c>
      <c r="M13564" s="111">
        <v>0.46510463492953991</v>
      </c>
      <c r="N13564" s="112">
        <f t="shared" si="423"/>
        <v>-0.50677510332727038</v>
      </c>
    </row>
    <row r="13565" spans="1:14" x14ac:dyDescent="0.25">
      <c r="A13565" s="111" t="s">
        <v>949</v>
      </c>
      <c r="B13565" s="111">
        <f>INDEX(kommuner!C:C,MATCH(_xlfn.NUMBERVALUE(A13565),kommuner!B:B,0))</f>
        <v>5405</v>
      </c>
      <c r="C13565" s="111" t="s">
        <v>83</v>
      </c>
      <c r="D13565" s="111" t="s">
        <v>83</v>
      </c>
      <c r="E13565" s="111" t="s">
        <v>126</v>
      </c>
      <c r="F13565" s="111" t="s">
        <v>139</v>
      </c>
      <c r="G13565" s="111" t="s">
        <v>139</v>
      </c>
      <c r="H13565" s="111" t="s">
        <v>139</v>
      </c>
      <c r="I13565" s="111" t="s">
        <v>139</v>
      </c>
      <c r="J13565" t="str">
        <f t="shared" si="422"/>
        <v>5405Utbygd arealMineraljord</v>
      </c>
      <c r="K13565" s="111">
        <v>6.7868445194857546E-2</v>
      </c>
      <c r="L13565" s="111">
        <v>0</v>
      </c>
      <c r="M13565" s="111">
        <v>1.303047089454229E-2</v>
      </c>
      <c r="N13565" s="112">
        <f t="shared" si="423"/>
        <v>8.0898916089399836E-2</v>
      </c>
    </row>
    <row r="13566" spans="1:14" x14ac:dyDescent="0.25">
      <c r="A13566" s="111" t="s">
        <v>949</v>
      </c>
      <c r="B13566" s="111">
        <f>INDEX(kommuner!C:C,MATCH(_xlfn.NUMBERVALUE(A13566),kommuner!B:B,0))</f>
        <v>5405</v>
      </c>
      <c r="C13566" s="111" t="s">
        <v>83</v>
      </c>
      <c r="D13566" s="111" t="s">
        <v>83</v>
      </c>
      <c r="E13566" s="111" t="s">
        <v>123</v>
      </c>
      <c r="F13566" s="111" t="s">
        <v>139</v>
      </c>
      <c r="G13566" s="111" t="s">
        <v>139</v>
      </c>
      <c r="H13566" s="111" t="s">
        <v>139</v>
      </c>
      <c r="I13566" s="111" t="s">
        <v>139</v>
      </c>
      <c r="J13566" t="str">
        <f t="shared" si="422"/>
        <v>5405Utbygd arealOrganisk jord</v>
      </c>
      <c r="K13566" s="111">
        <v>29.011421395201612</v>
      </c>
      <c r="L13566" s="111">
        <v>0</v>
      </c>
      <c r="M13566" s="111">
        <v>1.303047089454229E-2</v>
      </c>
      <c r="N13566" s="112">
        <f t="shared" si="423"/>
        <v>29.024451866096154</v>
      </c>
    </row>
    <row r="13567" spans="1:14" x14ac:dyDescent="0.25">
      <c r="A13567" s="111" t="s">
        <v>949</v>
      </c>
      <c r="B13567" s="111">
        <f>INDEX(kommuner!C:C,MATCH(_xlfn.NUMBERVALUE(A13567),kommuner!B:B,0))</f>
        <v>5405</v>
      </c>
      <c r="C13567" s="111" t="s">
        <v>181</v>
      </c>
      <c r="D13567" s="111" t="s">
        <v>181</v>
      </c>
      <c r="E13567" s="111" t="s">
        <v>123</v>
      </c>
      <c r="F13567" s="111" t="s">
        <v>139</v>
      </c>
      <c r="G13567" s="111" t="s">
        <v>139</v>
      </c>
      <c r="H13567" s="111" t="s">
        <v>139</v>
      </c>
      <c r="I13567" s="111" t="s">
        <v>139</v>
      </c>
      <c r="J13567" t="str">
        <f t="shared" si="422"/>
        <v>5405Vann og myrOrganisk jord</v>
      </c>
      <c r="K13567" s="111">
        <v>-0.20040009744654491</v>
      </c>
      <c r="L13567" s="111">
        <v>0</v>
      </c>
      <c r="M13567" s="111">
        <v>0</v>
      </c>
      <c r="N13567" s="112">
        <f t="shared" si="423"/>
        <v>-0.20040009744654491</v>
      </c>
    </row>
    <row r="13568" spans="1:14" x14ac:dyDescent="0.25">
      <c r="A13568" s="111" t="s">
        <v>950</v>
      </c>
      <c r="B13568" s="111">
        <f>INDEX(kommuner!C:C,MATCH(_xlfn.NUMBERVALUE(A13568),kommuner!B:B,0))</f>
        <v>5406</v>
      </c>
      <c r="C13568" s="111" t="s">
        <v>82</v>
      </c>
      <c r="D13568" s="111" t="s">
        <v>82</v>
      </c>
      <c r="E13568" s="111" t="s">
        <v>126</v>
      </c>
      <c r="F13568" s="111" t="s">
        <v>139</v>
      </c>
      <c r="G13568" s="111" t="s">
        <v>139</v>
      </c>
      <c r="H13568" s="111" t="s">
        <v>139</v>
      </c>
      <c r="I13568" s="111" t="s">
        <v>139</v>
      </c>
      <c r="J13568" t="str">
        <f t="shared" si="422"/>
        <v>5406Annen utmarkMineraljord</v>
      </c>
      <c r="K13568" s="111">
        <v>-1.4554712585335521E-3</v>
      </c>
      <c r="L13568" s="111">
        <v>0</v>
      </c>
      <c r="M13568" s="111">
        <v>0</v>
      </c>
      <c r="N13568" s="112">
        <f t="shared" si="423"/>
        <v>-1.4554712585335521E-3</v>
      </c>
    </row>
    <row r="13569" spans="1:14" x14ac:dyDescent="0.25">
      <c r="A13569" s="111" t="s">
        <v>950</v>
      </c>
      <c r="B13569" s="111">
        <f>INDEX(kommuner!C:C,MATCH(_xlfn.NUMBERVALUE(A13569),kommuner!B:B,0))</f>
        <v>5406</v>
      </c>
      <c r="C13569" s="111" t="s">
        <v>121</v>
      </c>
      <c r="D13569" s="111" t="s">
        <v>121</v>
      </c>
      <c r="E13569" s="111" t="s">
        <v>126</v>
      </c>
      <c r="F13569" s="111" t="s">
        <v>139</v>
      </c>
      <c r="G13569" s="111" t="s">
        <v>139</v>
      </c>
      <c r="H13569" s="111" t="s">
        <v>139</v>
      </c>
      <c r="I13569" s="111" t="s">
        <v>139</v>
      </c>
      <c r="J13569" t="str">
        <f t="shared" si="422"/>
        <v>5406BeiteMineraljord</v>
      </c>
      <c r="K13569" s="111">
        <v>-0.96338340838695502</v>
      </c>
      <c r="L13569" s="111">
        <v>0</v>
      </c>
      <c r="M13569" s="111">
        <v>1.2448711246839999E-7</v>
      </c>
      <c r="N13569" s="112">
        <f t="shared" si="423"/>
        <v>-0.96338328389984251</v>
      </c>
    </row>
    <row r="13570" spans="1:14" x14ac:dyDescent="0.25">
      <c r="A13570" s="111" t="s">
        <v>950</v>
      </c>
      <c r="B13570" s="111">
        <f>INDEX(kommuner!C:C,MATCH(_xlfn.NUMBERVALUE(A13570),kommuner!B:B,0))</f>
        <v>5406</v>
      </c>
      <c r="C13570" s="111" t="s">
        <v>121</v>
      </c>
      <c r="D13570" s="111" t="s">
        <v>121</v>
      </c>
      <c r="E13570" s="111" t="s">
        <v>123</v>
      </c>
      <c r="F13570" s="111" t="s">
        <v>139</v>
      </c>
      <c r="G13570" s="111" t="s">
        <v>139</v>
      </c>
      <c r="H13570" s="111" t="s">
        <v>139</v>
      </c>
      <c r="I13570" s="111" t="s">
        <v>139</v>
      </c>
      <c r="J13570" t="str">
        <f t="shared" si="422"/>
        <v>5406BeiteOrganisk jord</v>
      </c>
      <c r="K13570" s="111">
        <v>12.077525935985037</v>
      </c>
      <c r="L13570" s="111">
        <v>1.6412500000000001</v>
      </c>
      <c r="M13570" s="111">
        <v>0</v>
      </c>
      <c r="N13570" s="112">
        <f t="shared" si="423"/>
        <v>13.718775935985036</v>
      </c>
    </row>
    <row r="13571" spans="1:14" x14ac:dyDescent="0.25">
      <c r="A13571" s="111" t="s">
        <v>950</v>
      </c>
      <c r="B13571" s="111">
        <f>INDEX(kommuner!C:C,MATCH(_xlfn.NUMBERVALUE(A13571),kommuner!B:B,0))</f>
        <v>5406</v>
      </c>
      <c r="C13571" s="111" t="s">
        <v>84</v>
      </c>
      <c r="D13571" s="111" t="s">
        <v>84</v>
      </c>
      <c r="E13571" s="111" t="s">
        <v>126</v>
      </c>
      <c r="F13571" s="111" t="s">
        <v>139</v>
      </c>
      <c r="G13571" s="111" t="s">
        <v>139</v>
      </c>
      <c r="H13571" s="111" t="s">
        <v>139</v>
      </c>
      <c r="I13571" s="111" t="s">
        <v>139</v>
      </c>
      <c r="J13571" t="str">
        <f t="shared" ref="J13571:J13634" si="424">B13571&amp;C13571&amp;E13571&amp;IF(C13571="Skog",F13571&amp;G13571,"")</f>
        <v>5406Dyrket markMineraljord</v>
      </c>
      <c r="K13571" s="111">
        <v>-0.51473189514291939</v>
      </c>
      <c r="L13571" s="111">
        <v>0</v>
      </c>
      <c r="M13571" s="111">
        <v>0</v>
      </c>
      <c r="N13571" s="112">
        <f t="shared" ref="N13571:N13634" si="425">SUM(K13571:M13571)</f>
        <v>-0.51473189514291939</v>
      </c>
    </row>
    <row r="13572" spans="1:14" x14ac:dyDescent="0.25">
      <c r="A13572" s="111" t="s">
        <v>950</v>
      </c>
      <c r="B13572" s="111">
        <f>INDEX(kommuner!C:C,MATCH(_xlfn.NUMBERVALUE(A13572),kommuner!B:B,0))</f>
        <v>5406</v>
      </c>
      <c r="C13572" s="111" t="s">
        <v>84</v>
      </c>
      <c r="D13572" s="111" t="s">
        <v>84</v>
      </c>
      <c r="E13572" s="111" t="s">
        <v>123</v>
      </c>
      <c r="F13572" s="111" t="s">
        <v>139</v>
      </c>
      <c r="G13572" s="111" t="s">
        <v>139</v>
      </c>
      <c r="H13572" s="111" t="s">
        <v>139</v>
      </c>
      <c r="I13572" s="111" t="s">
        <v>139</v>
      </c>
      <c r="J13572" t="str">
        <f t="shared" si="424"/>
        <v>5406Dyrket markOrganisk jord</v>
      </c>
      <c r="K13572" s="111">
        <v>28.726149366675592</v>
      </c>
      <c r="L13572" s="111">
        <v>1.45625</v>
      </c>
      <c r="M13572" s="111">
        <v>0</v>
      </c>
      <c r="N13572" s="112">
        <f t="shared" si="425"/>
        <v>30.182399366675593</v>
      </c>
    </row>
    <row r="13573" spans="1:14" x14ac:dyDescent="0.25">
      <c r="A13573" s="111" t="s">
        <v>950</v>
      </c>
      <c r="B13573" s="111">
        <f>INDEX(kommuner!C:C,MATCH(_xlfn.NUMBERVALUE(A13573),kommuner!B:B,0))</f>
        <v>5406</v>
      </c>
      <c r="C13573" s="111" t="s">
        <v>127</v>
      </c>
      <c r="D13573" s="111" t="s">
        <v>127</v>
      </c>
      <c r="E13573" s="111" t="s">
        <v>126</v>
      </c>
      <c r="F13573" s="111" t="s">
        <v>172</v>
      </c>
      <c r="G13573" s="111" t="s">
        <v>180</v>
      </c>
      <c r="H13573" s="111" t="s">
        <v>172</v>
      </c>
      <c r="I13573" s="111" t="s">
        <v>180</v>
      </c>
      <c r="J13573" t="str">
        <f t="shared" si="424"/>
        <v>5406SkogMineraljordBarskogHøy</v>
      </c>
      <c r="K13573" s="111">
        <v>-4.1008350957832223</v>
      </c>
      <c r="L13573" s="111">
        <v>0.85306406685236758</v>
      </c>
      <c r="M13573" s="111">
        <v>6.4056614999681585E-2</v>
      </c>
      <c r="N13573" s="112">
        <f t="shared" si="425"/>
        <v>-3.183714413931173</v>
      </c>
    </row>
    <row r="13574" spans="1:14" x14ac:dyDescent="0.25">
      <c r="A13574" s="111" t="s">
        <v>950</v>
      </c>
      <c r="B13574" s="111">
        <f>INDEX(kommuner!C:C,MATCH(_xlfn.NUMBERVALUE(A13574),kommuner!B:B,0))</f>
        <v>5406</v>
      </c>
      <c r="C13574" s="111" t="s">
        <v>127</v>
      </c>
      <c r="D13574" s="111" t="s">
        <v>127</v>
      </c>
      <c r="E13574" s="111" t="s">
        <v>126</v>
      </c>
      <c r="F13574" s="111" t="s">
        <v>172</v>
      </c>
      <c r="G13574" s="111" t="s">
        <v>167</v>
      </c>
      <c r="H13574" s="111" t="s">
        <v>172</v>
      </c>
      <c r="I13574" s="111" t="s">
        <v>167</v>
      </c>
      <c r="J13574" t="str">
        <f t="shared" si="424"/>
        <v>5406SkogMineraljordBarskogImpediment</v>
      </c>
      <c r="K13574" s="111">
        <v>-1.3727794028153204</v>
      </c>
      <c r="L13574" s="111">
        <v>0.85306406685236758</v>
      </c>
      <c r="M13574" s="111">
        <v>6.3979989500968365E-2</v>
      </c>
      <c r="N13574" s="112">
        <f t="shared" si="425"/>
        <v>-0.45573534646198444</v>
      </c>
    </row>
    <row r="13575" spans="1:14" x14ac:dyDescent="0.25">
      <c r="A13575" s="111" t="s">
        <v>950</v>
      </c>
      <c r="B13575" s="111">
        <f>INDEX(kommuner!C:C,MATCH(_xlfn.NUMBERVALUE(A13575),kommuner!B:B,0))</f>
        <v>5406</v>
      </c>
      <c r="C13575" s="111" t="s">
        <v>127</v>
      </c>
      <c r="D13575" s="111" t="s">
        <v>127</v>
      </c>
      <c r="E13575" s="111" t="s">
        <v>126</v>
      </c>
      <c r="F13575" s="111" t="s">
        <v>172</v>
      </c>
      <c r="G13575" s="111" t="s">
        <v>190</v>
      </c>
      <c r="H13575" s="111" t="s">
        <v>172</v>
      </c>
      <c r="I13575" s="111" t="s">
        <v>190</v>
      </c>
      <c r="J13575" t="str">
        <f t="shared" si="424"/>
        <v>5406SkogMineraljordBarskogLav</v>
      </c>
      <c r="K13575" s="111">
        <v>-1.2890212031300934</v>
      </c>
      <c r="L13575" s="111">
        <v>0.85306406685236758</v>
      </c>
      <c r="M13575" s="111">
        <v>6.3979989500968365E-2</v>
      </c>
      <c r="N13575" s="112">
        <f t="shared" si="425"/>
        <v>-0.37197714677675742</v>
      </c>
    </row>
    <row r="13576" spans="1:14" x14ac:dyDescent="0.25">
      <c r="A13576" s="111" t="s">
        <v>950</v>
      </c>
      <c r="B13576" s="111">
        <f>INDEX(kommuner!C:C,MATCH(_xlfn.NUMBERVALUE(A13576),kommuner!B:B,0))</f>
        <v>5406</v>
      </c>
      <c r="C13576" s="111" t="s">
        <v>127</v>
      </c>
      <c r="D13576" s="111" t="s">
        <v>127</v>
      </c>
      <c r="E13576" s="111" t="s">
        <v>126</v>
      </c>
      <c r="F13576" s="111" t="s">
        <v>172</v>
      </c>
      <c r="G13576" s="111" t="s">
        <v>173</v>
      </c>
      <c r="H13576" s="111" t="s">
        <v>172</v>
      </c>
      <c r="I13576" s="111" t="s">
        <v>173</v>
      </c>
      <c r="J13576" t="str">
        <f t="shared" si="424"/>
        <v>5406SkogMineraljordBarskogMiddels</v>
      </c>
      <c r="K13576" s="111">
        <v>-2.9452289214132028</v>
      </c>
      <c r="L13576" s="111">
        <v>0.85306406685236758</v>
      </c>
      <c r="M13576" s="111">
        <v>6.4056614999681585E-2</v>
      </c>
      <c r="N13576" s="112">
        <f t="shared" si="425"/>
        <v>-2.0281082395611536</v>
      </c>
    </row>
    <row r="13577" spans="1:14" x14ac:dyDescent="0.25">
      <c r="A13577" s="111" t="s">
        <v>950</v>
      </c>
      <c r="B13577" s="111">
        <f>INDEX(kommuner!C:C,MATCH(_xlfn.NUMBERVALUE(A13577),kommuner!B:B,0))</f>
        <v>5406</v>
      </c>
      <c r="C13577" s="111" t="s">
        <v>127</v>
      </c>
      <c r="D13577" s="111" t="s">
        <v>127</v>
      </c>
      <c r="E13577" s="111" t="s">
        <v>126</v>
      </c>
      <c r="F13577" s="111" t="s">
        <v>172</v>
      </c>
      <c r="G13577" s="111" t="s">
        <v>186</v>
      </c>
      <c r="H13577" s="111" t="s">
        <v>172</v>
      </c>
      <c r="I13577" s="111" t="s">
        <v>186</v>
      </c>
      <c r="J13577" t="str">
        <f t="shared" si="424"/>
        <v>5406SkogMineraljordBarskogSærs høy</v>
      </c>
      <c r="K13577" s="111">
        <v>0.12072674540874306</v>
      </c>
      <c r="L13577" s="111">
        <v>0.85306406685236758</v>
      </c>
      <c r="M13577" s="111">
        <v>6.4056614999681585E-2</v>
      </c>
      <c r="N13577" s="112">
        <f t="shared" si="425"/>
        <v>1.0378474272607923</v>
      </c>
    </row>
    <row r="13578" spans="1:14" x14ac:dyDescent="0.25">
      <c r="A13578" s="111" t="s">
        <v>950</v>
      </c>
      <c r="B13578" s="111">
        <f>INDEX(kommuner!C:C,MATCH(_xlfn.NUMBERVALUE(A13578),kommuner!B:B,0))</f>
        <v>5406</v>
      </c>
      <c r="C13578" s="111" t="s">
        <v>127</v>
      </c>
      <c r="D13578" s="111" t="s">
        <v>127</v>
      </c>
      <c r="E13578" s="111" t="s">
        <v>126</v>
      </c>
      <c r="F13578" s="111" t="s">
        <v>179</v>
      </c>
      <c r="G13578" s="111" t="s">
        <v>180</v>
      </c>
      <c r="H13578" s="111" t="s">
        <v>179</v>
      </c>
      <c r="I13578" s="111" t="s">
        <v>180</v>
      </c>
      <c r="J13578" t="str">
        <f t="shared" si="424"/>
        <v>5406SkogMineraljordBlandingsskogHøy</v>
      </c>
      <c r="K13578" s="111">
        <v>-7.1939050909469406</v>
      </c>
      <c r="L13578" s="111">
        <v>0.85306406685236758</v>
      </c>
      <c r="M13578" s="111">
        <v>6.3979989500968365E-2</v>
      </c>
      <c r="N13578" s="112">
        <f t="shared" si="425"/>
        <v>-6.2768610345936047</v>
      </c>
    </row>
    <row r="13579" spans="1:14" x14ac:dyDescent="0.25">
      <c r="A13579" s="111" t="s">
        <v>950</v>
      </c>
      <c r="B13579" s="111">
        <f>INDEX(kommuner!C:C,MATCH(_xlfn.NUMBERVALUE(A13579),kommuner!B:B,0))</f>
        <v>5406</v>
      </c>
      <c r="C13579" s="111" t="s">
        <v>127</v>
      </c>
      <c r="D13579" s="111" t="s">
        <v>127</v>
      </c>
      <c r="E13579" s="111" t="s">
        <v>126</v>
      </c>
      <c r="F13579" s="111" t="s">
        <v>179</v>
      </c>
      <c r="G13579" s="111" t="s">
        <v>167</v>
      </c>
      <c r="H13579" s="111" t="s">
        <v>179</v>
      </c>
      <c r="I13579" s="111" t="s">
        <v>167</v>
      </c>
      <c r="J13579" t="str">
        <f t="shared" si="424"/>
        <v>5406SkogMineraljordBlandingsskogImpediment</v>
      </c>
      <c r="K13579" s="111">
        <v>-1.6598037998579707</v>
      </c>
      <c r="L13579" s="111">
        <v>0.85306406685236758</v>
      </c>
      <c r="M13579" s="111">
        <v>6.3979989500968365E-2</v>
      </c>
      <c r="N13579" s="112">
        <f t="shared" si="425"/>
        <v>-0.7427597435046347</v>
      </c>
    </row>
    <row r="13580" spans="1:14" x14ac:dyDescent="0.25">
      <c r="A13580" s="111" t="s">
        <v>950</v>
      </c>
      <c r="B13580" s="111">
        <f>INDEX(kommuner!C:C,MATCH(_xlfn.NUMBERVALUE(A13580),kommuner!B:B,0))</f>
        <v>5406</v>
      </c>
      <c r="C13580" s="111" t="s">
        <v>127</v>
      </c>
      <c r="D13580" s="111" t="s">
        <v>127</v>
      </c>
      <c r="E13580" s="111" t="s">
        <v>126</v>
      </c>
      <c r="F13580" s="111" t="s">
        <v>179</v>
      </c>
      <c r="G13580" s="111" t="s">
        <v>190</v>
      </c>
      <c r="H13580" s="111" t="s">
        <v>179</v>
      </c>
      <c r="I13580" s="111" t="s">
        <v>190</v>
      </c>
      <c r="J13580" t="str">
        <f t="shared" si="424"/>
        <v>5406SkogMineraljordBlandingsskogLav</v>
      </c>
      <c r="K13580" s="111">
        <v>-2.5588434197694254</v>
      </c>
      <c r="L13580" s="111">
        <v>0.85306406685236758</v>
      </c>
      <c r="M13580" s="111">
        <v>6.3979989500968365E-2</v>
      </c>
      <c r="N13580" s="112">
        <f t="shared" si="425"/>
        <v>-1.6417993634160897</v>
      </c>
    </row>
    <row r="13581" spans="1:14" x14ac:dyDescent="0.25">
      <c r="A13581" s="111" t="s">
        <v>950</v>
      </c>
      <c r="B13581" s="111">
        <f>INDEX(kommuner!C:C,MATCH(_xlfn.NUMBERVALUE(A13581),kommuner!B:B,0))</f>
        <v>5406</v>
      </c>
      <c r="C13581" s="111" t="s">
        <v>127</v>
      </c>
      <c r="D13581" s="111" t="s">
        <v>127</v>
      </c>
      <c r="E13581" s="111" t="s">
        <v>126</v>
      </c>
      <c r="F13581" s="111" t="s">
        <v>179</v>
      </c>
      <c r="G13581" s="111" t="s">
        <v>173</v>
      </c>
      <c r="H13581" s="111" t="s">
        <v>179</v>
      </c>
      <c r="I13581" s="111" t="s">
        <v>173</v>
      </c>
      <c r="J13581" t="str">
        <f t="shared" si="424"/>
        <v>5406SkogMineraljordBlandingsskogMiddels</v>
      </c>
      <c r="K13581" s="111">
        <v>-3.8687729546762566</v>
      </c>
      <c r="L13581" s="111">
        <v>0.85306406685236758</v>
      </c>
      <c r="M13581" s="111">
        <v>6.3979989500968365E-2</v>
      </c>
      <c r="N13581" s="112">
        <f t="shared" si="425"/>
        <v>-2.9517288983229206</v>
      </c>
    </row>
    <row r="13582" spans="1:14" x14ac:dyDescent="0.25">
      <c r="A13582" s="111" t="s">
        <v>950</v>
      </c>
      <c r="B13582" s="111">
        <f>INDEX(kommuner!C:C,MATCH(_xlfn.NUMBERVALUE(A13582),kommuner!B:B,0))</f>
        <v>5406</v>
      </c>
      <c r="C13582" s="111" t="s">
        <v>127</v>
      </c>
      <c r="D13582" s="111" t="s">
        <v>127</v>
      </c>
      <c r="E13582" s="111" t="s">
        <v>126</v>
      </c>
      <c r="F13582" s="111" t="s">
        <v>179</v>
      </c>
      <c r="G13582" s="111" t="s">
        <v>186</v>
      </c>
      <c r="H13582" s="111" t="s">
        <v>179</v>
      </c>
      <c r="I13582" s="111" t="s">
        <v>186</v>
      </c>
      <c r="J13582" t="str">
        <f t="shared" si="424"/>
        <v>5406SkogMineraljordBlandingsskogSærs høy</v>
      </c>
      <c r="K13582" s="111">
        <v>-2.9395925245326562</v>
      </c>
      <c r="L13582" s="111">
        <v>0.85306406685236758</v>
      </c>
      <c r="M13582" s="111">
        <v>6.3979989500968365E-2</v>
      </c>
      <c r="N13582" s="112">
        <f t="shared" si="425"/>
        <v>-2.0225484681793202</v>
      </c>
    </row>
    <row r="13583" spans="1:14" x14ac:dyDescent="0.25">
      <c r="A13583" s="111" t="s">
        <v>950</v>
      </c>
      <c r="B13583" s="111">
        <f>INDEX(kommuner!C:C,MATCH(_xlfn.NUMBERVALUE(A13583),kommuner!B:B,0))</f>
        <v>5406</v>
      </c>
      <c r="C13583" s="111" t="s">
        <v>127</v>
      </c>
      <c r="D13583" s="111" t="s">
        <v>127</v>
      </c>
      <c r="E13583" s="111" t="s">
        <v>126</v>
      </c>
      <c r="F13583" s="111" t="s">
        <v>185</v>
      </c>
      <c r="G13583" s="111" t="s">
        <v>180</v>
      </c>
      <c r="H13583" s="111" t="s">
        <v>185</v>
      </c>
      <c r="I13583" s="111" t="s">
        <v>180</v>
      </c>
      <c r="J13583" t="str">
        <f t="shared" si="424"/>
        <v>5406SkogMineraljordLauvskogHøy</v>
      </c>
      <c r="K13583" s="111">
        <v>-3.3269846154961789</v>
      </c>
      <c r="L13583" s="111">
        <v>0.85306406685236758</v>
      </c>
      <c r="M13583" s="111">
        <v>6.3979989500968365E-2</v>
      </c>
      <c r="N13583" s="112">
        <f t="shared" si="425"/>
        <v>-2.4099405591428429</v>
      </c>
    </row>
    <row r="13584" spans="1:14" x14ac:dyDescent="0.25">
      <c r="A13584" s="111" t="s">
        <v>950</v>
      </c>
      <c r="B13584" s="111">
        <f>INDEX(kommuner!C:C,MATCH(_xlfn.NUMBERVALUE(A13584),kommuner!B:B,0))</f>
        <v>5406</v>
      </c>
      <c r="C13584" s="111" t="s">
        <v>127</v>
      </c>
      <c r="D13584" s="111" t="s">
        <v>127</v>
      </c>
      <c r="E13584" s="111" t="s">
        <v>126</v>
      </c>
      <c r="F13584" s="111" t="s">
        <v>185</v>
      </c>
      <c r="G13584" s="111" t="s">
        <v>167</v>
      </c>
      <c r="H13584" s="111" t="s">
        <v>185</v>
      </c>
      <c r="I13584" s="111" t="s">
        <v>167</v>
      </c>
      <c r="J13584" t="str">
        <f t="shared" si="424"/>
        <v>5406SkogMineraljordLauvskogImpediment</v>
      </c>
      <c r="K13584" s="111">
        <v>-0.34791782039540947</v>
      </c>
      <c r="L13584" s="111">
        <v>0.85306406685236758</v>
      </c>
      <c r="M13584" s="111">
        <v>6.3979989500968365E-2</v>
      </c>
      <c r="N13584" s="112">
        <f t="shared" si="425"/>
        <v>0.56912623595792644</v>
      </c>
    </row>
    <row r="13585" spans="1:14" x14ac:dyDescent="0.25">
      <c r="A13585" s="111" t="s">
        <v>950</v>
      </c>
      <c r="B13585" s="111">
        <f>INDEX(kommuner!C:C,MATCH(_xlfn.NUMBERVALUE(A13585),kommuner!B:B,0))</f>
        <v>5406</v>
      </c>
      <c r="C13585" s="111" t="s">
        <v>127</v>
      </c>
      <c r="D13585" s="111" t="s">
        <v>127</v>
      </c>
      <c r="E13585" s="111" t="s">
        <v>126</v>
      </c>
      <c r="F13585" s="111" t="s">
        <v>185</v>
      </c>
      <c r="G13585" s="111" t="s">
        <v>190</v>
      </c>
      <c r="H13585" s="111" t="s">
        <v>185</v>
      </c>
      <c r="I13585" s="111" t="s">
        <v>190</v>
      </c>
      <c r="J13585" t="str">
        <f t="shared" si="424"/>
        <v>5406SkogMineraljordLauvskogLav</v>
      </c>
      <c r="K13585" s="111">
        <v>-8.9748170935426599E-2</v>
      </c>
      <c r="L13585" s="111">
        <v>0.85306406685236758</v>
      </c>
      <c r="M13585" s="111">
        <v>6.3979989500968365E-2</v>
      </c>
      <c r="N13585" s="112">
        <f t="shared" si="425"/>
        <v>0.82729588541790933</v>
      </c>
    </row>
    <row r="13586" spans="1:14" x14ac:dyDescent="0.25">
      <c r="A13586" s="111" t="s">
        <v>950</v>
      </c>
      <c r="B13586" s="111">
        <f>INDEX(kommuner!C:C,MATCH(_xlfn.NUMBERVALUE(A13586),kommuner!B:B,0))</f>
        <v>5406</v>
      </c>
      <c r="C13586" s="111" t="s">
        <v>127</v>
      </c>
      <c r="D13586" s="111" t="s">
        <v>127</v>
      </c>
      <c r="E13586" s="111" t="s">
        <v>126</v>
      </c>
      <c r="F13586" s="111" t="s">
        <v>185</v>
      </c>
      <c r="G13586" s="111" t="s">
        <v>173</v>
      </c>
      <c r="H13586" s="111" t="s">
        <v>185</v>
      </c>
      <c r="I13586" s="111" t="s">
        <v>173</v>
      </c>
      <c r="J13586" t="str">
        <f t="shared" si="424"/>
        <v>5406SkogMineraljordLauvskogMiddels</v>
      </c>
      <c r="K13586" s="111">
        <v>-1.7789409505847176</v>
      </c>
      <c r="L13586" s="111">
        <v>0.85306406685236758</v>
      </c>
      <c r="M13586" s="111">
        <v>6.3979989500968365E-2</v>
      </c>
      <c r="N13586" s="112">
        <f t="shared" si="425"/>
        <v>-0.86189689423138161</v>
      </c>
    </row>
    <row r="13587" spans="1:14" x14ac:dyDescent="0.25">
      <c r="A13587" s="111" t="s">
        <v>950</v>
      </c>
      <c r="B13587" s="111">
        <f>INDEX(kommuner!C:C,MATCH(_xlfn.NUMBERVALUE(A13587),kommuner!B:B,0))</f>
        <v>5406</v>
      </c>
      <c r="C13587" s="111" t="s">
        <v>127</v>
      </c>
      <c r="D13587" s="111" t="s">
        <v>127</v>
      </c>
      <c r="E13587" s="111" t="s">
        <v>126</v>
      </c>
      <c r="F13587" s="111" t="s">
        <v>185</v>
      </c>
      <c r="G13587" s="111" t="s">
        <v>186</v>
      </c>
      <c r="H13587" s="111" t="s">
        <v>185</v>
      </c>
      <c r="I13587" s="111" t="s">
        <v>186</v>
      </c>
      <c r="J13587" t="str">
        <f t="shared" si="424"/>
        <v>5406SkogMineraljordLauvskogSærs høy</v>
      </c>
      <c r="K13587" s="111">
        <v>-3.6560473259425113</v>
      </c>
      <c r="L13587" s="111">
        <v>0.85306406685236758</v>
      </c>
      <c r="M13587" s="111">
        <v>6.3979989500968365E-2</v>
      </c>
      <c r="N13587" s="112">
        <f t="shared" si="425"/>
        <v>-2.7390032695891753</v>
      </c>
    </row>
    <row r="13588" spans="1:14" x14ac:dyDescent="0.25">
      <c r="A13588" s="111" t="s">
        <v>950</v>
      </c>
      <c r="B13588" s="111">
        <f>INDEX(kommuner!C:C,MATCH(_xlfn.NUMBERVALUE(A13588),kommuner!B:B,0))</f>
        <v>5406</v>
      </c>
      <c r="C13588" s="111" t="s">
        <v>127</v>
      </c>
      <c r="D13588" s="111" t="s">
        <v>127</v>
      </c>
      <c r="E13588" s="111" t="s">
        <v>123</v>
      </c>
      <c r="F13588" s="111" t="s">
        <v>172</v>
      </c>
      <c r="G13588" s="111" t="s">
        <v>180</v>
      </c>
      <c r="H13588" s="111" t="s">
        <v>172</v>
      </c>
      <c r="I13588" s="111" t="s">
        <v>180</v>
      </c>
      <c r="J13588" t="str">
        <f t="shared" si="424"/>
        <v>5406SkogOrganisk jordBarskogHøy</v>
      </c>
      <c r="K13588" s="111">
        <v>-2.5184559031994138</v>
      </c>
      <c r="L13588" s="111">
        <v>0.92784825435236762</v>
      </c>
      <c r="M13588" s="111">
        <v>0.46518126042825314</v>
      </c>
      <c r="N13588" s="112">
        <f t="shared" si="425"/>
        <v>-1.1254263884187932</v>
      </c>
    </row>
    <row r="13589" spans="1:14" x14ac:dyDescent="0.25">
      <c r="A13589" s="111" t="s">
        <v>950</v>
      </c>
      <c r="B13589" s="111">
        <f>INDEX(kommuner!C:C,MATCH(_xlfn.NUMBERVALUE(A13589),kommuner!B:B,0))</f>
        <v>5406</v>
      </c>
      <c r="C13589" s="111" t="s">
        <v>127</v>
      </c>
      <c r="D13589" s="111" t="s">
        <v>127</v>
      </c>
      <c r="E13589" s="111" t="s">
        <v>123</v>
      </c>
      <c r="F13589" s="111" t="s">
        <v>172</v>
      </c>
      <c r="G13589" s="111" t="s">
        <v>167</v>
      </c>
      <c r="H13589" s="111" t="s">
        <v>172</v>
      </c>
      <c r="I13589" s="111" t="s">
        <v>167</v>
      </c>
      <c r="J13589" t="str">
        <f t="shared" si="424"/>
        <v>5406SkogOrganisk jordBarskogImpediment</v>
      </c>
      <c r="K13589" s="111">
        <v>-0.13011741963904588</v>
      </c>
      <c r="L13589" s="111">
        <v>0.92784825435236762</v>
      </c>
      <c r="M13589" s="111">
        <v>0.46510463492953991</v>
      </c>
      <c r="N13589" s="112">
        <f t="shared" si="425"/>
        <v>1.2628354696428616</v>
      </c>
    </row>
    <row r="13590" spans="1:14" x14ac:dyDescent="0.25">
      <c r="A13590" s="111" t="s">
        <v>950</v>
      </c>
      <c r="B13590" s="111">
        <f>INDEX(kommuner!C:C,MATCH(_xlfn.NUMBERVALUE(A13590),kommuner!B:B,0))</f>
        <v>5406</v>
      </c>
      <c r="C13590" s="111" t="s">
        <v>127</v>
      </c>
      <c r="D13590" s="111" t="s">
        <v>127</v>
      </c>
      <c r="E13590" s="111" t="s">
        <v>123</v>
      </c>
      <c r="F13590" s="111" t="s">
        <v>172</v>
      </c>
      <c r="G13590" s="111" t="s">
        <v>190</v>
      </c>
      <c r="H13590" s="111" t="s">
        <v>172</v>
      </c>
      <c r="I13590" s="111" t="s">
        <v>190</v>
      </c>
      <c r="J13590" t="str">
        <f t="shared" si="424"/>
        <v>5406SkogOrganisk jordBarskogLav</v>
      </c>
      <c r="K13590" s="111">
        <v>-0.50666953101693391</v>
      </c>
      <c r="L13590" s="111">
        <v>0.92784825435236762</v>
      </c>
      <c r="M13590" s="111">
        <v>0.46510463492953991</v>
      </c>
      <c r="N13590" s="112">
        <f t="shared" si="425"/>
        <v>0.88628335826497362</v>
      </c>
    </row>
    <row r="13591" spans="1:14" x14ac:dyDescent="0.25">
      <c r="A13591" s="111" t="s">
        <v>950</v>
      </c>
      <c r="B13591" s="111">
        <f>INDEX(kommuner!C:C,MATCH(_xlfn.NUMBERVALUE(A13591),kommuner!B:B,0))</f>
        <v>5406</v>
      </c>
      <c r="C13591" s="111" t="s">
        <v>127</v>
      </c>
      <c r="D13591" s="111" t="s">
        <v>127</v>
      </c>
      <c r="E13591" s="111" t="s">
        <v>123</v>
      </c>
      <c r="F13591" s="111" t="s">
        <v>172</v>
      </c>
      <c r="G13591" s="111" t="s">
        <v>173</v>
      </c>
      <c r="H13591" s="111" t="s">
        <v>172</v>
      </c>
      <c r="I13591" s="111" t="s">
        <v>173</v>
      </c>
      <c r="J13591" t="str">
        <f t="shared" si="424"/>
        <v>5406SkogOrganisk jordBarskogMiddels</v>
      </c>
      <c r="K13591" s="111">
        <v>-1.5571490961494638</v>
      </c>
      <c r="L13591" s="111">
        <v>0.92784825435236762</v>
      </c>
      <c r="M13591" s="111">
        <v>0.46518126042825314</v>
      </c>
      <c r="N13591" s="112">
        <f t="shared" si="425"/>
        <v>-0.16411958136884308</v>
      </c>
    </row>
    <row r="13592" spans="1:14" x14ac:dyDescent="0.25">
      <c r="A13592" s="111" t="s">
        <v>950</v>
      </c>
      <c r="B13592" s="111">
        <f>INDEX(kommuner!C:C,MATCH(_xlfn.NUMBERVALUE(A13592),kommuner!B:B,0))</f>
        <v>5406</v>
      </c>
      <c r="C13592" s="111" t="s">
        <v>127</v>
      </c>
      <c r="D13592" s="111" t="s">
        <v>127</v>
      </c>
      <c r="E13592" s="111" t="s">
        <v>123</v>
      </c>
      <c r="F13592" s="111" t="s">
        <v>172</v>
      </c>
      <c r="G13592" s="111" t="s">
        <v>186</v>
      </c>
      <c r="H13592" s="111" t="s">
        <v>172</v>
      </c>
      <c r="I13592" s="111" t="s">
        <v>186</v>
      </c>
      <c r="J13592" t="str">
        <f t="shared" si="424"/>
        <v>5406SkogOrganisk jordBarskogSærs høy</v>
      </c>
      <c r="K13592" s="111">
        <v>2.5548655235722699</v>
      </c>
      <c r="L13592" s="111">
        <v>0.92784825435236762</v>
      </c>
      <c r="M13592" s="111">
        <v>0.46518126042825314</v>
      </c>
      <c r="N13592" s="112">
        <f t="shared" si="425"/>
        <v>3.9478950383528906</v>
      </c>
    </row>
    <row r="13593" spans="1:14" x14ac:dyDescent="0.25">
      <c r="A13593" s="111" t="s">
        <v>950</v>
      </c>
      <c r="B13593" s="111">
        <f>INDEX(kommuner!C:C,MATCH(_xlfn.NUMBERVALUE(A13593),kommuner!B:B,0))</f>
        <v>5406</v>
      </c>
      <c r="C13593" s="111" t="s">
        <v>127</v>
      </c>
      <c r="D13593" s="111" t="s">
        <v>127</v>
      </c>
      <c r="E13593" s="111" t="s">
        <v>123</v>
      </c>
      <c r="F13593" s="111" t="s">
        <v>179</v>
      </c>
      <c r="G13593" s="111" t="s">
        <v>180</v>
      </c>
      <c r="H13593" s="111" t="s">
        <v>179</v>
      </c>
      <c r="I13593" s="111" t="s">
        <v>180</v>
      </c>
      <c r="J13593" t="str">
        <f t="shared" si="424"/>
        <v>5406SkogOrganisk jordBlandingsskogHøy</v>
      </c>
      <c r="K13593" s="111">
        <v>-5.5554344456832343</v>
      </c>
      <c r="L13593" s="111">
        <v>0.92784825435236762</v>
      </c>
      <c r="M13593" s="111">
        <v>0.46510463492953991</v>
      </c>
      <c r="N13593" s="112">
        <f t="shared" si="425"/>
        <v>-4.1624815564013264</v>
      </c>
    </row>
    <row r="13594" spans="1:14" x14ac:dyDescent="0.25">
      <c r="A13594" s="111" t="s">
        <v>950</v>
      </c>
      <c r="B13594" s="111">
        <f>INDEX(kommuner!C:C,MATCH(_xlfn.NUMBERVALUE(A13594),kommuner!B:B,0))</f>
        <v>5406</v>
      </c>
      <c r="C13594" s="111" t="s">
        <v>127</v>
      </c>
      <c r="D13594" s="111" t="s">
        <v>127</v>
      </c>
      <c r="E13594" s="111" t="s">
        <v>123</v>
      </c>
      <c r="F13594" s="111" t="s">
        <v>179</v>
      </c>
      <c r="G13594" s="111" t="s">
        <v>167</v>
      </c>
      <c r="H13594" s="111" t="s">
        <v>179</v>
      </c>
      <c r="I13594" s="111" t="s">
        <v>167</v>
      </c>
      <c r="J13594" t="str">
        <f t="shared" si="424"/>
        <v>5406SkogOrganisk jordBlandingsskogImpediment</v>
      </c>
      <c r="K13594" s="111">
        <v>-0.28586344175800005</v>
      </c>
      <c r="L13594" s="111">
        <v>0.92784825435236762</v>
      </c>
      <c r="M13594" s="111">
        <v>0.46510463492953991</v>
      </c>
      <c r="N13594" s="112">
        <f t="shared" si="425"/>
        <v>1.1070894475239075</v>
      </c>
    </row>
    <row r="13595" spans="1:14" x14ac:dyDescent="0.25">
      <c r="A13595" s="111" t="s">
        <v>950</v>
      </c>
      <c r="B13595" s="111">
        <f>INDEX(kommuner!C:C,MATCH(_xlfn.NUMBERVALUE(A13595),kommuner!B:B,0))</f>
        <v>5406</v>
      </c>
      <c r="C13595" s="111" t="s">
        <v>127</v>
      </c>
      <c r="D13595" s="111" t="s">
        <v>127</v>
      </c>
      <c r="E13595" s="111" t="s">
        <v>123</v>
      </c>
      <c r="F13595" s="111" t="s">
        <v>179</v>
      </c>
      <c r="G13595" s="111" t="s">
        <v>190</v>
      </c>
      <c r="H13595" s="111" t="s">
        <v>179</v>
      </c>
      <c r="I13595" s="111" t="s">
        <v>190</v>
      </c>
      <c r="J13595" t="str">
        <f t="shared" si="424"/>
        <v>5406SkogOrganisk jordBlandingsskogLav</v>
      </c>
      <c r="K13595" s="111">
        <v>-1.2347339377887629</v>
      </c>
      <c r="L13595" s="111">
        <v>0.92784825435236762</v>
      </c>
      <c r="M13595" s="111">
        <v>0.46510463492953991</v>
      </c>
      <c r="N13595" s="112">
        <f t="shared" si="425"/>
        <v>0.15821895149314458</v>
      </c>
    </row>
    <row r="13596" spans="1:14" x14ac:dyDescent="0.25">
      <c r="A13596" s="111" t="s">
        <v>950</v>
      </c>
      <c r="B13596" s="111">
        <f>INDEX(kommuner!C:C,MATCH(_xlfn.NUMBERVALUE(A13596),kommuner!B:B,0))</f>
        <v>5406</v>
      </c>
      <c r="C13596" s="111" t="s">
        <v>127</v>
      </c>
      <c r="D13596" s="111" t="s">
        <v>127</v>
      </c>
      <c r="E13596" s="111" t="s">
        <v>123</v>
      </c>
      <c r="F13596" s="111" t="s">
        <v>179</v>
      </c>
      <c r="G13596" s="111" t="s">
        <v>173</v>
      </c>
      <c r="H13596" s="111" t="s">
        <v>179</v>
      </c>
      <c r="I13596" s="111" t="s">
        <v>173</v>
      </c>
      <c r="J13596" t="str">
        <f t="shared" si="424"/>
        <v>5406SkogOrganisk jordBlandingsskogMiddels</v>
      </c>
      <c r="K13596" s="111">
        <v>-2.4239591752717748</v>
      </c>
      <c r="L13596" s="111">
        <v>0.92784825435236762</v>
      </c>
      <c r="M13596" s="111">
        <v>0.46510463492953991</v>
      </c>
      <c r="N13596" s="112">
        <f t="shared" si="425"/>
        <v>-1.0310062859898674</v>
      </c>
    </row>
    <row r="13597" spans="1:14" x14ac:dyDescent="0.25">
      <c r="A13597" s="111" t="s">
        <v>950</v>
      </c>
      <c r="B13597" s="111">
        <f>INDEX(kommuner!C:C,MATCH(_xlfn.NUMBERVALUE(A13597),kommuner!B:B,0))</f>
        <v>5406</v>
      </c>
      <c r="C13597" s="111" t="s">
        <v>127</v>
      </c>
      <c r="D13597" s="111" t="s">
        <v>127</v>
      </c>
      <c r="E13597" s="111" t="s">
        <v>123</v>
      </c>
      <c r="F13597" s="111" t="s">
        <v>179</v>
      </c>
      <c r="G13597" s="111" t="s">
        <v>186</v>
      </c>
      <c r="H13597" s="111" t="s">
        <v>179</v>
      </c>
      <c r="I13597" s="111" t="s">
        <v>186</v>
      </c>
      <c r="J13597" t="str">
        <f t="shared" si="424"/>
        <v>5406SkogOrganisk jordBlandingsskogSærs høy</v>
      </c>
      <c r="K13597" s="111">
        <v>-1.5726115302258048</v>
      </c>
      <c r="L13597" s="111">
        <v>0.92784825435236762</v>
      </c>
      <c r="M13597" s="111">
        <v>0.46510463492953991</v>
      </c>
      <c r="N13597" s="112">
        <f t="shared" si="425"/>
        <v>-0.17965864094389727</v>
      </c>
    </row>
    <row r="13598" spans="1:14" x14ac:dyDescent="0.25">
      <c r="A13598" s="111" t="s">
        <v>950</v>
      </c>
      <c r="B13598" s="111">
        <f>INDEX(kommuner!C:C,MATCH(_xlfn.NUMBERVALUE(A13598),kommuner!B:B,0))</f>
        <v>5406</v>
      </c>
      <c r="C13598" s="111" t="s">
        <v>127</v>
      </c>
      <c r="D13598" s="111" t="s">
        <v>127</v>
      </c>
      <c r="E13598" s="111" t="s">
        <v>123</v>
      </c>
      <c r="F13598" s="111" t="s">
        <v>185</v>
      </c>
      <c r="G13598" s="111" t="s">
        <v>180</v>
      </c>
      <c r="H13598" s="111" t="s">
        <v>185</v>
      </c>
      <c r="I13598" s="111" t="s">
        <v>180</v>
      </c>
      <c r="J13598" t="str">
        <f t="shared" si="424"/>
        <v>5406SkogOrganisk jordLauvskogHøy</v>
      </c>
      <c r="K13598" s="111">
        <v>-1.9913688882377358</v>
      </c>
      <c r="L13598" s="111">
        <v>0.92784825435236762</v>
      </c>
      <c r="M13598" s="111">
        <v>0.46510463492953991</v>
      </c>
      <c r="N13598" s="112">
        <f t="shared" si="425"/>
        <v>-0.59841599895582831</v>
      </c>
    </row>
    <row r="13599" spans="1:14" x14ac:dyDescent="0.25">
      <c r="A13599" s="111" t="s">
        <v>950</v>
      </c>
      <c r="B13599" s="111">
        <f>INDEX(kommuner!C:C,MATCH(_xlfn.NUMBERVALUE(A13599),kommuner!B:B,0))</f>
        <v>5406</v>
      </c>
      <c r="C13599" s="111" t="s">
        <v>127</v>
      </c>
      <c r="D13599" s="111" t="s">
        <v>127</v>
      </c>
      <c r="E13599" s="111" t="s">
        <v>123</v>
      </c>
      <c r="F13599" s="111" t="s">
        <v>185</v>
      </c>
      <c r="G13599" s="111" t="s">
        <v>167</v>
      </c>
      <c r="H13599" s="111" t="s">
        <v>185</v>
      </c>
      <c r="I13599" s="111" t="s">
        <v>167</v>
      </c>
      <c r="J13599" t="str">
        <f t="shared" si="424"/>
        <v>5406SkogOrganisk jordLauvskogImpediment</v>
      </c>
      <c r="K13599" s="111">
        <v>0.35000626494250675</v>
      </c>
      <c r="L13599" s="111">
        <v>0.92784825435236762</v>
      </c>
      <c r="M13599" s="111">
        <v>0.46510463492953991</v>
      </c>
      <c r="N13599" s="112">
        <f t="shared" si="425"/>
        <v>1.7429591542244141</v>
      </c>
    </row>
    <row r="13600" spans="1:14" x14ac:dyDescent="0.25">
      <c r="A13600" s="111" t="s">
        <v>950</v>
      </c>
      <c r="B13600" s="111">
        <f>INDEX(kommuner!C:C,MATCH(_xlfn.NUMBERVALUE(A13600),kommuner!B:B,0))</f>
        <v>5406</v>
      </c>
      <c r="C13600" s="111" t="s">
        <v>127</v>
      </c>
      <c r="D13600" s="111" t="s">
        <v>127</v>
      </c>
      <c r="E13600" s="111" t="s">
        <v>123</v>
      </c>
      <c r="F13600" s="111" t="s">
        <v>185</v>
      </c>
      <c r="G13600" s="111" t="s">
        <v>190</v>
      </c>
      <c r="H13600" s="111" t="s">
        <v>185</v>
      </c>
      <c r="I13600" s="111" t="s">
        <v>190</v>
      </c>
      <c r="J13600" t="str">
        <f t="shared" si="424"/>
        <v>5406SkogOrganisk jordLauvskogLav</v>
      </c>
      <c r="K13600" s="111">
        <v>1.1144075558526714</v>
      </c>
      <c r="L13600" s="111">
        <v>0.92784825435236762</v>
      </c>
      <c r="M13600" s="111">
        <v>0.46510463492953991</v>
      </c>
      <c r="N13600" s="112">
        <f t="shared" si="425"/>
        <v>2.5073604451345788</v>
      </c>
    </row>
    <row r="13601" spans="1:14" x14ac:dyDescent="0.25">
      <c r="A13601" s="111" t="s">
        <v>950</v>
      </c>
      <c r="B13601" s="111">
        <f>INDEX(kommuner!C:C,MATCH(_xlfn.NUMBERVALUE(A13601),kommuner!B:B,0))</f>
        <v>5406</v>
      </c>
      <c r="C13601" s="111" t="s">
        <v>127</v>
      </c>
      <c r="D13601" s="111" t="s">
        <v>127</v>
      </c>
      <c r="E13601" s="111" t="s">
        <v>123</v>
      </c>
      <c r="F13601" s="111" t="s">
        <v>185</v>
      </c>
      <c r="G13601" s="111" t="s">
        <v>173</v>
      </c>
      <c r="H13601" s="111" t="s">
        <v>185</v>
      </c>
      <c r="I13601" s="111" t="s">
        <v>173</v>
      </c>
      <c r="J13601" t="str">
        <f t="shared" si="424"/>
        <v>5406SkogOrganisk jordLauvskogMiddels</v>
      </c>
      <c r="K13601" s="111">
        <v>-0.62664468270982987</v>
      </c>
      <c r="L13601" s="111">
        <v>0.92784825435236762</v>
      </c>
      <c r="M13601" s="111">
        <v>0.46510463492953991</v>
      </c>
      <c r="N13601" s="112">
        <f t="shared" si="425"/>
        <v>0.76630820657207765</v>
      </c>
    </row>
    <row r="13602" spans="1:14" x14ac:dyDescent="0.25">
      <c r="A13602" s="111" t="s">
        <v>950</v>
      </c>
      <c r="B13602" s="111">
        <f>INDEX(kommuner!C:C,MATCH(_xlfn.NUMBERVALUE(A13602),kommuner!B:B,0))</f>
        <v>5406</v>
      </c>
      <c r="C13602" s="111" t="s">
        <v>127</v>
      </c>
      <c r="D13602" s="111" t="s">
        <v>127</v>
      </c>
      <c r="E13602" s="111" t="s">
        <v>123</v>
      </c>
      <c r="F13602" s="111" t="s">
        <v>185</v>
      </c>
      <c r="G13602" s="111" t="s">
        <v>186</v>
      </c>
      <c r="H13602" s="111" t="s">
        <v>185</v>
      </c>
      <c r="I13602" s="111" t="s">
        <v>186</v>
      </c>
      <c r="J13602" t="str">
        <f t="shared" si="424"/>
        <v>5406SkogOrganisk jordLauvskogSærs høy</v>
      </c>
      <c r="K13602" s="111">
        <v>-1.8997279926091779</v>
      </c>
      <c r="L13602" s="111">
        <v>0.92784825435236762</v>
      </c>
      <c r="M13602" s="111">
        <v>0.46510463492953991</v>
      </c>
      <c r="N13602" s="112">
        <f t="shared" si="425"/>
        <v>-0.50677510332727038</v>
      </c>
    </row>
    <row r="13603" spans="1:14" x14ac:dyDescent="0.25">
      <c r="A13603" s="111" t="s">
        <v>950</v>
      </c>
      <c r="B13603" s="111">
        <f>INDEX(kommuner!C:C,MATCH(_xlfn.NUMBERVALUE(A13603),kommuner!B:B,0))</f>
        <v>5406</v>
      </c>
      <c r="C13603" s="111" t="s">
        <v>83</v>
      </c>
      <c r="D13603" s="111" t="s">
        <v>83</v>
      </c>
      <c r="E13603" s="111" t="s">
        <v>126</v>
      </c>
      <c r="F13603" s="111" t="s">
        <v>139</v>
      </c>
      <c r="G13603" s="111" t="s">
        <v>139</v>
      </c>
      <c r="H13603" s="111" t="s">
        <v>139</v>
      </c>
      <c r="I13603" s="111" t="s">
        <v>139</v>
      </c>
      <c r="J13603" t="str">
        <f t="shared" si="424"/>
        <v>5406Utbygd arealMineraljord</v>
      </c>
      <c r="K13603" s="111">
        <v>6.7868445194857546E-2</v>
      </c>
      <c r="L13603" s="111">
        <v>0</v>
      </c>
      <c r="M13603" s="111">
        <v>1.303047089454229E-2</v>
      </c>
      <c r="N13603" s="112">
        <f t="shared" si="425"/>
        <v>8.0898916089399836E-2</v>
      </c>
    </row>
    <row r="13604" spans="1:14" x14ac:dyDescent="0.25">
      <c r="A13604" s="111" t="s">
        <v>950</v>
      </c>
      <c r="B13604" s="111">
        <f>INDEX(kommuner!C:C,MATCH(_xlfn.NUMBERVALUE(A13604),kommuner!B:B,0))</f>
        <v>5406</v>
      </c>
      <c r="C13604" s="111" t="s">
        <v>83</v>
      </c>
      <c r="D13604" s="111" t="s">
        <v>83</v>
      </c>
      <c r="E13604" s="111" t="s">
        <v>123</v>
      </c>
      <c r="F13604" s="111" t="s">
        <v>139</v>
      </c>
      <c r="G13604" s="111" t="s">
        <v>139</v>
      </c>
      <c r="H13604" s="111" t="s">
        <v>139</v>
      </c>
      <c r="I13604" s="111" t="s">
        <v>139</v>
      </c>
      <c r="J13604" t="str">
        <f t="shared" si="424"/>
        <v>5406Utbygd arealOrganisk jord</v>
      </c>
      <c r="K13604" s="111">
        <v>29.011421395201612</v>
      </c>
      <c r="L13604" s="111">
        <v>0</v>
      </c>
      <c r="M13604" s="111">
        <v>1.303047089454229E-2</v>
      </c>
      <c r="N13604" s="112">
        <f t="shared" si="425"/>
        <v>29.024451866096154</v>
      </c>
    </row>
    <row r="13605" spans="1:14" x14ac:dyDescent="0.25">
      <c r="A13605" s="111" t="s">
        <v>950</v>
      </c>
      <c r="B13605" s="111">
        <f>INDEX(kommuner!C:C,MATCH(_xlfn.NUMBERVALUE(A13605),kommuner!B:B,0))</f>
        <v>5406</v>
      </c>
      <c r="C13605" s="111" t="s">
        <v>181</v>
      </c>
      <c r="D13605" s="111" t="s">
        <v>181</v>
      </c>
      <c r="E13605" s="111" t="s">
        <v>123</v>
      </c>
      <c r="F13605" s="111" t="s">
        <v>139</v>
      </c>
      <c r="G13605" s="111" t="s">
        <v>139</v>
      </c>
      <c r="H13605" s="111" t="s">
        <v>139</v>
      </c>
      <c r="I13605" s="111" t="s">
        <v>139</v>
      </c>
      <c r="J13605" t="str">
        <f t="shared" si="424"/>
        <v>5406Vann og myrOrganisk jord</v>
      </c>
      <c r="K13605" s="111">
        <v>-0.20040009744654491</v>
      </c>
      <c r="L13605" s="111">
        <v>0</v>
      </c>
      <c r="M13605" s="111">
        <v>0</v>
      </c>
      <c r="N13605" s="112">
        <f t="shared" si="425"/>
        <v>-0.20040009744654491</v>
      </c>
    </row>
    <row r="13606" spans="1:14" x14ac:dyDescent="0.25">
      <c r="A13606" s="111" t="s">
        <v>951</v>
      </c>
      <c r="B13606" s="111">
        <f>INDEX(kommuner!C:C,MATCH(_xlfn.NUMBERVALUE(A13606),kommuner!B:B,0))</f>
        <v>5430</v>
      </c>
      <c r="C13606" s="111" t="s">
        <v>82</v>
      </c>
      <c r="D13606" s="111" t="s">
        <v>82</v>
      </c>
      <c r="E13606" s="111" t="s">
        <v>126</v>
      </c>
      <c r="F13606" s="111" t="s">
        <v>139</v>
      </c>
      <c r="G13606" s="111" t="s">
        <v>139</v>
      </c>
      <c r="H13606" s="111" t="s">
        <v>139</v>
      </c>
      <c r="I13606" s="111" t="s">
        <v>139</v>
      </c>
      <c r="J13606" t="str">
        <f t="shared" si="424"/>
        <v>5430Annen utmarkMineraljord</v>
      </c>
      <c r="K13606" s="111">
        <v>-1.4554712585335521E-3</v>
      </c>
      <c r="L13606" s="111">
        <v>0</v>
      </c>
      <c r="M13606" s="111">
        <v>0</v>
      </c>
      <c r="N13606" s="112">
        <f t="shared" si="425"/>
        <v>-1.4554712585335521E-3</v>
      </c>
    </row>
    <row r="13607" spans="1:14" x14ac:dyDescent="0.25">
      <c r="A13607" s="111" t="s">
        <v>951</v>
      </c>
      <c r="B13607" s="111">
        <f>INDEX(kommuner!C:C,MATCH(_xlfn.NUMBERVALUE(A13607),kommuner!B:B,0))</f>
        <v>5430</v>
      </c>
      <c r="C13607" s="111" t="s">
        <v>121</v>
      </c>
      <c r="D13607" s="111" t="s">
        <v>121</v>
      </c>
      <c r="E13607" s="111" t="s">
        <v>126</v>
      </c>
      <c r="F13607" s="111" t="s">
        <v>139</v>
      </c>
      <c r="G13607" s="111" t="s">
        <v>139</v>
      </c>
      <c r="H13607" s="111" t="s">
        <v>139</v>
      </c>
      <c r="I13607" s="111" t="s">
        <v>139</v>
      </c>
      <c r="J13607" t="str">
        <f t="shared" si="424"/>
        <v>5430BeiteMineraljord</v>
      </c>
      <c r="K13607" s="111">
        <v>-0.96338340838695502</v>
      </c>
      <c r="L13607" s="111">
        <v>0</v>
      </c>
      <c r="M13607" s="111">
        <v>1.2448711246839999E-7</v>
      </c>
      <c r="N13607" s="112">
        <f t="shared" si="425"/>
        <v>-0.96338328389984251</v>
      </c>
    </row>
    <row r="13608" spans="1:14" x14ac:dyDescent="0.25">
      <c r="A13608" s="111" t="s">
        <v>951</v>
      </c>
      <c r="B13608" s="111">
        <f>INDEX(kommuner!C:C,MATCH(_xlfn.NUMBERVALUE(A13608),kommuner!B:B,0))</f>
        <v>5430</v>
      </c>
      <c r="C13608" s="111" t="s">
        <v>121</v>
      </c>
      <c r="D13608" s="111" t="s">
        <v>121</v>
      </c>
      <c r="E13608" s="111" t="s">
        <v>123</v>
      </c>
      <c r="F13608" s="111" t="s">
        <v>139</v>
      </c>
      <c r="G13608" s="111" t="s">
        <v>139</v>
      </c>
      <c r="H13608" s="111" t="s">
        <v>139</v>
      </c>
      <c r="I13608" s="111" t="s">
        <v>139</v>
      </c>
      <c r="J13608" t="str">
        <f t="shared" si="424"/>
        <v>5430BeiteOrganisk jord</v>
      </c>
      <c r="K13608" s="111">
        <v>12.077525935985037</v>
      </c>
      <c r="L13608" s="111">
        <v>1.6412500000000001</v>
      </c>
      <c r="M13608" s="111">
        <v>0</v>
      </c>
      <c r="N13608" s="112">
        <f t="shared" si="425"/>
        <v>13.718775935985036</v>
      </c>
    </row>
    <row r="13609" spans="1:14" x14ac:dyDescent="0.25">
      <c r="A13609" s="111" t="s">
        <v>951</v>
      </c>
      <c r="B13609" s="111">
        <f>INDEX(kommuner!C:C,MATCH(_xlfn.NUMBERVALUE(A13609),kommuner!B:B,0))</f>
        <v>5430</v>
      </c>
      <c r="C13609" s="111" t="s">
        <v>84</v>
      </c>
      <c r="D13609" s="111" t="s">
        <v>84</v>
      </c>
      <c r="E13609" s="111" t="s">
        <v>126</v>
      </c>
      <c r="F13609" s="111" t="s">
        <v>139</v>
      </c>
      <c r="G13609" s="111" t="s">
        <v>139</v>
      </c>
      <c r="H13609" s="111" t="s">
        <v>139</v>
      </c>
      <c r="I13609" s="111" t="s">
        <v>139</v>
      </c>
      <c r="J13609" t="str">
        <f t="shared" si="424"/>
        <v>5430Dyrket markMineraljord</v>
      </c>
      <c r="K13609" s="111">
        <v>-0.51473189514291939</v>
      </c>
      <c r="L13609" s="111">
        <v>0</v>
      </c>
      <c r="M13609" s="111">
        <v>0</v>
      </c>
      <c r="N13609" s="112">
        <f t="shared" si="425"/>
        <v>-0.51473189514291939</v>
      </c>
    </row>
    <row r="13610" spans="1:14" x14ac:dyDescent="0.25">
      <c r="A13610" s="111" t="s">
        <v>951</v>
      </c>
      <c r="B13610" s="111">
        <f>INDEX(kommuner!C:C,MATCH(_xlfn.NUMBERVALUE(A13610),kommuner!B:B,0))</f>
        <v>5430</v>
      </c>
      <c r="C13610" s="111" t="s">
        <v>84</v>
      </c>
      <c r="D13610" s="111" t="s">
        <v>84</v>
      </c>
      <c r="E13610" s="111" t="s">
        <v>123</v>
      </c>
      <c r="F13610" s="111" t="s">
        <v>139</v>
      </c>
      <c r="G13610" s="111" t="s">
        <v>139</v>
      </c>
      <c r="H13610" s="111" t="s">
        <v>139</v>
      </c>
      <c r="I13610" s="111" t="s">
        <v>139</v>
      </c>
      <c r="J13610" t="str">
        <f t="shared" si="424"/>
        <v>5430Dyrket markOrganisk jord</v>
      </c>
      <c r="K13610" s="111">
        <v>28.726149366675592</v>
      </c>
      <c r="L13610" s="111">
        <v>1.45625</v>
      </c>
      <c r="M13610" s="111">
        <v>0</v>
      </c>
      <c r="N13610" s="112">
        <f t="shared" si="425"/>
        <v>30.182399366675593</v>
      </c>
    </row>
    <row r="13611" spans="1:14" x14ac:dyDescent="0.25">
      <c r="A13611" s="111" t="s">
        <v>951</v>
      </c>
      <c r="B13611" s="111">
        <f>INDEX(kommuner!C:C,MATCH(_xlfn.NUMBERVALUE(A13611),kommuner!B:B,0))</f>
        <v>5430</v>
      </c>
      <c r="C13611" s="111" t="s">
        <v>127</v>
      </c>
      <c r="D13611" s="111" t="s">
        <v>127</v>
      </c>
      <c r="E13611" s="111" t="s">
        <v>126</v>
      </c>
      <c r="F13611" s="111" t="s">
        <v>172</v>
      </c>
      <c r="G13611" s="111" t="s">
        <v>180</v>
      </c>
      <c r="H13611" s="111" t="s">
        <v>172</v>
      </c>
      <c r="I13611" s="111" t="s">
        <v>180</v>
      </c>
      <c r="J13611" t="str">
        <f t="shared" si="424"/>
        <v>5430SkogMineraljordBarskogHøy</v>
      </c>
      <c r="K13611" s="111">
        <v>-4.1008350957832223</v>
      </c>
      <c r="L13611" s="111">
        <v>0.85306406685236758</v>
      </c>
      <c r="M13611" s="111">
        <v>6.4056614999681585E-2</v>
      </c>
      <c r="N13611" s="112">
        <f t="shared" si="425"/>
        <v>-3.183714413931173</v>
      </c>
    </row>
    <row r="13612" spans="1:14" x14ac:dyDescent="0.25">
      <c r="A13612" s="111" t="s">
        <v>951</v>
      </c>
      <c r="B13612" s="111">
        <f>INDEX(kommuner!C:C,MATCH(_xlfn.NUMBERVALUE(A13612),kommuner!B:B,0))</f>
        <v>5430</v>
      </c>
      <c r="C13612" s="111" t="s">
        <v>127</v>
      </c>
      <c r="D13612" s="111" t="s">
        <v>127</v>
      </c>
      <c r="E13612" s="111" t="s">
        <v>126</v>
      </c>
      <c r="F13612" s="111" t="s">
        <v>172</v>
      </c>
      <c r="G13612" s="111" t="s">
        <v>167</v>
      </c>
      <c r="H13612" s="111" t="s">
        <v>172</v>
      </c>
      <c r="I13612" s="111" t="s">
        <v>167</v>
      </c>
      <c r="J13612" t="str">
        <f t="shared" si="424"/>
        <v>5430SkogMineraljordBarskogImpediment</v>
      </c>
      <c r="K13612" s="111">
        <v>-1.3727794028153204</v>
      </c>
      <c r="L13612" s="111">
        <v>0.85306406685236758</v>
      </c>
      <c r="M13612" s="111">
        <v>6.3979989500968365E-2</v>
      </c>
      <c r="N13612" s="112">
        <f t="shared" si="425"/>
        <v>-0.45573534646198444</v>
      </c>
    </row>
    <row r="13613" spans="1:14" x14ac:dyDescent="0.25">
      <c r="A13613" s="111" t="s">
        <v>951</v>
      </c>
      <c r="B13613" s="111">
        <f>INDEX(kommuner!C:C,MATCH(_xlfn.NUMBERVALUE(A13613),kommuner!B:B,0))</f>
        <v>5430</v>
      </c>
      <c r="C13613" s="111" t="s">
        <v>127</v>
      </c>
      <c r="D13613" s="111" t="s">
        <v>127</v>
      </c>
      <c r="E13613" s="111" t="s">
        <v>126</v>
      </c>
      <c r="F13613" s="111" t="s">
        <v>172</v>
      </c>
      <c r="G13613" s="111" t="s">
        <v>190</v>
      </c>
      <c r="H13613" s="111" t="s">
        <v>172</v>
      </c>
      <c r="I13613" s="111" t="s">
        <v>190</v>
      </c>
      <c r="J13613" t="str">
        <f t="shared" si="424"/>
        <v>5430SkogMineraljordBarskogLav</v>
      </c>
      <c r="K13613" s="111">
        <v>-1.2890212031300934</v>
      </c>
      <c r="L13613" s="111">
        <v>0.85306406685236758</v>
      </c>
      <c r="M13613" s="111">
        <v>6.3979989500968365E-2</v>
      </c>
      <c r="N13613" s="112">
        <f t="shared" si="425"/>
        <v>-0.37197714677675742</v>
      </c>
    </row>
    <row r="13614" spans="1:14" x14ac:dyDescent="0.25">
      <c r="A13614" s="111" t="s">
        <v>951</v>
      </c>
      <c r="B13614" s="111">
        <f>INDEX(kommuner!C:C,MATCH(_xlfn.NUMBERVALUE(A13614),kommuner!B:B,0))</f>
        <v>5430</v>
      </c>
      <c r="C13614" s="111" t="s">
        <v>127</v>
      </c>
      <c r="D13614" s="111" t="s">
        <v>127</v>
      </c>
      <c r="E13614" s="111" t="s">
        <v>126</v>
      </c>
      <c r="F13614" s="111" t="s">
        <v>172</v>
      </c>
      <c r="G13614" s="111" t="s">
        <v>173</v>
      </c>
      <c r="H13614" s="111" t="s">
        <v>172</v>
      </c>
      <c r="I13614" s="111" t="s">
        <v>173</v>
      </c>
      <c r="J13614" t="str">
        <f t="shared" si="424"/>
        <v>5430SkogMineraljordBarskogMiddels</v>
      </c>
      <c r="K13614" s="111">
        <v>-2.9452289214132028</v>
      </c>
      <c r="L13614" s="111">
        <v>0.85306406685236758</v>
      </c>
      <c r="M13614" s="111">
        <v>6.4056614999681585E-2</v>
      </c>
      <c r="N13614" s="112">
        <f t="shared" si="425"/>
        <v>-2.0281082395611536</v>
      </c>
    </row>
    <row r="13615" spans="1:14" x14ac:dyDescent="0.25">
      <c r="A13615" s="111" t="s">
        <v>951</v>
      </c>
      <c r="B13615" s="111">
        <f>INDEX(kommuner!C:C,MATCH(_xlfn.NUMBERVALUE(A13615),kommuner!B:B,0))</f>
        <v>5430</v>
      </c>
      <c r="C13615" s="111" t="s">
        <v>127</v>
      </c>
      <c r="D13615" s="111" t="s">
        <v>127</v>
      </c>
      <c r="E13615" s="111" t="s">
        <v>126</v>
      </c>
      <c r="F13615" s="111" t="s">
        <v>172</v>
      </c>
      <c r="G13615" s="111" t="s">
        <v>186</v>
      </c>
      <c r="H13615" s="111" t="s">
        <v>172</v>
      </c>
      <c r="I13615" s="111" t="s">
        <v>186</v>
      </c>
      <c r="J13615" t="str">
        <f t="shared" si="424"/>
        <v>5430SkogMineraljordBarskogSærs høy</v>
      </c>
      <c r="K13615" s="111">
        <v>0.12072674540874306</v>
      </c>
      <c r="L13615" s="111">
        <v>0.85306406685236758</v>
      </c>
      <c r="M13615" s="111">
        <v>6.4056614999681585E-2</v>
      </c>
      <c r="N13615" s="112">
        <f t="shared" si="425"/>
        <v>1.0378474272607923</v>
      </c>
    </row>
    <row r="13616" spans="1:14" x14ac:dyDescent="0.25">
      <c r="A13616" s="111" t="s">
        <v>951</v>
      </c>
      <c r="B13616" s="111">
        <f>INDEX(kommuner!C:C,MATCH(_xlfn.NUMBERVALUE(A13616),kommuner!B:B,0))</f>
        <v>5430</v>
      </c>
      <c r="C13616" s="111" t="s">
        <v>127</v>
      </c>
      <c r="D13616" s="111" t="s">
        <v>127</v>
      </c>
      <c r="E13616" s="111" t="s">
        <v>126</v>
      </c>
      <c r="F13616" s="111" t="s">
        <v>179</v>
      </c>
      <c r="G13616" s="111" t="s">
        <v>180</v>
      </c>
      <c r="H13616" s="111" t="s">
        <v>179</v>
      </c>
      <c r="I13616" s="111" t="s">
        <v>180</v>
      </c>
      <c r="J13616" t="str">
        <f t="shared" si="424"/>
        <v>5430SkogMineraljordBlandingsskogHøy</v>
      </c>
      <c r="K13616" s="111">
        <v>-7.1939050909469406</v>
      </c>
      <c r="L13616" s="111">
        <v>0.85306406685236758</v>
      </c>
      <c r="M13616" s="111">
        <v>6.3979989500968365E-2</v>
      </c>
      <c r="N13616" s="112">
        <f t="shared" si="425"/>
        <v>-6.2768610345936047</v>
      </c>
    </row>
    <row r="13617" spans="1:14" x14ac:dyDescent="0.25">
      <c r="A13617" s="111" t="s">
        <v>951</v>
      </c>
      <c r="B13617" s="111">
        <f>INDEX(kommuner!C:C,MATCH(_xlfn.NUMBERVALUE(A13617),kommuner!B:B,0))</f>
        <v>5430</v>
      </c>
      <c r="C13617" s="111" t="s">
        <v>127</v>
      </c>
      <c r="D13617" s="111" t="s">
        <v>127</v>
      </c>
      <c r="E13617" s="111" t="s">
        <v>126</v>
      </c>
      <c r="F13617" s="111" t="s">
        <v>179</v>
      </c>
      <c r="G13617" s="111" t="s">
        <v>167</v>
      </c>
      <c r="H13617" s="111" t="s">
        <v>179</v>
      </c>
      <c r="I13617" s="111" t="s">
        <v>167</v>
      </c>
      <c r="J13617" t="str">
        <f t="shared" si="424"/>
        <v>5430SkogMineraljordBlandingsskogImpediment</v>
      </c>
      <c r="K13617" s="111">
        <v>-1.6598037998579707</v>
      </c>
      <c r="L13617" s="111">
        <v>0.85306406685236758</v>
      </c>
      <c r="M13617" s="111">
        <v>6.3979989500968365E-2</v>
      </c>
      <c r="N13617" s="112">
        <f t="shared" si="425"/>
        <v>-0.7427597435046347</v>
      </c>
    </row>
    <row r="13618" spans="1:14" x14ac:dyDescent="0.25">
      <c r="A13618" s="111" t="s">
        <v>951</v>
      </c>
      <c r="B13618" s="111">
        <f>INDEX(kommuner!C:C,MATCH(_xlfn.NUMBERVALUE(A13618),kommuner!B:B,0))</f>
        <v>5430</v>
      </c>
      <c r="C13618" s="111" t="s">
        <v>127</v>
      </c>
      <c r="D13618" s="111" t="s">
        <v>127</v>
      </c>
      <c r="E13618" s="111" t="s">
        <v>126</v>
      </c>
      <c r="F13618" s="111" t="s">
        <v>179</v>
      </c>
      <c r="G13618" s="111" t="s">
        <v>190</v>
      </c>
      <c r="H13618" s="111" t="s">
        <v>179</v>
      </c>
      <c r="I13618" s="111" t="s">
        <v>190</v>
      </c>
      <c r="J13618" t="str">
        <f t="shared" si="424"/>
        <v>5430SkogMineraljordBlandingsskogLav</v>
      </c>
      <c r="K13618" s="111">
        <v>-2.5588434197694254</v>
      </c>
      <c r="L13618" s="111">
        <v>0.85306406685236758</v>
      </c>
      <c r="M13618" s="111">
        <v>6.3979989500968365E-2</v>
      </c>
      <c r="N13618" s="112">
        <f t="shared" si="425"/>
        <v>-1.6417993634160897</v>
      </c>
    </row>
    <row r="13619" spans="1:14" x14ac:dyDescent="0.25">
      <c r="A13619" s="111" t="s">
        <v>951</v>
      </c>
      <c r="B13619" s="111">
        <f>INDEX(kommuner!C:C,MATCH(_xlfn.NUMBERVALUE(A13619),kommuner!B:B,0))</f>
        <v>5430</v>
      </c>
      <c r="C13619" s="111" t="s">
        <v>127</v>
      </c>
      <c r="D13619" s="111" t="s">
        <v>127</v>
      </c>
      <c r="E13619" s="111" t="s">
        <v>126</v>
      </c>
      <c r="F13619" s="111" t="s">
        <v>179</v>
      </c>
      <c r="G13619" s="111" t="s">
        <v>173</v>
      </c>
      <c r="H13619" s="111" t="s">
        <v>179</v>
      </c>
      <c r="I13619" s="111" t="s">
        <v>173</v>
      </c>
      <c r="J13619" t="str">
        <f t="shared" si="424"/>
        <v>5430SkogMineraljordBlandingsskogMiddels</v>
      </c>
      <c r="K13619" s="111">
        <v>-3.8687729546762566</v>
      </c>
      <c r="L13619" s="111">
        <v>0.85306406685236758</v>
      </c>
      <c r="M13619" s="111">
        <v>6.3979989500968365E-2</v>
      </c>
      <c r="N13619" s="112">
        <f t="shared" si="425"/>
        <v>-2.9517288983229206</v>
      </c>
    </row>
    <row r="13620" spans="1:14" x14ac:dyDescent="0.25">
      <c r="A13620" s="111" t="s">
        <v>951</v>
      </c>
      <c r="B13620" s="111">
        <f>INDEX(kommuner!C:C,MATCH(_xlfn.NUMBERVALUE(A13620),kommuner!B:B,0))</f>
        <v>5430</v>
      </c>
      <c r="C13620" s="111" t="s">
        <v>127</v>
      </c>
      <c r="D13620" s="111" t="s">
        <v>127</v>
      </c>
      <c r="E13620" s="111" t="s">
        <v>126</v>
      </c>
      <c r="F13620" s="111" t="s">
        <v>179</v>
      </c>
      <c r="G13620" s="111" t="s">
        <v>186</v>
      </c>
      <c r="H13620" s="111" t="s">
        <v>179</v>
      </c>
      <c r="I13620" s="111" t="s">
        <v>186</v>
      </c>
      <c r="J13620" t="str">
        <f t="shared" si="424"/>
        <v>5430SkogMineraljordBlandingsskogSærs høy</v>
      </c>
      <c r="K13620" s="111">
        <v>-2.9395925245326562</v>
      </c>
      <c r="L13620" s="111">
        <v>0.85306406685236758</v>
      </c>
      <c r="M13620" s="111">
        <v>6.3979989500968365E-2</v>
      </c>
      <c r="N13620" s="112">
        <f t="shared" si="425"/>
        <v>-2.0225484681793202</v>
      </c>
    </row>
    <row r="13621" spans="1:14" x14ac:dyDescent="0.25">
      <c r="A13621" s="111" t="s">
        <v>951</v>
      </c>
      <c r="B13621" s="111">
        <f>INDEX(kommuner!C:C,MATCH(_xlfn.NUMBERVALUE(A13621),kommuner!B:B,0))</f>
        <v>5430</v>
      </c>
      <c r="C13621" s="111" t="s">
        <v>127</v>
      </c>
      <c r="D13621" s="111" t="s">
        <v>127</v>
      </c>
      <c r="E13621" s="111" t="s">
        <v>126</v>
      </c>
      <c r="F13621" s="111" t="s">
        <v>185</v>
      </c>
      <c r="G13621" s="111" t="s">
        <v>180</v>
      </c>
      <c r="H13621" s="111" t="s">
        <v>185</v>
      </c>
      <c r="I13621" s="111" t="s">
        <v>180</v>
      </c>
      <c r="J13621" t="str">
        <f t="shared" si="424"/>
        <v>5430SkogMineraljordLauvskogHøy</v>
      </c>
      <c r="K13621" s="111">
        <v>-3.3269846154961789</v>
      </c>
      <c r="L13621" s="111">
        <v>0.85306406685236758</v>
      </c>
      <c r="M13621" s="111">
        <v>6.3979989500968365E-2</v>
      </c>
      <c r="N13621" s="112">
        <f t="shared" si="425"/>
        <v>-2.4099405591428429</v>
      </c>
    </row>
    <row r="13622" spans="1:14" x14ac:dyDescent="0.25">
      <c r="A13622" s="111" t="s">
        <v>951</v>
      </c>
      <c r="B13622" s="111">
        <f>INDEX(kommuner!C:C,MATCH(_xlfn.NUMBERVALUE(A13622),kommuner!B:B,0))</f>
        <v>5430</v>
      </c>
      <c r="C13622" s="111" t="s">
        <v>127</v>
      </c>
      <c r="D13622" s="111" t="s">
        <v>127</v>
      </c>
      <c r="E13622" s="111" t="s">
        <v>126</v>
      </c>
      <c r="F13622" s="111" t="s">
        <v>185</v>
      </c>
      <c r="G13622" s="111" t="s">
        <v>167</v>
      </c>
      <c r="H13622" s="111" t="s">
        <v>185</v>
      </c>
      <c r="I13622" s="111" t="s">
        <v>167</v>
      </c>
      <c r="J13622" t="str">
        <f t="shared" si="424"/>
        <v>5430SkogMineraljordLauvskogImpediment</v>
      </c>
      <c r="K13622" s="111">
        <v>-0.34791782039540947</v>
      </c>
      <c r="L13622" s="111">
        <v>0.85306406685236758</v>
      </c>
      <c r="M13622" s="111">
        <v>6.3979989500968365E-2</v>
      </c>
      <c r="N13622" s="112">
        <f t="shared" si="425"/>
        <v>0.56912623595792644</v>
      </c>
    </row>
    <row r="13623" spans="1:14" x14ac:dyDescent="0.25">
      <c r="A13623" s="111" t="s">
        <v>951</v>
      </c>
      <c r="B13623" s="111">
        <f>INDEX(kommuner!C:C,MATCH(_xlfn.NUMBERVALUE(A13623),kommuner!B:B,0))</f>
        <v>5430</v>
      </c>
      <c r="C13623" s="111" t="s">
        <v>127</v>
      </c>
      <c r="D13623" s="111" t="s">
        <v>127</v>
      </c>
      <c r="E13623" s="111" t="s">
        <v>126</v>
      </c>
      <c r="F13623" s="111" t="s">
        <v>185</v>
      </c>
      <c r="G13623" s="111" t="s">
        <v>190</v>
      </c>
      <c r="H13623" s="111" t="s">
        <v>185</v>
      </c>
      <c r="I13623" s="111" t="s">
        <v>190</v>
      </c>
      <c r="J13623" t="str">
        <f t="shared" si="424"/>
        <v>5430SkogMineraljordLauvskogLav</v>
      </c>
      <c r="K13623" s="111">
        <v>-8.9748170935426599E-2</v>
      </c>
      <c r="L13623" s="111">
        <v>0.85306406685236758</v>
      </c>
      <c r="M13623" s="111">
        <v>6.3979989500968365E-2</v>
      </c>
      <c r="N13623" s="112">
        <f t="shared" si="425"/>
        <v>0.82729588541790933</v>
      </c>
    </row>
    <row r="13624" spans="1:14" x14ac:dyDescent="0.25">
      <c r="A13624" s="111" t="s">
        <v>951</v>
      </c>
      <c r="B13624" s="111">
        <f>INDEX(kommuner!C:C,MATCH(_xlfn.NUMBERVALUE(A13624),kommuner!B:B,0))</f>
        <v>5430</v>
      </c>
      <c r="C13624" s="111" t="s">
        <v>127</v>
      </c>
      <c r="D13624" s="111" t="s">
        <v>127</v>
      </c>
      <c r="E13624" s="111" t="s">
        <v>126</v>
      </c>
      <c r="F13624" s="111" t="s">
        <v>185</v>
      </c>
      <c r="G13624" s="111" t="s">
        <v>173</v>
      </c>
      <c r="H13624" s="111" t="s">
        <v>185</v>
      </c>
      <c r="I13624" s="111" t="s">
        <v>173</v>
      </c>
      <c r="J13624" t="str">
        <f t="shared" si="424"/>
        <v>5430SkogMineraljordLauvskogMiddels</v>
      </c>
      <c r="K13624" s="111">
        <v>-1.7789409505847176</v>
      </c>
      <c r="L13624" s="111">
        <v>0.85306406685236758</v>
      </c>
      <c r="M13624" s="111">
        <v>6.3979989500968365E-2</v>
      </c>
      <c r="N13624" s="112">
        <f t="shared" si="425"/>
        <v>-0.86189689423138161</v>
      </c>
    </row>
    <row r="13625" spans="1:14" x14ac:dyDescent="0.25">
      <c r="A13625" s="111" t="s">
        <v>951</v>
      </c>
      <c r="B13625" s="111">
        <f>INDEX(kommuner!C:C,MATCH(_xlfn.NUMBERVALUE(A13625),kommuner!B:B,0))</f>
        <v>5430</v>
      </c>
      <c r="C13625" s="111" t="s">
        <v>127</v>
      </c>
      <c r="D13625" s="111" t="s">
        <v>127</v>
      </c>
      <c r="E13625" s="111" t="s">
        <v>126</v>
      </c>
      <c r="F13625" s="111" t="s">
        <v>185</v>
      </c>
      <c r="G13625" s="111" t="s">
        <v>186</v>
      </c>
      <c r="H13625" s="111" t="s">
        <v>185</v>
      </c>
      <c r="I13625" s="111" t="s">
        <v>186</v>
      </c>
      <c r="J13625" t="str">
        <f t="shared" si="424"/>
        <v>5430SkogMineraljordLauvskogSærs høy</v>
      </c>
      <c r="K13625" s="111">
        <v>-3.6560473259425113</v>
      </c>
      <c r="L13625" s="111">
        <v>0.85306406685236758</v>
      </c>
      <c r="M13625" s="111">
        <v>6.3979989500968365E-2</v>
      </c>
      <c r="N13625" s="112">
        <f t="shared" si="425"/>
        <v>-2.7390032695891753</v>
      </c>
    </row>
    <row r="13626" spans="1:14" x14ac:dyDescent="0.25">
      <c r="A13626" s="111" t="s">
        <v>951</v>
      </c>
      <c r="B13626" s="111">
        <f>INDEX(kommuner!C:C,MATCH(_xlfn.NUMBERVALUE(A13626),kommuner!B:B,0))</f>
        <v>5430</v>
      </c>
      <c r="C13626" s="111" t="s">
        <v>127</v>
      </c>
      <c r="D13626" s="111" t="s">
        <v>127</v>
      </c>
      <c r="E13626" s="111" t="s">
        <v>123</v>
      </c>
      <c r="F13626" s="111" t="s">
        <v>172</v>
      </c>
      <c r="G13626" s="111" t="s">
        <v>180</v>
      </c>
      <c r="H13626" s="111" t="s">
        <v>172</v>
      </c>
      <c r="I13626" s="111" t="s">
        <v>180</v>
      </c>
      <c r="J13626" t="str">
        <f t="shared" si="424"/>
        <v>5430SkogOrganisk jordBarskogHøy</v>
      </c>
      <c r="K13626" s="111">
        <v>-2.5184559031994138</v>
      </c>
      <c r="L13626" s="111">
        <v>0.92784825435236762</v>
      </c>
      <c r="M13626" s="111">
        <v>0.46518126042825314</v>
      </c>
      <c r="N13626" s="112">
        <f t="shared" si="425"/>
        <v>-1.1254263884187932</v>
      </c>
    </row>
    <row r="13627" spans="1:14" x14ac:dyDescent="0.25">
      <c r="A13627" s="111" t="s">
        <v>951</v>
      </c>
      <c r="B13627" s="111">
        <f>INDEX(kommuner!C:C,MATCH(_xlfn.NUMBERVALUE(A13627),kommuner!B:B,0))</f>
        <v>5430</v>
      </c>
      <c r="C13627" s="111" t="s">
        <v>127</v>
      </c>
      <c r="D13627" s="111" t="s">
        <v>127</v>
      </c>
      <c r="E13627" s="111" t="s">
        <v>123</v>
      </c>
      <c r="F13627" s="111" t="s">
        <v>172</v>
      </c>
      <c r="G13627" s="111" t="s">
        <v>167</v>
      </c>
      <c r="H13627" s="111" t="s">
        <v>172</v>
      </c>
      <c r="I13627" s="111" t="s">
        <v>167</v>
      </c>
      <c r="J13627" t="str">
        <f t="shared" si="424"/>
        <v>5430SkogOrganisk jordBarskogImpediment</v>
      </c>
      <c r="K13627" s="111">
        <v>-0.13011741963904588</v>
      </c>
      <c r="L13627" s="111">
        <v>0.92784825435236762</v>
      </c>
      <c r="M13627" s="111">
        <v>0.46510463492953991</v>
      </c>
      <c r="N13627" s="112">
        <f t="shared" si="425"/>
        <v>1.2628354696428616</v>
      </c>
    </row>
    <row r="13628" spans="1:14" x14ac:dyDescent="0.25">
      <c r="A13628" s="111" t="s">
        <v>951</v>
      </c>
      <c r="B13628" s="111">
        <f>INDEX(kommuner!C:C,MATCH(_xlfn.NUMBERVALUE(A13628),kommuner!B:B,0))</f>
        <v>5430</v>
      </c>
      <c r="C13628" s="111" t="s">
        <v>127</v>
      </c>
      <c r="D13628" s="111" t="s">
        <v>127</v>
      </c>
      <c r="E13628" s="111" t="s">
        <v>123</v>
      </c>
      <c r="F13628" s="111" t="s">
        <v>172</v>
      </c>
      <c r="G13628" s="111" t="s">
        <v>190</v>
      </c>
      <c r="H13628" s="111" t="s">
        <v>172</v>
      </c>
      <c r="I13628" s="111" t="s">
        <v>190</v>
      </c>
      <c r="J13628" t="str">
        <f t="shared" si="424"/>
        <v>5430SkogOrganisk jordBarskogLav</v>
      </c>
      <c r="K13628" s="111">
        <v>-0.50666953101693391</v>
      </c>
      <c r="L13628" s="111">
        <v>0.92784825435236762</v>
      </c>
      <c r="M13628" s="111">
        <v>0.46510463492953991</v>
      </c>
      <c r="N13628" s="112">
        <f t="shared" si="425"/>
        <v>0.88628335826497362</v>
      </c>
    </row>
    <row r="13629" spans="1:14" x14ac:dyDescent="0.25">
      <c r="A13629" s="111" t="s">
        <v>951</v>
      </c>
      <c r="B13629" s="111">
        <f>INDEX(kommuner!C:C,MATCH(_xlfn.NUMBERVALUE(A13629),kommuner!B:B,0))</f>
        <v>5430</v>
      </c>
      <c r="C13629" s="111" t="s">
        <v>127</v>
      </c>
      <c r="D13629" s="111" t="s">
        <v>127</v>
      </c>
      <c r="E13629" s="111" t="s">
        <v>123</v>
      </c>
      <c r="F13629" s="111" t="s">
        <v>172</v>
      </c>
      <c r="G13629" s="111" t="s">
        <v>173</v>
      </c>
      <c r="H13629" s="111" t="s">
        <v>172</v>
      </c>
      <c r="I13629" s="111" t="s">
        <v>173</v>
      </c>
      <c r="J13629" t="str">
        <f t="shared" si="424"/>
        <v>5430SkogOrganisk jordBarskogMiddels</v>
      </c>
      <c r="K13629" s="111">
        <v>-1.5571490961494638</v>
      </c>
      <c r="L13629" s="111">
        <v>0.92784825435236762</v>
      </c>
      <c r="M13629" s="111">
        <v>0.46518126042825314</v>
      </c>
      <c r="N13629" s="112">
        <f t="shared" si="425"/>
        <v>-0.16411958136884308</v>
      </c>
    </row>
    <row r="13630" spans="1:14" x14ac:dyDescent="0.25">
      <c r="A13630" s="111" t="s">
        <v>951</v>
      </c>
      <c r="B13630" s="111">
        <f>INDEX(kommuner!C:C,MATCH(_xlfn.NUMBERVALUE(A13630),kommuner!B:B,0))</f>
        <v>5430</v>
      </c>
      <c r="C13630" s="111" t="s">
        <v>127</v>
      </c>
      <c r="D13630" s="111" t="s">
        <v>127</v>
      </c>
      <c r="E13630" s="111" t="s">
        <v>123</v>
      </c>
      <c r="F13630" s="111" t="s">
        <v>172</v>
      </c>
      <c r="G13630" s="111" t="s">
        <v>186</v>
      </c>
      <c r="H13630" s="111" t="s">
        <v>172</v>
      </c>
      <c r="I13630" s="111" t="s">
        <v>186</v>
      </c>
      <c r="J13630" t="str">
        <f t="shared" si="424"/>
        <v>5430SkogOrganisk jordBarskogSærs høy</v>
      </c>
      <c r="K13630" s="111">
        <v>2.5548655235722699</v>
      </c>
      <c r="L13630" s="111">
        <v>0.92784825435236762</v>
      </c>
      <c r="M13630" s="111">
        <v>0.46518126042825314</v>
      </c>
      <c r="N13630" s="112">
        <f t="shared" si="425"/>
        <v>3.9478950383528906</v>
      </c>
    </row>
    <row r="13631" spans="1:14" x14ac:dyDescent="0.25">
      <c r="A13631" s="111" t="s">
        <v>951</v>
      </c>
      <c r="B13631" s="111">
        <f>INDEX(kommuner!C:C,MATCH(_xlfn.NUMBERVALUE(A13631),kommuner!B:B,0))</f>
        <v>5430</v>
      </c>
      <c r="C13631" s="111" t="s">
        <v>127</v>
      </c>
      <c r="D13631" s="111" t="s">
        <v>127</v>
      </c>
      <c r="E13631" s="111" t="s">
        <v>123</v>
      </c>
      <c r="F13631" s="111" t="s">
        <v>179</v>
      </c>
      <c r="G13631" s="111" t="s">
        <v>180</v>
      </c>
      <c r="H13631" s="111" t="s">
        <v>179</v>
      </c>
      <c r="I13631" s="111" t="s">
        <v>180</v>
      </c>
      <c r="J13631" t="str">
        <f t="shared" si="424"/>
        <v>5430SkogOrganisk jordBlandingsskogHøy</v>
      </c>
      <c r="K13631" s="111">
        <v>-5.5554344456832343</v>
      </c>
      <c r="L13631" s="111">
        <v>0.92784825435236762</v>
      </c>
      <c r="M13631" s="111">
        <v>0.46510463492953991</v>
      </c>
      <c r="N13631" s="112">
        <f t="shared" si="425"/>
        <v>-4.1624815564013264</v>
      </c>
    </row>
    <row r="13632" spans="1:14" x14ac:dyDescent="0.25">
      <c r="A13632" s="111" t="s">
        <v>951</v>
      </c>
      <c r="B13632" s="111">
        <f>INDEX(kommuner!C:C,MATCH(_xlfn.NUMBERVALUE(A13632),kommuner!B:B,0))</f>
        <v>5430</v>
      </c>
      <c r="C13632" s="111" t="s">
        <v>127</v>
      </c>
      <c r="D13632" s="111" t="s">
        <v>127</v>
      </c>
      <c r="E13632" s="111" t="s">
        <v>123</v>
      </c>
      <c r="F13632" s="111" t="s">
        <v>179</v>
      </c>
      <c r="G13632" s="111" t="s">
        <v>167</v>
      </c>
      <c r="H13632" s="111" t="s">
        <v>179</v>
      </c>
      <c r="I13632" s="111" t="s">
        <v>167</v>
      </c>
      <c r="J13632" t="str">
        <f t="shared" si="424"/>
        <v>5430SkogOrganisk jordBlandingsskogImpediment</v>
      </c>
      <c r="K13632" s="111">
        <v>-0.28586344175800005</v>
      </c>
      <c r="L13632" s="111">
        <v>0.92784825435236762</v>
      </c>
      <c r="M13632" s="111">
        <v>0.46510463492953991</v>
      </c>
      <c r="N13632" s="112">
        <f t="shared" si="425"/>
        <v>1.1070894475239075</v>
      </c>
    </row>
    <row r="13633" spans="1:14" x14ac:dyDescent="0.25">
      <c r="A13633" s="111" t="s">
        <v>951</v>
      </c>
      <c r="B13633" s="111">
        <f>INDEX(kommuner!C:C,MATCH(_xlfn.NUMBERVALUE(A13633),kommuner!B:B,0))</f>
        <v>5430</v>
      </c>
      <c r="C13633" s="111" t="s">
        <v>127</v>
      </c>
      <c r="D13633" s="111" t="s">
        <v>127</v>
      </c>
      <c r="E13633" s="111" t="s">
        <v>123</v>
      </c>
      <c r="F13633" s="111" t="s">
        <v>179</v>
      </c>
      <c r="G13633" s="111" t="s">
        <v>190</v>
      </c>
      <c r="H13633" s="111" t="s">
        <v>179</v>
      </c>
      <c r="I13633" s="111" t="s">
        <v>190</v>
      </c>
      <c r="J13633" t="str">
        <f t="shared" si="424"/>
        <v>5430SkogOrganisk jordBlandingsskogLav</v>
      </c>
      <c r="K13633" s="111">
        <v>-1.2347339377887629</v>
      </c>
      <c r="L13633" s="111">
        <v>0.92784825435236762</v>
      </c>
      <c r="M13633" s="111">
        <v>0.46510463492953991</v>
      </c>
      <c r="N13633" s="112">
        <f t="shared" si="425"/>
        <v>0.15821895149314458</v>
      </c>
    </row>
    <row r="13634" spans="1:14" x14ac:dyDescent="0.25">
      <c r="A13634" s="111" t="s">
        <v>951</v>
      </c>
      <c r="B13634" s="111">
        <f>INDEX(kommuner!C:C,MATCH(_xlfn.NUMBERVALUE(A13634),kommuner!B:B,0))</f>
        <v>5430</v>
      </c>
      <c r="C13634" s="111" t="s">
        <v>127</v>
      </c>
      <c r="D13634" s="111" t="s">
        <v>127</v>
      </c>
      <c r="E13634" s="111" t="s">
        <v>123</v>
      </c>
      <c r="F13634" s="111" t="s">
        <v>179</v>
      </c>
      <c r="G13634" s="111" t="s">
        <v>173</v>
      </c>
      <c r="H13634" s="111" t="s">
        <v>179</v>
      </c>
      <c r="I13634" s="111" t="s">
        <v>173</v>
      </c>
      <c r="J13634" t="str">
        <f t="shared" si="424"/>
        <v>5430SkogOrganisk jordBlandingsskogMiddels</v>
      </c>
      <c r="K13634" s="111">
        <v>-2.4239591752717748</v>
      </c>
      <c r="L13634" s="111">
        <v>0.92784825435236762</v>
      </c>
      <c r="M13634" s="111">
        <v>0.46510463492953991</v>
      </c>
      <c r="N13634" s="112">
        <f t="shared" si="425"/>
        <v>-1.0310062859898674</v>
      </c>
    </row>
    <row r="13635" spans="1:14" x14ac:dyDescent="0.25">
      <c r="A13635" s="111" t="s">
        <v>951</v>
      </c>
      <c r="B13635" s="111">
        <f>INDEX(kommuner!C:C,MATCH(_xlfn.NUMBERVALUE(A13635),kommuner!B:B,0))</f>
        <v>5430</v>
      </c>
      <c r="C13635" s="111" t="s">
        <v>127</v>
      </c>
      <c r="D13635" s="111" t="s">
        <v>127</v>
      </c>
      <c r="E13635" s="111" t="s">
        <v>123</v>
      </c>
      <c r="F13635" s="111" t="s">
        <v>179</v>
      </c>
      <c r="G13635" s="111" t="s">
        <v>186</v>
      </c>
      <c r="H13635" s="111" t="s">
        <v>179</v>
      </c>
      <c r="I13635" s="111" t="s">
        <v>186</v>
      </c>
      <c r="J13635" t="str">
        <f t="shared" ref="J13635:J13698" si="426">B13635&amp;C13635&amp;E13635&amp;IF(C13635="Skog",F13635&amp;G13635,"")</f>
        <v>5430SkogOrganisk jordBlandingsskogSærs høy</v>
      </c>
      <c r="K13635" s="111">
        <v>-1.5726115302258048</v>
      </c>
      <c r="L13635" s="111">
        <v>0.92784825435236762</v>
      </c>
      <c r="M13635" s="111">
        <v>0.46510463492953991</v>
      </c>
      <c r="N13635" s="112">
        <f t="shared" ref="N13635:N13698" si="427">SUM(K13635:M13635)</f>
        <v>-0.17965864094389727</v>
      </c>
    </row>
    <row r="13636" spans="1:14" x14ac:dyDescent="0.25">
      <c r="A13636" s="111" t="s">
        <v>951</v>
      </c>
      <c r="B13636" s="111">
        <f>INDEX(kommuner!C:C,MATCH(_xlfn.NUMBERVALUE(A13636),kommuner!B:B,0))</f>
        <v>5430</v>
      </c>
      <c r="C13636" s="111" t="s">
        <v>127</v>
      </c>
      <c r="D13636" s="111" t="s">
        <v>127</v>
      </c>
      <c r="E13636" s="111" t="s">
        <v>123</v>
      </c>
      <c r="F13636" s="111" t="s">
        <v>185</v>
      </c>
      <c r="G13636" s="111" t="s">
        <v>180</v>
      </c>
      <c r="H13636" s="111" t="s">
        <v>185</v>
      </c>
      <c r="I13636" s="111" t="s">
        <v>180</v>
      </c>
      <c r="J13636" t="str">
        <f t="shared" si="426"/>
        <v>5430SkogOrganisk jordLauvskogHøy</v>
      </c>
      <c r="K13636" s="111">
        <v>-1.9913688882377358</v>
      </c>
      <c r="L13636" s="111">
        <v>0.92784825435236762</v>
      </c>
      <c r="M13636" s="111">
        <v>0.46510463492953991</v>
      </c>
      <c r="N13636" s="112">
        <f t="shared" si="427"/>
        <v>-0.59841599895582831</v>
      </c>
    </row>
    <row r="13637" spans="1:14" x14ac:dyDescent="0.25">
      <c r="A13637" s="111" t="s">
        <v>951</v>
      </c>
      <c r="B13637" s="111">
        <f>INDEX(kommuner!C:C,MATCH(_xlfn.NUMBERVALUE(A13637),kommuner!B:B,0))</f>
        <v>5430</v>
      </c>
      <c r="C13637" s="111" t="s">
        <v>127</v>
      </c>
      <c r="D13637" s="111" t="s">
        <v>127</v>
      </c>
      <c r="E13637" s="111" t="s">
        <v>123</v>
      </c>
      <c r="F13637" s="111" t="s">
        <v>185</v>
      </c>
      <c r="G13637" s="111" t="s">
        <v>167</v>
      </c>
      <c r="H13637" s="111" t="s">
        <v>185</v>
      </c>
      <c r="I13637" s="111" t="s">
        <v>167</v>
      </c>
      <c r="J13637" t="str">
        <f t="shared" si="426"/>
        <v>5430SkogOrganisk jordLauvskogImpediment</v>
      </c>
      <c r="K13637" s="111">
        <v>0.35000626494250675</v>
      </c>
      <c r="L13637" s="111">
        <v>0.92784825435236762</v>
      </c>
      <c r="M13637" s="111">
        <v>0.46510463492953991</v>
      </c>
      <c r="N13637" s="112">
        <f t="shared" si="427"/>
        <v>1.7429591542244141</v>
      </c>
    </row>
    <row r="13638" spans="1:14" x14ac:dyDescent="0.25">
      <c r="A13638" s="111" t="s">
        <v>951</v>
      </c>
      <c r="B13638" s="111">
        <f>INDEX(kommuner!C:C,MATCH(_xlfn.NUMBERVALUE(A13638),kommuner!B:B,0))</f>
        <v>5430</v>
      </c>
      <c r="C13638" s="111" t="s">
        <v>127</v>
      </c>
      <c r="D13638" s="111" t="s">
        <v>127</v>
      </c>
      <c r="E13638" s="111" t="s">
        <v>123</v>
      </c>
      <c r="F13638" s="111" t="s">
        <v>185</v>
      </c>
      <c r="G13638" s="111" t="s">
        <v>190</v>
      </c>
      <c r="H13638" s="111" t="s">
        <v>185</v>
      </c>
      <c r="I13638" s="111" t="s">
        <v>190</v>
      </c>
      <c r="J13638" t="str">
        <f t="shared" si="426"/>
        <v>5430SkogOrganisk jordLauvskogLav</v>
      </c>
      <c r="K13638" s="111">
        <v>1.1144075558526714</v>
      </c>
      <c r="L13638" s="111">
        <v>0.92784825435236762</v>
      </c>
      <c r="M13638" s="111">
        <v>0.46510463492953991</v>
      </c>
      <c r="N13638" s="112">
        <f t="shared" si="427"/>
        <v>2.5073604451345788</v>
      </c>
    </row>
    <row r="13639" spans="1:14" x14ac:dyDescent="0.25">
      <c r="A13639" s="111" t="s">
        <v>951</v>
      </c>
      <c r="B13639" s="111">
        <f>INDEX(kommuner!C:C,MATCH(_xlfn.NUMBERVALUE(A13639),kommuner!B:B,0))</f>
        <v>5430</v>
      </c>
      <c r="C13639" s="111" t="s">
        <v>127</v>
      </c>
      <c r="D13639" s="111" t="s">
        <v>127</v>
      </c>
      <c r="E13639" s="111" t="s">
        <v>123</v>
      </c>
      <c r="F13639" s="111" t="s">
        <v>185</v>
      </c>
      <c r="G13639" s="111" t="s">
        <v>173</v>
      </c>
      <c r="H13639" s="111" t="s">
        <v>185</v>
      </c>
      <c r="I13639" s="111" t="s">
        <v>173</v>
      </c>
      <c r="J13639" t="str">
        <f t="shared" si="426"/>
        <v>5430SkogOrganisk jordLauvskogMiddels</v>
      </c>
      <c r="K13639" s="111">
        <v>-0.62664468270982987</v>
      </c>
      <c r="L13639" s="111">
        <v>0.92784825435236762</v>
      </c>
      <c r="M13639" s="111">
        <v>0.46510463492953991</v>
      </c>
      <c r="N13639" s="112">
        <f t="shared" si="427"/>
        <v>0.76630820657207765</v>
      </c>
    </row>
    <row r="13640" spans="1:14" x14ac:dyDescent="0.25">
      <c r="A13640" s="111" t="s">
        <v>951</v>
      </c>
      <c r="B13640" s="111">
        <f>INDEX(kommuner!C:C,MATCH(_xlfn.NUMBERVALUE(A13640),kommuner!B:B,0))</f>
        <v>5430</v>
      </c>
      <c r="C13640" s="111" t="s">
        <v>127</v>
      </c>
      <c r="D13640" s="111" t="s">
        <v>127</v>
      </c>
      <c r="E13640" s="111" t="s">
        <v>123</v>
      </c>
      <c r="F13640" s="111" t="s">
        <v>185</v>
      </c>
      <c r="G13640" s="111" t="s">
        <v>186</v>
      </c>
      <c r="H13640" s="111" t="s">
        <v>185</v>
      </c>
      <c r="I13640" s="111" t="s">
        <v>186</v>
      </c>
      <c r="J13640" t="str">
        <f t="shared" si="426"/>
        <v>5430SkogOrganisk jordLauvskogSærs høy</v>
      </c>
      <c r="K13640" s="111">
        <v>-1.8997279926091779</v>
      </c>
      <c r="L13640" s="111">
        <v>0.92784825435236762</v>
      </c>
      <c r="M13640" s="111">
        <v>0.46510463492953991</v>
      </c>
      <c r="N13640" s="112">
        <f t="shared" si="427"/>
        <v>-0.50677510332727038</v>
      </c>
    </row>
    <row r="13641" spans="1:14" x14ac:dyDescent="0.25">
      <c r="A13641" s="111" t="s">
        <v>951</v>
      </c>
      <c r="B13641" s="111">
        <f>INDEX(kommuner!C:C,MATCH(_xlfn.NUMBERVALUE(A13641),kommuner!B:B,0))</f>
        <v>5430</v>
      </c>
      <c r="C13641" s="111" t="s">
        <v>83</v>
      </c>
      <c r="D13641" s="111" t="s">
        <v>83</v>
      </c>
      <c r="E13641" s="111" t="s">
        <v>126</v>
      </c>
      <c r="F13641" s="111" t="s">
        <v>139</v>
      </c>
      <c r="G13641" s="111" t="s">
        <v>139</v>
      </c>
      <c r="H13641" s="111" t="s">
        <v>139</v>
      </c>
      <c r="I13641" s="111" t="s">
        <v>139</v>
      </c>
      <c r="J13641" t="str">
        <f t="shared" si="426"/>
        <v>5430Utbygd arealMineraljord</v>
      </c>
      <c r="K13641" s="111">
        <v>6.7868445194857546E-2</v>
      </c>
      <c r="L13641" s="111">
        <v>0</v>
      </c>
      <c r="M13641" s="111">
        <v>1.303047089454229E-2</v>
      </c>
      <c r="N13641" s="112">
        <f t="shared" si="427"/>
        <v>8.0898916089399836E-2</v>
      </c>
    </row>
    <row r="13642" spans="1:14" x14ac:dyDescent="0.25">
      <c r="A13642" s="111" t="s">
        <v>951</v>
      </c>
      <c r="B13642" s="111">
        <f>INDEX(kommuner!C:C,MATCH(_xlfn.NUMBERVALUE(A13642),kommuner!B:B,0))</f>
        <v>5430</v>
      </c>
      <c r="C13642" s="111" t="s">
        <v>83</v>
      </c>
      <c r="D13642" s="111" t="s">
        <v>83</v>
      </c>
      <c r="E13642" s="111" t="s">
        <v>123</v>
      </c>
      <c r="F13642" s="111" t="s">
        <v>139</v>
      </c>
      <c r="G13642" s="111" t="s">
        <v>139</v>
      </c>
      <c r="H13642" s="111" t="s">
        <v>139</v>
      </c>
      <c r="I13642" s="111" t="s">
        <v>139</v>
      </c>
      <c r="J13642" t="str">
        <f t="shared" si="426"/>
        <v>5430Utbygd arealOrganisk jord</v>
      </c>
      <c r="K13642" s="111">
        <v>29.011421395201612</v>
      </c>
      <c r="L13642" s="111">
        <v>0</v>
      </c>
      <c r="M13642" s="111">
        <v>1.303047089454229E-2</v>
      </c>
      <c r="N13642" s="112">
        <f t="shared" si="427"/>
        <v>29.024451866096154</v>
      </c>
    </row>
    <row r="13643" spans="1:14" x14ac:dyDescent="0.25">
      <c r="A13643" s="111" t="s">
        <v>951</v>
      </c>
      <c r="B13643" s="111">
        <f>INDEX(kommuner!C:C,MATCH(_xlfn.NUMBERVALUE(A13643),kommuner!B:B,0))</f>
        <v>5430</v>
      </c>
      <c r="C13643" s="111" t="s">
        <v>181</v>
      </c>
      <c r="D13643" s="111" t="s">
        <v>181</v>
      </c>
      <c r="E13643" s="111" t="s">
        <v>123</v>
      </c>
      <c r="F13643" s="111" t="s">
        <v>139</v>
      </c>
      <c r="G13643" s="111" t="s">
        <v>139</v>
      </c>
      <c r="H13643" s="111" t="s">
        <v>139</v>
      </c>
      <c r="I13643" s="111" t="s">
        <v>139</v>
      </c>
      <c r="J13643" t="str">
        <f t="shared" si="426"/>
        <v>5430Vann og myrOrganisk jord</v>
      </c>
      <c r="K13643" s="111">
        <v>-0.20040009744654491</v>
      </c>
      <c r="L13643" s="111">
        <v>0</v>
      </c>
      <c r="M13643" s="111">
        <v>0</v>
      </c>
      <c r="N13643" s="112">
        <f t="shared" si="427"/>
        <v>-0.20040009744654491</v>
      </c>
    </row>
    <row r="13644" spans="1:14" x14ac:dyDescent="0.25">
      <c r="A13644" s="111" t="s">
        <v>952</v>
      </c>
      <c r="B13644" s="111">
        <f>INDEX(kommuner!C:C,MATCH(_xlfn.NUMBERVALUE(A13644),kommuner!B:B,0))</f>
        <v>5403</v>
      </c>
      <c r="C13644" s="111" t="s">
        <v>82</v>
      </c>
      <c r="D13644" s="111" t="s">
        <v>82</v>
      </c>
      <c r="E13644" s="111" t="s">
        <v>126</v>
      </c>
      <c r="F13644" s="111" t="s">
        <v>139</v>
      </c>
      <c r="G13644" s="111" t="s">
        <v>139</v>
      </c>
      <c r="H13644" s="111" t="s">
        <v>139</v>
      </c>
      <c r="I13644" s="111" t="s">
        <v>139</v>
      </c>
      <c r="J13644" t="str">
        <f t="shared" si="426"/>
        <v>5403Annen utmarkMineraljord</v>
      </c>
      <c r="K13644" s="111">
        <v>-1.4554712585335521E-3</v>
      </c>
      <c r="L13644" s="111">
        <v>0</v>
      </c>
      <c r="M13644" s="111">
        <v>0</v>
      </c>
      <c r="N13644" s="112">
        <f t="shared" si="427"/>
        <v>-1.4554712585335521E-3</v>
      </c>
    </row>
    <row r="13645" spans="1:14" x14ac:dyDescent="0.25">
      <c r="A13645" s="111" t="s">
        <v>952</v>
      </c>
      <c r="B13645" s="111">
        <f>INDEX(kommuner!C:C,MATCH(_xlfn.NUMBERVALUE(A13645),kommuner!B:B,0))</f>
        <v>5403</v>
      </c>
      <c r="C13645" s="111" t="s">
        <v>121</v>
      </c>
      <c r="D13645" s="111" t="s">
        <v>121</v>
      </c>
      <c r="E13645" s="111" t="s">
        <v>126</v>
      </c>
      <c r="F13645" s="111" t="s">
        <v>139</v>
      </c>
      <c r="G13645" s="111" t="s">
        <v>139</v>
      </c>
      <c r="H13645" s="111" t="s">
        <v>139</v>
      </c>
      <c r="I13645" s="111" t="s">
        <v>139</v>
      </c>
      <c r="J13645" t="str">
        <f t="shared" si="426"/>
        <v>5403BeiteMineraljord</v>
      </c>
      <c r="K13645" s="111">
        <v>-0.96338340838695502</v>
      </c>
      <c r="L13645" s="111">
        <v>0</v>
      </c>
      <c r="M13645" s="111">
        <v>1.2448711246839999E-7</v>
      </c>
      <c r="N13645" s="112">
        <f t="shared" si="427"/>
        <v>-0.96338328389984251</v>
      </c>
    </row>
    <row r="13646" spans="1:14" x14ac:dyDescent="0.25">
      <c r="A13646" s="111" t="s">
        <v>952</v>
      </c>
      <c r="B13646" s="111">
        <f>INDEX(kommuner!C:C,MATCH(_xlfn.NUMBERVALUE(A13646),kommuner!B:B,0))</f>
        <v>5403</v>
      </c>
      <c r="C13646" s="111" t="s">
        <v>121</v>
      </c>
      <c r="D13646" s="111" t="s">
        <v>121</v>
      </c>
      <c r="E13646" s="111" t="s">
        <v>123</v>
      </c>
      <c r="F13646" s="111" t="s">
        <v>139</v>
      </c>
      <c r="G13646" s="111" t="s">
        <v>139</v>
      </c>
      <c r="H13646" s="111" t="s">
        <v>139</v>
      </c>
      <c r="I13646" s="111" t="s">
        <v>139</v>
      </c>
      <c r="J13646" t="str">
        <f t="shared" si="426"/>
        <v>5403BeiteOrganisk jord</v>
      </c>
      <c r="K13646" s="111">
        <v>12.077525935985037</v>
      </c>
      <c r="L13646" s="111">
        <v>1.6412500000000001</v>
      </c>
      <c r="M13646" s="111">
        <v>0</v>
      </c>
      <c r="N13646" s="112">
        <f t="shared" si="427"/>
        <v>13.718775935985036</v>
      </c>
    </row>
    <row r="13647" spans="1:14" x14ac:dyDescent="0.25">
      <c r="A13647" s="111" t="s">
        <v>952</v>
      </c>
      <c r="B13647" s="111">
        <f>INDEX(kommuner!C:C,MATCH(_xlfn.NUMBERVALUE(A13647),kommuner!B:B,0))</f>
        <v>5403</v>
      </c>
      <c r="C13647" s="111" t="s">
        <v>84</v>
      </c>
      <c r="D13647" s="111" t="s">
        <v>84</v>
      </c>
      <c r="E13647" s="111" t="s">
        <v>126</v>
      </c>
      <c r="F13647" s="111" t="s">
        <v>139</v>
      </c>
      <c r="G13647" s="111" t="s">
        <v>139</v>
      </c>
      <c r="H13647" s="111" t="s">
        <v>139</v>
      </c>
      <c r="I13647" s="111" t="s">
        <v>139</v>
      </c>
      <c r="J13647" t="str">
        <f t="shared" si="426"/>
        <v>5403Dyrket markMineraljord</v>
      </c>
      <c r="K13647" s="111">
        <v>-0.51473189514291939</v>
      </c>
      <c r="L13647" s="111">
        <v>0</v>
      </c>
      <c r="M13647" s="111">
        <v>0</v>
      </c>
      <c r="N13647" s="112">
        <f t="shared" si="427"/>
        <v>-0.51473189514291939</v>
      </c>
    </row>
    <row r="13648" spans="1:14" x14ac:dyDescent="0.25">
      <c r="A13648" s="111" t="s">
        <v>952</v>
      </c>
      <c r="B13648" s="111">
        <f>INDEX(kommuner!C:C,MATCH(_xlfn.NUMBERVALUE(A13648),kommuner!B:B,0))</f>
        <v>5403</v>
      </c>
      <c r="C13648" s="111" t="s">
        <v>84</v>
      </c>
      <c r="D13648" s="111" t="s">
        <v>84</v>
      </c>
      <c r="E13648" s="111" t="s">
        <v>123</v>
      </c>
      <c r="F13648" s="111" t="s">
        <v>139</v>
      </c>
      <c r="G13648" s="111" t="s">
        <v>139</v>
      </c>
      <c r="H13648" s="111" t="s">
        <v>139</v>
      </c>
      <c r="I13648" s="111" t="s">
        <v>139</v>
      </c>
      <c r="J13648" t="str">
        <f t="shared" si="426"/>
        <v>5403Dyrket markOrganisk jord</v>
      </c>
      <c r="K13648" s="111">
        <v>28.726149366675592</v>
      </c>
      <c r="L13648" s="111">
        <v>1.45625</v>
      </c>
      <c r="M13648" s="111">
        <v>0</v>
      </c>
      <c r="N13648" s="112">
        <f t="shared" si="427"/>
        <v>30.182399366675593</v>
      </c>
    </row>
    <row r="13649" spans="1:14" x14ac:dyDescent="0.25">
      <c r="A13649" s="111" t="s">
        <v>952</v>
      </c>
      <c r="B13649" s="111">
        <f>INDEX(kommuner!C:C,MATCH(_xlfn.NUMBERVALUE(A13649),kommuner!B:B,0))</f>
        <v>5403</v>
      </c>
      <c r="C13649" s="111" t="s">
        <v>127</v>
      </c>
      <c r="D13649" s="111" t="s">
        <v>127</v>
      </c>
      <c r="E13649" s="111" t="s">
        <v>126</v>
      </c>
      <c r="F13649" s="111" t="s">
        <v>172</v>
      </c>
      <c r="G13649" s="111" t="s">
        <v>180</v>
      </c>
      <c r="H13649" s="111" t="s">
        <v>172</v>
      </c>
      <c r="I13649" s="111" t="s">
        <v>180</v>
      </c>
      <c r="J13649" t="str">
        <f t="shared" si="426"/>
        <v>5403SkogMineraljordBarskogHøy</v>
      </c>
      <c r="K13649" s="111">
        <v>-4.1008350957832223</v>
      </c>
      <c r="L13649" s="111">
        <v>0.85306406685236758</v>
      </c>
      <c r="M13649" s="111">
        <v>6.4056614999681585E-2</v>
      </c>
      <c r="N13649" s="112">
        <f t="shared" si="427"/>
        <v>-3.183714413931173</v>
      </c>
    </row>
    <row r="13650" spans="1:14" x14ac:dyDescent="0.25">
      <c r="A13650" s="111" t="s">
        <v>952</v>
      </c>
      <c r="B13650" s="111">
        <f>INDEX(kommuner!C:C,MATCH(_xlfn.NUMBERVALUE(A13650),kommuner!B:B,0))</f>
        <v>5403</v>
      </c>
      <c r="C13650" s="111" t="s">
        <v>127</v>
      </c>
      <c r="D13650" s="111" t="s">
        <v>127</v>
      </c>
      <c r="E13650" s="111" t="s">
        <v>126</v>
      </c>
      <c r="F13650" s="111" t="s">
        <v>172</v>
      </c>
      <c r="G13650" s="111" t="s">
        <v>167</v>
      </c>
      <c r="H13650" s="111" t="s">
        <v>172</v>
      </c>
      <c r="I13650" s="111" t="s">
        <v>167</v>
      </c>
      <c r="J13650" t="str">
        <f t="shared" si="426"/>
        <v>5403SkogMineraljordBarskogImpediment</v>
      </c>
      <c r="K13650" s="111">
        <v>-1.3727794028153204</v>
      </c>
      <c r="L13650" s="111">
        <v>0.85306406685236758</v>
      </c>
      <c r="M13650" s="111">
        <v>6.3979989500968365E-2</v>
      </c>
      <c r="N13650" s="112">
        <f t="shared" si="427"/>
        <v>-0.45573534646198444</v>
      </c>
    </row>
    <row r="13651" spans="1:14" x14ac:dyDescent="0.25">
      <c r="A13651" s="111" t="s">
        <v>952</v>
      </c>
      <c r="B13651" s="111">
        <f>INDEX(kommuner!C:C,MATCH(_xlfn.NUMBERVALUE(A13651),kommuner!B:B,0))</f>
        <v>5403</v>
      </c>
      <c r="C13651" s="111" t="s">
        <v>127</v>
      </c>
      <c r="D13651" s="111" t="s">
        <v>127</v>
      </c>
      <c r="E13651" s="111" t="s">
        <v>126</v>
      </c>
      <c r="F13651" s="111" t="s">
        <v>172</v>
      </c>
      <c r="G13651" s="111" t="s">
        <v>190</v>
      </c>
      <c r="H13651" s="111" t="s">
        <v>172</v>
      </c>
      <c r="I13651" s="111" t="s">
        <v>190</v>
      </c>
      <c r="J13651" t="str">
        <f t="shared" si="426"/>
        <v>5403SkogMineraljordBarskogLav</v>
      </c>
      <c r="K13651" s="111">
        <v>-1.2890212031300934</v>
      </c>
      <c r="L13651" s="111">
        <v>0.85306406685236758</v>
      </c>
      <c r="M13651" s="111">
        <v>6.3979989500968365E-2</v>
      </c>
      <c r="N13651" s="112">
        <f t="shared" si="427"/>
        <v>-0.37197714677675742</v>
      </c>
    </row>
    <row r="13652" spans="1:14" x14ac:dyDescent="0.25">
      <c r="A13652" s="111" t="s">
        <v>952</v>
      </c>
      <c r="B13652" s="111">
        <f>INDEX(kommuner!C:C,MATCH(_xlfn.NUMBERVALUE(A13652),kommuner!B:B,0))</f>
        <v>5403</v>
      </c>
      <c r="C13652" s="111" t="s">
        <v>127</v>
      </c>
      <c r="D13652" s="111" t="s">
        <v>127</v>
      </c>
      <c r="E13652" s="111" t="s">
        <v>126</v>
      </c>
      <c r="F13652" s="111" t="s">
        <v>172</v>
      </c>
      <c r="G13652" s="111" t="s">
        <v>173</v>
      </c>
      <c r="H13652" s="111" t="s">
        <v>172</v>
      </c>
      <c r="I13652" s="111" t="s">
        <v>173</v>
      </c>
      <c r="J13652" t="str">
        <f t="shared" si="426"/>
        <v>5403SkogMineraljordBarskogMiddels</v>
      </c>
      <c r="K13652" s="111">
        <v>-2.9452289214132028</v>
      </c>
      <c r="L13652" s="111">
        <v>0.85306406685236758</v>
      </c>
      <c r="M13652" s="111">
        <v>6.4056614999681585E-2</v>
      </c>
      <c r="N13652" s="112">
        <f t="shared" si="427"/>
        <v>-2.0281082395611536</v>
      </c>
    </row>
    <row r="13653" spans="1:14" x14ac:dyDescent="0.25">
      <c r="A13653" s="111" t="s">
        <v>952</v>
      </c>
      <c r="B13653" s="111">
        <f>INDEX(kommuner!C:C,MATCH(_xlfn.NUMBERVALUE(A13653),kommuner!B:B,0))</f>
        <v>5403</v>
      </c>
      <c r="C13653" s="111" t="s">
        <v>127</v>
      </c>
      <c r="D13653" s="111" t="s">
        <v>127</v>
      </c>
      <c r="E13653" s="111" t="s">
        <v>126</v>
      </c>
      <c r="F13653" s="111" t="s">
        <v>172</v>
      </c>
      <c r="G13653" s="111" t="s">
        <v>186</v>
      </c>
      <c r="H13653" s="111" t="s">
        <v>172</v>
      </c>
      <c r="I13653" s="111" t="s">
        <v>186</v>
      </c>
      <c r="J13653" t="str">
        <f t="shared" si="426"/>
        <v>5403SkogMineraljordBarskogSærs høy</v>
      </c>
      <c r="K13653" s="111">
        <v>0.12072674540874306</v>
      </c>
      <c r="L13653" s="111">
        <v>0.85306406685236758</v>
      </c>
      <c r="M13653" s="111">
        <v>6.4056614999681585E-2</v>
      </c>
      <c r="N13653" s="112">
        <f t="shared" si="427"/>
        <v>1.0378474272607923</v>
      </c>
    </row>
    <row r="13654" spans="1:14" x14ac:dyDescent="0.25">
      <c r="A13654" s="111" t="s">
        <v>952</v>
      </c>
      <c r="B13654" s="111">
        <f>INDEX(kommuner!C:C,MATCH(_xlfn.NUMBERVALUE(A13654),kommuner!B:B,0))</f>
        <v>5403</v>
      </c>
      <c r="C13654" s="111" t="s">
        <v>127</v>
      </c>
      <c r="D13654" s="111" t="s">
        <v>127</v>
      </c>
      <c r="E13654" s="111" t="s">
        <v>126</v>
      </c>
      <c r="F13654" s="111" t="s">
        <v>179</v>
      </c>
      <c r="G13654" s="111" t="s">
        <v>180</v>
      </c>
      <c r="H13654" s="111" t="s">
        <v>179</v>
      </c>
      <c r="I13654" s="111" t="s">
        <v>180</v>
      </c>
      <c r="J13654" t="str">
        <f t="shared" si="426"/>
        <v>5403SkogMineraljordBlandingsskogHøy</v>
      </c>
      <c r="K13654" s="111">
        <v>-7.1939050909469406</v>
      </c>
      <c r="L13654" s="111">
        <v>0.85306406685236758</v>
      </c>
      <c r="M13654" s="111">
        <v>6.3979989500968365E-2</v>
      </c>
      <c r="N13654" s="112">
        <f t="shared" si="427"/>
        <v>-6.2768610345936047</v>
      </c>
    </row>
    <row r="13655" spans="1:14" x14ac:dyDescent="0.25">
      <c r="A13655" s="111" t="s">
        <v>952</v>
      </c>
      <c r="B13655" s="111">
        <f>INDEX(kommuner!C:C,MATCH(_xlfn.NUMBERVALUE(A13655),kommuner!B:B,0))</f>
        <v>5403</v>
      </c>
      <c r="C13655" s="111" t="s">
        <v>127</v>
      </c>
      <c r="D13655" s="111" t="s">
        <v>127</v>
      </c>
      <c r="E13655" s="111" t="s">
        <v>126</v>
      </c>
      <c r="F13655" s="111" t="s">
        <v>179</v>
      </c>
      <c r="G13655" s="111" t="s">
        <v>167</v>
      </c>
      <c r="H13655" s="111" t="s">
        <v>179</v>
      </c>
      <c r="I13655" s="111" t="s">
        <v>167</v>
      </c>
      <c r="J13655" t="str">
        <f t="shared" si="426"/>
        <v>5403SkogMineraljordBlandingsskogImpediment</v>
      </c>
      <c r="K13655" s="111">
        <v>-1.6598037998579707</v>
      </c>
      <c r="L13655" s="111">
        <v>0.85306406685236758</v>
      </c>
      <c r="M13655" s="111">
        <v>6.3979989500968365E-2</v>
      </c>
      <c r="N13655" s="112">
        <f t="shared" si="427"/>
        <v>-0.7427597435046347</v>
      </c>
    </row>
    <row r="13656" spans="1:14" x14ac:dyDescent="0.25">
      <c r="A13656" s="111" t="s">
        <v>952</v>
      </c>
      <c r="B13656" s="111">
        <f>INDEX(kommuner!C:C,MATCH(_xlfn.NUMBERVALUE(A13656),kommuner!B:B,0))</f>
        <v>5403</v>
      </c>
      <c r="C13656" s="111" t="s">
        <v>127</v>
      </c>
      <c r="D13656" s="111" t="s">
        <v>127</v>
      </c>
      <c r="E13656" s="111" t="s">
        <v>126</v>
      </c>
      <c r="F13656" s="111" t="s">
        <v>179</v>
      </c>
      <c r="G13656" s="111" t="s">
        <v>190</v>
      </c>
      <c r="H13656" s="111" t="s">
        <v>179</v>
      </c>
      <c r="I13656" s="111" t="s">
        <v>190</v>
      </c>
      <c r="J13656" t="str">
        <f t="shared" si="426"/>
        <v>5403SkogMineraljordBlandingsskogLav</v>
      </c>
      <c r="K13656" s="111">
        <v>-2.5588434197694254</v>
      </c>
      <c r="L13656" s="111">
        <v>0.85306406685236758</v>
      </c>
      <c r="M13656" s="111">
        <v>6.3979989500968365E-2</v>
      </c>
      <c r="N13656" s="112">
        <f t="shared" si="427"/>
        <v>-1.6417993634160897</v>
      </c>
    </row>
    <row r="13657" spans="1:14" x14ac:dyDescent="0.25">
      <c r="A13657" s="111" t="s">
        <v>952</v>
      </c>
      <c r="B13657" s="111">
        <f>INDEX(kommuner!C:C,MATCH(_xlfn.NUMBERVALUE(A13657),kommuner!B:B,0))</f>
        <v>5403</v>
      </c>
      <c r="C13657" s="111" t="s">
        <v>127</v>
      </c>
      <c r="D13657" s="111" t="s">
        <v>127</v>
      </c>
      <c r="E13657" s="111" t="s">
        <v>126</v>
      </c>
      <c r="F13657" s="111" t="s">
        <v>179</v>
      </c>
      <c r="G13657" s="111" t="s">
        <v>173</v>
      </c>
      <c r="H13657" s="111" t="s">
        <v>179</v>
      </c>
      <c r="I13657" s="111" t="s">
        <v>173</v>
      </c>
      <c r="J13657" t="str">
        <f t="shared" si="426"/>
        <v>5403SkogMineraljordBlandingsskogMiddels</v>
      </c>
      <c r="K13657" s="111">
        <v>-3.8687729546762566</v>
      </c>
      <c r="L13657" s="111">
        <v>0.85306406685236758</v>
      </c>
      <c r="M13657" s="111">
        <v>6.3979989500968365E-2</v>
      </c>
      <c r="N13657" s="112">
        <f t="shared" si="427"/>
        <v>-2.9517288983229206</v>
      </c>
    </row>
    <row r="13658" spans="1:14" x14ac:dyDescent="0.25">
      <c r="A13658" s="111" t="s">
        <v>952</v>
      </c>
      <c r="B13658" s="111">
        <f>INDEX(kommuner!C:C,MATCH(_xlfn.NUMBERVALUE(A13658),kommuner!B:B,0))</f>
        <v>5403</v>
      </c>
      <c r="C13658" s="111" t="s">
        <v>127</v>
      </c>
      <c r="D13658" s="111" t="s">
        <v>127</v>
      </c>
      <c r="E13658" s="111" t="s">
        <v>126</v>
      </c>
      <c r="F13658" s="111" t="s">
        <v>179</v>
      </c>
      <c r="G13658" s="111" t="s">
        <v>186</v>
      </c>
      <c r="H13658" s="111" t="s">
        <v>179</v>
      </c>
      <c r="I13658" s="111" t="s">
        <v>186</v>
      </c>
      <c r="J13658" t="str">
        <f t="shared" si="426"/>
        <v>5403SkogMineraljordBlandingsskogSærs høy</v>
      </c>
      <c r="K13658" s="111">
        <v>-2.9395925245326562</v>
      </c>
      <c r="L13658" s="111">
        <v>0.85306406685236758</v>
      </c>
      <c r="M13658" s="111">
        <v>6.3979989500968365E-2</v>
      </c>
      <c r="N13658" s="112">
        <f t="shared" si="427"/>
        <v>-2.0225484681793202</v>
      </c>
    </row>
    <row r="13659" spans="1:14" x14ac:dyDescent="0.25">
      <c r="A13659" s="111" t="s">
        <v>952</v>
      </c>
      <c r="B13659" s="111">
        <f>INDEX(kommuner!C:C,MATCH(_xlfn.NUMBERVALUE(A13659),kommuner!B:B,0))</f>
        <v>5403</v>
      </c>
      <c r="C13659" s="111" t="s">
        <v>127</v>
      </c>
      <c r="D13659" s="111" t="s">
        <v>127</v>
      </c>
      <c r="E13659" s="111" t="s">
        <v>126</v>
      </c>
      <c r="F13659" s="111" t="s">
        <v>185</v>
      </c>
      <c r="G13659" s="111" t="s">
        <v>180</v>
      </c>
      <c r="H13659" s="111" t="s">
        <v>185</v>
      </c>
      <c r="I13659" s="111" t="s">
        <v>180</v>
      </c>
      <c r="J13659" t="str">
        <f t="shared" si="426"/>
        <v>5403SkogMineraljordLauvskogHøy</v>
      </c>
      <c r="K13659" s="111">
        <v>-3.3269846154961789</v>
      </c>
      <c r="L13659" s="111">
        <v>0.85306406685236758</v>
      </c>
      <c r="M13659" s="111">
        <v>6.3979989500968365E-2</v>
      </c>
      <c r="N13659" s="112">
        <f t="shared" si="427"/>
        <v>-2.4099405591428429</v>
      </c>
    </row>
    <row r="13660" spans="1:14" x14ac:dyDescent="0.25">
      <c r="A13660" s="111" t="s">
        <v>952</v>
      </c>
      <c r="B13660" s="111">
        <f>INDEX(kommuner!C:C,MATCH(_xlfn.NUMBERVALUE(A13660),kommuner!B:B,0))</f>
        <v>5403</v>
      </c>
      <c r="C13660" s="111" t="s">
        <v>127</v>
      </c>
      <c r="D13660" s="111" t="s">
        <v>127</v>
      </c>
      <c r="E13660" s="111" t="s">
        <v>126</v>
      </c>
      <c r="F13660" s="111" t="s">
        <v>185</v>
      </c>
      <c r="G13660" s="111" t="s">
        <v>167</v>
      </c>
      <c r="H13660" s="111" t="s">
        <v>185</v>
      </c>
      <c r="I13660" s="111" t="s">
        <v>167</v>
      </c>
      <c r="J13660" t="str">
        <f t="shared" si="426"/>
        <v>5403SkogMineraljordLauvskogImpediment</v>
      </c>
      <c r="K13660" s="111">
        <v>-0.34791782039540947</v>
      </c>
      <c r="L13660" s="111">
        <v>0.85306406685236758</v>
      </c>
      <c r="M13660" s="111">
        <v>6.3979989500968365E-2</v>
      </c>
      <c r="N13660" s="112">
        <f t="shared" si="427"/>
        <v>0.56912623595792644</v>
      </c>
    </row>
    <row r="13661" spans="1:14" x14ac:dyDescent="0.25">
      <c r="A13661" s="111" t="s">
        <v>952</v>
      </c>
      <c r="B13661" s="111">
        <f>INDEX(kommuner!C:C,MATCH(_xlfn.NUMBERVALUE(A13661),kommuner!B:B,0))</f>
        <v>5403</v>
      </c>
      <c r="C13661" s="111" t="s">
        <v>127</v>
      </c>
      <c r="D13661" s="111" t="s">
        <v>127</v>
      </c>
      <c r="E13661" s="111" t="s">
        <v>126</v>
      </c>
      <c r="F13661" s="111" t="s">
        <v>185</v>
      </c>
      <c r="G13661" s="111" t="s">
        <v>190</v>
      </c>
      <c r="H13661" s="111" t="s">
        <v>185</v>
      </c>
      <c r="I13661" s="111" t="s">
        <v>190</v>
      </c>
      <c r="J13661" t="str">
        <f t="shared" si="426"/>
        <v>5403SkogMineraljordLauvskogLav</v>
      </c>
      <c r="K13661" s="111">
        <v>-8.9748170935426599E-2</v>
      </c>
      <c r="L13661" s="111">
        <v>0.85306406685236758</v>
      </c>
      <c r="M13661" s="111">
        <v>6.3979989500968365E-2</v>
      </c>
      <c r="N13661" s="112">
        <f t="shared" si="427"/>
        <v>0.82729588541790933</v>
      </c>
    </row>
    <row r="13662" spans="1:14" x14ac:dyDescent="0.25">
      <c r="A13662" s="111" t="s">
        <v>952</v>
      </c>
      <c r="B13662" s="111">
        <f>INDEX(kommuner!C:C,MATCH(_xlfn.NUMBERVALUE(A13662),kommuner!B:B,0))</f>
        <v>5403</v>
      </c>
      <c r="C13662" s="111" t="s">
        <v>127</v>
      </c>
      <c r="D13662" s="111" t="s">
        <v>127</v>
      </c>
      <c r="E13662" s="111" t="s">
        <v>126</v>
      </c>
      <c r="F13662" s="111" t="s">
        <v>185</v>
      </c>
      <c r="G13662" s="111" t="s">
        <v>173</v>
      </c>
      <c r="H13662" s="111" t="s">
        <v>185</v>
      </c>
      <c r="I13662" s="111" t="s">
        <v>173</v>
      </c>
      <c r="J13662" t="str">
        <f t="shared" si="426"/>
        <v>5403SkogMineraljordLauvskogMiddels</v>
      </c>
      <c r="K13662" s="111">
        <v>-1.7789409505847176</v>
      </c>
      <c r="L13662" s="111">
        <v>0.85306406685236758</v>
      </c>
      <c r="M13662" s="111">
        <v>6.3979989500968365E-2</v>
      </c>
      <c r="N13662" s="112">
        <f t="shared" si="427"/>
        <v>-0.86189689423138161</v>
      </c>
    </row>
    <row r="13663" spans="1:14" x14ac:dyDescent="0.25">
      <c r="A13663" s="111" t="s">
        <v>952</v>
      </c>
      <c r="B13663" s="111">
        <f>INDEX(kommuner!C:C,MATCH(_xlfn.NUMBERVALUE(A13663),kommuner!B:B,0))</f>
        <v>5403</v>
      </c>
      <c r="C13663" s="111" t="s">
        <v>127</v>
      </c>
      <c r="D13663" s="111" t="s">
        <v>127</v>
      </c>
      <c r="E13663" s="111" t="s">
        <v>126</v>
      </c>
      <c r="F13663" s="111" t="s">
        <v>185</v>
      </c>
      <c r="G13663" s="111" t="s">
        <v>186</v>
      </c>
      <c r="H13663" s="111" t="s">
        <v>185</v>
      </c>
      <c r="I13663" s="111" t="s">
        <v>186</v>
      </c>
      <c r="J13663" t="str">
        <f t="shared" si="426"/>
        <v>5403SkogMineraljordLauvskogSærs høy</v>
      </c>
      <c r="K13663" s="111">
        <v>-3.6560473259425113</v>
      </c>
      <c r="L13663" s="111">
        <v>0.85306406685236758</v>
      </c>
      <c r="M13663" s="111">
        <v>6.3979989500968365E-2</v>
      </c>
      <c r="N13663" s="112">
        <f t="shared" si="427"/>
        <v>-2.7390032695891753</v>
      </c>
    </row>
    <row r="13664" spans="1:14" x14ac:dyDescent="0.25">
      <c r="A13664" s="111" t="s">
        <v>952</v>
      </c>
      <c r="B13664" s="111">
        <f>INDEX(kommuner!C:C,MATCH(_xlfn.NUMBERVALUE(A13664),kommuner!B:B,0))</f>
        <v>5403</v>
      </c>
      <c r="C13664" s="111" t="s">
        <v>127</v>
      </c>
      <c r="D13664" s="111" t="s">
        <v>127</v>
      </c>
      <c r="E13664" s="111" t="s">
        <v>123</v>
      </c>
      <c r="F13664" s="111" t="s">
        <v>172</v>
      </c>
      <c r="G13664" s="111" t="s">
        <v>180</v>
      </c>
      <c r="H13664" s="111" t="s">
        <v>172</v>
      </c>
      <c r="I13664" s="111" t="s">
        <v>180</v>
      </c>
      <c r="J13664" t="str">
        <f t="shared" si="426"/>
        <v>5403SkogOrganisk jordBarskogHøy</v>
      </c>
      <c r="K13664" s="111">
        <v>-2.5184559031994138</v>
      </c>
      <c r="L13664" s="111">
        <v>0.92784825435236762</v>
      </c>
      <c r="M13664" s="111">
        <v>0.46518126042825314</v>
      </c>
      <c r="N13664" s="112">
        <f t="shared" si="427"/>
        <v>-1.1254263884187932</v>
      </c>
    </row>
    <row r="13665" spans="1:14" x14ac:dyDescent="0.25">
      <c r="A13665" s="111" t="s">
        <v>952</v>
      </c>
      <c r="B13665" s="111">
        <f>INDEX(kommuner!C:C,MATCH(_xlfn.NUMBERVALUE(A13665),kommuner!B:B,0))</f>
        <v>5403</v>
      </c>
      <c r="C13665" s="111" t="s">
        <v>127</v>
      </c>
      <c r="D13665" s="111" t="s">
        <v>127</v>
      </c>
      <c r="E13665" s="111" t="s">
        <v>123</v>
      </c>
      <c r="F13665" s="111" t="s">
        <v>172</v>
      </c>
      <c r="G13665" s="111" t="s">
        <v>167</v>
      </c>
      <c r="H13665" s="111" t="s">
        <v>172</v>
      </c>
      <c r="I13665" s="111" t="s">
        <v>167</v>
      </c>
      <c r="J13665" t="str">
        <f t="shared" si="426"/>
        <v>5403SkogOrganisk jordBarskogImpediment</v>
      </c>
      <c r="K13665" s="111">
        <v>-0.13011741963904588</v>
      </c>
      <c r="L13665" s="111">
        <v>0.92784825435236762</v>
      </c>
      <c r="M13665" s="111">
        <v>0.46510463492953991</v>
      </c>
      <c r="N13665" s="112">
        <f t="shared" si="427"/>
        <v>1.2628354696428616</v>
      </c>
    </row>
    <row r="13666" spans="1:14" x14ac:dyDescent="0.25">
      <c r="A13666" s="111" t="s">
        <v>952</v>
      </c>
      <c r="B13666" s="111">
        <f>INDEX(kommuner!C:C,MATCH(_xlfn.NUMBERVALUE(A13666),kommuner!B:B,0))</f>
        <v>5403</v>
      </c>
      <c r="C13666" s="111" t="s">
        <v>127</v>
      </c>
      <c r="D13666" s="111" t="s">
        <v>127</v>
      </c>
      <c r="E13666" s="111" t="s">
        <v>123</v>
      </c>
      <c r="F13666" s="111" t="s">
        <v>172</v>
      </c>
      <c r="G13666" s="111" t="s">
        <v>190</v>
      </c>
      <c r="H13666" s="111" t="s">
        <v>172</v>
      </c>
      <c r="I13666" s="111" t="s">
        <v>190</v>
      </c>
      <c r="J13666" t="str">
        <f t="shared" si="426"/>
        <v>5403SkogOrganisk jordBarskogLav</v>
      </c>
      <c r="K13666" s="111">
        <v>-0.50666953101693391</v>
      </c>
      <c r="L13666" s="111">
        <v>0.92784825435236762</v>
      </c>
      <c r="M13666" s="111">
        <v>0.46510463492953991</v>
      </c>
      <c r="N13666" s="112">
        <f t="shared" si="427"/>
        <v>0.88628335826497362</v>
      </c>
    </row>
    <row r="13667" spans="1:14" x14ac:dyDescent="0.25">
      <c r="A13667" s="111" t="s">
        <v>952</v>
      </c>
      <c r="B13667" s="111">
        <f>INDEX(kommuner!C:C,MATCH(_xlfn.NUMBERVALUE(A13667),kommuner!B:B,0))</f>
        <v>5403</v>
      </c>
      <c r="C13667" s="111" t="s">
        <v>127</v>
      </c>
      <c r="D13667" s="111" t="s">
        <v>127</v>
      </c>
      <c r="E13667" s="111" t="s">
        <v>123</v>
      </c>
      <c r="F13667" s="111" t="s">
        <v>172</v>
      </c>
      <c r="G13667" s="111" t="s">
        <v>173</v>
      </c>
      <c r="H13667" s="111" t="s">
        <v>172</v>
      </c>
      <c r="I13667" s="111" t="s">
        <v>173</v>
      </c>
      <c r="J13667" t="str">
        <f t="shared" si="426"/>
        <v>5403SkogOrganisk jordBarskogMiddels</v>
      </c>
      <c r="K13667" s="111">
        <v>-1.5571490961494638</v>
      </c>
      <c r="L13667" s="111">
        <v>0.92784825435236762</v>
      </c>
      <c r="M13667" s="111">
        <v>0.46518126042825314</v>
      </c>
      <c r="N13667" s="112">
        <f t="shared" si="427"/>
        <v>-0.16411958136884308</v>
      </c>
    </row>
    <row r="13668" spans="1:14" x14ac:dyDescent="0.25">
      <c r="A13668" s="111" t="s">
        <v>952</v>
      </c>
      <c r="B13668" s="111">
        <f>INDEX(kommuner!C:C,MATCH(_xlfn.NUMBERVALUE(A13668),kommuner!B:B,0))</f>
        <v>5403</v>
      </c>
      <c r="C13668" s="111" t="s">
        <v>127</v>
      </c>
      <c r="D13668" s="111" t="s">
        <v>127</v>
      </c>
      <c r="E13668" s="111" t="s">
        <v>123</v>
      </c>
      <c r="F13668" s="111" t="s">
        <v>172</v>
      </c>
      <c r="G13668" s="111" t="s">
        <v>186</v>
      </c>
      <c r="H13668" s="111" t="s">
        <v>172</v>
      </c>
      <c r="I13668" s="111" t="s">
        <v>186</v>
      </c>
      <c r="J13668" t="str">
        <f t="shared" si="426"/>
        <v>5403SkogOrganisk jordBarskogSærs høy</v>
      </c>
      <c r="K13668" s="111">
        <v>2.5548655235722699</v>
      </c>
      <c r="L13668" s="111">
        <v>0.92784825435236762</v>
      </c>
      <c r="M13668" s="111">
        <v>0.46518126042825314</v>
      </c>
      <c r="N13668" s="112">
        <f t="shared" si="427"/>
        <v>3.9478950383528906</v>
      </c>
    </row>
    <row r="13669" spans="1:14" x14ac:dyDescent="0.25">
      <c r="A13669" s="111" t="s">
        <v>952</v>
      </c>
      <c r="B13669" s="111">
        <f>INDEX(kommuner!C:C,MATCH(_xlfn.NUMBERVALUE(A13669),kommuner!B:B,0))</f>
        <v>5403</v>
      </c>
      <c r="C13669" s="111" t="s">
        <v>127</v>
      </c>
      <c r="D13669" s="111" t="s">
        <v>127</v>
      </c>
      <c r="E13669" s="111" t="s">
        <v>123</v>
      </c>
      <c r="F13669" s="111" t="s">
        <v>179</v>
      </c>
      <c r="G13669" s="111" t="s">
        <v>180</v>
      </c>
      <c r="H13669" s="111" t="s">
        <v>179</v>
      </c>
      <c r="I13669" s="111" t="s">
        <v>180</v>
      </c>
      <c r="J13669" t="str">
        <f t="shared" si="426"/>
        <v>5403SkogOrganisk jordBlandingsskogHøy</v>
      </c>
      <c r="K13669" s="111">
        <v>-5.5554344456832343</v>
      </c>
      <c r="L13669" s="111">
        <v>0.92784825435236762</v>
      </c>
      <c r="M13669" s="111">
        <v>0.46510463492953991</v>
      </c>
      <c r="N13669" s="112">
        <f t="shared" si="427"/>
        <v>-4.1624815564013264</v>
      </c>
    </row>
    <row r="13670" spans="1:14" x14ac:dyDescent="0.25">
      <c r="A13670" s="111" t="s">
        <v>952</v>
      </c>
      <c r="B13670" s="111">
        <f>INDEX(kommuner!C:C,MATCH(_xlfn.NUMBERVALUE(A13670),kommuner!B:B,0))</f>
        <v>5403</v>
      </c>
      <c r="C13670" s="111" t="s">
        <v>127</v>
      </c>
      <c r="D13670" s="111" t="s">
        <v>127</v>
      </c>
      <c r="E13670" s="111" t="s">
        <v>123</v>
      </c>
      <c r="F13670" s="111" t="s">
        <v>179</v>
      </c>
      <c r="G13670" s="111" t="s">
        <v>167</v>
      </c>
      <c r="H13670" s="111" t="s">
        <v>179</v>
      </c>
      <c r="I13670" s="111" t="s">
        <v>167</v>
      </c>
      <c r="J13670" t="str">
        <f t="shared" si="426"/>
        <v>5403SkogOrganisk jordBlandingsskogImpediment</v>
      </c>
      <c r="K13670" s="111">
        <v>-0.28586344175800005</v>
      </c>
      <c r="L13670" s="111">
        <v>0.92784825435236762</v>
      </c>
      <c r="M13670" s="111">
        <v>0.46510463492953991</v>
      </c>
      <c r="N13670" s="112">
        <f t="shared" si="427"/>
        <v>1.1070894475239075</v>
      </c>
    </row>
    <row r="13671" spans="1:14" x14ac:dyDescent="0.25">
      <c r="A13671" s="111" t="s">
        <v>952</v>
      </c>
      <c r="B13671" s="111">
        <f>INDEX(kommuner!C:C,MATCH(_xlfn.NUMBERVALUE(A13671),kommuner!B:B,0))</f>
        <v>5403</v>
      </c>
      <c r="C13671" s="111" t="s">
        <v>127</v>
      </c>
      <c r="D13671" s="111" t="s">
        <v>127</v>
      </c>
      <c r="E13671" s="111" t="s">
        <v>123</v>
      </c>
      <c r="F13671" s="111" t="s">
        <v>179</v>
      </c>
      <c r="G13671" s="111" t="s">
        <v>190</v>
      </c>
      <c r="H13671" s="111" t="s">
        <v>179</v>
      </c>
      <c r="I13671" s="111" t="s">
        <v>190</v>
      </c>
      <c r="J13671" t="str">
        <f t="shared" si="426"/>
        <v>5403SkogOrganisk jordBlandingsskogLav</v>
      </c>
      <c r="K13671" s="111">
        <v>-1.2347339377887629</v>
      </c>
      <c r="L13671" s="111">
        <v>0.92784825435236762</v>
      </c>
      <c r="M13671" s="111">
        <v>0.46510463492953991</v>
      </c>
      <c r="N13671" s="112">
        <f t="shared" si="427"/>
        <v>0.15821895149314458</v>
      </c>
    </row>
    <row r="13672" spans="1:14" x14ac:dyDescent="0.25">
      <c r="A13672" s="111" t="s">
        <v>952</v>
      </c>
      <c r="B13672" s="111">
        <f>INDEX(kommuner!C:C,MATCH(_xlfn.NUMBERVALUE(A13672),kommuner!B:B,0))</f>
        <v>5403</v>
      </c>
      <c r="C13672" s="111" t="s">
        <v>127</v>
      </c>
      <c r="D13672" s="111" t="s">
        <v>127</v>
      </c>
      <c r="E13672" s="111" t="s">
        <v>123</v>
      </c>
      <c r="F13672" s="111" t="s">
        <v>179</v>
      </c>
      <c r="G13672" s="111" t="s">
        <v>173</v>
      </c>
      <c r="H13672" s="111" t="s">
        <v>179</v>
      </c>
      <c r="I13672" s="111" t="s">
        <v>173</v>
      </c>
      <c r="J13672" t="str">
        <f t="shared" si="426"/>
        <v>5403SkogOrganisk jordBlandingsskogMiddels</v>
      </c>
      <c r="K13672" s="111">
        <v>-2.4239591752717748</v>
      </c>
      <c r="L13672" s="111">
        <v>0.92784825435236762</v>
      </c>
      <c r="M13672" s="111">
        <v>0.46510463492953991</v>
      </c>
      <c r="N13672" s="112">
        <f t="shared" si="427"/>
        <v>-1.0310062859898674</v>
      </c>
    </row>
    <row r="13673" spans="1:14" x14ac:dyDescent="0.25">
      <c r="A13673" s="111" t="s">
        <v>952</v>
      </c>
      <c r="B13673" s="111">
        <f>INDEX(kommuner!C:C,MATCH(_xlfn.NUMBERVALUE(A13673),kommuner!B:B,0))</f>
        <v>5403</v>
      </c>
      <c r="C13673" s="111" t="s">
        <v>127</v>
      </c>
      <c r="D13673" s="111" t="s">
        <v>127</v>
      </c>
      <c r="E13673" s="111" t="s">
        <v>123</v>
      </c>
      <c r="F13673" s="111" t="s">
        <v>179</v>
      </c>
      <c r="G13673" s="111" t="s">
        <v>186</v>
      </c>
      <c r="H13673" s="111" t="s">
        <v>179</v>
      </c>
      <c r="I13673" s="111" t="s">
        <v>186</v>
      </c>
      <c r="J13673" t="str">
        <f t="shared" si="426"/>
        <v>5403SkogOrganisk jordBlandingsskogSærs høy</v>
      </c>
      <c r="K13673" s="111">
        <v>-1.5726115302258048</v>
      </c>
      <c r="L13673" s="111">
        <v>0.92784825435236762</v>
      </c>
      <c r="M13673" s="111">
        <v>0.46510463492953991</v>
      </c>
      <c r="N13673" s="112">
        <f t="shared" si="427"/>
        <v>-0.17965864094389727</v>
      </c>
    </row>
    <row r="13674" spans="1:14" x14ac:dyDescent="0.25">
      <c r="A13674" s="111" t="s">
        <v>952</v>
      </c>
      <c r="B13674" s="111">
        <f>INDEX(kommuner!C:C,MATCH(_xlfn.NUMBERVALUE(A13674),kommuner!B:B,0))</f>
        <v>5403</v>
      </c>
      <c r="C13674" s="111" t="s">
        <v>127</v>
      </c>
      <c r="D13674" s="111" t="s">
        <v>127</v>
      </c>
      <c r="E13674" s="111" t="s">
        <v>123</v>
      </c>
      <c r="F13674" s="111" t="s">
        <v>185</v>
      </c>
      <c r="G13674" s="111" t="s">
        <v>180</v>
      </c>
      <c r="H13674" s="111" t="s">
        <v>185</v>
      </c>
      <c r="I13674" s="111" t="s">
        <v>180</v>
      </c>
      <c r="J13674" t="str">
        <f t="shared" si="426"/>
        <v>5403SkogOrganisk jordLauvskogHøy</v>
      </c>
      <c r="K13674" s="111">
        <v>-1.9913688882377358</v>
      </c>
      <c r="L13674" s="111">
        <v>0.92784825435236762</v>
      </c>
      <c r="M13674" s="111">
        <v>0.46510463492953991</v>
      </c>
      <c r="N13674" s="112">
        <f t="shared" si="427"/>
        <v>-0.59841599895582831</v>
      </c>
    </row>
    <row r="13675" spans="1:14" x14ac:dyDescent="0.25">
      <c r="A13675" s="111" t="s">
        <v>952</v>
      </c>
      <c r="B13675" s="111">
        <f>INDEX(kommuner!C:C,MATCH(_xlfn.NUMBERVALUE(A13675),kommuner!B:B,0))</f>
        <v>5403</v>
      </c>
      <c r="C13675" s="111" t="s">
        <v>127</v>
      </c>
      <c r="D13675" s="111" t="s">
        <v>127</v>
      </c>
      <c r="E13675" s="111" t="s">
        <v>123</v>
      </c>
      <c r="F13675" s="111" t="s">
        <v>185</v>
      </c>
      <c r="G13675" s="111" t="s">
        <v>167</v>
      </c>
      <c r="H13675" s="111" t="s">
        <v>185</v>
      </c>
      <c r="I13675" s="111" t="s">
        <v>167</v>
      </c>
      <c r="J13675" t="str">
        <f t="shared" si="426"/>
        <v>5403SkogOrganisk jordLauvskogImpediment</v>
      </c>
      <c r="K13675" s="111">
        <v>0.35000626494250675</v>
      </c>
      <c r="L13675" s="111">
        <v>0.92784825435236762</v>
      </c>
      <c r="M13675" s="111">
        <v>0.46510463492953991</v>
      </c>
      <c r="N13675" s="112">
        <f t="shared" si="427"/>
        <v>1.7429591542244141</v>
      </c>
    </row>
    <row r="13676" spans="1:14" x14ac:dyDescent="0.25">
      <c r="A13676" s="111" t="s">
        <v>952</v>
      </c>
      <c r="B13676" s="111">
        <f>INDEX(kommuner!C:C,MATCH(_xlfn.NUMBERVALUE(A13676),kommuner!B:B,0))</f>
        <v>5403</v>
      </c>
      <c r="C13676" s="111" t="s">
        <v>127</v>
      </c>
      <c r="D13676" s="111" t="s">
        <v>127</v>
      </c>
      <c r="E13676" s="111" t="s">
        <v>123</v>
      </c>
      <c r="F13676" s="111" t="s">
        <v>185</v>
      </c>
      <c r="G13676" s="111" t="s">
        <v>190</v>
      </c>
      <c r="H13676" s="111" t="s">
        <v>185</v>
      </c>
      <c r="I13676" s="111" t="s">
        <v>190</v>
      </c>
      <c r="J13676" t="str">
        <f t="shared" si="426"/>
        <v>5403SkogOrganisk jordLauvskogLav</v>
      </c>
      <c r="K13676" s="111">
        <v>1.1144075558526714</v>
      </c>
      <c r="L13676" s="111">
        <v>0.92784825435236762</v>
      </c>
      <c r="M13676" s="111">
        <v>0.46510463492953991</v>
      </c>
      <c r="N13676" s="112">
        <f t="shared" si="427"/>
        <v>2.5073604451345788</v>
      </c>
    </row>
    <row r="13677" spans="1:14" x14ac:dyDescent="0.25">
      <c r="A13677" s="111" t="s">
        <v>952</v>
      </c>
      <c r="B13677" s="111">
        <f>INDEX(kommuner!C:C,MATCH(_xlfn.NUMBERVALUE(A13677),kommuner!B:B,0))</f>
        <v>5403</v>
      </c>
      <c r="C13677" s="111" t="s">
        <v>127</v>
      </c>
      <c r="D13677" s="111" t="s">
        <v>127</v>
      </c>
      <c r="E13677" s="111" t="s">
        <v>123</v>
      </c>
      <c r="F13677" s="111" t="s">
        <v>185</v>
      </c>
      <c r="G13677" s="111" t="s">
        <v>173</v>
      </c>
      <c r="H13677" s="111" t="s">
        <v>185</v>
      </c>
      <c r="I13677" s="111" t="s">
        <v>173</v>
      </c>
      <c r="J13677" t="str">
        <f t="shared" si="426"/>
        <v>5403SkogOrganisk jordLauvskogMiddels</v>
      </c>
      <c r="K13677" s="111">
        <v>-0.62664468270982987</v>
      </c>
      <c r="L13677" s="111">
        <v>0.92784825435236762</v>
      </c>
      <c r="M13677" s="111">
        <v>0.46510463492953991</v>
      </c>
      <c r="N13677" s="112">
        <f t="shared" si="427"/>
        <v>0.76630820657207765</v>
      </c>
    </row>
    <row r="13678" spans="1:14" x14ac:dyDescent="0.25">
      <c r="A13678" s="111" t="s">
        <v>952</v>
      </c>
      <c r="B13678" s="111">
        <f>INDEX(kommuner!C:C,MATCH(_xlfn.NUMBERVALUE(A13678),kommuner!B:B,0))</f>
        <v>5403</v>
      </c>
      <c r="C13678" s="111" t="s">
        <v>127</v>
      </c>
      <c r="D13678" s="111" t="s">
        <v>127</v>
      </c>
      <c r="E13678" s="111" t="s">
        <v>123</v>
      </c>
      <c r="F13678" s="111" t="s">
        <v>185</v>
      </c>
      <c r="G13678" s="111" t="s">
        <v>186</v>
      </c>
      <c r="H13678" s="111" t="s">
        <v>185</v>
      </c>
      <c r="I13678" s="111" t="s">
        <v>186</v>
      </c>
      <c r="J13678" t="str">
        <f t="shared" si="426"/>
        <v>5403SkogOrganisk jordLauvskogSærs høy</v>
      </c>
      <c r="K13678" s="111">
        <v>-1.8997279926091779</v>
      </c>
      <c r="L13678" s="111">
        <v>0.92784825435236762</v>
      </c>
      <c r="M13678" s="111">
        <v>0.46510463492953991</v>
      </c>
      <c r="N13678" s="112">
        <f t="shared" si="427"/>
        <v>-0.50677510332727038</v>
      </c>
    </row>
    <row r="13679" spans="1:14" x14ac:dyDescent="0.25">
      <c r="A13679" s="111" t="s">
        <v>952</v>
      </c>
      <c r="B13679" s="111">
        <f>INDEX(kommuner!C:C,MATCH(_xlfn.NUMBERVALUE(A13679),kommuner!B:B,0))</f>
        <v>5403</v>
      </c>
      <c r="C13679" s="111" t="s">
        <v>83</v>
      </c>
      <c r="D13679" s="111" t="s">
        <v>83</v>
      </c>
      <c r="E13679" s="111" t="s">
        <v>126</v>
      </c>
      <c r="F13679" s="111" t="s">
        <v>139</v>
      </c>
      <c r="G13679" s="111" t="s">
        <v>139</v>
      </c>
      <c r="H13679" s="111" t="s">
        <v>139</v>
      </c>
      <c r="I13679" s="111" t="s">
        <v>139</v>
      </c>
      <c r="J13679" t="str">
        <f t="shared" si="426"/>
        <v>5403Utbygd arealMineraljord</v>
      </c>
      <c r="K13679" s="111">
        <v>6.7868445194857546E-2</v>
      </c>
      <c r="L13679" s="111">
        <v>0</v>
      </c>
      <c r="M13679" s="111">
        <v>1.303047089454229E-2</v>
      </c>
      <c r="N13679" s="112">
        <f t="shared" si="427"/>
        <v>8.0898916089399836E-2</v>
      </c>
    </row>
    <row r="13680" spans="1:14" x14ac:dyDescent="0.25">
      <c r="A13680" s="111" t="s">
        <v>952</v>
      </c>
      <c r="B13680" s="111">
        <f>INDEX(kommuner!C:C,MATCH(_xlfn.NUMBERVALUE(A13680),kommuner!B:B,0))</f>
        <v>5403</v>
      </c>
      <c r="C13680" s="111" t="s">
        <v>83</v>
      </c>
      <c r="D13680" s="111" t="s">
        <v>83</v>
      </c>
      <c r="E13680" s="111" t="s">
        <v>123</v>
      </c>
      <c r="F13680" s="111" t="s">
        <v>139</v>
      </c>
      <c r="G13680" s="111" t="s">
        <v>139</v>
      </c>
      <c r="H13680" s="111" t="s">
        <v>139</v>
      </c>
      <c r="I13680" s="111" t="s">
        <v>139</v>
      </c>
      <c r="J13680" t="str">
        <f t="shared" si="426"/>
        <v>5403Utbygd arealOrganisk jord</v>
      </c>
      <c r="K13680" s="111">
        <v>29.011421395201612</v>
      </c>
      <c r="L13680" s="111">
        <v>0</v>
      </c>
      <c r="M13680" s="111">
        <v>1.303047089454229E-2</v>
      </c>
      <c r="N13680" s="112">
        <f t="shared" si="427"/>
        <v>29.024451866096154</v>
      </c>
    </row>
    <row r="13681" spans="1:14" x14ac:dyDescent="0.25">
      <c r="A13681" s="111" t="s">
        <v>952</v>
      </c>
      <c r="B13681" s="111">
        <f>INDEX(kommuner!C:C,MATCH(_xlfn.NUMBERVALUE(A13681),kommuner!B:B,0))</f>
        <v>5403</v>
      </c>
      <c r="C13681" s="111" t="s">
        <v>181</v>
      </c>
      <c r="D13681" s="111" t="s">
        <v>181</v>
      </c>
      <c r="E13681" s="111" t="s">
        <v>123</v>
      </c>
      <c r="F13681" s="111" t="s">
        <v>139</v>
      </c>
      <c r="G13681" s="111" t="s">
        <v>139</v>
      </c>
      <c r="H13681" s="111" t="s">
        <v>139</v>
      </c>
      <c r="I13681" s="111" t="s">
        <v>139</v>
      </c>
      <c r="J13681" t="str">
        <f t="shared" si="426"/>
        <v>5403Vann og myrOrganisk jord</v>
      </c>
      <c r="K13681" s="111">
        <v>-0.20040009744654491</v>
      </c>
      <c r="L13681" s="111">
        <v>0</v>
      </c>
      <c r="M13681" s="111">
        <v>0</v>
      </c>
      <c r="N13681" s="112">
        <f t="shared" si="427"/>
        <v>-0.20040009744654491</v>
      </c>
    </row>
    <row r="13682" spans="1:14" x14ac:dyDescent="0.25">
      <c r="A13682" s="111" t="s">
        <v>953</v>
      </c>
      <c r="B13682" s="111">
        <f>INDEX(kommuner!C:C,MATCH(_xlfn.NUMBERVALUE(A13682),kommuner!B:B,0))</f>
        <v>5432</v>
      </c>
      <c r="C13682" s="111" t="s">
        <v>82</v>
      </c>
      <c r="D13682" s="111" t="s">
        <v>82</v>
      </c>
      <c r="E13682" s="111" t="s">
        <v>126</v>
      </c>
      <c r="F13682" s="111" t="s">
        <v>139</v>
      </c>
      <c r="G13682" s="111" t="s">
        <v>139</v>
      </c>
      <c r="H13682" s="111" t="s">
        <v>139</v>
      </c>
      <c r="I13682" s="111" t="s">
        <v>139</v>
      </c>
      <c r="J13682" t="str">
        <f t="shared" si="426"/>
        <v>5432Annen utmarkMineraljord</v>
      </c>
      <c r="K13682" s="111">
        <v>-1.4554712585335521E-3</v>
      </c>
      <c r="L13682" s="111">
        <v>0</v>
      </c>
      <c r="M13682" s="111">
        <v>0</v>
      </c>
      <c r="N13682" s="112">
        <f t="shared" si="427"/>
        <v>-1.4554712585335521E-3</v>
      </c>
    </row>
    <row r="13683" spans="1:14" x14ac:dyDescent="0.25">
      <c r="A13683" s="111" t="s">
        <v>953</v>
      </c>
      <c r="B13683" s="111">
        <f>INDEX(kommuner!C:C,MATCH(_xlfn.NUMBERVALUE(A13683),kommuner!B:B,0))</f>
        <v>5432</v>
      </c>
      <c r="C13683" s="111" t="s">
        <v>121</v>
      </c>
      <c r="D13683" s="111" t="s">
        <v>121</v>
      </c>
      <c r="E13683" s="111" t="s">
        <v>126</v>
      </c>
      <c r="F13683" s="111" t="s">
        <v>139</v>
      </c>
      <c r="G13683" s="111" t="s">
        <v>139</v>
      </c>
      <c r="H13683" s="111" t="s">
        <v>139</v>
      </c>
      <c r="I13683" s="111" t="s">
        <v>139</v>
      </c>
      <c r="J13683" t="str">
        <f t="shared" si="426"/>
        <v>5432BeiteMineraljord</v>
      </c>
      <c r="K13683" s="111">
        <v>-0.96338340838695502</v>
      </c>
      <c r="L13683" s="111">
        <v>0</v>
      </c>
      <c r="M13683" s="111">
        <v>1.2448711246839999E-7</v>
      </c>
      <c r="N13683" s="112">
        <f t="shared" si="427"/>
        <v>-0.96338328389984251</v>
      </c>
    </row>
    <row r="13684" spans="1:14" x14ac:dyDescent="0.25">
      <c r="A13684" s="111" t="s">
        <v>953</v>
      </c>
      <c r="B13684" s="111">
        <f>INDEX(kommuner!C:C,MATCH(_xlfn.NUMBERVALUE(A13684),kommuner!B:B,0))</f>
        <v>5432</v>
      </c>
      <c r="C13684" s="111" t="s">
        <v>121</v>
      </c>
      <c r="D13684" s="111" t="s">
        <v>121</v>
      </c>
      <c r="E13684" s="111" t="s">
        <v>123</v>
      </c>
      <c r="F13684" s="111" t="s">
        <v>139</v>
      </c>
      <c r="G13684" s="111" t="s">
        <v>139</v>
      </c>
      <c r="H13684" s="111" t="s">
        <v>139</v>
      </c>
      <c r="I13684" s="111" t="s">
        <v>139</v>
      </c>
      <c r="J13684" t="str">
        <f t="shared" si="426"/>
        <v>5432BeiteOrganisk jord</v>
      </c>
      <c r="K13684" s="111">
        <v>12.077525935985037</v>
      </c>
      <c r="L13684" s="111">
        <v>1.6412500000000001</v>
      </c>
      <c r="M13684" s="111">
        <v>0</v>
      </c>
      <c r="N13684" s="112">
        <f t="shared" si="427"/>
        <v>13.718775935985036</v>
      </c>
    </row>
    <row r="13685" spans="1:14" x14ac:dyDescent="0.25">
      <c r="A13685" s="111" t="s">
        <v>953</v>
      </c>
      <c r="B13685" s="111">
        <f>INDEX(kommuner!C:C,MATCH(_xlfn.NUMBERVALUE(A13685),kommuner!B:B,0))</f>
        <v>5432</v>
      </c>
      <c r="C13685" s="111" t="s">
        <v>84</v>
      </c>
      <c r="D13685" s="111" t="s">
        <v>84</v>
      </c>
      <c r="E13685" s="111" t="s">
        <v>126</v>
      </c>
      <c r="F13685" s="111" t="s">
        <v>139</v>
      </c>
      <c r="G13685" s="111" t="s">
        <v>139</v>
      </c>
      <c r="H13685" s="111" t="s">
        <v>139</v>
      </c>
      <c r="I13685" s="111" t="s">
        <v>139</v>
      </c>
      <c r="J13685" t="str">
        <f t="shared" si="426"/>
        <v>5432Dyrket markMineraljord</v>
      </c>
      <c r="K13685" s="111">
        <v>-0.51473189514291939</v>
      </c>
      <c r="L13685" s="111">
        <v>0</v>
      </c>
      <c r="M13685" s="111">
        <v>0</v>
      </c>
      <c r="N13685" s="112">
        <f t="shared" si="427"/>
        <v>-0.51473189514291939</v>
      </c>
    </row>
    <row r="13686" spans="1:14" x14ac:dyDescent="0.25">
      <c r="A13686" s="111" t="s">
        <v>953</v>
      </c>
      <c r="B13686" s="111">
        <f>INDEX(kommuner!C:C,MATCH(_xlfn.NUMBERVALUE(A13686),kommuner!B:B,0))</f>
        <v>5432</v>
      </c>
      <c r="C13686" s="111" t="s">
        <v>84</v>
      </c>
      <c r="D13686" s="111" t="s">
        <v>84</v>
      </c>
      <c r="E13686" s="111" t="s">
        <v>123</v>
      </c>
      <c r="F13686" s="111" t="s">
        <v>139</v>
      </c>
      <c r="G13686" s="111" t="s">
        <v>139</v>
      </c>
      <c r="H13686" s="111" t="s">
        <v>139</v>
      </c>
      <c r="I13686" s="111" t="s">
        <v>139</v>
      </c>
      <c r="J13686" t="str">
        <f t="shared" si="426"/>
        <v>5432Dyrket markOrganisk jord</v>
      </c>
      <c r="K13686" s="111">
        <v>28.726149366675592</v>
      </c>
      <c r="L13686" s="111">
        <v>1.45625</v>
      </c>
      <c r="M13686" s="111">
        <v>0</v>
      </c>
      <c r="N13686" s="112">
        <f t="shared" si="427"/>
        <v>30.182399366675593</v>
      </c>
    </row>
    <row r="13687" spans="1:14" x14ac:dyDescent="0.25">
      <c r="A13687" s="111" t="s">
        <v>953</v>
      </c>
      <c r="B13687" s="111">
        <f>INDEX(kommuner!C:C,MATCH(_xlfn.NUMBERVALUE(A13687),kommuner!B:B,0))</f>
        <v>5432</v>
      </c>
      <c r="C13687" s="111" t="s">
        <v>127</v>
      </c>
      <c r="D13687" s="111" t="s">
        <v>127</v>
      </c>
      <c r="E13687" s="111" t="s">
        <v>126</v>
      </c>
      <c r="F13687" s="111" t="s">
        <v>172</v>
      </c>
      <c r="G13687" s="111" t="s">
        <v>180</v>
      </c>
      <c r="H13687" s="111" t="s">
        <v>172</v>
      </c>
      <c r="I13687" s="111" t="s">
        <v>180</v>
      </c>
      <c r="J13687" t="str">
        <f t="shared" si="426"/>
        <v>5432SkogMineraljordBarskogHøy</v>
      </c>
      <c r="K13687" s="111">
        <v>-4.1008350957832223</v>
      </c>
      <c r="L13687" s="111">
        <v>0.85306406685236758</v>
      </c>
      <c r="M13687" s="111">
        <v>6.4056614999681585E-2</v>
      </c>
      <c r="N13687" s="112">
        <f t="shared" si="427"/>
        <v>-3.183714413931173</v>
      </c>
    </row>
    <row r="13688" spans="1:14" x14ac:dyDescent="0.25">
      <c r="A13688" s="111" t="s">
        <v>953</v>
      </c>
      <c r="B13688" s="111">
        <f>INDEX(kommuner!C:C,MATCH(_xlfn.NUMBERVALUE(A13688),kommuner!B:B,0))</f>
        <v>5432</v>
      </c>
      <c r="C13688" s="111" t="s">
        <v>127</v>
      </c>
      <c r="D13688" s="111" t="s">
        <v>127</v>
      </c>
      <c r="E13688" s="111" t="s">
        <v>126</v>
      </c>
      <c r="F13688" s="111" t="s">
        <v>172</v>
      </c>
      <c r="G13688" s="111" t="s">
        <v>167</v>
      </c>
      <c r="H13688" s="111" t="s">
        <v>172</v>
      </c>
      <c r="I13688" s="111" t="s">
        <v>167</v>
      </c>
      <c r="J13688" t="str">
        <f t="shared" si="426"/>
        <v>5432SkogMineraljordBarskogImpediment</v>
      </c>
      <c r="K13688" s="111">
        <v>-1.3727794028153204</v>
      </c>
      <c r="L13688" s="111">
        <v>0.85306406685236758</v>
      </c>
      <c r="M13688" s="111">
        <v>6.3979989500968365E-2</v>
      </c>
      <c r="N13688" s="112">
        <f t="shared" si="427"/>
        <v>-0.45573534646198444</v>
      </c>
    </row>
    <row r="13689" spans="1:14" x14ac:dyDescent="0.25">
      <c r="A13689" s="111" t="s">
        <v>953</v>
      </c>
      <c r="B13689" s="111">
        <f>INDEX(kommuner!C:C,MATCH(_xlfn.NUMBERVALUE(A13689),kommuner!B:B,0))</f>
        <v>5432</v>
      </c>
      <c r="C13689" s="111" t="s">
        <v>127</v>
      </c>
      <c r="D13689" s="111" t="s">
        <v>127</v>
      </c>
      <c r="E13689" s="111" t="s">
        <v>126</v>
      </c>
      <c r="F13689" s="111" t="s">
        <v>172</v>
      </c>
      <c r="G13689" s="111" t="s">
        <v>190</v>
      </c>
      <c r="H13689" s="111" t="s">
        <v>172</v>
      </c>
      <c r="I13689" s="111" t="s">
        <v>190</v>
      </c>
      <c r="J13689" t="str">
        <f t="shared" si="426"/>
        <v>5432SkogMineraljordBarskogLav</v>
      </c>
      <c r="K13689" s="111">
        <v>-1.2890212031300934</v>
      </c>
      <c r="L13689" s="111">
        <v>0.85306406685236758</v>
      </c>
      <c r="M13689" s="111">
        <v>6.3979989500968365E-2</v>
      </c>
      <c r="N13689" s="112">
        <f t="shared" si="427"/>
        <v>-0.37197714677675742</v>
      </c>
    </row>
    <row r="13690" spans="1:14" x14ac:dyDescent="0.25">
      <c r="A13690" s="111" t="s">
        <v>953</v>
      </c>
      <c r="B13690" s="111">
        <f>INDEX(kommuner!C:C,MATCH(_xlfn.NUMBERVALUE(A13690),kommuner!B:B,0))</f>
        <v>5432</v>
      </c>
      <c r="C13690" s="111" t="s">
        <v>127</v>
      </c>
      <c r="D13690" s="111" t="s">
        <v>127</v>
      </c>
      <c r="E13690" s="111" t="s">
        <v>126</v>
      </c>
      <c r="F13690" s="111" t="s">
        <v>172</v>
      </c>
      <c r="G13690" s="111" t="s">
        <v>173</v>
      </c>
      <c r="H13690" s="111" t="s">
        <v>172</v>
      </c>
      <c r="I13690" s="111" t="s">
        <v>173</v>
      </c>
      <c r="J13690" t="str">
        <f t="shared" si="426"/>
        <v>5432SkogMineraljordBarskogMiddels</v>
      </c>
      <c r="K13690" s="111">
        <v>-2.9452289214132028</v>
      </c>
      <c r="L13690" s="111">
        <v>0.85306406685236758</v>
      </c>
      <c r="M13690" s="111">
        <v>6.4056614999681585E-2</v>
      </c>
      <c r="N13690" s="112">
        <f t="shared" si="427"/>
        <v>-2.0281082395611536</v>
      </c>
    </row>
    <row r="13691" spans="1:14" x14ac:dyDescent="0.25">
      <c r="A13691" s="111" t="s">
        <v>953</v>
      </c>
      <c r="B13691" s="111">
        <f>INDEX(kommuner!C:C,MATCH(_xlfn.NUMBERVALUE(A13691),kommuner!B:B,0))</f>
        <v>5432</v>
      </c>
      <c r="C13691" s="111" t="s">
        <v>127</v>
      </c>
      <c r="D13691" s="111" t="s">
        <v>127</v>
      </c>
      <c r="E13691" s="111" t="s">
        <v>126</v>
      </c>
      <c r="F13691" s="111" t="s">
        <v>172</v>
      </c>
      <c r="G13691" s="111" t="s">
        <v>186</v>
      </c>
      <c r="H13691" s="111" t="s">
        <v>172</v>
      </c>
      <c r="I13691" s="111" t="s">
        <v>186</v>
      </c>
      <c r="J13691" t="str">
        <f t="shared" si="426"/>
        <v>5432SkogMineraljordBarskogSærs høy</v>
      </c>
      <c r="K13691" s="111">
        <v>0.12072674540874306</v>
      </c>
      <c r="L13691" s="111">
        <v>0.85306406685236758</v>
      </c>
      <c r="M13691" s="111">
        <v>6.4056614999681585E-2</v>
      </c>
      <c r="N13691" s="112">
        <f t="shared" si="427"/>
        <v>1.0378474272607923</v>
      </c>
    </row>
    <row r="13692" spans="1:14" x14ac:dyDescent="0.25">
      <c r="A13692" s="111" t="s">
        <v>953</v>
      </c>
      <c r="B13692" s="111">
        <f>INDEX(kommuner!C:C,MATCH(_xlfn.NUMBERVALUE(A13692),kommuner!B:B,0))</f>
        <v>5432</v>
      </c>
      <c r="C13692" s="111" t="s">
        <v>127</v>
      </c>
      <c r="D13692" s="111" t="s">
        <v>127</v>
      </c>
      <c r="E13692" s="111" t="s">
        <v>126</v>
      </c>
      <c r="F13692" s="111" t="s">
        <v>179</v>
      </c>
      <c r="G13692" s="111" t="s">
        <v>180</v>
      </c>
      <c r="H13692" s="111" t="s">
        <v>179</v>
      </c>
      <c r="I13692" s="111" t="s">
        <v>180</v>
      </c>
      <c r="J13692" t="str">
        <f t="shared" si="426"/>
        <v>5432SkogMineraljordBlandingsskogHøy</v>
      </c>
      <c r="K13692" s="111">
        <v>-7.1939050909469406</v>
      </c>
      <c r="L13692" s="111">
        <v>0.85306406685236758</v>
      </c>
      <c r="M13692" s="111">
        <v>6.3979989500968365E-2</v>
      </c>
      <c r="N13692" s="112">
        <f t="shared" si="427"/>
        <v>-6.2768610345936047</v>
      </c>
    </row>
    <row r="13693" spans="1:14" x14ac:dyDescent="0.25">
      <c r="A13693" s="111" t="s">
        <v>953</v>
      </c>
      <c r="B13693" s="111">
        <f>INDEX(kommuner!C:C,MATCH(_xlfn.NUMBERVALUE(A13693),kommuner!B:B,0))</f>
        <v>5432</v>
      </c>
      <c r="C13693" s="111" t="s">
        <v>127</v>
      </c>
      <c r="D13693" s="111" t="s">
        <v>127</v>
      </c>
      <c r="E13693" s="111" t="s">
        <v>126</v>
      </c>
      <c r="F13693" s="111" t="s">
        <v>179</v>
      </c>
      <c r="G13693" s="111" t="s">
        <v>167</v>
      </c>
      <c r="H13693" s="111" t="s">
        <v>179</v>
      </c>
      <c r="I13693" s="111" t="s">
        <v>167</v>
      </c>
      <c r="J13693" t="str">
        <f t="shared" si="426"/>
        <v>5432SkogMineraljordBlandingsskogImpediment</v>
      </c>
      <c r="K13693" s="111">
        <v>-1.6598037998579707</v>
      </c>
      <c r="L13693" s="111">
        <v>0.85306406685236758</v>
      </c>
      <c r="M13693" s="111">
        <v>6.3979989500968365E-2</v>
      </c>
      <c r="N13693" s="112">
        <f t="shared" si="427"/>
        <v>-0.7427597435046347</v>
      </c>
    </row>
    <row r="13694" spans="1:14" x14ac:dyDescent="0.25">
      <c r="A13694" s="111" t="s">
        <v>953</v>
      </c>
      <c r="B13694" s="111">
        <f>INDEX(kommuner!C:C,MATCH(_xlfn.NUMBERVALUE(A13694),kommuner!B:B,0))</f>
        <v>5432</v>
      </c>
      <c r="C13694" s="111" t="s">
        <v>127</v>
      </c>
      <c r="D13694" s="111" t="s">
        <v>127</v>
      </c>
      <c r="E13694" s="111" t="s">
        <v>126</v>
      </c>
      <c r="F13694" s="111" t="s">
        <v>179</v>
      </c>
      <c r="G13694" s="111" t="s">
        <v>190</v>
      </c>
      <c r="H13694" s="111" t="s">
        <v>179</v>
      </c>
      <c r="I13694" s="111" t="s">
        <v>190</v>
      </c>
      <c r="J13694" t="str">
        <f t="shared" si="426"/>
        <v>5432SkogMineraljordBlandingsskogLav</v>
      </c>
      <c r="K13694" s="111">
        <v>-2.5588434197694254</v>
      </c>
      <c r="L13694" s="111">
        <v>0.85306406685236758</v>
      </c>
      <c r="M13694" s="111">
        <v>6.3979989500968365E-2</v>
      </c>
      <c r="N13694" s="112">
        <f t="shared" si="427"/>
        <v>-1.6417993634160897</v>
      </c>
    </row>
    <row r="13695" spans="1:14" x14ac:dyDescent="0.25">
      <c r="A13695" s="111" t="s">
        <v>953</v>
      </c>
      <c r="B13695" s="111">
        <f>INDEX(kommuner!C:C,MATCH(_xlfn.NUMBERVALUE(A13695),kommuner!B:B,0))</f>
        <v>5432</v>
      </c>
      <c r="C13695" s="111" t="s">
        <v>127</v>
      </c>
      <c r="D13695" s="111" t="s">
        <v>127</v>
      </c>
      <c r="E13695" s="111" t="s">
        <v>126</v>
      </c>
      <c r="F13695" s="111" t="s">
        <v>179</v>
      </c>
      <c r="G13695" s="111" t="s">
        <v>173</v>
      </c>
      <c r="H13695" s="111" t="s">
        <v>179</v>
      </c>
      <c r="I13695" s="111" t="s">
        <v>173</v>
      </c>
      <c r="J13695" t="str">
        <f t="shared" si="426"/>
        <v>5432SkogMineraljordBlandingsskogMiddels</v>
      </c>
      <c r="K13695" s="111">
        <v>-3.8687729546762566</v>
      </c>
      <c r="L13695" s="111">
        <v>0.85306406685236758</v>
      </c>
      <c r="M13695" s="111">
        <v>6.3979989500968365E-2</v>
      </c>
      <c r="N13695" s="112">
        <f t="shared" si="427"/>
        <v>-2.9517288983229206</v>
      </c>
    </row>
    <row r="13696" spans="1:14" x14ac:dyDescent="0.25">
      <c r="A13696" s="111" t="s">
        <v>953</v>
      </c>
      <c r="B13696" s="111">
        <f>INDEX(kommuner!C:C,MATCH(_xlfn.NUMBERVALUE(A13696),kommuner!B:B,0))</f>
        <v>5432</v>
      </c>
      <c r="C13696" s="111" t="s">
        <v>127</v>
      </c>
      <c r="D13696" s="111" t="s">
        <v>127</v>
      </c>
      <c r="E13696" s="111" t="s">
        <v>126</v>
      </c>
      <c r="F13696" s="111" t="s">
        <v>179</v>
      </c>
      <c r="G13696" s="111" t="s">
        <v>186</v>
      </c>
      <c r="H13696" s="111" t="s">
        <v>179</v>
      </c>
      <c r="I13696" s="111" t="s">
        <v>186</v>
      </c>
      <c r="J13696" t="str">
        <f t="shared" si="426"/>
        <v>5432SkogMineraljordBlandingsskogSærs høy</v>
      </c>
      <c r="K13696" s="111">
        <v>-2.9395925245326562</v>
      </c>
      <c r="L13696" s="111">
        <v>0.85306406685236758</v>
      </c>
      <c r="M13696" s="111">
        <v>6.3979989500968365E-2</v>
      </c>
      <c r="N13696" s="112">
        <f t="shared" si="427"/>
        <v>-2.0225484681793202</v>
      </c>
    </row>
    <row r="13697" spans="1:14" x14ac:dyDescent="0.25">
      <c r="A13697" s="111" t="s">
        <v>953</v>
      </c>
      <c r="B13697" s="111">
        <f>INDEX(kommuner!C:C,MATCH(_xlfn.NUMBERVALUE(A13697),kommuner!B:B,0))</f>
        <v>5432</v>
      </c>
      <c r="C13697" s="111" t="s">
        <v>127</v>
      </c>
      <c r="D13697" s="111" t="s">
        <v>127</v>
      </c>
      <c r="E13697" s="111" t="s">
        <v>126</v>
      </c>
      <c r="F13697" s="111" t="s">
        <v>185</v>
      </c>
      <c r="G13697" s="111" t="s">
        <v>180</v>
      </c>
      <c r="H13697" s="111" t="s">
        <v>185</v>
      </c>
      <c r="I13697" s="111" t="s">
        <v>180</v>
      </c>
      <c r="J13697" t="str">
        <f t="shared" si="426"/>
        <v>5432SkogMineraljordLauvskogHøy</v>
      </c>
      <c r="K13697" s="111">
        <v>-3.3269846154961789</v>
      </c>
      <c r="L13697" s="111">
        <v>0.85306406685236758</v>
      </c>
      <c r="M13697" s="111">
        <v>6.3979989500968365E-2</v>
      </c>
      <c r="N13697" s="112">
        <f t="shared" si="427"/>
        <v>-2.4099405591428429</v>
      </c>
    </row>
    <row r="13698" spans="1:14" x14ac:dyDescent="0.25">
      <c r="A13698" s="111" t="s">
        <v>953</v>
      </c>
      <c r="B13698" s="111">
        <f>INDEX(kommuner!C:C,MATCH(_xlfn.NUMBERVALUE(A13698),kommuner!B:B,0))</f>
        <v>5432</v>
      </c>
      <c r="C13698" s="111" t="s">
        <v>127</v>
      </c>
      <c r="D13698" s="111" t="s">
        <v>127</v>
      </c>
      <c r="E13698" s="111" t="s">
        <v>126</v>
      </c>
      <c r="F13698" s="111" t="s">
        <v>185</v>
      </c>
      <c r="G13698" s="111" t="s">
        <v>167</v>
      </c>
      <c r="H13698" s="111" t="s">
        <v>185</v>
      </c>
      <c r="I13698" s="111" t="s">
        <v>167</v>
      </c>
      <c r="J13698" t="str">
        <f t="shared" si="426"/>
        <v>5432SkogMineraljordLauvskogImpediment</v>
      </c>
      <c r="K13698" s="111">
        <v>-0.34791782039540947</v>
      </c>
      <c r="L13698" s="111">
        <v>0.85306406685236758</v>
      </c>
      <c r="M13698" s="111">
        <v>6.3979989500968365E-2</v>
      </c>
      <c r="N13698" s="112">
        <f t="shared" si="427"/>
        <v>0.56912623595792644</v>
      </c>
    </row>
    <row r="13699" spans="1:14" x14ac:dyDescent="0.25">
      <c r="A13699" s="111" t="s">
        <v>953</v>
      </c>
      <c r="B13699" s="111">
        <f>INDEX(kommuner!C:C,MATCH(_xlfn.NUMBERVALUE(A13699),kommuner!B:B,0))</f>
        <v>5432</v>
      </c>
      <c r="C13699" s="111" t="s">
        <v>127</v>
      </c>
      <c r="D13699" s="111" t="s">
        <v>127</v>
      </c>
      <c r="E13699" s="111" t="s">
        <v>126</v>
      </c>
      <c r="F13699" s="111" t="s">
        <v>185</v>
      </c>
      <c r="G13699" s="111" t="s">
        <v>190</v>
      </c>
      <c r="H13699" s="111" t="s">
        <v>185</v>
      </c>
      <c r="I13699" s="111" t="s">
        <v>190</v>
      </c>
      <c r="J13699" t="str">
        <f t="shared" ref="J13699:J13762" si="428">B13699&amp;C13699&amp;E13699&amp;IF(C13699="Skog",F13699&amp;G13699,"")</f>
        <v>5432SkogMineraljordLauvskogLav</v>
      </c>
      <c r="K13699" s="111">
        <v>-8.9748170935426599E-2</v>
      </c>
      <c r="L13699" s="111">
        <v>0.85306406685236758</v>
      </c>
      <c r="M13699" s="111">
        <v>6.3979989500968365E-2</v>
      </c>
      <c r="N13699" s="112">
        <f t="shared" ref="N13699:N13762" si="429">SUM(K13699:M13699)</f>
        <v>0.82729588541790933</v>
      </c>
    </row>
    <row r="13700" spans="1:14" x14ac:dyDescent="0.25">
      <c r="A13700" s="111" t="s">
        <v>953</v>
      </c>
      <c r="B13700" s="111">
        <f>INDEX(kommuner!C:C,MATCH(_xlfn.NUMBERVALUE(A13700),kommuner!B:B,0))</f>
        <v>5432</v>
      </c>
      <c r="C13700" s="111" t="s">
        <v>127</v>
      </c>
      <c r="D13700" s="111" t="s">
        <v>127</v>
      </c>
      <c r="E13700" s="111" t="s">
        <v>126</v>
      </c>
      <c r="F13700" s="111" t="s">
        <v>185</v>
      </c>
      <c r="G13700" s="111" t="s">
        <v>173</v>
      </c>
      <c r="H13700" s="111" t="s">
        <v>185</v>
      </c>
      <c r="I13700" s="111" t="s">
        <v>173</v>
      </c>
      <c r="J13700" t="str">
        <f t="shared" si="428"/>
        <v>5432SkogMineraljordLauvskogMiddels</v>
      </c>
      <c r="K13700" s="111">
        <v>-1.7789409505847176</v>
      </c>
      <c r="L13700" s="111">
        <v>0.85306406685236758</v>
      </c>
      <c r="M13700" s="111">
        <v>6.3979989500968365E-2</v>
      </c>
      <c r="N13700" s="112">
        <f t="shared" si="429"/>
        <v>-0.86189689423138161</v>
      </c>
    </row>
    <row r="13701" spans="1:14" x14ac:dyDescent="0.25">
      <c r="A13701" s="111" t="s">
        <v>953</v>
      </c>
      <c r="B13701" s="111">
        <f>INDEX(kommuner!C:C,MATCH(_xlfn.NUMBERVALUE(A13701),kommuner!B:B,0))</f>
        <v>5432</v>
      </c>
      <c r="C13701" s="111" t="s">
        <v>127</v>
      </c>
      <c r="D13701" s="111" t="s">
        <v>127</v>
      </c>
      <c r="E13701" s="111" t="s">
        <v>126</v>
      </c>
      <c r="F13701" s="111" t="s">
        <v>185</v>
      </c>
      <c r="G13701" s="111" t="s">
        <v>186</v>
      </c>
      <c r="H13701" s="111" t="s">
        <v>185</v>
      </c>
      <c r="I13701" s="111" t="s">
        <v>186</v>
      </c>
      <c r="J13701" t="str">
        <f t="shared" si="428"/>
        <v>5432SkogMineraljordLauvskogSærs høy</v>
      </c>
      <c r="K13701" s="111">
        <v>-3.6560473259425113</v>
      </c>
      <c r="L13701" s="111">
        <v>0.85306406685236758</v>
      </c>
      <c r="M13701" s="111">
        <v>6.3979989500968365E-2</v>
      </c>
      <c r="N13701" s="112">
        <f t="shared" si="429"/>
        <v>-2.7390032695891753</v>
      </c>
    </row>
    <row r="13702" spans="1:14" x14ac:dyDescent="0.25">
      <c r="A13702" s="111" t="s">
        <v>953</v>
      </c>
      <c r="B13702" s="111">
        <f>INDEX(kommuner!C:C,MATCH(_xlfn.NUMBERVALUE(A13702),kommuner!B:B,0))</f>
        <v>5432</v>
      </c>
      <c r="C13702" s="111" t="s">
        <v>127</v>
      </c>
      <c r="D13702" s="111" t="s">
        <v>127</v>
      </c>
      <c r="E13702" s="111" t="s">
        <v>123</v>
      </c>
      <c r="F13702" s="111" t="s">
        <v>172</v>
      </c>
      <c r="G13702" s="111" t="s">
        <v>180</v>
      </c>
      <c r="H13702" s="111" t="s">
        <v>172</v>
      </c>
      <c r="I13702" s="111" t="s">
        <v>180</v>
      </c>
      <c r="J13702" t="str">
        <f t="shared" si="428"/>
        <v>5432SkogOrganisk jordBarskogHøy</v>
      </c>
      <c r="K13702" s="111">
        <v>-2.5184559031994138</v>
      </c>
      <c r="L13702" s="111">
        <v>0.92784825435236762</v>
      </c>
      <c r="M13702" s="111">
        <v>0.46518126042825314</v>
      </c>
      <c r="N13702" s="112">
        <f t="shared" si="429"/>
        <v>-1.1254263884187932</v>
      </c>
    </row>
    <row r="13703" spans="1:14" x14ac:dyDescent="0.25">
      <c r="A13703" s="111" t="s">
        <v>953</v>
      </c>
      <c r="B13703" s="111">
        <f>INDEX(kommuner!C:C,MATCH(_xlfn.NUMBERVALUE(A13703),kommuner!B:B,0))</f>
        <v>5432</v>
      </c>
      <c r="C13703" s="111" t="s">
        <v>127</v>
      </c>
      <c r="D13703" s="111" t="s">
        <v>127</v>
      </c>
      <c r="E13703" s="111" t="s">
        <v>123</v>
      </c>
      <c r="F13703" s="111" t="s">
        <v>172</v>
      </c>
      <c r="G13703" s="111" t="s">
        <v>167</v>
      </c>
      <c r="H13703" s="111" t="s">
        <v>172</v>
      </c>
      <c r="I13703" s="111" t="s">
        <v>167</v>
      </c>
      <c r="J13703" t="str">
        <f t="shared" si="428"/>
        <v>5432SkogOrganisk jordBarskogImpediment</v>
      </c>
      <c r="K13703" s="111">
        <v>-0.13011741963904588</v>
      </c>
      <c r="L13703" s="111">
        <v>0.92784825435236762</v>
      </c>
      <c r="M13703" s="111">
        <v>0.46510463492953991</v>
      </c>
      <c r="N13703" s="112">
        <f t="shared" si="429"/>
        <v>1.2628354696428616</v>
      </c>
    </row>
    <row r="13704" spans="1:14" x14ac:dyDescent="0.25">
      <c r="A13704" s="111" t="s">
        <v>953</v>
      </c>
      <c r="B13704" s="111">
        <f>INDEX(kommuner!C:C,MATCH(_xlfn.NUMBERVALUE(A13704),kommuner!B:B,0))</f>
        <v>5432</v>
      </c>
      <c r="C13704" s="111" t="s">
        <v>127</v>
      </c>
      <c r="D13704" s="111" t="s">
        <v>127</v>
      </c>
      <c r="E13704" s="111" t="s">
        <v>123</v>
      </c>
      <c r="F13704" s="111" t="s">
        <v>172</v>
      </c>
      <c r="G13704" s="111" t="s">
        <v>190</v>
      </c>
      <c r="H13704" s="111" t="s">
        <v>172</v>
      </c>
      <c r="I13704" s="111" t="s">
        <v>190</v>
      </c>
      <c r="J13704" t="str">
        <f t="shared" si="428"/>
        <v>5432SkogOrganisk jordBarskogLav</v>
      </c>
      <c r="K13704" s="111">
        <v>-0.50666953101693391</v>
      </c>
      <c r="L13704" s="111">
        <v>0.92784825435236762</v>
      </c>
      <c r="M13704" s="111">
        <v>0.46510463492953991</v>
      </c>
      <c r="N13704" s="112">
        <f t="shared" si="429"/>
        <v>0.88628335826497362</v>
      </c>
    </row>
    <row r="13705" spans="1:14" x14ac:dyDescent="0.25">
      <c r="A13705" s="111" t="s">
        <v>953</v>
      </c>
      <c r="B13705" s="111">
        <f>INDEX(kommuner!C:C,MATCH(_xlfn.NUMBERVALUE(A13705),kommuner!B:B,0))</f>
        <v>5432</v>
      </c>
      <c r="C13705" s="111" t="s">
        <v>127</v>
      </c>
      <c r="D13705" s="111" t="s">
        <v>127</v>
      </c>
      <c r="E13705" s="111" t="s">
        <v>123</v>
      </c>
      <c r="F13705" s="111" t="s">
        <v>172</v>
      </c>
      <c r="G13705" s="111" t="s">
        <v>173</v>
      </c>
      <c r="H13705" s="111" t="s">
        <v>172</v>
      </c>
      <c r="I13705" s="111" t="s">
        <v>173</v>
      </c>
      <c r="J13705" t="str">
        <f t="shared" si="428"/>
        <v>5432SkogOrganisk jordBarskogMiddels</v>
      </c>
      <c r="K13705" s="111">
        <v>-1.5571490961494638</v>
      </c>
      <c r="L13705" s="111">
        <v>0.92784825435236762</v>
      </c>
      <c r="M13705" s="111">
        <v>0.46518126042825314</v>
      </c>
      <c r="N13705" s="112">
        <f t="shared" si="429"/>
        <v>-0.16411958136884308</v>
      </c>
    </row>
    <row r="13706" spans="1:14" x14ac:dyDescent="0.25">
      <c r="A13706" s="111" t="s">
        <v>953</v>
      </c>
      <c r="B13706" s="111">
        <f>INDEX(kommuner!C:C,MATCH(_xlfn.NUMBERVALUE(A13706),kommuner!B:B,0))</f>
        <v>5432</v>
      </c>
      <c r="C13706" s="111" t="s">
        <v>127</v>
      </c>
      <c r="D13706" s="111" t="s">
        <v>127</v>
      </c>
      <c r="E13706" s="111" t="s">
        <v>123</v>
      </c>
      <c r="F13706" s="111" t="s">
        <v>172</v>
      </c>
      <c r="G13706" s="111" t="s">
        <v>186</v>
      </c>
      <c r="H13706" s="111" t="s">
        <v>172</v>
      </c>
      <c r="I13706" s="111" t="s">
        <v>186</v>
      </c>
      <c r="J13706" t="str">
        <f t="shared" si="428"/>
        <v>5432SkogOrganisk jordBarskogSærs høy</v>
      </c>
      <c r="K13706" s="111">
        <v>2.5548655235722699</v>
      </c>
      <c r="L13706" s="111">
        <v>0.92784825435236762</v>
      </c>
      <c r="M13706" s="111">
        <v>0.46518126042825314</v>
      </c>
      <c r="N13706" s="112">
        <f t="shared" si="429"/>
        <v>3.9478950383528906</v>
      </c>
    </row>
    <row r="13707" spans="1:14" x14ac:dyDescent="0.25">
      <c r="A13707" s="111" t="s">
        <v>953</v>
      </c>
      <c r="B13707" s="111">
        <f>INDEX(kommuner!C:C,MATCH(_xlfn.NUMBERVALUE(A13707),kommuner!B:B,0))</f>
        <v>5432</v>
      </c>
      <c r="C13707" s="111" t="s">
        <v>127</v>
      </c>
      <c r="D13707" s="111" t="s">
        <v>127</v>
      </c>
      <c r="E13707" s="111" t="s">
        <v>123</v>
      </c>
      <c r="F13707" s="111" t="s">
        <v>179</v>
      </c>
      <c r="G13707" s="111" t="s">
        <v>180</v>
      </c>
      <c r="H13707" s="111" t="s">
        <v>179</v>
      </c>
      <c r="I13707" s="111" t="s">
        <v>180</v>
      </c>
      <c r="J13707" t="str">
        <f t="shared" si="428"/>
        <v>5432SkogOrganisk jordBlandingsskogHøy</v>
      </c>
      <c r="K13707" s="111">
        <v>-5.5554344456832343</v>
      </c>
      <c r="L13707" s="111">
        <v>0.92784825435236762</v>
      </c>
      <c r="M13707" s="111">
        <v>0.46510463492953991</v>
      </c>
      <c r="N13707" s="112">
        <f t="shared" si="429"/>
        <v>-4.1624815564013264</v>
      </c>
    </row>
    <row r="13708" spans="1:14" x14ac:dyDescent="0.25">
      <c r="A13708" s="111" t="s">
        <v>953</v>
      </c>
      <c r="B13708" s="111">
        <f>INDEX(kommuner!C:C,MATCH(_xlfn.NUMBERVALUE(A13708),kommuner!B:B,0))</f>
        <v>5432</v>
      </c>
      <c r="C13708" s="111" t="s">
        <v>127</v>
      </c>
      <c r="D13708" s="111" t="s">
        <v>127</v>
      </c>
      <c r="E13708" s="111" t="s">
        <v>123</v>
      </c>
      <c r="F13708" s="111" t="s">
        <v>179</v>
      </c>
      <c r="G13708" s="111" t="s">
        <v>167</v>
      </c>
      <c r="H13708" s="111" t="s">
        <v>179</v>
      </c>
      <c r="I13708" s="111" t="s">
        <v>167</v>
      </c>
      <c r="J13708" t="str">
        <f t="shared" si="428"/>
        <v>5432SkogOrganisk jordBlandingsskogImpediment</v>
      </c>
      <c r="K13708" s="111">
        <v>-0.28586344175800005</v>
      </c>
      <c r="L13708" s="111">
        <v>0.92784825435236762</v>
      </c>
      <c r="M13708" s="111">
        <v>0.46510463492953991</v>
      </c>
      <c r="N13708" s="112">
        <f t="shared" si="429"/>
        <v>1.1070894475239075</v>
      </c>
    </row>
    <row r="13709" spans="1:14" x14ac:dyDescent="0.25">
      <c r="A13709" s="111" t="s">
        <v>953</v>
      </c>
      <c r="B13709" s="111">
        <f>INDEX(kommuner!C:C,MATCH(_xlfn.NUMBERVALUE(A13709),kommuner!B:B,0))</f>
        <v>5432</v>
      </c>
      <c r="C13709" s="111" t="s">
        <v>127</v>
      </c>
      <c r="D13709" s="111" t="s">
        <v>127</v>
      </c>
      <c r="E13709" s="111" t="s">
        <v>123</v>
      </c>
      <c r="F13709" s="111" t="s">
        <v>179</v>
      </c>
      <c r="G13709" s="111" t="s">
        <v>190</v>
      </c>
      <c r="H13709" s="111" t="s">
        <v>179</v>
      </c>
      <c r="I13709" s="111" t="s">
        <v>190</v>
      </c>
      <c r="J13709" t="str">
        <f t="shared" si="428"/>
        <v>5432SkogOrganisk jordBlandingsskogLav</v>
      </c>
      <c r="K13709" s="111">
        <v>-1.2347339377887629</v>
      </c>
      <c r="L13709" s="111">
        <v>0.92784825435236762</v>
      </c>
      <c r="M13709" s="111">
        <v>0.46510463492953991</v>
      </c>
      <c r="N13709" s="112">
        <f t="shared" si="429"/>
        <v>0.15821895149314458</v>
      </c>
    </row>
    <row r="13710" spans="1:14" x14ac:dyDescent="0.25">
      <c r="A13710" s="111" t="s">
        <v>953</v>
      </c>
      <c r="B13710" s="111">
        <f>INDEX(kommuner!C:C,MATCH(_xlfn.NUMBERVALUE(A13710),kommuner!B:B,0))</f>
        <v>5432</v>
      </c>
      <c r="C13710" s="111" t="s">
        <v>127</v>
      </c>
      <c r="D13710" s="111" t="s">
        <v>127</v>
      </c>
      <c r="E13710" s="111" t="s">
        <v>123</v>
      </c>
      <c r="F13710" s="111" t="s">
        <v>179</v>
      </c>
      <c r="G13710" s="111" t="s">
        <v>173</v>
      </c>
      <c r="H13710" s="111" t="s">
        <v>179</v>
      </c>
      <c r="I13710" s="111" t="s">
        <v>173</v>
      </c>
      <c r="J13710" t="str">
        <f t="shared" si="428"/>
        <v>5432SkogOrganisk jordBlandingsskogMiddels</v>
      </c>
      <c r="K13710" s="111">
        <v>-2.4239591752717748</v>
      </c>
      <c r="L13710" s="111">
        <v>0.92784825435236762</v>
      </c>
      <c r="M13710" s="111">
        <v>0.46510463492953991</v>
      </c>
      <c r="N13710" s="112">
        <f t="shared" si="429"/>
        <v>-1.0310062859898674</v>
      </c>
    </row>
    <row r="13711" spans="1:14" x14ac:dyDescent="0.25">
      <c r="A13711" s="111" t="s">
        <v>953</v>
      </c>
      <c r="B13711" s="111">
        <f>INDEX(kommuner!C:C,MATCH(_xlfn.NUMBERVALUE(A13711),kommuner!B:B,0))</f>
        <v>5432</v>
      </c>
      <c r="C13711" s="111" t="s">
        <v>127</v>
      </c>
      <c r="D13711" s="111" t="s">
        <v>127</v>
      </c>
      <c r="E13711" s="111" t="s">
        <v>123</v>
      </c>
      <c r="F13711" s="111" t="s">
        <v>179</v>
      </c>
      <c r="G13711" s="111" t="s">
        <v>186</v>
      </c>
      <c r="H13711" s="111" t="s">
        <v>179</v>
      </c>
      <c r="I13711" s="111" t="s">
        <v>186</v>
      </c>
      <c r="J13711" t="str">
        <f t="shared" si="428"/>
        <v>5432SkogOrganisk jordBlandingsskogSærs høy</v>
      </c>
      <c r="K13711" s="111">
        <v>-1.5726115302258048</v>
      </c>
      <c r="L13711" s="111">
        <v>0.92784825435236762</v>
      </c>
      <c r="M13711" s="111">
        <v>0.46510463492953991</v>
      </c>
      <c r="N13711" s="112">
        <f t="shared" si="429"/>
        <v>-0.17965864094389727</v>
      </c>
    </row>
    <row r="13712" spans="1:14" x14ac:dyDescent="0.25">
      <c r="A13712" s="111" t="s">
        <v>953</v>
      </c>
      <c r="B13712" s="111">
        <f>INDEX(kommuner!C:C,MATCH(_xlfn.NUMBERVALUE(A13712),kommuner!B:B,0))</f>
        <v>5432</v>
      </c>
      <c r="C13712" s="111" t="s">
        <v>127</v>
      </c>
      <c r="D13712" s="111" t="s">
        <v>127</v>
      </c>
      <c r="E13712" s="111" t="s">
        <v>123</v>
      </c>
      <c r="F13712" s="111" t="s">
        <v>185</v>
      </c>
      <c r="G13712" s="111" t="s">
        <v>180</v>
      </c>
      <c r="H13712" s="111" t="s">
        <v>185</v>
      </c>
      <c r="I13712" s="111" t="s">
        <v>180</v>
      </c>
      <c r="J13712" t="str">
        <f t="shared" si="428"/>
        <v>5432SkogOrganisk jordLauvskogHøy</v>
      </c>
      <c r="K13712" s="111">
        <v>-1.9913688882377358</v>
      </c>
      <c r="L13712" s="111">
        <v>0.92784825435236762</v>
      </c>
      <c r="M13712" s="111">
        <v>0.46510463492953991</v>
      </c>
      <c r="N13712" s="112">
        <f t="shared" si="429"/>
        <v>-0.59841599895582831</v>
      </c>
    </row>
    <row r="13713" spans="1:14" x14ac:dyDescent="0.25">
      <c r="A13713" s="111" t="s">
        <v>953</v>
      </c>
      <c r="B13713" s="111">
        <f>INDEX(kommuner!C:C,MATCH(_xlfn.NUMBERVALUE(A13713),kommuner!B:B,0))</f>
        <v>5432</v>
      </c>
      <c r="C13713" s="111" t="s">
        <v>127</v>
      </c>
      <c r="D13713" s="111" t="s">
        <v>127</v>
      </c>
      <c r="E13713" s="111" t="s">
        <v>123</v>
      </c>
      <c r="F13713" s="111" t="s">
        <v>185</v>
      </c>
      <c r="G13713" s="111" t="s">
        <v>167</v>
      </c>
      <c r="H13713" s="111" t="s">
        <v>185</v>
      </c>
      <c r="I13713" s="111" t="s">
        <v>167</v>
      </c>
      <c r="J13713" t="str">
        <f t="shared" si="428"/>
        <v>5432SkogOrganisk jordLauvskogImpediment</v>
      </c>
      <c r="K13713" s="111">
        <v>0.35000626494250675</v>
      </c>
      <c r="L13713" s="111">
        <v>0.92784825435236762</v>
      </c>
      <c r="M13713" s="111">
        <v>0.46510463492953991</v>
      </c>
      <c r="N13713" s="112">
        <f t="shared" si="429"/>
        <v>1.7429591542244141</v>
      </c>
    </row>
    <row r="13714" spans="1:14" x14ac:dyDescent="0.25">
      <c r="A13714" s="111" t="s">
        <v>953</v>
      </c>
      <c r="B13714" s="111">
        <f>INDEX(kommuner!C:C,MATCH(_xlfn.NUMBERVALUE(A13714),kommuner!B:B,0))</f>
        <v>5432</v>
      </c>
      <c r="C13714" s="111" t="s">
        <v>127</v>
      </c>
      <c r="D13714" s="111" t="s">
        <v>127</v>
      </c>
      <c r="E13714" s="111" t="s">
        <v>123</v>
      </c>
      <c r="F13714" s="111" t="s">
        <v>185</v>
      </c>
      <c r="G13714" s="111" t="s">
        <v>190</v>
      </c>
      <c r="H13714" s="111" t="s">
        <v>185</v>
      </c>
      <c r="I13714" s="111" t="s">
        <v>190</v>
      </c>
      <c r="J13714" t="str">
        <f t="shared" si="428"/>
        <v>5432SkogOrganisk jordLauvskogLav</v>
      </c>
      <c r="K13714" s="111">
        <v>1.1144075558526714</v>
      </c>
      <c r="L13714" s="111">
        <v>0.92784825435236762</v>
      </c>
      <c r="M13714" s="111">
        <v>0.46510463492953991</v>
      </c>
      <c r="N13714" s="112">
        <f t="shared" si="429"/>
        <v>2.5073604451345788</v>
      </c>
    </row>
    <row r="13715" spans="1:14" x14ac:dyDescent="0.25">
      <c r="A13715" s="111" t="s">
        <v>953</v>
      </c>
      <c r="B13715" s="111">
        <f>INDEX(kommuner!C:C,MATCH(_xlfn.NUMBERVALUE(A13715),kommuner!B:B,0))</f>
        <v>5432</v>
      </c>
      <c r="C13715" s="111" t="s">
        <v>127</v>
      </c>
      <c r="D13715" s="111" t="s">
        <v>127</v>
      </c>
      <c r="E13715" s="111" t="s">
        <v>123</v>
      </c>
      <c r="F13715" s="111" t="s">
        <v>185</v>
      </c>
      <c r="G13715" s="111" t="s">
        <v>173</v>
      </c>
      <c r="H13715" s="111" t="s">
        <v>185</v>
      </c>
      <c r="I13715" s="111" t="s">
        <v>173</v>
      </c>
      <c r="J13715" t="str">
        <f t="shared" si="428"/>
        <v>5432SkogOrganisk jordLauvskogMiddels</v>
      </c>
      <c r="K13715" s="111">
        <v>-0.62664468270982987</v>
      </c>
      <c r="L13715" s="111">
        <v>0.92784825435236762</v>
      </c>
      <c r="M13715" s="111">
        <v>0.46510463492953991</v>
      </c>
      <c r="N13715" s="112">
        <f t="shared" si="429"/>
        <v>0.76630820657207765</v>
      </c>
    </row>
    <row r="13716" spans="1:14" x14ac:dyDescent="0.25">
      <c r="A13716" s="111" t="s">
        <v>953</v>
      </c>
      <c r="B13716" s="111">
        <f>INDEX(kommuner!C:C,MATCH(_xlfn.NUMBERVALUE(A13716),kommuner!B:B,0))</f>
        <v>5432</v>
      </c>
      <c r="C13716" s="111" t="s">
        <v>127</v>
      </c>
      <c r="D13716" s="111" t="s">
        <v>127</v>
      </c>
      <c r="E13716" s="111" t="s">
        <v>123</v>
      </c>
      <c r="F13716" s="111" t="s">
        <v>185</v>
      </c>
      <c r="G13716" s="111" t="s">
        <v>186</v>
      </c>
      <c r="H13716" s="111" t="s">
        <v>185</v>
      </c>
      <c r="I13716" s="111" t="s">
        <v>186</v>
      </c>
      <c r="J13716" t="str">
        <f t="shared" si="428"/>
        <v>5432SkogOrganisk jordLauvskogSærs høy</v>
      </c>
      <c r="K13716" s="111">
        <v>-1.8997279926091779</v>
      </c>
      <c r="L13716" s="111">
        <v>0.92784825435236762</v>
      </c>
      <c r="M13716" s="111">
        <v>0.46510463492953991</v>
      </c>
      <c r="N13716" s="112">
        <f t="shared" si="429"/>
        <v>-0.50677510332727038</v>
      </c>
    </row>
    <row r="13717" spans="1:14" x14ac:dyDescent="0.25">
      <c r="A13717" s="111" t="s">
        <v>953</v>
      </c>
      <c r="B13717" s="111">
        <f>INDEX(kommuner!C:C,MATCH(_xlfn.NUMBERVALUE(A13717),kommuner!B:B,0))</f>
        <v>5432</v>
      </c>
      <c r="C13717" s="111" t="s">
        <v>83</v>
      </c>
      <c r="D13717" s="111" t="s">
        <v>83</v>
      </c>
      <c r="E13717" s="111" t="s">
        <v>126</v>
      </c>
      <c r="F13717" s="111" t="s">
        <v>139</v>
      </c>
      <c r="G13717" s="111" t="s">
        <v>139</v>
      </c>
      <c r="H13717" s="111" t="s">
        <v>139</v>
      </c>
      <c r="I13717" s="111" t="s">
        <v>139</v>
      </c>
      <c r="J13717" t="str">
        <f t="shared" si="428"/>
        <v>5432Utbygd arealMineraljord</v>
      </c>
      <c r="K13717" s="111">
        <v>6.7868445194857546E-2</v>
      </c>
      <c r="L13717" s="111">
        <v>0</v>
      </c>
      <c r="M13717" s="111">
        <v>1.303047089454229E-2</v>
      </c>
      <c r="N13717" s="112">
        <f t="shared" si="429"/>
        <v>8.0898916089399836E-2</v>
      </c>
    </row>
    <row r="13718" spans="1:14" x14ac:dyDescent="0.25">
      <c r="A13718" s="111" t="s">
        <v>953</v>
      </c>
      <c r="B13718" s="111">
        <f>INDEX(kommuner!C:C,MATCH(_xlfn.NUMBERVALUE(A13718),kommuner!B:B,0))</f>
        <v>5432</v>
      </c>
      <c r="C13718" s="111" t="s">
        <v>83</v>
      </c>
      <c r="D13718" s="111" t="s">
        <v>83</v>
      </c>
      <c r="E13718" s="111" t="s">
        <v>123</v>
      </c>
      <c r="F13718" s="111" t="s">
        <v>139</v>
      </c>
      <c r="G13718" s="111" t="s">
        <v>139</v>
      </c>
      <c r="H13718" s="111" t="s">
        <v>139</v>
      </c>
      <c r="I13718" s="111" t="s">
        <v>139</v>
      </c>
      <c r="J13718" t="str">
        <f t="shared" si="428"/>
        <v>5432Utbygd arealOrganisk jord</v>
      </c>
      <c r="K13718" s="111">
        <v>29.011421395201612</v>
      </c>
      <c r="L13718" s="111">
        <v>0</v>
      </c>
      <c r="M13718" s="111">
        <v>1.303047089454229E-2</v>
      </c>
      <c r="N13718" s="112">
        <f t="shared" si="429"/>
        <v>29.024451866096154</v>
      </c>
    </row>
    <row r="13719" spans="1:14" x14ac:dyDescent="0.25">
      <c r="A13719" s="111" t="s">
        <v>953</v>
      </c>
      <c r="B13719" s="111">
        <f>INDEX(kommuner!C:C,MATCH(_xlfn.NUMBERVALUE(A13719),kommuner!B:B,0))</f>
        <v>5432</v>
      </c>
      <c r="C13719" s="111" t="s">
        <v>181</v>
      </c>
      <c r="D13719" s="111" t="s">
        <v>181</v>
      </c>
      <c r="E13719" s="111" t="s">
        <v>123</v>
      </c>
      <c r="F13719" s="111" t="s">
        <v>139</v>
      </c>
      <c r="G13719" s="111" t="s">
        <v>139</v>
      </c>
      <c r="H13719" s="111" t="s">
        <v>139</v>
      </c>
      <c r="I13719" s="111" t="s">
        <v>139</v>
      </c>
      <c r="J13719" t="str">
        <f t="shared" si="428"/>
        <v>5432Vann og myrOrganisk jord</v>
      </c>
      <c r="K13719" s="111">
        <v>-0.20040009744654491</v>
      </c>
      <c r="L13719" s="111">
        <v>0</v>
      </c>
      <c r="M13719" s="111">
        <v>0</v>
      </c>
      <c r="N13719" s="112">
        <f t="shared" si="429"/>
        <v>-0.20040009744654491</v>
      </c>
    </row>
    <row r="13720" spans="1:14" x14ac:dyDescent="0.25">
      <c r="A13720" s="111" t="s">
        <v>954</v>
      </c>
      <c r="B13720" s="111">
        <f>INDEX(kommuner!C:C,MATCH(_xlfn.NUMBERVALUE(A13720),kommuner!B:B,0))</f>
        <v>5433</v>
      </c>
      <c r="C13720" s="111" t="s">
        <v>82</v>
      </c>
      <c r="D13720" s="111" t="s">
        <v>82</v>
      </c>
      <c r="E13720" s="111" t="s">
        <v>126</v>
      </c>
      <c r="F13720" s="111" t="s">
        <v>139</v>
      </c>
      <c r="G13720" s="111" t="s">
        <v>139</v>
      </c>
      <c r="H13720" s="111" t="s">
        <v>139</v>
      </c>
      <c r="I13720" s="111" t="s">
        <v>139</v>
      </c>
      <c r="J13720" t="str">
        <f t="shared" si="428"/>
        <v>5433Annen utmarkMineraljord</v>
      </c>
      <c r="K13720" s="111">
        <v>-1.4554712585335521E-3</v>
      </c>
      <c r="L13720" s="111">
        <v>0</v>
      </c>
      <c r="M13720" s="111">
        <v>0</v>
      </c>
      <c r="N13720" s="112">
        <f t="shared" si="429"/>
        <v>-1.4554712585335521E-3</v>
      </c>
    </row>
    <row r="13721" spans="1:14" x14ac:dyDescent="0.25">
      <c r="A13721" s="111" t="s">
        <v>954</v>
      </c>
      <c r="B13721" s="111">
        <f>INDEX(kommuner!C:C,MATCH(_xlfn.NUMBERVALUE(A13721),kommuner!B:B,0))</f>
        <v>5433</v>
      </c>
      <c r="C13721" s="111" t="s">
        <v>121</v>
      </c>
      <c r="D13721" s="111" t="s">
        <v>121</v>
      </c>
      <c r="E13721" s="111" t="s">
        <v>126</v>
      </c>
      <c r="F13721" s="111" t="s">
        <v>139</v>
      </c>
      <c r="G13721" s="111" t="s">
        <v>139</v>
      </c>
      <c r="H13721" s="111" t="s">
        <v>139</v>
      </c>
      <c r="I13721" s="111" t="s">
        <v>139</v>
      </c>
      <c r="J13721" t="str">
        <f t="shared" si="428"/>
        <v>5433BeiteMineraljord</v>
      </c>
      <c r="K13721" s="111">
        <v>-0.96338340838695502</v>
      </c>
      <c r="L13721" s="111">
        <v>0</v>
      </c>
      <c r="M13721" s="111">
        <v>1.2448711246839999E-7</v>
      </c>
      <c r="N13721" s="112">
        <f t="shared" si="429"/>
        <v>-0.96338328389984251</v>
      </c>
    </row>
    <row r="13722" spans="1:14" x14ac:dyDescent="0.25">
      <c r="A13722" s="111" t="s">
        <v>954</v>
      </c>
      <c r="B13722" s="111">
        <f>INDEX(kommuner!C:C,MATCH(_xlfn.NUMBERVALUE(A13722),kommuner!B:B,0))</f>
        <v>5433</v>
      </c>
      <c r="C13722" s="111" t="s">
        <v>121</v>
      </c>
      <c r="D13722" s="111" t="s">
        <v>121</v>
      </c>
      <c r="E13722" s="111" t="s">
        <v>123</v>
      </c>
      <c r="F13722" s="111" t="s">
        <v>139</v>
      </c>
      <c r="G13722" s="111" t="s">
        <v>139</v>
      </c>
      <c r="H13722" s="111" t="s">
        <v>139</v>
      </c>
      <c r="I13722" s="111" t="s">
        <v>139</v>
      </c>
      <c r="J13722" t="str">
        <f t="shared" si="428"/>
        <v>5433BeiteOrganisk jord</v>
      </c>
      <c r="K13722" s="111">
        <v>12.077525935985037</v>
      </c>
      <c r="L13722" s="111">
        <v>1.6412500000000001</v>
      </c>
      <c r="M13722" s="111">
        <v>0</v>
      </c>
      <c r="N13722" s="112">
        <f t="shared" si="429"/>
        <v>13.718775935985036</v>
      </c>
    </row>
    <row r="13723" spans="1:14" x14ac:dyDescent="0.25">
      <c r="A13723" s="111" t="s">
        <v>954</v>
      </c>
      <c r="B13723" s="111">
        <f>INDEX(kommuner!C:C,MATCH(_xlfn.NUMBERVALUE(A13723),kommuner!B:B,0))</f>
        <v>5433</v>
      </c>
      <c r="C13723" s="111" t="s">
        <v>84</v>
      </c>
      <c r="D13723" s="111" t="s">
        <v>84</v>
      </c>
      <c r="E13723" s="111" t="s">
        <v>126</v>
      </c>
      <c r="F13723" s="111" t="s">
        <v>139</v>
      </c>
      <c r="G13723" s="111" t="s">
        <v>139</v>
      </c>
      <c r="H13723" s="111" t="s">
        <v>139</v>
      </c>
      <c r="I13723" s="111" t="s">
        <v>139</v>
      </c>
      <c r="J13723" t="str">
        <f t="shared" si="428"/>
        <v>5433Dyrket markMineraljord</v>
      </c>
      <c r="K13723" s="111">
        <v>-0.51473189514291939</v>
      </c>
      <c r="L13723" s="111">
        <v>0</v>
      </c>
      <c r="M13723" s="111">
        <v>0</v>
      </c>
      <c r="N13723" s="112">
        <f t="shared" si="429"/>
        <v>-0.51473189514291939</v>
      </c>
    </row>
    <row r="13724" spans="1:14" x14ac:dyDescent="0.25">
      <c r="A13724" s="111" t="s">
        <v>954</v>
      </c>
      <c r="B13724" s="111">
        <f>INDEX(kommuner!C:C,MATCH(_xlfn.NUMBERVALUE(A13724),kommuner!B:B,0))</f>
        <v>5433</v>
      </c>
      <c r="C13724" s="111" t="s">
        <v>84</v>
      </c>
      <c r="D13724" s="111" t="s">
        <v>84</v>
      </c>
      <c r="E13724" s="111" t="s">
        <v>123</v>
      </c>
      <c r="F13724" s="111" t="s">
        <v>139</v>
      </c>
      <c r="G13724" s="111" t="s">
        <v>139</v>
      </c>
      <c r="H13724" s="111" t="s">
        <v>139</v>
      </c>
      <c r="I13724" s="111" t="s">
        <v>139</v>
      </c>
      <c r="J13724" t="str">
        <f t="shared" si="428"/>
        <v>5433Dyrket markOrganisk jord</v>
      </c>
      <c r="K13724" s="111">
        <v>28.726149366675592</v>
      </c>
      <c r="L13724" s="111">
        <v>1.45625</v>
      </c>
      <c r="M13724" s="111">
        <v>0</v>
      </c>
      <c r="N13724" s="112">
        <f t="shared" si="429"/>
        <v>30.182399366675593</v>
      </c>
    </row>
    <row r="13725" spans="1:14" x14ac:dyDescent="0.25">
      <c r="A13725" s="111" t="s">
        <v>954</v>
      </c>
      <c r="B13725" s="111">
        <f>INDEX(kommuner!C:C,MATCH(_xlfn.NUMBERVALUE(A13725),kommuner!B:B,0))</f>
        <v>5433</v>
      </c>
      <c r="C13725" s="111" t="s">
        <v>127</v>
      </c>
      <c r="D13725" s="111" t="s">
        <v>127</v>
      </c>
      <c r="E13725" s="111" t="s">
        <v>126</v>
      </c>
      <c r="F13725" s="111" t="s">
        <v>172</v>
      </c>
      <c r="G13725" s="111" t="s">
        <v>180</v>
      </c>
      <c r="H13725" s="111" t="s">
        <v>172</v>
      </c>
      <c r="I13725" s="111" t="s">
        <v>180</v>
      </c>
      <c r="J13725" t="str">
        <f t="shared" si="428"/>
        <v>5433SkogMineraljordBarskogHøy</v>
      </c>
      <c r="K13725" s="111">
        <v>-4.1008350957832223</v>
      </c>
      <c r="L13725" s="111">
        <v>0.85306406685236758</v>
      </c>
      <c r="M13725" s="111">
        <v>6.4056614999681585E-2</v>
      </c>
      <c r="N13725" s="112">
        <f t="shared" si="429"/>
        <v>-3.183714413931173</v>
      </c>
    </row>
    <row r="13726" spans="1:14" x14ac:dyDescent="0.25">
      <c r="A13726" s="111" t="s">
        <v>954</v>
      </c>
      <c r="B13726" s="111">
        <f>INDEX(kommuner!C:C,MATCH(_xlfn.NUMBERVALUE(A13726),kommuner!B:B,0))</f>
        <v>5433</v>
      </c>
      <c r="C13726" s="111" t="s">
        <v>127</v>
      </c>
      <c r="D13726" s="111" t="s">
        <v>127</v>
      </c>
      <c r="E13726" s="111" t="s">
        <v>126</v>
      </c>
      <c r="F13726" s="111" t="s">
        <v>172</v>
      </c>
      <c r="G13726" s="111" t="s">
        <v>167</v>
      </c>
      <c r="H13726" s="111" t="s">
        <v>172</v>
      </c>
      <c r="I13726" s="111" t="s">
        <v>167</v>
      </c>
      <c r="J13726" t="str">
        <f t="shared" si="428"/>
        <v>5433SkogMineraljordBarskogImpediment</v>
      </c>
      <c r="K13726" s="111">
        <v>-1.3727794028153204</v>
      </c>
      <c r="L13726" s="111">
        <v>0.85306406685236758</v>
      </c>
      <c r="M13726" s="111">
        <v>6.3979989500968365E-2</v>
      </c>
      <c r="N13726" s="112">
        <f t="shared" si="429"/>
        <v>-0.45573534646198444</v>
      </c>
    </row>
    <row r="13727" spans="1:14" x14ac:dyDescent="0.25">
      <c r="A13727" s="111" t="s">
        <v>954</v>
      </c>
      <c r="B13727" s="111">
        <f>INDEX(kommuner!C:C,MATCH(_xlfn.NUMBERVALUE(A13727),kommuner!B:B,0))</f>
        <v>5433</v>
      </c>
      <c r="C13727" s="111" t="s">
        <v>127</v>
      </c>
      <c r="D13727" s="111" t="s">
        <v>127</v>
      </c>
      <c r="E13727" s="111" t="s">
        <v>126</v>
      </c>
      <c r="F13727" s="111" t="s">
        <v>172</v>
      </c>
      <c r="G13727" s="111" t="s">
        <v>190</v>
      </c>
      <c r="H13727" s="111" t="s">
        <v>172</v>
      </c>
      <c r="I13727" s="111" t="s">
        <v>190</v>
      </c>
      <c r="J13727" t="str">
        <f t="shared" si="428"/>
        <v>5433SkogMineraljordBarskogLav</v>
      </c>
      <c r="K13727" s="111">
        <v>-1.2890212031300934</v>
      </c>
      <c r="L13727" s="111">
        <v>0.85306406685236758</v>
      </c>
      <c r="M13727" s="111">
        <v>6.3979989500968365E-2</v>
      </c>
      <c r="N13727" s="112">
        <f t="shared" si="429"/>
        <v>-0.37197714677675742</v>
      </c>
    </row>
    <row r="13728" spans="1:14" x14ac:dyDescent="0.25">
      <c r="A13728" s="111" t="s">
        <v>954</v>
      </c>
      <c r="B13728" s="111">
        <f>INDEX(kommuner!C:C,MATCH(_xlfn.NUMBERVALUE(A13728),kommuner!B:B,0))</f>
        <v>5433</v>
      </c>
      <c r="C13728" s="111" t="s">
        <v>127</v>
      </c>
      <c r="D13728" s="111" t="s">
        <v>127</v>
      </c>
      <c r="E13728" s="111" t="s">
        <v>126</v>
      </c>
      <c r="F13728" s="111" t="s">
        <v>172</v>
      </c>
      <c r="G13728" s="111" t="s">
        <v>173</v>
      </c>
      <c r="H13728" s="111" t="s">
        <v>172</v>
      </c>
      <c r="I13728" s="111" t="s">
        <v>173</v>
      </c>
      <c r="J13728" t="str">
        <f t="shared" si="428"/>
        <v>5433SkogMineraljordBarskogMiddels</v>
      </c>
      <c r="K13728" s="111">
        <v>-2.9452289214132028</v>
      </c>
      <c r="L13728" s="111">
        <v>0.85306406685236758</v>
      </c>
      <c r="M13728" s="111">
        <v>6.4056614999681585E-2</v>
      </c>
      <c r="N13728" s="112">
        <f t="shared" si="429"/>
        <v>-2.0281082395611536</v>
      </c>
    </row>
    <row r="13729" spans="1:14" x14ac:dyDescent="0.25">
      <c r="A13729" s="111" t="s">
        <v>954</v>
      </c>
      <c r="B13729" s="111">
        <f>INDEX(kommuner!C:C,MATCH(_xlfn.NUMBERVALUE(A13729),kommuner!B:B,0))</f>
        <v>5433</v>
      </c>
      <c r="C13729" s="111" t="s">
        <v>127</v>
      </c>
      <c r="D13729" s="111" t="s">
        <v>127</v>
      </c>
      <c r="E13729" s="111" t="s">
        <v>126</v>
      </c>
      <c r="F13729" s="111" t="s">
        <v>172</v>
      </c>
      <c r="G13729" s="111" t="s">
        <v>186</v>
      </c>
      <c r="H13729" s="111" t="s">
        <v>172</v>
      </c>
      <c r="I13729" s="111" t="s">
        <v>186</v>
      </c>
      <c r="J13729" t="str">
        <f t="shared" si="428"/>
        <v>5433SkogMineraljordBarskogSærs høy</v>
      </c>
      <c r="K13729" s="111">
        <v>0.12072674540874306</v>
      </c>
      <c r="L13729" s="111">
        <v>0.85306406685236758</v>
      </c>
      <c r="M13729" s="111">
        <v>6.4056614999681585E-2</v>
      </c>
      <c r="N13729" s="112">
        <f t="shared" si="429"/>
        <v>1.0378474272607923</v>
      </c>
    </row>
    <row r="13730" spans="1:14" x14ac:dyDescent="0.25">
      <c r="A13730" s="111" t="s">
        <v>954</v>
      </c>
      <c r="B13730" s="111">
        <f>INDEX(kommuner!C:C,MATCH(_xlfn.NUMBERVALUE(A13730),kommuner!B:B,0))</f>
        <v>5433</v>
      </c>
      <c r="C13730" s="111" t="s">
        <v>127</v>
      </c>
      <c r="D13730" s="111" t="s">
        <v>127</v>
      </c>
      <c r="E13730" s="111" t="s">
        <v>126</v>
      </c>
      <c r="F13730" s="111" t="s">
        <v>179</v>
      </c>
      <c r="G13730" s="111" t="s">
        <v>180</v>
      </c>
      <c r="H13730" s="111" t="s">
        <v>179</v>
      </c>
      <c r="I13730" s="111" t="s">
        <v>180</v>
      </c>
      <c r="J13730" t="str">
        <f t="shared" si="428"/>
        <v>5433SkogMineraljordBlandingsskogHøy</v>
      </c>
      <c r="K13730" s="111">
        <v>-7.1939050909469406</v>
      </c>
      <c r="L13730" s="111">
        <v>0.85306406685236758</v>
      </c>
      <c r="M13730" s="111">
        <v>6.3979989500968365E-2</v>
      </c>
      <c r="N13730" s="112">
        <f t="shared" si="429"/>
        <v>-6.2768610345936047</v>
      </c>
    </row>
    <row r="13731" spans="1:14" x14ac:dyDescent="0.25">
      <c r="A13731" s="111" t="s">
        <v>954</v>
      </c>
      <c r="B13731" s="111">
        <f>INDEX(kommuner!C:C,MATCH(_xlfn.NUMBERVALUE(A13731),kommuner!B:B,0))</f>
        <v>5433</v>
      </c>
      <c r="C13731" s="111" t="s">
        <v>127</v>
      </c>
      <c r="D13731" s="111" t="s">
        <v>127</v>
      </c>
      <c r="E13731" s="111" t="s">
        <v>126</v>
      </c>
      <c r="F13731" s="111" t="s">
        <v>179</v>
      </c>
      <c r="G13731" s="111" t="s">
        <v>167</v>
      </c>
      <c r="H13731" s="111" t="s">
        <v>179</v>
      </c>
      <c r="I13731" s="111" t="s">
        <v>167</v>
      </c>
      <c r="J13731" t="str">
        <f t="shared" si="428"/>
        <v>5433SkogMineraljordBlandingsskogImpediment</v>
      </c>
      <c r="K13731" s="111">
        <v>-1.6598037998579707</v>
      </c>
      <c r="L13731" s="111">
        <v>0.85306406685236758</v>
      </c>
      <c r="M13731" s="111">
        <v>6.3979989500968365E-2</v>
      </c>
      <c r="N13731" s="112">
        <f t="shared" si="429"/>
        <v>-0.7427597435046347</v>
      </c>
    </row>
    <row r="13732" spans="1:14" x14ac:dyDescent="0.25">
      <c r="A13732" s="111" t="s">
        <v>954</v>
      </c>
      <c r="B13732" s="111">
        <f>INDEX(kommuner!C:C,MATCH(_xlfn.NUMBERVALUE(A13732),kommuner!B:B,0))</f>
        <v>5433</v>
      </c>
      <c r="C13732" s="111" t="s">
        <v>127</v>
      </c>
      <c r="D13732" s="111" t="s">
        <v>127</v>
      </c>
      <c r="E13732" s="111" t="s">
        <v>126</v>
      </c>
      <c r="F13732" s="111" t="s">
        <v>179</v>
      </c>
      <c r="G13732" s="111" t="s">
        <v>190</v>
      </c>
      <c r="H13732" s="111" t="s">
        <v>179</v>
      </c>
      <c r="I13732" s="111" t="s">
        <v>190</v>
      </c>
      <c r="J13732" t="str">
        <f t="shared" si="428"/>
        <v>5433SkogMineraljordBlandingsskogLav</v>
      </c>
      <c r="K13732" s="111">
        <v>-2.5588434197694254</v>
      </c>
      <c r="L13732" s="111">
        <v>0.85306406685236758</v>
      </c>
      <c r="M13732" s="111">
        <v>6.3979989500968365E-2</v>
      </c>
      <c r="N13732" s="112">
        <f t="shared" si="429"/>
        <v>-1.6417993634160897</v>
      </c>
    </row>
    <row r="13733" spans="1:14" x14ac:dyDescent="0.25">
      <c r="A13733" s="111" t="s">
        <v>954</v>
      </c>
      <c r="B13733" s="111">
        <f>INDEX(kommuner!C:C,MATCH(_xlfn.NUMBERVALUE(A13733),kommuner!B:B,0))</f>
        <v>5433</v>
      </c>
      <c r="C13733" s="111" t="s">
        <v>127</v>
      </c>
      <c r="D13733" s="111" t="s">
        <v>127</v>
      </c>
      <c r="E13733" s="111" t="s">
        <v>126</v>
      </c>
      <c r="F13733" s="111" t="s">
        <v>179</v>
      </c>
      <c r="G13733" s="111" t="s">
        <v>173</v>
      </c>
      <c r="H13733" s="111" t="s">
        <v>179</v>
      </c>
      <c r="I13733" s="111" t="s">
        <v>173</v>
      </c>
      <c r="J13733" t="str">
        <f t="shared" si="428"/>
        <v>5433SkogMineraljordBlandingsskogMiddels</v>
      </c>
      <c r="K13733" s="111">
        <v>-3.8687729546762566</v>
      </c>
      <c r="L13733" s="111">
        <v>0.85306406685236758</v>
      </c>
      <c r="M13733" s="111">
        <v>6.3979989500968365E-2</v>
      </c>
      <c r="N13733" s="112">
        <f t="shared" si="429"/>
        <v>-2.9517288983229206</v>
      </c>
    </row>
    <row r="13734" spans="1:14" x14ac:dyDescent="0.25">
      <c r="A13734" s="111" t="s">
        <v>954</v>
      </c>
      <c r="B13734" s="111">
        <f>INDEX(kommuner!C:C,MATCH(_xlfn.NUMBERVALUE(A13734),kommuner!B:B,0))</f>
        <v>5433</v>
      </c>
      <c r="C13734" s="111" t="s">
        <v>127</v>
      </c>
      <c r="D13734" s="111" t="s">
        <v>127</v>
      </c>
      <c r="E13734" s="111" t="s">
        <v>126</v>
      </c>
      <c r="F13734" s="111" t="s">
        <v>179</v>
      </c>
      <c r="G13734" s="111" t="s">
        <v>186</v>
      </c>
      <c r="H13734" s="111" t="s">
        <v>179</v>
      </c>
      <c r="I13734" s="111" t="s">
        <v>186</v>
      </c>
      <c r="J13734" t="str">
        <f t="shared" si="428"/>
        <v>5433SkogMineraljordBlandingsskogSærs høy</v>
      </c>
      <c r="K13734" s="111">
        <v>-2.9395925245326562</v>
      </c>
      <c r="L13734" s="111">
        <v>0.85306406685236758</v>
      </c>
      <c r="M13734" s="111">
        <v>6.3979989500968365E-2</v>
      </c>
      <c r="N13734" s="112">
        <f t="shared" si="429"/>
        <v>-2.0225484681793202</v>
      </c>
    </row>
    <row r="13735" spans="1:14" x14ac:dyDescent="0.25">
      <c r="A13735" s="111" t="s">
        <v>954</v>
      </c>
      <c r="B13735" s="111">
        <f>INDEX(kommuner!C:C,MATCH(_xlfn.NUMBERVALUE(A13735),kommuner!B:B,0))</f>
        <v>5433</v>
      </c>
      <c r="C13735" s="111" t="s">
        <v>127</v>
      </c>
      <c r="D13735" s="111" t="s">
        <v>127</v>
      </c>
      <c r="E13735" s="111" t="s">
        <v>126</v>
      </c>
      <c r="F13735" s="111" t="s">
        <v>185</v>
      </c>
      <c r="G13735" s="111" t="s">
        <v>180</v>
      </c>
      <c r="H13735" s="111" t="s">
        <v>185</v>
      </c>
      <c r="I13735" s="111" t="s">
        <v>180</v>
      </c>
      <c r="J13735" t="str">
        <f t="shared" si="428"/>
        <v>5433SkogMineraljordLauvskogHøy</v>
      </c>
      <c r="K13735" s="111">
        <v>-3.3269846154961789</v>
      </c>
      <c r="L13735" s="111">
        <v>0.85306406685236758</v>
      </c>
      <c r="M13735" s="111">
        <v>6.3979989500968365E-2</v>
      </c>
      <c r="N13735" s="112">
        <f t="shared" si="429"/>
        <v>-2.4099405591428429</v>
      </c>
    </row>
    <row r="13736" spans="1:14" x14ac:dyDescent="0.25">
      <c r="A13736" s="111" t="s">
        <v>954</v>
      </c>
      <c r="B13736" s="111">
        <f>INDEX(kommuner!C:C,MATCH(_xlfn.NUMBERVALUE(A13736),kommuner!B:B,0))</f>
        <v>5433</v>
      </c>
      <c r="C13736" s="111" t="s">
        <v>127</v>
      </c>
      <c r="D13736" s="111" t="s">
        <v>127</v>
      </c>
      <c r="E13736" s="111" t="s">
        <v>126</v>
      </c>
      <c r="F13736" s="111" t="s">
        <v>185</v>
      </c>
      <c r="G13736" s="111" t="s">
        <v>167</v>
      </c>
      <c r="H13736" s="111" t="s">
        <v>185</v>
      </c>
      <c r="I13736" s="111" t="s">
        <v>167</v>
      </c>
      <c r="J13736" t="str">
        <f t="shared" si="428"/>
        <v>5433SkogMineraljordLauvskogImpediment</v>
      </c>
      <c r="K13736" s="111">
        <v>-0.34791782039540947</v>
      </c>
      <c r="L13736" s="111">
        <v>0.85306406685236758</v>
      </c>
      <c r="M13736" s="111">
        <v>6.3979989500968365E-2</v>
      </c>
      <c r="N13736" s="112">
        <f t="shared" si="429"/>
        <v>0.56912623595792644</v>
      </c>
    </row>
    <row r="13737" spans="1:14" x14ac:dyDescent="0.25">
      <c r="A13737" s="111" t="s">
        <v>954</v>
      </c>
      <c r="B13737" s="111">
        <f>INDEX(kommuner!C:C,MATCH(_xlfn.NUMBERVALUE(A13737),kommuner!B:B,0))</f>
        <v>5433</v>
      </c>
      <c r="C13737" s="111" t="s">
        <v>127</v>
      </c>
      <c r="D13737" s="111" t="s">
        <v>127</v>
      </c>
      <c r="E13737" s="111" t="s">
        <v>126</v>
      </c>
      <c r="F13737" s="111" t="s">
        <v>185</v>
      </c>
      <c r="G13737" s="111" t="s">
        <v>190</v>
      </c>
      <c r="H13737" s="111" t="s">
        <v>185</v>
      </c>
      <c r="I13737" s="111" t="s">
        <v>190</v>
      </c>
      <c r="J13737" t="str">
        <f t="shared" si="428"/>
        <v>5433SkogMineraljordLauvskogLav</v>
      </c>
      <c r="K13737" s="111">
        <v>-8.9748170935426599E-2</v>
      </c>
      <c r="L13737" s="111">
        <v>0.85306406685236758</v>
      </c>
      <c r="M13737" s="111">
        <v>6.3979989500968365E-2</v>
      </c>
      <c r="N13737" s="112">
        <f t="shared" si="429"/>
        <v>0.82729588541790933</v>
      </c>
    </row>
    <row r="13738" spans="1:14" x14ac:dyDescent="0.25">
      <c r="A13738" s="111" t="s">
        <v>954</v>
      </c>
      <c r="B13738" s="111">
        <f>INDEX(kommuner!C:C,MATCH(_xlfn.NUMBERVALUE(A13738),kommuner!B:B,0))</f>
        <v>5433</v>
      </c>
      <c r="C13738" s="111" t="s">
        <v>127</v>
      </c>
      <c r="D13738" s="111" t="s">
        <v>127</v>
      </c>
      <c r="E13738" s="111" t="s">
        <v>126</v>
      </c>
      <c r="F13738" s="111" t="s">
        <v>185</v>
      </c>
      <c r="G13738" s="111" t="s">
        <v>173</v>
      </c>
      <c r="H13738" s="111" t="s">
        <v>185</v>
      </c>
      <c r="I13738" s="111" t="s">
        <v>173</v>
      </c>
      <c r="J13738" t="str">
        <f t="shared" si="428"/>
        <v>5433SkogMineraljordLauvskogMiddels</v>
      </c>
      <c r="K13738" s="111">
        <v>-1.7789409505847176</v>
      </c>
      <c r="L13738" s="111">
        <v>0.85306406685236758</v>
      </c>
      <c r="M13738" s="111">
        <v>6.3979989500968365E-2</v>
      </c>
      <c r="N13738" s="112">
        <f t="shared" si="429"/>
        <v>-0.86189689423138161</v>
      </c>
    </row>
    <row r="13739" spans="1:14" x14ac:dyDescent="0.25">
      <c r="A13739" s="111" t="s">
        <v>954</v>
      </c>
      <c r="B13739" s="111">
        <f>INDEX(kommuner!C:C,MATCH(_xlfn.NUMBERVALUE(A13739),kommuner!B:B,0))</f>
        <v>5433</v>
      </c>
      <c r="C13739" s="111" t="s">
        <v>127</v>
      </c>
      <c r="D13739" s="111" t="s">
        <v>127</v>
      </c>
      <c r="E13739" s="111" t="s">
        <v>126</v>
      </c>
      <c r="F13739" s="111" t="s">
        <v>185</v>
      </c>
      <c r="G13739" s="111" t="s">
        <v>186</v>
      </c>
      <c r="H13739" s="111" t="s">
        <v>185</v>
      </c>
      <c r="I13739" s="111" t="s">
        <v>186</v>
      </c>
      <c r="J13739" t="str">
        <f t="shared" si="428"/>
        <v>5433SkogMineraljordLauvskogSærs høy</v>
      </c>
      <c r="K13739" s="111">
        <v>-3.6560473259425113</v>
      </c>
      <c r="L13739" s="111">
        <v>0.85306406685236758</v>
      </c>
      <c r="M13739" s="111">
        <v>6.3979989500968365E-2</v>
      </c>
      <c r="N13739" s="112">
        <f t="shared" si="429"/>
        <v>-2.7390032695891753</v>
      </c>
    </row>
    <row r="13740" spans="1:14" x14ac:dyDescent="0.25">
      <c r="A13740" s="111" t="s">
        <v>954</v>
      </c>
      <c r="B13740" s="111">
        <f>INDEX(kommuner!C:C,MATCH(_xlfn.NUMBERVALUE(A13740),kommuner!B:B,0))</f>
        <v>5433</v>
      </c>
      <c r="C13740" s="111" t="s">
        <v>127</v>
      </c>
      <c r="D13740" s="111" t="s">
        <v>127</v>
      </c>
      <c r="E13740" s="111" t="s">
        <v>123</v>
      </c>
      <c r="F13740" s="111" t="s">
        <v>172</v>
      </c>
      <c r="G13740" s="111" t="s">
        <v>180</v>
      </c>
      <c r="H13740" s="111" t="s">
        <v>172</v>
      </c>
      <c r="I13740" s="111" t="s">
        <v>180</v>
      </c>
      <c r="J13740" t="str">
        <f t="shared" si="428"/>
        <v>5433SkogOrganisk jordBarskogHøy</v>
      </c>
      <c r="K13740" s="111">
        <v>-2.5184559031994138</v>
      </c>
      <c r="L13740" s="111">
        <v>0.92784825435236762</v>
      </c>
      <c r="M13740" s="111">
        <v>0.46518126042825314</v>
      </c>
      <c r="N13740" s="112">
        <f t="shared" si="429"/>
        <v>-1.1254263884187932</v>
      </c>
    </row>
    <row r="13741" spans="1:14" x14ac:dyDescent="0.25">
      <c r="A13741" s="111" t="s">
        <v>954</v>
      </c>
      <c r="B13741" s="111">
        <f>INDEX(kommuner!C:C,MATCH(_xlfn.NUMBERVALUE(A13741),kommuner!B:B,0))</f>
        <v>5433</v>
      </c>
      <c r="C13741" s="111" t="s">
        <v>127</v>
      </c>
      <c r="D13741" s="111" t="s">
        <v>127</v>
      </c>
      <c r="E13741" s="111" t="s">
        <v>123</v>
      </c>
      <c r="F13741" s="111" t="s">
        <v>172</v>
      </c>
      <c r="G13741" s="111" t="s">
        <v>167</v>
      </c>
      <c r="H13741" s="111" t="s">
        <v>172</v>
      </c>
      <c r="I13741" s="111" t="s">
        <v>167</v>
      </c>
      <c r="J13741" t="str">
        <f t="shared" si="428"/>
        <v>5433SkogOrganisk jordBarskogImpediment</v>
      </c>
      <c r="K13741" s="111">
        <v>-0.13011741963904588</v>
      </c>
      <c r="L13741" s="111">
        <v>0.92784825435236762</v>
      </c>
      <c r="M13741" s="111">
        <v>0.46510463492953991</v>
      </c>
      <c r="N13741" s="112">
        <f t="shared" si="429"/>
        <v>1.2628354696428616</v>
      </c>
    </row>
    <row r="13742" spans="1:14" x14ac:dyDescent="0.25">
      <c r="A13742" s="111" t="s">
        <v>954</v>
      </c>
      <c r="B13742" s="111">
        <f>INDEX(kommuner!C:C,MATCH(_xlfn.NUMBERVALUE(A13742),kommuner!B:B,0))</f>
        <v>5433</v>
      </c>
      <c r="C13742" s="111" t="s">
        <v>127</v>
      </c>
      <c r="D13742" s="111" t="s">
        <v>127</v>
      </c>
      <c r="E13742" s="111" t="s">
        <v>123</v>
      </c>
      <c r="F13742" s="111" t="s">
        <v>172</v>
      </c>
      <c r="G13742" s="111" t="s">
        <v>190</v>
      </c>
      <c r="H13742" s="111" t="s">
        <v>172</v>
      </c>
      <c r="I13742" s="111" t="s">
        <v>190</v>
      </c>
      <c r="J13742" t="str">
        <f t="shared" si="428"/>
        <v>5433SkogOrganisk jordBarskogLav</v>
      </c>
      <c r="K13742" s="111">
        <v>-0.50666953101693391</v>
      </c>
      <c r="L13742" s="111">
        <v>0.92784825435236762</v>
      </c>
      <c r="M13742" s="111">
        <v>0.46510463492953991</v>
      </c>
      <c r="N13742" s="112">
        <f t="shared" si="429"/>
        <v>0.88628335826497362</v>
      </c>
    </row>
    <row r="13743" spans="1:14" x14ac:dyDescent="0.25">
      <c r="A13743" s="111" t="s">
        <v>954</v>
      </c>
      <c r="B13743" s="111">
        <f>INDEX(kommuner!C:C,MATCH(_xlfn.NUMBERVALUE(A13743),kommuner!B:B,0))</f>
        <v>5433</v>
      </c>
      <c r="C13743" s="111" t="s">
        <v>127</v>
      </c>
      <c r="D13743" s="111" t="s">
        <v>127</v>
      </c>
      <c r="E13743" s="111" t="s">
        <v>123</v>
      </c>
      <c r="F13743" s="111" t="s">
        <v>172</v>
      </c>
      <c r="G13743" s="111" t="s">
        <v>173</v>
      </c>
      <c r="H13743" s="111" t="s">
        <v>172</v>
      </c>
      <c r="I13743" s="111" t="s">
        <v>173</v>
      </c>
      <c r="J13743" t="str">
        <f t="shared" si="428"/>
        <v>5433SkogOrganisk jordBarskogMiddels</v>
      </c>
      <c r="K13743" s="111">
        <v>-1.5571490961494638</v>
      </c>
      <c r="L13743" s="111">
        <v>0.92784825435236762</v>
      </c>
      <c r="M13743" s="111">
        <v>0.46518126042825314</v>
      </c>
      <c r="N13743" s="112">
        <f t="shared" si="429"/>
        <v>-0.16411958136884308</v>
      </c>
    </row>
    <row r="13744" spans="1:14" x14ac:dyDescent="0.25">
      <c r="A13744" s="111" t="s">
        <v>954</v>
      </c>
      <c r="B13744" s="111">
        <f>INDEX(kommuner!C:C,MATCH(_xlfn.NUMBERVALUE(A13744),kommuner!B:B,0))</f>
        <v>5433</v>
      </c>
      <c r="C13744" s="111" t="s">
        <v>127</v>
      </c>
      <c r="D13744" s="111" t="s">
        <v>127</v>
      </c>
      <c r="E13744" s="111" t="s">
        <v>123</v>
      </c>
      <c r="F13744" s="111" t="s">
        <v>172</v>
      </c>
      <c r="G13744" s="111" t="s">
        <v>186</v>
      </c>
      <c r="H13744" s="111" t="s">
        <v>172</v>
      </c>
      <c r="I13744" s="111" t="s">
        <v>186</v>
      </c>
      <c r="J13744" t="str">
        <f t="shared" si="428"/>
        <v>5433SkogOrganisk jordBarskogSærs høy</v>
      </c>
      <c r="K13744" s="111">
        <v>2.5548655235722699</v>
      </c>
      <c r="L13744" s="111">
        <v>0.92784825435236762</v>
      </c>
      <c r="M13744" s="111">
        <v>0.46518126042825314</v>
      </c>
      <c r="N13744" s="112">
        <f t="shared" si="429"/>
        <v>3.9478950383528906</v>
      </c>
    </row>
    <row r="13745" spans="1:14" x14ac:dyDescent="0.25">
      <c r="A13745" s="111" t="s">
        <v>954</v>
      </c>
      <c r="B13745" s="111">
        <f>INDEX(kommuner!C:C,MATCH(_xlfn.NUMBERVALUE(A13745),kommuner!B:B,0))</f>
        <v>5433</v>
      </c>
      <c r="C13745" s="111" t="s">
        <v>127</v>
      </c>
      <c r="D13745" s="111" t="s">
        <v>127</v>
      </c>
      <c r="E13745" s="111" t="s">
        <v>123</v>
      </c>
      <c r="F13745" s="111" t="s">
        <v>179</v>
      </c>
      <c r="G13745" s="111" t="s">
        <v>180</v>
      </c>
      <c r="H13745" s="111" t="s">
        <v>179</v>
      </c>
      <c r="I13745" s="111" t="s">
        <v>180</v>
      </c>
      <c r="J13745" t="str">
        <f t="shared" si="428"/>
        <v>5433SkogOrganisk jordBlandingsskogHøy</v>
      </c>
      <c r="K13745" s="111">
        <v>-5.5554344456832343</v>
      </c>
      <c r="L13745" s="111">
        <v>0.92784825435236762</v>
      </c>
      <c r="M13745" s="111">
        <v>0.46510463492953991</v>
      </c>
      <c r="N13745" s="112">
        <f t="shared" si="429"/>
        <v>-4.1624815564013264</v>
      </c>
    </row>
    <row r="13746" spans="1:14" x14ac:dyDescent="0.25">
      <c r="A13746" s="111" t="s">
        <v>954</v>
      </c>
      <c r="B13746" s="111">
        <f>INDEX(kommuner!C:C,MATCH(_xlfn.NUMBERVALUE(A13746),kommuner!B:B,0))</f>
        <v>5433</v>
      </c>
      <c r="C13746" s="111" t="s">
        <v>127</v>
      </c>
      <c r="D13746" s="111" t="s">
        <v>127</v>
      </c>
      <c r="E13746" s="111" t="s">
        <v>123</v>
      </c>
      <c r="F13746" s="111" t="s">
        <v>179</v>
      </c>
      <c r="G13746" s="111" t="s">
        <v>167</v>
      </c>
      <c r="H13746" s="111" t="s">
        <v>179</v>
      </c>
      <c r="I13746" s="111" t="s">
        <v>167</v>
      </c>
      <c r="J13746" t="str">
        <f t="shared" si="428"/>
        <v>5433SkogOrganisk jordBlandingsskogImpediment</v>
      </c>
      <c r="K13746" s="111">
        <v>-0.28586344175800005</v>
      </c>
      <c r="L13746" s="111">
        <v>0.92784825435236762</v>
      </c>
      <c r="M13746" s="111">
        <v>0.46510463492953991</v>
      </c>
      <c r="N13746" s="112">
        <f t="shared" si="429"/>
        <v>1.1070894475239075</v>
      </c>
    </row>
    <row r="13747" spans="1:14" x14ac:dyDescent="0.25">
      <c r="A13747" s="111" t="s">
        <v>954</v>
      </c>
      <c r="B13747" s="111">
        <f>INDEX(kommuner!C:C,MATCH(_xlfn.NUMBERVALUE(A13747),kommuner!B:B,0))</f>
        <v>5433</v>
      </c>
      <c r="C13747" s="111" t="s">
        <v>127</v>
      </c>
      <c r="D13747" s="111" t="s">
        <v>127</v>
      </c>
      <c r="E13747" s="111" t="s">
        <v>123</v>
      </c>
      <c r="F13747" s="111" t="s">
        <v>179</v>
      </c>
      <c r="G13747" s="111" t="s">
        <v>190</v>
      </c>
      <c r="H13747" s="111" t="s">
        <v>179</v>
      </c>
      <c r="I13747" s="111" t="s">
        <v>190</v>
      </c>
      <c r="J13747" t="str">
        <f t="shared" si="428"/>
        <v>5433SkogOrganisk jordBlandingsskogLav</v>
      </c>
      <c r="K13747" s="111">
        <v>-1.2347339377887629</v>
      </c>
      <c r="L13747" s="111">
        <v>0.92784825435236762</v>
      </c>
      <c r="M13747" s="111">
        <v>0.46510463492953991</v>
      </c>
      <c r="N13747" s="112">
        <f t="shared" si="429"/>
        <v>0.15821895149314458</v>
      </c>
    </row>
    <row r="13748" spans="1:14" x14ac:dyDescent="0.25">
      <c r="A13748" s="111" t="s">
        <v>954</v>
      </c>
      <c r="B13748" s="111">
        <f>INDEX(kommuner!C:C,MATCH(_xlfn.NUMBERVALUE(A13748),kommuner!B:B,0))</f>
        <v>5433</v>
      </c>
      <c r="C13748" s="111" t="s">
        <v>127</v>
      </c>
      <c r="D13748" s="111" t="s">
        <v>127</v>
      </c>
      <c r="E13748" s="111" t="s">
        <v>123</v>
      </c>
      <c r="F13748" s="111" t="s">
        <v>179</v>
      </c>
      <c r="G13748" s="111" t="s">
        <v>173</v>
      </c>
      <c r="H13748" s="111" t="s">
        <v>179</v>
      </c>
      <c r="I13748" s="111" t="s">
        <v>173</v>
      </c>
      <c r="J13748" t="str">
        <f t="shared" si="428"/>
        <v>5433SkogOrganisk jordBlandingsskogMiddels</v>
      </c>
      <c r="K13748" s="111">
        <v>-2.4239591752717748</v>
      </c>
      <c r="L13748" s="111">
        <v>0.92784825435236762</v>
      </c>
      <c r="M13748" s="111">
        <v>0.46510463492953991</v>
      </c>
      <c r="N13748" s="112">
        <f t="shared" si="429"/>
        <v>-1.0310062859898674</v>
      </c>
    </row>
    <row r="13749" spans="1:14" x14ac:dyDescent="0.25">
      <c r="A13749" s="111" t="s">
        <v>954</v>
      </c>
      <c r="B13749" s="111">
        <f>INDEX(kommuner!C:C,MATCH(_xlfn.NUMBERVALUE(A13749),kommuner!B:B,0))</f>
        <v>5433</v>
      </c>
      <c r="C13749" s="111" t="s">
        <v>127</v>
      </c>
      <c r="D13749" s="111" t="s">
        <v>127</v>
      </c>
      <c r="E13749" s="111" t="s">
        <v>123</v>
      </c>
      <c r="F13749" s="111" t="s">
        <v>179</v>
      </c>
      <c r="G13749" s="111" t="s">
        <v>186</v>
      </c>
      <c r="H13749" s="111" t="s">
        <v>179</v>
      </c>
      <c r="I13749" s="111" t="s">
        <v>186</v>
      </c>
      <c r="J13749" t="str">
        <f t="shared" si="428"/>
        <v>5433SkogOrganisk jordBlandingsskogSærs høy</v>
      </c>
      <c r="K13749" s="111">
        <v>-1.5726115302258048</v>
      </c>
      <c r="L13749" s="111">
        <v>0.92784825435236762</v>
      </c>
      <c r="M13749" s="111">
        <v>0.46510463492953991</v>
      </c>
      <c r="N13749" s="112">
        <f t="shared" si="429"/>
        <v>-0.17965864094389727</v>
      </c>
    </row>
    <row r="13750" spans="1:14" x14ac:dyDescent="0.25">
      <c r="A13750" s="111" t="s">
        <v>954</v>
      </c>
      <c r="B13750" s="111">
        <f>INDEX(kommuner!C:C,MATCH(_xlfn.NUMBERVALUE(A13750),kommuner!B:B,0))</f>
        <v>5433</v>
      </c>
      <c r="C13750" s="111" t="s">
        <v>127</v>
      </c>
      <c r="D13750" s="111" t="s">
        <v>127</v>
      </c>
      <c r="E13750" s="111" t="s">
        <v>123</v>
      </c>
      <c r="F13750" s="111" t="s">
        <v>185</v>
      </c>
      <c r="G13750" s="111" t="s">
        <v>180</v>
      </c>
      <c r="H13750" s="111" t="s">
        <v>185</v>
      </c>
      <c r="I13750" s="111" t="s">
        <v>180</v>
      </c>
      <c r="J13750" t="str">
        <f t="shared" si="428"/>
        <v>5433SkogOrganisk jordLauvskogHøy</v>
      </c>
      <c r="K13750" s="111">
        <v>-1.9913688882377358</v>
      </c>
      <c r="L13750" s="111">
        <v>0.92784825435236762</v>
      </c>
      <c r="M13750" s="111">
        <v>0.46510463492953991</v>
      </c>
      <c r="N13750" s="112">
        <f t="shared" si="429"/>
        <v>-0.59841599895582831</v>
      </c>
    </row>
    <row r="13751" spans="1:14" x14ac:dyDescent="0.25">
      <c r="A13751" s="111" t="s">
        <v>954</v>
      </c>
      <c r="B13751" s="111">
        <f>INDEX(kommuner!C:C,MATCH(_xlfn.NUMBERVALUE(A13751),kommuner!B:B,0))</f>
        <v>5433</v>
      </c>
      <c r="C13751" s="111" t="s">
        <v>127</v>
      </c>
      <c r="D13751" s="111" t="s">
        <v>127</v>
      </c>
      <c r="E13751" s="111" t="s">
        <v>123</v>
      </c>
      <c r="F13751" s="111" t="s">
        <v>185</v>
      </c>
      <c r="G13751" s="111" t="s">
        <v>167</v>
      </c>
      <c r="H13751" s="111" t="s">
        <v>185</v>
      </c>
      <c r="I13751" s="111" t="s">
        <v>167</v>
      </c>
      <c r="J13751" t="str">
        <f t="shared" si="428"/>
        <v>5433SkogOrganisk jordLauvskogImpediment</v>
      </c>
      <c r="K13751" s="111">
        <v>0.35000626494250675</v>
      </c>
      <c r="L13751" s="111">
        <v>0.92784825435236762</v>
      </c>
      <c r="M13751" s="111">
        <v>0.46510463492953991</v>
      </c>
      <c r="N13751" s="112">
        <f t="shared" si="429"/>
        <v>1.7429591542244141</v>
      </c>
    </row>
    <row r="13752" spans="1:14" x14ac:dyDescent="0.25">
      <c r="A13752" s="111" t="s">
        <v>954</v>
      </c>
      <c r="B13752" s="111">
        <f>INDEX(kommuner!C:C,MATCH(_xlfn.NUMBERVALUE(A13752),kommuner!B:B,0))</f>
        <v>5433</v>
      </c>
      <c r="C13752" s="111" t="s">
        <v>127</v>
      </c>
      <c r="D13752" s="111" t="s">
        <v>127</v>
      </c>
      <c r="E13752" s="111" t="s">
        <v>123</v>
      </c>
      <c r="F13752" s="111" t="s">
        <v>185</v>
      </c>
      <c r="G13752" s="111" t="s">
        <v>190</v>
      </c>
      <c r="H13752" s="111" t="s">
        <v>185</v>
      </c>
      <c r="I13752" s="111" t="s">
        <v>190</v>
      </c>
      <c r="J13752" t="str">
        <f t="shared" si="428"/>
        <v>5433SkogOrganisk jordLauvskogLav</v>
      </c>
      <c r="K13752" s="111">
        <v>1.1144075558526714</v>
      </c>
      <c r="L13752" s="111">
        <v>0.92784825435236762</v>
      </c>
      <c r="M13752" s="111">
        <v>0.46510463492953991</v>
      </c>
      <c r="N13752" s="112">
        <f t="shared" si="429"/>
        <v>2.5073604451345788</v>
      </c>
    </row>
    <row r="13753" spans="1:14" x14ac:dyDescent="0.25">
      <c r="A13753" s="111" t="s">
        <v>954</v>
      </c>
      <c r="B13753" s="111">
        <f>INDEX(kommuner!C:C,MATCH(_xlfn.NUMBERVALUE(A13753),kommuner!B:B,0))</f>
        <v>5433</v>
      </c>
      <c r="C13753" s="111" t="s">
        <v>127</v>
      </c>
      <c r="D13753" s="111" t="s">
        <v>127</v>
      </c>
      <c r="E13753" s="111" t="s">
        <v>123</v>
      </c>
      <c r="F13753" s="111" t="s">
        <v>185</v>
      </c>
      <c r="G13753" s="111" t="s">
        <v>173</v>
      </c>
      <c r="H13753" s="111" t="s">
        <v>185</v>
      </c>
      <c r="I13753" s="111" t="s">
        <v>173</v>
      </c>
      <c r="J13753" t="str">
        <f t="shared" si="428"/>
        <v>5433SkogOrganisk jordLauvskogMiddels</v>
      </c>
      <c r="K13753" s="111">
        <v>-0.62664468270982987</v>
      </c>
      <c r="L13753" s="111">
        <v>0.92784825435236762</v>
      </c>
      <c r="M13753" s="111">
        <v>0.46510463492953991</v>
      </c>
      <c r="N13753" s="112">
        <f t="shared" si="429"/>
        <v>0.76630820657207765</v>
      </c>
    </row>
    <row r="13754" spans="1:14" x14ac:dyDescent="0.25">
      <c r="A13754" s="111" t="s">
        <v>954</v>
      </c>
      <c r="B13754" s="111">
        <f>INDEX(kommuner!C:C,MATCH(_xlfn.NUMBERVALUE(A13754),kommuner!B:B,0))</f>
        <v>5433</v>
      </c>
      <c r="C13754" s="111" t="s">
        <v>127</v>
      </c>
      <c r="D13754" s="111" t="s">
        <v>127</v>
      </c>
      <c r="E13754" s="111" t="s">
        <v>123</v>
      </c>
      <c r="F13754" s="111" t="s">
        <v>185</v>
      </c>
      <c r="G13754" s="111" t="s">
        <v>186</v>
      </c>
      <c r="H13754" s="111" t="s">
        <v>185</v>
      </c>
      <c r="I13754" s="111" t="s">
        <v>186</v>
      </c>
      <c r="J13754" t="str">
        <f t="shared" si="428"/>
        <v>5433SkogOrganisk jordLauvskogSærs høy</v>
      </c>
      <c r="K13754" s="111">
        <v>-1.8997279926091779</v>
      </c>
      <c r="L13754" s="111">
        <v>0.92784825435236762</v>
      </c>
      <c r="M13754" s="111">
        <v>0.46510463492953991</v>
      </c>
      <c r="N13754" s="112">
        <f t="shared" si="429"/>
        <v>-0.50677510332727038</v>
      </c>
    </row>
    <row r="13755" spans="1:14" x14ac:dyDescent="0.25">
      <c r="A13755" s="111" t="s">
        <v>954</v>
      </c>
      <c r="B13755" s="111">
        <f>INDEX(kommuner!C:C,MATCH(_xlfn.NUMBERVALUE(A13755),kommuner!B:B,0))</f>
        <v>5433</v>
      </c>
      <c r="C13755" s="111" t="s">
        <v>83</v>
      </c>
      <c r="D13755" s="111" t="s">
        <v>83</v>
      </c>
      <c r="E13755" s="111" t="s">
        <v>126</v>
      </c>
      <c r="F13755" s="111" t="s">
        <v>139</v>
      </c>
      <c r="G13755" s="111" t="s">
        <v>139</v>
      </c>
      <c r="H13755" s="111" t="s">
        <v>139</v>
      </c>
      <c r="I13755" s="111" t="s">
        <v>139</v>
      </c>
      <c r="J13755" t="str">
        <f t="shared" si="428"/>
        <v>5433Utbygd arealMineraljord</v>
      </c>
      <c r="K13755" s="111">
        <v>6.7868445194857546E-2</v>
      </c>
      <c r="L13755" s="111">
        <v>0</v>
      </c>
      <c r="M13755" s="111">
        <v>1.303047089454229E-2</v>
      </c>
      <c r="N13755" s="112">
        <f t="shared" si="429"/>
        <v>8.0898916089399836E-2</v>
      </c>
    </row>
    <row r="13756" spans="1:14" x14ac:dyDescent="0.25">
      <c r="A13756" s="111" t="s">
        <v>954</v>
      </c>
      <c r="B13756" s="111">
        <f>INDEX(kommuner!C:C,MATCH(_xlfn.NUMBERVALUE(A13756),kommuner!B:B,0))</f>
        <v>5433</v>
      </c>
      <c r="C13756" s="111" t="s">
        <v>83</v>
      </c>
      <c r="D13756" s="111" t="s">
        <v>83</v>
      </c>
      <c r="E13756" s="111" t="s">
        <v>123</v>
      </c>
      <c r="F13756" s="111" t="s">
        <v>139</v>
      </c>
      <c r="G13756" s="111" t="s">
        <v>139</v>
      </c>
      <c r="H13756" s="111" t="s">
        <v>139</v>
      </c>
      <c r="I13756" s="111" t="s">
        <v>139</v>
      </c>
      <c r="J13756" t="str">
        <f t="shared" si="428"/>
        <v>5433Utbygd arealOrganisk jord</v>
      </c>
      <c r="K13756" s="111">
        <v>29.011421395201612</v>
      </c>
      <c r="L13756" s="111">
        <v>0</v>
      </c>
      <c r="M13756" s="111">
        <v>1.303047089454229E-2</v>
      </c>
      <c r="N13756" s="112">
        <f t="shared" si="429"/>
        <v>29.024451866096154</v>
      </c>
    </row>
    <row r="13757" spans="1:14" x14ac:dyDescent="0.25">
      <c r="A13757" s="111" t="s">
        <v>954</v>
      </c>
      <c r="B13757" s="111">
        <f>INDEX(kommuner!C:C,MATCH(_xlfn.NUMBERVALUE(A13757),kommuner!B:B,0))</f>
        <v>5433</v>
      </c>
      <c r="C13757" s="111" t="s">
        <v>181</v>
      </c>
      <c r="D13757" s="111" t="s">
        <v>181</v>
      </c>
      <c r="E13757" s="111" t="s">
        <v>123</v>
      </c>
      <c r="F13757" s="111" t="s">
        <v>139</v>
      </c>
      <c r="G13757" s="111" t="s">
        <v>139</v>
      </c>
      <c r="H13757" s="111" t="s">
        <v>139</v>
      </c>
      <c r="I13757" s="111" t="s">
        <v>139</v>
      </c>
      <c r="J13757" t="str">
        <f t="shared" si="428"/>
        <v>5433Vann og myrOrganisk jord</v>
      </c>
      <c r="K13757" s="111">
        <v>-0.20040009744654491</v>
      </c>
      <c r="L13757" s="111">
        <v>0</v>
      </c>
      <c r="M13757" s="111">
        <v>0</v>
      </c>
      <c r="N13757" s="112">
        <f t="shared" si="429"/>
        <v>-0.20040009744654491</v>
      </c>
    </row>
    <row r="13758" spans="1:14" x14ac:dyDescent="0.25">
      <c r="A13758" s="111" t="s">
        <v>955</v>
      </c>
      <c r="B13758" s="111">
        <f>INDEX(kommuner!C:C,MATCH(_xlfn.NUMBERVALUE(A13758),kommuner!B:B,0))</f>
        <v>5406</v>
      </c>
      <c r="C13758" s="111" t="s">
        <v>82</v>
      </c>
      <c r="D13758" s="111" t="s">
        <v>82</v>
      </c>
      <c r="E13758" s="111" t="s">
        <v>126</v>
      </c>
      <c r="F13758" s="111" t="s">
        <v>139</v>
      </c>
      <c r="G13758" s="111" t="s">
        <v>139</v>
      </c>
      <c r="H13758" s="111" t="s">
        <v>139</v>
      </c>
      <c r="I13758" s="111" t="s">
        <v>139</v>
      </c>
      <c r="J13758" t="str">
        <f t="shared" si="428"/>
        <v>5406Annen utmarkMineraljord</v>
      </c>
      <c r="K13758" s="111">
        <v>-1.4554712585335521E-3</v>
      </c>
      <c r="L13758" s="111">
        <v>0</v>
      </c>
      <c r="M13758" s="111">
        <v>0</v>
      </c>
      <c r="N13758" s="112">
        <f t="shared" si="429"/>
        <v>-1.4554712585335521E-3</v>
      </c>
    </row>
    <row r="13759" spans="1:14" x14ac:dyDescent="0.25">
      <c r="A13759" s="111" t="s">
        <v>955</v>
      </c>
      <c r="B13759" s="111">
        <f>INDEX(kommuner!C:C,MATCH(_xlfn.NUMBERVALUE(A13759),kommuner!B:B,0))</f>
        <v>5406</v>
      </c>
      <c r="C13759" s="111" t="s">
        <v>121</v>
      </c>
      <c r="D13759" s="111" t="s">
        <v>121</v>
      </c>
      <c r="E13759" s="111" t="s">
        <v>126</v>
      </c>
      <c r="F13759" s="111" t="s">
        <v>139</v>
      </c>
      <c r="G13759" s="111" t="s">
        <v>139</v>
      </c>
      <c r="H13759" s="111" t="s">
        <v>139</v>
      </c>
      <c r="I13759" s="111" t="s">
        <v>139</v>
      </c>
      <c r="J13759" t="str">
        <f t="shared" si="428"/>
        <v>5406BeiteMineraljord</v>
      </c>
      <c r="K13759" s="111">
        <v>-0.96338340838695502</v>
      </c>
      <c r="L13759" s="111">
        <v>0</v>
      </c>
      <c r="M13759" s="111">
        <v>1.2448711246839999E-7</v>
      </c>
      <c r="N13759" s="112">
        <f t="shared" si="429"/>
        <v>-0.96338328389984251</v>
      </c>
    </row>
    <row r="13760" spans="1:14" x14ac:dyDescent="0.25">
      <c r="A13760" s="111" t="s">
        <v>955</v>
      </c>
      <c r="B13760" s="111">
        <f>INDEX(kommuner!C:C,MATCH(_xlfn.NUMBERVALUE(A13760),kommuner!B:B,0))</f>
        <v>5406</v>
      </c>
      <c r="C13760" s="111" t="s">
        <v>121</v>
      </c>
      <c r="D13760" s="111" t="s">
        <v>121</v>
      </c>
      <c r="E13760" s="111" t="s">
        <v>123</v>
      </c>
      <c r="F13760" s="111" t="s">
        <v>139</v>
      </c>
      <c r="G13760" s="111" t="s">
        <v>139</v>
      </c>
      <c r="H13760" s="111" t="s">
        <v>139</v>
      </c>
      <c r="I13760" s="111" t="s">
        <v>139</v>
      </c>
      <c r="J13760" t="str">
        <f t="shared" si="428"/>
        <v>5406BeiteOrganisk jord</v>
      </c>
      <c r="K13760" s="111">
        <v>12.077525935985037</v>
      </c>
      <c r="L13760" s="111">
        <v>1.6412500000000001</v>
      </c>
      <c r="M13760" s="111">
        <v>0</v>
      </c>
      <c r="N13760" s="112">
        <f t="shared" si="429"/>
        <v>13.718775935985036</v>
      </c>
    </row>
    <row r="13761" spans="1:14" x14ac:dyDescent="0.25">
      <c r="A13761" s="111" t="s">
        <v>955</v>
      </c>
      <c r="B13761" s="111">
        <f>INDEX(kommuner!C:C,MATCH(_xlfn.NUMBERVALUE(A13761),kommuner!B:B,0))</f>
        <v>5406</v>
      </c>
      <c r="C13761" s="111" t="s">
        <v>84</v>
      </c>
      <c r="D13761" s="111" t="s">
        <v>84</v>
      </c>
      <c r="E13761" s="111" t="s">
        <v>126</v>
      </c>
      <c r="F13761" s="111" t="s">
        <v>139</v>
      </c>
      <c r="G13761" s="111" t="s">
        <v>139</v>
      </c>
      <c r="H13761" s="111" t="s">
        <v>139</v>
      </c>
      <c r="I13761" s="111" t="s">
        <v>139</v>
      </c>
      <c r="J13761" t="str">
        <f t="shared" si="428"/>
        <v>5406Dyrket markMineraljord</v>
      </c>
      <c r="K13761" s="111">
        <v>-0.51473189514291939</v>
      </c>
      <c r="L13761" s="111">
        <v>0</v>
      </c>
      <c r="M13761" s="111">
        <v>0</v>
      </c>
      <c r="N13761" s="112">
        <f t="shared" si="429"/>
        <v>-0.51473189514291939</v>
      </c>
    </row>
    <row r="13762" spans="1:14" x14ac:dyDescent="0.25">
      <c r="A13762" s="111" t="s">
        <v>955</v>
      </c>
      <c r="B13762" s="111">
        <f>INDEX(kommuner!C:C,MATCH(_xlfn.NUMBERVALUE(A13762),kommuner!B:B,0))</f>
        <v>5406</v>
      </c>
      <c r="C13762" s="111" t="s">
        <v>84</v>
      </c>
      <c r="D13762" s="111" t="s">
        <v>84</v>
      </c>
      <c r="E13762" s="111" t="s">
        <v>123</v>
      </c>
      <c r="F13762" s="111" t="s">
        <v>139</v>
      </c>
      <c r="G13762" s="111" t="s">
        <v>139</v>
      </c>
      <c r="H13762" s="111" t="s">
        <v>139</v>
      </c>
      <c r="I13762" s="111" t="s">
        <v>139</v>
      </c>
      <c r="J13762" t="str">
        <f t="shared" si="428"/>
        <v>5406Dyrket markOrganisk jord</v>
      </c>
      <c r="K13762" s="111">
        <v>28.726149366675592</v>
      </c>
      <c r="L13762" s="111">
        <v>1.45625</v>
      </c>
      <c r="M13762" s="111">
        <v>0</v>
      </c>
      <c r="N13762" s="112">
        <f t="shared" si="429"/>
        <v>30.182399366675593</v>
      </c>
    </row>
    <row r="13763" spans="1:14" x14ac:dyDescent="0.25">
      <c r="A13763" s="111" t="s">
        <v>955</v>
      </c>
      <c r="B13763" s="111">
        <f>INDEX(kommuner!C:C,MATCH(_xlfn.NUMBERVALUE(A13763),kommuner!B:B,0))</f>
        <v>5406</v>
      </c>
      <c r="C13763" s="111" t="s">
        <v>127</v>
      </c>
      <c r="D13763" s="111" t="s">
        <v>127</v>
      </c>
      <c r="E13763" s="111" t="s">
        <v>126</v>
      </c>
      <c r="F13763" s="111" t="s">
        <v>172</v>
      </c>
      <c r="G13763" s="111" t="s">
        <v>180</v>
      </c>
      <c r="H13763" s="111" t="s">
        <v>172</v>
      </c>
      <c r="I13763" s="111" t="s">
        <v>180</v>
      </c>
      <c r="J13763" t="str">
        <f t="shared" ref="J13763:J13826" si="430">B13763&amp;C13763&amp;E13763&amp;IF(C13763="Skog",F13763&amp;G13763,"")</f>
        <v>5406SkogMineraljordBarskogHøy</v>
      </c>
      <c r="K13763" s="111">
        <v>-4.1008350957832223</v>
      </c>
      <c r="L13763" s="111">
        <v>0.85306406685236758</v>
      </c>
      <c r="M13763" s="111">
        <v>6.4056614999681585E-2</v>
      </c>
      <c r="N13763" s="112">
        <f t="shared" ref="N13763:N13826" si="431">SUM(K13763:M13763)</f>
        <v>-3.183714413931173</v>
      </c>
    </row>
    <row r="13764" spans="1:14" x14ac:dyDescent="0.25">
      <c r="A13764" s="111" t="s">
        <v>955</v>
      </c>
      <c r="B13764" s="111">
        <f>INDEX(kommuner!C:C,MATCH(_xlfn.NUMBERVALUE(A13764),kommuner!B:B,0))</f>
        <v>5406</v>
      </c>
      <c r="C13764" s="111" t="s">
        <v>127</v>
      </c>
      <c r="D13764" s="111" t="s">
        <v>127</v>
      </c>
      <c r="E13764" s="111" t="s">
        <v>126</v>
      </c>
      <c r="F13764" s="111" t="s">
        <v>172</v>
      </c>
      <c r="G13764" s="111" t="s">
        <v>167</v>
      </c>
      <c r="H13764" s="111" t="s">
        <v>172</v>
      </c>
      <c r="I13764" s="111" t="s">
        <v>167</v>
      </c>
      <c r="J13764" t="str">
        <f t="shared" si="430"/>
        <v>5406SkogMineraljordBarskogImpediment</v>
      </c>
      <c r="K13764" s="111">
        <v>-1.3727794028153204</v>
      </c>
      <c r="L13764" s="111">
        <v>0.85306406685236758</v>
      </c>
      <c r="M13764" s="111">
        <v>6.3979989500968365E-2</v>
      </c>
      <c r="N13764" s="112">
        <f t="shared" si="431"/>
        <v>-0.45573534646198444</v>
      </c>
    </row>
    <row r="13765" spans="1:14" x14ac:dyDescent="0.25">
      <c r="A13765" s="111" t="s">
        <v>955</v>
      </c>
      <c r="B13765" s="111">
        <f>INDEX(kommuner!C:C,MATCH(_xlfn.NUMBERVALUE(A13765),kommuner!B:B,0))</f>
        <v>5406</v>
      </c>
      <c r="C13765" s="111" t="s">
        <v>127</v>
      </c>
      <c r="D13765" s="111" t="s">
        <v>127</v>
      </c>
      <c r="E13765" s="111" t="s">
        <v>126</v>
      </c>
      <c r="F13765" s="111" t="s">
        <v>172</v>
      </c>
      <c r="G13765" s="111" t="s">
        <v>190</v>
      </c>
      <c r="H13765" s="111" t="s">
        <v>172</v>
      </c>
      <c r="I13765" s="111" t="s">
        <v>190</v>
      </c>
      <c r="J13765" t="str">
        <f t="shared" si="430"/>
        <v>5406SkogMineraljordBarskogLav</v>
      </c>
      <c r="K13765" s="111">
        <v>-1.2890212031300934</v>
      </c>
      <c r="L13765" s="111">
        <v>0.85306406685236758</v>
      </c>
      <c r="M13765" s="111">
        <v>6.3979989500968365E-2</v>
      </c>
      <c r="N13765" s="112">
        <f t="shared" si="431"/>
        <v>-0.37197714677675742</v>
      </c>
    </row>
    <row r="13766" spans="1:14" x14ac:dyDescent="0.25">
      <c r="A13766" s="111" t="s">
        <v>955</v>
      </c>
      <c r="B13766" s="111">
        <f>INDEX(kommuner!C:C,MATCH(_xlfn.NUMBERVALUE(A13766),kommuner!B:B,0))</f>
        <v>5406</v>
      </c>
      <c r="C13766" s="111" t="s">
        <v>127</v>
      </c>
      <c r="D13766" s="111" t="s">
        <v>127</v>
      </c>
      <c r="E13766" s="111" t="s">
        <v>126</v>
      </c>
      <c r="F13766" s="111" t="s">
        <v>172</v>
      </c>
      <c r="G13766" s="111" t="s">
        <v>173</v>
      </c>
      <c r="H13766" s="111" t="s">
        <v>172</v>
      </c>
      <c r="I13766" s="111" t="s">
        <v>173</v>
      </c>
      <c r="J13766" t="str">
        <f t="shared" si="430"/>
        <v>5406SkogMineraljordBarskogMiddels</v>
      </c>
      <c r="K13766" s="111">
        <v>-2.9452289214132028</v>
      </c>
      <c r="L13766" s="111">
        <v>0.85306406685236758</v>
      </c>
      <c r="M13766" s="111">
        <v>6.4056614999681585E-2</v>
      </c>
      <c r="N13766" s="112">
        <f t="shared" si="431"/>
        <v>-2.0281082395611536</v>
      </c>
    </row>
    <row r="13767" spans="1:14" x14ac:dyDescent="0.25">
      <c r="A13767" s="111" t="s">
        <v>955</v>
      </c>
      <c r="B13767" s="111">
        <f>INDEX(kommuner!C:C,MATCH(_xlfn.NUMBERVALUE(A13767),kommuner!B:B,0))</f>
        <v>5406</v>
      </c>
      <c r="C13767" s="111" t="s">
        <v>127</v>
      </c>
      <c r="D13767" s="111" t="s">
        <v>127</v>
      </c>
      <c r="E13767" s="111" t="s">
        <v>126</v>
      </c>
      <c r="F13767" s="111" t="s">
        <v>172</v>
      </c>
      <c r="G13767" s="111" t="s">
        <v>186</v>
      </c>
      <c r="H13767" s="111" t="s">
        <v>172</v>
      </c>
      <c r="I13767" s="111" t="s">
        <v>186</v>
      </c>
      <c r="J13767" t="str">
        <f t="shared" si="430"/>
        <v>5406SkogMineraljordBarskogSærs høy</v>
      </c>
      <c r="K13767" s="111">
        <v>0.12072674540874306</v>
      </c>
      <c r="L13767" s="111">
        <v>0.85306406685236758</v>
      </c>
      <c r="M13767" s="111">
        <v>6.4056614999681585E-2</v>
      </c>
      <c r="N13767" s="112">
        <f t="shared" si="431"/>
        <v>1.0378474272607923</v>
      </c>
    </row>
    <row r="13768" spans="1:14" x14ac:dyDescent="0.25">
      <c r="A13768" s="111" t="s">
        <v>955</v>
      </c>
      <c r="B13768" s="111">
        <f>INDEX(kommuner!C:C,MATCH(_xlfn.NUMBERVALUE(A13768),kommuner!B:B,0))</f>
        <v>5406</v>
      </c>
      <c r="C13768" s="111" t="s">
        <v>127</v>
      </c>
      <c r="D13768" s="111" t="s">
        <v>127</v>
      </c>
      <c r="E13768" s="111" t="s">
        <v>126</v>
      </c>
      <c r="F13768" s="111" t="s">
        <v>179</v>
      </c>
      <c r="G13768" s="111" t="s">
        <v>180</v>
      </c>
      <c r="H13768" s="111" t="s">
        <v>179</v>
      </c>
      <c r="I13768" s="111" t="s">
        <v>180</v>
      </c>
      <c r="J13768" t="str">
        <f t="shared" si="430"/>
        <v>5406SkogMineraljordBlandingsskogHøy</v>
      </c>
      <c r="K13768" s="111">
        <v>-7.1939050909469406</v>
      </c>
      <c r="L13768" s="111">
        <v>0.85306406685236758</v>
      </c>
      <c r="M13768" s="111">
        <v>6.3979989500968365E-2</v>
      </c>
      <c r="N13768" s="112">
        <f t="shared" si="431"/>
        <v>-6.2768610345936047</v>
      </c>
    </row>
    <row r="13769" spans="1:14" x14ac:dyDescent="0.25">
      <c r="A13769" s="111" t="s">
        <v>955</v>
      </c>
      <c r="B13769" s="111">
        <f>INDEX(kommuner!C:C,MATCH(_xlfn.NUMBERVALUE(A13769),kommuner!B:B,0))</f>
        <v>5406</v>
      </c>
      <c r="C13769" s="111" t="s">
        <v>127</v>
      </c>
      <c r="D13769" s="111" t="s">
        <v>127</v>
      </c>
      <c r="E13769" s="111" t="s">
        <v>126</v>
      </c>
      <c r="F13769" s="111" t="s">
        <v>179</v>
      </c>
      <c r="G13769" s="111" t="s">
        <v>167</v>
      </c>
      <c r="H13769" s="111" t="s">
        <v>179</v>
      </c>
      <c r="I13769" s="111" t="s">
        <v>167</v>
      </c>
      <c r="J13769" t="str">
        <f t="shared" si="430"/>
        <v>5406SkogMineraljordBlandingsskogImpediment</v>
      </c>
      <c r="K13769" s="111">
        <v>-1.6598037998579707</v>
      </c>
      <c r="L13769" s="111">
        <v>0.85306406685236758</v>
      </c>
      <c r="M13769" s="111">
        <v>6.3979989500968365E-2</v>
      </c>
      <c r="N13769" s="112">
        <f t="shared" si="431"/>
        <v>-0.7427597435046347</v>
      </c>
    </row>
    <row r="13770" spans="1:14" x14ac:dyDescent="0.25">
      <c r="A13770" s="111" t="s">
        <v>955</v>
      </c>
      <c r="B13770" s="111">
        <f>INDEX(kommuner!C:C,MATCH(_xlfn.NUMBERVALUE(A13770),kommuner!B:B,0))</f>
        <v>5406</v>
      </c>
      <c r="C13770" s="111" t="s">
        <v>127</v>
      </c>
      <c r="D13770" s="111" t="s">
        <v>127</v>
      </c>
      <c r="E13770" s="111" t="s">
        <v>126</v>
      </c>
      <c r="F13770" s="111" t="s">
        <v>179</v>
      </c>
      <c r="G13770" s="111" t="s">
        <v>190</v>
      </c>
      <c r="H13770" s="111" t="s">
        <v>179</v>
      </c>
      <c r="I13770" s="111" t="s">
        <v>190</v>
      </c>
      <c r="J13770" t="str">
        <f t="shared" si="430"/>
        <v>5406SkogMineraljordBlandingsskogLav</v>
      </c>
      <c r="K13770" s="111">
        <v>-2.5588434197694254</v>
      </c>
      <c r="L13770" s="111">
        <v>0.85306406685236758</v>
      </c>
      <c r="M13770" s="111">
        <v>6.3979989500968365E-2</v>
      </c>
      <c r="N13770" s="112">
        <f t="shared" si="431"/>
        <v>-1.6417993634160897</v>
      </c>
    </row>
    <row r="13771" spans="1:14" x14ac:dyDescent="0.25">
      <c r="A13771" s="111" t="s">
        <v>955</v>
      </c>
      <c r="B13771" s="111">
        <f>INDEX(kommuner!C:C,MATCH(_xlfn.NUMBERVALUE(A13771),kommuner!B:B,0))</f>
        <v>5406</v>
      </c>
      <c r="C13771" s="111" t="s">
        <v>127</v>
      </c>
      <c r="D13771" s="111" t="s">
        <v>127</v>
      </c>
      <c r="E13771" s="111" t="s">
        <v>126</v>
      </c>
      <c r="F13771" s="111" t="s">
        <v>179</v>
      </c>
      <c r="G13771" s="111" t="s">
        <v>173</v>
      </c>
      <c r="H13771" s="111" t="s">
        <v>179</v>
      </c>
      <c r="I13771" s="111" t="s">
        <v>173</v>
      </c>
      <c r="J13771" t="str">
        <f t="shared" si="430"/>
        <v>5406SkogMineraljordBlandingsskogMiddels</v>
      </c>
      <c r="K13771" s="111">
        <v>-3.8687729546762566</v>
      </c>
      <c r="L13771" s="111">
        <v>0.85306406685236758</v>
      </c>
      <c r="M13771" s="111">
        <v>6.3979989500968365E-2</v>
      </c>
      <c r="N13771" s="112">
        <f t="shared" si="431"/>
        <v>-2.9517288983229206</v>
      </c>
    </row>
    <row r="13772" spans="1:14" x14ac:dyDescent="0.25">
      <c r="A13772" s="111" t="s">
        <v>955</v>
      </c>
      <c r="B13772" s="111">
        <f>INDEX(kommuner!C:C,MATCH(_xlfn.NUMBERVALUE(A13772),kommuner!B:B,0))</f>
        <v>5406</v>
      </c>
      <c r="C13772" s="111" t="s">
        <v>127</v>
      </c>
      <c r="D13772" s="111" t="s">
        <v>127</v>
      </c>
      <c r="E13772" s="111" t="s">
        <v>126</v>
      </c>
      <c r="F13772" s="111" t="s">
        <v>179</v>
      </c>
      <c r="G13772" s="111" t="s">
        <v>186</v>
      </c>
      <c r="H13772" s="111" t="s">
        <v>179</v>
      </c>
      <c r="I13772" s="111" t="s">
        <v>186</v>
      </c>
      <c r="J13772" t="str">
        <f t="shared" si="430"/>
        <v>5406SkogMineraljordBlandingsskogSærs høy</v>
      </c>
      <c r="K13772" s="111">
        <v>-2.9395925245326562</v>
      </c>
      <c r="L13772" s="111">
        <v>0.85306406685236758</v>
      </c>
      <c r="M13772" s="111">
        <v>6.3979989500968365E-2</v>
      </c>
      <c r="N13772" s="112">
        <f t="shared" si="431"/>
        <v>-2.0225484681793202</v>
      </c>
    </row>
    <row r="13773" spans="1:14" x14ac:dyDescent="0.25">
      <c r="A13773" s="111" t="s">
        <v>955</v>
      </c>
      <c r="B13773" s="111">
        <f>INDEX(kommuner!C:C,MATCH(_xlfn.NUMBERVALUE(A13773),kommuner!B:B,0))</f>
        <v>5406</v>
      </c>
      <c r="C13773" s="111" t="s">
        <v>127</v>
      </c>
      <c r="D13773" s="111" t="s">
        <v>127</v>
      </c>
      <c r="E13773" s="111" t="s">
        <v>126</v>
      </c>
      <c r="F13773" s="111" t="s">
        <v>185</v>
      </c>
      <c r="G13773" s="111" t="s">
        <v>180</v>
      </c>
      <c r="H13773" s="111" t="s">
        <v>185</v>
      </c>
      <c r="I13773" s="111" t="s">
        <v>180</v>
      </c>
      <c r="J13773" t="str">
        <f t="shared" si="430"/>
        <v>5406SkogMineraljordLauvskogHøy</v>
      </c>
      <c r="K13773" s="111">
        <v>-3.3269846154961789</v>
      </c>
      <c r="L13773" s="111">
        <v>0.85306406685236758</v>
      </c>
      <c r="M13773" s="111">
        <v>6.3979989500968365E-2</v>
      </c>
      <c r="N13773" s="112">
        <f t="shared" si="431"/>
        <v>-2.4099405591428429</v>
      </c>
    </row>
    <row r="13774" spans="1:14" x14ac:dyDescent="0.25">
      <c r="A13774" s="111" t="s">
        <v>955</v>
      </c>
      <c r="B13774" s="111">
        <f>INDEX(kommuner!C:C,MATCH(_xlfn.NUMBERVALUE(A13774),kommuner!B:B,0))</f>
        <v>5406</v>
      </c>
      <c r="C13774" s="111" t="s">
        <v>127</v>
      </c>
      <c r="D13774" s="111" t="s">
        <v>127</v>
      </c>
      <c r="E13774" s="111" t="s">
        <v>126</v>
      </c>
      <c r="F13774" s="111" t="s">
        <v>185</v>
      </c>
      <c r="G13774" s="111" t="s">
        <v>167</v>
      </c>
      <c r="H13774" s="111" t="s">
        <v>185</v>
      </c>
      <c r="I13774" s="111" t="s">
        <v>167</v>
      </c>
      <c r="J13774" t="str">
        <f t="shared" si="430"/>
        <v>5406SkogMineraljordLauvskogImpediment</v>
      </c>
      <c r="K13774" s="111">
        <v>-0.34791782039540947</v>
      </c>
      <c r="L13774" s="111">
        <v>0.85306406685236758</v>
      </c>
      <c r="M13774" s="111">
        <v>6.3979989500968365E-2</v>
      </c>
      <c r="N13774" s="112">
        <f t="shared" si="431"/>
        <v>0.56912623595792644</v>
      </c>
    </row>
    <row r="13775" spans="1:14" x14ac:dyDescent="0.25">
      <c r="A13775" s="111" t="s">
        <v>955</v>
      </c>
      <c r="B13775" s="111">
        <f>INDEX(kommuner!C:C,MATCH(_xlfn.NUMBERVALUE(A13775),kommuner!B:B,0))</f>
        <v>5406</v>
      </c>
      <c r="C13775" s="111" t="s">
        <v>127</v>
      </c>
      <c r="D13775" s="111" t="s">
        <v>127</v>
      </c>
      <c r="E13775" s="111" t="s">
        <v>126</v>
      </c>
      <c r="F13775" s="111" t="s">
        <v>185</v>
      </c>
      <c r="G13775" s="111" t="s">
        <v>190</v>
      </c>
      <c r="H13775" s="111" t="s">
        <v>185</v>
      </c>
      <c r="I13775" s="111" t="s">
        <v>190</v>
      </c>
      <c r="J13775" t="str">
        <f t="shared" si="430"/>
        <v>5406SkogMineraljordLauvskogLav</v>
      </c>
      <c r="K13775" s="111">
        <v>-8.9748170935426599E-2</v>
      </c>
      <c r="L13775" s="111">
        <v>0.85306406685236758</v>
      </c>
      <c r="M13775" s="111">
        <v>6.3979989500968365E-2</v>
      </c>
      <c r="N13775" s="112">
        <f t="shared" si="431"/>
        <v>0.82729588541790933</v>
      </c>
    </row>
    <row r="13776" spans="1:14" x14ac:dyDescent="0.25">
      <c r="A13776" s="111" t="s">
        <v>955</v>
      </c>
      <c r="B13776" s="111">
        <f>INDEX(kommuner!C:C,MATCH(_xlfn.NUMBERVALUE(A13776),kommuner!B:B,0))</f>
        <v>5406</v>
      </c>
      <c r="C13776" s="111" t="s">
        <v>127</v>
      </c>
      <c r="D13776" s="111" t="s">
        <v>127</v>
      </c>
      <c r="E13776" s="111" t="s">
        <v>126</v>
      </c>
      <c r="F13776" s="111" t="s">
        <v>185</v>
      </c>
      <c r="G13776" s="111" t="s">
        <v>173</v>
      </c>
      <c r="H13776" s="111" t="s">
        <v>185</v>
      </c>
      <c r="I13776" s="111" t="s">
        <v>173</v>
      </c>
      <c r="J13776" t="str">
        <f t="shared" si="430"/>
        <v>5406SkogMineraljordLauvskogMiddels</v>
      </c>
      <c r="K13776" s="111">
        <v>-1.7789409505847176</v>
      </c>
      <c r="L13776" s="111">
        <v>0.85306406685236758</v>
      </c>
      <c r="M13776" s="111">
        <v>6.3979989500968365E-2</v>
      </c>
      <c r="N13776" s="112">
        <f t="shared" si="431"/>
        <v>-0.86189689423138161</v>
      </c>
    </row>
    <row r="13777" spans="1:14" x14ac:dyDescent="0.25">
      <c r="A13777" s="111" t="s">
        <v>955</v>
      </c>
      <c r="B13777" s="111">
        <f>INDEX(kommuner!C:C,MATCH(_xlfn.NUMBERVALUE(A13777),kommuner!B:B,0))</f>
        <v>5406</v>
      </c>
      <c r="C13777" s="111" t="s">
        <v>127</v>
      </c>
      <c r="D13777" s="111" t="s">
        <v>127</v>
      </c>
      <c r="E13777" s="111" t="s">
        <v>126</v>
      </c>
      <c r="F13777" s="111" t="s">
        <v>185</v>
      </c>
      <c r="G13777" s="111" t="s">
        <v>186</v>
      </c>
      <c r="H13777" s="111" t="s">
        <v>185</v>
      </c>
      <c r="I13777" s="111" t="s">
        <v>186</v>
      </c>
      <c r="J13777" t="str">
        <f t="shared" si="430"/>
        <v>5406SkogMineraljordLauvskogSærs høy</v>
      </c>
      <c r="K13777" s="111">
        <v>-3.6560473259425113</v>
      </c>
      <c r="L13777" s="111">
        <v>0.85306406685236758</v>
      </c>
      <c r="M13777" s="111">
        <v>6.3979989500968365E-2</v>
      </c>
      <c r="N13777" s="112">
        <f t="shared" si="431"/>
        <v>-2.7390032695891753</v>
      </c>
    </row>
    <row r="13778" spans="1:14" x14ac:dyDescent="0.25">
      <c r="A13778" s="111" t="s">
        <v>955</v>
      </c>
      <c r="B13778" s="111">
        <f>INDEX(kommuner!C:C,MATCH(_xlfn.NUMBERVALUE(A13778),kommuner!B:B,0))</f>
        <v>5406</v>
      </c>
      <c r="C13778" s="111" t="s">
        <v>127</v>
      </c>
      <c r="D13778" s="111" t="s">
        <v>127</v>
      </c>
      <c r="E13778" s="111" t="s">
        <v>123</v>
      </c>
      <c r="F13778" s="111" t="s">
        <v>172</v>
      </c>
      <c r="G13778" s="111" t="s">
        <v>180</v>
      </c>
      <c r="H13778" s="111" t="s">
        <v>172</v>
      </c>
      <c r="I13778" s="111" t="s">
        <v>180</v>
      </c>
      <c r="J13778" t="str">
        <f t="shared" si="430"/>
        <v>5406SkogOrganisk jordBarskogHøy</v>
      </c>
      <c r="K13778" s="111">
        <v>-2.5184559031994138</v>
      </c>
      <c r="L13778" s="111">
        <v>0.92784825435236762</v>
      </c>
      <c r="M13778" s="111">
        <v>0.46518126042825314</v>
      </c>
      <c r="N13778" s="112">
        <f t="shared" si="431"/>
        <v>-1.1254263884187932</v>
      </c>
    </row>
    <row r="13779" spans="1:14" x14ac:dyDescent="0.25">
      <c r="A13779" s="111" t="s">
        <v>955</v>
      </c>
      <c r="B13779" s="111">
        <f>INDEX(kommuner!C:C,MATCH(_xlfn.NUMBERVALUE(A13779),kommuner!B:B,0))</f>
        <v>5406</v>
      </c>
      <c r="C13779" s="111" t="s">
        <v>127</v>
      </c>
      <c r="D13779" s="111" t="s">
        <v>127</v>
      </c>
      <c r="E13779" s="111" t="s">
        <v>123</v>
      </c>
      <c r="F13779" s="111" t="s">
        <v>172</v>
      </c>
      <c r="G13779" s="111" t="s">
        <v>167</v>
      </c>
      <c r="H13779" s="111" t="s">
        <v>172</v>
      </c>
      <c r="I13779" s="111" t="s">
        <v>167</v>
      </c>
      <c r="J13779" t="str">
        <f t="shared" si="430"/>
        <v>5406SkogOrganisk jordBarskogImpediment</v>
      </c>
      <c r="K13779" s="111">
        <v>-0.13011741963904588</v>
      </c>
      <c r="L13779" s="111">
        <v>0.92784825435236762</v>
      </c>
      <c r="M13779" s="111">
        <v>0.46510463492953991</v>
      </c>
      <c r="N13779" s="112">
        <f t="shared" si="431"/>
        <v>1.2628354696428616</v>
      </c>
    </row>
    <row r="13780" spans="1:14" x14ac:dyDescent="0.25">
      <c r="A13780" s="111" t="s">
        <v>955</v>
      </c>
      <c r="B13780" s="111">
        <f>INDEX(kommuner!C:C,MATCH(_xlfn.NUMBERVALUE(A13780),kommuner!B:B,0))</f>
        <v>5406</v>
      </c>
      <c r="C13780" s="111" t="s">
        <v>127</v>
      </c>
      <c r="D13780" s="111" t="s">
        <v>127</v>
      </c>
      <c r="E13780" s="111" t="s">
        <v>123</v>
      </c>
      <c r="F13780" s="111" t="s">
        <v>172</v>
      </c>
      <c r="G13780" s="111" t="s">
        <v>190</v>
      </c>
      <c r="H13780" s="111" t="s">
        <v>172</v>
      </c>
      <c r="I13780" s="111" t="s">
        <v>190</v>
      </c>
      <c r="J13780" t="str">
        <f t="shared" si="430"/>
        <v>5406SkogOrganisk jordBarskogLav</v>
      </c>
      <c r="K13780" s="111">
        <v>-0.50666953101693391</v>
      </c>
      <c r="L13780" s="111">
        <v>0.92784825435236762</v>
      </c>
      <c r="M13780" s="111">
        <v>0.46510463492953991</v>
      </c>
      <c r="N13780" s="112">
        <f t="shared" si="431"/>
        <v>0.88628335826497362</v>
      </c>
    </row>
    <row r="13781" spans="1:14" x14ac:dyDescent="0.25">
      <c r="A13781" s="111" t="s">
        <v>955</v>
      </c>
      <c r="B13781" s="111">
        <f>INDEX(kommuner!C:C,MATCH(_xlfn.NUMBERVALUE(A13781),kommuner!B:B,0))</f>
        <v>5406</v>
      </c>
      <c r="C13781" s="111" t="s">
        <v>127</v>
      </c>
      <c r="D13781" s="111" t="s">
        <v>127</v>
      </c>
      <c r="E13781" s="111" t="s">
        <v>123</v>
      </c>
      <c r="F13781" s="111" t="s">
        <v>172</v>
      </c>
      <c r="G13781" s="111" t="s">
        <v>173</v>
      </c>
      <c r="H13781" s="111" t="s">
        <v>172</v>
      </c>
      <c r="I13781" s="111" t="s">
        <v>173</v>
      </c>
      <c r="J13781" t="str">
        <f t="shared" si="430"/>
        <v>5406SkogOrganisk jordBarskogMiddels</v>
      </c>
      <c r="K13781" s="111">
        <v>-1.5571490961494638</v>
      </c>
      <c r="L13781" s="111">
        <v>0.92784825435236762</v>
      </c>
      <c r="M13781" s="111">
        <v>0.46518126042825314</v>
      </c>
      <c r="N13781" s="112">
        <f t="shared" si="431"/>
        <v>-0.16411958136884308</v>
      </c>
    </row>
    <row r="13782" spans="1:14" x14ac:dyDescent="0.25">
      <c r="A13782" s="111" t="s">
        <v>955</v>
      </c>
      <c r="B13782" s="111">
        <f>INDEX(kommuner!C:C,MATCH(_xlfn.NUMBERVALUE(A13782),kommuner!B:B,0))</f>
        <v>5406</v>
      </c>
      <c r="C13782" s="111" t="s">
        <v>127</v>
      </c>
      <c r="D13782" s="111" t="s">
        <v>127</v>
      </c>
      <c r="E13782" s="111" t="s">
        <v>123</v>
      </c>
      <c r="F13782" s="111" t="s">
        <v>172</v>
      </c>
      <c r="G13782" s="111" t="s">
        <v>186</v>
      </c>
      <c r="H13782" s="111" t="s">
        <v>172</v>
      </c>
      <c r="I13782" s="111" t="s">
        <v>186</v>
      </c>
      <c r="J13782" t="str">
        <f t="shared" si="430"/>
        <v>5406SkogOrganisk jordBarskogSærs høy</v>
      </c>
      <c r="K13782" s="111">
        <v>2.5548655235722699</v>
      </c>
      <c r="L13782" s="111">
        <v>0.92784825435236762</v>
      </c>
      <c r="M13782" s="111">
        <v>0.46518126042825314</v>
      </c>
      <c r="N13782" s="112">
        <f t="shared" si="431"/>
        <v>3.9478950383528906</v>
      </c>
    </row>
    <row r="13783" spans="1:14" x14ac:dyDescent="0.25">
      <c r="A13783" s="111" t="s">
        <v>955</v>
      </c>
      <c r="B13783" s="111">
        <f>INDEX(kommuner!C:C,MATCH(_xlfn.NUMBERVALUE(A13783),kommuner!B:B,0))</f>
        <v>5406</v>
      </c>
      <c r="C13783" s="111" t="s">
        <v>127</v>
      </c>
      <c r="D13783" s="111" t="s">
        <v>127</v>
      </c>
      <c r="E13783" s="111" t="s">
        <v>123</v>
      </c>
      <c r="F13783" s="111" t="s">
        <v>179</v>
      </c>
      <c r="G13783" s="111" t="s">
        <v>180</v>
      </c>
      <c r="H13783" s="111" t="s">
        <v>179</v>
      </c>
      <c r="I13783" s="111" t="s">
        <v>180</v>
      </c>
      <c r="J13783" t="str">
        <f t="shared" si="430"/>
        <v>5406SkogOrganisk jordBlandingsskogHøy</v>
      </c>
      <c r="K13783" s="111">
        <v>-5.5554344456832343</v>
      </c>
      <c r="L13783" s="111">
        <v>0.92784825435236762</v>
      </c>
      <c r="M13783" s="111">
        <v>0.46510463492953991</v>
      </c>
      <c r="N13783" s="112">
        <f t="shared" si="431"/>
        <v>-4.1624815564013264</v>
      </c>
    </row>
    <row r="13784" spans="1:14" x14ac:dyDescent="0.25">
      <c r="A13784" s="111" t="s">
        <v>955</v>
      </c>
      <c r="B13784" s="111">
        <f>INDEX(kommuner!C:C,MATCH(_xlfn.NUMBERVALUE(A13784),kommuner!B:B,0))</f>
        <v>5406</v>
      </c>
      <c r="C13784" s="111" t="s">
        <v>127</v>
      </c>
      <c r="D13784" s="111" t="s">
        <v>127</v>
      </c>
      <c r="E13784" s="111" t="s">
        <v>123</v>
      </c>
      <c r="F13784" s="111" t="s">
        <v>179</v>
      </c>
      <c r="G13784" s="111" t="s">
        <v>167</v>
      </c>
      <c r="H13784" s="111" t="s">
        <v>179</v>
      </c>
      <c r="I13784" s="111" t="s">
        <v>167</v>
      </c>
      <c r="J13784" t="str">
        <f t="shared" si="430"/>
        <v>5406SkogOrganisk jordBlandingsskogImpediment</v>
      </c>
      <c r="K13784" s="111">
        <v>-0.28586344175800005</v>
      </c>
      <c r="L13784" s="111">
        <v>0.92784825435236762</v>
      </c>
      <c r="M13784" s="111">
        <v>0.46510463492953991</v>
      </c>
      <c r="N13784" s="112">
        <f t="shared" si="431"/>
        <v>1.1070894475239075</v>
      </c>
    </row>
    <row r="13785" spans="1:14" x14ac:dyDescent="0.25">
      <c r="A13785" s="111" t="s">
        <v>955</v>
      </c>
      <c r="B13785" s="111">
        <f>INDEX(kommuner!C:C,MATCH(_xlfn.NUMBERVALUE(A13785),kommuner!B:B,0))</f>
        <v>5406</v>
      </c>
      <c r="C13785" s="111" t="s">
        <v>127</v>
      </c>
      <c r="D13785" s="111" t="s">
        <v>127</v>
      </c>
      <c r="E13785" s="111" t="s">
        <v>123</v>
      </c>
      <c r="F13785" s="111" t="s">
        <v>179</v>
      </c>
      <c r="G13785" s="111" t="s">
        <v>190</v>
      </c>
      <c r="H13785" s="111" t="s">
        <v>179</v>
      </c>
      <c r="I13785" s="111" t="s">
        <v>190</v>
      </c>
      <c r="J13785" t="str">
        <f t="shared" si="430"/>
        <v>5406SkogOrganisk jordBlandingsskogLav</v>
      </c>
      <c r="K13785" s="111">
        <v>-1.2347339377887629</v>
      </c>
      <c r="L13785" s="111">
        <v>0.92784825435236762</v>
      </c>
      <c r="M13785" s="111">
        <v>0.46510463492953991</v>
      </c>
      <c r="N13785" s="112">
        <f t="shared" si="431"/>
        <v>0.15821895149314458</v>
      </c>
    </row>
    <row r="13786" spans="1:14" x14ac:dyDescent="0.25">
      <c r="A13786" s="111" t="s">
        <v>955</v>
      </c>
      <c r="B13786" s="111">
        <f>INDEX(kommuner!C:C,MATCH(_xlfn.NUMBERVALUE(A13786),kommuner!B:B,0))</f>
        <v>5406</v>
      </c>
      <c r="C13786" s="111" t="s">
        <v>127</v>
      </c>
      <c r="D13786" s="111" t="s">
        <v>127</v>
      </c>
      <c r="E13786" s="111" t="s">
        <v>123</v>
      </c>
      <c r="F13786" s="111" t="s">
        <v>179</v>
      </c>
      <c r="G13786" s="111" t="s">
        <v>173</v>
      </c>
      <c r="H13786" s="111" t="s">
        <v>179</v>
      </c>
      <c r="I13786" s="111" t="s">
        <v>173</v>
      </c>
      <c r="J13786" t="str">
        <f t="shared" si="430"/>
        <v>5406SkogOrganisk jordBlandingsskogMiddels</v>
      </c>
      <c r="K13786" s="111">
        <v>-2.4239591752717748</v>
      </c>
      <c r="L13786" s="111">
        <v>0.92784825435236762</v>
      </c>
      <c r="M13786" s="111">
        <v>0.46510463492953991</v>
      </c>
      <c r="N13786" s="112">
        <f t="shared" si="431"/>
        <v>-1.0310062859898674</v>
      </c>
    </row>
    <row r="13787" spans="1:14" x14ac:dyDescent="0.25">
      <c r="A13787" s="111" t="s">
        <v>955</v>
      </c>
      <c r="B13787" s="111">
        <f>INDEX(kommuner!C:C,MATCH(_xlfn.NUMBERVALUE(A13787),kommuner!B:B,0))</f>
        <v>5406</v>
      </c>
      <c r="C13787" s="111" t="s">
        <v>127</v>
      </c>
      <c r="D13787" s="111" t="s">
        <v>127</v>
      </c>
      <c r="E13787" s="111" t="s">
        <v>123</v>
      </c>
      <c r="F13787" s="111" t="s">
        <v>179</v>
      </c>
      <c r="G13787" s="111" t="s">
        <v>186</v>
      </c>
      <c r="H13787" s="111" t="s">
        <v>179</v>
      </c>
      <c r="I13787" s="111" t="s">
        <v>186</v>
      </c>
      <c r="J13787" t="str">
        <f t="shared" si="430"/>
        <v>5406SkogOrganisk jordBlandingsskogSærs høy</v>
      </c>
      <c r="K13787" s="111">
        <v>-1.5726115302258048</v>
      </c>
      <c r="L13787" s="111">
        <v>0.92784825435236762</v>
      </c>
      <c r="M13787" s="111">
        <v>0.46510463492953991</v>
      </c>
      <c r="N13787" s="112">
        <f t="shared" si="431"/>
        <v>-0.17965864094389727</v>
      </c>
    </row>
    <row r="13788" spans="1:14" x14ac:dyDescent="0.25">
      <c r="A13788" s="111" t="s">
        <v>955</v>
      </c>
      <c r="B13788" s="111">
        <f>INDEX(kommuner!C:C,MATCH(_xlfn.NUMBERVALUE(A13788),kommuner!B:B,0))</f>
        <v>5406</v>
      </c>
      <c r="C13788" s="111" t="s">
        <v>127</v>
      </c>
      <c r="D13788" s="111" t="s">
        <v>127</v>
      </c>
      <c r="E13788" s="111" t="s">
        <v>123</v>
      </c>
      <c r="F13788" s="111" t="s">
        <v>185</v>
      </c>
      <c r="G13788" s="111" t="s">
        <v>180</v>
      </c>
      <c r="H13788" s="111" t="s">
        <v>185</v>
      </c>
      <c r="I13788" s="111" t="s">
        <v>180</v>
      </c>
      <c r="J13788" t="str">
        <f t="shared" si="430"/>
        <v>5406SkogOrganisk jordLauvskogHøy</v>
      </c>
      <c r="K13788" s="111">
        <v>-1.9913688882377358</v>
      </c>
      <c r="L13788" s="111">
        <v>0.92784825435236762</v>
      </c>
      <c r="M13788" s="111">
        <v>0.46510463492953991</v>
      </c>
      <c r="N13788" s="112">
        <f t="shared" si="431"/>
        <v>-0.59841599895582831</v>
      </c>
    </row>
    <row r="13789" spans="1:14" x14ac:dyDescent="0.25">
      <c r="A13789" s="111" t="s">
        <v>955</v>
      </c>
      <c r="B13789" s="111">
        <f>INDEX(kommuner!C:C,MATCH(_xlfn.NUMBERVALUE(A13789),kommuner!B:B,0))</f>
        <v>5406</v>
      </c>
      <c r="C13789" s="111" t="s">
        <v>127</v>
      </c>
      <c r="D13789" s="111" t="s">
        <v>127</v>
      </c>
      <c r="E13789" s="111" t="s">
        <v>123</v>
      </c>
      <c r="F13789" s="111" t="s">
        <v>185</v>
      </c>
      <c r="G13789" s="111" t="s">
        <v>167</v>
      </c>
      <c r="H13789" s="111" t="s">
        <v>185</v>
      </c>
      <c r="I13789" s="111" t="s">
        <v>167</v>
      </c>
      <c r="J13789" t="str">
        <f t="shared" si="430"/>
        <v>5406SkogOrganisk jordLauvskogImpediment</v>
      </c>
      <c r="K13789" s="111">
        <v>0.35000626494250675</v>
      </c>
      <c r="L13789" s="111">
        <v>0.92784825435236762</v>
      </c>
      <c r="M13789" s="111">
        <v>0.46510463492953991</v>
      </c>
      <c r="N13789" s="112">
        <f t="shared" si="431"/>
        <v>1.7429591542244141</v>
      </c>
    </row>
    <row r="13790" spans="1:14" x14ac:dyDescent="0.25">
      <c r="A13790" s="111" t="s">
        <v>955</v>
      </c>
      <c r="B13790" s="111">
        <f>INDEX(kommuner!C:C,MATCH(_xlfn.NUMBERVALUE(A13790),kommuner!B:B,0))</f>
        <v>5406</v>
      </c>
      <c r="C13790" s="111" t="s">
        <v>127</v>
      </c>
      <c r="D13790" s="111" t="s">
        <v>127</v>
      </c>
      <c r="E13790" s="111" t="s">
        <v>123</v>
      </c>
      <c r="F13790" s="111" t="s">
        <v>185</v>
      </c>
      <c r="G13790" s="111" t="s">
        <v>190</v>
      </c>
      <c r="H13790" s="111" t="s">
        <v>185</v>
      </c>
      <c r="I13790" s="111" t="s">
        <v>190</v>
      </c>
      <c r="J13790" t="str">
        <f t="shared" si="430"/>
        <v>5406SkogOrganisk jordLauvskogLav</v>
      </c>
      <c r="K13790" s="111">
        <v>1.1144075558526714</v>
      </c>
      <c r="L13790" s="111">
        <v>0.92784825435236762</v>
      </c>
      <c r="M13790" s="111">
        <v>0.46510463492953991</v>
      </c>
      <c r="N13790" s="112">
        <f t="shared" si="431"/>
        <v>2.5073604451345788</v>
      </c>
    </row>
    <row r="13791" spans="1:14" x14ac:dyDescent="0.25">
      <c r="A13791" s="111" t="s">
        <v>955</v>
      </c>
      <c r="B13791" s="111">
        <f>INDEX(kommuner!C:C,MATCH(_xlfn.NUMBERVALUE(A13791),kommuner!B:B,0))</f>
        <v>5406</v>
      </c>
      <c r="C13791" s="111" t="s">
        <v>127</v>
      </c>
      <c r="D13791" s="111" t="s">
        <v>127</v>
      </c>
      <c r="E13791" s="111" t="s">
        <v>123</v>
      </c>
      <c r="F13791" s="111" t="s">
        <v>185</v>
      </c>
      <c r="G13791" s="111" t="s">
        <v>173</v>
      </c>
      <c r="H13791" s="111" t="s">
        <v>185</v>
      </c>
      <c r="I13791" s="111" t="s">
        <v>173</v>
      </c>
      <c r="J13791" t="str">
        <f t="shared" si="430"/>
        <v>5406SkogOrganisk jordLauvskogMiddels</v>
      </c>
      <c r="K13791" s="111">
        <v>-0.62664468270982987</v>
      </c>
      <c r="L13791" s="111">
        <v>0.92784825435236762</v>
      </c>
      <c r="M13791" s="111">
        <v>0.46510463492953991</v>
      </c>
      <c r="N13791" s="112">
        <f t="shared" si="431"/>
        <v>0.76630820657207765</v>
      </c>
    </row>
    <row r="13792" spans="1:14" x14ac:dyDescent="0.25">
      <c r="A13792" s="111" t="s">
        <v>955</v>
      </c>
      <c r="B13792" s="111">
        <f>INDEX(kommuner!C:C,MATCH(_xlfn.NUMBERVALUE(A13792),kommuner!B:B,0))</f>
        <v>5406</v>
      </c>
      <c r="C13792" s="111" t="s">
        <v>127</v>
      </c>
      <c r="D13792" s="111" t="s">
        <v>127</v>
      </c>
      <c r="E13792" s="111" t="s">
        <v>123</v>
      </c>
      <c r="F13792" s="111" t="s">
        <v>185</v>
      </c>
      <c r="G13792" s="111" t="s">
        <v>186</v>
      </c>
      <c r="H13792" s="111" t="s">
        <v>185</v>
      </c>
      <c r="I13792" s="111" t="s">
        <v>186</v>
      </c>
      <c r="J13792" t="str">
        <f t="shared" si="430"/>
        <v>5406SkogOrganisk jordLauvskogSærs høy</v>
      </c>
      <c r="K13792" s="111">
        <v>-1.8997279926091779</v>
      </c>
      <c r="L13792" s="111">
        <v>0.92784825435236762</v>
      </c>
      <c r="M13792" s="111">
        <v>0.46510463492953991</v>
      </c>
      <c r="N13792" s="112">
        <f t="shared" si="431"/>
        <v>-0.50677510332727038</v>
      </c>
    </row>
    <row r="13793" spans="1:14" x14ac:dyDescent="0.25">
      <c r="A13793" s="111" t="s">
        <v>955</v>
      </c>
      <c r="B13793" s="111">
        <f>INDEX(kommuner!C:C,MATCH(_xlfn.NUMBERVALUE(A13793),kommuner!B:B,0))</f>
        <v>5406</v>
      </c>
      <c r="C13793" s="111" t="s">
        <v>83</v>
      </c>
      <c r="D13793" s="111" t="s">
        <v>83</v>
      </c>
      <c r="E13793" s="111" t="s">
        <v>126</v>
      </c>
      <c r="F13793" s="111" t="s">
        <v>139</v>
      </c>
      <c r="G13793" s="111" t="s">
        <v>139</v>
      </c>
      <c r="H13793" s="111" t="s">
        <v>139</v>
      </c>
      <c r="I13793" s="111" t="s">
        <v>139</v>
      </c>
      <c r="J13793" t="str">
        <f t="shared" si="430"/>
        <v>5406Utbygd arealMineraljord</v>
      </c>
      <c r="K13793" s="111">
        <v>6.7868445194857546E-2</v>
      </c>
      <c r="L13793" s="111">
        <v>0</v>
      </c>
      <c r="M13793" s="111">
        <v>1.303047089454229E-2</v>
      </c>
      <c r="N13793" s="112">
        <f t="shared" si="431"/>
        <v>8.0898916089399836E-2</v>
      </c>
    </row>
    <row r="13794" spans="1:14" x14ac:dyDescent="0.25">
      <c r="A13794" s="111" t="s">
        <v>955</v>
      </c>
      <c r="B13794" s="111">
        <f>INDEX(kommuner!C:C,MATCH(_xlfn.NUMBERVALUE(A13794),kommuner!B:B,0))</f>
        <v>5406</v>
      </c>
      <c r="C13794" s="111" t="s">
        <v>83</v>
      </c>
      <c r="D13794" s="111" t="s">
        <v>83</v>
      </c>
      <c r="E13794" s="111" t="s">
        <v>123</v>
      </c>
      <c r="F13794" s="111" t="s">
        <v>139</v>
      </c>
      <c r="G13794" s="111" t="s">
        <v>139</v>
      </c>
      <c r="H13794" s="111" t="s">
        <v>139</v>
      </c>
      <c r="I13794" s="111" t="s">
        <v>139</v>
      </c>
      <c r="J13794" t="str">
        <f t="shared" si="430"/>
        <v>5406Utbygd arealOrganisk jord</v>
      </c>
      <c r="K13794" s="111">
        <v>29.011421395201612</v>
      </c>
      <c r="L13794" s="111">
        <v>0</v>
      </c>
      <c r="M13794" s="111">
        <v>1.303047089454229E-2</v>
      </c>
      <c r="N13794" s="112">
        <f t="shared" si="431"/>
        <v>29.024451866096154</v>
      </c>
    </row>
    <row r="13795" spans="1:14" x14ac:dyDescent="0.25">
      <c r="A13795" s="111" t="s">
        <v>955</v>
      </c>
      <c r="B13795" s="111">
        <f>INDEX(kommuner!C:C,MATCH(_xlfn.NUMBERVALUE(A13795),kommuner!B:B,0))</f>
        <v>5406</v>
      </c>
      <c r="C13795" s="111" t="s">
        <v>181</v>
      </c>
      <c r="D13795" s="111" t="s">
        <v>181</v>
      </c>
      <c r="E13795" s="111" t="s">
        <v>123</v>
      </c>
      <c r="F13795" s="111" t="s">
        <v>139</v>
      </c>
      <c r="G13795" s="111" t="s">
        <v>139</v>
      </c>
      <c r="H13795" s="111" t="s">
        <v>139</v>
      </c>
      <c r="I13795" s="111" t="s">
        <v>139</v>
      </c>
      <c r="J13795" t="str">
        <f t="shared" si="430"/>
        <v>5406Vann og myrOrganisk jord</v>
      </c>
      <c r="K13795" s="111">
        <v>-0.20040009744654491</v>
      </c>
      <c r="L13795" s="111">
        <v>0</v>
      </c>
      <c r="M13795" s="111">
        <v>0</v>
      </c>
      <c r="N13795" s="112">
        <f t="shared" si="431"/>
        <v>-0.20040009744654491</v>
      </c>
    </row>
    <row r="13796" spans="1:14" x14ac:dyDescent="0.25">
      <c r="A13796" s="111" t="s">
        <v>956</v>
      </c>
      <c r="B13796" s="111">
        <f>INDEX(kommuner!C:C,MATCH(_xlfn.NUMBERVALUE(A13796),kommuner!B:B,0))</f>
        <v>5434</v>
      </c>
      <c r="C13796" s="111" t="s">
        <v>82</v>
      </c>
      <c r="D13796" s="111" t="s">
        <v>82</v>
      </c>
      <c r="E13796" s="111" t="s">
        <v>126</v>
      </c>
      <c r="F13796" s="111" t="s">
        <v>139</v>
      </c>
      <c r="G13796" s="111" t="s">
        <v>139</v>
      </c>
      <c r="H13796" s="111" t="s">
        <v>139</v>
      </c>
      <c r="I13796" s="111" t="s">
        <v>139</v>
      </c>
      <c r="J13796" t="str">
        <f t="shared" si="430"/>
        <v>5434Annen utmarkMineraljord</v>
      </c>
      <c r="K13796" s="111">
        <v>-1.4554712585335521E-3</v>
      </c>
      <c r="L13796" s="111">
        <v>0</v>
      </c>
      <c r="M13796" s="111">
        <v>0</v>
      </c>
      <c r="N13796" s="112">
        <f t="shared" si="431"/>
        <v>-1.4554712585335521E-3</v>
      </c>
    </row>
    <row r="13797" spans="1:14" x14ac:dyDescent="0.25">
      <c r="A13797" s="111" t="s">
        <v>956</v>
      </c>
      <c r="B13797" s="111">
        <f>INDEX(kommuner!C:C,MATCH(_xlfn.NUMBERVALUE(A13797),kommuner!B:B,0))</f>
        <v>5434</v>
      </c>
      <c r="C13797" s="111" t="s">
        <v>121</v>
      </c>
      <c r="D13797" s="111" t="s">
        <v>121</v>
      </c>
      <c r="E13797" s="111" t="s">
        <v>126</v>
      </c>
      <c r="F13797" s="111" t="s">
        <v>139</v>
      </c>
      <c r="G13797" s="111" t="s">
        <v>139</v>
      </c>
      <c r="H13797" s="111" t="s">
        <v>139</v>
      </c>
      <c r="I13797" s="111" t="s">
        <v>139</v>
      </c>
      <c r="J13797" t="str">
        <f t="shared" si="430"/>
        <v>5434BeiteMineraljord</v>
      </c>
      <c r="K13797" s="111">
        <v>-0.96338340838695502</v>
      </c>
      <c r="L13797" s="111">
        <v>0</v>
      </c>
      <c r="M13797" s="111">
        <v>1.2448711246839999E-7</v>
      </c>
      <c r="N13797" s="112">
        <f t="shared" si="431"/>
        <v>-0.96338328389984251</v>
      </c>
    </row>
    <row r="13798" spans="1:14" x14ac:dyDescent="0.25">
      <c r="A13798" s="111" t="s">
        <v>956</v>
      </c>
      <c r="B13798" s="111">
        <f>INDEX(kommuner!C:C,MATCH(_xlfn.NUMBERVALUE(A13798),kommuner!B:B,0))</f>
        <v>5434</v>
      </c>
      <c r="C13798" s="111" t="s">
        <v>121</v>
      </c>
      <c r="D13798" s="111" t="s">
        <v>121</v>
      </c>
      <c r="E13798" s="111" t="s">
        <v>123</v>
      </c>
      <c r="F13798" s="111" t="s">
        <v>139</v>
      </c>
      <c r="G13798" s="111" t="s">
        <v>139</v>
      </c>
      <c r="H13798" s="111" t="s">
        <v>139</v>
      </c>
      <c r="I13798" s="111" t="s">
        <v>139</v>
      </c>
      <c r="J13798" t="str">
        <f t="shared" si="430"/>
        <v>5434BeiteOrganisk jord</v>
      </c>
      <c r="K13798" s="111">
        <v>12.077525935985037</v>
      </c>
      <c r="L13798" s="111">
        <v>1.6412500000000001</v>
      </c>
      <c r="M13798" s="111">
        <v>0</v>
      </c>
      <c r="N13798" s="112">
        <f t="shared" si="431"/>
        <v>13.718775935985036</v>
      </c>
    </row>
    <row r="13799" spans="1:14" x14ac:dyDescent="0.25">
      <c r="A13799" s="111" t="s">
        <v>956</v>
      </c>
      <c r="B13799" s="111">
        <f>INDEX(kommuner!C:C,MATCH(_xlfn.NUMBERVALUE(A13799),kommuner!B:B,0))</f>
        <v>5434</v>
      </c>
      <c r="C13799" s="111" t="s">
        <v>84</v>
      </c>
      <c r="D13799" s="111" t="s">
        <v>84</v>
      </c>
      <c r="E13799" s="111" t="s">
        <v>126</v>
      </c>
      <c r="F13799" s="111" t="s">
        <v>139</v>
      </c>
      <c r="G13799" s="111" t="s">
        <v>139</v>
      </c>
      <c r="H13799" s="111" t="s">
        <v>139</v>
      </c>
      <c r="I13799" s="111" t="s">
        <v>139</v>
      </c>
      <c r="J13799" t="str">
        <f t="shared" si="430"/>
        <v>5434Dyrket markMineraljord</v>
      </c>
      <c r="K13799" s="111">
        <v>-0.51473189514291939</v>
      </c>
      <c r="L13799" s="111">
        <v>0</v>
      </c>
      <c r="M13799" s="111">
        <v>0</v>
      </c>
      <c r="N13799" s="112">
        <f t="shared" si="431"/>
        <v>-0.51473189514291939</v>
      </c>
    </row>
    <row r="13800" spans="1:14" x14ac:dyDescent="0.25">
      <c r="A13800" s="111" t="s">
        <v>956</v>
      </c>
      <c r="B13800" s="111">
        <f>INDEX(kommuner!C:C,MATCH(_xlfn.NUMBERVALUE(A13800),kommuner!B:B,0))</f>
        <v>5434</v>
      </c>
      <c r="C13800" s="111" t="s">
        <v>84</v>
      </c>
      <c r="D13800" s="111" t="s">
        <v>84</v>
      </c>
      <c r="E13800" s="111" t="s">
        <v>123</v>
      </c>
      <c r="F13800" s="111" t="s">
        <v>139</v>
      </c>
      <c r="G13800" s="111" t="s">
        <v>139</v>
      </c>
      <c r="H13800" s="111" t="s">
        <v>139</v>
      </c>
      <c r="I13800" s="111" t="s">
        <v>139</v>
      </c>
      <c r="J13800" t="str">
        <f t="shared" si="430"/>
        <v>5434Dyrket markOrganisk jord</v>
      </c>
      <c r="K13800" s="111">
        <v>28.726149366675592</v>
      </c>
      <c r="L13800" s="111">
        <v>1.45625</v>
      </c>
      <c r="M13800" s="111">
        <v>0</v>
      </c>
      <c r="N13800" s="112">
        <f t="shared" si="431"/>
        <v>30.182399366675593</v>
      </c>
    </row>
    <row r="13801" spans="1:14" x14ac:dyDescent="0.25">
      <c r="A13801" s="111" t="s">
        <v>956</v>
      </c>
      <c r="B13801" s="111">
        <f>INDEX(kommuner!C:C,MATCH(_xlfn.NUMBERVALUE(A13801),kommuner!B:B,0))</f>
        <v>5434</v>
      </c>
      <c r="C13801" s="111" t="s">
        <v>127</v>
      </c>
      <c r="D13801" s="111" t="s">
        <v>127</v>
      </c>
      <c r="E13801" s="111" t="s">
        <v>126</v>
      </c>
      <c r="F13801" s="111" t="s">
        <v>172</v>
      </c>
      <c r="G13801" s="111" t="s">
        <v>180</v>
      </c>
      <c r="H13801" s="111" t="s">
        <v>172</v>
      </c>
      <c r="I13801" s="111" t="s">
        <v>180</v>
      </c>
      <c r="J13801" t="str">
        <f t="shared" si="430"/>
        <v>5434SkogMineraljordBarskogHøy</v>
      </c>
      <c r="K13801" s="111">
        <v>-4.1008350957832223</v>
      </c>
      <c r="L13801" s="111">
        <v>0.85306406685236758</v>
      </c>
      <c r="M13801" s="111">
        <v>6.4056614999681585E-2</v>
      </c>
      <c r="N13801" s="112">
        <f t="shared" si="431"/>
        <v>-3.183714413931173</v>
      </c>
    </row>
    <row r="13802" spans="1:14" x14ac:dyDescent="0.25">
      <c r="A13802" s="111" t="s">
        <v>956</v>
      </c>
      <c r="B13802" s="111">
        <f>INDEX(kommuner!C:C,MATCH(_xlfn.NUMBERVALUE(A13802),kommuner!B:B,0))</f>
        <v>5434</v>
      </c>
      <c r="C13802" s="111" t="s">
        <v>127</v>
      </c>
      <c r="D13802" s="111" t="s">
        <v>127</v>
      </c>
      <c r="E13802" s="111" t="s">
        <v>126</v>
      </c>
      <c r="F13802" s="111" t="s">
        <v>172</v>
      </c>
      <c r="G13802" s="111" t="s">
        <v>167</v>
      </c>
      <c r="H13802" s="111" t="s">
        <v>172</v>
      </c>
      <c r="I13802" s="111" t="s">
        <v>167</v>
      </c>
      <c r="J13802" t="str">
        <f t="shared" si="430"/>
        <v>5434SkogMineraljordBarskogImpediment</v>
      </c>
      <c r="K13802" s="111">
        <v>-1.3727794028153204</v>
      </c>
      <c r="L13802" s="111">
        <v>0.85306406685236758</v>
      </c>
      <c r="M13802" s="111">
        <v>6.3979989500968365E-2</v>
      </c>
      <c r="N13802" s="112">
        <f t="shared" si="431"/>
        <v>-0.45573534646198444</v>
      </c>
    </row>
    <row r="13803" spans="1:14" x14ac:dyDescent="0.25">
      <c r="A13803" s="111" t="s">
        <v>956</v>
      </c>
      <c r="B13803" s="111">
        <f>INDEX(kommuner!C:C,MATCH(_xlfn.NUMBERVALUE(A13803),kommuner!B:B,0))</f>
        <v>5434</v>
      </c>
      <c r="C13803" s="111" t="s">
        <v>127</v>
      </c>
      <c r="D13803" s="111" t="s">
        <v>127</v>
      </c>
      <c r="E13803" s="111" t="s">
        <v>126</v>
      </c>
      <c r="F13803" s="111" t="s">
        <v>172</v>
      </c>
      <c r="G13803" s="111" t="s">
        <v>190</v>
      </c>
      <c r="H13803" s="111" t="s">
        <v>172</v>
      </c>
      <c r="I13803" s="111" t="s">
        <v>190</v>
      </c>
      <c r="J13803" t="str">
        <f t="shared" si="430"/>
        <v>5434SkogMineraljordBarskogLav</v>
      </c>
      <c r="K13803" s="111">
        <v>-1.2890212031300934</v>
      </c>
      <c r="L13803" s="111">
        <v>0.85306406685236758</v>
      </c>
      <c r="M13803" s="111">
        <v>6.3979989500968365E-2</v>
      </c>
      <c r="N13803" s="112">
        <f t="shared" si="431"/>
        <v>-0.37197714677675742</v>
      </c>
    </row>
    <row r="13804" spans="1:14" x14ac:dyDescent="0.25">
      <c r="A13804" s="111" t="s">
        <v>956</v>
      </c>
      <c r="B13804" s="111">
        <f>INDEX(kommuner!C:C,MATCH(_xlfn.NUMBERVALUE(A13804),kommuner!B:B,0))</f>
        <v>5434</v>
      </c>
      <c r="C13804" s="111" t="s">
        <v>127</v>
      </c>
      <c r="D13804" s="111" t="s">
        <v>127</v>
      </c>
      <c r="E13804" s="111" t="s">
        <v>126</v>
      </c>
      <c r="F13804" s="111" t="s">
        <v>172</v>
      </c>
      <c r="G13804" s="111" t="s">
        <v>173</v>
      </c>
      <c r="H13804" s="111" t="s">
        <v>172</v>
      </c>
      <c r="I13804" s="111" t="s">
        <v>173</v>
      </c>
      <c r="J13804" t="str">
        <f t="shared" si="430"/>
        <v>5434SkogMineraljordBarskogMiddels</v>
      </c>
      <c r="K13804" s="111">
        <v>-2.9452289214132028</v>
      </c>
      <c r="L13804" s="111">
        <v>0.85306406685236758</v>
      </c>
      <c r="M13804" s="111">
        <v>6.4056614999681585E-2</v>
      </c>
      <c r="N13804" s="112">
        <f t="shared" si="431"/>
        <v>-2.0281082395611536</v>
      </c>
    </row>
    <row r="13805" spans="1:14" x14ac:dyDescent="0.25">
      <c r="A13805" s="111" t="s">
        <v>956</v>
      </c>
      <c r="B13805" s="111">
        <f>INDEX(kommuner!C:C,MATCH(_xlfn.NUMBERVALUE(A13805),kommuner!B:B,0))</f>
        <v>5434</v>
      </c>
      <c r="C13805" s="111" t="s">
        <v>127</v>
      </c>
      <c r="D13805" s="111" t="s">
        <v>127</v>
      </c>
      <c r="E13805" s="111" t="s">
        <v>126</v>
      </c>
      <c r="F13805" s="111" t="s">
        <v>172</v>
      </c>
      <c r="G13805" s="111" t="s">
        <v>186</v>
      </c>
      <c r="H13805" s="111" t="s">
        <v>172</v>
      </c>
      <c r="I13805" s="111" t="s">
        <v>186</v>
      </c>
      <c r="J13805" t="str">
        <f t="shared" si="430"/>
        <v>5434SkogMineraljordBarskogSærs høy</v>
      </c>
      <c r="K13805" s="111">
        <v>0.12072674540874306</v>
      </c>
      <c r="L13805" s="111">
        <v>0.85306406685236758</v>
      </c>
      <c r="M13805" s="111">
        <v>6.4056614999681585E-2</v>
      </c>
      <c r="N13805" s="112">
        <f t="shared" si="431"/>
        <v>1.0378474272607923</v>
      </c>
    </row>
    <row r="13806" spans="1:14" x14ac:dyDescent="0.25">
      <c r="A13806" s="111" t="s">
        <v>956</v>
      </c>
      <c r="B13806" s="111">
        <f>INDEX(kommuner!C:C,MATCH(_xlfn.NUMBERVALUE(A13806),kommuner!B:B,0))</f>
        <v>5434</v>
      </c>
      <c r="C13806" s="111" t="s">
        <v>127</v>
      </c>
      <c r="D13806" s="111" t="s">
        <v>127</v>
      </c>
      <c r="E13806" s="111" t="s">
        <v>126</v>
      </c>
      <c r="F13806" s="111" t="s">
        <v>179</v>
      </c>
      <c r="G13806" s="111" t="s">
        <v>180</v>
      </c>
      <c r="H13806" s="111" t="s">
        <v>179</v>
      </c>
      <c r="I13806" s="111" t="s">
        <v>180</v>
      </c>
      <c r="J13806" t="str">
        <f t="shared" si="430"/>
        <v>5434SkogMineraljordBlandingsskogHøy</v>
      </c>
      <c r="K13806" s="111">
        <v>-7.1939050909469406</v>
      </c>
      <c r="L13806" s="111">
        <v>0.85306406685236758</v>
      </c>
      <c r="M13806" s="111">
        <v>6.3979989500968365E-2</v>
      </c>
      <c r="N13806" s="112">
        <f t="shared" si="431"/>
        <v>-6.2768610345936047</v>
      </c>
    </row>
    <row r="13807" spans="1:14" x14ac:dyDescent="0.25">
      <c r="A13807" s="111" t="s">
        <v>956</v>
      </c>
      <c r="B13807" s="111">
        <f>INDEX(kommuner!C:C,MATCH(_xlfn.NUMBERVALUE(A13807),kommuner!B:B,0))</f>
        <v>5434</v>
      </c>
      <c r="C13807" s="111" t="s">
        <v>127</v>
      </c>
      <c r="D13807" s="111" t="s">
        <v>127</v>
      </c>
      <c r="E13807" s="111" t="s">
        <v>126</v>
      </c>
      <c r="F13807" s="111" t="s">
        <v>179</v>
      </c>
      <c r="G13807" s="111" t="s">
        <v>167</v>
      </c>
      <c r="H13807" s="111" t="s">
        <v>179</v>
      </c>
      <c r="I13807" s="111" t="s">
        <v>167</v>
      </c>
      <c r="J13807" t="str">
        <f t="shared" si="430"/>
        <v>5434SkogMineraljordBlandingsskogImpediment</v>
      </c>
      <c r="K13807" s="111">
        <v>-1.6598037998579707</v>
      </c>
      <c r="L13807" s="111">
        <v>0.85306406685236758</v>
      </c>
      <c r="M13807" s="111">
        <v>6.3979989500968365E-2</v>
      </c>
      <c r="N13807" s="112">
        <f t="shared" si="431"/>
        <v>-0.7427597435046347</v>
      </c>
    </row>
    <row r="13808" spans="1:14" x14ac:dyDescent="0.25">
      <c r="A13808" s="111" t="s">
        <v>956</v>
      </c>
      <c r="B13808" s="111">
        <f>INDEX(kommuner!C:C,MATCH(_xlfn.NUMBERVALUE(A13808),kommuner!B:B,0))</f>
        <v>5434</v>
      </c>
      <c r="C13808" s="111" t="s">
        <v>127</v>
      </c>
      <c r="D13808" s="111" t="s">
        <v>127</v>
      </c>
      <c r="E13808" s="111" t="s">
        <v>126</v>
      </c>
      <c r="F13808" s="111" t="s">
        <v>179</v>
      </c>
      <c r="G13808" s="111" t="s">
        <v>190</v>
      </c>
      <c r="H13808" s="111" t="s">
        <v>179</v>
      </c>
      <c r="I13808" s="111" t="s">
        <v>190</v>
      </c>
      <c r="J13808" t="str">
        <f t="shared" si="430"/>
        <v>5434SkogMineraljordBlandingsskogLav</v>
      </c>
      <c r="K13808" s="111">
        <v>-2.5588434197694254</v>
      </c>
      <c r="L13808" s="111">
        <v>0.85306406685236758</v>
      </c>
      <c r="M13808" s="111">
        <v>6.3979989500968365E-2</v>
      </c>
      <c r="N13808" s="112">
        <f t="shared" si="431"/>
        <v>-1.6417993634160897</v>
      </c>
    </row>
    <row r="13809" spans="1:14" x14ac:dyDescent="0.25">
      <c r="A13809" s="111" t="s">
        <v>956</v>
      </c>
      <c r="B13809" s="111">
        <f>INDEX(kommuner!C:C,MATCH(_xlfn.NUMBERVALUE(A13809),kommuner!B:B,0))</f>
        <v>5434</v>
      </c>
      <c r="C13809" s="111" t="s">
        <v>127</v>
      </c>
      <c r="D13809" s="111" t="s">
        <v>127</v>
      </c>
      <c r="E13809" s="111" t="s">
        <v>126</v>
      </c>
      <c r="F13809" s="111" t="s">
        <v>179</v>
      </c>
      <c r="G13809" s="111" t="s">
        <v>173</v>
      </c>
      <c r="H13809" s="111" t="s">
        <v>179</v>
      </c>
      <c r="I13809" s="111" t="s">
        <v>173</v>
      </c>
      <c r="J13809" t="str">
        <f t="shared" si="430"/>
        <v>5434SkogMineraljordBlandingsskogMiddels</v>
      </c>
      <c r="K13809" s="111">
        <v>-3.8687729546762566</v>
      </c>
      <c r="L13809" s="111">
        <v>0.85306406685236758</v>
      </c>
      <c r="M13809" s="111">
        <v>6.3979989500968365E-2</v>
      </c>
      <c r="N13809" s="112">
        <f t="shared" si="431"/>
        <v>-2.9517288983229206</v>
      </c>
    </row>
    <row r="13810" spans="1:14" x14ac:dyDescent="0.25">
      <c r="A13810" s="111" t="s">
        <v>956</v>
      </c>
      <c r="B13810" s="111">
        <f>INDEX(kommuner!C:C,MATCH(_xlfn.NUMBERVALUE(A13810),kommuner!B:B,0))</f>
        <v>5434</v>
      </c>
      <c r="C13810" s="111" t="s">
        <v>127</v>
      </c>
      <c r="D13810" s="111" t="s">
        <v>127</v>
      </c>
      <c r="E13810" s="111" t="s">
        <v>126</v>
      </c>
      <c r="F13810" s="111" t="s">
        <v>179</v>
      </c>
      <c r="G13810" s="111" t="s">
        <v>186</v>
      </c>
      <c r="H13810" s="111" t="s">
        <v>179</v>
      </c>
      <c r="I13810" s="111" t="s">
        <v>186</v>
      </c>
      <c r="J13810" t="str">
        <f t="shared" si="430"/>
        <v>5434SkogMineraljordBlandingsskogSærs høy</v>
      </c>
      <c r="K13810" s="111">
        <v>-2.9395925245326562</v>
      </c>
      <c r="L13810" s="111">
        <v>0.85306406685236758</v>
      </c>
      <c r="M13810" s="111">
        <v>6.3979989500968365E-2</v>
      </c>
      <c r="N13810" s="112">
        <f t="shared" si="431"/>
        <v>-2.0225484681793202</v>
      </c>
    </row>
    <row r="13811" spans="1:14" x14ac:dyDescent="0.25">
      <c r="A13811" s="111" t="s">
        <v>956</v>
      </c>
      <c r="B13811" s="111">
        <f>INDEX(kommuner!C:C,MATCH(_xlfn.NUMBERVALUE(A13811),kommuner!B:B,0))</f>
        <v>5434</v>
      </c>
      <c r="C13811" s="111" t="s">
        <v>127</v>
      </c>
      <c r="D13811" s="111" t="s">
        <v>127</v>
      </c>
      <c r="E13811" s="111" t="s">
        <v>126</v>
      </c>
      <c r="F13811" s="111" t="s">
        <v>185</v>
      </c>
      <c r="G13811" s="111" t="s">
        <v>180</v>
      </c>
      <c r="H13811" s="111" t="s">
        <v>185</v>
      </c>
      <c r="I13811" s="111" t="s">
        <v>180</v>
      </c>
      <c r="J13811" t="str">
        <f t="shared" si="430"/>
        <v>5434SkogMineraljordLauvskogHøy</v>
      </c>
      <c r="K13811" s="111">
        <v>-3.3269846154961789</v>
      </c>
      <c r="L13811" s="111">
        <v>0.85306406685236758</v>
      </c>
      <c r="M13811" s="111">
        <v>6.3979989500968365E-2</v>
      </c>
      <c r="N13811" s="112">
        <f t="shared" si="431"/>
        <v>-2.4099405591428429</v>
      </c>
    </row>
    <row r="13812" spans="1:14" x14ac:dyDescent="0.25">
      <c r="A13812" s="111" t="s">
        <v>956</v>
      </c>
      <c r="B13812" s="111">
        <f>INDEX(kommuner!C:C,MATCH(_xlfn.NUMBERVALUE(A13812),kommuner!B:B,0))</f>
        <v>5434</v>
      </c>
      <c r="C13812" s="111" t="s">
        <v>127</v>
      </c>
      <c r="D13812" s="111" t="s">
        <v>127</v>
      </c>
      <c r="E13812" s="111" t="s">
        <v>126</v>
      </c>
      <c r="F13812" s="111" t="s">
        <v>185</v>
      </c>
      <c r="G13812" s="111" t="s">
        <v>167</v>
      </c>
      <c r="H13812" s="111" t="s">
        <v>185</v>
      </c>
      <c r="I13812" s="111" t="s">
        <v>167</v>
      </c>
      <c r="J13812" t="str">
        <f t="shared" si="430"/>
        <v>5434SkogMineraljordLauvskogImpediment</v>
      </c>
      <c r="K13812" s="111">
        <v>-0.34791782039540947</v>
      </c>
      <c r="L13812" s="111">
        <v>0.85306406685236758</v>
      </c>
      <c r="M13812" s="111">
        <v>6.3979989500968365E-2</v>
      </c>
      <c r="N13812" s="112">
        <f t="shared" si="431"/>
        <v>0.56912623595792644</v>
      </c>
    </row>
    <row r="13813" spans="1:14" x14ac:dyDescent="0.25">
      <c r="A13813" s="111" t="s">
        <v>956</v>
      </c>
      <c r="B13813" s="111">
        <f>INDEX(kommuner!C:C,MATCH(_xlfn.NUMBERVALUE(A13813),kommuner!B:B,0))</f>
        <v>5434</v>
      </c>
      <c r="C13813" s="111" t="s">
        <v>127</v>
      </c>
      <c r="D13813" s="111" t="s">
        <v>127</v>
      </c>
      <c r="E13813" s="111" t="s">
        <v>126</v>
      </c>
      <c r="F13813" s="111" t="s">
        <v>185</v>
      </c>
      <c r="G13813" s="111" t="s">
        <v>190</v>
      </c>
      <c r="H13813" s="111" t="s">
        <v>185</v>
      </c>
      <c r="I13813" s="111" t="s">
        <v>190</v>
      </c>
      <c r="J13813" t="str">
        <f t="shared" si="430"/>
        <v>5434SkogMineraljordLauvskogLav</v>
      </c>
      <c r="K13813" s="111">
        <v>-8.9748170935426599E-2</v>
      </c>
      <c r="L13813" s="111">
        <v>0.85306406685236758</v>
      </c>
      <c r="M13813" s="111">
        <v>6.3979989500968365E-2</v>
      </c>
      <c r="N13813" s="112">
        <f t="shared" si="431"/>
        <v>0.82729588541790933</v>
      </c>
    </row>
    <row r="13814" spans="1:14" x14ac:dyDescent="0.25">
      <c r="A13814" s="111" t="s">
        <v>956</v>
      </c>
      <c r="B13814" s="111">
        <f>INDEX(kommuner!C:C,MATCH(_xlfn.NUMBERVALUE(A13814),kommuner!B:B,0))</f>
        <v>5434</v>
      </c>
      <c r="C13814" s="111" t="s">
        <v>127</v>
      </c>
      <c r="D13814" s="111" t="s">
        <v>127</v>
      </c>
      <c r="E13814" s="111" t="s">
        <v>126</v>
      </c>
      <c r="F13814" s="111" t="s">
        <v>185</v>
      </c>
      <c r="G13814" s="111" t="s">
        <v>173</v>
      </c>
      <c r="H13814" s="111" t="s">
        <v>185</v>
      </c>
      <c r="I13814" s="111" t="s">
        <v>173</v>
      </c>
      <c r="J13814" t="str">
        <f t="shared" si="430"/>
        <v>5434SkogMineraljordLauvskogMiddels</v>
      </c>
      <c r="K13814" s="111">
        <v>-1.7789409505847176</v>
      </c>
      <c r="L13814" s="111">
        <v>0.85306406685236758</v>
      </c>
      <c r="M13814" s="111">
        <v>6.3979989500968365E-2</v>
      </c>
      <c r="N13814" s="112">
        <f t="shared" si="431"/>
        <v>-0.86189689423138161</v>
      </c>
    </row>
    <row r="13815" spans="1:14" x14ac:dyDescent="0.25">
      <c r="A13815" s="111" t="s">
        <v>956</v>
      </c>
      <c r="B13815" s="111">
        <f>INDEX(kommuner!C:C,MATCH(_xlfn.NUMBERVALUE(A13815),kommuner!B:B,0))</f>
        <v>5434</v>
      </c>
      <c r="C13815" s="111" t="s">
        <v>127</v>
      </c>
      <c r="D13815" s="111" t="s">
        <v>127</v>
      </c>
      <c r="E13815" s="111" t="s">
        <v>126</v>
      </c>
      <c r="F13815" s="111" t="s">
        <v>185</v>
      </c>
      <c r="G13815" s="111" t="s">
        <v>186</v>
      </c>
      <c r="H13815" s="111" t="s">
        <v>185</v>
      </c>
      <c r="I13815" s="111" t="s">
        <v>186</v>
      </c>
      <c r="J13815" t="str">
        <f t="shared" si="430"/>
        <v>5434SkogMineraljordLauvskogSærs høy</v>
      </c>
      <c r="K13815" s="111">
        <v>-3.6560473259425113</v>
      </c>
      <c r="L13815" s="111">
        <v>0.85306406685236758</v>
      </c>
      <c r="M13815" s="111">
        <v>6.3979989500968365E-2</v>
      </c>
      <c r="N13815" s="112">
        <f t="shared" si="431"/>
        <v>-2.7390032695891753</v>
      </c>
    </row>
    <row r="13816" spans="1:14" x14ac:dyDescent="0.25">
      <c r="A13816" s="111" t="s">
        <v>956</v>
      </c>
      <c r="B13816" s="111">
        <f>INDEX(kommuner!C:C,MATCH(_xlfn.NUMBERVALUE(A13816),kommuner!B:B,0))</f>
        <v>5434</v>
      </c>
      <c r="C13816" s="111" t="s">
        <v>127</v>
      </c>
      <c r="D13816" s="111" t="s">
        <v>127</v>
      </c>
      <c r="E13816" s="111" t="s">
        <v>123</v>
      </c>
      <c r="F13816" s="111" t="s">
        <v>172</v>
      </c>
      <c r="G13816" s="111" t="s">
        <v>180</v>
      </c>
      <c r="H13816" s="111" t="s">
        <v>172</v>
      </c>
      <c r="I13816" s="111" t="s">
        <v>180</v>
      </c>
      <c r="J13816" t="str">
        <f t="shared" si="430"/>
        <v>5434SkogOrganisk jordBarskogHøy</v>
      </c>
      <c r="K13816" s="111">
        <v>-2.5184559031994138</v>
      </c>
      <c r="L13816" s="111">
        <v>0.92784825435236762</v>
      </c>
      <c r="M13816" s="111">
        <v>0.46518126042825314</v>
      </c>
      <c r="N13816" s="112">
        <f t="shared" si="431"/>
        <v>-1.1254263884187932</v>
      </c>
    </row>
    <row r="13817" spans="1:14" x14ac:dyDescent="0.25">
      <c r="A13817" s="111" t="s">
        <v>956</v>
      </c>
      <c r="B13817" s="111">
        <f>INDEX(kommuner!C:C,MATCH(_xlfn.NUMBERVALUE(A13817),kommuner!B:B,0))</f>
        <v>5434</v>
      </c>
      <c r="C13817" s="111" t="s">
        <v>127</v>
      </c>
      <c r="D13817" s="111" t="s">
        <v>127</v>
      </c>
      <c r="E13817" s="111" t="s">
        <v>123</v>
      </c>
      <c r="F13817" s="111" t="s">
        <v>172</v>
      </c>
      <c r="G13817" s="111" t="s">
        <v>167</v>
      </c>
      <c r="H13817" s="111" t="s">
        <v>172</v>
      </c>
      <c r="I13817" s="111" t="s">
        <v>167</v>
      </c>
      <c r="J13817" t="str">
        <f t="shared" si="430"/>
        <v>5434SkogOrganisk jordBarskogImpediment</v>
      </c>
      <c r="K13817" s="111">
        <v>-0.13011741963904588</v>
      </c>
      <c r="L13817" s="111">
        <v>0.92784825435236762</v>
      </c>
      <c r="M13817" s="111">
        <v>0.46510463492953991</v>
      </c>
      <c r="N13817" s="112">
        <f t="shared" si="431"/>
        <v>1.2628354696428616</v>
      </c>
    </row>
    <row r="13818" spans="1:14" x14ac:dyDescent="0.25">
      <c r="A13818" s="111" t="s">
        <v>956</v>
      </c>
      <c r="B13818" s="111">
        <f>INDEX(kommuner!C:C,MATCH(_xlfn.NUMBERVALUE(A13818),kommuner!B:B,0))</f>
        <v>5434</v>
      </c>
      <c r="C13818" s="111" t="s">
        <v>127</v>
      </c>
      <c r="D13818" s="111" t="s">
        <v>127</v>
      </c>
      <c r="E13818" s="111" t="s">
        <v>123</v>
      </c>
      <c r="F13818" s="111" t="s">
        <v>172</v>
      </c>
      <c r="G13818" s="111" t="s">
        <v>190</v>
      </c>
      <c r="H13818" s="111" t="s">
        <v>172</v>
      </c>
      <c r="I13818" s="111" t="s">
        <v>190</v>
      </c>
      <c r="J13818" t="str">
        <f t="shared" si="430"/>
        <v>5434SkogOrganisk jordBarskogLav</v>
      </c>
      <c r="K13818" s="111">
        <v>-0.50666953101693391</v>
      </c>
      <c r="L13818" s="111">
        <v>0.92784825435236762</v>
      </c>
      <c r="M13818" s="111">
        <v>0.46510463492953991</v>
      </c>
      <c r="N13818" s="112">
        <f t="shared" si="431"/>
        <v>0.88628335826497362</v>
      </c>
    </row>
    <row r="13819" spans="1:14" x14ac:dyDescent="0.25">
      <c r="A13819" s="111" t="s">
        <v>956</v>
      </c>
      <c r="B13819" s="111">
        <f>INDEX(kommuner!C:C,MATCH(_xlfn.NUMBERVALUE(A13819),kommuner!B:B,0))</f>
        <v>5434</v>
      </c>
      <c r="C13819" s="111" t="s">
        <v>127</v>
      </c>
      <c r="D13819" s="111" t="s">
        <v>127</v>
      </c>
      <c r="E13819" s="111" t="s">
        <v>123</v>
      </c>
      <c r="F13819" s="111" t="s">
        <v>172</v>
      </c>
      <c r="G13819" s="111" t="s">
        <v>173</v>
      </c>
      <c r="H13819" s="111" t="s">
        <v>172</v>
      </c>
      <c r="I13819" s="111" t="s">
        <v>173</v>
      </c>
      <c r="J13819" t="str">
        <f t="shared" si="430"/>
        <v>5434SkogOrganisk jordBarskogMiddels</v>
      </c>
      <c r="K13819" s="111">
        <v>-1.5571490961494638</v>
      </c>
      <c r="L13819" s="111">
        <v>0.92784825435236762</v>
      </c>
      <c r="M13819" s="111">
        <v>0.46518126042825314</v>
      </c>
      <c r="N13819" s="112">
        <f t="shared" si="431"/>
        <v>-0.16411958136884308</v>
      </c>
    </row>
    <row r="13820" spans="1:14" x14ac:dyDescent="0.25">
      <c r="A13820" s="111" t="s">
        <v>956</v>
      </c>
      <c r="B13820" s="111">
        <f>INDEX(kommuner!C:C,MATCH(_xlfn.NUMBERVALUE(A13820),kommuner!B:B,0))</f>
        <v>5434</v>
      </c>
      <c r="C13820" s="111" t="s">
        <v>127</v>
      </c>
      <c r="D13820" s="111" t="s">
        <v>127</v>
      </c>
      <c r="E13820" s="111" t="s">
        <v>123</v>
      </c>
      <c r="F13820" s="111" t="s">
        <v>172</v>
      </c>
      <c r="G13820" s="111" t="s">
        <v>186</v>
      </c>
      <c r="H13820" s="111" t="s">
        <v>172</v>
      </c>
      <c r="I13820" s="111" t="s">
        <v>186</v>
      </c>
      <c r="J13820" t="str">
        <f t="shared" si="430"/>
        <v>5434SkogOrganisk jordBarskogSærs høy</v>
      </c>
      <c r="K13820" s="111">
        <v>2.5548655235722699</v>
      </c>
      <c r="L13820" s="111">
        <v>0.92784825435236762</v>
      </c>
      <c r="M13820" s="111">
        <v>0.46518126042825314</v>
      </c>
      <c r="N13820" s="112">
        <f t="shared" si="431"/>
        <v>3.9478950383528906</v>
      </c>
    </row>
    <row r="13821" spans="1:14" x14ac:dyDescent="0.25">
      <c r="A13821" s="111" t="s">
        <v>956</v>
      </c>
      <c r="B13821" s="111">
        <f>INDEX(kommuner!C:C,MATCH(_xlfn.NUMBERVALUE(A13821),kommuner!B:B,0))</f>
        <v>5434</v>
      </c>
      <c r="C13821" s="111" t="s">
        <v>127</v>
      </c>
      <c r="D13821" s="111" t="s">
        <v>127</v>
      </c>
      <c r="E13821" s="111" t="s">
        <v>123</v>
      </c>
      <c r="F13821" s="111" t="s">
        <v>179</v>
      </c>
      <c r="G13821" s="111" t="s">
        <v>180</v>
      </c>
      <c r="H13821" s="111" t="s">
        <v>179</v>
      </c>
      <c r="I13821" s="111" t="s">
        <v>180</v>
      </c>
      <c r="J13821" t="str">
        <f t="shared" si="430"/>
        <v>5434SkogOrganisk jordBlandingsskogHøy</v>
      </c>
      <c r="K13821" s="111">
        <v>-5.5554344456832343</v>
      </c>
      <c r="L13821" s="111">
        <v>0.92784825435236762</v>
      </c>
      <c r="M13821" s="111">
        <v>0.46510463492953991</v>
      </c>
      <c r="N13821" s="112">
        <f t="shared" si="431"/>
        <v>-4.1624815564013264</v>
      </c>
    </row>
    <row r="13822" spans="1:14" x14ac:dyDescent="0.25">
      <c r="A13822" s="111" t="s">
        <v>956</v>
      </c>
      <c r="B13822" s="111">
        <f>INDEX(kommuner!C:C,MATCH(_xlfn.NUMBERVALUE(A13822),kommuner!B:B,0))</f>
        <v>5434</v>
      </c>
      <c r="C13822" s="111" t="s">
        <v>127</v>
      </c>
      <c r="D13822" s="111" t="s">
        <v>127</v>
      </c>
      <c r="E13822" s="111" t="s">
        <v>123</v>
      </c>
      <c r="F13822" s="111" t="s">
        <v>179</v>
      </c>
      <c r="G13822" s="111" t="s">
        <v>167</v>
      </c>
      <c r="H13822" s="111" t="s">
        <v>179</v>
      </c>
      <c r="I13822" s="111" t="s">
        <v>167</v>
      </c>
      <c r="J13822" t="str">
        <f t="shared" si="430"/>
        <v>5434SkogOrganisk jordBlandingsskogImpediment</v>
      </c>
      <c r="K13822" s="111">
        <v>-0.28586344175800005</v>
      </c>
      <c r="L13822" s="111">
        <v>0.92784825435236762</v>
      </c>
      <c r="M13822" s="111">
        <v>0.46510463492953991</v>
      </c>
      <c r="N13822" s="112">
        <f t="shared" si="431"/>
        <v>1.1070894475239075</v>
      </c>
    </row>
    <row r="13823" spans="1:14" x14ac:dyDescent="0.25">
      <c r="A13823" s="111" t="s">
        <v>956</v>
      </c>
      <c r="B13823" s="111">
        <f>INDEX(kommuner!C:C,MATCH(_xlfn.NUMBERVALUE(A13823),kommuner!B:B,0))</f>
        <v>5434</v>
      </c>
      <c r="C13823" s="111" t="s">
        <v>127</v>
      </c>
      <c r="D13823" s="111" t="s">
        <v>127</v>
      </c>
      <c r="E13823" s="111" t="s">
        <v>123</v>
      </c>
      <c r="F13823" s="111" t="s">
        <v>179</v>
      </c>
      <c r="G13823" s="111" t="s">
        <v>190</v>
      </c>
      <c r="H13823" s="111" t="s">
        <v>179</v>
      </c>
      <c r="I13823" s="111" t="s">
        <v>190</v>
      </c>
      <c r="J13823" t="str">
        <f t="shared" si="430"/>
        <v>5434SkogOrganisk jordBlandingsskogLav</v>
      </c>
      <c r="K13823" s="111">
        <v>-1.2347339377887629</v>
      </c>
      <c r="L13823" s="111">
        <v>0.92784825435236762</v>
      </c>
      <c r="M13823" s="111">
        <v>0.46510463492953991</v>
      </c>
      <c r="N13823" s="112">
        <f t="shared" si="431"/>
        <v>0.15821895149314458</v>
      </c>
    </row>
    <row r="13824" spans="1:14" x14ac:dyDescent="0.25">
      <c r="A13824" s="111" t="s">
        <v>956</v>
      </c>
      <c r="B13824" s="111">
        <f>INDEX(kommuner!C:C,MATCH(_xlfn.NUMBERVALUE(A13824),kommuner!B:B,0))</f>
        <v>5434</v>
      </c>
      <c r="C13824" s="111" t="s">
        <v>127</v>
      </c>
      <c r="D13824" s="111" t="s">
        <v>127</v>
      </c>
      <c r="E13824" s="111" t="s">
        <v>123</v>
      </c>
      <c r="F13824" s="111" t="s">
        <v>179</v>
      </c>
      <c r="G13824" s="111" t="s">
        <v>173</v>
      </c>
      <c r="H13824" s="111" t="s">
        <v>179</v>
      </c>
      <c r="I13824" s="111" t="s">
        <v>173</v>
      </c>
      <c r="J13824" t="str">
        <f t="shared" si="430"/>
        <v>5434SkogOrganisk jordBlandingsskogMiddels</v>
      </c>
      <c r="K13824" s="111">
        <v>-2.4239591752717748</v>
      </c>
      <c r="L13824" s="111">
        <v>0.92784825435236762</v>
      </c>
      <c r="M13824" s="111">
        <v>0.46510463492953991</v>
      </c>
      <c r="N13824" s="112">
        <f t="shared" si="431"/>
        <v>-1.0310062859898674</v>
      </c>
    </row>
    <row r="13825" spans="1:14" x14ac:dyDescent="0.25">
      <c r="A13825" s="111" t="s">
        <v>956</v>
      </c>
      <c r="B13825" s="111">
        <f>INDEX(kommuner!C:C,MATCH(_xlfn.NUMBERVALUE(A13825),kommuner!B:B,0))</f>
        <v>5434</v>
      </c>
      <c r="C13825" s="111" t="s">
        <v>127</v>
      </c>
      <c r="D13825" s="111" t="s">
        <v>127</v>
      </c>
      <c r="E13825" s="111" t="s">
        <v>123</v>
      </c>
      <c r="F13825" s="111" t="s">
        <v>179</v>
      </c>
      <c r="G13825" s="111" t="s">
        <v>186</v>
      </c>
      <c r="H13825" s="111" t="s">
        <v>179</v>
      </c>
      <c r="I13825" s="111" t="s">
        <v>186</v>
      </c>
      <c r="J13825" t="str">
        <f t="shared" si="430"/>
        <v>5434SkogOrganisk jordBlandingsskogSærs høy</v>
      </c>
      <c r="K13825" s="111">
        <v>-1.5726115302258048</v>
      </c>
      <c r="L13825" s="111">
        <v>0.92784825435236762</v>
      </c>
      <c r="M13825" s="111">
        <v>0.46510463492953991</v>
      </c>
      <c r="N13825" s="112">
        <f t="shared" si="431"/>
        <v>-0.17965864094389727</v>
      </c>
    </row>
    <row r="13826" spans="1:14" x14ac:dyDescent="0.25">
      <c r="A13826" s="111" t="s">
        <v>956</v>
      </c>
      <c r="B13826" s="111">
        <f>INDEX(kommuner!C:C,MATCH(_xlfn.NUMBERVALUE(A13826),kommuner!B:B,0))</f>
        <v>5434</v>
      </c>
      <c r="C13826" s="111" t="s">
        <v>127</v>
      </c>
      <c r="D13826" s="111" t="s">
        <v>127</v>
      </c>
      <c r="E13826" s="111" t="s">
        <v>123</v>
      </c>
      <c r="F13826" s="111" t="s">
        <v>185</v>
      </c>
      <c r="G13826" s="111" t="s">
        <v>180</v>
      </c>
      <c r="H13826" s="111" t="s">
        <v>185</v>
      </c>
      <c r="I13826" s="111" t="s">
        <v>180</v>
      </c>
      <c r="J13826" t="str">
        <f t="shared" si="430"/>
        <v>5434SkogOrganisk jordLauvskogHøy</v>
      </c>
      <c r="K13826" s="111">
        <v>-1.9913688882377358</v>
      </c>
      <c r="L13826" s="111">
        <v>0.92784825435236762</v>
      </c>
      <c r="M13826" s="111">
        <v>0.46510463492953991</v>
      </c>
      <c r="N13826" s="112">
        <f t="shared" si="431"/>
        <v>-0.59841599895582831</v>
      </c>
    </row>
    <row r="13827" spans="1:14" x14ac:dyDescent="0.25">
      <c r="A13827" s="111" t="s">
        <v>956</v>
      </c>
      <c r="B13827" s="111">
        <f>INDEX(kommuner!C:C,MATCH(_xlfn.NUMBERVALUE(A13827),kommuner!B:B,0))</f>
        <v>5434</v>
      </c>
      <c r="C13827" s="111" t="s">
        <v>127</v>
      </c>
      <c r="D13827" s="111" t="s">
        <v>127</v>
      </c>
      <c r="E13827" s="111" t="s">
        <v>123</v>
      </c>
      <c r="F13827" s="111" t="s">
        <v>185</v>
      </c>
      <c r="G13827" s="111" t="s">
        <v>167</v>
      </c>
      <c r="H13827" s="111" t="s">
        <v>185</v>
      </c>
      <c r="I13827" s="111" t="s">
        <v>167</v>
      </c>
      <c r="J13827" t="str">
        <f t="shared" ref="J13827:J13890" si="432">B13827&amp;C13827&amp;E13827&amp;IF(C13827="Skog",F13827&amp;G13827,"")</f>
        <v>5434SkogOrganisk jordLauvskogImpediment</v>
      </c>
      <c r="K13827" s="111">
        <v>0.35000626494250675</v>
      </c>
      <c r="L13827" s="111">
        <v>0.92784825435236762</v>
      </c>
      <c r="M13827" s="111">
        <v>0.46510463492953991</v>
      </c>
      <c r="N13827" s="112">
        <f t="shared" ref="N13827:N13890" si="433">SUM(K13827:M13827)</f>
        <v>1.7429591542244141</v>
      </c>
    </row>
    <row r="13828" spans="1:14" x14ac:dyDescent="0.25">
      <c r="A13828" s="111" t="s">
        <v>956</v>
      </c>
      <c r="B13828" s="111">
        <f>INDEX(kommuner!C:C,MATCH(_xlfn.NUMBERVALUE(A13828),kommuner!B:B,0))</f>
        <v>5434</v>
      </c>
      <c r="C13828" s="111" t="s">
        <v>127</v>
      </c>
      <c r="D13828" s="111" t="s">
        <v>127</v>
      </c>
      <c r="E13828" s="111" t="s">
        <v>123</v>
      </c>
      <c r="F13828" s="111" t="s">
        <v>185</v>
      </c>
      <c r="G13828" s="111" t="s">
        <v>190</v>
      </c>
      <c r="H13828" s="111" t="s">
        <v>185</v>
      </c>
      <c r="I13828" s="111" t="s">
        <v>190</v>
      </c>
      <c r="J13828" t="str">
        <f t="shared" si="432"/>
        <v>5434SkogOrganisk jordLauvskogLav</v>
      </c>
      <c r="K13828" s="111">
        <v>1.1144075558526714</v>
      </c>
      <c r="L13828" s="111">
        <v>0.92784825435236762</v>
      </c>
      <c r="M13828" s="111">
        <v>0.46510463492953991</v>
      </c>
      <c r="N13828" s="112">
        <f t="shared" si="433"/>
        <v>2.5073604451345788</v>
      </c>
    </row>
    <row r="13829" spans="1:14" x14ac:dyDescent="0.25">
      <c r="A13829" s="111" t="s">
        <v>956</v>
      </c>
      <c r="B13829" s="111">
        <f>INDEX(kommuner!C:C,MATCH(_xlfn.NUMBERVALUE(A13829),kommuner!B:B,0))</f>
        <v>5434</v>
      </c>
      <c r="C13829" s="111" t="s">
        <v>127</v>
      </c>
      <c r="D13829" s="111" t="s">
        <v>127</v>
      </c>
      <c r="E13829" s="111" t="s">
        <v>123</v>
      </c>
      <c r="F13829" s="111" t="s">
        <v>185</v>
      </c>
      <c r="G13829" s="111" t="s">
        <v>173</v>
      </c>
      <c r="H13829" s="111" t="s">
        <v>185</v>
      </c>
      <c r="I13829" s="111" t="s">
        <v>173</v>
      </c>
      <c r="J13829" t="str">
        <f t="shared" si="432"/>
        <v>5434SkogOrganisk jordLauvskogMiddels</v>
      </c>
      <c r="K13829" s="111">
        <v>-0.62664468270982987</v>
      </c>
      <c r="L13829" s="111">
        <v>0.92784825435236762</v>
      </c>
      <c r="M13829" s="111">
        <v>0.46510463492953991</v>
      </c>
      <c r="N13829" s="112">
        <f t="shared" si="433"/>
        <v>0.76630820657207765</v>
      </c>
    </row>
    <row r="13830" spans="1:14" x14ac:dyDescent="0.25">
      <c r="A13830" s="111" t="s">
        <v>956</v>
      </c>
      <c r="B13830" s="111">
        <f>INDEX(kommuner!C:C,MATCH(_xlfn.NUMBERVALUE(A13830),kommuner!B:B,0))</f>
        <v>5434</v>
      </c>
      <c r="C13830" s="111" t="s">
        <v>127</v>
      </c>
      <c r="D13830" s="111" t="s">
        <v>127</v>
      </c>
      <c r="E13830" s="111" t="s">
        <v>123</v>
      </c>
      <c r="F13830" s="111" t="s">
        <v>185</v>
      </c>
      <c r="G13830" s="111" t="s">
        <v>186</v>
      </c>
      <c r="H13830" s="111" t="s">
        <v>185</v>
      </c>
      <c r="I13830" s="111" t="s">
        <v>186</v>
      </c>
      <c r="J13830" t="str">
        <f t="shared" si="432"/>
        <v>5434SkogOrganisk jordLauvskogSærs høy</v>
      </c>
      <c r="K13830" s="111">
        <v>-1.8997279926091779</v>
      </c>
      <c r="L13830" s="111">
        <v>0.92784825435236762</v>
      </c>
      <c r="M13830" s="111">
        <v>0.46510463492953991</v>
      </c>
      <c r="N13830" s="112">
        <f t="shared" si="433"/>
        <v>-0.50677510332727038</v>
      </c>
    </row>
    <row r="13831" spans="1:14" x14ac:dyDescent="0.25">
      <c r="A13831" s="111" t="s">
        <v>956</v>
      </c>
      <c r="B13831" s="111">
        <f>INDEX(kommuner!C:C,MATCH(_xlfn.NUMBERVALUE(A13831),kommuner!B:B,0))</f>
        <v>5434</v>
      </c>
      <c r="C13831" s="111" t="s">
        <v>83</v>
      </c>
      <c r="D13831" s="111" t="s">
        <v>83</v>
      </c>
      <c r="E13831" s="111" t="s">
        <v>126</v>
      </c>
      <c r="F13831" s="111" t="s">
        <v>139</v>
      </c>
      <c r="G13831" s="111" t="s">
        <v>139</v>
      </c>
      <c r="H13831" s="111" t="s">
        <v>139</v>
      </c>
      <c r="I13831" s="111" t="s">
        <v>139</v>
      </c>
      <c r="J13831" t="str">
        <f t="shared" si="432"/>
        <v>5434Utbygd arealMineraljord</v>
      </c>
      <c r="K13831" s="111">
        <v>6.7868445194857546E-2</v>
      </c>
      <c r="L13831" s="111">
        <v>0</v>
      </c>
      <c r="M13831" s="111">
        <v>1.303047089454229E-2</v>
      </c>
      <c r="N13831" s="112">
        <f t="shared" si="433"/>
        <v>8.0898916089399836E-2</v>
      </c>
    </row>
    <row r="13832" spans="1:14" x14ac:dyDescent="0.25">
      <c r="A13832" s="111" t="s">
        <v>956</v>
      </c>
      <c r="B13832" s="111">
        <f>INDEX(kommuner!C:C,MATCH(_xlfn.NUMBERVALUE(A13832),kommuner!B:B,0))</f>
        <v>5434</v>
      </c>
      <c r="C13832" s="111" t="s">
        <v>83</v>
      </c>
      <c r="D13832" s="111" t="s">
        <v>83</v>
      </c>
      <c r="E13832" s="111" t="s">
        <v>123</v>
      </c>
      <c r="F13832" s="111" t="s">
        <v>139</v>
      </c>
      <c r="G13832" s="111" t="s">
        <v>139</v>
      </c>
      <c r="H13832" s="111" t="s">
        <v>139</v>
      </c>
      <c r="I13832" s="111" t="s">
        <v>139</v>
      </c>
      <c r="J13832" t="str">
        <f t="shared" si="432"/>
        <v>5434Utbygd arealOrganisk jord</v>
      </c>
      <c r="K13832" s="111">
        <v>29.011421395201612</v>
      </c>
      <c r="L13832" s="111">
        <v>0</v>
      </c>
      <c r="M13832" s="111">
        <v>1.303047089454229E-2</v>
      </c>
      <c r="N13832" s="112">
        <f t="shared" si="433"/>
        <v>29.024451866096154</v>
      </c>
    </row>
    <row r="13833" spans="1:14" x14ac:dyDescent="0.25">
      <c r="A13833" s="111" t="s">
        <v>956</v>
      </c>
      <c r="B13833" s="111">
        <f>INDEX(kommuner!C:C,MATCH(_xlfn.NUMBERVALUE(A13833),kommuner!B:B,0))</f>
        <v>5434</v>
      </c>
      <c r="C13833" s="111" t="s">
        <v>181</v>
      </c>
      <c r="D13833" s="111" t="s">
        <v>181</v>
      </c>
      <c r="E13833" s="111" t="s">
        <v>123</v>
      </c>
      <c r="F13833" s="111" t="s">
        <v>139</v>
      </c>
      <c r="G13833" s="111" t="s">
        <v>139</v>
      </c>
      <c r="H13833" s="111" t="s">
        <v>139</v>
      </c>
      <c r="I13833" s="111" t="s">
        <v>139</v>
      </c>
      <c r="J13833" t="str">
        <f t="shared" si="432"/>
        <v>5434Vann og myrOrganisk jord</v>
      </c>
      <c r="K13833" s="111">
        <v>-0.20040009744654491</v>
      </c>
      <c r="L13833" s="111">
        <v>0</v>
      </c>
      <c r="M13833" s="111">
        <v>0</v>
      </c>
      <c r="N13833" s="112">
        <f t="shared" si="433"/>
        <v>-0.20040009744654491</v>
      </c>
    </row>
    <row r="13834" spans="1:14" x14ac:dyDescent="0.25">
      <c r="A13834" s="111" t="s">
        <v>957</v>
      </c>
      <c r="B13834" s="111">
        <f>INDEX(kommuner!C:C,MATCH(_xlfn.NUMBERVALUE(A13834),kommuner!B:B,0))</f>
        <v>5435</v>
      </c>
      <c r="C13834" s="111" t="s">
        <v>82</v>
      </c>
      <c r="D13834" s="111" t="s">
        <v>82</v>
      </c>
      <c r="E13834" s="111" t="s">
        <v>126</v>
      </c>
      <c r="F13834" s="111" t="s">
        <v>139</v>
      </c>
      <c r="G13834" s="111" t="s">
        <v>139</v>
      </c>
      <c r="H13834" s="111" t="s">
        <v>139</v>
      </c>
      <c r="I13834" s="111" t="s">
        <v>139</v>
      </c>
      <c r="J13834" t="str">
        <f t="shared" si="432"/>
        <v>5435Annen utmarkMineraljord</v>
      </c>
      <c r="K13834" s="111">
        <v>-1.4554712585335521E-3</v>
      </c>
      <c r="L13834" s="111">
        <v>0</v>
      </c>
      <c r="M13834" s="111">
        <v>0</v>
      </c>
      <c r="N13834" s="112">
        <f t="shared" si="433"/>
        <v>-1.4554712585335521E-3</v>
      </c>
    </row>
    <row r="13835" spans="1:14" x14ac:dyDescent="0.25">
      <c r="A13835" s="111" t="s">
        <v>957</v>
      </c>
      <c r="B13835" s="111">
        <f>INDEX(kommuner!C:C,MATCH(_xlfn.NUMBERVALUE(A13835),kommuner!B:B,0))</f>
        <v>5435</v>
      </c>
      <c r="C13835" s="111" t="s">
        <v>121</v>
      </c>
      <c r="D13835" s="111" t="s">
        <v>121</v>
      </c>
      <c r="E13835" s="111" t="s">
        <v>126</v>
      </c>
      <c r="F13835" s="111" t="s">
        <v>139</v>
      </c>
      <c r="G13835" s="111" t="s">
        <v>139</v>
      </c>
      <c r="H13835" s="111" t="s">
        <v>139</v>
      </c>
      <c r="I13835" s="111" t="s">
        <v>139</v>
      </c>
      <c r="J13835" t="str">
        <f t="shared" si="432"/>
        <v>5435BeiteMineraljord</v>
      </c>
      <c r="K13835" s="111">
        <v>-0.96338340838695502</v>
      </c>
      <c r="L13835" s="111">
        <v>0</v>
      </c>
      <c r="M13835" s="111">
        <v>1.2448711246839999E-7</v>
      </c>
      <c r="N13835" s="112">
        <f t="shared" si="433"/>
        <v>-0.96338328389984251</v>
      </c>
    </row>
    <row r="13836" spans="1:14" x14ac:dyDescent="0.25">
      <c r="A13836" s="111" t="s">
        <v>957</v>
      </c>
      <c r="B13836" s="111">
        <f>INDEX(kommuner!C:C,MATCH(_xlfn.NUMBERVALUE(A13836),kommuner!B:B,0))</f>
        <v>5435</v>
      </c>
      <c r="C13836" s="111" t="s">
        <v>121</v>
      </c>
      <c r="D13836" s="111" t="s">
        <v>121</v>
      </c>
      <c r="E13836" s="111" t="s">
        <v>123</v>
      </c>
      <c r="F13836" s="111" t="s">
        <v>139</v>
      </c>
      <c r="G13836" s="111" t="s">
        <v>139</v>
      </c>
      <c r="H13836" s="111" t="s">
        <v>139</v>
      </c>
      <c r="I13836" s="111" t="s">
        <v>139</v>
      </c>
      <c r="J13836" t="str">
        <f t="shared" si="432"/>
        <v>5435BeiteOrganisk jord</v>
      </c>
      <c r="K13836" s="111">
        <v>12.077525935985037</v>
      </c>
      <c r="L13836" s="111">
        <v>1.6412500000000001</v>
      </c>
      <c r="M13836" s="111">
        <v>0</v>
      </c>
      <c r="N13836" s="112">
        <f t="shared" si="433"/>
        <v>13.718775935985036</v>
      </c>
    </row>
    <row r="13837" spans="1:14" x14ac:dyDescent="0.25">
      <c r="A13837" s="111" t="s">
        <v>957</v>
      </c>
      <c r="B13837" s="111">
        <f>INDEX(kommuner!C:C,MATCH(_xlfn.NUMBERVALUE(A13837),kommuner!B:B,0))</f>
        <v>5435</v>
      </c>
      <c r="C13837" s="111" t="s">
        <v>84</v>
      </c>
      <c r="D13837" s="111" t="s">
        <v>84</v>
      </c>
      <c r="E13837" s="111" t="s">
        <v>126</v>
      </c>
      <c r="F13837" s="111" t="s">
        <v>139</v>
      </c>
      <c r="G13837" s="111" t="s">
        <v>139</v>
      </c>
      <c r="H13837" s="111" t="s">
        <v>139</v>
      </c>
      <c r="I13837" s="111" t="s">
        <v>139</v>
      </c>
      <c r="J13837" t="str">
        <f t="shared" si="432"/>
        <v>5435Dyrket markMineraljord</v>
      </c>
      <c r="K13837" s="111">
        <v>-0.51473189514291939</v>
      </c>
      <c r="L13837" s="111">
        <v>0</v>
      </c>
      <c r="M13837" s="111">
        <v>0</v>
      </c>
      <c r="N13837" s="112">
        <f t="shared" si="433"/>
        <v>-0.51473189514291939</v>
      </c>
    </row>
    <row r="13838" spans="1:14" x14ac:dyDescent="0.25">
      <c r="A13838" s="111" t="s">
        <v>957</v>
      </c>
      <c r="B13838" s="111">
        <f>INDEX(kommuner!C:C,MATCH(_xlfn.NUMBERVALUE(A13838),kommuner!B:B,0))</f>
        <v>5435</v>
      </c>
      <c r="C13838" s="111" t="s">
        <v>84</v>
      </c>
      <c r="D13838" s="111" t="s">
        <v>84</v>
      </c>
      <c r="E13838" s="111" t="s">
        <v>123</v>
      </c>
      <c r="F13838" s="111" t="s">
        <v>139</v>
      </c>
      <c r="G13838" s="111" t="s">
        <v>139</v>
      </c>
      <c r="H13838" s="111" t="s">
        <v>139</v>
      </c>
      <c r="I13838" s="111" t="s">
        <v>139</v>
      </c>
      <c r="J13838" t="str">
        <f t="shared" si="432"/>
        <v>5435Dyrket markOrganisk jord</v>
      </c>
      <c r="K13838" s="111">
        <v>28.726149366675592</v>
      </c>
      <c r="L13838" s="111">
        <v>1.45625</v>
      </c>
      <c r="M13838" s="111">
        <v>0</v>
      </c>
      <c r="N13838" s="112">
        <f t="shared" si="433"/>
        <v>30.182399366675593</v>
      </c>
    </row>
    <row r="13839" spans="1:14" x14ac:dyDescent="0.25">
      <c r="A13839" s="111" t="s">
        <v>957</v>
      </c>
      <c r="B13839" s="111">
        <f>INDEX(kommuner!C:C,MATCH(_xlfn.NUMBERVALUE(A13839),kommuner!B:B,0))</f>
        <v>5435</v>
      </c>
      <c r="C13839" s="111" t="s">
        <v>127</v>
      </c>
      <c r="D13839" s="111" t="s">
        <v>127</v>
      </c>
      <c r="E13839" s="111" t="s">
        <v>126</v>
      </c>
      <c r="F13839" s="111" t="s">
        <v>172</v>
      </c>
      <c r="G13839" s="111" t="s">
        <v>180</v>
      </c>
      <c r="H13839" s="111" t="s">
        <v>172</v>
      </c>
      <c r="I13839" s="111" t="s">
        <v>180</v>
      </c>
      <c r="J13839" t="str">
        <f t="shared" si="432"/>
        <v>5435SkogMineraljordBarskogHøy</v>
      </c>
      <c r="K13839" s="111">
        <v>-4.1008350957832223</v>
      </c>
      <c r="L13839" s="111">
        <v>0.85306406685236758</v>
      </c>
      <c r="M13839" s="111">
        <v>6.4056614999681585E-2</v>
      </c>
      <c r="N13839" s="112">
        <f t="shared" si="433"/>
        <v>-3.183714413931173</v>
      </c>
    </row>
    <row r="13840" spans="1:14" x14ac:dyDescent="0.25">
      <c r="A13840" s="111" t="s">
        <v>957</v>
      </c>
      <c r="B13840" s="111">
        <f>INDEX(kommuner!C:C,MATCH(_xlfn.NUMBERVALUE(A13840),kommuner!B:B,0))</f>
        <v>5435</v>
      </c>
      <c r="C13840" s="111" t="s">
        <v>127</v>
      </c>
      <c r="D13840" s="111" t="s">
        <v>127</v>
      </c>
      <c r="E13840" s="111" t="s">
        <v>126</v>
      </c>
      <c r="F13840" s="111" t="s">
        <v>172</v>
      </c>
      <c r="G13840" s="111" t="s">
        <v>167</v>
      </c>
      <c r="H13840" s="111" t="s">
        <v>172</v>
      </c>
      <c r="I13840" s="111" t="s">
        <v>167</v>
      </c>
      <c r="J13840" t="str">
        <f t="shared" si="432"/>
        <v>5435SkogMineraljordBarskogImpediment</v>
      </c>
      <c r="K13840" s="111">
        <v>-1.3727794028153204</v>
      </c>
      <c r="L13840" s="111">
        <v>0.85306406685236758</v>
      </c>
      <c r="M13840" s="111">
        <v>6.3979989500968365E-2</v>
      </c>
      <c r="N13840" s="112">
        <f t="shared" si="433"/>
        <v>-0.45573534646198444</v>
      </c>
    </row>
    <row r="13841" spans="1:14" x14ac:dyDescent="0.25">
      <c r="A13841" s="111" t="s">
        <v>957</v>
      </c>
      <c r="B13841" s="111">
        <f>INDEX(kommuner!C:C,MATCH(_xlfn.NUMBERVALUE(A13841),kommuner!B:B,0))</f>
        <v>5435</v>
      </c>
      <c r="C13841" s="111" t="s">
        <v>127</v>
      </c>
      <c r="D13841" s="111" t="s">
        <v>127</v>
      </c>
      <c r="E13841" s="111" t="s">
        <v>126</v>
      </c>
      <c r="F13841" s="111" t="s">
        <v>172</v>
      </c>
      <c r="G13841" s="111" t="s">
        <v>190</v>
      </c>
      <c r="H13841" s="111" t="s">
        <v>172</v>
      </c>
      <c r="I13841" s="111" t="s">
        <v>190</v>
      </c>
      <c r="J13841" t="str">
        <f t="shared" si="432"/>
        <v>5435SkogMineraljordBarskogLav</v>
      </c>
      <c r="K13841" s="111">
        <v>-1.2890212031300934</v>
      </c>
      <c r="L13841" s="111">
        <v>0.85306406685236758</v>
      </c>
      <c r="M13841" s="111">
        <v>6.3979989500968365E-2</v>
      </c>
      <c r="N13841" s="112">
        <f t="shared" si="433"/>
        <v>-0.37197714677675742</v>
      </c>
    </row>
    <row r="13842" spans="1:14" x14ac:dyDescent="0.25">
      <c r="A13842" s="111" t="s">
        <v>957</v>
      </c>
      <c r="B13842" s="111">
        <f>INDEX(kommuner!C:C,MATCH(_xlfn.NUMBERVALUE(A13842),kommuner!B:B,0))</f>
        <v>5435</v>
      </c>
      <c r="C13842" s="111" t="s">
        <v>127</v>
      </c>
      <c r="D13842" s="111" t="s">
        <v>127</v>
      </c>
      <c r="E13842" s="111" t="s">
        <v>126</v>
      </c>
      <c r="F13842" s="111" t="s">
        <v>172</v>
      </c>
      <c r="G13842" s="111" t="s">
        <v>173</v>
      </c>
      <c r="H13842" s="111" t="s">
        <v>172</v>
      </c>
      <c r="I13842" s="111" t="s">
        <v>173</v>
      </c>
      <c r="J13842" t="str">
        <f t="shared" si="432"/>
        <v>5435SkogMineraljordBarskogMiddels</v>
      </c>
      <c r="K13842" s="111">
        <v>-2.9452289214132028</v>
      </c>
      <c r="L13842" s="111">
        <v>0.85306406685236758</v>
      </c>
      <c r="M13842" s="111">
        <v>6.4056614999681585E-2</v>
      </c>
      <c r="N13842" s="112">
        <f t="shared" si="433"/>
        <v>-2.0281082395611536</v>
      </c>
    </row>
    <row r="13843" spans="1:14" x14ac:dyDescent="0.25">
      <c r="A13843" s="111" t="s">
        <v>957</v>
      </c>
      <c r="B13843" s="111">
        <f>INDEX(kommuner!C:C,MATCH(_xlfn.NUMBERVALUE(A13843),kommuner!B:B,0))</f>
        <v>5435</v>
      </c>
      <c r="C13843" s="111" t="s">
        <v>127</v>
      </c>
      <c r="D13843" s="111" t="s">
        <v>127</v>
      </c>
      <c r="E13843" s="111" t="s">
        <v>126</v>
      </c>
      <c r="F13843" s="111" t="s">
        <v>172</v>
      </c>
      <c r="G13843" s="111" t="s">
        <v>186</v>
      </c>
      <c r="H13843" s="111" t="s">
        <v>172</v>
      </c>
      <c r="I13843" s="111" t="s">
        <v>186</v>
      </c>
      <c r="J13843" t="str">
        <f t="shared" si="432"/>
        <v>5435SkogMineraljordBarskogSærs høy</v>
      </c>
      <c r="K13843" s="111">
        <v>0.12072674540874306</v>
      </c>
      <c r="L13843" s="111">
        <v>0.85306406685236758</v>
      </c>
      <c r="M13843" s="111">
        <v>6.4056614999681585E-2</v>
      </c>
      <c r="N13843" s="112">
        <f t="shared" si="433"/>
        <v>1.0378474272607923</v>
      </c>
    </row>
    <row r="13844" spans="1:14" x14ac:dyDescent="0.25">
      <c r="A13844" s="111" t="s">
        <v>957</v>
      </c>
      <c r="B13844" s="111">
        <f>INDEX(kommuner!C:C,MATCH(_xlfn.NUMBERVALUE(A13844),kommuner!B:B,0))</f>
        <v>5435</v>
      </c>
      <c r="C13844" s="111" t="s">
        <v>127</v>
      </c>
      <c r="D13844" s="111" t="s">
        <v>127</v>
      </c>
      <c r="E13844" s="111" t="s">
        <v>126</v>
      </c>
      <c r="F13844" s="111" t="s">
        <v>179</v>
      </c>
      <c r="G13844" s="111" t="s">
        <v>180</v>
      </c>
      <c r="H13844" s="111" t="s">
        <v>179</v>
      </c>
      <c r="I13844" s="111" t="s">
        <v>180</v>
      </c>
      <c r="J13844" t="str">
        <f t="shared" si="432"/>
        <v>5435SkogMineraljordBlandingsskogHøy</v>
      </c>
      <c r="K13844" s="111">
        <v>-7.1939050909469406</v>
      </c>
      <c r="L13844" s="111">
        <v>0.85306406685236758</v>
      </c>
      <c r="M13844" s="111">
        <v>6.3979989500968365E-2</v>
      </c>
      <c r="N13844" s="112">
        <f t="shared" si="433"/>
        <v>-6.2768610345936047</v>
      </c>
    </row>
    <row r="13845" spans="1:14" x14ac:dyDescent="0.25">
      <c r="A13845" s="111" t="s">
        <v>957</v>
      </c>
      <c r="B13845" s="111">
        <f>INDEX(kommuner!C:C,MATCH(_xlfn.NUMBERVALUE(A13845),kommuner!B:B,0))</f>
        <v>5435</v>
      </c>
      <c r="C13845" s="111" t="s">
        <v>127</v>
      </c>
      <c r="D13845" s="111" t="s">
        <v>127</v>
      </c>
      <c r="E13845" s="111" t="s">
        <v>126</v>
      </c>
      <c r="F13845" s="111" t="s">
        <v>179</v>
      </c>
      <c r="G13845" s="111" t="s">
        <v>167</v>
      </c>
      <c r="H13845" s="111" t="s">
        <v>179</v>
      </c>
      <c r="I13845" s="111" t="s">
        <v>167</v>
      </c>
      <c r="J13845" t="str">
        <f t="shared" si="432"/>
        <v>5435SkogMineraljordBlandingsskogImpediment</v>
      </c>
      <c r="K13845" s="111">
        <v>-1.6598037998579707</v>
      </c>
      <c r="L13845" s="111">
        <v>0.85306406685236758</v>
      </c>
      <c r="M13845" s="111">
        <v>6.3979989500968365E-2</v>
      </c>
      <c r="N13845" s="112">
        <f t="shared" si="433"/>
        <v>-0.7427597435046347</v>
      </c>
    </row>
    <row r="13846" spans="1:14" x14ac:dyDescent="0.25">
      <c r="A13846" s="111" t="s">
        <v>957</v>
      </c>
      <c r="B13846" s="111">
        <f>INDEX(kommuner!C:C,MATCH(_xlfn.NUMBERVALUE(A13846),kommuner!B:B,0))</f>
        <v>5435</v>
      </c>
      <c r="C13846" s="111" t="s">
        <v>127</v>
      </c>
      <c r="D13846" s="111" t="s">
        <v>127</v>
      </c>
      <c r="E13846" s="111" t="s">
        <v>126</v>
      </c>
      <c r="F13846" s="111" t="s">
        <v>179</v>
      </c>
      <c r="G13846" s="111" t="s">
        <v>190</v>
      </c>
      <c r="H13846" s="111" t="s">
        <v>179</v>
      </c>
      <c r="I13846" s="111" t="s">
        <v>190</v>
      </c>
      <c r="J13846" t="str">
        <f t="shared" si="432"/>
        <v>5435SkogMineraljordBlandingsskogLav</v>
      </c>
      <c r="K13846" s="111">
        <v>-2.5588434197694254</v>
      </c>
      <c r="L13846" s="111">
        <v>0.85306406685236758</v>
      </c>
      <c r="M13846" s="111">
        <v>6.3979989500968365E-2</v>
      </c>
      <c r="N13846" s="112">
        <f t="shared" si="433"/>
        <v>-1.6417993634160897</v>
      </c>
    </row>
    <row r="13847" spans="1:14" x14ac:dyDescent="0.25">
      <c r="A13847" s="111" t="s">
        <v>957</v>
      </c>
      <c r="B13847" s="111">
        <f>INDEX(kommuner!C:C,MATCH(_xlfn.NUMBERVALUE(A13847),kommuner!B:B,0))</f>
        <v>5435</v>
      </c>
      <c r="C13847" s="111" t="s">
        <v>127</v>
      </c>
      <c r="D13847" s="111" t="s">
        <v>127</v>
      </c>
      <c r="E13847" s="111" t="s">
        <v>126</v>
      </c>
      <c r="F13847" s="111" t="s">
        <v>179</v>
      </c>
      <c r="G13847" s="111" t="s">
        <v>173</v>
      </c>
      <c r="H13847" s="111" t="s">
        <v>179</v>
      </c>
      <c r="I13847" s="111" t="s">
        <v>173</v>
      </c>
      <c r="J13847" t="str">
        <f t="shared" si="432"/>
        <v>5435SkogMineraljordBlandingsskogMiddels</v>
      </c>
      <c r="K13847" s="111">
        <v>-3.8687729546762566</v>
      </c>
      <c r="L13847" s="111">
        <v>0.85306406685236758</v>
      </c>
      <c r="M13847" s="111">
        <v>6.3979989500968365E-2</v>
      </c>
      <c r="N13847" s="112">
        <f t="shared" si="433"/>
        <v>-2.9517288983229206</v>
      </c>
    </row>
    <row r="13848" spans="1:14" x14ac:dyDescent="0.25">
      <c r="A13848" s="111" t="s">
        <v>957</v>
      </c>
      <c r="B13848" s="111">
        <f>INDEX(kommuner!C:C,MATCH(_xlfn.NUMBERVALUE(A13848),kommuner!B:B,0))</f>
        <v>5435</v>
      </c>
      <c r="C13848" s="111" t="s">
        <v>127</v>
      </c>
      <c r="D13848" s="111" t="s">
        <v>127</v>
      </c>
      <c r="E13848" s="111" t="s">
        <v>126</v>
      </c>
      <c r="F13848" s="111" t="s">
        <v>179</v>
      </c>
      <c r="G13848" s="111" t="s">
        <v>186</v>
      </c>
      <c r="H13848" s="111" t="s">
        <v>179</v>
      </c>
      <c r="I13848" s="111" t="s">
        <v>186</v>
      </c>
      <c r="J13848" t="str">
        <f t="shared" si="432"/>
        <v>5435SkogMineraljordBlandingsskogSærs høy</v>
      </c>
      <c r="K13848" s="111">
        <v>-2.9395925245326562</v>
      </c>
      <c r="L13848" s="111">
        <v>0.85306406685236758</v>
      </c>
      <c r="M13848" s="111">
        <v>6.3979989500968365E-2</v>
      </c>
      <c r="N13848" s="112">
        <f t="shared" si="433"/>
        <v>-2.0225484681793202</v>
      </c>
    </row>
    <row r="13849" spans="1:14" x14ac:dyDescent="0.25">
      <c r="A13849" s="111" t="s">
        <v>957</v>
      </c>
      <c r="B13849" s="111">
        <f>INDEX(kommuner!C:C,MATCH(_xlfn.NUMBERVALUE(A13849),kommuner!B:B,0))</f>
        <v>5435</v>
      </c>
      <c r="C13849" s="111" t="s">
        <v>127</v>
      </c>
      <c r="D13849" s="111" t="s">
        <v>127</v>
      </c>
      <c r="E13849" s="111" t="s">
        <v>126</v>
      </c>
      <c r="F13849" s="111" t="s">
        <v>185</v>
      </c>
      <c r="G13849" s="111" t="s">
        <v>180</v>
      </c>
      <c r="H13849" s="111" t="s">
        <v>185</v>
      </c>
      <c r="I13849" s="111" t="s">
        <v>180</v>
      </c>
      <c r="J13849" t="str">
        <f t="shared" si="432"/>
        <v>5435SkogMineraljordLauvskogHøy</v>
      </c>
      <c r="K13849" s="111">
        <v>-3.3269846154961789</v>
      </c>
      <c r="L13849" s="111">
        <v>0.85306406685236758</v>
      </c>
      <c r="M13849" s="111">
        <v>6.3979989500968365E-2</v>
      </c>
      <c r="N13849" s="112">
        <f t="shared" si="433"/>
        <v>-2.4099405591428429</v>
      </c>
    </row>
    <row r="13850" spans="1:14" x14ac:dyDescent="0.25">
      <c r="A13850" s="111" t="s">
        <v>957</v>
      </c>
      <c r="B13850" s="111">
        <f>INDEX(kommuner!C:C,MATCH(_xlfn.NUMBERVALUE(A13850),kommuner!B:B,0))</f>
        <v>5435</v>
      </c>
      <c r="C13850" s="111" t="s">
        <v>127</v>
      </c>
      <c r="D13850" s="111" t="s">
        <v>127</v>
      </c>
      <c r="E13850" s="111" t="s">
        <v>126</v>
      </c>
      <c r="F13850" s="111" t="s">
        <v>185</v>
      </c>
      <c r="G13850" s="111" t="s">
        <v>167</v>
      </c>
      <c r="H13850" s="111" t="s">
        <v>185</v>
      </c>
      <c r="I13850" s="111" t="s">
        <v>167</v>
      </c>
      <c r="J13850" t="str">
        <f t="shared" si="432"/>
        <v>5435SkogMineraljordLauvskogImpediment</v>
      </c>
      <c r="K13850" s="111">
        <v>-0.34791782039540947</v>
      </c>
      <c r="L13850" s="111">
        <v>0.85306406685236758</v>
      </c>
      <c r="M13850" s="111">
        <v>6.3979989500968365E-2</v>
      </c>
      <c r="N13850" s="112">
        <f t="shared" si="433"/>
        <v>0.56912623595792644</v>
      </c>
    </row>
    <row r="13851" spans="1:14" x14ac:dyDescent="0.25">
      <c r="A13851" s="111" t="s">
        <v>957</v>
      </c>
      <c r="B13851" s="111">
        <f>INDEX(kommuner!C:C,MATCH(_xlfn.NUMBERVALUE(A13851),kommuner!B:B,0))</f>
        <v>5435</v>
      </c>
      <c r="C13851" s="111" t="s">
        <v>127</v>
      </c>
      <c r="D13851" s="111" t="s">
        <v>127</v>
      </c>
      <c r="E13851" s="111" t="s">
        <v>126</v>
      </c>
      <c r="F13851" s="111" t="s">
        <v>185</v>
      </c>
      <c r="G13851" s="111" t="s">
        <v>190</v>
      </c>
      <c r="H13851" s="111" t="s">
        <v>185</v>
      </c>
      <c r="I13851" s="111" t="s">
        <v>190</v>
      </c>
      <c r="J13851" t="str">
        <f t="shared" si="432"/>
        <v>5435SkogMineraljordLauvskogLav</v>
      </c>
      <c r="K13851" s="111">
        <v>-8.9748170935426599E-2</v>
      </c>
      <c r="L13851" s="111">
        <v>0.85306406685236758</v>
      </c>
      <c r="M13851" s="111">
        <v>6.3979989500968365E-2</v>
      </c>
      <c r="N13851" s="112">
        <f t="shared" si="433"/>
        <v>0.82729588541790933</v>
      </c>
    </row>
    <row r="13852" spans="1:14" x14ac:dyDescent="0.25">
      <c r="A13852" s="111" t="s">
        <v>957</v>
      </c>
      <c r="B13852" s="111">
        <f>INDEX(kommuner!C:C,MATCH(_xlfn.NUMBERVALUE(A13852),kommuner!B:B,0))</f>
        <v>5435</v>
      </c>
      <c r="C13852" s="111" t="s">
        <v>127</v>
      </c>
      <c r="D13852" s="111" t="s">
        <v>127</v>
      </c>
      <c r="E13852" s="111" t="s">
        <v>126</v>
      </c>
      <c r="F13852" s="111" t="s">
        <v>185</v>
      </c>
      <c r="G13852" s="111" t="s">
        <v>173</v>
      </c>
      <c r="H13852" s="111" t="s">
        <v>185</v>
      </c>
      <c r="I13852" s="111" t="s">
        <v>173</v>
      </c>
      <c r="J13852" t="str">
        <f t="shared" si="432"/>
        <v>5435SkogMineraljordLauvskogMiddels</v>
      </c>
      <c r="K13852" s="111">
        <v>-1.7789409505847176</v>
      </c>
      <c r="L13852" s="111">
        <v>0.85306406685236758</v>
      </c>
      <c r="M13852" s="111">
        <v>6.3979989500968365E-2</v>
      </c>
      <c r="N13852" s="112">
        <f t="shared" si="433"/>
        <v>-0.86189689423138161</v>
      </c>
    </row>
    <row r="13853" spans="1:14" x14ac:dyDescent="0.25">
      <c r="A13853" s="111" t="s">
        <v>957</v>
      </c>
      <c r="B13853" s="111">
        <f>INDEX(kommuner!C:C,MATCH(_xlfn.NUMBERVALUE(A13853),kommuner!B:B,0))</f>
        <v>5435</v>
      </c>
      <c r="C13853" s="111" t="s">
        <v>127</v>
      </c>
      <c r="D13853" s="111" t="s">
        <v>127</v>
      </c>
      <c r="E13853" s="111" t="s">
        <v>126</v>
      </c>
      <c r="F13853" s="111" t="s">
        <v>185</v>
      </c>
      <c r="G13853" s="111" t="s">
        <v>186</v>
      </c>
      <c r="H13853" s="111" t="s">
        <v>185</v>
      </c>
      <c r="I13853" s="111" t="s">
        <v>186</v>
      </c>
      <c r="J13853" t="str">
        <f t="shared" si="432"/>
        <v>5435SkogMineraljordLauvskogSærs høy</v>
      </c>
      <c r="K13853" s="111">
        <v>-3.6560473259425113</v>
      </c>
      <c r="L13853" s="111">
        <v>0.85306406685236758</v>
      </c>
      <c r="M13853" s="111">
        <v>6.3979989500968365E-2</v>
      </c>
      <c r="N13853" s="112">
        <f t="shared" si="433"/>
        <v>-2.7390032695891753</v>
      </c>
    </row>
    <row r="13854" spans="1:14" x14ac:dyDescent="0.25">
      <c r="A13854" s="111" t="s">
        <v>957</v>
      </c>
      <c r="B13854" s="111">
        <f>INDEX(kommuner!C:C,MATCH(_xlfn.NUMBERVALUE(A13854),kommuner!B:B,0))</f>
        <v>5435</v>
      </c>
      <c r="C13854" s="111" t="s">
        <v>127</v>
      </c>
      <c r="D13854" s="111" t="s">
        <v>127</v>
      </c>
      <c r="E13854" s="111" t="s">
        <v>123</v>
      </c>
      <c r="F13854" s="111" t="s">
        <v>172</v>
      </c>
      <c r="G13854" s="111" t="s">
        <v>180</v>
      </c>
      <c r="H13854" s="111" t="s">
        <v>172</v>
      </c>
      <c r="I13854" s="111" t="s">
        <v>180</v>
      </c>
      <c r="J13854" t="str">
        <f t="shared" si="432"/>
        <v>5435SkogOrganisk jordBarskogHøy</v>
      </c>
      <c r="K13854" s="111">
        <v>-2.5184559031994138</v>
      </c>
      <c r="L13854" s="111">
        <v>0.92784825435236762</v>
      </c>
      <c r="M13854" s="111">
        <v>0.46518126042825314</v>
      </c>
      <c r="N13854" s="112">
        <f t="shared" si="433"/>
        <v>-1.1254263884187932</v>
      </c>
    </row>
    <row r="13855" spans="1:14" x14ac:dyDescent="0.25">
      <c r="A13855" s="111" t="s">
        <v>957</v>
      </c>
      <c r="B13855" s="111">
        <f>INDEX(kommuner!C:C,MATCH(_xlfn.NUMBERVALUE(A13855),kommuner!B:B,0))</f>
        <v>5435</v>
      </c>
      <c r="C13855" s="111" t="s">
        <v>127</v>
      </c>
      <c r="D13855" s="111" t="s">
        <v>127</v>
      </c>
      <c r="E13855" s="111" t="s">
        <v>123</v>
      </c>
      <c r="F13855" s="111" t="s">
        <v>172</v>
      </c>
      <c r="G13855" s="111" t="s">
        <v>167</v>
      </c>
      <c r="H13855" s="111" t="s">
        <v>172</v>
      </c>
      <c r="I13855" s="111" t="s">
        <v>167</v>
      </c>
      <c r="J13855" t="str">
        <f t="shared" si="432"/>
        <v>5435SkogOrganisk jordBarskogImpediment</v>
      </c>
      <c r="K13855" s="111">
        <v>-0.13011741963904588</v>
      </c>
      <c r="L13855" s="111">
        <v>0.92784825435236762</v>
      </c>
      <c r="M13855" s="111">
        <v>0.46510463492953991</v>
      </c>
      <c r="N13855" s="112">
        <f t="shared" si="433"/>
        <v>1.2628354696428616</v>
      </c>
    </row>
    <row r="13856" spans="1:14" x14ac:dyDescent="0.25">
      <c r="A13856" s="111" t="s">
        <v>957</v>
      </c>
      <c r="B13856" s="111">
        <f>INDEX(kommuner!C:C,MATCH(_xlfn.NUMBERVALUE(A13856),kommuner!B:B,0))</f>
        <v>5435</v>
      </c>
      <c r="C13856" s="111" t="s">
        <v>127</v>
      </c>
      <c r="D13856" s="111" t="s">
        <v>127</v>
      </c>
      <c r="E13856" s="111" t="s">
        <v>123</v>
      </c>
      <c r="F13856" s="111" t="s">
        <v>172</v>
      </c>
      <c r="G13856" s="111" t="s">
        <v>190</v>
      </c>
      <c r="H13856" s="111" t="s">
        <v>172</v>
      </c>
      <c r="I13856" s="111" t="s">
        <v>190</v>
      </c>
      <c r="J13856" t="str">
        <f t="shared" si="432"/>
        <v>5435SkogOrganisk jordBarskogLav</v>
      </c>
      <c r="K13856" s="111">
        <v>-0.50666953101693391</v>
      </c>
      <c r="L13856" s="111">
        <v>0.92784825435236762</v>
      </c>
      <c r="M13856" s="111">
        <v>0.46510463492953991</v>
      </c>
      <c r="N13856" s="112">
        <f t="shared" si="433"/>
        <v>0.88628335826497362</v>
      </c>
    </row>
    <row r="13857" spans="1:14" x14ac:dyDescent="0.25">
      <c r="A13857" s="111" t="s">
        <v>957</v>
      </c>
      <c r="B13857" s="111">
        <f>INDEX(kommuner!C:C,MATCH(_xlfn.NUMBERVALUE(A13857),kommuner!B:B,0))</f>
        <v>5435</v>
      </c>
      <c r="C13857" s="111" t="s">
        <v>127</v>
      </c>
      <c r="D13857" s="111" t="s">
        <v>127</v>
      </c>
      <c r="E13857" s="111" t="s">
        <v>123</v>
      </c>
      <c r="F13857" s="111" t="s">
        <v>172</v>
      </c>
      <c r="G13857" s="111" t="s">
        <v>173</v>
      </c>
      <c r="H13857" s="111" t="s">
        <v>172</v>
      </c>
      <c r="I13857" s="111" t="s">
        <v>173</v>
      </c>
      <c r="J13857" t="str">
        <f t="shared" si="432"/>
        <v>5435SkogOrganisk jordBarskogMiddels</v>
      </c>
      <c r="K13857" s="111">
        <v>-1.5571490961494638</v>
      </c>
      <c r="L13857" s="111">
        <v>0.92784825435236762</v>
      </c>
      <c r="M13857" s="111">
        <v>0.46518126042825314</v>
      </c>
      <c r="N13857" s="112">
        <f t="shared" si="433"/>
        <v>-0.16411958136884308</v>
      </c>
    </row>
    <row r="13858" spans="1:14" x14ac:dyDescent="0.25">
      <c r="A13858" s="111" t="s">
        <v>957</v>
      </c>
      <c r="B13858" s="111">
        <f>INDEX(kommuner!C:C,MATCH(_xlfn.NUMBERVALUE(A13858),kommuner!B:B,0))</f>
        <v>5435</v>
      </c>
      <c r="C13858" s="111" t="s">
        <v>127</v>
      </c>
      <c r="D13858" s="111" t="s">
        <v>127</v>
      </c>
      <c r="E13858" s="111" t="s">
        <v>123</v>
      </c>
      <c r="F13858" s="111" t="s">
        <v>172</v>
      </c>
      <c r="G13858" s="111" t="s">
        <v>186</v>
      </c>
      <c r="H13858" s="111" t="s">
        <v>172</v>
      </c>
      <c r="I13858" s="111" t="s">
        <v>186</v>
      </c>
      <c r="J13858" t="str">
        <f t="shared" si="432"/>
        <v>5435SkogOrganisk jordBarskogSærs høy</v>
      </c>
      <c r="K13858" s="111">
        <v>2.5548655235722699</v>
      </c>
      <c r="L13858" s="111">
        <v>0.92784825435236762</v>
      </c>
      <c r="M13858" s="111">
        <v>0.46518126042825314</v>
      </c>
      <c r="N13858" s="112">
        <f t="shared" si="433"/>
        <v>3.9478950383528906</v>
      </c>
    </row>
    <row r="13859" spans="1:14" x14ac:dyDescent="0.25">
      <c r="A13859" s="111" t="s">
        <v>957</v>
      </c>
      <c r="B13859" s="111">
        <f>INDEX(kommuner!C:C,MATCH(_xlfn.NUMBERVALUE(A13859),kommuner!B:B,0))</f>
        <v>5435</v>
      </c>
      <c r="C13859" s="111" t="s">
        <v>127</v>
      </c>
      <c r="D13859" s="111" t="s">
        <v>127</v>
      </c>
      <c r="E13859" s="111" t="s">
        <v>123</v>
      </c>
      <c r="F13859" s="111" t="s">
        <v>179</v>
      </c>
      <c r="G13859" s="111" t="s">
        <v>180</v>
      </c>
      <c r="H13859" s="111" t="s">
        <v>179</v>
      </c>
      <c r="I13859" s="111" t="s">
        <v>180</v>
      </c>
      <c r="J13859" t="str">
        <f t="shared" si="432"/>
        <v>5435SkogOrganisk jordBlandingsskogHøy</v>
      </c>
      <c r="K13859" s="111">
        <v>-5.5554344456832343</v>
      </c>
      <c r="L13859" s="111">
        <v>0.92784825435236762</v>
      </c>
      <c r="M13859" s="111">
        <v>0.46510463492953991</v>
      </c>
      <c r="N13859" s="112">
        <f t="shared" si="433"/>
        <v>-4.1624815564013264</v>
      </c>
    </row>
    <row r="13860" spans="1:14" x14ac:dyDescent="0.25">
      <c r="A13860" s="111" t="s">
        <v>957</v>
      </c>
      <c r="B13860" s="111">
        <f>INDEX(kommuner!C:C,MATCH(_xlfn.NUMBERVALUE(A13860),kommuner!B:B,0))</f>
        <v>5435</v>
      </c>
      <c r="C13860" s="111" t="s">
        <v>127</v>
      </c>
      <c r="D13860" s="111" t="s">
        <v>127</v>
      </c>
      <c r="E13860" s="111" t="s">
        <v>123</v>
      </c>
      <c r="F13860" s="111" t="s">
        <v>179</v>
      </c>
      <c r="G13860" s="111" t="s">
        <v>167</v>
      </c>
      <c r="H13860" s="111" t="s">
        <v>179</v>
      </c>
      <c r="I13860" s="111" t="s">
        <v>167</v>
      </c>
      <c r="J13860" t="str">
        <f t="shared" si="432"/>
        <v>5435SkogOrganisk jordBlandingsskogImpediment</v>
      </c>
      <c r="K13860" s="111">
        <v>-0.28586344175800005</v>
      </c>
      <c r="L13860" s="111">
        <v>0.92784825435236762</v>
      </c>
      <c r="M13860" s="111">
        <v>0.46510463492953991</v>
      </c>
      <c r="N13860" s="112">
        <f t="shared" si="433"/>
        <v>1.1070894475239075</v>
      </c>
    </row>
    <row r="13861" spans="1:14" x14ac:dyDescent="0.25">
      <c r="A13861" s="111" t="s">
        <v>957</v>
      </c>
      <c r="B13861" s="111">
        <f>INDEX(kommuner!C:C,MATCH(_xlfn.NUMBERVALUE(A13861),kommuner!B:B,0))</f>
        <v>5435</v>
      </c>
      <c r="C13861" s="111" t="s">
        <v>127</v>
      </c>
      <c r="D13861" s="111" t="s">
        <v>127</v>
      </c>
      <c r="E13861" s="111" t="s">
        <v>123</v>
      </c>
      <c r="F13861" s="111" t="s">
        <v>179</v>
      </c>
      <c r="G13861" s="111" t="s">
        <v>190</v>
      </c>
      <c r="H13861" s="111" t="s">
        <v>179</v>
      </c>
      <c r="I13861" s="111" t="s">
        <v>190</v>
      </c>
      <c r="J13861" t="str">
        <f t="shared" si="432"/>
        <v>5435SkogOrganisk jordBlandingsskogLav</v>
      </c>
      <c r="K13861" s="111">
        <v>-1.2347339377887629</v>
      </c>
      <c r="L13861" s="111">
        <v>0.92784825435236762</v>
      </c>
      <c r="M13861" s="111">
        <v>0.46510463492953991</v>
      </c>
      <c r="N13861" s="112">
        <f t="shared" si="433"/>
        <v>0.15821895149314458</v>
      </c>
    </row>
    <row r="13862" spans="1:14" x14ac:dyDescent="0.25">
      <c r="A13862" s="111" t="s">
        <v>957</v>
      </c>
      <c r="B13862" s="111">
        <f>INDEX(kommuner!C:C,MATCH(_xlfn.NUMBERVALUE(A13862),kommuner!B:B,0))</f>
        <v>5435</v>
      </c>
      <c r="C13862" s="111" t="s">
        <v>127</v>
      </c>
      <c r="D13862" s="111" t="s">
        <v>127</v>
      </c>
      <c r="E13862" s="111" t="s">
        <v>123</v>
      </c>
      <c r="F13862" s="111" t="s">
        <v>179</v>
      </c>
      <c r="G13862" s="111" t="s">
        <v>173</v>
      </c>
      <c r="H13862" s="111" t="s">
        <v>179</v>
      </c>
      <c r="I13862" s="111" t="s">
        <v>173</v>
      </c>
      <c r="J13862" t="str">
        <f t="shared" si="432"/>
        <v>5435SkogOrganisk jordBlandingsskogMiddels</v>
      </c>
      <c r="K13862" s="111">
        <v>-2.4239591752717748</v>
      </c>
      <c r="L13862" s="111">
        <v>0.92784825435236762</v>
      </c>
      <c r="M13862" s="111">
        <v>0.46510463492953991</v>
      </c>
      <c r="N13862" s="112">
        <f t="shared" si="433"/>
        <v>-1.0310062859898674</v>
      </c>
    </row>
    <row r="13863" spans="1:14" x14ac:dyDescent="0.25">
      <c r="A13863" s="111" t="s">
        <v>957</v>
      </c>
      <c r="B13863" s="111">
        <f>INDEX(kommuner!C:C,MATCH(_xlfn.NUMBERVALUE(A13863),kommuner!B:B,0))</f>
        <v>5435</v>
      </c>
      <c r="C13863" s="111" t="s">
        <v>127</v>
      </c>
      <c r="D13863" s="111" t="s">
        <v>127</v>
      </c>
      <c r="E13863" s="111" t="s">
        <v>123</v>
      </c>
      <c r="F13863" s="111" t="s">
        <v>179</v>
      </c>
      <c r="G13863" s="111" t="s">
        <v>186</v>
      </c>
      <c r="H13863" s="111" t="s">
        <v>179</v>
      </c>
      <c r="I13863" s="111" t="s">
        <v>186</v>
      </c>
      <c r="J13863" t="str">
        <f t="shared" si="432"/>
        <v>5435SkogOrganisk jordBlandingsskogSærs høy</v>
      </c>
      <c r="K13863" s="111">
        <v>-1.5726115302258048</v>
      </c>
      <c r="L13863" s="111">
        <v>0.92784825435236762</v>
      </c>
      <c r="M13863" s="111">
        <v>0.46510463492953991</v>
      </c>
      <c r="N13863" s="112">
        <f t="shared" si="433"/>
        <v>-0.17965864094389727</v>
      </c>
    </row>
    <row r="13864" spans="1:14" x14ac:dyDescent="0.25">
      <c r="A13864" s="111" t="s">
        <v>957</v>
      </c>
      <c r="B13864" s="111">
        <f>INDEX(kommuner!C:C,MATCH(_xlfn.NUMBERVALUE(A13864),kommuner!B:B,0))</f>
        <v>5435</v>
      </c>
      <c r="C13864" s="111" t="s">
        <v>127</v>
      </c>
      <c r="D13864" s="111" t="s">
        <v>127</v>
      </c>
      <c r="E13864" s="111" t="s">
        <v>123</v>
      </c>
      <c r="F13864" s="111" t="s">
        <v>185</v>
      </c>
      <c r="G13864" s="111" t="s">
        <v>180</v>
      </c>
      <c r="H13864" s="111" t="s">
        <v>185</v>
      </c>
      <c r="I13864" s="111" t="s">
        <v>180</v>
      </c>
      <c r="J13864" t="str">
        <f t="shared" si="432"/>
        <v>5435SkogOrganisk jordLauvskogHøy</v>
      </c>
      <c r="K13864" s="111">
        <v>-1.9913688882377358</v>
      </c>
      <c r="L13864" s="111">
        <v>0.92784825435236762</v>
      </c>
      <c r="M13864" s="111">
        <v>0.46510463492953991</v>
      </c>
      <c r="N13864" s="112">
        <f t="shared" si="433"/>
        <v>-0.59841599895582831</v>
      </c>
    </row>
    <row r="13865" spans="1:14" x14ac:dyDescent="0.25">
      <c r="A13865" s="111" t="s">
        <v>957</v>
      </c>
      <c r="B13865" s="111">
        <f>INDEX(kommuner!C:C,MATCH(_xlfn.NUMBERVALUE(A13865),kommuner!B:B,0))</f>
        <v>5435</v>
      </c>
      <c r="C13865" s="111" t="s">
        <v>127</v>
      </c>
      <c r="D13865" s="111" t="s">
        <v>127</v>
      </c>
      <c r="E13865" s="111" t="s">
        <v>123</v>
      </c>
      <c r="F13865" s="111" t="s">
        <v>185</v>
      </c>
      <c r="G13865" s="111" t="s">
        <v>167</v>
      </c>
      <c r="H13865" s="111" t="s">
        <v>185</v>
      </c>
      <c r="I13865" s="111" t="s">
        <v>167</v>
      </c>
      <c r="J13865" t="str">
        <f t="shared" si="432"/>
        <v>5435SkogOrganisk jordLauvskogImpediment</v>
      </c>
      <c r="K13865" s="111">
        <v>0.35000626494250675</v>
      </c>
      <c r="L13865" s="111">
        <v>0.92784825435236762</v>
      </c>
      <c r="M13865" s="111">
        <v>0.46510463492953991</v>
      </c>
      <c r="N13865" s="112">
        <f t="shared" si="433"/>
        <v>1.7429591542244141</v>
      </c>
    </row>
    <row r="13866" spans="1:14" x14ac:dyDescent="0.25">
      <c r="A13866" s="111" t="s">
        <v>957</v>
      </c>
      <c r="B13866" s="111">
        <f>INDEX(kommuner!C:C,MATCH(_xlfn.NUMBERVALUE(A13866),kommuner!B:B,0))</f>
        <v>5435</v>
      </c>
      <c r="C13866" s="111" t="s">
        <v>127</v>
      </c>
      <c r="D13866" s="111" t="s">
        <v>127</v>
      </c>
      <c r="E13866" s="111" t="s">
        <v>123</v>
      </c>
      <c r="F13866" s="111" t="s">
        <v>185</v>
      </c>
      <c r="G13866" s="111" t="s">
        <v>190</v>
      </c>
      <c r="H13866" s="111" t="s">
        <v>185</v>
      </c>
      <c r="I13866" s="111" t="s">
        <v>190</v>
      </c>
      <c r="J13866" t="str">
        <f t="shared" si="432"/>
        <v>5435SkogOrganisk jordLauvskogLav</v>
      </c>
      <c r="K13866" s="111">
        <v>1.1144075558526714</v>
      </c>
      <c r="L13866" s="111">
        <v>0.92784825435236762</v>
      </c>
      <c r="M13866" s="111">
        <v>0.46510463492953991</v>
      </c>
      <c r="N13866" s="112">
        <f t="shared" si="433"/>
        <v>2.5073604451345788</v>
      </c>
    </row>
    <row r="13867" spans="1:14" x14ac:dyDescent="0.25">
      <c r="A13867" s="111" t="s">
        <v>957</v>
      </c>
      <c r="B13867" s="111">
        <f>INDEX(kommuner!C:C,MATCH(_xlfn.NUMBERVALUE(A13867),kommuner!B:B,0))</f>
        <v>5435</v>
      </c>
      <c r="C13867" s="111" t="s">
        <v>127</v>
      </c>
      <c r="D13867" s="111" t="s">
        <v>127</v>
      </c>
      <c r="E13867" s="111" t="s">
        <v>123</v>
      </c>
      <c r="F13867" s="111" t="s">
        <v>185</v>
      </c>
      <c r="G13867" s="111" t="s">
        <v>173</v>
      </c>
      <c r="H13867" s="111" t="s">
        <v>185</v>
      </c>
      <c r="I13867" s="111" t="s">
        <v>173</v>
      </c>
      <c r="J13867" t="str">
        <f t="shared" si="432"/>
        <v>5435SkogOrganisk jordLauvskogMiddels</v>
      </c>
      <c r="K13867" s="111">
        <v>-0.62664468270982987</v>
      </c>
      <c r="L13867" s="111">
        <v>0.92784825435236762</v>
      </c>
      <c r="M13867" s="111">
        <v>0.46510463492953991</v>
      </c>
      <c r="N13867" s="112">
        <f t="shared" si="433"/>
        <v>0.76630820657207765</v>
      </c>
    </row>
    <row r="13868" spans="1:14" x14ac:dyDescent="0.25">
      <c r="A13868" s="111" t="s">
        <v>957</v>
      </c>
      <c r="B13868" s="111">
        <f>INDEX(kommuner!C:C,MATCH(_xlfn.NUMBERVALUE(A13868),kommuner!B:B,0))</f>
        <v>5435</v>
      </c>
      <c r="C13868" s="111" t="s">
        <v>127</v>
      </c>
      <c r="D13868" s="111" t="s">
        <v>127</v>
      </c>
      <c r="E13868" s="111" t="s">
        <v>123</v>
      </c>
      <c r="F13868" s="111" t="s">
        <v>185</v>
      </c>
      <c r="G13868" s="111" t="s">
        <v>186</v>
      </c>
      <c r="H13868" s="111" t="s">
        <v>185</v>
      </c>
      <c r="I13868" s="111" t="s">
        <v>186</v>
      </c>
      <c r="J13868" t="str">
        <f t="shared" si="432"/>
        <v>5435SkogOrganisk jordLauvskogSærs høy</v>
      </c>
      <c r="K13868" s="111">
        <v>-1.8997279926091779</v>
      </c>
      <c r="L13868" s="111">
        <v>0.92784825435236762</v>
      </c>
      <c r="M13868" s="111">
        <v>0.46510463492953991</v>
      </c>
      <c r="N13868" s="112">
        <f t="shared" si="433"/>
        <v>-0.50677510332727038</v>
      </c>
    </row>
    <row r="13869" spans="1:14" x14ac:dyDescent="0.25">
      <c r="A13869" s="111" t="s">
        <v>957</v>
      </c>
      <c r="B13869" s="111">
        <f>INDEX(kommuner!C:C,MATCH(_xlfn.NUMBERVALUE(A13869),kommuner!B:B,0))</f>
        <v>5435</v>
      </c>
      <c r="C13869" s="111" t="s">
        <v>83</v>
      </c>
      <c r="D13869" s="111" t="s">
        <v>83</v>
      </c>
      <c r="E13869" s="111" t="s">
        <v>126</v>
      </c>
      <c r="F13869" s="111" t="s">
        <v>139</v>
      </c>
      <c r="G13869" s="111" t="s">
        <v>139</v>
      </c>
      <c r="H13869" s="111" t="s">
        <v>139</v>
      </c>
      <c r="I13869" s="111" t="s">
        <v>139</v>
      </c>
      <c r="J13869" t="str">
        <f t="shared" si="432"/>
        <v>5435Utbygd arealMineraljord</v>
      </c>
      <c r="K13869" s="111">
        <v>6.7868445194857546E-2</v>
      </c>
      <c r="L13869" s="111">
        <v>0</v>
      </c>
      <c r="M13869" s="111">
        <v>1.303047089454229E-2</v>
      </c>
      <c r="N13869" s="112">
        <f t="shared" si="433"/>
        <v>8.0898916089399836E-2</v>
      </c>
    </row>
    <row r="13870" spans="1:14" x14ac:dyDescent="0.25">
      <c r="A13870" s="111" t="s">
        <v>957</v>
      </c>
      <c r="B13870" s="111">
        <f>INDEX(kommuner!C:C,MATCH(_xlfn.NUMBERVALUE(A13870),kommuner!B:B,0))</f>
        <v>5435</v>
      </c>
      <c r="C13870" s="111" t="s">
        <v>83</v>
      </c>
      <c r="D13870" s="111" t="s">
        <v>83</v>
      </c>
      <c r="E13870" s="111" t="s">
        <v>123</v>
      </c>
      <c r="F13870" s="111" t="s">
        <v>139</v>
      </c>
      <c r="G13870" s="111" t="s">
        <v>139</v>
      </c>
      <c r="H13870" s="111" t="s">
        <v>139</v>
      </c>
      <c r="I13870" s="111" t="s">
        <v>139</v>
      </c>
      <c r="J13870" t="str">
        <f t="shared" si="432"/>
        <v>5435Utbygd arealOrganisk jord</v>
      </c>
      <c r="K13870" s="111">
        <v>29.011421395201612</v>
      </c>
      <c r="L13870" s="111">
        <v>0</v>
      </c>
      <c r="M13870" s="111">
        <v>1.303047089454229E-2</v>
      </c>
      <c r="N13870" s="112">
        <f t="shared" si="433"/>
        <v>29.024451866096154</v>
      </c>
    </row>
    <row r="13871" spans="1:14" x14ac:dyDescent="0.25">
      <c r="A13871" s="111" t="s">
        <v>957</v>
      </c>
      <c r="B13871" s="111">
        <f>INDEX(kommuner!C:C,MATCH(_xlfn.NUMBERVALUE(A13871),kommuner!B:B,0))</f>
        <v>5435</v>
      </c>
      <c r="C13871" s="111" t="s">
        <v>181</v>
      </c>
      <c r="D13871" s="111" t="s">
        <v>181</v>
      </c>
      <c r="E13871" s="111" t="s">
        <v>123</v>
      </c>
      <c r="F13871" s="111" t="s">
        <v>139</v>
      </c>
      <c r="G13871" s="111" t="s">
        <v>139</v>
      </c>
      <c r="H13871" s="111" t="s">
        <v>139</v>
      </c>
      <c r="I13871" s="111" t="s">
        <v>139</v>
      </c>
      <c r="J13871" t="str">
        <f t="shared" si="432"/>
        <v>5435Vann og myrOrganisk jord</v>
      </c>
      <c r="K13871" s="111">
        <v>-0.20040009744654491</v>
      </c>
      <c r="L13871" s="111">
        <v>0</v>
      </c>
      <c r="M13871" s="111">
        <v>0</v>
      </c>
      <c r="N13871" s="112">
        <f t="shared" si="433"/>
        <v>-0.20040009744654491</v>
      </c>
    </row>
    <row r="13872" spans="1:14" x14ac:dyDescent="0.25">
      <c r="A13872" s="111" t="s">
        <v>958</v>
      </c>
      <c r="B13872" s="111">
        <f>INDEX(kommuner!C:C,MATCH(_xlfn.NUMBERVALUE(A13872),kommuner!B:B,0))</f>
        <v>5436</v>
      </c>
      <c r="C13872" s="111" t="s">
        <v>82</v>
      </c>
      <c r="D13872" s="111" t="s">
        <v>82</v>
      </c>
      <c r="E13872" s="111" t="s">
        <v>126</v>
      </c>
      <c r="F13872" s="111" t="s">
        <v>139</v>
      </c>
      <c r="G13872" s="111" t="s">
        <v>139</v>
      </c>
      <c r="H13872" s="111" t="s">
        <v>139</v>
      </c>
      <c r="I13872" s="111" t="s">
        <v>139</v>
      </c>
      <c r="J13872" t="str">
        <f t="shared" si="432"/>
        <v>5436Annen utmarkMineraljord</v>
      </c>
      <c r="K13872" s="111">
        <v>-1.4554712585335521E-3</v>
      </c>
      <c r="L13872" s="111">
        <v>0</v>
      </c>
      <c r="M13872" s="111">
        <v>0</v>
      </c>
      <c r="N13872" s="112">
        <f t="shared" si="433"/>
        <v>-1.4554712585335521E-3</v>
      </c>
    </row>
    <row r="13873" spans="1:14" x14ac:dyDescent="0.25">
      <c r="A13873" s="111" t="s">
        <v>958</v>
      </c>
      <c r="B13873" s="111">
        <f>INDEX(kommuner!C:C,MATCH(_xlfn.NUMBERVALUE(A13873),kommuner!B:B,0))</f>
        <v>5436</v>
      </c>
      <c r="C13873" s="111" t="s">
        <v>121</v>
      </c>
      <c r="D13873" s="111" t="s">
        <v>121</v>
      </c>
      <c r="E13873" s="111" t="s">
        <v>126</v>
      </c>
      <c r="F13873" s="111" t="s">
        <v>139</v>
      </c>
      <c r="G13873" s="111" t="s">
        <v>139</v>
      </c>
      <c r="H13873" s="111" t="s">
        <v>139</v>
      </c>
      <c r="I13873" s="111" t="s">
        <v>139</v>
      </c>
      <c r="J13873" t="str">
        <f t="shared" si="432"/>
        <v>5436BeiteMineraljord</v>
      </c>
      <c r="K13873" s="111">
        <v>-0.96338340838695502</v>
      </c>
      <c r="L13873" s="111">
        <v>0</v>
      </c>
      <c r="M13873" s="111">
        <v>1.2448711246839999E-7</v>
      </c>
      <c r="N13873" s="112">
        <f t="shared" si="433"/>
        <v>-0.96338328389984251</v>
      </c>
    </row>
    <row r="13874" spans="1:14" x14ac:dyDescent="0.25">
      <c r="A13874" s="111" t="s">
        <v>958</v>
      </c>
      <c r="B13874" s="111">
        <f>INDEX(kommuner!C:C,MATCH(_xlfn.NUMBERVALUE(A13874),kommuner!B:B,0))</f>
        <v>5436</v>
      </c>
      <c r="C13874" s="111" t="s">
        <v>121</v>
      </c>
      <c r="D13874" s="111" t="s">
        <v>121</v>
      </c>
      <c r="E13874" s="111" t="s">
        <v>123</v>
      </c>
      <c r="F13874" s="111" t="s">
        <v>139</v>
      </c>
      <c r="G13874" s="111" t="s">
        <v>139</v>
      </c>
      <c r="H13874" s="111" t="s">
        <v>139</v>
      </c>
      <c r="I13874" s="111" t="s">
        <v>139</v>
      </c>
      <c r="J13874" t="str">
        <f t="shared" si="432"/>
        <v>5436BeiteOrganisk jord</v>
      </c>
      <c r="K13874" s="111">
        <v>12.077525935985037</v>
      </c>
      <c r="L13874" s="111">
        <v>1.6412500000000001</v>
      </c>
      <c r="M13874" s="111">
        <v>0</v>
      </c>
      <c r="N13874" s="112">
        <f t="shared" si="433"/>
        <v>13.718775935985036</v>
      </c>
    </row>
    <row r="13875" spans="1:14" x14ac:dyDescent="0.25">
      <c r="A13875" s="111" t="s">
        <v>958</v>
      </c>
      <c r="B13875" s="111">
        <f>INDEX(kommuner!C:C,MATCH(_xlfn.NUMBERVALUE(A13875),kommuner!B:B,0))</f>
        <v>5436</v>
      </c>
      <c r="C13875" s="111" t="s">
        <v>84</v>
      </c>
      <c r="D13875" s="111" t="s">
        <v>84</v>
      </c>
      <c r="E13875" s="111" t="s">
        <v>126</v>
      </c>
      <c r="F13875" s="111" t="s">
        <v>139</v>
      </c>
      <c r="G13875" s="111" t="s">
        <v>139</v>
      </c>
      <c r="H13875" s="111" t="s">
        <v>139</v>
      </c>
      <c r="I13875" s="111" t="s">
        <v>139</v>
      </c>
      <c r="J13875" t="str">
        <f t="shared" si="432"/>
        <v>5436Dyrket markMineraljord</v>
      </c>
      <c r="K13875" s="111">
        <v>-0.51473189514291939</v>
      </c>
      <c r="L13875" s="111">
        <v>0</v>
      </c>
      <c r="M13875" s="111">
        <v>0</v>
      </c>
      <c r="N13875" s="112">
        <f t="shared" si="433"/>
        <v>-0.51473189514291939</v>
      </c>
    </row>
    <row r="13876" spans="1:14" x14ac:dyDescent="0.25">
      <c r="A13876" s="111" t="s">
        <v>958</v>
      </c>
      <c r="B13876" s="111">
        <f>INDEX(kommuner!C:C,MATCH(_xlfn.NUMBERVALUE(A13876),kommuner!B:B,0))</f>
        <v>5436</v>
      </c>
      <c r="C13876" s="111" t="s">
        <v>84</v>
      </c>
      <c r="D13876" s="111" t="s">
        <v>84</v>
      </c>
      <c r="E13876" s="111" t="s">
        <v>123</v>
      </c>
      <c r="F13876" s="111" t="s">
        <v>139</v>
      </c>
      <c r="G13876" s="111" t="s">
        <v>139</v>
      </c>
      <c r="H13876" s="111" t="s">
        <v>139</v>
      </c>
      <c r="I13876" s="111" t="s">
        <v>139</v>
      </c>
      <c r="J13876" t="str">
        <f t="shared" si="432"/>
        <v>5436Dyrket markOrganisk jord</v>
      </c>
      <c r="K13876" s="111">
        <v>28.726149366675592</v>
      </c>
      <c r="L13876" s="111">
        <v>1.45625</v>
      </c>
      <c r="M13876" s="111">
        <v>0</v>
      </c>
      <c r="N13876" s="112">
        <f t="shared" si="433"/>
        <v>30.182399366675593</v>
      </c>
    </row>
    <row r="13877" spans="1:14" x14ac:dyDescent="0.25">
      <c r="A13877" s="111" t="s">
        <v>958</v>
      </c>
      <c r="B13877" s="111">
        <f>INDEX(kommuner!C:C,MATCH(_xlfn.NUMBERVALUE(A13877),kommuner!B:B,0))</f>
        <v>5436</v>
      </c>
      <c r="C13877" s="111" t="s">
        <v>127</v>
      </c>
      <c r="D13877" s="111" t="s">
        <v>127</v>
      </c>
      <c r="E13877" s="111" t="s">
        <v>126</v>
      </c>
      <c r="F13877" s="111" t="s">
        <v>172</v>
      </c>
      <c r="G13877" s="111" t="s">
        <v>180</v>
      </c>
      <c r="H13877" s="111" t="s">
        <v>172</v>
      </c>
      <c r="I13877" s="111" t="s">
        <v>180</v>
      </c>
      <c r="J13877" t="str">
        <f t="shared" si="432"/>
        <v>5436SkogMineraljordBarskogHøy</v>
      </c>
      <c r="K13877" s="111">
        <v>-4.1008350957832223</v>
      </c>
      <c r="L13877" s="111">
        <v>0.85306406685236758</v>
      </c>
      <c r="M13877" s="111">
        <v>6.4056614999681585E-2</v>
      </c>
      <c r="N13877" s="112">
        <f t="shared" si="433"/>
        <v>-3.183714413931173</v>
      </c>
    </row>
    <row r="13878" spans="1:14" x14ac:dyDescent="0.25">
      <c r="A13878" s="111" t="s">
        <v>958</v>
      </c>
      <c r="B13878" s="111">
        <f>INDEX(kommuner!C:C,MATCH(_xlfn.NUMBERVALUE(A13878),kommuner!B:B,0))</f>
        <v>5436</v>
      </c>
      <c r="C13878" s="111" t="s">
        <v>127</v>
      </c>
      <c r="D13878" s="111" t="s">
        <v>127</v>
      </c>
      <c r="E13878" s="111" t="s">
        <v>126</v>
      </c>
      <c r="F13878" s="111" t="s">
        <v>172</v>
      </c>
      <c r="G13878" s="111" t="s">
        <v>167</v>
      </c>
      <c r="H13878" s="111" t="s">
        <v>172</v>
      </c>
      <c r="I13878" s="111" t="s">
        <v>167</v>
      </c>
      <c r="J13878" t="str">
        <f t="shared" si="432"/>
        <v>5436SkogMineraljordBarskogImpediment</v>
      </c>
      <c r="K13878" s="111">
        <v>-1.3727794028153204</v>
      </c>
      <c r="L13878" s="111">
        <v>0.85306406685236758</v>
      </c>
      <c r="M13878" s="111">
        <v>6.3979989500968365E-2</v>
      </c>
      <c r="N13878" s="112">
        <f t="shared" si="433"/>
        <v>-0.45573534646198444</v>
      </c>
    </row>
    <row r="13879" spans="1:14" x14ac:dyDescent="0.25">
      <c r="A13879" s="111" t="s">
        <v>958</v>
      </c>
      <c r="B13879" s="111">
        <f>INDEX(kommuner!C:C,MATCH(_xlfn.NUMBERVALUE(A13879),kommuner!B:B,0))</f>
        <v>5436</v>
      </c>
      <c r="C13879" s="111" t="s">
        <v>127</v>
      </c>
      <c r="D13879" s="111" t="s">
        <v>127</v>
      </c>
      <c r="E13879" s="111" t="s">
        <v>126</v>
      </c>
      <c r="F13879" s="111" t="s">
        <v>172</v>
      </c>
      <c r="G13879" s="111" t="s">
        <v>190</v>
      </c>
      <c r="H13879" s="111" t="s">
        <v>172</v>
      </c>
      <c r="I13879" s="111" t="s">
        <v>190</v>
      </c>
      <c r="J13879" t="str">
        <f t="shared" si="432"/>
        <v>5436SkogMineraljordBarskogLav</v>
      </c>
      <c r="K13879" s="111">
        <v>-1.2890212031300934</v>
      </c>
      <c r="L13879" s="111">
        <v>0.85306406685236758</v>
      </c>
      <c r="M13879" s="111">
        <v>6.3979989500968365E-2</v>
      </c>
      <c r="N13879" s="112">
        <f t="shared" si="433"/>
        <v>-0.37197714677675742</v>
      </c>
    </row>
    <row r="13880" spans="1:14" x14ac:dyDescent="0.25">
      <c r="A13880" s="111" t="s">
        <v>958</v>
      </c>
      <c r="B13880" s="111">
        <f>INDEX(kommuner!C:C,MATCH(_xlfn.NUMBERVALUE(A13880),kommuner!B:B,0))</f>
        <v>5436</v>
      </c>
      <c r="C13880" s="111" t="s">
        <v>127</v>
      </c>
      <c r="D13880" s="111" t="s">
        <v>127</v>
      </c>
      <c r="E13880" s="111" t="s">
        <v>126</v>
      </c>
      <c r="F13880" s="111" t="s">
        <v>172</v>
      </c>
      <c r="G13880" s="111" t="s">
        <v>173</v>
      </c>
      <c r="H13880" s="111" t="s">
        <v>172</v>
      </c>
      <c r="I13880" s="111" t="s">
        <v>173</v>
      </c>
      <c r="J13880" t="str">
        <f t="shared" si="432"/>
        <v>5436SkogMineraljordBarskogMiddels</v>
      </c>
      <c r="K13880" s="111">
        <v>-2.9452289214132028</v>
      </c>
      <c r="L13880" s="111">
        <v>0.85306406685236758</v>
      </c>
      <c r="M13880" s="111">
        <v>6.4056614999681585E-2</v>
      </c>
      <c r="N13880" s="112">
        <f t="shared" si="433"/>
        <v>-2.0281082395611536</v>
      </c>
    </row>
    <row r="13881" spans="1:14" x14ac:dyDescent="0.25">
      <c r="A13881" s="111" t="s">
        <v>958</v>
      </c>
      <c r="B13881" s="111">
        <f>INDEX(kommuner!C:C,MATCH(_xlfn.NUMBERVALUE(A13881),kommuner!B:B,0))</f>
        <v>5436</v>
      </c>
      <c r="C13881" s="111" t="s">
        <v>127</v>
      </c>
      <c r="D13881" s="111" t="s">
        <v>127</v>
      </c>
      <c r="E13881" s="111" t="s">
        <v>126</v>
      </c>
      <c r="F13881" s="111" t="s">
        <v>172</v>
      </c>
      <c r="G13881" s="111" t="s">
        <v>186</v>
      </c>
      <c r="H13881" s="111" t="s">
        <v>172</v>
      </c>
      <c r="I13881" s="111" t="s">
        <v>186</v>
      </c>
      <c r="J13881" t="str">
        <f t="shared" si="432"/>
        <v>5436SkogMineraljordBarskogSærs høy</v>
      </c>
      <c r="K13881" s="111">
        <v>0.12072674540874306</v>
      </c>
      <c r="L13881" s="111">
        <v>0.85306406685236758</v>
      </c>
      <c r="M13881" s="111">
        <v>6.4056614999681585E-2</v>
      </c>
      <c r="N13881" s="112">
        <f t="shared" si="433"/>
        <v>1.0378474272607923</v>
      </c>
    </row>
    <row r="13882" spans="1:14" x14ac:dyDescent="0.25">
      <c r="A13882" s="111" t="s">
        <v>958</v>
      </c>
      <c r="B13882" s="111">
        <f>INDEX(kommuner!C:C,MATCH(_xlfn.NUMBERVALUE(A13882),kommuner!B:B,0))</f>
        <v>5436</v>
      </c>
      <c r="C13882" s="111" t="s">
        <v>127</v>
      </c>
      <c r="D13882" s="111" t="s">
        <v>127</v>
      </c>
      <c r="E13882" s="111" t="s">
        <v>126</v>
      </c>
      <c r="F13882" s="111" t="s">
        <v>179</v>
      </c>
      <c r="G13882" s="111" t="s">
        <v>180</v>
      </c>
      <c r="H13882" s="111" t="s">
        <v>179</v>
      </c>
      <c r="I13882" s="111" t="s">
        <v>180</v>
      </c>
      <c r="J13882" t="str">
        <f t="shared" si="432"/>
        <v>5436SkogMineraljordBlandingsskogHøy</v>
      </c>
      <c r="K13882" s="111">
        <v>-7.1939050909469406</v>
      </c>
      <c r="L13882" s="111">
        <v>0.85306406685236758</v>
      </c>
      <c r="M13882" s="111">
        <v>6.3979989500968365E-2</v>
      </c>
      <c r="N13882" s="112">
        <f t="shared" si="433"/>
        <v>-6.2768610345936047</v>
      </c>
    </row>
    <row r="13883" spans="1:14" x14ac:dyDescent="0.25">
      <c r="A13883" s="111" t="s">
        <v>958</v>
      </c>
      <c r="B13883" s="111">
        <f>INDEX(kommuner!C:C,MATCH(_xlfn.NUMBERVALUE(A13883),kommuner!B:B,0))</f>
        <v>5436</v>
      </c>
      <c r="C13883" s="111" t="s">
        <v>127</v>
      </c>
      <c r="D13883" s="111" t="s">
        <v>127</v>
      </c>
      <c r="E13883" s="111" t="s">
        <v>126</v>
      </c>
      <c r="F13883" s="111" t="s">
        <v>179</v>
      </c>
      <c r="G13883" s="111" t="s">
        <v>167</v>
      </c>
      <c r="H13883" s="111" t="s">
        <v>179</v>
      </c>
      <c r="I13883" s="111" t="s">
        <v>167</v>
      </c>
      <c r="J13883" t="str">
        <f t="shared" si="432"/>
        <v>5436SkogMineraljordBlandingsskogImpediment</v>
      </c>
      <c r="K13883" s="111">
        <v>-1.6598037998579707</v>
      </c>
      <c r="L13883" s="111">
        <v>0.85306406685236758</v>
      </c>
      <c r="M13883" s="111">
        <v>6.3979989500968365E-2</v>
      </c>
      <c r="N13883" s="112">
        <f t="shared" si="433"/>
        <v>-0.7427597435046347</v>
      </c>
    </row>
    <row r="13884" spans="1:14" x14ac:dyDescent="0.25">
      <c r="A13884" s="111" t="s">
        <v>958</v>
      </c>
      <c r="B13884" s="111">
        <f>INDEX(kommuner!C:C,MATCH(_xlfn.NUMBERVALUE(A13884),kommuner!B:B,0))</f>
        <v>5436</v>
      </c>
      <c r="C13884" s="111" t="s">
        <v>127</v>
      </c>
      <c r="D13884" s="111" t="s">
        <v>127</v>
      </c>
      <c r="E13884" s="111" t="s">
        <v>126</v>
      </c>
      <c r="F13884" s="111" t="s">
        <v>179</v>
      </c>
      <c r="G13884" s="111" t="s">
        <v>190</v>
      </c>
      <c r="H13884" s="111" t="s">
        <v>179</v>
      </c>
      <c r="I13884" s="111" t="s">
        <v>190</v>
      </c>
      <c r="J13884" t="str">
        <f t="shared" si="432"/>
        <v>5436SkogMineraljordBlandingsskogLav</v>
      </c>
      <c r="K13884" s="111">
        <v>-2.5588434197694254</v>
      </c>
      <c r="L13884" s="111">
        <v>0.85306406685236758</v>
      </c>
      <c r="M13884" s="111">
        <v>6.3979989500968365E-2</v>
      </c>
      <c r="N13884" s="112">
        <f t="shared" si="433"/>
        <v>-1.6417993634160897</v>
      </c>
    </row>
    <row r="13885" spans="1:14" x14ac:dyDescent="0.25">
      <c r="A13885" s="111" t="s">
        <v>958</v>
      </c>
      <c r="B13885" s="111">
        <f>INDEX(kommuner!C:C,MATCH(_xlfn.NUMBERVALUE(A13885),kommuner!B:B,0))</f>
        <v>5436</v>
      </c>
      <c r="C13885" s="111" t="s">
        <v>127</v>
      </c>
      <c r="D13885" s="111" t="s">
        <v>127</v>
      </c>
      <c r="E13885" s="111" t="s">
        <v>126</v>
      </c>
      <c r="F13885" s="111" t="s">
        <v>179</v>
      </c>
      <c r="G13885" s="111" t="s">
        <v>173</v>
      </c>
      <c r="H13885" s="111" t="s">
        <v>179</v>
      </c>
      <c r="I13885" s="111" t="s">
        <v>173</v>
      </c>
      <c r="J13885" t="str">
        <f t="shared" si="432"/>
        <v>5436SkogMineraljordBlandingsskogMiddels</v>
      </c>
      <c r="K13885" s="111">
        <v>-3.8687729546762566</v>
      </c>
      <c r="L13885" s="111">
        <v>0.85306406685236758</v>
      </c>
      <c r="M13885" s="111">
        <v>6.3979989500968365E-2</v>
      </c>
      <c r="N13885" s="112">
        <f t="shared" si="433"/>
        <v>-2.9517288983229206</v>
      </c>
    </row>
    <row r="13886" spans="1:14" x14ac:dyDescent="0.25">
      <c r="A13886" s="111" t="s">
        <v>958</v>
      </c>
      <c r="B13886" s="111">
        <f>INDEX(kommuner!C:C,MATCH(_xlfn.NUMBERVALUE(A13886),kommuner!B:B,0))</f>
        <v>5436</v>
      </c>
      <c r="C13886" s="111" t="s">
        <v>127</v>
      </c>
      <c r="D13886" s="111" t="s">
        <v>127</v>
      </c>
      <c r="E13886" s="111" t="s">
        <v>126</v>
      </c>
      <c r="F13886" s="111" t="s">
        <v>179</v>
      </c>
      <c r="G13886" s="111" t="s">
        <v>186</v>
      </c>
      <c r="H13886" s="111" t="s">
        <v>179</v>
      </c>
      <c r="I13886" s="111" t="s">
        <v>186</v>
      </c>
      <c r="J13886" t="str">
        <f t="shared" si="432"/>
        <v>5436SkogMineraljordBlandingsskogSærs høy</v>
      </c>
      <c r="K13886" s="111">
        <v>-2.9395925245326562</v>
      </c>
      <c r="L13886" s="111">
        <v>0.85306406685236758</v>
      </c>
      <c r="M13886" s="111">
        <v>6.3979989500968365E-2</v>
      </c>
      <c r="N13886" s="112">
        <f t="shared" si="433"/>
        <v>-2.0225484681793202</v>
      </c>
    </row>
    <row r="13887" spans="1:14" x14ac:dyDescent="0.25">
      <c r="A13887" s="111" t="s">
        <v>958</v>
      </c>
      <c r="B13887" s="111">
        <f>INDEX(kommuner!C:C,MATCH(_xlfn.NUMBERVALUE(A13887),kommuner!B:B,0))</f>
        <v>5436</v>
      </c>
      <c r="C13887" s="111" t="s">
        <v>127</v>
      </c>
      <c r="D13887" s="111" t="s">
        <v>127</v>
      </c>
      <c r="E13887" s="111" t="s">
        <v>126</v>
      </c>
      <c r="F13887" s="111" t="s">
        <v>185</v>
      </c>
      <c r="G13887" s="111" t="s">
        <v>180</v>
      </c>
      <c r="H13887" s="111" t="s">
        <v>185</v>
      </c>
      <c r="I13887" s="111" t="s">
        <v>180</v>
      </c>
      <c r="J13887" t="str">
        <f t="shared" si="432"/>
        <v>5436SkogMineraljordLauvskogHøy</v>
      </c>
      <c r="K13887" s="111">
        <v>-3.3269846154961789</v>
      </c>
      <c r="L13887" s="111">
        <v>0.85306406685236758</v>
      </c>
      <c r="M13887" s="111">
        <v>6.3979989500968365E-2</v>
      </c>
      <c r="N13887" s="112">
        <f t="shared" si="433"/>
        <v>-2.4099405591428429</v>
      </c>
    </row>
    <row r="13888" spans="1:14" x14ac:dyDescent="0.25">
      <c r="A13888" s="111" t="s">
        <v>958</v>
      </c>
      <c r="B13888" s="111">
        <f>INDEX(kommuner!C:C,MATCH(_xlfn.NUMBERVALUE(A13888),kommuner!B:B,0))</f>
        <v>5436</v>
      </c>
      <c r="C13888" s="111" t="s">
        <v>127</v>
      </c>
      <c r="D13888" s="111" t="s">
        <v>127</v>
      </c>
      <c r="E13888" s="111" t="s">
        <v>126</v>
      </c>
      <c r="F13888" s="111" t="s">
        <v>185</v>
      </c>
      <c r="G13888" s="111" t="s">
        <v>167</v>
      </c>
      <c r="H13888" s="111" t="s">
        <v>185</v>
      </c>
      <c r="I13888" s="111" t="s">
        <v>167</v>
      </c>
      <c r="J13888" t="str">
        <f t="shared" si="432"/>
        <v>5436SkogMineraljordLauvskogImpediment</v>
      </c>
      <c r="K13888" s="111">
        <v>-0.34791782039540947</v>
      </c>
      <c r="L13888" s="111">
        <v>0.85306406685236758</v>
      </c>
      <c r="M13888" s="111">
        <v>6.3979989500968365E-2</v>
      </c>
      <c r="N13888" s="112">
        <f t="shared" si="433"/>
        <v>0.56912623595792644</v>
      </c>
    </row>
    <row r="13889" spans="1:14" x14ac:dyDescent="0.25">
      <c r="A13889" s="111" t="s">
        <v>958</v>
      </c>
      <c r="B13889" s="111">
        <f>INDEX(kommuner!C:C,MATCH(_xlfn.NUMBERVALUE(A13889),kommuner!B:B,0))</f>
        <v>5436</v>
      </c>
      <c r="C13889" s="111" t="s">
        <v>127</v>
      </c>
      <c r="D13889" s="111" t="s">
        <v>127</v>
      </c>
      <c r="E13889" s="111" t="s">
        <v>126</v>
      </c>
      <c r="F13889" s="111" t="s">
        <v>185</v>
      </c>
      <c r="G13889" s="111" t="s">
        <v>190</v>
      </c>
      <c r="H13889" s="111" t="s">
        <v>185</v>
      </c>
      <c r="I13889" s="111" t="s">
        <v>190</v>
      </c>
      <c r="J13889" t="str">
        <f t="shared" si="432"/>
        <v>5436SkogMineraljordLauvskogLav</v>
      </c>
      <c r="K13889" s="111">
        <v>-8.9748170935426599E-2</v>
      </c>
      <c r="L13889" s="111">
        <v>0.85306406685236758</v>
      </c>
      <c r="M13889" s="111">
        <v>6.3979989500968365E-2</v>
      </c>
      <c r="N13889" s="112">
        <f t="shared" si="433"/>
        <v>0.82729588541790933</v>
      </c>
    </row>
    <row r="13890" spans="1:14" x14ac:dyDescent="0.25">
      <c r="A13890" s="111" t="s">
        <v>958</v>
      </c>
      <c r="B13890" s="111">
        <f>INDEX(kommuner!C:C,MATCH(_xlfn.NUMBERVALUE(A13890),kommuner!B:B,0))</f>
        <v>5436</v>
      </c>
      <c r="C13890" s="111" t="s">
        <v>127</v>
      </c>
      <c r="D13890" s="111" t="s">
        <v>127</v>
      </c>
      <c r="E13890" s="111" t="s">
        <v>126</v>
      </c>
      <c r="F13890" s="111" t="s">
        <v>185</v>
      </c>
      <c r="G13890" s="111" t="s">
        <v>173</v>
      </c>
      <c r="H13890" s="111" t="s">
        <v>185</v>
      </c>
      <c r="I13890" s="111" t="s">
        <v>173</v>
      </c>
      <c r="J13890" t="str">
        <f t="shared" si="432"/>
        <v>5436SkogMineraljordLauvskogMiddels</v>
      </c>
      <c r="K13890" s="111">
        <v>-1.7789409505847176</v>
      </c>
      <c r="L13890" s="111">
        <v>0.85306406685236758</v>
      </c>
      <c r="M13890" s="111">
        <v>6.3979989500968365E-2</v>
      </c>
      <c r="N13890" s="112">
        <f t="shared" si="433"/>
        <v>-0.86189689423138161</v>
      </c>
    </row>
    <row r="13891" spans="1:14" x14ac:dyDescent="0.25">
      <c r="A13891" s="111" t="s">
        <v>958</v>
      </c>
      <c r="B13891" s="111">
        <f>INDEX(kommuner!C:C,MATCH(_xlfn.NUMBERVALUE(A13891),kommuner!B:B,0))</f>
        <v>5436</v>
      </c>
      <c r="C13891" s="111" t="s">
        <v>127</v>
      </c>
      <c r="D13891" s="111" t="s">
        <v>127</v>
      </c>
      <c r="E13891" s="111" t="s">
        <v>126</v>
      </c>
      <c r="F13891" s="111" t="s">
        <v>185</v>
      </c>
      <c r="G13891" s="111" t="s">
        <v>186</v>
      </c>
      <c r="H13891" s="111" t="s">
        <v>185</v>
      </c>
      <c r="I13891" s="111" t="s">
        <v>186</v>
      </c>
      <c r="J13891" t="str">
        <f t="shared" ref="J13891:J13954" si="434">B13891&amp;C13891&amp;E13891&amp;IF(C13891="Skog",F13891&amp;G13891,"")</f>
        <v>5436SkogMineraljordLauvskogSærs høy</v>
      </c>
      <c r="K13891" s="111">
        <v>-3.6560473259425113</v>
      </c>
      <c r="L13891" s="111">
        <v>0.85306406685236758</v>
      </c>
      <c r="M13891" s="111">
        <v>6.3979989500968365E-2</v>
      </c>
      <c r="N13891" s="112">
        <f t="shared" ref="N13891:N13954" si="435">SUM(K13891:M13891)</f>
        <v>-2.7390032695891753</v>
      </c>
    </row>
    <row r="13892" spans="1:14" x14ac:dyDescent="0.25">
      <c r="A13892" s="111" t="s">
        <v>958</v>
      </c>
      <c r="B13892" s="111">
        <f>INDEX(kommuner!C:C,MATCH(_xlfn.NUMBERVALUE(A13892),kommuner!B:B,0))</f>
        <v>5436</v>
      </c>
      <c r="C13892" s="111" t="s">
        <v>127</v>
      </c>
      <c r="D13892" s="111" t="s">
        <v>127</v>
      </c>
      <c r="E13892" s="111" t="s">
        <v>123</v>
      </c>
      <c r="F13892" s="111" t="s">
        <v>172</v>
      </c>
      <c r="G13892" s="111" t="s">
        <v>180</v>
      </c>
      <c r="H13892" s="111" t="s">
        <v>172</v>
      </c>
      <c r="I13892" s="111" t="s">
        <v>180</v>
      </c>
      <c r="J13892" t="str">
        <f t="shared" si="434"/>
        <v>5436SkogOrganisk jordBarskogHøy</v>
      </c>
      <c r="K13892" s="111">
        <v>-2.5184559031994138</v>
      </c>
      <c r="L13892" s="111">
        <v>0.92784825435236762</v>
      </c>
      <c r="M13892" s="111">
        <v>0.46518126042825314</v>
      </c>
      <c r="N13892" s="112">
        <f t="shared" si="435"/>
        <v>-1.1254263884187932</v>
      </c>
    </row>
    <row r="13893" spans="1:14" x14ac:dyDescent="0.25">
      <c r="A13893" s="111" t="s">
        <v>958</v>
      </c>
      <c r="B13893" s="111">
        <f>INDEX(kommuner!C:C,MATCH(_xlfn.NUMBERVALUE(A13893),kommuner!B:B,0))</f>
        <v>5436</v>
      </c>
      <c r="C13893" s="111" t="s">
        <v>127</v>
      </c>
      <c r="D13893" s="111" t="s">
        <v>127</v>
      </c>
      <c r="E13893" s="111" t="s">
        <v>123</v>
      </c>
      <c r="F13893" s="111" t="s">
        <v>172</v>
      </c>
      <c r="G13893" s="111" t="s">
        <v>167</v>
      </c>
      <c r="H13893" s="111" t="s">
        <v>172</v>
      </c>
      <c r="I13893" s="111" t="s">
        <v>167</v>
      </c>
      <c r="J13893" t="str">
        <f t="shared" si="434"/>
        <v>5436SkogOrganisk jordBarskogImpediment</v>
      </c>
      <c r="K13893" s="111">
        <v>-0.13011741963904588</v>
      </c>
      <c r="L13893" s="111">
        <v>0.92784825435236762</v>
      </c>
      <c r="M13893" s="111">
        <v>0.46510463492953991</v>
      </c>
      <c r="N13893" s="112">
        <f t="shared" si="435"/>
        <v>1.2628354696428616</v>
      </c>
    </row>
    <row r="13894" spans="1:14" x14ac:dyDescent="0.25">
      <c r="A13894" s="111" t="s">
        <v>958</v>
      </c>
      <c r="B13894" s="111">
        <f>INDEX(kommuner!C:C,MATCH(_xlfn.NUMBERVALUE(A13894),kommuner!B:B,0))</f>
        <v>5436</v>
      </c>
      <c r="C13894" s="111" t="s">
        <v>127</v>
      </c>
      <c r="D13894" s="111" t="s">
        <v>127</v>
      </c>
      <c r="E13894" s="111" t="s">
        <v>123</v>
      </c>
      <c r="F13894" s="111" t="s">
        <v>172</v>
      </c>
      <c r="G13894" s="111" t="s">
        <v>190</v>
      </c>
      <c r="H13894" s="111" t="s">
        <v>172</v>
      </c>
      <c r="I13894" s="111" t="s">
        <v>190</v>
      </c>
      <c r="J13894" t="str">
        <f t="shared" si="434"/>
        <v>5436SkogOrganisk jordBarskogLav</v>
      </c>
      <c r="K13894" s="111">
        <v>-0.50666953101693391</v>
      </c>
      <c r="L13894" s="111">
        <v>0.92784825435236762</v>
      </c>
      <c r="M13894" s="111">
        <v>0.46510463492953991</v>
      </c>
      <c r="N13894" s="112">
        <f t="shared" si="435"/>
        <v>0.88628335826497362</v>
      </c>
    </row>
    <row r="13895" spans="1:14" x14ac:dyDescent="0.25">
      <c r="A13895" s="111" t="s">
        <v>958</v>
      </c>
      <c r="B13895" s="111">
        <f>INDEX(kommuner!C:C,MATCH(_xlfn.NUMBERVALUE(A13895),kommuner!B:B,0))</f>
        <v>5436</v>
      </c>
      <c r="C13895" s="111" t="s">
        <v>127</v>
      </c>
      <c r="D13895" s="111" t="s">
        <v>127</v>
      </c>
      <c r="E13895" s="111" t="s">
        <v>123</v>
      </c>
      <c r="F13895" s="111" t="s">
        <v>172</v>
      </c>
      <c r="G13895" s="111" t="s">
        <v>173</v>
      </c>
      <c r="H13895" s="111" t="s">
        <v>172</v>
      </c>
      <c r="I13895" s="111" t="s">
        <v>173</v>
      </c>
      <c r="J13895" t="str">
        <f t="shared" si="434"/>
        <v>5436SkogOrganisk jordBarskogMiddels</v>
      </c>
      <c r="K13895" s="111">
        <v>-1.5571490961494638</v>
      </c>
      <c r="L13895" s="111">
        <v>0.92784825435236762</v>
      </c>
      <c r="M13895" s="111">
        <v>0.46518126042825314</v>
      </c>
      <c r="N13895" s="112">
        <f t="shared" si="435"/>
        <v>-0.16411958136884308</v>
      </c>
    </row>
    <row r="13896" spans="1:14" x14ac:dyDescent="0.25">
      <c r="A13896" s="111" t="s">
        <v>958</v>
      </c>
      <c r="B13896" s="111">
        <f>INDEX(kommuner!C:C,MATCH(_xlfn.NUMBERVALUE(A13896),kommuner!B:B,0))</f>
        <v>5436</v>
      </c>
      <c r="C13896" s="111" t="s">
        <v>127</v>
      </c>
      <c r="D13896" s="111" t="s">
        <v>127</v>
      </c>
      <c r="E13896" s="111" t="s">
        <v>123</v>
      </c>
      <c r="F13896" s="111" t="s">
        <v>172</v>
      </c>
      <c r="G13896" s="111" t="s">
        <v>186</v>
      </c>
      <c r="H13896" s="111" t="s">
        <v>172</v>
      </c>
      <c r="I13896" s="111" t="s">
        <v>186</v>
      </c>
      <c r="J13896" t="str">
        <f t="shared" si="434"/>
        <v>5436SkogOrganisk jordBarskogSærs høy</v>
      </c>
      <c r="K13896" s="111">
        <v>2.5548655235722699</v>
      </c>
      <c r="L13896" s="111">
        <v>0.92784825435236762</v>
      </c>
      <c r="M13896" s="111">
        <v>0.46518126042825314</v>
      </c>
      <c r="N13896" s="112">
        <f t="shared" si="435"/>
        <v>3.9478950383528906</v>
      </c>
    </row>
    <row r="13897" spans="1:14" x14ac:dyDescent="0.25">
      <c r="A13897" s="111" t="s">
        <v>958</v>
      </c>
      <c r="B13897" s="111">
        <f>INDEX(kommuner!C:C,MATCH(_xlfn.NUMBERVALUE(A13897),kommuner!B:B,0))</f>
        <v>5436</v>
      </c>
      <c r="C13897" s="111" t="s">
        <v>127</v>
      </c>
      <c r="D13897" s="111" t="s">
        <v>127</v>
      </c>
      <c r="E13897" s="111" t="s">
        <v>123</v>
      </c>
      <c r="F13897" s="111" t="s">
        <v>179</v>
      </c>
      <c r="G13897" s="111" t="s">
        <v>180</v>
      </c>
      <c r="H13897" s="111" t="s">
        <v>179</v>
      </c>
      <c r="I13897" s="111" t="s">
        <v>180</v>
      </c>
      <c r="J13897" t="str">
        <f t="shared" si="434"/>
        <v>5436SkogOrganisk jordBlandingsskogHøy</v>
      </c>
      <c r="K13897" s="111">
        <v>-5.5554344456832343</v>
      </c>
      <c r="L13897" s="111">
        <v>0.92784825435236762</v>
      </c>
      <c r="M13897" s="111">
        <v>0.46510463492953991</v>
      </c>
      <c r="N13897" s="112">
        <f t="shared" si="435"/>
        <v>-4.1624815564013264</v>
      </c>
    </row>
    <row r="13898" spans="1:14" x14ac:dyDescent="0.25">
      <c r="A13898" s="111" t="s">
        <v>958</v>
      </c>
      <c r="B13898" s="111">
        <f>INDEX(kommuner!C:C,MATCH(_xlfn.NUMBERVALUE(A13898),kommuner!B:B,0))</f>
        <v>5436</v>
      </c>
      <c r="C13898" s="111" t="s">
        <v>127</v>
      </c>
      <c r="D13898" s="111" t="s">
        <v>127</v>
      </c>
      <c r="E13898" s="111" t="s">
        <v>123</v>
      </c>
      <c r="F13898" s="111" t="s">
        <v>179</v>
      </c>
      <c r="G13898" s="111" t="s">
        <v>167</v>
      </c>
      <c r="H13898" s="111" t="s">
        <v>179</v>
      </c>
      <c r="I13898" s="111" t="s">
        <v>167</v>
      </c>
      <c r="J13898" t="str">
        <f t="shared" si="434"/>
        <v>5436SkogOrganisk jordBlandingsskogImpediment</v>
      </c>
      <c r="K13898" s="111">
        <v>-0.28586344175800005</v>
      </c>
      <c r="L13898" s="111">
        <v>0.92784825435236762</v>
      </c>
      <c r="M13898" s="111">
        <v>0.46510463492953991</v>
      </c>
      <c r="N13898" s="112">
        <f t="shared" si="435"/>
        <v>1.1070894475239075</v>
      </c>
    </row>
    <row r="13899" spans="1:14" x14ac:dyDescent="0.25">
      <c r="A13899" s="111" t="s">
        <v>958</v>
      </c>
      <c r="B13899" s="111">
        <f>INDEX(kommuner!C:C,MATCH(_xlfn.NUMBERVALUE(A13899),kommuner!B:B,0))</f>
        <v>5436</v>
      </c>
      <c r="C13899" s="111" t="s">
        <v>127</v>
      </c>
      <c r="D13899" s="111" t="s">
        <v>127</v>
      </c>
      <c r="E13899" s="111" t="s">
        <v>123</v>
      </c>
      <c r="F13899" s="111" t="s">
        <v>179</v>
      </c>
      <c r="G13899" s="111" t="s">
        <v>190</v>
      </c>
      <c r="H13899" s="111" t="s">
        <v>179</v>
      </c>
      <c r="I13899" s="111" t="s">
        <v>190</v>
      </c>
      <c r="J13899" t="str">
        <f t="shared" si="434"/>
        <v>5436SkogOrganisk jordBlandingsskogLav</v>
      </c>
      <c r="K13899" s="111">
        <v>-1.2347339377887629</v>
      </c>
      <c r="L13899" s="111">
        <v>0.92784825435236762</v>
      </c>
      <c r="M13899" s="111">
        <v>0.46510463492953991</v>
      </c>
      <c r="N13899" s="112">
        <f t="shared" si="435"/>
        <v>0.15821895149314458</v>
      </c>
    </row>
    <row r="13900" spans="1:14" x14ac:dyDescent="0.25">
      <c r="A13900" s="111" t="s">
        <v>958</v>
      </c>
      <c r="B13900" s="111">
        <f>INDEX(kommuner!C:C,MATCH(_xlfn.NUMBERVALUE(A13900),kommuner!B:B,0))</f>
        <v>5436</v>
      </c>
      <c r="C13900" s="111" t="s">
        <v>127</v>
      </c>
      <c r="D13900" s="111" t="s">
        <v>127</v>
      </c>
      <c r="E13900" s="111" t="s">
        <v>123</v>
      </c>
      <c r="F13900" s="111" t="s">
        <v>179</v>
      </c>
      <c r="G13900" s="111" t="s">
        <v>173</v>
      </c>
      <c r="H13900" s="111" t="s">
        <v>179</v>
      </c>
      <c r="I13900" s="111" t="s">
        <v>173</v>
      </c>
      <c r="J13900" t="str">
        <f t="shared" si="434"/>
        <v>5436SkogOrganisk jordBlandingsskogMiddels</v>
      </c>
      <c r="K13900" s="111">
        <v>-2.4239591752717748</v>
      </c>
      <c r="L13900" s="111">
        <v>0.92784825435236762</v>
      </c>
      <c r="M13900" s="111">
        <v>0.46510463492953991</v>
      </c>
      <c r="N13900" s="112">
        <f t="shared" si="435"/>
        <v>-1.0310062859898674</v>
      </c>
    </row>
    <row r="13901" spans="1:14" x14ac:dyDescent="0.25">
      <c r="A13901" s="111" t="s">
        <v>958</v>
      </c>
      <c r="B13901" s="111">
        <f>INDEX(kommuner!C:C,MATCH(_xlfn.NUMBERVALUE(A13901),kommuner!B:B,0))</f>
        <v>5436</v>
      </c>
      <c r="C13901" s="111" t="s">
        <v>127</v>
      </c>
      <c r="D13901" s="111" t="s">
        <v>127</v>
      </c>
      <c r="E13901" s="111" t="s">
        <v>123</v>
      </c>
      <c r="F13901" s="111" t="s">
        <v>179</v>
      </c>
      <c r="G13901" s="111" t="s">
        <v>186</v>
      </c>
      <c r="H13901" s="111" t="s">
        <v>179</v>
      </c>
      <c r="I13901" s="111" t="s">
        <v>186</v>
      </c>
      <c r="J13901" t="str">
        <f t="shared" si="434"/>
        <v>5436SkogOrganisk jordBlandingsskogSærs høy</v>
      </c>
      <c r="K13901" s="111">
        <v>-1.5726115302258048</v>
      </c>
      <c r="L13901" s="111">
        <v>0.92784825435236762</v>
      </c>
      <c r="M13901" s="111">
        <v>0.46510463492953991</v>
      </c>
      <c r="N13901" s="112">
        <f t="shared" si="435"/>
        <v>-0.17965864094389727</v>
      </c>
    </row>
    <row r="13902" spans="1:14" x14ac:dyDescent="0.25">
      <c r="A13902" s="111" t="s">
        <v>958</v>
      </c>
      <c r="B13902" s="111">
        <f>INDEX(kommuner!C:C,MATCH(_xlfn.NUMBERVALUE(A13902),kommuner!B:B,0))</f>
        <v>5436</v>
      </c>
      <c r="C13902" s="111" t="s">
        <v>127</v>
      </c>
      <c r="D13902" s="111" t="s">
        <v>127</v>
      </c>
      <c r="E13902" s="111" t="s">
        <v>123</v>
      </c>
      <c r="F13902" s="111" t="s">
        <v>185</v>
      </c>
      <c r="G13902" s="111" t="s">
        <v>180</v>
      </c>
      <c r="H13902" s="111" t="s">
        <v>185</v>
      </c>
      <c r="I13902" s="111" t="s">
        <v>180</v>
      </c>
      <c r="J13902" t="str">
        <f t="shared" si="434"/>
        <v>5436SkogOrganisk jordLauvskogHøy</v>
      </c>
      <c r="K13902" s="111">
        <v>-1.9913688882377358</v>
      </c>
      <c r="L13902" s="111">
        <v>0.92784825435236762</v>
      </c>
      <c r="M13902" s="111">
        <v>0.46510463492953991</v>
      </c>
      <c r="N13902" s="112">
        <f t="shared" si="435"/>
        <v>-0.59841599895582831</v>
      </c>
    </row>
    <row r="13903" spans="1:14" x14ac:dyDescent="0.25">
      <c r="A13903" s="111" t="s">
        <v>958</v>
      </c>
      <c r="B13903" s="111">
        <f>INDEX(kommuner!C:C,MATCH(_xlfn.NUMBERVALUE(A13903),kommuner!B:B,0))</f>
        <v>5436</v>
      </c>
      <c r="C13903" s="111" t="s">
        <v>127</v>
      </c>
      <c r="D13903" s="111" t="s">
        <v>127</v>
      </c>
      <c r="E13903" s="111" t="s">
        <v>123</v>
      </c>
      <c r="F13903" s="111" t="s">
        <v>185</v>
      </c>
      <c r="G13903" s="111" t="s">
        <v>167</v>
      </c>
      <c r="H13903" s="111" t="s">
        <v>185</v>
      </c>
      <c r="I13903" s="111" t="s">
        <v>167</v>
      </c>
      <c r="J13903" t="str">
        <f t="shared" si="434"/>
        <v>5436SkogOrganisk jordLauvskogImpediment</v>
      </c>
      <c r="K13903" s="111">
        <v>0.35000626494250675</v>
      </c>
      <c r="L13903" s="111">
        <v>0.92784825435236762</v>
      </c>
      <c r="M13903" s="111">
        <v>0.46510463492953991</v>
      </c>
      <c r="N13903" s="112">
        <f t="shared" si="435"/>
        <v>1.7429591542244141</v>
      </c>
    </row>
    <row r="13904" spans="1:14" x14ac:dyDescent="0.25">
      <c r="A13904" s="111" t="s">
        <v>958</v>
      </c>
      <c r="B13904" s="111">
        <f>INDEX(kommuner!C:C,MATCH(_xlfn.NUMBERVALUE(A13904),kommuner!B:B,0))</f>
        <v>5436</v>
      </c>
      <c r="C13904" s="111" t="s">
        <v>127</v>
      </c>
      <c r="D13904" s="111" t="s">
        <v>127</v>
      </c>
      <c r="E13904" s="111" t="s">
        <v>123</v>
      </c>
      <c r="F13904" s="111" t="s">
        <v>185</v>
      </c>
      <c r="G13904" s="111" t="s">
        <v>190</v>
      </c>
      <c r="H13904" s="111" t="s">
        <v>185</v>
      </c>
      <c r="I13904" s="111" t="s">
        <v>190</v>
      </c>
      <c r="J13904" t="str">
        <f t="shared" si="434"/>
        <v>5436SkogOrganisk jordLauvskogLav</v>
      </c>
      <c r="K13904" s="111">
        <v>1.1144075558526714</v>
      </c>
      <c r="L13904" s="111">
        <v>0.92784825435236762</v>
      </c>
      <c r="M13904" s="111">
        <v>0.46510463492953991</v>
      </c>
      <c r="N13904" s="112">
        <f t="shared" si="435"/>
        <v>2.5073604451345788</v>
      </c>
    </row>
    <row r="13905" spans="1:14" x14ac:dyDescent="0.25">
      <c r="A13905" s="111" t="s">
        <v>958</v>
      </c>
      <c r="B13905" s="111">
        <f>INDEX(kommuner!C:C,MATCH(_xlfn.NUMBERVALUE(A13905),kommuner!B:B,0))</f>
        <v>5436</v>
      </c>
      <c r="C13905" s="111" t="s">
        <v>127</v>
      </c>
      <c r="D13905" s="111" t="s">
        <v>127</v>
      </c>
      <c r="E13905" s="111" t="s">
        <v>123</v>
      </c>
      <c r="F13905" s="111" t="s">
        <v>185</v>
      </c>
      <c r="G13905" s="111" t="s">
        <v>173</v>
      </c>
      <c r="H13905" s="111" t="s">
        <v>185</v>
      </c>
      <c r="I13905" s="111" t="s">
        <v>173</v>
      </c>
      <c r="J13905" t="str">
        <f t="shared" si="434"/>
        <v>5436SkogOrganisk jordLauvskogMiddels</v>
      </c>
      <c r="K13905" s="111">
        <v>-0.62664468270982987</v>
      </c>
      <c r="L13905" s="111">
        <v>0.92784825435236762</v>
      </c>
      <c r="M13905" s="111">
        <v>0.46510463492953991</v>
      </c>
      <c r="N13905" s="112">
        <f t="shared" si="435"/>
        <v>0.76630820657207765</v>
      </c>
    </row>
    <row r="13906" spans="1:14" x14ac:dyDescent="0.25">
      <c r="A13906" s="111" t="s">
        <v>958</v>
      </c>
      <c r="B13906" s="111">
        <f>INDEX(kommuner!C:C,MATCH(_xlfn.NUMBERVALUE(A13906),kommuner!B:B,0))</f>
        <v>5436</v>
      </c>
      <c r="C13906" s="111" t="s">
        <v>127</v>
      </c>
      <c r="D13906" s="111" t="s">
        <v>127</v>
      </c>
      <c r="E13906" s="111" t="s">
        <v>123</v>
      </c>
      <c r="F13906" s="111" t="s">
        <v>185</v>
      </c>
      <c r="G13906" s="111" t="s">
        <v>186</v>
      </c>
      <c r="H13906" s="111" t="s">
        <v>185</v>
      </c>
      <c r="I13906" s="111" t="s">
        <v>186</v>
      </c>
      <c r="J13906" t="str">
        <f t="shared" si="434"/>
        <v>5436SkogOrganisk jordLauvskogSærs høy</v>
      </c>
      <c r="K13906" s="111">
        <v>-1.8997279926091779</v>
      </c>
      <c r="L13906" s="111">
        <v>0.92784825435236762</v>
      </c>
      <c r="M13906" s="111">
        <v>0.46510463492953991</v>
      </c>
      <c r="N13906" s="112">
        <f t="shared" si="435"/>
        <v>-0.50677510332727038</v>
      </c>
    </row>
    <row r="13907" spans="1:14" x14ac:dyDescent="0.25">
      <c r="A13907" s="111" t="s">
        <v>958</v>
      </c>
      <c r="B13907" s="111">
        <f>INDEX(kommuner!C:C,MATCH(_xlfn.NUMBERVALUE(A13907),kommuner!B:B,0))</f>
        <v>5436</v>
      </c>
      <c r="C13907" s="111" t="s">
        <v>83</v>
      </c>
      <c r="D13907" s="111" t="s">
        <v>83</v>
      </c>
      <c r="E13907" s="111" t="s">
        <v>126</v>
      </c>
      <c r="F13907" s="111" t="s">
        <v>139</v>
      </c>
      <c r="G13907" s="111" t="s">
        <v>139</v>
      </c>
      <c r="H13907" s="111" t="s">
        <v>139</v>
      </c>
      <c r="I13907" s="111" t="s">
        <v>139</v>
      </c>
      <c r="J13907" t="str">
        <f t="shared" si="434"/>
        <v>5436Utbygd arealMineraljord</v>
      </c>
      <c r="K13907" s="111">
        <v>6.7868445194857546E-2</v>
      </c>
      <c r="L13907" s="111">
        <v>0</v>
      </c>
      <c r="M13907" s="111">
        <v>1.303047089454229E-2</v>
      </c>
      <c r="N13907" s="112">
        <f t="shared" si="435"/>
        <v>8.0898916089399836E-2</v>
      </c>
    </row>
    <row r="13908" spans="1:14" x14ac:dyDescent="0.25">
      <c r="A13908" s="111" t="s">
        <v>958</v>
      </c>
      <c r="B13908" s="111">
        <f>INDEX(kommuner!C:C,MATCH(_xlfn.NUMBERVALUE(A13908),kommuner!B:B,0))</f>
        <v>5436</v>
      </c>
      <c r="C13908" s="111" t="s">
        <v>83</v>
      </c>
      <c r="D13908" s="111" t="s">
        <v>83</v>
      </c>
      <c r="E13908" s="111" t="s">
        <v>123</v>
      </c>
      <c r="F13908" s="111" t="s">
        <v>139</v>
      </c>
      <c r="G13908" s="111" t="s">
        <v>139</v>
      </c>
      <c r="H13908" s="111" t="s">
        <v>139</v>
      </c>
      <c r="I13908" s="111" t="s">
        <v>139</v>
      </c>
      <c r="J13908" t="str">
        <f t="shared" si="434"/>
        <v>5436Utbygd arealOrganisk jord</v>
      </c>
      <c r="K13908" s="111">
        <v>29.011421395201612</v>
      </c>
      <c r="L13908" s="111">
        <v>0</v>
      </c>
      <c r="M13908" s="111">
        <v>1.303047089454229E-2</v>
      </c>
      <c r="N13908" s="112">
        <f t="shared" si="435"/>
        <v>29.024451866096154</v>
      </c>
    </row>
    <row r="13909" spans="1:14" x14ac:dyDescent="0.25">
      <c r="A13909" s="111" t="s">
        <v>958</v>
      </c>
      <c r="B13909" s="111">
        <f>INDEX(kommuner!C:C,MATCH(_xlfn.NUMBERVALUE(A13909),kommuner!B:B,0))</f>
        <v>5436</v>
      </c>
      <c r="C13909" s="111" t="s">
        <v>181</v>
      </c>
      <c r="D13909" s="111" t="s">
        <v>181</v>
      </c>
      <c r="E13909" s="111" t="s">
        <v>123</v>
      </c>
      <c r="F13909" s="111" t="s">
        <v>139</v>
      </c>
      <c r="G13909" s="111" t="s">
        <v>139</v>
      </c>
      <c r="H13909" s="111" t="s">
        <v>139</v>
      </c>
      <c r="I13909" s="111" t="s">
        <v>139</v>
      </c>
      <c r="J13909" t="str">
        <f t="shared" si="434"/>
        <v>5436Vann og myrOrganisk jord</v>
      </c>
      <c r="K13909" s="111">
        <v>-0.20040009744654491</v>
      </c>
      <c r="L13909" s="111">
        <v>0</v>
      </c>
      <c r="M13909" s="111">
        <v>0</v>
      </c>
      <c r="N13909" s="112">
        <f t="shared" si="435"/>
        <v>-0.20040009744654491</v>
      </c>
    </row>
    <row r="13910" spans="1:14" x14ac:dyDescent="0.25">
      <c r="A13910" s="111" t="s">
        <v>959</v>
      </c>
      <c r="B13910" s="111">
        <f>INDEX(kommuner!C:C,MATCH(_xlfn.NUMBERVALUE(A13910),kommuner!B:B,0))</f>
        <v>5437</v>
      </c>
      <c r="C13910" s="111" t="s">
        <v>82</v>
      </c>
      <c r="D13910" s="111" t="s">
        <v>82</v>
      </c>
      <c r="E13910" s="111" t="s">
        <v>126</v>
      </c>
      <c r="F13910" s="111" t="s">
        <v>139</v>
      </c>
      <c r="G13910" s="111" t="s">
        <v>139</v>
      </c>
      <c r="H13910" s="111" t="s">
        <v>139</v>
      </c>
      <c r="I13910" s="111" t="s">
        <v>139</v>
      </c>
      <c r="J13910" t="str">
        <f t="shared" si="434"/>
        <v>5437Annen utmarkMineraljord</v>
      </c>
      <c r="K13910" s="111">
        <v>-1.4554712585335521E-3</v>
      </c>
      <c r="L13910" s="111">
        <v>0</v>
      </c>
      <c r="M13910" s="111">
        <v>0</v>
      </c>
      <c r="N13910" s="112">
        <f t="shared" si="435"/>
        <v>-1.4554712585335521E-3</v>
      </c>
    </row>
    <row r="13911" spans="1:14" x14ac:dyDescent="0.25">
      <c r="A13911" s="111" t="s">
        <v>959</v>
      </c>
      <c r="B13911" s="111">
        <f>INDEX(kommuner!C:C,MATCH(_xlfn.NUMBERVALUE(A13911),kommuner!B:B,0))</f>
        <v>5437</v>
      </c>
      <c r="C13911" s="111" t="s">
        <v>121</v>
      </c>
      <c r="D13911" s="111" t="s">
        <v>121</v>
      </c>
      <c r="E13911" s="111" t="s">
        <v>126</v>
      </c>
      <c r="F13911" s="111" t="s">
        <v>139</v>
      </c>
      <c r="G13911" s="111" t="s">
        <v>139</v>
      </c>
      <c r="H13911" s="111" t="s">
        <v>139</v>
      </c>
      <c r="I13911" s="111" t="s">
        <v>139</v>
      </c>
      <c r="J13911" t="str">
        <f t="shared" si="434"/>
        <v>5437BeiteMineraljord</v>
      </c>
      <c r="K13911" s="111">
        <v>-0.96338340838695502</v>
      </c>
      <c r="L13911" s="111">
        <v>0</v>
      </c>
      <c r="M13911" s="111">
        <v>1.2448711246839999E-7</v>
      </c>
      <c r="N13911" s="112">
        <f t="shared" si="435"/>
        <v>-0.96338328389984251</v>
      </c>
    </row>
    <row r="13912" spans="1:14" x14ac:dyDescent="0.25">
      <c r="A13912" s="111" t="s">
        <v>959</v>
      </c>
      <c r="B13912" s="111">
        <f>INDEX(kommuner!C:C,MATCH(_xlfn.NUMBERVALUE(A13912),kommuner!B:B,0))</f>
        <v>5437</v>
      </c>
      <c r="C13912" s="111" t="s">
        <v>121</v>
      </c>
      <c r="D13912" s="111" t="s">
        <v>121</v>
      </c>
      <c r="E13912" s="111" t="s">
        <v>123</v>
      </c>
      <c r="F13912" s="111" t="s">
        <v>139</v>
      </c>
      <c r="G13912" s="111" t="s">
        <v>139</v>
      </c>
      <c r="H13912" s="111" t="s">
        <v>139</v>
      </c>
      <c r="I13912" s="111" t="s">
        <v>139</v>
      </c>
      <c r="J13912" t="str">
        <f t="shared" si="434"/>
        <v>5437BeiteOrganisk jord</v>
      </c>
      <c r="K13912" s="111">
        <v>12.077525935985037</v>
      </c>
      <c r="L13912" s="111">
        <v>1.6412500000000001</v>
      </c>
      <c r="M13912" s="111">
        <v>0</v>
      </c>
      <c r="N13912" s="112">
        <f t="shared" si="435"/>
        <v>13.718775935985036</v>
      </c>
    </row>
    <row r="13913" spans="1:14" x14ac:dyDescent="0.25">
      <c r="A13913" s="111" t="s">
        <v>959</v>
      </c>
      <c r="B13913" s="111">
        <f>INDEX(kommuner!C:C,MATCH(_xlfn.NUMBERVALUE(A13913),kommuner!B:B,0))</f>
        <v>5437</v>
      </c>
      <c r="C13913" s="111" t="s">
        <v>84</v>
      </c>
      <c r="D13913" s="111" t="s">
        <v>84</v>
      </c>
      <c r="E13913" s="111" t="s">
        <v>126</v>
      </c>
      <c r="F13913" s="111" t="s">
        <v>139</v>
      </c>
      <c r="G13913" s="111" t="s">
        <v>139</v>
      </c>
      <c r="H13913" s="111" t="s">
        <v>139</v>
      </c>
      <c r="I13913" s="111" t="s">
        <v>139</v>
      </c>
      <c r="J13913" t="str">
        <f t="shared" si="434"/>
        <v>5437Dyrket markMineraljord</v>
      </c>
      <c r="K13913" s="111">
        <v>-0.51473189514291939</v>
      </c>
      <c r="L13913" s="111">
        <v>0</v>
      </c>
      <c r="M13913" s="111">
        <v>0</v>
      </c>
      <c r="N13913" s="112">
        <f t="shared" si="435"/>
        <v>-0.51473189514291939</v>
      </c>
    </row>
    <row r="13914" spans="1:14" x14ac:dyDescent="0.25">
      <c r="A13914" s="111" t="s">
        <v>959</v>
      </c>
      <c r="B13914" s="111">
        <f>INDEX(kommuner!C:C,MATCH(_xlfn.NUMBERVALUE(A13914),kommuner!B:B,0))</f>
        <v>5437</v>
      </c>
      <c r="C13914" s="111" t="s">
        <v>84</v>
      </c>
      <c r="D13914" s="111" t="s">
        <v>84</v>
      </c>
      <c r="E13914" s="111" t="s">
        <v>123</v>
      </c>
      <c r="F13914" s="111" t="s">
        <v>139</v>
      </c>
      <c r="G13914" s="111" t="s">
        <v>139</v>
      </c>
      <c r="H13914" s="111" t="s">
        <v>139</v>
      </c>
      <c r="I13914" s="111" t="s">
        <v>139</v>
      </c>
      <c r="J13914" t="str">
        <f t="shared" si="434"/>
        <v>5437Dyrket markOrganisk jord</v>
      </c>
      <c r="K13914" s="111">
        <v>28.726149366675592</v>
      </c>
      <c r="L13914" s="111">
        <v>1.45625</v>
      </c>
      <c r="M13914" s="111">
        <v>0</v>
      </c>
      <c r="N13914" s="112">
        <f t="shared" si="435"/>
        <v>30.182399366675593</v>
      </c>
    </row>
    <row r="13915" spans="1:14" x14ac:dyDescent="0.25">
      <c r="A13915" s="111" t="s">
        <v>959</v>
      </c>
      <c r="B13915" s="111">
        <f>INDEX(kommuner!C:C,MATCH(_xlfn.NUMBERVALUE(A13915),kommuner!B:B,0))</f>
        <v>5437</v>
      </c>
      <c r="C13915" s="111" t="s">
        <v>127</v>
      </c>
      <c r="D13915" s="111" t="s">
        <v>127</v>
      </c>
      <c r="E13915" s="111" t="s">
        <v>126</v>
      </c>
      <c r="F13915" s="111" t="s">
        <v>172</v>
      </c>
      <c r="G13915" s="111" t="s">
        <v>180</v>
      </c>
      <c r="H13915" s="111" t="s">
        <v>172</v>
      </c>
      <c r="I13915" s="111" t="s">
        <v>180</v>
      </c>
      <c r="J13915" t="str">
        <f t="shared" si="434"/>
        <v>5437SkogMineraljordBarskogHøy</v>
      </c>
      <c r="K13915" s="111">
        <v>-4.1008350957832223</v>
      </c>
      <c r="L13915" s="111">
        <v>0.85306406685236758</v>
      </c>
      <c r="M13915" s="111">
        <v>6.4056614999681585E-2</v>
      </c>
      <c r="N13915" s="112">
        <f t="shared" si="435"/>
        <v>-3.183714413931173</v>
      </c>
    </row>
    <row r="13916" spans="1:14" x14ac:dyDescent="0.25">
      <c r="A13916" s="111" t="s">
        <v>959</v>
      </c>
      <c r="B13916" s="111">
        <f>INDEX(kommuner!C:C,MATCH(_xlfn.NUMBERVALUE(A13916),kommuner!B:B,0))</f>
        <v>5437</v>
      </c>
      <c r="C13916" s="111" t="s">
        <v>127</v>
      </c>
      <c r="D13916" s="111" t="s">
        <v>127</v>
      </c>
      <c r="E13916" s="111" t="s">
        <v>126</v>
      </c>
      <c r="F13916" s="111" t="s">
        <v>172</v>
      </c>
      <c r="G13916" s="111" t="s">
        <v>167</v>
      </c>
      <c r="H13916" s="111" t="s">
        <v>172</v>
      </c>
      <c r="I13916" s="111" t="s">
        <v>167</v>
      </c>
      <c r="J13916" t="str">
        <f t="shared" si="434"/>
        <v>5437SkogMineraljordBarskogImpediment</v>
      </c>
      <c r="K13916" s="111">
        <v>-1.3727794028153204</v>
      </c>
      <c r="L13916" s="111">
        <v>0.85306406685236758</v>
      </c>
      <c r="M13916" s="111">
        <v>6.3979989500968365E-2</v>
      </c>
      <c r="N13916" s="112">
        <f t="shared" si="435"/>
        <v>-0.45573534646198444</v>
      </c>
    </row>
    <row r="13917" spans="1:14" x14ac:dyDescent="0.25">
      <c r="A13917" s="111" t="s">
        <v>959</v>
      </c>
      <c r="B13917" s="111">
        <f>INDEX(kommuner!C:C,MATCH(_xlfn.NUMBERVALUE(A13917),kommuner!B:B,0))</f>
        <v>5437</v>
      </c>
      <c r="C13917" s="111" t="s">
        <v>127</v>
      </c>
      <c r="D13917" s="111" t="s">
        <v>127</v>
      </c>
      <c r="E13917" s="111" t="s">
        <v>126</v>
      </c>
      <c r="F13917" s="111" t="s">
        <v>172</v>
      </c>
      <c r="G13917" s="111" t="s">
        <v>190</v>
      </c>
      <c r="H13917" s="111" t="s">
        <v>172</v>
      </c>
      <c r="I13917" s="111" t="s">
        <v>190</v>
      </c>
      <c r="J13917" t="str">
        <f t="shared" si="434"/>
        <v>5437SkogMineraljordBarskogLav</v>
      </c>
      <c r="K13917" s="111">
        <v>-1.2890212031300934</v>
      </c>
      <c r="L13917" s="111">
        <v>0.85306406685236758</v>
      </c>
      <c r="M13917" s="111">
        <v>6.3979989500968365E-2</v>
      </c>
      <c r="N13917" s="112">
        <f t="shared" si="435"/>
        <v>-0.37197714677675742</v>
      </c>
    </row>
    <row r="13918" spans="1:14" x14ac:dyDescent="0.25">
      <c r="A13918" s="111" t="s">
        <v>959</v>
      </c>
      <c r="B13918" s="111">
        <f>INDEX(kommuner!C:C,MATCH(_xlfn.NUMBERVALUE(A13918),kommuner!B:B,0))</f>
        <v>5437</v>
      </c>
      <c r="C13918" s="111" t="s">
        <v>127</v>
      </c>
      <c r="D13918" s="111" t="s">
        <v>127</v>
      </c>
      <c r="E13918" s="111" t="s">
        <v>126</v>
      </c>
      <c r="F13918" s="111" t="s">
        <v>172</v>
      </c>
      <c r="G13918" s="111" t="s">
        <v>173</v>
      </c>
      <c r="H13918" s="111" t="s">
        <v>172</v>
      </c>
      <c r="I13918" s="111" t="s">
        <v>173</v>
      </c>
      <c r="J13918" t="str">
        <f t="shared" si="434"/>
        <v>5437SkogMineraljordBarskogMiddels</v>
      </c>
      <c r="K13918" s="111">
        <v>-2.9452289214132028</v>
      </c>
      <c r="L13918" s="111">
        <v>0.85306406685236758</v>
      </c>
      <c r="M13918" s="111">
        <v>6.4056614999681585E-2</v>
      </c>
      <c r="N13918" s="112">
        <f t="shared" si="435"/>
        <v>-2.0281082395611536</v>
      </c>
    </row>
    <row r="13919" spans="1:14" x14ac:dyDescent="0.25">
      <c r="A13919" s="111" t="s">
        <v>959</v>
      </c>
      <c r="B13919" s="111">
        <f>INDEX(kommuner!C:C,MATCH(_xlfn.NUMBERVALUE(A13919),kommuner!B:B,0))</f>
        <v>5437</v>
      </c>
      <c r="C13919" s="111" t="s">
        <v>127</v>
      </c>
      <c r="D13919" s="111" t="s">
        <v>127</v>
      </c>
      <c r="E13919" s="111" t="s">
        <v>126</v>
      </c>
      <c r="F13919" s="111" t="s">
        <v>172</v>
      </c>
      <c r="G13919" s="111" t="s">
        <v>186</v>
      </c>
      <c r="H13919" s="111" t="s">
        <v>172</v>
      </c>
      <c r="I13919" s="111" t="s">
        <v>186</v>
      </c>
      <c r="J13919" t="str">
        <f t="shared" si="434"/>
        <v>5437SkogMineraljordBarskogSærs høy</v>
      </c>
      <c r="K13919" s="111">
        <v>0.12072674540874306</v>
      </c>
      <c r="L13919" s="111">
        <v>0.85306406685236758</v>
      </c>
      <c r="M13919" s="111">
        <v>6.4056614999681585E-2</v>
      </c>
      <c r="N13919" s="112">
        <f t="shared" si="435"/>
        <v>1.0378474272607923</v>
      </c>
    </row>
    <row r="13920" spans="1:14" x14ac:dyDescent="0.25">
      <c r="A13920" s="111" t="s">
        <v>959</v>
      </c>
      <c r="B13920" s="111">
        <f>INDEX(kommuner!C:C,MATCH(_xlfn.NUMBERVALUE(A13920),kommuner!B:B,0))</f>
        <v>5437</v>
      </c>
      <c r="C13920" s="111" t="s">
        <v>127</v>
      </c>
      <c r="D13920" s="111" t="s">
        <v>127</v>
      </c>
      <c r="E13920" s="111" t="s">
        <v>126</v>
      </c>
      <c r="F13920" s="111" t="s">
        <v>179</v>
      </c>
      <c r="G13920" s="111" t="s">
        <v>180</v>
      </c>
      <c r="H13920" s="111" t="s">
        <v>179</v>
      </c>
      <c r="I13920" s="111" t="s">
        <v>180</v>
      </c>
      <c r="J13920" t="str">
        <f t="shared" si="434"/>
        <v>5437SkogMineraljordBlandingsskogHøy</v>
      </c>
      <c r="K13920" s="111">
        <v>-7.1939050909469406</v>
      </c>
      <c r="L13920" s="111">
        <v>0.85306406685236758</v>
      </c>
      <c r="M13920" s="111">
        <v>6.3979989500968365E-2</v>
      </c>
      <c r="N13920" s="112">
        <f t="shared" si="435"/>
        <v>-6.2768610345936047</v>
      </c>
    </row>
    <row r="13921" spans="1:14" x14ac:dyDescent="0.25">
      <c r="A13921" s="111" t="s">
        <v>959</v>
      </c>
      <c r="B13921" s="111">
        <f>INDEX(kommuner!C:C,MATCH(_xlfn.NUMBERVALUE(A13921),kommuner!B:B,0))</f>
        <v>5437</v>
      </c>
      <c r="C13921" s="111" t="s">
        <v>127</v>
      </c>
      <c r="D13921" s="111" t="s">
        <v>127</v>
      </c>
      <c r="E13921" s="111" t="s">
        <v>126</v>
      </c>
      <c r="F13921" s="111" t="s">
        <v>179</v>
      </c>
      <c r="G13921" s="111" t="s">
        <v>167</v>
      </c>
      <c r="H13921" s="111" t="s">
        <v>179</v>
      </c>
      <c r="I13921" s="111" t="s">
        <v>167</v>
      </c>
      <c r="J13921" t="str">
        <f t="shared" si="434"/>
        <v>5437SkogMineraljordBlandingsskogImpediment</v>
      </c>
      <c r="K13921" s="111">
        <v>-1.6598037998579707</v>
      </c>
      <c r="L13921" s="111">
        <v>0.85306406685236758</v>
      </c>
      <c r="M13921" s="111">
        <v>6.3979989500968365E-2</v>
      </c>
      <c r="N13921" s="112">
        <f t="shared" si="435"/>
        <v>-0.7427597435046347</v>
      </c>
    </row>
    <row r="13922" spans="1:14" x14ac:dyDescent="0.25">
      <c r="A13922" s="111" t="s">
        <v>959</v>
      </c>
      <c r="B13922" s="111">
        <f>INDEX(kommuner!C:C,MATCH(_xlfn.NUMBERVALUE(A13922),kommuner!B:B,0))</f>
        <v>5437</v>
      </c>
      <c r="C13922" s="111" t="s">
        <v>127</v>
      </c>
      <c r="D13922" s="111" t="s">
        <v>127</v>
      </c>
      <c r="E13922" s="111" t="s">
        <v>126</v>
      </c>
      <c r="F13922" s="111" t="s">
        <v>179</v>
      </c>
      <c r="G13922" s="111" t="s">
        <v>190</v>
      </c>
      <c r="H13922" s="111" t="s">
        <v>179</v>
      </c>
      <c r="I13922" s="111" t="s">
        <v>190</v>
      </c>
      <c r="J13922" t="str">
        <f t="shared" si="434"/>
        <v>5437SkogMineraljordBlandingsskogLav</v>
      </c>
      <c r="K13922" s="111">
        <v>-2.5588434197694254</v>
      </c>
      <c r="L13922" s="111">
        <v>0.85306406685236758</v>
      </c>
      <c r="M13922" s="111">
        <v>6.3979989500968365E-2</v>
      </c>
      <c r="N13922" s="112">
        <f t="shared" si="435"/>
        <v>-1.6417993634160897</v>
      </c>
    </row>
    <row r="13923" spans="1:14" x14ac:dyDescent="0.25">
      <c r="A13923" s="111" t="s">
        <v>959</v>
      </c>
      <c r="B13923" s="111">
        <f>INDEX(kommuner!C:C,MATCH(_xlfn.NUMBERVALUE(A13923),kommuner!B:B,0))</f>
        <v>5437</v>
      </c>
      <c r="C13923" s="111" t="s">
        <v>127</v>
      </c>
      <c r="D13923" s="111" t="s">
        <v>127</v>
      </c>
      <c r="E13923" s="111" t="s">
        <v>126</v>
      </c>
      <c r="F13923" s="111" t="s">
        <v>179</v>
      </c>
      <c r="G13923" s="111" t="s">
        <v>173</v>
      </c>
      <c r="H13923" s="111" t="s">
        <v>179</v>
      </c>
      <c r="I13923" s="111" t="s">
        <v>173</v>
      </c>
      <c r="J13923" t="str">
        <f t="shared" si="434"/>
        <v>5437SkogMineraljordBlandingsskogMiddels</v>
      </c>
      <c r="K13923" s="111">
        <v>-3.8687729546762566</v>
      </c>
      <c r="L13923" s="111">
        <v>0.85306406685236758</v>
      </c>
      <c r="M13923" s="111">
        <v>6.3979989500968365E-2</v>
      </c>
      <c r="N13923" s="112">
        <f t="shared" si="435"/>
        <v>-2.9517288983229206</v>
      </c>
    </row>
    <row r="13924" spans="1:14" x14ac:dyDescent="0.25">
      <c r="A13924" s="111" t="s">
        <v>959</v>
      </c>
      <c r="B13924" s="111">
        <f>INDEX(kommuner!C:C,MATCH(_xlfn.NUMBERVALUE(A13924),kommuner!B:B,0))</f>
        <v>5437</v>
      </c>
      <c r="C13924" s="111" t="s">
        <v>127</v>
      </c>
      <c r="D13924" s="111" t="s">
        <v>127</v>
      </c>
      <c r="E13924" s="111" t="s">
        <v>126</v>
      </c>
      <c r="F13924" s="111" t="s">
        <v>179</v>
      </c>
      <c r="G13924" s="111" t="s">
        <v>186</v>
      </c>
      <c r="H13924" s="111" t="s">
        <v>179</v>
      </c>
      <c r="I13924" s="111" t="s">
        <v>186</v>
      </c>
      <c r="J13924" t="str">
        <f t="shared" si="434"/>
        <v>5437SkogMineraljordBlandingsskogSærs høy</v>
      </c>
      <c r="K13924" s="111">
        <v>-2.9395925245326562</v>
      </c>
      <c r="L13924" s="111">
        <v>0.85306406685236758</v>
      </c>
      <c r="M13924" s="111">
        <v>6.3979989500968365E-2</v>
      </c>
      <c r="N13924" s="112">
        <f t="shared" si="435"/>
        <v>-2.0225484681793202</v>
      </c>
    </row>
    <row r="13925" spans="1:14" x14ac:dyDescent="0.25">
      <c r="A13925" s="111" t="s">
        <v>959</v>
      </c>
      <c r="B13925" s="111">
        <f>INDEX(kommuner!C:C,MATCH(_xlfn.NUMBERVALUE(A13925),kommuner!B:B,0))</f>
        <v>5437</v>
      </c>
      <c r="C13925" s="111" t="s">
        <v>127</v>
      </c>
      <c r="D13925" s="111" t="s">
        <v>127</v>
      </c>
      <c r="E13925" s="111" t="s">
        <v>126</v>
      </c>
      <c r="F13925" s="111" t="s">
        <v>185</v>
      </c>
      <c r="G13925" s="111" t="s">
        <v>180</v>
      </c>
      <c r="H13925" s="111" t="s">
        <v>185</v>
      </c>
      <c r="I13925" s="111" t="s">
        <v>180</v>
      </c>
      <c r="J13925" t="str">
        <f t="shared" si="434"/>
        <v>5437SkogMineraljordLauvskogHøy</v>
      </c>
      <c r="K13925" s="111">
        <v>-3.3269846154961789</v>
      </c>
      <c r="L13925" s="111">
        <v>0.85306406685236758</v>
      </c>
      <c r="M13925" s="111">
        <v>6.3979989500968365E-2</v>
      </c>
      <c r="N13925" s="112">
        <f t="shared" si="435"/>
        <v>-2.4099405591428429</v>
      </c>
    </row>
    <row r="13926" spans="1:14" x14ac:dyDescent="0.25">
      <c r="A13926" s="111" t="s">
        <v>959</v>
      </c>
      <c r="B13926" s="111">
        <f>INDEX(kommuner!C:C,MATCH(_xlfn.NUMBERVALUE(A13926),kommuner!B:B,0))</f>
        <v>5437</v>
      </c>
      <c r="C13926" s="111" t="s">
        <v>127</v>
      </c>
      <c r="D13926" s="111" t="s">
        <v>127</v>
      </c>
      <c r="E13926" s="111" t="s">
        <v>126</v>
      </c>
      <c r="F13926" s="111" t="s">
        <v>185</v>
      </c>
      <c r="G13926" s="111" t="s">
        <v>167</v>
      </c>
      <c r="H13926" s="111" t="s">
        <v>185</v>
      </c>
      <c r="I13926" s="111" t="s">
        <v>167</v>
      </c>
      <c r="J13926" t="str">
        <f t="shared" si="434"/>
        <v>5437SkogMineraljordLauvskogImpediment</v>
      </c>
      <c r="K13926" s="111">
        <v>-0.34791782039540947</v>
      </c>
      <c r="L13926" s="111">
        <v>0.85306406685236758</v>
      </c>
      <c r="M13926" s="111">
        <v>6.3979989500968365E-2</v>
      </c>
      <c r="N13926" s="112">
        <f t="shared" si="435"/>
        <v>0.56912623595792644</v>
      </c>
    </row>
    <row r="13927" spans="1:14" x14ac:dyDescent="0.25">
      <c r="A13927" s="111" t="s">
        <v>959</v>
      </c>
      <c r="B13927" s="111">
        <f>INDEX(kommuner!C:C,MATCH(_xlfn.NUMBERVALUE(A13927),kommuner!B:B,0))</f>
        <v>5437</v>
      </c>
      <c r="C13927" s="111" t="s">
        <v>127</v>
      </c>
      <c r="D13927" s="111" t="s">
        <v>127</v>
      </c>
      <c r="E13927" s="111" t="s">
        <v>126</v>
      </c>
      <c r="F13927" s="111" t="s">
        <v>185</v>
      </c>
      <c r="G13927" s="111" t="s">
        <v>190</v>
      </c>
      <c r="H13927" s="111" t="s">
        <v>185</v>
      </c>
      <c r="I13927" s="111" t="s">
        <v>190</v>
      </c>
      <c r="J13927" t="str">
        <f t="shared" si="434"/>
        <v>5437SkogMineraljordLauvskogLav</v>
      </c>
      <c r="K13927" s="111">
        <v>-8.9748170935426599E-2</v>
      </c>
      <c r="L13927" s="111">
        <v>0.85306406685236758</v>
      </c>
      <c r="M13927" s="111">
        <v>6.3979989500968365E-2</v>
      </c>
      <c r="N13927" s="112">
        <f t="shared" si="435"/>
        <v>0.82729588541790933</v>
      </c>
    </row>
    <row r="13928" spans="1:14" x14ac:dyDescent="0.25">
      <c r="A13928" s="111" t="s">
        <v>959</v>
      </c>
      <c r="B13928" s="111">
        <f>INDEX(kommuner!C:C,MATCH(_xlfn.NUMBERVALUE(A13928),kommuner!B:B,0))</f>
        <v>5437</v>
      </c>
      <c r="C13928" s="111" t="s">
        <v>127</v>
      </c>
      <c r="D13928" s="111" t="s">
        <v>127</v>
      </c>
      <c r="E13928" s="111" t="s">
        <v>126</v>
      </c>
      <c r="F13928" s="111" t="s">
        <v>185</v>
      </c>
      <c r="G13928" s="111" t="s">
        <v>173</v>
      </c>
      <c r="H13928" s="111" t="s">
        <v>185</v>
      </c>
      <c r="I13928" s="111" t="s">
        <v>173</v>
      </c>
      <c r="J13928" t="str">
        <f t="shared" si="434"/>
        <v>5437SkogMineraljordLauvskogMiddels</v>
      </c>
      <c r="K13928" s="111">
        <v>-1.7789409505847176</v>
      </c>
      <c r="L13928" s="111">
        <v>0.85306406685236758</v>
      </c>
      <c r="M13928" s="111">
        <v>6.3979989500968365E-2</v>
      </c>
      <c r="N13928" s="112">
        <f t="shared" si="435"/>
        <v>-0.86189689423138161</v>
      </c>
    </row>
    <row r="13929" spans="1:14" x14ac:dyDescent="0.25">
      <c r="A13929" s="111" t="s">
        <v>959</v>
      </c>
      <c r="B13929" s="111">
        <f>INDEX(kommuner!C:C,MATCH(_xlfn.NUMBERVALUE(A13929),kommuner!B:B,0))</f>
        <v>5437</v>
      </c>
      <c r="C13929" s="111" t="s">
        <v>127</v>
      </c>
      <c r="D13929" s="111" t="s">
        <v>127</v>
      </c>
      <c r="E13929" s="111" t="s">
        <v>126</v>
      </c>
      <c r="F13929" s="111" t="s">
        <v>185</v>
      </c>
      <c r="G13929" s="111" t="s">
        <v>186</v>
      </c>
      <c r="H13929" s="111" t="s">
        <v>185</v>
      </c>
      <c r="I13929" s="111" t="s">
        <v>186</v>
      </c>
      <c r="J13929" t="str">
        <f t="shared" si="434"/>
        <v>5437SkogMineraljordLauvskogSærs høy</v>
      </c>
      <c r="K13929" s="111">
        <v>-3.6560473259425113</v>
      </c>
      <c r="L13929" s="111">
        <v>0.85306406685236758</v>
      </c>
      <c r="M13929" s="111">
        <v>6.3979989500968365E-2</v>
      </c>
      <c r="N13929" s="112">
        <f t="shared" si="435"/>
        <v>-2.7390032695891753</v>
      </c>
    </row>
    <row r="13930" spans="1:14" x14ac:dyDescent="0.25">
      <c r="A13930" s="111" t="s">
        <v>959</v>
      </c>
      <c r="B13930" s="111">
        <f>INDEX(kommuner!C:C,MATCH(_xlfn.NUMBERVALUE(A13930),kommuner!B:B,0))</f>
        <v>5437</v>
      </c>
      <c r="C13930" s="111" t="s">
        <v>127</v>
      </c>
      <c r="D13930" s="111" t="s">
        <v>127</v>
      </c>
      <c r="E13930" s="111" t="s">
        <v>123</v>
      </c>
      <c r="F13930" s="111" t="s">
        <v>172</v>
      </c>
      <c r="G13930" s="111" t="s">
        <v>180</v>
      </c>
      <c r="H13930" s="111" t="s">
        <v>172</v>
      </c>
      <c r="I13930" s="111" t="s">
        <v>180</v>
      </c>
      <c r="J13930" t="str">
        <f t="shared" si="434"/>
        <v>5437SkogOrganisk jordBarskogHøy</v>
      </c>
      <c r="K13930" s="111">
        <v>-2.5184559031994138</v>
      </c>
      <c r="L13930" s="111">
        <v>0.92784825435236762</v>
      </c>
      <c r="M13930" s="111">
        <v>0.46518126042825314</v>
      </c>
      <c r="N13930" s="112">
        <f t="shared" si="435"/>
        <v>-1.1254263884187932</v>
      </c>
    </row>
    <row r="13931" spans="1:14" x14ac:dyDescent="0.25">
      <c r="A13931" s="111" t="s">
        <v>959</v>
      </c>
      <c r="B13931" s="111">
        <f>INDEX(kommuner!C:C,MATCH(_xlfn.NUMBERVALUE(A13931),kommuner!B:B,0))</f>
        <v>5437</v>
      </c>
      <c r="C13931" s="111" t="s">
        <v>127</v>
      </c>
      <c r="D13931" s="111" t="s">
        <v>127</v>
      </c>
      <c r="E13931" s="111" t="s">
        <v>123</v>
      </c>
      <c r="F13931" s="111" t="s">
        <v>172</v>
      </c>
      <c r="G13931" s="111" t="s">
        <v>167</v>
      </c>
      <c r="H13931" s="111" t="s">
        <v>172</v>
      </c>
      <c r="I13931" s="111" t="s">
        <v>167</v>
      </c>
      <c r="J13931" t="str">
        <f t="shared" si="434"/>
        <v>5437SkogOrganisk jordBarskogImpediment</v>
      </c>
      <c r="K13931" s="111">
        <v>-0.13011741963904588</v>
      </c>
      <c r="L13931" s="111">
        <v>0.92784825435236762</v>
      </c>
      <c r="M13931" s="111">
        <v>0.46510463492953991</v>
      </c>
      <c r="N13931" s="112">
        <f t="shared" si="435"/>
        <v>1.2628354696428616</v>
      </c>
    </row>
    <row r="13932" spans="1:14" x14ac:dyDescent="0.25">
      <c r="A13932" s="111" t="s">
        <v>959</v>
      </c>
      <c r="B13932" s="111">
        <f>INDEX(kommuner!C:C,MATCH(_xlfn.NUMBERVALUE(A13932),kommuner!B:B,0))</f>
        <v>5437</v>
      </c>
      <c r="C13932" s="111" t="s">
        <v>127</v>
      </c>
      <c r="D13932" s="111" t="s">
        <v>127</v>
      </c>
      <c r="E13932" s="111" t="s">
        <v>123</v>
      </c>
      <c r="F13932" s="111" t="s">
        <v>172</v>
      </c>
      <c r="G13932" s="111" t="s">
        <v>190</v>
      </c>
      <c r="H13932" s="111" t="s">
        <v>172</v>
      </c>
      <c r="I13932" s="111" t="s">
        <v>190</v>
      </c>
      <c r="J13932" t="str">
        <f t="shared" si="434"/>
        <v>5437SkogOrganisk jordBarskogLav</v>
      </c>
      <c r="K13932" s="111">
        <v>-0.50666953101693391</v>
      </c>
      <c r="L13932" s="111">
        <v>0.92784825435236762</v>
      </c>
      <c r="M13932" s="111">
        <v>0.46510463492953991</v>
      </c>
      <c r="N13932" s="112">
        <f t="shared" si="435"/>
        <v>0.88628335826497362</v>
      </c>
    </row>
    <row r="13933" spans="1:14" x14ac:dyDescent="0.25">
      <c r="A13933" s="111" t="s">
        <v>959</v>
      </c>
      <c r="B13933" s="111">
        <f>INDEX(kommuner!C:C,MATCH(_xlfn.NUMBERVALUE(A13933),kommuner!B:B,0))</f>
        <v>5437</v>
      </c>
      <c r="C13933" s="111" t="s">
        <v>127</v>
      </c>
      <c r="D13933" s="111" t="s">
        <v>127</v>
      </c>
      <c r="E13933" s="111" t="s">
        <v>123</v>
      </c>
      <c r="F13933" s="111" t="s">
        <v>172</v>
      </c>
      <c r="G13933" s="111" t="s">
        <v>173</v>
      </c>
      <c r="H13933" s="111" t="s">
        <v>172</v>
      </c>
      <c r="I13933" s="111" t="s">
        <v>173</v>
      </c>
      <c r="J13933" t="str">
        <f t="shared" si="434"/>
        <v>5437SkogOrganisk jordBarskogMiddels</v>
      </c>
      <c r="K13933" s="111">
        <v>-1.5571490961494638</v>
      </c>
      <c r="L13933" s="111">
        <v>0.92784825435236762</v>
      </c>
      <c r="M13933" s="111">
        <v>0.46518126042825314</v>
      </c>
      <c r="N13933" s="112">
        <f t="shared" si="435"/>
        <v>-0.16411958136884308</v>
      </c>
    </row>
    <row r="13934" spans="1:14" x14ac:dyDescent="0.25">
      <c r="A13934" s="111" t="s">
        <v>959</v>
      </c>
      <c r="B13934" s="111">
        <f>INDEX(kommuner!C:C,MATCH(_xlfn.NUMBERVALUE(A13934),kommuner!B:B,0))</f>
        <v>5437</v>
      </c>
      <c r="C13934" s="111" t="s">
        <v>127</v>
      </c>
      <c r="D13934" s="111" t="s">
        <v>127</v>
      </c>
      <c r="E13934" s="111" t="s">
        <v>123</v>
      </c>
      <c r="F13934" s="111" t="s">
        <v>172</v>
      </c>
      <c r="G13934" s="111" t="s">
        <v>186</v>
      </c>
      <c r="H13934" s="111" t="s">
        <v>172</v>
      </c>
      <c r="I13934" s="111" t="s">
        <v>186</v>
      </c>
      <c r="J13934" t="str">
        <f t="shared" si="434"/>
        <v>5437SkogOrganisk jordBarskogSærs høy</v>
      </c>
      <c r="K13934" s="111">
        <v>2.5548655235722699</v>
      </c>
      <c r="L13934" s="111">
        <v>0.92784825435236762</v>
      </c>
      <c r="M13934" s="111">
        <v>0.46518126042825314</v>
      </c>
      <c r="N13934" s="112">
        <f t="shared" si="435"/>
        <v>3.9478950383528906</v>
      </c>
    </row>
    <row r="13935" spans="1:14" x14ac:dyDescent="0.25">
      <c r="A13935" s="111" t="s">
        <v>959</v>
      </c>
      <c r="B13935" s="111">
        <f>INDEX(kommuner!C:C,MATCH(_xlfn.NUMBERVALUE(A13935),kommuner!B:B,0))</f>
        <v>5437</v>
      </c>
      <c r="C13935" s="111" t="s">
        <v>127</v>
      </c>
      <c r="D13935" s="111" t="s">
        <v>127</v>
      </c>
      <c r="E13935" s="111" t="s">
        <v>123</v>
      </c>
      <c r="F13935" s="111" t="s">
        <v>179</v>
      </c>
      <c r="G13935" s="111" t="s">
        <v>180</v>
      </c>
      <c r="H13935" s="111" t="s">
        <v>179</v>
      </c>
      <c r="I13935" s="111" t="s">
        <v>180</v>
      </c>
      <c r="J13935" t="str">
        <f t="shared" si="434"/>
        <v>5437SkogOrganisk jordBlandingsskogHøy</v>
      </c>
      <c r="K13935" s="111">
        <v>-5.5554344456832343</v>
      </c>
      <c r="L13935" s="111">
        <v>0.92784825435236762</v>
      </c>
      <c r="M13935" s="111">
        <v>0.46510463492953991</v>
      </c>
      <c r="N13935" s="112">
        <f t="shared" si="435"/>
        <v>-4.1624815564013264</v>
      </c>
    </row>
    <row r="13936" spans="1:14" x14ac:dyDescent="0.25">
      <c r="A13936" s="111" t="s">
        <v>959</v>
      </c>
      <c r="B13936" s="111">
        <f>INDEX(kommuner!C:C,MATCH(_xlfn.NUMBERVALUE(A13936),kommuner!B:B,0))</f>
        <v>5437</v>
      </c>
      <c r="C13936" s="111" t="s">
        <v>127</v>
      </c>
      <c r="D13936" s="111" t="s">
        <v>127</v>
      </c>
      <c r="E13936" s="111" t="s">
        <v>123</v>
      </c>
      <c r="F13936" s="111" t="s">
        <v>179</v>
      </c>
      <c r="G13936" s="111" t="s">
        <v>167</v>
      </c>
      <c r="H13936" s="111" t="s">
        <v>179</v>
      </c>
      <c r="I13936" s="111" t="s">
        <v>167</v>
      </c>
      <c r="J13936" t="str">
        <f t="shared" si="434"/>
        <v>5437SkogOrganisk jordBlandingsskogImpediment</v>
      </c>
      <c r="K13936" s="111">
        <v>-0.28586344175800005</v>
      </c>
      <c r="L13936" s="111">
        <v>0.92784825435236762</v>
      </c>
      <c r="M13936" s="111">
        <v>0.46510463492953991</v>
      </c>
      <c r="N13936" s="112">
        <f t="shared" si="435"/>
        <v>1.1070894475239075</v>
      </c>
    </row>
    <row r="13937" spans="1:14" x14ac:dyDescent="0.25">
      <c r="A13937" s="111" t="s">
        <v>959</v>
      </c>
      <c r="B13937" s="111">
        <f>INDEX(kommuner!C:C,MATCH(_xlfn.NUMBERVALUE(A13937),kommuner!B:B,0))</f>
        <v>5437</v>
      </c>
      <c r="C13937" s="111" t="s">
        <v>127</v>
      </c>
      <c r="D13937" s="111" t="s">
        <v>127</v>
      </c>
      <c r="E13937" s="111" t="s">
        <v>123</v>
      </c>
      <c r="F13937" s="111" t="s">
        <v>179</v>
      </c>
      <c r="G13937" s="111" t="s">
        <v>190</v>
      </c>
      <c r="H13937" s="111" t="s">
        <v>179</v>
      </c>
      <c r="I13937" s="111" t="s">
        <v>190</v>
      </c>
      <c r="J13937" t="str">
        <f t="shared" si="434"/>
        <v>5437SkogOrganisk jordBlandingsskogLav</v>
      </c>
      <c r="K13937" s="111">
        <v>-1.2347339377887629</v>
      </c>
      <c r="L13937" s="111">
        <v>0.92784825435236762</v>
      </c>
      <c r="M13937" s="111">
        <v>0.46510463492953991</v>
      </c>
      <c r="N13937" s="112">
        <f t="shared" si="435"/>
        <v>0.15821895149314458</v>
      </c>
    </row>
    <row r="13938" spans="1:14" x14ac:dyDescent="0.25">
      <c r="A13938" s="111" t="s">
        <v>959</v>
      </c>
      <c r="B13938" s="111">
        <f>INDEX(kommuner!C:C,MATCH(_xlfn.NUMBERVALUE(A13938),kommuner!B:B,0))</f>
        <v>5437</v>
      </c>
      <c r="C13938" s="111" t="s">
        <v>127</v>
      </c>
      <c r="D13938" s="111" t="s">
        <v>127</v>
      </c>
      <c r="E13938" s="111" t="s">
        <v>123</v>
      </c>
      <c r="F13938" s="111" t="s">
        <v>179</v>
      </c>
      <c r="G13938" s="111" t="s">
        <v>173</v>
      </c>
      <c r="H13938" s="111" t="s">
        <v>179</v>
      </c>
      <c r="I13938" s="111" t="s">
        <v>173</v>
      </c>
      <c r="J13938" t="str">
        <f t="shared" si="434"/>
        <v>5437SkogOrganisk jordBlandingsskogMiddels</v>
      </c>
      <c r="K13938" s="111">
        <v>-2.4239591752717748</v>
      </c>
      <c r="L13938" s="111">
        <v>0.92784825435236762</v>
      </c>
      <c r="M13938" s="111">
        <v>0.46510463492953991</v>
      </c>
      <c r="N13938" s="112">
        <f t="shared" si="435"/>
        <v>-1.0310062859898674</v>
      </c>
    </row>
    <row r="13939" spans="1:14" x14ac:dyDescent="0.25">
      <c r="A13939" s="111" t="s">
        <v>959</v>
      </c>
      <c r="B13939" s="111">
        <f>INDEX(kommuner!C:C,MATCH(_xlfn.NUMBERVALUE(A13939),kommuner!B:B,0))</f>
        <v>5437</v>
      </c>
      <c r="C13939" s="111" t="s">
        <v>127</v>
      </c>
      <c r="D13939" s="111" t="s">
        <v>127</v>
      </c>
      <c r="E13939" s="111" t="s">
        <v>123</v>
      </c>
      <c r="F13939" s="111" t="s">
        <v>179</v>
      </c>
      <c r="G13939" s="111" t="s">
        <v>186</v>
      </c>
      <c r="H13939" s="111" t="s">
        <v>179</v>
      </c>
      <c r="I13939" s="111" t="s">
        <v>186</v>
      </c>
      <c r="J13939" t="str">
        <f t="shared" si="434"/>
        <v>5437SkogOrganisk jordBlandingsskogSærs høy</v>
      </c>
      <c r="K13939" s="111">
        <v>-1.5726115302258048</v>
      </c>
      <c r="L13939" s="111">
        <v>0.92784825435236762</v>
      </c>
      <c r="M13939" s="111">
        <v>0.46510463492953991</v>
      </c>
      <c r="N13939" s="112">
        <f t="shared" si="435"/>
        <v>-0.17965864094389727</v>
      </c>
    </row>
    <row r="13940" spans="1:14" x14ac:dyDescent="0.25">
      <c r="A13940" s="111" t="s">
        <v>959</v>
      </c>
      <c r="B13940" s="111">
        <f>INDEX(kommuner!C:C,MATCH(_xlfn.NUMBERVALUE(A13940),kommuner!B:B,0))</f>
        <v>5437</v>
      </c>
      <c r="C13940" s="111" t="s">
        <v>127</v>
      </c>
      <c r="D13940" s="111" t="s">
        <v>127</v>
      </c>
      <c r="E13940" s="111" t="s">
        <v>123</v>
      </c>
      <c r="F13940" s="111" t="s">
        <v>185</v>
      </c>
      <c r="G13940" s="111" t="s">
        <v>180</v>
      </c>
      <c r="H13940" s="111" t="s">
        <v>185</v>
      </c>
      <c r="I13940" s="111" t="s">
        <v>180</v>
      </c>
      <c r="J13940" t="str">
        <f t="shared" si="434"/>
        <v>5437SkogOrganisk jordLauvskogHøy</v>
      </c>
      <c r="K13940" s="111">
        <v>-1.9913688882377358</v>
      </c>
      <c r="L13940" s="111">
        <v>0.92784825435236762</v>
      </c>
      <c r="M13940" s="111">
        <v>0.46510463492953991</v>
      </c>
      <c r="N13940" s="112">
        <f t="shared" si="435"/>
        <v>-0.59841599895582831</v>
      </c>
    </row>
    <row r="13941" spans="1:14" x14ac:dyDescent="0.25">
      <c r="A13941" s="111" t="s">
        <v>959</v>
      </c>
      <c r="B13941" s="111">
        <f>INDEX(kommuner!C:C,MATCH(_xlfn.NUMBERVALUE(A13941),kommuner!B:B,0))</f>
        <v>5437</v>
      </c>
      <c r="C13941" s="111" t="s">
        <v>127</v>
      </c>
      <c r="D13941" s="111" t="s">
        <v>127</v>
      </c>
      <c r="E13941" s="111" t="s">
        <v>123</v>
      </c>
      <c r="F13941" s="111" t="s">
        <v>185</v>
      </c>
      <c r="G13941" s="111" t="s">
        <v>167</v>
      </c>
      <c r="H13941" s="111" t="s">
        <v>185</v>
      </c>
      <c r="I13941" s="111" t="s">
        <v>167</v>
      </c>
      <c r="J13941" t="str">
        <f t="shared" si="434"/>
        <v>5437SkogOrganisk jordLauvskogImpediment</v>
      </c>
      <c r="K13941" s="111">
        <v>0.35000626494250675</v>
      </c>
      <c r="L13941" s="111">
        <v>0.92784825435236762</v>
      </c>
      <c r="M13941" s="111">
        <v>0.46510463492953991</v>
      </c>
      <c r="N13941" s="112">
        <f t="shared" si="435"/>
        <v>1.7429591542244141</v>
      </c>
    </row>
    <row r="13942" spans="1:14" x14ac:dyDescent="0.25">
      <c r="A13942" s="111" t="s">
        <v>959</v>
      </c>
      <c r="B13942" s="111">
        <f>INDEX(kommuner!C:C,MATCH(_xlfn.NUMBERVALUE(A13942),kommuner!B:B,0))</f>
        <v>5437</v>
      </c>
      <c r="C13942" s="111" t="s">
        <v>127</v>
      </c>
      <c r="D13942" s="111" t="s">
        <v>127</v>
      </c>
      <c r="E13942" s="111" t="s">
        <v>123</v>
      </c>
      <c r="F13942" s="111" t="s">
        <v>185</v>
      </c>
      <c r="G13942" s="111" t="s">
        <v>190</v>
      </c>
      <c r="H13942" s="111" t="s">
        <v>185</v>
      </c>
      <c r="I13942" s="111" t="s">
        <v>190</v>
      </c>
      <c r="J13942" t="str">
        <f t="shared" si="434"/>
        <v>5437SkogOrganisk jordLauvskogLav</v>
      </c>
      <c r="K13942" s="111">
        <v>1.1144075558526714</v>
      </c>
      <c r="L13942" s="111">
        <v>0.92784825435236762</v>
      </c>
      <c r="M13942" s="111">
        <v>0.46510463492953991</v>
      </c>
      <c r="N13942" s="112">
        <f t="shared" si="435"/>
        <v>2.5073604451345788</v>
      </c>
    </row>
    <row r="13943" spans="1:14" x14ac:dyDescent="0.25">
      <c r="A13943" s="111" t="s">
        <v>959</v>
      </c>
      <c r="B13943" s="111">
        <f>INDEX(kommuner!C:C,MATCH(_xlfn.NUMBERVALUE(A13943),kommuner!B:B,0))</f>
        <v>5437</v>
      </c>
      <c r="C13943" s="111" t="s">
        <v>127</v>
      </c>
      <c r="D13943" s="111" t="s">
        <v>127</v>
      </c>
      <c r="E13943" s="111" t="s">
        <v>123</v>
      </c>
      <c r="F13943" s="111" t="s">
        <v>185</v>
      </c>
      <c r="G13943" s="111" t="s">
        <v>173</v>
      </c>
      <c r="H13943" s="111" t="s">
        <v>185</v>
      </c>
      <c r="I13943" s="111" t="s">
        <v>173</v>
      </c>
      <c r="J13943" t="str">
        <f t="shared" si="434"/>
        <v>5437SkogOrganisk jordLauvskogMiddels</v>
      </c>
      <c r="K13943" s="111">
        <v>-0.62664468270982987</v>
      </c>
      <c r="L13943" s="111">
        <v>0.92784825435236762</v>
      </c>
      <c r="M13943" s="111">
        <v>0.46510463492953991</v>
      </c>
      <c r="N13943" s="112">
        <f t="shared" si="435"/>
        <v>0.76630820657207765</v>
      </c>
    </row>
    <row r="13944" spans="1:14" x14ac:dyDescent="0.25">
      <c r="A13944" s="111" t="s">
        <v>959</v>
      </c>
      <c r="B13944" s="111">
        <f>INDEX(kommuner!C:C,MATCH(_xlfn.NUMBERVALUE(A13944),kommuner!B:B,0))</f>
        <v>5437</v>
      </c>
      <c r="C13944" s="111" t="s">
        <v>127</v>
      </c>
      <c r="D13944" s="111" t="s">
        <v>127</v>
      </c>
      <c r="E13944" s="111" t="s">
        <v>123</v>
      </c>
      <c r="F13944" s="111" t="s">
        <v>185</v>
      </c>
      <c r="G13944" s="111" t="s">
        <v>186</v>
      </c>
      <c r="H13944" s="111" t="s">
        <v>185</v>
      </c>
      <c r="I13944" s="111" t="s">
        <v>186</v>
      </c>
      <c r="J13944" t="str">
        <f t="shared" si="434"/>
        <v>5437SkogOrganisk jordLauvskogSærs høy</v>
      </c>
      <c r="K13944" s="111">
        <v>-1.8997279926091779</v>
      </c>
      <c r="L13944" s="111">
        <v>0.92784825435236762</v>
      </c>
      <c r="M13944" s="111">
        <v>0.46510463492953991</v>
      </c>
      <c r="N13944" s="112">
        <f t="shared" si="435"/>
        <v>-0.50677510332727038</v>
      </c>
    </row>
    <row r="13945" spans="1:14" x14ac:dyDescent="0.25">
      <c r="A13945" s="111" t="s">
        <v>959</v>
      </c>
      <c r="B13945" s="111">
        <f>INDEX(kommuner!C:C,MATCH(_xlfn.NUMBERVALUE(A13945),kommuner!B:B,0))</f>
        <v>5437</v>
      </c>
      <c r="C13945" s="111" t="s">
        <v>83</v>
      </c>
      <c r="D13945" s="111" t="s">
        <v>83</v>
      </c>
      <c r="E13945" s="111" t="s">
        <v>126</v>
      </c>
      <c r="F13945" s="111" t="s">
        <v>139</v>
      </c>
      <c r="G13945" s="111" t="s">
        <v>139</v>
      </c>
      <c r="H13945" s="111" t="s">
        <v>139</v>
      </c>
      <c r="I13945" s="111" t="s">
        <v>139</v>
      </c>
      <c r="J13945" t="str">
        <f t="shared" si="434"/>
        <v>5437Utbygd arealMineraljord</v>
      </c>
      <c r="K13945" s="111">
        <v>6.7868445194857546E-2</v>
      </c>
      <c r="L13945" s="111">
        <v>0</v>
      </c>
      <c r="M13945" s="111">
        <v>1.303047089454229E-2</v>
      </c>
      <c r="N13945" s="112">
        <f t="shared" si="435"/>
        <v>8.0898916089399836E-2</v>
      </c>
    </row>
    <row r="13946" spans="1:14" x14ac:dyDescent="0.25">
      <c r="A13946" s="111" t="s">
        <v>959</v>
      </c>
      <c r="B13946" s="111">
        <f>INDEX(kommuner!C:C,MATCH(_xlfn.NUMBERVALUE(A13946),kommuner!B:B,0))</f>
        <v>5437</v>
      </c>
      <c r="C13946" s="111" t="s">
        <v>83</v>
      </c>
      <c r="D13946" s="111" t="s">
        <v>83</v>
      </c>
      <c r="E13946" s="111" t="s">
        <v>123</v>
      </c>
      <c r="F13946" s="111" t="s">
        <v>139</v>
      </c>
      <c r="G13946" s="111" t="s">
        <v>139</v>
      </c>
      <c r="H13946" s="111" t="s">
        <v>139</v>
      </c>
      <c r="I13946" s="111" t="s">
        <v>139</v>
      </c>
      <c r="J13946" t="str">
        <f t="shared" si="434"/>
        <v>5437Utbygd arealOrganisk jord</v>
      </c>
      <c r="K13946" s="111">
        <v>29.011421395201612</v>
      </c>
      <c r="L13946" s="111">
        <v>0</v>
      </c>
      <c r="M13946" s="111">
        <v>1.303047089454229E-2</v>
      </c>
      <c r="N13946" s="112">
        <f t="shared" si="435"/>
        <v>29.024451866096154</v>
      </c>
    </row>
    <row r="13947" spans="1:14" x14ac:dyDescent="0.25">
      <c r="A13947" s="111" t="s">
        <v>959</v>
      </c>
      <c r="B13947" s="111">
        <f>INDEX(kommuner!C:C,MATCH(_xlfn.NUMBERVALUE(A13947),kommuner!B:B,0))</f>
        <v>5437</v>
      </c>
      <c r="C13947" s="111" t="s">
        <v>181</v>
      </c>
      <c r="D13947" s="111" t="s">
        <v>181</v>
      </c>
      <c r="E13947" s="111" t="s">
        <v>123</v>
      </c>
      <c r="F13947" s="111" t="s">
        <v>139</v>
      </c>
      <c r="G13947" s="111" t="s">
        <v>139</v>
      </c>
      <c r="H13947" s="111" t="s">
        <v>139</v>
      </c>
      <c r="I13947" s="111" t="s">
        <v>139</v>
      </c>
      <c r="J13947" t="str">
        <f t="shared" si="434"/>
        <v>5437Vann og myrOrganisk jord</v>
      </c>
      <c r="K13947" s="111">
        <v>-0.20040009744654491</v>
      </c>
      <c r="L13947" s="111">
        <v>0</v>
      </c>
      <c r="M13947" s="111">
        <v>0</v>
      </c>
      <c r="N13947" s="112">
        <f t="shared" si="435"/>
        <v>-0.20040009744654491</v>
      </c>
    </row>
    <row r="13948" spans="1:14" x14ac:dyDescent="0.25">
      <c r="A13948" s="111" t="s">
        <v>960</v>
      </c>
      <c r="B13948" s="111">
        <f>INDEX(kommuner!C:C,MATCH(_xlfn.NUMBERVALUE(A13948),kommuner!B:B,0))</f>
        <v>5438</v>
      </c>
      <c r="C13948" s="111" t="s">
        <v>82</v>
      </c>
      <c r="D13948" s="111" t="s">
        <v>82</v>
      </c>
      <c r="E13948" s="111" t="s">
        <v>126</v>
      </c>
      <c r="F13948" s="111" t="s">
        <v>139</v>
      </c>
      <c r="G13948" s="111" t="s">
        <v>139</v>
      </c>
      <c r="H13948" s="111" t="s">
        <v>139</v>
      </c>
      <c r="I13948" s="111" t="s">
        <v>139</v>
      </c>
      <c r="J13948" t="str">
        <f t="shared" si="434"/>
        <v>5438Annen utmarkMineraljord</v>
      </c>
      <c r="K13948" s="111">
        <v>-1.4554712585335521E-3</v>
      </c>
      <c r="L13948" s="111">
        <v>0</v>
      </c>
      <c r="M13948" s="111">
        <v>0</v>
      </c>
      <c r="N13948" s="112">
        <f t="shared" si="435"/>
        <v>-1.4554712585335521E-3</v>
      </c>
    </row>
    <row r="13949" spans="1:14" x14ac:dyDescent="0.25">
      <c r="A13949" s="111" t="s">
        <v>960</v>
      </c>
      <c r="B13949" s="111">
        <f>INDEX(kommuner!C:C,MATCH(_xlfn.NUMBERVALUE(A13949),kommuner!B:B,0))</f>
        <v>5438</v>
      </c>
      <c r="C13949" s="111" t="s">
        <v>121</v>
      </c>
      <c r="D13949" s="111" t="s">
        <v>121</v>
      </c>
      <c r="E13949" s="111" t="s">
        <v>126</v>
      </c>
      <c r="F13949" s="111" t="s">
        <v>139</v>
      </c>
      <c r="G13949" s="111" t="s">
        <v>139</v>
      </c>
      <c r="H13949" s="111" t="s">
        <v>139</v>
      </c>
      <c r="I13949" s="111" t="s">
        <v>139</v>
      </c>
      <c r="J13949" t="str">
        <f t="shared" si="434"/>
        <v>5438BeiteMineraljord</v>
      </c>
      <c r="K13949" s="111">
        <v>-0.96338340838695502</v>
      </c>
      <c r="L13949" s="111">
        <v>0</v>
      </c>
      <c r="M13949" s="111">
        <v>1.2448711246839999E-7</v>
      </c>
      <c r="N13949" s="112">
        <f t="shared" si="435"/>
        <v>-0.96338328389984251</v>
      </c>
    </row>
    <row r="13950" spans="1:14" x14ac:dyDescent="0.25">
      <c r="A13950" s="111" t="s">
        <v>960</v>
      </c>
      <c r="B13950" s="111">
        <f>INDEX(kommuner!C:C,MATCH(_xlfn.NUMBERVALUE(A13950),kommuner!B:B,0))</f>
        <v>5438</v>
      </c>
      <c r="C13950" s="111" t="s">
        <v>121</v>
      </c>
      <c r="D13950" s="111" t="s">
        <v>121</v>
      </c>
      <c r="E13950" s="111" t="s">
        <v>123</v>
      </c>
      <c r="F13950" s="111" t="s">
        <v>139</v>
      </c>
      <c r="G13950" s="111" t="s">
        <v>139</v>
      </c>
      <c r="H13950" s="111" t="s">
        <v>139</v>
      </c>
      <c r="I13950" s="111" t="s">
        <v>139</v>
      </c>
      <c r="J13950" t="str">
        <f t="shared" si="434"/>
        <v>5438BeiteOrganisk jord</v>
      </c>
      <c r="K13950" s="111">
        <v>12.077525935985037</v>
      </c>
      <c r="L13950" s="111">
        <v>1.6412500000000001</v>
      </c>
      <c r="M13950" s="111">
        <v>0</v>
      </c>
      <c r="N13950" s="112">
        <f t="shared" si="435"/>
        <v>13.718775935985036</v>
      </c>
    </row>
    <row r="13951" spans="1:14" x14ac:dyDescent="0.25">
      <c r="A13951" s="111" t="s">
        <v>960</v>
      </c>
      <c r="B13951" s="111">
        <f>INDEX(kommuner!C:C,MATCH(_xlfn.NUMBERVALUE(A13951),kommuner!B:B,0))</f>
        <v>5438</v>
      </c>
      <c r="C13951" s="111" t="s">
        <v>84</v>
      </c>
      <c r="D13951" s="111" t="s">
        <v>84</v>
      </c>
      <c r="E13951" s="111" t="s">
        <v>126</v>
      </c>
      <c r="F13951" s="111" t="s">
        <v>139</v>
      </c>
      <c r="G13951" s="111" t="s">
        <v>139</v>
      </c>
      <c r="H13951" s="111" t="s">
        <v>139</v>
      </c>
      <c r="I13951" s="111" t="s">
        <v>139</v>
      </c>
      <c r="J13951" t="str">
        <f t="shared" si="434"/>
        <v>5438Dyrket markMineraljord</v>
      </c>
      <c r="K13951" s="111">
        <v>-0.51473189514291939</v>
      </c>
      <c r="L13951" s="111">
        <v>0</v>
      </c>
      <c r="M13951" s="111">
        <v>0</v>
      </c>
      <c r="N13951" s="112">
        <f t="shared" si="435"/>
        <v>-0.51473189514291939</v>
      </c>
    </row>
    <row r="13952" spans="1:14" x14ac:dyDescent="0.25">
      <c r="A13952" s="111" t="s">
        <v>960</v>
      </c>
      <c r="B13952" s="111">
        <f>INDEX(kommuner!C:C,MATCH(_xlfn.NUMBERVALUE(A13952),kommuner!B:B,0))</f>
        <v>5438</v>
      </c>
      <c r="C13952" s="111" t="s">
        <v>84</v>
      </c>
      <c r="D13952" s="111" t="s">
        <v>84</v>
      </c>
      <c r="E13952" s="111" t="s">
        <v>123</v>
      </c>
      <c r="F13952" s="111" t="s">
        <v>139</v>
      </c>
      <c r="G13952" s="111" t="s">
        <v>139</v>
      </c>
      <c r="H13952" s="111" t="s">
        <v>139</v>
      </c>
      <c r="I13952" s="111" t="s">
        <v>139</v>
      </c>
      <c r="J13952" t="str">
        <f t="shared" si="434"/>
        <v>5438Dyrket markOrganisk jord</v>
      </c>
      <c r="K13952" s="111">
        <v>28.726149366675592</v>
      </c>
      <c r="L13952" s="111">
        <v>1.45625</v>
      </c>
      <c r="M13952" s="111">
        <v>0</v>
      </c>
      <c r="N13952" s="112">
        <f t="shared" si="435"/>
        <v>30.182399366675593</v>
      </c>
    </row>
    <row r="13953" spans="1:14" x14ac:dyDescent="0.25">
      <c r="A13953" s="111" t="s">
        <v>960</v>
      </c>
      <c r="B13953" s="111">
        <f>INDEX(kommuner!C:C,MATCH(_xlfn.NUMBERVALUE(A13953),kommuner!B:B,0))</f>
        <v>5438</v>
      </c>
      <c r="C13953" s="111" t="s">
        <v>127</v>
      </c>
      <c r="D13953" s="111" t="s">
        <v>127</v>
      </c>
      <c r="E13953" s="111" t="s">
        <v>126</v>
      </c>
      <c r="F13953" s="111" t="s">
        <v>172</v>
      </c>
      <c r="G13953" s="111" t="s">
        <v>180</v>
      </c>
      <c r="H13953" s="111" t="s">
        <v>172</v>
      </c>
      <c r="I13953" s="111" t="s">
        <v>180</v>
      </c>
      <c r="J13953" t="str">
        <f t="shared" si="434"/>
        <v>5438SkogMineraljordBarskogHøy</v>
      </c>
      <c r="K13953" s="111">
        <v>-4.1008350957832223</v>
      </c>
      <c r="L13953" s="111">
        <v>0.85306406685236758</v>
      </c>
      <c r="M13953" s="111">
        <v>6.4056614999681585E-2</v>
      </c>
      <c r="N13953" s="112">
        <f t="shared" si="435"/>
        <v>-3.183714413931173</v>
      </c>
    </row>
    <row r="13954" spans="1:14" x14ac:dyDescent="0.25">
      <c r="A13954" s="111" t="s">
        <v>960</v>
      </c>
      <c r="B13954" s="111">
        <f>INDEX(kommuner!C:C,MATCH(_xlfn.NUMBERVALUE(A13954),kommuner!B:B,0))</f>
        <v>5438</v>
      </c>
      <c r="C13954" s="111" t="s">
        <v>127</v>
      </c>
      <c r="D13954" s="111" t="s">
        <v>127</v>
      </c>
      <c r="E13954" s="111" t="s">
        <v>126</v>
      </c>
      <c r="F13954" s="111" t="s">
        <v>172</v>
      </c>
      <c r="G13954" s="111" t="s">
        <v>167</v>
      </c>
      <c r="H13954" s="111" t="s">
        <v>172</v>
      </c>
      <c r="I13954" s="111" t="s">
        <v>167</v>
      </c>
      <c r="J13954" t="str">
        <f t="shared" si="434"/>
        <v>5438SkogMineraljordBarskogImpediment</v>
      </c>
      <c r="K13954" s="111">
        <v>-1.3727794028153204</v>
      </c>
      <c r="L13954" s="111">
        <v>0.85306406685236758</v>
      </c>
      <c r="M13954" s="111">
        <v>6.3979989500968365E-2</v>
      </c>
      <c r="N13954" s="112">
        <f t="shared" si="435"/>
        <v>-0.45573534646198444</v>
      </c>
    </row>
    <row r="13955" spans="1:14" x14ac:dyDescent="0.25">
      <c r="A13955" s="111" t="s">
        <v>960</v>
      </c>
      <c r="B13955" s="111">
        <f>INDEX(kommuner!C:C,MATCH(_xlfn.NUMBERVALUE(A13955),kommuner!B:B,0))</f>
        <v>5438</v>
      </c>
      <c r="C13955" s="111" t="s">
        <v>127</v>
      </c>
      <c r="D13955" s="111" t="s">
        <v>127</v>
      </c>
      <c r="E13955" s="111" t="s">
        <v>126</v>
      </c>
      <c r="F13955" s="111" t="s">
        <v>172</v>
      </c>
      <c r="G13955" s="111" t="s">
        <v>190</v>
      </c>
      <c r="H13955" s="111" t="s">
        <v>172</v>
      </c>
      <c r="I13955" s="111" t="s">
        <v>190</v>
      </c>
      <c r="J13955" t="str">
        <f t="shared" ref="J13955:J14018" si="436">B13955&amp;C13955&amp;E13955&amp;IF(C13955="Skog",F13955&amp;G13955,"")</f>
        <v>5438SkogMineraljordBarskogLav</v>
      </c>
      <c r="K13955" s="111">
        <v>-1.2890212031300934</v>
      </c>
      <c r="L13955" s="111">
        <v>0.85306406685236758</v>
      </c>
      <c r="M13955" s="111">
        <v>6.3979989500968365E-2</v>
      </c>
      <c r="N13955" s="112">
        <f t="shared" ref="N13955:N14018" si="437">SUM(K13955:M13955)</f>
        <v>-0.37197714677675742</v>
      </c>
    </row>
    <row r="13956" spans="1:14" x14ac:dyDescent="0.25">
      <c r="A13956" s="111" t="s">
        <v>960</v>
      </c>
      <c r="B13956" s="111">
        <f>INDEX(kommuner!C:C,MATCH(_xlfn.NUMBERVALUE(A13956),kommuner!B:B,0))</f>
        <v>5438</v>
      </c>
      <c r="C13956" s="111" t="s">
        <v>127</v>
      </c>
      <c r="D13956" s="111" t="s">
        <v>127</v>
      </c>
      <c r="E13956" s="111" t="s">
        <v>126</v>
      </c>
      <c r="F13956" s="111" t="s">
        <v>172</v>
      </c>
      <c r="G13956" s="111" t="s">
        <v>173</v>
      </c>
      <c r="H13956" s="111" t="s">
        <v>172</v>
      </c>
      <c r="I13956" s="111" t="s">
        <v>173</v>
      </c>
      <c r="J13956" t="str">
        <f t="shared" si="436"/>
        <v>5438SkogMineraljordBarskogMiddels</v>
      </c>
      <c r="K13956" s="111">
        <v>-2.9452289214132028</v>
      </c>
      <c r="L13956" s="111">
        <v>0.85306406685236758</v>
      </c>
      <c r="M13956" s="111">
        <v>6.4056614999681585E-2</v>
      </c>
      <c r="N13956" s="112">
        <f t="shared" si="437"/>
        <v>-2.0281082395611536</v>
      </c>
    </row>
    <row r="13957" spans="1:14" x14ac:dyDescent="0.25">
      <c r="A13957" s="111" t="s">
        <v>960</v>
      </c>
      <c r="B13957" s="111">
        <f>INDEX(kommuner!C:C,MATCH(_xlfn.NUMBERVALUE(A13957),kommuner!B:B,0))</f>
        <v>5438</v>
      </c>
      <c r="C13957" s="111" t="s">
        <v>127</v>
      </c>
      <c r="D13957" s="111" t="s">
        <v>127</v>
      </c>
      <c r="E13957" s="111" t="s">
        <v>126</v>
      </c>
      <c r="F13957" s="111" t="s">
        <v>172</v>
      </c>
      <c r="G13957" s="111" t="s">
        <v>186</v>
      </c>
      <c r="H13957" s="111" t="s">
        <v>172</v>
      </c>
      <c r="I13957" s="111" t="s">
        <v>186</v>
      </c>
      <c r="J13957" t="str">
        <f t="shared" si="436"/>
        <v>5438SkogMineraljordBarskogSærs høy</v>
      </c>
      <c r="K13957" s="111">
        <v>0.12072674540874306</v>
      </c>
      <c r="L13957" s="111">
        <v>0.85306406685236758</v>
      </c>
      <c r="M13957" s="111">
        <v>6.4056614999681585E-2</v>
      </c>
      <c r="N13957" s="112">
        <f t="shared" si="437"/>
        <v>1.0378474272607923</v>
      </c>
    </row>
    <row r="13958" spans="1:14" x14ac:dyDescent="0.25">
      <c r="A13958" s="111" t="s">
        <v>960</v>
      </c>
      <c r="B13958" s="111">
        <f>INDEX(kommuner!C:C,MATCH(_xlfn.NUMBERVALUE(A13958),kommuner!B:B,0))</f>
        <v>5438</v>
      </c>
      <c r="C13958" s="111" t="s">
        <v>127</v>
      </c>
      <c r="D13958" s="111" t="s">
        <v>127</v>
      </c>
      <c r="E13958" s="111" t="s">
        <v>126</v>
      </c>
      <c r="F13958" s="111" t="s">
        <v>179</v>
      </c>
      <c r="G13958" s="111" t="s">
        <v>180</v>
      </c>
      <c r="H13958" s="111" t="s">
        <v>179</v>
      </c>
      <c r="I13958" s="111" t="s">
        <v>180</v>
      </c>
      <c r="J13958" t="str">
        <f t="shared" si="436"/>
        <v>5438SkogMineraljordBlandingsskogHøy</v>
      </c>
      <c r="K13958" s="111">
        <v>-7.1939050909469406</v>
      </c>
      <c r="L13958" s="111">
        <v>0.85306406685236758</v>
      </c>
      <c r="M13958" s="111">
        <v>6.3979989500968365E-2</v>
      </c>
      <c r="N13958" s="112">
        <f t="shared" si="437"/>
        <v>-6.2768610345936047</v>
      </c>
    </row>
    <row r="13959" spans="1:14" x14ac:dyDescent="0.25">
      <c r="A13959" s="111" t="s">
        <v>960</v>
      </c>
      <c r="B13959" s="111">
        <f>INDEX(kommuner!C:C,MATCH(_xlfn.NUMBERVALUE(A13959),kommuner!B:B,0))</f>
        <v>5438</v>
      </c>
      <c r="C13959" s="111" t="s">
        <v>127</v>
      </c>
      <c r="D13959" s="111" t="s">
        <v>127</v>
      </c>
      <c r="E13959" s="111" t="s">
        <v>126</v>
      </c>
      <c r="F13959" s="111" t="s">
        <v>179</v>
      </c>
      <c r="G13959" s="111" t="s">
        <v>167</v>
      </c>
      <c r="H13959" s="111" t="s">
        <v>179</v>
      </c>
      <c r="I13959" s="111" t="s">
        <v>167</v>
      </c>
      <c r="J13959" t="str">
        <f t="shared" si="436"/>
        <v>5438SkogMineraljordBlandingsskogImpediment</v>
      </c>
      <c r="K13959" s="111">
        <v>-1.6598037998579707</v>
      </c>
      <c r="L13959" s="111">
        <v>0.85306406685236758</v>
      </c>
      <c r="M13959" s="111">
        <v>6.3979989500968365E-2</v>
      </c>
      <c r="N13959" s="112">
        <f t="shared" si="437"/>
        <v>-0.7427597435046347</v>
      </c>
    </row>
    <row r="13960" spans="1:14" x14ac:dyDescent="0.25">
      <c r="A13960" s="111" t="s">
        <v>960</v>
      </c>
      <c r="B13960" s="111">
        <f>INDEX(kommuner!C:C,MATCH(_xlfn.NUMBERVALUE(A13960),kommuner!B:B,0))</f>
        <v>5438</v>
      </c>
      <c r="C13960" s="111" t="s">
        <v>127</v>
      </c>
      <c r="D13960" s="111" t="s">
        <v>127</v>
      </c>
      <c r="E13960" s="111" t="s">
        <v>126</v>
      </c>
      <c r="F13960" s="111" t="s">
        <v>179</v>
      </c>
      <c r="G13960" s="111" t="s">
        <v>190</v>
      </c>
      <c r="H13960" s="111" t="s">
        <v>179</v>
      </c>
      <c r="I13960" s="111" t="s">
        <v>190</v>
      </c>
      <c r="J13960" t="str">
        <f t="shared" si="436"/>
        <v>5438SkogMineraljordBlandingsskogLav</v>
      </c>
      <c r="K13960" s="111">
        <v>-2.5588434197694254</v>
      </c>
      <c r="L13960" s="111">
        <v>0.85306406685236758</v>
      </c>
      <c r="M13960" s="111">
        <v>6.3979989500968365E-2</v>
      </c>
      <c r="N13960" s="112">
        <f t="shared" si="437"/>
        <v>-1.6417993634160897</v>
      </c>
    </row>
    <row r="13961" spans="1:14" x14ac:dyDescent="0.25">
      <c r="A13961" s="111" t="s">
        <v>960</v>
      </c>
      <c r="B13961" s="111">
        <f>INDEX(kommuner!C:C,MATCH(_xlfn.NUMBERVALUE(A13961),kommuner!B:B,0))</f>
        <v>5438</v>
      </c>
      <c r="C13961" s="111" t="s">
        <v>127</v>
      </c>
      <c r="D13961" s="111" t="s">
        <v>127</v>
      </c>
      <c r="E13961" s="111" t="s">
        <v>126</v>
      </c>
      <c r="F13961" s="111" t="s">
        <v>179</v>
      </c>
      <c r="G13961" s="111" t="s">
        <v>173</v>
      </c>
      <c r="H13961" s="111" t="s">
        <v>179</v>
      </c>
      <c r="I13961" s="111" t="s">
        <v>173</v>
      </c>
      <c r="J13961" t="str">
        <f t="shared" si="436"/>
        <v>5438SkogMineraljordBlandingsskogMiddels</v>
      </c>
      <c r="K13961" s="111">
        <v>-3.8687729546762566</v>
      </c>
      <c r="L13961" s="111">
        <v>0.85306406685236758</v>
      </c>
      <c r="M13961" s="111">
        <v>6.3979989500968365E-2</v>
      </c>
      <c r="N13961" s="112">
        <f t="shared" si="437"/>
        <v>-2.9517288983229206</v>
      </c>
    </row>
    <row r="13962" spans="1:14" x14ac:dyDescent="0.25">
      <c r="A13962" s="111" t="s">
        <v>960</v>
      </c>
      <c r="B13962" s="111">
        <f>INDEX(kommuner!C:C,MATCH(_xlfn.NUMBERVALUE(A13962),kommuner!B:B,0))</f>
        <v>5438</v>
      </c>
      <c r="C13962" s="111" t="s">
        <v>127</v>
      </c>
      <c r="D13962" s="111" t="s">
        <v>127</v>
      </c>
      <c r="E13962" s="111" t="s">
        <v>126</v>
      </c>
      <c r="F13962" s="111" t="s">
        <v>179</v>
      </c>
      <c r="G13962" s="111" t="s">
        <v>186</v>
      </c>
      <c r="H13962" s="111" t="s">
        <v>179</v>
      </c>
      <c r="I13962" s="111" t="s">
        <v>186</v>
      </c>
      <c r="J13962" t="str">
        <f t="shared" si="436"/>
        <v>5438SkogMineraljordBlandingsskogSærs høy</v>
      </c>
      <c r="K13962" s="111">
        <v>-2.9395925245326562</v>
      </c>
      <c r="L13962" s="111">
        <v>0.85306406685236758</v>
      </c>
      <c r="M13962" s="111">
        <v>6.3979989500968365E-2</v>
      </c>
      <c r="N13962" s="112">
        <f t="shared" si="437"/>
        <v>-2.0225484681793202</v>
      </c>
    </row>
    <row r="13963" spans="1:14" x14ac:dyDescent="0.25">
      <c r="A13963" s="111" t="s">
        <v>960</v>
      </c>
      <c r="B13963" s="111">
        <f>INDEX(kommuner!C:C,MATCH(_xlfn.NUMBERVALUE(A13963),kommuner!B:B,0))</f>
        <v>5438</v>
      </c>
      <c r="C13963" s="111" t="s">
        <v>127</v>
      </c>
      <c r="D13963" s="111" t="s">
        <v>127</v>
      </c>
      <c r="E13963" s="111" t="s">
        <v>126</v>
      </c>
      <c r="F13963" s="111" t="s">
        <v>185</v>
      </c>
      <c r="G13963" s="111" t="s">
        <v>180</v>
      </c>
      <c r="H13963" s="111" t="s">
        <v>185</v>
      </c>
      <c r="I13963" s="111" t="s">
        <v>180</v>
      </c>
      <c r="J13963" t="str">
        <f t="shared" si="436"/>
        <v>5438SkogMineraljordLauvskogHøy</v>
      </c>
      <c r="K13963" s="111">
        <v>-3.3269846154961789</v>
      </c>
      <c r="L13963" s="111">
        <v>0.85306406685236758</v>
      </c>
      <c r="M13963" s="111">
        <v>6.3979989500968365E-2</v>
      </c>
      <c r="N13963" s="112">
        <f t="shared" si="437"/>
        <v>-2.4099405591428429</v>
      </c>
    </row>
    <row r="13964" spans="1:14" x14ac:dyDescent="0.25">
      <c r="A13964" s="111" t="s">
        <v>960</v>
      </c>
      <c r="B13964" s="111">
        <f>INDEX(kommuner!C:C,MATCH(_xlfn.NUMBERVALUE(A13964),kommuner!B:B,0))</f>
        <v>5438</v>
      </c>
      <c r="C13964" s="111" t="s">
        <v>127</v>
      </c>
      <c r="D13964" s="111" t="s">
        <v>127</v>
      </c>
      <c r="E13964" s="111" t="s">
        <v>126</v>
      </c>
      <c r="F13964" s="111" t="s">
        <v>185</v>
      </c>
      <c r="G13964" s="111" t="s">
        <v>167</v>
      </c>
      <c r="H13964" s="111" t="s">
        <v>185</v>
      </c>
      <c r="I13964" s="111" t="s">
        <v>167</v>
      </c>
      <c r="J13964" t="str">
        <f t="shared" si="436"/>
        <v>5438SkogMineraljordLauvskogImpediment</v>
      </c>
      <c r="K13964" s="111">
        <v>-0.34791782039540947</v>
      </c>
      <c r="L13964" s="111">
        <v>0.85306406685236758</v>
      </c>
      <c r="M13964" s="111">
        <v>6.3979989500968365E-2</v>
      </c>
      <c r="N13964" s="112">
        <f t="shared" si="437"/>
        <v>0.56912623595792644</v>
      </c>
    </row>
    <row r="13965" spans="1:14" x14ac:dyDescent="0.25">
      <c r="A13965" s="111" t="s">
        <v>960</v>
      </c>
      <c r="B13965" s="111">
        <f>INDEX(kommuner!C:C,MATCH(_xlfn.NUMBERVALUE(A13965),kommuner!B:B,0))</f>
        <v>5438</v>
      </c>
      <c r="C13965" s="111" t="s">
        <v>127</v>
      </c>
      <c r="D13965" s="111" t="s">
        <v>127</v>
      </c>
      <c r="E13965" s="111" t="s">
        <v>126</v>
      </c>
      <c r="F13965" s="111" t="s">
        <v>185</v>
      </c>
      <c r="G13965" s="111" t="s">
        <v>190</v>
      </c>
      <c r="H13965" s="111" t="s">
        <v>185</v>
      </c>
      <c r="I13965" s="111" t="s">
        <v>190</v>
      </c>
      <c r="J13965" t="str">
        <f t="shared" si="436"/>
        <v>5438SkogMineraljordLauvskogLav</v>
      </c>
      <c r="K13965" s="111">
        <v>-8.9748170935426599E-2</v>
      </c>
      <c r="L13965" s="111">
        <v>0.85306406685236758</v>
      </c>
      <c r="M13965" s="111">
        <v>6.3979989500968365E-2</v>
      </c>
      <c r="N13965" s="112">
        <f t="shared" si="437"/>
        <v>0.82729588541790933</v>
      </c>
    </row>
    <row r="13966" spans="1:14" x14ac:dyDescent="0.25">
      <c r="A13966" s="111" t="s">
        <v>960</v>
      </c>
      <c r="B13966" s="111">
        <f>INDEX(kommuner!C:C,MATCH(_xlfn.NUMBERVALUE(A13966),kommuner!B:B,0))</f>
        <v>5438</v>
      </c>
      <c r="C13966" s="111" t="s">
        <v>127</v>
      </c>
      <c r="D13966" s="111" t="s">
        <v>127</v>
      </c>
      <c r="E13966" s="111" t="s">
        <v>126</v>
      </c>
      <c r="F13966" s="111" t="s">
        <v>185</v>
      </c>
      <c r="G13966" s="111" t="s">
        <v>173</v>
      </c>
      <c r="H13966" s="111" t="s">
        <v>185</v>
      </c>
      <c r="I13966" s="111" t="s">
        <v>173</v>
      </c>
      <c r="J13966" t="str">
        <f t="shared" si="436"/>
        <v>5438SkogMineraljordLauvskogMiddels</v>
      </c>
      <c r="K13966" s="111">
        <v>-1.7789409505847176</v>
      </c>
      <c r="L13966" s="111">
        <v>0.85306406685236758</v>
      </c>
      <c r="M13966" s="111">
        <v>6.3979989500968365E-2</v>
      </c>
      <c r="N13966" s="112">
        <f t="shared" si="437"/>
        <v>-0.86189689423138161</v>
      </c>
    </row>
    <row r="13967" spans="1:14" x14ac:dyDescent="0.25">
      <c r="A13967" s="111" t="s">
        <v>960</v>
      </c>
      <c r="B13967" s="111">
        <f>INDEX(kommuner!C:C,MATCH(_xlfn.NUMBERVALUE(A13967),kommuner!B:B,0))</f>
        <v>5438</v>
      </c>
      <c r="C13967" s="111" t="s">
        <v>127</v>
      </c>
      <c r="D13967" s="111" t="s">
        <v>127</v>
      </c>
      <c r="E13967" s="111" t="s">
        <v>126</v>
      </c>
      <c r="F13967" s="111" t="s">
        <v>185</v>
      </c>
      <c r="G13967" s="111" t="s">
        <v>186</v>
      </c>
      <c r="H13967" s="111" t="s">
        <v>185</v>
      </c>
      <c r="I13967" s="111" t="s">
        <v>186</v>
      </c>
      <c r="J13967" t="str">
        <f t="shared" si="436"/>
        <v>5438SkogMineraljordLauvskogSærs høy</v>
      </c>
      <c r="K13967" s="111">
        <v>-3.6560473259425113</v>
      </c>
      <c r="L13967" s="111">
        <v>0.85306406685236758</v>
      </c>
      <c r="M13967" s="111">
        <v>6.3979989500968365E-2</v>
      </c>
      <c r="N13967" s="112">
        <f t="shared" si="437"/>
        <v>-2.7390032695891753</v>
      </c>
    </row>
    <row r="13968" spans="1:14" x14ac:dyDescent="0.25">
      <c r="A13968" s="111" t="s">
        <v>960</v>
      </c>
      <c r="B13968" s="111">
        <f>INDEX(kommuner!C:C,MATCH(_xlfn.NUMBERVALUE(A13968),kommuner!B:B,0))</f>
        <v>5438</v>
      </c>
      <c r="C13968" s="111" t="s">
        <v>127</v>
      </c>
      <c r="D13968" s="111" t="s">
        <v>127</v>
      </c>
      <c r="E13968" s="111" t="s">
        <v>123</v>
      </c>
      <c r="F13968" s="111" t="s">
        <v>172</v>
      </c>
      <c r="G13968" s="111" t="s">
        <v>180</v>
      </c>
      <c r="H13968" s="111" t="s">
        <v>172</v>
      </c>
      <c r="I13968" s="111" t="s">
        <v>180</v>
      </c>
      <c r="J13968" t="str">
        <f t="shared" si="436"/>
        <v>5438SkogOrganisk jordBarskogHøy</v>
      </c>
      <c r="K13968" s="111">
        <v>-2.5184559031994138</v>
      </c>
      <c r="L13968" s="111">
        <v>0.92784825435236762</v>
      </c>
      <c r="M13968" s="111">
        <v>0.46518126042825314</v>
      </c>
      <c r="N13968" s="112">
        <f t="shared" si="437"/>
        <v>-1.1254263884187932</v>
      </c>
    </row>
    <row r="13969" spans="1:14" x14ac:dyDescent="0.25">
      <c r="A13969" s="111" t="s">
        <v>960</v>
      </c>
      <c r="B13969" s="111">
        <f>INDEX(kommuner!C:C,MATCH(_xlfn.NUMBERVALUE(A13969),kommuner!B:B,0))</f>
        <v>5438</v>
      </c>
      <c r="C13969" s="111" t="s">
        <v>127</v>
      </c>
      <c r="D13969" s="111" t="s">
        <v>127</v>
      </c>
      <c r="E13969" s="111" t="s">
        <v>123</v>
      </c>
      <c r="F13969" s="111" t="s">
        <v>172</v>
      </c>
      <c r="G13969" s="111" t="s">
        <v>167</v>
      </c>
      <c r="H13969" s="111" t="s">
        <v>172</v>
      </c>
      <c r="I13969" s="111" t="s">
        <v>167</v>
      </c>
      <c r="J13969" t="str">
        <f t="shared" si="436"/>
        <v>5438SkogOrganisk jordBarskogImpediment</v>
      </c>
      <c r="K13969" s="111">
        <v>-0.13011741963904588</v>
      </c>
      <c r="L13969" s="111">
        <v>0.92784825435236762</v>
      </c>
      <c r="M13969" s="111">
        <v>0.46510463492953991</v>
      </c>
      <c r="N13969" s="112">
        <f t="shared" si="437"/>
        <v>1.2628354696428616</v>
      </c>
    </row>
    <row r="13970" spans="1:14" x14ac:dyDescent="0.25">
      <c r="A13970" s="111" t="s">
        <v>960</v>
      </c>
      <c r="B13970" s="111">
        <f>INDEX(kommuner!C:C,MATCH(_xlfn.NUMBERVALUE(A13970),kommuner!B:B,0))</f>
        <v>5438</v>
      </c>
      <c r="C13970" s="111" t="s">
        <v>127</v>
      </c>
      <c r="D13970" s="111" t="s">
        <v>127</v>
      </c>
      <c r="E13970" s="111" t="s">
        <v>123</v>
      </c>
      <c r="F13970" s="111" t="s">
        <v>172</v>
      </c>
      <c r="G13970" s="111" t="s">
        <v>190</v>
      </c>
      <c r="H13970" s="111" t="s">
        <v>172</v>
      </c>
      <c r="I13970" s="111" t="s">
        <v>190</v>
      </c>
      <c r="J13970" t="str">
        <f t="shared" si="436"/>
        <v>5438SkogOrganisk jordBarskogLav</v>
      </c>
      <c r="K13970" s="111">
        <v>-0.50666953101693391</v>
      </c>
      <c r="L13970" s="111">
        <v>0.92784825435236762</v>
      </c>
      <c r="M13970" s="111">
        <v>0.46510463492953991</v>
      </c>
      <c r="N13970" s="112">
        <f t="shared" si="437"/>
        <v>0.88628335826497362</v>
      </c>
    </row>
    <row r="13971" spans="1:14" x14ac:dyDescent="0.25">
      <c r="A13971" s="111" t="s">
        <v>960</v>
      </c>
      <c r="B13971" s="111">
        <f>INDEX(kommuner!C:C,MATCH(_xlfn.NUMBERVALUE(A13971),kommuner!B:B,0))</f>
        <v>5438</v>
      </c>
      <c r="C13971" s="111" t="s">
        <v>127</v>
      </c>
      <c r="D13971" s="111" t="s">
        <v>127</v>
      </c>
      <c r="E13971" s="111" t="s">
        <v>123</v>
      </c>
      <c r="F13971" s="111" t="s">
        <v>172</v>
      </c>
      <c r="G13971" s="111" t="s">
        <v>173</v>
      </c>
      <c r="H13971" s="111" t="s">
        <v>172</v>
      </c>
      <c r="I13971" s="111" t="s">
        <v>173</v>
      </c>
      <c r="J13971" t="str">
        <f t="shared" si="436"/>
        <v>5438SkogOrganisk jordBarskogMiddels</v>
      </c>
      <c r="K13971" s="111">
        <v>-1.5571490961494638</v>
      </c>
      <c r="L13971" s="111">
        <v>0.92784825435236762</v>
      </c>
      <c r="M13971" s="111">
        <v>0.46518126042825314</v>
      </c>
      <c r="N13971" s="112">
        <f t="shared" si="437"/>
        <v>-0.16411958136884308</v>
      </c>
    </row>
    <row r="13972" spans="1:14" x14ac:dyDescent="0.25">
      <c r="A13972" s="111" t="s">
        <v>960</v>
      </c>
      <c r="B13972" s="111">
        <f>INDEX(kommuner!C:C,MATCH(_xlfn.NUMBERVALUE(A13972),kommuner!B:B,0))</f>
        <v>5438</v>
      </c>
      <c r="C13972" s="111" t="s">
        <v>127</v>
      </c>
      <c r="D13972" s="111" t="s">
        <v>127</v>
      </c>
      <c r="E13972" s="111" t="s">
        <v>123</v>
      </c>
      <c r="F13972" s="111" t="s">
        <v>172</v>
      </c>
      <c r="G13972" s="111" t="s">
        <v>186</v>
      </c>
      <c r="H13972" s="111" t="s">
        <v>172</v>
      </c>
      <c r="I13972" s="111" t="s">
        <v>186</v>
      </c>
      <c r="J13972" t="str">
        <f t="shared" si="436"/>
        <v>5438SkogOrganisk jordBarskogSærs høy</v>
      </c>
      <c r="K13972" s="111">
        <v>2.5548655235722699</v>
      </c>
      <c r="L13972" s="111">
        <v>0.92784825435236762</v>
      </c>
      <c r="M13972" s="111">
        <v>0.46518126042825314</v>
      </c>
      <c r="N13972" s="112">
        <f t="shared" si="437"/>
        <v>3.9478950383528906</v>
      </c>
    </row>
    <row r="13973" spans="1:14" x14ac:dyDescent="0.25">
      <c r="A13973" s="111" t="s">
        <v>960</v>
      </c>
      <c r="B13973" s="111">
        <f>INDEX(kommuner!C:C,MATCH(_xlfn.NUMBERVALUE(A13973),kommuner!B:B,0))</f>
        <v>5438</v>
      </c>
      <c r="C13973" s="111" t="s">
        <v>127</v>
      </c>
      <c r="D13973" s="111" t="s">
        <v>127</v>
      </c>
      <c r="E13973" s="111" t="s">
        <v>123</v>
      </c>
      <c r="F13973" s="111" t="s">
        <v>179</v>
      </c>
      <c r="G13973" s="111" t="s">
        <v>180</v>
      </c>
      <c r="H13973" s="111" t="s">
        <v>179</v>
      </c>
      <c r="I13973" s="111" t="s">
        <v>180</v>
      </c>
      <c r="J13973" t="str">
        <f t="shared" si="436"/>
        <v>5438SkogOrganisk jordBlandingsskogHøy</v>
      </c>
      <c r="K13973" s="111">
        <v>-5.5554344456832343</v>
      </c>
      <c r="L13973" s="111">
        <v>0.92784825435236762</v>
      </c>
      <c r="M13973" s="111">
        <v>0.46510463492953991</v>
      </c>
      <c r="N13973" s="112">
        <f t="shared" si="437"/>
        <v>-4.1624815564013264</v>
      </c>
    </row>
    <row r="13974" spans="1:14" x14ac:dyDescent="0.25">
      <c r="A13974" s="111" t="s">
        <v>960</v>
      </c>
      <c r="B13974" s="111">
        <f>INDEX(kommuner!C:C,MATCH(_xlfn.NUMBERVALUE(A13974),kommuner!B:B,0))</f>
        <v>5438</v>
      </c>
      <c r="C13974" s="111" t="s">
        <v>127</v>
      </c>
      <c r="D13974" s="111" t="s">
        <v>127</v>
      </c>
      <c r="E13974" s="111" t="s">
        <v>123</v>
      </c>
      <c r="F13974" s="111" t="s">
        <v>179</v>
      </c>
      <c r="G13974" s="111" t="s">
        <v>167</v>
      </c>
      <c r="H13974" s="111" t="s">
        <v>179</v>
      </c>
      <c r="I13974" s="111" t="s">
        <v>167</v>
      </c>
      <c r="J13974" t="str">
        <f t="shared" si="436"/>
        <v>5438SkogOrganisk jordBlandingsskogImpediment</v>
      </c>
      <c r="K13974" s="111">
        <v>-0.28586344175800005</v>
      </c>
      <c r="L13974" s="111">
        <v>0.92784825435236762</v>
      </c>
      <c r="M13974" s="111">
        <v>0.46510463492953991</v>
      </c>
      <c r="N13974" s="112">
        <f t="shared" si="437"/>
        <v>1.1070894475239075</v>
      </c>
    </row>
    <row r="13975" spans="1:14" x14ac:dyDescent="0.25">
      <c r="A13975" s="111" t="s">
        <v>960</v>
      </c>
      <c r="B13975" s="111">
        <f>INDEX(kommuner!C:C,MATCH(_xlfn.NUMBERVALUE(A13975),kommuner!B:B,0))</f>
        <v>5438</v>
      </c>
      <c r="C13975" s="111" t="s">
        <v>127</v>
      </c>
      <c r="D13975" s="111" t="s">
        <v>127</v>
      </c>
      <c r="E13975" s="111" t="s">
        <v>123</v>
      </c>
      <c r="F13975" s="111" t="s">
        <v>179</v>
      </c>
      <c r="G13975" s="111" t="s">
        <v>190</v>
      </c>
      <c r="H13975" s="111" t="s">
        <v>179</v>
      </c>
      <c r="I13975" s="111" t="s">
        <v>190</v>
      </c>
      <c r="J13975" t="str">
        <f t="shared" si="436"/>
        <v>5438SkogOrganisk jordBlandingsskogLav</v>
      </c>
      <c r="K13975" s="111">
        <v>-1.2347339377887629</v>
      </c>
      <c r="L13975" s="111">
        <v>0.92784825435236762</v>
      </c>
      <c r="M13975" s="111">
        <v>0.46510463492953991</v>
      </c>
      <c r="N13975" s="112">
        <f t="shared" si="437"/>
        <v>0.15821895149314458</v>
      </c>
    </row>
    <row r="13976" spans="1:14" x14ac:dyDescent="0.25">
      <c r="A13976" s="111" t="s">
        <v>960</v>
      </c>
      <c r="B13976" s="111">
        <f>INDEX(kommuner!C:C,MATCH(_xlfn.NUMBERVALUE(A13976),kommuner!B:B,0))</f>
        <v>5438</v>
      </c>
      <c r="C13976" s="111" t="s">
        <v>127</v>
      </c>
      <c r="D13976" s="111" t="s">
        <v>127</v>
      </c>
      <c r="E13976" s="111" t="s">
        <v>123</v>
      </c>
      <c r="F13976" s="111" t="s">
        <v>179</v>
      </c>
      <c r="G13976" s="111" t="s">
        <v>173</v>
      </c>
      <c r="H13976" s="111" t="s">
        <v>179</v>
      </c>
      <c r="I13976" s="111" t="s">
        <v>173</v>
      </c>
      <c r="J13976" t="str">
        <f t="shared" si="436"/>
        <v>5438SkogOrganisk jordBlandingsskogMiddels</v>
      </c>
      <c r="K13976" s="111">
        <v>-2.4239591752717748</v>
      </c>
      <c r="L13976" s="111">
        <v>0.92784825435236762</v>
      </c>
      <c r="M13976" s="111">
        <v>0.46510463492953991</v>
      </c>
      <c r="N13976" s="112">
        <f t="shared" si="437"/>
        <v>-1.0310062859898674</v>
      </c>
    </row>
    <row r="13977" spans="1:14" x14ac:dyDescent="0.25">
      <c r="A13977" s="111" t="s">
        <v>960</v>
      </c>
      <c r="B13977" s="111">
        <f>INDEX(kommuner!C:C,MATCH(_xlfn.NUMBERVALUE(A13977),kommuner!B:B,0))</f>
        <v>5438</v>
      </c>
      <c r="C13977" s="111" t="s">
        <v>127</v>
      </c>
      <c r="D13977" s="111" t="s">
        <v>127</v>
      </c>
      <c r="E13977" s="111" t="s">
        <v>123</v>
      </c>
      <c r="F13977" s="111" t="s">
        <v>179</v>
      </c>
      <c r="G13977" s="111" t="s">
        <v>186</v>
      </c>
      <c r="H13977" s="111" t="s">
        <v>179</v>
      </c>
      <c r="I13977" s="111" t="s">
        <v>186</v>
      </c>
      <c r="J13977" t="str">
        <f t="shared" si="436"/>
        <v>5438SkogOrganisk jordBlandingsskogSærs høy</v>
      </c>
      <c r="K13977" s="111">
        <v>-1.5726115302258048</v>
      </c>
      <c r="L13977" s="111">
        <v>0.92784825435236762</v>
      </c>
      <c r="M13977" s="111">
        <v>0.46510463492953991</v>
      </c>
      <c r="N13977" s="112">
        <f t="shared" si="437"/>
        <v>-0.17965864094389727</v>
      </c>
    </row>
    <row r="13978" spans="1:14" x14ac:dyDescent="0.25">
      <c r="A13978" s="111" t="s">
        <v>960</v>
      </c>
      <c r="B13978" s="111">
        <f>INDEX(kommuner!C:C,MATCH(_xlfn.NUMBERVALUE(A13978),kommuner!B:B,0))</f>
        <v>5438</v>
      </c>
      <c r="C13978" s="111" t="s">
        <v>127</v>
      </c>
      <c r="D13978" s="111" t="s">
        <v>127</v>
      </c>
      <c r="E13978" s="111" t="s">
        <v>123</v>
      </c>
      <c r="F13978" s="111" t="s">
        <v>185</v>
      </c>
      <c r="G13978" s="111" t="s">
        <v>180</v>
      </c>
      <c r="H13978" s="111" t="s">
        <v>185</v>
      </c>
      <c r="I13978" s="111" t="s">
        <v>180</v>
      </c>
      <c r="J13978" t="str">
        <f t="shared" si="436"/>
        <v>5438SkogOrganisk jordLauvskogHøy</v>
      </c>
      <c r="K13978" s="111">
        <v>-1.9913688882377358</v>
      </c>
      <c r="L13978" s="111">
        <v>0.92784825435236762</v>
      </c>
      <c r="M13978" s="111">
        <v>0.46510463492953991</v>
      </c>
      <c r="N13978" s="112">
        <f t="shared" si="437"/>
        <v>-0.59841599895582831</v>
      </c>
    </row>
    <row r="13979" spans="1:14" x14ac:dyDescent="0.25">
      <c r="A13979" s="111" t="s">
        <v>960</v>
      </c>
      <c r="B13979" s="111">
        <f>INDEX(kommuner!C:C,MATCH(_xlfn.NUMBERVALUE(A13979),kommuner!B:B,0))</f>
        <v>5438</v>
      </c>
      <c r="C13979" s="111" t="s">
        <v>127</v>
      </c>
      <c r="D13979" s="111" t="s">
        <v>127</v>
      </c>
      <c r="E13979" s="111" t="s">
        <v>123</v>
      </c>
      <c r="F13979" s="111" t="s">
        <v>185</v>
      </c>
      <c r="G13979" s="111" t="s">
        <v>167</v>
      </c>
      <c r="H13979" s="111" t="s">
        <v>185</v>
      </c>
      <c r="I13979" s="111" t="s">
        <v>167</v>
      </c>
      <c r="J13979" t="str">
        <f t="shared" si="436"/>
        <v>5438SkogOrganisk jordLauvskogImpediment</v>
      </c>
      <c r="K13979" s="111">
        <v>0.35000626494250675</v>
      </c>
      <c r="L13979" s="111">
        <v>0.92784825435236762</v>
      </c>
      <c r="M13979" s="111">
        <v>0.46510463492953991</v>
      </c>
      <c r="N13979" s="112">
        <f t="shared" si="437"/>
        <v>1.7429591542244141</v>
      </c>
    </row>
    <row r="13980" spans="1:14" x14ac:dyDescent="0.25">
      <c r="A13980" s="111" t="s">
        <v>960</v>
      </c>
      <c r="B13980" s="111">
        <f>INDEX(kommuner!C:C,MATCH(_xlfn.NUMBERVALUE(A13980),kommuner!B:B,0))</f>
        <v>5438</v>
      </c>
      <c r="C13980" s="111" t="s">
        <v>127</v>
      </c>
      <c r="D13980" s="111" t="s">
        <v>127</v>
      </c>
      <c r="E13980" s="111" t="s">
        <v>123</v>
      </c>
      <c r="F13980" s="111" t="s">
        <v>185</v>
      </c>
      <c r="G13980" s="111" t="s">
        <v>190</v>
      </c>
      <c r="H13980" s="111" t="s">
        <v>185</v>
      </c>
      <c r="I13980" s="111" t="s">
        <v>190</v>
      </c>
      <c r="J13980" t="str">
        <f t="shared" si="436"/>
        <v>5438SkogOrganisk jordLauvskogLav</v>
      </c>
      <c r="K13980" s="111">
        <v>1.1144075558526714</v>
      </c>
      <c r="L13980" s="111">
        <v>0.92784825435236762</v>
      </c>
      <c r="M13980" s="111">
        <v>0.46510463492953991</v>
      </c>
      <c r="N13980" s="112">
        <f t="shared" si="437"/>
        <v>2.5073604451345788</v>
      </c>
    </row>
    <row r="13981" spans="1:14" x14ac:dyDescent="0.25">
      <c r="A13981" s="111" t="s">
        <v>960</v>
      </c>
      <c r="B13981" s="111">
        <f>INDEX(kommuner!C:C,MATCH(_xlfn.NUMBERVALUE(A13981),kommuner!B:B,0))</f>
        <v>5438</v>
      </c>
      <c r="C13981" s="111" t="s">
        <v>127</v>
      </c>
      <c r="D13981" s="111" t="s">
        <v>127</v>
      </c>
      <c r="E13981" s="111" t="s">
        <v>123</v>
      </c>
      <c r="F13981" s="111" t="s">
        <v>185</v>
      </c>
      <c r="G13981" s="111" t="s">
        <v>173</v>
      </c>
      <c r="H13981" s="111" t="s">
        <v>185</v>
      </c>
      <c r="I13981" s="111" t="s">
        <v>173</v>
      </c>
      <c r="J13981" t="str">
        <f t="shared" si="436"/>
        <v>5438SkogOrganisk jordLauvskogMiddels</v>
      </c>
      <c r="K13981" s="111">
        <v>-0.62664468270982987</v>
      </c>
      <c r="L13981" s="111">
        <v>0.92784825435236762</v>
      </c>
      <c r="M13981" s="111">
        <v>0.46510463492953991</v>
      </c>
      <c r="N13981" s="112">
        <f t="shared" si="437"/>
        <v>0.76630820657207765</v>
      </c>
    </row>
    <row r="13982" spans="1:14" x14ac:dyDescent="0.25">
      <c r="A13982" s="111" t="s">
        <v>960</v>
      </c>
      <c r="B13982" s="111">
        <f>INDEX(kommuner!C:C,MATCH(_xlfn.NUMBERVALUE(A13982),kommuner!B:B,0))</f>
        <v>5438</v>
      </c>
      <c r="C13982" s="111" t="s">
        <v>127</v>
      </c>
      <c r="D13982" s="111" t="s">
        <v>127</v>
      </c>
      <c r="E13982" s="111" t="s">
        <v>123</v>
      </c>
      <c r="F13982" s="111" t="s">
        <v>185</v>
      </c>
      <c r="G13982" s="111" t="s">
        <v>186</v>
      </c>
      <c r="H13982" s="111" t="s">
        <v>185</v>
      </c>
      <c r="I13982" s="111" t="s">
        <v>186</v>
      </c>
      <c r="J13982" t="str">
        <f t="shared" si="436"/>
        <v>5438SkogOrganisk jordLauvskogSærs høy</v>
      </c>
      <c r="K13982" s="111">
        <v>-1.8997279926091779</v>
      </c>
      <c r="L13982" s="111">
        <v>0.92784825435236762</v>
      </c>
      <c r="M13982" s="111">
        <v>0.46510463492953991</v>
      </c>
      <c r="N13982" s="112">
        <f t="shared" si="437"/>
        <v>-0.50677510332727038</v>
      </c>
    </row>
    <row r="13983" spans="1:14" x14ac:dyDescent="0.25">
      <c r="A13983" s="111" t="s">
        <v>960</v>
      </c>
      <c r="B13983" s="111">
        <f>INDEX(kommuner!C:C,MATCH(_xlfn.NUMBERVALUE(A13983),kommuner!B:B,0))</f>
        <v>5438</v>
      </c>
      <c r="C13983" s="111" t="s">
        <v>83</v>
      </c>
      <c r="D13983" s="111" t="s">
        <v>83</v>
      </c>
      <c r="E13983" s="111" t="s">
        <v>126</v>
      </c>
      <c r="F13983" s="111" t="s">
        <v>139</v>
      </c>
      <c r="G13983" s="111" t="s">
        <v>139</v>
      </c>
      <c r="H13983" s="111" t="s">
        <v>139</v>
      </c>
      <c r="I13983" s="111" t="s">
        <v>139</v>
      </c>
      <c r="J13983" t="str">
        <f t="shared" si="436"/>
        <v>5438Utbygd arealMineraljord</v>
      </c>
      <c r="K13983" s="111">
        <v>6.7868445194857546E-2</v>
      </c>
      <c r="L13983" s="111">
        <v>0</v>
      </c>
      <c r="M13983" s="111">
        <v>1.303047089454229E-2</v>
      </c>
      <c r="N13983" s="112">
        <f t="shared" si="437"/>
        <v>8.0898916089399836E-2</v>
      </c>
    </row>
    <row r="13984" spans="1:14" x14ac:dyDescent="0.25">
      <c r="A13984" s="111" t="s">
        <v>960</v>
      </c>
      <c r="B13984" s="111">
        <f>INDEX(kommuner!C:C,MATCH(_xlfn.NUMBERVALUE(A13984),kommuner!B:B,0))</f>
        <v>5438</v>
      </c>
      <c r="C13984" s="111" t="s">
        <v>83</v>
      </c>
      <c r="D13984" s="111" t="s">
        <v>83</v>
      </c>
      <c r="E13984" s="111" t="s">
        <v>123</v>
      </c>
      <c r="F13984" s="111" t="s">
        <v>139</v>
      </c>
      <c r="G13984" s="111" t="s">
        <v>139</v>
      </c>
      <c r="H13984" s="111" t="s">
        <v>139</v>
      </c>
      <c r="I13984" s="111" t="s">
        <v>139</v>
      </c>
      <c r="J13984" t="str">
        <f t="shared" si="436"/>
        <v>5438Utbygd arealOrganisk jord</v>
      </c>
      <c r="K13984" s="111">
        <v>29.011421395201612</v>
      </c>
      <c r="L13984" s="111">
        <v>0</v>
      </c>
      <c r="M13984" s="111">
        <v>1.303047089454229E-2</v>
      </c>
      <c r="N13984" s="112">
        <f t="shared" si="437"/>
        <v>29.024451866096154</v>
      </c>
    </row>
    <row r="13985" spans="1:14" x14ac:dyDescent="0.25">
      <c r="A13985" s="111" t="s">
        <v>960</v>
      </c>
      <c r="B13985" s="111">
        <f>INDEX(kommuner!C:C,MATCH(_xlfn.NUMBERVALUE(A13985),kommuner!B:B,0))</f>
        <v>5438</v>
      </c>
      <c r="C13985" s="111" t="s">
        <v>181</v>
      </c>
      <c r="D13985" s="111" t="s">
        <v>181</v>
      </c>
      <c r="E13985" s="111" t="s">
        <v>123</v>
      </c>
      <c r="F13985" s="111" t="s">
        <v>139</v>
      </c>
      <c r="G13985" s="111" t="s">
        <v>139</v>
      </c>
      <c r="H13985" s="111" t="s">
        <v>139</v>
      </c>
      <c r="I13985" s="111" t="s">
        <v>139</v>
      </c>
      <c r="J13985" t="str">
        <f t="shared" si="436"/>
        <v>5438Vann og myrOrganisk jord</v>
      </c>
      <c r="K13985" s="111">
        <v>-0.20040009744654491</v>
      </c>
      <c r="L13985" s="111">
        <v>0</v>
      </c>
      <c r="M13985" s="111">
        <v>0</v>
      </c>
      <c r="N13985" s="112">
        <f t="shared" si="437"/>
        <v>-0.20040009744654491</v>
      </c>
    </row>
    <row r="13986" spans="1:14" x14ac:dyDescent="0.25">
      <c r="A13986" s="111" t="s">
        <v>961</v>
      </c>
      <c r="B13986" s="111">
        <f>INDEX(kommuner!C:C,MATCH(_xlfn.NUMBERVALUE(A13986),kommuner!B:B,0))</f>
        <v>5439</v>
      </c>
      <c r="C13986" s="111" t="s">
        <v>82</v>
      </c>
      <c r="D13986" s="111" t="s">
        <v>82</v>
      </c>
      <c r="E13986" s="111" t="s">
        <v>126</v>
      </c>
      <c r="F13986" s="111" t="s">
        <v>139</v>
      </c>
      <c r="G13986" s="111" t="s">
        <v>139</v>
      </c>
      <c r="H13986" s="111" t="s">
        <v>139</v>
      </c>
      <c r="I13986" s="111" t="s">
        <v>139</v>
      </c>
      <c r="J13986" t="str">
        <f t="shared" si="436"/>
        <v>5439Annen utmarkMineraljord</v>
      </c>
      <c r="K13986" s="111">
        <v>-1.4554712585335521E-3</v>
      </c>
      <c r="L13986" s="111">
        <v>0</v>
      </c>
      <c r="M13986" s="111">
        <v>0</v>
      </c>
      <c r="N13986" s="112">
        <f t="shared" si="437"/>
        <v>-1.4554712585335521E-3</v>
      </c>
    </row>
    <row r="13987" spans="1:14" x14ac:dyDescent="0.25">
      <c r="A13987" s="111" t="s">
        <v>961</v>
      </c>
      <c r="B13987" s="111">
        <f>INDEX(kommuner!C:C,MATCH(_xlfn.NUMBERVALUE(A13987),kommuner!B:B,0))</f>
        <v>5439</v>
      </c>
      <c r="C13987" s="111" t="s">
        <v>121</v>
      </c>
      <c r="D13987" s="111" t="s">
        <v>121</v>
      </c>
      <c r="E13987" s="111" t="s">
        <v>126</v>
      </c>
      <c r="F13987" s="111" t="s">
        <v>139</v>
      </c>
      <c r="G13987" s="111" t="s">
        <v>139</v>
      </c>
      <c r="H13987" s="111" t="s">
        <v>139</v>
      </c>
      <c r="I13987" s="111" t="s">
        <v>139</v>
      </c>
      <c r="J13987" t="str">
        <f t="shared" si="436"/>
        <v>5439BeiteMineraljord</v>
      </c>
      <c r="K13987" s="111">
        <v>-0.96338340838695502</v>
      </c>
      <c r="L13987" s="111">
        <v>0</v>
      </c>
      <c r="M13987" s="111">
        <v>1.2448711246839999E-7</v>
      </c>
      <c r="N13987" s="112">
        <f t="shared" si="437"/>
        <v>-0.96338328389984251</v>
      </c>
    </row>
    <row r="13988" spans="1:14" x14ac:dyDescent="0.25">
      <c r="A13988" s="111" t="s">
        <v>961</v>
      </c>
      <c r="B13988" s="111">
        <f>INDEX(kommuner!C:C,MATCH(_xlfn.NUMBERVALUE(A13988),kommuner!B:B,0))</f>
        <v>5439</v>
      </c>
      <c r="C13988" s="111" t="s">
        <v>121</v>
      </c>
      <c r="D13988" s="111" t="s">
        <v>121</v>
      </c>
      <c r="E13988" s="111" t="s">
        <v>123</v>
      </c>
      <c r="F13988" s="111" t="s">
        <v>139</v>
      </c>
      <c r="G13988" s="111" t="s">
        <v>139</v>
      </c>
      <c r="H13988" s="111" t="s">
        <v>139</v>
      </c>
      <c r="I13988" s="111" t="s">
        <v>139</v>
      </c>
      <c r="J13988" t="str">
        <f t="shared" si="436"/>
        <v>5439BeiteOrganisk jord</v>
      </c>
      <c r="K13988" s="111">
        <v>12.077525935985037</v>
      </c>
      <c r="L13988" s="111">
        <v>1.6412500000000001</v>
      </c>
      <c r="M13988" s="111">
        <v>0</v>
      </c>
      <c r="N13988" s="112">
        <f t="shared" si="437"/>
        <v>13.718775935985036</v>
      </c>
    </row>
    <row r="13989" spans="1:14" x14ac:dyDescent="0.25">
      <c r="A13989" s="111" t="s">
        <v>961</v>
      </c>
      <c r="B13989" s="111">
        <f>INDEX(kommuner!C:C,MATCH(_xlfn.NUMBERVALUE(A13989),kommuner!B:B,0))</f>
        <v>5439</v>
      </c>
      <c r="C13989" s="111" t="s">
        <v>84</v>
      </c>
      <c r="D13989" s="111" t="s">
        <v>84</v>
      </c>
      <c r="E13989" s="111" t="s">
        <v>126</v>
      </c>
      <c r="F13989" s="111" t="s">
        <v>139</v>
      </c>
      <c r="G13989" s="111" t="s">
        <v>139</v>
      </c>
      <c r="H13989" s="111" t="s">
        <v>139</v>
      </c>
      <c r="I13989" s="111" t="s">
        <v>139</v>
      </c>
      <c r="J13989" t="str">
        <f t="shared" si="436"/>
        <v>5439Dyrket markMineraljord</v>
      </c>
      <c r="K13989" s="111">
        <v>-0.51473189514291939</v>
      </c>
      <c r="L13989" s="111">
        <v>0</v>
      </c>
      <c r="M13989" s="111">
        <v>0</v>
      </c>
      <c r="N13989" s="112">
        <f t="shared" si="437"/>
        <v>-0.51473189514291939</v>
      </c>
    </row>
    <row r="13990" spans="1:14" x14ac:dyDescent="0.25">
      <c r="A13990" s="111" t="s">
        <v>961</v>
      </c>
      <c r="B13990" s="111">
        <f>INDEX(kommuner!C:C,MATCH(_xlfn.NUMBERVALUE(A13990),kommuner!B:B,0))</f>
        <v>5439</v>
      </c>
      <c r="C13990" s="111" t="s">
        <v>84</v>
      </c>
      <c r="D13990" s="111" t="s">
        <v>84</v>
      </c>
      <c r="E13990" s="111" t="s">
        <v>123</v>
      </c>
      <c r="F13990" s="111" t="s">
        <v>139</v>
      </c>
      <c r="G13990" s="111" t="s">
        <v>139</v>
      </c>
      <c r="H13990" s="111" t="s">
        <v>139</v>
      </c>
      <c r="I13990" s="111" t="s">
        <v>139</v>
      </c>
      <c r="J13990" t="str">
        <f t="shared" si="436"/>
        <v>5439Dyrket markOrganisk jord</v>
      </c>
      <c r="K13990" s="111">
        <v>28.726149366675592</v>
      </c>
      <c r="L13990" s="111">
        <v>1.45625</v>
      </c>
      <c r="M13990" s="111">
        <v>0</v>
      </c>
      <c r="N13990" s="112">
        <f t="shared" si="437"/>
        <v>30.182399366675593</v>
      </c>
    </row>
    <row r="13991" spans="1:14" x14ac:dyDescent="0.25">
      <c r="A13991" s="111" t="s">
        <v>961</v>
      </c>
      <c r="B13991" s="111">
        <f>INDEX(kommuner!C:C,MATCH(_xlfn.NUMBERVALUE(A13991),kommuner!B:B,0))</f>
        <v>5439</v>
      </c>
      <c r="C13991" s="111" t="s">
        <v>127</v>
      </c>
      <c r="D13991" s="111" t="s">
        <v>127</v>
      </c>
      <c r="E13991" s="111" t="s">
        <v>126</v>
      </c>
      <c r="F13991" s="111" t="s">
        <v>172</v>
      </c>
      <c r="G13991" s="111" t="s">
        <v>180</v>
      </c>
      <c r="H13991" s="111" t="s">
        <v>172</v>
      </c>
      <c r="I13991" s="111" t="s">
        <v>180</v>
      </c>
      <c r="J13991" t="str">
        <f t="shared" si="436"/>
        <v>5439SkogMineraljordBarskogHøy</v>
      </c>
      <c r="K13991" s="111">
        <v>-4.1008350957832223</v>
      </c>
      <c r="L13991" s="111">
        <v>0.85306406685236758</v>
      </c>
      <c r="M13991" s="111">
        <v>6.4056614999681585E-2</v>
      </c>
      <c r="N13991" s="112">
        <f t="shared" si="437"/>
        <v>-3.183714413931173</v>
      </c>
    </row>
    <row r="13992" spans="1:14" x14ac:dyDescent="0.25">
      <c r="A13992" s="111" t="s">
        <v>961</v>
      </c>
      <c r="B13992" s="111">
        <f>INDEX(kommuner!C:C,MATCH(_xlfn.NUMBERVALUE(A13992),kommuner!B:B,0))</f>
        <v>5439</v>
      </c>
      <c r="C13992" s="111" t="s">
        <v>127</v>
      </c>
      <c r="D13992" s="111" t="s">
        <v>127</v>
      </c>
      <c r="E13992" s="111" t="s">
        <v>126</v>
      </c>
      <c r="F13992" s="111" t="s">
        <v>172</v>
      </c>
      <c r="G13992" s="111" t="s">
        <v>167</v>
      </c>
      <c r="H13992" s="111" t="s">
        <v>172</v>
      </c>
      <c r="I13992" s="111" t="s">
        <v>167</v>
      </c>
      <c r="J13992" t="str">
        <f t="shared" si="436"/>
        <v>5439SkogMineraljordBarskogImpediment</v>
      </c>
      <c r="K13992" s="111">
        <v>-1.3727794028153204</v>
      </c>
      <c r="L13992" s="111">
        <v>0.85306406685236758</v>
      </c>
      <c r="M13992" s="111">
        <v>6.3979989500968365E-2</v>
      </c>
      <c r="N13992" s="112">
        <f t="shared" si="437"/>
        <v>-0.45573534646198444</v>
      </c>
    </row>
    <row r="13993" spans="1:14" x14ac:dyDescent="0.25">
      <c r="A13993" s="111" t="s">
        <v>961</v>
      </c>
      <c r="B13993" s="111">
        <f>INDEX(kommuner!C:C,MATCH(_xlfn.NUMBERVALUE(A13993),kommuner!B:B,0))</f>
        <v>5439</v>
      </c>
      <c r="C13993" s="111" t="s">
        <v>127</v>
      </c>
      <c r="D13993" s="111" t="s">
        <v>127</v>
      </c>
      <c r="E13993" s="111" t="s">
        <v>126</v>
      </c>
      <c r="F13993" s="111" t="s">
        <v>172</v>
      </c>
      <c r="G13993" s="111" t="s">
        <v>190</v>
      </c>
      <c r="H13993" s="111" t="s">
        <v>172</v>
      </c>
      <c r="I13993" s="111" t="s">
        <v>190</v>
      </c>
      <c r="J13993" t="str">
        <f t="shared" si="436"/>
        <v>5439SkogMineraljordBarskogLav</v>
      </c>
      <c r="K13993" s="111">
        <v>-1.2890212031300934</v>
      </c>
      <c r="L13993" s="111">
        <v>0.85306406685236758</v>
      </c>
      <c r="M13993" s="111">
        <v>6.3979989500968365E-2</v>
      </c>
      <c r="N13993" s="112">
        <f t="shared" si="437"/>
        <v>-0.37197714677675742</v>
      </c>
    </row>
    <row r="13994" spans="1:14" x14ac:dyDescent="0.25">
      <c r="A13994" s="111" t="s">
        <v>961</v>
      </c>
      <c r="B13994" s="111">
        <f>INDEX(kommuner!C:C,MATCH(_xlfn.NUMBERVALUE(A13994),kommuner!B:B,0))</f>
        <v>5439</v>
      </c>
      <c r="C13994" s="111" t="s">
        <v>127</v>
      </c>
      <c r="D13994" s="111" t="s">
        <v>127</v>
      </c>
      <c r="E13994" s="111" t="s">
        <v>126</v>
      </c>
      <c r="F13994" s="111" t="s">
        <v>172</v>
      </c>
      <c r="G13994" s="111" t="s">
        <v>173</v>
      </c>
      <c r="H13994" s="111" t="s">
        <v>172</v>
      </c>
      <c r="I13994" s="111" t="s">
        <v>173</v>
      </c>
      <c r="J13994" t="str">
        <f t="shared" si="436"/>
        <v>5439SkogMineraljordBarskogMiddels</v>
      </c>
      <c r="K13994" s="111">
        <v>-2.9452289214132028</v>
      </c>
      <c r="L13994" s="111">
        <v>0.85306406685236758</v>
      </c>
      <c r="M13994" s="111">
        <v>6.4056614999681585E-2</v>
      </c>
      <c r="N13994" s="112">
        <f t="shared" si="437"/>
        <v>-2.0281082395611536</v>
      </c>
    </row>
    <row r="13995" spans="1:14" x14ac:dyDescent="0.25">
      <c r="A13995" s="111" t="s">
        <v>961</v>
      </c>
      <c r="B13995" s="111">
        <f>INDEX(kommuner!C:C,MATCH(_xlfn.NUMBERVALUE(A13995),kommuner!B:B,0))</f>
        <v>5439</v>
      </c>
      <c r="C13995" s="111" t="s">
        <v>127</v>
      </c>
      <c r="D13995" s="111" t="s">
        <v>127</v>
      </c>
      <c r="E13995" s="111" t="s">
        <v>126</v>
      </c>
      <c r="F13995" s="111" t="s">
        <v>172</v>
      </c>
      <c r="G13995" s="111" t="s">
        <v>186</v>
      </c>
      <c r="H13995" s="111" t="s">
        <v>172</v>
      </c>
      <c r="I13995" s="111" t="s">
        <v>186</v>
      </c>
      <c r="J13995" t="str">
        <f t="shared" si="436"/>
        <v>5439SkogMineraljordBarskogSærs høy</v>
      </c>
      <c r="K13995" s="111">
        <v>0.12072674540874306</v>
      </c>
      <c r="L13995" s="111">
        <v>0.85306406685236758</v>
      </c>
      <c r="M13995" s="111">
        <v>6.4056614999681585E-2</v>
      </c>
      <c r="N13995" s="112">
        <f t="shared" si="437"/>
        <v>1.0378474272607923</v>
      </c>
    </row>
    <row r="13996" spans="1:14" x14ac:dyDescent="0.25">
      <c r="A13996" s="111" t="s">
        <v>961</v>
      </c>
      <c r="B13996" s="111">
        <f>INDEX(kommuner!C:C,MATCH(_xlfn.NUMBERVALUE(A13996),kommuner!B:B,0))</f>
        <v>5439</v>
      </c>
      <c r="C13996" s="111" t="s">
        <v>127</v>
      </c>
      <c r="D13996" s="111" t="s">
        <v>127</v>
      </c>
      <c r="E13996" s="111" t="s">
        <v>126</v>
      </c>
      <c r="F13996" s="111" t="s">
        <v>179</v>
      </c>
      <c r="G13996" s="111" t="s">
        <v>180</v>
      </c>
      <c r="H13996" s="111" t="s">
        <v>179</v>
      </c>
      <c r="I13996" s="111" t="s">
        <v>180</v>
      </c>
      <c r="J13996" t="str">
        <f t="shared" si="436"/>
        <v>5439SkogMineraljordBlandingsskogHøy</v>
      </c>
      <c r="K13996" s="111">
        <v>-7.1939050909469406</v>
      </c>
      <c r="L13996" s="111">
        <v>0.85306406685236758</v>
      </c>
      <c r="M13996" s="111">
        <v>6.3979989500968365E-2</v>
      </c>
      <c r="N13996" s="112">
        <f t="shared" si="437"/>
        <v>-6.2768610345936047</v>
      </c>
    </row>
    <row r="13997" spans="1:14" x14ac:dyDescent="0.25">
      <c r="A13997" s="111" t="s">
        <v>961</v>
      </c>
      <c r="B13997" s="111">
        <f>INDEX(kommuner!C:C,MATCH(_xlfn.NUMBERVALUE(A13997),kommuner!B:B,0))</f>
        <v>5439</v>
      </c>
      <c r="C13997" s="111" t="s">
        <v>127</v>
      </c>
      <c r="D13997" s="111" t="s">
        <v>127</v>
      </c>
      <c r="E13997" s="111" t="s">
        <v>126</v>
      </c>
      <c r="F13997" s="111" t="s">
        <v>179</v>
      </c>
      <c r="G13997" s="111" t="s">
        <v>167</v>
      </c>
      <c r="H13997" s="111" t="s">
        <v>179</v>
      </c>
      <c r="I13997" s="111" t="s">
        <v>167</v>
      </c>
      <c r="J13997" t="str">
        <f t="shared" si="436"/>
        <v>5439SkogMineraljordBlandingsskogImpediment</v>
      </c>
      <c r="K13997" s="111">
        <v>-1.6598037998579707</v>
      </c>
      <c r="L13997" s="111">
        <v>0.85306406685236758</v>
      </c>
      <c r="M13997" s="111">
        <v>6.3979989500968365E-2</v>
      </c>
      <c r="N13997" s="112">
        <f t="shared" si="437"/>
        <v>-0.7427597435046347</v>
      </c>
    </row>
    <row r="13998" spans="1:14" x14ac:dyDescent="0.25">
      <c r="A13998" s="111" t="s">
        <v>961</v>
      </c>
      <c r="B13998" s="111">
        <f>INDEX(kommuner!C:C,MATCH(_xlfn.NUMBERVALUE(A13998),kommuner!B:B,0))</f>
        <v>5439</v>
      </c>
      <c r="C13998" s="111" t="s">
        <v>127</v>
      </c>
      <c r="D13998" s="111" t="s">
        <v>127</v>
      </c>
      <c r="E13998" s="111" t="s">
        <v>126</v>
      </c>
      <c r="F13998" s="111" t="s">
        <v>179</v>
      </c>
      <c r="G13998" s="111" t="s">
        <v>190</v>
      </c>
      <c r="H13998" s="111" t="s">
        <v>179</v>
      </c>
      <c r="I13998" s="111" t="s">
        <v>190</v>
      </c>
      <c r="J13998" t="str">
        <f t="shared" si="436"/>
        <v>5439SkogMineraljordBlandingsskogLav</v>
      </c>
      <c r="K13998" s="111">
        <v>-2.5588434197694254</v>
      </c>
      <c r="L13998" s="111">
        <v>0.85306406685236758</v>
      </c>
      <c r="M13998" s="111">
        <v>6.3979989500968365E-2</v>
      </c>
      <c r="N13998" s="112">
        <f t="shared" si="437"/>
        <v>-1.6417993634160897</v>
      </c>
    </row>
    <row r="13999" spans="1:14" x14ac:dyDescent="0.25">
      <c r="A13999" s="111" t="s">
        <v>961</v>
      </c>
      <c r="B13999" s="111">
        <f>INDEX(kommuner!C:C,MATCH(_xlfn.NUMBERVALUE(A13999),kommuner!B:B,0))</f>
        <v>5439</v>
      </c>
      <c r="C13999" s="111" t="s">
        <v>127</v>
      </c>
      <c r="D13999" s="111" t="s">
        <v>127</v>
      </c>
      <c r="E13999" s="111" t="s">
        <v>126</v>
      </c>
      <c r="F13999" s="111" t="s">
        <v>179</v>
      </c>
      <c r="G13999" s="111" t="s">
        <v>173</v>
      </c>
      <c r="H13999" s="111" t="s">
        <v>179</v>
      </c>
      <c r="I13999" s="111" t="s">
        <v>173</v>
      </c>
      <c r="J13999" t="str">
        <f t="shared" si="436"/>
        <v>5439SkogMineraljordBlandingsskogMiddels</v>
      </c>
      <c r="K13999" s="111">
        <v>-3.8687729546762566</v>
      </c>
      <c r="L13999" s="111">
        <v>0.85306406685236758</v>
      </c>
      <c r="M13999" s="111">
        <v>6.3979989500968365E-2</v>
      </c>
      <c r="N13999" s="112">
        <f t="shared" si="437"/>
        <v>-2.9517288983229206</v>
      </c>
    </row>
    <row r="14000" spans="1:14" x14ac:dyDescent="0.25">
      <c r="A14000" s="111" t="s">
        <v>961</v>
      </c>
      <c r="B14000" s="111">
        <f>INDEX(kommuner!C:C,MATCH(_xlfn.NUMBERVALUE(A14000),kommuner!B:B,0))</f>
        <v>5439</v>
      </c>
      <c r="C14000" s="111" t="s">
        <v>127</v>
      </c>
      <c r="D14000" s="111" t="s">
        <v>127</v>
      </c>
      <c r="E14000" s="111" t="s">
        <v>126</v>
      </c>
      <c r="F14000" s="111" t="s">
        <v>179</v>
      </c>
      <c r="G14000" s="111" t="s">
        <v>186</v>
      </c>
      <c r="H14000" s="111" t="s">
        <v>179</v>
      </c>
      <c r="I14000" s="111" t="s">
        <v>186</v>
      </c>
      <c r="J14000" t="str">
        <f t="shared" si="436"/>
        <v>5439SkogMineraljordBlandingsskogSærs høy</v>
      </c>
      <c r="K14000" s="111">
        <v>-2.9395925245326562</v>
      </c>
      <c r="L14000" s="111">
        <v>0.85306406685236758</v>
      </c>
      <c r="M14000" s="111">
        <v>6.3979989500968365E-2</v>
      </c>
      <c r="N14000" s="112">
        <f t="shared" si="437"/>
        <v>-2.0225484681793202</v>
      </c>
    </row>
    <row r="14001" spans="1:14" x14ac:dyDescent="0.25">
      <c r="A14001" s="111" t="s">
        <v>961</v>
      </c>
      <c r="B14001" s="111">
        <f>INDEX(kommuner!C:C,MATCH(_xlfn.NUMBERVALUE(A14001),kommuner!B:B,0))</f>
        <v>5439</v>
      </c>
      <c r="C14001" s="111" t="s">
        <v>127</v>
      </c>
      <c r="D14001" s="111" t="s">
        <v>127</v>
      </c>
      <c r="E14001" s="111" t="s">
        <v>126</v>
      </c>
      <c r="F14001" s="111" t="s">
        <v>185</v>
      </c>
      <c r="G14001" s="111" t="s">
        <v>180</v>
      </c>
      <c r="H14001" s="111" t="s">
        <v>185</v>
      </c>
      <c r="I14001" s="111" t="s">
        <v>180</v>
      </c>
      <c r="J14001" t="str">
        <f t="shared" si="436"/>
        <v>5439SkogMineraljordLauvskogHøy</v>
      </c>
      <c r="K14001" s="111">
        <v>-3.3269846154961789</v>
      </c>
      <c r="L14001" s="111">
        <v>0.85306406685236758</v>
      </c>
      <c r="M14001" s="111">
        <v>6.3979989500968365E-2</v>
      </c>
      <c r="N14001" s="112">
        <f t="shared" si="437"/>
        <v>-2.4099405591428429</v>
      </c>
    </row>
    <row r="14002" spans="1:14" x14ac:dyDescent="0.25">
      <c r="A14002" s="111" t="s">
        <v>961</v>
      </c>
      <c r="B14002" s="111">
        <f>INDEX(kommuner!C:C,MATCH(_xlfn.NUMBERVALUE(A14002),kommuner!B:B,0))</f>
        <v>5439</v>
      </c>
      <c r="C14002" s="111" t="s">
        <v>127</v>
      </c>
      <c r="D14002" s="111" t="s">
        <v>127</v>
      </c>
      <c r="E14002" s="111" t="s">
        <v>126</v>
      </c>
      <c r="F14002" s="111" t="s">
        <v>185</v>
      </c>
      <c r="G14002" s="111" t="s">
        <v>167</v>
      </c>
      <c r="H14002" s="111" t="s">
        <v>185</v>
      </c>
      <c r="I14002" s="111" t="s">
        <v>167</v>
      </c>
      <c r="J14002" t="str">
        <f t="shared" si="436"/>
        <v>5439SkogMineraljordLauvskogImpediment</v>
      </c>
      <c r="K14002" s="111">
        <v>-0.34791782039540947</v>
      </c>
      <c r="L14002" s="111">
        <v>0.85306406685236758</v>
      </c>
      <c r="M14002" s="111">
        <v>6.3979989500968365E-2</v>
      </c>
      <c r="N14002" s="112">
        <f t="shared" si="437"/>
        <v>0.56912623595792644</v>
      </c>
    </row>
    <row r="14003" spans="1:14" x14ac:dyDescent="0.25">
      <c r="A14003" s="111" t="s">
        <v>961</v>
      </c>
      <c r="B14003" s="111">
        <f>INDEX(kommuner!C:C,MATCH(_xlfn.NUMBERVALUE(A14003),kommuner!B:B,0))</f>
        <v>5439</v>
      </c>
      <c r="C14003" s="111" t="s">
        <v>127</v>
      </c>
      <c r="D14003" s="111" t="s">
        <v>127</v>
      </c>
      <c r="E14003" s="111" t="s">
        <v>126</v>
      </c>
      <c r="F14003" s="111" t="s">
        <v>185</v>
      </c>
      <c r="G14003" s="111" t="s">
        <v>190</v>
      </c>
      <c r="H14003" s="111" t="s">
        <v>185</v>
      </c>
      <c r="I14003" s="111" t="s">
        <v>190</v>
      </c>
      <c r="J14003" t="str">
        <f t="shared" si="436"/>
        <v>5439SkogMineraljordLauvskogLav</v>
      </c>
      <c r="K14003" s="111">
        <v>-8.9748170935426599E-2</v>
      </c>
      <c r="L14003" s="111">
        <v>0.85306406685236758</v>
      </c>
      <c r="M14003" s="111">
        <v>6.3979989500968365E-2</v>
      </c>
      <c r="N14003" s="112">
        <f t="shared" si="437"/>
        <v>0.82729588541790933</v>
      </c>
    </row>
    <row r="14004" spans="1:14" x14ac:dyDescent="0.25">
      <c r="A14004" s="111" t="s">
        <v>961</v>
      </c>
      <c r="B14004" s="111">
        <f>INDEX(kommuner!C:C,MATCH(_xlfn.NUMBERVALUE(A14004),kommuner!B:B,0))</f>
        <v>5439</v>
      </c>
      <c r="C14004" s="111" t="s">
        <v>127</v>
      </c>
      <c r="D14004" s="111" t="s">
        <v>127</v>
      </c>
      <c r="E14004" s="111" t="s">
        <v>126</v>
      </c>
      <c r="F14004" s="111" t="s">
        <v>185</v>
      </c>
      <c r="G14004" s="111" t="s">
        <v>173</v>
      </c>
      <c r="H14004" s="111" t="s">
        <v>185</v>
      </c>
      <c r="I14004" s="111" t="s">
        <v>173</v>
      </c>
      <c r="J14004" t="str">
        <f t="shared" si="436"/>
        <v>5439SkogMineraljordLauvskogMiddels</v>
      </c>
      <c r="K14004" s="111">
        <v>-1.7789409505847176</v>
      </c>
      <c r="L14004" s="111">
        <v>0.85306406685236758</v>
      </c>
      <c r="M14004" s="111">
        <v>6.3979989500968365E-2</v>
      </c>
      <c r="N14004" s="112">
        <f t="shared" si="437"/>
        <v>-0.86189689423138161</v>
      </c>
    </row>
    <row r="14005" spans="1:14" x14ac:dyDescent="0.25">
      <c r="A14005" s="111" t="s">
        <v>961</v>
      </c>
      <c r="B14005" s="111">
        <f>INDEX(kommuner!C:C,MATCH(_xlfn.NUMBERVALUE(A14005),kommuner!B:B,0))</f>
        <v>5439</v>
      </c>
      <c r="C14005" s="111" t="s">
        <v>127</v>
      </c>
      <c r="D14005" s="111" t="s">
        <v>127</v>
      </c>
      <c r="E14005" s="111" t="s">
        <v>126</v>
      </c>
      <c r="F14005" s="111" t="s">
        <v>185</v>
      </c>
      <c r="G14005" s="111" t="s">
        <v>186</v>
      </c>
      <c r="H14005" s="111" t="s">
        <v>185</v>
      </c>
      <c r="I14005" s="111" t="s">
        <v>186</v>
      </c>
      <c r="J14005" t="str">
        <f t="shared" si="436"/>
        <v>5439SkogMineraljordLauvskogSærs høy</v>
      </c>
      <c r="K14005" s="111">
        <v>-3.6560473259425113</v>
      </c>
      <c r="L14005" s="111">
        <v>0.85306406685236758</v>
      </c>
      <c r="M14005" s="111">
        <v>6.3979989500968365E-2</v>
      </c>
      <c r="N14005" s="112">
        <f t="shared" si="437"/>
        <v>-2.7390032695891753</v>
      </c>
    </row>
    <row r="14006" spans="1:14" x14ac:dyDescent="0.25">
      <c r="A14006" s="111" t="s">
        <v>961</v>
      </c>
      <c r="B14006" s="111">
        <f>INDEX(kommuner!C:C,MATCH(_xlfn.NUMBERVALUE(A14006),kommuner!B:B,0))</f>
        <v>5439</v>
      </c>
      <c r="C14006" s="111" t="s">
        <v>127</v>
      </c>
      <c r="D14006" s="111" t="s">
        <v>127</v>
      </c>
      <c r="E14006" s="111" t="s">
        <v>123</v>
      </c>
      <c r="F14006" s="111" t="s">
        <v>172</v>
      </c>
      <c r="G14006" s="111" t="s">
        <v>180</v>
      </c>
      <c r="H14006" s="111" t="s">
        <v>172</v>
      </c>
      <c r="I14006" s="111" t="s">
        <v>180</v>
      </c>
      <c r="J14006" t="str">
        <f t="shared" si="436"/>
        <v>5439SkogOrganisk jordBarskogHøy</v>
      </c>
      <c r="K14006" s="111">
        <v>-2.5184559031994138</v>
      </c>
      <c r="L14006" s="111">
        <v>0.92784825435236762</v>
      </c>
      <c r="M14006" s="111">
        <v>0.46518126042825314</v>
      </c>
      <c r="N14006" s="112">
        <f t="shared" si="437"/>
        <v>-1.1254263884187932</v>
      </c>
    </row>
    <row r="14007" spans="1:14" x14ac:dyDescent="0.25">
      <c r="A14007" s="111" t="s">
        <v>961</v>
      </c>
      <c r="B14007" s="111">
        <f>INDEX(kommuner!C:C,MATCH(_xlfn.NUMBERVALUE(A14007),kommuner!B:B,0))</f>
        <v>5439</v>
      </c>
      <c r="C14007" s="111" t="s">
        <v>127</v>
      </c>
      <c r="D14007" s="111" t="s">
        <v>127</v>
      </c>
      <c r="E14007" s="111" t="s">
        <v>123</v>
      </c>
      <c r="F14007" s="111" t="s">
        <v>172</v>
      </c>
      <c r="G14007" s="111" t="s">
        <v>167</v>
      </c>
      <c r="H14007" s="111" t="s">
        <v>172</v>
      </c>
      <c r="I14007" s="111" t="s">
        <v>167</v>
      </c>
      <c r="J14007" t="str">
        <f t="shared" si="436"/>
        <v>5439SkogOrganisk jordBarskogImpediment</v>
      </c>
      <c r="K14007" s="111">
        <v>-0.13011741963904588</v>
      </c>
      <c r="L14007" s="111">
        <v>0.92784825435236762</v>
      </c>
      <c r="M14007" s="111">
        <v>0.46510463492953991</v>
      </c>
      <c r="N14007" s="112">
        <f t="shared" si="437"/>
        <v>1.2628354696428616</v>
      </c>
    </row>
    <row r="14008" spans="1:14" x14ac:dyDescent="0.25">
      <c r="A14008" s="111" t="s">
        <v>961</v>
      </c>
      <c r="B14008" s="111">
        <f>INDEX(kommuner!C:C,MATCH(_xlfn.NUMBERVALUE(A14008),kommuner!B:B,0))</f>
        <v>5439</v>
      </c>
      <c r="C14008" s="111" t="s">
        <v>127</v>
      </c>
      <c r="D14008" s="111" t="s">
        <v>127</v>
      </c>
      <c r="E14008" s="111" t="s">
        <v>123</v>
      </c>
      <c r="F14008" s="111" t="s">
        <v>172</v>
      </c>
      <c r="G14008" s="111" t="s">
        <v>190</v>
      </c>
      <c r="H14008" s="111" t="s">
        <v>172</v>
      </c>
      <c r="I14008" s="111" t="s">
        <v>190</v>
      </c>
      <c r="J14008" t="str">
        <f t="shared" si="436"/>
        <v>5439SkogOrganisk jordBarskogLav</v>
      </c>
      <c r="K14008" s="111">
        <v>-0.50666953101693391</v>
      </c>
      <c r="L14008" s="111">
        <v>0.92784825435236762</v>
      </c>
      <c r="M14008" s="111">
        <v>0.46510463492953991</v>
      </c>
      <c r="N14008" s="112">
        <f t="shared" si="437"/>
        <v>0.88628335826497362</v>
      </c>
    </row>
    <row r="14009" spans="1:14" x14ac:dyDescent="0.25">
      <c r="A14009" s="111" t="s">
        <v>961</v>
      </c>
      <c r="B14009" s="111">
        <f>INDEX(kommuner!C:C,MATCH(_xlfn.NUMBERVALUE(A14009),kommuner!B:B,0))</f>
        <v>5439</v>
      </c>
      <c r="C14009" s="111" t="s">
        <v>127</v>
      </c>
      <c r="D14009" s="111" t="s">
        <v>127</v>
      </c>
      <c r="E14009" s="111" t="s">
        <v>123</v>
      </c>
      <c r="F14009" s="111" t="s">
        <v>172</v>
      </c>
      <c r="G14009" s="111" t="s">
        <v>173</v>
      </c>
      <c r="H14009" s="111" t="s">
        <v>172</v>
      </c>
      <c r="I14009" s="111" t="s">
        <v>173</v>
      </c>
      <c r="J14009" t="str">
        <f t="shared" si="436"/>
        <v>5439SkogOrganisk jordBarskogMiddels</v>
      </c>
      <c r="K14009" s="111">
        <v>-1.5571490961494638</v>
      </c>
      <c r="L14009" s="111">
        <v>0.92784825435236762</v>
      </c>
      <c r="M14009" s="111">
        <v>0.46518126042825314</v>
      </c>
      <c r="N14009" s="112">
        <f t="shared" si="437"/>
        <v>-0.16411958136884308</v>
      </c>
    </row>
    <row r="14010" spans="1:14" x14ac:dyDescent="0.25">
      <c r="A14010" s="111" t="s">
        <v>961</v>
      </c>
      <c r="B14010" s="111">
        <f>INDEX(kommuner!C:C,MATCH(_xlfn.NUMBERVALUE(A14010),kommuner!B:B,0))</f>
        <v>5439</v>
      </c>
      <c r="C14010" s="111" t="s">
        <v>127</v>
      </c>
      <c r="D14010" s="111" t="s">
        <v>127</v>
      </c>
      <c r="E14010" s="111" t="s">
        <v>123</v>
      </c>
      <c r="F14010" s="111" t="s">
        <v>172</v>
      </c>
      <c r="G14010" s="111" t="s">
        <v>186</v>
      </c>
      <c r="H14010" s="111" t="s">
        <v>172</v>
      </c>
      <c r="I14010" s="111" t="s">
        <v>186</v>
      </c>
      <c r="J14010" t="str">
        <f t="shared" si="436"/>
        <v>5439SkogOrganisk jordBarskogSærs høy</v>
      </c>
      <c r="K14010" s="111">
        <v>2.5548655235722699</v>
      </c>
      <c r="L14010" s="111">
        <v>0.92784825435236762</v>
      </c>
      <c r="M14010" s="111">
        <v>0.46518126042825314</v>
      </c>
      <c r="N14010" s="112">
        <f t="shared" si="437"/>
        <v>3.9478950383528906</v>
      </c>
    </row>
    <row r="14011" spans="1:14" x14ac:dyDescent="0.25">
      <c r="A14011" s="111" t="s">
        <v>961</v>
      </c>
      <c r="B14011" s="111">
        <f>INDEX(kommuner!C:C,MATCH(_xlfn.NUMBERVALUE(A14011),kommuner!B:B,0))</f>
        <v>5439</v>
      </c>
      <c r="C14011" s="111" t="s">
        <v>127</v>
      </c>
      <c r="D14011" s="111" t="s">
        <v>127</v>
      </c>
      <c r="E14011" s="111" t="s">
        <v>123</v>
      </c>
      <c r="F14011" s="111" t="s">
        <v>179</v>
      </c>
      <c r="G14011" s="111" t="s">
        <v>180</v>
      </c>
      <c r="H14011" s="111" t="s">
        <v>179</v>
      </c>
      <c r="I14011" s="111" t="s">
        <v>180</v>
      </c>
      <c r="J14011" t="str">
        <f t="shared" si="436"/>
        <v>5439SkogOrganisk jordBlandingsskogHøy</v>
      </c>
      <c r="K14011" s="111">
        <v>-5.5554344456832343</v>
      </c>
      <c r="L14011" s="111">
        <v>0.92784825435236762</v>
      </c>
      <c r="M14011" s="111">
        <v>0.46510463492953991</v>
      </c>
      <c r="N14011" s="112">
        <f t="shared" si="437"/>
        <v>-4.1624815564013264</v>
      </c>
    </row>
    <row r="14012" spans="1:14" x14ac:dyDescent="0.25">
      <c r="A14012" s="111" t="s">
        <v>961</v>
      </c>
      <c r="B14012" s="111">
        <f>INDEX(kommuner!C:C,MATCH(_xlfn.NUMBERVALUE(A14012),kommuner!B:B,0))</f>
        <v>5439</v>
      </c>
      <c r="C14012" s="111" t="s">
        <v>127</v>
      </c>
      <c r="D14012" s="111" t="s">
        <v>127</v>
      </c>
      <c r="E14012" s="111" t="s">
        <v>123</v>
      </c>
      <c r="F14012" s="111" t="s">
        <v>179</v>
      </c>
      <c r="G14012" s="111" t="s">
        <v>167</v>
      </c>
      <c r="H14012" s="111" t="s">
        <v>179</v>
      </c>
      <c r="I14012" s="111" t="s">
        <v>167</v>
      </c>
      <c r="J14012" t="str">
        <f t="shared" si="436"/>
        <v>5439SkogOrganisk jordBlandingsskogImpediment</v>
      </c>
      <c r="K14012" s="111">
        <v>-0.28586344175800005</v>
      </c>
      <c r="L14012" s="111">
        <v>0.92784825435236762</v>
      </c>
      <c r="M14012" s="111">
        <v>0.46510463492953991</v>
      </c>
      <c r="N14012" s="112">
        <f t="shared" si="437"/>
        <v>1.1070894475239075</v>
      </c>
    </row>
    <row r="14013" spans="1:14" x14ac:dyDescent="0.25">
      <c r="A14013" s="111" t="s">
        <v>961</v>
      </c>
      <c r="B14013" s="111">
        <f>INDEX(kommuner!C:C,MATCH(_xlfn.NUMBERVALUE(A14013),kommuner!B:B,0))</f>
        <v>5439</v>
      </c>
      <c r="C14013" s="111" t="s">
        <v>127</v>
      </c>
      <c r="D14013" s="111" t="s">
        <v>127</v>
      </c>
      <c r="E14013" s="111" t="s">
        <v>123</v>
      </c>
      <c r="F14013" s="111" t="s">
        <v>179</v>
      </c>
      <c r="G14013" s="111" t="s">
        <v>190</v>
      </c>
      <c r="H14013" s="111" t="s">
        <v>179</v>
      </c>
      <c r="I14013" s="111" t="s">
        <v>190</v>
      </c>
      <c r="J14013" t="str">
        <f t="shared" si="436"/>
        <v>5439SkogOrganisk jordBlandingsskogLav</v>
      </c>
      <c r="K14013" s="111">
        <v>-1.2347339377887629</v>
      </c>
      <c r="L14013" s="111">
        <v>0.92784825435236762</v>
      </c>
      <c r="M14013" s="111">
        <v>0.46510463492953991</v>
      </c>
      <c r="N14013" s="112">
        <f t="shared" si="437"/>
        <v>0.15821895149314458</v>
      </c>
    </row>
    <row r="14014" spans="1:14" x14ac:dyDescent="0.25">
      <c r="A14014" s="111" t="s">
        <v>961</v>
      </c>
      <c r="B14014" s="111">
        <f>INDEX(kommuner!C:C,MATCH(_xlfn.NUMBERVALUE(A14014),kommuner!B:B,0))</f>
        <v>5439</v>
      </c>
      <c r="C14014" s="111" t="s">
        <v>127</v>
      </c>
      <c r="D14014" s="111" t="s">
        <v>127</v>
      </c>
      <c r="E14014" s="111" t="s">
        <v>123</v>
      </c>
      <c r="F14014" s="111" t="s">
        <v>179</v>
      </c>
      <c r="G14014" s="111" t="s">
        <v>173</v>
      </c>
      <c r="H14014" s="111" t="s">
        <v>179</v>
      </c>
      <c r="I14014" s="111" t="s">
        <v>173</v>
      </c>
      <c r="J14014" t="str">
        <f t="shared" si="436"/>
        <v>5439SkogOrganisk jordBlandingsskogMiddels</v>
      </c>
      <c r="K14014" s="111">
        <v>-2.4239591752717748</v>
      </c>
      <c r="L14014" s="111">
        <v>0.92784825435236762</v>
      </c>
      <c r="M14014" s="111">
        <v>0.46510463492953991</v>
      </c>
      <c r="N14014" s="112">
        <f t="shared" si="437"/>
        <v>-1.0310062859898674</v>
      </c>
    </row>
    <row r="14015" spans="1:14" x14ac:dyDescent="0.25">
      <c r="A14015" s="111" t="s">
        <v>961</v>
      </c>
      <c r="B14015" s="111">
        <f>INDEX(kommuner!C:C,MATCH(_xlfn.NUMBERVALUE(A14015),kommuner!B:B,0))</f>
        <v>5439</v>
      </c>
      <c r="C14015" s="111" t="s">
        <v>127</v>
      </c>
      <c r="D14015" s="111" t="s">
        <v>127</v>
      </c>
      <c r="E14015" s="111" t="s">
        <v>123</v>
      </c>
      <c r="F14015" s="111" t="s">
        <v>179</v>
      </c>
      <c r="G14015" s="111" t="s">
        <v>186</v>
      </c>
      <c r="H14015" s="111" t="s">
        <v>179</v>
      </c>
      <c r="I14015" s="111" t="s">
        <v>186</v>
      </c>
      <c r="J14015" t="str">
        <f t="shared" si="436"/>
        <v>5439SkogOrganisk jordBlandingsskogSærs høy</v>
      </c>
      <c r="K14015" s="111">
        <v>-1.5726115302258048</v>
      </c>
      <c r="L14015" s="111">
        <v>0.92784825435236762</v>
      </c>
      <c r="M14015" s="111">
        <v>0.46510463492953991</v>
      </c>
      <c r="N14015" s="112">
        <f t="shared" si="437"/>
        <v>-0.17965864094389727</v>
      </c>
    </row>
    <row r="14016" spans="1:14" x14ac:dyDescent="0.25">
      <c r="A14016" s="111" t="s">
        <v>961</v>
      </c>
      <c r="B14016" s="111">
        <f>INDEX(kommuner!C:C,MATCH(_xlfn.NUMBERVALUE(A14016),kommuner!B:B,0))</f>
        <v>5439</v>
      </c>
      <c r="C14016" s="111" t="s">
        <v>127</v>
      </c>
      <c r="D14016" s="111" t="s">
        <v>127</v>
      </c>
      <c r="E14016" s="111" t="s">
        <v>123</v>
      </c>
      <c r="F14016" s="111" t="s">
        <v>185</v>
      </c>
      <c r="G14016" s="111" t="s">
        <v>180</v>
      </c>
      <c r="H14016" s="111" t="s">
        <v>185</v>
      </c>
      <c r="I14016" s="111" t="s">
        <v>180</v>
      </c>
      <c r="J14016" t="str">
        <f t="shared" si="436"/>
        <v>5439SkogOrganisk jordLauvskogHøy</v>
      </c>
      <c r="K14016" s="111">
        <v>-1.9913688882377358</v>
      </c>
      <c r="L14016" s="111">
        <v>0.92784825435236762</v>
      </c>
      <c r="M14016" s="111">
        <v>0.46510463492953991</v>
      </c>
      <c r="N14016" s="112">
        <f t="shared" si="437"/>
        <v>-0.59841599895582831</v>
      </c>
    </row>
    <row r="14017" spans="1:14" x14ac:dyDescent="0.25">
      <c r="A14017" s="111" t="s">
        <v>961</v>
      </c>
      <c r="B14017" s="111">
        <f>INDEX(kommuner!C:C,MATCH(_xlfn.NUMBERVALUE(A14017),kommuner!B:B,0))</f>
        <v>5439</v>
      </c>
      <c r="C14017" s="111" t="s">
        <v>127</v>
      </c>
      <c r="D14017" s="111" t="s">
        <v>127</v>
      </c>
      <c r="E14017" s="111" t="s">
        <v>123</v>
      </c>
      <c r="F14017" s="111" t="s">
        <v>185</v>
      </c>
      <c r="G14017" s="111" t="s">
        <v>167</v>
      </c>
      <c r="H14017" s="111" t="s">
        <v>185</v>
      </c>
      <c r="I14017" s="111" t="s">
        <v>167</v>
      </c>
      <c r="J14017" t="str">
        <f t="shared" si="436"/>
        <v>5439SkogOrganisk jordLauvskogImpediment</v>
      </c>
      <c r="K14017" s="111">
        <v>0.35000626494250675</v>
      </c>
      <c r="L14017" s="111">
        <v>0.92784825435236762</v>
      </c>
      <c r="M14017" s="111">
        <v>0.46510463492953991</v>
      </c>
      <c r="N14017" s="112">
        <f t="shared" si="437"/>
        <v>1.7429591542244141</v>
      </c>
    </row>
    <row r="14018" spans="1:14" x14ac:dyDescent="0.25">
      <c r="A14018" s="111" t="s">
        <v>961</v>
      </c>
      <c r="B14018" s="111">
        <f>INDEX(kommuner!C:C,MATCH(_xlfn.NUMBERVALUE(A14018),kommuner!B:B,0))</f>
        <v>5439</v>
      </c>
      <c r="C14018" s="111" t="s">
        <v>127</v>
      </c>
      <c r="D14018" s="111" t="s">
        <v>127</v>
      </c>
      <c r="E14018" s="111" t="s">
        <v>123</v>
      </c>
      <c r="F14018" s="111" t="s">
        <v>185</v>
      </c>
      <c r="G14018" s="111" t="s">
        <v>190</v>
      </c>
      <c r="H14018" s="111" t="s">
        <v>185</v>
      </c>
      <c r="I14018" s="111" t="s">
        <v>190</v>
      </c>
      <c r="J14018" t="str">
        <f t="shared" si="436"/>
        <v>5439SkogOrganisk jordLauvskogLav</v>
      </c>
      <c r="K14018" s="111">
        <v>1.1144075558526714</v>
      </c>
      <c r="L14018" s="111">
        <v>0.92784825435236762</v>
      </c>
      <c r="M14018" s="111">
        <v>0.46510463492953991</v>
      </c>
      <c r="N14018" s="112">
        <f t="shared" si="437"/>
        <v>2.5073604451345788</v>
      </c>
    </row>
    <row r="14019" spans="1:14" x14ac:dyDescent="0.25">
      <c r="A14019" s="111" t="s">
        <v>961</v>
      </c>
      <c r="B14019" s="111">
        <f>INDEX(kommuner!C:C,MATCH(_xlfn.NUMBERVALUE(A14019),kommuner!B:B,0))</f>
        <v>5439</v>
      </c>
      <c r="C14019" s="111" t="s">
        <v>127</v>
      </c>
      <c r="D14019" s="111" t="s">
        <v>127</v>
      </c>
      <c r="E14019" s="111" t="s">
        <v>123</v>
      </c>
      <c r="F14019" s="111" t="s">
        <v>185</v>
      </c>
      <c r="G14019" s="111" t="s">
        <v>173</v>
      </c>
      <c r="H14019" s="111" t="s">
        <v>185</v>
      </c>
      <c r="I14019" s="111" t="s">
        <v>173</v>
      </c>
      <c r="J14019" t="str">
        <f t="shared" ref="J14019:J14082" si="438">B14019&amp;C14019&amp;E14019&amp;IF(C14019="Skog",F14019&amp;G14019,"")</f>
        <v>5439SkogOrganisk jordLauvskogMiddels</v>
      </c>
      <c r="K14019" s="111">
        <v>-0.62664468270982987</v>
      </c>
      <c r="L14019" s="111">
        <v>0.92784825435236762</v>
      </c>
      <c r="M14019" s="111">
        <v>0.46510463492953991</v>
      </c>
      <c r="N14019" s="112">
        <f t="shared" ref="N14019:N14082" si="439">SUM(K14019:M14019)</f>
        <v>0.76630820657207765</v>
      </c>
    </row>
    <row r="14020" spans="1:14" x14ac:dyDescent="0.25">
      <c r="A14020" s="111" t="s">
        <v>961</v>
      </c>
      <c r="B14020" s="111">
        <f>INDEX(kommuner!C:C,MATCH(_xlfn.NUMBERVALUE(A14020),kommuner!B:B,0))</f>
        <v>5439</v>
      </c>
      <c r="C14020" s="111" t="s">
        <v>127</v>
      </c>
      <c r="D14020" s="111" t="s">
        <v>127</v>
      </c>
      <c r="E14020" s="111" t="s">
        <v>123</v>
      </c>
      <c r="F14020" s="111" t="s">
        <v>185</v>
      </c>
      <c r="G14020" s="111" t="s">
        <v>186</v>
      </c>
      <c r="H14020" s="111" t="s">
        <v>185</v>
      </c>
      <c r="I14020" s="111" t="s">
        <v>186</v>
      </c>
      <c r="J14020" t="str">
        <f t="shared" si="438"/>
        <v>5439SkogOrganisk jordLauvskogSærs høy</v>
      </c>
      <c r="K14020" s="111">
        <v>-1.8997279926091779</v>
      </c>
      <c r="L14020" s="111">
        <v>0.92784825435236762</v>
      </c>
      <c r="M14020" s="111">
        <v>0.46510463492953991</v>
      </c>
      <c r="N14020" s="112">
        <f t="shared" si="439"/>
        <v>-0.50677510332727038</v>
      </c>
    </row>
    <row r="14021" spans="1:14" x14ac:dyDescent="0.25">
      <c r="A14021" s="111" t="s">
        <v>961</v>
      </c>
      <c r="B14021" s="111">
        <f>INDEX(kommuner!C:C,MATCH(_xlfn.NUMBERVALUE(A14021),kommuner!B:B,0))</f>
        <v>5439</v>
      </c>
      <c r="C14021" s="111" t="s">
        <v>83</v>
      </c>
      <c r="D14021" s="111" t="s">
        <v>83</v>
      </c>
      <c r="E14021" s="111" t="s">
        <v>126</v>
      </c>
      <c r="F14021" s="111" t="s">
        <v>139</v>
      </c>
      <c r="G14021" s="111" t="s">
        <v>139</v>
      </c>
      <c r="H14021" s="111" t="s">
        <v>139</v>
      </c>
      <c r="I14021" s="111" t="s">
        <v>139</v>
      </c>
      <c r="J14021" t="str">
        <f t="shared" si="438"/>
        <v>5439Utbygd arealMineraljord</v>
      </c>
      <c r="K14021" s="111">
        <v>6.7868445194857546E-2</v>
      </c>
      <c r="L14021" s="111">
        <v>0</v>
      </c>
      <c r="M14021" s="111">
        <v>1.303047089454229E-2</v>
      </c>
      <c r="N14021" s="112">
        <f t="shared" si="439"/>
        <v>8.0898916089399836E-2</v>
      </c>
    </row>
    <row r="14022" spans="1:14" x14ac:dyDescent="0.25">
      <c r="A14022" s="111" t="s">
        <v>961</v>
      </c>
      <c r="B14022" s="111">
        <f>INDEX(kommuner!C:C,MATCH(_xlfn.NUMBERVALUE(A14022),kommuner!B:B,0))</f>
        <v>5439</v>
      </c>
      <c r="C14022" s="111" t="s">
        <v>83</v>
      </c>
      <c r="D14022" s="111" t="s">
        <v>83</v>
      </c>
      <c r="E14022" s="111" t="s">
        <v>123</v>
      </c>
      <c r="F14022" s="111" t="s">
        <v>139</v>
      </c>
      <c r="G14022" s="111" t="s">
        <v>139</v>
      </c>
      <c r="H14022" s="111" t="s">
        <v>139</v>
      </c>
      <c r="I14022" s="111" t="s">
        <v>139</v>
      </c>
      <c r="J14022" t="str">
        <f t="shared" si="438"/>
        <v>5439Utbygd arealOrganisk jord</v>
      </c>
      <c r="K14022" s="111">
        <v>29.011421395201612</v>
      </c>
      <c r="L14022" s="111">
        <v>0</v>
      </c>
      <c r="M14022" s="111">
        <v>1.303047089454229E-2</v>
      </c>
      <c r="N14022" s="112">
        <f t="shared" si="439"/>
        <v>29.024451866096154</v>
      </c>
    </row>
    <row r="14023" spans="1:14" x14ac:dyDescent="0.25">
      <c r="A14023" s="111" t="s">
        <v>961</v>
      </c>
      <c r="B14023" s="111">
        <f>INDEX(kommuner!C:C,MATCH(_xlfn.NUMBERVALUE(A14023),kommuner!B:B,0))</f>
        <v>5439</v>
      </c>
      <c r="C14023" s="111" t="s">
        <v>181</v>
      </c>
      <c r="D14023" s="111" t="s">
        <v>181</v>
      </c>
      <c r="E14023" s="111" t="s">
        <v>123</v>
      </c>
      <c r="F14023" s="111" t="s">
        <v>139</v>
      </c>
      <c r="G14023" s="111" t="s">
        <v>139</v>
      </c>
      <c r="H14023" s="111" t="s">
        <v>139</v>
      </c>
      <c r="I14023" s="111" t="s">
        <v>139</v>
      </c>
      <c r="J14023" t="str">
        <f t="shared" si="438"/>
        <v>5439Vann og myrOrganisk jord</v>
      </c>
      <c r="K14023" s="111">
        <v>-0.20040009744654491</v>
      </c>
      <c r="L14023" s="111">
        <v>0</v>
      </c>
      <c r="M14023" s="111">
        <v>0</v>
      </c>
      <c r="N14023" s="112">
        <f t="shared" si="439"/>
        <v>-0.20040009744654491</v>
      </c>
    </row>
    <row r="14024" spans="1:14" x14ac:dyDescent="0.25">
      <c r="A14024" s="111" t="s">
        <v>962</v>
      </c>
      <c r="B14024" s="111">
        <f>INDEX(kommuner!C:C,MATCH(_xlfn.NUMBERVALUE(A14024),kommuner!B:B,0))</f>
        <v>5440</v>
      </c>
      <c r="C14024" s="111" t="s">
        <v>82</v>
      </c>
      <c r="D14024" s="111" t="s">
        <v>82</v>
      </c>
      <c r="E14024" s="111" t="s">
        <v>126</v>
      </c>
      <c r="F14024" s="111" t="s">
        <v>139</v>
      </c>
      <c r="G14024" s="111" t="s">
        <v>139</v>
      </c>
      <c r="H14024" s="111" t="s">
        <v>139</v>
      </c>
      <c r="I14024" s="111" t="s">
        <v>139</v>
      </c>
      <c r="J14024" t="str">
        <f t="shared" si="438"/>
        <v>5440Annen utmarkMineraljord</v>
      </c>
      <c r="K14024" s="111">
        <v>-1.4554712585335521E-3</v>
      </c>
      <c r="L14024" s="111">
        <v>0</v>
      </c>
      <c r="M14024" s="111">
        <v>0</v>
      </c>
      <c r="N14024" s="112">
        <f t="shared" si="439"/>
        <v>-1.4554712585335521E-3</v>
      </c>
    </row>
    <row r="14025" spans="1:14" x14ac:dyDescent="0.25">
      <c r="A14025" s="111" t="s">
        <v>962</v>
      </c>
      <c r="B14025" s="111">
        <f>INDEX(kommuner!C:C,MATCH(_xlfn.NUMBERVALUE(A14025),kommuner!B:B,0))</f>
        <v>5440</v>
      </c>
      <c r="C14025" s="111" t="s">
        <v>121</v>
      </c>
      <c r="D14025" s="111" t="s">
        <v>121</v>
      </c>
      <c r="E14025" s="111" t="s">
        <v>126</v>
      </c>
      <c r="F14025" s="111" t="s">
        <v>139</v>
      </c>
      <c r="G14025" s="111" t="s">
        <v>139</v>
      </c>
      <c r="H14025" s="111" t="s">
        <v>139</v>
      </c>
      <c r="I14025" s="111" t="s">
        <v>139</v>
      </c>
      <c r="J14025" t="str">
        <f t="shared" si="438"/>
        <v>5440BeiteMineraljord</v>
      </c>
      <c r="K14025" s="111">
        <v>-0.96338340838695502</v>
      </c>
      <c r="L14025" s="111">
        <v>0</v>
      </c>
      <c r="M14025" s="111">
        <v>1.2448711246839999E-7</v>
      </c>
      <c r="N14025" s="112">
        <f t="shared" si="439"/>
        <v>-0.96338328389984251</v>
      </c>
    </row>
    <row r="14026" spans="1:14" x14ac:dyDescent="0.25">
      <c r="A14026" s="111" t="s">
        <v>962</v>
      </c>
      <c r="B14026" s="111">
        <f>INDEX(kommuner!C:C,MATCH(_xlfn.NUMBERVALUE(A14026),kommuner!B:B,0))</f>
        <v>5440</v>
      </c>
      <c r="C14026" s="111" t="s">
        <v>121</v>
      </c>
      <c r="D14026" s="111" t="s">
        <v>121</v>
      </c>
      <c r="E14026" s="111" t="s">
        <v>123</v>
      </c>
      <c r="F14026" s="111" t="s">
        <v>139</v>
      </c>
      <c r="G14026" s="111" t="s">
        <v>139</v>
      </c>
      <c r="H14026" s="111" t="s">
        <v>139</v>
      </c>
      <c r="I14026" s="111" t="s">
        <v>139</v>
      </c>
      <c r="J14026" t="str">
        <f t="shared" si="438"/>
        <v>5440BeiteOrganisk jord</v>
      </c>
      <c r="K14026" s="111">
        <v>12.077525935985037</v>
      </c>
      <c r="L14026" s="111">
        <v>1.6412500000000001</v>
      </c>
      <c r="M14026" s="111">
        <v>0</v>
      </c>
      <c r="N14026" s="112">
        <f t="shared" si="439"/>
        <v>13.718775935985036</v>
      </c>
    </row>
    <row r="14027" spans="1:14" x14ac:dyDescent="0.25">
      <c r="A14027" s="111" t="s">
        <v>962</v>
      </c>
      <c r="B14027" s="111">
        <f>INDEX(kommuner!C:C,MATCH(_xlfn.NUMBERVALUE(A14027),kommuner!B:B,0))</f>
        <v>5440</v>
      </c>
      <c r="C14027" s="111" t="s">
        <v>84</v>
      </c>
      <c r="D14027" s="111" t="s">
        <v>84</v>
      </c>
      <c r="E14027" s="111" t="s">
        <v>126</v>
      </c>
      <c r="F14027" s="111" t="s">
        <v>139</v>
      </c>
      <c r="G14027" s="111" t="s">
        <v>139</v>
      </c>
      <c r="H14027" s="111" t="s">
        <v>139</v>
      </c>
      <c r="I14027" s="111" t="s">
        <v>139</v>
      </c>
      <c r="J14027" t="str">
        <f t="shared" si="438"/>
        <v>5440Dyrket markMineraljord</v>
      </c>
      <c r="K14027" s="111">
        <v>-0.51473189514291939</v>
      </c>
      <c r="L14027" s="111">
        <v>0</v>
      </c>
      <c r="M14027" s="111">
        <v>0</v>
      </c>
      <c r="N14027" s="112">
        <f t="shared" si="439"/>
        <v>-0.51473189514291939</v>
      </c>
    </row>
    <row r="14028" spans="1:14" x14ac:dyDescent="0.25">
      <c r="A14028" s="111" t="s">
        <v>962</v>
      </c>
      <c r="B14028" s="111">
        <f>INDEX(kommuner!C:C,MATCH(_xlfn.NUMBERVALUE(A14028),kommuner!B:B,0))</f>
        <v>5440</v>
      </c>
      <c r="C14028" s="111" t="s">
        <v>84</v>
      </c>
      <c r="D14028" s="111" t="s">
        <v>84</v>
      </c>
      <c r="E14028" s="111" t="s">
        <v>123</v>
      </c>
      <c r="F14028" s="111" t="s">
        <v>139</v>
      </c>
      <c r="G14028" s="111" t="s">
        <v>139</v>
      </c>
      <c r="H14028" s="111" t="s">
        <v>139</v>
      </c>
      <c r="I14028" s="111" t="s">
        <v>139</v>
      </c>
      <c r="J14028" t="str">
        <f t="shared" si="438"/>
        <v>5440Dyrket markOrganisk jord</v>
      </c>
      <c r="K14028" s="111">
        <v>28.726149366675592</v>
      </c>
      <c r="L14028" s="111">
        <v>1.45625</v>
      </c>
      <c r="M14028" s="111">
        <v>0</v>
      </c>
      <c r="N14028" s="112">
        <f t="shared" si="439"/>
        <v>30.182399366675593</v>
      </c>
    </row>
    <row r="14029" spans="1:14" x14ac:dyDescent="0.25">
      <c r="A14029" s="111" t="s">
        <v>962</v>
      </c>
      <c r="B14029" s="111">
        <f>INDEX(kommuner!C:C,MATCH(_xlfn.NUMBERVALUE(A14029),kommuner!B:B,0))</f>
        <v>5440</v>
      </c>
      <c r="C14029" s="111" t="s">
        <v>127</v>
      </c>
      <c r="D14029" s="111" t="s">
        <v>127</v>
      </c>
      <c r="E14029" s="111" t="s">
        <v>126</v>
      </c>
      <c r="F14029" s="111" t="s">
        <v>172</v>
      </c>
      <c r="G14029" s="111" t="s">
        <v>180</v>
      </c>
      <c r="H14029" s="111" t="s">
        <v>172</v>
      </c>
      <c r="I14029" s="111" t="s">
        <v>180</v>
      </c>
      <c r="J14029" t="str">
        <f t="shared" si="438"/>
        <v>5440SkogMineraljordBarskogHøy</v>
      </c>
      <c r="K14029" s="111">
        <v>-4.1008350957832223</v>
      </c>
      <c r="L14029" s="111">
        <v>0.85306406685236758</v>
      </c>
      <c r="M14029" s="111">
        <v>6.4056614999681585E-2</v>
      </c>
      <c r="N14029" s="112">
        <f t="shared" si="439"/>
        <v>-3.183714413931173</v>
      </c>
    </row>
    <row r="14030" spans="1:14" x14ac:dyDescent="0.25">
      <c r="A14030" s="111" t="s">
        <v>962</v>
      </c>
      <c r="B14030" s="111">
        <f>INDEX(kommuner!C:C,MATCH(_xlfn.NUMBERVALUE(A14030),kommuner!B:B,0))</f>
        <v>5440</v>
      </c>
      <c r="C14030" s="111" t="s">
        <v>127</v>
      </c>
      <c r="D14030" s="111" t="s">
        <v>127</v>
      </c>
      <c r="E14030" s="111" t="s">
        <v>126</v>
      </c>
      <c r="F14030" s="111" t="s">
        <v>172</v>
      </c>
      <c r="G14030" s="111" t="s">
        <v>167</v>
      </c>
      <c r="H14030" s="111" t="s">
        <v>172</v>
      </c>
      <c r="I14030" s="111" t="s">
        <v>167</v>
      </c>
      <c r="J14030" t="str">
        <f t="shared" si="438"/>
        <v>5440SkogMineraljordBarskogImpediment</v>
      </c>
      <c r="K14030" s="111">
        <v>-1.3727794028153204</v>
      </c>
      <c r="L14030" s="111">
        <v>0.85306406685236758</v>
      </c>
      <c r="M14030" s="111">
        <v>6.3979989500968365E-2</v>
      </c>
      <c r="N14030" s="112">
        <f t="shared" si="439"/>
        <v>-0.45573534646198444</v>
      </c>
    </row>
    <row r="14031" spans="1:14" x14ac:dyDescent="0.25">
      <c r="A14031" s="111" t="s">
        <v>962</v>
      </c>
      <c r="B14031" s="111">
        <f>INDEX(kommuner!C:C,MATCH(_xlfn.NUMBERVALUE(A14031),kommuner!B:B,0))</f>
        <v>5440</v>
      </c>
      <c r="C14031" s="111" t="s">
        <v>127</v>
      </c>
      <c r="D14031" s="111" t="s">
        <v>127</v>
      </c>
      <c r="E14031" s="111" t="s">
        <v>126</v>
      </c>
      <c r="F14031" s="111" t="s">
        <v>172</v>
      </c>
      <c r="G14031" s="111" t="s">
        <v>190</v>
      </c>
      <c r="H14031" s="111" t="s">
        <v>172</v>
      </c>
      <c r="I14031" s="111" t="s">
        <v>190</v>
      </c>
      <c r="J14031" t="str">
        <f t="shared" si="438"/>
        <v>5440SkogMineraljordBarskogLav</v>
      </c>
      <c r="K14031" s="111">
        <v>-1.2890212031300934</v>
      </c>
      <c r="L14031" s="111">
        <v>0.85306406685236758</v>
      </c>
      <c r="M14031" s="111">
        <v>6.3979989500968365E-2</v>
      </c>
      <c r="N14031" s="112">
        <f t="shared" si="439"/>
        <v>-0.37197714677675742</v>
      </c>
    </row>
    <row r="14032" spans="1:14" x14ac:dyDescent="0.25">
      <c r="A14032" s="111" t="s">
        <v>962</v>
      </c>
      <c r="B14032" s="111">
        <f>INDEX(kommuner!C:C,MATCH(_xlfn.NUMBERVALUE(A14032),kommuner!B:B,0))</f>
        <v>5440</v>
      </c>
      <c r="C14032" s="111" t="s">
        <v>127</v>
      </c>
      <c r="D14032" s="111" t="s">
        <v>127</v>
      </c>
      <c r="E14032" s="111" t="s">
        <v>126</v>
      </c>
      <c r="F14032" s="111" t="s">
        <v>172</v>
      </c>
      <c r="G14032" s="111" t="s">
        <v>173</v>
      </c>
      <c r="H14032" s="111" t="s">
        <v>172</v>
      </c>
      <c r="I14032" s="111" t="s">
        <v>173</v>
      </c>
      <c r="J14032" t="str">
        <f t="shared" si="438"/>
        <v>5440SkogMineraljordBarskogMiddels</v>
      </c>
      <c r="K14032" s="111">
        <v>-2.9452289214132028</v>
      </c>
      <c r="L14032" s="111">
        <v>0.85306406685236758</v>
      </c>
      <c r="M14032" s="111">
        <v>6.4056614999681585E-2</v>
      </c>
      <c r="N14032" s="112">
        <f t="shared" si="439"/>
        <v>-2.0281082395611536</v>
      </c>
    </row>
    <row r="14033" spans="1:14" x14ac:dyDescent="0.25">
      <c r="A14033" s="111" t="s">
        <v>962</v>
      </c>
      <c r="B14033" s="111">
        <f>INDEX(kommuner!C:C,MATCH(_xlfn.NUMBERVALUE(A14033),kommuner!B:B,0))</f>
        <v>5440</v>
      </c>
      <c r="C14033" s="111" t="s">
        <v>127</v>
      </c>
      <c r="D14033" s="111" t="s">
        <v>127</v>
      </c>
      <c r="E14033" s="111" t="s">
        <v>126</v>
      </c>
      <c r="F14033" s="111" t="s">
        <v>172</v>
      </c>
      <c r="G14033" s="111" t="s">
        <v>186</v>
      </c>
      <c r="H14033" s="111" t="s">
        <v>172</v>
      </c>
      <c r="I14033" s="111" t="s">
        <v>186</v>
      </c>
      <c r="J14033" t="str">
        <f t="shared" si="438"/>
        <v>5440SkogMineraljordBarskogSærs høy</v>
      </c>
      <c r="K14033" s="111">
        <v>0.12072674540874306</v>
      </c>
      <c r="L14033" s="111">
        <v>0.85306406685236758</v>
      </c>
      <c r="M14033" s="111">
        <v>6.4056614999681585E-2</v>
      </c>
      <c r="N14033" s="112">
        <f t="shared" si="439"/>
        <v>1.0378474272607923</v>
      </c>
    </row>
    <row r="14034" spans="1:14" x14ac:dyDescent="0.25">
      <c r="A14034" s="111" t="s">
        <v>962</v>
      </c>
      <c r="B14034" s="111">
        <f>INDEX(kommuner!C:C,MATCH(_xlfn.NUMBERVALUE(A14034),kommuner!B:B,0))</f>
        <v>5440</v>
      </c>
      <c r="C14034" s="111" t="s">
        <v>127</v>
      </c>
      <c r="D14034" s="111" t="s">
        <v>127</v>
      </c>
      <c r="E14034" s="111" t="s">
        <v>126</v>
      </c>
      <c r="F14034" s="111" t="s">
        <v>179</v>
      </c>
      <c r="G14034" s="111" t="s">
        <v>180</v>
      </c>
      <c r="H14034" s="111" t="s">
        <v>179</v>
      </c>
      <c r="I14034" s="111" t="s">
        <v>180</v>
      </c>
      <c r="J14034" t="str">
        <f t="shared" si="438"/>
        <v>5440SkogMineraljordBlandingsskogHøy</v>
      </c>
      <c r="K14034" s="111">
        <v>-7.1939050909469406</v>
      </c>
      <c r="L14034" s="111">
        <v>0.85306406685236758</v>
      </c>
      <c r="M14034" s="111">
        <v>6.3979989500968365E-2</v>
      </c>
      <c r="N14034" s="112">
        <f t="shared" si="439"/>
        <v>-6.2768610345936047</v>
      </c>
    </row>
    <row r="14035" spans="1:14" x14ac:dyDescent="0.25">
      <c r="A14035" s="111" t="s">
        <v>962</v>
      </c>
      <c r="B14035" s="111">
        <f>INDEX(kommuner!C:C,MATCH(_xlfn.NUMBERVALUE(A14035),kommuner!B:B,0))</f>
        <v>5440</v>
      </c>
      <c r="C14035" s="111" t="s">
        <v>127</v>
      </c>
      <c r="D14035" s="111" t="s">
        <v>127</v>
      </c>
      <c r="E14035" s="111" t="s">
        <v>126</v>
      </c>
      <c r="F14035" s="111" t="s">
        <v>179</v>
      </c>
      <c r="G14035" s="111" t="s">
        <v>167</v>
      </c>
      <c r="H14035" s="111" t="s">
        <v>179</v>
      </c>
      <c r="I14035" s="111" t="s">
        <v>167</v>
      </c>
      <c r="J14035" t="str">
        <f t="shared" si="438"/>
        <v>5440SkogMineraljordBlandingsskogImpediment</v>
      </c>
      <c r="K14035" s="111">
        <v>-1.6598037998579707</v>
      </c>
      <c r="L14035" s="111">
        <v>0.85306406685236758</v>
      </c>
      <c r="M14035" s="111">
        <v>6.3979989500968365E-2</v>
      </c>
      <c r="N14035" s="112">
        <f t="shared" si="439"/>
        <v>-0.7427597435046347</v>
      </c>
    </row>
    <row r="14036" spans="1:14" x14ac:dyDescent="0.25">
      <c r="A14036" s="111" t="s">
        <v>962</v>
      </c>
      <c r="B14036" s="111">
        <f>INDEX(kommuner!C:C,MATCH(_xlfn.NUMBERVALUE(A14036),kommuner!B:B,0))</f>
        <v>5440</v>
      </c>
      <c r="C14036" s="111" t="s">
        <v>127</v>
      </c>
      <c r="D14036" s="111" t="s">
        <v>127</v>
      </c>
      <c r="E14036" s="111" t="s">
        <v>126</v>
      </c>
      <c r="F14036" s="111" t="s">
        <v>179</v>
      </c>
      <c r="G14036" s="111" t="s">
        <v>190</v>
      </c>
      <c r="H14036" s="111" t="s">
        <v>179</v>
      </c>
      <c r="I14036" s="111" t="s">
        <v>190</v>
      </c>
      <c r="J14036" t="str">
        <f t="shared" si="438"/>
        <v>5440SkogMineraljordBlandingsskogLav</v>
      </c>
      <c r="K14036" s="111">
        <v>-2.5588434197694254</v>
      </c>
      <c r="L14036" s="111">
        <v>0.85306406685236758</v>
      </c>
      <c r="M14036" s="111">
        <v>6.3979989500968365E-2</v>
      </c>
      <c r="N14036" s="112">
        <f t="shared" si="439"/>
        <v>-1.6417993634160897</v>
      </c>
    </row>
    <row r="14037" spans="1:14" x14ac:dyDescent="0.25">
      <c r="A14037" s="111" t="s">
        <v>962</v>
      </c>
      <c r="B14037" s="111">
        <f>INDEX(kommuner!C:C,MATCH(_xlfn.NUMBERVALUE(A14037),kommuner!B:B,0))</f>
        <v>5440</v>
      </c>
      <c r="C14037" s="111" t="s">
        <v>127</v>
      </c>
      <c r="D14037" s="111" t="s">
        <v>127</v>
      </c>
      <c r="E14037" s="111" t="s">
        <v>126</v>
      </c>
      <c r="F14037" s="111" t="s">
        <v>179</v>
      </c>
      <c r="G14037" s="111" t="s">
        <v>173</v>
      </c>
      <c r="H14037" s="111" t="s">
        <v>179</v>
      </c>
      <c r="I14037" s="111" t="s">
        <v>173</v>
      </c>
      <c r="J14037" t="str">
        <f t="shared" si="438"/>
        <v>5440SkogMineraljordBlandingsskogMiddels</v>
      </c>
      <c r="K14037" s="111">
        <v>-3.8687729546762566</v>
      </c>
      <c r="L14037" s="111">
        <v>0.85306406685236758</v>
      </c>
      <c r="M14037" s="111">
        <v>6.3979989500968365E-2</v>
      </c>
      <c r="N14037" s="112">
        <f t="shared" si="439"/>
        <v>-2.9517288983229206</v>
      </c>
    </row>
    <row r="14038" spans="1:14" x14ac:dyDescent="0.25">
      <c r="A14038" s="111" t="s">
        <v>962</v>
      </c>
      <c r="B14038" s="111">
        <f>INDEX(kommuner!C:C,MATCH(_xlfn.NUMBERVALUE(A14038),kommuner!B:B,0))</f>
        <v>5440</v>
      </c>
      <c r="C14038" s="111" t="s">
        <v>127</v>
      </c>
      <c r="D14038" s="111" t="s">
        <v>127</v>
      </c>
      <c r="E14038" s="111" t="s">
        <v>126</v>
      </c>
      <c r="F14038" s="111" t="s">
        <v>179</v>
      </c>
      <c r="G14038" s="111" t="s">
        <v>186</v>
      </c>
      <c r="H14038" s="111" t="s">
        <v>179</v>
      </c>
      <c r="I14038" s="111" t="s">
        <v>186</v>
      </c>
      <c r="J14038" t="str">
        <f t="shared" si="438"/>
        <v>5440SkogMineraljordBlandingsskogSærs høy</v>
      </c>
      <c r="K14038" s="111">
        <v>-2.9395925245326562</v>
      </c>
      <c r="L14038" s="111">
        <v>0.85306406685236758</v>
      </c>
      <c r="M14038" s="111">
        <v>6.3979989500968365E-2</v>
      </c>
      <c r="N14038" s="112">
        <f t="shared" si="439"/>
        <v>-2.0225484681793202</v>
      </c>
    </row>
    <row r="14039" spans="1:14" x14ac:dyDescent="0.25">
      <c r="A14039" s="111" t="s">
        <v>962</v>
      </c>
      <c r="B14039" s="111">
        <f>INDEX(kommuner!C:C,MATCH(_xlfn.NUMBERVALUE(A14039),kommuner!B:B,0))</f>
        <v>5440</v>
      </c>
      <c r="C14039" s="111" t="s">
        <v>127</v>
      </c>
      <c r="D14039" s="111" t="s">
        <v>127</v>
      </c>
      <c r="E14039" s="111" t="s">
        <v>126</v>
      </c>
      <c r="F14039" s="111" t="s">
        <v>185</v>
      </c>
      <c r="G14039" s="111" t="s">
        <v>180</v>
      </c>
      <c r="H14039" s="111" t="s">
        <v>185</v>
      </c>
      <c r="I14039" s="111" t="s">
        <v>180</v>
      </c>
      <c r="J14039" t="str">
        <f t="shared" si="438"/>
        <v>5440SkogMineraljordLauvskogHøy</v>
      </c>
      <c r="K14039" s="111">
        <v>-3.3269846154961789</v>
      </c>
      <c r="L14039" s="111">
        <v>0.85306406685236758</v>
      </c>
      <c r="M14039" s="111">
        <v>6.3979989500968365E-2</v>
      </c>
      <c r="N14039" s="112">
        <f t="shared" si="439"/>
        <v>-2.4099405591428429</v>
      </c>
    </row>
    <row r="14040" spans="1:14" x14ac:dyDescent="0.25">
      <c r="A14040" s="111" t="s">
        <v>962</v>
      </c>
      <c r="B14040" s="111">
        <f>INDEX(kommuner!C:C,MATCH(_xlfn.NUMBERVALUE(A14040),kommuner!B:B,0))</f>
        <v>5440</v>
      </c>
      <c r="C14040" s="111" t="s">
        <v>127</v>
      </c>
      <c r="D14040" s="111" t="s">
        <v>127</v>
      </c>
      <c r="E14040" s="111" t="s">
        <v>126</v>
      </c>
      <c r="F14040" s="111" t="s">
        <v>185</v>
      </c>
      <c r="G14040" s="111" t="s">
        <v>167</v>
      </c>
      <c r="H14040" s="111" t="s">
        <v>185</v>
      </c>
      <c r="I14040" s="111" t="s">
        <v>167</v>
      </c>
      <c r="J14040" t="str">
        <f t="shared" si="438"/>
        <v>5440SkogMineraljordLauvskogImpediment</v>
      </c>
      <c r="K14040" s="111">
        <v>-0.34791782039540947</v>
      </c>
      <c r="L14040" s="111">
        <v>0.85306406685236758</v>
      </c>
      <c r="M14040" s="111">
        <v>6.3979989500968365E-2</v>
      </c>
      <c r="N14040" s="112">
        <f t="shared" si="439"/>
        <v>0.56912623595792644</v>
      </c>
    </row>
    <row r="14041" spans="1:14" x14ac:dyDescent="0.25">
      <c r="A14041" s="111" t="s">
        <v>962</v>
      </c>
      <c r="B14041" s="111">
        <f>INDEX(kommuner!C:C,MATCH(_xlfn.NUMBERVALUE(A14041),kommuner!B:B,0))</f>
        <v>5440</v>
      </c>
      <c r="C14041" s="111" t="s">
        <v>127</v>
      </c>
      <c r="D14041" s="111" t="s">
        <v>127</v>
      </c>
      <c r="E14041" s="111" t="s">
        <v>126</v>
      </c>
      <c r="F14041" s="111" t="s">
        <v>185</v>
      </c>
      <c r="G14041" s="111" t="s">
        <v>190</v>
      </c>
      <c r="H14041" s="111" t="s">
        <v>185</v>
      </c>
      <c r="I14041" s="111" t="s">
        <v>190</v>
      </c>
      <c r="J14041" t="str">
        <f t="shared" si="438"/>
        <v>5440SkogMineraljordLauvskogLav</v>
      </c>
      <c r="K14041" s="111">
        <v>-8.9748170935426599E-2</v>
      </c>
      <c r="L14041" s="111">
        <v>0.85306406685236758</v>
      </c>
      <c r="M14041" s="111">
        <v>6.3979989500968365E-2</v>
      </c>
      <c r="N14041" s="112">
        <f t="shared" si="439"/>
        <v>0.82729588541790933</v>
      </c>
    </row>
    <row r="14042" spans="1:14" x14ac:dyDescent="0.25">
      <c r="A14042" s="111" t="s">
        <v>962</v>
      </c>
      <c r="B14042" s="111">
        <f>INDEX(kommuner!C:C,MATCH(_xlfn.NUMBERVALUE(A14042),kommuner!B:B,0))</f>
        <v>5440</v>
      </c>
      <c r="C14042" s="111" t="s">
        <v>127</v>
      </c>
      <c r="D14042" s="111" t="s">
        <v>127</v>
      </c>
      <c r="E14042" s="111" t="s">
        <v>126</v>
      </c>
      <c r="F14042" s="111" t="s">
        <v>185</v>
      </c>
      <c r="G14042" s="111" t="s">
        <v>173</v>
      </c>
      <c r="H14042" s="111" t="s">
        <v>185</v>
      </c>
      <c r="I14042" s="111" t="s">
        <v>173</v>
      </c>
      <c r="J14042" t="str">
        <f t="shared" si="438"/>
        <v>5440SkogMineraljordLauvskogMiddels</v>
      </c>
      <c r="K14042" s="111">
        <v>-1.7789409505847176</v>
      </c>
      <c r="L14042" s="111">
        <v>0.85306406685236758</v>
      </c>
      <c r="M14042" s="111">
        <v>6.3979989500968365E-2</v>
      </c>
      <c r="N14042" s="112">
        <f t="shared" si="439"/>
        <v>-0.86189689423138161</v>
      </c>
    </row>
    <row r="14043" spans="1:14" x14ac:dyDescent="0.25">
      <c r="A14043" s="111" t="s">
        <v>962</v>
      </c>
      <c r="B14043" s="111">
        <f>INDEX(kommuner!C:C,MATCH(_xlfn.NUMBERVALUE(A14043),kommuner!B:B,0))</f>
        <v>5440</v>
      </c>
      <c r="C14043" s="111" t="s">
        <v>127</v>
      </c>
      <c r="D14043" s="111" t="s">
        <v>127</v>
      </c>
      <c r="E14043" s="111" t="s">
        <v>126</v>
      </c>
      <c r="F14043" s="111" t="s">
        <v>185</v>
      </c>
      <c r="G14043" s="111" t="s">
        <v>186</v>
      </c>
      <c r="H14043" s="111" t="s">
        <v>185</v>
      </c>
      <c r="I14043" s="111" t="s">
        <v>186</v>
      </c>
      <c r="J14043" t="str">
        <f t="shared" si="438"/>
        <v>5440SkogMineraljordLauvskogSærs høy</v>
      </c>
      <c r="K14043" s="111">
        <v>-3.6560473259425113</v>
      </c>
      <c r="L14043" s="111">
        <v>0.85306406685236758</v>
      </c>
      <c r="M14043" s="111">
        <v>6.3979989500968365E-2</v>
      </c>
      <c r="N14043" s="112">
        <f t="shared" si="439"/>
        <v>-2.7390032695891753</v>
      </c>
    </row>
    <row r="14044" spans="1:14" x14ac:dyDescent="0.25">
      <c r="A14044" s="111" t="s">
        <v>962</v>
      </c>
      <c r="B14044" s="111">
        <f>INDEX(kommuner!C:C,MATCH(_xlfn.NUMBERVALUE(A14044),kommuner!B:B,0))</f>
        <v>5440</v>
      </c>
      <c r="C14044" s="111" t="s">
        <v>127</v>
      </c>
      <c r="D14044" s="111" t="s">
        <v>127</v>
      </c>
      <c r="E14044" s="111" t="s">
        <v>123</v>
      </c>
      <c r="F14044" s="111" t="s">
        <v>172</v>
      </c>
      <c r="G14044" s="111" t="s">
        <v>180</v>
      </c>
      <c r="H14044" s="111" t="s">
        <v>172</v>
      </c>
      <c r="I14044" s="111" t="s">
        <v>180</v>
      </c>
      <c r="J14044" t="str">
        <f t="shared" si="438"/>
        <v>5440SkogOrganisk jordBarskogHøy</v>
      </c>
      <c r="K14044" s="111">
        <v>-2.5184559031994138</v>
      </c>
      <c r="L14044" s="111">
        <v>0.92784825435236762</v>
      </c>
      <c r="M14044" s="111">
        <v>0.46518126042825314</v>
      </c>
      <c r="N14044" s="112">
        <f t="shared" si="439"/>
        <v>-1.1254263884187932</v>
      </c>
    </row>
    <row r="14045" spans="1:14" x14ac:dyDescent="0.25">
      <c r="A14045" s="111" t="s">
        <v>962</v>
      </c>
      <c r="B14045" s="111">
        <f>INDEX(kommuner!C:C,MATCH(_xlfn.NUMBERVALUE(A14045),kommuner!B:B,0))</f>
        <v>5440</v>
      </c>
      <c r="C14045" s="111" t="s">
        <v>127</v>
      </c>
      <c r="D14045" s="111" t="s">
        <v>127</v>
      </c>
      <c r="E14045" s="111" t="s">
        <v>123</v>
      </c>
      <c r="F14045" s="111" t="s">
        <v>172</v>
      </c>
      <c r="G14045" s="111" t="s">
        <v>167</v>
      </c>
      <c r="H14045" s="111" t="s">
        <v>172</v>
      </c>
      <c r="I14045" s="111" t="s">
        <v>167</v>
      </c>
      <c r="J14045" t="str">
        <f t="shared" si="438"/>
        <v>5440SkogOrganisk jordBarskogImpediment</v>
      </c>
      <c r="K14045" s="111">
        <v>-0.13011741963904588</v>
      </c>
      <c r="L14045" s="111">
        <v>0.92784825435236762</v>
      </c>
      <c r="M14045" s="111">
        <v>0.46510463492953991</v>
      </c>
      <c r="N14045" s="112">
        <f t="shared" si="439"/>
        <v>1.2628354696428616</v>
      </c>
    </row>
    <row r="14046" spans="1:14" x14ac:dyDescent="0.25">
      <c r="A14046" s="111" t="s">
        <v>962</v>
      </c>
      <c r="B14046" s="111">
        <f>INDEX(kommuner!C:C,MATCH(_xlfn.NUMBERVALUE(A14046),kommuner!B:B,0))</f>
        <v>5440</v>
      </c>
      <c r="C14046" s="111" t="s">
        <v>127</v>
      </c>
      <c r="D14046" s="111" t="s">
        <v>127</v>
      </c>
      <c r="E14046" s="111" t="s">
        <v>123</v>
      </c>
      <c r="F14046" s="111" t="s">
        <v>172</v>
      </c>
      <c r="G14046" s="111" t="s">
        <v>190</v>
      </c>
      <c r="H14046" s="111" t="s">
        <v>172</v>
      </c>
      <c r="I14046" s="111" t="s">
        <v>190</v>
      </c>
      <c r="J14046" t="str">
        <f t="shared" si="438"/>
        <v>5440SkogOrganisk jordBarskogLav</v>
      </c>
      <c r="K14046" s="111">
        <v>-0.50666953101693391</v>
      </c>
      <c r="L14046" s="111">
        <v>0.92784825435236762</v>
      </c>
      <c r="M14046" s="111">
        <v>0.46510463492953991</v>
      </c>
      <c r="N14046" s="112">
        <f t="shared" si="439"/>
        <v>0.88628335826497362</v>
      </c>
    </row>
    <row r="14047" spans="1:14" x14ac:dyDescent="0.25">
      <c r="A14047" s="111" t="s">
        <v>962</v>
      </c>
      <c r="B14047" s="111">
        <f>INDEX(kommuner!C:C,MATCH(_xlfn.NUMBERVALUE(A14047),kommuner!B:B,0))</f>
        <v>5440</v>
      </c>
      <c r="C14047" s="111" t="s">
        <v>127</v>
      </c>
      <c r="D14047" s="111" t="s">
        <v>127</v>
      </c>
      <c r="E14047" s="111" t="s">
        <v>123</v>
      </c>
      <c r="F14047" s="111" t="s">
        <v>172</v>
      </c>
      <c r="G14047" s="111" t="s">
        <v>173</v>
      </c>
      <c r="H14047" s="111" t="s">
        <v>172</v>
      </c>
      <c r="I14047" s="111" t="s">
        <v>173</v>
      </c>
      <c r="J14047" t="str">
        <f t="shared" si="438"/>
        <v>5440SkogOrganisk jordBarskogMiddels</v>
      </c>
      <c r="K14047" s="111">
        <v>-1.5571490961494638</v>
      </c>
      <c r="L14047" s="111">
        <v>0.92784825435236762</v>
      </c>
      <c r="M14047" s="111">
        <v>0.46518126042825314</v>
      </c>
      <c r="N14047" s="112">
        <f t="shared" si="439"/>
        <v>-0.16411958136884308</v>
      </c>
    </row>
    <row r="14048" spans="1:14" x14ac:dyDescent="0.25">
      <c r="A14048" s="111" t="s">
        <v>962</v>
      </c>
      <c r="B14048" s="111">
        <f>INDEX(kommuner!C:C,MATCH(_xlfn.NUMBERVALUE(A14048),kommuner!B:B,0))</f>
        <v>5440</v>
      </c>
      <c r="C14048" s="111" t="s">
        <v>127</v>
      </c>
      <c r="D14048" s="111" t="s">
        <v>127</v>
      </c>
      <c r="E14048" s="111" t="s">
        <v>123</v>
      </c>
      <c r="F14048" s="111" t="s">
        <v>172</v>
      </c>
      <c r="G14048" s="111" t="s">
        <v>186</v>
      </c>
      <c r="H14048" s="111" t="s">
        <v>172</v>
      </c>
      <c r="I14048" s="111" t="s">
        <v>186</v>
      </c>
      <c r="J14048" t="str">
        <f t="shared" si="438"/>
        <v>5440SkogOrganisk jordBarskogSærs høy</v>
      </c>
      <c r="K14048" s="111">
        <v>2.5548655235722699</v>
      </c>
      <c r="L14048" s="111">
        <v>0.92784825435236762</v>
      </c>
      <c r="M14048" s="111">
        <v>0.46518126042825314</v>
      </c>
      <c r="N14048" s="112">
        <f t="shared" si="439"/>
        <v>3.9478950383528906</v>
      </c>
    </row>
    <row r="14049" spans="1:14" x14ac:dyDescent="0.25">
      <c r="A14049" s="111" t="s">
        <v>962</v>
      </c>
      <c r="B14049" s="111">
        <f>INDEX(kommuner!C:C,MATCH(_xlfn.NUMBERVALUE(A14049),kommuner!B:B,0))</f>
        <v>5440</v>
      </c>
      <c r="C14049" s="111" t="s">
        <v>127</v>
      </c>
      <c r="D14049" s="111" t="s">
        <v>127</v>
      </c>
      <c r="E14049" s="111" t="s">
        <v>123</v>
      </c>
      <c r="F14049" s="111" t="s">
        <v>179</v>
      </c>
      <c r="G14049" s="111" t="s">
        <v>180</v>
      </c>
      <c r="H14049" s="111" t="s">
        <v>179</v>
      </c>
      <c r="I14049" s="111" t="s">
        <v>180</v>
      </c>
      <c r="J14049" t="str">
        <f t="shared" si="438"/>
        <v>5440SkogOrganisk jordBlandingsskogHøy</v>
      </c>
      <c r="K14049" s="111">
        <v>-5.5554344456832343</v>
      </c>
      <c r="L14049" s="111">
        <v>0.92784825435236762</v>
      </c>
      <c r="M14049" s="111">
        <v>0.46510463492953991</v>
      </c>
      <c r="N14049" s="112">
        <f t="shared" si="439"/>
        <v>-4.1624815564013264</v>
      </c>
    </row>
    <row r="14050" spans="1:14" x14ac:dyDescent="0.25">
      <c r="A14050" s="111" t="s">
        <v>962</v>
      </c>
      <c r="B14050" s="111">
        <f>INDEX(kommuner!C:C,MATCH(_xlfn.NUMBERVALUE(A14050),kommuner!B:B,0))</f>
        <v>5440</v>
      </c>
      <c r="C14050" s="111" t="s">
        <v>127</v>
      </c>
      <c r="D14050" s="111" t="s">
        <v>127</v>
      </c>
      <c r="E14050" s="111" t="s">
        <v>123</v>
      </c>
      <c r="F14050" s="111" t="s">
        <v>179</v>
      </c>
      <c r="G14050" s="111" t="s">
        <v>167</v>
      </c>
      <c r="H14050" s="111" t="s">
        <v>179</v>
      </c>
      <c r="I14050" s="111" t="s">
        <v>167</v>
      </c>
      <c r="J14050" t="str">
        <f t="shared" si="438"/>
        <v>5440SkogOrganisk jordBlandingsskogImpediment</v>
      </c>
      <c r="K14050" s="111">
        <v>-0.28586344175800005</v>
      </c>
      <c r="L14050" s="111">
        <v>0.92784825435236762</v>
      </c>
      <c r="M14050" s="111">
        <v>0.46510463492953991</v>
      </c>
      <c r="N14050" s="112">
        <f t="shared" si="439"/>
        <v>1.1070894475239075</v>
      </c>
    </row>
    <row r="14051" spans="1:14" x14ac:dyDescent="0.25">
      <c r="A14051" s="111" t="s">
        <v>962</v>
      </c>
      <c r="B14051" s="111">
        <f>INDEX(kommuner!C:C,MATCH(_xlfn.NUMBERVALUE(A14051),kommuner!B:B,0))</f>
        <v>5440</v>
      </c>
      <c r="C14051" s="111" t="s">
        <v>127</v>
      </c>
      <c r="D14051" s="111" t="s">
        <v>127</v>
      </c>
      <c r="E14051" s="111" t="s">
        <v>123</v>
      </c>
      <c r="F14051" s="111" t="s">
        <v>179</v>
      </c>
      <c r="G14051" s="111" t="s">
        <v>190</v>
      </c>
      <c r="H14051" s="111" t="s">
        <v>179</v>
      </c>
      <c r="I14051" s="111" t="s">
        <v>190</v>
      </c>
      <c r="J14051" t="str">
        <f t="shared" si="438"/>
        <v>5440SkogOrganisk jordBlandingsskogLav</v>
      </c>
      <c r="K14051" s="111">
        <v>-1.2347339377887629</v>
      </c>
      <c r="L14051" s="111">
        <v>0.92784825435236762</v>
      </c>
      <c r="M14051" s="111">
        <v>0.46510463492953991</v>
      </c>
      <c r="N14051" s="112">
        <f t="shared" si="439"/>
        <v>0.15821895149314458</v>
      </c>
    </row>
    <row r="14052" spans="1:14" x14ac:dyDescent="0.25">
      <c r="A14052" s="111" t="s">
        <v>962</v>
      </c>
      <c r="B14052" s="111">
        <f>INDEX(kommuner!C:C,MATCH(_xlfn.NUMBERVALUE(A14052),kommuner!B:B,0))</f>
        <v>5440</v>
      </c>
      <c r="C14052" s="111" t="s">
        <v>127</v>
      </c>
      <c r="D14052" s="111" t="s">
        <v>127</v>
      </c>
      <c r="E14052" s="111" t="s">
        <v>123</v>
      </c>
      <c r="F14052" s="111" t="s">
        <v>179</v>
      </c>
      <c r="G14052" s="111" t="s">
        <v>173</v>
      </c>
      <c r="H14052" s="111" t="s">
        <v>179</v>
      </c>
      <c r="I14052" s="111" t="s">
        <v>173</v>
      </c>
      <c r="J14052" t="str">
        <f t="shared" si="438"/>
        <v>5440SkogOrganisk jordBlandingsskogMiddels</v>
      </c>
      <c r="K14052" s="111">
        <v>-2.4239591752717748</v>
      </c>
      <c r="L14052" s="111">
        <v>0.92784825435236762</v>
      </c>
      <c r="M14052" s="111">
        <v>0.46510463492953991</v>
      </c>
      <c r="N14052" s="112">
        <f t="shared" si="439"/>
        <v>-1.0310062859898674</v>
      </c>
    </row>
    <row r="14053" spans="1:14" x14ac:dyDescent="0.25">
      <c r="A14053" s="111" t="s">
        <v>962</v>
      </c>
      <c r="B14053" s="111">
        <f>INDEX(kommuner!C:C,MATCH(_xlfn.NUMBERVALUE(A14053),kommuner!B:B,0))</f>
        <v>5440</v>
      </c>
      <c r="C14053" s="111" t="s">
        <v>127</v>
      </c>
      <c r="D14053" s="111" t="s">
        <v>127</v>
      </c>
      <c r="E14053" s="111" t="s">
        <v>123</v>
      </c>
      <c r="F14053" s="111" t="s">
        <v>179</v>
      </c>
      <c r="G14053" s="111" t="s">
        <v>186</v>
      </c>
      <c r="H14053" s="111" t="s">
        <v>179</v>
      </c>
      <c r="I14053" s="111" t="s">
        <v>186</v>
      </c>
      <c r="J14053" t="str">
        <f t="shared" si="438"/>
        <v>5440SkogOrganisk jordBlandingsskogSærs høy</v>
      </c>
      <c r="K14053" s="111">
        <v>-1.5726115302258048</v>
      </c>
      <c r="L14053" s="111">
        <v>0.92784825435236762</v>
      </c>
      <c r="M14053" s="111">
        <v>0.46510463492953991</v>
      </c>
      <c r="N14053" s="112">
        <f t="shared" si="439"/>
        <v>-0.17965864094389727</v>
      </c>
    </row>
    <row r="14054" spans="1:14" x14ac:dyDescent="0.25">
      <c r="A14054" s="111" t="s">
        <v>962</v>
      </c>
      <c r="B14054" s="111">
        <f>INDEX(kommuner!C:C,MATCH(_xlfn.NUMBERVALUE(A14054),kommuner!B:B,0))</f>
        <v>5440</v>
      </c>
      <c r="C14054" s="111" t="s">
        <v>127</v>
      </c>
      <c r="D14054" s="111" t="s">
        <v>127</v>
      </c>
      <c r="E14054" s="111" t="s">
        <v>123</v>
      </c>
      <c r="F14054" s="111" t="s">
        <v>185</v>
      </c>
      <c r="G14054" s="111" t="s">
        <v>180</v>
      </c>
      <c r="H14054" s="111" t="s">
        <v>185</v>
      </c>
      <c r="I14054" s="111" t="s">
        <v>180</v>
      </c>
      <c r="J14054" t="str">
        <f t="shared" si="438"/>
        <v>5440SkogOrganisk jordLauvskogHøy</v>
      </c>
      <c r="K14054" s="111">
        <v>-1.9913688882377358</v>
      </c>
      <c r="L14054" s="111">
        <v>0.92784825435236762</v>
      </c>
      <c r="M14054" s="111">
        <v>0.46510463492953991</v>
      </c>
      <c r="N14054" s="112">
        <f t="shared" si="439"/>
        <v>-0.59841599895582831</v>
      </c>
    </row>
    <row r="14055" spans="1:14" x14ac:dyDescent="0.25">
      <c r="A14055" s="111" t="s">
        <v>962</v>
      </c>
      <c r="B14055" s="111">
        <f>INDEX(kommuner!C:C,MATCH(_xlfn.NUMBERVALUE(A14055),kommuner!B:B,0))</f>
        <v>5440</v>
      </c>
      <c r="C14055" s="111" t="s">
        <v>127</v>
      </c>
      <c r="D14055" s="111" t="s">
        <v>127</v>
      </c>
      <c r="E14055" s="111" t="s">
        <v>123</v>
      </c>
      <c r="F14055" s="111" t="s">
        <v>185</v>
      </c>
      <c r="G14055" s="111" t="s">
        <v>167</v>
      </c>
      <c r="H14055" s="111" t="s">
        <v>185</v>
      </c>
      <c r="I14055" s="111" t="s">
        <v>167</v>
      </c>
      <c r="J14055" t="str">
        <f t="shared" si="438"/>
        <v>5440SkogOrganisk jordLauvskogImpediment</v>
      </c>
      <c r="K14055" s="111">
        <v>0.35000626494250675</v>
      </c>
      <c r="L14055" s="111">
        <v>0.92784825435236762</v>
      </c>
      <c r="M14055" s="111">
        <v>0.46510463492953991</v>
      </c>
      <c r="N14055" s="112">
        <f t="shared" si="439"/>
        <v>1.7429591542244141</v>
      </c>
    </row>
    <row r="14056" spans="1:14" x14ac:dyDescent="0.25">
      <c r="A14056" s="111" t="s">
        <v>962</v>
      </c>
      <c r="B14056" s="111">
        <f>INDEX(kommuner!C:C,MATCH(_xlfn.NUMBERVALUE(A14056),kommuner!B:B,0))</f>
        <v>5440</v>
      </c>
      <c r="C14056" s="111" t="s">
        <v>127</v>
      </c>
      <c r="D14056" s="111" t="s">
        <v>127</v>
      </c>
      <c r="E14056" s="111" t="s">
        <v>123</v>
      </c>
      <c r="F14056" s="111" t="s">
        <v>185</v>
      </c>
      <c r="G14056" s="111" t="s">
        <v>190</v>
      </c>
      <c r="H14056" s="111" t="s">
        <v>185</v>
      </c>
      <c r="I14056" s="111" t="s">
        <v>190</v>
      </c>
      <c r="J14056" t="str">
        <f t="shared" si="438"/>
        <v>5440SkogOrganisk jordLauvskogLav</v>
      </c>
      <c r="K14056" s="111">
        <v>1.1144075558526714</v>
      </c>
      <c r="L14056" s="111">
        <v>0.92784825435236762</v>
      </c>
      <c r="M14056" s="111">
        <v>0.46510463492953991</v>
      </c>
      <c r="N14056" s="112">
        <f t="shared" si="439"/>
        <v>2.5073604451345788</v>
      </c>
    </row>
    <row r="14057" spans="1:14" x14ac:dyDescent="0.25">
      <c r="A14057" s="111" t="s">
        <v>962</v>
      </c>
      <c r="B14057" s="111">
        <f>INDEX(kommuner!C:C,MATCH(_xlfn.NUMBERVALUE(A14057),kommuner!B:B,0))</f>
        <v>5440</v>
      </c>
      <c r="C14057" s="111" t="s">
        <v>127</v>
      </c>
      <c r="D14057" s="111" t="s">
        <v>127</v>
      </c>
      <c r="E14057" s="111" t="s">
        <v>123</v>
      </c>
      <c r="F14057" s="111" t="s">
        <v>185</v>
      </c>
      <c r="G14057" s="111" t="s">
        <v>173</v>
      </c>
      <c r="H14057" s="111" t="s">
        <v>185</v>
      </c>
      <c r="I14057" s="111" t="s">
        <v>173</v>
      </c>
      <c r="J14057" t="str">
        <f t="shared" si="438"/>
        <v>5440SkogOrganisk jordLauvskogMiddels</v>
      </c>
      <c r="K14057" s="111">
        <v>-0.62664468270982987</v>
      </c>
      <c r="L14057" s="111">
        <v>0.92784825435236762</v>
      </c>
      <c r="M14057" s="111">
        <v>0.46510463492953991</v>
      </c>
      <c r="N14057" s="112">
        <f t="shared" si="439"/>
        <v>0.76630820657207765</v>
      </c>
    </row>
    <row r="14058" spans="1:14" x14ac:dyDescent="0.25">
      <c r="A14058" s="111" t="s">
        <v>962</v>
      </c>
      <c r="B14058" s="111">
        <f>INDEX(kommuner!C:C,MATCH(_xlfn.NUMBERVALUE(A14058),kommuner!B:B,0))</f>
        <v>5440</v>
      </c>
      <c r="C14058" s="111" t="s">
        <v>127</v>
      </c>
      <c r="D14058" s="111" t="s">
        <v>127</v>
      </c>
      <c r="E14058" s="111" t="s">
        <v>123</v>
      </c>
      <c r="F14058" s="111" t="s">
        <v>185</v>
      </c>
      <c r="G14058" s="111" t="s">
        <v>186</v>
      </c>
      <c r="H14058" s="111" t="s">
        <v>185</v>
      </c>
      <c r="I14058" s="111" t="s">
        <v>186</v>
      </c>
      <c r="J14058" t="str">
        <f t="shared" si="438"/>
        <v>5440SkogOrganisk jordLauvskogSærs høy</v>
      </c>
      <c r="K14058" s="111">
        <v>-1.8997279926091779</v>
      </c>
      <c r="L14058" s="111">
        <v>0.92784825435236762</v>
      </c>
      <c r="M14058" s="111">
        <v>0.46510463492953991</v>
      </c>
      <c r="N14058" s="112">
        <f t="shared" si="439"/>
        <v>-0.50677510332727038</v>
      </c>
    </row>
    <row r="14059" spans="1:14" x14ac:dyDescent="0.25">
      <c r="A14059" s="111" t="s">
        <v>962</v>
      </c>
      <c r="B14059" s="111">
        <f>INDEX(kommuner!C:C,MATCH(_xlfn.NUMBERVALUE(A14059),kommuner!B:B,0))</f>
        <v>5440</v>
      </c>
      <c r="C14059" s="111" t="s">
        <v>83</v>
      </c>
      <c r="D14059" s="111" t="s">
        <v>83</v>
      </c>
      <c r="E14059" s="111" t="s">
        <v>126</v>
      </c>
      <c r="F14059" s="111" t="s">
        <v>139</v>
      </c>
      <c r="G14059" s="111" t="s">
        <v>139</v>
      </c>
      <c r="H14059" s="111" t="s">
        <v>139</v>
      </c>
      <c r="I14059" s="111" t="s">
        <v>139</v>
      </c>
      <c r="J14059" t="str">
        <f t="shared" si="438"/>
        <v>5440Utbygd arealMineraljord</v>
      </c>
      <c r="K14059" s="111">
        <v>6.7868445194857546E-2</v>
      </c>
      <c r="L14059" s="111">
        <v>0</v>
      </c>
      <c r="M14059" s="111">
        <v>1.303047089454229E-2</v>
      </c>
      <c r="N14059" s="112">
        <f t="shared" si="439"/>
        <v>8.0898916089399836E-2</v>
      </c>
    </row>
    <row r="14060" spans="1:14" x14ac:dyDescent="0.25">
      <c r="A14060" s="111" t="s">
        <v>962</v>
      </c>
      <c r="B14060" s="111">
        <f>INDEX(kommuner!C:C,MATCH(_xlfn.NUMBERVALUE(A14060),kommuner!B:B,0))</f>
        <v>5440</v>
      </c>
      <c r="C14060" s="111" t="s">
        <v>83</v>
      </c>
      <c r="D14060" s="111" t="s">
        <v>83</v>
      </c>
      <c r="E14060" s="111" t="s">
        <v>123</v>
      </c>
      <c r="F14060" s="111" t="s">
        <v>139</v>
      </c>
      <c r="G14060" s="111" t="s">
        <v>139</v>
      </c>
      <c r="H14060" s="111" t="s">
        <v>139</v>
      </c>
      <c r="I14060" s="111" t="s">
        <v>139</v>
      </c>
      <c r="J14060" t="str">
        <f t="shared" si="438"/>
        <v>5440Utbygd arealOrganisk jord</v>
      </c>
      <c r="K14060" s="111">
        <v>29.011421395201612</v>
      </c>
      <c r="L14060" s="111">
        <v>0</v>
      </c>
      <c r="M14060" s="111">
        <v>1.303047089454229E-2</v>
      </c>
      <c r="N14060" s="112">
        <f t="shared" si="439"/>
        <v>29.024451866096154</v>
      </c>
    </row>
    <row r="14061" spans="1:14" x14ac:dyDescent="0.25">
      <c r="A14061" s="111" t="s">
        <v>962</v>
      </c>
      <c r="B14061" s="111">
        <f>INDEX(kommuner!C:C,MATCH(_xlfn.NUMBERVALUE(A14061),kommuner!B:B,0))</f>
        <v>5440</v>
      </c>
      <c r="C14061" s="111" t="s">
        <v>181</v>
      </c>
      <c r="D14061" s="111" t="s">
        <v>181</v>
      </c>
      <c r="E14061" s="111" t="s">
        <v>123</v>
      </c>
      <c r="F14061" s="111" t="s">
        <v>139</v>
      </c>
      <c r="G14061" s="111" t="s">
        <v>139</v>
      </c>
      <c r="H14061" s="111" t="s">
        <v>139</v>
      </c>
      <c r="I14061" s="111" t="s">
        <v>139</v>
      </c>
      <c r="J14061" t="str">
        <f t="shared" si="438"/>
        <v>5440Vann og myrOrganisk jord</v>
      </c>
      <c r="K14061" s="111">
        <v>-0.20040009744654491</v>
      </c>
      <c r="L14061" s="111">
        <v>0</v>
      </c>
      <c r="M14061" s="111">
        <v>0</v>
      </c>
      <c r="N14061" s="112">
        <f t="shared" si="439"/>
        <v>-0.20040009744654491</v>
      </c>
    </row>
    <row r="14062" spans="1:14" x14ac:dyDescent="0.25">
      <c r="A14062" s="111" t="s">
        <v>963</v>
      </c>
      <c r="B14062" s="111">
        <f>INDEX(kommuner!C:C,MATCH(_xlfn.NUMBERVALUE(A14062),kommuner!B:B,0))</f>
        <v>5441</v>
      </c>
      <c r="C14062" s="111" t="s">
        <v>82</v>
      </c>
      <c r="D14062" s="111" t="s">
        <v>82</v>
      </c>
      <c r="E14062" s="111" t="s">
        <v>126</v>
      </c>
      <c r="F14062" s="111" t="s">
        <v>139</v>
      </c>
      <c r="G14062" s="111" t="s">
        <v>139</v>
      </c>
      <c r="H14062" s="111" t="s">
        <v>139</v>
      </c>
      <c r="I14062" s="111" t="s">
        <v>139</v>
      </c>
      <c r="J14062" t="str">
        <f t="shared" si="438"/>
        <v>5441Annen utmarkMineraljord</v>
      </c>
      <c r="K14062" s="111">
        <v>-1.4554712585335521E-3</v>
      </c>
      <c r="L14062" s="111">
        <v>0</v>
      </c>
      <c r="M14062" s="111">
        <v>0</v>
      </c>
      <c r="N14062" s="112">
        <f t="shared" si="439"/>
        <v>-1.4554712585335521E-3</v>
      </c>
    </row>
    <row r="14063" spans="1:14" x14ac:dyDescent="0.25">
      <c r="A14063" s="111" t="s">
        <v>963</v>
      </c>
      <c r="B14063" s="111">
        <f>INDEX(kommuner!C:C,MATCH(_xlfn.NUMBERVALUE(A14063),kommuner!B:B,0))</f>
        <v>5441</v>
      </c>
      <c r="C14063" s="111" t="s">
        <v>121</v>
      </c>
      <c r="D14063" s="111" t="s">
        <v>121</v>
      </c>
      <c r="E14063" s="111" t="s">
        <v>126</v>
      </c>
      <c r="F14063" s="111" t="s">
        <v>139</v>
      </c>
      <c r="G14063" s="111" t="s">
        <v>139</v>
      </c>
      <c r="H14063" s="111" t="s">
        <v>139</v>
      </c>
      <c r="I14063" s="111" t="s">
        <v>139</v>
      </c>
      <c r="J14063" t="str">
        <f t="shared" si="438"/>
        <v>5441BeiteMineraljord</v>
      </c>
      <c r="K14063" s="111">
        <v>-0.96338340838695502</v>
      </c>
      <c r="L14063" s="111">
        <v>0</v>
      </c>
      <c r="M14063" s="111">
        <v>1.2448711246839999E-7</v>
      </c>
      <c r="N14063" s="112">
        <f t="shared" si="439"/>
        <v>-0.96338328389984251</v>
      </c>
    </row>
    <row r="14064" spans="1:14" x14ac:dyDescent="0.25">
      <c r="A14064" s="111" t="s">
        <v>963</v>
      </c>
      <c r="B14064" s="111">
        <f>INDEX(kommuner!C:C,MATCH(_xlfn.NUMBERVALUE(A14064),kommuner!B:B,0))</f>
        <v>5441</v>
      </c>
      <c r="C14064" s="111" t="s">
        <v>121</v>
      </c>
      <c r="D14064" s="111" t="s">
        <v>121</v>
      </c>
      <c r="E14064" s="111" t="s">
        <v>123</v>
      </c>
      <c r="F14064" s="111" t="s">
        <v>139</v>
      </c>
      <c r="G14064" s="111" t="s">
        <v>139</v>
      </c>
      <c r="H14064" s="111" t="s">
        <v>139</v>
      </c>
      <c r="I14064" s="111" t="s">
        <v>139</v>
      </c>
      <c r="J14064" t="str">
        <f t="shared" si="438"/>
        <v>5441BeiteOrganisk jord</v>
      </c>
      <c r="K14064" s="111">
        <v>12.077525935985037</v>
      </c>
      <c r="L14064" s="111">
        <v>1.6412500000000001</v>
      </c>
      <c r="M14064" s="111">
        <v>0</v>
      </c>
      <c r="N14064" s="112">
        <f t="shared" si="439"/>
        <v>13.718775935985036</v>
      </c>
    </row>
    <row r="14065" spans="1:14" x14ac:dyDescent="0.25">
      <c r="A14065" s="111" t="s">
        <v>963</v>
      </c>
      <c r="B14065" s="111">
        <f>INDEX(kommuner!C:C,MATCH(_xlfn.NUMBERVALUE(A14065),kommuner!B:B,0))</f>
        <v>5441</v>
      </c>
      <c r="C14065" s="111" t="s">
        <v>84</v>
      </c>
      <c r="D14065" s="111" t="s">
        <v>84</v>
      </c>
      <c r="E14065" s="111" t="s">
        <v>126</v>
      </c>
      <c r="F14065" s="111" t="s">
        <v>139</v>
      </c>
      <c r="G14065" s="111" t="s">
        <v>139</v>
      </c>
      <c r="H14065" s="111" t="s">
        <v>139</v>
      </c>
      <c r="I14065" s="111" t="s">
        <v>139</v>
      </c>
      <c r="J14065" t="str">
        <f t="shared" si="438"/>
        <v>5441Dyrket markMineraljord</v>
      </c>
      <c r="K14065" s="111">
        <v>-0.51473189514291939</v>
      </c>
      <c r="L14065" s="111">
        <v>0</v>
      </c>
      <c r="M14065" s="111">
        <v>0</v>
      </c>
      <c r="N14065" s="112">
        <f t="shared" si="439"/>
        <v>-0.51473189514291939</v>
      </c>
    </row>
    <row r="14066" spans="1:14" x14ac:dyDescent="0.25">
      <c r="A14066" s="111" t="s">
        <v>963</v>
      </c>
      <c r="B14066" s="111">
        <f>INDEX(kommuner!C:C,MATCH(_xlfn.NUMBERVALUE(A14066),kommuner!B:B,0))</f>
        <v>5441</v>
      </c>
      <c r="C14066" s="111" t="s">
        <v>84</v>
      </c>
      <c r="D14066" s="111" t="s">
        <v>84</v>
      </c>
      <c r="E14066" s="111" t="s">
        <v>123</v>
      </c>
      <c r="F14066" s="111" t="s">
        <v>139</v>
      </c>
      <c r="G14066" s="111" t="s">
        <v>139</v>
      </c>
      <c r="H14066" s="111" t="s">
        <v>139</v>
      </c>
      <c r="I14066" s="111" t="s">
        <v>139</v>
      </c>
      <c r="J14066" t="str">
        <f t="shared" si="438"/>
        <v>5441Dyrket markOrganisk jord</v>
      </c>
      <c r="K14066" s="111">
        <v>28.726149366675592</v>
      </c>
      <c r="L14066" s="111">
        <v>1.45625</v>
      </c>
      <c r="M14066" s="111">
        <v>0</v>
      </c>
      <c r="N14066" s="112">
        <f t="shared" si="439"/>
        <v>30.182399366675593</v>
      </c>
    </row>
    <row r="14067" spans="1:14" x14ac:dyDescent="0.25">
      <c r="A14067" s="111" t="s">
        <v>963</v>
      </c>
      <c r="B14067" s="111">
        <f>INDEX(kommuner!C:C,MATCH(_xlfn.NUMBERVALUE(A14067),kommuner!B:B,0))</f>
        <v>5441</v>
      </c>
      <c r="C14067" s="111" t="s">
        <v>127</v>
      </c>
      <c r="D14067" s="111" t="s">
        <v>127</v>
      </c>
      <c r="E14067" s="111" t="s">
        <v>126</v>
      </c>
      <c r="F14067" s="111" t="s">
        <v>172</v>
      </c>
      <c r="G14067" s="111" t="s">
        <v>180</v>
      </c>
      <c r="H14067" s="111" t="s">
        <v>172</v>
      </c>
      <c r="I14067" s="111" t="s">
        <v>180</v>
      </c>
      <c r="J14067" t="str">
        <f t="shared" si="438"/>
        <v>5441SkogMineraljordBarskogHøy</v>
      </c>
      <c r="K14067" s="111">
        <v>-4.1008350957832223</v>
      </c>
      <c r="L14067" s="111">
        <v>0.85306406685236758</v>
      </c>
      <c r="M14067" s="111">
        <v>6.4056614999681585E-2</v>
      </c>
      <c r="N14067" s="112">
        <f t="shared" si="439"/>
        <v>-3.183714413931173</v>
      </c>
    </row>
    <row r="14068" spans="1:14" x14ac:dyDescent="0.25">
      <c r="A14068" s="111" t="s">
        <v>963</v>
      </c>
      <c r="B14068" s="111">
        <f>INDEX(kommuner!C:C,MATCH(_xlfn.NUMBERVALUE(A14068),kommuner!B:B,0))</f>
        <v>5441</v>
      </c>
      <c r="C14068" s="111" t="s">
        <v>127</v>
      </c>
      <c r="D14068" s="111" t="s">
        <v>127</v>
      </c>
      <c r="E14068" s="111" t="s">
        <v>126</v>
      </c>
      <c r="F14068" s="111" t="s">
        <v>172</v>
      </c>
      <c r="G14068" s="111" t="s">
        <v>167</v>
      </c>
      <c r="H14068" s="111" t="s">
        <v>172</v>
      </c>
      <c r="I14068" s="111" t="s">
        <v>167</v>
      </c>
      <c r="J14068" t="str">
        <f t="shared" si="438"/>
        <v>5441SkogMineraljordBarskogImpediment</v>
      </c>
      <c r="K14068" s="111">
        <v>-1.3727794028153204</v>
      </c>
      <c r="L14068" s="111">
        <v>0.85306406685236758</v>
      </c>
      <c r="M14068" s="111">
        <v>6.3979989500968365E-2</v>
      </c>
      <c r="N14068" s="112">
        <f t="shared" si="439"/>
        <v>-0.45573534646198444</v>
      </c>
    </row>
    <row r="14069" spans="1:14" x14ac:dyDescent="0.25">
      <c r="A14069" s="111" t="s">
        <v>963</v>
      </c>
      <c r="B14069" s="111">
        <f>INDEX(kommuner!C:C,MATCH(_xlfn.NUMBERVALUE(A14069),kommuner!B:B,0))</f>
        <v>5441</v>
      </c>
      <c r="C14069" s="111" t="s">
        <v>127</v>
      </c>
      <c r="D14069" s="111" t="s">
        <v>127</v>
      </c>
      <c r="E14069" s="111" t="s">
        <v>126</v>
      </c>
      <c r="F14069" s="111" t="s">
        <v>172</v>
      </c>
      <c r="G14069" s="111" t="s">
        <v>190</v>
      </c>
      <c r="H14069" s="111" t="s">
        <v>172</v>
      </c>
      <c r="I14069" s="111" t="s">
        <v>190</v>
      </c>
      <c r="J14069" t="str">
        <f t="shared" si="438"/>
        <v>5441SkogMineraljordBarskogLav</v>
      </c>
      <c r="K14069" s="111">
        <v>-1.2890212031300934</v>
      </c>
      <c r="L14069" s="111">
        <v>0.85306406685236758</v>
      </c>
      <c r="M14069" s="111">
        <v>6.3979989500968365E-2</v>
      </c>
      <c r="N14069" s="112">
        <f t="shared" si="439"/>
        <v>-0.37197714677675742</v>
      </c>
    </row>
    <row r="14070" spans="1:14" x14ac:dyDescent="0.25">
      <c r="A14070" s="111" t="s">
        <v>963</v>
      </c>
      <c r="B14070" s="111">
        <f>INDEX(kommuner!C:C,MATCH(_xlfn.NUMBERVALUE(A14070),kommuner!B:B,0))</f>
        <v>5441</v>
      </c>
      <c r="C14070" s="111" t="s">
        <v>127</v>
      </c>
      <c r="D14070" s="111" t="s">
        <v>127</v>
      </c>
      <c r="E14070" s="111" t="s">
        <v>126</v>
      </c>
      <c r="F14070" s="111" t="s">
        <v>172</v>
      </c>
      <c r="G14070" s="111" t="s">
        <v>173</v>
      </c>
      <c r="H14070" s="111" t="s">
        <v>172</v>
      </c>
      <c r="I14070" s="111" t="s">
        <v>173</v>
      </c>
      <c r="J14070" t="str">
        <f t="shared" si="438"/>
        <v>5441SkogMineraljordBarskogMiddels</v>
      </c>
      <c r="K14070" s="111">
        <v>-2.9452289214132028</v>
      </c>
      <c r="L14070" s="111">
        <v>0.85306406685236758</v>
      </c>
      <c r="M14070" s="111">
        <v>6.4056614999681585E-2</v>
      </c>
      <c r="N14070" s="112">
        <f t="shared" si="439"/>
        <v>-2.0281082395611536</v>
      </c>
    </row>
    <row r="14071" spans="1:14" x14ac:dyDescent="0.25">
      <c r="A14071" s="111" t="s">
        <v>963</v>
      </c>
      <c r="B14071" s="111">
        <f>INDEX(kommuner!C:C,MATCH(_xlfn.NUMBERVALUE(A14071),kommuner!B:B,0))</f>
        <v>5441</v>
      </c>
      <c r="C14071" s="111" t="s">
        <v>127</v>
      </c>
      <c r="D14071" s="111" t="s">
        <v>127</v>
      </c>
      <c r="E14071" s="111" t="s">
        <v>126</v>
      </c>
      <c r="F14071" s="111" t="s">
        <v>172</v>
      </c>
      <c r="G14071" s="111" t="s">
        <v>186</v>
      </c>
      <c r="H14071" s="111" t="s">
        <v>172</v>
      </c>
      <c r="I14071" s="111" t="s">
        <v>186</v>
      </c>
      <c r="J14071" t="str">
        <f t="shared" si="438"/>
        <v>5441SkogMineraljordBarskogSærs høy</v>
      </c>
      <c r="K14071" s="111">
        <v>0.12072674540874306</v>
      </c>
      <c r="L14071" s="111">
        <v>0.85306406685236758</v>
      </c>
      <c r="M14071" s="111">
        <v>6.4056614999681585E-2</v>
      </c>
      <c r="N14071" s="112">
        <f t="shared" si="439"/>
        <v>1.0378474272607923</v>
      </c>
    </row>
    <row r="14072" spans="1:14" x14ac:dyDescent="0.25">
      <c r="A14072" s="111" t="s">
        <v>963</v>
      </c>
      <c r="B14072" s="111">
        <f>INDEX(kommuner!C:C,MATCH(_xlfn.NUMBERVALUE(A14072),kommuner!B:B,0))</f>
        <v>5441</v>
      </c>
      <c r="C14072" s="111" t="s">
        <v>127</v>
      </c>
      <c r="D14072" s="111" t="s">
        <v>127</v>
      </c>
      <c r="E14072" s="111" t="s">
        <v>126</v>
      </c>
      <c r="F14072" s="111" t="s">
        <v>179</v>
      </c>
      <c r="G14072" s="111" t="s">
        <v>180</v>
      </c>
      <c r="H14072" s="111" t="s">
        <v>179</v>
      </c>
      <c r="I14072" s="111" t="s">
        <v>180</v>
      </c>
      <c r="J14072" t="str">
        <f t="shared" si="438"/>
        <v>5441SkogMineraljordBlandingsskogHøy</v>
      </c>
      <c r="K14072" s="111">
        <v>-7.1939050909469406</v>
      </c>
      <c r="L14072" s="111">
        <v>0.85306406685236758</v>
      </c>
      <c r="M14072" s="111">
        <v>6.3979989500968365E-2</v>
      </c>
      <c r="N14072" s="112">
        <f t="shared" si="439"/>
        <v>-6.2768610345936047</v>
      </c>
    </row>
    <row r="14073" spans="1:14" x14ac:dyDescent="0.25">
      <c r="A14073" s="111" t="s">
        <v>963</v>
      </c>
      <c r="B14073" s="111">
        <f>INDEX(kommuner!C:C,MATCH(_xlfn.NUMBERVALUE(A14073),kommuner!B:B,0))</f>
        <v>5441</v>
      </c>
      <c r="C14073" s="111" t="s">
        <v>127</v>
      </c>
      <c r="D14073" s="111" t="s">
        <v>127</v>
      </c>
      <c r="E14073" s="111" t="s">
        <v>126</v>
      </c>
      <c r="F14073" s="111" t="s">
        <v>179</v>
      </c>
      <c r="G14073" s="111" t="s">
        <v>167</v>
      </c>
      <c r="H14073" s="111" t="s">
        <v>179</v>
      </c>
      <c r="I14073" s="111" t="s">
        <v>167</v>
      </c>
      <c r="J14073" t="str">
        <f t="shared" si="438"/>
        <v>5441SkogMineraljordBlandingsskogImpediment</v>
      </c>
      <c r="K14073" s="111">
        <v>-1.6598037998579707</v>
      </c>
      <c r="L14073" s="111">
        <v>0.85306406685236758</v>
      </c>
      <c r="M14073" s="111">
        <v>6.3979989500968365E-2</v>
      </c>
      <c r="N14073" s="112">
        <f t="shared" si="439"/>
        <v>-0.7427597435046347</v>
      </c>
    </row>
    <row r="14074" spans="1:14" x14ac:dyDescent="0.25">
      <c r="A14074" s="111" t="s">
        <v>963</v>
      </c>
      <c r="B14074" s="111">
        <f>INDEX(kommuner!C:C,MATCH(_xlfn.NUMBERVALUE(A14074),kommuner!B:B,0))</f>
        <v>5441</v>
      </c>
      <c r="C14074" s="111" t="s">
        <v>127</v>
      </c>
      <c r="D14074" s="111" t="s">
        <v>127</v>
      </c>
      <c r="E14074" s="111" t="s">
        <v>126</v>
      </c>
      <c r="F14074" s="111" t="s">
        <v>179</v>
      </c>
      <c r="G14074" s="111" t="s">
        <v>190</v>
      </c>
      <c r="H14074" s="111" t="s">
        <v>179</v>
      </c>
      <c r="I14074" s="111" t="s">
        <v>190</v>
      </c>
      <c r="J14074" t="str">
        <f t="shared" si="438"/>
        <v>5441SkogMineraljordBlandingsskogLav</v>
      </c>
      <c r="K14074" s="111">
        <v>-2.5588434197694254</v>
      </c>
      <c r="L14074" s="111">
        <v>0.85306406685236758</v>
      </c>
      <c r="M14074" s="111">
        <v>6.3979989500968365E-2</v>
      </c>
      <c r="N14074" s="112">
        <f t="shared" si="439"/>
        <v>-1.6417993634160897</v>
      </c>
    </row>
    <row r="14075" spans="1:14" x14ac:dyDescent="0.25">
      <c r="A14075" s="111" t="s">
        <v>963</v>
      </c>
      <c r="B14075" s="111">
        <f>INDEX(kommuner!C:C,MATCH(_xlfn.NUMBERVALUE(A14075),kommuner!B:B,0))</f>
        <v>5441</v>
      </c>
      <c r="C14075" s="111" t="s">
        <v>127</v>
      </c>
      <c r="D14075" s="111" t="s">
        <v>127</v>
      </c>
      <c r="E14075" s="111" t="s">
        <v>126</v>
      </c>
      <c r="F14075" s="111" t="s">
        <v>179</v>
      </c>
      <c r="G14075" s="111" t="s">
        <v>173</v>
      </c>
      <c r="H14075" s="111" t="s">
        <v>179</v>
      </c>
      <c r="I14075" s="111" t="s">
        <v>173</v>
      </c>
      <c r="J14075" t="str">
        <f t="shared" si="438"/>
        <v>5441SkogMineraljordBlandingsskogMiddels</v>
      </c>
      <c r="K14075" s="111">
        <v>-3.8687729546762566</v>
      </c>
      <c r="L14075" s="111">
        <v>0.85306406685236758</v>
      </c>
      <c r="M14075" s="111">
        <v>6.3979989500968365E-2</v>
      </c>
      <c r="N14075" s="112">
        <f t="shared" si="439"/>
        <v>-2.9517288983229206</v>
      </c>
    </row>
    <row r="14076" spans="1:14" x14ac:dyDescent="0.25">
      <c r="A14076" s="111" t="s">
        <v>963</v>
      </c>
      <c r="B14076" s="111">
        <f>INDEX(kommuner!C:C,MATCH(_xlfn.NUMBERVALUE(A14076),kommuner!B:B,0))</f>
        <v>5441</v>
      </c>
      <c r="C14076" s="111" t="s">
        <v>127</v>
      </c>
      <c r="D14076" s="111" t="s">
        <v>127</v>
      </c>
      <c r="E14076" s="111" t="s">
        <v>126</v>
      </c>
      <c r="F14076" s="111" t="s">
        <v>179</v>
      </c>
      <c r="G14076" s="111" t="s">
        <v>186</v>
      </c>
      <c r="H14076" s="111" t="s">
        <v>179</v>
      </c>
      <c r="I14076" s="111" t="s">
        <v>186</v>
      </c>
      <c r="J14076" t="str">
        <f t="shared" si="438"/>
        <v>5441SkogMineraljordBlandingsskogSærs høy</v>
      </c>
      <c r="K14076" s="111">
        <v>-2.9395925245326562</v>
      </c>
      <c r="L14076" s="111">
        <v>0.85306406685236758</v>
      </c>
      <c r="M14076" s="111">
        <v>6.3979989500968365E-2</v>
      </c>
      <c r="N14076" s="112">
        <f t="shared" si="439"/>
        <v>-2.0225484681793202</v>
      </c>
    </row>
    <row r="14077" spans="1:14" x14ac:dyDescent="0.25">
      <c r="A14077" s="111" t="s">
        <v>963</v>
      </c>
      <c r="B14077" s="111">
        <f>INDEX(kommuner!C:C,MATCH(_xlfn.NUMBERVALUE(A14077),kommuner!B:B,0))</f>
        <v>5441</v>
      </c>
      <c r="C14077" s="111" t="s">
        <v>127</v>
      </c>
      <c r="D14077" s="111" t="s">
        <v>127</v>
      </c>
      <c r="E14077" s="111" t="s">
        <v>126</v>
      </c>
      <c r="F14077" s="111" t="s">
        <v>185</v>
      </c>
      <c r="G14077" s="111" t="s">
        <v>180</v>
      </c>
      <c r="H14077" s="111" t="s">
        <v>185</v>
      </c>
      <c r="I14077" s="111" t="s">
        <v>180</v>
      </c>
      <c r="J14077" t="str">
        <f t="shared" si="438"/>
        <v>5441SkogMineraljordLauvskogHøy</v>
      </c>
      <c r="K14077" s="111">
        <v>-3.3269846154961789</v>
      </c>
      <c r="L14077" s="111">
        <v>0.85306406685236758</v>
      </c>
      <c r="M14077" s="111">
        <v>6.3979989500968365E-2</v>
      </c>
      <c r="N14077" s="112">
        <f t="shared" si="439"/>
        <v>-2.4099405591428429</v>
      </c>
    </row>
    <row r="14078" spans="1:14" x14ac:dyDescent="0.25">
      <c r="A14078" s="111" t="s">
        <v>963</v>
      </c>
      <c r="B14078" s="111">
        <f>INDEX(kommuner!C:C,MATCH(_xlfn.NUMBERVALUE(A14078),kommuner!B:B,0))</f>
        <v>5441</v>
      </c>
      <c r="C14078" s="111" t="s">
        <v>127</v>
      </c>
      <c r="D14078" s="111" t="s">
        <v>127</v>
      </c>
      <c r="E14078" s="111" t="s">
        <v>126</v>
      </c>
      <c r="F14078" s="111" t="s">
        <v>185</v>
      </c>
      <c r="G14078" s="111" t="s">
        <v>167</v>
      </c>
      <c r="H14078" s="111" t="s">
        <v>185</v>
      </c>
      <c r="I14078" s="111" t="s">
        <v>167</v>
      </c>
      <c r="J14078" t="str">
        <f t="shared" si="438"/>
        <v>5441SkogMineraljordLauvskogImpediment</v>
      </c>
      <c r="K14078" s="111">
        <v>-0.34791782039540947</v>
      </c>
      <c r="L14078" s="111">
        <v>0.85306406685236758</v>
      </c>
      <c r="M14078" s="111">
        <v>6.3979989500968365E-2</v>
      </c>
      <c r="N14078" s="112">
        <f t="shared" si="439"/>
        <v>0.56912623595792644</v>
      </c>
    </row>
    <row r="14079" spans="1:14" x14ac:dyDescent="0.25">
      <c r="A14079" s="111" t="s">
        <v>963</v>
      </c>
      <c r="B14079" s="111">
        <f>INDEX(kommuner!C:C,MATCH(_xlfn.NUMBERVALUE(A14079),kommuner!B:B,0))</f>
        <v>5441</v>
      </c>
      <c r="C14079" s="111" t="s">
        <v>127</v>
      </c>
      <c r="D14079" s="111" t="s">
        <v>127</v>
      </c>
      <c r="E14079" s="111" t="s">
        <v>126</v>
      </c>
      <c r="F14079" s="111" t="s">
        <v>185</v>
      </c>
      <c r="G14079" s="111" t="s">
        <v>190</v>
      </c>
      <c r="H14079" s="111" t="s">
        <v>185</v>
      </c>
      <c r="I14079" s="111" t="s">
        <v>190</v>
      </c>
      <c r="J14079" t="str">
        <f t="shared" si="438"/>
        <v>5441SkogMineraljordLauvskogLav</v>
      </c>
      <c r="K14079" s="111">
        <v>-8.9748170935426599E-2</v>
      </c>
      <c r="L14079" s="111">
        <v>0.85306406685236758</v>
      </c>
      <c r="M14079" s="111">
        <v>6.3979989500968365E-2</v>
      </c>
      <c r="N14079" s="112">
        <f t="shared" si="439"/>
        <v>0.82729588541790933</v>
      </c>
    </row>
    <row r="14080" spans="1:14" x14ac:dyDescent="0.25">
      <c r="A14080" s="111" t="s">
        <v>963</v>
      </c>
      <c r="B14080" s="111">
        <f>INDEX(kommuner!C:C,MATCH(_xlfn.NUMBERVALUE(A14080),kommuner!B:B,0))</f>
        <v>5441</v>
      </c>
      <c r="C14080" s="111" t="s">
        <v>127</v>
      </c>
      <c r="D14080" s="111" t="s">
        <v>127</v>
      </c>
      <c r="E14080" s="111" t="s">
        <v>126</v>
      </c>
      <c r="F14080" s="111" t="s">
        <v>185</v>
      </c>
      <c r="G14080" s="111" t="s">
        <v>173</v>
      </c>
      <c r="H14080" s="111" t="s">
        <v>185</v>
      </c>
      <c r="I14080" s="111" t="s">
        <v>173</v>
      </c>
      <c r="J14080" t="str">
        <f t="shared" si="438"/>
        <v>5441SkogMineraljordLauvskogMiddels</v>
      </c>
      <c r="K14080" s="111">
        <v>-1.7789409505847176</v>
      </c>
      <c r="L14080" s="111">
        <v>0.85306406685236758</v>
      </c>
      <c r="M14080" s="111">
        <v>6.3979989500968365E-2</v>
      </c>
      <c r="N14080" s="112">
        <f t="shared" si="439"/>
        <v>-0.86189689423138161</v>
      </c>
    </row>
    <row r="14081" spans="1:14" x14ac:dyDescent="0.25">
      <c r="A14081" s="111" t="s">
        <v>963</v>
      </c>
      <c r="B14081" s="111">
        <f>INDEX(kommuner!C:C,MATCH(_xlfn.NUMBERVALUE(A14081),kommuner!B:B,0))</f>
        <v>5441</v>
      </c>
      <c r="C14081" s="111" t="s">
        <v>127</v>
      </c>
      <c r="D14081" s="111" t="s">
        <v>127</v>
      </c>
      <c r="E14081" s="111" t="s">
        <v>126</v>
      </c>
      <c r="F14081" s="111" t="s">
        <v>185</v>
      </c>
      <c r="G14081" s="111" t="s">
        <v>186</v>
      </c>
      <c r="H14081" s="111" t="s">
        <v>185</v>
      </c>
      <c r="I14081" s="111" t="s">
        <v>186</v>
      </c>
      <c r="J14081" t="str">
        <f t="shared" si="438"/>
        <v>5441SkogMineraljordLauvskogSærs høy</v>
      </c>
      <c r="K14081" s="111">
        <v>-3.6560473259425113</v>
      </c>
      <c r="L14081" s="111">
        <v>0.85306406685236758</v>
      </c>
      <c r="M14081" s="111">
        <v>6.3979989500968365E-2</v>
      </c>
      <c r="N14081" s="112">
        <f t="shared" si="439"/>
        <v>-2.7390032695891753</v>
      </c>
    </row>
    <row r="14082" spans="1:14" x14ac:dyDescent="0.25">
      <c r="A14082" s="111" t="s">
        <v>963</v>
      </c>
      <c r="B14082" s="111">
        <f>INDEX(kommuner!C:C,MATCH(_xlfn.NUMBERVALUE(A14082),kommuner!B:B,0))</f>
        <v>5441</v>
      </c>
      <c r="C14082" s="111" t="s">
        <v>127</v>
      </c>
      <c r="D14082" s="111" t="s">
        <v>127</v>
      </c>
      <c r="E14082" s="111" t="s">
        <v>123</v>
      </c>
      <c r="F14082" s="111" t="s">
        <v>172</v>
      </c>
      <c r="G14082" s="111" t="s">
        <v>180</v>
      </c>
      <c r="H14082" s="111" t="s">
        <v>172</v>
      </c>
      <c r="I14082" s="111" t="s">
        <v>180</v>
      </c>
      <c r="J14082" t="str">
        <f t="shared" si="438"/>
        <v>5441SkogOrganisk jordBarskogHøy</v>
      </c>
      <c r="K14082" s="111">
        <v>-2.5184559031994138</v>
      </c>
      <c r="L14082" s="111">
        <v>0.92784825435236762</v>
      </c>
      <c r="M14082" s="111">
        <v>0.46518126042825314</v>
      </c>
      <c r="N14082" s="112">
        <f t="shared" si="439"/>
        <v>-1.1254263884187932</v>
      </c>
    </row>
    <row r="14083" spans="1:14" x14ac:dyDescent="0.25">
      <c r="A14083" s="111" t="s">
        <v>963</v>
      </c>
      <c r="B14083" s="111">
        <f>INDEX(kommuner!C:C,MATCH(_xlfn.NUMBERVALUE(A14083),kommuner!B:B,0))</f>
        <v>5441</v>
      </c>
      <c r="C14083" s="111" t="s">
        <v>127</v>
      </c>
      <c r="D14083" s="111" t="s">
        <v>127</v>
      </c>
      <c r="E14083" s="111" t="s">
        <v>123</v>
      </c>
      <c r="F14083" s="111" t="s">
        <v>172</v>
      </c>
      <c r="G14083" s="111" t="s">
        <v>167</v>
      </c>
      <c r="H14083" s="111" t="s">
        <v>172</v>
      </c>
      <c r="I14083" s="111" t="s">
        <v>167</v>
      </c>
      <c r="J14083" t="str">
        <f t="shared" ref="J14083:J14146" si="440">B14083&amp;C14083&amp;E14083&amp;IF(C14083="Skog",F14083&amp;G14083,"")</f>
        <v>5441SkogOrganisk jordBarskogImpediment</v>
      </c>
      <c r="K14083" s="111">
        <v>-0.13011741963904588</v>
      </c>
      <c r="L14083" s="111">
        <v>0.92784825435236762</v>
      </c>
      <c r="M14083" s="111">
        <v>0.46510463492953991</v>
      </c>
      <c r="N14083" s="112">
        <f t="shared" ref="N14083:N14146" si="441">SUM(K14083:M14083)</f>
        <v>1.2628354696428616</v>
      </c>
    </row>
    <row r="14084" spans="1:14" x14ac:dyDescent="0.25">
      <c r="A14084" s="111" t="s">
        <v>963</v>
      </c>
      <c r="B14084" s="111">
        <f>INDEX(kommuner!C:C,MATCH(_xlfn.NUMBERVALUE(A14084),kommuner!B:B,0))</f>
        <v>5441</v>
      </c>
      <c r="C14084" s="111" t="s">
        <v>127</v>
      </c>
      <c r="D14084" s="111" t="s">
        <v>127</v>
      </c>
      <c r="E14084" s="111" t="s">
        <v>123</v>
      </c>
      <c r="F14084" s="111" t="s">
        <v>172</v>
      </c>
      <c r="G14084" s="111" t="s">
        <v>190</v>
      </c>
      <c r="H14084" s="111" t="s">
        <v>172</v>
      </c>
      <c r="I14084" s="111" t="s">
        <v>190</v>
      </c>
      <c r="J14084" t="str">
        <f t="shared" si="440"/>
        <v>5441SkogOrganisk jordBarskogLav</v>
      </c>
      <c r="K14084" s="111">
        <v>-0.50666953101693391</v>
      </c>
      <c r="L14084" s="111">
        <v>0.92784825435236762</v>
      </c>
      <c r="M14084" s="111">
        <v>0.46510463492953991</v>
      </c>
      <c r="N14084" s="112">
        <f t="shared" si="441"/>
        <v>0.88628335826497362</v>
      </c>
    </row>
    <row r="14085" spans="1:14" x14ac:dyDescent="0.25">
      <c r="A14085" s="111" t="s">
        <v>963</v>
      </c>
      <c r="B14085" s="111">
        <f>INDEX(kommuner!C:C,MATCH(_xlfn.NUMBERVALUE(A14085),kommuner!B:B,0))</f>
        <v>5441</v>
      </c>
      <c r="C14085" s="111" t="s">
        <v>127</v>
      </c>
      <c r="D14085" s="111" t="s">
        <v>127</v>
      </c>
      <c r="E14085" s="111" t="s">
        <v>123</v>
      </c>
      <c r="F14085" s="111" t="s">
        <v>172</v>
      </c>
      <c r="G14085" s="111" t="s">
        <v>173</v>
      </c>
      <c r="H14085" s="111" t="s">
        <v>172</v>
      </c>
      <c r="I14085" s="111" t="s">
        <v>173</v>
      </c>
      <c r="J14085" t="str">
        <f t="shared" si="440"/>
        <v>5441SkogOrganisk jordBarskogMiddels</v>
      </c>
      <c r="K14085" s="111">
        <v>-1.5571490961494638</v>
      </c>
      <c r="L14085" s="111">
        <v>0.92784825435236762</v>
      </c>
      <c r="M14085" s="111">
        <v>0.46518126042825314</v>
      </c>
      <c r="N14085" s="112">
        <f t="shared" si="441"/>
        <v>-0.16411958136884308</v>
      </c>
    </row>
    <row r="14086" spans="1:14" x14ac:dyDescent="0.25">
      <c r="A14086" s="111" t="s">
        <v>963</v>
      </c>
      <c r="B14086" s="111">
        <f>INDEX(kommuner!C:C,MATCH(_xlfn.NUMBERVALUE(A14086),kommuner!B:B,0))</f>
        <v>5441</v>
      </c>
      <c r="C14086" s="111" t="s">
        <v>127</v>
      </c>
      <c r="D14086" s="111" t="s">
        <v>127</v>
      </c>
      <c r="E14086" s="111" t="s">
        <v>123</v>
      </c>
      <c r="F14086" s="111" t="s">
        <v>172</v>
      </c>
      <c r="G14086" s="111" t="s">
        <v>186</v>
      </c>
      <c r="H14086" s="111" t="s">
        <v>172</v>
      </c>
      <c r="I14086" s="111" t="s">
        <v>186</v>
      </c>
      <c r="J14086" t="str">
        <f t="shared" si="440"/>
        <v>5441SkogOrganisk jordBarskogSærs høy</v>
      </c>
      <c r="K14086" s="111">
        <v>2.5548655235722699</v>
      </c>
      <c r="L14086" s="111">
        <v>0.92784825435236762</v>
      </c>
      <c r="M14086" s="111">
        <v>0.46518126042825314</v>
      </c>
      <c r="N14086" s="112">
        <f t="shared" si="441"/>
        <v>3.9478950383528906</v>
      </c>
    </row>
    <row r="14087" spans="1:14" x14ac:dyDescent="0.25">
      <c r="A14087" s="111" t="s">
        <v>963</v>
      </c>
      <c r="B14087" s="111">
        <f>INDEX(kommuner!C:C,MATCH(_xlfn.NUMBERVALUE(A14087),kommuner!B:B,0))</f>
        <v>5441</v>
      </c>
      <c r="C14087" s="111" t="s">
        <v>127</v>
      </c>
      <c r="D14087" s="111" t="s">
        <v>127</v>
      </c>
      <c r="E14087" s="111" t="s">
        <v>123</v>
      </c>
      <c r="F14087" s="111" t="s">
        <v>179</v>
      </c>
      <c r="G14087" s="111" t="s">
        <v>180</v>
      </c>
      <c r="H14087" s="111" t="s">
        <v>179</v>
      </c>
      <c r="I14087" s="111" t="s">
        <v>180</v>
      </c>
      <c r="J14087" t="str">
        <f t="shared" si="440"/>
        <v>5441SkogOrganisk jordBlandingsskogHøy</v>
      </c>
      <c r="K14087" s="111">
        <v>-5.5554344456832343</v>
      </c>
      <c r="L14087" s="111">
        <v>0.92784825435236762</v>
      </c>
      <c r="M14087" s="111">
        <v>0.46510463492953991</v>
      </c>
      <c r="N14087" s="112">
        <f t="shared" si="441"/>
        <v>-4.1624815564013264</v>
      </c>
    </row>
    <row r="14088" spans="1:14" x14ac:dyDescent="0.25">
      <c r="A14088" s="111" t="s">
        <v>963</v>
      </c>
      <c r="B14088" s="111">
        <f>INDEX(kommuner!C:C,MATCH(_xlfn.NUMBERVALUE(A14088),kommuner!B:B,0))</f>
        <v>5441</v>
      </c>
      <c r="C14088" s="111" t="s">
        <v>127</v>
      </c>
      <c r="D14088" s="111" t="s">
        <v>127</v>
      </c>
      <c r="E14088" s="111" t="s">
        <v>123</v>
      </c>
      <c r="F14088" s="111" t="s">
        <v>179</v>
      </c>
      <c r="G14088" s="111" t="s">
        <v>167</v>
      </c>
      <c r="H14088" s="111" t="s">
        <v>179</v>
      </c>
      <c r="I14088" s="111" t="s">
        <v>167</v>
      </c>
      <c r="J14088" t="str">
        <f t="shared" si="440"/>
        <v>5441SkogOrganisk jordBlandingsskogImpediment</v>
      </c>
      <c r="K14088" s="111">
        <v>-0.28586344175800005</v>
      </c>
      <c r="L14088" s="111">
        <v>0.92784825435236762</v>
      </c>
      <c r="M14088" s="111">
        <v>0.46510463492953991</v>
      </c>
      <c r="N14088" s="112">
        <f t="shared" si="441"/>
        <v>1.1070894475239075</v>
      </c>
    </row>
    <row r="14089" spans="1:14" x14ac:dyDescent="0.25">
      <c r="A14089" s="111" t="s">
        <v>963</v>
      </c>
      <c r="B14089" s="111">
        <f>INDEX(kommuner!C:C,MATCH(_xlfn.NUMBERVALUE(A14089),kommuner!B:B,0))</f>
        <v>5441</v>
      </c>
      <c r="C14089" s="111" t="s">
        <v>127</v>
      </c>
      <c r="D14089" s="111" t="s">
        <v>127</v>
      </c>
      <c r="E14089" s="111" t="s">
        <v>123</v>
      </c>
      <c r="F14089" s="111" t="s">
        <v>179</v>
      </c>
      <c r="G14089" s="111" t="s">
        <v>190</v>
      </c>
      <c r="H14089" s="111" t="s">
        <v>179</v>
      </c>
      <c r="I14089" s="111" t="s">
        <v>190</v>
      </c>
      <c r="J14089" t="str">
        <f t="shared" si="440"/>
        <v>5441SkogOrganisk jordBlandingsskogLav</v>
      </c>
      <c r="K14089" s="111">
        <v>-1.2347339377887629</v>
      </c>
      <c r="L14089" s="111">
        <v>0.92784825435236762</v>
      </c>
      <c r="M14089" s="111">
        <v>0.46510463492953991</v>
      </c>
      <c r="N14089" s="112">
        <f t="shared" si="441"/>
        <v>0.15821895149314458</v>
      </c>
    </row>
    <row r="14090" spans="1:14" x14ac:dyDescent="0.25">
      <c r="A14090" s="111" t="s">
        <v>963</v>
      </c>
      <c r="B14090" s="111">
        <f>INDEX(kommuner!C:C,MATCH(_xlfn.NUMBERVALUE(A14090),kommuner!B:B,0))</f>
        <v>5441</v>
      </c>
      <c r="C14090" s="111" t="s">
        <v>127</v>
      </c>
      <c r="D14090" s="111" t="s">
        <v>127</v>
      </c>
      <c r="E14090" s="111" t="s">
        <v>123</v>
      </c>
      <c r="F14090" s="111" t="s">
        <v>179</v>
      </c>
      <c r="G14090" s="111" t="s">
        <v>173</v>
      </c>
      <c r="H14090" s="111" t="s">
        <v>179</v>
      </c>
      <c r="I14090" s="111" t="s">
        <v>173</v>
      </c>
      <c r="J14090" t="str">
        <f t="shared" si="440"/>
        <v>5441SkogOrganisk jordBlandingsskogMiddels</v>
      </c>
      <c r="K14090" s="111">
        <v>-2.4239591752717748</v>
      </c>
      <c r="L14090" s="111">
        <v>0.92784825435236762</v>
      </c>
      <c r="M14090" s="111">
        <v>0.46510463492953991</v>
      </c>
      <c r="N14090" s="112">
        <f t="shared" si="441"/>
        <v>-1.0310062859898674</v>
      </c>
    </row>
    <row r="14091" spans="1:14" x14ac:dyDescent="0.25">
      <c r="A14091" s="111" t="s">
        <v>963</v>
      </c>
      <c r="B14091" s="111">
        <f>INDEX(kommuner!C:C,MATCH(_xlfn.NUMBERVALUE(A14091),kommuner!B:B,0))</f>
        <v>5441</v>
      </c>
      <c r="C14091" s="111" t="s">
        <v>127</v>
      </c>
      <c r="D14091" s="111" t="s">
        <v>127</v>
      </c>
      <c r="E14091" s="111" t="s">
        <v>123</v>
      </c>
      <c r="F14091" s="111" t="s">
        <v>179</v>
      </c>
      <c r="G14091" s="111" t="s">
        <v>186</v>
      </c>
      <c r="H14091" s="111" t="s">
        <v>179</v>
      </c>
      <c r="I14091" s="111" t="s">
        <v>186</v>
      </c>
      <c r="J14091" t="str">
        <f t="shared" si="440"/>
        <v>5441SkogOrganisk jordBlandingsskogSærs høy</v>
      </c>
      <c r="K14091" s="111">
        <v>-1.5726115302258048</v>
      </c>
      <c r="L14091" s="111">
        <v>0.92784825435236762</v>
      </c>
      <c r="M14091" s="111">
        <v>0.46510463492953991</v>
      </c>
      <c r="N14091" s="112">
        <f t="shared" si="441"/>
        <v>-0.17965864094389727</v>
      </c>
    </row>
    <row r="14092" spans="1:14" x14ac:dyDescent="0.25">
      <c r="A14092" s="111" t="s">
        <v>963</v>
      </c>
      <c r="B14092" s="111">
        <f>INDEX(kommuner!C:C,MATCH(_xlfn.NUMBERVALUE(A14092),kommuner!B:B,0))</f>
        <v>5441</v>
      </c>
      <c r="C14092" s="111" t="s">
        <v>127</v>
      </c>
      <c r="D14092" s="111" t="s">
        <v>127</v>
      </c>
      <c r="E14092" s="111" t="s">
        <v>123</v>
      </c>
      <c r="F14092" s="111" t="s">
        <v>185</v>
      </c>
      <c r="G14092" s="111" t="s">
        <v>180</v>
      </c>
      <c r="H14092" s="111" t="s">
        <v>185</v>
      </c>
      <c r="I14092" s="111" t="s">
        <v>180</v>
      </c>
      <c r="J14092" t="str">
        <f t="shared" si="440"/>
        <v>5441SkogOrganisk jordLauvskogHøy</v>
      </c>
      <c r="K14092" s="111">
        <v>-1.9913688882377358</v>
      </c>
      <c r="L14092" s="111">
        <v>0.92784825435236762</v>
      </c>
      <c r="M14092" s="111">
        <v>0.46510463492953991</v>
      </c>
      <c r="N14092" s="112">
        <f t="shared" si="441"/>
        <v>-0.59841599895582831</v>
      </c>
    </row>
    <row r="14093" spans="1:14" x14ac:dyDescent="0.25">
      <c r="A14093" s="111" t="s">
        <v>963</v>
      </c>
      <c r="B14093" s="111">
        <f>INDEX(kommuner!C:C,MATCH(_xlfn.NUMBERVALUE(A14093),kommuner!B:B,0))</f>
        <v>5441</v>
      </c>
      <c r="C14093" s="111" t="s">
        <v>127</v>
      </c>
      <c r="D14093" s="111" t="s">
        <v>127</v>
      </c>
      <c r="E14093" s="111" t="s">
        <v>123</v>
      </c>
      <c r="F14093" s="111" t="s">
        <v>185</v>
      </c>
      <c r="G14093" s="111" t="s">
        <v>167</v>
      </c>
      <c r="H14093" s="111" t="s">
        <v>185</v>
      </c>
      <c r="I14093" s="111" t="s">
        <v>167</v>
      </c>
      <c r="J14093" t="str">
        <f t="shared" si="440"/>
        <v>5441SkogOrganisk jordLauvskogImpediment</v>
      </c>
      <c r="K14093" s="111">
        <v>0.35000626494250675</v>
      </c>
      <c r="L14093" s="111">
        <v>0.92784825435236762</v>
      </c>
      <c r="M14093" s="111">
        <v>0.46510463492953991</v>
      </c>
      <c r="N14093" s="112">
        <f t="shared" si="441"/>
        <v>1.7429591542244141</v>
      </c>
    </row>
    <row r="14094" spans="1:14" x14ac:dyDescent="0.25">
      <c r="A14094" s="111" t="s">
        <v>963</v>
      </c>
      <c r="B14094" s="111">
        <f>INDEX(kommuner!C:C,MATCH(_xlfn.NUMBERVALUE(A14094),kommuner!B:B,0))</f>
        <v>5441</v>
      </c>
      <c r="C14094" s="111" t="s">
        <v>127</v>
      </c>
      <c r="D14094" s="111" t="s">
        <v>127</v>
      </c>
      <c r="E14094" s="111" t="s">
        <v>123</v>
      </c>
      <c r="F14094" s="111" t="s">
        <v>185</v>
      </c>
      <c r="G14094" s="111" t="s">
        <v>190</v>
      </c>
      <c r="H14094" s="111" t="s">
        <v>185</v>
      </c>
      <c r="I14094" s="111" t="s">
        <v>190</v>
      </c>
      <c r="J14094" t="str">
        <f t="shared" si="440"/>
        <v>5441SkogOrganisk jordLauvskogLav</v>
      </c>
      <c r="K14094" s="111">
        <v>1.1144075558526714</v>
      </c>
      <c r="L14094" s="111">
        <v>0.92784825435236762</v>
      </c>
      <c r="M14094" s="111">
        <v>0.46510463492953991</v>
      </c>
      <c r="N14094" s="112">
        <f t="shared" si="441"/>
        <v>2.5073604451345788</v>
      </c>
    </row>
    <row r="14095" spans="1:14" x14ac:dyDescent="0.25">
      <c r="A14095" s="111" t="s">
        <v>963</v>
      </c>
      <c r="B14095" s="111">
        <f>INDEX(kommuner!C:C,MATCH(_xlfn.NUMBERVALUE(A14095),kommuner!B:B,0))</f>
        <v>5441</v>
      </c>
      <c r="C14095" s="111" t="s">
        <v>127</v>
      </c>
      <c r="D14095" s="111" t="s">
        <v>127</v>
      </c>
      <c r="E14095" s="111" t="s">
        <v>123</v>
      </c>
      <c r="F14095" s="111" t="s">
        <v>185</v>
      </c>
      <c r="G14095" s="111" t="s">
        <v>173</v>
      </c>
      <c r="H14095" s="111" t="s">
        <v>185</v>
      </c>
      <c r="I14095" s="111" t="s">
        <v>173</v>
      </c>
      <c r="J14095" t="str">
        <f t="shared" si="440"/>
        <v>5441SkogOrganisk jordLauvskogMiddels</v>
      </c>
      <c r="K14095" s="111">
        <v>-0.62664468270982987</v>
      </c>
      <c r="L14095" s="111">
        <v>0.92784825435236762</v>
      </c>
      <c r="M14095" s="111">
        <v>0.46510463492953991</v>
      </c>
      <c r="N14095" s="112">
        <f t="shared" si="441"/>
        <v>0.76630820657207765</v>
      </c>
    </row>
    <row r="14096" spans="1:14" x14ac:dyDescent="0.25">
      <c r="A14096" s="111" t="s">
        <v>963</v>
      </c>
      <c r="B14096" s="111">
        <f>INDEX(kommuner!C:C,MATCH(_xlfn.NUMBERVALUE(A14096),kommuner!B:B,0))</f>
        <v>5441</v>
      </c>
      <c r="C14096" s="111" t="s">
        <v>127</v>
      </c>
      <c r="D14096" s="111" t="s">
        <v>127</v>
      </c>
      <c r="E14096" s="111" t="s">
        <v>123</v>
      </c>
      <c r="F14096" s="111" t="s">
        <v>185</v>
      </c>
      <c r="G14096" s="111" t="s">
        <v>186</v>
      </c>
      <c r="H14096" s="111" t="s">
        <v>185</v>
      </c>
      <c r="I14096" s="111" t="s">
        <v>186</v>
      </c>
      <c r="J14096" t="str">
        <f t="shared" si="440"/>
        <v>5441SkogOrganisk jordLauvskogSærs høy</v>
      </c>
      <c r="K14096" s="111">
        <v>-1.8997279926091779</v>
      </c>
      <c r="L14096" s="111">
        <v>0.92784825435236762</v>
      </c>
      <c r="M14096" s="111">
        <v>0.46510463492953991</v>
      </c>
      <c r="N14096" s="112">
        <f t="shared" si="441"/>
        <v>-0.50677510332727038</v>
      </c>
    </row>
    <row r="14097" spans="1:14" x14ac:dyDescent="0.25">
      <c r="A14097" s="111" t="s">
        <v>963</v>
      </c>
      <c r="B14097" s="111">
        <f>INDEX(kommuner!C:C,MATCH(_xlfn.NUMBERVALUE(A14097),kommuner!B:B,0))</f>
        <v>5441</v>
      </c>
      <c r="C14097" s="111" t="s">
        <v>83</v>
      </c>
      <c r="D14097" s="111" t="s">
        <v>83</v>
      </c>
      <c r="E14097" s="111" t="s">
        <v>126</v>
      </c>
      <c r="F14097" s="111" t="s">
        <v>139</v>
      </c>
      <c r="G14097" s="111" t="s">
        <v>139</v>
      </c>
      <c r="H14097" s="111" t="s">
        <v>139</v>
      </c>
      <c r="I14097" s="111" t="s">
        <v>139</v>
      </c>
      <c r="J14097" t="str">
        <f t="shared" si="440"/>
        <v>5441Utbygd arealMineraljord</v>
      </c>
      <c r="K14097" s="111">
        <v>6.7868445194857546E-2</v>
      </c>
      <c r="L14097" s="111">
        <v>0</v>
      </c>
      <c r="M14097" s="111">
        <v>1.303047089454229E-2</v>
      </c>
      <c r="N14097" s="112">
        <f t="shared" si="441"/>
        <v>8.0898916089399836E-2</v>
      </c>
    </row>
    <row r="14098" spans="1:14" x14ac:dyDescent="0.25">
      <c r="A14098" s="111" t="s">
        <v>963</v>
      </c>
      <c r="B14098" s="111">
        <f>INDEX(kommuner!C:C,MATCH(_xlfn.NUMBERVALUE(A14098),kommuner!B:B,0))</f>
        <v>5441</v>
      </c>
      <c r="C14098" s="111" t="s">
        <v>83</v>
      </c>
      <c r="D14098" s="111" t="s">
        <v>83</v>
      </c>
      <c r="E14098" s="111" t="s">
        <v>123</v>
      </c>
      <c r="F14098" s="111" t="s">
        <v>139</v>
      </c>
      <c r="G14098" s="111" t="s">
        <v>139</v>
      </c>
      <c r="H14098" s="111" t="s">
        <v>139</v>
      </c>
      <c r="I14098" s="111" t="s">
        <v>139</v>
      </c>
      <c r="J14098" t="str">
        <f t="shared" si="440"/>
        <v>5441Utbygd arealOrganisk jord</v>
      </c>
      <c r="K14098" s="111">
        <v>29.011421395201612</v>
      </c>
      <c r="L14098" s="111">
        <v>0</v>
      </c>
      <c r="M14098" s="111">
        <v>1.303047089454229E-2</v>
      </c>
      <c r="N14098" s="112">
        <f t="shared" si="441"/>
        <v>29.024451866096154</v>
      </c>
    </row>
    <row r="14099" spans="1:14" x14ac:dyDescent="0.25">
      <c r="A14099" s="111" t="s">
        <v>963</v>
      </c>
      <c r="B14099" s="111">
        <f>INDEX(kommuner!C:C,MATCH(_xlfn.NUMBERVALUE(A14099),kommuner!B:B,0))</f>
        <v>5441</v>
      </c>
      <c r="C14099" s="111" t="s">
        <v>181</v>
      </c>
      <c r="D14099" s="111" t="s">
        <v>181</v>
      </c>
      <c r="E14099" s="111" t="s">
        <v>123</v>
      </c>
      <c r="F14099" s="111" t="s">
        <v>139</v>
      </c>
      <c r="G14099" s="111" t="s">
        <v>139</v>
      </c>
      <c r="H14099" s="111" t="s">
        <v>139</v>
      </c>
      <c r="I14099" s="111" t="s">
        <v>139</v>
      </c>
      <c r="J14099" t="str">
        <f t="shared" si="440"/>
        <v>5441Vann og myrOrganisk jord</v>
      </c>
      <c r="K14099" s="111">
        <v>-0.20040009744654491</v>
      </c>
      <c r="L14099" s="111">
        <v>0</v>
      </c>
      <c r="M14099" s="111">
        <v>0</v>
      </c>
      <c r="N14099" s="112">
        <f t="shared" si="441"/>
        <v>-0.20040009744654491</v>
      </c>
    </row>
    <row r="14100" spans="1:14" x14ac:dyDescent="0.25">
      <c r="A14100" s="111" t="s">
        <v>964</v>
      </c>
      <c r="B14100" s="111">
        <f>INDEX(kommuner!C:C,MATCH(_xlfn.NUMBERVALUE(A14100),kommuner!B:B,0))</f>
        <v>5442</v>
      </c>
      <c r="C14100" s="111" t="s">
        <v>82</v>
      </c>
      <c r="D14100" s="111" t="s">
        <v>82</v>
      </c>
      <c r="E14100" s="111" t="s">
        <v>126</v>
      </c>
      <c r="F14100" s="111" t="s">
        <v>139</v>
      </c>
      <c r="G14100" s="111" t="s">
        <v>139</v>
      </c>
      <c r="H14100" s="111" t="s">
        <v>139</v>
      </c>
      <c r="I14100" s="111" t="s">
        <v>139</v>
      </c>
      <c r="J14100" t="str">
        <f t="shared" si="440"/>
        <v>5442Annen utmarkMineraljord</v>
      </c>
      <c r="K14100" s="111">
        <v>-1.4554712585335521E-3</v>
      </c>
      <c r="L14100" s="111">
        <v>0</v>
      </c>
      <c r="M14100" s="111">
        <v>0</v>
      </c>
      <c r="N14100" s="112">
        <f t="shared" si="441"/>
        <v>-1.4554712585335521E-3</v>
      </c>
    </row>
    <row r="14101" spans="1:14" x14ac:dyDescent="0.25">
      <c r="A14101" s="111" t="s">
        <v>964</v>
      </c>
      <c r="B14101" s="111">
        <f>INDEX(kommuner!C:C,MATCH(_xlfn.NUMBERVALUE(A14101),kommuner!B:B,0))</f>
        <v>5442</v>
      </c>
      <c r="C14101" s="111" t="s">
        <v>121</v>
      </c>
      <c r="D14101" s="111" t="s">
        <v>121</v>
      </c>
      <c r="E14101" s="111" t="s">
        <v>126</v>
      </c>
      <c r="F14101" s="111" t="s">
        <v>139</v>
      </c>
      <c r="G14101" s="111" t="s">
        <v>139</v>
      </c>
      <c r="H14101" s="111" t="s">
        <v>139</v>
      </c>
      <c r="I14101" s="111" t="s">
        <v>139</v>
      </c>
      <c r="J14101" t="str">
        <f t="shared" si="440"/>
        <v>5442BeiteMineraljord</v>
      </c>
      <c r="K14101" s="111">
        <v>-0.96338340838695502</v>
      </c>
      <c r="L14101" s="111">
        <v>0</v>
      </c>
      <c r="M14101" s="111">
        <v>1.2448711246839999E-7</v>
      </c>
      <c r="N14101" s="112">
        <f t="shared" si="441"/>
        <v>-0.96338328389984251</v>
      </c>
    </row>
    <row r="14102" spans="1:14" x14ac:dyDescent="0.25">
      <c r="A14102" s="111" t="s">
        <v>964</v>
      </c>
      <c r="B14102" s="111">
        <f>INDEX(kommuner!C:C,MATCH(_xlfn.NUMBERVALUE(A14102),kommuner!B:B,0))</f>
        <v>5442</v>
      </c>
      <c r="C14102" s="111" t="s">
        <v>121</v>
      </c>
      <c r="D14102" s="111" t="s">
        <v>121</v>
      </c>
      <c r="E14102" s="111" t="s">
        <v>123</v>
      </c>
      <c r="F14102" s="111" t="s">
        <v>139</v>
      </c>
      <c r="G14102" s="111" t="s">
        <v>139</v>
      </c>
      <c r="H14102" s="111" t="s">
        <v>139</v>
      </c>
      <c r="I14102" s="111" t="s">
        <v>139</v>
      </c>
      <c r="J14102" t="str">
        <f t="shared" si="440"/>
        <v>5442BeiteOrganisk jord</v>
      </c>
      <c r="K14102" s="111">
        <v>12.077525935985037</v>
      </c>
      <c r="L14102" s="111">
        <v>1.6412500000000001</v>
      </c>
      <c r="M14102" s="111">
        <v>0</v>
      </c>
      <c r="N14102" s="112">
        <f t="shared" si="441"/>
        <v>13.718775935985036</v>
      </c>
    </row>
    <row r="14103" spans="1:14" x14ac:dyDescent="0.25">
      <c r="A14103" s="111" t="s">
        <v>964</v>
      </c>
      <c r="B14103" s="111">
        <f>INDEX(kommuner!C:C,MATCH(_xlfn.NUMBERVALUE(A14103),kommuner!B:B,0))</f>
        <v>5442</v>
      </c>
      <c r="C14103" s="111" t="s">
        <v>84</v>
      </c>
      <c r="D14103" s="111" t="s">
        <v>84</v>
      </c>
      <c r="E14103" s="111" t="s">
        <v>126</v>
      </c>
      <c r="F14103" s="111" t="s">
        <v>139</v>
      </c>
      <c r="G14103" s="111" t="s">
        <v>139</v>
      </c>
      <c r="H14103" s="111" t="s">
        <v>139</v>
      </c>
      <c r="I14103" s="111" t="s">
        <v>139</v>
      </c>
      <c r="J14103" t="str">
        <f t="shared" si="440"/>
        <v>5442Dyrket markMineraljord</v>
      </c>
      <c r="K14103" s="111">
        <v>-0.51473189514291939</v>
      </c>
      <c r="L14103" s="111">
        <v>0</v>
      </c>
      <c r="M14103" s="111">
        <v>0</v>
      </c>
      <c r="N14103" s="112">
        <f t="shared" si="441"/>
        <v>-0.51473189514291939</v>
      </c>
    </row>
    <row r="14104" spans="1:14" x14ac:dyDescent="0.25">
      <c r="A14104" s="111" t="s">
        <v>964</v>
      </c>
      <c r="B14104" s="111">
        <f>INDEX(kommuner!C:C,MATCH(_xlfn.NUMBERVALUE(A14104),kommuner!B:B,0))</f>
        <v>5442</v>
      </c>
      <c r="C14104" s="111" t="s">
        <v>84</v>
      </c>
      <c r="D14104" s="111" t="s">
        <v>84</v>
      </c>
      <c r="E14104" s="111" t="s">
        <v>123</v>
      </c>
      <c r="F14104" s="111" t="s">
        <v>139</v>
      </c>
      <c r="G14104" s="111" t="s">
        <v>139</v>
      </c>
      <c r="H14104" s="111" t="s">
        <v>139</v>
      </c>
      <c r="I14104" s="111" t="s">
        <v>139</v>
      </c>
      <c r="J14104" t="str">
        <f t="shared" si="440"/>
        <v>5442Dyrket markOrganisk jord</v>
      </c>
      <c r="K14104" s="111">
        <v>28.726149366675592</v>
      </c>
      <c r="L14104" s="111">
        <v>1.45625</v>
      </c>
      <c r="M14104" s="111">
        <v>0</v>
      </c>
      <c r="N14104" s="112">
        <f t="shared" si="441"/>
        <v>30.182399366675593</v>
      </c>
    </row>
    <row r="14105" spans="1:14" x14ac:dyDescent="0.25">
      <c r="A14105" s="111" t="s">
        <v>964</v>
      </c>
      <c r="B14105" s="111">
        <f>INDEX(kommuner!C:C,MATCH(_xlfn.NUMBERVALUE(A14105),kommuner!B:B,0))</f>
        <v>5442</v>
      </c>
      <c r="C14105" s="111" t="s">
        <v>127</v>
      </c>
      <c r="D14105" s="111" t="s">
        <v>127</v>
      </c>
      <c r="E14105" s="111" t="s">
        <v>126</v>
      </c>
      <c r="F14105" s="111" t="s">
        <v>172</v>
      </c>
      <c r="G14105" s="111" t="s">
        <v>180</v>
      </c>
      <c r="H14105" s="111" t="s">
        <v>172</v>
      </c>
      <c r="I14105" s="111" t="s">
        <v>180</v>
      </c>
      <c r="J14105" t="str">
        <f t="shared" si="440"/>
        <v>5442SkogMineraljordBarskogHøy</v>
      </c>
      <c r="K14105" s="111">
        <v>-4.1008350957832223</v>
      </c>
      <c r="L14105" s="111">
        <v>0.85306406685236758</v>
      </c>
      <c r="M14105" s="111">
        <v>6.4056614999681585E-2</v>
      </c>
      <c r="N14105" s="112">
        <f t="shared" si="441"/>
        <v>-3.183714413931173</v>
      </c>
    </row>
    <row r="14106" spans="1:14" x14ac:dyDescent="0.25">
      <c r="A14106" s="111" t="s">
        <v>964</v>
      </c>
      <c r="B14106" s="111">
        <f>INDEX(kommuner!C:C,MATCH(_xlfn.NUMBERVALUE(A14106),kommuner!B:B,0))</f>
        <v>5442</v>
      </c>
      <c r="C14106" s="111" t="s">
        <v>127</v>
      </c>
      <c r="D14106" s="111" t="s">
        <v>127</v>
      </c>
      <c r="E14106" s="111" t="s">
        <v>126</v>
      </c>
      <c r="F14106" s="111" t="s">
        <v>172</v>
      </c>
      <c r="G14106" s="111" t="s">
        <v>167</v>
      </c>
      <c r="H14106" s="111" t="s">
        <v>172</v>
      </c>
      <c r="I14106" s="111" t="s">
        <v>167</v>
      </c>
      <c r="J14106" t="str">
        <f t="shared" si="440"/>
        <v>5442SkogMineraljordBarskogImpediment</v>
      </c>
      <c r="K14106" s="111">
        <v>-1.3727794028153204</v>
      </c>
      <c r="L14106" s="111">
        <v>0.85306406685236758</v>
      </c>
      <c r="M14106" s="111">
        <v>6.3979989500968365E-2</v>
      </c>
      <c r="N14106" s="112">
        <f t="shared" si="441"/>
        <v>-0.45573534646198444</v>
      </c>
    </row>
    <row r="14107" spans="1:14" x14ac:dyDescent="0.25">
      <c r="A14107" s="111" t="s">
        <v>964</v>
      </c>
      <c r="B14107" s="111">
        <f>INDEX(kommuner!C:C,MATCH(_xlfn.NUMBERVALUE(A14107),kommuner!B:B,0))</f>
        <v>5442</v>
      </c>
      <c r="C14107" s="111" t="s">
        <v>127</v>
      </c>
      <c r="D14107" s="111" t="s">
        <v>127</v>
      </c>
      <c r="E14107" s="111" t="s">
        <v>126</v>
      </c>
      <c r="F14107" s="111" t="s">
        <v>172</v>
      </c>
      <c r="G14107" s="111" t="s">
        <v>190</v>
      </c>
      <c r="H14107" s="111" t="s">
        <v>172</v>
      </c>
      <c r="I14107" s="111" t="s">
        <v>190</v>
      </c>
      <c r="J14107" t="str">
        <f t="shared" si="440"/>
        <v>5442SkogMineraljordBarskogLav</v>
      </c>
      <c r="K14107" s="111">
        <v>-1.2890212031300934</v>
      </c>
      <c r="L14107" s="111">
        <v>0.85306406685236758</v>
      </c>
      <c r="M14107" s="111">
        <v>6.3979989500968365E-2</v>
      </c>
      <c r="N14107" s="112">
        <f t="shared" si="441"/>
        <v>-0.37197714677675742</v>
      </c>
    </row>
    <row r="14108" spans="1:14" x14ac:dyDescent="0.25">
      <c r="A14108" s="111" t="s">
        <v>964</v>
      </c>
      <c r="B14108" s="111">
        <f>INDEX(kommuner!C:C,MATCH(_xlfn.NUMBERVALUE(A14108),kommuner!B:B,0))</f>
        <v>5442</v>
      </c>
      <c r="C14108" s="111" t="s">
        <v>127</v>
      </c>
      <c r="D14108" s="111" t="s">
        <v>127</v>
      </c>
      <c r="E14108" s="111" t="s">
        <v>126</v>
      </c>
      <c r="F14108" s="111" t="s">
        <v>172</v>
      </c>
      <c r="G14108" s="111" t="s">
        <v>173</v>
      </c>
      <c r="H14108" s="111" t="s">
        <v>172</v>
      </c>
      <c r="I14108" s="111" t="s">
        <v>173</v>
      </c>
      <c r="J14108" t="str">
        <f t="shared" si="440"/>
        <v>5442SkogMineraljordBarskogMiddels</v>
      </c>
      <c r="K14108" s="111">
        <v>-2.9452289214132028</v>
      </c>
      <c r="L14108" s="111">
        <v>0.85306406685236758</v>
      </c>
      <c r="M14108" s="111">
        <v>6.4056614999681585E-2</v>
      </c>
      <c r="N14108" s="112">
        <f t="shared" si="441"/>
        <v>-2.0281082395611536</v>
      </c>
    </row>
    <row r="14109" spans="1:14" x14ac:dyDescent="0.25">
      <c r="A14109" s="111" t="s">
        <v>964</v>
      </c>
      <c r="B14109" s="111">
        <f>INDEX(kommuner!C:C,MATCH(_xlfn.NUMBERVALUE(A14109),kommuner!B:B,0))</f>
        <v>5442</v>
      </c>
      <c r="C14109" s="111" t="s">
        <v>127</v>
      </c>
      <c r="D14109" s="111" t="s">
        <v>127</v>
      </c>
      <c r="E14109" s="111" t="s">
        <v>126</v>
      </c>
      <c r="F14109" s="111" t="s">
        <v>172</v>
      </c>
      <c r="G14109" s="111" t="s">
        <v>186</v>
      </c>
      <c r="H14109" s="111" t="s">
        <v>172</v>
      </c>
      <c r="I14109" s="111" t="s">
        <v>186</v>
      </c>
      <c r="J14109" t="str">
        <f t="shared" si="440"/>
        <v>5442SkogMineraljordBarskogSærs høy</v>
      </c>
      <c r="K14109" s="111">
        <v>0.12072674540874306</v>
      </c>
      <c r="L14109" s="111">
        <v>0.85306406685236758</v>
      </c>
      <c r="M14109" s="111">
        <v>6.4056614999681585E-2</v>
      </c>
      <c r="N14109" s="112">
        <f t="shared" si="441"/>
        <v>1.0378474272607923</v>
      </c>
    </row>
    <row r="14110" spans="1:14" x14ac:dyDescent="0.25">
      <c r="A14110" s="111" t="s">
        <v>964</v>
      </c>
      <c r="B14110" s="111">
        <f>INDEX(kommuner!C:C,MATCH(_xlfn.NUMBERVALUE(A14110),kommuner!B:B,0))</f>
        <v>5442</v>
      </c>
      <c r="C14110" s="111" t="s">
        <v>127</v>
      </c>
      <c r="D14110" s="111" t="s">
        <v>127</v>
      </c>
      <c r="E14110" s="111" t="s">
        <v>126</v>
      </c>
      <c r="F14110" s="111" t="s">
        <v>179</v>
      </c>
      <c r="G14110" s="111" t="s">
        <v>180</v>
      </c>
      <c r="H14110" s="111" t="s">
        <v>179</v>
      </c>
      <c r="I14110" s="111" t="s">
        <v>180</v>
      </c>
      <c r="J14110" t="str">
        <f t="shared" si="440"/>
        <v>5442SkogMineraljordBlandingsskogHøy</v>
      </c>
      <c r="K14110" s="111">
        <v>-7.1939050909469406</v>
      </c>
      <c r="L14110" s="111">
        <v>0.85306406685236758</v>
      </c>
      <c r="M14110" s="111">
        <v>6.3979989500968365E-2</v>
      </c>
      <c r="N14110" s="112">
        <f t="shared" si="441"/>
        <v>-6.2768610345936047</v>
      </c>
    </row>
    <row r="14111" spans="1:14" x14ac:dyDescent="0.25">
      <c r="A14111" s="111" t="s">
        <v>964</v>
      </c>
      <c r="B14111" s="111">
        <f>INDEX(kommuner!C:C,MATCH(_xlfn.NUMBERVALUE(A14111),kommuner!B:B,0))</f>
        <v>5442</v>
      </c>
      <c r="C14111" s="111" t="s">
        <v>127</v>
      </c>
      <c r="D14111" s="111" t="s">
        <v>127</v>
      </c>
      <c r="E14111" s="111" t="s">
        <v>126</v>
      </c>
      <c r="F14111" s="111" t="s">
        <v>179</v>
      </c>
      <c r="G14111" s="111" t="s">
        <v>167</v>
      </c>
      <c r="H14111" s="111" t="s">
        <v>179</v>
      </c>
      <c r="I14111" s="111" t="s">
        <v>167</v>
      </c>
      <c r="J14111" t="str">
        <f t="shared" si="440"/>
        <v>5442SkogMineraljordBlandingsskogImpediment</v>
      </c>
      <c r="K14111" s="111">
        <v>-1.6598037998579707</v>
      </c>
      <c r="L14111" s="111">
        <v>0.85306406685236758</v>
      </c>
      <c r="M14111" s="111">
        <v>6.3979989500968365E-2</v>
      </c>
      <c r="N14111" s="112">
        <f t="shared" si="441"/>
        <v>-0.7427597435046347</v>
      </c>
    </row>
    <row r="14112" spans="1:14" x14ac:dyDescent="0.25">
      <c r="A14112" s="111" t="s">
        <v>964</v>
      </c>
      <c r="B14112" s="111">
        <f>INDEX(kommuner!C:C,MATCH(_xlfn.NUMBERVALUE(A14112),kommuner!B:B,0))</f>
        <v>5442</v>
      </c>
      <c r="C14112" s="111" t="s">
        <v>127</v>
      </c>
      <c r="D14112" s="111" t="s">
        <v>127</v>
      </c>
      <c r="E14112" s="111" t="s">
        <v>126</v>
      </c>
      <c r="F14112" s="111" t="s">
        <v>179</v>
      </c>
      <c r="G14112" s="111" t="s">
        <v>190</v>
      </c>
      <c r="H14112" s="111" t="s">
        <v>179</v>
      </c>
      <c r="I14112" s="111" t="s">
        <v>190</v>
      </c>
      <c r="J14112" t="str">
        <f t="shared" si="440"/>
        <v>5442SkogMineraljordBlandingsskogLav</v>
      </c>
      <c r="K14112" s="111">
        <v>-2.5588434197694254</v>
      </c>
      <c r="L14112" s="111">
        <v>0.85306406685236758</v>
      </c>
      <c r="M14112" s="111">
        <v>6.3979989500968365E-2</v>
      </c>
      <c r="N14112" s="112">
        <f t="shared" si="441"/>
        <v>-1.6417993634160897</v>
      </c>
    </row>
    <row r="14113" spans="1:14" x14ac:dyDescent="0.25">
      <c r="A14113" s="111" t="s">
        <v>964</v>
      </c>
      <c r="B14113" s="111">
        <f>INDEX(kommuner!C:C,MATCH(_xlfn.NUMBERVALUE(A14113),kommuner!B:B,0))</f>
        <v>5442</v>
      </c>
      <c r="C14113" s="111" t="s">
        <v>127</v>
      </c>
      <c r="D14113" s="111" t="s">
        <v>127</v>
      </c>
      <c r="E14113" s="111" t="s">
        <v>126</v>
      </c>
      <c r="F14113" s="111" t="s">
        <v>179</v>
      </c>
      <c r="G14113" s="111" t="s">
        <v>173</v>
      </c>
      <c r="H14113" s="111" t="s">
        <v>179</v>
      </c>
      <c r="I14113" s="111" t="s">
        <v>173</v>
      </c>
      <c r="J14113" t="str">
        <f t="shared" si="440"/>
        <v>5442SkogMineraljordBlandingsskogMiddels</v>
      </c>
      <c r="K14113" s="111">
        <v>-3.8687729546762566</v>
      </c>
      <c r="L14113" s="111">
        <v>0.85306406685236758</v>
      </c>
      <c r="M14113" s="111">
        <v>6.3979989500968365E-2</v>
      </c>
      <c r="N14113" s="112">
        <f t="shared" si="441"/>
        <v>-2.9517288983229206</v>
      </c>
    </row>
    <row r="14114" spans="1:14" x14ac:dyDescent="0.25">
      <c r="A14114" s="111" t="s">
        <v>964</v>
      </c>
      <c r="B14114" s="111">
        <f>INDEX(kommuner!C:C,MATCH(_xlfn.NUMBERVALUE(A14114),kommuner!B:B,0))</f>
        <v>5442</v>
      </c>
      <c r="C14114" s="111" t="s">
        <v>127</v>
      </c>
      <c r="D14114" s="111" t="s">
        <v>127</v>
      </c>
      <c r="E14114" s="111" t="s">
        <v>126</v>
      </c>
      <c r="F14114" s="111" t="s">
        <v>179</v>
      </c>
      <c r="G14114" s="111" t="s">
        <v>186</v>
      </c>
      <c r="H14114" s="111" t="s">
        <v>179</v>
      </c>
      <c r="I14114" s="111" t="s">
        <v>186</v>
      </c>
      <c r="J14114" t="str">
        <f t="shared" si="440"/>
        <v>5442SkogMineraljordBlandingsskogSærs høy</v>
      </c>
      <c r="K14114" s="111">
        <v>-2.9395925245326562</v>
      </c>
      <c r="L14114" s="111">
        <v>0.85306406685236758</v>
      </c>
      <c r="M14114" s="111">
        <v>6.3979989500968365E-2</v>
      </c>
      <c r="N14114" s="112">
        <f t="shared" si="441"/>
        <v>-2.0225484681793202</v>
      </c>
    </row>
    <row r="14115" spans="1:14" x14ac:dyDescent="0.25">
      <c r="A14115" s="111" t="s">
        <v>964</v>
      </c>
      <c r="B14115" s="111">
        <f>INDEX(kommuner!C:C,MATCH(_xlfn.NUMBERVALUE(A14115),kommuner!B:B,0))</f>
        <v>5442</v>
      </c>
      <c r="C14115" s="111" t="s">
        <v>127</v>
      </c>
      <c r="D14115" s="111" t="s">
        <v>127</v>
      </c>
      <c r="E14115" s="111" t="s">
        <v>126</v>
      </c>
      <c r="F14115" s="111" t="s">
        <v>185</v>
      </c>
      <c r="G14115" s="111" t="s">
        <v>180</v>
      </c>
      <c r="H14115" s="111" t="s">
        <v>185</v>
      </c>
      <c r="I14115" s="111" t="s">
        <v>180</v>
      </c>
      <c r="J14115" t="str">
        <f t="shared" si="440"/>
        <v>5442SkogMineraljordLauvskogHøy</v>
      </c>
      <c r="K14115" s="111">
        <v>-3.3269846154961789</v>
      </c>
      <c r="L14115" s="111">
        <v>0.85306406685236758</v>
      </c>
      <c r="M14115" s="111">
        <v>6.3979989500968365E-2</v>
      </c>
      <c r="N14115" s="112">
        <f t="shared" si="441"/>
        <v>-2.4099405591428429</v>
      </c>
    </row>
    <row r="14116" spans="1:14" x14ac:dyDescent="0.25">
      <c r="A14116" s="111" t="s">
        <v>964</v>
      </c>
      <c r="B14116" s="111">
        <f>INDEX(kommuner!C:C,MATCH(_xlfn.NUMBERVALUE(A14116),kommuner!B:B,0))</f>
        <v>5442</v>
      </c>
      <c r="C14116" s="111" t="s">
        <v>127</v>
      </c>
      <c r="D14116" s="111" t="s">
        <v>127</v>
      </c>
      <c r="E14116" s="111" t="s">
        <v>126</v>
      </c>
      <c r="F14116" s="111" t="s">
        <v>185</v>
      </c>
      <c r="G14116" s="111" t="s">
        <v>167</v>
      </c>
      <c r="H14116" s="111" t="s">
        <v>185</v>
      </c>
      <c r="I14116" s="111" t="s">
        <v>167</v>
      </c>
      <c r="J14116" t="str">
        <f t="shared" si="440"/>
        <v>5442SkogMineraljordLauvskogImpediment</v>
      </c>
      <c r="K14116" s="111">
        <v>-0.34791782039540947</v>
      </c>
      <c r="L14116" s="111">
        <v>0.85306406685236758</v>
      </c>
      <c r="M14116" s="111">
        <v>6.3979989500968365E-2</v>
      </c>
      <c r="N14116" s="112">
        <f t="shared" si="441"/>
        <v>0.56912623595792644</v>
      </c>
    </row>
    <row r="14117" spans="1:14" x14ac:dyDescent="0.25">
      <c r="A14117" s="111" t="s">
        <v>964</v>
      </c>
      <c r="B14117" s="111">
        <f>INDEX(kommuner!C:C,MATCH(_xlfn.NUMBERVALUE(A14117),kommuner!B:B,0))</f>
        <v>5442</v>
      </c>
      <c r="C14117" s="111" t="s">
        <v>127</v>
      </c>
      <c r="D14117" s="111" t="s">
        <v>127</v>
      </c>
      <c r="E14117" s="111" t="s">
        <v>126</v>
      </c>
      <c r="F14117" s="111" t="s">
        <v>185</v>
      </c>
      <c r="G14117" s="111" t="s">
        <v>190</v>
      </c>
      <c r="H14117" s="111" t="s">
        <v>185</v>
      </c>
      <c r="I14117" s="111" t="s">
        <v>190</v>
      </c>
      <c r="J14117" t="str">
        <f t="shared" si="440"/>
        <v>5442SkogMineraljordLauvskogLav</v>
      </c>
      <c r="K14117" s="111">
        <v>-8.9748170935426599E-2</v>
      </c>
      <c r="L14117" s="111">
        <v>0.85306406685236758</v>
      </c>
      <c r="M14117" s="111">
        <v>6.3979989500968365E-2</v>
      </c>
      <c r="N14117" s="112">
        <f t="shared" si="441"/>
        <v>0.82729588541790933</v>
      </c>
    </row>
    <row r="14118" spans="1:14" x14ac:dyDescent="0.25">
      <c r="A14118" s="111" t="s">
        <v>964</v>
      </c>
      <c r="B14118" s="111">
        <f>INDEX(kommuner!C:C,MATCH(_xlfn.NUMBERVALUE(A14118),kommuner!B:B,0))</f>
        <v>5442</v>
      </c>
      <c r="C14118" s="111" t="s">
        <v>127</v>
      </c>
      <c r="D14118" s="111" t="s">
        <v>127</v>
      </c>
      <c r="E14118" s="111" t="s">
        <v>126</v>
      </c>
      <c r="F14118" s="111" t="s">
        <v>185</v>
      </c>
      <c r="G14118" s="111" t="s">
        <v>173</v>
      </c>
      <c r="H14118" s="111" t="s">
        <v>185</v>
      </c>
      <c r="I14118" s="111" t="s">
        <v>173</v>
      </c>
      <c r="J14118" t="str">
        <f t="shared" si="440"/>
        <v>5442SkogMineraljordLauvskogMiddels</v>
      </c>
      <c r="K14118" s="111">
        <v>-1.7789409505847176</v>
      </c>
      <c r="L14118" s="111">
        <v>0.85306406685236758</v>
      </c>
      <c r="M14118" s="111">
        <v>6.3979989500968365E-2</v>
      </c>
      <c r="N14118" s="112">
        <f t="shared" si="441"/>
        <v>-0.86189689423138161</v>
      </c>
    </row>
    <row r="14119" spans="1:14" x14ac:dyDescent="0.25">
      <c r="A14119" s="111" t="s">
        <v>964</v>
      </c>
      <c r="B14119" s="111">
        <f>INDEX(kommuner!C:C,MATCH(_xlfn.NUMBERVALUE(A14119),kommuner!B:B,0))</f>
        <v>5442</v>
      </c>
      <c r="C14119" s="111" t="s">
        <v>127</v>
      </c>
      <c r="D14119" s="111" t="s">
        <v>127</v>
      </c>
      <c r="E14119" s="111" t="s">
        <v>126</v>
      </c>
      <c r="F14119" s="111" t="s">
        <v>185</v>
      </c>
      <c r="G14119" s="111" t="s">
        <v>186</v>
      </c>
      <c r="H14119" s="111" t="s">
        <v>185</v>
      </c>
      <c r="I14119" s="111" t="s">
        <v>186</v>
      </c>
      <c r="J14119" t="str">
        <f t="shared" si="440"/>
        <v>5442SkogMineraljordLauvskogSærs høy</v>
      </c>
      <c r="K14119" s="111">
        <v>-3.6560473259425113</v>
      </c>
      <c r="L14119" s="111">
        <v>0.85306406685236758</v>
      </c>
      <c r="M14119" s="111">
        <v>6.3979989500968365E-2</v>
      </c>
      <c r="N14119" s="112">
        <f t="shared" si="441"/>
        <v>-2.7390032695891753</v>
      </c>
    </row>
    <row r="14120" spans="1:14" x14ac:dyDescent="0.25">
      <c r="A14120" s="111" t="s">
        <v>964</v>
      </c>
      <c r="B14120" s="111">
        <f>INDEX(kommuner!C:C,MATCH(_xlfn.NUMBERVALUE(A14120),kommuner!B:B,0))</f>
        <v>5442</v>
      </c>
      <c r="C14120" s="111" t="s">
        <v>127</v>
      </c>
      <c r="D14120" s="111" t="s">
        <v>127</v>
      </c>
      <c r="E14120" s="111" t="s">
        <v>123</v>
      </c>
      <c r="F14120" s="111" t="s">
        <v>172</v>
      </c>
      <c r="G14120" s="111" t="s">
        <v>180</v>
      </c>
      <c r="H14120" s="111" t="s">
        <v>172</v>
      </c>
      <c r="I14120" s="111" t="s">
        <v>180</v>
      </c>
      <c r="J14120" t="str">
        <f t="shared" si="440"/>
        <v>5442SkogOrganisk jordBarskogHøy</v>
      </c>
      <c r="K14120" s="111">
        <v>-2.5184559031994138</v>
      </c>
      <c r="L14120" s="111">
        <v>0.92784825435236762</v>
      </c>
      <c r="M14120" s="111">
        <v>0.46518126042825314</v>
      </c>
      <c r="N14120" s="112">
        <f t="shared" si="441"/>
        <v>-1.1254263884187932</v>
      </c>
    </row>
    <row r="14121" spans="1:14" x14ac:dyDescent="0.25">
      <c r="A14121" s="111" t="s">
        <v>964</v>
      </c>
      <c r="B14121" s="111">
        <f>INDEX(kommuner!C:C,MATCH(_xlfn.NUMBERVALUE(A14121),kommuner!B:B,0))</f>
        <v>5442</v>
      </c>
      <c r="C14121" s="111" t="s">
        <v>127</v>
      </c>
      <c r="D14121" s="111" t="s">
        <v>127</v>
      </c>
      <c r="E14121" s="111" t="s">
        <v>123</v>
      </c>
      <c r="F14121" s="111" t="s">
        <v>172</v>
      </c>
      <c r="G14121" s="111" t="s">
        <v>167</v>
      </c>
      <c r="H14121" s="111" t="s">
        <v>172</v>
      </c>
      <c r="I14121" s="111" t="s">
        <v>167</v>
      </c>
      <c r="J14121" t="str">
        <f t="shared" si="440"/>
        <v>5442SkogOrganisk jordBarskogImpediment</v>
      </c>
      <c r="K14121" s="111">
        <v>-0.13011741963904588</v>
      </c>
      <c r="L14121" s="111">
        <v>0.92784825435236762</v>
      </c>
      <c r="M14121" s="111">
        <v>0.46510463492953991</v>
      </c>
      <c r="N14121" s="112">
        <f t="shared" si="441"/>
        <v>1.2628354696428616</v>
      </c>
    </row>
    <row r="14122" spans="1:14" x14ac:dyDescent="0.25">
      <c r="A14122" s="111" t="s">
        <v>964</v>
      </c>
      <c r="B14122" s="111">
        <f>INDEX(kommuner!C:C,MATCH(_xlfn.NUMBERVALUE(A14122),kommuner!B:B,0))</f>
        <v>5442</v>
      </c>
      <c r="C14122" s="111" t="s">
        <v>127</v>
      </c>
      <c r="D14122" s="111" t="s">
        <v>127</v>
      </c>
      <c r="E14122" s="111" t="s">
        <v>123</v>
      </c>
      <c r="F14122" s="111" t="s">
        <v>172</v>
      </c>
      <c r="G14122" s="111" t="s">
        <v>190</v>
      </c>
      <c r="H14122" s="111" t="s">
        <v>172</v>
      </c>
      <c r="I14122" s="111" t="s">
        <v>190</v>
      </c>
      <c r="J14122" t="str">
        <f t="shared" si="440"/>
        <v>5442SkogOrganisk jordBarskogLav</v>
      </c>
      <c r="K14122" s="111">
        <v>-0.50666953101693391</v>
      </c>
      <c r="L14122" s="111">
        <v>0.92784825435236762</v>
      </c>
      <c r="M14122" s="111">
        <v>0.46510463492953991</v>
      </c>
      <c r="N14122" s="112">
        <f t="shared" si="441"/>
        <v>0.88628335826497362</v>
      </c>
    </row>
    <row r="14123" spans="1:14" x14ac:dyDescent="0.25">
      <c r="A14123" s="111" t="s">
        <v>964</v>
      </c>
      <c r="B14123" s="111">
        <f>INDEX(kommuner!C:C,MATCH(_xlfn.NUMBERVALUE(A14123),kommuner!B:B,0))</f>
        <v>5442</v>
      </c>
      <c r="C14123" s="111" t="s">
        <v>127</v>
      </c>
      <c r="D14123" s="111" t="s">
        <v>127</v>
      </c>
      <c r="E14123" s="111" t="s">
        <v>123</v>
      </c>
      <c r="F14123" s="111" t="s">
        <v>172</v>
      </c>
      <c r="G14123" s="111" t="s">
        <v>173</v>
      </c>
      <c r="H14123" s="111" t="s">
        <v>172</v>
      </c>
      <c r="I14123" s="111" t="s">
        <v>173</v>
      </c>
      <c r="J14123" t="str">
        <f t="shared" si="440"/>
        <v>5442SkogOrganisk jordBarskogMiddels</v>
      </c>
      <c r="K14123" s="111">
        <v>-1.5571490961494638</v>
      </c>
      <c r="L14123" s="111">
        <v>0.92784825435236762</v>
      </c>
      <c r="M14123" s="111">
        <v>0.46518126042825314</v>
      </c>
      <c r="N14123" s="112">
        <f t="shared" si="441"/>
        <v>-0.16411958136884308</v>
      </c>
    </row>
    <row r="14124" spans="1:14" x14ac:dyDescent="0.25">
      <c r="A14124" s="111" t="s">
        <v>964</v>
      </c>
      <c r="B14124" s="111">
        <f>INDEX(kommuner!C:C,MATCH(_xlfn.NUMBERVALUE(A14124),kommuner!B:B,0))</f>
        <v>5442</v>
      </c>
      <c r="C14124" s="111" t="s">
        <v>127</v>
      </c>
      <c r="D14124" s="111" t="s">
        <v>127</v>
      </c>
      <c r="E14124" s="111" t="s">
        <v>123</v>
      </c>
      <c r="F14124" s="111" t="s">
        <v>172</v>
      </c>
      <c r="G14124" s="111" t="s">
        <v>186</v>
      </c>
      <c r="H14124" s="111" t="s">
        <v>172</v>
      </c>
      <c r="I14124" s="111" t="s">
        <v>186</v>
      </c>
      <c r="J14124" t="str">
        <f t="shared" si="440"/>
        <v>5442SkogOrganisk jordBarskogSærs høy</v>
      </c>
      <c r="K14124" s="111">
        <v>2.5548655235722699</v>
      </c>
      <c r="L14124" s="111">
        <v>0.92784825435236762</v>
      </c>
      <c r="M14124" s="111">
        <v>0.46518126042825314</v>
      </c>
      <c r="N14124" s="112">
        <f t="shared" si="441"/>
        <v>3.9478950383528906</v>
      </c>
    </row>
    <row r="14125" spans="1:14" x14ac:dyDescent="0.25">
      <c r="A14125" s="111" t="s">
        <v>964</v>
      </c>
      <c r="B14125" s="111">
        <f>INDEX(kommuner!C:C,MATCH(_xlfn.NUMBERVALUE(A14125),kommuner!B:B,0))</f>
        <v>5442</v>
      </c>
      <c r="C14125" s="111" t="s">
        <v>127</v>
      </c>
      <c r="D14125" s="111" t="s">
        <v>127</v>
      </c>
      <c r="E14125" s="111" t="s">
        <v>123</v>
      </c>
      <c r="F14125" s="111" t="s">
        <v>179</v>
      </c>
      <c r="G14125" s="111" t="s">
        <v>180</v>
      </c>
      <c r="H14125" s="111" t="s">
        <v>179</v>
      </c>
      <c r="I14125" s="111" t="s">
        <v>180</v>
      </c>
      <c r="J14125" t="str">
        <f t="shared" si="440"/>
        <v>5442SkogOrganisk jordBlandingsskogHøy</v>
      </c>
      <c r="K14125" s="111">
        <v>-5.5554344456832343</v>
      </c>
      <c r="L14125" s="111">
        <v>0.92784825435236762</v>
      </c>
      <c r="M14125" s="111">
        <v>0.46510463492953991</v>
      </c>
      <c r="N14125" s="112">
        <f t="shared" si="441"/>
        <v>-4.1624815564013264</v>
      </c>
    </row>
    <row r="14126" spans="1:14" x14ac:dyDescent="0.25">
      <c r="A14126" s="111" t="s">
        <v>964</v>
      </c>
      <c r="B14126" s="111">
        <f>INDEX(kommuner!C:C,MATCH(_xlfn.NUMBERVALUE(A14126),kommuner!B:B,0))</f>
        <v>5442</v>
      </c>
      <c r="C14126" s="111" t="s">
        <v>127</v>
      </c>
      <c r="D14126" s="111" t="s">
        <v>127</v>
      </c>
      <c r="E14126" s="111" t="s">
        <v>123</v>
      </c>
      <c r="F14126" s="111" t="s">
        <v>179</v>
      </c>
      <c r="G14126" s="111" t="s">
        <v>167</v>
      </c>
      <c r="H14126" s="111" t="s">
        <v>179</v>
      </c>
      <c r="I14126" s="111" t="s">
        <v>167</v>
      </c>
      <c r="J14126" t="str">
        <f t="shared" si="440"/>
        <v>5442SkogOrganisk jordBlandingsskogImpediment</v>
      </c>
      <c r="K14126" s="111">
        <v>-0.28586344175800005</v>
      </c>
      <c r="L14126" s="111">
        <v>0.92784825435236762</v>
      </c>
      <c r="M14126" s="111">
        <v>0.46510463492953991</v>
      </c>
      <c r="N14126" s="112">
        <f t="shared" si="441"/>
        <v>1.1070894475239075</v>
      </c>
    </row>
    <row r="14127" spans="1:14" x14ac:dyDescent="0.25">
      <c r="A14127" s="111" t="s">
        <v>964</v>
      </c>
      <c r="B14127" s="111">
        <f>INDEX(kommuner!C:C,MATCH(_xlfn.NUMBERVALUE(A14127),kommuner!B:B,0))</f>
        <v>5442</v>
      </c>
      <c r="C14127" s="111" t="s">
        <v>127</v>
      </c>
      <c r="D14127" s="111" t="s">
        <v>127</v>
      </c>
      <c r="E14127" s="111" t="s">
        <v>123</v>
      </c>
      <c r="F14127" s="111" t="s">
        <v>179</v>
      </c>
      <c r="G14127" s="111" t="s">
        <v>190</v>
      </c>
      <c r="H14127" s="111" t="s">
        <v>179</v>
      </c>
      <c r="I14127" s="111" t="s">
        <v>190</v>
      </c>
      <c r="J14127" t="str">
        <f t="shared" si="440"/>
        <v>5442SkogOrganisk jordBlandingsskogLav</v>
      </c>
      <c r="K14127" s="111">
        <v>-1.2347339377887629</v>
      </c>
      <c r="L14127" s="111">
        <v>0.92784825435236762</v>
      </c>
      <c r="M14127" s="111">
        <v>0.46510463492953991</v>
      </c>
      <c r="N14127" s="112">
        <f t="shared" si="441"/>
        <v>0.15821895149314458</v>
      </c>
    </row>
    <row r="14128" spans="1:14" x14ac:dyDescent="0.25">
      <c r="A14128" s="111" t="s">
        <v>964</v>
      </c>
      <c r="B14128" s="111">
        <f>INDEX(kommuner!C:C,MATCH(_xlfn.NUMBERVALUE(A14128),kommuner!B:B,0))</f>
        <v>5442</v>
      </c>
      <c r="C14128" s="111" t="s">
        <v>127</v>
      </c>
      <c r="D14128" s="111" t="s">
        <v>127</v>
      </c>
      <c r="E14128" s="111" t="s">
        <v>123</v>
      </c>
      <c r="F14128" s="111" t="s">
        <v>179</v>
      </c>
      <c r="G14128" s="111" t="s">
        <v>173</v>
      </c>
      <c r="H14128" s="111" t="s">
        <v>179</v>
      </c>
      <c r="I14128" s="111" t="s">
        <v>173</v>
      </c>
      <c r="J14128" t="str">
        <f t="shared" si="440"/>
        <v>5442SkogOrganisk jordBlandingsskogMiddels</v>
      </c>
      <c r="K14128" s="111">
        <v>-2.4239591752717748</v>
      </c>
      <c r="L14128" s="111">
        <v>0.92784825435236762</v>
      </c>
      <c r="M14128" s="111">
        <v>0.46510463492953991</v>
      </c>
      <c r="N14128" s="112">
        <f t="shared" si="441"/>
        <v>-1.0310062859898674</v>
      </c>
    </row>
    <row r="14129" spans="1:14" x14ac:dyDescent="0.25">
      <c r="A14129" s="111" t="s">
        <v>964</v>
      </c>
      <c r="B14129" s="111">
        <f>INDEX(kommuner!C:C,MATCH(_xlfn.NUMBERVALUE(A14129),kommuner!B:B,0))</f>
        <v>5442</v>
      </c>
      <c r="C14129" s="111" t="s">
        <v>127</v>
      </c>
      <c r="D14129" s="111" t="s">
        <v>127</v>
      </c>
      <c r="E14129" s="111" t="s">
        <v>123</v>
      </c>
      <c r="F14129" s="111" t="s">
        <v>179</v>
      </c>
      <c r="G14129" s="111" t="s">
        <v>186</v>
      </c>
      <c r="H14129" s="111" t="s">
        <v>179</v>
      </c>
      <c r="I14129" s="111" t="s">
        <v>186</v>
      </c>
      <c r="J14129" t="str">
        <f t="shared" si="440"/>
        <v>5442SkogOrganisk jordBlandingsskogSærs høy</v>
      </c>
      <c r="K14129" s="111">
        <v>-1.5726115302258048</v>
      </c>
      <c r="L14129" s="111">
        <v>0.92784825435236762</v>
      </c>
      <c r="M14129" s="111">
        <v>0.46510463492953991</v>
      </c>
      <c r="N14129" s="112">
        <f t="shared" si="441"/>
        <v>-0.17965864094389727</v>
      </c>
    </row>
    <row r="14130" spans="1:14" x14ac:dyDescent="0.25">
      <c r="A14130" s="111" t="s">
        <v>964</v>
      </c>
      <c r="B14130" s="111">
        <f>INDEX(kommuner!C:C,MATCH(_xlfn.NUMBERVALUE(A14130),kommuner!B:B,0))</f>
        <v>5442</v>
      </c>
      <c r="C14130" s="111" t="s">
        <v>127</v>
      </c>
      <c r="D14130" s="111" t="s">
        <v>127</v>
      </c>
      <c r="E14130" s="111" t="s">
        <v>123</v>
      </c>
      <c r="F14130" s="111" t="s">
        <v>185</v>
      </c>
      <c r="G14130" s="111" t="s">
        <v>180</v>
      </c>
      <c r="H14130" s="111" t="s">
        <v>185</v>
      </c>
      <c r="I14130" s="111" t="s">
        <v>180</v>
      </c>
      <c r="J14130" t="str">
        <f t="shared" si="440"/>
        <v>5442SkogOrganisk jordLauvskogHøy</v>
      </c>
      <c r="K14130" s="111">
        <v>-1.9913688882377358</v>
      </c>
      <c r="L14130" s="111">
        <v>0.92784825435236762</v>
      </c>
      <c r="M14130" s="111">
        <v>0.46510463492953991</v>
      </c>
      <c r="N14130" s="112">
        <f t="shared" si="441"/>
        <v>-0.59841599895582831</v>
      </c>
    </row>
    <row r="14131" spans="1:14" x14ac:dyDescent="0.25">
      <c r="A14131" s="111" t="s">
        <v>964</v>
      </c>
      <c r="B14131" s="111">
        <f>INDEX(kommuner!C:C,MATCH(_xlfn.NUMBERVALUE(A14131),kommuner!B:B,0))</f>
        <v>5442</v>
      </c>
      <c r="C14131" s="111" t="s">
        <v>127</v>
      </c>
      <c r="D14131" s="111" t="s">
        <v>127</v>
      </c>
      <c r="E14131" s="111" t="s">
        <v>123</v>
      </c>
      <c r="F14131" s="111" t="s">
        <v>185</v>
      </c>
      <c r="G14131" s="111" t="s">
        <v>167</v>
      </c>
      <c r="H14131" s="111" t="s">
        <v>185</v>
      </c>
      <c r="I14131" s="111" t="s">
        <v>167</v>
      </c>
      <c r="J14131" t="str">
        <f t="shared" si="440"/>
        <v>5442SkogOrganisk jordLauvskogImpediment</v>
      </c>
      <c r="K14131" s="111">
        <v>0.35000626494250675</v>
      </c>
      <c r="L14131" s="111">
        <v>0.92784825435236762</v>
      </c>
      <c r="M14131" s="111">
        <v>0.46510463492953991</v>
      </c>
      <c r="N14131" s="112">
        <f t="shared" si="441"/>
        <v>1.7429591542244141</v>
      </c>
    </row>
    <row r="14132" spans="1:14" x14ac:dyDescent="0.25">
      <c r="A14132" s="111" t="s">
        <v>964</v>
      </c>
      <c r="B14132" s="111">
        <f>INDEX(kommuner!C:C,MATCH(_xlfn.NUMBERVALUE(A14132),kommuner!B:B,0))</f>
        <v>5442</v>
      </c>
      <c r="C14132" s="111" t="s">
        <v>127</v>
      </c>
      <c r="D14132" s="111" t="s">
        <v>127</v>
      </c>
      <c r="E14132" s="111" t="s">
        <v>123</v>
      </c>
      <c r="F14132" s="111" t="s">
        <v>185</v>
      </c>
      <c r="G14132" s="111" t="s">
        <v>190</v>
      </c>
      <c r="H14132" s="111" t="s">
        <v>185</v>
      </c>
      <c r="I14132" s="111" t="s">
        <v>190</v>
      </c>
      <c r="J14132" t="str">
        <f t="shared" si="440"/>
        <v>5442SkogOrganisk jordLauvskogLav</v>
      </c>
      <c r="K14132" s="111">
        <v>1.1144075558526714</v>
      </c>
      <c r="L14132" s="111">
        <v>0.92784825435236762</v>
      </c>
      <c r="M14132" s="111">
        <v>0.46510463492953991</v>
      </c>
      <c r="N14132" s="112">
        <f t="shared" si="441"/>
        <v>2.5073604451345788</v>
      </c>
    </row>
    <row r="14133" spans="1:14" x14ac:dyDescent="0.25">
      <c r="A14133" s="111" t="s">
        <v>964</v>
      </c>
      <c r="B14133" s="111">
        <f>INDEX(kommuner!C:C,MATCH(_xlfn.NUMBERVALUE(A14133),kommuner!B:B,0))</f>
        <v>5442</v>
      </c>
      <c r="C14133" s="111" t="s">
        <v>127</v>
      </c>
      <c r="D14133" s="111" t="s">
        <v>127</v>
      </c>
      <c r="E14133" s="111" t="s">
        <v>123</v>
      </c>
      <c r="F14133" s="111" t="s">
        <v>185</v>
      </c>
      <c r="G14133" s="111" t="s">
        <v>173</v>
      </c>
      <c r="H14133" s="111" t="s">
        <v>185</v>
      </c>
      <c r="I14133" s="111" t="s">
        <v>173</v>
      </c>
      <c r="J14133" t="str">
        <f t="shared" si="440"/>
        <v>5442SkogOrganisk jordLauvskogMiddels</v>
      </c>
      <c r="K14133" s="111">
        <v>-0.62664468270982987</v>
      </c>
      <c r="L14133" s="111">
        <v>0.92784825435236762</v>
      </c>
      <c r="M14133" s="111">
        <v>0.46510463492953991</v>
      </c>
      <c r="N14133" s="112">
        <f t="shared" si="441"/>
        <v>0.76630820657207765</v>
      </c>
    </row>
    <row r="14134" spans="1:14" x14ac:dyDescent="0.25">
      <c r="A14134" s="111" t="s">
        <v>964</v>
      </c>
      <c r="B14134" s="111">
        <f>INDEX(kommuner!C:C,MATCH(_xlfn.NUMBERVALUE(A14134),kommuner!B:B,0))</f>
        <v>5442</v>
      </c>
      <c r="C14134" s="111" t="s">
        <v>127</v>
      </c>
      <c r="D14134" s="111" t="s">
        <v>127</v>
      </c>
      <c r="E14134" s="111" t="s">
        <v>123</v>
      </c>
      <c r="F14134" s="111" t="s">
        <v>185</v>
      </c>
      <c r="G14134" s="111" t="s">
        <v>186</v>
      </c>
      <c r="H14134" s="111" t="s">
        <v>185</v>
      </c>
      <c r="I14134" s="111" t="s">
        <v>186</v>
      </c>
      <c r="J14134" t="str">
        <f t="shared" si="440"/>
        <v>5442SkogOrganisk jordLauvskogSærs høy</v>
      </c>
      <c r="K14134" s="111">
        <v>-1.8997279926091779</v>
      </c>
      <c r="L14134" s="111">
        <v>0.92784825435236762</v>
      </c>
      <c r="M14134" s="111">
        <v>0.46510463492953991</v>
      </c>
      <c r="N14134" s="112">
        <f t="shared" si="441"/>
        <v>-0.50677510332727038</v>
      </c>
    </row>
    <row r="14135" spans="1:14" x14ac:dyDescent="0.25">
      <c r="A14135" s="111" t="s">
        <v>964</v>
      </c>
      <c r="B14135" s="111">
        <f>INDEX(kommuner!C:C,MATCH(_xlfn.NUMBERVALUE(A14135),kommuner!B:B,0))</f>
        <v>5442</v>
      </c>
      <c r="C14135" s="111" t="s">
        <v>83</v>
      </c>
      <c r="D14135" s="111" t="s">
        <v>83</v>
      </c>
      <c r="E14135" s="111" t="s">
        <v>126</v>
      </c>
      <c r="F14135" s="111" t="s">
        <v>139</v>
      </c>
      <c r="G14135" s="111" t="s">
        <v>139</v>
      </c>
      <c r="H14135" s="111" t="s">
        <v>139</v>
      </c>
      <c r="I14135" s="111" t="s">
        <v>139</v>
      </c>
      <c r="J14135" t="str">
        <f t="shared" si="440"/>
        <v>5442Utbygd arealMineraljord</v>
      </c>
      <c r="K14135" s="111">
        <v>6.7868445194857546E-2</v>
      </c>
      <c r="L14135" s="111">
        <v>0</v>
      </c>
      <c r="M14135" s="111">
        <v>1.303047089454229E-2</v>
      </c>
      <c r="N14135" s="112">
        <f t="shared" si="441"/>
        <v>8.0898916089399836E-2</v>
      </c>
    </row>
    <row r="14136" spans="1:14" x14ac:dyDescent="0.25">
      <c r="A14136" s="111" t="s">
        <v>964</v>
      </c>
      <c r="B14136" s="111">
        <f>INDEX(kommuner!C:C,MATCH(_xlfn.NUMBERVALUE(A14136),kommuner!B:B,0))</f>
        <v>5442</v>
      </c>
      <c r="C14136" s="111" t="s">
        <v>83</v>
      </c>
      <c r="D14136" s="111" t="s">
        <v>83</v>
      </c>
      <c r="E14136" s="111" t="s">
        <v>123</v>
      </c>
      <c r="F14136" s="111" t="s">
        <v>139</v>
      </c>
      <c r="G14136" s="111" t="s">
        <v>139</v>
      </c>
      <c r="H14136" s="111" t="s">
        <v>139</v>
      </c>
      <c r="I14136" s="111" t="s">
        <v>139</v>
      </c>
      <c r="J14136" t="str">
        <f t="shared" si="440"/>
        <v>5442Utbygd arealOrganisk jord</v>
      </c>
      <c r="K14136" s="111">
        <v>29.011421395201612</v>
      </c>
      <c r="L14136" s="111">
        <v>0</v>
      </c>
      <c r="M14136" s="111">
        <v>1.303047089454229E-2</v>
      </c>
      <c r="N14136" s="112">
        <f t="shared" si="441"/>
        <v>29.024451866096154</v>
      </c>
    </row>
    <row r="14137" spans="1:14" x14ac:dyDescent="0.25">
      <c r="A14137" s="111" t="s">
        <v>964</v>
      </c>
      <c r="B14137" s="111">
        <f>INDEX(kommuner!C:C,MATCH(_xlfn.NUMBERVALUE(A14137),kommuner!B:B,0))</f>
        <v>5442</v>
      </c>
      <c r="C14137" s="111" t="s">
        <v>181</v>
      </c>
      <c r="D14137" s="111" t="s">
        <v>181</v>
      </c>
      <c r="E14137" s="111" t="s">
        <v>123</v>
      </c>
      <c r="F14137" s="111" t="s">
        <v>139</v>
      </c>
      <c r="G14137" s="111" t="s">
        <v>139</v>
      </c>
      <c r="H14137" s="111" t="s">
        <v>139</v>
      </c>
      <c r="I14137" s="111" t="s">
        <v>139</v>
      </c>
      <c r="J14137" t="str">
        <f t="shared" si="440"/>
        <v>5442Vann og myrOrganisk jord</v>
      </c>
      <c r="K14137" s="111">
        <v>-0.20040009744654491</v>
      </c>
      <c r="L14137" s="111">
        <v>0</v>
      </c>
      <c r="M14137" s="111">
        <v>0</v>
      </c>
      <c r="N14137" s="112">
        <f t="shared" si="441"/>
        <v>-0.20040009744654491</v>
      </c>
    </row>
    <row r="14138" spans="1:14" x14ac:dyDescent="0.25">
      <c r="A14138" s="111" t="s">
        <v>965</v>
      </c>
      <c r="B14138" s="111">
        <f>INDEX(kommuner!C:C,MATCH(_xlfn.NUMBERVALUE(A14138),kommuner!B:B,0))</f>
        <v>5443</v>
      </c>
      <c r="C14138" s="111" t="s">
        <v>82</v>
      </c>
      <c r="D14138" s="111" t="s">
        <v>82</v>
      </c>
      <c r="E14138" s="111" t="s">
        <v>126</v>
      </c>
      <c r="F14138" s="111" t="s">
        <v>139</v>
      </c>
      <c r="G14138" s="111" t="s">
        <v>139</v>
      </c>
      <c r="H14138" s="111" t="s">
        <v>139</v>
      </c>
      <c r="I14138" s="111" t="s">
        <v>139</v>
      </c>
      <c r="J14138" t="str">
        <f t="shared" si="440"/>
        <v>5443Annen utmarkMineraljord</v>
      </c>
      <c r="K14138" s="111">
        <v>-1.4554712585335521E-3</v>
      </c>
      <c r="L14138" s="111">
        <v>0</v>
      </c>
      <c r="M14138" s="111">
        <v>0</v>
      </c>
      <c r="N14138" s="112">
        <f t="shared" si="441"/>
        <v>-1.4554712585335521E-3</v>
      </c>
    </row>
    <row r="14139" spans="1:14" x14ac:dyDescent="0.25">
      <c r="A14139" s="111" t="s">
        <v>965</v>
      </c>
      <c r="B14139" s="111">
        <f>INDEX(kommuner!C:C,MATCH(_xlfn.NUMBERVALUE(A14139),kommuner!B:B,0))</f>
        <v>5443</v>
      </c>
      <c r="C14139" s="111" t="s">
        <v>121</v>
      </c>
      <c r="D14139" s="111" t="s">
        <v>121</v>
      </c>
      <c r="E14139" s="111" t="s">
        <v>126</v>
      </c>
      <c r="F14139" s="111" t="s">
        <v>139</v>
      </c>
      <c r="G14139" s="111" t="s">
        <v>139</v>
      </c>
      <c r="H14139" s="111" t="s">
        <v>139</v>
      </c>
      <c r="I14139" s="111" t="s">
        <v>139</v>
      </c>
      <c r="J14139" t="str">
        <f t="shared" si="440"/>
        <v>5443BeiteMineraljord</v>
      </c>
      <c r="K14139" s="111">
        <v>-0.96338340838695502</v>
      </c>
      <c r="L14139" s="111">
        <v>0</v>
      </c>
      <c r="M14139" s="111">
        <v>1.2448711246839999E-7</v>
      </c>
      <c r="N14139" s="112">
        <f t="shared" si="441"/>
        <v>-0.96338328389984251</v>
      </c>
    </row>
    <row r="14140" spans="1:14" x14ac:dyDescent="0.25">
      <c r="A14140" s="111" t="s">
        <v>965</v>
      </c>
      <c r="B14140" s="111">
        <f>INDEX(kommuner!C:C,MATCH(_xlfn.NUMBERVALUE(A14140),kommuner!B:B,0))</f>
        <v>5443</v>
      </c>
      <c r="C14140" s="111" t="s">
        <v>121</v>
      </c>
      <c r="D14140" s="111" t="s">
        <v>121</v>
      </c>
      <c r="E14140" s="111" t="s">
        <v>123</v>
      </c>
      <c r="F14140" s="111" t="s">
        <v>139</v>
      </c>
      <c r="G14140" s="111" t="s">
        <v>139</v>
      </c>
      <c r="H14140" s="111" t="s">
        <v>139</v>
      </c>
      <c r="I14140" s="111" t="s">
        <v>139</v>
      </c>
      <c r="J14140" t="str">
        <f t="shared" si="440"/>
        <v>5443BeiteOrganisk jord</v>
      </c>
      <c r="K14140" s="111">
        <v>12.077525935985037</v>
      </c>
      <c r="L14140" s="111">
        <v>1.6412500000000001</v>
      </c>
      <c r="M14140" s="111">
        <v>0</v>
      </c>
      <c r="N14140" s="112">
        <f t="shared" si="441"/>
        <v>13.718775935985036</v>
      </c>
    </row>
    <row r="14141" spans="1:14" x14ac:dyDescent="0.25">
      <c r="A14141" s="111" t="s">
        <v>965</v>
      </c>
      <c r="B14141" s="111">
        <f>INDEX(kommuner!C:C,MATCH(_xlfn.NUMBERVALUE(A14141),kommuner!B:B,0))</f>
        <v>5443</v>
      </c>
      <c r="C14141" s="111" t="s">
        <v>84</v>
      </c>
      <c r="D14141" s="111" t="s">
        <v>84</v>
      </c>
      <c r="E14141" s="111" t="s">
        <v>126</v>
      </c>
      <c r="F14141" s="111" t="s">
        <v>139</v>
      </c>
      <c r="G14141" s="111" t="s">
        <v>139</v>
      </c>
      <c r="H14141" s="111" t="s">
        <v>139</v>
      </c>
      <c r="I14141" s="111" t="s">
        <v>139</v>
      </c>
      <c r="J14141" t="str">
        <f t="shared" si="440"/>
        <v>5443Dyrket markMineraljord</v>
      </c>
      <c r="K14141" s="111">
        <v>-0.51473189514291939</v>
      </c>
      <c r="L14141" s="111">
        <v>0</v>
      </c>
      <c r="M14141" s="111">
        <v>0</v>
      </c>
      <c r="N14141" s="112">
        <f t="shared" si="441"/>
        <v>-0.51473189514291939</v>
      </c>
    </row>
    <row r="14142" spans="1:14" x14ac:dyDescent="0.25">
      <c r="A14142" s="111" t="s">
        <v>965</v>
      </c>
      <c r="B14142" s="111">
        <f>INDEX(kommuner!C:C,MATCH(_xlfn.NUMBERVALUE(A14142),kommuner!B:B,0))</f>
        <v>5443</v>
      </c>
      <c r="C14142" s="111" t="s">
        <v>84</v>
      </c>
      <c r="D14142" s="111" t="s">
        <v>84</v>
      </c>
      <c r="E14142" s="111" t="s">
        <v>123</v>
      </c>
      <c r="F14142" s="111" t="s">
        <v>139</v>
      </c>
      <c r="G14142" s="111" t="s">
        <v>139</v>
      </c>
      <c r="H14142" s="111" t="s">
        <v>139</v>
      </c>
      <c r="I14142" s="111" t="s">
        <v>139</v>
      </c>
      <c r="J14142" t="str">
        <f t="shared" si="440"/>
        <v>5443Dyrket markOrganisk jord</v>
      </c>
      <c r="K14142" s="111">
        <v>28.726149366675592</v>
      </c>
      <c r="L14142" s="111">
        <v>1.45625</v>
      </c>
      <c r="M14142" s="111">
        <v>0</v>
      </c>
      <c r="N14142" s="112">
        <f t="shared" si="441"/>
        <v>30.182399366675593</v>
      </c>
    </row>
    <row r="14143" spans="1:14" x14ac:dyDescent="0.25">
      <c r="A14143" s="111" t="s">
        <v>965</v>
      </c>
      <c r="B14143" s="111">
        <f>INDEX(kommuner!C:C,MATCH(_xlfn.NUMBERVALUE(A14143),kommuner!B:B,0))</f>
        <v>5443</v>
      </c>
      <c r="C14143" s="111" t="s">
        <v>127</v>
      </c>
      <c r="D14143" s="111" t="s">
        <v>127</v>
      </c>
      <c r="E14143" s="111" t="s">
        <v>126</v>
      </c>
      <c r="F14143" s="111" t="s">
        <v>172</v>
      </c>
      <c r="G14143" s="111" t="s">
        <v>180</v>
      </c>
      <c r="H14143" s="111" t="s">
        <v>172</v>
      </c>
      <c r="I14143" s="111" t="s">
        <v>180</v>
      </c>
      <c r="J14143" t="str">
        <f t="shared" si="440"/>
        <v>5443SkogMineraljordBarskogHøy</v>
      </c>
      <c r="K14143" s="111">
        <v>-4.1008350957832223</v>
      </c>
      <c r="L14143" s="111">
        <v>0.85306406685236758</v>
      </c>
      <c r="M14143" s="111">
        <v>6.4056614999681585E-2</v>
      </c>
      <c r="N14143" s="112">
        <f t="shared" si="441"/>
        <v>-3.183714413931173</v>
      </c>
    </row>
    <row r="14144" spans="1:14" x14ac:dyDescent="0.25">
      <c r="A14144" s="111" t="s">
        <v>965</v>
      </c>
      <c r="B14144" s="111">
        <f>INDEX(kommuner!C:C,MATCH(_xlfn.NUMBERVALUE(A14144),kommuner!B:B,0))</f>
        <v>5443</v>
      </c>
      <c r="C14144" s="111" t="s">
        <v>127</v>
      </c>
      <c r="D14144" s="111" t="s">
        <v>127</v>
      </c>
      <c r="E14144" s="111" t="s">
        <v>126</v>
      </c>
      <c r="F14144" s="111" t="s">
        <v>172</v>
      </c>
      <c r="G14144" s="111" t="s">
        <v>167</v>
      </c>
      <c r="H14144" s="111" t="s">
        <v>172</v>
      </c>
      <c r="I14144" s="111" t="s">
        <v>167</v>
      </c>
      <c r="J14144" t="str">
        <f t="shared" si="440"/>
        <v>5443SkogMineraljordBarskogImpediment</v>
      </c>
      <c r="K14144" s="111">
        <v>-1.3727794028153204</v>
      </c>
      <c r="L14144" s="111">
        <v>0.85306406685236758</v>
      </c>
      <c r="M14144" s="111">
        <v>6.3979989500968365E-2</v>
      </c>
      <c r="N14144" s="112">
        <f t="shared" si="441"/>
        <v>-0.45573534646198444</v>
      </c>
    </row>
    <row r="14145" spans="1:14" x14ac:dyDescent="0.25">
      <c r="A14145" s="111" t="s">
        <v>965</v>
      </c>
      <c r="B14145" s="111">
        <f>INDEX(kommuner!C:C,MATCH(_xlfn.NUMBERVALUE(A14145),kommuner!B:B,0))</f>
        <v>5443</v>
      </c>
      <c r="C14145" s="111" t="s">
        <v>127</v>
      </c>
      <c r="D14145" s="111" t="s">
        <v>127</v>
      </c>
      <c r="E14145" s="111" t="s">
        <v>126</v>
      </c>
      <c r="F14145" s="111" t="s">
        <v>172</v>
      </c>
      <c r="G14145" s="111" t="s">
        <v>190</v>
      </c>
      <c r="H14145" s="111" t="s">
        <v>172</v>
      </c>
      <c r="I14145" s="111" t="s">
        <v>190</v>
      </c>
      <c r="J14145" t="str">
        <f t="shared" si="440"/>
        <v>5443SkogMineraljordBarskogLav</v>
      </c>
      <c r="K14145" s="111">
        <v>-1.2890212031300934</v>
      </c>
      <c r="L14145" s="111">
        <v>0.85306406685236758</v>
      </c>
      <c r="M14145" s="111">
        <v>6.3979989500968365E-2</v>
      </c>
      <c r="N14145" s="112">
        <f t="shared" si="441"/>
        <v>-0.37197714677675742</v>
      </c>
    </row>
    <row r="14146" spans="1:14" x14ac:dyDescent="0.25">
      <c r="A14146" s="111" t="s">
        <v>965</v>
      </c>
      <c r="B14146" s="111">
        <f>INDEX(kommuner!C:C,MATCH(_xlfn.NUMBERVALUE(A14146),kommuner!B:B,0))</f>
        <v>5443</v>
      </c>
      <c r="C14146" s="111" t="s">
        <v>127</v>
      </c>
      <c r="D14146" s="111" t="s">
        <v>127</v>
      </c>
      <c r="E14146" s="111" t="s">
        <v>126</v>
      </c>
      <c r="F14146" s="111" t="s">
        <v>172</v>
      </c>
      <c r="G14146" s="111" t="s">
        <v>173</v>
      </c>
      <c r="H14146" s="111" t="s">
        <v>172</v>
      </c>
      <c r="I14146" s="111" t="s">
        <v>173</v>
      </c>
      <c r="J14146" t="str">
        <f t="shared" si="440"/>
        <v>5443SkogMineraljordBarskogMiddels</v>
      </c>
      <c r="K14146" s="111">
        <v>-2.9452289214132028</v>
      </c>
      <c r="L14146" s="111">
        <v>0.85306406685236758</v>
      </c>
      <c r="M14146" s="111">
        <v>6.4056614999681585E-2</v>
      </c>
      <c r="N14146" s="112">
        <f t="shared" si="441"/>
        <v>-2.0281082395611536</v>
      </c>
    </row>
    <row r="14147" spans="1:14" x14ac:dyDescent="0.25">
      <c r="A14147" s="111" t="s">
        <v>965</v>
      </c>
      <c r="B14147" s="111">
        <f>INDEX(kommuner!C:C,MATCH(_xlfn.NUMBERVALUE(A14147),kommuner!B:B,0))</f>
        <v>5443</v>
      </c>
      <c r="C14147" s="111" t="s">
        <v>127</v>
      </c>
      <c r="D14147" s="111" t="s">
        <v>127</v>
      </c>
      <c r="E14147" s="111" t="s">
        <v>126</v>
      </c>
      <c r="F14147" s="111" t="s">
        <v>172</v>
      </c>
      <c r="G14147" s="111" t="s">
        <v>186</v>
      </c>
      <c r="H14147" s="111" t="s">
        <v>172</v>
      </c>
      <c r="I14147" s="111" t="s">
        <v>186</v>
      </c>
      <c r="J14147" t="str">
        <f t="shared" ref="J14147:J14210" si="442">B14147&amp;C14147&amp;E14147&amp;IF(C14147="Skog",F14147&amp;G14147,"")</f>
        <v>5443SkogMineraljordBarskogSærs høy</v>
      </c>
      <c r="K14147" s="111">
        <v>0.12072674540874306</v>
      </c>
      <c r="L14147" s="111">
        <v>0.85306406685236758</v>
      </c>
      <c r="M14147" s="111">
        <v>6.4056614999681585E-2</v>
      </c>
      <c r="N14147" s="112">
        <f t="shared" ref="N14147:N14210" si="443">SUM(K14147:M14147)</f>
        <v>1.0378474272607923</v>
      </c>
    </row>
    <row r="14148" spans="1:14" x14ac:dyDescent="0.25">
      <c r="A14148" s="111" t="s">
        <v>965</v>
      </c>
      <c r="B14148" s="111">
        <f>INDEX(kommuner!C:C,MATCH(_xlfn.NUMBERVALUE(A14148),kommuner!B:B,0))</f>
        <v>5443</v>
      </c>
      <c r="C14148" s="111" t="s">
        <v>127</v>
      </c>
      <c r="D14148" s="111" t="s">
        <v>127</v>
      </c>
      <c r="E14148" s="111" t="s">
        <v>126</v>
      </c>
      <c r="F14148" s="111" t="s">
        <v>179</v>
      </c>
      <c r="G14148" s="111" t="s">
        <v>180</v>
      </c>
      <c r="H14148" s="111" t="s">
        <v>179</v>
      </c>
      <c r="I14148" s="111" t="s">
        <v>180</v>
      </c>
      <c r="J14148" t="str">
        <f t="shared" si="442"/>
        <v>5443SkogMineraljordBlandingsskogHøy</v>
      </c>
      <c r="K14148" s="111">
        <v>-7.1939050909469406</v>
      </c>
      <c r="L14148" s="111">
        <v>0.85306406685236758</v>
      </c>
      <c r="M14148" s="111">
        <v>6.3979989500968365E-2</v>
      </c>
      <c r="N14148" s="112">
        <f t="shared" si="443"/>
        <v>-6.2768610345936047</v>
      </c>
    </row>
    <row r="14149" spans="1:14" x14ac:dyDescent="0.25">
      <c r="A14149" s="111" t="s">
        <v>965</v>
      </c>
      <c r="B14149" s="111">
        <f>INDEX(kommuner!C:C,MATCH(_xlfn.NUMBERVALUE(A14149),kommuner!B:B,0))</f>
        <v>5443</v>
      </c>
      <c r="C14149" s="111" t="s">
        <v>127</v>
      </c>
      <c r="D14149" s="111" t="s">
        <v>127</v>
      </c>
      <c r="E14149" s="111" t="s">
        <v>126</v>
      </c>
      <c r="F14149" s="111" t="s">
        <v>179</v>
      </c>
      <c r="G14149" s="111" t="s">
        <v>167</v>
      </c>
      <c r="H14149" s="111" t="s">
        <v>179</v>
      </c>
      <c r="I14149" s="111" t="s">
        <v>167</v>
      </c>
      <c r="J14149" t="str">
        <f t="shared" si="442"/>
        <v>5443SkogMineraljordBlandingsskogImpediment</v>
      </c>
      <c r="K14149" s="111">
        <v>-1.6598037998579707</v>
      </c>
      <c r="L14149" s="111">
        <v>0.85306406685236758</v>
      </c>
      <c r="M14149" s="111">
        <v>6.3979989500968365E-2</v>
      </c>
      <c r="N14149" s="112">
        <f t="shared" si="443"/>
        <v>-0.7427597435046347</v>
      </c>
    </row>
    <row r="14150" spans="1:14" x14ac:dyDescent="0.25">
      <c r="A14150" s="111" t="s">
        <v>965</v>
      </c>
      <c r="B14150" s="111">
        <f>INDEX(kommuner!C:C,MATCH(_xlfn.NUMBERVALUE(A14150),kommuner!B:B,0))</f>
        <v>5443</v>
      </c>
      <c r="C14150" s="111" t="s">
        <v>127</v>
      </c>
      <c r="D14150" s="111" t="s">
        <v>127</v>
      </c>
      <c r="E14150" s="111" t="s">
        <v>126</v>
      </c>
      <c r="F14150" s="111" t="s">
        <v>179</v>
      </c>
      <c r="G14150" s="111" t="s">
        <v>190</v>
      </c>
      <c r="H14150" s="111" t="s">
        <v>179</v>
      </c>
      <c r="I14150" s="111" t="s">
        <v>190</v>
      </c>
      <c r="J14150" t="str">
        <f t="shared" si="442"/>
        <v>5443SkogMineraljordBlandingsskogLav</v>
      </c>
      <c r="K14150" s="111">
        <v>-2.5588434197694254</v>
      </c>
      <c r="L14150" s="111">
        <v>0.85306406685236758</v>
      </c>
      <c r="M14150" s="111">
        <v>6.3979989500968365E-2</v>
      </c>
      <c r="N14150" s="112">
        <f t="shared" si="443"/>
        <v>-1.6417993634160897</v>
      </c>
    </row>
    <row r="14151" spans="1:14" x14ac:dyDescent="0.25">
      <c r="A14151" s="111" t="s">
        <v>965</v>
      </c>
      <c r="B14151" s="111">
        <f>INDEX(kommuner!C:C,MATCH(_xlfn.NUMBERVALUE(A14151),kommuner!B:B,0))</f>
        <v>5443</v>
      </c>
      <c r="C14151" s="111" t="s">
        <v>127</v>
      </c>
      <c r="D14151" s="111" t="s">
        <v>127</v>
      </c>
      <c r="E14151" s="111" t="s">
        <v>126</v>
      </c>
      <c r="F14151" s="111" t="s">
        <v>179</v>
      </c>
      <c r="G14151" s="111" t="s">
        <v>173</v>
      </c>
      <c r="H14151" s="111" t="s">
        <v>179</v>
      </c>
      <c r="I14151" s="111" t="s">
        <v>173</v>
      </c>
      <c r="J14151" t="str">
        <f t="shared" si="442"/>
        <v>5443SkogMineraljordBlandingsskogMiddels</v>
      </c>
      <c r="K14151" s="111">
        <v>-3.8687729546762566</v>
      </c>
      <c r="L14151" s="111">
        <v>0.85306406685236758</v>
      </c>
      <c r="M14151" s="111">
        <v>6.3979989500968365E-2</v>
      </c>
      <c r="N14151" s="112">
        <f t="shared" si="443"/>
        <v>-2.9517288983229206</v>
      </c>
    </row>
    <row r="14152" spans="1:14" x14ac:dyDescent="0.25">
      <c r="A14152" s="111" t="s">
        <v>965</v>
      </c>
      <c r="B14152" s="111">
        <f>INDEX(kommuner!C:C,MATCH(_xlfn.NUMBERVALUE(A14152),kommuner!B:B,0))</f>
        <v>5443</v>
      </c>
      <c r="C14152" s="111" t="s">
        <v>127</v>
      </c>
      <c r="D14152" s="111" t="s">
        <v>127</v>
      </c>
      <c r="E14152" s="111" t="s">
        <v>126</v>
      </c>
      <c r="F14152" s="111" t="s">
        <v>179</v>
      </c>
      <c r="G14152" s="111" t="s">
        <v>186</v>
      </c>
      <c r="H14152" s="111" t="s">
        <v>179</v>
      </c>
      <c r="I14152" s="111" t="s">
        <v>186</v>
      </c>
      <c r="J14152" t="str">
        <f t="shared" si="442"/>
        <v>5443SkogMineraljordBlandingsskogSærs høy</v>
      </c>
      <c r="K14152" s="111">
        <v>-2.9395925245326562</v>
      </c>
      <c r="L14152" s="111">
        <v>0.85306406685236758</v>
      </c>
      <c r="M14152" s="111">
        <v>6.3979989500968365E-2</v>
      </c>
      <c r="N14152" s="112">
        <f t="shared" si="443"/>
        <v>-2.0225484681793202</v>
      </c>
    </row>
    <row r="14153" spans="1:14" x14ac:dyDescent="0.25">
      <c r="A14153" s="111" t="s">
        <v>965</v>
      </c>
      <c r="B14153" s="111">
        <f>INDEX(kommuner!C:C,MATCH(_xlfn.NUMBERVALUE(A14153),kommuner!B:B,0))</f>
        <v>5443</v>
      </c>
      <c r="C14153" s="111" t="s">
        <v>127</v>
      </c>
      <c r="D14153" s="111" t="s">
        <v>127</v>
      </c>
      <c r="E14153" s="111" t="s">
        <v>126</v>
      </c>
      <c r="F14153" s="111" t="s">
        <v>185</v>
      </c>
      <c r="G14153" s="111" t="s">
        <v>180</v>
      </c>
      <c r="H14153" s="111" t="s">
        <v>185</v>
      </c>
      <c r="I14153" s="111" t="s">
        <v>180</v>
      </c>
      <c r="J14153" t="str">
        <f t="shared" si="442"/>
        <v>5443SkogMineraljordLauvskogHøy</v>
      </c>
      <c r="K14153" s="111">
        <v>-3.3269846154961789</v>
      </c>
      <c r="L14153" s="111">
        <v>0.85306406685236758</v>
      </c>
      <c r="M14153" s="111">
        <v>6.3979989500968365E-2</v>
      </c>
      <c r="N14153" s="112">
        <f t="shared" si="443"/>
        <v>-2.4099405591428429</v>
      </c>
    </row>
    <row r="14154" spans="1:14" x14ac:dyDescent="0.25">
      <c r="A14154" s="111" t="s">
        <v>965</v>
      </c>
      <c r="B14154" s="111">
        <f>INDEX(kommuner!C:C,MATCH(_xlfn.NUMBERVALUE(A14154),kommuner!B:B,0))</f>
        <v>5443</v>
      </c>
      <c r="C14154" s="111" t="s">
        <v>127</v>
      </c>
      <c r="D14154" s="111" t="s">
        <v>127</v>
      </c>
      <c r="E14154" s="111" t="s">
        <v>126</v>
      </c>
      <c r="F14154" s="111" t="s">
        <v>185</v>
      </c>
      <c r="G14154" s="111" t="s">
        <v>167</v>
      </c>
      <c r="H14154" s="111" t="s">
        <v>185</v>
      </c>
      <c r="I14154" s="111" t="s">
        <v>167</v>
      </c>
      <c r="J14154" t="str">
        <f t="shared" si="442"/>
        <v>5443SkogMineraljordLauvskogImpediment</v>
      </c>
      <c r="K14154" s="111">
        <v>-0.34791782039540947</v>
      </c>
      <c r="L14154" s="111">
        <v>0.85306406685236758</v>
      </c>
      <c r="M14154" s="111">
        <v>6.3979989500968365E-2</v>
      </c>
      <c r="N14154" s="112">
        <f t="shared" si="443"/>
        <v>0.56912623595792644</v>
      </c>
    </row>
    <row r="14155" spans="1:14" x14ac:dyDescent="0.25">
      <c r="A14155" s="111" t="s">
        <v>965</v>
      </c>
      <c r="B14155" s="111">
        <f>INDEX(kommuner!C:C,MATCH(_xlfn.NUMBERVALUE(A14155),kommuner!B:B,0))</f>
        <v>5443</v>
      </c>
      <c r="C14155" s="111" t="s">
        <v>127</v>
      </c>
      <c r="D14155" s="111" t="s">
        <v>127</v>
      </c>
      <c r="E14155" s="111" t="s">
        <v>126</v>
      </c>
      <c r="F14155" s="111" t="s">
        <v>185</v>
      </c>
      <c r="G14155" s="111" t="s">
        <v>190</v>
      </c>
      <c r="H14155" s="111" t="s">
        <v>185</v>
      </c>
      <c r="I14155" s="111" t="s">
        <v>190</v>
      </c>
      <c r="J14155" t="str">
        <f t="shared" si="442"/>
        <v>5443SkogMineraljordLauvskogLav</v>
      </c>
      <c r="K14155" s="111">
        <v>-8.9748170935426599E-2</v>
      </c>
      <c r="L14155" s="111">
        <v>0.85306406685236758</v>
      </c>
      <c r="M14155" s="111">
        <v>6.3979989500968365E-2</v>
      </c>
      <c r="N14155" s="112">
        <f t="shared" si="443"/>
        <v>0.82729588541790933</v>
      </c>
    </row>
    <row r="14156" spans="1:14" x14ac:dyDescent="0.25">
      <c r="A14156" s="111" t="s">
        <v>965</v>
      </c>
      <c r="B14156" s="111">
        <f>INDEX(kommuner!C:C,MATCH(_xlfn.NUMBERVALUE(A14156),kommuner!B:B,0))</f>
        <v>5443</v>
      </c>
      <c r="C14156" s="111" t="s">
        <v>127</v>
      </c>
      <c r="D14156" s="111" t="s">
        <v>127</v>
      </c>
      <c r="E14156" s="111" t="s">
        <v>126</v>
      </c>
      <c r="F14156" s="111" t="s">
        <v>185</v>
      </c>
      <c r="G14156" s="111" t="s">
        <v>173</v>
      </c>
      <c r="H14156" s="111" t="s">
        <v>185</v>
      </c>
      <c r="I14156" s="111" t="s">
        <v>173</v>
      </c>
      <c r="J14156" t="str">
        <f t="shared" si="442"/>
        <v>5443SkogMineraljordLauvskogMiddels</v>
      </c>
      <c r="K14156" s="111">
        <v>-1.7789409505847176</v>
      </c>
      <c r="L14156" s="111">
        <v>0.85306406685236758</v>
      </c>
      <c r="M14156" s="111">
        <v>6.3979989500968365E-2</v>
      </c>
      <c r="N14156" s="112">
        <f t="shared" si="443"/>
        <v>-0.86189689423138161</v>
      </c>
    </row>
    <row r="14157" spans="1:14" x14ac:dyDescent="0.25">
      <c r="A14157" s="111" t="s">
        <v>965</v>
      </c>
      <c r="B14157" s="111">
        <f>INDEX(kommuner!C:C,MATCH(_xlfn.NUMBERVALUE(A14157),kommuner!B:B,0))</f>
        <v>5443</v>
      </c>
      <c r="C14157" s="111" t="s">
        <v>127</v>
      </c>
      <c r="D14157" s="111" t="s">
        <v>127</v>
      </c>
      <c r="E14157" s="111" t="s">
        <v>126</v>
      </c>
      <c r="F14157" s="111" t="s">
        <v>185</v>
      </c>
      <c r="G14157" s="111" t="s">
        <v>186</v>
      </c>
      <c r="H14157" s="111" t="s">
        <v>185</v>
      </c>
      <c r="I14157" s="111" t="s">
        <v>186</v>
      </c>
      <c r="J14157" t="str">
        <f t="shared" si="442"/>
        <v>5443SkogMineraljordLauvskogSærs høy</v>
      </c>
      <c r="K14157" s="111">
        <v>-3.6560473259425113</v>
      </c>
      <c r="L14157" s="111">
        <v>0.85306406685236758</v>
      </c>
      <c r="M14157" s="111">
        <v>6.3979989500968365E-2</v>
      </c>
      <c r="N14157" s="112">
        <f t="shared" si="443"/>
        <v>-2.7390032695891753</v>
      </c>
    </row>
    <row r="14158" spans="1:14" x14ac:dyDescent="0.25">
      <c r="A14158" s="111" t="s">
        <v>965</v>
      </c>
      <c r="B14158" s="111">
        <f>INDEX(kommuner!C:C,MATCH(_xlfn.NUMBERVALUE(A14158),kommuner!B:B,0))</f>
        <v>5443</v>
      </c>
      <c r="C14158" s="111" t="s">
        <v>127</v>
      </c>
      <c r="D14158" s="111" t="s">
        <v>127</v>
      </c>
      <c r="E14158" s="111" t="s">
        <v>123</v>
      </c>
      <c r="F14158" s="111" t="s">
        <v>172</v>
      </c>
      <c r="G14158" s="111" t="s">
        <v>180</v>
      </c>
      <c r="H14158" s="111" t="s">
        <v>172</v>
      </c>
      <c r="I14158" s="111" t="s">
        <v>180</v>
      </c>
      <c r="J14158" t="str">
        <f t="shared" si="442"/>
        <v>5443SkogOrganisk jordBarskogHøy</v>
      </c>
      <c r="K14158" s="111">
        <v>-2.5184559031994138</v>
      </c>
      <c r="L14158" s="111">
        <v>0.92784825435236762</v>
      </c>
      <c r="M14158" s="111">
        <v>0.46518126042825314</v>
      </c>
      <c r="N14158" s="112">
        <f t="shared" si="443"/>
        <v>-1.1254263884187932</v>
      </c>
    </row>
    <row r="14159" spans="1:14" x14ac:dyDescent="0.25">
      <c r="A14159" s="111" t="s">
        <v>965</v>
      </c>
      <c r="B14159" s="111">
        <f>INDEX(kommuner!C:C,MATCH(_xlfn.NUMBERVALUE(A14159),kommuner!B:B,0))</f>
        <v>5443</v>
      </c>
      <c r="C14159" s="111" t="s">
        <v>127</v>
      </c>
      <c r="D14159" s="111" t="s">
        <v>127</v>
      </c>
      <c r="E14159" s="111" t="s">
        <v>123</v>
      </c>
      <c r="F14159" s="111" t="s">
        <v>172</v>
      </c>
      <c r="G14159" s="111" t="s">
        <v>167</v>
      </c>
      <c r="H14159" s="111" t="s">
        <v>172</v>
      </c>
      <c r="I14159" s="111" t="s">
        <v>167</v>
      </c>
      <c r="J14159" t="str">
        <f t="shared" si="442"/>
        <v>5443SkogOrganisk jordBarskogImpediment</v>
      </c>
      <c r="K14159" s="111">
        <v>-0.13011741963904588</v>
      </c>
      <c r="L14159" s="111">
        <v>0.92784825435236762</v>
      </c>
      <c r="M14159" s="111">
        <v>0.46510463492953991</v>
      </c>
      <c r="N14159" s="112">
        <f t="shared" si="443"/>
        <v>1.2628354696428616</v>
      </c>
    </row>
    <row r="14160" spans="1:14" x14ac:dyDescent="0.25">
      <c r="A14160" s="111" t="s">
        <v>965</v>
      </c>
      <c r="B14160" s="111">
        <f>INDEX(kommuner!C:C,MATCH(_xlfn.NUMBERVALUE(A14160),kommuner!B:B,0))</f>
        <v>5443</v>
      </c>
      <c r="C14160" s="111" t="s">
        <v>127</v>
      </c>
      <c r="D14160" s="111" t="s">
        <v>127</v>
      </c>
      <c r="E14160" s="111" t="s">
        <v>123</v>
      </c>
      <c r="F14160" s="111" t="s">
        <v>172</v>
      </c>
      <c r="G14160" s="111" t="s">
        <v>190</v>
      </c>
      <c r="H14160" s="111" t="s">
        <v>172</v>
      </c>
      <c r="I14160" s="111" t="s">
        <v>190</v>
      </c>
      <c r="J14160" t="str">
        <f t="shared" si="442"/>
        <v>5443SkogOrganisk jordBarskogLav</v>
      </c>
      <c r="K14160" s="111">
        <v>-0.50666953101693391</v>
      </c>
      <c r="L14160" s="111">
        <v>0.92784825435236762</v>
      </c>
      <c r="M14160" s="111">
        <v>0.46510463492953991</v>
      </c>
      <c r="N14160" s="112">
        <f t="shared" si="443"/>
        <v>0.88628335826497362</v>
      </c>
    </row>
    <row r="14161" spans="1:14" x14ac:dyDescent="0.25">
      <c r="A14161" s="111" t="s">
        <v>965</v>
      </c>
      <c r="B14161" s="111">
        <f>INDEX(kommuner!C:C,MATCH(_xlfn.NUMBERVALUE(A14161),kommuner!B:B,0))</f>
        <v>5443</v>
      </c>
      <c r="C14161" s="111" t="s">
        <v>127</v>
      </c>
      <c r="D14161" s="111" t="s">
        <v>127</v>
      </c>
      <c r="E14161" s="111" t="s">
        <v>123</v>
      </c>
      <c r="F14161" s="111" t="s">
        <v>172</v>
      </c>
      <c r="G14161" s="111" t="s">
        <v>173</v>
      </c>
      <c r="H14161" s="111" t="s">
        <v>172</v>
      </c>
      <c r="I14161" s="111" t="s">
        <v>173</v>
      </c>
      <c r="J14161" t="str">
        <f t="shared" si="442"/>
        <v>5443SkogOrganisk jordBarskogMiddels</v>
      </c>
      <c r="K14161" s="111">
        <v>-1.5571490961494638</v>
      </c>
      <c r="L14161" s="111">
        <v>0.92784825435236762</v>
      </c>
      <c r="M14161" s="111">
        <v>0.46518126042825314</v>
      </c>
      <c r="N14161" s="112">
        <f t="shared" si="443"/>
        <v>-0.16411958136884308</v>
      </c>
    </row>
    <row r="14162" spans="1:14" x14ac:dyDescent="0.25">
      <c r="A14162" s="111" t="s">
        <v>965</v>
      </c>
      <c r="B14162" s="111">
        <f>INDEX(kommuner!C:C,MATCH(_xlfn.NUMBERVALUE(A14162),kommuner!B:B,0))</f>
        <v>5443</v>
      </c>
      <c r="C14162" s="111" t="s">
        <v>127</v>
      </c>
      <c r="D14162" s="111" t="s">
        <v>127</v>
      </c>
      <c r="E14162" s="111" t="s">
        <v>123</v>
      </c>
      <c r="F14162" s="111" t="s">
        <v>172</v>
      </c>
      <c r="G14162" s="111" t="s">
        <v>186</v>
      </c>
      <c r="H14162" s="111" t="s">
        <v>172</v>
      </c>
      <c r="I14162" s="111" t="s">
        <v>186</v>
      </c>
      <c r="J14162" t="str">
        <f t="shared" si="442"/>
        <v>5443SkogOrganisk jordBarskogSærs høy</v>
      </c>
      <c r="K14162" s="111">
        <v>2.5548655235722699</v>
      </c>
      <c r="L14162" s="111">
        <v>0.92784825435236762</v>
      </c>
      <c r="M14162" s="111">
        <v>0.46518126042825314</v>
      </c>
      <c r="N14162" s="112">
        <f t="shared" si="443"/>
        <v>3.9478950383528906</v>
      </c>
    </row>
    <row r="14163" spans="1:14" x14ac:dyDescent="0.25">
      <c r="A14163" s="111" t="s">
        <v>965</v>
      </c>
      <c r="B14163" s="111">
        <f>INDEX(kommuner!C:C,MATCH(_xlfn.NUMBERVALUE(A14163),kommuner!B:B,0))</f>
        <v>5443</v>
      </c>
      <c r="C14163" s="111" t="s">
        <v>127</v>
      </c>
      <c r="D14163" s="111" t="s">
        <v>127</v>
      </c>
      <c r="E14163" s="111" t="s">
        <v>123</v>
      </c>
      <c r="F14163" s="111" t="s">
        <v>179</v>
      </c>
      <c r="G14163" s="111" t="s">
        <v>180</v>
      </c>
      <c r="H14163" s="111" t="s">
        <v>179</v>
      </c>
      <c r="I14163" s="111" t="s">
        <v>180</v>
      </c>
      <c r="J14163" t="str">
        <f t="shared" si="442"/>
        <v>5443SkogOrganisk jordBlandingsskogHøy</v>
      </c>
      <c r="K14163" s="111">
        <v>-5.5554344456832343</v>
      </c>
      <c r="L14163" s="111">
        <v>0.92784825435236762</v>
      </c>
      <c r="M14163" s="111">
        <v>0.46510463492953991</v>
      </c>
      <c r="N14163" s="112">
        <f t="shared" si="443"/>
        <v>-4.1624815564013264</v>
      </c>
    </row>
    <row r="14164" spans="1:14" x14ac:dyDescent="0.25">
      <c r="A14164" s="111" t="s">
        <v>965</v>
      </c>
      <c r="B14164" s="111">
        <f>INDEX(kommuner!C:C,MATCH(_xlfn.NUMBERVALUE(A14164),kommuner!B:B,0))</f>
        <v>5443</v>
      </c>
      <c r="C14164" s="111" t="s">
        <v>127</v>
      </c>
      <c r="D14164" s="111" t="s">
        <v>127</v>
      </c>
      <c r="E14164" s="111" t="s">
        <v>123</v>
      </c>
      <c r="F14164" s="111" t="s">
        <v>179</v>
      </c>
      <c r="G14164" s="111" t="s">
        <v>167</v>
      </c>
      <c r="H14164" s="111" t="s">
        <v>179</v>
      </c>
      <c r="I14164" s="111" t="s">
        <v>167</v>
      </c>
      <c r="J14164" t="str">
        <f t="shared" si="442"/>
        <v>5443SkogOrganisk jordBlandingsskogImpediment</v>
      </c>
      <c r="K14164" s="111">
        <v>-0.28586344175800005</v>
      </c>
      <c r="L14164" s="111">
        <v>0.92784825435236762</v>
      </c>
      <c r="M14164" s="111">
        <v>0.46510463492953991</v>
      </c>
      <c r="N14164" s="112">
        <f t="shared" si="443"/>
        <v>1.1070894475239075</v>
      </c>
    </row>
    <row r="14165" spans="1:14" x14ac:dyDescent="0.25">
      <c r="A14165" s="111" t="s">
        <v>965</v>
      </c>
      <c r="B14165" s="111">
        <f>INDEX(kommuner!C:C,MATCH(_xlfn.NUMBERVALUE(A14165),kommuner!B:B,0))</f>
        <v>5443</v>
      </c>
      <c r="C14165" s="111" t="s">
        <v>127</v>
      </c>
      <c r="D14165" s="111" t="s">
        <v>127</v>
      </c>
      <c r="E14165" s="111" t="s">
        <v>123</v>
      </c>
      <c r="F14165" s="111" t="s">
        <v>179</v>
      </c>
      <c r="G14165" s="111" t="s">
        <v>190</v>
      </c>
      <c r="H14165" s="111" t="s">
        <v>179</v>
      </c>
      <c r="I14165" s="111" t="s">
        <v>190</v>
      </c>
      <c r="J14165" t="str">
        <f t="shared" si="442"/>
        <v>5443SkogOrganisk jordBlandingsskogLav</v>
      </c>
      <c r="K14165" s="111">
        <v>-1.2347339377887629</v>
      </c>
      <c r="L14165" s="111">
        <v>0.92784825435236762</v>
      </c>
      <c r="M14165" s="111">
        <v>0.46510463492953991</v>
      </c>
      <c r="N14165" s="112">
        <f t="shared" si="443"/>
        <v>0.15821895149314458</v>
      </c>
    </row>
    <row r="14166" spans="1:14" x14ac:dyDescent="0.25">
      <c r="A14166" s="111" t="s">
        <v>965</v>
      </c>
      <c r="B14166" s="111">
        <f>INDEX(kommuner!C:C,MATCH(_xlfn.NUMBERVALUE(A14166),kommuner!B:B,0))</f>
        <v>5443</v>
      </c>
      <c r="C14166" s="111" t="s">
        <v>127</v>
      </c>
      <c r="D14166" s="111" t="s">
        <v>127</v>
      </c>
      <c r="E14166" s="111" t="s">
        <v>123</v>
      </c>
      <c r="F14166" s="111" t="s">
        <v>179</v>
      </c>
      <c r="G14166" s="111" t="s">
        <v>173</v>
      </c>
      <c r="H14166" s="111" t="s">
        <v>179</v>
      </c>
      <c r="I14166" s="111" t="s">
        <v>173</v>
      </c>
      <c r="J14166" t="str">
        <f t="shared" si="442"/>
        <v>5443SkogOrganisk jordBlandingsskogMiddels</v>
      </c>
      <c r="K14166" s="111">
        <v>-2.4239591752717748</v>
      </c>
      <c r="L14166" s="111">
        <v>0.92784825435236762</v>
      </c>
      <c r="M14166" s="111">
        <v>0.46510463492953991</v>
      </c>
      <c r="N14166" s="112">
        <f t="shared" si="443"/>
        <v>-1.0310062859898674</v>
      </c>
    </row>
    <row r="14167" spans="1:14" x14ac:dyDescent="0.25">
      <c r="A14167" s="111" t="s">
        <v>965</v>
      </c>
      <c r="B14167" s="111">
        <f>INDEX(kommuner!C:C,MATCH(_xlfn.NUMBERVALUE(A14167),kommuner!B:B,0))</f>
        <v>5443</v>
      </c>
      <c r="C14167" s="111" t="s">
        <v>127</v>
      </c>
      <c r="D14167" s="111" t="s">
        <v>127</v>
      </c>
      <c r="E14167" s="111" t="s">
        <v>123</v>
      </c>
      <c r="F14167" s="111" t="s">
        <v>179</v>
      </c>
      <c r="G14167" s="111" t="s">
        <v>186</v>
      </c>
      <c r="H14167" s="111" t="s">
        <v>179</v>
      </c>
      <c r="I14167" s="111" t="s">
        <v>186</v>
      </c>
      <c r="J14167" t="str">
        <f t="shared" si="442"/>
        <v>5443SkogOrganisk jordBlandingsskogSærs høy</v>
      </c>
      <c r="K14167" s="111">
        <v>-1.5726115302258048</v>
      </c>
      <c r="L14167" s="111">
        <v>0.92784825435236762</v>
      </c>
      <c r="M14167" s="111">
        <v>0.46510463492953991</v>
      </c>
      <c r="N14167" s="112">
        <f t="shared" si="443"/>
        <v>-0.17965864094389727</v>
      </c>
    </row>
    <row r="14168" spans="1:14" x14ac:dyDescent="0.25">
      <c r="A14168" s="111" t="s">
        <v>965</v>
      </c>
      <c r="B14168" s="111">
        <f>INDEX(kommuner!C:C,MATCH(_xlfn.NUMBERVALUE(A14168),kommuner!B:B,0))</f>
        <v>5443</v>
      </c>
      <c r="C14168" s="111" t="s">
        <v>127</v>
      </c>
      <c r="D14168" s="111" t="s">
        <v>127</v>
      </c>
      <c r="E14168" s="111" t="s">
        <v>123</v>
      </c>
      <c r="F14168" s="111" t="s">
        <v>185</v>
      </c>
      <c r="G14168" s="111" t="s">
        <v>180</v>
      </c>
      <c r="H14168" s="111" t="s">
        <v>185</v>
      </c>
      <c r="I14168" s="111" t="s">
        <v>180</v>
      </c>
      <c r="J14168" t="str">
        <f t="shared" si="442"/>
        <v>5443SkogOrganisk jordLauvskogHøy</v>
      </c>
      <c r="K14168" s="111">
        <v>-1.9913688882377358</v>
      </c>
      <c r="L14168" s="111">
        <v>0.92784825435236762</v>
      </c>
      <c r="M14168" s="111">
        <v>0.46510463492953991</v>
      </c>
      <c r="N14168" s="112">
        <f t="shared" si="443"/>
        <v>-0.59841599895582831</v>
      </c>
    </row>
    <row r="14169" spans="1:14" x14ac:dyDescent="0.25">
      <c r="A14169" s="111" t="s">
        <v>965</v>
      </c>
      <c r="B14169" s="111">
        <f>INDEX(kommuner!C:C,MATCH(_xlfn.NUMBERVALUE(A14169),kommuner!B:B,0))</f>
        <v>5443</v>
      </c>
      <c r="C14169" s="111" t="s">
        <v>127</v>
      </c>
      <c r="D14169" s="111" t="s">
        <v>127</v>
      </c>
      <c r="E14169" s="111" t="s">
        <v>123</v>
      </c>
      <c r="F14169" s="111" t="s">
        <v>185</v>
      </c>
      <c r="G14169" s="111" t="s">
        <v>167</v>
      </c>
      <c r="H14169" s="111" t="s">
        <v>185</v>
      </c>
      <c r="I14169" s="111" t="s">
        <v>167</v>
      </c>
      <c r="J14169" t="str">
        <f t="shared" si="442"/>
        <v>5443SkogOrganisk jordLauvskogImpediment</v>
      </c>
      <c r="K14169" s="111">
        <v>0.35000626494250675</v>
      </c>
      <c r="L14169" s="111">
        <v>0.92784825435236762</v>
      </c>
      <c r="M14169" s="111">
        <v>0.46510463492953991</v>
      </c>
      <c r="N14169" s="112">
        <f t="shared" si="443"/>
        <v>1.7429591542244141</v>
      </c>
    </row>
    <row r="14170" spans="1:14" x14ac:dyDescent="0.25">
      <c r="A14170" s="111" t="s">
        <v>965</v>
      </c>
      <c r="B14170" s="111">
        <f>INDEX(kommuner!C:C,MATCH(_xlfn.NUMBERVALUE(A14170),kommuner!B:B,0))</f>
        <v>5443</v>
      </c>
      <c r="C14170" s="111" t="s">
        <v>127</v>
      </c>
      <c r="D14170" s="111" t="s">
        <v>127</v>
      </c>
      <c r="E14170" s="111" t="s">
        <v>123</v>
      </c>
      <c r="F14170" s="111" t="s">
        <v>185</v>
      </c>
      <c r="G14170" s="111" t="s">
        <v>190</v>
      </c>
      <c r="H14170" s="111" t="s">
        <v>185</v>
      </c>
      <c r="I14170" s="111" t="s">
        <v>190</v>
      </c>
      <c r="J14170" t="str">
        <f t="shared" si="442"/>
        <v>5443SkogOrganisk jordLauvskogLav</v>
      </c>
      <c r="K14170" s="111">
        <v>1.1144075558526714</v>
      </c>
      <c r="L14170" s="111">
        <v>0.92784825435236762</v>
      </c>
      <c r="M14170" s="111">
        <v>0.46510463492953991</v>
      </c>
      <c r="N14170" s="112">
        <f t="shared" si="443"/>
        <v>2.5073604451345788</v>
      </c>
    </row>
    <row r="14171" spans="1:14" x14ac:dyDescent="0.25">
      <c r="A14171" s="111" t="s">
        <v>965</v>
      </c>
      <c r="B14171" s="111">
        <f>INDEX(kommuner!C:C,MATCH(_xlfn.NUMBERVALUE(A14171),kommuner!B:B,0))</f>
        <v>5443</v>
      </c>
      <c r="C14171" s="111" t="s">
        <v>127</v>
      </c>
      <c r="D14171" s="111" t="s">
        <v>127</v>
      </c>
      <c r="E14171" s="111" t="s">
        <v>123</v>
      </c>
      <c r="F14171" s="111" t="s">
        <v>185</v>
      </c>
      <c r="G14171" s="111" t="s">
        <v>173</v>
      </c>
      <c r="H14171" s="111" t="s">
        <v>185</v>
      </c>
      <c r="I14171" s="111" t="s">
        <v>173</v>
      </c>
      <c r="J14171" t="str">
        <f t="shared" si="442"/>
        <v>5443SkogOrganisk jordLauvskogMiddels</v>
      </c>
      <c r="K14171" s="111">
        <v>-0.62664468270982987</v>
      </c>
      <c r="L14171" s="111">
        <v>0.92784825435236762</v>
      </c>
      <c r="M14171" s="111">
        <v>0.46510463492953991</v>
      </c>
      <c r="N14171" s="112">
        <f t="shared" si="443"/>
        <v>0.76630820657207765</v>
      </c>
    </row>
    <row r="14172" spans="1:14" x14ac:dyDescent="0.25">
      <c r="A14172" s="111" t="s">
        <v>965</v>
      </c>
      <c r="B14172" s="111">
        <f>INDEX(kommuner!C:C,MATCH(_xlfn.NUMBERVALUE(A14172),kommuner!B:B,0))</f>
        <v>5443</v>
      </c>
      <c r="C14172" s="111" t="s">
        <v>127</v>
      </c>
      <c r="D14172" s="111" t="s">
        <v>127</v>
      </c>
      <c r="E14172" s="111" t="s">
        <v>123</v>
      </c>
      <c r="F14172" s="111" t="s">
        <v>185</v>
      </c>
      <c r="G14172" s="111" t="s">
        <v>186</v>
      </c>
      <c r="H14172" s="111" t="s">
        <v>185</v>
      </c>
      <c r="I14172" s="111" t="s">
        <v>186</v>
      </c>
      <c r="J14172" t="str">
        <f t="shared" si="442"/>
        <v>5443SkogOrganisk jordLauvskogSærs høy</v>
      </c>
      <c r="K14172" s="111">
        <v>-1.8997279926091779</v>
      </c>
      <c r="L14172" s="111">
        <v>0.92784825435236762</v>
      </c>
      <c r="M14172" s="111">
        <v>0.46510463492953991</v>
      </c>
      <c r="N14172" s="112">
        <f t="shared" si="443"/>
        <v>-0.50677510332727038</v>
      </c>
    </row>
    <row r="14173" spans="1:14" x14ac:dyDescent="0.25">
      <c r="A14173" s="111" t="s">
        <v>965</v>
      </c>
      <c r="B14173" s="111">
        <f>INDEX(kommuner!C:C,MATCH(_xlfn.NUMBERVALUE(A14173),kommuner!B:B,0))</f>
        <v>5443</v>
      </c>
      <c r="C14173" s="111" t="s">
        <v>83</v>
      </c>
      <c r="D14173" s="111" t="s">
        <v>83</v>
      </c>
      <c r="E14173" s="111" t="s">
        <v>126</v>
      </c>
      <c r="F14173" s="111" t="s">
        <v>139</v>
      </c>
      <c r="G14173" s="111" t="s">
        <v>139</v>
      </c>
      <c r="H14173" s="111" t="s">
        <v>139</v>
      </c>
      <c r="I14173" s="111" t="s">
        <v>139</v>
      </c>
      <c r="J14173" t="str">
        <f t="shared" si="442"/>
        <v>5443Utbygd arealMineraljord</v>
      </c>
      <c r="K14173" s="111">
        <v>6.7868445194857546E-2</v>
      </c>
      <c r="L14173" s="111">
        <v>0</v>
      </c>
      <c r="M14173" s="111">
        <v>1.303047089454229E-2</v>
      </c>
      <c r="N14173" s="112">
        <f t="shared" si="443"/>
        <v>8.0898916089399836E-2</v>
      </c>
    </row>
    <row r="14174" spans="1:14" x14ac:dyDescent="0.25">
      <c r="A14174" s="111" t="s">
        <v>965</v>
      </c>
      <c r="B14174" s="111">
        <f>INDEX(kommuner!C:C,MATCH(_xlfn.NUMBERVALUE(A14174),kommuner!B:B,0))</f>
        <v>5443</v>
      </c>
      <c r="C14174" s="111" t="s">
        <v>83</v>
      </c>
      <c r="D14174" s="111" t="s">
        <v>83</v>
      </c>
      <c r="E14174" s="111" t="s">
        <v>123</v>
      </c>
      <c r="F14174" s="111" t="s">
        <v>139</v>
      </c>
      <c r="G14174" s="111" t="s">
        <v>139</v>
      </c>
      <c r="H14174" s="111" t="s">
        <v>139</v>
      </c>
      <c r="I14174" s="111" t="s">
        <v>139</v>
      </c>
      <c r="J14174" t="str">
        <f t="shared" si="442"/>
        <v>5443Utbygd arealOrganisk jord</v>
      </c>
      <c r="K14174" s="111">
        <v>29.011421395201612</v>
      </c>
      <c r="L14174" s="111">
        <v>0</v>
      </c>
      <c r="M14174" s="111">
        <v>1.303047089454229E-2</v>
      </c>
      <c r="N14174" s="112">
        <f t="shared" si="443"/>
        <v>29.024451866096154</v>
      </c>
    </row>
    <row r="14175" spans="1:14" x14ac:dyDescent="0.25">
      <c r="A14175" s="111" t="s">
        <v>965</v>
      </c>
      <c r="B14175" s="111">
        <f>INDEX(kommuner!C:C,MATCH(_xlfn.NUMBERVALUE(A14175),kommuner!B:B,0))</f>
        <v>5443</v>
      </c>
      <c r="C14175" s="111" t="s">
        <v>181</v>
      </c>
      <c r="D14175" s="111" t="s">
        <v>181</v>
      </c>
      <c r="E14175" s="111" t="s">
        <v>123</v>
      </c>
      <c r="F14175" s="111" t="s">
        <v>139</v>
      </c>
      <c r="G14175" s="111" t="s">
        <v>139</v>
      </c>
      <c r="H14175" s="111" t="s">
        <v>139</v>
      </c>
      <c r="I14175" s="111" t="s">
        <v>139</v>
      </c>
      <c r="J14175" t="str">
        <f t="shared" si="442"/>
        <v>5443Vann og myrOrganisk jord</v>
      </c>
      <c r="K14175" s="111">
        <v>-0.20040009744654491</v>
      </c>
      <c r="L14175" s="111">
        <v>0</v>
      </c>
      <c r="M14175" s="111">
        <v>0</v>
      </c>
      <c r="N14175" s="112">
        <f t="shared" si="443"/>
        <v>-0.20040009744654491</v>
      </c>
    </row>
    <row r="14176" spans="1:14" x14ac:dyDescent="0.25">
      <c r="A14176" s="111" t="s">
        <v>966</v>
      </c>
      <c r="B14176" s="111">
        <f>INDEX(kommuner!C:C,MATCH(_xlfn.NUMBERVALUE(A14176),kommuner!B:B,0))</f>
        <v>5444</v>
      </c>
      <c r="C14176" s="111" t="s">
        <v>82</v>
      </c>
      <c r="D14176" s="111" t="s">
        <v>82</v>
      </c>
      <c r="E14176" s="111" t="s">
        <v>126</v>
      </c>
      <c r="F14176" s="111" t="s">
        <v>139</v>
      </c>
      <c r="G14176" s="111" t="s">
        <v>139</v>
      </c>
      <c r="H14176" s="111" t="s">
        <v>139</v>
      </c>
      <c r="I14176" s="111" t="s">
        <v>139</v>
      </c>
      <c r="J14176" t="str">
        <f t="shared" si="442"/>
        <v>5444Annen utmarkMineraljord</v>
      </c>
      <c r="K14176" s="111">
        <v>-1.4554712585335521E-3</v>
      </c>
      <c r="L14176" s="111">
        <v>0</v>
      </c>
      <c r="M14176" s="111">
        <v>0</v>
      </c>
      <c r="N14176" s="112">
        <f t="shared" si="443"/>
        <v>-1.4554712585335521E-3</v>
      </c>
    </row>
    <row r="14177" spans="1:14" x14ac:dyDescent="0.25">
      <c r="A14177" s="111" t="s">
        <v>966</v>
      </c>
      <c r="B14177" s="111">
        <f>INDEX(kommuner!C:C,MATCH(_xlfn.NUMBERVALUE(A14177),kommuner!B:B,0))</f>
        <v>5444</v>
      </c>
      <c r="C14177" s="111" t="s">
        <v>121</v>
      </c>
      <c r="D14177" s="111" t="s">
        <v>121</v>
      </c>
      <c r="E14177" s="111" t="s">
        <v>126</v>
      </c>
      <c r="F14177" s="111" t="s">
        <v>139</v>
      </c>
      <c r="G14177" s="111" t="s">
        <v>139</v>
      </c>
      <c r="H14177" s="111" t="s">
        <v>139</v>
      </c>
      <c r="I14177" s="111" t="s">
        <v>139</v>
      </c>
      <c r="J14177" t="str">
        <f t="shared" si="442"/>
        <v>5444BeiteMineraljord</v>
      </c>
      <c r="K14177" s="111">
        <v>-0.96338340838695502</v>
      </c>
      <c r="L14177" s="111">
        <v>0</v>
      </c>
      <c r="M14177" s="111">
        <v>1.2448711246839999E-7</v>
      </c>
      <c r="N14177" s="112">
        <f t="shared" si="443"/>
        <v>-0.96338328389984251</v>
      </c>
    </row>
    <row r="14178" spans="1:14" x14ac:dyDescent="0.25">
      <c r="A14178" s="111" t="s">
        <v>966</v>
      </c>
      <c r="B14178" s="111">
        <f>INDEX(kommuner!C:C,MATCH(_xlfn.NUMBERVALUE(A14178),kommuner!B:B,0))</f>
        <v>5444</v>
      </c>
      <c r="C14178" s="111" t="s">
        <v>121</v>
      </c>
      <c r="D14178" s="111" t="s">
        <v>121</v>
      </c>
      <c r="E14178" s="111" t="s">
        <v>123</v>
      </c>
      <c r="F14178" s="111" t="s">
        <v>139</v>
      </c>
      <c r="G14178" s="111" t="s">
        <v>139</v>
      </c>
      <c r="H14178" s="111" t="s">
        <v>139</v>
      </c>
      <c r="I14178" s="111" t="s">
        <v>139</v>
      </c>
      <c r="J14178" t="str">
        <f t="shared" si="442"/>
        <v>5444BeiteOrganisk jord</v>
      </c>
      <c r="K14178" s="111">
        <v>12.077525935985037</v>
      </c>
      <c r="L14178" s="111">
        <v>1.6412500000000001</v>
      </c>
      <c r="M14178" s="111">
        <v>0</v>
      </c>
      <c r="N14178" s="112">
        <f t="shared" si="443"/>
        <v>13.718775935985036</v>
      </c>
    </row>
    <row r="14179" spans="1:14" x14ac:dyDescent="0.25">
      <c r="A14179" s="111" t="s">
        <v>966</v>
      </c>
      <c r="B14179" s="111">
        <f>INDEX(kommuner!C:C,MATCH(_xlfn.NUMBERVALUE(A14179),kommuner!B:B,0))</f>
        <v>5444</v>
      </c>
      <c r="C14179" s="111" t="s">
        <v>84</v>
      </c>
      <c r="D14179" s="111" t="s">
        <v>84</v>
      </c>
      <c r="E14179" s="111" t="s">
        <v>126</v>
      </c>
      <c r="F14179" s="111" t="s">
        <v>139</v>
      </c>
      <c r="G14179" s="111" t="s">
        <v>139</v>
      </c>
      <c r="H14179" s="111" t="s">
        <v>139</v>
      </c>
      <c r="I14179" s="111" t="s">
        <v>139</v>
      </c>
      <c r="J14179" t="str">
        <f t="shared" si="442"/>
        <v>5444Dyrket markMineraljord</v>
      </c>
      <c r="K14179" s="111">
        <v>-0.51473189514291939</v>
      </c>
      <c r="L14179" s="111">
        <v>0</v>
      </c>
      <c r="M14179" s="111">
        <v>0</v>
      </c>
      <c r="N14179" s="112">
        <f t="shared" si="443"/>
        <v>-0.51473189514291939</v>
      </c>
    </row>
    <row r="14180" spans="1:14" x14ac:dyDescent="0.25">
      <c r="A14180" s="111" t="s">
        <v>966</v>
      </c>
      <c r="B14180" s="111">
        <f>INDEX(kommuner!C:C,MATCH(_xlfn.NUMBERVALUE(A14180),kommuner!B:B,0))</f>
        <v>5444</v>
      </c>
      <c r="C14180" s="111" t="s">
        <v>84</v>
      </c>
      <c r="D14180" s="111" t="s">
        <v>84</v>
      </c>
      <c r="E14180" s="111" t="s">
        <v>123</v>
      </c>
      <c r="F14180" s="111" t="s">
        <v>139</v>
      </c>
      <c r="G14180" s="111" t="s">
        <v>139</v>
      </c>
      <c r="H14180" s="111" t="s">
        <v>139</v>
      </c>
      <c r="I14180" s="111" t="s">
        <v>139</v>
      </c>
      <c r="J14180" t="str">
        <f t="shared" si="442"/>
        <v>5444Dyrket markOrganisk jord</v>
      </c>
      <c r="K14180" s="111">
        <v>28.726149366675592</v>
      </c>
      <c r="L14180" s="111">
        <v>1.45625</v>
      </c>
      <c r="M14180" s="111">
        <v>0</v>
      </c>
      <c r="N14180" s="112">
        <f t="shared" si="443"/>
        <v>30.182399366675593</v>
      </c>
    </row>
    <row r="14181" spans="1:14" x14ac:dyDescent="0.25">
      <c r="A14181" s="111" t="s">
        <v>966</v>
      </c>
      <c r="B14181" s="111">
        <f>INDEX(kommuner!C:C,MATCH(_xlfn.NUMBERVALUE(A14181),kommuner!B:B,0))</f>
        <v>5444</v>
      </c>
      <c r="C14181" s="111" t="s">
        <v>127</v>
      </c>
      <c r="D14181" s="111" t="s">
        <v>127</v>
      </c>
      <c r="E14181" s="111" t="s">
        <v>126</v>
      </c>
      <c r="F14181" s="111" t="s">
        <v>172</v>
      </c>
      <c r="G14181" s="111" t="s">
        <v>180</v>
      </c>
      <c r="H14181" s="111" t="s">
        <v>172</v>
      </c>
      <c r="I14181" s="111" t="s">
        <v>180</v>
      </c>
      <c r="J14181" t="str">
        <f t="shared" si="442"/>
        <v>5444SkogMineraljordBarskogHøy</v>
      </c>
      <c r="K14181" s="111">
        <v>-4.1008350957832223</v>
      </c>
      <c r="L14181" s="111">
        <v>0.85306406685236758</v>
      </c>
      <c r="M14181" s="111">
        <v>6.4056614999681585E-2</v>
      </c>
      <c r="N14181" s="112">
        <f t="shared" si="443"/>
        <v>-3.183714413931173</v>
      </c>
    </row>
    <row r="14182" spans="1:14" x14ac:dyDescent="0.25">
      <c r="A14182" s="111" t="s">
        <v>966</v>
      </c>
      <c r="B14182" s="111">
        <f>INDEX(kommuner!C:C,MATCH(_xlfn.NUMBERVALUE(A14182),kommuner!B:B,0))</f>
        <v>5444</v>
      </c>
      <c r="C14182" s="111" t="s">
        <v>127</v>
      </c>
      <c r="D14182" s="111" t="s">
        <v>127</v>
      </c>
      <c r="E14182" s="111" t="s">
        <v>126</v>
      </c>
      <c r="F14182" s="111" t="s">
        <v>172</v>
      </c>
      <c r="G14182" s="111" t="s">
        <v>167</v>
      </c>
      <c r="H14182" s="111" t="s">
        <v>172</v>
      </c>
      <c r="I14182" s="111" t="s">
        <v>167</v>
      </c>
      <c r="J14182" t="str">
        <f t="shared" si="442"/>
        <v>5444SkogMineraljordBarskogImpediment</v>
      </c>
      <c r="K14182" s="111">
        <v>-1.3727794028153204</v>
      </c>
      <c r="L14182" s="111">
        <v>0.85306406685236758</v>
      </c>
      <c r="M14182" s="111">
        <v>6.3979989500968365E-2</v>
      </c>
      <c r="N14182" s="112">
        <f t="shared" si="443"/>
        <v>-0.45573534646198444</v>
      </c>
    </row>
    <row r="14183" spans="1:14" x14ac:dyDescent="0.25">
      <c r="A14183" s="111" t="s">
        <v>966</v>
      </c>
      <c r="B14183" s="111">
        <f>INDEX(kommuner!C:C,MATCH(_xlfn.NUMBERVALUE(A14183),kommuner!B:B,0))</f>
        <v>5444</v>
      </c>
      <c r="C14183" s="111" t="s">
        <v>127</v>
      </c>
      <c r="D14183" s="111" t="s">
        <v>127</v>
      </c>
      <c r="E14183" s="111" t="s">
        <v>126</v>
      </c>
      <c r="F14183" s="111" t="s">
        <v>172</v>
      </c>
      <c r="G14183" s="111" t="s">
        <v>190</v>
      </c>
      <c r="H14183" s="111" t="s">
        <v>172</v>
      </c>
      <c r="I14183" s="111" t="s">
        <v>190</v>
      </c>
      <c r="J14183" t="str">
        <f t="shared" si="442"/>
        <v>5444SkogMineraljordBarskogLav</v>
      </c>
      <c r="K14183" s="111">
        <v>-1.2890212031300934</v>
      </c>
      <c r="L14183" s="111">
        <v>0.85306406685236758</v>
      </c>
      <c r="M14183" s="111">
        <v>6.3979989500968365E-2</v>
      </c>
      <c r="N14183" s="112">
        <f t="shared" si="443"/>
        <v>-0.37197714677675742</v>
      </c>
    </row>
    <row r="14184" spans="1:14" x14ac:dyDescent="0.25">
      <c r="A14184" s="111" t="s">
        <v>966</v>
      </c>
      <c r="B14184" s="111">
        <f>INDEX(kommuner!C:C,MATCH(_xlfn.NUMBERVALUE(A14184),kommuner!B:B,0))</f>
        <v>5444</v>
      </c>
      <c r="C14184" s="111" t="s">
        <v>127</v>
      </c>
      <c r="D14184" s="111" t="s">
        <v>127</v>
      </c>
      <c r="E14184" s="111" t="s">
        <v>126</v>
      </c>
      <c r="F14184" s="111" t="s">
        <v>172</v>
      </c>
      <c r="G14184" s="111" t="s">
        <v>173</v>
      </c>
      <c r="H14184" s="111" t="s">
        <v>172</v>
      </c>
      <c r="I14184" s="111" t="s">
        <v>173</v>
      </c>
      <c r="J14184" t="str">
        <f t="shared" si="442"/>
        <v>5444SkogMineraljordBarskogMiddels</v>
      </c>
      <c r="K14184" s="111">
        <v>-2.9452289214132028</v>
      </c>
      <c r="L14184" s="111">
        <v>0.85306406685236758</v>
      </c>
      <c r="M14184" s="111">
        <v>6.4056614999681585E-2</v>
      </c>
      <c r="N14184" s="112">
        <f t="shared" si="443"/>
        <v>-2.0281082395611536</v>
      </c>
    </row>
    <row r="14185" spans="1:14" x14ac:dyDescent="0.25">
      <c r="A14185" s="111" t="s">
        <v>966</v>
      </c>
      <c r="B14185" s="111">
        <f>INDEX(kommuner!C:C,MATCH(_xlfn.NUMBERVALUE(A14185),kommuner!B:B,0))</f>
        <v>5444</v>
      </c>
      <c r="C14185" s="111" t="s">
        <v>127</v>
      </c>
      <c r="D14185" s="111" t="s">
        <v>127</v>
      </c>
      <c r="E14185" s="111" t="s">
        <v>126</v>
      </c>
      <c r="F14185" s="111" t="s">
        <v>172</v>
      </c>
      <c r="G14185" s="111" t="s">
        <v>186</v>
      </c>
      <c r="H14185" s="111" t="s">
        <v>172</v>
      </c>
      <c r="I14185" s="111" t="s">
        <v>186</v>
      </c>
      <c r="J14185" t="str">
        <f t="shared" si="442"/>
        <v>5444SkogMineraljordBarskogSærs høy</v>
      </c>
      <c r="K14185" s="111">
        <v>0.12072674540874306</v>
      </c>
      <c r="L14185" s="111">
        <v>0.85306406685236758</v>
      </c>
      <c r="M14185" s="111">
        <v>6.4056614999681585E-2</v>
      </c>
      <c r="N14185" s="112">
        <f t="shared" si="443"/>
        <v>1.0378474272607923</v>
      </c>
    </row>
    <row r="14186" spans="1:14" x14ac:dyDescent="0.25">
      <c r="A14186" s="111" t="s">
        <v>966</v>
      </c>
      <c r="B14186" s="111">
        <f>INDEX(kommuner!C:C,MATCH(_xlfn.NUMBERVALUE(A14186),kommuner!B:B,0))</f>
        <v>5444</v>
      </c>
      <c r="C14186" s="111" t="s">
        <v>127</v>
      </c>
      <c r="D14186" s="111" t="s">
        <v>127</v>
      </c>
      <c r="E14186" s="111" t="s">
        <v>126</v>
      </c>
      <c r="F14186" s="111" t="s">
        <v>179</v>
      </c>
      <c r="G14186" s="111" t="s">
        <v>180</v>
      </c>
      <c r="H14186" s="111" t="s">
        <v>179</v>
      </c>
      <c r="I14186" s="111" t="s">
        <v>180</v>
      </c>
      <c r="J14186" t="str">
        <f t="shared" si="442"/>
        <v>5444SkogMineraljordBlandingsskogHøy</v>
      </c>
      <c r="K14186" s="111">
        <v>-7.1939050909469406</v>
      </c>
      <c r="L14186" s="111">
        <v>0.85306406685236758</v>
      </c>
      <c r="M14186" s="111">
        <v>6.3979989500968365E-2</v>
      </c>
      <c r="N14186" s="112">
        <f t="shared" si="443"/>
        <v>-6.2768610345936047</v>
      </c>
    </row>
    <row r="14187" spans="1:14" x14ac:dyDescent="0.25">
      <c r="A14187" s="111" t="s">
        <v>966</v>
      </c>
      <c r="B14187" s="111">
        <f>INDEX(kommuner!C:C,MATCH(_xlfn.NUMBERVALUE(A14187),kommuner!B:B,0))</f>
        <v>5444</v>
      </c>
      <c r="C14187" s="111" t="s">
        <v>127</v>
      </c>
      <c r="D14187" s="111" t="s">
        <v>127</v>
      </c>
      <c r="E14187" s="111" t="s">
        <v>126</v>
      </c>
      <c r="F14187" s="111" t="s">
        <v>179</v>
      </c>
      <c r="G14187" s="111" t="s">
        <v>167</v>
      </c>
      <c r="H14187" s="111" t="s">
        <v>179</v>
      </c>
      <c r="I14187" s="111" t="s">
        <v>167</v>
      </c>
      <c r="J14187" t="str">
        <f t="shared" si="442"/>
        <v>5444SkogMineraljordBlandingsskogImpediment</v>
      </c>
      <c r="K14187" s="111">
        <v>-1.6598037998579707</v>
      </c>
      <c r="L14187" s="111">
        <v>0.85306406685236758</v>
      </c>
      <c r="M14187" s="111">
        <v>6.3979989500968365E-2</v>
      </c>
      <c r="N14187" s="112">
        <f t="shared" si="443"/>
        <v>-0.7427597435046347</v>
      </c>
    </row>
    <row r="14188" spans="1:14" x14ac:dyDescent="0.25">
      <c r="A14188" s="111" t="s">
        <v>966</v>
      </c>
      <c r="B14188" s="111">
        <f>INDEX(kommuner!C:C,MATCH(_xlfn.NUMBERVALUE(A14188),kommuner!B:B,0))</f>
        <v>5444</v>
      </c>
      <c r="C14188" s="111" t="s">
        <v>127</v>
      </c>
      <c r="D14188" s="111" t="s">
        <v>127</v>
      </c>
      <c r="E14188" s="111" t="s">
        <v>126</v>
      </c>
      <c r="F14188" s="111" t="s">
        <v>179</v>
      </c>
      <c r="G14188" s="111" t="s">
        <v>190</v>
      </c>
      <c r="H14188" s="111" t="s">
        <v>179</v>
      </c>
      <c r="I14188" s="111" t="s">
        <v>190</v>
      </c>
      <c r="J14188" t="str">
        <f t="shared" si="442"/>
        <v>5444SkogMineraljordBlandingsskogLav</v>
      </c>
      <c r="K14188" s="111">
        <v>-2.5588434197694254</v>
      </c>
      <c r="L14188" s="111">
        <v>0.85306406685236758</v>
      </c>
      <c r="M14188" s="111">
        <v>6.3979989500968365E-2</v>
      </c>
      <c r="N14188" s="112">
        <f t="shared" si="443"/>
        <v>-1.6417993634160897</v>
      </c>
    </row>
    <row r="14189" spans="1:14" x14ac:dyDescent="0.25">
      <c r="A14189" s="111" t="s">
        <v>966</v>
      </c>
      <c r="B14189" s="111">
        <f>INDEX(kommuner!C:C,MATCH(_xlfn.NUMBERVALUE(A14189),kommuner!B:B,0))</f>
        <v>5444</v>
      </c>
      <c r="C14189" s="111" t="s">
        <v>127</v>
      </c>
      <c r="D14189" s="111" t="s">
        <v>127</v>
      </c>
      <c r="E14189" s="111" t="s">
        <v>126</v>
      </c>
      <c r="F14189" s="111" t="s">
        <v>179</v>
      </c>
      <c r="G14189" s="111" t="s">
        <v>173</v>
      </c>
      <c r="H14189" s="111" t="s">
        <v>179</v>
      </c>
      <c r="I14189" s="111" t="s">
        <v>173</v>
      </c>
      <c r="J14189" t="str">
        <f t="shared" si="442"/>
        <v>5444SkogMineraljordBlandingsskogMiddels</v>
      </c>
      <c r="K14189" s="111">
        <v>-3.8687729546762566</v>
      </c>
      <c r="L14189" s="111">
        <v>0.85306406685236758</v>
      </c>
      <c r="M14189" s="111">
        <v>6.3979989500968365E-2</v>
      </c>
      <c r="N14189" s="112">
        <f t="shared" si="443"/>
        <v>-2.9517288983229206</v>
      </c>
    </row>
    <row r="14190" spans="1:14" x14ac:dyDescent="0.25">
      <c r="A14190" s="111" t="s">
        <v>966</v>
      </c>
      <c r="B14190" s="111">
        <f>INDEX(kommuner!C:C,MATCH(_xlfn.NUMBERVALUE(A14190),kommuner!B:B,0))</f>
        <v>5444</v>
      </c>
      <c r="C14190" s="111" t="s">
        <v>127</v>
      </c>
      <c r="D14190" s="111" t="s">
        <v>127</v>
      </c>
      <c r="E14190" s="111" t="s">
        <v>126</v>
      </c>
      <c r="F14190" s="111" t="s">
        <v>179</v>
      </c>
      <c r="G14190" s="111" t="s">
        <v>186</v>
      </c>
      <c r="H14190" s="111" t="s">
        <v>179</v>
      </c>
      <c r="I14190" s="111" t="s">
        <v>186</v>
      </c>
      <c r="J14190" t="str">
        <f t="shared" si="442"/>
        <v>5444SkogMineraljordBlandingsskogSærs høy</v>
      </c>
      <c r="K14190" s="111">
        <v>-2.9395925245326562</v>
      </c>
      <c r="L14190" s="111">
        <v>0.85306406685236758</v>
      </c>
      <c r="M14190" s="111">
        <v>6.3979989500968365E-2</v>
      </c>
      <c r="N14190" s="112">
        <f t="shared" si="443"/>
        <v>-2.0225484681793202</v>
      </c>
    </row>
    <row r="14191" spans="1:14" x14ac:dyDescent="0.25">
      <c r="A14191" s="111" t="s">
        <v>966</v>
      </c>
      <c r="B14191" s="111">
        <f>INDEX(kommuner!C:C,MATCH(_xlfn.NUMBERVALUE(A14191),kommuner!B:B,0))</f>
        <v>5444</v>
      </c>
      <c r="C14191" s="111" t="s">
        <v>127</v>
      </c>
      <c r="D14191" s="111" t="s">
        <v>127</v>
      </c>
      <c r="E14191" s="111" t="s">
        <v>126</v>
      </c>
      <c r="F14191" s="111" t="s">
        <v>185</v>
      </c>
      <c r="G14191" s="111" t="s">
        <v>180</v>
      </c>
      <c r="H14191" s="111" t="s">
        <v>185</v>
      </c>
      <c r="I14191" s="111" t="s">
        <v>180</v>
      </c>
      <c r="J14191" t="str">
        <f t="shared" si="442"/>
        <v>5444SkogMineraljordLauvskogHøy</v>
      </c>
      <c r="K14191" s="111">
        <v>-3.3269846154961789</v>
      </c>
      <c r="L14191" s="111">
        <v>0.85306406685236758</v>
      </c>
      <c r="M14191" s="111">
        <v>6.3979989500968365E-2</v>
      </c>
      <c r="N14191" s="112">
        <f t="shared" si="443"/>
        <v>-2.4099405591428429</v>
      </c>
    </row>
    <row r="14192" spans="1:14" x14ac:dyDescent="0.25">
      <c r="A14192" s="111" t="s">
        <v>966</v>
      </c>
      <c r="B14192" s="111">
        <f>INDEX(kommuner!C:C,MATCH(_xlfn.NUMBERVALUE(A14192),kommuner!B:B,0))</f>
        <v>5444</v>
      </c>
      <c r="C14192" s="111" t="s">
        <v>127</v>
      </c>
      <c r="D14192" s="111" t="s">
        <v>127</v>
      </c>
      <c r="E14192" s="111" t="s">
        <v>126</v>
      </c>
      <c r="F14192" s="111" t="s">
        <v>185</v>
      </c>
      <c r="G14192" s="111" t="s">
        <v>167</v>
      </c>
      <c r="H14192" s="111" t="s">
        <v>185</v>
      </c>
      <c r="I14192" s="111" t="s">
        <v>167</v>
      </c>
      <c r="J14192" t="str">
        <f t="shared" si="442"/>
        <v>5444SkogMineraljordLauvskogImpediment</v>
      </c>
      <c r="K14192" s="111">
        <v>-0.34791782039540947</v>
      </c>
      <c r="L14192" s="111">
        <v>0.85306406685236758</v>
      </c>
      <c r="M14192" s="111">
        <v>6.3979989500968365E-2</v>
      </c>
      <c r="N14192" s="112">
        <f t="shared" si="443"/>
        <v>0.56912623595792644</v>
      </c>
    </row>
    <row r="14193" spans="1:14" x14ac:dyDescent="0.25">
      <c r="A14193" s="111" t="s">
        <v>966</v>
      </c>
      <c r="B14193" s="111">
        <f>INDEX(kommuner!C:C,MATCH(_xlfn.NUMBERVALUE(A14193),kommuner!B:B,0))</f>
        <v>5444</v>
      </c>
      <c r="C14193" s="111" t="s">
        <v>127</v>
      </c>
      <c r="D14193" s="111" t="s">
        <v>127</v>
      </c>
      <c r="E14193" s="111" t="s">
        <v>126</v>
      </c>
      <c r="F14193" s="111" t="s">
        <v>185</v>
      </c>
      <c r="G14193" s="111" t="s">
        <v>190</v>
      </c>
      <c r="H14193" s="111" t="s">
        <v>185</v>
      </c>
      <c r="I14193" s="111" t="s">
        <v>190</v>
      </c>
      <c r="J14193" t="str">
        <f t="shared" si="442"/>
        <v>5444SkogMineraljordLauvskogLav</v>
      </c>
      <c r="K14193" s="111">
        <v>-8.9748170935426599E-2</v>
      </c>
      <c r="L14193" s="111">
        <v>0.85306406685236758</v>
      </c>
      <c r="M14193" s="111">
        <v>6.3979989500968365E-2</v>
      </c>
      <c r="N14193" s="112">
        <f t="shared" si="443"/>
        <v>0.82729588541790933</v>
      </c>
    </row>
    <row r="14194" spans="1:14" x14ac:dyDescent="0.25">
      <c r="A14194" s="111" t="s">
        <v>966</v>
      </c>
      <c r="B14194" s="111">
        <f>INDEX(kommuner!C:C,MATCH(_xlfn.NUMBERVALUE(A14194),kommuner!B:B,0))</f>
        <v>5444</v>
      </c>
      <c r="C14194" s="111" t="s">
        <v>127</v>
      </c>
      <c r="D14194" s="111" t="s">
        <v>127</v>
      </c>
      <c r="E14194" s="111" t="s">
        <v>126</v>
      </c>
      <c r="F14194" s="111" t="s">
        <v>185</v>
      </c>
      <c r="G14194" s="111" t="s">
        <v>173</v>
      </c>
      <c r="H14194" s="111" t="s">
        <v>185</v>
      </c>
      <c r="I14194" s="111" t="s">
        <v>173</v>
      </c>
      <c r="J14194" t="str">
        <f t="shared" si="442"/>
        <v>5444SkogMineraljordLauvskogMiddels</v>
      </c>
      <c r="K14194" s="111">
        <v>-1.7789409505847176</v>
      </c>
      <c r="L14194" s="111">
        <v>0.85306406685236758</v>
      </c>
      <c r="M14194" s="111">
        <v>6.3979989500968365E-2</v>
      </c>
      <c r="N14194" s="112">
        <f t="shared" si="443"/>
        <v>-0.86189689423138161</v>
      </c>
    </row>
    <row r="14195" spans="1:14" x14ac:dyDescent="0.25">
      <c r="A14195" s="111" t="s">
        <v>966</v>
      </c>
      <c r="B14195" s="111">
        <f>INDEX(kommuner!C:C,MATCH(_xlfn.NUMBERVALUE(A14195),kommuner!B:B,0))</f>
        <v>5444</v>
      </c>
      <c r="C14195" s="111" t="s">
        <v>127</v>
      </c>
      <c r="D14195" s="111" t="s">
        <v>127</v>
      </c>
      <c r="E14195" s="111" t="s">
        <v>126</v>
      </c>
      <c r="F14195" s="111" t="s">
        <v>185</v>
      </c>
      <c r="G14195" s="111" t="s">
        <v>186</v>
      </c>
      <c r="H14195" s="111" t="s">
        <v>185</v>
      </c>
      <c r="I14195" s="111" t="s">
        <v>186</v>
      </c>
      <c r="J14195" t="str">
        <f t="shared" si="442"/>
        <v>5444SkogMineraljordLauvskogSærs høy</v>
      </c>
      <c r="K14195" s="111">
        <v>-3.6560473259425113</v>
      </c>
      <c r="L14195" s="111">
        <v>0.85306406685236758</v>
      </c>
      <c r="M14195" s="111">
        <v>6.3979989500968365E-2</v>
      </c>
      <c r="N14195" s="112">
        <f t="shared" si="443"/>
        <v>-2.7390032695891753</v>
      </c>
    </row>
    <row r="14196" spans="1:14" x14ac:dyDescent="0.25">
      <c r="A14196" s="111" t="s">
        <v>966</v>
      </c>
      <c r="B14196" s="111">
        <f>INDEX(kommuner!C:C,MATCH(_xlfn.NUMBERVALUE(A14196),kommuner!B:B,0))</f>
        <v>5444</v>
      </c>
      <c r="C14196" s="111" t="s">
        <v>127</v>
      </c>
      <c r="D14196" s="111" t="s">
        <v>127</v>
      </c>
      <c r="E14196" s="111" t="s">
        <v>123</v>
      </c>
      <c r="F14196" s="111" t="s">
        <v>172</v>
      </c>
      <c r="G14196" s="111" t="s">
        <v>180</v>
      </c>
      <c r="H14196" s="111" t="s">
        <v>172</v>
      </c>
      <c r="I14196" s="111" t="s">
        <v>180</v>
      </c>
      <c r="J14196" t="str">
        <f t="shared" si="442"/>
        <v>5444SkogOrganisk jordBarskogHøy</v>
      </c>
      <c r="K14196" s="111">
        <v>-2.5184559031994138</v>
      </c>
      <c r="L14196" s="111">
        <v>0.92784825435236762</v>
      </c>
      <c r="M14196" s="111">
        <v>0.46518126042825314</v>
      </c>
      <c r="N14196" s="112">
        <f t="shared" si="443"/>
        <v>-1.1254263884187932</v>
      </c>
    </row>
    <row r="14197" spans="1:14" x14ac:dyDescent="0.25">
      <c r="A14197" s="111" t="s">
        <v>966</v>
      </c>
      <c r="B14197" s="111">
        <f>INDEX(kommuner!C:C,MATCH(_xlfn.NUMBERVALUE(A14197),kommuner!B:B,0))</f>
        <v>5444</v>
      </c>
      <c r="C14197" s="111" t="s">
        <v>127</v>
      </c>
      <c r="D14197" s="111" t="s">
        <v>127</v>
      </c>
      <c r="E14197" s="111" t="s">
        <v>123</v>
      </c>
      <c r="F14197" s="111" t="s">
        <v>172</v>
      </c>
      <c r="G14197" s="111" t="s">
        <v>167</v>
      </c>
      <c r="H14197" s="111" t="s">
        <v>172</v>
      </c>
      <c r="I14197" s="111" t="s">
        <v>167</v>
      </c>
      <c r="J14197" t="str">
        <f t="shared" si="442"/>
        <v>5444SkogOrganisk jordBarskogImpediment</v>
      </c>
      <c r="K14197" s="111">
        <v>-0.13011741963904588</v>
      </c>
      <c r="L14197" s="111">
        <v>0.92784825435236762</v>
      </c>
      <c r="M14197" s="111">
        <v>0.46510463492953991</v>
      </c>
      <c r="N14197" s="112">
        <f t="shared" si="443"/>
        <v>1.2628354696428616</v>
      </c>
    </row>
    <row r="14198" spans="1:14" x14ac:dyDescent="0.25">
      <c r="A14198" s="111" t="s">
        <v>966</v>
      </c>
      <c r="B14198" s="111">
        <f>INDEX(kommuner!C:C,MATCH(_xlfn.NUMBERVALUE(A14198),kommuner!B:B,0))</f>
        <v>5444</v>
      </c>
      <c r="C14198" s="111" t="s">
        <v>127</v>
      </c>
      <c r="D14198" s="111" t="s">
        <v>127</v>
      </c>
      <c r="E14198" s="111" t="s">
        <v>123</v>
      </c>
      <c r="F14198" s="111" t="s">
        <v>172</v>
      </c>
      <c r="G14198" s="111" t="s">
        <v>190</v>
      </c>
      <c r="H14198" s="111" t="s">
        <v>172</v>
      </c>
      <c r="I14198" s="111" t="s">
        <v>190</v>
      </c>
      <c r="J14198" t="str">
        <f t="shared" si="442"/>
        <v>5444SkogOrganisk jordBarskogLav</v>
      </c>
      <c r="K14198" s="111">
        <v>-0.50666953101693391</v>
      </c>
      <c r="L14198" s="111">
        <v>0.92784825435236762</v>
      </c>
      <c r="M14198" s="111">
        <v>0.46510463492953991</v>
      </c>
      <c r="N14198" s="112">
        <f t="shared" si="443"/>
        <v>0.88628335826497362</v>
      </c>
    </row>
    <row r="14199" spans="1:14" x14ac:dyDescent="0.25">
      <c r="A14199" s="111" t="s">
        <v>966</v>
      </c>
      <c r="B14199" s="111">
        <f>INDEX(kommuner!C:C,MATCH(_xlfn.NUMBERVALUE(A14199),kommuner!B:B,0))</f>
        <v>5444</v>
      </c>
      <c r="C14199" s="111" t="s">
        <v>127</v>
      </c>
      <c r="D14199" s="111" t="s">
        <v>127</v>
      </c>
      <c r="E14199" s="111" t="s">
        <v>123</v>
      </c>
      <c r="F14199" s="111" t="s">
        <v>172</v>
      </c>
      <c r="G14199" s="111" t="s">
        <v>173</v>
      </c>
      <c r="H14199" s="111" t="s">
        <v>172</v>
      </c>
      <c r="I14199" s="111" t="s">
        <v>173</v>
      </c>
      <c r="J14199" t="str">
        <f t="shared" si="442"/>
        <v>5444SkogOrganisk jordBarskogMiddels</v>
      </c>
      <c r="K14199" s="111">
        <v>-1.5571490961494638</v>
      </c>
      <c r="L14199" s="111">
        <v>0.92784825435236762</v>
      </c>
      <c r="M14199" s="111">
        <v>0.46518126042825314</v>
      </c>
      <c r="N14199" s="112">
        <f t="shared" si="443"/>
        <v>-0.16411958136884308</v>
      </c>
    </row>
    <row r="14200" spans="1:14" x14ac:dyDescent="0.25">
      <c r="A14200" s="111" t="s">
        <v>966</v>
      </c>
      <c r="B14200" s="111">
        <f>INDEX(kommuner!C:C,MATCH(_xlfn.NUMBERVALUE(A14200),kommuner!B:B,0))</f>
        <v>5444</v>
      </c>
      <c r="C14200" s="111" t="s">
        <v>127</v>
      </c>
      <c r="D14200" s="111" t="s">
        <v>127</v>
      </c>
      <c r="E14200" s="111" t="s">
        <v>123</v>
      </c>
      <c r="F14200" s="111" t="s">
        <v>172</v>
      </c>
      <c r="G14200" s="111" t="s">
        <v>186</v>
      </c>
      <c r="H14200" s="111" t="s">
        <v>172</v>
      </c>
      <c r="I14200" s="111" t="s">
        <v>186</v>
      </c>
      <c r="J14200" t="str">
        <f t="shared" si="442"/>
        <v>5444SkogOrganisk jordBarskogSærs høy</v>
      </c>
      <c r="K14200" s="111">
        <v>2.5548655235722699</v>
      </c>
      <c r="L14200" s="111">
        <v>0.92784825435236762</v>
      </c>
      <c r="M14200" s="111">
        <v>0.46518126042825314</v>
      </c>
      <c r="N14200" s="112">
        <f t="shared" si="443"/>
        <v>3.9478950383528906</v>
      </c>
    </row>
    <row r="14201" spans="1:14" x14ac:dyDescent="0.25">
      <c r="A14201" s="111" t="s">
        <v>966</v>
      </c>
      <c r="B14201" s="111">
        <f>INDEX(kommuner!C:C,MATCH(_xlfn.NUMBERVALUE(A14201),kommuner!B:B,0))</f>
        <v>5444</v>
      </c>
      <c r="C14201" s="111" t="s">
        <v>127</v>
      </c>
      <c r="D14201" s="111" t="s">
        <v>127</v>
      </c>
      <c r="E14201" s="111" t="s">
        <v>123</v>
      </c>
      <c r="F14201" s="111" t="s">
        <v>179</v>
      </c>
      <c r="G14201" s="111" t="s">
        <v>180</v>
      </c>
      <c r="H14201" s="111" t="s">
        <v>179</v>
      </c>
      <c r="I14201" s="111" t="s">
        <v>180</v>
      </c>
      <c r="J14201" t="str">
        <f t="shared" si="442"/>
        <v>5444SkogOrganisk jordBlandingsskogHøy</v>
      </c>
      <c r="K14201" s="111">
        <v>-5.5554344456832343</v>
      </c>
      <c r="L14201" s="111">
        <v>0.92784825435236762</v>
      </c>
      <c r="M14201" s="111">
        <v>0.46510463492953991</v>
      </c>
      <c r="N14201" s="112">
        <f t="shared" si="443"/>
        <v>-4.1624815564013264</v>
      </c>
    </row>
    <row r="14202" spans="1:14" x14ac:dyDescent="0.25">
      <c r="A14202" s="111" t="s">
        <v>966</v>
      </c>
      <c r="B14202" s="111">
        <f>INDEX(kommuner!C:C,MATCH(_xlfn.NUMBERVALUE(A14202),kommuner!B:B,0))</f>
        <v>5444</v>
      </c>
      <c r="C14202" s="111" t="s">
        <v>127</v>
      </c>
      <c r="D14202" s="111" t="s">
        <v>127</v>
      </c>
      <c r="E14202" s="111" t="s">
        <v>123</v>
      </c>
      <c r="F14202" s="111" t="s">
        <v>179</v>
      </c>
      <c r="G14202" s="111" t="s">
        <v>167</v>
      </c>
      <c r="H14202" s="111" t="s">
        <v>179</v>
      </c>
      <c r="I14202" s="111" t="s">
        <v>167</v>
      </c>
      <c r="J14202" t="str">
        <f t="shared" si="442"/>
        <v>5444SkogOrganisk jordBlandingsskogImpediment</v>
      </c>
      <c r="K14202" s="111">
        <v>-0.28586344175800005</v>
      </c>
      <c r="L14202" s="111">
        <v>0.92784825435236762</v>
      </c>
      <c r="M14202" s="111">
        <v>0.46510463492953991</v>
      </c>
      <c r="N14202" s="112">
        <f t="shared" si="443"/>
        <v>1.1070894475239075</v>
      </c>
    </row>
    <row r="14203" spans="1:14" x14ac:dyDescent="0.25">
      <c r="A14203" s="111" t="s">
        <v>966</v>
      </c>
      <c r="B14203" s="111">
        <f>INDEX(kommuner!C:C,MATCH(_xlfn.NUMBERVALUE(A14203),kommuner!B:B,0))</f>
        <v>5444</v>
      </c>
      <c r="C14203" s="111" t="s">
        <v>127</v>
      </c>
      <c r="D14203" s="111" t="s">
        <v>127</v>
      </c>
      <c r="E14203" s="111" t="s">
        <v>123</v>
      </c>
      <c r="F14203" s="111" t="s">
        <v>179</v>
      </c>
      <c r="G14203" s="111" t="s">
        <v>190</v>
      </c>
      <c r="H14203" s="111" t="s">
        <v>179</v>
      </c>
      <c r="I14203" s="111" t="s">
        <v>190</v>
      </c>
      <c r="J14203" t="str">
        <f t="shared" si="442"/>
        <v>5444SkogOrganisk jordBlandingsskogLav</v>
      </c>
      <c r="K14203" s="111">
        <v>-1.2347339377887629</v>
      </c>
      <c r="L14203" s="111">
        <v>0.92784825435236762</v>
      </c>
      <c r="M14203" s="111">
        <v>0.46510463492953991</v>
      </c>
      <c r="N14203" s="112">
        <f t="shared" si="443"/>
        <v>0.15821895149314458</v>
      </c>
    </row>
    <row r="14204" spans="1:14" x14ac:dyDescent="0.25">
      <c r="A14204" s="111" t="s">
        <v>966</v>
      </c>
      <c r="B14204" s="111">
        <f>INDEX(kommuner!C:C,MATCH(_xlfn.NUMBERVALUE(A14204),kommuner!B:B,0))</f>
        <v>5444</v>
      </c>
      <c r="C14204" s="111" t="s">
        <v>127</v>
      </c>
      <c r="D14204" s="111" t="s">
        <v>127</v>
      </c>
      <c r="E14204" s="111" t="s">
        <v>123</v>
      </c>
      <c r="F14204" s="111" t="s">
        <v>179</v>
      </c>
      <c r="G14204" s="111" t="s">
        <v>173</v>
      </c>
      <c r="H14204" s="111" t="s">
        <v>179</v>
      </c>
      <c r="I14204" s="111" t="s">
        <v>173</v>
      </c>
      <c r="J14204" t="str">
        <f t="shared" si="442"/>
        <v>5444SkogOrganisk jordBlandingsskogMiddels</v>
      </c>
      <c r="K14204" s="111">
        <v>-2.4239591752717748</v>
      </c>
      <c r="L14204" s="111">
        <v>0.92784825435236762</v>
      </c>
      <c r="M14204" s="111">
        <v>0.46510463492953991</v>
      </c>
      <c r="N14204" s="112">
        <f t="shared" si="443"/>
        <v>-1.0310062859898674</v>
      </c>
    </row>
    <row r="14205" spans="1:14" x14ac:dyDescent="0.25">
      <c r="A14205" s="111" t="s">
        <v>966</v>
      </c>
      <c r="B14205" s="111">
        <f>INDEX(kommuner!C:C,MATCH(_xlfn.NUMBERVALUE(A14205),kommuner!B:B,0))</f>
        <v>5444</v>
      </c>
      <c r="C14205" s="111" t="s">
        <v>127</v>
      </c>
      <c r="D14205" s="111" t="s">
        <v>127</v>
      </c>
      <c r="E14205" s="111" t="s">
        <v>123</v>
      </c>
      <c r="F14205" s="111" t="s">
        <v>179</v>
      </c>
      <c r="G14205" s="111" t="s">
        <v>186</v>
      </c>
      <c r="H14205" s="111" t="s">
        <v>179</v>
      </c>
      <c r="I14205" s="111" t="s">
        <v>186</v>
      </c>
      <c r="J14205" t="str">
        <f t="shared" si="442"/>
        <v>5444SkogOrganisk jordBlandingsskogSærs høy</v>
      </c>
      <c r="K14205" s="111">
        <v>-1.5726115302258048</v>
      </c>
      <c r="L14205" s="111">
        <v>0.92784825435236762</v>
      </c>
      <c r="M14205" s="111">
        <v>0.46510463492953991</v>
      </c>
      <c r="N14205" s="112">
        <f t="shared" si="443"/>
        <v>-0.17965864094389727</v>
      </c>
    </row>
    <row r="14206" spans="1:14" x14ac:dyDescent="0.25">
      <c r="A14206" s="111" t="s">
        <v>966</v>
      </c>
      <c r="B14206" s="111">
        <f>INDEX(kommuner!C:C,MATCH(_xlfn.NUMBERVALUE(A14206),kommuner!B:B,0))</f>
        <v>5444</v>
      </c>
      <c r="C14206" s="111" t="s">
        <v>127</v>
      </c>
      <c r="D14206" s="111" t="s">
        <v>127</v>
      </c>
      <c r="E14206" s="111" t="s">
        <v>123</v>
      </c>
      <c r="F14206" s="111" t="s">
        <v>185</v>
      </c>
      <c r="G14206" s="111" t="s">
        <v>180</v>
      </c>
      <c r="H14206" s="111" t="s">
        <v>185</v>
      </c>
      <c r="I14206" s="111" t="s">
        <v>180</v>
      </c>
      <c r="J14206" t="str">
        <f t="shared" si="442"/>
        <v>5444SkogOrganisk jordLauvskogHøy</v>
      </c>
      <c r="K14206" s="111">
        <v>-1.9913688882377358</v>
      </c>
      <c r="L14206" s="111">
        <v>0.92784825435236762</v>
      </c>
      <c r="M14206" s="111">
        <v>0.46510463492953991</v>
      </c>
      <c r="N14206" s="112">
        <f t="shared" si="443"/>
        <v>-0.59841599895582831</v>
      </c>
    </row>
    <row r="14207" spans="1:14" x14ac:dyDescent="0.25">
      <c r="A14207" s="111" t="s">
        <v>966</v>
      </c>
      <c r="B14207" s="111">
        <f>INDEX(kommuner!C:C,MATCH(_xlfn.NUMBERVALUE(A14207),kommuner!B:B,0))</f>
        <v>5444</v>
      </c>
      <c r="C14207" s="111" t="s">
        <v>127</v>
      </c>
      <c r="D14207" s="111" t="s">
        <v>127</v>
      </c>
      <c r="E14207" s="111" t="s">
        <v>123</v>
      </c>
      <c r="F14207" s="111" t="s">
        <v>185</v>
      </c>
      <c r="G14207" s="111" t="s">
        <v>167</v>
      </c>
      <c r="H14207" s="111" t="s">
        <v>185</v>
      </c>
      <c r="I14207" s="111" t="s">
        <v>167</v>
      </c>
      <c r="J14207" t="str">
        <f t="shared" si="442"/>
        <v>5444SkogOrganisk jordLauvskogImpediment</v>
      </c>
      <c r="K14207" s="111">
        <v>0.35000626494250675</v>
      </c>
      <c r="L14207" s="111">
        <v>0.92784825435236762</v>
      </c>
      <c r="M14207" s="111">
        <v>0.46510463492953991</v>
      </c>
      <c r="N14207" s="112">
        <f t="shared" si="443"/>
        <v>1.7429591542244141</v>
      </c>
    </row>
    <row r="14208" spans="1:14" x14ac:dyDescent="0.25">
      <c r="A14208" s="111" t="s">
        <v>966</v>
      </c>
      <c r="B14208" s="111">
        <f>INDEX(kommuner!C:C,MATCH(_xlfn.NUMBERVALUE(A14208),kommuner!B:B,0))</f>
        <v>5444</v>
      </c>
      <c r="C14208" s="111" t="s">
        <v>127</v>
      </c>
      <c r="D14208" s="111" t="s">
        <v>127</v>
      </c>
      <c r="E14208" s="111" t="s">
        <v>123</v>
      </c>
      <c r="F14208" s="111" t="s">
        <v>185</v>
      </c>
      <c r="G14208" s="111" t="s">
        <v>190</v>
      </c>
      <c r="H14208" s="111" t="s">
        <v>185</v>
      </c>
      <c r="I14208" s="111" t="s">
        <v>190</v>
      </c>
      <c r="J14208" t="str">
        <f t="shared" si="442"/>
        <v>5444SkogOrganisk jordLauvskogLav</v>
      </c>
      <c r="K14208" s="111">
        <v>1.1144075558526714</v>
      </c>
      <c r="L14208" s="111">
        <v>0.92784825435236762</v>
      </c>
      <c r="M14208" s="111">
        <v>0.46510463492953991</v>
      </c>
      <c r="N14208" s="112">
        <f t="shared" si="443"/>
        <v>2.5073604451345788</v>
      </c>
    </row>
    <row r="14209" spans="1:14" x14ac:dyDescent="0.25">
      <c r="A14209" s="111" t="s">
        <v>966</v>
      </c>
      <c r="B14209" s="111">
        <f>INDEX(kommuner!C:C,MATCH(_xlfn.NUMBERVALUE(A14209),kommuner!B:B,0))</f>
        <v>5444</v>
      </c>
      <c r="C14209" s="111" t="s">
        <v>127</v>
      </c>
      <c r="D14209" s="111" t="s">
        <v>127</v>
      </c>
      <c r="E14209" s="111" t="s">
        <v>123</v>
      </c>
      <c r="F14209" s="111" t="s">
        <v>185</v>
      </c>
      <c r="G14209" s="111" t="s">
        <v>173</v>
      </c>
      <c r="H14209" s="111" t="s">
        <v>185</v>
      </c>
      <c r="I14209" s="111" t="s">
        <v>173</v>
      </c>
      <c r="J14209" t="str">
        <f t="shared" si="442"/>
        <v>5444SkogOrganisk jordLauvskogMiddels</v>
      </c>
      <c r="K14209" s="111">
        <v>-0.62664468270982987</v>
      </c>
      <c r="L14209" s="111">
        <v>0.92784825435236762</v>
      </c>
      <c r="M14209" s="111">
        <v>0.46510463492953991</v>
      </c>
      <c r="N14209" s="112">
        <f t="shared" si="443"/>
        <v>0.76630820657207765</v>
      </c>
    </row>
    <row r="14210" spans="1:14" x14ac:dyDescent="0.25">
      <c r="A14210" s="111" t="s">
        <v>966</v>
      </c>
      <c r="B14210" s="111">
        <f>INDEX(kommuner!C:C,MATCH(_xlfn.NUMBERVALUE(A14210),kommuner!B:B,0))</f>
        <v>5444</v>
      </c>
      <c r="C14210" s="111" t="s">
        <v>127</v>
      </c>
      <c r="D14210" s="111" t="s">
        <v>127</v>
      </c>
      <c r="E14210" s="111" t="s">
        <v>123</v>
      </c>
      <c r="F14210" s="111" t="s">
        <v>185</v>
      </c>
      <c r="G14210" s="111" t="s">
        <v>186</v>
      </c>
      <c r="H14210" s="111" t="s">
        <v>185</v>
      </c>
      <c r="I14210" s="111" t="s">
        <v>186</v>
      </c>
      <c r="J14210" t="str">
        <f t="shared" si="442"/>
        <v>5444SkogOrganisk jordLauvskogSærs høy</v>
      </c>
      <c r="K14210" s="111">
        <v>-1.8997279926091779</v>
      </c>
      <c r="L14210" s="111">
        <v>0.92784825435236762</v>
      </c>
      <c r="M14210" s="111">
        <v>0.46510463492953991</v>
      </c>
      <c r="N14210" s="112">
        <f t="shared" si="443"/>
        <v>-0.50677510332727038</v>
      </c>
    </row>
    <row r="14211" spans="1:14" x14ac:dyDescent="0.25">
      <c r="A14211" s="111" t="s">
        <v>966</v>
      </c>
      <c r="B14211" s="111">
        <f>INDEX(kommuner!C:C,MATCH(_xlfn.NUMBERVALUE(A14211),kommuner!B:B,0))</f>
        <v>5444</v>
      </c>
      <c r="C14211" s="111" t="s">
        <v>83</v>
      </c>
      <c r="D14211" s="111" t="s">
        <v>83</v>
      </c>
      <c r="E14211" s="111" t="s">
        <v>126</v>
      </c>
      <c r="F14211" s="111" t="s">
        <v>139</v>
      </c>
      <c r="G14211" s="111" t="s">
        <v>139</v>
      </c>
      <c r="H14211" s="111" t="s">
        <v>139</v>
      </c>
      <c r="I14211" s="111" t="s">
        <v>139</v>
      </c>
      <c r="J14211" t="str">
        <f t="shared" ref="J14211:J14274" si="444">B14211&amp;C14211&amp;E14211&amp;IF(C14211="Skog",F14211&amp;G14211,"")</f>
        <v>5444Utbygd arealMineraljord</v>
      </c>
      <c r="K14211" s="111">
        <v>6.7868445194857546E-2</v>
      </c>
      <c r="L14211" s="111">
        <v>0</v>
      </c>
      <c r="M14211" s="111">
        <v>1.303047089454229E-2</v>
      </c>
      <c r="N14211" s="112">
        <f t="shared" ref="N14211:N14274" si="445">SUM(K14211:M14211)</f>
        <v>8.0898916089399836E-2</v>
      </c>
    </row>
    <row r="14212" spans="1:14" x14ac:dyDescent="0.25">
      <c r="A14212" s="111" t="s">
        <v>966</v>
      </c>
      <c r="B14212" s="111">
        <f>INDEX(kommuner!C:C,MATCH(_xlfn.NUMBERVALUE(A14212),kommuner!B:B,0))</f>
        <v>5444</v>
      </c>
      <c r="C14212" s="111" t="s">
        <v>83</v>
      </c>
      <c r="D14212" s="111" t="s">
        <v>83</v>
      </c>
      <c r="E14212" s="111" t="s">
        <v>123</v>
      </c>
      <c r="F14212" s="111" t="s">
        <v>139</v>
      </c>
      <c r="G14212" s="111" t="s">
        <v>139</v>
      </c>
      <c r="H14212" s="111" t="s">
        <v>139</v>
      </c>
      <c r="I14212" s="111" t="s">
        <v>139</v>
      </c>
      <c r="J14212" t="str">
        <f t="shared" si="444"/>
        <v>5444Utbygd arealOrganisk jord</v>
      </c>
      <c r="K14212" s="111">
        <v>29.011421395201612</v>
      </c>
      <c r="L14212" s="111">
        <v>0</v>
      </c>
      <c r="M14212" s="111">
        <v>1.303047089454229E-2</v>
      </c>
      <c r="N14212" s="112">
        <f t="shared" si="445"/>
        <v>29.024451866096154</v>
      </c>
    </row>
    <row r="14213" spans="1:14" x14ac:dyDescent="0.25">
      <c r="A14213" s="111" t="s">
        <v>966</v>
      </c>
      <c r="B14213" s="111">
        <f>INDEX(kommuner!C:C,MATCH(_xlfn.NUMBERVALUE(A14213),kommuner!B:B,0))</f>
        <v>5444</v>
      </c>
      <c r="C14213" s="111" t="s">
        <v>181</v>
      </c>
      <c r="D14213" s="111" t="s">
        <v>181</v>
      </c>
      <c r="E14213" s="111" t="s">
        <v>123</v>
      </c>
      <c r="F14213" s="111" t="s">
        <v>139</v>
      </c>
      <c r="G14213" s="111" t="s">
        <v>139</v>
      </c>
      <c r="H14213" s="111" t="s">
        <v>139</v>
      </c>
      <c r="I14213" s="111" t="s">
        <v>139</v>
      </c>
      <c r="J14213" t="str">
        <f t="shared" si="444"/>
        <v>5444Vann og myrOrganisk jord</v>
      </c>
      <c r="K14213" s="111">
        <v>-0.20040009744654491</v>
      </c>
      <c r="L14213" s="111">
        <v>0</v>
      </c>
      <c r="M14213" s="111">
        <v>0</v>
      </c>
      <c r="N14213" s="112">
        <f t="shared" si="445"/>
        <v>-0.20040009744654491</v>
      </c>
    </row>
    <row r="14214" spans="1:14" x14ac:dyDescent="0.25">
      <c r="A14214" s="111" t="s">
        <v>967</v>
      </c>
      <c r="B14214" s="111">
        <f>INDEX(kommuner!C:C,MATCH(_xlfn.NUMBERVALUE(A14214),kommuner!B:B,0))</f>
        <v>5001</v>
      </c>
      <c r="C14214" s="111" t="s">
        <v>82</v>
      </c>
      <c r="D14214" s="111" t="s">
        <v>82</v>
      </c>
      <c r="E14214" s="111" t="s">
        <v>126</v>
      </c>
      <c r="F14214" s="111" t="s">
        <v>139</v>
      </c>
      <c r="G14214" s="111" t="s">
        <v>139</v>
      </c>
      <c r="H14214" s="111" t="s">
        <v>139</v>
      </c>
      <c r="I14214" s="111" t="s">
        <v>139</v>
      </c>
      <c r="J14214" t="str">
        <f t="shared" si="444"/>
        <v>5001Annen utmarkMineraljord</v>
      </c>
      <c r="K14214" s="111">
        <v>-7.1122377479755403E-2</v>
      </c>
      <c r="L14214" s="111">
        <v>0</v>
      </c>
      <c r="M14214" s="111">
        <v>0</v>
      </c>
      <c r="N14214" s="112">
        <f t="shared" si="445"/>
        <v>-7.1122377479755403E-2</v>
      </c>
    </row>
    <row r="14215" spans="1:14" x14ac:dyDescent="0.25">
      <c r="A14215" s="111" t="s">
        <v>967</v>
      </c>
      <c r="B14215" s="111">
        <f>INDEX(kommuner!C:C,MATCH(_xlfn.NUMBERVALUE(A14215),kommuner!B:B,0))</f>
        <v>5001</v>
      </c>
      <c r="C14215" s="111" t="s">
        <v>121</v>
      </c>
      <c r="D14215" s="111" t="s">
        <v>121</v>
      </c>
      <c r="E14215" s="111" t="s">
        <v>126</v>
      </c>
      <c r="F14215" s="111" t="s">
        <v>139</v>
      </c>
      <c r="G14215" s="111" t="s">
        <v>139</v>
      </c>
      <c r="H14215" s="111" t="s">
        <v>139</v>
      </c>
      <c r="I14215" s="111" t="s">
        <v>139</v>
      </c>
      <c r="J14215" t="str">
        <f t="shared" si="444"/>
        <v>5001BeiteMineraljord</v>
      </c>
      <c r="K14215" s="111">
        <v>-0.96338340838695502</v>
      </c>
      <c r="L14215" s="111">
        <v>0</v>
      </c>
      <c r="M14215" s="111">
        <v>1.2448711246839999E-7</v>
      </c>
      <c r="N14215" s="112">
        <f t="shared" si="445"/>
        <v>-0.96338328389984251</v>
      </c>
    </row>
    <row r="14216" spans="1:14" x14ac:dyDescent="0.25">
      <c r="A14216" s="111" t="s">
        <v>967</v>
      </c>
      <c r="B14216" s="111">
        <f>INDEX(kommuner!C:C,MATCH(_xlfn.NUMBERVALUE(A14216),kommuner!B:B,0))</f>
        <v>5001</v>
      </c>
      <c r="C14216" s="111" t="s">
        <v>121</v>
      </c>
      <c r="D14216" s="111" t="s">
        <v>121</v>
      </c>
      <c r="E14216" s="111" t="s">
        <v>123</v>
      </c>
      <c r="F14216" s="111" t="s">
        <v>139</v>
      </c>
      <c r="G14216" s="111" t="s">
        <v>139</v>
      </c>
      <c r="H14216" s="111" t="s">
        <v>139</v>
      </c>
      <c r="I14216" s="111" t="s">
        <v>139</v>
      </c>
      <c r="J14216" t="str">
        <f t="shared" si="444"/>
        <v>5001BeiteOrganisk jord</v>
      </c>
      <c r="K14216" s="111">
        <v>12.077525935985037</v>
      </c>
      <c r="L14216" s="111">
        <v>1.6412500000000001</v>
      </c>
      <c r="M14216" s="111">
        <v>0</v>
      </c>
      <c r="N14216" s="112">
        <f t="shared" si="445"/>
        <v>13.718775935985036</v>
      </c>
    </row>
    <row r="14217" spans="1:14" x14ac:dyDescent="0.25">
      <c r="A14217" s="111" t="s">
        <v>967</v>
      </c>
      <c r="B14217" s="111">
        <f>INDEX(kommuner!C:C,MATCH(_xlfn.NUMBERVALUE(A14217),kommuner!B:B,0))</f>
        <v>5001</v>
      </c>
      <c r="C14217" s="111" t="s">
        <v>84</v>
      </c>
      <c r="D14217" s="111" t="s">
        <v>84</v>
      </c>
      <c r="E14217" s="111" t="s">
        <v>126</v>
      </c>
      <c r="F14217" s="111" t="s">
        <v>139</v>
      </c>
      <c r="G14217" s="111" t="s">
        <v>139</v>
      </c>
      <c r="H14217" s="111" t="s">
        <v>139</v>
      </c>
      <c r="I14217" s="111" t="s">
        <v>139</v>
      </c>
      <c r="J14217" t="str">
        <f t="shared" si="444"/>
        <v>5001Dyrket markMineraljord</v>
      </c>
      <c r="K14217" s="111">
        <v>-0.22121115197201222</v>
      </c>
      <c r="L14217" s="111">
        <v>0</v>
      </c>
      <c r="M14217" s="111">
        <v>0</v>
      </c>
      <c r="N14217" s="112">
        <f t="shared" si="445"/>
        <v>-0.22121115197201222</v>
      </c>
    </row>
    <row r="14218" spans="1:14" x14ac:dyDescent="0.25">
      <c r="A14218" s="111" t="s">
        <v>967</v>
      </c>
      <c r="B14218" s="111">
        <f>INDEX(kommuner!C:C,MATCH(_xlfn.NUMBERVALUE(A14218),kommuner!B:B,0))</f>
        <v>5001</v>
      </c>
      <c r="C14218" s="111" t="s">
        <v>84</v>
      </c>
      <c r="D14218" s="111" t="s">
        <v>84</v>
      </c>
      <c r="E14218" s="111" t="s">
        <v>123</v>
      </c>
      <c r="F14218" s="111" t="s">
        <v>139</v>
      </c>
      <c r="G14218" s="111" t="s">
        <v>139</v>
      </c>
      <c r="H14218" s="111" t="s">
        <v>139</v>
      </c>
      <c r="I14218" s="111" t="s">
        <v>139</v>
      </c>
      <c r="J14218" t="str">
        <f t="shared" si="444"/>
        <v>5001Dyrket markOrganisk jord</v>
      </c>
      <c r="K14218" s="111">
        <v>28.726149366675592</v>
      </c>
      <c r="L14218" s="111">
        <v>1.45625</v>
      </c>
      <c r="M14218" s="111">
        <v>0</v>
      </c>
      <c r="N14218" s="112">
        <f t="shared" si="445"/>
        <v>30.182399366675593</v>
      </c>
    </row>
    <row r="14219" spans="1:14" x14ac:dyDescent="0.25">
      <c r="A14219" s="111" t="s">
        <v>967</v>
      </c>
      <c r="B14219" s="111">
        <f>INDEX(kommuner!C:C,MATCH(_xlfn.NUMBERVALUE(A14219),kommuner!B:B,0))</f>
        <v>5001</v>
      </c>
      <c r="C14219" s="111" t="s">
        <v>127</v>
      </c>
      <c r="D14219" s="111" t="s">
        <v>127</v>
      </c>
      <c r="E14219" s="111" t="s">
        <v>126</v>
      </c>
      <c r="F14219" s="111" t="s">
        <v>172</v>
      </c>
      <c r="G14219" s="111" t="s">
        <v>180</v>
      </c>
      <c r="H14219" s="111" t="s">
        <v>172</v>
      </c>
      <c r="I14219" s="111" t="s">
        <v>180</v>
      </c>
      <c r="J14219" t="str">
        <f t="shared" si="444"/>
        <v>5001SkogMineraljordBarskogHøy</v>
      </c>
      <c r="K14219" s="111">
        <v>-6.422849649670499</v>
      </c>
      <c r="L14219" s="111">
        <v>0.85306406685236758</v>
      </c>
      <c r="M14219" s="111">
        <v>6.4056614999681585E-2</v>
      </c>
      <c r="N14219" s="112">
        <f t="shared" si="445"/>
        <v>-5.5057289678184498</v>
      </c>
    </row>
    <row r="14220" spans="1:14" x14ac:dyDescent="0.25">
      <c r="A14220" s="111" t="s">
        <v>967</v>
      </c>
      <c r="B14220" s="111">
        <f>INDEX(kommuner!C:C,MATCH(_xlfn.NUMBERVALUE(A14220),kommuner!B:B,0))</f>
        <v>5001</v>
      </c>
      <c r="C14220" s="111" t="s">
        <v>127</v>
      </c>
      <c r="D14220" s="111" t="s">
        <v>127</v>
      </c>
      <c r="E14220" s="111" t="s">
        <v>126</v>
      </c>
      <c r="F14220" s="111" t="s">
        <v>172</v>
      </c>
      <c r="G14220" s="111" t="s">
        <v>167</v>
      </c>
      <c r="H14220" s="111" t="s">
        <v>172</v>
      </c>
      <c r="I14220" s="111" t="s">
        <v>167</v>
      </c>
      <c r="J14220" t="str">
        <f t="shared" si="444"/>
        <v>5001SkogMineraljordBarskogImpediment</v>
      </c>
      <c r="K14220" s="111">
        <v>-0.94873102042732593</v>
      </c>
      <c r="L14220" s="111">
        <v>0.85306406685236758</v>
      </c>
      <c r="M14220" s="111">
        <v>6.3979989500968365E-2</v>
      </c>
      <c r="N14220" s="112">
        <f t="shared" si="445"/>
        <v>-3.1686964073989993E-2</v>
      </c>
    </row>
    <row r="14221" spans="1:14" x14ac:dyDescent="0.25">
      <c r="A14221" s="111" t="s">
        <v>967</v>
      </c>
      <c r="B14221" s="111">
        <f>INDEX(kommuner!C:C,MATCH(_xlfn.NUMBERVALUE(A14221),kommuner!B:B,0))</f>
        <v>5001</v>
      </c>
      <c r="C14221" s="111" t="s">
        <v>127</v>
      </c>
      <c r="D14221" s="111" t="s">
        <v>127</v>
      </c>
      <c r="E14221" s="111" t="s">
        <v>126</v>
      </c>
      <c r="F14221" s="111" t="s">
        <v>172</v>
      </c>
      <c r="G14221" s="111" t="s">
        <v>190</v>
      </c>
      <c r="H14221" s="111" t="s">
        <v>172</v>
      </c>
      <c r="I14221" s="111" t="s">
        <v>190</v>
      </c>
      <c r="J14221" t="str">
        <f t="shared" si="444"/>
        <v>5001SkogMineraljordBarskogLav</v>
      </c>
      <c r="K14221" s="111">
        <v>-0.862084627791601</v>
      </c>
      <c r="L14221" s="111">
        <v>0.85306406685236758</v>
      </c>
      <c r="M14221" s="111">
        <v>6.3979989500968365E-2</v>
      </c>
      <c r="N14221" s="112">
        <f t="shared" si="445"/>
        <v>5.4959428561734941E-2</v>
      </c>
    </row>
    <row r="14222" spans="1:14" x14ac:dyDescent="0.25">
      <c r="A14222" s="111" t="s">
        <v>967</v>
      </c>
      <c r="B14222" s="111">
        <f>INDEX(kommuner!C:C,MATCH(_xlfn.NUMBERVALUE(A14222),kommuner!B:B,0))</f>
        <v>5001</v>
      </c>
      <c r="C14222" s="111" t="s">
        <v>127</v>
      </c>
      <c r="D14222" s="111" t="s">
        <v>127</v>
      </c>
      <c r="E14222" s="111" t="s">
        <v>126</v>
      </c>
      <c r="F14222" s="111" t="s">
        <v>172</v>
      </c>
      <c r="G14222" s="111" t="s">
        <v>173</v>
      </c>
      <c r="H14222" s="111" t="s">
        <v>172</v>
      </c>
      <c r="I14222" s="111" t="s">
        <v>173</v>
      </c>
      <c r="J14222" t="str">
        <f t="shared" si="444"/>
        <v>5001SkogMineraljordBarskogMiddels</v>
      </c>
      <c r="K14222" s="111">
        <v>-3.6406993276041288</v>
      </c>
      <c r="L14222" s="111">
        <v>0.85306406685236758</v>
      </c>
      <c r="M14222" s="111">
        <v>6.4056614999681585E-2</v>
      </c>
      <c r="N14222" s="112">
        <f t="shared" si="445"/>
        <v>-2.7235786457520796</v>
      </c>
    </row>
    <row r="14223" spans="1:14" x14ac:dyDescent="0.25">
      <c r="A14223" s="111" t="s">
        <v>967</v>
      </c>
      <c r="B14223" s="111">
        <f>INDEX(kommuner!C:C,MATCH(_xlfn.NUMBERVALUE(A14223),kommuner!B:B,0))</f>
        <v>5001</v>
      </c>
      <c r="C14223" s="111" t="s">
        <v>127</v>
      </c>
      <c r="D14223" s="111" t="s">
        <v>127</v>
      </c>
      <c r="E14223" s="111" t="s">
        <v>126</v>
      </c>
      <c r="F14223" s="111" t="s">
        <v>172</v>
      </c>
      <c r="G14223" s="111" t="s">
        <v>186</v>
      </c>
      <c r="H14223" s="111" t="s">
        <v>172</v>
      </c>
      <c r="I14223" s="111" t="s">
        <v>186</v>
      </c>
      <c r="J14223" t="str">
        <f t="shared" si="444"/>
        <v>5001SkogMineraljordBarskogSærs høy</v>
      </c>
      <c r="K14223" s="111">
        <v>0.12072674540874306</v>
      </c>
      <c r="L14223" s="111">
        <v>0.85306406685236758</v>
      </c>
      <c r="M14223" s="111">
        <v>6.4056614999681585E-2</v>
      </c>
      <c r="N14223" s="112">
        <f t="shared" si="445"/>
        <v>1.0378474272607923</v>
      </c>
    </row>
    <row r="14224" spans="1:14" x14ac:dyDescent="0.25">
      <c r="A14224" s="111" t="s">
        <v>967</v>
      </c>
      <c r="B14224" s="111">
        <f>INDEX(kommuner!C:C,MATCH(_xlfn.NUMBERVALUE(A14224),kommuner!B:B,0))</f>
        <v>5001</v>
      </c>
      <c r="C14224" s="111" t="s">
        <v>127</v>
      </c>
      <c r="D14224" s="111" t="s">
        <v>127</v>
      </c>
      <c r="E14224" s="111" t="s">
        <v>126</v>
      </c>
      <c r="F14224" s="111" t="s">
        <v>179</v>
      </c>
      <c r="G14224" s="111" t="s">
        <v>180</v>
      </c>
      <c r="H14224" s="111" t="s">
        <v>179</v>
      </c>
      <c r="I14224" s="111" t="s">
        <v>180</v>
      </c>
      <c r="J14224" t="str">
        <f t="shared" si="444"/>
        <v>5001SkogMineraljordBlandingsskogHøy</v>
      </c>
      <c r="K14224" s="111">
        <v>-7.1939050909469406</v>
      </c>
      <c r="L14224" s="111">
        <v>0.85306406685236758</v>
      </c>
      <c r="M14224" s="111">
        <v>6.3979989500968365E-2</v>
      </c>
      <c r="N14224" s="112">
        <f t="shared" si="445"/>
        <v>-6.2768610345936047</v>
      </c>
    </row>
    <row r="14225" spans="1:14" x14ac:dyDescent="0.25">
      <c r="A14225" s="111" t="s">
        <v>967</v>
      </c>
      <c r="B14225" s="111">
        <f>INDEX(kommuner!C:C,MATCH(_xlfn.NUMBERVALUE(A14225),kommuner!B:B,0))</f>
        <v>5001</v>
      </c>
      <c r="C14225" s="111" t="s">
        <v>127</v>
      </c>
      <c r="D14225" s="111" t="s">
        <v>127</v>
      </c>
      <c r="E14225" s="111" t="s">
        <v>126</v>
      </c>
      <c r="F14225" s="111" t="s">
        <v>179</v>
      </c>
      <c r="G14225" s="111" t="s">
        <v>167</v>
      </c>
      <c r="H14225" s="111" t="s">
        <v>179</v>
      </c>
      <c r="I14225" s="111" t="s">
        <v>167</v>
      </c>
      <c r="J14225" t="str">
        <f t="shared" si="444"/>
        <v>5001SkogMineraljordBlandingsskogImpediment</v>
      </c>
      <c r="K14225" s="111">
        <v>-1.0519587113170448</v>
      </c>
      <c r="L14225" s="111">
        <v>0.85306406685236758</v>
      </c>
      <c r="M14225" s="111">
        <v>6.3979989500968365E-2</v>
      </c>
      <c r="N14225" s="112">
        <f t="shared" si="445"/>
        <v>-0.13491465496370883</v>
      </c>
    </row>
    <row r="14226" spans="1:14" x14ac:dyDescent="0.25">
      <c r="A14226" s="111" t="s">
        <v>967</v>
      </c>
      <c r="B14226" s="111">
        <f>INDEX(kommuner!C:C,MATCH(_xlfn.NUMBERVALUE(A14226),kommuner!B:B,0))</f>
        <v>5001</v>
      </c>
      <c r="C14226" s="111" t="s">
        <v>127</v>
      </c>
      <c r="D14226" s="111" t="s">
        <v>127</v>
      </c>
      <c r="E14226" s="111" t="s">
        <v>126</v>
      </c>
      <c r="F14226" s="111" t="s">
        <v>179</v>
      </c>
      <c r="G14226" s="111" t="s">
        <v>190</v>
      </c>
      <c r="H14226" s="111" t="s">
        <v>179</v>
      </c>
      <c r="I14226" s="111" t="s">
        <v>190</v>
      </c>
      <c r="J14226" t="str">
        <f t="shared" si="444"/>
        <v>5001SkogMineraljordBlandingsskogLav</v>
      </c>
      <c r="K14226" s="111">
        <v>-1.7812179955424279</v>
      </c>
      <c r="L14226" s="111">
        <v>0.85306406685236758</v>
      </c>
      <c r="M14226" s="111">
        <v>6.3979989500968365E-2</v>
      </c>
      <c r="N14226" s="112">
        <f t="shared" si="445"/>
        <v>-0.86417393918909191</v>
      </c>
    </row>
    <row r="14227" spans="1:14" x14ac:dyDescent="0.25">
      <c r="A14227" s="111" t="s">
        <v>967</v>
      </c>
      <c r="B14227" s="111">
        <f>INDEX(kommuner!C:C,MATCH(_xlfn.NUMBERVALUE(A14227),kommuner!B:B,0))</f>
        <v>5001</v>
      </c>
      <c r="C14227" s="111" t="s">
        <v>127</v>
      </c>
      <c r="D14227" s="111" t="s">
        <v>127</v>
      </c>
      <c r="E14227" s="111" t="s">
        <v>126</v>
      </c>
      <c r="F14227" s="111" t="s">
        <v>179</v>
      </c>
      <c r="G14227" s="111" t="s">
        <v>173</v>
      </c>
      <c r="H14227" s="111" t="s">
        <v>179</v>
      </c>
      <c r="I14227" s="111" t="s">
        <v>173</v>
      </c>
      <c r="J14227" t="str">
        <f t="shared" si="444"/>
        <v>5001SkogMineraljordBlandingsskogMiddels</v>
      </c>
      <c r="K14227" s="111">
        <v>-3.4741824145851954</v>
      </c>
      <c r="L14227" s="111">
        <v>0.85306406685236758</v>
      </c>
      <c r="M14227" s="111">
        <v>6.3979989500968365E-2</v>
      </c>
      <c r="N14227" s="112">
        <f t="shared" si="445"/>
        <v>-2.5571383582318594</v>
      </c>
    </row>
    <row r="14228" spans="1:14" x14ac:dyDescent="0.25">
      <c r="A14228" s="111" t="s">
        <v>967</v>
      </c>
      <c r="B14228" s="111">
        <f>INDEX(kommuner!C:C,MATCH(_xlfn.NUMBERVALUE(A14228),kommuner!B:B,0))</f>
        <v>5001</v>
      </c>
      <c r="C14228" s="111" t="s">
        <v>127</v>
      </c>
      <c r="D14228" s="111" t="s">
        <v>127</v>
      </c>
      <c r="E14228" s="111" t="s">
        <v>126</v>
      </c>
      <c r="F14228" s="111" t="s">
        <v>179</v>
      </c>
      <c r="G14228" s="111" t="s">
        <v>186</v>
      </c>
      <c r="H14228" s="111" t="s">
        <v>179</v>
      </c>
      <c r="I14228" s="111" t="s">
        <v>186</v>
      </c>
      <c r="J14228" t="str">
        <f t="shared" si="444"/>
        <v>5001SkogMineraljordBlandingsskogSærs høy</v>
      </c>
      <c r="K14228" s="111">
        <v>-2.9395925245326562</v>
      </c>
      <c r="L14228" s="111">
        <v>0.85306406685236758</v>
      </c>
      <c r="M14228" s="111">
        <v>6.3979989500968365E-2</v>
      </c>
      <c r="N14228" s="112">
        <f t="shared" si="445"/>
        <v>-2.0225484681793202</v>
      </c>
    </row>
    <row r="14229" spans="1:14" x14ac:dyDescent="0.25">
      <c r="A14229" s="111" t="s">
        <v>967</v>
      </c>
      <c r="B14229" s="111">
        <f>INDEX(kommuner!C:C,MATCH(_xlfn.NUMBERVALUE(A14229),kommuner!B:B,0))</f>
        <v>5001</v>
      </c>
      <c r="C14229" s="111" t="s">
        <v>127</v>
      </c>
      <c r="D14229" s="111" t="s">
        <v>127</v>
      </c>
      <c r="E14229" s="111" t="s">
        <v>126</v>
      </c>
      <c r="F14229" s="111" t="s">
        <v>185</v>
      </c>
      <c r="G14229" s="111" t="s">
        <v>180</v>
      </c>
      <c r="H14229" s="111" t="s">
        <v>185</v>
      </c>
      <c r="I14229" s="111" t="s">
        <v>180</v>
      </c>
      <c r="J14229" t="str">
        <f t="shared" si="444"/>
        <v>5001SkogMineraljordLauvskogHøy</v>
      </c>
      <c r="K14229" s="111">
        <v>-3.9961118073383664</v>
      </c>
      <c r="L14229" s="111">
        <v>0.85306406685236758</v>
      </c>
      <c r="M14229" s="111">
        <v>6.3979989500968365E-2</v>
      </c>
      <c r="N14229" s="112">
        <f t="shared" si="445"/>
        <v>-3.0790677509850304</v>
      </c>
    </row>
    <row r="14230" spans="1:14" x14ac:dyDescent="0.25">
      <c r="A14230" s="111" t="s">
        <v>967</v>
      </c>
      <c r="B14230" s="111">
        <f>INDEX(kommuner!C:C,MATCH(_xlfn.NUMBERVALUE(A14230),kommuner!B:B,0))</f>
        <v>5001</v>
      </c>
      <c r="C14230" s="111" t="s">
        <v>127</v>
      </c>
      <c r="D14230" s="111" t="s">
        <v>127</v>
      </c>
      <c r="E14230" s="111" t="s">
        <v>126</v>
      </c>
      <c r="F14230" s="111" t="s">
        <v>185</v>
      </c>
      <c r="G14230" s="111" t="s">
        <v>167</v>
      </c>
      <c r="H14230" s="111" t="s">
        <v>185</v>
      </c>
      <c r="I14230" s="111" t="s">
        <v>167</v>
      </c>
      <c r="J14230" t="str">
        <f t="shared" si="444"/>
        <v>5001SkogMineraljordLauvskogImpediment</v>
      </c>
      <c r="K14230" s="111">
        <v>-1.0417316356348201</v>
      </c>
      <c r="L14230" s="111">
        <v>0.85306406685236758</v>
      </c>
      <c r="M14230" s="111">
        <v>6.3979989500968365E-2</v>
      </c>
      <c r="N14230" s="112">
        <f t="shared" si="445"/>
        <v>-0.12468757928148413</v>
      </c>
    </row>
    <row r="14231" spans="1:14" x14ac:dyDescent="0.25">
      <c r="A14231" s="111" t="s">
        <v>967</v>
      </c>
      <c r="B14231" s="111">
        <f>INDEX(kommuner!C:C,MATCH(_xlfn.NUMBERVALUE(A14231),kommuner!B:B,0))</f>
        <v>5001</v>
      </c>
      <c r="C14231" s="111" t="s">
        <v>127</v>
      </c>
      <c r="D14231" s="111" t="s">
        <v>127</v>
      </c>
      <c r="E14231" s="111" t="s">
        <v>126</v>
      </c>
      <c r="F14231" s="111" t="s">
        <v>185</v>
      </c>
      <c r="G14231" s="111" t="s">
        <v>190</v>
      </c>
      <c r="H14231" s="111" t="s">
        <v>185</v>
      </c>
      <c r="I14231" s="111" t="s">
        <v>190</v>
      </c>
      <c r="J14231" t="str">
        <f t="shared" si="444"/>
        <v>5001SkogMineraljordLauvskogLav</v>
      </c>
      <c r="K14231" s="111">
        <v>-8.9748170935426599E-2</v>
      </c>
      <c r="L14231" s="111">
        <v>0.85306406685236758</v>
      </c>
      <c r="M14231" s="111">
        <v>6.3979989500968365E-2</v>
      </c>
      <c r="N14231" s="112">
        <f t="shared" si="445"/>
        <v>0.82729588541790933</v>
      </c>
    </row>
    <row r="14232" spans="1:14" x14ac:dyDescent="0.25">
      <c r="A14232" s="111" t="s">
        <v>967</v>
      </c>
      <c r="B14232" s="111">
        <f>INDEX(kommuner!C:C,MATCH(_xlfn.NUMBERVALUE(A14232),kommuner!B:B,0))</f>
        <v>5001</v>
      </c>
      <c r="C14232" s="111" t="s">
        <v>127</v>
      </c>
      <c r="D14232" s="111" t="s">
        <v>127</v>
      </c>
      <c r="E14232" s="111" t="s">
        <v>126</v>
      </c>
      <c r="F14232" s="111" t="s">
        <v>185</v>
      </c>
      <c r="G14232" s="111" t="s">
        <v>173</v>
      </c>
      <c r="H14232" s="111" t="s">
        <v>185</v>
      </c>
      <c r="I14232" s="111" t="s">
        <v>173</v>
      </c>
      <c r="J14232" t="str">
        <f t="shared" si="444"/>
        <v>5001SkogMineraljordLauvskogMiddels</v>
      </c>
      <c r="K14232" s="111">
        <v>-2.4407766010203638</v>
      </c>
      <c r="L14232" s="111">
        <v>0.85306406685236758</v>
      </c>
      <c r="M14232" s="111">
        <v>6.3979989500968365E-2</v>
      </c>
      <c r="N14232" s="112">
        <f t="shared" si="445"/>
        <v>-1.523732544667028</v>
      </c>
    </row>
    <row r="14233" spans="1:14" x14ac:dyDescent="0.25">
      <c r="A14233" s="111" t="s">
        <v>967</v>
      </c>
      <c r="B14233" s="111">
        <f>INDEX(kommuner!C:C,MATCH(_xlfn.NUMBERVALUE(A14233),kommuner!B:B,0))</f>
        <v>5001</v>
      </c>
      <c r="C14233" s="111" t="s">
        <v>127</v>
      </c>
      <c r="D14233" s="111" t="s">
        <v>127</v>
      </c>
      <c r="E14233" s="111" t="s">
        <v>126</v>
      </c>
      <c r="F14233" s="111" t="s">
        <v>185</v>
      </c>
      <c r="G14233" s="111" t="s">
        <v>186</v>
      </c>
      <c r="H14233" s="111" t="s">
        <v>185</v>
      </c>
      <c r="I14233" s="111" t="s">
        <v>186</v>
      </c>
      <c r="J14233" t="str">
        <f t="shared" si="444"/>
        <v>5001SkogMineraljordLauvskogSærs høy</v>
      </c>
      <c r="K14233" s="111">
        <v>-3.6560473259425113</v>
      </c>
      <c r="L14233" s="111">
        <v>0.85306406685236758</v>
      </c>
      <c r="M14233" s="111">
        <v>6.3979989500968365E-2</v>
      </c>
      <c r="N14233" s="112">
        <f t="shared" si="445"/>
        <v>-2.7390032695891753</v>
      </c>
    </row>
    <row r="14234" spans="1:14" x14ac:dyDescent="0.25">
      <c r="A14234" s="111" t="s">
        <v>967</v>
      </c>
      <c r="B14234" s="111">
        <f>INDEX(kommuner!C:C,MATCH(_xlfn.NUMBERVALUE(A14234),kommuner!B:B,0))</f>
        <v>5001</v>
      </c>
      <c r="C14234" s="111" t="s">
        <v>127</v>
      </c>
      <c r="D14234" s="111" t="s">
        <v>127</v>
      </c>
      <c r="E14234" s="111" t="s">
        <v>123</v>
      </c>
      <c r="F14234" s="111" t="s">
        <v>172</v>
      </c>
      <c r="G14234" s="111" t="s">
        <v>180</v>
      </c>
      <c r="H14234" s="111" t="s">
        <v>172</v>
      </c>
      <c r="I14234" s="111" t="s">
        <v>180</v>
      </c>
      <c r="J14234" t="str">
        <f t="shared" si="444"/>
        <v>5001SkogOrganisk jordBarskogHøy</v>
      </c>
      <c r="K14234" s="111">
        <v>-2.5184559031994138</v>
      </c>
      <c r="L14234" s="111">
        <v>0.92784825435236762</v>
      </c>
      <c r="M14234" s="111">
        <v>0.46518126042825314</v>
      </c>
      <c r="N14234" s="112">
        <f t="shared" si="445"/>
        <v>-1.1254263884187932</v>
      </c>
    </row>
    <row r="14235" spans="1:14" x14ac:dyDescent="0.25">
      <c r="A14235" s="111" t="s">
        <v>967</v>
      </c>
      <c r="B14235" s="111">
        <f>INDEX(kommuner!C:C,MATCH(_xlfn.NUMBERVALUE(A14235),kommuner!B:B,0))</f>
        <v>5001</v>
      </c>
      <c r="C14235" s="111" t="s">
        <v>127</v>
      </c>
      <c r="D14235" s="111" t="s">
        <v>127</v>
      </c>
      <c r="E14235" s="111" t="s">
        <v>123</v>
      </c>
      <c r="F14235" s="111" t="s">
        <v>172</v>
      </c>
      <c r="G14235" s="111" t="s">
        <v>167</v>
      </c>
      <c r="H14235" s="111" t="s">
        <v>172</v>
      </c>
      <c r="I14235" s="111" t="s">
        <v>167</v>
      </c>
      <c r="J14235" t="str">
        <f t="shared" si="444"/>
        <v>5001SkogOrganisk jordBarskogImpediment</v>
      </c>
      <c r="K14235" s="111">
        <v>-0.17137422385314094</v>
      </c>
      <c r="L14235" s="111">
        <v>0.92784825435236762</v>
      </c>
      <c r="M14235" s="111">
        <v>0.46510463492953991</v>
      </c>
      <c r="N14235" s="112">
        <f t="shared" si="445"/>
        <v>1.2215786654287666</v>
      </c>
    </row>
    <row r="14236" spans="1:14" x14ac:dyDescent="0.25">
      <c r="A14236" s="111" t="s">
        <v>967</v>
      </c>
      <c r="B14236" s="111">
        <f>INDEX(kommuner!C:C,MATCH(_xlfn.NUMBERVALUE(A14236),kommuner!B:B,0))</f>
        <v>5001</v>
      </c>
      <c r="C14236" s="111" t="s">
        <v>127</v>
      </c>
      <c r="D14236" s="111" t="s">
        <v>127</v>
      </c>
      <c r="E14236" s="111" t="s">
        <v>123</v>
      </c>
      <c r="F14236" s="111" t="s">
        <v>172</v>
      </c>
      <c r="G14236" s="111" t="s">
        <v>190</v>
      </c>
      <c r="H14236" s="111" t="s">
        <v>172</v>
      </c>
      <c r="I14236" s="111" t="s">
        <v>190</v>
      </c>
      <c r="J14236" t="str">
        <f t="shared" si="444"/>
        <v>5001SkogOrganisk jordBarskogLav</v>
      </c>
      <c r="K14236" s="111">
        <v>-0.50666953101693391</v>
      </c>
      <c r="L14236" s="111">
        <v>0.92784825435236762</v>
      </c>
      <c r="M14236" s="111">
        <v>0.46510463492953991</v>
      </c>
      <c r="N14236" s="112">
        <f t="shared" si="445"/>
        <v>0.88628335826497362</v>
      </c>
    </row>
    <row r="14237" spans="1:14" x14ac:dyDescent="0.25">
      <c r="A14237" s="111" t="s">
        <v>967</v>
      </c>
      <c r="B14237" s="111">
        <f>INDEX(kommuner!C:C,MATCH(_xlfn.NUMBERVALUE(A14237),kommuner!B:B,0))</f>
        <v>5001</v>
      </c>
      <c r="C14237" s="111" t="s">
        <v>127</v>
      </c>
      <c r="D14237" s="111" t="s">
        <v>127</v>
      </c>
      <c r="E14237" s="111" t="s">
        <v>123</v>
      </c>
      <c r="F14237" s="111" t="s">
        <v>172</v>
      </c>
      <c r="G14237" s="111" t="s">
        <v>173</v>
      </c>
      <c r="H14237" s="111" t="s">
        <v>172</v>
      </c>
      <c r="I14237" s="111" t="s">
        <v>173</v>
      </c>
      <c r="J14237" t="str">
        <f t="shared" si="444"/>
        <v>5001SkogOrganisk jordBarskogMiddels</v>
      </c>
      <c r="K14237" s="111">
        <v>-1.5571490961494638</v>
      </c>
      <c r="L14237" s="111">
        <v>0.92784825435236762</v>
      </c>
      <c r="M14237" s="111">
        <v>0.46518126042825314</v>
      </c>
      <c r="N14237" s="112">
        <f t="shared" si="445"/>
        <v>-0.16411958136884308</v>
      </c>
    </row>
    <row r="14238" spans="1:14" x14ac:dyDescent="0.25">
      <c r="A14238" s="111" t="s">
        <v>967</v>
      </c>
      <c r="B14238" s="111">
        <f>INDEX(kommuner!C:C,MATCH(_xlfn.NUMBERVALUE(A14238),kommuner!B:B,0))</f>
        <v>5001</v>
      </c>
      <c r="C14238" s="111" t="s">
        <v>127</v>
      </c>
      <c r="D14238" s="111" t="s">
        <v>127</v>
      </c>
      <c r="E14238" s="111" t="s">
        <v>123</v>
      </c>
      <c r="F14238" s="111" t="s">
        <v>172</v>
      </c>
      <c r="G14238" s="111" t="s">
        <v>186</v>
      </c>
      <c r="H14238" s="111" t="s">
        <v>172</v>
      </c>
      <c r="I14238" s="111" t="s">
        <v>186</v>
      </c>
      <c r="J14238" t="str">
        <f t="shared" si="444"/>
        <v>5001SkogOrganisk jordBarskogSærs høy</v>
      </c>
      <c r="K14238" s="111">
        <v>2.5548655235722699</v>
      </c>
      <c r="L14238" s="111">
        <v>0.92784825435236762</v>
      </c>
      <c r="M14238" s="111">
        <v>0.46518126042825314</v>
      </c>
      <c r="N14238" s="112">
        <f t="shared" si="445"/>
        <v>3.9478950383528906</v>
      </c>
    </row>
    <row r="14239" spans="1:14" x14ac:dyDescent="0.25">
      <c r="A14239" s="111" t="s">
        <v>967</v>
      </c>
      <c r="B14239" s="111">
        <f>INDEX(kommuner!C:C,MATCH(_xlfn.NUMBERVALUE(A14239),kommuner!B:B,0))</f>
        <v>5001</v>
      </c>
      <c r="C14239" s="111" t="s">
        <v>127</v>
      </c>
      <c r="D14239" s="111" t="s">
        <v>127</v>
      </c>
      <c r="E14239" s="111" t="s">
        <v>123</v>
      </c>
      <c r="F14239" s="111" t="s">
        <v>179</v>
      </c>
      <c r="G14239" s="111" t="s">
        <v>180</v>
      </c>
      <c r="H14239" s="111" t="s">
        <v>179</v>
      </c>
      <c r="I14239" s="111" t="s">
        <v>180</v>
      </c>
      <c r="J14239" t="str">
        <f t="shared" si="444"/>
        <v>5001SkogOrganisk jordBlandingsskogHøy</v>
      </c>
      <c r="K14239" s="111">
        <v>-5.5554344456832343</v>
      </c>
      <c r="L14239" s="111">
        <v>0.92784825435236762</v>
      </c>
      <c r="M14239" s="111">
        <v>0.46510463492953991</v>
      </c>
      <c r="N14239" s="112">
        <f t="shared" si="445"/>
        <v>-4.1624815564013264</v>
      </c>
    </row>
    <row r="14240" spans="1:14" x14ac:dyDescent="0.25">
      <c r="A14240" s="111" t="s">
        <v>967</v>
      </c>
      <c r="B14240" s="111">
        <f>INDEX(kommuner!C:C,MATCH(_xlfn.NUMBERVALUE(A14240),kommuner!B:B,0))</f>
        <v>5001</v>
      </c>
      <c r="C14240" s="111" t="s">
        <v>127</v>
      </c>
      <c r="D14240" s="111" t="s">
        <v>127</v>
      </c>
      <c r="E14240" s="111" t="s">
        <v>123</v>
      </c>
      <c r="F14240" s="111" t="s">
        <v>179</v>
      </c>
      <c r="G14240" s="111" t="s">
        <v>167</v>
      </c>
      <c r="H14240" s="111" t="s">
        <v>179</v>
      </c>
      <c r="I14240" s="111" t="s">
        <v>167</v>
      </c>
      <c r="J14240" t="str">
        <f t="shared" si="444"/>
        <v>5001SkogOrganisk jordBlandingsskogImpediment</v>
      </c>
      <c r="K14240" s="111">
        <v>-0.28586344175800005</v>
      </c>
      <c r="L14240" s="111">
        <v>0.92784825435236762</v>
      </c>
      <c r="M14240" s="111">
        <v>0.46510463492953991</v>
      </c>
      <c r="N14240" s="112">
        <f t="shared" si="445"/>
        <v>1.1070894475239075</v>
      </c>
    </row>
    <row r="14241" spans="1:14" x14ac:dyDescent="0.25">
      <c r="A14241" s="111" t="s">
        <v>967</v>
      </c>
      <c r="B14241" s="111">
        <f>INDEX(kommuner!C:C,MATCH(_xlfn.NUMBERVALUE(A14241),kommuner!B:B,0))</f>
        <v>5001</v>
      </c>
      <c r="C14241" s="111" t="s">
        <v>127</v>
      </c>
      <c r="D14241" s="111" t="s">
        <v>127</v>
      </c>
      <c r="E14241" s="111" t="s">
        <v>123</v>
      </c>
      <c r="F14241" s="111" t="s">
        <v>179</v>
      </c>
      <c r="G14241" s="111" t="s">
        <v>190</v>
      </c>
      <c r="H14241" s="111" t="s">
        <v>179</v>
      </c>
      <c r="I14241" s="111" t="s">
        <v>190</v>
      </c>
      <c r="J14241" t="str">
        <f t="shared" si="444"/>
        <v>5001SkogOrganisk jordBlandingsskogLav</v>
      </c>
      <c r="K14241" s="111">
        <v>-1.2347339377887629</v>
      </c>
      <c r="L14241" s="111">
        <v>0.92784825435236762</v>
      </c>
      <c r="M14241" s="111">
        <v>0.46510463492953991</v>
      </c>
      <c r="N14241" s="112">
        <f t="shared" si="445"/>
        <v>0.15821895149314458</v>
      </c>
    </row>
    <row r="14242" spans="1:14" x14ac:dyDescent="0.25">
      <c r="A14242" s="111" t="s">
        <v>967</v>
      </c>
      <c r="B14242" s="111">
        <f>INDEX(kommuner!C:C,MATCH(_xlfn.NUMBERVALUE(A14242),kommuner!B:B,0))</f>
        <v>5001</v>
      </c>
      <c r="C14242" s="111" t="s">
        <v>127</v>
      </c>
      <c r="D14242" s="111" t="s">
        <v>127</v>
      </c>
      <c r="E14242" s="111" t="s">
        <v>123</v>
      </c>
      <c r="F14242" s="111" t="s">
        <v>179</v>
      </c>
      <c r="G14242" s="111" t="s">
        <v>173</v>
      </c>
      <c r="H14242" s="111" t="s">
        <v>179</v>
      </c>
      <c r="I14242" s="111" t="s">
        <v>173</v>
      </c>
      <c r="J14242" t="str">
        <f t="shared" si="444"/>
        <v>5001SkogOrganisk jordBlandingsskogMiddels</v>
      </c>
      <c r="K14242" s="111">
        <v>-2.4239591752717748</v>
      </c>
      <c r="L14242" s="111">
        <v>0.92784825435236762</v>
      </c>
      <c r="M14242" s="111">
        <v>0.46510463492953991</v>
      </c>
      <c r="N14242" s="112">
        <f t="shared" si="445"/>
        <v>-1.0310062859898674</v>
      </c>
    </row>
    <row r="14243" spans="1:14" x14ac:dyDescent="0.25">
      <c r="A14243" s="111" t="s">
        <v>967</v>
      </c>
      <c r="B14243" s="111">
        <f>INDEX(kommuner!C:C,MATCH(_xlfn.NUMBERVALUE(A14243),kommuner!B:B,0))</f>
        <v>5001</v>
      </c>
      <c r="C14243" s="111" t="s">
        <v>127</v>
      </c>
      <c r="D14243" s="111" t="s">
        <v>127</v>
      </c>
      <c r="E14243" s="111" t="s">
        <v>123</v>
      </c>
      <c r="F14243" s="111" t="s">
        <v>179</v>
      </c>
      <c r="G14243" s="111" t="s">
        <v>186</v>
      </c>
      <c r="H14243" s="111" t="s">
        <v>179</v>
      </c>
      <c r="I14243" s="111" t="s">
        <v>186</v>
      </c>
      <c r="J14243" t="str">
        <f t="shared" si="444"/>
        <v>5001SkogOrganisk jordBlandingsskogSærs høy</v>
      </c>
      <c r="K14243" s="111">
        <v>-1.5726115302258048</v>
      </c>
      <c r="L14243" s="111">
        <v>0.92784825435236762</v>
      </c>
      <c r="M14243" s="111">
        <v>0.46510463492953991</v>
      </c>
      <c r="N14243" s="112">
        <f t="shared" si="445"/>
        <v>-0.17965864094389727</v>
      </c>
    </row>
    <row r="14244" spans="1:14" x14ac:dyDescent="0.25">
      <c r="A14244" s="111" t="s">
        <v>967</v>
      </c>
      <c r="B14244" s="111">
        <f>INDEX(kommuner!C:C,MATCH(_xlfn.NUMBERVALUE(A14244),kommuner!B:B,0))</f>
        <v>5001</v>
      </c>
      <c r="C14244" s="111" t="s">
        <v>127</v>
      </c>
      <c r="D14244" s="111" t="s">
        <v>127</v>
      </c>
      <c r="E14244" s="111" t="s">
        <v>123</v>
      </c>
      <c r="F14244" s="111" t="s">
        <v>185</v>
      </c>
      <c r="G14244" s="111" t="s">
        <v>180</v>
      </c>
      <c r="H14244" s="111" t="s">
        <v>185</v>
      </c>
      <c r="I14244" s="111" t="s">
        <v>180</v>
      </c>
      <c r="J14244" t="str">
        <f t="shared" si="444"/>
        <v>5001SkogOrganisk jordLauvskogHøy</v>
      </c>
      <c r="K14244" s="111">
        <v>-1.9913688882377358</v>
      </c>
      <c r="L14244" s="111">
        <v>0.92784825435236762</v>
      </c>
      <c r="M14244" s="111">
        <v>0.46510463492953991</v>
      </c>
      <c r="N14244" s="112">
        <f t="shared" si="445"/>
        <v>-0.59841599895582831</v>
      </c>
    </row>
    <row r="14245" spans="1:14" x14ac:dyDescent="0.25">
      <c r="A14245" s="111" t="s">
        <v>967</v>
      </c>
      <c r="B14245" s="111">
        <f>INDEX(kommuner!C:C,MATCH(_xlfn.NUMBERVALUE(A14245),kommuner!B:B,0))</f>
        <v>5001</v>
      </c>
      <c r="C14245" s="111" t="s">
        <v>127</v>
      </c>
      <c r="D14245" s="111" t="s">
        <v>127</v>
      </c>
      <c r="E14245" s="111" t="s">
        <v>123</v>
      </c>
      <c r="F14245" s="111" t="s">
        <v>185</v>
      </c>
      <c r="G14245" s="111" t="s">
        <v>167</v>
      </c>
      <c r="H14245" s="111" t="s">
        <v>185</v>
      </c>
      <c r="I14245" s="111" t="s">
        <v>167</v>
      </c>
      <c r="J14245" t="str">
        <f t="shared" si="444"/>
        <v>5001SkogOrganisk jordLauvskogImpediment</v>
      </c>
      <c r="K14245" s="111">
        <v>0.35000626494250675</v>
      </c>
      <c r="L14245" s="111">
        <v>0.92784825435236762</v>
      </c>
      <c r="M14245" s="111">
        <v>0.46510463492953991</v>
      </c>
      <c r="N14245" s="112">
        <f t="shared" si="445"/>
        <v>1.7429591542244141</v>
      </c>
    </row>
    <row r="14246" spans="1:14" x14ac:dyDescent="0.25">
      <c r="A14246" s="111" t="s">
        <v>967</v>
      </c>
      <c r="B14246" s="111">
        <f>INDEX(kommuner!C:C,MATCH(_xlfn.NUMBERVALUE(A14246),kommuner!B:B,0))</f>
        <v>5001</v>
      </c>
      <c r="C14246" s="111" t="s">
        <v>127</v>
      </c>
      <c r="D14246" s="111" t="s">
        <v>127</v>
      </c>
      <c r="E14246" s="111" t="s">
        <v>123</v>
      </c>
      <c r="F14246" s="111" t="s">
        <v>185</v>
      </c>
      <c r="G14246" s="111" t="s">
        <v>190</v>
      </c>
      <c r="H14246" s="111" t="s">
        <v>185</v>
      </c>
      <c r="I14246" s="111" t="s">
        <v>190</v>
      </c>
      <c r="J14246" t="str">
        <f t="shared" si="444"/>
        <v>5001SkogOrganisk jordLauvskogLav</v>
      </c>
      <c r="K14246" s="111">
        <v>1.1144075558526714</v>
      </c>
      <c r="L14246" s="111">
        <v>0.92784825435236762</v>
      </c>
      <c r="M14246" s="111">
        <v>0.46510463492953991</v>
      </c>
      <c r="N14246" s="112">
        <f t="shared" si="445"/>
        <v>2.5073604451345788</v>
      </c>
    </row>
    <row r="14247" spans="1:14" x14ac:dyDescent="0.25">
      <c r="A14247" s="111" t="s">
        <v>967</v>
      </c>
      <c r="B14247" s="111">
        <f>INDEX(kommuner!C:C,MATCH(_xlfn.NUMBERVALUE(A14247),kommuner!B:B,0))</f>
        <v>5001</v>
      </c>
      <c r="C14247" s="111" t="s">
        <v>127</v>
      </c>
      <c r="D14247" s="111" t="s">
        <v>127</v>
      </c>
      <c r="E14247" s="111" t="s">
        <v>123</v>
      </c>
      <c r="F14247" s="111" t="s">
        <v>185</v>
      </c>
      <c r="G14247" s="111" t="s">
        <v>173</v>
      </c>
      <c r="H14247" s="111" t="s">
        <v>185</v>
      </c>
      <c r="I14247" s="111" t="s">
        <v>173</v>
      </c>
      <c r="J14247" t="str">
        <f t="shared" si="444"/>
        <v>5001SkogOrganisk jordLauvskogMiddels</v>
      </c>
      <c r="K14247" s="111">
        <v>-0.62664468270982987</v>
      </c>
      <c r="L14247" s="111">
        <v>0.92784825435236762</v>
      </c>
      <c r="M14247" s="111">
        <v>0.46510463492953991</v>
      </c>
      <c r="N14247" s="112">
        <f t="shared" si="445"/>
        <v>0.76630820657207765</v>
      </c>
    </row>
    <row r="14248" spans="1:14" x14ac:dyDescent="0.25">
      <c r="A14248" s="111" t="s">
        <v>967</v>
      </c>
      <c r="B14248" s="111">
        <f>INDEX(kommuner!C:C,MATCH(_xlfn.NUMBERVALUE(A14248),kommuner!B:B,0))</f>
        <v>5001</v>
      </c>
      <c r="C14248" s="111" t="s">
        <v>127</v>
      </c>
      <c r="D14248" s="111" t="s">
        <v>127</v>
      </c>
      <c r="E14248" s="111" t="s">
        <v>123</v>
      </c>
      <c r="F14248" s="111" t="s">
        <v>185</v>
      </c>
      <c r="G14248" s="111" t="s">
        <v>186</v>
      </c>
      <c r="H14248" s="111" t="s">
        <v>185</v>
      </c>
      <c r="I14248" s="111" t="s">
        <v>186</v>
      </c>
      <c r="J14248" t="str">
        <f t="shared" si="444"/>
        <v>5001SkogOrganisk jordLauvskogSærs høy</v>
      </c>
      <c r="K14248" s="111">
        <v>-1.8997279926091779</v>
      </c>
      <c r="L14248" s="111">
        <v>0.92784825435236762</v>
      </c>
      <c r="M14248" s="111">
        <v>0.46510463492953991</v>
      </c>
      <c r="N14248" s="112">
        <f t="shared" si="445"/>
        <v>-0.50677510332727038</v>
      </c>
    </row>
    <row r="14249" spans="1:14" x14ac:dyDescent="0.25">
      <c r="A14249" s="111" t="s">
        <v>967</v>
      </c>
      <c r="B14249" s="111">
        <f>INDEX(kommuner!C:C,MATCH(_xlfn.NUMBERVALUE(A14249),kommuner!B:B,0))</f>
        <v>5001</v>
      </c>
      <c r="C14249" s="111" t="s">
        <v>83</v>
      </c>
      <c r="D14249" s="111" t="s">
        <v>83</v>
      </c>
      <c r="E14249" s="111" t="s">
        <v>126</v>
      </c>
      <c r="F14249" s="111" t="s">
        <v>139</v>
      </c>
      <c r="G14249" s="111" t="s">
        <v>139</v>
      </c>
      <c r="H14249" s="111" t="s">
        <v>139</v>
      </c>
      <c r="I14249" s="111" t="s">
        <v>139</v>
      </c>
      <c r="J14249" t="str">
        <f t="shared" si="444"/>
        <v>5001Utbygd arealMineraljord</v>
      </c>
      <c r="K14249" s="111">
        <v>-0.30524336409547759</v>
      </c>
      <c r="L14249" s="111">
        <v>0</v>
      </c>
      <c r="M14249" s="111">
        <v>1.303047089454229E-2</v>
      </c>
      <c r="N14249" s="112">
        <f t="shared" si="445"/>
        <v>-0.2922128932009353</v>
      </c>
    </row>
    <row r="14250" spans="1:14" x14ac:dyDescent="0.25">
      <c r="A14250" s="111" t="s">
        <v>967</v>
      </c>
      <c r="B14250" s="111">
        <f>INDEX(kommuner!C:C,MATCH(_xlfn.NUMBERVALUE(A14250),kommuner!B:B,0))</f>
        <v>5001</v>
      </c>
      <c r="C14250" s="111" t="s">
        <v>83</v>
      </c>
      <c r="D14250" s="111" t="s">
        <v>83</v>
      </c>
      <c r="E14250" s="111" t="s">
        <v>123</v>
      </c>
      <c r="F14250" s="111" t="s">
        <v>139</v>
      </c>
      <c r="G14250" s="111" t="s">
        <v>139</v>
      </c>
      <c r="H14250" s="111" t="s">
        <v>139</v>
      </c>
      <c r="I14250" s="111" t="s">
        <v>139</v>
      </c>
      <c r="J14250" t="str">
        <f t="shared" si="444"/>
        <v>5001Utbygd arealOrganisk jord</v>
      </c>
      <c r="K14250" s="111">
        <v>29.011421395201612</v>
      </c>
      <c r="L14250" s="111">
        <v>0</v>
      </c>
      <c r="M14250" s="111">
        <v>1.303047089454229E-2</v>
      </c>
      <c r="N14250" s="112">
        <f t="shared" si="445"/>
        <v>29.024451866096154</v>
      </c>
    </row>
    <row r="14251" spans="1:14" x14ac:dyDescent="0.25">
      <c r="A14251" s="111" t="s">
        <v>967</v>
      </c>
      <c r="B14251" s="111">
        <f>INDEX(kommuner!C:C,MATCH(_xlfn.NUMBERVALUE(A14251),kommuner!B:B,0))</f>
        <v>5001</v>
      </c>
      <c r="C14251" s="111" t="s">
        <v>181</v>
      </c>
      <c r="D14251" s="111" t="s">
        <v>181</v>
      </c>
      <c r="E14251" s="111" t="s">
        <v>123</v>
      </c>
      <c r="F14251" s="111" t="s">
        <v>139</v>
      </c>
      <c r="G14251" s="111" t="s">
        <v>139</v>
      </c>
      <c r="H14251" s="111" t="s">
        <v>139</v>
      </c>
      <c r="I14251" s="111" t="s">
        <v>139</v>
      </c>
      <c r="J14251" t="str">
        <f t="shared" si="444"/>
        <v>5001Vann og myrOrganisk jord</v>
      </c>
      <c r="K14251" s="111">
        <v>-0.29766799726667431</v>
      </c>
      <c r="L14251" s="111">
        <v>0</v>
      </c>
      <c r="M14251" s="111">
        <v>0</v>
      </c>
      <c r="N14251" s="112">
        <f t="shared" si="445"/>
        <v>-0.29766799726667431</v>
      </c>
    </row>
    <row r="14252" spans="1:14" x14ac:dyDescent="0.25">
      <c r="A14252" s="111" t="s">
        <v>968</v>
      </c>
      <c r="B14252" s="111">
        <f>INDEX(kommuner!C:C,MATCH(_xlfn.NUMBERVALUE(A14252),kommuner!B:B,0))</f>
        <v>5006</v>
      </c>
      <c r="C14252" s="111" t="s">
        <v>82</v>
      </c>
      <c r="D14252" s="111" t="s">
        <v>82</v>
      </c>
      <c r="E14252" s="111" t="s">
        <v>126</v>
      </c>
      <c r="F14252" s="111" t="s">
        <v>139</v>
      </c>
      <c r="G14252" s="111" t="s">
        <v>139</v>
      </c>
      <c r="H14252" s="111" t="s">
        <v>139</v>
      </c>
      <c r="I14252" s="111" t="s">
        <v>139</v>
      </c>
      <c r="J14252" t="str">
        <f t="shared" si="444"/>
        <v>5006Annen utmarkMineraljord</v>
      </c>
      <c r="K14252" s="111">
        <v>-7.1122377479755403E-2</v>
      </c>
      <c r="L14252" s="111">
        <v>0</v>
      </c>
      <c r="M14252" s="111">
        <v>0</v>
      </c>
      <c r="N14252" s="112">
        <f t="shared" si="445"/>
        <v>-7.1122377479755403E-2</v>
      </c>
    </row>
    <row r="14253" spans="1:14" x14ac:dyDescent="0.25">
      <c r="A14253" s="111" t="s">
        <v>968</v>
      </c>
      <c r="B14253" s="111">
        <f>INDEX(kommuner!C:C,MATCH(_xlfn.NUMBERVALUE(A14253),kommuner!B:B,0))</f>
        <v>5006</v>
      </c>
      <c r="C14253" s="111" t="s">
        <v>121</v>
      </c>
      <c r="D14253" s="111" t="s">
        <v>121</v>
      </c>
      <c r="E14253" s="111" t="s">
        <v>126</v>
      </c>
      <c r="F14253" s="111" t="s">
        <v>139</v>
      </c>
      <c r="G14253" s="111" t="s">
        <v>139</v>
      </c>
      <c r="H14253" s="111" t="s">
        <v>139</v>
      </c>
      <c r="I14253" s="111" t="s">
        <v>139</v>
      </c>
      <c r="J14253" t="str">
        <f t="shared" si="444"/>
        <v>5006BeiteMineraljord</v>
      </c>
      <c r="K14253" s="111">
        <v>-0.96338340838695502</v>
      </c>
      <c r="L14253" s="111">
        <v>0</v>
      </c>
      <c r="M14253" s="111">
        <v>1.2448711246839999E-7</v>
      </c>
      <c r="N14253" s="112">
        <f t="shared" si="445"/>
        <v>-0.96338328389984251</v>
      </c>
    </row>
    <row r="14254" spans="1:14" x14ac:dyDescent="0.25">
      <c r="A14254" s="111" t="s">
        <v>968</v>
      </c>
      <c r="B14254" s="111">
        <f>INDEX(kommuner!C:C,MATCH(_xlfn.NUMBERVALUE(A14254),kommuner!B:B,0))</f>
        <v>5006</v>
      </c>
      <c r="C14254" s="111" t="s">
        <v>121</v>
      </c>
      <c r="D14254" s="111" t="s">
        <v>121</v>
      </c>
      <c r="E14254" s="111" t="s">
        <v>123</v>
      </c>
      <c r="F14254" s="111" t="s">
        <v>139</v>
      </c>
      <c r="G14254" s="111" t="s">
        <v>139</v>
      </c>
      <c r="H14254" s="111" t="s">
        <v>139</v>
      </c>
      <c r="I14254" s="111" t="s">
        <v>139</v>
      </c>
      <c r="J14254" t="str">
        <f t="shared" si="444"/>
        <v>5006BeiteOrganisk jord</v>
      </c>
      <c r="K14254" s="111">
        <v>12.077525935985037</v>
      </c>
      <c r="L14254" s="111">
        <v>1.6412500000000001</v>
      </c>
      <c r="M14254" s="111">
        <v>0</v>
      </c>
      <c r="N14254" s="112">
        <f t="shared" si="445"/>
        <v>13.718775935985036</v>
      </c>
    </row>
    <row r="14255" spans="1:14" x14ac:dyDescent="0.25">
      <c r="A14255" s="111" t="s">
        <v>968</v>
      </c>
      <c r="B14255" s="111">
        <f>INDEX(kommuner!C:C,MATCH(_xlfn.NUMBERVALUE(A14255),kommuner!B:B,0))</f>
        <v>5006</v>
      </c>
      <c r="C14255" s="111" t="s">
        <v>84</v>
      </c>
      <c r="D14255" s="111" t="s">
        <v>84</v>
      </c>
      <c r="E14255" s="111" t="s">
        <v>126</v>
      </c>
      <c r="F14255" s="111" t="s">
        <v>139</v>
      </c>
      <c r="G14255" s="111" t="s">
        <v>139</v>
      </c>
      <c r="H14255" s="111" t="s">
        <v>139</v>
      </c>
      <c r="I14255" s="111" t="s">
        <v>139</v>
      </c>
      <c r="J14255" t="str">
        <f t="shared" si="444"/>
        <v>5006Dyrket markMineraljord</v>
      </c>
      <c r="K14255" s="111">
        <v>-0.16071115197201225</v>
      </c>
      <c r="L14255" s="111">
        <v>0</v>
      </c>
      <c r="M14255" s="111">
        <v>0</v>
      </c>
      <c r="N14255" s="112">
        <f t="shared" si="445"/>
        <v>-0.16071115197201225</v>
      </c>
    </row>
    <row r="14256" spans="1:14" x14ac:dyDescent="0.25">
      <c r="A14256" s="111" t="s">
        <v>968</v>
      </c>
      <c r="B14256" s="111">
        <f>INDEX(kommuner!C:C,MATCH(_xlfn.NUMBERVALUE(A14256),kommuner!B:B,0))</f>
        <v>5006</v>
      </c>
      <c r="C14256" s="111" t="s">
        <v>84</v>
      </c>
      <c r="D14256" s="111" t="s">
        <v>84</v>
      </c>
      <c r="E14256" s="111" t="s">
        <v>123</v>
      </c>
      <c r="F14256" s="111" t="s">
        <v>139</v>
      </c>
      <c r="G14256" s="111" t="s">
        <v>139</v>
      </c>
      <c r="H14256" s="111" t="s">
        <v>139</v>
      </c>
      <c r="I14256" s="111" t="s">
        <v>139</v>
      </c>
      <c r="J14256" t="str">
        <f t="shared" si="444"/>
        <v>5006Dyrket markOrganisk jord</v>
      </c>
      <c r="K14256" s="111">
        <v>28.726149366675592</v>
      </c>
      <c r="L14256" s="111">
        <v>1.45625</v>
      </c>
      <c r="M14256" s="111">
        <v>0</v>
      </c>
      <c r="N14256" s="112">
        <f t="shared" si="445"/>
        <v>30.182399366675593</v>
      </c>
    </row>
    <row r="14257" spans="1:14" x14ac:dyDescent="0.25">
      <c r="A14257" s="111" t="s">
        <v>968</v>
      </c>
      <c r="B14257" s="111">
        <f>INDEX(kommuner!C:C,MATCH(_xlfn.NUMBERVALUE(A14257),kommuner!B:B,0))</f>
        <v>5006</v>
      </c>
      <c r="C14257" s="111" t="s">
        <v>127</v>
      </c>
      <c r="D14257" s="111" t="s">
        <v>127</v>
      </c>
      <c r="E14257" s="111" t="s">
        <v>126</v>
      </c>
      <c r="F14257" s="111" t="s">
        <v>172</v>
      </c>
      <c r="G14257" s="111" t="s">
        <v>180</v>
      </c>
      <c r="H14257" s="111" t="s">
        <v>172</v>
      </c>
      <c r="I14257" s="111" t="s">
        <v>180</v>
      </c>
      <c r="J14257" t="str">
        <f t="shared" si="444"/>
        <v>5006SkogMineraljordBarskogHøy</v>
      </c>
      <c r="K14257" s="111">
        <v>-6.422849649670499</v>
      </c>
      <c r="L14257" s="111">
        <v>0.85306406685236758</v>
      </c>
      <c r="M14257" s="111">
        <v>6.4056614999681585E-2</v>
      </c>
      <c r="N14257" s="112">
        <f t="shared" si="445"/>
        <v>-5.5057289678184498</v>
      </c>
    </row>
    <row r="14258" spans="1:14" x14ac:dyDescent="0.25">
      <c r="A14258" s="111" t="s">
        <v>968</v>
      </c>
      <c r="B14258" s="111">
        <f>INDEX(kommuner!C:C,MATCH(_xlfn.NUMBERVALUE(A14258),kommuner!B:B,0))</f>
        <v>5006</v>
      </c>
      <c r="C14258" s="111" t="s">
        <v>127</v>
      </c>
      <c r="D14258" s="111" t="s">
        <v>127</v>
      </c>
      <c r="E14258" s="111" t="s">
        <v>126</v>
      </c>
      <c r="F14258" s="111" t="s">
        <v>172</v>
      </c>
      <c r="G14258" s="111" t="s">
        <v>167</v>
      </c>
      <c r="H14258" s="111" t="s">
        <v>172</v>
      </c>
      <c r="I14258" s="111" t="s">
        <v>167</v>
      </c>
      <c r="J14258" t="str">
        <f t="shared" si="444"/>
        <v>5006SkogMineraljordBarskogImpediment</v>
      </c>
      <c r="K14258" s="111">
        <v>-0.94873102042732593</v>
      </c>
      <c r="L14258" s="111">
        <v>0.85306406685236758</v>
      </c>
      <c r="M14258" s="111">
        <v>6.3979989500968365E-2</v>
      </c>
      <c r="N14258" s="112">
        <f t="shared" si="445"/>
        <v>-3.1686964073989993E-2</v>
      </c>
    </row>
    <row r="14259" spans="1:14" x14ac:dyDescent="0.25">
      <c r="A14259" s="111" t="s">
        <v>968</v>
      </c>
      <c r="B14259" s="111">
        <f>INDEX(kommuner!C:C,MATCH(_xlfn.NUMBERVALUE(A14259),kommuner!B:B,0))</f>
        <v>5006</v>
      </c>
      <c r="C14259" s="111" t="s">
        <v>127</v>
      </c>
      <c r="D14259" s="111" t="s">
        <v>127</v>
      </c>
      <c r="E14259" s="111" t="s">
        <v>126</v>
      </c>
      <c r="F14259" s="111" t="s">
        <v>172</v>
      </c>
      <c r="G14259" s="111" t="s">
        <v>190</v>
      </c>
      <c r="H14259" s="111" t="s">
        <v>172</v>
      </c>
      <c r="I14259" s="111" t="s">
        <v>190</v>
      </c>
      <c r="J14259" t="str">
        <f t="shared" si="444"/>
        <v>5006SkogMineraljordBarskogLav</v>
      </c>
      <c r="K14259" s="111">
        <v>-0.862084627791601</v>
      </c>
      <c r="L14259" s="111">
        <v>0.85306406685236758</v>
      </c>
      <c r="M14259" s="111">
        <v>6.3979989500968365E-2</v>
      </c>
      <c r="N14259" s="112">
        <f t="shared" si="445"/>
        <v>5.4959428561734941E-2</v>
      </c>
    </row>
    <row r="14260" spans="1:14" x14ac:dyDescent="0.25">
      <c r="A14260" s="111" t="s">
        <v>968</v>
      </c>
      <c r="B14260" s="111">
        <f>INDEX(kommuner!C:C,MATCH(_xlfn.NUMBERVALUE(A14260),kommuner!B:B,0))</f>
        <v>5006</v>
      </c>
      <c r="C14260" s="111" t="s">
        <v>127</v>
      </c>
      <c r="D14260" s="111" t="s">
        <v>127</v>
      </c>
      <c r="E14260" s="111" t="s">
        <v>126</v>
      </c>
      <c r="F14260" s="111" t="s">
        <v>172</v>
      </c>
      <c r="G14260" s="111" t="s">
        <v>173</v>
      </c>
      <c r="H14260" s="111" t="s">
        <v>172</v>
      </c>
      <c r="I14260" s="111" t="s">
        <v>173</v>
      </c>
      <c r="J14260" t="str">
        <f t="shared" si="444"/>
        <v>5006SkogMineraljordBarskogMiddels</v>
      </c>
      <c r="K14260" s="111">
        <v>-3.6406993276041288</v>
      </c>
      <c r="L14260" s="111">
        <v>0.85306406685236758</v>
      </c>
      <c r="M14260" s="111">
        <v>6.4056614999681585E-2</v>
      </c>
      <c r="N14260" s="112">
        <f t="shared" si="445"/>
        <v>-2.7235786457520796</v>
      </c>
    </row>
    <row r="14261" spans="1:14" x14ac:dyDescent="0.25">
      <c r="A14261" s="111" t="s">
        <v>968</v>
      </c>
      <c r="B14261" s="111">
        <f>INDEX(kommuner!C:C,MATCH(_xlfn.NUMBERVALUE(A14261),kommuner!B:B,0))</f>
        <v>5006</v>
      </c>
      <c r="C14261" s="111" t="s">
        <v>127</v>
      </c>
      <c r="D14261" s="111" t="s">
        <v>127</v>
      </c>
      <c r="E14261" s="111" t="s">
        <v>126</v>
      </c>
      <c r="F14261" s="111" t="s">
        <v>172</v>
      </c>
      <c r="G14261" s="111" t="s">
        <v>186</v>
      </c>
      <c r="H14261" s="111" t="s">
        <v>172</v>
      </c>
      <c r="I14261" s="111" t="s">
        <v>186</v>
      </c>
      <c r="J14261" t="str">
        <f t="shared" si="444"/>
        <v>5006SkogMineraljordBarskogSærs høy</v>
      </c>
      <c r="K14261" s="111">
        <v>0.12072674540874306</v>
      </c>
      <c r="L14261" s="111">
        <v>0.85306406685236758</v>
      </c>
      <c r="M14261" s="111">
        <v>6.4056614999681585E-2</v>
      </c>
      <c r="N14261" s="112">
        <f t="shared" si="445"/>
        <v>1.0378474272607923</v>
      </c>
    </row>
    <row r="14262" spans="1:14" x14ac:dyDescent="0.25">
      <c r="A14262" s="111" t="s">
        <v>968</v>
      </c>
      <c r="B14262" s="111">
        <f>INDEX(kommuner!C:C,MATCH(_xlfn.NUMBERVALUE(A14262),kommuner!B:B,0))</f>
        <v>5006</v>
      </c>
      <c r="C14262" s="111" t="s">
        <v>127</v>
      </c>
      <c r="D14262" s="111" t="s">
        <v>127</v>
      </c>
      <c r="E14262" s="111" t="s">
        <v>126</v>
      </c>
      <c r="F14262" s="111" t="s">
        <v>179</v>
      </c>
      <c r="G14262" s="111" t="s">
        <v>180</v>
      </c>
      <c r="H14262" s="111" t="s">
        <v>179</v>
      </c>
      <c r="I14262" s="111" t="s">
        <v>180</v>
      </c>
      <c r="J14262" t="str">
        <f t="shared" si="444"/>
        <v>5006SkogMineraljordBlandingsskogHøy</v>
      </c>
      <c r="K14262" s="111">
        <v>-7.1939050909469406</v>
      </c>
      <c r="L14262" s="111">
        <v>0.85306406685236758</v>
      </c>
      <c r="M14262" s="111">
        <v>6.3979989500968365E-2</v>
      </c>
      <c r="N14262" s="112">
        <f t="shared" si="445"/>
        <v>-6.2768610345936047</v>
      </c>
    </row>
    <row r="14263" spans="1:14" x14ac:dyDescent="0.25">
      <c r="A14263" s="111" t="s">
        <v>968</v>
      </c>
      <c r="B14263" s="111">
        <f>INDEX(kommuner!C:C,MATCH(_xlfn.NUMBERVALUE(A14263),kommuner!B:B,0))</f>
        <v>5006</v>
      </c>
      <c r="C14263" s="111" t="s">
        <v>127</v>
      </c>
      <c r="D14263" s="111" t="s">
        <v>127</v>
      </c>
      <c r="E14263" s="111" t="s">
        <v>126</v>
      </c>
      <c r="F14263" s="111" t="s">
        <v>179</v>
      </c>
      <c r="G14263" s="111" t="s">
        <v>167</v>
      </c>
      <c r="H14263" s="111" t="s">
        <v>179</v>
      </c>
      <c r="I14263" s="111" t="s">
        <v>167</v>
      </c>
      <c r="J14263" t="str">
        <f t="shared" si="444"/>
        <v>5006SkogMineraljordBlandingsskogImpediment</v>
      </c>
      <c r="K14263" s="111">
        <v>-1.0519587113170448</v>
      </c>
      <c r="L14263" s="111">
        <v>0.85306406685236758</v>
      </c>
      <c r="M14263" s="111">
        <v>6.3979989500968365E-2</v>
      </c>
      <c r="N14263" s="112">
        <f t="shared" si="445"/>
        <v>-0.13491465496370883</v>
      </c>
    </row>
    <row r="14264" spans="1:14" x14ac:dyDescent="0.25">
      <c r="A14264" s="111" t="s">
        <v>968</v>
      </c>
      <c r="B14264" s="111">
        <f>INDEX(kommuner!C:C,MATCH(_xlfn.NUMBERVALUE(A14264),kommuner!B:B,0))</f>
        <v>5006</v>
      </c>
      <c r="C14264" s="111" t="s">
        <v>127</v>
      </c>
      <c r="D14264" s="111" t="s">
        <v>127</v>
      </c>
      <c r="E14264" s="111" t="s">
        <v>126</v>
      </c>
      <c r="F14264" s="111" t="s">
        <v>179</v>
      </c>
      <c r="G14264" s="111" t="s">
        <v>190</v>
      </c>
      <c r="H14264" s="111" t="s">
        <v>179</v>
      </c>
      <c r="I14264" s="111" t="s">
        <v>190</v>
      </c>
      <c r="J14264" t="str">
        <f t="shared" si="444"/>
        <v>5006SkogMineraljordBlandingsskogLav</v>
      </c>
      <c r="K14264" s="111">
        <v>-1.7812179955424279</v>
      </c>
      <c r="L14264" s="111">
        <v>0.85306406685236758</v>
      </c>
      <c r="M14264" s="111">
        <v>6.3979989500968365E-2</v>
      </c>
      <c r="N14264" s="112">
        <f t="shared" si="445"/>
        <v>-0.86417393918909191</v>
      </c>
    </row>
    <row r="14265" spans="1:14" x14ac:dyDescent="0.25">
      <c r="A14265" s="111" t="s">
        <v>968</v>
      </c>
      <c r="B14265" s="111">
        <f>INDEX(kommuner!C:C,MATCH(_xlfn.NUMBERVALUE(A14265),kommuner!B:B,0))</f>
        <v>5006</v>
      </c>
      <c r="C14265" s="111" t="s">
        <v>127</v>
      </c>
      <c r="D14265" s="111" t="s">
        <v>127</v>
      </c>
      <c r="E14265" s="111" t="s">
        <v>126</v>
      </c>
      <c r="F14265" s="111" t="s">
        <v>179</v>
      </c>
      <c r="G14265" s="111" t="s">
        <v>173</v>
      </c>
      <c r="H14265" s="111" t="s">
        <v>179</v>
      </c>
      <c r="I14265" s="111" t="s">
        <v>173</v>
      </c>
      <c r="J14265" t="str">
        <f t="shared" si="444"/>
        <v>5006SkogMineraljordBlandingsskogMiddels</v>
      </c>
      <c r="K14265" s="111">
        <v>-3.4741824145851954</v>
      </c>
      <c r="L14265" s="111">
        <v>0.85306406685236758</v>
      </c>
      <c r="M14265" s="111">
        <v>6.3979989500968365E-2</v>
      </c>
      <c r="N14265" s="112">
        <f t="shared" si="445"/>
        <v>-2.5571383582318594</v>
      </c>
    </row>
    <row r="14266" spans="1:14" x14ac:dyDescent="0.25">
      <c r="A14266" s="111" t="s">
        <v>968</v>
      </c>
      <c r="B14266" s="111">
        <f>INDEX(kommuner!C:C,MATCH(_xlfn.NUMBERVALUE(A14266),kommuner!B:B,0))</f>
        <v>5006</v>
      </c>
      <c r="C14266" s="111" t="s">
        <v>127</v>
      </c>
      <c r="D14266" s="111" t="s">
        <v>127</v>
      </c>
      <c r="E14266" s="111" t="s">
        <v>126</v>
      </c>
      <c r="F14266" s="111" t="s">
        <v>179</v>
      </c>
      <c r="G14266" s="111" t="s">
        <v>186</v>
      </c>
      <c r="H14266" s="111" t="s">
        <v>179</v>
      </c>
      <c r="I14266" s="111" t="s">
        <v>186</v>
      </c>
      <c r="J14266" t="str">
        <f t="shared" si="444"/>
        <v>5006SkogMineraljordBlandingsskogSærs høy</v>
      </c>
      <c r="K14266" s="111">
        <v>-2.9395925245326562</v>
      </c>
      <c r="L14266" s="111">
        <v>0.85306406685236758</v>
      </c>
      <c r="M14266" s="111">
        <v>6.3979989500968365E-2</v>
      </c>
      <c r="N14266" s="112">
        <f t="shared" si="445"/>
        <v>-2.0225484681793202</v>
      </c>
    </row>
    <row r="14267" spans="1:14" x14ac:dyDescent="0.25">
      <c r="A14267" s="111" t="s">
        <v>968</v>
      </c>
      <c r="B14267" s="111">
        <f>INDEX(kommuner!C:C,MATCH(_xlfn.NUMBERVALUE(A14267),kommuner!B:B,0))</f>
        <v>5006</v>
      </c>
      <c r="C14267" s="111" t="s">
        <v>127</v>
      </c>
      <c r="D14267" s="111" t="s">
        <v>127</v>
      </c>
      <c r="E14267" s="111" t="s">
        <v>126</v>
      </c>
      <c r="F14267" s="111" t="s">
        <v>185</v>
      </c>
      <c r="G14267" s="111" t="s">
        <v>180</v>
      </c>
      <c r="H14267" s="111" t="s">
        <v>185</v>
      </c>
      <c r="I14267" s="111" t="s">
        <v>180</v>
      </c>
      <c r="J14267" t="str">
        <f t="shared" si="444"/>
        <v>5006SkogMineraljordLauvskogHøy</v>
      </c>
      <c r="K14267" s="111">
        <v>-3.9961118073383664</v>
      </c>
      <c r="L14267" s="111">
        <v>0.85306406685236758</v>
      </c>
      <c r="M14267" s="111">
        <v>6.3979989500968365E-2</v>
      </c>
      <c r="N14267" s="112">
        <f t="shared" si="445"/>
        <v>-3.0790677509850304</v>
      </c>
    </row>
    <row r="14268" spans="1:14" x14ac:dyDescent="0.25">
      <c r="A14268" s="111" t="s">
        <v>968</v>
      </c>
      <c r="B14268" s="111">
        <f>INDEX(kommuner!C:C,MATCH(_xlfn.NUMBERVALUE(A14268),kommuner!B:B,0))</f>
        <v>5006</v>
      </c>
      <c r="C14268" s="111" t="s">
        <v>127</v>
      </c>
      <c r="D14268" s="111" t="s">
        <v>127</v>
      </c>
      <c r="E14268" s="111" t="s">
        <v>126</v>
      </c>
      <c r="F14268" s="111" t="s">
        <v>185</v>
      </c>
      <c r="G14268" s="111" t="s">
        <v>167</v>
      </c>
      <c r="H14268" s="111" t="s">
        <v>185</v>
      </c>
      <c r="I14268" s="111" t="s">
        <v>167</v>
      </c>
      <c r="J14268" t="str">
        <f t="shared" si="444"/>
        <v>5006SkogMineraljordLauvskogImpediment</v>
      </c>
      <c r="K14268" s="111">
        <v>-1.0417316356348201</v>
      </c>
      <c r="L14268" s="111">
        <v>0.85306406685236758</v>
      </c>
      <c r="M14268" s="111">
        <v>6.3979989500968365E-2</v>
      </c>
      <c r="N14268" s="112">
        <f t="shared" si="445"/>
        <v>-0.12468757928148413</v>
      </c>
    </row>
    <row r="14269" spans="1:14" x14ac:dyDescent="0.25">
      <c r="A14269" s="111" t="s">
        <v>968</v>
      </c>
      <c r="B14269" s="111">
        <f>INDEX(kommuner!C:C,MATCH(_xlfn.NUMBERVALUE(A14269),kommuner!B:B,0))</f>
        <v>5006</v>
      </c>
      <c r="C14269" s="111" t="s">
        <v>127</v>
      </c>
      <c r="D14269" s="111" t="s">
        <v>127</v>
      </c>
      <c r="E14269" s="111" t="s">
        <v>126</v>
      </c>
      <c r="F14269" s="111" t="s">
        <v>185</v>
      </c>
      <c r="G14269" s="111" t="s">
        <v>190</v>
      </c>
      <c r="H14269" s="111" t="s">
        <v>185</v>
      </c>
      <c r="I14269" s="111" t="s">
        <v>190</v>
      </c>
      <c r="J14269" t="str">
        <f t="shared" si="444"/>
        <v>5006SkogMineraljordLauvskogLav</v>
      </c>
      <c r="K14269" s="111">
        <v>-8.9748170935426599E-2</v>
      </c>
      <c r="L14269" s="111">
        <v>0.85306406685236758</v>
      </c>
      <c r="M14269" s="111">
        <v>6.3979989500968365E-2</v>
      </c>
      <c r="N14269" s="112">
        <f t="shared" si="445"/>
        <v>0.82729588541790933</v>
      </c>
    </row>
    <row r="14270" spans="1:14" x14ac:dyDescent="0.25">
      <c r="A14270" s="111" t="s">
        <v>968</v>
      </c>
      <c r="B14270" s="111">
        <f>INDEX(kommuner!C:C,MATCH(_xlfn.NUMBERVALUE(A14270),kommuner!B:B,0))</f>
        <v>5006</v>
      </c>
      <c r="C14270" s="111" t="s">
        <v>127</v>
      </c>
      <c r="D14270" s="111" t="s">
        <v>127</v>
      </c>
      <c r="E14270" s="111" t="s">
        <v>126</v>
      </c>
      <c r="F14270" s="111" t="s">
        <v>185</v>
      </c>
      <c r="G14270" s="111" t="s">
        <v>173</v>
      </c>
      <c r="H14270" s="111" t="s">
        <v>185</v>
      </c>
      <c r="I14270" s="111" t="s">
        <v>173</v>
      </c>
      <c r="J14270" t="str">
        <f t="shared" si="444"/>
        <v>5006SkogMineraljordLauvskogMiddels</v>
      </c>
      <c r="K14270" s="111">
        <v>-2.4407766010203638</v>
      </c>
      <c r="L14270" s="111">
        <v>0.85306406685236758</v>
      </c>
      <c r="M14270" s="111">
        <v>6.3979989500968365E-2</v>
      </c>
      <c r="N14270" s="112">
        <f t="shared" si="445"/>
        <v>-1.523732544667028</v>
      </c>
    </row>
    <row r="14271" spans="1:14" x14ac:dyDescent="0.25">
      <c r="A14271" s="111" t="s">
        <v>968</v>
      </c>
      <c r="B14271" s="111">
        <f>INDEX(kommuner!C:C,MATCH(_xlfn.NUMBERVALUE(A14271),kommuner!B:B,0))</f>
        <v>5006</v>
      </c>
      <c r="C14271" s="111" t="s">
        <v>127</v>
      </c>
      <c r="D14271" s="111" t="s">
        <v>127</v>
      </c>
      <c r="E14271" s="111" t="s">
        <v>126</v>
      </c>
      <c r="F14271" s="111" t="s">
        <v>185</v>
      </c>
      <c r="G14271" s="111" t="s">
        <v>186</v>
      </c>
      <c r="H14271" s="111" t="s">
        <v>185</v>
      </c>
      <c r="I14271" s="111" t="s">
        <v>186</v>
      </c>
      <c r="J14271" t="str">
        <f t="shared" si="444"/>
        <v>5006SkogMineraljordLauvskogSærs høy</v>
      </c>
      <c r="K14271" s="111">
        <v>-3.6560473259425113</v>
      </c>
      <c r="L14271" s="111">
        <v>0.85306406685236758</v>
      </c>
      <c r="M14271" s="111">
        <v>6.3979989500968365E-2</v>
      </c>
      <c r="N14271" s="112">
        <f t="shared" si="445"/>
        <v>-2.7390032695891753</v>
      </c>
    </row>
    <row r="14272" spans="1:14" x14ac:dyDescent="0.25">
      <c r="A14272" s="111" t="s">
        <v>968</v>
      </c>
      <c r="B14272" s="111">
        <f>INDEX(kommuner!C:C,MATCH(_xlfn.NUMBERVALUE(A14272),kommuner!B:B,0))</f>
        <v>5006</v>
      </c>
      <c r="C14272" s="111" t="s">
        <v>127</v>
      </c>
      <c r="D14272" s="111" t="s">
        <v>127</v>
      </c>
      <c r="E14272" s="111" t="s">
        <v>123</v>
      </c>
      <c r="F14272" s="111" t="s">
        <v>172</v>
      </c>
      <c r="G14272" s="111" t="s">
        <v>180</v>
      </c>
      <c r="H14272" s="111" t="s">
        <v>172</v>
      </c>
      <c r="I14272" s="111" t="s">
        <v>180</v>
      </c>
      <c r="J14272" t="str">
        <f t="shared" si="444"/>
        <v>5006SkogOrganisk jordBarskogHøy</v>
      </c>
      <c r="K14272" s="111">
        <v>-2.5184559031994138</v>
      </c>
      <c r="L14272" s="111">
        <v>0.92784825435236762</v>
      </c>
      <c r="M14272" s="111">
        <v>0.46518126042825314</v>
      </c>
      <c r="N14272" s="112">
        <f t="shared" si="445"/>
        <v>-1.1254263884187932</v>
      </c>
    </row>
    <row r="14273" spans="1:14" x14ac:dyDescent="0.25">
      <c r="A14273" s="111" t="s">
        <v>968</v>
      </c>
      <c r="B14273" s="111">
        <f>INDEX(kommuner!C:C,MATCH(_xlfn.NUMBERVALUE(A14273),kommuner!B:B,0))</f>
        <v>5006</v>
      </c>
      <c r="C14273" s="111" t="s">
        <v>127</v>
      </c>
      <c r="D14273" s="111" t="s">
        <v>127</v>
      </c>
      <c r="E14273" s="111" t="s">
        <v>123</v>
      </c>
      <c r="F14273" s="111" t="s">
        <v>172</v>
      </c>
      <c r="G14273" s="111" t="s">
        <v>167</v>
      </c>
      <c r="H14273" s="111" t="s">
        <v>172</v>
      </c>
      <c r="I14273" s="111" t="s">
        <v>167</v>
      </c>
      <c r="J14273" t="str">
        <f t="shared" si="444"/>
        <v>5006SkogOrganisk jordBarskogImpediment</v>
      </c>
      <c r="K14273" s="111">
        <v>-0.17137422385314094</v>
      </c>
      <c r="L14273" s="111">
        <v>0.92784825435236762</v>
      </c>
      <c r="M14273" s="111">
        <v>0.46510463492953991</v>
      </c>
      <c r="N14273" s="112">
        <f t="shared" si="445"/>
        <v>1.2215786654287666</v>
      </c>
    </row>
    <row r="14274" spans="1:14" x14ac:dyDescent="0.25">
      <c r="A14274" s="111" t="s">
        <v>968</v>
      </c>
      <c r="B14274" s="111">
        <f>INDEX(kommuner!C:C,MATCH(_xlfn.NUMBERVALUE(A14274),kommuner!B:B,0))</f>
        <v>5006</v>
      </c>
      <c r="C14274" s="111" t="s">
        <v>127</v>
      </c>
      <c r="D14274" s="111" t="s">
        <v>127</v>
      </c>
      <c r="E14274" s="111" t="s">
        <v>123</v>
      </c>
      <c r="F14274" s="111" t="s">
        <v>172</v>
      </c>
      <c r="G14274" s="111" t="s">
        <v>190</v>
      </c>
      <c r="H14274" s="111" t="s">
        <v>172</v>
      </c>
      <c r="I14274" s="111" t="s">
        <v>190</v>
      </c>
      <c r="J14274" t="str">
        <f t="shared" si="444"/>
        <v>5006SkogOrganisk jordBarskogLav</v>
      </c>
      <c r="K14274" s="111">
        <v>-0.50666953101693391</v>
      </c>
      <c r="L14274" s="111">
        <v>0.92784825435236762</v>
      </c>
      <c r="M14274" s="111">
        <v>0.46510463492953991</v>
      </c>
      <c r="N14274" s="112">
        <f t="shared" si="445"/>
        <v>0.88628335826497362</v>
      </c>
    </row>
    <row r="14275" spans="1:14" x14ac:dyDescent="0.25">
      <c r="A14275" s="111" t="s">
        <v>968</v>
      </c>
      <c r="B14275" s="111">
        <f>INDEX(kommuner!C:C,MATCH(_xlfn.NUMBERVALUE(A14275),kommuner!B:B,0))</f>
        <v>5006</v>
      </c>
      <c r="C14275" s="111" t="s">
        <v>127</v>
      </c>
      <c r="D14275" s="111" t="s">
        <v>127</v>
      </c>
      <c r="E14275" s="111" t="s">
        <v>123</v>
      </c>
      <c r="F14275" s="111" t="s">
        <v>172</v>
      </c>
      <c r="G14275" s="111" t="s">
        <v>173</v>
      </c>
      <c r="H14275" s="111" t="s">
        <v>172</v>
      </c>
      <c r="I14275" s="111" t="s">
        <v>173</v>
      </c>
      <c r="J14275" t="str">
        <f t="shared" ref="J14275:J14338" si="446">B14275&amp;C14275&amp;E14275&amp;IF(C14275="Skog",F14275&amp;G14275,"")</f>
        <v>5006SkogOrganisk jordBarskogMiddels</v>
      </c>
      <c r="K14275" s="111">
        <v>-1.5571490961494638</v>
      </c>
      <c r="L14275" s="111">
        <v>0.92784825435236762</v>
      </c>
      <c r="M14275" s="111">
        <v>0.46518126042825314</v>
      </c>
      <c r="N14275" s="112">
        <f t="shared" ref="N14275:N14338" si="447">SUM(K14275:M14275)</f>
        <v>-0.16411958136884308</v>
      </c>
    </row>
    <row r="14276" spans="1:14" x14ac:dyDescent="0.25">
      <c r="A14276" s="111" t="s">
        <v>968</v>
      </c>
      <c r="B14276" s="111">
        <f>INDEX(kommuner!C:C,MATCH(_xlfn.NUMBERVALUE(A14276),kommuner!B:B,0))</f>
        <v>5006</v>
      </c>
      <c r="C14276" s="111" t="s">
        <v>127</v>
      </c>
      <c r="D14276" s="111" t="s">
        <v>127</v>
      </c>
      <c r="E14276" s="111" t="s">
        <v>123</v>
      </c>
      <c r="F14276" s="111" t="s">
        <v>172</v>
      </c>
      <c r="G14276" s="111" t="s">
        <v>186</v>
      </c>
      <c r="H14276" s="111" t="s">
        <v>172</v>
      </c>
      <c r="I14276" s="111" t="s">
        <v>186</v>
      </c>
      <c r="J14276" t="str">
        <f t="shared" si="446"/>
        <v>5006SkogOrganisk jordBarskogSærs høy</v>
      </c>
      <c r="K14276" s="111">
        <v>2.5548655235722699</v>
      </c>
      <c r="L14276" s="111">
        <v>0.92784825435236762</v>
      </c>
      <c r="M14276" s="111">
        <v>0.46518126042825314</v>
      </c>
      <c r="N14276" s="112">
        <f t="shared" si="447"/>
        <v>3.9478950383528906</v>
      </c>
    </row>
    <row r="14277" spans="1:14" x14ac:dyDescent="0.25">
      <c r="A14277" s="111" t="s">
        <v>968</v>
      </c>
      <c r="B14277" s="111">
        <f>INDEX(kommuner!C:C,MATCH(_xlfn.NUMBERVALUE(A14277),kommuner!B:B,0))</f>
        <v>5006</v>
      </c>
      <c r="C14277" s="111" t="s">
        <v>127</v>
      </c>
      <c r="D14277" s="111" t="s">
        <v>127</v>
      </c>
      <c r="E14277" s="111" t="s">
        <v>123</v>
      </c>
      <c r="F14277" s="111" t="s">
        <v>179</v>
      </c>
      <c r="G14277" s="111" t="s">
        <v>180</v>
      </c>
      <c r="H14277" s="111" t="s">
        <v>179</v>
      </c>
      <c r="I14277" s="111" t="s">
        <v>180</v>
      </c>
      <c r="J14277" t="str">
        <f t="shared" si="446"/>
        <v>5006SkogOrganisk jordBlandingsskogHøy</v>
      </c>
      <c r="K14277" s="111">
        <v>-5.5554344456832343</v>
      </c>
      <c r="L14277" s="111">
        <v>0.92784825435236762</v>
      </c>
      <c r="M14277" s="111">
        <v>0.46510463492953991</v>
      </c>
      <c r="N14277" s="112">
        <f t="shared" si="447"/>
        <v>-4.1624815564013264</v>
      </c>
    </row>
    <row r="14278" spans="1:14" x14ac:dyDescent="0.25">
      <c r="A14278" s="111" t="s">
        <v>968</v>
      </c>
      <c r="B14278" s="111">
        <f>INDEX(kommuner!C:C,MATCH(_xlfn.NUMBERVALUE(A14278),kommuner!B:B,0))</f>
        <v>5006</v>
      </c>
      <c r="C14278" s="111" t="s">
        <v>127</v>
      </c>
      <c r="D14278" s="111" t="s">
        <v>127</v>
      </c>
      <c r="E14278" s="111" t="s">
        <v>123</v>
      </c>
      <c r="F14278" s="111" t="s">
        <v>179</v>
      </c>
      <c r="G14278" s="111" t="s">
        <v>167</v>
      </c>
      <c r="H14278" s="111" t="s">
        <v>179</v>
      </c>
      <c r="I14278" s="111" t="s">
        <v>167</v>
      </c>
      <c r="J14278" t="str">
        <f t="shared" si="446"/>
        <v>5006SkogOrganisk jordBlandingsskogImpediment</v>
      </c>
      <c r="K14278" s="111">
        <v>-0.28586344175800005</v>
      </c>
      <c r="L14278" s="111">
        <v>0.92784825435236762</v>
      </c>
      <c r="M14278" s="111">
        <v>0.46510463492953991</v>
      </c>
      <c r="N14278" s="112">
        <f t="shared" si="447"/>
        <v>1.1070894475239075</v>
      </c>
    </row>
    <row r="14279" spans="1:14" x14ac:dyDescent="0.25">
      <c r="A14279" s="111" t="s">
        <v>968</v>
      </c>
      <c r="B14279" s="111">
        <f>INDEX(kommuner!C:C,MATCH(_xlfn.NUMBERVALUE(A14279),kommuner!B:B,0))</f>
        <v>5006</v>
      </c>
      <c r="C14279" s="111" t="s">
        <v>127</v>
      </c>
      <c r="D14279" s="111" t="s">
        <v>127</v>
      </c>
      <c r="E14279" s="111" t="s">
        <v>123</v>
      </c>
      <c r="F14279" s="111" t="s">
        <v>179</v>
      </c>
      <c r="G14279" s="111" t="s">
        <v>190</v>
      </c>
      <c r="H14279" s="111" t="s">
        <v>179</v>
      </c>
      <c r="I14279" s="111" t="s">
        <v>190</v>
      </c>
      <c r="J14279" t="str">
        <f t="shared" si="446"/>
        <v>5006SkogOrganisk jordBlandingsskogLav</v>
      </c>
      <c r="K14279" s="111">
        <v>-1.2347339377887629</v>
      </c>
      <c r="L14279" s="111">
        <v>0.92784825435236762</v>
      </c>
      <c r="M14279" s="111">
        <v>0.46510463492953991</v>
      </c>
      <c r="N14279" s="112">
        <f t="shared" si="447"/>
        <v>0.15821895149314458</v>
      </c>
    </row>
    <row r="14280" spans="1:14" x14ac:dyDescent="0.25">
      <c r="A14280" s="111" t="s">
        <v>968</v>
      </c>
      <c r="B14280" s="111">
        <f>INDEX(kommuner!C:C,MATCH(_xlfn.NUMBERVALUE(A14280),kommuner!B:B,0))</f>
        <v>5006</v>
      </c>
      <c r="C14280" s="111" t="s">
        <v>127</v>
      </c>
      <c r="D14280" s="111" t="s">
        <v>127</v>
      </c>
      <c r="E14280" s="111" t="s">
        <v>123</v>
      </c>
      <c r="F14280" s="111" t="s">
        <v>179</v>
      </c>
      <c r="G14280" s="111" t="s">
        <v>173</v>
      </c>
      <c r="H14280" s="111" t="s">
        <v>179</v>
      </c>
      <c r="I14280" s="111" t="s">
        <v>173</v>
      </c>
      <c r="J14280" t="str">
        <f t="shared" si="446"/>
        <v>5006SkogOrganisk jordBlandingsskogMiddels</v>
      </c>
      <c r="K14280" s="111">
        <v>-2.4239591752717748</v>
      </c>
      <c r="L14280" s="111">
        <v>0.92784825435236762</v>
      </c>
      <c r="M14280" s="111">
        <v>0.46510463492953991</v>
      </c>
      <c r="N14280" s="112">
        <f t="shared" si="447"/>
        <v>-1.0310062859898674</v>
      </c>
    </row>
    <row r="14281" spans="1:14" x14ac:dyDescent="0.25">
      <c r="A14281" s="111" t="s">
        <v>968</v>
      </c>
      <c r="B14281" s="111">
        <f>INDEX(kommuner!C:C,MATCH(_xlfn.NUMBERVALUE(A14281),kommuner!B:B,0))</f>
        <v>5006</v>
      </c>
      <c r="C14281" s="111" t="s">
        <v>127</v>
      </c>
      <c r="D14281" s="111" t="s">
        <v>127</v>
      </c>
      <c r="E14281" s="111" t="s">
        <v>123</v>
      </c>
      <c r="F14281" s="111" t="s">
        <v>179</v>
      </c>
      <c r="G14281" s="111" t="s">
        <v>186</v>
      </c>
      <c r="H14281" s="111" t="s">
        <v>179</v>
      </c>
      <c r="I14281" s="111" t="s">
        <v>186</v>
      </c>
      <c r="J14281" t="str">
        <f t="shared" si="446"/>
        <v>5006SkogOrganisk jordBlandingsskogSærs høy</v>
      </c>
      <c r="K14281" s="111">
        <v>-1.5726115302258048</v>
      </c>
      <c r="L14281" s="111">
        <v>0.92784825435236762</v>
      </c>
      <c r="M14281" s="111">
        <v>0.46510463492953991</v>
      </c>
      <c r="N14281" s="112">
        <f t="shared" si="447"/>
        <v>-0.17965864094389727</v>
      </c>
    </row>
    <row r="14282" spans="1:14" x14ac:dyDescent="0.25">
      <c r="A14282" s="111" t="s">
        <v>968</v>
      </c>
      <c r="B14282" s="111">
        <f>INDEX(kommuner!C:C,MATCH(_xlfn.NUMBERVALUE(A14282),kommuner!B:B,0))</f>
        <v>5006</v>
      </c>
      <c r="C14282" s="111" t="s">
        <v>127</v>
      </c>
      <c r="D14282" s="111" t="s">
        <v>127</v>
      </c>
      <c r="E14282" s="111" t="s">
        <v>123</v>
      </c>
      <c r="F14282" s="111" t="s">
        <v>185</v>
      </c>
      <c r="G14282" s="111" t="s">
        <v>180</v>
      </c>
      <c r="H14282" s="111" t="s">
        <v>185</v>
      </c>
      <c r="I14282" s="111" t="s">
        <v>180</v>
      </c>
      <c r="J14282" t="str">
        <f t="shared" si="446"/>
        <v>5006SkogOrganisk jordLauvskogHøy</v>
      </c>
      <c r="K14282" s="111">
        <v>-1.9913688882377358</v>
      </c>
      <c r="L14282" s="111">
        <v>0.92784825435236762</v>
      </c>
      <c r="M14282" s="111">
        <v>0.46510463492953991</v>
      </c>
      <c r="N14282" s="112">
        <f t="shared" si="447"/>
        <v>-0.59841599895582831</v>
      </c>
    </row>
    <row r="14283" spans="1:14" x14ac:dyDescent="0.25">
      <c r="A14283" s="111" t="s">
        <v>968</v>
      </c>
      <c r="B14283" s="111">
        <f>INDEX(kommuner!C:C,MATCH(_xlfn.NUMBERVALUE(A14283),kommuner!B:B,0))</f>
        <v>5006</v>
      </c>
      <c r="C14283" s="111" t="s">
        <v>127</v>
      </c>
      <c r="D14283" s="111" t="s">
        <v>127</v>
      </c>
      <c r="E14283" s="111" t="s">
        <v>123</v>
      </c>
      <c r="F14283" s="111" t="s">
        <v>185</v>
      </c>
      <c r="G14283" s="111" t="s">
        <v>167</v>
      </c>
      <c r="H14283" s="111" t="s">
        <v>185</v>
      </c>
      <c r="I14283" s="111" t="s">
        <v>167</v>
      </c>
      <c r="J14283" t="str">
        <f t="shared" si="446"/>
        <v>5006SkogOrganisk jordLauvskogImpediment</v>
      </c>
      <c r="K14283" s="111">
        <v>0.35000626494250675</v>
      </c>
      <c r="L14283" s="111">
        <v>0.92784825435236762</v>
      </c>
      <c r="M14283" s="111">
        <v>0.46510463492953991</v>
      </c>
      <c r="N14283" s="112">
        <f t="shared" si="447"/>
        <v>1.7429591542244141</v>
      </c>
    </row>
    <row r="14284" spans="1:14" x14ac:dyDescent="0.25">
      <c r="A14284" s="111" t="s">
        <v>968</v>
      </c>
      <c r="B14284" s="111">
        <f>INDEX(kommuner!C:C,MATCH(_xlfn.NUMBERVALUE(A14284),kommuner!B:B,0))</f>
        <v>5006</v>
      </c>
      <c r="C14284" s="111" t="s">
        <v>127</v>
      </c>
      <c r="D14284" s="111" t="s">
        <v>127</v>
      </c>
      <c r="E14284" s="111" t="s">
        <v>123</v>
      </c>
      <c r="F14284" s="111" t="s">
        <v>185</v>
      </c>
      <c r="G14284" s="111" t="s">
        <v>190</v>
      </c>
      <c r="H14284" s="111" t="s">
        <v>185</v>
      </c>
      <c r="I14284" s="111" t="s">
        <v>190</v>
      </c>
      <c r="J14284" t="str">
        <f t="shared" si="446"/>
        <v>5006SkogOrganisk jordLauvskogLav</v>
      </c>
      <c r="K14284" s="111">
        <v>1.1144075558526714</v>
      </c>
      <c r="L14284" s="111">
        <v>0.92784825435236762</v>
      </c>
      <c r="M14284" s="111">
        <v>0.46510463492953991</v>
      </c>
      <c r="N14284" s="112">
        <f t="shared" si="447"/>
        <v>2.5073604451345788</v>
      </c>
    </row>
    <row r="14285" spans="1:14" x14ac:dyDescent="0.25">
      <c r="A14285" s="111" t="s">
        <v>968</v>
      </c>
      <c r="B14285" s="111">
        <f>INDEX(kommuner!C:C,MATCH(_xlfn.NUMBERVALUE(A14285),kommuner!B:B,0))</f>
        <v>5006</v>
      </c>
      <c r="C14285" s="111" t="s">
        <v>127</v>
      </c>
      <c r="D14285" s="111" t="s">
        <v>127</v>
      </c>
      <c r="E14285" s="111" t="s">
        <v>123</v>
      </c>
      <c r="F14285" s="111" t="s">
        <v>185</v>
      </c>
      <c r="G14285" s="111" t="s">
        <v>173</v>
      </c>
      <c r="H14285" s="111" t="s">
        <v>185</v>
      </c>
      <c r="I14285" s="111" t="s">
        <v>173</v>
      </c>
      <c r="J14285" t="str">
        <f t="shared" si="446"/>
        <v>5006SkogOrganisk jordLauvskogMiddels</v>
      </c>
      <c r="K14285" s="111">
        <v>-0.62664468270982987</v>
      </c>
      <c r="L14285" s="111">
        <v>0.92784825435236762</v>
      </c>
      <c r="M14285" s="111">
        <v>0.46510463492953991</v>
      </c>
      <c r="N14285" s="112">
        <f t="shared" si="447"/>
        <v>0.76630820657207765</v>
      </c>
    </row>
    <row r="14286" spans="1:14" x14ac:dyDescent="0.25">
      <c r="A14286" s="111" t="s">
        <v>968</v>
      </c>
      <c r="B14286" s="111">
        <f>INDEX(kommuner!C:C,MATCH(_xlfn.NUMBERVALUE(A14286),kommuner!B:B,0))</f>
        <v>5006</v>
      </c>
      <c r="C14286" s="111" t="s">
        <v>127</v>
      </c>
      <c r="D14286" s="111" t="s">
        <v>127</v>
      </c>
      <c r="E14286" s="111" t="s">
        <v>123</v>
      </c>
      <c r="F14286" s="111" t="s">
        <v>185</v>
      </c>
      <c r="G14286" s="111" t="s">
        <v>186</v>
      </c>
      <c r="H14286" s="111" t="s">
        <v>185</v>
      </c>
      <c r="I14286" s="111" t="s">
        <v>186</v>
      </c>
      <c r="J14286" t="str">
        <f t="shared" si="446"/>
        <v>5006SkogOrganisk jordLauvskogSærs høy</v>
      </c>
      <c r="K14286" s="111">
        <v>-1.8997279926091779</v>
      </c>
      <c r="L14286" s="111">
        <v>0.92784825435236762</v>
      </c>
      <c r="M14286" s="111">
        <v>0.46510463492953991</v>
      </c>
      <c r="N14286" s="112">
        <f t="shared" si="447"/>
        <v>-0.50677510332727038</v>
      </c>
    </row>
    <row r="14287" spans="1:14" x14ac:dyDescent="0.25">
      <c r="A14287" s="111" t="s">
        <v>968</v>
      </c>
      <c r="B14287" s="111">
        <f>INDEX(kommuner!C:C,MATCH(_xlfn.NUMBERVALUE(A14287),kommuner!B:B,0))</f>
        <v>5006</v>
      </c>
      <c r="C14287" s="111" t="s">
        <v>83</v>
      </c>
      <c r="D14287" s="111" t="s">
        <v>83</v>
      </c>
      <c r="E14287" s="111" t="s">
        <v>126</v>
      </c>
      <c r="F14287" s="111" t="s">
        <v>139</v>
      </c>
      <c r="G14287" s="111" t="s">
        <v>139</v>
      </c>
      <c r="H14287" s="111" t="s">
        <v>139</v>
      </c>
      <c r="I14287" s="111" t="s">
        <v>139</v>
      </c>
      <c r="J14287" t="str">
        <f t="shared" si="446"/>
        <v>5006Utbygd arealMineraljord</v>
      </c>
      <c r="K14287" s="111">
        <v>-0.30524336409547759</v>
      </c>
      <c r="L14287" s="111">
        <v>0</v>
      </c>
      <c r="M14287" s="111">
        <v>1.303047089454229E-2</v>
      </c>
      <c r="N14287" s="112">
        <f t="shared" si="447"/>
        <v>-0.2922128932009353</v>
      </c>
    </row>
    <row r="14288" spans="1:14" x14ac:dyDescent="0.25">
      <c r="A14288" s="111" t="s">
        <v>968</v>
      </c>
      <c r="B14288" s="111">
        <f>INDEX(kommuner!C:C,MATCH(_xlfn.NUMBERVALUE(A14288),kommuner!B:B,0))</f>
        <v>5006</v>
      </c>
      <c r="C14288" s="111" t="s">
        <v>83</v>
      </c>
      <c r="D14288" s="111" t="s">
        <v>83</v>
      </c>
      <c r="E14288" s="111" t="s">
        <v>123</v>
      </c>
      <c r="F14288" s="111" t="s">
        <v>139</v>
      </c>
      <c r="G14288" s="111" t="s">
        <v>139</v>
      </c>
      <c r="H14288" s="111" t="s">
        <v>139</v>
      </c>
      <c r="I14288" s="111" t="s">
        <v>139</v>
      </c>
      <c r="J14288" t="str">
        <f t="shared" si="446"/>
        <v>5006Utbygd arealOrganisk jord</v>
      </c>
      <c r="K14288" s="111">
        <v>29.011421395201612</v>
      </c>
      <c r="L14288" s="111">
        <v>0</v>
      </c>
      <c r="M14288" s="111">
        <v>1.303047089454229E-2</v>
      </c>
      <c r="N14288" s="112">
        <f t="shared" si="447"/>
        <v>29.024451866096154</v>
      </c>
    </row>
    <row r="14289" spans="1:14" x14ac:dyDescent="0.25">
      <c r="A14289" s="111" t="s">
        <v>968</v>
      </c>
      <c r="B14289" s="111">
        <f>INDEX(kommuner!C:C,MATCH(_xlfn.NUMBERVALUE(A14289),kommuner!B:B,0))</f>
        <v>5006</v>
      </c>
      <c r="C14289" s="111" t="s">
        <v>181</v>
      </c>
      <c r="D14289" s="111" t="s">
        <v>181</v>
      </c>
      <c r="E14289" s="111" t="s">
        <v>123</v>
      </c>
      <c r="F14289" s="111" t="s">
        <v>139</v>
      </c>
      <c r="G14289" s="111" t="s">
        <v>139</v>
      </c>
      <c r="H14289" s="111" t="s">
        <v>139</v>
      </c>
      <c r="I14289" s="111" t="s">
        <v>139</v>
      </c>
      <c r="J14289" t="str">
        <f t="shared" si="446"/>
        <v>5006Vann og myrOrganisk jord</v>
      </c>
      <c r="K14289" s="111">
        <v>-0.29766799726667431</v>
      </c>
      <c r="L14289" s="111">
        <v>0</v>
      </c>
      <c r="M14289" s="111">
        <v>0</v>
      </c>
      <c r="N14289" s="112">
        <f t="shared" si="447"/>
        <v>-0.29766799726667431</v>
      </c>
    </row>
    <row r="14290" spans="1:14" x14ac:dyDescent="0.25">
      <c r="A14290" s="111" t="s">
        <v>969</v>
      </c>
      <c r="B14290" s="111">
        <f>INDEX(kommuner!C:C,MATCH(_xlfn.NUMBERVALUE(A14290),kommuner!B:B,0))</f>
        <v>5007</v>
      </c>
      <c r="C14290" s="111" t="s">
        <v>82</v>
      </c>
      <c r="D14290" s="111" t="s">
        <v>82</v>
      </c>
      <c r="E14290" s="111" t="s">
        <v>126</v>
      </c>
      <c r="F14290" s="111" t="s">
        <v>139</v>
      </c>
      <c r="G14290" s="111" t="s">
        <v>139</v>
      </c>
      <c r="H14290" s="111" t="s">
        <v>139</v>
      </c>
      <c r="I14290" s="111" t="s">
        <v>139</v>
      </c>
      <c r="J14290" t="str">
        <f t="shared" si="446"/>
        <v>5007Annen utmarkMineraljord</v>
      </c>
      <c r="K14290" s="111">
        <v>-7.1122377479755403E-2</v>
      </c>
      <c r="L14290" s="111">
        <v>0</v>
      </c>
      <c r="M14290" s="111">
        <v>0</v>
      </c>
      <c r="N14290" s="112">
        <f t="shared" si="447"/>
        <v>-7.1122377479755403E-2</v>
      </c>
    </row>
    <row r="14291" spans="1:14" x14ac:dyDescent="0.25">
      <c r="A14291" s="111" t="s">
        <v>969</v>
      </c>
      <c r="B14291" s="111">
        <f>INDEX(kommuner!C:C,MATCH(_xlfn.NUMBERVALUE(A14291),kommuner!B:B,0))</f>
        <v>5007</v>
      </c>
      <c r="C14291" s="111" t="s">
        <v>121</v>
      </c>
      <c r="D14291" s="111" t="s">
        <v>121</v>
      </c>
      <c r="E14291" s="111" t="s">
        <v>126</v>
      </c>
      <c r="F14291" s="111" t="s">
        <v>139</v>
      </c>
      <c r="G14291" s="111" t="s">
        <v>139</v>
      </c>
      <c r="H14291" s="111" t="s">
        <v>139</v>
      </c>
      <c r="I14291" s="111" t="s">
        <v>139</v>
      </c>
      <c r="J14291" t="str">
        <f t="shared" si="446"/>
        <v>5007BeiteMineraljord</v>
      </c>
      <c r="K14291" s="111">
        <v>-0.96338340838695502</v>
      </c>
      <c r="L14291" s="111">
        <v>0</v>
      </c>
      <c r="M14291" s="111">
        <v>1.2448711246839999E-7</v>
      </c>
      <c r="N14291" s="112">
        <f t="shared" si="447"/>
        <v>-0.96338328389984251</v>
      </c>
    </row>
    <row r="14292" spans="1:14" x14ac:dyDescent="0.25">
      <c r="A14292" s="111" t="s">
        <v>969</v>
      </c>
      <c r="B14292" s="111">
        <f>INDEX(kommuner!C:C,MATCH(_xlfn.NUMBERVALUE(A14292),kommuner!B:B,0))</f>
        <v>5007</v>
      </c>
      <c r="C14292" s="111" t="s">
        <v>121</v>
      </c>
      <c r="D14292" s="111" t="s">
        <v>121</v>
      </c>
      <c r="E14292" s="111" t="s">
        <v>123</v>
      </c>
      <c r="F14292" s="111" t="s">
        <v>139</v>
      </c>
      <c r="G14292" s="111" t="s">
        <v>139</v>
      </c>
      <c r="H14292" s="111" t="s">
        <v>139</v>
      </c>
      <c r="I14292" s="111" t="s">
        <v>139</v>
      </c>
      <c r="J14292" t="str">
        <f t="shared" si="446"/>
        <v>5007BeiteOrganisk jord</v>
      </c>
      <c r="K14292" s="111">
        <v>12.077525935985037</v>
      </c>
      <c r="L14292" s="111">
        <v>1.6412500000000001</v>
      </c>
      <c r="M14292" s="111">
        <v>0</v>
      </c>
      <c r="N14292" s="112">
        <f t="shared" si="447"/>
        <v>13.718775935985036</v>
      </c>
    </row>
    <row r="14293" spans="1:14" x14ac:dyDescent="0.25">
      <c r="A14293" s="111" t="s">
        <v>969</v>
      </c>
      <c r="B14293" s="111">
        <f>INDEX(kommuner!C:C,MATCH(_xlfn.NUMBERVALUE(A14293),kommuner!B:B,0))</f>
        <v>5007</v>
      </c>
      <c r="C14293" s="111" t="s">
        <v>84</v>
      </c>
      <c r="D14293" s="111" t="s">
        <v>84</v>
      </c>
      <c r="E14293" s="111" t="s">
        <v>126</v>
      </c>
      <c r="F14293" s="111" t="s">
        <v>139</v>
      </c>
      <c r="G14293" s="111" t="s">
        <v>139</v>
      </c>
      <c r="H14293" s="111" t="s">
        <v>139</v>
      </c>
      <c r="I14293" s="111" t="s">
        <v>139</v>
      </c>
      <c r="J14293" t="str">
        <f t="shared" si="446"/>
        <v>5007Dyrket markMineraljord</v>
      </c>
      <c r="K14293" s="111">
        <v>-0.13761115197201224</v>
      </c>
      <c r="L14293" s="111">
        <v>0</v>
      </c>
      <c r="M14293" s="111">
        <v>0</v>
      </c>
      <c r="N14293" s="112">
        <f t="shared" si="447"/>
        <v>-0.13761115197201224</v>
      </c>
    </row>
    <row r="14294" spans="1:14" x14ac:dyDescent="0.25">
      <c r="A14294" s="111" t="s">
        <v>969</v>
      </c>
      <c r="B14294" s="111">
        <f>INDEX(kommuner!C:C,MATCH(_xlfn.NUMBERVALUE(A14294),kommuner!B:B,0))</f>
        <v>5007</v>
      </c>
      <c r="C14294" s="111" t="s">
        <v>84</v>
      </c>
      <c r="D14294" s="111" t="s">
        <v>84</v>
      </c>
      <c r="E14294" s="111" t="s">
        <v>123</v>
      </c>
      <c r="F14294" s="111" t="s">
        <v>139</v>
      </c>
      <c r="G14294" s="111" t="s">
        <v>139</v>
      </c>
      <c r="H14294" s="111" t="s">
        <v>139</v>
      </c>
      <c r="I14294" s="111" t="s">
        <v>139</v>
      </c>
      <c r="J14294" t="str">
        <f t="shared" si="446"/>
        <v>5007Dyrket markOrganisk jord</v>
      </c>
      <c r="K14294" s="111">
        <v>28.726149366675592</v>
      </c>
      <c r="L14294" s="111">
        <v>1.45625</v>
      </c>
      <c r="M14294" s="111">
        <v>0</v>
      </c>
      <c r="N14294" s="112">
        <f t="shared" si="447"/>
        <v>30.182399366675593</v>
      </c>
    </row>
    <row r="14295" spans="1:14" x14ac:dyDescent="0.25">
      <c r="A14295" s="111" t="s">
        <v>969</v>
      </c>
      <c r="B14295" s="111">
        <f>INDEX(kommuner!C:C,MATCH(_xlfn.NUMBERVALUE(A14295),kommuner!B:B,0))</f>
        <v>5007</v>
      </c>
      <c r="C14295" s="111" t="s">
        <v>127</v>
      </c>
      <c r="D14295" s="111" t="s">
        <v>127</v>
      </c>
      <c r="E14295" s="111" t="s">
        <v>126</v>
      </c>
      <c r="F14295" s="111" t="s">
        <v>172</v>
      </c>
      <c r="G14295" s="111" t="s">
        <v>180</v>
      </c>
      <c r="H14295" s="111" t="s">
        <v>172</v>
      </c>
      <c r="I14295" s="111" t="s">
        <v>180</v>
      </c>
      <c r="J14295" t="str">
        <f t="shared" si="446"/>
        <v>5007SkogMineraljordBarskogHøy</v>
      </c>
      <c r="K14295" s="111">
        <v>-6.422849649670499</v>
      </c>
      <c r="L14295" s="111">
        <v>0.85306406685236758</v>
      </c>
      <c r="M14295" s="111">
        <v>6.4056614999681585E-2</v>
      </c>
      <c r="N14295" s="112">
        <f t="shared" si="447"/>
        <v>-5.5057289678184498</v>
      </c>
    </row>
    <row r="14296" spans="1:14" x14ac:dyDescent="0.25">
      <c r="A14296" s="111" t="s">
        <v>969</v>
      </c>
      <c r="B14296" s="111">
        <f>INDEX(kommuner!C:C,MATCH(_xlfn.NUMBERVALUE(A14296),kommuner!B:B,0))</f>
        <v>5007</v>
      </c>
      <c r="C14296" s="111" t="s">
        <v>127</v>
      </c>
      <c r="D14296" s="111" t="s">
        <v>127</v>
      </c>
      <c r="E14296" s="111" t="s">
        <v>126</v>
      </c>
      <c r="F14296" s="111" t="s">
        <v>172</v>
      </c>
      <c r="G14296" s="111" t="s">
        <v>167</v>
      </c>
      <c r="H14296" s="111" t="s">
        <v>172</v>
      </c>
      <c r="I14296" s="111" t="s">
        <v>167</v>
      </c>
      <c r="J14296" t="str">
        <f t="shared" si="446"/>
        <v>5007SkogMineraljordBarskogImpediment</v>
      </c>
      <c r="K14296" s="111">
        <v>-0.94873102042732593</v>
      </c>
      <c r="L14296" s="111">
        <v>0.85306406685236758</v>
      </c>
      <c r="M14296" s="111">
        <v>6.3979989500968365E-2</v>
      </c>
      <c r="N14296" s="112">
        <f t="shared" si="447"/>
        <v>-3.1686964073989993E-2</v>
      </c>
    </row>
    <row r="14297" spans="1:14" x14ac:dyDescent="0.25">
      <c r="A14297" s="111" t="s">
        <v>969</v>
      </c>
      <c r="B14297" s="111">
        <f>INDEX(kommuner!C:C,MATCH(_xlfn.NUMBERVALUE(A14297),kommuner!B:B,0))</f>
        <v>5007</v>
      </c>
      <c r="C14297" s="111" t="s">
        <v>127</v>
      </c>
      <c r="D14297" s="111" t="s">
        <v>127</v>
      </c>
      <c r="E14297" s="111" t="s">
        <v>126</v>
      </c>
      <c r="F14297" s="111" t="s">
        <v>172</v>
      </c>
      <c r="G14297" s="111" t="s">
        <v>190</v>
      </c>
      <c r="H14297" s="111" t="s">
        <v>172</v>
      </c>
      <c r="I14297" s="111" t="s">
        <v>190</v>
      </c>
      <c r="J14297" t="str">
        <f t="shared" si="446"/>
        <v>5007SkogMineraljordBarskogLav</v>
      </c>
      <c r="K14297" s="111">
        <v>-0.862084627791601</v>
      </c>
      <c r="L14297" s="111">
        <v>0.85306406685236758</v>
      </c>
      <c r="M14297" s="111">
        <v>6.3979989500968365E-2</v>
      </c>
      <c r="N14297" s="112">
        <f t="shared" si="447"/>
        <v>5.4959428561734941E-2</v>
      </c>
    </row>
    <row r="14298" spans="1:14" x14ac:dyDescent="0.25">
      <c r="A14298" s="111" t="s">
        <v>969</v>
      </c>
      <c r="B14298" s="111">
        <f>INDEX(kommuner!C:C,MATCH(_xlfn.NUMBERVALUE(A14298),kommuner!B:B,0))</f>
        <v>5007</v>
      </c>
      <c r="C14298" s="111" t="s">
        <v>127</v>
      </c>
      <c r="D14298" s="111" t="s">
        <v>127</v>
      </c>
      <c r="E14298" s="111" t="s">
        <v>126</v>
      </c>
      <c r="F14298" s="111" t="s">
        <v>172</v>
      </c>
      <c r="G14298" s="111" t="s">
        <v>173</v>
      </c>
      <c r="H14298" s="111" t="s">
        <v>172</v>
      </c>
      <c r="I14298" s="111" t="s">
        <v>173</v>
      </c>
      <c r="J14298" t="str">
        <f t="shared" si="446"/>
        <v>5007SkogMineraljordBarskogMiddels</v>
      </c>
      <c r="K14298" s="111">
        <v>-3.6406993276041288</v>
      </c>
      <c r="L14298" s="111">
        <v>0.85306406685236758</v>
      </c>
      <c r="M14298" s="111">
        <v>6.4056614999681585E-2</v>
      </c>
      <c r="N14298" s="112">
        <f t="shared" si="447"/>
        <v>-2.7235786457520796</v>
      </c>
    </row>
    <row r="14299" spans="1:14" x14ac:dyDescent="0.25">
      <c r="A14299" s="111" t="s">
        <v>969</v>
      </c>
      <c r="B14299" s="111">
        <f>INDEX(kommuner!C:C,MATCH(_xlfn.NUMBERVALUE(A14299),kommuner!B:B,0))</f>
        <v>5007</v>
      </c>
      <c r="C14299" s="111" t="s">
        <v>127</v>
      </c>
      <c r="D14299" s="111" t="s">
        <v>127</v>
      </c>
      <c r="E14299" s="111" t="s">
        <v>126</v>
      </c>
      <c r="F14299" s="111" t="s">
        <v>172</v>
      </c>
      <c r="G14299" s="111" t="s">
        <v>186</v>
      </c>
      <c r="H14299" s="111" t="s">
        <v>172</v>
      </c>
      <c r="I14299" s="111" t="s">
        <v>186</v>
      </c>
      <c r="J14299" t="str">
        <f t="shared" si="446"/>
        <v>5007SkogMineraljordBarskogSærs høy</v>
      </c>
      <c r="K14299" s="111">
        <v>0.12072674540874306</v>
      </c>
      <c r="L14299" s="111">
        <v>0.85306406685236758</v>
      </c>
      <c r="M14299" s="111">
        <v>6.4056614999681585E-2</v>
      </c>
      <c r="N14299" s="112">
        <f t="shared" si="447"/>
        <v>1.0378474272607923</v>
      </c>
    </row>
    <row r="14300" spans="1:14" x14ac:dyDescent="0.25">
      <c r="A14300" s="111" t="s">
        <v>969</v>
      </c>
      <c r="B14300" s="111">
        <f>INDEX(kommuner!C:C,MATCH(_xlfn.NUMBERVALUE(A14300),kommuner!B:B,0))</f>
        <v>5007</v>
      </c>
      <c r="C14300" s="111" t="s">
        <v>127</v>
      </c>
      <c r="D14300" s="111" t="s">
        <v>127</v>
      </c>
      <c r="E14300" s="111" t="s">
        <v>126</v>
      </c>
      <c r="F14300" s="111" t="s">
        <v>179</v>
      </c>
      <c r="G14300" s="111" t="s">
        <v>180</v>
      </c>
      <c r="H14300" s="111" t="s">
        <v>179</v>
      </c>
      <c r="I14300" s="111" t="s">
        <v>180</v>
      </c>
      <c r="J14300" t="str">
        <f t="shared" si="446"/>
        <v>5007SkogMineraljordBlandingsskogHøy</v>
      </c>
      <c r="K14300" s="111">
        <v>-7.1939050909469406</v>
      </c>
      <c r="L14300" s="111">
        <v>0.85306406685236758</v>
      </c>
      <c r="M14300" s="111">
        <v>6.3979989500968365E-2</v>
      </c>
      <c r="N14300" s="112">
        <f t="shared" si="447"/>
        <v>-6.2768610345936047</v>
      </c>
    </row>
    <row r="14301" spans="1:14" x14ac:dyDescent="0.25">
      <c r="A14301" s="111" t="s">
        <v>969</v>
      </c>
      <c r="B14301" s="111">
        <f>INDEX(kommuner!C:C,MATCH(_xlfn.NUMBERVALUE(A14301),kommuner!B:B,0))</f>
        <v>5007</v>
      </c>
      <c r="C14301" s="111" t="s">
        <v>127</v>
      </c>
      <c r="D14301" s="111" t="s">
        <v>127</v>
      </c>
      <c r="E14301" s="111" t="s">
        <v>126</v>
      </c>
      <c r="F14301" s="111" t="s">
        <v>179</v>
      </c>
      <c r="G14301" s="111" t="s">
        <v>167</v>
      </c>
      <c r="H14301" s="111" t="s">
        <v>179</v>
      </c>
      <c r="I14301" s="111" t="s">
        <v>167</v>
      </c>
      <c r="J14301" t="str">
        <f t="shared" si="446"/>
        <v>5007SkogMineraljordBlandingsskogImpediment</v>
      </c>
      <c r="K14301" s="111">
        <v>-1.0519587113170448</v>
      </c>
      <c r="L14301" s="111">
        <v>0.85306406685236758</v>
      </c>
      <c r="M14301" s="111">
        <v>6.3979989500968365E-2</v>
      </c>
      <c r="N14301" s="112">
        <f t="shared" si="447"/>
        <v>-0.13491465496370883</v>
      </c>
    </row>
    <row r="14302" spans="1:14" x14ac:dyDescent="0.25">
      <c r="A14302" s="111" t="s">
        <v>969</v>
      </c>
      <c r="B14302" s="111">
        <f>INDEX(kommuner!C:C,MATCH(_xlfn.NUMBERVALUE(A14302),kommuner!B:B,0))</f>
        <v>5007</v>
      </c>
      <c r="C14302" s="111" t="s">
        <v>127</v>
      </c>
      <c r="D14302" s="111" t="s">
        <v>127</v>
      </c>
      <c r="E14302" s="111" t="s">
        <v>126</v>
      </c>
      <c r="F14302" s="111" t="s">
        <v>179</v>
      </c>
      <c r="G14302" s="111" t="s">
        <v>190</v>
      </c>
      <c r="H14302" s="111" t="s">
        <v>179</v>
      </c>
      <c r="I14302" s="111" t="s">
        <v>190</v>
      </c>
      <c r="J14302" t="str">
        <f t="shared" si="446"/>
        <v>5007SkogMineraljordBlandingsskogLav</v>
      </c>
      <c r="K14302" s="111">
        <v>-1.7812179955424279</v>
      </c>
      <c r="L14302" s="111">
        <v>0.85306406685236758</v>
      </c>
      <c r="M14302" s="111">
        <v>6.3979989500968365E-2</v>
      </c>
      <c r="N14302" s="112">
        <f t="shared" si="447"/>
        <v>-0.86417393918909191</v>
      </c>
    </row>
    <row r="14303" spans="1:14" x14ac:dyDescent="0.25">
      <c r="A14303" s="111" t="s">
        <v>969</v>
      </c>
      <c r="B14303" s="111">
        <f>INDEX(kommuner!C:C,MATCH(_xlfn.NUMBERVALUE(A14303),kommuner!B:B,0))</f>
        <v>5007</v>
      </c>
      <c r="C14303" s="111" t="s">
        <v>127</v>
      </c>
      <c r="D14303" s="111" t="s">
        <v>127</v>
      </c>
      <c r="E14303" s="111" t="s">
        <v>126</v>
      </c>
      <c r="F14303" s="111" t="s">
        <v>179</v>
      </c>
      <c r="G14303" s="111" t="s">
        <v>173</v>
      </c>
      <c r="H14303" s="111" t="s">
        <v>179</v>
      </c>
      <c r="I14303" s="111" t="s">
        <v>173</v>
      </c>
      <c r="J14303" t="str">
        <f t="shared" si="446"/>
        <v>5007SkogMineraljordBlandingsskogMiddels</v>
      </c>
      <c r="K14303" s="111">
        <v>-3.4741824145851954</v>
      </c>
      <c r="L14303" s="111">
        <v>0.85306406685236758</v>
      </c>
      <c r="M14303" s="111">
        <v>6.3979989500968365E-2</v>
      </c>
      <c r="N14303" s="112">
        <f t="shared" si="447"/>
        <v>-2.5571383582318594</v>
      </c>
    </row>
    <row r="14304" spans="1:14" x14ac:dyDescent="0.25">
      <c r="A14304" s="111" t="s">
        <v>969</v>
      </c>
      <c r="B14304" s="111">
        <f>INDEX(kommuner!C:C,MATCH(_xlfn.NUMBERVALUE(A14304),kommuner!B:B,0))</f>
        <v>5007</v>
      </c>
      <c r="C14304" s="111" t="s">
        <v>127</v>
      </c>
      <c r="D14304" s="111" t="s">
        <v>127</v>
      </c>
      <c r="E14304" s="111" t="s">
        <v>126</v>
      </c>
      <c r="F14304" s="111" t="s">
        <v>179</v>
      </c>
      <c r="G14304" s="111" t="s">
        <v>186</v>
      </c>
      <c r="H14304" s="111" t="s">
        <v>179</v>
      </c>
      <c r="I14304" s="111" t="s">
        <v>186</v>
      </c>
      <c r="J14304" t="str">
        <f t="shared" si="446"/>
        <v>5007SkogMineraljordBlandingsskogSærs høy</v>
      </c>
      <c r="K14304" s="111">
        <v>-2.9395925245326562</v>
      </c>
      <c r="L14304" s="111">
        <v>0.85306406685236758</v>
      </c>
      <c r="M14304" s="111">
        <v>6.3979989500968365E-2</v>
      </c>
      <c r="N14304" s="112">
        <f t="shared" si="447"/>
        <v>-2.0225484681793202</v>
      </c>
    </row>
    <row r="14305" spans="1:14" x14ac:dyDescent="0.25">
      <c r="A14305" s="111" t="s">
        <v>969</v>
      </c>
      <c r="B14305" s="111">
        <f>INDEX(kommuner!C:C,MATCH(_xlfn.NUMBERVALUE(A14305),kommuner!B:B,0))</f>
        <v>5007</v>
      </c>
      <c r="C14305" s="111" t="s">
        <v>127</v>
      </c>
      <c r="D14305" s="111" t="s">
        <v>127</v>
      </c>
      <c r="E14305" s="111" t="s">
        <v>126</v>
      </c>
      <c r="F14305" s="111" t="s">
        <v>185</v>
      </c>
      <c r="G14305" s="111" t="s">
        <v>180</v>
      </c>
      <c r="H14305" s="111" t="s">
        <v>185</v>
      </c>
      <c r="I14305" s="111" t="s">
        <v>180</v>
      </c>
      <c r="J14305" t="str">
        <f t="shared" si="446"/>
        <v>5007SkogMineraljordLauvskogHøy</v>
      </c>
      <c r="K14305" s="111">
        <v>-3.9961118073383664</v>
      </c>
      <c r="L14305" s="111">
        <v>0.85306406685236758</v>
      </c>
      <c r="M14305" s="111">
        <v>6.3979989500968365E-2</v>
      </c>
      <c r="N14305" s="112">
        <f t="shared" si="447"/>
        <v>-3.0790677509850304</v>
      </c>
    </row>
    <row r="14306" spans="1:14" x14ac:dyDescent="0.25">
      <c r="A14306" s="111" t="s">
        <v>969</v>
      </c>
      <c r="B14306" s="111">
        <f>INDEX(kommuner!C:C,MATCH(_xlfn.NUMBERVALUE(A14306),kommuner!B:B,0))</f>
        <v>5007</v>
      </c>
      <c r="C14306" s="111" t="s">
        <v>127</v>
      </c>
      <c r="D14306" s="111" t="s">
        <v>127</v>
      </c>
      <c r="E14306" s="111" t="s">
        <v>126</v>
      </c>
      <c r="F14306" s="111" t="s">
        <v>185</v>
      </c>
      <c r="G14306" s="111" t="s">
        <v>167</v>
      </c>
      <c r="H14306" s="111" t="s">
        <v>185</v>
      </c>
      <c r="I14306" s="111" t="s">
        <v>167</v>
      </c>
      <c r="J14306" t="str">
        <f t="shared" si="446"/>
        <v>5007SkogMineraljordLauvskogImpediment</v>
      </c>
      <c r="K14306" s="111">
        <v>-1.0417316356348201</v>
      </c>
      <c r="L14306" s="111">
        <v>0.85306406685236758</v>
      </c>
      <c r="M14306" s="111">
        <v>6.3979989500968365E-2</v>
      </c>
      <c r="N14306" s="112">
        <f t="shared" si="447"/>
        <v>-0.12468757928148413</v>
      </c>
    </row>
    <row r="14307" spans="1:14" x14ac:dyDescent="0.25">
      <c r="A14307" s="111" t="s">
        <v>969</v>
      </c>
      <c r="B14307" s="111">
        <f>INDEX(kommuner!C:C,MATCH(_xlfn.NUMBERVALUE(A14307),kommuner!B:B,0))</f>
        <v>5007</v>
      </c>
      <c r="C14307" s="111" t="s">
        <v>127</v>
      </c>
      <c r="D14307" s="111" t="s">
        <v>127</v>
      </c>
      <c r="E14307" s="111" t="s">
        <v>126</v>
      </c>
      <c r="F14307" s="111" t="s">
        <v>185</v>
      </c>
      <c r="G14307" s="111" t="s">
        <v>190</v>
      </c>
      <c r="H14307" s="111" t="s">
        <v>185</v>
      </c>
      <c r="I14307" s="111" t="s">
        <v>190</v>
      </c>
      <c r="J14307" t="str">
        <f t="shared" si="446"/>
        <v>5007SkogMineraljordLauvskogLav</v>
      </c>
      <c r="K14307" s="111">
        <v>-8.9748170935426599E-2</v>
      </c>
      <c r="L14307" s="111">
        <v>0.85306406685236758</v>
      </c>
      <c r="M14307" s="111">
        <v>6.3979989500968365E-2</v>
      </c>
      <c r="N14307" s="112">
        <f t="shared" si="447"/>
        <v>0.82729588541790933</v>
      </c>
    </row>
    <row r="14308" spans="1:14" x14ac:dyDescent="0.25">
      <c r="A14308" s="111" t="s">
        <v>969</v>
      </c>
      <c r="B14308" s="111">
        <f>INDEX(kommuner!C:C,MATCH(_xlfn.NUMBERVALUE(A14308),kommuner!B:B,0))</f>
        <v>5007</v>
      </c>
      <c r="C14308" s="111" t="s">
        <v>127</v>
      </c>
      <c r="D14308" s="111" t="s">
        <v>127</v>
      </c>
      <c r="E14308" s="111" t="s">
        <v>126</v>
      </c>
      <c r="F14308" s="111" t="s">
        <v>185</v>
      </c>
      <c r="G14308" s="111" t="s">
        <v>173</v>
      </c>
      <c r="H14308" s="111" t="s">
        <v>185</v>
      </c>
      <c r="I14308" s="111" t="s">
        <v>173</v>
      </c>
      <c r="J14308" t="str">
        <f t="shared" si="446"/>
        <v>5007SkogMineraljordLauvskogMiddels</v>
      </c>
      <c r="K14308" s="111">
        <v>-2.4407766010203638</v>
      </c>
      <c r="L14308" s="111">
        <v>0.85306406685236758</v>
      </c>
      <c r="M14308" s="111">
        <v>6.3979989500968365E-2</v>
      </c>
      <c r="N14308" s="112">
        <f t="shared" si="447"/>
        <v>-1.523732544667028</v>
      </c>
    </row>
    <row r="14309" spans="1:14" x14ac:dyDescent="0.25">
      <c r="A14309" s="111" t="s">
        <v>969</v>
      </c>
      <c r="B14309" s="111">
        <f>INDEX(kommuner!C:C,MATCH(_xlfn.NUMBERVALUE(A14309),kommuner!B:B,0))</f>
        <v>5007</v>
      </c>
      <c r="C14309" s="111" t="s">
        <v>127</v>
      </c>
      <c r="D14309" s="111" t="s">
        <v>127</v>
      </c>
      <c r="E14309" s="111" t="s">
        <v>126</v>
      </c>
      <c r="F14309" s="111" t="s">
        <v>185</v>
      </c>
      <c r="G14309" s="111" t="s">
        <v>186</v>
      </c>
      <c r="H14309" s="111" t="s">
        <v>185</v>
      </c>
      <c r="I14309" s="111" t="s">
        <v>186</v>
      </c>
      <c r="J14309" t="str">
        <f t="shared" si="446"/>
        <v>5007SkogMineraljordLauvskogSærs høy</v>
      </c>
      <c r="K14309" s="111">
        <v>-3.6560473259425113</v>
      </c>
      <c r="L14309" s="111">
        <v>0.85306406685236758</v>
      </c>
      <c r="M14309" s="111">
        <v>6.3979989500968365E-2</v>
      </c>
      <c r="N14309" s="112">
        <f t="shared" si="447"/>
        <v>-2.7390032695891753</v>
      </c>
    </row>
    <row r="14310" spans="1:14" x14ac:dyDescent="0.25">
      <c r="A14310" s="111" t="s">
        <v>969</v>
      </c>
      <c r="B14310" s="111">
        <f>INDEX(kommuner!C:C,MATCH(_xlfn.NUMBERVALUE(A14310),kommuner!B:B,0))</f>
        <v>5007</v>
      </c>
      <c r="C14310" s="111" t="s">
        <v>127</v>
      </c>
      <c r="D14310" s="111" t="s">
        <v>127</v>
      </c>
      <c r="E14310" s="111" t="s">
        <v>123</v>
      </c>
      <c r="F14310" s="111" t="s">
        <v>172</v>
      </c>
      <c r="G14310" s="111" t="s">
        <v>180</v>
      </c>
      <c r="H14310" s="111" t="s">
        <v>172</v>
      </c>
      <c r="I14310" s="111" t="s">
        <v>180</v>
      </c>
      <c r="J14310" t="str">
        <f t="shared" si="446"/>
        <v>5007SkogOrganisk jordBarskogHøy</v>
      </c>
      <c r="K14310" s="111">
        <v>-2.5184559031994138</v>
      </c>
      <c r="L14310" s="111">
        <v>0.92784825435236762</v>
      </c>
      <c r="M14310" s="111">
        <v>0.46518126042825314</v>
      </c>
      <c r="N14310" s="112">
        <f t="shared" si="447"/>
        <v>-1.1254263884187932</v>
      </c>
    </row>
    <row r="14311" spans="1:14" x14ac:dyDescent="0.25">
      <c r="A14311" s="111" t="s">
        <v>969</v>
      </c>
      <c r="B14311" s="111">
        <f>INDEX(kommuner!C:C,MATCH(_xlfn.NUMBERVALUE(A14311),kommuner!B:B,0))</f>
        <v>5007</v>
      </c>
      <c r="C14311" s="111" t="s">
        <v>127</v>
      </c>
      <c r="D14311" s="111" t="s">
        <v>127</v>
      </c>
      <c r="E14311" s="111" t="s">
        <v>123</v>
      </c>
      <c r="F14311" s="111" t="s">
        <v>172</v>
      </c>
      <c r="G14311" s="111" t="s">
        <v>167</v>
      </c>
      <c r="H14311" s="111" t="s">
        <v>172</v>
      </c>
      <c r="I14311" s="111" t="s">
        <v>167</v>
      </c>
      <c r="J14311" t="str">
        <f t="shared" si="446"/>
        <v>5007SkogOrganisk jordBarskogImpediment</v>
      </c>
      <c r="K14311" s="111">
        <v>-0.17137422385314094</v>
      </c>
      <c r="L14311" s="111">
        <v>0.92784825435236762</v>
      </c>
      <c r="M14311" s="111">
        <v>0.46510463492953991</v>
      </c>
      <c r="N14311" s="112">
        <f t="shared" si="447"/>
        <v>1.2215786654287666</v>
      </c>
    </row>
    <row r="14312" spans="1:14" x14ac:dyDescent="0.25">
      <c r="A14312" s="111" t="s">
        <v>969</v>
      </c>
      <c r="B14312" s="111">
        <f>INDEX(kommuner!C:C,MATCH(_xlfn.NUMBERVALUE(A14312),kommuner!B:B,0))</f>
        <v>5007</v>
      </c>
      <c r="C14312" s="111" t="s">
        <v>127</v>
      </c>
      <c r="D14312" s="111" t="s">
        <v>127</v>
      </c>
      <c r="E14312" s="111" t="s">
        <v>123</v>
      </c>
      <c r="F14312" s="111" t="s">
        <v>172</v>
      </c>
      <c r="G14312" s="111" t="s">
        <v>190</v>
      </c>
      <c r="H14312" s="111" t="s">
        <v>172</v>
      </c>
      <c r="I14312" s="111" t="s">
        <v>190</v>
      </c>
      <c r="J14312" t="str">
        <f t="shared" si="446"/>
        <v>5007SkogOrganisk jordBarskogLav</v>
      </c>
      <c r="K14312" s="111">
        <v>-0.50666953101693391</v>
      </c>
      <c r="L14312" s="111">
        <v>0.92784825435236762</v>
      </c>
      <c r="M14312" s="111">
        <v>0.46510463492953991</v>
      </c>
      <c r="N14312" s="112">
        <f t="shared" si="447"/>
        <v>0.88628335826497362</v>
      </c>
    </row>
    <row r="14313" spans="1:14" x14ac:dyDescent="0.25">
      <c r="A14313" s="111" t="s">
        <v>969</v>
      </c>
      <c r="B14313" s="111">
        <f>INDEX(kommuner!C:C,MATCH(_xlfn.NUMBERVALUE(A14313),kommuner!B:B,0))</f>
        <v>5007</v>
      </c>
      <c r="C14313" s="111" t="s">
        <v>127</v>
      </c>
      <c r="D14313" s="111" t="s">
        <v>127</v>
      </c>
      <c r="E14313" s="111" t="s">
        <v>123</v>
      </c>
      <c r="F14313" s="111" t="s">
        <v>172</v>
      </c>
      <c r="G14313" s="111" t="s">
        <v>173</v>
      </c>
      <c r="H14313" s="111" t="s">
        <v>172</v>
      </c>
      <c r="I14313" s="111" t="s">
        <v>173</v>
      </c>
      <c r="J14313" t="str">
        <f t="shared" si="446"/>
        <v>5007SkogOrganisk jordBarskogMiddels</v>
      </c>
      <c r="K14313" s="111">
        <v>-1.5571490961494638</v>
      </c>
      <c r="L14313" s="111">
        <v>0.92784825435236762</v>
      </c>
      <c r="M14313" s="111">
        <v>0.46518126042825314</v>
      </c>
      <c r="N14313" s="112">
        <f t="shared" si="447"/>
        <v>-0.16411958136884308</v>
      </c>
    </row>
    <row r="14314" spans="1:14" x14ac:dyDescent="0.25">
      <c r="A14314" s="111" t="s">
        <v>969</v>
      </c>
      <c r="B14314" s="111">
        <f>INDEX(kommuner!C:C,MATCH(_xlfn.NUMBERVALUE(A14314),kommuner!B:B,0))</f>
        <v>5007</v>
      </c>
      <c r="C14314" s="111" t="s">
        <v>127</v>
      </c>
      <c r="D14314" s="111" t="s">
        <v>127</v>
      </c>
      <c r="E14314" s="111" t="s">
        <v>123</v>
      </c>
      <c r="F14314" s="111" t="s">
        <v>172</v>
      </c>
      <c r="G14314" s="111" t="s">
        <v>186</v>
      </c>
      <c r="H14314" s="111" t="s">
        <v>172</v>
      </c>
      <c r="I14314" s="111" t="s">
        <v>186</v>
      </c>
      <c r="J14314" t="str">
        <f t="shared" si="446"/>
        <v>5007SkogOrganisk jordBarskogSærs høy</v>
      </c>
      <c r="K14314" s="111">
        <v>2.5548655235722699</v>
      </c>
      <c r="L14314" s="111">
        <v>0.92784825435236762</v>
      </c>
      <c r="M14314" s="111">
        <v>0.46518126042825314</v>
      </c>
      <c r="N14314" s="112">
        <f t="shared" si="447"/>
        <v>3.9478950383528906</v>
      </c>
    </row>
    <row r="14315" spans="1:14" x14ac:dyDescent="0.25">
      <c r="A14315" s="111" t="s">
        <v>969</v>
      </c>
      <c r="B14315" s="111">
        <f>INDEX(kommuner!C:C,MATCH(_xlfn.NUMBERVALUE(A14315),kommuner!B:B,0))</f>
        <v>5007</v>
      </c>
      <c r="C14315" s="111" t="s">
        <v>127</v>
      </c>
      <c r="D14315" s="111" t="s">
        <v>127</v>
      </c>
      <c r="E14315" s="111" t="s">
        <v>123</v>
      </c>
      <c r="F14315" s="111" t="s">
        <v>179</v>
      </c>
      <c r="G14315" s="111" t="s">
        <v>180</v>
      </c>
      <c r="H14315" s="111" t="s">
        <v>179</v>
      </c>
      <c r="I14315" s="111" t="s">
        <v>180</v>
      </c>
      <c r="J14315" t="str">
        <f t="shared" si="446"/>
        <v>5007SkogOrganisk jordBlandingsskogHøy</v>
      </c>
      <c r="K14315" s="111">
        <v>-5.5554344456832343</v>
      </c>
      <c r="L14315" s="111">
        <v>0.92784825435236762</v>
      </c>
      <c r="M14315" s="111">
        <v>0.46510463492953991</v>
      </c>
      <c r="N14315" s="112">
        <f t="shared" si="447"/>
        <v>-4.1624815564013264</v>
      </c>
    </row>
    <row r="14316" spans="1:14" x14ac:dyDescent="0.25">
      <c r="A14316" s="111" t="s">
        <v>969</v>
      </c>
      <c r="B14316" s="111">
        <f>INDEX(kommuner!C:C,MATCH(_xlfn.NUMBERVALUE(A14316),kommuner!B:B,0))</f>
        <v>5007</v>
      </c>
      <c r="C14316" s="111" t="s">
        <v>127</v>
      </c>
      <c r="D14316" s="111" t="s">
        <v>127</v>
      </c>
      <c r="E14316" s="111" t="s">
        <v>123</v>
      </c>
      <c r="F14316" s="111" t="s">
        <v>179</v>
      </c>
      <c r="G14316" s="111" t="s">
        <v>167</v>
      </c>
      <c r="H14316" s="111" t="s">
        <v>179</v>
      </c>
      <c r="I14316" s="111" t="s">
        <v>167</v>
      </c>
      <c r="J14316" t="str">
        <f t="shared" si="446"/>
        <v>5007SkogOrganisk jordBlandingsskogImpediment</v>
      </c>
      <c r="K14316" s="111">
        <v>-0.28586344175800005</v>
      </c>
      <c r="L14316" s="111">
        <v>0.92784825435236762</v>
      </c>
      <c r="M14316" s="111">
        <v>0.46510463492953991</v>
      </c>
      <c r="N14316" s="112">
        <f t="shared" si="447"/>
        <v>1.1070894475239075</v>
      </c>
    </row>
    <row r="14317" spans="1:14" x14ac:dyDescent="0.25">
      <c r="A14317" s="111" t="s">
        <v>969</v>
      </c>
      <c r="B14317" s="111">
        <f>INDEX(kommuner!C:C,MATCH(_xlfn.NUMBERVALUE(A14317),kommuner!B:B,0))</f>
        <v>5007</v>
      </c>
      <c r="C14317" s="111" t="s">
        <v>127</v>
      </c>
      <c r="D14317" s="111" t="s">
        <v>127</v>
      </c>
      <c r="E14317" s="111" t="s">
        <v>123</v>
      </c>
      <c r="F14317" s="111" t="s">
        <v>179</v>
      </c>
      <c r="G14317" s="111" t="s">
        <v>190</v>
      </c>
      <c r="H14317" s="111" t="s">
        <v>179</v>
      </c>
      <c r="I14317" s="111" t="s">
        <v>190</v>
      </c>
      <c r="J14317" t="str">
        <f t="shared" si="446"/>
        <v>5007SkogOrganisk jordBlandingsskogLav</v>
      </c>
      <c r="K14317" s="111">
        <v>-1.2347339377887629</v>
      </c>
      <c r="L14317" s="111">
        <v>0.92784825435236762</v>
      </c>
      <c r="M14317" s="111">
        <v>0.46510463492953991</v>
      </c>
      <c r="N14317" s="112">
        <f t="shared" si="447"/>
        <v>0.15821895149314458</v>
      </c>
    </row>
    <row r="14318" spans="1:14" x14ac:dyDescent="0.25">
      <c r="A14318" s="111" t="s">
        <v>969</v>
      </c>
      <c r="B14318" s="111">
        <f>INDEX(kommuner!C:C,MATCH(_xlfn.NUMBERVALUE(A14318),kommuner!B:B,0))</f>
        <v>5007</v>
      </c>
      <c r="C14318" s="111" t="s">
        <v>127</v>
      </c>
      <c r="D14318" s="111" t="s">
        <v>127</v>
      </c>
      <c r="E14318" s="111" t="s">
        <v>123</v>
      </c>
      <c r="F14318" s="111" t="s">
        <v>179</v>
      </c>
      <c r="G14318" s="111" t="s">
        <v>173</v>
      </c>
      <c r="H14318" s="111" t="s">
        <v>179</v>
      </c>
      <c r="I14318" s="111" t="s">
        <v>173</v>
      </c>
      <c r="J14318" t="str">
        <f t="shared" si="446"/>
        <v>5007SkogOrganisk jordBlandingsskogMiddels</v>
      </c>
      <c r="K14318" s="111">
        <v>-2.4239591752717748</v>
      </c>
      <c r="L14318" s="111">
        <v>0.92784825435236762</v>
      </c>
      <c r="M14318" s="111">
        <v>0.46510463492953991</v>
      </c>
      <c r="N14318" s="112">
        <f t="shared" si="447"/>
        <v>-1.0310062859898674</v>
      </c>
    </row>
    <row r="14319" spans="1:14" x14ac:dyDescent="0.25">
      <c r="A14319" s="111" t="s">
        <v>969</v>
      </c>
      <c r="B14319" s="111">
        <f>INDEX(kommuner!C:C,MATCH(_xlfn.NUMBERVALUE(A14319),kommuner!B:B,0))</f>
        <v>5007</v>
      </c>
      <c r="C14319" s="111" t="s">
        <v>127</v>
      </c>
      <c r="D14319" s="111" t="s">
        <v>127</v>
      </c>
      <c r="E14319" s="111" t="s">
        <v>123</v>
      </c>
      <c r="F14319" s="111" t="s">
        <v>179</v>
      </c>
      <c r="G14319" s="111" t="s">
        <v>186</v>
      </c>
      <c r="H14319" s="111" t="s">
        <v>179</v>
      </c>
      <c r="I14319" s="111" t="s">
        <v>186</v>
      </c>
      <c r="J14319" t="str">
        <f t="shared" si="446"/>
        <v>5007SkogOrganisk jordBlandingsskogSærs høy</v>
      </c>
      <c r="K14319" s="111">
        <v>-1.5726115302258048</v>
      </c>
      <c r="L14319" s="111">
        <v>0.92784825435236762</v>
      </c>
      <c r="M14319" s="111">
        <v>0.46510463492953991</v>
      </c>
      <c r="N14319" s="112">
        <f t="shared" si="447"/>
        <v>-0.17965864094389727</v>
      </c>
    </row>
    <row r="14320" spans="1:14" x14ac:dyDescent="0.25">
      <c r="A14320" s="111" t="s">
        <v>969</v>
      </c>
      <c r="B14320" s="111">
        <f>INDEX(kommuner!C:C,MATCH(_xlfn.NUMBERVALUE(A14320),kommuner!B:B,0))</f>
        <v>5007</v>
      </c>
      <c r="C14320" s="111" t="s">
        <v>127</v>
      </c>
      <c r="D14320" s="111" t="s">
        <v>127</v>
      </c>
      <c r="E14320" s="111" t="s">
        <v>123</v>
      </c>
      <c r="F14320" s="111" t="s">
        <v>185</v>
      </c>
      <c r="G14320" s="111" t="s">
        <v>180</v>
      </c>
      <c r="H14320" s="111" t="s">
        <v>185</v>
      </c>
      <c r="I14320" s="111" t="s">
        <v>180</v>
      </c>
      <c r="J14320" t="str">
        <f t="shared" si="446"/>
        <v>5007SkogOrganisk jordLauvskogHøy</v>
      </c>
      <c r="K14320" s="111">
        <v>-1.9913688882377358</v>
      </c>
      <c r="L14320" s="111">
        <v>0.92784825435236762</v>
      </c>
      <c r="M14320" s="111">
        <v>0.46510463492953991</v>
      </c>
      <c r="N14320" s="112">
        <f t="shared" si="447"/>
        <v>-0.59841599895582831</v>
      </c>
    </row>
    <row r="14321" spans="1:14" x14ac:dyDescent="0.25">
      <c r="A14321" s="111" t="s">
        <v>969</v>
      </c>
      <c r="B14321" s="111">
        <f>INDEX(kommuner!C:C,MATCH(_xlfn.NUMBERVALUE(A14321),kommuner!B:B,0))</f>
        <v>5007</v>
      </c>
      <c r="C14321" s="111" t="s">
        <v>127</v>
      </c>
      <c r="D14321" s="111" t="s">
        <v>127</v>
      </c>
      <c r="E14321" s="111" t="s">
        <v>123</v>
      </c>
      <c r="F14321" s="111" t="s">
        <v>185</v>
      </c>
      <c r="G14321" s="111" t="s">
        <v>167</v>
      </c>
      <c r="H14321" s="111" t="s">
        <v>185</v>
      </c>
      <c r="I14321" s="111" t="s">
        <v>167</v>
      </c>
      <c r="J14321" t="str">
        <f t="shared" si="446"/>
        <v>5007SkogOrganisk jordLauvskogImpediment</v>
      </c>
      <c r="K14321" s="111">
        <v>0.35000626494250675</v>
      </c>
      <c r="L14321" s="111">
        <v>0.92784825435236762</v>
      </c>
      <c r="M14321" s="111">
        <v>0.46510463492953991</v>
      </c>
      <c r="N14321" s="112">
        <f t="shared" si="447"/>
        <v>1.7429591542244141</v>
      </c>
    </row>
    <row r="14322" spans="1:14" x14ac:dyDescent="0.25">
      <c r="A14322" s="111" t="s">
        <v>969</v>
      </c>
      <c r="B14322" s="111">
        <f>INDEX(kommuner!C:C,MATCH(_xlfn.NUMBERVALUE(A14322),kommuner!B:B,0))</f>
        <v>5007</v>
      </c>
      <c r="C14322" s="111" t="s">
        <v>127</v>
      </c>
      <c r="D14322" s="111" t="s">
        <v>127</v>
      </c>
      <c r="E14322" s="111" t="s">
        <v>123</v>
      </c>
      <c r="F14322" s="111" t="s">
        <v>185</v>
      </c>
      <c r="G14322" s="111" t="s">
        <v>190</v>
      </c>
      <c r="H14322" s="111" t="s">
        <v>185</v>
      </c>
      <c r="I14322" s="111" t="s">
        <v>190</v>
      </c>
      <c r="J14322" t="str">
        <f t="shared" si="446"/>
        <v>5007SkogOrganisk jordLauvskogLav</v>
      </c>
      <c r="K14322" s="111">
        <v>1.1144075558526714</v>
      </c>
      <c r="L14322" s="111">
        <v>0.92784825435236762</v>
      </c>
      <c r="M14322" s="111">
        <v>0.46510463492953991</v>
      </c>
      <c r="N14322" s="112">
        <f t="shared" si="447"/>
        <v>2.5073604451345788</v>
      </c>
    </row>
    <row r="14323" spans="1:14" x14ac:dyDescent="0.25">
      <c r="A14323" s="111" t="s">
        <v>969</v>
      </c>
      <c r="B14323" s="111">
        <f>INDEX(kommuner!C:C,MATCH(_xlfn.NUMBERVALUE(A14323),kommuner!B:B,0))</f>
        <v>5007</v>
      </c>
      <c r="C14323" s="111" t="s">
        <v>127</v>
      </c>
      <c r="D14323" s="111" t="s">
        <v>127</v>
      </c>
      <c r="E14323" s="111" t="s">
        <v>123</v>
      </c>
      <c r="F14323" s="111" t="s">
        <v>185</v>
      </c>
      <c r="G14323" s="111" t="s">
        <v>173</v>
      </c>
      <c r="H14323" s="111" t="s">
        <v>185</v>
      </c>
      <c r="I14323" s="111" t="s">
        <v>173</v>
      </c>
      <c r="J14323" t="str">
        <f t="shared" si="446"/>
        <v>5007SkogOrganisk jordLauvskogMiddels</v>
      </c>
      <c r="K14323" s="111">
        <v>-0.62664468270982987</v>
      </c>
      <c r="L14323" s="111">
        <v>0.92784825435236762</v>
      </c>
      <c r="M14323" s="111">
        <v>0.46510463492953991</v>
      </c>
      <c r="N14323" s="112">
        <f t="shared" si="447"/>
        <v>0.76630820657207765</v>
      </c>
    </row>
    <row r="14324" spans="1:14" x14ac:dyDescent="0.25">
      <c r="A14324" s="111" t="s">
        <v>969</v>
      </c>
      <c r="B14324" s="111">
        <f>INDEX(kommuner!C:C,MATCH(_xlfn.NUMBERVALUE(A14324),kommuner!B:B,0))</f>
        <v>5007</v>
      </c>
      <c r="C14324" s="111" t="s">
        <v>127</v>
      </c>
      <c r="D14324" s="111" t="s">
        <v>127</v>
      </c>
      <c r="E14324" s="111" t="s">
        <v>123</v>
      </c>
      <c r="F14324" s="111" t="s">
        <v>185</v>
      </c>
      <c r="G14324" s="111" t="s">
        <v>186</v>
      </c>
      <c r="H14324" s="111" t="s">
        <v>185</v>
      </c>
      <c r="I14324" s="111" t="s">
        <v>186</v>
      </c>
      <c r="J14324" t="str">
        <f t="shared" si="446"/>
        <v>5007SkogOrganisk jordLauvskogSærs høy</v>
      </c>
      <c r="K14324" s="111">
        <v>-1.8997279926091779</v>
      </c>
      <c r="L14324" s="111">
        <v>0.92784825435236762</v>
      </c>
      <c r="M14324" s="111">
        <v>0.46510463492953991</v>
      </c>
      <c r="N14324" s="112">
        <f t="shared" si="447"/>
        <v>-0.50677510332727038</v>
      </c>
    </row>
    <row r="14325" spans="1:14" x14ac:dyDescent="0.25">
      <c r="A14325" s="111" t="s">
        <v>969</v>
      </c>
      <c r="B14325" s="111">
        <f>INDEX(kommuner!C:C,MATCH(_xlfn.NUMBERVALUE(A14325),kommuner!B:B,0))</f>
        <v>5007</v>
      </c>
      <c r="C14325" s="111" t="s">
        <v>83</v>
      </c>
      <c r="D14325" s="111" t="s">
        <v>83</v>
      </c>
      <c r="E14325" s="111" t="s">
        <v>126</v>
      </c>
      <c r="F14325" s="111" t="s">
        <v>139</v>
      </c>
      <c r="G14325" s="111" t="s">
        <v>139</v>
      </c>
      <c r="H14325" s="111" t="s">
        <v>139</v>
      </c>
      <c r="I14325" s="111" t="s">
        <v>139</v>
      </c>
      <c r="J14325" t="str">
        <f t="shared" si="446"/>
        <v>5007Utbygd arealMineraljord</v>
      </c>
      <c r="K14325" s="111">
        <v>-0.30524336409547759</v>
      </c>
      <c r="L14325" s="111">
        <v>0</v>
      </c>
      <c r="M14325" s="111">
        <v>1.303047089454229E-2</v>
      </c>
      <c r="N14325" s="112">
        <f t="shared" si="447"/>
        <v>-0.2922128932009353</v>
      </c>
    </row>
    <row r="14326" spans="1:14" x14ac:dyDescent="0.25">
      <c r="A14326" s="111" t="s">
        <v>969</v>
      </c>
      <c r="B14326" s="111">
        <f>INDEX(kommuner!C:C,MATCH(_xlfn.NUMBERVALUE(A14326),kommuner!B:B,0))</f>
        <v>5007</v>
      </c>
      <c r="C14326" s="111" t="s">
        <v>83</v>
      </c>
      <c r="D14326" s="111" t="s">
        <v>83</v>
      </c>
      <c r="E14326" s="111" t="s">
        <v>123</v>
      </c>
      <c r="F14326" s="111" t="s">
        <v>139</v>
      </c>
      <c r="G14326" s="111" t="s">
        <v>139</v>
      </c>
      <c r="H14326" s="111" t="s">
        <v>139</v>
      </c>
      <c r="I14326" s="111" t="s">
        <v>139</v>
      </c>
      <c r="J14326" t="str">
        <f t="shared" si="446"/>
        <v>5007Utbygd arealOrganisk jord</v>
      </c>
      <c r="K14326" s="111">
        <v>29.011421395201612</v>
      </c>
      <c r="L14326" s="111">
        <v>0</v>
      </c>
      <c r="M14326" s="111">
        <v>1.303047089454229E-2</v>
      </c>
      <c r="N14326" s="112">
        <f t="shared" si="447"/>
        <v>29.024451866096154</v>
      </c>
    </row>
    <row r="14327" spans="1:14" x14ac:dyDescent="0.25">
      <c r="A14327" s="111" t="s">
        <v>969</v>
      </c>
      <c r="B14327" s="111">
        <f>INDEX(kommuner!C:C,MATCH(_xlfn.NUMBERVALUE(A14327),kommuner!B:B,0))</f>
        <v>5007</v>
      </c>
      <c r="C14327" s="111" t="s">
        <v>181</v>
      </c>
      <c r="D14327" s="111" t="s">
        <v>181</v>
      </c>
      <c r="E14327" s="111" t="s">
        <v>123</v>
      </c>
      <c r="F14327" s="111" t="s">
        <v>139</v>
      </c>
      <c r="G14327" s="111" t="s">
        <v>139</v>
      </c>
      <c r="H14327" s="111" t="s">
        <v>139</v>
      </c>
      <c r="I14327" s="111" t="s">
        <v>139</v>
      </c>
      <c r="J14327" t="str">
        <f t="shared" si="446"/>
        <v>5007Vann og myrOrganisk jord</v>
      </c>
      <c r="K14327" s="111">
        <v>-0.29766799726667431</v>
      </c>
      <c r="L14327" s="111">
        <v>0</v>
      </c>
      <c r="M14327" s="111">
        <v>0</v>
      </c>
      <c r="N14327" s="112">
        <f t="shared" si="447"/>
        <v>-0.29766799726667431</v>
      </c>
    </row>
    <row r="14328" spans="1:14" x14ac:dyDescent="0.25">
      <c r="A14328" s="111" t="s">
        <v>970</v>
      </c>
      <c r="B14328" s="111">
        <f>INDEX(kommuner!C:C,MATCH(_xlfn.NUMBERVALUE(A14328),kommuner!B:B,0))</f>
        <v>5055</v>
      </c>
      <c r="C14328" s="111" t="s">
        <v>82</v>
      </c>
      <c r="D14328" s="111" t="s">
        <v>82</v>
      </c>
      <c r="E14328" s="111" t="s">
        <v>126</v>
      </c>
      <c r="F14328" s="111" t="s">
        <v>139</v>
      </c>
      <c r="G14328" s="111" t="s">
        <v>139</v>
      </c>
      <c r="H14328" s="111" t="s">
        <v>139</v>
      </c>
      <c r="I14328" s="111" t="s">
        <v>139</v>
      </c>
      <c r="J14328" t="str">
        <f t="shared" si="446"/>
        <v>5055Annen utmarkMineraljord</v>
      </c>
      <c r="K14328" s="111">
        <v>-7.1122377479755403E-2</v>
      </c>
      <c r="L14328" s="111">
        <v>0</v>
      </c>
      <c r="M14328" s="111">
        <v>0</v>
      </c>
      <c r="N14328" s="112">
        <f t="shared" si="447"/>
        <v>-7.1122377479755403E-2</v>
      </c>
    </row>
    <row r="14329" spans="1:14" x14ac:dyDescent="0.25">
      <c r="A14329" s="111" t="s">
        <v>970</v>
      </c>
      <c r="B14329" s="111">
        <f>INDEX(kommuner!C:C,MATCH(_xlfn.NUMBERVALUE(A14329),kommuner!B:B,0))</f>
        <v>5055</v>
      </c>
      <c r="C14329" s="111" t="s">
        <v>121</v>
      </c>
      <c r="D14329" s="111" t="s">
        <v>121</v>
      </c>
      <c r="E14329" s="111" t="s">
        <v>126</v>
      </c>
      <c r="F14329" s="111" t="s">
        <v>139</v>
      </c>
      <c r="G14329" s="111" t="s">
        <v>139</v>
      </c>
      <c r="H14329" s="111" t="s">
        <v>139</v>
      </c>
      <c r="I14329" s="111" t="s">
        <v>139</v>
      </c>
      <c r="J14329" t="str">
        <f t="shared" si="446"/>
        <v>5055BeiteMineraljord</v>
      </c>
      <c r="K14329" s="111">
        <v>-0.96338340838695502</v>
      </c>
      <c r="L14329" s="111">
        <v>0</v>
      </c>
      <c r="M14329" s="111">
        <v>1.2448711246839999E-7</v>
      </c>
      <c r="N14329" s="112">
        <f t="shared" si="447"/>
        <v>-0.96338328389984251</v>
      </c>
    </row>
    <row r="14330" spans="1:14" x14ac:dyDescent="0.25">
      <c r="A14330" s="111" t="s">
        <v>970</v>
      </c>
      <c r="B14330" s="111">
        <f>INDEX(kommuner!C:C,MATCH(_xlfn.NUMBERVALUE(A14330),kommuner!B:B,0))</f>
        <v>5055</v>
      </c>
      <c r="C14330" s="111" t="s">
        <v>121</v>
      </c>
      <c r="D14330" s="111" t="s">
        <v>121</v>
      </c>
      <c r="E14330" s="111" t="s">
        <v>123</v>
      </c>
      <c r="F14330" s="111" t="s">
        <v>139</v>
      </c>
      <c r="G14330" s="111" t="s">
        <v>139</v>
      </c>
      <c r="H14330" s="111" t="s">
        <v>139</v>
      </c>
      <c r="I14330" s="111" t="s">
        <v>139</v>
      </c>
      <c r="J14330" t="str">
        <f t="shared" si="446"/>
        <v>5055BeiteOrganisk jord</v>
      </c>
      <c r="K14330" s="111">
        <v>12.077525935985037</v>
      </c>
      <c r="L14330" s="111">
        <v>1.6412500000000001</v>
      </c>
      <c r="M14330" s="111">
        <v>0</v>
      </c>
      <c r="N14330" s="112">
        <f t="shared" si="447"/>
        <v>13.718775935985036</v>
      </c>
    </row>
    <row r="14331" spans="1:14" x14ac:dyDescent="0.25">
      <c r="A14331" s="111" t="s">
        <v>970</v>
      </c>
      <c r="B14331" s="111">
        <f>INDEX(kommuner!C:C,MATCH(_xlfn.NUMBERVALUE(A14331),kommuner!B:B,0))</f>
        <v>5055</v>
      </c>
      <c r="C14331" s="111" t="s">
        <v>84</v>
      </c>
      <c r="D14331" s="111" t="s">
        <v>84</v>
      </c>
      <c r="E14331" s="111" t="s">
        <v>126</v>
      </c>
      <c r="F14331" s="111" t="s">
        <v>139</v>
      </c>
      <c r="G14331" s="111" t="s">
        <v>139</v>
      </c>
      <c r="H14331" s="111" t="s">
        <v>139</v>
      </c>
      <c r="I14331" s="111" t="s">
        <v>139</v>
      </c>
      <c r="J14331" t="str">
        <f t="shared" si="446"/>
        <v>5055Dyrket markMineraljord</v>
      </c>
      <c r="K14331" s="111">
        <v>-0.19847781863867889</v>
      </c>
      <c r="L14331" s="111">
        <v>0</v>
      </c>
      <c r="M14331" s="111">
        <v>0</v>
      </c>
      <c r="N14331" s="112">
        <f t="shared" si="447"/>
        <v>-0.19847781863867889</v>
      </c>
    </row>
    <row r="14332" spans="1:14" x14ac:dyDescent="0.25">
      <c r="A14332" s="111" t="s">
        <v>970</v>
      </c>
      <c r="B14332" s="111">
        <f>INDEX(kommuner!C:C,MATCH(_xlfn.NUMBERVALUE(A14332),kommuner!B:B,0))</f>
        <v>5055</v>
      </c>
      <c r="C14332" s="111" t="s">
        <v>84</v>
      </c>
      <c r="D14332" s="111" t="s">
        <v>84</v>
      </c>
      <c r="E14332" s="111" t="s">
        <v>123</v>
      </c>
      <c r="F14332" s="111" t="s">
        <v>139</v>
      </c>
      <c r="G14332" s="111" t="s">
        <v>139</v>
      </c>
      <c r="H14332" s="111" t="s">
        <v>139</v>
      </c>
      <c r="I14332" s="111" t="s">
        <v>139</v>
      </c>
      <c r="J14332" t="str">
        <f t="shared" si="446"/>
        <v>5055Dyrket markOrganisk jord</v>
      </c>
      <c r="K14332" s="111">
        <v>28.726149366675592</v>
      </c>
      <c r="L14332" s="111">
        <v>1.45625</v>
      </c>
      <c r="M14332" s="111">
        <v>0</v>
      </c>
      <c r="N14332" s="112">
        <f t="shared" si="447"/>
        <v>30.182399366675593</v>
      </c>
    </row>
    <row r="14333" spans="1:14" x14ac:dyDescent="0.25">
      <c r="A14333" s="111" t="s">
        <v>970</v>
      </c>
      <c r="B14333" s="111">
        <f>INDEX(kommuner!C:C,MATCH(_xlfn.NUMBERVALUE(A14333),kommuner!B:B,0))</f>
        <v>5055</v>
      </c>
      <c r="C14333" s="111" t="s">
        <v>127</v>
      </c>
      <c r="D14333" s="111" t="s">
        <v>127</v>
      </c>
      <c r="E14333" s="111" t="s">
        <v>126</v>
      </c>
      <c r="F14333" s="111" t="s">
        <v>172</v>
      </c>
      <c r="G14333" s="111" t="s">
        <v>180</v>
      </c>
      <c r="H14333" s="111" t="s">
        <v>172</v>
      </c>
      <c r="I14333" s="111" t="s">
        <v>180</v>
      </c>
      <c r="J14333" t="str">
        <f t="shared" si="446"/>
        <v>5055SkogMineraljordBarskogHøy</v>
      </c>
      <c r="K14333" s="111">
        <v>-6.422849649670499</v>
      </c>
      <c r="L14333" s="111">
        <v>0.85306406685236758</v>
      </c>
      <c r="M14333" s="111">
        <v>6.4056614999681585E-2</v>
      </c>
      <c r="N14333" s="112">
        <f t="shared" si="447"/>
        <v>-5.5057289678184498</v>
      </c>
    </row>
    <row r="14334" spans="1:14" x14ac:dyDescent="0.25">
      <c r="A14334" s="111" t="s">
        <v>970</v>
      </c>
      <c r="B14334" s="111">
        <f>INDEX(kommuner!C:C,MATCH(_xlfn.NUMBERVALUE(A14334),kommuner!B:B,0))</f>
        <v>5055</v>
      </c>
      <c r="C14334" s="111" t="s">
        <v>127</v>
      </c>
      <c r="D14334" s="111" t="s">
        <v>127</v>
      </c>
      <c r="E14334" s="111" t="s">
        <v>126</v>
      </c>
      <c r="F14334" s="111" t="s">
        <v>172</v>
      </c>
      <c r="G14334" s="111" t="s">
        <v>167</v>
      </c>
      <c r="H14334" s="111" t="s">
        <v>172</v>
      </c>
      <c r="I14334" s="111" t="s">
        <v>167</v>
      </c>
      <c r="J14334" t="str">
        <f t="shared" si="446"/>
        <v>5055SkogMineraljordBarskogImpediment</v>
      </c>
      <c r="K14334" s="111">
        <v>-0.94873102042732593</v>
      </c>
      <c r="L14334" s="111">
        <v>0.85306406685236758</v>
      </c>
      <c r="M14334" s="111">
        <v>6.3979989500968365E-2</v>
      </c>
      <c r="N14334" s="112">
        <f t="shared" si="447"/>
        <v>-3.1686964073989993E-2</v>
      </c>
    </row>
    <row r="14335" spans="1:14" x14ac:dyDescent="0.25">
      <c r="A14335" s="111" t="s">
        <v>970</v>
      </c>
      <c r="B14335" s="111">
        <f>INDEX(kommuner!C:C,MATCH(_xlfn.NUMBERVALUE(A14335),kommuner!B:B,0))</f>
        <v>5055</v>
      </c>
      <c r="C14335" s="111" t="s">
        <v>127</v>
      </c>
      <c r="D14335" s="111" t="s">
        <v>127</v>
      </c>
      <c r="E14335" s="111" t="s">
        <v>126</v>
      </c>
      <c r="F14335" s="111" t="s">
        <v>172</v>
      </c>
      <c r="G14335" s="111" t="s">
        <v>190</v>
      </c>
      <c r="H14335" s="111" t="s">
        <v>172</v>
      </c>
      <c r="I14335" s="111" t="s">
        <v>190</v>
      </c>
      <c r="J14335" t="str">
        <f t="shared" si="446"/>
        <v>5055SkogMineraljordBarskogLav</v>
      </c>
      <c r="K14335" s="111">
        <v>-0.862084627791601</v>
      </c>
      <c r="L14335" s="111">
        <v>0.85306406685236758</v>
      </c>
      <c r="M14335" s="111">
        <v>6.3979989500968365E-2</v>
      </c>
      <c r="N14335" s="112">
        <f t="shared" si="447"/>
        <v>5.4959428561734941E-2</v>
      </c>
    </row>
    <row r="14336" spans="1:14" x14ac:dyDescent="0.25">
      <c r="A14336" s="111" t="s">
        <v>970</v>
      </c>
      <c r="B14336" s="111">
        <f>INDEX(kommuner!C:C,MATCH(_xlfn.NUMBERVALUE(A14336),kommuner!B:B,0))</f>
        <v>5055</v>
      </c>
      <c r="C14336" s="111" t="s">
        <v>127</v>
      </c>
      <c r="D14336" s="111" t="s">
        <v>127</v>
      </c>
      <c r="E14336" s="111" t="s">
        <v>126</v>
      </c>
      <c r="F14336" s="111" t="s">
        <v>172</v>
      </c>
      <c r="G14336" s="111" t="s">
        <v>173</v>
      </c>
      <c r="H14336" s="111" t="s">
        <v>172</v>
      </c>
      <c r="I14336" s="111" t="s">
        <v>173</v>
      </c>
      <c r="J14336" t="str">
        <f t="shared" si="446"/>
        <v>5055SkogMineraljordBarskogMiddels</v>
      </c>
      <c r="K14336" s="111">
        <v>-3.6406993276041288</v>
      </c>
      <c r="L14336" s="111">
        <v>0.85306406685236758</v>
      </c>
      <c r="M14336" s="111">
        <v>6.4056614999681585E-2</v>
      </c>
      <c r="N14336" s="112">
        <f t="shared" si="447"/>
        <v>-2.7235786457520796</v>
      </c>
    </row>
    <row r="14337" spans="1:14" x14ac:dyDescent="0.25">
      <c r="A14337" s="111" t="s">
        <v>970</v>
      </c>
      <c r="B14337" s="111">
        <f>INDEX(kommuner!C:C,MATCH(_xlfn.NUMBERVALUE(A14337),kommuner!B:B,0))</f>
        <v>5055</v>
      </c>
      <c r="C14337" s="111" t="s">
        <v>127</v>
      </c>
      <c r="D14337" s="111" t="s">
        <v>127</v>
      </c>
      <c r="E14337" s="111" t="s">
        <v>126</v>
      </c>
      <c r="F14337" s="111" t="s">
        <v>172</v>
      </c>
      <c r="G14337" s="111" t="s">
        <v>186</v>
      </c>
      <c r="H14337" s="111" t="s">
        <v>172</v>
      </c>
      <c r="I14337" s="111" t="s">
        <v>186</v>
      </c>
      <c r="J14337" t="str">
        <f t="shared" si="446"/>
        <v>5055SkogMineraljordBarskogSærs høy</v>
      </c>
      <c r="K14337" s="111">
        <v>0.12072674540874306</v>
      </c>
      <c r="L14337" s="111">
        <v>0.85306406685236758</v>
      </c>
      <c r="M14337" s="111">
        <v>6.4056614999681585E-2</v>
      </c>
      <c r="N14337" s="112">
        <f t="shared" si="447"/>
        <v>1.0378474272607923</v>
      </c>
    </row>
    <row r="14338" spans="1:14" x14ac:dyDescent="0.25">
      <c r="A14338" s="111" t="s">
        <v>970</v>
      </c>
      <c r="B14338" s="111">
        <f>INDEX(kommuner!C:C,MATCH(_xlfn.NUMBERVALUE(A14338),kommuner!B:B,0))</f>
        <v>5055</v>
      </c>
      <c r="C14338" s="111" t="s">
        <v>127</v>
      </c>
      <c r="D14338" s="111" t="s">
        <v>127</v>
      </c>
      <c r="E14338" s="111" t="s">
        <v>126</v>
      </c>
      <c r="F14338" s="111" t="s">
        <v>179</v>
      </c>
      <c r="G14338" s="111" t="s">
        <v>180</v>
      </c>
      <c r="H14338" s="111" t="s">
        <v>179</v>
      </c>
      <c r="I14338" s="111" t="s">
        <v>180</v>
      </c>
      <c r="J14338" t="str">
        <f t="shared" si="446"/>
        <v>5055SkogMineraljordBlandingsskogHøy</v>
      </c>
      <c r="K14338" s="111">
        <v>-7.1939050909469406</v>
      </c>
      <c r="L14338" s="111">
        <v>0.85306406685236758</v>
      </c>
      <c r="M14338" s="111">
        <v>6.3979989500968365E-2</v>
      </c>
      <c r="N14338" s="112">
        <f t="shared" si="447"/>
        <v>-6.2768610345936047</v>
      </c>
    </row>
    <row r="14339" spans="1:14" x14ac:dyDescent="0.25">
      <c r="A14339" s="111" t="s">
        <v>970</v>
      </c>
      <c r="B14339" s="111">
        <f>INDEX(kommuner!C:C,MATCH(_xlfn.NUMBERVALUE(A14339),kommuner!B:B,0))</f>
        <v>5055</v>
      </c>
      <c r="C14339" s="111" t="s">
        <v>127</v>
      </c>
      <c r="D14339" s="111" t="s">
        <v>127</v>
      </c>
      <c r="E14339" s="111" t="s">
        <v>126</v>
      </c>
      <c r="F14339" s="111" t="s">
        <v>179</v>
      </c>
      <c r="G14339" s="111" t="s">
        <v>167</v>
      </c>
      <c r="H14339" s="111" t="s">
        <v>179</v>
      </c>
      <c r="I14339" s="111" t="s">
        <v>167</v>
      </c>
      <c r="J14339" t="str">
        <f t="shared" ref="J14339:J14402" si="448">B14339&amp;C14339&amp;E14339&amp;IF(C14339="Skog",F14339&amp;G14339,"")</f>
        <v>5055SkogMineraljordBlandingsskogImpediment</v>
      </c>
      <c r="K14339" s="111">
        <v>-1.0519587113170448</v>
      </c>
      <c r="L14339" s="111">
        <v>0.85306406685236758</v>
      </c>
      <c r="M14339" s="111">
        <v>6.3979989500968365E-2</v>
      </c>
      <c r="N14339" s="112">
        <f t="shared" ref="N14339:N14402" si="449">SUM(K14339:M14339)</f>
        <v>-0.13491465496370883</v>
      </c>
    </row>
    <row r="14340" spans="1:14" x14ac:dyDescent="0.25">
      <c r="A14340" s="111" t="s">
        <v>970</v>
      </c>
      <c r="B14340" s="111">
        <f>INDEX(kommuner!C:C,MATCH(_xlfn.NUMBERVALUE(A14340),kommuner!B:B,0))</f>
        <v>5055</v>
      </c>
      <c r="C14340" s="111" t="s">
        <v>127</v>
      </c>
      <c r="D14340" s="111" t="s">
        <v>127</v>
      </c>
      <c r="E14340" s="111" t="s">
        <v>126</v>
      </c>
      <c r="F14340" s="111" t="s">
        <v>179</v>
      </c>
      <c r="G14340" s="111" t="s">
        <v>190</v>
      </c>
      <c r="H14340" s="111" t="s">
        <v>179</v>
      </c>
      <c r="I14340" s="111" t="s">
        <v>190</v>
      </c>
      <c r="J14340" t="str">
        <f t="shared" si="448"/>
        <v>5055SkogMineraljordBlandingsskogLav</v>
      </c>
      <c r="K14340" s="111">
        <v>-1.7812179955424279</v>
      </c>
      <c r="L14340" s="111">
        <v>0.85306406685236758</v>
      </c>
      <c r="M14340" s="111">
        <v>6.3979989500968365E-2</v>
      </c>
      <c r="N14340" s="112">
        <f t="shared" si="449"/>
        <v>-0.86417393918909191</v>
      </c>
    </row>
    <row r="14341" spans="1:14" x14ac:dyDescent="0.25">
      <c r="A14341" s="111" t="s">
        <v>970</v>
      </c>
      <c r="B14341" s="111">
        <f>INDEX(kommuner!C:C,MATCH(_xlfn.NUMBERVALUE(A14341),kommuner!B:B,0))</f>
        <v>5055</v>
      </c>
      <c r="C14341" s="111" t="s">
        <v>127</v>
      </c>
      <c r="D14341" s="111" t="s">
        <v>127</v>
      </c>
      <c r="E14341" s="111" t="s">
        <v>126</v>
      </c>
      <c r="F14341" s="111" t="s">
        <v>179</v>
      </c>
      <c r="G14341" s="111" t="s">
        <v>173</v>
      </c>
      <c r="H14341" s="111" t="s">
        <v>179</v>
      </c>
      <c r="I14341" s="111" t="s">
        <v>173</v>
      </c>
      <c r="J14341" t="str">
        <f t="shared" si="448"/>
        <v>5055SkogMineraljordBlandingsskogMiddels</v>
      </c>
      <c r="K14341" s="111">
        <v>-3.4741824145851954</v>
      </c>
      <c r="L14341" s="111">
        <v>0.85306406685236758</v>
      </c>
      <c r="M14341" s="111">
        <v>6.3979989500968365E-2</v>
      </c>
      <c r="N14341" s="112">
        <f t="shared" si="449"/>
        <v>-2.5571383582318594</v>
      </c>
    </row>
    <row r="14342" spans="1:14" x14ac:dyDescent="0.25">
      <c r="A14342" s="111" t="s">
        <v>970</v>
      </c>
      <c r="B14342" s="111">
        <f>INDEX(kommuner!C:C,MATCH(_xlfn.NUMBERVALUE(A14342),kommuner!B:B,0))</f>
        <v>5055</v>
      </c>
      <c r="C14342" s="111" t="s">
        <v>127</v>
      </c>
      <c r="D14342" s="111" t="s">
        <v>127</v>
      </c>
      <c r="E14342" s="111" t="s">
        <v>126</v>
      </c>
      <c r="F14342" s="111" t="s">
        <v>179</v>
      </c>
      <c r="G14342" s="111" t="s">
        <v>186</v>
      </c>
      <c r="H14342" s="111" t="s">
        <v>179</v>
      </c>
      <c r="I14342" s="111" t="s">
        <v>186</v>
      </c>
      <c r="J14342" t="str">
        <f t="shared" si="448"/>
        <v>5055SkogMineraljordBlandingsskogSærs høy</v>
      </c>
      <c r="K14342" s="111">
        <v>-2.9395925245326562</v>
      </c>
      <c r="L14342" s="111">
        <v>0.85306406685236758</v>
      </c>
      <c r="M14342" s="111">
        <v>6.3979989500968365E-2</v>
      </c>
      <c r="N14342" s="112">
        <f t="shared" si="449"/>
        <v>-2.0225484681793202</v>
      </c>
    </row>
    <row r="14343" spans="1:14" x14ac:dyDescent="0.25">
      <c r="A14343" s="111" t="s">
        <v>970</v>
      </c>
      <c r="B14343" s="111">
        <f>INDEX(kommuner!C:C,MATCH(_xlfn.NUMBERVALUE(A14343),kommuner!B:B,0))</f>
        <v>5055</v>
      </c>
      <c r="C14343" s="111" t="s">
        <v>127</v>
      </c>
      <c r="D14343" s="111" t="s">
        <v>127</v>
      </c>
      <c r="E14343" s="111" t="s">
        <v>126</v>
      </c>
      <c r="F14343" s="111" t="s">
        <v>185</v>
      </c>
      <c r="G14343" s="111" t="s">
        <v>180</v>
      </c>
      <c r="H14343" s="111" t="s">
        <v>185</v>
      </c>
      <c r="I14343" s="111" t="s">
        <v>180</v>
      </c>
      <c r="J14343" t="str">
        <f t="shared" si="448"/>
        <v>5055SkogMineraljordLauvskogHøy</v>
      </c>
      <c r="K14343" s="111">
        <v>-3.9961118073383664</v>
      </c>
      <c r="L14343" s="111">
        <v>0.85306406685236758</v>
      </c>
      <c r="M14343" s="111">
        <v>6.3979989500968365E-2</v>
      </c>
      <c r="N14343" s="112">
        <f t="shared" si="449"/>
        <v>-3.0790677509850304</v>
      </c>
    </row>
    <row r="14344" spans="1:14" x14ac:dyDescent="0.25">
      <c r="A14344" s="111" t="s">
        <v>970</v>
      </c>
      <c r="B14344" s="111">
        <f>INDEX(kommuner!C:C,MATCH(_xlfn.NUMBERVALUE(A14344),kommuner!B:B,0))</f>
        <v>5055</v>
      </c>
      <c r="C14344" s="111" t="s">
        <v>127</v>
      </c>
      <c r="D14344" s="111" t="s">
        <v>127</v>
      </c>
      <c r="E14344" s="111" t="s">
        <v>126</v>
      </c>
      <c r="F14344" s="111" t="s">
        <v>185</v>
      </c>
      <c r="G14344" s="111" t="s">
        <v>167</v>
      </c>
      <c r="H14344" s="111" t="s">
        <v>185</v>
      </c>
      <c r="I14344" s="111" t="s">
        <v>167</v>
      </c>
      <c r="J14344" t="str">
        <f t="shared" si="448"/>
        <v>5055SkogMineraljordLauvskogImpediment</v>
      </c>
      <c r="K14344" s="111">
        <v>-1.0417316356348201</v>
      </c>
      <c r="L14344" s="111">
        <v>0.85306406685236758</v>
      </c>
      <c r="M14344" s="111">
        <v>6.3979989500968365E-2</v>
      </c>
      <c r="N14344" s="112">
        <f t="shared" si="449"/>
        <v>-0.12468757928148413</v>
      </c>
    </row>
    <row r="14345" spans="1:14" x14ac:dyDescent="0.25">
      <c r="A14345" s="111" t="s">
        <v>970</v>
      </c>
      <c r="B14345" s="111">
        <f>INDEX(kommuner!C:C,MATCH(_xlfn.NUMBERVALUE(A14345),kommuner!B:B,0))</f>
        <v>5055</v>
      </c>
      <c r="C14345" s="111" t="s">
        <v>127</v>
      </c>
      <c r="D14345" s="111" t="s">
        <v>127</v>
      </c>
      <c r="E14345" s="111" t="s">
        <v>126</v>
      </c>
      <c r="F14345" s="111" t="s">
        <v>185</v>
      </c>
      <c r="G14345" s="111" t="s">
        <v>190</v>
      </c>
      <c r="H14345" s="111" t="s">
        <v>185</v>
      </c>
      <c r="I14345" s="111" t="s">
        <v>190</v>
      </c>
      <c r="J14345" t="str">
        <f t="shared" si="448"/>
        <v>5055SkogMineraljordLauvskogLav</v>
      </c>
      <c r="K14345" s="111">
        <v>-8.9748170935426599E-2</v>
      </c>
      <c r="L14345" s="111">
        <v>0.85306406685236758</v>
      </c>
      <c r="M14345" s="111">
        <v>6.3979989500968365E-2</v>
      </c>
      <c r="N14345" s="112">
        <f t="shared" si="449"/>
        <v>0.82729588541790933</v>
      </c>
    </row>
    <row r="14346" spans="1:14" x14ac:dyDescent="0.25">
      <c r="A14346" s="111" t="s">
        <v>970</v>
      </c>
      <c r="B14346" s="111">
        <f>INDEX(kommuner!C:C,MATCH(_xlfn.NUMBERVALUE(A14346),kommuner!B:B,0))</f>
        <v>5055</v>
      </c>
      <c r="C14346" s="111" t="s">
        <v>127</v>
      </c>
      <c r="D14346" s="111" t="s">
        <v>127</v>
      </c>
      <c r="E14346" s="111" t="s">
        <v>126</v>
      </c>
      <c r="F14346" s="111" t="s">
        <v>185</v>
      </c>
      <c r="G14346" s="111" t="s">
        <v>173</v>
      </c>
      <c r="H14346" s="111" t="s">
        <v>185</v>
      </c>
      <c r="I14346" s="111" t="s">
        <v>173</v>
      </c>
      <c r="J14346" t="str">
        <f t="shared" si="448"/>
        <v>5055SkogMineraljordLauvskogMiddels</v>
      </c>
      <c r="K14346" s="111">
        <v>-2.4407766010203638</v>
      </c>
      <c r="L14346" s="111">
        <v>0.85306406685236758</v>
      </c>
      <c r="M14346" s="111">
        <v>6.3979989500968365E-2</v>
      </c>
      <c r="N14346" s="112">
        <f t="shared" si="449"/>
        <v>-1.523732544667028</v>
      </c>
    </row>
    <row r="14347" spans="1:14" x14ac:dyDescent="0.25">
      <c r="A14347" s="111" t="s">
        <v>970</v>
      </c>
      <c r="B14347" s="111">
        <f>INDEX(kommuner!C:C,MATCH(_xlfn.NUMBERVALUE(A14347),kommuner!B:B,0))</f>
        <v>5055</v>
      </c>
      <c r="C14347" s="111" t="s">
        <v>127</v>
      </c>
      <c r="D14347" s="111" t="s">
        <v>127</v>
      </c>
      <c r="E14347" s="111" t="s">
        <v>126</v>
      </c>
      <c r="F14347" s="111" t="s">
        <v>185</v>
      </c>
      <c r="G14347" s="111" t="s">
        <v>186</v>
      </c>
      <c r="H14347" s="111" t="s">
        <v>185</v>
      </c>
      <c r="I14347" s="111" t="s">
        <v>186</v>
      </c>
      <c r="J14347" t="str">
        <f t="shared" si="448"/>
        <v>5055SkogMineraljordLauvskogSærs høy</v>
      </c>
      <c r="K14347" s="111">
        <v>-3.6560473259425113</v>
      </c>
      <c r="L14347" s="111">
        <v>0.85306406685236758</v>
      </c>
      <c r="M14347" s="111">
        <v>6.3979989500968365E-2</v>
      </c>
      <c r="N14347" s="112">
        <f t="shared" si="449"/>
        <v>-2.7390032695891753</v>
      </c>
    </row>
    <row r="14348" spans="1:14" x14ac:dyDescent="0.25">
      <c r="A14348" s="111" t="s">
        <v>970</v>
      </c>
      <c r="B14348" s="111">
        <f>INDEX(kommuner!C:C,MATCH(_xlfn.NUMBERVALUE(A14348),kommuner!B:B,0))</f>
        <v>5055</v>
      </c>
      <c r="C14348" s="111" t="s">
        <v>127</v>
      </c>
      <c r="D14348" s="111" t="s">
        <v>127</v>
      </c>
      <c r="E14348" s="111" t="s">
        <v>123</v>
      </c>
      <c r="F14348" s="111" t="s">
        <v>172</v>
      </c>
      <c r="G14348" s="111" t="s">
        <v>180</v>
      </c>
      <c r="H14348" s="111" t="s">
        <v>172</v>
      </c>
      <c r="I14348" s="111" t="s">
        <v>180</v>
      </c>
      <c r="J14348" t="str">
        <f t="shared" si="448"/>
        <v>5055SkogOrganisk jordBarskogHøy</v>
      </c>
      <c r="K14348" s="111">
        <v>-2.5184559031994138</v>
      </c>
      <c r="L14348" s="111">
        <v>0.92784825435236762</v>
      </c>
      <c r="M14348" s="111">
        <v>0.46518126042825314</v>
      </c>
      <c r="N14348" s="112">
        <f t="shared" si="449"/>
        <v>-1.1254263884187932</v>
      </c>
    </row>
    <row r="14349" spans="1:14" x14ac:dyDescent="0.25">
      <c r="A14349" s="111" t="s">
        <v>970</v>
      </c>
      <c r="B14349" s="111">
        <f>INDEX(kommuner!C:C,MATCH(_xlfn.NUMBERVALUE(A14349),kommuner!B:B,0))</f>
        <v>5055</v>
      </c>
      <c r="C14349" s="111" t="s">
        <v>127</v>
      </c>
      <c r="D14349" s="111" t="s">
        <v>127</v>
      </c>
      <c r="E14349" s="111" t="s">
        <v>123</v>
      </c>
      <c r="F14349" s="111" t="s">
        <v>172</v>
      </c>
      <c r="G14349" s="111" t="s">
        <v>167</v>
      </c>
      <c r="H14349" s="111" t="s">
        <v>172</v>
      </c>
      <c r="I14349" s="111" t="s">
        <v>167</v>
      </c>
      <c r="J14349" t="str">
        <f t="shared" si="448"/>
        <v>5055SkogOrganisk jordBarskogImpediment</v>
      </c>
      <c r="K14349" s="111">
        <v>-0.17137422385314094</v>
      </c>
      <c r="L14349" s="111">
        <v>0.92784825435236762</v>
      </c>
      <c r="M14349" s="111">
        <v>0.46510463492953991</v>
      </c>
      <c r="N14349" s="112">
        <f t="shared" si="449"/>
        <v>1.2215786654287666</v>
      </c>
    </row>
    <row r="14350" spans="1:14" x14ac:dyDescent="0.25">
      <c r="A14350" s="111" t="s">
        <v>970</v>
      </c>
      <c r="B14350" s="111">
        <f>INDEX(kommuner!C:C,MATCH(_xlfn.NUMBERVALUE(A14350),kommuner!B:B,0))</f>
        <v>5055</v>
      </c>
      <c r="C14350" s="111" t="s">
        <v>127</v>
      </c>
      <c r="D14350" s="111" t="s">
        <v>127</v>
      </c>
      <c r="E14350" s="111" t="s">
        <v>123</v>
      </c>
      <c r="F14350" s="111" t="s">
        <v>172</v>
      </c>
      <c r="G14350" s="111" t="s">
        <v>190</v>
      </c>
      <c r="H14350" s="111" t="s">
        <v>172</v>
      </c>
      <c r="I14350" s="111" t="s">
        <v>190</v>
      </c>
      <c r="J14350" t="str">
        <f t="shared" si="448"/>
        <v>5055SkogOrganisk jordBarskogLav</v>
      </c>
      <c r="K14350" s="111">
        <v>-0.50666953101693391</v>
      </c>
      <c r="L14350" s="111">
        <v>0.92784825435236762</v>
      </c>
      <c r="M14350" s="111">
        <v>0.46510463492953991</v>
      </c>
      <c r="N14350" s="112">
        <f t="shared" si="449"/>
        <v>0.88628335826497362</v>
      </c>
    </row>
    <row r="14351" spans="1:14" x14ac:dyDescent="0.25">
      <c r="A14351" s="111" t="s">
        <v>970</v>
      </c>
      <c r="B14351" s="111">
        <f>INDEX(kommuner!C:C,MATCH(_xlfn.NUMBERVALUE(A14351),kommuner!B:B,0))</f>
        <v>5055</v>
      </c>
      <c r="C14351" s="111" t="s">
        <v>127</v>
      </c>
      <c r="D14351" s="111" t="s">
        <v>127</v>
      </c>
      <c r="E14351" s="111" t="s">
        <v>123</v>
      </c>
      <c r="F14351" s="111" t="s">
        <v>172</v>
      </c>
      <c r="G14351" s="111" t="s">
        <v>173</v>
      </c>
      <c r="H14351" s="111" t="s">
        <v>172</v>
      </c>
      <c r="I14351" s="111" t="s">
        <v>173</v>
      </c>
      <c r="J14351" t="str">
        <f t="shared" si="448"/>
        <v>5055SkogOrganisk jordBarskogMiddels</v>
      </c>
      <c r="K14351" s="111">
        <v>-1.5571490961494638</v>
      </c>
      <c r="L14351" s="111">
        <v>0.92784825435236762</v>
      </c>
      <c r="M14351" s="111">
        <v>0.46518126042825314</v>
      </c>
      <c r="N14351" s="112">
        <f t="shared" si="449"/>
        <v>-0.16411958136884308</v>
      </c>
    </row>
    <row r="14352" spans="1:14" x14ac:dyDescent="0.25">
      <c r="A14352" s="111" t="s">
        <v>970</v>
      </c>
      <c r="B14352" s="111">
        <f>INDEX(kommuner!C:C,MATCH(_xlfn.NUMBERVALUE(A14352),kommuner!B:B,0))</f>
        <v>5055</v>
      </c>
      <c r="C14352" s="111" t="s">
        <v>127</v>
      </c>
      <c r="D14352" s="111" t="s">
        <v>127</v>
      </c>
      <c r="E14352" s="111" t="s">
        <v>123</v>
      </c>
      <c r="F14352" s="111" t="s">
        <v>172</v>
      </c>
      <c r="G14352" s="111" t="s">
        <v>186</v>
      </c>
      <c r="H14352" s="111" t="s">
        <v>172</v>
      </c>
      <c r="I14352" s="111" t="s">
        <v>186</v>
      </c>
      <c r="J14352" t="str">
        <f t="shared" si="448"/>
        <v>5055SkogOrganisk jordBarskogSærs høy</v>
      </c>
      <c r="K14352" s="111">
        <v>2.5548655235722699</v>
      </c>
      <c r="L14352" s="111">
        <v>0.92784825435236762</v>
      </c>
      <c r="M14352" s="111">
        <v>0.46518126042825314</v>
      </c>
      <c r="N14352" s="112">
        <f t="shared" si="449"/>
        <v>3.9478950383528906</v>
      </c>
    </row>
    <row r="14353" spans="1:14" x14ac:dyDescent="0.25">
      <c r="A14353" s="111" t="s">
        <v>970</v>
      </c>
      <c r="B14353" s="111">
        <f>INDEX(kommuner!C:C,MATCH(_xlfn.NUMBERVALUE(A14353),kommuner!B:B,0))</f>
        <v>5055</v>
      </c>
      <c r="C14353" s="111" t="s">
        <v>127</v>
      </c>
      <c r="D14353" s="111" t="s">
        <v>127</v>
      </c>
      <c r="E14353" s="111" t="s">
        <v>123</v>
      </c>
      <c r="F14353" s="111" t="s">
        <v>179</v>
      </c>
      <c r="G14353" s="111" t="s">
        <v>180</v>
      </c>
      <c r="H14353" s="111" t="s">
        <v>179</v>
      </c>
      <c r="I14353" s="111" t="s">
        <v>180</v>
      </c>
      <c r="J14353" t="str">
        <f t="shared" si="448"/>
        <v>5055SkogOrganisk jordBlandingsskogHøy</v>
      </c>
      <c r="K14353" s="111">
        <v>-5.5554344456832343</v>
      </c>
      <c r="L14353" s="111">
        <v>0.92784825435236762</v>
      </c>
      <c r="M14353" s="111">
        <v>0.46510463492953991</v>
      </c>
      <c r="N14353" s="112">
        <f t="shared" si="449"/>
        <v>-4.1624815564013264</v>
      </c>
    </row>
    <row r="14354" spans="1:14" x14ac:dyDescent="0.25">
      <c r="A14354" s="111" t="s">
        <v>970</v>
      </c>
      <c r="B14354" s="111">
        <f>INDEX(kommuner!C:C,MATCH(_xlfn.NUMBERVALUE(A14354),kommuner!B:B,0))</f>
        <v>5055</v>
      </c>
      <c r="C14354" s="111" t="s">
        <v>127</v>
      </c>
      <c r="D14354" s="111" t="s">
        <v>127</v>
      </c>
      <c r="E14354" s="111" t="s">
        <v>123</v>
      </c>
      <c r="F14354" s="111" t="s">
        <v>179</v>
      </c>
      <c r="G14354" s="111" t="s">
        <v>167</v>
      </c>
      <c r="H14354" s="111" t="s">
        <v>179</v>
      </c>
      <c r="I14354" s="111" t="s">
        <v>167</v>
      </c>
      <c r="J14354" t="str">
        <f t="shared" si="448"/>
        <v>5055SkogOrganisk jordBlandingsskogImpediment</v>
      </c>
      <c r="K14354" s="111">
        <v>-0.28586344175800005</v>
      </c>
      <c r="L14354" s="111">
        <v>0.92784825435236762</v>
      </c>
      <c r="M14354" s="111">
        <v>0.46510463492953991</v>
      </c>
      <c r="N14354" s="112">
        <f t="shared" si="449"/>
        <v>1.1070894475239075</v>
      </c>
    </row>
    <row r="14355" spans="1:14" x14ac:dyDescent="0.25">
      <c r="A14355" s="111" t="s">
        <v>970</v>
      </c>
      <c r="B14355" s="111">
        <f>INDEX(kommuner!C:C,MATCH(_xlfn.NUMBERVALUE(A14355),kommuner!B:B,0))</f>
        <v>5055</v>
      </c>
      <c r="C14355" s="111" t="s">
        <v>127</v>
      </c>
      <c r="D14355" s="111" t="s">
        <v>127</v>
      </c>
      <c r="E14355" s="111" t="s">
        <v>123</v>
      </c>
      <c r="F14355" s="111" t="s">
        <v>179</v>
      </c>
      <c r="G14355" s="111" t="s">
        <v>190</v>
      </c>
      <c r="H14355" s="111" t="s">
        <v>179</v>
      </c>
      <c r="I14355" s="111" t="s">
        <v>190</v>
      </c>
      <c r="J14355" t="str">
        <f t="shared" si="448"/>
        <v>5055SkogOrganisk jordBlandingsskogLav</v>
      </c>
      <c r="K14355" s="111">
        <v>-1.2347339377887629</v>
      </c>
      <c r="L14355" s="111">
        <v>0.92784825435236762</v>
      </c>
      <c r="M14355" s="111">
        <v>0.46510463492953991</v>
      </c>
      <c r="N14355" s="112">
        <f t="shared" si="449"/>
        <v>0.15821895149314458</v>
      </c>
    </row>
    <row r="14356" spans="1:14" x14ac:dyDescent="0.25">
      <c r="A14356" s="111" t="s">
        <v>970</v>
      </c>
      <c r="B14356" s="111">
        <f>INDEX(kommuner!C:C,MATCH(_xlfn.NUMBERVALUE(A14356),kommuner!B:B,0))</f>
        <v>5055</v>
      </c>
      <c r="C14356" s="111" t="s">
        <v>127</v>
      </c>
      <c r="D14356" s="111" t="s">
        <v>127</v>
      </c>
      <c r="E14356" s="111" t="s">
        <v>123</v>
      </c>
      <c r="F14356" s="111" t="s">
        <v>179</v>
      </c>
      <c r="G14356" s="111" t="s">
        <v>173</v>
      </c>
      <c r="H14356" s="111" t="s">
        <v>179</v>
      </c>
      <c r="I14356" s="111" t="s">
        <v>173</v>
      </c>
      <c r="J14356" t="str">
        <f t="shared" si="448"/>
        <v>5055SkogOrganisk jordBlandingsskogMiddels</v>
      </c>
      <c r="K14356" s="111">
        <v>-2.4239591752717748</v>
      </c>
      <c r="L14356" s="111">
        <v>0.92784825435236762</v>
      </c>
      <c r="M14356" s="111">
        <v>0.46510463492953991</v>
      </c>
      <c r="N14356" s="112">
        <f t="shared" si="449"/>
        <v>-1.0310062859898674</v>
      </c>
    </row>
    <row r="14357" spans="1:14" x14ac:dyDescent="0.25">
      <c r="A14357" s="111" t="s">
        <v>970</v>
      </c>
      <c r="B14357" s="111">
        <f>INDEX(kommuner!C:C,MATCH(_xlfn.NUMBERVALUE(A14357),kommuner!B:B,0))</f>
        <v>5055</v>
      </c>
      <c r="C14357" s="111" t="s">
        <v>127</v>
      </c>
      <c r="D14357" s="111" t="s">
        <v>127</v>
      </c>
      <c r="E14357" s="111" t="s">
        <v>123</v>
      </c>
      <c r="F14357" s="111" t="s">
        <v>179</v>
      </c>
      <c r="G14357" s="111" t="s">
        <v>186</v>
      </c>
      <c r="H14357" s="111" t="s">
        <v>179</v>
      </c>
      <c r="I14357" s="111" t="s">
        <v>186</v>
      </c>
      <c r="J14357" t="str">
        <f t="shared" si="448"/>
        <v>5055SkogOrganisk jordBlandingsskogSærs høy</v>
      </c>
      <c r="K14357" s="111">
        <v>-1.5726115302258048</v>
      </c>
      <c r="L14357" s="111">
        <v>0.92784825435236762</v>
      </c>
      <c r="M14357" s="111">
        <v>0.46510463492953991</v>
      </c>
      <c r="N14357" s="112">
        <f t="shared" si="449"/>
        <v>-0.17965864094389727</v>
      </c>
    </row>
    <row r="14358" spans="1:14" x14ac:dyDescent="0.25">
      <c r="A14358" s="111" t="s">
        <v>970</v>
      </c>
      <c r="B14358" s="111">
        <f>INDEX(kommuner!C:C,MATCH(_xlfn.NUMBERVALUE(A14358),kommuner!B:B,0))</f>
        <v>5055</v>
      </c>
      <c r="C14358" s="111" t="s">
        <v>127</v>
      </c>
      <c r="D14358" s="111" t="s">
        <v>127</v>
      </c>
      <c r="E14358" s="111" t="s">
        <v>123</v>
      </c>
      <c r="F14358" s="111" t="s">
        <v>185</v>
      </c>
      <c r="G14358" s="111" t="s">
        <v>180</v>
      </c>
      <c r="H14358" s="111" t="s">
        <v>185</v>
      </c>
      <c r="I14358" s="111" t="s">
        <v>180</v>
      </c>
      <c r="J14358" t="str">
        <f t="shared" si="448"/>
        <v>5055SkogOrganisk jordLauvskogHøy</v>
      </c>
      <c r="K14358" s="111">
        <v>-1.9913688882377358</v>
      </c>
      <c r="L14358" s="111">
        <v>0.92784825435236762</v>
      </c>
      <c r="M14358" s="111">
        <v>0.46510463492953991</v>
      </c>
      <c r="N14358" s="112">
        <f t="shared" si="449"/>
        <v>-0.59841599895582831</v>
      </c>
    </row>
    <row r="14359" spans="1:14" x14ac:dyDescent="0.25">
      <c r="A14359" s="111" t="s">
        <v>970</v>
      </c>
      <c r="B14359" s="111">
        <f>INDEX(kommuner!C:C,MATCH(_xlfn.NUMBERVALUE(A14359),kommuner!B:B,0))</f>
        <v>5055</v>
      </c>
      <c r="C14359" s="111" t="s">
        <v>127</v>
      </c>
      <c r="D14359" s="111" t="s">
        <v>127</v>
      </c>
      <c r="E14359" s="111" t="s">
        <v>123</v>
      </c>
      <c r="F14359" s="111" t="s">
        <v>185</v>
      </c>
      <c r="G14359" s="111" t="s">
        <v>167</v>
      </c>
      <c r="H14359" s="111" t="s">
        <v>185</v>
      </c>
      <c r="I14359" s="111" t="s">
        <v>167</v>
      </c>
      <c r="J14359" t="str">
        <f t="shared" si="448"/>
        <v>5055SkogOrganisk jordLauvskogImpediment</v>
      </c>
      <c r="K14359" s="111">
        <v>0.35000626494250675</v>
      </c>
      <c r="L14359" s="111">
        <v>0.92784825435236762</v>
      </c>
      <c r="M14359" s="111">
        <v>0.46510463492953991</v>
      </c>
      <c r="N14359" s="112">
        <f t="shared" si="449"/>
        <v>1.7429591542244141</v>
      </c>
    </row>
    <row r="14360" spans="1:14" x14ac:dyDescent="0.25">
      <c r="A14360" s="111" t="s">
        <v>970</v>
      </c>
      <c r="B14360" s="111">
        <f>INDEX(kommuner!C:C,MATCH(_xlfn.NUMBERVALUE(A14360),kommuner!B:B,0))</f>
        <v>5055</v>
      </c>
      <c r="C14360" s="111" t="s">
        <v>127</v>
      </c>
      <c r="D14360" s="111" t="s">
        <v>127</v>
      </c>
      <c r="E14360" s="111" t="s">
        <v>123</v>
      </c>
      <c r="F14360" s="111" t="s">
        <v>185</v>
      </c>
      <c r="G14360" s="111" t="s">
        <v>190</v>
      </c>
      <c r="H14360" s="111" t="s">
        <v>185</v>
      </c>
      <c r="I14360" s="111" t="s">
        <v>190</v>
      </c>
      <c r="J14360" t="str">
        <f t="shared" si="448"/>
        <v>5055SkogOrganisk jordLauvskogLav</v>
      </c>
      <c r="K14360" s="111">
        <v>1.1144075558526714</v>
      </c>
      <c r="L14360" s="111">
        <v>0.92784825435236762</v>
      </c>
      <c r="M14360" s="111">
        <v>0.46510463492953991</v>
      </c>
      <c r="N14360" s="112">
        <f t="shared" si="449"/>
        <v>2.5073604451345788</v>
      </c>
    </row>
    <row r="14361" spans="1:14" x14ac:dyDescent="0.25">
      <c r="A14361" s="111" t="s">
        <v>970</v>
      </c>
      <c r="B14361" s="111">
        <f>INDEX(kommuner!C:C,MATCH(_xlfn.NUMBERVALUE(A14361),kommuner!B:B,0))</f>
        <v>5055</v>
      </c>
      <c r="C14361" s="111" t="s">
        <v>127</v>
      </c>
      <c r="D14361" s="111" t="s">
        <v>127</v>
      </c>
      <c r="E14361" s="111" t="s">
        <v>123</v>
      </c>
      <c r="F14361" s="111" t="s">
        <v>185</v>
      </c>
      <c r="G14361" s="111" t="s">
        <v>173</v>
      </c>
      <c r="H14361" s="111" t="s">
        <v>185</v>
      </c>
      <c r="I14361" s="111" t="s">
        <v>173</v>
      </c>
      <c r="J14361" t="str">
        <f t="shared" si="448"/>
        <v>5055SkogOrganisk jordLauvskogMiddels</v>
      </c>
      <c r="K14361" s="111">
        <v>-0.62664468270982987</v>
      </c>
      <c r="L14361" s="111">
        <v>0.92784825435236762</v>
      </c>
      <c r="M14361" s="111">
        <v>0.46510463492953991</v>
      </c>
      <c r="N14361" s="112">
        <f t="shared" si="449"/>
        <v>0.76630820657207765</v>
      </c>
    </row>
    <row r="14362" spans="1:14" x14ac:dyDescent="0.25">
      <c r="A14362" s="111" t="s">
        <v>970</v>
      </c>
      <c r="B14362" s="111">
        <f>INDEX(kommuner!C:C,MATCH(_xlfn.NUMBERVALUE(A14362),kommuner!B:B,0))</f>
        <v>5055</v>
      </c>
      <c r="C14362" s="111" t="s">
        <v>127</v>
      </c>
      <c r="D14362" s="111" t="s">
        <v>127</v>
      </c>
      <c r="E14362" s="111" t="s">
        <v>123</v>
      </c>
      <c r="F14362" s="111" t="s">
        <v>185</v>
      </c>
      <c r="G14362" s="111" t="s">
        <v>186</v>
      </c>
      <c r="H14362" s="111" t="s">
        <v>185</v>
      </c>
      <c r="I14362" s="111" t="s">
        <v>186</v>
      </c>
      <c r="J14362" t="str">
        <f t="shared" si="448"/>
        <v>5055SkogOrganisk jordLauvskogSærs høy</v>
      </c>
      <c r="K14362" s="111">
        <v>-1.8997279926091779</v>
      </c>
      <c r="L14362" s="111">
        <v>0.92784825435236762</v>
      </c>
      <c r="M14362" s="111">
        <v>0.46510463492953991</v>
      </c>
      <c r="N14362" s="112">
        <f t="shared" si="449"/>
        <v>-0.50677510332727038</v>
      </c>
    </row>
    <row r="14363" spans="1:14" x14ac:dyDescent="0.25">
      <c r="A14363" s="111" t="s">
        <v>970</v>
      </c>
      <c r="B14363" s="111">
        <f>INDEX(kommuner!C:C,MATCH(_xlfn.NUMBERVALUE(A14363),kommuner!B:B,0))</f>
        <v>5055</v>
      </c>
      <c r="C14363" s="111" t="s">
        <v>83</v>
      </c>
      <c r="D14363" s="111" t="s">
        <v>83</v>
      </c>
      <c r="E14363" s="111" t="s">
        <v>126</v>
      </c>
      <c r="F14363" s="111" t="s">
        <v>139</v>
      </c>
      <c r="G14363" s="111" t="s">
        <v>139</v>
      </c>
      <c r="H14363" s="111" t="s">
        <v>139</v>
      </c>
      <c r="I14363" s="111" t="s">
        <v>139</v>
      </c>
      <c r="J14363" t="str">
        <f t="shared" si="448"/>
        <v>5055Utbygd arealMineraljord</v>
      </c>
      <c r="K14363" s="111">
        <v>-0.30524336409547759</v>
      </c>
      <c r="L14363" s="111">
        <v>0</v>
      </c>
      <c r="M14363" s="111">
        <v>1.303047089454229E-2</v>
      </c>
      <c r="N14363" s="112">
        <f t="shared" si="449"/>
        <v>-0.2922128932009353</v>
      </c>
    </row>
    <row r="14364" spans="1:14" x14ac:dyDescent="0.25">
      <c r="A14364" s="111" t="s">
        <v>970</v>
      </c>
      <c r="B14364" s="111">
        <f>INDEX(kommuner!C:C,MATCH(_xlfn.NUMBERVALUE(A14364),kommuner!B:B,0))</f>
        <v>5055</v>
      </c>
      <c r="C14364" s="111" t="s">
        <v>83</v>
      </c>
      <c r="D14364" s="111" t="s">
        <v>83</v>
      </c>
      <c r="E14364" s="111" t="s">
        <v>123</v>
      </c>
      <c r="F14364" s="111" t="s">
        <v>139</v>
      </c>
      <c r="G14364" s="111" t="s">
        <v>139</v>
      </c>
      <c r="H14364" s="111" t="s">
        <v>139</v>
      </c>
      <c r="I14364" s="111" t="s">
        <v>139</v>
      </c>
      <c r="J14364" t="str">
        <f t="shared" si="448"/>
        <v>5055Utbygd arealOrganisk jord</v>
      </c>
      <c r="K14364" s="111">
        <v>29.011421395201612</v>
      </c>
      <c r="L14364" s="111">
        <v>0</v>
      </c>
      <c r="M14364" s="111">
        <v>1.303047089454229E-2</v>
      </c>
      <c r="N14364" s="112">
        <f t="shared" si="449"/>
        <v>29.024451866096154</v>
      </c>
    </row>
    <row r="14365" spans="1:14" x14ac:dyDescent="0.25">
      <c r="A14365" s="111" t="s">
        <v>970</v>
      </c>
      <c r="B14365" s="111">
        <f>INDEX(kommuner!C:C,MATCH(_xlfn.NUMBERVALUE(A14365),kommuner!B:B,0))</f>
        <v>5055</v>
      </c>
      <c r="C14365" s="111" t="s">
        <v>181</v>
      </c>
      <c r="D14365" s="111" t="s">
        <v>181</v>
      </c>
      <c r="E14365" s="111" t="s">
        <v>123</v>
      </c>
      <c r="F14365" s="111" t="s">
        <v>139</v>
      </c>
      <c r="G14365" s="111" t="s">
        <v>139</v>
      </c>
      <c r="H14365" s="111" t="s">
        <v>139</v>
      </c>
      <c r="I14365" s="111" t="s">
        <v>139</v>
      </c>
      <c r="J14365" t="str">
        <f t="shared" si="448"/>
        <v>5055Vann og myrOrganisk jord</v>
      </c>
      <c r="K14365" s="111">
        <v>-0.29766799726667431</v>
      </c>
      <c r="L14365" s="111">
        <v>0</v>
      </c>
      <c r="M14365" s="111">
        <v>0</v>
      </c>
      <c r="N14365" s="112">
        <f t="shared" si="449"/>
        <v>-0.29766799726667431</v>
      </c>
    </row>
    <row r="14366" spans="1:14" x14ac:dyDescent="0.25">
      <c r="A14366" s="111" t="s">
        <v>971</v>
      </c>
      <c r="B14366" s="111">
        <f>INDEX(kommuner!C:C,MATCH(_xlfn.NUMBERVALUE(A14366),kommuner!B:B,0))</f>
        <v>5055</v>
      </c>
      <c r="C14366" s="111" t="s">
        <v>82</v>
      </c>
      <c r="D14366" s="111" t="s">
        <v>82</v>
      </c>
      <c r="E14366" s="111" t="s">
        <v>126</v>
      </c>
      <c r="F14366" s="111" t="s">
        <v>139</v>
      </c>
      <c r="G14366" s="111" t="s">
        <v>139</v>
      </c>
      <c r="H14366" s="111" t="s">
        <v>139</v>
      </c>
      <c r="I14366" s="111" t="s">
        <v>139</v>
      </c>
      <c r="J14366" t="str">
        <f t="shared" si="448"/>
        <v>5055Annen utmarkMineraljord</v>
      </c>
      <c r="K14366" s="111">
        <v>-7.1122377479755403E-2</v>
      </c>
      <c r="L14366" s="111">
        <v>0</v>
      </c>
      <c r="M14366" s="111">
        <v>0</v>
      </c>
      <c r="N14366" s="112">
        <f t="shared" si="449"/>
        <v>-7.1122377479755403E-2</v>
      </c>
    </row>
    <row r="14367" spans="1:14" x14ac:dyDescent="0.25">
      <c r="A14367" s="111" t="s">
        <v>971</v>
      </c>
      <c r="B14367" s="111">
        <f>INDEX(kommuner!C:C,MATCH(_xlfn.NUMBERVALUE(A14367),kommuner!B:B,0))</f>
        <v>5055</v>
      </c>
      <c r="C14367" s="111" t="s">
        <v>121</v>
      </c>
      <c r="D14367" s="111" t="s">
        <v>121</v>
      </c>
      <c r="E14367" s="111" t="s">
        <v>126</v>
      </c>
      <c r="F14367" s="111" t="s">
        <v>139</v>
      </c>
      <c r="G14367" s="111" t="s">
        <v>139</v>
      </c>
      <c r="H14367" s="111" t="s">
        <v>139</v>
      </c>
      <c r="I14367" s="111" t="s">
        <v>139</v>
      </c>
      <c r="J14367" t="str">
        <f t="shared" si="448"/>
        <v>5055BeiteMineraljord</v>
      </c>
      <c r="K14367" s="111">
        <v>-0.96338340838695502</v>
      </c>
      <c r="L14367" s="111">
        <v>0</v>
      </c>
      <c r="M14367" s="111">
        <v>1.2448711246839999E-7</v>
      </c>
      <c r="N14367" s="112">
        <f t="shared" si="449"/>
        <v>-0.96338328389984251</v>
      </c>
    </row>
    <row r="14368" spans="1:14" x14ac:dyDescent="0.25">
      <c r="A14368" s="111" t="s">
        <v>971</v>
      </c>
      <c r="B14368" s="111">
        <f>INDEX(kommuner!C:C,MATCH(_xlfn.NUMBERVALUE(A14368),kommuner!B:B,0))</f>
        <v>5055</v>
      </c>
      <c r="C14368" s="111" t="s">
        <v>121</v>
      </c>
      <c r="D14368" s="111" t="s">
        <v>121</v>
      </c>
      <c r="E14368" s="111" t="s">
        <v>123</v>
      </c>
      <c r="F14368" s="111" t="s">
        <v>139</v>
      </c>
      <c r="G14368" s="111" t="s">
        <v>139</v>
      </c>
      <c r="H14368" s="111" t="s">
        <v>139</v>
      </c>
      <c r="I14368" s="111" t="s">
        <v>139</v>
      </c>
      <c r="J14368" t="str">
        <f t="shared" si="448"/>
        <v>5055BeiteOrganisk jord</v>
      </c>
      <c r="K14368" s="111">
        <v>12.077525935985037</v>
      </c>
      <c r="L14368" s="111">
        <v>1.6412500000000001</v>
      </c>
      <c r="M14368" s="111">
        <v>0</v>
      </c>
      <c r="N14368" s="112">
        <f t="shared" si="449"/>
        <v>13.718775935985036</v>
      </c>
    </row>
    <row r="14369" spans="1:14" x14ac:dyDescent="0.25">
      <c r="A14369" s="111" t="s">
        <v>971</v>
      </c>
      <c r="B14369" s="111">
        <f>INDEX(kommuner!C:C,MATCH(_xlfn.NUMBERVALUE(A14369),kommuner!B:B,0))</f>
        <v>5055</v>
      </c>
      <c r="C14369" s="111" t="s">
        <v>84</v>
      </c>
      <c r="D14369" s="111" t="s">
        <v>84</v>
      </c>
      <c r="E14369" s="111" t="s">
        <v>126</v>
      </c>
      <c r="F14369" s="111" t="s">
        <v>139</v>
      </c>
      <c r="G14369" s="111" t="s">
        <v>139</v>
      </c>
      <c r="H14369" s="111" t="s">
        <v>139</v>
      </c>
      <c r="I14369" s="111" t="s">
        <v>139</v>
      </c>
      <c r="J14369" t="str">
        <f t="shared" si="448"/>
        <v>5055Dyrket markMineraljord</v>
      </c>
      <c r="K14369" s="111">
        <v>-0.19847781863867889</v>
      </c>
      <c r="L14369" s="111">
        <v>0</v>
      </c>
      <c r="M14369" s="111">
        <v>0</v>
      </c>
      <c r="N14369" s="112">
        <f t="shared" si="449"/>
        <v>-0.19847781863867889</v>
      </c>
    </row>
    <row r="14370" spans="1:14" x14ac:dyDescent="0.25">
      <c r="A14370" s="111" t="s">
        <v>971</v>
      </c>
      <c r="B14370" s="111">
        <f>INDEX(kommuner!C:C,MATCH(_xlfn.NUMBERVALUE(A14370),kommuner!B:B,0))</f>
        <v>5055</v>
      </c>
      <c r="C14370" s="111" t="s">
        <v>84</v>
      </c>
      <c r="D14370" s="111" t="s">
        <v>84</v>
      </c>
      <c r="E14370" s="111" t="s">
        <v>123</v>
      </c>
      <c r="F14370" s="111" t="s">
        <v>139</v>
      </c>
      <c r="G14370" s="111" t="s">
        <v>139</v>
      </c>
      <c r="H14370" s="111" t="s">
        <v>139</v>
      </c>
      <c r="I14370" s="111" t="s">
        <v>139</v>
      </c>
      <c r="J14370" t="str">
        <f t="shared" si="448"/>
        <v>5055Dyrket markOrganisk jord</v>
      </c>
      <c r="K14370" s="111">
        <v>28.726149366675592</v>
      </c>
      <c r="L14370" s="111">
        <v>1.45625</v>
      </c>
      <c r="M14370" s="111">
        <v>0</v>
      </c>
      <c r="N14370" s="112">
        <f t="shared" si="449"/>
        <v>30.182399366675593</v>
      </c>
    </row>
    <row r="14371" spans="1:14" x14ac:dyDescent="0.25">
      <c r="A14371" s="111" t="s">
        <v>971</v>
      </c>
      <c r="B14371" s="111">
        <f>INDEX(kommuner!C:C,MATCH(_xlfn.NUMBERVALUE(A14371),kommuner!B:B,0))</f>
        <v>5055</v>
      </c>
      <c r="C14371" s="111" t="s">
        <v>127</v>
      </c>
      <c r="D14371" s="111" t="s">
        <v>127</v>
      </c>
      <c r="E14371" s="111" t="s">
        <v>126</v>
      </c>
      <c r="F14371" s="111" t="s">
        <v>172</v>
      </c>
      <c r="G14371" s="111" t="s">
        <v>180</v>
      </c>
      <c r="H14371" s="111" t="s">
        <v>172</v>
      </c>
      <c r="I14371" s="111" t="s">
        <v>180</v>
      </c>
      <c r="J14371" t="str">
        <f t="shared" si="448"/>
        <v>5055SkogMineraljordBarskogHøy</v>
      </c>
      <c r="K14371" s="111">
        <v>-6.422849649670499</v>
      </c>
      <c r="L14371" s="111">
        <v>0.85306406685236758</v>
      </c>
      <c r="M14371" s="111">
        <v>6.4056614999681585E-2</v>
      </c>
      <c r="N14371" s="112">
        <f t="shared" si="449"/>
        <v>-5.5057289678184498</v>
      </c>
    </row>
    <row r="14372" spans="1:14" x14ac:dyDescent="0.25">
      <c r="A14372" s="111" t="s">
        <v>971</v>
      </c>
      <c r="B14372" s="111">
        <f>INDEX(kommuner!C:C,MATCH(_xlfn.NUMBERVALUE(A14372),kommuner!B:B,0))</f>
        <v>5055</v>
      </c>
      <c r="C14372" s="111" t="s">
        <v>127</v>
      </c>
      <c r="D14372" s="111" t="s">
        <v>127</v>
      </c>
      <c r="E14372" s="111" t="s">
        <v>126</v>
      </c>
      <c r="F14372" s="111" t="s">
        <v>172</v>
      </c>
      <c r="G14372" s="111" t="s">
        <v>167</v>
      </c>
      <c r="H14372" s="111" t="s">
        <v>172</v>
      </c>
      <c r="I14372" s="111" t="s">
        <v>167</v>
      </c>
      <c r="J14372" t="str">
        <f t="shared" si="448"/>
        <v>5055SkogMineraljordBarskogImpediment</v>
      </c>
      <c r="K14372" s="111">
        <v>-0.94873102042732593</v>
      </c>
      <c r="L14372" s="111">
        <v>0.85306406685236758</v>
      </c>
      <c r="M14372" s="111">
        <v>6.3979989500968365E-2</v>
      </c>
      <c r="N14372" s="112">
        <f t="shared" si="449"/>
        <v>-3.1686964073989993E-2</v>
      </c>
    </row>
    <row r="14373" spans="1:14" x14ac:dyDescent="0.25">
      <c r="A14373" s="111" t="s">
        <v>971</v>
      </c>
      <c r="B14373" s="111">
        <f>INDEX(kommuner!C:C,MATCH(_xlfn.NUMBERVALUE(A14373),kommuner!B:B,0))</f>
        <v>5055</v>
      </c>
      <c r="C14373" s="111" t="s">
        <v>127</v>
      </c>
      <c r="D14373" s="111" t="s">
        <v>127</v>
      </c>
      <c r="E14373" s="111" t="s">
        <v>126</v>
      </c>
      <c r="F14373" s="111" t="s">
        <v>172</v>
      </c>
      <c r="G14373" s="111" t="s">
        <v>190</v>
      </c>
      <c r="H14373" s="111" t="s">
        <v>172</v>
      </c>
      <c r="I14373" s="111" t="s">
        <v>190</v>
      </c>
      <c r="J14373" t="str">
        <f t="shared" si="448"/>
        <v>5055SkogMineraljordBarskogLav</v>
      </c>
      <c r="K14373" s="111">
        <v>-0.862084627791601</v>
      </c>
      <c r="L14373" s="111">
        <v>0.85306406685236758</v>
      </c>
      <c r="M14373" s="111">
        <v>6.3979989500968365E-2</v>
      </c>
      <c r="N14373" s="112">
        <f t="shared" si="449"/>
        <v>5.4959428561734941E-2</v>
      </c>
    </row>
    <row r="14374" spans="1:14" x14ac:dyDescent="0.25">
      <c r="A14374" s="111" t="s">
        <v>971</v>
      </c>
      <c r="B14374" s="111">
        <f>INDEX(kommuner!C:C,MATCH(_xlfn.NUMBERVALUE(A14374),kommuner!B:B,0))</f>
        <v>5055</v>
      </c>
      <c r="C14374" s="111" t="s">
        <v>127</v>
      </c>
      <c r="D14374" s="111" t="s">
        <v>127</v>
      </c>
      <c r="E14374" s="111" t="s">
        <v>126</v>
      </c>
      <c r="F14374" s="111" t="s">
        <v>172</v>
      </c>
      <c r="G14374" s="111" t="s">
        <v>173</v>
      </c>
      <c r="H14374" s="111" t="s">
        <v>172</v>
      </c>
      <c r="I14374" s="111" t="s">
        <v>173</v>
      </c>
      <c r="J14374" t="str">
        <f t="shared" si="448"/>
        <v>5055SkogMineraljordBarskogMiddels</v>
      </c>
      <c r="K14374" s="111">
        <v>-3.6406993276041288</v>
      </c>
      <c r="L14374" s="111">
        <v>0.85306406685236758</v>
      </c>
      <c r="M14374" s="111">
        <v>6.4056614999681585E-2</v>
      </c>
      <c r="N14374" s="112">
        <f t="shared" si="449"/>
        <v>-2.7235786457520796</v>
      </c>
    </row>
    <row r="14375" spans="1:14" x14ac:dyDescent="0.25">
      <c r="A14375" s="111" t="s">
        <v>971</v>
      </c>
      <c r="B14375" s="111">
        <f>INDEX(kommuner!C:C,MATCH(_xlfn.NUMBERVALUE(A14375),kommuner!B:B,0))</f>
        <v>5055</v>
      </c>
      <c r="C14375" s="111" t="s">
        <v>127</v>
      </c>
      <c r="D14375" s="111" t="s">
        <v>127</v>
      </c>
      <c r="E14375" s="111" t="s">
        <v>126</v>
      </c>
      <c r="F14375" s="111" t="s">
        <v>172</v>
      </c>
      <c r="G14375" s="111" t="s">
        <v>186</v>
      </c>
      <c r="H14375" s="111" t="s">
        <v>172</v>
      </c>
      <c r="I14375" s="111" t="s">
        <v>186</v>
      </c>
      <c r="J14375" t="str">
        <f t="shared" si="448"/>
        <v>5055SkogMineraljordBarskogSærs høy</v>
      </c>
      <c r="K14375" s="111">
        <v>0.12072674540874306</v>
      </c>
      <c r="L14375" s="111">
        <v>0.85306406685236758</v>
      </c>
      <c r="M14375" s="111">
        <v>6.4056614999681585E-2</v>
      </c>
      <c r="N14375" s="112">
        <f t="shared" si="449"/>
        <v>1.0378474272607923</v>
      </c>
    </row>
    <row r="14376" spans="1:14" x14ac:dyDescent="0.25">
      <c r="A14376" s="111" t="s">
        <v>971</v>
      </c>
      <c r="B14376" s="111">
        <f>INDEX(kommuner!C:C,MATCH(_xlfn.NUMBERVALUE(A14376),kommuner!B:B,0))</f>
        <v>5055</v>
      </c>
      <c r="C14376" s="111" t="s">
        <v>127</v>
      </c>
      <c r="D14376" s="111" t="s">
        <v>127</v>
      </c>
      <c r="E14376" s="111" t="s">
        <v>126</v>
      </c>
      <c r="F14376" s="111" t="s">
        <v>179</v>
      </c>
      <c r="G14376" s="111" t="s">
        <v>180</v>
      </c>
      <c r="H14376" s="111" t="s">
        <v>179</v>
      </c>
      <c r="I14376" s="111" t="s">
        <v>180</v>
      </c>
      <c r="J14376" t="str">
        <f t="shared" si="448"/>
        <v>5055SkogMineraljordBlandingsskogHøy</v>
      </c>
      <c r="K14376" s="111">
        <v>-7.1939050909469406</v>
      </c>
      <c r="L14376" s="111">
        <v>0.85306406685236758</v>
      </c>
      <c r="M14376" s="111">
        <v>6.3979989500968365E-2</v>
      </c>
      <c r="N14376" s="112">
        <f t="shared" si="449"/>
        <v>-6.2768610345936047</v>
      </c>
    </row>
    <row r="14377" spans="1:14" x14ac:dyDescent="0.25">
      <c r="A14377" s="111" t="s">
        <v>971</v>
      </c>
      <c r="B14377" s="111">
        <f>INDEX(kommuner!C:C,MATCH(_xlfn.NUMBERVALUE(A14377),kommuner!B:B,0))</f>
        <v>5055</v>
      </c>
      <c r="C14377" s="111" t="s">
        <v>127</v>
      </c>
      <c r="D14377" s="111" t="s">
        <v>127</v>
      </c>
      <c r="E14377" s="111" t="s">
        <v>126</v>
      </c>
      <c r="F14377" s="111" t="s">
        <v>179</v>
      </c>
      <c r="G14377" s="111" t="s">
        <v>167</v>
      </c>
      <c r="H14377" s="111" t="s">
        <v>179</v>
      </c>
      <c r="I14377" s="111" t="s">
        <v>167</v>
      </c>
      <c r="J14377" t="str">
        <f t="shared" si="448"/>
        <v>5055SkogMineraljordBlandingsskogImpediment</v>
      </c>
      <c r="K14377" s="111">
        <v>-1.0519587113170448</v>
      </c>
      <c r="L14377" s="111">
        <v>0.85306406685236758</v>
      </c>
      <c r="M14377" s="111">
        <v>6.3979989500968365E-2</v>
      </c>
      <c r="N14377" s="112">
        <f t="shared" si="449"/>
        <v>-0.13491465496370883</v>
      </c>
    </row>
    <row r="14378" spans="1:14" x14ac:dyDescent="0.25">
      <c r="A14378" s="111" t="s">
        <v>971</v>
      </c>
      <c r="B14378" s="111">
        <f>INDEX(kommuner!C:C,MATCH(_xlfn.NUMBERVALUE(A14378),kommuner!B:B,0))</f>
        <v>5055</v>
      </c>
      <c r="C14378" s="111" t="s">
        <v>127</v>
      </c>
      <c r="D14378" s="111" t="s">
        <v>127</v>
      </c>
      <c r="E14378" s="111" t="s">
        <v>126</v>
      </c>
      <c r="F14378" s="111" t="s">
        <v>179</v>
      </c>
      <c r="G14378" s="111" t="s">
        <v>190</v>
      </c>
      <c r="H14378" s="111" t="s">
        <v>179</v>
      </c>
      <c r="I14378" s="111" t="s">
        <v>190</v>
      </c>
      <c r="J14378" t="str">
        <f t="shared" si="448"/>
        <v>5055SkogMineraljordBlandingsskogLav</v>
      </c>
      <c r="K14378" s="111">
        <v>-1.7812179955424279</v>
      </c>
      <c r="L14378" s="111">
        <v>0.85306406685236758</v>
      </c>
      <c r="M14378" s="111">
        <v>6.3979989500968365E-2</v>
      </c>
      <c r="N14378" s="112">
        <f t="shared" si="449"/>
        <v>-0.86417393918909191</v>
      </c>
    </row>
    <row r="14379" spans="1:14" x14ac:dyDescent="0.25">
      <c r="A14379" s="111" t="s">
        <v>971</v>
      </c>
      <c r="B14379" s="111">
        <f>INDEX(kommuner!C:C,MATCH(_xlfn.NUMBERVALUE(A14379),kommuner!B:B,0))</f>
        <v>5055</v>
      </c>
      <c r="C14379" s="111" t="s">
        <v>127</v>
      </c>
      <c r="D14379" s="111" t="s">
        <v>127</v>
      </c>
      <c r="E14379" s="111" t="s">
        <v>126</v>
      </c>
      <c r="F14379" s="111" t="s">
        <v>179</v>
      </c>
      <c r="G14379" s="111" t="s">
        <v>173</v>
      </c>
      <c r="H14379" s="111" t="s">
        <v>179</v>
      </c>
      <c r="I14379" s="111" t="s">
        <v>173</v>
      </c>
      <c r="J14379" t="str">
        <f t="shared" si="448"/>
        <v>5055SkogMineraljordBlandingsskogMiddels</v>
      </c>
      <c r="K14379" s="111">
        <v>-3.4741824145851954</v>
      </c>
      <c r="L14379" s="111">
        <v>0.85306406685236758</v>
      </c>
      <c r="M14379" s="111">
        <v>6.3979989500968365E-2</v>
      </c>
      <c r="N14379" s="112">
        <f t="shared" si="449"/>
        <v>-2.5571383582318594</v>
      </c>
    </row>
    <row r="14380" spans="1:14" x14ac:dyDescent="0.25">
      <c r="A14380" s="111" t="s">
        <v>971</v>
      </c>
      <c r="B14380" s="111">
        <f>INDEX(kommuner!C:C,MATCH(_xlfn.NUMBERVALUE(A14380),kommuner!B:B,0))</f>
        <v>5055</v>
      </c>
      <c r="C14380" s="111" t="s">
        <v>127</v>
      </c>
      <c r="D14380" s="111" t="s">
        <v>127</v>
      </c>
      <c r="E14380" s="111" t="s">
        <v>126</v>
      </c>
      <c r="F14380" s="111" t="s">
        <v>179</v>
      </c>
      <c r="G14380" s="111" t="s">
        <v>186</v>
      </c>
      <c r="H14380" s="111" t="s">
        <v>179</v>
      </c>
      <c r="I14380" s="111" t="s">
        <v>186</v>
      </c>
      <c r="J14380" t="str">
        <f t="shared" si="448"/>
        <v>5055SkogMineraljordBlandingsskogSærs høy</v>
      </c>
      <c r="K14380" s="111">
        <v>-2.9395925245326562</v>
      </c>
      <c r="L14380" s="111">
        <v>0.85306406685236758</v>
      </c>
      <c r="M14380" s="111">
        <v>6.3979989500968365E-2</v>
      </c>
      <c r="N14380" s="112">
        <f t="shared" si="449"/>
        <v>-2.0225484681793202</v>
      </c>
    </row>
    <row r="14381" spans="1:14" x14ac:dyDescent="0.25">
      <c r="A14381" s="111" t="s">
        <v>971</v>
      </c>
      <c r="B14381" s="111">
        <f>INDEX(kommuner!C:C,MATCH(_xlfn.NUMBERVALUE(A14381),kommuner!B:B,0))</f>
        <v>5055</v>
      </c>
      <c r="C14381" s="111" t="s">
        <v>127</v>
      </c>
      <c r="D14381" s="111" t="s">
        <v>127</v>
      </c>
      <c r="E14381" s="111" t="s">
        <v>126</v>
      </c>
      <c r="F14381" s="111" t="s">
        <v>185</v>
      </c>
      <c r="G14381" s="111" t="s">
        <v>180</v>
      </c>
      <c r="H14381" s="111" t="s">
        <v>185</v>
      </c>
      <c r="I14381" s="111" t="s">
        <v>180</v>
      </c>
      <c r="J14381" t="str">
        <f t="shared" si="448"/>
        <v>5055SkogMineraljordLauvskogHøy</v>
      </c>
      <c r="K14381" s="111">
        <v>-3.9961118073383664</v>
      </c>
      <c r="L14381" s="111">
        <v>0.85306406685236758</v>
      </c>
      <c r="M14381" s="111">
        <v>6.3979989500968365E-2</v>
      </c>
      <c r="N14381" s="112">
        <f t="shared" si="449"/>
        <v>-3.0790677509850304</v>
      </c>
    </row>
    <row r="14382" spans="1:14" x14ac:dyDescent="0.25">
      <c r="A14382" s="111" t="s">
        <v>971</v>
      </c>
      <c r="B14382" s="111">
        <f>INDEX(kommuner!C:C,MATCH(_xlfn.NUMBERVALUE(A14382),kommuner!B:B,0))</f>
        <v>5055</v>
      </c>
      <c r="C14382" s="111" t="s">
        <v>127</v>
      </c>
      <c r="D14382" s="111" t="s">
        <v>127</v>
      </c>
      <c r="E14382" s="111" t="s">
        <v>126</v>
      </c>
      <c r="F14382" s="111" t="s">
        <v>185</v>
      </c>
      <c r="G14382" s="111" t="s">
        <v>167</v>
      </c>
      <c r="H14382" s="111" t="s">
        <v>185</v>
      </c>
      <c r="I14382" s="111" t="s">
        <v>167</v>
      </c>
      <c r="J14382" t="str">
        <f t="shared" si="448"/>
        <v>5055SkogMineraljordLauvskogImpediment</v>
      </c>
      <c r="K14382" s="111">
        <v>-1.0417316356348201</v>
      </c>
      <c r="L14382" s="111">
        <v>0.85306406685236758</v>
      </c>
      <c r="M14382" s="111">
        <v>6.3979989500968365E-2</v>
      </c>
      <c r="N14382" s="112">
        <f t="shared" si="449"/>
        <v>-0.12468757928148413</v>
      </c>
    </row>
    <row r="14383" spans="1:14" x14ac:dyDescent="0.25">
      <c r="A14383" s="111" t="s">
        <v>971</v>
      </c>
      <c r="B14383" s="111">
        <f>INDEX(kommuner!C:C,MATCH(_xlfn.NUMBERVALUE(A14383),kommuner!B:B,0))</f>
        <v>5055</v>
      </c>
      <c r="C14383" s="111" t="s">
        <v>127</v>
      </c>
      <c r="D14383" s="111" t="s">
        <v>127</v>
      </c>
      <c r="E14383" s="111" t="s">
        <v>126</v>
      </c>
      <c r="F14383" s="111" t="s">
        <v>185</v>
      </c>
      <c r="G14383" s="111" t="s">
        <v>190</v>
      </c>
      <c r="H14383" s="111" t="s">
        <v>185</v>
      </c>
      <c r="I14383" s="111" t="s">
        <v>190</v>
      </c>
      <c r="J14383" t="str">
        <f t="shared" si="448"/>
        <v>5055SkogMineraljordLauvskogLav</v>
      </c>
      <c r="K14383" s="111">
        <v>-8.9748170935426599E-2</v>
      </c>
      <c r="L14383" s="111">
        <v>0.85306406685236758</v>
      </c>
      <c r="M14383" s="111">
        <v>6.3979989500968365E-2</v>
      </c>
      <c r="N14383" s="112">
        <f t="shared" si="449"/>
        <v>0.82729588541790933</v>
      </c>
    </row>
    <row r="14384" spans="1:14" x14ac:dyDescent="0.25">
      <c r="A14384" s="111" t="s">
        <v>971</v>
      </c>
      <c r="B14384" s="111">
        <f>INDEX(kommuner!C:C,MATCH(_xlfn.NUMBERVALUE(A14384),kommuner!B:B,0))</f>
        <v>5055</v>
      </c>
      <c r="C14384" s="111" t="s">
        <v>127</v>
      </c>
      <c r="D14384" s="111" t="s">
        <v>127</v>
      </c>
      <c r="E14384" s="111" t="s">
        <v>126</v>
      </c>
      <c r="F14384" s="111" t="s">
        <v>185</v>
      </c>
      <c r="G14384" s="111" t="s">
        <v>173</v>
      </c>
      <c r="H14384" s="111" t="s">
        <v>185</v>
      </c>
      <c r="I14384" s="111" t="s">
        <v>173</v>
      </c>
      <c r="J14384" t="str">
        <f t="shared" si="448"/>
        <v>5055SkogMineraljordLauvskogMiddels</v>
      </c>
      <c r="K14384" s="111">
        <v>-2.4407766010203638</v>
      </c>
      <c r="L14384" s="111">
        <v>0.85306406685236758</v>
      </c>
      <c r="M14384" s="111">
        <v>6.3979989500968365E-2</v>
      </c>
      <c r="N14384" s="112">
        <f t="shared" si="449"/>
        <v>-1.523732544667028</v>
      </c>
    </row>
    <row r="14385" spans="1:14" x14ac:dyDescent="0.25">
      <c r="A14385" s="111" t="s">
        <v>971</v>
      </c>
      <c r="B14385" s="111">
        <f>INDEX(kommuner!C:C,MATCH(_xlfn.NUMBERVALUE(A14385),kommuner!B:B,0))</f>
        <v>5055</v>
      </c>
      <c r="C14385" s="111" t="s">
        <v>127</v>
      </c>
      <c r="D14385" s="111" t="s">
        <v>127</v>
      </c>
      <c r="E14385" s="111" t="s">
        <v>126</v>
      </c>
      <c r="F14385" s="111" t="s">
        <v>185</v>
      </c>
      <c r="G14385" s="111" t="s">
        <v>186</v>
      </c>
      <c r="H14385" s="111" t="s">
        <v>185</v>
      </c>
      <c r="I14385" s="111" t="s">
        <v>186</v>
      </c>
      <c r="J14385" t="str">
        <f t="shared" si="448"/>
        <v>5055SkogMineraljordLauvskogSærs høy</v>
      </c>
      <c r="K14385" s="111">
        <v>-3.6560473259425113</v>
      </c>
      <c r="L14385" s="111">
        <v>0.85306406685236758</v>
      </c>
      <c r="M14385" s="111">
        <v>6.3979989500968365E-2</v>
      </c>
      <c r="N14385" s="112">
        <f t="shared" si="449"/>
        <v>-2.7390032695891753</v>
      </c>
    </row>
    <row r="14386" spans="1:14" x14ac:dyDescent="0.25">
      <c r="A14386" s="111" t="s">
        <v>971</v>
      </c>
      <c r="B14386" s="111">
        <f>INDEX(kommuner!C:C,MATCH(_xlfn.NUMBERVALUE(A14386),kommuner!B:B,0))</f>
        <v>5055</v>
      </c>
      <c r="C14386" s="111" t="s">
        <v>127</v>
      </c>
      <c r="D14386" s="111" t="s">
        <v>127</v>
      </c>
      <c r="E14386" s="111" t="s">
        <v>123</v>
      </c>
      <c r="F14386" s="111" t="s">
        <v>172</v>
      </c>
      <c r="G14386" s="111" t="s">
        <v>180</v>
      </c>
      <c r="H14386" s="111" t="s">
        <v>172</v>
      </c>
      <c r="I14386" s="111" t="s">
        <v>180</v>
      </c>
      <c r="J14386" t="str">
        <f t="shared" si="448"/>
        <v>5055SkogOrganisk jordBarskogHøy</v>
      </c>
      <c r="K14386" s="111">
        <v>-2.5184559031994138</v>
      </c>
      <c r="L14386" s="111">
        <v>0.92784825435236762</v>
      </c>
      <c r="M14386" s="111">
        <v>0.46518126042825314</v>
      </c>
      <c r="N14386" s="112">
        <f t="shared" si="449"/>
        <v>-1.1254263884187932</v>
      </c>
    </row>
    <row r="14387" spans="1:14" x14ac:dyDescent="0.25">
      <c r="A14387" s="111" t="s">
        <v>971</v>
      </c>
      <c r="B14387" s="111">
        <f>INDEX(kommuner!C:C,MATCH(_xlfn.NUMBERVALUE(A14387),kommuner!B:B,0))</f>
        <v>5055</v>
      </c>
      <c r="C14387" s="111" t="s">
        <v>127</v>
      </c>
      <c r="D14387" s="111" t="s">
        <v>127</v>
      </c>
      <c r="E14387" s="111" t="s">
        <v>123</v>
      </c>
      <c r="F14387" s="111" t="s">
        <v>172</v>
      </c>
      <c r="G14387" s="111" t="s">
        <v>167</v>
      </c>
      <c r="H14387" s="111" t="s">
        <v>172</v>
      </c>
      <c r="I14387" s="111" t="s">
        <v>167</v>
      </c>
      <c r="J14387" t="str">
        <f t="shared" si="448"/>
        <v>5055SkogOrganisk jordBarskogImpediment</v>
      </c>
      <c r="K14387" s="111">
        <v>-0.17137422385314094</v>
      </c>
      <c r="L14387" s="111">
        <v>0.92784825435236762</v>
      </c>
      <c r="M14387" s="111">
        <v>0.46510463492953991</v>
      </c>
      <c r="N14387" s="112">
        <f t="shared" si="449"/>
        <v>1.2215786654287666</v>
      </c>
    </row>
    <row r="14388" spans="1:14" x14ac:dyDescent="0.25">
      <c r="A14388" s="111" t="s">
        <v>971</v>
      </c>
      <c r="B14388" s="111">
        <f>INDEX(kommuner!C:C,MATCH(_xlfn.NUMBERVALUE(A14388),kommuner!B:B,0))</f>
        <v>5055</v>
      </c>
      <c r="C14388" s="111" t="s">
        <v>127</v>
      </c>
      <c r="D14388" s="111" t="s">
        <v>127</v>
      </c>
      <c r="E14388" s="111" t="s">
        <v>123</v>
      </c>
      <c r="F14388" s="111" t="s">
        <v>172</v>
      </c>
      <c r="G14388" s="111" t="s">
        <v>190</v>
      </c>
      <c r="H14388" s="111" t="s">
        <v>172</v>
      </c>
      <c r="I14388" s="111" t="s">
        <v>190</v>
      </c>
      <c r="J14388" t="str">
        <f t="shared" si="448"/>
        <v>5055SkogOrganisk jordBarskogLav</v>
      </c>
      <c r="K14388" s="111">
        <v>-0.50666953101693391</v>
      </c>
      <c r="L14388" s="111">
        <v>0.92784825435236762</v>
      </c>
      <c r="M14388" s="111">
        <v>0.46510463492953991</v>
      </c>
      <c r="N14388" s="112">
        <f t="shared" si="449"/>
        <v>0.88628335826497362</v>
      </c>
    </row>
    <row r="14389" spans="1:14" x14ac:dyDescent="0.25">
      <c r="A14389" s="111" t="s">
        <v>971</v>
      </c>
      <c r="B14389" s="111">
        <f>INDEX(kommuner!C:C,MATCH(_xlfn.NUMBERVALUE(A14389),kommuner!B:B,0))</f>
        <v>5055</v>
      </c>
      <c r="C14389" s="111" t="s">
        <v>127</v>
      </c>
      <c r="D14389" s="111" t="s">
        <v>127</v>
      </c>
      <c r="E14389" s="111" t="s">
        <v>123</v>
      </c>
      <c r="F14389" s="111" t="s">
        <v>172</v>
      </c>
      <c r="G14389" s="111" t="s">
        <v>173</v>
      </c>
      <c r="H14389" s="111" t="s">
        <v>172</v>
      </c>
      <c r="I14389" s="111" t="s">
        <v>173</v>
      </c>
      <c r="J14389" t="str">
        <f t="shared" si="448"/>
        <v>5055SkogOrganisk jordBarskogMiddels</v>
      </c>
      <c r="K14389" s="111">
        <v>-1.5571490961494638</v>
      </c>
      <c r="L14389" s="111">
        <v>0.92784825435236762</v>
      </c>
      <c r="M14389" s="111">
        <v>0.46518126042825314</v>
      </c>
      <c r="N14389" s="112">
        <f t="shared" si="449"/>
        <v>-0.16411958136884308</v>
      </c>
    </row>
    <row r="14390" spans="1:14" x14ac:dyDescent="0.25">
      <c r="A14390" s="111" t="s">
        <v>971</v>
      </c>
      <c r="B14390" s="111">
        <f>INDEX(kommuner!C:C,MATCH(_xlfn.NUMBERVALUE(A14390),kommuner!B:B,0))</f>
        <v>5055</v>
      </c>
      <c r="C14390" s="111" t="s">
        <v>127</v>
      </c>
      <c r="D14390" s="111" t="s">
        <v>127</v>
      </c>
      <c r="E14390" s="111" t="s">
        <v>123</v>
      </c>
      <c r="F14390" s="111" t="s">
        <v>172</v>
      </c>
      <c r="G14390" s="111" t="s">
        <v>186</v>
      </c>
      <c r="H14390" s="111" t="s">
        <v>172</v>
      </c>
      <c r="I14390" s="111" t="s">
        <v>186</v>
      </c>
      <c r="J14390" t="str">
        <f t="shared" si="448"/>
        <v>5055SkogOrganisk jordBarskogSærs høy</v>
      </c>
      <c r="K14390" s="111">
        <v>2.5548655235722699</v>
      </c>
      <c r="L14390" s="111">
        <v>0.92784825435236762</v>
      </c>
      <c r="M14390" s="111">
        <v>0.46518126042825314</v>
      </c>
      <c r="N14390" s="112">
        <f t="shared" si="449"/>
        <v>3.9478950383528906</v>
      </c>
    </row>
    <row r="14391" spans="1:14" x14ac:dyDescent="0.25">
      <c r="A14391" s="111" t="s">
        <v>971</v>
      </c>
      <c r="B14391" s="111">
        <f>INDEX(kommuner!C:C,MATCH(_xlfn.NUMBERVALUE(A14391),kommuner!B:B,0))</f>
        <v>5055</v>
      </c>
      <c r="C14391" s="111" t="s">
        <v>127</v>
      </c>
      <c r="D14391" s="111" t="s">
        <v>127</v>
      </c>
      <c r="E14391" s="111" t="s">
        <v>123</v>
      </c>
      <c r="F14391" s="111" t="s">
        <v>179</v>
      </c>
      <c r="G14391" s="111" t="s">
        <v>180</v>
      </c>
      <c r="H14391" s="111" t="s">
        <v>179</v>
      </c>
      <c r="I14391" s="111" t="s">
        <v>180</v>
      </c>
      <c r="J14391" t="str">
        <f t="shared" si="448"/>
        <v>5055SkogOrganisk jordBlandingsskogHøy</v>
      </c>
      <c r="K14391" s="111">
        <v>-5.5554344456832343</v>
      </c>
      <c r="L14391" s="111">
        <v>0.92784825435236762</v>
      </c>
      <c r="M14391" s="111">
        <v>0.46510463492953991</v>
      </c>
      <c r="N14391" s="112">
        <f t="shared" si="449"/>
        <v>-4.1624815564013264</v>
      </c>
    </row>
    <row r="14392" spans="1:14" x14ac:dyDescent="0.25">
      <c r="A14392" s="111" t="s">
        <v>971</v>
      </c>
      <c r="B14392" s="111">
        <f>INDEX(kommuner!C:C,MATCH(_xlfn.NUMBERVALUE(A14392),kommuner!B:B,0))</f>
        <v>5055</v>
      </c>
      <c r="C14392" s="111" t="s">
        <v>127</v>
      </c>
      <c r="D14392" s="111" t="s">
        <v>127</v>
      </c>
      <c r="E14392" s="111" t="s">
        <v>123</v>
      </c>
      <c r="F14392" s="111" t="s">
        <v>179</v>
      </c>
      <c r="G14392" s="111" t="s">
        <v>167</v>
      </c>
      <c r="H14392" s="111" t="s">
        <v>179</v>
      </c>
      <c r="I14392" s="111" t="s">
        <v>167</v>
      </c>
      <c r="J14392" t="str">
        <f t="shared" si="448"/>
        <v>5055SkogOrganisk jordBlandingsskogImpediment</v>
      </c>
      <c r="K14392" s="111">
        <v>-0.28586344175800005</v>
      </c>
      <c r="L14392" s="111">
        <v>0.92784825435236762</v>
      </c>
      <c r="M14392" s="111">
        <v>0.46510463492953991</v>
      </c>
      <c r="N14392" s="112">
        <f t="shared" si="449"/>
        <v>1.1070894475239075</v>
      </c>
    </row>
    <row r="14393" spans="1:14" x14ac:dyDescent="0.25">
      <c r="A14393" s="111" t="s">
        <v>971</v>
      </c>
      <c r="B14393" s="111">
        <f>INDEX(kommuner!C:C,MATCH(_xlfn.NUMBERVALUE(A14393),kommuner!B:B,0))</f>
        <v>5055</v>
      </c>
      <c r="C14393" s="111" t="s">
        <v>127</v>
      </c>
      <c r="D14393" s="111" t="s">
        <v>127</v>
      </c>
      <c r="E14393" s="111" t="s">
        <v>123</v>
      </c>
      <c r="F14393" s="111" t="s">
        <v>179</v>
      </c>
      <c r="G14393" s="111" t="s">
        <v>190</v>
      </c>
      <c r="H14393" s="111" t="s">
        <v>179</v>
      </c>
      <c r="I14393" s="111" t="s">
        <v>190</v>
      </c>
      <c r="J14393" t="str">
        <f t="shared" si="448"/>
        <v>5055SkogOrganisk jordBlandingsskogLav</v>
      </c>
      <c r="K14393" s="111">
        <v>-1.2347339377887629</v>
      </c>
      <c r="L14393" s="111">
        <v>0.92784825435236762</v>
      </c>
      <c r="M14393" s="111">
        <v>0.46510463492953991</v>
      </c>
      <c r="N14393" s="112">
        <f t="shared" si="449"/>
        <v>0.15821895149314458</v>
      </c>
    </row>
    <row r="14394" spans="1:14" x14ac:dyDescent="0.25">
      <c r="A14394" s="111" t="s">
        <v>971</v>
      </c>
      <c r="B14394" s="111">
        <f>INDEX(kommuner!C:C,MATCH(_xlfn.NUMBERVALUE(A14394),kommuner!B:B,0))</f>
        <v>5055</v>
      </c>
      <c r="C14394" s="111" t="s">
        <v>127</v>
      </c>
      <c r="D14394" s="111" t="s">
        <v>127</v>
      </c>
      <c r="E14394" s="111" t="s">
        <v>123</v>
      </c>
      <c r="F14394" s="111" t="s">
        <v>179</v>
      </c>
      <c r="G14394" s="111" t="s">
        <v>173</v>
      </c>
      <c r="H14394" s="111" t="s">
        <v>179</v>
      </c>
      <c r="I14394" s="111" t="s">
        <v>173</v>
      </c>
      <c r="J14394" t="str">
        <f t="shared" si="448"/>
        <v>5055SkogOrganisk jordBlandingsskogMiddels</v>
      </c>
      <c r="K14394" s="111">
        <v>-2.4239591752717748</v>
      </c>
      <c r="L14394" s="111">
        <v>0.92784825435236762</v>
      </c>
      <c r="M14394" s="111">
        <v>0.46510463492953991</v>
      </c>
      <c r="N14394" s="112">
        <f t="shared" si="449"/>
        <v>-1.0310062859898674</v>
      </c>
    </row>
    <row r="14395" spans="1:14" x14ac:dyDescent="0.25">
      <c r="A14395" s="111" t="s">
        <v>971</v>
      </c>
      <c r="B14395" s="111">
        <f>INDEX(kommuner!C:C,MATCH(_xlfn.NUMBERVALUE(A14395),kommuner!B:B,0))</f>
        <v>5055</v>
      </c>
      <c r="C14395" s="111" t="s">
        <v>127</v>
      </c>
      <c r="D14395" s="111" t="s">
        <v>127</v>
      </c>
      <c r="E14395" s="111" t="s">
        <v>123</v>
      </c>
      <c r="F14395" s="111" t="s">
        <v>179</v>
      </c>
      <c r="G14395" s="111" t="s">
        <v>186</v>
      </c>
      <c r="H14395" s="111" t="s">
        <v>179</v>
      </c>
      <c r="I14395" s="111" t="s">
        <v>186</v>
      </c>
      <c r="J14395" t="str">
        <f t="shared" si="448"/>
        <v>5055SkogOrganisk jordBlandingsskogSærs høy</v>
      </c>
      <c r="K14395" s="111">
        <v>-1.5726115302258048</v>
      </c>
      <c r="L14395" s="111">
        <v>0.92784825435236762</v>
      </c>
      <c r="M14395" s="111">
        <v>0.46510463492953991</v>
      </c>
      <c r="N14395" s="112">
        <f t="shared" si="449"/>
        <v>-0.17965864094389727</v>
      </c>
    </row>
    <row r="14396" spans="1:14" x14ac:dyDescent="0.25">
      <c r="A14396" s="111" t="s">
        <v>971</v>
      </c>
      <c r="B14396" s="111">
        <f>INDEX(kommuner!C:C,MATCH(_xlfn.NUMBERVALUE(A14396),kommuner!B:B,0))</f>
        <v>5055</v>
      </c>
      <c r="C14396" s="111" t="s">
        <v>127</v>
      </c>
      <c r="D14396" s="111" t="s">
        <v>127</v>
      </c>
      <c r="E14396" s="111" t="s">
        <v>123</v>
      </c>
      <c r="F14396" s="111" t="s">
        <v>185</v>
      </c>
      <c r="G14396" s="111" t="s">
        <v>180</v>
      </c>
      <c r="H14396" s="111" t="s">
        <v>185</v>
      </c>
      <c r="I14396" s="111" t="s">
        <v>180</v>
      </c>
      <c r="J14396" t="str">
        <f t="shared" si="448"/>
        <v>5055SkogOrganisk jordLauvskogHøy</v>
      </c>
      <c r="K14396" s="111">
        <v>-1.9913688882377358</v>
      </c>
      <c r="L14396" s="111">
        <v>0.92784825435236762</v>
      </c>
      <c r="M14396" s="111">
        <v>0.46510463492953991</v>
      </c>
      <c r="N14396" s="112">
        <f t="shared" si="449"/>
        <v>-0.59841599895582831</v>
      </c>
    </row>
    <row r="14397" spans="1:14" x14ac:dyDescent="0.25">
      <c r="A14397" s="111" t="s">
        <v>971</v>
      </c>
      <c r="B14397" s="111">
        <f>INDEX(kommuner!C:C,MATCH(_xlfn.NUMBERVALUE(A14397),kommuner!B:B,0))</f>
        <v>5055</v>
      </c>
      <c r="C14397" s="111" t="s">
        <v>127</v>
      </c>
      <c r="D14397" s="111" t="s">
        <v>127</v>
      </c>
      <c r="E14397" s="111" t="s">
        <v>123</v>
      </c>
      <c r="F14397" s="111" t="s">
        <v>185</v>
      </c>
      <c r="G14397" s="111" t="s">
        <v>167</v>
      </c>
      <c r="H14397" s="111" t="s">
        <v>185</v>
      </c>
      <c r="I14397" s="111" t="s">
        <v>167</v>
      </c>
      <c r="J14397" t="str">
        <f t="shared" si="448"/>
        <v>5055SkogOrganisk jordLauvskogImpediment</v>
      </c>
      <c r="K14397" s="111">
        <v>0.35000626494250675</v>
      </c>
      <c r="L14397" s="111">
        <v>0.92784825435236762</v>
      </c>
      <c r="M14397" s="111">
        <v>0.46510463492953991</v>
      </c>
      <c r="N14397" s="112">
        <f t="shared" si="449"/>
        <v>1.7429591542244141</v>
      </c>
    </row>
    <row r="14398" spans="1:14" x14ac:dyDescent="0.25">
      <c r="A14398" s="111" t="s">
        <v>971</v>
      </c>
      <c r="B14398" s="111">
        <f>INDEX(kommuner!C:C,MATCH(_xlfn.NUMBERVALUE(A14398),kommuner!B:B,0))</f>
        <v>5055</v>
      </c>
      <c r="C14398" s="111" t="s">
        <v>127</v>
      </c>
      <c r="D14398" s="111" t="s">
        <v>127</v>
      </c>
      <c r="E14398" s="111" t="s">
        <v>123</v>
      </c>
      <c r="F14398" s="111" t="s">
        <v>185</v>
      </c>
      <c r="G14398" s="111" t="s">
        <v>190</v>
      </c>
      <c r="H14398" s="111" t="s">
        <v>185</v>
      </c>
      <c r="I14398" s="111" t="s">
        <v>190</v>
      </c>
      <c r="J14398" t="str">
        <f t="shared" si="448"/>
        <v>5055SkogOrganisk jordLauvskogLav</v>
      </c>
      <c r="K14398" s="111">
        <v>1.1144075558526714</v>
      </c>
      <c r="L14398" s="111">
        <v>0.92784825435236762</v>
      </c>
      <c r="M14398" s="111">
        <v>0.46510463492953991</v>
      </c>
      <c r="N14398" s="112">
        <f t="shared" si="449"/>
        <v>2.5073604451345788</v>
      </c>
    </row>
    <row r="14399" spans="1:14" x14ac:dyDescent="0.25">
      <c r="A14399" s="111" t="s">
        <v>971</v>
      </c>
      <c r="B14399" s="111">
        <f>INDEX(kommuner!C:C,MATCH(_xlfn.NUMBERVALUE(A14399),kommuner!B:B,0))</f>
        <v>5055</v>
      </c>
      <c r="C14399" s="111" t="s">
        <v>127</v>
      </c>
      <c r="D14399" s="111" t="s">
        <v>127</v>
      </c>
      <c r="E14399" s="111" t="s">
        <v>123</v>
      </c>
      <c r="F14399" s="111" t="s">
        <v>185</v>
      </c>
      <c r="G14399" s="111" t="s">
        <v>173</v>
      </c>
      <c r="H14399" s="111" t="s">
        <v>185</v>
      </c>
      <c r="I14399" s="111" t="s">
        <v>173</v>
      </c>
      <c r="J14399" t="str">
        <f t="shared" si="448"/>
        <v>5055SkogOrganisk jordLauvskogMiddels</v>
      </c>
      <c r="K14399" s="111">
        <v>-0.62664468270982987</v>
      </c>
      <c r="L14399" s="111">
        <v>0.92784825435236762</v>
      </c>
      <c r="M14399" s="111">
        <v>0.46510463492953991</v>
      </c>
      <c r="N14399" s="112">
        <f t="shared" si="449"/>
        <v>0.76630820657207765</v>
      </c>
    </row>
    <row r="14400" spans="1:14" x14ac:dyDescent="0.25">
      <c r="A14400" s="111" t="s">
        <v>971</v>
      </c>
      <c r="B14400" s="111">
        <f>INDEX(kommuner!C:C,MATCH(_xlfn.NUMBERVALUE(A14400),kommuner!B:B,0))</f>
        <v>5055</v>
      </c>
      <c r="C14400" s="111" t="s">
        <v>127</v>
      </c>
      <c r="D14400" s="111" t="s">
        <v>127</v>
      </c>
      <c r="E14400" s="111" t="s">
        <v>123</v>
      </c>
      <c r="F14400" s="111" t="s">
        <v>185</v>
      </c>
      <c r="G14400" s="111" t="s">
        <v>186</v>
      </c>
      <c r="H14400" s="111" t="s">
        <v>185</v>
      </c>
      <c r="I14400" s="111" t="s">
        <v>186</v>
      </c>
      <c r="J14400" t="str">
        <f t="shared" si="448"/>
        <v>5055SkogOrganisk jordLauvskogSærs høy</v>
      </c>
      <c r="K14400" s="111">
        <v>-1.8997279926091779</v>
      </c>
      <c r="L14400" s="111">
        <v>0.92784825435236762</v>
      </c>
      <c r="M14400" s="111">
        <v>0.46510463492953991</v>
      </c>
      <c r="N14400" s="112">
        <f t="shared" si="449"/>
        <v>-0.50677510332727038</v>
      </c>
    </row>
    <row r="14401" spans="1:14" x14ac:dyDescent="0.25">
      <c r="A14401" s="111" t="s">
        <v>971</v>
      </c>
      <c r="B14401" s="111">
        <f>INDEX(kommuner!C:C,MATCH(_xlfn.NUMBERVALUE(A14401),kommuner!B:B,0))</f>
        <v>5055</v>
      </c>
      <c r="C14401" s="111" t="s">
        <v>83</v>
      </c>
      <c r="D14401" s="111" t="s">
        <v>83</v>
      </c>
      <c r="E14401" s="111" t="s">
        <v>126</v>
      </c>
      <c r="F14401" s="111" t="s">
        <v>139</v>
      </c>
      <c r="G14401" s="111" t="s">
        <v>139</v>
      </c>
      <c r="H14401" s="111" t="s">
        <v>139</v>
      </c>
      <c r="I14401" s="111" t="s">
        <v>139</v>
      </c>
      <c r="J14401" t="str">
        <f t="shared" si="448"/>
        <v>5055Utbygd arealMineraljord</v>
      </c>
      <c r="K14401" s="111">
        <v>-0.30524336409547759</v>
      </c>
      <c r="L14401" s="111">
        <v>0</v>
      </c>
      <c r="M14401" s="111">
        <v>1.303047089454229E-2</v>
      </c>
      <c r="N14401" s="112">
        <f t="shared" si="449"/>
        <v>-0.2922128932009353</v>
      </c>
    </row>
    <row r="14402" spans="1:14" x14ac:dyDescent="0.25">
      <c r="A14402" s="111" t="s">
        <v>971</v>
      </c>
      <c r="B14402" s="111">
        <f>INDEX(kommuner!C:C,MATCH(_xlfn.NUMBERVALUE(A14402),kommuner!B:B,0))</f>
        <v>5055</v>
      </c>
      <c r="C14402" s="111" t="s">
        <v>83</v>
      </c>
      <c r="D14402" s="111" t="s">
        <v>83</v>
      </c>
      <c r="E14402" s="111" t="s">
        <v>123</v>
      </c>
      <c r="F14402" s="111" t="s">
        <v>139</v>
      </c>
      <c r="G14402" s="111" t="s">
        <v>139</v>
      </c>
      <c r="H14402" s="111" t="s">
        <v>139</v>
      </c>
      <c r="I14402" s="111" t="s">
        <v>139</v>
      </c>
      <c r="J14402" t="str">
        <f t="shared" si="448"/>
        <v>5055Utbygd arealOrganisk jord</v>
      </c>
      <c r="K14402" s="111">
        <v>29.011421395201612</v>
      </c>
      <c r="L14402" s="111">
        <v>0</v>
      </c>
      <c r="M14402" s="111">
        <v>1.303047089454229E-2</v>
      </c>
      <c r="N14402" s="112">
        <f t="shared" si="449"/>
        <v>29.024451866096154</v>
      </c>
    </row>
    <row r="14403" spans="1:14" x14ac:dyDescent="0.25">
      <c r="A14403" s="111" t="s">
        <v>971</v>
      </c>
      <c r="B14403" s="111">
        <f>INDEX(kommuner!C:C,MATCH(_xlfn.NUMBERVALUE(A14403),kommuner!B:B,0))</f>
        <v>5055</v>
      </c>
      <c r="C14403" s="111" t="s">
        <v>181</v>
      </c>
      <c r="D14403" s="111" t="s">
        <v>181</v>
      </c>
      <c r="E14403" s="111" t="s">
        <v>123</v>
      </c>
      <c r="F14403" s="111" t="s">
        <v>139</v>
      </c>
      <c r="G14403" s="111" t="s">
        <v>139</v>
      </c>
      <c r="H14403" s="111" t="s">
        <v>139</v>
      </c>
      <c r="I14403" s="111" t="s">
        <v>139</v>
      </c>
      <c r="J14403" t="str">
        <f t="shared" ref="J14403:J14466" si="450">B14403&amp;C14403&amp;E14403&amp;IF(C14403="Skog",F14403&amp;G14403,"")</f>
        <v>5055Vann og myrOrganisk jord</v>
      </c>
      <c r="K14403" s="111">
        <v>-0.29766799726667431</v>
      </c>
      <c r="L14403" s="111">
        <v>0</v>
      </c>
      <c r="M14403" s="111">
        <v>0</v>
      </c>
      <c r="N14403" s="112">
        <f t="shared" ref="N14403:N14466" si="451">SUM(K14403:M14403)</f>
        <v>-0.29766799726667431</v>
      </c>
    </row>
    <row r="14404" spans="1:14" x14ac:dyDescent="0.25">
      <c r="A14404" s="111" t="s">
        <v>972</v>
      </c>
      <c r="B14404" s="111">
        <f>INDEX(kommuner!C:C,MATCH(_xlfn.NUMBERVALUE(A14404),kommuner!B:B,0))</f>
        <v>5056</v>
      </c>
      <c r="C14404" s="111" t="s">
        <v>82</v>
      </c>
      <c r="D14404" s="111" t="s">
        <v>82</v>
      </c>
      <c r="E14404" s="111" t="s">
        <v>126</v>
      </c>
      <c r="F14404" s="111" t="s">
        <v>139</v>
      </c>
      <c r="G14404" s="111" t="s">
        <v>139</v>
      </c>
      <c r="H14404" s="111" t="s">
        <v>139</v>
      </c>
      <c r="I14404" s="111" t="s">
        <v>139</v>
      </c>
      <c r="J14404" t="str">
        <f t="shared" si="450"/>
        <v>5056Annen utmarkMineraljord</v>
      </c>
      <c r="K14404" s="111">
        <v>-7.1122377479755403E-2</v>
      </c>
      <c r="L14404" s="111">
        <v>0</v>
      </c>
      <c r="M14404" s="111">
        <v>0</v>
      </c>
      <c r="N14404" s="112">
        <f t="shared" si="451"/>
        <v>-7.1122377479755403E-2</v>
      </c>
    </row>
    <row r="14405" spans="1:14" x14ac:dyDescent="0.25">
      <c r="A14405" s="111" t="s">
        <v>972</v>
      </c>
      <c r="B14405" s="111">
        <f>INDEX(kommuner!C:C,MATCH(_xlfn.NUMBERVALUE(A14405),kommuner!B:B,0))</f>
        <v>5056</v>
      </c>
      <c r="C14405" s="111" t="s">
        <v>121</v>
      </c>
      <c r="D14405" s="111" t="s">
        <v>121</v>
      </c>
      <c r="E14405" s="111" t="s">
        <v>126</v>
      </c>
      <c r="F14405" s="111" t="s">
        <v>139</v>
      </c>
      <c r="G14405" s="111" t="s">
        <v>139</v>
      </c>
      <c r="H14405" s="111" t="s">
        <v>139</v>
      </c>
      <c r="I14405" s="111" t="s">
        <v>139</v>
      </c>
      <c r="J14405" t="str">
        <f t="shared" si="450"/>
        <v>5056BeiteMineraljord</v>
      </c>
      <c r="K14405" s="111">
        <v>-0.96338340838695502</v>
      </c>
      <c r="L14405" s="111">
        <v>0</v>
      </c>
      <c r="M14405" s="111">
        <v>1.2448711246839999E-7</v>
      </c>
      <c r="N14405" s="112">
        <f t="shared" si="451"/>
        <v>-0.96338328389984251</v>
      </c>
    </row>
    <row r="14406" spans="1:14" x14ac:dyDescent="0.25">
      <c r="A14406" s="111" t="s">
        <v>972</v>
      </c>
      <c r="B14406" s="111">
        <f>INDEX(kommuner!C:C,MATCH(_xlfn.NUMBERVALUE(A14406),kommuner!B:B,0))</f>
        <v>5056</v>
      </c>
      <c r="C14406" s="111" t="s">
        <v>121</v>
      </c>
      <c r="D14406" s="111" t="s">
        <v>121</v>
      </c>
      <c r="E14406" s="111" t="s">
        <v>123</v>
      </c>
      <c r="F14406" s="111" t="s">
        <v>139</v>
      </c>
      <c r="G14406" s="111" t="s">
        <v>139</v>
      </c>
      <c r="H14406" s="111" t="s">
        <v>139</v>
      </c>
      <c r="I14406" s="111" t="s">
        <v>139</v>
      </c>
      <c r="J14406" t="str">
        <f t="shared" si="450"/>
        <v>5056BeiteOrganisk jord</v>
      </c>
      <c r="K14406" s="111">
        <v>12.077525935985037</v>
      </c>
      <c r="L14406" s="111">
        <v>1.6412500000000001</v>
      </c>
      <c r="M14406" s="111">
        <v>0</v>
      </c>
      <c r="N14406" s="112">
        <f t="shared" si="451"/>
        <v>13.718775935985036</v>
      </c>
    </row>
    <row r="14407" spans="1:14" x14ac:dyDescent="0.25">
      <c r="A14407" s="111" t="s">
        <v>972</v>
      </c>
      <c r="B14407" s="111">
        <f>INDEX(kommuner!C:C,MATCH(_xlfn.NUMBERVALUE(A14407),kommuner!B:B,0))</f>
        <v>5056</v>
      </c>
      <c r="C14407" s="111" t="s">
        <v>84</v>
      </c>
      <c r="D14407" s="111" t="s">
        <v>84</v>
      </c>
      <c r="E14407" s="111" t="s">
        <v>126</v>
      </c>
      <c r="F14407" s="111" t="s">
        <v>139</v>
      </c>
      <c r="G14407" s="111" t="s">
        <v>139</v>
      </c>
      <c r="H14407" s="111" t="s">
        <v>139</v>
      </c>
      <c r="I14407" s="111" t="s">
        <v>139</v>
      </c>
      <c r="J14407" t="str">
        <f t="shared" si="450"/>
        <v>5056Dyrket markMineraljord</v>
      </c>
      <c r="K14407" s="111">
        <v>-0.19847781863867889</v>
      </c>
      <c r="L14407" s="111">
        <v>0</v>
      </c>
      <c r="M14407" s="111">
        <v>0</v>
      </c>
      <c r="N14407" s="112">
        <f t="shared" si="451"/>
        <v>-0.19847781863867889</v>
      </c>
    </row>
    <row r="14408" spans="1:14" x14ac:dyDescent="0.25">
      <c r="A14408" s="111" t="s">
        <v>972</v>
      </c>
      <c r="B14408" s="111">
        <f>INDEX(kommuner!C:C,MATCH(_xlfn.NUMBERVALUE(A14408),kommuner!B:B,0))</f>
        <v>5056</v>
      </c>
      <c r="C14408" s="111" t="s">
        <v>84</v>
      </c>
      <c r="D14408" s="111" t="s">
        <v>84</v>
      </c>
      <c r="E14408" s="111" t="s">
        <v>123</v>
      </c>
      <c r="F14408" s="111" t="s">
        <v>139</v>
      </c>
      <c r="G14408" s="111" t="s">
        <v>139</v>
      </c>
      <c r="H14408" s="111" t="s">
        <v>139</v>
      </c>
      <c r="I14408" s="111" t="s">
        <v>139</v>
      </c>
      <c r="J14408" t="str">
        <f t="shared" si="450"/>
        <v>5056Dyrket markOrganisk jord</v>
      </c>
      <c r="K14408" s="111">
        <v>28.726149366675592</v>
      </c>
      <c r="L14408" s="111">
        <v>1.45625</v>
      </c>
      <c r="M14408" s="111">
        <v>0</v>
      </c>
      <c r="N14408" s="112">
        <f t="shared" si="451"/>
        <v>30.182399366675593</v>
      </c>
    </row>
    <row r="14409" spans="1:14" x14ac:dyDescent="0.25">
      <c r="A14409" s="111" t="s">
        <v>972</v>
      </c>
      <c r="B14409" s="111">
        <f>INDEX(kommuner!C:C,MATCH(_xlfn.NUMBERVALUE(A14409),kommuner!B:B,0))</f>
        <v>5056</v>
      </c>
      <c r="C14409" s="111" t="s">
        <v>127</v>
      </c>
      <c r="D14409" s="111" t="s">
        <v>127</v>
      </c>
      <c r="E14409" s="111" t="s">
        <v>126</v>
      </c>
      <c r="F14409" s="111" t="s">
        <v>172</v>
      </c>
      <c r="G14409" s="111" t="s">
        <v>180</v>
      </c>
      <c r="H14409" s="111" t="s">
        <v>172</v>
      </c>
      <c r="I14409" s="111" t="s">
        <v>180</v>
      </c>
      <c r="J14409" t="str">
        <f t="shared" si="450"/>
        <v>5056SkogMineraljordBarskogHøy</v>
      </c>
      <c r="K14409" s="111">
        <v>-6.422849649670499</v>
      </c>
      <c r="L14409" s="111">
        <v>0.85306406685236758</v>
      </c>
      <c r="M14409" s="111">
        <v>6.4056614999681585E-2</v>
      </c>
      <c r="N14409" s="112">
        <f t="shared" si="451"/>
        <v>-5.5057289678184498</v>
      </c>
    </row>
    <row r="14410" spans="1:14" x14ac:dyDescent="0.25">
      <c r="A14410" s="111" t="s">
        <v>972</v>
      </c>
      <c r="B14410" s="111">
        <f>INDEX(kommuner!C:C,MATCH(_xlfn.NUMBERVALUE(A14410),kommuner!B:B,0))</f>
        <v>5056</v>
      </c>
      <c r="C14410" s="111" t="s">
        <v>127</v>
      </c>
      <c r="D14410" s="111" t="s">
        <v>127</v>
      </c>
      <c r="E14410" s="111" t="s">
        <v>126</v>
      </c>
      <c r="F14410" s="111" t="s">
        <v>172</v>
      </c>
      <c r="G14410" s="111" t="s">
        <v>167</v>
      </c>
      <c r="H14410" s="111" t="s">
        <v>172</v>
      </c>
      <c r="I14410" s="111" t="s">
        <v>167</v>
      </c>
      <c r="J14410" t="str">
        <f t="shared" si="450"/>
        <v>5056SkogMineraljordBarskogImpediment</v>
      </c>
      <c r="K14410" s="111">
        <v>-0.94873102042732593</v>
      </c>
      <c r="L14410" s="111">
        <v>0.85306406685236758</v>
      </c>
      <c r="M14410" s="111">
        <v>6.3979989500968365E-2</v>
      </c>
      <c r="N14410" s="112">
        <f t="shared" si="451"/>
        <v>-3.1686964073989993E-2</v>
      </c>
    </row>
    <row r="14411" spans="1:14" x14ac:dyDescent="0.25">
      <c r="A14411" s="111" t="s">
        <v>972</v>
      </c>
      <c r="B14411" s="111">
        <f>INDEX(kommuner!C:C,MATCH(_xlfn.NUMBERVALUE(A14411),kommuner!B:B,0))</f>
        <v>5056</v>
      </c>
      <c r="C14411" s="111" t="s">
        <v>127</v>
      </c>
      <c r="D14411" s="111" t="s">
        <v>127</v>
      </c>
      <c r="E14411" s="111" t="s">
        <v>126</v>
      </c>
      <c r="F14411" s="111" t="s">
        <v>172</v>
      </c>
      <c r="G14411" s="111" t="s">
        <v>190</v>
      </c>
      <c r="H14411" s="111" t="s">
        <v>172</v>
      </c>
      <c r="I14411" s="111" t="s">
        <v>190</v>
      </c>
      <c r="J14411" t="str">
        <f t="shared" si="450"/>
        <v>5056SkogMineraljordBarskogLav</v>
      </c>
      <c r="K14411" s="111">
        <v>-0.862084627791601</v>
      </c>
      <c r="L14411" s="111">
        <v>0.85306406685236758</v>
      </c>
      <c r="M14411" s="111">
        <v>6.3979989500968365E-2</v>
      </c>
      <c r="N14411" s="112">
        <f t="shared" si="451"/>
        <v>5.4959428561734941E-2</v>
      </c>
    </row>
    <row r="14412" spans="1:14" x14ac:dyDescent="0.25">
      <c r="A14412" s="111" t="s">
        <v>972</v>
      </c>
      <c r="B14412" s="111">
        <f>INDEX(kommuner!C:C,MATCH(_xlfn.NUMBERVALUE(A14412),kommuner!B:B,0))</f>
        <v>5056</v>
      </c>
      <c r="C14412" s="111" t="s">
        <v>127</v>
      </c>
      <c r="D14412" s="111" t="s">
        <v>127</v>
      </c>
      <c r="E14412" s="111" t="s">
        <v>126</v>
      </c>
      <c r="F14412" s="111" t="s">
        <v>172</v>
      </c>
      <c r="G14412" s="111" t="s">
        <v>173</v>
      </c>
      <c r="H14412" s="111" t="s">
        <v>172</v>
      </c>
      <c r="I14412" s="111" t="s">
        <v>173</v>
      </c>
      <c r="J14412" t="str">
        <f t="shared" si="450"/>
        <v>5056SkogMineraljordBarskogMiddels</v>
      </c>
      <c r="K14412" s="111">
        <v>-3.6406993276041288</v>
      </c>
      <c r="L14412" s="111">
        <v>0.85306406685236758</v>
      </c>
      <c r="M14412" s="111">
        <v>6.4056614999681585E-2</v>
      </c>
      <c r="N14412" s="112">
        <f t="shared" si="451"/>
        <v>-2.7235786457520796</v>
      </c>
    </row>
    <row r="14413" spans="1:14" x14ac:dyDescent="0.25">
      <c r="A14413" s="111" t="s">
        <v>972</v>
      </c>
      <c r="B14413" s="111">
        <f>INDEX(kommuner!C:C,MATCH(_xlfn.NUMBERVALUE(A14413),kommuner!B:B,0))</f>
        <v>5056</v>
      </c>
      <c r="C14413" s="111" t="s">
        <v>127</v>
      </c>
      <c r="D14413" s="111" t="s">
        <v>127</v>
      </c>
      <c r="E14413" s="111" t="s">
        <v>126</v>
      </c>
      <c r="F14413" s="111" t="s">
        <v>172</v>
      </c>
      <c r="G14413" s="111" t="s">
        <v>186</v>
      </c>
      <c r="H14413" s="111" t="s">
        <v>172</v>
      </c>
      <c r="I14413" s="111" t="s">
        <v>186</v>
      </c>
      <c r="J14413" t="str">
        <f t="shared" si="450"/>
        <v>5056SkogMineraljordBarskogSærs høy</v>
      </c>
      <c r="K14413" s="111">
        <v>0.12072674540874306</v>
      </c>
      <c r="L14413" s="111">
        <v>0.85306406685236758</v>
      </c>
      <c r="M14413" s="111">
        <v>6.4056614999681585E-2</v>
      </c>
      <c r="N14413" s="112">
        <f t="shared" si="451"/>
        <v>1.0378474272607923</v>
      </c>
    </row>
    <row r="14414" spans="1:14" x14ac:dyDescent="0.25">
      <c r="A14414" s="111" t="s">
        <v>972</v>
      </c>
      <c r="B14414" s="111">
        <f>INDEX(kommuner!C:C,MATCH(_xlfn.NUMBERVALUE(A14414),kommuner!B:B,0))</f>
        <v>5056</v>
      </c>
      <c r="C14414" s="111" t="s">
        <v>127</v>
      </c>
      <c r="D14414" s="111" t="s">
        <v>127</v>
      </c>
      <c r="E14414" s="111" t="s">
        <v>126</v>
      </c>
      <c r="F14414" s="111" t="s">
        <v>179</v>
      </c>
      <c r="G14414" s="111" t="s">
        <v>180</v>
      </c>
      <c r="H14414" s="111" t="s">
        <v>179</v>
      </c>
      <c r="I14414" s="111" t="s">
        <v>180</v>
      </c>
      <c r="J14414" t="str">
        <f t="shared" si="450"/>
        <v>5056SkogMineraljordBlandingsskogHøy</v>
      </c>
      <c r="K14414" s="111">
        <v>-7.1939050909469406</v>
      </c>
      <c r="L14414" s="111">
        <v>0.85306406685236758</v>
      </c>
      <c r="M14414" s="111">
        <v>6.3979989500968365E-2</v>
      </c>
      <c r="N14414" s="112">
        <f t="shared" si="451"/>
        <v>-6.2768610345936047</v>
      </c>
    </row>
    <row r="14415" spans="1:14" x14ac:dyDescent="0.25">
      <c r="A14415" s="111" t="s">
        <v>972</v>
      </c>
      <c r="B14415" s="111">
        <f>INDEX(kommuner!C:C,MATCH(_xlfn.NUMBERVALUE(A14415),kommuner!B:B,0))</f>
        <v>5056</v>
      </c>
      <c r="C14415" s="111" t="s">
        <v>127</v>
      </c>
      <c r="D14415" s="111" t="s">
        <v>127</v>
      </c>
      <c r="E14415" s="111" t="s">
        <v>126</v>
      </c>
      <c r="F14415" s="111" t="s">
        <v>179</v>
      </c>
      <c r="G14415" s="111" t="s">
        <v>167</v>
      </c>
      <c r="H14415" s="111" t="s">
        <v>179</v>
      </c>
      <c r="I14415" s="111" t="s">
        <v>167</v>
      </c>
      <c r="J14415" t="str">
        <f t="shared" si="450"/>
        <v>5056SkogMineraljordBlandingsskogImpediment</v>
      </c>
      <c r="K14415" s="111">
        <v>-1.0519587113170448</v>
      </c>
      <c r="L14415" s="111">
        <v>0.85306406685236758</v>
      </c>
      <c r="M14415" s="111">
        <v>6.3979989500968365E-2</v>
      </c>
      <c r="N14415" s="112">
        <f t="shared" si="451"/>
        <v>-0.13491465496370883</v>
      </c>
    </row>
    <row r="14416" spans="1:14" x14ac:dyDescent="0.25">
      <c r="A14416" s="111" t="s">
        <v>972</v>
      </c>
      <c r="B14416" s="111">
        <f>INDEX(kommuner!C:C,MATCH(_xlfn.NUMBERVALUE(A14416),kommuner!B:B,0))</f>
        <v>5056</v>
      </c>
      <c r="C14416" s="111" t="s">
        <v>127</v>
      </c>
      <c r="D14416" s="111" t="s">
        <v>127</v>
      </c>
      <c r="E14416" s="111" t="s">
        <v>126</v>
      </c>
      <c r="F14416" s="111" t="s">
        <v>179</v>
      </c>
      <c r="G14416" s="111" t="s">
        <v>190</v>
      </c>
      <c r="H14416" s="111" t="s">
        <v>179</v>
      </c>
      <c r="I14416" s="111" t="s">
        <v>190</v>
      </c>
      <c r="J14416" t="str">
        <f t="shared" si="450"/>
        <v>5056SkogMineraljordBlandingsskogLav</v>
      </c>
      <c r="K14416" s="111">
        <v>-1.7812179955424279</v>
      </c>
      <c r="L14416" s="111">
        <v>0.85306406685236758</v>
      </c>
      <c r="M14416" s="111">
        <v>6.3979989500968365E-2</v>
      </c>
      <c r="N14416" s="112">
        <f t="shared" si="451"/>
        <v>-0.86417393918909191</v>
      </c>
    </row>
    <row r="14417" spans="1:14" x14ac:dyDescent="0.25">
      <c r="A14417" s="111" t="s">
        <v>972</v>
      </c>
      <c r="B14417" s="111">
        <f>INDEX(kommuner!C:C,MATCH(_xlfn.NUMBERVALUE(A14417),kommuner!B:B,0))</f>
        <v>5056</v>
      </c>
      <c r="C14417" s="111" t="s">
        <v>127</v>
      </c>
      <c r="D14417" s="111" t="s">
        <v>127</v>
      </c>
      <c r="E14417" s="111" t="s">
        <v>126</v>
      </c>
      <c r="F14417" s="111" t="s">
        <v>179</v>
      </c>
      <c r="G14417" s="111" t="s">
        <v>173</v>
      </c>
      <c r="H14417" s="111" t="s">
        <v>179</v>
      </c>
      <c r="I14417" s="111" t="s">
        <v>173</v>
      </c>
      <c r="J14417" t="str">
        <f t="shared" si="450"/>
        <v>5056SkogMineraljordBlandingsskogMiddels</v>
      </c>
      <c r="K14417" s="111">
        <v>-3.4741824145851954</v>
      </c>
      <c r="L14417" s="111">
        <v>0.85306406685236758</v>
      </c>
      <c r="M14417" s="111">
        <v>6.3979989500968365E-2</v>
      </c>
      <c r="N14417" s="112">
        <f t="shared" si="451"/>
        <v>-2.5571383582318594</v>
      </c>
    </row>
    <row r="14418" spans="1:14" x14ac:dyDescent="0.25">
      <c r="A14418" s="111" t="s">
        <v>972</v>
      </c>
      <c r="B14418" s="111">
        <f>INDEX(kommuner!C:C,MATCH(_xlfn.NUMBERVALUE(A14418),kommuner!B:B,0))</f>
        <v>5056</v>
      </c>
      <c r="C14418" s="111" t="s">
        <v>127</v>
      </c>
      <c r="D14418" s="111" t="s">
        <v>127</v>
      </c>
      <c r="E14418" s="111" t="s">
        <v>126</v>
      </c>
      <c r="F14418" s="111" t="s">
        <v>179</v>
      </c>
      <c r="G14418" s="111" t="s">
        <v>186</v>
      </c>
      <c r="H14418" s="111" t="s">
        <v>179</v>
      </c>
      <c r="I14418" s="111" t="s">
        <v>186</v>
      </c>
      <c r="J14418" t="str">
        <f t="shared" si="450"/>
        <v>5056SkogMineraljordBlandingsskogSærs høy</v>
      </c>
      <c r="K14418" s="111">
        <v>-2.9395925245326562</v>
      </c>
      <c r="L14418" s="111">
        <v>0.85306406685236758</v>
      </c>
      <c r="M14418" s="111">
        <v>6.3979989500968365E-2</v>
      </c>
      <c r="N14418" s="112">
        <f t="shared" si="451"/>
        <v>-2.0225484681793202</v>
      </c>
    </row>
    <row r="14419" spans="1:14" x14ac:dyDescent="0.25">
      <c r="A14419" s="111" t="s">
        <v>972</v>
      </c>
      <c r="B14419" s="111">
        <f>INDEX(kommuner!C:C,MATCH(_xlfn.NUMBERVALUE(A14419),kommuner!B:B,0))</f>
        <v>5056</v>
      </c>
      <c r="C14419" s="111" t="s">
        <v>127</v>
      </c>
      <c r="D14419" s="111" t="s">
        <v>127</v>
      </c>
      <c r="E14419" s="111" t="s">
        <v>126</v>
      </c>
      <c r="F14419" s="111" t="s">
        <v>185</v>
      </c>
      <c r="G14419" s="111" t="s">
        <v>180</v>
      </c>
      <c r="H14419" s="111" t="s">
        <v>185</v>
      </c>
      <c r="I14419" s="111" t="s">
        <v>180</v>
      </c>
      <c r="J14419" t="str">
        <f t="shared" si="450"/>
        <v>5056SkogMineraljordLauvskogHøy</v>
      </c>
      <c r="K14419" s="111">
        <v>-3.9961118073383664</v>
      </c>
      <c r="L14419" s="111">
        <v>0.85306406685236758</v>
      </c>
      <c r="M14419" s="111">
        <v>6.3979989500968365E-2</v>
      </c>
      <c r="N14419" s="112">
        <f t="shared" si="451"/>
        <v>-3.0790677509850304</v>
      </c>
    </row>
    <row r="14420" spans="1:14" x14ac:dyDescent="0.25">
      <c r="A14420" s="111" t="s">
        <v>972</v>
      </c>
      <c r="B14420" s="111">
        <f>INDEX(kommuner!C:C,MATCH(_xlfn.NUMBERVALUE(A14420),kommuner!B:B,0))</f>
        <v>5056</v>
      </c>
      <c r="C14420" s="111" t="s">
        <v>127</v>
      </c>
      <c r="D14420" s="111" t="s">
        <v>127</v>
      </c>
      <c r="E14420" s="111" t="s">
        <v>126</v>
      </c>
      <c r="F14420" s="111" t="s">
        <v>185</v>
      </c>
      <c r="G14420" s="111" t="s">
        <v>167</v>
      </c>
      <c r="H14420" s="111" t="s">
        <v>185</v>
      </c>
      <c r="I14420" s="111" t="s">
        <v>167</v>
      </c>
      <c r="J14420" t="str">
        <f t="shared" si="450"/>
        <v>5056SkogMineraljordLauvskogImpediment</v>
      </c>
      <c r="K14420" s="111">
        <v>-1.0417316356348201</v>
      </c>
      <c r="L14420" s="111">
        <v>0.85306406685236758</v>
      </c>
      <c r="M14420" s="111">
        <v>6.3979989500968365E-2</v>
      </c>
      <c r="N14420" s="112">
        <f t="shared" si="451"/>
        <v>-0.12468757928148413</v>
      </c>
    </row>
    <row r="14421" spans="1:14" x14ac:dyDescent="0.25">
      <c r="A14421" s="111" t="s">
        <v>972</v>
      </c>
      <c r="B14421" s="111">
        <f>INDEX(kommuner!C:C,MATCH(_xlfn.NUMBERVALUE(A14421),kommuner!B:B,0))</f>
        <v>5056</v>
      </c>
      <c r="C14421" s="111" t="s">
        <v>127</v>
      </c>
      <c r="D14421" s="111" t="s">
        <v>127</v>
      </c>
      <c r="E14421" s="111" t="s">
        <v>126</v>
      </c>
      <c r="F14421" s="111" t="s">
        <v>185</v>
      </c>
      <c r="G14421" s="111" t="s">
        <v>190</v>
      </c>
      <c r="H14421" s="111" t="s">
        <v>185</v>
      </c>
      <c r="I14421" s="111" t="s">
        <v>190</v>
      </c>
      <c r="J14421" t="str">
        <f t="shared" si="450"/>
        <v>5056SkogMineraljordLauvskogLav</v>
      </c>
      <c r="K14421" s="111">
        <v>-8.9748170935426599E-2</v>
      </c>
      <c r="L14421" s="111">
        <v>0.85306406685236758</v>
      </c>
      <c r="M14421" s="111">
        <v>6.3979989500968365E-2</v>
      </c>
      <c r="N14421" s="112">
        <f t="shared" si="451"/>
        <v>0.82729588541790933</v>
      </c>
    </row>
    <row r="14422" spans="1:14" x14ac:dyDescent="0.25">
      <c r="A14422" s="111" t="s">
        <v>972</v>
      </c>
      <c r="B14422" s="111">
        <f>INDEX(kommuner!C:C,MATCH(_xlfn.NUMBERVALUE(A14422),kommuner!B:B,0))</f>
        <v>5056</v>
      </c>
      <c r="C14422" s="111" t="s">
        <v>127</v>
      </c>
      <c r="D14422" s="111" t="s">
        <v>127</v>
      </c>
      <c r="E14422" s="111" t="s">
        <v>126</v>
      </c>
      <c r="F14422" s="111" t="s">
        <v>185</v>
      </c>
      <c r="G14422" s="111" t="s">
        <v>173</v>
      </c>
      <c r="H14422" s="111" t="s">
        <v>185</v>
      </c>
      <c r="I14422" s="111" t="s">
        <v>173</v>
      </c>
      <c r="J14422" t="str">
        <f t="shared" si="450"/>
        <v>5056SkogMineraljordLauvskogMiddels</v>
      </c>
      <c r="K14422" s="111">
        <v>-2.4407766010203638</v>
      </c>
      <c r="L14422" s="111">
        <v>0.85306406685236758</v>
      </c>
      <c r="M14422" s="111">
        <v>6.3979989500968365E-2</v>
      </c>
      <c r="N14422" s="112">
        <f t="shared" si="451"/>
        <v>-1.523732544667028</v>
      </c>
    </row>
    <row r="14423" spans="1:14" x14ac:dyDescent="0.25">
      <c r="A14423" s="111" t="s">
        <v>972</v>
      </c>
      <c r="B14423" s="111">
        <f>INDEX(kommuner!C:C,MATCH(_xlfn.NUMBERVALUE(A14423),kommuner!B:B,0))</f>
        <v>5056</v>
      </c>
      <c r="C14423" s="111" t="s">
        <v>127</v>
      </c>
      <c r="D14423" s="111" t="s">
        <v>127</v>
      </c>
      <c r="E14423" s="111" t="s">
        <v>126</v>
      </c>
      <c r="F14423" s="111" t="s">
        <v>185</v>
      </c>
      <c r="G14423" s="111" t="s">
        <v>186</v>
      </c>
      <c r="H14423" s="111" t="s">
        <v>185</v>
      </c>
      <c r="I14423" s="111" t="s">
        <v>186</v>
      </c>
      <c r="J14423" t="str">
        <f t="shared" si="450"/>
        <v>5056SkogMineraljordLauvskogSærs høy</v>
      </c>
      <c r="K14423" s="111">
        <v>-3.6560473259425113</v>
      </c>
      <c r="L14423" s="111">
        <v>0.85306406685236758</v>
      </c>
      <c r="M14423" s="111">
        <v>6.3979989500968365E-2</v>
      </c>
      <c r="N14423" s="112">
        <f t="shared" si="451"/>
        <v>-2.7390032695891753</v>
      </c>
    </row>
    <row r="14424" spans="1:14" x14ac:dyDescent="0.25">
      <c r="A14424" s="111" t="s">
        <v>972</v>
      </c>
      <c r="B14424" s="111">
        <f>INDEX(kommuner!C:C,MATCH(_xlfn.NUMBERVALUE(A14424),kommuner!B:B,0))</f>
        <v>5056</v>
      </c>
      <c r="C14424" s="111" t="s">
        <v>127</v>
      </c>
      <c r="D14424" s="111" t="s">
        <v>127</v>
      </c>
      <c r="E14424" s="111" t="s">
        <v>123</v>
      </c>
      <c r="F14424" s="111" t="s">
        <v>172</v>
      </c>
      <c r="G14424" s="111" t="s">
        <v>180</v>
      </c>
      <c r="H14424" s="111" t="s">
        <v>172</v>
      </c>
      <c r="I14424" s="111" t="s">
        <v>180</v>
      </c>
      <c r="J14424" t="str">
        <f t="shared" si="450"/>
        <v>5056SkogOrganisk jordBarskogHøy</v>
      </c>
      <c r="K14424" s="111">
        <v>-2.5184559031994138</v>
      </c>
      <c r="L14424" s="111">
        <v>0.92784825435236762</v>
      </c>
      <c r="M14424" s="111">
        <v>0.46518126042825314</v>
      </c>
      <c r="N14424" s="112">
        <f t="shared" si="451"/>
        <v>-1.1254263884187932</v>
      </c>
    </row>
    <row r="14425" spans="1:14" x14ac:dyDescent="0.25">
      <c r="A14425" s="111" t="s">
        <v>972</v>
      </c>
      <c r="B14425" s="111">
        <f>INDEX(kommuner!C:C,MATCH(_xlfn.NUMBERVALUE(A14425),kommuner!B:B,0))</f>
        <v>5056</v>
      </c>
      <c r="C14425" s="111" t="s">
        <v>127</v>
      </c>
      <c r="D14425" s="111" t="s">
        <v>127</v>
      </c>
      <c r="E14425" s="111" t="s">
        <v>123</v>
      </c>
      <c r="F14425" s="111" t="s">
        <v>172</v>
      </c>
      <c r="G14425" s="111" t="s">
        <v>167</v>
      </c>
      <c r="H14425" s="111" t="s">
        <v>172</v>
      </c>
      <c r="I14425" s="111" t="s">
        <v>167</v>
      </c>
      <c r="J14425" t="str">
        <f t="shared" si="450"/>
        <v>5056SkogOrganisk jordBarskogImpediment</v>
      </c>
      <c r="K14425" s="111">
        <v>-0.17137422385314094</v>
      </c>
      <c r="L14425" s="111">
        <v>0.92784825435236762</v>
      </c>
      <c r="M14425" s="111">
        <v>0.46510463492953991</v>
      </c>
      <c r="N14425" s="112">
        <f t="shared" si="451"/>
        <v>1.2215786654287666</v>
      </c>
    </row>
    <row r="14426" spans="1:14" x14ac:dyDescent="0.25">
      <c r="A14426" s="111" t="s">
        <v>972</v>
      </c>
      <c r="B14426" s="111">
        <f>INDEX(kommuner!C:C,MATCH(_xlfn.NUMBERVALUE(A14426),kommuner!B:B,0))</f>
        <v>5056</v>
      </c>
      <c r="C14426" s="111" t="s">
        <v>127</v>
      </c>
      <c r="D14426" s="111" t="s">
        <v>127</v>
      </c>
      <c r="E14426" s="111" t="s">
        <v>123</v>
      </c>
      <c r="F14426" s="111" t="s">
        <v>172</v>
      </c>
      <c r="G14426" s="111" t="s">
        <v>190</v>
      </c>
      <c r="H14426" s="111" t="s">
        <v>172</v>
      </c>
      <c r="I14426" s="111" t="s">
        <v>190</v>
      </c>
      <c r="J14426" t="str">
        <f t="shared" si="450"/>
        <v>5056SkogOrganisk jordBarskogLav</v>
      </c>
      <c r="K14426" s="111">
        <v>-0.50666953101693391</v>
      </c>
      <c r="L14426" s="111">
        <v>0.92784825435236762</v>
      </c>
      <c r="M14426" s="111">
        <v>0.46510463492953991</v>
      </c>
      <c r="N14426" s="112">
        <f t="shared" si="451"/>
        <v>0.88628335826497362</v>
      </c>
    </row>
    <row r="14427" spans="1:14" x14ac:dyDescent="0.25">
      <c r="A14427" s="111" t="s">
        <v>972</v>
      </c>
      <c r="B14427" s="111">
        <f>INDEX(kommuner!C:C,MATCH(_xlfn.NUMBERVALUE(A14427),kommuner!B:B,0))</f>
        <v>5056</v>
      </c>
      <c r="C14427" s="111" t="s">
        <v>127</v>
      </c>
      <c r="D14427" s="111" t="s">
        <v>127</v>
      </c>
      <c r="E14427" s="111" t="s">
        <v>123</v>
      </c>
      <c r="F14427" s="111" t="s">
        <v>172</v>
      </c>
      <c r="G14427" s="111" t="s">
        <v>173</v>
      </c>
      <c r="H14427" s="111" t="s">
        <v>172</v>
      </c>
      <c r="I14427" s="111" t="s">
        <v>173</v>
      </c>
      <c r="J14427" t="str">
        <f t="shared" si="450"/>
        <v>5056SkogOrganisk jordBarskogMiddels</v>
      </c>
      <c r="K14427" s="111">
        <v>-1.5571490961494638</v>
      </c>
      <c r="L14427" s="111">
        <v>0.92784825435236762</v>
      </c>
      <c r="M14427" s="111">
        <v>0.46518126042825314</v>
      </c>
      <c r="N14427" s="112">
        <f t="shared" si="451"/>
        <v>-0.16411958136884308</v>
      </c>
    </row>
    <row r="14428" spans="1:14" x14ac:dyDescent="0.25">
      <c r="A14428" s="111" t="s">
        <v>972</v>
      </c>
      <c r="B14428" s="111">
        <f>INDEX(kommuner!C:C,MATCH(_xlfn.NUMBERVALUE(A14428),kommuner!B:B,0))</f>
        <v>5056</v>
      </c>
      <c r="C14428" s="111" t="s">
        <v>127</v>
      </c>
      <c r="D14428" s="111" t="s">
        <v>127</v>
      </c>
      <c r="E14428" s="111" t="s">
        <v>123</v>
      </c>
      <c r="F14428" s="111" t="s">
        <v>172</v>
      </c>
      <c r="G14428" s="111" t="s">
        <v>186</v>
      </c>
      <c r="H14428" s="111" t="s">
        <v>172</v>
      </c>
      <c r="I14428" s="111" t="s">
        <v>186</v>
      </c>
      <c r="J14428" t="str">
        <f t="shared" si="450"/>
        <v>5056SkogOrganisk jordBarskogSærs høy</v>
      </c>
      <c r="K14428" s="111">
        <v>2.5548655235722699</v>
      </c>
      <c r="L14428" s="111">
        <v>0.92784825435236762</v>
      </c>
      <c r="M14428" s="111">
        <v>0.46518126042825314</v>
      </c>
      <c r="N14428" s="112">
        <f t="shared" si="451"/>
        <v>3.9478950383528906</v>
      </c>
    </row>
    <row r="14429" spans="1:14" x14ac:dyDescent="0.25">
      <c r="A14429" s="111" t="s">
        <v>972</v>
      </c>
      <c r="B14429" s="111">
        <f>INDEX(kommuner!C:C,MATCH(_xlfn.NUMBERVALUE(A14429),kommuner!B:B,0))</f>
        <v>5056</v>
      </c>
      <c r="C14429" s="111" t="s">
        <v>127</v>
      </c>
      <c r="D14429" s="111" t="s">
        <v>127</v>
      </c>
      <c r="E14429" s="111" t="s">
        <v>123</v>
      </c>
      <c r="F14429" s="111" t="s">
        <v>179</v>
      </c>
      <c r="G14429" s="111" t="s">
        <v>180</v>
      </c>
      <c r="H14429" s="111" t="s">
        <v>179</v>
      </c>
      <c r="I14429" s="111" t="s">
        <v>180</v>
      </c>
      <c r="J14429" t="str">
        <f t="shared" si="450"/>
        <v>5056SkogOrganisk jordBlandingsskogHøy</v>
      </c>
      <c r="K14429" s="111">
        <v>-5.5554344456832343</v>
      </c>
      <c r="L14429" s="111">
        <v>0.92784825435236762</v>
      </c>
      <c r="M14429" s="111">
        <v>0.46510463492953991</v>
      </c>
      <c r="N14429" s="112">
        <f t="shared" si="451"/>
        <v>-4.1624815564013264</v>
      </c>
    </row>
    <row r="14430" spans="1:14" x14ac:dyDescent="0.25">
      <c r="A14430" s="111" t="s">
        <v>972</v>
      </c>
      <c r="B14430" s="111">
        <f>INDEX(kommuner!C:C,MATCH(_xlfn.NUMBERVALUE(A14430),kommuner!B:B,0))</f>
        <v>5056</v>
      </c>
      <c r="C14430" s="111" t="s">
        <v>127</v>
      </c>
      <c r="D14430" s="111" t="s">
        <v>127</v>
      </c>
      <c r="E14430" s="111" t="s">
        <v>123</v>
      </c>
      <c r="F14430" s="111" t="s">
        <v>179</v>
      </c>
      <c r="G14430" s="111" t="s">
        <v>167</v>
      </c>
      <c r="H14430" s="111" t="s">
        <v>179</v>
      </c>
      <c r="I14430" s="111" t="s">
        <v>167</v>
      </c>
      <c r="J14430" t="str">
        <f t="shared" si="450"/>
        <v>5056SkogOrganisk jordBlandingsskogImpediment</v>
      </c>
      <c r="K14430" s="111">
        <v>-0.28586344175800005</v>
      </c>
      <c r="L14430" s="111">
        <v>0.92784825435236762</v>
      </c>
      <c r="M14430" s="111">
        <v>0.46510463492953991</v>
      </c>
      <c r="N14430" s="112">
        <f t="shared" si="451"/>
        <v>1.1070894475239075</v>
      </c>
    </row>
    <row r="14431" spans="1:14" x14ac:dyDescent="0.25">
      <c r="A14431" s="111" t="s">
        <v>972</v>
      </c>
      <c r="B14431" s="111">
        <f>INDEX(kommuner!C:C,MATCH(_xlfn.NUMBERVALUE(A14431),kommuner!B:B,0))</f>
        <v>5056</v>
      </c>
      <c r="C14431" s="111" t="s">
        <v>127</v>
      </c>
      <c r="D14431" s="111" t="s">
        <v>127</v>
      </c>
      <c r="E14431" s="111" t="s">
        <v>123</v>
      </c>
      <c r="F14431" s="111" t="s">
        <v>179</v>
      </c>
      <c r="G14431" s="111" t="s">
        <v>190</v>
      </c>
      <c r="H14431" s="111" t="s">
        <v>179</v>
      </c>
      <c r="I14431" s="111" t="s">
        <v>190</v>
      </c>
      <c r="J14431" t="str">
        <f t="shared" si="450"/>
        <v>5056SkogOrganisk jordBlandingsskogLav</v>
      </c>
      <c r="K14431" s="111">
        <v>-1.2347339377887629</v>
      </c>
      <c r="L14431" s="111">
        <v>0.92784825435236762</v>
      </c>
      <c r="M14431" s="111">
        <v>0.46510463492953991</v>
      </c>
      <c r="N14431" s="112">
        <f t="shared" si="451"/>
        <v>0.15821895149314458</v>
      </c>
    </row>
    <row r="14432" spans="1:14" x14ac:dyDescent="0.25">
      <c r="A14432" s="111" t="s">
        <v>972</v>
      </c>
      <c r="B14432" s="111">
        <f>INDEX(kommuner!C:C,MATCH(_xlfn.NUMBERVALUE(A14432),kommuner!B:B,0))</f>
        <v>5056</v>
      </c>
      <c r="C14432" s="111" t="s">
        <v>127</v>
      </c>
      <c r="D14432" s="111" t="s">
        <v>127</v>
      </c>
      <c r="E14432" s="111" t="s">
        <v>123</v>
      </c>
      <c r="F14432" s="111" t="s">
        <v>179</v>
      </c>
      <c r="G14432" s="111" t="s">
        <v>173</v>
      </c>
      <c r="H14432" s="111" t="s">
        <v>179</v>
      </c>
      <c r="I14432" s="111" t="s">
        <v>173</v>
      </c>
      <c r="J14432" t="str">
        <f t="shared" si="450"/>
        <v>5056SkogOrganisk jordBlandingsskogMiddels</v>
      </c>
      <c r="K14432" s="111">
        <v>-2.4239591752717748</v>
      </c>
      <c r="L14432" s="111">
        <v>0.92784825435236762</v>
      </c>
      <c r="M14432" s="111">
        <v>0.46510463492953991</v>
      </c>
      <c r="N14432" s="112">
        <f t="shared" si="451"/>
        <v>-1.0310062859898674</v>
      </c>
    </row>
    <row r="14433" spans="1:14" x14ac:dyDescent="0.25">
      <c r="A14433" s="111" t="s">
        <v>972</v>
      </c>
      <c r="B14433" s="111">
        <f>INDEX(kommuner!C:C,MATCH(_xlfn.NUMBERVALUE(A14433),kommuner!B:B,0))</f>
        <v>5056</v>
      </c>
      <c r="C14433" s="111" t="s">
        <v>127</v>
      </c>
      <c r="D14433" s="111" t="s">
        <v>127</v>
      </c>
      <c r="E14433" s="111" t="s">
        <v>123</v>
      </c>
      <c r="F14433" s="111" t="s">
        <v>179</v>
      </c>
      <c r="G14433" s="111" t="s">
        <v>186</v>
      </c>
      <c r="H14433" s="111" t="s">
        <v>179</v>
      </c>
      <c r="I14433" s="111" t="s">
        <v>186</v>
      </c>
      <c r="J14433" t="str">
        <f t="shared" si="450"/>
        <v>5056SkogOrganisk jordBlandingsskogSærs høy</v>
      </c>
      <c r="K14433" s="111">
        <v>-1.5726115302258048</v>
      </c>
      <c r="L14433" s="111">
        <v>0.92784825435236762</v>
      </c>
      <c r="M14433" s="111">
        <v>0.46510463492953991</v>
      </c>
      <c r="N14433" s="112">
        <f t="shared" si="451"/>
        <v>-0.17965864094389727</v>
      </c>
    </row>
    <row r="14434" spans="1:14" x14ac:dyDescent="0.25">
      <c r="A14434" s="111" t="s">
        <v>972</v>
      </c>
      <c r="B14434" s="111">
        <f>INDEX(kommuner!C:C,MATCH(_xlfn.NUMBERVALUE(A14434),kommuner!B:B,0))</f>
        <v>5056</v>
      </c>
      <c r="C14434" s="111" t="s">
        <v>127</v>
      </c>
      <c r="D14434" s="111" t="s">
        <v>127</v>
      </c>
      <c r="E14434" s="111" t="s">
        <v>123</v>
      </c>
      <c r="F14434" s="111" t="s">
        <v>185</v>
      </c>
      <c r="G14434" s="111" t="s">
        <v>180</v>
      </c>
      <c r="H14434" s="111" t="s">
        <v>185</v>
      </c>
      <c r="I14434" s="111" t="s">
        <v>180</v>
      </c>
      <c r="J14434" t="str">
        <f t="shared" si="450"/>
        <v>5056SkogOrganisk jordLauvskogHøy</v>
      </c>
      <c r="K14434" s="111">
        <v>-1.9913688882377358</v>
      </c>
      <c r="L14434" s="111">
        <v>0.92784825435236762</v>
      </c>
      <c r="M14434" s="111">
        <v>0.46510463492953991</v>
      </c>
      <c r="N14434" s="112">
        <f t="shared" si="451"/>
        <v>-0.59841599895582831</v>
      </c>
    </row>
    <row r="14435" spans="1:14" x14ac:dyDescent="0.25">
      <c r="A14435" s="111" t="s">
        <v>972</v>
      </c>
      <c r="B14435" s="111">
        <f>INDEX(kommuner!C:C,MATCH(_xlfn.NUMBERVALUE(A14435),kommuner!B:B,0))</f>
        <v>5056</v>
      </c>
      <c r="C14435" s="111" t="s">
        <v>127</v>
      </c>
      <c r="D14435" s="111" t="s">
        <v>127</v>
      </c>
      <c r="E14435" s="111" t="s">
        <v>123</v>
      </c>
      <c r="F14435" s="111" t="s">
        <v>185</v>
      </c>
      <c r="G14435" s="111" t="s">
        <v>167</v>
      </c>
      <c r="H14435" s="111" t="s">
        <v>185</v>
      </c>
      <c r="I14435" s="111" t="s">
        <v>167</v>
      </c>
      <c r="J14435" t="str">
        <f t="shared" si="450"/>
        <v>5056SkogOrganisk jordLauvskogImpediment</v>
      </c>
      <c r="K14435" s="111">
        <v>0.35000626494250675</v>
      </c>
      <c r="L14435" s="111">
        <v>0.92784825435236762</v>
      </c>
      <c r="M14435" s="111">
        <v>0.46510463492953991</v>
      </c>
      <c r="N14435" s="112">
        <f t="shared" si="451"/>
        <v>1.7429591542244141</v>
      </c>
    </row>
    <row r="14436" spans="1:14" x14ac:dyDescent="0.25">
      <c r="A14436" s="111" t="s">
        <v>972</v>
      </c>
      <c r="B14436" s="111">
        <f>INDEX(kommuner!C:C,MATCH(_xlfn.NUMBERVALUE(A14436),kommuner!B:B,0))</f>
        <v>5056</v>
      </c>
      <c r="C14436" s="111" t="s">
        <v>127</v>
      </c>
      <c r="D14436" s="111" t="s">
        <v>127</v>
      </c>
      <c r="E14436" s="111" t="s">
        <v>123</v>
      </c>
      <c r="F14436" s="111" t="s">
        <v>185</v>
      </c>
      <c r="G14436" s="111" t="s">
        <v>190</v>
      </c>
      <c r="H14436" s="111" t="s">
        <v>185</v>
      </c>
      <c r="I14436" s="111" t="s">
        <v>190</v>
      </c>
      <c r="J14436" t="str">
        <f t="shared" si="450"/>
        <v>5056SkogOrganisk jordLauvskogLav</v>
      </c>
      <c r="K14436" s="111">
        <v>1.1144075558526714</v>
      </c>
      <c r="L14436" s="111">
        <v>0.92784825435236762</v>
      </c>
      <c r="M14436" s="111">
        <v>0.46510463492953991</v>
      </c>
      <c r="N14436" s="112">
        <f t="shared" si="451"/>
        <v>2.5073604451345788</v>
      </c>
    </row>
    <row r="14437" spans="1:14" x14ac:dyDescent="0.25">
      <c r="A14437" s="111" t="s">
        <v>972</v>
      </c>
      <c r="B14437" s="111">
        <f>INDEX(kommuner!C:C,MATCH(_xlfn.NUMBERVALUE(A14437),kommuner!B:B,0))</f>
        <v>5056</v>
      </c>
      <c r="C14437" s="111" t="s">
        <v>127</v>
      </c>
      <c r="D14437" s="111" t="s">
        <v>127</v>
      </c>
      <c r="E14437" s="111" t="s">
        <v>123</v>
      </c>
      <c r="F14437" s="111" t="s">
        <v>185</v>
      </c>
      <c r="G14437" s="111" t="s">
        <v>173</v>
      </c>
      <c r="H14437" s="111" t="s">
        <v>185</v>
      </c>
      <c r="I14437" s="111" t="s">
        <v>173</v>
      </c>
      <c r="J14437" t="str">
        <f t="shared" si="450"/>
        <v>5056SkogOrganisk jordLauvskogMiddels</v>
      </c>
      <c r="K14437" s="111">
        <v>-0.62664468270982987</v>
      </c>
      <c r="L14437" s="111">
        <v>0.92784825435236762</v>
      </c>
      <c r="M14437" s="111">
        <v>0.46510463492953991</v>
      </c>
      <c r="N14437" s="112">
        <f t="shared" si="451"/>
        <v>0.76630820657207765</v>
      </c>
    </row>
    <row r="14438" spans="1:14" x14ac:dyDescent="0.25">
      <c r="A14438" s="111" t="s">
        <v>972</v>
      </c>
      <c r="B14438" s="111">
        <f>INDEX(kommuner!C:C,MATCH(_xlfn.NUMBERVALUE(A14438),kommuner!B:B,0))</f>
        <v>5056</v>
      </c>
      <c r="C14438" s="111" t="s">
        <v>127</v>
      </c>
      <c r="D14438" s="111" t="s">
        <v>127</v>
      </c>
      <c r="E14438" s="111" t="s">
        <v>123</v>
      </c>
      <c r="F14438" s="111" t="s">
        <v>185</v>
      </c>
      <c r="G14438" s="111" t="s">
        <v>186</v>
      </c>
      <c r="H14438" s="111" t="s">
        <v>185</v>
      </c>
      <c r="I14438" s="111" t="s">
        <v>186</v>
      </c>
      <c r="J14438" t="str">
        <f t="shared" si="450"/>
        <v>5056SkogOrganisk jordLauvskogSærs høy</v>
      </c>
      <c r="K14438" s="111">
        <v>-1.8997279926091779</v>
      </c>
      <c r="L14438" s="111">
        <v>0.92784825435236762</v>
      </c>
      <c r="M14438" s="111">
        <v>0.46510463492953991</v>
      </c>
      <c r="N14438" s="112">
        <f t="shared" si="451"/>
        <v>-0.50677510332727038</v>
      </c>
    </row>
    <row r="14439" spans="1:14" x14ac:dyDescent="0.25">
      <c r="A14439" s="111" t="s">
        <v>972</v>
      </c>
      <c r="B14439" s="111">
        <f>INDEX(kommuner!C:C,MATCH(_xlfn.NUMBERVALUE(A14439),kommuner!B:B,0))</f>
        <v>5056</v>
      </c>
      <c r="C14439" s="111" t="s">
        <v>83</v>
      </c>
      <c r="D14439" s="111" t="s">
        <v>83</v>
      </c>
      <c r="E14439" s="111" t="s">
        <v>126</v>
      </c>
      <c r="F14439" s="111" t="s">
        <v>139</v>
      </c>
      <c r="G14439" s="111" t="s">
        <v>139</v>
      </c>
      <c r="H14439" s="111" t="s">
        <v>139</v>
      </c>
      <c r="I14439" s="111" t="s">
        <v>139</v>
      </c>
      <c r="J14439" t="str">
        <f t="shared" si="450"/>
        <v>5056Utbygd arealMineraljord</v>
      </c>
      <c r="K14439" s="111">
        <v>-0.30524336409547759</v>
      </c>
      <c r="L14439" s="111">
        <v>0</v>
      </c>
      <c r="M14439" s="111">
        <v>1.303047089454229E-2</v>
      </c>
      <c r="N14439" s="112">
        <f t="shared" si="451"/>
        <v>-0.2922128932009353</v>
      </c>
    </row>
    <row r="14440" spans="1:14" x14ac:dyDescent="0.25">
      <c r="A14440" s="111" t="s">
        <v>972</v>
      </c>
      <c r="B14440" s="111">
        <f>INDEX(kommuner!C:C,MATCH(_xlfn.NUMBERVALUE(A14440),kommuner!B:B,0))</f>
        <v>5056</v>
      </c>
      <c r="C14440" s="111" t="s">
        <v>83</v>
      </c>
      <c r="D14440" s="111" t="s">
        <v>83</v>
      </c>
      <c r="E14440" s="111" t="s">
        <v>123</v>
      </c>
      <c r="F14440" s="111" t="s">
        <v>139</v>
      </c>
      <c r="G14440" s="111" t="s">
        <v>139</v>
      </c>
      <c r="H14440" s="111" t="s">
        <v>139</v>
      </c>
      <c r="I14440" s="111" t="s">
        <v>139</v>
      </c>
      <c r="J14440" t="str">
        <f t="shared" si="450"/>
        <v>5056Utbygd arealOrganisk jord</v>
      </c>
      <c r="K14440" s="111">
        <v>29.011421395201612</v>
      </c>
      <c r="L14440" s="111">
        <v>0</v>
      </c>
      <c r="M14440" s="111">
        <v>1.303047089454229E-2</v>
      </c>
      <c r="N14440" s="112">
        <f t="shared" si="451"/>
        <v>29.024451866096154</v>
      </c>
    </row>
    <row r="14441" spans="1:14" x14ac:dyDescent="0.25">
      <c r="A14441" s="111" t="s">
        <v>972</v>
      </c>
      <c r="B14441" s="111">
        <f>INDEX(kommuner!C:C,MATCH(_xlfn.NUMBERVALUE(A14441),kommuner!B:B,0))</f>
        <v>5056</v>
      </c>
      <c r="C14441" s="111" t="s">
        <v>181</v>
      </c>
      <c r="D14441" s="111" t="s">
        <v>181</v>
      </c>
      <c r="E14441" s="111" t="s">
        <v>123</v>
      </c>
      <c r="F14441" s="111" t="s">
        <v>139</v>
      </c>
      <c r="G14441" s="111" t="s">
        <v>139</v>
      </c>
      <c r="H14441" s="111" t="s">
        <v>139</v>
      </c>
      <c r="I14441" s="111" t="s">
        <v>139</v>
      </c>
      <c r="J14441" t="str">
        <f t="shared" si="450"/>
        <v>5056Vann og myrOrganisk jord</v>
      </c>
      <c r="K14441" s="111">
        <v>-0.29766799726667431</v>
      </c>
      <c r="L14441" s="111">
        <v>0</v>
      </c>
      <c r="M14441" s="111">
        <v>0</v>
      </c>
      <c r="N14441" s="112">
        <f t="shared" si="451"/>
        <v>-0.29766799726667431</v>
      </c>
    </row>
    <row r="14442" spans="1:14" x14ac:dyDescent="0.25">
      <c r="A14442" s="111" t="s">
        <v>973</v>
      </c>
      <c r="B14442" s="111">
        <f>INDEX(kommuner!C:C,MATCH(_xlfn.NUMBERVALUE(A14442),kommuner!B:B,0))</f>
        <v>5014</v>
      </c>
      <c r="C14442" s="111" t="s">
        <v>82</v>
      </c>
      <c r="D14442" s="111" t="s">
        <v>82</v>
      </c>
      <c r="E14442" s="111" t="s">
        <v>126</v>
      </c>
      <c r="F14442" s="111" t="s">
        <v>139</v>
      </c>
      <c r="G14442" s="111" t="s">
        <v>139</v>
      </c>
      <c r="H14442" s="111" t="s">
        <v>139</v>
      </c>
      <c r="I14442" s="111" t="s">
        <v>139</v>
      </c>
      <c r="J14442" t="str">
        <f t="shared" si="450"/>
        <v>5014Annen utmarkMineraljord</v>
      </c>
      <c r="K14442" s="111">
        <v>-7.1122377479755403E-2</v>
      </c>
      <c r="L14442" s="111">
        <v>0</v>
      </c>
      <c r="M14442" s="111">
        <v>0</v>
      </c>
      <c r="N14442" s="112">
        <f t="shared" si="451"/>
        <v>-7.1122377479755403E-2</v>
      </c>
    </row>
    <row r="14443" spans="1:14" x14ac:dyDescent="0.25">
      <c r="A14443" s="111" t="s">
        <v>973</v>
      </c>
      <c r="B14443" s="111">
        <f>INDEX(kommuner!C:C,MATCH(_xlfn.NUMBERVALUE(A14443),kommuner!B:B,0))</f>
        <v>5014</v>
      </c>
      <c r="C14443" s="111" t="s">
        <v>121</v>
      </c>
      <c r="D14443" s="111" t="s">
        <v>121</v>
      </c>
      <c r="E14443" s="111" t="s">
        <v>126</v>
      </c>
      <c r="F14443" s="111" t="s">
        <v>139</v>
      </c>
      <c r="G14443" s="111" t="s">
        <v>139</v>
      </c>
      <c r="H14443" s="111" t="s">
        <v>139</v>
      </c>
      <c r="I14443" s="111" t="s">
        <v>139</v>
      </c>
      <c r="J14443" t="str">
        <f t="shared" si="450"/>
        <v>5014BeiteMineraljord</v>
      </c>
      <c r="K14443" s="111">
        <v>-0.96338340838695502</v>
      </c>
      <c r="L14443" s="111">
        <v>0</v>
      </c>
      <c r="M14443" s="111">
        <v>1.2448711246839999E-7</v>
      </c>
      <c r="N14443" s="112">
        <f t="shared" si="451"/>
        <v>-0.96338328389984251</v>
      </c>
    </row>
    <row r="14444" spans="1:14" x14ac:dyDescent="0.25">
      <c r="A14444" s="111" t="s">
        <v>973</v>
      </c>
      <c r="B14444" s="111">
        <f>INDEX(kommuner!C:C,MATCH(_xlfn.NUMBERVALUE(A14444),kommuner!B:B,0))</f>
        <v>5014</v>
      </c>
      <c r="C14444" s="111" t="s">
        <v>121</v>
      </c>
      <c r="D14444" s="111" t="s">
        <v>121</v>
      </c>
      <c r="E14444" s="111" t="s">
        <v>123</v>
      </c>
      <c r="F14444" s="111" t="s">
        <v>139</v>
      </c>
      <c r="G14444" s="111" t="s">
        <v>139</v>
      </c>
      <c r="H14444" s="111" t="s">
        <v>139</v>
      </c>
      <c r="I14444" s="111" t="s">
        <v>139</v>
      </c>
      <c r="J14444" t="str">
        <f t="shared" si="450"/>
        <v>5014BeiteOrganisk jord</v>
      </c>
      <c r="K14444" s="111">
        <v>12.077525935985037</v>
      </c>
      <c r="L14444" s="111">
        <v>1.6412500000000001</v>
      </c>
      <c r="M14444" s="111">
        <v>0</v>
      </c>
      <c r="N14444" s="112">
        <f t="shared" si="451"/>
        <v>13.718775935985036</v>
      </c>
    </row>
    <row r="14445" spans="1:14" x14ac:dyDescent="0.25">
      <c r="A14445" s="111" t="s">
        <v>973</v>
      </c>
      <c r="B14445" s="111">
        <f>INDEX(kommuner!C:C,MATCH(_xlfn.NUMBERVALUE(A14445),kommuner!B:B,0))</f>
        <v>5014</v>
      </c>
      <c r="C14445" s="111" t="s">
        <v>84</v>
      </c>
      <c r="D14445" s="111" t="s">
        <v>84</v>
      </c>
      <c r="E14445" s="111" t="s">
        <v>126</v>
      </c>
      <c r="F14445" s="111" t="s">
        <v>139</v>
      </c>
      <c r="G14445" s="111" t="s">
        <v>139</v>
      </c>
      <c r="H14445" s="111" t="s">
        <v>139</v>
      </c>
      <c r="I14445" s="111" t="s">
        <v>139</v>
      </c>
      <c r="J14445" t="str">
        <f t="shared" si="450"/>
        <v>5014Dyrket markMineraljord</v>
      </c>
      <c r="K14445" s="111">
        <v>-0.19847781863867889</v>
      </c>
      <c r="L14445" s="111">
        <v>0</v>
      </c>
      <c r="M14445" s="111">
        <v>0</v>
      </c>
      <c r="N14445" s="112">
        <f t="shared" si="451"/>
        <v>-0.19847781863867889</v>
      </c>
    </row>
    <row r="14446" spans="1:14" x14ac:dyDescent="0.25">
      <c r="A14446" s="111" t="s">
        <v>973</v>
      </c>
      <c r="B14446" s="111">
        <f>INDEX(kommuner!C:C,MATCH(_xlfn.NUMBERVALUE(A14446),kommuner!B:B,0))</f>
        <v>5014</v>
      </c>
      <c r="C14446" s="111" t="s">
        <v>84</v>
      </c>
      <c r="D14446" s="111" t="s">
        <v>84</v>
      </c>
      <c r="E14446" s="111" t="s">
        <v>123</v>
      </c>
      <c r="F14446" s="111" t="s">
        <v>139</v>
      </c>
      <c r="G14446" s="111" t="s">
        <v>139</v>
      </c>
      <c r="H14446" s="111" t="s">
        <v>139</v>
      </c>
      <c r="I14446" s="111" t="s">
        <v>139</v>
      </c>
      <c r="J14446" t="str">
        <f t="shared" si="450"/>
        <v>5014Dyrket markOrganisk jord</v>
      </c>
      <c r="K14446" s="111">
        <v>28.726149366675592</v>
      </c>
      <c r="L14446" s="111">
        <v>1.45625</v>
      </c>
      <c r="M14446" s="111">
        <v>0</v>
      </c>
      <c r="N14446" s="112">
        <f t="shared" si="451"/>
        <v>30.182399366675593</v>
      </c>
    </row>
    <row r="14447" spans="1:14" x14ac:dyDescent="0.25">
      <c r="A14447" s="111" t="s">
        <v>973</v>
      </c>
      <c r="B14447" s="111">
        <f>INDEX(kommuner!C:C,MATCH(_xlfn.NUMBERVALUE(A14447),kommuner!B:B,0))</f>
        <v>5014</v>
      </c>
      <c r="C14447" s="111" t="s">
        <v>127</v>
      </c>
      <c r="D14447" s="111" t="s">
        <v>127</v>
      </c>
      <c r="E14447" s="111" t="s">
        <v>126</v>
      </c>
      <c r="F14447" s="111" t="s">
        <v>172</v>
      </c>
      <c r="G14447" s="111" t="s">
        <v>180</v>
      </c>
      <c r="H14447" s="111" t="s">
        <v>172</v>
      </c>
      <c r="I14447" s="111" t="s">
        <v>180</v>
      </c>
      <c r="J14447" t="str">
        <f t="shared" si="450"/>
        <v>5014SkogMineraljordBarskogHøy</v>
      </c>
      <c r="K14447" s="111">
        <v>-6.422849649670499</v>
      </c>
      <c r="L14447" s="111">
        <v>0.85306406685236758</v>
      </c>
      <c r="M14447" s="111">
        <v>6.4056614999681585E-2</v>
      </c>
      <c r="N14447" s="112">
        <f t="shared" si="451"/>
        <v>-5.5057289678184498</v>
      </c>
    </row>
    <row r="14448" spans="1:14" x14ac:dyDescent="0.25">
      <c r="A14448" s="111" t="s">
        <v>973</v>
      </c>
      <c r="B14448" s="111">
        <f>INDEX(kommuner!C:C,MATCH(_xlfn.NUMBERVALUE(A14448),kommuner!B:B,0))</f>
        <v>5014</v>
      </c>
      <c r="C14448" s="111" t="s">
        <v>127</v>
      </c>
      <c r="D14448" s="111" t="s">
        <v>127</v>
      </c>
      <c r="E14448" s="111" t="s">
        <v>126</v>
      </c>
      <c r="F14448" s="111" t="s">
        <v>172</v>
      </c>
      <c r="G14448" s="111" t="s">
        <v>167</v>
      </c>
      <c r="H14448" s="111" t="s">
        <v>172</v>
      </c>
      <c r="I14448" s="111" t="s">
        <v>167</v>
      </c>
      <c r="J14448" t="str">
        <f t="shared" si="450"/>
        <v>5014SkogMineraljordBarskogImpediment</v>
      </c>
      <c r="K14448" s="111">
        <v>-0.94873102042732593</v>
      </c>
      <c r="L14448" s="111">
        <v>0.85306406685236758</v>
      </c>
      <c r="M14448" s="111">
        <v>6.3979989500968365E-2</v>
      </c>
      <c r="N14448" s="112">
        <f t="shared" si="451"/>
        <v>-3.1686964073989993E-2</v>
      </c>
    </row>
    <row r="14449" spans="1:14" x14ac:dyDescent="0.25">
      <c r="A14449" s="111" t="s">
        <v>973</v>
      </c>
      <c r="B14449" s="111">
        <f>INDEX(kommuner!C:C,MATCH(_xlfn.NUMBERVALUE(A14449),kommuner!B:B,0))</f>
        <v>5014</v>
      </c>
      <c r="C14449" s="111" t="s">
        <v>127</v>
      </c>
      <c r="D14449" s="111" t="s">
        <v>127</v>
      </c>
      <c r="E14449" s="111" t="s">
        <v>126</v>
      </c>
      <c r="F14449" s="111" t="s">
        <v>172</v>
      </c>
      <c r="G14449" s="111" t="s">
        <v>190</v>
      </c>
      <c r="H14449" s="111" t="s">
        <v>172</v>
      </c>
      <c r="I14449" s="111" t="s">
        <v>190</v>
      </c>
      <c r="J14449" t="str">
        <f t="shared" si="450"/>
        <v>5014SkogMineraljordBarskogLav</v>
      </c>
      <c r="K14449" s="111">
        <v>-0.862084627791601</v>
      </c>
      <c r="L14449" s="111">
        <v>0.85306406685236758</v>
      </c>
      <c r="M14449" s="111">
        <v>6.3979989500968365E-2</v>
      </c>
      <c r="N14449" s="112">
        <f t="shared" si="451"/>
        <v>5.4959428561734941E-2</v>
      </c>
    </row>
    <row r="14450" spans="1:14" x14ac:dyDescent="0.25">
      <c r="A14450" s="111" t="s">
        <v>973</v>
      </c>
      <c r="B14450" s="111">
        <f>INDEX(kommuner!C:C,MATCH(_xlfn.NUMBERVALUE(A14450),kommuner!B:B,0))</f>
        <v>5014</v>
      </c>
      <c r="C14450" s="111" t="s">
        <v>127</v>
      </c>
      <c r="D14450" s="111" t="s">
        <v>127</v>
      </c>
      <c r="E14450" s="111" t="s">
        <v>126</v>
      </c>
      <c r="F14450" s="111" t="s">
        <v>172</v>
      </c>
      <c r="G14450" s="111" t="s">
        <v>173</v>
      </c>
      <c r="H14450" s="111" t="s">
        <v>172</v>
      </c>
      <c r="I14450" s="111" t="s">
        <v>173</v>
      </c>
      <c r="J14450" t="str">
        <f t="shared" si="450"/>
        <v>5014SkogMineraljordBarskogMiddels</v>
      </c>
      <c r="K14450" s="111">
        <v>-3.6406993276041288</v>
      </c>
      <c r="L14450" s="111">
        <v>0.85306406685236758</v>
      </c>
      <c r="M14450" s="111">
        <v>6.4056614999681585E-2</v>
      </c>
      <c r="N14450" s="112">
        <f t="shared" si="451"/>
        <v>-2.7235786457520796</v>
      </c>
    </row>
    <row r="14451" spans="1:14" x14ac:dyDescent="0.25">
      <c r="A14451" s="111" t="s">
        <v>973</v>
      </c>
      <c r="B14451" s="111">
        <f>INDEX(kommuner!C:C,MATCH(_xlfn.NUMBERVALUE(A14451),kommuner!B:B,0))</f>
        <v>5014</v>
      </c>
      <c r="C14451" s="111" t="s">
        <v>127</v>
      </c>
      <c r="D14451" s="111" t="s">
        <v>127</v>
      </c>
      <c r="E14451" s="111" t="s">
        <v>126</v>
      </c>
      <c r="F14451" s="111" t="s">
        <v>172</v>
      </c>
      <c r="G14451" s="111" t="s">
        <v>186</v>
      </c>
      <c r="H14451" s="111" t="s">
        <v>172</v>
      </c>
      <c r="I14451" s="111" t="s">
        <v>186</v>
      </c>
      <c r="J14451" t="str">
        <f t="shared" si="450"/>
        <v>5014SkogMineraljordBarskogSærs høy</v>
      </c>
      <c r="K14451" s="111">
        <v>0.12072674540874306</v>
      </c>
      <c r="L14451" s="111">
        <v>0.85306406685236758</v>
      </c>
      <c r="M14451" s="111">
        <v>6.4056614999681585E-2</v>
      </c>
      <c r="N14451" s="112">
        <f t="shared" si="451"/>
        <v>1.0378474272607923</v>
      </c>
    </row>
    <row r="14452" spans="1:14" x14ac:dyDescent="0.25">
      <c r="A14452" s="111" t="s">
        <v>973</v>
      </c>
      <c r="B14452" s="111">
        <f>INDEX(kommuner!C:C,MATCH(_xlfn.NUMBERVALUE(A14452),kommuner!B:B,0))</f>
        <v>5014</v>
      </c>
      <c r="C14452" s="111" t="s">
        <v>127</v>
      </c>
      <c r="D14452" s="111" t="s">
        <v>127</v>
      </c>
      <c r="E14452" s="111" t="s">
        <v>126</v>
      </c>
      <c r="F14452" s="111" t="s">
        <v>179</v>
      </c>
      <c r="G14452" s="111" t="s">
        <v>180</v>
      </c>
      <c r="H14452" s="111" t="s">
        <v>179</v>
      </c>
      <c r="I14452" s="111" t="s">
        <v>180</v>
      </c>
      <c r="J14452" t="str">
        <f t="shared" si="450"/>
        <v>5014SkogMineraljordBlandingsskogHøy</v>
      </c>
      <c r="K14452" s="111">
        <v>-7.1939050909469406</v>
      </c>
      <c r="L14452" s="111">
        <v>0.85306406685236758</v>
      </c>
      <c r="M14452" s="111">
        <v>6.3979989500968365E-2</v>
      </c>
      <c r="N14452" s="112">
        <f t="shared" si="451"/>
        <v>-6.2768610345936047</v>
      </c>
    </row>
    <row r="14453" spans="1:14" x14ac:dyDescent="0.25">
      <c r="A14453" s="111" t="s">
        <v>973</v>
      </c>
      <c r="B14453" s="111">
        <f>INDEX(kommuner!C:C,MATCH(_xlfn.NUMBERVALUE(A14453),kommuner!B:B,0))</f>
        <v>5014</v>
      </c>
      <c r="C14453" s="111" t="s">
        <v>127</v>
      </c>
      <c r="D14453" s="111" t="s">
        <v>127</v>
      </c>
      <c r="E14453" s="111" t="s">
        <v>126</v>
      </c>
      <c r="F14453" s="111" t="s">
        <v>179</v>
      </c>
      <c r="G14453" s="111" t="s">
        <v>167</v>
      </c>
      <c r="H14453" s="111" t="s">
        <v>179</v>
      </c>
      <c r="I14453" s="111" t="s">
        <v>167</v>
      </c>
      <c r="J14453" t="str">
        <f t="shared" si="450"/>
        <v>5014SkogMineraljordBlandingsskogImpediment</v>
      </c>
      <c r="K14453" s="111">
        <v>-1.0519587113170448</v>
      </c>
      <c r="L14453" s="111">
        <v>0.85306406685236758</v>
      </c>
      <c r="M14453" s="111">
        <v>6.3979989500968365E-2</v>
      </c>
      <c r="N14453" s="112">
        <f t="shared" si="451"/>
        <v>-0.13491465496370883</v>
      </c>
    </row>
    <row r="14454" spans="1:14" x14ac:dyDescent="0.25">
      <c r="A14454" s="111" t="s">
        <v>973</v>
      </c>
      <c r="B14454" s="111">
        <f>INDEX(kommuner!C:C,MATCH(_xlfn.NUMBERVALUE(A14454),kommuner!B:B,0))</f>
        <v>5014</v>
      </c>
      <c r="C14454" s="111" t="s">
        <v>127</v>
      </c>
      <c r="D14454" s="111" t="s">
        <v>127</v>
      </c>
      <c r="E14454" s="111" t="s">
        <v>126</v>
      </c>
      <c r="F14454" s="111" t="s">
        <v>179</v>
      </c>
      <c r="G14454" s="111" t="s">
        <v>190</v>
      </c>
      <c r="H14454" s="111" t="s">
        <v>179</v>
      </c>
      <c r="I14454" s="111" t="s">
        <v>190</v>
      </c>
      <c r="J14454" t="str">
        <f t="shared" si="450"/>
        <v>5014SkogMineraljordBlandingsskogLav</v>
      </c>
      <c r="K14454" s="111">
        <v>-1.7812179955424279</v>
      </c>
      <c r="L14454" s="111">
        <v>0.85306406685236758</v>
      </c>
      <c r="M14454" s="111">
        <v>6.3979989500968365E-2</v>
      </c>
      <c r="N14454" s="112">
        <f t="shared" si="451"/>
        <v>-0.86417393918909191</v>
      </c>
    </row>
    <row r="14455" spans="1:14" x14ac:dyDescent="0.25">
      <c r="A14455" s="111" t="s">
        <v>973</v>
      </c>
      <c r="B14455" s="111">
        <f>INDEX(kommuner!C:C,MATCH(_xlfn.NUMBERVALUE(A14455),kommuner!B:B,0))</f>
        <v>5014</v>
      </c>
      <c r="C14455" s="111" t="s">
        <v>127</v>
      </c>
      <c r="D14455" s="111" t="s">
        <v>127</v>
      </c>
      <c r="E14455" s="111" t="s">
        <v>126</v>
      </c>
      <c r="F14455" s="111" t="s">
        <v>179</v>
      </c>
      <c r="G14455" s="111" t="s">
        <v>173</v>
      </c>
      <c r="H14455" s="111" t="s">
        <v>179</v>
      </c>
      <c r="I14455" s="111" t="s">
        <v>173</v>
      </c>
      <c r="J14455" t="str">
        <f t="shared" si="450"/>
        <v>5014SkogMineraljordBlandingsskogMiddels</v>
      </c>
      <c r="K14455" s="111">
        <v>-3.4741824145851954</v>
      </c>
      <c r="L14455" s="111">
        <v>0.85306406685236758</v>
      </c>
      <c r="M14455" s="111">
        <v>6.3979989500968365E-2</v>
      </c>
      <c r="N14455" s="112">
        <f t="shared" si="451"/>
        <v>-2.5571383582318594</v>
      </c>
    </row>
    <row r="14456" spans="1:14" x14ac:dyDescent="0.25">
      <c r="A14456" s="111" t="s">
        <v>973</v>
      </c>
      <c r="B14456" s="111">
        <f>INDEX(kommuner!C:C,MATCH(_xlfn.NUMBERVALUE(A14456),kommuner!B:B,0))</f>
        <v>5014</v>
      </c>
      <c r="C14456" s="111" t="s">
        <v>127</v>
      </c>
      <c r="D14456" s="111" t="s">
        <v>127</v>
      </c>
      <c r="E14456" s="111" t="s">
        <v>126</v>
      </c>
      <c r="F14456" s="111" t="s">
        <v>179</v>
      </c>
      <c r="G14456" s="111" t="s">
        <v>186</v>
      </c>
      <c r="H14456" s="111" t="s">
        <v>179</v>
      </c>
      <c r="I14456" s="111" t="s">
        <v>186</v>
      </c>
      <c r="J14456" t="str">
        <f t="shared" si="450"/>
        <v>5014SkogMineraljordBlandingsskogSærs høy</v>
      </c>
      <c r="K14456" s="111">
        <v>-2.9395925245326562</v>
      </c>
      <c r="L14456" s="111">
        <v>0.85306406685236758</v>
      </c>
      <c r="M14456" s="111">
        <v>6.3979989500968365E-2</v>
      </c>
      <c r="N14456" s="112">
        <f t="shared" si="451"/>
        <v>-2.0225484681793202</v>
      </c>
    </row>
    <row r="14457" spans="1:14" x14ac:dyDescent="0.25">
      <c r="A14457" s="111" t="s">
        <v>973</v>
      </c>
      <c r="B14457" s="111">
        <f>INDEX(kommuner!C:C,MATCH(_xlfn.NUMBERVALUE(A14457),kommuner!B:B,0))</f>
        <v>5014</v>
      </c>
      <c r="C14457" s="111" t="s">
        <v>127</v>
      </c>
      <c r="D14457" s="111" t="s">
        <v>127</v>
      </c>
      <c r="E14457" s="111" t="s">
        <v>126</v>
      </c>
      <c r="F14457" s="111" t="s">
        <v>185</v>
      </c>
      <c r="G14457" s="111" t="s">
        <v>180</v>
      </c>
      <c r="H14457" s="111" t="s">
        <v>185</v>
      </c>
      <c r="I14457" s="111" t="s">
        <v>180</v>
      </c>
      <c r="J14457" t="str">
        <f t="shared" si="450"/>
        <v>5014SkogMineraljordLauvskogHøy</v>
      </c>
      <c r="K14457" s="111">
        <v>-3.9961118073383664</v>
      </c>
      <c r="L14457" s="111">
        <v>0.85306406685236758</v>
      </c>
      <c r="M14457" s="111">
        <v>6.3979989500968365E-2</v>
      </c>
      <c r="N14457" s="112">
        <f t="shared" si="451"/>
        <v>-3.0790677509850304</v>
      </c>
    </row>
    <row r="14458" spans="1:14" x14ac:dyDescent="0.25">
      <c r="A14458" s="111" t="s">
        <v>973</v>
      </c>
      <c r="B14458" s="111">
        <f>INDEX(kommuner!C:C,MATCH(_xlfn.NUMBERVALUE(A14458),kommuner!B:B,0))</f>
        <v>5014</v>
      </c>
      <c r="C14458" s="111" t="s">
        <v>127</v>
      </c>
      <c r="D14458" s="111" t="s">
        <v>127</v>
      </c>
      <c r="E14458" s="111" t="s">
        <v>126</v>
      </c>
      <c r="F14458" s="111" t="s">
        <v>185</v>
      </c>
      <c r="G14458" s="111" t="s">
        <v>167</v>
      </c>
      <c r="H14458" s="111" t="s">
        <v>185</v>
      </c>
      <c r="I14458" s="111" t="s">
        <v>167</v>
      </c>
      <c r="J14458" t="str">
        <f t="shared" si="450"/>
        <v>5014SkogMineraljordLauvskogImpediment</v>
      </c>
      <c r="K14458" s="111">
        <v>-1.0417316356348201</v>
      </c>
      <c r="L14458" s="111">
        <v>0.85306406685236758</v>
      </c>
      <c r="M14458" s="111">
        <v>6.3979989500968365E-2</v>
      </c>
      <c r="N14458" s="112">
        <f t="shared" si="451"/>
        <v>-0.12468757928148413</v>
      </c>
    </row>
    <row r="14459" spans="1:14" x14ac:dyDescent="0.25">
      <c r="A14459" s="111" t="s">
        <v>973</v>
      </c>
      <c r="B14459" s="111">
        <f>INDEX(kommuner!C:C,MATCH(_xlfn.NUMBERVALUE(A14459),kommuner!B:B,0))</f>
        <v>5014</v>
      </c>
      <c r="C14459" s="111" t="s">
        <v>127</v>
      </c>
      <c r="D14459" s="111" t="s">
        <v>127</v>
      </c>
      <c r="E14459" s="111" t="s">
        <v>126</v>
      </c>
      <c r="F14459" s="111" t="s">
        <v>185</v>
      </c>
      <c r="G14459" s="111" t="s">
        <v>190</v>
      </c>
      <c r="H14459" s="111" t="s">
        <v>185</v>
      </c>
      <c r="I14459" s="111" t="s">
        <v>190</v>
      </c>
      <c r="J14459" t="str">
        <f t="shared" si="450"/>
        <v>5014SkogMineraljordLauvskogLav</v>
      </c>
      <c r="K14459" s="111">
        <v>-8.9748170935426599E-2</v>
      </c>
      <c r="L14459" s="111">
        <v>0.85306406685236758</v>
      </c>
      <c r="M14459" s="111">
        <v>6.3979989500968365E-2</v>
      </c>
      <c r="N14459" s="112">
        <f t="shared" si="451"/>
        <v>0.82729588541790933</v>
      </c>
    </row>
    <row r="14460" spans="1:14" x14ac:dyDescent="0.25">
      <c r="A14460" s="111" t="s">
        <v>973</v>
      </c>
      <c r="B14460" s="111">
        <f>INDEX(kommuner!C:C,MATCH(_xlfn.NUMBERVALUE(A14460),kommuner!B:B,0))</f>
        <v>5014</v>
      </c>
      <c r="C14460" s="111" t="s">
        <v>127</v>
      </c>
      <c r="D14460" s="111" t="s">
        <v>127</v>
      </c>
      <c r="E14460" s="111" t="s">
        <v>126</v>
      </c>
      <c r="F14460" s="111" t="s">
        <v>185</v>
      </c>
      <c r="G14460" s="111" t="s">
        <v>173</v>
      </c>
      <c r="H14460" s="111" t="s">
        <v>185</v>
      </c>
      <c r="I14460" s="111" t="s">
        <v>173</v>
      </c>
      <c r="J14460" t="str">
        <f t="shared" si="450"/>
        <v>5014SkogMineraljordLauvskogMiddels</v>
      </c>
      <c r="K14460" s="111">
        <v>-2.4407766010203638</v>
      </c>
      <c r="L14460" s="111">
        <v>0.85306406685236758</v>
      </c>
      <c r="M14460" s="111">
        <v>6.3979989500968365E-2</v>
      </c>
      <c r="N14460" s="112">
        <f t="shared" si="451"/>
        <v>-1.523732544667028</v>
      </c>
    </row>
    <row r="14461" spans="1:14" x14ac:dyDescent="0.25">
      <c r="A14461" s="111" t="s">
        <v>973</v>
      </c>
      <c r="B14461" s="111">
        <f>INDEX(kommuner!C:C,MATCH(_xlfn.NUMBERVALUE(A14461),kommuner!B:B,0))</f>
        <v>5014</v>
      </c>
      <c r="C14461" s="111" t="s">
        <v>127</v>
      </c>
      <c r="D14461" s="111" t="s">
        <v>127</v>
      </c>
      <c r="E14461" s="111" t="s">
        <v>126</v>
      </c>
      <c r="F14461" s="111" t="s">
        <v>185</v>
      </c>
      <c r="G14461" s="111" t="s">
        <v>186</v>
      </c>
      <c r="H14461" s="111" t="s">
        <v>185</v>
      </c>
      <c r="I14461" s="111" t="s">
        <v>186</v>
      </c>
      <c r="J14461" t="str">
        <f t="shared" si="450"/>
        <v>5014SkogMineraljordLauvskogSærs høy</v>
      </c>
      <c r="K14461" s="111">
        <v>-3.6560473259425113</v>
      </c>
      <c r="L14461" s="111">
        <v>0.85306406685236758</v>
      </c>
      <c r="M14461" s="111">
        <v>6.3979989500968365E-2</v>
      </c>
      <c r="N14461" s="112">
        <f t="shared" si="451"/>
        <v>-2.7390032695891753</v>
      </c>
    </row>
    <row r="14462" spans="1:14" x14ac:dyDescent="0.25">
      <c r="A14462" s="111" t="s">
        <v>973</v>
      </c>
      <c r="B14462" s="111">
        <f>INDEX(kommuner!C:C,MATCH(_xlfn.NUMBERVALUE(A14462),kommuner!B:B,0))</f>
        <v>5014</v>
      </c>
      <c r="C14462" s="111" t="s">
        <v>127</v>
      </c>
      <c r="D14462" s="111" t="s">
        <v>127</v>
      </c>
      <c r="E14462" s="111" t="s">
        <v>123</v>
      </c>
      <c r="F14462" s="111" t="s">
        <v>172</v>
      </c>
      <c r="G14462" s="111" t="s">
        <v>180</v>
      </c>
      <c r="H14462" s="111" t="s">
        <v>172</v>
      </c>
      <c r="I14462" s="111" t="s">
        <v>180</v>
      </c>
      <c r="J14462" t="str">
        <f t="shared" si="450"/>
        <v>5014SkogOrganisk jordBarskogHøy</v>
      </c>
      <c r="K14462" s="111">
        <v>-2.5184559031994138</v>
      </c>
      <c r="L14462" s="111">
        <v>0.92784825435236762</v>
      </c>
      <c r="M14462" s="111">
        <v>0.46518126042825314</v>
      </c>
      <c r="N14462" s="112">
        <f t="shared" si="451"/>
        <v>-1.1254263884187932</v>
      </c>
    </row>
    <row r="14463" spans="1:14" x14ac:dyDescent="0.25">
      <c r="A14463" s="111" t="s">
        <v>973</v>
      </c>
      <c r="B14463" s="111">
        <f>INDEX(kommuner!C:C,MATCH(_xlfn.NUMBERVALUE(A14463),kommuner!B:B,0))</f>
        <v>5014</v>
      </c>
      <c r="C14463" s="111" t="s">
        <v>127</v>
      </c>
      <c r="D14463" s="111" t="s">
        <v>127</v>
      </c>
      <c r="E14463" s="111" t="s">
        <v>123</v>
      </c>
      <c r="F14463" s="111" t="s">
        <v>172</v>
      </c>
      <c r="G14463" s="111" t="s">
        <v>167</v>
      </c>
      <c r="H14463" s="111" t="s">
        <v>172</v>
      </c>
      <c r="I14463" s="111" t="s">
        <v>167</v>
      </c>
      <c r="J14463" t="str">
        <f t="shared" si="450"/>
        <v>5014SkogOrganisk jordBarskogImpediment</v>
      </c>
      <c r="K14463" s="111">
        <v>-0.17137422385314094</v>
      </c>
      <c r="L14463" s="111">
        <v>0.92784825435236762</v>
      </c>
      <c r="M14463" s="111">
        <v>0.46510463492953991</v>
      </c>
      <c r="N14463" s="112">
        <f t="shared" si="451"/>
        <v>1.2215786654287666</v>
      </c>
    </row>
    <row r="14464" spans="1:14" x14ac:dyDescent="0.25">
      <c r="A14464" s="111" t="s">
        <v>973</v>
      </c>
      <c r="B14464" s="111">
        <f>INDEX(kommuner!C:C,MATCH(_xlfn.NUMBERVALUE(A14464),kommuner!B:B,0))</f>
        <v>5014</v>
      </c>
      <c r="C14464" s="111" t="s">
        <v>127</v>
      </c>
      <c r="D14464" s="111" t="s">
        <v>127</v>
      </c>
      <c r="E14464" s="111" t="s">
        <v>123</v>
      </c>
      <c r="F14464" s="111" t="s">
        <v>172</v>
      </c>
      <c r="G14464" s="111" t="s">
        <v>190</v>
      </c>
      <c r="H14464" s="111" t="s">
        <v>172</v>
      </c>
      <c r="I14464" s="111" t="s">
        <v>190</v>
      </c>
      <c r="J14464" t="str">
        <f t="shared" si="450"/>
        <v>5014SkogOrganisk jordBarskogLav</v>
      </c>
      <c r="K14464" s="111">
        <v>-0.50666953101693391</v>
      </c>
      <c r="L14464" s="111">
        <v>0.92784825435236762</v>
      </c>
      <c r="M14464" s="111">
        <v>0.46510463492953991</v>
      </c>
      <c r="N14464" s="112">
        <f t="shared" si="451"/>
        <v>0.88628335826497362</v>
      </c>
    </row>
    <row r="14465" spans="1:14" x14ac:dyDescent="0.25">
      <c r="A14465" s="111" t="s">
        <v>973</v>
      </c>
      <c r="B14465" s="111">
        <f>INDEX(kommuner!C:C,MATCH(_xlfn.NUMBERVALUE(A14465),kommuner!B:B,0))</f>
        <v>5014</v>
      </c>
      <c r="C14465" s="111" t="s">
        <v>127</v>
      </c>
      <c r="D14465" s="111" t="s">
        <v>127</v>
      </c>
      <c r="E14465" s="111" t="s">
        <v>123</v>
      </c>
      <c r="F14465" s="111" t="s">
        <v>172</v>
      </c>
      <c r="G14465" s="111" t="s">
        <v>173</v>
      </c>
      <c r="H14465" s="111" t="s">
        <v>172</v>
      </c>
      <c r="I14465" s="111" t="s">
        <v>173</v>
      </c>
      <c r="J14465" t="str">
        <f t="shared" si="450"/>
        <v>5014SkogOrganisk jordBarskogMiddels</v>
      </c>
      <c r="K14465" s="111">
        <v>-1.5571490961494638</v>
      </c>
      <c r="L14465" s="111">
        <v>0.92784825435236762</v>
      </c>
      <c r="M14465" s="111">
        <v>0.46518126042825314</v>
      </c>
      <c r="N14465" s="112">
        <f t="shared" si="451"/>
        <v>-0.16411958136884308</v>
      </c>
    </row>
    <row r="14466" spans="1:14" x14ac:dyDescent="0.25">
      <c r="A14466" s="111" t="s">
        <v>973</v>
      </c>
      <c r="B14466" s="111">
        <f>INDEX(kommuner!C:C,MATCH(_xlfn.NUMBERVALUE(A14466),kommuner!B:B,0))</f>
        <v>5014</v>
      </c>
      <c r="C14466" s="111" t="s">
        <v>127</v>
      </c>
      <c r="D14466" s="111" t="s">
        <v>127</v>
      </c>
      <c r="E14466" s="111" t="s">
        <v>123</v>
      </c>
      <c r="F14466" s="111" t="s">
        <v>172</v>
      </c>
      <c r="G14466" s="111" t="s">
        <v>186</v>
      </c>
      <c r="H14466" s="111" t="s">
        <v>172</v>
      </c>
      <c r="I14466" s="111" t="s">
        <v>186</v>
      </c>
      <c r="J14466" t="str">
        <f t="shared" si="450"/>
        <v>5014SkogOrganisk jordBarskogSærs høy</v>
      </c>
      <c r="K14466" s="111">
        <v>2.5548655235722699</v>
      </c>
      <c r="L14466" s="111">
        <v>0.92784825435236762</v>
      </c>
      <c r="M14466" s="111">
        <v>0.46518126042825314</v>
      </c>
      <c r="N14466" s="112">
        <f t="shared" si="451"/>
        <v>3.9478950383528906</v>
      </c>
    </row>
    <row r="14467" spans="1:14" x14ac:dyDescent="0.25">
      <c r="A14467" s="111" t="s">
        <v>973</v>
      </c>
      <c r="B14467" s="111">
        <f>INDEX(kommuner!C:C,MATCH(_xlfn.NUMBERVALUE(A14467),kommuner!B:B,0))</f>
        <v>5014</v>
      </c>
      <c r="C14467" s="111" t="s">
        <v>127</v>
      </c>
      <c r="D14467" s="111" t="s">
        <v>127</v>
      </c>
      <c r="E14467" s="111" t="s">
        <v>123</v>
      </c>
      <c r="F14467" s="111" t="s">
        <v>179</v>
      </c>
      <c r="G14467" s="111" t="s">
        <v>180</v>
      </c>
      <c r="H14467" s="111" t="s">
        <v>179</v>
      </c>
      <c r="I14467" s="111" t="s">
        <v>180</v>
      </c>
      <c r="J14467" t="str">
        <f t="shared" ref="J14467:J14530" si="452">B14467&amp;C14467&amp;E14467&amp;IF(C14467="Skog",F14467&amp;G14467,"")</f>
        <v>5014SkogOrganisk jordBlandingsskogHøy</v>
      </c>
      <c r="K14467" s="111">
        <v>-5.5554344456832343</v>
      </c>
      <c r="L14467" s="111">
        <v>0.92784825435236762</v>
      </c>
      <c r="M14467" s="111">
        <v>0.46510463492953991</v>
      </c>
      <c r="N14467" s="112">
        <f t="shared" ref="N14467:N14530" si="453">SUM(K14467:M14467)</f>
        <v>-4.1624815564013264</v>
      </c>
    </row>
    <row r="14468" spans="1:14" x14ac:dyDescent="0.25">
      <c r="A14468" s="111" t="s">
        <v>973</v>
      </c>
      <c r="B14468" s="111">
        <f>INDEX(kommuner!C:C,MATCH(_xlfn.NUMBERVALUE(A14468),kommuner!B:B,0))</f>
        <v>5014</v>
      </c>
      <c r="C14468" s="111" t="s">
        <v>127</v>
      </c>
      <c r="D14468" s="111" t="s">
        <v>127</v>
      </c>
      <c r="E14468" s="111" t="s">
        <v>123</v>
      </c>
      <c r="F14468" s="111" t="s">
        <v>179</v>
      </c>
      <c r="G14468" s="111" t="s">
        <v>167</v>
      </c>
      <c r="H14468" s="111" t="s">
        <v>179</v>
      </c>
      <c r="I14468" s="111" t="s">
        <v>167</v>
      </c>
      <c r="J14468" t="str">
        <f t="shared" si="452"/>
        <v>5014SkogOrganisk jordBlandingsskogImpediment</v>
      </c>
      <c r="K14468" s="111">
        <v>-0.28586344175800005</v>
      </c>
      <c r="L14468" s="111">
        <v>0.92784825435236762</v>
      </c>
      <c r="M14468" s="111">
        <v>0.46510463492953991</v>
      </c>
      <c r="N14468" s="112">
        <f t="shared" si="453"/>
        <v>1.1070894475239075</v>
      </c>
    </row>
    <row r="14469" spans="1:14" x14ac:dyDescent="0.25">
      <c r="A14469" s="111" t="s">
        <v>973</v>
      </c>
      <c r="B14469" s="111">
        <f>INDEX(kommuner!C:C,MATCH(_xlfn.NUMBERVALUE(A14469),kommuner!B:B,0))</f>
        <v>5014</v>
      </c>
      <c r="C14469" s="111" t="s">
        <v>127</v>
      </c>
      <c r="D14469" s="111" t="s">
        <v>127</v>
      </c>
      <c r="E14469" s="111" t="s">
        <v>123</v>
      </c>
      <c r="F14469" s="111" t="s">
        <v>179</v>
      </c>
      <c r="G14469" s="111" t="s">
        <v>190</v>
      </c>
      <c r="H14469" s="111" t="s">
        <v>179</v>
      </c>
      <c r="I14469" s="111" t="s">
        <v>190</v>
      </c>
      <c r="J14469" t="str">
        <f t="shared" si="452"/>
        <v>5014SkogOrganisk jordBlandingsskogLav</v>
      </c>
      <c r="K14469" s="111">
        <v>-1.2347339377887629</v>
      </c>
      <c r="L14469" s="111">
        <v>0.92784825435236762</v>
      </c>
      <c r="M14469" s="111">
        <v>0.46510463492953991</v>
      </c>
      <c r="N14469" s="112">
        <f t="shared" si="453"/>
        <v>0.15821895149314458</v>
      </c>
    </row>
    <row r="14470" spans="1:14" x14ac:dyDescent="0.25">
      <c r="A14470" s="111" t="s">
        <v>973</v>
      </c>
      <c r="B14470" s="111">
        <f>INDEX(kommuner!C:C,MATCH(_xlfn.NUMBERVALUE(A14470),kommuner!B:B,0))</f>
        <v>5014</v>
      </c>
      <c r="C14470" s="111" t="s">
        <v>127</v>
      </c>
      <c r="D14470" s="111" t="s">
        <v>127</v>
      </c>
      <c r="E14470" s="111" t="s">
        <v>123</v>
      </c>
      <c r="F14470" s="111" t="s">
        <v>179</v>
      </c>
      <c r="G14470" s="111" t="s">
        <v>173</v>
      </c>
      <c r="H14470" s="111" t="s">
        <v>179</v>
      </c>
      <c r="I14470" s="111" t="s">
        <v>173</v>
      </c>
      <c r="J14470" t="str">
        <f t="shared" si="452"/>
        <v>5014SkogOrganisk jordBlandingsskogMiddels</v>
      </c>
      <c r="K14470" s="111">
        <v>-2.4239591752717748</v>
      </c>
      <c r="L14470" s="111">
        <v>0.92784825435236762</v>
      </c>
      <c r="M14470" s="111">
        <v>0.46510463492953991</v>
      </c>
      <c r="N14470" s="112">
        <f t="shared" si="453"/>
        <v>-1.0310062859898674</v>
      </c>
    </row>
    <row r="14471" spans="1:14" x14ac:dyDescent="0.25">
      <c r="A14471" s="111" t="s">
        <v>973</v>
      </c>
      <c r="B14471" s="111">
        <f>INDEX(kommuner!C:C,MATCH(_xlfn.NUMBERVALUE(A14471),kommuner!B:B,0))</f>
        <v>5014</v>
      </c>
      <c r="C14471" s="111" t="s">
        <v>127</v>
      </c>
      <c r="D14471" s="111" t="s">
        <v>127</v>
      </c>
      <c r="E14471" s="111" t="s">
        <v>123</v>
      </c>
      <c r="F14471" s="111" t="s">
        <v>179</v>
      </c>
      <c r="G14471" s="111" t="s">
        <v>186</v>
      </c>
      <c r="H14471" s="111" t="s">
        <v>179</v>
      </c>
      <c r="I14471" s="111" t="s">
        <v>186</v>
      </c>
      <c r="J14471" t="str">
        <f t="shared" si="452"/>
        <v>5014SkogOrganisk jordBlandingsskogSærs høy</v>
      </c>
      <c r="K14471" s="111">
        <v>-1.5726115302258048</v>
      </c>
      <c r="L14471" s="111">
        <v>0.92784825435236762</v>
      </c>
      <c r="M14471" s="111">
        <v>0.46510463492953991</v>
      </c>
      <c r="N14471" s="112">
        <f t="shared" si="453"/>
        <v>-0.17965864094389727</v>
      </c>
    </row>
    <row r="14472" spans="1:14" x14ac:dyDescent="0.25">
      <c r="A14472" s="111" t="s">
        <v>973</v>
      </c>
      <c r="B14472" s="111">
        <f>INDEX(kommuner!C:C,MATCH(_xlfn.NUMBERVALUE(A14472),kommuner!B:B,0))</f>
        <v>5014</v>
      </c>
      <c r="C14472" s="111" t="s">
        <v>127</v>
      </c>
      <c r="D14472" s="111" t="s">
        <v>127</v>
      </c>
      <c r="E14472" s="111" t="s">
        <v>123</v>
      </c>
      <c r="F14472" s="111" t="s">
        <v>185</v>
      </c>
      <c r="G14472" s="111" t="s">
        <v>180</v>
      </c>
      <c r="H14472" s="111" t="s">
        <v>185</v>
      </c>
      <c r="I14472" s="111" t="s">
        <v>180</v>
      </c>
      <c r="J14472" t="str">
        <f t="shared" si="452"/>
        <v>5014SkogOrganisk jordLauvskogHøy</v>
      </c>
      <c r="K14472" s="111">
        <v>-1.9913688882377358</v>
      </c>
      <c r="L14472" s="111">
        <v>0.92784825435236762</v>
      </c>
      <c r="M14472" s="111">
        <v>0.46510463492953991</v>
      </c>
      <c r="N14472" s="112">
        <f t="shared" si="453"/>
        <v>-0.59841599895582831</v>
      </c>
    </row>
    <row r="14473" spans="1:14" x14ac:dyDescent="0.25">
      <c r="A14473" s="111" t="s">
        <v>973</v>
      </c>
      <c r="B14473" s="111">
        <f>INDEX(kommuner!C:C,MATCH(_xlfn.NUMBERVALUE(A14473),kommuner!B:B,0))</f>
        <v>5014</v>
      </c>
      <c r="C14473" s="111" t="s">
        <v>127</v>
      </c>
      <c r="D14473" s="111" t="s">
        <v>127</v>
      </c>
      <c r="E14473" s="111" t="s">
        <v>123</v>
      </c>
      <c r="F14473" s="111" t="s">
        <v>185</v>
      </c>
      <c r="G14473" s="111" t="s">
        <v>167</v>
      </c>
      <c r="H14473" s="111" t="s">
        <v>185</v>
      </c>
      <c r="I14473" s="111" t="s">
        <v>167</v>
      </c>
      <c r="J14473" t="str">
        <f t="shared" si="452"/>
        <v>5014SkogOrganisk jordLauvskogImpediment</v>
      </c>
      <c r="K14473" s="111">
        <v>0.35000626494250675</v>
      </c>
      <c r="L14473" s="111">
        <v>0.92784825435236762</v>
      </c>
      <c r="M14473" s="111">
        <v>0.46510463492953991</v>
      </c>
      <c r="N14473" s="112">
        <f t="shared" si="453"/>
        <v>1.7429591542244141</v>
      </c>
    </row>
    <row r="14474" spans="1:14" x14ac:dyDescent="0.25">
      <c r="A14474" s="111" t="s">
        <v>973</v>
      </c>
      <c r="B14474" s="111">
        <f>INDEX(kommuner!C:C,MATCH(_xlfn.NUMBERVALUE(A14474),kommuner!B:B,0))</f>
        <v>5014</v>
      </c>
      <c r="C14474" s="111" t="s">
        <v>127</v>
      </c>
      <c r="D14474" s="111" t="s">
        <v>127</v>
      </c>
      <c r="E14474" s="111" t="s">
        <v>123</v>
      </c>
      <c r="F14474" s="111" t="s">
        <v>185</v>
      </c>
      <c r="G14474" s="111" t="s">
        <v>190</v>
      </c>
      <c r="H14474" s="111" t="s">
        <v>185</v>
      </c>
      <c r="I14474" s="111" t="s">
        <v>190</v>
      </c>
      <c r="J14474" t="str">
        <f t="shared" si="452"/>
        <v>5014SkogOrganisk jordLauvskogLav</v>
      </c>
      <c r="K14474" s="111">
        <v>1.1144075558526714</v>
      </c>
      <c r="L14474" s="111">
        <v>0.92784825435236762</v>
      </c>
      <c r="M14474" s="111">
        <v>0.46510463492953991</v>
      </c>
      <c r="N14474" s="112">
        <f t="shared" si="453"/>
        <v>2.5073604451345788</v>
      </c>
    </row>
    <row r="14475" spans="1:14" x14ac:dyDescent="0.25">
      <c r="A14475" s="111" t="s">
        <v>973</v>
      </c>
      <c r="B14475" s="111">
        <f>INDEX(kommuner!C:C,MATCH(_xlfn.NUMBERVALUE(A14475),kommuner!B:B,0))</f>
        <v>5014</v>
      </c>
      <c r="C14475" s="111" t="s">
        <v>127</v>
      </c>
      <c r="D14475" s="111" t="s">
        <v>127</v>
      </c>
      <c r="E14475" s="111" t="s">
        <v>123</v>
      </c>
      <c r="F14475" s="111" t="s">
        <v>185</v>
      </c>
      <c r="G14475" s="111" t="s">
        <v>173</v>
      </c>
      <c r="H14475" s="111" t="s">
        <v>185</v>
      </c>
      <c r="I14475" s="111" t="s">
        <v>173</v>
      </c>
      <c r="J14475" t="str">
        <f t="shared" si="452"/>
        <v>5014SkogOrganisk jordLauvskogMiddels</v>
      </c>
      <c r="K14475" s="111">
        <v>-0.62664468270982987</v>
      </c>
      <c r="L14475" s="111">
        <v>0.92784825435236762</v>
      </c>
      <c r="M14475" s="111">
        <v>0.46510463492953991</v>
      </c>
      <c r="N14475" s="112">
        <f t="shared" si="453"/>
        <v>0.76630820657207765</v>
      </c>
    </row>
    <row r="14476" spans="1:14" x14ac:dyDescent="0.25">
      <c r="A14476" s="111" t="s">
        <v>973</v>
      </c>
      <c r="B14476" s="111">
        <f>INDEX(kommuner!C:C,MATCH(_xlfn.NUMBERVALUE(A14476),kommuner!B:B,0))</f>
        <v>5014</v>
      </c>
      <c r="C14476" s="111" t="s">
        <v>127</v>
      </c>
      <c r="D14476" s="111" t="s">
        <v>127</v>
      </c>
      <c r="E14476" s="111" t="s">
        <v>123</v>
      </c>
      <c r="F14476" s="111" t="s">
        <v>185</v>
      </c>
      <c r="G14476" s="111" t="s">
        <v>186</v>
      </c>
      <c r="H14476" s="111" t="s">
        <v>185</v>
      </c>
      <c r="I14476" s="111" t="s">
        <v>186</v>
      </c>
      <c r="J14476" t="str">
        <f t="shared" si="452"/>
        <v>5014SkogOrganisk jordLauvskogSærs høy</v>
      </c>
      <c r="K14476" s="111">
        <v>-1.8997279926091779</v>
      </c>
      <c r="L14476" s="111">
        <v>0.92784825435236762</v>
      </c>
      <c r="M14476" s="111">
        <v>0.46510463492953991</v>
      </c>
      <c r="N14476" s="112">
        <f t="shared" si="453"/>
        <v>-0.50677510332727038</v>
      </c>
    </row>
    <row r="14477" spans="1:14" x14ac:dyDescent="0.25">
      <c r="A14477" s="111" t="s">
        <v>973</v>
      </c>
      <c r="B14477" s="111">
        <f>INDEX(kommuner!C:C,MATCH(_xlfn.NUMBERVALUE(A14477),kommuner!B:B,0))</f>
        <v>5014</v>
      </c>
      <c r="C14477" s="111" t="s">
        <v>83</v>
      </c>
      <c r="D14477" s="111" t="s">
        <v>83</v>
      </c>
      <c r="E14477" s="111" t="s">
        <v>126</v>
      </c>
      <c r="F14477" s="111" t="s">
        <v>139</v>
      </c>
      <c r="G14477" s="111" t="s">
        <v>139</v>
      </c>
      <c r="H14477" s="111" t="s">
        <v>139</v>
      </c>
      <c r="I14477" s="111" t="s">
        <v>139</v>
      </c>
      <c r="J14477" t="str">
        <f t="shared" si="452"/>
        <v>5014Utbygd arealMineraljord</v>
      </c>
      <c r="K14477" s="111">
        <v>-0.30524336409547759</v>
      </c>
      <c r="L14477" s="111">
        <v>0</v>
      </c>
      <c r="M14477" s="111">
        <v>1.303047089454229E-2</v>
      </c>
      <c r="N14477" s="112">
        <f t="shared" si="453"/>
        <v>-0.2922128932009353</v>
      </c>
    </row>
    <row r="14478" spans="1:14" x14ac:dyDescent="0.25">
      <c r="A14478" s="111" t="s">
        <v>973</v>
      </c>
      <c r="B14478" s="111">
        <f>INDEX(kommuner!C:C,MATCH(_xlfn.NUMBERVALUE(A14478),kommuner!B:B,0))</f>
        <v>5014</v>
      </c>
      <c r="C14478" s="111" t="s">
        <v>83</v>
      </c>
      <c r="D14478" s="111" t="s">
        <v>83</v>
      </c>
      <c r="E14478" s="111" t="s">
        <v>123</v>
      </c>
      <c r="F14478" s="111" t="s">
        <v>139</v>
      </c>
      <c r="G14478" s="111" t="s">
        <v>139</v>
      </c>
      <c r="H14478" s="111" t="s">
        <v>139</v>
      </c>
      <c r="I14478" s="111" t="s">
        <v>139</v>
      </c>
      <c r="J14478" t="str">
        <f t="shared" si="452"/>
        <v>5014Utbygd arealOrganisk jord</v>
      </c>
      <c r="K14478" s="111">
        <v>29.011421395201612</v>
      </c>
      <c r="L14478" s="111">
        <v>0</v>
      </c>
      <c r="M14478" s="111">
        <v>1.303047089454229E-2</v>
      </c>
      <c r="N14478" s="112">
        <f t="shared" si="453"/>
        <v>29.024451866096154</v>
      </c>
    </row>
    <row r="14479" spans="1:14" x14ac:dyDescent="0.25">
      <c r="A14479" s="111" t="s">
        <v>973</v>
      </c>
      <c r="B14479" s="111">
        <f>INDEX(kommuner!C:C,MATCH(_xlfn.NUMBERVALUE(A14479),kommuner!B:B,0))</f>
        <v>5014</v>
      </c>
      <c r="C14479" s="111" t="s">
        <v>181</v>
      </c>
      <c r="D14479" s="111" t="s">
        <v>181</v>
      </c>
      <c r="E14479" s="111" t="s">
        <v>123</v>
      </c>
      <c r="F14479" s="111" t="s">
        <v>139</v>
      </c>
      <c r="G14479" s="111" t="s">
        <v>139</v>
      </c>
      <c r="H14479" s="111" t="s">
        <v>139</v>
      </c>
      <c r="I14479" s="111" t="s">
        <v>139</v>
      </c>
      <c r="J14479" t="str">
        <f t="shared" si="452"/>
        <v>5014Vann og myrOrganisk jord</v>
      </c>
      <c r="K14479" s="111">
        <v>-0.29766799726667431</v>
      </c>
      <c r="L14479" s="111">
        <v>0</v>
      </c>
      <c r="M14479" s="111">
        <v>0</v>
      </c>
      <c r="N14479" s="112">
        <f t="shared" si="453"/>
        <v>-0.29766799726667431</v>
      </c>
    </row>
    <row r="14480" spans="1:14" x14ac:dyDescent="0.25">
      <c r="A14480" s="111" t="s">
        <v>974</v>
      </c>
      <c r="B14480" s="111">
        <f>INDEX(kommuner!C:C,MATCH(_xlfn.NUMBERVALUE(A14480),kommuner!B:B,0))</f>
        <v>5057</v>
      </c>
      <c r="C14480" s="111" t="s">
        <v>82</v>
      </c>
      <c r="D14480" s="111" t="s">
        <v>82</v>
      </c>
      <c r="E14480" s="111" t="s">
        <v>126</v>
      </c>
      <c r="F14480" s="111" t="s">
        <v>139</v>
      </c>
      <c r="G14480" s="111" t="s">
        <v>139</v>
      </c>
      <c r="H14480" s="111" t="s">
        <v>139</v>
      </c>
      <c r="I14480" s="111" t="s">
        <v>139</v>
      </c>
      <c r="J14480" t="str">
        <f t="shared" si="452"/>
        <v>5057Annen utmarkMineraljord</v>
      </c>
      <c r="K14480" s="111">
        <v>-7.1122377479755403E-2</v>
      </c>
      <c r="L14480" s="111">
        <v>0</v>
      </c>
      <c r="M14480" s="111">
        <v>0</v>
      </c>
      <c r="N14480" s="112">
        <f t="shared" si="453"/>
        <v>-7.1122377479755403E-2</v>
      </c>
    </row>
    <row r="14481" spans="1:14" x14ac:dyDescent="0.25">
      <c r="A14481" s="111" t="s">
        <v>974</v>
      </c>
      <c r="B14481" s="111">
        <f>INDEX(kommuner!C:C,MATCH(_xlfn.NUMBERVALUE(A14481),kommuner!B:B,0))</f>
        <v>5057</v>
      </c>
      <c r="C14481" s="111" t="s">
        <v>121</v>
      </c>
      <c r="D14481" s="111" t="s">
        <v>121</v>
      </c>
      <c r="E14481" s="111" t="s">
        <v>126</v>
      </c>
      <c r="F14481" s="111" t="s">
        <v>139</v>
      </c>
      <c r="G14481" s="111" t="s">
        <v>139</v>
      </c>
      <c r="H14481" s="111" t="s">
        <v>139</v>
      </c>
      <c r="I14481" s="111" t="s">
        <v>139</v>
      </c>
      <c r="J14481" t="str">
        <f t="shared" si="452"/>
        <v>5057BeiteMineraljord</v>
      </c>
      <c r="K14481" s="111">
        <v>-0.96338340838695502</v>
      </c>
      <c r="L14481" s="111">
        <v>0</v>
      </c>
      <c r="M14481" s="111">
        <v>1.2448711246839999E-7</v>
      </c>
      <c r="N14481" s="112">
        <f t="shared" si="453"/>
        <v>-0.96338328389984251</v>
      </c>
    </row>
    <row r="14482" spans="1:14" x14ac:dyDescent="0.25">
      <c r="A14482" s="111" t="s">
        <v>974</v>
      </c>
      <c r="B14482" s="111">
        <f>INDEX(kommuner!C:C,MATCH(_xlfn.NUMBERVALUE(A14482),kommuner!B:B,0))</f>
        <v>5057</v>
      </c>
      <c r="C14482" s="111" t="s">
        <v>121</v>
      </c>
      <c r="D14482" s="111" t="s">
        <v>121</v>
      </c>
      <c r="E14482" s="111" t="s">
        <v>123</v>
      </c>
      <c r="F14482" s="111" t="s">
        <v>139</v>
      </c>
      <c r="G14482" s="111" t="s">
        <v>139</v>
      </c>
      <c r="H14482" s="111" t="s">
        <v>139</v>
      </c>
      <c r="I14482" s="111" t="s">
        <v>139</v>
      </c>
      <c r="J14482" t="str">
        <f t="shared" si="452"/>
        <v>5057BeiteOrganisk jord</v>
      </c>
      <c r="K14482" s="111">
        <v>12.077525935985037</v>
      </c>
      <c r="L14482" s="111">
        <v>1.6412500000000001</v>
      </c>
      <c r="M14482" s="111">
        <v>0</v>
      </c>
      <c r="N14482" s="112">
        <f t="shared" si="453"/>
        <v>13.718775935985036</v>
      </c>
    </row>
    <row r="14483" spans="1:14" x14ac:dyDescent="0.25">
      <c r="A14483" s="111" t="s">
        <v>974</v>
      </c>
      <c r="B14483" s="111">
        <f>INDEX(kommuner!C:C,MATCH(_xlfn.NUMBERVALUE(A14483),kommuner!B:B,0))</f>
        <v>5057</v>
      </c>
      <c r="C14483" s="111" t="s">
        <v>84</v>
      </c>
      <c r="D14483" s="111" t="s">
        <v>84</v>
      </c>
      <c r="E14483" s="111" t="s">
        <v>126</v>
      </c>
      <c r="F14483" s="111" t="s">
        <v>139</v>
      </c>
      <c r="G14483" s="111" t="s">
        <v>139</v>
      </c>
      <c r="H14483" s="111" t="s">
        <v>139</v>
      </c>
      <c r="I14483" s="111" t="s">
        <v>139</v>
      </c>
      <c r="J14483" t="str">
        <f t="shared" si="452"/>
        <v>5057Dyrket markMineraljord</v>
      </c>
      <c r="K14483" s="111">
        <v>-0.22121115197201222</v>
      </c>
      <c r="L14483" s="111">
        <v>0</v>
      </c>
      <c r="M14483" s="111">
        <v>0</v>
      </c>
      <c r="N14483" s="112">
        <f t="shared" si="453"/>
        <v>-0.22121115197201222</v>
      </c>
    </row>
    <row r="14484" spans="1:14" x14ac:dyDescent="0.25">
      <c r="A14484" s="111" t="s">
        <v>974</v>
      </c>
      <c r="B14484" s="111">
        <f>INDEX(kommuner!C:C,MATCH(_xlfn.NUMBERVALUE(A14484),kommuner!B:B,0))</f>
        <v>5057</v>
      </c>
      <c r="C14484" s="111" t="s">
        <v>84</v>
      </c>
      <c r="D14484" s="111" t="s">
        <v>84</v>
      </c>
      <c r="E14484" s="111" t="s">
        <v>123</v>
      </c>
      <c r="F14484" s="111" t="s">
        <v>139</v>
      </c>
      <c r="G14484" s="111" t="s">
        <v>139</v>
      </c>
      <c r="H14484" s="111" t="s">
        <v>139</v>
      </c>
      <c r="I14484" s="111" t="s">
        <v>139</v>
      </c>
      <c r="J14484" t="str">
        <f t="shared" si="452"/>
        <v>5057Dyrket markOrganisk jord</v>
      </c>
      <c r="K14484" s="111">
        <v>28.726149366675592</v>
      </c>
      <c r="L14484" s="111">
        <v>1.45625</v>
      </c>
      <c r="M14484" s="111">
        <v>0</v>
      </c>
      <c r="N14484" s="112">
        <f t="shared" si="453"/>
        <v>30.182399366675593</v>
      </c>
    </row>
    <row r="14485" spans="1:14" x14ac:dyDescent="0.25">
      <c r="A14485" s="111" t="s">
        <v>974</v>
      </c>
      <c r="B14485" s="111">
        <f>INDEX(kommuner!C:C,MATCH(_xlfn.NUMBERVALUE(A14485),kommuner!B:B,0))</f>
        <v>5057</v>
      </c>
      <c r="C14485" s="111" t="s">
        <v>127</v>
      </c>
      <c r="D14485" s="111" t="s">
        <v>127</v>
      </c>
      <c r="E14485" s="111" t="s">
        <v>126</v>
      </c>
      <c r="F14485" s="111" t="s">
        <v>172</v>
      </c>
      <c r="G14485" s="111" t="s">
        <v>180</v>
      </c>
      <c r="H14485" s="111" t="s">
        <v>172</v>
      </c>
      <c r="I14485" s="111" t="s">
        <v>180</v>
      </c>
      <c r="J14485" t="str">
        <f t="shared" si="452"/>
        <v>5057SkogMineraljordBarskogHøy</v>
      </c>
      <c r="K14485" s="111">
        <v>-6.422849649670499</v>
      </c>
      <c r="L14485" s="111">
        <v>0.85306406685236758</v>
      </c>
      <c r="M14485" s="111">
        <v>6.4056614999681585E-2</v>
      </c>
      <c r="N14485" s="112">
        <f t="shared" si="453"/>
        <v>-5.5057289678184498</v>
      </c>
    </row>
    <row r="14486" spans="1:14" x14ac:dyDescent="0.25">
      <c r="A14486" s="111" t="s">
        <v>974</v>
      </c>
      <c r="B14486" s="111">
        <f>INDEX(kommuner!C:C,MATCH(_xlfn.NUMBERVALUE(A14486),kommuner!B:B,0))</f>
        <v>5057</v>
      </c>
      <c r="C14486" s="111" t="s">
        <v>127</v>
      </c>
      <c r="D14486" s="111" t="s">
        <v>127</v>
      </c>
      <c r="E14486" s="111" t="s">
        <v>126</v>
      </c>
      <c r="F14486" s="111" t="s">
        <v>172</v>
      </c>
      <c r="G14486" s="111" t="s">
        <v>167</v>
      </c>
      <c r="H14486" s="111" t="s">
        <v>172</v>
      </c>
      <c r="I14486" s="111" t="s">
        <v>167</v>
      </c>
      <c r="J14486" t="str">
        <f t="shared" si="452"/>
        <v>5057SkogMineraljordBarskogImpediment</v>
      </c>
      <c r="K14486" s="111">
        <v>-0.94873102042732593</v>
      </c>
      <c r="L14486" s="111">
        <v>0.85306406685236758</v>
      </c>
      <c r="M14486" s="111">
        <v>6.3979989500968365E-2</v>
      </c>
      <c r="N14486" s="112">
        <f t="shared" si="453"/>
        <v>-3.1686964073989993E-2</v>
      </c>
    </row>
    <row r="14487" spans="1:14" x14ac:dyDescent="0.25">
      <c r="A14487" s="111" t="s">
        <v>974</v>
      </c>
      <c r="B14487" s="111">
        <f>INDEX(kommuner!C:C,MATCH(_xlfn.NUMBERVALUE(A14487),kommuner!B:B,0))</f>
        <v>5057</v>
      </c>
      <c r="C14487" s="111" t="s">
        <v>127</v>
      </c>
      <c r="D14487" s="111" t="s">
        <v>127</v>
      </c>
      <c r="E14487" s="111" t="s">
        <v>126</v>
      </c>
      <c r="F14487" s="111" t="s">
        <v>172</v>
      </c>
      <c r="G14487" s="111" t="s">
        <v>190</v>
      </c>
      <c r="H14487" s="111" t="s">
        <v>172</v>
      </c>
      <c r="I14487" s="111" t="s">
        <v>190</v>
      </c>
      <c r="J14487" t="str">
        <f t="shared" si="452"/>
        <v>5057SkogMineraljordBarskogLav</v>
      </c>
      <c r="K14487" s="111">
        <v>-0.862084627791601</v>
      </c>
      <c r="L14487" s="111">
        <v>0.85306406685236758</v>
      </c>
      <c r="M14487" s="111">
        <v>6.3979989500968365E-2</v>
      </c>
      <c r="N14487" s="112">
        <f t="shared" si="453"/>
        <v>5.4959428561734941E-2</v>
      </c>
    </row>
    <row r="14488" spans="1:14" x14ac:dyDescent="0.25">
      <c r="A14488" s="111" t="s">
        <v>974</v>
      </c>
      <c r="B14488" s="111">
        <f>INDEX(kommuner!C:C,MATCH(_xlfn.NUMBERVALUE(A14488),kommuner!B:B,0))</f>
        <v>5057</v>
      </c>
      <c r="C14488" s="111" t="s">
        <v>127</v>
      </c>
      <c r="D14488" s="111" t="s">
        <v>127</v>
      </c>
      <c r="E14488" s="111" t="s">
        <v>126</v>
      </c>
      <c r="F14488" s="111" t="s">
        <v>172</v>
      </c>
      <c r="G14488" s="111" t="s">
        <v>173</v>
      </c>
      <c r="H14488" s="111" t="s">
        <v>172</v>
      </c>
      <c r="I14488" s="111" t="s">
        <v>173</v>
      </c>
      <c r="J14488" t="str">
        <f t="shared" si="452"/>
        <v>5057SkogMineraljordBarskogMiddels</v>
      </c>
      <c r="K14488" s="111">
        <v>-3.6406993276041288</v>
      </c>
      <c r="L14488" s="111">
        <v>0.85306406685236758</v>
      </c>
      <c r="M14488" s="111">
        <v>6.4056614999681585E-2</v>
      </c>
      <c r="N14488" s="112">
        <f t="shared" si="453"/>
        <v>-2.7235786457520796</v>
      </c>
    </row>
    <row r="14489" spans="1:14" x14ac:dyDescent="0.25">
      <c r="A14489" s="111" t="s">
        <v>974</v>
      </c>
      <c r="B14489" s="111">
        <f>INDEX(kommuner!C:C,MATCH(_xlfn.NUMBERVALUE(A14489),kommuner!B:B,0))</f>
        <v>5057</v>
      </c>
      <c r="C14489" s="111" t="s">
        <v>127</v>
      </c>
      <c r="D14489" s="111" t="s">
        <v>127</v>
      </c>
      <c r="E14489" s="111" t="s">
        <v>126</v>
      </c>
      <c r="F14489" s="111" t="s">
        <v>172</v>
      </c>
      <c r="G14489" s="111" t="s">
        <v>186</v>
      </c>
      <c r="H14489" s="111" t="s">
        <v>172</v>
      </c>
      <c r="I14489" s="111" t="s">
        <v>186</v>
      </c>
      <c r="J14489" t="str">
        <f t="shared" si="452"/>
        <v>5057SkogMineraljordBarskogSærs høy</v>
      </c>
      <c r="K14489" s="111">
        <v>0.12072674540874306</v>
      </c>
      <c r="L14489" s="111">
        <v>0.85306406685236758</v>
      </c>
      <c r="M14489" s="111">
        <v>6.4056614999681585E-2</v>
      </c>
      <c r="N14489" s="112">
        <f t="shared" si="453"/>
        <v>1.0378474272607923</v>
      </c>
    </row>
    <row r="14490" spans="1:14" x14ac:dyDescent="0.25">
      <c r="A14490" s="111" t="s">
        <v>974</v>
      </c>
      <c r="B14490" s="111">
        <f>INDEX(kommuner!C:C,MATCH(_xlfn.NUMBERVALUE(A14490),kommuner!B:B,0))</f>
        <v>5057</v>
      </c>
      <c r="C14490" s="111" t="s">
        <v>127</v>
      </c>
      <c r="D14490" s="111" t="s">
        <v>127</v>
      </c>
      <c r="E14490" s="111" t="s">
        <v>126</v>
      </c>
      <c r="F14490" s="111" t="s">
        <v>179</v>
      </c>
      <c r="G14490" s="111" t="s">
        <v>180</v>
      </c>
      <c r="H14490" s="111" t="s">
        <v>179</v>
      </c>
      <c r="I14490" s="111" t="s">
        <v>180</v>
      </c>
      <c r="J14490" t="str">
        <f t="shared" si="452"/>
        <v>5057SkogMineraljordBlandingsskogHøy</v>
      </c>
      <c r="K14490" s="111">
        <v>-7.1939050909469406</v>
      </c>
      <c r="L14490" s="111">
        <v>0.85306406685236758</v>
      </c>
      <c r="M14490" s="111">
        <v>6.3979989500968365E-2</v>
      </c>
      <c r="N14490" s="112">
        <f t="shared" si="453"/>
        <v>-6.2768610345936047</v>
      </c>
    </row>
    <row r="14491" spans="1:14" x14ac:dyDescent="0.25">
      <c r="A14491" s="111" t="s">
        <v>974</v>
      </c>
      <c r="B14491" s="111">
        <f>INDEX(kommuner!C:C,MATCH(_xlfn.NUMBERVALUE(A14491),kommuner!B:B,0))</f>
        <v>5057</v>
      </c>
      <c r="C14491" s="111" t="s">
        <v>127</v>
      </c>
      <c r="D14491" s="111" t="s">
        <v>127</v>
      </c>
      <c r="E14491" s="111" t="s">
        <v>126</v>
      </c>
      <c r="F14491" s="111" t="s">
        <v>179</v>
      </c>
      <c r="G14491" s="111" t="s">
        <v>167</v>
      </c>
      <c r="H14491" s="111" t="s">
        <v>179</v>
      </c>
      <c r="I14491" s="111" t="s">
        <v>167</v>
      </c>
      <c r="J14491" t="str">
        <f t="shared" si="452"/>
        <v>5057SkogMineraljordBlandingsskogImpediment</v>
      </c>
      <c r="K14491" s="111">
        <v>-1.0519587113170448</v>
      </c>
      <c r="L14491" s="111">
        <v>0.85306406685236758</v>
      </c>
      <c r="M14491" s="111">
        <v>6.3979989500968365E-2</v>
      </c>
      <c r="N14491" s="112">
        <f t="shared" si="453"/>
        <v>-0.13491465496370883</v>
      </c>
    </row>
    <row r="14492" spans="1:14" x14ac:dyDescent="0.25">
      <c r="A14492" s="111" t="s">
        <v>974</v>
      </c>
      <c r="B14492" s="111">
        <f>INDEX(kommuner!C:C,MATCH(_xlfn.NUMBERVALUE(A14492),kommuner!B:B,0))</f>
        <v>5057</v>
      </c>
      <c r="C14492" s="111" t="s">
        <v>127</v>
      </c>
      <c r="D14492" s="111" t="s">
        <v>127</v>
      </c>
      <c r="E14492" s="111" t="s">
        <v>126</v>
      </c>
      <c r="F14492" s="111" t="s">
        <v>179</v>
      </c>
      <c r="G14492" s="111" t="s">
        <v>190</v>
      </c>
      <c r="H14492" s="111" t="s">
        <v>179</v>
      </c>
      <c r="I14492" s="111" t="s">
        <v>190</v>
      </c>
      <c r="J14492" t="str">
        <f t="shared" si="452"/>
        <v>5057SkogMineraljordBlandingsskogLav</v>
      </c>
      <c r="K14492" s="111">
        <v>-1.7812179955424279</v>
      </c>
      <c r="L14492" s="111">
        <v>0.85306406685236758</v>
      </c>
      <c r="M14492" s="111">
        <v>6.3979989500968365E-2</v>
      </c>
      <c r="N14492" s="112">
        <f t="shared" si="453"/>
        <v>-0.86417393918909191</v>
      </c>
    </row>
    <row r="14493" spans="1:14" x14ac:dyDescent="0.25">
      <c r="A14493" s="111" t="s">
        <v>974</v>
      </c>
      <c r="B14493" s="111">
        <f>INDEX(kommuner!C:C,MATCH(_xlfn.NUMBERVALUE(A14493),kommuner!B:B,0))</f>
        <v>5057</v>
      </c>
      <c r="C14493" s="111" t="s">
        <v>127</v>
      </c>
      <c r="D14493" s="111" t="s">
        <v>127</v>
      </c>
      <c r="E14493" s="111" t="s">
        <v>126</v>
      </c>
      <c r="F14493" s="111" t="s">
        <v>179</v>
      </c>
      <c r="G14493" s="111" t="s">
        <v>173</v>
      </c>
      <c r="H14493" s="111" t="s">
        <v>179</v>
      </c>
      <c r="I14493" s="111" t="s">
        <v>173</v>
      </c>
      <c r="J14493" t="str">
        <f t="shared" si="452"/>
        <v>5057SkogMineraljordBlandingsskogMiddels</v>
      </c>
      <c r="K14493" s="111">
        <v>-3.4741824145851954</v>
      </c>
      <c r="L14493" s="111">
        <v>0.85306406685236758</v>
      </c>
      <c r="M14493" s="111">
        <v>6.3979989500968365E-2</v>
      </c>
      <c r="N14493" s="112">
        <f t="shared" si="453"/>
        <v>-2.5571383582318594</v>
      </c>
    </row>
    <row r="14494" spans="1:14" x14ac:dyDescent="0.25">
      <c r="A14494" s="111" t="s">
        <v>974</v>
      </c>
      <c r="B14494" s="111">
        <f>INDEX(kommuner!C:C,MATCH(_xlfn.NUMBERVALUE(A14494),kommuner!B:B,0))</f>
        <v>5057</v>
      </c>
      <c r="C14494" s="111" t="s">
        <v>127</v>
      </c>
      <c r="D14494" s="111" t="s">
        <v>127</v>
      </c>
      <c r="E14494" s="111" t="s">
        <v>126</v>
      </c>
      <c r="F14494" s="111" t="s">
        <v>179</v>
      </c>
      <c r="G14494" s="111" t="s">
        <v>186</v>
      </c>
      <c r="H14494" s="111" t="s">
        <v>179</v>
      </c>
      <c r="I14494" s="111" t="s">
        <v>186</v>
      </c>
      <c r="J14494" t="str">
        <f t="shared" si="452"/>
        <v>5057SkogMineraljordBlandingsskogSærs høy</v>
      </c>
      <c r="K14494" s="111">
        <v>-2.9395925245326562</v>
      </c>
      <c r="L14494" s="111">
        <v>0.85306406685236758</v>
      </c>
      <c r="M14494" s="111">
        <v>6.3979989500968365E-2</v>
      </c>
      <c r="N14494" s="112">
        <f t="shared" si="453"/>
        <v>-2.0225484681793202</v>
      </c>
    </row>
    <row r="14495" spans="1:14" x14ac:dyDescent="0.25">
      <c r="A14495" s="111" t="s">
        <v>974</v>
      </c>
      <c r="B14495" s="111">
        <f>INDEX(kommuner!C:C,MATCH(_xlfn.NUMBERVALUE(A14495),kommuner!B:B,0))</f>
        <v>5057</v>
      </c>
      <c r="C14495" s="111" t="s">
        <v>127</v>
      </c>
      <c r="D14495" s="111" t="s">
        <v>127</v>
      </c>
      <c r="E14495" s="111" t="s">
        <v>126</v>
      </c>
      <c r="F14495" s="111" t="s">
        <v>185</v>
      </c>
      <c r="G14495" s="111" t="s">
        <v>180</v>
      </c>
      <c r="H14495" s="111" t="s">
        <v>185</v>
      </c>
      <c r="I14495" s="111" t="s">
        <v>180</v>
      </c>
      <c r="J14495" t="str">
        <f t="shared" si="452"/>
        <v>5057SkogMineraljordLauvskogHøy</v>
      </c>
      <c r="K14495" s="111">
        <v>-3.9961118073383664</v>
      </c>
      <c r="L14495" s="111">
        <v>0.85306406685236758</v>
      </c>
      <c r="M14495" s="111">
        <v>6.3979989500968365E-2</v>
      </c>
      <c r="N14495" s="112">
        <f t="shared" si="453"/>
        <v>-3.0790677509850304</v>
      </c>
    </row>
    <row r="14496" spans="1:14" x14ac:dyDescent="0.25">
      <c r="A14496" s="111" t="s">
        <v>974</v>
      </c>
      <c r="B14496" s="111">
        <f>INDEX(kommuner!C:C,MATCH(_xlfn.NUMBERVALUE(A14496),kommuner!B:B,0))</f>
        <v>5057</v>
      </c>
      <c r="C14496" s="111" t="s">
        <v>127</v>
      </c>
      <c r="D14496" s="111" t="s">
        <v>127</v>
      </c>
      <c r="E14496" s="111" t="s">
        <v>126</v>
      </c>
      <c r="F14496" s="111" t="s">
        <v>185</v>
      </c>
      <c r="G14496" s="111" t="s">
        <v>167</v>
      </c>
      <c r="H14496" s="111" t="s">
        <v>185</v>
      </c>
      <c r="I14496" s="111" t="s">
        <v>167</v>
      </c>
      <c r="J14496" t="str">
        <f t="shared" si="452"/>
        <v>5057SkogMineraljordLauvskogImpediment</v>
      </c>
      <c r="K14496" s="111">
        <v>-1.0417316356348201</v>
      </c>
      <c r="L14496" s="111">
        <v>0.85306406685236758</v>
      </c>
      <c r="M14496" s="111">
        <v>6.3979989500968365E-2</v>
      </c>
      <c r="N14496" s="112">
        <f t="shared" si="453"/>
        <v>-0.12468757928148413</v>
      </c>
    </row>
    <row r="14497" spans="1:14" x14ac:dyDescent="0.25">
      <c r="A14497" s="111" t="s">
        <v>974</v>
      </c>
      <c r="B14497" s="111">
        <f>INDEX(kommuner!C:C,MATCH(_xlfn.NUMBERVALUE(A14497),kommuner!B:B,0))</f>
        <v>5057</v>
      </c>
      <c r="C14497" s="111" t="s">
        <v>127</v>
      </c>
      <c r="D14497" s="111" t="s">
        <v>127</v>
      </c>
      <c r="E14497" s="111" t="s">
        <v>126</v>
      </c>
      <c r="F14497" s="111" t="s">
        <v>185</v>
      </c>
      <c r="G14497" s="111" t="s">
        <v>190</v>
      </c>
      <c r="H14497" s="111" t="s">
        <v>185</v>
      </c>
      <c r="I14497" s="111" t="s">
        <v>190</v>
      </c>
      <c r="J14497" t="str">
        <f t="shared" si="452"/>
        <v>5057SkogMineraljordLauvskogLav</v>
      </c>
      <c r="K14497" s="111">
        <v>-8.9748170935426599E-2</v>
      </c>
      <c r="L14497" s="111">
        <v>0.85306406685236758</v>
      </c>
      <c r="M14497" s="111">
        <v>6.3979989500968365E-2</v>
      </c>
      <c r="N14497" s="112">
        <f t="shared" si="453"/>
        <v>0.82729588541790933</v>
      </c>
    </row>
    <row r="14498" spans="1:14" x14ac:dyDescent="0.25">
      <c r="A14498" s="111" t="s">
        <v>974</v>
      </c>
      <c r="B14498" s="111">
        <f>INDEX(kommuner!C:C,MATCH(_xlfn.NUMBERVALUE(A14498),kommuner!B:B,0))</f>
        <v>5057</v>
      </c>
      <c r="C14498" s="111" t="s">
        <v>127</v>
      </c>
      <c r="D14498" s="111" t="s">
        <v>127</v>
      </c>
      <c r="E14498" s="111" t="s">
        <v>126</v>
      </c>
      <c r="F14498" s="111" t="s">
        <v>185</v>
      </c>
      <c r="G14498" s="111" t="s">
        <v>173</v>
      </c>
      <c r="H14498" s="111" t="s">
        <v>185</v>
      </c>
      <c r="I14498" s="111" t="s">
        <v>173</v>
      </c>
      <c r="J14498" t="str">
        <f t="shared" si="452"/>
        <v>5057SkogMineraljordLauvskogMiddels</v>
      </c>
      <c r="K14498" s="111">
        <v>-2.4407766010203638</v>
      </c>
      <c r="L14498" s="111">
        <v>0.85306406685236758</v>
      </c>
      <c r="M14498" s="111">
        <v>6.3979989500968365E-2</v>
      </c>
      <c r="N14498" s="112">
        <f t="shared" si="453"/>
        <v>-1.523732544667028</v>
      </c>
    </row>
    <row r="14499" spans="1:14" x14ac:dyDescent="0.25">
      <c r="A14499" s="111" t="s">
        <v>974</v>
      </c>
      <c r="B14499" s="111">
        <f>INDEX(kommuner!C:C,MATCH(_xlfn.NUMBERVALUE(A14499),kommuner!B:B,0))</f>
        <v>5057</v>
      </c>
      <c r="C14499" s="111" t="s">
        <v>127</v>
      </c>
      <c r="D14499" s="111" t="s">
        <v>127</v>
      </c>
      <c r="E14499" s="111" t="s">
        <v>126</v>
      </c>
      <c r="F14499" s="111" t="s">
        <v>185</v>
      </c>
      <c r="G14499" s="111" t="s">
        <v>186</v>
      </c>
      <c r="H14499" s="111" t="s">
        <v>185</v>
      </c>
      <c r="I14499" s="111" t="s">
        <v>186</v>
      </c>
      <c r="J14499" t="str">
        <f t="shared" si="452"/>
        <v>5057SkogMineraljordLauvskogSærs høy</v>
      </c>
      <c r="K14499" s="111">
        <v>-3.6560473259425113</v>
      </c>
      <c r="L14499" s="111">
        <v>0.85306406685236758</v>
      </c>
      <c r="M14499" s="111">
        <v>6.3979989500968365E-2</v>
      </c>
      <c r="N14499" s="112">
        <f t="shared" si="453"/>
        <v>-2.7390032695891753</v>
      </c>
    </row>
    <row r="14500" spans="1:14" x14ac:dyDescent="0.25">
      <c r="A14500" s="111" t="s">
        <v>974</v>
      </c>
      <c r="B14500" s="111">
        <f>INDEX(kommuner!C:C,MATCH(_xlfn.NUMBERVALUE(A14500),kommuner!B:B,0))</f>
        <v>5057</v>
      </c>
      <c r="C14500" s="111" t="s">
        <v>127</v>
      </c>
      <c r="D14500" s="111" t="s">
        <v>127</v>
      </c>
      <c r="E14500" s="111" t="s">
        <v>123</v>
      </c>
      <c r="F14500" s="111" t="s">
        <v>172</v>
      </c>
      <c r="G14500" s="111" t="s">
        <v>180</v>
      </c>
      <c r="H14500" s="111" t="s">
        <v>172</v>
      </c>
      <c r="I14500" s="111" t="s">
        <v>180</v>
      </c>
      <c r="J14500" t="str">
        <f t="shared" si="452"/>
        <v>5057SkogOrganisk jordBarskogHøy</v>
      </c>
      <c r="K14500" s="111">
        <v>-2.5184559031994138</v>
      </c>
      <c r="L14500" s="111">
        <v>0.92784825435236762</v>
      </c>
      <c r="M14500" s="111">
        <v>0.46518126042825314</v>
      </c>
      <c r="N14500" s="112">
        <f t="shared" si="453"/>
        <v>-1.1254263884187932</v>
      </c>
    </row>
    <row r="14501" spans="1:14" x14ac:dyDescent="0.25">
      <c r="A14501" s="111" t="s">
        <v>974</v>
      </c>
      <c r="B14501" s="111">
        <f>INDEX(kommuner!C:C,MATCH(_xlfn.NUMBERVALUE(A14501),kommuner!B:B,0))</f>
        <v>5057</v>
      </c>
      <c r="C14501" s="111" t="s">
        <v>127</v>
      </c>
      <c r="D14501" s="111" t="s">
        <v>127</v>
      </c>
      <c r="E14501" s="111" t="s">
        <v>123</v>
      </c>
      <c r="F14501" s="111" t="s">
        <v>172</v>
      </c>
      <c r="G14501" s="111" t="s">
        <v>167</v>
      </c>
      <c r="H14501" s="111" t="s">
        <v>172</v>
      </c>
      <c r="I14501" s="111" t="s">
        <v>167</v>
      </c>
      <c r="J14501" t="str">
        <f t="shared" si="452"/>
        <v>5057SkogOrganisk jordBarskogImpediment</v>
      </c>
      <c r="K14501" s="111">
        <v>-0.17137422385314094</v>
      </c>
      <c r="L14501" s="111">
        <v>0.92784825435236762</v>
      </c>
      <c r="M14501" s="111">
        <v>0.46510463492953991</v>
      </c>
      <c r="N14501" s="112">
        <f t="shared" si="453"/>
        <v>1.2215786654287666</v>
      </c>
    </row>
    <row r="14502" spans="1:14" x14ac:dyDescent="0.25">
      <c r="A14502" s="111" t="s">
        <v>974</v>
      </c>
      <c r="B14502" s="111">
        <f>INDEX(kommuner!C:C,MATCH(_xlfn.NUMBERVALUE(A14502),kommuner!B:B,0))</f>
        <v>5057</v>
      </c>
      <c r="C14502" s="111" t="s">
        <v>127</v>
      </c>
      <c r="D14502" s="111" t="s">
        <v>127</v>
      </c>
      <c r="E14502" s="111" t="s">
        <v>123</v>
      </c>
      <c r="F14502" s="111" t="s">
        <v>172</v>
      </c>
      <c r="G14502" s="111" t="s">
        <v>190</v>
      </c>
      <c r="H14502" s="111" t="s">
        <v>172</v>
      </c>
      <c r="I14502" s="111" t="s">
        <v>190</v>
      </c>
      <c r="J14502" t="str">
        <f t="shared" si="452"/>
        <v>5057SkogOrganisk jordBarskogLav</v>
      </c>
      <c r="K14502" s="111">
        <v>-0.50666953101693391</v>
      </c>
      <c r="L14502" s="111">
        <v>0.92784825435236762</v>
      </c>
      <c r="M14502" s="111">
        <v>0.46510463492953991</v>
      </c>
      <c r="N14502" s="112">
        <f t="shared" si="453"/>
        <v>0.88628335826497362</v>
      </c>
    </row>
    <row r="14503" spans="1:14" x14ac:dyDescent="0.25">
      <c r="A14503" s="111" t="s">
        <v>974</v>
      </c>
      <c r="B14503" s="111">
        <f>INDEX(kommuner!C:C,MATCH(_xlfn.NUMBERVALUE(A14503),kommuner!B:B,0))</f>
        <v>5057</v>
      </c>
      <c r="C14503" s="111" t="s">
        <v>127</v>
      </c>
      <c r="D14503" s="111" t="s">
        <v>127</v>
      </c>
      <c r="E14503" s="111" t="s">
        <v>123</v>
      </c>
      <c r="F14503" s="111" t="s">
        <v>172</v>
      </c>
      <c r="G14503" s="111" t="s">
        <v>173</v>
      </c>
      <c r="H14503" s="111" t="s">
        <v>172</v>
      </c>
      <c r="I14503" s="111" t="s">
        <v>173</v>
      </c>
      <c r="J14503" t="str">
        <f t="shared" si="452"/>
        <v>5057SkogOrganisk jordBarskogMiddels</v>
      </c>
      <c r="K14503" s="111">
        <v>-1.5571490961494638</v>
      </c>
      <c r="L14503" s="111">
        <v>0.92784825435236762</v>
      </c>
      <c r="M14503" s="111">
        <v>0.46518126042825314</v>
      </c>
      <c r="N14503" s="112">
        <f t="shared" si="453"/>
        <v>-0.16411958136884308</v>
      </c>
    </row>
    <row r="14504" spans="1:14" x14ac:dyDescent="0.25">
      <c r="A14504" s="111" t="s">
        <v>974</v>
      </c>
      <c r="B14504" s="111">
        <f>INDEX(kommuner!C:C,MATCH(_xlfn.NUMBERVALUE(A14504),kommuner!B:B,0))</f>
        <v>5057</v>
      </c>
      <c r="C14504" s="111" t="s">
        <v>127</v>
      </c>
      <c r="D14504" s="111" t="s">
        <v>127</v>
      </c>
      <c r="E14504" s="111" t="s">
        <v>123</v>
      </c>
      <c r="F14504" s="111" t="s">
        <v>172</v>
      </c>
      <c r="G14504" s="111" t="s">
        <v>186</v>
      </c>
      <c r="H14504" s="111" t="s">
        <v>172</v>
      </c>
      <c r="I14504" s="111" t="s">
        <v>186</v>
      </c>
      <c r="J14504" t="str">
        <f t="shared" si="452"/>
        <v>5057SkogOrganisk jordBarskogSærs høy</v>
      </c>
      <c r="K14504" s="111">
        <v>2.5548655235722699</v>
      </c>
      <c r="L14504" s="111">
        <v>0.92784825435236762</v>
      </c>
      <c r="M14504" s="111">
        <v>0.46518126042825314</v>
      </c>
      <c r="N14504" s="112">
        <f t="shared" si="453"/>
        <v>3.9478950383528906</v>
      </c>
    </row>
    <row r="14505" spans="1:14" x14ac:dyDescent="0.25">
      <c r="A14505" s="111" t="s">
        <v>974</v>
      </c>
      <c r="B14505" s="111">
        <f>INDEX(kommuner!C:C,MATCH(_xlfn.NUMBERVALUE(A14505),kommuner!B:B,0))</f>
        <v>5057</v>
      </c>
      <c r="C14505" s="111" t="s">
        <v>127</v>
      </c>
      <c r="D14505" s="111" t="s">
        <v>127</v>
      </c>
      <c r="E14505" s="111" t="s">
        <v>123</v>
      </c>
      <c r="F14505" s="111" t="s">
        <v>179</v>
      </c>
      <c r="G14505" s="111" t="s">
        <v>180</v>
      </c>
      <c r="H14505" s="111" t="s">
        <v>179</v>
      </c>
      <c r="I14505" s="111" t="s">
        <v>180</v>
      </c>
      <c r="J14505" t="str">
        <f t="shared" si="452"/>
        <v>5057SkogOrganisk jordBlandingsskogHøy</v>
      </c>
      <c r="K14505" s="111">
        <v>-5.5554344456832343</v>
      </c>
      <c r="L14505" s="111">
        <v>0.92784825435236762</v>
      </c>
      <c r="M14505" s="111">
        <v>0.46510463492953991</v>
      </c>
      <c r="N14505" s="112">
        <f t="shared" si="453"/>
        <v>-4.1624815564013264</v>
      </c>
    </row>
    <row r="14506" spans="1:14" x14ac:dyDescent="0.25">
      <c r="A14506" s="111" t="s">
        <v>974</v>
      </c>
      <c r="B14506" s="111">
        <f>INDEX(kommuner!C:C,MATCH(_xlfn.NUMBERVALUE(A14506),kommuner!B:B,0))</f>
        <v>5057</v>
      </c>
      <c r="C14506" s="111" t="s">
        <v>127</v>
      </c>
      <c r="D14506" s="111" t="s">
        <v>127</v>
      </c>
      <c r="E14506" s="111" t="s">
        <v>123</v>
      </c>
      <c r="F14506" s="111" t="s">
        <v>179</v>
      </c>
      <c r="G14506" s="111" t="s">
        <v>167</v>
      </c>
      <c r="H14506" s="111" t="s">
        <v>179</v>
      </c>
      <c r="I14506" s="111" t="s">
        <v>167</v>
      </c>
      <c r="J14506" t="str">
        <f t="shared" si="452"/>
        <v>5057SkogOrganisk jordBlandingsskogImpediment</v>
      </c>
      <c r="K14506" s="111">
        <v>-0.28586344175800005</v>
      </c>
      <c r="L14506" s="111">
        <v>0.92784825435236762</v>
      </c>
      <c r="M14506" s="111">
        <v>0.46510463492953991</v>
      </c>
      <c r="N14506" s="112">
        <f t="shared" si="453"/>
        <v>1.1070894475239075</v>
      </c>
    </row>
    <row r="14507" spans="1:14" x14ac:dyDescent="0.25">
      <c r="A14507" s="111" t="s">
        <v>974</v>
      </c>
      <c r="B14507" s="111">
        <f>INDEX(kommuner!C:C,MATCH(_xlfn.NUMBERVALUE(A14507),kommuner!B:B,0))</f>
        <v>5057</v>
      </c>
      <c r="C14507" s="111" t="s">
        <v>127</v>
      </c>
      <c r="D14507" s="111" t="s">
        <v>127</v>
      </c>
      <c r="E14507" s="111" t="s">
        <v>123</v>
      </c>
      <c r="F14507" s="111" t="s">
        <v>179</v>
      </c>
      <c r="G14507" s="111" t="s">
        <v>190</v>
      </c>
      <c r="H14507" s="111" t="s">
        <v>179</v>
      </c>
      <c r="I14507" s="111" t="s">
        <v>190</v>
      </c>
      <c r="J14507" t="str">
        <f t="shared" si="452"/>
        <v>5057SkogOrganisk jordBlandingsskogLav</v>
      </c>
      <c r="K14507" s="111">
        <v>-1.2347339377887629</v>
      </c>
      <c r="L14507" s="111">
        <v>0.92784825435236762</v>
      </c>
      <c r="M14507" s="111">
        <v>0.46510463492953991</v>
      </c>
      <c r="N14507" s="112">
        <f t="shared" si="453"/>
        <v>0.15821895149314458</v>
      </c>
    </row>
    <row r="14508" spans="1:14" x14ac:dyDescent="0.25">
      <c r="A14508" s="111" t="s">
        <v>974</v>
      </c>
      <c r="B14508" s="111">
        <f>INDEX(kommuner!C:C,MATCH(_xlfn.NUMBERVALUE(A14508),kommuner!B:B,0))</f>
        <v>5057</v>
      </c>
      <c r="C14508" s="111" t="s">
        <v>127</v>
      </c>
      <c r="D14508" s="111" t="s">
        <v>127</v>
      </c>
      <c r="E14508" s="111" t="s">
        <v>123</v>
      </c>
      <c r="F14508" s="111" t="s">
        <v>179</v>
      </c>
      <c r="G14508" s="111" t="s">
        <v>173</v>
      </c>
      <c r="H14508" s="111" t="s">
        <v>179</v>
      </c>
      <c r="I14508" s="111" t="s">
        <v>173</v>
      </c>
      <c r="J14508" t="str">
        <f t="shared" si="452"/>
        <v>5057SkogOrganisk jordBlandingsskogMiddels</v>
      </c>
      <c r="K14508" s="111">
        <v>-2.4239591752717748</v>
      </c>
      <c r="L14508" s="111">
        <v>0.92784825435236762</v>
      </c>
      <c r="M14508" s="111">
        <v>0.46510463492953991</v>
      </c>
      <c r="N14508" s="112">
        <f t="shared" si="453"/>
        <v>-1.0310062859898674</v>
      </c>
    </row>
    <row r="14509" spans="1:14" x14ac:dyDescent="0.25">
      <c r="A14509" s="111" t="s">
        <v>974</v>
      </c>
      <c r="B14509" s="111">
        <f>INDEX(kommuner!C:C,MATCH(_xlfn.NUMBERVALUE(A14509),kommuner!B:B,0))</f>
        <v>5057</v>
      </c>
      <c r="C14509" s="111" t="s">
        <v>127</v>
      </c>
      <c r="D14509" s="111" t="s">
        <v>127</v>
      </c>
      <c r="E14509" s="111" t="s">
        <v>123</v>
      </c>
      <c r="F14509" s="111" t="s">
        <v>179</v>
      </c>
      <c r="G14509" s="111" t="s">
        <v>186</v>
      </c>
      <c r="H14509" s="111" t="s">
        <v>179</v>
      </c>
      <c r="I14509" s="111" t="s">
        <v>186</v>
      </c>
      <c r="J14509" t="str">
        <f t="shared" si="452"/>
        <v>5057SkogOrganisk jordBlandingsskogSærs høy</v>
      </c>
      <c r="K14509" s="111">
        <v>-1.5726115302258048</v>
      </c>
      <c r="L14509" s="111">
        <v>0.92784825435236762</v>
      </c>
      <c r="M14509" s="111">
        <v>0.46510463492953991</v>
      </c>
      <c r="N14509" s="112">
        <f t="shared" si="453"/>
        <v>-0.17965864094389727</v>
      </c>
    </row>
    <row r="14510" spans="1:14" x14ac:dyDescent="0.25">
      <c r="A14510" s="111" t="s">
        <v>974</v>
      </c>
      <c r="B14510" s="111">
        <f>INDEX(kommuner!C:C,MATCH(_xlfn.NUMBERVALUE(A14510),kommuner!B:B,0))</f>
        <v>5057</v>
      </c>
      <c r="C14510" s="111" t="s">
        <v>127</v>
      </c>
      <c r="D14510" s="111" t="s">
        <v>127</v>
      </c>
      <c r="E14510" s="111" t="s">
        <v>123</v>
      </c>
      <c r="F14510" s="111" t="s">
        <v>185</v>
      </c>
      <c r="G14510" s="111" t="s">
        <v>180</v>
      </c>
      <c r="H14510" s="111" t="s">
        <v>185</v>
      </c>
      <c r="I14510" s="111" t="s">
        <v>180</v>
      </c>
      <c r="J14510" t="str">
        <f t="shared" si="452"/>
        <v>5057SkogOrganisk jordLauvskogHøy</v>
      </c>
      <c r="K14510" s="111">
        <v>-1.9913688882377358</v>
      </c>
      <c r="L14510" s="111">
        <v>0.92784825435236762</v>
      </c>
      <c r="M14510" s="111">
        <v>0.46510463492953991</v>
      </c>
      <c r="N14510" s="112">
        <f t="shared" si="453"/>
        <v>-0.59841599895582831</v>
      </c>
    </row>
    <row r="14511" spans="1:14" x14ac:dyDescent="0.25">
      <c r="A14511" s="111" t="s">
        <v>974</v>
      </c>
      <c r="B14511" s="111">
        <f>INDEX(kommuner!C:C,MATCH(_xlfn.NUMBERVALUE(A14511),kommuner!B:B,0))</f>
        <v>5057</v>
      </c>
      <c r="C14511" s="111" t="s">
        <v>127</v>
      </c>
      <c r="D14511" s="111" t="s">
        <v>127</v>
      </c>
      <c r="E14511" s="111" t="s">
        <v>123</v>
      </c>
      <c r="F14511" s="111" t="s">
        <v>185</v>
      </c>
      <c r="G14511" s="111" t="s">
        <v>167</v>
      </c>
      <c r="H14511" s="111" t="s">
        <v>185</v>
      </c>
      <c r="I14511" s="111" t="s">
        <v>167</v>
      </c>
      <c r="J14511" t="str">
        <f t="shared" si="452"/>
        <v>5057SkogOrganisk jordLauvskogImpediment</v>
      </c>
      <c r="K14511" s="111">
        <v>0.35000626494250675</v>
      </c>
      <c r="L14511" s="111">
        <v>0.92784825435236762</v>
      </c>
      <c r="M14511" s="111">
        <v>0.46510463492953991</v>
      </c>
      <c r="N14511" s="112">
        <f t="shared" si="453"/>
        <v>1.7429591542244141</v>
      </c>
    </row>
    <row r="14512" spans="1:14" x14ac:dyDescent="0.25">
      <c r="A14512" s="111" t="s">
        <v>974</v>
      </c>
      <c r="B14512" s="111">
        <f>INDEX(kommuner!C:C,MATCH(_xlfn.NUMBERVALUE(A14512),kommuner!B:B,0))</f>
        <v>5057</v>
      </c>
      <c r="C14512" s="111" t="s">
        <v>127</v>
      </c>
      <c r="D14512" s="111" t="s">
        <v>127</v>
      </c>
      <c r="E14512" s="111" t="s">
        <v>123</v>
      </c>
      <c r="F14512" s="111" t="s">
        <v>185</v>
      </c>
      <c r="G14512" s="111" t="s">
        <v>190</v>
      </c>
      <c r="H14512" s="111" t="s">
        <v>185</v>
      </c>
      <c r="I14512" s="111" t="s">
        <v>190</v>
      </c>
      <c r="J14512" t="str">
        <f t="shared" si="452"/>
        <v>5057SkogOrganisk jordLauvskogLav</v>
      </c>
      <c r="K14512" s="111">
        <v>1.1144075558526714</v>
      </c>
      <c r="L14512" s="111">
        <v>0.92784825435236762</v>
      </c>
      <c r="M14512" s="111">
        <v>0.46510463492953991</v>
      </c>
      <c r="N14512" s="112">
        <f t="shared" si="453"/>
        <v>2.5073604451345788</v>
      </c>
    </row>
    <row r="14513" spans="1:14" x14ac:dyDescent="0.25">
      <c r="A14513" s="111" t="s">
        <v>974</v>
      </c>
      <c r="B14513" s="111">
        <f>INDEX(kommuner!C:C,MATCH(_xlfn.NUMBERVALUE(A14513),kommuner!B:B,0))</f>
        <v>5057</v>
      </c>
      <c r="C14513" s="111" t="s">
        <v>127</v>
      </c>
      <c r="D14513" s="111" t="s">
        <v>127</v>
      </c>
      <c r="E14513" s="111" t="s">
        <v>123</v>
      </c>
      <c r="F14513" s="111" t="s">
        <v>185</v>
      </c>
      <c r="G14513" s="111" t="s">
        <v>173</v>
      </c>
      <c r="H14513" s="111" t="s">
        <v>185</v>
      </c>
      <c r="I14513" s="111" t="s">
        <v>173</v>
      </c>
      <c r="J14513" t="str">
        <f t="shared" si="452"/>
        <v>5057SkogOrganisk jordLauvskogMiddels</v>
      </c>
      <c r="K14513" s="111">
        <v>-0.62664468270982987</v>
      </c>
      <c r="L14513" s="111">
        <v>0.92784825435236762</v>
      </c>
      <c r="M14513" s="111">
        <v>0.46510463492953991</v>
      </c>
      <c r="N14513" s="112">
        <f t="shared" si="453"/>
        <v>0.76630820657207765</v>
      </c>
    </row>
    <row r="14514" spans="1:14" x14ac:dyDescent="0.25">
      <c r="A14514" s="111" t="s">
        <v>974</v>
      </c>
      <c r="B14514" s="111">
        <f>INDEX(kommuner!C:C,MATCH(_xlfn.NUMBERVALUE(A14514),kommuner!B:B,0))</f>
        <v>5057</v>
      </c>
      <c r="C14514" s="111" t="s">
        <v>127</v>
      </c>
      <c r="D14514" s="111" t="s">
        <v>127</v>
      </c>
      <c r="E14514" s="111" t="s">
        <v>123</v>
      </c>
      <c r="F14514" s="111" t="s">
        <v>185</v>
      </c>
      <c r="G14514" s="111" t="s">
        <v>186</v>
      </c>
      <c r="H14514" s="111" t="s">
        <v>185</v>
      </c>
      <c r="I14514" s="111" t="s">
        <v>186</v>
      </c>
      <c r="J14514" t="str">
        <f t="shared" si="452"/>
        <v>5057SkogOrganisk jordLauvskogSærs høy</v>
      </c>
      <c r="K14514" s="111">
        <v>-1.8997279926091779</v>
      </c>
      <c r="L14514" s="111">
        <v>0.92784825435236762</v>
      </c>
      <c r="M14514" s="111">
        <v>0.46510463492953991</v>
      </c>
      <c r="N14514" s="112">
        <f t="shared" si="453"/>
        <v>-0.50677510332727038</v>
      </c>
    </row>
    <row r="14515" spans="1:14" x14ac:dyDescent="0.25">
      <c r="A14515" s="111" t="s">
        <v>974</v>
      </c>
      <c r="B14515" s="111">
        <f>INDEX(kommuner!C:C,MATCH(_xlfn.NUMBERVALUE(A14515),kommuner!B:B,0))</f>
        <v>5057</v>
      </c>
      <c r="C14515" s="111" t="s">
        <v>83</v>
      </c>
      <c r="D14515" s="111" t="s">
        <v>83</v>
      </c>
      <c r="E14515" s="111" t="s">
        <v>126</v>
      </c>
      <c r="F14515" s="111" t="s">
        <v>139</v>
      </c>
      <c r="G14515" s="111" t="s">
        <v>139</v>
      </c>
      <c r="H14515" s="111" t="s">
        <v>139</v>
      </c>
      <c r="I14515" s="111" t="s">
        <v>139</v>
      </c>
      <c r="J14515" t="str">
        <f t="shared" si="452"/>
        <v>5057Utbygd arealMineraljord</v>
      </c>
      <c r="K14515" s="111">
        <v>-0.30524336409547759</v>
      </c>
      <c r="L14515" s="111">
        <v>0</v>
      </c>
      <c r="M14515" s="111">
        <v>1.303047089454229E-2</v>
      </c>
      <c r="N14515" s="112">
        <f t="shared" si="453"/>
        <v>-0.2922128932009353</v>
      </c>
    </row>
    <row r="14516" spans="1:14" x14ac:dyDescent="0.25">
      <c r="A14516" s="111" t="s">
        <v>974</v>
      </c>
      <c r="B14516" s="111">
        <f>INDEX(kommuner!C:C,MATCH(_xlfn.NUMBERVALUE(A14516),kommuner!B:B,0))</f>
        <v>5057</v>
      </c>
      <c r="C14516" s="111" t="s">
        <v>83</v>
      </c>
      <c r="D14516" s="111" t="s">
        <v>83</v>
      </c>
      <c r="E14516" s="111" t="s">
        <v>123</v>
      </c>
      <c r="F14516" s="111" t="s">
        <v>139</v>
      </c>
      <c r="G14516" s="111" t="s">
        <v>139</v>
      </c>
      <c r="H14516" s="111" t="s">
        <v>139</v>
      </c>
      <c r="I14516" s="111" t="s">
        <v>139</v>
      </c>
      <c r="J14516" t="str">
        <f t="shared" si="452"/>
        <v>5057Utbygd arealOrganisk jord</v>
      </c>
      <c r="K14516" s="111">
        <v>29.011421395201612</v>
      </c>
      <c r="L14516" s="111">
        <v>0</v>
      </c>
      <c r="M14516" s="111">
        <v>1.303047089454229E-2</v>
      </c>
      <c r="N14516" s="112">
        <f t="shared" si="453"/>
        <v>29.024451866096154</v>
      </c>
    </row>
    <row r="14517" spans="1:14" x14ac:dyDescent="0.25">
      <c r="A14517" s="111" t="s">
        <v>974</v>
      </c>
      <c r="B14517" s="111">
        <f>INDEX(kommuner!C:C,MATCH(_xlfn.NUMBERVALUE(A14517),kommuner!B:B,0))</f>
        <v>5057</v>
      </c>
      <c r="C14517" s="111" t="s">
        <v>181</v>
      </c>
      <c r="D14517" s="111" t="s">
        <v>181</v>
      </c>
      <c r="E14517" s="111" t="s">
        <v>123</v>
      </c>
      <c r="F14517" s="111" t="s">
        <v>139</v>
      </c>
      <c r="G14517" s="111" t="s">
        <v>139</v>
      </c>
      <c r="H14517" s="111" t="s">
        <v>139</v>
      </c>
      <c r="I14517" s="111" t="s">
        <v>139</v>
      </c>
      <c r="J14517" t="str">
        <f t="shared" si="452"/>
        <v>5057Vann og myrOrganisk jord</v>
      </c>
      <c r="K14517" s="111">
        <v>-0.29766799726667431</v>
      </c>
      <c r="L14517" s="111">
        <v>0</v>
      </c>
      <c r="M14517" s="111">
        <v>0</v>
      </c>
      <c r="N14517" s="112">
        <f t="shared" si="453"/>
        <v>-0.29766799726667431</v>
      </c>
    </row>
    <row r="14518" spans="1:14" x14ac:dyDescent="0.25">
      <c r="A14518" s="111" t="s">
        <v>975</v>
      </c>
      <c r="B14518" s="111">
        <f>INDEX(kommuner!C:C,MATCH(_xlfn.NUMBERVALUE(A14518),kommuner!B:B,0))</f>
        <v>5059</v>
      </c>
      <c r="C14518" s="111" t="s">
        <v>82</v>
      </c>
      <c r="D14518" s="111" t="s">
        <v>82</v>
      </c>
      <c r="E14518" s="111" t="s">
        <v>126</v>
      </c>
      <c r="F14518" s="111" t="s">
        <v>139</v>
      </c>
      <c r="G14518" s="111" t="s">
        <v>139</v>
      </c>
      <c r="H14518" s="111" t="s">
        <v>139</v>
      </c>
      <c r="I14518" s="111" t="s">
        <v>139</v>
      </c>
      <c r="J14518" t="str">
        <f t="shared" si="452"/>
        <v>5059Annen utmarkMineraljord</v>
      </c>
      <c r="K14518" s="111">
        <v>-7.1122377479755403E-2</v>
      </c>
      <c r="L14518" s="111">
        <v>0</v>
      </c>
      <c r="M14518" s="111">
        <v>0</v>
      </c>
      <c r="N14518" s="112">
        <f t="shared" si="453"/>
        <v>-7.1122377479755403E-2</v>
      </c>
    </row>
    <row r="14519" spans="1:14" x14ac:dyDescent="0.25">
      <c r="A14519" s="111" t="s">
        <v>975</v>
      </c>
      <c r="B14519" s="111">
        <f>INDEX(kommuner!C:C,MATCH(_xlfn.NUMBERVALUE(A14519),kommuner!B:B,0))</f>
        <v>5059</v>
      </c>
      <c r="C14519" s="111" t="s">
        <v>121</v>
      </c>
      <c r="D14519" s="111" t="s">
        <v>121</v>
      </c>
      <c r="E14519" s="111" t="s">
        <v>126</v>
      </c>
      <c r="F14519" s="111" t="s">
        <v>139</v>
      </c>
      <c r="G14519" s="111" t="s">
        <v>139</v>
      </c>
      <c r="H14519" s="111" t="s">
        <v>139</v>
      </c>
      <c r="I14519" s="111" t="s">
        <v>139</v>
      </c>
      <c r="J14519" t="str">
        <f t="shared" si="452"/>
        <v>5059BeiteMineraljord</v>
      </c>
      <c r="K14519" s="111">
        <v>-0.96338340838695502</v>
      </c>
      <c r="L14519" s="111">
        <v>0</v>
      </c>
      <c r="M14519" s="111">
        <v>1.2448711246839999E-7</v>
      </c>
      <c r="N14519" s="112">
        <f t="shared" si="453"/>
        <v>-0.96338328389984251</v>
      </c>
    </row>
    <row r="14520" spans="1:14" x14ac:dyDescent="0.25">
      <c r="A14520" s="111" t="s">
        <v>975</v>
      </c>
      <c r="B14520" s="111">
        <f>INDEX(kommuner!C:C,MATCH(_xlfn.NUMBERVALUE(A14520),kommuner!B:B,0))</f>
        <v>5059</v>
      </c>
      <c r="C14520" s="111" t="s">
        <v>121</v>
      </c>
      <c r="D14520" s="111" t="s">
        <v>121</v>
      </c>
      <c r="E14520" s="111" t="s">
        <v>123</v>
      </c>
      <c r="F14520" s="111" t="s">
        <v>139</v>
      </c>
      <c r="G14520" s="111" t="s">
        <v>139</v>
      </c>
      <c r="H14520" s="111" t="s">
        <v>139</v>
      </c>
      <c r="I14520" s="111" t="s">
        <v>139</v>
      </c>
      <c r="J14520" t="str">
        <f t="shared" si="452"/>
        <v>5059BeiteOrganisk jord</v>
      </c>
      <c r="K14520" s="111">
        <v>12.077525935985037</v>
      </c>
      <c r="L14520" s="111">
        <v>1.6412500000000001</v>
      </c>
      <c r="M14520" s="111">
        <v>0</v>
      </c>
      <c r="N14520" s="112">
        <f t="shared" si="453"/>
        <v>13.718775935985036</v>
      </c>
    </row>
    <row r="14521" spans="1:14" x14ac:dyDescent="0.25">
      <c r="A14521" s="111" t="s">
        <v>975</v>
      </c>
      <c r="B14521" s="111">
        <f>INDEX(kommuner!C:C,MATCH(_xlfn.NUMBERVALUE(A14521),kommuner!B:B,0))</f>
        <v>5059</v>
      </c>
      <c r="C14521" s="111" t="s">
        <v>84</v>
      </c>
      <c r="D14521" s="111" t="s">
        <v>84</v>
      </c>
      <c r="E14521" s="111" t="s">
        <v>126</v>
      </c>
      <c r="F14521" s="111" t="s">
        <v>139</v>
      </c>
      <c r="G14521" s="111" t="s">
        <v>139</v>
      </c>
      <c r="H14521" s="111" t="s">
        <v>139</v>
      </c>
      <c r="I14521" s="111" t="s">
        <v>139</v>
      </c>
      <c r="J14521" t="str">
        <f t="shared" si="452"/>
        <v>5059Dyrket markMineraljord</v>
      </c>
      <c r="K14521" s="111">
        <v>-0.19847781863867889</v>
      </c>
      <c r="L14521" s="111">
        <v>0</v>
      </c>
      <c r="M14521" s="111">
        <v>0</v>
      </c>
      <c r="N14521" s="112">
        <f t="shared" si="453"/>
        <v>-0.19847781863867889</v>
      </c>
    </row>
    <row r="14522" spans="1:14" x14ac:dyDescent="0.25">
      <c r="A14522" s="111" t="s">
        <v>975</v>
      </c>
      <c r="B14522" s="111">
        <f>INDEX(kommuner!C:C,MATCH(_xlfn.NUMBERVALUE(A14522),kommuner!B:B,0))</f>
        <v>5059</v>
      </c>
      <c r="C14522" s="111" t="s">
        <v>84</v>
      </c>
      <c r="D14522" s="111" t="s">
        <v>84</v>
      </c>
      <c r="E14522" s="111" t="s">
        <v>123</v>
      </c>
      <c r="F14522" s="111" t="s">
        <v>139</v>
      </c>
      <c r="G14522" s="111" t="s">
        <v>139</v>
      </c>
      <c r="H14522" s="111" t="s">
        <v>139</v>
      </c>
      <c r="I14522" s="111" t="s">
        <v>139</v>
      </c>
      <c r="J14522" t="str">
        <f t="shared" si="452"/>
        <v>5059Dyrket markOrganisk jord</v>
      </c>
      <c r="K14522" s="111">
        <v>28.726149366675592</v>
      </c>
      <c r="L14522" s="111">
        <v>1.45625</v>
      </c>
      <c r="M14522" s="111">
        <v>0</v>
      </c>
      <c r="N14522" s="112">
        <f t="shared" si="453"/>
        <v>30.182399366675593</v>
      </c>
    </row>
    <row r="14523" spans="1:14" x14ac:dyDescent="0.25">
      <c r="A14523" s="111" t="s">
        <v>975</v>
      </c>
      <c r="B14523" s="111">
        <f>INDEX(kommuner!C:C,MATCH(_xlfn.NUMBERVALUE(A14523),kommuner!B:B,0))</f>
        <v>5059</v>
      </c>
      <c r="C14523" s="111" t="s">
        <v>127</v>
      </c>
      <c r="D14523" s="111" t="s">
        <v>127</v>
      </c>
      <c r="E14523" s="111" t="s">
        <v>126</v>
      </c>
      <c r="F14523" s="111" t="s">
        <v>172</v>
      </c>
      <c r="G14523" s="111" t="s">
        <v>180</v>
      </c>
      <c r="H14523" s="111" t="s">
        <v>172</v>
      </c>
      <c r="I14523" s="111" t="s">
        <v>180</v>
      </c>
      <c r="J14523" t="str">
        <f t="shared" si="452"/>
        <v>5059SkogMineraljordBarskogHøy</v>
      </c>
      <c r="K14523" s="111">
        <v>-6.422849649670499</v>
      </c>
      <c r="L14523" s="111">
        <v>0.85306406685236758</v>
      </c>
      <c r="M14523" s="111">
        <v>6.4056614999681585E-2</v>
      </c>
      <c r="N14523" s="112">
        <f t="shared" si="453"/>
        <v>-5.5057289678184498</v>
      </c>
    </row>
    <row r="14524" spans="1:14" x14ac:dyDescent="0.25">
      <c r="A14524" s="111" t="s">
        <v>975</v>
      </c>
      <c r="B14524" s="111">
        <f>INDEX(kommuner!C:C,MATCH(_xlfn.NUMBERVALUE(A14524),kommuner!B:B,0))</f>
        <v>5059</v>
      </c>
      <c r="C14524" s="111" t="s">
        <v>127</v>
      </c>
      <c r="D14524" s="111" t="s">
        <v>127</v>
      </c>
      <c r="E14524" s="111" t="s">
        <v>126</v>
      </c>
      <c r="F14524" s="111" t="s">
        <v>172</v>
      </c>
      <c r="G14524" s="111" t="s">
        <v>167</v>
      </c>
      <c r="H14524" s="111" t="s">
        <v>172</v>
      </c>
      <c r="I14524" s="111" t="s">
        <v>167</v>
      </c>
      <c r="J14524" t="str">
        <f t="shared" si="452"/>
        <v>5059SkogMineraljordBarskogImpediment</v>
      </c>
      <c r="K14524" s="111">
        <v>-0.94873102042732593</v>
      </c>
      <c r="L14524" s="111">
        <v>0.85306406685236758</v>
      </c>
      <c r="M14524" s="111">
        <v>6.3979989500968365E-2</v>
      </c>
      <c r="N14524" s="112">
        <f t="shared" si="453"/>
        <v>-3.1686964073989993E-2</v>
      </c>
    </row>
    <row r="14525" spans="1:14" x14ac:dyDescent="0.25">
      <c r="A14525" s="111" t="s">
        <v>975</v>
      </c>
      <c r="B14525" s="111">
        <f>INDEX(kommuner!C:C,MATCH(_xlfn.NUMBERVALUE(A14525),kommuner!B:B,0))</f>
        <v>5059</v>
      </c>
      <c r="C14525" s="111" t="s">
        <v>127</v>
      </c>
      <c r="D14525" s="111" t="s">
        <v>127</v>
      </c>
      <c r="E14525" s="111" t="s">
        <v>126</v>
      </c>
      <c r="F14525" s="111" t="s">
        <v>172</v>
      </c>
      <c r="G14525" s="111" t="s">
        <v>190</v>
      </c>
      <c r="H14525" s="111" t="s">
        <v>172</v>
      </c>
      <c r="I14525" s="111" t="s">
        <v>190</v>
      </c>
      <c r="J14525" t="str">
        <f t="shared" si="452"/>
        <v>5059SkogMineraljordBarskogLav</v>
      </c>
      <c r="K14525" s="111">
        <v>-0.862084627791601</v>
      </c>
      <c r="L14525" s="111">
        <v>0.85306406685236758</v>
      </c>
      <c r="M14525" s="111">
        <v>6.3979989500968365E-2</v>
      </c>
      <c r="N14525" s="112">
        <f t="shared" si="453"/>
        <v>5.4959428561734941E-2</v>
      </c>
    </row>
    <row r="14526" spans="1:14" x14ac:dyDescent="0.25">
      <c r="A14526" s="111" t="s">
        <v>975</v>
      </c>
      <c r="B14526" s="111">
        <f>INDEX(kommuner!C:C,MATCH(_xlfn.NUMBERVALUE(A14526),kommuner!B:B,0))</f>
        <v>5059</v>
      </c>
      <c r="C14526" s="111" t="s">
        <v>127</v>
      </c>
      <c r="D14526" s="111" t="s">
        <v>127</v>
      </c>
      <c r="E14526" s="111" t="s">
        <v>126</v>
      </c>
      <c r="F14526" s="111" t="s">
        <v>172</v>
      </c>
      <c r="G14526" s="111" t="s">
        <v>173</v>
      </c>
      <c r="H14526" s="111" t="s">
        <v>172</v>
      </c>
      <c r="I14526" s="111" t="s">
        <v>173</v>
      </c>
      <c r="J14526" t="str">
        <f t="shared" si="452"/>
        <v>5059SkogMineraljordBarskogMiddels</v>
      </c>
      <c r="K14526" s="111">
        <v>-3.6406993276041288</v>
      </c>
      <c r="L14526" s="111">
        <v>0.85306406685236758</v>
      </c>
      <c r="M14526" s="111">
        <v>6.4056614999681585E-2</v>
      </c>
      <c r="N14526" s="112">
        <f t="shared" si="453"/>
        <v>-2.7235786457520796</v>
      </c>
    </row>
    <row r="14527" spans="1:14" x14ac:dyDescent="0.25">
      <c r="A14527" s="111" t="s">
        <v>975</v>
      </c>
      <c r="B14527" s="111">
        <f>INDEX(kommuner!C:C,MATCH(_xlfn.NUMBERVALUE(A14527),kommuner!B:B,0))</f>
        <v>5059</v>
      </c>
      <c r="C14527" s="111" t="s">
        <v>127</v>
      </c>
      <c r="D14527" s="111" t="s">
        <v>127</v>
      </c>
      <c r="E14527" s="111" t="s">
        <v>126</v>
      </c>
      <c r="F14527" s="111" t="s">
        <v>172</v>
      </c>
      <c r="G14527" s="111" t="s">
        <v>186</v>
      </c>
      <c r="H14527" s="111" t="s">
        <v>172</v>
      </c>
      <c r="I14527" s="111" t="s">
        <v>186</v>
      </c>
      <c r="J14527" t="str">
        <f t="shared" si="452"/>
        <v>5059SkogMineraljordBarskogSærs høy</v>
      </c>
      <c r="K14527" s="111">
        <v>0.12072674540874306</v>
      </c>
      <c r="L14527" s="111">
        <v>0.85306406685236758</v>
      </c>
      <c r="M14527" s="111">
        <v>6.4056614999681585E-2</v>
      </c>
      <c r="N14527" s="112">
        <f t="shared" si="453"/>
        <v>1.0378474272607923</v>
      </c>
    </row>
    <row r="14528" spans="1:14" x14ac:dyDescent="0.25">
      <c r="A14528" s="111" t="s">
        <v>975</v>
      </c>
      <c r="B14528" s="111">
        <f>INDEX(kommuner!C:C,MATCH(_xlfn.NUMBERVALUE(A14528),kommuner!B:B,0))</f>
        <v>5059</v>
      </c>
      <c r="C14528" s="111" t="s">
        <v>127</v>
      </c>
      <c r="D14528" s="111" t="s">
        <v>127</v>
      </c>
      <c r="E14528" s="111" t="s">
        <v>126</v>
      </c>
      <c r="F14528" s="111" t="s">
        <v>179</v>
      </c>
      <c r="G14528" s="111" t="s">
        <v>180</v>
      </c>
      <c r="H14528" s="111" t="s">
        <v>179</v>
      </c>
      <c r="I14528" s="111" t="s">
        <v>180</v>
      </c>
      <c r="J14528" t="str">
        <f t="shared" si="452"/>
        <v>5059SkogMineraljordBlandingsskogHøy</v>
      </c>
      <c r="K14528" s="111">
        <v>-7.1939050909469406</v>
      </c>
      <c r="L14528" s="111">
        <v>0.85306406685236758</v>
      </c>
      <c r="M14528" s="111">
        <v>6.3979989500968365E-2</v>
      </c>
      <c r="N14528" s="112">
        <f t="shared" si="453"/>
        <v>-6.2768610345936047</v>
      </c>
    </row>
    <row r="14529" spans="1:14" x14ac:dyDescent="0.25">
      <c r="A14529" s="111" t="s">
        <v>975</v>
      </c>
      <c r="B14529" s="111">
        <f>INDEX(kommuner!C:C,MATCH(_xlfn.NUMBERVALUE(A14529),kommuner!B:B,0))</f>
        <v>5059</v>
      </c>
      <c r="C14529" s="111" t="s">
        <v>127</v>
      </c>
      <c r="D14529" s="111" t="s">
        <v>127</v>
      </c>
      <c r="E14529" s="111" t="s">
        <v>126</v>
      </c>
      <c r="F14529" s="111" t="s">
        <v>179</v>
      </c>
      <c r="G14529" s="111" t="s">
        <v>167</v>
      </c>
      <c r="H14529" s="111" t="s">
        <v>179</v>
      </c>
      <c r="I14529" s="111" t="s">
        <v>167</v>
      </c>
      <c r="J14529" t="str">
        <f t="shared" si="452"/>
        <v>5059SkogMineraljordBlandingsskogImpediment</v>
      </c>
      <c r="K14529" s="111">
        <v>-1.0519587113170448</v>
      </c>
      <c r="L14529" s="111">
        <v>0.85306406685236758</v>
      </c>
      <c r="M14529" s="111">
        <v>6.3979989500968365E-2</v>
      </c>
      <c r="N14529" s="112">
        <f t="shared" si="453"/>
        <v>-0.13491465496370883</v>
      </c>
    </row>
    <row r="14530" spans="1:14" x14ac:dyDescent="0.25">
      <c r="A14530" s="111" t="s">
        <v>975</v>
      </c>
      <c r="B14530" s="111">
        <f>INDEX(kommuner!C:C,MATCH(_xlfn.NUMBERVALUE(A14530),kommuner!B:B,0))</f>
        <v>5059</v>
      </c>
      <c r="C14530" s="111" t="s">
        <v>127</v>
      </c>
      <c r="D14530" s="111" t="s">
        <v>127</v>
      </c>
      <c r="E14530" s="111" t="s">
        <v>126</v>
      </c>
      <c r="F14530" s="111" t="s">
        <v>179</v>
      </c>
      <c r="G14530" s="111" t="s">
        <v>190</v>
      </c>
      <c r="H14530" s="111" t="s">
        <v>179</v>
      </c>
      <c r="I14530" s="111" t="s">
        <v>190</v>
      </c>
      <c r="J14530" t="str">
        <f t="shared" si="452"/>
        <v>5059SkogMineraljordBlandingsskogLav</v>
      </c>
      <c r="K14530" s="111">
        <v>-1.7812179955424279</v>
      </c>
      <c r="L14530" s="111">
        <v>0.85306406685236758</v>
      </c>
      <c r="M14530" s="111">
        <v>6.3979989500968365E-2</v>
      </c>
      <c r="N14530" s="112">
        <f t="shared" si="453"/>
        <v>-0.86417393918909191</v>
      </c>
    </row>
    <row r="14531" spans="1:14" x14ac:dyDescent="0.25">
      <c r="A14531" s="111" t="s">
        <v>975</v>
      </c>
      <c r="B14531" s="111">
        <f>INDEX(kommuner!C:C,MATCH(_xlfn.NUMBERVALUE(A14531),kommuner!B:B,0))</f>
        <v>5059</v>
      </c>
      <c r="C14531" s="111" t="s">
        <v>127</v>
      </c>
      <c r="D14531" s="111" t="s">
        <v>127</v>
      </c>
      <c r="E14531" s="111" t="s">
        <v>126</v>
      </c>
      <c r="F14531" s="111" t="s">
        <v>179</v>
      </c>
      <c r="G14531" s="111" t="s">
        <v>173</v>
      </c>
      <c r="H14531" s="111" t="s">
        <v>179</v>
      </c>
      <c r="I14531" s="111" t="s">
        <v>173</v>
      </c>
      <c r="J14531" t="str">
        <f t="shared" ref="J14531:J14594" si="454">B14531&amp;C14531&amp;E14531&amp;IF(C14531="Skog",F14531&amp;G14531,"")</f>
        <v>5059SkogMineraljordBlandingsskogMiddels</v>
      </c>
      <c r="K14531" s="111">
        <v>-3.4741824145851954</v>
      </c>
      <c r="L14531" s="111">
        <v>0.85306406685236758</v>
      </c>
      <c r="M14531" s="111">
        <v>6.3979989500968365E-2</v>
      </c>
      <c r="N14531" s="112">
        <f t="shared" ref="N14531:N14594" si="455">SUM(K14531:M14531)</f>
        <v>-2.5571383582318594</v>
      </c>
    </row>
    <row r="14532" spans="1:14" x14ac:dyDescent="0.25">
      <c r="A14532" s="111" t="s">
        <v>975</v>
      </c>
      <c r="B14532" s="111">
        <f>INDEX(kommuner!C:C,MATCH(_xlfn.NUMBERVALUE(A14532),kommuner!B:B,0))</f>
        <v>5059</v>
      </c>
      <c r="C14532" s="111" t="s">
        <v>127</v>
      </c>
      <c r="D14532" s="111" t="s">
        <v>127</v>
      </c>
      <c r="E14532" s="111" t="s">
        <v>126</v>
      </c>
      <c r="F14532" s="111" t="s">
        <v>179</v>
      </c>
      <c r="G14532" s="111" t="s">
        <v>186</v>
      </c>
      <c r="H14532" s="111" t="s">
        <v>179</v>
      </c>
      <c r="I14532" s="111" t="s">
        <v>186</v>
      </c>
      <c r="J14532" t="str">
        <f t="shared" si="454"/>
        <v>5059SkogMineraljordBlandingsskogSærs høy</v>
      </c>
      <c r="K14532" s="111">
        <v>-2.9395925245326562</v>
      </c>
      <c r="L14532" s="111">
        <v>0.85306406685236758</v>
      </c>
      <c r="M14532" s="111">
        <v>6.3979989500968365E-2</v>
      </c>
      <c r="N14532" s="112">
        <f t="shared" si="455"/>
        <v>-2.0225484681793202</v>
      </c>
    </row>
    <row r="14533" spans="1:14" x14ac:dyDescent="0.25">
      <c r="A14533" s="111" t="s">
        <v>975</v>
      </c>
      <c r="B14533" s="111">
        <f>INDEX(kommuner!C:C,MATCH(_xlfn.NUMBERVALUE(A14533),kommuner!B:B,0))</f>
        <v>5059</v>
      </c>
      <c r="C14533" s="111" t="s">
        <v>127</v>
      </c>
      <c r="D14533" s="111" t="s">
        <v>127</v>
      </c>
      <c r="E14533" s="111" t="s">
        <v>126</v>
      </c>
      <c r="F14533" s="111" t="s">
        <v>185</v>
      </c>
      <c r="G14533" s="111" t="s">
        <v>180</v>
      </c>
      <c r="H14533" s="111" t="s">
        <v>185</v>
      </c>
      <c r="I14533" s="111" t="s">
        <v>180</v>
      </c>
      <c r="J14533" t="str">
        <f t="shared" si="454"/>
        <v>5059SkogMineraljordLauvskogHøy</v>
      </c>
      <c r="K14533" s="111">
        <v>-3.9961118073383664</v>
      </c>
      <c r="L14533" s="111">
        <v>0.85306406685236758</v>
      </c>
      <c r="M14533" s="111">
        <v>6.3979989500968365E-2</v>
      </c>
      <c r="N14533" s="112">
        <f t="shared" si="455"/>
        <v>-3.0790677509850304</v>
      </c>
    </row>
    <row r="14534" spans="1:14" x14ac:dyDescent="0.25">
      <c r="A14534" s="111" t="s">
        <v>975</v>
      </c>
      <c r="B14534" s="111">
        <f>INDEX(kommuner!C:C,MATCH(_xlfn.NUMBERVALUE(A14534),kommuner!B:B,0))</f>
        <v>5059</v>
      </c>
      <c r="C14534" s="111" t="s">
        <v>127</v>
      </c>
      <c r="D14534" s="111" t="s">
        <v>127</v>
      </c>
      <c r="E14534" s="111" t="s">
        <v>126</v>
      </c>
      <c r="F14534" s="111" t="s">
        <v>185</v>
      </c>
      <c r="G14534" s="111" t="s">
        <v>167</v>
      </c>
      <c r="H14534" s="111" t="s">
        <v>185</v>
      </c>
      <c r="I14534" s="111" t="s">
        <v>167</v>
      </c>
      <c r="J14534" t="str">
        <f t="shared" si="454"/>
        <v>5059SkogMineraljordLauvskogImpediment</v>
      </c>
      <c r="K14534" s="111">
        <v>-1.0417316356348201</v>
      </c>
      <c r="L14534" s="111">
        <v>0.85306406685236758</v>
      </c>
      <c r="M14534" s="111">
        <v>6.3979989500968365E-2</v>
      </c>
      <c r="N14534" s="112">
        <f t="shared" si="455"/>
        <v>-0.12468757928148413</v>
      </c>
    </row>
    <row r="14535" spans="1:14" x14ac:dyDescent="0.25">
      <c r="A14535" s="111" t="s">
        <v>975</v>
      </c>
      <c r="B14535" s="111">
        <f>INDEX(kommuner!C:C,MATCH(_xlfn.NUMBERVALUE(A14535),kommuner!B:B,0))</f>
        <v>5059</v>
      </c>
      <c r="C14535" s="111" t="s">
        <v>127</v>
      </c>
      <c r="D14535" s="111" t="s">
        <v>127</v>
      </c>
      <c r="E14535" s="111" t="s">
        <v>126</v>
      </c>
      <c r="F14535" s="111" t="s">
        <v>185</v>
      </c>
      <c r="G14535" s="111" t="s">
        <v>190</v>
      </c>
      <c r="H14535" s="111" t="s">
        <v>185</v>
      </c>
      <c r="I14535" s="111" t="s">
        <v>190</v>
      </c>
      <c r="J14535" t="str">
        <f t="shared" si="454"/>
        <v>5059SkogMineraljordLauvskogLav</v>
      </c>
      <c r="K14535" s="111">
        <v>-8.9748170935426599E-2</v>
      </c>
      <c r="L14535" s="111">
        <v>0.85306406685236758</v>
      </c>
      <c r="M14535" s="111">
        <v>6.3979989500968365E-2</v>
      </c>
      <c r="N14535" s="112">
        <f t="shared" si="455"/>
        <v>0.82729588541790933</v>
      </c>
    </row>
    <row r="14536" spans="1:14" x14ac:dyDescent="0.25">
      <c r="A14536" s="111" t="s">
        <v>975</v>
      </c>
      <c r="B14536" s="111">
        <f>INDEX(kommuner!C:C,MATCH(_xlfn.NUMBERVALUE(A14536),kommuner!B:B,0))</f>
        <v>5059</v>
      </c>
      <c r="C14536" s="111" t="s">
        <v>127</v>
      </c>
      <c r="D14536" s="111" t="s">
        <v>127</v>
      </c>
      <c r="E14536" s="111" t="s">
        <v>126</v>
      </c>
      <c r="F14536" s="111" t="s">
        <v>185</v>
      </c>
      <c r="G14536" s="111" t="s">
        <v>173</v>
      </c>
      <c r="H14536" s="111" t="s">
        <v>185</v>
      </c>
      <c r="I14536" s="111" t="s">
        <v>173</v>
      </c>
      <c r="J14536" t="str">
        <f t="shared" si="454"/>
        <v>5059SkogMineraljordLauvskogMiddels</v>
      </c>
      <c r="K14536" s="111">
        <v>-2.4407766010203638</v>
      </c>
      <c r="L14536" s="111">
        <v>0.85306406685236758</v>
      </c>
      <c r="M14536" s="111">
        <v>6.3979989500968365E-2</v>
      </c>
      <c r="N14536" s="112">
        <f t="shared" si="455"/>
        <v>-1.523732544667028</v>
      </c>
    </row>
    <row r="14537" spans="1:14" x14ac:dyDescent="0.25">
      <c r="A14537" s="111" t="s">
        <v>975</v>
      </c>
      <c r="B14537" s="111">
        <f>INDEX(kommuner!C:C,MATCH(_xlfn.NUMBERVALUE(A14537),kommuner!B:B,0))</f>
        <v>5059</v>
      </c>
      <c r="C14537" s="111" t="s">
        <v>127</v>
      </c>
      <c r="D14537" s="111" t="s">
        <v>127</v>
      </c>
      <c r="E14537" s="111" t="s">
        <v>126</v>
      </c>
      <c r="F14537" s="111" t="s">
        <v>185</v>
      </c>
      <c r="G14537" s="111" t="s">
        <v>186</v>
      </c>
      <c r="H14537" s="111" t="s">
        <v>185</v>
      </c>
      <c r="I14537" s="111" t="s">
        <v>186</v>
      </c>
      <c r="J14537" t="str">
        <f t="shared" si="454"/>
        <v>5059SkogMineraljordLauvskogSærs høy</v>
      </c>
      <c r="K14537" s="111">
        <v>-3.6560473259425113</v>
      </c>
      <c r="L14537" s="111">
        <v>0.85306406685236758</v>
      </c>
      <c r="M14537" s="111">
        <v>6.3979989500968365E-2</v>
      </c>
      <c r="N14537" s="112">
        <f t="shared" si="455"/>
        <v>-2.7390032695891753</v>
      </c>
    </row>
    <row r="14538" spans="1:14" x14ac:dyDescent="0.25">
      <c r="A14538" s="111" t="s">
        <v>975</v>
      </c>
      <c r="B14538" s="111">
        <f>INDEX(kommuner!C:C,MATCH(_xlfn.NUMBERVALUE(A14538),kommuner!B:B,0))</f>
        <v>5059</v>
      </c>
      <c r="C14538" s="111" t="s">
        <v>127</v>
      </c>
      <c r="D14538" s="111" t="s">
        <v>127</v>
      </c>
      <c r="E14538" s="111" t="s">
        <v>123</v>
      </c>
      <c r="F14538" s="111" t="s">
        <v>172</v>
      </c>
      <c r="G14538" s="111" t="s">
        <v>180</v>
      </c>
      <c r="H14538" s="111" t="s">
        <v>172</v>
      </c>
      <c r="I14538" s="111" t="s">
        <v>180</v>
      </c>
      <c r="J14538" t="str">
        <f t="shared" si="454"/>
        <v>5059SkogOrganisk jordBarskogHøy</v>
      </c>
      <c r="K14538" s="111">
        <v>-2.5184559031994138</v>
      </c>
      <c r="L14538" s="111">
        <v>0.92784825435236762</v>
      </c>
      <c r="M14538" s="111">
        <v>0.46518126042825314</v>
      </c>
      <c r="N14538" s="112">
        <f t="shared" si="455"/>
        <v>-1.1254263884187932</v>
      </c>
    </row>
    <row r="14539" spans="1:14" x14ac:dyDescent="0.25">
      <c r="A14539" s="111" t="s">
        <v>975</v>
      </c>
      <c r="B14539" s="111">
        <f>INDEX(kommuner!C:C,MATCH(_xlfn.NUMBERVALUE(A14539),kommuner!B:B,0))</f>
        <v>5059</v>
      </c>
      <c r="C14539" s="111" t="s">
        <v>127</v>
      </c>
      <c r="D14539" s="111" t="s">
        <v>127</v>
      </c>
      <c r="E14539" s="111" t="s">
        <v>123</v>
      </c>
      <c r="F14539" s="111" t="s">
        <v>172</v>
      </c>
      <c r="G14539" s="111" t="s">
        <v>167</v>
      </c>
      <c r="H14539" s="111" t="s">
        <v>172</v>
      </c>
      <c r="I14539" s="111" t="s">
        <v>167</v>
      </c>
      <c r="J14539" t="str">
        <f t="shared" si="454"/>
        <v>5059SkogOrganisk jordBarskogImpediment</v>
      </c>
      <c r="K14539" s="111">
        <v>-0.17137422385314094</v>
      </c>
      <c r="L14539" s="111">
        <v>0.92784825435236762</v>
      </c>
      <c r="M14539" s="111">
        <v>0.46510463492953991</v>
      </c>
      <c r="N14539" s="112">
        <f t="shared" si="455"/>
        <v>1.2215786654287666</v>
      </c>
    </row>
    <row r="14540" spans="1:14" x14ac:dyDescent="0.25">
      <c r="A14540" s="111" t="s">
        <v>975</v>
      </c>
      <c r="B14540" s="111">
        <f>INDEX(kommuner!C:C,MATCH(_xlfn.NUMBERVALUE(A14540),kommuner!B:B,0))</f>
        <v>5059</v>
      </c>
      <c r="C14540" s="111" t="s">
        <v>127</v>
      </c>
      <c r="D14540" s="111" t="s">
        <v>127</v>
      </c>
      <c r="E14540" s="111" t="s">
        <v>123</v>
      </c>
      <c r="F14540" s="111" t="s">
        <v>172</v>
      </c>
      <c r="G14540" s="111" t="s">
        <v>190</v>
      </c>
      <c r="H14540" s="111" t="s">
        <v>172</v>
      </c>
      <c r="I14540" s="111" t="s">
        <v>190</v>
      </c>
      <c r="J14540" t="str">
        <f t="shared" si="454"/>
        <v>5059SkogOrganisk jordBarskogLav</v>
      </c>
      <c r="K14540" s="111">
        <v>-0.50666953101693391</v>
      </c>
      <c r="L14540" s="111">
        <v>0.92784825435236762</v>
      </c>
      <c r="M14540" s="111">
        <v>0.46510463492953991</v>
      </c>
      <c r="N14540" s="112">
        <f t="shared" si="455"/>
        <v>0.88628335826497362</v>
      </c>
    </row>
    <row r="14541" spans="1:14" x14ac:dyDescent="0.25">
      <c r="A14541" s="111" t="s">
        <v>975</v>
      </c>
      <c r="B14541" s="111">
        <f>INDEX(kommuner!C:C,MATCH(_xlfn.NUMBERVALUE(A14541),kommuner!B:B,0))</f>
        <v>5059</v>
      </c>
      <c r="C14541" s="111" t="s">
        <v>127</v>
      </c>
      <c r="D14541" s="111" t="s">
        <v>127</v>
      </c>
      <c r="E14541" s="111" t="s">
        <v>123</v>
      </c>
      <c r="F14541" s="111" t="s">
        <v>172</v>
      </c>
      <c r="G14541" s="111" t="s">
        <v>173</v>
      </c>
      <c r="H14541" s="111" t="s">
        <v>172</v>
      </c>
      <c r="I14541" s="111" t="s">
        <v>173</v>
      </c>
      <c r="J14541" t="str">
        <f t="shared" si="454"/>
        <v>5059SkogOrganisk jordBarskogMiddels</v>
      </c>
      <c r="K14541" s="111">
        <v>-1.5571490961494638</v>
      </c>
      <c r="L14541" s="111">
        <v>0.92784825435236762</v>
      </c>
      <c r="M14541" s="111">
        <v>0.46518126042825314</v>
      </c>
      <c r="N14541" s="112">
        <f t="shared" si="455"/>
        <v>-0.16411958136884308</v>
      </c>
    </row>
    <row r="14542" spans="1:14" x14ac:dyDescent="0.25">
      <c r="A14542" s="111" t="s">
        <v>975</v>
      </c>
      <c r="B14542" s="111">
        <f>INDEX(kommuner!C:C,MATCH(_xlfn.NUMBERVALUE(A14542),kommuner!B:B,0))</f>
        <v>5059</v>
      </c>
      <c r="C14542" s="111" t="s">
        <v>127</v>
      </c>
      <c r="D14542" s="111" t="s">
        <v>127</v>
      </c>
      <c r="E14542" s="111" t="s">
        <v>123</v>
      </c>
      <c r="F14542" s="111" t="s">
        <v>172</v>
      </c>
      <c r="G14542" s="111" t="s">
        <v>186</v>
      </c>
      <c r="H14542" s="111" t="s">
        <v>172</v>
      </c>
      <c r="I14542" s="111" t="s">
        <v>186</v>
      </c>
      <c r="J14542" t="str">
        <f t="shared" si="454"/>
        <v>5059SkogOrganisk jordBarskogSærs høy</v>
      </c>
      <c r="K14542" s="111">
        <v>2.5548655235722699</v>
      </c>
      <c r="L14542" s="111">
        <v>0.92784825435236762</v>
      </c>
      <c r="M14542" s="111">
        <v>0.46518126042825314</v>
      </c>
      <c r="N14542" s="112">
        <f t="shared" si="455"/>
        <v>3.9478950383528906</v>
      </c>
    </row>
    <row r="14543" spans="1:14" x14ac:dyDescent="0.25">
      <c r="A14543" s="111" t="s">
        <v>975</v>
      </c>
      <c r="B14543" s="111">
        <f>INDEX(kommuner!C:C,MATCH(_xlfn.NUMBERVALUE(A14543),kommuner!B:B,0))</f>
        <v>5059</v>
      </c>
      <c r="C14543" s="111" t="s">
        <v>127</v>
      </c>
      <c r="D14543" s="111" t="s">
        <v>127</v>
      </c>
      <c r="E14543" s="111" t="s">
        <v>123</v>
      </c>
      <c r="F14543" s="111" t="s">
        <v>179</v>
      </c>
      <c r="G14543" s="111" t="s">
        <v>180</v>
      </c>
      <c r="H14543" s="111" t="s">
        <v>179</v>
      </c>
      <c r="I14543" s="111" t="s">
        <v>180</v>
      </c>
      <c r="J14543" t="str">
        <f t="shared" si="454"/>
        <v>5059SkogOrganisk jordBlandingsskogHøy</v>
      </c>
      <c r="K14543" s="111">
        <v>-5.5554344456832343</v>
      </c>
      <c r="L14543" s="111">
        <v>0.92784825435236762</v>
      </c>
      <c r="M14543" s="111">
        <v>0.46510463492953991</v>
      </c>
      <c r="N14543" s="112">
        <f t="shared" si="455"/>
        <v>-4.1624815564013264</v>
      </c>
    </row>
    <row r="14544" spans="1:14" x14ac:dyDescent="0.25">
      <c r="A14544" s="111" t="s">
        <v>975</v>
      </c>
      <c r="B14544" s="111">
        <f>INDEX(kommuner!C:C,MATCH(_xlfn.NUMBERVALUE(A14544),kommuner!B:B,0))</f>
        <v>5059</v>
      </c>
      <c r="C14544" s="111" t="s">
        <v>127</v>
      </c>
      <c r="D14544" s="111" t="s">
        <v>127</v>
      </c>
      <c r="E14544" s="111" t="s">
        <v>123</v>
      </c>
      <c r="F14544" s="111" t="s">
        <v>179</v>
      </c>
      <c r="G14544" s="111" t="s">
        <v>167</v>
      </c>
      <c r="H14544" s="111" t="s">
        <v>179</v>
      </c>
      <c r="I14544" s="111" t="s">
        <v>167</v>
      </c>
      <c r="J14544" t="str">
        <f t="shared" si="454"/>
        <v>5059SkogOrganisk jordBlandingsskogImpediment</v>
      </c>
      <c r="K14544" s="111">
        <v>-0.28586344175800005</v>
      </c>
      <c r="L14544" s="111">
        <v>0.92784825435236762</v>
      </c>
      <c r="M14544" s="111">
        <v>0.46510463492953991</v>
      </c>
      <c r="N14544" s="112">
        <f t="shared" si="455"/>
        <v>1.1070894475239075</v>
      </c>
    </row>
    <row r="14545" spans="1:14" x14ac:dyDescent="0.25">
      <c r="A14545" s="111" t="s">
        <v>975</v>
      </c>
      <c r="B14545" s="111">
        <f>INDEX(kommuner!C:C,MATCH(_xlfn.NUMBERVALUE(A14545),kommuner!B:B,0))</f>
        <v>5059</v>
      </c>
      <c r="C14545" s="111" t="s">
        <v>127</v>
      </c>
      <c r="D14545" s="111" t="s">
        <v>127</v>
      </c>
      <c r="E14545" s="111" t="s">
        <v>123</v>
      </c>
      <c r="F14545" s="111" t="s">
        <v>179</v>
      </c>
      <c r="G14545" s="111" t="s">
        <v>190</v>
      </c>
      <c r="H14545" s="111" t="s">
        <v>179</v>
      </c>
      <c r="I14545" s="111" t="s">
        <v>190</v>
      </c>
      <c r="J14545" t="str">
        <f t="shared" si="454"/>
        <v>5059SkogOrganisk jordBlandingsskogLav</v>
      </c>
      <c r="K14545" s="111">
        <v>-1.2347339377887629</v>
      </c>
      <c r="L14545" s="111">
        <v>0.92784825435236762</v>
      </c>
      <c r="M14545" s="111">
        <v>0.46510463492953991</v>
      </c>
      <c r="N14545" s="112">
        <f t="shared" si="455"/>
        <v>0.15821895149314458</v>
      </c>
    </row>
    <row r="14546" spans="1:14" x14ac:dyDescent="0.25">
      <c r="A14546" s="111" t="s">
        <v>975</v>
      </c>
      <c r="B14546" s="111">
        <f>INDEX(kommuner!C:C,MATCH(_xlfn.NUMBERVALUE(A14546),kommuner!B:B,0))</f>
        <v>5059</v>
      </c>
      <c r="C14546" s="111" t="s">
        <v>127</v>
      </c>
      <c r="D14546" s="111" t="s">
        <v>127</v>
      </c>
      <c r="E14546" s="111" t="s">
        <v>123</v>
      </c>
      <c r="F14546" s="111" t="s">
        <v>179</v>
      </c>
      <c r="G14546" s="111" t="s">
        <v>173</v>
      </c>
      <c r="H14546" s="111" t="s">
        <v>179</v>
      </c>
      <c r="I14546" s="111" t="s">
        <v>173</v>
      </c>
      <c r="J14546" t="str">
        <f t="shared" si="454"/>
        <v>5059SkogOrganisk jordBlandingsskogMiddels</v>
      </c>
      <c r="K14546" s="111">
        <v>-2.4239591752717748</v>
      </c>
      <c r="L14546" s="111">
        <v>0.92784825435236762</v>
      </c>
      <c r="M14546" s="111">
        <v>0.46510463492953991</v>
      </c>
      <c r="N14546" s="112">
        <f t="shared" si="455"/>
        <v>-1.0310062859898674</v>
      </c>
    </row>
    <row r="14547" spans="1:14" x14ac:dyDescent="0.25">
      <c r="A14547" s="111" t="s">
        <v>975</v>
      </c>
      <c r="B14547" s="111">
        <f>INDEX(kommuner!C:C,MATCH(_xlfn.NUMBERVALUE(A14547),kommuner!B:B,0))</f>
        <v>5059</v>
      </c>
      <c r="C14547" s="111" t="s">
        <v>127</v>
      </c>
      <c r="D14547" s="111" t="s">
        <v>127</v>
      </c>
      <c r="E14547" s="111" t="s">
        <v>123</v>
      </c>
      <c r="F14547" s="111" t="s">
        <v>179</v>
      </c>
      <c r="G14547" s="111" t="s">
        <v>186</v>
      </c>
      <c r="H14547" s="111" t="s">
        <v>179</v>
      </c>
      <c r="I14547" s="111" t="s">
        <v>186</v>
      </c>
      <c r="J14547" t="str">
        <f t="shared" si="454"/>
        <v>5059SkogOrganisk jordBlandingsskogSærs høy</v>
      </c>
      <c r="K14547" s="111">
        <v>-1.5726115302258048</v>
      </c>
      <c r="L14547" s="111">
        <v>0.92784825435236762</v>
      </c>
      <c r="M14547" s="111">
        <v>0.46510463492953991</v>
      </c>
      <c r="N14547" s="112">
        <f t="shared" si="455"/>
        <v>-0.17965864094389727</v>
      </c>
    </row>
    <row r="14548" spans="1:14" x14ac:dyDescent="0.25">
      <c r="A14548" s="111" t="s">
        <v>975</v>
      </c>
      <c r="B14548" s="111">
        <f>INDEX(kommuner!C:C,MATCH(_xlfn.NUMBERVALUE(A14548),kommuner!B:B,0))</f>
        <v>5059</v>
      </c>
      <c r="C14548" s="111" t="s">
        <v>127</v>
      </c>
      <c r="D14548" s="111" t="s">
        <v>127</v>
      </c>
      <c r="E14548" s="111" t="s">
        <v>123</v>
      </c>
      <c r="F14548" s="111" t="s">
        <v>185</v>
      </c>
      <c r="G14548" s="111" t="s">
        <v>180</v>
      </c>
      <c r="H14548" s="111" t="s">
        <v>185</v>
      </c>
      <c r="I14548" s="111" t="s">
        <v>180</v>
      </c>
      <c r="J14548" t="str">
        <f t="shared" si="454"/>
        <v>5059SkogOrganisk jordLauvskogHøy</v>
      </c>
      <c r="K14548" s="111">
        <v>-1.9913688882377358</v>
      </c>
      <c r="L14548" s="111">
        <v>0.92784825435236762</v>
      </c>
      <c r="M14548" s="111">
        <v>0.46510463492953991</v>
      </c>
      <c r="N14548" s="112">
        <f t="shared" si="455"/>
        <v>-0.59841599895582831</v>
      </c>
    </row>
    <row r="14549" spans="1:14" x14ac:dyDescent="0.25">
      <c r="A14549" s="111" t="s">
        <v>975</v>
      </c>
      <c r="B14549" s="111">
        <f>INDEX(kommuner!C:C,MATCH(_xlfn.NUMBERVALUE(A14549),kommuner!B:B,0))</f>
        <v>5059</v>
      </c>
      <c r="C14549" s="111" t="s">
        <v>127</v>
      </c>
      <c r="D14549" s="111" t="s">
        <v>127</v>
      </c>
      <c r="E14549" s="111" t="s">
        <v>123</v>
      </c>
      <c r="F14549" s="111" t="s">
        <v>185</v>
      </c>
      <c r="G14549" s="111" t="s">
        <v>167</v>
      </c>
      <c r="H14549" s="111" t="s">
        <v>185</v>
      </c>
      <c r="I14549" s="111" t="s">
        <v>167</v>
      </c>
      <c r="J14549" t="str">
        <f t="shared" si="454"/>
        <v>5059SkogOrganisk jordLauvskogImpediment</v>
      </c>
      <c r="K14549" s="111">
        <v>0.35000626494250675</v>
      </c>
      <c r="L14549" s="111">
        <v>0.92784825435236762</v>
      </c>
      <c r="M14549" s="111">
        <v>0.46510463492953991</v>
      </c>
      <c r="N14549" s="112">
        <f t="shared" si="455"/>
        <v>1.7429591542244141</v>
      </c>
    </row>
    <row r="14550" spans="1:14" x14ac:dyDescent="0.25">
      <c r="A14550" s="111" t="s">
        <v>975</v>
      </c>
      <c r="B14550" s="111">
        <f>INDEX(kommuner!C:C,MATCH(_xlfn.NUMBERVALUE(A14550),kommuner!B:B,0))</f>
        <v>5059</v>
      </c>
      <c r="C14550" s="111" t="s">
        <v>127</v>
      </c>
      <c r="D14550" s="111" t="s">
        <v>127</v>
      </c>
      <c r="E14550" s="111" t="s">
        <v>123</v>
      </c>
      <c r="F14550" s="111" t="s">
        <v>185</v>
      </c>
      <c r="G14550" s="111" t="s">
        <v>190</v>
      </c>
      <c r="H14550" s="111" t="s">
        <v>185</v>
      </c>
      <c r="I14550" s="111" t="s">
        <v>190</v>
      </c>
      <c r="J14550" t="str">
        <f t="shared" si="454"/>
        <v>5059SkogOrganisk jordLauvskogLav</v>
      </c>
      <c r="K14550" s="111">
        <v>1.1144075558526714</v>
      </c>
      <c r="L14550" s="111">
        <v>0.92784825435236762</v>
      </c>
      <c r="M14550" s="111">
        <v>0.46510463492953991</v>
      </c>
      <c r="N14550" s="112">
        <f t="shared" si="455"/>
        <v>2.5073604451345788</v>
      </c>
    </row>
    <row r="14551" spans="1:14" x14ac:dyDescent="0.25">
      <c r="A14551" s="111" t="s">
        <v>975</v>
      </c>
      <c r="B14551" s="111">
        <f>INDEX(kommuner!C:C,MATCH(_xlfn.NUMBERVALUE(A14551),kommuner!B:B,0))</f>
        <v>5059</v>
      </c>
      <c r="C14551" s="111" t="s">
        <v>127</v>
      </c>
      <c r="D14551" s="111" t="s">
        <v>127</v>
      </c>
      <c r="E14551" s="111" t="s">
        <v>123</v>
      </c>
      <c r="F14551" s="111" t="s">
        <v>185</v>
      </c>
      <c r="G14551" s="111" t="s">
        <v>173</v>
      </c>
      <c r="H14551" s="111" t="s">
        <v>185</v>
      </c>
      <c r="I14551" s="111" t="s">
        <v>173</v>
      </c>
      <c r="J14551" t="str">
        <f t="shared" si="454"/>
        <v>5059SkogOrganisk jordLauvskogMiddels</v>
      </c>
      <c r="K14551" s="111">
        <v>-0.62664468270982987</v>
      </c>
      <c r="L14551" s="111">
        <v>0.92784825435236762</v>
      </c>
      <c r="M14551" s="111">
        <v>0.46510463492953991</v>
      </c>
      <c r="N14551" s="112">
        <f t="shared" si="455"/>
        <v>0.76630820657207765</v>
      </c>
    </row>
    <row r="14552" spans="1:14" x14ac:dyDescent="0.25">
      <c r="A14552" s="111" t="s">
        <v>975</v>
      </c>
      <c r="B14552" s="111">
        <f>INDEX(kommuner!C:C,MATCH(_xlfn.NUMBERVALUE(A14552),kommuner!B:B,0))</f>
        <v>5059</v>
      </c>
      <c r="C14552" s="111" t="s">
        <v>127</v>
      </c>
      <c r="D14552" s="111" t="s">
        <v>127</v>
      </c>
      <c r="E14552" s="111" t="s">
        <v>123</v>
      </c>
      <c r="F14552" s="111" t="s">
        <v>185</v>
      </c>
      <c r="G14552" s="111" t="s">
        <v>186</v>
      </c>
      <c r="H14552" s="111" t="s">
        <v>185</v>
      </c>
      <c r="I14552" s="111" t="s">
        <v>186</v>
      </c>
      <c r="J14552" t="str">
        <f t="shared" si="454"/>
        <v>5059SkogOrganisk jordLauvskogSærs høy</v>
      </c>
      <c r="K14552" s="111">
        <v>-1.8997279926091779</v>
      </c>
      <c r="L14552" s="111">
        <v>0.92784825435236762</v>
      </c>
      <c r="M14552" s="111">
        <v>0.46510463492953991</v>
      </c>
      <c r="N14552" s="112">
        <f t="shared" si="455"/>
        <v>-0.50677510332727038</v>
      </c>
    </row>
    <row r="14553" spans="1:14" x14ac:dyDescent="0.25">
      <c r="A14553" s="111" t="s">
        <v>975</v>
      </c>
      <c r="B14553" s="111">
        <f>INDEX(kommuner!C:C,MATCH(_xlfn.NUMBERVALUE(A14553),kommuner!B:B,0))</f>
        <v>5059</v>
      </c>
      <c r="C14553" s="111" t="s">
        <v>83</v>
      </c>
      <c r="D14553" s="111" t="s">
        <v>83</v>
      </c>
      <c r="E14553" s="111" t="s">
        <v>126</v>
      </c>
      <c r="F14553" s="111" t="s">
        <v>139</v>
      </c>
      <c r="G14553" s="111" t="s">
        <v>139</v>
      </c>
      <c r="H14553" s="111" t="s">
        <v>139</v>
      </c>
      <c r="I14553" s="111" t="s">
        <v>139</v>
      </c>
      <c r="J14553" t="str">
        <f t="shared" si="454"/>
        <v>5059Utbygd arealMineraljord</v>
      </c>
      <c r="K14553" s="111">
        <v>-0.30524336409547759</v>
      </c>
      <c r="L14553" s="111">
        <v>0</v>
      </c>
      <c r="M14553" s="111">
        <v>1.303047089454229E-2</v>
      </c>
      <c r="N14553" s="112">
        <f t="shared" si="455"/>
        <v>-0.2922128932009353</v>
      </c>
    </row>
    <row r="14554" spans="1:14" x14ac:dyDescent="0.25">
      <c r="A14554" s="111" t="s">
        <v>975</v>
      </c>
      <c r="B14554" s="111">
        <f>INDEX(kommuner!C:C,MATCH(_xlfn.NUMBERVALUE(A14554),kommuner!B:B,0))</f>
        <v>5059</v>
      </c>
      <c r="C14554" s="111" t="s">
        <v>83</v>
      </c>
      <c r="D14554" s="111" t="s">
        <v>83</v>
      </c>
      <c r="E14554" s="111" t="s">
        <v>123</v>
      </c>
      <c r="F14554" s="111" t="s">
        <v>139</v>
      </c>
      <c r="G14554" s="111" t="s">
        <v>139</v>
      </c>
      <c r="H14554" s="111" t="s">
        <v>139</v>
      </c>
      <c r="I14554" s="111" t="s">
        <v>139</v>
      </c>
      <c r="J14554" t="str">
        <f t="shared" si="454"/>
        <v>5059Utbygd arealOrganisk jord</v>
      </c>
      <c r="K14554" s="111">
        <v>29.011421395201612</v>
      </c>
      <c r="L14554" s="111">
        <v>0</v>
      </c>
      <c r="M14554" s="111">
        <v>1.303047089454229E-2</v>
      </c>
      <c r="N14554" s="112">
        <f t="shared" si="455"/>
        <v>29.024451866096154</v>
      </c>
    </row>
    <row r="14555" spans="1:14" x14ac:dyDescent="0.25">
      <c r="A14555" s="111" t="s">
        <v>975</v>
      </c>
      <c r="B14555" s="111">
        <f>INDEX(kommuner!C:C,MATCH(_xlfn.NUMBERVALUE(A14555),kommuner!B:B,0))</f>
        <v>5059</v>
      </c>
      <c r="C14555" s="111" t="s">
        <v>181</v>
      </c>
      <c r="D14555" s="111" t="s">
        <v>181</v>
      </c>
      <c r="E14555" s="111" t="s">
        <v>123</v>
      </c>
      <c r="F14555" s="111" t="s">
        <v>139</v>
      </c>
      <c r="G14555" s="111" t="s">
        <v>139</v>
      </c>
      <c r="H14555" s="111" t="s">
        <v>139</v>
      </c>
      <c r="I14555" s="111" t="s">
        <v>139</v>
      </c>
      <c r="J14555" t="str">
        <f t="shared" si="454"/>
        <v>5059Vann og myrOrganisk jord</v>
      </c>
      <c r="K14555" s="111">
        <v>-0.29766799726667431</v>
      </c>
      <c r="L14555" s="111">
        <v>0</v>
      </c>
      <c r="M14555" s="111">
        <v>0</v>
      </c>
      <c r="N14555" s="112">
        <f t="shared" si="455"/>
        <v>-0.29766799726667431</v>
      </c>
    </row>
    <row r="14556" spans="1:14" x14ac:dyDescent="0.25">
      <c r="A14556" s="111" t="s">
        <v>976</v>
      </c>
      <c r="B14556" s="111">
        <f>INDEX(kommuner!C:C,MATCH(_xlfn.NUMBERVALUE(A14556),kommuner!B:B,0))</f>
        <v>5057</v>
      </c>
      <c r="C14556" s="111" t="s">
        <v>82</v>
      </c>
      <c r="D14556" s="111" t="s">
        <v>82</v>
      </c>
      <c r="E14556" s="111" t="s">
        <v>126</v>
      </c>
      <c r="F14556" s="111" t="s">
        <v>139</v>
      </c>
      <c r="G14556" s="111" t="s">
        <v>139</v>
      </c>
      <c r="H14556" s="111" t="s">
        <v>139</v>
      </c>
      <c r="I14556" s="111" t="s">
        <v>139</v>
      </c>
      <c r="J14556" t="str">
        <f t="shared" si="454"/>
        <v>5057Annen utmarkMineraljord</v>
      </c>
      <c r="K14556" s="111">
        <v>-7.1122377479755403E-2</v>
      </c>
      <c r="L14556" s="111">
        <v>0</v>
      </c>
      <c r="M14556" s="111">
        <v>0</v>
      </c>
      <c r="N14556" s="112">
        <f t="shared" si="455"/>
        <v>-7.1122377479755403E-2</v>
      </c>
    </row>
    <row r="14557" spans="1:14" x14ac:dyDescent="0.25">
      <c r="A14557" s="111" t="s">
        <v>976</v>
      </c>
      <c r="B14557" s="111">
        <f>INDEX(kommuner!C:C,MATCH(_xlfn.NUMBERVALUE(A14557),kommuner!B:B,0))</f>
        <v>5057</v>
      </c>
      <c r="C14557" s="111" t="s">
        <v>121</v>
      </c>
      <c r="D14557" s="111" t="s">
        <v>121</v>
      </c>
      <c r="E14557" s="111" t="s">
        <v>126</v>
      </c>
      <c r="F14557" s="111" t="s">
        <v>139</v>
      </c>
      <c r="G14557" s="111" t="s">
        <v>139</v>
      </c>
      <c r="H14557" s="111" t="s">
        <v>139</v>
      </c>
      <c r="I14557" s="111" t="s">
        <v>139</v>
      </c>
      <c r="J14557" t="str">
        <f t="shared" si="454"/>
        <v>5057BeiteMineraljord</v>
      </c>
      <c r="K14557" s="111">
        <v>-0.96338340838695502</v>
      </c>
      <c r="L14557" s="111">
        <v>0</v>
      </c>
      <c r="M14557" s="111">
        <v>1.2448711246839999E-7</v>
      </c>
      <c r="N14557" s="112">
        <f t="shared" si="455"/>
        <v>-0.96338328389984251</v>
      </c>
    </row>
    <row r="14558" spans="1:14" x14ac:dyDescent="0.25">
      <c r="A14558" s="111" t="s">
        <v>976</v>
      </c>
      <c r="B14558" s="111">
        <f>INDEX(kommuner!C:C,MATCH(_xlfn.NUMBERVALUE(A14558),kommuner!B:B,0))</f>
        <v>5057</v>
      </c>
      <c r="C14558" s="111" t="s">
        <v>121</v>
      </c>
      <c r="D14558" s="111" t="s">
        <v>121</v>
      </c>
      <c r="E14558" s="111" t="s">
        <v>123</v>
      </c>
      <c r="F14558" s="111" t="s">
        <v>139</v>
      </c>
      <c r="G14558" s="111" t="s">
        <v>139</v>
      </c>
      <c r="H14558" s="111" t="s">
        <v>139</v>
      </c>
      <c r="I14558" s="111" t="s">
        <v>139</v>
      </c>
      <c r="J14558" t="str">
        <f t="shared" si="454"/>
        <v>5057BeiteOrganisk jord</v>
      </c>
      <c r="K14558" s="111">
        <v>12.077525935985037</v>
      </c>
      <c r="L14558" s="111">
        <v>1.6412500000000001</v>
      </c>
      <c r="M14558" s="111">
        <v>0</v>
      </c>
      <c r="N14558" s="112">
        <f t="shared" si="455"/>
        <v>13.718775935985036</v>
      </c>
    </row>
    <row r="14559" spans="1:14" x14ac:dyDescent="0.25">
      <c r="A14559" s="111" t="s">
        <v>976</v>
      </c>
      <c r="B14559" s="111">
        <f>INDEX(kommuner!C:C,MATCH(_xlfn.NUMBERVALUE(A14559),kommuner!B:B,0))</f>
        <v>5057</v>
      </c>
      <c r="C14559" s="111" t="s">
        <v>84</v>
      </c>
      <c r="D14559" s="111" t="s">
        <v>84</v>
      </c>
      <c r="E14559" s="111" t="s">
        <v>126</v>
      </c>
      <c r="F14559" s="111" t="s">
        <v>139</v>
      </c>
      <c r="G14559" s="111" t="s">
        <v>139</v>
      </c>
      <c r="H14559" s="111" t="s">
        <v>139</v>
      </c>
      <c r="I14559" s="111" t="s">
        <v>139</v>
      </c>
      <c r="J14559" t="str">
        <f t="shared" si="454"/>
        <v>5057Dyrket markMineraljord</v>
      </c>
      <c r="K14559" s="111">
        <v>-0.22121115197201222</v>
      </c>
      <c r="L14559" s="111">
        <v>0</v>
      </c>
      <c r="M14559" s="111">
        <v>0</v>
      </c>
      <c r="N14559" s="112">
        <f t="shared" si="455"/>
        <v>-0.22121115197201222</v>
      </c>
    </row>
    <row r="14560" spans="1:14" x14ac:dyDescent="0.25">
      <c r="A14560" s="111" t="s">
        <v>976</v>
      </c>
      <c r="B14560" s="111">
        <f>INDEX(kommuner!C:C,MATCH(_xlfn.NUMBERVALUE(A14560),kommuner!B:B,0))</f>
        <v>5057</v>
      </c>
      <c r="C14560" s="111" t="s">
        <v>84</v>
      </c>
      <c r="D14560" s="111" t="s">
        <v>84</v>
      </c>
      <c r="E14560" s="111" t="s">
        <v>123</v>
      </c>
      <c r="F14560" s="111" t="s">
        <v>139</v>
      </c>
      <c r="G14560" s="111" t="s">
        <v>139</v>
      </c>
      <c r="H14560" s="111" t="s">
        <v>139</v>
      </c>
      <c r="I14560" s="111" t="s">
        <v>139</v>
      </c>
      <c r="J14560" t="str">
        <f t="shared" si="454"/>
        <v>5057Dyrket markOrganisk jord</v>
      </c>
      <c r="K14560" s="111">
        <v>28.726149366675592</v>
      </c>
      <c r="L14560" s="111">
        <v>1.45625</v>
      </c>
      <c r="M14560" s="111">
        <v>0</v>
      </c>
      <c r="N14560" s="112">
        <f t="shared" si="455"/>
        <v>30.182399366675593</v>
      </c>
    </row>
    <row r="14561" spans="1:14" x14ac:dyDescent="0.25">
      <c r="A14561" s="111" t="s">
        <v>976</v>
      </c>
      <c r="B14561" s="111">
        <f>INDEX(kommuner!C:C,MATCH(_xlfn.NUMBERVALUE(A14561),kommuner!B:B,0))</f>
        <v>5057</v>
      </c>
      <c r="C14561" s="111" t="s">
        <v>127</v>
      </c>
      <c r="D14561" s="111" t="s">
        <v>127</v>
      </c>
      <c r="E14561" s="111" t="s">
        <v>126</v>
      </c>
      <c r="F14561" s="111" t="s">
        <v>172</v>
      </c>
      <c r="G14561" s="111" t="s">
        <v>180</v>
      </c>
      <c r="H14561" s="111" t="s">
        <v>172</v>
      </c>
      <c r="I14561" s="111" t="s">
        <v>180</v>
      </c>
      <c r="J14561" t="str">
        <f t="shared" si="454"/>
        <v>5057SkogMineraljordBarskogHøy</v>
      </c>
      <c r="K14561" s="111">
        <v>-6.422849649670499</v>
      </c>
      <c r="L14561" s="111">
        <v>0.85306406685236758</v>
      </c>
      <c r="M14561" s="111">
        <v>6.4056614999681585E-2</v>
      </c>
      <c r="N14561" s="112">
        <f t="shared" si="455"/>
        <v>-5.5057289678184498</v>
      </c>
    </row>
    <row r="14562" spans="1:14" x14ac:dyDescent="0.25">
      <c r="A14562" s="111" t="s">
        <v>976</v>
      </c>
      <c r="B14562" s="111">
        <f>INDEX(kommuner!C:C,MATCH(_xlfn.NUMBERVALUE(A14562),kommuner!B:B,0))</f>
        <v>5057</v>
      </c>
      <c r="C14562" s="111" t="s">
        <v>127</v>
      </c>
      <c r="D14562" s="111" t="s">
        <v>127</v>
      </c>
      <c r="E14562" s="111" t="s">
        <v>126</v>
      </c>
      <c r="F14562" s="111" t="s">
        <v>172</v>
      </c>
      <c r="G14562" s="111" t="s">
        <v>167</v>
      </c>
      <c r="H14562" s="111" t="s">
        <v>172</v>
      </c>
      <c r="I14562" s="111" t="s">
        <v>167</v>
      </c>
      <c r="J14562" t="str">
        <f t="shared" si="454"/>
        <v>5057SkogMineraljordBarskogImpediment</v>
      </c>
      <c r="K14562" s="111">
        <v>-0.94873102042732593</v>
      </c>
      <c r="L14562" s="111">
        <v>0.85306406685236758</v>
      </c>
      <c r="M14562" s="111">
        <v>6.3979989500968365E-2</v>
      </c>
      <c r="N14562" s="112">
        <f t="shared" si="455"/>
        <v>-3.1686964073989993E-2</v>
      </c>
    </row>
    <row r="14563" spans="1:14" x14ac:dyDescent="0.25">
      <c r="A14563" s="111" t="s">
        <v>976</v>
      </c>
      <c r="B14563" s="111">
        <f>INDEX(kommuner!C:C,MATCH(_xlfn.NUMBERVALUE(A14563),kommuner!B:B,0))</f>
        <v>5057</v>
      </c>
      <c r="C14563" s="111" t="s">
        <v>127</v>
      </c>
      <c r="D14563" s="111" t="s">
        <v>127</v>
      </c>
      <c r="E14563" s="111" t="s">
        <v>126</v>
      </c>
      <c r="F14563" s="111" t="s">
        <v>172</v>
      </c>
      <c r="G14563" s="111" t="s">
        <v>190</v>
      </c>
      <c r="H14563" s="111" t="s">
        <v>172</v>
      </c>
      <c r="I14563" s="111" t="s">
        <v>190</v>
      </c>
      <c r="J14563" t="str">
        <f t="shared" si="454"/>
        <v>5057SkogMineraljordBarskogLav</v>
      </c>
      <c r="K14563" s="111">
        <v>-0.862084627791601</v>
      </c>
      <c r="L14563" s="111">
        <v>0.85306406685236758</v>
      </c>
      <c r="M14563" s="111">
        <v>6.3979989500968365E-2</v>
      </c>
      <c r="N14563" s="112">
        <f t="shared" si="455"/>
        <v>5.4959428561734941E-2</v>
      </c>
    </row>
    <row r="14564" spans="1:14" x14ac:dyDescent="0.25">
      <c r="A14564" s="111" t="s">
        <v>976</v>
      </c>
      <c r="B14564" s="111">
        <f>INDEX(kommuner!C:C,MATCH(_xlfn.NUMBERVALUE(A14564),kommuner!B:B,0))</f>
        <v>5057</v>
      </c>
      <c r="C14564" s="111" t="s">
        <v>127</v>
      </c>
      <c r="D14564" s="111" t="s">
        <v>127</v>
      </c>
      <c r="E14564" s="111" t="s">
        <v>126</v>
      </c>
      <c r="F14564" s="111" t="s">
        <v>172</v>
      </c>
      <c r="G14564" s="111" t="s">
        <v>173</v>
      </c>
      <c r="H14564" s="111" t="s">
        <v>172</v>
      </c>
      <c r="I14564" s="111" t="s">
        <v>173</v>
      </c>
      <c r="J14564" t="str">
        <f t="shared" si="454"/>
        <v>5057SkogMineraljordBarskogMiddels</v>
      </c>
      <c r="K14564" s="111">
        <v>-3.6406993276041288</v>
      </c>
      <c r="L14564" s="111">
        <v>0.85306406685236758</v>
      </c>
      <c r="M14564" s="111">
        <v>6.4056614999681585E-2</v>
      </c>
      <c r="N14564" s="112">
        <f t="shared" si="455"/>
        <v>-2.7235786457520796</v>
      </c>
    </row>
    <row r="14565" spans="1:14" x14ac:dyDescent="0.25">
      <c r="A14565" s="111" t="s">
        <v>976</v>
      </c>
      <c r="B14565" s="111">
        <f>INDEX(kommuner!C:C,MATCH(_xlfn.NUMBERVALUE(A14565),kommuner!B:B,0))</f>
        <v>5057</v>
      </c>
      <c r="C14565" s="111" t="s">
        <v>127</v>
      </c>
      <c r="D14565" s="111" t="s">
        <v>127</v>
      </c>
      <c r="E14565" s="111" t="s">
        <v>126</v>
      </c>
      <c r="F14565" s="111" t="s">
        <v>172</v>
      </c>
      <c r="G14565" s="111" t="s">
        <v>186</v>
      </c>
      <c r="H14565" s="111" t="s">
        <v>172</v>
      </c>
      <c r="I14565" s="111" t="s">
        <v>186</v>
      </c>
      <c r="J14565" t="str">
        <f t="shared" si="454"/>
        <v>5057SkogMineraljordBarskogSærs høy</v>
      </c>
      <c r="K14565" s="111">
        <v>0.12072674540874306</v>
      </c>
      <c r="L14565" s="111">
        <v>0.85306406685236758</v>
      </c>
      <c r="M14565" s="111">
        <v>6.4056614999681585E-2</v>
      </c>
      <c r="N14565" s="112">
        <f t="shared" si="455"/>
        <v>1.0378474272607923</v>
      </c>
    </row>
    <row r="14566" spans="1:14" x14ac:dyDescent="0.25">
      <c r="A14566" s="111" t="s">
        <v>976</v>
      </c>
      <c r="B14566" s="111">
        <f>INDEX(kommuner!C:C,MATCH(_xlfn.NUMBERVALUE(A14566),kommuner!B:B,0))</f>
        <v>5057</v>
      </c>
      <c r="C14566" s="111" t="s">
        <v>127</v>
      </c>
      <c r="D14566" s="111" t="s">
        <v>127</v>
      </c>
      <c r="E14566" s="111" t="s">
        <v>126</v>
      </c>
      <c r="F14566" s="111" t="s">
        <v>179</v>
      </c>
      <c r="G14566" s="111" t="s">
        <v>180</v>
      </c>
      <c r="H14566" s="111" t="s">
        <v>179</v>
      </c>
      <c r="I14566" s="111" t="s">
        <v>180</v>
      </c>
      <c r="J14566" t="str">
        <f t="shared" si="454"/>
        <v>5057SkogMineraljordBlandingsskogHøy</v>
      </c>
      <c r="K14566" s="111">
        <v>-7.1939050909469406</v>
      </c>
      <c r="L14566" s="111">
        <v>0.85306406685236758</v>
      </c>
      <c r="M14566" s="111">
        <v>6.3979989500968365E-2</v>
      </c>
      <c r="N14566" s="112">
        <f t="shared" si="455"/>
        <v>-6.2768610345936047</v>
      </c>
    </row>
    <row r="14567" spans="1:14" x14ac:dyDescent="0.25">
      <c r="A14567" s="111" t="s">
        <v>976</v>
      </c>
      <c r="B14567" s="111">
        <f>INDEX(kommuner!C:C,MATCH(_xlfn.NUMBERVALUE(A14567),kommuner!B:B,0))</f>
        <v>5057</v>
      </c>
      <c r="C14567" s="111" t="s">
        <v>127</v>
      </c>
      <c r="D14567" s="111" t="s">
        <v>127</v>
      </c>
      <c r="E14567" s="111" t="s">
        <v>126</v>
      </c>
      <c r="F14567" s="111" t="s">
        <v>179</v>
      </c>
      <c r="G14567" s="111" t="s">
        <v>167</v>
      </c>
      <c r="H14567" s="111" t="s">
        <v>179</v>
      </c>
      <c r="I14567" s="111" t="s">
        <v>167</v>
      </c>
      <c r="J14567" t="str">
        <f t="shared" si="454"/>
        <v>5057SkogMineraljordBlandingsskogImpediment</v>
      </c>
      <c r="K14567" s="111">
        <v>-1.0519587113170448</v>
      </c>
      <c r="L14567" s="111">
        <v>0.85306406685236758</v>
      </c>
      <c r="M14567" s="111">
        <v>6.3979989500968365E-2</v>
      </c>
      <c r="N14567" s="112">
        <f t="shared" si="455"/>
        <v>-0.13491465496370883</v>
      </c>
    </row>
    <row r="14568" spans="1:14" x14ac:dyDescent="0.25">
      <c r="A14568" s="111" t="s">
        <v>976</v>
      </c>
      <c r="B14568" s="111">
        <f>INDEX(kommuner!C:C,MATCH(_xlfn.NUMBERVALUE(A14568),kommuner!B:B,0))</f>
        <v>5057</v>
      </c>
      <c r="C14568" s="111" t="s">
        <v>127</v>
      </c>
      <c r="D14568" s="111" t="s">
        <v>127</v>
      </c>
      <c r="E14568" s="111" t="s">
        <v>126</v>
      </c>
      <c r="F14568" s="111" t="s">
        <v>179</v>
      </c>
      <c r="G14568" s="111" t="s">
        <v>190</v>
      </c>
      <c r="H14568" s="111" t="s">
        <v>179</v>
      </c>
      <c r="I14568" s="111" t="s">
        <v>190</v>
      </c>
      <c r="J14568" t="str">
        <f t="shared" si="454"/>
        <v>5057SkogMineraljordBlandingsskogLav</v>
      </c>
      <c r="K14568" s="111">
        <v>-1.7812179955424279</v>
      </c>
      <c r="L14568" s="111">
        <v>0.85306406685236758</v>
      </c>
      <c r="M14568" s="111">
        <v>6.3979989500968365E-2</v>
      </c>
      <c r="N14568" s="112">
        <f t="shared" si="455"/>
        <v>-0.86417393918909191</v>
      </c>
    </row>
    <row r="14569" spans="1:14" x14ac:dyDescent="0.25">
      <c r="A14569" s="111" t="s">
        <v>976</v>
      </c>
      <c r="B14569" s="111">
        <f>INDEX(kommuner!C:C,MATCH(_xlfn.NUMBERVALUE(A14569),kommuner!B:B,0))</f>
        <v>5057</v>
      </c>
      <c r="C14569" s="111" t="s">
        <v>127</v>
      </c>
      <c r="D14569" s="111" t="s">
        <v>127</v>
      </c>
      <c r="E14569" s="111" t="s">
        <v>126</v>
      </c>
      <c r="F14569" s="111" t="s">
        <v>179</v>
      </c>
      <c r="G14569" s="111" t="s">
        <v>173</v>
      </c>
      <c r="H14569" s="111" t="s">
        <v>179</v>
      </c>
      <c r="I14569" s="111" t="s">
        <v>173</v>
      </c>
      <c r="J14569" t="str">
        <f t="shared" si="454"/>
        <v>5057SkogMineraljordBlandingsskogMiddels</v>
      </c>
      <c r="K14569" s="111">
        <v>-3.4741824145851954</v>
      </c>
      <c r="L14569" s="111">
        <v>0.85306406685236758</v>
      </c>
      <c r="M14569" s="111">
        <v>6.3979989500968365E-2</v>
      </c>
      <c r="N14569" s="112">
        <f t="shared" si="455"/>
        <v>-2.5571383582318594</v>
      </c>
    </row>
    <row r="14570" spans="1:14" x14ac:dyDescent="0.25">
      <c r="A14570" s="111" t="s">
        <v>976</v>
      </c>
      <c r="B14570" s="111">
        <f>INDEX(kommuner!C:C,MATCH(_xlfn.NUMBERVALUE(A14570),kommuner!B:B,0))</f>
        <v>5057</v>
      </c>
      <c r="C14570" s="111" t="s">
        <v>127</v>
      </c>
      <c r="D14570" s="111" t="s">
        <v>127</v>
      </c>
      <c r="E14570" s="111" t="s">
        <v>126</v>
      </c>
      <c r="F14570" s="111" t="s">
        <v>179</v>
      </c>
      <c r="G14570" s="111" t="s">
        <v>186</v>
      </c>
      <c r="H14570" s="111" t="s">
        <v>179</v>
      </c>
      <c r="I14570" s="111" t="s">
        <v>186</v>
      </c>
      <c r="J14570" t="str">
        <f t="shared" si="454"/>
        <v>5057SkogMineraljordBlandingsskogSærs høy</v>
      </c>
      <c r="K14570" s="111">
        <v>-2.9395925245326562</v>
      </c>
      <c r="L14570" s="111">
        <v>0.85306406685236758</v>
      </c>
      <c r="M14570" s="111">
        <v>6.3979989500968365E-2</v>
      </c>
      <c r="N14570" s="112">
        <f t="shared" si="455"/>
        <v>-2.0225484681793202</v>
      </c>
    </row>
    <row r="14571" spans="1:14" x14ac:dyDescent="0.25">
      <c r="A14571" s="111" t="s">
        <v>976</v>
      </c>
      <c r="B14571" s="111">
        <f>INDEX(kommuner!C:C,MATCH(_xlfn.NUMBERVALUE(A14571),kommuner!B:B,0))</f>
        <v>5057</v>
      </c>
      <c r="C14571" s="111" t="s">
        <v>127</v>
      </c>
      <c r="D14571" s="111" t="s">
        <v>127</v>
      </c>
      <c r="E14571" s="111" t="s">
        <v>126</v>
      </c>
      <c r="F14571" s="111" t="s">
        <v>185</v>
      </c>
      <c r="G14571" s="111" t="s">
        <v>180</v>
      </c>
      <c r="H14571" s="111" t="s">
        <v>185</v>
      </c>
      <c r="I14571" s="111" t="s">
        <v>180</v>
      </c>
      <c r="J14571" t="str">
        <f t="shared" si="454"/>
        <v>5057SkogMineraljordLauvskogHøy</v>
      </c>
      <c r="K14571" s="111">
        <v>-3.9961118073383664</v>
      </c>
      <c r="L14571" s="111">
        <v>0.85306406685236758</v>
      </c>
      <c r="M14571" s="111">
        <v>6.3979989500968365E-2</v>
      </c>
      <c r="N14571" s="112">
        <f t="shared" si="455"/>
        <v>-3.0790677509850304</v>
      </c>
    </row>
    <row r="14572" spans="1:14" x14ac:dyDescent="0.25">
      <c r="A14572" s="111" t="s">
        <v>976</v>
      </c>
      <c r="B14572" s="111">
        <f>INDEX(kommuner!C:C,MATCH(_xlfn.NUMBERVALUE(A14572),kommuner!B:B,0))</f>
        <v>5057</v>
      </c>
      <c r="C14572" s="111" t="s">
        <v>127</v>
      </c>
      <c r="D14572" s="111" t="s">
        <v>127</v>
      </c>
      <c r="E14572" s="111" t="s">
        <v>126</v>
      </c>
      <c r="F14572" s="111" t="s">
        <v>185</v>
      </c>
      <c r="G14572" s="111" t="s">
        <v>167</v>
      </c>
      <c r="H14572" s="111" t="s">
        <v>185</v>
      </c>
      <c r="I14572" s="111" t="s">
        <v>167</v>
      </c>
      <c r="J14572" t="str">
        <f t="shared" si="454"/>
        <v>5057SkogMineraljordLauvskogImpediment</v>
      </c>
      <c r="K14572" s="111">
        <v>-1.0417316356348201</v>
      </c>
      <c r="L14572" s="111">
        <v>0.85306406685236758</v>
      </c>
      <c r="M14572" s="111">
        <v>6.3979989500968365E-2</v>
      </c>
      <c r="N14572" s="112">
        <f t="shared" si="455"/>
        <v>-0.12468757928148413</v>
      </c>
    </row>
    <row r="14573" spans="1:14" x14ac:dyDescent="0.25">
      <c r="A14573" s="111" t="s">
        <v>976</v>
      </c>
      <c r="B14573" s="111">
        <f>INDEX(kommuner!C:C,MATCH(_xlfn.NUMBERVALUE(A14573),kommuner!B:B,0))</f>
        <v>5057</v>
      </c>
      <c r="C14573" s="111" t="s">
        <v>127</v>
      </c>
      <c r="D14573" s="111" t="s">
        <v>127</v>
      </c>
      <c r="E14573" s="111" t="s">
        <v>126</v>
      </c>
      <c r="F14573" s="111" t="s">
        <v>185</v>
      </c>
      <c r="G14573" s="111" t="s">
        <v>190</v>
      </c>
      <c r="H14573" s="111" t="s">
        <v>185</v>
      </c>
      <c r="I14573" s="111" t="s">
        <v>190</v>
      </c>
      <c r="J14573" t="str">
        <f t="shared" si="454"/>
        <v>5057SkogMineraljordLauvskogLav</v>
      </c>
      <c r="K14573" s="111">
        <v>-8.9748170935426599E-2</v>
      </c>
      <c r="L14573" s="111">
        <v>0.85306406685236758</v>
      </c>
      <c r="M14573" s="111">
        <v>6.3979989500968365E-2</v>
      </c>
      <c r="N14573" s="112">
        <f t="shared" si="455"/>
        <v>0.82729588541790933</v>
      </c>
    </row>
    <row r="14574" spans="1:14" x14ac:dyDescent="0.25">
      <c r="A14574" s="111" t="s">
        <v>976</v>
      </c>
      <c r="B14574" s="111">
        <f>INDEX(kommuner!C:C,MATCH(_xlfn.NUMBERVALUE(A14574),kommuner!B:B,0))</f>
        <v>5057</v>
      </c>
      <c r="C14574" s="111" t="s">
        <v>127</v>
      </c>
      <c r="D14574" s="111" t="s">
        <v>127</v>
      </c>
      <c r="E14574" s="111" t="s">
        <v>126</v>
      </c>
      <c r="F14574" s="111" t="s">
        <v>185</v>
      </c>
      <c r="G14574" s="111" t="s">
        <v>173</v>
      </c>
      <c r="H14574" s="111" t="s">
        <v>185</v>
      </c>
      <c r="I14574" s="111" t="s">
        <v>173</v>
      </c>
      <c r="J14574" t="str">
        <f t="shared" si="454"/>
        <v>5057SkogMineraljordLauvskogMiddels</v>
      </c>
      <c r="K14574" s="111">
        <v>-2.4407766010203638</v>
      </c>
      <c r="L14574" s="111">
        <v>0.85306406685236758</v>
      </c>
      <c r="M14574" s="111">
        <v>6.3979989500968365E-2</v>
      </c>
      <c r="N14574" s="112">
        <f t="shared" si="455"/>
        <v>-1.523732544667028</v>
      </c>
    </row>
    <row r="14575" spans="1:14" x14ac:dyDescent="0.25">
      <c r="A14575" s="111" t="s">
        <v>976</v>
      </c>
      <c r="B14575" s="111">
        <f>INDEX(kommuner!C:C,MATCH(_xlfn.NUMBERVALUE(A14575),kommuner!B:B,0))</f>
        <v>5057</v>
      </c>
      <c r="C14575" s="111" t="s">
        <v>127</v>
      </c>
      <c r="D14575" s="111" t="s">
        <v>127</v>
      </c>
      <c r="E14575" s="111" t="s">
        <v>126</v>
      </c>
      <c r="F14575" s="111" t="s">
        <v>185</v>
      </c>
      <c r="G14575" s="111" t="s">
        <v>186</v>
      </c>
      <c r="H14575" s="111" t="s">
        <v>185</v>
      </c>
      <c r="I14575" s="111" t="s">
        <v>186</v>
      </c>
      <c r="J14575" t="str">
        <f t="shared" si="454"/>
        <v>5057SkogMineraljordLauvskogSærs høy</v>
      </c>
      <c r="K14575" s="111">
        <v>-3.6560473259425113</v>
      </c>
      <c r="L14575" s="111">
        <v>0.85306406685236758</v>
      </c>
      <c r="M14575" s="111">
        <v>6.3979989500968365E-2</v>
      </c>
      <c r="N14575" s="112">
        <f t="shared" si="455"/>
        <v>-2.7390032695891753</v>
      </c>
    </row>
    <row r="14576" spans="1:14" x14ac:dyDescent="0.25">
      <c r="A14576" s="111" t="s">
        <v>976</v>
      </c>
      <c r="B14576" s="111">
        <f>INDEX(kommuner!C:C,MATCH(_xlfn.NUMBERVALUE(A14576),kommuner!B:B,0))</f>
        <v>5057</v>
      </c>
      <c r="C14576" s="111" t="s">
        <v>127</v>
      </c>
      <c r="D14576" s="111" t="s">
        <v>127</v>
      </c>
      <c r="E14576" s="111" t="s">
        <v>123</v>
      </c>
      <c r="F14576" s="111" t="s">
        <v>172</v>
      </c>
      <c r="G14576" s="111" t="s">
        <v>180</v>
      </c>
      <c r="H14576" s="111" t="s">
        <v>172</v>
      </c>
      <c r="I14576" s="111" t="s">
        <v>180</v>
      </c>
      <c r="J14576" t="str">
        <f t="shared" si="454"/>
        <v>5057SkogOrganisk jordBarskogHøy</v>
      </c>
      <c r="K14576" s="111">
        <v>-2.5184559031994138</v>
      </c>
      <c r="L14576" s="111">
        <v>0.92784825435236762</v>
      </c>
      <c r="M14576" s="111">
        <v>0.46518126042825314</v>
      </c>
      <c r="N14576" s="112">
        <f t="shared" si="455"/>
        <v>-1.1254263884187932</v>
      </c>
    </row>
    <row r="14577" spans="1:14" x14ac:dyDescent="0.25">
      <c r="A14577" s="111" t="s">
        <v>976</v>
      </c>
      <c r="B14577" s="111">
        <f>INDEX(kommuner!C:C,MATCH(_xlfn.NUMBERVALUE(A14577),kommuner!B:B,0))</f>
        <v>5057</v>
      </c>
      <c r="C14577" s="111" t="s">
        <v>127</v>
      </c>
      <c r="D14577" s="111" t="s">
        <v>127</v>
      </c>
      <c r="E14577" s="111" t="s">
        <v>123</v>
      </c>
      <c r="F14577" s="111" t="s">
        <v>172</v>
      </c>
      <c r="G14577" s="111" t="s">
        <v>167</v>
      </c>
      <c r="H14577" s="111" t="s">
        <v>172</v>
      </c>
      <c r="I14577" s="111" t="s">
        <v>167</v>
      </c>
      <c r="J14577" t="str">
        <f t="shared" si="454"/>
        <v>5057SkogOrganisk jordBarskogImpediment</v>
      </c>
      <c r="K14577" s="111">
        <v>-0.17137422385314094</v>
      </c>
      <c r="L14577" s="111">
        <v>0.92784825435236762</v>
      </c>
      <c r="M14577" s="111">
        <v>0.46510463492953991</v>
      </c>
      <c r="N14577" s="112">
        <f t="shared" si="455"/>
        <v>1.2215786654287666</v>
      </c>
    </row>
    <row r="14578" spans="1:14" x14ac:dyDescent="0.25">
      <c r="A14578" s="111" t="s">
        <v>976</v>
      </c>
      <c r="B14578" s="111">
        <f>INDEX(kommuner!C:C,MATCH(_xlfn.NUMBERVALUE(A14578),kommuner!B:B,0))</f>
        <v>5057</v>
      </c>
      <c r="C14578" s="111" t="s">
        <v>127</v>
      </c>
      <c r="D14578" s="111" t="s">
        <v>127</v>
      </c>
      <c r="E14578" s="111" t="s">
        <v>123</v>
      </c>
      <c r="F14578" s="111" t="s">
        <v>172</v>
      </c>
      <c r="G14578" s="111" t="s">
        <v>190</v>
      </c>
      <c r="H14578" s="111" t="s">
        <v>172</v>
      </c>
      <c r="I14578" s="111" t="s">
        <v>190</v>
      </c>
      <c r="J14578" t="str">
        <f t="shared" si="454"/>
        <v>5057SkogOrganisk jordBarskogLav</v>
      </c>
      <c r="K14578" s="111">
        <v>-0.50666953101693391</v>
      </c>
      <c r="L14578" s="111">
        <v>0.92784825435236762</v>
      </c>
      <c r="M14578" s="111">
        <v>0.46510463492953991</v>
      </c>
      <c r="N14578" s="112">
        <f t="shared" si="455"/>
        <v>0.88628335826497362</v>
      </c>
    </row>
    <row r="14579" spans="1:14" x14ac:dyDescent="0.25">
      <c r="A14579" s="111" t="s">
        <v>976</v>
      </c>
      <c r="B14579" s="111">
        <f>INDEX(kommuner!C:C,MATCH(_xlfn.NUMBERVALUE(A14579),kommuner!B:B,0))</f>
        <v>5057</v>
      </c>
      <c r="C14579" s="111" t="s">
        <v>127</v>
      </c>
      <c r="D14579" s="111" t="s">
        <v>127</v>
      </c>
      <c r="E14579" s="111" t="s">
        <v>123</v>
      </c>
      <c r="F14579" s="111" t="s">
        <v>172</v>
      </c>
      <c r="G14579" s="111" t="s">
        <v>173</v>
      </c>
      <c r="H14579" s="111" t="s">
        <v>172</v>
      </c>
      <c r="I14579" s="111" t="s">
        <v>173</v>
      </c>
      <c r="J14579" t="str">
        <f t="shared" si="454"/>
        <v>5057SkogOrganisk jordBarskogMiddels</v>
      </c>
      <c r="K14579" s="111">
        <v>-1.5571490961494638</v>
      </c>
      <c r="L14579" s="111">
        <v>0.92784825435236762</v>
      </c>
      <c r="M14579" s="111">
        <v>0.46518126042825314</v>
      </c>
      <c r="N14579" s="112">
        <f t="shared" si="455"/>
        <v>-0.16411958136884308</v>
      </c>
    </row>
    <row r="14580" spans="1:14" x14ac:dyDescent="0.25">
      <c r="A14580" s="111" t="s">
        <v>976</v>
      </c>
      <c r="B14580" s="111">
        <f>INDEX(kommuner!C:C,MATCH(_xlfn.NUMBERVALUE(A14580),kommuner!B:B,0))</f>
        <v>5057</v>
      </c>
      <c r="C14580" s="111" t="s">
        <v>127</v>
      </c>
      <c r="D14580" s="111" t="s">
        <v>127</v>
      </c>
      <c r="E14580" s="111" t="s">
        <v>123</v>
      </c>
      <c r="F14580" s="111" t="s">
        <v>172</v>
      </c>
      <c r="G14580" s="111" t="s">
        <v>186</v>
      </c>
      <c r="H14580" s="111" t="s">
        <v>172</v>
      </c>
      <c r="I14580" s="111" t="s">
        <v>186</v>
      </c>
      <c r="J14580" t="str">
        <f t="shared" si="454"/>
        <v>5057SkogOrganisk jordBarskogSærs høy</v>
      </c>
      <c r="K14580" s="111">
        <v>2.5548655235722699</v>
      </c>
      <c r="L14580" s="111">
        <v>0.92784825435236762</v>
      </c>
      <c r="M14580" s="111">
        <v>0.46518126042825314</v>
      </c>
      <c r="N14580" s="112">
        <f t="shared" si="455"/>
        <v>3.9478950383528906</v>
      </c>
    </row>
    <row r="14581" spans="1:14" x14ac:dyDescent="0.25">
      <c r="A14581" s="111" t="s">
        <v>976</v>
      </c>
      <c r="B14581" s="111">
        <f>INDEX(kommuner!C:C,MATCH(_xlfn.NUMBERVALUE(A14581),kommuner!B:B,0))</f>
        <v>5057</v>
      </c>
      <c r="C14581" s="111" t="s">
        <v>127</v>
      </c>
      <c r="D14581" s="111" t="s">
        <v>127</v>
      </c>
      <c r="E14581" s="111" t="s">
        <v>123</v>
      </c>
      <c r="F14581" s="111" t="s">
        <v>179</v>
      </c>
      <c r="G14581" s="111" t="s">
        <v>180</v>
      </c>
      <c r="H14581" s="111" t="s">
        <v>179</v>
      </c>
      <c r="I14581" s="111" t="s">
        <v>180</v>
      </c>
      <c r="J14581" t="str">
        <f t="shared" si="454"/>
        <v>5057SkogOrganisk jordBlandingsskogHøy</v>
      </c>
      <c r="K14581" s="111">
        <v>-5.5554344456832343</v>
      </c>
      <c r="L14581" s="111">
        <v>0.92784825435236762</v>
      </c>
      <c r="M14581" s="111">
        <v>0.46510463492953991</v>
      </c>
      <c r="N14581" s="112">
        <f t="shared" si="455"/>
        <v>-4.1624815564013264</v>
      </c>
    </row>
    <row r="14582" spans="1:14" x14ac:dyDescent="0.25">
      <c r="A14582" s="111" t="s">
        <v>976</v>
      </c>
      <c r="B14582" s="111">
        <f>INDEX(kommuner!C:C,MATCH(_xlfn.NUMBERVALUE(A14582),kommuner!B:B,0))</f>
        <v>5057</v>
      </c>
      <c r="C14582" s="111" t="s">
        <v>127</v>
      </c>
      <c r="D14582" s="111" t="s">
        <v>127</v>
      </c>
      <c r="E14582" s="111" t="s">
        <v>123</v>
      </c>
      <c r="F14582" s="111" t="s">
        <v>179</v>
      </c>
      <c r="G14582" s="111" t="s">
        <v>167</v>
      </c>
      <c r="H14582" s="111" t="s">
        <v>179</v>
      </c>
      <c r="I14582" s="111" t="s">
        <v>167</v>
      </c>
      <c r="J14582" t="str">
        <f t="shared" si="454"/>
        <v>5057SkogOrganisk jordBlandingsskogImpediment</v>
      </c>
      <c r="K14582" s="111">
        <v>-0.28586344175800005</v>
      </c>
      <c r="L14582" s="111">
        <v>0.92784825435236762</v>
      </c>
      <c r="M14582" s="111">
        <v>0.46510463492953991</v>
      </c>
      <c r="N14582" s="112">
        <f t="shared" si="455"/>
        <v>1.1070894475239075</v>
      </c>
    </row>
    <row r="14583" spans="1:14" x14ac:dyDescent="0.25">
      <c r="A14583" s="111" t="s">
        <v>976</v>
      </c>
      <c r="B14583" s="111">
        <f>INDEX(kommuner!C:C,MATCH(_xlfn.NUMBERVALUE(A14583),kommuner!B:B,0))</f>
        <v>5057</v>
      </c>
      <c r="C14583" s="111" t="s">
        <v>127</v>
      </c>
      <c r="D14583" s="111" t="s">
        <v>127</v>
      </c>
      <c r="E14583" s="111" t="s">
        <v>123</v>
      </c>
      <c r="F14583" s="111" t="s">
        <v>179</v>
      </c>
      <c r="G14583" s="111" t="s">
        <v>190</v>
      </c>
      <c r="H14583" s="111" t="s">
        <v>179</v>
      </c>
      <c r="I14583" s="111" t="s">
        <v>190</v>
      </c>
      <c r="J14583" t="str">
        <f t="shared" si="454"/>
        <v>5057SkogOrganisk jordBlandingsskogLav</v>
      </c>
      <c r="K14583" s="111">
        <v>-1.2347339377887629</v>
      </c>
      <c r="L14583" s="111">
        <v>0.92784825435236762</v>
      </c>
      <c r="M14583" s="111">
        <v>0.46510463492953991</v>
      </c>
      <c r="N14583" s="112">
        <f t="shared" si="455"/>
        <v>0.15821895149314458</v>
      </c>
    </row>
    <row r="14584" spans="1:14" x14ac:dyDescent="0.25">
      <c r="A14584" s="111" t="s">
        <v>976</v>
      </c>
      <c r="B14584" s="111">
        <f>INDEX(kommuner!C:C,MATCH(_xlfn.NUMBERVALUE(A14584),kommuner!B:B,0))</f>
        <v>5057</v>
      </c>
      <c r="C14584" s="111" t="s">
        <v>127</v>
      </c>
      <c r="D14584" s="111" t="s">
        <v>127</v>
      </c>
      <c r="E14584" s="111" t="s">
        <v>123</v>
      </c>
      <c r="F14584" s="111" t="s">
        <v>179</v>
      </c>
      <c r="G14584" s="111" t="s">
        <v>173</v>
      </c>
      <c r="H14584" s="111" t="s">
        <v>179</v>
      </c>
      <c r="I14584" s="111" t="s">
        <v>173</v>
      </c>
      <c r="J14584" t="str">
        <f t="shared" si="454"/>
        <v>5057SkogOrganisk jordBlandingsskogMiddels</v>
      </c>
      <c r="K14584" s="111">
        <v>-2.4239591752717748</v>
      </c>
      <c r="L14584" s="111">
        <v>0.92784825435236762</v>
      </c>
      <c r="M14584" s="111">
        <v>0.46510463492953991</v>
      </c>
      <c r="N14584" s="112">
        <f t="shared" si="455"/>
        <v>-1.0310062859898674</v>
      </c>
    </row>
    <row r="14585" spans="1:14" x14ac:dyDescent="0.25">
      <c r="A14585" s="111" t="s">
        <v>976</v>
      </c>
      <c r="B14585" s="111">
        <f>INDEX(kommuner!C:C,MATCH(_xlfn.NUMBERVALUE(A14585),kommuner!B:B,0))</f>
        <v>5057</v>
      </c>
      <c r="C14585" s="111" t="s">
        <v>127</v>
      </c>
      <c r="D14585" s="111" t="s">
        <v>127</v>
      </c>
      <c r="E14585" s="111" t="s">
        <v>123</v>
      </c>
      <c r="F14585" s="111" t="s">
        <v>179</v>
      </c>
      <c r="G14585" s="111" t="s">
        <v>186</v>
      </c>
      <c r="H14585" s="111" t="s">
        <v>179</v>
      </c>
      <c r="I14585" s="111" t="s">
        <v>186</v>
      </c>
      <c r="J14585" t="str">
        <f t="shared" si="454"/>
        <v>5057SkogOrganisk jordBlandingsskogSærs høy</v>
      </c>
      <c r="K14585" s="111">
        <v>-1.5726115302258048</v>
      </c>
      <c r="L14585" s="111">
        <v>0.92784825435236762</v>
      </c>
      <c r="M14585" s="111">
        <v>0.46510463492953991</v>
      </c>
      <c r="N14585" s="112">
        <f t="shared" si="455"/>
        <v>-0.17965864094389727</v>
      </c>
    </row>
    <row r="14586" spans="1:14" x14ac:dyDescent="0.25">
      <c r="A14586" s="111" t="s">
        <v>976</v>
      </c>
      <c r="B14586" s="111">
        <f>INDEX(kommuner!C:C,MATCH(_xlfn.NUMBERVALUE(A14586),kommuner!B:B,0))</f>
        <v>5057</v>
      </c>
      <c r="C14586" s="111" t="s">
        <v>127</v>
      </c>
      <c r="D14586" s="111" t="s">
        <v>127</v>
      </c>
      <c r="E14586" s="111" t="s">
        <v>123</v>
      </c>
      <c r="F14586" s="111" t="s">
        <v>185</v>
      </c>
      <c r="G14586" s="111" t="s">
        <v>180</v>
      </c>
      <c r="H14586" s="111" t="s">
        <v>185</v>
      </c>
      <c r="I14586" s="111" t="s">
        <v>180</v>
      </c>
      <c r="J14586" t="str">
        <f t="shared" si="454"/>
        <v>5057SkogOrganisk jordLauvskogHøy</v>
      </c>
      <c r="K14586" s="111">
        <v>-1.9913688882377358</v>
      </c>
      <c r="L14586" s="111">
        <v>0.92784825435236762</v>
      </c>
      <c r="M14586" s="111">
        <v>0.46510463492953991</v>
      </c>
      <c r="N14586" s="112">
        <f t="shared" si="455"/>
        <v>-0.59841599895582831</v>
      </c>
    </row>
    <row r="14587" spans="1:14" x14ac:dyDescent="0.25">
      <c r="A14587" s="111" t="s">
        <v>976</v>
      </c>
      <c r="B14587" s="111">
        <f>INDEX(kommuner!C:C,MATCH(_xlfn.NUMBERVALUE(A14587),kommuner!B:B,0))</f>
        <v>5057</v>
      </c>
      <c r="C14587" s="111" t="s">
        <v>127</v>
      </c>
      <c r="D14587" s="111" t="s">
        <v>127</v>
      </c>
      <c r="E14587" s="111" t="s">
        <v>123</v>
      </c>
      <c r="F14587" s="111" t="s">
        <v>185</v>
      </c>
      <c r="G14587" s="111" t="s">
        <v>167</v>
      </c>
      <c r="H14587" s="111" t="s">
        <v>185</v>
      </c>
      <c r="I14587" s="111" t="s">
        <v>167</v>
      </c>
      <c r="J14587" t="str">
        <f t="shared" si="454"/>
        <v>5057SkogOrganisk jordLauvskogImpediment</v>
      </c>
      <c r="K14587" s="111">
        <v>0.35000626494250675</v>
      </c>
      <c r="L14587" s="111">
        <v>0.92784825435236762</v>
      </c>
      <c r="M14587" s="111">
        <v>0.46510463492953991</v>
      </c>
      <c r="N14587" s="112">
        <f t="shared" si="455"/>
        <v>1.7429591542244141</v>
      </c>
    </row>
    <row r="14588" spans="1:14" x14ac:dyDescent="0.25">
      <c r="A14588" s="111" t="s">
        <v>976</v>
      </c>
      <c r="B14588" s="111">
        <f>INDEX(kommuner!C:C,MATCH(_xlfn.NUMBERVALUE(A14588),kommuner!B:B,0))</f>
        <v>5057</v>
      </c>
      <c r="C14588" s="111" t="s">
        <v>127</v>
      </c>
      <c r="D14588" s="111" t="s">
        <v>127</v>
      </c>
      <c r="E14588" s="111" t="s">
        <v>123</v>
      </c>
      <c r="F14588" s="111" t="s">
        <v>185</v>
      </c>
      <c r="G14588" s="111" t="s">
        <v>190</v>
      </c>
      <c r="H14588" s="111" t="s">
        <v>185</v>
      </c>
      <c r="I14588" s="111" t="s">
        <v>190</v>
      </c>
      <c r="J14588" t="str">
        <f t="shared" si="454"/>
        <v>5057SkogOrganisk jordLauvskogLav</v>
      </c>
      <c r="K14588" s="111">
        <v>1.1144075558526714</v>
      </c>
      <c r="L14588" s="111">
        <v>0.92784825435236762</v>
      </c>
      <c r="M14588" s="111">
        <v>0.46510463492953991</v>
      </c>
      <c r="N14588" s="112">
        <f t="shared" si="455"/>
        <v>2.5073604451345788</v>
      </c>
    </row>
    <row r="14589" spans="1:14" x14ac:dyDescent="0.25">
      <c r="A14589" s="111" t="s">
        <v>976</v>
      </c>
      <c r="B14589" s="111">
        <f>INDEX(kommuner!C:C,MATCH(_xlfn.NUMBERVALUE(A14589),kommuner!B:B,0))</f>
        <v>5057</v>
      </c>
      <c r="C14589" s="111" t="s">
        <v>127</v>
      </c>
      <c r="D14589" s="111" t="s">
        <v>127</v>
      </c>
      <c r="E14589" s="111" t="s">
        <v>123</v>
      </c>
      <c r="F14589" s="111" t="s">
        <v>185</v>
      </c>
      <c r="G14589" s="111" t="s">
        <v>173</v>
      </c>
      <c r="H14589" s="111" t="s">
        <v>185</v>
      </c>
      <c r="I14589" s="111" t="s">
        <v>173</v>
      </c>
      <c r="J14589" t="str">
        <f t="shared" si="454"/>
        <v>5057SkogOrganisk jordLauvskogMiddels</v>
      </c>
      <c r="K14589" s="111">
        <v>-0.62664468270982987</v>
      </c>
      <c r="L14589" s="111">
        <v>0.92784825435236762</v>
      </c>
      <c r="M14589" s="111">
        <v>0.46510463492953991</v>
      </c>
      <c r="N14589" s="112">
        <f t="shared" si="455"/>
        <v>0.76630820657207765</v>
      </c>
    </row>
    <row r="14590" spans="1:14" x14ac:dyDescent="0.25">
      <c r="A14590" s="111" t="s">
        <v>976</v>
      </c>
      <c r="B14590" s="111">
        <f>INDEX(kommuner!C:C,MATCH(_xlfn.NUMBERVALUE(A14590),kommuner!B:B,0))</f>
        <v>5057</v>
      </c>
      <c r="C14590" s="111" t="s">
        <v>127</v>
      </c>
      <c r="D14590" s="111" t="s">
        <v>127</v>
      </c>
      <c r="E14590" s="111" t="s">
        <v>123</v>
      </c>
      <c r="F14590" s="111" t="s">
        <v>185</v>
      </c>
      <c r="G14590" s="111" t="s">
        <v>186</v>
      </c>
      <c r="H14590" s="111" t="s">
        <v>185</v>
      </c>
      <c r="I14590" s="111" t="s">
        <v>186</v>
      </c>
      <c r="J14590" t="str">
        <f t="shared" si="454"/>
        <v>5057SkogOrganisk jordLauvskogSærs høy</v>
      </c>
      <c r="K14590" s="111">
        <v>-1.8997279926091779</v>
      </c>
      <c r="L14590" s="111">
        <v>0.92784825435236762</v>
      </c>
      <c r="M14590" s="111">
        <v>0.46510463492953991</v>
      </c>
      <c r="N14590" s="112">
        <f t="shared" si="455"/>
        <v>-0.50677510332727038</v>
      </c>
    </row>
    <row r="14591" spans="1:14" x14ac:dyDescent="0.25">
      <c r="A14591" s="111" t="s">
        <v>976</v>
      </c>
      <c r="B14591" s="111">
        <f>INDEX(kommuner!C:C,MATCH(_xlfn.NUMBERVALUE(A14591),kommuner!B:B,0))</f>
        <v>5057</v>
      </c>
      <c r="C14591" s="111" t="s">
        <v>83</v>
      </c>
      <c r="D14591" s="111" t="s">
        <v>83</v>
      </c>
      <c r="E14591" s="111" t="s">
        <v>126</v>
      </c>
      <c r="F14591" s="111" t="s">
        <v>139</v>
      </c>
      <c r="G14591" s="111" t="s">
        <v>139</v>
      </c>
      <c r="H14591" s="111" t="s">
        <v>139</v>
      </c>
      <c r="I14591" s="111" t="s">
        <v>139</v>
      </c>
      <c r="J14591" t="str">
        <f t="shared" si="454"/>
        <v>5057Utbygd arealMineraljord</v>
      </c>
      <c r="K14591" s="111">
        <v>-0.30524336409547759</v>
      </c>
      <c r="L14591" s="111">
        <v>0</v>
      </c>
      <c r="M14591" s="111">
        <v>1.303047089454229E-2</v>
      </c>
      <c r="N14591" s="112">
        <f t="shared" si="455"/>
        <v>-0.2922128932009353</v>
      </c>
    </row>
    <row r="14592" spans="1:14" x14ac:dyDescent="0.25">
      <c r="A14592" s="111" t="s">
        <v>976</v>
      </c>
      <c r="B14592" s="111">
        <f>INDEX(kommuner!C:C,MATCH(_xlfn.NUMBERVALUE(A14592),kommuner!B:B,0))</f>
        <v>5057</v>
      </c>
      <c r="C14592" s="111" t="s">
        <v>83</v>
      </c>
      <c r="D14592" s="111" t="s">
        <v>83</v>
      </c>
      <c r="E14592" s="111" t="s">
        <v>123</v>
      </c>
      <c r="F14592" s="111" t="s">
        <v>139</v>
      </c>
      <c r="G14592" s="111" t="s">
        <v>139</v>
      </c>
      <c r="H14592" s="111" t="s">
        <v>139</v>
      </c>
      <c r="I14592" s="111" t="s">
        <v>139</v>
      </c>
      <c r="J14592" t="str">
        <f t="shared" si="454"/>
        <v>5057Utbygd arealOrganisk jord</v>
      </c>
      <c r="K14592" s="111">
        <v>29.011421395201612</v>
      </c>
      <c r="L14592" s="111">
        <v>0</v>
      </c>
      <c r="M14592" s="111">
        <v>1.303047089454229E-2</v>
      </c>
      <c r="N14592" s="112">
        <f t="shared" si="455"/>
        <v>29.024451866096154</v>
      </c>
    </row>
    <row r="14593" spans="1:14" x14ac:dyDescent="0.25">
      <c r="A14593" s="111" t="s">
        <v>976</v>
      </c>
      <c r="B14593" s="111">
        <f>INDEX(kommuner!C:C,MATCH(_xlfn.NUMBERVALUE(A14593),kommuner!B:B,0))</f>
        <v>5057</v>
      </c>
      <c r="C14593" s="111" t="s">
        <v>181</v>
      </c>
      <c r="D14593" s="111" t="s">
        <v>181</v>
      </c>
      <c r="E14593" s="111" t="s">
        <v>123</v>
      </c>
      <c r="F14593" s="111" t="s">
        <v>139</v>
      </c>
      <c r="G14593" s="111" t="s">
        <v>139</v>
      </c>
      <c r="H14593" s="111" t="s">
        <v>139</v>
      </c>
      <c r="I14593" s="111" t="s">
        <v>139</v>
      </c>
      <c r="J14593" t="str">
        <f t="shared" si="454"/>
        <v>5057Vann og myrOrganisk jord</v>
      </c>
      <c r="K14593" s="111">
        <v>-0.29766799726667431</v>
      </c>
      <c r="L14593" s="111">
        <v>0</v>
      </c>
      <c r="M14593" s="111">
        <v>0</v>
      </c>
      <c r="N14593" s="112">
        <f t="shared" si="455"/>
        <v>-0.29766799726667431</v>
      </c>
    </row>
    <row r="14594" spans="1:14" x14ac:dyDescent="0.25">
      <c r="A14594" s="111" t="s">
        <v>977</v>
      </c>
      <c r="B14594" s="111">
        <f>INDEX(kommuner!C:C,MATCH(_xlfn.NUMBERVALUE(A14594),kommuner!B:B,0))</f>
        <v>5058</v>
      </c>
      <c r="C14594" s="111" t="s">
        <v>82</v>
      </c>
      <c r="D14594" s="111" t="s">
        <v>82</v>
      </c>
      <c r="E14594" s="111" t="s">
        <v>126</v>
      </c>
      <c r="F14594" s="111" t="s">
        <v>139</v>
      </c>
      <c r="G14594" s="111" t="s">
        <v>139</v>
      </c>
      <c r="H14594" s="111" t="s">
        <v>139</v>
      </c>
      <c r="I14594" s="111" t="s">
        <v>139</v>
      </c>
      <c r="J14594" t="str">
        <f t="shared" si="454"/>
        <v>5058Annen utmarkMineraljord</v>
      </c>
      <c r="K14594" s="111">
        <v>-7.1122377479755403E-2</v>
      </c>
      <c r="L14594" s="111">
        <v>0</v>
      </c>
      <c r="M14594" s="111">
        <v>0</v>
      </c>
      <c r="N14594" s="112">
        <f t="shared" si="455"/>
        <v>-7.1122377479755403E-2</v>
      </c>
    </row>
    <row r="14595" spans="1:14" x14ac:dyDescent="0.25">
      <c r="A14595" s="111" t="s">
        <v>977</v>
      </c>
      <c r="B14595" s="111">
        <f>INDEX(kommuner!C:C,MATCH(_xlfn.NUMBERVALUE(A14595),kommuner!B:B,0))</f>
        <v>5058</v>
      </c>
      <c r="C14595" s="111" t="s">
        <v>121</v>
      </c>
      <c r="D14595" s="111" t="s">
        <v>121</v>
      </c>
      <c r="E14595" s="111" t="s">
        <v>126</v>
      </c>
      <c r="F14595" s="111" t="s">
        <v>139</v>
      </c>
      <c r="G14595" s="111" t="s">
        <v>139</v>
      </c>
      <c r="H14595" s="111" t="s">
        <v>139</v>
      </c>
      <c r="I14595" s="111" t="s">
        <v>139</v>
      </c>
      <c r="J14595" t="str">
        <f t="shared" ref="J14595:J14658" si="456">B14595&amp;C14595&amp;E14595&amp;IF(C14595="Skog",F14595&amp;G14595,"")</f>
        <v>5058BeiteMineraljord</v>
      </c>
      <c r="K14595" s="111">
        <v>-0.96338340838695502</v>
      </c>
      <c r="L14595" s="111">
        <v>0</v>
      </c>
      <c r="M14595" s="111">
        <v>1.2448711246839999E-7</v>
      </c>
      <c r="N14595" s="112">
        <f t="shared" ref="N14595:N14658" si="457">SUM(K14595:M14595)</f>
        <v>-0.96338328389984251</v>
      </c>
    </row>
    <row r="14596" spans="1:14" x14ac:dyDescent="0.25">
      <c r="A14596" s="111" t="s">
        <v>977</v>
      </c>
      <c r="B14596" s="111">
        <f>INDEX(kommuner!C:C,MATCH(_xlfn.NUMBERVALUE(A14596),kommuner!B:B,0))</f>
        <v>5058</v>
      </c>
      <c r="C14596" s="111" t="s">
        <v>121</v>
      </c>
      <c r="D14596" s="111" t="s">
        <v>121</v>
      </c>
      <c r="E14596" s="111" t="s">
        <v>123</v>
      </c>
      <c r="F14596" s="111" t="s">
        <v>139</v>
      </c>
      <c r="G14596" s="111" t="s">
        <v>139</v>
      </c>
      <c r="H14596" s="111" t="s">
        <v>139</v>
      </c>
      <c r="I14596" s="111" t="s">
        <v>139</v>
      </c>
      <c r="J14596" t="str">
        <f t="shared" si="456"/>
        <v>5058BeiteOrganisk jord</v>
      </c>
      <c r="K14596" s="111">
        <v>12.077525935985037</v>
      </c>
      <c r="L14596" s="111">
        <v>1.6412500000000001</v>
      </c>
      <c r="M14596" s="111">
        <v>0</v>
      </c>
      <c r="N14596" s="112">
        <f t="shared" si="457"/>
        <v>13.718775935985036</v>
      </c>
    </row>
    <row r="14597" spans="1:14" x14ac:dyDescent="0.25">
      <c r="A14597" s="111" t="s">
        <v>977</v>
      </c>
      <c r="B14597" s="111">
        <f>INDEX(kommuner!C:C,MATCH(_xlfn.NUMBERVALUE(A14597),kommuner!B:B,0))</f>
        <v>5058</v>
      </c>
      <c r="C14597" s="111" t="s">
        <v>84</v>
      </c>
      <c r="D14597" s="111" t="s">
        <v>84</v>
      </c>
      <c r="E14597" s="111" t="s">
        <v>126</v>
      </c>
      <c r="F14597" s="111" t="s">
        <v>139</v>
      </c>
      <c r="G14597" s="111" t="s">
        <v>139</v>
      </c>
      <c r="H14597" s="111" t="s">
        <v>139</v>
      </c>
      <c r="I14597" s="111" t="s">
        <v>139</v>
      </c>
      <c r="J14597" t="str">
        <f t="shared" si="456"/>
        <v>5058Dyrket markMineraljord</v>
      </c>
      <c r="K14597" s="111">
        <v>-0.19847781863867889</v>
      </c>
      <c r="L14597" s="111">
        <v>0</v>
      </c>
      <c r="M14597" s="111">
        <v>0</v>
      </c>
      <c r="N14597" s="112">
        <f t="shared" si="457"/>
        <v>-0.19847781863867889</v>
      </c>
    </row>
    <row r="14598" spans="1:14" x14ac:dyDescent="0.25">
      <c r="A14598" s="111" t="s">
        <v>977</v>
      </c>
      <c r="B14598" s="111">
        <f>INDEX(kommuner!C:C,MATCH(_xlfn.NUMBERVALUE(A14598),kommuner!B:B,0))</f>
        <v>5058</v>
      </c>
      <c r="C14598" s="111" t="s">
        <v>84</v>
      </c>
      <c r="D14598" s="111" t="s">
        <v>84</v>
      </c>
      <c r="E14598" s="111" t="s">
        <v>123</v>
      </c>
      <c r="F14598" s="111" t="s">
        <v>139</v>
      </c>
      <c r="G14598" s="111" t="s">
        <v>139</v>
      </c>
      <c r="H14598" s="111" t="s">
        <v>139</v>
      </c>
      <c r="I14598" s="111" t="s">
        <v>139</v>
      </c>
      <c r="J14598" t="str">
        <f t="shared" si="456"/>
        <v>5058Dyrket markOrganisk jord</v>
      </c>
      <c r="K14598" s="111">
        <v>28.726149366675592</v>
      </c>
      <c r="L14598" s="111">
        <v>1.45625</v>
      </c>
      <c r="M14598" s="111">
        <v>0</v>
      </c>
      <c r="N14598" s="112">
        <f t="shared" si="457"/>
        <v>30.182399366675593</v>
      </c>
    </row>
    <row r="14599" spans="1:14" x14ac:dyDescent="0.25">
      <c r="A14599" s="111" t="s">
        <v>977</v>
      </c>
      <c r="B14599" s="111">
        <f>INDEX(kommuner!C:C,MATCH(_xlfn.NUMBERVALUE(A14599),kommuner!B:B,0))</f>
        <v>5058</v>
      </c>
      <c r="C14599" s="111" t="s">
        <v>127</v>
      </c>
      <c r="D14599" s="111" t="s">
        <v>127</v>
      </c>
      <c r="E14599" s="111" t="s">
        <v>126</v>
      </c>
      <c r="F14599" s="111" t="s">
        <v>172</v>
      </c>
      <c r="G14599" s="111" t="s">
        <v>180</v>
      </c>
      <c r="H14599" s="111" t="s">
        <v>172</v>
      </c>
      <c r="I14599" s="111" t="s">
        <v>180</v>
      </c>
      <c r="J14599" t="str">
        <f t="shared" si="456"/>
        <v>5058SkogMineraljordBarskogHøy</v>
      </c>
      <c r="K14599" s="111">
        <v>-6.422849649670499</v>
      </c>
      <c r="L14599" s="111">
        <v>0.85306406685236758</v>
      </c>
      <c r="M14599" s="111">
        <v>6.4056614999681585E-2</v>
      </c>
      <c r="N14599" s="112">
        <f t="shared" si="457"/>
        <v>-5.5057289678184498</v>
      </c>
    </row>
    <row r="14600" spans="1:14" x14ac:dyDescent="0.25">
      <c r="A14600" s="111" t="s">
        <v>977</v>
      </c>
      <c r="B14600" s="111">
        <f>INDEX(kommuner!C:C,MATCH(_xlfn.NUMBERVALUE(A14600),kommuner!B:B,0))</f>
        <v>5058</v>
      </c>
      <c r="C14600" s="111" t="s">
        <v>127</v>
      </c>
      <c r="D14600" s="111" t="s">
        <v>127</v>
      </c>
      <c r="E14600" s="111" t="s">
        <v>126</v>
      </c>
      <c r="F14600" s="111" t="s">
        <v>172</v>
      </c>
      <c r="G14600" s="111" t="s">
        <v>167</v>
      </c>
      <c r="H14600" s="111" t="s">
        <v>172</v>
      </c>
      <c r="I14600" s="111" t="s">
        <v>167</v>
      </c>
      <c r="J14600" t="str">
        <f t="shared" si="456"/>
        <v>5058SkogMineraljordBarskogImpediment</v>
      </c>
      <c r="K14600" s="111">
        <v>-0.94873102042732593</v>
      </c>
      <c r="L14600" s="111">
        <v>0.85306406685236758</v>
      </c>
      <c r="M14600" s="111">
        <v>6.3979989500968365E-2</v>
      </c>
      <c r="N14600" s="112">
        <f t="shared" si="457"/>
        <v>-3.1686964073989993E-2</v>
      </c>
    </row>
    <row r="14601" spans="1:14" x14ac:dyDescent="0.25">
      <c r="A14601" s="111" t="s">
        <v>977</v>
      </c>
      <c r="B14601" s="111">
        <f>INDEX(kommuner!C:C,MATCH(_xlfn.NUMBERVALUE(A14601),kommuner!B:B,0))</f>
        <v>5058</v>
      </c>
      <c r="C14601" s="111" t="s">
        <v>127</v>
      </c>
      <c r="D14601" s="111" t="s">
        <v>127</v>
      </c>
      <c r="E14601" s="111" t="s">
        <v>126</v>
      </c>
      <c r="F14601" s="111" t="s">
        <v>172</v>
      </c>
      <c r="G14601" s="111" t="s">
        <v>190</v>
      </c>
      <c r="H14601" s="111" t="s">
        <v>172</v>
      </c>
      <c r="I14601" s="111" t="s">
        <v>190</v>
      </c>
      <c r="J14601" t="str">
        <f t="shared" si="456"/>
        <v>5058SkogMineraljordBarskogLav</v>
      </c>
      <c r="K14601" s="111">
        <v>-0.862084627791601</v>
      </c>
      <c r="L14601" s="111">
        <v>0.85306406685236758</v>
      </c>
      <c r="M14601" s="111">
        <v>6.3979989500968365E-2</v>
      </c>
      <c r="N14601" s="112">
        <f t="shared" si="457"/>
        <v>5.4959428561734941E-2</v>
      </c>
    </row>
    <row r="14602" spans="1:14" x14ac:dyDescent="0.25">
      <c r="A14602" s="111" t="s">
        <v>977</v>
      </c>
      <c r="B14602" s="111">
        <f>INDEX(kommuner!C:C,MATCH(_xlfn.NUMBERVALUE(A14602),kommuner!B:B,0))</f>
        <v>5058</v>
      </c>
      <c r="C14602" s="111" t="s">
        <v>127</v>
      </c>
      <c r="D14602" s="111" t="s">
        <v>127</v>
      </c>
      <c r="E14602" s="111" t="s">
        <v>126</v>
      </c>
      <c r="F14602" s="111" t="s">
        <v>172</v>
      </c>
      <c r="G14602" s="111" t="s">
        <v>173</v>
      </c>
      <c r="H14602" s="111" t="s">
        <v>172</v>
      </c>
      <c r="I14602" s="111" t="s">
        <v>173</v>
      </c>
      <c r="J14602" t="str">
        <f t="shared" si="456"/>
        <v>5058SkogMineraljordBarskogMiddels</v>
      </c>
      <c r="K14602" s="111">
        <v>-3.6406993276041288</v>
      </c>
      <c r="L14602" s="111">
        <v>0.85306406685236758</v>
      </c>
      <c r="M14602" s="111">
        <v>6.4056614999681585E-2</v>
      </c>
      <c r="N14602" s="112">
        <f t="shared" si="457"/>
        <v>-2.7235786457520796</v>
      </c>
    </row>
    <row r="14603" spans="1:14" x14ac:dyDescent="0.25">
      <c r="A14603" s="111" t="s">
        <v>977</v>
      </c>
      <c r="B14603" s="111">
        <f>INDEX(kommuner!C:C,MATCH(_xlfn.NUMBERVALUE(A14603),kommuner!B:B,0))</f>
        <v>5058</v>
      </c>
      <c r="C14603" s="111" t="s">
        <v>127</v>
      </c>
      <c r="D14603" s="111" t="s">
        <v>127</v>
      </c>
      <c r="E14603" s="111" t="s">
        <v>126</v>
      </c>
      <c r="F14603" s="111" t="s">
        <v>172</v>
      </c>
      <c r="G14603" s="111" t="s">
        <v>186</v>
      </c>
      <c r="H14603" s="111" t="s">
        <v>172</v>
      </c>
      <c r="I14603" s="111" t="s">
        <v>186</v>
      </c>
      <c r="J14603" t="str">
        <f t="shared" si="456"/>
        <v>5058SkogMineraljordBarskogSærs høy</v>
      </c>
      <c r="K14603" s="111">
        <v>0.12072674540874306</v>
      </c>
      <c r="L14603" s="111">
        <v>0.85306406685236758</v>
      </c>
      <c r="M14603" s="111">
        <v>6.4056614999681585E-2</v>
      </c>
      <c r="N14603" s="112">
        <f t="shared" si="457"/>
        <v>1.0378474272607923</v>
      </c>
    </row>
    <row r="14604" spans="1:14" x14ac:dyDescent="0.25">
      <c r="A14604" s="111" t="s">
        <v>977</v>
      </c>
      <c r="B14604" s="111">
        <f>INDEX(kommuner!C:C,MATCH(_xlfn.NUMBERVALUE(A14604),kommuner!B:B,0))</f>
        <v>5058</v>
      </c>
      <c r="C14604" s="111" t="s">
        <v>127</v>
      </c>
      <c r="D14604" s="111" t="s">
        <v>127</v>
      </c>
      <c r="E14604" s="111" t="s">
        <v>126</v>
      </c>
      <c r="F14604" s="111" t="s">
        <v>179</v>
      </c>
      <c r="G14604" s="111" t="s">
        <v>180</v>
      </c>
      <c r="H14604" s="111" t="s">
        <v>179</v>
      </c>
      <c r="I14604" s="111" t="s">
        <v>180</v>
      </c>
      <c r="J14604" t="str">
        <f t="shared" si="456"/>
        <v>5058SkogMineraljordBlandingsskogHøy</v>
      </c>
      <c r="K14604" s="111">
        <v>-7.1939050909469406</v>
      </c>
      <c r="L14604" s="111">
        <v>0.85306406685236758</v>
      </c>
      <c r="M14604" s="111">
        <v>6.3979989500968365E-2</v>
      </c>
      <c r="N14604" s="112">
        <f t="shared" si="457"/>
        <v>-6.2768610345936047</v>
      </c>
    </row>
    <row r="14605" spans="1:14" x14ac:dyDescent="0.25">
      <c r="A14605" s="111" t="s">
        <v>977</v>
      </c>
      <c r="B14605" s="111">
        <f>INDEX(kommuner!C:C,MATCH(_xlfn.NUMBERVALUE(A14605),kommuner!B:B,0))</f>
        <v>5058</v>
      </c>
      <c r="C14605" s="111" t="s">
        <v>127</v>
      </c>
      <c r="D14605" s="111" t="s">
        <v>127</v>
      </c>
      <c r="E14605" s="111" t="s">
        <v>126</v>
      </c>
      <c r="F14605" s="111" t="s">
        <v>179</v>
      </c>
      <c r="G14605" s="111" t="s">
        <v>167</v>
      </c>
      <c r="H14605" s="111" t="s">
        <v>179</v>
      </c>
      <c r="I14605" s="111" t="s">
        <v>167</v>
      </c>
      <c r="J14605" t="str">
        <f t="shared" si="456"/>
        <v>5058SkogMineraljordBlandingsskogImpediment</v>
      </c>
      <c r="K14605" s="111">
        <v>-1.0519587113170448</v>
      </c>
      <c r="L14605" s="111">
        <v>0.85306406685236758</v>
      </c>
      <c r="M14605" s="111">
        <v>6.3979989500968365E-2</v>
      </c>
      <c r="N14605" s="112">
        <f t="shared" si="457"/>
        <v>-0.13491465496370883</v>
      </c>
    </row>
    <row r="14606" spans="1:14" x14ac:dyDescent="0.25">
      <c r="A14606" s="111" t="s">
        <v>977</v>
      </c>
      <c r="B14606" s="111">
        <f>INDEX(kommuner!C:C,MATCH(_xlfn.NUMBERVALUE(A14606),kommuner!B:B,0))</f>
        <v>5058</v>
      </c>
      <c r="C14606" s="111" t="s">
        <v>127</v>
      </c>
      <c r="D14606" s="111" t="s">
        <v>127</v>
      </c>
      <c r="E14606" s="111" t="s">
        <v>126</v>
      </c>
      <c r="F14606" s="111" t="s">
        <v>179</v>
      </c>
      <c r="G14606" s="111" t="s">
        <v>190</v>
      </c>
      <c r="H14606" s="111" t="s">
        <v>179</v>
      </c>
      <c r="I14606" s="111" t="s">
        <v>190</v>
      </c>
      <c r="J14606" t="str">
        <f t="shared" si="456"/>
        <v>5058SkogMineraljordBlandingsskogLav</v>
      </c>
      <c r="K14606" s="111">
        <v>-1.7812179955424279</v>
      </c>
      <c r="L14606" s="111">
        <v>0.85306406685236758</v>
      </c>
      <c r="M14606" s="111">
        <v>6.3979989500968365E-2</v>
      </c>
      <c r="N14606" s="112">
        <f t="shared" si="457"/>
        <v>-0.86417393918909191</v>
      </c>
    </row>
    <row r="14607" spans="1:14" x14ac:dyDescent="0.25">
      <c r="A14607" s="111" t="s">
        <v>977</v>
      </c>
      <c r="B14607" s="111">
        <f>INDEX(kommuner!C:C,MATCH(_xlfn.NUMBERVALUE(A14607),kommuner!B:B,0))</f>
        <v>5058</v>
      </c>
      <c r="C14607" s="111" t="s">
        <v>127</v>
      </c>
      <c r="D14607" s="111" t="s">
        <v>127</v>
      </c>
      <c r="E14607" s="111" t="s">
        <v>126</v>
      </c>
      <c r="F14607" s="111" t="s">
        <v>179</v>
      </c>
      <c r="G14607" s="111" t="s">
        <v>173</v>
      </c>
      <c r="H14607" s="111" t="s">
        <v>179</v>
      </c>
      <c r="I14607" s="111" t="s">
        <v>173</v>
      </c>
      <c r="J14607" t="str">
        <f t="shared" si="456"/>
        <v>5058SkogMineraljordBlandingsskogMiddels</v>
      </c>
      <c r="K14607" s="111">
        <v>-3.4741824145851954</v>
      </c>
      <c r="L14607" s="111">
        <v>0.85306406685236758</v>
      </c>
      <c r="M14607" s="111">
        <v>6.3979989500968365E-2</v>
      </c>
      <c r="N14607" s="112">
        <f t="shared" si="457"/>
        <v>-2.5571383582318594</v>
      </c>
    </row>
    <row r="14608" spans="1:14" x14ac:dyDescent="0.25">
      <c r="A14608" s="111" t="s">
        <v>977</v>
      </c>
      <c r="B14608" s="111">
        <f>INDEX(kommuner!C:C,MATCH(_xlfn.NUMBERVALUE(A14608),kommuner!B:B,0))</f>
        <v>5058</v>
      </c>
      <c r="C14608" s="111" t="s">
        <v>127</v>
      </c>
      <c r="D14608" s="111" t="s">
        <v>127</v>
      </c>
      <c r="E14608" s="111" t="s">
        <v>126</v>
      </c>
      <c r="F14608" s="111" t="s">
        <v>179</v>
      </c>
      <c r="G14608" s="111" t="s">
        <v>186</v>
      </c>
      <c r="H14608" s="111" t="s">
        <v>179</v>
      </c>
      <c r="I14608" s="111" t="s">
        <v>186</v>
      </c>
      <c r="J14608" t="str">
        <f t="shared" si="456"/>
        <v>5058SkogMineraljordBlandingsskogSærs høy</v>
      </c>
      <c r="K14608" s="111">
        <v>-2.9395925245326562</v>
      </c>
      <c r="L14608" s="111">
        <v>0.85306406685236758</v>
      </c>
      <c r="M14608" s="111">
        <v>6.3979989500968365E-2</v>
      </c>
      <c r="N14608" s="112">
        <f t="shared" si="457"/>
        <v>-2.0225484681793202</v>
      </c>
    </row>
    <row r="14609" spans="1:14" x14ac:dyDescent="0.25">
      <c r="A14609" s="111" t="s">
        <v>977</v>
      </c>
      <c r="B14609" s="111">
        <f>INDEX(kommuner!C:C,MATCH(_xlfn.NUMBERVALUE(A14609),kommuner!B:B,0))</f>
        <v>5058</v>
      </c>
      <c r="C14609" s="111" t="s">
        <v>127</v>
      </c>
      <c r="D14609" s="111" t="s">
        <v>127</v>
      </c>
      <c r="E14609" s="111" t="s">
        <v>126</v>
      </c>
      <c r="F14609" s="111" t="s">
        <v>185</v>
      </c>
      <c r="G14609" s="111" t="s">
        <v>180</v>
      </c>
      <c r="H14609" s="111" t="s">
        <v>185</v>
      </c>
      <c r="I14609" s="111" t="s">
        <v>180</v>
      </c>
      <c r="J14609" t="str">
        <f t="shared" si="456"/>
        <v>5058SkogMineraljordLauvskogHøy</v>
      </c>
      <c r="K14609" s="111">
        <v>-3.9961118073383664</v>
      </c>
      <c r="L14609" s="111">
        <v>0.85306406685236758</v>
      </c>
      <c r="M14609" s="111">
        <v>6.3979989500968365E-2</v>
      </c>
      <c r="N14609" s="112">
        <f t="shared" si="457"/>
        <v>-3.0790677509850304</v>
      </c>
    </row>
    <row r="14610" spans="1:14" x14ac:dyDescent="0.25">
      <c r="A14610" s="111" t="s">
        <v>977</v>
      </c>
      <c r="B14610" s="111">
        <f>INDEX(kommuner!C:C,MATCH(_xlfn.NUMBERVALUE(A14610),kommuner!B:B,0))</f>
        <v>5058</v>
      </c>
      <c r="C14610" s="111" t="s">
        <v>127</v>
      </c>
      <c r="D14610" s="111" t="s">
        <v>127</v>
      </c>
      <c r="E14610" s="111" t="s">
        <v>126</v>
      </c>
      <c r="F14610" s="111" t="s">
        <v>185</v>
      </c>
      <c r="G14610" s="111" t="s">
        <v>167</v>
      </c>
      <c r="H14610" s="111" t="s">
        <v>185</v>
      </c>
      <c r="I14610" s="111" t="s">
        <v>167</v>
      </c>
      <c r="J14610" t="str">
        <f t="shared" si="456"/>
        <v>5058SkogMineraljordLauvskogImpediment</v>
      </c>
      <c r="K14610" s="111">
        <v>-1.0417316356348201</v>
      </c>
      <c r="L14610" s="111">
        <v>0.85306406685236758</v>
      </c>
      <c r="M14610" s="111">
        <v>6.3979989500968365E-2</v>
      </c>
      <c r="N14610" s="112">
        <f t="shared" si="457"/>
        <v>-0.12468757928148413</v>
      </c>
    </row>
    <row r="14611" spans="1:14" x14ac:dyDescent="0.25">
      <c r="A14611" s="111" t="s">
        <v>977</v>
      </c>
      <c r="B14611" s="111">
        <f>INDEX(kommuner!C:C,MATCH(_xlfn.NUMBERVALUE(A14611),kommuner!B:B,0))</f>
        <v>5058</v>
      </c>
      <c r="C14611" s="111" t="s">
        <v>127</v>
      </c>
      <c r="D14611" s="111" t="s">
        <v>127</v>
      </c>
      <c r="E14611" s="111" t="s">
        <v>126</v>
      </c>
      <c r="F14611" s="111" t="s">
        <v>185</v>
      </c>
      <c r="G14611" s="111" t="s">
        <v>190</v>
      </c>
      <c r="H14611" s="111" t="s">
        <v>185</v>
      </c>
      <c r="I14611" s="111" t="s">
        <v>190</v>
      </c>
      <c r="J14611" t="str">
        <f t="shared" si="456"/>
        <v>5058SkogMineraljordLauvskogLav</v>
      </c>
      <c r="K14611" s="111">
        <v>-8.9748170935426599E-2</v>
      </c>
      <c r="L14611" s="111">
        <v>0.85306406685236758</v>
      </c>
      <c r="M14611" s="111">
        <v>6.3979989500968365E-2</v>
      </c>
      <c r="N14611" s="112">
        <f t="shared" si="457"/>
        <v>0.82729588541790933</v>
      </c>
    </row>
    <row r="14612" spans="1:14" x14ac:dyDescent="0.25">
      <c r="A14612" s="111" t="s">
        <v>977</v>
      </c>
      <c r="B14612" s="111">
        <f>INDEX(kommuner!C:C,MATCH(_xlfn.NUMBERVALUE(A14612),kommuner!B:B,0))</f>
        <v>5058</v>
      </c>
      <c r="C14612" s="111" t="s">
        <v>127</v>
      </c>
      <c r="D14612" s="111" t="s">
        <v>127</v>
      </c>
      <c r="E14612" s="111" t="s">
        <v>126</v>
      </c>
      <c r="F14612" s="111" t="s">
        <v>185</v>
      </c>
      <c r="G14612" s="111" t="s">
        <v>173</v>
      </c>
      <c r="H14612" s="111" t="s">
        <v>185</v>
      </c>
      <c r="I14612" s="111" t="s">
        <v>173</v>
      </c>
      <c r="J14612" t="str">
        <f t="shared" si="456"/>
        <v>5058SkogMineraljordLauvskogMiddels</v>
      </c>
      <c r="K14612" s="111">
        <v>-2.4407766010203638</v>
      </c>
      <c r="L14612" s="111">
        <v>0.85306406685236758</v>
      </c>
      <c r="M14612" s="111">
        <v>6.3979989500968365E-2</v>
      </c>
      <c r="N14612" s="112">
        <f t="shared" si="457"/>
        <v>-1.523732544667028</v>
      </c>
    </row>
    <row r="14613" spans="1:14" x14ac:dyDescent="0.25">
      <c r="A14613" s="111" t="s">
        <v>977</v>
      </c>
      <c r="B14613" s="111">
        <f>INDEX(kommuner!C:C,MATCH(_xlfn.NUMBERVALUE(A14613),kommuner!B:B,0))</f>
        <v>5058</v>
      </c>
      <c r="C14613" s="111" t="s">
        <v>127</v>
      </c>
      <c r="D14613" s="111" t="s">
        <v>127</v>
      </c>
      <c r="E14613" s="111" t="s">
        <v>126</v>
      </c>
      <c r="F14613" s="111" t="s">
        <v>185</v>
      </c>
      <c r="G14613" s="111" t="s">
        <v>186</v>
      </c>
      <c r="H14613" s="111" t="s">
        <v>185</v>
      </c>
      <c r="I14613" s="111" t="s">
        <v>186</v>
      </c>
      <c r="J14613" t="str">
        <f t="shared" si="456"/>
        <v>5058SkogMineraljordLauvskogSærs høy</v>
      </c>
      <c r="K14613" s="111">
        <v>-3.6560473259425113</v>
      </c>
      <c r="L14613" s="111">
        <v>0.85306406685236758</v>
      </c>
      <c r="M14613" s="111">
        <v>6.3979989500968365E-2</v>
      </c>
      <c r="N14613" s="112">
        <f t="shared" si="457"/>
        <v>-2.7390032695891753</v>
      </c>
    </row>
    <row r="14614" spans="1:14" x14ac:dyDescent="0.25">
      <c r="A14614" s="111" t="s">
        <v>977</v>
      </c>
      <c r="B14614" s="111">
        <f>INDEX(kommuner!C:C,MATCH(_xlfn.NUMBERVALUE(A14614),kommuner!B:B,0))</f>
        <v>5058</v>
      </c>
      <c r="C14614" s="111" t="s">
        <v>127</v>
      </c>
      <c r="D14614" s="111" t="s">
        <v>127</v>
      </c>
      <c r="E14614" s="111" t="s">
        <v>123</v>
      </c>
      <c r="F14614" s="111" t="s">
        <v>172</v>
      </c>
      <c r="G14614" s="111" t="s">
        <v>180</v>
      </c>
      <c r="H14614" s="111" t="s">
        <v>172</v>
      </c>
      <c r="I14614" s="111" t="s">
        <v>180</v>
      </c>
      <c r="J14614" t="str">
        <f t="shared" si="456"/>
        <v>5058SkogOrganisk jordBarskogHøy</v>
      </c>
      <c r="K14614" s="111">
        <v>-2.5184559031994138</v>
      </c>
      <c r="L14614" s="111">
        <v>0.92784825435236762</v>
      </c>
      <c r="M14614" s="111">
        <v>0.46518126042825314</v>
      </c>
      <c r="N14614" s="112">
        <f t="shared" si="457"/>
        <v>-1.1254263884187932</v>
      </c>
    </row>
    <row r="14615" spans="1:14" x14ac:dyDescent="0.25">
      <c r="A14615" s="111" t="s">
        <v>977</v>
      </c>
      <c r="B14615" s="111">
        <f>INDEX(kommuner!C:C,MATCH(_xlfn.NUMBERVALUE(A14615),kommuner!B:B,0))</f>
        <v>5058</v>
      </c>
      <c r="C14615" s="111" t="s">
        <v>127</v>
      </c>
      <c r="D14615" s="111" t="s">
        <v>127</v>
      </c>
      <c r="E14615" s="111" t="s">
        <v>123</v>
      </c>
      <c r="F14615" s="111" t="s">
        <v>172</v>
      </c>
      <c r="G14615" s="111" t="s">
        <v>167</v>
      </c>
      <c r="H14615" s="111" t="s">
        <v>172</v>
      </c>
      <c r="I14615" s="111" t="s">
        <v>167</v>
      </c>
      <c r="J14615" t="str">
        <f t="shared" si="456"/>
        <v>5058SkogOrganisk jordBarskogImpediment</v>
      </c>
      <c r="K14615" s="111">
        <v>-0.17137422385314094</v>
      </c>
      <c r="L14615" s="111">
        <v>0.92784825435236762</v>
      </c>
      <c r="M14615" s="111">
        <v>0.46510463492953991</v>
      </c>
      <c r="N14615" s="112">
        <f t="shared" si="457"/>
        <v>1.2215786654287666</v>
      </c>
    </row>
    <row r="14616" spans="1:14" x14ac:dyDescent="0.25">
      <c r="A14616" s="111" t="s">
        <v>977</v>
      </c>
      <c r="B14616" s="111">
        <f>INDEX(kommuner!C:C,MATCH(_xlfn.NUMBERVALUE(A14616),kommuner!B:B,0))</f>
        <v>5058</v>
      </c>
      <c r="C14616" s="111" t="s">
        <v>127</v>
      </c>
      <c r="D14616" s="111" t="s">
        <v>127</v>
      </c>
      <c r="E14616" s="111" t="s">
        <v>123</v>
      </c>
      <c r="F14616" s="111" t="s">
        <v>172</v>
      </c>
      <c r="G14616" s="111" t="s">
        <v>190</v>
      </c>
      <c r="H14616" s="111" t="s">
        <v>172</v>
      </c>
      <c r="I14616" s="111" t="s">
        <v>190</v>
      </c>
      <c r="J14616" t="str">
        <f t="shared" si="456"/>
        <v>5058SkogOrganisk jordBarskogLav</v>
      </c>
      <c r="K14616" s="111">
        <v>-0.50666953101693391</v>
      </c>
      <c r="L14616" s="111">
        <v>0.92784825435236762</v>
      </c>
      <c r="M14616" s="111">
        <v>0.46510463492953991</v>
      </c>
      <c r="N14616" s="112">
        <f t="shared" si="457"/>
        <v>0.88628335826497362</v>
      </c>
    </row>
    <row r="14617" spans="1:14" x14ac:dyDescent="0.25">
      <c r="A14617" s="111" t="s">
        <v>977</v>
      </c>
      <c r="B14617" s="111">
        <f>INDEX(kommuner!C:C,MATCH(_xlfn.NUMBERVALUE(A14617),kommuner!B:B,0))</f>
        <v>5058</v>
      </c>
      <c r="C14617" s="111" t="s">
        <v>127</v>
      </c>
      <c r="D14617" s="111" t="s">
        <v>127</v>
      </c>
      <c r="E14617" s="111" t="s">
        <v>123</v>
      </c>
      <c r="F14617" s="111" t="s">
        <v>172</v>
      </c>
      <c r="G14617" s="111" t="s">
        <v>173</v>
      </c>
      <c r="H14617" s="111" t="s">
        <v>172</v>
      </c>
      <c r="I14617" s="111" t="s">
        <v>173</v>
      </c>
      <c r="J14617" t="str">
        <f t="shared" si="456"/>
        <v>5058SkogOrganisk jordBarskogMiddels</v>
      </c>
      <c r="K14617" s="111">
        <v>-1.5571490961494638</v>
      </c>
      <c r="L14617" s="111">
        <v>0.92784825435236762</v>
      </c>
      <c r="M14617" s="111">
        <v>0.46518126042825314</v>
      </c>
      <c r="N14617" s="112">
        <f t="shared" si="457"/>
        <v>-0.16411958136884308</v>
      </c>
    </row>
    <row r="14618" spans="1:14" x14ac:dyDescent="0.25">
      <c r="A14618" s="111" t="s">
        <v>977</v>
      </c>
      <c r="B14618" s="111">
        <f>INDEX(kommuner!C:C,MATCH(_xlfn.NUMBERVALUE(A14618),kommuner!B:B,0))</f>
        <v>5058</v>
      </c>
      <c r="C14618" s="111" t="s">
        <v>127</v>
      </c>
      <c r="D14618" s="111" t="s">
        <v>127</v>
      </c>
      <c r="E14618" s="111" t="s">
        <v>123</v>
      </c>
      <c r="F14618" s="111" t="s">
        <v>172</v>
      </c>
      <c r="G14618" s="111" t="s">
        <v>186</v>
      </c>
      <c r="H14618" s="111" t="s">
        <v>172</v>
      </c>
      <c r="I14618" s="111" t="s">
        <v>186</v>
      </c>
      <c r="J14618" t="str">
        <f t="shared" si="456"/>
        <v>5058SkogOrganisk jordBarskogSærs høy</v>
      </c>
      <c r="K14618" s="111">
        <v>2.5548655235722699</v>
      </c>
      <c r="L14618" s="111">
        <v>0.92784825435236762</v>
      </c>
      <c r="M14618" s="111">
        <v>0.46518126042825314</v>
      </c>
      <c r="N14618" s="112">
        <f t="shared" si="457"/>
        <v>3.9478950383528906</v>
      </c>
    </row>
    <row r="14619" spans="1:14" x14ac:dyDescent="0.25">
      <c r="A14619" s="111" t="s">
        <v>977</v>
      </c>
      <c r="B14619" s="111">
        <f>INDEX(kommuner!C:C,MATCH(_xlfn.NUMBERVALUE(A14619),kommuner!B:B,0))</f>
        <v>5058</v>
      </c>
      <c r="C14619" s="111" t="s">
        <v>127</v>
      </c>
      <c r="D14619" s="111" t="s">
        <v>127</v>
      </c>
      <c r="E14619" s="111" t="s">
        <v>123</v>
      </c>
      <c r="F14619" s="111" t="s">
        <v>179</v>
      </c>
      <c r="G14619" s="111" t="s">
        <v>180</v>
      </c>
      <c r="H14619" s="111" t="s">
        <v>179</v>
      </c>
      <c r="I14619" s="111" t="s">
        <v>180</v>
      </c>
      <c r="J14619" t="str">
        <f t="shared" si="456"/>
        <v>5058SkogOrganisk jordBlandingsskogHøy</v>
      </c>
      <c r="K14619" s="111">
        <v>-5.5554344456832343</v>
      </c>
      <c r="L14619" s="111">
        <v>0.92784825435236762</v>
      </c>
      <c r="M14619" s="111">
        <v>0.46510463492953991</v>
      </c>
      <c r="N14619" s="112">
        <f t="shared" si="457"/>
        <v>-4.1624815564013264</v>
      </c>
    </row>
    <row r="14620" spans="1:14" x14ac:dyDescent="0.25">
      <c r="A14620" s="111" t="s">
        <v>977</v>
      </c>
      <c r="B14620" s="111">
        <f>INDEX(kommuner!C:C,MATCH(_xlfn.NUMBERVALUE(A14620),kommuner!B:B,0))</f>
        <v>5058</v>
      </c>
      <c r="C14620" s="111" t="s">
        <v>127</v>
      </c>
      <c r="D14620" s="111" t="s">
        <v>127</v>
      </c>
      <c r="E14620" s="111" t="s">
        <v>123</v>
      </c>
      <c r="F14620" s="111" t="s">
        <v>179</v>
      </c>
      <c r="G14620" s="111" t="s">
        <v>167</v>
      </c>
      <c r="H14620" s="111" t="s">
        <v>179</v>
      </c>
      <c r="I14620" s="111" t="s">
        <v>167</v>
      </c>
      <c r="J14620" t="str">
        <f t="shared" si="456"/>
        <v>5058SkogOrganisk jordBlandingsskogImpediment</v>
      </c>
      <c r="K14620" s="111">
        <v>-0.28586344175800005</v>
      </c>
      <c r="L14620" s="111">
        <v>0.92784825435236762</v>
      </c>
      <c r="M14620" s="111">
        <v>0.46510463492953991</v>
      </c>
      <c r="N14620" s="112">
        <f t="shared" si="457"/>
        <v>1.1070894475239075</v>
      </c>
    </row>
    <row r="14621" spans="1:14" x14ac:dyDescent="0.25">
      <c r="A14621" s="111" t="s">
        <v>977</v>
      </c>
      <c r="B14621" s="111">
        <f>INDEX(kommuner!C:C,MATCH(_xlfn.NUMBERVALUE(A14621),kommuner!B:B,0))</f>
        <v>5058</v>
      </c>
      <c r="C14621" s="111" t="s">
        <v>127</v>
      </c>
      <c r="D14621" s="111" t="s">
        <v>127</v>
      </c>
      <c r="E14621" s="111" t="s">
        <v>123</v>
      </c>
      <c r="F14621" s="111" t="s">
        <v>179</v>
      </c>
      <c r="G14621" s="111" t="s">
        <v>190</v>
      </c>
      <c r="H14621" s="111" t="s">
        <v>179</v>
      </c>
      <c r="I14621" s="111" t="s">
        <v>190</v>
      </c>
      <c r="J14621" t="str">
        <f t="shared" si="456"/>
        <v>5058SkogOrganisk jordBlandingsskogLav</v>
      </c>
      <c r="K14621" s="111">
        <v>-1.2347339377887629</v>
      </c>
      <c r="L14621" s="111">
        <v>0.92784825435236762</v>
      </c>
      <c r="M14621" s="111">
        <v>0.46510463492953991</v>
      </c>
      <c r="N14621" s="112">
        <f t="shared" si="457"/>
        <v>0.15821895149314458</v>
      </c>
    </row>
    <row r="14622" spans="1:14" x14ac:dyDescent="0.25">
      <c r="A14622" s="111" t="s">
        <v>977</v>
      </c>
      <c r="B14622" s="111">
        <f>INDEX(kommuner!C:C,MATCH(_xlfn.NUMBERVALUE(A14622),kommuner!B:B,0))</f>
        <v>5058</v>
      </c>
      <c r="C14622" s="111" t="s">
        <v>127</v>
      </c>
      <c r="D14622" s="111" t="s">
        <v>127</v>
      </c>
      <c r="E14622" s="111" t="s">
        <v>123</v>
      </c>
      <c r="F14622" s="111" t="s">
        <v>179</v>
      </c>
      <c r="G14622" s="111" t="s">
        <v>173</v>
      </c>
      <c r="H14622" s="111" t="s">
        <v>179</v>
      </c>
      <c r="I14622" s="111" t="s">
        <v>173</v>
      </c>
      <c r="J14622" t="str">
        <f t="shared" si="456"/>
        <v>5058SkogOrganisk jordBlandingsskogMiddels</v>
      </c>
      <c r="K14622" s="111">
        <v>-2.4239591752717748</v>
      </c>
      <c r="L14622" s="111">
        <v>0.92784825435236762</v>
      </c>
      <c r="M14622" s="111">
        <v>0.46510463492953991</v>
      </c>
      <c r="N14622" s="112">
        <f t="shared" si="457"/>
        <v>-1.0310062859898674</v>
      </c>
    </row>
    <row r="14623" spans="1:14" x14ac:dyDescent="0.25">
      <c r="A14623" s="111" t="s">
        <v>977</v>
      </c>
      <c r="B14623" s="111">
        <f>INDEX(kommuner!C:C,MATCH(_xlfn.NUMBERVALUE(A14623),kommuner!B:B,0))</f>
        <v>5058</v>
      </c>
      <c r="C14623" s="111" t="s">
        <v>127</v>
      </c>
      <c r="D14623" s="111" t="s">
        <v>127</v>
      </c>
      <c r="E14623" s="111" t="s">
        <v>123</v>
      </c>
      <c r="F14623" s="111" t="s">
        <v>179</v>
      </c>
      <c r="G14623" s="111" t="s">
        <v>186</v>
      </c>
      <c r="H14623" s="111" t="s">
        <v>179</v>
      </c>
      <c r="I14623" s="111" t="s">
        <v>186</v>
      </c>
      <c r="J14623" t="str">
        <f t="shared" si="456"/>
        <v>5058SkogOrganisk jordBlandingsskogSærs høy</v>
      </c>
      <c r="K14623" s="111">
        <v>-1.5726115302258048</v>
      </c>
      <c r="L14623" s="111">
        <v>0.92784825435236762</v>
      </c>
      <c r="M14623" s="111">
        <v>0.46510463492953991</v>
      </c>
      <c r="N14623" s="112">
        <f t="shared" si="457"/>
        <v>-0.17965864094389727</v>
      </c>
    </row>
    <row r="14624" spans="1:14" x14ac:dyDescent="0.25">
      <c r="A14624" s="111" t="s">
        <v>977</v>
      </c>
      <c r="B14624" s="111">
        <f>INDEX(kommuner!C:C,MATCH(_xlfn.NUMBERVALUE(A14624),kommuner!B:B,0))</f>
        <v>5058</v>
      </c>
      <c r="C14624" s="111" t="s">
        <v>127</v>
      </c>
      <c r="D14624" s="111" t="s">
        <v>127</v>
      </c>
      <c r="E14624" s="111" t="s">
        <v>123</v>
      </c>
      <c r="F14624" s="111" t="s">
        <v>185</v>
      </c>
      <c r="G14624" s="111" t="s">
        <v>180</v>
      </c>
      <c r="H14624" s="111" t="s">
        <v>185</v>
      </c>
      <c r="I14624" s="111" t="s">
        <v>180</v>
      </c>
      <c r="J14624" t="str">
        <f t="shared" si="456"/>
        <v>5058SkogOrganisk jordLauvskogHøy</v>
      </c>
      <c r="K14624" s="111">
        <v>-1.9913688882377358</v>
      </c>
      <c r="L14624" s="111">
        <v>0.92784825435236762</v>
      </c>
      <c r="M14624" s="111">
        <v>0.46510463492953991</v>
      </c>
      <c r="N14624" s="112">
        <f t="shared" si="457"/>
        <v>-0.59841599895582831</v>
      </c>
    </row>
    <row r="14625" spans="1:14" x14ac:dyDescent="0.25">
      <c r="A14625" s="111" t="s">
        <v>977</v>
      </c>
      <c r="B14625" s="111">
        <f>INDEX(kommuner!C:C,MATCH(_xlfn.NUMBERVALUE(A14625),kommuner!B:B,0))</f>
        <v>5058</v>
      </c>
      <c r="C14625" s="111" t="s">
        <v>127</v>
      </c>
      <c r="D14625" s="111" t="s">
        <v>127</v>
      </c>
      <c r="E14625" s="111" t="s">
        <v>123</v>
      </c>
      <c r="F14625" s="111" t="s">
        <v>185</v>
      </c>
      <c r="G14625" s="111" t="s">
        <v>167</v>
      </c>
      <c r="H14625" s="111" t="s">
        <v>185</v>
      </c>
      <c r="I14625" s="111" t="s">
        <v>167</v>
      </c>
      <c r="J14625" t="str">
        <f t="shared" si="456"/>
        <v>5058SkogOrganisk jordLauvskogImpediment</v>
      </c>
      <c r="K14625" s="111">
        <v>0.35000626494250675</v>
      </c>
      <c r="L14625" s="111">
        <v>0.92784825435236762</v>
      </c>
      <c r="M14625" s="111">
        <v>0.46510463492953991</v>
      </c>
      <c r="N14625" s="112">
        <f t="shared" si="457"/>
        <v>1.7429591542244141</v>
      </c>
    </row>
    <row r="14626" spans="1:14" x14ac:dyDescent="0.25">
      <c r="A14626" s="111" t="s">
        <v>977</v>
      </c>
      <c r="B14626" s="111">
        <f>INDEX(kommuner!C:C,MATCH(_xlfn.NUMBERVALUE(A14626),kommuner!B:B,0))</f>
        <v>5058</v>
      </c>
      <c r="C14626" s="111" t="s">
        <v>127</v>
      </c>
      <c r="D14626" s="111" t="s">
        <v>127</v>
      </c>
      <c r="E14626" s="111" t="s">
        <v>123</v>
      </c>
      <c r="F14626" s="111" t="s">
        <v>185</v>
      </c>
      <c r="G14626" s="111" t="s">
        <v>190</v>
      </c>
      <c r="H14626" s="111" t="s">
        <v>185</v>
      </c>
      <c r="I14626" s="111" t="s">
        <v>190</v>
      </c>
      <c r="J14626" t="str">
        <f t="shared" si="456"/>
        <v>5058SkogOrganisk jordLauvskogLav</v>
      </c>
      <c r="K14626" s="111">
        <v>1.1144075558526714</v>
      </c>
      <c r="L14626" s="111">
        <v>0.92784825435236762</v>
      </c>
      <c r="M14626" s="111">
        <v>0.46510463492953991</v>
      </c>
      <c r="N14626" s="112">
        <f t="shared" si="457"/>
        <v>2.5073604451345788</v>
      </c>
    </row>
    <row r="14627" spans="1:14" x14ac:dyDescent="0.25">
      <c r="A14627" s="111" t="s">
        <v>977</v>
      </c>
      <c r="B14627" s="111">
        <f>INDEX(kommuner!C:C,MATCH(_xlfn.NUMBERVALUE(A14627),kommuner!B:B,0))</f>
        <v>5058</v>
      </c>
      <c r="C14627" s="111" t="s">
        <v>127</v>
      </c>
      <c r="D14627" s="111" t="s">
        <v>127</v>
      </c>
      <c r="E14627" s="111" t="s">
        <v>123</v>
      </c>
      <c r="F14627" s="111" t="s">
        <v>185</v>
      </c>
      <c r="G14627" s="111" t="s">
        <v>173</v>
      </c>
      <c r="H14627" s="111" t="s">
        <v>185</v>
      </c>
      <c r="I14627" s="111" t="s">
        <v>173</v>
      </c>
      <c r="J14627" t="str">
        <f t="shared" si="456"/>
        <v>5058SkogOrganisk jordLauvskogMiddels</v>
      </c>
      <c r="K14627" s="111">
        <v>-0.62664468270982987</v>
      </c>
      <c r="L14627" s="111">
        <v>0.92784825435236762</v>
      </c>
      <c r="M14627" s="111">
        <v>0.46510463492953991</v>
      </c>
      <c r="N14627" s="112">
        <f t="shared" si="457"/>
        <v>0.76630820657207765</v>
      </c>
    </row>
    <row r="14628" spans="1:14" x14ac:dyDescent="0.25">
      <c r="A14628" s="111" t="s">
        <v>977</v>
      </c>
      <c r="B14628" s="111">
        <f>INDEX(kommuner!C:C,MATCH(_xlfn.NUMBERVALUE(A14628),kommuner!B:B,0))</f>
        <v>5058</v>
      </c>
      <c r="C14628" s="111" t="s">
        <v>127</v>
      </c>
      <c r="D14628" s="111" t="s">
        <v>127</v>
      </c>
      <c r="E14628" s="111" t="s">
        <v>123</v>
      </c>
      <c r="F14628" s="111" t="s">
        <v>185</v>
      </c>
      <c r="G14628" s="111" t="s">
        <v>186</v>
      </c>
      <c r="H14628" s="111" t="s">
        <v>185</v>
      </c>
      <c r="I14628" s="111" t="s">
        <v>186</v>
      </c>
      <c r="J14628" t="str">
        <f t="shared" si="456"/>
        <v>5058SkogOrganisk jordLauvskogSærs høy</v>
      </c>
      <c r="K14628" s="111">
        <v>-1.8997279926091779</v>
      </c>
      <c r="L14628" s="111">
        <v>0.92784825435236762</v>
      </c>
      <c r="M14628" s="111">
        <v>0.46510463492953991</v>
      </c>
      <c r="N14628" s="112">
        <f t="shared" si="457"/>
        <v>-0.50677510332727038</v>
      </c>
    </row>
    <row r="14629" spans="1:14" x14ac:dyDescent="0.25">
      <c r="A14629" s="111" t="s">
        <v>977</v>
      </c>
      <c r="B14629" s="111">
        <f>INDEX(kommuner!C:C,MATCH(_xlfn.NUMBERVALUE(A14629),kommuner!B:B,0))</f>
        <v>5058</v>
      </c>
      <c r="C14629" s="111" t="s">
        <v>83</v>
      </c>
      <c r="D14629" s="111" t="s">
        <v>83</v>
      </c>
      <c r="E14629" s="111" t="s">
        <v>126</v>
      </c>
      <c r="F14629" s="111" t="s">
        <v>139</v>
      </c>
      <c r="G14629" s="111" t="s">
        <v>139</v>
      </c>
      <c r="H14629" s="111" t="s">
        <v>139</v>
      </c>
      <c r="I14629" s="111" t="s">
        <v>139</v>
      </c>
      <c r="J14629" t="str">
        <f t="shared" si="456"/>
        <v>5058Utbygd arealMineraljord</v>
      </c>
      <c r="K14629" s="111">
        <v>-0.30524336409547759</v>
      </c>
      <c r="L14629" s="111">
        <v>0</v>
      </c>
      <c r="M14629" s="111">
        <v>1.303047089454229E-2</v>
      </c>
      <c r="N14629" s="112">
        <f t="shared" si="457"/>
        <v>-0.2922128932009353</v>
      </c>
    </row>
    <row r="14630" spans="1:14" x14ac:dyDescent="0.25">
      <c r="A14630" s="111" t="s">
        <v>977</v>
      </c>
      <c r="B14630" s="111">
        <f>INDEX(kommuner!C:C,MATCH(_xlfn.NUMBERVALUE(A14630),kommuner!B:B,0))</f>
        <v>5058</v>
      </c>
      <c r="C14630" s="111" t="s">
        <v>83</v>
      </c>
      <c r="D14630" s="111" t="s">
        <v>83</v>
      </c>
      <c r="E14630" s="111" t="s">
        <v>123</v>
      </c>
      <c r="F14630" s="111" t="s">
        <v>139</v>
      </c>
      <c r="G14630" s="111" t="s">
        <v>139</v>
      </c>
      <c r="H14630" s="111" t="s">
        <v>139</v>
      </c>
      <c r="I14630" s="111" t="s">
        <v>139</v>
      </c>
      <c r="J14630" t="str">
        <f t="shared" si="456"/>
        <v>5058Utbygd arealOrganisk jord</v>
      </c>
      <c r="K14630" s="111">
        <v>29.011421395201612</v>
      </c>
      <c r="L14630" s="111">
        <v>0</v>
      </c>
      <c r="M14630" s="111">
        <v>1.303047089454229E-2</v>
      </c>
      <c r="N14630" s="112">
        <f t="shared" si="457"/>
        <v>29.024451866096154</v>
      </c>
    </row>
    <row r="14631" spans="1:14" x14ac:dyDescent="0.25">
      <c r="A14631" s="111" t="s">
        <v>977</v>
      </c>
      <c r="B14631" s="111">
        <f>INDEX(kommuner!C:C,MATCH(_xlfn.NUMBERVALUE(A14631),kommuner!B:B,0))</f>
        <v>5058</v>
      </c>
      <c r="C14631" s="111" t="s">
        <v>181</v>
      </c>
      <c r="D14631" s="111" t="s">
        <v>181</v>
      </c>
      <c r="E14631" s="111" t="s">
        <v>123</v>
      </c>
      <c r="F14631" s="111" t="s">
        <v>139</v>
      </c>
      <c r="G14631" s="111" t="s">
        <v>139</v>
      </c>
      <c r="H14631" s="111" t="s">
        <v>139</v>
      </c>
      <c r="I14631" s="111" t="s">
        <v>139</v>
      </c>
      <c r="J14631" t="str">
        <f t="shared" si="456"/>
        <v>5058Vann og myrOrganisk jord</v>
      </c>
      <c r="K14631" s="111">
        <v>-0.29766799726667431</v>
      </c>
      <c r="L14631" s="111">
        <v>0</v>
      </c>
      <c r="M14631" s="111">
        <v>0</v>
      </c>
      <c r="N14631" s="112">
        <f t="shared" si="457"/>
        <v>-0.29766799726667431</v>
      </c>
    </row>
    <row r="14632" spans="1:14" x14ac:dyDescent="0.25">
      <c r="A14632" s="111" t="s">
        <v>978</v>
      </c>
      <c r="B14632" s="111">
        <f>INDEX(kommuner!C:C,MATCH(_xlfn.NUMBERVALUE(A14632),kommuner!B:B,0))</f>
        <v>5058</v>
      </c>
      <c r="C14632" s="111" t="s">
        <v>82</v>
      </c>
      <c r="D14632" s="111" t="s">
        <v>82</v>
      </c>
      <c r="E14632" s="111" t="s">
        <v>126</v>
      </c>
      <c r="F14632" s="111" t="s">
        <v>139</v>
      </c>
      <c r="G14632" s="111" t="s">
        <v>139</v>
      </c>
      <c r="H14632" s="111" t="s">
        <v>139</v>
      </c>
      <c r="I14632" s="111" t="s">
        <v>139</v>
      </c>
      <c r="J14632" t="str">
        <f t="shared" si="456"/>
        <v>5058Annen utmarkMineraljord</v>
      </c>
      <c r="K14632" s="111">
        <v>-7.1122377479755403E-2</v>
      </c>
      <c r="L14632" s="111">
        <v>0</v>
      </c>
      <c r="M14632" s="111">
        <v>0</v>
      </c>
      <c r="N14632" s="112">
        <f t="shared" si="457"/>
        <v>-7.1122377479755403E-2</v>
      </c>
    </row>
    <row r="14633" spans="1:14" x14ac:dyDescent="0.25">
      <c r="A14633" s="111" t="s">
        <v>978</v>
      </c>
      <c r="B14633" s="111">
        <f>INDEX(kommuner!C:C,MATCH(_xlfn.NUMBERVALUE(A14633),kommuner!B:B,0))</f>
        <v>5058</v>
      </c>
      <c r="C14633" s="111" t="s">
        <v>121</v>
      </c>
      <c r="D14633" s="111" t="s">
        <v>121</v>
      </c>
      <c r="E14633" s="111" t="s">
        <v>126</v>
      </c>
      <c r="F14633" s="111" t="s">
        <v>139</v>
      </c>
      <c r="G14633" s="111" t="s">
        <v>139</v>
      </c>
      <c r="H14633" s="111" t="s">
        <v>139</v>
      </c>
      <c r="I14633" s="111" t="s">
        <v>139</v>
      </c>
      <c r="J14633" t="str">
        <f t="shared" si="456"/>
        <v>5058BeiteMineraljord</v>
      </c>
      <c r="K14633" s="111">
        <v>-0.96338340838695502</v>
      </c>
      <c r="L14633" s="111">
        <v>0</v>
      </c>
      <c r="M14633" s="111">
        <v>1.2448711246839999E-7</v>
      </c>
      <c r="N14633" s="112">
        <f t="shared" si="457"/>
        <v>-0.96338328389984251</v>
      </c>
    </row>
    <row r="14634" spans="1:14" x14ac:dyDescent="0.25">
      <c r="A14634" s="111" t="s">
        <v>978</v>
      </c>
      <c r="B14634" s="111">
        <f>INDEX(kommuner!C:C,MATCH(_xlfn.NUMBERVALUE(A14634),kommuner!B:B,0))</f>
        <v>5058</v>
      </c>
      <c r="C14634" s="111" t="s">
        <v>121</v>
      </c>
      <c r="D14634" s="111" t="s">
        <v>121</v>
      </c>
      <c r="E14634" s="111" t="s">
        <v>123</v>
      </c>
      <c r="F14634" s="111" t="s">
        <v>139</v>
      </c>
      <c r="G14634" s="111" t="s">
        <v>139</v>
      </c>
      <c r="H14634" s="111" t="s">
        <v>139</v>
      </c>
      <c r="I14634" s="111" t="s">
        <v>139</v>
      </c>
      <c r="J14634" t="str">
        <f t="shared" si="456"/>
        <v>5058BeiteOrganisk jord</v>
      </c>
      <c r="K14634" s="111">
        <v>12.077525935985037</v>
      </c>
      <c r="L14634" s="111">
        <v>1.6412500000000001</v>
      </c>
      <c r="M14634" s="111">
        <v>0</v>
      </c>
      <c r="N14634" s="112">
        <f t="shared" si="457"/>
        <v>13.718775935985036</v>
      </c>
    </row>
    <row r="14635" spans="1:14" x14ac:dyDescent="0.25">
      <c r="A14635" s="111" t="s">
        <v>978</v>
      </c>
      <c r="B14635" s="111">
        <f>INDEX(kommuner!C:C,MATCH(_xlfn.NUMBERVALUE(A14635),kommuner!B:B,0))</f>
        <v>5058</v>
      </c>
      <c r="C14635" s="111" t="s">
        <v>84</v>
      </c>
      <c r="D14635" s="111" t="s">
        <v>84</v>
      </c>
      <c r="E14635" s="111" t="s">
        <v>126</v>
      </c>
      <c r="F14635" s="111" t="s">
        <v>139</v>
      </c>
      <c r="G14635" s="111" t="s">
        <v>139</v>
      </c>
      <c r="H14635" s="111" t="s">
        <v>139</v>
      </c>
      <c r="I14635" s="111" t="s">
        <v>139</v>
      </c>
      <c r="J14635" t="str">
        <f t="shared" si="456"/>
        <v>5058Dyrket markMineraljord</v>
      </c>
      <c r="K14635" s="111">
        <v>-0.19847781863867889</v>
      </c>
      <c r="L14635" s="111">
        <v>0</v>
      </c>
      <c r="M14635" s="111">
        <v>0</v>
      </c>
      <c r="N14635" s="112">
        <f t="shared" si="457"/>
        <v>-0.19847781863867889</v>
      </c>
    </row>
    <row r="14636" spans="1:14" x14ac:dyDescent="0.25">
      <c r="A14636" s="111" t="s">
        <v>978</v>
      </c>
      <c r="B14636" s="111">
        <f>INDEX(kommuner!C:C,MATCH(_xlfn.NUMBERVALUE(A14636),kommuner!B:B,0))</f>
        <v>5058</v>
      </c>
      <c r="C14636" s="111" t="s">
        <v>84</v>
      </c>
      <c r="D14636" s="111" t="s">
        <v>84</v>
      </c>
      <c r="E14636" s="111" t="s">
        <v>123</v>
      </c>
      <c r="F14636" s="111" t="s">
        <v>139</v>
      </c>
      <c r="G14636" s="111" t="s">
        <v>139</v>
      </c>
      <c r="H14636" s="111" t="s">
        <v>139</v>
      </c>
      <c r="I14636" s="111" t="s">
        <v>139</v>
      </c>
      <c r="J14636" t="str">
        <f t="shared" si="456"/>
        <v>5058Dyrket markOrganisk jord</v>
      </c>
      <c r="K14636" s="111">
        <v>28.726149366675592</v>
      </c>
      <c r="L14636" s="111">
        <v>1.45625</v>
      </c>
      <c r="M14636" s="111">
        <v>0</v>
      </c>
      <c r="N14636" s="112">
        <f t="shared" si="457"/>
        <v>30.182399366675593</v>
      </c>
    </row>
    <row r="14637" spans="1:14" x14ac:dyDescent="0.25">
      <c r="A14637" s="111" t="s">
        <v>978</v>
      </c>
      <c r="B14637" s="111">
        <f>INDEX(kommuner!C:C,MATCH(_xlfn.NUMBERVALUE(A14637),kommuner!B:B,0))</f>
        <v>5058</v>
      </c>
      <c r="C14637" s="111" t="s">
        <v>127</v>
      </c>
      <c r="D14637" s="111" t="s">
        <v>127</v>
      </c>
      <c r="E14637" s="111" t="s">
        <v>126</v>
      </c>
      <c r="F14637" s="111" t="s">
        <v>172</v>
      </c>
      <c r="G14637" s="111" t="s">
        <v>180</v>
      </c>
      <c r="H14637" s="111" t="s">
        <v>172</v>
      </c>
      <c r="I14637" s="111" t="s">
        <v>180</v>
      </c>
      <c r="J14637" t="str">
        <f t="shared" si="456"/>
        <v>5058SkogMineraljordBarskogHøy</v>
      </c>
      <c r="K14637" s="111">
        <v>-6.422849649670499</v>
      </c>
      <c r="L14637" s="111">
        <v>0.85306406685236758</v>
      </c>
      <c r="M14637" s="111">
        <v>6.4056614999681585E-2</v>
      </c>
      <c r="N14637" s="112">
        <f t="shared" si="457"/>
        <v>-5.5057289678184498</v>
      </c>
    </row>
    <row r="14638" spans="1:14" x14ac:dyDescent="0.25">
      <c r="A14638" s="111" t="s">
        <v>978</v>
      </c>
      <c r="B14638" s="111">
        <f>INDEX(kommuner!C:C,MATCH(_xlfn.NUMBERVALUE(A14638),kommuner!B:B,0))</f>
        <v>5058</v>
      </c>
      <c r="C14638" s="111" t="s">
        <v>127</v>
      </c>
      <c r="D14638" s="111" t="s">
        <v>127</v>
      </c>
      <c r="E14638" s="111" t="s">
        <v>126</v>
      </c>
      <c r="F14638" s="111" t="s">
        <v>172</v>
      </c>
      <c r="G14638" s="111" t="s">
        <v>167</v>
      </c>
      <c r="H14638" s="111" t="s">
        <v>172</v>
      </c>
      <c r="I14638" s="111" t="s">
        <v>167</v>
      </c>
      <c r="J14638" t="str">
        <f t="shared" si="456"/>
        <v>5058SkogMineraljordBarskogImpediment</v>
      </c>
      <c r="K14638" s="111">
        <v>-0.94873102042732593</v>
      </c>
      <c r="L14638" s="111">
        <v>0.85306406685236758</v>
      </c>
      <c r="M14638" s="111">
        <v>6.3979989500968365E-2</v>
      </c>
      <c r="N14638" s="112">
        <f t="shared" si="457"/>
        <v>-3.1686964073989993E-2</v>
      </c>
    </row>
    <row r="14639" spans="1:14" x14ac:dyDescent="0.25">
      <c r="A14639" s="111" t="s">
        <v>978</v>
      </c>
      <c r="B14639" s="111">
        <f>INDEX(kommuner!C:C,MATCH(_xlfn.NUMBERVALUE(A14639),kommuner!B:B,0))</f>
        <v>5058</v>
      </c>
      <c r="C14639" s="111" t="s">
        <v>127</v>
      </c>
      <c r="D14639" s="111" t="s">
        <v>127</v>
      </c>
      <c r="E14639" s="111" t="s">
        <v>126</v>
      </c>
      <c r="F14639" s="111" t="s">
        <v>172</v>
      </c>
      <c r="G14639" s="111" t="s">
        <v>190</v>
      </c>
      <c r="H14639" s="111" t="s">
        <v>172</v>
      </c>
      <c r="I14639" s="111" t="s">
        <v>190</v>
      </c>
      <c r="J14639" t="str">
        <f t="shared" si="456"/>
        <v>5058SkogMineraljordBarskogLav</v>
      </c>
      <c r="K14639" s="111">
        <v>-0.862084627791601</v>
      </c>
      <c r="L14639" s="111">
        <v>0.85306406685236758</v>
      </c>
      <c r="M14639" s="111">
        <v>6.3979989500968365E-2</v>
      </c>
      <c r="N14639" s="112">
        <f t="shared" si="457"/>
        <v>5.4959428561734941E-2</v>
      </c>
    </row>
    <row r="14640" spans="1:14" x14ac:dyDescent="0.25">
      <c r="A14640" s="111" t="s">
        <v>978</v>
      </c>
      <c r="B14640" s="111">
        <f>INDEX(kommuner!C:C,MATCH(_xlfn.NUMBERVALUE(A14640),kommuner!B:B,0))</f>
        <v>5058</v>
      </c>
      <c r="C14640" s="111" t="s">
        <v>127</v>
      </c>
      <c r="D14640" s="111" t="s">
        <v>127</v>
      </c>
      <c r="E14640" s="111" t="s">
        <v>126</v>
      </c>
      <c r="F14640" s="111" t="s">
        <v>172</v>
      </c>
      <c r="G14640" s="111" t="s">
        <v>173</v>
      </c>
      <c r="H14640" s="111" t="s">
        <v>172</v>
      </c>
      <c r="I14640" s="111" t="s">
        <v>173</v>
      </c>
      <c r="J14640" t="str">
        <f t="shared" si="456"/>
        <v>5058SkogMineraljordBarskogMiddels</v>
      </c>
      <c r="K14640" s="111">
        <v>-3.6406993276041288</v>
      </c>
      <c r="L14640" s="111">
        <v>0.85306406685236758</v>
      </c>
      <c r="M14640" s="111">
        <v>6.4056614999681585E-2</v>
      </c>
      <c r="N14640" s="112">
        <f t="shared" si="457"/>
        <v>-2.7235786457520796</v>
      </c>
    </row>
    <row r="14641" spans="1:14" x14ac:dyDescent="0.25">
      <c r="A14641" s="111" t="s">
        <v>978</v>
      </c>
      <c r="B14641" s="111">
        <f>INDEX(kommuner!C:C,MATCH(_xlfn.NUMBERVALUE(A14641),kommuner!B:B,0))</f>
        <v>5058</v>
      </c>
      <c r="C14641" s="111" t="s">
        <v>127</v>
      </c>
      <c r="D14641" s="111" t="s">
        <v>127</v>
      </c>
      <c r="E14641" s="111" t="s">
        <v>126</v>
      </c>
      <c r="F14641" s="111" t="s">
        <v>172</v>
      </c>
      <c r="G14641" s="111" t="s">
        <v>186</v>
      </c>
      <c r="H14641" s="111" t="s">
        <v>172</v>
      </c>
      <c r="I14641" s="111" t="s">
        <v>186</v>
      </c>
      <c r="J14641" t="str">
        <f t="shared" si="456"/>
        <v>5058SkogMineraljordBarskogSærs høy</v>
      </c>
      <c r="K14641" s="111">
        <v>0.12072674540874306</v>
      </c>
      <c r="L14641" s="111">
        <v>0.85306406685236758</v>
      </c>
      <c r="M14641" s="111">
        <v>6.4056614999681585E-2</v>
      </c>
      <c r="N14641" s="112">
        <f t="shared" si="457"/>
        <v>1.0378474272607923</v>
      </c>
    </row>
    <row r="14642" spans="1:14" x14ac:dyDescent="0.25">
      <c r="A14642" s="111" t="s">
        <v>978</v>
      </c>
      <c r="B14642" s="111">
        <f>INDEX(kommuner!C:C,MATCH(_xlfn.NUMBERVALUE(A14642),kommuner!B:B,0))</f>
        <v>5058</v>
      </c>
      <c r="C14642" s="111" t="s">
        <v>127</v>
      </c>
      <c r="D14642" s="111" t="s">
        <v>127</v>
      </c>
      <c r="E14642" s="111" t="s">
        <v>126</v>
      </c>
      <c r="F14642" s="111" t="s">
        <v>179</v>
      </c>
      <c r="G14642" s="111" t="s">
        <v>180</v>
      </c>
      <c r="H14642" s="111" t="s">
        <v>179</v>
      </c>
      <c r="I14642" s="111" t="s">
        <v>180</v>
      </c>
      <c r="J14642" t="str">
        <f t="shared" si="456"/>
        <v>5058SkogMineraljordBlandingsskogHøy</v>
      </c>
      <c r="K14642" s="111">
        <v>-7.1939050909469406</v>
      </c>
      <c r="L14642" s="111">
        <v>0.85306406685236758</v>
      </c>
      <c r="M14642" s="111">
        <v>6.3979989500968365E-2</v>
      </c>
      <c r="N14642" s="112">
        <f t="shared" si="457"/>
        <v>-6.2768610345936047</v>
      </c>
    </row>
    <row r="14643" spans="1:14" x14ac:dyDescent="0.25">
      <c r="A14643" s="111" t="s">
        <v>978</v>
      </c>
      <c r="B14643" s="111">
        <f>INDEX(kommuner!C:C,MATCH(_xlfn.NUMBERVALUE(A14643),kommuner!B:B,0))</f>
        <v>5058</v>
      </c>
      <c r="C14643" s="111" t="s">
        <v>127</v>
      </c>
      <c r="D14643" s="111" t="s">
        <v>127</v>
      </c>
      <c r="E14643" s="111" t="s">
        <v>126</v>
      </c>
      <c r="F14643" s="111" t="s">
        <v>179</v>
      </c>
      <c r="G14643" s="111" t="s">
        <v>167</v>
      </c>
      <c r="H14643" s="111" t="s">
        <v>179</v>
      </c>
      <c r="I14643" s="111" t="s">
        <v>167</v>
      </c>
      <c r="J14643" t="str">
        <f t="shared" si="456"/>
        <v>5058SkogMineraljordBlandingsskogImpediment</v>
      </c>
      <c r="K14643" s="111">
        <v>-1.0519587113170448</v>
      </c>
      <c r="L14643" s="111">
        <v>0.85306406685236758</v>
      </c>
      <c r="M14643" s="111">
        <v>6.3979989500968365E-2</v>
      </c>
      <c r="N14643" s="112">
        <f t="shared" si="457"/>
        <v>-0.13491465496370883</v>
      </c>
    </row>
    <row r="14644" spans="1:14" x14ac:dyDescent="0.25">
      <c r="A14644" s="111" t="s">
        <v>978</v>
      </c>
      <c r="B14644" s="111">
        <f>INDEX(kommuner!C:C,MATCH(_xlfn.NUMBERVALUE(A14644),kommuner!B:B,0))</f>
        <v>5058</v>
      </c>
      <c r="C14644" s="111" t="s">
        <v>127</v>
      </c>
      <c r="D14644" s="111" t="s">
        <v>127</v>
      </c>
      <c r="E14644" s="111" t="s">
        <v>126</v>
      </c>
      <c r="F14644" s="111" t="s">
        <v>179</v>
      </c>
      <c r="G14644" s="111" t="s">
        <v>190</v>
      </c>
      <c r="H14644" s="111" t="s">
        <v>179</v>
      </c>
      <c r="I14644" s="111" t="s">
        <v>190</v>
      </c>
      <c r="J14644" t="str">
        <f t="shared" si="456"/>
        <v>5058SkogMineraljordBlandingsskogLav</v>
      </c>
      <c r="K14644" s="111">
        <v>-1.7812179955424279</v>
      </c>
      <c r="L14644" s="111">
        <v>0.85306406685236758</v>
      </c>
      <c r="M14644" s="111">
        <v>6.3979989500968365E-2</v>
      </c>
      <c r="N14644" s="112">
        <f t="shared" si="457"/>
        <v>-0.86417393918909191</v>
      </c>
    </row>
    <row r="14645" spans="1:14" x14ac:dyDescent="0.25">
      <c r="A14645" s="111" t="s">
        <v>978</v>
      </c>
      <c r="B14645" s="111">
        <f>INDEX(kommuner!C:C,MATCH(_xlfn.NUMBERVALUE(A14645),kommuner!B:B,0))</f>
        <v>5058</v>
      </c>
      <c r="C14645" s="111" t="s">
        <v>127</v>
      </c>
      <c r="D14645" s="111" t="s">
        <v>127</v>
      </c>
      <c r="E14645" s="111" t="s">
        <v>126</v>
      </c>
      <c r="F14645" s="111" t="s">
        <v>179</v>
      </c>
      <c r="G14645" s="111" t="s">
        <v>173</v>
      </c>
      <c r="H14645" s="111" t="s">
        <v>179</v>
      </c>
      <c r="I14645" s="111" t="s">
        <v>173</v>
      </c>
      <c r="J14645" t="str">
        <f t="shared" si="456"/>
        <v>5058SkogMineraljordBlandingsskogMiddels</v>
      </c>
      <c r="K14645" s="111">
        <v>-3.4741824145851954</v>
      </c>
      <c r="L14645" s="111">
        <v>0.85306406685236758</v>
      </c>
      <c r="M14645" s="111">
        <v>6.3979989500968365E-2</v>
      </c>
      <c r="N14645" s="112">
        <f t="shared" si="457"/>
        <v>-2.5571383582318594</v>
      </c>
    </row>
    <row r="14646" spans="1:14" x14ac:dyDescent="0.25">
      <c r="A14646" s="111" t="s">
        <v>978</v>
      </c>
      <c r="B14646" s="111">
        <f>INDEX(kommuner!C:C,MATCH(_xlfn.NUMBERVALUE(A14646),kommuner!B:B,0))</f>
        <v>5058</v>
      </c>
      <c r="C14646" s="111" t="s">
        <v>127</v>
      </c>
      <c r="D14646" s="111" t="s">
        <v>127</v>
      </c>
      <c r="E14646" s="111" t="s">
        <v>126</v>
      </c>
      <c r="F14646" s="111" t="s">
        <v>179</v>
      </c>
      <c r="G14646" s="111" t="s">
        <v>186</v>
      </c>
      <c r="H14646" s="111" t="s">
        <v>179</v>
      </c>
      <c r="I14646" s="111" t="s">
        <v>186</v>
      </c>
      <c r="J14646" t="str">
        <f t="shared" si="456"/>
        <v>5058SkogMineraljordBlandingsskogSærs høy</v>
      </c>
      <c r="K14646" s="111">
        <v>-2.9395925245326562</v>
      </c>
      <c r="L14646" s="111">
        <v>0.85306406685236758</v>
      </c>
      <c r="M14646" s="111">
        <v>6.3979989500968365E-2</v>
      </c>
      <c r="N14646" s="112">
        <f t="shared" si="457"/>
        <v>-2.0225484681793202</v>
      </c>
    </row>
    <row r="14647" spans="1:14" x14ac:dyDescent="0.25">
      <c r="A14647" s="111" t="s">
        <v>978</v>
      </c>
      <c r="B14647" s="111">
        <f>INDEX(kommuner!C:C,MATCH(_xlfn.NUMBERVALUE(A14647),kommuner!B:B,0))</f>
        <v>5058</v>
      </c>
      <c r="C14647" s="111" t="s">
        <v>127</v>
      </c>
      <c r="D14647" s="111" t="s">
        <v>127</v>
      </c>
      <c r="E14647" s="111" t="s">
        <v>126</v>
      </c>
      <c r="F14647" s="111" t="s">
        <v>185</v>
      </c>
      <c r="G14647" s="111" t="s">
        <v>180</v>
      </c>
      <c r="H14647" s="111" t="s">
        <v>185</v>
      </c>
      <c r="I14647" s="111" t="s">
        <v>180</v>
      </c>
      <c r="J14647" t="str">
        <f t="shared" si="456"/>
        <v>5058SkogMineraljordLauvskogHøy</v>
      </c>
      <c r="K14647" s="111">
        <v>-3.9961118073383664</v>
      </c>
      <c r="L14647" s="111">
        <v>0.85306406685236758</v>
      </c>
      <c r="M14647" s="111">
        <v>6.3979989500968365E-2</v>
      </c>
      <c r="N14647" s="112">
        <f t="shared" si="457"/>
        <v>-3.0790677509850304</v>
      </c>
    </row>
    <row r="14648" spans="1:14" x14ac:dyDescent="0.25">
      <c r="A14648" s="111" t="s">
        <v>978</v>
      </c>
      <c r="B14648" s="111">
        <f>INDEX(kommuner!C:C,MATCH(_xlfn.NUMBERVALUE(A14648),kommuner!B:B,0))</f>
        <v>5058</v>
      </c>
      <c r="C14648" s="111" t="s">
        <v>127</v>
      </c>
      <c r="D14648" s="111" t="s">
        <v>127</v>
      </c>
      <c r="E14648" s="111" t="s">
        <v>126</v>
      </c>
      <c r="F14648" s="111" t="s">
        <v>185</v>
      </c>
      <c r="G14648" s="111" t="s">
        <v>167</v>
      </c>
      <c r="H14648" s="111" t="s">
        <v>185</v>
      </c>
      <c r="I14648" s="111" t="s">
        <v>167</v>
      </c>
      <c r="J14648" t="str">
        <f t="shared" si="456"/>
        <v>5058SkogMineraljordLauvskogImpediment</v>
      </c>
      <c r="K14648" s="111">
        <v>-1.0417316356348201</v>
      </c>
      <c r="L14648" s="111">
        <v>0.85306406685236758</v>
      </c>
      <c r="M14648" s="111">
        <v>6.3979989500968365E-2</v>
      </c>
      <c r="N14648" s="112">
        <f t="shared" si="457"/>
        <v>-0.12468757928148413</v>
      </c>
    </row>
    <row r="14649" spans="1:14" x14ac:dyDescent="0.25">
      <c r="A14649" s="111" t="s">
        <v>978</v>
      </c>
      <c r="B14649" s="111">
        <f>INDEX(kommuner!C:C,MATCH(_xlfn.NUMBERVALUE(A14649),kommuner!B:B,0))</f>
        <v>5058</v>
      </c>
      <c r="C14649" s="111" t="s">
        <v>127</v>
      </c>
      <c r="D14649" s="111" t="s">
        <v>127</v>
      </c>
      <c r="E14649" s="111" t="s">
        <v>126</v>
      </c>
      <c r="F14649" s="111" t="s">
        <v>185</v>
      </c>
      <c r="G14649" s="111" t="s">
        <v>190</v>
      </c>
      <c r="H14649" s="111" t="s">
        <v>185</v>
      </c>
      <c r="I14649" s="111" t="s">
        <v>190</v>
      </c>
      <c r="J14649" t="str">
        <f t="shared" si="456"/>
        <v>5058SkogMineraljordLauvskogLav</v>
      </c>
      <c r="K14649" s="111">
        <v>-8.9748170935426599E-2</v>
      </c>
      <c r="L14649" s="111">
        <v>0.85306406685236758</v>
      </c>
      <c r="M14649" s="111">
        <v>6.3979989500968365E-2</v>
      </c>
      <c r="N14649" s="112">
        <f t="shared" si="457"/>
        <v>0.82729588541790933</v>
      </c>
    </row>
    <row r="14650" spans="1:14" x14ac:dyDescent="0.25">
      <c r="A14650" s="111" t="s">
        <v>978</v>
      </c>
      <c r="B14650" s="111">
        <f>INDEX(kommuner!C:C,MATCH(_xlfn.NUMBERVALUE(A14650),kommuner!B:B,0))</f>
        <v>5058</v>
      </c>
      <c r="C14650" s="111" t="s">
        <v>127</v>
      </c>
      <c r="D14650" s="111" t="s">
        <v>127</v>
      </c>
      <c r="E14650" s="111" t="s">
        <v>126</v>
      </c>
      <c r="F14650" s="111" t="s">
        <v>185</v>
      </c>
      <c r="G14650" s="111" t="s">
        <v>173</v>
      </c>
      <c r="H14650" s="111" t="s">
        <v>185</v>
      </c>
      <c r="I14650" s="111" t="s">
        <v>173</v>
      </c>
      <c r="J14650" t="str">
        <f t="shared" si="456"/>
        <v>5058SkogMineraljordLauvskogMiddels</v>
      </c>
      <c r="K14650" s="111">
        <v>-2.4407766010203638</v>
      </c>
      <c r="L14650" s="111">
        <v>0.85306406685236758</v>
      </c>
      <c r="M14650" s="111">
        <v>6.3979989500968365E-2</v>
      </c>
      <c r="N14650" s="112">
        <f t="shared" si="457"/>
        <v>-1.523732544667028</v>
      </c>
    </row>
    <row r="14651" spans="1:14" x14ac:dyDescent="0.25">
      <c r="A14651" s="111" t="s">
        <v>978</v>
      </c>
      <c r="B14651" s="111">
        <f>INDEX(kommuner!C:C,MATCH(_xlfn.NUMBERVALUE(A14651),kommuner!B:B,0))</f>
        <v>5058</v>
      </c>
      <c r="C14651" s="111" t="s">
        <v>127</v>
      </c>
      <c r="D14651" s="111" t="s">
        <v>127</v>
      </c>
      <c r="E14651" s="111" t="s">
        <v>126</v>
      </c>
      <c r="F14651" s="111" t="s">
        <v>185</v>
      </c>
      <c r="G14651" s="111" t="s">
        <v>186</v>
      </c>
      <c r="H14651" s="111" t="s">
        <v>185</v>
      </c>
      <c r="I14651" s="111" t="s">
        <v>186</v>
      </c>
      <c r="J14651" t="str">
        <f t="shared" si="456"/>
        <v>5058SkogMineraljordLauvskogSærs høy</v>
      </c>
      <c r="K14651" s="111">
        <v>-3.6560473259425113</v>
      </c>
      <c r="L14651" s="111">
        <v>0.85306406685236758</v>
      </c>
      <c r="M14651" s="111">
        <v>6.3979989500968365E-2</v>
      </c>
      <c r="N14651" s="112">
        <f t="shared" si="457"/>
        <v>-2.7390032695891753</v>
      </c>
    </row>
    <row r="14652" spans="1:14" x14ac:dyDescent="0.25">
      <c r="A14652" s="111" t="s">
        <v>978</v>
      </c>
      <c r="B14652" s="111">
        <f>INDEX(kommuner!C:C,MATCH(_xlfn.NUMBERVALUE(A14652),kommuner!B:B,0))</f>
        <v>5058</v>
      </c>
      <c r="C14652" s="111" t="s">
        <v>127</v>
      </c>
      <c r="D14652" s="111" t="s">
        <v>127</v>
      </c>
      <c r="E14652" s="111" t="s">
        <v>123</v>
      </c>
      <c r="F14652" s="111" t="s">
        <v>172</v>
      </c>
      <c r="G14652" s="111" t="s">
        <v>180</v>
      </c>
      <c r="H14652" s="111" t="s">
        <v>172</v>
      </c>
      <c r="I14652" s="111" t="s">
        <v>180</v>
      </c>
      <c r="J14652" t="str">
        <f t="shared" si="456"/>
        <v>5058SkogOrganisk jordBarskogHøy</v>
      </c>
      <c r="K14652" s="111">
        <v>-2.5184559031994138</v>
      </c>
      <c r="L14652" s="111">
        <v>0.92784825435236762</v>
      </c>
      <c r="M14652" s="111">
        <v>0.46518126042825314</v>
      </c>
      <c r="N14652" s="112">
        <f t="shared" si="457"/>
        <v>-1.1254263884187932</v>
      </c>
    </row>
    <row r="14653" spans="1:14" x14ac:dyDescent="0.25">
      <c r="A14653" s="111" t="s">
        <v>978</v>
      </c>
      <c r="B14653" s="111">
        <f>INDEX(kommuner!C:C,MATCH(_xlfn.NUMBERVALUE(A14653),kommuner!B:B,0))</f>
        <v>5058</v>
      </c>
      <c r="C14653" s="111" t="s">
        <v>127</v>
      </c>
      <c r="D14653" s="111" t="s">
        <v>127</v>
      </c>
      <c r="E14653" s="111" t="s">
        <v>123</v>
      </c>
      <c r="F14653" s="111" t="s">
        <v>172</v>
      </c>
      <c r="G14653" s="111" t="s">
        <v>167</v>
      </c>
      <c r="H14653" s="111" t="s">
        <v>172</v>
      </c>
      <c r="I14653" s="111" t="s">
        <v>167</v>
      </c>
      <c r="J14653" t="str">
        <f t="shared" si="456"/>
        <v>5058SkogOrganisk jordBarskogImpediment</v>
      </c>
      <c r="K14653" s="111">
        <v>-0.17137422385314094</v>
      </c>
      <c r="L14653" s="111">
        <v>0.92784825435236762</v>
      </c>
      <c r="M14653" s="111">
        <v>0.46510463492953991</v>
      </c>
      <c r="N14653" s="112">
        <f t="shared" si="457"/>
        <v>1.2215786654287666</v>
      </c>
    </row>
    <row r="14654" spans="1:14" x14ac:dyDescent="0.25">
      <c r="A14654" s="111" t="s">
        <v>978</v>
      </c>
      <c r="B14654" s="111">
        <f>INDEX(kommuner!C:C,MATCH(_xlfn.NUMBERVALUE(A14654),kommuner!B:B,0))</f>
        <v>5058</v>
      </c>
      <c r="C14654" s="111" t="s">
        <v>127</v>
      </c>
      <c r="D14654" s="111" t="s">
        <v>127</v>
      </c>
      <c r="E14654" s="111" t="s">
        <v>123</v>
      </c>
      <c r="F14654" s="111" t="s">
        <v>172</v>
      </c>
      <c r="G14654" s="111" t="s">
        <v>190</v>
      </c>
      <c r="H14654" s="111" t="s">
        <v>172</v>
      </c>
      <c r="I14654" s="111" t="s">
        <v>190</v>
      </c>
      <c r="J14654" t="str">
        <f t="shared" si="456"/>
        <v>5058SkogOrganisk jordBarskogLav</v>
      </c>
      <c r="K14654" s="111">
        <v>-0.50666953101693391</v>
      </c>
      <c r="L14654" s="111">
        <v>0.92784825435236762</v>
      </c>
      <c r="M14654" s="111">
        <v>0.46510463492953991</v>
      </c>
      <c r="N14654" s="112">
        <f t="shared" si="457"/>
        <v>0.88628335826497362</v>
      </c>
    </row>
    <row r="14655" spans="1:14" x14ac:dyDescent="0.25">
      <c r="A14655" s="111" t="s">
        <v>978</v>
      </c>
      <c r="B14655" s="111">
        <f>INDEX(kommuner!C:C,MATCH(_xlfn.NUMBERVALUE(A14655),kommuner!B:B,0))</f>
        <v>5058</v>
      </c>
      <c r="C14655" s="111" t="s">
        <v>127</v>
      </c>
      <c r="D14655" s="111" t="s">
        <v>127</v>
      </c>
      <c r="E14655" s="111" t="s">
        <v>123</v>
      </c>
      <c r="F14655" s="111" t="s">
        <v>172</v>
      </c>
      <c r="G14655" s="111" t="s">
        <v>173</v>
      </c>
      <c r="H14655" s="111" t="s">
        <v>172</v>
      </c>
      <c r="I14655" s="111" t="s">
        <v>173</v>
      </c>
      <c r="J14655" t="str">
        <f t="shared" si="456"/>
        <v>5058SkogOrganisk jordBarskogMiddels</v>
      </c>
      <c r="K14655" s="111">
        <v>-1.5571490961494638</v>
      </c>
      <c r="L14655" s="111">
        <v>0.92784825435236762</v>
      </c>
      <c r="M14655" s="111">
        <v>0.46518126042825314</v>
      </c>
      <c r="N14655" s="112">
        <f t="shared" si="457"/>
        <v>-0.16411958136884308</v>
      </c>
    </row>
    <row r="14656" spans="1:14" x14ac:dyDescent="0.25">
      <c r="A14656" s="111" t="s">
        <v>978</v>
      </c>
      <c r="B14656" s="111">
        <f>INDEX(kommuner!C:C,MATCH(_xlfn.NUMBERVALUE(A14656),kommuner!B:B,0))</f>
        <v>5058</v>
      </c>
      <c r="C14656" s="111" t="s">
        <v>127</v>
      </c>
      <c r="D14656" s="111" t="s">
        <v>127</v>
      </c>
      <c r="E14656" s="111" t="s">
        <v>123</v>
      </c>
      <c r="F14656" s="111" t="s">
        <v>172</v>
      </c>
      <c r="G14656" s="111" t="s">
        <v>186</v>
      </c>
      <c r="H14656" s="111" t="s">
        <v>172</v>
      </c>
      <c r="I14656" s="111" t="s">
        <v>186</v>
      </c>
      <c r="J14656" t="str">
        <f t="shared" si="456"/>
        <v>5058SkogOrganisk jordBarskogSærs høy</v>
      </c>
      <c r="K14656" s="111">
        <v>2.5548655235722699</v>
      </c>
      <c r="L14656" s="111">
        <v>0.92784825435236762</v>
      </c>
      <c r="M14656" s="111">
        <v>0.46518126042825314</v>
      </c>
      <c r="N14656" s="112">
        <f t="shared" si="457"/>
        <v>3.9478950383528906</v>
      </c>
    </row>
    <row r="14657" spans="1:14" x14ac:dyDescent="0.25">
      <c r="A14657" s="111" t="s">
        <v>978</v>
      </c>
      <c r="B14657" s="111">
        <f>INDEX(kommuner!C:C,MATCH(_xlfn.NUMBERVALUE(A14657),kommuner!B:B,0))</f>
        <v>5058</v>
      </c>
      <c r="C14657" s="111" t="s">
        <v>127</v>
      </c>
      <c r="D14657" s="111" t="s">
        <v>127</v>
      </c>
      <c r="E14657" s="111" t="s">
        <v>123</v>
      </c>
      <c r="F14657" s="111" t="s">
        <v>179</v>
      </c>
      <c r="G14657" s="111" t="s">
        <v>180</v>
      </c>
      <c r="H14657" s="111" t="s">
        <v>179</v>
      </c>
      <c r="I14657" s="111" t="s">
        <v>180</v>
      </c>
      <c r="J14657" t="str">
        <f t="shared" si="456"/>
        <v>5058SkogOrganisk jordBlandingsskogHøy</v>
      </c>
      <c r="K14657" s="111">
        <v>-5.5554344456832343</v>
      </c>
      <c r="L14657" s="111">
        <v>0.92784825435236762</v>
      </c>
      <c r="M14657" s="111">
        <v>0.46510463492953991</v>
      </c>
      <c r="N14657" s="112">
        <f t="shared" si="457"/>
        <v>-4.1624815564013264</v>
      </c>
    </row>
    <row r="14658" spans="1:14" x14ac:dyDescent="0.25">
      <c r="A14658" s="111" t="s">
        <v>978</v>
      </c>
      <c r="B14658" s="111">
        <f>INDEX(kommuner!C:C,MATCH(_xlfn.NUMBERVALUE(A14658),kommuner!B:B,0))</f>
        <v>5058</v>
      </c>
      <c r="C14658" s="111" t="s">
        <v>127</v>
      </c>
      <c r="D14658" s="111" t="s">
        <v>127</v>
      </c>
      <c r="E14658" s="111" t="s">
        <v>123</v>
      </c>
      <c r="F14658" s="111" t="s">
        <v>179</v>
      </c>
      <c r="G14658" s="111" t="s">
        <v>167</v>
      </c>
      <c r="H14658" s="111" t="s">
        <v>179</v>
      </c>
      <c r="I14658" s="111" t="s">
        <v>167</v>
      </c>
      <c r="J14658" t="str">
        <f t="shared" si="456"/>
        <v>5058SkogOrganisk jordBlandingsskogImpediment</v>
      </c>
      <c r="K14658" s="111">
        <v>-0.28586344175800005</v>
      </c>
      <c r="L14658" s="111">
        <v>0.92784825435236762</v>
      </c>
      <c r="M14658" s="111">
        <v>0.46510463492953991</v>
      </c>
      <c r="N14658" s="112">
        <f t="shared" si="457"/>
        <v>1.1070894475239075</v>
      </c>
    </row>
    <row r="14659" spans="1:14" x14ac:dyDescent="0.25">
      <c r="A14659" s="111" t="s">
        <v>978</v>
      </c>
      <c r="B14659" s="111">
        <f>INDEX(kommuner!C:C,MATCH(_xlfn.NUMBERVALUE(A14659),kommuner!B:B,0))</f>
        <v>5058</v>
      </c>
      <c r="C14659" s="111" t="s">
        <v>127</v>
      </c>
      <c r="D14659" s="111" t="s">
        <v>127</v>
      </c>
      <c r="E14659" s="111" t="s">
        <v>123</v>
      </c>
      <c r="F14659" s="111" t="s">
        <v>179</v>
      </c>
      <c r="G14659" s="111" t="s">
        <v>190</v>
      </c>
      <c r="H14659" s="111" t="s">
        <v>179</v>
      </c>
      <c r="I14659" s="111" t="s">
        <v>190</v>
      </c>
      <c r="J14659" t="str">
        <f t="shared" ref="J14659:J14722" si="458">B14659&amp;C14659&amp;E14659&amp;IF(C14659="Skog",F14659&amp;G14659,"")</f>
        <v>5058SkogOrganisk jordBlandingsskogLav</v>
      </c>
      <c r="K14659" s="111">
        <v>-1.2347339377887629</v>
      </c>
      <c r="L14659" s="111">
        <v>0.92784825435236762</v>
      </c>
      <c r="M14659" s="111">
        <v>0.46510463492953991</v>
      </c>
      <c r="N14659" s="112">
        <f t="shared" ref="N14659:N14722" si="459">SUM(K14659:M14659)</f>
        <v>0.15821895149314458</v>
      </c>
    </row>
    <row r="14660" spans="1:14" x14ac:dyDescent="0.25">
      <c r="A14660" s="111" t="s">
        <v>978</v>
      </c>
      <c r="B14660" s="111">
        <f>INDEX(kommuner!C:C,MATCH(_xlfn.NUMBERVALUE(A14660),kommuner!B:B,0))</f>
        <v>5058</v>
      </c>
      <c r="C14660" s="111" t="s">
        <v>127</v>
      </c>
      <c r="D14660" s="111" t="s">
        <v>127</v>
      </c>
      <c r="E14660" s="111" t="s">
        <v>123</v>
      </c>
      <c r="F14660" s="111" t="s">
        <v>179</v>
      </c>
      <c r="G14660" s="111" t="s">
        <v>173</v>
      </c>
      <c r="H14660" s="111" t="s">
        <v>179</v>
      </c>
      <c r="I14660" s="111" t="s">
        <v>173</v>
      </c>
      <c r="J14660" t="str">
        <f t="shared" si="458"/>
        <v>5058SkogOrganisk jordBlandingsskogMiddels</v>
      </c>
      <c r="K14660" s="111">
        <v>-2.4239591752717748</v>
      </c>
      <c r="L14660" s="111">
        <v>0.92784825435236762</v>
      </c>
      <c r="M14660" s="111">
        <v>0.46510463492953991</v>
      </c>
      <c r="N14660" s="112">
        <f t="shared" si="459"/>
        <v>-1.0310062859898674</v>
      </c>
    </row>
    <row r="14661" spans="1:14" x14ac:dyDescent="0.25">
      <c r="A14661" s="111" t="s">
        <v>978</v>
      </c>
      <c r="B14661" s="111">
        <f>INDEX(kommuner!C:C,MATCH(_xlfn.NUMBERVALUE(A14661),kommuner!B:B,0))</f>
        <v>5058</v>
      </c>
      <c r="C14661" s="111" t="s">
        <v>127</v>
      </c>
      <c r="D14661" s="111" t="s">
        <v>127</v>
      </c>
      <c r="E14661" s="111" t="s">
        <v>123</v>
      </c>
      <c r="F14661" s="111" t="s">
        <v>179</v>
      </c>
      <c r="G14661" s="111" t="s">
        <v>186</v>
      </c>
      <c r="H14661" s="111" t="s">
        <v>179</v>
      </c>
      <c r="I14661" s="111" t="s">
        <v>186</v>
      </c>
      <c r="J14661" t="str">
        <f t="shared" si="458"/>
        <v>5058SkogOrganisk jordBlandingsskogSærs høy</v>
      </c>
      <c r="K14661" s="111">
        <v>-1.5726115302258048</v>
      </c>
      <c r="L14661" s="111">
        <v>0.92784825435236762</v>
      </c>
      <c r="M14661" s="111">
        <v>0.46510463492953991</v>
      </c>
      <c r="N14661" s="112">
        <f t="shared" si="459"/>
        <v>-0.17965864094389727</v>
      </c>
    </row>
    <row r="14662" spans="1:14" x14ac:dyDescent="0.25">
      <c r="A14662" s="111" t="s">
        <v>978</v>
      </c>
      <c r="B14662" s="111">
        <f>INDEX(kommuner!C:C,MATCH(_xlfn.NUMBERVALUE(A14662),kommuner!B:B,0))</f>
        <v>5058</v>
      </c>
      <c r="C14662" s="111" t="s">
        <v>127</v>
      </c>
      <c r="D14662" s="111" t="s">
        <v>127</v>
      </c>
      <c r="E14662" s="111" t="s">
        <v>123</v>
      </c>
      <c r="F14662" s="111" t="s">
        <v>185</v>
      </c>
      <c r="G14662" s="111" t="s">
        <v>180</v>
      </c>
      <c r="H14662" s="111" t="s">
        <v>185</v>
      </c>
      <c r="I14662" s="111" t="s">
        <v>180</v>
      </c>
      <c r="J14662" t="str">
        <f t="shared" si="458"/>
        <v>5058SkogOrganisk jordLauvskogHøy</v>
      </c>
      <c r="K14662" s="111">
        <v>-1.9913688882377358</v>
      </c>
      <c r="L14662" s="111">
        <v>0.92784825435236762</v>
      </c>
      <c r="M14662" s="111">
        <v>0.46510463492953991</v>
      </c>
      <c r="N14662" s="112">
        <f t="shared" si="459"/>
        <v>-0.59841599895582831</v>
      </c>
    </row>
    <row r="14663" spans="1:14" x14ac:dyDescent="0.25">
      <c r="A14663" s="111" t="s">
        <v>978</v>
      </c>
      <c r="B14663" s="111">
        <f>INDEX(kommuner!C:C,MATCH(_xlfn.NUMBERVALUE(A14663),kommuner!B:B,0))</f>
        <v>5058</v>
      </c>
      <c r="C14663" s="111" t="s">
        <v>127</v>
      </c>
      <c r="D14663" s="111" t="s">
        <v>127</v>
      </c>
      <c r="E14663" s="111" t="s">
        <v>123</v>
      </c>
      <c r="F14663" s="111" t="s">
        <v>185</v>
      </c>
      <c r="G14663" s="111" t="s">
        <v>167</v>
      </c>
      <c r="H14663" s="111" t="s">
        <v>185</v>
      </c>
      <c r="I14663" s="111" t="s">
        <v>167</v>
      </c>
      <c r="J14663" t="str">
        <f t="shared" si="458"/>
        <v>5058SkogOrganisk jordLauvskogImpediment</v>
      </c>
      <c r="K14663" s="111">
        <v>0.35000626494250675</v>
      </c>
      <c r="L14663" s="111">
        <v>0.92784825435236762</v>
      </c>
      <c r="M14663" s="111">
        <v>0.46510463492953991</v>
      </c>
      <c r="N14663" s="112">
        <f t="shared" si="459"/>
        <v>1.7429591542244141</v>
      </c>
    </row>
    <row r="14664" spans="1:14" x14ac:dyDescent="0.25">
      <c r="A14664" s="111" t="s">
        <v>978</v>
      </c>
      <c r="B14664" s="111">
        <f>INDEX(kommuner!C:C,MATCH(_xlfn.NUMBERVALUE(A14664),kommuner!B:B,0))</f>
        <v>5058</v>
      </c>
      <c r="C14664" s="111" t="s">
        <v>127</v>
      </c>
      <c r="D14664" s="111" t="s">
        <v>127</v>
      </c>
      <c r="E14664" s="111" t="s">
        <v>123</v>
      </c>
      <c r="F14664" s="111" t="s">
        <v>185</v>
      </c>
      <c r="G14664" s="111" t="s">
        <v>190</v>
      </c>
      <c r="H14664" s="111" t="s">
        <v>185</v>
      </c>
      <c r="I14664" s="111" t="s">
        <v>190</v>
      </c>
      <c r="J14664" t="str">
        <f t="shared" si="458"/>
        <v>5058SkogOrganisk jordLauvskogLav</v>
      </c>
      <c r="K14664" s="111">
        <v>1.1144075558526714</v>
      </c>
      <c r="L14664" s="111">
        <v>0.92784825435236762</v>
      </c>
      <c r="M14664" s="111">
        <v>0.46510463492953991</v>
      </c>
      <c r="N14664" s="112">
        <f t="shared" si="459"/>
        <v>2.5073604451345788</v>
      </c>
    </row>
    <row r="14665" spans="1:14" x14ac:dyDescent="0.25">
      <c r="A14665" s="111" t="s">
        <v>978</v>
      </c>
      <c r="B14665" s="111">
        <f>INDEX(kommuner!C:C,MATCH(_xlfn.NUMBERVALUE(A14665),kommuner!B:B,0))</f>
        <v>5058</v>
      </c>
      <c r="C14665" s="111" t="s">
        <v>127</v>
      </c>
      <c r="D14665" s="111" t="s">
        <v>127</v>
      </c>
      <c r="E14665" s="111" t="s">
        <v>123</v>
      </c>
      <c r="F14665" s="111" t="s">
        <v>185</v>
      </c>
      <c r="G14665" s="111" t="s">
        <v>173</v>
      </c>
      <c r="H14665" s="111" t="s">
        <v>185</v>
      </c>
      <c r="I14665" s="111" t="s">
        <v>173</v>
      </c>
      <c r="J14665" t="str">
        <f t="shared" si="458"/>
        <v>5058SkogOrganisk jordLauvskogMiddels</v>
      </c>
      <c r="K14665" s="111">
        <v>-0.62664468270982987</v>
      </c>
      <c r="L14665" s="111">
        <v>0.92784825435236762</v>
      </c>
      <c r="M14665" s="111">
        <v>0.46510463492953991</v>
      </c>
      <c r="N14665" s="112">
        <f t="shared" si="459"/>
        <v>0.76630820657207765</v>
      </c>
    </row>
    <row r="14666" spans="1:14" x14ac:dyDescent="0.25">
      <c r="A14666" s="111" t="s">
        <v>978</v>
      </c>
      <c r="B14666" s="111">
        <f>INDEX(kommuner!C:C,MATCH(_xlfn.NUMBERVALUE(A14666),kommuner!B:B,0))</f>
        <v>5058</v>
      </c>
      <c r="C14666" s="111" t="s">
        <v>127</v>
      </c>
      <c r="D14666" s="111" t="s">
        <v>127</v>
      </c>
      <c r="E14666" s="111" t="s">
        <v>123</v>
      </c>
      <c r="F14666" s="111" t="s">
        <v>185</v>
      </c>
      <c r="G14666" s="111" t="s">
        <v>186</v>
      </c>
      <c r="H14666" s="111" t="s">
        <v>185</v>
      </c>
      <c r="I14666" s="111" t="s">
        <v>186</v>
      </c>
      <c r="J14666" t="str">
        <f t="shared" si="458"/>
        <v>5058SkogOrganisk jordLauvskogSærs høy</v>
      </c>
      <c r="K14666" s="111">
        <v>-1.8997279926091779</v>
      </c>
      <c r="L14666" s="111">
        <v>0.92784825435236762</v>
      </c>
      <c r="M14666" s="111">
        <v>0.46510463492953991</v>
      </c>
      <c r="N14666" s="112">
        <f t="shared" si="459"/>
        <v>-0.50677510332727038</v>
      </c>
    </row>
    <row r="14667" spans="1:14" x14ac:dyDescent="0.25">
      <c r="A14667" s="111" t="s">
        <v>978</v>
      </c>
      <c r="B14667" s="111">
        <f>INDEX(kommuner!C:C,MATCH(_xlfn.NUMBERVALUE(A14667),kommuner!B:B,0))</f>
        <v>5058</v>
      </c>
      <c r="C14667" s="111" t="s">
        <v>83</v>
      </c>
      <c r="D14667" s="111" t="s">
        <v>83</v>
      </c>
      <c r="E14667" s="111" t="s">
        <v>126</v>
      </c>
      <c r="F14667" s="111" t="s">
        <v>139</v>
      </c>
      <c r="G14667" s="111" t="s">
        <v>139</v>
      </c>
      <c r="H14667" s="111" t="s">
        <v>139</v>
      </c>
      <c r="I14667" s="111" t="s">
        <v>139</v>
      </c>
      <c r="J14667" t="str">
        <f t="shared" si="458"/>
        <v>5058Utbygd arealMineraljord</v>
      </c>
      <c r="K14667" s="111">
        <v>-0.30524336409547759</v>
      </c>
      <c r="L14667" s="111">
        <v>0</v>
      </c>
      <c r="M14667" s="111">
        <v>1.303047089454229E-2</v>
      </c>
      <c r="N14667" s="112">
        <f t="shared" si="459"/>
        <v>-0.2922128932009353</v>
      </c>
    </row>
    <row r="14668" spans="1:14" x14ac:dyDescent="0.25">
      <c r="A14668" s="111" t="s">
        <v>978</v>
      </c>
      <c r="B14668" s="111">
        <f>INDEX(kommuner!C:C,MATCH(_xlfn.NUMBERVALUE(A14668),kommuner!B:B,0))</f>
        <v>5058</v>
      </c>
      <c r="C14668" s="111" t="s">
        <v>83</v>
      </c>
      <c r="D14668" s="111" t="s">
        <v>83</v>
      </c>
      <c r="E14668" s="111" t="s">
        <v>123</v>
      </c>
      <c r="F14668" s="111" t="s">
        <v>139</v>
      </c>
      <c r="G14668" s="111" t="s">
        <v>139</v>
      </c>
      <c r="H14668" s="111" t="s">
        <v>139</v>
      </c>
      <c r="I14668" s="111" t="s">
        <v>139</v>
      </c>
      <c r="J14668" t="str">
        <f t="shared" si="458"/>
        <v>5058Utbygd arealOrganisk jord</v>
      </c>
      <c r="K14668" s="111">
        <v>29.011421395201612</v>
      </c>
      <c r="L14668" s="111">
        <v>0</v>
      </c>
      <c r="M14668" s="111">
        <v>1.303047089454229E-2</v>
      </c>
      <c r="N14668" s="112">
        <f t="shared" si="459"/>
        <v>29.024451866096154</v>
      </c>
    </row>
    <row r="14669" spans="1:14" x14ac:dyDescent="0.25">
      <c r="A14669" s="111" t="s">
        <v>978</v>
      </c>
      <c r="B14669" s="111">
        <f>INDEX(kommuner!C:C,MATCH(_xlfn.NUMBERVALUE(A14669),kommuner!B:B,0))</f>
        <v>5058</v>
      </c>
      <c r="C14669" s="111" t="s">
        <v>181</v>
      </c>
      <c r="D14669" s="111" t="s">
        <v>181</v>
      </c>
      <c r="E14669" s="111" t="s">
        <v>123</v>
      </c>
      <c r="F14669" s="111" t="s">
        <v>139</v>
      </c>
      <c r="G14669" s="111" t="s">
        <v>139</v>
      </c>
      <c r="H14669" s="111" t="s">
        <v>139</v>
      </c>
      <c r="I14669" s="111" t="s">
        <v>139</v>
      </c>
      <c r="J14669" t="str">
        <f t="shared" si="458"/>
        <v>5058Vann og myrOrganisk jord</v>
      </c>
      <c r="K14669" s="111">
        <v>-0.29766799726667431</v>
      </c>
      <c r="L14669" s="111">
        <v>0</v>
      </c>
      <c r="M14669" s="111">
        <v>0</v>
      </c>
      <c r="N14669" s="112">
        <f t="shared" si="459"/>
        <v>-0.29766799726667431</v>
      </c>
    </row>
    <row r="14670" spans="1:14" x14ac:dyDescent="0.25">
      <c r="A14670" s="111" t="s">
        <v>979</v>
      </c>
      <c r="B14670" s="111">
        <f>INDEX(kommuner!C:C,MATCH(_xlfn.NUMBERVALUE(A14670),kommuner!B:B,0))</f>
        <v>5020</v>
      </c>
      <c r="C14670" s="111" t="s">
        <v>82</v>
      </c>
      <c r="D14670" s="111" t="s">
        <v>82</v>
      </c>
      <c r="E14670" s="111" t="s">
        <v>126</v>
      </c>
      <c r="F14670" s="111" t="s">
        <v>139</v>
      </c>
      <c r="G14670" s="111" t="s">
        <v>139</v>
      </c>
      <c r="H14670" s="111" t="s">
        <v>139</v>
      </c>
      <c r="I14670" s="111" t="s">
        <v>139</v>
      </c>
      <c r="J14670" t="str">
        <f t="shared" si="458"/>
        <v>5020Annen utmarkMineraljord</v>
      </c>
      <c r="K14670" s="111">
        <v>-7.1122377479755403E-2</v>
      </c>
      <c r="L14670" s="111">
        <v>0</v>
      </c>
      <c r="M14670" s="111">
        <v>0</v>
      </c>
      <c r="N14670" s="112">
        <f t="shared" si="459"/>
        <v>-7.1122377479755403E-2</v>
      </c>
    </row>
    <row r="14671" spans="1:14" x14ac:dyDescent="0.25">
      <c r="A14671" s="111" t="s">
        <v>979</v>
      </c>
      <c r="B14671" s="111">
        <f>INDEX(kommuner!C:C,MATCH(_xlfn.NUMBERVALUE(A14671),kommuner!B:B,0))</f>
        <v>5020</v>
      </c>
      <c r="C14671" s="111" t="s">
        <v>121</v>
      </c>
      <c r="D14671" s="111" t="s">
        <v>121</v>
      </c>
      <c r="E14671" s="111" t="s">
        <v>126</v>
      </c>
      <c r="F14671" s="111" t="s">
        <v>139</v>
      </c>
      <c r="G14671" s="111" t="s">
        <v>139</v>
      </c>
      <c r="H14671" s="111" t="s">
        <v>139</v>
      </c>
      <c r="I14671" s="111" t="s">
        <v>139</v>
      </c>
      <c r="J14671" t="str">
        <f t="shared" si="458"/>
        <v>5020BeiteMineraljord</v>
      </c>
      <c r="K14671" s="111">
        <v>-0.96338340838695502</v>
      </c>
      <c r="L14671" s="111">
        <v>0</v>
      </c>
      <c r="M14671" s="111">
        <v>1.2448711246839999E-7</v>
      </c>
      <c r="N14671" s="112">
        <f t="shared" si="459"/>
        <v>-0.96338328389984251</v>
      </c>
    </row>
    <row r="14672" spans="1:14" x14ac:dyDescent="0.25">
      <c r="A14672" s="111" t="s">
        <v>979</v>
      </c>
      <c r="B14672" s="111">
        <f>INDEX(kommuner!C:C,MATCH(_xlfn.NUMBERVALUE(A14672),kommuner!B:B,0))</f>
        <v>5020</v>
      </c>
      <c r="C14672" s="111" t="s">
        <v>121</v>
      </c>
      <c r="D14672" s="111" t="s">
        <v>121</v>
      </c>
      <c r="E14672" s="111" t="s">
        <v>123</v>
      </c>
      <c r="F14672" s="111" t="s">
        <v>139</v>
      </c>
      <c r="G14672" s="111" t="s">
        <v>139</v>
      </c>
      <c r="H14672" s="111" t="s">
        <v>139</v>
      </c>
      <c r="I14672" s="111" t="s">
        <v>139</v>
      </c>
      <c r="J14672" t="str">
        <f t="shared" si="458"/>
        <v>5020BeiteOrganisk jord</v>
      </c>
      <c r="K14672" s="111">
        <v>12.077525935985037</v>
      </c>
      <c r="L14672" s="111">
        <v>1.6412500000000001</v>
      </c>
      <c r="M14672" s="111">
        <v>0</v>
      </c>
      <c r="N14672" s="112">
        <f t="shared" si="459"/>
        <v>13.718775935985036</v>
      </c>
    </row>
    <row r="14673" spans="1:14" x14ac:dyDescent="0.25">
      <c r="A14673" s="111" t="s">
        <v>979</v>
      </c>
      <c r="B14673" s="111">
        <f>INDEX(kommuner!C:C,MATCH(_xlfn.NUMBERVALUE(A14673),kommuner!B:B,0))</f>
        <v>5020</v>
      </c>
      <c r="C14673" s="111" t="s">
        <v>84</v>
      </c>
      <c r="D14673" s="111" t="s">
        <v>84</v>
      </c>
      <c r="E14673" s="111" t="s">
        <v>126</v>
      </c>
      <c r="F14673" s="111" t="s">
        <v>139</v>
      </c>
      <c r="G14673" s="111" t="s">
        <v>139</v>
      </c>
      <c r="H14673" s="111" t="s">
        <v>139</v>
      </c>
      <c r="I14673" s="111" t="s">
        <v>139</v>
      </c>
      <c r="J14673" t="str">
        <f t="shared" si="458"/>
        <v>5020Dyrket markMineraljord</v>
      </c>
      <c r="K14673" s="111">
        <v>-0.19847781863867889</v>
      </c>
      <c r="L14673" s="111">
        <v>0</v>
      </c>
      <c r="M14673" s="111">
        <v>0</v>
      </c>
      <c r="N14673" s="112">
        <f t="shared" si="459"/>
        <v>-0.19847781863867889</v>
      </c>
    </row>
    <row r="14674" spans="1:14" x14ac:dyDescent="0.25">
      <c r="A14674" s="111" t="s">
        <v>979</v>
      </c>
      <c r="B14674" s="111">
        <f>INDEX(kommuner!C:C,MATCH(_xlfn.NUMBERVALUE(A14674),kommuner!B:B,0))</f>
        <v>5020</v>
      </c>
      <c r="C14674" s="111" t="s">
        <v>84</v>
      </c>
      <c r="D14674" s="111" t="s">
        <v>84</v>
      </c>
      <c r="E14674" s="111" t="s">
        <v>123</v>
      </c>
      <c r="F14674" s="111" t="s">
        <v>139</v>
      </c>
      <c r="G14674" s="111" t="s">
        <v>139</v>
      </c>
      <c r="H14674" s="111" t="s">
        <v>139</v>
      </c>
      <c r="I14674" s="111" t="s">
        <v>139</v>
      </c>
      <c r="J14674" t="str">
        <f t="shared" si="458"/>
        <v>5020Dyrket markOrganisk jord</v>
      </c>
      <c r="K14674" s="111">
        <v>28.726149366675592</v>
      </c>
      <c r="L14674" s="111">
        <v>1.45625</v>
      </c>
      <c r="M14674" s="111">
        <v>0</v>
      </c>
      <c r="N14674" s="112">
        <f t="shared" si="459"/>
        <v>30.182399366675593</v>
      </c>
    </row>
    <row r="14675" spans="1:14" x14ac:dyDescent="0.25">
      <c r="A14675" s="111" t="s">
        <v>979</v>
      </c>
      <c r="B14675" s="111">
        <f>INDEX(kommuner!C:C,MATCH(_xlfn.NUMBERVALUE(A14675),kommuner!B:B,0))</f>
        <v>5020</v>
      </c>
      <c r="C14675" s="111" t="s">
        <v>127</v>
      </c>
      <c r="D14675" s="111" t="s">
        <v>127</v>
      </c>
      <c r="E14675" s="111" t="s">
        <v>126</v>
      </c>
      <c r="F14675" s="111" t="s">
        <v>172</v>
      </c>
      <c r="G14675" s="111" t="s">
        <v>180</v>
      </c>
      <c r="H14675" s="111" t="s">
        <v>172</v>
      </c>
      <c r="I14675" s="111" t="s">
        <v>180</v>
      </c>
      <c r="J14675" t="str">
        <f t="shared" si="458"/>
        <v>5020SkogMineraljordBarskogHøy</v>
      </c>
      <c r="K14675" s="111">
        <v>-6.422849649670499</v>
      </c>
      <c r="L14675" s="111">
        <v>0.85306406685236758</v>
      </c>
      <c r="M14675" s="111">
        <v>6.4056614999681585E-2</v>
      </c>
      <c r="N14675" s="112">
        <f t="shared" si="459"/>
        <v>-5.5057289678184498</v>
      </c>
    </row>
    <row r="14676" spans="1:14" x14ac:dyDescent="0.25">
      <c r="A14676" s="111" t="s">
        <v>979</v>
      </c>
      <c r="B14676" s="111">
        <f>INDEX(kommuner!C:C,MATCH(_xlfn.NUMBERVALUE(A14676),kommuner!B:B,0))</f>
        <v>5020</v>
      </c>
      <c r="C14676" s="111" t="s">
        <v>127</v>
      </c>
      <c r="D14676" s="111" t="s">
        <v>127</v>
      </c>
      <c r="E14676" s="111" t="s">
        <v>126</v>
      </c>
      <c r="F14676" s="111" t="s">
        <v>172</v>
      </c>
      <c r="G14676" s="111" t="s">
        <v>167</v>
      </c>
      <c r="H14676" s="111" t="s">
        <v>172</v>
      </c>
      <c r="I14676" s="111" t="s">
        <v>167</v>
      </c>
      <c r="J14676" t="str">
        <f t="shared" si="458"/>
        <v>5020SkogMineraljordBarskogImpediment</v>
      </c>
      <c r="K14676" s="111">
        <v>-0.94873102042732593</v>
      </c>
      <c r="L14676" s="111">
        <v>0.85306406685236758</v>
      </c>
      <c r="M14676" s="111">
        <v>6.3979989500968365E-2</v>
      </c>
      <c r="N14676" s="112">
        <f t="shared" si="459"/>
        <v>-3.1686964073989993E-2</v>
      </c>
    </row>
    <row r="14677" spans="1:14" x14ac:dyDescent="0.25">
      <c r="A14677" s="111" t="s">
        <v>979</v>
      </c>
      <c r="B14677" s="111">
        <f>INDEX(kommuner!C:C,MATCH(_xlfn.NUMBERVALUE(A14677),kommuner!B:B,0))</f>
        <v>5020</v>
      </c>
      <c r="C14677" s="111" t="s">
        <v>127</v>
      </c>
      <c r="D14677" s="111" t="s">
        <v>127</v>
      </c>
      <c r="E14677" s="111" t="s">
        <v>126</v>
      </c>
      <c r="F14677" s="111" t="s">
        <v>172</v>
      </c>
      <c r="G14677" s="111" t="s">
        <v>190</v>
      </c>
      <c r="H14677" s="111" t="s">
        <v>172</v>
      </c>
      <c r="I14677" s="111" t="s">
        <v>190</v>
      </c>
      <c r="J14677" t="str">
        <f t="shared" si="458"/>
        <v>5020SkogMineraljordBarskogLav</v>
      </c>
      <c r="K14677" s="111">
        <v>-0.862084627791601</v>
      </c>
      <c r="L14677" s="111">
        <v>0.85306406685236758</v>
      </c>
      <c r="M14677" s="111">
        <v>6.3979989500968365E-2</v>
      </c>
      <c r="N14677" s="112">
        <f t="shared" si="459"/>
        <v>5.4959428561734941E-2</v>
      </c>
    </row>
    <row r="14678" spans="1:14" x14ac:dyDescent="0.25">
      <c r="A14678" s="111" t="s">
        <v>979</v>
      </c>
      <c r="B14678" s="111">
        <f>INDEX(kommuner!C:C,MATCH(_xlfn.NUMBERVALUE(A14678),kommuner!B:B,0))</f>
        <v>5020</v>
      </c>
      <c r="C14678" s="111" t="s">
        <v>127</v>
      </c>
      <c r="D14678" s="111" t="s">
        <v>127</v>
      </c>
      <c r="E14678" s="111" t="s">
        <v>126</v>
      </c>
      <c r="F14678" s="111" t="s">
        <v>172</v>
      </c>
      <c r="G14678" s="111" t="s">
        <v>173</v>
      </c>
      <c r="H14678" s="111" t="s">
        <v>172</v>
      </c>
      <c r="I14678" s="111" t="s">
        <v>173</v>
      </c>
      <c r="J14678" t="str">
        <f t="shared" si="458"/>
        <v>5020SkogMineraljordBarskogMiddels</v>
      </c>
      <c r="K14678" s="111">
        <v>-3.6406993276041288</v>
      </c>
      <c r="L14678" s="111">
        <v>0.85306406685236758</v>
      </c>
      <c r="M14678" s="111">
        <v>6.4056614999681585E-2</v>
      </c>
      <c r="N14678" s="112">
        <f t="shared" si="459"/>
        <v>-2.7235786457520796</v>
      </c>
    </row>
    <row r="14679" spans="1:14" x14ac:dyDescent="0.25">
      <c r="A14679" s="111" t="s">
        <v>979</v>
      </c>
      <c r="B14679" s="111">
        <f>INDEX(kommuner!C:C,MATCH(_xlfn.NUMBERVALUE(A14679),kommuner!B:B,0))</f>
        <v>5020</v>
      </c>
      <c r="C14679" s="111" t="s">
        <v>127</v>
      </c>
      <c r="D14679" s="111" t="s">
        <v>127</v>
      </c>
      <c r="E14679" s="111" t="s">
        <v>126</v>
      </c>
      <c r="F14679" s="111" t="s">
        <v>172</v>
      </c>
      <c r="G14679" s="111" t="s">
        <v>186</v>
      </c>
      <c r="H14679" s="111" t="s">
        <v>172</v>
      </c>
      <c r="I14679" s="111" t="s">
        <v>186</v>
      </c>
      <c r="J14679" t="str">
        <f t="shared" si="458"/>
        <v>5020SkogMineraljordBarskogSærs høy</v>
      </c>
      <c r="K14679" s="111">
        <v>0.12072674540874306</v>
      </c>
      <c r="L14679" s="111">
        <v>0.85306406685236758</v>
      </c>
      <c r="M14679" s="111">
        <v>6.4056614999681585E-2</v>
      </c>
      <c r="N14679" s="112">
        <f t="shared" si="459"/>
        <v>1.0378474272607923</v>
      </c>
    </row>
    <row r="14680" spans="1:14" x14ac:dyDescent="0.25">
      <c r="A14680" s="111" t="s">
        <v>979</v>
      </c>
      <c r="B14680" s="111">
        <f>INDEX(kommuner!C:C,MATCH(_xlfn.NUMBERVALUE(A14680),kommuner!B:B,0))</f>
        <v>5020</v>
      </c>
      <c r="C14680" s="111" t="s">
        <v>127</v>
      </c>
      <c r="D14680" s="111" t="s">
        <v>127</v>
      </c>
      <c r="E14680" s="111" t="s">
        <v>126</v>
      </c>
      <c r="F14680" s="111" t="s">
        <v>179</v>
      </c>
      <c r="G14680" s="111" t="s">
        <v>180</v>
      </c>
      <c r="H14680" s="111" t="s">
        <v>179</v>
      </c>
      <c r="I14680" s="111" t="s">
        <v>180</v>
      </c>
      <c r="J14680" t="str">
        <f t="shared" si="458"/>
        <v>5020SkogMineraljordBlandingsskogHøy</v>
      </c>
      <c r="K14680" s="111">
        <v>-7.1939050909469406</v>
      </c>
      <c r="L14680" s="111">
        <v>0.85306406685236758</v>
      </c>
      <c r="M14680" s="111">
        <v>6.3979989500968365E-2</v>
      </c>
      <c r="N14680" s="112">
        <f t="shared" si="459"/>
        <v>-6.2768610345936047</v>
      </c>
    </row>
    <row r="14681" spans="1:14" x14ac:dyDescent="0.25">
      <c r="A14681" s="111" t="s">
        <v>979</v>
      </c>
      <c r="B14681" s="111">
        <f>INDEX(kommuner!C:C,MATCH(_xlfn.NUMBERVALUE(A14681),kommuner!B:B,0))</f>
        <v>5020</v>
      </c>
      <c r="C14681" s="111" t="s">
        <v>127</v>
      </c>
      <c r="D14681" s="111" t="s">
        <v>127</v>
      </c>
      <c r="E14681" s="111" t="s">
        <v>126</v>
      </c>
      <c r="F14681" s="111" t="s">
        <v>179</v>
      </c>
      <c r="G14681" s="111" t="s">
        <v>167</v>
      </c>
      <c r="H14681" s="111" t="s">
        <v>179</v>
      </c>
      <c r="I14681" s="111" t="s">
        <v>167</v>
      </c>
      <c r="J14681" t="str">
        <f t="shared" si="458"/>
        <v>5020SkogMineraljordBlandingsskogImpediment</v>
      </c>
      <c r="K14681" s="111">
        <v>-1.0519587113170448</v>
      </c>
      <c r="L14681" s="111">
        <v>0.85306406685236758</v>
      </c>
      <c r="M14681" s="111">
        <v>6.3979989500968365E-2</v>
      </c>
      <c r="N14681" s="112">
        <f t="shared" si="459"/>
        <v>-0.13491465496370883</v>
      </c>
    </row>
    <row r="14682" spans="1:14" x14ac:dyDescent="0.25">
      <c r="A14682" s="111" t="s">
        <v>979</v>
      </c>
      <c r="B14682" s="111">
        <f>INDEX(kommuner!C:C,MATCH(_xlfn.NUMBERVALUE(A14682),kommuner!B:B,0))</f>
        <v>5020</v>
      </c>
      <c r="C14682" s="111" t="s">
        <v>127</v>
      </c>
      <c r="D14682" s="111" t="s">
        <v>127</v>
      </c>
      <c r="E14682" s="111" t="s">
        <v>126</v>
      </c>
      <c r="F14682" s="111" t="s">
        <v>179</v>
      </c>
      <c r="G14682" s="111" t="s">
        <v>190</v>
      </c>
      <c r="H14682" s="111" t="s">
        <v>179</v>
      </c>
      <c r="I14682" s="111" t="s">
        <v>190</v>
      </c>
      <c r="J14682" t="str">
        <f t="shared" si="458"/>
        <v>5020SkogMineraljordBlandingsskogLav</v>
      </c>
      <c r="K14682" s="111">
        <v>-1.7812179955424279</v>
      </c>
      <c r="L14682" s="111">
        <v>0.85306406685236758</v>
      </c>
      <c r="M14682" s="111">
        <v>6.3979989500968365E-2</v>
      </c>
      <c r="N14682" s="112">
        <f t="shared" si="459"/>
        <v>-0.86417393918909191</v>
      </c>
    </row>
    <row r="14683" spans="1:14" x14ac:dyDescent="0.25">
      <c r="A14683" s="111" t="s">
        <v>979</v>
      </c>
      <c r="B14683" s="111">
        <f>INDEX(kommuner!C:C,MATCH(_xlfn.NUMBERVALUE(A14683),kommuner!B:B,0))</f>
        <v>5020</v>
      </c>
      <c r="C14683" s="111" t="s">
        <v>127</v>
      </c>
      <c r="D14683" s="111" t="s">
        <v>127</v>
      </c>
      <c r="E14683" s="111" t="s">
        <v>126</v>
      </c>
      <c r="F14683" s="111" t="s">
        <v>179</v>
      </c>
      <c r="G14683" s="111" t="s">
        <v>173</v>
      </c>
      <c r="H14683" s="111" t="s">
        <v>179</v>
      </c>
      <c r="I14683" s="111" t="s">
        <v>173</v>
      </c>
      <c r="J14683" t="str">
        <f t="shared" si="458"/>
        <v>5020SkogMineraljordBlandingsskogMiddels</v>
      </c>
      <c r="K14683" s="111">
        <v>-3.4741824145851954</v>
      </c>
      <c r="L14683" s="111">
        <v>0.85306406685236758</v>
      </c>
      <c r="M14683" s="111">
        <v>6.3979989500968365E-2</v>
      </c>
      <c r="N14683" s="112">
        <f t="shared" si="459"/>
        <v>-2.5571383582318594</v>
      </c>
    </row>
    <row r="14684" spans="1:14" x14ac:dyDescent="0.25">
      <c r="A14684" s="111" t="s">
        <v>979</v>
      </c>
      <c r="B14684" s="111">
        <f>INDEX(kommuner!C:C,MATCH(_xlfn.NUMBERVALUE(A14684),kommuner!B:B,0))</f>
        <v>5020</v>
      </c>
      <c r="C14684" s="111" t="s">
        <v>127</v>
      </c>
      <c r="D14684" s="111" t="s">
        <v>127</v>
      </c>
      <c r="E14684" s="111" t="s">
        <v>126</v>
      </c>
      <c r="F14684" s="111" t="s">
        <v>179</v>
      </c>
      <c r="G14684" s="111" t="s">
        <v>186</v>
      </c>
      <c r="H14684" s="111" t="s">
        <v>179</v>
      </c>
      <c r="I14684" s="111" t="s">
        <v>186</v>
      </c>
      <c r="J14684" t="str">
        <f t="shared" si="458"/>
        <v>5020SkogMineraljordBlandingsskogSærs høy</v>
      </c>
      <c r="K14684" s="111">
        <v>-2.9395925245326562</v>
      </c>
      <c r="L14684" s="111">
        <v>0.85306406685236758</v>
      </c>
      <c r="M14684" s="111">
        <v>6.3979989500968365E-2</v>
      </c>
      <c r="N14684" s="112">
        <f t="shared" si="459"/>
        <v>-2.0225484681793202</v>
      </c>
    </row>
    <row r="14685" spans="1:14" x14ac:dyDescent="0.25">
      <c r="A14685" s="111" t="s">
        <v>979</v>
      </c>
      <c r="B14685" s="111">
        <f>INDEX(kommuner!C:C,MATCH(_xlfn.NUMBERVALUE(A14685),kommuner!B:B,0))</f>
        <v>5020</v>
      </c>
      <c r="C14685" s="111" t="s">
        <v>127</v>
      </c>
      <c r="D14685" s="111" t="s">
        <v>127</v>
      </c>
      <c r="E14685" s="111" t="s">
        <v>126</v>
      </c>
      <c r="F14685" s="111" t="s">
        <v>185</v>
      </c>
      <c r="G14685" s="111" t="s">
        <v>180</v>
      </c>
      <c r="H14685" s="111" t="s">
        <v>185</v>
      </c>
      <c r="I14685" s="111" t="s">
        <v>180</v>
      </c>
      <c r="J14685" t="str">
        <f t="shared" si="458"/>
        <v>5020SkogMineraljordLauvskogHøy</v>
      </c>
      <c r="K14685" s="111">
        <v>-3.9961118073383664</v>
      </c>
      <c r="L14685" s="111">
        <v>0.85306406685236758</v>
      </c>
      <c r="M14685" s="111">
        <v>6.3979989500968365E-2</v>
      </c>
      <c r="N14685" s="112">
        <f t="shared" si="459"/>
        <v>-3.0790677509850304</v>
      </c>
    </row>
    <row r="14686" spans="1:14" x14ac:dyDescent="0.25">
      <c r="A14686" s="111" t="s">
        <v>979</v>
      </c>
      <c r="B14686" s="111">
        <f>INDEX(kommuner!C:C,MATCH(_xlfn.NUMBERVALUE(A14686),kommuner!B:B,0))</f>
        <v>5020</v>
      </c>
      <c r="C14686" s="111" t="s">
        <v>127</v>
      </c>
      <c r="D14686" s="111" t="s">
        <v>127</v>
      </c>
      <c r="E14686" s="111" t="s">
        <v>126</v>
      </c>
      <c r="F14686" s="111" t="s">
        <v>185</v>
      </c>
      <c r="G14686" s="111" t="s">
        <v>167</v>
      </c>
      <c r="H14686" s="111" t="s">
        <v>185</v>
      </c>
      <c r="I14686" s="111" t="s">
        <v>167</v>
      </c>
      <c r="J14686" t="str">
        <f t="shared" si="458"/>
        <v>5020SkogMineraljordLauvskogImpediment</v>
      </c>
      <c r="K14686" s="111">
        <v>-1.0417316356348201</v>
      </c>
      <c r="L14686" s="111">
        <v>0.85306406685236758</v>
      </c>
      <c r="M14686" s="111">
        <v>6.3979989500968365E-2</v>
      </c>
      <c r="N14686" s="112">
        <f t="shared" si="459"/>
        <v>-0.12468757928148413</v>
      </c>
    </row>
    <row r="14687" spans="1:14" x14ac:dyDescent="0.25">
      <c r="A14687" s="111" t="s">
        <v>979</v>
      </c>
      <c r="B14687" s="111">
        <f>INDEX(kommuner!C:C,MATCH(_xlfn.NUMBERVALUE(A14687),kommuner!B:B,0))</f>
        <v>5020</v>
      </c>
      <c r="C14687" s="111" t="s">
        <v>127</v>
      </c>
      <c r="D14687" s="111" t="s">
        <v>127</v>
      </c>
      <c r="E14687" s="111" t="s">
        <v>126</v>
      </c>
      <c r="F14687" s="111" t="s">
        <v>185</v>
      </c>
      <c r="G14687" s="111" t="s">
        <v>190</v>
      </c>
      <c r="H14687" s="111" t="s">
        <v>185</v>
      </c>
      <c r="I14687" s="111" t="s">
        <v>190</v>
      </c>
      <c r="J14687" t="str">
        <f t="shared" si="458"/>
        <v>5020SkogMineraljordLauvskogLav</v>
      </c>
      <c r="K14687" s="111">
        <v>-8.9748170935426599E-2</v>
      </c>
      <c r="L14687" s="111">
        <v>0.85306406685236758</v>
      </c>
      <c r="M14687" s="111">
        <v>6.3979989500968365E-2</v>
      </c>
      <c r="N14687" s="112">
        <f t="shared" si="459"/>
        <v>0.82729588541790933</v>
      </c>
    </row>
    <row r="14688" spans="1:14" x14ac:dyDescent="0.25">
      <c r="A14688" s="111" t="s">
        <v>979</v>
      </c>
      <c r="B14688" s="111">
        <f>INDEX(kommuner!C:C,MATCH(_xlfn.NUMBERVALUE(A14688),kommuner!B:B,0))</f>
        <v>5020</v>
      </c>
      <c r="C14688" s="111" t="s">
        <v>127</v>
      </c>
      <c r="D14688" s="111" t="s">
        <v>127</v>
      </c>
      <c r="E14688" s="111" t="s">
        <v>126</v>
      </c>
      <c r="F14688" s="111" t="s">
        <v>185</v>
      </c>
      <c r="G14688" s="111" t="s">
        <v>173</v>
      </c>
      <c r="H14688" s="111" t="s">
        <v>185</v>
      </c>
      <c r="I14688" s="111" t="s">
        <v>173</v>
      </c>
      <c r="J14688" t="str">
        <f t="shared" si="458"/>
        <v>5020SkogMineraljordLauvskogMiddels</v>
      </c>
      <c r="K14688" s="111">
        <v>-2.4407766010203638</v>
      </c>
      <c r="L14688" s="111">
        <v>0.85306406685236758</v>
      </c>
      <c r="M14688" s="111">
        <v>6.3979989500968365E-2</v>
      </c>
      <c r="N14688" s="112">
        <f t="shared" si="459"/>
        <v>-1.523732544667028</v>
      </c>
    </row>
    <row r="14689" spans="1:14" x14ac:dyDescent="0.25">
      <c r="A14689" s="111" t="s">
        <v>979</v>
      </c>
      <c r="B14689" s="111">
        <f>INDEX(kommuner!C:C,MATCH(_xlfn.NUMBERVALUE(A14689),kommuner!B:B,0))</f>
        <v>5020</v>
      </c>
      <c r="C14689" s="111" t="s">
        <v>127</v>
      </c>
      <c r="D14689" s="111" t="s">
        <v>127</v>
      </c>
      <c r="E14689" s="111" t="s">
        <v>126</v>
      </c>
      <c r="F14689" s="111" t="s">
        <v>185</v>
      </c>
      <c r="G14689" s="111" t="s">
        <v>186</v>
      </c>
      <c r="H14689" s="111" t="s">
        <v>185</v>
      </c>
      <c r="I14689" s="111" t="s">
        <v>186</v>
      </c>
      <c r="J14689" t="str">
        <f t="shared" si="458"/>
        <v>5020SkogMineraljordLauvskogSærs høy</v>
      </c>
      <c r="K14689" s="111">
        <v>-3.6560473259425113</v>
      </c>
      <c r="L14689" s="111">
        <v>0.85306406685236758</v>
      </c>
      <c r="M14689" s="111">
        <v>6.3979989500968365E-2</v>
      </c>
      <c r="N14689" s="112">
        <f t="shared" si="459"/>
        <v>-2.7390032695891753</v>
      </c>
    </row>
    <row r="14690" spans="1:14" x14ac:dyDescent="0.25">
      <c r="A14690" s="111" t="s">
        <v>979</v>
      </c>
      <c r="B14690" s="111">
        <f>INDEX(kommuner!C:C,MATCH(_xlfn.NUMBERVALUE(A14690),kommuner!B:B,0))</f>
        <v>5020</v>
      </c>
      <c r="C14690" s="111" t="s">
        <v>127</v>
      </c>
      <c r="D14690" s="111" t="s">
        <v>127</v>
      </c>
      <c r="E14690" s="111" t="s">
        <v>123</v>
      </c>
      <c r="F14690" s="111" t="s">
        <v>172</v>
      </c>
      <c r="G14690" s="111" t="s">
        <v>180</v>
      </c>
      <c r="H14690" s="111" t="s">
        <v>172</v>
      </c>
      <c r="I14690" s="111" t="s">
        <v>180</v>
      </c>
      <c r="J14690" t="str">
        <f t="shared" si="458"/>
        <v>5020SkogOrganisk jordBarskogHøy</v>
      </c>
      <c r="K14690" s="111">
        <v>-2.5184559031994138</v>
      </c>
      <c r="L14690" s="111">
        <v>0.92784825435236762</v>
      </c>
      <c r="M14690" s="111">
        <v>0.46518126042825314</v>
      </c>
      <c r="N14690" s="112">
        <f t="shared" si="459"/>
        <v>-1.1254263884187932</v>
      </c>
    </row>
    <row r="14691" spans="1:14" x14ac:dyDescent="0.25">
      <c r="A14691" s="111" t="s">
        <v>979</v>
      </c>
      <c r="B14691" s="111">
        <f>INDEX(kommuner!C:C,MATCH(_xlfn.NUMBERVALUE(A14691),kommuner!B:B,0))</f>
        <v>5020</v>
      </c>
      <c r="C14691" s="111" t="s">
        <v>127</v>
      </c>
      <c r="D14691" s="111" t="s">
        <v>127</v>
      </c>
      <c r="E14691" s="111" t="s">
        <v>123</v>
      </c>
      <c r="F14691" s="111" t="s">
        <v>172</v>
      </c>
      <c r="G14691" s="111" t="s">
        <v>167</v>
      </c>
      <c r="H14691" s="111" t="s">
        <v>172</v>
      </c>
      <c r="I14691" s="111" t="s">
        <v>167</v>
      </c>
      <c r="J14691" t="str">
        <f t="shared" si="458"/>
        <v>5020SkogOrganisk jordBarskogImpediment</v>
      </c>
      <c r="K14691" s="111">
        <v>-0.17137422385314094</v>
      </c>
      <c r="L14691" s="111">
        <v>0.92784825435236762</v>
      </c>
      <c r="M14691" s="111">
        <v>0.46510463492953991</v>
      </c>
      <c r="N14691" s="112">
        <f t="shared" si="459"/>
        <v>1.2215786654287666</v>
      </c>
    </row>
    <row r="14692" spans="1:14" x14ac:dyDescent="0.25">
      <c r="A14692" s="111" t="s">
        <v>979</v>
      </c>
      <c r="B14692" s="111">
        <f>INDEX(kommuner!C:C,MATCH(_xlfn.NUMBERVALUE(A14692),kommuner!B:B,0))</f>
        <v>5020</v>
      </c>
      <c r="C14692" s="111" t="s">
        <v>127</v>
      </c>
      <c r="D14692" s="111" t="s">
        <v>127</v>
      </c>
      <c r="E14692" s="111" t="s">
        <v>123</v>
      </c>
      <c r="F14692" s="111" t="s">
        <v>172</v>
      </c>
      <c r="G14692" s="111" t="s">
        <v>190</v>
      </c>
      <c r="H14692" s="111" t="s">
        <v>172</v>
      </c>
      <c r="I14692" s="111" t="s">
        <v>190</v>
      </c>
      <c r="J14692" t="str">
        <f t="shared" si="458"/>
        <v>5020SkogOrganisk jordBarskogLav</v>
      </c>
      <c r="K14692" s="111">
        <v>-0.50666953101693391</v>
      </c>
      <c r="L14692" s="111">
        <v>0.92784825435236762</v>
      </c>
      <c r="M14692" s="111">
        <v>0.46510463492953991</v>
      </c>
      <c r="N14692" s="112">
        <f t="shared" si="459"/>
        <v>0.88628335826497362</v>
      </c>
    </row>
    <row r="14693" spans="1:14" x14ac:dyDescent="0.25">
      <c r="A14693" s="111" t="s">
        <v>979</v>
      </c>
      <c r="B14693" s="111">
        <f>INDEX(kommuner!C:C,MATCH(_xlfn.NUMBERVALUE(A14693),kommuner!B:B,0))</f>
        <v>5020</v>
      </c>
      <c r="C14693" s="111" t="s">
        <v>127</v>
      </c>
      <c r="D14693" s="111" t="s">
        <v>127</v>
      </c>
      <c r="E14693" s="111" t="s">
        <v>123</v>
      </c>
      <c r="F14693" s="111" t="s">
        <v>172</v>
      </c>
      <c r="G14693" s="111" t="s">
        <v>173</v>
      </c>
      <c r="H14693" s="111" t="s">
        <v>172</v>
      </c>
      <c r="I14693" s="111" t="s">
        <v>173</v>
      </c>
      <c r="J14693" t="str">
        <f t="shared" si="458"/>
        <v>5020SkogOrganisk jordBarskogMiddels</v>
      </c>
      <c r="K14693" s="111">
        <v>-1.5571490961494638</v>
      </c>
      <c r="L14693" s="111">
        <v>0.92784825435236762</v>
      </c>
      <c r="M14693" s="111">
        <v>0.46518126042825314</v>
      </c>
      <c r="N14693" s="112">
        <f t="shared" si="459"/>
        <v>-0.16411958136884308</v>
      </c>
    </row>
    <row r="14694" spans="1:14" x14ac:dyDescent="0.25">
      <c r="A14694" s="111" t="s">
        <v>979</v>
      </c>
      <c r="B14694" s="111">
        <f>INDEX(kommuner!C:C,MATCH(_xlfn.NUMBERVALUE(A14694),kommuner!B:B,0))</f>
        <v>5020</v>
      </c>
      <c r="C14694" s="111" t="s">
        <v>127</v>
      </c>
      <c r="D14694" s="111" t="s">
        <v>127</v>
      </c>
      <c r="E14694" s="111" t="s">
        <v>123</v>
      </c>
      <c r="F14694" s="111" t="s">
        <v>172</v>
      </c>
      <c r="G14694" s="111" t="s">
        <v>186</v>
      </c>
      <c r="H14694" s="111" t="s">
        <v>172</v>
      </c>
      <c r="I14694" s="111" t="s">
        <v>186</v>
      </c>
      <c r="J14694" t="str">
        <f t="shared" si="458"/>
        <v>5020SkogOrganisk jordBarskogSærs høy</v>
      </c>
      <c r="K14694" s="111">
        <v>2.5548655235722699</v>
      </c>
      <c r="L14694" s="111">
        <v>0.92784825435236762</v>
      </c>
      <c r="M14694" s="111">
        <v>0.46518126042825314</v>
      </c>
      <c r="N14694" s="112">
        <f t="shared" si="459"/>
        <v>3.9478950383528906</v>
      </c>
    </row>
    <row r="14695" spans="1:14" x14ac:dyDescent="0.25">
      <c r="A14695" s="111" t="s">
        <v>979</v>
      </c>
      <c r="B14695" s="111">
        <f>INDEX(kommuner!C:C,MATCH(_xlfn.NUMBERVALUE(A14695),kommuner!B:B,0))</f>
        <v>5020</v>
      </c>
      <c r="C14695" s="111" t="s">
        <v>127</v>
      </c>
      <c r="D14695" s="111" t="s">
        <v>127</v>
      </c>
      <c r="E14695" s="111" t="s">
        <v>123</v>
      </c>
      <c r="F14695" s="111" t="s">
        <v>179</v>
      </c>
      <c r="G14695" s="111" t="s">
        <v>180</v>
      </c>
      <c r="H14695" s="111" t="s">
        <v>179</v>
      </c>
      <c r="I14695" s="111" t="s">
        <v>180</v>
      </c>
      <c r="J14695" t="str">
        <f t="shared" si="458"/>
        <v>5020SkogOrganisk jordBlandingsskogHøy</v>
      </c>
      <c r="K14695" s="111">
        <v>-5.5554344456832343</v>
      </c>
      <c r="L14695" s="111">
        <v>0.92784825435236762</v>
      </c>
      <c r="M14695" s="111">
        <v>0.46510463492953991</v>
      </c>
      <c r="N14695" s="112">
        <f t="shared" si="459"/>
        <v>-4.1624815564013264</v>
      </c>
    </row>
    <row r="14696" spans="1:14" x14ac:dyDescent="0.25">
      <c r="A14696" s="111" t="s">
        <v>979</v>
      </c>
      <c r="B14696" s="111">
        <f>INDEX(kommuner!C:C,MATCH(_xlfn.NUMBERVALUE(A14696),kommuner!B:B,0))</f>
        <v>5020</v>
      </c>
      <c r="C14696" s="111" t="s">
        <v>127</v>
      </c>
      <c r="D14696" s="111" t="s">
        <v>127</v>
      </c>
      <c r="E14696" s="111" t="s">
        <v>123</v>
      </c>
      <c r="F14696" s="111" t="s">
        <v>179</v>
      </c>
      <c r="G14696" s="111" t="s">
        <v>167</v>
      </c>
      <c r="H14696" s="111" t="s">
        <v>179</v>
      </c>
      <c r="I14696" s="111" t="s">
        <v>167</v>
      </c>
      <c r="J14696" t="str">
        <f t="shared" si="458"/>
        <v>5020SkogOrganisk jordBlandingsskogImpediment</v>
      </c>
      <c r="K14696" s="111">
        <v>-0.28586344175800005</v>
      </c>
      <c r="L14696" s="111">
        <v>0.92784825435236762</v>
      </c>
      <c r="M14696" s="111">
        <v>0.46510463492953991</v>
      </c>
      <c r="N14696" s="112">
        <f t="shared" si="459"/>
        <v>1.1070894475239075</v>
      </c>
    </row>
    <row r="14697" spans="1:14" x14ac:dyDescent="0.25">
      <c r="A14697" s="111" t="s">
        <v>979</v>
      </c>
      <c r="B14697" s="111">
        <f>INDEX(kommuner!C:C,MATCH(_xlfn.NUMBERVALUE(A14697),kommuner!B:B,0))</f>
        <v>5020</v>
      </c>
      <c r="C14697" s="111" t="s">
        <v>127</v>
      </c>
      <c r="D14697" s="111" t="s">
        <v>127</v>
      </c>
      <c r="E14697" s="111" t="s">
        <v>123</v>
      </c>
      <c r="F14697" s="111" t="s">
        <v>179</v>
      </c>
      <c r="G14697" s="111" t="s">
        <v>190</v>
      </c>
      <c r="H14697" s="111" t="s">
        <v>179</v>
      </c>
      <c r="I14697" s="111" t="s">
        <v>190</v>
      </c>
      <c r="J14697" t="str">
        <f t="shared" si="458"/>
        <v>5020SkogOrganisk jordBlandingsskogLav</v>
      </c>
      <c r="K14697" s="111">
        <v>-1.2347339377887629</v>
      </c>
      <c r="L14697" s="111">
        <v>0.92784825435236762</v>
      </c>
      <c r="M14697" s="111">
        <v>0.46510463492953991</v>
      </c>
      <c r="N14697" s="112">
        <f t="shared" si="459"/>
        <v>0.15821895149314458</v>
      </c>
    </row>
    <row r="14698" spans="1:14" x14ac:dyDescent="0.25">
      <c r="A14698" s="111" t="s">
        <v>979</v>
      </c>
      <c r="B14698" s="111">
        <f>INDEX(kommuner!C:C,MATCH(_xlfn.NUMBERVALUE(A14698),kommuner!B:B,0))</f>
        <v>5020</v>
      </c>
      <c r="C14698" s="111" t="s">
        <v>127</v>
      </c>
      <c r="D14698" s="111" t="s">
        <v>127</v>
      </c>
      <c r="E14698" s="111" t="s">
        <v>123</v>
      </c>
      <c r="F14698" s="111" t="s">
        <v>179</v>
      </c>
      <c r="G14698" s="111" t="s">
        <v>173</v>
      </c>
      <c r="H14698" s="111" t="s">
        <v>179</v>
      </c>
      <c r="I14698" s="111" t="s">
        <v>173</v>
      </c>
      <c r="J14698" t="str">
        <f t="shared" si="458"/>
        <v>5020SkogOrganisk jordBlandingsskogMiddels</v>
      </c>
      <c r="K14698" s="111">
        <v>-2.4239591752717748</v>
      </c>
      <c r="L14698" s="111">
        <v>0.92784825435236762</v>
      </c>
      <c r="M14698" s="111">
        <v>0.46510463492953991</v>
      </c>
      <c r="N14698" s="112">
        <f t="shared" si="459"/>
        <v>-1.0310062859898674</v>
      </c>
    </row>
    <row r="14699" spans="1:14" x14ac:dyDescent="0.25">
      <c r="A14699" s="111" t="s">
        <v>979</v>
      </c>
      <c r="B14699" s="111">
        <f>INDEX(kommuner!C:C,MATCH(_xlfn.NUMBERVALUE(A14699),kommuner!B:B,0))</f>
        <v>5020</v>
      </c>
      <c r="C14699" s="111" t="s">
        <v>127</v>
      </c>
      <c r="D14699" s="111" t="s">
        <v>127</v>
      </c>
      <c r="E14699" s="111" t="s">
        <v>123</v>
      </c>
      <c r="F14699" s="111" t="s">
        <v>179</v>
      </c>
      <c r="G14699" s="111" t="s">
        <v>186</v>
      </c>
      <c r="H14699" s="111" t="s">
        <v>179</v>
      </c>
      <c r="I14699" s="111" t="s">
        <v>186</v>
      </c>
      <c r="J14699" t="str">
        <f t="shared" si="458"/>
        <v>5020SkogOrganisk jordBlandingsskogSærs høy</v>
      </c>
      <c r="K14699" s="111">
        <v>-1.5726115302258048</v>
      </c>
      <c r="L14699" s="111">
        <v>0.92784825435236762</v>
      </c>
      <c r="M14699" s="111">
        <v>0.46510463492953991</v>
      </c>
      <c r="N14699" s="112">
        <f t="shared" si="459"/>
        <v>-0.17965864094389727</v>
      </c>
    </row>
    <row r="14700" spans="1:14" x14ac:dyDescent="0.25">
      <c r="A14700" s="111" t="s">
        <v>979</v>
      </c>
      <c r="B14700" s="111">
        <f>INDEX(kommuner!C:C,MATCH(_xlfn.NUMBERVALUE(A14700),kommuner!B:B,0))</f>
        <v>5020</v>
      </c>
      <c r="C14700" s="111" t="s">
        <v>127</v>
      </c>
      <c r="D14700" s="111" t="s">
        <v>127</v>
      </c>
      <c r="E14700" s="111" t="s">
        <v>123</v>
      </c>
      <c r="F14700" s="111" t="s">
        <v>185</v>
      </c>
      <c r="G14700" s="111" t="s">
        <v>180</v>
      </c>
      <c r="H14700" s="111" t="s">
        <v>185</v>
      </c>
      <c r="I14700" s="111" t="s">
        <v>180</v>
      </c>
      <c r="J14700" t="str">
        <f t="shared" si="458"/>
        <v>5020SkogOrganisk jordLauvskogHøy</v>
      </c>
      <c r="K14700" s="111">
        <v>-1.9913688882377358</v>
      </c>
      <c r="L14700" s="111">
        <v>0.92784825435236762</v>
      </c>
      <c r="M14700" s="111">
        <v>0.46510463492953991</v>
      </c>
      <c r="N14700" s="112">
        <f t="shared" si="459"/>
        <v>-0.59841599895582831</v>
      </c>
    </row>
    <row r="14701" spans="1:14" x14ac:dyDescent="0.25">
      <c r="A14701" s="111" t="s">
        <v>979</v>
      </c>
      <c r="B14701" s="111">
        <f>INDEX(kommuner!C:C,MATCH(_xlfn.NUMBERVALUE(A14701),kommuner!B:B,0))</f>
        <v>5020</v>
      </c>
      <c r="C14701" s="111" t="s">
        <v>127</v>
      </c>
      <c r="D14701" s="111" t="s">
        <v>127</v>
      </c>
      <c r="E14701" s="111" t="s">
        <v>123</v>
      </c>
      <c r="F14701" s="111" t="s">
        <v>185</v>
      </c>
      <c r="G14701" s="111" t="s">
        <v>167</v>
      </c>
      <c r="H14701" s="111" t="s">
        <v>185</v>
      </c>
      <c r="I14701" s="111" t="s">
        <v>167</v>
      </c>
      <c r="J14701" t="str">
        <f t="shared" si="458"/>
        <v>5020SkogOrganisk jordLauvskogImpediment</v>
      </c>
      <c r="K14701" s="111">
        <v>0.35000626494250675</v>
      </c>
      <c r="L14701" s="111">
        <v>0.92784825435236762</v>
      </c>
      <c r="M14701" s="111">
        <v>0.46510463492953991</v>
      </c>
      <c r="N14701" s="112">
        <f t="shared" si="459"/>
        <v>1.7429591542244141</v>
      </c>
    </row>
    <row r="14702" spans="1:14" x14ac:dyDescent="0.25">
      <c r="A14702" s="111" t="s">
        <v>979</v>
      </c>
      <c r="B14702" s="111">
        <f>INDEX(kommuner!C:C,MATCH(_xlfn.NUMBERVALUE(A14702),kommuner!B:B,0))</f>
        <v>5020</v>
      </c>
      <c r="C14702" s="111" t="s">
        <v>127</v>
      </c>
      <c r="D14702" s="111" t="s">
        <v>127</v>
      </c>
      <c r="E14702" s="111" t="s">
        <v>123</v>
      </c>
      <c r="F14702" s="111" t="s">
        <v>185</v>
      </c>
      <c r="G14702" s="111" t="s">
        <v>190</v>
      </c>
      <c r="H14702" s="111" t="s">
        <v>185</v>
      </c>
      <c r="I14702" s="111" t="s">
        <v>190</v>
      </c>
      <c r="J14702" t="str">
        <f t="shared" si="458"/>
        <v>5020SkogOrganisk jordLauvskogLav</v>
      </c>
      <c r="K14702" s="111">
        <v>1.1144075558526714</v>
      </c>
      <c r="L14702" s="111">
        <v>0.92784825435236762</v>
      </c>
      <c r="M14702" s="111">
        <v>0.46510463492953991</v>
      </c>
      <c r="N14702" s="112">
        <f t="shared" si="459"/>
        <v>2.5073604451345788</v>
      </c>
    </row>
    <row r="14703" spans="1:14" x14ac:dyDescent="0.25">
      <c r="A14703" s="111" t="s">
        <v>979</v>
      </c>
      <c r="B14703" s="111">
        <f>INDEX(kommuner!C:C,MATCH(_xlfn.NUMBERVALUE(A14703),kommuner!B:B,0))</f>
        <v>5020</v>
      </c>
      <c r="C14703" s="111" t="s">
        <v>127</v>
      </c>
      <c r="D14703" s="111" t="s">
        <v>127</v>
      </c>
      <c r="E14703" s="111" t="s">
        <v>123</v>
      </c>
      <c r="F14703" s="111" t="s">
        <v>185</v>
      </c>
      <c r="G14703" s="111" t="s">
        <v>173</v>
      </c>
      <c r="H14703" s="111" t="s">
        <v>185</v>
      </c>
      <c r="I14703" s="111" t="s">
        <v>173</v>
      </c>
      <c r="J14703" t="str">
        <f t="shared" si="458"/>
        <v>5020SkogOrganisk jordLauvskogMiddels</v>
      </c>
      <c r="K14703" s="111">
        <v>-0.62664468270982987</v>
      </c>
      <c r="L14703" s="111">
        <v>0.92784825435236762</v>
      </c>
      <c r="M14703" s="111">
        <v>0.46510463492953991</v>
      </c>
      <c r="N14703" s="112">
        <f t="shared" si="459"/>
        <v>0.76630820657207765</v>
      </c>
    </row>
    <row r="14704" spans="1:14" x14ac:dyDescent="0.25">
      <c r="A14704" s="111" t="s">
        <v>979</v>
      </c>
      <c r="B14704" s="111">
        <f>INDEX(kommuner!C:C,MATCH(_xlfn.NUMBERVALUE(A14704),kommuner!B:B,0))</f>
        <v>5020</v>
      </c>
      <c r="C14704" s="111" t="s">
        <v>127</v>
      </c>
      <c r="D14704" s="111" t="s">
        <v>127</v>
      </c>
      <c r="E14704" s="111" t="s">
        <v>123</v>
      </c>
      <c r="F14704" s="111" t="s">
        <v>185</v>
      </c>
      <c r="G14704" s="111" t="s">
        <v>186</v>
      </c>
      <c r="H14704" s="111" t="s">
        <v>185</v>
      </c>
      <c r="I14704" s="111" t="s">
        <v>186</v>
      </c>
      <c r="J14704" t="str">
        <f t="shared" si="458"/>
        <v>5020SkogOrganisk jordLauvskogSærs høy</v>
      </c>
      <c r="K14704" s="111">
        <v>-1.8997279926091779</v>
      </c>
      <c r="L14704" s="111">
        <v>0.92784825435236762</v>
      </c>
      <c r="M14704" s="111">
        <v>0.46510463492953991</v>
      </c>
      <c r="N14704" s="112">
        <f t="shared" si="459"/>
        <v>-0.50677510332727038</v>
      </c>
    </row>
    <row r="14705" spans="1:14" x14ac:dyDescent="0.25">
      <c r="A14705" s="111" t="s">
        <v>979</v>
      </c>
      <c r="B14705" s="111">
        <f>INDEX(kommuner!C:C,MATCH(_xlfn.NUMBERVALUE(A14705),kommuner!B:B,0))</f>
        <v>5020</v>
      </c>
      <c r="C14705" s="111" t="s">
        <v>83</v>
      </c>
      <c r="D14705" s="111" t="s">
        <v>83</v>
      </c>
      <c r="E14705" s="111" t="s">
        <v>126</v>
      </c>
      <c r="F14705" s="111" t="s">
        <v>139</v>
      </c>
      <c r="G14705" s="111" t="s">
        <v>139</v>
      </c>
      <c r="H14705" s="111" t="s">
        <v>139</v>
      </c>
      <c r="I14705" s="111" t="s">
        <v>139</v>
      </c>
      <c r="J14705" t="str">
        <f t="shared" si="458"/>
        <v>5020Utbygd arealMineraljord</v>
      </c>
      <c r="K14705" s="111">
        <v>-0.30524336409547759</v>
      </c>
      <c r="L14705" s="111">
        <v>0</v>
      </c>
      <c r="M14705" s="111">
        <v>1.303047089454229E-2</v>
      </c>
      <c r="N14705" s="112">
        <f t="shared" si="459"/>
        <v>-0.2922128932009353</v>
      </c>
    </row>
    <row r="14706" spans="1:14" x14ac:dyDescent="0.25">
      <c r="A14706" s="111" t="s">
        <v>979</v>
      </c>
      <c r="B14706" s="111">
        <f>INDEX(kommuner!C:C,MATCH(_xlfn.NUMBERVALUE(A14706),kommuner!B:B,0))</f>
        <v>5020</v>
      </c>
      <c r="C14706" s="111" t="s">
        <v>83</v>
      </c>
      <c r="D14706" s="111" t="s">
        <v>83</v>
      </c>
      <c r="E14706" s="111" t="s">
        <v>123</v>
      </c>
      <c r="F14706" s="111" t="s">
        <v>139</v>
      </c>
      <c r="G14706" s="111" t="s">
        <v>139</v>
      </c>
      <c r="H14706" s="111" t="s">
        <v>139</v>
      </c>
      <c r="I14706" s="111" t="s">
        <v>139</v>
      </c>
      <c r="J14706" t="str">
        <f t="shared" si="458"/>
        <v>5020Utbygd arealOrganisk jord</v>
      </c>
      <c r="K14706" s="111">
        <v>29.011421395201612</v>
      </c>
      <c r="L14706" s="111">
        <v>0</v>
      </c>
      <c r="M14706" s="111">
        <v>1.303047089454229E-2</v>
      </c>
      <c r="N14706" s="112">
        <f t="shared" si="459"/>
        <v>29.024451866096154</v>
      </c>
    </row>
    <row r="14707" spans="1:14" x14ac:dyDescent="0.25">
      <c r="A14707" s="111" t="s">
        <v>979</v>
      </c>
      <c r="B14707" s="111">
        <f>INDEX(kommuner!C:C,MATCH(_xlfn.NUMBERVALUE(A14707),kommuner!B:B,0))</f>
        <v>5020</v>
      </c>
      <c r="C14707" s="111" t="s">
        <v>181</v>
      </c>
      <c r="D14707" s="111" t="s">
        <v>181</v>
      </c>
      <c r="E14707" s="111" t="s">
        <v>123</v>
      </c>
      <c r="F14707" s="111" t="s">
        <v>139</v>
      </c>
      <c r="G14707" s="111" t="s">
        <v>139</v>
      </c>
      <c r="H14707" s="111" t="s">
        <v>139</v>
      </c>
      <c r="I14707" s="111" t="s">
        <v>139</v>
      </c>
      <c r="J14707" t="str">
        <f t="shared" si="458"/>
        <v>5020Vann og myrOrganisk jord</v>
      </c>
      <c r="K14707" s="111">
        <v>-0.29766799726667431</v>
      </c>
      <c r="L14707" s="111">
        <v>0</v>
      </c>
      <c r="M14707" s="111">
        <v>0</v>
      </c>
      <c r="N14707" s="112">
        <f t="shared" si="459"/>
        <v>-0.29766799726667431</v>
      </c>
    </row>
    <row r="14708" spans="1:14" x14ac:dyDescent="0.25">
      <c r="A14708" s="111" t="s">
        <v>980</v>
      </c>
      <c r="B14708" s="111">
        <f>INDEX(kommuner!C:C,MATCH(_xlfn.NUMBERVALUE(A14708),kommuner!B:B,0))</f>
        <v>5021</v>
      </c>
      <c r="C14708" s="111" t="s">
        <v>82</v>
      </c>
      <c r="D14708" s="111" t="s">
        <v>82</v>
      </c>
      <c r="E14708" s="111" t="s">
        <v>126</v>
      </c>
      <c r="F14708" s="111" t="s">
        <v>139</v>
      </c>
      <c r="G14708" s="111" t="s">
        <v>139</v>
      </c>
      <c r="H14708" s="111" t="s">
        <v>139</v>
      </c>
      <c r="I14708" s="111" t="s">
        <v>139</v>
      </c>
      <c r="J14708" t="str">
        <f t="shared" si="458"/>
        <v>5021Annen utmarkMineraljord</v>
      </c>
      <c r="K14708" s="111">
        <v>-7.1122377479755403E-2</v>
      </c>
      <c r="L14708" s="111">
        <v>0</v>
      </c>
      <c r="M14708" s="111">
        <v>0</v>
      </c>
      <c r="N14708" s="112">
        <f t="shared" si="459"/>
        <v>-7.1122377479755403E-2</v>
      </c>
    </row>
    <row r="14709" spans="1:14" x14ac:dyDescent="0.25">
      <c r="A14709" s="111" t="s">
        <v>980</v>
      </c>
      <c r="B14709" s="111">
        <f>INDEX(kommuner!C:C,MATCH(_xlfn.NUMBERVALUE(A14709),kommuner!B:B,0))</f>
        <v>5021</v>
      </c>
      <c r="C14709" s="111" t="s">
        <v>121</v>
      </c>
      <c r="D14709" s="111" t="s">
        <v>121</v>
      </c>
      <c r="E14709" s="111" t="s">
        <v>126</v>
      </c>
      <c r="F14709" s="111" t="s">
        <v>139</v>
      </c>
      <c r="G14709" s="111" t="s">
        <v>139</v>
      </c>
      <c r="H14709" s="111" t="s">
        <v>139</v>
      </c>
      <c r="I14709" s="111" t="s">
        <v>139</v>
      </c>
      <c r="J14709" t="str">
        <f t="shared" si="458"/>
        <v>5021BeiteMineraljord</v>
      </c>
      <c r="K14709" s="111">
        <v>-0.96338340838695502</v>
      </c>
      <c r="L14709" s="111">
        <v>0</v>
      </c>
      <c r="M14709" s="111">
        <v>1.2448711246839999E-7</v>
      </c>
      <c r="N14709" s="112">
        <f t="shared" si="459"/>
        <v>-0.96338328389984251</v>
      </c>
    </row>
    <row r="14710" spans="1:14" x14ac:dyDescent="0.25">
      <c r="A14710" s="111" t="s">
        <v>980</v>
      </c>
      <c r="B14710" s="111">
        <f>INDEX(kommuner!C:C,MATCH(_xlfn.NUMBERVALUE(A14710),kommuner!B:B,0))</f>
        <v>5021</v>
      </c>
      <c r="C14710" s="111" t="s">
        <v>121</v>
      </c>
      <c r="D14710" s="111" t="s">
        <v>121</v>
      </c>
      <c r="E14710" s="111" t="s">
        <v>123</v>
      </c>
      <c r="F14710" s="111" t="s">
        <v>139</v>
      </c>
      <c r="G14710" s="111" t="s">
        <v>139</v>
      </c>
      <c r="H14710" s="111" t="s">
        <v>139</v>
      </c>
      <c r="I14710" s="111" t="s">
        <v>139</v>
      </c>
      <c r="J14710" t="str">
        <f t="shared" si="458"/>
        <v>5021BeiteOrganisk jord</v>
      </c>
      <c r="K14710" s="111">
        <v>12.077525935985037</v>
      </c>
      <c r="L14710" s="111">
        <v>1.6412500000000001</v>
      </c>
      <c r="M14710" s="111">
        <v>0</v>
      </c>
      <c r="N14710" s="112">
        <f t="shared" si="459"/>
        <v>13.718775935985036</v>
      </c>
    </row>
    <row r="14711" spans="1:14" x14ac:dyDescent="0.25">
      <c r="A14711" s="111" t="s">
        <v>980</v>
      </c>
      <c r="B14711" s="111">
        <f>INDEX(kommuner!C:C,MATCH(_xlfn.NUMBERVALUE(A14711),kommuner!B:B,0))</f>
        <v>5021</v>
      </c>
      <c r="C14711" s="111" t="s">
        <v>84</v>
      </c>
      <c r="D14711" s="111" t="s">
        <v>84</v>
      </c>
      <c r="E14711" s="111" t="s">
        <v>126</v>
      </c>
      <c r="F14711" s="111" t="s">
        <v>139</v>
      </c>
      <c r="G14711" s="111" t="s">
        <v>139</v>
      </c>
      <c r="H14711" s="111" t="s">
        <v>139</v>
      </c>
      <c r="I14711" s="111" t="s">
        <v>139</v>
      </c>
      <c r="J14711" t="str">
        <f t="shared" si="458"/>
        <v>5021Dyrket markMineraljord</v>
      </c>
      <c r="K14711" s="111">
        <v>-0.19847781863867889</v>
      </c>
      <c r="L14711" s="111">
        <v>0</v>
      </c>
      <c r="M14711" s="111">
        <v>0</v>
      </c>
      <c r="N14711" s="112">
        <f t="shared" si="459"/>
        <v>-0.19847781863867889</v>
      </c>
    </row>
    <row r="14712" spans="1:14" x14ac:dyDescent="0.25">
      <c r="A14712" s="111" t="s">
        <v>980</v>
      </c>
      <c r="B14712" s="111">
        <f>INDEX(kommuner!C:C,MATCH(_xlfn.NUMBERVALUE(A14712),kommuner!B:B,0))</f>
        <v>5021</v>
      </c>
      <c r="C14712" s="111" t="s">
        <v>84</v>
      </c>
      <c r="D14712" s="111" t="s">
        <v>84</v>
      </c>
      <c r="E14712" s="111" t="s">
        <v>123</v>
      </c>
      <c r="F14712" s="111" t="s">
        <v>139</v>
      </c>
      <c r="G14712" s="111" t="s">
        <v>139</v>
      </c>
      <c r="H14712" s="111" t="s">
        <v>139</v>
      </c>
      <c r="I14712" s="111" t="s">
        <v>139</v>
      </c>
      <c r="J14712" t="str">
        <f t="shared" si="458"/>
        <v>5021Dyrket markOrganisk jord</v>
      </c>
      <c r="K14712" s="111">
        <v>28.726149366675592</v>
      </c>
      <c r="L14712" s="111">
        <v>1.45625</v>
      </c>
      <c r="M14712" s="111">
        <v>0</v>
      </c>
      <c r="N14712" s="112">
        <f t="shared" si="459"/>
        <v>30.182399366675593</v>
      </c>
    </row>
    <row r="14713" spans="1:14" x14ac:dyDescent="0.25">
      <c r="A14713" s="111" t="s">
        <v>980</v>
      </c>
      <c r="B14713" s="111">
        <f>INDEX(kommuner!C:C,MATCH(_xlfn.NUMBERVALUE(A14713),kommuner!B:B,0))</f>
        <v>5021</v>
      </c>
      <c r="C14713" s="111" t="s">
        <v>127</v>
      </c>
      <c r="D14713" s="111" t="s">
        <v>127</v>
      </c>
      <c r="E14713" s="111" t="s">
        <v>126</v>
      </c>
      <c r="F14713" s="111" t="s">
        <v>172</v>
      </c>
      <c r="G14713" s="111" t="s">
        <v>180</v>
      </c>
      <c r="H14713" s="111" t="s">
        <v>172</v>
      </c>
      <c r="I14713" s="111" t="s">
        <v>180</v>
      </c>
      <c r="J14713" t="str">
        <f t="shared" si="458"/>
        <v>5021SkogMineraljordBarskogHøy</v>
      </c>
      <c r="K14713" s="111">
        <v>-6.422849649670499</v>
      </c>
      <c r="L14713" s="111">
        <v>0.85306406685236758</v>
      </c>
      <c r="M14713" s="111">
        <v>6.4056614999681585E-2</v>
      </c>
      <c r="N14713" s="112">
        <f t="shared" si="459"/>
        <v>-5.5057289678184498</v>
      </c>
    </row>
    <row r="14714" spans="1:14" x14ac:dyDescent="0.25">
      <c r="A14714" s="111" t="s">
        <v>980</v>
      </c>
      <c r="B14714" s="111">
        <f>INDEX(kommuner!C:C,MATCH(_xlfn.NUMBERVALUE(A14714),kommuner!B:B,0))</f>
        <v>5021</v>
      </c>
      <c r="C14714" s="111" t="s">
        <v>127</v>
      </c>
      <c r="D14714" s="111" t="s">
        <v>127</v>
      </c>
      <c r="E14714" s="111" t="s">
        <v>126</v>
      </c>
      <c r="F14714" s="111" t="s">
        <v>172</v>
      </c>
      <c r="G14714" s="111" t="s">
        <v>167</v>
      </c>
      <c r="H14714" s="111" t="s">
        <v>172</v>
      </c>
      <c r="I14714" s="111" t="s">
        <v>167</v>
      </c>
      <c r="J14714" t="str">
        <f t="shared" si="458"/>
        <v>5021SkogMineraljordBarskogImpediment</v>
      </c>
      <c r="K14714" s="111">
        <v>-0.94873102042732593</v>
      </c>
      <c r="L14714" s="111">
        <v>0.85306406685236758</v>
      </c>
      <c r="M14714" s="111">
        <v>6.3979989500968365E-2</v>
      </c>
      <c r="N14714" s="112">
        <f t="shared" si="459"/>
        <v>-3.1686964073989993E-2</v>
      </c>
    </row>
    <row r="14715" spans="1:14" x14ac:dyDescent="0.25">
      <c r="A14715" s="111" t="s">
        <v>980</v>
      </c>
      <c r="B14715" s="111">
        <f>INDEX(kommuner!C:C,MATCH(_xlfn.NUMBERVALUE(A14715),kommuner!B:B,0))</f>
        <v>5021</v>
      </c>
      <c r="C14715" s="111" t="s">
        <v>127</v>
      </c>
      <c r="D14715" s="111" t="s">
        <v>127</v>
      </c>
      <c r="E14715" s="111" t="s">
        <v>126</v>
      </c>
      <c r="F14715" s="111" t="s">
        <v>172</v>
      </c>
      <c r="G14715" s="111" t="s">
        <v>190</v>
      </c>
      <c r="H14715" s="111" t="s">
        <v>172</v>
      </c>
      <c r="I14715" s="111" t="s">
        <v>190</v>
      </c>
      <c r="J14715" t="str">
        <f t="shared" si="458"/>
        <v>5021SkogMineraljordBarskogLav</v>
      </c>
      <c r="K14715" s="111">
        <v>-0.862084627791601</v>
      </c>
      <c r="L14715" s="111">
        <v>0.85306406685236758</v>
      </c>
      <c r="M14715" s="111">
        <v>6.3979989500968365E-2</v>
      </c>
      <c r="N14715" s="112">
        <f t="shared" si="459"/>
        <v>5.4959428561734941E-2</v>
      </c>
    </row>
    <row r="14716" spans="1:14" x14ac:dyDescent="0.25">
      <c r="A14716" s="111" t="s">
        <v>980</v>
      </c>
      <c r="B14716" s="111">
        <f>INDEX(kommuner!C:C,MATCH(_xlfn.NUMBERVALUE(A14716),kommuner!B:B,0))</f>
        <v>5021</v>
      </c>
      <c r="C14716" s="111" t="s">
        <v>127</v>
      </c>
      <c r="D14716" s="111" t="s">
        <v>127</v>
      </c>
      <c r="E14716" s="111" t="s">
        <v>126</v>
      </c>
      <c r="F14716" s="111" t="s">
        <v>172</v>
      </c>
      <c r="G14716" s="111" t="s">
        <v>173</v>
      </c>
      <c r="H14716" s="111" t="s">
        <v>172</v>
      </c>
      <c r="I14716" s="111" t="s">
        <v>173</v>
      </c>
      <c r="J14716" t="str">
        <f t="shared" si="458"/>
        <v>5021SkogMineraljordBarskogMiddels</v>
      </c>
      <c r="K14716" s="111">
        <v>-3.6406993276041288</v>
      </c>
      <c r="L14716" s="111">
        <v>0.85306406685236758</v>
      </c>
      <c r="M14716" s="111">
        <v>6.4056614999681585E-2</v>
      </c>
      <c r="N14716" s="112">
        <f t="shared" si="459"/>
        <v>-2.7235786457520796</v>
      </c>
    </row>
    <row r="14717" spans="1:14" x14ac:dyDescent="0.25">
      <c r="A14717" s="111" t="s">
        <v>980</v>
      </c>
      <c r="B14717" s="111">
        <f>INDEX(kommuner!C:C,MATCH(_xlfn.NUMBERVALUE(A14717),kommuner!B:B,0))</f>
        <v>5021</v>
      </c>
      <c r="C14717" s="111" t="s">
        <v>127</v>
      </c>
      <c r="D14717" s="111" t="s">
        <v>127</v>
      </c>
      <c r="E14717" s="111" t="s">
        <v>126</v>
      </c>
      <c r="F14717" s="111" t="s">
        <v>172</v>
      </c>
      <c r="G14717" s="111" t="s">
        <v>186</v>
      </c>
      <c r="H14717" s="111" t="s">
        <v>172</v>
      </c>
      <c r="I14717" s="111" t="s">
        <v>186</v>
      </c>
      <c r="J14717" t="str">
        <f t="shared" si="458"/>
        <v>5021SkogMineraljordBarskogSærs høy</v>
      </c>
      <c r="K14717" s="111">
        <v>0.12072674540874306</v>
      </c>
      <c r="L14717" s="111">
        <v>0.85306406685236758</v>
      </c>
      <c r="M14717" s="111">
        <v>6.4056614999681585E-2</v>
      </c>
      <c r="N14717" s="112">
        <f t="shared" si="459"/>
        <v>1.0378474272607923</v>
      </c>
    </row>
    <row r="14718" spans="1:14" x14ac:dyDescent="0.25">
      <c r="A14718" s="111" t="s">
        <v>980</v>
      </c>
      <c r="B14718" s="111">
        <f>INDEX(kommuner!C:C,MATCH(_xlfn.NUMBERVALUE(A14718),kommuner!B:B,0))</f>
        <v>5021</v>
      </c>
      <c r="C14718" s="111" t="s">
        <v>127</v>
      </c>
      <c r="D14718" s="111" t="s">
        <v>127</v>
      </c>
      <c r="E14718" s="111" t="s">
        <v>126</v>
      </c>
      <c r="F14718" s="111" t="s">
        <v>179</v>
      </c>
      <c r="G14718" s="111" t="s">
        <v>180</v>
      </c>
      <c r="H14718" s="111" t="s">
        <v>179</v>
      </c>
      <c r="I14718" s="111" t="s">
        <v>180</v>
      </c>
      <c r="J14718" t="str">
        <f t="shared" si="458"/>
        <v>5021SkogMineraljordBlandingsskogHøy</v>
      </c>
      <c r="K14718" s="111">
        <v>-7.1939050909469406</v>
      </c>
      <c r="L14718" s="111">
        <v>0.85306406685236758</v>
      </c>
      <c r="M14718" s="111">
        <v>6.3979989500968365E-2</v>
      </c>
      <c r="N14718" s="112">
        <f t="shared" si="459"/>
        <v>-6.2768610345936047</v>
      </c>
    </row>
    <row r="14719" spans="1:14" x14ac:dyDescent="0.25">
      <c r="A14719" s="111" t="s">
        <v>980</v>
      </c>
      <c r="B14719" s="111">
        <f>INDEX(kommuner!C:C,MATCH(_xlfn.NUMBERVALUE(A14719),kommuner!B:B,0))</f>
        <v>5021</v>
      </c>
      <c r="C14719" s="111" t="s">
        <v>127</v>
      </c>
      <c r="D14719" s="111" t="s">
        <v>127</v>
      </c>
      <c r="E14719" s="111" t="s">
        <v>126</v>
      </c>
      <c r="F14719" s="111" t="s">
        <v>179</v>
      </c>
      <c r="G14719" s="111" t="s">
        <v>167</v>
      </c>
      <c r="H14719" s="111" t="s">
        <v>179</v>
      </c>
      <c r="I14719" s="111" t="s">
        <v>167</v>
      </c>
      <c r="J14719" t="str">
        <f t="shared" si="458"/>
        <v>5021SkogMineraljordBlandingsskogImpediment</v>
      </c>
      <c r="K14719" s="111">
        <v>-1.0519587113170448</v>
      </c>
      <c r="L14719" s="111">
        <v>0.85306406685236758</v>
      </c>
      <c r="M14719" s="111">
        <v>6.3979989500968365E-2</v>
      </c>
      <c r="N14719" s="112">
        <f t="shared" si="459"/>
        <v>-0.13491465496370883</v>
      </c>
    </row>
    <row r="14720" spans="1:14" x14ac:dyDescent="0.25">
      <c r="A14720" s="111" t="s">
        <v>980</v>
      </c>
      <c r="B14720" s="111">
        <f>INDEX(kommuner!C:C,MATCH(_xlfn.NUMBERVALUE(A14720),kommuner!B:B,0))</f>
        <v>5021</v>
      </c>
      <c r="C14720" s="111" t="s">
        <v>127</v>
      </c>
      <c r="D14720" s="111" t="s">
        <v>127</v>
      </c>
      <c r="E14720" s="111" t="s">
        <v>126</v>
      </c>
      <c r="F14720" s="111" t="s">
        <v>179</v>
      </c>
      <c r="G14720" s="111" t="s">
        <v>190</v>
      </c>
      <c r="H14720" s="111" t="s">
        <v>179</v>
      </c>
      <c r="I14720" s="111" t="s">
        <v>190</v>
      </c>
      <c r="J14720" t="str">
        <f t="shared" si="458"/>
        <v>5021SkogMineraljordBlandingsskogLav</v>
      </c>
      <c r="K14720" s="111">
        <v>-1.7812179955424279</v>
      </c>
      <c r="L14720" s="111">
        <v>0.85306406685236758</v>
      </c>
      <c r="M14720" s="111">
        <v>6.3979989500968365E-2</v>
      </c>
      <c r="N14720" s="112">
        <f t="shared" si="459"/>
        <v>-0.86417393918909191</v>
      </c>
    </row>
    <row r="14721" spans="1:14" x14ac:dyDescent="0.25">
      <c r="A14721" s="111" t="s">
        <v>980</v>
      </c>
      <c r="B14721" s="111">
        <f>INDEX(kommuner!C:C,MATCH(_xlfn.NUMBERVALUE(A14721),kommuner!B:B,0))</f>
        <v>5021</v>
      </c>
      <c r="C14721" s="111" t="s">
        <v>127</v>
      </c>
      <c r="D14721" s="111" t="s">
        <v>127</v>
      </c>
      <c r="E14721" s="111" t="s">
        <v>126</v>
      </c>
      <c r="F14721" s="111" t="s">
        <v>179</v>
      </c>
      <c r="G14721" s="111" t="s">
        <v>173</v>
      </c>
      <c r="H14721" s="111" t="s">
        <v>179</v>
      </c>
      <c r="I14721" s="111" t="s">
        <v>173</v>
      </c>
      <c r="J14721" t="str">
        <f t="shared" si="458"/>
        <v>5021SkogMineraljordBlandingsskogMiddels</v>
      </c>
      <c r="K14721" s="111">
        <v>-3.4741824145851954</v>
      </c>
      <c r="L14721" s="111">
        <v>0.85306406685236758</v>
      </c>
      <c r="M14721" s="111">
        <v>6.3979989500968365E-2</v>
      </c>
      <c r="N14721" s="112">
        <f t="shared" si="459"/>
        <v>-2.5571383582318594</v>
      </c>
    </row>
    <row r="14722" spans="1:14" x14ac:dyDescent="0.25">
      <c r="A14722" s="111" t="s">
        <v>980</v>
      </c>
      <c r="B14722" s="111">
        <f>INDEX(kommuner!C:C,MATCH(_xlfn.NUMBERVALUE(A14722),kommuner!B:B,0))</f>
        <v>5021</v>
      </c>
      <c r="C14722" s="111" t="s">
        <v>127</v>
      </c>
      <c r="D14722" s="111" t="s">
        <v>127</v>
      </c>
      <c r="E14722" s="111" t="s">
        <v>126</v>
      </c>
      <c r="F14722" s="111" t="s">
        <v>179</v>
      </c>
      <c r="G14722" s="111" t="s">
        <v>186</v>
      </c>
      <c r="H14722" s="111" t="s">
        <v>179</v>
      </c>
      <c r="I14722" s="111" t="s">
        <v>186</v>
      </c>
      <c r="J14722" t="str">
        <f t="shared" si="458"/>
        <v>5021SkogMineraljordBlandingsskogSærs høy</v>
      </c>
      <c r="K14722" s="111">
        <v>-2.9395925245326562</v>
      </c>
      <c r="L14722" s="111">
        <v>0.85306406685236758</v>
      </c>
      <c r="M14722" s="111">
        <v>6.3979989500968365E-2</v>
      </c>
      <c r="N14722" s="112">
        <f t="shared" si="459"/>
        <v>-2.0225484681793202</v>
      </c>
    </row>
    <row r="14723" spans="1:14" x14ac:dyDescent="0.25">
      <c r="A14723" s="111" t="s">
        <v>980</v>
      </c>
      <c r="B14723" s="111">
        <f>INDEX(kommuner!C:C,MATCH(_xlfn.NUMBERVALUE(A14723),kommuner!B:B,0))</f>
        <v>5021</v>
      </c>
      <c r="C14723" s="111" t="s">
        <v>127</v>
      </c>
      <c r="D14723" s="111" t="s">
        <v>127</v>
      </c>
      <c r="E14723" s="111" t="s">
        <v>126</v>
      </c>
      <c r="F14723" s="111" t="s">
        <v>185</v>
      </c>
      <c r="G14723" s="111" t="s">
        <v>180</v>
      </c>
      <c r="H14723" s="111" t="s">
        <v>185</v>
      </c>
      <c r="I14723" s="111" t="s">
        <v>180</v>
      </c>
      <c r="J14723" t="str">
        <f t="shared" ref="J14723:J14786" si="460">B14723&amp;C14723&amp;E14723&amp;IF(C14723="Skog",F14723&amp;G14723,"")</f>
        <v>5021SkogMineraljordLauvskogHøy</v>
      </c>
      <c r="K14723" s="111">
        <v>-3.9961118073383664</v>
      </c>
      <c r="L14723" s="111">
        <v>0.85306406685236758</v>
      </c>
      <c r="M14723" s="111">
        <v>6.3979989500968365E-2</v>
      </c>
      <c r="N14723" s="112">
        <f t="shared" ref="N14723:N14786" si="461">SUM(K14723:M14723)</f>
        <v>-3.0790677509850304</v>
      </c>
    </row>
    <row r="14724" spans="1:14" x14ac:dyDescent="0.25">
      <c r="A14724" s="111" t="s">
        <v>980</v>
      </c>
      <c r="B14724" s="111">
        <f>INDEX(kommuner!C:C,MATCH(_xlfn.NUMBERVALUE(A14724),kommuner!B:B,0))</f>
        <v>5021</v>
      </c>
      <c r="C14724" s="111" t="s">
        <v>127</v>
      </c>
      <c r="D14724" s="111" t="s">
        <v>127</v>
      </c>
      <c r="E14724" s="111" t="s">
        <v>126</v>
      </c>
      <c r="F14724" s="111" t="s">
        <v>185</v>
      </c>
      <c r="G14724" s="111" t="s">
        <v>167</v>
      </c>
      <c r="H14724" s="111" t="s">
        <v>185</v>
      </c>
      <c r="I14724" s="111" t="s">
        <v>167</v>
      </c>
      <c r="J14724" t="str">
        <f t="shared" si="460"/>
        <v>5021SkogMineraljordLauvskogImpediment</v>
      </c>
      <c r="K14724" s="111">
        <v>-1.0417316356348201</v>
      </c>
      <c r="L14724" s="111">
        <v>0.85306406685236758</v>
      </c>
      <c r="M14724" s="111">
        <v>6.3979989500968365E-2</v>
      </c>
      <c r="N14724" s="112">
        <f t="shared" si="461"/>
        <v>-0.12468757928148413</v>
      </c>
    </row>
    <row r="14725" spans="1:14" x14ac:dyDescent="0.25">
      <c r="A14725" s="111" t="s">
        <v>980</v>
      </c>
      <c r="B14725" s="111">
        <f>INDEX(kommuner!C:C,MATCH(_xlfn.NUMBERVALUE(A14725),kommuner!B:B,0))</f>
        <v>5021</v>
      </c>
      <c r="C14725" s="111" t="s">
        <v>127</v>
      </c>
      <c r="D14725" s="111" t="s">
        <v>127</v>
      </c>
      <c r="E14725" s="111" t="s">
        <v>126</v>
      </c>
      <c r="F14725" s="111" t="s">
        <v>185</v>
      </c>
      <c r="G14725" s="111" t="s">
        <v>190</v>
      </c>
      <c r="H14725" s="111" t="s">
        <v>185</v>
      </c>
      <c r="I14725" s="111" t="s">
        <v>190</v>
      </c>
      <c r="J14725" t="str">
        <f t="shared" si="460"/>
        <v>5021SkogMineraljordLauvskogLav</v>
      </c>
      <c r="K14725" s="111">
        <v>-8.9748170935426599E-2</v>
      </c>
      <c r="L14725" s="111">
        <v>0.85306406685236758</v>
      </c>
      <c r="M14725" s="111">
        <v>6.3979989500968365E-2</v>
      </c>
      <c r="N14725" s="112">
        <f t="shared" si="461"/>
        <v>0.82729588541790933</v>
      </c>
    </row>
    <row r="14726" spans="1:14" x14ac:dyDescent="0.25">
      <c r="A14726" s="111" t="s">
        <v>980</v>
      </c>
      <c r="B14726" s="111">
        <f>INDEX(kommuner!C:C,MATCH(_xlfn.NUMBERVALUE(A14726),kommuner!B:B,0))</f>
        <v>5021</v>
      </c>
      <c r="C14726" s="111" t="s">
        <v>127</v>
      </c>
      <c r="D14726" s="111" t="s">
        <v>127</v>
      </c>
      <c r="E14726" s="111" t="s">
        <v>126</v>
      </c>
      <c r="F14726" s="111" t="s">
        <v>185</v>
      </c>
      <c r="G14726" s="111" t="s">
        <v>173</v>
      </c>
      <c r="H14726" s="111" t="s">
        <v>185</v>
      </c>
      <c r="I14726" s="111" t="s">
        <v>173</v>
      </c>
      <c r="J14726" t="str">
        <f t="shared" si="460"/>
        <v>5021SkogMineraljordLauvskogMiddels</v>
      </c>
      <c r="K14726" s="111">
        <v>-2.4407766010203638</v>
      </c>
      <c r="L14726" s="111">
        <v>0.85306406685236758</v>
      </c>
      <c r="M14726" s="111">
        <v>6.3979989500968365E-2</v>
      </c>
      <c r="N14726" s="112">
        <f t="shared" si="461"/>
        <v>-1.523732544667028</v>
      </c>
    </row>
    <row r="14727" spans="1:14" x14ac:dyDescent="0.25">
      <c r="A14727" s="111" t="s">
        <v>980</v>
      </c>
      <c r="B14727" s="111">
        <f>INDEX(kommuner!C:C,MATCH(_xlfn.NUMBERVALUE(A14727),kommuner!B:B,0))</f>
        <v>5021</v>
      </c>
      <c r="C14727" s="111" t="s">
        <v>127</v>
      </c>
      <c r="D14727" s="111" t="s">
        <v>127</v>
      </c>
      <c r="E14727" s="111" t="s">
        <v>126</v>
      </c>
      <c r="F14727" s="111" t="s">
        <v>185</v>
      </c>
      <c r="G14727" s="111" t="s">
        <v>186</v>
      </c>
      <c r="H14727" s="111" t="s">
        <v>185</v>
      </c>
      <c r="I14727" s="111" t="s">
        <v>186</v>
      </c>
      <c r="J14727" t="str">
        <f t="shared" si="460"/>
        <v>5021SkogMineraljordLauvskogSærs høy</v>
      </c>
      <c r="K14727" s="111">
        <v>-3.6560473259425113</v>
      </c>
      <c r="L14727" s="111">
        <v>0.85306406685236758</v>
      </c>
      <c r="M14727" s="111">
        <v>6.3979989500968365E-2</v>
      </c>
      <c r="N14727" s="112">
        <f t="shared" si="461"/>
        <v>-2.7390032695891753</v>
      </c>
    </row>
    <row r="14728" spans="1:14" x14ac:dyDescent="0.25">
      <c r="A14728" s="111" t="s">
        <v>980</v>
      </c>
      <c r="B14728" s="111">
        <f>INDEX(kommuner!C:C,MATCH(_xlfn.NUMBERVALUE(A14728),kommuner!B:B,0))</f>
        <v>5021</v>
      </c>
      <c r="C14728" s="111" t="s">
        <v>127</v>
      </c>
      <c r="D14728" s="111" t="s">
        <v>127</v>
      </c>
      <c r="E14728" s="111" t="s">
        <v>123</v>
      </c>
      <c r="F14728" s="111" t="s">
        <v>172</v>
      </c>
      <c r="G14728" s="111" t="s">
        <v>180</v>
      </c>
      <c r="H14728" s="111" t="s">
        <v>172</v>
      </c>
      <c r="I14728" s="111" t="s">
        <v>180</v>
      </c>
      <c r="J14728" t="str">
        <f t="shared" si="460"/>
        <v>5021SkogOrganisk jordBarskogHøy</v>
      </c>
      <c r="K14728" s="111">
        <v>-2.5184559031994138</v>
      </c>
      <c r="L14728" s="111">
        <v>0.92784825435236762</v>
      </c>
      <c r="M14728" s="111">
        <v>0.46518126042825314</v>
      </c>
      <c r="N14728" s="112">
        <f t="shared" si="461"/>
        <v>-1.1254263884187932</v>
      </c>
    </row>
    <row r="14729" spans="1:14" x14ac:dyDescent="0.25">
      <c r="A14729" s="111" t="s">
        <v>980</v>
      </c>
      <c r="B14729" s="111">
        <f>INDEX(kommuner!C:C,MATCH(_xlfn.NUMBERVALUE(A14729),kommuner!B:B,0))</f>
        <v>5021</v>
      </c>
      <c r="C14729" s="111" t="s">
        <v>127</v>
      </c>
      <c r="D14729" s="111" t="s">
        <v>127</v>
      </c>
      <c r="E14729" s="111" t="s">
        <v>123</v>
      </c>
      <c r="F14729" s="111" t="s">
        <v>172</v>
      </c>
      <c r="G14729" s="111" t="s">
        <v>167</v>
      </c>
      <c r="H14729" s="111" t="s">
        <v>172</v>
      </c>
      <c r="I14729" s="111" t="s">
        <v>167</v>
      </c>
      <c r="J14729" t="str">
        <f t="shared" si="460"/>
        <v>5021SkogOrganisk jordBarskogImpediment</v>
      </c>
      <c r="K14729" s="111">
        <v>-0.17137422385314094</v>
      </c>
      <c r="L14729" s="111">
        <v>0.92784825435236762</v>
      </c>
      <c r="M14729" s="111">
        <v>0.46510463492953991</v>
      </c>
      <c r="N14729" s="112">
        <f t="shared" si="461"/>
        <v>1.2215786654287666</v>
      </c>
    </row>
    <row r="14730" spans="1:14" x14ac:dyDescent="0.25">
      <c r="A14730" s="111" t="s">
        <v>980</v>
      </c>
      <c r="B14730" s="111">
        <f>INDEX(kommuner!C:C,MATCH(_xlfn.NUMBERVALUE(A14730),kommuner!B:B,0))</f>
        <v>5021</v>
      </c>
      <c r="C14730" s="111" t="s">
        <v>127</v>
      </c>
      <c r="D14730" s="111" t="s">
        <v>127</v>
      </c>
      <c r="E14730" s="111" t="s">
        <v>123</v>
      </c>
      <c r="F14730" s="111" t="s">
        <v>172</v>
      </c>
      <c r="G14730" s="111" t="s">
        <v>190</v>
      </c>
      <c r="H14730" s="111" t="s">
        <v>172</v>
      </c>
      <c r="I14730" s="111" t="s">
        <v>190</v>
      </c>
      <c r="J14730" t="str">
        <f t="shared" si="460"/>
        <v>5021SkogOrganisk jordBarskogLav</v>
      </c>
      <c r="K14730" s="111">
        <v>-0.50666953101693391</v>
      </c>
      <c r="L14730" s="111">
        <v>0.92784825435236762</v>
      </c>
      <c r="M14730" s="111">
        <v>0.46510463492953991</v>
      </c>
      <c r="N14730" s="112">
        <f t="shared" si="461"/>
        <v>0.88628335826497362</v>
      </c>
    </row>
    <row r="14731" spans="1:14" x14ac:dyDescent="0.25">
      <c r="A14731" s="111" t="s">
        <v>980</v>
      </c>
      <c r="B14731" s="111">
        <f>INDEX(kommuner!C:C,MATCH(_xlfn.NUMBERVALUE(A14731),kommuner!B:B,0))</f>
        <v>5021</v>
      </c>
      <c r="C14731" s="111" t="s">
        <v>127</v>
      </c>
      <c r="D14731" s="111" t="s">
        <v>127</v>
      </c>
      <c r="E14731" s="111" t="s">
        <v>123</v>
      </c>
      <c r="F14731" s="111" t="s">
        <v>172</v>
      </c>
      <c r="G14731" s="111" t="s">
        <v>173</v>
      </c>
      <c r="H14731" s="111" t="s">
        <v>172</v>
      </c>
      <c r="I14731" s="111" t="s">
        <v>173</v>
      </c>
      <c r="J14731" t="str">
        <f t="shared" si="460"/>
        <v>5021SkogOrganisk jordBarskogMiddels</v>
      </c>
      <c r="K14731" s="111">
        <v>-1.5571490961494638</v>
      </c>
      <c r="L14731" s="111">
        <v>0.92784825435236762</v>
      </c>
      <c r="M14731" s="111">
        <v>0.46518126042825314</v>
      </c>
      <c r="N14731" s="112">
        <f t="shared" si="461"/>
        <v>-0.16411958136884308</v>
      </c>
    </row>
    <row r="14732" spans="1:14" x14ac:dyDescent="0.25">
      <c r="A14732" s="111" t="s">
        <v>980</v>
      </c>
      <c r="B14732" s="111">
        <f>INDEX(kommuner!C:C,MATCH(_xlfn.NUMBERVALUE(A14732),kommuner!B:B,0))</f>
        <v>5021</v>
      </c>
      <c r="C14732" s="111" t="s">
        <v>127</v>
      </c>
      <c r="D14732" s="111" t="s">
        <v>127</v>
      </c>
      <c r="E14732" s="111" t="s">
        <v>123</v>
      </c>
      <c r="F14732" s="111" t="s">
        <v>172</v>
      </c>
      <c r="G14732" s="111" t="s">
        <v>186</v>
      </c>
      <c r="H14732" s="111" t="s">
        <v>172</v>
      </c>
      <c r="I14732" s="111" t="s">
        <v>186</v>
      </c>
      <c r="J14732" t="str">
        <f t="shared" si="460"/>
        <v>5021SkogOrganisk jordBarskogSærs høy</v>
      </c>
      <c r="K14732" s="111">
        <v>2.5548655235722699</v>
      </c>
      <c r="L14732" s="111">
        <v>0.92784825435236762</v>
      </c>
      <c r="M14732" s="111">
        <v>0.46518126042825314</v>
      </c>
      <c r="N14732" s="112">
        <f t="shared" si="461"/>
        <v>3.9478950383528906</v>
      </c>
    </row>
    <row r="14733" spans="1:14" x14ac:dyDescent="0.25">
      <c r="A14733" s="111" t="s">
        <v>980</v>
      </c>
      <c r="B14733" s="111">
        <f>INDEX(kommuner!C:C,MATCH(_xlfn.NUMBERVALUE(A14733),kommuner!B:B,0))</f>
        <v>5021</v>
      </c>
      <c r="C14733" s="111" t="s">
        <v>127</v>
      </c>
      <c r="D14733" s="111" t="s">
        <v>127</v>
      </c>
      <c r="E14733" s="111" t="s">
        <v>123</v>
      </c>
      <c r="F14733" s="111" t="s">
        <v>179</v>
      </c>
      <c r="G14733" s="111" t="s">
        <v>180</v>
      </c>
      <c r="H14733" s="111" t="s">
        <v>179</v>
      </c>
      <c r="I14733" s="111" t="s">
        <v>180</v>
      </c>
      <c r="J14733" t="str">
        <f t="shared" si="460"/>
        <v>5021SkogOrganisk jordBlandingsskogHøy</v>
      </c>
      <c r="K14733" s="111">
        <v>-5.5554344456832343</v>
      </c>
      <c r="L14733" s="111">
        <v>0.92784825435236762</v>
      </c>
      <c r="M14733" s="111">
        <v>0.46510463492953991</v>
      </c>
      <c r="N14733" s="112">
        <f t="shared" si="461"/>
        <v>-4.1624815564013264</v>
      </c>
    </row>
    <row r="14734" spans="1:14" x14ac:dyDescent="0.25">
      <c r="A14734" s="111" t="s">
        <v>980</v>
      </c>
      <c r="B14734" s="111">
        <f>INDEX(kommuner!C:C,MATCH(_xlfn.NUMBERVALUE(A14734),kommuner!B:B,0))</f>
        <v>5021</v>
      </c>
      <c r="C14734" s="111" t="s">
        <v>127</v>
      </c>
      <c r="D14734" s="111" t="s">
        <v>127</v>
      </c>
      <c r="E14734" s="111" t="s">
        <v>123</v>
      </c>
      <c r="F14734" s="111" t="s">
        <v>179</v>
      </c>
      <c r="G14734" s="111" t="s">
        <v>167</v>
      </c>
      <c r="H14734" s="111" t="s">
        <v>179</v>
      </c>
      <c r="I14734" s="111" t="s">
        <v>167</v>
      </c>
      <c r="J14734" t="str">
        <f t="shared" si="460"/>
        <v>5021SkogOrganisk jordBlandingsskogImpediment</v>
      </c>
      <c r="K14734" s="111">
        <v>-0.28586344175800005</v>
      </c>
      <c r="L14734" s="111">
        <v>0.92784825435236762</v>
      </c>
      <c r="M14734" s="111">
        <v>0.46510463492953991</v>
      </c>
      <c r="N14734" s="112">
        <f t="shared" si="461"/>
        <v>1.1070894475239075</v>
      </c>
    </row>
    <row r="14735" spans="1:14" x14ac:dyDescent="0.25">
      <c r="A14735" s="111" t="s">
        <v>980</v>
      </c>
      <c r="B14735" s="111">
        <f>INDEX(kommuner!C:C,MATCH(_xlfn.NUMBERVALUE(A14735),kommuner!B:B,0))</f>
        <v>5021</v>
      </c>
      <c r="C14735" s="111" t="s">
        <v>127</v>
      </c>
      <c r="D14735" s="111" t="s">
        <v>127</v>
      </c>
      <c r="E14735" s="111" t="s">
        <v>123</v>
      </c>
      <c r="F14735" s="111" t="s">
        <v>179</v>
      </c>
      <c r="G14735" s="111" t="s">
        <v>190</v>
      </c>
      <c r="H14735" s="111" t="s">
        <v>179</v>
      </c>
      <c r="I14735" s="111" t="s">
        <v>190</v>
      </c>
      <c r="J14735" t="str">
        <f t="shared" si="460"/>
        <v>5021SkogOrganisk jordBlandingsskogLav</v>
      </c>
      <c r="K14735" s="111">
        <v>-1.2347339377887629</v>
      </c>
      <c r="L14735" s="111">
        <v>0.92784825435236762</v>
      </c>
      <c r="M14735" s="111">
        <v>0.46510463492953991</v>
      </c>
      <c r="N14735" s="112">
        <f t="shared" si="461"/>
        <v>0.15821895149314458</v>
      </c>
    </row>
    <row r="14736" spans="1:14" x14ac:dyDescent="0.25">
      <c r="A14736" s="111" t="s">
        <v>980</v>
      </c>
      <c r="B14736" s="111">
        <f>INDEX(kommuner!C:C,MATCH(_xlfn.NUMBERVALUE(A14736),kommuner!B:B,0))</f>
        <v>5021</v>
      </c>
      <c r="C14736" s="111" t="s">
        <v>127</v>
      </c>
      <c r="D14736" s="111" t="s">
        <v>127</v>
      </c>
      <c r="E14736" s="111" t="s">
        <v>123</v>
      </c>
      <c r="F14736" s="111" t="s">
        <v>179</v>
      </c>
      <c r="G14736" s="111" t="s">
        <v>173</v>
      </c>
      <c r="H14736" s="111" t="s">
        <v>179</v>
      </c>
      <c r="I14736" s="111" t="s">
        <v>173</v>
      </c>
      <c r="J14736" t="str">
        <f t="shared" si="460"/>
        <v>5021SkogOrganisk jordBlandingsskogMiddels</v>
      </c>
      <c r="K14736" s="111">
        <v>-2.4239591752717748</v>
      </c>
      <c r="L14736" s="111">
        <v>0.92784825435236762</v>
      </c>
      <c r="M14736" s="111">
        <v>0.46510463492953991</v>
      </c>
      <c r="N14736" s="112">
        <f t="shared" si="461"/>
        <v>-1.0310062859898674</v>
      </c>
    </row>
    <row r="14737" spans="1:14" x14ac:dyDescent="0.25">
      <c r="A14737" s="111" t="s">
        <v>980</v>
      </c>
      <c r="B14737" s="111">
        <f>INDEX(kommuner!C:C,MATCH(_xlfn.NUMBERVALUE(A14737),kommuner!B:B,0))</f>
        <v>5021</v>
      </c>
      <c r="C14737" s="111" t="s">
        <v>127</v>
      </c>
      <c r="D14737" s="111" t="s">
        <v>127</v>
      </c>
      <c r="E14737" s="111" t="s">
        <v>123</v>
      </c>
      <c r="F14737" s="111" t="s">
        <v>179</v>
      </c>
      <c r="G14737" s="111" t="s">
        <v>186</v>
      </c>
      <c r="H14737" s="111" t="s">
        <v>179</v>
      </c>
      <c r="I14737" s="111" t="s">
        <v>186</v>
      </c>
      <c r="J14737" t="str">
        <f t="shared" si="460"/>
        <v>5021SkogOrganisk jordBlandingsskogSærs høy</v>
      </c>
      <c r="K14737" s="111">
        <v>-1.5726115302258048</v>
      </c>
      <c r="L14737" s="111">
        <v>0.92784825435236762</v>
      </c>
      <c r="M14737" s="111">
        <v>0.46510463492953991</v>
      </c>
      <c r="N14737" s="112">
        <f t="shared" si="461"/>
        <v>-0.17965864094389727</v>
      </c>
    </row>
    <row r="14738" spans="1:14" x14ac:dyDescent="0.25">
      <c r="A14738" s="111" t="s">
        <v>980</v>
      </c>
      <c r="B14738" s="111">
        <f>INDEX(kommuner!C:C,MATCH(_xlfn.NUMBERVALUE(A14738),kommuner!B:B,0))</f>
        <v>5021</v>
      </c>
      <c r="C14738" s="111" t="s">
        <v>127</v>
      </c>
      <c r="D14738" s="111" t="s">
        <v>127</v>
      </c>
      <c r="E14738" s="111" t="s">
        <v>123</v>
      </c>
      <c r="F14738" s="111" t="s">
        <v>185</v>
      </c>
      <c r="G14738" s="111" t="s">
        <v>180</v>
      </c>
      <c r="H14738" s="111" t="s">
        <v>185</v>
      </c>
      <c r="I14738" s="111" t="s">
        <v>180</v>
      </c>
      <c r="J14738" t="str">
        <f t="shared" si="460"/>
        <v>5021SkogOrganisk jordLauvskogHøy</v>
      </c>
      <c r="K14738" s="111">
        <v>-1.9913688882377358</v>
      </c>
      <c r="L14738" s="111">
        <v>0.92784825435236762</v>
      </c>
      <c r="M14738" s="111">
        <v>0.46510463492953991</v>
      </c>
      <c r="N14738" s="112">
        <f t="shared" si="461"/>
        <v>-0.59841599895582831</v>
      </c>
    </row>
    <row r="14739" spans="1:14" x14ac:dyDescent="0.25">
      <c r="A14739" s="111" t="s">
        <v>980</v>
      </c>
      <c r="B14739" s="111">
        <f>INDEX(kommuner!C:C,MATCH(_xlfn.NUMBERVALUE(A14739),kommuner!B:B,0))</f>
        <v>5021</v>
      </c>
      <c r="C14739" s="111" t="s">
        <v>127</v>
      </c>
      <c r="D14739" s="111" t="s">
        <v>127</v>
      </c>
      <c r="E14739" s="111" t="s">
        <v>123</v>
      </c>
      <c r="F14739" s="111" t="s">
        <v>185</v>
      </c>
      <c r="G14739" s="111" t="s">
        <v>167</v>
      </c>
      <c r="H14739" s="111" t="s">
        <v>185</v>
      </c>
      <c r="I14739" s="111" t="s">
        <v>167</v>
      </c>
      <c r="J14739" t="str">
        <f t="shared" si="460"/>
        <v>5021SkogOrganisk jordLauvskogImpediment</v>
      </c>
      <c r="K14739" s="111">
        <v>0.35000626494250675</v>
      </c>
      <c r="L14739" s="111">
        <v>0.92784825435236762</v>
      </c>
      <c r="M14739" s="111">
        <v>0.46510463492953991</v>
      </c>
      <c r="N14739" s="112">
        <f t="shared" si="461"/>
        <v>1.7429591542244141</v>
      </c>
    </row>
    <row r="14740" spans="1:14" x14ac:dyDescent="0.25">
      <c r="A14740" s="111" t="s">
        <v>980</v>
      </c>
      <c r="B14740" s="111">
        <f>INDEX(kommuner!C:C,MATCH(_xlfn.NUMBERVALUE(A14740),kommuner!B:B,0))</f>
        <v>5021</v>
      </c>
      <c r="C14740" s="111" t="s">
        <v>127</v>
      </c>
      <c r="D14740" s="111" t="s">
        <v>127</v>
      </c>
      <c r="E14740" s="111" t="s">
        <v>123</v>
      </c>
      <c r="F14740" s="111" t="s">
        <v>185</v>
      </c>
      <c r="G14740" s="111" t="s">
        <v>190</v>
      </c>
      <c r="H14740" s="111" t="s">
        <v>185</v>
      </c>
      <c r="I14740" s="111" t="s">
        <v>190</v>
      </c>
      <c r="J14740" t="str">
        <f t="shared" si="460"/>
        <v>5021SkogOrganisk jordLauvskogLav</v>
      </c>
      <c r="K14740" s="111">
        <v>1.1144075558526714</v>
      </c>
      <c r="L14740" s="111">
        <v>0.92784825435236762</v>
      </c>
      <c r="M14740" s="111">
        <v>0.46510463492953991</v>
      </c>
      <c r="N14740" s="112">
        <f t="shared" si="461"/>
        <v>2.5073604451345788</v>
      </c>
    </row>
    <row r="14741" spans="1:14" x14ac:dyDescent="0.25">
      <c r="A14741" s="111" t="s">
        <v>980</v>
      </c>
      <c r="B14741" s="111">
        <f>INDEX(kommuner!C:C,MATCH(_xlfn.NUMBERVALUE(A14741),kommuner!B:B,0))</f>
        <v>5021</v>
      </c>
      <c r="C14741" s="111" t="s">
        <v>127</v>
      </c>
      <c r="D14741" s="111" t="s">
        <v>127</v>
      </c>
      <c r="E14741" s="111" t="s">
        <v>123</v>
      </c>
      <c r="F14741" s="111" t="s">
        <v>185</v>
      </c>
      <c r="G14741" s="111" t="s">
        <v>173</v>
      </c>
      <c r="H14741" s="111" t="s">
        <v>185</v>
      </c>
      <c r="I14741" s="111" t="s">
        <v>173</v>
      </c>
      <c r="J14741" t="str">
        <f t="shared" si="460"/>
        <v>5021SkogOrganisk jordLauvskogMiddels</v>
      </c>
      <c r="K14741" s="111">
        <v>-0.62664468270982987</v>
      </c>
      <c r="L14741" s="111">
        <v>0.92784825435236762</v>
      </c>
      <c r="M14741" s="111">
        <v>0.46510463492953991</v>
      </c>
      <c r="N14741" s="112">
        <f t="shared" si="461"/>
        <v>0.76630820657207765</v>
      </c>
    </row>
    <row r="14742" spans="1:14" x14ac:dyDescent="0.25">
      <c r="A14742" s="111" t="s">
        <v>980</v>
      </c>
      <c r="B14742" s="111">
        <f>INDEX(kommuner!C:C,MATCH(_xlfn.NUMBERVALUE(A14742),kommuner!B:B,0))</f>
        <v>5021</v>
      </c>
      <c r="C14742" s="111" t="s">
        <v>127</v>
      </c>
      <c r="D14742" s="111" t="s">
        <v>127</v>
      </c>
      <c r="E14742" s="111" t="s">
        <v>123</v>
      </c>
      <c r="F14742" s="111" t="s">
        <v>185</v>
      </c>
      <c r="G14742" s="111" t="s">
        <v>186</v>
      </c>
      <c r="H14742" s="111" t="s">
        <v>185</v>
      </c>
      <c r="I14742" s="111" t="s">
        <v>186</v>
      </c>
      <c r="J14742" t="str">
        <f t="shared" si="460"/>
        <v>5021SkogOrganisk jordLauvskogSærs høy</v>
      </c>
      <c r="K14742" s="111">
        <v>-1.8997279926091779</v>
      </c>
      <c r="L14742" s="111">
        <v>0.92784825435236762</v>
      </c>
      <c r="M14742" s="111">
        <v>0.46510463492953991</v>
      </c>
      <c r="N14742" s="112">
        <f t="shared" si="461"/>
        <v>-0.50677510332727038</v>
      </c>
    </row>
    <row r="14743" spans="1:14" x14ac:dyDescent="0.25">
      <c r="A14743" s="111" t="s">
        <v>980</v>
      </c>
      <c r="B14743" s="111">
        <f>INDEX(kommuner!C:C,MATCH(_xlfn.NUMBERVALUE(A14743),kommuner!B:B,0))</f>
        <v>5021</v>
      </c>
      <c r="C14743" s="111" t="s">
        <v>83</v>
      </c>
      <c r="D14743" s="111" t="s">
        <v>83</v>
      </c>
      <c r="E14743" s="111" t="s">
        <v>126</v>
      </c>
      <c r="F14743" s="111" t="s">
        <v>139</v>
      </c>
      <c r="G14743" s="111" t="s">
        <v>139</v>
      </c>
      <c r="H14743" s="111" t="s">
        <v>139</v>
      </c>
      <c r="I14743" s="111" t="s">
        <v>139</v>
      </c>
      <c r="J14743" t="str">
        <f t="shared" si="460"/>
        <v>5021Utbygd arealMineraljord</v>
      </c>
      <c r="K14743" s="111">
        <v>-0.30524336409547759</v>
      </c>
      <c r="L14743" s="111">
        <v>0</v>
      </c>
      <c r="M14743" s="111">
        <v>1.303047089454229E-2</v>
      </c>
      <c r="N14743" s="112">
        <f t="shared" si="461"/>
        <v>-0.2922128932009353</v>
      </c>
    </row>
    <row r="14744" spans="1:14" x14ac:dyDescent="0.25">
      <c r="A14744" s="111" t="s">
        <v>980</v>
      </c>
      <c r="B14744" s="111">
        <f>INDEX(kommuner!C:C,MATCH(_xlfn.NUMBERVALUE(A14744),kommuner!B:B,0))</f>
        <v>5021</v>
      </c>
      <c r="C14744" s="111" t="s">
        <v>83</v>
      </c>
      <c r="D14744" s="111" t="s">
        <v>83</v>
      </c>
      <c r="E14744" s="111" t="s">
        <v>123</v>
      </c>
      <c r="F14744" s="111" t="s">
        <v>139</v>
      </c>
      <c r="G14744" s="111" t="s">
        <v>139</v>
      </c>
      <c r="H14744" s="111" t="s">
        <v>139</v>
      </c>
      <c r="I14744" s="111" t="s">
        <v>139</v>
      </c>
      <c r="J14744" t="str">
        <f t="shared" si="460"/>
        <v>5021Utbygd arealOrganisk jord</v>
      </c>
      <c r="K14744" s="111">
        <v>29.011421395201612</v>
      </c>
      <c r="L14744" s="111">
        <v>0</v>
      </c>
      <c r="M14744" s="111">
        <v>1.303047089454229E-2</v>
      </c>
      <c r="N14744" s="112">
        <f t="shared" si="461"/>
        <v>29.024451866096154</v>
      </c>
    </row>
    <row r="14745" spans="1:14" x14ac:dyDescent="0.25">
      <c r="A14745" s="111" t="s">
        <v>980</v>
      </c>
      <c r="B14745" s="111">
        <f>INDEX(kommuner!C:C,MATCH(_xlfn.NUMBERVALUE(A14745),kommuner!B:B,0))</f>
        <v>5021</v>
      </c>
      <c r="C14745" s="111" t="s">
        <v>181</v>
      </c>
      <c r="D14745" s="111" t="s">
        <v>181</v>
      </c>
      <c r="E14745" s="111" t="s">
        <v>123</v>
      </c>
      <c r="F14745" s="111" t="s">
        <v>139</v>
      </c>
      <c r="G14745" s="111" t="s">
        <v>139</v>
      </c>
      <c r="H14745" s="111" t="s">
        <v>139</v>
      </c>
      <c r="I14745" s="111" t="s">
        <v>139</v>
      </c>
      <c r="J14745" t="str">
        <f t="shared" si="460"/>
        <v>5021Vann og myrOrganisk jord</v>
      </c>
      <c r="K14745" s="111">
        <v>-0.29766799726667431</v>
      </c>
      <c r="L14745" s="111">
        <v>0</v>
      </c>
      <c r="M14745" s="111">
        <v>0</v>
      </c>
      <c r="N14745" s="112">
        <f t="shared" si="461"/>
        <v>-0.29766799726667431</v>
      </c>
    </row>
    <row r="14746" spans="1:14" x14ac:dyDescent="0.25">
      <c r="A14746" s="111" t="s">
        <v>981</v>
      </c>
      <c r="B14746" s="111">
        <f>INDEX(kommuner!C:C,MATCH(_xlfn.NUMBERVALUE(A14746),kommuner!B:B,0))</f>
        <v>5022</v>
      </c>
      <c r="C14746" s="111" t="s">
        <v>82</v>
      </c>
      <c r="D14746" s="111" t="s">
        <v>82</v>
      </c>
      <c r="E14746" s="111" t="s">
        <v>126</v>
      </c>
      <c r="F14746" s="111" t="s">
        <v>139</v>
      </c>
      <c r="G14746" s="111" t="s">
        <v>139</v>
      </c>
      <c r="H14746" s="111" t="s">
        <v>139</v>
      </c>
      <c r="I14746" s="111" t="s">
        <v>139</v>
      </c>
      <c r="J14746" t="str">
        <f t="shared" si="460"/>
        <v>5022Annen utmarkMineraljord</v>
      </c>
      <c r="K14746" s="111">
        <v>-7.1122377479755403E-2</v>
      </c>
      <c r="L14746" s="111">
        <v>0</v>
      </c>
      <c r="M14746" s="111">
        <v>0</v>
      </c>
      <c r="N14746" s="112">
        <f t="shared" si="461"/>
        <v>-7.1122377479755403E-2</v>
      </c>
    </row>
    <row r="14747" spans="1:14" x14ac:dyDescent="0.25">
      <c r="A14747" s="111" t="s">
        <v>981</v>
      </c>
      <c r="B14747" s="111">
        <f>INDEX(kommuner!C:C,MATCH(_xlfn.NUMBERVALUE(A14747),kommuner!B:B,0))</f>
        <v>5022</v>
      </c>
      <c r="C14747" s="111" t="s">
        <v>121</v>
      </c>
      <c r="D14747" s="111" t="s">
        <v>121</v>
      </c>
      <c r="E14747" s="111" t="s">
        <v>126</v>
      </c>
      <c r="F14747" s="111" t="s">
        <v>139</v>
      </c>
      <c r="G14747" s="111" t="s">
        <v>139</v>
      </c>
      <c r="H14747" s="111" t="s">
        <v>139</v>
      </c>
      <c r="I14747" s="111" t="s">
        <v>139</v>
      </c>
      <c r="J14747" t="str">
        <f t="shared" si="460"/>
        <v>5022BeiteMineraljord</v>
      </c>
      <c r="K14747" s="111">
        <v>-0.96338340838695502</v>
      </c>
      <c r="L14747" s="111">
        <v>0</v>
      </c>
      <c r="M14747" s="111">
        <v>1.2448711246839999E-7</v>
      </c>
      <c r="N14747" s="112">
        <f t="shared" si="461"/>
        <v>-0.96338328389984251</v>
      </c>
    </row>
    <row r="14748" spans="1:14" x14ac:dyDescent="0.25">
      <c r="A14748" s="111" t="s">
        <v>981</v>
      </c>
      <c r="B14748" s="111">
        <f>INDEX(kommuner!C:C,MATCH(_xlfn.NUMBERVALUE(A14748),kommuner!B:B,0))</f>
        <v>5022</v>
      </c>
      <c r="C14748" s="111" t="s">
        <v>121</v>
      </c>
      <c r="D14748" s="111" t="s">
        <v>121</v>
      </c>
      <c r="E14748" s="111" t="s">
        <v>123</v>
      </c>
      <c r="F14748" s="111" t="s">
        <v>139</v>
      </c>
      <c r="G14748" s="111" t="s">
        <v>139</v>
      </c>
      <c r="H14748" s="111" t="s">
        <v>139</v>
      </c>
      <c r="I14748" s="111" t="s">
        <v>139</v>
      </c>
      <c r="J14748" t="str">
        <f t="shared" si="460"/>
        <v>5022BeiteOrganisk jord</v>
      </c>
      <c r="K14748" s="111">
        <v>12.077525935985037</v>
      </c>
      <c r="L14748" s="111">
        <v>1.6412500000000001</v>
      </c>
      <c r="M14748" s="111">
        <v>0</v>
      </c>
      <c r="N14748" s="112">
        <f t="shared" si="461"/>
        <v>13.718775935985036</v>
      </c>
    </row>
    <row r="14749" spans="1:14" x14ac:dyDescent="0.25">
      <c r="A14749" s="111" t="s">
        <v>981</v>
      </c>
      <c r="B14749" s="111">
        <f>INDEX(kommuner!C:C,MATCH(_xlfn.NUMBERVALUE(A14749),kommuner!B:B,0))</f>
        <v>5022</v>
      </c>
      <c r="C14749" s="111" t="s">
        <v>84</v>
      </c>
      <c r="D14749" s="111" t="s">
        <v>84</v>
      </c>
      <c r="E14749" s="111" t="s">
        <v>126</v>
      </c>
      <c r="F14749" s="111" t="s">
        <v>139</v>
      </c>
      <c r="G14749" s="111" t="s">
        <v>139</v>
      </c>
      <c r="H14749" s="111" t="s">
        <v>139</v>
      </c>
      <c r="I14749" s="111" t="s">
        <v>139</v>
      </c>
      <c r="J14749" t="str">
        <f t="shared" si="460"/>
        <v>5022Dyrket markMineraljord</v>
      </c>
      <c r="K14749" s="111">
        <v>-0.19847781863867889</v>
      </c>
      <c r="L14749" s="111">
        <v>0</v>
      </c>
      <c r="M14749" s="111">
        <v>0</v>
      </c>
      <c r="N14749" s="112">
        <f t="shared" si="461"/>
        <v>-0.19847781863867889</v>
      </c>
    </row>
    <row r="14750" spans="1:14" x14ac:dyDescent="0.25">
      <c r="A14750" s="111" t="s">
        <v>981</v>
      </c>
      <c r="B14750" s="111">
        <f>INDEX(kommuner!C:C,MATCH(_xlfn.NUMBERVALUE(A14750),kommuner!B:B,0))</f>
        <v>5022</v>
      </c>
      <c r="C14750" s="111" t="s">
        <v>84</v>
      </c>
      <c r="D14750" s="111" t="s">
        <v>84</v>
      </c>
      <c r="E14750" s="111" t="s">
        <v>123</v>
      </c>
      <c r="F14750" s="111" t="s">
        <v>139</v>
      </c>
      <c r="G14750" s="111" t="s">
        <v>139</v>
      </c>
      <c r="H14750" s="111" t="s">
        <v>139</v>
      </c>
      <c r="I14750" s="111" t="s">
        <v>139</v>
      </c>
      <c r="J14750" t="str">
        <f t="shared" si="460"/>
        <v>5022Dyrket markOrganisk jord</v>
      </c>
      <c r="K14750" s="111">
        <v>28.726149366675592</v>
      </c>
      <c r="L14750" s="111">
        <v>1.45625</v>
      </c>
      <c r="M14750" s="111">
        <v>0</v>
      </c>
      <c r="N14750" s="112">
        <f t="shared" si="461"/>
        <v>30.182399366675593</v>
      </c>
    </row>
    <row r="14751" spans="1:14" x14ac:dyDescent="0.25">
      <c r="A14751" s="111" t="s">
        <v>981</v>
      </c>
      <c r="B14751" s="111">
        <f>INDEX(kommuner!C:C,MATCH(_xlfn.NUMBERVALUE(A14751),kommuner!B:B,0))</f>
        <v>5022</v>
      </c>
      <c r="C14751" s="111" t="s">
        <v>127</v>
      </c>
      <c r="D14751" s="111" t="s">
        <v>127</v>
      </c>
      <c r="E14751" s="111" t="s">
        <v>126</v>
      </c>
      <c r="F14751" s="111" t="s">
        <v>172</v>
      </c>
      <c r="G14751" s="111" t="s">
        <v>180</v>
      </c>
      <c r="H14751" s="111" t="s">
        <v>172</v>
      </c>
      <c r="I14751" s="111" t="s">
        <v>180</v>
      </c>
      <c r="J14751" t="str">
        <f t="shared" si="460"/>
        <v>5022SkogMineraljordBarskogHøy</v>
      </c>
      <c r="K14751" s="111">
        <v>-6.422849649670499</v>
      </c>
      <c r="L14751" s="111">
        <v>0.85306406685236758</v>
      </c>
      <c r="M14751" s="111">
        <v>6.4056614999681585E-2</v>
      </c>
      <c r="N14751" s="112">
        <f t="shared" si="461"/>
        <v>-5.5057289678184498</v>
      </c>
    </row>
    <row r="14752" spans="1:14" x14ac:dyDescent="0.25">
      <c r="A14752" s="111" t="s">
        <v>981</v>
      </c>
      <c r="B14752" s="111">
        <f>INDEX(kommuner!C:C,MATCH(_xlfn.NUMBERVALUE(A14752),kommuner!B:B,0))</f>
        <v>5022</v>
      </c>
      <c r="C14752" s="111" t="s">
        <v>127</v>
      </c>
      <c r="D14752" s="111" t="s">
        <v>127</v>
      </c>
      <c r="E14752" s="111" t="s">
        <v>126</v>
      </c>
      <c r="F14752" s="111" t="s">
        <v>172</v>
      </c>
      <c r="G14752" s="111" t="s">
        <v>167</v>
      </c>
      <c r="H14752" s="111" t="s">
        <v>172</v>
      </c>
      <c r="I14752" s="111" t="s">
        <v>167</v>
      </c>
      <c r="J14752" t="str">
        <f t="shared" si="460"/>
        <v>5022SkogMineraljordBarskogImpediment</v>
      </c>
      <c r="K14752" s="111">
        <v>-0.94873102042732593</v>
      </c>
      <c r="L14752" s="111">
        <v>0.85306406685236758</v>
      </c>
      <c r="M14752" s="111">
        <v>6.3979989500968365E-2</v>
      </c>
      <c r="N14752" s="112">
        <f t="shared" si="461"/>
        <v>-3.1686964073989993E-2</v>
      </c>
    </row>
    <row r="14753" spans="1:14" x14ac:dyDescent="0.25">
      <c r="A14753" s="111" t="s">
        <v>981</v>
      </c>
      <c r="B14753" s="111">
        <f>INDEX(kommuner!C:C,MATCH(_xlfn.NUMBERVALUE(A14753),kommuner!B:B,0))</f>
        <v>5022</v>
      </c>
      <c r="C14753" s="111" t="s">
        <v>127</v>
      </c>
      <c r="D14753" s="111" t="s">
        <v>127</v>
      </c>
      <c r="E14753" s="111" t="s">
        <v>126</v>
      </c>
      <c r="F14753" s="111" t="s">
        <v>172</v>
      </c>
      <c r="G14753" s="111" t="s">
        <v>190</v>
      </c>
      <c r="H14753" s="111" t="s">
        <v>172</v>
      </c>
      <c r="I14753" s="111" t="s">
        <v>190</v>
      </c>
      <c r="J14753" t="str">
        <f t="shared" si="460"/>
        <v>5022SkogMineraljordBarskogLav</v>
      </c>
      <c r="K14753" s="111">
        <v>-0.862084627791601</v>
      </c>
      <c r="L14753" s="111">
        <v>0.85306406685236758</v>
      </c>
      <c r="M14753" s="111">
        <v>6.3979989500968365E-2</v>
      </c>
      <c r="N14753" s="112">
        <f t="shared" si="461"/>
        <v>5.4959428561734941E-2</v>
      </c>
    </row>
    <row r="14754" spans="1:14" x14ac:dyDescent="0.25">
      <c r="A14754" s="111" t="s">
        <v>981</v>
      </c>
      <c r="B14754" s="111">
        <f>INDEX(kommuner!C:C,MATCH(_xlfn.NUMBERVALUE(A14754),kommuner!B:B,0))</f>
        <v>5022</v>
      </c>
      <c r="C14754" s="111" t="s">
        <v>127</v>
      </c>
      <c r="D14754" s="111" t="s">
        <v>127</v>
      </c>
      <c r="E14754" s="111" t="s">
        <v>126</v>
      </c>
      <c r="F14754" s="111" t="s">
        <v>172</v>
      </c>
      <c r="G14754" s="111" t="s">
        <v>173</v>
      </c>
      <c r="H14754" s="111" t="s">
        <v>172</v>
      </c>
      <c r="I14754" s="111" t="s">
        <v>173</v>
      </c>
      <c r="J14754" t="str">
        <f t="shared" si="460"/>
        <v>5022SkogMineraljordBarskogMiddels</v>
      </c>
      <c r="K14754" s="111">
        <v>-3.6406993276041288</v>
      </c>
      <c r="L14754" s="111">
        <v>0.85306406685236758</v>
      </c>
      <c r="M14754" s="111">
        <v>6.4056614999681585E-2</v>
      </c>
      <c r="N14754" s="112">
        <f t="shared" si="461"/>
        <v>-2.7235786457520796</v>
      </c>
    </row>
    <row r="14755" spans="1:14" x14ac:dyDescent="0.25">
      <c r="A14755" s="111" t="s">
        <v>981</v>
      </c>
      <c r="B14755" s="111">
        <f>INDEX(kommuner!C:C,MATCH(_xlfn.NUMBERVALUE(A14755),kommuner!B:B,0))</f>
        <v>5022</v>
      </c>
      <c r="C14755" s="111" t="s">
        <v>127</v>
      </c>
      <c r="D14755" s="111" t="s">
        <v>127</v>
      </c>
      <c r="E14755" s="111" t="s">
        <v>126</v>
      </c>
      <c r="F14755" s="111" t="s">
        <v>172</v>
      </c>
      <c r="G14755" s="111" t="s">
        <v>186</v>
      </c>
      <c r="H14755" s="111" t="s">
        <v>172</v>
      </c>
      <c r="I14755" s="111" t="s">
        <v>186</v>
      </c>
      <c r="J14755" t="str">
        <f t="shared" si="460"/>
        <v>5022SkogMineraljordBarskogSærs høy</v>
      </c>
      <c r="K14755" s="111">
        <v>0.12072674540874306</v>
      </c>
      <c r="L14755" s="111">
        <v>0.85306406685236758</v>
      </c>
      <c r="M14755" s="111">
        <v>6.4056614999681585E-2</v>
      </c>
      <c r="N14755" s="112">
        <f t="shared" si="461"/>
        <v>1.0378474272607923</v>
      </c>
    </row>
    <row r="14756" spans="1:14" x14ac:dyDescent="0.25">
      <c r="A14756" s="111" t="s">
        <v>981</v>
      </c>
      <c r="B14756" s="111">
        <f>INDEX(kommuner!C:C,MATCH(_xlfn.NUMBERVALUE(A14756),kommuner!B:B,0))</f>
        <v>5022</v>
      </c>
      <c r="C14756" s="111" t="s">
        <v>127</v>
      </c>
      <c r="D14756" s="111" t="s">
        <v>127</v>
      </c>
      <c r="E14756" s="111" t="s">
        <v>126</v>
      </c>
      <c r="F14756" s="111" t="s">
        <v>179</v>
      </c>
      <c r="G14756" s="111" t="s">
        <v>180</v>
      </c>
      <c r="H14756" s="111" t="s">
        <v>179</v>
      </c>
      <c r="I14756" s="111" t="s">
        <v>180</v>
      </c>
      <c r="J14756" t="str">
        <f t="shared" si="460"/>
        <v>5022SkogMineraljordBlandingsskogHøy</v>
      </c>
      <c r="K14756" s="111">
        <v>-7.1939050909469406</v>
      </c>
      <c r="L14756" s="111">
        <v>0.85306406685236758</v>
      </c>
      <c r="M14756" s="111">
        <v>6.3979989500968365E-2</v>
      </c>
      <c r="N14756" s="112">
        <f t="shared" si="461"/>
        <v>-6.2768610345936047</v>
      </c>
    </row>
    <row r="14757" spans="1:14" x14ac:dyDescent="0.25">
      <c r="A14757" s="111" t="s">
        <v>981</v>
      </c>
      <c r="B14757" s="111">
        <f>INDEX(kommuner!C:C,MATCH(_xlfn.NUMBERVALUE(A14757),kommuner!B:B,0))</f>
        <v>5022</v>
      </c>
      <c r="C14757" s="111" t="s">
        <v>127</v>
      </c>
      <c r="D14757" s="111" t="s">
        <v>127</v>
      </c>
      <c r="E14757" s="111" t="s">
        <v>126</v>
      </c>
      <c r="F14757" s="111" t="s">
        <v>179</v>
      </c>
      <c r="G14757" s="111" t="s">
        <v>167</v>
      </c>
      <c r="H14757" s="111" t="s">
        <v>179</v>
      </c>
      <c r="I14757" s="111" t="s">
        <v>167</v>
      </c>
      <c r="J14757" t="str">
        <f t="shared" si="460"/>
        <v>5022SkogMineraljordBlandingsskogImpediment</v>
      </c>
      <c r="K14757" s="111">
        <v>-1.0519587113170448</v>
      </c>
      <c r="L14757" s="111">
        <v>0.85306406685236758</v>
      </c>
      <c r="M14757" s="111">
        <v>6.3979989500968365E-2</v>
      </c>
      <c r="N14757" s="112">
        <f t="shared" si="461"/>
        <v>-0.13491465496370883</v>
      </c>
    </row>
    <row r="14758" spans="1:14" x14ac:dyDescent="0.25">
      <c r="A14758" s="111" t="s">
        <v>981</v>
      </c>
      <c r="B14758" s="111">
        <f>INDEX(kommuner!C:C,MATCH(_xlfn.NUMBERVALUE(A14758),kommuner!B:B,0))</f>
        <v>5022</v>
      </c>
      <c r="C14758" s="111" t="s">
        <v>127</v>
      </c>
      <c r="D14758" s="111" t="s">
        <v>127</v>
      </c>
      <c r="E14758" s="111" t="s">
        <v>126</v>
      </c>
      <c r="F14758" s="111" t="s">
        <v>179</v>
      </c>
      <c r="G14758" s="111" t="s">
        <v>190</v>
      </c>
      <c r="H14758" s="111" t="s">
        <v>179</v>
      </c>
      <c r="I14758" s="111" t="s">
        <v>190</v>
      </c>
      <c r="J14758" t="str">
        <f t="shared" si="460"/>
        <v>5022SkogMineraljordBlandingsskogLav</v>
      </c>
      <c r="K14758" s="111">
        <v>-1.7812179955424279</v>
      </c>
      <c r="L14758" s="111">
        <v>0.85306406685236758</v>
      </c>
      <c r="M14758" s="111">
        <v>6.3979989500968365E-2</v>
      </c>
      <c r="N14758" s="112">
        <f t="shared" si="461"/>
        <v>-0.86417393918909191</v>
      </c>
    </row>
    <row r="14759" spans="1:14" x14ac:dyDescent="0.25">
      <c r="A14759" s="111" t="s">
        <v>981</v>
      </c>
      <c r="B14759" s="111">
        <f>INDEX(kommuner!C:C,MATCH(_xlfn.NUMBERVALUE(A14759),kommuner!B:B,0))</f>
        <v>5022</v>
      </c>
      <c r="C14759" s="111" t="s">
        <v>127</v>
      </c>
      <c r="D14759" s="111" t="s">
        <v>127</v>
      </c>
      <c r="E14759" s="111" t="s">
        <v>126</v>
      </c>
      <c r="F14759" s="111" t="s">
        <v>179</v>
      </c>
      <c r="G14759" s="111" t="s">
        <v>173</v>
      </c>
      <c r="H14759" s="111" t="s">
        <v>179</v>
      </c>
      <c r="I14759" s="111" t="s">
        <v>173</v>
      </c>
      <c r="J14759" t="str">
        <f t="shared" si="460"/>
        <v>5022SkogMineraljordBlandingsskogMiddels</v>
      </c>
      <c r="K14759" s="111">
        <v>-3.4741824145851954</v>
      </c>
      <c r="L14759" s="111">
        <v>0.85306406685236758</v>
      </c>
      <c r="M14759" s="111">
        <v>6.3979989500968365E-2</v>
      </c>
      <c r="N14759" s="112">
        <f t="shared" si="461"/>
        <v>-2.5571383582318594</v>
      </c>
    </row>
    <row r="14760" spans="1:14" x14ac:dyDescent="0.25">
      <c r="A14760" s="111" t="s">
        <v>981</v>
      </c>
      <c r="B14760" s="111">
        <f>INDEX(kommuner!C:C,MATCH(_xlfn.NUMBERVALUE(A14760),kommuner!B:B,0))</f>
        <v>5022</v>
      </c>
      <c r="C14760" s="111" t="s">
        <v>127</v>
      </c>
      <c r="D14760" s="111" t="s">
        <v>127</v>
      </c>
      <c r="E14760" s="111" t="s">
        <v>126</v>
      </c>
      <c r="F14760" s="111" t="s">
        <v>179</v>
      </c>
      <c r="G14760" s="111" t="s">
        <v>186</v>
      </c>
      <c r="H14760" s="111" t="s">
        <v>179</v>
      </c>
      <c r="I14760" s="111" t="s">
        <v>186</v>
      </c>
      <c r="J14760" t="str">
        <f t="shared" si="460"/>
        <v>5022SkogMineraljordBlandingsskogSærs høy</v>
      </c>
      <c r="K14760" s="111">
        <v>-2.9395925245326562</v>
      </c>
      <c r="L14760" s="111">
        <v>0.85306406685236758</v>
      </c>
      <c r="M14760" s="111">
        <v>6.3979989500968365E-2</v>
      </c>
      <c r="N14760" s="112">
        <f t="shared" si="461"/>
        <v>-2.0225484681793202</v>
      </c>
    </row>
    <row r="14761" spans="1:14" x14ac:dyDescent="0.25">
      <c r="A14761" s="111" t="s">
        <v>981</v>
      </c>
      <c r="B14761" s="111">
        <f>INDEX(kommuner!C:C,MATCH(_xlfn.NUMBERVALUE(A14761),kommuner!B:B,0))</f>
        <v>5022</v>
      </c>
      <c r="C14761" s="111" t="s">
        <v>127</v>
      </c>
      <c r="D14761" s="111" t="s">
        <v>127</v>
      </c>
      <c r="E14761" s="111" t="s">
        <v>126</v>
      </c>
      <c r="F14761" s="111" t="s">
        <v>185</v>
      </c>
      <c r="G14761" s="111" t="s">
        <v>180</v>
      </c>
      <c r="H14761" s="111" t="s">
        <v>185</v>
      </c>
      <c r="I14761" s="111" t="s">
        <v>180</v>
      </c>
      <c r="J14761" t="str">
        <f t="shared" si="460"/>
        <v>5022SkogMineraljordLauvskogHøy</v>
      </c>
      <c r="K14761" s="111">
        <v>-3.9961118073383664</v>
      </c>
      <c r="L14761" s="111">
        <v>0.85306406685236758</v>
      </c>
      <c r="M14761" s="111">
        <v>6.3979989500968365E-2</v>
      </c>
      <c r="N14761" s="112">
        <f t="shared" si="461"/>
        <v>-3.0790677509850304</v>
      </c>
    </row>
    <row r="14762" spans="1:14" x14ac:dyDescent="0.25">
      <c r="A14762" s="111" t="s">
        <v>981</v>
      </c>
      <c r="B14762" s="111">
        <f>INDEX(kommuner!C:C,MATCH(_xlfn.NUMBERVALUE(A14762),kommuner!B:B,0))</f>
        <v>5022</v>
      </c>
      <c r="C14762" s="111" t="s">
        <v>127</v>
      </c>
      <c r="D14762" s="111" t="s">
        <v>127</v>
      </c>
      <c r="E14762" s="111" t="s">
        <v>126</v>
      </c>
      <c r="F14762" s="111" t="s">
        <v>185</v>
      </c>
      <c r="G14762" s="111" t="s">
        <v>167</v>
      </c>
      <c r="H14762" s="111" t="s">
        <v>185</v>
      </c>
      <c r="I14762" s="111" t="s">
        <v>167</v>
      </c>
      <c r="J14762" t="str">
        <f t="shared" si="460"/>
        <v>5022SkogMineraljordLauvskogImpediment</v>
      </c>
      <c r="K14762" s="111">
        <v>-1.0417316356348201</v>
      </c>
      <c r="L14762" s="111">
        <v>0.85306406685236758</v>
      </c>
      <c r="M14762" s="111">
        <v>6.3979989500968365E-2</v>
      </c>
      <c r="N14762" s="112">
        <f t="shared" si="461"/>
        <v>-0.12468757928148413</v>
      </c>
    </row>
    <row r="14763" spans="1:14" x14ac:dyDescent="0.25">
      <c r="A14763" s="111" t="s">
        <v>981</v>
      </c>
      <c r="B14763" s="111">
        <f>INDEX(kommuner!C:C,MATCH(_xlfn.NUMBERVALUE(A14763),kommuner!B:B,0))</f>
        <v>5022</v>
      </c>
      <c r="C14763" s="111" t="s">
        <v>127</v>
      </c>
      <c r="D14763" s="111" t="s">
        <v>127</v>
      </c>
      <c r="E14763" s="111" t="s">
        <v>126</v>
      </c>
      <c r="F14763" s="111" t="s">
        <v>185</v>
      </c>
      <c r="G14763" s="111" t="s">
        <v>190</v>
      </c>
      <c r="H14763" s="111" t="s">
        <v>185</v>
      </c>
      <c r="I14763" s="111" t="s">
        <v>190</v>
      </c>
      <c r="J14763" t="str">
        <f t="shared" si="460"/>
        <v>5022SkogMineraljordLauvskogLav</v>
      </c>
      <c r="K14763" s="111">
        <v>-8.9748170935426599E-2</v>
      </c>
      <c r="L14763" s="111">
        <v>0.85306406685236758</v>
      </c>
      <c r="M14763" s="111">
        <v>6.3979989500968365E-2</v>
      </c>
      <c r="N14763" s="112">
        <f t="shared" si="461"/>
        <v>0.82729588541790933</v>
      </c>
    </row>
    <row r="14764" spans="1:14" x14ac:dyDescent="0.25">
      <c r="A14764" s="111" t="s">
        <v>981</v>
      </c>
      <c r="B14764" s="111">
        <f>INDEX(kommuner!C:C,MATCH(_xlfn.NUMBERVALUE(A14764),kommuner!B:B,0))</f>
        <v>5022</v>
      </c>
      <c r="C14764" s="111" t="s">
        <v>127</v>
      </c>
      <c r="D14764" s="111" t="s">
        <v>127</v>
      </c>
      <c r="E14764" s="111" t="s">
        <v>126</v>
      </c>
      <c r="F14764" s="111" t="s">
        <v>185</v>
      </c>
      <c r="G14764" s="111" t="s">
        <v>173</v>
      </c>
      <c r="H14764" s="111" t="s">
        <v>185</v>
      </c>
      <c r="I14764" s="111" t="s">
        <v>173</v>
      </c>
      <c r="J14764" t="str">
        <f t="shared" si="460"/>
        <v>5022SkogMineraljordLauvskogMiddels</v>
      </c>
      <c r="K14764" s="111">
        <v>-2.4407766010203638</v>
      </c>
      <c r="L14764" s="111">
        <v>0.85306406685236758</v>
      </c>
      <c r="M14764" s="111">
        <v>6.3979989500968365E-2</v>
      </c>
      <c r="N14764" s="112">
        <f t="shared" si="461"/>
        <v>-1.523732544667028</v>
      </c>
    </row>
    <row r="14765" spans="1:14" x14ac:dyDescent="0.25">
      <c r="A14765" s="111" t="s">
        <v>981</v>
      </c>
      <c r="B14765" s="111">
        <f>INDEX(kommuner!C:C,MATCH(_xlfn.NUMBERVALUE(A14765),kommuner!B:B,0))</f>
        <v>5022</v>
      </c>
      <c r="C14765" s="111" t="s">
        <v>127</v>
      </c>
      <c r="D14765" s="111" t="s">
        <v>127</v>
      </c>
      <c r="E14765" s="111" t="s">
        <v>126</v>
      </c>
      <c r="F14765" s="111" t="s">
        <v>185</v>
      </c>
      <c r="G14765" s="111" t="s">
        <v>186</v>
      </c>
      <c r="H14765" s="111" t="s">
        <v>185</v>
      </c>
      <c r="I14765" s="111" t="s">
        <v>186</v>
      </c>
      <c r="J14765" t="str">
        <f t="shared" si="460"/>
        <v>5022SkogMineraljordLauvskogSærs høy</v>
      </c>
      <c r="K14765" s="111">
        <v>-3.6560473259425113</v>
      </c>
      <c r="L14765" s="111">
        <v>0.85306406685236758</v>
      </c>
      <c r="M14765" s="111">
        <v>6.3979989500968365E-2</v>
      </c>
      <c r="N14765" s="112">
        <f t="shared" si="461"/>
        <v>-2.7390032695891753</v>
      </c>
    </row>
    <row r="14766" spans="1:14" x14ac:dyDescent="0.25">
      <c r="A14766" s="111" t="s">
        <v>981</v>
      </c>
      <c r="B14766" s="111">
        <f>INDEX(kommuner!C:C,MATCH(_xlfn.NUMBERVALUE(A14766),kommuner!B:B,0))</f>
        <v>5022</v>
      </c>
      <c r="C14766" s="111" t="s">
        <v>127</v>
      </c>
      <c r="D14766" s="111" t="s">
        <v>127</v>
      </c>
      <c r="E14766" s="111" t="s">
        <v>123</v>
      </c>
      <c r="F14766" s="111" t="s">
        <v>172</v>
      </c>
      <c r="G14766" s="111" t="s">
        <v>180</v>
      </c>
      <c r="H14766" s="111" t="s">
        <v>172</v>
      </c>
      <c r="I14766" s="111" t="s">
        <v>180</v>
      </c>
      <c r="J14766" t="str">
        <f t="shared" si="460"/>
        <v>5022SkogOrganisk jordBarskogHøy</v>
      </c>
      <c r="K14766" s="111">
        <v>-2.5184559031994138</v>
      </c>
      <c r="L14766" s="111">
        <v>0.92784825435236762</v>
      </c>
      <c r="M14766" s="111">
        <v>0.46518126042825314</v>
      </c>
      <c r="N14766" s="112">
        <f t="shared" si="461"/>
        <v>-1.1254263884187932</v>
      </c>
    </row>
    <row r="14767" spans="1:14" x14ac:dyDescent="0.25">
      <c r="A14767" s="111" t="s">
        <v>981</v>
      </c>
      <c r="B14767" s="111">
        <f>INDEX(kommuner!C:C,MATCH(_xlfn.NUMBERVALUE(A14767),kommuner!B:B,0))</f>
        <v>5022</v>
      </c>
      <c r="C14767" s="111" t="s">
        <v>127</v>
      </c>
      <c r="D14767" s="111" t="s">
        <v>127</v>
      </c>
      <c r="E14767" s="111" t="s">
        <v>123</v>
      </c>
      <c r="F14767" s="111" t="s">
        <v>172</v>
      </c>
      <c r="G14767" s="111" t="s">
        <v>167</v>
      </c>
      <c r="H14767" s="111" t="s">
        <v>172</v>
      </c>
      <c r="I14767" s="111" t="s">
        <v>167</v>
      </c>
      <c r="J14767" t="str">
        <f t="shared" si="460"/>
        <v>5022SkogOrganisk jordBarskogImpediment</v>
      </c>
      <c r="K14767" s="111">
        <v>-0.17137422385314094</v>
      </c>
      <c r="L14767" s="111">
        <v>0.92784825435236762</v>
      </c>
      <c r="M14767" s="111">
        <v>0.46510463492953991</v>
      </c>
      <c r="N14767" s="112">
        <f t="shared" si="461"/>
        <v>1.2215786654287666</v>
      </c>
    </row>
    <row r="14768" spans="1:14" x14ac:dyDescent="0.25">
      <c r="A14768" s="111" t="s">
        <v>981</v>
      </c>
      <c r="B14768" s="111">
        <f>INDEX(kommuner!C:C,MATCH(_xlfn.NUMBERVALUE(A14768),kommuner!B:B,0))</f>
        <v>5022</v>
      </c>
      <c r="C14768" s="111" t="s">
        <v>127</v>
      </c>
      <c r="D14768" s="111" t="s">
        <v>127</v>
      </c>
      <c r="E14768" s="111" t="s">
        <v>123</v>
      </c>
      <c r="F14768" s="111" t="s">
        <v>172</v>
      </c>
      <c r="G14768" s="111" t="s">
        <v>190</v>
      </c>
      <c r="H14768" s="111" t="s">
        <v>172</v>
      </c>
      <c r="I14768" s="111" t="s">
        <v>190</v>
      </c>
      <c r="J14768" t="str">
        <f t="shared" si="460"/>
        <v>5022SkogOrganisk jordBarskogLav</v>
      </c>
      <c r="K14768" s="111">
        <v>-0.50666953101693391</v>
      </c>
      <c r="L14768" s="111">
        <v>0.92784825435236762</v>
      </c>
      <c r="M14768" s="111">
        <v>0.46510463492953991</v>
      </c>
      <c r="N14768" s="112">
        <f t="shared" si="461"/>
        <v>0.88628335826497362</v>
      </c>
    </row>
    <row r="14769" spans="1:14" x14ac:dyDescent="0.25">
      <c r="A14769" s="111" t="s">
        <v>981</v>
      </c>
      <c r="B14769" s="111">
        <f>INDEX(kommuner!C:C,MATCH(_xlfn.NUMBERVALUE(A14769),kommuner!B:B,0))</f>
        <v>5022</v>
      </c>
      <c r="C14769" s="111" t="s">
        <v>127</v>
      </c>
      <c r="D14769" s="111" t="s">
        <v>127</v>
      </c>
      <c r="E14769" s="111" t="s">
        <v>123</v>
      </c>
      <c r="F14769" s="111" t="s">
        <v>172</v>
      </c>
      <c r="G14769" s="111" t="s">
        <v>173</v>
      </c>
      <c r="H14769" s="111" t="s">
        <v>172</v>
      </c>
      <c r="I14769" s="111" t="s">
        <v>173</v>
      </c>
      <c r="J14769" t="str">
        <f t="shared" si="460"/>
        <v>5022SkogOrganisk jordBarskogMiddels</v>
      </c>
      <c r="K14769" s="111">
        <v>-1.5571490961494638</v>
      </c>
      <c r="L14769" s="111">
        <v>0.92784825435236762</v>
      </c>
      <c r="M14769" s="111">
        <v>0.46518126042825314</v>
      </c>
      <c r="N14769" s="112">
        <f t="shared" si="461"/>
        <v>-0.16411958136884308</v>
      </c>
    </row>
    <row r="14770" spans="1:14" x14ac:dyDescent="0.25">
      <c r="A14770" s="111" t="s">
        <v>981</v>
      </c>
      <c r="B14770" s="111">
        <f>INDEX(kommuner!C:C,MATCH(_xlfn.NUMBERVALUE(A14770),kommuner!B:B,0))</f>
        <v>5022</v>
      </c>
      <c r="C14770" s="111" t="s">
        <v>127</v>
      </c>
      <c r="D14770" s="111" t="s">
        <v>127</v>
      </c>
      <c r="E14770" s="111" t="s">
        <v>123</v>
      </c>
      <c r="F14770" s="111" t="s">
        <v>172</v>
      </c>
      <c r="G14770" s="111" t="s">
        <v>186</v>
      </c>
      <c r="H14770" s="111" t="s">
        <v>172</v>
      </c>
      <c r="I14770" s="111" t="s">
        <v>186</v>
      </c>
      <c r="J14770" t="str">
        <f t="shared" si="460"/>
        <v>5022SkogOrganisk jordBarskogSærs høy</v>
      </c>
      <c r="K14770" s="111">
        <v>2.5548655235722699</v>
      </c>
      <c r="L14770" s="111">
        <v>0.92784825435236762</v>
      </c>
      <c r="M14770" s="111">
        <v>0.46518126042825314</v>
      </c>
      <c r="N14770" s="112">
        <f t="shared" si="461"/>
        <v>3.9478950383528906</v>
      </c>
    </row>
    <row r="14771" spans="1:14" x14ac:dyDescent="0.25">
      <c r="A14771" s="111" t="s">
        <v>981</v>
      </c>
      <c r="B14771" s="111">
        <f>INDEX(kommuner!C:C,MATCH(_xlfn.NUMBERVALUE(A14771),kommuner!B:B,0))</f>
        <v>5022</v>
      </c>
      <c r="C14771" s="111" t="s">
        <v>127</v>
      </c>
      <c r="D14771" s="111" t="s">
        <v>127</v>
      </c>
      <c r="E14771" s="111" t="s">
        <v>123</v>
      </c>
      <c r="F14771" s="111" t="s">
        <v>179</v>
      </c>
      <c r="G14771" s="111" t="s">
        <v>180</v>
      </c>
      <c r="H14771" s="111" t="s">
        <v>179</v>
      </c>
      <c r="I14771" s="111" t="s">
        <v>180</v>
      </c>
      <c r="J14771" t="str">
        <f t="shared" si="460"/>
        <v>5022SkogOrganisk jordBlandingsskogHøy</v>
      </c>
      <c r="K14771" s="111">
        <v>-5.5554344456832343</v>
      </c>
      <c r="L14771" s="111">
        <v>0.92784825435236762</v>
      </c>
      <c r="M14771" s="111">
        <v>0.46510463492953991</v>
      </c>
      <c r="N14771" s="112">
        <f t="shared" si="461"/>
        <v>-4.1624815564013264</v>
      </c>
    </row>
    <row r="14772" spans="1:14" x14ac:dyDescent="0.25">
      <c r="A14772" s="111" t="s">
        <v>981</v>
      </c>
      <c r="B14772" s="111">
        <f>INDEX(kommuner!C:C,MATCH(_xlfn.NUMBERVALUE(A14772),kommuner!B:B,0))</f>
        <v>5022</v>
      </c>
      <c r="C14772" s="111" t="s">
        <v>127</v>
      </c>
      <c r="D14772" s="111" t="s">
        <v>127</v>
      </c>
      <c r="E14772" s="111" t="s">
        <v>123</v>
      </c>
      <c r="F14772" s="111" t="s">
        <v>179</v>
      </c>
      <c r="G14772" s="111" t="s">
        <v>167</v>
      </c>
      <c r="H14772" s="111" t="s">
        <v>179</v>
      </c>
      <c r="I14772" s="111" t="s">
        <v>167</v>
      </c>
      <c r="J14772" t="str">
        <f t="shared" si="460"/>
        <v>5022SkogOrganisk jordBlandingsskogImpediment</v>
      </c>
      <c r="K14772" s="111">
        <v>-0.28586344175800005</v>
      </c>
      <c r="L14772" s="111">
        <v>0.92784825435236762</v>
      </c>
      <c r="M14772" s="111">
        <v>0.46510463492953991</v>
      </c>
      <c r="N14772" s="112">
        <f t="shared" si="461"/>
        <v>1.1070894475239075</v>
      </c>
    </row>
    <row r="14773" spans="1:14" x14ac:dyDescent="0.25">
      <c r="A14773" s="111" t="s">
        <v>981</v>
      </c>
      <c r="B14773" s="111">
        <f>INDEX(kommuner!C:C,MATCH(_xlfn.NUMBERVALUE(A14773),kommuner!B:B,0))</f>
        <v>5022</v>
      </c>
      <c r="C14773" s="111" t="s">
        <v>127</v>
      </c>
      <c r="D14773" s="111" t="s">
        <v>127</v>
      </c>
      <c r="E14773" s="111" t="s">
        <v>123</v>
      </c>
      <c r="F14773" s="111" t="s">
        <v>179</v>
      </c>
      <c r="G14773" s="111" t="s">
        <v>190</v>
      </c>
      <c r="H14773" s="111" t="s">
        <v>179</v>
      </c>
      <c r="I14773" s="111" t="s">
        <v>190</v>
      </c>
      <c r="J14773" t="str">
        <f t="shared" si="460"/>
        <v>5022SkogOrganisk jordBlandingsskogLav</v>
      </c>
      <c r="K14773" s="111">
        <v>-1.2347339377887629</v>
      </c>
      <c r="L14773" s="111">
        <v>0.92784825435236762</v>
      </c>
      <c r="M14773" s="111">
        <v>0.46510463492953991</v>
      </c>
      <c r="N14773" s="112">
        <f t="shared" si="461"/>
        <v>0.15821895149314458</v>
      </c>
    </row>
    <row r="14774" spans="1:14" x14ac:dyDescent="0.25">
      <c r="A14774" s="111" t="s">
        <v>981</v>
      </c>
      <c r="B14774" s="111">
        <f>INDEX(kommuner!C:C,MATCH(_xlfn.NUMBERVALUE(A14774),kommuner!B:B,0))</f>
        <v>5022</v>
      </c>
      <c r="C14774" s="111" t="s">
        <v>127</v>
      </c>
      <c r="D14774" s="111" t="s">
        <v>127</v>
      </c>
      <c r="E14774" s="111" t="s">
        <v>123</v>
      </c>
      <c r="F14774" s="111" t="s">
        <v>179</v>
      </c>
      <c r="G14774" s="111" t="s">
        <v>173</v>
      </c>
      <c r="H14774" s="111" t="s">
        <v>179</v>
      </c>
      <c r="I14774" s="111" t="s">
        <v>173</v>
      </c>
      <c r="J14774" t="str">
        <f t="shared" si="460"/>
        <v>5022SkogOrganisk jordBlandingsskogMiddels</v>
      </c>
      <c r="K14774" s="111">
        <v>-2.4239591752717748</v>
      </c>
      <c r="L14774" s="111">
        <v>0.92784825435236762</v>
      </c>
      <c r="M14774" s="111">
        <v>0.46510463492953991</v>
      </c>
      <c r="N14774" s="112">
        <f t="shared" si="461"/>
        <v>-1.0310062859898674</v>
      </c>
    </row>
    <row r="14775" spans="1:14" x14ac:dyDescent="0.25">
      <c r="A14775" s="111" t="s">
        <v>981</v>
      </c>
      <c r="B14775" s="111">
        <f>INDEX(kommuner!C:C,MATCH(_xlfn.NUMBERVALUE(A14775),kommuner!B:B,0))</f>
        <v>5022</v>
      </c>
      <c r="C14775" s="111" t="s">
        <v>127</v>
      </c>
      <c r="D14775" s="111" t="s">
        <v>127</v>
      </c>
      <c r="E14775" s="111" t="s">
        <v>123</v>
      </c>
      <c r="F14775" s="111" t="s">
        <v>179</v>
      </c>
      <c r="G14775" s="111" t="s">
        <v>186</v>
      </c>
      <c r="H14775" s="111" t="s">
        <v>179</v>
      </c>
      <c r="I14775" s="111" t="s">
        <v>186</v>
      </c>
      <c r="J14775" t="str">
        <f t="shared" si="460"/>
        <v>5022SkogOrganisk jordBlandingsskogSærs høy</v>
      </c>
      <c r="K14775" s="111">
        <v>-1.5726115302258048</v>
      </c>
      <c r="L14775" s="111">
        <v>0.92784825435236762</v>
      </c>
      <c r="M14775" s="111">
        <v>0.46510463492953991</v>
      </c>
      <c r="N14775" s="112">
        <f t="shared" si="461"/>
        <v>-0.17965864094389727</v>
      </c>
    </row>
    <row r="14776" spans="1:14" x14ac:dyDescent="0.25">
      <c r="A14776" s="111" t="s">
        <v>981</v>
      </c>
      <c r="B14776" s="111">
        <f>INDEX(kommuner!C:C,MATCH(_xlfn.NUMBERVALUE(A14776),kommuner!B:B,0))</f>
        <v>5022</v>
      </c>
      <c r="C14776" s="111" t="s">
        <v>127</v>
      </c>
      <c r="D14776" s="111" t="s">
        <v>127</v>
      </c>
      <c r="E14776" s="111" t="s">
        <v>123</v>
      </c>
      <c r="F14776" s="111" t="s">
        <v>185</v>
      </c>
      <c r="G14776" s="111" t="s">
        <v>180</v>
      </c>
      <c r="H14776" s="111" t="s">
        <v>185</v>
      </c>
      <c r="I14776" s="111" t="s">
        <v>180</v>
      </c>
      <c r="J14776" t="str">
        <f t="shared" si="460"/>
        <v>5022SkogOrganisk jordLauvskogHøy</v>
      </c>
      <c r="K14776" s="111">
        <v>-1.9913688882377358</v>
      </c>
      <c r="L14776" s="111">
        <v>0.92784825435236762</v>
      </c>
      <c r="M14776" s="111">
        <v>0.46510463492953991</v>
      </c>
      <c r="N14776" s="112">
        <f t="shared" si="461"/>
        <v>-0.59841599895582831</v>
      </c>
    </row>
    <row r="14777" spans="1:14" x14ac:dyDescent="0.25">
      <c r="A14777" s="111" t="s">
        <v>981</v>
      </c>
      <c r="B14777" s="111">
        <f>INDEX(kommuner!C:C,MATCH(_xlfn.NUMBERVALUE(A14777),kommuner!B:B,0))</f>
        <v>5022</v>
      </c>
      <c r="C14777" s="111" t="s">
        <v>127</v>
      </c>
      <c r="D14777" s="111" t="s">
        <v>127</v>
      </c>
      <c r="E14777" s="111" t="s">
        <v>123</v>
      </c>
      <c r="F14777" s="111" t="s">
        <v>185</v>
      </c>
      <c r="G14777" s="111" t="s">
        <v>167</v>
      </c>
      <c r="H14777" s="111" t="s">
        <v>185</v>
      </c>
      <c r="I14777" s="111" t="s">
        <v>167</v>
      </c>
      <c r="J14777" t="str">
        <f t="shared" si="460"/>
        <v>5022SkogOrganisk jordLauvskogImpediment</v>
      </c>
      <c r="K14777" s="111">
        <v>0.35000626494250675</v>
      </c>
      <c r="L14777" s="111">
        <v>0.92784825435236762</v>
      </c>
      <c r="M14777" s="111">
        <v>0.46510463492953991</v>
      </c>
      <c r="N14777" s="112">
        <f t="shared" si="461"/>
        <v>1.7429591542244141</v>
      </c>
    </row>
    <row r="14778" spans="1:14" x14ac:dyDescent="0.25">
      <c r="A14778" s="111" t="s">
        <v>981</v>
      </c>
      <c r="B14778" s="111">
        <f>INDEX(kommuner!C:C,MATCH(_xlfn.NUMBERVALUE(A14778),kommuner!B:B,0))</f>
        <v>5022</v>
      </c>
      <c r="C14778" s="111" t="s">
        <v>127</v>
      </c>
      <c r="D14778" s="111" t="s">
        <v>127</v>
      </c>
      <c r="E14778" s="111" t="s">
        <v>123</v>
      </c>
      <c r="F14778" s="111" t="s">
        <v>185</v>
      </c>
      <c r="G14778" s="111" t="s">
        <v>190</v>
      </c>
      <c r="H14778" s="111" t="s">
        <v>185</v>
      </c>
      <c r="I14778" s="111" t="s">
        <v>190</v>
      </c>
      <c r="J14778" t="str">
        <f t="shared" si="460"/>
        <v>5022SkogOrganisk jordLauvskogLav</v>
      </c>
      <c r="K14778" s="111">
        <v>1.1144075558526714</v>
      </c>
      <c r="L14778" s="111">
        <v>0.92784825435236762</v>
      </c>
      <c r="M14778" s="111">
        <v>0.46510463492953991</v>
      </c>
      <c r="N14778" s="112">
        <f t="shared" si="461"/>
        <v>2.5073604451345788</v>
      </c>
    </row>
    <row r="14779" spans="1:14" x14ac:dyDescent="0.25">
      <c r="A14779" s="111" t="s">
        <v>981</v>
      </c>
      <c r="B14779" s="111">
        <f>INDEX(kommuner!C:C,MATCH(_xlfn.NUMBERVALUE(A14779),kommuner!B:B,0))</f>
        <v>5022</v>
      </c>
      <c r="C14779" s="111" t="s">
        <v>127</v>
      </c>
      <c r="D14779" s="111" t="s">
        <v>127</v>
      </c>
      <c r="E14779" s="111" t="s">
        <v>123</v>
      </c>
      <c r="F14779" s="111" t="s">
        <v>185</v>
      </c>
      <c r="G14779" s="111" t="s">
        <v>173</v>
      </c>
      <c r="H14779" s="111" t="s">
        <v>185</v>
      </c>
      <c r="I14779" s="111" t="s">
        <v>173</v>
      </c>
      <c r="J14779" t="str">
        <f t="shared" si="460"/>
        <v>5022SkogOrganisk jordLauvskogMiddels</v>
      </c>
      <c r="K14779" s="111">
        <v>-0.62664468270982987</v>
      </c>
      <c r="L14779" s="111">
        <v>0.92784825435236762</v>
      </c>
      <c r="M14779" s="111">
        <v>0.46510463492953991</v>
      </c>
      <c r="N14779" s="112">
        <f t="shared" si="461"/>
        <v>0.76630820657207765</v>
      </c>
    </row>
    <row r="14780" spans="1:14" x14ac:dyDescent="0.25">
      <c r="A14780" s="111" t="s">
        <v>981</v>
      </c>
      <c r="B14780" s="111">
        <f>INDEX(kommuner!C:C,MATCH(_xlfn.NUMBERVALUE(A14780),kommuner!B:B,0))</f>
        <v>5022</v>
      </c>
      <c r="C14780" s="111" t="s">
        <v>127</v>
      </c>
      <c r="D14780" s="111" t="s">
        <v>127</v>
      </c>
      <c r="E14780" s="111" t="s">
        <v>123</v>
      </c>
      <c r="F14780" s="111" t="s">
        <v>185</v>
      </c>
      <c r="G14780" s="111" t="s">
        <v>186</v>
      </c>
      <c r="H14780" s="111" t="s">
        <v>185</v>
      </c>
      <c r="I14780" s="111" t="s">
        <v>186</v>
      </c>
      <c r="J14780" t="str">
        <f t="shared" si="460"/>
        <v>5022SkogOrganisk jordLauvskogSærs høy</v>
      </c>
      <c r="K14780" s="111">
        <v>-1.8997279926091779</v>
      </c>
      <c r="L14780" s="111">
        <v>0.92784825435236762</v>
      </c>
      <c r="M14780" s="111">
        <v>0.46510463492953991</v>
      </c>
      <c r="N14780" s="112">
        <f t="shared" si="461"/>
        <v>-0.50677510332727038</v>
      </c>
    </row>
    <row r="14781" spans="1:14" x14ac:dyDescent="0.25">
      <c r="A14781" s="111" t="s">
        <v>981</v>
      </c>
      <c r="B14781" s="111">
        <f>INDEX(kommuner!C:C,MATCH(_xlfn.NUMBERVALUE(A14781),kommuner!B:B,0))</f>
        <v>5022</v>
      </c>
      <c r="C14781" s="111" t="s">
        <v>83</v>
      </c>
      <c r="D14781" s="111" t="s">
        <v>83</v>
      </c>
      <c r="E14781" s="111" t="s">
        <v>126</v>
      </c>
      <c r="F14781" s="111" t="s">
        <v>139</v>
      </c>
      <c r="G14781" s="111" t="s">
        <v>139</v>
      </c>
      <c r="H14781" s="111" t="s">
        <v>139</v>
      </c>
      <c r="I14781" s="111" t="s">
        <v>139</v>
      </c>
      <c r="J14781" t="str">
        <f t="shared" si="460"/>
        <v>5022Utbygd arealMineraljord</v>
      </c>
      <c r="K14781" s="111">
        <v>-0.30524336409547759</v>
      </c>
      <c r="L14781" s="111">
        <v>0</v>
      </c>
      <c r="M14781" s="111">
        <v>1.303047089454229E-2</v>
      </c>
      <c r="N14781" s="112">
        <f t="shared" si="461"/>
        <v>-0.2922128932009353</v>
      </c>
    </row>
    <row r="14782" spans="1:14" x14ac:dyDescent="0.25">
      <c r="A14782" s="111" t="s">
        <v>981</v>
      </c>
      <c r="B14782" s="111">
        <f>INDEX(kommuner!C:C,MATCH(_xlfn.NUMBERVALUE(A14782),kommuner!B:B,0))</f>
        <v>5022</v>
      </c>
      <c r="C14782" s="111" t="s">
        <v>83</v>
      </c>
      <c r="D14782" s="111" t="s">
        <v>83</v>
      </c>
      <c r="E14782" s="111" t="s">
        <v>123</v>
      </c>
      <c r="F14782" s="111" t="s">
        <v>139</v>
      </c>
      <c r="G14782" s="111" t="s">
        <v>139</v>
      </c>
      <c r="H14782" s="111" t="s">
        <v>139</v>
      </c>
      <c r="I14782" s="111" t="s">
        <v>139</v>
      </c>
      <c r="J14782" t="str">
        <f t="shared" si="460"/>
        <v>5022Utbygd arealOrganisk jord</v>
      </c>
      <c r="K14782" s="111">
        <v>29.011421395201612</v>
      </c>
      <c r="L14782" s="111">
        <v>0</v>
      </c>
      <c r="M14782" s="111">
        <v>1.303047089454229E-2</v>
      </c>
      <c r="N14782" s="112">
        <f t="shared" si="461"/>
        <v>29.024451866096154</v>
      </c>
    </row>
    <row r="14783" spans="1:14" x14ac:dyDescent="0.25">
      <c r="A14783" s="111" t="s">
        <v>981</v>
      </c>
      <c r="B14783" s="111">
        <f>INDEX(kommuner!C:C,MATCH(_xlfn.NUMBERVALUE(A14783),kommuner!B:B,0))</f>
        <v>5022</v>
      </c>
      <c r="C14783" s="111" t="s">
        <v>181</v>
      </c>
      <c r="D14783" s="111" t="s">
        <v>181</v>
      </c>
      <c r="E14783" s="111" t="s">
        <v>123</v>
      </c>
      <c r="F14783" s="111" t="s">
        <v>139</v>
      </c>
      <c r="G14783" s="111" t="s">
        <v>139</v>
      </c>
      <c r="H14783" s="111" t="s">
        <v>139</v>
      </c>
      <c r="I14783" s="111" t="s">
        <v>139</v>
      </c>
      <c r="J14783" t="str">
        <f t="shared" si="460"/>
        <v>5022Vann og myrOrganisk jord</v>
      </c>
      <c r="K14783" s="111">
        <v>-0.29766799726667431</v>
      </c>
      <c r="L14783" s="111">
        <v>0</v>
      </c>
      <c r="M14783" s="111">
        <v>0</v>
      </c>
      <c r="N14783" s="112">
        <f t="shared" si="461"/>
        <v>-0.29766799726667431</v>
      </c>
    </row>
    <row r="14784" spans="1:14" x14ac:dyDescent="0.25">
      <c r="A14784" s="111" t="s">
        <v>982</v>
      </c>
      <c r="B14784" s="111">
        <f>INDEX(kommuner!C:C,MATCH(_xlfn.NUMBERVALUE(A14784),kommuner!B:B,0))</f>
        <v>5059</v>
      </c>
      <c r="C14784" s="111" t="s">
        <v>82</v>
      </c>
      <c r="D14784" s="111" t="s">
        <v>82</v>
      </c>
      <c r="E14784" s="111" t="s">
        <v>126</v>
      </c>
      <c r="F14784" s="111" t="s">
        <v>139</v>
      </c>
      <c r="G14784" s="111" t="s">
        <v>139</v>
      </c>
      <c r="H14784" s="111" t="s">
        <v>139</v>
      </c>
      <c r="I14784" s="111" t="s">
        <v>139</v>
      </c>
      <c r="J14784" t="str">
        <f t="shared" si="460"/>
        <v>5059Annen utmarkMineraljord</v>
      </c>
      <c r="K14784" s="111">
        <v>-7.1122377479755403E-2</v>
      </c>
      <c r="L14784" s="111">
        <v>0</v>
      </c>
      <c r="M14784" s="111">
        <v>0</v>
      </c>
      <c r="N14784" s="112">
        <f t="shared" si="461"/>
        <v>-7.1122377479755403E-2</v>
      </c>
    </row>
    <row r="14785" spans="1:14" x14ac:dyDescent="0.25">
      <c r="A14785" s="111" t="s">
        <v>982</v>
      </c>
      <c r="B14785" s="111">
        <f>INDEX(kommuner!C:C,MATCH(_xlfn.NUMBERVALUE(A14785),kommuner!B:B,0))</f>
        <v>5059</v>
      </c>
      <c r="C14785" s="111" t="s">
        <v>121</v>
      </c>
      <c r="D14785" s="111" t="s">
        <v>121</v>
      </c>
      <c r="E14785" s="111" t="s">
        <v>126</v>
      </c>
      <c r="F14785" s="111" t="s">
        <v>139</v>
      </c>
      <c r="G14785" s="111" t="s">
        <v>139</v>
      </c>
      <c r="H14785" s="111" t="s">
        <v>139</v>
      </c>
      <c r="I14785" s="111" t="s">
        <v>139</v>
      </c>
      <c r="J14785" t="str">
        <f t="shared" si="460"/>
        <v>5059BeiteMineraljord</v>
      </c>
      <c r="K14785" s="111">
        <v>-0.96338340838695502</v>
      </c>
      <c r="L14785" s="111">
        <v>0</v>
      </c>
      <c r="M14785" s="111">
        <v>1.2448711246839999E-7</v>
      </c>
      <c r="N14785" s="112">
        <f t="shared" si="461"/>
        <v>-0.96338328389984251</v>
      </c>
    </row>
    <row r="14786" spans="1:14" x14ac:dyDescent="0.25">
      <c r="A14786" s="111" t="s">
        <v>982</v>
      </c>
      <c r="B14786" s="111">
        <f>INDEX(kommuner!C:C,MATCH(_xlfn.NUMBERVALUE(A14786),kommuner!B:B,0))</f>
        <v>5059</v>
      </c>
      <c r="C14786" s="111" t="s">
        <v>121</v>
      </c>
      <c r="D14786" s="111" t="s">
        <v>121</v>
      </c>
      <c r="E14786" s="111" t="s">
        <v>123</v>
      </c>
      <c r="F14786" s="111" t="s">
        <v>139</v>
      </c>
      <c r="G14786" s="111" t="s">
        <v>139</v>
      </c>
      <c r="H14786" s="111" t="s">
        <v>139</v>
      </c>
      <c r="I14786" s="111" t="s">
        <v>139</v>
      </c>
      <c r="J14786" t="str">
        <f t="shared" si="460"/>
        <v>5059BeiteOrganisk jord</v>
      </c>
      <c r="K14786" s="111">
        <v>12.077525935985037</v>
      </c>
      <c r="L14786" s="111">
        <v>1.6412500000000001</v>
      </c>
      <c r="M14786" s="111">
        <v>0</v>
      </c>
      <c r="N14786" s="112">
        <f t="shared" si="461"/>
        <v>13.718775935985036</v>
      </c>
    </row>
    <row r="14787" spans="1:14" x14ac:dyDescent="0.25">
      <c r="A14787" s="111" t="s">
        <v>982</v>
      </c>
      <c r="B14787" s="111">
        <f>INDEX(kommuner!C:C,MATCH(_xlfn.NUMBERVALUE(A14787),kommuner!B:B,0))</f>
        <v>5059</v>
      </c>
      <c r="C14787" s="111" t="s">
        <v>84</v>
      </c>
      <c r="D14787" s="111" t="s">
        <v>84</v>
      </c>
      <c r="E14787" s="111" t="s">
        <v>126</v>
      </c>
      <c r="F14787" s="111" t="s">
        <v>139</v>
      </c>
      <c r="G14787" s="111" t="s">
        <v>139</v>
      </c>
      <c r="H14787" s="111" t="s">
        <v>139</v>
      </c>
      <c r="I14787" s="111" t="s">
        <v>139</v>
      </c>
      <c r="J14787" t="str">
        <f t="shared" ref="J14787:J14850" si="462">B14787&amp;C14787&amp;E14787&amp;IF(C14787="Skog",F14787&amp;G14787,"")</f>
        <v>5059Dyrket markMineraljord</v>
      </c>
      <c r="K14787" s="111">
        <v>-0.22121115197201222</v>
      </c>
      <c r="L14787" s="111">
        <v>0</v>
      </c>
      <c r="M14787" s="111">
        <v>0</v>
      </c>
      <c r="N14787" s="112">
        <f t="shared" ref="N14787:N14850" si="463">SUM(K14787:M14787)</f>
        <v>-0.22121115197201222</v>
      </c>
    </row>
    <row r="14788" spans="1:14" x14ac:dyDescent="0.25">
      <c r="A14788" s="111" t="s">
        <v>982</v>
      </c>
      <c r="B14788" s="111">
        <f>INDEX(kommuner!C:C,MATCH(_xlfn.NUMBERVALUE(A14788),kommuner!B:B,0))</f>
        <v>5059</v>
      </c>
      <c r="C14788" s="111" t="s">
        <v>84</v>
      </c>
      <c r="D14788" s="111" t="s">
        <v>84</v>
      </c>
      <c r="E14788" s="111" t="s">
        <v>123</v>
      </c>
      <c r="F14788" s="111" t="s">
        <v>139</v>
      </c>
      <c r="G14788" s="111" t="s">
        <v>139</v>
      </c>
      <c r="H14788" s="111" t="s">
        <v>139</v>
      </c>
      <c r="I14788" s="111" t="s">
        <v>139</v>
      </c>
      <c r="J14788" t="str">
        <f t="shared" si="462"/>
        <v>5059Dyrket markOrganisk jord</v>
      </c>
      <c r="K14788" s="111">
        <v>28.726149366675592</v>
      </c>
      <c r="L14788" s="111">
        <v>1.45625</v>
      </c>
      <c r="M14788" s="111">
        <v>0</v>
      </c>
      <c r="N14788" s="112">
        <f t="shared" si="463"/>
        <v>30.182399366675593</v>
      </c>
    </row>
    <row r="14789" spans="1:14" x14ac:dyDescent="0.25">
      <c r="A14789" s="111" t="s">
        <v>982</v>
      </c>
      <c r="B14789" s="111">
        <f>INDEX(kommuner!C:C,MATCH(_xlfn.NUMBERVALUE(A14789),kommuner!B:B,0))</f>
        <v>5059</v>
      </c>
      <c r="C14789" s="111" t="s">
        <v>127</v>
      </c>
      <c r="D14789" s="111" t="s">
        <v>127</v>
      </c>
      <c r="E14789" s="111" t="s">
        <v>126</v>
      </c>
      <c r="F14789" s="111" t="s">
        <v>172</v>
      </c>
      <c r="G14789" s="111" t="s">
        <v>180</v>
      </c>
      <c r="H14789" s="111" t="s">
        <v>172</v>
      </c>
      <c r="I14789" s="111" t="s">
        <v>180</v>
      </c>
      <c r="J14789" t="str">
        <f t="shared" si="462"/>
        <v>5059SkogMineraljordBarskogHøy</v>
      </c>
      <c r="K14789" s="111">
        <v>-6.422849649670499</v>
      </c>
      <c r="L14789" s="111">
        <v>0.85306406685236758</v>
      </c>
      <c r="M14789" s="111">
        <v>6.4056614999681585E-2</v>
      </c>
      <c r="N14789" s="112">
        <f t="shared" si="463"/>
        <v>-5.5057289678184498</v>
      </c>
    </row>
    <row r="14790" spans="1:14" x14ac:dyDescent="0.25">
      <c r="A14790" s="111" t="s">
        <v>982</v>
      </c>
      <c r="B14790" s="111">
        <f>INDEX(kommuner!C:C,MATCH(_xlfn.NUMBERVALUE(A14790),kommuner!B:B,0))</f>
        <v>5059</v>
      </c>
      <c r="C14790" s="111" t="s">
        <v>127</v>
      </c>
      <c r="D14790" s="111" t="s">
        <v>127</v>
      </c>
      <c r="E14790" s="111" t="s">
        <v>126</v>
      </c>
      <c r="F14790" s="111" t="s">
        <v>172</v>
      </c>
      <c r="G14790" s="111" t="s">
        <v>167</v>
      </c>
      <c r="H14790" s="111" t="s">
        <v>172</v>
      </c>
      <c r="I14790" s="111" t="s">
        <v>167</v>
      </c>
      <c r="J14790" t="str">
        <f t="shared" si="462"/>
        <v>5059SkogMineraljordBarskogImpediment</v>
      </c>
      <c r="K14790" s="111">
        <v>-0.94873102042732593</v>
      </c>
      <c r="L14790" s="111">
        <v>0.85306406685236758</v>
      </c>
      <c r="M14790" s="111">
        <v>6.3979989500968365E-2</v>
      </c>
      <c r="N14790" s="112">
        <f t="shared" si="463"/>
        <v>-3.1686964073989993E-2</v>
      </c>
    </row>
    <row r="14791" spans="1:14" x14ac:dyDescent="0.25">
      <c r="A14791" s="111" t="s">
        <v>982</v>
      </c>
      <c r="B14791" s="111">
        <f>INDEX(kommuner!C:C,MATCH(_xlfn.NUMBERVALUE(A14791),kommuner!B:B,0))</f>
        <v>5059</v>
      </c>
      <c r="C14791" s="111" t="s">
        <v>127</v>
      </c>
      <c r="D14791" s="111" t="s">
        <v>127</v>
      </c>
      <c r="E14791" s="111" t="s">
        <v>126</v>
      </c>
      <c r="F14791" s="111" t="s">
        <v>172</v>
      </c>
      <c r="G14791" s="111" t="s">
        <v>190</v>
      </c>
      <c r="H14791" s="111" t="s">
        <v>172</v>
      </c>
      <c r="I14791" s="111" t="s">
        <v>190</v>
      </c>
      <c r="J14791" t="str">
        <f t="shared" si="462"/>
        <v>5059SkogMineraljordBarskogLav</v>
      </c>
      <c r="K14791" s="111">
        <v>-0.862084627791601</v>
      </c>
      <c r="L14791" s="111">
        <v>0.85306406685236758</v>
      </c>
      <c r="M14791" s="111">
        <v>6.3979989500968365E-2</v>
      </c>
      <c r="N14791" s="112">
        <f t="shared" si="463"/>
        <v>5.4959428561734941E-2</v>
      </c>
    </row>
    <row r="14792" spans="1:14" x14ac:dyDescent="0.25">
      <c r="A14792" s="111" t="s">
        <v>982</v>
      </c>
      <c r="B14792" s="111">
        <f>INDEX(kommuner!C:C,MATCH(_xlfn.NUMBERVALUE(A14792),kommuner!B:B,0))</f>
        <v>5059</v>
      </c>
      <c r="C14792" s="111" t="s">
        <v>127</v>
      </c>
      <c r="D14792" s="111" t="s">
        <v>127</v>
      </c>
      <c r="E14792" s="111" t="s">
        <v>126</v>
      </c>
      <c r="F14792" s="111" t="s">
        <v>172</v>
      </c>
      <c r="G14792" s="111" t="s">
        <v>173</v>
      </c>
      <c r="H14792" s="111" t="s">
        <v>172</v>
      </c>
      <c r="I14792" s="111" t="s">
        <v>173</v>
      </c>
      <c r="J14792" t="str">
        <f t="shared" si="462"/>
        <v>5059SkogMineraljordBarskogMiddels</v>
      </c>
      <c r="K14792" s="111">
        <v>-3.6406993276041288</v>
      </c>
      <c r="L14792" s="111">
        <v>0.85306406685236758</v>
      </c>
      <c r="M14792" s="111">
        <v>6.4056614999681585E-2</v>
      </c>
      <c r="N14792" s="112">
        <f t="shared" si="463"/>
        <v>-2.7235786457520796</v>
      </c>
    </row>
    <row r="14793" spans="1:14" x14ac:dyDescent="0.25">
      <c r="A14793" s="111" t="s">
        <v>982</v>
      </c>
      <c r="B14793" s="111">
        <f>INDEX(kommuner!C:C,MATCH(_xlfn.NUMBERVALUE(A14793),kommuner!B:B,0))</f>
        <v>5059</v>
      </c>
      <c r="C14793" s="111" t="s">
        <v>127</v>
      </c>
      <c r="D14793" s="111" t="s">
        <v>127</v>
      </c>
      <c r="E14793" s="111" t="s">
        <v>126</v>
      </c>
      <c r="F14793" s="111" t="s">
        <v>172</v>
      </c>
      <c r="G14793" s="111" t="s">
        <v>186</v>
      </c>
      <c r="H14793" s="111" t="s">
        <v>172</v>
      </c>
      <c r="I14793" s="111" t="s">
        <v>186</v>
      </c>
      <c r="J14793" t="str">
        <f t="shared" si="462"/>
        <v>5059SkogMineraljordBarskogSærs høy</v>
      </c>
      <c r="K14793" s="111">
        <v>0.12072674540874306</v>
      </c>
      <c r="L14793" s="111">
        <v>0.85306406685236758</v>
      </c>
      <c r="M14793" s="111">
        <v>6.4056614999681585E-2</v>
      </c>
      <c r="N14793" s="112">
        <f t="shared" si="463"/>
        <v>1.0378474272607923</v>
      </c>
    </row>
    <row r="14794" spans="1:14" x14ac:dyDescent="0.25">
      <c r="A14794" s="111" t="s">
        <v>982</v>
      </c>
      <c r="B14794" s="111">
        <f>INDEX(kommuner!C:C,MATCH(_xlfn.NUMBERVALUE(A14794),kommuner!B:B,0))</f>
        <v>5059</v>
      </c>
      <c r="C14794" s="111" t="s">
        <v>127</v>
      </c>
      <c r="D14794" s="111" t="s">
        <v>127</v>
      </c>
      <c r="E14794" s="111" t="s">
        <v>126</v>
      </c>
      <c r="F14794" s="111" t="s">
        <v>179</v>
      </c>
      <c r="G14794" s="111" t="s">
        <v>180</v>
      </c>
      <c r="H14794" s="111" t="s">
        <v>179</v>
      </c>
      <c r="I14794" s="111" t="s">
        <v>180</v>
      </c>
      <c r="J14794" t="str">
        <f t="shared" si="462"/>
        <v>5059SkogMineraljordBlandingsskogHøy</v>
      </c>
      <c r="K14794" s="111">
        <v>-7.1939050909469406</v>
      </c>
      <c r="L14794" s="111">
        <v>0.85306406685236758</v>
      </c>
      <c r="M14794" s="111">
        <v>6.3979989500968365E-2</v>
      </c>
      <c r="N14794" s="112">
        <f t="shared" si="463"/>
        <v>-6.2768610345936047</v>
      </c>
    </row>
    <row r="14795" spans="1:14" x14ac:dyDescent="0.25">
      <c r="A14795" s="111" t="s">
        <v>982</v>
      </c>
      <c r="B14795" s="111">
        <f>INDEX(kommuner!C:C,MATCH(_xlfn.NUMBERVALUE(A14795),kommuner!B:B,0))</f>
        <v>5059</v>
      </c>
      <c r="C14795" s="111" t="s">
        <v>127</v>
      </c>
      <c r="D14795" s="111" t="s">
        <v>127</v>
      </c>
      <c r="E14795" s="111" t="s">
        <v>126</v>
      </c>
      <c r="F14795" s="111" t="s">
        <v>179</v>
      </c>
      <c r="G14795" s="111" t="s">
        <v>167</v>
      </c>
      <c r="H14795" s="111" t="s">
        <v>179</v>
      </c>
      <c r="I14795" s="111" t="s">
        <v>167</v>
      </c>
      <c r="J14795" t="str">
        <f t="shared" si="462"/>
        <v>5059SkogMineraljordBlandingsskogImpediment</v>
      </c>
      <c r="K14795" s="111">
        <v>-1.0519587113170448</v>
      </c>
      <c r="L14795" s="111">
        <v>0.85306406685236758</v>
      </c>
      <c r="M14795" s="111">
        <v>6.3979989500968365E-2</v>
      </c>
      <c r="N14795" s="112">
        <f t="shared" si="463"/>
        <v>-0.13491465496370883</v>
      </c>
    </row>
    <row r="14796" spans="1:14" x14ac:dyDescent="0.25">
      <c r="A14796" s="111" t="s">
        <v>982</v>
      </c>
      <c r="B14796" s="111">
        <f>INDEX(kommuner!C:C,MATCH(_xlfn.NUMBERVALUE(A14796),kommuner!B:B,0))</f>
        <v>5059</v>
      </c>
      <c r="C14796" s="111" t="s">
        <v>127</v>
      </c>
      <c r="D14796" s="111" t="s">
        <v>127</v>
      </c>
      <c r="E14796" s="111" t="s">
        <v>126</v>
      </c>
      <c r="F14796" s="111" t="s">
        <v>179</v>
      </c>
      <c r="G14796" s="111" t="s">
        <v>190</v>
      </c>
      <c r="H14796" s="111" t="s">
        <v>179</v>
      </c>
      <c r="I14796" s="111" t="s">
        <v>190</v>
      </c>
      <c r="J14796" t="str">
        <f t="shared" si="462"/>
        <v>5059SkogMineraljordBlandingsskogLav</v>
      </c>
      <c r="K14796" s="111">
        <v>-1.7812179955424279</v>
      </c>
      <c r="L14796" s="111">
        <v>0.85306406685236758</v>
      </c>
      <c r="M14796" s="111">
        <v>6.3979989500968365E-2</v>
      </c>
      <c r="N14796" s="112">
        <f t="shared" si="463"/>
        <v>-0.86417393918909191</v>
      </c>
    </row>
    <row r="14797" spans="1:14" x14ac:dyDescent="0.25">
      <c r="A14797" s="111" t="s">
        <v>982</v>
      </c>
      <c r="B14797" s="111">
        <f>INDEX(kommuner!C:C,MATCH(_xlfn.NUMBERVALUE(A14797),kommuner!B:B,0))</f>
        <v>5059</v>
      </c>
      <c r="C14797" s="111" t="s">
        <v>127</v>
      </c>
      <c r="D14797" s="111" t="s">
        <v>127</v>
      </c>
      <c r="E14797" s="111" t="s">
        <v>126</v>
      </c>
      <c r="F14797" s="111" t="s">
        <v>179</v>
      </c>
      <c r="G14797" s="111" t="s">
        <v>173</v>
      </c>
      <c r="H14797" s="111" t="s">
        <v>179</v>
      </c>
      <c r="I14797" s="111" t="s">
        <v>173</v>
      </c>
      <c r="J14797" t="str">
        <f t="shared" si="462"/>
        <v>5059SkogMineraljordBlandingsskogMiddels</v>
      </c>
      <c r="K14797" s="111">
        <v>-3.4741824145851954</v>
      </c>
      <c r="L14797" s="111">
        <v>0.85306406685236758</v>
      </c>
      <c r="M14797" s="111">
        <v>6.3979989500968365E-2</v>
      </c>
      <c r="N14797" s="112">
        <f t="shared" si="463"/>
        <v>-2.5571383582318594</v>
      </c>
    </row>
    <row r="14798" spans="1:14" x14ac:dyDescent="0.25">
      <c r="A14798" s="111" t="s">
        <v>982</v>
      </c>
      <c r="B14798" s="111">
        <f>INDEX(kommuner!C:C,MATCH(_xlfn.NUMBERVALUE(A14798),kommuner!B:B,0))</f>
        <v>5059</v>
      </c>
      <c r="C14798" s="111" t="s">
        <v>127</v>
      </c>
      <c r="D14798" s="111" t="s">
        <v>127</v>
      </c>
      <c r="E14798" s="111" t="s">
        <v>126</v>
      </c>
      <c r="F14798" s="111" t="s">
        <v>179</v>
      </c>
      <c r="G14798" s="111" t="s">
        <v>186</v>
      </c>
      <c r="H14798" s="111" t="s">
        <v>179</v>
      </c>
      <c r="I14798" s="111" t="s">
        <v>186</v>
      </c>
      <c r="J14798" t="str">
        <f t="shared" si="462"/>
        <v>5059SkogMineraljordBlandingsskogSærs høy</v>
      </c>
      <c r="K14798" s="111">
        <v>-2.9395925245326562</v>
      </c>
      <c r="L14798" s="111">
        <v>0.85306406685236758</v>
      </c>
      <c r="M14798" s="111">
        <v>6.3979989500968365E-2</v>
      </c>
      <c r="N14798" s="112">
        <f t="shared" si="463"/>
        <v>-2.0225484681793202</v>
      </c>
    </row>
    <row r="14799" spans="1:14" x14ac:dyDescent="0.25">
      <c r="A14799" s="111" t="s">
        <v>982</v>
      </c>
      <c r="B14799" s="111">
        <f>INDEX(kommuner!C:C,MATCH(_xlfn.NUMBERVALUE(A14799),kommuner!B:B,0))</f>
        <v>5059</v>
      </c>
      <c r="C14799" s="111" t="s">
        <v>127</v>
      </c>
      <c r="D14799" s="111" t="s">
        <v>127</v>
      </c>
      <c r="E14799" s="111" t="s">
        <v>126</v>
      </c>
      <c r="F14799" s="111" t="s">
        <v>185</v>
      </c>
      <c r="G14799" s="111" t="s">
        <v>180</v>
      </c>
      <c r="H14799" s="111" t="s">
        <v>185</v>
      </c>
      <c r="I14799" s="111" t="s">
        <v>180</v>
      </c>
      <c r="J14799" t="str">
        <f t="shared" si="462"/>
        <v>5059SkogMineraljordLauvskogHøy</v>
      </c>
      <c r="K14799" s="111">
        <v>-3.9961118073383664</v>
      </c>
      <c r="L14799" s="111">
        <v>0.85306406685236758</v>
      </c>
      <c r="M14799" s="111">
        <v>6.3979989500968365E-2</v>
      </c>
      <c r="N14799" s="112">
        <f t="shared" si="463"/>
        <v>-3.0790677509850304</v>
      </c>
    </row>
    <row r="14800" spans="1:14" x14ac:dyDescent="0.25">
      <c r="A14800" s="111" t="s">
        <v>982</v>
      </c>
      <c r="B14800" s="111">
        <f>INDEX(kommuner!C:C,MATCH(_xlfn.NUMBERVALUE(A14800),kommuner!B:B,0))</f>
        <v>5059</v>
      </c>
      <c r="C14800" s="111" t="s">
        <v>127</v>
      </c>
      <c r="D14800" s="111" t="s">
        <v>127</v>
      </c>
      <c r="E14800" s="111" t="s">
        <v>126</v>
      </c>
      <c r="F14800" s="111" t="s">
        <v>185</v>
      </c>
      <c r="G14800" s="111" t="s">
        <v>167</v>
      </c>
      <c r="H14800" s="111" t="s">
        <v>185</v>
      </c>
      <c r="I14800" s="111" t="s">
        <v>167</v>
      </c>
      <c r="J14800" t="str">
        <f t="shared" si="462"/>
        <v>5059SkogMineraljordLauvskogImpediment</v>
      </c>
      <c r="K14800" s="111">
        <v>-1.0417316356348201</v>
      </c>
      <c r="L14800" s="111">
        <v>0.85306406685236758</v>
      </c>
      <c r="M14800" s="111">
        <v>6.3979989500968365E-2</v>
      </c>
      <c r="N14800" s="112">
        <f t="shared" si="463"/>
        <v>-0.12468757928148413</v>
      </c>
    </row>
    <row r="14801" spans="1:14" x14ac:dyDescent="0.25">
      <c r="A14801" s="111" t="s">
        <v>982</v>
      </c>
      <c r="B14801" s="111">
        <f>INDEX(kommuner!C:C,MATCH(_xlfn.NUMBERVALUE(A14801),kommuner!B:B,0))</f>
        <v>5059</v>
      </c>
      <c r="C14801" s="111" t="s">
        <v>127</v>
      </c>
      <c r="D14801" s="111" t="s">
        <v>127</v>
      </c>
      <c r="E14801" s="111" t="s">
        <v>126</v>
      </c>
      <c r="F14801" s="111" t="s">
        <v>185</v>
      </c>
      <c r="G14801" s="111" t="s">
        <v>190</v>
      </c>
      <c r="H14801" s="111" t="s">
        <v>185</v>
      </c>
      <c r="I14801" s="111" t="s">
        <v>190</v>
      </c>
      <c r="J14801" t="str">
        <f t="shared" si="462"/>
        <v>5059SkogMineraljordLauvskogLav</v>
      </c>
      <c r="K14801" s="111">
        <v>-8.9748170935426599E-2</v>
      </c>
      <c r="L14801" s="111">
        <v>0.85306406685236758</v>
      </c>
      <c r="M14801" s="111">
        <v>6.3979989500968365E-2</v>
      </c>
      <c r="N14801" s="112">
        <f t="shared" si="463"/>
        <v>0.82729588541790933</v>
      </c>
    </row>
    <row r="14802" spans="1:14" x14ac:dyDescent="0.25">
      <c r="A14802" s="111" t="s">
        <v>982</v>
      </c>
      <c r="B14802" s="111">
        <f>INDEX(kommuner!C:C,MATCH(_xlfn.NUMBERVALUE(A14802),kommuner!B:B,0))</f>
        <v>5059</v>
      </c>
      <c r="C14802" s="111" t="s">
        <v>127</v>
      </c>
      <c r="D14802" s="111" t="s">
        <v>127</v>
      </c>
      <c r="E14802" s="111" t="s">
        <v>126</v>
      </c>
      <c r="F14802" s="111" t="s">
        <v>185</v>
      </c>
      <c r="G14802" s="111" t="s">
        <v>173</v>
      </c>
      <c r="H14802" s="111" t="s">
        <v>185</v>
      </c>
      <c r="I14802" s="111" t="s">
        <v>173</v>
      </c>
      <c r="J14802" t="str">
        <f t="shared" si="462"/>
        <v>5059SkogMineraljordLauvskogMiddels</v>
      </c>
      <c r="K14802" s="111">
        <v>-2.4407766010203638</v>
      </c>
      <c r="L14802" s="111">
        <v>0.85306406685236758</v>
      </c>
      <c r="M14802" s="111">
        <v>6.3979989500968365E-2</v>
      </c>
      <c r="N14802" s="112">
        <f t="shared" si="463"/>
        <v>-1.523732544667028</v>
      </c>
    </row>
    <row r="14803" spans="1:14" x14ac:dyDescent="0.25">
      <c r="A14803" s="111" t="s">
        <v>982</v>
      </c>
      <c r="B14803" s="111">
        <f>INDEX(kommuner!C:C,MATCH(_xlfn.NUMBERVALUE(A14803),kommuner!B:B,0))</f>
        <v>5059</v>
      </c>
      <c r="C14803" s="111" t="s">
        <v>127</v>
      </c>
      <c r="D14803" s="111" t="s">
        <v>127</v>
      </c>
      <c r="E14803" s="111" t="s">
        <v>126</v>
      </c>
      <c r="F14803" s="111" t="s">
        <v>185</v>
      </c>
      <c r="G14803" s="111" t="s">
        <v>186</v>
      </c>
      <c r="H14803" s="111" t="s">
        <v>185</v>
      </c>
      <c r="I14803" s="111" t="s">
        <v>186</v>
      </c>
      <c r="J14803" t="str">
        <f t="shared" si="462"/>
        <v>5059SkogMineraljordLauvskogSærs høy</v>
      </c>
      <c r="K14803" s="111">
        <v>-3.6560473259425113</v>
      </c>
      <c r="L14803" s="111">
        <v>0.85306406685236758</v>
      </c>
      <c r="M14803" s="111">
        <v>6.3979989500968365E-2</v>
      </c>
      <c r="N14803" s="112">
        <f t="shared" si="463"/>
        <v>-2.7390032695891753</v>
      </c>
    </row>
    <row r="14804" spans="1:14" x14ac:dyDescent="0.25">
      <c r="A14804" s="111" t="s">
        <v>982</v>
      </c>
      <c r="B14804" s="111">
        <f>INDEX(kommuner!C:C,MATCH(_xlfn.NUMBERVALUE(A14804),kommuner!B:B,0))</f>
        <v>5059</v>
      </c>
      <c r="C14804" s="111" t="s">
        <v>127</v>
      </c>
      <c r="D14804" s="111" t="s">
        <v>127</v>
      </c>
      <c r="E14804" s="111" t="s">
        <v>123</v>
      </c>
      <c r="F14804" s="111" t="s">
        <v>172</v>
      </c>
      <c r="G14804" s="111" t="s">
        <v>180</v>
      </c>
      <c r="H14804" s="111" t="s">
        <v>172</v>
      </c>
      <c r="I14804" s="111" t="s">
        <v>180</v>
      </c>
      <c r="J14804" t="str">
        <f t="shared" si="462"/>
        <v>5059SkogOrganisk jordBarskogHøy</v>
      </c>
      <c r="K14804" s="111">
        <v>-2.5184559031994138</v>
      </c>
      <c r="L14804" s="111">
        <v>0.92784825435236762</v>
      </c>
      <c r="M14804" s="111">
        <v>0.46518126042825314</v>
      </c>
      <c r="N14804" s="112">
        <f t="shared" si="463"/>
        <v>-1.1254263884187932</v>
      </c>
    </row>
    <row r="14805" spans="1:14" x14ac:dyDescent="0.25">
      <c r="A14805" s="111" t="s">
        <v>982</v>
      </c>
      <c r="B14805" s="111">
        <f>INDEX(kommuner!C:C,MATCH(_xlfn.NUMBERVALUE(A14805),kommuner!B:B,0))</f>
        <v>5059</v>
      </c>
      <c r="C14805" s="111" t="s">
        <v>127</v>
      </c>
      <c r="D14805" s="111" t="s">
        <v>127</v>
      </c>
      <c r="E14805" s="111" t="s">
        <v>123</v>
      </c>
      <c r="F14805" s="111" t="s">
        <v>172</v>
      </c>
      <c r="G14805" s="111" t="s">
        <v>167</v>
      </c>
      <c r="H14805" s="111" t="s">
        <v>172</v>
      </c>
      <c r="I14805" s="111" t="s">
        <v>167</v>
      </c>
      <c r="J14805" t="str">
        <f t="shared" si="462"/>
        <v>5059SkogOrganisk jordBarskogImpediment</v>
      </c>
      <c r="K14805" s="111">
        <v>-0.17137422385314094</v>
      </c>
      <c r="L14805" s="111">
        <v>0.92784825435236762</v>
      </c>
      <c r="M14805" s="111">
        <v>0.46510463492953991</v>
      </c>
      <c r="N14805" s="112">
        <f t="shared" si="463"/>
        <v>1.2215786654287666</v>
      </c>
    </row>
    <row r="14806" spans="1:14" x14ac:dyDescent="0.25">
      <c r="A14806" s="111" t="s">
        <v>982</v>
      </c>
      <c r="B14806" s="111">
        <f>INDEX(kommuner!C:C,MATCH(_xlfn.NUMBERVALUE(A14806),kommuner!B:B,0))</f>
        <v>5059</v>
      </c>
      <c r="C14806" s="111" t="s">
        <v>127</v>
      </c>
      <c r="D14806" s="111" t="s">
        <v>127</v>
      </c>
      <c r="E14806" s="111" t="s">
        <v>123</v>
      </c>
      <c r="F14806" s="111" t="s">
        <v>172</v>
      </c>
      <c r="G14806" s="111" t="s">
        <v>190</v>
      </c>
      <c r="H14806" s="111" t="s">
        <v>172</v>
      </c>
      <c r="I14806" s="111" t="s">
        <v>190</v>
      </c>
      <c r="J14806" t="str">
        <f t="shared" si="462"/>
        <v>5059SkogOrganisk jordBarskogLav</v>
      </c>
      <c r="K14806" s="111">
        <v>-0.50666953101693391</v>
      </c>
      <c r="L14806" s="111">
        <v>0.92784825435236762</v>
      </c>
      <c r="M14806" s="111">
        <v>0.46510463492953991</v>
      </c>
      <c r="N14806" s="112">
        <f t="shared" si="463"/>
        <v>0.88628335826497362</v>
      </c>
    </row>
    <row r="14807" spans="1:14" x14ac:dyDescent="0.25">
      <c r="A14807" s="111" t="s">
        <v>982</v>
      </c>
      <c r="B14807" s="111">
        <f>INDEX(kommuner!C:C,MATCH(_xlfn.NUMBERVALUE(A14807),kommuner!B:B,0))</f>
        <v>5059</v>
      </c>
      <c r="C14807" s="111" t="s">
        <v>127</v>
      </c>
      <c r="D14807" s="111" t="s">
        <v>127</v>
      </c>
      <c r="E14807" s="111" t="s">
        <v>123</v>
      </c>
      <c r="F14807" s="111" t="s">
        <v>172</v>
      </c>
      <c r="G14807" s="111" t="s">
        <v>173</v>
      </c>
      <c r="H14807" s="111" t="s">
        <v>172</v>
      </c>
      <c r="I14807" s="111" t="s">
        <v>173</v>
      </c>
      <c r="J14807" t="str">
        <f t="shared" si="462"/>
        <v>5059SkogOrganisk jordBarskogMiddels</v>
      </c>
      <c r="K14807" s="111">
        <v>-1.5571490961494638</v>
      </c>
      <c r="L14807" s="111">
        <v>0.92784825435236762</v>
      </c>
      <c r="M14807" s="111">
        <v>0.46518126042825314</v>
      </c>
      <c r="N14807" s="112">
        <f t="shared" si="463"/>
        <v>-0.16411958136884308</v>
      </c>
    </row>
    <row r="14808" spans="1:14" x14ac:dyDescent="0.25">
      <c r="A14808" s="111" t="s">
        <v>982</v>
      </c>
      <c r="B14808" s="111">
        <f>INDEX(kommuner!C:C,MATCH(_xlfn.NUMBERVALUE(A14808),kommuner!B:B,0))</f>
        <v>5059</v>
      </c>
      <c r="C14808" s="111" t="s">
        <v>127</v>
      </c>
      <c r="D14808" s="111" t="s">
        <v>127</v>
      </c>
      <c r="E14808" s="111" t="s">
        <v>123</v>
      </c>
      <c r="F14808" s="111" t="s">
        <v>172</v>
      </c>
      <c r="G14808" s="111" t="s">
        <v>186</v>
      </c>
      <c r="H14808" s="111" t="s">
        <v>172</v>
      </c>
      <c r="I14808" s="111" t="s">
        <v>186</v>
      </c>
      <c r="J14808" t="str">
        <f t="shared" si="462"/>
        <v>5059SkogOrganisk jordBarskogSærs høy</v>
      </c>
      <c r="K14808" s="111">
        <v>2.5548655235722699</v>
      </c>
      <c r="L14808" s="111">
        <v>0.92784825435236762</v>
      </c>
      <c r="M14808" s="111">
        <v>0.46518126042825314</v>
      </c>
      <c r="N14808" s="112">
        <f t="shared" si="463"/>
        <v>3.9478950383528906</v>
      </c>
    </row>
    <row r="14809" spans="1:14" x14ac:dyDescent="0.25">
      <c r="A14809" s="111" t="s">
        <v>982</v>
      </c>
      <c r="B14809" s="111">
        <f>INDEX(kommuner!C:C,MATCH(_xlfn.NUMBERVALUE(A14809),kommuner!B:B,0))</f>
        <v>5059</v>
      </c>
      <c r="C14809" s="111" t="s">
        <v>127</v>
      </c>
      <c r="D14809" s="111" t="s">
        <v>127</v>
      </c>
      <c r="E14809" s="111" t="s">
        <v>123</v>
      </c>
      <c r="F14809" s="111" t="s">
        <v>179</v>
      </c>
      <c r="G14809" s="111" t="s">
        <v>180</v>
      </c>
      <c r="H14809" s="111" t="s">
        <v>179</v>
      </c>
      <c r="I14809" s="111" t="s">
        <v>180</v>
      </c>
      <c r="J14809" t="str">
        <f t="shared" si="462"/>
        <v>5059SkogOrganisk jordBlandingsskogHøy</v>
      </c>
      <c r="K14809" s="111">
        <v>-5.5554344456832343</v>
      </c>
      <c r="L14809" s="111">
        <v>0.92784825435236762</v>
      </c>
      <c r="M14809" s="111">
        <v>0.46510463492953991</v>
      </c>
      <c r="N14809" s="112">
        <f t="shared" si="463"/>
        <v>-4.1624815564013264</v>
      </c>
    </row>
    <row r="14810" spans="1:14" x14ac:dyDescent="0.25">
      <c r="A14810" s="111" t="s">
        <v>982</v>
      </c>
      <c r="B14810" s="111">
        <f>INDEX(kommuner!C:C,MATCH(_xlfn.NUMBERVALUE(A14810),kommuner!B:B,0))</f>
        <v>5059</v>
      </c>
      <c r="C14810" s="111" t="s">
        <v>127</v>
      </c>
      <c r="D14810" s="111" t="s">
        <v>127</v>
      </c>
      <c r="E14810" s="111" t="s">
        <v>123</v>
      </c>
      <c r="F14810" s="111" t="s">
        <v>179</v>
      </c>
      <c r="G14810" s="111" t="s">
        <v>167</v>
      </c>
      <c r="H14810" s="111" t="s">
        <v>179</v>
      </c>
      <c r="I14810" s="111" t="s">
        <v>167</v>
      </c>
      <c r="J14810" t="str">
        <f t="shared" si="462"/>
        <v>5059SkogOrganisk jordBlandingsskogImpediment</v>
      </c>
      <c r="K14810" s="111">
        <v>-0.28586344175800005</v>
      </c>
      <c r="L14810" s="111">
        <v>0.92784825435236762</v>
      </c>
      <c r="M14810" s="111">
        <v>0.46510463492953991</v>
      </c>
      <c r="N14810" s="112">
        <f t="shared" si="463"/>
        <v>1.1070894475239075</v>
      </c>
    </row>
    <row r="14811" spans="1:14" x14ac:dyDescent="0.25">
      <c r="A14811" s="111" t="s">
        <v>982</v>
      </c>
      <c r="B14811" s="111">
        <f>INDEX(kommuner!C:C,MATCH(_xlfn.NUMBERVALUE(A14811),kommuner!B:B,0))</f>
        <v>5059</v>
      </c>
      <c r="C14811" s="111" t="s">
        <v>127</v>
      </c>
      <c r="D14811" s="111" t="s">
        <v>127</v>
      </c>
      <c r="E14811" s="111" t="s">
        <v>123</v>
      </c>
      <c r="F14811" s="111" t="s">
        <v>179</v>
      </c>
      <c r="G14811" s="111" t="s">
        <v>190</v>
      </c>
      <c r="H14811" s="111" t="s">
        <v>179</v>
      </c>
      <c r="I14811" s="111" t="s">
        <v>190</v>
      </c>
      <c r="J14811" t="str">
        <f t="shared" si="462"/>
        <v>5059SkogOrganisk jordBlandingsskogLav</v>
      </c>
      <c r="K14811" s="111">
        <v>-1.2347339377887629</v>
      </c>
      <c r="L14811" s="111">
        <v>0.92784825435236762</v>
      </c>
      <c r="M14811" s="111">
        <v>0.46510463492953991</v>
      </c>
      <c r="N14811" s="112">
        <f t="shared" si="463"/>
        <v>0.15821895149314458</v>
      </c>
    </row>
    <row r="14812" spans="1:14" x14ac:dyDescent="0.25">
      <c r="A14812" s="111" t="s">
        <v>982</v>
      </c>
      <c r="B14812" s="111">
        <f>INDEX(kommuner!C:C,MATCH(_xlfn.NUMBERVALUE(A14812),kommuner!B:B,0))</f>
        <v>5059</v>
      </c>
      <c r="C14812" s="111" t="s">
        <v>127</v>
      </c>
      <c r="D14812" s="111" t="s">
        <v>127</v>
      </c>
      <c r="E14812" s="111" t="s">
        <v>123</v>
      </c>
      <c r="F14812" s="111" t="s">
        <v>179</v>
      </c>
      <c r="G14812" s="111" t="s">
        <v>173</v>
      </c>
      <c r="H14812" s="111" t="s">
        <v>179</v>
      </c>
      <c r="I14812" s="111" t="s">
        <v>173</v>
      </c>
      <c r="J14812" t="str">
        <f t="shared" si="462"/>
        <v>5059SkogOrganisk jordBlandingsskogMiddels</v>
      </c>
      <c r="K14812" s="111">
        <v>-2.4239591752717748</v>
      </c>
      <c r="L14812" s="111">
        <v>0.92784825435236762</v>
      </c>
      <c r="M14812" s="111">
        <v>0.46510463492953991</v>
      </c>
      <c r="N14812" s="112">
        <f t="shared" si="463"/>
        <v>-1.0310062859898674</v>
      </c>
    </row>
    <row r="14813" spans="1:14" x14ac:dyDescent="0.25">
      <c r="A14813" s="111" t="s">
        <v>982</v>
      </c>
      <c r="B14813" s="111">
        <f>INDEX(kommuner!C:C,MATCH(_xlfn.NUMBERVALUE(A14813),kommuner!B:B,0))</f>
        <v>5059</v>
      </c>
      <c r="C14813" s="111" t="s">
        <v>127</v>
      </c>
      <c r="D14813" s="111" t="s">
        <v>127</v>
      </c>
      <c r="E14813" s="111" t="s">
        <v>123</v>
      </c>
      <c r="F14813" s="111" t="s">
        <v>179</v>
      </c>
      <c r="G14813" s="111" t="s">
        <v>186</v>
      </c>
      <c r="H14813" s="111" t="s">
        <v>179</v>
      </c>
      <c r="I14813" s="111" t="s">
        <v>186</v>
      </c>
      <c r="J14813" t="str">
        <f t="shared" si="462"/>
        <v>5059SkogOrganisk jordBlandingsskogSærs høy</v>
      </c>
      <c r="K14813" s="111">
        <v>-1.5726115302258048</v>
      </c>
      <c r="L14813" s="111">
        <v>0.92784825435236762</v>
      </c>
      <c r="M14813" s="111">
        <v>0.46510463492953991</v>
      </c>
      <c r="N14813" s="112">
        <f t="shared" si="463"/>
        <v>-0.17965864094389727</v>
      </c>
    </row>
    <row r="14814" spans="1:14" x14ac:dyDescent="0.25">
      <c r="A14814" s="111" t="s">
        <v>982</v>
      </c>
      <c r="B14814" s="111">
        <f>INDEX(kommuner!C:C,MATCH(_xlfn.NUMBERVALUE(A14814),kommuner!B:B,0))</f>
        <v>5059</v>
      </c>
      <c r="C14814" s="111" t="s">
        <v>127</v>
      </c>
      <c r="D14814" s="111" t="s">
        <v>127</v>
      </c>
      <c r="E14814" s="111" t="s">
        <v>123</v>
      </c>
      <c r="F14814" s="111" t="s">
        <v>185</v>
      </c>
      <c r="G14814" s="111" t="s">
        <v>180</v>
      </c>
      <c r="H14814" s="111" t="s">
        <v>185</v>
      </c>
      <c r="I14814" s="111" t="s">
        <v>180</v>
      </c>
      <c r="J14814" t="str">
        <f t="shared" si="462"/>
        <v>5059SkogOrganisk jordLauvskogHøy</v>
      </c>
      <c r="K14814" s="111">
        <v>-1.9913688882377358</v>
      </c>
      <c r="L14814" s="111">
        <v>0.92784825435236762</v>
      </c>
      <c r="M14814" s="111">
        <v>0.46510463492953991</v>
      </c>
      <c r="N14814" s="112">
        <f t="shared" si="463"/>
        <v>-0.59841599895582831</v>
      </c>
    </row>
    <row r="14815" spans="1:14" x14ac:dyDescent="0.25">
      <c r="A14815" s="111" t="s">
        <v>982</v>
      </c>
      <c r="B14815" s="111">
        <f>INDEX(kommuner!C:C,MATCH(_xlfn.NUMBERVALUE(A14815),kommuner!B:B,0))</f>
        <v>5059</v>
      </c>
      <c r="C14815" s="111" t="s">
        <v>127</v>
      </c>
      <c r="D14815" s="111" t="s">
        <v>127</v>
      </c>
      <c r="E14815" s="111" t="s">
        <v>123</v>
      </c>
      <c r="F14815" s="111" t="s">
        <v>185</v>
      </c>
      <c r="G14815" s="111" t="s">
        <v>167</v>
      </c>
      <c r="H14815" s="111" t="s">
        <v>185</v>
      </c>
      <c r="I14815" s="111" t="s">
        <v>167</v>
      </c>
      <c r="J14815" t="str">
        <f t="shared" si="462"/>
        <v>5059SkogOrganisk jordLauvskogImpediment</v>
      </c>
      <c r="K14815" s="111">
        <v>0.35000626494250675</v>
      </c>
      <c r="L14815" s="111">
        <v>0.92784825435236762</v>
      </c>
      <c r="M14815" s="111">
        <v>0.46510463492953991</v>
      </c>
      <c r="N14815" s="112">
        <f t="shared" si="463"/>
        <v>1.7429591542244141</v>
      </c>
    </row>
    <row r="14816" spans="1:14" x14ac:dyDescent="0.25">
      <c r="A14816" s="111" t="s">
        <v>982</v>
      </c>
      <c r="B14816" s="111">
        <f>INDEX(kommuner!C:C,MATCH(_xlfn.NUMBERVALUE(A14816),kommuner!B:B,0))</f>
        <v>5059</v>
      </c>
      <c r="C14816" s="111" t="s">
        <v>127</v>
      </c>
      <c r="D14816" s="111" t="s">
        <v>127</v>
      </c>
      <c r="E14816" s="111" t="s">
        <v>123</v>
      </c>
      <c r="F14816" s="111" t="s">
        <v>185</v>
      </c>
      <c r="G14816" s="111" t="s">
        <v>190</v>
      </c>
      <c r="H14816" s="111" t="s">
        <v>185</v>
      </c>
      <c r="I14816" s="111" t="s">
        <v>190</v>
      </c>
      <c r="J14816" t="str">
        <f t="shared" si="462"/>
        <v>5059SkogOrganisk jordLauvskogLav</v>
      </c>
      <c r="K14816" s="111">
        <v>1.1144075558526714</v>
      </c>
      <c r="L14816" s="111">
        <v>0.92784825435236762</v>
      </c>
      <c r="M14816" s="111">
        <v>0.46510463492953991</v>
      </c>
      <c r="N14816" s="112">
        <f t="shared" si="463"/>
        <v>2.5073604451345788</v>
      </c>
    </row>
    <row r="14817" spans="1:14" x14ac:dyDescent="0.25">
      <c r="A14817" s="111" t="s">
        <v>982</v>
      </c>
      <c r="B14817" s="111">
        <f>INDEX(kommuner!C:C,MATCH(_xlfn.NUMBERVALUE(A14817),kommuner!B:B,0))</f>
        <v>5059</v>
      </c>
      <c r="C14817" s="111" t="s">
        <v>127</v>
      </c>
      <c r="D14817" s="111" t="s">
        <v>127</v>
      </c>
      <c r="E14817" s="111" t="s">
        <v>123</v>
      </c>
      <c r="F14817" s="111" t="s">
        <v>185</v>
      </c>
      <c r="G14817" s="111" t="s">
        <v>173</v>
      </c>
      <c r="H14817" s="111" t="s">
        <v>185</v>
      </c>
      <c r="I14817" s="111" t="s">
        <v>173</v>
      </c>
      <c r="J14817" t="str">
        <f t="shared" si="462"/>
        <v>5059SkogOrganisk jordLauvskogMiddels</v>
      </c>
      <c r="K14817" s="111">
        <v>-0.62664468270982987</v>
      </c>
      <c r="L14817" s="111">
        <v>0.92784825435236762</v>
      </c>
      <c r="M14817" s="111">
        <v>0.46510463492953991</v>
      </c>
      <c r="N14817" s="112">
        <f t="shared" si="463"/>
        <v>0.76630820657207765</v>
      </c>
    </row>
    <row r="14818" spans="1:14" x14ac:dyDescent="0.25">
      <c r="A14818" s="111" t="s">
        <v>982</v>
      </c>
      <c r="B14818" s="111">
        <f>INDEX(kommuner!C:C,MATCH(_xlfn.NUMBERVALUE(A14818),kommuner!B:B,0))</f>
        <v>5059</v>
      </c>
      <c r="C14818" s="111" t="s">
        <v>127</v>
      </c>
      <c r="D14818" s="111" t="s">
        <v>127</v>
      </c>
      <c r="E14818" s="111" t="s">
        <v>123</v>
      </c>
      <c r="F14818" s="111" t="s">
        <v>185</v>
      </c>
      <c r="G14818" s="111" t="s">
        <v>186</v>
      </c>
      <c r="H14818" s="111" t="s">
        <v>185</v>
      </c>
      <c r="I14818" s="111" t="s">
        <v>186</v>
      </c>
      <c r="J14818" t="str">
        <f t="shared" si="462"/>
        <v>5059SkogOrganisk jordLauvskogSærs høy</v>
      </c>
      <c r="K14818" s="111">
        <v>-1.8997279926091779</v>
      </c>
      <c r="L14818" s="111">
        <v>0.92784825435236762</v>
      </c>
      <c r="M14818" s="111">
        <v>0.46510463492953991</v>
      </c>
      <c r="N14818" s="112">
        <f t="shared" si="463"/>
        <v>-0.50677510332727038</v>
      </c>
    </row>
    <row r="14819" spans="1:14" x14ac:dyDescent="0.25">
      <c r="A14819" s="111" t="s">
        <v>982</v>
      </c>
      <c r="B14819" s="111">
        <f>INDEX(kommuner!C:C,MATCH(_xlfn.NUMBERVALUE(A14819),kommuner!B:B,0))</f>
        <v>5059</v>
      </c>
      <c r="C14819" s="111" t="s">
        <v>83</v>
      </c>
      <c r="D14819" s="111" t="s">
        <v>83</v>
      </c>
      <c r="E14819" s="111" t="s">
        <v>126</v>
      </c>
      <c r="F14819" s="111" t="s">
        <v>139</v>
      </c>
      <c r="G14819" s="111" t="s">
        <v>139</v>
      </c>
      <c r="H14819" s="111" t="s">
        <v>139</v>
      </c>
      <c r="I14819" s="111" t="s">
        <v>139</v>
      </c>
      <c r="J14819" t="str">
        <f t="shared" si="462"/>
        <v>5059Utbygd arealMineraljord</v>
      </c>
      <c r="K14819" s="111">
        <v>-0.30524336409547759</v>
      </c>
      <c r="L14819" s="111">
        <v>0</v>
      </c>
      <c r="M14819" s="111">
        <v>1.303047089454229E-2</v>
      </c>
      <c r="N14819" s="112">
        <f t="shared" si="463"/>
        <v>-0.2922128932009353</v>
      </c>
    </row>
    <row r="14820" spans="1:14" x14ac:dyDescent="0.25">
      <c r="A14820" s="111" t="s">
        <v>982</v>
      </c>
      <c r="B14820" s="111">
        <f>INDEX(kommuner!C:C,MATCH(_xlfn.NUMBERVALUE(A14820),kommuner!B:B,0))</f>
        <v>5059</v>
      </c>
      <c r="C14820" s="111" t="s">
        <v>83</v>
      </c>
      <c r="D14820" s="111" t="s">
        <v>83</v>
      </c>
      <c r="E14820" s="111" t="s">
        <v>123</v>
      </c>
      <c r="F14820" s="111" t="s">
        <v>139</v>
      </c>
      <c r="G14820" s="111" t="s">
        <v>139</v>
      </c>
      <c r="H14820" s="111" t="s">
        <v>139</v>
      </c>
      <c r="I14820" s="111" t="s">
        <v>139</v>
      </c>
      <c r="J14820" t="str">
        <f t="shared" si="462"/>
        <v>5059Utbygd arealOrganisk jord</v>
      </c>
      <c r="K14820" s="111">
        <v>29.011421395201612</v>
      </c>
      <c r="L14820" s="111">
        <v>0</v>
      </c>
      <c r="M14820" s="111">
        <v>1.303047089454229E-2</v>
      </c>
      <c r="N14820" s="112">
        <f t="shared" si="463"/>
        <v>29.024451866096154</v>
      </c>
    </row>
    <row r="14821" spans="1:14" x14ac:dyDescent="0.25">
      <c r="A14821" s="111" t="s">
        <v>982</v>
      </c>
      <c r="B14821" s="111">
        <f>INDEX(kommuner!C:C,MATCH(_xlfn.NUMBERVALUE(A14821),kommuner!B:B,0))</f>
        <v>5059</v>
      </c>
      <c r="C14821" s="111" t="s">
        <v>181</v>
      </c>
      <c r="D14821" s="111" t="s">
        <v>181</v>
      </c>
      <c r="E14821" s="111" t="s">
        <v>123</v>
      </c>
      <c r="F14821" s="111" t="s">
        <v>139</v>
      </c>
      <c r="G14821" s="111" t="s">
        <v>139</v>
      </c>
      <c r="H14821" s="111" t="s">
        <v>139</v>
      </c>
      <c r="I14821" s="111" t="s">
        <v>139</v>
      </c>
      <c r="J14821" t="str">
        <f t="shared" si="462"/>
        <v>5059Vann og myrOrganisk jord</v>
      </c>
      <c r="K14821" s="111">
        <v>-0.29766799726667431</v>
      </c>
      <c r="L14821" s="111">
        <v>0</v>
      </c>
      <c r="M14821" s="111">
        <v>0</v>
      </c>
      <c r="N14821" s="112">
        <f t="shared" si="463"/>
        <v>-0.29766799726667431</v>
      </c>
    </row>
    <row r="14822" spans="1:14" x14ac:dyDescent="0.25">
      <c r="A14822" s="111" t="s">
        <v>983</v>
      </c>
      <c r="B14822" s="111">
        <f>INDEX(kommuner!C:C,MATCH(_xlfn.NUMBERVALUE(A14822),kommuner!B:B,0))</f>
        <v>5059</v>
      </c>
      <c r="C14822" s="111" t="s">
        <v>82</v>
      </c>
      <c r="D14822" s="111" t="s">
        <v>82</v>
      </c>
      <c r="E14822" s="111" t="s">
        <v>126</v>
      </c>
      <c r="F14822" s="111" t="s">
        <v>139</v>
      </c>
      <c r="G14822" s="111" t="s">
        <v>139</v>
      </c>
      <c r="H14822" s="111" t="s">
        <v>139</v>
      </c>
      <c r="I14822" s="111" t="s">
        <v>139</v>
      </c>
      <c r="J14822" t="str">
        <f t="shared" si="462"/>
        <v>5059Annen utmarkMineraljord</v>
      </c>
      <c r="K14822" s="111">
        <v>-7.1122377479755403E-2</v>
      </c>
      <c r="L14822" s="111">
        <v>0</v>
      </c>
      <c r="M14822" s="111">
        <v>0</v>
      </c>
      <c r="N14822" s="112">
        <f t="shared" si="463"/>
        <v>-7.1122377479755403E-2</v>
      </c>
    </row>
    <row r="14823" spans="1:14" x14ac:dyDescent="0.25">
      <c r="A14823" s="111" t="s">
        <v>983</v>
      </c>
      <c r="B14823" s="111">
        <f>INDEX(kommuner!C:C,MATCH(_xlfn.NUMBERVALUE(A14823),kommuner!B:B,0))</f>
        <v>5059</v>
      </c>
      <c r="C14823" s="111" t="s">
        <v>121</v>
      </c>
      <c r="D14823" s="111" t="s">
        <v>121</v>
      </c>
      <c r="E14823" s="111" t="s">
        <v>126</v>
      </c>
      <c r="F14823" s="111" t="s">
        <v>139</v>
      </c>
      <c r="G14823" s="111" t="s">
        <v>139</v>
      </c>
      <c r="H14823" s="111" t="s">
        <v>139</v>
      </c>
      <c r="I14823" s="111" t="s">
        <v>139</v>
      </c>
      <c r="J14823" t="str">
        <f t="shared" si="462"/>
        <v>5059BeiteMineraljord</v>
      </c>
      <c r="K14823" s="111">
        <v>-0.96338340838695502</v>
      </c>
      <c r="L14823" s="111">
        <v>0</v>
      </c>
      <c r="M14823" s="111">
        <v>1.2448711246839999E-7</v>
      </c>
      <c r="N14823" s="112">
        <f t="shared" si="463"/>
        <v>-0.96338328389984251</v>
      </c>
    </row>
    <row r="14824" spans="1:14" x14ac:dyDescent="0.25">
      <c r="A14824" s="111" t="s">
        <v>983</v>
      </c>
      <c r="B14824" s="111">
        <f>INDEX(kommuner!C:C,MATCH(_xlfn.NUMBERVALUE(A14824),kommuner!B:B,0))</f>
        <v>5059</v>
      </c>
      <c r="C14824" s="111" t="s">
        <v>121</v>
      </c>
      <c r="D14824" s="111" t="s">
        <v>121</v>
      </c>
      <c r="E14824" s="111" t="s">
        <v>123</v>
      </c>
      <c r="F14824" s="111" t="s">
        <v>139</v>
      </c>
      <c r="G14824" s="111" t="s">
        <v>139</v>
      </c>
      <c r="H14824" s="111" t="s">
        <v>139</v>
      </c>
      <c r="I14824" s="111" t="s">
        <v>139</v>
      </c>
      <c r="J14824" t="str">
        <f t="shared" si="462"/>
        <v>5059BeiteOrganisk jord</v>
      </c>
      <c r="K14824" s="111">
        <v>12.077525935985037</v>
      </c>
      <c r="L14824" s="111">
        <v>1.6412500000000001</v>
      </c>
      <c r="M14824" s="111">
        <v>0</v>
      </c>
      <c r="N14824" s="112">
        <f t="shared" si="463"/>
        <v>13.718775935985036</v>
      </c>
    </row>
    <row r="14825" spans="1:14" x14ac:dyDescent="0.25">
      <c r="A14825" s="111" t="s">
        <v>983</v>
      </c>
      <c r="B14825" s="111">
        <f>INDEX(kommuner!C:C,MATCH(_xlfn.NUMBERVALUE(A14825),kommuner!B:B,0))</f>
        <v>5059</v>
      </c>
      <c r="C14825" s="111" t="s">
        <v>84</v>
      </c>
      <c r="D14825" s="111" t="s">
        <v>84</v>
      </c>
      <c r="E14825" s="111" t="s">
        <v>126</v>
      </c>
      <c r="F14825" s="111" t="s">
        <v>139</v>
      </c>
      <c r="G14825" s="111" t="s">
        <v>139</v>
      </c>
      <c r="H14825" s="111" t="s">
        <v>139</v>
      </c>
      <c r="I14825" s="111" t="s">
        <v>139</v>
      </c>
      <c r="J14825" t="str">
        <f t="shared" si="462"/>
        <v>5059Dyrket markMineraljord</v>
      </c>
      <c r="K14825" s="111">
        <v>-0.22121115197201222</v>
      </c>
      <c r="L14825" s="111">
        <v>0</v>
      </c>
      <c r="M14825" s="111">
        <v>0</v>
      </c>
      <c r="N14825" s="112">
        <f t="shared" si="463"/>
        <v>-0.22121115197201222</v>
      </c>
    </row>
    <row r="14826" spans="1:14" x14ac:dyDescent="0.25">
      <c r="A14826" s="111" t="s">
        <v>983</v>
      </c>
      <c r="B14826" s="111">
        <f>INDEX(kommuner!C:C,MATCH(_xlfn.NUMBERVALUE(A14826),kommuner!B:B,0))</f>
        <v>5059</v>
      </c>
      <c r="C14826" s="111" t="s">
        <v>84</v>
      </c>
      <c r="D14826" s="111" t="s">
        <v>84</v>
      </c>
      <c r="E14826" s="111" t="s">
        <v>123</v>
      </c>
      <c r="F14826" s="111" t="s">
        <v>139</v>
      </c>
      <c r="G14826" s="111" t="s">
        <v>139</v>
      </c>
      <c r="H14826" s="111" t="s">
        <v>139</v>
      </c>
      <c r="I14826" s="111" t="s">
        <v>139</v>
      </c>
      <c r="J14826" t="str">
        <f t="shared" si="462"/>
        <v>5059Dyrket markOrganisk jord</v>
      </c>
      <c r="K14826" s="111">
        <v>28.726149366675592</v>
      </c>
      <c r="L14826" s="111">
        <v>1.45625</v>
      </c>
      <c r="M14826" s="111">
        <v>0</v>
      </c>
      <c r="N14826" s="112">
        <f t="shared" si="463"/>
        <v>30.182399366675593</v>
      </c>
    </row>
    <row r="14827" spans="1:14" x14ac:dyDescent="0.25">
      <c r="A14827" s="111" t="s">
        <v>983</v>
      </c>
      <c r="B14827" s="111">
        <f>INDEX(kommuner!C:C,MATCH(_xlfn.NUMBERVALUE(A14827),kommuner!B:B,0))</f>
        <v>5059</v>
      </c>
      <c r="C14827" s="111" t="s">
        <v>127</v>
      </c>
      <c r="D14827" s="111" t="s">
        <v>127</v>
      </c>
      <c r="E14827" s="111" t="s">
        <v>126</v>
      </c>
      <c r="F14827" s="111" t="s">
        <v>172</v>
      </c>
      <c r="G14827" s="111" t="s">
        <v>180</v>
      </c>
      <c r="H14827" s="111" t="s">
        <v>172</v>
      </c>
      <c r="I14827" s="111" t="s">
        <v>180</v>
      </c>
      <c r="J14827" t="str">
        <f t="shared" si="462"/>
        <v>5059SkogMineraljordBarskogHøy</v>
      </c>
      <c r="K14827" s="111">
        <v>-6.422849649670499</v>
      </c>
      <c r="L14827" s="111">
        <v>0.85306406685236758</v>
      </c>
      <c r="M14827" s="111">
        <v>6.4056614999681585E-2</v>
      </c>
      <c r="N14827" s="112">
        <f t="shared" si="463"/>
        <v>-5.5057289678184498</v>
      </c>
    </row>
    <row r="14828" spans="1:14" x14ac:dyDescent="0.25">
      <c r="A14828" s="111" t="s">
        <v>983</v>
      </c>
      <c r="B14828" s="111">
        <f>INDEX(kommuner!C:C,MATCH(_xlfn.NUMBERVALUE(A14828),kommuner!B:B,0))</f>
        <v>5059</v>
      </c>
      <c r="C14828" s="111" t="s">
        <v>127</v>
      </c>
      <c r="D14828" s="111" t="s">
        <v>127</v>
      </c>
      <c r="E14828" s="111" t="s">
        <v>126</v>
      </c>
      <c r="F14828" s="111" t="s">
        <v>172</v>
      </c>
      <c r="G14828" s="111" t="s">
        <v>167</v>
      </c>
      <c r="H14828" s="111" t="s">
        <v>172</v>
      </c>
      <c r="I14828" s="111" t="s">
        <v>167</v>
      </c>
      <c r="J14828" t="str">
        <f t="shared" si="462"/>
        <v>5059SkogMineraljordBarskogImpediment</v>
      </c>
      <c r="K14828" s="111">
        <v>-0.94873102042732593</v>
      </c>
      <c r="L14828" s="111">
        <v>0.85306406685236758</v>
      </c>
      <c r="M14828" s="111">
        <v>6.3979989500968365E-2</v>
      </c>
      <c r="N14828" s="112">
        <f t="shared" si="463"/>
        <v>-3.1686964073989993E-2</v>
      </c>
    </row>
    <row r="14829" spans="1:14" x14ac:dyDescent="0.25">
      <c r="A14829" s="111" t="s">
        <v>983</v>
      </c>
      <c r="B14829" s="111">
        <f>INDEX(kommuner!C:C,MATCH(_xlfn.NUMBERVALUE(A14829),kommuner!B:B,0))</f>
        <v>5059</v>
      </c>
      <c r="C14829" s="111" t="s">
        <v>127</v>
      </c>
      <c r="D14829" s="111" t="s">
        <v>127</v>
      </c>
      <c r="E14829" s="111" t="s">
        <v>126</v>
      </c>
      <c r="F14829" s="111" t="s">
        <v>172</v>
      </c>
      <c r="G14829" s="111" t="s">
        <v>190</v>
      </c>
      <c r="H14829" s="111" t="s">
        <v>172</v>
      </c>
      <c r="I14829" s="111" t="s">
        <v>190</v>
      </c>
      <c r="J14829" t="str">
        <f t="shared" si="462"/>
        <v>5059SkogMineraljordBarskogLav</v>
      </c>
      <c r="K14829" s="111">
        <v>-0.862084627791601</v>
      </c>
      <c r="L14829" s="111">
        <v>0.85306406685236758</v>
      </c>
      <c r="M14829" s="111">
        <v>6.3979989500968365E-2</v>
      </c>
      <c r="N14829" s="112">
        <f t="shared" si="463"/>
        <v>5.4959428561734941E-2</v>
      </c>
    </row>
    <row r="14830" spans="1:14" x14ac:dyDescent="0.25">
      <c r="A14830" s="111" t="s">
        <v>983</v>
      </c>
      <c r="B14830" s="111">
        <f>INDEX(kommuner!C:C,MATCH(_xlfn.NUMBERVALUE(A14830),kommuner!B:B,0))</f>
        <v>5059</v>
      </c>
      <c r="C14830" s="111" t="s">
        <v>127</v>
      </c>
      <c r="D14830" s="111" t="s">
        <v>127</v>
      </c>
      <c r="E14830" s="111" t="s">
        <v>126</v>
      </c>
      <c r="F14830" s="111" t="s">
        <v>172</v>
      </c>
      <c r="G14830" s="111" t="s">
        <v>173</v>
      </c>
      <c r="H14830" s="111" t="s">
        <v>172</v>
      </c>
      <c r="I14830" s="111" t="s">
        <v>173</v>
      </c>
      <c r="J14830" t="str">
        <f t="shared" si="462"/>
        <v>5059SkogMineraljordBarskogMiddels</v>
      </c>
      <c r="K14830" s="111">
        <v>-3.6406993276041288</v>
      </c>
      <c r="L14830" s="111">
        <v>0.85306406685236758</v>
      </c>
      <c r="M14830" s="111">
        <v>6.4056614999681585E-2</v>
      </c>
      <c r="N14830" s="112">
        <f t="shared" si="463"/>
        <v>-2.7235786457520796</v>
      </c>
    </row>
    <row r="14831" spans="1:14" x14ac:dyDescent="0.25">
      <c r="A14831" s="111" t="s">
        <v>983</v>
      </c>
      <c r="B14831" s="111">
        <f>INDEX(kommuner!C:C,MATCH(_xlfn.NUMBERVALUE(A14831),kommuner!B:B,0))</f>
        <v>5059</v>
      </c>
      <c r="C14831" s="111" t="s">
        <v>127</v>
      </c>
      <c r="D14831" s="111" t="s">
        <v>127</v>
      </c>
      <c r="E14831" s="111" t="s">
        <v>126</v>
      </c>
      <c r="F14831" s="111" t="s">
        <v>172</v>
      </c>
      <c r="G14831" s="111" t="s">
        <v>186</v>
      </c>
      <c r="H14831" s="111" t="s">
        <v>172</v>
      </c>
      <c r="I14831" s="111" t="s">
        <v>186</v>
      </c>
      <c r="J14831" t="str">
        <f t="shared" si="462"/>
        <v>5059SkogMineraljordBarskogSærs høy</v>
      </c>
      <c r="K14831" s="111">
        <v>0.12072674540874306</v>
      </c>
      <c r="L14831" s="111">
        <v>0.85306406685236758</v>
      </c>
      <c r="M14831" s="111">
        <v>6.4056614999681585E-2</v>
      </c>
      <c r="N14831" s="112">
        <f t="shared" si="463"/>
        <v>1.0378474272607923</v>
      </c>
    </row>
    <row r="14832" spans="1:14" x14ac:dyDescent="0.25">
      <c r="A14832" s="111" t="s">
        <v>983</v>
      </c>
      <c r="B14832" s="111">
        <f>INDEX(kommuner!C:C,MATCH(_xlfn.NUMBERVALUE(A14832),kommuner!B:B,0))</f>
        <v>5059</v>
      </c>
      <c r="C14832" s="111" t="s">
        <v>127</v>
      </c>
      <c r="D14832" s="111" t="s">
        <v>127</v>
      </c>
      <c r="E14832" s="111" t="s">
        <v>126</v>
      </c>
      <c r="F14832" s="111" t="s">
        <v>179</v>
      </c>
      <c r="G14832" s="111" t="s">
        <v>180</v>
      </c>
      <c r="H14832" s="111" t="s">
        <v>179</v>
      </c>
      <c r="I14832" s="111" t="s">
        <v>180</v>
      </c>
      <c r="J14832" t="str">
        <f t="shared" si="462"/>
        <v>5059SkogMineraljordBlandingsskogHøy</v>
      </c>
      <c r="K14832" s="111">
        <v>-7.1939050909469406</v>
      </c>
      <c r="L14832" s="111">
        <v>0.85306406685236758</v>
      </c>
      <c r="M14832" s="111">
        <v>6.3979989500968365E-2</v>
      </c>
      <c r="N14832" s="112">
        <f t="shared" si="463"/>
        <v>-6.2768610345936047</v>
      </c>
    </row>
    <row r="14833" spans="1:14" x14ac:dyDescent="0.25">
      <c r="A14833" s="111" t="s">
        <v>983</v>
      </c>
      <c r="B14833" s="111">
        <f>INDEX(kommuner!C:C,MATCH(_xlfn.NUMBERVALUE(A14833),kommuner!B:B,0))</f>
        <v>5059</v>
      </c>
      <c r="C14833" s="111" t="s">
        <v>127</v>
      </c>
      <c r="D14833" s="111" t="s">
        <v>127</v>
      </c>
      <c r="E14833" s="111" t="s">
        <v>126</v>
      </c>
      <c r="F14833" s="111" t="s">
        <v>179</v>
      </c>
      <c r="G14833" s="111" t="s">
        <v>167</v>
      </c>
      <c r="H14833" s="111" t="s">
        <v>179</v>
      </c>
      <c r="I14833" s="111" t="s">
        <v>167</v>
      </c>
      <c r="J14833" t="str">
        <f t="shared" si="462"/>
        <v>5059SkogMineraljordBlandingsskogImpediment</v>
      </c>
      <c r="K14833" s="111">
        <v>-1.0519587113170448</v>
      </c>
      <c r="L14833" s="111">
        <v>0.85306406685236758</v>
      </c>
      <c r="M14833" s="111">
        <v>6.3979989500968365E-2</v>
      </c>
      <c r="N14833" s="112">
        <f t="shared" si="463"/>
        <v>-0.13491465496370883</v>
      </c>
    </row>
    <row r="14834" spans="1:14" x14ac:dyDescent="0.25">
      <c r="A14834" s="111" t="s">
        <v>983</v>
      </c>
      <c r="B14834" s="111">
        <f>INDEX(kommuner!C:C,MATCH(_xlfn.NUMBERVALUE(A14834),kommuner!B:B,0))</f>
        <v>5059</v>
      </c>
      <c r="C14834" s="111" t="s">
        <v>127</v>
      </c>
      <c r="D14834" s="111" t="s">
        <v>127</v>
      </c>
      <c r="E14834" s="111" t="s">
        <v>126</v>
      </c>
      <c r="F14834" s="111" t="s">
        <v>179</v>
      </c>
      <c r="G14834" s="111" t="s">
        <v>190</v>
      </c>
      <c r="H14834" s="111" t="s">
        <v>179</v>
      </c>
      <c r="I14834" s="111" t="s">
        <v>190</v>
      </c>
      <c r="J14834" t="str">
        <f t="shared" si="462"/>
        <v>5059SkogMineraljordBlandingsskogLav</v>
      </c>
      <c r="K14834" s="111">
        <v>-1.7812179955424279</v>
      </c>
      <c r="L14834" s="111">
        <v>0.85306406685236758</v>
      </c>
      <c r="M14834" s="111">
        <v>6.3979989500968365E-2</v>
      </c>
      <c r="N14834" s="112">
        <f t="shared" si="463"/>
        <v>-0.86417393918909191</v>
      </c>
    </row>
    <row r="14835" spans="1:14" x14ac:dyDescent="0.25">
      <c r="A14835" s="111" t="s">
        <v>983</v>
      </c>
      <c r="B14835" s="111">
        <f>INDEX(kommuner!C:C,MATCH(_xlfn.NUMBERVALUE(A14835),kommuner!B:B,0))</f>
        <v>5059</v>
      </c>
      <c r="C14835" s="111" t="s">
        <v>127</v>
      </c>
      <c r="D14835" s="111" t="s">
        <v>127</v>
      </c>
      <c r="E14835" s="111" t="s">
        <v>126</v>
      </c>
      <c r="F14835" s="111" t="s">
        <v>179</v>
      </c>
      <c r="G14835" s="111" t="s">
        <v>173</v>
      </c>
      <c r="H14835" s="111" t="s">
        <v>179</v>
      </c>
      <c r="I14835" s="111" t="s">
        <v>173</v>
      </c>
      <c r="J14835" t="str">
        <f t="shared" si="462"/>
        <v>5059SkogMineraljordBlandingsskogMiddels</v>
      </c>
      <c r="K14835" s="111">
        <v>-3.4741824145851954</v>
      </c>
      <c r="L14835" s="111">
        <v>0.85306406685236758</v>
      </c>
      <c r="M14835" s="111">
        <v>6.3979989500968365E-2</v>
      </c>
      <c r="N14835" s="112">
        <f t="shared" si="463"/>
        <v>-2.5571383582318594</v>
      </c>
    </row>
    <row r="14836" spans="1:14" x14ac:dyDescent="0.25">
      <c r="A14836" s="111" t="s">
        <v>983</v>
      </c>
      <c r="B14836" s="111">
        <f>INDEX(kommuner!C:C,MATCH(_xlfn.NUMBERVALUE(A14836),kommuner!B:B,0))</f>
        <v>5059</v>
      </c>
      <c r="C14836" s="111" t="s">
        <v>127</v>
      </c>
      <c r="D14836" s="111" t="s">
        <v>127</v>
      </c>
      <c r="E14836" s="111" t="s">
        <v>126</v>
      </c>
      <c r="F14836" s="111" t="s">
        <v>179</v>
      </c>
      <c r="G14836" s="111" t="s">
        <v>186</v>
      </c>
      <c r="H14836" s="111" t="s">
        <v>179</v>
      </c>
      <c r="I14836" s="111" t="s">
        <v>186</v>
      </c>
      <c r="J14836" t="str">
        <f t="shared" si="462"/>
        <v>5059SkogMineraljordBlandingsskogSærs høy</v>
      </c>
      <c r="K14836" s="111">
        <v>-2.9395925245326562</v>
      </c>
      <c r="L14836" s="111">
        <v>0.85306406685236758</v>
      </c>
      <c r="M14836" s="111">
        <v>6.3979989500968365E-2</v>
      </c>
      <c r="N14836" s="112">
        <f t="shared" si="463"/>
        <v>-2.0225484681793202</v>
      </c>
    </row>
    <row r="14837" spans="1:14" x14ac:dyDescent="0.25">
      <c r="A14837" s="111" t="s">
        <v>983</v>
      </c>
      <c r="B14837" s="111">
        <f>INDEX(kommuner!C:C,MATCH(_xlfn.NUMBERVALUE(A14837),kommuner!B:B,0))</f>
        <v>5059</v>
      </c>
      <c r="C14837" s="111" t="s">
        <v>127</v>
      </c>
      <c r="D14837" s="111" t="s">
        <v>127</v>
      </c>
      <c r="E14837" s="111" t="s">
        <v>126</v>
      </c>
      <c r="F14837" s="111" t="s">
        <v>185</v>
      </c>
      <c r="G14837" s="111" t="s">
        <v>180</v>
      </c>
      <c r="H14837" s="111" t="s">
        <v>185</v>
      </c>
      <c r="I14837" s="111" t="s">
        <v>180</v>
      </c>
      <c r="J14837" t="str">
        <f t="shared" si="462"/>
        <v>5059SkogMineraljordLauvskogHøy</v>
      </c>
      <c r="K14837" s="111">
        <v>-3.9961118073383664</v>
      </c>
      <c r="L14837" s="111">
        <v>0.85306406685236758</v>
      </c>
      <c r="M14837" s="111">
        <v>6.3979989500968365E-2</v>
      </c>
      <c r="N14837" s="112">
        <f t="shared" si="463"/>
        <v>-3.0790677509850304</v>
      </c>
    </row>
    <row r="14838" spans="1:14" x14ac:dyDescent="0.25">
      <c r="A14838" s="111" t="s">
        <v>983</v>
      </c>
      <c r="B14838" s="111">
        <f>INDEX(kommuner!C:C,MATCH(_xlfn.NUMBERVALUE(A14838),kommuner!B:B,0))</f>
        <v>5059</v>
      </c>
      <c r="C14838" s="111" t="s">
        <v>127</v>
      </c>
      <c r="D14838" s="111" t="s">
        <v>127</v>
      </c>
      <c r="E14838" s="111" t="s">
        <v>126</v>
      </c>
      <c r="F14838" s="111" t="s">
        <v>185</v>
      </c>
      <c r="G14838" s="111" t="s">
        <v>167</v>
      </c>
      <c r="H14838" s="111" t="s">
        <v>185</v>
      </c>
      <c r="I14838" s="111" t="s">
        <v>167</v>
      </c>
      <c r="J14838" t="str">
        <f t="shared" si="462"/>
        <v>5059SkogMineraljordLauvskogImpediment</v>
      </c>
      <c r="K14838" s="111">
        <v>-1.0417316356348201</v>
      </c>
      <c r="L14838" s="111">
        <v>0.85306406685236758</v>
      </c>
      <c r="M14838" s="111">
        <v>6.3979989500968365E-2</v>
      </c>
      <c r="N14838" s="112">
        <f t="shared" si="463"/>
        <v>-0.12468757928148413</v>
      </c>
    </row>
    <row r="14839" spans="1:14" x14ac:dyDescent="0.25">
      <c r="A14839" s="111" t="s">
        <v>983</v>
      </c>
      <c r="B14839" s="111">
        <f>INDEX(kommuner!C:C,MATCH(_xlfn.NUMBERVALUE(A14839),kommuner!B:B,0))</f>
        <v>5059</v>
      </c>
      <c r="C14839" s="111" t="s">
        <v>127</v>
      </c>
      <c r="D14839" s="111" t="s">
        <v>127</v>
      </c>
      <c r="E14839" s="111" t="s">
        <v>126</v>
      </c>
      <c r="F14839" s="111" t="s">
        <v>185</v>
      </c>
      <c r="G14839" s="111" t="s">
        <v>190</v>
      </c>
      <c r="H14839" s="111" t="s">
        <v>185</v>
      </c>
      <c r="I14839" s="111" t="s">
        <v>190</v>
      </c>
      <c r="J14839" t="str">
        <f t="shared" si="462"/>
        <v>5059SkogMineraljordLauvskogLav</v>
      </c>
      <c r="K14839" s="111">
        <v>-8.9748170935426599E-2</v>
      </c>
      <c r="L14839" s="111">
        <v>0.85306406685236758</v>
      </c>
      <c r="M14839" s="111">
        <v>6.3979989500968365E-2</v>
      </c>
      <c r="N14839" s="112">
        <f t="shared" si="463"/>
        <v>0.82729588541790933</v>
      </c>
    </row>
    <row r="14840" spans="1:14" x14ac:dyDescent="0.25">
      <c r="A14840" s="111" t="s">
        <v>983</v>
      </c>
      <c r="B14840" s="111">
        <f>INDEX(kommuner!C:C,MATCH(_xlfn.NUMBERVALUE(A14840),kommuner!B:B,0))</f>
        <v>5059</v>
      </c>
      <c r="C14840" s="111" t="s">
        <v>127</v>
      </c>
      <c r="D14840" s="111" t="s">
        <v>127</v>
      </c>
      <c r="E14840" s="111" t="s">
        <v>126</v>
      </c>
      <c r="F14840" s="111" t="s">
        <v>185</v>
      </c>
      <c r="G14840" s="111" t="s">
        <v>173</v>
      </c>
      <c r="H14840" s="111" t="s">
        <v>185</v>
      </c>
      <c r="I14840" s="111" t="s">
        <v>173</v>
      </c>
      <c r="J14840" t="str">
        <f t="shared" si="462"/>
        <v>5059SkogMineraljordLauvskogMiddels</v>
      </c>
      <c r="K14840" s="111">
        <v>-2.4407766010203638</v>
      </c>
      <c r="L14840" s="111">
        <v>0.85306406685236758</v>
      </c>
      <c r="M14840" s="111">
        <v>6.3979989500968365E-2</v>
      </c>
      <c r="N14840" s="112">
        <f t="shared" si="463"/>
        <v>-1.523732544667028</v>
      </c>
    </row>
    <row r="14841" spans="1:14" x14ac:dyDescent="0.25">
      <c r="A14841" s="111" t="s">
        <v>983</v>
      </c>
      <c r="B14841" s="111">
        <f>INDEX(kommuner!C:C,MATCH(_xlfn.NUMBERVALUE(A14841),kommuner!B:B,0))</f>
        <v>5059</v>
      </c>
      <c r="C14841" s="111" t="s">
        <v>127</v>
      </c>
      <c r="D14841" s="111" t="s">
        <v>127</v>
      </c>
      <c r="E14841" s="111" t="s">
        <v>126</v>
      </c>
      <c r="F14841" s="111" t="s">
        <v>185</v>
      </c>
      <c r="G14841" s="111" t="s">
        <v>186</v>
      </c>
      <c r="H14841" s="111" t="s">
        <v>185</v>
      </c>
      <c r="I14841" s="111" t="s">
        <v>186</v>
      </c>
      <c r="J14841" t="str">
        <f t="shared" si="462"/>
        <v>5059SkogMineraljordLauvskogSærs høy</v>
      </c>
      <c r="K14841" s="111">
        <v>-3.6560473259425113</v>
      </c>
      <c r="L14841" s="111">
        <v>0.85306406685236758</v>
      </c>
      <c r="M14841" s="111">
        <v>6.3979989500968365E-2</v>
      </c>
      <c r="N14841" s="112">
        <f t="shared" si="463"/>
        <v>-2.7390032695891753</v>
      </c>
    </row>
    <row r="14842" spans="1:14" x14ac:dyDescent="0.25">
      <c r="A14842" s="111" t="s">
        <v>983</v>
      </c>
      <c r="B14842" s="111">
        <f>INDEX(kommuner!C:C,MATCH(_xlfn.NUMBERVALUE(A14842),kommuner!B:B,0))</f>
        <v>5059</v>
      </c>
      <c r="C14842" s="111" t="s">
        <v>127</v>
      </c>
      <c r="D14842" s="111" t="s">
        <v>127</v>
      </c>
      <c r="E14842" s="111" t="s">
        <v>123</v>
      </c>
      <c r="F14842" s="111" t="s">
        <v>172</v>
      </c>
      <c r="G14842" s="111" t="s">
        <v>180</v>
      </c>
      <c r="H14842" s="111" t="s">
        <v>172</v>
      </c>
      <c r="I14842" s="111" t="s">
        <v>180</v>
      </c>
      <c r="J14842" t="str">
        <f t="shared" si="462"/>
        <v>5059SkogOrganisk jordBarskogHøy</v>
      </c>
      <c r="K14842" s="111">
        <v>-2.5184559031994138</v>
      </c>
      <c r="L14842" s="111">
        <v>0.92784825435236762</v>
      </c>
      <c r="M14842" s="111">
        <v>0.46518126042825314</v>
      </c>
      <c r="N14842" s="112">
        <f t="shared" si="463"/>
        <v>-1.1254263884187932</v>
      </c>
    </row>
    <row r="14843" spans="1:14" x14ac:dyDescent="0.25">
      <c r="A14843" s="111" t="s">
        <v>983</v>
      </c>
      <c r="B14843" s="111">
        <f>INDEX(kommuner!C:C,MATCH(_xlfn.NUMBERVALUE(A14843),kommuner!B:B,0))</f>
        <v>5059</v>
      </c>
      <c r="C14843" s="111" t="s">
        <v>127</v>
      </c>
      <c r="D14843" s="111" t="s">
        <v>127</v>
      </c>
      <c r="E14843" s="111" t="s">
        <v>123</v>
      </c>
      <c r="F14843" s="111" t="s">
        <v>172</v>
      </c>
      <c r="G14843" s="111" t="s">
        <v>167</v>
      </c>
      <c r="H14843" s="111" t="s">
        <v>172</v>
      </c>
      <c r="I14843" s="111" t="s">
        <v>167</v>
      </c>
      <c r="J14843" t="str">
        <f t="shared" si="462"/>
        <v>5059SkogOrganisk jordBarskogImpediment</v>
      </c>
      <c r="K14843" s="111">
        <v>-0.17137422385314094</v>
      </c>
      <c r="L14843" s="111">
        <v>0.92784825435236762</v>
      </c>
      <c r="M14843" s="111">
        <v>0.46510463492953991</v>
      </c>
      <c r="N14843" s="112">
        <f t="shared" si="463"/>
        <v>1.2215786654287666</v>
      </c>
    </row>
    <row r="14844" spans="1:14" x14ac:dyDescent="0.25">
      <c r="A14844" s="111" t="s">
        <v>983</v>
      </c>
      <c r="B14844" s="111">
        <f>INDEX(kommuner!C:C,MATCH(_xlfn.NUMBERVALUE(A14844),kommuner!B:B,0))</f>
        <v>5059</v>
      </c>
      <c r="C14844" s="111" t="s">
        <v>127</v>
      </c>
      <c r="D14844" s="111" t="s">
        <v>127</v>
      </c>
      <c r="E14844" s="111" t="s">
        <v>123</v>
      </c>
      <c r="F14844" s="111" t="s">
        <v>172</v>
      </c>
      <c r="G14844" s="111" t="s">
        <v>190</v>
      </c>
      <c r="H14844" s="111" t="s">
        <v>172</v>
      </c>
      <c r="I14844" s="111" t="s">
        <v>190</v>
      </c>
      <c r="J14844" t="str">
        <f t="shared" si="462"/>
        <v>5059SkogOrganisk jordBarskogLav</v>
      </c>
      <c r="K14844" s="111">
        <v>-0.50666953101693391</v>
      </c>
      <c r="L14844" s="111">
        <v>0.92784825435236762</v>
      </c>
      <c r="M14844" s="111">
        <v>0.46510463492953991</v>
      </c>
      <c r="N14844" s="112">
        <f t="shared" si="463"/>
        <v>0.88628335826497362</v>
      </c>
    </row>
    <row r="14845" spans="1:14" x14ac:dyDescent="0.25">
      <c r="A14845" s="111" t="s">
        <v>983</v>
      </c>
      <c r="B14845" s="111">
        <f>INDEX(kommuner!C:C,MATCH(_xlfn.NUMBERVALUE(A14845),kommuner!B:B,0))</f>
        <v>5059</v>
      </c>
      <c r="C14845" s="111" t="s">
        <v>127</v>
      </c>
      <c r="D14845" s="111" t="s">
        <v>127</v>
      </c>
      <c r="E14845" s="111" t="s">
        <v>123</v>
      </c>
      <c r="F14845" s="111" t="s">
        <v>172</v>
      </c>
      <c r="G14845" s="111" t="s">
        <v>173</v>
      </c>
      <c r="H14845" s="111" t="s">
        <v>172</v>
      </c>
      <c r="I14845" s="111" t="s">
        <v>173</v>
      </c>
      <c r="J14845" t="str">
        <f t="shared" si="462"/>
        <v>5059SkogOrganisk jordBarskogMiddels</v>
      </c>
      <c r="K14845" s="111">
        <v>-1.5571490961494638</v>
      </c>
      <c r="L14845" s="111">
        <v>0.92784825435236762</v>
      </c>
      <c r="M14845" s="111">
        <v>0.46518126042825314</v>
      </c>
      <c r="N14845" s="112">
        <f t="shared" si="463"/>
        <v>-0.16411958136884308</v>
      </c>
    </row>
    <row r="14846" spans="1:14" x14ac:dyDescent="0.25">
      <c r="A14846" s="111" t="s">
        <v>983</v>
      </c>
      <c r="B14846" s="111">
        <f>INDEX(kommuner!C:C,MATCH(_xlfn.NUMBERVALUE(A14846),kommuner!B:B,0))</f>
        <v>5059</v>
      </c>
      <c r="C14846" s="111" t="s">
        <v>127</v>
      </c>
      <c r="D14846" s="111" t="s">
        <v>127</v>
      </c>
      <c r="E14846" s="111" t="s">
        <v>123</v>
      </c>
      <c r="F14846" s="111" t="s">
        <v>172</v>
      </c>
      <c r="G14846" s="111" t="s">
        <v>186</v>
      </c>
      <c r="H14846" s="111" t="s">
        <v>172</v>
      </c>
      <c r="I14846" s="111" t="s">
        <v>186</v>
      </c>
      <c r="J14846" t="str">
        <f t="shared" si="462"/>
        <v>5059SkogOrganisk jordBarskogSærs høy</v>
      </c>
      <c r="K14846" s="111">
        <v>2.5548655235722699</v>
      </c>
      <c r="L14846" s="111">
        <v>0.92784825435236762</v>
      </c>
      <c r="M14846" s="111">
        <v>0.46518126042825314</v>
      </c>
      <c r="N14846" s="112">
        <f t="shared" si="463"/>
        <v>3.9478950383528906</v>
      </c>
    </row>
    <row r="14847" spans="1:14" x14ac:dyDescent="0.25">
      <c r="A14847" s="111" t="s">
        <v>983</v>
      </c>
      <c r="B14847" s="111">
        <f>INDEX(kommuner!C:C,MATCH(_xlfn.NUMBERVALUE(A14847),kommuner!B:B,0))</f>
        <v>5059</v>
      </c>
      <c r="C14847" s="111" t="s">
        <v>127</v>
      </c>
      <c r="D14847" s="111" t="s">
        <v>127</v>
      </c>
      <c r="E14847" s="111" t="s">
        <v>123</v>
      </c>
      <c r="F14847" s="111" t="s">
        <v>179</v>
      </c>
      <c r="G14847" s="111" t="s">
        <v>180</v>
      </c>
      <c r="H14847" s="111" t="s">
        <v>179</v>
      </c>
      <c r="I14847" s="111" t="s">
        <v>180</v>
      </c>
      <c r="J14847" t="str">
        <f t="shared" si="462"/>
        <v>5059SkogOrganisk jordBlandingsskogHøy</v>
      </c>
      <c r="K14847" s="111">
        <v>-5.5554344456832343</v>
      </c>
      <c r="L14847" s="111">
        <v>0.92784825435236762</v>
      </c>
      <c r="M14847" s="111">
        <v>0.46510463492953991</v>
      </c>
      <c r="N14847" s="112">
        <f t="shared" si="463"/>
        <v>-4.1624815564013264</v>
      </c>
    </row>
    <row r="14848" spans="1:14" x14ac:dyDescent="0.25">
      <c r="A14848" s="111" t="s">
        <v>983</v>
      </c>
      <c r="B14848" s="111">
        <f>INDEX(kommuner!C:C,MATCH(_xlfn.NUMBERVALUE(A14848),kommuner!B:B,0))</f>
        <v>5059</v>
      </c>
      <c r="C14848" s="111" t="s">
        <v>127</v>
      </c>
      <c r="D14848" s="111" t="s">
        <v>127</v>
      </c>
      <c r="E14848" s="111" t="s">
        <v>123</v>
      </c>
      <c r="F14848" s="111" t="s">
        <v>179</v>
      </c>
      <c r="G14848" s="111" t="s">
        <v>167</v>
      </c>
      <c r="H14848" s="111" t="s">
        <v>179</v>
      </c>
      <c r="I14848" s="111" t="s">
        <v>167</v>
      </c>
      <c r="J14848" t="str">
        <f t="shared" si="462"/>
        <v>5059SkogOrganisk jordBlandingsskogImpediment</v>
      </c>
      <c r="K14848" s="111">
        <v>-0.28586344175800005</v>
      </c>
      <c r="L14848" s="111">
        <v>0.92784825435236762</v>
      </c>
      <c r="M14848" s="111">
        <v>0.46510463492953991</v>
      </c>
      <c r="N14848" s="112">
        <f t="shared" si="463"/>
        <v>1.1070894475239075</v>
      </c>
    </row>
    <row r="14849" spans="1:14" x14ac:dyDescent="0.25">
      <c r="A14849" s="111" t="s">
        <v>983</v>
      </c>
      <c r="B14849" s="111">
        <f>INDEX(kommuner!C:C,MATCH(_xlfn.NUMBERVALUE(A14849),kommuner!B:B,0))</f>
        <v>5059</v>
      </c>
      <c r="C14849" s="111" t="s">
        <v>127</v>
      </c>
      <c r="D14849" s="111" t="s">
        <v>127</v>
      </c>
      <c r="E14849" s="111" t="s">
        <v>123</v>
      </c>
      <c r="F14849" s="111" t="s">
        <v>179</v>
      </c>
      <c r="G14849" s="111" t="s">
        <v>190</v>
      </c>
      <c r="H14849" s="111" t="s">
        <v>179</v>
      </c>
      <c r="I14849" s="111" t="s">
        <v>190</v>
      </c>
      <c r="J14849" t="str">
        <f t="shared" si="462"/>
        <v>5059SkogOrganisk jordBlandingsskogLav</v>
      </c>
      <c r="K14849" s="111">
        <v>-1.2347339377887629</v>
      </c>
      <c r="L14849" s="111">
        <v>0.92784825435236762</v>
      </c>
      <c r="M14849" s="111">
        <v>0.46510463492953991</v>
      </c>
      <c r="N14849" s="112">
        <f t="shared" si="463"/>
        <v>0.15821895149314458</v>
      </c>
    </row>
    <row r="14850" spans="1:14" x14ac:dyDescent="0.25">
      <c r="A14850" s="111" t="s">
        <v>983</v>
      </c>
      <c r="B14850" s="111">
        <f>INDEX(kommuner!C:C,MATCH(_xlfn.NUMBERVALUE(A14850),kommuner!B:B,0))</f>
        <v>5059</v>
      </c>
      <c r="C14850" s="111" t="s">
        <v>127</v>
      </c>
      <c r="D14850" s="111" t="s">
        <v>127</v>
      </c>
      <c r="E14850" s="111" t="s">
        <v>123</v>
      </c>
      <c r="F14850" s="111" t="s">
        <v>179</v>
      </c>
      <c r="G14850" s="111" t="s">
        <v>173</v>
      </c>
      <c r="H14850" s="111" t="s">
        <v>179</v>
      </c>
      <c r="I14850" s="111" t="s">
        <v>173</v>
      </c>
      <c r="J14850" t="str">
        <f t="shared" si="462"/>
        <v>5059SkogOrganisk jordBlandingsskogMiddels</v>
      </c>
      <c r="K14850" s="111">
        <v>-2.4239591752717748</v>
      </c>
      <c r="L14850" s="111">
        <v>0.92784825435236762</v>
      </c>
      <c r="M14850" s="111">
        <v>0.46510463492953991</v>
      </c>
      <c r="N14850" s="112">
        <f t="shared" si="463"/>
        <v>-1.0310062859898674</v>
      </c>
    </row>
    <row r="14851" spans="1:14" x14ac:dyDescent="0.25">
      <c r="A14851" s="111" t="s">
        <v>983</v>
      </c>
      <c r="B14851" s="111">
        <f>INDEX(kommuner!C:C,MATCH(_xlfn.NUMBERVALUE(A14851),kommuner!B:B,0))</f>
        <v>5059</v>
      </c>
      <c r="C14851" s="111" t="s">
        <v>127</v>
      </c>
      <c r="D14851" s="111" t="s">
        <v>127</v>
      </c>
      <c r="E14851" s="111" t="s">
        <v>123</v>
      </c>
      <c r="F14851" s="111" t="s">
        <v>179</v>
      </c>
      <c r="G14851" s="111" t="s">
        <v>186</v>
      </c>
      <c r="H14851" s="111" t="s">
        <v>179</v>
      </c>
      <c r="I14851" s="111" t="s">
        <v>186</v>
      </c>
      <c r="J14851" t="str">
        <f t="shared" ref="J14851:J14914" si="464">B14851&amp;C14851&amp;E14851&amp;IF(C14851="Skog",F14851&amp;G14851,"")</f>
        <v>5059SkogOrganisk jordBlandingsskogSærs høy</v>
      </c>
      <c r="K14851" s="111">
        <v>-1.5726115302258048</v>
      </c>
      <c r="L14851" s="111">
        <v>0.92784825435236762</v>
      </c>
      <c r="M14851" s="111">
        <v>0.46510463492953991</v>
      </c>
      <c r="N14851" s="112">
        <f t="shared" ref="N14851:N14914" si="465">SUM(K14851:M14851)</f>
        <v>-0.17965864094389727</v>
      </c>
    </row>
    <row r="14852" spans="1:14" x14ac:dyDescent="0.25">
      <c r="A14852" s="111" t="s">
        <v>983</v>
      </c>
      <c r="B14852" s="111">
        <f>INDEX(kommuner!C:C,MATCH(_xlfn.NUMBERVALUE(A14852),kommuner!B:B,0))</f>
        <v>5059</v>
      </c>
      <c r="C14852" s="111" t="s">
        <v>127</v>
      </c>
      <c r="D14852" s="111" t="s">
        <v>127</v>
      </c>
      <c r="E14852" s="111" t="s">
        <v>123</v>
      </c>
      <c r="F14852" s="111" t="s">
        <v>185</v>
      </c>
      <c r="G14852" s="111" t="s">
        <v>180</v>
      </c>
      <c r="H14852" s="111" t="s">
        <v>185</v>
      </c>
      <c r="I14852" s="111" t="s">
        <v>180</v>
      </c>
      <c r="J14852" t="str">
        <f t="shared" si="464"/>
        <v>5059SkogOrganisk jordLauvskogHøy</v>
      </c>
      <c r="K14852" s="111">
        <v>-1.9913688882377358</v>
      </c>
      <c r="L14852" s="111">
        <v>0.92784825435236762</v>
      </c>
      <c r="M14852" s="111">
        <v>0.46510463492953991</v>
      </c>
      <c r="N14852" s="112">
        <f t="shared" si="465"/>
        <v>-0.59841599895582831</v>
      </c>
    </row>
    <row r="14853" spans="1:14" x14ac:dyDescent="0.25">
      <c r="A14853" s="111" t="s">
        <v>983</v>
      </c>
      <c r="B14853" s="111">
        <f>INDEX(kommuner!C:C,MATCH(_xlfn.NUMBERVALUE(A14853),kommuner!B:B,0))</f>
        <v>5059</v>
      </c>
      <c r="C14853" s="111" t="s">
        <v>127</v>
      </c>
      <c r="D14853" s="111" t="s">
        <v>127</v>
      </c>
      <c r="E14853" s="111" t="s">
        <v>123</v>
      </c>
      <c r="F14853" s="111" t="s">
        <v>185</v>
      </c>
      <c r="G14853" s="111" t="s">
        <v>167</v>
      </c>
      <c r="H14853" s="111" t="s">
        <v>185</v>
      </c>
      <c r="I14853" s="111" t="s">
        <v>167</v>
      </c>
      <c r="J14853" t="str">
        <f t="shared" si="464"/>
        <v>5059SkogOrganisk jordLauvskogImpediment</v>
      </c>
      <c r="K14853" s="111">
        <v>0.35000626494250675</v>
      </c>
      <c r="L14853" s="111">
        <v>0.92784825435236762</v>
      </c>
      <c r="M14853" s="111">
        <v>0.46510463492953991</v>
      </c>
      <c r="N14853" s="112">
        <f t="shared" si="465"/>
        <v>1.7429591542244141</v>
      </c>
    </row>
    <row r="14854" spans="1:14" x14ac:dyDescent="0.25">
      <c r="A14854" s="111" t="s">
        <v>983</v>
      </c>
      <c r="B14854" s="111">
        <f>INDEX(kommuner!C:C,MATCH(_xlfn.NUMBERVALUE(A14854),kommuner!B:B,0))</f>
        <v>5059</v>
      </c>
      <c r="C14854" s="111" t="s">
        <v>127</v>
      </c>
      <c r="D14854" s="111" t="s">
        <v>127</v>
      </c>
      <c r="E14854" s="111" t="s">
        <v>123</v>
      </c>
      <c r="F14854" s="111" t="s">
        <v>185</v>
      </c>
      <c r="G14854" s="111" t="s">
        <v>190</v>
      </c>
      <c r="H14854" s="111" t="s">
        <v>185</v>
      </c>
      <c r="I14854" s="111" t="s">
        <v>190</v>
      </c>
      <c r="J14854" t="str">
        <f t="shared" si="464"/>
        <v>5059SkogOrganisk jordLauvskogLav</v>
      </c>
      <c r="K14854" s="111">
        <v>1.1144075558526714</v>
      </c>
      <c r="L14854" s="111">
        <v>0.92784825435236762</v>
      </c>
      <c r="M14854" s="111">
        <v>0.46510463492953991</v>
      </c>
      <c r="N14854" s="112">
        <f t="shared" si="465"/>
        <v>2.5073604451345788</v>
      </c>
    </row>
    <row r="14855" spans="1:14" x14ac:dyDescent="0.25">
      <c r="A14855" s="111" t="s">
        <v>983</v>
      </c>
      <c r="B14855" s="111">
        <f>INDEX(kommuner!C:C,MATCH(_xlfn.NUMBERVALUE(A14855),kommuner!B:B,0))</f>
        <v>5059</v>
      </c>
      <c r="C14855" s="111" t="s">
        <v>127</v>
      </c>
      <c r="D14855" s="111" t="s">
        <v>127</v>
      </c>
      <c r="E14855" s="111" t="s">
        <v>123</v>
      </c>
      <c r="F14855" s="111" t="s">
        <v>185</v>
      </c>
      <c r="G14855" s="111" t="s">
        <v>173</v>
      </c>
      <c r="H14855" s="111" t="s">
        <v>185</v>
      </c>
      <c r="I14855" s="111" t="s">
        <v>173</v>
      </c>
      <c r="J14855" t="str">
        <f t="shared" si="464"/>
        <v>5059SkogOrganisk jordLauvskogMiddels</v>
      </c>
      <c r="K14855" s="111">
        <v>-0.62664468270982987</v>
      </c>
      <c r="L14855" s="111">
        <v>0.92784825435236762</v>
      </c>
      <c r="M14855" s="111">
        <v>0.46510463492953991</v>
      </c>
      <c r="N14855" s="112">
        <f t="shared" si="465"/>
        <v>0.76630820657207765</v>
      </c>
    </row>
    <row r="14856" spans="1:14" x14ac:dyDescent="0.25">
      <c r="A14856" s="111" t="s">
        <v>983</v>
      </c>
      <c r="B14856" s="111">
        <f>INDEX(kommuner!C:C,MATCH(_xlfn.NUMBERVALUE(A14856),kommuner!B:B,0))</f>
        <v>5059</v>
      </c>
      <c r="C14856" s="111" t="s">
        <v>127</v>
      </c>
      <c r="D14856" s="111" t="s">
        <v>127</v>
      </c>
      <c r="E14856" s="111" t="s">
        <v>123</v>
      </c>
      <c r="F14856" s="111" t="s">
        <v>185</v>
      </c>
      <c r="G14856" s="111" t="s">
        <v>186</v>
      </c>
      <c r="H14856" s="111" t="s">
        <v>185</v>
      </c>
      <c r="I14856" s="111" t="s">
        <v>186</v>
      </c>
      <c r="J14856" t="str">
        <f t="shared" si="464"/>
        <v>5059SkogOrganisk jordLauvskogSærs høy</v>
      </c>
      <c r="K14856" s="111">
        <v>-1.8997279926091779</v>
      </c>
      <c r="L14856" s="111">
        <v>0.92784825435236762</v>
      </c>
      <c r="M14856" s="111">
        <v>0.46510463492953991</v>
      </c>
      <c r="N14856" s="112">
        <f t="shared" si="465"/>
        <v>-0.50677510332727038</v>
      </c>
    </row>
    <row r="14857" spans="1:14" x14ac:dyDescent="0.25">
      <c r="A14857" s="111" t="s">
        <v>983</v>
      </c>
      <c r="B14857" s="111">
        <f>INDEX(kommuner!C:C,MATCH(_xlfn.NUMBERVALUE(A14857),kommuner!B:B,0))</f>
        <v>5059</v>
      </c>
      <c r="C14857" s="111" t="s">
        <v>83</v>
      </c>
      <c r="D14857" s="111" t="s">
        <v>83</v>
      </c>
      <c r="E14857" s="111" t="s">
        <v>126</v>
      </c>
      <c r="F14857" s="111" t="s">
        <v>139</v>
      </c>
      <c r="G14857" s="111" t="s">
        <v>139</v>
      </c>
      <c r="H14857" s="111" t="s">
        <v>139</v>
      </c>
      <c r="I14857" s="111" t="s">
        <v>139</v>
      </c>
      <c r="J14857" t="str">
        <f t="shared" si="464"/>
        <v>5059Utbygd arealMineraljord</v>
      </c>
      <c r="K14857" s="111">
        <v>-0.30524336409547759</v>
      </c>
      <c r="L14857" s="111">
        <v>0</v>
      </c>
      <c r="M14857" s="111">
        <v>1.303047089454229E-2</v>
      </c>
      <c r="N14857" s="112">
        <f t="shared" si="465"/>
        <v>-0.2922128932009353</v>
      </c>
    </row>
    <row r="14858" spans="1:14" x14ac:dyDescent="0.25">
      <c r="A14858" s="111" t="s">
        <v>983</v>
      </c>
      <c r="B14858" s="111">
        <f>INDEX(kommuner!C:C,MATCH(_xlfn.NUMBERVALUE(A14858),kommuner!B:B,0))</f>
        <v>5059</v>
      </c>
      <c r="C14858" s="111" t="s">
        <v>83</v>
      </c>
      <c r="D14858" s="111" t="s">
        <v>83</v>
      </c>
      <c r="E14858" s="111" t="s">
        <v>123</v>
      </c>
      <c r="F14858" s="111" t="s">
        <v>139</v>
      </c>
      <c r="G14858" s="111" t="s">
        <v>139</v>
      </c>
      <c r="H14858" s="111" t="s">
        <v>139</v>
      </c>
      <c r="I14858" s="111" t="s">
        <v>139</v>
      </c>
      <c r="J14858" t="str">
        <f t="shared" si="464"/>
        <v>5059Utbygd arealOrganisk jord</v>
      </c>
      <c r="K14858" s="111">
        <v>29.011421395201612</v>
      </c>
      <c r="L14858" s="111">
        <v>0</v>
      </c>
      <c r="M14858" s="111">
        <v>1.303047089454229E-2</v>
      </c>
      <c r="N14858" s="112">
        <f t="shared" si="465"/>
        <v>29.024451866096154</v>
      </c>
    </row>
    <row r="14859" spans="1:14" x14ac:dyDescent="0.25">
      <c r="A14859" s="111" t="s">
        <v>983</v>
      </c>
      <c r="B14859" s="111">
        <f>INDEX(kommuner!C:C,MATCH(_xlfn.NUMBERVALUE(A14859),kommuner!B:B,0))</f>
        <v>5059</v>
      </c>
      <c r="C14859" s="111" t="s">
        <v>181</v>
      </c>
      <c r="D14859" s="111" t="s">
        <v>181</v>
      </c>
      <c r="E14859" s="111" t="s">
        <v>123</v>
      </c>
      <c r="F14859" s="111" t="s">
        <v>139</v>
      </c>
      <c r="G14859" s="111" t="s">
        <v>139</v>
      </c>
      <c r="H14859" s="111" t="s">
        <v>139</v>
      </c>
      <c r="I14859" s="111" t="s">
        <v>139</v>
      </c>
      <c r="J14859" t="str">
        <f t="shared" si="464"/>
        <v>5059Vann og myrOrganisk jord</v>
      </c>
      <c r="K14859" s="111">
        <v>-0.29766799726667431</v>
      </c>
      <c r="L14859" s="111">
        <v>0</v>
      </c>
      <c r="M14859" s="111">
        <v>0</v>
      </c>
      <c r="N14859" s="112">
        <f t="shared" si="465"/>
        <v>-0.29766799726667431</v>
      </c>
    </row>
    <row r="14860" spans="1:14" x14ac:dyDescent="0.25">
      <c r="A14860" s="111" t="s">
        <v>984</v>
      </c>
      <c r="B14860" s="111">
        <f>INDEX(kommuner!C:C,MATCH(_xlfn.NUMBERVALUE(A14860),kommuner!B:B,0))</f>
        <v>5025</v>
      </c>
      <c r="C14860" s="111" t="s">
        <v>82</v>
      </c>
      <c r="D14860" s="111" t="s">
        <v>82</v>
      </c>
      <c r="E14860" s="111" t="s">
        <v>126</v>
      </c>
      <c r="F14860" s="111" t="s">
        <v>139</v>
      </c>
      <c r="G14860" s="111" t="s">
        <v>139</v>
      </c>
      <c r="H14860" s="111" t="s">
        <v>139</v>
      </c>
      <c r="I14860" s="111" t="s">
        <v>139</v>
      </c>
      <c r="J14860" t="str">
        <f t="shared" si="464"/>
        <v>5025Annen utmarkMineraljord</v>
      </c>
      <c r="K14860" s="111">
        <v>-7.1122377479755403E-2</v>
      </c>
      <c r="L14860" s="111">
        <v>0</v>
      </c>
      <c r="M14860" s="111">
        <v>0</v>
      </c>
      <c r="N14860" s="112">
        <f t="shared" si="465"/>
        <v>-7.1122377479755403E-2</v>
      </c>
    </row>
    <row r="14861" spans="1:14" x14ac:dyDescent="0.25">
      <c r="A14861" s="111" t="s">
        <v>984</v>
      </c>
      <c r="B14861" s="111">
        <f>INDEX(kommuner!C:C,MATCH(_xlfn.NUMBERVALUE(A14861),kommuner!B:B,0))</f>
        <v>5025</v>
      </c>
      <c r="C14861" s="111" t="s">
        <v>121</v>
      </c>
      <c r="D14861" s="111" t="s">
        <v>121</v>
      </c>
      <c r="E14861" s="111" t="s">
        <v>126</v>
      </c>
      <c r="F14861" s="111" t="s">
        <v>139</v>
      </c>
      <c r="G14861" s="111" t="s">
        <v>139</v>
      </c>
      <c r="H14861" s="111" t="s">
        <v>139</v>
      </c>
      <c r="I14861" s="111" t="s">
        <v>139</v>
      </c>
      <c r="J14861" t="str">
        <f t="shared" si="464"/>
        <v>5025BeiteMineraljord</v>
      </c>
      <c r="K14861" s="111">
        <v>-0.96338340838695502</v>
      </c>
      <c r="L14861" s="111">
        <v>0</v>
      </c>
      <c r="M14861" s="111">
        <v>1.2448711246839999E-7</v>
      </c>
      <c r="N14861" s="112">
        <f t="shared" si="465"/>
        <v>-0.96338328389984251</v>
      </c>
    </row>
    <row r="14862" spans="1:14" x14ac:dyDescent="0.25">
      <c r="A14862" s="111" t="s">
        <v>984</v>
      </c>
      <c r="B14862" s="111">
        <f>INDEX(kommuner!C:C,MATCH(_xlfn.NUMBERVALUE(A14862),kommuner!B:B,0))</f>
        <v>5025</v>
      </c>
      <c r="C14862" s="111" t="s">
        <v>121</v>
      </c>
      <c r="D14862" s="111" t="s">
        <v>121</v>
      </c>
      <c r="E14862" s="111" t="s">
        <v>123</v>
      </c>
      <c r="F14862" s="111" t="s">
        <v>139</v>
      </c>
      <c r="G14862" s="111" t="s">
        <v>139</v>
      </c>
      <c r="H14862" s="111" t="s">
        <v>139</v>
      </c>
      <c r="I14862" s="111" t="s">
        <v>139</v>
      </c>
      <c r="J14862" t="str">
        <f t="shared" si="464"/>
        <v>5025BeiteOrganisk jord</v>
      </c>
      <c r="K14862" s="111">
        <v>12.077525935985037</v>
      </c>
      <c r="L14862" s="111">
        <v>1.6412500000000001</v>
      </c>
      <c r="M14862" s="111">
        <v>0</v>
      </c>
      <c r="N14862" s="112">
        <f t="shared" si="465"/>
        <v>13.718775935985036</v>
      </c>
    </row>
    <row r="14863" spans="1:14" x14ac:dyDescent="0.25">
      <c r="A14863" s="111" t="s">
        <v>984</v>
      </c>
      <c r="B14863" s="111">
        <f>INDEX(kommuner!C:C,MATCH(_xlfn.NUMBERVALUE(A14863),kommuner!B:B,0))</f>
        <v>5025</v>
      </c>
      <c r="C14863" s="111" t="s">
        <v>84</v>
      </c>
      <c r="D14863" s="111" t="s">
        <v>84</v>
      </c>
      <c r="E14863" s="111" t="s">
        <v>126</v>
      </c>
      <c r="F14863" s="111" t="s">
        <v>139</v>
      </c>
      <c r="G14863" s="111" t="s">
        <v>139</v>
      </c>
      <c r="H14863" s="111" t="s">
        <v>139</v>
      </c>
      <c r="I14863" s="111" t="s">
        <v>139</v>
      </c>
      <c r="J14863" t="str">
        <f t="shared" si="464"/>
        <v>5025Dyrket markMineraljord</v>
      </c>
      <c r="K14863" s="111">
        <v>-0.19847781863867889</v>
      </c>
      <c r="L14863" s="111">
        <v>0</v>
      </c>
      <c r="M14863" s="111">
        <v>0</v>
      </c>
      <c r="N14863" s="112">
        <f t="shared" si="465"/>
        <v>-0.19847781863867889</v>
      </c>
    </row>
    <row r="14864" spans="1:14" x14ac:dyDescent="0.25">
      <c r="A14864" s="111" t="s">
        <v>984</v>
      </c>
      <c r="B14864" s="111">
        <f>INDEX(kommuner!C:C,MATCH(_xlfn.NUMBERVALUE(A14864),kommuner!B:B,0))</f>
        <v>5025</v>
      </c>
      <c r="C14864" s="111" t="s">
        <v>84</v>
      </c>
      <c r="D14864" s="111" t="s">
        <v>84</v>
      </c>
      <c r="E14864" s="111" t="s">
        <v>123</v>
      </c>
      <c r="F14864" s="111" t="s">
        <v>139</v>
      </c>
      <c r="G14864" s="111" t="s">
        <v>139</v>
      </c>
      <c r="H14864" s="111" t="s">
        <v>139</v>
      </c>
      <c r="I14864" s="111" t="s">
        <v>139</v>
      </c>
      <c r="J14864" t="str">
        <f t="shared" si="464"/>
        <v>5025Dyrket markOrganisk jord</v>
      </c>
      <c r="K14864" s="111">
        <v>28.726149366675592</v>
      </c>
      <c r="L14864" s="111">
        <v>1.45625</v>
      </c>
      <c r="M14864" s="111">
        <v>0</v>
      </c>
      <c r="N14864" s="112">
        <f t="shared" si="465"/>
        <v>30.182399366675593</v>
      </c>
    </row>
    <row r="14865" spans="1:14" x14ac:dyDescent="0.25">
      <c r="A14865" s="111" t="s">
        <v>984</v>
      </c>
      <c r="B14865" s="111">
        <f>INDEX(kommuner!C:C,MATCH(_xlfn.NUMBERVALUE(A14865),kommuner!B:B,0))</f>
        <v>5025</v>
      </c>
      <c r="C14865" s="111" t="s">
        <v>127</v>
      </c>
      <c r="D14865" s="111" t="s">
        <v>127</v>
      </c>
      <c r="E14865" s="111" t="s">
        <v>126</v>
      </c>
      <c r="F14865" s="111" t="s">
        <v>172</v>
      </c>
      <c r="G14865" s="111" t="s">
        <v>180</v>
      </c>
      <c r="H14865" s="111" t="s">
        <v>172</v>
      </c>
      <c r="I14865" s="111" t="s">
        <v>180</v>
      </c>
      <c r="J14865" t="str">
        <f t="shared" si="464"/>
        <v>5025SkogMineraljordBarskogHøy</v>
      </c>
      <c r="K14865" s="111">
        <v>-6.422849649670499</v>
      </c>
      <c r="L14865" s="111">
        <v>0.85306406685236758</v>
      </c>
      <c r="M14865" s="111">
        <v>6.4056614999681585E-2</v>
      </c>
      <c r="N14865" s="112">
        <f t="shared" si="465"/>
        <v>-5.5057289678184498</v>
      </c>
    </row>
    <row r="14866" spans="1:14" x14ac:dyDescent="0.25">
      <c r="A14866" s="111" t="s">
        <v>984</v>
      </c>
      <c r="B14866" s="111">
        <f>INDEX(kommuner!C:C,MATCH(_xlfn.NUMBERVALUE(A14866),kommuner!B:B,0))</f>
        <v>5025</v>
      </c>
      <c r="C14866" s="111" t="s">
        <v>127</v>
      </c>
      <c r="D14866" s="111" t="s">
        <v>127</v>
      </c>
      <c r="E14866" s="111" t="s">
        <v>126</v>
      </c>
      <c r="F14866" s="111" t="s">
        <v>172</v>
      </c>
      <c r="G14866" s="111" t="s">
        <v>167</v>
      </c>
      <c r="H14866" s="111" t="s">
        <v>172</v>
      </c>
      <c r="I14866" s="111" t="s">
        <v>167</v>
      </c>
      <c r="J14866" t="str">
        <f t="shared" si="464"/>
        <v>5025SkogMineraljordBarskogImpediment</v>
      </c>
      <c r="K14866" s="111">
        <v>-0.94873102042732593</v>
      </c>
      <c r="L14866" s="111">
        <v>0.85306406685236758</v>
      </c>
      <c r="M14866" s="111">
        <v>6.3979989500968365E-2</v>
      </c>
      <c r="N14866" s="112">
        <f t="shared" si="465"/>
        <v>-3.1686964073989993E-2</v>
      </c>
    </row>
    <row r="14867" spans="1:14" x14ac:dyDescent="0.25">
      <c r="A14867" s="111" t="s">
        <v>984</v>
      </c>
      <c r="B14867" s="111">
        <f>INDEX(kommuner!C:C,MATCH(_xlfn.NUMBERVALUE(A14867),kommuner!B:B,0))</f>
        <v>5025</v>
      </c>
      <c r="C14867" s="111" t="s">
        <v>127</v>
      </c>
      <c r="D14867" s="111" t="s">
        <v>127</v>
      </c>
      <c r="E14867" s="111" t="s">
        <v>126</v>
      </c>
      <c r="F14867" s="111" t="s">
        <v>172</v>
      </c>
      <c r="G14867" s="111" t="s">
        <v>190</v>
      </c>
      <c r="H14867" s="111" t="s">
        <v>172</v>
      </c>
      <c r="I14867" s="111" t="s">
        <v>190</v>
      </c>
      <c r="J14867" t="str">
        <f t="shared" si="464"/>
        <v>5025SkogMineraljordBarskogLav</v>
      </c>
      <c r="K14867" s="111">
        <v>-0.862084627791601</v>
      </c>
      <c r="L14867" s="111">
        <v>0.85306406685236758</v>
      </c>
      <c r="M14867" s="111">
        <v>6.3979989500968365E-2</v>
      </c>
      <c r="N14867" s="112">
        <f t="shared" si="465"/>
        <v>5.4959428561734941E-2</v>
      </c>
    </row>
    <row r="14868" spans="1:14" x14ac:dyDescent="0.25">
      <c r="A14868" s="111" t="s">
        <v>984</v>
      </c>
      <c r="B14868" s="111">
        <f>INDEX(kommuner!C:C,MATCH(_xlfn.NUMBERVALUE(A14868),kommuner!B:B,0))</f>
        <v>5025</v>
      </c>
      <c r="C14868" s="111" t="s">
        <v>127</v>
      </c>
      <c r="D14868" s="111" t="s">
        <v>127</v>
      </c>
      <c r="E14868" s="111" t="s">
        <v>126</v>
      </c>
      <c r="F14868" s="111" t="s">
        <v>172</v>
      </c>
      <c r="G14868" s="111" t="s">
        <v>173</v>
      </c>
      <c r="H14868" s="111" t="s">
        <v>172</v>
      </c>
      <c r="I14868" s="111" t="s">
        <v>173</v>
      </c>
      <c r="J14868" t="str">
        <f t="shared" si="464"/>
        <v>5025SkogMineraljordBarskogMiddels</v>
      </c>
      <c r="K14868" s="111">
        <v>-3.6406993276041288</v>
      </c>
      <c r="L14868" s="111">
        <v>0.85306406685236758</v>
      </c>
      <c r="M14868" s="111">
        <v>6.4056614999681585E-2</v>
      </c>
      <c r="N14868" s="112">
        <f t="shared" si="465"/>
        <v>-2.7235786457520796</v>
      </c>
    </row>
    <row r="14869" spans="1:14" x14ac:dyDescent="0.25">
      <c r="A14869" s="111" t="s">
        <v>984</v>
      </c>
      <c r="B14869" s="111">
        <f>INDEX(kommuner!C:C,MATCH(_xlfn.NUMBERVALUE(A14869),kommuner!B:B,0))</f>
        <v>5025</v>
      </c>
      <c r="C14869" s="111" t="s">
        <v>127</v>
      </c>
      <c r="D14869" s="111" t="s">
        <v>127</v>
      </c>
      <c r="E14869" s="111" t="s">
        <v>126</v>
      </c>
      <c r="F14869" s="111" t="s">
        <v>172</v>
      </c>
      <c r="G14869" s="111" t="s">
        <v>186</v>
      </c>
      <c r="H14869" s="111" t="s">
        <v>172</v>
      </c>
      <c r="I14869" s="111" t="s">
        <v>186</v>
      </c>
      <c r="J14869" t="str">
        <f t="shared" si="464"/>
        <v>5025SkogMineraljordBarskogSærs høy</v>
      </c>
      <c r="K14869" s="111">
        <v>0.12072674540874306</v>
      </c>
      <c r="L14869" s="111">
        <v>0.85306406685236758</v>
      </c>
      <c r="M14869" s="111">
        <v>6.4056614999681585E-2</v>
      </c>
      <c r="N14869" s="112">
        <f t="shared" si="465"/>
        <v>1.0378474272607923</v>
      </c>
    </row>
    <row r="14870" spans="1:14" x14ac:dyDescent="0.25">
      <c r="A14870" s="111" t="s">
        <v>984</v>
      </c>
      <c r="B14870" s="111">
        <f>INDEX(kommuner!C:C,MATCH(_xlfn.NUMBERVALUE(A14870),kommuner!B:B,0))</f>
        <v>5025</v>
      </c>
      <c r="C14870" s="111" t="s">
        <v>127</v>
      </c>
      <c r="D14870" s="111" t="s">
        <v>127</v>
      </c>
      <c r="E14870" s="111" t="s">
        <v>126</v>
      </c>
      <c r="F14870" s="111" t="s">
        <v>179</v>
      </c>
      <c r="G14870" s="111" t="s">
        <v>180</v>
      </c>
      <c r="H14870" s="111" t="s">
        <v>179</v>
      </c>
      <c r="I14870" s="111" t="s">
        <v>180</v>
      </c>
      <c r="J14870" t="str">
        <f t="shared" si="464"/>
        <v>5025SkogMineraljordBlandingsskogHøy</v>
      </c>
      <c r="K14870" s="111">
        <v>-7.1939050909469406</v>
      </c>
      <c r="L14870" s="111">
        <v>0.85306406685236758</v>
      </c>
      <c r="M14870" s="111">
        <v>6.3979989500968365E-2</v>
      </c>
      <c r="N14870" s="112">
        <f t="shared" si="465"/>
        <v>-6.2768610345936047</v>
      </c>
    </row>
    <row r="14871" spans="1:14" x14ac:dyDescent="0.25">
      <c r="A14871" s="111" t="s">
        <v>984</v>
      </c>
      <c r="B14871" s="111">
        <f>INDEX(kommuner!C:C,MATCH(_xlfn.NUMBERVALUE(A14871),kommuner!B:B,0))</f>
        <v>5025</v>
      </c>
      <c r="C14871" s="111" t="s">
        <v>127</v>
      </c>
      <c r="D14871" s="111" t="s">
        <v>127</v>
      </c>
      <c r="E14871" s="111" t="s">
        <v>126</v>
      </c>
      <c r="F14871" s="111" t="s">
        <v>179</v>
      </c>
      <c r="G14871" s="111" t="s">
        <v>167</v>
      </c>
      <c r="H14871" s="111" t="s">
        <v>179</v>
      </c>
      <c r="I14871" s="111" t="s">
        <v>167</v>
      </c>
      <c r="J14871" t="str">
        <f t="shared" si="464"/>
        <v>5025SkogMineraljordBlandingsskogImpediment</v>
      </c>
      <c r="K14871" s="111">
        <v>-1.0519587113170448</v>
      </c>
      <c r="L14871" s="111">
        <v>0.85306406685236758</v>
      </c>
      <c r="M14871" s="111">
        <v>6.3979989500968365E-2</v>
      </c>
      <c r="N14871" s="112">
        <f t="shared" si="465"/>
        <v>-0.13491465496370883</v>
      </c>
    </row>
    <row r="14872" spans="1:14" x14ac:dyDescent="0.25">
      <c r="A14872" s="111" t="s">
        <v>984</v>
      </c>
      <c r="B14872" s="111">
        <f>INDEX(kommuner!C:C,MATCH(_xlfn.NUMBERVALUE(A14872),kommuner!B:B,0))</f>
        <v>5025</v>
      </c>
      <c r="C14872" s="111" t="s">
        <v>127</v>
      </c>
      <c r="D14872" s="111" t="s">
        <v>127</v>
      </c>
      <c r="E14872" s="111" t="s">
        <v>126</v>
      </c>
      <c r="F14872" s="111" t="s">
        <v>179</v>
      </c>
      <c r="G14872" s="111" t="s">
        <v>190</v>
      </c>
      <c r="H14872" s="111" t="s">
        <v>179</v>
      </c>
      <c r="I14872" s="111" t="s">
        <v>190</v>
      </c>
      <c r="J14872" t="str">
        <f t="shared" si="464"/>
        <v>5025SkogMineraljordBlandingsskogLav</v>
      </c>
      <c r="K14872" s="111">
        <v>-1.7812179955424279</v>
      </c>
      <c r="L14872" s="111">
        <v>0.85306406685236758</v>
      </c>
      <c r="M14872" s="111">
        <v>6.3979989500968365E-2</v>
      </c>
      <c r="N14872" s="112">
        <f t="shared" si="465"/>
        <v>-0.86417393918909191</v>
      </c>
    </row>
    <row r="14873" spans="1:14" x14ac:dyDescent="0.25">
      <c r="A14873" s="111" t="s">
        <v>984</v>
      </c>
      <c r="B14873" s="111">
        <f>INDEX(kommuner!C:C,MATCH(_xlfn.NUMBERVALUE(A14873),kommuner!B:B,0))</f>
        <v>5025</v>
      </c>
      <c r="C14873" s="111" t="s">
        <v>127</v>
      </c>
      <c r="D14873" s="111" t="s">
        <v>127</v>
      </c>
      <c r="E14873" s="111" t="s">
        <v>126</v>
      </c>
      <c r="F14873" s="111" t="s">
        <v>179</v>
      </c>
      <c r="G14873" s="111" t="s">
        <v>173</v>
      </c>
      <c r="H14873" s="111" t="s">
        <v>179</v>
      </c>
      <c r="I14873" s="111" t="s">
        <v>173</v>
      </c>
      <c r="J14873" t="str">
        <f t="shared" si="464"/>
        <v>5025SkogMineraljordBlandingsskogMiddels</v>
      </c>
      <c r="K14873" s="111">
        <v>-3.4741824145851954</v>
      </c>
      <c r="L14873" s="111">
        <v>0.85306406685236758</v>
      </c>
      <c r="M14873" s="111">
        <v>6.3979989500968365E-2</v>
      </c>
      <c r="N14873" s="112">
        <f t="shared" si="465"/>
        <v>-2.5571383582318594</v>
      </c>
    </row>
    <row r="14874" spans="1:14" x14ac:dyDescent="0.25">
      <c r="A14874" s="111" t="s">
        <v>984</v>
      </c>
      <c r="B14874" s="111">
        <f>INDEX(kommuner!C:C,MATCH(_xlfn.NUMBERVALUE(A14874),kommuner!B:B,0))</f>
        <v>5025</v>
      </c>
      <c r="C14874" s="111" t="s">
        <v>127</v>
      </c>
      <c r="D14874" s="111" t="s">
        <v>127</v>
      </c>
      <c r="E14874" s="111" t="s">
        <v>126</v>
      </c>
      <c r="F14874" s="111" t="s">
        <v>179</v>
      </c>
      <c r="G14874" s="111" t="s">
        <v>186</v>
      </c>
      <c r="H14874" s="111" t="s">
        <v>179</v>
      </c>
      <c r="I14874" s="111" t="s">
        <v>186</v>
      </c>
      <c r="J14874" t="str">
        <f t="shared" si="464"/>
        <v>5025SkogMineraljordBlandingsskogSærs høy</v>
      </c>
      <c r="K14874" s="111">
        <v>-2.9395925245326562</v>
      </c>
      <c r="L14874" s="111">
        <v>0.85306406685236758</v>
      </c>
      <c r="M14874" s="111">
        <v>6.3979989500968365E-2</v>
      </c>
      <c r="N14874" s="112">
        <f t="shared" si="465"/>
        <v>-2.0225484681793202</v>
      </c>
    </row>
    <row r="14875" spans="1:14" x14ac:dyDescent="0.25">
      <c r="A14875" s="111" t="s">
        <v>984</v>
      </c>
      <c r="B14875" s="111">
        <f>INDEX(kommuner!C:C,MATCH(_xlfn.NUMBERVALUE(A14875),kommuner!B:B,0))</f>
        <v>5025</v>
      </c>
      <c r="C14875" s="111" t="s">
        <v>127</v>
      </c>
      <c r="D14875" s="111" t="s">
        <v>127</v>
      </c>
      <c r="E14875" s="111" t="s">
        <v>126</v>
      </c>
      <c r="F14875" s="111" t="s">
        <v>185</v>
      </c>
      <c r="G14875" s="111" t="s">
        <v>180</v>
      </c>
      <c r="H14875" s="111" t="s">
        <v>185</v>
      </c>
      <c r="I14875" s="111" t="s">
        <v>180</v>
      </c>
      <c r="J14875" t="str">
        <f t="shared" si="464"/>
        <v>5025SkogMineraljordLauvskogHøy</v>
      </c>
      <c r="K14875" s="111">
        <v>-3.9961118073383664</v>
      </c>
      <c r="L14875" s="111">
        <v>0.85306406685236758</v>
      </c>
      <c r="M14875" s="111">
        <v>6.3979989500968365E-2</v>
      </c>
      <c r="N14875" s="112">
        <f t="shared" si="465"/>
        <v>-3.0790677509850304</v>
      </c>
    </row>
    <row r="14876" spans="1:14" x14ac:dyDescent="0.25">
      <c r="A14876" s="111" t="s">
        <v>984</v>
      </c>
      <c r="B14876" s="111">
        <f>INDEX(kommuner!C:C,MATCH(_xlfn.NUMBERVALUE(A14876),kommuner!B:B,0))</f>
        <v>5025</v>
      </c>
      <c r="C14876" s="111" t="s">
        <v>127</v>
      </c>
      <c r="D14876" s="111" t="s">
        <v>127</v>
      </c>
      <c r="E14876" s="111" t="s">
        <v>126</v>
      </c>
      <c r="F14876" s="111" t="s">
        <v>185</v>
      </c>
      <c r="G14876" s="111" t="s">
        <v>167</v>
      </c>
      <c r="H14876" s="111" t="s">
        <v>185</v>
      </c>
      <c r="I14876" s="111" t="s">
        <v>167</v>
      </c>
      <c r="J14876" t="str">
        <f t="shared" si="464"/>
        <v>5025SkogMineraljordLauvskogImpediment</v>
      </c>
      <c r="K14876" s="111">
        <v>-1.0417316356348201</v>
      </c>
      <c r="L14876" s="111">
        <v>0.85306406685236758</v>
      </c>
      <c r="M14876" s="111">
        <v>6.3979989500968365E-2</v>
      </c>
      <c r="N14876" s="112">
        <f t="shared" si="465"/>
        <v>-0.12468757928148413</v>
      </c>
    </row>
    <row r="14877" spans="1:14" x14ac:dyDescent="0.25">
      <c r="A14877" s="111" t="s">
        <v>984</v>
      </c>
      <c r="B14877" s="111">
        <f>INDEX(kommuner!C:C,MATCH(_xlfn.NUMBERVALUE(A14877),kommuner!B:B,0))</f>
        <v>5025</v>
      </c>
      <c r="C14877" s="111" t="s">
        <v>127</v>
      </c>
      <c r="D14877" s="111" t="s">
        <v>127</v>
      </c>
      <c r="E14877" s="111" t="s">
        <v>126</v>
      </c>
      <c r="F14877" s="111" t="s">
        <v>185</v>
      </c>
      <c r="G14877" s="111" t="s">
        <v>190</v>
      </c>
      <c r="H14877" s="111" t="s">
        <v>185</v>
      </c>
      <c r="I14877" s="111" t="s">
        <v>190</v>
      </c>
      <c r="J14877" t="str">
        <f t="shared" si="464"/>
        <v>5025SkogMineraljordLauvskogLav</v>
      </c>
      <c r="K14877" s="111">
        <v>-8.9748170935426599E-2</v>
      </c>
      <c r="L14877" s="111">
        <v>0.85306406685236758</v>
      </c>
      <c r="M14877" s="111">
        <v>6.3979989500968365E-2</v>
      </c>
      <c r="N14877" s="112">
        <f t="shared" si="465"/>
        <v>0.82729588541790933</v>
      </c>
    </row>
    <row r="14878" spans="1:14" x14ac:dyDescent="0.25">
      <c r="A14878" s="111" t="s">
        <v>984</v>
      </c>
      <c r="B14878" s="111">
        <f>INDEX(kommuner!C:C,MATCH(_xlfn.NUMBERVALUE(A14878),kommuner!B:B,0))</f>
        <v>5025</v>
      </c>
      <c r="C14878" s="111" t="s">
        <v>127</v>
      </c>
      <c r="D14878" s="111" t="s">
        <v>127</v>
      </c>
      <c r="E14878" s="111" t="s">
        <v>126</v>
      </c>
      <c r="F14878" s="111" t="s">
        <v>185</v>
      </c>
      <c r="G14878" s="111" t="s">
        <v>173</v>
      </c>
      <c r="H14878" s="111" t="s">
        <v>185</v>
      </c>
      <c r="I14878" s="111" t="s">
        <v>173</v>
      </c>
      <c r="J14878" t="str">
        <f t="shared" si="464"/>
        <v>5025SkogMineraljordLauvskogMiddels</v>
      </c>
      <c r="K14878" s="111">
        <v>-2.4407766010203638</v>
      </c>
      <c r="L14878" s="111">
        <v>0.85306406685236758</v>
      </c>
      <c r="M14878" s="111">
        <v>6.3979989500968365E-2</v>
      </c>
      <c r="N14878" s="112">
        <f t="shared" si="465"/>
        <v>-1.523732544667028</v>
      </c>
    </row>
    <row r="14879" spans="1:14" x14ac:dyDescent="0.25">
      <c r="A14879" s="111" t="s">
        <v>984</v>
      </c>
      <c r="B14879" s="111">
        <f>INDEX(kommuner!C:C,MATCH(_xlfn.NUMBERVALUE(A14879),kommuner!B:B,0))</f>
        <v>5025</v>
      </c>
      <c r="C14879" s="111" t="s">
        <v>127</v>
      </c>
      <c r="D14879" s="111" t="s">
        <v>127</v>
      </c>
      <c r="E14879" s="111" t="s">
        <v>126</v>
      </c>
      <c r="F14879" s="111" t="s">
        <v>185</v>
      </c>
      <c r="G14879" s="111" t="s">
        <v>186</v>
      </c>
      <c r="H14879" s="111" t="s">
        <v>185</v>
      </c>
      <c r="I14879" s="111" t="s">
        <v>186</v>
      </c>
      <c r="J14879" t="str">
        <f t="shared" si="464"/>
        <v>5025SkogMineraljordLauvskogSærs høy</v>
      </c>
      <c r="K14879" s="111">
        <v>-3.6560473259425113</v>
      </c>
      <c r="L14879" s="111">
        <v>0.85306406685236758</v>
      </c>
      <c r="M14879" s="111">
        <v>6.3979989500968365E-2</v>
      </c>
      <c r="N14879" s="112">
        <f t="shared" si="465"/>
        <v>-2.7390032695891753</v>
      </c>
    </row>
    <row r="14880" spans="1:14" x14ac:dyDescent="0.25">
      <c r="A14880" s="111" t="s">
        <v>984</v>
      </c>
      <c r="B14880" s="111">
        <f>INDEX(kommuner!C:C,MATCH(_xlfn.NUMBERVALUE(A14880),kommuner!B:B,0))</f>
        <v>5025</v>
      </c>
      <c r="C14880" s="111" t="s">
        <v>127</v>
      </c>
      <c r="D14880" s="111" t="s">
        <v>127</v>
      </c>
      <c r="E14880" s="111" t="s">
        <v>123</v>
      </c>
      <c r="F14880" s="111" t="s">
        <v>172</v>
      </c>
      <c r="G14880" s="111" t="s">
        <v>180</v>
      </c>
      <c r="H14880" s="111" t="s">
        <v>172</v>
      </c>
      <c r="I14880" s="111" t="s">
        <v>180</v>
      </c>
      <c r="J14880" t="str">
        <f t="shared" si="464"/>
        <v>5025SkogOrganisk jordBarskogHøy</v>
      </c>
      <c r="K14880" s="111">
        <v>-2.5184559031994138</v>
      </c>
      <c r="L14880" s="111">
        <v>0.92784825435236762</v>
      </c>
      <c r="M14880" s="111">
        <v>0.46518126042825314</v>
      </c>
      <c r="N14880" s="112">
        <f t="shared" si="465"/>
        <v>-1.1254263884187932</v>
      </c>
    </row>
    <row r="14881" spans="1:14" x14ac:dyDescent="0.25">
      <c r="A14881" s="111" t="s">
        <v>984</v>
      </c>
      <c r="B14881" s="111">
        <f>INDEX(kommuner!C:C,MATCH(_xlfn.NUMBERVALUE(A14881),kommuner!B:B,0))</f>
        <v>5025</v>
      </c>
      <c r="C14881" s="111" t="s">
        <v>127</v>
      </c>
      <c r="D14881" s="111" t="s">
        <v>127</v>
      </c>
      <c r="E14881" s="111" t="s">
        <v>123</v>
      </c>
      <c r="F14881" s="111" t="s">
        <v>172</v>
      </c>
      <c r="G14881" s="111" t="s">
        <v>167</v>
      </c>
      <c r="H14881" s="111" t="s">
        <v>172</v>
      </c>
      <c r="I14881" s="111" t="s">
        <v>167</v>
      </c>
      <c r="J14881" t="str">
        <f t="shared" si="464"/>
        <v>5025SkogOrganisk jordBarskogImpediment</v>
      </c>
      <c r="K14881" s="111">
        <v>-0.17137422385314094</v>
      </c>
      <c r="L14881" s="111">
        <v>0.92784825435236762</v>
      </c>
      <c r="M14881" s="111">
        <v>0.46510463492953991</v>
      </c>
      <c r="N14881" s="112">
        <f t="shared" si="465"/>
        <v>1.2215786654287666</v>
      </c>
    </row>
    <row r="14882" spans="1:14" x14ac:dyDescent="0.25">
      <c r="A14882" s="111" t="s">
        <v>984</v>
      </c>
      <c r="B14882" s="111">
        <f>INDEX(kommuner!C:C,MATCH(_xlfn.NUMBERVALUE(A14882),kommuner!B:B,0))</f>
        <v>5025</v>
      </c>
      <c r="C14882" s="111" t="s">
        <v>127</v>
      </c>
      <c r="D14882" s="111" t="s">
        <v>127</v>
      </c>
      <c r="E14882" s="111" t="s">
        <v>123</v>
      </c>
      <c r="F14882" s="111" t="s">
        <v>172</v>
      </c>
      <c r="G14882" s="111" t="s">
        <v>190</v>
      </c>
      <c r="H14882" s="111" t="s">
        <v>172</v>
      </c>
      <c r="I14882" s="111" t="s">
        <v>190</v>
      </c>
      <c r="J14882" t="str">
        <f t="shared" si="464"/>
        <v>5025SkogOrganisk jordBarskogLav</v>
      </c>
      <c r="K14882" s="111">
        <v>-0.50666953101693391</v>
      </c>
      <c r="L14882" s="111">
        <v>0.92784825435236762</v>
      </c>
      <c r="M14882" s="111">
        <v>0.46510463492953991</v>
      </c>
      <c r="N14882" s="112">
        <f t="shared" si="465"/>
        <v>0.88628335826497362</v>
      </c>
    </row>
    <row r="14883" spans="1:14" x14ac:dyDescent="0.25">
      <c r="A14883" s="111" t="s">
        <v>984</v>
      </c>
      <c r="B14883" s="111">
        <f>INDEX(kommuner!C:C,MATCH(_xlfn.NUMBERVALUE(A14883),kommuner!B:B,0))</f>
        <v>5025</v>
      </c>
      <c r="C14883" s="111" t="s">
        <v>127</v>
      </c>
      <c r="D14883" s="111" t="s">
        <v>127</v>
      </c>
      <c r="E14883" s="111" t="s">
        <v>123</v>
      </c>
      <c r="F14883" s="111" t="s">
        <v>172</v>
      </c>
      <c r="G14883" s="111" t="s">
        <v>173</v>
      </c>
      <c r="H14883" s="111" t="s">
        <v>172</v>
      </c>
      <c r="I14883" s="111" t="s">
        <v>173</v>
      </c>
      <c r="J14883" t="str">
        <f t="shared" si="464"/>
        <v>5025SkogOrganisk jordBarskogMiddels</v>
      </c>
      <c r="K14883" s="111">
        <v>-1.5571490961494638</v>
      </c>
      <c r="L14883" s="111">
        <v>0.92784825435236762</v>
      </c>
      <c r="M14883" s="111">
        <v>0.46518126042825314</v>
      </c>
      <c r="N14883" s="112">
        <f t="shared" si="465"/>
        <v>-0.16411958136884308</v>
      </c>
    </row>
    <row r="14884" spans="1:14" x14ac:dyDescent="0.25">
      <c r="A14884" s="111" t="s">
        <v>984</v>
      </c>
      <c r="B14884" s="111">
        <f>INDEX(kommuner!C:C,MATCH(_xlfn.NUMBERVALUE(A14884),kommuner!B:B,0))</f>
        <v>5025</v>
      </c>
      <c r="C14884" s="111" t="s">
        <v>127</v>
      </c>
      <c r="D14884" s="111" t="s">
        <v>127</v>
      </c>
      <c r="E14884" s="111" t="s">
        <v>123</v>
      </c>
      <c r="F14884" s="111" t="s">
        <v>172</v>
      </c>
      <c r="G14884" s="111" t="s">
        <v>186</v>
      </c>
      <c r="H14884" s="111" t="s">
        <v>172</v>
      </c>
      <c r="I14884" s="111" t="s">
        <v>186</v>
      </c>
      <c r="J14884" t="str">
        <f t="shared" si="464"/>
        <v>5025SkogOrganisk jordBarskogSærs høy</v>
      </c>
      <c r="K14884" s="111">
        <v>2.5548655235722699</v>
      </c>
      <c r="L14884" s="111">
        <v>0.92784825435236762</v>
      </c>
      <c r="M14884" s="111">
        <v>0.46518126042825314</v>
      </c>
      <c r="N14884" s="112">
        <f t="shared" si="465"/>
        <v>3.9478950383528906</v>
      </c>
    </row>
    <row r="14885" spans="1:14" x14ac:dyDescent="0.25">
      <c r="A14885" s="111" t="s">
        <v>984</v>
      </c>
      <c r="B14885" s="111">
        <f>INDEX(kommuner!C:C,MATCH(_xlfn.NUMBERVALUE(A14885),kommuner!B:B,0))</f>
        <v>5025</v>
      </c>
      <c r="C14885" s="111" t="s">
        <v>127</v>
      </c>
      <c r="D14885" s="111" t="s">
        <v>127</v>
      </c>
      <c r="E14885" s="111" t="s">
        <v>123</v>
      </c>
      <c r="F14885" s="111" t="s">
        <v>179</v>
      </c>
      <c r="G14885" s="111" t="s">
        <v>180</v>
      </c>
      <c r="H14885" s="111" t="s">
        <v>179</v>
      </c>
      <c r="I14885" s="111" t="s">
        <v>180</v>
      </c>
      <c r="J14885" t="str">
        <f t="shared" si="464"/>
        <v>5025SkogOrganisk jordBlandingsskogHøy</v>
      </c>
      <c r="K14885" s="111">
        <v>-5.5554344456832343</v>
      </c>
      <c r="L14885" s="111">
        <v>0.92784825435236762</v>
      </c>
      <c r="M14885" s="111">
        <v>0.46510463492953991</v>
      </c>
      <c r="N14885" s="112">
        <f t="shared" si="465"/>
        <v>-4.1624815564013264</v>
      </c>
    </row>
    <row r="14886" spans="1:14" x14ac:dyDescent="0.25">
      <c r="A14886" s="111" t="s">
        <v>984</v>
      </c>
      <c r="B14886" s="111">
        <f>INDEX(kommuner!C:C,MATCH(_xlfn.NUMBERVALUE(A14886),kommuner!B:B,0))</f>
        <v>5025</v>
      </c>
      <c r="C14886" s="111" t="s">
        <v>127</v>
      </c>
      <c r="D14886" s="111" t="s">
        <v>127</v>
      </c>
      <c r="E14886" s="111" t="s">
        <v>123</v>
      </c>
      <c r="F14886" s="111" t="s">
        <v>179</v>
      </c>
      <c r="G14886" s="111" t="s">
        <v>167</v>
      </c>
      <c r="H14886" s="111" t="s">
        <v>179</v>
      </c>
      <c r="I14886" s="111" t="s">
        <v>167</v>
      </c>
      <c r="J14886" t="str">
        <f t="shared" si="464"/>
        <v>5025SkogOrganisk jordBlandingsskogImpediment</v>
      </c>
      <c r="K14886" s="111">
        <v>-0.28586344175800005</v>
      </c>
      <c r="L14886" s="111">
        <v>0.92784825435236762</v>
      </c>
      <c r="M14886" s="111">
        <v>0.46510463492953991</v>
      </c>
      <c r="N14886" s="112">
        <f t="shared" si="465"/>
        <v>1.1070894475239075</v>
      </c>
    </row>
    <row r="14887" spans="1:14" x14ac:dyDescent="0.25">
      <c r="A14887" s="111" t="s">
        <v>984</v>
      </c>
      <c r="B14887" s="111">
        <f>INDEX(kommuner!C:C,MATCH(_xlfn.NUMBERVALUE(A14887),kommuner!B:B,0))</f>
        <v>5025</v>
      </c>
      <c r="C14887" s="111" t="s">
        <v>127</v>
      </c>
      <c r="D14887" s="111" t="s">
        <v>127</v>
      </c>
      <c r="E14887" s="111" t="s">
        <v>123</v>
      </c>
      <c r="F14887" s="111" t="s">
        <v>179</v>
      </c>
      <c r="G14887" s="111" t="s">
        <v>190</v>
      </c>
      <c r="H14887" s="111" t="s">
        <v>179</v>
      </c>
      <c r="I14887" s="111" t="s">
        <v>190</v>
      </c>
      <c r="J14887" t="str">
        <f t="shared" si="464"/>
        <v>5025SkogOrganisk jordBlandingsskogLav</v>
      </c>
      <c r="K14887" s="111">
        <v>-1.2347339377887629</v>
      </c>
      <c r="L14887" s="111">
        <v>0.92784825435236762</v>
      </c>
      <c r="M14887" s="111">
        <v>0.46510463492953991</v>
      </c>
      <c r="N14887" s="112">
        <f t="shared" si="465"/>
        <v>0.15821895149314458</v>
      </c>
    </row>
    <row r="14888" spans="1:14" x14ac:dyDescent="0.25">
      <c r="A14888" s="111" t="s">
        <v>984</v>
      </c>
      <c r="B14888" s="111">
        <f>INDEX(kommuner!C:C,MATCH(_xlfn.NUMBERVALUE(A14888),kommuner!B:B,0))</f>
        <v>5025</v>
      </c>
      <c r="C14888" s="111" t="s">
        <v>127</v>
      </c>
      <c r="D14888" s="111" t="s">
        <v>127</v>
      </c>
      <c r="E14888" s="111" t="s">
        <v>123</v>
      </c>
      <c r="F14888" s="111" t="s">
        <v>179</v>
      </c>
      <c r="G14888" s="111" t="s">
        <v>173</v>
      </c>
      <c r="H14888" s="111" t="s">
        <v>179</v>
      </c>
      <c r="I14888" s="111" t="s">
        <v>173</v>
      </c>
      <c r="J14888" t="str">
        <f t="shared" si="464"/>
        <v>5025SkogOrganisk jordBlandingsskogMiddels</v>
      </c>
      <c r="K14888" s="111">
        <v>-2.4239591752717748</v>
      </c>
      <c r="L14888" s="111">
        <v>0.92784825435236762</v>
      </c>
      <c r="M14888" s="111">
        <v>0.46510463492953991</v>
      </c>
      <c r="N14888" s="112">
        <f t="shared" si="465"/>
        <v>-1.0310062859898674</v>
      </c>
    </row>
    <row r="14889" spans="1:14" x14ac:dyDescent="0.25">
      <c r="A14889" s="111" t="s">
        <v>984</v>
      </c>
      <c r="B14889" s="111">
        <f>INDEX(kommuner!C:C,MATCH(_xlfn.NUMBERVALUE(A14889),kommuner!B:B,0))</f>
        <v>5025</v>
      </c>
      <c r="C14889" s="111" t="s">
        <v>127</v>
      </c>
      <c r="D14889" s="111" t="s">
        <v>127</v>
      </c>
      <c r="E14889" s="111" t="s">
        <v>123</v>
      </c>
      <c r="F14889" s="111" t="s">
        <v>179</v>
      </c>
      <c r="G14889" s="111" t="s">
        <v>186</v>
      </c>
      <c r="H14889" s="111" t="s">
        <v>179</v>
      </c>
      <c r="I14889" s="111" t="s">
        <v>186</v>
      </c>
      <c r="J14889" t="str">
        <f t="shared" si="464"/>
        <v>5025SkogOrganisk jordBlandingsskogSærs høy</v>
      </c>
      <c r="K14889" s="111">
        <v>-1.5726115302258048</v>
      </c>
      <c r="L14889" s="111">
        <v>0.92784825435236762</v>
      </c>
      <c r="M14889" s="111">
        <v>0.46510463492953991</v>
      </c>
      <c r="N14889" s="112">
        <f t="shared" si="465"/>
        <v>-0.17965864094389727</v>
      </c>
    </row>
    <row r="14890" spans="1:14" x14ac:dyDescent="0.25">
      <c r="A14890" s="111" t="s">
        <v>984</v>
      </c>
      <c r="B14890" s="111">
        <f>INDEX(kommuner!C:C,MATCH(_xlfn.NUMBERVALUE(A14890),kommuner!B:B,0))</f>
        <v>5025</v>
      </c>
      <c r="C14890" s="111" t="s">
        <v>127</v>
      </c>
      <c r="D14890" s="111" t="s">
        <v>127</v>
      </c>
      <c r="E14890" s="111" t="s">
        <v>123</v>
      </c>
      <c r="F14890" s="111" t="s">
        <v>185</v>
      </c>
      <c r="G14890" s="111" t="s">
        <v>180</v>
      </c>
      <c r="H14890" s="111" t="s">
        <v>185</v>
      </c>
      <c r="I14890" s="111" t="s">
        <v>180</v>
      </c>
      <c r="J14890" t="str">
        <f t="shared" si="464"/>
        <v>5025SkogOrganisk jordLauvskogHøy</v>
      </c>
      <c r="K14890" s="111">
        <v>-1.9913688882377358</v>
      </c>
      <c r="L14890" s="111">
        <v>0.92784825435236762</v>
      </c>
      <c r="M14890" s="111">
        <v>0.46510463492953991</v>
      </c>
      <c r="N14890" s="112">
        <f t="shared" si="465"/>
        <v>-0.59841599895582831</v>
      </c>
    </row>
    <row r="14891" spans="1:14" x14ac:dyDescent="0.25">
      <c r="A14891" s="111" t="s">
        <v>984</v>
      </c>
      <c r="B14891" s="111">
        <f>INDEX(kommuner!C:C,MATCH(_xlfn.NUMBERVALUE(A14891),kommuner!B:B,0))</f>
        <v>5025</v>
      </c>
      <c r="C14891" s="111" t="s">
        <v>127</v>
      </c>
      <c r="D14891" s="111" t="s">
        <v>127</v>
      </c>
      <c r="E14891" s="111" t="s">
        <v>123</v>
      </c>
      <c r="F14891" s="111" t="s">
        <v>185</v>
      </c>
      <c r="G14891" s="111" t="s">
        <v>167</v>
      </c>
      <c r="H14891" s="111" t="s">
        <v>185</v>
      </c>
      <c r="I14891" s="111" t="s">
        <v>167</v>
      </c>
      <c r="J14891" t="str">
        <f t="shared" si="464"/>
        <v>5025SkogOrganisk jordLauvskogImpediment</v>
      </c>
      <c r="K14891" s="111">
        <v>0.35000626494250675</v>
      </c>
      <c r="L14891" s="111">
        <v>0.92784825435236762</v>
      </c>
      <c r="M14891" s="111">
        <v>0.46510463492953991</v>
      </c>
      <c r="N14891" s="112">
        <f t="shared" si="465"/>
        <v>1.7429591542244141</v>
      </c>
    </row>
    <row r="14892" spans="1:14" x14ac:dyDescent="0.25">
      <c r="A14892" s="111" t="s">
        <v>984</v>
      </c>
      <c r="B14892" s="111">
        <f>INDEX(kommuner!C:C,MATCH(_xlfn.NUMBERVALUE(A14892),kommuner!B:B,0))</f>
        <v>5025</v>
      </c>
      <c r="C14892" s="111" t="s">
        <v>127</v>
      </c>
      <c r="D14892" s="111" t="s">
        <v>127</v>
      </c>
      <c r="E14892" s="111" t="s">
        <v>123</v>
      </c>
      <c r="F14892" s="111" t="s">
        <v>185</v>
      </c>
      <c r="G14892" s="111" t="s">
        <v>190</v>
      </c>
      <c r="H14892" s="111" t="s">
        <v>185</v>
      </c>
      <c r="I14892" s="111" t="s">
        <v>190</v>
      </c>
      <c r="J14892" t="str">
        <f t="shared" si="464"/>
        <v>5025SkogOrganisk jordLauvskogLav</v>
      </c>
      <c r="K14892" s="111">
        <v>1.1144075558526714</v>
      </c>
      <c r="L14892" s="111">
        <v>0.92784825435236762</v>
      </c>
      <c r="M14892" s="111">
        <v>0.46510463492953991</v>
      </c>
      <c r="N14892" s="112">
        <f t="shared" si="465"/>
        <v>2.5073604451345788</v>
      </c>
    </row>
    <row r="14893" spans="1:14" x14ac:dyDescent="0.25">
      <c r="A14893" s="111" t="s">
        <v>984</v>
      </c>
      <c r="B14893" s="111">
        <f>INDEX(kommuner!C:C,MATCH(_xlfn.NUMBERVALUE(A14893),kommuner!B:B,0))</f>
        <v>5025</v>
      </c>
      <c r="C14893" s="111" t="s">
        <v>127</v>
      </c>
      <c r="D14893" s="111" t="s">
        <v>127</v>
      </c>
      <c r="E14893" s="111" t="s">
        <v>123</v>
      </c>
      <c r="F14893" s="111" t="s">
        <v>185</v>
      </c>
      <c r="G14893" s="111" t="s">
        <v>173</v>
      </c>
      <c r="H14893" s="111" t="s">
        <v>185</v>
      </c>
      <c r="I14893" s="111" t="s">
        <v>173</v>
      </c>
      <c r="J14893" t="str">
        <f t="shared" si="464"/>
        <v>5025SkogOrganisk jordLauvskogMiddels</v>
      </c>
      <c r="K14893" s="111">
        <v>-0.62664468270982987</v>
      </c>
      <c r="L14893" s="111">
        <v>0.92784825435236762</v>
      </c>
      <c r="M14893" s="111">
        <v>0.46510463492953991</v>
      </c>
      <c r="N14893" s="112">
        <f t="shared" si="465"/>
        <v>0.76630820657207765</v>
      </c>
    </row>
    <row r="14894" spans="1:14" x14ac:dyDescent="0.25">
      <c r="A14894" s="111" t="s">
        <v>984</v>
      </c>
      <c r="B14894" s="111">
        <f>INDEX(kommuner!C:C,MATCH(_xlfn.NUMBERVALUE(A14894),kommuner!B:B,0))</f>
        <v>5025</v>
      </c>
      <c r="C14894" s="111" t="s">
        <v>127</v>
      </c>
      <c r="D14894" s="111" t="s">
        <v>127</v>
      </c>
      <c r="E14894" s="111" t="s">
        <v>123</v>
      </c>
      <c r="F14894" s="111" t="s">
        <v>185</v>
      </c>
      <c r="G14894" s="111" t="s">
        <v>186</v>
      </c>
      <c r="H14894" s="111" t="s">
        <v>185</v>
      </c>
      <c r="I14894" s="111" t="s">
        <v>186</v>
      </c>
      <c r="J14894" t="str">
        <f t="shared" si="464"/>
        <v>5025SkogOrganisk jordLauvskogSærs høy</v>
      </c>
      <c r="K14894" s="111">
        <v>-1.8997279926091779</v>
      </c>
      <c r="L14894" s="111">
        <v>0.92784825435236762</v>
      </c>
      <c r="M14894" s="111">
        <v>0.46510463492953991</v>
      </c>
      <c r="N14894" s="112">
        <f t="shared" si="465"/>
        <v>-0.50677510332727038</v>
      </c>
    </row>
    <row r="14895" spans="1:14" x14ac:dyDescent="0.25">
      <c r="A14895" s="111" t="s">
        <v>984</v>
      </c>
      <c r="B14895" s="111">
        <f>INDEX(kommuner!C:C,MATCH(_xlfn.NUMBERVALUE(A14895),kommuner!B:B,0))</f>
        <v>5025</v>
      </c>
      <c r="C14895" s="111" t="s">
        <v>83</v>
      </c>
      <c r="D14895" s="111" t="s">
        <v>83</v>
      </c>
      <c r="E14895" s="111" t="s">
        <v>126</v>
      </c>
      <c r="F14895" s="111" t="s">
        <v>139</v>
      </c>
      <c r="G14895" s="111" t="s">
        <v>139</v>
      </c>
      <c r="H14895" s="111" t="s">
        <v>139</v>
      </c>
      <c r="I14895" s="111" t="s">
        <v>139</v>
      </c>
      <c r="J14895" t="str">
        <f t="shared" si="464"/>
        <v>5025Utbygd arealMineraljord</v>
      </c>
      <c r="K14895" s="111">
        <v>-0.30524336409547759</v>
      </c>
      <c r="L14895" s="111">
        <v>0</v>
      </c>
      <c r="M14895" s="111">
        <v>1.303047089454229E-2</v>
      </c>
      <c r="N14895" s="112">
        <f t="shared" si="465"/>
        <v>-0.2922128932009353</v>
      </c>
    </row>
    <row r="14896" spans="1:14" x14ac:dyDescent="0.25">
      <c r="A14896" s="111" t="s">
        <v>984</v>
      </c>
      <c r="B14896" s="111">
        <f>INDEX(kommuner!C:C,MATCH(_xlfn.NUMBERVALUE(A14896),kommuner!B:B,0))</f>
        <v>5025</v>
      </c>
      <c r="C14896" s="111" t="s">
        <v>83</v>
      </c>
      <c r="D14896" s="111" t="s">
        <v>83</v>
      </c>
      <c r="E14896" s="111" t="s">
        <v>123</v>
      </c>
      <c r="F14896" s="111" t="s">
        <v>139</v>
      </c>
      <c r="G14896" s="111" t="s">
        <v>139</v>
      </c>
      <c r="H14896" s="111" t="s">
        <v>139</v>
      </c>
      <c r="I14896" s="111" t="s">
        <v>139</v>
      </c>
      <c r="J14896" t="str">
        <f t="shared" si="464"/>
        <v>5025Utbygd arealOrganisk jord</v>
      </c>
      <c r="K14896" s="111">
        <v>29.011421395201612</v>
      </c>
      <c r="L14896" s="111">
        <v>0</v>
      </c>
      <c r="M14896" s="111">
        <v>1.303047089454229E-2</v>
      </c>
      <c r="N14896" s="112">
        <f t="shared" si="465"/>
        <v>29.024451866096154</v>
      </c>
    </row>
    <row r="14897" spans="1:14" x14ac:dyDescent="0.25">
      <c r="A14897" s="111" t="s">
        <v>984</v>
      </c>
      <c r="B14897" s="111">
        <f>INDEX(kommuner!C:C,MATCH(_xlfn.NUMBERVALUE(A14897),kommuner!B:B,0))</f>
        <v>5025</v>
      </c>
      <c r="C14897" s="111" t="s">
        <v>181</v>
      </c>
      <c r="D14897" s="111" t="s">
        <v>181</v>
      </c>
      <c r="E14897" s="111" t="s">
        <v>123</v>
      </c>
      <c r="F14897" s="111" t="s">
        <v>139</v>
      </c>
      <c r="G14897" s="111" t="s">
        <v>139</v>
      </c>
      <c r="H14897" s="111" t="s">
        <v>139</v>
      </c>
      <c r="I14897" s="111" t="s">
        <v>139</v>
      </c>
      <c r="J14897" t="str">
        <f t="shared" si="464"/>
        <v>5025Vann og myrOrganisk jord</v>
      </c>
      <c r="K14897" s="111">
        <v>-0.29766799726667431</v>
      </c>
      <c r="L14897" s="111">
        <v>0</v>
      </c>
      <c r="M14897" s="111">
        <v>0</v>
      </c>
      <c r="N14897" s="112">
        <f t="shared" si="465"/>
        <v>-0.29766799726667431</v>
      </c>
    </row>
    <row r="14898" spans="1:14" x14ac:dyDescent="0.25">
      <c r="A14898" s="111" t="s">
        <v>985</v>
      </c>
      <c r="B14898" s="111">
        <f>INDEX(kommuner!C:C,MATCH(_xlfn.NUMBERVALUE(A14898),kommuner!B:B,0))</f>
        <v>5026</v>
      </c>
      <c r="C14898" s="111" t="s">
        <v>82</v>
      </c>
      <c r="D14898" s="111" t="s">
        <v>82</v>
      </c>
      <c r="E14898" s="111" t="s">
        <v>126</v>
      </c>
      <c r="F14898" s="111" t="s">
        <v>139</v>
      </c>
      <c r="G14898" s="111" t="s">
        <v>139</v>
      </c>
      <c r="H14898" s="111" t="s">
        <v>139</v>
      </c>
      <c r="I14898" s="111" t="s">
        <v>139</v>
      </c>
      <c r="J14898" t="str">
        <f t="shared" si="464"/>
        <v>5026Annen utmarkMineraljord</v>
      </c>
      <c r="K14898" s="111">
        <v>-7.1122377479755403E-2</v>
      </c>
      <c r="L14898" s="111">
        <v>0</v>
      </c>
      <c r="M14898" s="111">
        <v>0</v>
      </c>
      <c r="N14898" s="112">
        <f t="shared" si="465"/>
        <v>-7.1122377479755403E-2</v>
      </c>
    </row>
    <row r="14899" spans="1:14" x14ac:dyDescent="0.25">
      <c r="A14899" s="111" t="s">
        <v>985</v>
      </c>
      <c r="B14899" s="111">
        <f>INDEX(kommuner!C:C,MATCH(_xlfn.NUMBERVALUE(A14899),kommuner!B:B,0))</f>
        <v>5026</v>
      </c>
      <c r="C14899" s="111" t="s">
        <v>121</v>
      </c>
      <c r="D14899" s="111" t="s">
        <v>121</v>
      </c>
      <c r="E14899" s="111" t="s">
        <v>126</v>
      </c>
      <c r="F14899" s="111" t="s">
        <v>139</v>
      </c>
      <c r="G14899" s="111" t="s">
        <v>139</v>
      </c>
      <c r="H14899" s="111" t="s">
        <v>139</v>
      </c>
      <c r="I14899" s="111" t="s">
        <v>139</v>
      </c>
      <c r="J14899" t="str">
        <f t="shared" si="464"/>
        <v>5026BeiteMineraljord</v>
      </c>
      <c r="K14899" s="111">
        <v>-0.96338340838695502</v>
      </c>
      <c r="L14899" s="111">
        <v>0</v>
      </c>
      <c r="M14899" s="111">
        <v>1.2448711246839999E-7</v>
      </c>
      <c r="N14899" s="112">
        <f t="shared" si="465"/>
        <v>-0.96338328389984251</v>
      </c>
    </row>
    <row r="14900" spans="1:14" x14ac:dyDescent="0.25">
      <c r="A14900" s="111" t="s">
        <v>985</v>
      </c>
      <c r="B14900" s="111">
        <f>INDEX(kommuner!C:C,MATCH(_xlfn.NUMBERVALUE(A14900),kommuner!B:B,0))</f>
        <v>5026</v>
      </c>
      <c r="C14900" s="111" t="s">
        <v>121</v>
      </c>
      <c r="D14900" s="111" t="s">
        <v>121</v>
      </c>
      <c r="E14900" s="111" t="s">
        <v>123</v>
      </c>
      <c r="F14900" s="111" t="s">
        <v>139</v>
      </c>
      <c r="G14900" s="111" t="s">
        <v>139</v>
      </c>
      <c r="H14900" s="111" t="s">
        <v>139</v>
      </c>
      <c r="I14900" s="111" t="s">
        <v>139</v>
      </c>
      <c r="J14900" t="str">
        <f t="shared" si="464"/>
        <v>5026BeiteOrganisk jord</v>
      </c>
      <c r="K14900" s="111">
        <v>12.077525935985037</v>
      </c>
      <c r="L14900" s="111">
        <v>1.6412500000000001</v>
      </c>
      <c r="M14900" s="111">
        <v>0</v>
      </c>
      <c r="N14900" s="112">
        <f t="shared" si="465"/>
        <v>13.718775935985036</v>
      </c>
    </row>
    <row r="14901" spans="1:14" x14ac:dyDescent="0.25">
      <c r="A14901" s="111" t="s">
        <v>985</v>
      </c>
      <c r="B14901" s="111">
        <f>INDEX(kommuner!C:C,MATCH(_xlfn.NUMBERVALUE(A14901),kommuner!B:B,0))</f>
        <v>5026</v>
      </c>
      <c r="C14901" s="111" t="s">
        <v>84</v>
      </c>
      <c r="D14901" s="111" t="s">
        <v>84</v>
      </c>
      <c r="E14901" s="111" t="s">
        <v>126</v>
      </c>
      <c r="F14901" s="111" t="s">
        <v>139</v>
      </c>
      <c r="G14901" s="111" t="s">
        <v>139</v>
      </c>
      <c r="H14901" s="111" t="s">
        <v>139</v>
      </c>
      <c r="I14901" s="111" t="s">
        <v>139</v>
      </c>
      <c r="J14901" t="str">
        <f t="shared" si="464"/>
        <v>5026Dyrket markMineraljord</v>
      </c>
      <c r="K14901" s="111">
        <v>-0.19847781863867889</v>
      </c>
      <c r="L14901" s="111">
        <v>0</v>
      </c>
      <c r="M14901" s="111">
        <v>0</v>
      </c>
      <c r="N14901" s="112">
        <f t="shared" si="465"/>
        <v>-0.19847781863867889</v>
      </c>
    </row>
    <row r="14902" spans="1:14" x14ac:dyDescent="0.25">
      <c r="A14902" s="111" t="s">
        <v>985</v>
      </c>
      <c r="B14902" s="111">
        <f>INDEX(kommuner!C:C,MATCH(_xlfn.NUMBERVALUE(A14902),kommuner!B:B,0))</f>
        <v>5026</v>
      </c>
      <c r="C14902" s="111" t="s">
        <v>84</v>
      </c>
      <c r="D14902" s="111" t="s">
        <v>84</v>
      </c>
      <c r="E14902" s="111" t="s">
        <v>123</v>
      </c>
      <c r="F14902" s="111" t="s">
        <v>139</v>
      </c>
      <c r="G14902" s="111" t="s">
        <v>139</v>
      </c>
      <c r="H14902" s="111" t="s">
        <v>139</v>
      </c>
      <c r="I14902" s="111" t="s">
        <v>139</v>
      </c>
      <c r="J14902" t="str">
        <f t="shared" si="464"/>
        <v>5026Dyrket markOrganisk jord</v>
      </c>
      <c r="K14902" s="111">
        <v>28.726149366675592</v>
      </c>
      <c r="L14902" s="111">
        <v>1.45625</v>
      </c>
      <c r="M14902" s="111">
        <v>0</v>
      </c>
      <c r="N14902" s="112">
        <f t="shared" si="465"/>
        <v>30.182399366675593</v>
      </c>
    </row>
    <row r="14903" spans="1:14" x14ac:dyDescent="0.25">
      <c r="A14903" s="111" t="s">
        <v>985</v>
      </c>
      <c r="B14903" s="111">
        <f>INDEX(kommuner!C:C,MATCH(_xlfn.NUMBERVALUE(A14903),kommuner!B:B,0))</f>
        <v>5026</v>
      </c>
      <c r="C14903" s="111" t="s">
        <v>127</v>
      </c>
      <c r="D14903" s="111" t="s">
        <v>127</v>
      </c>
      <c r="E14903" s="111" t="s">
        <v>126</v>
      </c>
      <c r="F14903" s="111" t="s">
        <v>172</v>
      </c>
      <c r="G14903" s="111" t="s">
        <v>180</v>
      </c>
      <c r="H14903" s="111" t="s">
        <v>172</v>
      </c>
      <c r="I14903" s="111" t="s">
        <v>180</v>
      </c>
      <c r="J14903" t="str">
        <f t="shared" si="464"/>
        <v>5026SkogMineraljordBarskogHøy</v>
      </c>
      <c r="K14903" s="111">
        <v>-6.422849649670499</v>
      </c>
      <c r="L14903" s="111">
        <v>0.85306406685236758</v>
      </c>
      <c r="M14903" s="111">
        <v>6.4056614999681585E-2</v>
      </c>
      <c r="N14903" s="112">
        <f t="shared" si="465"/>
        <v>-5.5057289678184498</v>
      </c>
    </row>
    <row r="14904" spans="1:14" x14ac:dyDescent="0.25">
      <c r="A14904" s="111" t="s">
        <v>985</v>
      </c>
      <c r="B14904" s="111">
        <f>INDEX(kommuner!C:C,MATCH(_xlfn.NUMBERVALUE(A14904),kommuner!B:B,0))</f>
        <v>5026</v>
      </c>
      <c r="C14904" s="111" t="s">
        <v>127</v>
      </c>
      <c r="D14904" s="111" t="s">
        <v>127</v>
      </c>
      <c r="E14904" s="111" t="s">
        <v>126</v>
      </c>
      <c r="F14904" s="111" t="s">
        <v>172</v>
      </c>
      <c r="G14904" s="111" t="s">
        <v>167</v>
      </c>
      <c r="H14904" s="111" t="s">
        <v>172</v>
      </c>
      <c r="I14904" s="111" t="s">
        <v>167</v>
      </c>
      <c r="J14904" t="str">
        <f t="shared" si="464"/>
        <v>5026SkogMineraljordBarskogImpediment</v>
      </c>
      <c r="K14904" s="111">
        <v>-0.94873102042732593</v>
      </c>
      <c r="L14904" s="111">
        <v>0.85306406685236758</v>
      </c>
      <c r="M14904" s="111">
        <v>6.3979989500968365E-2</v>
      </c>
      <c r="N14904" s="112">
        <f t="shared" si="465"/>
        <v>-3.1686964073989993E-2</v>
      </c>
    </row>
    <row r="14905" spans="1:14" x14ac:dyDescent="0.25">
      <c r="A14905" s="111" t="s">
        <v>985</v>
      </c>
      <c r="B14905" s="111">
        <f>INDEX(kommuner!C:C,MATCH(_xlfn.NUMBERVALUE(A14905),kommuner!B:B,0))</f>
        <v>5026</v>
      </c>
      <c r="C14905" s="111" t="s">
        <v>127</v>
      </c>
      <c r="D14905" s="111" t="s">
        <v>127</v>
      </c>
      <c r="E14905" s="111" t="s">
        <v>126</v>
      </c>
      <c r="F14905" s="111" t="s">
        <v>172</v>
      </c>
      <c r="G14905" s="111" t="s">
        <v>190</v>
      </c>
      <c r="H14905" s="111" t="s">
        <v>172</v>
      </c>
      <c r="I14905" s="111" t="s">
        <v>190</v>
      </c>
      <c r="J14905" t="str">
        <f t="shared" si="464"/>
        <v>5026SkogMineraljordBarskogLav</v>
      </c>
      <c r="K14905" s="111">
        <v>-0.862084627791601</v>
      </c>
      <c r="L14905" s="111">
        <v>0.85306406685236758</v>
      </c>
      <c r="M14905" s="111">
        <v>6.3979989500968365E-2</v>
      </c>
      <c r="N14905" s="112">
        <f t="shared" si="465"/>
        <v>5.4959428561734941E-2</v>
      </c>
    </row>
    <row r="14906" spans="1:14" x14ac:dyDescent="0.25">
      <c r="A14906" s="111" t="s">
        <v>985</v>
      </c>
      <c r="B14906" s="111">
        <f>INDEX(kommuner!C:C,MATCH(_xlfn.NUMBERVALUE(A14906),kommuner!B:B,0))</f>
        <v>5026</v>
      </c>
      <c r="C14906" s="111" t="s">
        <v>127</v>
      </c>
      <c r="D14906" s="111" t="s">
        <v>127</v>
      </c>
      <c r="E14906" s="111" t="s">
        <v>126</v>
      </c>
      <c r="F14906" s="111" t="s">
        <v>172</v>
      </c>
      <c r="G14906" s="111" t="s">
        <v>173</v>
      </c>
      <c r="H14906" s="111" t="s">
        <v>172</v>
      </c>
      <c r="I14906" s="111" t="s">
        <v>173</v>
      </c>
      <c r="J14906" t="str">
        <f t="shared" si="464"/>
        <v>5026SkogMineraljordBarskogMiddels</v>
      </c>
      <c r="K14906" s="111">
        <v>-3.6406993276041288</v>
      </c>
      <c r="L14906" s="111">
        <v>0.85306406685236758</v>
      </c>
      <c r="M14906" s="111">
        <v>6.4056614999681585E-2</v>
      </c>
      <c r="N14906" s="112">
        <f t="shared" si="465"/>
        <v>-2.7235786457520796</v>
      </c>
    </row>
    <row r="14907" spans="1:14" x14ac:dyDescent="0.25">
      <c r="A14907" s="111" t="s">
        <v>985</v>
      </c>
      <c r="B14907" s="111">
        <f>INDEX(kommuner!C:C,MATCH(_xlfn.NUMBERVALUE(A14907),kommuner!B:B,0))</f>
        <v>5026</v>
      </c>
      <c r="C14907" s="111" t="s">
        <v>127</v>
      </c>
      <c r="D14907" s="111" t="s">
        <v>127</v>
      </c>
      <c r="E14907" s="111" t="s">
        <v>126</v>
      </c>
      <c r="F14907" s="111" t="s">
        <v>172</v>
      </c>
      <c r="G14907" s="111" t="s">
        <v>186</v>
      </c>
      <c r="H14907" s="111" t="s">
        <v>172</v>
      </c>
      <c r="I14907" s="111" t="s">
        <v>186</v>
      </c>
      <c r="J14907" t="str">
        <f t="shared" si="464"/>
        <v>5026SkogMineraljordBarskogSærs høy</v>
      </c>
      <c r="K14907" s="111">
        <v>0.12072674540874306</v>
      </c>
      <c r="L14907" s="111">
        <v>0.85306406685236758</v>
      </c>
      <c r="M14907" s="111">
        <v>6.4056614999681585E-2</v>
      </c>
      <c r="N14907" s="112">
        <f t="shared" si="465"/>
        <v>1.0378474272607923</v>
      </c>
    </row>
    <row r="14908" spans="1:14" x14ac:dyDescent="0.25">
      <c r="A14908" s="111" t="s">
        <v>985</v>
      </c>
      <c r="B14908" s="111">
        <f>INDEX(kommuner!C:C,MATCH(_xlfn.NUMBERVALUE(A14908),kommuner!B:B,0))</f>
        <v>5026</v>
      </c>
      <c r="C14908" s="111" t="s">
        <v>127</v>
      </c>
      <c r="D14908" s="111" t="s">
        <v>127</v>
      </c>
      <c r="E14908" s="111" t="s">
        <v>126</v>
      </c>
      <c r="F14908" s="111" t="s">
        <v>179</v>
      </c>
      <c r="G14908" s="111" t="s">
        <v>180</v>
      </c>
      <c r="H14908" s="111" t="s">
        <v>179</v>
      </c>
      <c r="I14908" s="111" t="s">
        <v>180</v>
      </c>
      <c r="J14908" t="str">
        <f t="shared" si="464"/>
        <v>5026SkogMineraljordBlandingsskogHøy</v>
      </c>
      <c r="K14908" s="111">
        <v>-7.1939050909469406</v>
      </c>
      <c r="L14908" s="111">
        <v>0.85306406685236758</v>
      </c>
      <c r="M14908" s="111">
        <v>6.3979989500968365E-2</v>
      </c>
      <c r="N14908" s="112">
        <f t="shared" si="465"/>
        <v>-6.2768610345936047</v>
      </c>
    </row>
    <row r="14909" spans="1:14" x14ac:dyDescent="0.25">
      <c r="A14909" s="111" t="s">
        <v>985</v>
      </c>
      <c r="B14909" s="111">
        <f>INDEX(kommuner!C:C,MATCH(_xlfn.NUMBERVALUE(A14909),kommuner!B:B,0))</f>
        <v>5026</v>
      </c>
      <c r="C14909" s="111" t="s">
        <v>127</v>
      </c>
      <c r="D14909" s="111" t="s">
        <v>127</v>
      </c>
      <c r="E14909" s="111" t="s">
        <v>126</v>
      </c>
      <c r="F14909" s="111" t="s">
        <v>179</v>
      </c>
      <c r="G14909" s="111" t="s">
        <v>167</v>
      </c>
      <c r="H14909" s="111" t="s">
        <v>179</v>
      </c>
      <c r="I14909" s="111" t="s">
        <v>167</v>
      </c>
      <c r="J14909" t="str">
        <f t="shared" si="464"/>
        <v>5026SkogMineraljordBlandingsskogImpediment</v>
      </c>
      <c r="K14909" s="111">
        <v>-1.0519587113170448</v>
      </c>
      <c r="L14909" s="111">
        <v>0.85306406685236758</v>
      </c>
      <c r="M14909" s="111">
        <v>6.3979989500968365E-2</v>
      </c>
      <c r="N14909" s="112">
        <f t="shared" si="465"/>
        <v>-0.13491465496370883</v>
      </c>
    </row>
    <row r="14910" spans="1:14" x14ac:dyDescent="0.25">
      <c r="A14910" s="111" t="s">
        <v>985</v>
      </c>
      <c r="B14910" s="111">
        <f>INDEX(kommuner!C:C,MATCH(_xlfn.NUMBERVALUE(A14910),kommuner!B:B,0))</f>
        <v>5026</v>
      </c>
      <c r="C14910" s="111" t="s">
        <v>127</v>
      </c>
      <c r="D14910" s="111" t="s">
        <v>127</v>
      </c>
      <c r="E14910" s="111" t="s">
        <v>126</v>
      </c>
      <c r="F14910" s="111" t="s">
        <v>179</v>
      </c>
      <c r="G14910" s="111" t="s">
        <v>190</v>
      </c>
      <c r="H14910" s="111" t="s">
        <v>179</v>
      </c>
      <c r="I14910" s="111" t="s">
        <v>190</v>
      </c>
      <c r="J14910" t="str">
        <f t="shared" si="464"/>
        <v>5026SkogMineraljordBlandingsskogLav</v>
      </c>
      <c r="K14910" s="111">
        <v>-1.7812179955424279</v>
      </c>
      <c r="L14910" s="111">
        <v>0.85306406685236758</v>
      </c>
      <c r="M14910" s="111">
        <v>6.3979989500968365E-2</v>
      </c>
      <c r="N14910" s="112">
        <f t="shared" si="465"/>
        <v>-0.86417393918909191</v>
      </c>
    </row>
    <row r="14911" spans="1:14" x14ac:dyDescent="0.25">
      <c r="A14911" s="111" t="s">
        <v>985</v>
      </c>
      <c r="B14911" s="111">
        <f>INDEX(kommuner!C:C,MATCH(_xlfn.NUMBERVALUE(A14911),kommuner!B:B,0))</f>
        <v>5026</v>
      </c>
      <c r="C14911" s="111" t="s">
        <v>127</v>
      </c>
      <c r="D14911" s="111" t="s">
        <v>127</v>
      </c>
      <c r="E14911" s="111" t="s">
        <v>126</v>
      </c>
      <c r="F14911" s="111" t="s">
        <v>179</v>
      </c>
      <c r="G14911" s="111" t="s">
        <v>173</v>
      </c>
      <c r="H14911" s="111" t="s">
        <v>179</v>
      </c>
      <c r="I14911" s="111" t="s">
        <v>173</v>
      </c>
      <c r="J14911" t="str">
        <f t="shared" si="464"/>
        <v>5026SkogMineraljordBlandingsskogMiddels</v>
      </c>
      <c r="K14911" s="111">
        <v>-3.4741824145851954</v>
      </c>
      <c r="L14911" s="111">
        <v>0.85306406685236758</v>
      </c>
      <c r="M14911" s="111">
        <v>6.3979989500968365E-2</v>
      </c>
      <c r="N14911" s="112">
        <f t="shared" si="465"/>
        <v>-2.5571383582318594</v>
      </c>
    </row>
    <row r="14912" spans="1:14" x14ac:dyDescent="0.25">
      <c r="A14912" s="111" t="s">
        <v>985</v>
      </c>
      <c r="B14912" s="111">
        <f>INDEX(kommuner!C:C,MATCH(_xlfn.NUMBERVALUE(A14912),kommuner!B:B,0))</f>
        <v>5026</v>
      </c>
      <c r="C14912" s="111" t="s">
        <v>127</v>
      </c>
      <c r="D14912" s="111" t="s">
        <v>127</v>
      </c>
      <c r="E14912" s="111" t="s">
        <v>126</v>
      </c>
      <c r="F14912" s="111" t="s">
        <v>179</v>
      </c>
      <c r="G14912" s="111" t="s">
        <v>186</v>
      </c>
      <c r="H14912" s="111" t="s">
        <v>179</v>
      </c>
      <c r="I14912" s="111" t="s">
        <v>186</v>
      </c>
      <c r="J14912" t="str">
        <f t="shared" si="464"/>
        <v>5026SkogMineraljordBlandingsskogSærs høy</v>
      </c>
      <c r="K14912" s="111">
        <v>-2.9395925245326562</v>
      </c>
      <c r="L14912" s="111">
        <v>0.85306406685236758</v>
      </c>
      <c r="M14912" s="111">
        <v>6.3979989500968365E-2</v>
      </c>
      <c r="N14912" s="112">
        <f t="shared" si="465"/>
        <v>-2.0225484681793202</v>
      </c>
    </row>
    <row r="14913" spans="1:14" x14ac:dyDescent="0.25">
      <c r="A14913" s="111" t="s">
        <v>985</v>
      </c>
      <c r="B14913" s="111">
        <f>INDEX(kommuner!C:C,MATCH(_xlfn.NUMBERVALUE(A14913),kommuner!B:B,0))</f>
        <v>5026</v>
      </c>
      <c r="C14913" s="111" t="s">
        <v>127</v>
      </c>
      <c r="D14913" s="111" t="s">
        <v>127</v>
      </c>
      <c r="E14913" s="111" t="s">
        <v>126</v>
      </c>
      <c r="F14913" s="111" t="s">
        <v>185</v>
      </c>
      <c r="G14913" s="111" t="s">
        <v>180</v>
      </c>
      <c r="H14913" s="111" t="s">
        <v>185</v>
      </c>
      <c r="I14913" s="111" t="s">
        <v>180</v>
      </c>
      <c r="J14913" t="str">
        <f t="shared" si="464"/>
        <v>5026SkogMineraljordLauvskogHøy</v>
      </c>
      <c r="K14913" s="111">
        <v>-3.9961118073383664</v>
      </c>
      <c r="L14913" s="111">
        <v>0.85306406685236758</v>
      </c>
      <c r="M14913" s="111">
        <v>6.3979989500968365E-2</v>
      </c>
      <c r="N14913" s="112">
        <f t="shared" si="465"/>
        <v>-3.0790677509850304</v>
      </c>
    </row>
    <row r="14914" spans="1:14" x14ac:dyDescent="0.25">
      <c r="A14914" s="111" t="s">
        <v>985</v>
      </c>
      <c r="B14914" s="111">
        <f>INDEX(kommuner!C:C,MATCH(_xlfn.NUMBERVALUE(A14914),kommuner!B:B,0))</f>
        <v>5026</v>
      </c>
      <c r="C14914" s="111" t="s">
        <v>127</v>
      </c>
      <c r="D14914" s="111" t="s">
        <v>127</v>
      </c>
      <c r="E14914" s="111" t="s">
        <v>126</v>
      </c>
      <c r="F14914" s="111" t="s">
        <v>185</v>
      </c>
      <c r="G14914" s="111" t="s">
        <v>167</v>
      </c>
      <c r="H14914" s="111" t="s">
        <v>185</v>
      </c>
      <c r="I14914" s="111" t="s">
        <v>167</v>
      </c>
      <c r="J14914" t="str">
        <f t="shared" si="464"/>
        <v>5026SkogMineraljordLauvskogImpediment</v>
      </c>
      <c r="K14914" s="111">
        <v>-1.0417316356348201</v>
      </c>
      <c r="L14914" s="111">
        <v>0.85306406685236758</v>
      </c>
      <c r="M14914" s="111">
        <v>6.3979989500968365E-2</v>
      </c>
      <c r="N14914" s="112">
        <f t="shared" si="465"/>
        <v>-0.12468757928148413</v>
      </c>
    </row>
    <row r="14915" spans="1:14" x14ac:dyDescent="0.25">
      <c r="A14915" s="111" t="s">
        <v>985</v>
      </c>
      <c r="B14915" s="111">
        <f>INDEX(kommuner!C:C,MATCH(_xlfn.NUMBERVALUE(A14915),kommuner!B:B,0))</f>
        <v>5026</v>
      </c>
      <c r="C14915" s="111" t="s">
        <v>127</v>
      </c>
      <c r="D14915" s="111" t="s">
        <v>127</v>
      </c>
      <c r="E14915" s="111" t="s">
        <v>126</v>
      </c>
      <c r="F14915" s="111" t="s">
        <v>185</v>
      </c>
      <c r="G14915" s="111" t="s">
        <v>190</v>
      </c>
      <c r="H14915" s="111" t="s">
        <v>185</v>
      </c>
      <c r="I14915" s="111" t="s">
        <v>190</v>
      </c>
      <c r="J14915" t="str">
        <f t="shared" ref="J14915:J14978" si="466">B14915&amp;C14915&amp;E14915&amp;IF(C14915="Skog",F14915&amp;G14915,"")</f>
        <v>5026SkogMineraljordLauvskogLav</v>
      </c>
      <c r="K14915" s="111">
        <v>-8.9748170935426599E-2</v>
      </c>
      <c r="L14915" s="111">
        <v>0.85306406685236758</v>
      </c>
      <c r="M14915" s="111">
        <v>6.3979989500968365E-2</v>
      </c>
      <c r="N14915" s="112">
        <f t="shared" ref="N14915:N14978" si="467">SUM(K14915:M14915)</f>
        <v>0.82729588541790933</v>
      </c>
    </row>
    <row r="14916" spans="1:14" x14ac:dyDescent="0.25">
      <c r="A14916" s="111" t="s">
        <v>985</v>
      </c>
      <c r="B14916" s="111">
        <f>INDEX(kommuner!C:C,MATCH(_xlfn.NUMBERVALUE(A14916),kommuner!B:B,0))</f>
        <v>5026</v>
      </c>
      <c r="C14916" s="111" t="s">
        <v>127</v>
      </c>
      <c r="D14916" s="111" t="s">
        <v>127</v>
      </c>
      <c r="E14916" s="111" t="s">
        <v>126</v>
      </c>
      <c r="F14916" s="111" t="s">
        <v>185</v>
      </c>
      <c r="G14916" s="111" t="s">
        <v>173</v>
      </c>
      <c r="H14916" s="111" t="s">
        <v>185</v>
      </c>
      <c r="I14916" s="111" t="s">
        <v>173</v>
      </c>
      <c r="J14916" t="str">
        <f t="shared" si="466"/>
        <v>5026SkogMineraljordLauvskogMiddels</v>
      </c>
      <c r="K14916" s="111">
        <v>-2.4407766010203638</v>
      </c>
      <c r="L14916" s="111">
        <v>0.85306406685236758</v>
      </c>
      <c r="M14916" s="111">
        <v>6.3979989500968365E-2</v>
      </c>
      <c r="N14916" s="112">
        <f t="shared" si="467"/>
        <v>-1.523732544667028</v>
      </c>
    </row>
    <row r="14917" spans="1:14" x14ac:dyDescent="0.25">
      <c r="A14917" s="111" t="s">
        <v>985</v>
      </c>
      <c r="B14917" s="111">
        <f>INDEX(kommuner!C:C,MATCH(_xlfn.NUMBERVALUE(A14917),kommuner!B:B,0))</f>
        <v>5026</v>
      </c>
      <c r="C14917" s="111" t="s">
        <v>127</v>
      </c>
      <c r="D14917" s="111" t="s">
        <v>127</v>
      </c>
      <c r="E14917" s="111" t="s">
        <v>126</v>
      </c>
      <c r="F14917" s="111" t="s">
        <v>185</v>
      </c>
      <c r="G14917" s="111" t="s">
        <v>186</v>
      </c>
      <c r="H14917" s="111" t="s">
        <v>185</v>
      </c>
      <c r="I14917" s="111" t="s">
        <v>186</v>
      </c>
      <c r="J14917" t="str">
        <f t="shared" si="466"/>
        <v>5026SkogMineraljordLauvskogSærs høy</v>
      </c>
      <c r="K14917" s="111">
        <v>-3.6560473259425113</v>
      </c>
      <c r="L14917" s="111">
        <v>0.85306406685236758</v>
      </c>
      <c r="M14917" s="111">
        <v>6.3979989500968365E-2</v>
      </c>
      <c r="N14917" s="112">
        <f t="shared" si="467"/>
        <v>-2.7390032695891753</v>
      </c>
    </row>
    <row r="14918" spans="1:14" x14ac:dyDescent="0.25">
      <c r="A14918" s="111" t="s">
        <v>985</v>
      </c>
      <c r="B14918" s="111">
        <f>INDEX(kommuner!C:C,MATCH(_xlfn.NUMBERVALUE(A14918),kommuner!B:B,0))</f>
        <v>5026</v>
      </c>
      <c r="C14918" s="111" t="s">
        <v>127</v>
      </c>
      <c r="D14918" s="111" t="s">
        <v>127</v>
      </c>
      <c r="E14918" s="111" t="s">
        <v>123</v>
      </c>
      <c r="F14918" s="111" t="s">
        <v>172</v>
      </c>
      <c r="G14918" s="111" t="s">
        <v>180</v>
      </c>
      <c r="H14918" s="111" t="s">
        <v>172</v>
      </c>
      <c r="I14918" s="111" t="s">
        <v>180</v>
      </c>
      <c r="J14918" t="str">
        <f t="shared" si="466"/>
        <v>5026SkogOrganisk jordBarskogHøy</v>
      </c>
      <c r="K14918" s="111">
        <v>-2.5184559031994138</v>
      </c>
      <c r="L14918" s="111">
        <v>0.92784825435236762</v>
      </c>
      <c r="M14918" s="111">
        <v>0.46518126042825314</v>
      </c>
      <c r="N14918" s="112">
        <f t="shared" si="467"/>
        <v>-1.1254263884187932</v>
      </c>
    </row>
    <row r="14919" spans="1:14" x14ac:dyDescent="0.25">
      <c r="A14919" s="111" t="s">
        <v>985</v>
      </c>
      <c r="B14919" s="111">
        <f>INDEX(kommuner!C:C,MATCH(_xlfn.NUMBERVALUE(A14919),kommuner!B:B,0))</f>
        <v>5026</v>
      </c>
      <c r="C14919" s="111" t="s">
        <v>127</v>
      </c>
      <c r="D14919" s="111" t="s">
        <v>127</v>
      </c>
      <c r="E14919" s="111" t="s">
        <v>123</v>
      </c>
      <c r="F14919" s="111" t="s">
        <v>172</v>
      </c>
      <c r="G14919" s="111" t="s">
        <v>167</v>
      </c>
      <c r="H14919" s="111" t="s">
        <v>172</v>
      </c>
      <c r="I14919" s="111" t="s">
        <v>167</v>
      </c>
      <c r="J14919" t="str">
        <f t="shared" si="466"/>
        <v>5026SkogOrganisk jordBarskogImpediment</v>
      </c>
      <c r="K14919" s="111">
        <v>-0.17137422385314094</v>
      </c>
      <c r="L14919" s="111">
        <v>0.92784825435236762</v>
      </c>
      <c r="M14919" s="111">
        <v>0.46510463492953991</v>
      </c>
      <c r="N14919" s="112">
        <f t="shared" si="467"/>
        <v>1.2215786654287666</v>
      </c>
    </row>
    <row r="14920" spans="1:14" x14ac:dyDescent="0.25">
      <c r="A14920" s="111" t="s">
        <v>985</v>
      </c>
      <c r="B14920" s="111">
        <f>INDEX(kommuner!C:C,MATCH(_xlfn.NUMBERVALUE(A14920),kommuner!B:B,0))</f>
        <v>5026</v>
      </c>
      <c r="C14920" s="111" t="s">
        <v>127</v>
      </c>
      <c r="D14920" s="111" t="s">
        <v>127</v>
      </c>
      <c r="E14920" s="111" t="s">
        <v>123</v>
      </c>
      <c r="F14920" s="111" t="s">
        <v>172</v>
      </c>
      <c r="G14920" s="111" t="s">
        <v>190</v>
      </c>
      <c r="H14920" s="111" t="s">
        <v>172</v>
      </c>
      <c r="I14920" s="111" t="s">
        <v>190</v>
      </c>
      <c r="J14920" t="str">
        <f t="shared" si="466"/>
        <v>5026SkogOrganisk jordBarskogLav</v>
      </c>
      <c r="K14920" s="111">
        <v>-0.50666953101693391</v>
      </c>
      <c r="L14920" s="111">
        <v>0.92784825435236762</v>
      </c>
      <c r="M14920" s="111">
        <v>0.46510463492953991</v>
      </c>
      <c r="N14920" s="112">
        <f t="shared" si="467"/>
        <v>0.88628335826497362</v>
      </c>
    </row>
    <row r="14921" spans="1:14" x14ac:dyDescent="0.25">
      <c r="A14921" s="111" t="s">
        <v>985</v>
      </c>
      <c r="B14921" s="111">
        <f>INDEX(kommuner!C:C,MATCH(_xlfn.NUMBERVALUE(A14921),kommuner!B:B,0))</f>
        <v>5026</v>
      </c>
      <c r="C14921" s="111" t="s">
        <v>127</v>
      </c>
      <c r="D14921" s="111" t="s">
        <v>127</v>
      </c>
      <c r="E14921" s="111" t="s">
        <v>123</v>
      </c>
      <c r="F14921" s="111" t="s">
        <v>172</v>
      </c>
      <c r="G14921" s="111" t="s">
        <v>173</v>
      </c>
      <c r="H14921" s="111" t="s">
        <v>172</v>
      </c>
      <c r="I14921" s="111" t="s">
        <v>173</v>
      </c>
      <c r="J14921" t="str">
        <f t="shared" si="466"/>
        <v>5026SkogOrganisk jordBarskogMiddels</v>
      </c>
      <c r="K14921" s="111">
        <v>-1.5571490961494638</v>
      </c>
      <c r="L14921" s="111">
        <v>0.92784825435236762</v>
      </c>
      <c r="M14921" s="111">
        <v>0.46518126042825314</v>
      </c>
      <c r="N14921" s="112">
        <f t="shared" si="467"/>
        <v>-0.16411958136884308</v>
      </c>
    </row>
    <row r="14922" spans="1:14" x14ac:dyDescent="0.25">
      <c r="A14922" s="111" t="s">
        <v>985</v>
      </c>
      <c r="B14922" s="111">
        <f>INDEX(kommuner!C:C,MATCH(_xlfn.NUMBERVALUE(A14922),kommuner!B:B,0))</f>
        <v>5026</v>
      </c>
      <c r="C14922" s="111" t="s">
        <v>127</v>
      </c>
      <c r="D14922" s="111" t="s">
        <v>127</v>
      </c>
      <c r="E14922" s="111" t="s">
        <v>123</v>
      </c>
      <c r="F14922" s="111" t="s">
        <v>172</v>
      </c>
      <c r="G14922" s="111" t="s">
        <v>186</v>
      </c>
      <c r="H14922" s="111" t="s">
        <v>172</v>
      </c>
      <c r="I14922" s="111" t="s">
        <v>186</v>
      </c>
      <c r="J14922" t="str">
        <f t="shared" si="466"/>
        <v>5026SkogOrganisk jordBarskogSærs høy</v>
      </c>
      <c r="K14922" s="111">
        <v>2.5548655235722699</v>
      </c>
      <c r="L14922" s="111">
        <v>0.92784825435236762</v>
      </c>
      <c r="M14922" s="111">
        <v>0.46518126042825314</v>
      </c>
      <c r="N14922" s="112">
        <f t="shared" si="467"/>
        <v>3.9478950383528906</v>
      </c>
    </row>
    <row r="14923" spans="1:14" x14ac:dyDescent="0.25">
      <c r="A14923" s="111" t="s">
        <v>985</v>
      </c>
      <c r="B14923" s="111">
        <f>INDEX(kommuner!C:C,MATCH(_xlfn.NUMBERVALUE(A14923),kommuner!B:B,0))</f>
        <v>5026</v>
      </c>
      <c r="C14923" s="111" t="s">
        <v>127</v>
      </c>
      <c r="D14923" s="111" t="s">
        <v>127</v>
      </c>
      <c r="E14923" s="111" t="s">
        <v>123</v>
      </c>
      <c r="F14923" s="111" t="s">
        <v>179</v>
      </c>
      <c r="G14923" s="111" t="s">
        <v>180</v>
      </c>
      <c r="H14923" s="111" t="s">
        <v>179</v>
      </c>
      <c r="I14923" s="111" t="s">
        <v>180</v>
      </c>
      <c r="J14923" t="str">
        <f t="shared" si="466"/>
        <v>5026SkogOrganisk jordBlandingsskogHøy</v>
      </c>
      <c r="K14923" s="111">
        <v>-5.5554344456832343</v>
      </c>
      <c r="L14923" s="111">
        <v>0.92784825435236762</v>
      </c>
      <c r="M14923" s="111">
        <v>0.46510463492953991</v>
      </c>
      <c r="N14923" s="112">
        <f t="shared" si="467"/>
        <v>-4.1624815564013264</v>
      </c>
    </row>
    <row r="14924" spans="1:14" x14ac:dyDescent="0.25">
      <c r="A14924" s="111" t="s">
        <v>985</v>
      </c>
      <c r="B14924" s="111">
        <f>INDEX(kommuner!C:C,MATCH(_xlfn.NUMBERVALUE(A14924),kommuner!B:B,0))</f>
        <v>5026</v>
      </c>
      <c r="C14924" s="111" t="s">
        <v>127</v>
      </c>
      <c r="D14924" s="111" t="s">
        <v>127</v>
      </c>
      <c r="E14924" s="111" t="s">
        <v>123</v>
      </c>
      <c r="F14924" s="111" t="s">
        <v>179</v>
      </c>
      <c r="G14924" s="111" t="s">
        <v>167</v>
      </c>
      <c r="H14924" s="111" t="s">
        <v>179</v>
      </c>
      <c r="I14924" s="111" t="s">
        <v>167</v>
      </c>
      <c r="J14924" t="str">
        <f t="shared" si="466"/>
        <v>5026SkogOrganisk jordBlandingsskogImpediment</v>
      </c>
      <c r="K14924" s="111">
        <v>-0.28586344175800005</v>
      </c>
      <c r="L14924" s="111">
        <v>0.92784825435236762</v>
      </c>
      <c r="M14924" s="111">
        <v>0.46510463492953991</v>
      </c>
      <c r="N14924" s="112">
        <f t="shared" si="467"/>
        <v>1.1070894475239075</v>
      </c>
    </row>
    <row r="14925" spans="1:14" x14ac:dyDescent="0.25">
      <c r="A14925" s="111" t="s">
        <v>985</v>
      </c>
      <c r="B14925" s="111">
        <f>INDEX(kommuner!C:C,MATCH(_xlfn.NUMBERVALUE(A14925),kommuner!B:B,0))</f>
        <v>5026</v>
      </c>
      <c r="C14925" s="111" t="s">
        <v>127</v>
      </c>
      <c r="D14925" s="111" t="s">
        <v>127</v>
      </c>
      <c r="E14925" s="111" t="s">
        <v>123</v>
      </c>
      <c r="F14925" s="111" t="s">
        <v>179</v>
      </c>
      <c r="G14925" s="111" t="s">
        <v>190</v>
      </c>
      <c r="H14925" s="111" t="s">
        <v>179</v>
      </c>
      <c r="I14925" s="111" t="s">
        <v>190</v>
      </c>
      <c r="J14925" t="str">
        <f t="shared" si="466"/>
        <v>5026SkogOrganisk jordBlandingsskogLav</v>
      </c>
      <c r="K14925" s="111">
        <v>-1.2347339377887629</v>
      </c>
      <c r="L14925" s="111">
        <v>0.92784825435236762</v>
      </c>
      <c r="M14925" s="111">
        <v>0.46510463492953991</v>
      </c>
      <c r="N14925" s="112">
        <f t="shared" si="467"/>
        <v>0.15821895149314458</v>
      </c>
    </row>
    <row r="14926" spans="1:14" x14ac:dyDescent="0.25">
      <c r="A14926" s="111" t="s">
        <v>985</v>
      </c>
      <c r="B14926" s="111">
        <f>INDEX(kommuner!C:C,MATCH(_xlfn.NUMBERVALUE(A14926),kommuner!B:B,0))</f>
        <v>5026</v>
      </c>
      <c r="C14926" s="111" t="s">
        <v>127</v>
      </c>
      <c r="D14926" s="111" t="s">
        <v>127</v>
      </c>
      <c r="E14926" s="111" t="s">
        <v>123</v>
      </c>
      <c r="F14926" s="111" t="s">
        <v>179</v>
      </c>
      <c r="G14926" s="111" t="s">
        <v>173</v>
      </c>
      <c r="H14926" s="111" t="s">
        <v>179</v>
      </c>
      <c r="I14926" s="111" t="s">
        <v>173</v>
      </c>
      <c r="J14926" t="str">
        <f t="shared" si="466"/>
        <v>5026SkogOrganisk jordBlandingsskogMiddels</v>
      </c>
      <c r="K14926" s="111">
        <v>-2.4239591752717748</v>
      </c>
      <c r="L14926" s="111">
        <v>0.92784825435236762</v>
      </c>
      <c r="M14926" s="111">
        <v>0.46510463492953991</v>
      </c>
      <c r="N14926" s="112">
        <f t="shared" si="467"/>
        <v>-1.0310062859898674</v>
      </c>
    </row>
    <row r="14927" spans="1:14" x14ac:dyDescent="0.25">
      <c r="A14927" s="111" t="s">
        <v>985</v>
      </c>
      <c r="B14927" s="111">
        <f>INDEX(kommuner!C:C,MATCH(_xlfn.NUMBERVALUE(A14927),kommuner!B:B,0))</f>
        <v>5026</v>
      </c>
      <c r="C14927" s="111" t="s">
        <v>127</v>
      </c>
      <c r="D14927" s="111" t="s">
        <v>127</v>
      </c>
      <c r="E14927" s="111" t="s">
        <v>123</v>
      </c>
      <c r="F14927" s="111" t="s">
        <v>179</v>
      </c>
      <c r="G14927" s="111" t="s">
        <v>186</v>
      </c>
      <c r="H14927" s="111" t="s">
        <v>179</v>
      </c>
      <c r="I14927" s="111" t="s">
        <v>186</v>
      </c>
      <c r="J14927" t="str">
        <f t="shared" si="466"/>
        <v>5026SkogOrganisk jordBlandingsskogSærs høy</v>
      </c>
      <c r="K14927" s="111">
        <v>-1.5726115302258048</v>
      </c>
      <c r="L14927" s="111">
        <v>0.92784825435236762</v>
      </c>
      <c r="M14927" s="111">
        <v>0.46510463492953991</v>
      </c>
      <c r="N14927" s="112">
        <f t="shared" si="467"/>
        <v>-0.17965864094389727</v>
      </c>
    </row>
    <row r="14928" spans="1:14" x14ac:dyDescent="0.25">
      <c r="A14928" s="111" t="s">
        <v>985</v>
      </c>
      <c r="B14928" s="111">
        <f>INDEX(kommuner!C:C,MATCH(_xlfn.NUMBERVALUE(A14928),kommuner!B:B,0))</f>
        <v>5026</v>
      </c>
      <c r="C14928" s="111" t="s">
        <v>127</v>
      </c>
      <c r="D14928" s="111" t="s">
        <v>127</v>
      </c>
      <c r="E14928" s="111" t="s">
        <v>123</v>
      </c>
      <c r="F14928" s="111" t="s">
        <v>185</v>
      </c>
      <c r="G14928" s="111" t="s">
        <v>180</v>
      </c>
      <c r="H14928" s="111" t="s">
        <v>185</v>
      </c>
      <c r="I14928" s="111" t="s">
        <v>180</v>
      </c>
      <c r="J14928" t="str">
        <f t="shared" si="466"/>
        <v>5026SkogOrganisk jordLauvskogHøy</v>
      </c>
      <c r="K14928" s="111">
        <v>-1.9913688882377358</v>
      </c>
      <c r="L14928" s="111">
        <v>0.92784825435236762</v>
      </c>
      <c r="M14928" s="111">
        <v>0.46510463492953991</v>
      </c>
      <c r="N14928" s="112">
        <f t="shared" si="467"/>
        <v>-0.59841599895582831</v>
      </c>
    </row>
    <row r="14929" spans="1:14" x14ac:dyDescent="0.25">
      <c r="A14929" s="111" t="s">
        <v>985</v>
      </c>
      <c r="B14929" s="111">
        <f>INDEX(kommuner!C:C,MATCH(_xlfn.NUMBERVALUE(A14929),kommuner!B:B,0))</f>
        <v>5026</v>
      </c>
      <c r="C14929" s="111" t="s">
        <v>127</v>
      </c>
      <c r="D14929" s="111" t="s">
        <v>127</v>
      </c>
      <c r="E14929" s="111" t="s">
        <v>123</v>
      </c>
      <c r="F14929" s="111" t="s">
        <v>185</v>
      </c>
      <c r="G14929" s="111" t="s">
        <v>167</v>
      </c>
      <c r="H14929" s="111" t="s">
        <v>185</v>
      </c>
      <c r="I14929" s="111" t="s">
        <v>167</v>
      </c>
      <c r="J14929" t="str">
        <f t="shared" si="466"/>
        <v>5026SkogOrganisk jordLauvskogImpediment</v>
      </c>
      <c r="K14929" s="111">
        <v>0.35000626494250675</v>
      </c>
      <c r="L14929" s="111">
        <v>0.92784825435236762</v>
      </c>
      <c r="M14929" s="111">
        <v>0.46510463492953991</v>
      </c>
      <c r="N14929" s="112">
        <f t="shared" si="467"/>
        <v>1.7429591542244141</v>
      </c>
    </row>
    <row r="14930" spans="1:14" x14ac:dyDescent="0.25">
      <c r="A14930" s="111" t="s">
        <v>985</v>
      </c>
      <c r="B14930" s="111">
        <f>INDEX(kommuner!C:C,MATCH(_xlfn.NUMBERVALUE(A14930),kommuner!B:B,0))</f>
        <v>5026</v>
      </c>
      <c r="C14930" s="111" t="s">
        <v>127</v>
      </c>
      <c r="D14930" s="111" t="s">
        <v>127</v>
      </c>
      <c r="E14930" s="111" t="s">
        <v>123</v>
      </c>
      <c r="F14930" s="111" t="s">
        <v>185</v>
      </c>
      <c r="G14930" s="111" t="s">
        <v>190</v>
      </c>
      <c r="H14930" s="111" t="s">
        <v>185</v>
      </c>
      <c r="I14930" s="111" t="s">
        <v>190</v>
      </c>
      <c r="J14930" t="str">
        <f t="shared" si="466"/>
        <v>5026SkogOrganisk jordLauvskogLav</v>
      </c>
      <c r="K14930" s="111">
        <v>1.1144075558526714</v>
      </c>
      <c r="L14930" s="111">
        <v>0.92784825435236762</v>
      </c>
      <c r="M14930" s="111">
        <v>0.46510463492953991</v>
      </c>
      <c r="N14930" s="112">
        <f t="shared" si="467"/>
        <v>2.5073604451345788</v>
      </c>
    </row>
    <row r="14931" spans="1:14" x14ac:dyDescent="0.25">
      <c r="A14931" s="111" t="s">
        <v>985</v>
      </c>
      <c r="B14931" s="111">
        <f>INDEX(kommuner!C:C,MATCH(_xlfn.NUMBERVALUE(A14931),kommuner!B:B,0))</f>
        <v>5026</v>
      </c>
      <c r="C14931" s="111" t="s">
        <v>127</v>
      </c>
      <c r="D14931" s="111" t="s">
        <v>127</v>
      </c>
      <c r="E14931" s="111" t="s">
        <v>123</v>
      </c>
      <c r="F14931" s="111" t="s">
        <v>185</v>
      </c>
      <c r="G14931" s="111" t="s">
        <v>173</v>
      </c>
      <c r="H14931" s="111" t="s">
        <v>185</v>
      </c>
      <c r="I14931" s="111" t="s">
        <v>173</v>
      </c>
      <c r="J14931" t="str">
        <f t="shared" si="466"/>
        <v>5026SkogOrganisk jordLauvskogMiddels</v>
      </c>
      <c r="K14931" s="111">
        <v>-0.62664468270982987</v>
      </c>
      <c r="L14931" s="111">
        <v>0.92784825435236762</v>
      </c>
      <c r="M14931" s="111">
        <v>0.46510463492953991</v>
      </c>
      <c r="N14931" s="112">
        <f t="shared" si="467"/>
        <v>0.76630820657207765</v>
      </c>
    </row>
    <row r="14932" spans="1:14" x14ac:dyDescent="0.25">
      <c r="A14932" s="111" t="s">
        <v>985</v>
      </c>
      <c r="B14932" s="111">
        <f>INDEX(kommuner!C:C,MATCH(_xlfn.NUMBERVALUE(A14932),kommuner!B:B,0))</f>
        <v>5026</v>
      </c>
      <c r="C14932" s="111" t="s">
        <v>127</v>
      </c>
      <c r="D14932" s="111" t="s">
        <v>127</v>
      </c>
      <c r="E14932" s="111" t="s">
        <v>123</v>
      </c>
      <c r="F14932" s="111" t="s">
        <v>185</v>
      </c>
      <c r="G14932" s="111" t="s">
        <v>186</v>
      </c>
      <c r="H14932" s="111" t="s">
        <v>185</v>
      </c>
      <c r="I14932" s="111" t="s">
        <v>186</v>
      </c>
      <c r="J14932" t="str">
        <f t="shared" si="466"/>
        <v>5026SkogOrganisk jordLauvskogSærs høy</v>
      </c>
      <c r="K14932" s="111">
        <v>-1.8997279926091779</v>
      </c>
      <c r="L14932" s="111">
        <v>0.92784825435236762</v>
      </c>
      <c r="M14932" s="111">
        <v>0.46510463492953991</v>
      </c>
      <c r="N14932" s="112">
        <f t="shared" si="467"/>
        <v>-0.50677510332727038</v>
      </c>
    </row>
    <row r="14933" spans="1:14" x14ac:dyDescent="0.25">
      <c r="A14933" s="111" t="s">
        <v>985</v>
      </c>
      <c r="B14933" s="111">
        <f>INDEX(kommuner!C:C,MATCH(_xlfn.NUMBERVALUE(A14933),kommuner!B:B,0))</f>
        <v>5026</v>
      </c>
      <c r="C14933" s="111" t="s">
        <v>83</v>
      </c>
      <c r="D14933" s="111" t="s">
        <v>83</v>
      </c>
      <c r="E14933" s="111" t="s">
        <v>126</v>
      </c>
      <c r="F14933" s="111" t="s">
        <v>139</v>
      </c>
      <c r="G14933" s="111" t="s">
        <v>139</v>
      </c>
      <c r="H14933" s="111" t="s">
        <v>139</v>
      </c>
      <c r="I14933" s="111" t="s">
        <v>139</v>
      </c>
      <c r="J14933" t="str">
        <f t="shared" si="466"/>
        <v>5026Utbygd arealMineraljord</v>
      </c>
      <c r="K14933" s="111">
        <v>-0.30524336409547759</v>
      </c>
      <c r="L14933" s="111">
        <v>0</v>
      </c>
      <c r="M14933" s="111">
        <v>1.303047089454229E-2</v>
      </c>
      <c r="N14933" s="112">
        <f t="shared" si="467"/>
        <v>-0.2922128932009353</v>
      </c>
    </row>
    <row r="14934" spans="1:14" x14ac:dyDescent="0.25">
      <c r="A14934" s="111" t="s">
        <v>985</v>
      </c>
      <c r="B14934" s="111">
        <f>INDEX(kommuner!C:C,MATCH(_xlfn.NUMBERVALUE(A14934),kommuner!B:B,0))</f>
        <v>5026</v>
      </c>
      <c r="C14934" s="111" t="s">
        <v>83</v>
      </c>
      <c r="D14934" s="111" t="s">
        <v>83</v>
      </c>
      <c r="E14934" s="111" t="s">
        <v>123</v>
      </c>
      <c r="F14934" s="111" t="s">
        <v>139</v>
      </c>
      <c r="G14934" s="111" t="s">
        <v>139</v>
      </c>
      <c r="H14934" s="111" t="s">
        <v>139</v>
      </c>
      <c r="I14934" s="111" t="s">
        <v>139</v>
      </c>
      <c r="J14934" t="str">
        <f t="shared" si="466"/>
        <v>5026Utbygd arealOrganisk jord</v>
      </c>
      <c r="K14934" s="111">
        <v>29.011421395201612</v>
      </c>
      <c r="L14934" s="111">
        <v>0</v>
      </c>
      <c r="M14934" s="111">
        <v>1.303047089454229E-2</v>
      </c>
      <c r="N14934" s="112">
        <f t="shared" si="467"/>
        <v>29.024451866096154</v>
      </c>
    </row>
    <row r="14935" spans="1:14" x14ac:dyDescent="0.25">
      <c r="A14935" s="111" t="s">
        <v>985</v>
      </c>
      <c r="B14935" s="111">
        <f>INDEX(kommuner!C:C,MATCH(_xlfn.NUMBERVALUE(A14935),kommuner!B:B,0))</f>
        <v>5026</v>
      </c>
      <c r="C14935" s="111" t="s">
        <v>181</v>
      </c>
      <c r="D14935" s="111" t="s">
        <v>181</v>
      </c>
      <c r="E14935" s="111" t="s">
        <v>123</v>
      </c>
      <c r="F14935" s="111" t="s">
        <v>139</v>
      </c>
      <c r="G14935" s="111" t="s">
        <v>139</v>
      </c>
      <c r="H14935" s="111" t="s">
        <v>139</v>
      </c>
      <c r="I14935" s="111" t="s">
        <v>139</v>
      </c>
      <c r="J14935" t="str">
        <f t="shared" si="466"/>
        <v>5026Vann og myrOrganisk jord</v>
      </c>
      <c r="K14935" s="111">
        <v>-0.29766799726667431</v>
      </c>
      <c r="L14935" s="111">
        <v>0</v>
      </c>
      <c r="M14935" s="111">
        <v>0</v>
      </c>
      <c r="N14935" s="112">
        <f t="shared" si="467"/>
        <v>-0.29766799726667431</v>
      </c>
    </row>
    <row r="14936" spans="1:14" x14ac:dyDescent="0.25">
      <c r="A14936" s="111" t="s">
        <v>986</v>
      </c>
      <c r="B14936" s="111">
        <f>INDEX(kommuner!C:C,MATCH(_xlfn.NUMBERVALUE(A14936),kommuner!B:B,0))</f>
        <v>5027</v>
      </c>
      <c r="C14936" s="111" t="s">
        <v>82</v>
      </c>
      <c r="D14936" s="111" t="s">
        <v>82</v>
      </c>
      <c r="E14936" s="111" t="s">
        <v>126</v>
      </c>
      <c r="F14936" s="111" t="s">
        <v>139</v>
      </c>
      <c r="G14936" s="111" t="s">
        <v>139</v>
      </c>
      <c r="H14936" s="111" t="s">
        <v>139</v>
      </c>
      <c r="I14936" s="111" t="s">
        <v>139</v>
      </c>
      <c r="J14936" t="str">
        <f t="shared" si="466"/>
        <v>5027Annen utmarkMineraljord</v>
      </c>
      <c r="K14936" s="111">
        <v>-7.1122377479755403E-2</v>
      </c>
      <c r="L14936" s="111">
        <v>0</v>
      </c>
      <c r="M14936" s="111">
        <v>0</v>
      </c>
      <c r="N14936" s="112">
        <f t="shared" si="467"/>
        <v>-7.1122377479755403E-2</v>
      </c>
    </row>
    <row r="14937" spans="1:14" x14ac:dyDescent="0.25">
      <c r="A14937" s="111" t="s">
        <v>986</v>
      </c>
      <c r="B14937" s="111">
        <f>INDEX(kommuner!C:C,MATCH(_xlfn.NUMBERVALUE(A14937),kommuner!B:B,0))</f>
        <v>5027</v>
      </c>
      <c r="C14937" s="111" t="s">
        <v>121</v>
      </c>
      <c r="D14937" s="111" t="s">
        <v>121</v>
      </c>
      <c r="E14937" s="111" t="s">
        <v>126</v>
      </c>
      <c r="F14937" s="111" t="s">
        <v>139</v>
      </c>
      <c r="G14937" s="111" t="s">
        <v>139</v>
      </c>
      <c r="H14937" s="111" t="s">
        <v>139</v>
      </c>
      <c r="I14937" s="111" t="s">
        <v>139</v>
      </c>
      <c r="J14937" t="str">
        <f t="shared" si="466"/>
        <v>5027BeiteMineraljord</v>
      </c>
      <c r="K14937" s="111">
        <v>-0.96338340838695502</v>
      </c>
      <c r="L14937" s="111">
        <v>0</v>
      </c>
      <c r="M14937" s="111">
        <v>1.2448711246839999E-7</v>
      </c>
      <c r="N14937" s="112">
        <f t="shared" si="467"/>
        <v>-0.96338328389984251</v>
      </c>
    </row>
    <row r="14938" spans="1:14" x14ac:dyDescent="0.25">
      <c r="A14938" s="111" t="s">
        <v>986</v>
      </c>
      <c r="B14938" s="111">
        <f>INDEX(kommuner!C:C,MATCH(_xlfn.NUMBERVALUE(A14938),kommuner!B:B,0))</f>
        <v>5027</v>
      </c>
      <c r="C14938" s="111" t="s">
        <v>121</v>
      </c>
      <c r="D14938" s="111" t="s">
        <v>121</v>
      </c>
      <c r="E14938" s="111" t="s">
        <v>123</v>
      </c>
      <c r="F14938" s="111" t="s">
        <v>139</v>
      </c>
      <c r="G14938" s="111" t="s">
        <v>139</v>
      </c>
      <c r="H14938" s="111" t="s">
        <v>139</v>
      </c>
      <c r="I14938" s="111" t="s">
        <v>139</v>
      </c>
      <c r="J14938" t="str">
        <f t="shared" si="466"/>
        <v>5027BeiteOrganisk jord</v>
      </c>
      <c r="K14938" s="111">
        <v>12.077525935985037</v>
      </c>
      <c r="L14938" s="111">
        <v>1.6412500000000001</v>
      </c>
      <c r="M14938" s="111">
        <v>0</v>
      </c>
      <c r="N14938" s="112">
        <f t="shared" si="467"/>
        <v>13.718775935985036</v>
      </c>
    </row>
    <row r="14939" spans="1:14" x14ac:dyDescent="0.25">
      <c r="A14939" s="111" t="s">
        <v>986</v>
      </c>
      <c r="B14939" s="111">
        <f>INDEX(kommuner!C:C,MATCH(_xlfn.NUMBERVALUE(A14939),kommuner!B:B,0))</f>
        <v>5027</v>
      </c>
      <c r="C14939" s="111" t="s">
        <v>84</v>
      </c>
      <c r="D14939" s="111" t="s">
        <v>84</v>
      </c>
      <c r="E14939" s="111" t="s">
        <v>126</v>
      </c>
      <c r="F14939" s="111" t="s">
        <v>139</v>
      </c>
      <c r="G14939" s="111" t="s">
        <v>139</v>
      </c>
      <c r="H14939" s="111" t="s">
        <v>139</v>
      </c>
      <c r="I14939" s="111" t="s">
        <v>139</v>
      </c>
      <c r="J14939" t="str">
        <f t="shared" si="466"/>
        <v>5027Dyrket markMineraljord</v>
      </c>
      <c r="K14939" s="111">
        <v>-0.19847781863867889</v>
      </c>
      <c r="L14939" s="111">
        <v>0</v>
      </c>
      <c r="M14939" s="111">
        <v>0</v>
      </c>
      <c r="N14939" s="112">
        <f t="shared" si="467"/>
        <v>-0.19847781863867889</v>
      </c>
    </row>
    <row r="14940" spans="1:14" x14ac:dyDescent="0.25">
      <c r="A14940" s="111" t="s">
        <v>986</v>
      </c>
      <c r="B14940" s="111">
        <f>INDEX(kommuner!C:C,MATCH(_xlfn.NUMBERVALUE(A14940),kommuner!B:B,0))</f>
        <v>5027</v>
      </c>
      <c r="C14940" s="111" t="s">
        <v>84</v>
      </c>
      <c r="D14940" s="111" t="s">
        <v>84</v>
      </c>
      <c r="E14940" s="111" t="s">
        <v>123</v>
      </c>
      <c r="F14940" s="111" t="s">
        <v>139</v>
      </c>
      <c r="G14940" s="111" t="s">
        <v>139</v>
      </c>
      <c r="H14940" s="111" t="s">
        <v>139</v>
      </c>
      <c r="I14940" s="111" t="s">
        <v>139</v>
      </c>
      <c r="J14940" t="str">
        <f t="shared" si="466"/>
        <v>5027Dyrket markOrganisk jord</v>
      </c>
      <c r="K14940" s="111">
        <v>28.726149366675592</v>
      </c>
      <c r="L14940" s="111">
        <v>1.45625</v>
      </c>
      <c r="M14940" s="111">
        <v>0</v>
      </c>
      <c r="N14940" s="112">
        <f t="shared" si="467"/>
        <v>30.182399366675593</v>
      </c>
    </row>
    <row r="14941" spans="1:14" x14ac:dyDescent="0.25">
      <c r="A14941" s="111" t="s">
        <v>986</v>
      </c>
      <c r="B14941" s="111">
        <f>INDEX(kommuner!C:C,MATCH(_xlfn.NUMBERVALUE(A14941),kommuner!B:B,0))</f>
        <v>5027</v>
      </c>
      <c r="C14941" s="111" t="s">
        <v>127</v>
      </c>
      <c r="D14941" s="111" t="s">
        <v>127</v>
      </c>
      <c r="E14941" s="111" t="s">
        <v>126</v>
      </c>
      <c r="F14941" s="111" t="s">
        <v>172</v>
      </c>
      <c r="G14941" s="111" t="s">
        <v>180</v>
      </c>
      <c r="H14941" s="111" t="s">
        <v>172</v>
      </c>
      <c r="I14941" s="111" t="s">
        <v>180</v>
      </c>
      <c r="J14941" t="str">
        <f t="shared" si="466"/>
        <v>5027SkogMineraljordBarskogHøy</v>
      </c>
      <c r="K14941" s="111">
        <v>-6.422849649670499</v>
      </c>
      <c r="L14941" s="111">
        <v>0.85306406685236758</v>
      </c>
      <c r="M14941" s="111">
        <v>6.4056614999681585E-2</v>
      </c>
      <c r="N14941" s="112">
        <f t="shared" si="467"/>
        <v>-5.5057289678184498</v>
      </c>
    </row>
    <row r="14942" spans="1:14" x14ac:dyDescent="0.25">
      <c r="A14942" s="111" t="s">
        <v>986</v>
      </c>
      <c r="B14942" s="111">
        <f>INDEX(kommuner!C:C,MATCH(_xlfn.NUMBERVALUE(A14942),kommuner!B:B,0))</f>
        <v>5027</v>
      </c>
      <c r="C14942" s="111" t="s">
        <v>127</v>
      </c>
      <c r="D14942" s="111" t="s">
        <v>127</v>
      </c>
      <c r="E14942" s="111" t="s">
        <v>126</v>
      </c>
      <c r="F14942" s="111" t="s">
        <v>172</v>
      </c>
      <c r="G14942" s="111" t="s">
        <v>167</v>
      </c>
      <c r="H14942" s="111" t="s">
        <v>172</v>
      </c>
      <c r="I14942" s="111" t="s">
        <v>167</v>
      </c>
      <c r="J14942" t="str">
        <f t="shared" si="466"/>
        <v>5027SkogMineraljordBarskogImpediment</v>
      </c>
      <c r="K14942" s="111">
        <v>-0.94873102042732593</v>
      </c>
      <c r="L14942" s="111">
        <v>0.85306406685236758</v>
      </c>
      <c r="M14942" s="111">
        <v>6.3979989500968365E-2</v>
      </c>
      <c r="N14942" s="112">
        <f t="shared" si="467"/>
        <v>-3.1686964073989993E-2</v>
      </c>
    </row>
    <row r="14943" spans="1:14" x14ac:dyDescent="0.25">
      <c r="A14943" s="111" t="s">
        <v>986</v>
      </c>
      <c r="B14943" s="111">
        <f>INDEX(kommuner!C:C,MATCH(_xlfn.NUMBERVALUE(A14943),kommuner!B:B,0))</f>
        <v>5027</v>
      </c>
      <c r="C14943" s="111" t="s">
        <v>127</v>
      </c>
      <c r="D14943" s="111" t="s">
        <v>127</v>
      </c>
      <c r="E14943" s="111" t="s">
        <v>126</v>
      </c>
      <c r="F14943" s="111" t="s">
        <v>172</v>
      </c>
      <c r="G14943" s="111" t="s">
        <v>190</v>
      </c>
      <c r="H14943" s="111" t="s">
        <v>172</v>
      </c>
      <c r="I14943" s="111" t="s">
        <v>190</v>
      </c>
      <c r="J14943" t="str">
        <f t="shared" si="466"/>
        <v>5027SkogMineraljordBarskogLav</v>
      </c>
      <c r="K14943" s="111">
        <v>-0.862084627791601</v>
      </c>
      <c r="L14943" s="111">
        <v>0.85306406685236758</v>
      </c>
      <c r="M14943" s="111">
        <v>6.3979989500968365E-2</v>
      </c>
      <c r="N14943" s="112">
        <f t="shared" si="467"/>
        <v>5.4959428561734941E-2</v>
      </c>
    </row>
    <row r="14944" spans="1:14" x14ac:dyDescent="0.25">
      <c r="A14944" s="111" t="s">
        <v>986</v>
      </c>
      <c r="B14944" s="111">
        <f>INDEX(kommuner!C:C,MATCH(_xlfn.NUMBERVALUE(A14944),kommuner!B:B,0))</f>
        <v>5027</v>
      </c>
      <c r="C14944" s="111" t="s">
        <v>127</v>
      </c>
      <c r="D14944" s="111" t="s">
        <v>127</v>
      </c>
      <c r="E14944" s="111" t="s">
        <v>126</v>
      </c>
      <c r="F14944" s="111" t="s">
        <v>172</v>
      </c>
      <c r="G14944" s="111" t="s">
        <v>173</v>
      </c>
      <c r="H14944" s="111" t="s">
        <v>172</v>
      </c>
      <c r="I14944" s="111" t="s">
        <v>173</v>
      </c>
      <c r="J14944" t="str">
        <f t="shared" si="466"/>
        <v>5027SkogMineraljordBarskogMiddels</v>
      </c>
      <c r="K14944" s="111">
        <v>-3.6406993276041288</v>
      </c>
      <c r="L14944" s="111">
        <v>0.85306406685236758</v>
      </c>
      <c r="M14944" s="111">
        <v>6.4056614999681585E-2</v>
      </c>
      <c r="N14944" s="112">
        <f t="shared" si="467"/>
        <v>-2.7235786457520796</v>
      </c>
    </row>
    <row r="14945" spans="1:14" x14ac:dyDescent="0.25">
      <c r="A14945" s="111" t="s">
        <v>986</v>
      </c>
      <c r="B14945" s="111">
        <f>INDEX(kommuner!C:C,MATCH(_xlfn.NUMBERVALUE(A14945),kommuner!B:B,0))</f>
        <v>5027</v>
      </c>
      <c r="C14945" s="111" t="s">
        <v>127</v>
      </c>
      <c r="D14945" s="111" t="s">
        <v>127</v>
      </c>
      <c r="E14945" s="111" t="s">
        <v>126</v>
      </c>
      <c r="F14945" s="111" t="s">
        <v>172</v>
      </c>
      <c r="G14945" s="111" t="s">
        <v>186</v>
      </c>
      <c r="H14945" s="111" t="s">
        <v>172</v>
      </c>
      <c r="I14945" s="111" t="s">
        <v>186</v>
      </c>
      <c r="J14945" t="str">
        <f t="shared" si="466"/>
        <v>5027SkogMineraljordBarskogSærs høy</v>
      </c>
      <c r="K14945" s="111">
        <v>0.12072674540874306</v>
      </c>
      <c r="L14945" s="111">
        <v>0.85306406685236758</v>
      </c>
      <c r="M14945" s="111">
        <v>6.4056614999681585E-2</v>
      </c>
      <c r="N14945" s="112">
        <f t="shared" si="467"/>
        <v>1.0378474272607923</v>
      </c>
    </row>
    <row r="14946" spans="1:14" x14ac:dyDescent="0.25">
      <c r="A14946" s="111" t="s">
        <v>986</v>
      </c>
      <c r="B14946" s="111">
        <f>INDEX(kommuner!C:C,MATCH(_xlfn.NUMBERVALUE(A14946),kommuner!B:B,0))</f>
        <v>5027</v>
      </c>
      <c r="C14946" s="111" t="s">
        <v>127</v>
      </c>
      <c r="D14946" s="111" t="s">
        <v>127</v>
      </c>
      <c r="E14946" s="111" t="s">
        <v>126</v>
      </c>
      <c r="F14946" s="111" t="s">
        <v>179</v>
      </c>
      <c r="G14946" s="111" t="s">
        <v>180</v>
      </c>
      <c r="H14946" s="111" t="s">
        <v>179</v>
      </c>
      <c r="I14946" s="111" t="s">
        <v>180</v>
      </c>
      <c r="J14946" t="str">
        <f t="shared" si="466"/>
        <v>5027SkogMineraljordBlandingsskogHøy</v>
      </c>
      <c r="K14946" s="111">
        <v>-7.1939050909469406</v>
      </c>
      <c r="L14946" s="111">
        <v>0.85306406685236758</v>
      </c>
      <c r="M14946" s="111">
        <v>6.3979989500968365E-2</v>
      </c>
      <c r="N14946" s="112">
        <f t="shared" si="467"/>
        <v>-6.2768610345936047</v>
      </c>
    </row>
    <row r="14947" spans="1:14" x14ac:dyDescent="0.25">
      <c r="A14947" s="111" t="s">
        <v>986</v>
      </c>
      <c r="B14947" s="111">
        <f>INDEX(kommuner!C:C,MATCH(_xlfn.NUMBERVALUE(A14947),kommuner!B:B,0))</f>
        <v>5027</v>
      </c>
      <c r="C14947" s="111" t="s">
        <v>127</v>
      </c>
      <c r="D14947" s="111" t="s">
        <v>127</v>
      </c>
      <c r="E14947" s="111" t="s">
        <v>126</v>
      </c>
      <c r="F14947" s="111" t="s">
        <v>179</v>
      </c>
      <c r="G14947" s="111" t="s">
        <v>167</v>
      </c>
      <c r="H14947" s="111" t="s">
        <v>179</v>
      </c>
      <c r="I14947" s="111" t="s">
        <v>167</v>
      </c>
      <c r="J14947" t="str">
        <f t="shared" si="466"/>
        <v>5027SkogMineraljordBlandingsskogImpediment</v>
      </c>
      <c r="K14947" s="111">
        <v>-1.0519587113170448</v>
      </c>
      <c r="L14947" s="111">
        <v>0.85306406685236758</v>
      </c>
      <c r="M14947" s="111">
        <v>6.3979989500968365E-2</v>
      </c>
      <c r="N14947" s="112">
        <f t="shared" si="467"/>
        <v>-0.13491465496370883</v>
      </c>
    </row>
    <row r="14948" spans="1:14" x14ac:dyDescent="0.25">
      <c r="A14948" s="111" t="s">
        <v>986</v>
      </c>
      <c r="B14948" s="111">
        <f>INDEX(kommuner!C:C,MATCH(_xlfn.NUMBERVALUE(A14948),kommuner!B:B,0))</f>
        <v>5027</v>
      </c>
      <c r="C14948" s="111" t="s">
        <v>127</v>
      </c>
      <c r="D14948" s="111" t="s">
        <v>127</v>
      </c>
      <c r="E14948" s="111" t="s">
        <v>126</v>
      </c>
      <c r="F14948" s="111" t="s">
        <v>179</v>
      </c>
      <c r="G14948" s="111" t="s">
        <v>190</v>
      </c>
      <c r="H14948" s="111" t="s">
        <v>179</v>
      </c>
      <c r="I14948" s="111" t="s">
        <v>190</v>
      </c>
      <c r="J14948" t="str">
        <f t="shared" si="466"/>
        <v>5027SkogMineraljordBlandingsskogLav</v>
      </c>
      <c r="K14948" s="111">
        <v>-1.7812179955424279</v>
      </c>
      <c r="L14948" s="111">
        <v>0.85306406685236758</v>
      </c>
      <c r="M14948" s="111">
        <v>6.3979989500968365E-2</v>
      </c>
      <c r="N14948" s="112">
        <f t="shared" si="467"/>
        <v>-0.86417393918909191</v>
      </c>
    </row>
    <row r="14949" spans="1:14" x14ac:dyDescent="0.25">
      <c r="A14949" s="111" t="s">
        <v>986</v>
      </c>
      <c r="B14949" s="111">
        <f>INDEX(kommuner!C:C,MATCH(_xlfn.NUMBERVALUE(A14949),kommuner!B:B,0))</f>
        <v>5027</v>
      </c>
      <c r="C14949" s="111" t="s">
        <v>127</v>
      </c>
      <c r="D14949" s="111" t="s">
        <v>127</v>
      </c>
      <c r="E14949" s="111" t="s">
        <v>126</v>
      </c>
      <c r="F14949" s="111" t="s">
        <v>179</v>
      </c>
      <c r="G14949" s="111" t="s">
        <v>173</v>
      </c>
      <c r="H14949" s="111" t="s">
        <v>179</v>
      </c>
      <c r="I14949" s="111" t="s">
        <v>173</v>
      </c>
      <c r="J14949" t="str">
        <f t="shared" si="466"/>
        <v>5027SkogMineraljordBlandingsskogMiddels</v>
      </c>
      <c r="K14949" s="111">
        <v>-3.4741824145851954</v>
      </c>
      <c r="L14949" s="111">
        <v>0.85306406685236758</v>
      </c>
      <c r="M14949" s="111">
        <v>6.3979989500968365E-2</v>
      </c>
      <c r="N14949" s="112">
        <f t="shared" si="467"/>
        <v>-2.5571383582318594</v>
      </c>
    </row>
    <row r="14950" spans="1:14" x14ac:dyDescent="0.25">
      <c r="A14950" s="111" t="s">
        <v>986</v>
      </c>
      <c r="B14950" s="111">
        <f>INDEX(kommuner!C:C,MATCH(_xlfn.NUMBERVALUE(A14950),kommuner!B:B,0))</f>
        <v>5027</v>
      </c>
      <c r="C14950" s="111" t="s">
        <v>127</v>
      </c>
      <c r="D14950" s="111" t="s">
        <v>127</v>
      </c>
      <c r="E14950" s="111" t="s">
        <v>126</v>
      </c>
      <c r="F14950" s="111" t="s">
        <v>179</v>
      </c>
      <c r="G14950" s="111" t="s">
        <v>186</v>
      </c>
      <c r="H14950" s="111" t="s">
        <v>179</v>
      </c>
      <c r="I14950" s="111" t="s">
        <v>186</v>
      </c>
      <c r="J14950" t="str">
        <f t="shared" si="466"/>
        <v>5027SkogMineraljordBlandingsskogSærs høy</v>
      </c>
      <c r="K14950" s="111">
        <v>-2.9395925245326562</v>
      </c>
      <c r="L14950" s="111">
        <v>0.85306406685236758</v>
      </c>
      <c r="M14950" s="111">
        <v>6.3979989500968365E-2</v>
      </c>
      <c r="N14950" s="112">
        <f t="shared" si="467"/>
        <v>-2.0225484681793202</v>
      </c>
    </row>
    <row r="14951" spans="1:14" x14ac:dyDescent="0.25">
      <c r="A14951" s="111" t="s">
        <v>986</v>
      </c>
      <c r="B14951" s="111">
        <f>INDEX(kommuner!C:C,MATCH(_xlfn.NUMBERVALUE(A14951),kommuner!B:B,0))</f>
        <v>5027</v>
      </c>
      <c r="C14951" s="111" t="s">
        <v>127</v>
      </c>
      <c r="D14951" s="111" t="s">
        <v>127</v>
      </c>
      <c r="E14951" s="111" t="s">
        <v>126</v>
      </c>
      <c r="F14951" s="111" t="s">
        <v>185</v>
      </c>
      <c r="G14951" s="111" t="s">
        <v>180</v>
      </c>
      <c r="H14951" s="111" t="s">
        <v>185</v>
      </c>
      <c r="I14951" s="111" t="s">
        <v>180</v>
      </c>
      <c r="J14951" t="str">
        <f t="shared" si="466"/>
        <v>5027SkogMineraljordLauvskogHøy</v>
      </c>
      <c r="K14951" s="111">
        <v>-3.9961118073383664</v>
      </c>
      <c r="L14951" s="111">
        <v>0.85306406685236758</v>
      </c>
      <c r="M14951" s="111">
        <v>6.3979989500968365E-2</v>
      </c>
      <c r="N14951" s="112">
        <f t="shared" si="467"/>
        <v>-3.0790677509850304</v>
      </c>
    </row>
    <row r="14952" spans="1:14" x14ac:dyDescent="0.25">
      <c r="A14952" s="111" t="s">
        <v>986</v>
      </c>
      <c r="B14952" s="111">
        <f>INDEX(kommuner!C:C,MATCH(_xlfn.NUMBERVALUE(A14952),kommuner!B:B,0))</f>
        <v>5027</v>
      </c>
      <c r="C14952" s="111" t="s">
        <v>127</v>
      </c>
      <c r="D14952" s="111" t="s">
        <v>127</v>
      </c>
      <c r="E14952" s="111" t="s">
        <v>126</v>
      </c>
      <c r="F14952" s="111" t="s">
        <v>185</v>
      </c>
      <c r="G14952" s="111" t="s">
        <v>167</v>
      </c>
      <c r="H14952" s="111" t="s">
        <v>185</v>
      </c>
      <c r="I14952" s="111" t="s">
        <v>167</v>
      </c>
      <c r="J14952" t="str">
        <f t="shared" si="466"/>
        <v>5027SkogMineraljordLauvskogImpediment</v>
      </c>
      <c r="K14952" s="111">
        <v>-1.0417316356348201</v>
      </c>
      <c r="L14952" s="111">
        <v>0.85306406685236758</v>
      </c>
      <c r="M14952" s="111">
        <v>6.3979989500968365E-2</v>
      </c>
      <c r="N14952" s="112">
        <f t="shared" si="467"/>
        <v>-0.12468757928148413</v>
      </c>
    </row>
    <row r="14953" spans="1:14" x14ac:dyDescent="0.25">
      <c r="A14953" s="111" t="s">
        <v>986</v>
      </c>
      <c r="B14953" s="111">
        <f>INDEX(kommuner!C:C,MATCH(_xlfn.NUMBERVALUE(A14953),kommuner!B:B,0))</f>
        <v>5027</v>
      </c>
      <c r="C14953" s="111" t="s">
        <v>127</v>
      </c>
      <c r="D14953" s="111" t="s">
        <v>127</v>
      </c>
      <c r="E14953" s="111" t="s">
        <v>126</v>
      </c>
      <c r="F14953" s="111" t="s">
        <v>185</v>
      </c>
      <c r="G14953" s="111" t="s">
        <v>190</v>
      </c>
      <c r="H14953" s="111" t="s">
        <v>185</v>
      </c>
      <c r="I14953" s="111" t="s">
        <v>190</v>
      </c>
      <c r="J14953" t="str">
        <f t="shared" si="466"/>
        <v>5027SkogMineraljordLauvskogLav</v>
      </c>
      <c r="K14953" s="111">
        <v>-8.9748170935426599E-2</v>
      </c>
      <c r="L14953" s="111">
        <v>0.85306406685236758</v>
      </c>
      <c r="M14953" s="111">
        <v>6.3979989500968365E-2</v>
      </c>
      <c r="N14953" s="112">
        <f t="shared" si="467"/>
        <v>0.82729588541790933</v>
      </c>
    </row>
    <row r="14954" spans="1:14" x14ac:dyDescent="0.25">
      <c r="A14954" s="111" t="s">
        <v>986</v>
      </c>
      <c r="B14954" s="111">
        <f>INDEX(kommuner!C:C,MATCH(_xlfn.NUMBERVALUE(A14954),kommuner!B:B,0))</f>
        <v>5027</v>
      </c>
      <c r="C14954" s="111" t="s">
        <v>127</v>
      </c>
      <c r="D14954" s="111" t="s">
        <v>127</v>
      </c>
      <c r="E14954" s="111" t="s">
        <v>126</v>
      </c>
      <c r="F14954" s="111" t="s">
        <v>185</v>
      </c>
      <c r="G14954" s="111" t="s">
        <v>173</v>
      </c>
      <c r="H14954" s="111" t="s">
        <v>185</v>
      </c>
      <c r="I14954" s="111" t="s">
        <v>173</v>
      </c>
      <c r="J14954" t="str">
        <f t="shared" si="466"/>
        <v>5027SkogMineraljordLauvskogMiddels</v>
      </c>
      <c r="K14954" s="111">
        <v>-2.4407766010203638</v>
      </c>
      <c r="L14954" s="111">
        <v>0.85306406685236758</v>
      </c>
      <c r="M14954" s="111">
        <v>6.3979989500968365E-2</v>
      </c>
      <c r="N14954" s="112">
        <f t="shared" si="467"/>
        <v>-1.523732544667028</v>
      </c>
    </row>
    <row r="14955" spans="1:14" x14ac:dyDescent="0.25">
      <c r="A14955" s="111" t="s">
        <v>986</v>
      </c>
      <c r="B14955" s="111">
        <f>INDEX(kommuner!C:C,MATCH(_xlfn.NUMBERVALUE(A14955),kommuner!B:B,0))</f>
        <v>5027</v>
      </c>
      <c r="C14955" s="111" t="s">
        <v>127</v>
      </c>
      <c r="D14955" s="111" t="s">
        <v>127</v>
      </c>
      <c r="E14955" s="111" t="s">
        <v>126</v>
      </c>
      <c r="F14955" s="111" t="s">
        <v>185</v>
      </c>
      <c r="G14955" s="111" t="s">
        <v>186</v>
      </c>
      <c r="H14955" s="111" t="s">
        <v>185</v>
      </c>
      <c r="I14955" s="111" t="s">
        <v>186</v>
      </c>
      <c r="J14955" t="str">
        <f t="shared" si="466"/>
        <v>5027SkogMineraljordLauvskogSærs høy</v>
      </c>
      <c r="K14955" s="111">
        <v>-3.6560473259425113</v>
      </c>
      <c r="L14955" s="111">
        <v>0.85306406685236758</v>
      </c>
      <c r="M14955" s="111">
        <v>6.3979989500968365E-2</v>
      </c>
      <c r="N14955" s="112">
        <f t="shared" si="467"/>
        <v>-2.7390032695891753</v>
      </c>
    </row>
    <row r="14956" spans="1:14" x14ac:dyDescent="0.25">
      <c r="A14956" s="111" t="s">
        <v>986</v>
      </c>
      <c r="B14956" s="111">
        <f>INDEX(kommuner!C:C,MATCH(_xlfn.NUMBERVALUE(A14956),kommuner!B:B,0))</f>
        <v>5027</v>
      </c>
      <c r="C14956" s="111" t="s">
        <v>127</v>
      </c>
      <c r="D14956" s="111" t="s">
        <v>127</v>
      </c>
      <c r="E14956" s="111" t="s">
        <v>123</v>
      </c>
      <c r="F14956" s="111" t="s">
        <v>172</v>
      </c>
      <c r="G14956" s="111" t="s">
        <v>180</v>
      </c>
      <c r="H14956" s="111" t="s">
        <v>172</v>
      </c>
      <c r="I14956" s="111" t="s">
        <v>180</v>
      </c>
      <c r="J14956" t="str">
        <f t="shared" si="466"/>
        <v>5027SkogOrganisk jordBarskogHøy</v>
      </c>
      <c r="K14956" s="111">
        <v>-2.5184559031994138</v>
      </c>
      <c r="L14956" s="111">
        <v>0.92784825435236762</v>
      </c>
      <c r="M14956" s="111">
        <v>0.46518126042825314</v>
      </c>
      <c r="N14956" s="112">
        <f t="shared" si="467"/>
        <v>-1.1254263884187932</v>
      </c>
    </row>
    <row r="14957" spans="1:14" x14ac:dyDescent="0.25">
      <c r="A14957" s="111" t="s">
        <v>986</v>
      </c>
      <c r="B14957" s="111">
        <f>INDEX(kommuner!C:C,MATCH(_xlfn.NUMBERVALUE(A14957),kommuner!B:B,0))</f>
        <v>5027</v>
      </c>
      <c r="C14957" s="111" t="s">
        <v>127</v>
      </c>
      <c r="D14957" s="111" t="s">
        <v>127</v>
      </c>
      <c r="E14957" s="111" t="s">
        <v>123</v>
      </c>
      <c r="F14957" s="111" t="s">
        <v>172</v>
      </c>
      <c r="G14957" s="111" t="s">
        <v>167</v>
      </c>
      <c r="H14957" s="111" t="s">
        <v>172</v>
      </c>
      <c r="I14957" s="111" t="s">
        <v>167</v>
      </c>
      <c r="J14957" t="str">
        <f t="shared" si="466"/>
        <v>5027SkogOrganisk jordBarskogImpediment</v>
      </c>
      <c r="K14957" s="111">
        <v>-0.17137422385314094</v>
      </c>
      <c r="L14957" s="111">
        <v>0.92784825435236762</v>
      </c>
      <c r="M14957" s="111">
        <v>0.46510463492953991</v>
      </c>
      <c r="N14957" s="112">
        <f t="shared" si="467"/>
        <v>1.2215786654287666</v>
      </c>
    </row>
    <row r="14958" spans="1:14" x14ac:dyDescent="0.25">
      <c r="A14958" s="111" t="s">
        <v>986</v>
      </c>
      <c r="B14958" s="111">
        <f>INDEX(kommuner!C:C,MATCH(_xlfn.NUMBERVALUE(A14958),kommuner!B:B,0))</f>
        <v>5027</v>
      </c>
      <c r="C14958" s="111" t="s">
        <v>127</v>
      </c>
      <c r="D14958" s="111" t="s">
        <v>127</v>
      </c>
      <c r="E14958" s="111" t="s">
        <v>123</v>
      </c>
      <c r="F14958" s="111" t="s">
        <v>172</v>
      </c>
      <c r="G14958" s="111" t="s">
        <v>190</v>
      </c>
      <c r="H14958" s="111" t="s">
        <v>172</v>
      </c>
      <c r="I14958" s="111" t="s">
        <v>190</v>
      </c>
      <c r="J14958" t="str">
        <f t="shared" si="466"/>
        <v>5027SkogOrganisk jordBarskogLav</v>
      </c>
      <c r="K14958" s="111">
        <v>-0.50666953101693391</v>
      </c>
      <c r="L14958" s="111">
        <v>0.92784825435236762</v>
      </c>
      <c r="M14958" s="111">
        <v>0.46510463492953991</v>
      </c>
      <c r="N14958" s="112">
        <f t="shared" si="467"/>
        <v>0.88628335826497362</v>
      </c>
    </row>
    <row r="14959" spans="1:14" x14ac:dyDescent="0.25">
      <c r="A14959" s="111" t="s">
        <v>986</v>
      </c>
      <c r="B14959" s="111">
        <f>INDEX(kommuner!C:C,MATCH(_xlfn.NUMBERVALUE(A14959),kommuner!B:B,0))</f>
        <v>5027</v>
      </c>
      <c r="C14959" s="111" t="s">
        <v>127</v>
      </c>
      <c r="D14959" s="111" t="s">
        <v>127</v>
      </c>
      <c r="E14959" s="111" t="s">
        <v>123</v>
      </c>
      <c r="F14959" s="111" t="s">
        <v>172</v>
      </c>
      <c r="G14959" s="111" t="s">
        <v>173</v>
      </c>
      <c r="H14959" s="111" t="s">
        <v>172</v>
      </c>
      <c r="I14959" s="111" t="s">
        <v>173</v>
      </c>
      <c r="J14959" t="str">
        <f t="shared" si="466"/>
        <v>5027SkogOrganisk jordBarskogMiddels</v>
      </c>
      <c r="K14959" s="111">
        <v>-1.5571490961494638</v>
      </c>
      <c r="L14959" s="111">
        <v>0.92784825435236762</v>
      </c>
      <c r="M14959" s="111">
        <v>0.46518126042825314</v>
      </c>
      <c r="N14959" s="112">
        <f t="shared" si="467"/>
        <v>-0.16411958136884308</v>
      </c>
    </row>
    <row r="14960" spans="1:14" x14ac:dyDescent="0.25">
      <c r="A14960" s="111" t="s">
        <v>986</v>
      </c>
      <c r="B14960" s="111">
        <f>INDEX(kommuner!C:C,MATCH(_xlfn.NUMBERVALUE(A14960),kommuner!B:B,0))</f>
        <v>5027</v>
      </c>
      <c r="C14960" s="111" t="s">
        <v>127</v>
      </c>
      <c r="D14960" s="111" t="s">
        <v>127</v>
      </c>
      <c r="E14960" s="111" t="s">
        <v>123</v>
      </c>
      <c r="F14960" s="111" t="s">
        <v>172</v>
      </c>
      <c r="G14960" s="111" t="s">
        <v>186</v>
      </c>
      <c r="H14960" s="111" t="s">
        <v>172</v>
      </c>
      <c r="I14960" s="111" t="s">
        <v>186</v>
      </c>
      <c r="J14960" t="str">
        <f t="shared" si="466"/>
        <v>5027SkogOrganisk jordBarskogSærs høy</v>
      </c>
      <c r="K14960" s="111">
        <v>2.5548655235722699</v>
      </c>
      <c r="L14960" s="111">
        <v>0.92784825435236762</v>
      </c>
      <c r="M14960" s="111">
        <v>0.46518126042825314</v>
      </c>
      <c r="N14960" s="112">
        <f t="shared" si="467"/>
        <v>3.9478950383528906</v>
      </c>
    </row>
    <row r="14961" spans="1:14" x14ac:dyDescent="0.25">
      <c r="A14961" s="111" t="s">
        <v>986</v>
      </c>
      <c r="B14961" s="111">
        <f>INDEX(kommuner!C:C,MATCH(_xlfn.NUMBERVALUE(A14961),kommuner!B:B,0))</f>
        <v>5027</v>
      </c>
      <c r="C14961" s="111" t="s">
        <v>127</v>
      </c>
      <c r="D14961" s="111" t="s">
        <v>127</v>
      </c>
      <c r="E14961" s="111" t="s">
        <v>123</v>
      </c>
      <c r="F14961" s="111" t="s">
        <v>179</v>
      </c>
      <c r="G14961" s="111" t="s">
        <v>180</v>
      </c>
      <c r="H14961" s="111" t="s">
        <v>179</v>
      </c>
      <c r="I14961" s="111" t="s">
        <v>180</v>
      </c>
      <c r="J14961" t="str">
        <f t="shared" si="466"/>
        <v>5027SkogOrganisk jordBlandingsskogHøy</v>
      </c>
      <c r="K14961" s="111">
        <v>-5.5554344456832343</v>
      </c>
      <c r="L14961" s="111">
        <v>0.92784825435236762</v>
      </c>
      <c r="M14961" s="111">
        <v>0.46510463492953991</v>
      </c>
      <c r="N14961" s="112">
        <f t="shared" si="467"/>
        <v>-4.1624815564013264</v>
      </c>
    </row>
    <row r="14962" spans="1:14" x14ac:dyDescent="0.25">
      <c r="A14962" s="111" t="s">
        <v>986</v>
      </c>
      <c r="B14962" s="111">
        <f>INDEX(kommuner!C:C,MATCH(_xlfn.NUMBERVALUE(A14962),kommuner!B:B,0))</f>
        <v>5027</v>
      </c>
      <c r="C14962" s="111" t="s">
        <v>127</v>
      </c>
      <c r="D14962" s="111" t="s">
        <v>127</v>
      </c>
      <c r="E14962" s="111" t="s">
        <v>123</v>
      </c>
      <c r="F14962" s="111" t="s">
        <v>179</v>
      </c>
      <c r="G14962" s="111" t="s">
        <v>167</v>
      </c>
      <c r="H14962" s="111" t="s">
        <v>179</v>
      </c>
      <c r="I14962" s="111" t="s">
        <v>167</v>
      </c>
      <c r="J14962" t="str">
        <f t="shared" si="466"/>
        <v>5027SkogOrganisk jordBlandingsskogImpediment</v>
      </c>
      <c r="K14962" s="111">
        <v>-0.28586344175800005</v>
      </c>
      <c r="L14962" s="111">
        <v>0.92784825435236762</v>
      </c>
      <c r="M14962" s="111">
        <v>0.46510463492953991</v>
      </c>
      <c r="N14962" s="112">
        <f t="shared" si="467"/>
        <v>1.1070894475239075</v>
      </c>
    </row>
    <row r="14963" spans="1:14" x14ac:dyDescent="0.25">
      <c r="A14963" s="111" t="s">
        <v>986</v>
      </c>
      <c r="B14963" s="111">
        <f>INDEX(kommuner!C:C,MATCH(_xlfn.NUMBERVALUE(A14963),kommuner!B:B,0))</f>
        <v>5027</v>
      </c>
      <c r="C14963" s="111" t="s">
        <v>127</v>
      </c>
      <c r="D14963" s="111" t="s">
        <v>127</v>
      </c>
      <c r="E14963" s="111" t="s">
        <v>123</v>
      </c>
      <c r="F14963" s="111" t="s">
        <v>179</v>
      </c>
      <c r="G14963" s="111" t="s">
        <v>190</v>
      </c>
      <c r="H14963" s="111" t="s">
        <v>179</v>
      </c>
      <c r="I14963" s="111" t="s">
        <v>190</v>
      </c>
      <c r="J14963" t="str">
        <f t="shared" si="466"/>
        <v>5027SkogOrganisk jordBlandingsskogLav</v>
      </c>
      <c r="K14963" s="111">
        <v>-1.2347339377887629</v>
      </c>
      <c r="L14963" s="111">
        <v>0.92784825435236762</v>
      </c>
      <c r="M14963" s="111">
        <v>0.46510463492953991</v>
      </c>
      <c r="N14963" s="112">
        <f t="shared" si="467"/>
        <v>0.15821895149314458</v>
      </c>
    </row>
    <row r="14964" spans="1:14" x14ac:dyDescent="0.25">
      <c r="A14964" s="111" t="s">
        <v>986</v>
      </c>
      <c r="B14964" s="111">
        <f>INDEX(kommuner!C:C,MATCH(_xlfn.NUMBERVALUE(A14964),kommuner!B:B,0))</f>
        <v>5027</v>
      </c>
      <c r="C14964" s="111" t="s">
        <v>127</v>
      </c>
      <c r="D14964" s="111" t="s">
        <v>127</v>
      </c>
      <c r="E14964" s="111" t="s">
        <v>123</v>
      </c>
      <c r="F14964" s="111" t="s">
        <v>179</v>
      </c>
      <c r="G14964" s="111" t="s">
        <v>173</v>
      </c>
      <c r="H14964" s="111" t="s">
        <v>179</v>
      </c>
      <c r="I14964" s="111" t="s">
        <v>173</v>
      </c>
      <c r="J14964" t="str">
        <f t="shared" si="466"/>
        <v>5027SkogOrganisk jordBlandingsskogMiddels</v>
      </c>
      <c r="K14964" s="111">
        <v>-2.4239591752717748</v>
      </c>
      <c r="L14964" s="111">
        <v>0.92784825435236762</v>
      </c>
      <c r="M14964" s="111">
        <v>0.46510463492953991</v>
      </c>
      <c r="N14964" s="112">
        <f t="shared" si="467"/>
        <v>-1.0310062859898674</v>
      </c>
    </row>
    <row r="14965" spans="1:14" x14ac:dyDescent="0.25">
      <c r="A14965" s="111" t="s">
        <v>986</v>
      </c>
      <c r="B14965" s="111">
        <f>INDEX(kommuner!C:C,MATCH(_xlfn.NUMBERVALUE(A14965),kommuner!B:B,0))</f>
        <v>5027</v>
      </c>
      <c r="C14965" s="111" t="s">
        <v>127</v>
      </c>
      <c r="D14965" s="111" t="s">
        <v>127</v>
      </c>
      <c r="E14965" s="111" t="s">
        <v>123</v>
      </c>
      <c r="F14965" s="111" t="s">
        <v>179</v>
      </c>
      <c r="G14965" s="111" t="s">
        <v>186</v>
      </c>
      <c r="H14965" s="111" t="s">
        <v>179</v>
      </c>
      <c r="I14965" s="111" t="s">
        <v>186</v>
      </c>
      <c r="J14965" t="str">
        <f t="shared" si="466"/>
        <v>5027SkogOrganisk jordBlandingsskogSærs høy</v>
      </c>
      <c r="K14965" s="111">
        <v>-1.5726115302258048</v>
      </c>
      <c r="L14965" s="111">
        <v>0.92784825435236762</v>
      </c>
      <c r="M14965" s="111">
        <v>0.46510463492953991</v>
      </c>
      <c r="N14965" s="112">
        <f t="shared" si="467"/>
        <v>-0.17965864094389727</v>
      </c>
    </row>
    <row r="14966" spans="1:14" x14ac:dyDescent="0.25">
      <c r="A14966" s="111" t="s">
        <v>986</v>
      </c>
      <c r="B14966" s="111">
        <f>INDEX(kommuner!C:C,MATCH(_xlfn.NUMBERVALUE(A14966),kommuner!B:B,0))</f>
        <v>5027</v>
      </c>
      <c r="C14966" s="111" t="s">
        <v>127</v>
      </c>
      <c r="D14966" s="111" t="s">
        <v>127</v>
      </c>
      <c r="E14966" s="111" t="s">
        <v>123</v>
      </c>
      <c r="F14966" s="111" t="s">
        <v>185</v>
      </c>
      <c r="G14966" s="111" t="s">
        <v>180</v>
      </c>
      <c r="H14966" s="111" t="s">
        <v>185</v>
      </c>
      <c r="I14966" s="111" t="s">
        <v>180</v>
      </c>
      <c r="J14966" t="str">
        <f t="shared" si="466"/>
        <v>5027SkogOrganisk jordLauvskogHøy</v>
      </c>
      <c r="K14966" s="111">
        <v>-1.9913688882377358</v>
      </c>
      <c r="L14966" s="111">
        <v>0.92784825435236762</v>
      </c>
      <c r="M14966" s="111">
        <v>0.46510463492953991</v>
      </c>
      <c r="N14966" s="112">
        <f t="shared" si="467"/>
        <v>-0.59841599895582831</v>
      </c>
    </row>
    <row r="14967" spans="1:14" x14ac:dyDescent="0.25">
      <c r="A14967" s="111" t="s">
        <v>986</v>
      </c>
      <c r="B14967" s="111">
        <f>INDEX(kommuner!C:C,MATCH(_xlfn.NUMBERVALUE(A14967),kommuner!B:B,0))</f>
        <v>5027</v>
      </c>
      <c r="C14967" s="111" t="s">
        <v>127</v>
      </c>
      <c r="D14967" s="111" t="s">
        <v>127</v>
      </c>
      <c r="E14967" s="111" t="s">
        <v>123</v>
      </c>
      <c r="F14967" s="111" t="s">
        <v>185</v>
      </c>
      <c r="G14967" s="111" t="s">
        <v>167</v>
      </c>
      <c r="H14967" s="111" t="s">
        <v>185</v>
      </c>
      <c r="I14967" s="111" t="s">
        <v>167</v>
      </c>
      <c r="J14967" t="str">
        <f t="shared" si="466"/>
        <v>5027SkogOrganisk jordLauvskogImpediment</v>
      </c>
      <c r="K14967" s="111">
        <v>0.35000626494250675</v>
      </c>
      <c r="L14967" s="111">
        <v>0.92784825435236762</v>
      </c>
      <c r="M14967" s="111">
        <v>0.46510463492953991</v>
      </c>
      <c r="N14967" s="112">
        <f t="shared" si="467"/>
        <v>1.7429591542244141</v>
      </c>
    </row>
    <row r="14968" spans="1:14" x14ac:dyDescent="0.25">
      <c r="A14968" s="111" t="s">
        <v>986</v>
      </c>
      <c r="B14968" s="111">
        <f>INDEX(kommuner!C:C,MATCH(_xlfn.NUMBERVALUE(A14968),kommuner!B:B,0))</f>
        <v>5027</v>
      </c>
      <c r="C14968" s="111" t="s">
        <v>127</v>
      </c>
      <c r="D14968" s="111" t="s">
        <v>127</v>
      </c>
      <c r="E14968" s="111" t="s">
        <v>123</v>
      </c>
      <c r="F14968" s="111" t="s">
        <v>185</v>
      </c>
      <c r="G14968" s="111" t="s">
        <v>190</v>
      </c>
      <c r="H14968" s="111" t="s">
        <v>185</v>
      </c>
      <c r="I14968" s="111" t="s">
        <v>190</v>
      </c>
      <c r="J14968" t="str">
        <f t="shared" si="466"/>
        <v>5027SkogOrganisk jordLauvskogLav</v>
      </c>
      <c r="K14968" s="111">
        <v>1.1144075558526714</v>
      </c>
      <c r="L14968" s="111">
        <v>0.92784825435236762</v>
      </c>
      <c r="M14968" s="111">
        <v>0.46510463492953991</v>
      </c>
      <c r="N14968" s="112">
        <f t="shared" si="467"/>
        <v>2.5073604451345788</v>
      </c>
    </row>
    <row r="14969" spans="1:14" x14ac:dyDescent="0.25">
      <c r="A14969" s="111" t="s">
        <v>986</v>
      </c>
      <c r="B14969" s="111">
        <f>INDEX(kommuner!C:C,MATCH(_xlfn.NUMBERVALUE(A14969),kommuner!B:B,0))</f>
        <v>5027</v>
      </c>
      <c r="C14969" s="111" t="s">
        <v>127</v>
      </c>
      <c r="D14969" s="111" t="s">
        <v>127</v>
      </c>
      <c r="E14969" s="111" t="s">
        <v>123</v>
      </c>
      <c r="F14969" s="111" t="s">
        <v>185</v>
      </c>
      <c r="G14969" s="111" t="s">
        <v>173</v>
      </c>
      <c r="H14969" s="111" t="s">
        <v>185</v>
      </c>
      <c r="I14969" s="111" t="s">
        <v>173</v>
      </c>
      <c r="J14969" t="str">
        <f t="shared" si="466"/>
        <v>5027SkogOrganisk jordLauvskogMiddels</v>
      </c>
      <c r="K14969" s="111">
        <v>-0.62664468270982987</v>
      </c>
      <c r="L14969" s="111">
        <v>0.92784825435236762</v>
      </c>
      <c r="M14969" s="111">
        <v>0.46510463492953991</v>
      </c>
      <c r="N14969" s="112">
        <f t="shared" si="467"/>
        <v>0.76630820657207765</v>
      </c>
    </row>
    <row r="14970" spans="1:14" x14ac:dyDescent="0.25">
      <c r="A14970" s="111" t="s">
        <v>986</v>
      </c>
      <c r="B14970" s="111">
        <f>INDEX(kommuner!C:C,MATCH(_xlfn.NUMBERVALUE(A14970),kommuner!B:B,0))</f>
        <v>5027</v>
      </c>
      <c r="C14970" s="111" t="s">
        <v>127</v>
      </c>
      <c r="D14970" s="111" t="s">
        <v>127</v>
      </c>
      <c r="E14970" s="111" t="s">
        <v>123</v>
      </c>
      <c r="F14970" s="111" t="s">
        <v>185</v>
      </c>
      <c r="G14970" s="111" t="s">
        <v>186</v>
      </c>
      <c r="H14970" s="111" t="s">
        <v>185</v>
      </c>
      <c r="I14970" s="111" t="s">
        <v>186</v>
      </c>
      <c r="J14970" t="str">
        <f t="shared" si="466"/>
        <v>5027SkogOrganisk jordLauvskogSærs høy</v>
      </c>
      <c r="K14970" s="111">
        <v>-1.8997279926091779</v>
      </c>
      <c r="L14970" s="111">
        <v>0.92784825435236762</v>
      </c>
      <c r="M14970" s="111">
        <v>0.46510463492953991</v>
      </c>
      <c r="N14970" s="112">
        <f t="shared" si="467"/>
        <v>-0.50677510332727038</v>
      </c>
    </row>
    <row r="14971" spans="1:14" x14ac:dyDescent="0.25">
      <c r="A14971" s="111" t="s">
        <v>986</v>
      </c>
      <c r="B14971" s="111">
        <f>INDEX(kommuner!C:C,MATCH(_xlfn.NUMBERVALUE(A14971),kommuner!B:B,0))</f>
        <v>5027</v>
      </c>
      <c r="C14971" s="111" t="s">
        <v>83</v>
      </c>
      <c r="D14971" s="111" t="s">
        <v>83</v>
      </c>
      <c r="E14971" s="111" t="s">
        <v>126</v>
      </c>
      <c r="F14971" s="111" t="s">
        <v>139</v>
      </c>
      <c r="G14971" s="111" t="s">
        <v>139</v>
      </c>
      <c r="H14971" s="111" t="s">
        <v>139</v>
      </c>
      <c r="I14971" s="111" t="s">
        <v>139</v>
      </c>
      <c r="J14971" t="str">
        <f t="shared" si="466"/>
        <v>5027Utbygd arealMineraljord</v>
      </c>
      <c r="K14971" s="111">
        <v>-0.30524336409547759</v>
      </c>
      <c r="L14971" s="111">
        <v>0</v>
      </c>
      <c r="M14971" s="111">
        <v>1.303047089454229E-2</v>
      </c>
      <c r="N14971" s="112">
        <f t="shared" si="467"/>
        <v>-0.2922128932009353</v>
      </c>
    </row>
    <row r="14972" spans="1:14" x14ac:dyDescent="0.25">
      <c r="A14972" s="111" t="s">
        <v>986</v>
      </c>
      <c r="B14972" s="111">
        <f>INDEX(kommuner!C:C,MATCH(_xlfn.NUMBERVALUE(A14972),kommuner!B:B,0))</f>
        <v>5027</v>
      </c>
      <c r="C14972" s="111" t="s">
        <v>83</v>
      </c>
      <c r="D14972" s="111" t="s">
        <v>83</v>
      </c>
      <c r="E14972" s="111" t="s">
        <v>123</v>
      </c>
      <c r="F14972" s="111" t="s">
        <v>139</v>
      </c>
      <c r="G14972" s="111" t="s">
        <v>139</v>
      </c>
      <c r="H14972" s="111" t="s">
        <v>139</v>
      </c>
      <c r="I14972" s="111" t="s">
        <v>139</v>
      </c>
      <c r="J14972" t="str">
        <f t="shared" si="466"/>
        <v>5027Utbygd arealOrganisk jord</v>
      </c>
      <c r="K14972" s="111">
        <v>29.011421395201612</v>
      </c>
      <c r="L14972" s="111">
        <v>0</v>
      </c>
      <c r="M14972" s="111">
        <v>1.303047089454229E-2</v>
      </c>
      <c r="N14972" s="112">
        <f t="shared" si="467"/>
        <v>29.024451866096154</v>
      </c>
    </row>
    <row r="14973" spans="1:14" x14ac:dyDescent="0.25">
      <c r="A14973" s="111" t="s">
        <v>986</v>
      </c>
      <c r="B14973" s="111">
        <f>INDEX(kommuner!C:C,MATCH(_xlfn.NUMBERVALUE(A14973),kommuner!B:B,0))</f>
        <v>5027</v>
      </c>
      <c r="C14973" s="111" t="s">
        <v>181</v>
      </c>
      <c r="D14973" s="111" t="s">
        <v>181</v>
      </c>
      <c r="E14973" s="111" t="s">
        <v>123</v>
      </c>
      <c r="F14973" s="111" t="s">
        <v>139</v>
      </c>
      <c r="G14973" s="111" t="s">
        <v>139</v>
      </c>
      <c r="H14973" s="111" t="s">
        <v>139</v>
      </c>
      <c r="I14973" s="111" t="s">
        <v>139</v>
      </c>
      <c r="J14973" t="str">
        <f t="shared" si="466"/>
        <v>5027Vann og myrOrganisk jord</v>
      </c>
      <c r="K14973" s="111">
        <v>-0.29766799726667431</v>
      </c>
      <c r="L14973" s="111">
        <v>0</v>
      </c>
      <c r="M14973" s="111">
        <v>0</v>
      </c>
      <c r="N14973" s="112">
        <f t="shared" si="467"/>
        <v>-0.29766799726667431</v>
      </c>
    </row>
    <row r="14974" spans="1:14" x14ac:dyDescent="0.25">
      <c r="A14974" s="111" t="s">
        <v>987</v>
      </c>
      <c r="B14974" s="111">
        <f>INDEX(kommuner!C:C,MATCH(_xlfn.NUMBERVALUE(A14974),kommuner!B:B,0))</f>
        <v>5028</v>
      </c>
      <c r="C14974" s="111" t="s">
        <v>82</v>
      </c>
      <c r="D14974" s="111" t="s">
        <v>82</v>
      </c>
      <c r="E14974" s="111" t="s">
        <v>126</v>
      </c>
      <c r="F14974" s="111" t="s">
        <v>139</v>
      </c>
      <c r="G14974" s="111" t="s">
        <v>139</v>
      </c>
      <c r="H14974" s="111" t="s">
        <v>139</v>
      </c>
      <c r="I14974" s="111" t="s">
        <v>139</v>
      </c>
      <c r="J14974" t="str">
        <f t="shared" si="466"/>
        <v>5028Annen utmarkMineraljord</v>
      </c>
      <c r="K14974" s="111">
        <v>-7.1122377479755403E-2</v>
      </c>
      <c r="L14974" s="111">
        <v>0</v>
      </c>
      <c r="M14974" s="111">
        <v>0</v>
      </c>
      <c r="N14974" s="112">
        <f t="shared" si="467"/>
        <v>-7.1122377479755403E-2</v>
      </c>
    </row>
    <row r="14975" spans="1:14" x14ac:dyDescent="0.25">
      <c r="A14975" s="111" t="s">
        <v>987</v>
      </c>
      <c r="B14975" s="111">
        <f>INDEX(kommuner!C:C,MATCH(_xlfn.NUMBERVALUE(A14975),kommuner!B:B,0))</f>
        <v>5028</v>
      </c>
      <c r="C14975" s="111" t="s">
        <v>121</v>
      </c>
      <c r="D14975" s="111" t="s">
        <v>121</v>
      </c>
      <c r="E14975" s="111" t="s">
        <v>126</v>
      </c>
      <c r="F14975" s="111" t="s">
        <v>139</v>
      </c>
      <c r="G14975" s="111" t="s">
        <v>139</v>
      </c>
      <c r="H14975" s="111" t="s">
        <v>139</v>
      </c>
      <c r="I14975" s="111" t="s">
        <v>139</v>
      </c>
      <c r="J14975" t="str">
        <f t="shared" si="466"/>
        <v>5028BeiteMineraljord</v>
      </c>
      <c r="K14975" s="111">
        <v>-0.96338340838695502</v>
      </c>
      <c r="L14975" s="111">
        <v>0</v>
      </c>
      <c r="M14975" s="111">
        <v>1.2448711246839999E-7</v>
      </c>
      <c r="N14975" s="112">
        <f t="shared" si="467"/>
        <v>-0.96338328389984251</v>
      </c>
    </row>
    <row r="14976" spans="1:14" x14ac:dyDescent="0.25">
      <c r="A14976" s="111" t="s">
        <v>987</v>
      </c>
      <c r="B14976" s="111">
        <f>INDEX(kommuner!C:C,MATCH(_xlfn.NUMBERVALUE(A14976),kommuner!B:B,0))</f>
        <v>5028</v>
      </c>
      <c r="C14976" s="111" t="s">
        <v>121</v>
      </c>
      <c r="D14976" s="111" t="s">
        <v>121</v>
      </c>
      <c r="E14976" s="111" t="s">
        <v>123</v>
      </c>
      <c r="F14976" s="111" t="s">
        <v>139</v>
      </c>
      <c r="G14976" s="111" t="s">
        <v>139</v>
      </c>
      <c r="H14976" s="111" t="s">
        <v>139</v>
      </c>
      <c r="I14976" s="111" t="s">
        <v>139</v>
      </c>
      <c r="J14976" t="str">
        <f t="shared" si="466"/>
        <v>5028BeiteOrganisk jord</v>
      </c>
      <c r="K14976" s="111">
        <v>12.077525935985037</v>
      </c>
      <c r="L14976" s="111">
        <v>1.6412500000000001</v>
      </c>
      <c r="M14976" s="111">
        <v>0</v>
      </c>
      <c r="N14976" s="112">
        <f t="shared" si="467"/>
        <v>13.718775935985036</v>
      </c>
    </row>
    <row r="14977" spans="1:14" x14ac:dyDescent="0.25">
      <c r="A14977" s="111" t="s">
        <v>987</v>
      </c>
      <c r="B14977" s="111">
        <f>INDEX(kommuner!C:C,MATCH(_xlfn.NUMBERVALUE(A14977),kommuner!B:B,0))</f>
        <v>5028</v>
      </c>
      <c r="C14977" s="111" t="s">
        <v>84</v>
      </c>
      <c r="D14977" s="111" t="s">
        <v>84</v>
      </c>
      <c r="E14977" s="111" t="s">
        <v>126</v>
      </c>
      <c r="F14977" s="111" t="s">
        <v>139</v>
      </c>
      <c r="G14977" s="111" t="s">
        <v>139</v>
      </c>
      <c r="H14977" s="111" t="s">
        <v>139</v>
      </c>
      <c r="I14977" s="111" t="s">
        <v>139</v>
      </c>
      <c r="J14977" t="str">
        <f t="shared" si="466"/>
        <v>5028Dyrket markMineraljord</v>
      </c>
      <c r="K14977" s="111">
        <v>-0.22121115197201222</v>
      </c>
      <c r="L14977" s="111">
        <v>0</v>
      </c>
      <c r="M14977" s="111">
        <v>0</v>
      </c>
      <c r="N14977" s="112">
        <f t="shared" si="467"/>
        <v>-0.22121115197201222</v>
      </c>
    </row>
    <row r="14978" spans="1:14" x14ac:dyDescent="0.25">
      <c r="A14978" s="111" t="s">
        <v>987</v>
      </c>
      <c r="B14978" s="111">
        <f>INDEX(kommuner!C:C,MATCH(_xlfn.NUMBERVALUE(A14978),kommuner!B:B,0))</f>
        <v>5028</v>
      </c>
      <c r="C14978" s="111" t="s">
        <v>84</v>
      </c>
      <c r="D14978" s="111" t="s">
        <v>84</v>
      </c>
      <c r="E14978" s="111" t="s">
        <v>123</v>
      </c>
      <c r="F14978" s="111" t="s">
        <v>139</v>
      </c>
      <c r="G14978" s="111" t="s">
        <v>139</v>
      </c>
      <c r="H14978" s="111" t="s">
        <v>139</v>
      </c>
      <c r="I14978" s="111" t="s">
        <v>139</v>
      </c>
      <c r="J14978" t="str">
        <f t="shared" si="466"/>
        <v>5028Dyrket markOrganisk jord</v>
      </c>
      <c r="K14978" s="111">
        <v>28.726149366675592</v>
      </c>
      <c r="L14978" s="111">
        <v>1.45625</v>
      </c>
      <c r="M14978" s="111">
        <v>0</v>
      </c>
      <c r="N14978" s="112">
        <f t="shared" si="467"/>
        <v>30.182399366675593</v>
      </c>
    </row>
    <row r="14979" spans="1:14" x14ac:dyDescent="0.25">
      <c r="A14979" s="111" t="s">
        <v>987</v>
      </c>
      <c r="B14979" s="111">
        <f>INDEX(kommuner!C:C,MATCH(_xlfn.NUMBERVALUE(A14979),kommuner!B:B,0))</f>
        <v>5028</v>
      </c>
      <c r="C14979" s="111" t="s">
        <v>127</v>
      </c>
      <c r="D14979" s="111" t="s">
        <v>127</v>
      </c>
      <c r="E14979" s="111" t="s">
        <v>126</v>
      </c>
      <c r="F14979" s="111" t="s">
        <v>172</v>
      </c>
      <c r="G14979" s="111" t="s">
        <v>180</v>
      </c>
      <c r="H14979" s="111" t="s">
        <v>172</v>
      </c>
      <c r="I14979" s="111" t="s">
        <v>180</v>
      </c>
      <c r="J14979" t="str">
        <f t="shared" ref="J14979:J15042" si="468">B14979&amp;C14979&amp;E14979&amp;IF(C14979="Skog",F14979&amp;G14979,"")</f>
        <v>5028SkogMineraljordBarskogHøy</v>
      </c>
      <c r="K14979" s="111">
        <v>-6.422849649670499</v>
      </c>
      <c r="L14979" s="111">
        <v>0.85306406685236758</v>
      </c>
      <c r="M14979" s="111">
        <v>6.4056614999681585E-2</v>
      </c>
      <c r="N14979" s="112">
        <f t="shared" ref="N14979:N15042" si="469">SUM(K14979:M14979)</f>
        <v>-5.5057289678184498</v>
      </c>
    </row>
    <row r="14980" spans="1:14" x14ac:dyDescent="0.25">
      <c r="A14980" s="111" t="s">
        <v>987</v>
      </c>
      <c r="B14980" s="111">
        <f>INDEX(kommuner!C:C,MATCH(_xlfn.NUMBERVALUE(A14980),kommuner!B:B,0))</f>
        <v>5028</v>
      </c>
      <c r="C14980" s="111" t="s">
        <v>127</v>
      </c>
      <c r="D14980" s="111" t="s">
        <v>127</v>
      </c>
      <c r="E14980" s="111" t="s">
        <v>126</v>
      </c>
      <c r="F14980" s="111" t="s">
        <v>172</v>
      </c>
      <c r="G14980" s="111" t="s">
        <v>167</v>
      </c>
      <c r="H14980" s="111" t="s">
        <v>172</v>
      </c>
      <c r="I14980" s="111" t="s">
        <v>167</v>
      </c>
      <c r="J14980" t="str">
        <f t="shared" si="468"/>
        <v>5028SkogMineraljordBarskogImpediment</v>
      </c>
      <c r="K14980" s="111">
        <v>-0.94873102042732593</v>
      </c>
      <c r="L14980" s="111">
        <v>0.85306406685236758</v>
      </c>
      <c r="M14980" s="111">
        <v>6.3979989500968365E-2</v>
      </c>
      <c r="N14980" s="112">
        <f t="shared" si="469"/>
        <v>-3.1686964073989993E-2</v>
      </c>
    </row>
    <row r="14981" spans="1:14" x14ac:dyDescent="0.25">
      <c r="A14981" s="111" t="s">
        <v>987</v>
      </c>
      <c r="B14981" s="111">
        <f>INDEX(kommuner!C:C,MATCH(_xlfn.NUMBERVALUE(A14981),kommuner!B:B,0))</f>
        <v>5028</v>
      </c>
      <c r="C14981" s="111" t="s">
        <v>127</v>
      </c>
      <c r="D14981" s="111" t="s">
        <v>127</v>
      </c>
      <c r="E14981" s="111" t="s">
        <v>126</v>
      </c>
      <c r="F14981" s="111" t="s">
        <v>172</v>
      </c>
      <c r="G14981" s="111" t="s">
        <v>190</v>
      </c>
      <c r="H14981" s="111" t="s">
        <v>172</v>
      </c>
      <c r="I14981" s="111" t="s">
        <v>190</v>
      </c>
      <c r="J14981" t="str">
        <f t="shared" si="468"/>
        <v>5028SkogMineraljordBarskogLav</v>
      </c>
      <c r="K14981" s="111">
        <v>-0.862084627791601</v>
      </c>
      <c r="L14981" s="111">
        <v>0.85306406685236758</v>
      </c>
      <c r="M14981" s="111">
        <v>6.3979989500968365E-2</v>
      </c>
      <c r="N14981" s="112">
        <f t="shared" si="469"/>
        <v>5.4959428561734941E-2</v>
      </c>
    </row>
    <row r="14982" spans="1:14" x14ac:dyDescent="0.25">
      <c r="A14982" s="111" t="s">
        <v>987</v>
      </c>
      <c r="B14982" s="111">
        <f>INDEX(kommuner!C:C,MATCH(_xlfn.NUMBERVALUE(A14982),kommuner!B:B,0))</f>
        <v>5028</v>
      </c>
      <c r="C14982" s="111" t="s">
        <v>127</v>
      </c>
      <c r="D14982" s="111" t="s">
        <v>127</v>
      </c>
      <c r="E14982" s="111" t="s">
        <v>126</v>
      </c>
      <c r="F14982" s="111" t="s">
        <v>172</v>
      </c>
      <c r="G14982" s="111" t="s">
        <v>173</v>
      </c>
      <c r="H14982" s="111" t="s">
        <v>172</v>
      </c>
      <c r="I14982" s="111" t="s">
        <v>173</v>
      </c>
      <c r="J14982" t="str">
        <f t="shared" si="468"/>
        <v>5028SkogMineraljordBarskogMiddels</v>
      </c>
      <c r="K14982" s="111">
        <v>-3.6406993276041288</v>
      </c>
      <c r="L14982" s="111">
        <v>0.85306406685236758</v>
      </c>
      <c r="M14982" s="111">
        <v>6.4056614999681585E-2</v>
      </c>
      <c r="N14982" s="112">
        <f t="shared" si="469"/>
        <v>-2.7235786457520796</v>
      </c>
    </row>
    <row r="14983" spans="1:14" x14ac:dyDescent="0.25">
      <c r="A14983" s="111" t="s">
        <v>987</v>
      </c>
      <c r="B14983" s="111">
        <f>INDEX(kommuner!C:C,MATCH(_xlfn.NUMBERVALUE(A14983),kommuner!B:B,0))</f>
        <v>5028</v>
      </c>
      <c r="C14983" s="111" t="s">
        <v>127</v>
      </c>
      <c r="D14983" s="111" t="s">
        <v>127</v>
      </c>
      <c r="E14983" s="111" t="s">
        <v>126</v>
      </c>
      <c r="F14983" s="111" t="s">
        <v>172</v>
      </c>
      <c r="G14983" s="111" t="s">
        <v>186</v>
      </c>
      <c r="H14983" s="111" t="s">
        <v>172</v>
      </c>
      <c r="I14983" s="111" t="s">
        <v>186</v>
      </c>
      <c r="J14983" t="str">
        <f t="shared" si="468"/>
        <v>5028SkogMineraljordBarskogSærs høy</v>
      </c>
      <c r="K14983" s="111">
        <v>0.12072674540874306</v>
      </c>
      <c r="L14983" s="111">
        <v>0.85306406685236758</v>
      </c>
      <c r="M14983" s="111">
        <v>6.4056614999681585E-2</v>
      </c>
      <c r="N14983" s="112">
        <f t="shared" si="469"/>
        <v>1.0378474272607923</v>
      </c>
    </row>
    <row r="14984" spans="1:14" x14ac:dyDescent="0.25">
      <c r="A14984" s="111" t="s">
        <v>987</v>
      </c>
      <c r="B14984" s="111">
        <f>INDEX(kommuner!C:C,MATCH(_xlfn.NUMBERVALUE(A14984),kommuner!B:B,0))</f>
        <v>5028</v>
      </c>
      <c r="C14984" s="111" t="s">
        <v>127</v>
      </c>
      <c r="D14984" s="111" t="s">
        <v>127</v>
      </c>
      <c r="E14984" s="111" t="s">
        <v>126</v>
      </c>
      <c r="F14984" s="111" t="s">
        <v>179</v>
      </c>
      <c r="G14984" s="111" t="s">
        <v>180</v>
      </c>
      <c r="H14984" s="111" t="s">
        <v>179</v>
      </c>
      <c r="I14984" s="111" t="s">
        <v>180</v>
      </c>
      <c r="J14984" t="str">
        <f t="shared" si="468"/>
        <v>5028SkogMineraljordBlandingsskogHøy</v>
      </c>
      <c r="K14984" s="111">
        <v>-7.1939050909469406</v>
      </c>
      <c r="L14984" s="111">
        <v>0.85306406685236758</v>
      </c>
      <c r="M14984" s="111">
        <v>6.3979989500968365E-2</v>
      </c>
      <c r="N14984" s="112">
        <f t="shared" si="469"/>
        <v>-6.2768610345936047</v>
      </c>
    </row>
    <row r="14985" spans="1:14" x14ac:dyDescent="0.25">
      <c r="A14985" s="111" t="s">
        <v>987</v>
      </c>
      <c r="B14985" s="111">
        <f>INDEX(kommuner!C:C,MATCH(_xlfn.NUMBERVALUE(A14985),kommuner!B:B,0))</f>
        <v>5028</v>
      </c>
      <c r="C14985" s="111" t="s">
        <v>127</v>
      </c>
      <c r="D14985" s="111" t="s">
        <v>127</v>
      </c>
      <c r="E14985" s="111" t="s">
        <v>126</v>
      </c>
      <c r="F14985" s="111" t="s">
        <v>179</v>
      </c>
      <c r="G14985" s="111" t="s">
        <v>167</v>
      </c>
      <c r="H14985" s="111" t="s">
        <v>179</v>
      </c>
      <c r="I14985" s="111" t="s">
        <v>167</v>
      </c>
      <c r="J14985" t="str">
        <f t="shared" si="468"/>
        <v>5028SkogMineraljordBlandingsskogImpediment</v>
      </c>
      <c r="K14985" s="111">
        <v>-1.0519587113170448</v>
      </c>
      <c r="L14985" s="111">
        <v>0.85306406685236758</v>
      </c>
      <c r="M14985" s="111">
        <v>6.3979989500968365E-2</v>
      </c>
      <c r="N14985" s="112">
        <f t="shared" si="469"/>
        <v>-0.13491465496370883</v>
      </c>
    </row>
    <row r="14986" spans="1:14" x14ac:dyDescent="0.25">
      <c r="A14986" s="111" t="s">
        <v>987</v>
      </c>
      <c r="B14986" s="111">
        <f>INDEX(kommuner!C:C,MATCH(_xlfn.NUMBERVALUE(A14986),kommuner!B:B,0))</f>
        <v>5028</v>
      </c>
      <c r="C14986" s="111" t="s">
        <v>127</v>
      </c>
      <c r="D14986" s="111" t="s">
        <v>127</v>
      </c>
      <c r="E14986" s="111" t="s">
        <v>126</v>
      </c>
      <c r="F14986" s="111" t="s">
        <v>179</v>
      </c>
      <c r="G14986" s="111" t="s">
        <v>190</v>
      </c>
      <c r="H14986" s="111" t="s">
        <v>179</v>
      </c>
      <c r="I14986" s="111" t="s">
        <v>190</v>
      </c>
      <c r="J14986" t="str">
        <f t="shared" si="468"/>
        <v>5028SkogMineraljordBlandingsskogLav</v>
      </c>
      <c r="K14986" s="111">
        <v>-1.7812179955424279</v>
      </c>
      <c r="L14986" s="111">
        <v>0.85306406685236758</v>
      </c>
      <c r="M14986" s="111">
        <v>6.3979989500968365E-2</v>
      </c>
      <c r="N14986" s="112">
        <f t="shared" si="469"/>
        <v>-0.86417393918909191</v>
      </c>
    </row>
    <row r="14987" spans="1:14" x14ac:dyDescent="0.25">
      <c r="A14987" s="111" t="s">
        <v>987</v>
      </c>
      <c r="B14987" s="111">
        <f>INDEX(kommuner!C:C,MATCH(_xlfn.NUMBERVALUE(A14987),kommuner!B:B,0))</f>
        <v>5028</v>
      </c>
      <c r="C14987" s="111" t="s">
        <v>127</v>
      </c>
      <c r="D14987" s="111" t="s">
        <v>127</v>
      </c>
      <c r="E14987" s="111" t="s">
        <v>126</v>
      </c>
      <c r="F14987" s="111" t="s">
        <v>179</v>
      </c>
      <c r="G14987" s="111" t="s">
        <v>173</v>
      </c>
      <c r="H14987" s="111" t="s">
        <v>179</v>
      </c>
      <c r="I14987" s="111" t="s">
        <v>173</v>
      </c>
      <c r="J14987" t="str">
        <f t="shared" si="468"/>
        <v>5028SkogMineraljordBlandingsskogMiddels</v>
      </c>
      <c r="K14987" s="111">
        <v>-3.4741824145851954</v>
      </c>
      <c r="L14987" s="111">
        <v>0.85306406685236758</v>
      </c>
      <c r="M14987" s="111">
        <v>6.3979989500968365E-2</v>
      </c>
      <c r="N14987" s="112">
        <f t="shared" si="469"/>
        <v>-2.5571383582318594</v>
      </c>
    </row>
    <row r="14988" spans="1:14" x14ac:dyDescent="0.25">
      <c r="A14988" s="111" t="s">
        <v>987</v>
      </c>
      <c r="B14988" s="111">
        <f>INDEX(kommuner!C:C,MATCH(_xlfn.NUMBERVALUE(A14988),kommuner!B:B,0))</f>
        <v>5028</v>
      </c>
      <c r="C14988" s="111" t="s">
        <v>127</v>
      </c>
      <c r="D14988" s="111" t="s">
        <v>127</v>
      </c>
      <c r="E14988" s="111" t="s">
        <v>126</v>
      </c>
      <c r="F14988" s="111" t="s">
        <v>179</v>
      </c>
      <c r="G14988" s="111" t="s">
        <v>186</v>
      </c>
      <c r="H14988" s="111" t="s">
        <v>179</v>
      </c>
      <c r="I14988" s="111" t="s">
        <v>186</v>
      </c>
      <c r="J14988" t="str">
        <f t="shared" si="468"/>
        <v>5028SkogMineraljordBlandingsskogSærs høy</v>
      </c>
      <c r="K14988" s="111">
        <v>-2.9395925245326562</v>
      </c>
      <c r="L14988" s="111">
        <v>0.85306406685236758</v>
      </c>
      <c r="M14988" s="111">
        <v>6.3979989500968365E-2</v>
      </c>
      <c r="N14988" s="112">
        <f t="shared" si="469"/>
        <v>-2.0225484681793202</v>
      </c>
    </row>
    <row r="14989" spans="1:14" x14ac:dyDescent="0.25">
      <c r="A14989" s="111" t="s">
        <v>987</v>
      </c>
      <c r="B14989" s="111">
        <f>INDEX(kommuner!C:C,MATCH(_xlfn.NUMBERVALUE(A14989),kommuner!B:B,0))</f>
        <v>5028</v>
      </c>
      <c r="C14989" s="111" t="s">
        <v>127</v>
      </c>
      <c r="D14989" s="111" t="s">
        <v>127</v>
      </c>
      <c r="E14989" s="111" t="s">
        <v>126</v>
      </c>
      <c r="F14989" s="111" t="s">
        <v>185</v>
      </c>
      <c r="G14989" s="111" t="s">
        <v>180</v>
      </c>
      <c r="H14989" s="111" t="s">
        <v>185</v>
      </c>
      <c r="I14989" s="111" t="s">
        <v>180</v>
      </c>
      <c r="J14989" t="str">
        <f t="shared" si="468"/>
        <v>5028SkogMineraljordLauvskogHøy</v>
      </c>
      <c r="K14989" s="111">
        <v>-3.9961118073383664</v>
      </c>
      <c r="L14989" s="111">
        <v>0.85306406685236758</v>
      </c>
      <c r="M14989" s="111">
        <v>6.3979989500968365E-2</v>
      </c>
      <c r="N14989" s="112">
        <f t="shared" si="469"/>
        <v>-3.0790677509850304</v>
      </c>
    </row>
    <row r="14990" spans="1:14" x14ac:dyDescent="0.25">
      <c r="A14990" s="111" t="s">
        <v>987</v>
      </c>
      <c r="B14990" s="111">
        <f>INDEX(kommuner!C:C,MATCH(_xlfn.NUMBERVALUE(A14990),kommuner!B:B,0))</f>
        <v>5028</v>
      </c>
      <c r="C14990" s="111" t="s">
        <v>127</v>
      </c>
      <c r="D14990" s="111" t="s">
        <v>127</v>
      </c>
      <c r="E14990" s="111" t="s">
        <v>126</v>
      </c>
      <c r="F14990" s="111" t="s">
        <v>185</v>
      </c>
      <c r="G14990" s="111" t="s">
        <v>167</v>
      </c>
      <c r="H14990" s="111" t="s">
        <v>185</v>
      </c>
      <c r="I14990" s="111" t="s">
        <v>167</v>
      </c>
      <c r="J14990" t="str">
        <f t="shared" si="468"/>
        <v>5028SkogMineraljordLauvskogImpediment</v>
      </c>
      <c r="K14990" s="111">
        <v>-1.0417316356348201</v>
      </c>
      <c r="L14990" s="111">
        <v>0.85306406685236758</v>
      </c>
      <c r="M14990" s="111">
        <v>6.3979989500968365E-2</v>
      </c>
      <c r="N14990" s="112">
        <f t="shared" si="469"/>
        <v>-0.12468757928148413</v>
      </c>
    </row>
    <row r="14991" spans="1:14" x14ac:dyDescent="0.25">
      <c r="A14991" s="111" t="s">
        <v>987</v>
      </c>
      <c r="B14991" s="111">
        <f>INDEX(kommuner!C:C,MATCH(_xlfn.NUMBERVALUE(A14991),kommuner!B:B,0))</f>
        <v>5028</v>
      </c>
      <c r="C14991" s="111" t="s">
        <v>127</v>
      </c>
      <c r="D14991" s="111" t="s">
        <v>127</v>
      </c>
      <c r="E14991" s="111" t="s">
        <v>126</v>
      </c>
      <c r="F14991" s="111" t="s">
        <v>185</v>
      </c>
      <c r="G14991" s="111" t="s">
        <v>190</v>
      </c>
      <c r="H14991" s="111" t="s">
        <v>185</v>
      </c>
      <c r="I14991" s="111" t="s">
        <v>190</v>
      </c>
      <c r="J14991" t="str">
        <f t="shared" si="468"/>
        <v>5028SkogMineraljordLauvskogLav</v>
      </c>
      <c r="K14991" s="111">
        <v>-8.9748170935426599E-2</v>
      </c>
      <c r="L14991" s="111">
        <v>0.85306406685236758</v>
      </c>
      <c r="M14991" s="111">
        <v>6.3979989500968365E-2</v>
      </c>
      <c r="N14991" s="112">
        <f t="shared" si="469"/>
        <v>0.82729588541790933</v>
      </c>
    </row>
    <row r="14992" spans="1:14" x14ac:dyDescent="0.25">
      <c r="A14992" s="111" t="s">
        <v>987</v>
      </c>
      <c r="B14992" s="111">
        <f>INDEX(kommuner!C:C,MATCH(_xlfn.NUMBERVALUE(A14992),kommuner!B:B,0))</f>
        <v>5028</v>
      </c>
      <c r="C14992" s="111" t="s">
        <v>127</v>
      </c>
      <c r="D14992" s="111" t="s">
        <v>127</v>
      </c>
      <c r="E14992" s="111" t="s">
        <v>126</v>
      </c>
      <c r="F14992" s="111" t="s">
        <v>185</v>
      </c>
      <c r="G14992" s="111" t="s">
        <v>173</v>
      </c>
      <c r="H14992" s="111" t="s">
        <v>185</v>
      </c>
      <c r="I14992" s="111" t="s">
        <v>173</v>
      </c>
      <c r="J14992" t="str">
        <f t="shared" si="468"/>
        <v>5028SkogMineraljordLauvskogMiddels</v>
      </c>
      <c r="K14992" s="111">
        <v>-2.4407766010203638</v>
      </c>
      <c r="L14992" s="111">
        <v>0.85306406685236758</v>
      </c>
      <c r="M14992" s="111">
        <v>6.3979989500968365E-2</v>
      </c>
      <c r="N14992" s="112">
        <f t="shared" si="469"/>
        <v>-1.523732544667028</v>
      </c>
    </row>
    <row r="14993" spans="1:14" x14ac:dyDescent="0.25">
      <c r="A14993" s="111" t="s">
        <v>987</v>
      </c>
      <c r="B14993" s="111">
        <f>INDEX(kommuner!C:C,MATCH(_xlfn.NUMBERVALUE(A14993),kommuner!B:B,0))</f>
        <v>5028</v>
      </c>
      <c r="C14993" s="111" t="s">
        <v>127</v>
      </c>
      <c r="D14993" s="111" t="s">
        <v>127</v>
      </c>
      <c r="E14993" s="111" t="s">
        <v>126</v>
      </c>
      <c r="F14993" s="111" t="s">
        <v>185</v>
      </c>
      <c r="G14993" s="111" t="s">
        <v>186</v>
      </c>
      <c r="H14993" s="111" t="s">
        <v>185</v>
      </c>
      <c r="I14993" s="111" t="s">
        <v>186</v>
      </c>
      <c r="J14993" t="str">
        <f t="shared" si="468"/>
        <v>5028SkogMineraljordLauvskogSærs høy</v>
      </c>
      <c r="K14993" s="111">
        <v>-3.6560473259425113</v>
      </c>
      <c r="L14993" s="111">
        <v>0.85306406685236758</v>
      </c>
      <c r="M14993" s="111">
        <v>6.3979989500968365E-2</v>
      </c>
      <c r="N14993" s="112">
        <f t="shared" si="469"/>
        <v>-2.7390032695891753</v>
      </c>
    </row>
    <row r="14994" spans="1:14" x14ac:dyDescent="0.25">
      <c r="A14994" s="111" t="s">
        <v>987</v>
      </c>
      <c r="B14994" s="111">
        <f>INDEX(kommuner!C:C,MATCH(_xlfn.NUMBERVALUE(A14994),kommuner!B:B,0))</f>
        <v>5028</v>
      </c>
      <c r="C14994" s="111" t="s">
        <v>127</v>
      </c>
      <c r="D14994" s="111" t="s">
        <v>127</v>
      </c>
      <c r="E14994" s="111" t="s">
        <v>123</v>
      </c>
      <c r="F14994" s="111" t="s">
        <v>172</v>
      </c>
      <c r="G14994" s="111" t="s">
        <v>180</v>
      </c>
      <c r="H14994" s="111" t="s">
        <v>172</v>
      </c>
      <c r="I14994" s="111" t="s">
        <v>180</v>
      </c>
      <c r="J14994" t="str">
        <f t="shared" si="468"/>
        <v>5028SkogOrganisk jordBarskogHøy</v>
      </c>
      <c r="K14994" s="111">
        <v>-2.5184559031994138</v>
      </c>
      <c r="L14994" s="111">
        <v>0.92784825435236762</v>
      </c>
      <c r="M14994" s="111">
        <v>0.46518126042825314</v>
      </c>
      <c r="N14994" s="112">
        <f t="shared" si="469"/>
        <v>-1.1254263884187932</v>
      </c>
    </row>
    <row r="14995" spans="1:14" x14ac:dyDescent="0.25">
      <c r="A14995" s="111" t="s">
        <v>987</v>
      </c>
      <c r="B14995" s="111">
        <f>INDEX(kommuner!C:C,MATCH(_xlfn.NUMBERVALUE(A14995),kommuner!B:B,0))</f>
        <v>5028</v>
      </c>
      <c r="C14995" s="111" t="s">
        <v>127</v>
      </c>
      <c r="D14995" s="111" t="s">
        <v>127</v>
      </c>
      <c r="E14995" s="111" t="s">
        <v>123</v>
      </c>
      <c r="F14995" s="111" t="s">
        <v>172</v>
      </c>
      <c r="G14995" s="111" t="s">
        <v>167</v>
      </c>
      <c r="H14995" s="111" t="s">
        <v>172</v>
      </c>
      <c r="I14995" s="111" t="s">
        <v>167</v>
      </c>
      <c r="J14995" t="str">
        <f t="shared" si="468"/>
        <v>5028SkogOrganisk jordBarskogImpediment</v>
      </c>
      <c r="K14995" s="111">
        <v>-0.17137422385314094</v>
      </c>
      <c r="L14995" s="111">
        <v>0.92784825435236762</v>
      </c>
      <c r="M14995" s="111">
        <v>0.46510463492953991</v>
      </c>
      <c r="N14995" s="112">
        <f t="shared" si="469"/>
        <v>1.2215786654287666</v>
      </c>
    </row>
    <row r="14996" spans="1:14" x14ac:dyDescent="0.25">
      <c r="A14996" s="111" t="s">
        <v>987</v>
      </c>
      <c r="B14996" s="111">
        <f>INDEX(kommuner!C:C,MATCH(_xlfn.NUMBERVALUE(A14996),kommuner!B:B,0))</f>
        <v>5028</v>
      </c>
      <c r="C14996" s="111" t="s">
        <v>127</v>
      </c>
      <c r="D14996" s="111" t="s">
        <v>127</v>
      </c>
      <c r="E14996" s="111" t="s">
        <v>123</v>
      </c>
      <c r="F14996" s="111" t="s">
        <v>172</v>
      </c>
      <c r="G14996" s="111" t="s">
        <v>190</v>
      </c>
      <c r="H14996" s="111" t="s">
        <v>172</v>
      </c>
      <c r="I14996" s="111" t="s">
        <v>190</v>
      </c>
      <c r="J14996" t="str">
        <f t="shared" si="468"/>
        <v>5028SkogOrganisk jordBarskogLav</v>
      </c>
      <c r="K14996" s="111">
        <v>-0.50666953101693391</v>
      </c>
      <c r="L14996" s="111">
        <v>0.92784825435236762</v>
      </c>
      <c r="M14996" s="111">
        <v>0.46510463492953991</v>
      </c>
      <c r="N14996" s="112">
        <f t="shared" si="469"/>
        <v>0.88628335826497362</v>
      </c>
    </row>
    <row r="14997" spans="1:14" x14ac:dyDescent="0.25">
      <c r="A14997" s="111" t="s">
        <v>987</v>
      </c>
      <c r="B14997" s="111">
        <f>INDEX(kommuner!C:C,MATCH(_xlfn.NUMBERVALUE(A14997),kommuner!B:B,0))</f>
        <v>5028</v>
      </c>
      <c r="C14997" s="111" t="s">
        <v>127</v>
      </c>
      <c r="D14997" s="111" t="s">
        <v>127</v>
      </c>
      <c r="E14997" s="111" t="s">
        <v>123</v>
      </c>
      <c r="F14997" s="111" t="s">
        <v>172</v>
      </c>
      <c r="G14997" s="111" t="s">
        <v>173</v>
      </c>
      <c r="H14997" s="111" t="s">
        <v>172</v>
      </c>
      <c r="I14997" s="111" t="s">
        <v>173</v>
      </c>
      <c r="J14997" t="str">
        <f t="shared" si="468"/>
        <v>5028SkogOrganisk jordBarskogMiddels</v>
      </c>
      <c r="K14997" s="111">
        <v>-1.5571490961494638</v>
      </c>
      <c r="L14997" s="111">
        <v>0.92784825435236762</v>
      </c>
      <c r="M14997" s="111">
        <v>0.46518126042825314</v>
      </c>
      <c r="N14997" s="112">
        <f t="shared" si="469"/>
        <v>-0.16411958136884308</v>
      </c>
    </row>
    <row r="14998" spans="1:14" x14ac:dyDescent="0.25">
      <c r="A14998" s="111" t="s">
        <v>987</v>
      </c>
      <c r="B14998" s="111">
        <f>INDEX(kommuner!C:C,MATCH(_xlfn.NUMBERVALUE(A14998),kommuner!B:B,0))</f>
        <v>5028</v>
      </c>
      <c r="C14998" s="111" t="s">
        <v>127</v>
      </c>
      <c r="D14998" s="111" t="s">
        <v>127</v>
      </c>
      <c r="E14998" s="111" t="s">
        <v>123</v>
      </c>
      <c r="F14998" s="111" t="s">
        <v>172</v>
      </c>
      <c r="G14998" s="111" t="s">
        <v>186</v>
      </c>
      <c r="H14998" s="111" t="s">
        <v>172</v>
      </c>
      <c r="I14998" s="111" t="s">
        <v>186</v>
      </c>
      <c r="J14998" t="str">
        <f t="shared" si="468"/>
        <v>5028SkogOrganisk jordBarskogSærs høy</v>
      </c>
      <c r="K14998" s="111">
        <v>2.5548655235722699</v>
      </c>
      <c r="L14998" s="111">
        <v>0.92784825435236762</v>
      </c>
      <c r="M14998" s="111">
        <v>0.46518126042825314</v>
      </c>
      <c r="N14998" s="112">
        <f t="shared" si="469"/>
        <v>3.9478950383528906</v>
      </c>
    </row>
    <row r="14999" spans="1:14" x14ac:dyDescent="0.25">
      <c r="A14999" s="111" t="s">
        <v>987</v>
      </c>
      <c r="B14999" s="111">
        <f>INDEX(kommuner!C:C,MATCH(_xlfn.NUMBERVALUE(A14999),kommuner!B:B,0))</f>
        <v>5028</v>
      </c>
      <c r="C14999" s="111" t="s">
        <v>127</v>
      </c>
      <c r="D14999" s="111" t="s">
        <v>127</v>
      </c>
      <c r="E14999" s="111" t="s">
        <v>123</v>
      </c>
      <c r="F14999" s="111" t="s">
        <v>179</v>
      </c>
      <c r="G14999" s="111" t="s">
        <v>180</v>
      </c>
      <c r="H14999" s="111" t="s">
        <v>179</v>
      </c>
      <c r="I14999" s="111" t="s">
        <v>180</v>
      </c>
      <c r="J14999" t="str">
        <f t="shared" si="468"/>
        <v>5028SkogOrganisk jordBlandingsskogHøy</v>
      </c>
      <c r="K14999" s="111">
        <v>-5.5554344456832343</v>
      </c>
      <c r="L14999" s="111">
        <v>0.92784825435236762</v>
      </c>
      <c r="M14999" s="111">
        <v>0.46510463492953991</v>
      </c>
      <c r="N14999" s="112">
        <f t="shared" si="469"/>
        <v>-4.1624815564013264</v>
      </c>
    </row>
    <row r="15000" spans="1:14" x14ac:dyDescent="0.25">
      <c r="A15000" s="111" t="s">
        <v>987</v>
      </c>
      <c r="B15000" s="111">
        <f>INDEX(kommuner!C:C,MATCH(_xlfn.NUMBERVALUE(A15000),kommuner!B:B,0))</f>
        <v>5028</v>
      </c>
      <c r="C15000" s="111" t="s">
        <v>127</v>
      </c>
      <c r="D15000" s="111" t="s">
        <v>127</v>
      </c>
      <c r="E15000" s="111" t="s">
        <v>123</v>
      </c>
      <c r="F15000" s="111" t="s">
        <v>179</v>
      </c>
      <c r="G15000" s="111" t="s">
        <v>167</v>
      </c>
      <c r="H15000" s="111" t="s">
        <v>179</v>
      </c>
      <c r="I15000" s="111" t="s">
        <v>167</v>
      </c>
      <c r="J15000" t="str">
        <f t="shared" si="468"/>
        <v>5028SkogOrganisk jordBlandingsskogImpediment</v>
      </c>
      <c r="K15000" s="111">
        <v>-0.28586344175800005</v>
      </c>
      <c r="L15000" s="111">
        <v>0.92784825435236762</v>
      </c>
      <c r="M15000" s="111">
        <v>0.46510463492953991</v>
      </c>
      <c r="N15000" s="112">
        <f t="shared" si="469"/>
        <v>1.1070894475239075</v>
      </c>
    </row>
    <row r="15001" spans="1:14" x14ac:dyDescent="0.25">
      <c r="A15001" s="111" t="s">
        <v>987</v>
      </c>
      <c r="B15001" s="111">
        <f>INDEX(kommuner!C:C,MATCH(_xlfn.NUMBERVALUE(A15001),kommuner!B:B,0))</f>
        <v>5028</v>
      </c>
      <c r="C15001" s="111" t="s">
        <v>127</v>
      </c>
      <c r="D15001" s="111" t="s">
        <v>127</v>
      </c>
      <c r="E15001" s="111" t="s">
        <v>123</v>
      </c>
      <c r="F15001" s="111" t="s">
        <v>179</v>
      </c>
      <c r="G15001" s="111" t="s">
        <v>190</v>
      </c>
      <c r="H15001" s="111" t="s">
        <v>179</v>
      </c>
      <c r="I15001" s="111" t="s">
        <v>190</v>
      </c>
      <c r="J15001" t="str">
        <f t="shared" si="468"/>
        <v>5028SkogOrganisk jordBlandingsskogLav</v>
      </c>
      <c r="K15001" s="111">
        <v>-1.2347339377887629</v>
      </c>
      <c r="L15001" s="111">
        <v>0.92784825435236762</v>
      </c>
      <c r="M15001" s="111">
        <v>0.46510463492953991</v>
      </c>
      <c r="N15001" s="112">
        <f t="shared" si="469"/>
        <v>0.15821895149314458</v>
      </c>
    </row>
    <row r="15002" spans="1:14" x14ac:dyDescent="0.25">
      <c r="A15002" s="111" t="s">
        <v>987</v>
      </c>
      <c r="B15002" s="111">
        <f>INDEX(kommuner!C:C,MATCH(_xlfn.NUMBERVALUE(A15002),kommuner!B:B,0))</f>
        <v>5028</v>
      </c>
      <c r="C15002" s="111" t="s">
        <v>127</v>
      </c>
      <c r="D15002" s="111" t="s">
        <v>127</v>
      </c>
      <c r="E15002" s="111" t="s">
        <v>123</v>
      </c>
      <c r="F15002" s="111" t="s">
        <v>179</v>
      </c>
      <c r="G15002" s="111" t="s">
        <v>173</v>
      </c>
      <c r="H15002" s="111" t="s">
        <v>179</v>
      </c>
      <c r="I15002" s="111" t="s">
        <v>173</v>
      </c>
      <c r="J15002" t="str">
        <f t="shared" si="468"/>
        <v>5028SkogOrganisk jordBlandingsskogMiddels</v>
      </c>
      <c r="K15002" s="111">
        <v>-2.4239591752717748</v>
      </c>
      <c r="L15002" s="111">
        <v>0.92784825435236762</v>
      </c>
      <c r="M15002" s="111">
        <v>0.46510463492953991</v>
      </c>
      <c r="N15002" s="112">
        <f t="shared" si="469"/>
        <v>-1.0310062859898674</v>
      </c>
    </row>
    <row r="15003" spans="1:14" x14ac:dyDescent="0.25">
      <c r="A15003" s="111" t="s">
        <v>987</v>
      </c>
      <c r="B15003" s="111">
        <f>INDEX(kommuner!C:C,MATCH(_xlfn.NUMBERVALUE(A15003),kommuner!B:B,0))</f>
        <v>5028</v>
      </c>
      <c r="C15003" s="111" t="s">
        <v>127</v>
      </c>
      <c r="D15003" s="111" t="s">
        <v>127</v>
      </c>
      <c r="E15003" s="111" t="s">
        <v>123</v>
      </c>
      <c r="F15003" s="111" t="s">
        <v>179</v>
      </c>
      <c r="G15003" s="111" t="s">
        <v>186</v>
      </c>
      <c r="H15003" s="111" t="s">
        <v>179</v>
      </c>
      <c r="I15003" s="111" t="s">
        <v>186</v>
      </c>
      <c r="J15003" t="str">
        <f t="shared" si="468"/>
        <v>5028SkogOrganisk jordBlandingsskogSærs høy</v>
      </c>
      <c r="K15003" s="111">
        <v>-1.5726115302258048</v>
      </c>
      <c r="L15003" s="111">
        <v>0.92784825435236762</v>
      </c>
      <c r="M15003" s="111">
        <v>0.46510463492953991</v>
      </c>
      <c r="N15003" s="112">
        <f t="shared" si="469"/>
        <v>-0.17965864094389727</v>
      </c>
    </row>
    <row r="15004" spans="1:14" x14ac:dyDescent="0.25">
      <c r="A15004" s="111" t="s">
        <v>987</v>
      </c>
      <c r="B15004" s="111">
        <f>INDEX(kommuner!C:C,MATCH(_xlfn.NUMBERVALUE(A15004),kommuner!B:B,0))</f>
        <v>5028</v>
      </c>
      <c r="C15004" s="111" t="s">
        <v>127</v>
      </c>
      <c r="D15004" s="111" t="s">
        <v>127</v>
      </c>
      <c r="E15004" s="111" t="s">
        <v>123</v>
      </c>
      <c r="F15004" s="111" t="s">
        <v>185</v>
      </c>
      <c r="G15004" s="111" t="s">
        <v>180</v>
      </c>
      <c r="H15004" s="111" t="s">
        <v>185</v>
      </c>
      <c r="I15004" s="111" t="s">
        <v>180</v>
      </c>
      <c r="J15004" t="str">
        <f t="shared" si="468"/>
        <v>5028SkogOrganisk jordLauvskogHøy</v>
      </c>
      <c r="K15004" s="111">
        <v>-1.9913688882377358</v>
      </c>
      <c r="L15004" s="111">
        <v>0.92784825435236762</v>
      </c>
      <c r="M15004" s="111">
        <v>0.46510463492953991</v>
      </c>
      <c r="N15004" s="112">
        <f t="shared" si="469"/>
        <v>-0.59841599895582831</v>
      </c>
    </row>
    <row r="15005" spans="1:14" x14ac:dyDescent="0.25">
      <c r="A15005" s="111" t="s">
        <v>987</v>
      </c>
      <c r="B15005" s="111">
        <f>INDEX(kommuner!C:C,MATCH(_xlfn.NUMBERVALUE(A15005),kommuner!B:B,0))</f>
        <v>5028</v>
      </c>
      <c r="C15005" s="111" t="s">
        <v>127</v>
      </c>
      <c r="D15005" s="111" t="s">
        <v>127</v>
      </c>
      <c r="E15005" s="111" t="s">
        <v>123</v>
      </c>
      <c r="F15005" s="111" t="s">
        <v>185</v>
      </c>
      <c r="G15005" s="111" t="s">
        <v>167</v>
      </c>
      <c r="H15005" s="111" t="s">
        <v>185</v>
      </c>
      <c r="I15005" s="111" t="s">
        <v>167</v>
      </c>
      <c r="J15005" t="str">
        <f t="shared" si="468"/>
        <v>5028SkogOrganisk jordLauvskogImpediment</v>
      </c>
      <c r="K15005" s="111">
        <v>0.35000626494250675</v>
      </c>
      <c r="L15005" s="111">
        <v>0.92784825435236762</v>
      </c>
      <c r="M15005" s="111">
        <v>0.46510463492953991</v>
      </c>
      <c r="N15005" s="112">
        <f t="shared" si="469"/>
        <v>1.7429591542244141</v>
      </c>
    </row>
    <row r="15006" spans="1:14" x14ac:dyDescent="0.25">
      <c r="A15006" s="111" t="s">
        <v>987</v>
      </c>
      <c r="B15006" s="111">
        <f>INDEX(kommuner!C:C,MATCH(_xlfn.NUMBERVALUE(A15006),kommuner!B:B,0))</f>
        <v>5028</v>
      </c>
      <c r="C15006" s="111" t="s">
        <v>127</v>
      </c>
      <c r="D15006" s="111" t="s">
        <v>127</v>
      </c>
      <c r="E15006" s="111" t="s">
        <v>123</v>
      </c>
      <c r="F15006" s="111" t="s">
        <v>185</v>
      </c>
      <c r="G15006" s="111" t="s">
        <v>190</v>
      </c>
      <c r="H15006" s="111" t="s">
        <v>185</v>
      </c>
      <c r="I15006" s="111" t="s">
        <v>190</v>
      </c>
      <c r="J15006" t="str">
        <f t="shared" si="468"/>
        <v>5028SkogOrganisk jordLauvskogLav</v>
      </c>
      <c r="K15006" s="111">
        <v>1.1144075558526714</v>
      </c>
      <c r="L15006" s="111">
        <v>0.92784825435236762</v>
      </c>
      <c r="M15006" s="111">
        <v>0.46510463492953991</v>
      </c>
      <c r="N15006" s="112">
        <f t="shared" si="469"/>
        <v>2.5073604451345788</v>
      </c>
    </row>
    <row r="15007" spans="1:14" x14ac:dyDescent="0.25">
      <c r="A15007" s="111" t="s">
        <v>987</v>
      </c>
      <c r="B15007" s="111">
        <f>INDEX(kommuner!C:C,MATCH(_xlfn.NUMBERVALUE(A15007),kommuner!B:B,0))</f>
        <v>5028</v>
      </c>
      <c r="C15007" s="111" t="s">
        <v>127</v>
      </c>
      <c r="D15007" s="111" t="s">
        <v>127</v>
      </c>
      <c r="E15007" s="111" t="s">
        <v>123</v>
      </c>
      <c r="F15007" s="111" t="s">
        <v>185</v>
      </c>
      <c r="G15007" s="111" t="s">
        <v>173</v>
      </c>
      <c r="H15007" s="111" t="s">
        <v>185</v>
      </c>
      <c r="I15007" s="111" t="s">
        <v>173</v>
      </c>
      <c r="J15007" t="str">
        <f t="shared" si="468"/>
        <v>5028SkogOrganisk jordLauvskogMiddels</v>
      </c>
      <c r="K15007" s="111">
        <v>-0.62664468270982987</v>
      </c>
      <c r="L15007" s="111">
        <v>0.92784825435236762</v>
      </c>
      <c r="M15007" s="111">
        <v>0.46510463492953991</v>
      </c>
      <c r="N15007" s="112">
        <f t="shared" si="469"/>
        <v>0.76630820657207765</v>
      </c>
    </row>
    <row r="15008" spans="1:14" x14ac:dyDescent="0.25">
      <c r="A15008" s="111" t="s">
        <v>987</v>
      </c>
      <c r="B15008" s="111">
        <f>INDEX(kommuner!C:C,MATCH(_xlfn.NUMBERVALUE(A15008),kommuner!B:B,0))</f>
        <v>5028</v>
      </c>
      <c r="C15008" s="111" t="s">
        <v>127</v>
      </c>
      <c r="D15008" s="111" t="s">
        <v>127</v>
      </c>
      <c r="E15008" s="111" t="s">
        <v>123</v>
      </c>
      <c r="F15008" s="111" t="s">
        <v>185</v>
      </c>
      <c r="G15008" s="111" t="s">
        <v>186</v>
      </c>
      <c r="H15008" s="111" t="s">
        <v>185</v>
      </c>
      <c r="I15008" s="111" t="s">
        <v>186</v>
      </c>
      <c r="J15008" t="str">
        <f t="shared" si="468"/>
        <v>5028SkogOrganisk jordLauvskogSærs høy</v>
      </c>
      <c r="K15008" s="111">
        <v>-1.8997279926091779</v>
      </c>
      <c r="L15008" s="111">
        <v>0.92784825435236762</v>
      </c>
      <c r="M15008" s="111">
        <v>0.46510463492953991</v>
      </c>
      <c r="N15008" s="112">
        <f t="shared" si="469"/>
        <v>-0.50677510332727038</v>
      </c>
    </row>
    <row r="15009" spans="1:14" x14ac:dyDescent="0.25">
      <c r="A15009" s="111" t="s">
        <v>987</v>
      </c>
      <c r="B15009" s="111">
        <f>INDEX(kommuner!C:C,MATCH(_xlfn.NUMBERVALUE(A15009),kommuner!B:B,0))</f>
        <v>5028</v>
      </c>
      <c r="C15009" s="111" t="s">
        <v>83</v>
      </c>
      <c r="D15009" s="111" t="s">
        <v>83</v>
      </c>
      <c r="E15009" s="111" t="s">
        <v>126</v>
      </c>
      <c r="F15009" s="111" t="s">
        <v>139</v>
      </c>
      <c r="G15009" s="111" t="s">
        <v>139</v>
      </c>
      <c r="H15009" s="111" t="s">
        <v>139</v>
      </c>
      <c r="I15009" s="111" t="s">
        <v>139</v>
      </c>
      <c r="J15009" t="str">
        <f t="shared" si="468"/>
        <v>5028Utbygd arealMineraljord</v>
      </c>
      <c r="K15009" s="111">
        <v>-0.30524336409547759</v>
      </c>
      <c r="L15009" s="111">
        <v>0</v>
      </c>
      <c r="M15009" s="111">
        <v>1.303047089454229E-2</v>
      </c>
      <c r="N15009" s="112">
        <f t="shared" si="469"/>
        <v>-0.2922128932009353</v>
      </c>
    </row>
    <row r="15010" spans="1:14" x14ac:dyDescent="0.25">
      <c r="A15010" s="111" t="s">
        <v>987</v>
      </c>
      <c r="B15010" s="111">
        <f>INDEX(kommuner!C:C,MATCH(_xlfn.NUMBERVALUE(A15010),kommuner!B:B,0))</f>
        <v>5028</v>
      </c>
      <c r="C15010" s="111" t="s">
        <v>83</v>
      </c>
      <c r="D15010" s="111" t="s">
        <v>83</v>
      </c>
      <c r="E15010" s="111" t="s">
        <v>123</v>
      </c>
      <c r="F15010" s="111" t="s">
        <v>139</v>
      </c>
      <c r="G15010" s="111" t="s">
        <v>139</v>
      </c>
      <c r="H15010" s="111" t="s">
        <v>139</v>
      </c>
      <c r="I15010" s="111" t="s">
        <v>139</v>
      </c>
      <c r="J15010" t="str">
        <f t="shared" si="468"/>
        <v>5028Utbygd arealOrganisk jord</v>
      </c>
      <c r="K15010" s="111">
        <v>29.011421395201612</v>
      </c>
      <c r="L15010" s="111">
        <v>0</v>
      </c>
      <c r="M15010" s="111">
        <v>1.303047089454229E-2</v>
      </c>
      <c r="N15010" s="112">
        <f t="shared" si="469"/>
        <v>29.024451866096154</v>
      </c>
    </row>
    <row r="15011" spans="1:14" x14ac:dyDescent="0.25">
      <c r="A15011" s="111" t="s">
        <v>987</v>
      </c>
      <c r="B15011" s="111">
        <f>INDEX(kommuner!C:C,MATCH(_xlfn.NUMBERVALUE(A15011),kommuner!B:B,0))</f>
        <v>5028</v>
      </c>
      <c r="C15011" s="111" t="s">
        <v>181</v>
      </c>
      <c r="D15011" s="111" t="s">
        <v>181</v>
      </c>
      <c r="E15011" s="111" t="s">
        <v>123</v>
      </c>
      <c r="F15011" s="111" t="s">
        <v>139</v>
      </c>
      <c r="G15011" s="111" t="s">
        <v>139</v>
      </c>
      <c r="H15011" s="111" t="s">
        <v>139</v>
      </c>
      <c r="I15011" s="111" t="s">
        <v>139</v>
      </c>
      <c r="J15011" t="str">
        <f t="shared" si="468"/>
        <v>5028Vann og myrOrganisk jord</v>
      </c>
      <c r="K15011" s="111">
        <v>-0.29766799726667431</v>
      </c>
      <c r="L15011" s="111">
        <v>0</v>
      </c>
      <c r="M15011" s="111">
        <v>0</v>
      </c>
      <c r="N15011" s="112">
        <f t="shared" si="469"/>
        <v>-0.29766799726667431</v>
      </c>
    </row>
    <row r="15012" spans="1:14" x14ac:dyDescent="0.25">
      <c r="A15012" s="111" t="s">
        <v>988</v>
      </c>
      <c r="B15012" s="111">
        <f>INDEX(kommuner!C:C,MATCH(_xlfn.NUMBERVALUE(A15012),kommuner!B:B,0))</f>
        <v>5029</v>
      </c>
      <c r="C15012" s="111" t="s">
        <v>82</v>
      </c>
      <c r="D15012" s="111" t="s">
        <v>82</v>
      </c>
      <c r="E15012" s="111" t="s">
        <v>126</v>
      </c>
      <c r="F15012" s="111" t="s">
        <v>139</v>
      </c>
      <c r="G15012" s="111" t="s">
        <v>139</v>
      </c>
      <c r="H15012" s="111" t="s">
        <v>139</v>
      </c>
      <c r="I15012" s="111" t="s">
        <v>139</v>
      </c>
      <c r="J15012" t="str">
        <f t="shared" si="468"/>
        <v>5029Annen utmarkMineraljord</v>
      </c>
      <c r="K15012" s="111">
        <v>-7.1122377479755403E-2</v>
      </c>
      <c r="L15012" s="111">
        <v>0</v>
      </c>
      <c r="M15012" s="111">
        <v>0</v>
      </c>
      <c r="N15012" s="112">
        <f t="shared" si="469"/>
        <v>-7.1122377479755403E-2</v>
      </c>
    </row>
    <row r="15013" spans="1:14" x14ac:dyDescent="0.25">
      <c r="A15013" s="111" t="s">
        <v>988</v>
      </c>
      <c r="B15013" s="111">
        <f>INDEX(kommuner!C:C,MATCH(_xlfn.NUMBERVALUE(A15013),kommuner!B:B,0))</f>
        <v>5029</v>
      </c>
      <c r="C15013" s="111" t="s">
        <v>121</v>
      </c>
      <c r="D15013" s="111" t="s">
        <v>121</v>
      </c>
      <c r="E15013" s="111" t="s">
        <v>126</v>
      </c>
      <c r="F15013" s="111" t="s">
        <v>139</v>
      </c>
      <c r="G15013" s="111" t="s">
        <v>139</v>
      </c>
      <c r="H15013" s="111" t="s">
        <v>139</v>
      </c>
      <c r="I15013" s="111" t="s">
        <v>139</v>
      </c>
      <c r="J15013" t="str">
        <f t="shared" si="468"/>
        <v>5029BeiteMineraljord</v>
      </c>
      <c r="K15013" s="111">
        <v>-0.96338340838695502</v>
      </c>
      <c r="L15013" s="111">
        <v>0</v>
      </c>
      <c r="M15013" s="111">
        <v>1.2448711246839999E-7</v>
      </c>
      <c r="N15013" s="112">
        <f t="shared" si="469"/>
        <v>-0.96338328389984251</v>
      </c>
    </row>
    <row r="15014" spans="1:14" x14ac:dyDescent="0.25">
      <c r="A15014" s="111" t="s">
        <v>988</v>
      </c>
      <c r="B15014" s="111">
        <f>INDEX(kommuner!C:C,MATCH(_xlfn.NUMBERVALUE(A15014),kommuner!B:B,0))</f>
        <v>5029</v>
      </c>
      <c r="C15014" s="111" t="s">
        <v>121</v>
      </c>
      <c r="D15014" s="111" t="s">
        <v>121</v>
      </c>
      <c r="E15014" s="111" t="s">
        <v>123</v>
      </c>
      <c r="F15014" s="111" t="s">
        <v>139</v>
      </c>
      <c r="G15014" s="111" t="s">
        <v>139</v>
      </c>
      <c r="H15014" s="111" t="s">
        <v>139</v>
      </c>
      <c r="I15014" s="111" t="s">
        <v>139</v>
      </c>
      <c r="J15014" t="str">
        <f t="shared" si="468"/>
        <v>5029BeiteOrganisk jord</v>
      </c>
      <c r="K15014" s="111">
        <v>12.077525935985037</v>
      </c>
      <c r="L15014" s="111">
        <v>1.6412500000000001</v>
      </c>
      <c r="M15014" s="111">
        <v>0</v>
      </c>
      <c r="N15014" s="112">
        <f t="shared" si="469"/>
        <v>13.718775935985036</v>
      </c>
    </row>
    <row r="15015" spans="1:14" x14ac:dyDescent="0.25">
      <c r="A15015" s="111" t="s">
        <v>988</v>
      </c>
      <c r="B15015" s="111">
        <f>INDEX(kommuner!C:C,MATCH(_xlfn.NUMBERVALUE(A15015),kommuner!B:B,0))</f>
        <v>5029</v>
      </c>
      <c r="C15015" s="111" t="s">
        <v>84</v>
      </c>
      <c r="D15015" s="111" t="s">
        <v>84</v>
      </c>
      <c r="E15015" s="111" t="s">
        <v>126</v>
      </c>
      <c r="F15015" s="111" t="s">
        <v>139</v>
      </c>
      <c r="G15015" s="111" t="s">
        <v>139</v>
      </c>
      <c r="H15015" s="111" t="s">
        <v>139</v>
      </c>
      <c r="I15015" s="111" t="s">
        <v>139</v>
      </c>
      <c r="J15015" t="str">
        <f t="shared" si="468"/>
        <v>5029Dyrket markMineraljord</v>
      </c>
      <c r="K15015" s="111">
        <v>-0.22121115197201222</v>
      </c>
      <c r="L15015" s="111">
        <v>0</v>
      </c>
      <c r="M15015" s="111">
        <v>0</v>
      </c>
      <c r="N15015" s="112">
        <f t="shared" si="469"/>
        <v>-0.22121115197201222</v>
      </c>
    </row>
    <row r="15016" spans="1:14" x14ac:dyDescent="0.25">
      <c r="A15016" s="111" t="s">
        <v>988</v>
      </c>
      <c r="B15016" s="111">
        <f>INDEX(kommuner!C:C,MATCH(_xlfn.NUMBERVALUE(A15016),kommuner!B:B,0))</f>
        <v>5029</v>
      </c>
      <c r="C15016" s="111" t="s">
        <v>84</v>
      </c>
      <c r="D15016" s="111" t="s">
        <v>84</v>
      </c>
      <c r="E15016" s="111" t="s">
        <v>123</v>
      </c>
      <c r="F15016" s="111" t="s">
        <v>139</v>
      </c>
      <c r="G15016" s="111" t="s">
        <v>139</v>
      </c>
      <c r="H15016" s="111" t="s">
        <v>139</v>
      </c>
      <c r="I15016" s="111" t="s">
        <v>139</v>
      </c>
      <c r="J15016" t="str">
        <f t="shared" si="468"/>
        <v>5029Dyrket markOrganisk jord</v>
      </c>
      <c r="K15016" s="111">
        <v>28.726149366675592</v>
      </c>
      <c r="L15016" s="111">
        <v>1.45625</v>
      </c>
      <c r="M15016" s="111">
        <v>0</v>
      </c>
      <c r="N15016" s="112">
        <f t="shared" si="469"/>
        <v>30.182399366675593</v>
      </c>
    </row>
    <row r="15017" spans="1:14" x14ac:dyDescent="0.25">
      <c r="A15017" s="111" t="s">
        <v>988</v>
      </c>
      <c r="B15017" s="111">
        <f>INDEX(kommuner!C:C,MATCH(_xlfn.NUMBERVALUE(A15017),kommuner!B:B,0))</f>
        <v>5029</v>
      </c>
      <c r="C15017" s="111" t="s">
        <v>127</v>
      </c>
      <c r="D15017" s="111" t="s">
        <v>127</v>
      </c>
      <c r="E15017" s="111" t="s">
        <v>126</v>
      </c>
      <c r="F15017" s="111" t="s">
        <v>172</v>
      </c>
      <c r="G15017" s="111" t="s">
        <v>180</v>
      </c>
      <c r="H15017" s="111" t="s">
        <v>172</v>
      </c>
      <c r="I15017" s="111" t="s">
        <v>180</v>
      </c>
      <c r="J15017" t="str">
        <f t="shared" si="468"/>
        <v>5029SkogMineraljordBarskogHøy</v>
      </c>
      <c r="K15017" s="111">
        <v>-6.422849649670499</v>
      </c>
      <c r="L15017" s="111">
        <v>0.85306406685236758</v>
      </c>
      <c r="M15017" s="111">
        <v>6.4056614999681585E-2</v>
      </c>
      <c r="N15017" s="112">
        <f t="shared" si="469"/>
        <v>-5.5057289678184498</v>
      </c>
    </row>
    <row r="15018" spans="1:14" x14ac:dyDescent="0.25">
      <c r="A15018" s="111" t="s">
        <v>988</v>
      </c>
      <c r="B15018" s="111">
        <f>INDEX(kommuner!C:C,MATCH(_xlfn.NUMBERVALUE(A15018),kommuner!B:B,0))</f>
        <v>5029</v>
      </c>
      <c r="C15018" s="111" t="s">
        <v>127</v>
      </c>
      <c r="D15018" s="111" t="s">
        <v>127</v>
      </c>
      <c r="E15018" s="111" t="s">
        <v>126</v>
      </c>
      <c r="F15018" s="111" t="s">
        <v>172</v>
      </c>
      <c r="G15018" s="111" t="s">
        <v>167</v>
      </c>
      <c r="H15018" s="111" t="s">
        <v>172</v>
      </c>
      <c r="I15018" s="111" t="s">
        <v>167</v>
      </c>
      <c r="J15018" t="str">
        <f t="shared" si="468"/>
        <v>5029SkogMineraljordBarskogImpediment</v>
      </c>
      <c r="K15018" s="111">
        <v>-0.94873102042732593</v>
      </c>
      <c r="L15018" s="111">
        <v>0.85306406685236758</v>
      </c>
      <c r="M15018" s="111">
        <v>6.3979989500968365E-2</v>
      </c>
      <c r="N15018" s="112">
        <f t="shared" si="469"/>
        <v>-3.1686964073989993E-2</v>
      </c>
    </row>
    <row r="15019" spans="1:14" x14ac:dyDescent="0.25">
      <c r="A15019" s="111" t="s">
        <v>988</v>
      </c>
      <c r="B15019" s="111">
        <f>INDEX(kommuner!C:C,MATCH(_xlfn.NUMBERVALUE(A15019),kommuner!B:B,0))</f>
        <v>5029</v>
      </c>
      <c r="C15019" s="111" t="s">
        <v>127</v>
      </c>
      <c r="D15019" s="111" t="s">
        <v>127</v>
      </c>
      <c r="E15019" s="111" t="s">
        <v>126</v>
      </c>
      <c r="F15019" s="111" t="s">
        <v>172</v>
      </c>
      <c r="G15019" s="111" t="s">
        <v>190</v>
      </c>
      <c r="H15019" s="111" t="s">
        <v>172</v>
      </c>
      <c r="I15019" s="111" t="s">
        <v>190</v>
      </c>
      <c r="J15019" t="str">
        <f t="shared" si="468"/>
        <v>5029SkogMineraljordBarskogLav</v>
      </c>
      <c r="K15019" s="111">
        <v>-0.862084627791601</v>
      </c>
      <c r="L15019" s="111">
        <v>0.85306406685236758</v>
      </c>
      <c r="M15019" s="111">
        <v>6.3979989500968365E-2</v>
      </c>
      <c r="N15019" s="112">
        <f t="shared" si="469"/>
        <v>5.4959428561734941E-2</v>
      </c>
    </row>
    <row r="15020" spans="1:14" x14ac:dyDescent="0.25">
      <c r="A15020" s="111" t="s">
        <v>988</v>
      </c>
      <c r="B15020" s="111">
        <f>INDEX(kommuner!C:C,MATCH(_xlfn.NUMBERVALUE(A15020),kommuner!B:B,0))</f>
        <v>5029</v>
      </c>
      <c r="C15020" s="111" t="s">
        <v>127</v>
      </c>
      <c r="D15020" s="111" t="s">
        <v>127</v>
      </c>
      <c r="E15020" s="111" t="s">
        <v>126</v>
      </c>
      <c r="F15020" s="111" t="s">
        <v>172</v>
      </c>
      <c r="G15020" s="111" t="s">
        <v>173</v>
      </c>
      <c r="H15020" s="111" t="s">
        <v>172</v>
      </c>
      <c r="I15020" s="111" t="s">
        <v>173</v>
      </c>
      <c r="J15020" t="str">
        <f t="shared" si="468"/>
        <v>5029SkogMineraljordBarskogMiddels</v>
      </c>
      <c r="K15020" s="111">
        <v>-3.6406993276041288</v>
      </c>
      <c r="L15020" s="111">
        <v>0.85306406685236758</v>
      </c>
      <c r="M15020" s="111">
        <v>6.4056614999681585E-2</v>
      </c>
      <c r="N15020" s="112">
        <f t="shared" si="469"/>
        <v>-2.7235786457520796</v>
      </c>
    </row>
    <row r="15021" spans="1:14" x14ac:dyDescent="0.25">
      <c r="A15021" s="111" t="s">
        <v>988</v>
      </c>
      <c r="B15021" s="111">
        <f>INDEX(kommuner!C:C,MATCH(_xlfn.NUMBERVALUE(A15021),kommuner!B:B,0))</f>
        <v>5029</v>
      </c>
      <c r="C15021" s="111" t="s">
        <v>127</v>
      </c>
      <c r="D15021" s="111" t="s">
        <v>127</v>
      </c>
      <c r="E15021" s="111" t="s">
        <v>126</v>
      </c>
      <c r="F15021" s="111" t="s">
        <v>172</v>
      </c>
      <c r="G15021" s="111" t="s">
        <v>186</v>
      </c>
      <c r="H15021" s="111" t="s">
        <v>172</v>
      </c>
      <c r="I15021" s="111" t="s">
        <v>186</v>
      </c>
      <c r="J15021" t="str">
        <f t="shared" si="468"/>
        <v>5029SkogMineraljordBarskogSærs høy</v>
      </c>
      <c r="K15021" s="111">
        <v>0.12072674540874306</v>
      </c>
      <c r="L15021" s="111">
        <v>0.85306406685236758</v>
      </c>
      <c r="M15021" s="111">
        <v>6.4056614999681585E-2</v>
      </c>
      <c r="N15021" s="112">
        <f t="shared" si="469"/>
        <v>1.0378474272607923</v>
      </c>
    </row>
    <row r="15022" spans="1:14" x14ac:dyDescent="0.25">
      <c r="A15022" s="111" t="s">
        <v>988</v>
      </c>
      <c r="B15022" s="111">
        <f>INDEX(kommuner!C:C,MATCH(_xlfn.NUMBERVALUE(A15022),kommuner!B:B,0))</f>
        <v>5029</v>
      </c>
      <c r="C15022" s="111" t="s">
        <v>127</v>
      </c>
      <c r="D15022" s="111" t="s">
        <v>127</v>
      </c>
      <c r="E15022" s="111" t="s">
        <v>126</v>
      </c>
      <c r="F15022" s="111" t="s">
        <v>179</v>
      </c>
      <c r="G15022" s="111" t="s">
        <v>180</v>
      </c>
      <c r="H15022" s="111" t="s">
        <v>179</v>
      </c>
      <c r="I15022" s="111" t="s">
        <v>180</v>
      </c>
      <c r="J15022" t="str">
        <f t="shared" si="468"/>
        <v>5029SkogMineraljordBlandingsskogHøy</v>
      </c>
      <c r="K15022" s="111">
        <v>-7.1939050909469406</v>
      </c>
      <c r="L15022" s="111">
        <v>0.85306406685236758</v>
      </c>
      <c r="M15022" s="111">
        <v>6.3979989500968365E-2</v>
      </c>
      <c r="N15022" s="112">
        <f t="shared" si="469"/>
        <v>-6.2768610345936047</v>
      </c>
    </row>
    <row r="15023" spans="1:14" x14ac:dyDescent="0.25">
      <c r="A15023" s="111" t="s">
        <v>988</v>
      </c>
      <c r="B15023" s="111">
        <f>INDEX(kommuner!C:C,MATCH(_xlfn.NUMBERVALUE(A15023),kommuner!B:B,0))</f>
        <v>5029</v>
      </c>
      <c r="C15023" s="111" t="s">
        <v>127</v>
      </c>
      <c r="D15023" s="111" t="s">
        <v>127</v>
      </c>
      <c r="E15023" s="111" t="s">
        <v>126</v>
      </c>
      <c r="F15023" s="111" t="s">
        <v>179</v>
      </c>
      <c r="G15023" s="111" t="s">
        <v>167</v>
      </c>
      <c r="H15023" s="111" t="s">
        <v>179</v>
      </c>
      <c r="I15023" s="111" t="s">
        <v>167</v>
      </c>
      <c r="J15023" t="str">
        <f t="shared" si="468"/>
        <v>5029SkogMineraljordBlandingsskogImpediment</v>
      </c>
      <c r="K15023" s="111">
        <v>-1.0519587113170448</v>
      </c>
      <c r="L15023" s="111">
        <v>0.85306406685236758</v>
      </c>
      <c r="M15023" s="111">
        <v>6.3979989500968365E-2</v>
      </c>
      <c r="N15023" s="112">
        <f t="shared" si="469"/>
        <v>-0.13491465496370883</v>
      </c>
    </row>
    <row r="15024" spans="1:14" x14ac:dyDescent="0.25">
      <c r="A15024" s="111" t="s">
        <v>988</v>
      </c>
      <c r="B15024" s="111">
        <f>INDEX(kommuner!C:C,MATCH(_xlfn.NUMBERVALUE(A15024),kommuner!B:B,0))</f>
        <v>5029</v>
      </c>
      <c r="C15024" s="111" t="s">
        <v>127</v>
      </c>
      <c r="D15024" s="111" t="s">
        <v>127</v>
      </c>
      <c r="E15024" s="111" t="s">
        <v>126</v>
      </c>
      <c r="F15024" s="111" t="s">
        <v>179</v>
      </c>
      <c r="G15024" s="111" t="s">
        <v>190</v>
      </c>
      <c r="H15024" s="111" t="s">
        <v>179</v>
      </c>
      <c r="I15024" s="111" t="s">
        <v>190</v>
      </c>
      <c r="J15024" t="str">
        <f t="shared" si="468"/>
        <v>5029SkogMineraljordBlandingsskogLav</v>
      </c>
      <c r="K15024" s="111">
        <v>-1.7812179955424279</v>
      </c>
      <c r="L15024" s="111">
        <v>0.85306406685236758</v>
      </c>
      <c r="M15024" s="111">
        <v>6.3979989500968365E-2</v>
      </c>
      <c r="N15024" s="112">
        <f t="shared" si="469"/>
        <v>-0.86417393918909191</v>
      </c>
    </row>
    <row r="15025" spans="1:14" x14ac:dyDescent="0.25">
      <c r="A15025" s="111" t="s">
        <v>988</v>
      </c>
      <c r="B15025" s="111">
        <f>INDEX(kommuner!C:C,MATCH(_xlfn.NUMBERVALUE(A15025),kommuner!B:B,0))</f>
        <v>5029</v>
      </c>
      <c r="C15025" s="111" t="s">
        <v>127</v>
      </c>
      <c r="D15025" s="111" t="s">
        <v>127</v>
      </c>
      <c r="E15025" s="111" t="s">
        <v>126</v>
      </c>
      <c r="F15025" s="111" t="s">
        <v>179</v>
      </c>
      <c r="G15025" s="111" t="s">
        <v>173</v>
      </c>
      <c r="H15025" s="111" t="s">
        <v>179</v>
      </c>
      <c r="I15025" s="111" t="s">
        <v>173</v>
      </c>
      <c r="J15025" t="str">
        <f t="shared" si="468"/>
        <v>5029SkogMineraljordBlandingsskogMiddels</v>
      </c>
      <c r="K15025" s="111">
        <v>-3.4741824145851954</v>
      </c>
      <c r="L15025" s="111">
        <v>0.85306406685236758</v>
      </c>
      <c r="M15025" s="111">
        <v>6.3979989500968365E-2</v>
      </c>
      <c r="N15025" s="112">
        <f t="shared" si="469"/>
        <v>-2.5571383582318594</v>
      </c>
    </row>
    <row r="15026" spans="1:14" x14ac:dyDescent="0.25">
      <c r="A15026" s="111" t="s">
        <v>988</v>
      </c>
      <c r="B15026" s="111">
        <f>INDEX(kommuner!C:C,MATCH(_xlfn.NUMBERVALUE(A15026),kommuner!B:B,0))</f>
        <v>5029</v>
      </c>
      <c r="C15026" s="111" t="s">
        <v>127</v>
      </c>
      <c r="D15026" s="111" t="s">
        <v>127</v>
      </c>
      <c r="E15026" s="111" t="s">
        <v>126</v>
      </c>
      <c r="F15026" s="111" t="s">
        <v>179</v>
      </c>
      <c r="G15026" s="111" t="s">
        <v>186</v>
      </c>
      <c r="H15026" s="111" t="s">
        <v>179</v>
      </c>
      <c r="I15026" s="111" t="s">
        <v>186</v>
      </c>
      <c r="J15026" t="str">
        <f t="shared" si="468"/>
        <v>5029SkogMineraljordBlandingsskogSærs høy</v>
      </c>
      <c r="K15026" s="111">
        <v>-2.9395925245326562</v>
      </c>
      <c r="L15026" s="111">
        <v>0.85306406685236758</v>
      </c>
      <c r="M15026" s="111">
        <v>6.3979989500968365E-2</v>
      </c>
      <c r="N15026" s="112">
        <f t="shared" si="469"/>
        <v>-2.0225484681793202</v>
      </c>
    </row>
    <row r="15027" spans="1:14" x14ac:dyDescent="0.25">
      <c r="A15027" s="111" t="s">
        <v>988</v>
      </c>
      <c r="B15027" s="111">
        <f>INDEX(kommuner!C:C,MATCH(_xlfn.NUMBERVALUE(A15027),kommuner!B:B,0))</f>
        <v>5029</v>
      </c>
      <c r="C15027" s="111" t="s">
        <v>127</v>
      </c>
      <c r="D15027" s="111" t="s">
        <v>127</v>
      </c>
      <c r="E15027" s="111" t="s">
        <v>126</v>
      </c>
      <c r="F15027" s="111" t="s">
        <v>185</v>
      </c>
      <c r="G15027" s="111" t="s">
        <v>180</v>
      </c>
      <c r="H15027" s="111" t="s">
        <v>185</v>
      </c>
      <c r="I15027" s="111" t="s">
        <v>180</v>
      </c>
      <c r="J15027" t="str">
        <f t="shared" si="468"/>
        <v>5029SkogMineraljordLauvskogHøy</v>
      </c>
      <c r="K15027" s="111">
        <v>-3.9961118073383664</v>
      </c>
      <c r="L15027" s="111">
        <v>0.85306406685236758</v>
      </c>
      <c r="M15027" s="111">
        <v>6.3979989500968365E-2</v>
      </c>
      <c r="N15027" s="112">
        <f t="shared" si="469"/>
        <v>-3.0790677509850304</v>
      </c>
    </row>
    <row r="15028" spans="1:14" x14ac:dyDescent="0.25">
      <c r="A15028" s="111" t="s">
        <v>988</v>
      </c>
      <c r="B15028" s="111">
        <f>INDEX(kommuner!C:C,MATCH(_xlfn.NUMBERVALUE(A15028),kommuner!B:B,0))</f>
        <v>5029</v>
      </c>
      <c r="C15028" s="111" t="s">
        <v>127</v>
      </c>
      <c r="D15028" s="111" t="s">
        <v>127</v>
      </c>
      <c r="E15028" s="111" t="s">
        <v>126</v>
      </c>
      <c r="F15028" s="111" t="s">
        <v>185</v>
      </c>
      <c r="G15028" s="111" t="s">
        <v>167</v>
      </c>
      <c r="H15028" s="111" t="s">
        <v>185</v>
      </c>
      <c r="I15028" s="111" t="s">
        <v>167</v>
      </c>
      <c r="J15028" t="str">
        <f t="shared" si="468"/>
        <v>5029SkogMineraljordLauvskogImpediment</v>
      </c>
      <c r="K15028" s="111">
        <v>-1.0417316356348201</v>
      </c>
      <c r="L15028" s="111">
        <v>0.85306406685236758</v>
      </c>
      <c r="M15028" s="111">
        <v>6.3979989500968365E-2</v>
      </c>
      <c r="N15028" s="112">
        <f t="shared" si="469"/>
        <v>-0.12468757928148413</v>
      </c>
    </row>
    <row r="15029" spans="1:14" x14ac:dyDescent="0.25">
      <c r="A15029" s="111" t="s">
        <v>988</v>
      </c>
      <c r="B15029" s="111">
        <f>INDEX(kommuner!C:C,MATCH(_xlfn.NUMBERVALUE(A15029),kommuner!B:B,0))</f>
        <v>5029</v>
      </c>
      <c r="C15029" s="111" t="s">
        <v>127</v>
      </c>
      <c r="D15029" s="111" t="s">
        <v>127</v>
      </c>
      <c r="E15029" s="111" t="s">
        <v>126</v>
      </c>
      <c r="F15029" s="111" t="s">
        <v>185</v>
      </c>
      <c r="G15029" s="111" t="s">
        <v>190</v>
      </c>
      <c r="H15029" s="111" t="s">
        <v>185</v>
      </c>
      <c r="I15029" s="111" t="s">
        <v>190</v>
      </c>
      <c r="J15029" t="str">
        <f t="shared" si="468"/>
        <v>5029SkogMineraljordLauvskogLav</v>
      </c>
      <c r="K15029" s="111">
        <v>-8.9748170935426599E-2</v>
      </c>
      <c r="L15029" s="111">
        <v>0.85306406685236758</v>
      </c>
      <c r="M15029" s="111">
        <v>6.3979989500968365E-2</v>
      </c>
      <c r="N15029" s="112">
        <f t="shared" si="469"/>
        <v>0.82729588541790933</v>
      </c>
    </row>
    <row r="15030" spans="1:14" x14ac:dyDescent="0.25">
      <c r="A15030" s="111" t="s">
        <v>988</v>
      </c>
      <c r="B15030" s="111">
        <f>INDEX(kommuner!C:C,MATCH(_xlfn.NUMBERVALUE(A15030),kommuner!B:B,0))</f>
        <v>5029</v>
      </c>
      <c r="C15030" s="111" t="s">
        <v>127</v>
      </c>
      <c r="D15030" s="111" t="s">
        <v>127</v>
      </c>
      <c r="E15030" s="111" t="s">
        <v>126</v>
      </c>
      <c r="F15030" s="111" t="s">
        <v>185</v>
      </c>
      <c r="G15030" s="111" t="s">
        <v>173</v>
      </c>
      <c r="H15030" s="111" t="s">
        <v>185</v>
      </c>
      <c r="I15030" s="111" t="s">
        <v>173</v>
      </c>
      <c r="J15030" t="str">
        <f t="shared" si="468"/>
        <v>5029SkogMineraljordLauvskogMiddels</v>
      </c>
      <c r="K15030" s="111">
        <v>-2.4407766010203638</v>
      </c>
      <c r="L15030" s="111">
        <v>0.85306406685236758</v>
      </c>
      <c r="M15030" s="111">
        <v>6.3979989500968365E-2</v>
      </c>
      <c r="N15030" s="112">
        <f t="shared" si="469"/>
        <v>-1.523732544667028</v>
      </c>
    </row>
    <row r="15031" spans="1:14" x14ac:dyDescent="0.25">
      <c r="A15031" s="111" t="s">
        <v>988</v>
      </c>
      <c r="B15031" s="111">
        <f>INDEX(kommuner!C:C,MATCH(_xlfn.NUMBERVALUE(A15031),kommuner!B:B,0))</f>
        <v>5029</v>
      </c>
      <c r="C15031" s="111" t="s">
        <v>127</v>
      </c>
      <c r="D15031" s="111" t="s">
        <v>127</v>
      </c>
      <c r="E15031" s="111" t="s">
        <v>126</v>
      </c>
      <c r="F15031" s="111" t="s">
        <v>185</v>
      </c>
      <c r="G15031" s="111" t="s">
        <v>186</v>
      </c>
      <c r="H15031" s="111" t="s">
        <v>185</v>
      </c>
      <c r="I15031" s="111" t="s">
        <v>186</v>
      </c>
      <c r="J15031" t="str">
        <f t="shared" si="468"/>
        <v>5029SkogMineraljordLauvskogSærs høy</v>
      </c>
      <c r="K15031" s="111">
        <v>-3.6560473259425113</v>
      </c>
      <c r="L15031" s="111">
        <v>0.85306406685236758</v>
      </c>
      <c r="M15031" s="111">
        <v>6.3979989500968365E-2</v>
      </c>
      <c r="N15031" s="112">
        <f t="shared" si="469"/>
        <v>-2.7390032695891753</v>
      </c>
    </row>
    <row r="15032" spans="1:14" x14ac:dyDescent="0.25">
      <c r="A15032" s="111" t="s">
        <v>988</v>
      </c>
      <c r="B15032" s="111">
        <f>INDEX(kommuner!C:C,MATCH(_xlfn.NUMBERVALUE(A15032),kommuner!B:B,0))</f>
        <v>5029</v>
      </c>
      <c r="C15032" s="111" t="s">
        <v>127</v>
      </c>
      <c r="D15032" s="111" t="s">
        <v>127</v>
      </c>
      <c r="E15032" s="111" t="s">
        <v>123</v>
      </c>
      <c r="F15032" s="111" t="s">
        <v>172</v>
      </c>
      <c r="G15032" s="111" t="s">
        <v>180</v>
      </c>
      <c r="H15032" s="111" t="s">
        <v>172</v>
      </c>
      <c r="I15032" s="111" t="s">
        <v>180</v>
      </c>
      <c r="J15032" t="str">
        <f t="shared" si="468"/>
        <v>5029SkogOrganisk jordBarskogHøy</v>
      </c>
      <c r="K15032" s="111">
        <v>-2.5184559031994138</v>
      </c>
      <c r="L15032" s="111">
        <v>0.92784825435236762</v>
      </c>
      <c r="M15032" s="111">
        <v>0.46518126042825314</v>
      </c>
      <c r="N15032" s="112">
        <f t="shared" si="469"/>
        <v>-1.1254263884187932</v>
      </c>
    </row>
    <row r="15033" spans="1:14" x14ac:dyDescent="0.25">
      <c r="A15033" s="111" t="s">
        <v>988</v>
      </c>
      <c r="B15033" s="111">
        <f>INDEX(kommuner!C:C,MATCH(_xlfn.NUMBERVALUE(A15033),kommuner!B:B,0))</f>
        <v>5029</v>
      </c>
      <c r="C15033" s="111" t="s">
        <v>127</v>
      </c>
      <c r="D15033" s="111" t="s">
        <v>127</v>
      </c>
      <c r="E15033" s="111" t="s">
        <v>123</v>
      </c>
      <c r="F15033" s="111" t="s">
        <v>172</v>
      </c>
      <c r="G15033" s="111" t="s">
        <v>167</v>
      </c>
      <c r="H15033" s="111" t="s">
        <v>172</v>
      </c>
      <c r="I15033" s="111" t="s">
        <v>167</v>
      </c>
      <c r="J15033" t="str">
        <f t="shared" si="468"/>
        <v>5029SkogOrganisk jordBarskogImpediment</v>
      </c>
      <c r="K15033" s="111">
        <v>-0.17137422385314094</v>
      </c>
      <c r="L15033" s="111">
        <v>0.92784825435236762</v>
      </c>
      <c r="M15033" s="111">
        <v>0.46510463492953991</v>
      </c>
      <c r="N15033" s="112">
        <f t="shared" si="469"/>
        <v>1.2215786654287666</v>
      </c>
    </row>
    <row r="15034" spans="1:14" x14ac:dyDescent="0.25">
      <c r="A15034" s="111" t="s">
        <v>988</v>
      </c>
      <c r="B15034" s="111">
        <f>INDEX(kommuner!C:C,MATCH(_xlfn.NUMBERVALUE(A15034),kommuner!B:B,0))</f>
        <v>5029</v>
      </c>
      <c r="C15034" s="111" t="s">
        <v>127</v>
      </c>
      <c r="D15034" s="111" t="s">
        <v>127</v>
      </c>
      <c r="E15034" s="111" t="s">
        <v>123</v>
      </c>
      <c r="F15034" s="111" t="s">
        <v>172</v>
      </c>
      <c r="G15034" s="111" t="s">
        <v>190</v>
      </c>
      <c r="H15034" s="111" t="s">
        <v>172</v>
      </c>
      <c r="I15034" s="111" t="s">
        <v>190</v>
      </c>
      <c r="J15034" t="str">
        <f t="shared" si="468"/>
        <v>5029SkogOrganisk jordBarskogLav</v>
      </c>
      <c r="K15034" s="111">
        <v>-0.50666953101693391</v>
      </c>
      <c r="L15034" s="111">
        <v>0.92784825435236762</v>
      </c>
      <c r="M15034" s="111">
        <v>0.46510463492953991</v>
      </c>
      <c r="N15034" s="112">
        <f t="shared" si="469"/>
        <v>0.88628335826497362</v>
      </c>
    </row>
    <row r="15035" spans="1:14" x14ac:dyDescent="0.25">
      <c r="A15035" s="111" t="s">
        <v>988</v>
      </c>
      <c r="B15035" s="111">
        <f>INDEX(kommuner!C:C,MATCH(_xlfn.NUMBERVALUE(A15035),kommuner!B:B,0))</f>
        <v>5029</v>
      </c>
      <c r="C15035" s="111" t="s">
        <v>127</v>
      </c>
      <c r="D15035" s="111" t="s">
        <v>127</v>
      </c>
      <c r="E15035" s="111" t="s">
        <v>123</v>
      </c>
      <c r="F15035" s="111" t="s">
        <v>172</v>
      </c>
      <c r="G15035" s="111" t="s">
        <v>173</v>
      </c>
      <c r="H15035" s="111" t="s">
        <v>172</v>
      </c>
      <c r="I15035" s="111" t="s">
        <v>173</v>
      </c>
      <c r="J15035" t="str">
        <f t="shared" si="468"/>
        <v>5029SkogOrganisk jordBarskogMiddels</v>
      </c>
      <c r="K15035" s="111">
        <v>-1.5571490961494638</v>
      </c>
      <c r="L15035" s="111">
        <v>0.92784825435236762</v>
      </c>
      <c r="M15035" s="111">
        <v>0.46518126042825314</v>
      </c>
      <c r="N15035" s="112">
        <f t="shared" si="469"/>
        <v>-0.16411958136884308</v>
      </c>
    </row>
    <row r="15036" spans="1:14" x14ac:dyDescent="0.25">
      <c r="A15036" s="111" t="s">
        <v>988</v>
      </c>
      <c r="B15036" s="111">
        <f>INDEX(kommuner!C:C,MATCH(_xlfn.NUMBERVALUE(A15036),kommuner!B:B,0))</f>
        <v>5029</v>
      </c>
      <c r="C15036" s="111" t="s">
        <v>127</v>
      </c>
      <c r="D15036" s="111" t="s">
        <v>127</v>
      </c>
      <c r="E15036" s="111" t="s">
        <v>123</v>
      </c>
      <c r="F15036" s="111" t="s">
        <v>172</v>
      </c>
      <c r="G15036" s="111" t="s">
        <v>186</v>
      </c>
      <c r="H15036" s="111" t="s">
        <v>172</v>
      </c>
      <c r="I15036" s="111" t="s">
        <v>186</v>
      </c>
      <c r="J15036" t="str">
        <f t="shared" si="468"/>
        <v>5029SkogOrganisk jordBarskogSærs høy</v>
      </c>
      <c r="K15036" s="111">
        <v>2.5548655235722699</v>
      </c>
      <c r="L15036" s="111">
        <v>0.92784825435236762</v>
      </c>
      <c r="M15036" s="111">
        <v>0.46518126042825314</v>
      </c>
      <c r="N15036" s="112">
        <f t="shared" si="469"/>
        <v>3.9478950383528906</v>
      </c>
    </row>
    <row r="15037" spans="1:14" x14ac:dyDescent="0.25">
      <c r="A15037" s="111" t="s">
        <v>988</v>
      </c>
      <c r="B15037" s="111">
        <f>INDEX(kommuner!C:C,MATCH(_xlfn.NUMBERVALUE(A15037),kommuner!B:B,0))</f>
        <v>5029</v>
      </c>
      <c r="C15037" s="111" t="s">
        <v>127</v>
      </c>
      <c r="D15037" s="111" t="s">
        <v>127</v>
      </c>
      <c r="E15037" s="111" t="s">
        <v>123</v>
      </c>
      <c r="F15037" s="111" t="s">
        <v>179</v>
      </c>
      <c r="G15037" s="111" t="s">
        <v>180</v>
      </c>
      <c r="H15037" s="111" t="s">
        <v>179</v>
      </c>
      <c r="I15037" s="111" t="s">
        <v>180</v>
      </c>
      <c r="J15037" t="str">
        <f t="shared" si="468"/>
        <v>5029SkogOrganisk jordBlandingsskogHøy</v>
      </c>
      <c r="K15037" s="111">
        <v>-5.5554344456832343</v>
      </c>
      <c r="L15037" s="111">
        <v>0.92784825435236762</v>
      </c>
      <c r="M15037" s="111">
        <v>0.46510463492953991</v>
      </c>
      <c r="N15037" s="112">
        <f t="shared" si="469"/>
        <v>-4.1624815564013264</v>
      </c>
    </row>
    <row r="15038" spans="1:14" x14ac:dyDescent="0.25">
      <c r="A15038" s="111" t="s">
        <v>988</v>
      </c>
      <c r="B15038" s="111">
        <f>INDEX(kommuner!C:C,MATCH(_xlfn.NUMBERVALUE(A15038),kommuner!B:B,0))</f>
        <v>5029</v>
      </c>
      <c r="C15038" s="111" t="s">
        <v>127</v>
      </c>
      <c r="D15038" s="111" t="s">
        <v>127</v>
      </c>
      <c r="E15038" s="111" t="s">
        <v>123</v>
      </c>
      <c r="F15038" s="111" t="s">
        <v>179</v>
      </c>
      <c r="G15038" s="111" t="s">
        <v>167</v>
      </c>
      <c r="H15038" s="111" t="s">
        <v>179</v>
      </c>
      <c r="I15038" s="111" t="s">
        <v>167</v>
      </c>
      <c r="J15038" t="str">
        <f t="shared" si="468"/>
        <v>5029SkogOrganisk jordBlandingsskogImpediment</v>
      </c>
      <c r="K15038" s="111">
        <v>-0.28586344175800005</v>
      </c>
      <c r="L15038" s="111">
        <v>0.92784825435236762</v>
      </c>
      <c r="M15038" s="111">
        <v>0.46510463492953991</v>
      </c>
      <c r="N15038" s="112">
        <f t="shared" si="469"/>
        <v>1.1070894475239075</v>
      </c>
    </row>
    <row r="15039" spans="1:14" x14ac:dyDescent="0.25">
      <c r="A15039" s="111" t="s">
        <v>988</v>
      </c>
      <c r="B15039" s="111">
        <f>INDEX(kommuner!C:C,MATCH(_xlfn.NUMBERVALUE(A15039),kommuner!B:B,0))</f>
        <v>5029</v>
      </c>
      <c r="C15039" s="111" t="s">
        <v>127</v>
      </c>
      <c r="D15039" s="111" t="s">
        <v>127</v>
      </c>
      <c r="E15039" s="111" t="s">
        <v>123</v>
      </c>
      <c r="F15039" s="111" t="s">
        <v>179</v>
      </c>
      <c r="G15039" s="111" t="s">
        <v>190</v>
      </c>
      <c r="H15039" s="111" t="s">
        <v>179</v>
      </c>
      <c r="I15039" s="111" t="s">
        <v>190</v>
      </c>
      <c r="J15039" t="str">
        <f t="shared" si="468"/>
        <v>5029SkogOrganisk jordBlandingsskogLav</v>
      </c>
      <c r="K15039" s="111">
        <v>-1.2347339377887629</v>
      </c>
      <c r="L15039" s="111">
        <v>0.92784825435236762</v>
      </c>
      <c r="M15039" s="111">
        <v>0.46510463492953991</v>
      </c>
      <c r="N15039" s="112">
        <f t="shared" si="469"/>
        <v>0.15821895149314458</v>
      </c>
    </row>
    <row r="15040" spans="1:14" x14ac:dyDescent="0.25">
      <c r="A15040" s="111" t="s">
        <v>988</v>
      </c>
      <c r="B15040" s="111">
        <f>INDEX(kommuner!C:C,MATCH(_xlfn.NUMBERVALUE(A15040),kommuner!B:B,0))</f>
        <v>5029</v>
      </c>
      <c r="C15040" s="111" t="s">
        <v>127</v>
      </c>
      <c r="D15040" s="111" t="s">
        <v>127</v>
      </c>
      <c r="E15040" s="111" t="s">
        <v>123</v>
      </c>
      <c r="F15040" s="111" t="s">
        <v>179</v>
      </c>
      <c r="G15040" s="111" t="s">
        <v>173</v>
      </c>
      <c r="H15040" s="111" t="s">
        <v>179</v>
      </c>
      <c r="I15040" s="111" t="s">
        <v>173</v>
      </c>
      <c r="J15040" t="str">
        <f t="shared" si="468"/>
        <v>5029SkogOrganisk jordBlandingsskogMiddels</v>
      </c>
      <c r="K15040" s="111">
        <v>-2.4239591752717748</v>
      </c>
      <c r="L15040" s="111">
        <v>0.92784825435236762</v>
      </c>
      <c r="M15040" s="111">
        <v>0.46510463492953991</v>
      </c>
      <c r="N15040" s="112">
        <f t="shared" si="469"/>
        <v>-1.0310062859898674</v>
      </c>
    </row>
    <row r="15041" spans="1:14" x14ac:dyDescent="0.25">
      <c r="A15041" s="111" t="s">
        <v>988</v>
      </c>
      <c r="B15041" s="111">
        <f>INDEX(kommuner!C:C,MATCH(_xlfn.NUMBERVALUE(A15041),kommuner!B:B,0))</f>
        <v>5029</v>
      </c>
      <c r="C15041" s="111" t="s">
        <v>127</v>
      </c>
      <c r="D15041" s="111" t="s">
        <v>127</v>
      </c>
      <c r="E15041" s="111" t="s">
        <v>123</v>
      </c>
      <c r="F15041" s="111" t="s">
        <v>179</v>
      </c>
      <c r="G15041" s="111" t="s">
        <v>186</v>
      </c>
      <c r="H15041" s="111" t="s">
        <v>179</v>
      </c>
      <c r="I15041" s="111" t="s">
        <v>186</v>
      </c>
      <c r="J15041" t="str">
        <f t="shared" si="468"/>
        <v>5029SkogOrganisk jordBlandingsskogSærs høy</v>
      </c>
      <c r="K15041" s="111">
        <v>-1.5726115302258048</v>
      </c>
      <c r="L15041" s="111">
        <v>0.92784825435236762</v>
      </c>
      <c r="M15041" s="111">
        <v>0.46510463492953991</v>
      </c>
      <c r="N15041" s="112">
        <f t="shared" si="469"/>
        <v>-0.17965864094389727</v>
      </c>
    </row>
    <row r="15042" spans="1:14" x14ac:dyDescent="0.25">
      <c r="A15042" s="111" t="s">
        <v>988</v>
      </c>
      <c r="B15042" s="111">
        <f>INDEX(kommuner!C:C,MATCH(_xlfn.NUMBERVALUE(A15042),kommuner!B:B,0))</f>
        <v>5029</v>
      </c>
      <c r="C15042" s="111" t="s">
        <v>127</v>
      </c>
      <c r="D15042" s="111" t="s">
        <v>127</v>
      </c>
      <c r="E15042" s="111" t="s">
        <v>123</v>
      </c>
      <c r="F15042" s="111" t="s">
        <v>185</v>
      </c>
      <c r="G15042" s="111" t="s">
        <v>180</v>
      </c>
      <c r="H15042" s="111" t="s">
        <v>185</v>
      </c>
      <c r="I15042" s="111" t="s">
        <v>180</v>
      </c>
      <c r="J15042" t="str">
        <f t="shared" si="468"/>
        <v>5029SkogOrganisk jordLauvskogHøy</v>
      </c>
      <c r="K15042" s="111">
        <v>-1.9913688882377358</v>
      </c>
      <c r="L15042" s="111">
        <v>0.92784825435236762</v>
      </c>
      <c r="M15042" s="111">
        <v>0.46510463492953991</v>
      </c>
      <c r="N15042" s="112">
        <f t="shared" si="469"/>
        <v>-0.59841599895582831</v>
      </c>
    </row>
    <row r="15043" spans="1:14" x14ac:dyDescent="0.25">
      <c r="A15043" s="111" t="s">
        <v>988</v>
      </c>
      <c r="B15043" s="111">
        <f>INDEX(kommuner!C:C,MATCH(_xlfn.NUMBERVALUE(A15043),kommuner!B:B,0))</f>
        <v>5029</v>
      </c>
      <c r="C15043" s="111" t="s">
        <v>127</v>
      </c>
      <c r="D15043" s="111" t="s">
        <v>127</v>
      </c>
      <c r="E15043" s="111" t="s">
        <v>123</v>
      </c>
      <c r="F15043" s="111" t="s">
        <v>185</v>
      </c>
      <c r="G15043" s="111" t="s">
        <v>167</v>
      </c>
      <c r="H15043" s="111" t="s">
        <v>185</v>
      </c>
      <c r="I15043" s="111" t="s">
        <v>167</v>
      </c>
      <c r="J15043" t="str">
        <f t="shared" ref="J15043:J15106" si="470">B15043&amp;C15043&amp;E15043&amp;IF(C15043="Skog",F15043&amp;G15043,"")</f>
        <v>5029SkogOrganisk jordLauvskogImpediment</v>
      </c>
      <c r="K15043" s="111">
        <v>0.35000626494250675</v>
      </c>
      <c r="L15043" s="111">
        <v>0.92784825435236762</v>
      </c>
      <c r="M15043" s="111">
        <v>0.46510463492953991</v>
      </c>
      <c r="N15043" s="112">
        <f t="shared" ref="N15043:N15106" si="471">SUM(K15043:M15043)</f>
        <v>1.7429591542244141</v>
      </c>
    </row>
    <row r="15044" spans="1:14" x14ac:dyDescent="0.25">
      <c r="A15044" s="111" t="s">
        <v>988</v>
      </c>
      <c r="B15044" s="111">
        <f>INDEX(kommuner!C:C,MATCH(_xlfn.NUMBERVALUE(A15044),kommuner!B:B,0))</f>
        <v>5029</v>
      </c>
      <c r="C15044" s="111" t="s">
        <v>127</v>
      </c>
      <c r="D15044" s="111" t="s">
        <v>127</v>
      </c>
      <c r="E15044" s="111" t="s">
        <v>123</v>
      </c>
      <c r="F15044" s="111" t="s">
        <v>185</v>
      </c>
      <c r="G15044" s="111" t="s">
        <v>190</v>
      </c>
      <c r="H15044" s="111" t="s">
        <v>185</v>
      </c>
      <c r="I15044" s="111" t="s">
        <v>190</v>
      </c>
      <c r="J15044" t="str">
        <f t="shared" si="470"/>
        <v>5029SkogOrganisk jordLauvskogLav</v>
      </c>
      <c r="K15044" s="111">
        <v>1.1144075558526714</v>
      </c>
      <c r="L15044" s="111">
        <v>0.92784825435236762</v>
      </c>
      <c r="M15044" s="111">
        <v>0.46510463492953991</v>
      </c>
      <c r="N15044" s="112">
        <f t="shared" si="471"/>
        <v>2.5073604451345788</v>
      </c>
    </row>
    <row r="15045" spans="1:14" x14ac:dyDescent="0.25">
      <c r="A15045" s="111" t="s">
        <v>988</v>
      </c>
      <c r="B15045" s="111">
        <f>INDEX(kommuner!C:C,MATCH(_xlfn.NUMBERVALUE(A15045),kommuner!B:B,0))</f>
        <v>5029</v>
      </c>
      <c r="C15045" s="111" t="s">
        <v>127</v>
      </c>
      <c r="D15045" s="111" t="s">
        <v>127</v>
      </c>
      <c r="E15045" s="111" t="s">
        <v>123</v>
      </c>
      <c r="F15045" s="111" t="s">
        <v>185</v>
      </c>
      <c r="G15045" s="111" t="s">
        <v>173</v>
      </c>
      <c r="H15045" s="111" t="s">
        <v>185</v>
      </c>
      <c r="I15045" s="111" t="s">
        <v>173</v>
      </c>
      <c r="J15045" t="str">
        <f t="shared" si="470"/>
        <v>5029SkogOrganisk jordLauvskogMiddels</v>
      </c>
      <c r="K15045" s="111">
        <v>-0.62664468270982987</v>
      </c>
      <c r="L15045" s="111">
        <v>0.92784825435236762</v>
      </c>
      <c r="M15045" s="111">
        <v>0.46510463492953991</v>
      </c>
      <c r="N15045" s="112">
        <f t="shared" si="471"/>
        <v>0.76630820657207765</v>
      </c>
    </row>
    <row r="15046" spans="1:14" x14ac:dyDescent="0.25">
      <c r="A15046" s="111" t="s">
        <v>988</v>
      </c>
      <c r="B15046" s="111">
        <f>INDEX(kommuner!C:C,MATCH(_xlfn.NUMBERVALUE(A15046),kommuner!B:B,0))</f>
        <v>5029</v>
      </c>
      <c r="C15046" s="111" t="s">
        <v>127</v>
      </c>
      <c r="D15046" s="111" t="s">
        <v>127</v>
      </c>
      <c r="E15046" s="111" t="s">
        <v>123</v>
      </c>
      <c r="F15046" s="111" t="s">
        <v>185</v>
      </c>
      <c r="G15046" s="111" t="s">
        <v>186</v>
      </c>
      <c r="H15046" s="111" t="s">
        <v>185</v>
      </c>
      <c r="I15046" s="111" t="s">
        <v>186</v>
      </c>
      <c r="J15046" t="str">
        <f t="shared" si="470"/>
        <v>5029SkogOrganisk jordLauvskogSærs høy</v>
      </c>
      <c r="K15046" s="111">
        <v>-1.8997279926091779</v>
      </c>
      <c r="L15046" s="111">
        <v>0.92784825435236762</v>
      </c>
      <c r="M15046" s="111">
        <v>0.46510463492953991</v>
      </c>
      <c r="N15046" s="112">
        <f t="shared" si="471"/>
        <v>-0.50677510332727038</v>
      </c>
    </row>
    <row r="15047" spans="1:14" x14ac:dyDescent="0.25">
      <c r="A15047" s="111" t="s">
        <v>988</v>
      </c>
      <c r="B15047" s="111">
        <f>INDEX(kommuner!C:C,MATCH(_xlfn.NUMBERVALUE(A15047),kommuner!B:B,0))</f>
        <v>5029</v>
      </c>
      <c r="C15047" s="111" t="s">
        <v>83</v>
      </c>
      <c r="D15047" s="111" t="s">
        <v>83</v>
      </c>
      <c r="E15047" s="111" t="s">
        <v>126</v>
      </c>
      <c r="F15047" s="111" t="s">
        <v>139</v>
      </c>
      <c r="G15047" s="111" t="s">
        <v>139</v>
      </c>
      <c r="H15047" s="111" t="s">
        <v>139</v>
      </c>
      <c r="I15047" s="111" t="s">
        <v>139</v>
      </c>
      <c r="J15047" t="str">
        <f t="shared" si="470"/>
        <v>5029Utbygd arealMineraljord</v>
      </c>
      <c r="K15047" s="111">
        <v>-0.30524336409547759</v>
      </c>
      <c r="L15047" s="111">
        <v>0</v>
      </c>
      <c r="M15047" s="111">
        <v>1.303047089454229E-2</v>
      </c>
      <c r="N15047" s="112">
        <f t="shared" si="471"/>
        <v>-0.2922128932009353</v>
      </c>
    </row>
    <row r="15048" spans="1:14" x14ac:dyDescent="0.25">
      <c r="A15048" s="111" t="s">
        <v>988</v>
      </c>
      <c r="B15048" s="111">
        <f>INDEX(kommuner!C:C,MATCH(_xlfn.NUMBERVALUE(A15048),kommuner!B:B,0))</f>
        <v>5029</v>
      </c>
      <c r="C15048" s="111" t="s">
        <v>83</v>
      </c>
      <c r="D15048" s="111" t="s">
        <v>83</v>
      </c>
      <c r="E15048" s="111" t="s">
        <v>123</v>
      </c>
      <c r="F15048" s="111" t="s">
        <v>139</v>
      </c>
      <c r="G15048" s="111" t="s">
        <v>139</v>
      </c>
      <c r="H15048" s="111" t="s">
        <v>139</v>
      </c>
      <c r="I15048" s="111" t="s">
        <v>139</v>
      </c>
      <c r="J15048" t="str">
        <f t="shared" si="470"/>
        <v>5029Utbygd arealOrganisk jord</v>
      </c>
      <c r="K15048" s="111">
        <v>29.011421395201612</v>
      </c>
      <c r="L15048" s="111">
        <v>0</v>
      </c>
      <c r="M15048" s="111">
        <v>1.303047089454229E-2</v>
      </c>
      <c r="N15048" s="112">
        <f t="shared" si="471"/>
        <v>29.024451866096154</v>
      </c>
    </row>
    <row r="15049" spans="1:14" x14ac:dyDescent="0.25">
      <c r="A15049" s="111" t="s">
        <v>988</v>
      </c>
      <c r="B15049" s="111">
        <f>INDEX(kommuner!C:C,MATCH(_xlfn.NUMBERVALUE(A15049),kommuner!B:B,0))</f>
        <v>5029</v>
      </c>
      <c r="C15049" s="111" t="s">
        <v>181</v>
      </c>
      <c r="D15049" s="111" t="s">
        <v>181</v>
      </c>
      <c r="E15049" s="111" t="s">
        <v>123</v>
      </c>
      <c r="F15049" s="111" t="s">
        <v>139</v>
      </c>
      <c r="G15049" s="111" t="s">
        <v>139</v>
      </c>
      <c r="H15049" s="111" t="s">
        <v>139</v>
      </c>
      <c r="I15049" s="111" t="s">
        <v>139</v>
      </c>
      <c r="J15049" t="str">
        <f t="shared" si="470"/>
        <v>5029Vann og myrOrganisk jord</v>
      </c>
      <c r="K15049" s="111">
        <v>-0.29766799726667431</v>
      </c>
      <c r="L15049" s="111">
        <v>0</v>
      </c>
      <c r="M15049" s="111">
        <v>0</v>
      </c>
      <c r="N15049" s="112">
        <f t="shared" si="471"/>
        <v>-0.29766799726667431</v>
      </c>
    </row>
    <row r="15050" spans="1:14" x14ac:dyDescent="0.25">
      <c r="A15050" s="111" t="s">
        <v>989</v>
      </c>
      <c r="B15050" s="111">
        <f>INDEX(kommuner!C:C,MATCH(_xlfn.NUMBERVALUE(A15050),kommuner!B:B,0))</f>
        <v>5001</v>
      </c>
      <c r="C15050" s="111" t="s">
        <v>82</v>
      </c>
      <c r="D15050" s="111" t="s">
        <v>82</v>
      </c>
      <c r="E15050" s="111" t="s">
        <v>126</v>
      </c>
      <c r="F15050" s="111" t="s">
        <v>139</v>
      </c>
      <c r="G15050" s="111" t="s">
        <v>139</v>
      </c>
      <c r="H15050" s="111" t="s">
        <v>139</v>
      </c>
      <c r="I15050" s="111" t="s">
        <v>139</v>
      </c>
      <c r="J15050" t="str">
        <f t="shared" si="470"/>
        <v>5001Annen utmarkMineraljord</v>
      </c>
      <c r="K15050" s="111">
        <v>-7.1122377479755403E-2</v>
      </c>
      <c r="L15050" s="111">
        <v>0</v>
      </c>
      <c r="M15050" s="111">
        <v>0</v>
      </c>
      <c r="N15050" s="112">
        <f t="shared" si="471"/>
        <v>-7.1122377479755403E-2</v>
      </c>
    </row>
    <row r="15051" spans="1:14" x14ac:dyDescent="0.25">
      <c r="A15051" s="111" t="s">
        <v>989</v>
      </c>
      <c r="B15051" s="111">
        <f>INDEX(kommuner!C:C,MATCH(_xlfn.NUMBERVALUE(A15051),kommuner!B:B,0))</f>
        <v>5001</v>
      </c>
      <c r="C15051" s="111" t="s">
        <v>121</v>
      </c>
      <c r="D15051" s="111" t="s">
        <v>121</v>
      </c>
      <c r="E15051" s="111" t="s">
        <v>126</v>
      </c>
      <c r="F15051" s="111" t="s">
        <v>139</v>
      </c>
      <c r="G15051" s="111" t="s">
        <v>139</v>
      </c>
      <c r="H15051" s="111" t="s">
        <v>139</v>
      </c>
      <c r="I15051" s="111" t="s">
        <v>139</v>
      </c>
      <c r="J15051" t="str">
        <f t="shared" si="470"/>
        <v>5001BeiteMineraljord</v>
      </c>
      <c r="K15051" s="111">
        <v>-0.96338340838695502</v>
      </c>
      <c r="L15051" s="111">
        <v>0</v>
      </c>
      <c r="M15051" s="111">
        <v>1.2448711246839999E-7</v>
      </c>
      <c r="N15051" s="112">
        <f t="shared" si="471"/>
        <v>-0.96338328389984251</v>
      </c>
    </row>
    <row r="15052" spans="1:14" x14ac:dyDescent="0.25">
      <c r="A15052" s="111" t="s">
        <v>989</v>
      </c>
      <c r="B15052" s="111">
        <f>INDEX(kommuner!C:C,MATCH(_xlfn.NUMBERVALUE(A15052),kommuner!B:B,0))</f>
        <v>5001</v>
      </c>
      <c r="C15052" s="111" t="s">
        <v>121</v>
      </c>
      <c r="D15052" s="111" t="s">
        <v>121</v>
      </c>
      <c r="E15052" s="111" t="s">
        <v>123</v>
      </c>
      <c r="F15052" s="111" t="s">
        <v>139</v>
      </c>
      <c r="G15052" s="111" t="s">
        <v>139</v>
      </c>
      <c r="H15052" s="111" t="s">
        <v>139</v>
      </c>
      <c r="I15052" s="111" t="s">
        <v>139</v>
      </c>
      <c r="J15052" t="str">
        <f t="shared" si="470"/>
        <v>5001BeiteOrganisk jord</v>
      </c>
      <c r="K15052" s="111">
        <v>12.077525935985037</v>
      </c>
      <c r="L15052" s="111">
        <v>1.6412500000000001</v>
      </c>
      <c r="M15052" s="111">
        <v>0</v>
      </c>
      <c r="N15052" s="112">
        <f t="shared" si="471"/>
        <v>13.718775935985036</v>
      </c>
    </row>
    <row r="15053" spans="1:14" x14ac:dyDescent="0.25">
      <c r="A15053" s="111" t="s">
        <v>989</v>
      </c>
      <c r="B15053" s="111">
        <f>INDEX(kommuner!C:C,MATCH(_xlfn.NUMBERVALUE(A15053),kommuner!B:B,0))</f>
        <v>5001</v>
      </c>
      <c r="C15053" s="111" t="s">
        <v>84</v>
      </c>
      <c r="D15053" s="111" t="s">
        <v>84</v>
      </c>
      <c r="E15053" s="111" t="s">
        <v>126</v>
      </c>
      <c r="F15053" s="111" t="s">
        <v>139</v>
      </c>
      <c r="G15053" s="111" t="s">
        <v>139</v>
      </c>
      <c r="H15053" s="111" t="s">
        <v>139</v>
      </c>
      <c r="I15053" s="111" t="s">
        <v>139</v>
      </c>
      <c r="J15053" t="str">
        <f t="shared" si="470"/>
        <v>5001Dyrket markMineraljord</v>
      </c>
      <c r="K15053" s="111">
        <v>-0.22121115197201222</v>
      </c>
      <c r="L15053" s="111">
        <v>0</v>
      </c>
      <c r="M15053" s="111">
        <v>0</v>
      </c>
      <c r="N15053" s="112">
        <f t="shared" si="471"/>
        <v>-0.22121115197201222</v>
      </c>
    </row>
    <row r="15054" spans="1:14" x14ac:dyDescent="0.25">
      <c r="A15054" s="111" t="s">
        <v>989</v>
      </c>
      <c r="B15054" s="111">
        <f>INDEX(kommuner!C:C,MATCH(_xlfn.NUMBERVALUE(A15054),kommuner!B:B,0))</f>
        <v>5001</v>
      </c>
      <c r="C15054" s="111" t="s">
        <v>84</v>
      </c>
      <c r="D15054" s="111" t="s">
        <v>84</v>
      </c>
      <c r="E15054" s="111" t="s">
        <v>123</v>
      </c>
      <c r="F15054" s="111" t="s">
        <v>139</v>
      </c>
      <c r="G15054" s="111" t="s">
        <v>139</v>
      </c>
      <c r="H15054" s="111" t="s">
        <v>139</v>
      </c>
      <c r="I15054" s="111" t="s">
        <v>139</v>
      </c>
      <c r="J15054" t="str">
        <f t="shared" si="470"/>
        <v>5001Dyrket markOrganisk jord</v>
      </c>
      <c r="K15054" s="111">
        <v>28.726149366675592</v>
      </c>
      <c r="L15054" s="111">
        <v>1.45625</v>
      </c>
      <c r="M15054" s="111">
        <v>0</v>
      </c>
      <c r="N15054" s="112">
        <f t="shared" si="471"/>
        <v>30.182399366675593</v>
      </c>
    </row>
    <row r="15055" spans="1:14" x14ac:dyDescent="0.25">
      <c r="A15055" s="111" t="s">
        <v>989</v>
      </c>
      <c r="B15055" s="111">
        <f>INDEX(kommuner!C:C,MATCH(_xlfn.NUMBERVALUE(A15055),kommuner!B:B,0))</f>
        <v>5001</v>
      </c>
      <c r="C15055" s="111" t="s">
        <v>127</v>
      </c>
      <c r="D15055" s="111" t="s">
        <v>127</v>
      </c>
      <c r="E15055" s="111" t="s">
        <v>126</v>
      </c>
      <c r="F15055" s="111" t="s">
        <v>172</v>
      </c>
      <c r="G15055" s="111" t="s">
        <v>180</v>
      </c>
      <c r="H15055" s="111" t="s">
        <v>172</v>
      </c>
      <c r="I15055" s="111" t="s">
        <v>180</v>
      </c>
      <c r="J15055" t="str">
        <f t="shared" si="470"/>
        <v>5001SkogMineraljordBarskogHøy</v>
      </c>
      <c r="K15055" s="111">
        <v>-6.422849649670499</v>
      </c>
      <c r="L15055" s="111">
        <v>0.85306406685236758</v>
      </c>
      <c r="M15055" s="111">
        <v>6.4056614999681585E-2</v>
      </c>
      <c r="N15055" s="112">
        <f t="shared" si="471"/>
        <v>-5.5057289678184498</v>
      </c>
    </row>
    <row r="15056" spans="1:14" x14ac:dyDescent="0.25">
      <c r="A15056" s="111" t="s">
        <v>989</v>
      </c>
      <c r="B15056" s="111">
        <f>INDEX(kommuner!C:C,MATCH(_xlfn.NUMBERVALUE(A15056),kommuner!B:B,0))</f>
        <v>5001</v>
      </c>
      <c r="C15056" s="111" t="s">
        <v>127</v>
      </c>
      <c r="D15056" s="111" t="s">
        <v>127</v>
      </c>
      <c r="E15056" s="111" t="s">
        <v>126</v>
      </c>
      <c r="F15056" s="111" t="s">
        <v>172</v>
      </c>
      <c r="G15056" s="111" t="s">
        <v>167</v>
      </c>
      <c r="H15056" s="111" t="s">
        <v>172</v>
      </c>
      <c r="I15056" s="111" t="s">
        <v>167</v>
      </c>
      <c r="J15056" t="str">
        <f t="shared" si="470"/>
        <v>5001SkogMineraljordBarskogImpediment</v>
      </c>
      <c r="K15056" s="111">
        <v>-0.94873102042732593</v>
      </c>
      <c r="L15056" s="111">
        <v>0.85306406685236758</v>
      </c>
      <c r="M15056" s="111">
        <v>6.3979989500968365E-2</v>
      </c>
      <c r="N15056" s="112">
        <f t="shared" si="471"/>
        <v>-3.1686964073989993E-2</v>
      </c>
    </row>
    <row r="15057" spans="1:14" x14ac:dyDescent="0.25">
      <c r="A15057" s="111" t="s">
        <v>989</v>
      </c>
      <c r="B15057" s="111">
        <f>INDEX(kommuner!C:C,MATCH(_xlfn.NUMBERVALUE(A15057),kommuner!B:B,0))</f>
        <v>5001</v>
      </c>
      <c r="C15057" s="111" t="s">
        <v>127</v>
      </c>
      <c r="D15057" s="111" t="s">
        <v>127</v>
      </c>
      <c r="E15057" s="111" t="s">
        <v>126</v>
      </c>
      <c r="F15057" s="111" t="s">
        <v>172</v>
      </c>
      <c r="G15057" s="111" t="s">
        <v>190</v>
      </c>
      <c r="H15057" s="111" t="s">
        <v>172</v>
      </c>
      <c r="I15057" s="111" t="s">
        <v>190</v>
      </c>
      <c r="J15057" t="str">
        <f t="shared" si="470"/>
        <v>5001SkogMineraljordBarskogLav</v>
      </c>
      <c r="K15057" s="111">
        <v>-0.862084627791601</v>
      </c>
      <c r="L15057" s="111">
        <v>0.85306406685236758</v>
      </c>
      <c r="M15057" s="111">
        <v>6.3979989500968365E-2</v>
      </c>
      <c r="N15057" s="112">
        <f t="shared" si="471"/>
        <v>5.4959428561734941E-2</v>
      </c>
    </row>
    <row r="15058" spans="1:14" x14ac:dyDescent="0.25">
      <c r="A15058" s="111" t="s">
        <v>989</v>
      </c>
      <c r="B15058" s="111">
        <f>INDEX(kommuner!C:C,MATCH(_xlfn.NUMBERVALUE(A15058),kommuner!B:B,0))</f>
        <v>5001</v>
      </c>
      <c r="C15058" s="111" t="s">
        <v>127</v>
      </c>
      <c r="D15058" s="111" t="s">
        <v>127</v>
      </c>
      <c r="E15058" s="111" t="s">
        <v>126</v>
      </c>
      <c r="F15058" s="111" t="s">
        <v>172</v>
      </c>
      <c r="G15058" s="111" t="s">
        <v>173</v>
      </c>
      <c r="H15058" s="111" t="s">
        <v>172</v>
      </c>
      <c r="I15058" s="111" t="s">
        <v>173</v>
      </c>
      <c r="J15058" t="str">
        <f t="shared" si="470"/>
        <v>5001SkogMineraljordBarskogMiddels</v>
      </c>
      <c r="K15058" s="111">
        <v>-3.6406993276041288</v>
      </c>
      <c r="L15058" s="111">
        <v>0.85306406685236758</v>
      </c>
      <c r="M15058" s="111">
        <v>6.4056614999681585E-2</v>
      </c>
      <c r="N15058" s="112">
        <f t="shared" si="471"/>
        <v>-2.7235786457520796</v>
      </c>
    </row>
    <row r="15059" spans="1:14" x14ac:dyDescent="0.25">
      <c r="A15059" s="111" t="s">
        <v>989</v>
      </c>
      <c r="B15059" s="111">
        <f>INDEX(kommuner!C:C,MATCH(_xlfn.NUMBERVALUE(A15059),kommuner!B:B,0))</f>
        <v>5001</v>
      </c>
      <c r="C15059" s="111" t="s">
        <v>127</v>
      </c>
      <c r="D15059" s="111" t="s">
        <v>127</v>
      </c>
      <c r="E15059" s="111" t="s">
        <v>126</v>
      </c>
      <c r="F15059" s="111" t="s">
        <v>172</v>
      </c>
      <c r="G15059" s="111" t="s">
        <v>186</v>
      </c>
      <c r="H15059" s="111" t="s">
        <v>172</v>
      </c>
      <c r="I15059" s="111" t="s">
        <v>186</v>
      </c>
      <c r="J15059" t="str">
        <f t="shared" si="470"/>
        <v>5001SkogMineraljordBarskogSærs høy</v>
      </c>
      <c r="K15059" s="111">
        <v>0.12072674540874306</v>
      </c>
      <c r="L15059" s="111">
        <v>0.85306406685236758</v>
      </c>
      <c r="M15059" s="111">
        <v>6.4056614999681585E-2</v>
      </c>
      <c r="N15059" s="112">
        <f t="shared" si="471"/>
        <v>1.0378474272607923</v>
      </c>
    </row>
    <row r="15060" spans="1:14" x14ac:dyDescent="0.25">
      <c r="A15060" s="111" t="s">
        <v>989</v>
      </c>
      <c r="B15060" s="111">
        <f>INDEX(kommuner!C:C,MATCH(_xlfn.NUMBERVALUE(A15060),kommuner!B:B,0))</f>
        <v>5001</v>
      </c>
      <c r="C15060" s="111" t="s">
        <v>127</v>
      </c>
      <c r="D15060" s="111" t="s">
        <v>127</v>
      </c>
      <c r="E15060" s="111" t="s">
        <v>126</v>
      </c>
      <c r="F15060" s="111" t="s">
        <v>179</v>
      </c>
      <c r="G15060" s="111" t="s">
        <v>180</v>
      </c>
      <c r="H15060" s="111" t="s">
        <v>179</v>
      </c>
      <c r="I15060" s="111" t="s">
        <v>180</v>
      </c>
      <c r="J15060" t="str">
        <f t="shared" si="470"/>
        <v>5001SkogMineraljordBlandingsskogHøy</v>
      </c>
      <c r="K15060" s="111">
        <v>-7.1939050909469406</v>
      </c>
      <c r="L15060" s="111">
        <v>0.85306406685236758</v>
      </c>
      <c r="M15060" s="111">
        <v>6.3979989500968365E-2</v>
      </c>
      <c r="N15060" s="112">
        <f t="shared" si="471"/>
        <v>-6.2768610345936047</v>
      </c>
    </row>
    <row r="15061" spans="1:14" x14ac:dyDescent="0.25">
      <c r="A15061" s="111" t="s">
        <v>989</v>
      </c>
      <c r="B15061" s="111">
        <f>INDEX(kommuner!C:C,MATCH(_xlfn.NUMBERVALUE(A15061),kommuner!B:B,0))</f>
        <v>5001</v>
      </c>
      <c r="C15061" s="111" t="s">
        <v>127</v>
      </c>
      <c r="D15061" s="111" t="s">
        <v>127</v>
      </c>
      <c r="E15061" s="111" t="s">
        <v>126</v>
      </c>
      <c r="F15061" s="111" t="s">
        <v>179</v>
      </c>
      <c r="G15061" s="111" t="s">
        <v>167</v>
      </c>
      <c r="H15061" s="111" t="s">
        <v>179</v>
      </c>
      <c r="I15061" s="111" t="s">
        <v>167</v>
      </c>
      <c r="J15061" t="str">
        <f t="shared" si="470"/>
        <v>5001SkogMineraljordBlandingsskogImpediment</v>
      </c>
      <c r="K15061" s="111">
        <v>-1.0519587113170448</v>
      </c>
      <c r="L15061" s="111">
        <v>0.85306406685236758</v>
      </c>
      <c r="M15061" s="111">
        <v>6.3979989500968365E-2</v>
      </c>
      <c r="N15061" s="112">
        <f t="shared" si="471"/>
        <v>-0.13491465496370883</v>
      </c>
    </row>
    <row r="15062" spans="1:14" x14ac:dyDescent="0.25">
      <c r="A15062" s="111" t="s">
        <v>989</v>
      </c>
      <c r="B15062" s="111">
        <f>INDEX(kommuner!C:C,MATCH(_xlfn.NUMBERVALUE(A15062),kommuner!B:B,0))</f>
        <v>5001</v>
      </c>
      <c r="C15062" s="111" t="s">
        <v>127</v>
      </c>
      <c r="D15062" s="111" t="s">
        <v>127</v>
      </c>
      <c r="E15062" s="111" t="s">
        <v>126</v>
      </c>
      <c r="F15062" s="111" t="s">
        <v>179</v>
      </c>
      <c r="G15062" s="111" t="s">
        <v>190</v>
      </c>
      <c r="H15062" s="111" t="s">
        <v>179</v>
      </c>
      <c r="I15062" s="111" t="s">
        <v>190</v>
      </c>
      <c r="J15062" t="str">
        <f t="shared" si="470"/>
        <v>5001SkogMineraljordBlandingsskogLav</v>
      </c>
      <c r="K15062" s="111">
        <v>-1.7812179955424279</v>
      </c>
      <c r="L15062" s="111">
        <v>0.85306406685236758</v>
      </c>
      <c r="M15062" s="111">
        <v>6.3979989500968365E-2</v>
      </c>
      <c r="N15062" s="112">
        <f t="shared" si="471"/>
        <v>-0.86417393918909191</v>
      </c>
    </row>
    <row r="15063" spans="1:14" x14ac:dyDescent="0.25">
      <c r="A15063" s="111" t="s">
        <v>989</v>
      </c>
      <c r="B15063" s="111">
        <f>INDEX(kommuner!C:C,MATCH(_xlfn.NUMBERVALUE(A15063),kommuner!B:B,0))</f>
        <v>5001</v>
      </c>
      <c r="C15063" s="111" t="s">
        <v>127</v>
      </c>
      <c r="D15063" s="111" t="s">
        <v>127</v>
      </c>
      <c r="E15063" s="111" t="s">
        <v>126</v>
      </c>
      <c r="F15063" s="111" t="s">
        <v>179</v>
      </c>
      <c r="G15063" s="111" t="s">
        <v>173</v>
      </c>
      <c r="H15063" s="111" t="s">
        <v>179</v>
      </c>
      <c r="I15063" s="111" t="s">
        <v>173</v>
      </c>
      <c r="J15063" t="str">
        <f t="shared" si="470"/>
        <v>5001SkogMineraljordBlandingsskogMiddels</v>
      </c>
      <c r="K15063" s="111">
        <v>-3.4741824145851954</v>
      </c>
      <c r="L15063" s="111">
        <v>0.85306406685236758</v>
      </c>
      <c r="M15063" s="111">
        <v>6.3979989500968365E-2</v>
      </c>
      <c r="N15063" s="112">
        <f t="shared" si="471"/>
        <v>-2.5571383582318594</v>
      </c>
    </row>
    <row r="15064" spans="1:14" x14ac:dyDescent="0.25">
      <c r="A15064" s="111" t="s">
        <v>989</v>
      </c>
      <c r="B15064" s="111">
        <f>INDEX(kommuner!C:C,MATCH(_xlfn.NUMBERVALUE(A15064),kommuner!B:B,0))</f>
        <v>5001</v>
      </c>
      <c r="C15064" s="111" t="s">
        <v>127</v>
      </c>
      <c r="D15064" s="111" t="s">
        <v>127</v>
      </c>
      <c r="E15064" s="111" t="s">
        <v>126</v>
      </c>
      <c r="F15064" s="111" t="s">
        <v>179</v>
      </c>
      <c r="G15064" s="111" t="s">
        <v>186</v>
      </c>
      <c r="H15064" s="111" t="s">
        <v>179</v>
      </c>
      <c r="I15064" s="111" t="s">
        <v>186</v>
      </c>
      <c r="J15064" t="str">
        <f t="shared" si="470"/>
        <v>5001SkogMineraljordBlandingsskogSærs høy</v>
      </c>
      <c r="K15064" s="111">
        <v>-2.9395925245326562</v>
      </c>
      <c r="L15064" s="111">
        <v>0.85306406685236758</v>
      </c>
      <c r="M15064" s="111">
        <v>6.3979989500968365E-2</v>
      </c>
      <c r="N15064" s="112">
        <f t="shared" si="471"/>
        <v>-2.0225484681793202</v>
      </c>
    </row>
    <row r="15065" spans="1:14" x14ac:dyDescent="0.25">
      <c r="A15065" s="111" t="s">
        <v>989</v>
      </c>
      <c r="B15065" s="111">
        <f>INDEX(kommuner!C:C,MATCH(_xlfn.NUMBERVALUE(A15065),kommuner!B:B,0))</f>
        <v>5001</v>
      </c>
      <c r="C15065" s="111" t="s">
        <v>127</v>
      </c>
      <c r="D15065" s="111" t="s">
        <v>127</v>
      </c>
      <c r="E15065" s="111" t="s">
        <v>126</v>
      </c>
      <c r="F15065" s="111" t="s">
        <v>185</v>
      </c>
      <c r="G15065" s="111" t="s">
        <v>180</v>
      </c>
      <c r="H15065" s="111" t="s">
        <v>185</v>
      </c>
      <c r="I15065" s="111" t="s">
        <v>180</v>
      </c>
      <c r="J15065" t="str">
        <f t="shared" si="470"/>
        <v>5001SkogMineraljordLauvskogHøy</v>
      </c>
      <c r="K15065" s="111">
        <v>-3.9961118073383664</v>
      </c>
      <c r="L15065" s="111">
        <v>0.85306406685236758</v>
      </c>
      <c r="M15065" s="111">
        <v>6.3979989500968365E-2</v>
      </c>
      <c r="N15065" s="112">
        <f t="shared" si="471"/>
        <v>-3.0790677509850304</v>
      </c>
    </row>
    <row r="15066" spans="1:14" x14ac:dyDescent="0.25">
      <c r="A15066" s="111" t="s">
        <v>989</v>
      </c>
      <c r="B15066" s="111">
        <f>INDEX(kommuner!C:C,MATCH(_xlfn.NUMBERVALUE(A15066),kommuner!B:B,0))</f>
        <v>5001</v>
      </c>
      <c r="C15066" s="111" t="s">
        <v>127</v>
      </c>
      <c r="D15066" s="111" t="s">
        <v>127</v>
      </c>
      <c r="E15066" s="111" t="s">
        <v>126</v>
      </c>
      <c r="F15066" s="111" t="s">
        <v>185</v>
      </c>
      <c r="G15066" s="111" t="s">
        <v>167</v>
      </c>
      <c r="H15066" s="111" t="s">
        <v>185</v>
      </c>
      <c r="I15066" s="111" t="s">
        <v>167</v>
      </c>
      <c r="J15066" t="str">
        <f t="shared" si="470"/>
        <v>5001SkogMineraljordLauvskogImpediment</v>
      </c>
      <c r="K15066" s="111">
        <v>-1.0417316356348201</v>
      </c>
      <c r="L15066" s="111">
        <v>0.85306406685236758</v>
      </c>
      <c r="M15066" s="111">
        <v>6.3979989500968365E-2</v>
      </c>
      <c r="N15066" s="112">
        <f t="shared" si="471"/>
        <v>-0.12468757928148413</v>
      </c>
    </row>
    <row r="15067" spans="1:14" x14ac:dyDescent="0.25">
      <c r="A15067" s="111" t="s">
        <v>989</v>
      </c>
      <c r="B15067" s="111">
        <f>INDEX(kommuner!C:C,MATCH(_xlfn.NUMBERVALUE(A15067),kommuner!B:B,0))</f>
        <v>5001</v>
      </c>
      <c r="C15067" s="111" t="s">
        <v>127</v>
      </c>
      <c r="D15067" s="111" t="s">
        <v>127</v>
      </c>
      <c r="E15067" s="111" t="s">
        <v>126</v>
      </c>
      <c r="F15067" s="111" t="s">
        <v>185</v>
      </c>
      <c r="G15067" s="111" t="s">
        <v>190</v>
      </c>
      <c r="H15067" s="111" t="s">
        <v>185</v>
      </c>
      <c r="I15067" s="111" t="s">
        <v>190</v>
      </c>
      <c r="J15067" t="str">
        <f t="shared" si="470"/>
        <v>5001SkogMineraljordLauvskogLav</v>
      </c>
      <c r="K15067" s="111">
        <v>-8.9748170935426599E-2</v>
      </c>
      <c r="L15067" s="111">
        <v>0.85306406685236758</v>
      </c>
      <c r="M15067" s="111">
        <v>6.3979989500968365E-2</v>
      </c>
      <c r="N15067" s="112">
        <f t="shared" si="471"/>
        <v>0.82729588541790933</v>
      </c>
    </row>
    <row r="15068" spans="1:14" x14ac:dyDescent="0.25">
      <c r="A15068" s="111" t="s">
        <v>989</v>
      </c>
      <c r="B15068" s="111">
        <f>INDEX(kommuner!C:C,MATCH(_xlfn.NUMBERVALUE(A15068),kommuner!B:B,0))</f>
        <v>5001</v>
      </c>
      <c r="C15068" s="111" t="s">
        <v>127</v>
      </c>
      <c r="D15068" s="111" t="s">
        <v>127</v>
      </c>
      <c r="E15068" s="111" t="s">
        <v>126</v>
      </c>
      <c r="F15068" s="111" t="s">
        <v>185</v>
      </c>
      <c r="G15068" s="111" t="s">
        <v>173</v>
      </c>
      <c r="H15068" s="111" t="s">
        <v>185</v>
      </c>
      <c r="I15068" s="111" t="s">
        <v>173</v>
      </c>
      <c r="J15068" t="str">
        <f t="shared" si="470"/>
        <v>5001SkogMineraljordLauvskogMiddels</v>
      </c>
      <c r="K15068" s="111">
        <v>-2.4407766010203638</v>
      </c>
      <c r="L15068" s="111">
        <v>0.85306406685236758</v>
      </c>
      <c r="M15068" s="111">
        <v>6.3979989500968365E-2</v>
      </c>
      <c r="N15068" s="112">
        <f t="shared" si="471"/>
        <v>-1.523732544667028</v>
      </c>
    </row>
    <row r="15069" spans="1:14" x14ac:dyDescent="0.25">
      <c r="A15069" s="111" t="s">
        <v>989</v>
      </c>
      <c r="B15069" s="111">
        <f>INDEX(kommuner!C:C,MATCH(_xlfn.NUMBERVALUE(A15069),kommuner!B:B,0))</f>
        <v>5001</v>
      </c>
      <c r="C15069" s="111" t="s">
        <v>127</v>
      </c>
      <c r="D15069" s="111" t="s">
        <v>127</v>
      </c>
      <c r="E15069" s="111" t="s">
        <v>126</v>
      </c>
      <c r="F15069" s="111" t="s">
        <v>185</v>
      </c>
      <c r="G15069" s="111" t="s">
        <v>186</v>
      </c>
      <c r="H15069" s="111" t="s">
        <v>185</v>
      </c>
      <c r="I15069" s="111" t="s">
        <v>186</v>
      </c>
      <c r="J15069" t="str">
        <f t="shared" si="470"/>
        <v>5001SkogMineraljordLauvskogSærs høy</v>
      </c>
      <c r="K15069" s="111">
        <v>-3.6560473259425113</v>
      </c>
      <c r="L15069" s="111">
        <v>0.85306406685236758</v>
      </c>
      <c r="M15069" s="111">
        <v>6.3979989500968365E-2</v>
      </c>
      <c r="N15069" s="112">
        <f t="shared" si="471"/>
        <v>-2.7390032695891753</v>
      </c>
    </row>
    <row r="15070" spans="1:14" x14ac:dyDescent="0.25">
      <c r="A15070" s="111" t="s">
        <v>989</v>
      </c>
      <c r="B15070" s="111">
        <f>INDEX(kommuner!C:C,MATCH(_xlfn.NUMBERVALUE(A15070),kommuner!B:B,0))</f>
        <v>5001</v>
      </c>
      <c r="C15070" s="111" t="s">
        <v>127</v>
      </c>
      <c r="D15070" s="111" t="s">
        <v>127</v>
      </c>
      <c r="E15070" s="111" t="s">
        <v>123</v>
      </c>
      <c r="F15070" s="111" t="s">
        <v>172</v>
      </c>
      <c r="G15070" s="111" t="s">
        <v>180</v>
      </c>
      <c r="H15070" s="111" t="s">
        <v>172</v>
      </c>
      <c r="I15070" s="111" t="s">
        <v>180</v>
      </c>
      <c r="J15070" t="str">
        <f t="shared" si="470"/>
        <v>5001SkogOrganisk jordBarskogHøy</v>
      </c>
      <c r="K15070" s="111">
        <v>-2.5184559031994138</v>
      </c>
      <c r="L15070" s="111">
        <v>0.92784825435236762</v>
      </c>
      <c r="M15070" s="111">
        <v>0.46518126042825314</v>
      </c>
      <c r="N15070" s="112">
        <f t="shared" si="471"/>
        <v>-1.1254263884187932</v>
      </c>
    </row>
    <row r="15071" spans="1:14" x14ac:dyDescent="0.25">
      <c r="A15071" s="111" t="s">
        <v>989</v>
      </c>
      <c r="B15071" s="111">
        <f>INDEX(kommuner!C:C,MATCH(_xlfn.NUMBERVALUE(A15071),kommuner!B:B,0))</f>
        <v>5001</v>
      </c>
      <c r="C15071" s="111" t="s">
        <v>127</v>
      </c>
      <c r="D15071" s="111" t="s">
        <v>127</v>
      </c>
      <c r="E15071" s="111" t="s">
        <v>123</v>
      </c>
      <c r="F15071" s="111" t="s">
        <v>172</v>
      </c>
      <c r="G15071" s="111" t="s">
        <v>167</v>
      </c>
      <c r="H15071" s="111" t="s">
        <v>172</v>
      </c>
      <c r="I15071" s="111" t="s">
        <v>167</v>
      </c>
      <c r="J15071" t="str">
        <f t="shared" si="470"/>
        <v>5001SkogOrganisk jordBarskogImpediment</v>
      </c>
      <c r="K15071" s="111">
        <v>-0.17137422385314094</v>
      </c>
      <c r="L15071" s="111">
        <v>0.92784825435236762</v>
      </c>
      <c r="M15071" s="111">
        <v>0.46510463492953991</v>
      </c>
      <c r="N15071" s="112">
        <f t="shared" si="471"/>
        <v>1.2215786654287666</v>
      </c>
    </row>
    <row r="15072" spans="1:14" x14ac:dyDescent="0.25">
      <c r="A15072" s="111" t="s">
        <v>989</v>
      </c>
      <c r="B15072" s="111">
        <f>INDEX(kommuner!C:C,MATCH(_xlfn.NUMBERVALUE(A15072),kommuner!B:B,0))</f>
        <v>5001</v>
      </c>
      <c r="C15072" s="111" t="s">
        <v>127</v>
      </c>
      <c r="D15072" s="111" t="s">
        <v>127</v>
      </c>
      <c r="E15072" s="111" t="s">
        <v>123</v>
      </c>
      <c r="F15072" s="111" t="s">
        <v>172</v>
      </c>
      <c r="G15072" s="111" t="s">
        <v>190</v>
      </c>
      <c r="H15072" s="111" t="s">
        <v>172</v>
      </c>
      <c r="I15072" s="111" t="s">
        <v>190</v>
      </c>
      <c r="J15072" t="str">
        <f t="shared" si="470"/>
        <v>5001SkogOrganisk jordBarskogLav</v>
      </c>
      <c r="K15072" s="111">
        <v>-0.50666953101693391</v>
      </c>
      <c r="L15072" s="111">
        <v>0.92784825435236762</v>
      </c>
      <c r="M15072" s="111">
        <v>0.46510463492953991</v>
      </c>
      <c r="N15072" s="112">
        <f t="shared" si="471"/>
        <v>0.88628335826497362</v>
      </c>
    </row>
    <row r="15073" spans="1:14" x14ac:dyDescent="0.25">
      <c r="A15073" s="111" t="s">
        <v>989</v>
      </c>
      <c r="B15073" s="111">
        <f>INDEX(kommuner!C:C,MATCH(_xlfn.NUMBERVALUE(A15073),kommuner!B:B,0))</f>
        <v>5001</v>
      </c>
      <c r="C15073" s="111" t="s">
        <v>127</v>
      </c>
      <c r="D15073" s="111" t="s">
        <v>127</v>
      </c>
      <c r="E15073" s="111" t="s">
        <v>123</v>
      </c>
      <c r="F15073" s="111" t="s">
        <v>172</v>
      </c>
      <c r="G15073" s="111" t="s">
        <v>173</v>
      </c>
      <c r="H15073" s="111" t="s">
        <v>172</v>
      </c>
      <c r="I15073" s="111" t="s">
        <v>173</v>
      </c>
      <c r="J15073" t="str">
        <f t="shared" si="470"/>
        <v>5001SkogOrganisk jordBarskogMiddels</v>
      </c>
      <c r="K15073" s="111">
        <v>-1.5571490961494638</v>
      </c>
      <c r="L15073" s="111">
        <v>0.92784825435236762</v>
      </c>
      <c r="M15073" s="111">
        <v>0.46518126042825314</v>
      </c>
      <c r="N15073" s="112">
        <f t="shared" si="471"/>
        <v>-0.16411958136884308</v>
      </c>
    </row>
    <row r="15074" spans="1:14" x14ac:dyDescent="0.25">
      <c r="A15074" s="111" t="s">
        <v>989</v>
      </c>
      <c r="B15074" s="111">
        <f>INDEX(kommuner!C:C,MATCH(_xlfn.NUMBERVALUE(A15074),kommuner!B:B,0))</f>
        <v>5001</v>
      </c>
      <c r="C15074" s="111" t="s">
        <v>127</v>
      </c>
      <c r="D15074" s="111" t="s">
        <v>127</v>
      </c>
      <c r="E15074" s="111" t="s">
        <v>123</v>
      </c>
      <c r="F15074" s="111" t="s">
        <v>172</v>
      </c>
      <c r="G15074" s="111" t="s">
        <v>186</v>
      </c>
      <c r="H15074" s="111" t="s">
        <v>172</v>
      </c>
      <c r="I15074" s="111" t="s">
        <v>186</v>
      </c>
      <c r="J15074" t="str">
        <f t="shared" si="470"/>
        <v>5001SkogOrganisk jordBarskogSærs høy</v>
      </c>
      <c r="K15074" s="111">
        <v>2.5548655235722699</v>
      </c>
      <c r="L15074" s="111">
        <v>0.92784825435236762</v>
      </c>
      <c r="M15074" s="111">
        <v>0.46518126042825314</v>
      </c>
      <c r="N15074" s="112">
        <f t="shared" si="471"/>
        <v>3.9478950383528906</v>
      </c>
    </row>
    <row r="15075" spans="1:14" x14ac:dyDescent="0.25">
      <c r="A15075" s="111" t="s">
        <v>989</v>
      </c>
      <c r="B15075" s="111">
        <f>INDEX(kommuner!C:C,MATCH(_xlfn.NUMBERVALUE(A15075),kommuner!B:B,0))</f>
        <v>5001</v>
      </c>
      <c r="C15075" s="111" t="s">
        <v>127</v>
      </c>
      <c r="D15075" s="111" t="s">
        <v>127</v>
      </c>
      <c r="E15075" s="111" t="s">
        <v>123</v>
      </c>
      <c r="F15075" s="111" t="s">
        <v>179</v>
      </c>
      <c r="G15075" s="111" t="s">
        <v>180</v>
      </c>
      <c r="H15075" s="111" t="s">
        <v>179</v>
      </c>
      <c r="I15075" s="111" t="s">
        <v>180</v>
      </c>
      <c r="J15075" t="str">
        <f t="shared" si="470"/>
        <v>5001SkogOrganisk jordBlandingsskogHøy</v>
      </c>
      <c r="K15075" s="111">
        <v>-5.5554344456832343</v>
      </c>
      <c r="L15075" s="111">
        <v>0.92784825435236762</v>
      </c>
      <c r="M15075" s="111">
        <v>0.46510463492953991</v>
      </c>
      <c r="N15075" s="112">
        <f t="shared" si="471"/>
        <v>-4.1624815564013264</v>
      </c>
    </row>
    <row r="15076" spans="1:14" x14ac:dyDescent="0.25">
      <c r="A15076" s="111" t="s">
        <v>989</v>
      </c>
      <c r="B15076" s="111">
        <f>INDEX(kommuner!C:C,MATCH(_xlfn.NUMBERVALUE(A15076),kommuner!B:B,0))</f>
        <v>5001</v>
      </c>
      <c r="C15076" s="111" t="s">
        <v>127</v>
      </c>
      <c r="D15076" s="111" t="s">
        <v>127</v>
      </c>
      <c r="E15076" s="111" t="s">
        <v>123</v>
      </c>
      <c r="F15076" s="111" t="s">
        <v>179</v>
      </c>
      <c r="G15076" s="111" t="s">
        <v>167</v>
      </c>
      <c r="H15076" s="111" t="s">
        <v>179</v>
      </c>
      <c r="I15076" s="111" t="s">
        <v>167</v>
      </c>
      <c r="J15076" t="str">
        <f t="shared" si="470"/>
        <v>5001SkogOrganisk jordBlandingsskogImpediment</v>
      </c>
      <c r="K15076" s="111">
        <v>-0.28586344175800005</v>
      </c>
      <c r="L15076" s="111">
        <v>0.92784825435236762</v>
      </c>
      <c r="M15076" s="111">
        <v>0.46510463492953991</v>
      </c>
      <c r="N15076" s="112">
        <f t="shared" si="471"/>
        <v>1.1070894475239075</v>
      </c>
    </row>
    <row r="15077" spans="1:14" x14ac:dyDescent="0.25">
      <c r="A15077" s="111" t="s">
        <v>989</v>
      </c>
      <c r="B15077" s="111">
        <f>INDEX(kommuner!C:C,MATCH(_xlfn.NUMBERVALUE(A15077),kommuner!B:B,0))</f>
        <v>5001</v>
      </c>
      <c r="C15077" s="111" t="s">
        <v>127</v>
      </c>
      <c r="D15077" s="111" t="s">
        <v>127</v>
      </c>
      <c r="E15077" s="111" t="s">
        <v>123</v>
      </c>
      <c r="F15077" s="111" t="s">
        <v>179</v>
      </c>
      <c r="G15077" s="111" t="s">
        <v>190</v>
      </c>
      <c r="H15077" s="111" t="s">
        <v>179</v>
      </c>
      <c r="I15077" s="111" t="s">
        <v>190</v>
      </c>
      <c r="J15077" t="str">
        <f t="shared" si="470"/>
        <v>5001SkogOrganisk jordBlandingsskogLav</v>
      </c>
      <c r="K15077" s="111">
        <v>-1.2347339377887629</v>
      </c>
      <c r="L15077" s="111">
        <v>0.92784825435236762</v>
      </c>
      <c r="M15077" s="111">
        <v>0.46510463492953991</v>
      </c>
      <c r="N15077" s="112">
        <f t="shared" si="471"/>
        <v>0.15821895149314458</v>
      </c>
    </row>
    <row r="15078" spans="1:14" x14ac:dyDescent="0.25">
      <c r="A15078" s="111" t="s">
        <v>989</v>
      </c>
      <c r="B15078" s="111">
        <f>INDEX(kommuner!C:C,MATCH(_xlfn.NUMBERVALUE(A15078),kommuner!B:B,0))</f>
        <v>5001</v>
      </c>
      <c r="C15078" s="111" t="s">
        <v>127</v>
      </c>
      <c r="D15078" s="111" t="s">
        <v>127</v>
      </c>
      <c r="E15078" s="111" t="s">
        <v>123</v>
      </c>
      <c r="F15078" s="111" t="s">
        <v>179</v>
      </c>
      <c r="G15078" s="111" t="s">
        <v>173</v>
      </c>
      <c r="H15078" s="111" t="s">
        <v>179</v>
      </c>
      <c r="I15078" s="111" t="s">
        <v>173</v>
      </c>
      <c r="J15078" t="str">
        <f t="shared" si="470"/>
        <v>5001SkogOrganisk jordBlandingsskogMiddels</v>
      </c>
      <c r="K15078" s="111">
        <v>-2.4239591752717748</v>
      </c>
      <c r="L15078" s="111">
        <v>0.92784825435236762</v>
      </c>
      <c r="M15078" s="111">
        <v>0.46510463492953991</v>
      </c>
      <c r="N15078" s="112">
        <f t="shared" si="471"/>
        <v>-1.0310062859898674</v>
      </c>
    </row>
    <row r="15079" spans="1:14" x14ac:dyDescent="0.25">
      <c r="A15079" s="111" t="s">
        <v>989</v>
      </c>
      <c r="B15079" s="111">
        <f>INDEX(kommuner!C:C,MATCH(_xlfn.NUMBERVALUE(A15079),kommuner!B:B,0))</f>
        <v>5001</v>
      </c>
      <c r="C15079" s="111" t="s">
        <v>127</v>
      </c>
      <c r="D15079" s="111" t="s">
        <v>127</v>
      </c>
      <c r="E15079" s="111" t="s">
        <v>123</v>
      </c>
      <c r="F15079" s="111" t="s">
        <v>179</v>
      </c>
      <c r="G15079" s="111" t="s">
        <v>186</v>
      </c>
      <c r="H15079" s="111" t="s">
        <v>179</v>
      </c>
      <c r="I15079" s="111" t="s">
        <v>186</v>
      </c>
      <c r="J15079" t="str">
        <f t="shared" si="470"/>
        <v>5001SkogOrganisk jordBlandingsskogSærs høy</v>
      </c>
      <c r="K15079" s="111">
        <v>-1.5726115302258048</v>
      </c>
      <c r="L15079" s="111">
        <v>0.92784825435236762</v>
      </c>
      <c r="M15079" s="111">
        <v>0.46510463492953991</v>
      </c>
      <c r="N15079" s="112">
        <f t="shared" si="471"/>
        <v>-0.17965864094389727</v>
      </c>
    </row>
    <row r="15080" spans="1:14" x14ac:dyDescent="0.25">
      <c r="A15080" s="111" t="s">
        <v>989</v>
      </c>
      <c r="B15080" s="111">
        <f>INDEX(kommuner!C:C,MATCH(_xlfn.NUMBERVALUE(A15080),kommuner!B:B,0))</f>
        <v>5001</v>
      </c>
      <c r="C15080" s="111" t="s">
        <v>127</v>
      </c>
      <c r="D15080" s="111" t="s">
        <v>127</v>
      </c>
      <c r="E15080" s="111" t="s">
        <v>123</v>
      </c>
      <c r="F15080" s="111" t="s">
        <v>185</v>
      </c>
      <c r="G15080" s="111" t="s">
        <v>180</v>
      </c>
      <c r="H15080" s="111" t="s">
        <v>185</v>
      </c>
      <c r="I15080" s="111" t="s">
        <v>180</v>
      </c>
      <c r="J15080" t="str">
        <f t="shared" si="470"/>
        <v>5001SkogOrganisk jordLauvskogHøy</v>
      </c>
      <c r="K15080" s="111">
        <v>-1.9913688882377358</v>
      </c>
      <c r="L15080" s="111">
        <v>0.92784825435236762</v>
      </c>
      <c r="M15080" s="111">
        <v>0.46510463492953991</v>
      </c>
      <c r="N15080" s="112">
        <f t="shared" si="471"/>
        <v>-0.59841599895582831</v>
      </c>
    </row>
    <row r="15081" spans="1:14" x14ac:dyDescent="0.25">
      <c r="A15081" s="111" t="s">
        <v>989</v>
      </c>
      <c r="B15081" s="111">
        <f>INDEX(kommuner!C:C,MATCH(_xlfn.NUMBERVALUE(A15081),kommuner!B:B,0))</f>
        <v>5001</v>
      </c>
      <c r="C15081" s="111" t="s">
        <v>127</v>
      </c>
      <c r="D15081" s="111" t="s">
        <v>127</v>
      </c>
      <c r="E15081" s="111" t="s">
        <v>123</v>
      </c>
      <c r="F15081" s="111" t="s">
        <v>185</v>
      </c>
      <c r="G15081" s="111" t="s">
        <v>167</v>
      </c>
      <c r="H15081" s="111" t="s">
        <v>185</v>
      </c>
      <c r="I15081" s="111" t="s">
        <v>167</v>
      </c>
      <c r="J15081" t="str">
        <f t="shared" si="470"/>
        <v>5001SkogOrganisk jordLauvskogImpediment</v>
      </c>
      <c r="K15081" s="111">
        <v>0.35000626494250675</v>
      </c>
      <c r="L15081" s="111">
        <v>0.92784825435236762</v>
      </c>
      <c r="M15081" s="111">
        <v>0.46510463492953991</v>
      </c>
      <c r="N15081" s="112">
        <f t="shared" si="471"/>
        <v>1.7429591542244141</v>
      </c>
    </row>
    <row r="15082" spans="1:14" x14ac:dyDescent="0.25">
      <c r="A15082" s="111" t="s">
        <v>989</v>
      </c>
      <c r="B15082" s="111">
        <f>INDEX(kommuner!C:C,MATCH(_xlfn.NUMBERVALUE(A15082),kommuner!B:B,0))</f>
        <v>5001</v>
      </c>
      <c r="C15082" s="111" t="s">
        <v>127</v>
      </c>
      <c r="D15082" s="111" t="s">
        <v>127</v>
      </c>
      <c r="E15082" s="111" t="s">
        <v>123</v>
      </c>
      <c r="F15082" s="111" t="s">
        <v>185</v>
      </c>
      <c r="G15082" s="111" t="s">
        <v>190</v>
      </c>
      <c r="H15082" s="111" t="s">
        <v>185</v>
      </c>
      <c r="I15082" s="111" t="s">
        <v>190</v>
      </c>
      <c r="J15082" t="str">
        <f t="shared" si="470"/>
        <v>5001SkogOrganisk jordLauvskogLav</v>
      </c>
      <c r="K15082" s="111">
        <v>1.1144075558526714</v>
      </c>
      <c r="L15082" s="111">
        <v>0.92784825435236762</v>
      </c>
      <c r="M15082" s="111">
        <v>0.46510463492953991</v>
      </c>
      <c r="N15082" s="112">
        <f t="shared" si="471"/>
        <v>2.5073604451345788</v>
      </c>
    </row>
    <row r="15083" spans="1:14" x14ac:dyDescent="0.25">
      <c r="A15083" s="111" t="s">
        <v>989</v>
      </c>
      <c r="B15083" s="111">
        <f>INDEX(kommuner!C:C,MATCH(_xlfn.NUMBERVALUE(A15083),kommuner!B:B,0))</f>
        <v>5001</v>
      </c>
      <c r="C15083" s="111" t="s">
        <v>127</v>
      </c>
      <c r="D15083" s="111" t="s">
        <v>127</v>
      </c>
      <c r="E15083" s="111" t="s">
        <v>123</v>
      </c>
      <c r="F15083" s="111" t="s">
        <v>185</v>
      </c>
      <c r="G15083" s="111" t="s">
        <v>173</v>
      </c>
      <c r="H15083" s="111" t="s">
        <v>185</v>
      </c>
      <c r="I15083" s="111" t="s">
        <v>173</v>
      </c>
      <c r="J15083" t="str">
        <f t="shared" si="470"/>
        <v>5001SkogOrganisk jordLauvskogMiddels</v>
      </c>
      <c r="K15083" s="111">
        <v>-0.62664468270982987</v>
      </c>
      <c r="L15083" s="111">
        <v>0.92784825435236762</v>
      </c>
      <c r="M15083" s="111">
        <v>0.46510463492953991</v>
      </c>
      <c r="N15083" s="112">
        <f t="shared" si="471"/>
        <v>0.76630820657207765</v>
      </c>
    </row>
    <row r="15084" spans="1:14" x14ac:dyDescent="0.25">
      <c r="A15084" s="111" t="s">
        <v>989</v>
      </c>
      <c r="B15084" s="111">
        <f>INDEX(kommuner!C:C,MATCH(_xlfn.NUMBERVALUE(A15084),kommuner!B:B,0))</f>
        <v>5001</v>
      </c>
      <c r="C15084" s="111" t="s">
        <v>127</v>
      </c>
      <c r="D15084" s="111" t="s">
        <v>127</v>
      </c>
      <c r="E15084" s="111" t="s">
        <v>123</v>
      </c>
      <c r="F15084" s="111" t="s">
        <v>185</v>
      </c>
      <c r="G15084" s="111" t="s">
        <v>186</v>
      </c>
      <c r="H15084" s="111" t="s">
        <v>185</v>
      </c>
      <c r="I15084" s="111" t="s">
        <v>186</v>
      </c>
      <c r="J15084" t="str">
        <f t="shared" si="470"/>
        <v>5001SkogOrganisk jordLauvskogSærs høy</v>
      </c>
      <c r="K15084" s="111">
        <v>-1.8997279926091779</v>
      </c>
      <c r="L15084" s="111">
        <v>0.92784825435236762</v>
      </c>
      <c r="M15084" s="111">
        <v>0.46510463492953991</v>
      </c>
      <c r="N15084" s="112">
        <f t="shared" si="471"/>
        <v>-0.50677510332727038</v>
      </c>
    </row>
    <row r="15085" spans="1:14" x14ac:dyDescent="0.25">
      <c r="A15085" s="111" t="s">
        <v>989</v>
      </c>
      <c r="B15085" s="111">
        <f>INDEX(kommuner!C:C,MATCH(_xlfn.NUMBERVALUE(A15085),kommuner!B:B,0))</f>
        <v>5001</v>
      </c>
      <c r="C15085" s="111" t="s">
        <v>83</v>
      </c>
      <c r="D15085" s="111" t="s">
        <v>83</v>
      </c>
      <c r="E15085" s="111" t="s">
        <v>126</v>
      </c>
      <c r="F15085" s="111" t="s">
        <v>139</v>
      </c>
      <c r="G15085" s="111" t="s">
        <v>139</v>
      </c>
      <c r="H15085" s="111" t="s">
        <v>139</v>
      </c>
      <c r="I15085" s="111" t="s">
        <v>139</v>
      </c>
      <c r="J15085" t="str">
        <f t="shared" si="470"/>
        <v>5001Utbygd arealMineraljord</v>
      </c>
      <c r="K15085" s="111">
        <v>-0.30524336409547759</v>
      </c>
      <c r="L15085" s="111">
        <v>0</v>
      </c>
      <c r="M15085" s="111">
        <v>1.303047089454229E-2</v>
      </c>
      <c r="N15085" s="112">
        <f t="shared" si="471"/>
        <v>-0.2922128932009353</v>
      </c>
    </row>
    <row r="15086" spans="1:14" x14ac:dyDescent="0.25">
      <c r="A15086" s="111" t="s">
        <v>989</v>
      </c>
      <c r="B15086" s="111">
        <f>INDEX(kommuner!C:C,MATCH(_xlfn.NUMBERVALUE(A15086),kommuner!B:B,0))</f>
        <v>5001</v>
      </c>
      <c r="C15086" s="111" t="s">
        <v>83</v>
      </c>
      <c r="D15086" s="111" t="s">
        <v>83</v>
      </c>
      <c r="E15086" s="111" t="s">
        <v>123</v>
      </c>
      <c r="F15086" s="111" t="s">
        <v>139</v>
      </c>
      <c r="G15086" s="111" t="s">
        <v>139</v>
      </c>
      <c r="H15086" s="111" t="s">
        <v>139</v>
      </c>
      <c r="I15086" s="111" t="s">
        <v>139</v>
      </c>
      <c r="J15086" t="str">
        <f t="shared" si="470"/>
        <v>5001Utbygd arealOrganisk jord</v>
      </c>
      <c r="K15086" s="111">
        <v>29.011421395201612</v>
      </c>
      <c r="L15086" s="111">
        <v>0</v>
      </c>
      <c r="M15086" s="111">
        <v>1.303047089454229E-2</v>
      </c>
      <c r="N15086" s="112">
        <f t="shared" si="471"/>
        <v>29.024451866096154</v>
      </c>
    </row>
    <row r="15087" spans="1:14" x14ac:dyDescent="0.25">
      <c r="A15087" s="111" t="s">
        <v>989</v>
      </c>
      <c r="B15087" s="111">
        <f>INDEX(kommuner!C:C,MATCH(_xlfn.NUMBERVALUE(A15087),kommuner!B:B,0))</f>
        <v>5001</v>
      </c>
      <c r="C15087" s="111" t="s">
        <v>181</v>
      </c>
      <c r="D15087" s="111" t="s">
        <v>181</v>
      </c>
      <c r="E15087" s="111" t="s">
        <v>123</v>
      </c>
      <c r="F15087" s="111" t="s">
        <v>139</v>
      </c>
      <c r="G15087" s="111" t="s">
        <v>139</v>
      </c>
      <c r="H15087" s="111" t="s">
        <v>139</v>
      </c>
      <c r="I15087" s="111" t="s">
        <v>139</v>
      </c>
      <c r="J15087" t="str">
        <f t="shared" si="470"/>
        <v>5001Vann og myrOrganisk jord</v>
      </c>
      <c r="K15087" s="111">
        <v>-0.29766799726667431</v>
      </c>
      <c r="L15087" s="111">
        <v>0</v>
      </c>
      <c r="M15087" s="111">
        <v>0</v>
      </c>
      <c r="N15087" s="112">
        <f t="shared" si="471"/>
        <v>-0.29766799726667431</v>
      </c>
    </row>
    <row r="15088" spans="1:14" x14ac:dyDescent="0.25">
      <c r="A15088" s="111" t="s">
        <v>990</v>
      </c>
      <c r="B15088" s="111">
        <f>INDEX(kommuner!C:C,MATCH(_xlfn.NUMBERVALUE(A15088),kommuner!B:B,0))</f>
        <v>5031</v>
      </c>
      <c r="C15088" s="111" t="s">
        <v>82</v>
      </c>
      <c r="D15088" s="111" t="s">
        <v>82</v>
      </c>
      <c r="E15088" s="111" t="s">
        <v>126</v>
      </c>
      <c r="F15088" s="111" t="s">
        <v>139</v>
      </c>
      <c r="G15088" s="111" t="s">
        <v>139</v>
      </c>
      <c r="H15088" s="111" t="s">
        <v>139</v>
      </c>
      <c r="I15088" s="111" t="s">
        <v>139</v>
      </c>
      <c r="J15088" t="str">
        <f t="shared" si="470"/>
        <v>5031Annen utmarkMineraljord</v>
      </c>
      <c r="K15088" s="111">
        <v>-7.1122377479755403E-2</v>
      </c>
      <c r="L15088" s="111">
        <v>0</v>
      </c>
      <c r="M15088" s="111">
        <v>0</v>
      </c>
      <c r="N15088" s="112">
        <f t="shared" si="471"/>
        <v>-7.1122377479755403E-2</v>
      </c>
    </row>
    <row r="15089" spans="1:14" x14ac:dyDescent="0.25">
      <c r="A15089" s="111" t="s">
        <v>990</v>
      </c>
      <c r="B15089" s="111">
        <f>INDEX(kommuner!C:C,MATCH(_xlfn.NUMBERVALUE(A15089),kommuner!B:B,0))</f>
        <v>5031</v>
      </c>
      <c r="C15089" s="111" t="s">
        <v>121</v>
      </c>
      <c r="D15089" s="111" t="s">
        <v>121</v>
      </c>
      <c r="E15089" s="111" t="s">
        <v>126</v>
      </c>
      <c r="F15089" s="111" t="s">
        <v>139</v>
      </c>
      <c r="G15089" s="111" t="s">
        <v>139</v>
      </c>
      <c r="H15089" s="111" t="s">
        <v>139</v>
      </c>
      <c r="I15089" s="111" t="s">
        <v>139</v>
      </c>
      <c r="J15089" t="str">
        <f t="shared" si="470"/>
        <v>5031BeiteMineraljord</v>
      </c>
      <c r="K15089" s="111">
        <v>-0.96338340838695502</v>
      </c>
      <c r="L15089" s="111">
        <v>0</v>
      </c>
      <c r="M15089" s="111">
        <v>1.2448711246839999E-7</v>
      </c>
      <c r="N15089" s="112">
        <f t="shared" si="471"/>
        <v>-0.96338328389984251</v>
      </c>
    </row>
    <row r="15090" spans="1:14" x14ac:dyDescent="0.25">
      <c r="A15090" s="111" t="s">
        <v>990</v>
      </c>
      <c r="B15090" s="111">
        <f>INDEX(kommuner!C:C,MATCH(_xlfn.NUMBERVALUE(A15090),kommuner!B:B,0))</f>
        <v>5031</v>
      </c>
      <c r="C15090" s="111" t="s">
        <v>121</v>
      </c>
      <c r="D15090" s="111" t="s">
        <v>121</v>
      </c>
      <c r="E15090" s="111" t="s">
        <v>123</v>
      </c>
      <c r="F15090" s="111" t="s">
        <v>139</v>
      </c>
      <c r="G15090" s="111" t="s">
        <v>139</v>
      </c>
      <c r="H15090" s="111" t="s">
        <v>139</v>
      </c>
      <c r="I15090" s="111" t="s">
        <v>139</v>
      </c>
      <c r="J15090" t="str">
        <f t="shared" si="470"/>
        <v>5031BeiteOrganisk jord</v>
      </c>
      <c r="K15090" s="111">
        <v>12.077525935985037</v>
      </c>
      <c r="L15090" s="111">
        <v>1.6412500000000001</v>
      </c>
      <c r="M15090" s="111">
        <v>0</v>
      </c>
      <c r="N15090" s="112">
        <f t="shared" si="471"/>
        <v>13.718775935985036</v>
      </c>
    </row>
    <row r="15091" spans="1:14" x14ac:dyDescent="0.25">
      <c r="A15091" s="111" t="s">
        <v>990</v>
      </c>
      <c r="B15091" s="111">
        <f>INDEX(kommuner!C:C,MATCH(_xlfn.NUMBERVALUE(A15091),kommuner!B:B,0))</f>
        <v>5031</v>
      </c>
      <c r="C15091" s="111" t="s">
        <v>84</v>
      </c>
      <c r="D15091" s="111" t="s">
        <v>84</v>
      </c>
      <c r="E15091" s="111" t="s">
        <v>126</v>
      </c>
      <c r="F15091" s="111" t="s">
        <v>139</v>
      </c>
      <c r="G15091" s="111" t="s">
        <v>139</v>
      </c>
      <c r="H15091" s="111" t="s">
        <v>139</v>
      </c>
      <c r="I15091" s="111" t="s">
        <v>139</v>
      </c>
      <c r="J15091" t="str">
        <f t="shared" si="470"/>
        <v>5031Dyrket markMineraljord</v>
      </c>
      <c r="K15091" s="111">
        <v>-0.22121115197201222</v>
      </c>
      <c r="L15091" s="111">
        <v>0</v>
      </c>
      <c r="M15091" s="111">
        <v>0</v>
      </c>
      <c r="N15091" s="112">
        <f t="shared" si="471"/>
        <v>-0.22121115197201222</v>
      </c>
    </row>
    <row r="15092" spans="1:14" x14ac:dyDescent="0.25">
      <c r="A15092" s="111" t="s">
        <v>990</v>
      </c>
      <c r="B15092" s="111">
        <f>INDEX(kommuner!C:C,MATCH(_xlfn.NUMBERVALUE(A15092),kommuner!B:B,0))</f>
        <v>5031</v>
      </c>
      <c r="C15092" s="111" t="s">
        <v>84</v>
      </c>
      <c r="D15092" s="111" t="s">
        <v>84</v>
      </c>
      <c r="E15092" s="111" t="s">
        <v>123</v>
      </c>
      <c r="F15092" s="111" t="s">
        <v>139</v>
      </c>
      <c r="G15092" s="111" t="s">
        <v>139</v>
      </c>
      <c r="H15092" s="111" t="s">
        <v>139</v>
      </c>
      <c r="I15092" s="111" t="s">
        <v>139</v>
      </c>
      <c r="J15092" t="str">
        <f t="shared" si="470"/>
        <v>5031Dyrket markOrganisk jord</v>
      </c>
      <c r="K15092" s="111">
        <v>28.726149366675592</v>
      </c>
      <c r="L15092" s="111">
        <v>1.45625</v>
      </c>
      <c r="M15092" s="111">
        <v>0</v>
      </c>
      <c r="N15092" s="112">
        <f t="shared" si="471"/>
        <v>30.182399366675593</v>
      </c>
    </row>
    <row r="15093" spans="1:14" x14ac:dyDescent="0.25">
      <c r="A15093" s="111" t="s">
        <v>990</v>
      </c>
      <c r="B15093" s="111">
        <f>INDEX(kommuner!C:C,MATCH(_xlfn.NUMBERVALUE(A15093),kommuner!B:B,0))</f>
        <v>5031</v>
      </c>
      <c r="C15093" s="111" t="s">
        <v>127</v>
      </c>
      <c r="D15093" s="111" t="s">
        <v>127</v>
      </c>
      <c r="E15093" s="111" t="s">
        <v>126</v>
      </c>
      <c r="F15093" s="111" t="s">
        <v>172</v>
      </c>
      <c r="G15093" s="111" t="s">
        <v>180</v>
      </c>
      <c r="H15093" s="111" t="s">
        <v>172</v>
      </c>
      <c r="I15093" s="111" t="s">
        <v>180</v>
      </c>
      <c r="J15093" t="str">
        <f t="shared" si="470"/>
        <v>5031SkogMineraljordBarskogHøy</v>
      </c>
      <c r="K15093" s="111">
        <v>-6.422849649670499</v>
      </c>
      <c r="L15093" s="111">
        <v>0.85306406685236758</v>
      </c>
      <c r="M15093" s="111">
        <v>6.4056614999681585E-2</v>
      </c>
      <c r="N15093" s="112">
        <f t="shared" si="471"/>
        <v>-5.5057289678184498</v>
      </c>
    </row>
    <row r="15094" spans="1:14" x14ac:dyDescent="0.25">
      <c r="A15094" s="111" t="s">
        <v>990</v>
      </c>
      <c r="B15094" s="111">
        <f>INDEX(kommuner!C:C,MATCH(_xlfn.NUMBERVALUE(A15094),kommuner!B:B,0))</f>
        <v>5031</v>
      </c>
      <c r="C15094" s="111" t="s">
        <v>127</v>
      </c>
      <c r="D15094" s="111" t="s">
        <v>127</v>
      </c>
      <c r="E15094" s="111" t="s">
        <v>126</v>
      </c>
      <c r="F15094" s="111" t="s">
        <v>172</v>
      </c>
      <c r="G15094" s="111" t="s">
        <v>167</v>
      </c>
      <c r="H15094" s="111" t="s">
        <v>172</v>
      </c>
      <c r="I15094" s="111" t="s">
        <v>167</v>
      </c>
      <c r="J15094" t="str">
        <f t="shared" si="470"/>
        <v>5031SkogMineraljordBarskogImpediment</v>
      </c>
      <c r="K15094" s="111">
        <v>-0.94873102042732593</v>
      </c>
      <c r="L15094" s="111">
        <v>0.85306406685236758</v>
      </c>
      <c r="M15094" s="111">
        <v>6.3979989500968365E-2</v>
      </c>
      <c r="N15094" s="112">
        <f t="shared" si="471"/>
        <v>-3.1686964073989993E-2</v>
      </c>
    </row>
    <row r="15095" spans="1:14" x14ac:dyDescent="0.25">
      <c r="A15095" s="111" t="s">
        <v>990</v>
      </c>
      <c r="B15095" s="111">
        <f>INDEX(kommuner!C:C,MATCH(_xlfn.NUMBERVALUE(A15095),kommuner!B:B,0))</f>
        <v>5031</v>
      </c>
      <c r="C15095" s="111" t="s">
        <v>127</v>
      </c>
      <c r="D15095" s="111" t="s">
        <v>127</v>
      </c>
      <c r="E15095" s="111" t="s">
        <v>126</v>
      </c>
      <c r="F15095" s="111" t="s">
        <v>172</v>
      </c>
      <c r="G15095" s="111" t="s">
        <v>190</v>
      </c>
      <c r="H15095" s="111" t="s">
        <v>172</v>
      </c>
      <c r="I15095" s="111" t="s">
        <v>190</v>
      </c>
      <c r="J15095" t="str">
        <f t="shared" si="470"/>
        <v>5031SkogMineraljordBarskogLav</v>
      </c>
      <c r="K15095" s="111">
        <v>-0.862084627791601</v>
      </c>
      <c r="L15095" s="111">
        <v>0.85306406685236758</v>
      </c>
      <c r="M15095" s="111">
        <v>6.3979989500968365E-2</v>
      </c>
      <c r="N15095" s="112">
        <f t="shared" si="471"/>
        <v>5.4959428561734941E-2</v>
      </c>
    </row>
    <row r="15096" spans="1:14" x14ac:dyDescent="0.25">
      <c r="A15096" s="111" t="s">
        <v>990</v>
      </c>
      <c r="B15096" s="111">
        <f>INDEX(kommuner!C:C,MATCH(_xlfn.NUMBERVALUE(A15096),kommuner!B:B,0))</f>
        <v>5031</v>
      </c>
      <c r="C15096" s="111" t="s">
        <v>127</v>
      </c>
      <c r="D15096" s="111" t="s">
        <v>127</v>
      </c>
      <c r="E15096" s="111" t="s">
        <v>126</v>
      </c>
      <c r="F15096" s="111" t="s">
        <v>172</v>
      </c>
      <c r="G15096" s="111" t="s">
        <v>173</v>
      </c>
      <c r="H15096" s="111" t="s">
        <v>172</v>
      </c>
      <c r="I15096" s="111" t="s">
        <v>173</v>
      </c>
      <c r="J15096" t="str">
        <f t="shared" si="470"/>
        <v>5031SkogMineraljordBarskogMiddels</v>
      </c>
      <c r="K15096" s="111">
        <v>-3.6406993276041288</v>
      </c>
      <c r="L15096" s="111">
        <v>0.85306406685236758</v>
      </c>
      <c r="M15096" s="111">
        <v>6.4056614999681585E-2</v>
      </c>
      <c r="N15096" s="112">
        <f t="shared" si="471"/>
        <v>-2.7235786457520796</v>
      </c>
    </row>
    <row r="15097" spans="1:14" x14ac:dyDescent="0.25">
      <c r="A15097" s="111" t="s">
        <v>990</v>
      </c>
      <c r="B15097" s="111">
        <f>INDEX(kommuner!C:C,MATCH(_xlfn.NUMBERVALUE(A15097),kommuner!B:B,0))</f>
        <v>5031</v>
      </c>
      <c r="C15097" s="111" t="s">
        <v>127</v>
      </c>
      <c r="D15097" s="111" t="s">
        <v>127</v>
      </c>
      <c r="E15097" s="111" t="s">
        <v>126</v>
      </c>
      <c r="F15097" s="111" t="s">
        <v>172</v>
      </c>
      <c r="G15097" s="111" t="s">
        <v>186</v>
      </c>
      <c r="H15097" s="111" t="s">
        <v>172</v>
      </c>
      <c r="I15097" s="111" t="s">
        <v>186</v>
      </c>
      <c r="J15097" t="str">
        <f t="shared" si="470"/>
        <v>5031SkogMineraljordBarskogSærs høy</v>
      </c>
      <c r="K15097" s="111">
        <v>0.12072674540874306</v>
      </c>
      <c r="L15097" s="111">
        <v>0.85306406685236758</v>
      </c>
      <c r="M15097" s="111">
        <v>6.4056614999681585E-2</v>
      </c>
      <c r="N15097" s="112">
        <f t="shared" si="471"/>
        <v>1.0378474272607923</v>
      </c>
    </row>
    <row r="15098" spans="1:14" x14ac:dyDescent="0.25">
      <c r="A15098" s="111" t="s">
        <v>990</v>
      </c>
      <c r="B15098" s="111">
        <f>INDEX(kommuner!C:C,MATCH(_xlfn.NUMBERVALUE(A15098),kommuner!B:B,0))</f>
        <v>5031</v>
      </c>
      <c r="C15098" s="111" t="s">
        <v>127</v>
      </c>
      <c r="D15098" s="111" t="s">
        <v>127</v>
      </c>
      <c r="E15098" s="111" t="s">
        <v>126</v>
      </c>
      <c r="F15098" s="111" t="s">
        <v>179</v>
      </c>
      <c r="G15098" s="111" t="s">
        <v>180</v>
      </c>
      <c r="H15098" s="111" t="s">
        <v>179</v>
      </c>
      <c r="I15098" s="111" t="s">
        <v>180</v>
      </c>
      <c r="J15098" t="str">
        <f t="shared" si="470"/>
        <v>5031SkogMineraljordBlandingsskogHøy</v>
      </c>
      <c r="K15098" s="111">
        <v>-7.1939050909469406</v>
      </c>
      <c r="L15098" s="111">
        <v>0.85306406685236758</v>
      </c>
      <c r="M15098" s="111">
        <v>6.3979989500968365E-2</v>
      </c>
      <c r="N15098" s="112">
        <f t="shared" si="471"/>
        <v>-6.2768610345936047</v>
      </c>
    </row>
    <row r="15099" spans="1:14" x14ac:dyDescent="0.25">
      <c r="A15099" s="111" t="s">
        <v>990</v>
      </c>
      <c r="B15099" s="111">
        <f>INDEX(kommuner!C:C,MATCH(_xlfn.NUMBERVALUE(A15099),kommuner!B:B,0))</f>
        <v>5031</v>
      </c>
      <c r="C15099" s="111" t="s">
        <v>127</v>
      </c>
      <c r="D15099" s="111" t="s">
        <v>127</v>
      </c>
      <c r="E15099" s="111" t="s">
        <v>126</v>
      </c>
      <c r="F15099" s="111" t="s">
        <v>179</v>
      </c>
      <c r="G15099" s="111" t="s">
        <v>167</v>
      </c>
      <c r="H15099" s="111" t="s">
        <v>179</v>
      </c>
      <c r="I15099" s="111" t="s">
        <v>167</v>
      </c>
      <c r="J15099" t="str">
        <f t="shared" si="470"/>
        <v>5031SkogMineraljordBlandingsskogImpediment</v>
      </c>
      <c r="K15099" s="111">
        <v>-1.0519587113170448</v>
      </c>
      <c r="L15099" s="111">
        <v>0.85306406685236758</v>
      </c>
      <c r="M15099" s="111">
        <v>6.3979989500968365E-2</v>
      </c>
      <c r="N15099" s="112">
        <f t="shared" si="471"/>
        <v>-0.13491465496370883</v>
      </c>
    </row>
    <row r="15100" spans="1:14" x14ac:dyDescent="0.25">
      <c r="A15100" s="111" t="s">
        <v>990</v>
      </c>
      <c r="B15100" s="111">
        <f>INDEX(kommuner!C:C,MATCH(_xlfn.NUMBERVALUE(A15100),kommuner!B:B,0))</f>
        <v>5031</v>
      </c>
      <c r="C15100" s="111" t="s">
        <v>127</v>
      </c>
      <c r="D15100" s="111" t="s">
        <v>127</v>
      </c>
      <c r="E15100" s="111" t="s">
        <v>126</v>
      </c>
      <c r="F15100" s="111" t="s">
        <v>179</v>
      </c>
      <c r="G15100" s="111" t="s">
        <v>190</v>
      </c>
      <c r="H15100" s="111" t="s">
        <v>179</v>
      </c>
      <c r="I15100" s="111" t="s">
        <v>190</v>
      </c>
      <c r="J15100" t="str">
        <f t="shared" si="470"/>
        <v>5031SkogMineraljordBlandingsskogLav</v>
      </c>
      <c r="K15100" s="111">
        <v>-1.7812179955424279</v>
      </c>
      <c r="L15100" s="111">
        <v>0.85306406685236758</v>
      </c>
      <c r="M15100" s="111">
        <v>6.3979989500968365E-2</v>
      </c>
      <c r="N15100" s="112">
        <f t="shared" si="471"/>
        <v>-0.86417393918909191</v>
      </c>
    </row>
    <row r="15101" spans="1:14" x14ac:dyDescent="0.25">
      <c r="A15101" s="111" t="s">
        <v>990</v>
      </c>
      <c r="B15101" s="111">
        <f>INDEX(kommuner!C:C,MATCH(_xlfn.NUMBERVALUE(A15101),kommuner!B:B,0))</f>
        <v>5031</v>
      </c>
      <c r="C15101" s="111" t="s">
        <v>127</v>
      </c>
      <c r="D15101" s="111" t="s">
        <v>127</v>
      </c>
      <c r="E15101" s="111" t="s">
        <v>126</v>
      </c>
      <c r="F15101" s="111" t="s">
        <v>179</v>
      </c>
      <c r="G15101" s="111" t="s">
        <v>173</v>
      </c>
      <c r="H15101" s="111" t="s">
        <v>179</v>
      </c>
      <c r="I15101" s="111" t="s">
        <v>173</v>
      </c>
      <c r="J15101" t="str">
        <f t="shared" si="470"/>
        <v>5031SkogMineraljordBlandingsskogMiddels</v>
      </c>
      <c r="K15101" s="111">
        <v>-3.4741824145851954</v>
      </c>
      <c r="L15101" s="111">
        <v>0.85306406685236758</v>
      </c>
      <c r="M15101" s="111">
        <v>6.3979989500968365E-2</v>
      </c>
      <c r="N15101" s="112">
        <f t="shared" si="471"/>
        <v>-2.5571383582318594</v>
      </c>
    </row>
    <row r="15102" spans="1:14" x14ac:dyDescent="0.25">
      <c r="A15102" s="111" t="s">
        <v>990</v>
      </c>
      <c r="B15102" s="111">
        <f>INDEX(kommuner!C:C,MATCH(_xlfn.NUMBERVALUE(A15102),kommuner!B:B,0))</f>
        <v>5031</v>
      </c>
      <c r="C15102" s="111" t="s">
        <v>127</v>
      </c>
      <c r="D15102" s="111" t="s">
        <v>127</v>
      </c>
      <c r="E15102" s="111" t="s">
        <v>126</v>
      </c>
      <c r="F15102" s="111" t="s">
        <v>179</v>
      </c>
      <c r="G15102" s="111" t="s">
        <v>186</v>
      </c>
      <c r="H15102" s="111" t="s">
        <v>179</v>
      </c>
      <c r="I15102" s="111" t="s">
        <v>186</v>
      </c>
      <c r="J15102" t="str">
        <f t="shared" si="470"/>
        <v>5031SkogMineraljordBlandingsskogSærs høy</v>
      </c>
      <c r="K15102" s="111">
        <v>-2.9395925245326562</v>
      </c>
      <c r="L15102" s="111">
        <v>0.85306406685236758</v>
      </c>
      <c r="M15102" s="111">
        <v>6.3979989500968365E-2</v>
      </c>
      <c r="N15102" s="112">
        <f t="shared" si="471"/>
        <v>-2.0225484681793202</v>
      </c>
    </row>
    <row r="15103" spans="1:14" x14ac:dyDescent="0.25">
      <c r="A15103" s="111" t="s">
        <v>990</v>
      </c>
      <c r="B15103" s="111">
        <f>INDEX(kommuner!C:C,MATCH(_xlfn.NUMBERVALUE(A15103),kommuner!B:B,0))</f>
        <v>5031</v>
      </c>
      <c r="C15103" s="111" t="s">
        <v>127</v>
      </c>
      <c r="D15103" s="111" t="s">
        <v>127</v>
      </c>
      <c r="E15103" s="111" t="s">
        <v>126</v>
      </c>
      <c r="F15103" s="111" t="s">
        <v>185</v>
      </c>
      <c r="G15103" s="111" t="s">
        <v>180</v>
      </c>
      <c r="H15103" s="111" t="s">
        <v>185</v>
      </c>
      <c r="I15103" s="111" t="s">
        <v>180</v>
      </c>
      <c r="J15103" t="str">
        <f t="shared" si="470"/>
        <v>5031SkogMineraljordLauvskogHøy</v>
      </c>
      <c r="K15103" s="111">
        <v>-3.9961118073383664</v>
      </c>
      <c r="L15103" s="111">
        <v>0.85306406685236758</v>
      </c>
      <c r="M15103" s="111">
        <v>6.3979989500968365E-2</v>
      </c>
      <c r="N15103" s="112">
        <f t="shared" si="471"/>
        <v>-3.0790677509850304</v>
      </c>
    </row>
    <row r="15104" spans="1:14" x14ac:dyDescent="0.25">
      <c r="A15104" s="111" t="s">
        <v>990</v>
      </c>
      <c r="B15104" s="111">
        <f>INDEX(kommuner!C:C,MATCH(_xlfn.NUMBERVALUE(A15104),kommuner!B:B,0))</f>
        <v>5031</v>
      </c>
      <c r="C15104" s="111" t="s">
        <v>127</v>
      </c>
      <c r="D15104" s="111" t="s">
        <v>127</v>
      </c>
      <c r="E15104" s="111" t="s">
        <v>126</v>
      </c>
      <c r="F15104" s="111" t="s">
        <v>185</v>
      </c>
      <c r="G15104" s="111" t="s">
        <v>167</v>
      </c>
      <c r="H15104" s="111" t="s">
        <v>185</v>
      </c>
      <c r="I15104" s="111" t="s">
        <v>167</v>
      </c>
      <c r="J15104" t="str">
        <f t="shared" si="470"/>
        <v>5031SkogMineraljordLauvskogImpediment</v>
      </c>
      <c r="K15104" s="111">
        <v>-1.0417316356348201</v>
      </c>
      <c r="L15104" s="111">
        <v>0.85306406685236758</v>
      </c>
      <c r="M15104" s="111">
        <v>6.3979989500968365E-2</v>
      </c>
      <c r="N15104" s="112">
        <f t="shared" si="471"/>
        <v>-0.12468757928148413</v>
      </c>
    </row>
    <row r="15105" spans="1:14" x14ac:dyDescent="0.25">
      <c r="A15105" s="111" t="s">
        <v>990</v>
      </c>
      <c r="B15105" s="111">
        <f>INDEX(kommuner!C:C,MATCH(_xlfn.NUMBERVALUE(A15105),kommuner!B:B,0))</f>
        <v>5031</v>
      </c>
      <c r="C15105" s="111" t="s">
        <v>127</v>
      </c>
      <c r="D15105" s="111" t="s">
        <v>127</v>
      </c>
      <c r="E15105" s="111" t="s">
        <v>126</v>
      </c>
      <c r="F15105" s="111" t="s">
        <v>185</v>
      </c>
      <c r="G15105" s="111" t="s">
        <v>190</v>
      </c>
      <c r="H15105" s="111" t="s">
        <v>185</v>
      </c>
      <c r="I15105" s="111" t="s">
        <v>190</v>
      </c>
      <c r="J15105" t="str">
        <f t="shared" si="470"/>
        <v>5031SkogMineraljordLauvskogLav</v>
      </c>
      <c r="K15105" s="111">
        <v>-8.9748170935426599E-2</v>
      </c>
      <c r="L15105" s="111">
        <v>0.85306406685236758</v>
      </c>
      <c r="M15105" s="111">
        <v>6.3979989500968365E-2</v>
      </c>
      <c r="N15105" s="112">
        <f t="shared" si="471"/>
        <v>0.82729588541790933</v>
      </c>
    </row>
    <row r="15106" spans="1:14" x14ac:dyDescent="0.25">
      <c r="A15106" s="111" t="s">
        <v>990</v>
      </c>
      <c r="B15106" s="111">
        <f>INDEX(kommuner!C:C,MATCH(_xlfn.NUMBERVALUE(A15106),kommuner!B:B,0))</f>
        <v>5031</v>
      </c>
      <c r="C15106" s="111" t="s">
        <v>127</v>
      </c>
      <c r="D15106" s="111" t="s">
        <v>127</v>
      </c>
      <c r="E15106" s="111" t="s">
        <v>126</v>
      </c>
      <c r="F15106" s="111" t="s">
        <v>185</v>
      </c>
      <c r="G15106" s="111" t="s">
        <v>173</v>
      </c>
      <c r="H15106" s="111" t="s">
        <v>185</v>
      </c>
      <c r="I15106" s="111" t="s">
        <v>173</v>
      </c>
      <c r="J15106" t="str">
        <f t="shared" si="470"/>
        <v>5031SkogMineraljordLauvskogMiddels</v>
      </c>
      <c r="K15106" s="111">
        <v>-2.4407766010203638</v>
      </c>
      <c r="L15106" s="111">
        <v>0.85306406685236758</v>
      </c>
      <c r="M15106" s="111">
        <v>6.3979989500968365E-2</v>
      </c>
      <c r="N15106" s="112">
        <f t="shared" si="471"/>
        <v>-1.523732544667028</v>
      </c>
    </row>
    <row r="15107" spans="1:14" x14ac:dyDescent="0.25">
      <c r="A15107" s="111" t="s">
        <v>990</v>
      </c>
      <c r="B15107" s="111">
        <f>INDEX(kommuner!C:C,MATCH(_xlfn.NUMBERVALUE(A15107),kommuner!B:B,0))</f>
        <v>5031</v>
      </c>
      <c r="C15107" s="111" t="s">
        <v>127</v>
      </c>
      <c r="D15107" s="111" t="s">
        <v>127</v>
      </c>
      <c r="E15107" s="111" t="s">
        <v>126</v>
      </c>
      <c r="F15107" s="111" t="s">
        <v>185</v>
      </c>
      <c r="G15107" s="111" t="s">
        <v>186</v>
      </c>
      <c r="H15107" s="111" t="s">
        <v>185</v>
      </c>
      <c r="I15107" s="111" t="s">
        <v>186</v>
      </c>
      <c r="J15107" t="str">
        <f t="shared" ref="J15107:J15170" si="472">B15107&amp;C15107&amp;E15107&amp;IF(C15107="Skog",F15107&amp;G15107,"")</f>
        <v>5031SkogMineraljordLauvskogSærs høy</v>
      </c>
      <c r="K15107" s="111">
        <v>-3.6560473259425113</v>
      </c>
      <c r="L15107" s="111">
        <v>0.85306406685236758</v>
      </c>
      <c r="M15107" s="111">
        <v>6.3979989500968365E-2</v>
      </c>
      <c r="N15107" s="112">
        <f t="shared" ref="N15107:N15170" si="473">SUM(K15107:M15107)</f>
        <v>-2.7390032695891753</v>
      </c>
    </row>
    <row r="15108" spans="1:14" x14ac:dyDescent="0.25">
      <c r="A15108" s="111" t="s">
        <v>990</v>
      </c>
      <c r="B15108" s="111">
        <f>INDEX(kommuner!C:C,MATCH(_xlfn.NUMBERVALUE(A15108),kommuner!B:B,0))</f>
        <v>5031</v>
      </c>
      <c r="C15108" s="111" t="s">
        <v>127</v>
      </c>
      <c r="D15108" s="111" t="s">
        <v>127</v>
      </c>
      <c r="E15108" s="111" t="s">
        <v>123</v>
      </c>
      <c r="F15108" s="111" t="s">
        <v>172</v>
      </c>
      <c r="G15108" s="111" t="s">
        <v>180</v>
      </c>
      <c r="H15108" s="111" t="s">
        <v>172</v>
      </c>
      <c r="I15108" s="111" t="s">
        <v>180</v>
      </c>
      <c r="J15108" t="str">
        <f t="shared" si="472"/>
        <v>5031SkogOrganisk jordBarskogHøy</v>
      </c>
      <c r="K15108" s="111">
        <v>-2.5184559031994138</v>
      </c>
      <c r="L15108" s="111">
        <v>0.92784825435236762</v>
      </c>
      <c r="M15108" s="111">
        <v>0.46518126042825314</v>
      </c>
      <c r="N15108" s="112">
        <f t="shared" si="473"/>
        <v>-1.1254263884187932</v>
      </c>
    </row>
    <row r="15109" spans="1:14" x14ac:dyDescent="0.25">
      <c r="A15109" s="111" t="s">
        <v>990</v>
      </c>
      <c r="B15109" s="111">
        <f>INDEX(kommuner!C:C,MATCH(_xlfn.NUMBERVALUE(A15109),kommuner!B:B,0))</f>
        <v>5031</v>
      </c>
      <c r="C15109" s="111" t="s">
        <v>127</v>
      </c>
      <c r="D15109" s="111" t="s">
        <v>127</v>
      </c>
      <c r="E15109" s="111" t="s">
        <v>123</v>
      </c>
      <c r="F15109" s="111" t="s">
        <v>172</v>
      </c>
      <c r="G15109" s="111" t="s">
        <v>167</v>
      </c>
      <c r="H15109" s="111" t="s">
        <v>172</v>
      </c>
      <c r="I15109" s="111" t="s">
        <v>167</v>
      </c>
      <c r="J15109" t="str">
        <f t="shared" si="472"/>
        <v>5031SkogOrganisk jordBarskogImpediment</v>
      </c>
      <c r="K15109" s="111">
        <v>-0.17137422385314094</v>
      </c>
      <c r="L15109" s="111">
        <v>0.92784825435236762</v>
      </c>
      <c r="M15109" s="111">
        <v>0.46510463492953991</v>
      </c>
      <c r="N15109" s="112">
        <f t="shared" si="473"/>
        <v>1.2215786654287666</v>
      </c>
    </row>
    <row r="15110" spans="1:14" x14ac:dyDescent="0.25">
      <c r="A15110" s="111" t="s">
        <v>990</v>
      </c>
      <c r="B15110" s="111">
        <f>INDEX(kommuner!C:C,MATCH(_xlfn.NUMBERVALUE(A15110),kommuner!B:B,0))</f>
        <v>5031</v>
      </c>
      <c r="C15110" s="111" t="s">
        <v>127</v>
      </c>
      <c r="D15110" s="111" t="s">
        <v>127</v>
      </c>
      <c r="E15110" s="111" t="s">
        <v>123</v>
      </c>
      <c r="F15110" s="111" t="s">
        <v>172</v>
      </c>
      <c r="G15110" s="111" t="s">
        <v>190</v>
      </c>
      <c r="H15110" s="111" t="s">
        <v>172</v>
      </c>
      <c r="I15110" s="111" t="s">
        <v>190</v>
      </c>
      <c r="J15110" t="str">
        <f t="shared" si="472"/>
        <v>5031SkogOrganisk jordBarskogLav</v>
      </c>
      <c r="K15110" s="111">
        <v>-0.50666953101693391</v>
      </c>
      <c r="L15110" s="111">
        <v>0.92784825435236762</v>
      </c>
      <c r="M15110" s="111">
        <v>0.46510463492953991</v>
      </c>
      <c r="N15110" s="112">
        <f t="shared" si="473"/>
        <v>0.88628335826497362</v>
      </c>
    </row>
    <row r="15111" spans="1:14" x14ac:dyDescent="0.25">
      <c r="A15111" s="111" t="s">
        <v>990</v>
      </c>
      <c r="B15111" s="111">
        <f>INDEX(kommuner!C:C,MATCH(_xlfn.NUMBERVALUE(A15111),kommuner!B:B,0))</f>
        <v>5031</v>
      </c>
      <c r="C15111" s="111" t="s">
        <v>127</v>
      </c>
      <c r="D15111" s="111" t="s">
        <v>127</v>
      </c>
      <c r="E15111" s="111" t="s">
        <v>123</v>
      </c>
      <c r="F15111" s="111" t="s">
        <v>172</v>
      </c>
      <c r="G15111" s="111" t="s">
        <v>173</v>
      </c>
      <c r="H15111" s="111" t="s">
        <v>172</v>
      </c>
      <c r="I15111" s="111" t="s">
        <v>173</v>
      </c>
      <c r="J15111" t="str">
        <f t="shared" si="472"/>
        <v>5031SkogOrganisk jordBarskogMiddels</v>
      </c>
      <c r="K15111" s="111">
        <v>-1.5571490961494638</v>
      </c>
      <c r="L15111" s="111">
        <v>0.92784825435236762</v>
      </c>
      <c r="M15111" s="111">
        <v>0.46518126042825314</v>
      </c>
      <c r="N15111" s="112">
        <f t="shared" si="473"/>
        <v>-0.16411958136884308</v>
      </c>
    </row>
    <row r="15112" spans="1:14" x14ac:dyDescent="0.25">
      <c r="A15112" s="111" t="s">
        <v>990</v>
      </c>
      <c r="B15112" s="111">
        <f>INDEX(kommuner!C:C,MATCH(_xlfn.NUMBERVALUE(A15112),kommuner!B:B,0))</f>
        <v>5031</v>
      </c>
      <c r="C15112" s="111" t="s">
        <v>127</v>
      </c>
      <c r="D15112" s="111" t="s">
        <v>127</v>
      </c>
      <c r="E15112" s="111" t="s">
        <v>123</v>
      </c>
      <c r="F15112" s="111" t="s">
        <v>172</v>
      </c>
      <c r="G15112" s="111" t="s">
        <v>186</v>
      </c>
      <c r="H15112" s="111" t="s">
        <v>172</v>
      </c>
      <c r="I15112" s="111" t="s">
        <v>186</v>
      </c>
      <c r="J15112" t="str">
        <f t="shared" si="472"/>
        <v>5031SkogOrganisk jordBarskogSærs høy</v>
      </c>
      <c r="K15112" s="111">
        <v>2.5548655235722699</v>
      </c>
      <c r="L15112" s="111">
        <v>0.92784825435236762</v>
      </c>
      <c r="M15112" s="111">
        <v>0.46518126042825314</v>
      </c>
      <c r="N15112" s="112">
        <f t="shared" si="473"/>
        <v>3.9478950383528906</v>
      </c>
    </row>
    <row r="15113" spans="1:14" x14ac:dyDescent="0.25">
      <c r="A15113" s="111" t="s">
        <v>990</v>
      </c>
      <c r="B15113" s="111">
        <f>INDEX(kommuner!C:C,MATCH(_xlfn.NUMBERVALUE(A15113),kommuner!B:B,0))</f>
        <v>5031</v>
      </c>
      <c r="C15113" s="111" t="s">
        <v>127</v>
      </c>
      <c r="D15113" s="111" t="s">
        <v>127</v>
      </c>
      <c r="E15113" s="111" t="s">
        <v>123</v>
      </c>
      <c r="F15113" s="111" t="s">
        <v>179</v>
      </c>
      <c r="G15113" s="111" t="s">
        <v>180</v>
      </c>
      <c r="H15113" s="111" t="s">
        <v>179</v>
      </c>
      <c r="I15113" s="111" t="s">
        <v>180</v>
      </c>
      <c r="J15113" t="str">
        <f t="shared" si="472"/>
        <v>5031SkogOrganisk jordBlandingsskogHøy</v>
      </c>
      <c r="K15113" s="111">
        <v>-5.5554344456832343</v>
      </c>
      <c r="L15113" s="111">
        <v>0.92784825435236762</v>
      </c>
      <c r="M15113" s="111">
        <v>0.46510463492953991</v>
      </c>
      <c r="N15113" s="112">
        <f t="shared" si="473"/>
        <v>-4.1624815564013264</v>
      </c>
    </row>
    <row r="15114" spans="1:14" x14ac:dyDescent="0.25">
      <c r="A15114" s="111" t="s">
        <v>990</v>
      </c>
      <c r="B15114" s="111">
        <f>INDEX(kommuner!C:C,MATCH(_xlfn.NUMBERVALUE(A15114),kommuner!B:B,0))</f>
        <v>5031</v>
      </c>
      <c r="C15114" s="111" t="s">
        <v>127</v>
      </c>
      <c r="D15114" s="111" t="s">
        <v>127</v>
      </c>
      <c r="E15114" s="111" t="s">
        <v>123</v>
      </c>
      <c r="F15114" s="111" t="s">
        <v>179</v>
      </c>
      <c r="G15114" s="111" t="s">
        <v>167</v>
      </c>
      <c r="H15114" s="111" t="s">
        <v>179</v>
      </c>
      <c r="I15114" s="111" t="s">
        <v>167</v>
      </c>
      <c r="J15114" t="str">
        <f t="shared" si="472"/>
        <v>5031SkogOrganisk jordBlandingsskogImpediment</v>
      </c>
      <c r="K15114" s="111">
        <v>-0.28586344175800005</v>
      </c>
      <c r="L15114" s="111">
        <v>0.92784825435236762</v>
      </c>
      <c r="M15114" s="111">
        <v>0.46510463492953991</v>
      </c>
      <c r="N15114" s="112">
        <f t="shared" si="473"/>
        <v>1.1070894475239075</v>
      </c>
    </row>
    <row r="15115" spans="1:14" x14ac:dyDescent="0.25">
      <c r="A15115" s="111" t="s">
        <v>990</v>
      </c>
      <c r="B15115" s="111">
        <f>INDEX(kommuner!C:C,MATCH(_xlfn.NUMBERVALUE(A15115),kommuner!B:B,0))</f>
        <v>5031</v>
      </c>
      <c r="C15115" s="111" t="s">
        <v>127</v>
      </c>
      <c r="D15115" s="111" t="s">
        <v>127</v>
      </c>
      <c r="E15115" s="111" t="s">
        <v>123</v>
      </c>
      <c r="F15115" s="111" t="s">
        <v>179</v>
      </c>
      <c r="G15115" s="111" t="s">
        <v>190</v>
      </c>
      <c r="H15115" s="111" t="s">
        <v>179</v>
      </c>
      <c r="I15115" s="111" t="s">
        <v>190</v>
      </c>
      <c r="J15115" t="str">
        <f t="shared" si="472"/>
        <v>5031SkogOrganisk jordBlandingsskogLav</v>
      </c>
      <c r="K15115" s="111">
        <v>-1.2347339377887629</v>
      </c>
      <c r="L15115" s="111">
        <v>0.92784825435236762</v>
      </c>
      <c r="M15115" s="111">
        <v>0.46510463492953991</v>
      </c>
      <c r="N15115" s="112">
        <f t="shared" si="473"/>
        <v>0.15821895149314458</v>
      </c>
    </row>
    <row r="15116" spans="1:14" x14ac:dyDescent="0.25">
      <c r="A15116" s="111" t="s">
        <v>990</v>
      </c>
      <c r="B15116" s="111">
        <f>INDEX(kommuner!C:C,MATCH(_xlfn.NUMBERVALUE(A15116),kommuner!B:B,0))</f>
        <v>5031</v>
      </c>
      <c r="C15116" s="111" t="s">
        <v>127</v>
      </c>
      <c r="D15116" s="111" t="s">
        <v>127</v>
      </c>
      <c r="E15116" s="111" t="s">
        <v>123</v>
      </c>
      <c r="F15116" s="111" t="s">
        <v>179</v>
      </c>
      <c r="G15116" s="111" t="s">
        <v>173</v>
      </c>
      <c r="H15116" s="111" t="s">
        <v>179</v>
      </c>
      <c r="I15116" s="111" t="s">
        <v>173</v>
      </c>
      <c r="J15116" t="str">
        <f t="shared" si="472"/>
        <v>5031SkogOrganisk jordBlandingsskogMiddels</v>
      </c>
      <c r="K15116" s="111">
        <v>-2.4239591752717748</v>
      </c>
      <c r="L15116" s="111">
        <v>0.92784825435236762</v>
      </c>
      <c r="M15116" s="111">
        <v>0.46510463492953991</v>
      </c>
      <c r="N15116" s="112">
        <f t="shared" si="473"/>
        <v>-1.0310062859898674</v>
      </c>
    </row>
    <row r="15117" spans="1:14" x14ac:dyDescent="0.25">
      <c r="A15117" s="111" t="s">
        <v>990</v>
      </c>
      <c r="B15117" s="111">
        <f>INDEX(kommuner!C:C,MATCH(_xlfn.NUMBERVALUE(A15117),kommuner!B:B,0))</f>
        <v>5031</v>
      </c>
      <c r="C15117" s="111" t="s">
        <v>127</v>
      </c>
      <c r="D15117" s="111" t="s">
        <v>127</v>
      </c>
      <c r="E15117" s="111" t="s">
        <v>123</v>
      </c>
      <c r="F15117" s="111" t="s">
        <v>179</v>
      </c>
      <c r="G15117" s="111" t="s">
        <v>186</v>
      </c>
      <c r="H15117" s="111" t="s">
        <v>179</v>
      </c>
      <c r="I15117" s="111" t="s">
        <v>186</v>
      </c>
      <c r="J15117" t="str">
        <f t="shared" si="472"/>
        <v>5031SkogOrganisk jordBlandingsskogSærs høy</v>
      </c>
      <c r="K15117" s="111">
        <v>-1.5726115302258048</v>
      </c>
      <c r="L15117" s="111">
        <v>0.92784825435236762</v>
      </c>
      <c r="M15117" s="111">
        <v>0.46510463492953991</v>
      </c>
      <c r="N15117" s="112">
        <f t="shared" si="473"/>
        <v>-0.17965864094389727</v>
      </c>
    </row>
    <row r="15118" spans="1:14" x14ac:dyDescent="0.25">
      <c r="A15118" s="111" t="s">
        <v>990</v>
      </c>
      <c r="B15118" s="111">
        <f>INDEX(kommuner!C:C,MATCH(_xlfn.NUMBERVALUE(A15118),kommuner!B:B,0))</f>
        <v>5031</v>
      </c>
      <c r="C15118" s="111" t="s">
        <v>127</v>
      </c>
      <c r="D15118" s="111" t="s">
        <v>127</v>
      </c>
      <c r="E15118" s="111" t="s">
        <v>123</v>
      </c>
      <c r="F15118" s="111" t="s">
        <v>185</v>
      </c>
      <c r="G15118" s="111" t="s">
        <v>180</v>
      </c>
      <c r="H15118" s="111" t="s">
        <v>185</v>
      </c>
      <c r="I15118" s="111" t="s">
        <v>180</v>
      </c>
      <c r="J15118" t="str">
        <f t="shared" si="472"/>
        <v>5031SkogOrganisk jordLauvskogHøy</v>
      </c>
      <c r="K15118" s="111">
        <v>-1.9913688882377358</v>
      </c>
      <c r="L15118" s="111">
        <v>0.92784825435236762</v>
      </c>
      <c r="M15118" s="111">
        <v>0.46510463492953991</v>
      </c>
      <c r="N15118" s="112">
        <f t="shared" si="473"/>
        <v>-0.59841599895582831</v>
      </c>
    </row>
    <row r="15119" spans="1:14" x14ac:dyDescent="0.25">
      <c r="A15119" s="111" t="s">
        <v>990</v>
      </c>
      <c r="B15119" s="111">
        <f>INDEX(kommuner!C:C,MATCH(_xlfn.NUMBERVALUE(A15119),kommuner!B:B,0))</f>
        <v>5031</v>
      </c>
      <c r="C15119" s="111" t="s">
        <v>127</v>
      </c>
      <c r="D15119" s="111" t="s">
        <v>127</v>
      </c>
      <c r="E15119" s="111" t="s">
        <v>123</v>
      </c>
      <c r="F15119" s="111" t="s">
        <v>185</v>
      </c>
      <c r="G15119" s="111" t="s">
        <v>167</v>
      </c>
      <c r="H15119" s="111" t="s">
        <v>185</v>
      </c>
      <c r="I15119" s="111" t="s">
        <v>167</v>
      </c>
      <c r="J15119" t="str">
        <f t="shared" si="472"/>
        <v>5031SkogOrganisk jordLauvskogImpediment</v>
      </c>
      <c r="K15119" s="111">
        <v>0.35000626494250675</v>
      </c>
      <c r="L15119" s="111">
        <v>0.92784825435236762</v>
      </c>
      <c r="M15119" s="111">
        <v>0.46510463492953991</v>
      </c>
      <c r="N15119" s="112">
        <f t="shared" si="473"/>
        <v>1.7429591542244141</v>
      </c>
    </row>
    <row r="15120" spans="1:14" x14ac:dyDescent="0.25">
      <c r="A15120" s="111" t="s">
        <v>990</v>
      </c>
      <c r="B15120" s="111">
        <f>INDEX(kommuner!C:C,MATCH(_xlfn.NUMBERVALUE(A15120),kommuner!B:B,0))</f>
        <v>5031</v>
      </c>
      <c r="C15120" s="111" t="s">
        <v>127</v>
      </c>
      <c r="D15120" s="111" t="s">
        <v>127</v>
      </c>
      <c r="E15120" s="111" t="s">
        <v>123</v>
      </c>
      <c r="F15120" s="111" t="s">
        <v>185</v>
      </c>
      <c r="G15120" s="111" t="s">
        <v>190</v>
      </c>
      <c r="H15120" s="111" t="s">
        <v>185</v>
      </c>
      <c r="I15120" s="111" t="s">
        <v>190</v>
      </c>
      <c r="J15120" t="str">
        <f t="shared" si="472"/>
        <v>5031SkogOrganisk jordLauvskogLav</v>
      </c>
      <c r="K15120" s="111">
        <v>1.1144075558526714</v>
      </c>
      <c r="L15120" s="111">
        <v>0.92784825435236762</v>
      </c>
      <c r="M15120" s="111">
        <v>0.46510463492953991</v>
      </c>
      <c r="N15120" s="112">
        <f t="shared" si="473"/>
        <v>2.5073604451345788</v>
      </c>
    </row>
    <row r="15121" spans="1:14" x14ac:dyDescent="0.25">
      <c r="A15121" s="111" t="s">
        <v>990</v>
      </c>
      <c r="B15121" s="111">
        <f>INDEX(kommuner!C:C,MATCH(_xlfn.NUMBERVALUE(A15121),kommuner!B:B,0))</f>
        <v>5031</v>
      </c>
      <c r="C15121" s="111" t="s">
        <v>127</v>
      </c>
      <c r="D15121" s="111" t="s">
        <v>127</v>
      </c>
      <c r="E15121" s="111" t="s">
        <v>123</v>
      </c>
      <c r="F15121" s="111" t="s">
        <v>185</v>
      </c>
      <c r="G15121" s="111" t="s">
        <v>173</v>
      </c>
      <c r="H15121" s="111" t="s">
        <v>185</v>
      </c>
      <c r="I15121" s="111" t="s">
        <v>173</v>
      </c>
      <c r="J15121" t="str">
        <f t="shared" si="472"/>
        <v>5031SkogOrganisk jordLauvskogMiddels</v>
      </c>
      <c r="K15121" s="111">
        <v>-0.62664468270982987</v>
      </c>
      <c r="L15121" s="111">
        <v>0.92784825435236762</v>
      </c>
      <c r="M15121" s="111">
        <v>0.46510463492953991</v>
      </c>
      <c r="N15121" s="112">
        <f t="shared" si="473"/>
        <v>0.76630820657207765</v>
      </c>
    </row>
    <row r="15122" spans="1:14" x14ac:dyDescent="0.25">
      <c r="A15122" s="111" t="s">
        <v>990</v>
      </c>
      <c r="B15122" s="111">
        <f>INDEX(kommuner!C:C,MATCH(_xlfn.NUMBERVALUE(A15122),kommuner!B:B,0))</f>
        <v>5031</v>
      </c>
      <c r="C15122" s="111" t="s">
        <v>127</v>
      </c>
      <c r="D15122" s="111" t="s">
        <v>127</v>
      </c>
      <c r="E15122" s="111" t="s">
        <v>123</v>
      </c>
      <c r="F15122" s="111" t="s">
        <v>185</v>
      </c>
      <c r="G15122" s="111" t="s">
        <v>186</v>
      </c>
      <c r="H15122" s="111" t="s">
        <v>185</v>
      </c>
      <c r="I15122" s="111" t="s">
        <v>186</v>
      </c>
      <c r="J15122" t="str">
        <f t="shared" si="472"/>
        <v>5031SkogOrganisk jordLauvskogSærs høy</v>
      </c>
      <c r="K15122" s="111">
        <v>-1.8997279926091779</v>
      </c>
      <c r="L15122" s="111">
        <v>0.92784825435236762</v>
      </c>
      <c r="M15122" s="111">
        <v>0.46510463492953991</v>
      </c>
      <c r="N15122" s="112">
        <f t="shared" si="473"/>
        <v>-0.50677510332727038</v>
      </c>
    </row>
    <row r="15123" spans="1:14" x14ac:dyDescent="0.25">
      <c r="A15123" s="111" t="s">
        <v>990</v>
      </c>
      <c r="B15123" s="111">
        <f>INDEX(kommuner!C:C,MATCH(_xlfn.NUMBERVALUE(A15123),kommuner!B:B,0))</f>
        <v>5031</v>
      </c>
      <c r="C15123" s="111" t="s">
        <v>83</v>
      </c>
      <c r="D15123" s="111" t="s">
        <v>83</v>
      </c>
      <c r="E15123" s="111" t="s">
        <v>126</v>
      </c>
      <c r="F15123" s="111" t="s">
        <v>139</v>
      </c>
      <c r="G15123" s="111" t="s">
        <v>139</v>
      </c>
      <c r="H15123" s="111" t="s">
        <v>139</v>
      </c>
      <c r="I15123" s="111" t="s">
        <v>139</v>
      </c>
      <c r="J15123" t="str">
        <f t="shared" si="472"/>
        <v>5031Utbygd arealMineraljord</v>
      </c>
      <c r="K15123" s="111">
        <v>-0.30524336409547759</v>
      </c>
      <c r="L15123" s="111">
        <v>0</v>
      </c>
      <c r="M15123" s="111">
        <v>1.303047089454229E-2</v>
      </c>
      <c r="N15123" s="112">
        <f t="shared" si="473"/>
        <v>-0.2922128932009353</v>
      </c>
    </row>
    <row r="15124" spans="1:14" x14ac:dyDescent="0.25">
      <c r="A15124" s="111" t="s">
        <v>990</v>
      </c>
      <c r="B15124" s="111">
        <f>INDEX(kommuner!C:C,MATCH(_xlfn.NUMBERVALUE(A15124),kommuner!B:B,0))</f>
        <v>5031</v>
      </c>
      <c r="C15124" s="111" t="s">
        <v>83</v>
      </c>
      <c r="D15124" s="111" t="s">
        <v>83</v>
      </c>
      <c r="E15124" s="111" t="s">
        <v>123</v>
      </c>
      <c r="F15124" s="111" t="s">
        <v>139</v>
      </c>
      <c r="G15124" s="111" t="s">
        <v>139</v>
      </c>
      <c r="H15124" s="111" t="s">
        <v>139</v>
      </c>
      <c r="I15124" s="111" t="s">
        <v>139</v>
      </c>
      <c r="J15124" t="str">
        <f t="shared" si="472"/>
        <v>5031Utbygd arealOrganisk jord</v>
      </c>
      <c r="K15124" s="111">
        <v>29.011421395201612</v>
      </c>
      <c r="L15124" s="111">
        <v>0</v>
      </c>
      <c r="M15124" s="111">
        <v>1.303047089454229E-2</v>
      </c>
      <c r="N15124" s="112">
        <f t="shared" si="473"/>
        <v>29.024451866096154</v>
      </c>
    </row>
    <row r="15125" spans="1:14" x14ac:dyDescent="0.25">
      <c r="A15125" s="111" t="s">
        <v>990</v>
      </c>
      <c r="B15125" s="111">
        <f>INDEX(kommuner!C:C,MATCH(_xlfn.NUMBERVALUE(A15125),kommuner!B:B,0))</f>
        <v>5031</v>
      </c>
      <c r="C15125" s="111" t="s">
        <v>181</v>
      </c>
      <c r="D15125" s="111" t="s">
        <v>181</v>
      </c>
      <c r="E15125" s="111" t="s">
        <v>123</v>
      </c>
      <c r="F15125" s="111" t="s">
        <v>139</v>
      </c>
      <c r="G15125" s="111" t="s">
        <v>139</v>
      </c>
      <c r="H15125" s="111" t="s">
        <v>139</v>
      </c>
      <c r="I15125" s="111" t="s">
        <v>139</v>
      </c>
      <c r="J15125" t="str">
        <f t="shared" si="472"/>
        <v>5031Vann og myrOrganisk jord</v>
      </c>
      <c r="K15125" s="111">
        <v>-0.29766799726667431</v>
      </c>
      <c r="L15125" s="111">
        <v>0</v>
      </c>
      <c r="M15125" s="111">
        <v>0</v>
      </c>
      <c r="N15125" s="112">
        <f t="shared" si="473"/>
        <v>-0.29766799726667431</v>
      </c>
    </row>
    <row r="15126" spans="1:14" x14ac:dyDescent="0.25">
      <c r="A15126" s="111" t="s">
        <v>991</v>
      </c>
      <c r="B15126" s="111">
        <f>INDEX(kommuner!C:C,MATCH(_xlfn.NUMBERVALUE(A15126),kommuner!B:B,0))</f>
        <v>5032</v>
      </c>
      <c r="C15126" s="111" t="s">
        <v>82</v>
      </c>
      <c r="D15126" s="111" t="s">
        <v>82</v>
      </c>
      <c r="E15126" s="111" t="s">
        <v>126</v>
      </c>
      <c r="F15126" s="111" t="s">
        <v>139</v>
      </c>
      <c r="G15126" s="111" t="s">
        <v>139</v>
      </c>
      <c r="H15126" s="111" t="s">
        <v>139</v>
      </c>
      <c r="I15126" s="111" t="s">
        <v>139</v>
      </c>
      <c r="J15126" t="str">
        <f t="shared" si="472"/>
        <v>5032Annen utmarkMineraljord</v>
      </c>
      <c r="K15126" s="111">
        <v>-7.1122377479755403E-2</v>
      </c>
      <c r="L15126" s="111">
        <v>0</v>
      </c>
      <c r="M15126" s="111">
        <v>0</v>
      </c>
      <c r="N15126" s="112">
        <f t="shared" si="473"/>
        <v>-7.1122377479755403E-2</v>
      </c>
    </row>
    <row r="15127" spans="1:14" x14ac:dyDescent="0.25">
      <c r="A15127" s="111" t="s">
        <v>991</v>
      </c>
      <c r="B15127" s="111">
        <f>INDEX(kommuner!C:C,MATCH(_xlfn.NUMBERVALUE(A15127),kommuner!B:B,0))</f>
        <v>5032</v>
      </c>
      <c r="C15127" s="111" t="s">
        <v>121</v>
      </c>
      <c r="D15127" s="111" t="s">
        <v>121</v>
      </c>
      <c r="E15127" s="111" t="s">
        <v>126</v>
      </c>
      <c r="F15127" s="111" t="s">
        <v>139</v>
      </c>
      <c r="G15127" s="111" t="s">
        <v>139</v>
      </c>
      <c r="H15127" s="111" t="s">
        <v>139</v>
      </c>
      <c r="I15127" s="111" t="s">
        <v>139</v>
      </c>
      <c r="J15127" t="str">
        <f t="shared" si="472"/>
        <v>5032BeiteMineraljord</v>
      </c>
      <c r="K15127" s="111">
        <v>-0.96338340838695502</v>
      </c>
      <c r="L15127" s="111">
        <v>0</v>
      </c>
      <c r="M15127" s="111">
        <v>1.2448711246839999E-7</v>
      </c>
      <c r="N15127" s="112">
        <f t="shared" si="473"/>
        <v>-0.96338328389984251</v>
      </c>
    </row>
    <row r="15128" spans="1:14" x14ac:dyDescent="0.25">
      <c r="A15128" s="111" t="s">
        <v>991</v>
      </c>
      <c r="B15128" s="111">
        <f>INDEX(kommuner!C:C,MATCH(_xlfn.NUMBERVALUE(A15128),kommuner!B:B,0))</f>
        <v>5032</v>
      </c>
      <c r="C15128" s="111" t="s">
        <v>121</v>
      </c>
      <c r="D15128" s="111" t="s">
        <v>121</v>
      </c>
      <c r="E15128" s="111" t="s">
        <v>123</v>
      </c>
      <c r="F15128" s="111" t="s">
        <v>139</v>
      </c>
      <c r="G15128" s="111" t="s">
        <v>139</v>
      </c>
      <c r="H15128" s="111" t="s">
        <v>139</v>
      </c>
      <c r="I15128" s="111" t="s">
        <v>139</v>
      </c>
      <c r="J15128" t="str">
        <f t="shared" si="472"/>
        <v>5032BeiteOrganisk jord</v>
      </c>
      <c r="K15128" s="111">
        <v>12.077525935985037</v>
      </c>
      <c r="L15128" s="111">
        <v>1.6412500000000001</v>
      </c>
      <c r="M15128" s="111">
        <v>0</v>
      </c>
      <c r="N15128" s="112">
        <f t="shared" si="473"/>
        <v>13.718775935985036</v>
      </c>
    </row>
    <row r="15129" spans="1:14" x14ac:dyDescent="0.25">
      <c r="A15129" s="111" t="s">
        <v>991</v>
      </c>
      <c r="B15129" s="111">
        <f>INDEX(kommuner!C:C,MATCH(_xlfn.NUMBERVALUE(A15129),kommuner!B:B,0))</f>
        <v>5032</v>
      </c>
      <c r="C15129" s="111" t="s">
        <v>84</v>
      </c>
      <c r="D15129" s="111" t="s">
        <v>84</v>
      </c>
      <c r="E15129" s="111" t="s">
        <v>126</v>
      </c>
      <c r="F15129" s="111" t="s">
        <v>139</v>
      </c>
      <c r="G15129" s="111" t="s">
        <v>139</v>
      </c>
      <c r="H15129" s="111" t="s">
        <v>139</v>
      </c>
      <c r="I15129" s="111" t="s">
        <v>139</v>
      </c>
      <c r="J15129" t="str">
        <f t="shared" si="472"/>
        <v>5032Dyrket markMineraljord</v>
      </c>
      <c r="K15129" s="111">
        <v>-0.19847781863867889</v>
      </c>
      <c r="L15129" s="111">
        <v>0</v>
      </c>
      <c r="M15129" s="111">
        <v>0</v>
      </c>
      <c r="N15129" s="112">
        <f t="shared" si="473"/>
        <v>-0.19847781863867889</v>
      </c>
    </row>
    <row r="15130" spans="1:14" x14ac:dyDescent="0.25">
      <c r="A15130" s="111" t="s">
        <v>991</v>
      </c>
      <c r="B15130" s="111">
        <f>INDEX(kommuner!C:C,MATCH(_xlfn.NUMBERVALUE(A15130),kommuner!B:B,0))</f>
        <v>5032</v>
      </c>
      <c r="C15130" s="111" t="s">
        <v>84</v>
      </c>
      <c r="D15130" s="111" t="s">
        <v>84</v>
      </c>
      <c r="E15130" s="111" t="s">
        <v>123</v>
      </c>
      <c r="F15130" s="111" t="s">
        <v>139</v>
      </c>
      <c r="G15130" s="111" t="s">
        <v>139</v>
      </c>
      <c r="H15130" s="111" t="s">
        <v>139</v>
      </c>
      <c r="I15130" s="111" t="s">
        <v>139</v>
      </c>
      <c r="J15130" t="str">
        <f t="shared" si="472"/>
        <v>5032Dyrket markOrganisk jord</v>
      </c>
      <c r="K15130" s="111">
        <v>28.726149366675592</v>
      </c>
      <c r="L15130" s="111">
        <v>1.45625</v>
      </c>
      <c r="M15130" s="111">
        <v>0</v>
      </c>
      <c r="N15130" s="112">
        <f t="shared" si="473"/>
        <v>30.182399366675593</v>
      </c>
    </row>
    <row r="15131" spans="1:14" x14ac:dyDescent="0.25">
      <c r="A15131" s="111" t="s">
        <v>991</v>
      </c>
      <c r="B15131" s="111">
        <f>INDEX(kommuner!C:C,MATCH(_xlfn.NUMBERVALUE(A15131),kommuner!B:B,0))</f>
        <v>5032</v>
      </c>
      <c r="C15131" s="111" t="s">
        <v>127</v>
      </c>
      <c r="D15131" s="111" t="s">
        <v>127</v>
      </c>
      <c r="E15131" s="111" t="s">
        <v>126</v>
      </c>
      <c r="F15131" s="111" t="s">
        <v>172</v>
      </c>
      <c r="G15131" s="111" t="s">
        <v>180</v>
      </c>
      <c r="H15131" s="111" t="s">
        <v>172</v>
      </c>
      <c r="I15131" s="111" t="s">
        <v>180</v>
      </c>
      <c r="J15131" t="str">
        <f t="shared" si="472"/>
        <v>5032SkogMineraljordBarskogHøy</v>
      </c>
      <c r="K15131" s="111">
        <v>-6.422849649670499</v>
      </c>
      <c r="L15131" s="111">
        <v>0.85306406685236758</v>
      </c>
      <c r="M15131" s="111">
        <v>6.4056614999681585E-2</v>
      </c>
      <c r="N15131" s="112">
        <f t="shared" si="473"/>
        <v>-5.5057289678184498</v>
      </c>
    </row>
    <row r="15132" spans="1:14" x14ac:dyDescent="0.25">
      <c r="A15132" s="111" t="s">
        <v>991</v>
      </c>
      <c r="B15132" s="111">
        <f>INDEX(kommuner!C:C,MATCH(_xlfn.NUMBERVALUE(A15132),kommuner!B:B,0))</f>
        <v>5032</v>
      </c>
      <c r="C15132" s="111" t="s">
        <v>127</v>
      </c>
      <c r="D15132" s="111" t="s">
        <v>127</v>
      </c>
      <c r="E15132" s="111" t="s">
        <v>126</v>
      </c>
      <c r="F15132" s="111" t="s">
        <v>172</v>
      </c>
      <c r="G15132" s="111" t="s">
        <v>167</v>
      </c>
      <c r="H15132" s="111" t="s">
        <v>172</v>
      </c>
      <c r="I15132" s="111" t="s">
        <v>167</v>
      </c>
      <c r="J15132" t="str">
        <f t="shared" si="472"/>
        <v>5032SkogMineraljordBarskogImpediment</v>
      </c>
      <c r="K15132" s="111">
        <v>-0.94873102042732593</v>
      </c>
      <c r="L15132" s="111">
        <v>0.85306406685236758</v>
      </c>
      <c r="M15132" s="111">
        <v>6.3979989500968365E-2</v>
      </c>
      <c r="N15132" s="112">
        <f t="shared" si="473"/>
        <v>-3.1686964073989993E-2</v>
      </c>
    </row>
    <row r="15133" spans="1:14" x14ac:dyDescent="0.25">
      <c r="A15133" s="111" t="s">
        <v>991</v>
      </c>
      <c r="B15133" s="111">
        <f>INDEX(kommuner!C:C,MATCH(_xlfn.NUMBERVALUE(A15133),kommuner!B:B,0))</f>
        <v>5032</v>
      </c>
      <c r="C15133" s="111" t="s">
        <v>127</v>
      </c>
      <c r="D15133" s="111" t="s">
        <v>127</v>
      </c>
      <c r="E15133" s="111" t="s">
        <v>126</v>
      </c>
      <c r="F15133" s="111" t="s">
        <v>172</v>
      </c>
      <c r="G15133" s="111" t="s">
        <v>190</v>
      </c>
      <c r="H15133" s="111" t="s">
        <v>172</v>
      </c>
      <c r="I15133" s="111" t="s">
        <v>190</v>
      </c>
      <c r="J15133" t="str">
        <f t="shared" si="472"/>
        <v>5032SkogMineraljordBarskogLav</v>
      </c>
      <c r="K15133" s="111">
        <v>-0.862084627791601</v>
      </c>
      <c r="L15133" s="111">
        <v>0.85306406685236758</v>
      </c>
      <c r="M15133" s="111">
        <v>6.3979989500968365E-2</v>
      </c>
      <c r="N15133" s="112">
        <f t="shared" si="473"/>
        <v>5.4959428561734941E-2</v>
      </c>
    </row>
    <row r="15134" spans="1:14" x14ac:dyDescent="0.25">
      <c r="A15134" s="111" t="s">
        <v>991</v>
      </c>
      <c r="B15134" s="111">
        <f>INDEX(kommuner!C:C,MATCH(_xlfn.NUMBERVALUE(A15134),kommuner!B:B,0))</f>
        <v>5032</v>
      </c>
      <c r="C15134" s="111" t="s">
        <v>127</v>
      </c>
      <c r="D15134" s="111" t="s">
        <v>127</v>
      </c>
      <c r="E15134" s="111" t="s">
        <v>126</v>
      </c>
      <c r="F15134" s="111" t="s">
        <v>172</v>
      </c>
      <c r="G15134" s="111" t="s">
        <v>173</v>
      </c>
      <c r="H15134" s="111" t="s">
        <v>172</v>
      </c>
      <c r="I15134" s="111" t="s">
        <v>173</v>
      </c>
      <c r="J15134" t="str">
        <f t="shared" si="472"/>
        <v>5032SkogMineraljordBarskogMiddels</v>
      </c>
      <c r="K15134" s="111">
        <v>-3.6406993276041288</v>
      </c>
      <c r="L15134" s="111">
        <v>0.85306406685236758</v>
      </c>
      <c r="M15134" s="111">
        <v>6.4056614999681585E-2</v>
      </c>
      <c r="N15134" s="112">
        <f t="shared" si="473"/>
        <v>-2.7235786457520796</v>
      </c>
    </row>
    <row r="15135" spans="1:14" x14ac:dyDescent="0.25">
      <c r="A15135" s="111" t="s">
        <v>991</v>
      </c>
      <c r="B15135" s="111">
        <f>INDEX(kommuner!C:C,MATCH(_xlfn.NUMBERVALUE(A15135),kommuner!B:B,0))</f>
        <v>5032</v>
      </c>
      <c r="C15135" s="111" t="s">
        <v>127</v>
      </c>
      <c r="D15135" s="111" t="s">
        <v>127</v>
      </c>
      <c r="E15135" s="111" t="s">
        <v>126</v>
      </c>
      <c r="F15135" s="111" t="s">
        <v>172</v>
      </c>
      <c r="G15135" s="111" t="s">
        <v>186</v>
      </c>
      <c r="H15135" s="111" t="s">
        <v>172</v>
      </c>
      <c r="I15135" s="111" t="s">
        <v>186</v>
      </c>
      <c r="J15135" t="str">
        <f t="shared" si="472"/>
        <v>5032SkogMineraljordBarskogSærs høy</v>
      </c>
      <c r="K15135" s="111">
        <v>0.12072674540874306</v>
      </c>
      <c r="L15135" s="111">
        <v>0.85306406685236758</v>
      </c>
      <c r="M15135" s="111">
        <v>6.4056614999681585E-2</v>
      </c>
      <c r="N15135" s="112">
        <f t="shared" si="473"/>
        <v>1.0378474272607923</v>
      </c>
    </row>
    <row r="15136" spans="1:14" x14ac:dyDescent="0.25">
      <c r="A15136" s="111" t="s">
        <v>991</v>
      </c>
      <c r="B15136" s="111">
        <f>INDEX(kommuner!C:C,MATCH(_xlfn.NUMBERVALUE(A15136),kommuner!B:B,0))</f>
        <v>5032</v>
      </c>
      <c r="C15136" s="111" t="s">
        <v>127</v>
      </c>
      <c r="D15136" s="111" t="s">
        <v>127</v>
      </c>
      <c r="E15136" s="111" t="s">
        <v>126</v>
      </c>
      <c r="F15136" s="111" t="s">
        <v>179</v>
      </c>
      <c r="G15136" s="111" t="s">
        <v>180</v>
      </c>
      <c r="H15136" s="111" t="s">
        <v>179</v>
      </c>
      <c r="I15136" s="111" t="s">
        <v>180</v>
      </c>
      <c r="J15136" t="str">
        <f t="shared" si="472"/>
        <v>5032SkogMineraljordBlandingsskogHøy</v>
      </c>
      <c r="K15136" s="111">
        <v>-7.1939050909469406</v>
      </c>
      <c r="L15136" s="111">
        <v>0.85306406685236758</v>
      </c>
      <c r="M15136" s="111">
        <v>6.3979989500968365E-2</v>
      </c>
      <c r="N15136" s="112">
        <f t="shared" si="473"/>
        <v>-6.2768610345936047</v>
      </c>
    </row>
    <row r="15137" spans="1:14" x14ac:dyDescent="0.25">
      <c r="A15137" s="111" t="s">
        <v>991</v>
      </c>
      <c r="B15137" s="111">
        <f>INDEX(kommuner!C:C,MATCH(_xlfn.NUMBERVALUE(A15137),kommuner!B:B,0))</f>
        <v>5032</v>
      </c>
      <c r="C15137" s="111" t="s">
        <v>127</v>
      </c>
      <c r="D15137" s="111" t="s">
        <v>127</v>
      </c>
      <c r="E15137" s="111" t="s">
        <v>126</v>
      </c>
      <c r="F15137" s="111" t="s">
        <v>179</v>
      </c>
      <c r="G15137" s="111" t="s">
        <v>167</v>
      </c>
      <c r="H15137" s="111" t="s">
        <v>179</v>
      </c>
      <c r="I15137" s="111" t="s">
        <v>167</v>
      </c>
      <c r="J15137" t="str">
        <f t="shared" si="472"/>
        <v>5032SkogMineraljordBlandingsskogImpediment</v>
      </c>
      <c r="K15137" s="111">
        <v>-1.0519587113170448</v>
      </c>
      <c r="L15137" s="111">
        <v>0.85306406685236758</v>
      </c>
      <c r="M15137" s="111">
        <v>6.3979989500968365E-2</v>
      </c>
      <c r="N15137" s="112">
        <f t="shared" si="473"/>
        <v>-0.13491465496370883</v>
      </c>
    </row>
    <row r="15138" spans="1:14" x14ac:dyDescent="0.25">
      <c r="A15138" s="111" t="s">
        <v>991</v>
      </c>
      <c r="B15138" s="111">
        <f>INDEX(kommuner!C:C,MATCH(_xlfn.NUMBERVALUE(A15138),kommuner!B:B,0))</f>
        <v>5032</v>
      </c>
      <c r="C15138" s="111" t="s">
        <v>127</v>
      </c>
      <c r="D15138" s="111" t="s">
        <v>127</v>
      </c>
      <c r="E15138" s="111" t="s">
        <v>126</v>
      </c>
      <c r="F15138" s="111" t="s">
        <v>179</v>
      </c>
      <c r="G15138" s="111" t="s">
        <v>190</v>
      </c>
      <c r="H15138" s="111" t="s">
        <v>179</v>
      </c>
      <c r="I15138" s="111" t="s">
        <v>190</v>
      </c>
      <c r="J15138" t="str">
        <f t="shared" si="472"/>
        <v>5032SkogMineraljordBlandingsskogLav</v>
      </c>
      <c r="K15138" s="111">
        <v>-1.7812179955424279</v>
      </c>
      <c r="L15138" s="111">
        <v>0.85306406685236758</v>
      </c>
      <c r="M15138" s="111">
        <v>6.3979989500968365E-2</v>
      </c>
      <c r="N15138" s="112">
        <f t="shared" si="473"/>
        <v>-0.86417393918909191</v>
      </c>
    </row>
    <row r="15139" spans="1:14" x14ac:dyDescent="0.25">
      <c r="A15139" s="111" t="s">
        <v>991</v>
      </c>
      <c r="B15139" s="111">
        <f>INDEX(kommuner!C:C,MATCH(_xlfn.NUMBERVALUE(A15139),kommuner!B:B,0))</f>
        <v>5032</v>
      </c>
      <c r="C15139" s="111" t="s">
        <v>127</v>
      </c>
      <c r="D15139" s="111" t="s">
        <v>127</v>
      </c>
      <c r="E15139" s="111" t="s">
        <v>126</v>
      </c>
      <c r="F15139" s="111" t="s">
        <v>179</v>
      </c>
      <c r="G15139" s="111" t="s">
        <v>173</v>
      </c>
      <c r="H15139" s="111" t="s">
        <v>179</v>
      </c>
      <c r="I15139" s="111" t="s">
        <v>173</v>
      </c>
      <c r="J15139" t="str">
        <f t="shared" si="472"/>
        <v>5032SkogMineraljordBlandingsskogMiddels</v>
      </c>
      <c r="K15139" s="111">
        <v>-3.4741824145851954</v>
      </c>
      <c r="L15139" s="111">
        <v>0.85306406685236758</v>
      </c>
      <c r="M15139" s="111">
        <v>6.3979989500968365E-2</v>
      </c>
      <c r="N15139" s="112">
        <f t="shared" si="473"/>
        <v>-2.5571383582318594</v>
      </c>
    </row>
    <row r="15140" spans="1:14" x14ac:dyDescent="0.25">
      <c r="A15140" s="111" t="s">
        <v>991</v>
      </c>
      <c r="B15140" s="111">
        <f>INDEX(kommuner!C:C,MATCH(_xlfn.NUMBERVALUE(A15140),kommuner!B:B,0))</f>
        <v>5032</v>
      </c>
      <c r="C15140" s="111" t="s">
        <v>127</v>
      </c>
      <c r="D15140" s="111" t="s">
        <v>127</v>
      </c>
      <c r="E15140" s="111" t="s">
        <v>126</v>
      </c>
      <c r="F15140" s="111" t="s">
        <v>179</v>
      </c>
      <c r="G15140" s="111" t="s">
        <v>186</v>
      </c>
      <c r="H15140" s="111" t="s">
        <v>179</v>
      </c>
      <c r="I15140" s="111" t="s">
        <v>186</v>
      </c>
      <c r="J15140" t="str">
        <f t="shared" si="472"/>
        <v>5032SkogMineraljordBlandingsskogSærs høy</v>
      </c>
      <c r="K15140" s="111">
        <v>-2.9395925245326562</v>
      </c>
      <c r="L15140" s="111">
        <v>0.85306406685236758</v>
      </c>
      <c r="M15140" s="111">
        <v>6.3979989500968365E-2</v>
      </c>
      <c r="N15140" s="112">
        <f t="shared" si="473"/>
        <v>-2.0225484681793202</v>
      </c>
    </row>
    <row r="15141" spans="1:14" x14ac:dyDescent="0.25">
      <c r="A15141" s="111" t="s">
        <v>991</v>
      </c>
      <c r="B15141" s="111">
        <f>INDEX(kommuner!C:C,MATCH(_xlfn.NUMBERVALUE(A15141),kommuner!B:B,0))</f>
        <v>5032</v>
      </c>
      <c r="C15141" s="111" t="s">
        <v>127</v>
      </c>
      <c r="D15141" s="111" t="s">
        <v>127</v>
      </c>
      <c r="E15141" s="111" t="s">
        <v>126</v>
      </c>
      <c r="F15141" s="111" t="s">
        <v>185</v>
      </c>
      <c r="G15141" s="111" t="s">
        <v>180</v>
      </c>
      <c r="H15141" s="111" t="s">
        <v>185</v>
      </c>
      <c r="I15141" s="111" t="s">
        <v>180</v>
      </c>
      <c r="J15141" t="str">
        <f t="shared" si="472"/>
        <v>5032SkogMineraljordLauvskogHøy</v>
      </c>
      <c r="K15141" s="111">
        <v>-3.9961118073383664</v>
      </c>
      <c r="L15141" s="111">
        <v>0.85306406685236758</v>
      </c>
      <c r="M15141" s="111">
        <v>6.3979989500968365E-2</v>
      </c>
      <c r="N15141" s="112">
        <f t="shared" si="473"/>
        <v>-3.0790677509850304</v>
      </c>
    </row>
    <row r="15142" spans="1:14" x14ac:dyDescent="0.25">
      <c r="A15142" s="111" t="s">
        <v>991</v>
      </c>
      <c r="B15142" s="111">
        <f>INDEX(kommuner!C:C,MATCH(_xlfn.NUMBERVALUE(A15142),kommuner!B:B,0))</f>
        <v>5032</v>
      </c>
      <c r="C15142" s="111" t="s">
        <v>127</v>
      </c>
      <c r="D15142" s="111" t="s">
        <v>127</v>
      </c>
      <c r="E15142" s="111" t="s">
        <v>126</v>
      </c>
      <c r="F15142" s="111" t="s">
        <v>185</v>
      </c>
      <c r="G15142" s="111" t="s">
        <v>167</v>
      </c>
      <c r="H15142" s="111" t="s">
        <v>185</v>
      </c>
      <c r="I15142" s="111" t="s">
        <v>167</v>
      </c>
      <c r="J15142" t="str">
        <f t="shared" si="472"/>
        <v>5032SkogMineraljordLauvskogImpediment</v>
      </c>
      <c r="K15142" s="111">
        <v>-1.0417316356348201</v>
      </c>
      <c r="L15142" s="111">
        <v>0.85306406685236758</v>
      </c>
      <c r="M15142" s="111">
        <v>6.3979989500968365E-2</v>
      </c>
      <c r="N15142" s="112">
        <f t="shared" si="473"/>
        <v>-0.12468757928148413</v>
      </c>
    </row>
    <row r="15143" spans="1:14" x14ac:dyDescent="0.25">
      <c r="A15143" s="111" t="s">
        <v>991</v>
      </c>
      <c r="B15143" s="111">
        <f>INDEX(kommuner!C:C,MATCH(_xlfn.NUMBERVALUE(A15143),kommuner!B:B,0))</f>
        <v>5032</v>
      </c>
      <c r="C15143" s="111" t="s">
        <v>127</v>
      </c>
      <c r="D15143" s="111" t="s">
        <v>127</v>
      </c>
      <c r="E15143" s="111" t="s">
        <v>126</v>
      </c>
      <c r="F15143" s="111" t="s">
        <v>185</v>
      </c>
      <c r="G15143" s="111" t="s">
        <v>190</v>
      </c>
      <c r="H15143" s="111" t="s">
        <v>185</v>
      </c>
      <c r="I15143" s="111" t="s">
        <v>190</v>
      </c>
      <c r="J15143" t="str">
        <f t="shared" si="472"/>
        <v>5032SkogMineraljordLauvskogLav</v>
      </c>
      <c r="K15143" s="111">
        <v>-8.9748170935426599E-2</v>
      </c>
      <c r="L15143" s="111">
        <v>0.85306406685236758</v>
      </c>
      <c r="M15143" s="111">
        <v>6.3979989500968365E-2</v>
      </c>
      <c r="N15143" s="112">
        <f t="shared" si="473"/>
        <v>0.82729588541790933</v>
      </c>
    </row>
    <row r="15144" spans="1:14" x14ac:dyDescent="0.25">
      <c r="A15144" s="111" t="s">
        <v>991</v>
      </c>
      <c r="B15144" s="111">
        <f>INDEX(kommuner!C:C,MATCH(_xlfn.NUMBERVALUE(A15144),kommuner!B:B,0))</f>
        <v>5032</v>
      </c>
      <c r="C15144" s="111" t="s">
        <v>127</v>
      </c>
      <c r="D15144" s="111" t="s">
        <v>127</v>
      </c>
      <c r="E15144" s="111" t="s">
        <v>126</v>
      </c>
      <c r="F15144" s="111" t="s">
        <v>185</v>
      </c>
      <c r="G15144" s="111" t="s">
        <v>173</v>
      </c>
      <c r="H15144" s="111" t="s">
        <v>185</v>
      </c>
      <c r="I15144" s="111" t="s">
        <v>173</v>
      </c>
      <c r="J15144" t="str">
        <f t="shared" si="472"/>
        <v>5032SkogMineraljordLauvskogMiddels</v>
      </c>
      <c r="K15144" s="111">
        <v>-2.4407766010203638</v>
      </c>
      <c r="L15144" s="111">
        <v>0.85306406685236758</v>
      </c>
      <c r="M15144" s="111">
        <v>6.3979989500968365E-2</v>
      </c>
      <c r="N15144" s="112">
        <f t="shared" si="473"/>
        <v>-1.523732544667028</v>
      </c>
    </row>
    <row r="15145" spans="1:14" x14ac:dyDescent="0.25">
      <c r="A15145" s="111" t="s">
        <v>991</v>
      </c>
      <c r="B15145" s="111">
        <f>INDEX(kommuner!C:C,MATCH(_xlfn.NUMBERVALUE(A15145),kommuner!B:B,0))</f>
        <v>5032</v>
      </c>
      <c r="C15145" s="111" t="s">
        <v>127</v>
      </c>
      <c r="D15145" s="111" t="s">
        <v>127</v>
      </c>
      <c r="E15145" s="111" t="s">
        <v>126</v>
      </c>
      <c r="F15145" s="111" t="s">
        <v>185</v>
      </c>
      <c r="G15145" s="111" t="s">
        <v>186</v>
      </c>
      <c r="H15145" s="111" t="s">
        <v>185</v>
      </c>
      <c r="I15145" s="111" t="s">
        <v>186</v>
      </c>
      <c r="J15145" t="str">
        <f t="shared" si="472"/>
        <v>5032SkogMineraljordLauvskogSærs høy</v>
      </c>
      <c r="K15145" s="111">
        <v>-3.6560473259425113</v>
      </c>
      <c r="L15145" s="111">
        <v>0.85306406685236758</v>
      </c>
      <c r="M15145" s="111">
        <v>6.3979989500968365E-2</v>
      </c>
      <c r="N15145" s="112">
        <f t="shared" si="473"/>
        <v>-2.7390032695891753</v>
      </c>
    </row>
    <row r="15146" spans="1:14" x14ac:dyDescent="0.25">
      <c r="A15146" s="111" t="s">
        <v>991</v>
      </c>
      <c r="B15146" s="111">
        <f>INDEX(kommuner!C:C,MATCH(_xlfn.NUMBERVALUE(A15146),kommuner!B:B,0))</f>
        <v>5032</v>
      </c>
      <c r="C15146" s="111" t="s">
        <v>127</v>
      </c>
      <c r="D15146" s="111" t="s">
        <v>127</v>
      </c>
      <c r="E15146" s="111" t="s">
        <v>123</v>
      </c>
      <c r="F15146" s="111" t="s">
        <v>172</v>
      </c>
      <c r="G15146" s="111" t="s">
        <v>180</v>
      </c>
      <c r="H15146" s="111" t="s">
        <v>172</v>
      </c>
      <c r="I15146" s="111" t="s">
        <v>180</v>
      </c>
      <c r="J15146" t="str">
        <f t="shared" si="472"/>
        <v>5032SkogOrganisk jordBarskogHøy</v>
      </c>
      <c r="K15146" s="111">
        <v>-2.5184559031994138</v>
      </c>
      <c r="L15146" s="111">
        <v>0.92784825435236762</v>
      </c>
      <c r="M15146" s="111">
        <v>0.46518126042825314</v>
      </c>
      <c r="N15146" s="112">
        <f t="shared" si="473"/>
        <v>-1.1254263884187932</v>
      </c>
    </row>
    <row r="15147" spans="1:14" x14ac:dyDescent="0.25">
      <c r="A15147" s="111" t="s">
        <v>991</v>
      </c>
      <c r="B15147" s="111">
        <f>INDEX(kommuner!C:C,MATCH(_xlfn.NUMBERVALUE(A15147),kommuner!B:B,0))</f>
        <v>5032</v>
      </c>
      <c r="C15147" s="111" t="s">
        <v>127</v>
      </c>
      <c r="D15147" s="111" t="s">
        <v>127</v>
      </c>
      <c r="E15147" s="111" t="s">
        <v>123</v>
      </c>
      <c r="F15147" s="111" t="s">
        <v>172</v>
      </c>
      <c r="G15147" s="111" t="s">
        <v>167</v>
      </c>
      <c r="H15147" s="111" t="s">
        <v>172</v>
      </c>
      <c r="I15147" s="111" t="s">
        <v>167</v>
      </c>
      <c r="J15147" t="str">
        <f t="shared" si="472"/>
        <v>5032SkogOrganisk jordBarskogImpediment</v>
      </c>
      <c r="K15147" s="111">
        <v>-0.17137422385314094</v>
      </c>
      <c r="L15147" s="111">
        <v>0.92784825435236762</v>
      </c>
      <c r="M15147" s="111">
        <v>0.46510463492953991</v>
      </c>
      <c r="N15147" s="112">
        <f t="shared" si="473"/>
        <v>1.2215786654287666</v>
      </c>
    </row>
    <row r="15148" spans="1:14" x14ac:dyDescent="0.25">
      <c r="A15148" s="111" t="s">
        <v>991</v>
      </c>
      <c r="B15148" s="111">
        <f>INDEX(kommuner!C:C,MATCH(_xlfn.NUMBERVALUE(A15148),kommuner!B:B,0))</f>
        <v>5032</v>
      </c>
      <c r="C15148" s="111" t="s">
        <v>127</v>
      </c>
      <c r="D15148" s="111" t="s">
        <v>127</v>
      </c>
      <c r="E15148" s="111" t="s">
        <v>123</v>
      </c>
      <c r="F15148" s="111" t="s">
        <v>172</v>
      </c>
      <c r="G15148" s="111" t="s">
        <v>190</v>
      </c>
      <c r="H15148" s="111" t="s">
        <v>172</v>
      </c>
      <c r="I15148" s="111" t="s">
        <v>190</v>
      </c>
      <c r="J15148" t="str">
        <f t="shared" si="472"/>
        <v>5032SkogOrganisk jordBarskogLav</v>
      </c>
      <c r="K15148" s="111">
        <v>-0.50666953101693391</v>
      </c>
      <c r="L15148" s="111">
        <v>0.92784825435236762</v>
      </c>
      <c r="M15148" s="111">
        <v>0.46510463492953991</v>
      </c>
      <c r="N15148" s="112">
        <f t="shared" si="473"/>
        <v>0.88628335826497362</v>
      </c>
    </row>
    <row r="15149" spans="1:14" x14ac:dyDescent="0.25">
      <c r="A15149" s="111" t="s">
        <v>991</v>
      </c>
      <c r="B15149" s="111">
        <f>INDEX(kommuner!C:C,MATCH(_xlfn.NUMBERVALUE(A15149),kommuner!B:B,0))</f>
        <v>5032</v>
      </c>
      <c r="C15149" s="111" t="s">
        <v>127</v>
      </c>
      <c r="D15149" s="111" t="s">
        <v>127</v>
      </c>
      <c r="E15149" s="111" t="s">
        <v>123</v>
      </c>
      <c r="F15149" s="111" t="s">
        <v>172</v>
      </c>
      <c r="G15149" s="111" t="s">
        <v>173</v>
      </c>
      <c r="H15149" s="111" t="s">
        <v>172</v>
      </c>
      <c r="I15149" s="111" t="s">
        <v>173</v>
      </c>
      <c r="J15149" t="str">
        <f t="shared" si="472"/>
        <v>5032SkogOrganisk jordBarskogMiddels</v>
      </c>
      <c r="K15149" s="111">
        <v>-1.5571490961494638</v>
      </c>
      <c r="L15149" s="111">
        <v>0.92784825435236762</v>
      </c>
      <c r="M15149" s="111">
        <v>0.46518126042825314</v>
      </c>
      <c r="N15149" s="112">
        <f t="shared" si="473"/>
        <v>-0.16411958136884308</v>
      </c>
    </row>
    <row r="15150" spans="1:14" x14ac:dyDescent="0.25">
      <c r="A15150" s="111" t="s">
        <v>991</v>
      </c>
      <c r="B15150" s="111">
        <f>INDEX(kommuner!C:C,MATCH(_xlfn.NUMBERVALUE(A15150),kommuner!B:B,0))</f>
        <v>5032</v>
      </c>
      <c r="C15150" s="111" t="s">
        <v>127</v>
      </c>
      <c r="D15150" s="111" t="s">
        <v>127</v>
      </c>
      <c r="E15150" s="111" t="s">
        <v>123</v>
      </c>
      <c r="F15150" s="111" t="s">
        <v>172</v>
      </c>
      <c r="G15150" s="111" t="s">
        <v>186</v>
      </c>
      <c r="H15150" s="111" t="s">
        <v>172</v>
      </c>
      <c r="I15150" s="111" t="s">
        <v>186</v>
      </c>
      <c r="J15150" t="str">
        <f t="shared" si="472"/>
        <v>5032SkogOrganisk jordBarskogSærs høy</v>
      </c>
      <c r="K15150" s="111">
        <v>2.5548655235722699</v>
      </c>
      <c r="L15150" s="111">
        <v>0.92784825435236762</v>
      </c>
      <c r="M15150" s="111">
        <v>0.46518126042825314</v>
      </c>
      <c r="N15150" s="112">
        <f t="shared" si="473"/>
        <v>3.9478950383528906</v>
      </c>
    </row>
    <row r="15151" spans="1:14" x14ac:dyDescent="0.25">
      <c r="A15151" s="111" t="s">
        <v>991</v>
      </c>
      <c r="B15151" s="111">
        <f>INDEX(kommuner!C:C,MATCH(_xlfn.NUMBERVALUE(A15151),kommuner!B:B,0))</f>
        <v>5032</v>
      </c>
      <c r="C15151" s="111" t="s">
        <v>127</v>
      </c>
      <c r="D15151" s="111" t="s">
        <v>127</v>
      </c>
      <c r="E15151" s="111" t="s">
        <v>123</v>
      </c>
      <c r="F15151" s="111" t="s">
        <v>179</v>
      </c>
      <c r="G15151" s="111" t="s">
        <v>180</v>
      </c>
      <c r="H15151" s="111" t="s">
        <v>179</v>
      </c>
      <c r="I15151" s="111" t="s">
        <v>180</v>
      </c>
      <c r="J15151" t="str">
        <f t="shared" si="472"/>
        <v>5032SkogOrganisk jordBlandingsskogHøy</v>
      </c>
      <c r="K15151" s="111">
        <v>-5.5554344456832343</v>
      </c>
      <c r="L15151" s="111">
        <v>0.92784825435236762</v>
      </c>
      <c r="M15151" s="111">
        <v>0.46510463492953991</v>
      </c>
      <c r="N15151" s="112">
        <f t="shared" si="473"/>
        <v>-4.1624815564013264</v>
      </c>
    </row>
    <row r="15152" spans="1:14" x14ac:dyDescent="0.25">
      <c r="A15152" s="111" t="s">
        <v>991</v>
      </c>
      <c r="B15152" s="111">
        <f>INDEX(kommuner!C:C,MATCH(_xlfn.NUMBERVALUE(A15152),kommuner!B:B,0))</f>
        <v>5032</v>
      </c>
      <c r="C15152" s="111" t="s">
        <v>127</v>
      </c>
      <c r="D15152" s="111" t="s">
        <v>127</v>
      </c>
      <c r="E15152" s="111" t="s">
        <v>123</v>
      </c>
      <c r="F15152" s="111" t="s">
        <v>179</v>
      </c>
      <c r="G15152" s="111" t="s">
        <v>167</v>
      </c>
      <c r="H15152" s="111" t="s">
        <v>179</v>
      </c>
      <c r="I15152" s="111" t="s">
        <v>167</v>
      </c>
      <c r="J15152" t="str">
        <f t="shared" si="472"/>
        <v>5032SkogOrganisk jordBlandingsskogImpediment</v>
      </c>
      <c r="K15152" s="111">
        <v>-0.28586344175800005</v>
      </c>
      <c r="L15152" s="111">
        <v>0.92784825435236762</v>
      </c>
      <c r="M15152" s="111">
        <v>0.46510463492953991</v>
      </c>
      <c r="N15152" s="112">
        <f t="shared" si="473"/>
        <v>1.1070894475239075</v>
      </c>
    </row>
    <row r="15153" spans="1:14" x14ac:dyDescent="0.25">
      <c r="A15153" s="111" t="s">
        <v>991</v>
      </c>
      <c r="B15153" s="111">
        <f>INDEX(kommuner!C:C,MATCH(_xlfn.NUMBERVALUE(A15153),kommuner!B:B,0))</f>
        <v>5032</v>
      </c>
      <c r="C15153" s="111" t="s">
        <v>127</v>
      </c>
      <c r="D15153" s="111" t="s">
        <v>127</v>
      </c>
      <c r="E15153" s="111" t="s">
        <v>123</v>
      </c>
      <c r="F15153" s="111" t="s">
        <v>179</v>
      </c>
      <c r="G15153" s="111" t="s">
        <v>190</v>
      </c>
      <c r="H15153" s="111" t="s">
        <v>179</v>
      </c>
      <c r="I15153" s="111" t="s">
        <v>190</v>
      </c>
      <c r="J15153" t="str">
        <f t="shared" si="472"/>
        <v>5032SkogOrganisk jordBlandingsskogLav</v>
      </c>
      <c r="K15153" s="111">
        <v>-1.2347339377887629</v>
      </c>
      <c r="L15153" s="111">
        <v>0.92784825435236762</v>
      </c>
      <c r="M15153" s="111">
        <v>0.46510463492953991</v>
      </c>
      <c r="N15153" s="112">
        <f t="shared" si="473"/>
        <v>0.15821895149314458</v>
      </c>
    </row>
    <row r="15154" spans="1:14" x14ac:dyDescent="0.25">
      <c r="A15154" s="111" t="s">
        <v>991</v>
      </c>
      <c r="B15154" s="111">
        <f>INDEX(kommuner!C:C,MATCH(_xlfn.NUMBERVALUE(A15154),kommuner!B:B,0))</f>
        <v>5032</v>
      </c>
      <c r="C15154" s="111" t="s">
        <v>127</v>
      </c>
      <c r="D15154" s="111" t="s">
        <v>127</v>
      </c>
      <c r="E15154" s="111" t="s">
        <v>123</v>
      </c>
      <c r="F15154" s="111" t="s">
        <v>179</v>
      </c>
      <c r="G15154" s="111" t="s">
        <v>173</v>
      </c>
      <c r="H15154" s="111" t="s">
        <v>179</v>
      </c>
      <c r="I15154" s="111" t="s">
        <v>173</v>
      </c>
      <c r="J15154" t="str">
        <f t="shared" si="472"/>
        <v>5032SkogOrganisk jordBlandingsskogMiddels</v>
      </c>
      <c r="K15154" s="111">
        <v>-2.4239591752717748</v>
      </c>
      <c r="L15154" s="111">
        <v>0.92784825435236762</v>
      </c>
      <c r="M15154" s="111">
        <v>0.46510463492953991</v>
      </c>
      <c r="N15154" s="112">
        <f t="shared" si="473"/>
        <v>-1.0310062859898674</v>
      </c>
    </row>
    <row r="15155" spans="1:14" x14ac:dyDescent="0.25">
      <c r="A15155" s="111" t="s">
        <v>991</v>
      </c>
      <c r="B15155" s="111">
        <f>INDEX(kommuner!C:C,MATCH(_xlfn.NUMBERVALUE(A15155),kommuner!B:B,0))</f>
        <v>5032</v>
      </c>
      <c r="C15155" s="111" t="s">
        <v>127</v>
      </c>
      <c r="D15155" s="111" t="s">
        <v>127</v>
      </c>
      <c r="E15155" s="111" t="s">
        <v>123</v>
      </c>
      <c r="F15155" s="111" t="s">
        <v>179</v>
      </c>
      <c r="G15155" s="111" t="s">
        <v>186</v>
      </c>
      <c r="H15155" s="111" t="s">
        <v>179</v>
      </c>
      <c r="I15155" s="111" t="s">
        <v>186</v>
      </c>
      <c r="J15155" t="str">
        <f t="shared" si="472"/>
        <v>5032SkogOrganisk jordBlandingsskogSærs høy</v>
      </c>
      <c r="K15155" s="111">
        <v>-1.5726115302258048</v>
      </c>
      <c r="L15155" s="111">
        <v>0.92784825435236762</v>
      </c>
      <c r="M15155" s="111">
        <v>0.46510463492953991</v>
      </c>
      <c r="N15155" s="112">
        <f t="shared" si="473"/>
        <v>-0.17965864094389727</v>
      </c>
    </row>
    <row r="15156" spans="1:14" x14ac:dyDescent="0.25">
      <c r="A15156" s="111" t="s">
        <v>991</v>
      </c>
      <c r="B15156" s="111">
        <f>INDEX(kommuner!C:C,MATCH(_xlfn.NUMBERVALUE(A15156),kommuner!B:B,0))</f>
        <v>5032</v>
      </c>
      <c r="C15156" s="111" t="s">
        <v>127</v>
      </c>
      <c r="D15156" s="111" t="s">
        <v>127</v>
      </c>
      <c r="E15156" s="111" t="s">
        <v>123</v>
      </c>
      <c r="F15156" s="111" t="s">
        <v>185</v>
      </c>
      <c r="G15156" s="111" t="s">
        <v>180</v>
      </c>
      <c r="H15156" s="111" t="s">
        <v>185</v>
      </c>
      <c r="I15156" s="111" t="s">
        <v>180</v>
      </c>
      <c r="J15156" t="str">
        <f t="shared" si="472"/>
        <v>5032SkogOrganisk jordLauvskogHøy</v>
      </c>
      <c r="K15156" s="111">
        <v>-1.9913688882377358</v>
      </c>
      <c r="L15156" s="111">
        <v>0.92784825435236762</v>
      </c>
      <c r="M15156" s="111">
        <v>0.46510463492953991</v>
      </c>
      <c r="N15156" s="112">
        <f t="shared" si="473"/>
        <v>-0.59841599895582831</v>
      </c>
    </row>
    <row r="15157" spans="1:14" x14ac:dyDescent="0.25">
      <c r="A15157" s="111" t="s">
        <v>991</v>
      </c>
      <c r="B15157" s="111">
        <f>INDEX(kommuner!C:C,MATCH(_xlfn.NUMBERVALUE(A15157),kommuner!B:B,0))</f>
        <v>5032</v>
      </c>
      <c r="C15157" s="111" t="s">
        <v>127</v>
      </c>
      <c r="D15157" s="111" t="s">
        <v>127</v>
      </c>
      <c r="E15157" s="111" t="s">
        <v>123</v>
      </c>
      <c r="F15157" s="111" t="s">
        <v>185</v>
      </c>
      <c r="G15157" s="111" t="s">
        <v>167</v>
      </c>
      <c r="H15157" s="111" t="s">
        <v>185</v>
      </c>
      <c r="I15157" s="111" t="s">
        <v>167</v>
      </c>
      <c r="J15157" t="str">
        <f t="shared" si="472"/>
        <v>5032SkogOrganisk jordLauvskogImpediment</v>
      </c>
      <c r="K15157" s="111">
        <v>0.35000626494250675</v>
      </c>
      <c r="L15157" s="111">
        <v>0.92784825435236762</v>
      </c>
      <c r="M15157" s="111">
        <v>0.46510463492953991</v>
      </c>
      <c r="N15157" s="112">
        <f t="shared" si="473"/>
        <v>1.7429591542244141</v>
      </c>
    </row>
    <row r="15158" spans="1:14" x14ac:dyDescent="0.25">
      <c r="A15158" s="111" t="s">
        <v>991</v>
      </c>
      <c r="B15158" s="111">
        <f>INDEX(kommuner!C:C,MATCH(_xlfn.NUMBERVALUE(A15158),kommuner!B:B,0))</f>
        <v>5032</v>
      </c>
      <c r="C15158" s="111" t="s">
        <v>127</v>
      </c>
      <c r="D15158" s="111" t="s">
        <v>127</v>
      </c>
      <c r="E15158" s="111" t="s">
        <v>123</v>
      </c>
      <c r="F15158" s="111" t="s">
        <v>185</v>
      </c>
      <c r="G15158" s="111" t="s">
        <v>190</v>
      </c>
      <c r="H15158" s="111" t="s">
        <v>185</v>
      </c>
      <c r="I15158" s="111" t="s">
        <v>190</v>
      </c>
      <c r="J15158" t="str">
        <f t="shared" si="472"/>
        <v>5032SkogOrganisk jordLauvskogLav</v>
      </c>
      <c r="K15158" s="111">
        <v>1.1144075558526714</v>
      </c>
      <c r="L15158" s="111">
        <v>0.92784825435236762</v>
      </c>
      <c r="M15158" s="111">
        <v>0.46510463492953991</v>
      </c>
      <c r="N15158" s="112">
        <f t="shared" si="473"/>
        <v>2.5073604451345788</v>
      </c>
    </row>
    <row r="15159" spans="1:14" x14ac:dyDescent="0.25">
      <c r="A15159" s="111" t="s">
        <v>991</v>
      </c>
      <c r="B15159" s="111">
        <f>INDEX(kommuner!C:C,MATCH(_xlfn.NUMBERVALUE(A15159),kommuner!B:B,0))</f>
        <v>5032</v>
      </c>
      <c r="C15159" s="111" t="s">
        <v>127</v>
      </c>
      <c r="D15159" s="111" t="s">
        <v>127</v>
      </c>
      <c r="E15159" s="111" t="s">
        <v>123</v>
      </c>
      <c r="F15159" s="111" t="s">
        <v>185</v>
      </c>
      <c r="G15159" s="111" t="s">
        <v>173</v>
      </c>
      <c r="H15159" s="111" t="s">
        <v>185</v>
      </c>
      <c r="I15159" s="111" t="s">
        <v>173</v>
      </c>
      <c r="J15159" t="str">
        <f t="shared" si="472"/>
        <v>5032SkogOrganisk jordLauvskogMiddels</v>
      </c>
      <c r="K15159" s="111">
        <v>-0.62664468270982987</v>
      </c>
      <c r="L15159" s="111">
        <v>0.92784825435236762</v>
      </c>
      <c r="M15159" s="111">
        <v>0.46510463492953991</v>
      </c>
      <c r="N15159" s="112">
        <f t="shared" si="473"/>
        <v>0.76630820657207765</v>
      </c>
    </row>
    <row r="15160" spans="1:14" x14ac:dyDescent="0.25">
      <c r="A15160" s="111" t="s">
        <v>991</v>
      </c>
      <c r="B15160" s="111">
        <f>INDEX(kommuner!C:C,MATCH(_xlfn.NUMBERVALUE(A15160),kommuner!B:B,0))</f>
        <v>5032</v>
      </c>
      <c r="C15160" s="111" t="s">
        <v>127</v>
      </c>
      <c r="D15160" s="111" t="s">
        <v>127</v>
      </c>
      <c r="E15160" s="111" t="s">
        <v>123</v>
      </c>
      <c r="F15160" s="111" t="s">
        <v>185</v>
      </c>
      <c r="G15160" s="111" t="s">
        <v>186</v>
      </c>
      <c r="H15160" s="111" t="s">
        <v>185</v>
      </c>
      <c r="I15160" s="111" t="s">
        <v>186</v>
      </c>
      <c r="J15160" t="str">
        <f t="shared" si="472"/>
        <v>5032SkogOrganisk jordLauvskogSærs høy</v>
      </c>
      <c r="K15160" s="111">
        <v>-1.8997279926091779</v>
      </c>
      <c r="L15160" s="111">
        <v>0.92784825435236762</v>
      </c>
      <c r="M15160" s="111">
        <v>0.46510463492953991</v>
      </c>
      <c r="N15160" s="112">
        <f t="shared" si="473"/>
        <v>-0.50677510332727038</v>
      </c>
    </row>
    <row r="15161" spans="1:14" x14ac:dyDescent="0.25">
      <c r="A15161" s="111" t="s">
        <v>991</v>
      </c>
      <c r="B15161" s="111">
        <f>INDEX(kommuner!C:C,MATCH(_xlfn.NUMBERVALUE(A15161),kommuner!B:B,0))</f>
        <v>5032</v>
      </c>
      <c r="C15161" s="111" t="s">
        <v>83</v>
      </c>
      <c r="D15161" s="111" t="s">
        <v>83</v>
      </c>
      <c r="E15161" s="111" t="s">
        <v>126</v>
      </c>
      <c r="F15161" s="111" t="s">
        <v>139</v>
      </c>
      <c r="G15161" s="111" t="s">
        <v>139</v>
      </c>
      <c r="H15161" s="111" t="s">
        <v>139</v>
      </c>
      <c r="I15161" s="111" t="s">
        <v>139</v>
      </c>
      <c r="J15161" t="str">
        <f t="shared" si="472"/>
        <v>5032Utbygd arealMineraljord</v>
      </c>
      <c r="K15161" s="111">
        <v>-0.30524336409547759</v>
      </c>
      <c r="L15161" s="111">
        <v>0</v>
      </c>
      <c r="M15161" s="111">
        <v>1.303047089454229E-2</v>
      </c>
      <c r="N15161" s="112">
        <f t="shared" si="473"/>
        <v>-0.2922128932009353</v>
      </c>
    </row>
    <row r="15162" spans="1:14" x14ac:dyDescent="0.25">
      <c r="A15162" s="111" t="s">
        <v>991</v>
      </c>
      <c r="B15162" s="111">
        <f>INDEX(kommuner!C:C,MATCH(_xlfn.NUMBERVALUE(A15162),kommuner!B:B,0))</f>
        <v>5032</v>
      </c>
      <c r="C15162" s="111" t="s">
        <v>83</v>
      </c>
      <c r="D15162" s="111" t="s">
        <v>83</v>
      </c>
      <c r="E15162" s="111" t="s">
        <v>123</v>
      </c>
      <c r="F15162" s="111" t="s">
        <v>139</v>
      </c>
      <c r="G15162" s="111" t="s">
        <v>139</v>
      </c>
      <c r="H15162" s="111" t="s">
        <v>139</v>
      </c>
      <c r="I15162" s="111" t="s">
        <v>139</v>
      </c>
      <c r="J15162" t="str">
        <f t="shared" si="472"/>
        <v>5032Utbygd arealOrganisk jord</v>
      </c>
      <c r="K15162" s="111">
        <v>29.011421395201612</v>
      </c>
      <c r="L15162" s="111">
        <v>0</v>
      </c>
      <c r="M15162" s="111">
        <v>1.303047089454229E-2</v>
      </c>
      <c r="N15162" s="112">
        <f t="shared" si="473"/>
        <v>29.024451866096154</v>
      </c>
    </row>
    <row r="15163" spans="1:14" x14ac:dyDescent="0.25">
      <c r="A15163" s="111" t="s">
        <v>991</v>
      </c>
      <c r="B15163" s="111">
        <f>INDEX(kommuner!C:C,MATCH(_xlfn.NUMBERVALUE(A15163),kommuner!B:B,0))</f>
        <v>5032</v>
      </c>
      <c r="C15163" s="111" t="s">
        <v>181</v>
      </c>
      <c r="D15163" s="111" t="s">
        <v>181</v>
      </c>
      <c r="E15163" s="111" t="s">
        <v>123</v>
      </c>
      <c r="F15163" s="111" t="s">
        <v>139</v>
      </c>
      <c r="G15163" s="111" t="s">
        <v>139</v>
      </c>
      <c r="H15163" s="111" t="s">
        <v>139</v>
      </c>
      <c r="I15163" s="111" t="s">
        <v>139</v>
      </c>
      <c r="J15163" t="str">
        <f t="shared" si="472"/>
        <v>5032Vann og myrOrganisk jord</v>
      </c>
      <c r="K15163" s="111">
        <v>-0.29766799726667431</v>
      </c>
      <c r="L15163" s="111">
        <v>0</v>
      </c>
      <c r="M15163" s="111">
        <v>0</v>
      </c>
      <c r="N15163" s="112">
        <f t="shared" si="473"/>
        <v>-0.29766799726667431</v>
      </c>
    </row>
    <row r="15164" spans="1:14" x14ac:dyDescent="0.25">
      <c r="A15164" s="111" t="s">
        <v>992</v>
      </c>
      <c r="B15164" s="111">
        <f>INDEX(kommuner!C:C,MATCH(_xlfn.NUMBERVALUE(A15164),kommuner!B:B,0))</f>
        <v>5033</v>
      </c>
      <c r="C15164" s="111" t="s">
        <v>82</v>
      </c>
      <c r="D15164" s="111" t="s">
        <v>82</v>
      </c>
      <c r="E15164" s="111" t="s">
        <v>126</v>
      </c>
      <c r="F15164" s="111" t="s">
        <v>139</v>
      </c>
      <c r="G15164" s="111" t="s">
        <v>139</v>
      </c>
      <c r="H15164" s="111" t="s">
        <v>139</v>
      </c>
      <c r="I15164" s="111" t="s">
        <v>139</v>
      </c>
      <c r="J15164" t="str">
        <f t="shared" si="472"/>
        <v>5033Annen utmarkMineraljord</v>
      </c>
      <c r="K15164" s="111">
        <v>-7.1122377479755403E-2</v>
      </c>
      <c r="L15164" s="111">
        <v>0</v>
      </c>
      <c r="M15164" s="111">
        <v>0</v>
      </c>
      <c r="N15164" s="112">
        <f t="shared" si="473"/>
        <v>-7.1122377479755403E-2</v>
      </c>
    </row>
    <row r="15165" spans="1:14" x14ac:dyDescent="0.25">
      <c r="A15165" s="111" t="s">
        <v>992</v>
      </c>
      <c r="B15165" s="111">
        <f>INDEX(kommuner!C:C,MATCH(_xlfn.NUMBERVALUE(A15165),kommuner!B:B,0))</f>
        <v>5033</v>
      </c>
      <c r="C15165" s="111" t="s">
        <v>121</v>
      </c>
      <c r="D15165" s="111" t="s">
        <v>121</v>
      </c>
      <c r="E15165" s="111" t="s">
        <v>126</v>
      </c>
      <c r="F15165" s="111" t="s">
        <v>139</v>
      </c>
      <c r="G15165" s="111" t="s">
        <v>139</v>
      </c>
      <c r="H15165" s="111" t="s">
        <v>139</v>
      </c>
      <c r="I15165" s="111" t="s">
        <v>139</v>
      </c>
      <c r="J15165" t="str">
        <f t="shared" si="472"/>
        <v>5033BeiteMineraljord</v>
      </c>
      <c r="K15165" s="111">
        <v>-0.96338340838695502</v>
      </c>
      <c r="L15165" s="111">
        <v>0</v>
      </c>
      <c r="M15165" s="111">
        <v>1.2448711246839999E-7</v>
      </c>
      <c r="N15165" s="112">
        <f t="shared" si="473"/>
        <v>-0.96338328389984251</v>
      </c>
    </row>
    <row r="15166" spans="1:14" x14ac:dyDescent="0.25">
      <c r="A15166" s="111" t="s">
        <v>992</v>
      </c>
      <c r="B15166" s="111">
        <f>INDEX(kommuner!C:C,MATCH(_xlfn.NUMBERVALUE(A15166),kommuner!B:B,0))</f>
        <v>5033</v>
      </c>
      <c r="C15166" s="111" t="s">
        <v>121</v>
      </c>
      <c r="D15166" s="111" t="s">
        <v>121</v>
      </c>
      <c r="E15166" s="111" t="s">
        <v>123</v>
      </c>
      <c r="F15166" s="111" t="s">
        <v>139</v>
      </c>
      <c r="G15166" s="111" t="s">
        <v>139</v>
      </c>
      <c r="H15166" s="111" t="s">
        <v>139</v>
      </c>
      <c r="I15166" s="111" t="s">
        <v>139</v>
      </c>
      <c r="J15166" t="str">
        <f t="shared" si="472"/>
        <v>5033BeiteOrganisk jord</v>
      </c>
      <c r="K15166" s="111">
        <v>12.077525935985037</v>
      </c>
      <c r="L15166" s="111">
        <v>1.6412500000000001</v>
      </c>
      <c r="M15166" s="111">
        <v>0</v>
      </c>
      <c r="N15166" s="112">
        <f t="shared" si="473"/>
        <v>13.718775935985036</v>
      </c>
    </row>
    <row r="15167" spans="1:14" x14ac:dyDescent="0.25">
      <c r="A15167" s="111" t="s">
        <v>992</v>
      </c>
      <c r="B15167" s="111">
        <f>INDEX(kommuner!C:C,MATCH(_xlfn.NUMBERVALUE(A15167),kommuner!B:B,0))</f>
        <v>5033</v>
      </c>
      <c r="C15167" s="111" t="s">
        <v>84</v>
      </c>
      <c r="D15167" s="111" t="s">
        <v>84</v>
      </c>
      <c r="E15167" s="111" t="s">
        <v>126</v>
      </c>
      <c r="F15167" s="111" t="s">
        <v>139</v>
      </c>
      <c r="G15167" s="111" t="s">
        <v>139</v>
      </c>
      <c r="H15167" s="111" t="s">
        <v>139</v>
      </c>
      <c r="I15167" s="111" t="s">
        <v>139</v>
      </c>
      <c r="J15167" t="str">
        <f t="shared" si="472"/>
        <v>5033Dyrket markMineraljord</v>
      </c>
      <c r="K15167" s="111">
        <v>-0.19847781863867889</v>
      </c>
      <c r="L15167" s="111">
        <v>0</v>
      </c>
      <c r="M15167" s="111">
        <v>0</v>
      </c>
      <c r="N15167" s="112">
        <f t="shared" si="473"/>
        <v>-0.19847781863867889</v>
      </c>
    </row>
    <row r="15168" spans="1:14" x14ac:dyDescent="0.25">
      <c r="A15168" s="111" t="s">
        <v>992</v>
      </c>
      <c r="B15168" s="111">
        <f>INDEX(kommuner!C:C,MATCH(_xlfn.NUMBERVALUE(A15168),kommuner!B:B,0))</f>
        <v>5033</v>
      </c>
      <c r="C15168" s="111" t="s">
        <v>84</v>
      </c>
      <c r="D15168" s="111" t="s">
        <v>84</v>
      </c>
      <c r="E15168" s="111" t="s">
        <v>123</v>
      </c>
      <c r="F15168" s="111" t="s">
        <v>139</v>
      </c>
      <c r="G15168" s="111" t="s">
        <v>139</v>
      </c>
      <c r="H15168" s="111" t="s">
        <v>139</v>
      </c>
      <c r="I15168" s="111" t="s">
        <v>139</v>
      </c>
      <c r="J15168" t="str">
        <f t="shared" si="472"/>
        <v>5033Dyrket markOrganisk jord</v>
      </c>
      <c r="K15168" s="111">
        <v>28.726149366675592</v>
      </c>
      <c r="L15168" s="111">
        <v>1.45625</v>
      </c>
      <c r="M15168" s="111">
        <v>0</v>
      </c>
      <c r="N15168" s="112">
        <f t="shared" si="473"/>
        <v>30.182399366675593</v>
      </c>
    </row>
    <row r="15169" spans="1:14" x14ac:dyDescent="0.25">
      <c r="A15169" s="111" t="s">
        <v>992</v>
      </c>
      <c r="B15169" s="111">
        <f>INDEX(kommuner!C:C,MATCH(_xlfn.NUMBERVALUE(A15169),kommuner!B:B,0))</f>
        <v>5033</v>
      </c>
      <c r="C15169" s="111" t="s">
        <v>127</v>
      </c>
      <c r="D15169" s="111" t="s">
        <v>127</v>
      </c>
      <c r="E15169" s="111" t="s">
        <v>126</v>
      </c>
      <c r="F15169" s="111" t="s">
        <v>172</v>
      </c>
      <c r="G15169" s="111" t="s">
        <v>180</v>
      </c>
      <c r="H15169" s="111" t="s">
        <v>172</v>
      </c>
      <c r="I15169" s="111" t="s">
        <v>180</v>
      </c>
      <c r="J15169" t="str">
        <f t="shared" si="472"/>
        <v>5033SkogMineraljordBarskogHøy</v>
      </c>
      <c r="K15169" s="111">
        <v>-6.422849649670499</v>
      </c>
      <c r="L15169" s="111">
        <v>0.85306406685236758</v>
      </c>
      <c r="M15169" s="111">
        <v>6.4056614999681585E-2</v>
      </c>
      <c r="N15169" s="112">
        <f t="shared" si="473"/>
        <v>-5.5057289678184498</v>
      </c>
    </row>
    <row r="15170" spans="1:14" x14ac:dyDescent="0.25">
      <c r="A15170" s="111" t="s">
        <v>992</v>
      </c>
      <c r="B15170" s="111">
        <f>INDEX(kommuner!C:C,MATCH(_xlfn.NUMBERVALUE(A15170),kommuner!B:B,0))</f>
        <v>5033</v>
      </c>
      <c r="C15170" s="111" t="s">
        <v>127</v>
      </c>
      <c r="D15170" s="111" t="s">
        <v>127</v>
      </c>
      <c r="E15170" s="111" t="s">
        <v>126</v>
      </c>
      <c r="F15170" s="111" t="s">
        <v>172</v>
      </c>
      <c r="G15170" s="111" t="s">
        <v>167</v>
      </c>
      <c r="H15170" s="111" t="s">
        <v>172</v>
      </c>
      <c r="I15170" s="111" t="s">
        <v>167</v>
      </c>
      <c r="J15170" t="str">
        <f t="shared" si="472"/>
        <v>5033SkogMineraljordBarskogImpediment</v>
      </c>
      <c r="K15170" s="111">
        <v>-0.94873102042732593</v>
      </c>
      <c r="L15170" s="111">
        <v>0.85306406685236758</v>
      </c>
      <c r="M15170" s="111">
        <v>6.3979989500968365E-2</v>
      </c>
      <c r="N15170" s="112">
        <f t="shared" si="473"/>
        <v>-3.1686964073989993E-2</v>
      </c>
    </row>
    <row r="15171" spans="1:14" x14ac:dyDescent="0.25">
      <c r="A15171" s="111" t="s">
        <v>992</v>
      </c>
      <c r="B15171" s="111">
        <f>INDEX(kommuner!C:C,MATCH(_xlfn.NUMBERVALUE(A15171),kommuner!B:B,0))</f>
        <v>5033</v>
      </c>
      <c r="C15171" s="111" t="s">
        <v>127</v>
      </c>
      <c r="D15171" s="111" t="s">
        <v>127</v>
      </c>
      <c r="E15171" s="111" t="s">
        <v>126</v>
      </c>
      <c r="F15171" s="111" t="s">
        <v>172</v>
      </c>
      <c r="G15171" s="111" t="s">
        <v>190</v>
      </c>
      <c r="H15171" s="111" t="s">
        <v>172</v>
      </c>
      <c r="I15171" s="111" t="s">
        <v>190</v>
      </c>
      <c r="J15171" t="str">
        <f t="shared" ref="J15171:J15234" si="474">B15171&amp;C15171&amp;E15171&amp;IF(C15171="Skog",F15171&amp;G15171,"")</f>
        <v>5033SkogMineraljordBarskogLav</v>
      </c>
      <c r="K15171" s="111">
        <v>-0.862084627791601</v>
      </c>
      <c r="L15171" s="111">
        <v>0.85306406685236758</v>
      </c>
      <c r="M15171" s="111">
        <v>6.3979989500968365E-2</v>
      </c>
      <c r="N15171" s="112">
        <f t="shared" ref="N15171:N15234" si="475">SUM(K15171:M15171)</f>
        <v>5.4959428561734941E-2</v>
      </c>
    </row>
    <row r="15172" spans="1:14" x14ac:dyDescent="0.25">
      <c r="A15172" s="111" t="s">
        <v>992</v>
      </c>
      <c r="B15172" s="111">
        <f>INDEX(kommuner!C:C,MATCH(_xlfn.NUMBERVALUE(A15172),kommuner!B:B,0))</f>
        <v>5033</v>
      </c>
      <c r="C15172" s="111" t="s">
        <v>127</v>
      </c>
      <c r="D15172" s="111" t="s">
        <v>127</v>
      </c>
      <c r="E15172" s="111" t="s">
        <v>126</v>
      </c>
      <c r="F15172" s="111" t="s">
        <v>172</v>
      </c>
      <c r="G15172" s="111" t="s">
        <v>173</v>
      </c>
      <c r="H15172" s="111" t="s">
        <v>172</v>
      </c>
      <c r="I15172" s="111" t="s">
        <v>173</v>
      </c>
      <c r="J15172" t="str">
        <f t="shared" si="474"/>
        <v>5033SkogMineraljordBarskogMiddels</v>
      </c>
      <c r="K15172" s="111">
        <v>-3.6406993276041288</v>
      </c>
      <c r="L15172" s="111">
        <v>0.85306406685236758</v>
      </c>
      <c r="M15172" s="111">
        <v>6.4056614999681585E-2</v>
      </c>
      <c r="N15172" s="112">
        <f t="shared" si="475"/>
        <v>-2.7235786457520796</v>
      </c>
    </row>
    <row r="15173" spans="1:14" x14ac:dyDescent="0.25">
      <c r="A15173" s="111" t="s">
        <v>992</v>
      </c>
      <c r="B15173" s="111">
        <f>INDEX(kommuner!C:C,MATCH(_xlfn.NUMBERVALUE(A15173),kommuner!B:B,0))</f>
        <v>5033</v>
      </c>
      <c r="C15173" s="111" t="s">
        <v>127</v>
      </c>
      <c r="D15173" s="111" t="s">
        <v>127</v>
      </c>
      <c r="E15173" s="111" t="s">
        <v>126</v>
      </c>
      <c r="F15173" s="111" t="s">
        <v>172</v>
      </c>
      <c r="G15173" s="111" t="s">
        <v>186</v>
      </c>
      <c r="H15173" s="111" t="s">
        <v>172</v>
      </c>
      <c r="I15173" s="111" t="s">
        <v>186</v>
      </c>
      <c r="J15173" t="str">
        <f t="shared" si="474"/>
        <v>5033SkogMineraljordBarskogSærs høy</v>
      </c>
      <c r="K15173" s="111">
        <v>0.12072674540874306</v>
      </c>
      <c r="L15173" s="111">
        <v>0.85306406685236758</v>
      </c>
      <c r="M15173" s="111">
        <v>6.4056614999681585E-2</v>
      </c>
      <c r="N15173" s="112">
        <f t="shared" si="475"/>
        <v>1.0378474272607923</v>
      </c>
    </row>
    <row r="15174" spans="1:14" x14ac:dyDescent="0.25">
      <c r="A15174" s="111" t="s">
        <v>992</v>
      </c>
      <c r="B15174" s="111">
        <f>INDEX(kommuner!C:C,MATCH(_xlfn.NUMBERVALUE(A15174),kommuner!B:B,0))</f>
        <v>5033</v>
      </c>
      <c r="C15174" s="111" t="s">
        <v>127</v>
      </c>
      <c r="D15174" s="111" t="s">
        <v>127</v>
      </c>
      <c r="E15174" s="111" t="s">
        <v>126</v>
      </c>
      <c r="F15174" s="111" t="s">
        <v>179</v>
      </c>
      <c r="G15174" s="111" t="s">
        <v>180</v>
      </c>
      <c r="H15174" s="111" t="s">
        <v>179</v>
      </c>
      <c r="I15174" s="111" t="s">
        <v>180</v>
      </c>
      <c r="J15174" t="str">
        <f t="shared" si="474"/>
        <v>5033SkogMineraljordBlandingsskogHøy</v>
      </c>
      <c r="K15174" s="111">
        <v>-7.1939050909469406</v>
      </c>
      <c r="L15174" s="111">
        <v>0.85306406685236758</v>
      </c>
      <c r="M15174" s="111">
        <v>6.3979989500968365E-2</v>
      </c>
      <c r="N15174" s="112">
        <f t="shared" si="475"/>
        <v>-6.2768610345936047</v>
      </c>
    </row>
    <row r="15175" spans="1:14" x14ac:dyDescent="0.25">
      <c r="A15175" s="111" t="s">
        <v>992</v>
      </c>
      <c r="B15175" s="111">
        <f>INDEX(kommuner!C:C,MATCH(_xlfn.NUMBERVALUE(A15175),kommuner!B:B,0))</f>
        <v>5033</v>
      </c>
      <c r="C15175" s="111" t="s">
        <v>127</v>
      </c>
      <c r="D15175" s="111" t="s">
        <v>127</v>
      </c>
      <c r="E15175" s="111" t="s">
        <v>126</v>
      </c>
      <c r="F15175" s="111" t="s">
        <v>179</v>
      </c>
      <c r="G15175" s="111" t="s">
        <v>167</v>
      </c>
      <c r="H15175" s="111" t="s">
        <v>179</v>
      </c>
      <c r="I15175" s="111" t="s">
        <v>167</v>
      </c>
      <c r="J15175" t="str">
        <f t="shared" si="474"/>
        <v>5033SkogMineraljordBlandingsskogImpediment</v>
      </c>
      <c r="K15175" s="111">
        <v>-1.0519587113170448</v>
      </c>
      <c r="L15175" s="111">
        <v>0.85306406685236758</v>
      </c>
      <c r="M15175" s="111">
        <v>6.3979989500968365E-2</v>
      </c>
      <c r="N15175" s="112">
        <f t="shared" si="475"/>
        <v>-0.13491465496370883</v>
      </c>
    </row>
    <row r="15176" spans="1:14" x14ac:dyDescent="0.25">
      <c r="A15176" s="111" t="s">
        <v>992</v>
      </c>
      <c r="B15176" s="111">
        <f>INDEX(kommuner!C:C,MATCH(_xlfn.NUMBERVALUE(A15176),kommuner!B:B,0))</f>
        <v>5033</v>
      </c>
      <c r="C15176" s="111" t="s">
        <v>127</v>
      </c>
      <c r="D15176" s="111" t="s">
        <v>127</v>
      </c>
      <c r="E15176" s="111" t="s">
        <v>126</v>
      </c>
      <c r="F15176" s="111" t="s">
        <v>179</v>
      </c>
      <c r="G15176" s="111" t="s">
        <v>190</v>
      </c>
      <c r="H15176" s="111" t="s">
        <v>179</v>
      </c>
      <c r="I15176" s="111" t="s">
        <v>190</v>
      </c>
      <c r="J15176" t="str">
        <f t="shared" si="474"/>
        <v>5033SkogMineraljordBlandingsskogLav</v>
      </c>
      <c r="K15176" s="111">
        <v>-1.7812179955424279</v>
      </c>
      <c r="L15176" s="111">
        <v>0.85306406685236758</v>
      </c>
      <c r="M15176" s="111">
        <v>6.3979989500968365E-2</v>
      </c>
      <c r="N15176" s="112">
        <f t="shared" si="475"/>
        <v>-0.86417393918909191</v>
      </c>
    </row>
    <row r="15177" spans="1:14" x14ac:dyDescent="0.25">
      <c r="A15177" s="111" t="s">
        <v>992</v>
      </c>
      <c r="B15177" s="111">
        <f>INDEX(kommuner!C:C,MATCH(_xlfn.NUMBERVALUE(A15177),kommuner!B:B,0))</f>
        <v>5033</v>
      </c>
      <c r="C15177" s="111" t="s">
        <v>127</v>
      </c>
      <c r="D15177" s="111" t="s">
        <v>127</v>
      </c>
      <c r="E15177" s="111" t="s">
        <v>126</v>
      </c>
      <c r="F15177" s="111" t="s">
        <v>179</v>
      </c>
      <c r="G15177" s="111" t="s">
        <v>173</v>
      </c>
      <c r="H15177" s="111" t="s">
        <v>179</v>
      </c>
      <c r="I15177" s="111" t="s">
        <v>173</v>
      </c>
      <c r="J15177" t="str">
        <f t="shared" si="474"/>
        <v>5033SkogMineraljordBlandingsskogMiddels</v>
      </c>
      <c r="K15177" s="111">
        <v>-3.4741824145851954</v>
      </c>
      <c r="L15177" s="111">
        <v>0.85306406685236758</v>
      </c>
      <c r="M15177" s="111">
        <v>6.3979989500968365E-2</v>
      </c>
      <c r="N15177" s="112">
        <f t="shared" si="475"/>
        <v>-2.5571383582318594</v>
      </c>
    </row>
    <row r="15178" spans="1:14" x14ac:dyDescent="0.25">
      <c r="A15178" s="111" t="s">
        <v>992</v>
      </c>
      <c r="B15178" s="111">
        <f>INDEX(kommuner!C:C,MATCH(_xlfn.NUMBERVALUE(A15178),kommuner!B:B,0))</f>
        <v>5033</v>
      </c>
      <c r="C15178" s="111" t="s">
        <v>127</v>
      </c>
      <c r="D15178" s="111" t="s">
        <v>127</v>
      </c>
      <c r="E15178" s="111" t="s">
        <v>126</v>
      </c>
      <c r="F15178" s="111" t="s">
        <v>179</v>
      </c>
      <c r="G15178" s="111" t="s">
        <v>186</v>
      </c>
      <c r="H15178" s="111" t="s">
        <v>179</v>
      </c>
      <c r="I15178" s="111" t="s">
        <v>186</v>
      </c>
      <c r="J15178" t="str">
        <f t="shared" si="474"/>
        <v>5033SkogMineraljordBlandingsskogSærs høy</v>
      </c>
      <c r="K15178" s="111">
        <v>-2.9395925245326562</v>
      </c>
      <c r="L15178" s="111">
        <v>0.85306406685236758</v>
      </c>
      <c r="M15178" s="111">
        <v>6.3979989500968365E-2</v>
      </c>
      <c r="N15178" s="112">
        <f t="shared" si="475"/>
        <v>-2.0225484681793202</v>
      </c>
    </row>
    <row r="15179" spans="1:14" x14ac:dyDescent="0.25">
      <c r="A15179" s="111" t="s">
        <v>992</v>
      </c>
      <c r="B15179" s="111">
        <f>INDEX(kommuner!C:C,MATCH(_xlfn.NUMBERVALUE(A15179),kommuner!B:B,0))</f>
        <v>5033</v>
      </c>
      <c r="C15179" s="111" t="s">
        <v>127</v>
      </c>
      <c r="D15179" s="111" t="s">
        <v>127</v>
      </c>
      <c r="E15179" s="111" t="s">
        <v>126</v>
      </c>
      <c r="F15179" s="111" t="s">
        <v>185</v>
      </c>
      <c r="G15179" s="111" t="s">
        <v>180</v>
      </c>
      <c r="H15179" s="111" t="s">
        <v>185</v>
      </c>
      <c r="I15179" s="111" t="s">
        <v>180</v>
      </c>
      <c r="J15179" t="str">
        <f t="shared" si="474"/>
        <v>5033SkogMineraljordLauvskogHøy</v>
      </c>
      <c r="K15179" s="111">
        <v>-3.9961118073383664</v>
      </c>
      <c r="L15179" s="111">
        <v>0.85306406685236758</v>
      </c>
      <c r="M15179" s="111">
        <v>6.3979989500968365E-2</v>
      </c>
      <c r="N15179" s="112">
        <f t="shared" si="475"/>
        <v>-3.0790677509850304</v>
      </c>
    </row>
    <row r="15180" spans="1:14" x14ac:dyDescent="0.25">
      <c r="A15180" s="111" t="s">
        <v>992</v>
      </c>
      <c r="B15180" s="111">
        <f>INDEX(kommuner!C:C,MATCH(_xlfn.NUMBERVALUE(A15180),kommuner!B:B,0))</f>
        <v>5033</v>
      </c>
      <c r="C15180" s="111" t="s">
        <v>127</v>
      </c>
      <c r="D15180" s="111" t="s">
        <v>127</v>
      </c>
      <c r="E15180" s="111" t="s">
        <v>126</v>
      </c>
      <c r="F15180" s="111" t="s">
        <v>185</v>
      </c>
      <c r="G15180" s="111" t="s">
        <v>167</v>
      </c>
      <c r="H15180" s="111" t="s">
        <v>185</v>
      </c>
      <c r="I15180" s="111" t="s">
        <v>167</v>
      </c>
      <c r="J15180" t="str">
        <f t="shared" si="474"/>
        <v>5033SkogMineraljordLauvskogImpediment</v>
      </c>
      <c r="K15180" s="111">
        <v>-1.0417316356348201</v>
      </c>
      <c r="L15180" s="111">
        <v>0.85306406685236758</v>
      </c>
      <c r="M15180" s="111">
        <v>6.3979989500968365E-2</v>
      </c>
      <c r="N15180" s="112">
        <f t="shared" si="475"/>
        <v>-0.12468757928148413</v>
      </c>
    </row>
    <row r="15181" spans="1:14" x14ac:dyDescent="0.25">
      <c r="A15181" s="111" t="s">
        <v>992</v>
      </c>
      <c r="B15181" s="111">
        <f>INDEX(kommuner!C:C,MATCH(_xlfn.NUMBERVALUE(A15181),kommuner!B:B,0))</f>
        <v>5033</v>
      </c>
      <c r="C15181" s="111" t="s">
        <v>127</v>
      </c>
      <c r="D15181" s="111" t="s">
        <v>127</v>
      </c>
      <c r="E15181" s="111" t="s">
        <v>126</v>
      </c>
      <c r="F15181" s="111" t="s">
        <v>185</v>
      </c>
      <c r="G15181" s="111" t="s">
        <v>190</v>
      </c>
      <c r="H15181" s="111" t="s">
        <v>185</v>
      </c>
      <c r="I15181" s="111" t="s">
        <v>190</v>
      </c>
      <c r="J15181" t="str">
        <f t="shared" si="474"/>
        <v>5033SkogMineraljordLauvskogLav</v>
      </c>
      <c r="K15181" s="111">
        <v>-8.9748170935426599E-2</v>
      </c>
      <c r="L15181" s="111">
        <v>0.85306406685236758</v>
      </c>
      <c r="M15181" s="111">
        <v>6.3979989500968365E-2</v>
      </c>
      <c r="N15181" s="112">
        <f t="shared" si="475"/>
        <v>0.82729588541790933</v>
      </c>
    </row>
    <row r="15182" spans="1:14" x14ac:dyDescent="0.25">
      <c r="A15182" s="111" t="s">
        <v>992</v>
      </c>
      <c r="B15182" s="111">
        <f>INDEX(kommuner!C:C,MATCH(_xlfn.NUMBERVALUE(A15182),kommuner!B:B,0))</f>
        <v>5033</v>
      </c>
      <c r="C15182" s="111" t="s">
        <v>127</v>
      </c>
      <c r="D15182" s="111" t="s">
        <v>127</v>
      </c>
      <c r="E15182" s="111" t="s">
        <v>126</v>
      </c>
      <c r="F15182" s="111" t="s">
        <v>185</v>
      </c>
      <c r="G15182" s="111" t="s">
        <v>173</v>
      </c>
      <c r="H15182" s="111" t="s">
        <v>185</v>
      </c>
      <c r="I15182" s="111" t="s">
        <v>173</v>
      </c>
      <c r="J15182" t="str">
        <f t="shared" si="474"/>
        <v>5033SkogMineraljordLauvskogMiddels</v>
      </c>
      <c r="K15182" s="111">
        <v>-2.4407766010203638</v>
      </c>
      <c r="L15182" s="111">
        <v>0.85306406685236758</v>
      </c>
      <c r="M15182" s="111">
        <v>6.3979989500968365E-2</v>
      </c>
      <c r="N15182" s="112">
        <f t="shared" si="475"/>
        <v>-1.523732544667028</v>
      </c>
    </row>
    <row r="15183" spans="1:14" x14ac:dyDescent="0.25">
      <c r="A15183" s="111" t="s">
        <v>992</v>
      </c>
      <c r="B15183" s="111">
        <f>INDEX(kommuner!C:C,MATCH(_xlfn.NUMBERVALUE(A15183),kommuner!B:B,0))</f>
        <v>5033</v>
      </c>
      <c r="C15183" s="111" t="s">
        <v>127</v>
      </c>
      <c r="D15183" s="111" t="s">
        <v>127</v>
      </c>
      <c r="E15183" s="111" t="s">
        <v>126</v>
      </c>
      <c r="F15183" s="111" t="s">
        <v>185</v>
      </c>
      <c r="G15183" s="111" t="s">
        <v>186</v>
      </c>
      <c r="H15183" s="111" t="s">
        <v>185</v>
      </c>
      <c r="I15183" s="111" t="s">
        <v>186</v>
      </c>
      <c r="J15183" t="str">
        <f t="shared" si="474"/>
        <v>5033SkogMineraljordLauvskogSærs høy</v>
      </c>
      <c r="K15183" s="111">
        <v>-3.6560473259425113</v>
      </c>
      <c r="L15183" s="111">
        <v>0.85306406685236758</v>
      </c>
      <c r="M15183" s="111">
        <v>6.3979989500968365E-2</v>
      </c>
      <c r="N15183" s="112">
        <f t="shared" si="475"/>
        <v>-2.7390032695891753</v>
      </c>
    </row>
    <row r="15184" spans="1:14" x14ac:dyDescent="0.25">
      <c r="A15184" s="111" t="s">
        <v>992</v>
      </c>
      <c r="B15184" s="111">
        <f>INDEX(kommuner!C:C,MATCH(_xlfn.NUMBERVALUE(A15184),kommuner!B:B,0))</f>
        <v>5033</v>
      </c>
      <c r="C15184" s="111" t="s">
        <v>127</v>
      </c>
      <c r="D15184" s="111" t="s">
        <v>127</v>
      </c>
      <c r="E15184" s="111" t="s">
        <v>123</v>
      </c>
      <c r="F15184" s="111" t="s">
        <v>172</v>
      </c>
      <c r="G15184" s="111" t="s">
        <v>180</v>
      </c>
      <c r="H15184" s="111" t="s">
        <v>172</v>
      </c>
      <c r="I15184" s="111" t="s">
        <v>180</v>
      </c>
      <c r="J15184" t="str">
        <f t="shared" si="474"/>
        <v>5033SkogOrganisk jordBarskogHøy</v>
      </c>
      <c r="K15184" s="111">
        <v>-2.5184559031994138</v>
      </c>
      <c r="L15184" s="111">
        <v>0.92784825435236762</v>
      </c>
      <c r="M15184" s="111">
        <v>0.46518126042825314</v>
      </c>
      <c r="N15184" s="112">
        <f t="shared" si="475"/>
        <v>-1.1254263884187932</v>
      </c>
    </row>
    <row r="15185" spans="1:14" x14ac:dyDescent="0.25">
      <c r="A15185" s="111" t="s">
        <v>992</v>
      </c>
      <c r="B15185" s="111">
        <f>INDEX(kommuner!C:C,MATCH(_xlfn.NUMBERVALUE(A15185),kommuner!B:B,0))</f>
        <v>5033</v>
      </c>
      <c r="C15185" s="111" t="s">
        <v>127</v>
      </c>
      <c r="D15185" s="111" t="s">
        <v>127</v>
      </c>
      <c r="E15185" s="111" t="s">
        <v>123</v>
      </c>
      <c r="F15185" s="111" t="s">
        <v>172</v>
      </c>
      <c r="G15185" s="111" t="s">
        <v>167</v>
      </c>
      <c r="H15185" s="111" t="s">
        <v>172</v>
      </c>
      <c r="I15185" s="111" t="s">
        <v>167</v>
      </c>
      <c r="J15185" t="str">
        <f t="shared" si="474"/>
        <v>5033SkogOrganisk jordBarskogImpediment</v>
      </c>
      <c r="K15185" s="111">
        <v>-0.17137422385314094</v>
      </c>
      <c r="L15185" s="111">
        <v>0.92784825435236762</v>
      </c>
      <c r="M15185" s="111">
        <v>0.46510463492953991</v>
      </c>
      <c r="N15185" s="112">
        <f t="shared" si="475"/>
        <v>1.2215786654287666</v>
      </c>
    </row>
    <row r="15186" spans="1:14" x14ac:dyDescent="0.25">
      <c r="A15186" s="111" t="s">
        <v>992</v>
      </c>
      <c r="B15186" s="111">
        <f>INDEX(kommuner!C:C,MATCH(_xlfn.NUMBERVALUE(A15186),kommuner!B:B,0))</f>
        <v>5033</v>
      </c>
      <c r="C15186" s="111" t="s">
        <v>127</v>
      </c>
      <c r="D15186" s="111" t="s">
        <v>127</v>
      </c>
      <c r="E15186" s="111" t="s">
        <v>123</v>
      </c>
      <c r="F15186" s="111" t="s">
        <v>172</v>
      </c>
      <c r="G15186" s="111" t="s">
        <v>190</v>
      </c>
      <c r="H15186" s="111" t="s">
        <v>172</v>
      </c>
      <c r="I15186" s="111" t="s">
        <v>190</v>
      </c>
      <c r="J15186" t="str">
        <f t="shared" si="474"/>
        <v>5033SkogOrganisk jordBarskogLav</v>
      </c>
      <c r="K15186" s="111">
        <v>-0.50666953101693391</v>
      </c>
      <c r="L15186" s="111">
        <v>0.92784825435236762</v>
      </c>
      <c r="M15186" s="111">
        <v>0.46510463492953991</v>
      </c>
      <c r="N15186" s="112">
        <f t="shared" si="475"/>
        <v>0.88628335826497362</v>
      </c>
    </row>
    <row r="15187" spans="1:14" x14ac:dyDescent="0.25">
      <c r="A15187" s="111" t="s">
        <v>992</v>
      </c>
      <c r="B15187" s="111">
        <f>INDEX(kommuner!C:C,MATCH(_xlfn.NUMBERVALUE(A15187),kommuner!B:B,0))</f>
        <v>5033</v>
      </c>
      <c r="C15187" s="111" t="s">
        <v>127</v>
      </c>
      <c r="D15187" s="111" t="s">
        <v>127</v>
      </c>
      <c r="E15187" s="111" t="s">
        <v>123</v>
      </c>
      <c r="F15187" s="111" t="s">
        <v>172</v>
      </c>
      <c r="G15187" s="111" t="s">
        <v>173</v>
      </c>
      <c r="H15187" s="111" t="s">
        <v>172</v>
      </c>
      <c r="I15187" s="111" t="s">
        <v>173</v>
      </c>
      <c r="J15187" t="str">
        <f t="shared" si="474"/>
        <v>5033SkogOrganisk jordBarskogMiddels</v>
      </c>
      <c r="K15187" s="111">
        <v>-1.5571490961494638</v>
      </c>
      <c r="L15187" s="111">
        <v>0.92784825435236762</v>
      </c>
      <c r="M15187" s="111">
        <v>0.46518126042825314</v>
      </c>
      <c r="N15187" s="112">
        <f t="shared" si="475"/>
        <v>-0.16411958136884308</v>
      </c>
    </row>
    <row r="15188" spans="1:14" x14ac:dyDescent="0.25">
      <c r="A15188" s="111" t="s">
        <v>992</v>
      </c>
      <c r="B15188" s="111">
        <f>INDEX(kommuner!C:C,MATCH(_xlfn.NUMBERVALUE(A15188),kommuner!B:B,0))</f>
        <v>5033</v>
      </c>
      <c r="C15188" s="111" t="s">
        <v>127</v>
      </c>
      <c r="D15188" s="111" t="s">
        <v>127</v>
      </c>
      <c r="E15188" s="111" t="s">
        <v>123</v>
      </c>
      <c r="F15188" s="111" t="s">
        <v>172</v>
      </c>
      <c r="G15188" s="111" t="s">
        <v>186</v>
      </c>
      <c r="H15188" s="111" t="s">
        <v>172</v>
      </c>
      <c r="I15188" s="111" t="s">
        <v>186</v>
      </c>
      <c r="J15188" t="str">
        <f t="shared" si="474"/>
        <v>5033SkogOrganisk jordBarskogSærs høy</v>
      </c>
      <c r="K15188" s="111">
        <v>2.5548655235722699</v>
      </c>
      <c r="L15188" s="111">
        <v>0.92784825435236762</v>
      </c>
      <c r="M15188" s="111">
        <v>0.46518126042825314</v>
      </c>
      <c r="N15188" s="112">
        <f t="shared" si="475"/>
        <v>3.9478950383528906</v>
      </c>
    </row>
    <row r="15189" spans="1:14" x14ac:dyDescent="0.25">
      <c r="A15189" s="111" t="s">
        <v>992</v>
      </c>
      <c r="B15189" s="111">
        <f>INDEX(kommuner!C:C,MATCH(_xlfn.NUMBERVALUE(A15189),kommuner!B:B,0))</f>
        <v>5033</v>
      </c>
      <c r="C15189" s="111" t="s">
        <v>127</v>
      </c>
      <c r="D15189" s="111" t="s">
        <v>127</v>
      </c>
      <c r="E15189" s="111" t="s">
        <v>123</v>
      </c>
      <c r="F15189" s="111" t="s">
        <v>179</v>
      </c>
      <c r="G15189" s="111" t="s">
        <v>180</v>
      </c>
      <c r="H15189" s="111" t="s">
        <v>179</v>
      </c>
      <c r="I15189" s="111" t="s">
        <v>180</v>
      </c>
      <c r="J15189" t="str">
        <f t="shared" si="474"/>
        <v>5033SkogOrganisk jordBlandingsskogHøy</v>
      </c>
      <c r="K15189" s="111">
        <v>-5.5554344456832343</v>
      </c>
      <c r="L15189" s="111">
        <v>0.92784825435236762</v>
      </c>
      <c r="M15189" s="111">
        <v>0.46510463492953991</v>
      </c>
      <c r="N15189" s="112">
        <f t="shared" si="475"/>
        <v>-4.1624815564013264</v>
      </c>
    </row>
    <row r="15190" spans="1:14" x14ac:dyDescent="0.25">
      <c r="A15190" s="111" t="s">
        <v>992</v>
      </c>
      <c r="B15190" s="111">
        <f>INDEX(kommuner!C:C,MATCH(_xlfn.NUMBERVALUE(A15190),kommuner!B:B,0))</f>
        <v>5033</v>
      </c>
      <c r="C15190" s="111" t="s">
        <v>127</v>
      </c>
      <c r="D15190" s="111" t="s">
        <v>127</v>
      </c>
      <c r="E15190" s="111" t="s">
        <v>123</v>
      </c>
      <c r="F15190" s="111" t="s">
        <v>179</v>
      </c>
      <c r="G15190" s="111" t="s">
        <v>167</v>
      </c>
      <c r="H15190" s="111" t="s">
        <v>179</v>
      </c>
      <c r="I15190" s="111" t="s">
        <v>167</v>
      </c>
      <c r="J15190" t="str">
        <f t="shared" si="474"/>
        <v>5033SkogOrganisk jordBlandingsskogImpediment</v>
      </c>
      <c r="K15190" s="111">
        <v>-0.28586344175800005</v>
      </c>
      <c r="L15190" s="111">
        <v>0.92784825435236762</v>
      </c>
      <c r="M15190" s="111">
        <v>0.46510463492953991</v>
      </c>
      <c r="N15190" s="112">
        <f t="shared" si="475"/>
        <v>1.1070894475239075</v>
      </c>
    </row>
    <row r="15191" spans="1:14" x14ac:dyDescent="0.25">
      <c r="A15191" s="111" t="s">
        <v>992</v>
      </c>
      <c r="B15191" s="111">
        <f>INDEX(kommuner!C:C,MATCH(_xlfn.NUMBERVALUE(A15191),kommuner!B:B,0))</f>
        <v>5033</v>
      </c>
      <c r="C15191" s="111" t="s">
        <v>127</v>
      </c>
      <c r="D15191" s="111" t="s">
        <v>127</v>
      </c>
      <c r="E15191" s="111" t="s">
        <v>123</v>
      </c>
      <c r="F15191" s="111" t="s">
        <v>179</v>
      </c>
      <c r="G15191" s="111" t="s">
        <v>190</v>
      </c>
      <c r="H15191" s="111" t="s">
        <v>179</v>
      </c>
      <c r="I15191" s="111" t="s">
        <v>190</v>
      </c>
      <c r="J15191" t="str">
        <f t="shared" si="474"/>
        <v>5033SkogOrganisk jordBlandingsskogLav</v>
      </c>
      <c r="K15191" s="111">
        <v>-1.2347339377887629</v>
      </c>
      <c r="L15191" s="111">
        <v>0.92784825435236762</v>
      </c>
      <c r="M15191" s="111">
        <v>0.46510463492953991</v>
      </c>
      <c r="N15191" s="112">
        <f t="shared" si="475"/>
        <v>0.15821895149314458</v>
      </c>
    </row>
    <row r="15192" spans="1:14" x14ac:dyDescent="0.25">
      <c r="A15192" s="111" t="s">
        <v>992</v>
      </c>
      <c r="B15192" s="111">
        <f>INDEX(kommuner!C:C,MATCH(_xlfn.NUMBERVALUE(A15192),kommuner!B:B,0))</f>
        <v>5033</v>
      </c>
      <c r="C15192" s="111" t="s">
        <v>127</v>
      </c>
      <c r="D15192" s="111" t="s">
        <v>127</v>
      </c>
      <c r="E15192" s="111" t="s">
        <v>123</v>
      </c>
      <c r="F15192" s="111" t="s">
        <v>179</v>
      </c>
      <c r="G15192" s="111" t="s">
        <v>173</v>
      </c>
      <c r="H15192" s="111" t="s">
        <v>179</v>
      </c>
      <c r="I15192" s="111" t="s">
        <v>173</v>
      </c>
      <c r="J15192" t="str">
        <f t="shared" si="474"/>
        <v>5033SkogOrganisk jordBlandingsskogMiddels</v>
      </c>
      <c r="K15192" s="111">
        <v>-2.4239591752717748</v>
      </c>
      <c r="L15192" s="111">
        <v>0.92784825435236762</v>
      </c>
      <c r="M15192" s="111">
        <v>0.46510463492953991</v>
      </c>
      <c r="N15192" s="112">
        <f t="shared" si="475"/>
        <v>-1.0310062859898674</v>
      </c>
    </row>
    <row r="15193" spans="1:14" x14ac:dyDescent="0.25">
      <c r="A15193" s="111" t="s">
        <v>992</v>
      </c>
      <c r="B15193" s="111">
        <f>INDEX(kommuner!C:C,MATCH(_xlfn.NUMBERVALUE(A15193),kommuner!B:B,0))</f>
        <v>5033</v>
      </c>
      <c r="C15193" s="111" t="s">
        <v>127</v>
      </c>
      <c r="D15193" s="111" t="s">
        <v>127</v>
      </c>
      <c r="E15193" s="111" t="s">
        <v>123</v>
      </c>
      <c r="F15193" s="111" t="s">
        <v>179</v>
      </c>
      <c r="G15193" s="111" t="s">
        <v>186</v>
      </c>
      <c r="H15193" s="111" t="s">
        <v>179</v>
      </c>
      <c r="I15193" s="111" t="s">
        <v>186</v>
      </c>
      <c r="J15193" t="str">
        <f t="shared" si="474"/>
        <v>5033SkogOrganisk jordBlandingsskogSærs høy</v>
      </c>
      <c r="K15193" s="111">
        <v>-1.5726115302258048</v>
      </c>
      <c r="L15193" s="111">
        <v>0.92784825435236762</v>
      </c>
      <c r="M15193" s="111">
        <v>0.46510463492953991</v>
      </c>
      <c r="N15193" s="112">
        <f t="shared" si="475"/>
        <v>-0.17965864094389727</v>
      </c>
    </row>
    <row r="15194" spans="1:14" x14ac:dyDescent="0.25">
      <c r="A15194" s="111" t="s">
        <v>992</v>
      </c>
      <c r="B15194" s="111">
        <f>INDEX(kommuner!C:C,MATCH(_xlfn.NUMBERVALUE(A15194),kommuner!B:B,0))</f>
        <v>5033</v>
      </c>
      <c r="C15194" s="111" t="s">
        <v>127</v>
      </c>
      <c r="D15194" s="111" t="s">
        <v>127</v>
      </c>
      <c r="E15194" s="111" t="s">
        <v>123</v>
      </c>
      <c r="F15194" s="111" t="s">
        <v>185</v>
      </c>
      <c r="G15194" s="111" t="s">
        <v>180</v>
      </c>
      <c r="H15194" s="111" t="s">
        <v>185</v>
      </c>
      <c r="I15194" s="111" t="s">
        <v>180</v>
      </c>
      <c r="J15194" t="str">
        <f t="shared" si="474"/>
        <v>5033SkogOrganisk jordLauvskogHøy</v>
      </c>
      <c r="K15194" s="111">
        <v>-1.9913688882377358</v>
      </c>
      <c r="L15194" s="111">
        <v>0.92784825435236762</v>
      </c>
      <c r="M15194" s="111">
        <v>0.46510463492953991</v>
      </c>
      <c r="N15194" s="112">
        <f t="shared" si="475"/>
        <v>-0.59841599895582831</v>
      </c>
    </row>
    <row r="15195" spans="1:14" x14ac:dyDescent="0.25">
      <c r="A15195" s="111" t="s">
        <v>992</v>
      </c>
      <c r="B15195" s="111">
        <f>INDEX(kommuner!C:C,MATCH(_xlfn.NUMBERVALUE(A15195),kommuner!B:B,0))</f>
        <v>5033</v>
      </c>
      <c r="C15195" s="111" t="s">
        <v>127</v>
      </c>
      <c r="D15195" s="111" t="s">
        <v>127</v>
      </c>
      <c r="E15195" s="111" t="s">
        <v>123</v>
      </c>
      <c r="F15195" s="111" t="s">
        <v>185</v>
      </c>
      <c r="G15195" s="111" t="s">
        <v>167</v>
      </c>
      <c r="H15195" s="111" t="s">
        <v>185</v>
      </c>
      <c r="I15195" s="111" t="s">
        <v>167</v>
      </c>
      <c r="J15195" t="str">
        <f t="shared" si="474"/>
        <v>5033SkogOrganisk jordLauvskogImpediment</v>
      </c>
      <c r="K15195" s="111">
        <v>0.35000626494250675</v>
      </c>
      <c r="L15195" s="111">
        <v>0.92784825435236762</v>
      </c>
      <c r="M15195" s="111">
        <v>0.46510463492953991</v>
      </c>
      <c r="N15195" s="112">
        <f t="shared" si="475"/>
        <v>1.7429591542244141</v>
      </c>
    </row>
    <row r="15196" spans="1:14" x14ac:dyDescent="0.25">
      <c r="A15196" s="111" t="s">
        <v>992</v>
      </c>
      <c r="B15196" s="111">
        <f>INDEX(kommuner!C:C,MATCH(_xlfn.NUMBERVALUE(A15196),kommuner!B:B,0))</f>
        <v>5033</v>
      </c>
      <c r="C15196" s="111" t="s">
        <v>127</v>
      </c>
      <c r="D15196" s="111" t="s">
        <v>127</v>
      </c>
      <c r="E15196" s="111" t="s">
        <v>123</v>
      </c>
      <c r="F15196" s="111" t="s">
        <v>185</v>
      </c>
      <c r="G15196" s="111" t="s">
        <v>190</v>
      </c>
      <c r="H15196" s="111" t="s">
        <v>185</v>
      </c>
      <c r="I15196" s="111" t="s">
        <v>190</v>
      </c>
      <c r="J15196" t="str">
        <f t="shared" si="474"/>
        <v>5033SkogOrganisk jordLauvskogLav</v>
      </c>
      <c r="K15196" s="111">
        <v>1.1144075558526714</v>
      </c>
      <c r="L15196" s="111">
        <v>0.92784825435236762</v>
      </c>
      <c r="M15196" s="111">
        <v>0.46510463492953991</v>
      </c>
      <c r="N15196" s="112">
        <f t="shared" si="475"/>
        <v>2.5073604451345788</v>
      </c>
    </row>
    <row r="15197" spans="1:14" x14ac:dyDescent="0.25">
      <c r="A15197" s="111" t="s">
        <v>992</v>
      </c>
      <c r="B15197" s="111">
        <f>INDEX(kommuner!C:C,MATCH(_xlfn.NUMBERVALUE(A15197),kommuner!B:B,0))</f>
        <v>5033</v>
      </c>
      <c r="C15197" s="111" t="s">
        <v>127</v>
      </c>
      <c r="D15197" s="111" t="s">
        <v>127</v>
      </c>
      <c r="E15197" s="111" t="s">
        <v>123</v>
      </c>
      <c r="F15197" s="111" t="s">
        <v>185</v>
      </c>
      <c r="G15197" s="111" t="s">
        <v>173</v>
      </c>
      <c r="H15197" s="111" t="s">
        <v>185</v>
      </c>
      <c r="I15197" s="111" t="s">
        <v>173</v>
      </c>
      <c r="J15197" t="str">
        <f t="shared" si="474"/>
        <v>5033SkogOrganisk jordLauvskogMiddels</v>
      </c>
      <c r="K15197" s="111">
        <v>-0.62664468270982987</v>
      </c>
      <c r="L15197" s="111">
        <v>0.92784825435236762</v>
      </c>
      <c r="M15197" s="111">
        <v>0.46510463492953991</v>
      </c>
      <c r="N15197" s="112">
        <f t="shared" si="475"/>
        <v>0.76630820657207765</v>
      </c>
    </row>
    <row r="15198" spans="1:14" x14ac:dyDescent="0.25">
      <c r="A15198" s="111" t="s">
        <v>992</v>
      </c>
      <c r="B15198" s="111">
        <f>INDEX(kommuner!C:C,MATCH(_xlfn.NUMBERVALUE(A15198),kommuner!B:B,0))</f>
        <v>5033</v>
      </c>
      <c r="C15198" s="111" t="s">
        <v>127</v>
      </c>
      <c r="D15198" s="111" t="s">
        <v>127</v>
      </c>
      <c r="E15198" s="111" t="s">
        <v>123</v>
      </c>
      <c r="F15198" s="111" t="s">
        <v>185</v>
      </c>
      <c r="G15198" s="111" t="s">
        <v>186</v>
      </c>
      <c r="H15198" s="111" t="s">
        <v>185</v>
      </c>
      <c r="I15198" s="111" t="s">
        <v>186</v>
      </c>
      <c r="J15198" t="str">
        <f t="shared" si="474"/>
        <v>5033SkogOrganisk jordLauvskogSærs høy</v>
      </c>
      <c r="K15198" s="111">
        <v>-1.8997279926091779</v>
      </c>
      <c r="L15198" s="111">
        <v>0.92784825435236762</v>
      </c>
      <c r="M15198" s="111">
        <v>0.46510463492953991</v>
      </c>
      <c r="N15198" s="112">
        <f t="shared" si="475"/>
        <v>-0.50677510332727038</v>
      </c>
    </row>
    <row r="15199" spans="1:14" x14ac:dyDescent="0.25">
      <c r="A15199" s="111" t="s">
        <v>992</v>
      </c>
      <c r="B15199" s="111">
        <f>INDEX(kommuner!C:C,MATCH(_xlfn.NUMBERVALUE(A15199),kommuner!B:B,0))</f>
        <v>5033</v>
      </c>
      <c r="C15199" s="111" t="s">
        <v>83</v>
      </c>
      <c r="D15199" s="111" t="s">
        <v>83</v>
      </c>
      <c r="E15199" s="111" t="s">
        <v>126</v>
      </c>
      <c r="F15199" s="111" t="s">
        <v>139</v>
      </c>
      <c r="G15199" s="111" t="s">
        <v>139</v>
      </c>
      <c r="H15199" s="111" t="s">
        <v>139</v>
      </c>
      <c r="I15199" s="111" t="s">
        <v>139</v>
      </c>
      <c r="J15199" t="str">
        <f t="shared" si="474"/>
        <v>5033Utbygd arealMineraljord</v>
      </c>
      <c r="K15199" s="111">
        <v>-0.30524336409547759</v>
      </c>
      <c r="L15199" s="111">
        <v>0</v>
      </c>
      <c r="M15199" s="111">
        <v>1.303047089454229E-2</v>
      </c>
      <c r="N15199" s="112">
        <f t="shared" si="475"/>
        <v>-0.2922128932009353</v>
      </c>
    </row>
    <row r="15200" spans="1:14" x14ac:dyDescent="0.25">
      <c r="A15200" s="111" t="s">
        <v>992</v>
      </c>
      <c r="B15200" s="111">
        <f>INDEX(kommuner!C:C,MATCH(_xlfn.NUMBERVALUE(A15200),kommuner!B:B,0))</f>
        <v>5033</v>
      </c>
      <c r="C15200" s="111" t="s">
        <v>83</v>
      </c>
      <c r="D15200" s="111" t="s">
        <v>83</v>
      </c>
      <c r="E15200" s="111" t="s">
        <v>123</v>
      </c>
      <c r="F15200" s="111" t="s">
        <v>139</v>
      </c>
      <c r="G15200" s="111" t="s">
        <v>139</v>
      </c>
      <c r="H15200" s="111" t="s">
        <v>139</v>
      </c>
      <c r="I15200" s="111" t="s">
        <v>139</v>
      </c>
      <c r="J15200" t="str">
        <f t="shared" si="474"/>
        <v>5033Utbygd arealOrganisk jord</v>
      </c>
      <c r="K15200" s="111">
        <v>29.011421395201612</v>
      </c>
      <c r="L15200" s="111">
        <v>0</v>
      </c>
      <c r="M15200" s="111">
        <v>1.303047089454229E-2</v>
      </c>
      <c r="N15200" s="112">
        <f t="shared" si="475"/>
        <v>29.024451866096154</v>
      </c>
    </row>
    <row r="15201" spans="1:14" x14ac:dyDescent="0.25">
      <c r="A15201" s="111" t="s">
        <v>992</v>
      </c>
      <c r="B15201" s="111">
        <f>INDEX(kommuner!C:C,MATCH(_xlfn.NUMBERVALUE(A15201),kommuner!B:B,0))</f>
        <v>5033</v>
      </c>
      <c r="C15201" s="111" t="s">
        <v>181</v>
      </c>
      <c r="D15201" s="111" t="s">
        <v>181</v>
      </c>
      <c r="E15201" s="111" t="s">
        <v>123</v>
      </c>
      <c r="F15201" s="111" t="s">
        <v>139</v>
      </c>
      <c r="G15201" s="111" t="s">
        <v>139</v>
      </c>
      <c r="H15201" s="111" t="s">
        <v>139</v>
      </c>
      <c r="I15201" s="111" t="s">
        <v>139</v>
      </c>
      <c r="J15201" t="str">
        <f t="shared" si="474"/>
        <v>5033Vann og myrOrganisk jord</v>
      </c>
      <c r="K15201" s="111">
        <v>-0.29766799726667431</v>
      </c>
      <c r="L15201" s="111">
        <v>0</v>
      </c>
      <c r="M15201" s="111">
        <v>0</v>
      </c>
      <c r="N15201" s="112">
        <f t="shared" si="475"/>
        <v>-0.29766799726667431</v>
      </c>
    </row>
    <row r="15202" spans="1:14" x14ac:dyDescent="0.25">
      <c r="A15202" s="111" t="s">
        <v>993</v>
      </c>
      <c r="B15202" s="111">
        <f>INDEX(kommuner!C:C,MATCH(_xlfn.NUMBERVALUE(A15202),kommuner!B:B,0))</f>
        <v>5034</v>
      </c>
      <c r="C15202" s="111" t="s">
        <v>82</v>
      </c>
      <c r="D15202" s="111" t="s">
        <v>82</v>
      </c>
      <c r="E15202" s="111" t="s">
        <v>126</v>
      </c>
      <c r="F15202" s="111" t="s">
        <v>139</v>
      </c>
      <c r="G15202" s="111" t="s">
        <v>139</v>
      </c>
      <c r="H15202" s="111" t="s">
        <v>139</v>
      </c>
      <c r="I15202" s="111" t="s">
        <v>139</v>
      </c>
      <c r="J15202" t="str">
        <f t="shared" si="474"/>
        <v>5034Annen utmarkMineraljord</v>
      </c>
      <c r="K15202" s="111">
        <v>-7.1122377479755403E-2</v>
      </c>
      <c r="L15202" s="111">
        <v>0</v>
      </c>
      <c r="M15202" s="111">
        <v>0</v>
      </c>
      <c r="N15202" s="112">
        <f t="shared" si="475"/>
        <v>-7.1122377479755403E-2</v>
      </c>
    </row>
    <row r="15203" spans="1:14" x14ac:dyDescent="0.25">
      <c r="A15203" s="111" t="s">
        <v>993</v>
      </c>
      <c r="B15203" s="111">
        <f>INDEX(kommuner!C:C,MATCH(_xlfn.NUMBERVALUE(A15203),kommuner!B:B,0))</f>
        <v>5034</v>
      </c>
      <c r="C15203" s="111" t="s">
        <v>121</v>
      </c>
      <c r="D15203" s="111" t="s">
        <v>121</v>
      </c>
      <c r="E15203" s="111" t="s">
        <v>126</v>
      </c>
      <c r="F15203" s="111" t="s">
        <v>139</v>
      </c>
      <c r="G15203" s="111" t="s">
        <v>139</v>
      </c>
      <c r="H15203" s="111" t="s">
        <v>139</v>
      </c>
      <c r="I15203" s="111" t="s">
        <v>139</v>
      </c>
      <c r="J15203" t="str">
        <f t="shared" si="474"/>
        <v>5034BeiteMineraljord</v>
      </c>
      <c r="K15203" s="111">
        <v>-0.96338340838695502</v>
      </c>
      <c r="L15203" s="111">
        <v>0</v>
      </c>
      <c r="M15203" s="111">
        <v>1.2448711246839999E-7</v>
      </c>
      <c r="N15203" s="112">
        <f t="shared" si="475"/>
        <v>-0.96338328389984251</v>
      </c>
    </row>
    <row r="15204" spans="1:14" x14ac:dyDescent="0.25">
      <c r="A15204" s="111" t="s">
        <v>993</v>
      </c>
      <c r="B15204" s="111">
        <f>INDEX(kommuner!C:C,MATCH(_xlfn.NUMBERVALUE(A15204),kommuner!B:B,0))</f>
        <v>5034</v>
      </c>
      <c r="C15204" s="111" t="s">
        <v>121</v>
      </c>
      <c r="D15204" s="111" t="s">
        <v>121</v>
      </c>
      <c r="E15204" s="111" t="s">
        <v>123</v>
      </c>
      <c r="F15204" s="111" t="s">
        <v>139</v>
      </c>
      <c r="G15204" s="111" t="s">
        <v>139</v>
      </c>
      <c r="H15204" s="111" t="s">
        <v>139</v>
      </c>
      <c r="I15204" s="111" t="s">
        <v>139</v>
      </c>
      <c r="J15204" t="str">
        <f t="shared" si="474"/>
        <v>5034BeiteOrganisk jord</v>
      </c>
      <c r="K15204" s="111">
        <v>12.077525935985037</v>
      </c>
      <c r="L15204" s="111">
        <v>1.6412500000000001</v>
      </c>
      <c r="M15204" s="111">
        <v>0</v>
      </c>
      <c r="N15204" s="112">
        <f t="shared" si="475"/>
        <v>13.718775935985036</v>
      </c>
    </row>
    <row r="15205" spans="1:14" x14ac:dyDescent="0.25">
      <c r="A15205" s="111" t="s">
        <v>993</v>
      </c>
      <c r="B15205" s="111">
        <f>INDEX(kommuner!C:C,MATCH(_xlfn.NUMBERVALUE(A15205),kommuner!B:B,0))</f>
        <v>5034</v>
      </c>
      <c r="C15205" s="111" t="s">
        <v>84</v>
      </c>
      <c r="D15205" s="111" t="s">
        <v>84</v>
      </c>
      <c r="E15205" s="111" t="s">
        <v>126</v>
      </c>
      <c r="F15205" s="111" t="s">
        <v>139</v>
      </c>
      <c r="G15205" s="111" t="s">
        <v>139</v>
      </c>
      <c r="H15205" s="111" t="s">
        <v>139</v>
      </c>
      <c r="I15205" s="111" t="s">
        <v>139</v>
      </c>
      <c r="J15205" t="str">
        <f t="shared" si="474"/>
        <v>5034Dyrket markMineraljord</v>
      </c>
      <c r="K15205" s="111">
        <v>-0.13761115197201224</v>
      </c>
      <c r="L15205" s="111">
        <v>0</v>
      </c>
      <c r="M15205" s="111">
        <v>0</v>
      </c>
      <c r="N15205" s="112">
        <f t="shared" si="475"/>
        <v>-0.13761115197201224</v>
      </c>
    </row>
    <row r="15206" spans="1:14" x14ac:dyDescent="0.25">
      <c r="A15206" s="111" t="s">
        <v>993</v>
      </c>
      <c r="B15206" s="111">
        <f>INDEX(kommuner!C:C,MATCH(_xlfn.NUMBERVALUE(A15206),kommuner!B:B,0))</f>
        <v>5034</v>
      </c>
      <c r="C15206" s="111" t="s">
        <v>84</v>
      </c>
      <c r="D15206" s="111" t="s">
        <v>84</v>
      </c>
      <c r="E15206" s="111" t="s">
        <v>123</v>
      </c>
      <c r="F15206" s="111" t="s">
        <v>139</v>
      </c>
      <c r="G15206" s="111" t="s">
        <v>139</v>
      </c>
      <c r="H15206" s="111" t="s">
        <v>139</v>
      </c>
      <c r="I15206" s="111" t="s">
        <v>139</v>
      </c>
      <c r="J15206" t="str">
        <f t="shared" si="474"/>
        <v>5034Dyrket markOrganisk jord</v>
      </c>
      <c r="K15206" s="111">
        <v>28.726149366675592</v>
      </c>
      <c r="L15206" s="111">
        <v>1.45625</v>
      </c>
      <c r="M15206" s="111">
        <v>0</v>
      </c>
      <c r="N15206" s="112">
        <f t="shared" si="475"/>
        <v>30.182399366675593</v>
      </c>
    </row>
    <row r="15207" spans="1:14" x14ac:dyDescent="0.25">
      <c r="A15207" s="111" t="s">
        <v>993</v>
      </c>
      <c r="B15207" s="111">
        <f>INDEX(kommuner!C:C,MATCH(_xlfn.NUMBERVALUE(A15207),kommuner!B:B,0))</f>
        <v>5034</v>
      </c>
      <c r="C15207" s="111" t="s">
        <v>127</v>
      </c>
      <c r="D15207" s="111" t="s">
        <v>127</v>
      </c>
      <c r="E15207" s="111" t="s">
        <v>126</v>
      </c>
      <c r="F15207" s="111" t="s">
        <v>172</v>
      </c>
      <c r="G15207" s="111" t="s">
        <v>180</v>
      </c>
      <c r="H15207" s="111" t="s">
        <v>172</v>
      </c>
      <c r="I15207" s="111" t="s">
        <v>180</v>
      </c>
      <c r="J15207" t="str">
        <f t="shared" si="474"/>
        <v>5034SkogMineraljordBarskogHøy</v>
      </c>
      <c r="K15207" s="111">
        <v>-6.422849649670499</v>
      </c>
      <c r="L15207" s="111">
        <v>0.85306406685236758</v>
      </c>
      <c r="M15207" s="111">
        <v>6.4056614999681585E-2</v>
      </c>
      <c r="N15207" s="112">
        <f t="shared" si="475"/>
        <v>-5.5057289678184498</v>
      </c>
    </row>
    <row r="15208" spans="1:14" x14ac:dyDescent="0.25">
      <c r="A15208" s="111" t="s">
        <v>993</v>
      </c>
      <c r="B15208" s="111">
        <f>INDEX(kommuner!C:C,MATCH(_xlfn.NUMBERVALUE(A15208),kommuner!B:B,0))</f>
        <v>5034</v>
      </c>
      <c r="C15208" s="111" t="s">
        <v>127</v>
      </c>
      <c r="D15208" s="111" t="s">
        <v>127</v>
      </c>
      <c r="E15208" s="111" t="s">
        <v>126</v>
      </c>
      <c r="F15208" s="111" t="s">
        <v>172</v>
      </c>
      <c r="G15208" s="111" t="s">
        <v>167</v>
      </c>
      <c r="H15208" s="111" t="s">
        <v>172</v>
      </c>
      <c r="I15208" s="111" t="s">
        <v>167</v>
      </c>
      <c r="J15208" t="str">
        <f t="shared" si="474"/>
        <v>5034SkogMineraljordBarskogImpediment</v>
      </c>
      <c r="K15208" s="111">
        <v>-0.94873102042732593</v>
      </c>
      <c r="L15208" s="111">
        <v>0.85306406685236758</v>
      </c>
      <c r="M15208" s="111">
        <v>6.3979989500968365E-2</v>
      </c>
      <c r="N15208" s="112">
        <f t="shared" si="475"/>
        <v>-3.1686964073989993E-2</v>
      </c>
    </row>
    <row r="15209" spans="1:14" x14ac:dyDescent="0.25">
      <c r="A15209" s="111" t="s">
        <v>993</v>
      </c>
      <c r="B15209" s="111">
        <f>INDEX(kommuner!C:C,MATCH(_xlfn.NUMBERVALUE(A15209),kommuner!B:B,0))</f>
        <v>5034</v>
      </c>
      <c r="C15209" s="111" t="s">
        <v>127</v>
      </c>
      <c r="D15209" s="111" t="s">
        <v>127</v>
      </c>
      <c r="E15209" s="111" t="s">
        <v>126</v>
      </c>
      <c r="F15209" s="111" t="s">
        <v>172</v>
      </c>
      <c r="G15209" s="111" t="s">
        <v>190</v>
      </c>
      <c r="H15209" s="111" t="s">
        <v>172</v>
      </c>
      <c r="I15209" s="111" t="s">
        <v>190</v>
      </c>
      <c r="J15209" t="str">
        <f t="shared" si="474"/>
        <v>5034SkogMineraljordBarskogLav</v>
      </c>
      <c r="K15209" s="111">
        <v>-0.862084627791601</v>
      </c>
      <c r="L15209" s="111">
        <v>0.85306406685236758</v>
      </c>
      <c r="M15209" s="111">
        <v>6.3979989500968365E-2</v>
      </c>
      <c r="N15209" s="112">
        <f t="shared" si="475"/>
        <v>5.4959428561734941E-2</v>
      </c>
    </row>
    <row r="15210" spans="1:14" x14ac:dyDescent="0.25">
      <c r="A15210" s="111" t="s">
        <v>993</v>
      </c>
      <c r="B15210" s="111">
        <f>INDEX(kommuner!C:C,MATCH(_xlfn.NUMBERVALUE(A15210),kommuner!B:B,0))</f>
        <v>5034</v>
      </c>
      <c r="C15210" s="111" t="s">
        <v>127</v>
      </c>
      <c r="D15210" s="111" t="s">
        <v>127</v>
      </c>
      <c r="E15210" s="111" t="s">
        <v>126</v>
      </c>
      <c r="F15210" s="111" t="s">
        <v>172</v>
      </c>
      <c r="G15210" s="111" t="s">
        <v>173</v>
      </c>
      <c r="H15210" s="111" t="s">
        <v>172</v>
      </c>
      <c r="I15210" s="111" t="s">
        <v>173</v>
      </c>
      <c r="J15210" t="str">
        <f t="shared" si="474"/>
        <v>5034SkogMineraljordBarskogMiddels</v>
      </c>
      <c r="K15210" s="111">
        <v>-3.6406993276041288</v>
      </c>
      <c r="L15210" s="111">
        <v>0.85306406685236758</v>
      </c>
      <c r="M15210" s="111">
        <v>6.4056614999681585E-2</v>
      </c>
      <c r="N15210" s="112">
        <f t="shared" si="475"/>
        <v>-2.7235786457520796</v>
      </c>
    </row>
    <row r="15211" spans="1:14" x14ac:dyDescent="0.25">
      <c r="A15211" s="111" t="s">
        <v>993</v>
      </c>
      <c r="B15211" s="111">
        <f>INDEX(kommuner!C:C,MATCH(_xlfn.NUMBERVALUE(A15211),kommuner!B:B,0))</f>
        <v>5034</v>
      </c>
      <c r="C15211" s="111" t="s">
        <v>127</v>
      </c>
      <c r="D15211" s="111" t="s">
        <v>127</v>
      </c>
      <c r="E15211" s="111" t="s">
        <v>126</v>
      </c>
      <c r="F15211" s="111" t="s">
        <v>172</v>
      </c>
      <c r="G15211" s="111" t="s">
        <v>186</v>
      </c>
      <c r="H15211" s="111" t="s">
        <v>172</v>
      </c>
      <c r="I15211" s="111" t="s">
        <v>186</v>
      </c>
      <c r="J15211" t="str">
        <f t="shared" si="474"/>
        <v>5034SkogMineraljordBarskogSærs høy</v>
      </c>
      <c r="K15211" s="111">
        <v>0.12072674540874306</v>
      </c>
      <c r="L15211" s="111">
        <v>0.85306406685236758</v>
      </c>
      <c r="M15211" s="111">
        <v>6.4056614999681585E-2</v>
      </c>
      <c r="N15211" s="112">
        <f t="shared" si="475"/>
        <v>1.0378474272607923</v>
      </c>
    </row>
    <row r="15212" spans="1:14" x14ac:dyDescent="0.25">
      <c r="A15212" s="111" t="s">
        <v>993</v>
      </c>
      <c r="B15212" s="111">
        <f>INDEX(kommuner!C:C,MATCH(_xlfn.NUMBERVALUE(A15212),kommuner!B:B,0))</f>
        <v>5034</v>
      </c>
      <c r="C15212" s="111" t="s">
        <v>127</v>
      </c>
      <c r="D15212" s="111" t="s">
        <v>127</v>
      </c>
      <c r="E15212" s="111" t="s">
        <v>126</v>
      </c>
      <c r="F15212" s="111" t="s">
        <v>179</v>
      </c>
      <c r="G15212" s="111" t="s">
        <v>180</v>
      </c>
      <c r="H15212" s="111" t="s">
        <v>179</v>
      </c>
      <c r="I15212" s="111" t="s">
        <v>180</v>
      </c>
      <c r="J15212" t="str">
        <f t="shared" si="474"/>
        <v>5034SkogMineraljordBlandingsskogHøy</v>
      </c>
      <c r="K15212" s="111">
        <v>-7.1939050909469406</v>
      </c>
      <c r="L15212" s="111">
        <v>0.85306406685236758</v>
      </c>
      <c r="M15212" s="111">
        <v>6.3979989500968365E-2</v>
      </c>
      <c r="N15212" s="112">
        <f t="shared" si="475"/>
        <v>-6.2768610345936047</v>
      </c>
    </row>
    <row r="15213" spans="1:14" x14ac:dyDescent="0.25">
      <c r="A15213" s="111" t="s">
        <v>993</v>
      </c>
      <c r="B15213" s="111">
        <f>INDEX(kommuner!C:C,MATCH(_xlfn.NUMBERVALUE(A15213),kommuner!B:B,0))</f>
        <v>5034</v>
      </c>
      <c r="C15213" s="111" t="s">
        <v>127</v>
      </c>
      <c r="D15213" s="111" t="s">
        <v>127</v>
      </c>
      <c r="E15213" s="111" t="s">
        <v>126</v>
      </c>
      <c r="F15213" s="111" t="s">
        <v>179</v>
      </c>
      <c r="G15213" s="111" t="s">
        <v>167</v>
      </c>
      <c r="H15213" s="111" t="s">
        <v>179</v>
      </c>
      <c r="I15213" s="111" t="s">
        <v>167</v>
      </c>
      <c r="J15213" t="str">
        <f t="shared" si="474"/>
        <v>5034SkogMineraljordBlandingsskogImpediment</v>
      </c>
      <c r="K15213" s="111">
        <v>-1.0519587113170448</v>
      </c>
      <c r="L15213" s="111">
        <v>0.85306406685236758</v>
      </c>
      <c r="M15213" s="111">
        <v>6.3979989500968365E-2</v>
      </c>
      <c r="N15213" s="112">
        <f t="shared" si="475"/>
        <v>-0.13491465496370883</v>
      </c>
    </row>
    <row r="15214" spans="1:14" x14ac:dyDescent="0.25">
      <c r="A15214" s="111" t="s">
        <v>993</v>
      </c>
      <c r="B15214" s="111">
        <f>INDEX(kommuner!C:C,MATCH(_xlfn.NUMBERVALUE(A15214),kommuner!B:B,0))</f>
        <v>5034</v>
      </c>
      <c r="C15214" s="111" t="s">
        <v>127</v>
      </c>
      <c r="D15214" s="111" t="s">
        <v>127</v>
      </c>
      <c r="E15214" s="111" t="s">
        <v>126</v>
      </c>
      <c r="F15214" s="111" t="s">
        <v>179</v>
      </c>
      <c r="G15214" s="111" t="s">
        <v>190</v>
      </c>
      <c r="H15214" s="111" t="s">
        <v>179</v>
      </c>
      <c r="I15214" s="111" t="s">
        <v>190</v>
      </c>
      <c r="J15214" t="str">
        <f t="shared" si="474"/>
        <v>5034SkogMineraljordBlandingsskogLav</v>
      </c>
      <c r="K15214" s="111">
        <v>-1.7812179955424279</v>
      </c>
      <c r="L15214" s="111">
        <v>0.85306406685236758</v>
      </c>
      <c r="M15214" s="111">
        <v>6.3979989500968365E-2</v>
      </c>
      <c r="N15214" s="112">
        <f t="shared" si="475"/>
        <v>-0.86417393918909191</v>
      </c>
    </row>
    <row r="15215" spans="1:14" x14ac:dyDescent="0.25">
      <c r="A15215" s="111" t="s">
        <v>993</v>
      </c>
      <c r="B15215" s="111">
        <f>INDEX(kommuner!C:C,MATCH(_xlfn.NUMBERVALUE(A15215),kommuner!B:B,0))</f>
        <v>5034</v>
      </c>
      <c r="C15215" s="111" t="s">
        <v>127</v>
      </c>
      <c r="D15215" s="111" t="s">
        <v>127</v>
      </c>
      <c r="E15215" s="111" t="s">
        <v>126</v>
      </c>
      <c r="F15215" s="111" t="s">
        <v>179</v>
      </c>
      <c r="G15215" s="111" t="s">
        <v>173</v>
      </c>
      <c r="H15215" s="111" t="s">
        <v>179</v>
      </c>
      <c r="I15215" s="111" t="s">
        <v>173</v>
      </c>
      <c r="J15215" t="str">
        <f t="shared" si="474"/>
        <v>5034SkogMineraljordBlandingsskogMiddels</v>
      </c>
      <c r="K15215" s="111">
        <v>-3.4741824145851954</v>
      </c>
      <c r="L15215" s="111">
        <v>0.85306406685236758</v>
      </c>
      <c r="M15215" s="111">
        <v>6.3979989500968365E-2</v>
      </c>
      <c r="N15215" s="112">
        <f t="shared" si="475"/>
        <v>-2.5571383582318594</v>
      </c>
    </row>
    <row r="15216" spans="1:14" x14ac:dyDescent="0.25">
      <c r="A15216" s="111" t="s">
        <v>993</v>
      </c>
      <c r="B15216" s="111">
        <f>INDEX(kommuner!C:C,MATCH(_xlfn.NUMBERVALUE(A15216),kommuner!B:B,0))</f>
        <v>5034</v>
      </c>
      <c r="C15216" s="111" t="s">
        <v>127</v>
      </c>
      <c r="D15216" s="111" t="s">
        <v>127</v>
      </c>
      <c r="E15216" s="111" t="s">
        <v>126</v>
      </c>
      <c r="F15216" s="111" t="s">
        <v>179</v>
      </c>
      <c r="G15216" s="111" t="s">
        <v>186</v>
      </c>
      <c r="H15216" s="111" t="s">
        <v>179</v>
      </c>
      <c r="I15216" s="111" t="s">
        <v>186</v>
      </c>
      <c r="J15216" t="str">
        <f t="shared" si="474"/>
        <v>5034SkogMineraljordBlandingsskogSærs høy</v>
      </c>
      <c r="K15216" s="111">
        <v>-2.9395925245326562</v>
      </c>
      <c r="L15216" s="111">
        <v>0.85306406685236758</v>
      </c>
      <c r="M15216" s="111">
        <v>6.3979989500968365E-2</v>
      </c>
      <c r="N15216" s="112">
        <f t="shared" si="475"/>
        <v>-2.0225484681793202</v>
      </c>
    </row>
    <row r="15217" spans="1:14" x14ac:dyDescent="0.25">
      <c r="A15217" s="111" t="s">
        <v>993</v>
      </c>
      <c r="B15217" s="111">
        <f>INDEX(kommuner!C:C,MATCH(_xlfn.NUMBERVALUE(A15217),kommuner!B:B,0))</f>
        <v>5034</v>
      </c>
      <c r="C15217" s="111" t="s">
        <v>127</v>
      </c>
      <c r="D15217" s="111" t="s">
        <v>127</v>
      </c>
      <c r="E15217" s="111" t="s">
        <v>126</v>
      </c>
      <c r="F15217" s="111" t="s">
        <v>185</v>
      </c>
      <c r="G15217" s="111" t="s">
        <v>180</v>
      </c>
      <c r="H15217" s="111" t="s">
        <v>185</v>
      </c>
      <c r="I15217" s="111" t="s">
        <v>180</v>
      </c>
      <c r="J15217" t="str">
        <f t="shared" si="474"/>
        <v>5034SkogMineraljordLauvskogHøy</v>
      </c>
      <c r="K15217" s="111">
        <v>-3.9961118073383664</v>
      </c>
      <c r="L15217" s="111">
        <v>0.85306406685236758</v>
      </c>
      <c r="M15217" s="111">
        <v>6.3979989500968365E-2</v>
      </c>
      <c r="N15217" s="112">
        <f t="shared" si="475"/>
        <v>-3.0790677509850304</v>
      </c>
    </row>
    <row r="15218" spans="1:14" x14ac:dyDescent="0.25">
      <c r="A15218" s="111" t="s">
        <v>993</v>
      </c>
      <c r="B15218" s="111">
        <f>INDEX(kommuner!C:C,MATCH(_xlfn.NUMBERVALUE(A15218),kommuner!B:B,0))</f>
        <v>5034</v>
      </c>
      <c r="C15218" s="111" t="s">
        <v>127</v>
      </c>
      <c r="D15218" s="111" t="s">
        <v>127</v>
      </c>
      <c r="E15218" s="111" t="s">
        <v>126</v>
      </c>
      <c r="F15218" s="111" t="s">
        <v>185</v>
      </c>
      <c r="G15218" s="111" t="s">
        <v>167</v>
      </c>
      <c r="H15218" s="111" t="s">
        <v>185</v>
      </c>
      <c r="I15218" s="111" t="s">
        <v>167</v>
      </c>
      <c r="J15218" t="str">
        <f t="shared" si="474"/>
        <v>5034SkogMineraljordLauvskogImpediment</v>
      </c>
      <c r="K15218" s="111">
        <v>-1.0417316356348201</v>
      </c>
      <c r="L15218" s="111">
        <v>0.85306406685236758</v>
      </c>
      <c r="M15218" s="111">
        <v>6.3979989500968365E-2</v>
      </c>
      <c r="N15218" s="112">
        <f t="shared" si="475"/>
        <v>-0.12468757928148413</v>
      </c>
    </row>
    <row r="15219" spans="1:14" x14ac:dyDescent="0.25">
      <c r="A15219" s="111" t="s">
        <v>993</v>
      </c>
      <c r="B15219" s="111">
        <f>INDEX(kommuner!C:C,MATCH(_xlfn.NUMBERVALUE(A15219),kommuner!B:B,0))</f>
        <v>5034</v>
      </c>
      <c r="C15219" s="111" t="s">
        <v>127</v>
      </c>
      <c r="D15219" s="111" t="s">
        <v>127</v>
      </c>
      <c r="E15219" s="111" t="s">
        <v>126</v>
      </c>
      <c r="F15219" s="111" t="s">
        <v>185</v>
      </c>
      <c r="G15219" s="111" t="s">
        <v>190</v>
      </c>
      <c r="H15219" s="111" t="s">
        <v>185</v>
      </c>
      <c r="I15219" s="111" t="s">
        <v>190</v>
      </c>
      <c r="J15219" t="str">
        <f t="shared" si="474"/>
        <v>5034SkogMineraljordLauvskogLav</v>
      </c>
      <c r="K15219" s="111">
        <v>-8.9748170935426599E-2</v>
      </c>
      <c r="L15219" s="111">
        <v>0.85306406685236758</v>
      </c>
      <c r="M15219" s="111">
        <v>6.3979989500968365E-2</v>
      </c>
      <c r="N15219" s="112">
        <f t="shared" si="475"/>
        <v>0.82729588541790933</v>
      </c>
    </row>
    <row r="15220" spans="1:14" x14ac:dyDescent="0.25">
      <c r="A15220" s="111" t="s">
        <v>993</v>
      </c>
      <c r="B15220" s="111">
        <f>INDEX(kommuner!C:C,MATCH(_xlfn.NUMBERVALUE(A15220),kommuner!B:B,0))</f>
        <v>5034</v>
      </c>
      <c r="C15220" s="111" t="s">
        <v>127</v>
      </c>
      <c r="D15220" s="111" t="s">
        <v>127</v>
      </c>
      <c r="E15220" s="111" t="s">
        <v>126</v>
      </c>
      <c r="F15220" s="111" t="s">
        <v>185</v>
      </c>
      <c r="G15220" s="111" t="s">
        <v>173</v>
      </c>
      <c r="H15220" s="111" t="s">
        <v>185</v>
      </c>
      <c r="I15220" s="111" t="s">
        <v>173</v>
      </c>
      <c r="J15220" t="str">
        <f t="shared" si="474"/>
        <v>5034SkogMineraljordLauvskogMiddels</v>
      </c>
      <c r="K15220" s="111">
        <v>-2.4407766010203638</v>
      </c>
      <c r="L15220" s="111">
        <v>0.85306406685236758</v>
      </c>
      <c r="M15220" s="111">
        <v>6.3979989500968365E-2</v>
      </c>
      <c r="N15220" s="112">
        <f t="shared" si="475"/>
        <v>-1.523732544667028</v>
      </c>
    </row>
    <row r="15221" spans="1:14" x14ac:dyDescent="0.25">
      <c r="A15221" s="111" t="s">
        <v>993</v>
      </c>
      <c r="B15221" s="111">
        <f>INDEX(kommuner!C:C,MATCH(_xlfn.NUMBERVALUE(A15221),kommuner!B:B,0))</f>
        <v>5034</v>
      </c>
      <c r="C15221" s="111" t="s">
        <v>127</v>
      </c>
      <c r="D15221" s="111" t="s">
        <v>127</v>
      </c>
      <c r="E15221" s="111" t="s">
        <v>126</v>
      </c>
      <c r="F15221" s="111" t="s">
        <v>185</v>
      </c>
      <c r="G15221" s="111" t="s">
        <v>186</v>
      </c>
      <c r="H15221" s="111" t="s">
        <v>185</v>
      </c>
      <c r="I15221" s="111" t="s">
        <v>186</v>
      </c>
      <c r="J15221" t="str">
        <f t="shared" si="474"/>
        <v>5034SkogMineraljordLauvskogSærs høy</v>
      </c>
      <c r="K15221" s="111">
        <v>-3.6560473259425113</v>
      </c>
      <c r="L15221" s="111">
        <v>0.85306406685236758</v>
      </c>
      <c r="M15221" s="111">
        <v>6.3979989500968365E-2</v>
      </c>
      <c r="N15221" s="112">
        <f t="shared" si="475"/>
        <v>-2.7390032695891753</v>
      </c>
    </row>
    <row r="15222" spans="1:14" x14ac:dyDescent="0.25">
      <c r="A15222" s="111" t="s">
        <v>993</v>
      </c>
      <c r="B15222" s="111">
        <f>INDEX(kommuner!C:C,MATCH(_xlfn.NUMBERVALUE(A15222),kommuner!B:B,0))</f>
        <v>5034</v>
      </c>
      <c r="C15222" s="111" t="s">
        <v>127</v>
      </c>
      <c r="D15222" s="111" t="s">
        <v>127</v>
      </c>
      <c r="E15222" s="111" t="s">
        <v>123</v>
      </c>
      <c r="F15222" s="111" t="s">
        <v>172</v>
      </c>
      <c r="G15222" s="111" t="s">
        <v>180</v>
      </c>
      <c r="H15222" s="111" t="s">
        <v>172</v>
      </c>
      <c r="I15222" s="111" t="s">
        <v>180</v>
      </c>
      <c r="J15222" t="str">
        <f t="shared" si="474"/>
        <v>5034SkogOrganisk jordBarskogHøy</v>
      </c>
      <c r="K15222" s="111">
        <v>-2.5184559031994138</v>
      </c>
      <c r="L15222" s="111">
        <v>0.92784825435236762</v>
      </c>
      <c r="M15222" s="111">
        <v>0.46518126042825314</v>
      </c>
      <c r="N15222" s="112">
        <f t="shared" si="475"/>
        <v>-1.1254263884187932</v>
      </c>
    </row>
    <row r="15223" spans="1:14" x14ac:dyDescent="0.25">
      <c r="A15223" s="111" t="s">
        <v>993</v>
      </c>
      <c r="B15223" s="111">
        <f>INDEX(kommuner!C:C,MATCH(_xlfn.NUMBERVALUE(A15223),kommuner!B:B,0))</f>
        <v>5034</v>
      </c>
      <c r="C15223" s="111" t="s">
        <v>127</v>
      </c>
      <c r="D15223" s="111" t="s">
        <v>127</v>
      </c>
      <c r="E15223" s="111" t="s">
        <v>123</v>
      </c>
      <c r="F15223" s="111" t="s">
        <v>172</v>
      </c>
      <c r="G15223" s="111" t="s">
        <v>167</v>
      </c>
      <c r="H15223" s="111" t="s">
        <v>172</v>
      </c>
      <c r="I15223" s="111" t="s">
        <v>167</v>
      </c>
      <c r="J15223" t="str">
        <f t="shared" si="474"/>
        <v>5034SkogOrganisk jordBarskogImpediment</v>
      </c>
      <c r="K15223" s="111">
        <v>-0.17137422385314094</v>
      </c>
      <c r="L15223" s="111">
        <v>0.92784825435236762</v>
      </c>
      <c r="M15223" s="111">
        <v>0.46510463492953991</v>
      </c>
      <c r="N15223" s="112">
        <f t="shared" si="475"/>
        <v>1.2215786654287666</v>
      </c>
    </row>
    <row r="15224" spans="1:14" x14ac:dyDescent="0.25">
      <c r="A15224" s="111" t="s">
        <v>993</v>
      </c>
      <c r="B15224" s="111">
        <f>INDEX(kommuner!C:C,MATCH(_xlfn.NUMBERVALUE(A15224),kommuner!B:B,0))</f>
        <v>5034</v>
      </c>
      <c r="C15224" s="111" t="s">
        <v>127</v>
      </c>
      <c r="D15224" s="111" t="s">
        <v>127</v>
      </c>
      <c r="E15224" s="111" t="s">
        <v>123</v>
      </c>
      <c r="F15224" s="111" t="s">
        <v>172</v>
      </c>
      <c r="G15224" s="111" t="s">
        <v>190</v>
      </c>
      <c r="H15224" s="111" t="s">
        <v>172</v>
      </c>
      <c r="I15224" s="111" t="s">
        <v>190</v>
      </c>
      <c r="J15224" t="str">
        <f t="shared" si="474"/>
        <v>5034SkogOrganisk jordBarskogLav</v>
      </c>
      <c r="K15224" s="111">
        <v>-0.50666953101693391</v>
      </c>
      <c r="L15224" s="111">
        <v>0.92784825435236762</v>
      </c>
      <c r="M15224" s="111">
        <v>0.46510463492953991</v>
      </c>
      <c r="N15224" s="112">
        <f t="shared" si="475"/>
        <v>0.88628335826497362</v>
      </c>
    </row>
    <row r="15225" spans="1:14" x14ac:dyDescent="0.25">
      <c r="A15225" s="111" t="s">
        <v>993</v>
      </c>
      <c r="B15225" s="111">
        <f>INDEX(kommuner!C:C,MATCH(_xlfn.NUMBERVALUE(A15225),kommuner!B:B,0))</f>
        <v>5034</v>
      </c>
      <c r="C15225" s="111" t="s">
        <v>127</v>
      </c>
      <c r="D15225" s="111" t="s">
        <v>127</v>
      </c>
      <c r="E15225" s="111" t="s">
        <v>123</v>
      </c>
      <c r="F15225" s="111" t="s">
        <v>172</v>
      </c>
      <c r="G15225" s="111" t="s">
        <v>173</v>
      </c>
      <c r="H15225" s="111" t="s">
        <v>172</v>
      </c>
      <c r="I15225" s="111" t="s">
        <v>173</v>
      </c>
      <c r="J15225" t="str">
        <f t="shared" si="474"/>
        <v>5034SkogOrganisk jordBarskogMiddels</v>
      </c>
      <c r="K15225" s="111">
        <v>-1.5571490961494638</v>
      </c>
      <c r="L15225" s="111">
        <v>0.92784825435236762</v>
      </c>
      <c r="M15225" s="111">
        <v>0.46518126042825314</v>
      </c>
      <c r="N15225" s="112">
        <f t="shared" si="475"/>
        <v>-0.16411958136884308</v>
      </c>
    </row>
    <row r="15226" spans="1:14" x14ac:dyDescent="0.25">
      <c r="A15226" s="111" t="s">
        <v>993</v>
      </c>
      <c r="B15226" s="111">
        <f>INDEX(kommuner!C:C,MATCH(_xlfn.NUMBERVALUE(A15226),kommuner!B:B,0))</f>
        <v>5034</v>
      </c>
      <c r="C15226" s="111" t="s">
        <v>127</v>
      </c>
      <c r="D15226" s="111" t="s">
        <v>127</v>
      </c>
      <c r="E15226" s="111" t="s">
        <v>123</v>
      </c>
      <c r="F15226" s="111" t="s">
        <v>172</v>
      </c>
      <c r="G15226" s="111" t="s">
        <v>186</v>
      </c>
      <c r="H15226" s="111" t="s">
        <v>172</v>
      </c>
      <c r="I15226" s="111" t="s">
        <v>186</v>
      </c>
      <c r="J15226" t="str">
        <f t="shared" si="474"/>
        <v>5034SkogOrganisk jordBarskogSærs høy</v>
      </c>
      <c r="K15226" s="111">
        <v>2.5548655235722699</v>
      </c>
      <c r="L15226" s="111">
        <v>0.92784825435236762</v>
      </c>
      <c r="M15226" s="111">
        <v>0.46518126042825314</v>
      </c>
      <c r="N15226" s="112">
        <f t="shared" si="475"/>
        <v>3.9478950383528906</v>
      </c>
    </row>
    <row r="15227" spans="1:14" x14ac:dyDescent="0.25">
      <c r="A15227" s="111" t="s">
        <v>993</v>
      </c>
      <c r="B15227" s="111">
        <f>INDEX(kommuner!C:C,MATCH(_xlfn.NUMBERVALUE(A15227),kommuner!B:B,0))</f>
        <v>5034</v>
      </c>
      <c r="C15227" s="111" t="s">
        <v>127</v>
      </c>
      <c r="D15227" s="111" t="s">
        <v>127</v>
      </c>
      <c r="E15227" s="111" t="s">
        <v>123</v>
      </c>
      <c r="F15227" s="111" t="s">
        <v>179</v>
      </c>
      <c r="G15227" s="111" t="s">
        <v>180</v>
      </c>
      <c r="H15227" s="111" t="s">
        <v>179</v>
      </c>
      <c r="I15227" s="111" t="s">
        <v>180</v>
      </c>
      <c r="J15227" t="str">
        <f t="shared" si="474"/>
        <v>5034SkogOrganisk jordBlandingsskogHøy</v>
      </c>
      <c r="K15227" s="111">
        <v>-5.5554344456832343</v>
      </c>
      <c r="L15227" s="111">
        <v>0.92784825435236762</v>
      </c>
      <c r="M15227" s="111">
        <v>0.46510463492953991</v>
      </c>
      <c r="N15227" s="112">
        <f t="shared" si="475"/>
        <v>-4.1624815564013264</v>
      </c>
    </row>
    <row r="15228" spans="1:14" x14ac:dyDescent="0.25">
      <c r="A15228" s="111" t="s">
        <v>993</v>
      </c>
      <c r="B15228" s="111">
        <f>INDEX(kommuner!C:C,MATCH(_xlfn.NUMBERVALUE(A15228),kommuner!B:B,0))</f>
        <v>5034</v>
      </c>
      <c r="C15228" s="111" t="s">
        <v>127</v>
      </c>
      <c r="D15228" s="111" t="s">
        <v>127</v>
      </c>
      <c r="E15228" s="111" t="s">
        <v>123</v>
      </c>
      <c r="F15228" s="111" t="s">
        <v>179</v>
      </c>
      <c r="G15228" s="111" t="s">
        <v>167</v>
      </c>
      <c r="H15228" s="111" t="s">
        <v>179</v>
      </c>
      <c r="I15228" s="111" t="s">
        <v>167</v>
      </c>
      <c r="J15228" t="str">
        <f t="shared" si="474"/>
        <v>5034SkogOrganisk jordBlandingsskogImpediment</v>
      </c>
      <c r="K15228" s="111">
        <v>-0.28586344175800005</v>
      </c>
      <c r="L15228" s="111">
        <v>0.92784825435236762</v>
      </c>
      <c r="M15228" s="111">
        <v>0.46510463492953991</v>
      </c>
      <c r="N15228" s="112">
        <f t="shared" si="475"/>
        <v>1.1070894475239075</v>
      </c>
    </row>
    <row r="15229" spans="1:14" x14ac:dyDescent="0.25">
      <c r="A15229" s="111" t="s">
        <v>993</v>
      </c>
      <c r="B15229" s="111">
        <f>INDEX(kommuner!C:C,MATCH(_xlfn.NUMBERVALUE(A15229),kommuner!B:B,0))</f>
        <v>5034</v>
      </c>
      <c r="C15229" s="111" t="s">
        <v>127</v>
      </c>
      <c r="D15229" s="111" t="s">
        <v>127</v>
      </c>
      <c r="E15229" s="111" t="s">
        <v>123</v>
      </c>
      <c r="F15229" s="111" t="s">
        <v>179</v>
      </c>
      <c r="G15229" s="111" t="s">
        <v>190</v>
      </c>
      <c r="H15229" s="111" t="s">
        <v>179</v>
      </c>
      <c r="I15229" s="111" t="s">
        <v>190</v>
      </c>
      <c r="J15229" t="str">
        <f t="shared" si="474"/>
        <v>5034SkogOrganisk jordBlandingsskogLav</v>
      </c>
      <c r="K15229" s="111">
        <v>-1.2347339377887629</v>
      </c>
      <c r="L15229" s="111">
        <v>0.92784825435236762</v>
      </c>
      <c r="M15229" s="111">
        <v>0.46510463492953991</v>
      </c>
      <c r="N15229" s="112">
        <f t="shared" si="475"/>
        <v>0.15821895149314458</v>
      </c>
    </row>
    <row r="15230" spans="1:14" x14ac:dyDescent="0.25">
      <c r="A15230" s="111" t="s">
        <v>993</v>
      </c>
      <c r="B15230" s="111">
        <f>INDEX(kommuner!C:C,MATCH(_xlfn.NUMBERVALUE(A15230),kommuner!B:B,0))</f>
        <v>5034</v>
      </c>
      <c r="C15230" s="111" t="s">
        <v>127</v>
      </c>
      <c r="D15230" s="111" t="s">
        <v>127</v>
      </c>
      <c r="E15230" s="111" t="s">
        <v>123</v>
      </c>
      <c r="F15230" s="111" t="s">
        <v>179</v>
      </c>
      <c r="G15230" s="111" t="s">
        <v>173</v>
      </c>
      <c r="H15230" s="111" t="s">
        <v>179</v>
      </c>
      <c r="I15230" s="111" t="s">
        <v>173</v>
      </c>
      <c r="J15230" t="str">
        <f t="shared" si="474"/>
        <v>5034SkogOrganisk jordBlandingsskogMiddels</v>
      </c>
      <c r="K15230" s="111">
        <v>-2.4239591752717748</v>
      </c>
      <c r="L15230" s="111">
        <v>0.92784825435236762</v>
      </c>
      <c r="M15230" s="111">
        <v>0.46510463492953991</v>
      </c>
      <c r="N15230" s="112">
        <f t="shared" si="475"/>
        <v>-1.0310062859898674</v>
      </c>
    </row>
    <row r="15231" spans="1:14" x14ac:dyDescent="0.25">
      <c r="A15231" s="111" t="s">
        <v>993</v>
      </c>
      <c r="B15231" s="111">
        <f>INDEX(kommuner!C:C,MATCH(_xlfn.NUMBERVALUE(A15231),kommuner!B:B,0))</f>
        <v>5034</v>
      </c>
      <c r="C15231" s="111" t="s">
        <v>127</v>
      </c>
      <c r="D15231" s="111" t="s">
        <v>127</v>
      </c>
      <c r="E15231" s="111" t="s">
        <v>123</v>
      </c>
      <c r="F15231" s="111" t="s">
        <v>179</v>
      </c>
      <c r="G15231" s="111" t="s">
        <v>186</v>
      </c>
      <c r="H15231" s="111" t="s">
        <v>179</v>
      </c>
      <c r="I15231" s="111" t="s">
        <v>186</v>
      </c>
      <c r="J15231" t="str">
        <f t="shared" si="474"/>
        <v>5034SkogOrganisk jordBlandingsskogSærs høy</v>
      </c>
      <c r="K15231" s="111">
        <v>-1.5726115302258048</v>
      </c>
      <c r="L15231" s="111">
        <v>0.92784825435236762</v>
      </c>
      <c r="M15231" s="111">
        <v>0.46510463492953991</v>
      </c>
      <c r="N15231" s="112">
        <f t="shared" si="475"/>
        <v>-0.17965864094389727</v>
      </c>
    </row>
    <row r="15232" spans="1:14" x14ac:dyDescent="0.25">
      <c r="A15232" s="111" t="s">
        <v>993</v>
      </c>
      <c r="B15232" s="111">
        <f>INDEX(kommuner!C:C,MATCH(_xlfn.NUMBERVALUE(A15232),kommuner!B:B,0))</f>
        <v>5034</v>
      </c>
      <c r="C15232" s="111" t="s">
        <v>127</v>
      </c>
      <c r="D15232" s="111" t="s">
        <v>127</v>
      </c>
      <c r="E15232" s="111" t="s">
        <v>123</v>
      </c>
      <c r="F15232" s="111" t="s">
        <v>185</v>
      </c>
      <c r="G15232" s="111" t="s">
        <v>180</v>
      </c>
      <c r="H15232" s="111" t="s">
        <v>185</v>
      </c>
      <c r="I15232" s="111" t="s">
        <v>180</v>
      </c>
      <c r="J15232" t="str">
        <f t="shared" si="474"/>
        <v>5034SkogOrganisk jordLauvskogHøy</v>
      </c>
      <c r="K15232" s="111">
        <v>-1.9913688882377358</v>
      </c>
      <c r="L15232" s="111">
        <v>0.92784825435236762</v>
      </c>
      <c r="M15232" s="111">
        <v>0.46510463492953991</v>
      </c>
      <c r="N15232" s="112">
        <f t="shared" si="475"/>
        <v>-0.59841599895582831</v>
      </c>
    </row>
    <row r="15233" spans="1:14" x14ac:dyDescent="0.25">
      <c r="A15233" s="111" t="s">
        <v>993</v>
      </c>
      <c r="B15233" s="111">
        <f>INDEX(kommuner!C:C,MATCH(_xlfn.NUMBERVALUE(A15233),kommuner!B:B,0))</f>
        <v>5034</v>
      </c>
      <c r="C15233" s="111" t="s">
        <v>127</v>
      </c>
      <c r="D15233" s="111" t="s">
        <v>127</v>
      </c>
      <c r="E15233" s="111" t="s">
        <v>123</v>
      </c>
      <c r="F15233" s="111" t="s">
        <v>185</v>
      </c>
      <c r="G15233" s="111" t="s">
        <v>167</v>
      </c>
      <c r="H15233" s="111" t="s">
        <v>185</v>
      </c>
      <c r="I15233" s="111" t="s">
        <v>167</v>
      </c>
      <c r="J15233" t="str">
        <f t="shared" si="474"/>
        <v>5034SkogOrganisk jordLauvskogImpediment</v>
      </c>
      <c r="K15233" s="111">
        <v>0.35000626494250675</v>
      </c>
      <c r="L15233" s="111">
        <v>0.92784825435236762</v>
      </c>
      <c r="M15233" s="111">
        <v>0.46510463492953991</v>
      </c>
      <c r="N15233" s="112">
        <f t="shared" si="475"/>
        <v>1.7429591542244141</v>
      </c>
    </row>
    <row r="15234" spans="1:14" x14ac:dyDescent="0.25">
      <c r="A15234" s="111" t="s">
        <v>993</v>
      </c>
      <c r="B15234" s="111">
        <f>INDEX(kommuner!C:C,MATCH(_xlfn.NUMBERVALUE(A15234),kommuner!B:B,0))</f>
        <v>5034</v>
      </c>
      <c r="C15234" s="111" t="s">
        <v>127</v>
      </c>
      <c r="D15234" s="111" t="s">
        <v>127</v>
      </c>
      <c r="E15234" s="111" t="s">
        <v>123</v>
      </c>
      <c r="F15234" s="111" t="s">
        <v>185</v>
      </c>
      <c r="G15234" s="111" t="s">
        <v>190</v>
      </c>
      <c r="H15234" s="111" t="s">
        <v>185</v>
      </c>
      <c r="I15234" s="111" t="s">
        <v>190</v>
      </c>
      <c r="J15234" t="str">
        <f t="shared" si="474"/>
        <v>5034SkogOrganisk jordLauvskogLav</v>
      </c>
      <c r="K15234" s="111">
        <v>1.1144075558526714</v>
      </c>
      <c r="L15234" s="111">
        <v>0.92784825435236762</v>
      </c>
      <c r="M15234" s="111">
        <v>0.46510463492953991</v>
      </c>
      <c r="N15234" s="112">
        <f t="shared" si="475"/>
        <v>2.5073604451345788</v>
      </c>
    </row>
    <row r="15235" spans="1:14" x14ac:dyDescent="0.25">
      <c r="A15235" s="111" t="s">
        <v>993</v>
      </c>
      <c r="B15235" s="111">
        <f>INDEX(kommuner!C:C,MATCH(_xlfn.NUMBERVALUE(A15235),kommuner!B:B,0))</f>
        <v>5034</v>
      </c>
      <c r="C15235" s="111" t="s">
        <v>127</v>
      </c>
      <c r="D15235" s="111" t="s">
        <v>127</v>
      </c>
      <c r="E15235" s="111" t="s">
        <v>123</v>
      </c>
      <c r="F15235" s="111" t="s">
        <v>185</v>
      </c>
      <c r="G15235" s="111" t="s">
        <v>173</v>
      </c>
      <c r="H15235" s="111" t="s">
        <v>185</v>
      </c>
      <c r="I15235" s="111" t="s">
        <v>173</v>
      </c>
      <c r="J15235" t="str">
        <f t="shared" ref="J15235:J15298" si="476">B15235&amp;C15235&amp;E15235&amp;IF(C15235="Skog",F15235&amp;G15235,"")</f>
        <v>5034SkogOrganisk jordLauvskogMiddels</v>
      </c>
      <c r="K15235" s="111">
        <v>-0.62664468270982987</v>
      </c>
      <c r="L15235" s="111">
        <v>0.92784825435236762</v>
      </c>
      <c r="M15235" s="111">
        <v>0.46510463492953991</v>
      </c>
      <c r="N15235" s="112">
        <f t="shared" ref="N15235:N15298" si="477">SUM(K15235:M15235)</f>
        <v>0.76630820657207765</v>
      </c>
    </row>
    <row r="15236" spans="1:14" x14ac:dyDescent="0.25">
      <c r="A15236" s="111" t="s">
        <v>993</v>
      </c>
      <c r="B15236" s="111">
        <f>INDEX(kommuner!C:C,MATCH(_xlfn.NUMBERVALUE(A15236),kommuner!B:B,0))</f>
        <v>5034</v>
      </c>
      <c r="C15236" s="111" t="s">
        <v>127</v>
      </c>
      <c r="D15236" s="111" t="s">
        <v>127</v>
      </c>
      <c r="E15236" s="111" t="s">
        <v>123</v>
      </c>
      <c r="F15236" s="111" t="s">
        <v>185</v>
      </c>
      <c r="G15236" s="111" t="s">
        <v>186</v>
      </c>
      <c r="H15236" s="111" t="s">
        <v>185</v>
      </c>
      <c r="I15236" s="111" t="s">
        <v>186</v>
      </c>
      <c r="J15236" t="str">
        <f t="shared" si="476"/>
        <v>5034SkogOrganisk jordLauvskogSærs høy</v>
      </c>
      <c r="K15236" s="111">
        <v>-1.8997279926091779</v>
      </c>
      <c r="L15236" s="111">
        <v>0.92784825435236762</v>
      </c>
      <c r="M15236" s="111">
        <v>0.46510463492953991</v>
      </c>
      <c r="N15236" s="112">
        <f t="shared" si="477"/>
        <v>-0.50677510332727038</v>
      </c>
    </row>
    <row r="15237" spans="1:14" x14ac:dyDescent="0.25">
      <c r="A15237" s="111" t="s">
        <v>993</v>
      </c>
      <c r="B15237" s="111">
        <f>INDEX(kommuner!C:C,MATCH(_xlfn.NUMBERVALUE(A15237),kommuner!B:B,0))</f>
        <v>5034</v>
      </c>
      <c r="C15237" s="111" t="s">
        <v>83</v>
      </c>
      <c r="D15237" s="111" t="s">
        <v>83</v>
      </c>
      <c r="E15237" s="111" t="s">
        <v>126</v>
      </c>
      <c r="F15237" s="111" t="s">
        <v>139</v>
      </c>
      <c r="G15237" s="111" t="s">
        <v>139</v>
      </c>
      <c r="H15237" s="111" t="s">
        <v>139</v>
      </c>
      <c r="I15237" s="111" t="s">
        <v>139</v>
      </c>
      <c r="J15237" t="str">
        <f t="shared" si="476"/>
        <v>5034Utbygd arealMineraljord</v>
      </c>
      <c r="K15237" s="111">
        <v>-0.30524336409547759</v>
      </c>
      <c r="L15237" s="111">
        <v>0</v>
      </c>
      <c r="M15237" s="111">
        <v>1.303047089454229E-2</v>
      </c>
      <c r="N15237" s="112">
        <f t="shared" si="477"/>
        <v>-0.2922128932009353</v>
      </c>
    </row>
    <row r="15238" spans="1:14" x14ac:dyDescent="0.25">
      <c r="A15238" s="111" t="s">
        <v>993</v>
      </c>
      <c r="B15238" s="111">
        <f>INDEX(kommuner!C:C,MATCH(_xlfn.NUMBERVALUE(A15238),kommuner!B:B,0))</f>
        <v>5034</v>
      </c>
      <c r="C15238" s="111" t="s">
        <v>83</v>
      </c>
      <c r="D15238" s="111" t="s">
        <v>83</v>
      </c>
      <c r="E15238" s="111" t="s">
        <v>123</v>
      </c>
      <c r="F15238" s="111" t="s">
        <v>139</v>
      </c>
      <c r="G15238" s="111" t="s">
        <v>139</v>
      </c>
      <c r="H15238" s="111" t="s">
        <v>139</v>
      </c>
      <c r="I15238" s="111" t="s">
        <v>139</v>
      </c>
      <c r="J15238" t="str">
        <f t="shared" si="476"/>
        <v>5034Utbygd arealOrganisk jord</v>
      </c>
      <c r="K15238" s="111">
        <v>29.011421395201612</v>
      </c>
      <c r="L15238" s="111">
        <v>0</v>
      </c>
      <c r="M15238" s="111">
        <v>1.303047089454229E-2</v>
      </c>
      <c r="N15238" s="112">
        <f t="shared" si="477"/>
        <v>29.024451866096154</v>
      </c>
    </row>
    <row r="15239" spans="1:14" x14ac:dyDescent="0.25">
      <c r="A15239" s="111" t="s">
        <v>993</v>
      </c>
      <c r="B15239" s="111">
        <f>INDEX(kommuner!C:C,MATCH(_xlfn.NUMBERVALUE(A15239),kommuner!B:B,0))</f>
        <v>5034</v>
      </c>
      <c r="C15239" s="111" t="s">
        <v>181</v>
      </c>
      <c r="D15239" s="111" t="s">
        <v>181</v>
      </c>
      <c r="E15239" s="111" t="s">
        <v>123</v>
      </c>
      <c r="F15239" s="111" t="s">
        <v>139</v>
      </c>
      <c r="G15239" s="111" t="s">
        <v>139</v>
      </c>
      <c r="H15239" s="111" t="s">
        <v>139</v>
      </c>
      <c r="I15239" s="111" t="s">
        <v>139</v>
      </c>
      <c r="J15239" t="str">
        <f t="shared" si="476"/>
        <v>5034Vann og myrOrganisk jord</v>
      </c>
      <c r="K15239" s="111">
        <v>-0.29766799726667431</v>
      </c>
      <c r="L15239" s="111">
        <v>0</v>
      </c>
      <c r="M15239" s="111">
        <v>0</v>
      </c>
      <c r="N15239" s="112">
        <f t="shared" si="477"/>
        <v>-0.29766799726667431</v>
      </c>
    </row>
    <row r="15240" spans="1:14" x14ac:dyDescent="0.25">
      <c r="A15240" s="111" t="s">
        <v>994</v>
      </c>
      <c r="B15240" s="111">
        <f>INDEX(kommuner!C:C,MATCH(_xlfn.NUMBERVALUE(A15240),kommuner!B:B,0))</f>
        <v>5035</v>
      </c>
      <c r="C15240" s="111" t="s">
        <v>82</v>
      </c>
      <c r="D15240" s="111" t="s">
        <v>82</v>
      </c>
      <c r="E15240" s="111" t="s">
        <v>126</v>
      </c>
      <c r="F15240" s="111" t="s">
        <v>139</v>
      </c>
      <c r="G15240" s="111" t="s">
        <v>139</v>
      </c>
      <c r="H15240" s="111" t="s">
        <v>139</v>
      </c>
      <c r="I15240" s="111" t="s">
        <v>139</v>
      </c>
      <c r="J15240" t="str">
        <f t="shared" si="476"/>
        <v>5035Annen utmarkMineraljord</v>
      </c>
      <c r="K15240" s="111">
        <v>-7.1122377479755403E-2</v>
      </c>
      <c r="L15240" s="111">
        <v>0</v>
      </c>
      <c r="M15240" s="111">
        <v>0</v>
      </c>
      <c r="N15240" s="112">
        <f t="shared" si="477"/>
        <v>-7.1122377479755403E-2</v>
      </c>
    </row>
    <row r="15241" spans="1:14" x14ac:dyDescent="0.25">
      <c r="A15241" s="111" t="s">
        <v>994</v>
      </c>
      <c r="B15241" s="111">
        <f>INDEX(kommuner!C:C,MATCH(_xlfn.NUMBERVALUE(A15241),kommuner!B:B,0))</f>
        <v>5035</v>
      </c>
      <c r="C15241" s="111" t="s">
        <v>121</v>
      </c>
      <c r="D15241" s="111" t="s">
        <v>121</v>
      </c>
      <c r="E15241" s="111" t="s">
        <v>126</v>
      </c>
      <c r="F15241" s="111" t="s">
        <v>139</v>
      </c>
      <c r="G15241" s="111" t="s">
        <v>139</v>
      </c>
      <c r="H15241" s="111" t="s">
        <v>139</v>
      </c>
      <c r="I15241" s="111" t="s">
        <v>139</v>
      </c>
      <c r="J15241" t="str">
        <f t="shared" si="476"/>
        <v>5035BeiteMineraljord</v>
      </c>
      <c r="K15241" s="111">
        <v>-0.96338340838695502</v>
      </c>
      <c r="L15241" s="111">
        <v>0</v>
      </c>
      <c r="M15241" s="111">
        <v>1.2448711246839999E-7</v>
      </c>
      <c r="N15241" s="112">
        <f t="shared" si="477"/>
        <v>-0.96338328389984251</v>
      </c>
    </row>
    <row r="15242" spans="1:14" x14ac:dyDescent="0.25">
      <c r="A15242" s="111" t="s">
        <v>994</v>
      </c>
      <c r="B15242" s="111">
        <f>INDEX(kommuner!C:C,MATCH(_xlfn.NUMBERVALUE(A15242),kommuner!B:B,0))</f>
        <v>5035</v>
      </c>
      <c r="C15242" s="111" t="s">
        <v>121</v>
      </c>
      <c r="D15242" s="111" t="s">
        <v>121</v>
      </c>
      <c r="E15242" s="111" t="s">
        <v>123</v>
      </c>
      <c r="F15242" s="111" t="s">
        <v>139</v>
      </c>
      <c r="G15242" s="111" t="s">
        <v>139</v>
      </c>
      <c r="H15242" s="111" t="s">
        <v>139</v>
      </c>
      <c r="I15242" s="111" t="s">
        <v>139</v>
      </c>
      <c r="J15242" t="str">
        <f t="shared" si="476"/>
        <v>5035BeiteOrganisk jord</v>
      </c>
      <c r="K15242" s="111">
        <v>12.077525935985037</v>
      </c>
      <c r="L15242" s="111">
        <v>1.6412500000000001</v>
      </c>
      <c r="M15242" s="111">
        <v>0</v>
      </c>
      <c r="N15242" s="112">
        <f t="shared" si="477"/>
        <v>13.718775935985036</v>
      </c>
    </row>
    <row r="15243" spans="1:14" x14ac:dyDescent="0.25">
      <c r="A15243" s="111" t="s">
        <v>994</v>
      </c>
      <c r="B15243" s="111">
        <f>INDEX(kommuner!C:C,MATCH(_xlfn.NUMBERVALUE(A15243),kommuner!B:B,0))</f>
        <v>5035</v>
      </c>
      <c r="C15243" s="111" t="s">
        <v>84</v>
      </c>
      <c r="D15243" s="111" t="s">
        <v>84</v>
      </c>
      <c r="E15243" s="111" t="s">
        <v>126</v>
      </c>
      <c r="F15243" s="111" t="s">
        <v>139</v>
      </c>
      <c r="G15243" s="111" t="s">
        <v>139</v>
      </c>
      <c r="H15243" s="111" t="s">
        <v>139</v>
      </c>
      <c r="I15243" s="111" t="s">
        <v>139</v>
      </c>
      <c r="J15243" t="str">
        <f t="shared" si="476"/>
        <v>5035Dyrket markMineraljord</v>
      </c>
      <c r="K15243" s="111">
        <v>-0.16071115197201225</v>
      </c>
      <c r="L15243" s="111">
        <v>0</v>
      </c>
      <c r="M15243" s="111">
        <v>0</v>
      </c>
      <c r="N15243" s="112">
        <f t="shared" si="477"/>
        <v>-0.16071115197201225</v>
      </c>
    </row>
    <row r="15244" spans="1:14" x14ac:dyDescent="0.25">
      <c r="A15244" s="111" t="s">
        <v>994</v>
      </c>
      <c r="B15244" s="111">
        <f>INDEX(kommuner!C:C,MATCH(_xlfn.NUMBERVALUE(A15244),kommuner!B:B,0))</f>
        <v>5035</v>
      </c>
      <c r="C15244" s="111" t="s">
        <v>84</v>
      </c>
      <c r="D15244" s="111" t="s">
        <v>84</v>
      </c>
      <c r="E15244" s="111" t="s">
        <v>123</v>
      </c>
      <c r="F15244" s="111" t="s">
        <v>139</v>
      </c>
      <c r="G15244" s="111" t="s">
        <v>139</v>
      </c>
      <c r="H15244" s="111" t="s">
        <v>139</v>
      </c>
      <c r="I15244" s="111" t="s">
        <v>139</v>
      </c>
      <c r="J15244" t="str">
        <f t="shared" si="476"/>
        <v>5035Dyrket markOrganisk jord</v>
      </c>
      <c r="K15244" s="111">
        <v>28.726149366675592</v>
      </c>
      <c r="L15244" s="111">
        <v>1.45625</v>
      </c>
      <c r="M15244" s="111">
        <v>0</v>
      </c>
      <c r="N15244" s="112">
        <f t="shared" si="477"/>
        <v>30.182399366675593</v>
      </c>
    </row>
    <row r="15245" spans="1:14" x14ac:dyDescent="0.25">
      <c r="A15245" s="111" t="s">
        <v>994</v>
      </c>
      <c r="B15245" s="111">
        <f>INDEX(kommuner!C:C,MATCH(_xlfn.NUMBERVALUE(A15245),kommuner!B:B,0))</f>
        <v>5035</v>
      </c>
      <c r="C15245" s="111" t="s">
        <v>127</v>
      </c>
      <c r="D15245" s="111" t="s">
        <v>127</v>
      </c>
      <c r="E15245" s="111" t="s">
        <v>126</v>
      </c>
      <c r="F15245" s="111" t="s">
        <v>172</v>
      </c>
      <c r="G15245" s="111" t="s">
        <v>180</v>
      </c>
      <c r="H15245" s="111" t="s">
        <v>172</v>
      </c>
      <c r="I15245" s="111" t="s">
        <v>180</v>
      </c>
      <c r="J15245" t="str">
        <f t="shared" si="476"/>
        <v>5035SkogMineraljordBarskogHøy</v>
      </c>
      <c r="K15245" s="111">
        <v>-6.422849649670499</v>
      </c>
      <c r="L15245" s="111">
        <v>0.85306406685236758</v>
      </c>
      <c r="M15245" s="111">
        <v>6.4056614999681585E-2</v>
      </c>
      <c r="N15245" s="112">
        <f t="shared" si="477"/>
        <v>-5.5057289678184498</v>
      </c>
    </row>
    <row r="15246" spans="1:14" x14ac:dyDescent="0.25">
      <c r="A15246" s="111" t="s">
        <v>994</v>
      </c>
      <c r="B15246" s="111">
        <f>INDEX(kommuner!C:C,MATCH(_xlfn.NUMBERVALUE(A15246),kommuner!B:B,0))</f>
        <v>5035</v>
      </c>
      <c r="C15246" s="111" t="s">
        <v>127</v>
      </c>
      <c r="D15246" s="111" t="s">
        <v>127</v>
      </c>
      <c r="E15246" s="111" t="s">
        <v>126</v>
      </c>
      <c r="F15246" s="111" t="s">
        <v>172</v>
      </c>
      <c r="G15246" s="111" t="s">
        <v>167</v>
      </c>
      <c r="H15246" s="111" t="s">
        <v>172</v>
      </c>
      <c r="I15246" s="111" t="s">
        <v>167</v>
      </c>
      <c r="J15246" t="str">
        <f t="shared" si="476"/>
        <v>5035SkogMineraljordBarskogImpediment</v>
      </c>
      <c r="K15246" s="111">
        <v>-0.94873102042732593</v>
      </c>
      <c r="L15246" s="111">
        <v>0.85306406685236758</v>
      </c>
      <c r="M15246" s="111">
        <v>6.3979989500968365E-2</v>
      </c>
      <c r="N15246" s="112">
        <f t="shared" si="477"/>
        <v>-3.1686964073989993E-2</v>
      </c>
    </row>
    <row r="15247" spans="1:14" x14ac:dyDescent="0.25">
      <c r="A15247" s="111" t="s">
        <v>994</v>
      </c>
      <c r="B15247" s="111">
        <f>INDEX(kommuner!C:C,MATCH(_xlfn.NUMBERVALUE(A15247),kommuner!B:B,0))</f>
        <v>5035</v>
      </c>
      <c r="C15247" s="111" t="s">
        <v>127</v>
      </c>
      <c r="D15247" s="111" t="s">
        <v>127</v>
      </c>
      <c r="E15247" s="111" t="s">
        <v>126</v>
      </c>
      <c r="F15247" s="111" t="s">
        <v>172</v>
      </c>
      <c r="G15247" s="111" t="s">
        <v>190</v>
      </c>
      <c r="H15247" s="111" t="s">
        <v>172</v>
      </c>
      <c r="I15247" s="111" t="s">
        <v>190</v>
      </c>
      <c r="J15247" t="str">
        <f t="shared" si="476"/>
        <v>5035SkogMineraljordBarskogLav</v>
      </c>
      <c r="K15247" s="111">
        <v>-0.862084627791601</v>
      </c>
      <c r="L15247" s="111">
        <v>0.85306406685236758</v>
      </c>
      <c r="M15247" s="111">
        <v>6.3979989500968365E-2</v>
      </c>
      <c r="N15247" s="112">
        <f t="shared" si="477"/>
        <v>5.4959428561734941E-2</v>
      </c>
    </row>
    <row r="15248" spans="1:14" x14ac:dyDescent="0.25">
      <c r="A15248" s="111" t="s">
        <v>994</v>
      </c>
      <c r="B15248" s="111">
        <f>INDEX(kommuner!C:C,MATCH(_xlfn.NUMBERVALUE(A15248),kommuner!B:B,0))</f>
        <v>5035</v>
      </c>
      <c r="C15248" s="111" t="s">
        <v>127</v>
      </c>
      <c r="D15248" s="111" t="s">
        <v>127</v>
      </c>
      <c r="E15248" s="111" t="s">
        <v>126</v>
      </c>
      <c r="F15248" s="111" t="s">
        <v>172</v>
      </c>
      <c r="G15248" s="111" t="s">
        <v>173</v>
      </c>
      <c r="H15248" s="111" t="s">
        <v>172</v>
      </c>
      <c r="I15248" s="111" t="s">
        <v>173</v>
      </c>
      <c r="J15248" t="str">
        <f t="shared" si="476"/>
        <v>5035SkogMineraljordBarskogMiddels</v>
      </c>
      <c r="K15248" s="111">
        <v>-3.6406993276041288</v>
      </c>
      <c r="L15248" s="111">
        <v>0.85306406685236758</v>
      </c>
      <c r="M15248" s="111">
        <v>6.4056614999681585E-2</v>
      </c>
      <c r="N15248" s="112">
        <f t="shared" si="477"/>
        <v>-2.7235786457520796</v>
      </c>
    </row>
    <row r="15249" spans="1:14" x14ac:dyDescent="0.25">
      <c r="A15249" s="111" t="s">
        <v>994</v>
      </c>
      <c r="B15249" s="111">
        <f>INDEX(kommuner!C:C,MATCH(_xlfn.NUMBERVALUE(A15249),kommuner!B:B,0))</f>
        <v>5035</v>
      </c>
      <c r="C15249" s="111" t="s">
        <v>127</v>
      </c>
      <c r="D15249" s="111" t="s">
        <v>127</v>
      </c>
      <c r="E15249" s="111" t="s">
        <v>126</v>
      </c>
      <c r="F15249" s="111" t="s">
        <v>172</v>
      </c>
      <c r="G15249" s="111" t="s">
        <v>186</v>
      </c>
      <c r="H15249" s="111" t="s">
        <v>172</v>
      </c>
      <c r="I15249" s="111" t="s">
        <v>186</v>
      </c>
      <c r="J15249" t="str">
        <f t="shared" si="476"/>
        <v>5035SkogMineraljordBarskogSærs høy</v>
      </c>
      <c r="K15249" s="111">
        <v>0.12072674540874306</v>
      </c>
      <c r="L15249" s="111">
        <v>0.85306406685236758</v>
      </c>
      <c r="M15249" s="111">
        <v>6.4056614999681585E-2</v>
      </c>
      <c r="N15249" s="112">
        <f t="shared" si="477"/>
        <v>1.0378474272607923</v>
      </c>
    </row>
    <row r="15250" spans="1:14" x14ac:dyDescent="0.25">
      <c r="A15250" s="111" t="s">
        <v>994</v>
      </c>
      <c r="B15250" s="111">
        <f>INDEX(kommuner!C:C,MATCH(_xlfn.NUMBERVALUE(A15250),kommuner!B:B,0))</f>
        <v>5035</v>
      </c>
      <c r="C15250" s="111" t="s">
        <v>127</v>
      </c>
      <c r="D15250" s="111" t="s">
        <v>127</v>
      </c>
      <c r="E15250" s="111" t="s">
        <v>126</v>
      </c>
      <c r="F15250" s="111" t="s">
        <v>179</v>
      </c>
      <c r="G15250" s="111" t="s">
        <v>180</v>
      </c>
      <c r="H15250" s="111" t="s">
        <v>179</v>
      </c>
      <c r="I15250" s="111" t="s">
        <v>180</v>
      </c>
      <c r="J15250" t="str">
        <f t="shared" si="476"/>
        <v>5035SkogMineraljordBlandingsskogHøy</v>
      </c>
      <c r="K15250" s="111">
        <v>-7.1939050909469406</v>
      </c>
      <c r="L15250" s="111">
        <v>0.85306406685236758</v>
      </c>
      <c r="M15250" s="111">
        <v>6.3979989500968365E-2</v>
      </c>
      <c r="N15250" s="112">
        <f t="shared" si="477"/>
        <v>-6.2768610345936047</v>
      </c>
    </row>
    <row r="15251" spans="1:14" x14ac:dyDescent="0.25">
      <c r="A15251" s="111" t="s">
        <v>994</v>
      </c>
      <c r="B15251" s="111">
        <f>INDEX(kommuner!C:C,MATCH(_xlfn.NUMBERVALUE(A15251),kommuner!B:B,0))</f>
        <v>5035</v>
      </c>
      <c r="C15251" s="111" t="s">
        <v>127</v>
      </c>
      <c r="D15251" s="111" t="s">
        <v>127</v>
      </c>
      <c r="E15251" s="111" t="s">
        <v>126</v>
      </c>
      <c r="F15251" s="111" t="s">
        <v>179</v>
      </c>
      <c r="G15251" s="111" t="s">
        <v>167</v>
      </c>
      <c r="H15251" s="111" t="s">
        <v>179</v>
      </c>
      <c r="I15251" s="111" t="s">
        <v>167</v>
      </c>
      <c r="J15251" t="str">
        <f t="shared" si="476"/>
        <v>5035SkogMineraljordBlandingsskogImpediment</v>
      </c>
      <c r="K15251" s="111">
        <v>-1.0519587113170448</v>
      </c>
      <c r="L15251" s="111">
        <v>0.85306406685236758</v>
      </c>
      <c r="M15251" s="111">
        <v>6.3979989500968365E-2</v>
      </c>
      <c r="N15251" s="112">
        <f t="shared" si="477"/>
        <v>-0.13491465496370883</v>
      </c>
    </row>
    <row r="15252" spans="1:14" x14ac:dyDescent="0.25">
      <c r="A15252" s="111" t="s">
        <v>994</v>
      </c>
      <c r="B15252" s="111">
        <f>INDEX(kommuner!C:C,MATCH(_xlfn.NUMBERVALUE(A15252),kommuner!B:B,0))</f>
        <v>5035</v>
      </c>
      <c r="C15252" s="111" t="s">
        <v>127</v>
      </c>
      <c r="D15252" s="111" t="s">
        <v>127</v>
      </c>
      <c r="E15252" s="111" t="s">
        <v>126</v>
      </c>
      <c r="F15252" s="111" t="s">
        <v>179</v>
      </c>
      <c r="G15252" s="111" t="s">
        <v>190</v>
      </c>
      <c r="H15252" s="111" t="s">
        <v>179</v>
      </c>
      <c r="I15252" s="111" t="s">
        <v>190</v>
      </c>
      <c r="J15252" t="str">
        <f t="shared" si="476"/>
        <v>5035SkogMineraljordBlandingsskogLav</v>
      </c>
      <c r="K15252" s="111">
        <v>-1.7812179955424279</v>
      </c>
      <c r="L15252" s="111">
        <v>0.85306406685236758</v>
      </c>
      <c r="M15252" s="111">
        <v>6.3979989500968365E-2</v>
      </c>
      <c r="N15252" s="112">
        <f t="shared" si="477"/>
        <v>-0.86417393918909191</v>
      </c>
    </row>
    <row r="15253" spans="1:14" x14ac:dyDescent="0.25">
      <c r="A15253" s="111" t="s">
        <v>994</v>
      </c>
      <c r="B15253" s="111">
        <f>INDEX(kommuner!C:C,MATCH(_xlfn.NUMBERVALUE(A15253),kommuner!B:B,0))</f>
        <v>5035</v>
      </c>
      <c r="C15253" s="111" t="s">
        <v>127</v>
      </c>
      <c r="D15253" s="111" t="s">
        <v>127</v>
      </c>
      <c r="E15253" s="111" t="s">
        <v>126</v>
      </c>
      <c r="F15253" s="111" t="s">
        <v>179</v>
      </c>
      <c r="G15253" s="111" t="s">
        <v>173</v>
      </c>
      <c r="H15253" s="111" t="s">
        <v>179</v>
      </c>
      <c r="I15253" s="111" t="s">
        <v>173</v>
      </c>
      <c r="J15253" t="str">
        <f t="shared" si="476"/>
        <v>5035SkogMineraljordBlandingsskogMiddels</v>
      </c>
      <c r="K15253" s="111">
        <v>-3.4741824145851954</v>
      </c>
      <c r="L15253" s="111">
        <v>0.85306406685236758</v>
      </c>
      <c r="M15253" s="111">
        <v>6.3979989500968365E-2</v>
      </c>
      <c r="N15253" s="112">
        <f t="shared" si="477"/>
        <v>-2.5571383582318594</v>
      </c>
    </row>
    <row r="15254" spans="1:14" x14ac:dyDescent="0.25">
      <c r="A15254" s="111" t="s">
        <v>994</v>
      </c>
      <c r="B15254" s="111">
        <f>INDEX(kommuner!C:C,MATCH(_xlfn.NUMBERVALUE(A15254),kommuner!B:B,0))</f>
        <v>5035</v>
      </c>
      <c r="C15254" s="111" t="s">
        <v>127</v>
      </c>
      <c r="D15254" s="111" t="s">
        <v>127</v>
      </c>
      <c r="E15254" s="111" t="s">
        <v>126</v>
      </c>
      <c r="F15254" s="111" t="s">
        <v>179</v>
      </c>
      <c r="G15254" s="111" t="s">
        <v>186</v>
      </c>
      <c r="H15254" s="111" t="s">
        <v>179</v>
      </c>
      <c r="I15254" s="111" t="s">
        <v>186</v>
      </c>
      <c r="J15254" t="str">
        <f t="shared" si="476"/>
        <v>5035SkogMineraljordBlandingsskogSærs høy</v>
      </c>
      <c r="K15254" s="111">
        <v>-2.9395925245326562</v>
      </c>
      <c r="L15254" s="111">
        <v>0.85306406685236758</v>
      </c>
      <c r="M15254" s="111">
        <v>6.3979989500968365E-2</v>
      </c>
      <c r="N15254" s="112">
        <f t="shared" si="477"/>
        <v>-2.0225484681793202</v>
      </c>
    </row>
    <row r="15255" spans="1:14" x14ac:dyDescent="0.25">
      <c r="A15255" s="111" t="s">
        <v>994</v>
      </c>
      <c r="B15255" s="111">
        <f>INDEX(kommuner!C:C,MATCH(_xlfn.NUMBERVALUE(A15255),kommuner!B:B,0))</f>
        <v>5035</v>
      </c>
      <c r="C15255" s="111" t="s">
        <v>127</v>
      </c>
      <c r="D15255" s="111" t="s">
        <v>127</v>
      </c>
      <c r="E15255" s="111" t="s">
        <v>126</v>
      </c>
      <c r="F15255" s="111" t="s">
        <v>185</v>
      </c>
      <c r="G15255" s="111" t="s">
        <v>180</v>
      </c>
      <c r="H15255" s="111" t="s">
        <v>185</v>
      </c>
      <c r="I15255" s="111" t="s">
        <v>180</v>
      </c>
      <c r="J15255" t="str">
        <f t="shared" si="476"/>
        <v>5035SkogMineraljordLauvskogHøy</v>
      </c>
      <c r="K15255" s="111">
        <v>-3.9961118073383664</v>
      </c>
      <c r="L15255" s="111">
        <v>0.85306406685236758</v>
      </c>
      <c r="M15255" s="111">
        <v>6.3979989500968365E-2</v>
      </c>
      <c r="N15255" s="112">
        <f t="shared" si="477"/>
        <v>-3.0790677509850304</v>
      </c>
    </row>
    <row r="15256" spans="1:14" x14ac:dyDescent="0.25">
      <c r="A15256" s="111" t="s">
        <v>994</v>
      </c>
      <c r="B15256" s="111">
        <f>INDEX(kommuner!C:C,MATCH(_xlfn.NUMBERVALUE(A15256),kommuner!B:B,0))</f>
        <v>5035</v>
      </c>
      <c r="C15256" s="111" t="s">
        <v>127</v>
      </c>
      <c r="D15256" s="111" t="s">
        <v>127</v>
      </c>
      <c r="E15256" s="111" t="s">
        <v>126</v>
      </c>
      <c r="F15256" s="111" t="s">
        <v>185</v>
      </c>
      <c r="G15256" s="111" t="s">
        <v>167</v>
      </c>
      <c r="H15256" s="111" t="s">
        <v>185</v>
      </c>
      <c r="I15256" s="111" t="s">
        <v>167</v>
      </c>
      <c r="J15256" t="str">
        <f t="shared" si="476"/>
        <v>5035SkogMineraljordLauvskogImpediment</v>
      </c>
      <c r="K15256" s="111">
        <v>-1.0417316356348201</v>
      </c>
      <c r="L15256" s="111">
        <v>0.85306406685236758</v>
      </c>
      <c r="M15256" s="111">
        <v>6.3979989500968365E-2</v>
      </c>
      <c r="N15256" s="112">
        <f t="shared" si="477"/>
        <v>-0.12468757928148413</v>
      </c>
    </row>
    <row r="15257" spans="1:14" x14ac:dyDescent="0.25">
      <c r="A15257" s="111" t="s">
        <v>994</v>
      </c>
      <c r="B15257" s="111">
        <f>INDEX(kommuner!C:C,MATCH(_xlfn.NUMBERVALUE(A15257),kommuner!B:B,0))</f>
        <v>5035</v>
      </c>
      <c r="C15257" s="111" t="s">
        <v>127</v>
      </c>
      <c r="D15257" s="111" t="s">
        <v>127</v>
      </c>
      <c r="E15257" s="111" t="s">
        <v>126</v>
      </c>
      <c r="F15257" s="111" t="s">
        <v>185</v>
      </c>
      <c r="G15257" s="111" t="s">
        <v>190</v>
      </c>
      <c r="H15257" s="111" t="s">
        <v>185</v>
      </c>
      <c r="I15257" s="111" t="s">
        <v>190</v>
      </c>
      <c r="J15257" t="str">
        <f t="shared" si="476"/>
        <v>5035SkogMineraljordLauvskogLav</v>
      </c>
      <c r="K15257" s="111">
        <v>-8.9748170935426599E-2</v>
      </c>
      <c r="L15257" s="111">
        <v>0.85306406685236758</v>
      </c>
      <c r="M15257" s="111">
        <v>6.3979989500968365E-2</v>
      </c>
      <c r="N15257" s="112">
        <f t="shared" si="477"/>
        <v>0.82729588541790933</v>
      </c>
    </row>
    <row r="15258" spans="1:14" x14ac:dyDescent="0.25">
      <c r="A15258" s="111" t="s">
        <v>994</v>
      </c>
      <c r="B15258" s="111">
        <f>INDEX(kommuner!C:C,MATCH(_xlfn.NUMBERVALUE(A15258),kommuner!B:B,0))</f>
        <v>5035</v>
      </c>
      <c r="C15258" s="111" t="s">
        <v>127</v>
      </c>
      <c r="D15258" s="111" t="s">
        <v>127</v>
      </c>
      <c r="E15258" s="111" t="s">
        <v>126</v>
      </c>
      <c r="F15258" s="111" t="s">
        <v>185</v>
      </c>
      <c r="G15258" s="111" t="s">
        <v>173</v>
      </c>
      <c r="H15258" s="111" t="s">
        <v>185</v>
      </c>
      <c r="I15258" s="111" t="s">
        <v>173</v>
      </c>
      <c r="J15258" t="str">
        <f t="shared" si="476"/>
        <v>5035SkogMineraljordLauvskogMiddels</v>
      </c>
      <c r="K15258" s="111">
        <v>-2.4407766010203638</v>
      </c>
      <c r="L15258" s="111">
        <v>0.85306406685236758</v>
      </c>
      <c r="M15258" s="111">
        <v>6.3979989500968365E-2</v>
      </c>
      <c r="N15258" s="112">
        <f t="shared" si="477"/>
        <v>-1.523732544667028</v>
      </c>
    </row>
    <row r="15259" spans="1:14" x14ac:dyDescent="0.25">
      <c r="A15259" s="111" t="s">
        <v>994</v>
      </c>
      <c r="B15259" s="111">
        <f>INDEX(kommuner!C:C,MATCH(_xlfn.NUMBERVALUE(A15259),kommuner!B:B,0))</f>
        <v>5035</v>
      </c>
      <c r="C15259" s="111" t="s">
        <v>127</v>
      </c>
      <c r="D15259" s="111" t="s">
        <v>127</v>
      </c>
      <c r="E15259" s="111" t="s">
        <v>126</v>
      </c>
      <c r="F15259" s="111" t="s">
        <v>185</v>
      </c>
      <c r="G15259" s="111" t="s">
        <v>186</v>
      </c>
      <c r="H15259" s="111" t="s">
        <v>185</v>
      </c>
      <c r="I15259" s="111" t="s">
        <v>186</v>
      </c>
      <c r="J15259" t="str">
        <f t="shared" si="476"/>
        <v>5035SkogMineraljordLauvskogSærs høy</v>
      </c>
      <c r="K15259" s="111">
        <v>-3.6560473259425113</v>
      </c>
      <c r="L15259" s="111">
        <v>0.85306406685236758</v>
      </c>
      <c r="M15259" s="111">
        <v>6.3979989500968365E-2</v>
      </c>
      <c r="N15259" s="112">
        <f t="shared" si="477"/>
        <v>-2.7390032695891753</v>
      </c>
    </row>
    <row r="15260" spans="1:14" x14ac:dyDescent="0.25">
      <c r="A15260" s="111" t="s">
        <v>994</v>
      </c>
      <c r="B15260" s="111">
        <f>INDEX(kommuner!C:C,MATCH(_xlfn.NUMBERVALUE(A15260),kommuner!B:B,0))</f>
        <v>5035</v>
      </c>
      <c r="C15260" s="111" t="s">
        <v>127</v>
      </c>
      <c r="D15260" s="111" t="s">
        <v>127</v>
      </c>
      <c r="E15260" s="111" t="s">
        <v>123</v>
      </c>
      <c r="F15260" s="111" t="s">
        <v>172</v>
      </c>
      <c r="G15260" s="111" t="s">
        <v>180</v>
      </c>
      <c r="H15260" s="111" t="s">
        <v>172</v>
      </c>
      <c r="I15260" s="111" t="s">
        <v>180</v>
      </c>
      <c r="J15260" t="str">
        <f t="shared" si="476"/>
        <v>5035SkogOrganisk jordBarskogHøy</v>
      </c>
      <c r="K15260" s="111">
        <v>-2.5184559031994138</v>
      </c>
      <c r="L15260" s="111">
        <v>0.92784825435236762</v>
      </c>
      <c r="M15260" s="111">
        <v>0.46518126042825314</v>
      </c>
      <c r="N15260" s="112">
        <f t="shared" si="477"/>
        <v>-1.1254263884187932</v>
      </c>
    </row>
    <row r="15261" spans="1:14" x14ac:dyDescent="0.25">
      <c r="A15261" s="111" t="s">
        <v>994</v>
      </c>
      <c r="B15261" s="111">
        <f>INDEX(kommuner!C:C,MATCH(_xlfn.NUMBERVALUE(A15261),kommuner!B:B,0))</f>
        <v>5035</v>
      </c>
      <c r="C15261" s="111" t="s">
        <v>127</v>
      </c>
      <c r="D15261" s="111" t="s">
        <v>127</v>
      </c>
      <c r="E15261" s="111" t="s">
        <v>123</v>
      </c>
      <c r="F15261" s="111" t="s">
        <v>172</v>
      </c>
      <c r="G15261" s="111" t="s">
        <v>167</v>
      </c>
      <c r="H15261" s="111" t="s">
        <v>172</v>
      </c>
      <c r="I15261" s="111" t="s">
        <v>167</v>
      </c>
      <c r="J15261" t="str">
        <f t="shared" si="476"/>
        <v>5035SkogOrganisk jordBarskogImpediment</v>
      </c>
      <c r="K15261" s="111">
        <v>-0.17137422385314094</v>
      </c>
      <c r="L15261" s="111">
        <v>0.92784825435236762</v>
      </c>
      <c r="M15261" s="111">
        <v>0.46510463492953991</v>
      </c>
      <c r="N15261" s="112">
        <f t="shared" si="477"/>
        <v>1.2215786654287666</v>
      </c>
    </row>
    <row r="15262" spans="1:14" x14ac:dyDescent="0.25">
      <c r="A15262" s="111" t="s">
        <v>994</v>
      </c>
      <c r="B15262" s="111">
        <f>INDEX(kommuner!C:C,MATCH(_xlfn.NUMBERVALUE(A15262),kommuner!B:B,0))</f>
        <v>5035</v>
      </c>
      <c r="C15262" s="111" t="s">
        <v>127</v>
      </c>
      <c r="D15262" s="111" t="s">
        <v>127</v>
      </c>
      <c r="E15262" s="111" t="s">
        <v>123</v>
      </c>
      <c r="F15262" s="111" t="s">
        <v>172</v>
      </c>
      <c r="G15262" s="111" t="s">
        <v>190</v>
      </c>
      <c r="H15262" s="111" t="s">
        <v>172</v>
      </c>
      <c r="I15262" s="111" t="s">
        <v>190</v>
      </c>
      <c r="J15262" t="str">
        <f t="shared" si="476"/>
        <v>5035SkogOrganisk jordBarskogLav</v>
      </c>
      <c r="K15262" s="111">
        <v>-0.50666953101693391</v>
      </c>
      <c r="L15262" s="111">
        <v>0.92784825435236762</v>
      </c>
      <c r="M15262" s="111">
        <v>0.46510463492953991</v>
      </c>
      <c r="N15262" s="112">
        <f t="shared" si="477"/>
        <v>0.88628335826497362</v>
      </c>
    </row>
    <row r="15263" spans="1:14" x14ac:dyDescent="0.25">
      <c r="A15263" s="111" t="s">
        <v>994</v>
      </c>
      <c r="B15263" s="111">
        <f>INDEX(kommuner!C:C,MATCH(_xlfn.NUMBERVALUE(A15263),kommuner!B:B,0))</f>
        <v>5035</v>
      </c>
      <c r="C15263" s="111" t="s">
        <v>127</v>
      </c>
      <c r="D15263" s="111" t="s">
        <v>127</v>
      </c>
      <c r="E15263" s="111" t="s">
        <v>123</v>
      </c>
      <c r="F15263" s="111" t="s">
        <v>172</v>
      </c>
      <c r="G15263" s="111" t="s">
        <v>173</v>
      </c>
      <c r="H15263" s="111" t="s">
        <v>172</v>
      </c>
      <c r="I15263" s="111" t="s">
        <v>173</v>
      </c>
      <c r="J15263" t="str">
        <f t="shared" si="476"/>
        <v>5035SkogOrganisk jordBarskogMiddels</v>
      </c>
      <c r="K15263" s="111">
        <v>-1.5571490961494638</v>
      </c>
      <c r="L15263" s="111">
        <v>0.92784825435236762</v>
      </c>
      <c r="M15263" s="111">
        <v>0.46518126042825314</v>
      </c>
      <c r="N15263" s="112">
        <f t="shared" si="477"/>
        <v>-0.16411958136884308</v>
      </c>
    </row>
    <row r="15264" spans="1:14" x14ac:dyDescent="0.25">
      <c r="A15264" s="111" t="s">
        <v>994</v>
      </c>
      <c r="B15264" s="111">
        <f>INDEX(kommuner!C:C,MATCH(_xlfn.NUMBERVALUE(A15264),kommuner!B:B,0))</f>
        <v>5035</v>
      </c>
      <c r="C15264" s="111" t="s">
        <v>127</v>
      </c>
      <c r="D15264" s="111" t="s">
        <v>127</v>
      </c>
      <c r="E15264" s="111" t="s">
        <v>123</v>
      </c>
      <c r="F15264" s="111" t="s">
        <v>172</v>
      </c>
      <c r="G15264" s="111" t="s">
        <v>186</v>
      </c>
      <c r="H15264" s="111" t="s">
        <v>172</v>
      </c>
      <c r="I15264" s="111" t="s">
        <v>186</v>
      </c>
      <c r="J15264" t="str">
        <f t="shared" si="476"/>
        <v>5035SkogOrganisk jordBarskogSærs høy</v>
      </c>
      <c r="K15264" s="111">
        <v>2.5548655235722699</v>
      </c>
      <c r="L15264" s="111">
        <v>0.92784825435236762</v>
      </c>
      <c r="M15264" s="111">
        <v>0.46518126042825314</v>
      </c>
      <c r="N15264" s="112">
        <f t="shared" si="477"/>
        <v>3.9478950383528906</v>
      </c>
    </row>
    <row r="15265" spans="1:14" x14ac:dyDescent="0.25">
      <c r="A15265" s="111" t="s">
        <v>994</v>
      </c>
      <c r="B15265" s="111">
        <f>INDEX(kommuner!C:C,MATCH(_xlfn.NUMBERVALUE(A15265),kommuner!B:B,0))</f>
        <v>5035</v>
      </c>
      <c r="C15265" s="111" t="s">
        <v>127</v>
      </c>
      <c r="D15265" s="111" t="s">
        <v>127</v>
      </c>
      <c r="E15265" s="111" t="s">
        <v>123</v>
      </c>
      <c r="F15265" s="111" t="s">
        <v>179</v>
      </c>
      <c r="G15265" s="111" t="s">
        <v>180</v>
      </c>
      <c r="H15265" s="111" t="s">
        <v>179</v>
      </c>
      <c r="I15265" s="111" t="s">
        <v>180</v>
      </c>
      <c r="J15265" t="str">
        <f t="shared" si="476"/>
        <v>5035SkogOrganisk jordBlandingsskogHøy</v>
      </c>
      <c r="K15265" s="111">
        <v>-5.5554344456832343</v>
      </c>
      <c r="L15265" s="111">
        <v>0.92784825435236762</v>
      </c>
      <c r="M15265" s="111">
        <v>0.46510463492953991</v>
      </c>
      <c r="N15265" s="112">
        <f t="shared" si="477"/>
        <v>-4.1624815564013264</v>
      </c>
    </row>
    <row r="15266" spans="1:14" x14ac:dyDescent="0.25">
      <c r="A15266" s="111" t="s">
        <v>994</v>
      </c>
      <c r="B15266" s="111">
        <f>INDEX(kommuner!C:C,MATCH(_xlfn.NUMBERVALUE(A15266),kommuner!B:B,0))</f>
        <v>5035</v>
      </c>
      <c r="C15266" s="111" t="s">
        <v>127</v>
      </c>
      <c r="D15266" s="111" t="s">
        <v>127</v>
      </c>
      <c r="E15266" s="111" t="s">
        <v>123</v>
      </c>
      <c r="F15266" s="111" t="s">
        <v>179</v>
      </c>
      <c r="G15266" s="111" t="s">
        <v>167</v>
      </c>
      <c r="H15266" s="111" t="s">
        <v>179</v>
      </c>
      <c r="I15266" s="111" t="s">
        <v>167</v>
      </c>
      <c r="J15266" t="str">
        <f t="shared" si="476"/>
        <v>5035SkogOrganisk jordBlandingsskogImpediment</v>
      </c>
      <c r="K15266" s="111">
        <v>-0.28586344175800005</v>
      </c>
      <c r="L15266" s="111">
        <v>0.92784825435236762</v>
      </c>
      <c r="M15266" s="111">
        <v>0.46510463492953991</v>
      </c>
      <c r="N15266" s="112">
        <f t="shared" si="477"/>
        <v>1.1070894475239075</v>
      </c>
    </row>
    <row r="15267" spans="1:14" x14ac:dyDescent="0.25">
      <c r="A15267" s="111" t="s">
        <v>994</v>
      </c>
      <c r="B15267" s="111">
        <f>INDEX(kommuner!C:C,MATCH(_xlfn.NUMBERVALUE(A15267),kommuner!B:B,0))</f>
        <v>5035</v>
      </c>
      <c r="C15267" s="111" t="s">
        <v>127</v>
      </c>
      <c r="D15267" s="111" t="s">
        <v>127</v>
      </c>
      <c r="E15267" s="111" t="s">
        <v>123</v>
      </c>
      <c r="F15267" s="111" t="s">
        <v>179</v>
      </c>
      <c r="G15267" s="111" t="s">
        <v>190</v>
      </c>
      <c r="H15267" s="111" t="s">
        <v>179</v>
      </c>
      <c r="I15267" s="111" t="s">
        <v>190</v>
      </c>
      <c r="J15267" t="str">
        <f t="shared" si="476"/>
        <v>5035SkogOrganisk jordBlandingsskogLav</v>
      </c>
      <c r="K15267" s="111">
        <v>-1.2347339377887629</v>
      </c>
      <c r="L15267" s="111">
        <v>0.92784825435236762</v>
      </c>
      <c r="M15267" s="111">
        <v>0.46510463492953991</v>
      </c>
      <c r="N15267" s="112">
        <f t="shared" si="477"/>
        <v>0.15821895149314458</v>
      </c>
    </row>
    <row r="15268" spans="1:14" x14ac:dyDescent="0.25">
      <c r="A15268" s="111" t="s">
        <v>994</v>
      </c>
      <c r="B15268" s="111">
        <f>INDEX(kommuner!C:C,MATCH(_xlfn.NUMBERVALUE(A15268),kommuner!B:B,0))</f>
        <v>5035</v>
      </c>
      <c r="C15268" s="111" t="s">
        <v>127</v>
      </c>
      <c r="D15268" s="111" t="s">
        <v>127</v>
      </c>
      <c r="E15268" s="111" t="s">
        <v>123</v>
      </c>
      <c r="F15268" s="111" t="s">
        <v>179</v>
      </c>
      <c r="G15268" s="111" t="s">
        <v>173</v>
      </c>
      <c r="H15268" s="111" t="s">
        <v>179</v>
      </c>
      <c r="I15268" s="111" t="s">
        <v>173</v>
      </c>
      <c r="J15268" t="str">
        <f t="shared" si="476"/>
        <v>5035SkogOrganisk jordBlandingsskogMiddels</v>
      </c>
      <c r="K15268" s="111">
        <v>-2.4239591752717748</v>
      </c>
      <c r="L15268" s="111">
        <v>0.92784825435236762</v>
      </c>
      <c r="M15268" s="111">
        <v>0.46510463492953991</v>
      </c>
      <c r="N15268" s="112">
        <f t="shared" si="477"/>
        <v>-1.0310062859898674</v>
      </c>
    </row>
    <row r="15269" spans="1:14" x14ac:dyDescent="0.25">
      <c r="A15269" s="111" t="s">
        <v>994</v>
      </c>
      <c r="B15269" s="111">
        <f>INDEX(kommuner!C:C,MATCH(_xlfn.NUMBERVALUE(A15269),kommuner!B:B,0))</f>
        <v>5035</v>
      </c>
      <c r="C15269" s="111" t="s">
        <v>127</v>
      </c>
      <c r="D15269" s="111" t="s">
        <v>127</v>
      </c>
      <c r="E15269" s="111" t="s">
        <v>123</v>
      </c>
      <c r="F15269" s="111" t="s">
        <v>179</v>
      </c>
      <c r="G15269" s="111" t="s">
        <v>186</v>
      </c>
      <c r="H15269" s="111" t="s">
        <v>179</v>
      </c>
      <c r="I15269" s="111" t="s">
        <v>186</v>
      </c>
      <c r="J15269" t="str">
        <f t="shared" si="476"/>
        <v>5035SkogOrganisk jordBlandingsskogSærs høy</v>
      </c>
      <c r="K15269" s="111">
        <v>-1.5726115302258048</v>
      </c>
      <c r="L15269" s="111">
        <v>0.92784825435236762</v>
      </c>
      <c r="M15269" s="111">
        <v>0.46510463492953991</v>
      </c>
      <c r="N15269" s="112">
        <f t="shared" si="477"/>
        <v>-0.17965864094389727</v>
      </c>
    </row>
    <row r="15270" spans="1:14" x14ac:dyDescent="0.25">
      <c r="A15270" s="111" t="s">
        <v>994</v>
      </c>
      <c r="B15270" s="111">
        <f>INDEX(kommuner!C:C,MATCH(_xlfn.NUMBERVALUE(A15270),kommuner!B:B,0))</f>
        <v>5035</v>
      </c>
      <c r="C15270" s="111" t="s">
        <v>127</v>
      </c>
      <c r="D15270" s="111" t="s">
        <v>127</v>
      </c>
      <c r="E15270" s="111" t="s">
        <v>123</v>
      </c>
      <c r="F15270" s="111" t="s">
        <v>185</v>
      </c>
      <c r="G15270" s="111" t="s">
        <v>180</v>
      </c>
      <c r="H15270" s="111" t="s">
        <v>185</v>
      </c>
      <c r="I15270" s="111" t="s">
        <v>180</v>
      </c>
      <c r="J15270" t="str">
        <f t="shared" si="476"/>
        <v>5035SkogOrganisk jordLauvskogHøy</v>
      </c>
      <c r="K15270" s="111">
        <v>-1.9913688882377358</v>
      </c>
      <c r="L15270" s="111">
        <v>0.92784825435236762</v>
      </c>
      <c r="M15270" s="111">
        <v>0.46510463492953991</v>
      </c>
      <c r="N15270" s="112">
        <f t="shared" si="477"/>
        <v>-0.59841599895582831</v>
      </c>
    </row>
    <row r="15271" spans="1:14" x14ac:dyDescent="0.25">
      <c r="A15271" s="111" t="s">
        <v>994</v>
      </c>
      <c r="B15271" s="111">
        <f>INDEX(kommuner!C:C,MATCH(_xlfn.NUMBERVALUE(A15271),kommuner!B:B,0))</f>
        <v>5035</v>
      </c>
      <c r="C15271" s="111" t="s">
        <v>127</v>
      </c>
      <c r="D15271" s="111" t="s">
        <v>127</v>
      </c>
      <c r="E15271" s="111" t="s">
        <v>123</v>
      </c>
      <c r="F15271" s="111" t="s">
        <v>185</v>
      </c>
      <c r="G15271" s="111" t="s">
        <v>167</v>
      </c>
      <c r="H15271" s="111" t="s">
        <v>185</v>
      </c>
      <c r="I15271" s="111" t="s">
        <v>167</v>
      </c>
      <c r="J15271" t="str">
        <f t="shared" si="476"/>
        <v>5035SkogOrganisk jordLauvskogImpediment</v>
      </c>
      <c r="K15271" s="111">
        <v>0.35000626494250675</v>
      </c>
      <c r="L15271" s="111">
        <v>0.92784825435236762</v>
      </c>
      <c r="M15271" s="111">
        <v>0.46510463492953991</v>
      </c>
      <c r="N15271" s="112">
        <f t="shared" si="477"/>
        <v>1.7429591542244141</v>
      </c>
    </row>
    <row r="15272" spans="1:14" x14ac:dyDescent="0.25">
      <c r="A15272" s="111" t="s">
        <v>994</v>
      </c>
      <c r="B15272" s="111">
        <f>INDEX(kommuner!C:C,MATCH(_xlfn.NUMBERVALUE(A15272),kommuner!B:B,0))</f>
        <v>5035</v>
      </c>
      <c r="C15272" s="111" t="s">
        <v>127</v>
      </c>
      <c r="D15272" s="111" t="s">
        <v>127</v>
      </c>
      <c r="E15272" s="111" t="s">
        <v>123</v>
      </c>
      <c r="F15272" s="111" t="s">
        <v>185</v>
      </c>
      <c r="G15272" s="111" t="s">
        <v>190</v>
      </c>
      <c r="H15272" s="111" t="s">
        <v>185</v>
      </c>
      <c r="I15272" s="111" t="s">
        <v>190</v>
      </c>
      <c r="J15272" t="str">
        <f t="shared" si="476"/>
        <v>5035SkogOrganisk jordLauvskogLav</v>
      </c>
      <c r="K15272" s="111">
        <v>1.1144075558526714</v>
      </c>
      <c r="L15272" s="111">
        <v>0.92784825435236762</v>
      </c>
      <c r="M15272" s="111">
        <v>0.46510463492953991</v>
      </c>
      <c r="N15272" s="112">
        <f t="shared" si="477"/>
        <v>2.5073604451345788</v>
      </c>
    </row>
    <row r="15273" spans="1:14" x14ac:dyDescent="0.25">
      <c r="A15273" s="111" t="s">
        <v>994</v>
      </c>
      <c r="B15273" s="111">
        <f>INDEX(kommuner!C:C,MATCH(_xlfn.NUMBERVALUE(A15273),kommuner!B:B,0))</f>
        <v>5035</v>
      </c>
      <c r="C15273" s="111" t="s">
        <v>127</v>
      </c>
      <c r="D15273" s="111" t="s">
        <v>127</v>
      </c>
      <c r="E15273" s="111" t="s">
        <v>123</v>
      </c>
      <c r="F15273" s="111" t="s">
        <v>185</v>
      </c>
      <c r="G15273" s="111" t="s">
        <v>173</v>
      </c>
      <c r="H15273" s="111" t="s">
        <v>185</v>
      </c>
      <c r="I15273" s="111" t="s">
        <v>173</v>
      </c>
      <c r="J15273" t="str">
        <f t="shared" si="476"/>
        <v>5035SkogOrganisk jordLauvskogMiddels</v>
      </c>
      <c r="K15273" s="111">
        <v>-0.62664468270982987</v>
      </c>
      <c r="L15273" s="111">
        <v>0.92784825435236762</v>
      </c>
      <c r="M15273" s="111">
        <v>0.46510463492953991</v>
      </c>
      <c r="N15273" s="112">
        <f t="shared" si="477"/>
        <v>0.76630820657207765</v>
      </c>
    </row>
    <row r="15274" spans="1:14" x14ac:dyDescent="0.25">
      <c r="A15274" s="111" t="s">
        <v>994</v>
      </c>
      <c r="B15274" s="111">
        <f>INDEX(kommuner!C:C,MATCH(_xlfn.NUMBERVALUE(A15274),kommuner!B:B,0))</f>
        <v>5035</v>
      </c>
      <c r="C15274" s="111" t="s">
        <v>127</v>
      </c>
      <c r="D15274" s="111" t="s">
        <v>127</v>
      </c>
      <c r="E15274" s="111" t="s">
        <v>123</v>
      </c>
      <c r="F15274" s="111" t="s">
        <v>185</v>
      </c>
      <c r="G15274" s="111" t="s">
        <v>186</v>
      </c>
      <c r="H15274" s="111" t="s">
        <v>185</v>
      </c>
      <c r="I15274" s="111" t="s">
        <v>186</v>
      </c>
      <c r="J15274" t="str">
        <f t="shared" si="476"/>
        <v>5035SkogOrganisk jordLauvskogSærs høy</v>
      </c>
      <c r="K15274" s="111">
        <v>-1.8997279926091779</v>
      </c>
      <c r="L15274" s="111">
        <v>0.92784825435236762</v>
      </c>
      <c r="M15274" s="111">
        <v>0.46510463492953991</v>
      </c>
      <c r="N15274" s="112">
        <f t="shared" si="477"/>
        <v>-0.50677510332727038</v>
      </c>
    </row>
    <row r="15275" spans="1:14" x14ac:dyDescent="0.25">
      <c r="A15275" s="111" t="s">
        <v>994</v>
      </c>
      <c r="B15275" s="111">
        <f>INDEX(kommuner!C:C,MATCH(_xlfn.NUMBERVALUE(A15275),kommuner!B:B,0))</f>
        <v>5035</v>
      </c>
      <c r="C15275" s="111" t="s">
        <v>83</v>
      </c>
      <c r="D15275" s="111" t="s">
        <v>83</v>
      </c>
      <c r="E15275" s="111" t="s">
        <v>126</v>
      </c>
      <c r="F15275" s="111" t="s">
        <v>139</v>
      </c>
      <c r="G15275" s="111" t="s">
        <v>139</v>
      </c>
      <c r="H15275" s="111" t="s">
        <v>139</v>
      </c>
      <c r="I15275" s="111" t="s">
        <v>139</v>
      </c>
      <c r="J15275" t="str">
        <f t="shared" si="476"/>
        <v>5035Utbygd arealMineraljord</v>
      </c>
      <c r="K15275" s="111">
        <v>-0.30524336409547759</v>
      </c>
      <c r="L15275" s="111">
        <v>0</v>
      </c>
      <c r="M15275" s="111">
        <v>1.303047089454229E-2</v>
      </c>
      <c r="N15275" s="112">
        <f t="shared" si="477"/>
        <v>-0.2922128932009353</v>
      </c>
    </row>
    <row r="15276" spans="1:14" x14ac:dyDescent="0.25">
      <c r="A15276" s="111" t="s">
        <v>994</v>
      </c>
      <c r="B15276" s="111">
        <f>INDEX(kommuner!C:C,MATCH(_xlfn.NUMBERVALUE(A15276),kommuner!B:B,0))</f>
        <v>5035</v>
      </c>
      <c r="C15276" s="111" t="s">
        <v>83</v>
      </c>
      <c r="D15276" s="111" t="s">
        <v>83</v>
      </c>
      <c r="E15276" s="111" t="s">
        <v>123</v>
      </c>
      <c r="F15276" s="111" t="s">
        <v>139</v>
      </c>
      <c r="G15276" s="111" t="s">
        <v>139</v>
      </c>
      <c r="H15276" s="111" t="s">
        <v>139</v>
      </c>
      <c r="I15276" s="111" t="s">
        <v>139</v>
      </c>
      <c r="J15276" t="str">
        <f t="shared" si="476"/>
        <v>5035Utbygd arealOrganisk jord</v>
      </c>
      <c r="K15276" s="111">
        <v>29.011421395201612</v>
      </c>
      <c r="L15276" s="111">
        <v>0</v>
      </c>
      <c r="M15276" s="111">
        <v>1.303047089454229E-2</v>
      </c>
      <c r="N15276" s="112">
        <f t="shared" si="477"/>
        <v>29.024451866096154</v>
      </c>
    </row>
    <row r="15277" spans="1:14" x14ac:dyDescent="0.25">
      <c r="A15277" s="111" t="s">
        <v>994</v>
      </c>
      <c r="B15277" s="111">
        <f>INDEX(kommuner!C:C,MATCH(_xlfn.NUMBERVALUE(A15277),kommuner!B:B,0))</f>
        <v>5035</v>
      </c>
      <c r="C15277" s="111" t="s">
        <v>181</v>
      </c>
      <c r="D15277" s="111" t="s">
        <v>181</v>
      </c>
      <c r="E15277" s="111" t="s">
        <v>123</v>
      </c>
      <c r="F15277" s="111" t="s">
        <v>139</v>
      </c>
      <c r="G15277" s="111" t="s">
        <v>139</v>
      </c>
      <c r="H15277" s="111" t="s">
        <v>139</v>
      </c>
      <c r="I15277" s="111" t="s">
        <v>139</v>
      </c>
      <c r="J15277" t="str">
        <f t="shared" si="476"/>
        <v>5035Vann og myrOrganisk jord</v>
      </c>
      <c r="K15277" s="111">
        <v>-0.29766799726667431</v>
      </c>
      <c r="L15277" s="111">
        <v>0</v>
      </c>
      <c r="M15277" s="111">
        <v>0</v>
      </c>
      <c r="N15277" s="112">
        <f t="shared" si="477"/>
        <v>-0.29766799726667431</v>
      </c>
    </row>
    <row r="15278" spans="1:14" x14ac:dyDescent="0.25">
      <c r="A15278" s="111" t="s">
        <v>995</v>
      </c>
      <c r="B15278" s="111">
        <f>INDEX(kommuner!C:C,MATCH(_xlfn.NUMBERVALUE(A15278),kommuner!B:B,0))</f>
        <v>5036</v>
      </c>
      <c r="C15278" s="111" t="s">
        <v>82</v>
      </c>
      <c r="D15278" s="111" t="s">
        <v>82</v>
      </c>
      <c r="E15278" s="111" t="s">
        <v>126</v>
      </c>
      <c r="F15278" s="111" t="s">
        <v>139</v>
      </c>
      <c r="G15278" s="111" t="s">
        <v>139</v>
      </c>
      <c r="H15278" s="111" t="s">
        <v>139</v>
      </c>
      <c r="I15278" s="111" t="s">
        <v>139</v>
      </c>
      <c r="J15278" t="str">
        <f t="shared" si="476"/>
        <v>5036Annen utmarkMineraljord</v>
      </c>
      <c r="K15278" s="111">
        <v>-7.1122377479755403E-2</v>
      </c>
      <c r="L15278" s="111">
        <v>0</v>
      </c>
      <c r="M15278" s="111">
        <v>0</v>
      </c>
      <c r="N15278" s="112">
        <f t="shared" si="477"/>
        <v>-7.1122377479755403E-2</v>
      </c>
    </row>
    <row r="15279" spans="1:14" x14ac:dyDescent="0.25">
      <c r="A15279" s="111" t="s">
        <v>995</v>
      </c>
      <c r="B15279" s="111">
        <f>INDEX(kommuner!C:C,MATCH(_xlfn.NUMBERVALUE(A15279),kommuner!B:B,0))</f>
        <v>5036</v>
      </c>
      <c r="C15279" s="111" t="s">
        <v>121</v>
      </c>
      <c r="D15279" s="111" t="s">
        <v>121</v>
      </c>
      <c r="E15279" s="111" t="s">
        <v>126</v>
      </c>
      <c r="F15279" s="111" t="s">
        <v>139</v>
      </c>
      <c r="G15279" s="111" t="s">
        <v>139</v>
      </c>
      <c r="H15279" s="111" t="s">
        <v>139</v>
      </c>
      <c r="I15279" s="111" t="s">
        <v>139</v>
      </c>
      <c r="J15279" t="str">
        <f t="shared" si="476"/>
        <v>5036BeiteMineraljord</v>
      </c>
      <c r="K15279" s="111">
        <v>-0.96338340838695502</v>
      </c>
      <c r="L15279" s="111">
        <v>0</v>
      </c>
      <c r="M15279" s="111">
        <v>1.2448711246839999E-7</v>
      </c>
      <c r="N15279" s="112">
        <f t="shared" si="477"/>
        <v>-0.96338328389984251</v>
      </c>
    </row>
    <row r="15280" spans="1:14" x14ac:dyDescent="0.25">
      <c r="A15280" s="111" t="s">
        <v>995</v>
      </c>
      <c r="B15280" s="111">
        <f>INDEX(kommuner!C:C,MATCH(_xlfn.NUMBERVALUE(A15280),kommuner!B:B,0))</f>
        <v>5036</v>
      </c>
      <c r="C15280" s="111" t="s">
        <v>121</v>
      </c>
      <c r="D15280" s="111" t="s">
        <v>121</v>
      </c>
      <c r="E15280" s="111" t="s">
        <v>123</v>
      </c>
      <c r="F15280" s="111" t="s">
        <v>139</v>
      </c>
      <c r="G15280" s="111" t="s">
        <v>139</v>
      </c>
      <c r="H15280" s="111" t="s">
        <v>139</v>
      </c>
      <c r="I15280" s="111" t="s">
        <v>139</v>
      </c>
      <c r="J15280" t="str">
        <f t="shared" si="476"/>
        <v>5036BeiteOrganisk jord</v>
      </c>
      <c r="K15280" s="111">
        <v>12.077525935985037</v>
      </c>
      <c r="L15280" s="111">
        <v>1.6412500000000001</v>
      </c>
      <c r="M15280" s="111">
        <v>0</v>
      </c>
      <c r="N15280" s="112">
        <f t="shared" si="477"/>
        <v>13.718775935985036</v>
      </c>
    </row>
    <row r="15281" spans="1:14" x14ac:dyDescent="0.25">
      <c r="A15281" s="111" t="s">
        <v>995</v>
      </c>
      <c r="B15281" s="111">
        <f>INDEX(kommuner!C:C,MATCH(_xlfn.NUMBERVALUE(A15281),kommuner!B:B,0))</f>
        <v>5036</v>
      </c>
      <c r="C15281" s="111" t="s">
        <v>84</v>
      </c>
      <c r="D15281" s="111" t="s">
        <v>84</v>
      </c>
      <c r="E15281" s="111" t="s">
        <v>126</v>
      </c>
      <c r="F15281" s="111" t="s">
        <v>139</v>
      </c>
      <c r="G15281" s="111" t="s">
        <v>139</v>
      </c>
      <c r="H15281" s="111" t="s">
        <v>139</v>
      </c>
      <c r="I15281" s="111" t="s">
        <v>139</v>
      </c>
      <c r="J15281" t="str">
        <f t="shared" si="476"/>
        <v>5036Dyrket markMineraljord</v>
      </c>
      <c r="K15281" s="111">
        <v>-0.16071115197201225</v>
      </c>
      <c r="L15281" s="111">
        <v>0</v>
      </c>
      <c r="M15281" s="111">
        <v>0</v>
      </c>
      <c r="N15281" s="112">
        <f t="shared" si="477"/>
        <v>-0.16071115197201225</v>
      </c>
    </row>
    <row r="15282" spans="1:14" x14ac:dyDescent="0.25">
      <c r="A15282" s="111" t="s">
        <v>995</v>
      </c>
      <c r="B15282" s="111">
        <f>INDEX(kommuner!C:C,MATCH(_xlfn.NUMBERVALUE(A15282),kommuner!B:B,0))</f>
        <v>5036</v>
      </c>
      <c r="C15282" s="111" t="s">
        <v>84</v>
      </c>
      <c r="D15282" s="111" t="s">
        <v>84</v>
      </c>
      <c r="E15282" s="111" t="s">
        <v>123</v>
      </c>
      <c r="F15282" s="111" t="s">
        <v>139</v>
      </c>
      <c r="G15282" s="111" t="s">
        <v>139</v>
      </c>
      <c r="H15282" s="111" t="s">
        <v>139</v>
      </c>
      <c r="I15282" s="111" t="s">
        <v>139</v>
      </c>
      <c r="J15282" t="str">
        <f t="shared" si="476"/>
        <v>5036Dyrket markOrganisk jord</v>
      </c>
      <c r="K15282" s="111">
        <v>28.726149366675592</v>
      </c>
      <c r="L15282" s="111">
        <v>1.45625</v>
      </c>
      <c r="M15282" s="111">
        <v>0</v>
      </c>
      <c r="N15282" s="112">
        <f t="shared" si="477"/>
        <v>30.182399366675593</v>
      </c>
    </row>
    <row r="15283" spans="1:14" x14ac:dyDescent="0.25">
      <c r="A15283" s="111" t="s">
        <v>995</v>
      </c>
      <c r="B15283" s="111">
        <f>INDEX(kommuner!C:C,MATCH(_xlfn.NUMBERVALUE(A15283),kommuner!B:B,0))</f>
        <v>5036</v>
      </c>
      <c r="C15283" s="111" t="s">
        <v>127</v>
      </c>
      <c r="D15283" s="111" t="s">
        <v>127</v>
      </c>
      <c r="E15283" s="111" t="s">
        <v>126</v>
      </c>
      <c r="F15283" s="111" t="s">
        <v>172</v>
      </c>
      <c r="G15283" s="111" t="s">
        <v>180</v>
      </c>
      <c r="H15283" s="111" t="s">
        <v>172</v>
      </c>
      <c r="I15283" s="111" t="s">
        <v>180</v>
      </c>
      <c r="J15283" t="str">
        <f t="shared" si="476"/>
        <v>5036SkogMineraljordBarskogHøy</v>
      </c>
      <c r="K15283" s="111">
        <v>-6.422849649670499</v>
      </c>
      <c r="L15283" s="111">
        <v>0.85306406685236758</v>
      </c>
      <c r="M15283" s="111">
        <v>6.4056614999681585E-2</v>
      </c>
      <c r="N15283" s="112">
        <f t="shared" si="477"/>
        <v>-5.5057289678184498</v>
      </c>
    </row>
    <row r="15284" spans="1:14" x14ac:dyDescent="0.25">
      <c r="A15284" s="111" t="s">
        <v>995</v>
      </c>
      <c r="B15284" s="111">
        <f>INDEX(kommuner!C:C,MATCH(_xlfn.NUMBERVALUE(A15284),kommuner!B:B,0))</f>
        <v>5036</v>
      </c>
      <c r="C15284" s="111" t="s">
        <v>127</v>
      </c>
      <c r="D15284" s="111" t="s">
        <v>127</v>
      </c>
      <c r="E15284" s="111" t="s">
        <v>126</v>
      </c>
      <c r="F15284" s="111" t="s">
        <v>172</v>
      </c>
      <c r="G15284" s="111" t="s">
        <v>167</v>
      </c>
      <c r="H15284" s="111" t="s">
        <v>172</v>
      </c>
      <c r="I15284" s="111" t="s">
        <v>167</v>
      </c>
      <c r="J15284" t="str">
        <f t="shared" si="476"/>
        <v>5036SkogMineraljordBarskogImpediment</v>
      </c>
      <c r="K15284" s="111">
        <v>-0.94873102042732593</v>
      </c>
      <c r="L15284" s="111">
        <v>0.85306406685236758</v>
      </c>
      <c r="M15284" s="111">
        <v>6.3979989500968365E-2</v>
      </c>
      <c r="N15284" s="112">
        <f t="shared" si="477"/>
        <v>-3.1686964073989993E-2</v>
      </c>
    </row>
    <row r="15285" spans="1:14" x14ac:dyDescent="0.25">
      <c r="A15285" s="111" t="s">
        <v>995</v>
      </c>
      <c r="B15285" s="111">
        <f>INDEX(kommuner!C:C,MATCH(_xlfn.NUMBERVALUE(A15285),kommuner!B:B,0))</f>
        <v>5036</v>
      </c>
      <c r="C15285" s="111" t="s">
        <v>127</v>
      </c>
      <c r="D15285" s="111" t="s">
        <v>127</v>
      </c>
      <c r="E15285" s="111" t="s">
        <v>126</v>
      </c>
      <c r="F15285" s="111" t="s">
        <v>172</v>
      </c>
      <c r="G15285" s="111" t="s">
        <v>190</v>
      </c>
      <c r="H15285" s="111" t="s">
        <v>172</v>
      </c>
      <c r="I15285" s="111" t="s">
        <v>190</v>
      </c>
      <c r="J15285" t="str">
        <f t="shared" si="476"/>
        <v>5036SkogMineraljordBarskogLav</v>
      </c>
      <c r="K15285" s="111">
        <v>-0.862084627791601</v>
      </c>
      <c r="L15285" s="111">
        <v>0.85306406685236758</v>
      </c>
      <c r="M15285" s="111">
        <v>6.3979989500968365E-2</v>
      </c>
      <c r="N15285" s="112">
        <f t="shared" si="477"/>
        <v>5.4959428561734941E-2</v>
      </c>
    </row>
    <row r="15286" spans="1:14" x14ac:dyDescent="0.25">
      <c r="A15286" s="111" t="s">
        <v>995</v>
      </c>
      <c r="B15286" s="111">
        <f>INDEX(kommuner!C:C,MATCH(_xlfn.NUMBERVALUE(A15286),kommuner!B:B,0))</f>
        <v>5036</v>
      </c>
      <c r="C15286" s="111" t="s">
        <v>127</v>
      </c>
      <c r="D15286" s="111" t="s">
        <v>127</v>
      </c>
      <c r="E15286" s="111" t="s">
        <v>126</v>
      </c>
      <c r="F15286" s="111" t="s">
        <v>172</v>
      </c>
      <c r="G15286" s="111" t="s">
        <v>173</v>
      </c>
      <c r="H15286" s="111" t="s">
        <v>172</v>
      </c>
      <c r="I15286" s="111" t="s">
        <v>173</v>
      </c>
      <c r="J15286" t="str">
        <f t="shared" si="476"/>
        <v>5036SkogMineraljordBarskogMiddels</v>
      </c>
      <c r="K15286" s="111">
        <v>-3.6406993276041288</v>
      </c>
      <c r="L15286" s="111">
        <v>0.85306406685236758</v>
      </c>
      <c r="M15286" s="111">
        <v>6.4056614999681585E-2</v>
      </c>
      <c r="N15286" s="112">
        <f t="shared" si="477"/>
        <v>-2.7235786457520796</v>
      </c>
    </row>
    <row r="15287" spans="1:14" x14ac:dyDescent="0.25">
      <c r="A15287" s="111" t="s">
        <v>995</v>
      </c>
      <c r="B15287" s="111">
        <f>INDEX(kommuner!C:C,MATCH(_xlfn.NUMBERVALUE(A15287),kommuner!B:B,0))</f>
        <v>5036</v>
      </c>
      <c r="C15287" s="111" t="s">
        <v>127</v>
      </c>
      <c r="D15287" s="111" t="s">
        <v>127</v>
      </c>
      <c r="E15287" s="111" t="s">
        <v>126</v>
      </c>
      <c r="F15287" s="111" t="s">
        <v>172</v>
      </c>
      <c r="G15287" s="111" t="s">
        <v>186</v>
      </c>
      <c r="H15287" s="111" t="s">
        <v>172</v>
      </c>
      <c r="I15287" s="111" t="s">
        <v>186</v>
      </c>
      <c r="J15287" t="str">
        <f t="shared" si="476"/>
        <v>5036SkogMineraljordBarskogSærs høy</v>
      </c>
      <c r="K15287" s="111">
        <v>0.12072674540874306</v>
      </c>
      <c r="L15287" s="111">
        <v>0.85306406685236758</v>
      </c>
      <c r="M15287" s="111">
        <v>6.4056614999681585E-2</v>
      </c>
      <c r="N15287" s="112">
        <f t="shared" si="477"/>
        <v>1.0378474272607923</v>
      </c>
    </row>
    <row r="15288" spans="1:14" x14ac:dyDescent="0.25">
      <c r="A15288" s="111" t="s">
        <v>995</v>
      </c>
      <c r="B15288" s="111">
        <f>INDEX(kommuner!C:C,MATCH(_xlfn.NUMBERVALUE(A15288),kommuner!B:B,0))</f>
        <v>5036</v>
      </c>
      <c r="C15288" s="111" t="s">
        <v>127</v>
      </c>
      <c r="D15288" s="111" t="s">
        <v>127</v>
      </c>
      <c r="E15288" s="111" t="s">
        <v>126</v>
      </c>
      <c r="F15288" s="111" t="s">
        <v>179</v>
      </c>
      <c r="G15288" s="111" t="s">
        <v>180</v>
      </c>
      <c r="H15288" s="111" t="s">
        <v>179</v>
      </c>
      <c r="I15288" s="111" t="s">
        <v>180</v>
      </c>
      <c r="J15288" t="str">
        <f t="shared" si="476"/>
        <v>5036SkogMineraljordBlandingsskogHøy</v>
      </c>
      <c r="K15288" s="111">
        <v>-7.1939050909469406</v>
      </c>
      <c r="L15288" s="111">
        <v>0.85306406685236758</v>
      </c>
      <c r="M15288" s="111">
        <v>6.3979989500968365E-2</v>
      </c>
      <c r="N15288" s="112">
        <f t="shared" si="477"/>
        <v>-6.2768610345936047</v>
      </c>
    </row>
    <row r="15289" spans="1:14" x14ac:dyDescent="0.25">
      <c r="A15289" s="111" t="s">
        <v>995</v>
      </c>
      <c r="B15289" s="111">
        <f>INDEX(kommuner!C:C,MATCH(_xlfn.NUMBERVALUE(A15289),kommuner!B:B,0))</f>
        <v>5036</v>
      </c>
      <c r="C15289" s="111" t="s">
        <v>127</v>
      </c>
      <c r="D15289" s="111" t="s">
        <v>127</v>
      </c>
      <c r="E15289" s="111" t="s">
        <v>126</v>
      </c>
      <c r="F15289" s="111" t="s">
        <v>179</v>
      </c>
      <c r="G15289" s="111" t="s">
        <v>167</v>
      </c>
      <c r="H15289" s="111" t="s">
        <v>179</v>
      </c>
      <c r="I15289" s="111" t="s">
        <v>167</v>
      </c>
      <c r="J15289" t="str">
        <f t="shared" si="476"/>
        <v>5036SkogMineraljordBlandingsskogImpediment</v>
      </c>
      <c r="K15289" s="111">
        <v>-1.0519587113170448</v>
      </c>
      <c r="L15289" s="111">
        <v>0.85306406685236758</v>
      </c>
      <c r="M15289" s="111">
        <v>6.3979989500968365E-2</v>
      </c>
      <c r="N15289" s="112">
        <f t="shared" si="477"/>
        <v>-0.13491465496370883</v>
      </c>
    </row>
    <row r="15290" spans="1:14" x14ac:dyDescent="0.25">
      <c r="A15290" s="111" t="s">
        <v>995</v>
      </c>
      <c r="B15290" s="111">
        <f>INDEX(kommuner!C:C,MATCH(_xlfn.NUMBERVALUE(A15290),kommuner!B:B,0))</f>
        <v>5036</v>
      </c>
      <c r="C15290" s="111" t="s">
        <v>127</v>
      </c>
      <c r="D15290" s="111" t="s">
        <v>127</v>
      </c>
      <c r="E15290" s="111" t="s">
        <v>126</v>
      </c>
      <c r="F15290" s="111" t="s">
        <v>179</v>
      </c>
      <c r="G15290" s="111" t="s">
        <v>190</v>
      </c>
      <c r="H15290" s="111" t="s">
        <v>179</v>
      </c>
      <c r="I15290" s="111" t="s">
        <v>190</v>
      </c>
      <c r="J15290" t="str">
        <f t="shared" si="476"/>
        <v>5036SkogMineraljordBlandingsskogLav</v>
      </c>
      <c r="K15290" s="111">
        <v>-1.7812179955424279</v>
      </c>
      <c r="L15290" s="111">
        <v>0.85306406685236758</v>
      </c>
      <c r="M15290" s="111">
        <v>6.3979989500968365E-2</v>
      </c>
      <c r="N15290" s="112">
        <f t="shared" si="477"/>
        <v>-0.86417393918909191</v>
      </c>
    </row>
    <row r="15291" spans="1:14" x14ac:dyDescent="0.25">
      <c r="A15291" s="111" t="s">
        <v>995</v>
      </c>
      <c r="B15291" s="111">
        <f>INDEX(kommuner!C:C,MATCH(_xlfn.NUMBERVALUE(A15291),kommuner!B:B,0))</f>
        <v>5036</v>
      </c>
      <c r="C15291" s="111" t="s">
        <v>127</v>
      </c>
      <c r="D15291" s="111" t="s">
        <v>127</v>
      </c>
      <c r="E15291" s="111" t="s">
        <v>126</v>
      </c>
      <c r="F15291" s="111" t="s">
        <v>179</v>
      </c>
      <c r="G15291" s="111" t="s">
        <v>173</v>
      </c>
      <c r="H15291" s="111" t="s">
        <v>179</v>
      </c>
      <c r="I15291" s="111" t="s">
        <v>173</v>
      </c>
      <c r="J15291" t="str">
        <f t="shared" si="476"/>
        <v>5036SkogMineraljordBlandingsskogMiddels</v>
      </c>
      <c r="K15291" s="111">
        <v>-3.4741824145851954</v>
      </c>
      <c r="L15291" s="111">
        <v>0.85306406685236758</v>
      </c>
      <c r="M15291" s="111">
        <v>6.3979989500968365E-2</v>
      </c>
      <c r="N15291" s="112">
        <f t="shared" si="477"/>
        <v>-2.5571383582318594</v>
      </c>
    </row>
    <row r="15292" spans="1:14" x14ac:dyDescent="0.25">
      <c r="A15292" s="111" t="s">
        <v>995</v>
      </c>
      <c r="B15292" s="111">
        <f>INDEX(kommuner!C:C,MATCH(_xlfn.NUMBERVALUE(A15292),kommuner!B:B,0))</f>
        <v>5036</v>
      </c>
      <c r="C15292" s="111" t="s">
        <v>127</v>
      </c>
      <c r="D15292" s="111" t="s">
        <v>127</v>
      </c>
      <c r="E15292" s="111" t="s">
        <v>126</v>
      </c>
      <c r="F15292" s="111" t="s">
        <v>179</v>
      </c>
      <c r="G15292" s="111" t="s">
        <v>186</v>
      </c>
      <c r="H15292" s="111" t="s">
        <v>179</v>
      </c>
      <c r="I15292" s="111" t="s">
        <v>186</v>
      </c>
      <c r="J15292" t="str">
        <f t="shared" si="476"/>
        <v>5036SkogMineraljordBlandingsskogSærs høy</v>
      </c>
      <c r="K15292" s="111">
        <v>-2.9395925245326562</v>
      </c>
      <c r="L15292" s="111">
        <v>0.85306406685236758</v>
      </c>
      <c r="M15292" s="111">
        <v>6.3979989500968365E-2</v>
      </c>
      <c r="N15292" s="112">
        <f t="shared" si="477"/>
        <v>-2.0225484681793202</v>
      </c>
    </row>
    <row r="15293" spans="1:14" x14ac:dyDescent="0.25">
      <c r="A15293" s="111" t="s">
        <v>995</v>
      </c>
      <c r="B15293" s="111">
        <f>INDEX(kommuner!C:C,MATCH(_xlfn.NUMBERVALUE(A15293),kommuner!B:B,0))</f>
        <v>5036</v>
      </c>
      <c r="C15293" s="111" t="s">
        <v>127</v>
      </c>
      <c r="D15293" s="111" t="s">
        <v>127</v>
      </c>
      <c r="E15293" s="111" t="s">
        <v>126</v>
      </c>
      <c r="F15293" s="111" t="s">
        <v>185</v>
      </c>
      <c r="G15293" s="111" t="s">
        <v>180</v>
      </c>
      <c r="H15293" s="111" t="s">
        <v>185</v>
      </c>
      <c r="I15293" s="111" t="s">
        <v>180</v>
      </c>
      <c r="J15293" t="str">
        <f t="shared" si="476"/>
        <v>5036SkogMineraljordLauvskogHøy</v>
      </c>
      <c r="K15293" s="111">
        <v>-3.9961118073383664</v>
      </c>
      <c r="L15293" s="111">
        <v>0.85306406685236758</v>
      </c>
      <c r="M15293" s="111">
        <v>6.3979989500968365E-2</v>
      </c>
      <c r="N15293" s="112">
        <f t="shared" si="477"/>
        <v>-3.0790677509850304</v>
      </c>
    </row>
    <row r="15294" spans="1:14" x14ac:dyDescent="0.25">
      <c r="A15294" s="111" t="s">
        <v>995</v>
      </c>
      <c r="B15294" s="111">
        <f>INDEX(kommuner!C:C,MATCH(_xlfn.NUMBERVALUE(A15294),kommuner!B:B,0))</f>
        <v>5036</v>
      </c>
      <c r="C15294" s="111" t="s">
        <v>127</v>
      </c>
      <c r="D15294" s="111" t="s">
        <v>127</v>
      </c>
      <c r="E15294" s="111" t="s">
        <v>126</v>
      </c>
      <c r="F15294" s="111" t="s">
        <v>185</v>
      </c>
      <c r="G15294" s="111" t="s">
        <v>167</v>
      </c>
      <c r="H15294" s="111" t="s">
        <v>185</v>
      </c>
      <c r="I15294" s="111" t="s">
        <v>167</v>
      </c>
      <c r="J15294" t="str">
        <f t="shared" si="476"/>
        <v>5036SkogMineraljordLauvskogImpediment</v>
      </c>
      <c r="K15294" s="111">
        <v>-1.0417316356348201</v>
      </c>
      <c r="L15294" s="111">
        <v>0.85306406685236758</v>
      </c>
      <c r="M15294" s="111">
        <v>6.3979989500968365E-2</v>
      </c>
      <c r="N15294" s="112">
        <f t="shared" si="477"/>
        <v>-0.12468757928148413</v>
      </c>
    </row>
    <row r="15295" spans="1:14" x14ac:dyDescent="0.25">
      <c r="A15295" s="111" t="s">
        <v>995</v>
      </c>
      <c r="B15295" s="111">
        <f>INDEX(kommuner!C:C,MATCH(_xlfn.NUMBERVALUE(A15295),kommuner!B:B,0))</f>
        <v>5036</v>
      </c>
      <c r="C15295" s="111" t="s">
        <v>127</v>
      </c>
      <c r="D15295" s="111" t="s">
        <v>127</v>
      </c>
      <c r="E15295" s="111" t="s">
        <v>126</v>
      </c>
      <c r="F15295" s="111" t="s">
        <v>185</v>
      </c>
      <c r="G15295" s="111" t="s">
        <v>190</v>
      </c>
      <c r="H15295" s="111" t="s">
        <v>185</v>
      </c>
      <c r="I15295" s="111" t="s">
        <v>190</v>
      </c>
      <c r="J15295" t="str">
        <f t="shared" si="476"/>
        <v>5036SkogMineraljordLauvskogLav</v>
      </c>
      <c r="K15295" s="111">
        <v>-8.9748170935426599E-2</v>
      </c>
      <c r="L15295" s="111">
        <v>0.85306406685236758</v>
      </c>
      <c r="M15295" s="111">
        <v>6.3979989500968365E-2</v>
      </c>
      <c r="N15295" s="112">
        <f t="shared" si="477"/>
        <v>0.82729588541790933</v>
      </c>
    </row>
    <row r="15296" spans="1:14" x14ac:dyDescent="0.25">
      <c r="A15296" s="111" t="s">
        <v>995</v>
      </c>
      <c r="B15296" s="111">
        <f>INDEX(kommuner!C:C,MATCH(_xlfn.NUMBERVALUE(A15296),kommuner!B:B,0))</f>
        <v>5036</v>
      </c>
      <c r="C15296" s="111" t="s">
        <v>127</v>
      </c>
      <c r="D15296" s="111" t="s">
        <v>127</v>
      </c>
      <c r="E15296" s="111" t="s">
        <v>126</v>
      </c>
      <c r="F15296" s="111" t="s">
        <v>185</v>
      </c>
      <c r="G15296" s="111" t="s">
        <v>173</v>
      </c>
      <c r="H15296" s="111" t="s">
        <v>185</v>
      </c>
      <c r="I15296" s="111" t="s">
        <v>173</v>
      </c>
      <c r="J15296" t="str">
        <f t="shared" si="476"/>
        <v>5036SkogMineraljordLauvskogMiddels</v>
      </c>
      <c r="K15296" s="111">
        <v>-2.4407766010203638</v>
      </c>
      <c r="L15296" s="111">
        <v>0.85306406685236758</v>
      </c>
      <c r="M15296" s="111">
        <v>6.3979989500968365E-2</v>
      </c>
      <c r="N15296" s="112">
        <f t="shared" si="477"/>
        <v>-1.523732544667028</v>
      </c>
    </row>
    <row r="15297" spans="1:14" x14ac:dyDescent="0.25">
      <c r="A15297" s="111" t="s">
        <v>995</v>
      </c>
      <c r="B15297" s="111">
        <f>INDEX(kommuner!C:C,MATCH(_xlfn.NUMBERVALUE(A15297),kommuner!B:B,0))</f>
        <v>5036</v>
      </c>
      <c r="C15297" s="111" t="s">
        <v>127</v>
      </c>
      <c r="D15297" s="111" t="s">
        <v>127</v>
      </c>
      <c r="E15297" s="111" t="s">
        <v>126</v>
      </c>
      <c r="F15297" s="111" t="s">
        <v>185</v>
      </c>
      <c r="G15297" s="111" t="s">
        <v>186</v>
      </c>
      <c r="H15297" s="111" t="s">
        <v>185</v>
      </c>
      <c r="I15297" s="111" t="s">
        <v>186</v>
      </c>
      <c r="J15297" t="str">
        <f t="shared" si="476"/>
        <v>5036SkogMineraljordLauvskogSærs høy</v>
      </c>
      <c r="K15297" s="111">
        <v>-3.6560473259425113</v>
      </c>
      <c r="L15297" s="111">
        <v>0.85306406685236758</v>
      </c>
      <c r="M15297" s="111">
        <v>6.3979989500968365E-2</v>
      </c>
      <c r="N15297" s="112">
        <f t="shared" si="477"/>
        <v>-2.7390032695891753</v>
      </c>
    </row>
    <row r="15298" spans="1:14" x14ac:dyDescent="0.25">
      <c r="A15298" s="111" t="s">
        <v>995</v>
      </c>
      <c r="B15298" s="111">
        <f>INDEX(kommuner!C:C,MATCH(_xlfn.NUMBERVALUE(A15298),kommuner!B:B,0))</f>
        <v>5036</v>
      </c>
      <c r="C15298" s="111" t="s">
        <v>127</v>
      </c>
      <c r="D15298" s="111" t="s">
        <v>127</v>
      </c>
      <c r="E15298" s="111" t="s">
        <v>123</v>
      </c>
      <c r="F15298" s="111" t="s">
        <v>172</v>
      </c>
      <c r="G15298" s="111" t="s">
        <v>180</v>
      </c>
      <c r="H15298" s="111" t="s">
        <v>172</v>
      </c>
      <c r="I15298" s="111" t="s">
        <v>180</v>
      </c>
      <c r="J15298" t="str">
        <f t="shared" si="476"/>
        <v>5036SkogOrganisk jordBarskogHøy</v>
      </c>
      <c r="K15298" s="111">
        <v>-2.5184559031994138</v>
      </c>
      <c r="L15298" s="111">
        <v>0.92784825435236762</v>
      </c>
      <c r="M15298" s="111">
        <v>0.46518126042825314</v>
      </c>
      <c r="N15298" s="112">
        <f t="shared" si="477"/>
        <v>-1.1254263884187932</v>
      </c>
    </row>
    <row r="15299" spans="1:14" x14ac:dyDescent="0.25">
      <c r="A15299" s="111" t="s">
        <v>995</v>
      </c>
      <c r="B15299" s="111">
        <f>INDEX(kommuner!C:C,MATCH(_xlfn.NUMBERVALUE(A15299),kommuner!B:B,0))</f>
        <v>5036</v>
      </c>
      <c r="C15299" s="111" t="s">
        <v>127</v>
      </c>
      <c r="D15299" s="111" t="s">
        <v>127</v>
      </c>
      <c r="E15299" s="111" t="s">
        <v>123</v>
      </c>
      <c r="F15299" s="111" t="s">
        <v>172</v>
      </c>
      <c r="G15299" s="111" t="s">
        <v>167</v>
      </c>
      <c r="H15299" s="111" t="s">
        <v>172</v>
      </c>
      <c r="I15299" s="111" t="s">
        <v>167</v>
      </c>
      <c r="J15299" t="str">
        <f t="shared" ref="J15299:J15362" si="478">B15299&amp;C15299&amp;E15299&amp;IF(C15299="Skog",F15299&amp;G15299,"")</f>
        <v>5036SkogOrganisk jordBarskogImpediment</v>
      </c>
      <c r="K15299" s="111">
        <v>-0.17137422385314094</v>
      </c>
      <c r="L15299" s="111">
        <v>0.92784825435236762</v>
      </c>
      <c r="M15299" s="111">
        <v>0.46510463492953991</v>
      </c>
      <c r="N15299" s="112">
        <f t="shared" ref="N15299:N15362" si="479">SUM(K15299:M15299)</f>
        <v>1.2215786654287666</v>
      </c>
    </row>
    <row r="15300" spans="1:14" x14ac:dyDescent="0.25">
      <c r="A15300" s="111" t="s">
        <v>995</v>
      </c>
      <c r="B15300" s="111">
        <f>INDEX(kommuner!C:C,MATCH(_xlfn.NUMBERVALUE(A15300),kommuner!B:B,0))</f>
        <v>5036</v>
      </c>
      <c r="C15300" s="111" t="s">
        <v>127</v>
      </c>
      <c r="D15300" s="111" t="s">
        <v>127</v>
      </c>
      <c r="E15300" s="111" t="s">
        <v>123</v>
      </c>
      <c r="F15300" s="111" t="s">
        <v>172</v>
      </c>
      <c r="G15300" s="111" t="s">
        <v>190</v>
      </c>
      <c r="H15300" s="111" t="s">
        <v>172</v>
      </c>
      <c r="I15300" s="111" t="s">
        <v>190</v>
      </c>
      <c r="J15300" t="str">
        <f t="shared" si="478"/>
        <v>5036SkogOrganisk jordBarskogLav</v>
      </c>
      <c r="K15300" s="111">
        <v>-0.50666953101693391</v>
      </c>
      <c r="L15300" s="111">
        <v>0.92784825435236762</v>
      </c>
      <c r="M15300" s="111">
        <v>0.46510463492953991</v>
      </c>
      <c r="N15300" s="112">
        <f t="shared" si="479"/>
        <v>0.88628335826497362</v>
      </c>
    </row>
    <row r="15301" spans="1:14" x14ac:dyDescent="0.25">
      <c r="A15301" s="111" t="s">
        <v>995</v>
      </c>
      <c r="B15301" s="111">
        <f>INDEX(kommuner!C:C,MATCH(_xlfn.NUMBERVALUE(A15301),kommuner!B:B,0))</f>
        <v>5036</v>
      </c>
      <c r="C15301" s="111" t="s">
        <v>127</v>
      </c>
      <c r="D15301" s="111" t="s">
        <v>127</v>
      </c>
      <c r="E15301" s="111" t="s">
        <v>123</v>
      </c>
      <c r="F15301" s="111" t="s">
        <v>172</v>
      </c>
      <c r="G15301" s="111" t="s">
        <v>173</v>
      </c>
      <c r="H15301" s="111" t="s">
        <v>172</v>
      </c>
      <c r="I15301" s="111" t="s">
        <v>173</v>
      </c>
      <c r="J15301" t="str">
        <f t="shared" si="478"/>
        <v>5036SkogOrganisk jordBarskogMiddels</v>
      </c>
      <c r="K15301" s="111">
        <v>-1.5571490961494638</v>
      </c>
      <c r="L15301" s="111">
        <v>0.92784825435236762</v>
      </c>
      <c r="M15301" s="111">
        <v>0.46518126042825314</v>
      </c>
      <c r="N15301" s="112">
        <f t="shared" si="479"/>
        <v>-0.16411958136884308</v>
      </c>
    </row>
    <row r="15302" spans="1:14" x14ac:dyDescent="0.25">
      <c r="A15302" s="111" t="s">
        <v>995</v>
      </c>
      <c r="B15302" s="111">
        <f>INDEX(kommuner!C:C,MATCH(_xlfn.NUMBERVALUE(A15302),kommuner!B:B,0))</f>
        <v>5036</v>
      </c>
      <c r="C15302" s="111" t="s">
        <v>127</v>
      </c>
      <c r="D15302" s="111" t="s">
        <v>127</v>
      </c>
      <c r="E15302" s="111" t="s">
        <v>123</v>
      </c>
      <c r="F15302" s="111" t="s">
        <v>172</v>
      </c>
      <c r="G15302" s="111" t="s">
        <v>186</v>
      </c>
      <c r="H15302" s="111" t="s">
        <v>172</v>
      </c>
      <c r="I15302" s="111" t="s">
        <v>186</v>
      </c>
      <c r="J15302" t="str">
        <f t="shared" si="478"/>
        <v>5036SkogOrganisk jordBarskogSærs høy</v>
      </c>
      <c r="K15302" s="111">
        <v>2.5548655235722699</v>
      </c>
      <c r="L15302" s="111">
        <v>0.92784825435236762</v>
      </c>
      <c r="M15302" s="111">
        <v>0.46518126042825314</v>
      </c>
      <c r="N15302" s="112">
        <f t="shared" si="479"/>
        <v>3.9478950383528906</v>
      </c>
    </row>
    <row r="15303" spans="1:14" x14ac:dyDescent="0.25">
      <c r="A15303" s="111" t="s">
        <v>995</v>
      </c>
      <c r="B15303" s="111">
        <f>INDEX(kommuner!C:C,MATCH(_xlfn.NUMBERVALUE(A15303),kommuner!B:B,0))</f>
        <v>5036</v>
      </c>
      <c r="C15303" s="111" t="s">
        <v>127</v>
      </c>
      <c r="D15303" s="111" t="s">
        <v>127</v>
      </c>
      <c r="E15303" s="111" t="s">
        <v>123</v>
      </c>
      <c r="F15303" s="111" t="s">
        <v>179</v>
      </c>
      <c r="G15303" s="111" t="s">
        <v>180</v>
      </c>
      <c r="H15303" s="111" t="s">
        <v>179</v>
      </c>
      <c r="I15303" s="111" t="s">
        <v>180</v>
      </c>
      <c r="J15303" t="str">
        <f t="shared" si="478"/>
        <v>5036SkogOrganisk jordBlandingsskogHøy</v>
      </c>
      <c r="K15303" s="111">
        <v>-5.5554344456832343</v>
      </c>
      <c r="L15303" s="111">
        <v>0.92784825435236762</v>
      </c>
      <c r="M15303" s="111">
        <v>0.46510463492953991</v>
      </c>
      <c r="N15303" s="112">
        <f t="shared" si="479"/>
        <v>-4.1624815564013264</v>
      </c>
    </row>
    <row r="15304" spans="1:14" x14ac:dyDescent="0.25">
      <c r="A15304" s="111" t="s">
        <v>995</v>
      </c>
      <c r="B15304" s="111">
        <f>INDEX(kommuner!C:C,MATCH(_xlfn.NUMBERVALUE(A15304),kommuner!B:B,0))</f>
        <v>5036</v>
      </c>
      <c r="C15304" s="111" t="s">
        <v>127</v>
      </c>
      <c r="D15304" s="111" t="s">
        <v>127</v>
      </c>
      <c r="E15304" s="111" t="s">
        <v>123</v>
      </c>
      <c r="F15304" s="111" t="s">
        <v>179</v>
      </c>
      <c r="G15304" s="111" t="s">
        <v>167</v>
      </c>
      <c r="H15304" s="111" t="s">
        <v>179</v>
      </c>
      <c r="I15304" s="111" t="s">
        <v>167</v>
      </c>
      <c r="J15304" t="str">
        <f t="shared" si="478"/>
        <v>5036SkogOrganisk jordBlandingsskogImpediment</v>
      </c>
      <c r="K15304" s="111">
        <v>-0.28586344175800005</v>
      </c>
      <c r="L15304" s="111">
        <v>0.92784825435236762</v>
      </c>
      <c r="M15304" s="111">
        <v>0.46510463492953991</v>
      </c>
      <c r="N15304" s="112">
        <f t="shared" si="479"/>
        <v>1.1070894475239075</v>
      </c>
    </row>
    <row r="15305" spans="1:14" x14ac:dyDescent="0.25">
      <c r="A15305" s="111" t="s">
        <v>995</v>
      </c>
      <c r="B15305" s="111">
        <f>INDEX(kommuner!C:C,MATCH(_xlfn.NUMBERVALUE(A15305),kommuner!B:B,0))</f>
        <v>5036</v>
      </c>
      <c r="C15305" s="111" t="s">
        <v>127</v>
      </c>
      <c r="D15305" s="111" t="s">
        <v>127</v>
      </c>
      <c r="E15305" s="111" t="s">
        <v>123</v>
      </c>
      <c r="F15305" s="111" t="s">
        <v>179</v>
      </c>
      <c r="G15305" s="111" t="s">
        <v>190</v>
      </c>
      <c r="H15305" s="111" t="s">
        <v>179</v>
      </c>
      <c r="I15305" s="111" t="s">
        <v>190</v>
      </c>
      <c r="J15305" t="str">
        <f t="shared" si="478"/>
        <v>5036SkogOrganisk jordBlandingsskogLav</v>
      </c>
      <c r="K15305" s="111">
        <v>-1.2347339377887629</v>
      </c>
      <c r="L15305" s="111">
        <v>0.92784825435236762</v>
      </c>
      <c r="M15305" s="111">
        <v>0.46510463492953991</v>
      </c>
      <c r="N15305" s="112">
        <f t="shared" si="479"/>
        <v>0.15821895149314458</v>
      </c>
    </row>
    <row r="15306" spans="1:14" x14ac:dyDescent="0.25">
      <c r="A15306" s="111" t="s">
        <v>995</v>
      </c>
      <c r="B15306" s="111">
        <f>INDEX(kommuner!C:C,MATCH(_xlfn.NUMBERVALUE(A15306),kommuner!B:B,0))</f>
        <v>5036</v>
      </c>
      <c r="C15306" s="111" t="s">
        <v>127</v>
      </c>
      <c r="D15306" s="111" t="s">
        <v>127</v>
      </c>
      <c r="E15306" s="111" t="s">
        <v>123</v>
      </c>
      <c r="F15306" s="111" t="s">
        <v>179</v>
      </c>
      <c r="G15306" s="111" t="s">
        <v>173</v>
      </c>
      <c r="H15306" s="111" t="s">
        <v>179</v>
      </c>
      <c r="I15306" s="111" t="s">
        <v>173</v>
      </c>
      <c r="J15306" t="str">
        <f t="shared" si="478"/>
        <v>5036SkogOrganisk jordBlandingsskogMiddels</v>
      </c>
      <c r="K15306" s="111">
        <v>-2.4239591752717748</v>
      </c>
      <c r="L15306" s="111">
        <v>0.92784825435236762</v>
      </c>
      <c r="M15306" s="111">
        <v>0.46510463492953991</v>
      </c>
      <c r="N15306" s="112">
        <f t="shared" si="479"/>
        <v>-1.0310062859898674</v>
      </c>
    </row>
    <row r="15307" spans="1:14" x14ac:dyDescent="0.25">
      <c r="A15307" s="111" t="s">
        <v>995</v>
      </c>
      <c r="B15307" s="111">
        <f>INDEX(kommuner!C:C,MATCH(_xlfn.NUMBERVALUE(A15307),kommuner!B:B,0))</f>
        <v>5036</v>
      </c>
      <c r="C15307" s="111" t="s">
        <v>127</v>
      </c>
      <c r="D15307" s="111" t="s">
        <v>127</v>
      </c>
      <c r="E15307" s="111" t="s">
        <v>123</v>
      </c>
      <c r="F15307" s="111" t="s">
        <v>179</v>
      </c>
      <c r="G15307" s="111" t="s">
        <v>186</v>
      </c>
      <c r="H15307" s="111" t="s">
        <v>179</v>
      </c>
      <c r="I15307" s="111" t="s">
        <v>186</v>
      </c>
      <c r="J15307" t="str">
        <f t="shared" si="478"/>
        <v>5036SkogOrganisk jordBlandingsskogSærs høy</v>
      </c>
      <c r="K15307" s="111">
        <v>-1.5726115302258048</v>
      </c>
      <c r="L15307" s="111">
        <v>0.92784825435236762</v>
      </c>
      <c r="M15307" s="111">
        <v>0.46510463492953991</v>
      </c>
      <c r="N15307" s="112">
        <f t="shared" si="479"/>
        <v>-0.17965864094389727</v>
      </c>
    </row>
    <row r="15308" spans="1:14" x14ac:dyDescent="0.25">
      <c r="A15308" s="111" t="s">
        <v>995</v>
      </c>
      <c r="B15308" s="111">
        <f>INDEX(kommuner!C:C,MATCH(_xlfn.NUMBERVALUE(A15308),kommuner!B:B,0))</f>
        <v>5036</v>
      </c>
      <c r="C15308" s="111" t="s">
        <v>127</v>
      </c>
      <c r="D15308" s="111" t="s">
        <v>127</v>
      </c>
      <c r="E15308" s="111" t="s">
        <v>123</v>
      </c>
      <c r="F15308" s="111" t="s">
        <v>185</v>
      </c>
      <c r="G15308" s="111" t="s">
        <v>180</v>
      </c>
      <c r="H15308" s="111" t="s">
        <v>185</v>
      </c>
      <c r="I15308" s="111" t="s">
        <v>180</v>
      </c>
      <c r="J15308" t="str">
        <f t="shared" si="478"/>
        <v>5036SkogOrganisk jordLauvskogHøy</v>
      </c>
      <c r="K15308" s="111">
        <v>-1.9913688882377358</v>
      </c>
      <c r="L15308" s="111">
        <v>0.92784825435236762</v>
      </c>
      <c r="M15308" s="111">
        <v>0.46510463492953991</v>
      </c>
      <c r="N15308" s="112">
        <f t="shared" si="479"/>
        <v>-0.59841599895582831</v>
      </c>
    </row>
    <row r="15309" spans="1:14" x14ac:dyDescent="0.25">
      <c r="A15309" s="111" t="s">
        <v>995</v>
      </c>
      <c r="B15309" s="111">
        <f>INDEX(kommuner!C:C,MATCH(_xlfn.NUMBERVALUE(A15309),kommuner!B:B,0))</f>
        <v>5036</v>
      </c>
      <c r="C15309" s="111" t="s">
        <v>127</v>
      </c>
      <c r="D15309" s="111" t="s">
        <v>127</v>
      </c>
      <c r="E15309" s="111" t="s">
        <v>123</v>
      </c>
      <c r="F15309" s="111" t="s">
        <v>185</v>
      </c>
      <c r="G15309" s="111" t="s">
        <v>167</v>
      </c>
      <c r="H15309" s="111" t="s">
        <v>185</v>
      </c>
      <c r="I15309" s="111" t="s">
        <v>167</v>
      </c>
      <c r="J15309" t="str">
        <f t="shared" si="478"/>
        <v>5036SkogOrganisk jordLauvskogImpediment</v>
      </c>
      <c r="K15309" s="111">
        <v>0.35000626494250675</v>
      </c>
      <c r="L15309" s="111">
        <v>0.92784825435236762</v>
      </c>
      <c r="M15309" s="111">
        <v>0.46510463492953991</v>
      </c>
      <c r="N15309" s="112">
        <f t="shared" si="479"/>
        <v>1.7429591542244141</v>
      </c>
    </row>
    <row r="15310" spans="1:14" x14ac:dyDescent="0.25">
      <c r="A15310" s="111" t="s">
        <v>995</v>
      </c>
      <c r="B15310" s="111">
        <f>INDEX(kommuner!C:C,MATCH(_xlfn.NUMBERVALUE(A15310),kommuner!B:B,0))</f>
        <v>5036</v>
      </c>
      <c r="C15310" s="111" t="s">
        <v>127</v>
      </c>
      <c r="D15310" s="111" t="s">
        <v>127</v>
      </c>
      <c r="E15310" s="111" t="s">
        <v>123</v>
      </c>
      <c r="F15310" s="111" t="s">
        <v>185</v>
      </c>
      <c r="G15310" s="111" t="s">
        <v>190</v>
      </c>
      <c r="H15310" s="111" t="s">
        <v>185</v>
      </c>
      <c r="I15310" s="111" t="s">
        <v>190</v>
      </c>
      <c r="J15310" t="str">
        <f t="shared" si="478"/>
        <v>5036SkogOrganisk jordLauvskogLav</v>
      </c>
      <c r="K15310" s="111">
        <v>1.1144075558526714</v>
      </c>
      <c r="L15310" s="111">
        <v>0.92784825435236762</v>
      </c>
      <c r="M15310" s="111">
        <v>0.46510463492953991</v>
      </c>
      <c r="N15310" s="112">
        <f t="shared" si="479"/>
        <v>2.5073604451345788</v>
      </c>
    </row>
    <row r="15311" spans="1:14" x14ac:dyDescent="0.25">
      <c r="A15311" s="111" t="s">
        <v>995</v>
      </c>
      <c r="B15311" s="111">
        <f>INDEX(kommuner!C:C,MATCH(_xlfn.NUMBERVALUE(A15311),kommuner!B:B,0))</f>
        <v>5036</v>
      </c>
      <c r="C15311" s="111" t="s">
        <v>127</v>
      </c>
      <c r="D15311" s="111" t="s">
        <v>127</v>
      </c>
      <c r="E15311" s="111" t="s">
        <v>123</v>
      </c>
      <c r="F15311" s="111" t="s">
        <v>185</v>
      </c>
      <c r="G15311" s="111" t="s">
        <v>173</v>
      </c>
      <c r="H15311" s="111" t="s">
        <v>185</v>
      </c>
      <c r="I15311" s="111" t="s">
        <v>173</v>
      </c>
      <c r="J15311" t="str">
        <f t="shared" si="478"/>
        <v>5036SkogOrganisk jordLauvskogMiddels</v>
      </c>
      <c r="K15311" s="111">
        <v>-0.62664468270982987</v>
      </c>
      <c r="L15311" s="111">
        <v>0.92784825435236762</v>
      </c>
      <c r="M15311" s="111">
        <v>0.46510463492953991</v>
      </c>
      <c r="N15311" s="112">
        <f t="shared" si="479"/>
        <v>0.76630820657207765</v>
      </c>
    </row>
    <row r="15312" spans="1:14" x14ac:dyDescent="0.25">
      <c r="A15312" s="111" t="s">
        <v>995</v>
      </c>
      <c r="B15312" s="111">
        <f>INDEX(kommuner!C:C,MATCH(_xlfn.NUMBERVALUE(A15312),kommuner!B:B,0))</f>
        <v>5036</v>
      </c>
      <c r="C15312" s="111" t="s">
        <v>127</v>
      </c>
      <c r="D15312" s="111" t="s">
        <v>127</v>
      </c>
      <c r="E15312" s="111" t="s">
        <v>123</v>
      </c>
      <c r="F15312" s="111" t="s">
        <v>185</v>
      </c>
      <c r="G15312" s="111" t="s">
        <v>186</v>
      </c>
      <c r="H15312" s="111" t="s">
        <v>185</v>
      </c>
      <c r="I15312" s="111" t="s">
        <v>186</v>
      </c>
      <c r="J15312" t="str">
        <f t="shared" si="478"/>
        <v>5036SkogOrganisk jordLauvskogSærs høy</v>
      </c>
      <c r="K15312" s="111">
        <v>-1.8997279926091779</v>
      </c>
      <c r="L15312" s="111">
        <v>0.92784825435236762</v>
      </c>
      <c r="M15312" s="111">
        <v>0.46510463492953991</v>
      </c>
      <c r="N15312" s="112">
        <f t="shared" si="479"/>
        <v>-0.50677510332727038</v>
      </c>
    </row>
    <row r="15313" spans="1:14" x14ac:dyDescent="0.25">
      <c r="A15313" s="111" t="s">
        <v>995</v>
      </c>
      <c r="B15313" s="111">
        <f>INDEX(kommuner!C:C,MATCH(_xlfn.NUMBERVALUE(A15313),kommuner!B:B,0))</f>
        <v>5036</v>
      </c>
      <c r="C15313" s="111" t="s">
        <v>83</v>
      </c>
      <c r="D15313" s="111" t="s">
        <v>83</v>
      </c>
      <c r="E15313" s="111" t="s">
        <v>126</v>
      </c>
      <c r="F15313" s="111" t="s">
        <v>139</v>
      </c>
      <c r="G15313" s="111" t="s">
        <v>139</v>
      </c>
      <c r="H15313" s="111" t="s">
        <v>139</v>
      </c>
      <c r="I15313" s="111" t="s">
        <v>139</v>
      </c>
      <c r="J15313" t="str">
        <f t="shared" si="478"/>
        <v>5036Utbygd arealMineraljord</v>
      </c>
      <c r="K15313" s="111">
        <v>-0.30524336409547759</v>
      </c>
      <c r="L15313" s="111">
        <v>0</v>
      </c>
      <c r="M15313" s="111">
        <v>1.303047089454229E-2</v>
      </c>
      <c r="N15313" s="112">
        <f t="shared" si="479"/>
        <v>-0.2922128932009353</v>
      </c>
    </row>
    <row r="15314" spans="1:14" x14ac:dyDescent="0.25">
      <c r="A15314" s="111" t="s">
        <v>995</v>
      </c>
      <c r="B15314" s="111">
        <f>INDEX(kommuner!C:C,MATCH(_xlfn.NUMBERVALUE(A15314),kommuner!B:B,0))</f>
        <v>5036</v>
      </c>
      <c r="C15314" s="111" t="s">
        <v>83</v>
      </c>
      <c r="D15314" s="111" t="s">
        <v>83</v>
      </c>
      <c r="E15314" s="111" t="s">
        <v>123</v>
      </c>
      <c r="F15314" s="111" t="s">
        <v>139</v>
      </c>
      <c r="G15314" s="111" t="s">
        <v>139</v>
      </c>
      <c r="H15314" s="111" t="s">
        <v>139</v>
      </c>
      <c r="I15314" s="111" t="s">
        <v>139</v>
      </c>
      <c r="J15314" t="str">
        <f t="shared" si="478"/>
        <v>5036Utbygd arealOrganisk jord</v>
      </c>
      <c r="K15314" s="111">
        <v>29.011421395201612</v>
      </c>
      <c r="L15314" s="111">
        <v>0</v>
      </c>
      <c r="M15314" s="111">
        <v>1.303047089454229E-2</v>
      </c>
      <c r="N15314" s="112">
        <f t="shared" si="479"/>
        <v>29.024451866096154</v>
      </c>
    </row>
    <row r="15315" spans="1:14" x14ac:dyDescent="0.25">
      <c r="A15315" s="111" t="s">
        <v>995</v>
      </c>
      <c r="B15315" s="111">
        <f>INDEX(kommuner!C:C,MATCH(_xlfn.NUMBERVALUE(A15315),kommuner!B:B,0))</f>
        <v>5036</v>
      </c>
      <c r="C15315" s="111" t="s">
        <v>181</v>
      </c>
      <c r="D15315" s="111" t="s">
        <v>181</v>
      </c>
      <c r="E15315" s="111" t="s">
        <v>123</v>
      </c>
      <c r="F15315" s="111" t="s">
        <v>139</v>
      </c>
      <c r="G15315" s="111" t="s">
        <v>139</v>
      </c>
      <c r="H15315" s="111" t="s">
        <v>139</v>
      </c>
      <c r="I15315" s="111" t="s">
        <v>139</v>
      </c>
      <c r="J15315" t="str">
        <f t="shared" si="478"/>
        <v>5036Vann og myrOrganisk jord</v>
      </c>
      <c r="K15315" s="111">
        <v>-0.29766799726667431</v>
      </c>
      <c r="L15315" s="111">
        <v>0</v>
      </c>
      <c r="M15315" s="111">
        <v>0</v>
      </c>
      <c r="N15315" s="112">
        <f t="shared" si="479"/>
        <v>-0.29766799726667431</v>
      </c>
    </row>
    <row r="15316" spans="1:14" x14ac:dyDescent="0.25">
      <c r="A15316" s="111" t="s">
        <v>996</v>
      </c>
      <c r="B15316" s="111">
        <f>INDEX(kommuner!C:C,MATCH(_xlfn.NUMBERVALUE(A15316),kommuner!B:B,0))</f>
        <v>5037</v>
      </c>
      <c r="C15316" s="111" t="s">
        <v>82</v>
      </c>
      <c r="D15316" s="111" t="s">
        <v>82</v>
      </c>
      <c r="E15316" s="111" t="s">
        <v>126</v>
      </c>
      <c r="F15316" s="111" t="s">
        <v>139</v>
      </c>
      <c r="G15316" s="111" t="s">
        <v>139</v>
      </c>
      <c r="H15316" s="111" t="s">
        <v>139</v>
      </c>
      <c r="I15316" s="111" t="s">
        <v>139</v>
      </c>
      <c r="J15316" t="str">
        <f t="shared" si="478"/>
        <v>5037Annen utmarkMineraljord</v>
      </c>
      <c r="K15316" s="111">
        <v>-7.1122377479755403E-2</v>
      </c>
      <c r="L15316" s="111">
        <v>0</v>
      </c>
      <c r="M15316" s="111">
        <v>0</v>
      </c>
      <c r="N15316" s="112">
        <f t="shared" si="479"/>
        <v>-7.1122377479755403E-2</v>
      </c>
    </row>
    <row r="15317" spans="1:14" x14ac:dyDescent="0.25">
      <c r="A15317" s="111" t="s">
        <v>996</v>
      </c>
      <c r="B15317" s="111">
        <f>INDEX(kommuner!C:C,MATCH(_xlfn.NUMBERVALUE(A15317),kommuner!B:B,0))</f>
        <v>5037</v>
      </c>
      <c r="C15317" s="111" t="s">
        <v>121</v>
      </c>
      <c r="D15317" s="111" t="s">
        <v>121</v>
      </c>
      <c r="E15317" s="111" t="s">
        <v>126</v>
      </c>
      <c r="F15317" s="111" t="s">
        <v>139</v>
      </c>
      <c r="G15317" s="111" t="s">
        <v>139</v>
      </c>
      <c r="H15317" s="111" t="s">
        <v>139</v>
      </c>
      <c r="I15317" s="111" t="s">
        <v>139</v>
      </c>
      <c r="J15317" t="str">
        <f t="shared" si="478"/>
        <v>5037BeiteMineraljord</v>
      </c>
      <c r="K15317" s="111">
        <v>-0.96338340838695502</v>
      </c>
      <c r="L15317" s="111">
        <v>0</v>
      </c>
      <c r="M15317" s="111">
        <v>1.2448711246839999E-7</v>
      </c>
      <c r="N15317" s="112">
        <f t="shared" si="479"/>
        <v>-0.96338328389984251</v>
      </c>
    </row>
    <row r="15318" spans="1:14" x14ac:dyDescent="0.25">
      <c r="A15318" s="111" t="s">
        <v>996</v>
      </c>
      <c r="B15318" s="111">
        <f>INDEX(kommuner!C:C,MATCH(_xlfn.NUMBERVALUE(A15318),kommuner!B:B,0))</f>
        <v>5037</v>
      </c>
      <c r="C15318" s="111" t="s">
        <v>121</v>
      </c>
      <c r="D15318" s="111" t="s">
        <v>121</v>
      </c>
      <c r="E15318" s="111" t="s">
        <v>123</v>
      </c>
      <c r="F15318" s="111" t="s">
        <v>139</v>
      </c>
      <c r="G15318" s="111" t="s">
        <v>139</v>
      </c>
      <c r="H15318" s="111" t="s">
        <v>139</v>
      </c>
      <c r="I15318" s="111" t="s">
        <v>139</v>
      </c>
      <c r="J15318" t="str">
        <f t="shared" si="478"/>
        <v>5037BeiteOrganisk jord</v>
      </c>
      <c r="K15318" s="111">
        <v>12.077525935985037</v>
      </c>
      <c r="L15318" s="111">
        <v>1.6412500000000001</v>
      </c>
      <c r="M15318" s="111">
        <v>0</v>
      </c>
      <c r="N15318" s="112">
        <f t="shared" si="479"/>
        <v>13.718775935985036</v>
      </c>
    </row>
    <row r="15319" spans="1:14" x14ac:dyDescent="0.25">
      <c r="A15319" s="111" t="s">
        <v>996</v>
      </c>
      <c r="B15319" s="111">
        <f>INDEX(kommuner!C:C,MATCH(_xlfn.NUMBERVALUE(A15319),kommuner!B:B,0))</f>
        <v>5037</v>
      </c>
      <c r="C15319" s="111" t="s">
        <v>84</v>
      </c>
      <c r="D15319" s="111" t="s">
        <v>84</v>
      </c>
      <c r="E15319" s="111" t="s">
        <v>126</v>
      </c>
      <c r="F15319" s="111" t="s">
        <v>139</v>
      </c>
      <c r="G15319" s="111" t="s">
        <v>139</v>
      </c>
      <c r="H15319" s="111" t="s">
        <v>139</v>
      </c>
      <c r="I15319" s="111" t="s">
        <v>139</v>
      </c>
      <c r="J15319" t="str">
        <f t="shared" si="478"/>
        <v>5037Dyrket markMineraljord</v>
      </c>
      <c r="K15319" s="111">
        <v>-0.16071115197201225</v>
      </c>
      <c r="L15319" s="111">
        <v>0</v>
      </c>
      <c r="M15319" s="111">
        <v>0</v>
      </c>
      <c r="N15319" s="112">
        <f t="shared" si="479"/>
        <v>-0.16071115197201225</v>
      </c>
    </row>
    <row r="15320" spans="1:14" x14ac:dyDescent="0.25">
      <c r="A15320" s="111" t="s">
        <v>996</v>
      </c>
      <c r="B15320" s="111">
        <f>INDEX(kommuner!C:C,MATCH(_xlfn.NUMBERVALUE(A15320),kommuner!B:B,0))</f>
        <v>5037</v>
      </c>
      <c r="C15320" s="111" t="s">
        <v>84</v>
      </c>
      <c r="D15320" s="111" t="s">
        <v>84</v>
      </c>
      <c r="E15320" s="111" t="s">
        <v>123</v>
      </c>
      <c r="F15320" s="111" t="s">
        <v>139</v>
      </c>
      <c r="G15320" s="111" t="s">
        <v>139</v>
      </c>
      <c r="H15320" s="111" t="s">
        <v>139</v>
      </c>
      <c r="I15320" s="111" t="s">
        <v>139</v>
      </c>
      <c r="J15320" t="str">
        <f t="shared" si="478"/>
        <v>5037Dyrket markOrganisk jord</v>
      </c>
      <c r="K15320" s="111">
        <v>28.726149366675592</v>
      </c>
      <c r="L15320" s="111">
        <v>1.45625</v>
      </c>
      <c r="M15320" s="111">
        <v>0</v>
      </c>
      <c r="N15320" s="112">
        <f t="shared" si="479"/>
        <v>30.182399366675593</v>
      </c>
    </row>
    <row r="15321" spans="1:14" x14ac:dyDescent="0.25">
      <c r="A15321" s="111" t="s">
        <v>996</v>
      </c>
      <c r="B15321" s="111">
        <f>INDEX(kommuner!C:C,MATCH(_xlfn.NUMBERVALUE(A15321),kommuner!B:B,0))</f>
        <v>5037</v>
      </c>
      <c r="C15321" s="111" t="s">
        <v>127</v>
      </c>
      <c r="D15321" s="111" t="s">
        <v>127</v>
      </c>
      <c r="E15321" s="111" t="s">
        <v>126</v>
      </c>
      <c r="F15321" s="111" t="s">
        <v>172</v>
      </c>
      <c r="G15321" s="111" t="s">
        <v>180</v>
      </c>
      <c r="H15321" s="111" t="s">
        <v>172</v>
      </c>
      <c r="I15321" s="111" t="s">
        <v>180</v>
      </c>
      <c r="J15321" t="str">
        <f t="shared" si="478"/>
        <v>5037SkogMineraljordBarskogHøy</v>
      </c>
      <c r="K15321" s="111">
        <v>-6.422849649670499</v>
      </c>
      <c r="L15321" s="111">
        <v>0.85306406685236758</v>
      </c>
      <c r="M15321" s="111">
        <v>6.4056614999681585E-2</v>
      </c>
      <c r="N15321" s="112">
        <f t="shared" si="479"/>
        <v>-5.5057289678184498</v>
      </c>
    </row>
    <row r="15322" spans="1:14" x14ac:dyDescent="0.25">
      <c r="A15322" s="111" t="s">
        <v>996</v>
      </c>
      <c r="B15322" s="111">
        <f>INDEX(kommuner!C:C,MATCH(_xlfn.NUMBERVALUE(A15322),kommuner!B:B,0))</f>
        <v>5037</v>
      </c>
      <c r="C15322" s="111" t="s">
        <v>127</v>
      </c>
      <c r="D15322" s="111" t="s">
        <v>127</v>
      </c>
      <c r="E15322" s="111" t="s">
        <v>126</v>
      </c>
      <c r="F15322" s="111" t="s">
        <v>172</v>
      </c>
      <c r="G15322" s="111" t="s">
        <v>167</v>
      </c>
      <c r="H15322" s="111" t="s">
        <v>172</v>
      </c>
      <c r="I15322" s="111" t="s">
        <v>167</v>
      </c>
      <c r="J15322" t="str">
        <f t="shared" si="478"/>
        <v>5037SkogMineraljordBarskogImpediment</v>
      </c>
      <c r="K15322" s="111">
        <v>-0.94873102042732593</v>
      </c>
      <c r="L15322" s="111">
        <v>0.85306406685236758</v>
      </c>
      <c r="M15322" s="111">
        <v>6.3979989500968365E-2</v>
      </c>
      <c r="N15322" s="112">
        <f t="shared" si="479"/>
        <v>-3.1686964073989993E-2</v>
      </c>
    </row>
    <row r="15323" spans="1:14" x14ac:dyDescent="0.25">
      <c r="A15323" s="111" t="s">
        <v>996</v>
      </c>
      <c r="B15323" s="111">
        <f>INDEX(kommuner!C:C,MATCH(_xlfn.NUMBERVALUE(A15323),kommuner!B:B,0))</f>
        <v>5037</v>
      </c>
      <c r="C15323" s="111" t="s">
        <v>127</v>
      </c>
      <c r="D15323" s="111" t="s">
        <v>127</v>
      </c>
      <c r="E15323" s="111" t="s">
        <v>126</v>
      </c>
      <c r="F15323" s="111" t="s">
        <v>172</v>
      </c>
      <c r="G15323" s="111" t="s">
        <v>190</v>
      </c>
      <c r="H15323" s="111" t="s">
        <v>172</v>
      </c>
      <c r="I15323" s="111" t="s">
        <v>190</v>
      </c>
      <c r="J15323" t="str">
        <f t="shared" si="478"/>
        <v>5037SkogMineraljordBarskogLav</v>
      </c>
      <c r="K15323" s="111">
        <v>-0.862084627791601</v>
      </c>
      <c r="L15323" s="111">
        <v>0.85306406685236758</v>
      </c>
      <c r="M15323" s="111">
        <v>6.3979989500968365E-2</v>
      </c>
      <c r="N15323" s="112">
        <f t="shared" si="479"/>
        <v>5.4959428561734941E-2</v>
      </c>
    </row>
    <row r="15324" spans="1:14" x14ac:dyDescent="0.25">
      <c r="A15324" s="111" t="s">
        <v>996</v>
      </c>
      <c r="B15324" s="111">
        <f>INDEX(kommuner!C:C,MATCH(_xlfn.NUMBERVALUE(A15324),kommuner!B:B,0))</f>
        <v>5037</v>
      </c>
      <c r="C15324" s="111" t="s">
        <v>127</v>
      </c>
      <c r="D15324" s="111" t="s">
        <v>127</v>
      </c>
      <c r="E15324" s="111" t="s">
        <v>126</v>
      </c>
      <c r="F15324" s="111" t="s">
        <v>172</v>
      </c>
      <c r="G15324" s="111" t="s">
        <v>173</v>
      </c>
      <c r="H15324" s="111" t="s">
        <v>172</v>
      </c>
      <c r="I15324" s="111" t="s">
        <v>173</v>
      </c>
      <c r="J15324" t="str">
        <f t="shared" si="478"/>
        <v>5037SkogMineraljordBarskogMiddels</v>
      </c>
      <c r="K15324" s="111">
        <v>-3.6406993276041288</v>
      </c>
      <c r="L15324" s="111">
        <v>0.85306406685236758</v>
      </c>
      <c r="M15324" s="111">
        <v>6.4056614999681585E-2</v>
      </c>
      <c r="N15324" s="112">
        <f t="shared" si="479"/>
        <v>-2.7235786457520796</v>
      </c>
    </row>
    <row r="15325" spans="1:14" x14ac:dyDescent="0.25">
      <c r="A15325" s="111" t="s">
        <v>996</v>
      </c>
      <c r="B15325" s="111">
        <f>INDEX(kommuner!C:C,MATCH(_xlfn.NUMBERVALUE(A15325),kommuner!B:B,0))</f>
        <v>5037</v>
      </c>
      <c r="C15325" s="111" t="s">
        <v>127</v>
      </c>
      <c r="D15325" s="111" t="s">
        <v>127</v>
      </c>
      <c r="E15325" s="111" t="s">
        <v>126</v>
      </c>
      <c r="F15325" s="111" t="s">
        <v>172</v>
      </c>
      <c r="G15325" s="111" t="s">
        <v>186</v>
      </c>
      <c r="H15325" s="111" t="s">
        <v>172</v>
      </c>
      <c r="I15325" s="111" t="s">
        <v>186</v>
      </c>
      <c r="J15325" t="str">
        <f t="shared" si="478"/>
        <v>5037SkogMineraljordBarskogSærs høy</v>
      </c>
      <c r="K15325" s="111">
        <v>0.12072674540874306</v>
      </c>
      <c r="L15325" s="111">
        <v>0.85306406685236758</v>
      </c>
      <c r="M15325" s="111">
        <v>6.4056614999681585E-2</v>
      </c>
      <c r="N15325" s="112">
        <f t="shared" si="479"/>
        <v>1.0378474272607923</v>
      </c>
    </row>
    <row r="15326" spans="1:14" x14ac:dyDescent="0.25">
      <c r="A15326" s="111" t="s">
        <v>996</v>
      </c>
      <c r="B15326" s="111">
        <f>INDEX(kommuner!C:C,MATCH(_xlfn.NUMBERVALUE(A15326),kommuner!B:B,0))</f>
        <v>5037</v>
      </c>
      <c r="C15326" s="111" t="s">
        <v>127</v>
      </c>
      <c r="D15326" s="111" t="s">
        <v>127</v>
      </c>
      <c r="E15326" s="111" t="s">
        <v>126</v>
      </c>
      <c r="F15326" s="111" t="s">
        <v>179</v>
      </c>
      <c r="G15326" s="111" t="s">
        <v>180</v>
      </c>
      <c r="H15326" s="111" t="s">
        <v>179</v>
      </c>
      <c r="I15326" s="111" t="s">
        <v>180</v>
      </c>
      <c r="J15326" t="str">
        <f t="shared" si="478"/>
        <v>5037SkogMineraljordBlandingsskogHøy</v>
      </c>
      <c r="K15326" s="111">
        <v>-7.1939050909469406</v>
      </c>
      <c r="L15326" s="111">
        <v>0.85306406685236758</v>
      </c>
      <c r="M15326" s="111">
        <v>6.3979989500968365E-2</v>
      </c>
      <c r="N15326" s="112">
        <f t="shared" si="479"/>
        <v>-6.2768610345936047</v>
      </c>
    </row>
    <row r="15327" spans="1:14" x14ac:dyDescent="0.25">
      <c r="A15327" s="111" t="s">
        <v>996</v>
      </c>
      <c r="B15327" s="111">
        <f>INDEX(kommuner!C:C,MATCH(_xlfn.NUMBERVALUE(A15327),kommuner!B:B,0))</f>
        <v>5037</v>
      </c>
      <c r="C15327" s="111" t="s">
        <v>127</v>
      </c>
      <c r="D15327" s="111" t="s">
        <v>127</v>
      </c>
      <c r="E15327" s="111" t="s">
        <v>126</v>
      </c>
      <c r="F15327" s="111" t="s">
        <v>179</v>
      </c>
      <c r="G15327" s="111" t="s">
        <v>167</v>
      </c>
      <c r="H15327" s="111" t="s">
        <v>179</v>
      </c>
      <c r="I15327" s="111" t="s">
        <v>167</v>
      </c>
      <c r="J15327" t="str">
        <f t="shared" si="478"/>
        <v>5037SkogMineraljordBlandingsskogImpediment</v>
      </c>
      <c r="K15327" s="111">
        <v>-1.0519587113170448</v>
      </c>
      <c r="L15327" s="111">
        <v>0.85306406685236758</v>
      </c>
      <c r="M15327" s="111">
        <v>6.3979989500968365E-2</v>
      </c>
      <c r="N15327" s="112">
        <f t="shared" si="479"/>
        <v>-0.13491465496370883</v>
      </c>
    </row>
    <row r="15328" spans="1:14" x14ac:dyDescent="0.25">
      <c r="A15328" s="111" t="s">
        <v>996</v>
      </c>
      <c r="B15328" s="111">
        <f>INDEX(kommuner!C:C,MATCH(_xlfn.NUMBERVALUE(A15328),kommuner!B:B,0))</f>
        <v>5037</v>
      </c>
      <c r="C15328" s="111" t="s">
        <v>127</v>
      </c>
      <c r="D15328" s="111" t="s">
        <v>127</v>
      </c>
      <c r="E15328" s="111" t="s">
        <v>126</v>
      </c>
      <c r="F15328" s="111" t="s">
        <v>179</v>
      </c>
      <c r="G15328" s="111" t="s">
        <v>190</v>
      </c>
      <c r="H15328" s="111" t="s">
        <v>179</v>
      </c>
      <c r="I15328" s="111" t="s">
        <v>190</v>
      </c>
      <c r="J15328" t="str">
        <f t="shared" si="478"/>
        <v>5037SkogMineraljordBlandingsskogLav</v>
      </c>
      <c r="K15328" s="111">
        <v>-1.7812179955424279</v>
      </c>
      <c r="L15328" s="111">
        <v>0.85306406685236758</v>
      </c>
      <c r="M15328" s="111">
        <v>6.3979989500968365E-2</v>
      </c>
      <c r="N15328" s="112">
        <f t="shared" si="479"/>
        <v>-0.86417393918909191</v>
      </c>
    </row>
    <row r="15329" spans="1:14" x14ac:dyDescent="0.25">
      <c r="A15329" s="111" t="s">
        <v>996</v>
      </c>
      <c r="B15329" s="111">
        <f>INDEX(kommuner!C:C,MATCH(_xlfn.NUMBERVALUE(A15329),kommuner!B:B,0))</f>
        <v>5037</v>
      </c>
      <c r="C15329" s="111" t="s">
        <v>127</v>
      </c>
      <c r="D15329" s="111" t="s">
        <v>127</v>
      </c>
      <c r="E15329" s="111" t="s">
        <v>126</v>
      </c>
      <c r="F15329" s="111" t="s">
        <v>179</v>
      </c>
      <c r="G15329" s="111" t="s">
        <v>173</v>
      </c>
      <c r="H15329" s="111" t="s">
        <v>179</v>
      </c>
      <c r="I15329" s="111" t="s">
        <v>173</v>
      </c>
      <c r="J15329" t="str">
        <f t="shared" si="478"/>
        <v>5037SkogMineraljordBlandingsskogMiddels</v>
      </c>
      <c r="K15329" s="111">
        <v>-3.4741824145851954</v>
      </c>
      <c r="L15329" s="111">
        <v>0.85306406685236758</v>
      </c>
      <c r="M15329" s="111">
        <v>6.3979989500968365E-2</v>
      </c>
      <c r="N15329" s="112">
        <f t="shared" si="479"/>
        <v>-2.5571383582318594</v>
      </c>
    </row>
    <row r="15330" spans="1:14" x14ac:dyDescent="0.25">
      <c r="A15330" s="111" t="s">
        <v>996</v>
      </c>
      <c r="B15330" s="111">
        <f>INDEX(kommuner!C:C,MATCH(_xlfn.NUMBERVALUE(A15330),kommuner!B:B,0))</f>
        <v>5037</v>
      </c>
      <c r="C15330" s="111" t="s">
        <v>127</v>
      </c>
      <c r="D15330" s="111" t="s">
        <v>127</v>
      </c>
      <c r="E15330" s="111" t="s">
        <v>126</v>
      </c>
      <c r="F15330" s="111" t="s">
        <v>179</v>
      </c>
      <c r="G15330" s="111" t="s">
        <v>186</v>
      </c>
      <c r="H15330" s="111" t="s">
        <v>179</v>
      </c>
      <c r="I15330" s="111" t="s">
        <v>186</v>
      </c>
      <c r="J15330" t="str">
        <f t="shared" si="478"/>
        <v>5037SkogMineraljordBlandingsskogSærs høy</v>
      </c>
      <c r="K15330" s="111">
        <v>-2.9395925245326562</v>
      </c>
      <c r="L15330" s="111">
        <v>0.85306406685236758</v>
      </c>
      <c r="M15330" s="111">
        <v>6.3979989500968365E-2</v>
      </c>
      <c r="N15330" s="112">
        <f t="shared" si="479"/>
        <v>-2.0225484681793202</v>
      </c>
    </row>
    <row r="15331" spans="1:14" x14ac:dyDescent="0.25">
      <c r="A15331" s="111" t="s">
        <v>996</v>
      </c>
      <c r="B15331" s="111">
        <f>INDEX(kommuner!C:C,MATCH(_xlfn.NUMBERVALUE(A15331),kommuner!B:B,0))</f>
        <v>5037</v>
      </c>
      <c r="C15331" s="111" t="s">
        <v>127</v>
      </c>
      <c r="D15331" s="111" t="s">
        <v>127</v>
      </c>
      <c r="E15331" s="111" t="s">
        <v>126</v>
      </c>
      <c r="F15331" s="111" t="s">
        <v>185</v>
      </c>
      <c r="G15331" s="111" t="s">
        <v>180</v>
      </c>
      <c r="H15331" s="111" t="s">
        <v>185</v>
      </c>
      <c r="I15331" s="111" t="s">
        <v>180</v>
      </c>
      <c r="J15331" t="str">
        <f t="shared" si="478"/>
        <v>5037SkogMineraljordLauvskogHøy</v>
      </c>
      <c r="K15331" s="111">
        <v>-3.9961118073383664</v>
      </c>
      <c r="L15331" s="111">
        <v>0.85306406685236758</v>
      </c>
      <c r="M15331" s="111">
        <v>6.3979989500968365E-2</v>
      </c>
      <c r="N15331" s="112">
        <f t="shared" si="479"/>
        <v>-3.0790677509850304</v>
      </c>
    </row>
    <row r="15332" spans="1:14" x14ac:dyDescent="0.25">
      <c r="A15332" s="111" t="s">
        <v>996</v>
      </c>
      <c r="B15332" s="111">
        <f>INDEX(kommuner!C:C,MATCH(_xlfn.NUMBERVALUE(A15332),kommuner!B:B,0))</f>
        <v>5037</v>
      </c>
      <c r="C15332" s="111" t="s">
        <v>127</v>
      </c>
      <c r="D15332" s="111" t="s">
        <v>127</v>
      </c>
      <c r="E15332" s="111" t="s">
        <v>126</v>
      </c>
      <c r="F15332" s="111" t="s">
        <v>185</v>
      </c>
      <c r="G15332" s="111" t="s">
        <v>167</v>
      </c>
      <c r="H15332" s="111" t="s">
        <v>185</v>
      </c>
      <c r="I15332" s="111" t="s">
        <v>167</v>
      </c>
      <c r="J15332" t="str">
        <f t="shared" si="478"/>
        <v>5037SkogMineraljordLauvskogImpediment</v>
      </c>
      <c r="K15332" s="111">
        <v>-1.0417316356348201</v>
      </c>
      <c r="L15332" s="111">
        <v>0.85306406685236758</v>
      </c>
      <c r="M15332" s="111">
        <v>6.3979989500968365E-2</v>
      </c>
      <c r="N15332" s="112">
        <f t="shared" si="479"/>
        <v>-0.12468757928148413</v>
      </c>
    </row>
    <row r="15333" spans="1:14" x14ac:dyDescent="0.25">
      <c r="A15333" s="111" t="s">
        <v>996</v>
      </c>
      <c r="B15333" s="111">
        <f>INDEX(kommuner!C:C,MATCH(_xlfn.NUMBERVALUE(A15333),kommuner!B:B,0))</f>
        <v>5037</v>
      </c>
      <c r="C15333" s="111" t="s">
        <v>127</v>
      </c>
      <c r="D15333" s="111" t="s">
        <v>127</v>
      </c>
      <c r="E15333" s="111" t="s">
        <v>126</v>
      </c>
      <c r="F15333" s="111" t="s">
        <v>185</v>
      </c>
      <c r="G15333" s="111" t="s">
        <v>190</v>
      </c>
      <c r="H15333" s="111" t="s">
        <v>185</v>
      </c>
      <c r="I15333" s="111" t="s">
        <v>190</v>
      </c>
      <c r="J15333" t="str">
        <f t="shared" si="478"/>
        <v>5037SkogMineraljordLauvskogLav</v>
      </c>
      <c r="K15333" s="111">
        <v>-8.9748170935426599E-2</v>
      </c>
      <c r="L15333" s="111">
        <v>0.85306406685236758</v>
      </c>
      <c r="M15333" s="111">
        <v>6.3979989500968365E-2</v>
      </c>
      <c r="N15333" s="112">
        <f t="shared" si="479"/>
        <v>0.82729588541790933</v>
      </c>
    </row>
    <row r="15334" spans="1:14" x14ac:dyDescent="0.25">
      <c r="A15334" s="111" t="s">
        <v>996</v>
      </c>
      <c r="B15334" s="111">
        <f>INDEX(kommuner!C:C,MATCH(_xlfn.NUMBERVALUE(A15334),kommuner!B:B,0))</f>
        <v>5037</v>
      </c>
      <c r="C15334" s="111" t="s">
        <v>127</v>
      </c>
      <c r="D15334" s="111" t="s">
        <v>127</v>
      </c>
      <c r="E15334" s="111" t="s">
        <v>126</v>
      </c>
      <c r="F15334" s="111" t="s">
        <v>185</v>
      </c>
      <c r="G15334" s="111" t="s">
        <v>173</v>
      </c>
      <c r="H15334" s="111" t="s">
        <v>185</v>
      </c>
      <c r="I15334" s="111" t="s">
        <v>173</v>
      </c>
      <c r="J15334" t="str">
        <f t="shared" si="478"/>
        <v>5037SkogMineraljordLauvskogMiddels</v>
      </c>
      <c r="K15334" s="111">
        <v>-2.4407766010203638</v>
      </c>
      <c r="L15334" s="111">
        <v>0.85306406685236758</v>
      </c>
      <c r="M15334" s="111">
        <v>6.3979989500968365E-2</v>
      </c>
      <c r="N15334" s="112">
        <f t="shared" si="479"/>
        <v>-1.523732544667028</v>
      </c>
    </row>
    <row r="15335" spans="1:14" x14ac:dyDescent="0.25">
      <c r="A15335" s="111" t="s">
        <v>996</v>
      </c>
      <c r="B15335" s="111">
        <f>INDEX(kommuner!C:C,MATCH(_xlfn.NUMBERVALUE(A15335),kommuner!B:B,0))</f>
        <v>5037</v>
      </c>
      <c r="C15335" s="111" t="s">
        <v>127</v>
      </c>
      <c r="D15335" s="111" t="s">
        <v>127</v>
      </c>
      <c r="E15335" s="111" t="s">
        <v>126</v>
      </c>
      <c r="F15335" s="111" t="s">
        <v>185</v>
      </c>
      <c r="G15335" s="111" t="s">
        <v>186</v>
      </c>
      <c r="H15335" s="111" t="s">
        <v>185</v>
      </c>
      <c r="I15335" s="111" t="s">
        <v>186</v>
      </c>
      <c r="J15335" t="str">
        <f t="shared" si="478"/>
        <v>5037SkogMineraljordLauvskogSærs høy</v>
      </c>
      <c r="K15335" s="111">
        <v>-3.6560473259425113</v>
      </c>
      <c r="L15335" s="111">
        <v>0.85306406685236758</v>
      </c>
      <c r="M15335" s="111">
        <v>6.3979989500968365E-2</v>
      </c>
      <c r="N15335" s="112">
        <f t="shared" si="479"/>
        <v>-2.7390032695891753</v>
      </c>
    </row>
    <row r="15336" spans="1:14" x14ac:dyDescent="0.25">
      <c r="A15336" s="111" t="s">
        <v>996</v>
      </c>
      <c r="B15336" s="111">
        <f>INDEX(kommuner!C:C,MATCH(_xlfn.NUMBERVALUE(A15336),kommuner!B:B,0))</f>
        <v>5037</v>
      </c>
      <c r="C15336" s="111" t="s">
        <v>127</v>
      </c>
      <c r="D15336" s="111" t="s">
        <v>127</v>
      </c>
      <c r="E15336" s="111" t="s">
        <v>123</v>
      </c>
      <c r="F15336" s="111" t="s">
        <v>172</v>
      </c>
      <c r="G15336" s="111" t="s">
        <v>180</v>
      </c>
      <c r="H15336" s="111" t="s">
        <v>172</v>
      </c>
      <c r="I15336" s="111" t="s">
        <v>180</v>
      </c>
      <c r="J15336" t="str">
        <f t="shared" si="478"/>
        <v>5037SkogOrganisk jordBarskogHøy</v>
      </c>
      <c r="K15336" s="111">
        <v>-2.5184559031994138</v>
      </c>
      <c r="L15336" s="111">
        <v>0.92784825435236762</v>
      </c>
      <c r="M15336" s="111">
        <v>0.46518126042825314</v>
      </c>
      <c r="N15336" s="112">
        <f t="shared" si="479"/>
        <v>-1.1254263884187932</v>
      </c>
    </row>
    <row r="15337" spans="1:14" x14ac:dyDescent="0.25">
      <c r="A15337" s="111" t="s">
        <v>996</v>
      </c>
      <c r="B15337" s="111">
        <f>INDEX(kommuner!C:C,MATCH(_xlfn.NUMBERVALUE(A15337),kommuner!B:B,0))</f>
        <v>5037</v>
      </c>
      <c r="C15337" s="111" t="s">
        <v>127</v>
      </c>
      <c r="D15337" s="111" t="s">
        <v>127</v>
      </c>
      <c r="E15337" s="111" t="s">
        <v>123</v>
      </c>
      <c r="F15337" s="111" t="s">
        <v>172</v>
      </c>
      <c r="G15337" s="111" t="s">
        <v>167</v>
      </c>
      <c r="H15337" s="111" t="s">
        <v>172</v>
      </c>
      <c r="I15337" s="111" t="s">
        <v>167</v>
      </c>
      <c r="J15337" t="str">
        <f t="shared" si="478"/>
        <v>5037SkogOrganisk jordBarskogImpediment</v>
      </c>
      <c r="K15337" s="111">
        <v>-0.17137422385314094</v>
      </c>
      <c r="L15337" s="111">
        <v>0.92784825435236762</v>
      </c>
      <c r="M15337" s="111">
        <v>0.46510463492953991</v>
      </c>
      <c r="N15337" s="112">
        <f t="shared" si="479"/>
        <v>1.2215786654287666</v>
      </c>
    </row>
    <row r="15338" spans="1:14" x14ac:dyDescent="0.25">
      <c r="A15338" s="111" t="s">
        <v>996</v>
      </c>
      <c r="B15338" s="111">
        <f>INDEX(kommuner!C:C,MATCH(_xlfn.NUMBERVALUE(A15338),kommuner!B:B,0))</f>
        <v>5037</v>
      </c>
      <c r="C15338" s="111" t="s">
        <v>127</v>
      </c>
      <c r="D15338" s="111" t="s">
        <v>127</v>
      </c>
      <c r="E15338" s="111" t="s">
        <v>123</v>
      </c>
      <c r="F15338" s="111" t="s">
        <v>172</v>
      </c>
      <c r="G15338" s="111" t="s">
        <v>190</v>
      </c>
      <c r="H15338" s="111" t="s">
        <v>172</v>
      </c>
      <c r="I15338" s="111" t="s">
        <v>190</v>
      </c>
      <c r="J15338" t="str">
        <f t="shared" si="478"/>
        <v>5037SkogOrganisk jordBarskogLav</v>
      </c>
      <c r="K15338" s="111">
        <v>-0.50666953101693391</v>
      </c>
      <c r="L15338" s="111">
        <v>0.92784825435236762</v>
      </c>
      <c r="M15338" s="111">
        <v>0.46510463492953991</v>
      </c>
      <c r="N15338" s="112">
        <f t="shared" si="479"/>
        <v>0.88628335826497362</v>
      </c>
    </row>
    <row r="15339" spans="1:14" x14ac:dyDescent="0.25">
      <c r="A15339" s="111" t="s">
        <v>996</v>
      </c>
      <c r="B15339" s="111">
        <f>INDEX(kommuner!C:C,MATCH(_xlfn.NUMBERVALUE(A15339),kommuner!B:B,0))</f>
        <v>5037</v>
      </c>
      <c r="C15339" s="111" t="s">
        <v>127</v>
      </c>
      <c r="D15339" s="111" t="s">
        <v>127</v>
      </c>
      <c r="E15339" s="111" t="s">
        <v>123</v>
      </c>
      <c r="F15339" s="111" t="s">
        <v>172</v>
      </c>
      <c r="G15339" s="111" t="s">
        <v>173</v>
      </c>
      <c r="H15339" s="111" t="s">
        <v>172</v>
      </c>
      <c r="I15339" s="111" t="s">
        <v>173</v>
      </c>
      <c r="J15339" t="str">
        <f t="shared" si="478"/>
        <v>5037SkogOrganisk jordBarskogMiddels</v>
      </c>
      <c r="K15339" s="111">
        <v>-1.5571490961494638</v>
      </c>
      <c r="L15339" s="111">
        <v>0.92784825435236762</v>
      </c>
      <c r="M15339" s="111">
        <v>0.46518126042825314</v>
      </c>
      <c r="N15339" s="112">
        <f t="shared" si="479"/>
        <v>-0.16411958136884308</v>
      </c>
    </row>
    <row r="15340" spans="1:14" x14ac:dyDescent="0.25">
      <c r="A15340" s="111" t="s">
        <v>996</v>
      </c>
      <c r="B15340" s="111">
        <f>INDEX(kommuner!C:C,MATCH(_xlfn.NUMBERVALUE(A15340),kommuner!B:B,0))</f>
        <v>5037</v>
      </c>
      <c r="C15340" s="111" t="s">
        <v>127</v>
      </c>
      <c r="D15340" s="111" t="s">
        <v>127</v>
      </c>
      <c r="E15340" s="111" t="s">
        <v>123</v>
      </c>
      <c r="F15340" s="111" t="s">
        <v>172</v>
      </c>
      <c r="G15340" s="111" t="s">
        <v>186</v>
      </c>
      <c r="H15340" s="111" t="s">
        <v>172</v>
      </c>
      <c r="I15340" s="111" t="s">
        <v>186</v>
      </c>
      <c r="J15340" t="str">
        <f t="shared" si="478"/>
        <v>5037SkogOrganisk jordBarskogSærs høy</v>
      </c>
      <c r="K15340" s="111">
        <v>2.5548655235722699</v>
      </c>
      <c r="L15340" s="111">
        <v>0.92784825435236762</v>
      </c>
      <c r="M15340" s="111">
        <v>0.46518126042825314</v>
      </c>
      <c r="N15340" s="112">
        <f t="shared" si="479"/>
        <v>3.9478950383528906</v>
      </c>
    </row>
    <row r="15341" spans="1:14" x14ac:dyDescent="0.25">
      <c r="A15341" s="111" t="s">
        <v>996</v>
      </c>
      <c r="B15341" s="111">
        <f>INDEX(kommuner!C:C,MATCH(_xlfn.NUMBERVALUE(A15341),kommuner!B:B,0))</f>
        <v>5037</v>
      </c>
      <c r="C15341" s="111" t="s">
        <v>127</v>
      </c>
      <c r="D15341" s="111" t="s">
        <v>127</v>
      </c>
      <c r="E15341" s="111" t="s">
        <v>123</v>
      </c>
      <c r="F15341" s="111" t="s">
        <v>179</v>
      </c>
      <c r="G15341" s="111" t="s">
        <v>180</v>
      </c>
      <c r="H15341" s="111" t="s">
        <v>179</v>
      </c>
      <c r="I15341" s="111" t="s">
        <v>180</v>
      </c>
      <c r="J15341" t="str">
        <f t="shared" si="478"/>
        <v>5037SkogOrganisk jordBlandingsskogHøy</v>
      </c>
      <c r="K15341" s="111">
        <v>-5.5554344456832343</v>
      </c>
      <c r="L15341" s="111">
        <v>0.92784825435236762</v>
      </c>
      <c r="M15341" s="111">
        <v>0.46510463492953991</v>
      </c>
      <c r="N15341" s="112">
        <f t="shared" si="479"/>
        <v>-4.1624815564013264</v>
      </c>
    </row>
    <row r="15342" spans="1:14" x14ac:dyDescent="0.25">
      <c r="A15342" s="111" t="s">
        <v>996</v>
      </c>
      <c r="B15342" s="111">
        <f>INDEX(kommuner!C:C,MATCH(_xlfn.NUMBERVALUE(A15342),kommuner!B:B,0))</f>
        <v>5037</v>
      </c>
      <c r="C15342" s="111" t="s">
        <v>127</v>
      </c>
      <c r="D15342" s="111" t="s">
        <v>127</v>
      </c>
      <c r="E15342" s="111" t="s">
        <v>123</v>
      </c>
      <c r="F15342" s="111" t="s">
        <v>179</v>
      </c>
      <c r="G15342" s="111" t="s">
        <v>167</v>
      </c>
      <c r="H15342" s="111" t="s">
        <v>179</v>
      </c>
      <c r="I15342" s="111" t="s">
        <v>167</v>
      </c>
      <c r="J15342" t="str">
        <f t="shared" si="478"/>
        <v>5037SkogOrganisk jordBlandingsskogImpediment</v>
      </c>
      <c r="K15342" s="111">
        <v>-0.28586344175800005</v>
      </c>
      <c r="L15342" s="111">
        <v>0.92784825435236762</v>
      </c>
      <c r="M15342" s="111">
        <v>0.46510463492953991</v>
      </c>
      <c r="N15342" s="112">
        <f t="shared" si="479"/>
        <v>1.1070894475239075</v>
      </c>
    </row>
    <row r="15343" spans="1:14" x14ac:dyDescent="0.25">
      <c r="A15343" s="111" t="s">
        <v>996</v>
      </c>
      <c r="B15343" s="111">
        <f>INDEX(kommuner!C:C,MATCH(_xlfn.NUMBERVALUE(A15343),kommuner!B:B,0))</f>
        <v>5037</v>
      </c>
      <c r="C15343" s="111" t="s">
        <v>127</v>
      </c>
      <c r="D15343" s="111" t="s">
        <v>127</v>
      </c>
      <c r="E15343" s="111" t="s">
        <v>123</v>
      </c>
      <c r="F15343" s="111" t="s">
        <v>179</v>
      </c>
      <c r="G15343" s="111" t="s">
        <v>190</v>
      </c>
      <c r="H15343" s="111" t="s">
        <v>179</v>
      </c>
      <c r="I15343" s="111" t="s">
        <v>190</v>
      </c>
      <c r="J15343" t="str">
        <f t="shared" si="478"/>
        <v>5037SkogOrganisk jordBlandingsskogLav</v>
      </c>
      <c r="K15343" s="111">
        <v>-1.2347339377887629</v>
      </c>
      <c r="L15343" s="111">
        <v>0.92784825435236762</v>
      </c>
      <c r="M15343" s="111">
        <v>0.46510463492953991</v>
      </c>
      <c r="N15343" s="112">
        <f t="shared" si="479"/>
        <v>0.15821895149314458</v>
      </c>
    </row>
    <row r="15344" spans="1:14" x14ac:dyDescent="0.25">
      <c r="A15344" s="111" t="s">
        <v>996</v>
      </c>
      <c r="B15344" s="111">
        <f>INDEX(kommuner!C:C,MATCH(_xlfn.NUMBERVALUE(A15344),kommuner!B:B,0))</f>
        <v>5037</v>
      </c>
      <c r="C15344" s="111" t="s">
        <v>127</v>
      </c>
      <c r="D15344" s="111" t="s">
        <v>127</v>
      </c>
      <c r="E15344" s="111" t="s">
        <v>123</v>
      </c>
      <c r="F15344" s="111" t="s">
        <v>179</v>
      </c>
      <c r="G15344" s="111" t="s">
        <v>173</v>
      </c>
      <c r="H15344" s="111" t="s">
        <v>179</v>
      </c>
      <c r="I15344" s="111" t="s">
        <v>173</v>
      </c>
      <c r="J15344" t="str">
        <f t="shared" si="478"/>
        <v>5037SkogOrganisk jordBlandingsskogMiddels</v>
      </c>
      <c r="K15344" s="111">
        <v>-2.4239591752717748</v>
      </c>
      <c r="L15344" s="111">
        <v>0.92784825435236762</v>
      </c>
      <c r="M15344" s="111">
        <v>0.46510463492953991</v>
      </c>
      <c r="N15344" s="112">
        <f t="shared" si="479"/>
        <v>-1.0310062859898674</v>
      </c>
    </row>
    <row r="15345" spans="1:14" x14ac:dyDescent="0.25">
      <c r="A15345" s="111" t="s">
        <v>996</v>
      </c>
      <c r="B15345" s="111">
        <f>INDEX(kommuner!C:C,MATCH(_xlfn.NUMBERVALUE(A15345),kommuner!B:B,0))</f>
        <v>5037</v>
      </c>
      <c r="C15345" s="111" t="s">
        <v>127</v>
      </c>
      <c r="D15345" s="111" t="s">
        <v>127</v>
      </c>
      <c r="E15345" s="111" t="s">
        <v>123</v>
      </c>
      <c r="F15345" s="111" t="s">
        <v>179</v>
      </c>
      <c r="G15345" s="111" t="s">
        <v>186</v>
      </c>
      <c r="H15345" s="111" t="s">
        <v>179</v>
      </c>
      <c r="I15345" s="111" t="s">
        <v>186</v>
      </c>
      <c r="J15345" t="str">
        <f t="shared" si="478"/>
        <v>5037SkogOrganisk jordBlandingsskogSærs høy</v>
      </c>
      <c r="K15345" s="111">
        <v>-1.5726115302258048</v>
      </c>
      <c r="L15345" s="111">
        <v>0.92784825435236762</v>
      </c>
      <c r="M15345" s="111">
        <v>0.46510463492953991</v>
      </c>
      <c r="N15345" s="112">
        <f t="shared" si="479"/>
        <v>-0.17965864094389727</v>
      </c>
    </row>
    <row r="15346" spans="1:14" x14ac:dyDescent="0.25">
      <c r="A15346" s="111" t="s">
        <v>996</v>
      </c>
      <c r="B15346" s="111">
        <f>INDEX(kommuner!C:C,MATCH(_xlfn.NUMBERVALUE(A15346),kommuner!B:B,0))</f>
        <v>5037</v>
      </c>
      <c r="C15346" s="111" t="s">
        <v>127</v>
      </c>
      <c r="D15346" s="111" t="s">
        <v>127</v>
      </c>
      <c r="E15346" s="111" t="s">
        <v>123</v>
      </c>
      <c r="F15346" s="111" t="s">
        <v>185</v>
      </c>
      <c r="G15346" s="111" t="s">
        <v>180</v>
      </c>
      <c r="H15346" s="111" t="s">
        <v>185</v>
      </c>
      <c r="I15346" s="111" t="s">
        <v>180</v>
      </c>
      <c r="J15346" t="str">
        <f t="shared" si="478"/>
        <v>5037SkogOrganisk jordLauvskogHøy</v>
      </c>
      <c r="K15346" s="111">
        <v>-1.9913688882377358</v>
      </c>
      <c r="L15346" s="111">
        <v>0.92784825435236762</v>
      </c>
      <c r="M15346" s="111">
        <v>0.46510463492953991</v>
      </c>
      <c r="N15346" s="112">
        <f t="shared" si="479"/>
        <v>-0.59841599895582831</v>
      </c>
    </row>
    <row r="15347" spans="1:14" x14ac:dyDescent="0.25">
      <c r="A15347" s="111" t="s">
        <v>996</v>
      </c>
      <c r="B15347" s="111">
        <f>INDEX(kommuner!C:C,MATCH(_xlfn.NUMBERVALUE(A15347),kommuner!B:B,0))</f>
        <v>5037</v>
      </c>
      <c r="C15347" s="111" t="s">
        <v>127</v>
      </c>
      <c r="D15347" s="111" t="s">
        <v>127</v>
      </c>
      <c r="E15347" s="111" t="s">
        <v>123</v>
      </c>
      <c r="F15347" s="111" t="s">
        <v>185</v>
      </c>
      <c r="G15347" s="111" t="s">
        <v>167</v>
      </c>
      <c r="H15347" s="111" t="s">
        <v>185</v>
      </c>
      <c r="I15347" s="111" t="s">
        <v>167</v>
      </c>
      <c r="J15347" t="str">
        <f t="shared" si="478"/>
        <v>5037SkogOrganisk jordLauvskogImpediment</v>
      </c>
      <c r="K15347" s="111">
        <v>0.35000626494250675</v>
      </c>
      <c r="L15347" s="111">
        <v>0.92784825435236762</v>
      </c>
      <c r="M15347" s="111">
        <v>0.46510463492953991</v>
      </c>
      <c r="N15347" s="112">
        <f t="shared" si="479"/>
        <v>1.7429591542244141</v>
      </c>
    </row>
    <row r="15348" spans="1:14" x14ac:dyDescent="0.25">
      <c r="A15348" s="111" t="s">
        <v>996</v>
      </c>
      <c r="B15348" s="111">
        <f>INDEX(kommuner!C:C,MATCH(_xlfn.NUMBERVALUE(A15348),kommuner!B:B,0))</f>
        <v>5037</v>
      </c>
      <c r="C15348" s="111" t="s">
        <v>127</v>
      </c>
      <c r="D15348" s="111" t="s">
        <v>127</v>
      </c>
      <c r="E15348" s="111" t="s">
        <v>123</v>
      </c>
      <c r="F15348" s="111" t="s">
        <v>185</v>
      </c>
      <c r="G15348" s="111" t="s">
        <v>190</v>
      </c>
      <c r="H15348" s="111" t="s">
        <v>185</v>
      </c>
      <c r="I15348" s="111" t="s">
        <v>190</v>
      </c>
      <c r="J15348" t="str">
        <f t="shared" si="478"/>
        <v>5037SkogOrganisk jordLauvskogLav</v>
      </c>
      <c r="K15348" s="111">
        <v>1.1144075558526714</v>
      </c>
      <c r="L15348" s="111">
        <v>0.92784825435236762</v>
      </c>
      <c r="M15348" s="111">
        <v>0.46510463492953991</v>
      </c>
      <c r="N15348" s="112">
        <f t="shared" si="479"/>
        <v>2.5073604451345788</v>
      </c>
    </row>
    <row r="15349" spans="1:14" x14ac:dyDescent="0.25">
      <c r="A15349" s="111" t="s">
        <v>996</v>
      </c>
      <c r="B15349" s="111">
        <f>INDEX(kommuner!C:C,MATCH(_xlfn.NUMBERVALUE(A15349),kommuner!B:B,0))</f>
        <v>5037</v>
      </c>
      <c r="C15349" s="111" t="s">
        <v>127</v>
      </c>
      <c r="D15349" s="111" t="s">
        <v>127</v>
      </c>
      <c r="E15349" s="111" t="s">
        <v>123</v>
      </c>
      <c r="F15349" s="111" t="s">
        <v>185</v>
      </c>
      <c r="G15349" s="111" t="s">
        <v>173</v>
      </c>
      <c r="H15349" s="111" t="s">
        <v>185</v>
      </c>
      <c r="I15349" s="111" t="s">
        <v>173</v>
      </c>
      <c r="J15349" t="str">
        <f t="shared" si="478"/>
        <v>5037SkogOrganisk jordLauvskogMiddels</v>
      </c>
      <c r="K15349" s="111">
        <v>-0.62664468270982987</v>
      </c>
      <c r="L15349" s="111">
        <v>0.92784825435236762</v>
      </c>
      <c r="M15349" s="111">
        <v>0.46510463492953991</v>
      </c>
      <c r="N15349" s="112">
        <f t="shared" si="479"/>
        <v>0.76630820657207765</v>
      </c>
    </row>
    <row r="15350" spans="1:14" x14ac:dyDescent="0.25">
      <c r="A15350" s="111" t="s">
        <v>996</v>
      </c>
      <c r="B15350" s="111">
        <f>INDEX(kommuner!C:C,MATCH(_xlfn.NUMBERVALUE(A15350),kommuner!B:B,0))</f>
        <v>5037</v>
      </c>
      <c r="C15350" s="111" t="s">
        <v>127</v>
      </c>
      <c r="D15350" s="111" t="s">
        <v>127</v>
      </c>
      <c r="E15350" s="111" t="s">
        <v>123</v>
      </c>
      <c r="F15350" s="111" t="s">
        <v>185</v>
      </c>
      <c r="G15350" s="111" t="s">
        <v>186</v>
      </c>
      <c r="H15350" s="111" t="s">
        <v>185</v>
      </c>
      <c r="I15350" s="111" t="s">
        <v>186</v>
      </c>
      <c r="J15350" t="str">
        <f t="shared" si="478"/>
        <v>5037SkogOrganisk jordLauvskogSærs høy</v>
      </c>
      <c r="K15350" s="111">
        <v>-1.8997279926091779</v>
      </c>
      <c r="L15350" s="111">
        <v>0.92784825435236762</v>
      </c>
      <c r="M15350" s="111">
        <v>0.46510463492953991</v>
      </c>
      <c r="N15350" s="112">
        <f t="shared" si="479"/>
        <v>-0.50677510332727038</v>
      </c>
    </row>
    <row r="15351" spans="1:14" x14ac:dyDescent="0.25">
      <c r="A15351" s="111" t="s">
        <v>996</v>
      </c>
      <c r="B15351" s="111">
        <f>INDEX(kommuner!C:C,MATCH(_xlfn.NUMBERVALUE(A15351),kommuner!B:B,0))</f>
        <v>5037</v>
      </c>
      <c r="C15351" s="111" t="s">
        <v>83</v>
      </c>
      <c r="D15351" s="111" t="s">
        <v>83</v>
      </c>
      <c r="E15351" s="111" t="s">
        <v>126</v>
      </c>
      <c r="F15351" s="111" t="s">
        <v>139</v>
      </c>
      <c r="G15351" s="111" t="s">
        <v>139</v>
      </c>
      <c r="H15351" s="111" t="s">
        <v>139</v>
      </c>
      <c r="I15351" s="111" t="s">
        <v>139</v>
      </c>
      <c r="J15351" t="str">
        <f t="shared" si="478"/>
        <v>5037Utbygd arealMineraljord</v>
      </c>
      <c r="K15351" s="111">
        <v>-0.30524336409547759</v>
      </c>
      <c r="L15351" s="111">
        <v>0</v>
      </c>
      <c r="M15351" s="111">
        <v>1.303047089454229E-2</v>
      </c>
      <c r="N15351" s="112">
        <f t="shared" si="479"/>
        <v>-0.2922128932009353</v>
      </c>
    </row>
    <row r="15352" spans="1:14" x14ac:dyDescent="0.25">
      <c r="A15352" s="111" t="s">
        <v>996</v>
      </c>
      <c r="B15352" s="111">
        <f>INDEX(kommuner!C:C,MATCH(_xlfn.NUMBERVALUE(A15352),kommuner!B:B,0))</f>
        <v>5037</v>
      </c>
      <c r="C15352" s="111" t="s">
        <v>83</v>
      </c>
      <c r="D15352" s="111" t="s">
        <v>83</v>
      </c>
      <c r="E15352" s="111" t="s">
        <v>123</v>
      </c>
      <c r="F15352" s="111" t="s">
        <v>139</v>
      </c>
      <c r="G15352" s="111" t="s">
        <v>139</v>
      </c>
      <c r="H15352" s="111" t="s">
        <v>139</v>
      </c>
      <c r="I15352" s="111" t="s">
        <v>139</v>
      </c>
      <c r="J15352" t="str">
        <f t="shared" si="478"/>
        <v>5037Utbygd arealOrganisk jord</v>
      </c>
      <c r="K15352" s="111">
        <v>29.011421395201612</v>
      </c>
      <c r="L15352" s="111">
        <v>0</v>
      </c>
      <c r="M15352" s="111">
        <v>1.303047089454229E-2</v>
      </c>
      <c r="N15352" s="112">
        <f t="shared" si="479"/>
        <v>29.024451866096154</v>
      </c>
    </row>
    <row r="15353" spans="1:14" x14ac:dyDescent="0.25">
      <c r="A15353" s="111" t="s">
        <v>996</v>
      </c>
      <c r="B15353" s="111">
        <f>INDEX(kommuner!C:C,MATCH(_xlfn.NUMBERVALUE(A15353),kommuner!B:B,0))</f>
        <v>5037</v>
      </c>
      <c r="C15353" s="111" t="s">
        <v>181</v>
      </c>
      <c r="D15353" s="111" t="s">
        <v>181</v>
      </c>
      <c r="E15353" s="111" t="s">
        <v>123</v>
      </c>
      <c r="F15353" s="111" t="s">
        <v>139</v>
      </c>
      <c r="G15353" s="111" t="s">
        <v>139</v>
      </c>
      <c r="H15353" s="111" t="s">
        <v>139</v>
      </c>
      <c r="I15353" s="111" t="s">
        <v>139</v>
      </c>
      <c r="J15353" t="str">
        <f t="shared" si="478"/>
        <v>5037Vann og myrOrganisk jord</v>
      </c>
      <c r="K15353" s="111">
        <v>-0.29766799726667431</v>
      </c>
      <c r="L15353" s="111">
        <v>0</v>
      </c>
      <c r="M15353" s="111">
        <v>0</v>
      </c>
      <c r="N15353" s="112">
        <f t="shared" si="479"/>
        <v>-0.29766799726667431</v>
      </c>
    </row>
    <row r="15354" spans="1:14" x14ac:dyDescent="0.25">
      <c r="A15354" s="111" t="s">
        <v>997</v>
      </c>
      <c r="B15354" s="111">
        <f>INDEX(kommuner!C:C,MATCH(_xlfn.NUMBERVALUE(A15354),kommuner!B:B,0))</f>
        <v>5038</v>
      </c>
      <c r="C15354" s="111" t="s">
        <v>82</v>
      </c>
      <c r="D15354" s="111" t="s">
        <v>82</v>
      </c>
      <c r="E15354" s="111" t="s">
        <v>126</v>
      </c>
      <c r="F15354" s="111" t="s">
        <v>139</v>
      </c>
      <c r="G15354" s="111" t="s">
        <v>139</v>
      </c>
      <c r="H15354" s="111" t="s">
        <v>139</v>
      </c>
      <c r="I15354" s="111" t="s">
        <v>139</v>
      </c>
      <c r="J15354" t="str">
        <f t="shared" si="478"/>
        <v>5038Annen utmarkMineraljord</v>
      </c>
      <c r="K15354" s="111">
        <v>-7.1122377479755403E-2</v>
      </c>
      <c r="L15354" s="111">
        <v>0</v>
      </c>
      <c r="M15354" s="111">
        <v>0</v>
      </c>
      <c r="N15354" s="112">
        <f t="shared" si="479"/>
        <v>-7.1122377479755403E-2</v>
      </c>
    </row>
    <row r="15355" spans="1:14" x14ac:dyDescent="0.25">
      <c r="A15355" s="111" t="s">
        <v>997</v>
      </c>
      <c r="B15355" s="111">
        <f>INDEX(kommuner!C:C,MATCH(_xlfn.NUMBERVALUE(A15355),kommuner!B:B,0))</f>
        <v>5038</v>
      </c>
      <c r="C15355" s="111" t="s">
        <v>121</v>
      </c>
      <c r="D15355" s="111" t="s">
        <v>121</v>
      </c>
      <c r="E15355" s="111" t="s">
        <v>126</v>
      </c>
      <c r="F15355" s="111" t="s">
        <v>139</v>
      </c>
      <c r="G15355" s="111" t="s">
        <v>139</v>
      </c>
      <c r="H15355" s="111" t="s">
        <v>139</v>
      </c>
      <c r="I15355" s="111" t="s">
        <v>139</v>
      </c>
      <c r="J15355" t="str">
        <f t="shared" si="478"/>
        <v>5038BeiteMineraljord</v>
      </c>
      <c r="K15355" s="111">
        <v>-0.96338340838695502</v>
      </c>
      <c r="L15355" s="111">
        <v>0</v>
      </c>
      <c r="M15355" s="111">
        <v>1.2448711246839999E-7</v>
      </c>
      <c r="N15355" s="112">
        <f t="shared" si="479"/>
        <v>-0.96338328389984251</v>
      </c>
    </row>
    <row r="15356" spans="1:14" x14ac:dyDescent="0.25">
      <c r="A15356" s="111" t="s">
        <v>997</v>
      </c>
      <c r="B15356" s="111">
        <f>INDEX(kommuner!C:C,MATCH(_xlfn.NUMBERVALUE(A15356),kommuner!B:B,0))</f>
        <v>5038</v>
      </c>
      <c r="C15356" s="111" t="s">
        <v>121</v>
      </c>
      <c r="D15356" s="111" t="s">
        <v>121</v>
      </c>
      <c r="E15356" s="111" t="s">
        <v>123</v>
      </c>
      <c r="F15356" s="111" t="s">
        <v>139</v>
      </c>
      <c r="G15356" s="111" t="s">
        <v>139</v>
      </c>
      <c r="H15356" s="111" t="s">
        <v>139</v>
      </c>
      <c r="I15356" s="111" t="s">
        <v>139</v>
      </c>
      <c r="J15356" t="str">
        <f t="shared" si="478"/>
        <v>5038BeiteOrganisk jord</v>
      </c>
      <c r="K15356" s="111">
        <v>12.077525935985037</v>
      </c>
      <c r="L15356" s="111">
        <v>1.6412500000000001</v>
      </c>
      <c r="M15356" s="111">
        <v>0</v>
      </c>
      <c r="N15356" s="112">
        <f t="shared" si="479"/>
        <v>13.718775935985036</v>
      </c>
    </row>
    <row r="15357" spans="1:14" x14ac:dyDescent="0.25">
      <c r="A15357" s="111" t="s">
        <v>997</v>
      </c>
      <c r="B15357" s="111">
        <f>INDEX(kommuner!C:C,MATCH(_xlfn.NUMBERVALUE(A15357),kommuner!B:B,0))</f>
        <v>5038</v>
      </c>
      <c r="C15357" s="111" t="s">
        <v>84</v>
      </c>
      <c r="D15357" s="111" t="s">
        <v>84</v>
      </c>
      <c r="E15357" s="111" t="s">
        <v>126</v>
      </c>
      <c r="F15357" s="111" t="s">
        <v>139</v>
      </c>
      <c r="G15357" s="111" t="s">
        <v>139</v>
      </c>
      <c r="H15357" s="111" t="s">
        <v>139</v>
      </c>
      <c r="I15357" s="111" t="s">
        <v>139</v>
      </c>
      <c r="J15357" t="str">
        <f t="shared" si="478"/>
        <v>5038Dyrket markMineraljord</v>
      </c>
      <c r="K15357" s="111">
        <v>-0.16071115197201225</v>
      </c>
      <c r="L15357" s="111">
        <v>0</v>
      </c>
      <c r="M15357" s="111">
        <v>0</v>
      </c>
      <c r="N15357" s="112">
        <f t="shared" si="479"/>
        <v>-0.16071115197201225</v>
      </c>
    </row>
    <row r="15358" spans="1:14" x14ac:dyDescent="0.25">
      <c r="A15358" s="111" t="s">
        <v>997</v>
      </c>
      <c r="B15358" s="111">
        <f>INDEX(kommuner!C:C,MATCH(_xlfn.NUMBERVALUE(A15358),kommuner!B:B,0))</f>
        <v>5038</v>
      </c>
      <c r="C15358" s="111" t="s">
        <v>84</v>
      </c>
      <c r="D15358" s="111" t="s">
        <v>84</v>
      </c>
      <c r="E15358" s="111" t="s">
        <v>123</v>
      </c>
      <c r="F15358" s="111" t="s">
        <v>139</v>
      </c>
      <c r="G15358" s="111" t="s">
        <v>139</v>
      </c>
      <c r="H15358" s="111" t="s">
        <v>139</v>
      </c>
      <c r="I15358" s="111" t="s">
        <v>139</v>
      </c>
      <c r="J15358" t="str">
        <f t="shared" si="478"/>
        <v>5038Dyrket markOrganisk jord</v>
      </c>
      <c r="K15358" s="111">
        <v>28.726149366675592</v>
      </c>
      <c r="L15358" s="111">
        <v>1.45625</v>
      </c>
      <c r="M15358" s="111">
        <v>0</v>
      </c>
      <c r="N15358" s="112">
        <f t="shared" si="479"/>
        <v>30.182399366675593</v>
      </c>
    </row>
    <row r="15359" spans="1:14" x14ac:dyDescent="0.25">
      <c r="A15359" s="111" t="s">
        <v>997</v>
      </c>
      <c r="B15359" s="111">
        <f>INDEX(kommuner!C:C,MATCH(_xlfn.NUMBERVALUE(A15359),kommuner!B:B,0))</f>
        <v>5038</v>
      </c>
      <c r="C15359" s="111" t="s">
        <v>127</v>
      </c>
      <c r="D15359" s="111" t="s">
        <v>127</v>
      </c>
      <c r="E15359" s="111" t="s">
        <v>126</v>
      </c>
      <c r="F15359" s="111" t="s">
        <v>172</v>
      </c>
      <c r="G15359" s="111" t="s">
        <v>180</v>
      </c>
      <c r="H15359" s="111" t="s">
        <v>172</v>
      </c>
      <c r="I15359" s="111" t="s">
        <v>180</v>
      </c>
      <c r="J15359" t="str">
        <f t="shared" si="478"/>
        <v>5038SkogMineraljordBarskogHøy</v>
      </c>
      <c r="K15359" s="111">
        <v>-6.422849649670499</v>
      </c>
      <c r="L15359" s="111">
        <v>0.85306406685236758</v>
      </c>
      <c r="M15359" s="111">
        <v>6.4056614999681585E-2</v>
      </c>
      <c r="N15359" s="112">
        <f t="shared" si="479"/>
        <v>-5.5057289678184498</v>
      </c>
    </row>
    <row r="15360" spans="1:14" x14ac:dyDescent="0.25">
      <c r="A15360" s="111" t="s">
        <v>997</v>
      </c>
      <c r="B15360" s="111">
        <f>INDEX(kommuner!C:C,MATCH(_xlfn.NUMBERVALUE(A15360),kommuner!B:B,0))</f>
        <v>5038</v>
      </c>
      <c r="C15360" s="111" t="s">
        <v>127</v>
      </c>
      <c r="D15360" s="111" t="s">
        <v>127</v>
      </c>
      <c r="E15360" s="111" t="s">
        <v>126</v>
      </c>
      <c r="F15360" s="111" t="s">
        <v>172</v>
      </c>
      <c r="G15360" s="111" t="s">
        <v>167</v>
      </c>
      <c r="H15360" s="111" t="s">
        <v>172</v>
      </c>
      <c r="I15360" s="111" t="s">
        <v>167</v>
      </c>
      <c r="J15360" t="str">
        <f t="shared" si="478"/>
        <v>5038SkogMineraljordBarskogImpediment</v>
      </c>
      <c r="K15360" s="111">
        <v>-0.94873102042732593</v>
      </c>
      <c r="L15360" s="111">
        <v>0.85306406685236758</v>
      </c>
      <c r="M15360" s="111">
        <v>6.3979989500968365E-2</v>
      </c>
      <c r="N15360" s="112">
        <f t="shared" si="479"/>
        <v>-3.1686964073989993E-2</v>
      </c>
    </row>
    <row r="15361" spans="1:14" x14ac:dyDescent="0.25">
      <c r="A15361" s="111" t="s">
        <v>997</v>
      </c>
      <c r="B15361" s="111">
        <f>INDEX(kommuner!C:C,MATCH(_xlfn.NUMBERVALUE(A15361),kommuner!B:B,0))</f>
        <v>5038</v>
      </c>
      <c r="C15361" s="111" t="s">
        <v>127</v>
      </c>
      <c r="D15361" s="111" t="s">
        <v>127</v>
      </c>
      <c r="E15361" s="111" t="s">
        <v>126</v>
      </c>
      <c r="F15361" s="111" t="s">
        <v>172</v>
      </c>
      <c r="G15361" s="111" t="s">
        <v>190</v>
      </c>
      <c r="H15361" s="111" t="s">
        <v>172</v>
      </c>
      <c r="I15361" s="111" t="s">
        <v>190</v>
      </c>
      <c r="J15361" t="str">
        <f t="shared" si="478"/>
        <v>5038SkogMineraljordBarskogLav</v>
      </c>
      <c r="K15361" s="111">
        <v>-0.862084627791601</v>
      </c>
      <c r="L15361" s="111">
        <v>0.85306406685236758</v>
      </c>
      <c r="M15361" s="111">
        <v>6.3979989500968365E-2</v>
      </c>
      <c r="N15361" s="112">
        <f t="shared" si="479"/>
        <v>5.4959428561734941E-2</v>
      </c>
    </row>
    <row r="15362" spans="1:14" x14ac:dyDescent="0.25">
      <c r="A15362" s="111" t="s">
        <v>997</v>
      </c>
      <c r="B15362" s="111">
        <f>INDEX(kommuner!C:C,MATCH(_xlfn.NUMBERVALUE(A15362),kommuner!B:B,0))</f>
        <v>5038</v>
      </c>
      <c r="C15362" s="111" t="s">
        <v>127</v>
      </c>
      <c r="D15362" s="111" t="s">
        <v>127</v>
      </c>
      <c r="E15362" s="111" t="s">
        <v>126</v>
      </c>
      <c r="F15362" s="111" t="s">
        <v>172</v>
      </c>
      <c r="G15362" s="111" t="s">
        <v>173</v>
      </c>
      <c r="H15362" s="111" t="s">
        <v>172</v>
      </c>
      <c r="I15362" s="111" t="s">
        <v>173</v>
      </c>
      <c r="J15362" t="str">
        <f t="shared" si="478"/>
        <v>5038SkogMineraljordBarskogMiddels</v>
      </c>
      <c r="K15362" s="111">
        <v>-3.6406993276041288</v>
      </c>
      <c r="L15362" s="111">
        <v>0.85306406685236758</v>
      </c>
      <c r="M15362" s="111">
        <v>6.4056614999681585E-2</v>
      </c>
      <c r="N15362" s="112">
        <f t="shared" si="479"/>
        <v>-2.7235786457520796</v>
      </c>
    </row>
    <row r="15363" spans="1:14" x14ac:dyDescent="0.25">
      <c r="A15363" s="111" t="s">
        <v>997</v>
      </c>
      <c r="B15363" s="111">
        <f>INDEX(kommuner!C:C,MATCH(_xlfn.NUMBERVALUE(A15363),kommuner!B:B,0))</f>
        <v>5038</v>
      </c>
      <c r="C15363" s="111" t="s">
        <v>127</v>
      </c>
      <c r="D15363" s="111" t="s">
        <v>127</v>
      </c>
      <c r="E15363" s="111" t="s">
        <v>126</v>
      </c>
      <c r="F15363" s="111" t="s">
        <v>172</v>
      </c>
      <c r="G15363" s="111" t="s">
        <v>186</v>
      </c>
      <c r="H15363" s="111" t="s">
        <v>172</v>
      </c>
      <c r="I15363" s="111" t="s">
        <v>186</v>
      </c>
      <c r="J15363" t="str">
        <f t="shared" ref="J15363:J15426" si="480">B15363&amp;C15363&amp;E15363&amp;IF(C15363="Skog",F15363&amp;G15363,"")</f>
        <v>5038SkogMineraljordBarskogSærs høy</v>
      </c>
      <c r="K15363" s="111">
        <v>0.12072674540874306</v>
      </c>
      <c r="L15363" s="111">
        <v>0.85306406685236758</v>
      </c>
      <c r="M15363" s="111">
        <v>6.4056614999681585E-2</v>
      </c>
      <c r="N15363" s="112">
        <f t="shared" ref="N15363:N15426" si="481">SUM(K15363:M15363)</f>
        <v>1.0378474272607923</v>
      </c>
    </row>
    <row r="15364" spans="1:14" x14ac:dyDescent="0.25">
      <c r="A15364" s="111" t="s">
        <v>997</v>
      </c>
      <c r="B15364" s="111">
        <f>INDEX(kommuner!C:C,MATCH(_xlfn.NUMBERVALUE(A15364),kommuner!B:B,0))</f>
        <v>5038</v>
      </c>
      <c r="C15364" s="111" t="s">
        <v>127</v>
      </c>
      <c r="D15364" s="111" t="s">
        <v>127</v>
      </c>
      <c r="E15364" s="111" t="s">
        <v>126</v>
      </c>
      <c r="F15364" s="111" t="s">
        <v>179</v>
      </c>
      <c r="G15364" s="111" t="s">
        <v>180</v>
      </c>
      <c r="H15364" s="111" t="s">
        <v>179</v>
      </c>
      <c r="I15364" s="111" t="s">
        <v>180</v>
      </c>
      <c r="J15364" t="str">
        <f t="shared" si="480"/>
        <v>5038SkogMineraljordBlandingsskogHøy</v>
      </c>
      <c r="K15364" s="111">
        <v>-7.1939050909469406</v>
      </c>
      <c r="L15364" s="111">
        <v>0.85306406685236758</v>
      </c>
      <c r="M15364" s="111">
        <v>6.3979989500968365E-2</v>
      </c>
      <c r="N15364" s="112">
        <f t="shared" si="481"/>
        <v>-6.2768610345936047</v>
      </c>
    </row>
    <row r="15365" spans="1:14" x14ac:dyDescent="0.25">
      <c r="A15365" s="111" t="s">
        <v>997</v>
      </c>
      <c r="B15365" s="111">
        <f>INDEX(kommuner!C:C,MATCH(_xlfn.NUMBERVALUE(A15365),kommuner!B:B,0))</f>
        <v>5038</v>
      </c>
      <c r="C15365" s="111" t="s">
        <v>127</v>
      </c>
      <c r="D15365" s="111" t="s">
        <v>127</v>
      </c>
      <c r="E15365" s="111" t="s">
        <v>126</v>
      </c>
      <c r="F15365" s="111" t="s">
        <v>179</v>
      </c>
      <c r="G15365" s="111" t="s">
        <v>167</v>
      </c>
      <c r="H15365" s="111" t="s">
        <v>179</v>
      </c>
      <c r="I15365" s="111" t="s">
        <v>167</v>
      </c>
      <c r="J15365" t="str">
        <f t="shared" si="480"/>
        <v>5038SkogMineraljordBlandingsskogImpediment</v>
      </c>
      <c r="K15365" s="111">
        <v>-1.0519587113170448</v>
      </c>
      <c r="L15365" s="111">
        <v>0.85306406685236758</v>
      </c>
      <c r="M15365" s="111">
        <v>6.3979989500968365E-2</v>
      </c>
      <c r="N15365" s="112">
        <f t="shared" si="481"/>
        <v>-0.13491465496370883</v>
      </c>
    </row>
    <row r="15366" spans="1:14" x14ac:dyDescent="0.25">
      <c r="A15366" s="111" t="s">
        <v>997</v>
      </c>
      <c r="B15366" s="111">
        <f>INDEX(kommuner!C:C,MATCH(_xlfn.NUMBERVALUE(A15366),kommuner!B:B,0))</f>
        <v>5038</v>
      </c>
      <c r="C15366" s="111" t="s">
        <v>127</v>
      </c>
      <c r="D15366" s="111" t="s">
        <v>127</v>
      </c>
      <c r="E15366" s="111" t="s">
        <v>126</v>
      </c>
      <c r="F15366" s="111" t="s">
        <v>179</v>
      </c>
      <c r="G15366" s="111" t="s">
        <v>190</v>
      </c>
      <c r="H15366" s="111" t="s">
        <v>179</v>
      </c>
      <c r="I15366" s="111" t="s">
        <v>190</v>
      </c>
      <c r="J15366" t="str">
        <f t="shared" si="480"/>
        <v>5038SkogMineraljordBlandingsskogLav</v>
      </c>
      <c r="K15366" s="111">
        <v>-1.7812179955424279</v>
      </c>
      <c r="L15366" s="111">
        <v>0.85306406685236758</v>
      </c>
      <c r="M15366" s="111">
        <v>6.3979989500968365E-2</v>
      </c>
      <c r="N15366" s="112">
        <f t="shared" si="481"/>
        <v>-0.86417393918909191</v>
      </c>
    </row>
    <row r="15367" spans="1:14" x14ac:dyDescent="0.25">
      <c r="A15367" s="111" t="s">
        <v>997</v>
      </c>
      <c r="B15367" s="111">
        <f>INDEX(kommuner!C:C,MATCH(_xlfn.NUMBERVALUE(A15367),kommuner!B:B,0))</f>
        <v>5038</v>
      </c>
      <c r="C15367" s="111" t="s">
        <v>127</v>
      </c>
      <c r="D15367" s="111" t="s">
        <v>127</v>
      </c>
      <c r="E15367" s="111" t="s">
        <v>126</v>
      </c>
      <c r="F15367" s="111" t="s">
        <v>179</v>
      </c>
      <c r="G15367" s="111" t="s">
        <v>173</v>
      </c>
      <c r="H15367" s="111" t="s">
        <v>179</v>
      </c>
      <c r="I15367" s="111" t="s">
        <v>173</v>
      </c>
      <c r="J15367" t="str">
        <f t="shared" si="480"/>
        <v>5038SkogMineraljordBlandingsskogMiddels</v>
      </c>
      <c r="K15367" s="111">
        <v>-3.4741824145851954</v>
      </c>
      <c r="L15367" s="111">
        <v>0.85306406685236758</v>
      </c>
      <c r="M15367" s="111">
        <v>6.3979989500968365E-2</v>
      </c>
      <c r="N15367" s="112">
        <f t="shared" si="481"/>
        <v>-2.5571383582318594</v>
      </c>
    </row>
    <row r="15368" spans="1:14" x14ac:dyDescent="0.25">
      <c r="A15368" s="111" t="s">
        <v>997</v>
      </c>
      <c r="B15368" s="111">
        <f>INDEX(kommuner!C:C,MATCH(_xlfn.NUMBERVALUE(A15368),kommuner!B:B,0))</f>
        <v>5038</v>
      </c>
      <c r="C15368" s="111" t="s">
        <v>127</v>
      </c>
      <c r="D15368" s="111" t="s">
        <v>127</v>
      </c>
      <c r="E15368" s="111" t="s">
        <v>126</v>
      </c>
      <c r="F15368" s="111" t="s">
        <v>179</v>
      </c>
      <c r="G15368" s="111" t="s">
        <v>186</v>
      </c>
      <c r="H15368" s="111" t="s">
        <v>179</v>
      </c>
      <c r="I15368" s="111" t="s">
        <v>186</v>
      </c>
      <c r="J15368" t="str">
        <f t="shared" si="480"/>
        <v>5038SkogMineraljordBlandingsskogSærs høy</v>
      </c>
      <c r="K15368" s="111">
        <v>-2.9395925245326562</v>
      </c>
      <c r="L15368" s="111">
        <v>0.85306406685236758</v>
      </c>
      <c r="M15368" s="111">
        <v>6.3979989500968365E-2</v>
      </c>
      <c r="N15368" s="112">
        <f t="shared" si="481"/>
        <v>-2.0225484681793202</v>
      </c>
    </row>
    <row r="15369" spans="1:14" x14ac:dyDescent="0.25">
      <c r="A15369" s="111" t="s">
        <v>997</v>
      </c>
      <c r="B15369" s="111">
        <f>INDEX(kommuner!C:C,MATCH(_xlfn.NUMBERVALUE(A15369),kommuner!B:B,0))</f>
        <v>5038</v>
      </c>
      <c r="C15369" s="111" t="s">
        <v>127</v>
      </c>
      <c r="D15369" s="111" t="s">
        <v>127</v>
      </c>
      <c r="E15369" s="111" t="s">
        <v>126</v>
      </c>
      <c r="F15369" s="111" t="s">
        <v>185</v>
      </c>
      <c r="G15369" s="111" t="s">
        <v>180</v>
      </c>
      <c r="H15369" s="111" t="s">
        <v>185</v>
      </c>
      <c r="I15369" s="111" t="s">
        <v>180</v>
      </c>
      <c r="J15369" t="str">
        <f t="shared" si="480"/>
        <v>5038SkogMineraljordLauvskogHøy</v>
      </c>
      <c r="K15369" s="111">
        <v>-3.9961118073383664</v>
      </c>
      <c r="L15369" s="111">
        <v>0.85306406685236758</v>
      </c>
      <c r="M15369" s="111">
        <v>6.3979989500968365E-2</v>
      </c>
      <c r="N15369" s="112">
        <f t="shared" si="481"/>
        <v>-3.0790677509850304</v>
      </c>
    </row>
    <row r="15370" spans="1:14" x14ac:dyDescent="0.25">
      <c r="A15370" s="111" t="s">
        <v>997</v>
      </c>
      <c r="B15370" s="111">
        <f>INDEX(kommuner!C:C,MATCH(_xlfn.NUMBERVALUE(A15370),kommuner!B:B,0))</f>
        <v>5038</v>
      </c>
      <c r="C15370" s="111" t="s">
        <v>127</v>
      </c>
      <c r="D15370" s="111" t="s">
        <v>127</v>
      </c>
      <c r="E15370" s="111" t="s">
        <v>126</v>
      </c>
      <c r="F15370" s="111" t="s">
        <v>185</v>
      </c>
      <c r="G15370" s="111" t="s">
        <v>167</v>
      </c>
      <c r="H15370" s="111" t="s">
        <v>185</v>
      </c>
      <c r="I15370" s="111" t="s">
        <v>167</v>
      </c>
      <c r="J15370" t="str">
        <f t="shared" si="480"/>
        <v>5038SkogMineraljordLauvskogImpediment</v>
      </c>
      <c r="K15370" s="111">
        <v>-1.0417316356348201</v>
      </c>
      <c r="L15370" s="111">
        <v>0.85306406685236758</v>
      </c>
      <c r="M15370" s="111">
        <v>6.3979989500968365E-2</v>
      </c>
      <c r="N15370" s="112">
        <f t="shared" si="481"/>
        <v>-0.12468757928148413</v>
      </c>
    </row>
    <row r="15371" spans="1:14" x14ac:dyDescent="0.25">
      <c r="A15371" s="111" t="s">
        <v>997</v>
      </c>
      <c r="B15371" s="111">
        <f>INDEX(kommuner!C:C,MATCH(_xlfn.NUMBERVALUE(A15371),kommuner!B:B,0))</f>
        <v>5038</v>
      </c>
      <c r="C15371" s="111" t="s">
        <v>127</v>
      </c>
      <c r="D15371" s="111" t="s">
        <v>127</v>
      </c>
      <c r="E15371" s="111" t="s">
        <v>126</v>
      </c>
      <c r="F15371" s="111" t="s">
        <v>185</v>
      </c>
      <c r="G15371" s="111" t="s">
        <v>190</v>
      </c>
      <c r="H15371" s="111" t="s">
        <v>185</v>
      </c>
      <c r="I15371" s="111" t="s">
        <v>190</v>
      </c>
      <c r="J15371" t="str">
        <f t="shared" si="480"/>
        <v>5038SkogMineraljordLauvskogLav</v>
      </c>
      <c r="K15371" s="111">
        <v>-8.9748170935426599E-2</v>
      </c>
      <c r="L15371" s="111">
        <v>0.85306406685236758</v>
      </c>
      <c r="M15371" s="111">
        <v>6.3979989500968365E-2</v>
      </c>
      <c r="N15371" s="112">
        <f t="shared" si="481"/>
        <v>0.82729588541790933</v>
      </c>
    </row>
    <row r="15372" spans="1:14" x14ac:dyDescent="0.25">
      <c r="A15372" s="111" t="s">
        <v>997</v>
      </c>
      <c r="B15372" s="111">
        <f>INDEX(kommuner!C:C,MATCH(_xlfn.NUMBERVALUE(A15372),kommuner!B:B,0))</f>
        <v>5038</v>
      </c>
      <c r="C15372" s="111" t="s">
        <v>127</v>
      </c>
      <c r="D15372" s="111" t="s">
        <v>127</v>
      </c>
      <c r="E15372" s="111" t="s">
        <v>126</v>
      </c>
      <c r="F15372" s="111" t="s">
        <v>185</v>
      </c>
      <c r="G15372" s="111" t="s">
        <v>173</v>
      </c>
      <c r="H15372" s="111" t="s">
        <v>185</v>
      </c>
      <c r="I15372" s="111" t="s">
        <v>173</v>
      </c>
      <c r="J15372" t="str">
        <f t="shared" si="480"/>
        <v>5038SkogMineraljordLauvskogMiddels</v>
      </c>
      <c r="K15372" s="111">
        <v>-2.4407766010203638</v>
      </c>
      <c r="L15372" s="111">
        <v>0.85306406685236758</v>
      </c>
      <c r="M15372" s="111">
        <v>6.3979989500968365E-2</v>
      </c>
      <c r="N15372" s="112">
        <f t="shared" si="481"/>
        <v>-1.523732544667028</v>
      </c>
    </row>
    <row r="15373" spans="1:14" x14ac:dyDescent="0.25">
      <c r="A15373" s="111" t="s">
        <v>997</v>
      </c>
      <c r="B15373" s="111">
        <f>INDEX(kommuner!C:C,MATCH(_xlfn.NUMBERVALUE(A15373),kommuner!B:B,0))</f>
        <v>5038</v>
      </c>
      <c r="C15373" s="111" t="s">
        <v>127</v>
      </c>
      <c r="D15373" s="111" t="s">
        <v>127</v>
      </c>
      <c r="E15373" s="111" t="s">
        <v>126</v>
      </c>
      <c r="F15373" s="111" t="s">
        <v>185</v>
      </c>
      <c r="G15373" s="111" t="s">
        <v>186</v>
      </c>
      <c r="H15373" s="111" t="s">
        <v>185</v>
      </c>
      <c r="I15373" s="111" t="s">
        <v>186</v>
      </c>
      <c r="J15373" t="str">
        <f t="shared" si="480"/>
        <v>5038SkogMineraljordLauvskogSærs høy</v>
      </c>
      <c r="K15373" s="111">
        <v>-3.6560473259425113</v>
      </c>
      <c r="L15373" s="111">
        <v>0.85306406685236758</v>
      </c>
      <c r="M15373" s="111">
        <v>6.3979989500968365E-2</v>
      </c>
      <c r="N15373" s="112">
        <f t="shared" si="481"/>
        <v>-2.7390032695891753</v>
      </c>
    </row>
    <row r="15374" spans="1:14" x14ac:dyDescent="0.25">
      <c r="A15374" s="111" t="s">
        <v>997</v>
      </c>
      <c r="B15374" s="111">
        <f>INDEX(kommuner!C:C,MATCH(_xlfn.NUMBERVALUE(A15374),kommuner!B:B,0))</f>
        <v>5038</v>
      </c>
      <c r="C15374" s="111" t="s">
        <v>127</v>
      </c>
      <c r="D15374" s="111" t="s">
        <v>127</v>
      </c>
      <c r="E15374" s="111" t="s">
        <v>123</v>
      </c>
      <c r="F15374" s="111" t="s">
        <v>172</v>
      </c>
      <c r="G15374" s="111" t="s">
        <v>180</v>
      </c>
      <c r="H15374" s="111" t="s">
        <v>172</v>
      </c>
      <c r="I15374" s="111" t="s">
        <v>180</v>
      </c>
      <c r="J15374" t="str">
        <f t="shared" si="480"/>
        <v>5038SkogOrganisk jordBarskogHøy</v>
      </c>
      <c r="K15374" s="111">
        <v>-2.5184559031994138</v>
      </c>
      <c r="L15374" s="111">
        <v>0.92784825435236762</v>
      </c>
      <c r="M15374" s="111">
        <v>0.46518126042825314</v>
      </c>
      <c r="N15374" s="112">
        <f t="shared" si="481"/>
        <v>-1.1254263884187932</v>
      </c>
    </row>
    <row r="15375" spans="1:14" x14ac:dyDescent="0.25">
      <c r="A15375" s="111" t="s">
        <v>997</v>
      </c>
      <c r="B15375" s="111">
        <f>INDEX(kommuner!C:C,MATCH(_xlfn.NUMBERVALUE(A15375),kommuner!B:B,0))</f>
        <v>5038</v>
      </c>
      <c r="C15375" s="111" t="s">
        <v>127</v>
      </c>
      <c r="D15375" s="111" t="s">
        <v>127</v>
      </c>
      <c r="E15375" s="111" t="s">
        <v>123</v>
      </c>
      <c r="F15375" s="111" t="s">
        <v>172</v>
      </c>
      <c r="G15375" s="111" t="s">
        <v>167</v>
      </c>
      <c r="H15375" s="111" t="s">
        <v>172</v>
      </c>
      <c r="I15375" s="111" t="s">
        <v>167</v>
      </c>
      <c r="J15375" t="str">
        <f t="shared" si="480"/>
        <v>5038SkogOrganisk jordBarskogImpediment</v>
      </c>
      <c r="K15375" s="111">
        <v>-0.17137422385314094</v>
      </c>
      <c r="L15375" s="111">
        <v>0.92784825435236762</v>
      </c>
      <c r="M15375" s="111">
        <v>0.46510463492953991</v>
      </c>
      <c r="N15375" s="112">
        <f t="shared" si="481"/>
        <v>1.2215786654287666</v>
      </c>
    </row>
    <row r="15376" spans="1:14" x14ac:dyDescent="0.25">
      <c r="A15376" s="111" t="s">
        <v>997</v>
      </c>
      <c r="B15376" s="111">
        <f>INDEX(kommuner!C:C,MATCH(_xlfn.NUMBERVALUE(A15376),kommuner!B:B,0))</f>
        <v>5038</v>
      </c>
      <c r="C15376" s="111" t="s">
        <v>127</v>
      </c>
      <c r="D15376" s="111" t="s">
        <v>127</v>
      </c>
      <c r="E15376" s="111" t="s">
        <v>123</v>
      </c>
      <c r="F15376" s="111" t="s">
        <v>172</v>
      </c>
      <c r="G15376" s="111" t="s">
        <v>190</v>
      </c>
      <c r="H15376" s="111" t="s">
        <v>172</v>
      </c>
      <c r="I15376" s="111" t="s">
        <v>190</v>
      </c>
      <c r="J15376" t="str">
        <f t="shared" si="480"/>
        <v>5038SkogOrganisk jordBarskogLav</v>
      </c>
      <c r="K15376" s="111">
        <v>-0.50666953101693391</v>
      </c>
      <c r="L15376" s="111">
        <v>0.92784825435236762</v>
      </c>
      <c r="M15376" s="111">
        <v>0.46510463492953991</v>
      </c>
      <c r="N15376" s="112">
        <f t="shared" si="481"/>
        <v>0.88628335826497362</v>
      </c>
    </row>
    <row r="15377" spans="1:14" x14ac:dyDescent="0.25">
      <c r="A15377" s="111" t="s">
        <v>997</v>
      </c>
      <c r="B15377" s="111">
        <f>INDEX(kommuner!C:C,MATCH(_xlfn.NUMBERVALUE(A15377),kommuner!B:B,0))</f>
        <v>5038</v>
      </c>
      <c r="C15377" s="111" t="s">
        <v>127</v>
      </c>
      <c r="D15377" s="111" t="s">
        <v>127</v>
      </c>
      <c r="E15377" s="111" t="s">
        <v>123</v>
      </c>
      <c r="F15377" s="111" t="s">
        <v>172</v>
      </c>
      <c r="G15377" s="111" t="s">
        <v>173</v>
      </c>
      <c r="H15377" s="111" t="s">
        <v>172</v>
      </c>
      <c r="I15377" s="111" t="s">
        <v>173</v>
      </c>
      <c r="J15377" t="str">
        <f t="shared" si="480"/>
        <v>5038SkogOrganisk jordBarskogMiddels</v>
      </c>
      <c r="K15377" s="111">
        <v>-1.5571490961494638</v>
      </c>
      <c r="L15377" s="111">
        <v>0.92784825435236762</v>
      </c>
      <c r="M15377" s="111">
        <v>0.46518126042825314</v>
      </c>
      <c r="N15377" s="112">
        <f t="shared" si="481"/>
        <v>-0.16411958136884308</v>
      </c>
    </row>
    <row r="15378" spans="1:14" x14ac:dyDescent="0.25">
      <c r="A15378" s="111" t="s">
        <v>997</v>
      </c>
      <c r="B15378" s="111">
        <f>INDEX(kommuner!C:C,MATCH(_xlfn.NUMBERVALUE(A15378),kommuner!B:B,0))</f>
        <v>5038</v>
      </c>
      <c r="C15378" s="111" t="s">
        <v>127</v>
      </c>
      <c r="D15378" s="111" t="s">
        <v>127</v>
      </c>
      <c r="E15378" s="111" t="s">
        <v>123</v>
      </c>
      <c r="F15378" s="111" t="s">
        <v>172</v>
      </c>
      <c r="G15378" s="111" t="s">
        <v>186</v>
      </c>
      <c r="H15378" s="111" t="s">
        <v>172</v>
      </c>
      <c r="I15378" s="111" t="s">
        <v>186</v>
      </c>
      <c r="J15378" t="str">
        <f t="shared" si="480"/>
        <v>5038SkogOrganisk jordBarskogSærs høy</v>
      </c>
      <c r="K15378" s="111">
        <v>2.5548655235722699</v>
      </c>
      <c r="L15378" s="111">
        <v>0.92784825435236762</v>
      </c>
      <c r="M15378" s="111">
        <v>0.46518126042825314</v>
      </c>
      <c r="N15378" s="112">
        <f t="shared" si="481"/>
        <v>3.9478950383528906</v>
      </c>
    </row>
    <row r="15379" spans="1:14" x14ac:dyDescent="0.25">
      <c r="A15379" s="111" t="s">
        <v>997</v>
      </c>
      <c r="B15379" s="111">
        <f>INDEX(kommuner!C:C,MATCH(_xlfn.NUMBERVALUE(A15379),kommuner!B:B,0))</f>
        <v>5038</v>
      </c>
      <c r="C15379" s="111" t="s">
        <v>127</v>
      </c>
      <c r="D15379" s="111" t="s">
        <v>127</v>
      </c>
      <c r="E15379" s="111" t="s">
        <v>123</v>
      </c>
      <c r="F15379" s="111" t="s">
        <v>179</v>
      </c>
      <c r="G15379" s="111" t="s">
        <v>180</v>
      </c>
      <c r="H15379" s="111" t="s">
        <v>179</v>
      </c>
      <c r="I15379" s="111" t="s">
        <v>180</v>
      </c>
      <c r="J15379" t="str">
        <f t="shared" si="480"/>
        <v>5038SkogOrganisk jordBlandingsskogHøy</v>
      </c>
      <c r="K15379" s="111">
        <v>-5.5554344456832343</v>
      </c>
      <c r="L15379" s="111">
        <v>0.92784825435236762</v>
      </c>
      <c r="M15379" s="111">
        <v>0.46510463492953991</v>
      </c>
      <c r="N15379" s="112">
        <f t="shared" si="481"/>
        <v>-4.1624815564013264</v>
      </c>
    </row>
    <row r="15380" spans="1:14" x14ac:dyDescent="0.25">
      <c r="A15380" s="111" t="s">
        <v>997</v>
      </c>
      <c r="B15380" s="111">
        <f>INDEX(kommuner!C:C,MATCH(_xlfn.NUMBERVALUE(A15380),kommuner!B:B,0))</f>
        <v>5038</v>
      </c>
      <c r="C15380" s="111" t="s">
        <v>127</v>
      </c>
      <c r="D15380" s="111" t="s">
        <v>127</v>
      </c>
      <c r="E15380" s="111" t="s">
        <v>123</v>
      </c>
      <c r="F15380" s="111" t="s">
        <v>179</v>
      </c>
      <c r="G15380" s="111" t="s">
        <v>167</v>
      </c>
      <c r="H15380" s="111" t="s">
        <v>179</v>
      </c>
      <c r="I15380" s="111" t="s">
        <v>167</v>
      </c>
      <c r="J15380" t="str">
        <f t="shared" si="480"/>
        <v>5038SkogOrganisk jordBlandingsskogImpediment</v>
      </c>
      <c r="K15380" s="111">
        <v>-0.28586344175800005</v>
      </c>
      <c r="L15380" s="111">
        <v>0.92784825435236762</v>
      </c>
      <c r="M15380" s="111">
        <v>0.46510463492953991</v>
      </c>
      <c r="N15380" s="112">
        <f t="shared" si="481"/>
        <v>1.1070894475239075</v>
      </c>
    </row>
    <row r="15381" spans="1:14" x14ac:dyDescent="0.25">
      <c r="A15381" s="111" t="s">
        <v>997</v>
      </c>
      <c r="B15381" s="111">
        <f>INDEX(kommuner!C:C,MATCH(_xlfn.NUMBERVALUE(A15381),kommuner!B:B,0))</f>
        <v>5038</v>
      </c>
      <c r="C15381" s="111" t="s">
        <v>127</v>
      </c>
      <c r="D15381" s="111" t="s">
        <v>127</v>
      </c>
      <c r="E15381" s="111" t="s">
        <v>123</v>
      </c>
      <c r="F15381" s="111" t="s">
        <v>179</v>
      </c>
      <c r="G15381" s="111" t="s">
        <v>190</v>
      </c>
      <c r="H15381" s="111" t="s">
        <v>179</v>
      </c>
      <c r="I15381" s="111" t="s">
        <v>190</v>
      </c>
      <c r="J15381" t="str">
        <f t="shared" si="480"/>
        <v>5038SkogOrganisk jordBlandingsskogLav</v>
      </c>
      <c r="K15381" s="111">
        <v>-1.2347339377887629</v>
      </c>
      <c r="L15381" s="111">
        <v>0.92784825435236762</v>
      </c>
      <c r="M15381" s="111">
        <v>0.46510463492953991</v>
      </c>
      <c r="N15381" s="112">
        <f t="shared" si="481"/>
        <v>0.15821895149314458</v>
      </c>
    </row>
    <row r="15382" spans="1:14" x14ac:dyDescent="0.25">
      <c r="A15382" s="111" t="s">
        <v>997</v>
      </c>
      <c r="B15382" s="111">
        <f>INDEX(kommuner!C:C,MATCH(_xlfn.NUMBERVALUE(A15382),kommuner!B:B,0))</f>
        <v>5038</v>
      </c>
      <c r="C15382" s="111" t="s">
        <v>127</v>
      </c>
      <c r="D15382" s="111" t="s">
        <v>127</v>
      </c>
      <c r="E15382" s="111" t="s">
        <v>123</v>
      </c>
      <c r="F15382" s="111" t="s">
        <v>179</v>
      </c>
      <c r="G15382" s="111" t="s">
        <v>173</v>
      </c>
      <c r="H15382" s="111" t="s">
        <v>179</v>
      </c>
      <c r="I15382" s="111" t="s">
        <v>173</v>
      </c>
      <c r="J15382" t="str">
        <f t="shared" si="480"/>
        <v>5038SkogOrganisk jordBlandingsskogMiddels</v>
      </c>
      <c r="K15382" s="111">
        <v>-2.4239591752717748</v>
      </c>
      <c r="L15382" s="111">
        <v>0.92784825435236762</v>
      </c>
      <c r="M15382" s="111">
        <v>0.46510463492953991</v>
      </c>
      <c r="N15382" s="112">
        <f t="shared" si="481"/>
        <v>-1.0310062859898674</v>
      </c>
    </row>
    <row r="15383" spans="1:14" x14ac:dyDescent="0.25">
      <c r="A15383" s="111" t="s">
        <v>997</v>
      </c>
      <c r="B15383" s="111">
        <f>INDEX(kommuner!C:C,MATCH(_xlfn.NUMBERVALUE(A15383),kommuner!B:B,0))</f>
        <v>5038</v>
      </c>
      <c r="C15383" s="111" t="s">
        <v>127</v>
      </c>
      <c r="D15383" s="111" t="s">
        <v>127</v>
      </c>
      <c r="E15383" s="111" t="s">
        <v>123</v>
      </c>
      <c r="F15383" s="111" t="s">
        <v>179</v>
      </c>
      <c r="G15383" s="111" t="s">
        <v>186</v>
      </c>
      <c r="H15383" s="111" t="s">
        <v>179</v>
      </c>
      <c r="I15383" s="111" t="s">
        <v>186</v>
      </c>
      <c r="J15383" t="str">
        <f t="shared" si="480"/>
        <v>5038SkogOrganisk jordBlandingsskogSærs høy</v>
      </c>
      <c r="K15383" s="111">
        <v>-1.5726115302258048</v>
      </c>
      <c r="L15383" s="111">
        <v>0.92784825435236762</v>
      </c>
      <c r="M15383" s="111">
        <v>0.46510463492953991</v>
      </c>
      <c r="N15383" s="112">
        <f t="shared" si="481"/>
        <v>-0.17965864094389727</v>
      </c>
    </row>
    <row r="15384" spans="1:14" x14ac:dyDescent="0.25">
      <c r="A15384" s="111" t="s">
        <v>997</v>
      </c>
      <c r="B15384" s="111">
        <f>INDEX(kommuner!C:C,MATCH(_xlfn.NUMBERVALUE(A15384),kommuner!B:B,0))</f>
        <v>5038</v>
      </c>
      <c r="C15384" s="111" t="s">
        <v>127</v>
      </c>
      <c r="D15384" s="111" t="s">
        <v>127</v>
      </c>
      <c r="E15384" s="111" t="s">
        <v>123</v>
      </c>
      <c r="F15384" s="111" t="s">
        <v>185</v>
      </c>
      <c r="G15384" s="111" t="s">
        <v>180</v>
      </c>
      <c r="H15384" s="111" t="s">
        <v>185</v>
      </c>
      <c r="I15384" s="111" t="s">
        <v>180</v>
      </c>
      <c r="J15384" t="str">
        <f t="shared" si="480"/>
        <v>5038SkogOrganisk jordLauvskogHøy</v>
      </c>
      <c r="K15384" s="111">
        <v>-1.9913688882377358</v>
      </c>
      <c r="L15384" s="111">
        <v>0.92784825435236762</v>
      </c>
      <c r="M15384" s="111">
        <v>0.46510463492953991</v>
      </c>
      <c r="N15384" s="112">
        <f t="shared" si="481"/>
        <v>-0.59841599895582831</v>
      </c>
    </row>
    <row r="15385" spans="1:14" x14ac:dyDescent="0.25">
      <c r="A15385" s="111" t="s">
        <v>997</v>
      </c>
      <c r="B15385" s="111">
        <f>INDEX(kommuner!C:C,MATCH(_xlfn.NUMBERVALUE(A15385),kommuner!B:B,0))</f>
        <v>5038</v>
      </c>
      <c r="C15385" s="111" t="s">
        <v>127</v>
      </c>
      <c r="D15385" s="111" t="s">
        <v>127</v>
      </c>
      <c r="E15385" s="111" t="s">
        <v>123</v>
      </c>
      <c r="F15385" s="111" t="s">
        <v>185</v>
      </c>
      <c r="G15385" s="111" t="s">
        <v>167</v>
      </c>
      <c r="H15385" s="111" t="s">
        <v>185</v>
      </c>
      <c r="I15385" s="111" t="s">
        <v>167</v>
      </c>
      <c r="J15385" t="str">
        <f t="shared" si="480"/>
        <v>5038SkogOrganisk jordLauvskogImpediment</v>
      </c>
      <c r="K15385" s="111">
        <v>0.35000626494250675</v>
      </c>
      <c r="L15385" s="111">
        <v>0.92784825435236762</v>
      </c>
      <c r="M15385" s="111">
        <v>0.46510463492953991</v>
      </c>
      <c r="N15385" s="112">
        <f t="shared" si="481"/>
        <v>1.7429591542244141</v>
      </c>
    </row>
    <row r="15386" spans="1:14" x14ac:dyDescent="0.25">
      <c r="A15386" s="111" t="s">
        <v>997</v>
      </c>
      <c r="B15386" s="111">
        <f>INDEX(kommuner!C:C,MATCH(_xlfn.NUMBERVALUE(A15386),kommuner!B:B,0))</f>
        <v>5038</v>
      </c>
      <c r="C15386" s="111" t="s">
        <v>127</v>
      </c>
      <c r="D15386" s="111" t="s">
        <v>127</v>
      </c>
      <c r="E15386" s="111" t="s">
        <v>123</v>
      </c>
      <c r="F15386" s="111" t="s">
        <v>185</v>
      </c>
      <c r="G15386" s="111" t="s">
        <v>190</v>
      </c>
      <c r="H15386" s="111" t="s">
        <v>185</v>
      </c>
      <c r="I15386" s="111" t="s">
        <v>190</v>
      </c>
      <c r="J15386" t="str">
        <f t="shared" si="480"/>
        <v>5038SkogOrganisk jordLauvskogLav</v>
      </c>
      <c r="K15386" s="111">
        <v>1.1144075558526714</v>
      </c>
      <c r="L15386" s="111">
        <v>0.92784825435236762</v>
      </c>
      <c r="M15386" s="111">
        <v>0.46510463492953991</v>
      </c>
      <c r="N15386" s="112">
        <f t="shared" si="481"/>
        <v>2.5073604451345788</v>
      </c>
    </row>
    <row r="15387" spans="1:14" x14ac:dyDescent="0.25">
      <c r="A15387" s="111" t="s">
        <v>997</v>
      </c>
      <c r="B15387" s="111">
        <f>INDEX(kommuner!C:C,MATCH(_xlfn.NUMBERVALUE(A15387),kommuner!B:B,0))</f>
        <v>5038</v>
      </c>
      <c r="C15387" s="111" t="s">
        <v>127</v>
      </c>
      <c r="D15387" s="111" t="s">
        <v>127</v>
      </c>
      <c r="E15387" s="111" t="s">
        <v>123</v>
      </c>
      <c r="F15387" s="111" t="s">
        <v>185</v>
      </c>
      <c r="G15387" s="111" t="s">
        <v>173</v>
      </c>
      <c r="H15387" s="111" t="s">
        <v>185</v>
      </c>
      <c r="I15387" s="111" t="s">
        <v>173</v>
      </c>
      <c r="J15387" t="str">
        <f t="shared" si="480"/>
        <v>5038SkogOrganisk jordLauvskogMiddels</v>
      </c>
      <c r="K15387" s="111">
        <v>-0.62664468270982987</v>
      </c>
      <c r="L15387" s="111">
        <v>0.92784825435236762</v>
      </c>
      <c r="M15387" s="111">
        <v>0.46510463492953991</v>
      </c>
      <c r="N15387" s="112">
        <f t="shared" si="481"/>
        <v>0.76630820657207765</v>
      </c>
    </row>
    <row r="15388" spans="1:14" x14ac:dyDescent="0.25">
      <c r="A15388" s="111" t="s">
        <v>997</v>
      </c>
      <c r="B15388" s="111">
        <f>INDEX(kommuner!C:C,MATCH(_xlfn.NUMBERVALUE(A15388),kommuner!B:B,0))</f>
        <v>5038</v>
      </c>
      <c r="C15388" s="111" t="s">
        <v>127</v>
      </c>
      <c r="D15388" s="111" t="s">
        <v>127</v>
      </c>
      <c r="E15388" s="111" t="s">
        <v>123</v>
      </c>
      <c r="F15388" s="111" t="s">
        <v>185</v>
      </c>
      <c r="G15388" s="111" t="s">
        <v>186</v>
      </c>
      <c r="H15388" s="111" t="s">
        <v>185</v>
      </c>
      <c r="I15388" s="111" t="s">
        <v>186</v>
      </c>
      <c r="J15388" t="str">
        <f t="shared" si="480"/>
        <v>5038SkogOrganisk jordLauvskogSærs høy</v>
      </c>
      <c r="K15388" s="111">
        <v>-1.8997279926091779</v>
      </c>
      <c r="L15388" s="111">
        <v>0.92784825435236762</v>
      </c>
      <c r="M15388" s="111">
        <v>0.46510463492953991</v>
      </c>
      <c r="N15388" s="112">
        <f t="shared" si="481"/>
        <v>-0.50677510332727038</v>
      </c>
    </row>
    <row r="15389" spans="1:14" x14ac:dyDescent="0.25">
      <c r="A15389" s="111" t="s">
        <v>997</v>
      </c>
      <c r="B15389" s="111">
        <f>INDEX(kommuner!C:C,MATCH(_xlfn.NUMBERVALUE(A15389),kommuner!B:B,0))</f>
        <v>5038</v>
      </c>
      <c r="C15389" s="111" t="s">
        <v>83</v>
      </c>
      <c r="D15389" s="111" t="s">
        <v>83</v>
      </c>
      <c r="E15389" s="111" t="s">
        <v>126</v>
      </c>
      <c r="F15389" s="111" t="s">
        <v>139</v>
      </c>
      <c r="G15389" s="111" t="s">
        <v>139</v>
      </c>
      <c r="H15389" s="111" t="s">
        <v>139</v>
      </c>
      <c r="I15389" s="111" t="s">
        <v>139</v>
      </c>
      <c r="J15389" t="str">
        <f t="shared" si="480"/>
        <v>5038Utbygd arealMineraljord</v>
      </c>
      <c r="K15389" s="111">
        <v>-0.30524336409547759</v>
      </c>
      <c r="L15389" s="111">
        <v>0</v>
      </c>
      <c r="M15389" s="111">
        <v>1.303047089454229E-2</v>
      </c>
      <c r="N15389" s="112">
        <f t="shared" si="481"/>
        <v>-0.2922128932009353</v>
      </c>
    </row>
    <row r="15390" spans="1:14" x14ac:dyDescent="0.25">
      <c r="A15390" s="111" t="s">
        <v>997</v>
      </c>
      <c r="B15390" s="111">
        <f>INDEX(kommuner!C:C,MATCH(_xlfn.NUMBERVALUE(A15390),kommuner!B:B,0))</f>
        <v>5038</v>
      </c>
      <c r="C15390" s="111" t="s">
        <v>83</v>
      </c>
      <c r="D15390" s="111" t="s">
        <v>83</v>
      </c>
      <c r="E15390" s="111" t="s">
        <v>123</v>
      </c>
      <c r="F15390" s="111" t="s">
        <v>139</v>
      </c>
      <c r="G15390" s="111" t="s">
        <v>139</v>
      </c>
      <c r="H15390" s="111" t="s">
        <v>139</v>
      </c>
      <c r="I15390" s="111" t="s">
        <v>139</v>
      </c>
      <c r="J15390" t="str">
        <f t="shared" si="480"/>
        <v>5038Utbygd arealOrganisk jord</v>
      </c>
      <c r="K15390" s="111">
        <v>29.011421395201612</v>
      </c>
      <c r="L15390" s="111">
        <v>0</v>
      </c>
      <c r="M15390" s="111">
        <v>1.303047089454229E-2</v>
      </c>
      <c r="N15390" s="112">
        <f t="shared" si="481"/>
        <v>29.024451866096154</v>
      </c>
    </row>
    <row r="15391" spans="1:14" x14ac:dyDescent="0.25">
      <c r="A15391" s="111" t="s">
        <v>997</v>
      </c>
      <c r="B15391" s="111">
        <f>INDEX(kommuner!C:C,MATCH(_xlfn.NUMBERVALUE(A15391),kommuner!B:B,0))</f>
        <v>5038</v>
      </c>
      <c r="C15391" s="111" t="s">
        <v>181</v>
      </c>
      <c r="D15391" s="111" t="s">
        <v>181</v>
      </c>
      <c r="E15391" s="111" t="s">
        <v>123</v>
      </c>
      <c r="F15391" s="111" t="s">
        <v>139</v>
      </c>
      <c r="G15391" s="111" t="s">
        <v>139</v>
      </c>
      <c r="H15391" s="111" t="s">
        <v>139</v>
      </c>
      <c r="I15391" s="111" t="s">
        <v>139</v>
      </c>
      <c r="J15391" t="str">
        <f t="shared" si="480"/>
        <v>5038Vann og myrOrganisk jord</v>
      </c>
      <c r="K15391" s="111">
        <v>-0.29766799726667431</v>
      </c>
      <c r="L15391" s="111">
        <v>0</v>
      </c>
      <c r="M15391" s="111">
        <v>0</v>
      </c>
      <c r="N15391" s="112">
        <f t="shared" si="481"/>
        <v>-0.29766799726667431</v>
      </c>
    </row>
    <row r="15392" spans="1:14" x14ac:dyDescent="0.25">
      <c r="A15392" s="111" t="s">
        <v>998</v>
      </c>
      <c r="B15392" s="111">
        <f>INDEX(kommuner!C:C,MATCH(_xlfn.NUMBERVALUE(A15392),kommuner!B:B,0))</f>
        <v>5006</v>
      </c>
      <c r="C15392" s="111" t="s">
        <v>82</v>
      </c>
      <c r="D15392" s="111" t="s">
        <v>82</v>
      </c>
      <c r="E15392" s="111" t="s">
        <v>126</v>
      </c>
      <c r="F15392" s="111" t="s">
        <v>139</v>
      </c>
      <c r="G15392" s="111" t="s">
        <v>139</v>
      </c>
      <c r="H15392" s="111" t="s">
        <v>139</v>
      </c>
      <c r="I15392" s="111" t="s">
        <v>139</v>
      </c>
      <c r="J15392" t="str">
        <f t="shared" si="480"/>
        <v>5006Annen utmarkMineraljord</v>
      </c>
      <c r="K15392" s="111">
        <v>-7.1122377479755403E-2</v>
      </c>
      <c r="L15392" s="111">
        <v>0</v>
      </c>
      <c r="M15392" s="111">
        <v>0</v>
      </c>
      <c r="N15392" s="112">
        <f t="shared" si="481"/>
        <v>-7.1122377479755403E-2</v>
      </c>
    </row>
    <row r="15393" spans="1:14" x14ac:dyDescent="0.25">
      <c r="A15393" s="111" t="s">
        <v>998</v>
      </c>
      <c r="B15393" s="111">
        <f>INDEX(kommuner!C:C,MATCH(_xlfn.NUMBERVALUE(A15393),kommuner!B:B,0))</f>
        <v>5006</v>
      </c>
      <c r="C15393" s="111" t="s">
        <v>121</v>
      </c>
      <c r="D15393" s="111" t="s">
        <v>121</v>
      </c>
      <c r="E15393" s="111" t="s">
        <v>126</v>
      </c>
      <c r="F15393" s="111" t="s">
        <v>139</v>
      </c>
      <c r="G15393" s="111" t="s">
        <v>139</v>
      </c>
      <c r="H15393" s="111" t="s">
        <v>139</v>
      </c>
      <c r="I15393" s="111" t="s">
        <v>139</v>
      </c>
      <c r="J15393" t="str">
        <f t="shared" si="480"/>
        <v>5006BeiteMineraljord</v>
      </c>
      <c r="K15393" s="111">
        <v>-0.96338340838695502</v>
      </c>
      <c r="L15393" s="111">
        <v>0</v>
      </c>
      <c r="M15393" s="111">
        <v>1.2448711246839999E-7</v>
      </c>
      <c r="N15393" s="112">
        <f t="shared" si="481"/>
        <v>-0.96338328389984251</v>
      </c>
    </row>
    <row r="15394" spans="1:14" x14ac:dyDescent="0.25">
      <c r="A15394" s="111" t="s">
        <v>998</v>
      </c>
      <c r="B15394" s="111">
        <f>INDEX(kommuner!C:C,MATCH(_xlfn.NUMBERVALUE(A15394),kommuner!B:B,0))</f>
        <v>5006</v>
      </c>
      <c r="C15394" s="111" t="s">
        <v>121</v>
      </c>
      <c r="D15394" s="111" t="s">
        <v>121</v>
      </c>
      <c r="E15394" s="111" t="s">
        <v>123</v>
      </c>
      <c r="F15394" s="111" t="s">
        <v>139</v>
      </c>
      <c r="G15394" s="111" t="s">
        <v>139</v>
      </c>
      <c r="H15394" s="111" t="s">
        <v>139</v>
      </c>
      <c r="I15394" s="111" t="s">
        <v>139</v>
      </c>
      <c r="J15394" t="str">
        <f t="shared" si="480"/>
        <v>5006BeiteOrganisk jord</v>
      </c>
      <c r="K15394" s="111">
        <v>12.077525935985037</v>
      </c>
      <c r="L15394" s="111">
        <v>1.6412500000000001</v>
      </c>
      <c r="M15394" s="111">
        <v>0</v>
      </c>
      <c r="N15394" s="112">
        <f t="shared" si="481"/>
        <v>13.718775935985036</v>
      </c>
    </row>
    <row r="15395" spans="1:14" x14ac:dyDescent="0.25">
      <c r="A15395" s="111" t="s">
        <v>998</v>
      </c>
      <c r="B15395" s="111">
        <f>INDEX(kommuner!C:C,MATCH(_xlfn.NUMBERVALUE(A15395),kommuner!B:B,0))</f>
        <v>5006</v>
      </c>
      <c r="C15395" s="111" t="s">
        <v>84</v>
      </c>
      <c r="D15395" s="111" t="s">
        <v>84</v>
      </c>
      <c r="E15395" s="111" t="s">
        <v>126</v>
      </c>
      <c r="F15395" s="111" t="s">
        <v>139</v>
      </c>
      <c r="G15395" s="111" t="s">
        <v>139</v>
      </c>
      <c r="H15395" s="111" t="s">
        <v>139</v>
      </c>
      <c r="I15395" s="111" t="s">
        <v>139</v>
      </c>
      <c r="J15395" t="str">
        <f t="shared" si="480"/>
        <v>5006Dyrket markMineraljord</v>
      </c>
      <c r="K15395" s="111">
        <v>-0.13761115197201224</v>
      </c>
      <c r="L15395" s="111">
        <v>0</v>
      </c>
      <c r="M15395" s="111">
        <v>0</v>
      </c>
      <c r="N15395" s="112">
        <f t="shared" si="481"/>
        <v>-0.13761115197201224</v>
      </c>
    </row>
    <row r="15396" spans="1:14" x14ac:dyDescent="0.25">
      <c r="A15396" s="111" t="s">
        <v>998</v>
      </c>
      <c r="B15396" s="111">
        <f>INDEX(kommuner!C:C,MATCH(_xlfn.NUMBERVALUE(A15396),kommuner!B:B,0))</f>
        <v>5006</v>
      </c>
      <c r="C15396" s="111" t="s">
        <v>84</v>
      </c>
      <c r="D15396" s="111" t="s">
        <v>84</v>
      </c>
      <c r="E15396" s="111" t="s">
        <v>123</v>
      </c>
      <c r="F15396" s="111" t="s">
        <v>139</v>
      </c>
      <c r="G15396" s="111" t="s">
        <v>139</v>
      </c>
      <c r="H15396" s="111" t="s">
        <v>139</v>
      </c>
      <c r="I15396" s="111" t="s">
        <v>139</v>
      </c>
      <c r="J15396" t="str">
        <f t="shared" si="480"/>
        <v>5006Dyrket markOrganisk jord</v>
      </c>
      <c r="K15396" s="111">
        <v>28.726149366675592</v>
      </c>
      <c r="L15396" s="111">
        <v>1.45625</v>
      </c>
      <c r="M15396" s="111">
        <v>0</v>
      </c>
      <c r="N15396" s="112">
        <f t="shared" si="481"/>
        <v>30.182399366675593</v>
      </c>
    </row>
    <row r="15397" spans="1:14" x14ac:dyDescent="0.25">
      <c r="A15397" s="111" t="s">
        <v>998</v>
      </c>
      <c r="B15397" s="111">
        <f>INDEX(kommuner!C:C,MATCH(_xlfn.NUMBERVALUE(A15397),kommuner!B:B,0))</f>
        <v>5006</v>
      </c>
      <c r="C15397" s="111" t="s">
        <v>127</v>
      </c>
      <c r="D15397" s="111" t="s">
        <v>127</v>
      </c>
      <c r="E15397" s="111" t="s">
        <v>126</v>
      </c>
      <c r="F15397" s="111" t="s">
        <v>172</v>
      </c>
      <c r="G15397" s="111" t="s">
        <v>180</v>
      </c>
      <c r="H15397" s="111" t="s">
        <v>172</v>
      </c>
      <c r="I15397" s="111" t="s">
        <v>180</v>
      </c>
      <c r="J15397" t="str">
        <f t="shared" si="480"/>
        <v>5006SkogMineraljordBarskogHøy</v>
      </c>
      <c r="K15397" s="111">
        <v>-6.422849649670499</v>
      </c>
      <c r="L15397" s="111">
        <v>0.85306406685236758</v>
      </c>
      <c r="M15397" s="111">
        <v>6.4056614999681585E-2</v>
      </c>
      <c r="N15397" s="112">
        <f t="shared" si="481"/>
        <v>-5.5057289678184498</v>
      </c>
    </row>
    <row r="15398" spans="1:14" x14ac:dyDescent="0.25">
      <c r="A15398" s="111" t="s">
        <v>998</v>
      </c>
      <c r="B15398" s="111">
        <f>INDEX(kommuner!C:C,MATCH(_xlfn.NUMBERVALUE(A15398),kommuner!B:B,0))</f>
        <v>5006</v>
      </c>
      <c r="C15398" s="111" t="s">
        <v>127</v>
      </c>
      <c r="D15398" s="111" t="s">
        <v>127</v>
      </c>
      <c r="E15398" s="111" t="s">
        <v>126</v>
      </c>
      <c r="F15398" s="111" t="s">
        <v>172</v>
      </c>
      <c r="G15398" s="111" t="s">
        <v>167</v>
      </c>
      <c r="H15398" s="111" t="s">
        <v>172</v>
      </c>
      <c r="I15398" s="111" t="s">
        <v>167</v>
      </c>
      <c r="J15398" t="str">
        <f t="shared" si="480"/>
        <v>5006SkogMineraljordBarskogImpediment</v>
      </c>
      <c r="K15398" s="111">
        <v>-0.94873102042732593</v>
      </c>
      <c r="L15398" s="111">
        <v>0.85306406685236758</v>
      </c>
      <c r="M15398" s="111">
        <v>6.3979989500968365E-2</v>
      </c>
      <c r="N15398" s="112">
        <f t="shared" si="481"/>
        <v>-3.1686964073989993E-2</v>
      </c>
    </row>
    <row r="15399" spans="1:14" x14ac:dyDescent="0.25">
      <c r="A15399" s="111" t="s">
        <v>998</v>
      </c>
      <c r="B15399" s="111">
        <f>INDEX(kommuner!C:C,MATCH(_xlfn.NUMBERVALUE(A15399),kommuner!B:B,0))</f>
        <v>5006</v>
      </c>
      <c r="C15399" s="111" t="s">
        <v>127</v>
      </c>
      <c r="D15399" s="111" t="s">
        <v>127</v>
      </c>
      <c r="E15399" s="111" t="s">
        <v>126</v>
      </c>
      <c r="F15399" s="111" t="s">
        <v>172</v>
      </c>
      <c r="G15399" s="111" t="s">
        <v>190</v>
      </c>
      <c r="H15399" s="111" t="s">
        <v>172</v>
      </c>
      <c r="I15399" s="111" t="s">
        <v>190</v>
      </c>
      <c r="J15399" t="str">
        <f t="shared" si="480"/>
        <v>5006SkogMineraljordBarskogLav</v>
      </c>
      <c r="K15399" s="111">
        <v>-0.862084627791601</v>
      </c>
      <c r="L15399" s="111">
        <v>0.85306406685236758</v>
      </c>
      <c r="M15399" s="111">
        <v>6.3979989500968365E-2</v>
      </c>
      <c r="N15399" s="112">
        <f t="shared" si="481"/>
        <v>5.4959428561734941E-2</v>
      </c>
    </row>
    <row r="15400" spans="1:14" x14ac:dyDescent="0.25">
      <c r="A15400" s="111" t="s">
        <v>998</v>
      </c>
      <c r="B15400" s="111">
        <f>INDEX(kommuner!C:C,MATCH(_xlfn.NUMBERVALUE(A15400),kommuner!B:B,0))</f>
        <v>5006</v>
      </c>
      <c r="C15400" s="111" t="s">
        <v>127</v>
      </c>
      <c r="D15400" s="111" t="s">
        <v>127</v>
      </c>
      <c r="E15400" s="111" t="s">
        <v>126</v>
      </c>
      <c r="F15400" s="111" t="s">
        <v>172</v>
      </c>
      <c r="G15400" s="111" t="s">
        <v>173</v>
      </c>
      <c r="H15400" s="111" t="s">
        <v>172</v>
      </c>
      <c r="I15400" s="111" t="s">
        <v>173</v>
      </c>
      <c r="J15400" t="str">
        <f t="shared" si="480"/>
        <v>5006SkogMineraljordBarskogMiddels</v>
      </c>
      <c r="K15400" s="111">
        <v>-3.6406993276041288</v>
      </c>
      <c r="L15400" s="111">
        <v>0.85306406685236758</v>
      </c>
      <c r="M15400" s="111">
        <v>6.4056614999681585E-2</v>
      </c>
      <c r="N15400" s="112">
        <f t="shared" si="481"/>
        <v>-2.7235786457520796</v>
      </c>
    </row>
    <row r="15401" spans="1:14" x14ac:dyDescent="0.25">
      <c r="A15401" s="111" t="s">
        <v>998</v>
      </c>
      <c r="B15401" s="111">
        <f>INDEX(kommuner!C:C,MATCH(_xlfn.NUMBERVALUE(A15401),kommuner!B:B,0))</f>
        <v>5006</v>
      </c>
      <c r="C15401" s="111" t="s">
        <v>127</v>
      </c>
      <c r="D15401" s="111" t="s">
        <v>127</v>
      </c>
      <c r="E15401" s="111" t="s">
        <v>126</v>
      </c>
      <c r="F15401" s="111" t="s">
        <v>172</v>
      </c>
      <c r="G15401" s="111" t="s">
        <v>186</v>
      </c>
      <c r="H15401" s="111" t="s">
        <v>172</v>
      </c>
      <c r="I15401" s="111" t="s">
        <v>186</v>
      </c>
      <c r="J15401" t="str">
        <f t="shared" si="480"/>
        <v>5006SkogMineraljordBarskogSærs høy</v>
      </c>
      <c r="K15401" s="111">
        <v>0.12072674540874306</v>
      </c>
      <c r="L15401" s="111">
        <v>0.85306406685236758</v>
      </c>
      <c r="M15401" s="111">
        <v>6.4056614999681585E-2</v>
      </c>
      <c r="N15401" s="112">
        <f t="shared" si="481"/>
        <v>1.0378474272607923</v>
      </c>
    </row>
    <row r="15402" spans="1:14" x14ac:dyDescent="0.25">
      <c r="A15402" s="111" t="s">
        <v>998</v>
      </c>
      <c r="B15402" s="111">
        <f>INDEX(kommuner!C:C,MATCH(_xlfn.NUMBERVALUE(A15402),kommuner!B:B,0))</f>
        <v>5006</v>
      </c>
      <c r="C15402" s="111" t="s">
        <v>127</v>
      </c>
      <c r="D15402" s="111" t="s">
        <v>127</v>
      </c>
      <c r="E15402" s="111" t="s">
        <v>126</v>
      </c>
      <c r="F15402" s="111" t="s">
        <v>179</v>
      </c>
      <c r="G15402" s="111" t="s">
        <v>180</v>
      </c>
      <c r="H15402" s="111" t="s">
        <v>179</v>
      </c>
      <c r="I15402" s="111" t="s">
        <v>180</v>
      </c>
      <c r="J15402" t="str">
        <f t="shared" si="480"/>
        <v>5006SkogMineraljordBlandingsskogHøy</v>
      </c>
      <c r="K15402" s="111">
        <v>-7.1939050909469406</v>
      </c>
      <c r="L15402" s="111">
        <v>0.85306406685236758</v>
      </c>
      <c r="M15402" s="111">
        <v>6.3979989500968365E-2</v>
      </c>
      <c r="N15402" s="112">
        <f t="shared" si="481"/>
        <v>-6.2768610345936047</v>
      </c>
    </row>
    <row r="15403" spans="1:14" x14ac:dyDescent="0.25">
      <c r="A15403" s="111" t="s">
        <v>998</v>
      </c>
      <c r="B15403" s="111">
        <f>INDEX(kommuner!C:C,MATCH(_xlfn.NUMBERVALUE(A15403),kommuner!B:B,0))</f>
        <v>5006</v>
      </c>
      <c r="C15403" s="111" t="s">
        <v>127</v>
      </c>
      <c r="D15403" s="111" t="s">
        <v>127</v>
      </c>
      <c r="E15403" s="111" t="s">
        <v>126</v>
      </c>
      <c r="F15403" s="111" t="s">
        <v>179</v>
      </c>
      <c r="G15403" s="111" t="s">
        <v>167</v>
      </c>
      <c r="H15403" s="111" t="s">
        <v>179</v>
      </c>
      <c r="I15403" s="111" t="s">
        <v>167</v>
      </c>
      <c r="J15403" t="str">
        <f t="shared" si="480"/>
        <v>5006SkogMineraljordBlandingsskogImpediment</v>
      </c>
      <c r="K15403" s="111">
        <v>-1.0519587113170448</v>
      </c>
      <c r="L15403" s="111">
        <v>0.85306406685236758</v>
      </c>
      <c r="M15403" s="111">
        <v>6.3979989500968365E-2</v>
      </c>
      <c r="N15403" s="112">
        <f t="shared" si="481"/>
        <v>-0.13491465496370883</v>
      </c>
    </row>
    <row r="15404" spans="1:14" x14ac:dyDescent="0.25">
      <c r="A15404" s="111" t="s">
        <v>998</v>
      </c>
      <c r="B15404" s="111">
        <f>INDEX(kommuner!C:C,MATCH(_xlfn.NUMBERVALUE(A15404),kommuner!B:B,0))</f>
        <v>5006</v>
      </c>
      <c r="C15404" s="111" t="s">
        <v>127</v>
      </c>
      <c r="D15404" s="111" t="s">
        <v>127</v>
      </c>
      <c r="E15404" s="111" t="s">
        <v>126</v>
      </c>
      <c r="F15404" s="111" t="s">
        <v>179</v>
      </c>
      <c r="G15404" s="111" t="s">
        <v>190</v>
      </c>
      <c r="H15404" s="111" t="s">
        <v>179</v>
      </c>
      <c r="I15404" s="111" t="s">
        <v>190</v>
      </c>
      <c r="J15404" t="str">
        <f t="shared" si="480"/>
        <v>5006SkogMineraljordBlandingsskogLav</v>
      </c>
      <c r="K15404" s="111">
        <v>-1.7812179955424279</v>
      </c>
      <c r="L15404" s="111">
        <v>0.85306406685236758</v>
      </c>
      <c r="M15404" s="111">
        <v>6.3979989500968365E-2</v>
      </c>
      <c r="N15404" s="112">
        <f t="shared" si="481"/>
        <v>-0.86417393918909191</v>
      </c>
    </row>
    <row r="15405" spans="1:14" x14ac:dyDescent="0.25">
      <c r="A15405" s="111" t="s">
        <v>998</v>
      </c>
      <c r="B15405" s="111">
        <f>INDEX(kommuner!C:C,MATCH(_xlfn.NUMBERVALUE(A15405),kommuner!B:B,0))</f>
        <v>5006</v>
      </c>
      <c r="C15405" s="111" t="s">
        <v>127</v>
      </c>
      <c r="D15405" s="111" t="s">
        <v>127</v>
      </c>
      <c r="E15405" s="111" t="s">
        <v>126</v>
      </c>
      <c r="F15405" s="111" t="s">
        <v>179</v>
      </c>
      <c r="G15405" s="111" t="s">
        <v>173</v>
      </c>
      <c r="H15405" s="111" t="s">
        <v>179</v>
      </c>
      <c r="I15405" s="111" t="s">
        <v>173</v>
      </c>
      <c r="J15405" t="str">
        <f t="shared" si="480"/>
        <v>5006SkogMineraljordBlandingsskogMiddels</v>
      </c>
      <c r="K15405" s="111">
        <v>-3.4741824145851954</v>
      </c>
      <c r="L15405" s="111">
        <v>0.85306406685236758</v>
      </c>
      <c r="M15405" s="111">
        <v>6.3979989500968365E-2</v>
      </c>
      <c r="N15405" s="112">
        <f t="shared" si="481"/>
        <v>-2.5571383582318594</v>
      </c>
    </row>
    <row r="15406" spans="1:14" x14ac:dyDescent="0.25">
      <c r="A15406" s="111" t="s">
        <v>998</v>
      </c>
      <c r="B15406" s="111">
        <f>INDEX(kommuner!C:C,MATCH(_xlfn.NUMBERVALUE(A15406),kommuner!B:B,0))</f>
        <v>5006</v>
      </c>
      <c r="C15406" s="111" t="s">
        <v>127</v>
      </c>
      <c r="D15406" s="111" t="s">
        <v>127</v>
      </c>
      <c r="E15406" s="111" t="s">
        <v>126</v>
      </c>
      <c r="F15406" s="111" t="s">
        <v>179</v>
      </c>
      <c r="G15406" s="111" t="s">
        <v>186</v>
      </c>
      <c r="H15406" s="111" t="s">
        <v>179</v>
      </c>
      <c r="I15406" s="111" t="s">
        <v>186</v>
      </c>
      <c r="J15406" t="str">
        <f t="shared" si="480"/>
        <v>5006SkogMineraljordBlandingsskogSærs høy</v>
      </c>
      <c r="K15406" s="111">
        <v>-2.9395925245326562</v>
      </c>
      <c r="L15406" s="111">
        <v>0.85306406685236758</v>
      </c>
      <c r="M15406" s="111">
        <v>6.3979989500968365E-2</v>
      </c>
      <c r="N15406" s="112">
        <f t="shared" si="481"/>
        <v>-2.0225484681793202</v>
      </c>
    </row>
    <row r="15407" spans="1:14" x14ac:dyDescent="0.25">
      <c r="A15407" s="111" t="s">
        <v>998</v>
      </c>
      <c r="B15407" s="111">
        <f>INDEX(kommuner!C:C,MATCH(_xlfn.NUMBERVALUE(A15407),kommuner!B:B,0))</f>
        <v>5006</v>
      </c>
      <c r="C15407" s="111" t="s">
        <v>127</v>
      </c>
      <c r="D15407" s="111" t="s">
        <v>127</v>
      </c>
      <c r="E15407" s="111" t="s">
        <v>126</v>
      </c>
      <c r="F15407" s="111" t="s">
        <v>185</v>
      </c>
      <c r="G15407" s="111" t="s">
        <v>180</v>
      </c>
      <c r="H15407" s="111" t="s">
        <v>185</v>
      </c>
      <c r="I15407" s="111" t="s">
        <v>180</v>
      </c>
      <c r="J15407" t="str">
        <f t="shared" si="480"/>
        <v>5006SkogMineraljordLauvskogHøy</v>
      </c>
      <c r="K15407" s="111">
        <v>-3.9961118073383664</v>
      </c>
      <c r="L15407" s="111">
        <v>0.85306406685236758</v>
      </c>
      <c r="M15407" s="111">
        <v>6.3979989500968365E-2</v>
      </c>
      <c r="N15407" s="112">
        <f t="shared" si="481"/>
        <v>-3.0790677509850304</v>
      </c>
    </row>
    <row r="15408" spans="1:14" x14ac:dyDescent="0.25">
      <c r="A15408" s="111" t="s">
        <v>998</v>
      </c>
      <c r="B15408" s="111">
        <f>INDEX(kommuner!C:C,MATCH(_xlfn.NUMBERVALUE(A15408),kommuner!B:B,0))</f>
        <v>5006</v>
      </c>
      <c r="C15408" s="111" t="s">
        <v>127</v>
      </c>
      <c r="D15408" s="111" t="s">
        <v>127</v>
      </c>
      <c r="E15408" s="111" t="s">
        <v>126</v>
      </c>
      <c r="F15408" s="111" t="s">
        <v>185</v>
      </c>
      <c r="G15408" s="111" t="s">
        <v>167</v>
      </c>
      <c r="H15408" s="111" t="s">
        <v>185</v>
      </c>
      <c r="I15408" s="111" t="s">
        <v>167</v>
      </c>
      <c r="J15408" t="str">
        <f t="shared" si="480"/>
        <v>5006SkogMineraljordLauvskogImpediment</v>
      </c>
      <c r="K15408" s="111">
        <v>-1.0417316356348201</v>
      </c>
      <c r="L15408" s="111">
        <v>0.85306406685236758</v>
      </c>
      <c r="M15408" s="111">
        <v>6.3979989500968365E-2</v>
      </c>
      <c r="N15408" s="112">
        <f t="shared" si="481"/>
        <v>-0.12468757928148413</v>
      </c>
    </row>
    <row r="15409" spans="1:14" x14ac:dyDescent="0.25">
      <c r="A15409" s="111" t="s">
        <v>998</v>
      </c>
      <c r="B15409" s="111">
        <f>INDEX(kommuner!C:C,MATCH(_xlfn.NUMBERVALUE(A15409),kommuner!B:B,0))</f>
        <v>5006</v>
      </c>
      <c r="C15409" s="111" t="s">
        <v>127</v>
      </c>
      <c r="D15409" s="111" t="s">
        <v>127</v>
      </c>
      <c r="E15409" s="111" t="s">
        <v>126</v>
      </c>
      <c r="F15409" s="111" t="s">
        <v>185</v>
      </c>
      <c r="G15409" s="111" t="s">
        <v>190</v>
      </c>
      <c r="H15409" s="111" t="s">
        <v>185</v>
      </c>
      <c r="I15409" s="111" t="s">
        <v>190</v>
      </c>
      <c r="J15409" t="str">
        <f t="shared" si="480"/>
        <v>5006SkogMineraljordLauvskogLav</v>
      </c>
      <c r="K15409" s="111">
        <v>-8.9748170935426599E-2</v>
      </c>
      <c r="L15409" s="111">
        <v>0.85306406685236758</v>
      </c>
      <c r="M15409" s="111">
        <v>6.3979989500968365E-2</v>
      </c>
      <c r="N15409" s="112">
        <f t="shared" si="481"/>
        <v>0.82729588541790933</v>
      </c>
    </row>
    <row r="15410" spans="1:14" x14ac:dyDescent="0.25">
      <c r="A15410" s="111" t="s">
        <v>998</v>
      </c>
      <c r="B15410" s="111">
        <f>INDEX(kommuner!C:C,MATCH(_xlfn.NUMBERVALUE(A15410),kommuner!B:B,0))</f>
        <v>5006</v>
      </c>
      <c r="C15410" s="111" t="s">
        <v>127</v>
      </c>
      <c r="D15410" s="111" t="s">
        <v>127</v>
      </c>
      <c r="E15410" s="111" t="s">
        <v>126</v>
      </c>
      <c r="F15410" s="111" t="s">
        <v>185</v>
      </c>
      <c r="G15410" s="111" t="s">
        <v>173</v>
      </c>
      <c r="H15410" s="111" t="s">
        <v>185</v>
      </c>
      <c r="I15410" s="111" t="s">
        <v>173</v>
      </c>
      <c r="J15410" t="str">
        <f t="shared" si="480"/>
        <v>5006SkogMineraljordLauvskogMiddels</v>
      </c>
      <c r="K15410" s="111">
        <v>-2.4407766010203638</v>
      </c>
      <c r="L15410" s="111">
        <v>0.85306406685236758</v>
      </c>
      <c r="M15410" s="111">
        <v>6.3979989500968365E-2</v>
      </c>
      <c r="N15410" s="112">
        <f t="shared" si="481"/>
        <v>-1.523732544667028</v>
      </c>
    </row>
    <row r="15411" spans="1:14" x14ac:dyDescent="0.25">
      <c r="A15411" s="111" t="s">
        <v>998</v>
      </c>
      <c r="B15411" s="111">
        <f>INDEX(kommuner!C:C,MATCH(_xlfn.NUMBERVALUE(A15411),kommuner!B:B,0))</f>
        <v>5006</v>
      </c>
      <c r="C15411" s="111" t="s">
        <v>127</v>
      </c>
      <c r="D15411" s="111" t="s">
        <v>127</v>
      </c>
      <c r="E15411" s="111" t="s">
        <v>126</v>
      </c>
      <c r="F15411" s="111" t="s">
        <v>185</v>
      </c>
      <c r="G15411" s="111" t="s">
        <v>186</v>
      </c>
      <c r="H15411" s="111" t="s">
        <v>185</v>
      </c>
      <c r="I15411" s="111" t="s">
        <v>186</v>
      </c>
      <c r="J15411" t="str">
        <f t="shared" si="480"/>
        <v>5006SkogMineraljordLauvskogSærs høy</v>
      </c>
      <c r="K15411" s="111">
        <v>-3.6560473259425113</v>
      </c>
      <c r="L15411" s="111">
        <v>0.85306406685236758</v>
      </c>
      <c r="M15411" s="111">
        <v>6.3979989500968365E-2</v>
      </c>
      <c r="N15411" s="112">
        <f t="shared" si="481"/>
        <v>-2.7390032695891753</v>
      </c>
    </row>
    <row r="15412" spans="1:14" x14ac:dyDescent="0.25">
      <c r="A15412" s="111" t="s">
        <v>998</v>
      </c>
      <c r="B15412" s="111">
        <f>INDEX(kommuner!C:C,MATCH(_xlfn.NUMBERVALUE(A15412),kommuner!B:B,0))</f>
        <v>5006</v>
      </c>
      <c r="C15412" s="111" t="s">
        <v>127</v>
      </c>
      <c r="D15412" s="111" t="s">
        <v>127</v>
      </c>
      <c r="E15412" s="111" t="s">
        <v>123</v>
      </c>
      <c r="F15412" s="111" t="s">
        <v>172</v>
      </c>
      <c r="G15412" s="111" t="s">
        <v>180</v>
      </c>
      <c r="H15412" s="111" t="s">
        <v>172</v>
      </c>
      <c r="I15412" s="111" t="s">
        <v>180</v>
      </c>
      <c r="J15412" t="str">
        <f t="shared" si="480"/>
        <v>5006SkogOrganisk jordBarskogHøy</v>
      </c>
      <c r="K15412" s="111">
        <v>-2.5184559031994138</v>
      </c>
      <c r="L15412" s="111">
        <v>0.92784825435236762</v>
      </c>
      <c r="M15412" s="111">
        <v>0.46518126042825314</v>
      </c>
      <c r="N15412" s="112">
        <f t="shared" si="481"/>
        <v>-1.1254263884187932</v>
      </c>
    </row>
    <row r="15413" spans="1:14" x14ac:dyDescent="0.25">
      <c r="A15413" s="111" t="s">
        <v>998</v>
      </c>
      <c r="B15413" s="111">
        <f>INDEX(kommuner!C:C,MATCH(_xlfn.NUMBERVALUE(A15413),kommuner!B:B,0))</f>
        <v>5006</v>
      </c>
      <c r="C15413" s="111" t="s">
        <v>127</v>
      </c>
      <c r="D15413" s="111" t="s">
        <v>127</v>
      </c>
      <c r="E15413" s="111" t="s">
        <v>123</v>
      </c>
      <c r="F15413" s="111" t="s">
        <v>172</v>
      </c>
      <c r="G15413" s="111" t="s">
        <v>167</v>
      </c>
      <c r="H15413" s="111" t="s">
        <v>172</v>
      </c>
      <c r="I15413" s="111" t="s">
        <v>167</v>
      </c>
      <c r="J15413" t="str">
        <f t="shared" si="480"/>
        <v>5006SkogOrganisk jordBarskogImpediment</v>
      </c>
      <c r="K15413" s="111">
        <v>-0.17137422385314094</v>
      </c>
      <c r="L15413" s="111">
        <v>0.92784825435236762</v>
      </c>
      <c r="M15413" s="111">
        <v>0.46510463492953991</v>
      </c>
      <c r="N15413" s="112">
        <f t="shared" si="481"/>
        <v>1.2215786654287666</v>
      </c>
    </row>
    <row r="15414" spans="1:14" x14ac:dyDescent="0.25">
      <c r="A15414" s="111" t="s">
        <v>998</v>
      </c>
      <c r="B15414" s="111">
        <f>INDEX(kommuner!C:C,MATCH(_xlfn.NUMBERVALUE(A15414),kommuner!B:B,0))</f>
        <v>5006</v>
      </c>
      <c r="C15414" s="111" t="s">
        <v>127</v>
      </c>
      <c r="D15414" s="111" t="s">
        <v>127</v>
      </c>
      <c r="E15414" s="111" t="s">
        <v>123</v>
      </c>
      <c r="F15414" s="111" t="s">
        <v>172</v>
      </c>
      <c r="G15414" s="111" t="s">
        <v>190</v>
      </c>
      <c r="H15414" s="111" t="s">
        <v>172</v>
      </c>
      <c r="I15414" s="111" t="s">
        <v>190</v>
      </c>
      <c r="J15414" t="str">
        <f t="shared" si="480"/>
        <v>5006SkogOrganisk jordBarskogLav</v>
      </c>
      <c r="K15414" s="111">
        <v>-0.50666953101693391</v>
      </c>
      <c r="L15414" s="111">
        <v>0.92784825435236762</v>
      </c>
      <c r="M15414" s="111">
        <v>0.46510463492953991</v>
      </c>
      <c r="N15414" s="112">
        <f t="shared" si="481"/>
        <v>0.88628335826497362</v>
      </c>
    </row>
    <row r="15415" spans="1:14" x14ac:dyDescent="0.25">
      <c r="A15415" s="111" t="s">
        <v>998</v>
      </c>
      <c r="B15415" s="111">
        <f>INDEX(kommuner!C:C,MATCH(_xlfn.NUMBERVALUE(A15415),kommuner!B:B,0))</f>
        <v>5006</v>
      </c>
      <c r="C15415" s="111" t="s">
        <v>127</v>
      </c>
      <c r="D15415" s="111" t="s">
        <v>127</v>
      </c>
      <c r="E15415" s="111" t="s">
        <v>123</v>
      </c>
      <c r="F15415" s="111" t="s">
        <v>172</v>
      </c>
      <c r="G15415" s="111" t="s">
        <v>173</v>
      </c>
      <c r="H15415" s="111" t="s">
        <v>172</v>
      </c>
      <c r="I15415" s="111" t="s">
        <v>173</v>
      </c>
      <c r="J15415" t="str">
        <f t="shared" si="480"/>
        <v>5006SkogOrganisk jordBarskogMiddels</v>
      </c>
      <c r="K15415" s="111">
        <v>-1.5571490961494638</v>
      </c>
      <c r="L15415" s="111">
        <v>0.92784825435236762</v>
      </c>
      <c r="M15415" s="111">
        <v>0.46518126042825314</v>
      </c>
      <c r="N15415" s="112">
        <f t="shared" si="481"/>
        <v>-0.16411958136884308</v>
      </c>
    </row>
    <row r="15416" spans="1:14" x14ac:dyDescent="0.25">
      <c r="A15416" s="111" t="s">
        <v>998</v>
      </c>
      <c r="B15416" s="111">
        <f>INDEX(kommuner!C:C,MATCH(_xlfn.NUMBERVALUE(A15416),kommuner!B:B,0))</f>
        <v>5006</v>
      </c>
      <c r="C15416" s="111" t="s">
        <v>127</v>
      </c>
      <c r="D15416" s="111" t="s">
        <v>127</v>
      </c>
      <c r="E15416" s="111" t="s">
        <v>123</v>
      </c>
      <c r="F15416" s="111" t="s">
        <v>172</v>
      </c>
      <c r="G15416" s="111" t="s">
        <v>186</v>
      </c>
      <c r="H15416" s="111" t="s">
        <v>172</v>
      </c>
      <c r="I15416" s="111" t="s">
        <v>186</v>
      </c>
      <c r="J15416" t="str">
        <f t="shared" si="480"/>
        <v>5006SkogOrganisk jordBarskogSærs høy</v>
      </c>
      <c r="K15416" s="111">
        <v>2.5548655235722699</v>
      </c>
      <c r="L15416" s="111">
        <v>0.92784825435236762</v>
      </c>
      <c r="M15416" s="111">
        <v>0.46518126042825314</v>
      </c>
      <c r="N15416" s="112">
        <f t="shared" si="481"/>
        <v>3.9478950383528906</v>
      </c>
    </row>
    <row r="15417" spans="1:14" x14ac:dyDescent="0.25">
      <c r="A15417" s="111" t="s">
        <v>998</v>
      </c>
      <c r="B15417" s="111">
        <f>INDEX(kommuner!C:C,MATCH(_xlfn.NUMBERVALUE(A15417),kommuner!B:B,0))</f>
        <v>5006</v>
      </c>
      <c r="C15417" s="111" t="s">
        <v>127</v>
      </c>
      <c r="D15417" s="111" t="s">
        <v>127</v>
      </c>
      <c r="E15417" s="111" t="s">
        <v>123</v>
      </c>
      <c r="F15417" s="111" t="s">
        <v>179</v>
      </c>
      <c r="G15417" s="111" t="s">
        <v>180</v>
      </c>
      <c r="H15417" s="111" t="s">
        <v>179</v>
      </c>
      <c r="I15417" s="111" t="s">
        <v>180</v>
      </c>
      <c r="J15417" t="str">
        <f t="shared" si="480"/>
        <v>5006SkogOrganisk jordBlandingsskogHøy</v>
      </c>
      <c r="K15417" s="111">
        <v>-5.5554344456832343</v>
      </c>
      <c r="L15417" s="111">
        <v>0.92784825435236762</v>
      </c>
      <c r="M15417" s="111">
        <v>0.46510463492953991</v>
      </c>
      <c r="N15417" s="112">
        <f t="shared" si="481"/>
        <v>-4.1624815564013264</v>
      </c>
    </row>
    <row r="15418" spans="1:14" x14ac:dyDescent="0.25">
      <c r="A15418" s="111" t="s">
        <v>998</v>
      </c>
      <c r="B15418" s="111">
        <f>INDEX(kommuner!C:C,MATCH(_xlfn.NUMBERVALUE(A15418),kommuner!B:B,0))</f>
        <v>5006</v>
      </c>
      <c r="C15418" s="111" t="s">
        <v>127</v>
      </c>
      <c r="D15418" s="111" t="s">
        <v>127</v>
      </c>
      <c r="E15418" s="111" t="s">
        <v>123</v>
      </c>
      <c r="F15418" s="111" t="s">
        <v>179</v>
      </c>
      <c r="G15418" s="111" t="s">
        <v>167</v>
      </c>
      <c r="H15418" s="111" t="s">
        <v>179</v>
      </c>
      <c r="I15418" s="111" t="s">
        <v>167</v>
      </c>
      <c r="J15418" t="str">
        <f t="shared" si="480"/>
        <v>5006SkogOrganisk jordBlandingsskogImpediment</v>
      </c>
      <c r="K15418" s="111">
        <v>-0.28586344175800005</v>
      </c>
      <c r="L15418" s="111">
        <v>0.92784825435236762</v>
      </c>
      <c r="M15418" s="111">
        <v>0.46510463492953991</v>
      </c>
      <c r="N15418" s="112">
        <f t="shared" si="481"/>
        <v>1.1070894475239075</v>
      </c>
    </row>
    <row r="15419" spans="1:14" x14ac:dyDescent="0.25">
      <c r="A15419" s="111" t="s">
        <v>998</v>
      </c>
      <c r="B15419" s="111">
        <f>INDEX(kommuner!C:C,MATCH(_xlfn.NUMBERVALUE(A15419),kommuner!B:B,0))</f>
        <v>5006</v>
      </c>
      <c r="C15419" s="111" t="s">
        <v>127</v>
      </c>
      <c r="D15419" s="111" t="s">
        <v>127</v>
      </c>
      <c r="E15419" s="111" t="s">
        <v>123</v>
      </c>
      <c r="F15419" s="111" t="s">
        <v>179</v>
      </c>
      <c r="G15419" s="111" t="s">
        <v>190</v>
      </c>
      <c r="H15419" s="111" t="s">
        <v>179</v>
      </c>
      <c r="I15419" s="111" t="s">
        <v>190</v>
      </c>
      <c r="J15419" t="str">
        <f t="shared" si="480"/>
        <v>5006SkogOrganisk jordBlandingsskogLav</v>
      </c>
      <c r="K15419" s="111">
        <v>-1.2347339377887629</v>
      </c>
      <c r="L15419" s="111">
        <v>0.92784825435236762</v>
      </c>
      <c r="M15419" s="111">
        <v>0.46510463492953991</v>
      </c>
      <c r="N15419" s="112">
        <f t="shared" si="481"/>
        <v>0.15821895149314458</v>
      </c>
    </row>
    <row r="15420" spans="1:14" x14ac:dyDescent="0.25">
      <c r="A15420" s="111" t="s">
        <v>998</v>
      </c>
      <c r="B15420" s="111">
        <f>INDEX(kommuner!C:C,MATCH(_xlfn.NUMBERVALUE(A15420),kommuner!B:B,0))</f>
        <v>5006</v>
      </c>
      <c r="C15420" s="111" t="s">
        <v>127</v>
      </c>
      <c r="D15420" s="111" t="s">
        <v>127</v>
      </c>
      <c r="E15420" s="111" t="s">
        <v>123</v>
      </c>
      <c r="F15420" s="111" t="s">
        <v>179</v>
      </c>
      <c r="G15420" s="111" t="s">
        <v>173</v>
      </c>
      <c r="H15420" s="111" t="s">
        <v>179</v>
      </c>
      <c r="I15420" s="111" t="s">
        <v>173</v>
      </c>
      <c r="J15420" t="str">
        <f t="shared" si="480"/>
        <v>5006SkogOrganisk jordBlandingsskogMiddels</v>
      </c>
      <c r="K15420" s="111">
        <v>-2.4239591752717748</v>
      </c>
      <c r="L15420" s="111">
        <v>0.92784825435236762</v>
      </c>
      <c r="M15420" s="111">
        <v>0.46510463492953991</v>
      </c>
      <c r="N15420" s="112">
        <f t="shared" si="481"/>
        <v>-1.0310062859898674</v>
      </c>
    </row>
    <row r="15421" spans="1:14" x14ac:dyDescent="0.25">
      <c r="A15421" s="111" t="s">
        <v>998</v>
      </c>
      <c r="B15421" s="111">
        <f>INDEX(kommuner!C:C,MATCH(_xlfn.NUMBERVALUE(A15421),kommuner!B:B,0))</f>
        <v>5006</v>
      </c>
      <c r="C15421" s="111" t="s">
        <v>127</v>
      </c>
      <c r="D15421" s="111" t="s">
        <v>127</v>
      </c>
      <c r="E15421" s="111" t="s">
        <v>123</v>
      </c>
      <c r="F15421" s="111" t="s">
        <v>179</v>
      </c>
      <c r="G15421" s="111" t="s">
        <v>186</v>
      </c>
      <c r="H15421" s="111" t="s">
        <v>179</v>
      </c>
      <c r="I15421" s="111" t="s">
        <v>186</v>
      </c>
      <c r="J15421" t="str">
        <f t="shared" si="480"/>
        <v>5006SkogOrganisk jordBlandingsskogSærs høy</v>
      </c>
      <c r="K15421" s="111">
        <v>-1.5726115302258048</v>
      </c>
      <c r="L15421" s="111">
        <v>0.92784825435236762</v>
      </c>
      <c r="M15421" s="111">
        <v>0.46510463492953991</v>
      </c>
      <c r="N15421" s="112">
        <f t="shared" si="481"/>
        <v>-0.17965864094389727</v>
      </c>
    </row>
    <row r="15422" spans="1:14" x14ac:dyDescent="0.25">
      <c r="A15422" s="111" t="s">
        <v>998</v>
      </c>
      <c r="B15422" s="111">
        <f>INDEX(kommuner!C:C,MATCH(_xlfn.NUMBERVALUE(A15422),kommuner!B:B,0))</f>
        <v>5006</v>
      </c>
      <c r="C15422" s="111" t="s">
        <v>127</v>
      </c>
      <c r="D15422" s="111" t="s">
        <v>127</v>
      </c>
      <c r="E15422" s="111" t="s">
        <v>123</v>
      </c>
      <c r="F15422" s="111" t="s">
        <v>185</v>
      </c>
      <c r="G15422" s="111" t="s">
        <v>180</v>
      </c>
      <c r="H15422" s="111" t="s">
        <v>185</v>
      </c>
      <c r="I15422" s="111" t="s">
        <v>180</v>
      </c>
      <c r="J15422" t="str">
        <f t="shared" si="480"/>
        <v>5006SkogOrganisk jordLauvskogHøy</v>
      </c>
      <c r="K15422" s="111">
        <v>-1.9913688882377358</v>
      </c>
      <c r="L15422" s="111">
        <v>0.92784825435236762</v>
      </c>
      <c r="M15422" s="111">
        <v>0.46510463492953991</v>
      </c>
      <c r="N15422" s="112">
        <f t="shared" si="481"/>
        <v>-0.59841599895582831</v>
      </c>
    </row>
    <row r="15423" spans="1:14" x14ac:dyDescent="0.25">
      <c r="A15423" s="111" t="s">
        <v>998</v>
      </c>
      <c r="B15423" s="111">
        <f>INDEX(kommuner!C:C,MATCH(_xlfn.NUMBERVALUE(A15423),kommuner!B:B,0))</f>
        <v>5006</v>
      </c>
      <c r="C15423" s="111" t="s">
        <v>127</v>
      </c>
      <c r="D15423" s="111" t="s">
        <v>127</v>
      </c>
      <c r="E15423" s="111" t="s">
        <v>123</v>
      </c>
      <c r="F15423" s="111" t="s">
        <v>185</v>
      </c>
      <c r="G15423" s="111" t="s">
        <v>167</v>
      </c>
      <c r="H15423" s="111" t="s">
        <v>185</v>
      </c>
      <c r="I15423" s="111" t="s">
        <v>167</v>
      </c>
      <c r="J15423" t="str">
        <f t="shared" si="480"/>
        <v>5006SkogOrganisk jordLauvskogImpediment</v>
      </c>
      <c r="K15423" s="111">
        <v>0.35000626494250675</v>
      </c>
      <c r="L15423" s="111">
        <v>0.92784825435236762</v>
      </c>
      <c r="M15423" s="111">
        <v>0.46510463492953991</v>
      </c>
      <c r="N15423" s="112">
        <f t="shared" si="481"/>
        <v>1.7429591542244141</v>
      </c>
    </row>
    <row r="15424" spans="1:14" x14ac:dyDescent="0.25">
      <c r="A15424" s="111" t="s">
        <v>998</v>
      </c>
      <c r="B15424" s="111">
        <f>INDEX(kommuner!C:C,MATCH(_xlfn.NUMBERVALUE(A15424),kommuner!B:B,0))</f>
        <v>5006</v>
      </c>
      <c r="C15424" s="111" t="s">
        <v>127</v>
      </c>
      <c r="D15424" s="111" t="s">
        <v>127</v>
      </c>
      <c r="E15424" s="111" t="s">
        <v>123</v>
      </c>
      <c r="F15424" s="111" t="s">
        <v>185</v>
      </c>
      <c r="G15424" s="111" t="s">
        <v>190</v>
      </c>
      <c r="H15424" s="111" t="s">
        <v>185</v>
      </c>
      <c r="I15424" s="111" t="s">
        <v>190</v>
      </c>
      <c r="J15424" t="str">
        <f t="shared" si="480"/>
        <v>5006SkogOrganisk jordLauvskogLav</v>
      </c>
      <c r="K15424" s="111">
        <v>1.1144075558526714</v>
      </c>
      <c r="L15424" s="111">
        <v>0.92784825435236762</v>
      </c>
      <c r="M15424" s="111">
        <v>0.46510463492953991</v>
      </c>
      <c r="N15424" s="112">
        <f t="shared" si="481"/>
        <v>2.5073604451345788</v>
      </c>
    </row>
    <row r="15425" spans="1:14" x14ac:dyDescent="0.25">
      <c r="A15425" s="111" t="s">
        <v>998</v>
      </c>
      <c r="B15425" s="111">
        <f>INDEX(kommuner!C:C,MATCH(_xlfn.NUMBERVALUE(A15425),kommuner!B:B,0))</f>
        <v>5006</v>
      </c>
      <c r="C15425" s="111" t="s">
        <v>127</v>
      </c>
      <c r="D15425" s="111" t="s">
        <v>127</v>
      </c>
      <c r="E15425" s="111" t="s">
        <v>123</v>
      </c>
      <c r="F15425" s="111" t="s">
        <v>185</v>
      </c>
      <c r="G15425" s="111" t="s">
        <v>173</v>
      </c>
      <c r="H15425" s="111" t="s">
        <v>185</v>
      </c>
      <c r="I15425" s="111" t="s">
        <v>173</v>
      </c>
      <c r="J15425" t="str">
        <f t="shared" si="480"/>
        <v>5006SkogOrganisk jordLauvskogMiddels</v>
      </c>
      <c r="K15425" s="111">
        <v>-0.62664468270982987</v>
      </c>
      <c r="L15425" s="111">
        <v>0.92784825435236762</v>
      </c>
      <c r="M15425" s="111">
        <v>0.46510463492953991</v>
      </c>
      <c r="N15425" s="112">
        <f t="shared" si="481"/>
        <v>0.76630820657207765</v>
      </c>
    </row>
    <row r="15426" spans="1:14" x14ac:dyDescent="0.25">
      <c r="A15426" s="111" t="s">
        <v>998</v>
      </c>
      <c r="B15426" s="111">
        <f>INDEX(kommuner!C:C,MATCH(_xlfn.NUMBERVALUE(A15426),kommuner!B:B,0))</f>
        <v>5006</v>
      </c>
      <c r="C15426" s="111" t="s">
        <v>127</v>
      </c>
      <c r="D15426" s="111" t="s">
        <v>127</v>
      </c>
      <c r="E15426" s="111" t="s">
        <v>123</v>
      </c>
      <c r="F15426" s="111" t="s">
        <v>185</v>
      </c>
      <c r="G15426" s="111" t="s">
        <v>186</v>
      </c>
      <c r="H15426" s="111" t="s">
        <v>185</v>
      </c>
      <c r="I15426" s="111" t="s">
        <v>186</v>
      </c>
      <c r="J15426" t="str">
        <f t="shared" si="480"/>
        <v>5006SkogOrganisk jordLauvskogSærs høy</v>
      </c>
      <c r="K15426" s="111">
        <v>-1.8997279926091779</v>
      </c>
      <c r="L15426" s="111">
        <v>0.92784825435236762</v>
      </c>
      <c r="M15426" s="111">
        <v>0.46510463492953991</v>
      </c>
      <c r="N15426" s="112">
        <f t="shared" si="481"/>
        <v>-0.50677510332727038</v>
      </c>
    </row>
    <row r="15427" spans="1:14" x14ac:dyDescent="0.25">
      <c r="A15427" s="111" t="s">
        <v>998</v>
      </c>
      <c r="B15427" s="111">
        <f>INDEX(kommuner!C:C,MATCH(_xlfn.NUMBERVALUE(A15427),kommuner!B:B,0))</f>
        <v>5006</v>
      </c>
      <c r="C15427" s="111" t="s">
        <v>83</v>
      </c>
      <c r="D15427" s="111" t="s">
        <v>83</v>
      </c>
      <c r="E15427" s="111" t="s">
        <v>126</v>
      </c>
      <c r="F15427" s="111" t="s">
        <v>139</v>
      </c>
      <c r="G15427" s="111" t="s">
        <v>139</v>
      </c>
      <c r="H15427" s="111" t="s">
        <v>139</v>
      </c>
      <c r="I15427" s="111" t="s">
        <v>139</v>
      </c>
      <c r="J15427" t="str">
        <f t="shared" ref="J15427:J15490" si="482">B15427&amp;C15427&amp;E15427&amp;IF(C15427="Skog",F15427&amp;G15427,"")</f>
        <v>5006Utbygd arealMineraljord</v>
      </c>
      <c r="K15427" s="111">
        <v>-0.30524336409547759</v>
      </c>
      <c r="L15427" s="111">
        <v>0</v>
      </c>
      <c r="M15427" s="111">
        <v>1.303047089454229E-2</v>
      </c>
      <c r="N15427" s="112">
        <f t="shared" ref="N15427:N15490" si="483">SUM(K15427:M15427)</f>
        <v>-0.2922128932009353</v>
      </c>
    </row>
    <row r="15428" spans="1:14" x14ac:dyDescent="0.25">
      <c r="A15428" s="111" t="s">
        <v>998</v>
      </c>
      <c r="B15428" s="111">
        <f>INDEX(kommuner!C:C,MATCH(_xlfn.NUMBERVALUE(A15428),kommuner!B:B,0))</f>
        <v>5006</v>
      </c>
      <c r="C15428" s="111" t="s">
        <v>83</v>
      </c>
      <c r="D15428" s="111" t="s">
        <v>83</v>
      </c>
      <c r="E15428" s="111" t="s">
        <v>123</v>
      </c>
      <c r="F15428" s="111" t="s">
        <v>139</v>
      </c>
      <c r="G15428" s="111" t="s">
        <v>139</v>
      </c>
      <c r="H15428" s="111" t="s">
        <v>139</v>
      </c>
      <c r="I15428" s="111" t="s">
        <v>139</v>
      </c>
      <c r="J15428" t="str">
        <f t="shared" si="482"/>
        <v>5006Utbygd arealOrganisk jord</v>
      </c>
      <c r="K15428" s="111">
        <v>29.011421395201612</v>
      </c>
      <c r="L15428" s="111">
        <v>0</v>
      </c>
      <c r="M15428" s="111">
        <v>1.303047089454229E-2</v>
      </c>
      <c r="N15428" s="112">
        <f t="shared" si="483"/>
        <v>29.024451866096154</v>
      </c>
    </row>
    <row r="15429" spans="1:14" x14ac:dyDescent="0.25">
      <c r="A15429" s="111" t="s">
        <v>998</v>
      </c>
      <c r="B15429" s="111">
        <f>INDEX(kommuner!C:C,MATCH(_xlfn.NUMBERVALUE(A15429),kommuner!B:B,0))</f>
        <v>5006</v>
      </c>
      <c r="C15429" s="111" t="s">
        <v>181</v>
      </c>
      <c r="D15429" s="111" t="s">
        <v>181</v>
      </c>
      <c r="E15429" s="111" t="s">
        <v>123</v>
      </c>
      <c r="F15429" s="111" t="s">
        <v>139</v>
      </c>
      <c r="G15429" s="111" t="s">
        <v>139</v>
      </c>
      <c r="H15429" s="111" t="s">
        <v>139</v>
      </c>
      <c r="I15429" s="111" t="s">
        <v>139</v>
      </c>
      <c r="J15429" t="str">
        <f t="shared" si="482"/>
        <v>5006Vann og myrOrganisk jord</v>
      </c>
      <c r="K15429" s="111">
        <v>-0.29766799726667431</v>
      </c>
      <c r="L15429" s="111">
        <v>0</v>
      </c>
      <c r="M15429" s="111">
        <v>0</v>
      </c>
      <c r="N15429" s="112">
        <f t="shared" si="483"/>
        <v>-0.29766799726667431</v>
      </c>
    </row>
    <row r="15430" spans="1:14" x14ac:dyDescent="0.25">
      <c r="A15430" s="111" t="s">
        <v>999</v>
      </c>
      <c r="B15430" s="111">
        <f>INDEX(kommuner!C:C,MATCH(_xlfn.NUMBERVALUE(A15430),kommuner!B:B,0))</f>
        <v>5007</v>
      </c>
      <c r="C15430" s="111" t="s">
        <v>82</v>
      </c>
      <c r="D15430" s="111" t="s">
        <v>82</v>
      </c>
      <c r="E15430" s="111" t="s">
        <v>126</v>
      </c>
      <c r="F15430" s="111" t="s">
        <v>139</v>
      </c>
      <c r="G15430" s="111" t="s">
        <v>139</v>
      </c>
      <c r="H15430" s="111" t="s">
        <v>139</v>
      </c>
      <c r="I15430" s="111" t="s">
        <v>139</v>
      </c>
      <c r="J15430" t="str">
        <f t="shared" si="482"/>
        <v>5007Annen utmarkMineraljord</v>
      </c>
      <c r="K15430" s="111">
        <v>-7.1122377479755403E-2</v>
      </c>
      <c r="L15430" s="111">
        <v>0</v>
      </c>
      <c r="M15430" s="111">
        <v>0</v>
      </c>
      <c r="N15430" s="112">
        <f t="shared" si="483"/>
        <v>-7.1122377479755403E-2</v>
      </c>
    </row>
    <row r="15431" spans="1:14" x14ac:dyDescent="0.25">
      <c r="A15431" s="111" t="s">
        <v>999</v>
      </c>
      <c r="B15431" s="111">
        <f>INDEX(kommuner!C:C,MATCH(_xlfn.NUMBERVALUE(A15431),kommuner!B:B,0))</f>
        <v>5007</v>
      </c>
      <c r="C15431" s="111" t="s">
        <v>121</v>
      </c>
      <c r="D15431" s="111" t="s">
        <v>121</v>
      </c>
      <c r="E15431" s="111" t="s">
        <v>126</v>
      </c>
      <c r="F15431" s="111" t="s">
        <v>139</v>
      </c>
      <c r="G15431" s="111" t="s">
        <v>139</v>
      </c>
      <c r="H15431" s="111" t="s">
        <v>139</v>
      </c>
      <c r="I15431" s="111" t="s">
        <v>139</v>
      </c>
      <c r="J15431" t="str">
        <f t="shared" si="482"/>
        <v>5007BeiteMineraljord</v>
      </c>
      <c r="K15431" s="111">
        <v>-0.96338340838695502</v>
      </c>
      <c r="L15431" s="111">
        <v>0</v>
      </c>
      <c r="M15431" s="111">
        <v>1.2448711246839999E-7</v>
      </c>
      <c r="N15431" s="112">
        <f t="shared" si="483"/>
        <v>-0.96338328389984251</v>
      </c>
    </row>
    <row r="15432" spans="1:14" x14ac:dyDescent="0.25">
      <c r="A15432" s="111" t="s">
        <v>999</v>
      </c>
      <c r="B15432" s="111">
        <f>INDEX(kommuner!C:C,MATCH(_xlfn.NUMBERVALUE(A15432),kommuner!B:B,0))</f>
        <v>5007</v>
      </c>
      <c r="C15432" s="111" t="s">
        <v>121</v>
      </c>
      <c r="D15432" s="111" t="s">
        <v>121</v>
      </c>
      <c r="E15432" s="111" t="s">
        <v>123</v>
      </c>
      <c r="F15432" s="111" t="s">
        <v>139</v>
      </c>
      <c r="G15432" s="111" t="s">
        <v>139</v>
      </c>
      <c r="H15432" s="111" t="s">
        <v>139</v>
      </c>
      <c r="I15432" s="111" t="s">
        <v>139</v>
      </c>
      <c r="J15432" t="str">
        <f t="shared" si="482"/>
        <v>5007BeiteOrganisk jord</v>
      </c>
      <c r="K15432" s="111">
        <v>12.077525935985037</v>
      </c>
      <c r="L15432" s="111">
        <v>1.6412500000000001</v>
      </c>
      <c r="M15432" s="111">
        <v>0</v>
      </c>
      <c r="N15432" s="112">
        <f t="shared" si="483"/>
        <v>13.718775935985036</v>
      </c>
    </row>
    <row r="15433" spans="1:14" x14ac:dyDescent="0.25">
      <c r="A15433" s="111" t="s">
        <v>999</v>
      </c>
      <c r="B15433" s="111">
        <f>INDEX(kommuner!C:C,MATCH(_xlfn.NUMBERVALUE(A15433),kommuner!B:B,0))</f>
        <v>5007</v>
      </c>
      <c r="C15433" s="111" t="s">
        <v>84</v>
      </c>
      <c r="D15433" s="111" t="s">
        <v>84</v>
      </c>
      <c r="E15433" s="111" t="s">
        <v>126</v>
      </c>
      <c r="F15433" s="111" t="s">
        <v>139</v>
      </c>
      <c r="G15433" s="111" t="s">
        <v>139</v>
      </c>
      <c r="H15433" s="111" t="s">
        <v>139</v>
      </c>
      <c r="I15433" s="111" t="s">
        <v>139</v>
      </c>
      <c r="J15433" t="str">
        <f t="shared" si="482"/>
        <v>5007Dyrket markMineraljord</v>
      </c>
      <c r="K15433" s="111">
        <v>-0.13761115197201224</v>
      </c>
      <c r="L15433" s="111">
        <v>0</v>
      </c>
      <c r="M15433" s="111">
        <v>0</v>
      </c>
      <c r="N15433" s="112">
        <f t="shared" si="483"/>
        <v>-0.13761115197201224</v>
      </c>
    </row>
    <row r="15434" spans="1:14" x14ac:dyDescent="0.25">
      <c r="A15434" s="111" t="s">
        <v>999</v>
      </c>
      <c r="B15434" s="111">
        <f>INDEX(kommuner!C:C,MATCH(_xlfn.NUMBERVALUE(A15434),kommuner!B:B,0))</f>
        <v>5007</v>
      </c>
      <c r="C15434" s="111" t="s">
        <v>84</v>
      </c>
      <c r="D15434" s="111" t="s">
        <v>84</v>
      </c>
      <c r="E15434" s="111" t="s">
        <v>123</v>
      </c>
      <c r="F15434" s="111" t="s">
        <v>139</v>
      </c>
      <c r="G15434" s="111" t="s">
        <v>139</v>
      </c>
      <c r="H15434" s="111" t="s">
        <v>139</v>
      </c>
      <c r="I15434" s="111" t="s">
        <v>139</v>
      </c>
      <c r="J15434" t="str">
        <f t="shared" si="482"/>
        <v>5007Dyrket markOrganisk jord</v>
      </c>
      <c r="K15434" s="111">
        <v>28.726149366675592</v>
      </c>
      <c r="L15434" s="111">
        <v>1.45625</v>
      </c>
      <c r="M15434" s="111">
        <v>0</v>
      </c>
      <c r="N15434" s="112">
        <f t="shared" si="483"/>
        <v>30.182399366675593</v>
      </c>
    </row>
    <row r="15435" spans="1:14" x14ac:dyDescent="0.25">
      <c r="A15435" s="111" t="s">
        <v>999</v>
      </c>
      <c r="B15435" s="111">
        <f>INDEX(kommuner!C:C,MATCH(_xlfn.NUMBERVALUE(A15435),kommuner!B:B,0))</f>
        <v>5007</v>
      </c>
      <c r="C15435" s="111" t="s">
        <v>127</v>
      </c>
      <c r="D15435" s="111" t="s">
        <v>127</v>
      </c>
      <c r="E15435" s="111" t="s">
        <v>126</v>
      </c>
      <c r="F15435" s="111" t="s">
        <v>172</v>
      </c>
      <c r="G15435" s="111" t="s">
        <v>180</v>
      </c>
      <c r="H15435" s="111" t="s">
        <v>172</v>
      </c>
      <c r="I15435" s="111" t="s">
        <v>180</v>
      </c>
      <c r="J15435" t="str">
        <f t="shared" si="482"/>
        <v>5007SkogMineraljordBarskogHøy</v>
      </c>
      <c r="K15435" s="111">
        <v>-6.422849649670499</v>
      </c>
      <c r="L15435" s="111">
        <v>0.85306406685236758</v>
      </c>
      <c r="M15435" s="111">
        <v>6.4056614999681585E-2</v>
      </c>
      <c r="N15435" s="112">
        <f t="shared" si="483"/>
        <v>-5.5057289678184498</v>
      </c>
    </row>
    <row r="15436" spans="1:14" x14ac:dyDescent="0.25">
      <c r="A15436" s="111" t="s">
        <v>999</v>
      </c>
      <c r="B15436" s="111">
        <f>INDEX(kommuner!C:C,MATCH(_xlfn.NUMBERVALUE(A15436),kommuner!B:B,0))</f>
        <v>5007</v>
      </c>
      <c r="C15436" s="111" t="s">
        <v>127</v>
      </c>
      <c r="D15436" s="111" t="s">
        <v>127</v>
      </c>
      <c r="E15436" s="111" t="s">
        <v>126</v>
      </c>
      <c r="F15436" s="111" t="s">
        <v>172</v>
      </c>
      <c r="G15436" s="111" t="s">
        <v>167</v>
      </c>
      <c r="H15436" s="111" t="s">
        <v>172</v>
      </c>
      <c r="I15436" s="111" t="s">
        <v>167</v>
      </c>
      <c r="J15436" t="str">
        <f t="shared" si="482"/>
        <v>5007SkogMineraljordBarskogImpediment</v>
      </c>
      <c r="K15436" s="111">
        <v>-0.94873102042732593</v>
      </c>
      <c r="L15436" s="111">
        <v>0.85306406685236758</v>
      </c>
      <c r="M15436" s="111">
        <v>6.3979989500968365E-2</v>
      </c>
      <c r="N15436" s="112">
        <f t="shared" si="483"/>
        <v>-3.1686964073989993E-2</v>
      </c>
    </row>
    <row r="15437" spans="1:14" x14ac:dyDescent="0.25">
      <c r="A15437" s="111" t="s">
        <v>999</v>
      </c>
      <c r="B15437" s="111">
        <f>INDEX(kommuner!C:C,MATCH(_xlfn.NUMBERVALUE(A15437),kommuner!B:B,0))</f>
        <v>5007</v>
      </c>
      <c r="C15437" s="111" t="s">
        <v>127</v>
      </c>
      <c r="D15437" s="111" t="s">
        <v>127</v>
      </c>
      <c r="E15437" s="111" t="s">
        <v>126</v>
      </c>
      <c r="F15437" s="111" t="s">
        <v>172</v>
      </c>
      <c r="G15437" s="111" t="s">
        <v>190</v>
      </c>
      <c r="H15437" s="111" t="s">
        <v>172</v>
      </c>
      <c r="I15437" s="111" t="s">
        <v>190</v>
      </c>
      <c r="J15437" t="str">
        <f t="shared" si="482"/>
        <v>5007SkogMineraljordBarskogLav</v>
      </c>
      <c r="K15437" s="111">
        <v>-0.862084627791601</v>
      </c>
      <c r="L15437" s="111">
        <v>0.85306406685236758</v>
      </c>
      <c r="M15437" s="111">
        <v>6.3979989500968365E-2</v>
      </c>
      <c r="N15437" s="112">
        <f t="shared" si="483"/>
        <v>5.4959428561734941E-2</v>
      </c>
    </row>
    <row r="15438" spans="1:14" x14ac:dyDescent="0.25">
      <c r="A15438" s="111" t="s">
        <v>999</v>
      </c>
      <c r="B15438" s="111">
        <f>INDEX(kommuner!C:C,MATCH(_xlfn.NUMBERVALUE(A15438),kommuner!B:B,0))</f>
        <v>5007</v>
      </c>
      <c r="C15438" s="111" t="s">
        <v>127</v>
      </c>
      <c r="D15438" s="111" t="s">
        <v>127</v>
      </c>
      <c r="E15438" s="111" t="s">
        <v>126</v>
      </c>
      <c r="F15438" s="111" t="s">
        <v>172</v>
      </c>
      <c r="G15438" s="111" t="s">
        <v>173</v>
      </c>
      <c r="H15438" s="111" t="s">
        <v>172</v>
      </c>
      <c r="I15438" s="111" t="s">
        <v>173</v>
      </c>
      <c r="J15438" t="str">
        <f t="shared" si="482"/>
        <v>5007SkogMineraljordBarskogMiddels</v>
      </c>
      <c r="K15438" s="111">
        <v>-3.6406993276041288</v>
      </c>
      <c r="L15438" s="111">
        <v>0.85306406685236758</v>
      </c>
      <c r="M15438" s="111">
        <v>6.4056614999681585E-2</v>
      </c>
      <c r="N15438" s="112">
        <f t="shared" si="483"/>
        <v>-2.7235786457520796</v>
      </c>
    </row>
    <row r="15439" spans="1:14" x14ac:dyDescent="0.25">
      <c r="A15439" s="111" t="s">
        <v>999</v>
      </c>
      <c r="B15439" s="111">
        <f>INDEX(kommuner!C:C,MATCH(_xlfn.NUMBERVALUE(A15439),kommuner!B:B,0))</f>
        <v>5007</v>
      </c>
      <c r="C15439" s="111" t="s">
        <v>127</v>
      </c>
      <c r="D15439" s="111" t="s">
        <v>127</v>
      </c>
      <c r="E15439" s="111" t="s">
        <v>126</v>
      </c>
      <c r="F15439" s="111" t="s">
        <v>172</v>
      </c>
      <c r="G15439" s="111" t="s">
        <v>186</v>
      </c>
      <c r="H15439" s="111" t="s">
        <v>172</v>
      </c>
      <c r="I15439" s="111" t="s">
        <v>186</v>
      </c>
      <c r="J15439" t="str">
        <f t="shared" si="482"/>
        <v>5007SkogMineraljordBarskogSærs høy</v>
      </c>
      <c r="K15439" s="111">
        <v>0.12072674540874306</v>
      </c>
      <c r="L15439" s="111">
        <v>0.85306406685236758</v>
      </c>
      <c r="M15439" s="111">
        <v>6.4056614999681585E-2</v>
      </c>
      <c r="N15439" s="112">
        <f t="shared" si="483"/>
        <v>1.0378474272607923</v>
      </c>
    </row>
    <row r="15440" spans="1:14" x14ac:dyDescent="0.25">
      <c r="A15440" s="111" t="s">
        <v>999</v>
      </c>
      <c r="B15440" s="111">
        <f>INDEX(kommuner!C:C,MATCH(_xlfn.NUMBERVALUE(A15440),kommuner!B:B,0))</f>
        <v>5007</v>
      </c>
      <c r="C15440" s="111" t="s">
        <v>127</v>
      </c>
      <c r="D15440" s="111" t="s">
        <v>127</v>
      </c>
      <c r="E15440" s="111" t="s">
        <v>126</v>
      </c>
      <c r="F15440" s="111" t="s">
        <v>179</v>
      </c>
      <c r="G15440" s="111" t="s">
        <v>180</v>
      </c>
      <c r="H15440" s="111" t="s">
        <v>179</v>
      </c>
      <c r="I15440" s="111" t="s">
        <v>180</v>
      </c>
      <c r="J15440" t="str">
        <f t="shared" si="482"/>
        <v>5007SkogMineraljordBlandingsskogHøy</v>
      </c>
      <c r="K15440" s="111">
        <v>-7.1939050909469406</v>
      </c>
      <c r="L15440" s="111">
        <v>0.85306406685236758</v>
      </c>
      <c r="M15440" s="111">
        <v>6.3979989500968365E-2</v>
      </c>
      <c r="N15440" s="112">
        <f t="shared" si="483"/>
        <v>-6.2768610345936047</v>
      </c>
    </row>
    <row r="15441" spans="1:14" x14ac:dyDescent="0.25">
      <c r="A15441" s="111" t="s">
        <v>999</v>
      </c>
      <c r="B15441" s="111">
        <f>INDEX(kommuner!C:C,MATCH(_xlfn.NUMBERVALUE(A15441),kommuner!B:B,0))</f>
        <v>5007</v>
      </c>
      <c r="C15441" s="111" t="s">
        <v>127</v>
      </c>
      <c r="D15441" s="111" t="s">
        <v>127</v>
      </c>
      <c r="E15441" s="111" t="s">
        <v>126</v>
      </c>
      <c r="F15441" s="111" t="s">
        <v>179</v>
      </c>
      <c r="G15441" s="111" t="s">
        <v>167</v>
      </c>
      <c r="H15441" s="111" t="s">
        <v>179</v>
      </c>
      <c r="I15441" s="111" t="s">
        <v>167</v>
      </c>
      <c r="J15441" t="str">
        <f t="shared" si="482"/>
        <v>5007SkogMineraljordBlandingsskogImpediment</v>
      </c>
      <c r="K15441" s="111">
        <v>-1.0519587113170448</v>
      </c>
      <c r="L15441" s="111">
        <v>0.85306406685236758</v>
      </c>
      <c r="M15441" s="111">
        <v>6.3979989500968365E-2</v>
      </c>
      <c r="N15441" s="112">
        <f t="shared" si="483"/>
        <v>-0.13491465496370883</v>
      </c>
    </row>
    <row r="15442" spans="1:14" x14ac:dyDescent="0.25">
      <c r="A15442" s="111" t="s">
        <v>999</v>
      </c>
      <c r="B15442" s="111">
        <f>INDEX(kommuner!C:C,MATCH(_xlfn.NUMBERVALUE(A15442),kommuner!B:B,0))</f>
        <v>5007</v>
      </c>
      <c r="C15442" s="111" t="s">
        <v>127</v>
      </c>
      <c r="D15442" s="111" t="s">
        <v>127</v>
      </c>
      <c r="E15442" s="111" t="s">
        <v>126</v>
      </c>
      <c r="F15442" s="111" t="s">
        <v>179</v>
      </c>
      <c r="G15442" s="111" t="s">
        <v>190</v>
      </c>
      <c r="H15442" s="111" t="s">
        <v>179</v>
      </c>
      <c r="I15442" s="111" t="s">
        <v>190</v>
      </c>
      <c r="J15442" t="str">
        <f t="shared" si="482"/>
        <v>5007SkogMineraljordBlandingsskogLav</v>
      </c>
      <c r="K15442" s="111">
        <v>-1.7812179955424279</v>
      </c>
      <c r="L15442" s="111">
        <v>0.85306406685236758</v>
      </c>
      <c r="M15442" s="111">
        <v>6.3979989500968365E-2</v>
      </c>
      <c r="N15442" s="112">
        <f t="shared" si="483"/>
        <v>-0.86417393918909191</v>
      </c>
    </row>
    <row r="15443" spans="1:14" x14ac:dyDescent="0.25">
      <c r="A15443" s="111" t="s">
        <v>999</v>
      </c>
      <c r="B15443" s="111">
        <f>INDEX(kommuner!C:C,MATCH(_xlfn.NUMBERVALUE(A15443),kommuner!B:B,0))</f>
        <v>5007</v>
      </c>
      <c r="C15443" s="111" t="s">
        <v>127</v>
      </c>
      <c r="D15443" s="111" t="s">
        <v>127</v>
      </c>
      <c r="E15443" s="111" t="s">
        <v>126</v>
      </c>
      <c r="F15443" s="111" t="s">
        <v>179</v>
      </c>
      <c r="G15443" s="111" t="s">
        <v>173</v>
      </c>
      <c r="H15443" s="111" t="s">
        <v>179</v>
      </c>
      <c r="I15443" s="111" t="s">
        <v>173</v>
      </c>
      <c r="J15443" t="str">
        <f t="shared" si="482"/>
        <v>5007SkogMineraljordBlandingsskogMiddels</v>
      </c>
      <c r="K15443" s="111">
        <v>-3.4741824145851954</v>
      </c>
      <c r="L15443" s="111">
        <v>0.85306406685236758</v>
      </c>
      <c r="M15443" s="111">
        <v>6.3979989500968365E-2</v>
      </c>
      <c r="N15443" s="112">
        <f t="shared" si="483"/>
        <v>-2.5571383582318594</v>
      </c>
    </row>
    <row r="15444" spans="1:14" x14ac:dyDescent="0.25">
      <c r="A15444" s="111" t="s">
        <v>999</v>
      </c>
      <c r="B15444" s="111">
        <f>INDEX(kommuner!C:C,MATCH(_xlfn.NUMBERVALUE(A15444),kommuner!B:B,0))</f>
        <v>5007</v>
      </c>
      <c r="C15444" s="111" t="s">
        <v>127</v>
      </c>
      <c r="D15444" s="111" t="s">
        <v>127</v>
      </c>
      <c r="E15444" s="111" t="s">
        <v>126</v>
      </c>
      <c r="F15444" s="111" t="s">
        <v>179</v>
      </c>
      <c r="G15444" s="111" t="s">
        <v>186</v>
      </c>
      <c r="H15444" s="111" t="s">
        <v>179</v>
      </c>
      <c r="I15444" s="111" t="s">
        <v>186</v>
      </c>
      <c r="J15444" t="str">
        <f t="shared" si="482"/>
        <v>5007SkogMineraljordBlandingsskogSærs høy</v>
      </c>
      <c r="K15444" s="111">
        <v>-2.9395925245326562</v>
      </c>
      <c r="L15444" s="111">
        <v>0.85306406685236758</v>
      </c>
      <c r="M15444" s="111">
        <v>6.3979989500968365E-2</v>
      </c>
      <c r="N15444" s="112">
        <f t="shared" si="483"/>
        <v>-2.0225484681793202</v>
      </c>
    </row>
    <row r="15445" spans="1:14" x14ac:dyDescent="0.25">
      <c r="A15445" s="111" t="s">
        <v>999</v>
      </c>
      <c r="B15445" s="111">
        <f>INDEX(kommuner!C:C,MATCH(_xlfn.NUMBERVALUE(A15445),kommuner!B:B,0))</f>
        <v>5007</v>
      </c>
      <c r="C15445" s="111" t="s">
        <v>127</v>
      </c>
      <c r="D15445" s="111" t="s">
        <v>127</v>
      </c>
      <c r="E15445" s="111" t="s">
        <v>126</v>
      </c>
      <c r="F15445" s="111" t="s">
        <v>185</v>
      </c>
      <c r="G15445" s="111" t="s">
        <v>180</v>
      </c>
      <c r="H15445" s="111" t="s">
        <v>185</v>
      </c>
      <c r="I15445" s="111" t="s">
        <v>180</v>
      </c>
      <c r="J15445" t="str">
        <f t="shared" si="482"/>
        <v>5007SkogMineraljordLauvskogHøy</v>
      </c>
      <c r="K15445" s="111">
        <v>-3.9961118073383664</v>
      </c>
      <c r="L15445" s="111">
        <v>0.85306406685236758</v>
      </c>
      <c r="M15445" s="111">
        <v>6.3979989500968365E-2</v>
      </c>
      <c r="N15445" s="112">
        <f t="shared" si="483"/>
        <v>-3.0790677509850304</v>
      </c>
    </row>
    <row r="15446" spans="1:14" x14ac:dyDescent="0.25">
      <c r="A15446" s="111" t="s">
        <v>999</v>
      </c>
      <c r="B15446" s="111">
        <f>INDEX(kommuner!C:C,MATCH(_xlfn.NUMBERVALUE(A15446),kommuner!B:B,0))</f>
        <v>5007</v>
      </c>
      <c r="C15446" s="111" t="s">
        <v>127</v>
      </c>
      <c r="D15446" s="111" t="s">
        <v>127</v>
      </c>
      <c r="E15446" s="111" t="s">
        <v>126</v>
      </c>
      <c r="F15446" s="111" t="s">
        <v>185</v>
      </c>
      <c r="G15446" s="111" t="s">
        <v>167</v>
      </c>
      <c r="H15446" s="111" t="s">
        <v>185</v>
      </c>
      <c r="I15446" s="111" t="s">
        <v>167</v>
      </c>
      <c r="J15446" t="str">
        <f t="shared" si="482"/>
        <v>5007SkogMineraljordLauvskogImpediment</v>
      </c>
      <c r="K15446" s="111">
        <v>-1.0417316356348201</v>
      </c>
      <c r="L15446" s="111">
        <v>0.85306406685236758</v>
      </c>
      <c r="M15446" s="111">
        <v>6.3979989500968365E-2</v>
      </c>
      <c r="N15446" s="112">
        <f t="shared" si="483"/>
        <v>-0.12468757928148413</v>
      </c>
    </row>
    <row r="15447" spans="1:14" x14ac:dyDescent="0.25">
      <c r="A15447" s="111" t="s">
        <v>999</v>
      </c>
      <c r="B15447" s="111">
        <f>INDEX(kommuner!C:C,MATCH(_xlfn.NUMBERVALUE(A15447),kommuner!B:B,0))</f>
        <v>5007</v>
      </c>
      <c r="C15447" s="111" t="s">
        <v>127</v>
      </c>
      <c r="D15447" s="111" t="s">
        <v>127</v>
      </c>
      <c r="E15447" s="111" t="s">
        <v>126</v>
      </c>
      <c r="F15447" s="111" t="s">
        <v>185</v>
      </c>
      <c r="G15447" s="111" t="s">
        <v>190</v>
      </c>
      <c r="H15447" s="111" t="s">
        <v>185</v>
      </c>
      <c r="I15447" s="111" t="s">
        <v>190</v>
      </c>
      <c r="J15447" t="str">
        <f t="shared" si="482"/>
        <v>5007SkogMineraljordLauvskogLav</v>
      </c>
      <c r="K15447" s="111">
        <v>-8.9748170935426599E-2</v>
      </c>
      <c r="L15447" s="111">
        <v>0.85306406685236758</v>
      </c>
      <c r="M15447" s="111">
        <v>6.3979989500968365E-2</v>
      </c>
      <c r="N15447" s="112">
        <f t="shared" si="483"/>
        <v>0.82729588541790933</v>
      </c>
    </row>
    <row r="15448" spans="1:14" x14ac:dyDescent="0.25">
      <c r="A15448" s="111" t="s">
        <v>999</v>
      </c>
      <c r="B15448" s="111">
        <f>INDEX(kommuner!C:C,MATCH(_xlfn.NUMBERVALUE(A15448),kommuner!B:B,0))</f>
        <v>5007</v>
      </c>
      <c r="C15448" s="111" t="s">
        <v>127</v>
      </c>
      <c r="D15448" s="111" t="s">
        <v>127</v>
      </c>
      <c r="E15448" s="111" t="s">
        <v>126</v>
      </c>
      <c r="F15448" s="111" t="s">
        <v>185</v>
      </c>
      <c r="G15448" s="111" t="s">
        <v>173</v>
      </c>
      <c r="H15448" s="111" t="s">
        <v>185</v>
      </c>
      <c r="I15448" s="111" t="s">
        <v>173</v>
      </c>
      <c r="J15448" t="str">
        <f t="shared" si="482"/>
        <v>5007SkogMineraljordLauvskogMiddels</v>
      </c>
      <c r="K15448" s="111">
        <v>-2.4407766010203638</v>
      </c>
      <c r="L15448" s="111">
        <v>0.85306406685236758</v>
      </c>
      <c r="M15448" s="111">
        <v>6.3979989500968365E-2</v>
      </c>
      <c r="N15448" s="112">
        <f t="shared" si="483"/>
        <v>-1.523732544667028</v>
      </c>
    </row>
    <row r="15449" spans="1:14" x14ac:dyDescent="0.25">
      <c r="A15449" s="111" t="s">
        <v>999</v>
      </c>
      <c r="B15449" s="111">
        <f>INDEX(kommuner!C:C,MATCH(_xlfn.NUMBERVALUE(A15449),kommuner!B:B,0))</f>
        <v>5007</v>
      </c>
      <c r="C15449" s="111" t="s">
        <v>127</v>
      </c>
      <c r="D15449" s="111" t="s">
        <v>127</v>
      </c>
      <c r="E15449" s="111" t="s">
        <v>126</v>
      </c>
      <c r="F15449" s="111" t="s">
        <v>185</v>
      </c>
      <c r="G15449" s="111" t="s">
        <v>186</v>
      </c>
      <c r="H15449" s="111" t="s">
        <v>185</v>
      </c>
      <c r="I15449" s="111" t="s">
        <v>186</v>
      </c>
      <c r="J15449" t="str">
        <f t="shared" si="482"/>
        <v>5007SkogMineraljordLauvskogSærs høy</v>
      </c>
      <c r="K15449" s="111">
        <v>-3.6560473259425113</v>
      </c>
      <c r="L15449" s="111">
        <v>0.85306406685236758</v>
      </c>
      <c r="M15449" s="111">
        <v>6.3979989500968365E-2</v>
      </c>
      <c r="N15449" s="112">
        <f t="shared" si="483"/>
        <v>-2.7390032695891753</v>
      </c>
    </row>
    <row r="15450" spans="1:14" x14ac:dyDescent="0.25">
      <c r="A15450" s="111" t="s">
        <v>999</v>
      </c>
      <c r="B15450" s="111">
        <f>INDEX(kommuner!C:C,MATCH(_xlfn.NUMBERVALUE(A15450),kommuner!B:B,0))</f>
        <v>5007</v>
      </c>
      <c r="C15450" s="111" t="s">
        <v>127</v>
      </c>
      <c r="D15450" s="111" t="s">
        <v>127</v>
      </c>
      <c r="E15450" s="111" t="s">
        <v>123</v>
      </c>
      <c r="F15450" s="111" t="s">
        <v>172</v>
      </c>
      <c r="G15450" s="111" t="s">
        <v>180</v>
      </c>
      <c r="H15450" s="111" t="s">
        <v>172</v>
      </c>
      <c r="I15450" s="111" t="s">
        <v>180</v>
      </c>
      <c r="J15450" t="str">
        <f t="shared" si="482"/>
        <v>5007SkogOrganisk jordBarskogHøy</v>
      </c>
      <c r="K15450" s="111">
        <v>-2.5184559031994138</v>
      </c>
      <c r="L15450" s="111">
        <v>0.92784825435236762</v>
      </c>
      <c r="M15450" s="111">
        <v>0.46518126042825314</v>
      </c>
      <c r="N15450" s="112">
        <f t="shared" si="483"/>
        <v>-1.1254263884187932</v>
      </c>
    </row>
    <row r="15451" spans="1:14" x14ac:dyDescent="0.25">
      <c r="A15451" s="111" t="s">
        <v>999</v>
      </c>
      <c r="B15451" s="111">
        <f>INDEX(kommuner!C:C,MATCH(_xlfn.NUMBERVALUE(A15451),kommuner!B:B,0))</f>
        <v>5007</v>
      </c>
      <c r="C15451" s="111" t="s">
        <v>127</v>
      </c>
      <c r="D15451" s="111" t="s">
        <v>127</v>
      </c>
      <c r="E15451" s="111" t="s">
        <v>123</v>
      </c>
      <c r="F15451" s="111" t="s">
        <v>172</v>
      </c>
      <c r="G15451" s="111" t="s">
        <v>167</v>
      </c>
      <c r="H15451" s="111" t="s">
        <v>172</v>
      </c>
      <c r="I15451" s="111" t="s">
        <v>167</v>
      </c>
      <c r="J15451" t="str">
        <f t="shared" si="482"/>
        <v>5007SkogOrganisk jordBarskogImpediment</v>
      </c>
      <c r="K15451" s="111">
        <v>-0.17137422385314094</v>
      </c>
      <c r="L15451" s="111">
        <v>0.92784825435236762</v>
      </c>
      <c r="M15451" s="111">
        <v>0.46510463492953991</v>
      </c>
      <c r="N15451" s="112">
        <f t="shared" si="483"/>
        <v>1.2215786654287666</v>
      </c>
    </row>
    <row r="15452" spans="1:14" x14ac:dyDescent="0.25">
      <c r="A15452" s="111" t="s">
        <v>999</v>
      </c>
      <c r="B15452" s="111">
        <f>INDEX(kommuner!C:C,MATCH(_xlfn.NUMBERVALUE(A15452),kommuner!B:B,0))</f>
        <v>5007</v>
      </c>
      <c r="C15452" s="111" t="s">
        <v>127</v>
      </c>
      <c r="D15452" s="111" t="s">
        <v>127</v>
      </c>
      <c r="E15452" s="111" t="s">
        <v>123</v>
      </c>
      <c r="F15452" s="111" t="s">
        <v>172</v>
      </c>
      <c r="G15452" s="111" t="s">
        <v>190</v>
      </c>
      <c r="H15452" s="111" t="s">
        <v>172</v>
      </c>
      <c r="I15452" s="111" t="s">
        <v>190</v>
      </c>
      <c r="J15452" t="str">
        <f t="shared" si="482"/>
        <v>5007SkogOrganisk jordBarskogLav</v>
      </c>
      <c r="K15452" s="111">
        <v>-0.50666953101693391</v>
      </c>
      <c r="L15452" s="111">
        <v>0.92784825435236762</v>
      </c>
      <c r="M15452" s="111">
        <v>0.46510463492953991</v>
      </c>
      <c r="N15452" s="112">
        <f t="shared" si="483"/>
        <v>0.88628335826497362</v>
      </c>
    </row>
    <row r="15453" spans="1:14" x14ac:dyDescent="0.25">
      <c r="A15453" s="111" t="s">
        <v>999</v>
      </c>
      <c r="B15453" s="111">
        <f>INDEX(kommuner!C:C,MATCH(_xlfn.NUMBERVALUE(A15453),kommuner!B:B,0))</f>
        <v>5007</v>
      </c>
      <c r="C15453" s="111" t="s">
        <v>127</v>
      </c>
      <c r="D15453" s="111" t="s">
        <v>127</v>
      </c>
      <c r="E15453" s="111" t="s">
        <v>123</v>
      </c>
      <c r="F15453" s="111" t="s">
        <v>172</v>
      </c>
      <c r="G15453" s="111" t="s">
        <v>173</v>
      </c>
      <c r="H15453" s="111" t="s">
        <v>172</v>
      </c>
      <c r="I15453" s="111" t="s">
        <v>173</v>
      </c>
      <c r="J15453" t="str">
        <f t="shared" si="482"/>
        <v>5007SkogOrganisk jordBarskogMiddels</v>
      </c>
      <c r="K15453" s="111">
        <v>-1.5571490961494638</v>
      </c>
      <c r="L15453" s="111">
        <v>0.92784825435236762</v>
      </c>
      <c r="M15453" s="111">
        <v>0.46518126042825314</v>
      </c>
      <c r="N15453" s="112">
        <f t="shared" si="483"/>
        <v>-0.16411958136884308</v>
      </c>
    </row>
    <row r="15454" spans="1:14" x14ac:dyDescent="0.25">
      <c r="A15454" s="111" t="s">
        <v>999</v>
      </c>
      <c r="B15454" s="111">
        <f>INDEX(kommuner!C:C,MATCH(_xlfn.NUMBERVALUE(A15454),kommuner!B:B,0))</f>
        <v>5007</v>
      </c>
      <c r="C15454" s="111" t="s">
        <v>127</v>
      </c>
      <c r="D15454" s="111" t="s">
        <v>127</v>
      </c>
      <c r="E15454" s="111" t="s">
        <v>123</v>
      </c>
      <c r="F15454" s="111" t="s">
        <v>172</v>
      </c>
      <c r="G15454" s="111" t="s">
        <v>186</v>
      </c>
      <c r="H15454" s="111" t="s">
        <v>172</v>
      </c>
      <c r="I15454" s="111" t="s">
        <v>186</v>
      </c>
      <c r="J15454" t="str">
        <f t="shared" si="482"/>
        <v>5007SkogOrganisk jordBarskogSærs høy</v>
      </c>
      <c r="K15454" s="111">
        <v>2.5548655235722699</v>
      </c>
      <c r="L15454" s="111">
        <v>0.92784825435236762</v>
      </c>
      <c r="M15454" s="111">
        <v>0.46518126042825314</v>
      </c>
      <c r="N15454" s="112">
        <f t="shared" si="483"/>
        <v>3.9478950383528906</v>
      </c>
    </row>
    <row r="15455" spans="1:14" x14ac:dyDescent="0.25">
      <c r="A15455" s="111" t="s">
        <v>999</v>
      </c>
      <c r="B15455" s="111">
        <f>INDEX(kommuner!C:C,MATCH(_xlfn.NUMBERVALUE(A15455),kommuner!B:B,0))</f>
        <v>5007</v>
      </c>
      <c r="C15455" s="111" t="s">
        <v>127</v>
      </c>
      <c r="D15455" s="111" t="s">
        <v>127</v>
      </c>
      <c r="E15455" s="111" t="s">
        <v>123</v>
      </c>
      <c r="F15455" s="111" t="s">
        <v>179</v>
      </c>
      <c r="G15455" s="111" t="s">
        <v>180</v>
      </c>
      <c r="H15455" s="111" t="s">
        <v>179</v>
      </c>
      <c r="I15455" s="111" t="s">
        <v>180</v>
      </c>
      <c r="J15455" t="str">
        <f t="shared" si="482"/>
        <v>5007SkogOrganisk jordBlandingsskogHøy</v>
      </c>
      <c r="K15455" s="111">
        <v>-5.5554344456832343</v>
      </c>
      <c r="L15455" s="111">
        <v>0.92784825435236762</v>
      </c>
      <c r="M15455" s="111">
        <v>0.46510463492953991</v>
      </c>
      <c r="N15455" s="112">
        <f t="shared" si="483"/>
        <v>-4.1624815564013264</v>
      </c>
    </row>
    <row r="15456" spans="1:14" x14ac:dyDescent="0.25">
      <c r="A15456" s="111" t="s">
        <v>999</v>
      </c>
      <c r="B15456" s="111">
        <f>INDEX(kommuner!C:C,MATCH(_xlfn.NUMBERVALUE(A15456),kommuner!B:B,0))</f>
        <v>5007</v>
      </c>
      <c r="C15456" s="111" t="s">
        <v>127</v>
      </c>
      <c r="D15456" s="111" t="s">
        <v>127</v>
      </c>
      <c r="E15456" s="111" t="s">
        <v>123</v>
      </c>
      <c r="F15456" s="111" t="s">
        <v>179</v>
      </c>
      <c r="G15456" s="111" t="s">
        <v>167</v>
      </c>
      <c r="H15456" s="111" t="s">
        <v>179</v>
      </c>
      <c r="I15456" s="111" t="s">
        <v>167</v>
      </c>
      <c r="J15456" t="str">
        <f t="shared" si="482"/>
        <v>5007SkogOrganisk jordBlandingsskogImpediment</v>
      </c>
      <c r="K15456" s="111">
        <v>-0.28586344175800005</v>
      </c>
      <c r="L15456" s="111">
        <v>0.92784825435236762</v>
      </c>
      <c r="M15456" s="111">
        <v>0.46510463492953991</v>
      </c>
      <c r="N15456" s="112">
        <f t="shared" si="483"/>
        <v>1.1070894475239075</v>
      </c>
    </row>
    <row r="15457" spans="1:14" x14ac:dyDescent="0.25">
      <c r="A15457" s="111" t="s">
        <v>999</v>
      </c>
      <c r="B15457" s="111">
        <f>INDEX(kommuner!C:C,MATCH(_xlfn.NUMBERVALUE(A15457),kommuner!B:B,0))</f>
        <v>5007</v>
      </c>
      <c r="C15457" s="111" t="s">
        <v>127</v>
      </c>
      <c r="D15457" s="111" t="s">
        <v>127</v>
      </c>
      <c r="E15457" s="111" t="s">
        <v>123</v>
      </c>
      <c r="F15457" s="111" t="s">
        <v>179</v>
      </c>
      <c r="G15457" s="111" t="s">
        <v>190</v>
      </c>
      <c r="H15457" s="111" t="s">
        <v>179</v>
      </c>
      <c r="I15457" s="111" t="s">
        <v>190</v>
      </c>
      <c r="J15457" t="str">
        <f t="shared" si="482"/>
        <v>5007SkogOrganisk jordBlandingsskogLav</v>
      </c>
      <c r="K15457" s="111">
        <v>-1.2347339377887629</v>
      </c>
      <c r="L15457" s="111">
        <v>0.92784825435236762</v>
      </c>
      <c r="M15457" s="111">
        <v>0.46510463492953991</v>
      </c>
      <c r="N15457" s="112">
        <f t="shared" si="483"/>
        <v>0.15821895149314458</v>
      </c>
    </row>
    <row r="15458" spans="1:14" x14ac:dyDescent="0.25">
      <c r="A15458" s="111" t="s">
        <v>999</v>
      </c>
      <c r="B15458" s="111">
        <f>INDEX(kommuner!C:C,MATCH(_xlfn.NUMBERVALUE(A15458),kommuner!B:B,0))</f>
        <v>5007</v>
      </c>
      <c r="C15458" s="111" t="s">
        <v>127</v>
      </c>
      <c r="D15458" s="111" t="s">
        <v>127</v>
      </c>
      <c r="E15458" s="111" t="s">
        <v>123</v>
      </c>
      <c r="F15458" s="111" t="s">
        <v>179</v>
      </c>
      <c r="G15458" s="111" t="s">
        <v>173</v>
      </c>
      <c r="H15458" s="111" t="s">
        <v>179</v>
      </c>
      <c r="I15458" s="111" t="s">
        <v>173</v>
      </c>
      <c r="J15458" t="str">
        <f t="shared" si="482"/>
        <v>5007SkogOrganisk jordBlandingsskogMiddels</v>
      </c>
      <c r="K15458" s="111">
        <v>-2.4239591752717748</v>
      </c>
      <c r="L15458" s="111">
        <v>0.92784825435236762</v>
      </c>
      <c r="M15458" s="111">
        <v>0.46510463492953991</v>
      </c>
      <c r="N15458" s="112">
        <f t="shared" si="483"/>
        <v>-1.0310062859898674</v>
      </c>
    </row>
    <row r="15459" spans="1:14" x14ac:dyDescent="0.25">
      <c r="A15459" s="111" t="s">
        <v>999</v>
      </c>
      <c r="B15459" s="111">
        <f>INDEX(kommuner!C:C,MATCH(_xlfn.NUMBERVALUE(A15459),kommuner!B:B,0))</f>
        <v>5007</v>
      </c>
      <c r="C15459" s="111" t="s">
        <v>127</v>
      </c>
      <c r="D15459" s="111" t="s">
        <v>127</v>
      </c>
      <c r="E15459" s="111" t="s">
        <v>123</v>
      </c>
      <c r="F15459" s="111" t="s">
        <v>179</v>
      </c>
      <c r="G15459" s="111" t="s">
        <v>186</v>
      </c>
      <c r="H15459" s="111" t="s">
        <v>179</v>
      </c>
      <c r="I15459" s="111" t="s">
        <v>186</v>
      </c>
      <c r="J15459" t="str">
        <f t="shared" si="482"/>
        <v>5007SkogOrganisk jordBlandingsskogSærs høy</v>
      </c>
      <c r="K15459" s="111">
        <v>-1.5726115302258048</v>
      </c>
      <c r="L15459" s="111">
        <v>0.92784825435236762</v>
      </c>
      <c r="M15459" s="111">
        <v>0.46510463492953991</v>
      </c>
      <c r="N15459" s="112">
        <f t="shared" si="483"/>
        <v>-0.17965864094389727</v>
      </c>
    </row>
    <row r="15460" spans="1:14" x14ac:dyDescent="0.25">
      <c r="A15460" s="111" t="s">
        <v>999</v>
      </c>
      <c r="B15460" s="111">
        <f>INDEX(kommuner!C:C,MATCH(_xlfn.NUMBERVALUE(A15460),kommuner!B:B,0))</f>
        <v>5007</v>
      </c>
      <c r="C15460" s="111" t="s">
        <v>127</v>
      </c>
      <c r="D15460" s="111" t="s">
        <v>127</v>
      </c>
      <c r="E15460" s="111" t="s">
        <v>123</v>
      </c>
      <c r="F15460" s="111" t="s">
        <v>185</v>
      </c>
      <c r="G15460" s="111" t="s">
        <v>180</v>
      </c>
      <c r="H15460" s="111" t="s">
        <v>185</v>
      </c>
      <c r="I15460" s="111" t="s">
        <v>180</v>
      </c>
      <c r="J15460" t="str">
        <f t="shared" si="482"/>
        <v>5007SkogOrganisk jordLauvskogHøy</v>
      </c>
      <c r="K15460" s="111">
        <v>-1.9913688882377358</v>
      </c>
      <c r="L15460" s="111">
        <v>0.92784825435236762</v>
      </c>
      <c r="M15460" s="111">
        <v>0.46510463492953991</v>
      </c>
      <c r="N15460" s="112">
        <f t="shared" si="483"/>
        <v>-0.59841599895582831</v>
      </c>
    </row>
    <row r="15461" spans="1:14" x14ac:dyDescent="0.25">
      <c r="A15461" s="111" t="s">
        <v>999</v>
      </c>
      <c r="B15461" s="111">
        <f>INDEX(kommuner!C:C,MATCH(_xlfn.NUMBERVALUE(A15461),kommuner!B:B,0))</f>
        <v>5007</v>
      </c>
      <c r="C15461" s="111" t="s">
        <v>127</v>
      </c>
      <c r="D15461" s="111" t="s">
        <v>127</v>
      </c>
      <c r="E15461" s="111" t="s">
        <v>123</v>
      </c>
      <c r="F15461" s="111" t="s">
        <v>185</v>
      </c>
      <c r="G15461" s="111" t="s">
        <v>167</v>
      </c>
      <c r="H15461" s="111" t="s">
        <v>185</v>
      </c>
      <c r="I15461" s="111" t="s">
        <v>167</v>
      </c>
      <c r="J15461" t="str">
        <f t="shared" si="482"/>
        <v>5007SkogOrganisk jordLauvskogImpediment</v>
      </c>
      <c r="K15461" s="111">
        <v>0.35000626494250675</v>
      </c>
      <c r="L15461" s="111">
        <v>0.92784825435236762</v>
      </c>
      <c r="M15461" s="111">
        <v>0.46510463492953991</v>
      </c>
      <c r="N15461" s="112">
        <f t="shared" si="483"/>
        <v>1.7429591542244141</v>
      </c>
    </row>
    <row r="15462" spans="1:14" x14ac:dyDescent="0.25">
      <c r="A15462" s="111" t="s">
        <v>999</v>
      </c>
      <c r="B15462" s="111">
        <f>INDEX(kommuner!C:C,MATCH(_xlfn.NUMBERVALUE(A15462),kommuner!B:B,0))</f>
        <v>5007</v>
      </c>
      <c r="C15462" s="111" t="s">
        <v>127</v>
      </c>
      <c r="D15462" s="111" t="s">
        <v>127</v>
      </c>
      <c r="E15462" s="111" t="s">
        <v>123</v>
      </c>
      <c r="F15462" s="111" t="s">
        <v>185</v>
      </c>
      <c r="G15462" s="111" t="s">
        <v>190</v>
      </c>
      <c r="H15462" s="111" t="s">
        <v>185</v>
      </c>
      <c r="I15462" s="111" t="s">
        <v>190</v>
      </c>
      <c r="J15462" t="str">
        <f t="shared" si="482"/>
        <v>5007SkogOrganisk jordLauvskogLav</v>
      </c>
      <c r="K15462" s="111">
        <v>1.1144075558526714</v>
      </c>
      <c r="L15462" s="111">
        <v>0.92784825435236762</v>
      </c>
      <c r="M15462" s="111">
        <v>0.46510463492953991</v>
      </c>
      <c r="N15462" s="112">
        <f t="shared" si="483"/>
        <v>2.5073604451345788</v>
      </c>
    </row>
    <row r="15463" spans="1:14" x14ac:dyDescent="0.25">
      <c r="A15463" s="111" t="s">
        <v>999</v>
      </c>
      <c r="B15463" s="111">
        <f>INDEX(kommuner!C:C,MATCH(_xlfn.NUMBERVALUE(A15463),kommuner!B:B,0))</f>
        <v>5007</v>
      </c>
      <c r="C15463" s="111" t="s">
        <v>127</v>
      </c>
      <c r="D15463" s="111" t="s">
        <v>127</v>
      </c>
      <c r="E15463" s="111" t="s">
        <v>123</v>
      </c>
      <c r="F15463" s="111" t="s">
        <v>185</v>
      </c>
      <c r="G15463" s="111" t="s">
        <v>173</v>
      </c>
      <c r="H15463" s="111" t="s">
        <v>185</v>
      </c>
      <c r="I15463" s="111" t="s">
        <v>173</v>
      </c>
      <c r="J15463" t="str">
        <f t="shared" si="482"/>
        <v>5007SkogOrganisk jordLauvskogMiddels</v>
      </c>
      <c r="K15463" s="111">
        <v>-0.62664468270982987</v>
      </c>
      <c r="L15463" s="111">
        <v>0.92784825435236762</v>
      </c>
      <c r="M15463" s="111">
        <v>0.46510463492953991</v>
      </c>
      <c r="N15463" s="112">
        <f t="shared" si="483"/>
        <v>0.76630820657207765</v>
      </c>
    </row>
    <row r="15464" spans="1:14" x14ac:dyDescent="0.25">
      <c r="A15464" s="111" t="s">
        <v>999</v>
      </c>
      <c r="B15464" s="111">
        <f>INDEX(kommuner!C:C,MATCH(_xlfn.NUMBERVALUE(A15464),kommuner!B:B,0))</f>
        <v>5007</v>
      </c>
      <c r="C15464" s="111" t="s">
        <v>127</v>
      </c>
      <c r="D15464" s="111" t="s">
        <v>127</v>
      </c>
      <c r="E15464" s="111" t="s">
        <v>123</v>
      </c>
      <c r="F15464" s="111" t="s">
        <v>185</v>
      </c>
      <c r="G15464" s="111" t="s">
        <v>186</v>
      </c>
      <c r="H15464" s="111" t="s">
        <v>185</v>
      </c>
      <c r="I15464" s="111" t="s">
        <v>186</v>
      </c>
      <c r="J15464" t="str">
        <f t="shared" si="482"/>
        <v>5007SkogOrganisk jordLauvskogSærs høy</v>
      </c>
      <c r="K15464" s="111">
        <v>-1.8997279926091779</v>
      </c>
      <c r="L15464" s="111">
        <v>0.92784825435236762</v>
      </c>
      <c r="M15464" s="111">
        <v>0.46510463492953991</v>
      </c>
      <c r="N15464" s="112">
        <f t="shared" si="483"/>
        <v>-0.50677510332727038</v>
      </c>
    </row>
    <row r="15465" spans="1:14" x14ac:dyDescent="0.25">
      <c r="A15465" s="111" t="s">
        <v>999</v>
      </c>
      <c r="B15465" s="111">
        <f>INDEX(kommuner!C:C,MATCH(_xlfn.NUMBERVALUE(A15465),kommuner!B:B,0))</f>
        <v>5007</v>
      </c>
      <c r="C15465" s="111" t="s">
        <v>83</v>
      </c>
      <c r="D15465" s="111" t="s">
        <v>83</v>
      </c>
      <c r="E15465" s="111" t="s">
        <v>126</v>
      </c>
      <c r="F15465" s="111" t="s">
        <v>139</v>
      </c>
      <c r="G15465" s="111" t="s">
        <v>139</v>
      </c>
      <c r="H15465" s="111" t="s">
        <v>139</v>
      </c>
      <c r="I15465" s="111" t="s">
        <v>139</v>
      </c>
      <c r="J15465" t="str">
        <f t="shared" si="482"/>
        <v>5007Utbygd arealMineraljord</v>
      </c>
      <c r="K15465" s="111">
        <v>-0.30524336409547759</v>
      </c>
      <c r="L15465" s="111">
        <v>0</v>
      </c>
      <c r="M15465" s="111">
        <v>1.303047089454229E-2</v>
      </c>
      <c r="N15465" s="112">
        <f t="shared" si="483"/>
        <v>-0.2922128932009353</v>
      </c>
    </row>
    <row r="15466" spans="1:14" x14ac:dyDescent="0.25">
      <c r="A15466" s="111" t="s">
        <v>999</v>
      </c>
      <c r="B15466" s="111">
        <f>INDEX(kommuner!C:C,MATCH(_xlfn.NUMBERVALUE(A15466),kommuner!B:B,0))</f>
        <v>5007</v>
      </c>
      <c r="C15466" s="111" t="s">
        <v>83</v>
      </c>
      <c r="D15466" s="111" t="s">
        <v>83</v>
      </c>
      <c r="E15466" s="111" t="s">
        <v>123</v>
      </c>
      <c r="F15466" s="111" t="s">
        <v>139</v>
      </c>
      <c r="G15466" s="111" t="s">
        <v>139</v>
      </c>
      <c r="H15466" s="111" t="s">
        <v>139</v>
      </c>
      <c r="I15466" s="111" t="s">
        <v>139</v>
      </c>
      <c r="J15466" t="str">
        <f t="shared" si="482"/>
        <v>5007Utbygd arealOrganisk jord</v>
      </c>
      <c r="K15466" s="111">
        <v>29.011421395201612</v>
      </c>
      <c r="L15466" s="111">
        <v>0</v>
      </c>
      <c r="M15466" s="111">
        <v>1.303047089454229E-2</v>
      </c>
      <c r="N15466" s="112">
        <f t="shared" si="483"/>
        <v>29.024451866096154</v>
      </c>
    </row>
    <row r="15467" spans="1:14" x14ac:dyDescent="0.25">
      <c r="A15467" s="111" t="s">
        <v>999</v>
      </c>
      <c r="B15467" s="111">
        <f>INDEX(kommuner!C:C,MATCH(_xlfn.NUMBERVALUE(A15467),kommuner!B:B,0))</f>
        <v>5007</v>
      </c>
      <c r="C15467" s="111" t="s">
        <v>181</v>
      </c>
      <c r="D15467" s="111" t="s">
        <v>181</v>
      </c>
      <c r="E15467" s="111" t="s">
        <v>123</v>
      </c>
      <c r="F15467" s="111" t="s">
        <v>139</v>
      </c>
      <c r="G15467" s="111" t="s">
        <v>139</v>
      </c>
      <c r="H15467" s="111" t="s">
        <v>139</v>
      </c>
      <c r="I15467" s="111" t="s">
        <v>139</v>
      </c>
      <c r="J15467" t="str">
        <f t="shared" si="482"/>
        <v>5007Vann og myrOrganisk jord</v>
      </c>
      <c r="K15467" s="111">
        <v>-0.29766799726667431</v>
      </c>
      <c r="L15467" s="111">
        <v>0</v>
      </c>
      <c r="M15467" s="111">
        <v>0</v>
      </c>
      <c r="N15467" s="112">
        <f t="shared" si="483"/>
        <v>-0.29766799726667431</v>
      </c>
    </row>
    <row r="15468" spans="1:14" x14ac:dyDescent="0.25">
      <c r="A15468" s="111" t="s">
        <v>1000</v>
      </c>
      <c r="B15468" s="111">
        <f>INDEX(kommuner!C:C,MATCH(_xlfn.NUMBERVALUE(A15468),kommuner!B:B,0))</f>
        <v>5041</v>
      </c>
      <c r="C15468" s="111" t="s">
        <v>82</v>
      </c>
      <c r="D15468" s="111" t="s">
        <v>82</v>
      </c>
      <c r="E15468" s="111" t="s">
        <v>126</v>
      </c>
      <c r="F15468" s="111" t="s">
        <v>139</v>
      </c>
      <c r="G15468" s="111" t="s">
        <v>139</v>
      </c>
      <c r="H15468" s="111" t="s">
        <v>139</v>
      </c>
      <c r="I15468" s="111" t="s">
        <v>139</v>
      </c>
      <c r="J15468" t="str">
        <f t="shared" si="482"/>
        <v>5041Annen utmarkMineraljord</v>
      </c>
      <c r="K15468" s="111">
        <v>-7.1122377479755403E-2</v>
      </c>
      <c r="L15468" s="111">
        <v>0</v>
      </c>
      <c r="M15468" s="111">
        <v>0</v>
      </c>
      <c r="N15468" s="112">
        <f t="shared" si="483"/>
        <v>-7.1122377479755403E-2</v>
      </c>
    </row>
    <row r="15469" spans="1:14" x14ac:dyDescent="0.25">
      <c r="A15469" s="111" t="s">
        <v>1000</v>
      </c>
      <c r="B15469" s="111">
        <f>INDEX(kommuner!C:C,MATCH(_xlfn.NUMBERVALUE(A15469),kommuner!B:B,0))</f>
        <v>5041</v>
      </c>
      <c r="C15469" s="111" t="s">
        <v>121</v>
      </c>
      <c r="D15469" s="111" t="s">
        <v>121</v>
      </c>
      <c r="E15469" s="111" t="s">
        <v>126</v>
      </c>
      <c r="F15469" s="111" t="s">
        <v>139</v>
      </c>
      <c r="G15469" s="111" t="s">
        <v>139</v>
      </c>
      <c r="H15469" s="111" t="s">
        <v>139</v>
      </c>
      <c r="I15469" s="111" t="s">
        <v>139</v>
      </c>
      <c r="J15469" t="str">
        <f t="shared" si="482"/>
        <v>5041BeiteMineraljord</v>
      </c>
      <c r="K15469" s="111">
        <v>-0.96338340838695502</v>
      </c>
      <c r="L15469" s="111">
        <v>0</v>
      </c>
      <c r="M15469" s="111">
        <v>1.2448711246839999E-7</v>
      </c>
      <c r="N15469" s="112">
        <f t="shared" si="483"/>
        <v>-0.96338328389984251</v>
      </c>
    </row>
    <row r="15470" spans="1:14" x14ac:dyDescent="0.25">
      <c r="A15470" s="111" t="s">
        <v>1000</v>
      </c>
      <c r="B15470" s="111">
        <f>INDEX(kommuner!C:C,MATCH(_xlfn.NUMBERVALUE(A15470),kommuner!B:B,0))</f>
        <v>5041</v>
      </c>
      <c r="C15470" s="111" t="s">
        <v>121</v>
      </c>
      <c r="D15470" s="111" t="s">
        <v>121</v>
      </c>
      <c r="E15470" s="111" t="s">
        <v>123</v>
      </c>
      <c r="F15470" s="111" t="s">
        <v>139</v>
      </c>
      <c r="G15470" s="111" t="s">
        <v>139</v>
      </c>
      <c r="H15470" s="111" t="s">
        <v>139</v>
      </c>
      <c r="I15470" s="111" t="s">
        <v>139</v>
      </c>
      <c r="J15470" t="str">
        <f t="shared" si="482"/>
        <v>5041BeiteOrganisk jord</v>
      </c>
      <c r="K15470" s="111">
        <v>12.077525935985037</v>
      </c>
      <c r="L15470" s="111">
        <v>1.6412500000000001</v>
      </c>
      <c r="M15470" s="111">
        <v>0</v>
      </c>
      <c r="N15470" s="112">
        <f t="shared" si="483"/>
        <v>13.718775935985036</v>
      </c>
    </row>
    <row r="15471" spans="1:14" x14ac:dyDescent="0.25">
      <c r="A15471" s="111" t="s">
        <v>1000</v>
      </c>
      <c r="B15471" s="111">
        <f>INDEX(kommuner!C:C,MATCH(_xlfn.NUMBERVALUE(A15471),kommuner!B:B,0))</f>
        <v>5041</v>
      </c>
      <c r="C15471" s="111" t="s">
        <v>84</v>
      </c>
      <c r="D15471" s="111" t="s">
        <v>84</v>
      </c>
      <c r="E15471" s="111" t="s">
        <v>126</v>
      </c>
      <c r="F15471" s="111" t="s">
        <v>139</v>
      </c>
      <c r="G15471" s="111" t="s">
        <v>139</v>
      </c>
      <c r="H15471" s="111" t="s">
        <v>139</v>
      </c>
      <c r="I15471" s="111" t="s">
        <v>139</v>
      </c>
      <c r="J15471" t="str">
        <f t="shared" si="482"/>
        <v>5041Dyrket markMineraljord</v>
      </c>
      <c r="K15471" s="111">
        <v>-0.16071115197201225</v>
      </c>
      <c r="L15471" s="111">
        <v>0</v>
      </c>
      <c r="M15471" s="111">
        <v>0</v>
      </c>
      <c r="N15471" s="112">
        <f t="shared" si="483"/>
        <v>-0.16071115197201225</v>
      </c>
    </row>
    <row r="15472" spans="1:14" x14ac:dyDescent="0.25">
      <c r="A15472" s="111" t="s">
        <v>1000</v>
      </c>
      <c r="B15472" s="111">
        <f>INDEX(kommuner!C:C,MATCH(_xlfn.NUMBERVALUE(A15472),kommuner!B:B,0))</f>
        <v>5041</v>
      </c>
      <c r="C15472" s="111" t="s">
        <v>84</v>
      </c>
      <c r="D15472" s="111" t="s">
        <v>84</v>
      </c>
      <c r="E15472" s="111" t="s">
        <v>123</v>
      </c>
      <c r="F15472" s="111" t="s">
        <v>139</v>
      </c>
      <c r="G15472" s="111" t="s">
        <v>139</v>
      </c>
      <c r="H15472" s="111" t="s">
        <v>139</v>
      </c>
      <c r="I15472" s="111" t="s">
        <v>139</v>
      </c>
      <c r="J15472" t="str">
        <f t="shared" si="482"/>
        <v>5041Dyrket markOrganisk jord</v>
      </c>
      <c r="K15472" s="111">
        <v>28.726149366675592</v>
      </c>
      <c r="L15472" s="111">
        <v>1.45625</v>
      </c>
      <c r="M15472" s="111">
        <v>0</v>
      </c>
      <c r="N15472" s="112">
        <f t="shared" si="483"/>
        <v>30.182399366675593</v>
      </c>
    </row>
    <row r="15473" spans="1:14" x14ac:dyDescent="0.25">
      <c r="A15473" s="111" t="s">
        <v>1000</v>
      </c>
      <c r="B15473" s="111">
        <f>INDEX(kommuner!C:C,MATCH(_xlfn.NUMBERVALUE(A15473),kommuner!B:B,0))</f>
        <v>5041</v>
      </c>
      <c r="C15473" s="111" t="s">
        <v>127</v>
      </c>
      <c r="D15473" s="111" t="s">
        <v>127</v>
      </c>
      <c r="E15473" s="111" t="s">
        <v>126</v>
      </c>
      <c r="F15473" s="111" t="s">
        <v>172</v>
      </c>
      <c r="G15473" s="111" t="s">
        <v>180</v>
      </c>
      <c r="H15473" s="111" t="s">
        <v>172</v>
      </c>
      <c r="I15473" s="111" t="s">
        <v>180</v>
      </c>
      <c r="J15473" t="str">
        <f t="shared" si="482"/>
        <v>5041SkogMineraljordBarskogHøy</v>
      </c>
      <c r="K15473" s="111">
        <v>-6.422849649670499</v>
      </c>
      <c r="L15473" s="111">
        <v>0.85306406685236758</v>
      </c>
      <c r="M15473" s="111">
        <v>6.4056614999681585E-2</v>
      </c>
      <c r="N15473" s="112">
        <f t="shared" si="483"/>
        <v>-5.5057289678184498</v>
      </c>
    </row>
    <row r="15474" spans="1:14" x14ac:dyDescent="0.25">
      <c r="A15474" s="111" t="s">
        <v>1000</v>
      </c>
      <c r="B15474" s="111">
        <f>INDEX(kommuner!C:C,MATCH(_xlfn.NUMBERVALUE(A15474),kommuner!B:B,0))</f>
        <v>5041</v>
      </c>
      <c r="C15474" s="111" t="s">
        <v>127</v>
      </c>
      <c r="D15474" s="111" t="s">
        <v>127</v>
      </c>
      <c r="E15474" s="111" t="s">
        <v>126</v>
      </c>
      <c r="F15474" s="111" t="s">
        <v>172</v>
      </c>
      <c r="G15474" s="111" t="s">
        <v>167</v>
      </c>
      <c r="H15474" s="111" t="s">
        <v>172</v>
      </c>
      <c r="I15474" s="111" t="s">
        <v>167</v>
      </c>
      <c r="J15474" t="str">
        <f t="shared" si="482"/>
        <v>5041SkogMineraljordBarskogImpediment</v>
      </c>
      <c r="K15474" s="111">
        <v>-0.94873102042732593</v>
      </c>
      <c r="L15474" s="111">
        <v>0.85306406685236758</v>
      </c>
      <c r="M15474" s="111">
        <v>6.3979989500968365E-2</v>
      </c>
      <c r="N15474" s="112">
        <f t="shared" si="483"/>
        <v>-3.1686964073989993E-2</v>
      </c>
    </row>
    <row r="15475" spans="1:14" x14ac:dyDescent="0.25">
      <c r="A15475" s="111" t="s">
        <v>1000</v>
      </c>
      <c r="B15475" s="111">
        <f>INDEX(kommuner!C:C,MATCH(_xlfn.NUMBERVALUE(A15475),kommuner!B:B,0))</f>
        <v>5041</v>
      </c>
      <c r="C15475" s="111" t="s">
        <v>127</v>
      </c>
      <c r="D15475" s="111" t="s">
        <v>127</v>
      </c>
      <c r="E15475" s="111" t="s">
        <v>126</v>
      </c>
      <c r="F15475" s="111" t="s">
        <v>172</v>
      </c>
      <c r="G15475" s="111" t="s">
        <v>190</v>
      </c>
      <c r="H15475" s="111" t="s">
        <v>172</v>
      </c>
      <c r="I15475" s="111" t="s">
        <v>190</v>
      </c>
      <c r="J15475" t="str">
        <f t="shared" si="482"/>
        <v>5041SkogMineraljordBarskogLav</v>
      </c>
      <c r="K15475" s="111">
        <v>-0.862084627791601</v>
      </c>
      <c r="L15475" s="111">
        <v>0.85306406685236758</v>
      </c>
      <c r="M15475" s="111">
        <v>6.3979989500968365E-2</v>
      </c>
      <c r="N15475" s="112">
        <f t="shared" si="483"/>
        <v>5.4959428561734941E-2</v>
      </c>
    </row>
    <row r="15476" spans="1:14" x14ac:dyDescent="0.25">
      <c r="A15476" s="111" t="s">
        <v>1000</v>
      </c>
      <c r="B15476" s="111">
        <f>INDEX(kommuner!C:C,MATCH(_xlfn.NUMBERVALUE(A15476),kommuner!B:B,0))</f>
        <v>5041</v>
      </c>
      <c r="C15476" s="111" t="s">
        <v>127</v>
      </c>
      <c r="D15476" s="111" t="s">
        <v>127</v>
      </c>
      <c r="E15476" s="111" t="s">
        <v>126</v>
      </c>
      <c r="F15476" s="111" t="s">
        <v>172</v>
      </c>
      <c r="G15476" s="111" t="s">
        <v>173</v>
      </c>
      <c r="H15476" s="111" t="s">
        <v>172</v>
      </c>
      <c r="I15476" s="111" t="s">
        <v>173</v>
      </c>
      <c r="J15476" t="str">
        <f t="shared" si="482"/>
        <v>5041SkogMineraljordBarskogMiddels</v>
      </c>
      <c r="K15476" s="111">
        <v>-3.6406993276041288</v>
      </c>
      <c r="L15476" s="111">
        <v>0.85306406685236758</v>
      </c>
      <c r="M15476" s="111">
        <v>6.4056614999681585E-2</v>
      </c>
      <c r="N15476" s="112">
        <f t="shared" si="483"/>
        <v>-2.7235786457520796</v>
      </c>
    </row>
    <row r="15477" spans="1:14" x14ac:dyDescent="0.25">
      <c r="A15477" s="111" t="s">
        <v>1000</v>
      </c>
      <c r="B15477" s="111">
        <f>INDEX(kommuner!C:C,MATCH(_xlfn.NUMBERVALUE(A15477),kommuner!B:B,0))</f>
        <v>5041</v>
      </c>
      <c r="C15477" s="111" t="s">
        <v>127</v>
      </c>
      <c r="D15477" s="111" t="s">
        <v>127</v>
      </c>
      <c r="E15477" s="111" t="s">
        <v>126</v>
      </c>
      <c r="F15477" s="111" t="s">
        <v>172</v>
      </c>
      <c r="G15477" s="111" t="s">
        <v>186</v>
      </c>
      <c r="H15477" s="111" t="s">
        <v>172</v>
      </c>
      <c r="I15477" s="111" t="s">
        <v>186</v>
      </c>
      <c r="J15477" t="str">
        <f t="shared" si="482"/>
        <v>5041SkogMineraljordBarskogSærs høy</v>
      </c>
      <c r="K15477" s="111">
        <v>0.12072674540874306</v>
      </c>
      <c r="L15477" s="111">
        <v>0.85306406685236758</v>
      </c>
      <c r="M15477" s="111">
        <v>6.4056614999681585E-2</v>
      </c>
      <c r="N15477" s="112">
        <f t="shared" si="483"/>
        <v>1.0378474272607923</v>
      </c>
    </row>
    <row r="15478" spans="1:14" x14ac:dyDescent="0.25">
      <c r="A15478" s="111" t="s">
        <v>1000</v>
      </c>
      <c r="B15478" s="111">
        <f>INDEX(kommuner!C:C,MATCH(_xlfn.NUMBERVALUE(A15478),kommuner!B:B,0))</f>
        <v>5041</v>
      </c>
      <c r="C15478" s="111" t="s">
        <v>127</v>
      </c>
      <c r="D15478" s="111" t="s">
        <v>127</v>
      </c>
      <c r="E15478" s="111" t="s">
        <v>126</v>
      </c>
      <c r="F15478" s="111" t="s">
        <v>179</v>
      </c>
      <c r="G15478" s="111" t="s">
        <v>180</v>
      </c>
      <c r="H15478" s="111" t="s">
        <v>179</v>
      </c>
      <c r="I15478" s="111" t="s">
        <v>180</v>
      </c>
      <c r="J15478" t="str">
        <f t="shared" si="482"/>
        <v>5041SkogMineraljordBlandingsskogHøy</v>
      </c>
      <c r="K15478" s="111">
        <v>-7.1939050909469406</v>
      </c>
      <c r="L15478" s="111">
        <v>0.85306406685236758</v>
      </c>
      <c r="M15478" s="111">
        <v>6.3979989500968365E-2</v>
      </c>
      <c r="N15478" s="112">
        <f t="shared" si="483"/>
        <v>-6.2768610345936047</v>
      </c>
    </row>
    <row r="15479" spans="1:14" x14ac:dyDescent="0.25">
      <c r="A15479" s="111" t="s">
        <v>1000</v>
      </c>
      <c r="B15479" s="111">
        <f>INDEX(kommuner!C:C,MATCH(_xlfn.NUMBERVALUE(A15479),kommuner!B:B,0))</f>
        <v>5041</v>
      </c>
      <c r="C15479" s="111" t="s">
        <v>127</v>
      </c>
      <c r="D15479" s="111" t="s">
        <v>127</v>
      </c>
      <c r="E15479" s="111" t="s">
        <v>126</v>
      </c>
      <c r="F15479" s="111" t="s">
        <v>179</v>
      </c>
      <c r="G15479" s="111" t="s">
        <v>167</v>
      </c>
      <c r="H15479" s="111" t="s">
        <v>179</v>
      </c>
      <c r="I15479" s="111" t="s">
        <v>167</v>
      </c>
      <c r="J15479" t="str">
        <f t="shared" si="482"/>
        <v>5041SkogMineraljordBlandingsskogImpediment</v>
      </c>
      <c r="K15479" s="111">
        <v>-1.0519587113170448</v>
      </c>
      <c r="L15479" s="111">
        <v>0.85306406685236758</v>
      </c>
      <c r="M15479" s="111">
        <v>6.3979989500968365E-2</v>
      </c>
      <c r="N15479" s="112">
        <f t="shared" si="483"/>
        <v>-0.13491465496370883</v>
      </c>
    </row>
    <row r="15480" spans="1:14" x14ac:dyDescent="0.25">
      <c r="A15480" s="111" t="s">
        <v>1000</v>
      </c>
      <c r="B15480" s="111">
        <f>INDEX(kommuner!C:C,MATCH(_xlfn.NUMBERVALUE(A15480),kommuner!B:B,0))</f>
        <v>5041</v>
      </c>
      <c r="C15480" s="111" t="s">
        <v>127</v>
      </c>
      <c r="D15480" s="111" t="s">
        <v>127</v>
      </c>
      <c r="E15480" s="111" t="s">
        <v>126</v>
      </c>
      <c r="F15480" s="111" t="s">
        <v>179</v>
      </c>
      <c r="G15480" s="111" t="s">
        <v>190</v>
      </c>
      <c r="H15480" s="111" t="s">
        <v>179</v>
      </c>
      <c r="I15480" s="111" t="s">
        <v>190</v>
      </c>
      <c r="J15480" t="str">
        <f t="shared" si="482"/>
        <v>5041SkogMineraljordBlandingsskogLav</v>
      </c>
      <c r="K15480" s="111">
        <v>-1.7812179955424279</v>
      </c>
      <c r="L15480" s="111">
        <v>0.85306406685236758</v>
      </c>
      <c r="M15480" s="111">
        <v>6.3979989500968365E-2</v>
      </c>
      <c r="N15480" s="112">
        <f t="shared" si="483"/>
        <v>-0.86417393918909191</v>
      </c>
    </row>
    <row r="15481" spans="1:14" x14ac:dyDescent="0.25">
      <c r="A15481" s="111" t="s">
        <v>1000</v>
      </c>
      <c r="B15481" s="111">
        <f>INDEX(kommuner!C:C,MATCH(_xlfn.NUMBERVALUE(A15481),kommuner!B:B,0))</f>
        <v>5041</v>
      </c>
      <c r="C15481" s="111" t="s">
        <v>127</v>
      </c>
      <c r="D15481" s="111" t="s">
        <v>127</v>
      </c>
      <c r="E15481" s="111" t="s">
        <v>126</v>
      </c>
      <c r="F15481" s="111" t="s">
        <v>179</v>
      </c>
      <c r="G15481" s="111" t="s">
        <v>173</v>
      </c>
      <c r="H15481" s="111" t="s">
        <v>179</v>
      </c>
      <c r="I15481" s="111" t="s">
        <v>173</v>
      </c>
      <c r="J15481" t="str">
        <f t="shared" si="482"/>
        <v>5041SkogMineraljordBlandingsskogMiddels</v>
      </c>
      <c r="K15481" s="111">
        <v>-3.4741824145851954</v>
      </c>
      <c r="L15481" s="111">
        <v>0.85306406685236758</v>
      </c>
      <c r="M15481" s="111">
        <v>6.3979989500968365E-2</v>
      </c>
      <c r="N15481" s="112">
        <f t="shared" si="483"/>
        <v>-2.5571383582318594</v>
      </c>
    </row>
    <row r="15482" spans="1:14" x14ac:dyDescent="0.25">
      <c r="A15482" s="111" t="s">
        <v>1000</v>
      </c>
      <c r="B15482" s="111">
        <f>INDEX(kommuner!C:C,MATCH(_xlfn.NUMBERVALUE(A15482),kommuner!B:B,0))</f>
        <v>5041</v>
      </c>
      <c r="C15482" s="111" t="s">
        <v>127</v>
      </c>
      <c r="D15482" s="111" t="s">
        <v>127</v>
      </c>
      <c r="E15482" s="111" t="s">
        <v>126</v>
      </c>
      <c r="F15482" s="111" t="s">
        <v>179</v>
      </c>
      <c r="G15482" s="111" t="s">
        <v>186</v>
      </c>
      <c r="H15482" s="111" t="s">
        <v>179</v>
      </c>
      <c r="I15482" s="111" t="s">
        <v>186</v>
      </c>
      <c r="J15482" t="str">
        <f t="shared" si="482"/>
        <v>5041SkogMineraljordBlandingsskogSærs høy</v>
      </c>
      <c r="K15482" s="111">
        <v>-2.9395925245326562</v>
      </c>
      <c r="L15482" s="111">
        <v>0.85306406685236758</v>
      </c>
      <c r="M15482" s="111">
        <v>6.3979989500968365E-2</v>
      </c>
      <c r="N15482" s="112">
        <f t="shared" si="483"/>
        <v>-2.0225484681793202</v>
      </c>
    </row>
    <row r="15483" spans="1:14" x14ac:dyDescent="0.25">
      <c r="A15483" s="111" t="s">
        <v>1000</v>
      </c>
      <c r="B15483" s="111">
        <f>INDEX(kommuner!C:C,MATCH(_xlfn.NUMBERVALUE(A15483),kommuner!B:B,0))</f>
        <v>5041</v>
      </c>
      <c r="C15483" s="111" t="s">
        <v>127</v>
      </c>
      <c r="D15483" s="111" t="s">
        <v>127</v>
      </c>
      <c r="E15483" s="111" t="s">
        <v>126</v>
      </c>
      <c r="F15483" s="111" t="s">
        <v>185</v>
      </c>
      <c r="G15483" s="111" t="s">
        <v>180</v>
      </c>
      <c r="H15483" s="111" t="s">
        <v>185</v>
      </c>
      <c r="I15483" s="111" t="s">
        <v>180</v>
      </c>
      <c r="J15483" t="str">
        <f t="shared" si="482"/>
        <v>5041SkogMineraljordLauvskogHøy</v>
      </c>
      <c r="K15483" s="111">
        <v>-3.9961118073383664</v>
      </c>
      <c r="L15483" s="111">
        <v>0.85306406685236758</v>
      </c>
      <c r="M15483" s="111">
        <v>6.3979989500968365E-2</v>
      </c>
      <c r="N15483" s="112">
        <f t="shared" si="483"/>
        <v>-3.0790677509850304</v>
      </c>
    </row>
    <row r="15484" spans="1:14" x14ac:dyDescent="0.25">
      <c r="A15484" s="111" t="s">
        <v>1000</v>
      </c>
      <c r="B15484" s="111">
        <f>INDEX(kommuner!C:C,MATCH(_xlfn.NUMBERVALUE(A15484),kommuner!B:B,0))</f>
        <v>5041</v>
      </c>
      <c r="C15484" s="111" t="s">
        <v>127</v>
      </c>
      <c r="D15484" s="111" t="s">
        <v>127</v>
      </c>
      <c r="E15484" s="111" t="s">
        <v>126</v>
      </c>
      <c r="F15484" s="111" t="s">
        <v>185</v>
      </c>
      <c r="G15484" s="111" t="s">
        <v>167</v>
      </c>
      <c r="H15484" s="111" t="s">
        <v>185</v>
      </c>
      <c r="I15484" s="111" t="s">
        <v>167</v>
      </c>
      <c r="J15484" t="str">
        <f t="shared" si="482"/>
        <v>5041SkogMineraljordLauvskogImpediment</v>
      </c>
      <c r="K15484" s="111">
        <v>-1.0417316356348201</v>
      </c>
      <c r="L15484" s="111">
        <v>0.85306406685236758</v>
      </c>
      <c r="M15484" s="111">
        <v>6.3979989500968365E-2</v>
      </c>
      <c r="N15484" s="112">
        <f t="shared" si="483"/>
        <v>-0.12468757928148413</v>
      </c>
    </row>
    <row r="15485" spans="1:14" x14ac:dyDescent="0.25">
      <c r="A15485" s="111" t="s">
        <v>1000</v>
      </c>
      <c r="B15485" s="111">
        <f>INDEX(kommuner!C:C,MATCH(_xlfn.NUMBERVALUE(A15485),kommuner!B:B,0))</f>
        <v>5041</v>
      </c>
      <c r="C15485" s="111" t="s">
        <v>127</v>
      </c>
      <c r="D15485" s="111" t="s">
        <v>127</v>
      </c>
      <c r="E15485" s="111" t="s">
        <v>126</v>
      </c>
      <c r="F15485" s="111" t="s">
        <v>185</v>
      </c>
      <c r="G15485" s="111" t="s">
        <v>190</v>
      </c>
      <c r="H15485" s="111" t="s">
        <v>185</v>
      </c>
      <c r="I15485" s="111" t="s">
        <v>190</v>
      </c>
      <c r="J15485" t="str">
        <f t="shared" si="482"/>
        <v>5041SkogMineraljordLauvskogLav</v>
      </c>
      <c r="K15485" s="111">
        <v>-8.9748170935426599E-2</v>
      </c>
      <c r="L15485" s="111">
        <v>0.85306406685236758</v>
      </c>
      <c r="M15485" s="111">
        <v>6.3979989500968365E-2</v>
      </c>
      <c r="N15485" s="112">
        <f t="shared" si="483"/>
        <v>0.82729588541790933</v>
      </c>
    </row>
    <row r="15486" spans="1:14" x14ac:dyDescent="0.25">
      <c r="A15486" s="111" t="s">
        <v>1000</v>
      </c>
      <c r="B15486" s="111">
        <f>INDEX(kommuner!C:C,MATCH(_xlfn.NUMBERVALUE(A15486),kommuner!B:B,0))</f>
        <v>5041</v>
      </c>
      <c r="C15486" s="111" t="s">
        <v>127</v>
      </c>
      <c r="D15486" s="111" t="s">
        <v>127</v>
      </c>
      <c r="E15486" s="111" t="s">
        <v>126</v>
      </c>
      <c r="F15486" s="111" t="s">
        <v>185</v>
      </c>
      <c r="G15486" s="111" t="s">
        <v>173</v>
      </c>
      <c r="H15486" s="111" t="s">
        <v>185</v>
      </c>
      <c r="I15486" s="111" t="s">
        <v>173</v>
      </c>
      <c r="J15486" t="str">
        <f t="shared" si="482"/>
        <v>5041SkogMineraljordLauvskogMiddels</v>
      </c>
      <c r="K15486" s="111">
        <v>-2.4407766010203638</v>
      </c>
      <c r="L15486" s="111">
        <v>0.85306406685236758</v>
      </c>
      <c r="M15486" s="111">
        <v>6.3979989500968365E-2</v>
      </c>
      <c r="N15486" s="112">
        <f t="shared" si="483"/>
        <v>-1.523732544667028</v>
      </c>
    </row>
    <row r="15487" spans="1:14" x14ac:dyDescent="0.25">
      <c r="A15487" s="111" t="s">
        <v>1000</v>
      </c>
      <c r="B15487" s="111">
        <f>INDEX(kommuner!C:C,MATCH(_xlfn.NUMBERVALUE(A15487),kommuner!B:B,0))</f>
        <v>5041</v>
      </c>
      <c r="C15487" s="111" t="s">
        <v>127</v>
      </c>
      <c r="D15487" s="111" t="s">
        <v>127</v>
      </c>
      <c r="E15487" s="111" t="s">
        <v>126</v>
      </c>
      <c r="F15487" s="111" t="s">
        <v>185</v>
      </c>
      <c r="G15487" s="111" t="s">
        <v>186</v>
      </c>
      <c r="H15487" s="111" t="s">
        <v>185</v>
      </c>
      <c r="I15487" s="111" t="s">
        <v>186</v>
      </c>
      <c r="J15487" t="str">
        <f t="shared" si="482"/>
        <v>5041SkogMineraljordLauvskogSærs høy</v>
      </c>
      <c r="K15487" s="111">
        <v>-3.6560473259425113</v>
      </c>
      <c r="L15487" s="111">
        <v>0.85306406685236758</v>
      </c>
      <c r="M15487" s="111">
        <v>6.3979989500968365E-2</v>
      </c>
      <c r="N15487" s="112">
        <f t="shared" si="483"/>
        <v>-2.7390032695891753</v>
      </c>
    </row>
    <row r="15488" spans="1:14" x14ac:dyDescent="0.25">
      <c r="A15488" s="111" t="s">
        <v>1000</v>
      </c>
      <c r="B15488" s="111">
        <f>INDEX(kommuner!C:C,MATCH(_xlfn.NUMBERVALUE(A15488),kommuner!B:B,0))</f>
        <v>5041</v>
      </c>
      <c r="C15488" s="111" t="s">
        <v>127</v>
      </c>
      <c r="D15488" s="111" t="s">
        <v>127</v>
      </c>
      <c r="E15488" s="111" t="s">
        <v>123</v>
      </c>
      <c r="F15488" s="111" t="s">
        <v>172</v>
      </c>
      <c r="G15488" s="111" t="s">
        <v>180</v>
      </c>
      <c r="H15488" s="111" t="s">
        <v>172</v>
      </c>
      <c r="I15488" s="111" t="s">
        <v>180</v>
      </c>
      <c r="J15488" t="str">
        <f t="shared" si="482"/>
        <v>5041SkogOrganisk jordBarskogHøy</v>
      </c>
      <c r="K15488" s="111">
        <v>-2.5184559031994138</v>
      </c>
      <c r="L15488" s="111">
        <v>0.92784825435236762</v>
      </c>
      <c r="M15488" s="111">
        <v>0.46518126042825314</v>
      </c>
      <c r="N15488" s="112">
        <f t="shared" si="483"/>
        <v>-1.1254263884187932</v>
      </c>
    </row>
    <row r="15489" spans="1:14" x14ac:dyDescent="0.25">
      <c r="A15489" s="111" t="s">
        <v>1000</v>
      </c>
      <c r="B15489" s="111">
        <f>INDEX(kommuner!C:C,MATCH(_xlfn.NUMBERVALUE(A15489),kommuner!B:B,0))</f>
        <v>5041</v>
      </c>
      <c r="C15489" s="111" t="s">
        <v>127</v>
      </c>
      <c r="D15489" s="111" t="s">
        <v>127</v>
      </c>
      <c r="E15489" s="111" t="s">
        <v>123</v>
      </c>
      <c r="F15489" s="111" t="s">
        <v>172</v>
      </c>
      <c r="G15489" s="111" t="s">
        <v>167</v>
      </c>
      <c r="H15489" s="111" t="s">
        <v>172</v>
      </c>
      <c r="I15489" s="111" t="s">
        <v>167</v>
      </c>
      <c r="J15489" t="str">
        <f t="shared" si="482"/>
        <v>5041SkogOrganisk jordBarskogImpediment</v>
      </c>
      <c r="K15489" s="111">
        <v>-0.17137422385314094</v>
      </c>
      <c r="L15489" s="111">
        <v>0.92784825435236762</v>
      </c>
      <c r="M15489" s="111">
        <v>0.46510463492953991</v>
      </c>
      <c r="N15489" s="112">
        <f t="shared" si="483"/>
        <v>1.2215786654287666</v>
      </c>
    </row>
    <row r="15490" spans="1:14" x14ac:dyDescent="0.25">
      <c r="A15490" s="111" t="s">
        <v>1000</v>
      </c>
      <c r="B15490" s="111">
        <f>INDEX(kommuner!C:C,MATCH(_xlfn.NUMBERVALUE(A15490),kommuner!B:B,0))</f>
        <v>5041</v>
      </c>
      <c r="C15490" s="111" t="s">
        <v>127</v>
      </c>
      <c r="D15490" s="111" t="s">
        <v>127</v>
      </c>
      <c r="E15490" s="111" t="s">
        <v>123</v>
      </c>
      <c r="F15490" s="111" t="s">
        <v>172</v>
      </c>
      <c r="G15490" s="111" t="s">
        <v>190</v>
      </c>
      <c r="H15490" s="111" t="s">
        <v>172</v>
      </c>
      <c r="I15490" s="111" t="s">
        <v>190</v>
      </c>
      <c r="J15490" t="str">
        <f t="shared" si="482"/>
        <v>5041SkogOrganisk jordBarskogLav</v>
      </c>
      <c r="K15490" s="111">
        <v>-0.50666953101693391</v>
      </c>
      <c r="L15490" s="111">
        <v>0.92784825435236762</v>
      </c>
      <c r="M15490" s="111">
        <v>0.46510463492953991</v>
      </c>
      <c r="N15490" s="112">
        <f t="shared" si="483"/>
        <v>0.88628335826497362</v>
      </c>
    </row>
    <row r="15491" spans="1:14" x14ac:dyDescent="0.25">
      <c r="A15491" s="111" t="s">
        <v>1000</v>
      </c>
      <c r="B15491" s="111">
        <f>INDEX(kommuner!C:C,MATCH(_xlfn.NUMBERVALUE(A15491),kommuner!B:B,0))</f>
        <v>5041</v>
      </c>
      <c r="C15491" s="111" t="s">
        <v>127</v>
      </c>
      <c r="D15491" s="111" t="s">
        <v>127</v>
      </c>
      <c r="E15491" s="111" t="s">
        <v>123</v>
      </c>
      <c r="F15491" s="111" t="s">
        <v>172</v>
      </c>
      <c r="G15491" s="111" t="s">
        <v>173</v>
      </c>
      <c r="H15491" s="111" t="s">
        <v>172</v>
      </c>
      <c r="I15491" s="111" t="s">
        <v>173</v>
      </c>
      <c r="J15491" t="str">
        <f t="shared" ref="J15491:J15554" si="484">B15491&amp;C15491&amp;E15491&amp;IF(C15491="Skog",F15491&amp;G15491,"")</f>
        <v>5041SkogOrganisk jordBarskogMiddels</v>
      </c>
      <c r="K15491" s="111">
        <v>-1.5571490961494638</v>
      </c>
      <c r="L15491" s="111">
        <v>0.92784825435236762</v>
      </c>
      <c r="M15491" s="111">
        <v>0.46518126042825314</v>
      </c>
      <c r="N15491" s="112">
        <f t="shared" ref="N15491:N15554" si="485">SUM(K15491:M15491)</f>
        <v>-0.16411958136884308</v>
      </c>
    </row>
    <row r="15492" spans="1:14" x14ac:dyDescent="0.25">
      <c r="A15492" s="111" t="s">
        <v>1000</v>
      </c>
      <c r="B15492" s="111">
        <f>INDEX(kommuner!C:C,MATCH(_xlfn.NUMBERVALUE(A15492),kommuner!B:B,0))</f>
        <v>5041</v>
      </c>
      <c r="C15492" s="111" t="s">
        <v>127</v>
      </c>
      <c r="D15492" s="111" t="s">
        <v>127</v>
      </c>
      <c r="E15492" s="111" t="s">
        <v>123</v>
      </c>
      <c r="F15492" s="111" t="s">
        <v>172</v>
      </c>
      <c r="G15492" s="111" t="s">
        <v>186</v>
      </c>
      <c r="H15492" s="111" t="s">
        <v>172</v>
      </c>
      <c r="I15492" s="111" t="s">
        <v>186</v>
      </c>
      <c r="J15492" t="str">
        <f t="shared" si="484"/>
        <v>5041SkogOrganisk jordBarskogSærs høy</v>
      </c>
      <c r="K15492" s="111">
        <v>2.5548655235722699</v>
      </c>
      <c r="L15492" s="111">
        <v>0.92784825435236762</v>
      </c>
      <c r="M15492" s="111">
        <v>0.46518126042825314</v>
      </c>
      <c r="N15492" s="112">
        <f t="shared" si="485"/>
        <v>3.9478950383528906</v>
      </c>
    </row>
    <row r="15493" spans="1:14" x14ac:dyDescent="0.25">
      <c r="A15493" s="111" t="s">
        <v>1000</v>
      </c>
      <c r="B15493" s="111">
        <f>INDEX(kommuner!C:C,MATCH(_xlfn.NUMBERVALUE(A15493),kommuner!B:B,0))</f>
        <v>5041</v>
      </c>
      <c r="C15493" s="111" t="s">
        <v>127</v>
      </c>
      <c r="D15493" s="111" t="s">
        <v>127</v>
      </c>
      <c r="E15493" s="111" t="s">
        <v>123</v>
      </c>
      <c r="F15493" s="111" t="s">
        <v>179</v>
      </c>
      <c r="G15493" s="111" t="s">
        <v>180</v>
      </c>
      <c r="H15493" s="111" t="s">
        <v>179</v>
      </c>
      <c r="I15493" s="111" t="s">
        <v>180</v>
      </c>
      <c r="J15493" t="str">
        <f t="shared" si="484"/>
        <v>5041SkogOrganisk jordBlandingsskogHøy</v>
      </c>
      <c r="K15493" s="111">
        <v>-5.5554344456832343</v>
      </c>
      <c r="L15493" s="111">
        <v>0.92784825435236762</v>
      </c>
      <c r="M15493" s="111">
        <v>0.46510463492953991</v>
      </c>
      <c r="N15493" s="112">
        <f t="shared" si="485"/>
        <v>-4.1624815564013264</v>
      </c>
    </row>
    <row r="15494" spans="1:14" x14ac:dyDescent="0.25">
      <c r="A15494" s="111" t="s">
        <v>1000</v>
      </c>
      <c r="B15494" s="111">
        <f>INDEX(kommuner!C:C,MATCH(_xlfn.NUMBERVALUE(A15494),kommuner!B:B,0))</f>
        <v>5041</v>
      </c>
      <c r="C15494" s="111" t="s">
        <v>127</v>
      </c>
      <c r="D15494" s="111" t="s">
        <v>127</v>
      </c>
      <c r="E15494" s="111" t="s">
        <v>123</v>
      </c>
      <c r="F15494" s="111" t="s">
        <v>179</v>
      </c>
      <c r="G15494" s="111" t="s">
        <v>167</v>
      </c>
      <c r="H15494" s="111" t="s">
        <v>179</v>
      </c>
      <c r="I15494" s="111" t="s">
        <v>167</v>
      </c>
      <c r="J15494" t="str">
        <f t="shared" si="484"/>
        <v>5041SkogOrganisk jordBlandingsskogImpediment</v>
      </c>
      <c r="K15494" s="111">
        <v>-0.28586344175800005</v>
      </c>
      <c r="L15494" s="111">
        <v>0.92784825435236762</v>
      </c>
      <c r="M15494" s="111">
        <v>0.46510463492953991</v>
      </c>
      <c r="N15494" s="112">
        <f t="shared" si="485"/>
        <v>1.1070894475239075</v>
      </c>
    </row>
    <row r="15495" spans="1:14" x14ac:dyDescent="0.25">
      <c r="A15495" s="111" t="s">
        <v>1000</v>
      </c>
      <c r="B15495" s="111">
        <f>INDEX(kommuner!C:C,MATCH(_xlfn.NUMBERVALUE(A15495),kommuner!B:B,0))</f>
        <v>5041</v>
      </c>
      <c r="C15495" s="111" t="s">
        <v>127</v>
      </c>
      <c r="D15495" s="111" t="s">
        <v>127</v>
      </c>
      <c r="E15495" s="111" t="s">
        <v>123</v>
      </c>
      <c r="F15495" s="111" t="s">
        <v>179</v>
      </c>
      <c r="G15495" s="111" t="s">
        <v>190</v>
      </c>
      <c r="H15495" s="111" t="s">
        <v>179</v>
      </c>
      <c r="I15495" s="111" t="s">
        <v>190</v>
      </c>
      <c r="J15495" t="str">
        <f t="shared" si="484"/>
        <v>5041SkogOrganisk jordBlandingsskogLav</v>
      </c>
      <c r="K15495" s="111">
        <v>-1.2347339377887629</v>
      </c>
      <c r="L15495" s="111">
        <v>0.92784825435236762</v>
      </c>
      <c r="M15495" s="111">
        <v>0.46510463492953991</v>
      </c>
      <c r="N15495" s="112">
        <f t="shared" si="485"/>
        <v>0.15821895149314458</v>
      </c>
    </row>
    <row r="15496" spans="1:14" x14ac:dyDescent="0.25">
      <c r="A15496" s="111" t="s">
        <v>1000</v>
      </c>
      <c r="B15496" s="111">
        <f>INDEX(kommuner!C:C,MATCH(_xlfn.NUMBERVALUE(A15496),kommuner!B:B,0))</f>
        <v>5041</v>
      </c>
      <c r="C15496" s="111" t="s">
        <v>127</v>
      </c>
      <c r="D15496" s="111" t="s">
        <v>127</v>
      </c>
      <c r="E15496" s="111" t="s">
        <v>123</v>
      </c>
      <c r="F15496" s="111" t="s">
        <v>179</v>
      </c>
      <c r="G15496" s="111" t="s">
        <v>173</v>
      </c>
      <c r="H15496" s="111" t="s">
        <v>179</v>
      </c>
      <c r="I15496" s="111" t="s">
        <v>173</v>
      </c>
      <c r="J15496" t="str">
        <f t="shared" si="484"/>
        <v>5041SkogOrganisk jordBlandingsskogMiddels</v>
      </c>
      <c r="K15496" s="111">
        <v>-2.4239591752717748</v>
      </c>
      <c r="L15496" s="111">
        <v>0.92784825435236762</v>
      </c>
      <c r="M15496" s="111">
        <v>0.46510463492953991</v>
      </c>
      <c r="N15496" s="112">
        <f t="shared" si="485"/>
        <v>-1.0310062859898674</v>
      </c>
    </row>
    <row r="15497" spans="1:14" x14ac:dyDescent="0.25">
      <c r="A15497" s="111" t="s">
        <v>1000</v>
      </c>
      <c r="B15497" s="111">
        <f>INDEX(kommuner!C:C,MATCH(_xlfn.NUMBERVALUE(A15497),kommuner!B:B,0))</f>
        <v>5041</v>
      </c>
      <c r="C15497" s="111" t="s">
        <v>127</v>
      </c>
      <c r="D15497" s="111" t="s">
        <v>127</v>
      </c>
      <c r="E15497" s="111" t="s">
        <v>123</v>
      </c>
      <c r="F15497" s="111" t="s">
        <v>179</v>
      </c>
      <c r="G15497" s="111" t="s">
        <v>186</v>
      </c>
      <c r="H15497" s="111" t="s">
        <v>179</v>
      </c>
      <c r="I15497" s="111" t="s">
        <v>186</v>
      </c>
      <c r="J15497" t="str">
        <f t="shared" si="484"/>
        <v>5041SkogOrganisk jordBlandingsskogSærs høy</v>
      </c>
      <c r="K15497" s="111">
        <v>-1.5726115302258048</v>
      </c>
      <c r="L15497" s="111">
        <v>0.92784825435236762</v>
      </c>
      <c r="M15497" s="111">
        <v>0.46510463492953991</v>
      </c>
      <c r="N15497" s="112">
        <f t="shared" si="485"/>
        <v>-0.17965864094389727</v>
      </c>
    </row>
    <row r="15498" spans="1:14" x14ac:dyDescent="0.25">
      <c r="A15498" s="111" t="s">
        <v>1000</v>
      </c>
      <c r="B15498" s="111">
        <f>INDEX(kommuner!C:C,MATCH(_xlfn.NUMBERVALUE(A15498),kommuner!B:B,0))</f>
        <v>5041</v>
      </c>
      <c r="C15498" s="111" t="s">
        <v>127</v>
      </c>
      <c r="D15498" s="111" t="s">
        <v>127</v>
      </c>
      <c r="E15498" s="111" t="s">
        <v>123</v>
      </c>
      <c r="F15498" s="111" t="s">
        <v>185</v>
      </c>
      <c r="G15498" s="111" t="s">
        <v>180</v>
      </c>
      <c r="H15498" s="111" t="s">
        <v>185</v>
      </c>
      <c r="I15498" s="111" t="s">
        <v>180</v>
      </c>
      <c r="J15498" t="str">
        <f t="shared" si="484"/>
        <v>5041SkogOrganisk jordLauvskogHøy</v>
      </c>
      <c r="K15498" s="111">
        <v>-1.9913688882377358</v>
      </c>
      <c r="L15498" s="111">
        <v>0.92784825435236762</v>
      </c>
      <c r="M15498" s="111">
        <v>0.46510463492953991</v>
      </c>
      <c r="N15498" s="112">
        <f t="shared" si="485"/>
        <v>-0.59841599895582831</v>
      </c>
    </row>
    <row r="15499" spans="1:14" x14ac:dyDescent="0.25">
      <c r="A15499" s="111" t="s">
        <v>1000</v>
      </c>
      <c r="B15499" s="111">
        <f>INDEX(kommuner!C:C,MATCH(_xlfn.NUMBERVALUE(A15499),kommuner!B:B,0))</f>
        <v>5041</v>
      </c>
      <c r="C15499" s="111" t="s">
        <v>127</v>
      </c>
      <c r="D15499" s="111" t="s">
        <v>127</v>
      </c>
      <c r="E15499" s="111" t="s">
        <v>123</v>
      </c>
      <c r="F15499" s="111" t="s">
        <v>185</v>
      </c>
      <c r="G15499" s="111" t="s">
        <v>167</v>
      </c>
      <c r="H15499" s="111" t="s">
        <v>185</v>
      </c>
      <c r="I15499" s="111" t="s">
        <v>167</v>
      </c>
      <c r="J15499" t="str">
        <f t="shared" si="484"/>
        <v>5041SkogOrganisk jordLauvskogImpediment</v>
      </c>
      <c r="K15499" s="111">
        <v>0.35000626494250675</v>
      </c>
      <c r="L15499" s="111">
        <v>0.92784825435236762</v>
      </c>
      <c r="M15499" s="111">
        <v>0.46510463492953991</v>
      </c>
      <c r="N15499" s="112">
        <f t="shared" si="485"/>
        <v>1.7429591542244141</v>
      </c>
    </row>
    <row r="15500" spans="1:14" x14ac:dyDescent="0.25">
      <c r="A15500" s="111" t="s">
        <v>1000</v>
      </c>
      <c r="B15500" s="111">
        <f>INDEX(kommuner!C:C,MATCH(_xlfn.NUMBERVALUE(A15500),kommuner!B:B,0))</f>
        <v>5041</v>
      </c>
      <c r="C15500" s="111" t="s">
        <v>127</v>
      </c>
      <c r="D15500" s="111" t="s">
        <v>127</v>
      </c>
      <c r="E15500" s="111" t="s">
        <v>123</v>
      </c>
      <c r="F15500" s="111" t="s">
        <v>185</v>
      </c>
      <c r="G15500" s="111" t="s">
        <v>190</v>
      </c>
      <c r="H15500" s="111" t="s">
        <v>185</v>
      </c>
      <c r="I15500" s="111" t="s">
        <v>190</v>
      </c>
      <c r="J15500" t="str">
        <f t="shared" si="484"/>
        <v>5041SkogOrganisk jordLauvskogLav</v>
      </c>
      <c r="K15500" s="111">
        <v>1.1144075558526714</v>
      </c>
      <c r="L15500" s="111">
        <v>0.92784825435236762</v>
      </c>
      <c r="M15500" s="111">
        <v>0.46510463492953991</v>
      </c>
      <c r="N15500" s="112">
        <f t="shared" si="485"/>
        <v>2.5073604451345788</v>
      </c>
    </row>
    <row r="15501" spans="1:14" x14ac:dyDescent="0.25">
      <c r="A15501" s="111" t="s">
        <v>1000</v>
      </c>
      <c r="B15501" s="111">
        <f>INDEX(kommuner!C:C,MATCH(_xlfn.NUMBERVALUE(A15501),kommuner!B:B,0))</f>
        <v>5041</v>
      </c>
      <c r="C15501" s="111" t="s">
        <v>127</v>
      </c>
      <c r="D15501" s="111" t="s">
        <v>127</v>
      </c>
      <c r="E15501" s="111" t="s">
        <v>123</v>
      </c>
      <c r="F15501" s="111" t="s">
        <v>185</v>
      </c>
      <c r="G15501" s="111" t="s">
        <v>173</v>
      </c>
      <c r="H15501" s="111" t="s">
        <v>185</v>
      </c>
      <c r="I15501" s="111" t="s">
        <v>173</v>
      </c>
      <c r="J15501" t="str">
        <f t="shared" si="484"/>
        <v>5041SkogOrganisk jordLauvskogMiddels</v>
      </c>
      <c r="K15501" s="111">
        <v>-0.62664468270982987</v>
      </c>
      <c r="L15501" s="111">
        <v>0.92784825435236762</v>
      </c>
      <c r="M15501" s="111">
        <v>0.46510463492953991</v>
      </c>
      <c r="N15501" s="112">
        <f t="shared" si="485"/>
        <v>0.76630820657207765</v>
      </c>
    </row>
    <row r="15502" spans="1:14" x14ac:dyDescent="0.25">
      <c r="A15502" s="111" t="s">
        <v>1000</v>
      </c>
      <c r="B15502" s="111">
        <f>INDEX(kommuner!C:C,MATCH(_xlfn.NUMBERVALUE(A15502),kommuner!B:B,0))</f>
        <v>5041</v>
      </c>
      <c r="C15502" s="111" t="s">
        <v>127</v>
      </c>
      <c r="D15502" s="111" t="s">
        <v>127</v>
      </c>
      <c r="E15502" s="111" t="s">
        <v>123</v>
      </c>
      <c r="F15502" s="111" t="s">
        <v>185</v>
      </c>
      <c r="G15502" s="111" t="s">
        <v>186</v>
      </c>
      <c r="H15502" s="111" t="s">
        <v>185</v>
      </c>
      <c r="I15502" s="111" t="s">
        <v>186</v>
      </c>
      <c r="J15502" t="str">
        <f t="shared" si="484"/>
        <v>5041SkogOrganisk jordLauvskogSærs høy</v>
      </c>
      <c r="K15502" s="111">
        <v>-1.8997279926091779</v>
      </c>
      <c r="L15502" s="111">
        <v>0.92784825435236762</v>
      </c>
      <c r="M15502" s="111">
        <v>0.46510463492953991</v>
      </c>
      <c r="N15502" s="112">
        <f t="shared" si="485"/>
        <v>-0.50677510332727038</v>
      </c>
    </row>
    <row r="15503" spans="1:14" x14ac:dyDescent="0.25">
      <c r="A15503" s="111" t="s">
        <v>1000</v>
      </c>
      <c r="B15503" s="111">
        <f>INDEX(kommuner!C:C,MATCH(_xlfn.NUMBERVALUE(A15503),kommuner!B:B,0))</f>
        <v>5041</v>
      </c>
      <c r="C15503" s="111" t="s">
        <v>83</v>
      </c>
      <c r="D15503" s="111" t="s">
        <v>83</v>
      </c>
      <c r="E15503" s="111" t="s">
        <v>126</v>
      </c>
      <c r="F15503" s="111" t="s">
        <v>139</v>
      </c>
      <c r="G15503" s="111" t="s">
        <v>139</v>
      </c>
      <c r="H15503" s="111" t="s">
        <v>139</v>
      </c>
      <c r="I15503" s="111" t="s">
        <v>139</v>
      </c>
      <c r="J15503" t="str">
        <f t="shared" si="484"/>
        <v>5041Utbygd arealMineraljord</v>
      </c>
      <c r="K15503" s="111">
        <v>-0.30524336409547759</v>
      </c>
      <c r="L15503" s="111">
        <v>0</v>
      </c>
      <c r="M15503" s="111">
        <v>1.303047089454229E-2</v>
      </c>
      <c r="N15503" s="112">
        <f t="shared" si="485"/>
        <v>-0.2922128932009353</v>
      </c>
    </row>
    <row r="15504" spans="1:14" x14ac:dyDescent="0.25">
      <c r="A15504" s="111" t="s">
        <v>1000</v>
      </c>
      <c r="B15504" s="111">
        <f>INDEX(kommuner!C:C,MATCH(_xlfn.NUMBERVALUE(A15504),kommuner!B:B,0))</f>
        <v>5041</v>
      </c>
      <c r="C15504" s="111" t="s">
        <v>83</v>
      </c>
      <c r="D15504" s="111" t="s">
        <v>83</v>
      </c>
      <c r="E15504" s="111" t="s">
        <v>123</v>
      </c>
      <c r="F15504" s="111" t="s">
        <v>139</v>
      </c>
      <c r="G15504" s="111" t="s">
        <v>139</v>
      </c>
      <c r="H15504" s="111" t="s">
        <v>139</v>
      </c>
      <c r="I15504" s="111" t="s">
        <v>139</v>
      </c>
      <c r="J15504" t="str">
        <f t="shared" si="484"/>
        <v>5041Utbygd arealOrganisk jord</v>
      </c>
      <c r="K15504" s="111">
        <v>29.011421395201612</v>
      </c>
      <c r="L15504" s="111">
        <v>0</v>
      </c>
      <c r="M15504" s="111">
        <v>1.303047089454229E-2</v>
      </c>
      <c r="N15504" s="112">
        <f t="shared" si="485"/>
        <v>29.024451866096154</v>
      </c>
    </row>
    <row r="15505" spans="1:14" x14ac:dyDescent="0.25">
      <c r="A15505" s="111" t="s">
        <v>1000</v>
      </c>
      <c r="B15505" s="111">
        <f>INDEX(kommuner!C:C,MATCH(_xlfn.NUMBERVALUE(A15505),kommuner!B:B,0))</f>
        <v>5041</v>
      </c>
      <c r="C15505" s="111" t="s">
        <v>181</v>
      </c>
      <c r="D15505" s="111" t="s">
        <v>181</v>
      </c>
      <c r="E15505" s="111" t="s">
        <v>123</v>
      </c>
      <c r="F15505" s="111" t="s">
        <v>139</v>
      </c>
      <c r="G15505" s="111" t="s">
        <v>139</v>
      </c>
      <c r="H15505" s="111" t="s">
        <v>139</v>
      </c>
      <c r="I15505" s="111" t="s">
        <v>139</v>
      </c>
      <c r="J15505" t="str">
        <f t="shared" si="484"/>
        <v>5041Vann og myrOrganisk jord</v>
      </c>
      <c r="K15505" s="111">
        <v>-0.29766799726667431</v>
      </c>
      <c r="L15505" s="111">
        <v>0</v>
      </c>
      <c r="M15505" s="111">
        <v>0</v>
      </c>
      <c r="N15505" s="112">
        <f t="shared" si="485"/>
        <v>-0.29766799726667431</v>
      </c>
    </row>
    <row r="15506" spans="1:14" x14ac:dyDescent="0.25">
      <c r="A15506" s="111" t="s">
        <v>1001</v>
      </c>
      <c r="B15506" s="111">
        <f>INDEX(kommuner!C:C,MATCH(_xlfn.NUMBERVALUE(A15506),kommuner!B:B,0))</f>
        <v>5042</v>
      </c>
      <c r="C15506" s="111" t="s">
        <v>82</v>
      </c>
      <c r="D15506" s="111" t="s">
        <v>82</v>
      </c>
      <c r="E15506" s="111" t="s">
        <v>126</v>
      </c>
      <c r="F15506" s="111" t="s">
        <v>139</v>
      </c>
      <c r="G15506" s="111" t="s">
        <v>139</v>
      </c>
      <c r="H15506" s="111" t="s">
        <v>139</v>
      </c>
      <c r="I15506" s="111" t="s">
        <v>139</v>
      </c>
      <c r="J15506" t="str">
        <f t="shared" si="484"/>
        <v>5042Annen utmarkMineraljord</v>
      </c>
      <c r="K15506" s="111">
        <v>-7.1122377479755403E-2</v>
      </c>
      <c r="L15506" s="111">
        <v>0</v>
      </c>
      <c r="M15506" s="111">
        <v>0</v>
      </c>
      <c r="N15506" s="112">
        <f t="shared" si="485"/>
        <v>-7.1122377479755403E-2</v>
      </c>
    </row>
    <row r="15507" spans="1:14" x14ac:dyDescent="0.25">
      <c r="A15507" s="111" t="s">
        <v>1001</v>
      </c>
      <c r="B15507" s="111">
        <f>INDEX(kommuner!C:C,MATCH(_xlfn.NUMBERVALUE(A15507),kommuner!B:B,0))</f>
        <v>5042</v>
      </c>
      <c r="C15507" s="111" t="s">
        <v>121</v>
      </c>
      <c r="D15507" s="111" t="s">
        <v>121</v>
      </c>
      <c r="E15507" s="111" t="s">
        <v>126</v>
      </c>
      <c r="F15507" s="111" t="s">
        <v>139</v>
      </c>
      <c r="G15507" s="111" t="s">
        <v>139</v>
      </c>
      <c r="H15507" s="111" t="s">
        <v>139</v>
      </c>
      <c r="I15507" s="111" t="s">
        <v>139</v>
      </c>
      <c r="J15507" t="str">
        <f t="shared" si="484"/>
        <v>5042BeiteMineraljord</v>
      </c>
      <c r="K15507" s="111">
        <v>-0.96338340838695502</v>
      </c>
      <c r="L15507" s="111">
        <v>0</v>
      </c>
      <c r="M15507" s="111">
        <v>1.2448711246839999E-7</v>
      </c>
      <c r="N15507" s="112">
        <f t="shared" si="485"/>
        <v>-0.96338328389984251</v>
      </c>
    </row>
    <row r="15508" spans="1:14" x14ac:dyDescent="0.25">
      <c r="A15508" s="111" t="s">
        <v>1001</v>
      </c>
      <c r="B15508" s="111">
        <f>INDEX(kommuner!C:C,MATCH(_xlfn.NUMBERVALUE(A15508),kommuner!B:B,0))</f>
        <v>5042</v>
      </c>
      <c r="C15508" s="111" t="s">
        <v>121</v>
      </c>
      <c r="D15508" s="111" t="s">
        <v>121</v>
      </c>
      <c r="E15508" s="111" t="s">
        <v>123</v>
      </c>
      <c r="F15508" s="111" t="s">
        <v>139</v>
      </c>
      <c r="G15508" s="111" t="s">
        <v>139</v>
      </c>
      <c r="H15508" s="111" t="s">
        <v>139</v>
      </c>
      <c r="I15508" s="111" t="s">
        <v>139</v>
      </c>
      <c r="J15508" t="str">
        <f t="shared" si="484"/>
        <v>5042BeiteOrganisk jord</v>
      </c>
      <c r="K15508" s="111">
        <v>12.077525935985037</v>
      </c>
      <c r="L15508" s="111">
        <v>1.6412500000000001</v>
      </c>
      <c r="M15508" s="111">
        <v>0</v>
      </c>
      <c r="N15508" s="112">
        <f t="shared" si="485"/>
        <v>13.718775935985036</v>
      </c>
    </row>
    <row r="15509" spans="1:14" x14ac:dyDescent="0.25">
      <c r="A15509" s="111" t="s">
        <v>1001</v>
      </c>
      <c r="B15509" s="111">
        <f>INDEX(kommuner!C:C,MATCH(_xlfn.NUMBERVALUE(A15509),kommuner!B:B,0))</f>
        <v>5042</v>
      </c>
      <c r="C15509" s="111" t="s">
        <v>84</v>
      </c>
      <c r="D15509" s="111" t="s">
        <v>84</v>
      </c>
      <c r="E15509" s="111" t="s">
        <v>126</v>
      </c>
      <c r="F15509" s="111" t="s">
        <v>139</v>
      </c>
      <c r="G15509" s="111" t="s">
        <v>139</v>
      </c>
      <c r="H15509" s="111" t="s">
        <v>139</v>
      </c>
      <c r="I15509" s="111" t="s">
        <v>139</v>
      </c>
      <c r="J15509" t="str">
        <f t="shared" si="484"/>
        <v>5042Dyrket markMineraljord</v>
      </c>
      <c r="K15509" s="111">
        <v>-0.13761115197201224</v>
      </c>
      <c r="L15509" s="111">
        <v>0</v>
      </c>
      <c r="M15509" s="111">
        <v>0</v>
      </c>
      <c r="N15509" s="112">
        <f t="shared" si="485"/>
        <v>-0.13761115197201224</v>
      </c>
    </row>
    <row r="15510" spans="1:14" x14ac:dyDescent="0.25">
      <c r="A15510" s="111" t="s">
        <v>1001</v>
      </c>
      <c r="B15510" s="111">
        <f>INDEX(kommuner!C:C,MATCH(_xlfn.NUMBERVALUE(A15510),kommuner!B:B,0))</f>
        <v>5042</v>
      </c>
      <c r="C15510" s="111" t="s">
        <v>84</v>
      </c>
      <c r="D15510" s="111" t="s">
        <v>84</v>
      </c>
      <c r="E15510" s="111" t="s">
        <v>123</v>
      </c>
      <c r="F15510" s="111" t="s">
        <v>139</v>
      </c>
      <c r="G15510" s="111" t="s">
        <v>139</v>
      </c>
      <c r="H15510" s="111" t="s">
        <v>139</v>
      </c>
      <c r="I15510" s="111" t="s">
        <v>139</v>
      </c>
      <c r="J15510" t="str">
        <f t="shared" si="484"/>
        <v>5042Dyrket markOrganisk jord</v>
      </c>
      <c r="K15510" s="111">
        <v>28.726149366675592</v>
      </c>
      <c r="L15510" s="111">
        <v>1.45625</v>
      </c>
      <c r="M15510" s="111">
        <v>0</v>
      </c>
      <c r="N15510" s="112">
        <f t="shared" si="485"/>
        <v>30.182399366675593</v>
      </c>
    </row>
    <row r="15511" spans="1:14" x14ac:dyDescent="0.25">
      <c r="A15511" s="111" t="s">
        <v>1001</v>
      </c>
      <c r="B15511" s="111">
        <f>INDEX(kommuner!C:C,MATCH(_xlfn.NUMBERVALUE(A15511),kommuner!B:B,0))</f>
        <v>5042</v>
      </c>
      <c r="C15511" s="111" t="s">
        <v>127</v>
      </c>
      <c r="D15511" s="111" t="s">
        <v>127</v>
      </c>
      <c r="E15511" s="111" t="s">
        <v>126</v>
      </c>
      <c r="F15511" s="111" t="s">
        <v>172</v>
      </c>
      <c r="G15511" s="111" t="s">
        <v>180</v>
      </c>
      <c r="H15511" s="111" t="s">
        <v>172</v>
      </c>
      <c r="I15511" s="111" t="s">
        <v>180</v>
      </c>
      <c r="J15511" t="str">
        <f t="shared" si="484"/>
        <v>5042SkogMineraljordBarskogHøy</v>
      </c>
      <c r="K15511" s="111">
        <v>-6.422849649670499</v>
      </c>
      <c r="L15511" s="111">
        <v>0.85306406685236758</v>
      </c>
      <c r="M15511" s="111">
        <v>6.4056614999681585E-2</v>
      </c>
      <c r="N15511" s="112">
        <f t="shared" si="485"/>
        <v>-5.5057289678184498</v>
      </c>
    </row>
    <row r="15512" spans="1:14" x14ac:dyDescent="0.25">
      <c r="A15512" s="111" t="s">
        <v>1001</v>
      </c>
      <c r="B15512" s="111">
        <f>INDEX(kommuner!C:C,MATCH(_xlfn.NUMBERVALUE(A15512),kommuner!B:B,0))</f>
        <v>5042</v>
      </c>
      <c r="C15512" s="111" t="s">
        <v>127</v>
      </c>
      <c r="D15512" s="111" t="s">
        <v>127</v>
      </c>
      <c r="E15512" s="111" t="s">
        <v>126</v>
      </c>
      <c r="F15512" s="111" t="s">
        <v>172</v>
      </c>
      <c r="G15512" s="111" t="s">
        <v>167</v>
      </c>
      <c r="H15512" s="111" t="s">
        <v>172</v>
      </c>
      <c r="I15512" s="111" t="s">
        <v>167</v>
      </c>
      <c r="J15512" t="str">
        <f t="shared" si="484"/>
        <v>5042SkogMineraljordBarskogImpediment</v>
      </c>
      <c r="K15512" s="111">
        <v>-0.94873102042732593</v>
      </c>
      <c r="L15512" s="111">
        <v>0.85306406685236758</v>
      </c>
      <c r="M15512" s="111">
        <v>6.3979989500968365E-2</v>
      </c>
      <c r="N15512" s="112">
        <f t="shared" si="485"/>
        <v>-3.1686964073989993E-2</v>
      </c>
    </row>
    <row r="15513" spans="1:14" x14ac:dyDescent="0.25">
      <c r="A15513" s="111" t="s">
        <v>1001</v>
      </c>
      <c r="B15513" s="111">
        <f>INDEX(kommuner!C:C,MATCH(_xlfn.NUMBERVALUE(A15513),kommuner!B:B,0))</f>
        <v>5042</v>
      </c>
      <c r="C15513" s="111" t="s">
        <v>127</v>
      </c>
      <c r="D15513" s="111" t="s">
        <v>127</v>
      </c>
      <c r="E15513" s="111" t="s">
        <v>126</v>
      </c>
      <c r="F15513" s="111" t="s">
        <v>172</v>
      </c>
      <c r="G15513" s="111" t="s">
        <v>190</v>
      </c>
      <c r="H15513" s="111" t="s">
        <v>172</v>
      </c>
      <c r="I15513" s="111" t="s">
        <v>190</v>
      </c>
      <c r="J15513" t="str">
        <f t="shared" si="484"/>
        <v>5042SkogMineraljordBarskogLav</v>
      </c>
      <c r="K15513" s="111">
        <v>-0.862084627791601</v>
      </c>
      <c r="L15513" s="111">
        <v>0.85306406685236758</v>
      </c>
      <c r="M15513" s="111">
        <v>6.3979989500968365E-2</v>
      </c>
      <c r="N15513" s="112">
        <f t="shared" si="485"/>
        <v>5.4959428561734941E-2</v>
      </c>
    </row>
    <row r="15514" spans="1:14" x14ac:dyDescent="0.25">
      <c r="A15514" s="111" t="s">
        <v>1001</v>
      </c>
      <c r="B15514" s="111">
        <f>INDEX(kommuner!C:C,MATCH(_xlfn.NUMBERVALUE(A15514),kommuner!B:B,0))</f>
        <v>5042</v>
      </c>
      <c r="C15514" s="111" t="s">
        <v>127</v>
      </c>
      <c r="D15514" s="111" t="s">
        <v>127</v>
      </c>
      <c r="E15514" s="111" t="s">
        <v>126</v>
      </c>
      <c r="F15514" s="111" t="s">
        <v>172</v>
      </c>
      <c r="G15514" s="111" t="s">
        <v>173</v>
      </c>
      <c r="H15514" s="111" t="s">
        <v>172</v>
      </c>
      <c r="I15514" s="111" t="s">
        <v>173</v>
      </c>
      <c r="J15514" t="str">
        <f t="shared" si="484"/>
        <v>5042SkogMineraljordBarskogMiddels</v>
      </c>
      <c r="K15514" s="111">
        <v>-3.6406993276041288</v>
      </c>
      <c r="L15514" s="111">
        <v>0.85306406685236758</v>
      </c>
      <c r="M15514" s="111">
        <v>6.4056614999681585E-2</v>
      </c>
      <c r="N15514" s="112">
        <f t="shared" si="485"/>
        <v>-2.7235786457520796</v>
      </c>
    </row>
    <row r="15515" spans="1:14" x14ac:dyDescent="0.25">
      <c r="A15515" s="111" t="s">
        <v>1001</v>
      </c>
      <c r="B15515" s="111">
        <f>INDEX(kommuner!C:C,MATCH(_xlfn.NUMBERVALUE(A15515),kommuner!B:B,0))</f>
        <v>5042</v>
      </c>
      <c r="C15515" s="111" t="s">
        <v>127</v>
      </c>
      <c r="D15515" s="111" t="s">
        <v>127</v>
      </c>
      <c r="E15515" s="111" t="s">
        <v>126</v>
      </c>
      <c r="F15515" s="111" t="s">
        <v>172</v>
      </c>
      <c r="G15515" s="111" t="s">
        <v>186</v>
      </c>
      <c r="H15515" s="111" t="s">
        <v>172</v>
      </c>
      <c r="I15515" s="111" t="s">
        <v>186</v>
      </c>
      <c r="J15515" t="str">
        <f t="shared" si="484"/>
        <v>5042SkogMineraljordBarskogSærs høy</v>
      </c>
      <c r="K15515" s="111">
        <v>0.12072674540874306</v>
      </c>
      <c r="L15515" s="111">
        <v>0.85306406685236758</v>
      </c>
      <c r="M15515" s="111">
        <v>6.4056614999681585E-2</v>
      </c>
      <c r="N15515" s="112">
        <f t="shared" si="485"/>
        <v>1.0378474272607923</v>
      </c>
    </row>
    <row r="15516" spans="1:14" x14ac:dyDescent="0.25">
      <c r="A15516" s="111" t="s">
        <v>1001</v>
      </c>
      <c r="B15516" s="111">
        <f>INDEX(kommuner!C:C,MATCH(_xlfn.NUMBERVALUE(A15516),kommuner!B:B,0))</f>
        <v>5042</v>
      </c>
      <c r="C15516" s="111" t="s">
        <v>127</v>
      </c>
      <c r="D15516" s="111" t="s">
        <v>127</v>
      </c>
      <c r="E15516" s="111" t="s">
        <v>126</v>
      </c>
      <c r="F15516" s="111" t="s">
        <v>179</v>
      </c>
      <c r="G15516" s="111" t="s">
        <v>180</v>
      </c>
      <c r="H15516" s="111" t="s">
        <v>179</v>
      </c>
      <c r="I15516" s="111" t="s">
        <v>180</v>
      </c>
      <c r="J15516" t="str">
        <f t="shared" si="484"/>
        <v>5042SkogMineraljordBlandingsskogHøy</v>
      </c>
      <c r="K15516" s="111">
        <v>-7.1939050909469406</v>
      </c>
      <c r="L15516" s="111">
        <v>0.85306406685236758</v>
      </c>
      <c r="M15516" s="111">
        <v>6.3979989500968365E-2</v>
      </c>
      <c r="N15516" s="112">
        <f t="shared" si="485"/>
        <v>-6.2768610345936047</v>
      </c>
    </row>
    <row r="15517" spans="1:14" x14ac:dyDescent="0.25">
      <c r="A15517" s="111" t="s">
        <v>1001</v>
      </c>
      <c r="B15517" s="111">
        <f>INDEX(kommuner!C:C,MATCH(_xlfn.NUMBERVALUE(A15517),kommuner!B:B,0))</f>
        <v>5042</v>
      </c>
      <c r="C15517" s="111" t="s">
        <v>127</v>
      </c>
      <c r="D15517" s="111" t="s">
        <v>127</v>
      </c>
      <c r="E15517" s="111" t="s">
        <v>126</v>
      </c>
      <c r="F15517" s="111" t="s">
        <v>179</v>
      </c>
      <c r="G15517" s="111" t="s">
        <v>167</v>
      </c>
      <c r="H15517" s="111" t="s">
        <v>179</v>
      </c>
      <c r="I15517" s="111" t="s">
        <v>167</v>
      </c>
      <c r="J15517" t="str">
        <f t="shared" si="484"/>
        <v>5042SkogMineraljordBlandingsskogImpediment</v>
      </c>
      <c r="K15517" s="111">
        <v>-1.0519587113170448</v>
      </c>
      <c r="L15517" s="111">
        <v>0.85306406685236758</v>
      </c>
      <c r="M15517" s="111">
        <v>6.3979989500968365E-2</v>
      </c>
      <c r="N15517" s="112">
        <f t="shared" si="485"/>
        <v>-0.13491465496370883</v>
      </c>
    </row>
    <row r="15518" spans="1:14" x14ac:dyDescent="0.25">
      <c r="A15518" s="111" t="s">
        <v>1001</v>
      </c>
      <c r="B15518" s="111">
        <f>INDEX(kommuner!C:C,MATCH(_xlfn.NUMBERVALUE(A15518),kommuner!B:B,0))</f>
        <v>5042</v>
      </c>
      <c r="C15518" s="111" t="s">
        <v>127</v>
      </c>
      <c r="D15518" s="111" t="s">
        <v>127</v>
      </c>
      <c r="E15518" s="111" t="s">
        <v>126</v>
      </c>
      <c r="F15518" s="111" t="s">
        <v>179</v>
      </c>
      <c r="G15518" s="111" t="s">
        <v>190</v>
      </c>
      <c r="H15518" s="111" t="s">
        <v>179</v>
      </c>
      <c r="I15518" s="111" t="s">
        <v>190</v>
      </c>
      <c r="J15518" t="str">
        <f t="shared" si="484"/>
        <v>5042SkogMineraljordBlandingsskogLav</v>
      </c>
      <c r="K15518" s="111">
        <v>-1.7812179955424279</v>
      </c>
      <c r="L15518" s="111">
        <v>0.85306406685236758</v>
      </c>
      <c r="M15518" s="111">
        <v>6.3979989500968365E-2</v>
      </c>
      <c r="N15518" s="112">
        <f t="shared" si="485"/>
        <v>-0.86417393918909191</v>
      </c>
    </row>
    <row r="15519" spans="1:14" x14ac:dyDescent="0.25">
      <c r="A15519" s="111" t="s">
        <v>1001</v>
      </c>
      <c r="B15519" s="111">
        <f>INDEX(kommuner!C:C,MATCH(_xlfn.NUMBERVALUE(A15519),kommuner!B:B,0))</f>
        <v>5042</v>
      </c>
      <c r="C15519" s="111" t="s">
        <v>127</v>
      </c>
      <c r="D15519" s="111" t="s">
        <v>127</v>
      </c>
      <c r="E15519" s="111" t="s">
        <v>126</v>
      </c>
      <c r="F15519" s="111" t="s">
        <v>179</v>
      </c>
      <c r="G15519" s="111" t="s">
        <v>173</v>
      </c>
      <c r="H15519" s="111" t="s">
        <v>179</v>
      </c>
      <c r="I15519" s="111" t="s">
        <v>173</v>
      </c>
      <c r="J15519" t="str">
        <f t="shared" si="484"/>
        <v>5042SkogMineraljordBlandingsskogMiddels</v>
      </c>
      <c r="K15519" s="111">
        <v>-3.4741824145851954</v>
      </c>
      <c r="L15519" s="111">
        <v>0.85306406685236758</v>
      </c>
      <c r="M15519" s="111">
        <v>6.3979989500968365E-2</v>
      </c>
      <c r="N15519" s="112">
        <f t="shared" si="485"/>
        <v>-2.5571383582318594</v>
      </c>
    </row>
    <row r="15520" spans="1:14" x14ac:dyDescent="0.25">
      <c r="A15520" s="111" t="s">
        <v>1001</v>
      </c>
      <c r="B15520" s="111">
        <f>INDEX(kommuner!C:C,MATCH(_xlfn.NUMBERVALUE(A15520),kommuner!B:B,0))</f>
        <v>5042</v>
      </c>
      <c r="C15520" s="111" t="s">
        <v>127</v>
      </c>
      <c r="D15520" s="111" t="s">
        <v>127</v>
      </c>
      <c r="E15520" s="111" t="s">
        <v>126</v>
      </c>
      <c r="F15520" s="111" t="s">
        <v>179</v>
      </c>
      <c r="G15520" s="111" t="s">
        <v>186</v>
      </c>
      <c r="H15520" s="111" t="s">
        <v>179</v>
      </c>
      <c r="I15520" s="111" t="s">
        <v>186</v>
      </c>
      <c r="J15520" t="str">
        <f t="shared" si="484"/>
        <v>5042SkogMineraljordBlandingsskogSærs høy</v>
      </c>
      <c r="K15520" s="111">
        <v>-2.9395925245326562</v>
      </c>
      <c r="L15520" s="111">
        <v>0.85306406685236758</v>
      </c>
      <c r="M15520" s="111">
        <v>6.3979989500968365E-2</v>
      </c>
      <c r="N15520" s="112">
        <f t="shared" si="485"/>
        <v>-2.0225484681793202</v>
      </c>
    </row>
    <row r="15521" spans="1:14" x14ac:dyDescent="0.25">
      <c r="A15521" s="111" t="s">
        <v>1001</v>
      </c>
      <c r="B15521" s="111">
        <f>INDEX(kommuner!C:C,MATCH(_xlfn.NUMBERVALUE(A15521),kommuner!B:B,0))</f>
        <v>5042</v>
      </c>
      <c r="C15521" s="111" t="s">
        <v>127</v>
      </c>
      <c r="D15521" s="111" t="s">
        <v>127</v>
      </c>
      <c r="E15521" s="111" t="s">
        <v>126</v>
      </c>
      <c r="F15521" s="111" t="s">
        <v>185</v>
      </c>
      <c r="G15521" s="111" t="s">
        <v>180</v>
      </c>
      <c r="H15521" s="111" t="s">
        <v>185</v>
      </c>
      <c r="I15521" s="111" t="s">
        <v>180</v>
      </c>
      <c r="J15521" t="str">
        <f t="shared" si="484"/>
        <v>5042SkogMineraljordLauvskogHøy</v>
      </c>
      <c r="K15521" s="111">
        <v>-3.9961118073383664</v>
      </c>
      <c r="L15521" s="111">
        <v>0.85306406685236758</v>
      </c>
      <c r="M15521" s="111">
        <v>6.3979989500968365E-2</v>
      </c>
      <c r="N15521" s="112">
        <f t="shared" si="485"/>
        <v>-3.0790677509850304</v>
      </c>
    </row>
    <row r="15522" spans="1:14" x14ac:dyDescent="0.25">
      <c r="A15522" s="111" t="s">
        <v>1001</v>
      </c>
      <c r="B15522" s="111">
        <f>INDEX(kommuner!C:C,MATCH(_xlfn.NUMBERVALUE(A15522),kommuner!B:B,0))</f>
        <v>5042</v>
      </c>
      <c r="C15522" s="111" t="s">
        <v>127</v>
      </c>
      <c r="D15522" s="111" t="s">
        <v>127</v>
      </c>
      <c r="E15522" s="111" t="s">
        <v>126</v>
      </c>
      <c r="F15522" s="111" t="s">
        <v>185</v>
      </c>
      <c r="G15522" s="111" t="s">
        <v>167</v>
      </c>
      <c r="H15522" s="111" t="s">
        <v>185</v>
      </c>
      <c r="I15522" s="111" t="s">
        <v>167</v>
      </c>
      <c r="J15522" t="str">
        <f t="shared" si="484"/>
        <v>5042SkogMineraljordLauvskogImpediment</v>
      </c>
      <c r="K15522" s="111">
        <v>-1.0417316356348201</v>
      </c>
      <c r="L15522" s="111">
        <v>0.85306406685236758</v>
      </c>
      <c r="M15522" s="111">
        <v>6.3979989500968365E-2</v>
      </c>
      <c r="N15522" s="112">
        <f t="shared" si="485"/>
        <v>-0.12468757928148413</v>
      </c>
    </row>
    <row r="15523" spans="1:14" x14ac:dyDescent="0.25">
      <c r="A15523" s="111" t="s">
        <v>1001</v>
      </c>
      <c r="B15523" s="111">
        <f>INDEX(kommuner!C:C,MATCH(_xlfn.NUMBERVALUE(A15523),kommuner!B:B,0))</f>
        <v>5042</v>
      </c>
      <c r="C15523" s="111" t="s">
        <v>127</v>
      </c>
      <c r="D15523" s="111" t="s">
        <v>127</v>
      </c>
      <c r="E15523" s="111" t="s">
        <v>126</v>
      </c>
      <c r="F15523" s="111" t="s">
        <v>185</v>
      </c>
      <c r="G15523" s="111" t="s">
        <v>190</v>
      </c>
      <c r="H15523" s="111" t="s">
        <v>185</v>
      </c>
      <c r="I15523" s="111" t="s">
        <v>190</v>
      </c>
      <c r="J15523" t="str">
        <f t="shared" si="484"/>
        <v>5042SkogMineraljordLauvskogLav</v>
      </c>
      <c r="K15523" s="111">
        <v>-8.9748170935426599E-2</v>
      </c>
      <c r="L15523" s="111">
        <v>0.85306406685236758</v>
      </c>
      <c r="M15523" s="111">
        <v>6.3979989500968365E-2</v>
      </c>
      <c r="N15523" s="112">
        <f t="shared" si="485"/>
        <v>0.82729588541790933</v>
      </c>
    </row>
    <row r="15524" spans="1:14" x14ac:dyDescent="0.25">
      <c r="A15524" s="111" t="s">
        <v>1001</v>
      </c>
      <c r="B15524" s="111">
        <f>INDEX(kommuner!C:C,MATCH(_xlfn.NUMBERVALUE(A15524),kommuner!B:B,0))</f>
        <v>5042</v>
      </c>
      <c r="C15524" s="111" t="s">
        <v>127</v>
      </c>
      <c r="D15524" s="111" t="s">
        <v>127</v>
      </c>
      <c r="E15524" s="111" t="s">
        <v>126</v>
      </c>
      <c r="F15524" s="111" t="s">
        <v>185</v>
      </c>
      <c r="G15524" s="111" t="s">
        <v>173</v>
      </c>
      <c r="H15524" s="111" t="s">
        <v>185</v>
      </c>
      <c r="I15524" s="111" t="s">
        <v>173</v>
      </c>
      <c r="J15524" t="str">
        <f t="shared" si="484"/>
        <v>5042SkogMineraljordLauvskogMiddels</v>
      </c>
      <c r="K15524" s="111">
        <v>-2.4407766010203638</v>
      </c>
      <c r="L15524" s="111">
        <v>0.85306406685236758</v>
      </c>
      <c r="M15524" s="111">
        <v>6.3979989500968365E-2</v>
      </c>
      <c r="N15524" s="112">
        <f t="shared" si="485"/>
        <v>-1.523732544667028</v>
      </c>
    </row>
    <row r="15525" spans="1:14" x14ac:dyDescent="0.25">
      <c r="A15525" s="111" t="s">
        <v>1001</v>
      </c>
      <c r="B15525" s="111">
        <f>INDEX(kommuner!C:C,MATCH(_xlfn.NUMBERVALUE(A15525),kommuner!B:B,0))</f>
        <v>5042</v>
      </c>
      <c r="C15525" s="111" t="s">
        <v>127</v>
      </c>
      <c r="D15525" s="111" t="s">
        <v>127</v>
      </c>
      <c r="E15525" s="111" t="s">
        <v>126</v>
      </c>
      <c r="F15525" s="111" t="s">
        <v>185</v>
      </c>
      <c r="G15525" s="111" t="s">
        <v>186</v>
      </c>
      <c r="H15525" s="111" t="s">
        <v>185</v>
      </c>
      <c r="I15525" s="111" t="s">
        <v>186</v>
      </c>
      <c r="J15525" t="str">
        <f t="shared" si="484"/>
        <v>5042SkogMineraljordLauvskogSærs høy</v>
      </c>
      <c r="K15525" s="111">
        <v>-3.6560473259425113</v>
      </c>
      <c r="L15525" s="111">
        <v>0.85306406685236758</v>
      </c>
      <c r="M15525" s="111">
        <v>6.3979989500968365E-2</v>
      </c>
      <c r="N15525" s="112">
        <f t="shared" si="485"/>
        <v>-2.7390032695891753</v>
      </c>
    </row>
    <row r="15526" spans="1:14" x14ac:dyDescent="0.25">
      <c r="A15526" s="111" t="s">
        <v>1001</v>
      </c>
      <c r="B15526" s="111">
        <f>INDEX(kommuner!C:C,MATCH(_xlfn.NUMBERVALUE(A15526),kommuner!B:B,0))</f>
        <v>5042</v>
      </c>
      <c r="C15526" s="111" t="s">
        <v>127</v>
      </c>
      <c r="D15526" s="111" t="s">
        <v>127</v>
      </c>
      <c r="E15526" s="111" t="s">
        <v>123</v>
      </c>
      <c r="F15526" s="111" t="s">
        <v>172</v>
      </c>
      <c r="G15526" s="111" t="s">
        <v>180</v>
      </c>
      <c r="H15526" s="111" t="s">
        <v>172</v>
      </c>
      <c r="I15526" s="111" t="s">
        <v>180</v>
      </c>
      <c r="J15526" t="str">
        <f t="shared" si="484"/>
        <v>5042SkogOrganisk jordBarskogHøy</v>
      </c>
      <c r="K15526" s="111">
        <v>-2.5184559031994138</v>
      </c>
      <c r="L15526" s="111">
        <v>0.92784825435236762</v>
      </c>
      <c r="M15526" s="111">
        <v>0.46518126042825314</v>
      </c>
      <c r="N15526" s="112">
        <f t="shared" si="485"/>
        <v>-1.1254263884187932</v>
      </c>
    </row>
    <row r="15527" spans="1:14" x14ac:dyDescent="0.25">
      <c r="A15527" s="111" t="s">
        <v>1001</v>
      </c>
      <c r="B15527" s="111">
        <f>INDEX(kommuner!C:C,MATCH(_xlfn.NUMBERVALUE(A15527),kommuner!B:B,0))</f>
        <v>5042</v>
      </c>
      <c r="C15527" s="111" t="s">
        <v>127</v>
      </c>
      <c r="D15527" s="111" t="s">
        <v>127</v>
      </c>
      <c r="E15527" s="111" t="s">
        <v>123</v>
      </c>
      <c r="F15527" s="111" t="s">
        <v>172</v>
      </c>
      <c r="G15527" s="111" t="s">
        <v>167</v>
      </c>
      <c r="H15527" s="111" t="s">
        <v>172</v>
      </c>
      <c r="I15527" s="111" t="s">
        <v>167</v>
      </c>
      <c r="J15527" t="str">
        <f t="shared" si="484"/>
        <v>5042SkogOrganisk jordBarskogImpediment</v>
      </c>
      <c r="K15527" s="111">
        <v>-0.17137422385314094</v>
      </c>
      <c r="L15527" s="111">
        <v>0.92784825435236762</v>
      </c>
      <c r="M15527" s="111">
        <v>0.46510463492953991</v>
      </c>
      <c r="N15527" s="112">
        <f t="shared" si="485"/>
        <v>1.2215786654287666</v>
      </c>
    </row>
    <row r="15528" spans="1:14" x14ac:dyDescent="0.25">
      <c r="A15528" s="111" t="s">
        <v>1001</v>
      </c>
      <c r="B15528" s="111">
        <f>INDEX(kommuner!C:C,MATCH(_xlfn.NUMBERVALUE(A15528),kommuner!B:B,0))</f>
        <v>5042</v>
      </c>
      <c r="C15528" s="111" t="s">
        <v>127</v>
      </c>
      <c r="D15528" s="111" t="s">
        <v>127</v>
      </c>
      <c r="E15528" s="111" t="s">
        <v>123</v>
      </c>
      <c r="F15528" s="111" t="s">
        <v>172</v>
      </c>
      <c r="G15528" s="111" t="s">
        <v>190</v>
      </c>
      <c r="H15528" s="111" t="s">
        <v>172</v>
      </c>
      <c r="I15528" s="111" t="s">
        <v>190</v>
      </c>
      <c r="J15528" t="str">
        <f t="shared" si="484"/>
        <v>5042SkogOrganisk jordBarskogLav</v>
      </c>
      <c r="K15528" s="111">
        <v>-0.50666953101693391</v>
      </c>
      <c r="L15528" s="111">
        <v>0.92784825435236762</v>
      </c>
      <c r="M15528" s="111">
        <v>0.46510463492953991</v>
      </c>
      <c r="N15528" s="112">
        <f t="shared" si="485"/>
        <v>0.88628335826497362</v>
      </c>
    </row>
    <row r="15529" spans="1:14" x14ac:dyDescent="0.25">
      <c r="A15529" s="111" t="s">
        <v>1001</v>
      </c>
      <c r="B15529" s="111">
        <f>INDEX(kommuner!C:C,MATCH(_xlfn.NUMBERVALUE(A15529),kommuner!B:B,0))</f>
        <v>5042</v>
      </c>
      <c r="C15529" s="111" t="s">
        <v>127</v>
      </c>
      <c r="D15529" s="111" t="s">
        <v>127</v>
      </c>
      <c r="E15529" s="111" t="s">
        <v>123</v>
      </c>
      <c r="F15529" s="111" t="s">
        <v>172</v>
      </c>
      <c r="G15529" s="111" t="s">
        <v>173</v>
      </c>
      <c r="H15529" s="111" t="s">
        <v>172</v>
      </c>
      <c r="I15529" s="111" t="s">
        <v>173</v>
      </c>
      <c r="J15529" t="str">
        <f t="shared" si="484"/>
        <v>5042SkogOrganisk jordBarskogMiddels</v>
      </c>
      <c r="K15529" s="111">
        <v>-1.5571490961494638</v>
      </c>
      <c r="L15529" s="111">
        <v>0.92784825435236762</v>
      </c>
      <c r="M15529" s="111">
        <v>0.46518126042825314</v>
      </c>
      <c r="N15529" s="112">
        <f t="shared" si="485"/>
        <v>-0.16411958136884308</v>
      </c>
    </row>
    <row r="15530" spans="1:14" x14ac:dyDescent="0.25">
      <c r="A15530" s="111" t="s">
        <v>1001</v>
      </c>
      <c r="B15530" s="111">
        <f>INDEX(kommuner!C:C,MATCH(_xlfn.NUMBERVALUE(A15530),kommuner!B:B,0))</f>
        <v>5042</v>
      </c>
      <c r="C15530" s="111" t="s">
        <v>127</v>
      </c>
      <c r="D15530" s="111" t="s">
        <v>127</v>
      </c>
      <c r="E15530" s="111" t="s">
        <v>123</v>
      </c>
      <c r="F15530" s="111" t="s">
        <v>172</v>
      </c>
      <c r="G15530" s="111" t="s">
        <v>186</v>
      </c>
      <c r="H15530" s="111" t="s">
        <v>172</v>
      </c>
      <c r="I15530" s="111" t="s">
        <v>186</v>
      </c>
      <c r="J15530" t="str">
        <f t="shared" si="484"/>
        <v>5042SkogOrganisk jordBarskogSærs høy</v>
      </c>
      <c r="K15530" s="111">
        <v>2.5548655235722699</v>
      </c>
      <c r="L15530" s="111">
        <v>0.92784825435236762</v>
      </c>
      <c r="M15530" s="111">
        <v>0.46518126042825314</v>
      </c>
      <c r="N15530" s="112">
        <f t="shared" si="485"/>
        <v>3.9478950383528906</v>
      </c>
    </row>
    <row r="15531" spans="1:14" x14ac:dyDescent="0.25">
      <c r="A15531" s="111" t="s">
        <v>1001</v>
      </c>
      <c r="B15531" s="111">
        <f>INDEX(kommuner!C:C,MATCH(_xlfn.NUMBERVALUE(A15531),kommuner!B:B,0))</f>
        <v>5042</v>
      </c>
      <c r="C15531" s="111" t="s">
        <v>127</v>
      </c>
      <c r="D15531" s="111" t="s">
        <v>127</v>
      </c>
      <c r="E15531" s="111" t="s">
        <v>123</v>
      </c>
      <c r="F15531" s="111" t="s">
        <v>179</v>
      </c>
      <c r="G15531" s="111" t="s">
        <v>180</v>
      </c>
      <c r="H15531" s="111" t="s">
        <v>179</v>
      </c>
      <c r="I15531" s="111" t="s">
        <v>180</v>
      </c>
      <c r="J15531" t="str">
        <f t="shared" si="484"/>
        <v>5042SkogOrganisk jordBlandingsskogHøy</v>
      </c>
      <c r="K15531" s="111">
        <v>-5.5554344456832343</v>
      </c>
      <c r="L15531" s="111">
        <v>0.92784825435236762</v>
      </c>
      <c r="M15531" s="111">
        <v>0.46510463492953991</v>
      </c>
      <c r="N15531" s="112">
        <f t="shared" si="485"/>
        <v>-4.1624815564013264</v>
      </c>
    </row>
    <row r="15532" spans="1:14" x14ac:dyDescent="0.25">
      <c r="A15532" s="111" t="s">
        <v>1001</v>
      </c>
      <c r="B15532" s="111">
        <f>INDEX(kommuner!C:C,MATCH(_xlfn.NUMBERVALUE(A15532),kommuner!B:B,0))</f>
        <v>5042</v>
      </c>
      <c r="C15532" s="111" t="s">
        <v>127</v>
      </c>
      <c r="D15532" s="111" t="s">
        <v>127</v>
      </c>
      <c r="E15532" s="111" t="s">
        <v>123</v>
      </c>
      <c r="F15532" s="111" t="s">
        <v>179</v>
      </c>
      <c r="G15532" s="111" t="s">
        <v>167</v>
      </c>
      <c r="H15532" s="111" t="s">
        <v>179</v>
      </c>
      <c r="I15532" s="111" t="s">
        <v>167</v>
      </c>
      <c r="J15532" t="str">
        <f t="shared" si="484"/>
        <v>5042SkogOrganisk jordBlandingsskogImpediment</v>
      </c>
      <c r="K15532" s="111">
        <v>-0.28586344175800005</v>
      </c>
      <c r="L15532" s="111">
        <v>0.92784825435236762</v>
      </c>
      <c r="M15532" s="111">
        <v>0.46510463492953991</v>
      </c>
      <c r="N15532" s="112">
        <f t="shared" si="485"/>
        <v>1.1070894475239075</v>
      </c>
    </row>
    <row r="15533" spans="1:14" x14ac:dyDescent="0.25">
      <c r="A15533" s="111" t="s">
        <v>1001</v>
      </c>
      <c r="B15533" s="111">
        <f>INDEX(kommuner!C:C,MATCH(_xlfn.NUMBERVALUE(A15533),kommuner!B:B,0))</f>
        <v>5042</v>
      </c>
      <c r="C15533" s="111" t="s">
        <v>127</v>
      </c>
      <c r="D15533" s="111" t="s">
        <v>127</v>
      </c>
      <c r="E15533" s="111" t="s">
        <v>123</v>
      </c>
      <c r="F15533" s="111" t="s">
        <v>179</v>
      </c>
      <c r="G15533" s="111" t="s">
        <v>190</v>
      </c>
      <c r="H15533" s="111" t="s">
        <v>179</v>
      </c>
      <c r="I15533" s="111" t="s">
        <v>190</v>
      </c>
      <c r="J15533" t="str">
        <f t="shared" si="484"/>
        <v>5042SkogOrganisk jordBlandingsskogLav</v>
      </c>
      <c r="K15533" s="111">
        <v>-1.2347339377887629</v>
      </c>
      <c r="L15533" s="111">
        <v>0.92784825435236762</v>
      </c>
      <c r="M15533" s="111">
        <v>0.46510463492953991</v>
      </c>
      <c r="N15533" s="112">
        <f t="shared" si="485"/>
        <v>0.15821895149314458</v>
      </c>
    </row>
    <row r="15534" spans="1:14" x14ac:dyDescent="0.25">
      <c r="A15534" s="111" t="s">
        <v>1001</v>
      </c>
      <c r="B15534" s="111">
        <f>INDEX(kommuner!C:C,MATCH(_xlfn.NUMBERVALUE(A15534),kommuner!B:B,0))</f>
        <v>5042</v>
      </c>
      <c r="C15534" s="111" t="s">
        <v>127</v>
      </c>
      <c r="D15534" s="111" t="s">
        <v>127</v>
      </c>
      <c r="E15534" s="111" t="s">
        <v>123</v>
      </c>
      <c r="F15534" s="111" t="s">
        <v>179</v>
      </c>
      <c r="G15534" s="111" t="s">
        <v>173</v>
      </c>
      <c r="H15534" s="111" t="s">
        <v>179</v>
      </c>
      <c r="I15534" s="111" t="s">
        <v>173</v>
      </c>
      <c r="J15534" t="str">
        <f t="shared" si="484"/>
        <v>5042SkogOrganisk jordBlandingsskogMiddels</v>
      </c>
      <c r="K15534" s="111">
        <v>-2.4239591752717748</v>
      </c>
      <c r="L15534" s="111">
        <v>0.92784825435236762</v>
      </c>
      <c r="M15534" s="111">
        <v>0.46510463492953991</v>
      </c>
      <c r="N15534" s="112">
        <f t="shared" si="485"/>
        <v>-1.0310062859898674</v>
      </c>
    </row>
    <row r="15535" spans="1:14" x14ac:dyDescent="0.25">
      <c r="A15535" s="111" t="s">
        <v>1001</v>
      </c>
      <c r="B15535" s="111">
        <f>INDEX(kommuner!C:C,MATCH(_xlfn.NUMBERVALUE(A15535),kommuner!B:B,0))</f>
        <v>5042</v>
      </c>
      <c r="C15535" s="111" t="s">
        <v>127</v>
      </c>
      <c r="D15535" s="111" t="s">
        <v>127</v>
      </c>
      <c r="E15535" s="111" t="s">
        <v>123</v>
      </c>
      <c r="F15535" s="111" t="s">
        <v>179</v>
      </c>
      <c r="G15535" s="111" t="s">
        <v>186</v>
      </c>
      <c r="H15535" s="111" t="s">
        <v>179</v>
      </c>
      <c r="I15535" s="111" t="s">
        <v>186</v>
      </c>
      <c r="J15535" t="str">
        <f t="shared" si="484"/>
        <v>5042SkogOrganisk jordBlandingsskogSærs høy</v>
      </c>
      <c r="K15535" s="111">
        <v>-1.5726115302258048</v>
      </c>
      <c r="L15535" s="111">
        <v>0.92784825435236762</v>
      </c>
      <c r="M15535" s="111">
        <v>0.46510463492953991</v>
      </c>
      <c r="N15535" s="112">
        <f t="shared" si="485"/>
        <v>-0.17965864094389727</v>
      </c>
    </row>
    <row r="15536" spans="1:14" x14ac:dyDescent="0.25">
      <c r="A15536" s="111" t="s">
        <v>1001</v>
      </c>
      <c r="B15536" s="111">
        <f>INDEX(kommuner!C:C,MATCH(_xlfn.NUMBERVALUE(A15536),kommuner!B:B,0))</f>
        <v>5042</v>
      </c>
      <c r="C15536" s="111" t="s">
        <v>127</v>
      </c>
      <c r="D15536" s="111" t="s">
        <v>127</v>
      </c>
      <c r="E15536" s="111" t="s">
        <v>123</v>
      </c>
      <c r="F15536" s="111" t="s">
        <v>185</v>
      </c>
      <c r="G15536" s="111" t="s">
        <v>180</v>
      </c>
      <c r="H15536" s="111" t="s">
        <v>185</v>
      </c>
      <c r="I15536" s="111" t="s">
        <v>180</v>
      </c>
      <c r="J15536" t="str">
        <f t="shared" si="484"/>
        <v>5042SkogOrganisk jordLauvskogHøy</v>
      </c>
      <c r="K15536" s="111">
        <v>-1.9913688882377358</v>
      </c>
      <c r="L15536" s="111">
        <v>0.92784825435236762</v>
      </c>
      <c r="M15536" s="111">
        <v>0.46510463492953991</v>
      </c>
      <c r="N15536" s="112">
        <f t="shared" si="485"/>
        <v>-0.59841599895582831</v>
      </c>
    </row>
    <row r="15537" spans="1:14" x14ac:dyDescent="0.25">
      <c r="A15537" s="111" t="s">
        <v>1001</v>
      </c>
      <c r="B15537" s="111">
        <f>INDEX(kommuner!C:C,MATCH(_xlfn.NUMBERVALUE(A15537),kommuner!B:B,0))</f>
        <v>5042</v>
      </c>
      <c r="C15537" s="111" t="s">
        <v>127</v>
      </c>
      <c r="D15537" s="111" t="s">
        <v>127</v>
      </c>
      <c r="E15537" s="111" t="s">
        <v>123</v>
      </c>
      <c r="F15537" s="111" t="s">
        <v>185</v>
      </c>
      <c r="G15537" s="111" t="s">
        <v>167</v>
      </c>
      <c r="H15537" s="111" t="s">
        <v>185</v>
      </c>
      <c r="I15537" s="111" t="s">
        <v>167</v>
      </c>
      <c r="J15537" t="str">
        <f t="shared" si="484"/>
        <v>5042SkogOrganisk jordLauvskogImpediment</v>
      </c>
      <c r="K15537" s="111">
        <v>0.35000626494250675</v>
      </c>
      <c r="L15537" s="111">
        <v>0.92784825435236762</v>
      </c>
      <c r="M15537" s="111">
        <v>0.46510463492953991</v>
      </c>
      <c r="N15537" s="112">
        <f t="shared" si="485"/>
        <v>1.7429591542244141</v>
      </c>
    </row>
    <row r="15538" spans="1:14" x14ac:dyDescent="0.25">
      <c r="A15538" s="111" t="s">
        <v>1001</v>
      </c>
      <c r="B15538" s="111">
        <f>INDEX(kommuner!C:C,MATCH(_xlfn.NUMBERVALUE(A15538),kommuner!B:B,0))</f>
        <v>5042</v>
      </c>
      <c r="C15538" s="111" t="s">
        <v>127</v>
      </c>
      <c r="D15538" s="111" t="s">
        <v>127</v>
      </c>
      <c r="E15538" s="111" t="s">
        <v>123</v>
      </c>
      <c r="F15538" s="111" t="s">
        <v>185</v>
      </c>
      <c r="G15538" s="111" t="s">
        <v>190</v>
      </c>
      <c r="H15538" s="111" t="s">
        <v>185</v>
      </c>
      <c r="I15538" s="111" t="s">
        <v>190</v>
      </c>
      <c r="J15538" t="str">
        <f t="shared" si="484"/>
        <v>5042SkogOrganisk jordLauvskogLav</v>
      </c>
      <c r="K15538" s="111">
        <v>1.1144075558526714</v>
      </c>
      <c r="L15538" s="111">
        <v>0.92784825435236762</v>
      </c>
      <c r="M15538" s="111">
        <v>0.46510463492953991</v>
      </c>
      <c r="N15538" s="112">
        <f t="shared" si="485"/>
        <v>2.5073604451345788</v>
      </c>
    </row>
    <row r="15539" spans="1:14" x14ac:dyDescent="0.25">
      <c r="A15539" s="111" t="s">
        <v>1001</v>
      </c>
      <c r="B15539" s="111">
        <f>INDEX(kommuner!C:C,MATCH(_xlfn.NUMBERVALUE(A15539),kommuner!B:B,0))</f>
        <v>5042</v>
      </c>
      <c r="C15539" s="111" t="s">
        <v>127</v>
      </c>
      <c r="D15539" s="111" t="s">
        <v>127</v>
      </c>
      <c r="E15539" s="111" t="s">
        <v>123</v>
      </c>
      <c r="F15539" s="111" t="s">
        <v>185</v>
      </c>
      <c r="G15539" s="111" t="s">
        <v>173</v>
      </c>
      <c r="H15539" s="111" t="s">
        <v>185</v>
      </c>
      <c r="I15539" s="111" t="s">
        <v>173</v>
      </c>
      <c r="J15539" t="str">
        <f t="shared" si="484"/>
        <v>5042SkogOrganisk jordLauvskogMiddels</v>
      </c>
      <c r="K15539" s="111">
        <v>-0.62664468270982987</v>
      </c>
      <c r="L15539" s="111">
        <v>0.92784825435236762</v>
      </c>
      <c r="M15539" s="111">
        <v>0.46510463492953991</v>
      </c>
      <c r="N15539" s="112">
        <f t="shared" si="485"/>
        <v>0.76630820657207765</v>
      </c>
    </row>
    <row r="15540" spans="1:14" x14ac:dyDescent="0.25">
      <c r="A15540" s="111" t="s">
        <v>1001</v>
      </c>
      <c r="B15540" s="111">
        <f>INDEX(kommuner!C:C,MATCH(_xlfn.NUMBERVALUE(A15540),kommuner!B:B,0))</f>
        <v>5042</v>
      </c>
      <c r="C15540" s="111" t="s">
        <v>127</v>
      </c>
      <c r="D15540" s="111" t="s">
        <v>127</v>
      </c>
      <c r="E15540" s="111" t="s">
        <v>123</v>
      </c>
      <c r="F15540" s="111" t="s">
        <v>185</v>
      </c>
      <c r="G15540" s="111" t="s">
        <v>186</v>
      </c>
      <c r="H15540" s="111" t="s">
        <v>185</v>
      </c>
      <c r="I15540" s="111" t="s">
        <v>186</v>
      </c>
      <c r="J15540" t="str">
        <f t="shared" si="484"/>
        <v>5042SkogOrganisk jordLauvskogSærs høy</v>
      </c>
      <c r="K15540" s="111">
        <v>-1.8997279926091779</v>
      </c>
      <c r="L15540" s="111">
        <v>0.92784825435236762</v>
      </c>
      <c r="M15540" s="111">
        <v>0.46510463492953991</v>
      </c>
      <c r="N15540" s="112">
        <f t="shared" si="485"/>
        <v>-0.50677510332727038</v>
      </c>
    </row>
    <row r="15541" spans="1:14" x14ac:dyDescent="0.25">
      <c r="A15541" s="111" t="s">
        <v>1001</v>
      </c>
      <c r="B15541" s="111">
        <f>INDEX(kommuner!C:C,MATCH(_xlfn.NUMBERVALUE(A15541),kommuner!B:B,0))</f>
        <v>5042</v>
      </c>
      <c r="C15541" s="111" t="s">
        <v>83</v>
      </c>
      <c r="D15541" s="111" t="s">
        <v>83</v>
      </c>
      <c r="E15541" s="111" t="s">
        <v>126</v>
      </c>
      <c r="F15541" s="111" t="s">
        <v>139</v>
      </c>
      <c r="G15541" s="111" t="s">
        <v>139</v>
      </c>
      <c r="H15541" s="111" t="s">
        <v>139</v>
      </c>
      <c r="I15541" s="111" t="s">
        <v>139</v>
      </c>
      <c r="J15541" t="str">
        <f t="shared" si="484"/>
        <v>5042Utbygd arealMineraljord</v>
      </c>
      <c r="K15541" s="111">
        <v>-0.30524336409547759</v>
      </c>
      <c r="L15541" s="111">
        <v>0</v>
      </c>
      <c r="M15541" s="111">
        <v>1.303047089454229E-2</v>
      </c>
      <c r="N15541" s="112">
        <f t="shared" si="485"/>
        <v>-0.2922128932009353</v>
      </c>
    </row>
    <row r="15542" spans="1:14" x14ac:dyDescent="0.25">
      <c r="A15542" s="111" t="s">
        <v>1001</v>
      </c>
      <c r="B15542" s="111">
        <f>INDEX(kommuner!C:C,MATCH(_xlfn.NUMBERVALUE(A15542),kommuner!B:B,0))</f>
        <v>5042</v>
      </c>
      <c r="C15542" s="111" t="s">
        <v>83</v>
      </c>
      <c r="D15542" s="111" t="s">
        <v>83</v>
      </c>
      <c r="E15542" s="111" t="s">
        <v>123</v>
      </c>
      <c r="F15542" s="111" t="s">
        <v>139</v>
      </c>
      <c r="G15542" s="111" t="s">
        <v>139</v>
      </c>
      <c r="H15542" s="111" t="s">
        <v>139</v>
      </c>
      <c r="I15542" s="111" t="s">
        <v>139</v>
      </c>
      <c r="J15542" t="str">
        <f t="shared" si="484"/>
        <v>5042Utbygd arealOrganisk jord</v>
      </c>
      <c r="K15542" s="111">
        <v>29.011421395201612</v>
      </c>
      <c r="L15542" s="111">
        <v>0</v>
      </c>
      <c r="M15542" s="111">
        <v>1.303047089454229E-2</v>
      </c>
      <c r="N15542" s="112">
        <f t="shared" si="485"/>
        <v>29.024451866096154</v>
      </c>
    </row>
    <row r="15543" spans="1:14" x14ac:dyDescent="0.25">
      <c r="A15543" s="111" t="s">
        <v>1001</v>
      </c>
      <c r="B15543" s="111">
        <f>INDEX(kommuner!C:C,MATCH(_xlfn.NUMBERVALUE(A15543),kommuner!B:B,0))</f>
        <v>5042</v>
      </c>
      <c r="C15543" s="111" t="s">
        <v>181</v>
      </c>
      <c r="D15543" s="111" t="s">
        <v>181</v>
      </c>
      <c r="E15543" s="111" t="s">
        <v>123</v>
      </c>
      <c r="F15543" s="111" t="s">
        <v>139</v>
      </c>
      <c r="G15543" s="111" t="s">
        <v>139</v>
      </c>
      <c r="H15543" s="111" t="s">
        <v>139</v>
      </c>
      <c r="I15543" s="111" t="s">
        <v>139</v>
      </c>
      <c r="J15543" t="str">
        <f t="shared" si="484"/>
        <v>5042Vann og myrOrganisk jord</v>
      </c>
      <c r="K15543" s="111">
        <v>-0.29766799726667431</v>
      </c>
      <c r="L15543" s="111">
        <v>0</v>
      </c>
      <c r="M15543" s="111">
        <v>0</v>
      </c>
      <c r="N15543" s="112">
        <f t="shared" si="485"/>
        <v>-0.29766799726667431</v>
      </c>
    </row>
    <row r="15544" spans="1:14" x14ac:dyDescent="0.25">
      <c r="A15544" s="111" t="s">
        <v>1002</v>
      </c>
      <c r="B15544" s="111">
        <f>INDEX(kommuner!C:C,MATCH(_xlfn.NUMBERVALUE(A15544),kommuner!B:B,0))</f>
        <v>5043</v>
      </c>
      <c r="C15544" s="111" t="s">
        <v>82</v>
      </c>
      <c r="D15544" s="111" t="s">
        <v>82</v>
      </c>
      <c r="E15544" s="111" t="s">
        <v>126</v>
      </c>
      <c r="F15544" s="111" t="s">
        <v>139</v>
      </c>
      <c r="G15544" s="111" t="s">
        <v>139</v>
      </c>
      <c r="H15544" s="111" t="s">
        <v>139</v>
      </c>
      <c r="I15544" s="111" t="s">
        <v>139</v>
      </c>
      <c r="J15544" t="str">
        <f t="shared" si="484"/>
        <v>5043Annen utmarkMineraljord</v>
      </c>
      <c r="K15544" s="111">
        <v>-7.1122377479755403E-2</v>
      </c>
      <c r="L15544" s="111">
        <v>0</v>
      </c>
      <c r="M15544" s="111">
        <v>0</v>
      </c>
      <c r="N15544" s="112">
        <f t="shared" si="485"/>
        <v>-7.1122377479755403E-2</v>
      </c>
    </row>
    <row r="15545" spans="1:14" x14ac:dyDescent="0.25">
      <c r="A15545" s="111" t="s">
        <v>1002</v>
      </c>
      <c r="B15545" s="111">
        <f>INDEX(kommuner!C:C,MATCH(_xlfn.NUMBERVALUE(A15545),kommuner!B:B,0))</f>
        <v>5043</v>
      </c>
      <c r="C15545" s="111" t="s">
        <v>121</v>
      </c>
      <c r="D15545" s="111" t="s">
        <v>121</v>
      </c>
      <c r="E15545" s="111" t="s">
        <v>126</v>
      </c>
      <c r="F15545" s="111" t="s">
        <v>139</v>
      </c>
      <c r="G15545" s="111" t="s">
        <v>139</v>
      </c>
      <c r="H15545" s="111" t="s">
        <v>139</v>
      </c>
      <c r="I15545" s="111" t="s">
        <v>139</v>
      </c>
      <c r="J15545" t="str">
        <f t="shared" si="484"/>
        <v>5043BeiteMineraljord</v>
      </c>
      <c r="K15545" s="111">
        <v>-0.96338340838695502</v>
      </c>
      <c r="L15545" s="111">
        <v>0</v>
      </c>
      <c r="M15545" s="111">
        <v>1.2448711246839999E-7</v>
      </c>
      <c r="N15545" s="112">
        <f t="shared" si="485"/>
        <v>-0.96338328389984251</v>
      </c>
    </row>
    <row r="15546" spans="1:14" x14ac:dyDescent="0.25">
      <c r="A15546" s="111" t="s">
        <v>1002</v>
      </c>
      <c r="B15546" s="111">
        <f>INDEX(kommuner!C:C,MATCH(_xlfn.NUMBERVALUE(A15546),kommuner!B:B,0))</f>
        <v>5043</v>
      </c>
      <c r="C15546" s="111" t="s">
        <v>121</v>
      </c>
      <c r="D15546" s="111" t="s">
        <v>121</v>
      </c>
      <c r="E15546" s="111" t="s">
        <v>123</v>
      </c>
      <c r="F15546" s="111" t="s">
        <v>139</v>
      </c>
      <c r="G15546" s="111" t="s">
        <v>139</v>
      </c>
      <c r="H15546" s="111" t="s">
        <v>139</v>
      </c>
      <c r="I15546" s="111" t="s">
        <v>139</v>
      </c>
      <c r="J15546" t="str">
        <f t="shared" si="484"/>
        <v>5043BeiteOrganisk jord</v>
      </c>
      <c r="K15546" s="111">
        <v>12.077525935985037</v>
      </c>
      <c r="L15546" s="111">
        <v>1.6412500000000001</v>
      </c>
      <c r="M15546" s="111">
        <v>0</v>
      </c>
      <c r="N15546" s="112">
        <f t="shared" si="485"/>
        <v>13.718775935985036</v>
      </c>
    </row>
    <row r="15547" spans="1:14" x14ac:dyDescent="0.25">
      <c r="A15547" s="111" t="s">
        <v>1002</v>
      </c>
      <c r="B15547" s="111">
        <f>INDEX(kommuner!C:C,MATCH(_xlfn.NUMBERVALUE(A15547),kommuner!B:B,0))</f>
        <v>5043</v>
      </c>
      <c r="C15547" s="111" t="s">
        <v>84</v>
      </c>
      <c r="D15547" s="111" t="s">
        <v>84</v>
      </c>
      <c r="E15547" s="111" t="s">
        <v>126</v>
      </c>
      <c r="F15547" s="111" t="s">
        <v>139</v>
      </c>
      <c r="G15547" s="111" t="s">
        <v>139</v>
      </c>
      <c r="H15547" s="111" t="s">
        <v>139</v>
      </c>
      <c r="I15547" s="111" t="s">
        <v>139</v>
      </c>
      <c r="J15547" t="str">
        <f t="shared" si="484"/>
        <v>5043Dyrket markMineraljord</v>
      </c>
      <c r="K15547" s="111">
        <v>-0.13761115197201224</v>
      </c>
      <c r="L15547" s="111">
        <v>0</v>
      </c>
      <c r="M15547" s="111">
        <v>0</v>
      </c>
      <c r="N15547" s="112">
        <f t="shared" si="485"/>
        <v>-0.13761115197201224</v>
      </c>
    </row>
    <row r="15548" spans="1:14" x14ac:dyDescent="0.25">
      <c r="A15548" s="111" t="s">
        <v>1002</v>
      </c>
      <c r="B15548" s="111">
        <f>INDEX(kommuner!C:C,MATCH(_xlfn.NUMBERVALUE(A15548),kommuner!B:B,0))</f>
        <v>5043</v>
      </c>
      <c r="C15548" s="111" t="s">
        <v>84</v>
      </c>
      <c r="D15548" s="111" t="s">
        <v>84</v>
      </c>
      <c r="E15548" s="111" t="s">
        <v>123</v>
      </c>
      <c r="F15548" s="111" t="s">
        <v>139</v>
      </c>
      <c r="G15548" s="111" t="s">
        <v>139</v>
      </c>
      <c r="H15548" s="111" t="s">
        <v>139</v>
      </c>
      <c r="I15548" s="111" t="s">
        <v>139</v>
      </c>
      <c r="J15548" t="str">
        <f t="shared" si="484"/>
        <v>5043Dyrket markOrganisk jord</v>
      </c>
      <c r="K15548" s="111">
        <v>28.726149366675592</v>
      </c>
      <c r="L15548" s="111">
        <v>1.45625</v>
      </c>
      <c r="M15548" s="111">
        <v>0</v>
      </c>
      <c r="N15548" s="112">
        <f t="shared" si="485"/>
        <v>30.182399366675593</v>
      </c>
    </row>
    <row r="15549" spans="1:14" x14ac:dyDescent="0.25">
      <c r="A15549" s="111" t="s">
        <v>1002</v>
      </c>
      <c r="B15549" s="111">
        <f>INDEX(kommuner!C:C,MATCH(_xlfn.NUMBERVALUE(A15549),kommuner!B:B,0))</f>
        <v>5043</v>
      </c>
      <c r="C15549" s="111" t="s">
        <v>127</v>
      </c>
      <c r="D15549" s="111" t="s">
        <v>127</v>
      </c>
      <c r="E15549" s="111" t="s">
        <v>126</v>
      </c>
      <c r="F15549" s="111" t="s">
        <v>172</v>
      </c>
      <c r="G15549" s="111" t="s">
        <v>180</v>
      </c>
      <c r="H15549" s="111" t="s">
        <v>172</v>
      </c>
      <c r="I15549" s="111" t="s">
        <v>180</v>
      </c>
      <c r="J15549" t="str">
        <f t="shared" si="484"/>
        <v>5043SkogMineraljordBarskogHøy</v>
      </c>
      <c r="K15549" s="111">
        <v>-6.422849649670499</v>
      </c>
      <c r="L15549" s="111">
        <v>0.85306406685236758</v>
      </c>
      <c r="M15549" s="111">
        <v>6.4056614999681585E-2</v>
      </c>
      <c r="N15549" s="112">
        <f t="shared" si="485"/>
        <v>-5.5057289678184498</v>
      </c>
    </row>
    <row r="15550" spans="1:14" x14ac:dyDescent="0.25">
      <c r="A15550" s="111" t="s">
        <v>1002</v>
      </c>
      <c r="B15550" s="111">
        <f>INDEX(kommuner!C:C,MATCH(_xlfn.NUMBERVALUE(A15550),kommuner!B:B,0))</f>
        <v>5043</v>
      </c>
      <c r="C15550" s="111" t="s">
        <v>127</v>
      </c>
      <c r="D15550" s="111" t="s">
        <v>127</v>
      </c>
      <c r="E15550" s="111" t="s">
        <v>126</v>
      </c>
      <c r="F15550" s="111" t="s">
        <v>172</v>
      </c>
      <c r="G15550" s="111" t="s">
        <v>167</v>
      </c>
      <c r="H15550" s="111" t="s">
        <v>172</v>
      </c>
      <c r="I15550" s="111" t="s">
        <v>167</v>
      </c>
      <c r="J15550" t="str">
        <f t="shared" si="484"/>
        <v>5043SkogMineraljordBarskogImpediment</v>
      </c>
      <c r="K15550" s="111">
        <v>-0.94873102042732593</v>
      </c>
      <c r="L15550" s="111">
        <v>0.85306406685236758</v>
      </c>
      <c r="M15550" s="111">
        <v>6.3979989500968365E-2</v>
      </c>
      <c r="N15550" s="112">
        <f t="shared" si="485"/>
        <v>-3.1686964073989993E-2</v>
      </c>
    </row>
    <row r="15551" spans="1:14" x14ac:dyDescent="0.25">
      <c r="A15551" s="111" t="s">
        <v>1002</v>
      </c>
      <c r="B15551" s="111">
        <f>INDEX(kommuner!C:C,MATCH(_xlfn.NUMBERVALUE(A15551),kommuner!B:B,0))</f>
        <v>5043</v>
      </c>
      <c r="C15551" s="111" t="s">
        <v>127</v>
      </c>
      <c r="D15551" s="111" t="s">
        <v>127</v>
      </c>
      <c r="E15551" s="111" t="s">
        <v>126</v>
      </c>
      <c r="F15551" s="111" t="s">
        <v>172</v>
      </c>
      <c r="G15551" s="111" t="s">
        <v>190</v>
      </c>
      <c r="H15551" s="111" t="s">
        <v>172</v>
      </c>
      <c r="I15551" s="111" t="s">
        <v>190</v>
      </c>
      <c r="J15551" t="str">
        <f t="shared" si="484"/>
        <v>5043SkogMineraljordBarskogLav</v>
      </c>
      <c r="K15551" s="111">
        <v>-0.862084627791601</v>
      </c>
      <c r="L15551" s="111">
        <v>0.85306406685236758</v>
      </c>
      <c r="M15551" s="111">
        <v>6.3979989500968365E-2</v>
      </c>
      <c r="N15551" s="112">
        <f t="shared" si="485"/>
        <v>5.4959428561734941E-2</v>
      </c>
    </row>
    <row r="15552" spans="1:14" x14ac:dyDescent="0.25">
      <c r="A15552" s="111" t="s">
        <v>1002</v>
      </c>
      <c r="B15552" s="111">
        <f>INDEX(kommuner!C:C,MATCH(_xlfn.NUMBERVALUE(A15552),kommuner!B:B,0))</f>
        <v>5043</v>
      </c>
      <c r="C15552" s="111" t="s">
        <v>127</v>
      </c>
      <c r="D15552" s="111" t="s">
        <v>127</v>
      </c>
      <c r="E15552" s="111" t="s">
        <v>126</v>
      </c>
      <c r="F15552" s="111" t="s">
        <v>172</v>
      </c>
      <c r="G15552" s="111" t="s">
        <v>173</v>
      </c>
      <c r="H15552" s="111" t="s">
        <v>172</v>
      </c>
      <c r="I15552" s="111" t="s">
        <v>173</v>
      </c>
      <c r="J15552" t="str">
        <f t="shared" si="484"/>
        <v>5043SkogMineraljordBarskogMiddels</v>
      </c>
      <c r="K15552" s="111">
        <v>-3.6406993276041288</v>
      </c>
      <c r="L15552" s="111">
        <v>0.85306406685236758</v>
      </c>
      <c r="M15552" s="111">
        <v>6.4056614999681585E-2</v>
      </c>
      <c r="N15552" s="112">
        <f t="shared" si="485"/>
        <v>-2.7235786457520796</v>
      </c>
    </row>
    <row r="15553" spans="1:14" x14ac:dyDescent="0.25">
      <c r="A15553" s="111" t="s">
        <v>1002</v>
      </c>
      <c r="B15553" s="111">
        <f>INDEX(kommuner!C:C,MATCH(_xlfn.NUMBERVALUE(A15553),kommuner!B:B,0))</f>
        <v>5043</v>
      </c>
      <c r="C15553" s="111" t="s">
        <v>127</v>
      </c>
      <c r="D15553" s="111" t="s">
        <v>127</v>
      </c>
      <c r="E15553" s="111" t="s">
        <v>126</v>
      </c>
      <c r="F15553" s="111" t="s">
        <v>172</v>
      </c>
      <c r="G15553" s="111" t="s">
        <v>186</v>
      </c>
      <c r="H15553" s="111" t="s">
        <v>172</v>
      </c>
      <c r="I15553" s="111" t="s">
        <v>186</v>
      </c>
      <c r="J15553" t="str">
        <f t="shared" si="484"/>
        <v>5043SkogMineraljordBarskogSærs høy</v>
      </c>
      <c r="K15553" s="111">
        <v>0.12072674540874306</v>
      </c>
      <c r="L15553" s="111">
        <v>0.85306406685236758</v>
      </c>
      <c r="M15553" s="111">
        <v>6.4056614999681585E-2</v>
      </c>
      <c r="N15553" s="112">
        <f t="shared" si="485"/>
        <v>1.0378474272607923</v>
      </c>
    </row>
    <row r="15554" spans="1:14" x14ac:dyDescent="0.25">
      <c r="A15554" s="111" t="s">
        <v>1002</v>
      </c>
      <c r="B15554" s="111">
        <f>INDEX(kommuner!C:C,MATCH(_xlfn.NUMBERVALUE(A15554),kommuner!B:B,0))</f>
        <v>5043</v>
      </c>
      <c r="C15554" s="111" t="s">
        <v>127</v>
      </c>
      <c r="D15554" s="111" t="s">
        <v>127</v>
      </c>
      <c r="E15554" s="111" t="s">
        <v>126</v>
      </c>
      <c r="F15554" s="111" t="s">
        <v>179</v>
      </c>
      <c r="G15554" s="111" t="s">
        <v>180</v>
      </c>
      <c r="H15554" s="111" t="s">
        <v>179</v>
      </c>
      <c r="I15554" s="111" t="s">
        <v>180</v>
      </c>
      <c r="J15554" t="str">
        <f t="shared" si="484"/>
        <v>5043SkogMineraljordBlandingsskogHøy</v>
      </c>
      <c r="K15554" s="111">
        <v>-7.1939050909469406</v>
      </c>
      <c r="L15554" s="111">
        <v>0.85306406685236758</v>
      </c>
      <c r="M15554" s="111">
        <v>6.3979989500968365E-2</v>
      </c>
      <c r="N15554" s="112">
        <f t="shared" si="485"/>
        <v>-6.2768610345936047</v>
      </c>
    </row>
    <row r="15555" spans="1:14" x14ac:dyDescent="0.25">
      <c r="A15555" s="111" t="s">
        <v>1002</v>
      </c>
      <c r="B15555" s="111">
        <f>INDEX(kommuner!C:C,MATCH(_xlfn.NUMBERVALUE(A15555),kommuner!B:B,0))</f>
        <v>5043</v>
      </c>
      <c r="C15555" s="111" t="s">
        <v>127</v>
      </c>
      <c r="D15555" s="111" t="s">
        <v>127</v>
      </c>
      <c r="E15555" s="111" t="s">
        <v>126</v>
      </c>
      <c r="F15555" s="111" t="s">
        <v>179</v>
      </c>
      <c r="G15555" s="111" t="s">
        <v>167</v>
      </c>
      <c r="H15555" s="111" t="s">
        <v>179</v>
      </c>
      <c r="I15555" s="111" t="s">
        <v>167</v>
      </c>
      <c r="J15555" t="str">
        <f t="shared" ref="J15555:J15618" si="486">B15555&amp;C15555&amp;E15555&amp;IF(C15555="Skog",F15555&amp;G15555,"")</f>
        <v>5043SkogMineraljordBlandingsskogImpediment</v>
      </c>
      <c r="K15555" s="111">
        <v>-1.0519587113170448</v>
      </c>
      <c r="L15555" s="111">
        <v>0.85306406685236758</v>
      </c>
      <c r="M15555" s="111">
        <v>6.3979989500968365E-2</v>
      </c>
      <c r="N15555" s="112">
        <f t="shared" ref="N15555:N15618" si="487">SUM(K15555:M15555)</f>
        <v>-0.13491465496370883</v>
      </c>
    </row>
    <row r="15556" spans="1:14" x14ac:dyDescent="0.25">
      <c r="A15556" s="111" t="s">
        <v>1002</v>
      </c>
      <c r="B15556" s="111">
        <f>INDEX(kommuner!C:C,MATCH(_xlfn.NUMBERVALUE(A15556),kommuner!B:B,0))</f>
        <v>5043</v>
      </c>
      <c r="C15556" s="111" t="s">
        <v>127</v>
      </c>
      <c r="D15556" s="111" t="s">
        <v>127</v>
      </c>
      <c r="E15556" s="111" t="s">
        <v>126</v>
      </c>
      <c r="F15556" s="111" t="s">
        <v>179</v>
      </c>
      <c r="G15556" s="111" t="s">
        <v>190</v>
      </c>
      <c r="H15556" s="111" t="s">
        <v>179</v>
      </c>
      <c r="I15556" s="111" t="s">
        <v>190</v>
      </c>
      <c r="J15556" t="str">
        <f t="shared" si="486"/>
        <v>5043SkogMineraljordBlandingsskogLav</v>
      </c>
      <c r="K15556" s="111">
        <v>-1.7812179955424279</v>
      </c>
      <c r="L15556" s="111">
        <v>0.85306406685236758</v>
      </c>
      <c r="M15556" s="111">
        <v>6.3979989500968365E-2</v>
      </c>
      <c r="N15556" s="112">
        <f t="shared" si="487"/>
        <v>-0.86417393918909191</v>
      </c>
    </row>
    <row r="15557" spans="1:14" x14ac:dyDescent="0.25">
      <c r="A15557" s="111" t="s">
        <v>1002</v>
      </c>
      <c r="B15557" s="111">
        <f>INDEX(kommuner!C:C,MATCH(_xlfn.NUMBERVALUE(A15557),kommuner!B:B,0))</f>
        <v>5043</v>
      </c>
      <c r="C15557" s="111" t="s">
        <v>127</v>
      </c>
      <c r="D15557" s="111" t="s">
        <v>127</v>
      </c>
      <c r="E15557" s="111" t="s">
        <v>126</v>
      </c>
      <c r="F15557" s="111" t="s">
        <v>179</v>
      </c>
      <c r="G15557" s="111" t="s">
        <v>173</v>
      </c>
      <c r="H15557" s="111" t="s">
        <v>179</v>
      </c>
      <c r="I15557" s="111" t="s">
        <v>173</v>
      </c>
      <c r="J15557" t="str">
        <f t="shared" si="486"/>
        <v>5043SkogMineraljordBlandingsskogMiddels</v>
      </c>
      <c r="K15557" s="111">
        <v>-3.4741824145851954</v>
      </c>
      <c r="L15557" s="111">
        <v>0.85306406685236758</v>
      </c>
      <c r="M15557" s="111">
        <v>6.3979989500968365E-2</v>
      </c>
      <c r="N15557" s="112">
        <f t="shared" si="487"/>
        <v>-2.5571383582318594</v>
      </c>
    </row>
    <row r="15558" spans="1:14" x14ac:dyDescent="0.25">
      <c r="A15558" s="111" t="s">
        <v>1002</v>
      </c>
      <c r="B15558" s="111">
        <f>INDEX(kommuner!C:C,MATCH(_xlfn.NUMBERVALUE(A15558),kommuner!B:B,0))</f>
        <v>5043</v>
      </c>
      <c r="C15558" s="111" t="s">
        <v>127</v>
      </c>
      <c r="D15558" s="111" t="s">
        <v>127</v>
      </c>
      <c r="E15558" s="111" t="s">
        <v>126</v>
      </c>
      <c r="F15558" s="111" t="s">
        <v>179</v>
      </c>
      <c r="G15558" s="111" t="s">
        <v>186</v>
      </c>
      <c r="H15558" s="111" t="s">
        <v>179</v>
      </c>
      <c r="I15558" s="111" t="s">
        <v>186</v>
      </c>
      <c r="J15558" t="str">
        <f t="shared" si="486"/>
        <v>5043SkogMineraljordBlandingsskogSærs høy</v>
      </c>
      <c r="K15558" s="111">
        <v>-2.9395925245326562</v>
      </c>
      <c r="L15558" s="111">
        <v>0.85306406685236758</v>
      </c>
      <c r="M15558" s="111">
        <v>6.3979989500968365E-2</v>
      </c>
      <c r="N15558" s="112">
        <f t="shared" si="487"/>
        <v>-2.0225484681793202</v>
      </c>
    </row>
    <row r="15559" spans="1:14" x14ac:dyDescent="0.25">
      <c r="A15559" s="111" t="s">
        <v>1002</v>
      </c>
      <c r="B15559" s="111">
        <f>INDEX(kommuner!C:C,MATCH(_xlfn.NUMBERVALUE(A15559),kommuner!B:B,0))</f>
        <v>5043</v>
      </c>
      <c r="C15559" s="111" t="s">
        <v>127</v>
      </c>
      <c r="D15559" s="111" t="s">
        <v>127</v>
      </c>
      <c r="E15559" s="111" t="s">
        <v>126</v>
      </c>
      <c r="F15559" s="111" t="s">
        <v>185</v>
      </c>
      <c r="G15559" s="111" t="s">
        <v>180</v>
      </c>
      <c r="H15559" s="111" t="s">
        <v>185</v>
      </c>
      <c r="I15559" s="111" t="s">
        <v>180</v>
      </c>
      <c r="J15559" t="str">
        <f t="shared" si="486"/>
        <v>5043SkogMineraljordLauvskogHøy</v>
      </c>
      <c r="K15559" s="111">
        <v>-3.9961118073383664</v>
      </c>
      <c r="L15559" s="111">
        <v>0.85306406685236758</v>
      </c>
      <c r="M15559" s="111">
        <v>6.3979989500968365E-2</v>
      </c>
      <c r="N15559" s="112">
        <f t="shared" si="487"/>
        <v>-3.0790677509850304</v>
      </c>
    </row>
    <row r="15560" spans="1:14" x14ac:dyDescent="0.25">
      <c r="A15560" s="111" t="s">
        <v>1002</v>
      </c>
      <c r="B15560" s="111">
        <f>INDEX(kommuner!C:C,MATCH(_xlfn.NUMBERVALUE(A15560),kommuner!B:B,0))</f>
        <v>5043</v>
      </c>
      <c r="C15560" s="111" t="s">
        <v>127</v>
      </c>
      <c r="D15560" s="111" t="s">
        <v>127</v>
      </c>
      <c r="E15560" s="111" t="s">
        <v>126</v>
      </c>
      <c r="F15560" s="111" t="s">
        <v>185</v>
      </c>
      <c r="G15560" s="111" t="s">
        <v>167</v>
      </c>
      <c r="H15560" s="111" t="s">
        <v>185</v>
      </c>
      <c r="I15560" s="111" t="s">
        <v>167</v>
      </c>
      <c r="J15560" t="str">
        <f t="shared" si="486"/>
        <v>5043SkogMineraljordLauvskogImpediment</v>
      </c>
      <c r="K15560" s="111">
        <v>-1.0417316356348201</v>
      </c>
      <c r="L15560" s="111">
        <v>0.85306406685236758</v>
      </c>
      <c r="M15560" s="111">
        <v>6.3979989500968365E-2</v>
      </c>
      <c r="N15560" s="112">
        <f t="shared" si="487"/>
        <v>-0.12468757928148413</v>
      </c>
    </row>
    <row r="15561" spans="1:14" x14ac:dyDescent="0.25">
      <c r="A15561" s="111" t="s">
        <v>1002</v>
      </c>
      <c r="B15561" s="111">
        <f>INDEX(kommuner!C:C,MATCH(_xlfn.NUMBERVALUE(A15561),kommuner!B:B,0))</f>
        <v>5043</v>
      </c>
      <c r="C15561" s="111" t="s">
        <v>127</v>
      </c>
      <c r="D15561" s="111" t="s">
        <v>127</v>
      </c>
      <c r="E15561" s="111" t="s">
        <v>126</v>
      </c>
      <c r="F15561" s="111" t="s">
        <v>185</v>
      </c>
      <c r="G15561" s="111" t="s">
        <v>190</v>
      </c>
      <c r="H15561" s="111" t="s">
        <v>185</v>
      </c>
      <c r="I15561" s="111" t="s">
        <v>190</v>
      </c>
      <c r="J15561" t="str">
        <f t="shared" si="486"/>
        <v>5043SkogMineraljordLauvskogLav</v>
      </c>
      <c r="K15561" s="111">
        <v>-8.9748170935426599E-2</v>
      </c>
      <c r="L15561" s="111">
        <v>0.85306406685236758</v>
      </c>
      <c r="M15561" s="111">
        <v>6.3979989500968365E-2</v>
      </c>
      <c r="N15561" s="112">
        <f t="shared" si="487"/>
        <v>0.82729588541790933</v>
      </c>
    </row>
    <row r="15562" spans="1:14" x14ac:dyDescent="0.25">
      <c r="A15562" s="111" t="s">
        <v>1002</v>
      </c>
      <c r="B15562" s="111">
        <f>INDEX(kommuner!C:C,MATCH(_xlfn.NUMBERVALUE(A15562),kommuner!B:B,0))</f>
        <v>5043</v>
      </c>
      <c r="C15562" s="111" t="s">
        <v>127</v>
      </c>
      <c r="D15562" s="111" t="s">
        <v>127</v>
      </c>
      <c r="E15562" s="111" t="s">
        <v>126</v>
      </c>
      <c r="F15562" s="111" t="s">
        <v>185</v>
      </c>
      <c r="G15562" s="111" t="s">
        <v>173</v>
      </c>
      <c r="H15562" s="111" t="s">
        <v>185</v>
      </c>
      <c r="I15562" s="111" t="s">
        <v>173</v>
      </c>
      <c r="J15562" t="str">
        <f t="shared" si="486"/>
        <v>5043SkogMineraljordLauvskogMiddels</v>
      </c>
      <c r="K15562" s="111">
        <v>-2.4407766010203638</v>
      </c>
      <c r="L15562" s="111">
        <v>0.85306406685236758</v>
      </c>
      <c r="M15562" s="111">
        <v>6.3979989500968365E-2</v>
      </c>
      <c r="N15562" s="112">
        <f t="shared" si="487"/>
        <v>-1.523732544667028</v>
      </c>
    </row>
    <row r="15563" spans="1:14" x14ac:dyDescent="0.25">
      <c r="A15563" s="111" t="s">
        <v>1002</v>
      </c>
      <c r="B15563" s="111">
        <f>INDEX(kommuner!C:C,MATCH(_xlfn.NUMBERVALUE(A15563),kommuner!B:B,0))</f>
        <v>5043</v>
      </c>
      <c r="C15563" s="111" t="s">
        <v>127</v>
      </c>
      <c r="D15563" s="111" t="s">
        <v>127</v>
      </c>
      <c r="E15563" s="111" t="s">
        <v>126</v>
      </c>
      <c r="F15563" s="111" t="s">
        <v>185</v>
      </c>
      <c r="G15563" s="111" t="s">
        <v>186</v>
      </c>
      <c r="H15563" s="111" t="s">
        <v>185</v>
      </c>
      <c r="I15563" s="111" t="s">
        <v>186</v>
      </c>
      <c r="J15563" t="str">
        <f t="shared" si="486"/>
        <v>5043SkogMineraljordLauvskogSærs høy</v>
      </c>
      <c r="K15563" s="111">
        <v>-3.6560473259425113</v>
      </c>
      <c r="L15563" s="111">
        <v>0.85306406685236758</v>
      </c>
      <c r="M15563" s="111">
        <v>6.3979989500968365E-2</v>
      </c>
      <c r="N15563" s="112">
        <f t="shared" si="487"/>
        <v>-2.7390032695891753</v>
      </c>
    </row>
    <row r="15564" spans="1:14" x14ac:dyDescent="0.25">
      <c r="A15564" s="111" t="s">
        <v>1002</v>
      </c>
      <c r="B15564" s="111">
        <f>INDEX(kommuner!C:C,MATCH(_xlfn.NUMBERVALUE(A15564),kommuner!B:B,0))</f>
        <v>5043</v>
      </c>
      <c r="C15564" s="111" t="s">
        <v>127</v>
      </c>
      <c r="D15564" s="111" t="s">
        <v>127</v>
      </c>
      <c r="E15564" s="111" t="s">
        <v>123</v>
      </c>
      <c r="F15564" s="111" t="s">
        <v>172</v>
      </c>
      <c r="G15564" s="111" t="s">
        <v>180</v>
      </c>
      <c r="H15564" s="111" t="s">
        <v>172</v>
      </c>
      <c r="I15564" s="111" t="s">
        <v>180</v>
      </c>
      <c r="J15564" t="str">
        <f t="shared" si="486"/>
        <v>5043SkogOrganisk jordBarskogHøy</v>
      </c>
      <c r="K15564" s="111">
        <v>-2.5184559031994138</v>
      </c>
      <c r="L15564" s="111">
        <v>0.92784825435236762</v>
      </c>
      <c r="M15564" s="111">
        <v>0.46518126042825314</v>
      </c>
      <c r="N15564" s="112">
        <f t="shared" si="487"/>
        <v>-1.1254263884187932</v>
      </c>
    </row>
    <row r="15565" spans="1:14" x14ac:dyDescent="0.25">
      <c r="A15565" s="111" t="s">
        <v>1002</v>
      </c>
      <c r="B15565" s="111">
        <f>INDEX(kommuner!C:C,MATCH(_xlfn.NUMBERVALUE(A15565),kommuner!B:B,0))</f>
        <v>5043</v>
      </c>
      <c r="C15565" s="111" t="s">
        <v>127</v>
      </c>
      <c r="D15565" s="111" t="s">
        <v>127</v>
      </c>
      <c r="E15565" s="111" t="s">
        <v>123</v>
      </c>
      <c r="F15565" s="111" t="s">
        <v>172</v>
      </c>
      <c r="G15565" s="111" t="s">
        <v>167</v>
      </c>
      <c r="H15565" s="111" t="s">
        <v>172</v>
      </c>
      <c r="I15565" s="111" t="s">
        <v>167</v>
      </c>
      <c r="J15565" t="str">
        <f t="shared" si="486"/>
        <v>5043SkogOrganisk jordBarskogImpediment</v>
      </c>
      <c r="K15565" s="111">
        <v>-0.17137422385314094</v>
      </c>
      <c r="L15565" s="111">
        <v>0.92784825435236762</v>
      </c>
      <c r="M15565" s="111">
        <v>0.46510463492953991</v>
      </c>
      <c r="N15565" s="112">
        <f t="shared" si="487"/>
        <v>1.2215786654287666</v>
      </c>
    </row>
    <row r="15566" spans="1:14" x14ac:dyDescent="0.25">
      <c r="A15566" s="111" t="s">
        <v>1002</v>
      </c>
      <c r="B15566" s="111">
        <f>INDEX(kommuner!C:C,MATCH(_xlfn.NUMBERVALUE(A15566),kommuner!B:B,0))</f>
        <v>5043</v>
      </c>
      <c r="C15566" s="111" t="s">
        <v>127</v>
      </c>
      <c r="D15566" s="111" t="s">
        <v>127</v>
      </c>
      <c r="E15566" s="111" t="s">
        <v>123</v>
      </c>
      <c r="F15566" s="111" t="s">
        <v>172</v>
      </c>
      <c r="G15566" s="111" t="s">
        <v>190</v>
      </c>
      <c r="H15566" s="111" t="s">
        <v>172</v>
      </c>
      <c r="I15566" s="111" t="s">
        <v>190</v>
      </c>
      <c r="J15566" t="str">
        <f t="shared" si="486"/>
        <v>5043SkogOrganisk jordBarskogLav</v>
      </c>
      <c r="K15566" s="111">
        <v>-0.50666953101693391</v>
      </c>
      <c r="L15566" s="111">
        <v>0.92784825435236762</v>
      </c>
      <c r="M15566" s="111">
        <v>0.46510463492953991</v>
      </c>
      <c r="N15566" s="112">
        <f t="shared" si="487"/>
        <v>0.88628335826497362</v>
      </c>
    </row>
    <row r="15567" spans="1:14" x14ac:dyDescent="0.25">
      <c r="A15567" s="111" t="s">
        <v>1002</v>
      </c>
      <c r="B15567" s="111">
        <f>INDEX(kommuner!C:C,MATCH(_xlfn.NUMBERVALUE(A15567),kommuner!B:B,0))</f>
        <v>5043</v>
      </c>
      <c r="C15567" s="111" t="s">
        <v>127</v>
      </c>
      <c r="D15567" s="111" t="s">
        <v>127</v>
      </c>
      <c r="E15567" s="111" t="s">
        <v>123</v>
      </c>
      <c r="F15567" s="111" t="s">
        <v>172</v>
      </c>
      <c r="G15567" s="111" t="s">
        <v>173</v>
      </c>
      <c r="H15567" s="111" t="s">
        <v>172</v>
      </c>
      <c r="I15567" s="111" t="s">
        <v>173</v>
      </c>
      <c r="J15567" t="str">
        <f t="shared" si="486"/>
        <v>5043SkogOrganisk jordBarskogMiddels</v>
      </c>
      <c r="K15567" s="111">
        <v>-1.5571490961494638</v>
      </c>
      <c r="L15567" s="111">
        <v>0.92784825435236762</v>
      </c>
      <c r="M15567" s="111">
        <v>0.46518126042825314</v>
      </c>
      <c r="N15567" s="112">
        <f t="shared" si="487"/>
        <v>-0.16411958136884308</v>
      </c>
    </row>
    <row r="15568" spans="1:14" x14ac:dyDescent="0.25">
      <c r="A15568" s="111" t="s">
        <v>1002</v>
      </c>
      <c r="B15568" s="111">
        <f>INDEX(kommuner!C:C,MATCH(_xlfn.NUMBERVALUE(A15568),kommuner!B:B,0))</f>
        <v>5043</v>
      </c>
      <c r="C15568" s="111" t="s">
        <v>127</v>
      </c>
      <c r="D15568" s="111" t="s">
        <v>127</v>
      </c>
      <c r="E15568" s="111" t="s">
        <v>123</v>
      </c>
      <c r="F15568" s="111" t="s">
        <v>172</v>
      </c>
      <c r="G15568" s="111" t="s">
        <v>186</v>
      </c>
      <c r="H15568" s="111" t="s">
        <v>172</v>
      </c>
      <c r="I15568" s="111" t="s">
        <v>186</v>
      </c>
      <c r="J15568" t="str">
        <f t="shared" si="486"/>
        <v>5043SkogOrganisk jordBarskogSærs høy</v>
      </c>
      <c r="K15568" s="111">
        <v>2.5548655235722699</v>
      </c>
      <c r="L15568" s="111">
        <v>0.92784825435236762</v>
      </c>
      <c r="M15568" s="111">
        <v>0.46518126042825314</v>
      </c>
      <c r="N15568" s="112">
        <f t="shared" si="487"/>
        <v>3.9478950383528906</v>
      </c>
    </row>
    <row r="15569" spans="1:14" x14ac:dyDescent="0.25">
      <c r="A15569" s="111" t="s">
        <v>1002</v>
      </c>
      <c r="B15569" s="111">
        <f>INDEX(kommuner!C:C,MATCH(_xlfn.NUMBERVALUE(A15569),kommuner!B:B,0))</f>
        <v>5043</v>
      </c>
      <c r="C15569" s="111" t="s">
        <v>127</v>
      </c>
      <c r="D15569" s="111" t="s">
        <v>127</v>
      </c>
      <c r="E15569" s="111" t="s">
        <v>123</v>
      </c>
      <c r="F15569" s="111" t="s">
        <v>179</v>
      </c>
      <c r="G15569" s="111" t="s">
        <v>180</v>
      </c>
      <c r="H15569" s="111" t="s">
        <v>179</v>
      </c>
      <c r="I15569" s="111" t="s">
        <v>180</v>
      </c>
      <c r="J15569" t="str">
        <f t="shared" si="486"/>
        <v>5043SkogOrganisk jordBlandingsskogHøy</v>
      </c>
      <c r="K15569" s="111">
        <v>-5.5554344456832343</v>
      </c>
      <c r="L15569" s="111">
        <v>0.92784825435236762</v>
      </c>
      <c r="M15569" s="111">
        <v>0.46510463492953991</v>
      </c>
      <c r="N15569" s="112">
        <f t="shared" si="487"/>
        <v>-4.1624815564013264</v>
      </c>
    </row>
    <row r="15570" spans="1:14" x14ac:dyDescent="0.25">
      <c r="A15570" s="111" t="s">
        <v>1002</v>
      </c>
      <c r="B15570" s="111">
        <f>INDEX(kommuner!C:C,MATCH(_xlfn.NUMBERVALUE(A15570),kommuner!B:B,0))</f>
        <v>5043</v>
      </c>
      <c r="C15570" s="111" t="s">
        <v>127</v>
      </c>
      <c r="D15570" s="111" t="s">
        <v>127</v>
      </c>
      <c r="E15570" s="111" t="s">
        <v>123</v>
      </c>
      <c r="F15570" s="111" t="s">
        <v>179</v>
      </c>
      <c r="G15570" s="111" t="s">
        <v>167</v>
      </c>
      <c r="H15570" s="111" t="s">
        <v>179</v>
      </c>
      <c r="I15570" s="111" t="s">
        <v>167</v>
      </c>
      <c r="J15570" t="str">
        <f t="shared" si="486"/>
        <v>5043SkogOrganisk jordBlandingsskogImpediment</v>
      </c>
      <c r="K15570" s="111">
        <v>-0.28586344175800005</v>
      </c>
      <c r="L15570" s="111">
        <v>0.92784825435236762</v>
      </c>
      <c r="M15570" s="111">
        <v>0.46510463492953991</v>
      </c>
      <c r="N15570" s="112">
        <f t="shared" si="487"/>
        <v>1.1070894475239075</v>
      </c>
    </row>
    <row r="15571" spans="1:14" x14ac:dyDescent="0.25">
      <c r="A15571" s="111" t="s">
        <v>1002</v>
      </c>
      <c r="B15571" s="111">
        <f>INDEX(kommuner!C:C,MATCH(_xlfn.NUMBERVALUE(A15571),kommuner!B:B,0))</f>
        <v>5043</v>
      </c>
      <c r="C15571" s="111" t="s">
        <v>127</v>
      </c>
      <c r="D15571" s="111" t="s">
        <v>127</v>
      </c>
      <c r="E15571" s="111" t="s">
        <v>123</v>
      </c>
      <c r="F15571" s="111" t="s">
        <v>179</v>
      </c>
      <c r="G15571" s="111" t="s">
        <v>190</v>
      </c>
      <c r="H15571" s="111" t="s">
        <v>179</v>
      </c>
      <c r="I15571" s="111" t="s">
        <v>190</v>
      </c>
      <c r="J15571" t="str">
        <f t="shared" si="486"/>
        <v>5043SkogOrganisk jordBlandingsskogLav</v>
      </c>
      <c r="K15571" s="111">
        <v>-1.2347339377887629</v>
      </c>
      <c r="L15571" s="111">
        <v>0.92784825435236762</v>
      </c>
      <c r="M15571" s="111">
        <v>0.46510463492953991</v>
      </c>
      <c r="N15571" s="112">
        <f t="shared" si="487"/>
        <v>0.15821895149314458</v>
      </c>
    </row>
    <row r="15572" spans="1:14" x14ac:dyDescent="0.25">
      <c r="A15572" s="111" t="s">
        <v>1002</v>
      </c>
      <c r="B15572" s="111">
        <f>INDEX(kommuner!C:C,MATCH(_xlfn.NUMBERVALUE(A15572),kommuner!B:B,0))</f>
        <v>5043</v>
      </c>
      <c r="C15572" s="111" t="s">
        <v>127</v>
      </c>
      <c r="D15572" s="111" t="s">
        <v>127</v>
      </c>
      <c r="E15572" s="111" t="s">
        <v>123</v>
      </c>
      <c r="F15572" s="111" t="s">
        <v>179</v>
      </c>
      <c r="G15572" s="111" t="s">
        <v>173</v>
      </c>
      <c r="H15572" s="111" t="s">
        <v>179</v>
      </c>
      <c r="I15572" s="111" t="s">
        <v>173</v>
      </c>
      <c r="J15572" t="str">
        <f t="shared" si="486"/>
        <v>5043SkogOrganisk jordBlandingsskogMiddels</v>
      </c>
      <c r="K15572" s="111">
        <v>-2.4239591752717748</v>
      </c>
      <c r="L15572" s="111">
        <v>0.92784825435236762</v>
      </c>
      <c r="M15572" s="111">
        <v>0.46510463492953991</v>
      </c>
      <c r="N15572" s="112">
        <f t="shared" si="487"/>
        <v>-1.0310062859898674</v>
      </c>
    </row>
    <row r="15573" spans="1:14" x14ac:dyDescent="0.25">
      <c r="A15573" s="111" t="s">
        <v>1002</v>
      </c>
      <c r="B15573" s="111">
        <f>INDEX(kommuner!C:C,MATCH(_xlfn.NUMBERVALUE(A15573),kommuner!B:B,0))</f>
        <v>5043</v>
      </c>
      <c r="C15573" s="111" t="s">
        <v>127</v>
      </c>
      <c r="D15573" s="111" t="s">
        <v>127</v>
      </c>
      <c r="E15573" s="111" t="s">
        <v>123</v>
      </c>
      <c r="F15573" s="111" t="s">
        <v>179</v>
      </c>
      <c r="G15573" s="111" t="s">
        <v>186</v>
      </c>
      <c r="H15573" s="111" t="s">
        <v>179</v>
      </c>
      <c r="I15573" s="111" t="s">
        <v>186</v>
      </c>
      <c r="J15573" t="str">
        <f t="shared" si="486"/>
        <v>5043SkogOrganisk jordBlandingsskogSærs høy</v>
      </c>
      <c r="K15573" s="111">
        <v>-1.5726115302258048</v>
      </c>
      <c r="L15573" s="111">
        <v>0.92784825435236762</v>
      </c>
      <c r="M15573" s="111">
        <v>0.46510463492953991</v>
      </c>
      <c r="N15573" s="112">
        <f t="shared" si="487"/>
        <v>-0.17965864094389727</v>
      </c>
    </row>
    <row r="15574" spans="1:14" x14ac:dyDescent="0.25">
      <c r="A15574" s="111" t="s">
        <v>1002</v>
      </c>
      <c r="B15574" s="111">
        <f>INDEX(kommuner!C:C,MATCH(_xlfn.NUMBERVALUE(A15574),kommuner!B:B,0))</f>
        <v>5043</v>
      </c>
      <c r="C15574" s="111" t="s">
        <v>127</v>
      </c>
      <c r="D15574" s="111" t="s">
        <v>127</v>
      </c>
      <c r="E15574" s="111" t="s">
        <v>123</v>
      </c>
      <c r="F15574" s="111" t="s">
        <v>185</v>
      </c>
      <c r="G15574" s="111" t="s">
        <v>180</v>
      </c>
      <c r="H15574" s="111" t="s">
        <v>185</v>
      </c>
      <c r="I15574" s="111" t="s">
        <v>180</v>
      </c>
      <c r="J15574" t="str">
        <f t="shared" si="486"/>
        <v>5043SkogOrganisk jordLauvskogHøy</v>
      </c>
      <c r="K15574" s="111">
        <v>-1.9913688882377358</v>
      </c>
      <c r="L15574" s="111">
        <v>0.92784825435236762</v>
      </c>
      <c r="M15574" s="111">
        <v>0.46510463492953991</v>
      </c>
      <c r="N15574" s="112">
        <f t="shared" si="487"/>
        <v>-0.59841599895582831</v>
      </c>
    </row>
    <row r="15575" spans="1:14" x14ac:dyDescent="0.25">
      <c r="A15575" s="111" t="s">
        <v>1002</v>
      </c>
      <c r="B15575" s="111">
        <f>INDEX(kommuner!C:C,MATCH(_xlfn.NUMBERVALUE(A15575),kommuner!B:B,0))</f>
        <v>5043</v>
      </c>
      <c r="C15575" s="111" t="s">
        <v>127</v>
      </c>
      <c r="D15575" s="111" t="s">
        <v>127</v>
      </c>
      <c r="E15575" s="111" t="s">
        <v>123</v>
      </c>
      <c r="F15575" s="111" t="s">
        <v>185</v>
      </c>
      <c r="G15575" s="111" t="s">
        <v>167</v>
      </c>
      <c r="H15575" s="111" t="s">
        <v>185</v>
      </c>
      <c r="I15575" s="111" t="s">
        <v>167</v>
      </c>
      <c r="J15575" t="str">
        <f t="shared" si="486"/>
        <v>5043SkogOrganisk jordLauvskogImpediment</v>
      </c>
      <c r="K15575" s="111">
        <v>0.35000626494250675</v>
      </c>
      <c r="L15575" s="111">
        <v>0.92784825435236762</v>
      </c>
      <c r="M15575" s="111">
        <v>0.46510463492953991</v>
      </c>
      <c r="N15575" s="112">
        <f t="shared" si="487"/>
        <v>1.7429591542244141</v>
      </c>
    </row>
    <row r="15576" spans="1:14" x14ac:dyDescent="0.25">
      <c r="A15576" s="111" t="s">
        <v>1002</v>
      </c>
      <c r="B15576" s="111">
        <f>INDEX(kommuner!C:C,MATCH(_xlfn.NUMBERVALUE(A15576),kommuner!B:B,0))</f>
        <v>5043</v>
      </c>
      <c r="C15576" s="111" t="s">
        <v>127</v>
      </c>
      <c r="D15576" s="111" t="s">
        <v>127</v>
      </c>
      <c r="E15576" s="111" t="s">
        <v>123</v>
      </c>
      <c r="F15576" s="111" t="s">
        <v>185</v>
      </c>
      <c r="G15576" s="111" t="s">
        <v>190</v>
      </c>
      <c r="H15576" s="111" t="s">
        <v>185</v>
      </c>
      <c r="I15576" s="111" t="s">
        <v>190</v>
      </c>
      <c r="J15576" t="str">
        <f t="shared" si="486"/>
        <v>5043SkogOrganisk jordLauvskogLav</v>
      </c>
      <c r="K15576" s="111">
        <v>1.1144075558526714</v>
      </c>
      <c r="L15576" s="111">
        <v>0.92784825435236762</v>
      </c>
      <c r="M15576" s="111">
        <v>0.46510463492953991</v>
      </c>
      <c r="N15576" s="112">
        <f t="shared" si="487"/>
        <v>2.5073604451345788</v>
      </c>
    </row>
    <row r="15577" spans="1:14" x14ac:dyDescent="0.25">
      <c r="A15577" s="111" t="s">
        <v>1002</v>
      </c>
      <c r="B15577" s="111">
        <f>INDEX(kommuner!C:C,MATCH(_xlfn.NUMBERVALUE(A15577),kommuner!B:B,0))</f>
        <v>5043</v>
      </c>
      <c r="C15577" s="111" t="s">
        <v>127</v>
      </c>
      <c r="D15577" s="111" t="s">
        <v>127</v>
      </c>
      <c r="E15577" s="111" t="s">
        <v>123</v>
      </c>
      <c r="F15577" s="111" t="s">
        <v>185</v>
      </c>
      <c r="G15577" s="111" t="s">
        <v>173</v>
      </c>
      <c r="H15577" s="111" t="s">
        <v>185</v>
      </c>
      <c r="I15577" s="111" t="s">
        <v>173</v>
      </c>
      <c r="J15577" t="str">
        <f t="shared" si="486"/>
        <v>5043SkogOrganisk jordLauvskogMiddels</v>
      </c>
      <c r="K15577" s="111">
        <v>-0.62664468270982987</v>
      </c>
      <c r="L15577" s="111">
        <v>0.92784825435236762</v>
      </c>
      <c r="M15577" s="111">
        <v>0.46510463492953991</v>
      </c>
      <c r="N15577" s="112">
        <f t="shared" si="487"/>
        <v>0.76630820657207765</v>
      </c>
    </row>
    <row r="15578" spans="1:14" x14ac:dyDescent="0.25">
      <c r="A15578" s="111" t="s">
        <v>1002</v>
      </c>
      <c r="B15578" s="111">
        <f>INDEX(kommuner!C:C,MATCH(_xlfn.NUMBERVALUE(A15578),kommuner!B:B,0))</f>
        <v>5043</v>
      </c>
      <c r="C15578" s="111" t="s">
        <v>127</v>
      </c>
      <c r="D15578" s="111" t="s">
        <v>127</v>
      </c>
      <c r="E15578" s="111" t="s">
        <v>123</v>
      </c>
      <c r="F15578" s="111" t="s">
        <v>185</v>
      </c>
      <c r="G15578" s="111" t="s">
        <v>186</v>
      </c>
      <c r="H15578" s="111" t="s">
        <v>185</v>
      </c>
      <c r="I15578" s="111" t="s">
        <v>186</v>
      </c>
      <c r="J15578" t="str">
        <f t="shared" si="486"/>
        <v>5043SkogOrganisk jordLauvskogSærs høy</v>
      </c>
      <c r="K15578" s="111">
        <v>-1.8997279926091779</v>
      </c>
      <c r="L15578" s="111">
        <v>0.92784825435236762</v>
      </c>
      <c r="M15578" s="111">
        <v>0.46510463492953991</v>
      </c>
      <c r="N15578" s="112">
        <f t="shared" si="487"/>
        <v>-0.50677510332727038</v>
      </c>
    </row>
    <row r="15579" spans="1:14" x14ac:dyDescent="0.25">
      <c r="A15579" s="111" t="s">
        <v>1002</v>
      </c>
      <c r="B15579" s="111">
        <f>INDEX(kommuner!C:C,MATCH(_xlfn.NUMBERVALUE(A15579),kommuner!B:B,0))</f>
        <v>5043</v>
      </c>
      <c r="C15579" s="111" t="s">
        <v>83</v>
      </c>
      <c r="D15579" s="111" t="s">
        <v>83</v>
      </c>
      <c r="E15579" s="111" t="s">
        <v>126</v>
      </c>
      <c r="F15579" s="111" t="s">
        <v>139</v>
      </c>
      <c r="G15579" s="111" t="s">
        <v>139</v>
      </c>
      <c r="H15579" s="111" t="s">
        <v>139</v>
      </c>
      <c r="I15579" s="111" t="s">
        <v>139</v>
      </c>
      <c r="J15579" t="str">
        <f t="shared" si="486"/>
        <v>5043Utbygd arealMineraljord</v>
      </c>
      <c r="K15579" s="111">
        <v>-0.30524336409547759</v>
      </c>
      <c r="L15579" s="111">
        <v>0</v>
      </c>
      <c r="M15579" s="111">
        <v>1.303047089454229E-2</v>
      </c>
      <c r="N15579" s="112">
        <f t="shared" si="487"/>
        <v>-0.2922128932009353</v>
      </c>
    </row>
    <row r="15580" spans="1:14" x14ac:dyDescent="0.25">
      <c r="A15580" s="111" t="s">
        <v>1002</v>
      </c>
      <c r="B15580" s="111">
        <f>INDEX(kommuner!C:C,MATCH(_xlfn.NUMBERVALUE(A15580),kommuner!B:B,0))</f>
        <v>5043</v>
      </c>
      <c r="C15580" s="111" t="s">
        <v>83</v>
      </c>
      <c r="D15580" s="111" t="s">
        <v>83</v>
      </c>
      <c r="E15580" s="111" t="s">
        <v>123</v>
      </c>
      <c r="F15580" s="111" t="s">
        <v>139</v>
      </c>
      <c r="G15580" s="111" t="s">
        <v>139</v>
      </c>
      <c r="H15580" s="111" t="s">
        <v>139</v>
      </c>
      <c r="I15580" s="111" t="s">
        <v>139</v>
      </c>
      <c r="J15580" t="str">
        <f t="shared" si="486"/>
        <v>5043Utbygd arealOrganisk jord</v>
      </c>
      <c r="K15580" s="111">
        <v>29.011421395201612</v>
      </c>
      <c r="L15580" s="111">
        <v>0</v>
      </c>
      <c r="M15580" s="111">
        <v>1.303047089454229E-2</v>
      </c>
      <c r="N15580" s="112">
        <f t="shared" si="487"/>
        <v>29.024451866096154</v>
      </c>
    </row>
    <row r="15581" spans="1:14" x14ac:dyDescent="0.25">
      <c r="A15581" s="111" t="s">
        <v>1002</v>
      </c>
      <c r="B15581" s="111">
        <f>INDEX(kommuner!C:C,MATCH(_xlfn.NUMBERVALUE(A15581),kommuner!B:B,0))</f>
        <v>5043</v>
      </c>
      <c r="C15581" s="111" t="s">
        <v>181</v>
      </c>
      <c r="D15581" s="111" t="s">
        <v>181</v>
      </c>
      <c r="E15581" s="111" t="s">
        <v>123</v>
      </c>
      <c r="F15581" s="111" t="s">
        <v>139</v>
      </c>
      <c r="G15581" s="111" t="s">
        <v>139</v>
      </c>
      <c r="H15581" s="111" t="s">
        <v>139</v>
      </c>
      <c r="I15581" s="111" t="s">
        <v>139</v>
      </c>
      <c r="J15581" t="str">
        <f t="shared" si="486"/>
        <v>5043Vann og myrOrganisk jord</v>
      </c>
      <c r="K15581" s="111">
        <v>-0.29766799726667431</v>
      </c>
      <c r="L15581" s="111">
        <v>0</v>
      </c>
      <c r="M15581" s="111">
        <v>0</v>
      </c>
      <c r="N15581" s="112">
        <f t="shared" si="487"/>
        <v>-0.29766799726667431</v>
      </c>
    </row>
    <row r="15582" spans="1:14" x14ac:dyDescent="0.25">
      <c r="A15582" s="111" t="s">
        <v>1003</v>
      </c>
      <c r="B15582" s="111">
        <f>INDEX(kommuner!C:C,MATCH(_xlfn.NUMBERVALUE(A15582),kommuner!B:B,0))</f>
        <v>5044</v>
      </c>
      <c r="C15582" s="111" t="s">
        <v>82</v>
      </c>
      <c r="D15582" s="111" t="s">
        <v>82</v>
      </c>
      <c r="E15582" s="111" t="s">
        <v>126</v>
      </c>
      <c r="F15582" s="111" t="s">
        <v>139</v>
      </c>
      <c r="G15582" s="111" t="s">
        <v>139</v>
      </c>
      <c r="H15582" s="111" t="s">
        <v>139</v>
      </c>
      <c r="I15582" s="111" t="s">
        <v>139</v>
      </c>
      <c r="J15582" t="str">
        <f t="shared" si="486"/>
        <v>5044Annen utmarkMineraljord</v>
      </c>
      <c r="K15582" s="111">
        <v>-7.1122377479755403E-2</v>
      </c>
      <c r="L15582" s="111">
        <v>0</v>
      </c>
      <c r="M15582" s="111">
        <v>0</v>
      </c>
      <c r="N15582" s="112">
        <f t="shared" si="487"/>
        <v>-7.1122377479755403E-2</v>
      </c>
    </row>
    <row r="15583" spans="1:14" x14ac:dyDescent="0.25">
      <c r="A15583" s="111" t="s">
        <v>1003</v>
      </c>
      <c r="B15583" s="111">
        <f>INDEX(kommuner!C:C,MATCH(_xlfn.NUMBERVALUE(A15583),kommuner!B:B,0))</f>
        <v>5044</v>
      </c>
      <c r="C15583" s="111" t="s">
        <v>121</v>
      </c>
      <c r="D15583" s="111" t="s">
        <v>121</v>
      </c>
      <c r="E15583" s="111" t="s">
        <v>126</v>
      </c>
      <c r="F15583" s="111" t="s">
        <v>139</v>
      </c>
      <c r="G15583" s="111" t="s">
        <v>139</v>
      </c>
      <c r="H15583" s="111" t="s">
        <v>139</v>
      </c>
      <c r="I15583" s="111" t="s">
        <v>139</v>
      </c>
      <c r="J15583" t="str">
        <f t="shared" si="486"/>
        <v>5044BeiteMineraljord</v>
      </c>
      <c r="K15583" s="111">
        <v>-0.96338340838695502</v>
      </c>
      <c r="L15583" s="111">
        <v>0</v>
      </c>
      <c r="M15583" s="111">
        <v>1.2448711246839999E-7</v>
      </c>
      <c r="N15583" s="112">
        <f t="shared" si="487"/>
        <v>-0.96338328389984251</v>
      </c>
    </row>
    <row r="15584" spans="1:14" x14ac:dyDescent="0.25">
      <c r="A15584" s="111" t="s">
        <v>1003</v>
      </c>
      <c r="B15584" s="111">
        <f>INDEX(kommuner!C:C,MATCH(_xlfn.NUMBERVALUE(A15584),kommuner!B:B,0))</f>
        <v>5044</v>
      </c>
      <c r="C15584" s="111" t="s">
        <v>121</v>
      </c>
      <c r="D15584" s="111" t="s">
        <v>121</v>
      </c>
      <c r="E15584" s="111" t="s">
        <v>123</v>
      </c>
      <c r="F15584" s="111" t="s">
        <v>139</v>
      </c>
      <c r="G15584" s="111" t="s">
        <v>139</v>
      </c>
      <c r="H15584" s="111" t="s">
        <v>139</v>
      </c>
      <c r="I15584" s="111" t="s">
        <v>139</v>
      </c>
      <c r="J15584" t="str">
        <f t="shared" si="486"/>
        <v>5044BeiteOrganisk jord</v>
      </c>
      <c r="K15584" s="111">
        <v>12.077525935985037</v>
      </c>
      <c r="L15584" s="111">
        <v>1.6412500000000001</v>
      </c>
      <c r="M15584" s="111">
        <v>0</v>
      </c>
      <c r="N15584" s="112">
        <f t="shared" si="487"/>
        <v>13.718775935985036</v>
      </c>
    </row>
    <row r="15585" spans="1:14" x14ac:dyDescent="0.25">
      <c r="A15585" s="111" t="s">
        <v>1003</v>
      </c>
      <c r="B15585" s="111">
        <f>INDEX(kommuner!C:C,MATCH(_xlfn.NUMBERVALUE(A15585),kommuner!B:B,0))</f>
        <v>5044</v>
      </c>
      <c r="C15585" s="111" t="s">
        <v>84</v>
      </c>
      <c r="D15585" s="111" t="s">
        <v>84</v>
      </c>
      <c r="E15585" s="111" t="s">
        <v>126</v>
      </c>
      <c r="F15585" s="111" t="s">
        <v>139</v>
      </c>
      <c r="G15585" s="111" t="s">
        <v>139</v>
      </c>
      <c r="H15585" s="111" t="s">
        <v>139</v>
      </c>
      <c r="I15585" s="111" t="s">
        <v>139</v>
      </c>
      <c r="J15585" t="str">
        <f t="shared" si="486"/>
        <v>5044Dyrket markMineraljord</v>
      </c>
      <c r="K15585" s="111">
        <v>-0.13761115197201224</v>
      </c>
      <c r="L15585" s="111">
        <v>0</v>
      </c>
      <c r="M15585" s="111">
        <v>0</v>
      </c>
      <c r="N15585" s="112">
        <f t="shared" si="487"/>
        <v>-0.13761115197201224</v>
      </c>
    </row>
    <row r="15586" spans="1:14" x14ac:dyDescent="0.25">
      <c r="A15586" s="111" t="s">
        <v>1003</v>
      </c>
      <c r="B15586" s="111">
        <f>INDEX(kommuner!C:C,MATCH(_xlfn.NUMBERVALUE(A15586),kommuner!B:B,0))</f>
        <v>5044</v>
      </c>
      <c r="C15586" s="111" t="s">
        <v>84</v>
      </c>
      <c r="D15586" s="111" t="s">
        <v>84</v>
      </c>
      <c r="E15586" s="111" t="s">
        <v>123</v>
      </c>
      <c r="F15586" s="111" t="s">
        <v>139</v>
      </c>
      <c r="G15586" s="111" t="s">
        <v>139</v>
      </c>
      <c r="H15586" s="111" t="s">
        <v>139</v>
      </c>
      <c r="I15586" s="111" t="s">
        <v>139</v>
      </c>
      <c r="J15586" t="str">
        <f t="shared" si="486"/>
        <v>5044Dyrket markOrganisk jord</v>
      </c>
      <c r="K15586" s="111">
        <v>28.726149366675592</v>
      </c>
      <c r="L15586" s="111">
        <v>1.45625</v>
      </c>
      <c r="M15586" s="111">
        <v>0</v>
      </c>
      <c r="N15586" s="112">
        <f t="shared" si="487"/>
        <v>30.182399366675593</v>
      </c>
    </row>
    <row r="15587" spans="1:14" x14ac:dyDescent="0.25">
      <c r="A15587" s="111" t="s">
        <v>1003</v>
      </c>
      <c r="B15587" s="111">
        <f>INDEX(kommuner!C:C,MATCH(_xlfn.NUMBERVALUE(A15587),kommuner!B:B,0))</f>
        <v>5044</v>
      </c>
      <c r="C15587" s="111" t="s">
        <v>127</v>
      </c>
      <c r="D15587" s="111" t="s">
        <v>127</v>
      </c>
      <c r="E15587" s="111" t="s">
        <v>126</v>
      </c>
      <c r="F15587" s="111" t="s">
        <v>172</v>
      </c>
      <c r="G15587" s="111" t="s">
        <v>180</v>
      </c>
      <c r="H15587" s="111" t="s">
        <v>172</v>
      </c>
      <c r="I15587" s="111" t="s">
        <v>180</v>
      </c>
      <c r="J15587" t="str">
        <f t="shared" si="486"/>
        <v>5044SkogMineraljordBarskogHøy</v>
      </c>
      <c r="K15587" s="111">
        <v>-6.422849649670499</v>
      </c>
      <c r="L15587" s="111">
        <v>0.85306406685236758</v>
      </c>
      <c r="M15587" s="111">
        <v>6.4056614999681585E-2</v>
      </c>
      <c r="N15587" s="112">
        <f t="shared" si="487"/>
        <v>-5.5057289678184498</v>
      </c>
    </row>
    <row r="15588" spans="1:14" x14ac:dyDescent="0.25">
      <c r="A15588" s="111" t="s">
        <v>1003</v>
      </c>
      <c r="B15588" s="111">
        <f>INDEX(kommuner!C:C,MATCH(_xlfn.NUMBERVALUE(A15588),kommuner!B:B,0))</f>
        <v>5044</v>
      </c>
      <c r="C15588" s="111" t="s">
        <v>127</v>
      </c>
      <c r="D15588" s="111" t="s">
        <v>127</v>
      </c>
      <c r="E15588" s="111" t="s">
        <v>126</v>
      </c>
      <c r="F15588" s="111" t="s">
        <v>172</v>
      </c>
      <c r="G15588" s="111" t="s">
        <v>167</v>
      </c>
      <c r="H15588" s="111" t="s">
        <v>172</v>
      </c>
      <c r="I15588" s="111" t="s">
        <v>167</v>
      </c>
      <c r="J15588" t="str">
        <f t="shared" si="486"/>
        <v>5044SkogMineraljordBarskogImpediment</v>
      </c>
      <c r="K15588" s="111">
        <v>-0.94873102042732593</v>
      </c>
      <c r="L15588" s="111">
        <v>0.85306406685236758</v>
      </c>
      <c r="M15588" s="111">
        <v>6.3979989500968365E-2</v>
      </c>
      <c r="N15588" s="112">
        <f t="shared" si="487"/>
        <v>-3.1686964073989993E-2</v>
      </c>
    </row>
    <row r="15589" spans="1:14" x14ac:dyDescent="0.25">
      <c r="A15589" s="111" t="s">
        <v>1003</v>
      </c>
      <c r="B15589" s="111">
        <f>INDEX(kommuner!C:C,MATCH(_xlfn.NUMBERVALUE(A15589),kommuner!B:B,0))</f>
        <v>5044</v>
      </c>
      <c r="C15589" s="111" t="s">
        <v>127</v>
      </c>
      <c r="D15589" s="111" t="s">
        <v>127</v>
      </c>
      <c r="E15589" s="111" t="s">
        <v>126</v>
      </c>
      <c r="F15589" s="111" t="s">
        <v>172</v>
      </c>
      <c r="G15589" s="111" t="s">
        <v>190</v>
      </c>
      <c r="H15589" s="111" t="s">
        <v>172</v>
      </c>
      <c r="I15589" s="111" t="s">
        <v>190</v>
      </c>
      <c r="J15589" t="str">
        <f t="shared" si="486"/>
        <v>5044SkogMineraljordBarskogLav</v>
      </c>
      <c r="K15589" s="111">
        <v>-0.862084627791601</v>
      </c>
      <c r="L15589" s="111">
        <v>0.85306406685236758</v>
      </c>
      <c r="M15589" s="111">
        <v>6.3979989500968365E-2</v>
      </c>
      <c r="N15589" s="112">
        <f t="shared" si="487"/>
        <v>5.4959428561734941E-2</v>
      </c>
    </row>
    <row r="15590" spans="1:14" x14ac:dyDescent="0.25">
      <c r="A15590" s="111" t="s">
        <v>1003</v>
      </c>
      <c r="B15590" s="111">
        <f>INDEX(kommuner!C:C,MATCH(_xlfn.NUMBERVALUE(A15590),kommuner!B:B,0))</f>
        <v>5044</v>
      </c>
      <c r="C15590" s="111" t="s">
        <v>127</v>
      </c>
      <c r="D15590" s="111" t="s">
        <v>127</v>
      </c>
      <c r="E15590" s="111" t="s">
        <v>126</v>
      </c>
      <c r="F15590" s="111" t="s">
        <v>172</v>
      </c>
      <c r="G15590" s="111" t="s">
        <v>173</v>
      </c>
      <c r="H15590" s="111" t="s">
        <v>172</v>
      </c>
      <c r="I15590" s="111" t="s">
        <v>173</v>
      </c>
      <c r="J15590" t="str">
        <f t="shared" si="486"/>
        <v>5044SkogMineraljordBarskogMiddels</v>
      </c>
      <c r="K15590" s="111">
        <v>-3.6406993276041288</v>
      </c>
      <c r="L15590" s="111">
        <v>0.85306406685236758</v>
      </c>
      <c r="M15590" s="111">
        <v>6.4056614999681585E-2</v>
      </c>
      <c r="N15590" s="112">
        <f t="shared" si="487"/>
        <v>-2.7235786457520796</v>
      </c>
    </row>
    <row r="15591" spans="1:14" x14ac:dyDescent="0.25">
      <c r="A15591" s="111" t="s">
        <v>1003</v>
      </c>
      <c r="B15591" s="111">
        <f>INDEX(kommuner!C:C,MATCH(_xlfn.NUMBERVALUE(A15591),kommuner!B:B,0))</f>
        <v>5044</v>
      </c>
      <c r="C15591" s="111" t="s">
        <v>127</v>
      </c>
      <c r="D15591" s="111" t="s">
        <v>127</v>
      </c>
      <c r="E15591" s="111" t="s">
        <v>126</v>
      </c>
      <c r="F15591" s="111" t="s">
        <v>172</v>
      </c>
      <c r="G15591" s="111" t="s">
        <v>186</v>
      </c>
      <c r="H15591" s="111" t="s">
        <v>172</v>
      </c>
      <c r="I15591" s="111" t="s">
        <v>186</v>
      </c>
      <c r="J15591" t="str">
        <f t="shared" si="486"/>
        <v>5044SkogMineraljordBarskogSærs høy</v>
      </c>
      <c r="K15591" s="111">
        <v>0.12072674540874306</v>
      </c>
      <c r="L15591" s="111">
        <v>0.85306406685236758</v>
      </c>
      <c r="M15591" s="111">
        <v>6.4056614999681585E-2</v>
      </c>
      <c r="N15591" s="112">
        <f t="shared" si="487"/>
        <v>1.0378474272607923</v>
      </c>
    </row>
    <row r="15592" spans="1:14" x14ac:dyDescent="0.25">
      <c r="A15592" s="111" t="s">
        <v>1003</v>
      </c>
      <c r="B15592" s="111">
        <f>INDEX(kommuner!C:C,MATCH(_xlfn.NUMBERVALUE(A15592),kommuner!B:B,0))</f>
        <v>5044</v>
      </c>
      <c r="C15592" s="111" t="s">
        <v>127</v>
      </c>
      <c r="D15592" s="111" t="s">
        <v>127</v>
      </c>
      <c r="E15592" s="111" t="s">
        <v>126</v>
      </c>
      <c r="F15592" s="111" t="s">
        <v>179</v>
      </c>
      <c r="G15592" s="111" t="s">
        <v>180</v>
      </c>
      <c r="H15592" s="111" t="s">
        <v>179</v>
      </c>
      <c r="I15592" s="111" t="s">
        <v>180</v>
      </c>
      <c r="J15592" t="str">
        <f t="shared" si="486"/>
        <v>5044SkogMineraljordBlandingsskogHøy</v>
      </c>
      <c r="K15592" s="111">
        <v>-7.1939050909469406</v>
      </c>
      <c r="L15592" s="111">
        <v>0.85306406685236758</v>
      </c>
      <c r="M15592" s="111">
        <v>6.3979989500968365E-2</v>
      </c>
      <c r="N15592" s="112">
        <f t="shared" si="487"/>
        <v>-6.2768610345936047</v>
      </c>
    </row>
    <row r="15593" spans="1:14" x14ac:dyDescent="0.25">
      <c r="A15593" s="111" t="s">
        <v>1003</v>
      </c>
      <c r="B15593" s="111">
        <f>INDEX(kommuner!C:C,MATCH(_xlfn.NUMBERVALUE(A15593),kommuner!B:B,0))</f>
        <v>5044</v>
      </c>
      <c r="C15593" s="111" t="s">
        <v>127</v>
      </c>
      <c r="D15593" s="111" t="s">
        <v>127</v>
      </c>
      <c r="E15593" s="111" t="s">
        <v>126</v>
      </c>
      <c r="F15593" s="111" t="s">
        <v>179</v>
      </c>
      <c r="G15593" s="111" t="s">
        <v>167</v>
      </c>
      <c r="H15593" s="111" t="s">
        <v>179</v>
      </c>
      <c r="I15593" s="111" t="s">
        <v>167</v>
      </c>
      <c r="J15593" t="str">
        <f t="shared" si="486"/>
        <v>5044SkogMineraljordBlandingsskogImpediment</v>
      </c>
      <c r="K15593" s="111">
        <v>-1.0519587113170448</v>
      </c>
      <c r="L15593" s="111">
        <v>0.85306406685236758</v>
      </c>
      <c r="M15593" s="111">
        <v>6.3979989500968365E-2</v>
      </c>
      <c r="N15593" s="112">
        <f t="shared" si="487"/>
        <v>-0.13491465496370883</v>
      </c>
    </row>
    <row r="15594" spans="1:14" x14ac:dyDescent="0.25">
      <c r="A15594" s="111" t="s">
        <v>1003</v>
      </c>
      <c r="B15594" s="111">
        <f>INDEX(kommuner!C:C,MATCH(_xlfn.NUMBERVALUE(A15594),kommuner!B:B,0))</f>
        <v>5044</v>
      </c>
      <c r="C15594" s="111" t="s">
        <v>127</v>
      </c>
      <c r="D15594" s="111" t="s">
        <v>127</v>
      </c>
      <c r="E15594" s="111" t="s">
        <v>126</v>
      </c>
      <c r="F15594" s="111" t="s">
        <v>179</v>
      </c>
      <c r="G15594" s="111" t="s">
        <v>190</v>
      </c>
      <c r="H15594" s="111" t="s">
        <v>179</v>
      </c>
      <c r="I15594" s="111" t="s">
        <v>190</v>
      </c>
      <c r="J15594" t="str">
        <f t="shared" si="486"/>
        <v>5044SkogMineraljordBlandingsskogLav</v>
      </c>
      <c r="K15594" s="111">
        <v>-1.7812179955424279</v>
      </c>
      <c r="L15594" s="111">
        <v>0.85306406685236758</v>
      </c>
      <c r="M15594" s="111">
        <v>6.3979989500968365E-2</v>
      </c>
      <c r="N15594" s="112">
        <f t="shared" si="487"/>
        <v>-0.86417393918909191</v>
      </c>
    </row>
    <row r="15595" spans="1:14" x14ac:dyDescent="0.25">
      <c r="A15595" s="111" t="s">
        <v>1003</v>
      </c>
      <c r="B15595" s="111">
        <f>INDEX(kommuner!C:C,MATCH(_xlfn.NUMBERVALUE(A15595),kommuner!B:B,0))</f>
        <v>5044</v>
      </c>
      <c r="C15595" s="111" t="s">
        <v>127</v>
      </c>
      <c r="D15595" s="111" t="s">
        <v>127</v>
      </c>
      <c r="E15595" s="111" t="s">
        <v>126</v>
      </c>
      <c r="F15595" s="111" t="s">
        <v>179</v>
      </c>
      <c r="G15595" s="111" t="s">
        <v>173</v>
      </c>
      <c r="H15595" s="111" t="s">
        <v>179</v>
      </c>
      <c r="I15595" s="111" t="s">
        <v>173</v>
      </c>
      <c r="J15595" t="str">
        <f t="shared" si="486"/>
        <v>5044SkogMineraljordBlandingsskogMiddels</v>
      </c>
      <c r="K15595" s="111">
        <v>-3.4741824145851954</v>
      </c>
      <c r="L15595" s="111">
        <v>0.85306406685236758</v>
      </c>
      <c r="M15595" s="111">
        <v>6.3979989500968365E-2</v>
      </c>
      <c r="N15595" s="112">
        <f t="shared" si="487"/>
        <v>-2.5571383582318594</v>
      </c>
    </row>
    <row r="15596" spans="1:14" x14ac:dyDescent="0.25">
      <c r="A15596" s="111" t="s">
        <v>1003</v>
      </c>
      <c r="B15596" s="111">
        <f>INDEX(kommuner!C:C,MATCH(_xlfn.NUMBERVALUE(A15596),kommuner!B:B,0))</f>
        <v>5044</v>
      </c>
      <c r="C15596" s="111" t="s">
        <v>127</v>
      </c>
      <c r="D15596" s="111" t="s">
        <v>127</v>
      </c>
      <c r="E15596" s="111" t="s">
        <v>126</v>
      </c>
      <c r="F15596" s="111" t="s">
        <v>179</v>
      </c>
      <c r="G15596" s="111" t="s">
        <v>186</v>
      </c>
      <c r="H15596" s="111" t="s">
        <v>179</v>
      </c>
      <c r="I15596" s="111" t="s">
        <v>186</v>
      </c>
      <c r="J15596" t="str">
        <f t="shared" si="486"/>
        <v>5044SkogMineraljordBlandingsskogSærs høy</v>
      </c>
      <c r="K15596" s="111">
        <v>-2.9395925245326562</v>
      </c>
      <c r="L15596" s="111">
        <v>0.85306406685236758</v>
      </c>
      <c r="M15596" s="111">
        <v>6.3979989500968365E-2</v>
      </c>
      <c r="N15596" s="112">
        <f t="shared" si="487"/>
        <v>-2.0225484681793202</v>
      </c>
    </row>
    <row r="15597" spans="1:14" x14ac:dyDescent="0.25">
      <c r="A15597" s="111" t="s">
        <v>1003</v>
      </c>
      <c r="B15597" s="111">
        <f>INDEX(kommuner!C:C,MATCH(_xlfn.NUMBERVALUE(A15597),kommuner!B:B,0))</f>
        <v>5044</v>
      </c>
      <c r="C15597" s="111" t="s">
        <v>127</v>
      </c>
      <c r="D15597" s="111" t="s">
        <v>127</v>
      </c>
      <c r="E15597" s="111" t="s">
        <v>126</v>
      </c>
      <c r="F15597" s="111" t="s">
        <v>185</v>
      </c>
      <c r="G15597" s="111" t="s">
        <v>180</v>
      </c>
      <c r="H15597" s="111" t="s">
        <v>185</v>
      </c>
      <c r="I15597" s="111" t="s">
        <v>180</v>
      </c>
      <c r="J15597" t="str">
        <f t="shared" si="486"/>
        <v>5044SkogMineraljordLauvskogHøy</v>
      </c>
      <c r="K15597" s="111">
        <v>-3.9961118073383664</v>
      </c>
      <c r="L15597" s="111">
        <v>0.85306406685236758</v>
      </c>
      <c r="M15597" s="111">
        <v>6.3979989500968365E-2</v>
      </c>
      <c r="N15597" s="112">
        <f t="shared" si="487"/>
        <v>-3.0790677509850304</v>
      </c>
    </row>
    <row r="15598" spans="1:14" x14ac:dyDescent="0.25">
      <c r="A15598" s="111" t="s">
        <v>1003</v>
      </c>
      <c r="B15598" s="111">
        <f>INDEX(kommuner!C:C,MATCH(_xlfn.NUMBERVALUE(A15598),kommuner!B:B,0))</f>
        <v>5044</v>
      </c>
      <c r="C15598" s="111" t="s">
        <v>127</v>
      </c>
      <c r="D15598" s="111" t="s">
        <v>127</v>
      </c>
      <c r="E15598" s="111" t="s">
        <v>126</v>
      </c>
      <c r="F15598" s="111" t="s">
        <v>185</v>
      </c>
      <c r="G15598" s="111" t="s">
        <v>167</v>
      </c>
      <c r="H15598" s="111" t="s">
        <v>185</v>
      </c>
      <c r="I15598" s="111" t="s">
        <v>167</v>
      </c>
      <c r="J15598" t="str">
        <f t="shared" si="486"/>
        <v>5044SkogMineraljordLauvskogImpediment</v>
      </c>
      <c r="K15598" s="111">
        <v>-1.0417316356348201</v>
      </c>
      <c r="L15598" s="111">
        <v>0.85306406685236758</v>
      </c>
      <c r="M15598" s="111">
        <v>6.3979989500968365E-2</v>
      </c>
      <c r="N15598" s="112">
        <f t="shared" si="487"/>
        <v>-0.12468757928148413</v>
      </c>
    </row>
    <row r="15599" spans="1:14" x14ac:dyDescent="0.25">
      <c r="A15599" s="111" t="s">
        <v>1003</v>
      </c>
      <c r="B15599" s="111">
        <f>INDEX(kommuner!C:C,MATCH(_xlfn.NUMBERVALUE(A15599),kommuner!B:B,0))</f>
        <v>5044</v>
      </c>
      <c r="C15599" s="111" t="s">
        <v>127</v>
      </c>
      <c r="D15599" s="111" t="s">
        <v>127</v>
      </c>
      <c r="E15599" s="111" t="s">
        <v>126</v>
      </c>
      <c r="F15599" s="111" t="s">
        <v>185</v>
      </c>
      <c r="G15599" s="111" t="s">
        <v>190</v>
      </c>
      <c r="H15599" s="111" t="s">
        <v>185</v>
      </c>
      <c r="I15599" s="111" t="s">
        <v>190</v>
      </c>
      <c r="J15599" t="str">
        <f t="shared" si="486"/>
        <v>5044SkogMineraljordLauvskogLav</v>
      </c>
      <c r="K15599" s="111">
        <v>-8.9748170935426599E-2</v>
      </c>
      <c r="L15599" s="111">
        <v>0.85306406685236758</v>
      </c>
      <c r="M15599" s="111">
        <v>6.3979989500968365E-2</v>
      </c>
      <c r="N15599" s="112">
        <f t="shared" si="487"/>
        <v>0.82729588541790933</v>
      </c>
    </row>
    <row r="15600" spans="1:14" x14ac:dyDescent="0.25">
      <c r="A15600" s="111" t="s">
        <v>1003</v>
      </c>
      <c r="B15600" s="111">
        <f>INDEX(kommuner!C:C,MATCH(_xlfn.NUMBERVALUE(A15600),kommuner!B:B,0))</f>
        <v>5044</v>
      </c>
      <c r="C15600" s="111" t="s">
        <v>127</v>
      </c>
      <c r="D15600" s="111" t="s">
        <v>127</v>
      </c>
      <c r="E15600" s="111" t="s">
        <v>126</v>
      </c>
      <c r="F15600" s="111" t="s">
        <v>185</v>
      </c>
      <c r="G15600" s="111" t="s">
        <v>173</v>
      </c>
      <c r="H15600" s="111" t="s">
        <v>185</v>
      </c>
      <c r="I15600" s="111" t="s">
        <v>173</v>
      </c>
      <c r="J15600" t="str">
        <f t="shared" si="486"/>
        <v>5044SkogMineraljordLauvskogMiddels</v>
      </c>
      <c r="K15600" s="111">
        <v>-2.4407766010203638</v>
      </c>
      <c r="L15600" s="111">
        <v>0.85306406685236758</v>
      </c>
      <c r="M15600" s="111">
        <v>6.3979989500968365E-2</v>
      </c>
      <c r="N15600" s="112">
        <f t="shared" si="487"/>
        <v>-1.523732544667028</v>
      </c>
    </row>
    <row r="15601" spans="1:14" x14ac:dyDescent="0.25">
      <c r="A15601" s="111" t="s">
        <v>1003</v>
      </c>
      <c r="B15601" s="111">
        <f>INDEX(kommuner!C:C,MATCH(_xlfn.NUMBERVALUE(A15601),kommuner!B:B,0))</f>
        <v>5044</v>
      </c>
      <c r="C15601" s="111" t="s">
        <v>127</v>
      </c>
      <c r="D15601" s="111" t="s">
        <v>127</v>
      </c>
      <c r="E15601" s="111" t="s">
        <v>126</v>
      </c>
      <c r="F15601" s="111" t="s">
        <v>185</v>
      </c>
      <c r="G15601" s="111" t="s">
        <v>186</v>
      </c>
      <c r="H15601" s="111" t="s">
        <v>185</v>
      </c>
      <c r="I15601" s="111" t="s">
        <v>186</v>
      </c>
      <c r="J15601" t="str">
        <f t="shared" si="486"/>
        <v>5044SkogMineraljordLauvskogSærs høy</v>
      </c>
      <c r="K15601" s="111">
        <v>-3.6560473259425113</v>
      </c>
      <c r="L15601" s="111">
        <v>0.85306406685236758</v>
      </c>
      <c r="M15601" s="111">
        <v>6.3979989500968365E-2</v>
      </c>
      <c r="N15601" s="112">
        <f t="shared" si="487"/>
        <v>-2.7390032695891753</v>
      </c>
    </row>
    <row r="15602" spans="1:14" x14ac:dyDescent="0.25">
      <c r="A15602" s="111" t="s">
        <v>1003</v>
      </c>
      <c r="B15602" s="111">
        <f>INDEX(kommuner!C:C,MATCH(_xlfn.NUMBERVALUE(A15602),kommuner!B:B,0))</f>
        <v>5044</v>
      </c>
      <c r="C15602" s="111" t="s">
        <v>127</v>
      </c>
      <c r="D15602" s="111" t="s">
        <v>127</v>
      </c>
      <c r="E15602" s="111" t="s">
        <v>123</v>
      </c>
      <c r="F15602" s="111" t="s">
        <v>172</v>
      </c>
      <c r="G15602" s="111" t="s">
        <v>180</v>
      </c>
      <c r="H15602" s="111" t="s">
        <v>172</v>
      </c>
      <c r="I15602" s="111" t="s">
        <v>180</v>
      </c>
      <c r="J15602" t="str">
        <f t="shared" si="486"/>
        <v>5044SkogOrganisk jordBarskogHøy</v>
      </c>
      <c r="K15602" s="111">
        <v>-2.5184559031994138</v>
      </c>
      <c r="L15602" s="111">
        <v>0.92784825435236762</v>
      </c>
      <c r="M15602" s="111">
        <v>0.46518126042825314</v>
      </c>
      <c r="N15602" s="112">
        <f t="shared" si="487"/>
        <v>-1.1254263884187932</v>
      </c>
    </row>
    <row r="15603" spans="1:14" x14ac:dyDescent="0.25">
      <c r="A15603" s="111" t="s">
        <v>1003</v>
      </c>
      <c r="B15603" s="111">
        <f>INDEX(kommuner!C:C,MATCH(_xlfn.NUMBERVALUE(A15603),kommuner!B:B,0))</f>
        <v>5044</v>
      </c>
      <c r="C15603" s="111" t="s">
        <v>127</v>
      </c>
      <c r="D15603" s="111" t="s">
        <v>127</v>
      </c>
      <c r="E15603" s="111" t="s">
        <v>123</v>
      </c>
      <c r="F15603" s="111" t="s">
        <v>172</v>
      </c>
      <c r="G15603" s="111" t="s">
        <v>167</v>
      </c>
      <c r="H15603" s="111" t="s">
        <v>172</v>
      </c>
      <c r="I15603" s="111" t="s">
        <v>167</v>
      </c>
      <c r="J15603" t="str">
        <f t="shared" si="486"/>
        <v>5044SkogOrganisk jordBarskogImpediment</v>
      </c>
      <c r="K15603" s="111">
        <v>-0.17137422385314094</v>
      </c>
      <c r="L15603" s="111">
        <v>0.92784825435236762</v>
      </c>
      <c r="M15603" s="111">
        <v>0.46510463492953991</v>
      </c>
      <c r="N15603" s="112">
        <f t="shared" si="487"/>
        <v>1.2215786654287666</v>
      </c>
    </row>
    <row r="15604" spans="1:14" x14ac:dyDescent="0.25">
      <c r="A15604" s="111" t="s">
        <v>1003</v>
      </c>
      <c r="B15604" s="111">
        <f>INDEX(kommuner!C:C,MATCH(_xlfn.NUMBERVALUE(A15604),kommuner!B:B,0))</f>
        <v>5044</v>
      </c>
      <c r="C15604" s="111" t="s">
        <v>127</v>
      </c>
      <c r="D15604" s="111" t="s">
        <v>127</v>
      </c>
      <c r="E15604" s="111" t="s">
        <v>123</v>
      </c>
      <c r="F15604" s="111" t="s">
        <v>172</v>
      </c>
      <c r="G15604" s="111" t="s">
        <v>190</v>
      </c>
      <c r="H15604" s="111" t="s">
        <v>172</v>
      </c>
      <c r="I15604" s="111" t="s">
        <v>190</v>
      </c>
      <c r="J15604" t="str">
        <f t="shared" si="486"/>
        <v>5044SkogOrganisk jordBarskogLav</v>
      </c>
      <c r="K15604" s="111">
        <v>-0.50666953101693391</v>
      </c>
      <c r="L15604" s="111">
        <v>0.92784825435236762</v>
      </c>
      <c r="M15604" s="111">
        <v>0.46510463492953991</v>
      </c>
      <c r="N15604" s="112">
        <f t="shared" si="487"/>
        <v>0.88628335826497362</v>
      </c>
    </row>
    <row r="15605" spans="1:14" x14ac:dyDescent="0.25">
      <c r="A15605" s="111" t="s">
        <v>1003</v>
      </c>
      <c r="B15605" s="111">
        <f>INDEX(kommuner!C:C,MATCH(_xlfn.NUMBERVALUE(A15605),kommuner!B:B,0))</f>
        <v>5044</v>
      </c>
      <c r="C15605" s="111" t="s">
        <v>127</v>
      </c>
      <c r="D15605" s="111" t="s">
        <v>127</v>
      </c>
      <c r="E15605" s="111" t="s">
        <v>123</v>
      </c>
      <c r="F15605" s="111" t="s">
        <v>172</v>
      </c>
      <c r="G15605" s="111" t="s">
        <v>173</v>
      </c>
      <c r="H15605" s="111" t="s">
        <v>172</v>
      </c>
      <c r="I15605" s="111" t="s">
        <v>173</v>
      </c>
      <c r="J15605" t="str">
        <f t="shared" si="486"/>
        <v>5044SkogOrganisk jordBarskogMiddels</v>
      </c>
      <c r="K15605" s="111">
        <v>-1.5571490961494638</v>
      </c>
      <c r="L15605" s="111">
        <v>0.92784825435236762</v>
      </c>
      <c r="M15605" s="111">
        <v>0.46518126042825314</v>
      </c>
      <c r="N15605" s="112">
        <f t="shared" si="487"/>
        <v>-0.16411958136884308</v>
      </c>
    </row>
    <row r="15606" spans="1:14" x14ac:dyDescent="0.25">
      <c r="A15606" s="111" t="s">
        <v>1003</v>
      </c>
      <c r="B15606" s="111">
        <f>INDEX(kommuner!C:C,MATCH(_xlfn.NUMBERVALUE(A15606),kommuner!B:B,0))</f>
        <v>5044</v>
      </c>
      <c r="C15606" s="111" t="s">
        <v>127</v>
      </c>
      <c r="D15606" s="111" t="s">
        <v>127</v>
      </c>
      <c r="E15606" s="111" t="s">
        <v>123</v>
      </c>
      <c r="F15606" s="111" t="s">
        <v>172</v>
      </c>
      <c r="G15606" s="111" t="s">
        <v>186</v>
      </c>
      <c r="H15606" s="111" t="s">
        <v>172</v>
      </c>
      <c r="I15606" s="111" t="s">
        <v>186</v>
      </c>
      <c r="J15606" t="str">
        <f t="shared" si="486"/>
        <v>5044SkogOrganisk jordBarskogSærs høy</v>
      </c>
      <c r="K15606" s="111">
        <v>2.5548655235722699</v>
      </c>
      <c r="L15606" s="111">
        <v>0.92784825435236762</v>
      </c>
      <c r="M15606" s="111">
        <v>0.46518126042825314</v>
      </c>
      <c r="N15606" s="112">
        <f t="shared" si="487"/>
        <v>3.9478950383528906</v>
      </c>
    </row>
    <row r="15607" spans="1:14" x14ac:dyDescent="0.25">
      <c r="A15607" s="111" t="s">
        <v>1003</v>
      </c>
      <c r="B15607" s="111">
        <f>INDEX(kommuner!C:C,MATCH(_xlfn.NUMBERVALUE(A15607),kommuner!B:B,0))</f>
        <v>5044</v>
      </c>
      <c r="C15607" s="111" t="s">
        <v>127</v>
      </c>
      <c r="D15607" s="111" t="s">
        <v>127</v>
      </c>
      <c r="E15607" s="111" t="s">
        <v>123</v>
      </c>
      <c r="F15607" s="111" t="s">
        <v>179</v>
      </c>
      <c r="G15607" s="111" t="s">
        <v>180</v>
      </c>
      <c r="H15607" s="111" t="s">
        <v>179</v>
      </c>
      <c r="I15607" s="111" t="s">
        <v>180</v>
      </c>
      <c r="J15607" t="str">
        <f t="shared" si="486"/>
        <v>5044SkogOrganisk jordBlandingsskogHøy</v>
      </c>
      <c r="K15607" s="111">
        <v>-5.5554344456832343</v>
      </c>
      <c r="L15607" s="111">
        <v>0.92784825435236762</v>
      </c>
      <c r="M15607" s="111">
        <v>0.46510463492953991</v>
      </c>
      <c r="N15607" s="112">
        <f t="shared" si="487"/>
        <v>-4.1624815564013264</v>
      </c>
    </row>
    <row r="15608" spans="1:14" x14ac:dyDescent="0.25">
      <c r="A15608" s="111" t="s">
        <v>1003</v>
      </c>
      <c r="B15608" s="111">
        <f>INDEX(kommuner!C:C,MATCH(_xlfn.NUMBERVALUE(A15608),kommuner!B:B,0))</f>
        <v>5044</v>
      </c>
      <c r="C15608" s="111" t="s">
        <v>127</v>
      </c>
      <c r="D15608" s="111" t="s">
        <v>127</v>
      </c>
      <c r="E15608" s="111" t="s">
        <v>123</v>
      </c>
      <c r="F15608" s="111" t="s">
        <v>179</v>
      </c>
      <c r="G15608" s="111" t="s">
        <v>167</v>
      </c>
      <c r="H15608" s="111" t="s">
        <v>179</v>
      </c>
      <c r="I15608" s="111" t="s">
        <v>167</v>
      </c>
      <c r="J15608" t="str">
        <f t="shared" si="486"/>
        <v>5044SkogOrganisk jordBlandingsskogImpediment</v>
      </c>
      <c r="K15608" s="111">
        <v>-0.28586344175800005</v>
      </c>
      <c r="L15608" s="111">
        <v>0.92784825435236762</v>
      </c>
      <c r="M15608" s="111">
        <v>0.46510463492953991</v>
      </c>
      <c r="N15608" s="112">
        <f t="shared" si="487"/>
        <v>1.1070894475239075</v>
      </c>
    </row>
    <row r="15609" spans="1:14" x14ac:dyDescent="0.25">
      <c r="A15609" s="111" t="s">
        <v>1003</v>
      </c>
      <c r="B15609" s="111">
        <f>INDEX(kommuner!C:C,MATCH(_xlfn.NUMBERVALUE(A15609),kommuner!B:B,0))</f>
        <v>5044</v>
      </c>
      <c r="C15609" s="111" t="s">
        <v>127</v>
      </c>
      <c r="D15609" s="111" t="s">
        <v>127</v>
      </c>
      <c r="E15609" s="111" t="s">
        <v>123</v>
      </c>
      <c r="F15609" s="111" t="s">
        <v>179</v>
      </c>
      <c r="G15609" s="111" t="s">
        <v>190</v>
      </c>
      <c r="H15609" s="111" t="s">
        <v>179</v>
      </c>
      <c r="I15609" s="111" t="s">
        <v>190</v>
      </c>
      <c r="J15609" t="str">
        <f t="shared" si="486"/>
        <v>5044SkogOrganisk jordBlandingsskogLav</v>
      </c>
      <c r="K15609" s="111">
        <v>-1.2347339377887629</v>
      </c>
      <c r="L15609" s="111">
        <v>0.92784825435236762</v>
      </c>
      <c r="M15609" s="111">
        <v>0.46510463492953991</v>
      </c>
      <c r="N15609" s="112">
        <f t="shared" si="487"/>
        <v>0.15821895149314458</v>
      </c>
    </row>
    <row r="15610" spans="1:14" x14ac:dyDescent="0.25">
      <c r="A15610" s="111" t="s">
        <v>1003</v>
      </c>
      <c r="B15610" s="111">
        <f>INDEX(kommuner!C:C,MATCH(_xlfn.NUMBERVALUE(A15610),kommuner!B:B,0))</f>
        <v>5044</v>
      </c>
      <c r="C15610" s="111" t="s">
        <v>127</v>
      </c>
      <c r="D15610" s="111" t="s">
        <v>127</v>
      </c>
      <c r="E15610" s="111" t="s">
        <v>123</v>
      </c>
      <c r="F15610" s="111" t="s">
        <v>179</v>
      </c>
      <c r="G15610" s="111" t="s">
        <v>173</v>
      </c>
      <c r="H15610" s="111" t="s">
        <v>179</v>
      </c>
      <c r="I15610" s="111" t="s">
        <v>173</v>
      </c>
      <c r="J15610" t="str">
        <f t="shared" si="486"/>
        <v>5044SkogOrganisk jordBlandingsskogMiddels</v>
      </c>
      <c r="K15610" s="111">
        <v>-2.4239591752717748</v>
      </c>
      <c r="L15610" s="111">
        <v>0.92784825435236762</v>
      </c>
      <c r="M15610" s="111">
        <v>0.46510463492953991</v>
      </c>
      <c r="N15610" s="112">
        <f t="shared" si="487"/>
        <v>-1.0310062859898674</v>
      </c>
    </row>
    <row r="15611" spans="1:14" x14ac:dyDescent="0.25">
      <c r="A15611" s="111" t="s">
        <v>1003</v>
      </c>
      <c r="B15611" s="111">
        <f>INDEX(kommuner!C:C,MATCH(_xlfn.NUMBERVALUE(A15611),kommuner!B:B,0))</f>
        <v>5044</v>
      </c>
      <c r="C15611" s="111" t="s">
        <v>127</v>
      </c>
      <c r="D15611" s="111" t="s">
        <v>127</v>
      </c>
      <c r="E15611" s="111" t="s">
        <v>123</v>
      </c>
      <c r="F15611" s="111" t="s">
        <v>179</v>
      </c>
      <c r="G15611" s="111" t="s">
        <v>186</v>
      </c>
      <c r="H15611" s="111" t="s">
        <v>179</v>
      </c>
      <c r="I15611" s="111" t="s">
        <v>186</v>
      </c>
      <c r="J15611" t="str">
        <f t="shared" si="486"/>
        <v>5044SkogOrganisk jordBlandingsskogSærs høy</v>
      </c>
      <c r="K15611" s="111">
        <v>-1.5726115302258048</v>
      </c>
      <c r="L15611" s="111">
        <v>0.92784825435236762</v>
      </c>
      <c r="M15611" s="111">
        <v>0.46510463492953991</v>
      </c>
      <c r="N15611" s="112">
        <f t="shared" si="487"/>
        <v>-0.17965864094389727</v>
      </c>
    </row>
    <row r="15612" spans="1:14" x14ac:dyDescent="0.25">
      <c r="A15612" s="111" t="s">
        <v>1003</v>
      </c>
      <c r="B15612" s="111">
        <f>INDEX(kommuner!C:C,MATCH(_xlfn.NUMBERVALUE(A15612),kommuner!B:B,0))</f>
        <v>5044</v>
      </c>
      <c r="C15612" s="111" t="s">
        <v>127</v>
      </c>
      <c r="D15612" s="111" t="s">
        <v>127</v>
      </c>
      <c r="E15612" s="111" t="s">
        <v>123</v>
      </c>
      <c r="F15612" s="111" t="s">
        <v>185</v>
      </c>
      <c r="G15612" s="111" t="s">
        <v>180</v>
      </c>
      <c r="H15612" s="111" t="s">
        <v>185</v>
      </c>
      <c r="I15612" s="111" t="s">
        <v>180</v>
      </c>
      <c r="J15612" t="str">
        <f t="shared" si="486"/>
        <v>5044SkogOrganisk jordLauvskogHøy</v>
      </c>
      <c r="K15612" s="111">
        <v>-1.9913688882377358</v>
      </c>
      <c r="L15612" s="111">
        <v>0.92784825435236762</v>
      </c>
      <c r="M15612" s="111">
        <v>0.46510463492953991</v>
      </c>
      <c r="N15612" s="112">
        <f t="shared" si="487"/>
        <v>-0.59841599895582831</v>
      </c>
    </row>
    <row r="15613" spans="1:14" x14ac:dyDescent="0.25">
      <c r="A15613" s="111" t="s">
        <v>1003</v>
      </c>
      <c r="B15613" s="111">
        <f>INDEX(kommuner!C:C,MATCH(_xlfn.NUMBERVALUE(A15613),kommuner!B:B,0))</f>
        <v>5044</v>
      </c>
      <c r="C15613" s="111" t="s">
        <v>127</v>
      </c>
      <c r="D15613" s="111" t="s">
        <v>127</v>
      </c>
      <c r="E15613" s="111" t="s">
        <v>123</v>
      </c>
      <c r="F15613" s="111" t="s">
        <v>185</v>
      </c>
      <c r="G15613" s="111" t="s">
        <v>167</v>
      </c>
      <c r="H15613" s="111" t="s">
        <v>185</v>
      </c>
      <c r="I15613" s="111" t="s">
        <v>167</v>
      </c>
      <c r="J15613" t="str">
        <f t="shared" si="486"/>
        <v>5044SkogOrganisk jordLauvskogImpediment</v>
      </c>
      <c r="K15613" s="111">
        <v>0.35000626494250675</v>
      </c>
      <c r="L15613" s="111">
        <v>0.92784825435236762</v>
      </c>
      <c r="M15613" s="111">
        <v>0.46510463492953991</v>
      </c>
      <c r="N15613" s="112">
        <f t="shared" si="487"/>
        <v>1.7429591542244141</v>
      </c>
    </row>
    <row r="15614" spans="1:14" x14ac:dyDescent="0.25">
      <c r="A15614" s="111" t="s">
        <v>1003</v>
      </c>
      <c r="B15614" s="111">
        <f>INDEX(kommuner!C:C,MATCH(_xlfn.NUMBERVALUE(A15614),kommuner!B:B,0))</f>
        <v>5044</v>
      </c>
      <c r="C15614" s="111" t="s">
        <v>127</v>
      </c>
      <c r="D15614" s="111" t="s">
        <v>127</v>
      </c>
      <c r="E15614" s="111" t="s">
        <v>123</v>
      </c>
      <c r="F15614" s="111" t="s">
        <v>185</v>
      </c>
      <c r="G15614" s="111" t="s">
        <v>190</v>
      </c>
      <c r="H15614" s="111" t="s">
        <v>185</v>
      </c>
      <c r="I15614" s="111" t="s">
        <v>190</v>
      </c>
      <c r="J15614" t="str">
        <f t="shared" si="486"/>
        <v>5044SkogOrganisk jordLauvskogLav</v>
      </c>
      <c r="K15614" s="111">
        <v>1.1144075558526714</v>
      </c>
      <c r="L15614" s="111">
        <v>0.92784825435236762</v>
      </c>
      <c r="M15614" s="111">
        <v>0.46510463492953991</v>
      </c>
      <c r="N15614" s="112">
        <f t="shared" si="487"/>
        <v>2.5073604451345788</v>
      </c>
    </row>
    <row r="15615" spans="1:14" x14ac:dyDescent="0.25">
      <c r="A15615" s="111" t="s">
        <v>1003</v>
      </c>
      <c r="B15615" s="111">
        <f>INDEX(kommuner!C:C,MATCH(_xlfn.NUMBERVALUE(A15615),kommuner!B:B,0))</f>
        <v>5044</v>
      </c>
      <c r="C15615" s="111" t="s">
        <v>127</v>
      </c>
      <c r="D15615" s="111" t="s">
        <v>127</v>
      </c>
      <c r="E15615" s="111" t="s">
        <v>123</v>
      </c>
      <c r="F15615" s="111" t="s">
        <v>185</v>
      </c>
      <c r="G15615" s="111" t="s">
        <v>173</v>
      </c>
      <c r="H15615" s="111" t="s">
        <v>185</v>
      </c>
      <c r="I15615" s="111" t="s">
        <v>173</v>
      </c>
      <c r="J15615" t="str">
        <f t="shared" si="486"/>
        <v>5044SkogOrganisk jordLauvskogMiddels</v>
      </c>
      <c r="K15615" s="111">
        <v>-0.62664468270982987</v>
      </c>
      <c r="L15615" s="111">
        <v>0.92784825435236762</v>
      </c>
      <c r="M15615" s="111">
        <v>0.46510463492953991</v>
      </c>
      <c r="N15615" s="112">
        <f t="shared" si="487"/>
        <v>0.76630820657207765</v>
      </c>
    </row>
    <row r="15616" spans="1:14" x14ac:dyDescent="0.25">
      <c r="A15616" s="111" t="s">
        <v>1003</v>
      </c>
      <c r="B15616" s="111">
        <f>INDEX(kommuner!C:C,MATCH(_xlfn.NUMBERVALUE(A15616),kommuner!B:B,0))</f>
        <v>5044</v>
      </c>
      <c r="C15616" s="111" t="s">
        <v>127</v>
      </c>
      <c r="D15616" s="111" t="s">
        <v>127</v>
      </c>
      <c r="E15616" s="111" t="s">
        <v>123</v>
      </c>
      <c r="F15616" s="111" t="s">
        <v>185</v>
      </c>
      <c r="G15616" s="111" t="s">
        <v>186</v>
      </c>
      <c r="H15616" s="111" t="s">
        <v>185</v>
      </c>
      <c r="I15616" s="111" t="s">
        <v>186</v>
      </c>
      <c r="J15616" t="str">
        <f t="shared" si="486"/>
        <v>5044SkogOrganisk jordLauvskogSærs høy</v>
      </c>
      <c r="K15616" s="111">
        <v>-1.8997279926091779</v>
      </c>
      <c r="L15616" s="111">
        <v>0.92784825435236762</v>
      </c>
      <c r="M15616" s="111">
        <v>0.46510463492953991</v>
      </c>
      <c r="N15616" s="112">
        <f t="shared" si="487"/>
        <v>-0.50677510332727038</v>
      </c>
    </row>
    <row r="15617" spans="1:14" x14ac:dyDescent="0.25">
      <c r="A15617" s="111" t="s">
        <v>1003</v>
      </c>
      <c r="B15617" s="111">
        <f>INDEX(kommuner!C:C,MATCH(_xlfn.NUMBERVALUE(A15617),kommuner!B:B,0))</f>
        <v>5044</v>
      </c>
      <c r="C15617" s="111" t="s">
        <v>83</v>
      </c>
      <c r="D15617" s="111" t="s">
        <v>83</v>
      </c>
      <c r="E15617" s="111" t="s">
        <v>126</v>
      </c>
      <c r="F15617" s="111" t="s">
        <v>139</v>
      </c>
      <c r="G15617" s="111" t="s">
        <v>139</v>
      </c>
      <c r="H15617" s="111" t="s">
        <v>139</v>
      </c>
      <c r="I15617" s="111" t="s">
        <v>139</v>
      </c>
      <c r="J15617" t="str">
        <f t="shared" si="486"/>
        <v>5044Utbygd arealMineraljord</v>
      </c>
      <c r="K15617" s="111">
        <v>-0.30524336409547759</v>
      </c>
      <c r="L15617" s="111">
        <v>0</v>
      </c>
      <c r="M15617" s="111">
        <v>1.303047089454229E-2</v>
      </c>
      <c r="N15617" s="112">
        <f t="shared" si="487"/>
        <v>-0.2922128932009353</v>
      </c>
    </row>
    <row r="15618" spans="1:14" x14ac:dyDescent="0.25">
      <c r="A15618" s="111" t="s">
        <v>1003</v>
      </c>
      <c r="B15618" s="111">
        <f>INDEX(kommuner!C:C,MATCH(_xlfn.NUMBERVALUE(A15618),kommuner!B:B,0))</f>
        <v>5044</v>
      </c>
      <c r="C15618" s="111" t="s">
        <v>83</v>
      </c>
      <c r="D15618" s="111" t="s">
        <v>83</v>
      </c>
      <c r="E15618" s="111" t="s">
        <v>123</v>
      </c>
      <c r="F15618" s="111" t="s">
        <v>139</v>
      </c>
      <c r="G15618" s="111" t="s">
        <v>139</v>
      </c>
      <c r="H15618" s="111" t="s">
        <v>139</v>
      </c>
      <c r="I15618" s="111" t="s">
        <v>139</v>
      </c>
      <c r="J15618" t="str">
        <f t="shared" si="486"/>
        <v>5044Utbygd arealOrganisk jord</v>
      </c>
      <c r="K15618" s="111">
        <v>29.011421395201612</v>
      </c>
      <c r="L15618" s="111">
        <v>0</v>
      </c>
      <c r="M15618" s="111">
        <v>1.303047089454229E-2</v>
      </c>
      <c r="N15618" s="112">
        <f t="shared" si="487"/>
        <v>29.024451866096154</v>
      </c>
    </row>
    <row r="15619" spans="1:14" x14ac:dyDescent="0.25">
      <c r="A15619" s="111" t="s">
        <v>1003</v>
      </c>
      <c r="B15619" s="111">
        <f>INDEX(kommuner!C:C,MATCH(_xlfn.NUMBERVALUE(A15619),kommuner!B:B,0))</f>
        <v>5044</v>
      </c>
      <c r="C15619" s="111" t="s">
        <v>181</v>
      </c>
      <c r="D15619" s="111" t="s">
        <v>181</v>
      </c>
      <c r="E15619" s="111" t="s">
        <v>123</v>
      </c>
      <c r="F15619" s="111" t="s">
        <v>139</v>
      </c>
      <c r="G15619" s="111" t="s">
        <v>139</v>
      </c>
      <c r="H15619" s="111" t="s">
        <v>139</v>
      </c>
      <c r="I15619" s="111" t="s">
        <v>139</v>
      </c>
      <c r="J15619" t="str">
        <f t="shared" ref="J15619:J15682" si="488">B15619&amp;C15619&amp;E15619&amp;IF(C15619="Skog",F15619&amp;G15619,"")</f>
        <v>5044Vann og myrOrganisk jord</v>
      </c>
      <c r="K15619" s="111">
        <v>-0.29766799726667431</v>
      </c>
      <c r="L15619" s="111">
        <v>0</v>
      </c>
      <c r="M15619" s="111">
        <v>0</v>
      </c>
      <c r="N15619" s="112">
        <f t="shared" ref="N15619:N15682" si="489">SUM(K15619:M15619)</f>
        <v>-0.29766799726667431</v>
      </c>
    </row>
    <row r="15620" spans="1:14" x14ac:dyDescent="0.25">
      <c r="A15620" s="111" t="s">
        <v>1004</v>
      </c>
      <c r="B15620" s="111">
        <f>INDEX(kommuner!C:C,MATCH(_xlfn.NUMBERVALUE(A15620),kommuner!B:B,0))</f>
        <v>5045</v>
      </c>
      <c r="C15620" s="111" t="s">
        <v>82</v>
      </c>
      <c r="D15620" s="111" t="s">
        <v>82</v>
      </c>
      <c r="E15620" s="111" t="s">
        <v>126</v>
      </c>
      <c r="F15620" s="111" t="s">
        <v>139</v>
      </c>
      <c r="G15620" s="111" t="s">
        <v>139</v>
      </c>
      <c r="H15620" s="111" t="s">
        <v>139</v>
      </c>
      <c r="I15620" s="111" t="s">
        <v>139</v>
      </c>
      <c r="J15620" t="str">
        <f t="shared" si="488"/>
        <v>5045Annen utmarkMineraljord</v>
      </c>
      <c r="K15620" s="111">
        <v>-7.1122377479755403E-2</v>
      </c>
      <c r="L15620" s="111">
        <v>0</v>
      </c>
      <c r="M15620" s="111">
        <v>0</v>
      </c>
      <c r="N15620" s="112">
        <f t="shared" si="489"/>
        <v>-7.1122377479755403E-2</v>
      </c>
    </row>
    <row r="15621" spans="1:14" x14ac:dyDescent="0.25">
      <c r="A15621" s="111" t="s">
        <v>1004</v>
      </c>
      <c r="B15621" s="111">
        <f>INDEX(kommuner!C:C,MATCH(_xlfn.NUMBERVALUE(A15621),kommuner!B:B,0))</f>
        <v>5045</v>
      </c>
      <c r="C15621" s="111" t="s">
        <v>121</v>
      </c>
      <c r="D15621" s="111" t="s">
        <v>121</v>
      </c>
      <c r="E15621" s="111" t="s">
        <v>126</v>
      </c>
      <c r="F15621" s="111" t="s">
        <v>139</v>
      </c>
      <c r="G15621" s="111" t="s">
        <v>139</v>
      </c>
      <c r="H15621" s="111" t="s">
        <v>139</v>
      </c>
      <c r="I15621" s="111" t="s">
        <v>139</v>
      </c>
      <c r="J15621" t="str">
        <f t="shared" si="488"/>
        <v>5045BeiteMineraljord</v>
      </c>
      <c r="K15621" s="111">
        <v>-0.96338340838695502</v>
      </c>
      <c r="L15621" s="111">
        <v>0</v>
      </c>
      <c r="M15621" s="111">
        <v>1.2448711246839999E-7</v>
      </c>
      <c r="N15621" s="112">
        <f t="shared" si="489"/>
        <v>-0.96338328389984251</v>
      </c>
    </row>
    <row r="15622" spans="1:14" x14ac:dyDescent="0.25">
      <c r="A15622" s="111" t="s">
        <v>1004</v>
      </c>
      <c r="B15622" s="111">
        <f>INDEX(kommuner!C:C,MATCH(_xlfn.NUMBERVALUE(A15622),kommuner!B:B,0))</f>
        <v>5045</v>
      </c>
      <c r="C15622" s="111" t="s">
        <v>121</v>
      </c>
      <c r="D15622" s="111" t="s">
        <v>121</v>
      </c>
      <c r="E15622" s="111" t="s">
        <v>123</v>
      </c>
      <c r="F15622" s="111" t="s">
        <v>139</v>
      </c>
      <c r="G15622" s="111" t="s">
        <v>139</v>
      </c>
      <c r="H15622" s="111" t="s">
        <v>139</v>
      </c>
      <c r="I15622" s="111" t="s">
        <v>139</v>
      </c>
      <c r="J15622" t="str">
        <f t="shared" si="488"/>
        <v>5045BeiteOrganisk jord</v>
      </c>
      <c r="K15622" s="111">
        <v>12.077525935985037</v>
      </c>
      <c r="L15622" s="111">
        <v>1.6412500000000001</v>
      </c>
      <c r="M15622" s="111">
        <v>0</v>
      </c>
      <c r="N15622" s="112">
        <f t="shared" si="489"/>
        <v>13.718775935985036</v>
      </c>
    </row>
    <row r="15623" spans="1:14" x14ac:dyDescent="0.25">
      <c r="A15623" s="111" t="s">
        <v>1004</v>
      </c>
      <c r="B15623" s="111">
        <f>INDEX(kommuner!C:C,MATCH(_xlfn.NUMBERVALUE(A15623),kommuner!B:B,0))</f>
        <v>5045</v>
      </c>
      <c r="C15623" s="111" t="s">
        <v>84</v>
      </c>
      <c r="D15623" s="111" t="s">
        <v>84</v>
      </c>
      <c r="E15623" s="111" t="s">
        <v>126</v>
      </c>
      <c r="F15623" s="111" t="s">
        <v>139</v>
      </c>
      <c r="G15623" s="111" t="s">
        <v>139</v>
      </c>
      <c r="H15623" s="111" t="s">
        <v>139</v>
      </c>
      <c r="I15623" s="111" t="s">
        <v>139</v>
      </c>
      <c r="J15623" t="str">
        <f t="shared" si="488"/>
        <v>5045Dyrket markMineraljord</v>
      </c>
      <c r="K15623" s="111">
        <v>-0.13761115197201224</v>
      </c>
      <c r="L15623" s="111">
        <v>0</v>
      </c>
      <c r="M15623" s="111">
        <v>0</v>
      </c>
      <c r="N15623" s="112">
        <f t="shared" si="489"/>
        <v>-0.13761115197201224</v>
      </c>
    </row>
    <row r="15624" spans="1:14" x14ac:dyDescent="0.25">
      <c r="A15624" s="111" t="s">
        <v>1004</v>
      </c>
      <c r="B15624" s="111">
        <f>INDEX(kommuner!C:C,MATCH(_xlfn.NUMBERVALUE(A15624),kommuner!B:B,0))</f>
        <v>5045</v>
      </c>
      <c r="C15624" s="111" t="s">
        <v>84</v>
      </c>
      <c r="D15624" s="111" t="s">
        <v>84</v>
      </c>
      <c r="E15624" s="111" t="s">
        <v>123</v>
      </c>
      <c r="F15624" s="111" t="s">
        <v>139</v>
      </c>
      <c r="G15624" s="111" t="s">
        <v>139</v>
      </c>
      <c r="H15624" s="111" t="s">
        <v>139</v>
      </c>
      <c r="I15624" s="111" t="s">
        <v>139</v>
      </c>
      <c r="J15624" t="str">
        <f t="shared" si="488"/>
        <v>5045Dyrket markOrganisk jord</v>
      </c>
      <c r="K15624" s="111">
        <v>28.726149366675592</v>
      </c>
      <c r="L15624" s="111">
        <v>1.45625</v>
      </c>
      <c r="M15624" s="111">
        <v>0</v>
      </c>
      <c r="N15624" s="112">
        <f t="shared" si="489"/>
        <v>30.182399366675593</v>
      </c>
    </row>
    <row r="15625" spans="1:14" x14ac:dyDescent="0.25">
      <c r="A15625" s="111" t="s">
        <v>1004</v>
      </c>
      <c r="B15625" s="111">
        <f>INDEX(kommuner!C:C,MATCH(_xlfn.NUMBERVALUE(A15625),kommuner!B:B,0))</f>
        <v>5045</v>
      </c>
      <c r="C15625" s="111" t="s">
        <v>127</v>
      </c>
      <c r="D15625" s="111" t="s">
        <v>127</v>
      </c>
      <c r="E15625" s="111" t="s">
        <v>126</v>
      </c>
      <c r="F15625" s="111" t="s">
        <v>172</v>
      </c>
      <c r="G15625" s="111" t="s">
        <v>180</v>
      </c>
      <c r="H15625" s="111" t="s">
        <v>172</v>
      </c>
      <c r="I15625" s="111" t="s">
        <v>180</v>
      </c>
      <c r="J15625" t="str">
        <f t="shared" si="488"/>
        <v>5045SkogMineraljordBarskogHøy</v>
      </c>
      <c r="K15625" s="111">
        <v>-6.422849649670499</v>
      </c>
      <c r="L15625" s="111">
        <v>0.85306406685236758</v>
      </c>
      <c r="M15625" s="111">
        <v>6.4056614999681585E-2</v>
      </c>
      <c r="N15625" s="112">
        <f t="shared" si="489"/>
        <v>-5.5057289678184498</v>
      </c>
    </row>
    <row r="15626" spans="1:14" x14ac:dyDescent="0.25">
      <c r="A15626" s="111" t="s">
        <v>1004</v>
      </c>
      <c r="B15626" s="111">
        <f>INDEX(kommuner!C:C,MATCH(_xlfn.NUMBERVALUE(A15626),kommuner!B:B,0))</f>
        <v>5045</v>
      </c>
      <c r="C15626" s="111" t="s">
        <v>127</v>
      </c>
      <c r="D15626" s="111" t="s">
        <v>127</v>
      </c>
      <c r="E15626" s="111" t="s">
        <v>126</v>
      </c>
      <c r="F15626" s="111" t="s">
        <v>172</v>
      </c>
      <c r="G15626" s="111" t="s">
        <v>167</v>
      </c>
      <c r="H15626" s="111" t="s">
        <v>172</v>
      </c>
      <c r="I15626" s="111" t="s">
        <v>167</v>
      </c>
      <c r="J15626" t="str">
        <f t="shared" si="488"/>
        <v>5045SkogMineraljordBarskogImpediment</v>
      </c>
      <c r="K15626" s="111">
        <v>-0.94873102042732593</v>
      </c>
      <c r="L15626" s="111">
        <v>0.85306406685236758</v>
      </c>
      <c r="M15626" s="111">
        <v>6.3979989500968365E-2</v>
      </c>
      <c r="N15626" s="112">
        <f t="shared" si="489"/>
        <v>-3.1686964073989993E-2</v>
      </c>
    </row>
    <row r="15627" spans="1:14" x14ac:dyDescent="0.25">
      <c r="A15627" s="111" t="s">
        <v>1004</v>
      </c>
      <c r="B15627" s="111">
        <f>INDEX(kommuner!C:C,MATCH(_xlfn.NUMBERVALUE(A15627),kommuner!B:B,0))</f>
        <v>5045</v>
      </c>
      <c r="C15627" s="111" t="s">
        <v>127</v>
      </c>
      <c r="D15627" s="111" t="s">
        <v>127</v>
      </c>
      <c r="E15627" s="111" t="s">
        <v>126</v>
      </c>
      <c r="F15627" s="111" t="s">
        <v>172</v>
      </c>
      <c r="G15627" s="111" t="s">
        <v>190</v>
      </c>
      <c r="H15627" s="111" t="s">
        <v>172</v>
      </c>
      <c r="I15627" s="111" t="s">
        <v>190</v>
      </c>
      <c r="J15627" t="str">
        <f t="shared" si="488"/>
        <v>5045SkogMineraljordBarskogLav</v>
      </c>
      <c r="K15627" s="111">
        <v>-0.862084627791601</v>
      </c>
      <c r="L15627" s="111">
        <v>0.85306406685236758</v>
      </c>
      <c r="M15627" s="111">
        <v>6.3979989500968365E-2</v>
      </c>
      <c r="N15627" s="112">
        <f t="shared" si="489"/>
        <v>5.4959428561734941E-2</v>
      </c>
    </row>
    <row r="15628" spans="1:14" x14ac:dyDescent="0.25">
      <c r="A15628" s="111" t="s">
        <v>1004</v>
      </c>
      <c r="B15628" s="111">
        <f>INDEX(kommuner!C:C,MATCH(_xlfn.NUMBERVALUE(A15628),kommuner!B:B,0))</f>
        <v>5045</v>
      </c>
      <c r="C15628" s="111" t="s">
        <v>127</v>
      </c>
      <c r="D15628" s="111" t="s">
        <v>127</v>
      </c>
      <c r="E15628" s="111" t="s">
        <v>126</v>
      </c>
      <c r="F15628" s="111" t="s">
        <v>172</v>
      </c>
      <c r="G15628" s="111" t="s">
        <v>173</v>
      </c>
      <c r="H15628" s="111" t="s">
        <v>172</v>
      </c>
      <c r="I15628" s="111" t="s">
        <v>173</v>
      </c>
      <c r="J15628" t="str">
        <f t="shared" si="488"/>
        <v>5045SkogMineraljordBarskogMiddels</v>
      </c>
      <c r="K15628" s="111">
        <v>-3.6406993276041288</v>
      </c>
      <c r="L15628" s="111">
        <v>0.85306406685236758</v>
      </c>
      <c r="M15628" s="111">
        <v>6.4056614999681585E-2</v>
      </c>
      <c r="N15628" s="112">
        <f t="shared" si="489"/>
        <v>-2.7235786457520796</v>
      </c>
    </row>
    <row r="15629" spans="1:14" x14ac:dyDescent="0.25">
      <c r="A15629" s="111" t="s">
        <v>1004</v>
      </c>
      <c r="B15629" s="111">
        <f>INDEX(kommuner!C:C,MATCH(_xlfn.NUMBERVALUE(A15629),kommuner!B:B,0))</f>
        <v>5045</v>
      </c>
      <c r="C15629" s="111" t="s">
        <v>127</v>
      </c>
      <c r="D15629" s="111" t="s">
        <v>127</v>
      </c>
      <c r="E15629" s="111" t="s">
        <v>126</v>
      </c>
      <c r="F15629" s="111" t="s">
        <v>172</v>
      </c>
      <c r="G15629" s="111" t="s">
        <v>186</v>
      </c>
      <c r="H15629" s="111" t="s">
        <v>172</v>
      </c>
      <c r="I15629" s="111" t="s">
        <v>186</v>
      </c>
      <c r="J15629" t="str">
        <f t="shared" si="488"/>
        <v>5045SkogMineraljordBarskogSærs høy</v>
      </c>
      <c r="K15629" s="111">
        <v>0.12072674540874306</v>
      </c>
      <c r="L15629" s="111">
        <v>0.85306406685236758</v>
      </c>
      <c r="M15629" s="111">
        <v>6.4056614999681585E-2</v>
      </c>
      <c r="N15629" s="112">
        <f t="shared" si="489"/>
        <v>1.0378474272607923</v>
      </c>
    </row>
    <row r="15630" spans="1:14" x14ac:dyDescent="0.25">
      <c r="A15630" s="111" t="s">
        <v>1004</v>
      </c>
      <c r="B15630" s="111">
        <f>INDEX(kommuner!C:C,MATCH(_xlfn.NUMBERVALUE(A15630),kommuner!B:B,0))</f>
        <v>5045</v>
      </c>
      <c r="C15630" s="111" t="s">
        <v>127</v>
      </c>
      <c r="D15630" s="111" t="s">
        <v>127</v>
      </c>
      <c r="E15630" s="111" t="s">
        <v>126</v>
      </c>
      <c r="F15630" s="111" t="s">
        <v>179</v>
      </c>
      <c r="G15630" s="111" t="s">
        <v>180</v>
      </c>
      <c r="H15630" s="111" t="s">
        <v>179</v>
      </c>
      <c r="I15630" s="111" t="s">
        <v>180</v>
      </c>
      <c r="J15630" t="str">
        <f t="shared" si="488"/>
        <v>5045SkogMineraljordBlandingsskogHøy</v>
      </c>
      <c r="K15630" s="111">
        <v>-7.1939050909469406</v>
      </c>
      <c r="L15630" s="111">
        <v>0.85306406685236758</v>
      </c>
      <c r="M15630" s="111">
        <v>6.3979989500968365E-2</v>
      </c>
      <c r="N15630" s="112">
        <f t="shared" si="489"/>
        <v>-6.2768610345936047</v>
      </c>
    </row>
    <row r="15631" spans="1:14" x14ac:dyDescent="0.25">
      <c r="A15631" s="111" t="s">
        <v>1004</v>
      </c>
      <c r="B15631" s="111">
        <f>INDEX(kommuner!C:C,MATCH(_xlfn.NUMBERVALUE(A15631),kommuner!B:B,0))</f>
        <v>5045</v>
      </c>
      <c r="C15631" s="111" t="s">
        <v>127</v>
      </c>
      <c r="D15631" s="111" t="s">
        <v>127</v>
      </c>
      <c r="E15631" s="111" t="s">
        <v>126</v>
      </c>
      <c r="F15631" s="111" t="s">
        <v>179</v>
      </c>
      <c r="G15631" s="111" t="s">
        <v>167</v>
      </c>
      <c r="H15631" s="111" t="s">
        <v>179</v>
      </c>
      <c r="I15631" s="111" t="s">
        <v>167</v>
      </c>
      <c r="J15631" t="str">
        <f t="shared" si="488"/>
        <v>5045SkogMineraljordBlandingsskogImpediment</v>
      </c>
      <c r="K15631" s="111">
        <v>-1.0519587113170448</v>
      </c>
      <c r="L15631" s="111">
        <v>0.85306406685236758</v>
      </c>
      <c r="M15631" s="111">
        <v>6.3979989500968365E-2</v>
      </c>
      <c r="N15631" s="112">
        <f t="shared" si="489"/>
        <v>-0.13491465496370883</v>
      </c>
    </row>
    <row r="15632" spans="1:14" x14ac:dyDescent="0.25">
      <c r="A15632" s="111" t="s">
        <v>1004</v>
      </c>
      <c r="B15632" s="111">
        <f>INDEX(kommuner!C:C,MATCH(_xlfn.NUMBERVALUE(A15632),kommuner!B:B,0))</f>
        <v>5045</v>
      </c>
      <c r="C15632" s="111" t="s">
        <v>127</v>
      </c>
      <c r="D15632" s="111" t="s">
        <v>127</v>
      </c>
      <c r="E15632" s="111" t="s">
        <v>126</v>
      </c>
      <c r="F15632" s="111" t="s">
        <v>179</v>
      </c>
      <c r="G15632" s="111" t="s">
        <v>190</v>
      </c>
      <c r="H15632" s="111" t="s">
        <v>179</v>
      </c>
      <c r="I15632" s="111" t="s">
        <v>190</v>
      </c>
      <c r="J15632" t="str">
        <f t="shared" si="488"/>
        <v>5045SkogMineraljordBlandingsskogLav</v>
      </c>
      <c r="K15632" s="111">
        <v>-1.7812179955424279</v>
      </c>
      <c r="L15632" s="111">
        <v>0.85306406685236758</v>
      </c>
      <c r="M15632" s="111">
        <v>6.3979989500968365E-2</v>
      </c>
      <c r="N15632" s="112">
        <f t="shared" si="489"/>
        <v>-0.86417393918909191</v>
      </c>
    </row>
    <row r="15633" spans="1:14" x14ac:dyDescent="0.25">
      <c r="A15633" s="111" t="s">
        <v>1004</v>
      </c>
      <c r="B15633" s="111">
        <f>INDEX(kommuner!C:C,MATCH(_xlfn.NUMBERVALUE(A15633),kommuner!B:B,0))</f>
        <v>5045</v>
      </c>
      <c r="C15633" s="111" t="s">
        <v>127</v>
      </c>
      <c r="D15633" s="111" t="s">
        <v>127</v>
      </c>
      <c r="E15633" s="111" t="s">
        <v>126</v>
      </c>
      <c r="F15633" s="111" t="s">
        <v>179</v>
      </c>
      <c r="G15633" s="111" t="s">
        <v>173</v>
      </c>
      <c r="H15633" s="111" t="s">
        <v>179</v>
      </c>
      <c r="I15633" s="111" t="s">
        <v>173</v>
      </c>
      <c r="J15633" t="str">
        <f t="shared" si="488"/>
        <v>5045SkogMineraljordBlandingsskogMiddels</v>
      </c>
      <c r="K15633" s="111">
        <v>-3.4741824145851954</v>
      </c>
      <c r="L15633" s="111">
        <v>0.85306406685236758</v>
      </c>
      <c r="M15633" s="111">
        <v>6.3979989500968365E-2</v>
      </c>
      <c r="N15633" s="112">
        <f t="shared" si="489"/>
        <v>-2.5571383582318594</v>
      </c>
    </row>
    <row r="15634" spans="1:14" x14ac:dyDescent="0.25">
      <c r="A15634" s="111" t="s">
        <v>1004</v>
      </c>
      <c r="B15634" s="111">
        <f>INDEX(kommuner!C:C,MATCH(_xlfn.NUMBERVALUE(A15634),kommuner!B:B,0))</f>
        <v>5045</v>
      </c>
      <c r="C15634" s="111" t="s">
        <v>127</v>
      </c>
      <c r="D15634" s="111" t="s">
        <v>127</v>
      </c>
      <c r="E15634" s="111" t="s">
        <v>126</v>
      </c>
      <c r="F15634" s="111" t="s">
        <v>179</v>
      </c>
      <c r="G15634" s="111" t="s">
        <v>186</v>
      </c>
      <c r="H15634" s="111" t="s">
        <v>179</v>
      </c>
      <c r="I15634" s="111" t="s">
        <v>186</v>
      </c>
      <c r="J15634" t="str">
        <f t="shared" si="488"/>
        <v>5045SkogMineraljordBlandingsskogSærs høy</v>
      </c>
      <c r="K15634" s="111">
        <v>-2.9395925245326562</v>
      </c>
      <c r="L15634" s="111">
        <v>0.85306406685236758</v>
      </c>
      <c r="M15634" s="111">
        <v>6.3979989500968365E-2</v>
      </c>
      <c r="N15634" s="112">
        <f t="shared" si="489"/>
        <v>-2.0225484681793202</v>
      </c>
    </row>
    <row r="15635" spans="1:14" x14ac:dyDescent="0.25">
      <c r="A15635" s="111" t="s">
        <v>1004</v>
      </c>
      <c r="B15635" s="111">
        <f>INDEX(kommuner!C:C,MATCH(_xlfn.NUMBERVALUE(A15635),kommuner!B:B,0))</f>
        <v>5045</v>
      </c>
      <c r="C15635" s="111" t="s">
        <v>127</v>
      </c>
      <c r="D15635" s="111" t="s">
        <v>127</v>
      </c>
      <c r="E15635" s="111" t="s">
        <v>126</v>
      </c>
      <c r="F15635" s="111" t="s">
        <v>185</v>
      </c>
      <c r="G15635" s="111" t="s">
        <v>180</v>
      </c>
      <c r="H15635" s="111" t="s">
        <v>185</v>
      </c>
      <c r="I15635" s="111" t="s">
        <v>180</v>
      </c>
      <c r="J15635" t="str">
        <f t="shared" si="488"/>
        <v>5045SkogMineraljordLauvskogHøy</v>
      </c>
      <c r="K15635" s="111">
        <v>-3.9961118073383664</v>
      </c>
      <c r="L15635" s="111">
        <v>0.85306406685236758</v>
      </c>
      <c r="M15635" s="111">
        <v>6.3979989500968365E-2</v>
      </c>
      <c r="N15635" s="112">
        <f t="shared" si="489"/>
        <v>-3.0790677509850304</v>
      </c>
    </row>
    <row r="15636" spans="1:14" x14ac:dyDescent="0.25">
      <c r="A15636" s="111" t="s">
        <v>1004</v>
      </c>
      <c r="B15636" s="111">
        <f>INDEX(kommuner!C:C,MATCH(_xlfn.NUMBERVALUE(A15636),kommuner!B:B,0))</f>
        <v>5045</v>
      </c>
      <c r="C15636" s="111" t="s">
        <v>127</v>
      </c>
      <c r="D15636" s="111" t="s">
        <v>127</v>
      </c>
      <c r="E15636" s="111" t="s">
        <v>126</v>
      </c>
      <c r="F15636" s="111" t="s">
        <v>185</v>
      </c>
      <c r="G15636" s="111" t="s">
        <v>167</v>
      </c>
      <c r="H15636" s="111" t="s">
        <v>185</v>
      </c>
      <c r="I15636" s="111" t="s">
        <v>167</v>
      </c>
      <c r="J15636" t="str">
        <f t="shared" si="488"/>
        <v>5045SkogMineraljordLauvskogImpediment</v>
      </c>
      <c r="K15636" s="111">
        <v>-1.0417316356348201</v>
      </c>
      <c r="L15636" s="111">
        <v>0.85306406685236758</v>
      </c>
      <c r="M15636" s="111">
        <v>6.3979989500968365E-2</v>
      </c>
      <c r="N15636" s="112">
        <f t="shared" si="489"/>
        <v>-0.12468757928148413</v>
      </c>
    </row>
    <row r="15637" spans="1:14" x14ac:dyDescent="0.25">
      <c r="A15637" s="111" t="s">
        <v>1004</v>
      </c>
      <c r="B15637" s="111">
        <f>INDEX(kommuner!C:C,MATCH(_xlfn.NUMBERVALUE(A15637),kommuner!B:B,0))</f>
        <v>5045</v>
      </c>
      <c r="C15637" s="111" t="s">
        <v>127</v>
      </c>
      <c r="D15637" s="111" t="s">
        <v>127</v>
      </c>
      <c r="E15637" s="111" t="s">
        <v>126</v>
      </c>
      <c r="F15637" s="111" t="s">
        <v>185</v>
      </c>
      <c r="G15637" s="111" t="s">
        <v>190</v>
      </c>
      <c r="H15637" s="111" t="s">
        <v>185</v>
      </c>
      <c r="I15637" s="111" t="s">
        <v>190</v>
      </c>
      <c r="J15637" t="str">
        <f t="shared" si="488"/>
        <v>5045SkogMineraljordLauvskogLav</v>
      </c>
      <c r="K15637" s="111">
        <v>-8.9748170935426599E-2</v>
      </c>
      <c r="L15637" s="111">
        <v>0.85306406685236758</v>
      </c>
      <c r="M15637" s="111">
        <v>6.3979989500968365E-2</v>
      </c>
      <c r="N15637" s="112">
        <f t="shared" si="489"/>
        <v>0.82729588541790933</v>
      </c>
    </row>
    <row r="15638" spans="1:14" x14ac:dyDescent="0.25">
      <c r="A15638" s="111" t="s">
        <v>1004</v>
      </c>
      <c r="B15638" s="111">
        <f>INDEX(kommuner!C:C,MATCH(_xlfn.NUMBERVALUE(A15638),kommuner!B:B,0))</f>
        <v>5045</v>
      </c>
      <c r="C15638" s="111" t="s">
        <v>127</v>
      </c>
      <c r="D15638" s="111" t="s">
        <v>127</v>
      </c>
      <c r="E15638" s="111" t="s">
        <v>126</v>
      </c>
      <c r="F15638" s="111" t="s">
        <v>185</v>
      </c>
      <c r="G15638" s="111" t="s">
        <v>173</v>
      </c>
      <c r="H15638" s="111" t="s">
        <v>185</v>
      </c>
      <c r="I15638" s="111" t="s">
        <v>173</v>
      </c>
      <c r="J15638" t="str">
        <f t="shared" si="488"/>
        <v>5045SkogMineraljordLauvskogMiddels</v>
      </c>
      <c r="K15638" s="111">
        <v>-2.4407766010203638</v>
      </c>
      <c r="L15638" s="111">
        <v>0.85306406685236758</v>
      </c>
      <c r="M15638" s="111">
        <v>6.3979989500968365E-2</v>
      </c>
      <c r="N15638" s="112">
        <f t="shared" si="489"/>
        <v>-1.523732544667028</v>
      </c>
    </row>
    <row r="15639" spans="1:14" x14ac:dyDescent="0.25">
      <c r="A15639" s="111" t="s">
        <v>1004</v>
      </c>
      <c r="B15639" s="111">
        <f>INDEX(kommuner!C:C,MATCH(_xlfn.NUMBERVALUE(A15639),kommuner!B:B,0))</f>
        <v>5045</v>
      </c>
      <c r="C15639" s="111" t="s">
        <v>127</v>
      </c>
      <c r="D15639" s="111" t="s">
        <v>127</v>
      </c>
      <c r="E15639" s="111" t="s">
        <v>126</v>
      </c>
      <c r="F15639" s="111" t="s">
        <v>185</v>
      </c>
      <c r="G15639" s="111" t="s">
        <v>186</v>
      </c>
      <c r="H15639" s="111" t="s">
        <v>185</v>
      </c>
      <c r="I15639" s="111" t="s">
        <v>186</v>
      </c>
      <c r="J15639" t="str">
        <f t="shared" si="488"/>
        <v>5045SkogMineraljordLauvskogSærs høy</v>
      </c>
      <c r="K15639" s="111">
        <v>-3.6560473259425113</v>
      </c>
      <c r="L15639" s="111">
        <v>0.85306406685236758</v>
      </c>
      <c r="M15639" s="111">
        <v>6.3979989500968365E-2</v>
      </c>
      <c r="N15639" s="112">
        <f t="shared" si="489"/>
        <v>-2.7390032695891753</v>
      </c>
    </row>
    <row r="15640" spans="1:14" x14ac:dyDescent="0.25">
      <c r="A15640" s="111" t="s">
        <v>1004</v>
      </c>
      <c r="B15640" s="111">
        <f>INDEX(kommuner!C:C,MATCH(_xlfn.NUMBERVALUE(A15640),kommuner!B:B,0))</f>
        <v>5045</v>
      </c>
      <c r="C15640" s="111" t="s">
        <v>127</v>
      </c>
      <c r="D15640" s="111" t="s">
        <v>127</v>
      </c>
      <c r="E15640" s="111" t="s">
        <v>123</v>
      </c>
      <c r="F15640" s="111" t="s">
        <v>172</v>
      </c>
      <c r="G15640" s="111" t="s">
        <v>180</v>
      </c>
      <c r="H15640" s="111" t="s">
        <v>172</v>
      </c>
      <c r="I15640" s="111" t="s">
        <v>180</v>
      </c>
      <c r="J15640" t="str">
        <f t="shared" si="488"/>
        <v>5045SkogOrganisk jordBarskogHøy</v>
      </c>
      <c r="K15640" s="111">
        <v>-2.5184559031994138</v>
      </c>
      <c r="L15640" s="111">
        <v>0.92784825435236762</v>
      </c>
      <c r="M15640" s="111">
        <v>0.46518126042825314</v>
      </c>
      <c r="N15640" s="112">
        <f t="shared" si="489"/>
        <v>-1.1254263884187932</v>
      </c>
    </row>
    <row r="15641" spans="1:14" x14ac:dyDescent="0.25">
      <c r="A15641" s="111" t="s">
        <v>1004</v>
      </c>
      <c r="B15641" s="111">
        <f>INDEX(kommuner!C:C,MATCH(_xlfn.NUMBERVALUE(A15641),kommuner!B:B,0))</f>
        <v>5045</v>
      </c>
      <c r="C15641" s="111" t="s">
        <v>127</v>
      </c>
      <c r="D15641" s="111" t="s">
        <v>127</v>
      </c>
      <c r="E15641" s="111" t="s">
        <v>123</v>
      </c>
      <c r="F15641" s="111" t="s">
        <v>172</v>
      </c>
      <c r="G15641" s="111" t="s">
        <v>167</v>
      </c>
      <c r="H15641" s="111" t="s">
        <v>172</v>
      </c>
      <c r="I15641" s="111" t="s">
        <v>167</v>
      </c>
      <c r="J15641" t="str">
        <f t="shared" si="488"/>
        <v>5045SkogOrganisk jordBarskogImpediment</v>
      </c>
      <c r="K15641" s="111">
        <v>-0.17137422385314094</v>
      </c>
      <c r="L15641" s="111">
        <v>0.92784825435236762</v>
      </c>
      <c r="M15641" s="111">
        <v>0.46510463492953991</v>
      </c>
      <c r="N15641" s="112">
        <f t="shared" si="489"/>
        <v>1.2215786654287666</v>
      </c>
    </row>
    <row r="15642" spans="1:14" x14ac:dyDescent="0.25">
      <c r="A15642" s="111" t="s">
        <v>1004</v>
      </c>
      <c r="B15642" s="111">
        <f>INDEX(kommuner!C:C,MATCH(_xlfn.NUMBERVALUE(A15642),kommuner!B:B,0))</f>
        <v>5045</v>
      </c>
      <c r="C15642" s="111" t="s">
        <v>127</v>
      </c>
      <c r="D15642" s="111" t="s">
        <v>127</v>
      </c>
      <c r="E15642" s="111" t="s">
        <v>123</v>
      </c>
      <c r="F15642" s="111" t="s">
        <v>172</v>
      </c>
      <c r="G15642" s="111" t="s">
        <v>190</v>
      </c>
      <c r="H15642" s="111" t="s">
        <v>172</v>
      </c>
      <c r="I15642" s="111" t="s">
        <v>190</v>
      </c>
      <c r="J15642" t="str">
        <f t="shared" si="488"/>
        <v>5045SkogOrganisk jordBarskogLav</v>
      </c>
      <c r="K15642" s="111">
        <v>-0.50666953101693391</v>
      </c>
      <c r="L15642" s="111">
        <v>0.92784825435236762</v>
      </c>
      <c r="M15642" s="111">
        <v>0.46510463492953991</v>
      </c>
      <c r="N15642" s="112">
        <f t="shared" si="489"/>
        <v>0.88628335826497362</v>
      </c>
    </row>
    <row r="15643" spans="1:14" x14ac:dyDescent="0.25">
      <c r="A15643" s="111" t="s">
        <v>1004</v>
      </c>
      <c r="B15643" s="111">
        <f>INDEX(kommuner!C:C,MATCH(_xlfn.NUMBERVALUE(A15643),kommuner!B:B,0))</f>
        <v>5045</v>
      </c>
      <c r="C15643" s="111" t="s">
        <v>127</v>
      </c>
      <c r="D15643" s="111" t="s">
        <v>127</v>
      </c>
      <c r="E15643" s="111" t="s">
        <v>123</v>
      </c>
      <c r="F15643" s="111" t="s">
        <v>172</v>
      </c>
      <c r="G15643" s="111" t="s">
        <v>173</v>
      </c>
      <c r="H15643" s="111" t="s">
        <v>172</v>
      </c>
      <c r="I15643" s="111" t="s">
        <v>173</v>
      </c>
      <c r="J15643" t="str">
        <f t="shared" si="488"/>
        <v>5045SkogOrganisk jordBarskogMiddels</v>
      </c>
      <c r="K15643" s="111">
        <v>-1.5571490961494638</v>
      </c>
      <c r="L15643" s="111">
        <v>0.92784825435236762</v>
      </c>
      <c r="M15643" s="111">
        <v>0.46518126042825314</v>
      </c>
      <c r="N15643" s="112">
        <f t="shared" si="489"/>
        <v>-0.16411958136884308</v>
      </c>
    </row>
    <row r="15644" spans="1:14" x14ac:dyDescent="0.25">
      <c r="A15644" s="111" t="s">
        <v>1004</v>
      </c>
      <c r="B15644" s="111">
        <f>INDEX(kommuner!C:C,MATCH(_xlfn.NUMBERVALUE(A15644),kommuner!B:B,0))</f>
        <v>5045</v>
      </c>
      <c r="C15644" s="111" t="s">
        <v>127</v>
      </c>
      <c r="D15644" s="111" t="s">
        <v>127</v>
      </c>
      <c r="E15644" s="111" t="s">
        <v>123</v>
      </c>
      <c r="F15644" s="111" t="s">
        <v>172</v>
      </c>
      <c r="G15644" s="111" t="s">
        <v>186</v>
      </c>
      <c r="H15644" s="111" t="s">
        <v>172</v>
      </c>
      <c r="I15644" s="111" t="s">
        <v>186</v>
      </c>
      <c r="J15644" t="str">
        <f t="shared" si="488"/>
        <v>5045SkogOrganisk jordBarskogSærs høy</v>
      </c>
      <c r="K15644" s="111">
        <v>2.5548655235722699</v>
      </c>
      <c r="L15644" s="111">
        <v>0.92784825435236762</v>
      </c>
      <c r="M15644" s="111">
        <v>0.46518126042825314</v>
      </c>
      <c r="N15644" s="112">
        <f t="shared" si="489"/>
        <v>3.9478950383528906</v>
      </c>
    </row>
    <row r="15645" spans="1:14" x14ac:dyDescent="0.25">
      <c r="A15645" s="111" t="s">
        <v>1004</v>
      </c>
      <c r="B15645" s="111">
        <f>INDEX(kommuner!C:C,MATCH(_xlfn.NUMBERVALUE(A15645),kommuner!B:B,0))</f>
        <v>5045</v>
      </c>
      <c r="C15645" s="111" t="s">
        <v>127</v>
      </c>
      <c r="D15645" s="111" t="s">
        <v>127</v>
      </c>
      <c r="E15645" s="111" t="s">
        <v>123</v>
      </c>
      <c r="F15645" s="111" t="s">
        <v>179</v>
      </c>
      <c r="G15645" s="111" t="s">
        <v>180</v>
      </c>
      <c r="H15645" s="111" t="s">
        <v>179</v>
      </c>
      <c r="I15645" s="111" t="s">
        <v>180</v>
      </c>
      <c r="J15645" t="str">
        <f t="shared" si="488"/>
        <v>5045SkogOrganisk jordBlandingsskogHøy</v>
      </c>
      <c r="K15645" s="111">
        <v>-5.5554344456832343</v>
      </c>
      <c r="L15645" s="111">
        <v>0.92784825435236762</v>
      </c>
      <c r="M15645" s="111">
        <v>0.46510463492953991</v>
      </c>
      <c r="N15645" s="112">
        <f t="shared" si="489"/>
        <v>-4.1624815564013264</v>
      </c>
    </row>
    <row r="15646" spans="1:14" x14ac:dyDescent="0.25">
      <c r="A15646" s="111" t="s">
        <v>1004</v>
      </c>
      <c r="B15646" s="111">
        <f>INDEX(kommuner!C:C,MATCH(_xlfn.NUMBERVALUE(A15646),kommuner!B:B,0))</f>
        <v>5045</v>
      </c>
      <c r="C15646" s="111" t="s">
        <v>127</v>
      </c>
      <c r="D15646" s="111" t="s">
        <v>127</v>
      </c>
      <c r="E15646" s="111" t="s">
        <v>123</v>
      </c>
      <c r="F15646" s="111" t="s">
        <v>179</v>
      </c>
      <c r="G15646" s="111" t="s">
        <v>167</v>
      </c>
      <c r="H15646" s="111" t="s">
        <v>179</v>
      </c>
      <c r="I15646" s="111" t="s">
        <v>167</v>
      </c>
      <c r="J15646" t="str">
        <f t="shared" si="488"/>
        <v>5045SkogOrganisk jordBlandingsskogImpediment</v>
      </c>
      <c r="K15646" s="111">
        <v>-0.28586344175800005</v>
      </c>
      <c r="L15646" s="111">
        <v>0.92784825435236762</v>
      </c>
      <c r="M15646" s="111">
        <v>0.46510463492953991</v>
      </c>
      <c r="N15646" s="112">
        <f t="shared" si="489"/>
        <v>1.1070894475239075</v>
      </c>
    </row>
    <row r="15647" spans="1:14" x14ac:dyDescent="0.25">
      <c r="A15647" s="111" t="s">
        <v>1004</v>
      </c>
      <c r="B15647" s="111">
        <f>INDEX(kommuner!C:C,MATCH(_xlfn.NUMBERVALUE(A15647),kommuner!B:B,0))</f>
        <v>5045</v>
      </c>
      <c r="C15647" s="111" t="s">
        <v>127</v>
      </c>
      <c r="D15647" s="111" t="s">
        <v>127</v>
      </c>
      <c r="E15647" s="111" t="s">
        <v>123</v>
      </c>
      <c r="F15647" s="111" t="s">
        <v>179</v>
      </c>
      <c r="G15647" s="111" t="s">
        <v>190</v>
      </c>
      <c r="H15647" s="111" t="s">
        <v>179</v>
      </c>
      <c r="I15647" s="111" t="s">
        <v>190</v>
      </c>
      <c r="J15647" t="str">
        <f t="shared" si="488"/>
        <v>5045SkogOrganisk jordBlandingsskogLav</v>
      </c>
      <c r="K15647" s="111">
        <v>-1.2347339377887629</v>
      </c>
      <c r="L15647" s="111">
        <v>0.92784825435236762</v>
      </c>
      <c r="M15647" s="111">
        <v>0.46510463492953991</v>
      </c>
      <c r="N15647" s="112">
        <f t="shared" si="489"/>
        <v>0.15821895149314458</v>
      </c>
    </row>
    <row r="15648" spans="1:14" x14ac:dyDescent="0.25">
      <c r="A15648" s="111" t="s">
        <v>1004</v>
      </c>
      <c r="B15648" s="111">
        <f>INDEX(kommuner!C:C,MATCH(_xlfn.NUMBERVALUE(A15648),kommuner!B:B,0))</f>
        <v>5045</v>
      </c>
      <c r="C15648" s="111" t="s">
        <v>127</v>
      </c>
      <c r="D15648" s="111" t="s">
        <v>127</v>
      </c>
      <c r="E15648" s="111" t="s">
        <v>123</v>
      </c>
      <c r="F15648" s="111" t="s">
        <v>179</v>
      </c>
      <c r="G15648" s="111" t="s">
        <v>173</v>
      </c>
      <c r="H15648" s="111" t="s">
        <v>179</v>
      </c>
      <c r="I15648" s="111" t="s">
        <v>173</v>
      </c>
      <c r="J15648" t="str">
        <f t="shared" si="488"/>
        <v>5045SkogOrganisk jordBlandingsskogMiddels</v>
      </c>
      <c r="K15648" s="111">
        <v>-2.4239591752717748</v>
      </c>
      <c r="L15648" s="111">
        <v>0.92784825435236762</v>
      </c>
      <c r="M15648" s="111">
        <v>0.46510463492953991</v>
      </c>
      <c r="N15648" s="112">
        <f t="shared" si="489"/>
        <v>-1.0310062859898674</v>
      </c>
    </row>
    <row r="15649" spans="1:14" x14ac:dyDescent="0.25">
      <c r="A15649" s="111" t="s">
        <v>1004</v>
      </c>
      <c r="B15649" s="111">
        <f>INDEX(kommuner!C:C,MATCH(_xlfn.NUMBERVALUE(A15649),kommuner!B:B,0))</f>
        <v>5045</v>
      </c>
      <c r="C15649" s="111" t="s">
        <v>127</v>
      </c>
      <c r="D15649" s="111" t="s">
        <v>127</v>
      </c>
      <c r="E15649" s="111" t="s">
        <v>123</v>
      </c>
      <c r="F15649" s="111" t="s">
        <v>179</v>
      </c>
      <c r="G15649" s="111" t="s">
        <v>186</v>
      </c>
      <c r="H15649" s="111" t="s">
        <v>179</v>
      </c>
      <c r="I15649" s="111" t="s">
        <v>186</v>
      </c>
      <c r="J15649" t="str">
        <f t="shared" si="488"/>
        <v>5045SkogOrganisk jordBlandingsskogSærs høy</v>
      </c>
      <c r="K15649" s="111">
        <v>-1.5726115302258048</v>
      </c>
      <c r="L15649" s="111">
        <v>0.92784825435236762</v>
      </c>
      <c r="M15649" s="111">
        <v>0.46510463492953991</v>
      </c>
      <c r="N15649" s="112">
        <f t="shared" si="489"/>
        <v>-0.17965864094389727</v>
      </c>
    </row>
    <row r="15650" spans="1:14" x14ac:dyDescent="0.25">
      <c r="A15650" s="111" t="s">
        <v>1004</v>
      </c>
      <c r="B15650" s="111">
        <f>INDEX(kommuner!C:C,MATCH(_xlfn.NUMBERVALUE(A15650),kommuner!B:B,0))</f>
        <v>5045</v>
      </c>
      <c r="C15650" s="111" t="s">
        <v>127</v>
      </c>
      <c r="D15650" s="111" t="s">
        <v>127</v>
      </c>
      <c r="E15650" s="111" t="s">
        <v>123</v>
      </c>
      <c r="F15650" s="111" t="s">
        <v>185</v>
      </c>
      <c r="G15650" s="111" t="s">
        <v>180</v>
      </c>
      <c r="H15650" s="111" t="s">
        <v>185</v>
      </c>
      <c r="I15650" s="111" t="s">
        <v>180</v>
      </c>
      <c r="J15650" t="str">
        <f t="shared" si="488"/>
        <v>5045SkogOrganisk jordLauvskogHøy</v>
      </c>
      <c r="K15650" s="111">
        <v>-1.9913688882377358</v>
      </c>
      <c r="L15650" s="111">
        <v>0.92784825435236762</v>
      </c>
      <c r="M15650" s="111">
        <v>0.46510463492953991</v>
      </c>
      <c r="N15650" s="112">
        <f t="shared" si="489"/>
        <v>-0.59841599895582831</v>
      </c>
    </row>
    <row r="15651" spans="1:14" x14ac:dyDescent="0.25">
      <c r="A15651" s="111" t="s">
        <v>1004</v>
      </c>
      <c r="B15651" s="111">
        <f>INDEX(kommuner!C:C,MATCH(_xlfn.NUMBERVALUE(A15651),kommuner!B:B,0))</f>
        <v>5045</v>
      </c>
      <c r="C15651" s="111" t="s">
        <v>127</v>
      </c>
      <c r="D15651" s="111" t="s">
        <v>127</v>
      </c>
      <c r="E15651" s="111" t="s">
        <v>123</v>
      </c>
      <c r="F15651" s="111" t="s">
        <v>185</v>
      </c>
      <c r="G15651" s="111" t="s">
        <v>167</v>
      </c>
      <c r="H15651" s="111" t="s">
        <v>185</v>
      </c>
      <c r="I15651" s="111" t="s">
        <v>167</v>
      </c>
      <c r="J15651" t="str">
        <f t="shared" si="488"/>
        <v>5045SkogOrganisk jordLauvskogImpediment</v>
      </c>
      <c r="K15651" s="111">
        <v>0.35000626494250675</v>
      </c>
      <c r="L15651" s="111">
        <v>0.92784825435236762</v>
      </c>
      <c r="M15651" s="111">
        <v>0.46510463492953991</v>
      </c>
      <c r="N15651" s="112">
        <f t="shared" si="489"/>
        <v>1.7429591542244141</v>
      </c>
    </row>
    <row r="15652" spans="1:14" x14ac:dyDescent="0.25">
      <c r="A15652" s="111" t="s">
        <v>1004</v>
      </c>
      <c r="B15652" s="111">
        <f>INDEX(kommuner!C:C,MATCH(_xlfn.NUMBERVALUE(A15652),kommuner!B:B,0))</f>
        <v>5045</v>
      </c>
      <c r="C15652" s="111" t="s">
        <v>127</v>
      </c>
      <c r="D15652" s="111" t="s">
        <v>127</v>
      </c>
      <c r="E15652" s="111" t="s">
        <v>123</v>
      </c>
      <c r="F15652" s="111" t="s">
        <v>185</v>
      </c>
      <c r="G15652" s="111" t="s">
        <v>190</v>
      </c>
      <c r="H15652" s="111" t="s">
        <v>185</v>
      </c>
      <c r="I15652" s="111" t="s">
        <v>190</v>
      </c>
      <c r="J15652" t="str">
        <f t="shared" si="488"/>
        <v>5045SkogOrganisk jordLauvskogLav</v>
      </c>
      <c r="K15652" s="111">
        <v>1.1144075558526714</v>
      </c>
      <c r="L15652" s="111">
        <v>0.92784825435236762</v>
      </c>
      <c r="M15652" s="111">
        <v>0.46510463492953991</v>
      </c>
      <c r="N15652" s="112">
        <f t="shared" si="489"/>
        <v>2.5073604451345788</v>
      </c>
    </row>
    <row r="15653" spans="1:14" x14ac:dyDescent="0.25">
      <c r="A15653" s="111" t="s">
        <v>1004</v>
      </c>
      <c r="B15653" s="111">
        <f>INDEX(kommuner!C:C,MATCH(_xlfn.NUMBERVALUE(A15653),kommuner!B:B,0))</f>
        <v>5045</v>
      </c>
      <c r="C15653" s="111" t="s">
        <v>127</v>
      </c>
      <c r="D15653" s="111" t="s">
        <v>127</v>
      </c>
      <c r="E15653" s="111" t="s">
        <v>123</v>
      </c>
      <c r="F15653" s="111" t="s">
        <v>185</v>
      </c>
      <c r="G15653" s="111" t="s">
        <v>173</v>
      </c>
      <c r="H15653" s="111" t="s">
        <v>185</v>
      </c>
      <c r="I15653" s="111" t="s">
        <v>173</v>
      </c>
      <c r="J15653" t="str">
        <f t="shared" si="488"/>
        <v>5045SkogOrganisk jordLauvskogMiddels</v>
      </c>
      <c r="K15653" s="111">
        <v>-0.62664468270982987</v>
      </c>
      <c r="L15653" s="111">
        <v>0.92784825435236762</v>
      </c>
      <c r="M15653" s="111">
        <v>0.46510463492953991</v>
      </c>
      <c r="N15653" s="112">
        <f t="shared" si="489"/>
        <v>0.76630820657207765</v>
      </c>
    </row>
    <row r="15654" spans="1:14" x14ac:dyDescent="0.25">
      <c r="A15654" s="111" t="s">
        <v>1004</v>
      </c>
      <c r="B15654" s="111">
        <f>INDEX(kommuner!C:C,MATCH(_xlfn.NUMBERVALUE(A15654),kommuner!B:B,0))</f>
        <v>5045</v>
      </c>
      <c r="C15654" s="111" t="s">
        <v>127</v>
      </c>
      <c r="D15654" s="111" t="s">
        <v>127</v>
      </c>
      <c r="E15654" s="111" t="s">
        <v>123</v>
      </c>
      <c r="F15654" s="111" t="s">
        <v>185</v>
      </c>
      <c r="G15654" s="111" t="s">
        <v>186</v>
      </c>
      <c r="H15654" s="111" t="s">
        <v>185</v>
      </c>
      <c r="I15654" s="111" t="s">
        <v>186</v>
      </c>
      <c r="J15654" t="str">
        <f t="shared" si="488"/>
        <v>5045SkogOrganisk jordLauvskogSærs høy</v>
      </c>
      <c r="K15654" s="111">
        <v>-1.8997279926091779</v>
      </c>
      <c r="L15654" s="111">
        <v>0.92784825435236762</v>
      </c>
      <c r="M15654" s="111">
        <v>0.46510463492953991</v>
      </c>
      <c r="N15654" s="112">
        <f t="shared" si="489"/>
        <v>-0.50677510332727038</v>
      </c>
    </row>
    <row r="15655" spans="1:14" x14ac:dyDescent="0.25">
      <c r="A15655" s="111" t="s">
        <v>1004</v>
      </c>
      <c r="B15655" s="111">
        <f>INDEX(kommuner!C:C,MATCH(_xlfn.NUMBERVALUE(A15655),kommuner!B:B,0))</f>
        <v>5045</v>
      </c>
      <c r="C15655" s="111" t="s">
        <v>83</v>
      </c>
      <c r="D15655" s="111" t="s">
        <v>83</v>
      </c>
      <c r="E15655" s="111" t="s">
        <v>126</v>
      </c>
      <c r="F15655" s="111" t="s">
        <v>139</v>
      </c>
      <c r="G15655" s="111" t="s">
        <v>139</v>
      </c>
      <c r="H15655" s="111" t="s">
        <v>139</v>
      </c>
      <c r="I15655" s="111" t="s">
        <v>139</v>
      </c>
      <c r="J15655" t="str">
        <f t="shared" si="488"/>
        <v>5045Utbygd arealMineraljord</v>
      </c>
      <c r="K15655" s="111">
        <v>-0.30524336409547759</v>
      </c>
      <c r="L15655" s="111">
        <v>0</v>
      </c>
      <c r="M15655" s="111">
        <v>1.303047089454229E-2</v>
      </c>
      <c r="N15655" s="112">
        <f t="shared" si="489"/>
        <v>-0.2922128932009353</v>
      </c>
    </row>
    <row r="15656" spans="1:14" x14ac:dyDescent="0.25">
      <c r="A15656" s="111" t="s">
        <v>1004</v>
      </c>
      <c r="B15656" s="111">
        <f>INDEX(kommuner!C:C,MATCH(_xlfn.NUMBERVALUE(A15656),kommuner!B:B,0))</f>
        <v>5045</v>
      </c>
      <c r="C15656" s="111" t="s">
        <v>83</v>
      </c>
      <c r="D15656" s="111" t="s">
        <v>83</v>
      </c>
      <c r="E15656" s="111" t="s">
        <v>123</v>
      </c>
      <c r="F15656" s="111" t="s">
        <v>139</v>
      </c>
      <c r="G15656" s="111" t="s">
        <v>139</v>
      </c>
      <c r="H15656" s="111" t="s">
        <v>139</v>
      </c>
      <c r="I15656" s="111" t="s">
        <v>139</v>
      </c>
      <c r="J15656" t="str">
        <f t="shared" si="488"/>
        <v>5045Utbygd arealOrganisk jord</v>
      </c>
      <c r="K15656" s="111">
        <v>29.011421395201612</v>
      </c>
      <c r="L15656" s="111">
        <v>0</v>
      </c>
      <c r="M15656" s="111">
        <v>1.303047089454229E-2</v>
      </c>
      <c r="N15656" s="112">
        <f t="shared" si="489"/>
        <v>29.024451866096154</v>
      </c>
    </row>
    <row r="15657" spans="1:14" x14ac:dyDescent="0.25">
      <c r="A15657" s="111" t="s">
        <v>1004</v>
      </c>
      <c r="B15657" s="111">
        <f>INDEX(kommuner!C:C,MATCH(_xlfn.NUMBERVALUE(A15657),kommuner!B:B,0))</f>
        <v>5045</v>
      </c>
      <c r="C15657" s="111" t="s">
        <v>181</v>
      </c>
      <c r="D15657" s="111" t="s">
        <v>181</v>
      </c>
      <c r="E15657" s="111" t="s">
        <v>123</v>
      </c>
      <c r="F15657" s="111" t="s">
        <v>139</v>
      </c>
      <c r="G15657" s="111" t="s">
        <v>139</v>
      </c>
      <c r="H15657" s="111" t="s">
        <v>139</v>
      </c>
      <c r="I15657" s="111" t="s">
        <v>139</v>
      </c>
      <c r="J15657" t="str">
        <f t="shared" si="488"/>
        <v>5045Vann og myrOrganisk jord</v>
      </c>
      <c r="K15657" s="111">
        <v>-0.29766799726667431</v>
      </c>
      <c r="L15657" s="111">
        <v>0</v>
      </c>
      <c r="M15657" s="111">
        <v>0</v>
      </c>
      <c r="N15657" s="112">
        <f t="shared" si="489"/>
        <v>-0.29766799726667431</v>
      </c>
    </row>
    <row r="15658" spans="1:14" x14ac:dyDescent="0.25">
      <c r="A15658" s="111" t="s">
        <v>1005</v>
      </c>
      <c r="B15658" s="111">
        <f>INDEX(kommuner!C:C,MATCH(_xlfn.NUMBERVALUE(A15658),kommuner!B:B,0))</f>
        <v>5046</v>
      </c>
      <c r="C15658" s="111" t="s">
        <v>82</v>
      </c>
      <c r="D15658" s="111" t="s">
        <v>82</v>
      </c>
      <c r="E15658" s="111" t="s">
        <v>126</v>
      </c>
      <c r="F15658" s="111" t="s">
        <v>139</v>
      </c>
      <c r="G15658" s="111" t="s">
        <v>139</v>
      </c>
      <c r="H15658" s="111" t="s">
        <v>139</v>
      </c>
      <c r="I15658" s="111" t="s">
        <v>139</v>
      </c>
      <c r="J15658" t="str">
        <f t="shared" si="488"/>
        <v>5046Annen utmarkMineraljord</v>
      </c>
      <c r="K15658" s="111">
        <v>-7.1122377479755403E-2</v>
      </c>
      <c r="L15658" s="111">
        <v>0</v>
      </c>
      <c r="M15658" s="111">
        <v>0</v>
      </c>
      <c r="N15658" s="112">
        <f t="shared" si="489"/>
        <v>-7.1122377479755403E-2</v>
      </c>
    </row>
    <row r="15659" spans="1:14" x14ac:dyDescent="0.25">
      <c r="A15659" s="111" t="s">
        <v>1005</v>
      </c>
      <c r="B15659" s="111">
        <f>INDEX(kommuner!C:C,MATCH(_xlfn.NUMBERVALUE(A15659),kommuner!B:B,0))</f>
        <v>5046</v>
      </c>
      <c r="C15659" s="111" t="s">
        <v>121</v>
      </c>
      <c r="D15659" s="111" t="s">
        <v>121</v>
      </c>
      <c r="E15659" s="111" t="s">
        <v>126</v>
      </c>
      <c r="F15659" s="111" t="s">
        <v>139</v>
      </c>
      <c r="G15659" s="111" t="s">
        <v>139</v>
      </c>
      <c r="H15659" s="111" t="s">
        <v>139</v>
      </c>
      <c r="I15659" s="111" t="s">
        <v>139</v>
      </c>
      <c r="J15659" t="str">
        <f t="shared" si="488"/>
        <v>5046BeiteMineraljord</v>
      </c>
      <c r="K15659" s="111">
        <v>-0.96338340838695502</v>
      </c>
      <c r="L15659" s="111">
        <v>0</v>
      </c>
      <c r="M15659" s="111">
        <v>1.2448711246839999E-7</v>
      </c>
      <c r="N15659" s="112">
        <f t="shared" si="489"/>
        <v>-0.96338328389984251</v>
      </c>
    </row>
    <row r="15660" spans="1:14" x14ac:dyDescent="0.25">
      <c r="A15660" s="111" t="s">
        <v>1005</v>
      </c>
      <c r="B15660" s="111">
        <f>INDEX(kommuner!C:C,MATCH(_xlfn.NUMBERVALUE(A15660),kommuner!B:B,0))</f>
        <v>5046</v>
      </c>
      <c r="C15660" s="111" t="s">
        <v>121</v>
      </c>
      <c r="D15660" s="111" t="s">
        <v>121</v>
      </c>
      <c r="E15660" s="111" t="s">
        <v>123</v>
      </c>
      <c r="F15660" s="111" t="s">
        <v>139</v>
      </c>
      <c r="G15660" s="111" t="s">
        <v>139</v>
      </c>
      <c r="H15660" s="111" t="s">
        <v>139</v>
      </c>
      <c r="I15660" s="111" t="s">
        <v>139</v>
      </c>
      <c r="J15660" t="str">
        <f t="shared" si="488"/>
        <v>5046BeiteOrganisk jord</v>
      </c>
      <c r="K15660" s="111">
        <v>12.077525935985037</v>
      </c>
      <c r="L15660" s="111">
        <v>1.6412500000000001</v>
      </c>
      <c r="M15660" s="111">
        <v>0</v>
      </c>
      <c r="N15660" s="112">
        <f t="shared" si="489"/>
        <v>13.718775935985036</v>
      </c>
    </row>
    <row r="15661" spans="1:14" x14ac:dyDescent="0.25">
      <c r="A15661" s="111" t="s">
        <v>1005</v>
      </c>
      <c r="B15661" s="111">
        <f>INDEX(kommuner!C:C,MATCH(_xlfn.NUMBERVALUE(A15661),kommuner!B:B,0))</f>
        <v>5046</v>
      </c>
      <c r="C15661" s="111" t="s">
        <v>84</v>
      </c>
      <c r="D15661" s="111" t="s">
        <v>84</v>
      </c>
      <c r="E15661" s="111" t="s">
        <v>126</v>
      </c>
      <c r="F15661" s="111" t="s">
        <v>139</v>
      </c>
      <c r="G15661" s="111" t="s">
        <v>139</v>
      </c>
      <c r="H15661" s="111" t="s">
        <v>139</v>
      </c>
      <c r="I15661" s="111" t="s">
        <v>139</v>
      </c>
      <c r="J15661" t="str">
        <f t="shared" si="488"/>
        <v>5046Dyrket markMineraljord</v>
      </c>
      <c r="K15661" s="111">
        <v>-0.13761115197201224</v>
      </c>
      <c r="L15661" s="111">
        <v>0</v>
      </c>
      <c r="M15661" s="111">
        <v>0</v>
      </c>
      <c r="N15661" s="112">
        <f t="shared" si="489"/>
        <v>-0.13761115197201224</v>
      </c>
    </row>
    <row r="15662" spans="1:14" x14ac:dyDescent="0.25">
      <c r="A15662" s="111" t="s">
        <v>1005</v>
      </c>
      <c r="B15662" s="111">
        <f>INDEX(kommuner!C:C,MATCH(_xlfn.NUMBERVALUE(A15662),kommuner!B:B,0))</f>
        <v>5046</v>
      </c>
      <c r="C15662" s="111" t="s">
        <v>84</v>
      </c>
      <c r="D15662" s="111" t="s">
        <v>84</v>
      </c>
      <c r="E15662" s="111" t="s">
        <v>123</v>
      </c>
      <c r="F15662" s="111" t="s">
        <v>139</v>
      </c>
      <c r="G15662" s="111" t="s">
        <v>139</v>
      </c>
      <c r="H15662" s="111" t="s">
        <v>139</v>
      </c>
      <c r="I15662" s="111" t="s">
        <v>139</v>
      </c>
      <c r="J15662" t="str">
        <f t="shared" si="488"/>
        <v>5046Dyrket markOrganisk jord</v>
      </c>
      <c r="K15662" s="111">
        <v>28.726149366675592</v>
      </c>
      <c r="L15662" s="111">
        <v>1.45625</v>
      </c>
      <c r="M15662" s="111">
        <v>0</v>
      </c>
      <c r="N15662" s="112">
        <f t="shared" si="489"/>
        <v>30.182399366675593</v>
      </c>
    </row>
    <row r="15663" spans="1:14" x14ac:dyDescent="0.25">
      <c r="A15663" s="111" t="s">
        <v>1005</v>
      </c>
      <c r="B15663" s="111">
        <f>INDEX(kommuner!C:C,MATCH(_xlfn.NUMBERVALUE(A15663),kommuner!B:B,0))</f>
        <v>5046</v>
      </c>
      <c r="C15663" s="111" t="s">
        <v>127</v>
      </c>
      <c r="D15663" s="111" t="s">
        <v>127</v>
      </c>
      <c r="E15663" s="111" t="s">
        <v>126</v>
      </c>
      <c r="F15663" s="111" t="s">
        <v>172</v>
      </c>
      <c r="G15663" s="111" t="s">
        <v>180</v>
      </c>
      <c r="H15663" s="111" t="s">
        <v>172</v>
      </c>
      <c r="I15663" s="111" t="s">
        <v>180</v>
      </c>
      <c r="J15663" t="str">
        <f t="shared" si="488"/>
        <v>5046SkogMineraljordBarskogHøy</v>
      </c>
      <c r="K15663" s="111">
        <v>-6.422849649670499</v>
      </c>
      <c r="L15663" s="111">
        <v>0.85306406685236758</v>
      </c>
      <c r="M15663" s="111">
        <v>6.4056614999681585E-2</v>
      </c>
      <c r="N15663" s="112">
        <f t="shared" si="489"/>
        <v>-5.5057289678184498</v>
      </c>
    </row>
    <row r="15664" spans="1:14" x14ac:dyDescent="0.25">
      <c r="A15664" s="111" t="s">
        <v>1005</v>
      </c>
      <c r="B15664" s="111">
        <f>INDEX(kommuner!C:C,MATCH(_xlfn.NUMBERVALUE(A15664),kommuner!B:B,0))</f>
        <v>5046</v>
      </c>
      <c r="C15664" s="111" t="s">
        <v>127</v>
      </c>
      <c r="D15664" s="111" t="s">
        <v>127</v>
      </c>
      <c r="E15664" s="111" t="s">
        <v>126</v>
      </c>
      <c r="F15664" s="111" t="s">
        <v>172</v>
      </c>
      <c r="G15664" s="111" t="s">
        <v>167</v>
      </c>
      <c r="H15664" s="111" t="s">
        <v>172</v>
      </c>
      <c r="I15664" s="111" t="s">
        <v>167</v>
      </c>
      <c r="J15664" t="str">
        <f t="shared" si="488"/>
        <v>5046SkogMineraljordBarskogImpediment</v>
      </c>
      <c r="K15664" s="111">
        <v>-0.94873102042732593</v>
      </c>
      <c r="L15664" s="111">
        <v>0.85306406685236758</v>
      </c>
      <c r="M15664" s="111">
        <v>6.3979989500968365E-2</v>
      </c>
      <c r="N15664" s="112">
        <f t="shared" si="489"/>
        <v>-3.1686964073989993E-2</v>
      </c>
    </row>
    <row r="15665" spans="1:14" x14ac:dyDescent="0.25">
      <c r="A15665" s="111" t="s">
        <v>1005</v>
      </c>
      <c r="B15665" s="111">
        <f>INDEX(kommuner!C:C,MATCH(_xlfn.NUMBERVALUE(A15665),kommuner!B:B,0))</f>
        <v>5046</v>
      </c>
      <c r="C15665" s="111" t="s">
        <v>127</v>
      </c>
      <c r="D15665" s="111" t="s">
        <v>127</v>
      </c>
      <c r="E15665" s="111" t="s">
        <v>126</v>
      </c>
      <c r="F15665" s="111" t="s">
        <v>172</v>
      </c>
      <c r="G15665" s="111" t="s">
        <v>190</v>
      </c>
      <c r="H15665" s="111" t="s">
        <v>172</v>
      </c>
      <c r="I15665" s="111" t="s">
        <v>190</v>
      </c>
      <c r="J15665" t="str">
        <f t="shared" si="488"/>
        <v>5046SkogMineraljordBarskogLav</v>
      </c>
      <c r="K15665" s="111">
        <v>-0.862084627791601</v>
      </c>
      <c r="L15665" s="111">
        <v>0.85306406685236758</v>
      </c>
      <c r="M15665" s="111">
        <v>6.3979989500968365E-2</v>
      </c>
      <c r="N15665" s="112">
        <f t="shared" si="489"/>
        <v>5.4959428561734941E-2</v>
      </c>
    </row>
    <row r="15666" spans="1:14" x14ac:dyDescent="0.25">
      <c r="A15666" s="111" t="s">
        <v>1005</v>
      </c>
      <c r="B15666" s="111">
        <f>INDEX(kommuner!C:C,MATCH(_xlfn.NUMBERVALUE(A15666),kommuner!B:B,0))</f>
        <v>5046</v>
      </c>
      <c r="C15666" s="111" t="s">
        <v>127</v>
      </c>
      <c r="D15666" s="111" t="s">
        <v>127</v>
      </c>
      <c r="E15666" s="111" t="s">
        <v>126</v>
      </c>
      <c r="F15666" s="111" t="s">
        <v>172</v>
      </c>
      <c r="G15666" s="111" t="s">
        <v>173</v>
      </c>
      <c r="H15666" s="111" t="s">
        <v>172</v>
      </c>
      <c r="I15666" s="111" t="s">
        <v>173</v>
      </c>
      <c r="J15666" t="str">
        <f t="shared" si="488"/>
        <v>5046SkogMineraljordBarskogMiddels</v>
      </c>
      <c r="K15666" s="111">
        <v>-3.6406993276041288</v>
      </c>
      <c r="L15666" s="111">
        <v>0.85306406685236758</v>
      </c>
      <c r="M15666" s="111">
        <v>6.4056614999681585E-2</v>
      </c>
      <c r="N15666" s="112">
        <f t="shared" si="489"/>
        <v>-2.7235786457520796</v>
      </c>
    </row>
    <row r="15667" spans="1:14" x14ac:dyDescent="0.25">
      <c r="A15667" s="111" t="s">
        <v>1005</v>
      </c>
      <c r="B15667" s="111">
        <f>INDEX(kommuner!C:C,MATCH(_xlfn.NUMBERVALUE(A15667),kommuner!B:B,0))</f>
        <v>5046</v>
      </c>
      <c r="C15667" s="111" t="s">
        <v>127</v>
      </c>
      <c r="D15667" s="111" t="s">
        <v>127</v>
      </c>
      <c r="E15667" s="111" t="s">
        <v>126</v>
      </c>
      <c r="F15667" s="111" t="s">
        <v>172</v>
      </c>
      <c r="G15667" s="111" t="s">
        <v>186</v>
      </c>
      <c r="H15667" s="111" t="s">
        <v>172</v>
      </c>
      <c r="I15667" s="111" t="s">
        <v>186</v>
      </c>
      <c r="J15667" t="str">
        <f t="shared" si="488"/>
        <v>5046SkogMineraljordBarskogSærs høy</v>
      </c>
      <c r="K15667" s="111">
        <v>0.12072674540874306</v>
      </c>
      <c r="L15667" s="111">
        <v>0.85306406685236758</v>
      </c>
      <c r="M15667" s="111">
        <v>6.4056614999681585E-2</v>
      </c>
      <c r="N15667" s="112">
        <f t="shared" si="489"/>
        <v>1.0378474272607923</v>
      </c>
    </row>
    <row r="15668" spans="1:14" x14ac:dyDescent="0.25">
      <c r="A15668" s="111" t="s">
        <v>1005</v>
      </c>
      <c r="B15668" s="111">
        <f>INDEX(kommuner!C:C,MATCH(_xlfn.NUMBERVALUE(A15668),kommuner!B:B,0))</f>
        <v>5046</v>
      </c>
      <c r="C15668" s="111" t="s">
        <v>127</v>
      </c>
      <c r="D15668" s="111" t="s">
        <v>127</v>
      </c>
      <c r="E15668" s="111" t="s">
        <v>126</v>
      </c>
      <c r="F15668" s="111" t="s">
        <v>179</v>
      </c>
      <c r="G15668" s="111" t="s">
        <v>180</v>
      </c>
      <c r="H15668" s="111" t="s">
        <v>179</v>
      </c>
      <c r="I15668" s="111" t="s">
        <v>180</v>
      </c>
      <c r="J15668" t="str">
        <f t="shared" si="488"/>
        <v>5046SkogMineraljordBlandingsskogHøy</v>
      </c>
      <c r="K15668" s="111">
        <v>-7.1939050909469406</v>
      </c>
      <c r="L15668" s="111">
        <v>0.85306406685236758</v>
      </c>
      <c r="M15668" s="111">
        <v>6.3979989500968365E-2</v>
      </c>
      <c r="N15668" s="112">
        <f t="shared" si="489"/>
        <v>-6.2768610345936047</v>
      </c>
    </row>
    <row r="15669" spans="1:14" x14ac:dyDescent="0.25">
      <c r="A15669" s="111" t="s">
        <v>1005</v>
      </c>
      <c r="B15669" s="111">
        <f>INDEX(kommuner!C:C,MATCH(_xlfn.NUMBERVALUE(A15669),kommuner!B:B,0))</f>
        <v>5046</v>
      </c>
      <c r="C15669" s="111" t="s">
        <v>127</v>
      </c>
      <c r="D15669" s="111" t="s">
        <v>127</v>
      </c>
      <c r="E15669" s="111" t="s">
        <v>126</v>
      </c>
      <c r="F15669" s="111" t="s">
        <v>179</v>
      </c>
      <c r="G15669" s="111" t="s">
        <v>167</v>
      </c>
      <c r="H15669" s="111" t="s">
        <v>179</v>
      </c>
      <c r="I15669" s="111" t="s">
        <v>167</v>
      </c>
      <c r="J15669" t="str">
        <f t="shared" si="488"/>
        <v>5046SkogMineraljordBlandingsskogImpediment</v>
      </c>
      <c r="K15669" s="111">
        <v>-1.0519587113170448</v>
      </c>
      <c r="L15669" s="111">
        <v>0.85306406685236758</v>
      </c>
      <c r="M15669" s="111">
        <v>6.3979989500968365E-2</v>
      </c>
      <c r="N15669" s="112">
        <f t="shared" si="489"/>
        <v>-0.13491465496370883</v>
      </c>
    </row>
    <row r="15670" spans="1:14" x14ac:dyDescent="0.25">
      <c r="A15670" s="111" t="s">
        <v>1005</v>
      </c>
      <c r="B15670" s="111">
        <f>INDEX(kommuner!C:C,MATCH(_xlfn.NUMBERVALUE(A15670),kommuner!B:B,0))</f>
        <v>5046</v>
      </c>
      <c r="C15670" s="111" t="s">
        <v>127</v>
      </c>
      <c r="D15670" s="111" t="s">
        <v>127</v>
      </c>
      <c r="E15670" s="111" t="s">
        <v>126</v>
      </c>
      <c r="F15670" s="111" t="s">
        <v>179</v>
      </c>
      <c r="G15670" s="111" t="s">
        <v>190</v>
      </c>
      <c r="H15670" s="111" t="s">
        <v>179</v>
      </c>
      <c r="I15670" s="111" t="s">
        <v>190</v>
      </c>
      <c r="J15670" t="str">
        <f t="shared" si="488"/>
        <v>5046SkogMineraljordBlandingsskogLav</v>
      </c>
      <c r="K15670" s="111">
        <v>-1.7812179955424279</v>
      </c>
      <c r="L15670" s="111">
        <v>0.85306406685236758</v>
      </c>
      <c r="M15670" s="111">
        <v>6.3979989500968365E-2</v>
      </c>
      <c r="N15670" s="112">
        <f t="shared" si="489"/>
        <v>-0.86417393918909191</v>
      </c>
    </row>
    <row r="15671" spans="1:14" x14ac:dyDescent="0.25">
      <c r="A15671" s="111" t="s">
        <v>1005</v>
      </c>
      <c r="B15671" s="111">
        <f>INDEX(kommuner!C:C,MATCH(_xlfn.NUMBERVALUE(A15671),kommuner!B:B,0))</f>
        <v>5046</v>
      </c>
      <c r="C15671" s="111" t="s">
        <v>127</v>
      </c>
      <c r="D15671" s="111" t="s">
        <v>127</v>
      </c>
      <c r="E15671" s="111" t="s">
        <v>126</v>
      </c>
      <c r="F15671" s="111" t="s">
        <v>179</v>
      </c>
      <c r="G15671" s="111" t="s">
        <v>173</v>
      </c>
      <c r="H15671" s="111" t="s">
        <v>179</v>
      </c>
      <c r="I15671" s="111" t="s">
        <v>173</v>
      </c>
      <c r="J15671" t="str">
        <f t="shared" si="488"/>
        <v>5046SkogMineraljordBlandingsskogMiddels</v>
      </c>
      <c r="K15671" s="111">
        <v>-3.4741824145851954</v>
      </c>
      <c r="L15671" s="111">
        <v>0.85306406685236758</v>
      </c>
      <c r="M15671" s="111">
        <v>6.3979989500968365E-2</v>
      </c>
      <c r="N15671" s="112">
        <f t="shared" si="489"/>
        <v>-2.5571383582318594</v>
      </c>
    </row>
    <row r="15672" spans="1:14" x14ac:dyDescent="0.25">
      <c r="A15672" s="111" t="s">
        <v>1005</v>
      </c>
      <c r="B15672" s="111">
        <f>INDEX(kommuner!C:C,MATCH(_xlfn.NUMBERVALUE(A15672),kommuner!B:B,0))</f>
        <v>5046</v>
      </c>
      <c r="C15672" s="111" t="s">
        <v>127</v>
      </c>
      <c r="D15672" s="111" t="s">
        <v>127</v>
      </c>
      <c r="E15672" s="111" t="s">
        <v>126</v>
      </c>
      <c r="F15672" s="111" t="s">
        <v>179</v>
      </c>
      <c r="G15672" s="111" t="s">
        <v>186</v>
      </c>
      <c r="H15672" s="111" t="s">
        <v>179</v>
      </c>
      <c r="I15672" s="111" t="s">
        <v>186</v>
      </c>
      <c r="J15672" t="str">
        <f t="shared" si="488"/>
        <v>5046SkogMineraljordBlandingsskogSærs høy</v>
      </c>
      <c r="K15672" s="111">
        <v>-2.9395925245326562</v>
      </c>
      <c r="L15672" s="111">
        <v>0.85306406685236758</v>
      </c>
      <c r="M15672" s="111">
        <v>6.3979989500968365E-2</v>
      </c>
      <c r="N15672" s="112">
        <f t="shared" si="489"/>
        <v>-2.0225484681793202</v>
      </c>
    </row>
    <row r="15673" spans="1:14" x14ac:dyDescent="0.25">
      <c r="A15673" s="111" t="s">
        <v>1005</v>
      </c>
      <c r="B15673" s="111">
        <f>INDEX(kommuner!C:C,MATCH(_xlfn.NUMBERVALUE(A15673),kommuner!B:B,0))</f>
        <v>5046</v>
      </c>
      <c r="C15673" s="111" t="s">
        <v>127</v>
      </c>
      <c r="D15673" s="111" t="s">
        <v>127</v>
      </c>
      <c r="E15673" s="111" t="s">
        <v>126</v>
      </c>
      <c r="F15673" s="111" t="s">
        <v>185</v>
      </c>
      <c r="G15673" s="111" t="s">
        <v>180</v>
      </c>
      <c r="H15673" s="111" t="s">
        <v>185</v>
      </c>
      <c r="I15673" s="111" t="s">
        <v>180</v>
      </c>
      <c r="J15673" t="str">
        <f t="shared" si="488"/>
        <v>5046SkogMineraljordLauvskogHøy</v>
      </c>
      <c r="K15673" s="111">
        <v>-3.9961118073383664</v>
      </c>
      <c r="L15673" s="111">
        <v>0.85306406685236758</v>
      </c>
      <c r="M15673" s="111">
        <v>6.3979989500968365E-2</v>
      </c>
      <c r="N15673" s="112">
        <f t="shared" si="489"/>
        <v>-3.0790677509850304</v>
      </c>
    </row>
    <row r="15674" spans="1:14" x14ac:dyDescent="0.25">
      <c r="A15674" s="111" t="s">
        <v>1005</v>
      </c>
      <c r="B15674" s="111">
        <f>INDEX(kommuner!C:C,MATCH(_xlfn.NUMBERVALUE(A15674),kommuner!B:B,0))</f>
        <v>5046</v>
      </c>
      <c r="C15674" s="111" t="s">
        <v>127</v>
      </c>
      <c r="D15674" s="111" t="s">
        <v>127</v>
      </c>
      <c r="E15674" s="111" t="s">
        <v>126</v>
      </c>
      <c r="F15674" s="111" t="s">
        <v>185</v>
      </c>
      <c r="G15674" s="111" t="s">
        <v>167</v>
      </c>
      <c r="H15674" s="111" t="s">
        <v>185</v>
      </c>
      <c r="I15674" s="111" t="s">
        <v>167</v>
      </c>
      <c r="J15674" t="str">
        <f t="shared" si="488"/>
        <v>5046SkogMineraljordLauvskogImpediment</v>
      </c>
      <c r="K15674" s="111">
        <v>-1.0417316356348201</v>
      </c>
      <c r="L15674" s="111">
        <v>0.85306406685236758</v>
      </c>
      <c r="M15674" s="111">
        <v>6.3979989500968365E-2</v>
      </c>
      <c r="N15674" s="112">
        <f t="shared" si="489"/>
        <v>-0.12468757928148413</v>
      </c>
    </row>
    <row r="15675" spans="1:14" x14ac:dyDescent="0.25">
      <c r="A15675" s="111" t="s">
        <v>1005</v>
      </c>
      <c r="B15675" s="111">
        <f>INDEX(kommuner!C:C,MATCH(_xlfn.NUMBERVALUE(A15675),kommuner!B:B,0))</f>
        <v>5046</v>
      </c>
      <c r="C15675" s="111" t="s">
        <v>127</v>
      </c>
      <c r="D15675" s="111" t="s">
        <v>127</v>
      </c>
      <c r="E15675" s="111" t="s">
        <v>126</v>
      </c>
      <c r="F15675" s="111" t="s">
        <v>185</v>
      </c>
      <c r="G15675" s="111" t="s">
        <v>190</v>
      </c>
      <c r="H15675" s="111" t="s">
        <v>185</v>
      </c>
      <c r="I15675" s="111" t="s">
        <v>190</v>
      </c>
      <c r="J15675" t="str">
        <f t="shared" si="488"/>
        <v>5046SkogMineraljordLauvskogLav</v>
      </c>
      <c r="K15675" s="111">
        <v>-8.9748170935426599E-2</v>
      </c>
      <c r="L15675" s="111">
        <v>0.85306406685236758</v>
      </c>
      <c r="M15675" s="111">
        <v>6.3979989500968365E-2</v>
      </c>
      <c r="N15675" s="112">
        <f t="shared" si="489"/>
        <v>0.82729588541790933</v>
      </c>
    </row>
    <row r="15676" spans="1:14" x14ac:dyDescent="0.25">
      <c r="A15676" s="111" t="s">
        <v>1005</v>
      </c>
      <c r="B15676" s="111">
        <f>INDEX(kommuner!C:C,MATCH(_xlfn.NUMBERVALUE(A15676),kommuner!B:B,0))</f>
        <v>5046</v>
      </c>
      <c r="C15676" s="111" t="s">
        <v>127</v>
      </c>
      <c r="D15676" s="111" t="s">
        <v>127</v>
      </c>
      <c r="E15676" s="111" t="s">
        <v>126</v>
      </c>
      <c r="F15676" s="111" t="s">
        <v>185</v>
      </c>
      <c r="G15676" s="111" t="s">
        <v>173</v>
      </c>
      <c r="H15676" s="111" t="s">
        <v>185</v>
      </c>
      <c r="I15676" s="111" t="s">
        <v>173</v>
      </c>
      <c r="J15676" t="str">
        <f t="shared" si="488"/>
        <v>5046SkogMineraljordLauvskogMiddels</v>
      </c>
      <c r="K15676" s="111">
        <v>-2.4407766010203638</v>
      </c>
      <c r="L15676" s="111">
        <v>0.85306406685236758</v>
      </c>
      <c r="M15676" s="111">
        <v>6.3979989500968365E-2</v>
      </c>
      <c r="N15676" s="112">
        <f t="shared" si="489"/>
        <v>-1.523732544667028</v>
      </c>
    </row>
    <row r="15677" spans="1:14" x14ac:dyDescent="0.25">
      <c r="A15677" s="111" t="s">
        <v>1005</v>
      </c>
      <c r="B15677" s="111">
        <f>INDEX(kommuner!C:C,MATCH(_xlfn.NUMBERVALUE(A15677),kommuner!B:B,0))</f>
        <v>5046</v>
      </c>
      <c r="C15677" s="111" t="s">
        <v>127</v>
      </c>
      <c r="D15677" s="111" t="s">
        <v>127</v>
      </c>
      <c r="E15677" s="111" t="s">
        <v>126</v>
      </c>
      <c r="F15677" s="111" t="s">
        <v>185</v>
      </c>
      <c r="G15677" s="111" t="s">
        <v>186</v>
      </c>
      <c r="H15677" s="111" t="s">
        <v>185</v>
      </c>
      <c r="I15677" s="111" t="s">
        <v>186</v>
      </c>
      <c r="J15677" t="str">
        <f t="shared" si="488"/>
        <v>5046SkogMineraljordLauvskogSærs høy</v>
      </c>
      <c r="K15677" s="111">
        <v>-3.6560473259425113</v>
      </c>
      <c r="L15677" s="111">
        <v>0.85306406685236758</v>
      </c>
      <c r="M15677" s="111">
        <v>6.3979989500968365E-2</v>
      </c>
      <c r="N15677" s="112">
        <f t="shared" si="489"/>
        <v>-2.7390032695891753</v>
      </c>
    </row>
    <row r="15678" spans="1:14" x14ac:dyDescent="0.25">
      <c r="A15678" s="111" t="s">
        <v>1005</v>
      </c>
      <c r="B15678" s="111">
        <f>INDEX(kommuner!C:C,MATCH(_xlfn.NUMBERVALUE(A15678),kommuner!B:B,0))</f>
        <v>5046</v>
      </c>
      <c r="C15678" s="111" t="s">
        <v>127</v>
      </c>
      <c r="D15678" s="111" t="s">
        <v>127</v>
      </c>
      <c r="E15678" s="111" t="s">
        <v>123</v>
      </c>
      <c r="F15678" s="111" t="s">
        <v>172</v>
      </c>
      <c r="G15678" s="111" t="s">
        <v>180</v>
      </c>
      <c r="H15678" s="111" t="s">
        <v>172</v>
      </c>
      <c r="I15678" s="111" t="s">
        <v>180</v>
      </c>
      <c r="J15678" t="str">
        <f t="shared" si="488"/>
        <v>5046SkogOrganisk jordBarskogHøy</v>
      </c>
      <c r="K15678" s="111">
        <v>-2.5184559031994138</v>
      </c>
      <c r="L15678" s="111">
        <v>0.92784825435236762</v>
      </c>
      <c r="M15678" s="111">
        <v>0.46518126042825314</v>
      </c>
      <c r="N15678" s="112">
        <f t="shared" si="489"/>
        <v>-1.1254263884187932</v>
      </c>
    </row>
    <row r="15679" spans="1:14" x14ac:dyDescent="0.25">
      <c r="A15679" s="111" t="s">
        <v>1005</v>
      </c>
      <c r="B15679" s="111">
        <f>INDEX(kommuner!C:C,MATCH(_xlfn.NUMBERVALUE(A15679),kommuner!B:B,0))</f>
        <v>5046</v>
      </c>
      <c r="C15679" s="111" t="s">
        <v>127</v>
      </c>
      <c r="D15679" s="111" t="s">
        <v>127</v>
      </c>
      <c r="E15679" s="111" t="s">
        <v>123</v>
      </c>
      <c r="F15679" s="111" t="s">
        <v>172</v>
      </c>
      <c r="G15679" s="111" t="s">
        <v>167</v>
      </c>
      <c r="H15679" s="111" t="s">
        <v>172</v>
      </c>
      <c r="I15679" s="111" t="s">
        <v>167</v>
      </c>
      <c r="J15679" t="str">
        <f t="shared" si="488"/>
        <v>5046SkogOrganisk jordBarskogImpediment</v>
      </c>
      <c r="K15679" s="111">
        <v>-0.17137422385314094</v>
      </c>
      <c r="L15679" s="111">
        <v>0.92784825435236762</v>
      </c>
      <c r="M15679" s="111">
        <v>0.46510463492953991</v>
      </c>
      <c r="N15679" s="112">
        <f t="shared" si="489"/>
        <v>1.2215786654287666</v>
      </c>
    </row>
    <row r="15680" spans="1:14" x14ac:dyDescent="0.25">
      <c r="A15680" s="111" t="s">
        <v>1005</v>
      </c>
      <c r="B15680" s="111">
        <f>INDEX(kommuner!C:C,MATCH(_xlfn.NUMBERVALUE(A15680),kommuner!B:B,0))</f>
        <v>5046</v>
      </c>
      <c r="C15680" s="111" t="s">
        <v>127</v>
      </c>
      <c r="D15680" s="111" t="s">
        <v>127</v>
      </c>
      <c r="E15680" s="111" t="s">
        <v>123</v>
      </c>
      <c r="F15680" s="111" t="s">
        <v>172</v>
      </c>
      <c r="G15680" s="111" t="s">
        <v>190</v>
      </c>
      <c r="H15680" s="111" t="s">
        <v>172</v>
      </c>
      <c r="I15680" s="111" t="s">
        <v>190</v>
      </c>
      <c r="J15680" t="str">
        <f t="shared" si="488"/>
        <v>5046SkogOrganisk jordBarskogLav</v>
      </c>
      <c r="K15680" s="111">
        <v>-0.50666953101693391</v>
      </c>
      <c r="L15680" s="111">
        <v>0.92784825435236762</v>
      </c>
      <c r="M15680" s="111">
        <v>0.46510463492953991</v>
      </c>
      <c r="N15680" s="112">
        <f t="shared" si="489"/>
        <v>0.88628335826497362</v>
      </c>
    </row>
    <row r="15681" spans="1:14" x14ac:dyDescent="0.25">
      <c r="A15681" s="111" t="s">
        <v>1005</v>
      </c>
      <c r="B15681" s="111">
        <f>INDEX(kommuner!C:C,MATCH(_xlfn.NUMBERVALUE(A15681),kommuner!B:B,0))</f>
        <v>5046</v>
      </c>
      <c r="C15681" s="111" t="s">
        <v>127</v>
      </c>
      <c r="D15681" s="111" t="s">
        <v>127</v>
      </c>
      <c r="E15681" s="111" t="s">
        <v>123</v>
      </c>
      <c r="F15681" s="111" t="s">
        <v>172</v>
      </c>
      <c r="G15681" s="111" t="s">
        <v>173</v>
      </c>
      <c r="H15681" s="111" t="s">
        <v>172</v>
      </c>
      <c r="I15681" s="111" t="s">
        <v>173</v>
      </c>
      <c r="J15681" t="str">
        <f t="shared" si="488"/>
        <v>5046SkogOrganisk jordBarskogMiddels</v>
      </c>
      <c r="K15681" s="111">
        <v>-1.5571490961494638</v>
      </c>
      <c r="L15681" s="111">
        <v>0.92784825435236762</v>
      </c>
      <c r="M15681" s="111">
        <v>0.46518126042825314</v>
      </c>
      <c r="N15681" s="112">
        <f t="shared" si="489"/>
        <v>-0.16411958136884308</v>
      </c>
    </row>
    <row r="15682" spans="1:14" x14ac:dyDescent="0.25">
      <c r="A15682" s="111" t="s">
        <v>1005</v>
      </c>
      <c r="B15682" s="111">
        <f>INDEX(kommuner!C:C,MATCH(_xlfn.NUMBERVALUE(A15682),kommuner!B:B,0))</f>
        <v>5046</v>
      </c>
      <c r="C15682" s="111" t="s">
        <v>127</v>
      </c>
      <c r="D15682" s="111" t="s">
        <v>127</v>
      </c>
      <c r="E15682" s="111" t="s">
        <v>123</v>
      </c>
      <c r="F15682" s="111" t="s">
        <v>172</v>
      </c>
      <c r="G15682" s="111" t="s">
        <v>186</v>
      </c>
      <c r="H15682" s="111" t="s">
        <v>172</v>
      </c>
      <c r="I15682" s="111" t="s">
        <v>186</v>
      </c>
      <c r="J15682" t="str">
        <f t="shared" si="488"/>
        <v>5046SkogOrganisk jordBarskogSærs høy</v>
      </c>
      <c r="K15682" s="111">
        <v>2.5548655235722699</v>
      </c>
      <c r="L15682" s="111">
        <v>0.92784825435236762</v>
      </c>
      <c r="M15682" s="111">
        <v>0.46518126042825314</v>
      </c>
      <c r="N15682" s="112">
        <f t="shared" si="489"/>
        <v>3.9478950383528906</v>
      </c>
    </row>
    <row r="15683" spans="1:14" x14ac:dyDescent="0.25">
      <c r="A15683" s="111" t="s">
        <v>1005</v>
      </c>
      <c r="B15683" s="111">
        <f>INDEX(kommuner!C:C,MATCH(_xlfn.NUMBERVALUE(A15683),kommuner!B:B,0))</f>
        <v>5046</v>
      </c>
      <c r="C15683" s="111" t="s">
        <v>127</v>
      </c>
      <c r="D15683" s="111" t="s">
        <v>127</v>
      </c>
      <c r="E15683" s="111" t="s">
        <v>123</v>
      </c>
      <c r="F15683" s="111" t="s">
        <v>179</v>
      </c>
      <c r="G15683" s="111" t="s">
        <v>180</v>
      </c>
      <c r="H15683" s="111" t="s">
        <v>179</v>
      </c>
      <c r="I15683" s="111" t="s">
        <v>180</v>
      </c>
      <c r="J15683" t="str">
        <f t="shared" ref="J15683:J15746" si="490">B15683&amp;C15683&amp;E15683&amp;IF(C15683="Skog",F15683&amp;G15683,"")</f>
        <v>5046SkogOrganisk jordBlandingsskogHøy</v>
      </c>
      <c r="K15683" s="111">
        <v>-5.5554344456832343</v>
      </c>
      <c r="L15683" s="111">
        <v>0.92784825435236762</v>
      </c>
      <c r="M15683" s="111">
        <v>0.46510463492953991</v>
      </c>
      <c r="N15683" s="112">
        <f t="shared" ref="N15683:N15746" si="491">SUM(K15683:M15683)</f>
        <v>-4.1624815564013264</v>
      </c>
    </row>
    <row r="15684" spans="1:14" x14ac:dyDescent="0.25">
      <c r="A15684" s="111" t="s">
        <v>1005</v>
      </c>
      <c r="B15684" s="111">
        <f>INDEX(kommuner!C:C,MATCH(_xlfn.NUMBERVALUE(A15684),kommuner!B:B,0))</f>
        <v>5046</v>
      </c>
      <c r="C15684" s="111" t="s">
        <v>127</v>
      </c>
      <c r="D15684" s="111" t="s">
        <v>127</v>
      </c>
      <c r="E15684" s="111" t="s">
        <v>123</v>
      </c>
      <c r="F15684" s="111" t="s">
        <v>179</v>
      </c>
      <c r="G15684" s="111" t="s">
        <v>167</v>
      </c>
      <c r="H15684" s="111" t="s">
        <v>179</v>
      </c>
      <c r="I15684" s="111" t="s">
        <v>167</v>
      </c>
      <c r="J15684" t="str">
        <f t="shared" si="490"/>
        <v>5046SkogOrganisk jordBlandingsskogImpediment</v>
      </c>
      <c r="K15684" s="111">
        <v>-0.28586344175800005</v>
      </c>
      <c r="L15684" s="111">
        <v>0.92784825435236762</v>
      </c>
      <c r="M15684" s="111">
        <v>0.46510463492953991</v>
      </c>
      <c r="N15684" s="112">
        <f t="shared" si="491"/>
        <v>1.1070894475239075</v>
      </c>
    </row>
    <row r="15685" spans="1:14" x14ac:dyDescent="0.25">
      <c r="A15685" s="111" t="s">
        <v>1005</v>
      </c>
      <c r="B15685" s="111">
        <f>INDEX(kommuner!C:C,MATCH(_xlfn.NUMBERVALUE(A15685),kommuner!B:B,0))</f>
        <v>5046</v>
      </c>
      <c r="C15685" s="111" t="s">
        <v>127</v>
      </c>
      <c r="D15685" s="111" t="s">
        <v>127</v>
      </c>
      <c r="E15685" s="111" t="s">
        <v>123</v>
      </c>
      <c r="F15685" s="111" t="s">
        <v>179</v>
      </c>
      <c r="G15685" s="111" t="s">
        <v>190</v>
      </c>
      <c r="H15685" s="111" t="s">
        <v>179</v>
      </c>
      <c r="I15685" s="111" t="s">
        <v>190</v>
      </c>
      <c r="J15685" t="str">
        <f t="shared" si="490"/>
        <v>5046SkogOrganisk jordBlandingsskogLav</v>
      </c>
      <c r="K15685" s="111">
        <v>-1.2347339377887629</v>
      </c>
      <c r="L15685" s="111">
        <v>0.92784825435236762</v>
      </c>
      <c r="M15685" s="111">
        <v>0.46510463492953991</v>
      </c>
      <c r="N15685" s="112">
        <f t="shared" si="491"/>
        <v>0.15821895149314458</v>
      </c>
    </row>
    <row r="15686" spans="1:14" x14ac:dyDescent="0.25">
      <c r="A15686" s="111" t="s">
        <v>1005</v>
      </c>
      <c r="B15686" s="111">
        <f>INDEX(kommuner!C:C,MATCH(_xlfn.NUMBERVALUE(A15686),kommuner!B:B,0))</f>
        <v>5046</v>
      </c>
      <c r="C15686" s="111" t="s">
        <v>127</v>
      </c>
      <c r="D15686" s="111" t="s">
        <v>127</v>
      </c>
      <c r="E15686" s="111" t="s">
        <v>123</v>
      </c>
      <c r="F15686" s="111" t="s">
        <v>179</v>
      </c>
      <c r="G15686" s="111" t="s">
        <v>173</v>
      </c>
      <c r="H15686" s="111" t="s">
        <v>179</v>
      </c>
      <c r="I15686" s="111" t="s">
        <v>173</v>
      </c>
      <c r="J15686" t="str">
        <f t="shared" si="490"/>
        <v>5046SkogOrganisk jordBlandingsskogMiddels</v>
      </c>
      <c r="K15686" s="111">
        <v>-2.4239591752717748</v>
      </c>
      <c r="L15686" s="111">
        <v>0.92784825435236762</v>
      </c>
      <c r="M15686" s="111">
        <v>0.46510463492953991</v>
      </c>
      <c r="N15686" s="112">
        <f t="shared" si="491"/>
        <v>-1.0310062859898674</v>
      </c>
    </row>
    <row r="15687" spans="1:14" x14ac:dyDescent="0.25">
      <c r="A15687" s="111" t="s">
        <v>1005</v>
      </c>
      <c r="B15687" s="111">
        <f>INDEX(kommuner!C:C,MATCH(_xlfn.NUMBERVALUE(A15687),kommuner!B:B,0))</f>
        <v>5046</v>
      </c>
      <c r="C15687" s="111" t="s">
        <v>127</v>
      </c>
      <c r="D15687" s="111" t="s">
        <v>127</v>
      </c>
      <c r="E15687" s="111" t="s">
        <v>123</v>
      </c>
      <c r="F15687" s="111" t="s">
        <v>179</v>
      </c>
      <c r="G15687" s="111" t="s">
        <v>186</v>
      </c>
      <c r="H15687" s="111" t="s">
        <v>179</v>
      </c>
      <c r="I15687" s="111" t="s">
        <v>186</v>
      </c>
      <c r="J15687" t="str">
        <f t="shared" si="490"/>
        <v>5046SkogOrganisk jordBlandingsskogSærs høy</v>
      </c>
      <c r="K15687" s="111">
        <v>-1.5726115302258048</v>
      </c>
      <c r="L15687" s="111">
        <v>0.92784825435236762</v>
      </c>
      <c r="M15687" s="111">
        <v>0.46510463492953991</v>
      </c>
      <c r="N15687" s="112">
        <f t="shared" si="491"/>
        <v>-0.17965864094389727</v>
      </c>
    </row>
    <row r="15688" spans="1:14" x14ac:dyDescent="0.25">
      <c r="A15688" s="111" t="s">
        <v>1005</v>
      </c>
      <c r="B15688" s="111">
        <f>INDEX(kommuner!C:C,MATCH(_xlfn.NUMBERVALUE(A15688),kommuner!B:B,0))</f>
        <v>5046</v>
      </c>
      <c r="C15688" s="111" t="s">
        <v>127</v>
      </c>
      <c r="D15688" s="111" t="s">
        <v>127</v>
      </c>
      <c r="E15688" s="111" t="s">
        <v>123</v>
      </c>
      <c r="F15688" s="111" t="s">
        <v>185</v>
      </c>
      <c r="G15688" s="111" t="s">
        <v>180</v>
      </c>
      <c r="H15688" s="111" t="s">
        <v>185</v>
      </c>
      <c r="I15688" s="111" t="s">
        <v>180</v>
      </c>
      <c r="J15688" t="str">
        <f t="shared" si="490"/>
        <v>5046SkogOrganisk jordLauvskogHøy</v>
      </c>
      <c r="K15688" s="111">
        <v>-1.9913688882377358</v>
      </c>
      <c r="L15688" s="111">
        <v>0.92784825435236762</v>
      </c>
      <c r="M15688" s="111">
        <v>0.46510463492953991</v>
      </c>
      <c r="N15688" s="112">
        <f t="shared" si="491"/>
        <v>-0.59841599895582831</v>
      </c>
    </row>
    <row r="15689" spans="1:14" x14ac:dyDescent="0.25">
      <c r="A15689" s="111" t="s">
        <v>1005</v>
      </c>
      <c r="B15689" s="111">
        <f>INDEX(kommuner!C:C,MATCH(_xlfn.NUMBERVALUE(A15689),kommuner!B:B,0))</f>
        <v>5046</v>
      </c>
      <c r="C15689" s="111" t="s">
        <v>127</v>
      </c>
      <c r="D15689" s="111" t="s">
        <v>127</v>
      </c>
      <c r="E15689" s="111" t="s">
        <v>123</v>
      </c>
      <c r="F15689" s="111" t="s">
        <v>185</v>
      </c>
      <c r="G15689" s="111" t="s">
        <v>167</v>
      </c>
      <c r="H15689" s="111" t="s">
        <v>185</v>
      </c>
      <c r="I15689" s="111" t="s">
        <v>167</v>
      </c>
      <c r="J15689" t="str">
        <f t="shared" si="490"/>
        <v>5046SkogOrganisk jordLauvskogImpediment</v>
      </c>
      <c r="K15689" s="111">
        <v>0.35000626494250675</v>
      </c>
      <c r="L15689" s="111">
        <v>0.92784825435236762</v>
      </c>
      <c r="M15689" s="111">
        <v>0.46510463492953991</v>
      </c>
      <c r="N15689" s="112">
        <f t="shared" si="491"/>
        <v>1.7429591542244141</v>
      </c>
    </row>
    <row r="15690" spans="1:14" x14ac:dyDescent="0.25">
      <c r="A15690" s="111" t="s">
        <v>1005</v>
      </c>
      <c r="B15690" s="111">
        <f>INDEX(kommuner!C:C,MATCH(_xlfn.NUMBERVALUE(A15690),kommuner!B:B,0))</f>
        <v>5046</v>
      </c>
      <c r="C15690" s="111" t="s">
        <v>127</v>
      </c>
      <c r="D15690" s="111" t="s">
        <v>127</v>
      </c>
      <c r="E15690" s="111" t="s">
        <v>123</v>
      </c>
      <c r="F15690" s="111" t="s">
        <v>185</v>
      </c>
      <c r="G15690" s="111" t="s">
        <v>190</v>
      </c>
      <c r="H15690" s="111" t="s">
        <v>185</v>
      </c>
      <c r="I15690" s="111" t="s">
        <v>190</v>
      </c>
      <c r="J15690" t="str">
        <f t="shared" si="490"/>
        <v>5046SkogOrganisk jordLauvskogLav</v>
      </c>
      <c r="K15690" s="111">
        <v>1.1144075558526714</v>
      </c>
      <c r="L15690" s="111">
        <v>0.92784825435236762</v>
      </c>
      <c r="M15690" s="111">
        <v>0.46510463492953991</v>
      </c>
      <c r="N15690" s="112">
        <f t="shared" si="491"/>
        <v>2.5073604451345788</v>
      </c>
    </row>
    <row r="15691" spans="1:14" x14ac:dyDescent="0.25">
      <c r="A15691" s="111" t="s">
        <v>1005</v>
      </c>
      <c r="B15691" s="111">
        <f>INDEX(kommuner!C:C,MATCH(_xlfn.NUMBERVALUE(A15691),kommuner!B:B,0))</f>
        <v>5046</v>
      </c>
      <c r="C15691" s="111" t="s">
        <v>127</v>
      </c>
      <c r="D15691" s="111" t="s">
        <v>127</v>
      </c>
      <c r="E15691" s="111" t="s">
        <v>123</v>
      </c>
      <c r="F15691" s="111" t="s">
        <v>185</v>
      </c>
      <c r="G15691" s="111" t="s">
        <v>173</v>
      </c>
      <c r="H15691" s="111" t="s">
        <v>185</v>
      </c>
      <c r="I15691" s="111" t="s">
        <v>173</v>
      </c>
      <c r="J15691" t="str">
        <f t="shared" si="490"/>
        <v>5046SkogOrganisk jordLauvskogMiddels</v>
      </c>
      <c r="K15691" s="111">
        <v>-0.62664468270982987</v>
      </c>
      <c r="L15691" s="111">
        <v>0.92784825435236762</v>
      </c>
      <c r="M15691" s="111">
        <v>0.46510463492953991</v>
      </c>
      <c r="N15691" s="112">
        <f t="shared" si="491"/>
        <v>0.76630820657207765</v>
      </c>
    </row>
    <row r="15692" spans="1:14" x14ac:dyDescent="0.25">
      <c r="A15692" s="111" t="s">
        <v>1005</v>
      </c>
      <c r="B15692" s="111">
        <f>INDEX(kommuner!C:C,MATCH(_xlfn.NUMBERVALUE(A15692),kommuner!B:B,0))</f>
        <v>5046</v>
      </c>
      <c r="C15692" s="111" t="s">
        <v>127</v>
      </c>
      <c r="D15692" s="111" t="s">
        <v>127</v>
      </c>
      <c r="E15692" s="111" t="s">
        <v>123</v>
      </c>
      <c r="F15692" s="111" t="s">
        <v>185</v>
      </c>
      <c r="G15692" s="111" t="s">
        <v>186</v>
      </c>
      <c r="H15692" s="111" t="s">
        <v>185</v>
      </c>
      <c r="I15692" s="111" t="s">
        <v>186</v>
      </c>
      <c r="J15692" t="str">
        <f t="shared" si="490"/>
        <v>5046SkogOrganisk jordLauvskogSærs høy</v>
      </c>
      <c r="K15692" s="111">
        <v>-1.8997279926091779</v>
      </c>
      <c r="L15692" s="111">
        <v>0.92784825435236762</v>
      </c>
      <c r="M15692" s="111">
        <v>0.46510463492953991</v>
      </c>
      <c r="N15692" s="112">
        <f t="shared" si="491"/>
        <v>-0.50677510332727038</v>
      </c>
    </row>
    <row r="15693" spans="1:14" x14ac:dyDescent="0.25">
      <c r="A15693" s="111" t="s">
        <v>1005</v>
      </c>
      <c r="B15693" s="111">
        <f>INDEX(kommuner!C:C,MATCH(_xlfn.NUMBERVALUE(A15693),kommuner!B:B,0))</f>
        <v>5046</v>
      </c>
      <c r="C15693" s="111" t="s">
        <v>83</v>
      </c>
      <c r="D15693" s="111" t="s">
        <v>83</v>
      </c>
      <c r="E15693" s="111" t="s">
        <v>126</v>
      </c>
      <c r="F15693" s="111" t="s">
        <v>139</v>
      </c>
      <c r="G15693" s="111" t="s">
        <v>139</v>
      </c>
      <c r="H15693" s="111" t="s">
        <v>139</v>
      </c>
      <c r="I15693" s="111" t="s">
        <v>139</v>
      </c>
      <c r="J15693" t="str">
        <f t="shared" si="490"/>
        <v>5046Utbygd arealMineraljord</v>
      </c>
      <c r="K15693" s="111">
        <v>-0.30524336409547759</v>
      </c>
      <c r="L15693" s="111">
        <v>0</v>
      </c>
      <c r="M15693" s="111">
        <v>1.303047089454229E-2</v>
      </c>
      <c r="N15693" s="112">
        <f t="shared" si="491"/>
        <v>-0.2922128932009353</v>
      </c>
    </row>
    <row r="15694" spans="1:14" x14ac:dyDescent="0.25">
      <c r="A15694" s="111" t="s">
        <v>1005</v>
      </c>
      <c r="B15694" s="111">
        <f>INDEX(kommuner!C:C,MATCH(_xlfn.NUMBERVALUE(A15694),kommuner!B:B,0))</f>
        <v>5046</v>
      </c>
      <c r="C15694" s="111" t="s">
        <v>83</v>
      </c>
      <c r="D15694" s="111" t="s">
        <v>83</v>
      </c>
      <c r="E15694" s="111" t="s">
        <v>123</v>
      </c>
      <c r="F15694" s="111" t="s">
        <v>139</v>
      </c>
      <c r="G15694" s="111" t="s">
        <v>139</v>
      </c>
      <c r="H15694" s="111" t="s">
        <v>139</v>
      </c>
      <c r="I15694" s="111" t="s">
        <v>139</v>
      </c>
      <c r="J15694" t="str">
        <f t="shared" si="490"/>
        <v>5046Utbygd arealOrganisk jord</v>
      </c>
      <c r="K15694" s="111">
        <v>29.011421395201612</v>
      </c>
      <c r="L15694" s="111">
        <v>0</v>
      </c>
      <c r="M15694" s="111">
        <v>1.303047089454229E-2</v>
      </c>
      <c r="N15694" s="112">
        <f t="shared" si="491"/>
        <v>29.024451866096154</v>
      </c>
    </row>
    <row r="15695" spans="1:14" x14ac:dyDescent="0.25">
      <c r="A15695" s="111" t="s">
        <v>1005</v>
      </c>
      <c r="B15695" s="111">
        <f>INDEX(kommuner!C:C,MATCH(_xlfn.NUMBERVALUE(A15695),kommuner!B:B,0))</f>
        <v>5046</v>
      </c>
      <c r="C15695" s="111" t="s">
        <v>181</v>
      </c>
      <c r="D15695" s="111" t="s">
        <v>181</v>
      </c>
      <c r="E15695" s="111" t="s">
        <v>123</v>
      </c>
      <c r="F15695" s="111" t="s">
        <v>139</v>
      </c>
      <c r="G15695" s="111" t="s">
        <v>139</v>
      </c>
      <c r="H15695" s="111" t="s">
        <v>139</v>
      </c>
      <c r="I15695" s="111" t="s">
        <v>139</v>
      </c>
      <c r="J15695" t="str">
        <f t="shared" si="490"/>
        <v>5046Vann og myrOrganisk jord</v>
      </c>
      <c r="K15695" s="111">
        <v>-0.29766799726667431</v>
      </c>
      <c r="L15695" s="111">
        <v>0</v>
      </c>
      <c r="M15695" s="111">
        <v>0</v>
      </c>
      <c r="N15695" s="112">
        <f t="shared" si="491"/>
        <v>-0.29766799726667431</v>
      </c>
    </row>
    <row r="15696" spans="1:14" x14ac:dyDescent="0.25">
      <c r="A15696" s="111" t="s">
        <v>1006</v>
      </c>
      <c r="B15696" s="111">
        <f>INDEX(kommuner!C:C,MATCH(_xlfn.NUMBERVALUE(A15696),kommuner!B:B,0))</f>
        <v>5047</v>
      </c>
      <c r="C15696" s="111" t="s">
        <v>82</v>
      </c>
      <c r="D15696" s="111" t="s">
        <v>82</v>
      </c>
      <c r="E15696" s="111" t="s">
        <v>126</v>
      </c>
      <c r="F15696" s="111" t="s">
        <v>139</v>
      </c>
      <c r="G15696" s="111" t="s">
        <v>139</v>
      </c>
      <c r="H15696" s="111" t="s">
        <v>139</v>
      </c>
      <c r="I15696" s="111" t="s">
        <v>139</v>
      </c>
      <c r="J15696" t="str">
        <f t="shared" si="490"/>
        <v>5047Annen utmarkMineraljord</v>
      </c>
      <c r="K15696" s="111">
        <v>-7.1122377479755403E-2</v>
      </c>
      <c r="L15696" s="111">
        <v>0</v>
      </c>
      <c r="M15696" s="111">
        <v>0</v>
      </c>
      <c r="N15696" s="112">
        <f t="shared" si="491"/>
        <v>-7.1122377479755403E-2</v>
      </c>
    </row>
    <row r="15697" spans="1:14" x14ac:dyDescent="0.25">
      <c r="A15697" s="111" t="s">
        <v>1006</v>
      </c>
      <c r="B15697" s="111">
        <f>INDEX(kommuner!C:C,MATCH(_xlfn.NUMBERVALUE(A15697),kommuner!B:B,0))</f>
        <v>5047</v>
      </c>
      <c r="C15697" s="111" t="s">
        <v>121</v>
      </c>
      <c r="D15697" s="111" t="s">
        <v>121</v>
      </c>
      <c r="E15697" s="111" t="s">
        <v>126</v>
      </c>
      <c r="F15697" s="111" t="s">
        <v>139</v>
      </c>
      <c r="G15697" s="111" t="s">
        <v>139</v>
      </c>
      <c r="H15697" s="111" t="s">
        <v>139</v>
      </c>
      <c r="I15697" s="111" t="s">
        <v>139</v>
      </c>
      <c r="J15697" t="str">
        <f t="shared" si="490"/>
        <v>5047BeiteMineraljord</v>
      </c>
      <c r="K15697" s="111">
        <v>-0.96338340838695502</v>
      </c>
      <c r="L15697" s="111">
        <v>0</v>
      </c>
      <c r="M15697" s="111">
        <v>1.2448711246839999E-7</v>
      </c>
      <c r="N15697" s="112">
        <f t="shared" si="491"/>
        <v>-0.96338328389984251</v>
      </c>
    </row>
    <row r="15698" spans="1:14" x14ac:dyDescent="0.25">
      <c r="A15698" s="111" t="s">
        <v>1006</v>
      </c>
      <c r="B15698" s="111">
        <f>INDEX(kommuner!C:C,MATCH(_xlfn.NUMBERVALUE(A15698),kommuner!B:B,0))</f>
        <v>5047</v>
      </c>
      <c r="C15698" s="111" t="s">
        <v>121</v>
      </c>
      <c r="D15698" s="111" t="s">
        <v>121</v>
      </c>
      <c r="E15698" s="111" t="s">
        <v>123</v>
      </c>
      <c r="F15698" s="111" t="s">
        <v>139</v>
      </c>
      <c r="G15698" s="111" t="s">
        <v>139</v>
      </c>
      <c r="H15698" s="111" t="s">
        <v>139</v>
      </c>
      <c r="I15698" s="111" t="s">
        <v>139</v>
      </c>
      <c r="J15698" t="str">
        <f t="shared" si="490"/>
        <v>5047BeiteOrganisk jord</v>
      </c>
      <c r="K15698" s="111">
        <v>12.077525935985037</v>
      </c>
      <c r="L15698" s="111">
        <v>1.6412500000000001</v>
      </c>
      <c r="M15698" s="111">
        <v>0</v>
      </c>
      <c r="N15698" s="112">
        <f t="shared" si="491"/>
        <v>13.718775935985036</v>
      </c>
    </row>
    <row r="15699" spans="1:14" x14ac:dyDescent="0.25">
      <c r="A15699" s="111" t="s">
        <v>1006</v>
      </c>
      <c r="B15699" s="111">
        <f>INDEX(kommuner!C:C,MATCH(_xlfn.NUMBERVALUE(A15699),kommuner!B:B,0))</f>
        <v>5047</v>
      </c>
      <c r="C15699" s="111" t="s">
        <v>84</v>
      </c>
      <c r="D15699" s="111" t="s">
        <v>84</v>
      </c>
      <c r="E15699" s="111" t="s">
        <v>126</v>
      </c>
      <c r="F15699" s="111" t="s">
        <v>139</v>
      </c>
      <c r="G15699" s="111" t="s">
        <v>139</v>
      </c>
      <c r="H15699" s="111" t="s">
        <v>139</v>
      </c>
      <c r="I15699" s="111" t="s">
        <v>139</v>
      </c>
      <c r="J15699" t="str">
        <f t="shared" si="490"/>
        <v>5047Dyrket markMineraljord</v>
      </c>
      <c r="K15699" s="111">
        <v>-0.13761115197201224</v>
      </c>
      <c r="L15699" s="111">
        <v>0</v>
      </c>
      <c r="M15699" s="111">
        <v>0</v>
      </c>
      <c r="N15699" s="112">
        <f t="shared" si="491"/>
        <v>-0.13761115197201224</v>
      </c>
    </row>
    <row r="15700" spans="1:14" x14ac:dyDescent="0.25">
      <c r="A15700" s="111" t="s">
        <v>1006</v>
      </c>
      <c r="B15700" s="111">
        <f>INDEX(kommuner!C:C,MATCH(_xlfn.NUMBERVALUE(A15700),kommuner!B:B,0))</f>
        <v>5047</v>
      </c>
      <c r="C15700" s="111" t="s">
        <v>84</v>
      </c>
      <c r="D15700" s="111" t="s">
        <v>84</v>
      </c>
      <c r="E15700" s="111" t="s">
        <v>123</v>
      </c>
      <c r="F15700" s="111" t="s">
        <v>139</v>
      </c>
      <c r="G15700" s="111" t="s">
        <v>139</v>
      </c>
      <c r="H15700" s="111" t="s">
        <v>139</v>
      </c>
      <c r="I15700" s="111" t="s">
        <v>139</v>
      </c>
      <c r="J15700" t="str">
        <f t="shared" si="490"/>
        <v>5047Dyrket markOrganisk jord</v>
      </c>
      <c r="K15700" s="111">
        <v>28.726149366675592</v>
      </c>
      <c r="L15700" s="111">
        <v>1.45625</v>
      </c>
      <c r="M15700" s="111">
        <v>0</v>
      </c>
      <c r="N15700" s="112">
        <f t="shared" si="491"/>
        <v>30.182399366675593</v>
      </c>
    </row>
    <row r="15701" spans="1:14" x14ac:dyDescent="0.25">
      <c r="A15701" s="111" t="s">
        <v>1006</v>
      </c>
      <c r="B15701" s="111">
        <f>INDEX(kommuner!C:C,MATCH(_xlfn.NUMBERVALUE(A15701),kommuner!B:B,0))</f>
        <v>5047</v>
      </c>
      <c r="C15701" s="111" t="s">
        <v>127</v>
      </c>
      <c r="D15701" s="111" t="s">
        <v>127</v>
      </c>
      <c r="E15701" s="111" t="s">
        <v>126</v>
      </c>
      <c r="F15701" s="111" t="s">
        <v>172</v>
      </c>
      <c r="G15701" s="111" t="s">
        <v>180</v>
      </c>
      <c r="H15701" s="111" t="s">
        <v>172</v>
      </c>
      <c r="I15701" s="111" t="s">
        <v>180</v>
      </c>
      <c r="J15701" t="str">
        <f t="shared" si="490"/>
        <v>5047SkogMineraljordBarskogHøy</v>
      </c>
      <c r="K15701" s="111">
        <v>-6.422849649670499</v>
      </c>
      <c r="L15701" s="111">
        <v>0.85306406685236758</v>
      </c>
      <c r="M15701" s="111">
        <v>6.4056614999681585E-2</v>
      </c>
      <c r="N15701" s="112">
        <f t="shared" si="491"/>
        <v>-5.5057289678184498</v>
      </c>
    </row>
    <row r="15702" spans="1:14" x14ac:dyDescent="0.25">
      <c r="A15702" s="111" t="s">
        <v>1006</v>
      </c>
      <c r="B15702" s="111">
        <f>INDEX(kommuner!C:C,MATCH(_xlfn.NUMBERVALUE(A15702),kommuner!B:B,0))</f>
        <v>5047</v>
      </c>
      <c r="C15702" s="111" t="s">
        <v>127</v>
      </c>
      <c r="D15702" s="111" t="s">
        <v>127</v>
      </c>
      <c r="E15702" s="111" t="s">
        <v>126</v>
      </c>
      <c r="F15702" s="111" t="s">
        <v>172</v>
      </c>
      <c r="G15702" s="111" t="s">
        <v>167</v>
      </c>
      <c r="H15702" s="111" t="s">
        <v>172</v>
      </c>
      <c r="I15702" s="111" t="s">
        <v>167</v>
      </c>
      <c r="J15702" t="str">
        <f t="shared" si="490"/>
        <v>5047SkogMineraljordBarskogImpediment</v>
      </c>
      <c r="K15702" s="111">
        <v>-0.94873102042732593</v>
      </c>
      <c r="L15702" s="111">
        <v>0.85306406685236758</v>
      </c>
      <c r="M15702" s="111">
        <v>6.3979989500968365E-2</v>
      </c>
      <c r="N15702" s="112">
        <f t="shared" si="491"/>
        <v>-3.1686964073989993E-2</v>
      </c>
    </row>
    <row r="15703" spans="1:14" x14ac:dyDescent="0.25">
      <c r="A15703" s="111" t="s">
        <v>1006</v>
      </c>
      <c r="B15703" s="111">
        <f>INDEX(kommuner!C:C,MATCH(_xlfn.NUMBERVALUE(A15703),kommuner!B:B,0))</f>
        <v>5047</v>
      </c>
      <c r="C15703" s="111" t="s">
        <v>127</v>
      </c>
      <c r="D15703" s="111" t="s">
        <v>127</v>
      </c>
      <c r="E15703" s="111" t="s">
        <v>126</v>
      </c>
      <c r="F15703" s="111" t="s">
        <v>172</v>
      </c>
      <c r="G15703" s="111" t="s">
        <v>190</v>
      </c>
      <c r="H15703" s="111" t="s">
        <v>172</v>
      </c>
      <c r="I15703" s="111" t="s">
        <v>190</v>
      </c>
      <c r="J15703" t="str">
        <f t="shared" si="490"/>
        <v>5047SkogMineraljordBarskogLav</v>
      </c>
      <c r="K15703" s="111">
        <v>-0.862084627791601</v>
      </c>
      <c r="L15703" s="111">
        <v>0.85306406685236758</v>
      </c>
      <c r="M15703" s="111">
        <v>6.3979989500968365E-2</v>
      </c>
      <c r="N15703" s="112">
        <f t="shared" si="491"/>
        <v>5.4959428561734941E-2</v>
      </c>
    </row>
    <row r="15704" spans="1:14" x14ac:dyDescent="0.25">
      <c r="A15704" s="111" t="s">
        <v>1006</v>
      </c>
      <c r="B15704" s="111">
        <f>INDEX(kommuner!C:C,MATCH(_xlfn.NUMBERVALUE(A15704),kommuner!B:B,0))</f>
        <v>5047</v>
      </c>
      <c r="C15704" s="111" t="s">
        <v>127</v>
      </c>
      <c r="D15704" s="111" t="s">
        <v>127</v>
      </c>
      <c r="E15704" s="111" t="s">
        <v>126</v>
      </c>
      <c r="F15704" s="111" t="s">
        <v>172</v>
      </c>
      <c r="G15704" s="111" t="s">
        <v>173</v>
      </c>
      <c r="H15704" s="111" t="s">
        <v>172</v>
      </c>
      <c r="I15704" s="111" t="s">
        <v>173</v>
      </c>
      <c r="J15704" t="str">
        <f t="shared" si="490"/>
        <v>5047SkogMineraljordBarskogMiddels</v>
      </c>
      <c r="K15704" s="111">
        <v>-3.6406993276041288</v>
      </c>
      <c r="L15704" s="111">
        <v>0.85306406685236758</v>
      </c>
      <c r="M15704" s="111">
        <v>6.4056614999681585E-2</v>
      </c>
      <c r="N15704" s="112">
        <f t="shared" si="491"/>
        <v>-2.7235786457520796</v>
      </c>
    </row>
    <row r="15705" spans="1:14" x14ac:dyDescent="0.25">
      <c r="A15705" s="111" t="s">
        <v>1006</v>
      </c>
      <c r="B15705" s="111">
        <f>INDEX(kommuner!C:C,MATCH(_xlfn.NUMBERVALUE(A15705),kommuner!B:B,0))</f>
        <v>5047</v>
      </c>
      <c r="C15705" s="111" t="s">
        <v>127</v>
      </c>
      <c r="D15705" s="111" t="s">
        <v>127</v>
      </c>
      <c r="E15705" s="111" t="s">
        <v>126</v>
      </c>
      <c r="F15705" s="111" t="s">
        <v>172</v>
      </c>
      <c r="G15705" s="111" t="s">
        <v>186</v>
      </c>
      <c r="H15705" s="111" t="s">
        <v>172</v>
      </c>
      <c r="I15705" s="111" t="s">
        <v>186</v>
      </c>
      <c r="J15705" t="str">
        <f t="shared" si="490"/>
        <v>5047SkogMineraljordBarskogSærs høy</v>
      </c>
      <c r="K15705" s="111">
        <v>0.12072674540874306</v>
      </c>
      <c r="L15705" s="111">
        <v>0.85306406685236758</v>
      </c>
      <c r="M15705" s="111">
        <v>6.4056614999681585E-2</v>
      </c>
      <c r="N15705" s="112">
        <f t="shared" si="491"/>
        <v>1.0378474272607923</v>
      </c>
    </row>
    <row r="15706" spans="1:14" x14ac:dyDescent="0.25">
      <c r="A15706" s="111" t="s">
        <v>1006</v>
      </c>
      <c r="B15706" s="111">
        <f>INDEX(kommuner!C:C,MATCH(_xlfn.NUMBERVALUE(A15706),kommuner!B:B,0))</f>
        <v>5047</v>
      </c>
      <c r="C15706" s="111" t="s">
        <v>127</v>
      </c>
      <c r="D15706" s="111" t="s">
        <v>127</v>
      </c>
      <c r="E15706" s="111" t="s">
        <v>126</v>
      </c>
      <c r="F15706" s="111" t="s">
        <v>179</v>
      </c>
      <c r="G15706" s="111" t="s">
        <v>180</v>
      </c>
      <c r="H15706" s="111" t="s">
        <v>179</v>
      </c>
      <c r="I15706" s="111" t="s">
        <v>180</v>
      </c>
      <c r="J15706" t="str">
        <f t="shared" si="490"/>
        <v>5047SkogMineraljordBlandingsskogHøy</v>
      </c>
      <c r="K15706" s="111">
        <v>-7.1939050909469406</v>
      </c>
      <c r="L15706" s="111">
        <v>0.85306406685236758</v>
      </c>
      <c r="M15706" s="111">
        <v>6.3979989500968365E-2</v>
      </c>
      <c r="N15706" s="112">
        <f t="shared" si="491"/>
        <v>-6.2768610345936047</v>
      </c>
    </row>
    <row r="15707" spans="1:14" x14ac:dyDescent="0.25">
      <c r="A15707" s="111" t="s">
        <v>1006</v>
      </c>
      <c r="B15707" s="111">
        <f>INDEX(kommuner!C:C,MATCH(_xlfn.NUMBERVALUE(A15707),kommuner!B:B,0))</f>
        <v>5047</v>
      </c>
      <c r="C15707" s="111" t="s">
        <v>127</v>
      </c>
      <c r="D15707" s="111" t="s">
        <v>127</v>
      </c>
      <c r="E15707" s="111" t="s">
        <v>126</v>
      </c>
      <c r="F15707" s="111" t="s">
        <v>179</v>
      </c>
      <c r="G15707" s="111" t="s">
        <v>167</v>
      </c>
      <c r="H15707" s="111" t="s">
        <v>179</v>
      </c>
      <c r="I15707" s="111" t="s">
        <v>167</v>
      </c>
      <c r="J15707" t="str">
        <f t="shared" si="490"/>
        <v>5047SkogMineraljordBlandingsskogImpediment</v>
      </c>
      <c r="K15707" s="111">
        <v>-1.0519587113170448</v>
      </c>
      <c r="L15707" s="111">
        <v>0.85306406685236758</v>
      </c>
      <c r="M15707" s="111">
        <v>6.3979989500968365E-2</v>
      </c>
      <c r="N15707" s="112">
        <f t="shared" si="491"/>
        <v>-0.13491465496370883</v>
      </c>
    </row>
    <row r="15708" spans="1:14" x14ac:dyDescent="0.25">
      <c r="A15708" s="111" t="s">
        <v>1006</v>
      </c>
      <c r="B15708" s="111">
        <f>INDEX(kommuner!C:C,MATCH(_xlfn.NUMBERVALUE(A15708),kommuner!B:B,0))</f>
        <v>5047</v>
      </c>
      <c r="C15708" s="111" t="s">
        <v>127</v>
      </c>
      <c r="D15708" s="111" t="s">
        <v>127</v>
      </c>
      <c r="E15708" s="111" t="s">
        <v>126</v>
      </c>
      <c r="F15708" s="111" t="s">
        <v>179</v>
      </c>
      <c r="G15708" s="111" t="s">
        <v>190</v>
      </c>
      <c r="H15708" s="111" t="s">
        <v>179</v>
      </c>
      <c r="I15708" s="111" t="s">
        <v>190</v>
      </c>
      <c r="J15708" t="str">
        <f t="shared" si="490"/>
        <v>5047SkogMineraljordBlandingsskogLav</v>
      </c>
      <c r="K15708" s="111">
        <v>-1.7812179955424279</v>
      </c>
      <c r="L15708" s="111">
        <v>0.85306406685236758</v>
      </c>
      <c r="M15708" s="111">
        <v>6.3979989500968365E-2</v>
      </c>
      <c r="N15708" s="112">
        <f t="shared" si="491"/>
        <v>-0.86417393918909191</v>
      </c>
    </row>
    <row r="15709" spans="1:14" x14ac:dyDescent="0.25">
      <c r="A15709" s="111" t="s">
        <v>1006</v>
      </c>
      <c r="B15709" s="111">
        <f>INDEX(kommuner!C:C,MATCH(_xlfn.NUMBERVALUE(A15709),kommuner!B:B,0))</f>
        <v>5047</v>
      </c>
      <c r="C15709" s="111" t="s">
        <v>127</v>
      </c>
      <c r="D15709" s="111" t="s">
        <v>127</v>
      </c>
      <c r="E15709" s="111" t="s">
        <v>126</v>
      </c>
      <c r="F15709" s="111" t="s">
        <v>179</v>
      </c>
      <c r="G15709" s="111" t="s">
        <v>173</v>
      </c>
      <c r="H15709" s="111" t="s">
        <v>179</v>
      </c>
      <c r="I15709" s="111" t="s">
        <v>173</v>
      </c>
      <c r="J15709" t="str">
        <f t="shared" si="490"/>
        <v>5047SkogMineraljordBlandingsskogMiddels</v>
      </c>
      <c r="K15709" s="111">
        <v>-3.4741824145851954</v>
      </c>
      <c r="L15709" s="111">
        <v>0.85306406685236758</v>
      </c>
      <c r="M15709" s="111">
        <v>6.3979989500968365E-2</v>
      </c>
      <c r="N15709" s="112">
        <f t="shared" si="491"/>
        <v>-2.5571383582318594</v>
      </c>
    </row>
    <row r="15710" spans="1:14" x14ac:dyDescent="0.25">
      <c r="A15710" s="111" t="s">
        <v>1006</v>
      </c>
      <c r="B15710" s="111">
        <f>INDEX(kommuner!C:C,MATCH(_xlfn.NUMBERVALUE(A15710),kommuner!B:B,0))</f>
        <v>5047</v>
      </c>
      <c r="C15710" s="111" t="s">
        <v>127</v>
      </c>
      <c r="D15710" s="111" t="s">
        <v>127</v>
      </c>
      <c r="E15710" s="111" t="s">
        <v>126</v>
      </c>
      <c r="F15710" s="111" t="s">
        <v>179</v>
      </c>
      <c r="G15710" s="111" t="s">
        <v>186</v>
      </c>
      <c r="H15710" s="111" t="s">
        <v>179</v>
      </c>
      <c r="I15710" s="111" t="s">
        <v>186</v>
      </c>
      <c r="J15710" t="str">
        <f t="shared" si="490"/>
        <v>5047SkogMineraljordBlandingsskogSærs høy</v>
      </c>
      <c r="K15710" s="111">
        <v>-2.9395925245326562</v>
      </c>
      <c r="L15710" s="111">
        <v>0.85306406685236758</v>
      </c>
      <c r="M15710" s="111">
        <v>6.3979989500968365E-2</v>
      </c>
      <c r="N15710" s="112">
        <f t="shared" si="491"/>
        <v>-2.0225484681793202</v>
      </c>
    </row>
    <row r="15711" spans="1:14" x14ac:dyDescent="0.25">
      <c r="A15711" s="111" t="s">
        <v>1006</v>
      </c>
      <c r="B15711" s="111">
        <f>INDEX(kommuner!C:C,MATCH(_xlfn.NUMBERVALUE(A15711),kommuner!B:B,0))</f>
        <v>5047</v>
      </c>
      <c r="C15711" s="111" t="s">
        <v>127</v>
      </c>
      <c r="D15711" s="111" t="s">
        <v>127</v>
      </c>
      <c r="E15711" s="111" t="s">
        <v>126</v>
      </c>
      <c r="F15711" s="111" t="s">
        <v>185</v>
      </c>
      <c r="G15711" s="111" t="s">
        <v>180</v>
      </c>
      <c r="H15711" s="111" t="s">
        <v>185</v>
      </c>
      <c r="I15711" s="111" t="s">
        <v>180</v>
      </c>
      <c r="J15711" t="str">
        <f t="shared" si="490"/>
        <v>5047SkogMineraljordLauvskogHøy</v>
      </c>
      <c r="K15711" s="111">
        <v>-3.9961118073383664</v>
      </c>
      <c r="L15711" s="111">
        <v>0.85306406685236758</v>
      </c>
      <c r="M15711" s="111">
        <v>6.3979989500968365E-2</v>
      </c>
      <c r="N15711" s="112">
        <f t="shared" si="491"/>
        <v>-3.0790677509850304</v>
      </c>
    </row>
    <row r="15712" spans="1:14" x14ac:dyDescent="0.25">
      <c r="A15712" s="111" t="s">
        <v>1006</v>
      </c>
      <c r="B15712" s="111">
        <f>INDEX(kommuner!C:C,MATCH(_xlfn.NUMBERVALUE(A15712),kommuner!B:B,0))</f>
        <v>5047</v>
      </c>
      <c r="C15712" s="111" t="s">
        <v>127</v>
      </c>
      <c r="D15712" s="111" t="s">
        <v>127</v>
      </c>
      <c r="E15712" s="111" t="s">
        <v>126</v>
      </c>
      <c r="F15712" s="111" t="s">
        <v>185</v>
      </c>
      <c r="G15712" s="111" t="s">
        <v>167</v>
      </c>
      <c r="H15712" s="111" t="s">
        <v>185</v>
      </c>
      <c r="I15712" s="111" t="s">
        <v>167</v>
      </c>
      <c r="J15712" t="str">
        <f t="shared" si="490"/>
        <v>5047SkogMineraljordLauvskogImpediment</v>
      </c>
      <c r="K15712" s="111">
        <v>-1.0417316356348201</v>
      </c>
      <c r="L15712" s="111">
        <v>0.85306406685236758</v>
      </c>
      <c r="M15712" s="111">
        <v>6.3979989500968365E-2</v>
      </c>
      <c r="N15712" s="112">
        <f t="shared" si="491"/>
        <v>-0.12468757928148413</v>
      </c>
    </row>
    <row r="15713" spans="1:14" x14ac:dyDescent="0.25">
      <c r="A15713" s="111" t="s">
        <v>1006</v>
      </c>
      <c r="B15713" s="111">
        <f>INDEX(kommuner!C:C,MATCH(_xlfn.NUMBERVALUE(A15713),kommuner!B:B,0))</f>
        <v>5047</v>
      </c>
      <c r="C15713" s="111" t="s">
        <v>127</v>
      </c>
      <c r="D15713" s="111" t="s">
        <v>127</v>
      </c>
      <c r="E15713" s="111" t="s">
        <v>126</v>
      </c>
      <c r="F15713" s="111" t="s">
        <v>185</v>
      </c>
      <c r="G15713" s="111" t="s">
        <v>190</v>
      </c>
      <c r="H15713" s="111" t="s">
        <v>185</v>
      </c>
      <c r="I15713" s="111" t="s">
        <v>190</v>
      </c>
      <c r="J15713" t="str">
        <f t="shared" si="490"/>
        <v>5047SkogMineraljordLauvskogLav</v>
      </c>
      <c r="K15713" s="111">
        <v>-8.9748170935426599E-2</v>
      </c>
      <c r="L15713" s="111">
        <v>0.85306406685236758</v>
      </c>
      <c r="M15713" s="111">
        <v>6.3979989500968365E-2</v>
      </c>
      <c r="N15713" s="112">
        <f t="shared" si="491"/>
        <v>0.82729588541790933</v>
      </c>
    </row>
    <row r="15714" spans="1:14" x14ac:dyDescent="0.25">
      <c r="A15714" s="111" t="s">
        <v>1006</v>
      </c>
      <c r="B15714" s="111">
        <f>INDEX(kommuner!C:C,MATCH(_xlfn.NUMBERVALUE(A15714),kommuner!B:B,0))</f>
        <v>5047</v>
      </c>
      <c r="C15714" s="111" t="s">
        <v>127</v>
      </c>
      <c r="D15714" s="111" t="s">
        <v>127</v>
      </c>
      <c r="E15714" s="111" t="s">
        <v>126</v>
      </c>
      <c r="F15714" s="111" t="s">
        <v>185</v>
      </c>
      <c r="G15714" s="111" t="s">
        <v>173</v>
      </c>
      <c r="H15714" s="111" t="s">
        <v>185</v>
      </c>
      <c r="I15714" s="111" t="s">
        <v>173</v>
      </c>
      <c r="J15714" t="str">
        <f t="shared" si="490"/>
        <v>5047SkogMineraljordLauvskogMiddels</v>
      </c>
      <c r="K15714" s="111">
        <v>-2.4407766010203638</v>
      </c>
      <c r="L15714" s="111">
        <v>0.85306406685236758</v>
      </c>
      <c r="M15714" s="111">
        <v>6.3979989500968365E-2</v>
      </c>
      <c r="N15714" s="112">
        <f t="shared" si="491"/>
        <v>-1.523732544667028</v>
      </c>
    </row>
    <row r="15715" spans="1:14" x14ac:dyDescent="0.25">
      <c r="A15715" s="111" t="s">
        <v>1006</v>
      </c>
      <c r="B15715" s="111">
        <f>INDEX(kommuner!C:C,MATCH(_xlfn.NUMBERVALUE(A15715),kommuner!B:B,0))</f>
        <v>5047</v>
      </c>
      <c r="C15715" s="111" t="s">
        <v>127</v>
      </c>
      <c r="D15715" s="111" t="s">
        <v>127</v>
      </c>
      <c r="E15715" s="111" t="s">
        <v>126</v>
      </c>
      <c r="F15715" s="111" t="s">
        <v>185</v>
      </c>
      <c r="G15715" s="111" t="s">
        <v>186</v>
      </c>
      <c r="H15715" s="111" t="s">
        <v>185</v>
      </c>
      <c r="I15715" s="111" t="s">
        <v>186</v>
      </c>
      <c r="J15715" t="str">
        <f t="shared" si="490"/>
        <v>5047SkogMineraljordLauvskogSærs høy</v>
      </c>
      <c r="K15715" s="111">
        <v>-3.6560473259425113</v>
      </c>
      <c r="L15715" s="111">
        <v>0.85306406685236758</v>
      </c>
      <c r="M15715" s="111">
        <v>6.3979989500968365E-2</v>
      </c>
      <c r="N15715" s="112">
        <f t="shared" si="491"/>
        <v>-2.7390032695891753</v>
      </c>
    </row>
    <row r="15716" spans="1:14" x14ac:dyDescent="0.25">
      <c r="A15716" s="111" t="s">
        <v>1006</v>
      </c>
      <c r="B15716" s="111">
        <f>INDEX(kommuner!C:C,MATCH(_xlfn.NUMBERVALUE(A15716),kommuner!B:B,0))</f>
        <v>5047</v>
      </c>
      <c r="C15716" s="111" t="s">
        <v>127</v>
      </c>
      <c r="D15716" s="111" t="s">
        <v>127</v>
      </c>
      <c r="E15716" s="111" t="s">
        <v>123</v>
      </c>
      <c r="F15716" s="111" t="s">
        <v>172</v>
      </c>
      <c r="G15716" s="111" t="s">
        <v>180</v>
      </c>
      <c r="H15716" s="111" t="s">
        <v>172</v>
      </c>
      <c r="I15716" s="111" t="s">
        <v>180</v>
      </c>
      <c r="J15716" t="str">
        <f t="shared" si="490"/>
        <v>5047SkogOrganisk jordBarskogHøy</v>
      </c>
      <c r="K15716" s="111">
        <v>-2.5184559031994138</v>
      </c>
      <c r="L15716" s="111">
        <v>0.92784825435236762</v>
      </c>
      <c r="M15716" s="111">
        <v>0.46518126042825314</v>
      </c>
      <c r="N15716" s="112">
        <f t="shared" si="491"/>
        <v>-1.1254263884187932</v>
      </c>
    </row>
    <row r="15717" spans="1:14" x14ac:dyDescent="0.25">
      <c r="A15717" s="111" t="s">
        <v>1006</v>
      </c>
      <c r="B15717" s="111">
        <f>INDEX(kommuner!C:C,MATCH(_xlfn.NUMBERVALUE(A15717),kommuner!B:B,0))</f>
        <v>5047</v>
      </c>
      <c r="C15717" s="111" t="s">
        <v>127</v>
      </c>
      <c r="D15717" s="111" t="s">
        <v>127</v>
      </c>
      <c r="E15717" s="111" t="s">
        <v>123</v>
      </c>
      <c r="F15717" s="111" t="s">
        <v>172</v>
      </c>
      <c r="G15717" s="111" t="s">
        <v>167</v>
      </c>
      <c r="H15717" s="111" t="s">
        <v>172</v>
      </c>
      <c r="I15717" s="111" t="s">
        <v>167</v>
      </c>
      <c r="J15717" t="str">
        <f t="shared" si="490"/>
        <v>5047SkogOrganisk jordBarskogImpediment</v>
      </c>
      <c r="K15717" s="111">
        <v>-0.17137422385314094</v>
      </c>
      <c r="L15717" s="111">
        <v>0.92784825435236762</v>
      </c>
      <c r="M15717" s="111">
        <v>0.46510463492953991</v>
      </c>
      <c r="N15717" s="112">
        <f t="shared" si="491"/>
        <v>1.2215786654287666</v>
      </c>
    </row>
    <row r="15718" spans="1:14" x14ac:dyDescent="0.25">
      <c r="A15718" s="111" t="s">
        <v>1006</v>
      </c>
      <c r="B15718" s="111">
        <f>INDEX(kommuner!C:C,MATCH(_xlfn.NUMBERVALUE(A15718),kommuner!B:B,0))</f>
        <v>5047</v>
      </c>
      <c r="C15718" s="111" t="s">
        <v>127</v>
      </c>
      <c r="D15718" s="111" t="s">
        <v>127</v>
      </c>
      <c r="E15718" s="111" t="s">
        <v>123</v>
      </c>
      <c r="F15718" s="111" t="s">
        <v>172</v>
      </c>
      <c r="G15718" s="111" t="s">
        <v>190</v>
      </c>
      <c r="H15718" s="111" t="s">
        <v>172</v>
      </c>
      <c r="I15718" s="111" t="s">
        <v>190</v>
      </c>
      <c r="J15718" t="str">
        <f t="shared" si="490"/>
        <v>5047SkogOrganisk jordBarskogLav</v>
      </c>
      <c r="K15718" s="111">
        <v>-0.50666953101693391</v>
      </c>
      <c r="L15718" s="111">
        <v>0.92784825435236762</v>
      </c>
      <c r="M15718" s="111">
        <v>0.46510463492953991</v>
      </c>
      <c r="N15718" s="112">
        <f t="shared" si="491"/>
        <v>0.88628335826497362</v>
      </c>
    </row>
    <row r="15719" spans="1:14" x14ac:dyDescent="0.25">
      <c r="A15719" s="111" t="s">
        <v>1006</v>
      </c>
      <c r="B15719" s="111">
        <f>INDEX(kommuner!C:C,MATCH(_xlfn.NUMBERVALUE(A15719),kommuner!B:B,0))</f>
        <v>5047</v>
      </c>
      <c r="C15719" s="111" t="s">
        <v>127</v>
      </c>
      <c r="D15719" s="111" t="s">
        <v>127</v>
      </c>
      <c r="E15719" s="111" t="s">
        <v>123</v>
      </c>
      <c r="F15719" s="111" t="s">
        <v>172</v>
      </c>
      <c r="G15719" s="111" t="s">
        <v>173</v>
      </c>
      <c r="H15719" s="111" t="s">
        <v>172</v>
      </c>
      <c r="I15719" s="111" t="s">
        <v>173</v>
      </c>
      <c r="J15719" t="str">
        <f t="shared" si="490"/>
        <v>5047SkogOrganisk jordBarskogMiddels</v>
      </c>
      <c r="K15719" s="111">
        <v>-1.5571490961494638</v>
      </c>
      <c r="L15719" s="111">
        <v>0.92784825435236762</v>
      </c>
      <c r="M15719" s="111">
        <v>0.46518126042825314</v>
      </c>
      <c r="N15719" s="112">
        <f t="shared" si="491"/>
        <v>-0.16411958136884308</v>
      </c>
    </row>
    <row r="15720" spans="1:14" x14ac:dyDescent="0.25">
      <c r="A15720" s="111" t="s">
        <v>1006</v>
      </c>
      <c r="B15720" s="111">
        <f>INDEX(kommuner!C:C,MATCH(_xlfn.NUMBERVALUE(A15720),kommuner!B:B,0))</f>
        <v>5047</v>
      </c>
      <c r="C15720" s="111" t="s">
        <v>127</v>
      </c>
      <c r="D15720" s="111" t="s">
        <v>127</v>
      </c>
      <c r="E15720" s="111" t="s">
        <v>123</v>
      </c>
      <c r="F15720" s="111" t="s">
        <v>172</v>
      </c>
      <c r="G15720" s="111" t="s">
        <v>186</v>
      </c>
      <c r="H15720" s="111" t="s">
        <v>172</v>
      </c>
      <c r="I15720" s="111" t="s">
        <v>186</v>
      </c>
      <c r="J15720" t="str">
        <f t="shared" si="490"/>
        <v>5047SkogOrganisk jordBarskogSærs høy</v>
      </c>
      <c r="K15720" s="111">
        <v>2.5548655235722699</v>
      </c>
      <c r="L15720" s="111">
        <v>0.92784825435236762</v>
      </c>
      <c r="M15720" s="111">
        <v>0.46518126042825314</v>
      </c>
      <c r="N15720" s="112">
        <f t="shared" si="491"/>
        <v>3.9478950383528906</v>
      </c>
    </row>
    <row r="15721" spans="1:14" x14ac:dyDescent="0.25">
      <c r="A15721" s="111" t="s">
        <v>1006</v>
      </c>
      <c r="B15721" s="111">
        <f>INDEX(kommuner!C:C,MATCH(_xlfn.NUMBERVALUE(A15721),kommuner!B:B,0))</f>
        <v>5047</v>
      </c>
      <c r="C15721" s="111" t="s">
        <v>127</v>
      </c>
      <c r="D15721" s="111" t="s">
        <v>127</v>
      </c>
      <c r="E15721" s="111" t="s">
        <v>123</v>
      </c>
      <c r="F15721" s="111" t="s">
        <v>179</v>
      </c>
      <c r="G15721" s="111" t="s">
        <v>180</v>
      </c>
      <c r="H15721" s="111" t="s">
        <v>179</v>
      </c>
      <c r="I15721" s="111" t="s">
        <v>180</v>
      </c>
      <c r="J15721" t="str">
        <f t="shared" si="490"/>
        <v>5047SkogOrganisk jordBlandingsskogHøy</v>
      </c>
      <c r="K15721" s="111">
        <v>-5.5554344456832343</v>
      </c>
      <c r="L15721" s="111">
        <v>0.92784825435236762</v>
      </c>
      <c r="M15721" s="111">
        <v>0.46510463492953991</v>
      </c>
      <c r="N15721" s="112">
        <f t="shared" si="491"/>
        <v>-4.1624815564013264</v>
      </c>
    </row>
    <row r="15722" spans="1:14" x14ac:dyDescent="0.25">
      <c r="A15722" s="111" t="s">
        <v>1006</v>
      </c>
      <c r="B15722" s="111">
        <f>INDEX(kommuner!C:C,MATCH(_xlfn.NUMBERVALUE(A15722),kommuner!B:B,0))</f>
        <v>5047</v>
      </c>
      <c r="C15722" s="111" t="s">
        <v>127</v>
      </c>
      <c r="D15722" s="111" t="s">
        <v>127</v>
      </c>
      <c r="E15722" s="111" t="s">
        <v>123</v>
      </c>
      <c r="F15722" s="111" t="s">
        <v>179</v>
      </c>
      <c r="G15722" s="111" t="s">
        <v>167</v>
      </c>
      <c r="H15722" s="111" t="s">
        <v>179</v>
      </c>
      <c r="I15722" s="111" t="s">
        <v>167</v>
      </c>
      <c r="J15722" t="str">
        <f t="shared" si="490"/>
        <v>5047SkogOrganisk jordBlandingsskogImpediment</v>
      </c>
      <c r="K15722" s="111">
        <v>-0.28586344175800005</v>
      </c>
      <c r="L15722" s="111">
        <v>0.92784825435236762</v>
      </c>
      <c r="M15722" s="111">
        <v>0.46510463492953991</v>
      </c>
      <c r="N15722" s="112">
        <f t="shared" si="491"/>
        <v>1.1070894475239075</v>
      </c>
    </row>
    <row r="15723" spans="1:14" x14ac:dyDescent="0.25">
      <c r="A15723" s="111" t="s">
        <v>1006</v>
      </c>
      <c r="B15723" s="111">
        <f>INDEX(kommuner!C:C,MATCH(_xlfn.NUMBERVALUE(A15723),kommuner!B:B,0))</f>
        <v>5047</v>
      </c>
      <c r="C15723" s="111" t="s">
        <v>127</v>
      </c>
      <c r="D15723" s="111" t="s">
        <v>127</v>
      </c>
      <c r="E15723" s="111" t="s">
        <v>123</v>
      </c>
      <c r="F15723" s="111" t="s">
        <v>179</v>
      </c>
      <c r="G15723" s="111" t="s">
        <v>190</v>
      </c>
      <c r="H15723" s="111" t="s">
        <v>179</v>
      </c>
      <c r="I15723" s="111" t="s">
        <v>190</v>
      </c>
      <c r="J15723" t="str">
        <f t="shared" si="490"/>
        <v>5047SkogOrganisk jordBlandingsskogLav</v>
      </c>
      <c r="K15723" s="111">
        <v>-1.2347339377887629</v>
      </c>
      <c r="L15723" s="111">
        <v>0.92784825435236762</v>
      </c>
      <c r="M15723" s="111">
        <v>0.46510463492953991</v>
      </c>
      <c r="N15723" s="112">
        <f t="shared" si="491"/>
        <v>0.15821895149314458</v>
      </c>
    </row>
    <row r="15724" spans="1:14" x14ac:dyDescent="0.25">
      <c r="A15724" s="111" t="s">
        <v>1006</v>
      </c>
      <c r="B15724" s="111">
        <f>INDEX(kommuner!C:C,MATCH(_xlfn.NUMBERVALUE(A15724),kommuner!B:B,0))</f>
        <v>5047</v>
      </c>
      <c r="C15724" s="111" t="s">
        <v>127</v>
      </c>
      <c r="D15724" s="111" t="s">
        <v>127</v>
      </c>
      <c r="E15724" s="111" t="s">
        <v>123</v>
      </c>
      <c r="F15724" s="111" t="s">
        <v>179</v>
      </c>
      <c r="G15724" s="111" t="s">
        <v>173</v>
      </c>
      <c r="H15724" s="111" t="s">
        <v>179</v>
      </c>
      <c r="I15724" s="111" t="s">
        <v>173</v>
      </c>
      <c r="J15724" t="str">
        <f t="shared" si="490"/>
        <v>5047SkogOrganisk jordBlandingsskogMiddels</v>
      </c>
      <c r="K15724" s="111">
        <v>-2.4239591752717748</v>
      </c>
      <c r="L15724" s="111">
        <v>0.92784825435236762</v>
      </c>
      <c r="M15724" s="111">
        <v>0.46510463492953991</v>
      </c>
      <c r="N15724" s="112">
        <f t="shared" si="491"/>
        <v>-1.0310062859898674</v>
      </c>
    </row>
    <row r="15725" spans="1:14" x14ac:dyDescent="0.25">
      <c r="A15725" s="111" t="s">
        <v>1006</v>
      </c>
      <c r="B15725" s="111">
        <f>INDEX(kommuner!C:C,MATCH(_xlfn.NUMBERVALUE(A15725),kommuner!B:B,0))</f>
        <v>5047</v>
      </c>
      <c r="C15725" s="111" t="s">
        <v>127</v>
      </c>
      <c r="D15725" s="111" t="s">
        <v>127</v>
      </c>
      <c r="E15725" s="111" t="s">
        <v>123</v>
      </c>
      <c r="F15725" s="111" t="s">
        <v>179</v>
      </c>
      <c r="G15725" s="111" t="s">
        <v>186</v>
      </c>
      <c r="H15725" s="111" t="s">
        <v>179</v>
      </c>
      <c r="I15725" s="111" t="s">
        <v>186</v>
      </c>
      <c r="J15725" t="str">
        <f t="shared" si="490"/>
        <v>5047SkogOrganisk jordBlandingsskogSærs høy</v>
      </c>
      <c r="K15725" s="111">
        <v>-1.5726115302258048</v>
      </c>
      <c r="L15725" s="111">
        <v>0.92784825435236762</v>
      </c>
      <c r="M15725" s="111">
        <v>0.46510463492953991</v>
      </c>
      <c r="N15725" s="112">
        <f t="shared" si="491"/>
        <v>-0.17965864094389727</v>
      </c>
    </row>
    <row r="15726" spans="1:14" x14ac:dyDescent="0.25">
      <c r="A15726" s="111" t="s">
        <v>1006</v>
      </c>
      <c r="B15726" s="111">
        <f>INDEX(kommuner!C:C,MATCH(_xlfn.NUMBERVALUE(A15726),kommuner!B:B,0))</f>
        <v>5047</v>
      </c>
      <c r="C15726" s="111" t="s">
        <v>127</v>
      </c>
      <c r="D15726" s="111" t="s">
        <v>127</v>
      </c>
      <c r="E15726" s="111" t="s">
        <v>123</v>
      </c>
      <c r="F15726" s="111" t="s">
        <v>185</v>
      </c>
      <c r="G15726" s="111" t="s">
        <v>180</v>
      </c>
      <c r="H15726" s="111" t="s">
        <v>185</v>
      </c>
      <c r="I15726" s="111" t="s">
        <v>180</v>
      </c>
      <c r="J15726" t="str">
        <f t="shared" si="490"/>
        <v>5047SkogOrganisk jordLauvskogHøy</v>
      </c>
      <c r="K15726" s="111">
        <v>-1.9913688882377358</v>
      </c>
      <c r="L15726" s="111">
        <v>0.92784825435236762</v>
      </c>
      <c r="M15726" s="111">
        <v>0.46510463492953991</v>
      </c>
      <c r="N15726" s="112">
        <f t="shared" si="491"/>
        <v>-0.59841599895582831</v>
      </c>
    </row>
    <row r="15727" spans="1:14" x14ac:dyDescent="0.25">
      <c r="A15727" s="111" t="s">
        <v>1006</v>
      </c>
      <c r="B15727" s="111">
        <f>INDEX(kommuner!C:C,MATCH(_xlfn.NUMBERVALUE(A15727),kommuner!B:B,0))</f>
        <v>5047</v>
      </c>
      <c r="C15727" s="111" t="s">
        <v>127</v>
      </c>
      <c r="D15727" s="111" t="s">
        <v>127</v>
      </c>
      <c r="E15727" s="111" t="s">
        <v>123</v>
      </c>
      <c r="F15727" s="111" t="s">
        <v>185</v>
      </c>
      <c r="G15727" s="111" t="s">
        <v>167</v>
      </c>
      <c r="H15727" s="111" t="s">
        <v>185</v>
      </c>
      <c r="I15727" s="111" t="s">
        <v>167</v>
      </c>
      <c r="J15727" t="str">
        <f t="shared" si="490"/>
        <v>5047SkogOrganisk jordLauvskogImpediment</v>
      </c>
      <c r="K15727" s="111">
        <v>0.35000626494250675</v>
      </c>
      <c r="L15727" s="111">
        <v>0.92784825435236762</v>
      </c>
      <c r="M15727" s="111">
        <v>0.46510463492953991</v>
      </c>
      <c r="N15727" s="112">
        <f t="shared" si="491"/>
        <v>1.7429591542244141</v>
      </c>
    </row>
    <row r="15728" spans="1:14" x14ac:dyDescent="0.25">
      <c r="A15728" s="111" t="s">
        <v>1006</v>
      </c>
      <c r="B15728" s="111">
        <f>INDEX(kommuner!C:C,MATCH(_xlfn.NUMBERVALUE(A15728),kommuner!B:B,0))</f>
        <v>5047</v>
      </c>
      <c r="C15728" s="111" t="s">
        <v>127</v>
      </c>
      <c r="D15728" s="111" t="s">
        <v>127</v>
      </c>
      <c r="E15728" s="111" t="s">
        <v>123</v>
      </c>
      <c r="F15728" s="111" t="s">
        <v>185</v>
      </c>
      <c r="G15728" s="111" t="s">
        <v>190</v>
      </c>
      <c r="H15728" s="111" t="s">
        <v>185</v>
      </c>
      <c r="I15728" s="111" t="s">
        <v>190</v>
      </c>
      <c r="J15728" t="str">
        <f t="shared" si="490"/>
        <v>5047SkogOrganisk jordLauvskogLav</v>
      </c>
      <c r="K15728" s="111">
        <v>1.1144075558526714</v>
      </c>
      <c r="L15728" s="111">
        <v>0.92784825435236762</v>
      </c>
      <c r="M15728" s="111">
        <v>0.46510463492953991</v>
      </c>
      <c r="N15728" s="112">
        <f t="shared" si="491"/>
        <v>2.5073604451345788</v>
      </c>
    </row>
    <row r="15729" spans="1:14" x14ac:dyDescent="0.25">
      <c r="A15729" s="111" t="s">
        <v>1006</v>
      </c>
      <c r="B15729" s="111">
        <f>INDEX(kommuner!C:C,MATCH(_xlfn.NUMBERVALUE(A15729),kommuner!B:B,0))</f>
        <v>5047</v>
      </c>
      <c r="C15729" s="111" t="s">
        <v>127</v>
      </c>
      <c r="D15729" s="111" t="s">
        <v>127</v>
      </c>
      <c r="E15729" s="111" t="s">
        <v>123</v>
      </c>
      <c r="F15729" s="111" t="s">
        <v>185</v>
      </c>
      <c r="G15729" s="111" t="s">
        <v>173</v>
      </c>
      <c r="H15729" s="111" t="s">
        <v>185</v>
      </c>
      <c r="I15729" s="111" t="s">
        <v>173</v>
      </c>
      <c r="J15729" t="str">
        <f t="shared" si="490"/>
        <v>5047SkogOrganisk jordLauvskogMiddels</v>
      </c>
      <c r="K15729" s="111">
        <v>-0.62664468270982987</v>
      </c>
      <c r="L15729" s="111">
        <v>0.92784825435236762</v>
      </c>
      <c r="M15729" s="111">
        <v>0.46510463492953991</v>
      </c>
      <c r="N15729" s="112">
        <f t="shared" si="491"/>
        <v>0.76630820657207765</v>
      </c>
    </row>
    <row r="15730" spans="1:14" x14ac:dyDescent="0.25">
      <c r="A15730" s="111" t="s">
        <v>1006</v>
      </c>
      <c r="B15730" s="111">
        <f>INDEX(kommuner!C:C,MATCH(_xlfn.NUMBERVALUE(A15730),kommuner!B:B,0))</f>
        <v>5047</v>
      </c>
      <c r="C15730" s="111" t="s">
        <v>127</v>
      </c>
      <c r="D15730" s="111" t="s">
        <v>127</v>
      </c>
      <c r="E15730" s="111" t="s">
        <v>123</v>
      </c>
      <c r="F15730" s="111" t="s">
        <v>185</v>
      </c>
      <c r="G15730" s="111" t="s">
        <v>186</v>
      </c>
      <c r="H15730" s="111" t="s">
        <v>185</v>
      </c>
      <c r="I15730" s="111" t="s">
        <v>186</v>
      </c>
      <c r="J15730" t="str">
        <f t="shared" si="490"/>
        <v>5047SkogOrganisk jordLauvskogSærs høy</v>
      </c>
      <c r="K15730" s="111">
        <v>-1.8997279926091779</v>
      </c>
      <c r="L15730" s="111">
        <v>0.92784825435236762</v>
      </c>
      <c r="M15730" s="111">
        <v>0.46510463492953991</v>
      </c>
      <c r="N15730" s="112">
        <f t="shared" si="491"/>
        <v>-0.50677510332727038</v>
      </c>
    </row>
    <row r="15731" spans="1:14" x14ac:dyDescent="0.25">
      <c r="A15731" s="111" t="s">
        <v>1006</v>
      </c>
      <c r="B15731" s="111">
        <f>INDEX(kommuner!C:C,MATCH(_xlfn.NUMBERVALUE(A15731),kommuner!B:B,0))</f>
        <v>5047</v>
      </c>
      <c r="C15731" s="111" t="s">
        <v>83</v>
      </c>
      <c r="D15731" s="111" t="s">
        <v>83</v>
      </c>
      <c r="E15731" s="111" t="s">
        <v>126</v>
      </c>
      <c r="F15731" s="111" t="s">
        <v>139</v>
      </c>
      <c r="G15731" s="111" t="s">
        <v>139</v>
      </c>
      <c r="H15731" s="111" t="s">
        <v>139</v>
      </c>
      <c r="I15731" s="111" t="s">
        <v>139</v>
      </c>
      <c r="J15731" t="str">
        <f t="shared" si="490"/>
        <v>5047Utbygd arealMineraljord</v>
      </c>
      <c r="K15731" s="111">
        <v>-0.30524336409547759</v>
      </c>
      <c r="L15731" s="111">
        <v>0</v>
      </c>
      <c r="M15731" s="111">
        <v>1.303047089454229E-2</v>
      </c>
      <c r="N15731" s="112">
        <f t="shared" si="491"/>
        <v>-0.2922128932009353</v>
      </c>
    </row>
    <row r="15732" spans="1:14" x14ac:dyDescent="0.25">
      <c r="A15732" s="111" t="s">
        <v>1006</v>
      </c>
      <c r="B15732" s="111">
        <f>INDEX(kommuner!C:C,MATCH(_xlfn.NUMBERVALUE(A15732),kommuner!B:B,0))</f>
        <v>5047</v>
      </c>
      <c r="C15732" s="111" t="s">
        <v>83</v>
      </c>
      <c r="D15732" s="111" t="s">
        <v>83</v>
      </c>
      <c r="E15732" s="111" t="s">
        <v>123</v>
      </c>
      <c r="F15732" s="111" t="s">
        <v>139</v>
      </c>
      <c r="G15732" s="111" t="s">
        <v>139</v>
      </c>
      <c r="H15732" s="111" t="s">
        <v>139</v>
      </c>
      <c r="I15732" s="111" t="s">
        <v>139</v>
      </c>
      <c r="J15732" t="str">
        <f t="shared" si="490"/>
        <v>5047Utbygd arealOrganisk jord</v>
      </c>
      <c r="K15732" s="111">
        <v>29.011421395201612</v>
      </c>
      <c r="L15732" s="111">
        <v>0</v>
      </c>
      <c r="M15732" s="111">
        <v>1.303047089454229E-2</v>
      </c>
      <c r="N15732" s="112">
        <f t="shared" si="491"/>
        <v>29.024451866096154</v>
      </c>
    </row>
    <row r="15733" spans="1:14" x14ac:dyDescent="0.25">
      <c r="A15733" s="111" t="s">
        <v>1006</v>
      </c>
      <c r="B15733" s="111">
        <f>INDEX(kommuner!C:C,MATCH(_xlfn.NUMBERVALUE(A15733),kommuner!B:B,0))</f>
        <v>5047</v>
      </c>
      <c r="C15733" s="111" t="s">
        <v>181</v>
      </c>
      <c r="D15733" s="111" t="s">
        <v>181</v>
      </c>
      <c r="E15733" s="111" t="s">
        <v>123</v>
      </c>
      <c r="F15733" s="111" t="s">
        <v>139</v>
      </c>
      <c r="G15733" s="111" t="s">
        <v>139</v>
      </c>
      <c r="H15733" s="111" t="s">
        <v>139</v>
      </c>
      <c r="I15733" s="111" t="s">
        <v>139</v>
      </c>
      <c r="J15733" t="str">
        <f t="shared" si="490"/>
        <v>5047Vann og myrOrganisk jord</v>
      </c>
      <c r="K15733" s="111">
        <v>-0.29766799726667431</v>
      </c>
      <c r="L15733" s="111">
        <v>0</v>
      </c>
      <c r="M15733" s="111">
        <v>0</v>
      </c>
      <c r="N15733" s="112">
        <f t="shared" si="491"/>
        <v>-0.29766799726667431</v>
      </c>
    </row>
    <row r="15734" spans="1:14" x14ac:dyDescent="0.25">
      <c r="A15734" s="111" t="s">
        <v>1007</v>
      </c>
      <c r="B15734" s="111">
        <f>INDEX(kommuner!C:C,MATCH(_xlfn.NUMBERVALUE(A15734),kommuner!B:B,0))</f>
        <v>5007</v>
      </c>
      <c r="C15734" s="111" t="s">
        <v>82</v>
      </c>
      <c r="D15734" s="111" t="s">
        <v>82</v>
      </c>
      <c r="E15734" s="111" t="s">
        <v>126</v>
      </c>
      <c r="F15734" s="111" t="s">
        <v>139</v>
      </c>
      <c r="G15734" s="111" t="s">
        <v>139</v>
      </c>
      <c r="H15734" s="111" t="s">
        <v>139</v>
      </c>
      <c r="I15734" s="111" t="s">
        <v>139</v>
      </c>
      <c r="J15734" t="str">
        <f t="shared" si="490"/>
        <v>5007Annen utmarkMineraljord</v>
      </c>
      <c r="K15734" s="111">
        <v>-7.1122377479755403E-2</v>
      </c>
      <c r="L15734" s="111">
        <v>0</v>
      </c>
      <c r="M15734" s="111">
        <v>0</v>
      </c>
      <c r="N15734" s="112">
        <f t="shared" si="491"/>
        <v>-7.1122377479755403E-2</v>
      </c>
    </row>
    <row r="15735" spans="1:14" x14ac:dyDescent="0.25">
      <c r="A15735" s="111" t="s">
        <v>1007</v>
      </c>
      <c r="B15735" s="111">
        <f>INDEX(kommuner!C:C,MATCH(_xlfn.NUMBERVALUE(A15735),kommuner!B:B,0))</f>
        <v>5007</v>
      </c>
      <c r="C15735" s="111" t="s">
        <v>121</v>
      </c>
      <c r="D15735" s="111" t="s">
        <v>121</v>
      </c>
      <c r="E15735" s="111" t="s">
        <v>126</v>
      </c>
      <c r="F15735" s="111" t="s">
        <v>139</v>
      </c>
      <c r="G15735" s="111" t="s">
        <v>139</v>
      </c>
      <c r="H15735" s="111" t="s">
        <v>139</v>
      </c>
      <c r="I15735" s="111" t="s">
        <v>139</v>
      </c>
      <c r="J15735" t="str">
        <f t="shared" si="490"/>
        <v>5007BeiteMineraljord</v>
      </c>
      <c r="K15735" s="111">
        <v>-0.96338340838695502</v>
      </c>
      <c r="L15735" s="111">
        <v>0</v>
      </c>
      <c r="M15735" s="111">
        <v>1.2448711246839999E-7</v>
      </c>
      <c r="N15735" s="112">
        <f t="shared" si="491"/>
        <v>-0.96338328389984251</v>
      </c>
    </row>
    <row r="15736" spans="1:14" x14ac:dyDescent="0.25">
      <c r="A15736" s="111" t="s">
        <v>1007</v>
      </c>
      <c r="B15736" s="111">
        <f>INDEX(kommuner!C:C,MATCH(_xlfn.NUMBERVALUE(A15736),kommuner!B:B,0))</f>
        <v>5007</v>
      </c>
      <c r="C15736" s="111" t="s">
        <v>121</v>
      </c>
      <c r="D15736" s="111" t="s">
        <v>121</v>
      </c>
      <c r="E15736" s="111" t="s">
        <v>123</v>
      </c>
      <c r="F15736" s="111" t="s">
        <v>139</v>
      </c>
      <c r="G15736" s="111" t="s">
        <v>139</v>
      </c>
      <c r="H15736" s="111" t="s">
        <v>139</v>
      </c>
      <c r="I15736" s="111" t="s">
        <v>139</v>
      </c>
      <c r="J15736" t="str">
        <f t="shared" si="490"/>
        <v>5007BeiteOrganisk jord</v>
      </c>
      <c r="K15736" s="111">
        <v>12.077525935985037</v>
      </c>
      <c r="L15736" s="111">
        <v>1.6412500000000001</v>
      </c>
      <c r="M15736" s="111">
        <v>0</v>
      </c>
      <c r="N15736" s="112">
        <f t="shared" si="491"/>
        <v>13.718775935985036</v>
      </c>
    </row>
    <row r="15737" spans="1:14" x14ac:dyDescent="0.25">
      <c r="A15737" s="111" t="s">
        <v>1007</v>
      </c>
      <c r="B15737" s="111">
        <f>INDEX(kommuner!C:C,MATCH(_xlfn.NUMBERVALUE(A15737),kommuner!B:B,0))</f>
        <v>5007</v>
      </c>
      <c r="C15737" s="111" t="s">
        <v>84</v>
      </c>
      <c r="D15737" s="111" t="s">
        <v>84</v>
      </c>
      <c r="E15737" s="111" t="s">
        <v>126</v>
      </c>
      <c r="F15737" s="111" t="s">
        <v>139</v>
      </c>
      <c r="G15737" s="111" t="s">
        <v>139</v>
      </c>
      <c r="H15737" s="111" t="s">
        <v>139</v>
      </c>
      <c r="I15737" s="111" t="s">
        <v>139</v>
      </c>
      <c r="J15737" t="str">
        <f t="shared" si="490"/>
        <v>5007Dyrket markMineraljord</v>
      </c>
      <c r="K15737" s="111">
        <v>-0.13761115197201224</v>
      </c>
      <c r="L15737" s="111">
        <v>0</v>
      </c>
      <c r="M15737" s="111">
        <v>0</v>
      </c>
      <c r="N15737" s="112">
        <f t="shared" si="491"/>
        <v>-0.13761115197201224</v>
      </c>
    </row>
    <row r="15738" spans="1:14" x14ac:dyDescent="0.25">
      <c r="A15738" s="111" t="s">
        <v>1007</v>
      </c>
      <c r="B15738" s="111">
        <f>INDEX(kommuner!C:C,MATCH(_xlfn.NUMBERVALUE(A15738),kommuner!B:B,0))</f>
        <v>5007</v>
      </c>
      <c r="C15738" s="111" t="s">
        <v>84</v>
      </c>
      <c r="D15738" s="111" t="s">
        <v>84</v>
      </c>
      <c r="E15738" s="111" t="s">
        <v>123</v>
      </c>
      <c r="F15738" s="111" t="s">
        <v>139</v>
      </c>
      <c r="G15738" s="111" t="s">
        <v>139</v>
      </c>
      <c r="H15738" s="111" t="s">
        <v>139</v>
      </c>
      <c r="I15738" s="111" t="s">
        <v>139</v>
      </c>
      <c r="J15738" t="str">
        <f t="shared" si="490"/>
        <v>5007Dyrket markOrganisk jord</v>
      </c>
      <c r="K15738" s="111">
        <v>28.726149366675592</v>
      </c>
      <c r="L15738" s="111">
        <v>1.45625</v>
      </c>
      <c r="M15738" s="111">
        <v>0</v>
      </c>
      <c r="N15738" s="112">
        <f t="shared" si="491"/>
        <v>30.182399366675593</v>
      </c>
    </row>
    <row r="15739" spans="1:14" x14ac:dyDescent="0.25">
      <c r="A15739" s="111" t="s">
        <v>1007</v>
      </c>
      <c r="B15739" s="111">
        <f>INDEX(kommuner!C:C,MATCH(_xlfn.NUMBERVALUE(A15739),kommuner!B:B,0))</f>
        <v>5007</v>
      </c>
      <c r="C15739" s="111" t="s">
        <v>127</v>
      </c>
      <c r="D15739" s="111" t="s">
        <v>127</v>
      </c>
      <c r="E15739" s="111" t="s">
        <v>126</v>
      </c>
      <c r="F15739" s="111" t="s">
        <v>172</v>
      </c>
      <c r="G15739" s="111" t="s">
        <v>180</v>
      </c>
      <c r="H15739" s="111" t="s">
        <v>172</v>
      </c>
      <c r="I15739" s="111" t="s">
        <v>180</v>
      </c>
      <c r="J15739" t="str">
        <f t="shared" si="490"/>
        <v>5007SkogMineraljordBarskogHøy</v>
      </c>
      <c r="K15739" s="111">
        <v>-6.422849649670499</v>
      </c>
      <c r="L15739" s="111">
        <v>0.85306406685236758</v>
      </c>
      <c r="M15739" s="111">
        <v>6.4056614999681585E-2</v>
      </c>
      <c r="N15739" s="112">
        <f t="shared" si="491"/>
        <v>-5.5057289678184498</v>
      </c>
    </row>
    <row r="15740" spans="1:14" x14ac:dyDescent="0.25">
      <c r="A15740" s="111" t="s">
        <v>1007</v>
      </c>
      <c r="B15740" s="111">
        <f>INDEX(kommuner!C:C,MATCH(_xlfn.NUMBERVALUE(A15740),kommuner!B:B,0))</f>
        <v>5007</v>
      </c>
      <c r="C15740" s="111" t="s">
        <v>127</v>
      </c>
      <c r="D15740" s="111" t="s">
        <v>127</v>
      </c>
      <c r="E15740" s="111" t="s">
        <v>126</v>
      </c>
      <c r="F15740" s="111" t="s">
        <v>172</v>
      </c>
      <c r="G15740" s="111" t="s">
        <v>167</v>
      </c>
      <c r="H15740" s="111" t="s">
        <v>172</v>
      </c>
      <c r="I15740" s="111" t="s">
        <v>167</v>
      </c>
      <c r="J15740" t="str">
        <f t="shared" si="490"/>
        <v>5007SkogMineraljordBarskogImpediment</v>
      </c>
      <c r="K15740" s="111">
        <v>-0.94873102042732593</v>
      </c>
      <c r="L15740" s="111">
        <v>0.85306406685236758</v>
      </c>
      <c r="M15740" s="111">
        <v>6.3979989500968365E-2</v>
      </c>
      <c r="N15740" s="112">
        <f t="shared" si="491"/>
        <v>-3.1686964073989993E-2</v>
      </c>
    </row>
    <row r="15741" spans="1:14" x14ac:dyDescent="0.25">
      <c r="A15741" s="111" t="s">
        <v>1007</v>
      </c>
      <c r="B15741" s="111">
        <f>INDEX(kommuner!C:C,MATCH(_xlfn.NUMBERVALUE(A15741),kommuner!B:B,0))</f>
        <v>5007</v>
      </c>
      <c r="C15741" s="111" t="s">
        <v>127</v>
      </c>
      <c r="D15741" s="111" t="s">
        <v>127</v>
      </c>
      <c r="E15741" s="111" t="s">
        <v>126</v>
      </c>
      <c r="F15741" s="111" t="s">
        <v>172</v>
      </c>
      <c r="G15741" s="111" t="s">
        <v>190</v>
      </c>
      <c r="H15741" s="111" t="s">
        <v>172</v>
      </c>
      <c r="I15741" s="111" t="s">
        <v>190</v>
      </c>
      <c r="J15741" t="str">
        <f t="shared" si="490"/>
        <v>5007SkogMineraljordBarskogLav</v>
      </c>
      <c r="K15741" s="111">
        <v>-0.862084627791601</v>
      </c>
      <c r="L15741" s="111">
        <v>0.85306406685236758</v>
      </c>
      <c r="M15741" s="111">
        <v>6.3979989500968365E-2</v>
      </c>
      <c r="N15741" s="112">
        <f t="shared" si="491"/>
        <v>5.4959428561734941E-2</v>
      </c>
    </row>
    <row r="15742" spans="1:14" x14ac:dyDescent="0.25">
      <c r="A15742" s="111" t="s">
        <v>1007</v>
      </c>
      <c r="B15742" s="111">
        <f>INDEX(kommuner!C:C,MATCH(_xlfn.NUMBERVALUE(A15742),kommuner!B:B,0))</f>
        <v>5007</v>
      </c>
      <c r="C15742" s="111" t="s">
        <v>127</v>
      </c>
      <c r="D15742" s="111" t="s">
        <v>127</v>
      </c>
      <c r="E15742" s="111" t="s">
        <v>126</v>
      </c>
      <c r="F15742" s="111" t="s">
        <v>172</v>
      </c>
      <c r="G15742" s="111" t="s">
        <v>173</v>
      </c>
      <c r="H15742" s="111" t="s">
        <v>172</v>
      </c>
      <c r="I15742" s="111" t="s">
        <v>173</v>
      </c>
      <c r="J15742" t="str">
        <f t="shared" si="490"/>
        <v>5007SkogMineraljordBarskogMiddels</v>
      </c>
      <c r="K15742" s="111">
        <v>-3.6406993276041288</v>
      </c>
      <c r="L15742" s="111">
        <v>0.85306406685236758</v>
      </c>
      <c r="M15742" s="111">
        <v>6.4056614999681585E-2</v>
      </c>
      <c r="N15742" s="112">
        <f t="shared" si="491"/>
        <v>-2.7235786457520796</v>
      </c>
    </row>
    <row r="15743" spans="1:14" x14ac:dyDescent="0.25">
      <c r="A15743" s="111" t="s">
        <v>1007</v>
      </c>
      <c r="B15743" s="111">
        <f>INDEX(kommuner!C:C,MATCH(_xlfn.NUMBERVALUE(A15743),kommuner!B:B,0))</f>
        <v>5007</v>
      </c>
      <c r="C15743" s="111" t="s">
        <v>127</v>
      </c>
      <c r="D15743" s="111" t="s">
        <v>127</v>
      </c>
      <c r="E15743" s="111" t="s">
        <v>126</v>
      </c>
      <c r="F15743" s="111" t="s">
        <v>172</v>
      </c>
      <c r="G15743" s="111" t="s">
        <v>186</v>
      </c>
      <c r="H15743" s="111" t="s">
        <v>172</v>
      </c>
      <c r="I15743" s="111" t="s">
        <v>186</v>
      </c>
      <c r="J15743" t="str">
        <f t="shared" si="490"/>
        <v>5007SkogMineraljordBarskogSærs høy</v>
      </c>
      <c r="K15743" s="111">
        <v>0.12072674540874306</v>
      </c>
      <c r="L15743" s="111">
        <v>0.85306406685236758</v>
      </c>
      <c r="M15743" s="111">
        <v>6.4056614999681585E-2</v>
      </c>
      <c r="N15743" s="112">
        <f t="shared" si="491"/>
        <v>1.0378474272607923</v>
      </c>
    </row>
    <row r="15744" spans="1:14" x14ac:dyDescent="0.25">
      <c r="A15744" s="111" t="s">
        <v>1007</v>
      </c>
      <c r="B15744" s="111">
        <f>INDEX(kommuner!C:C,MATCH(_xlfn.NUMBERVALUE(A15744),kommuner!B:B,0))</f>
        <v>5007</v>
      </c>
      <c r="C15744" s="111" t="s">
        <v>127</v>
      </c>
      <c r="D15744" s="111" t="s">
        <v>127</v>
      </c>
      <c r="E15744" s="111" t="s">
        <v>126</v>
      </c>
      <c r="F15744" s="111" t="s">
        <v>179</v>
      </c>
      <c r="G15744" s="111" t="s">
        <v>180</v>
      </c>
      <c r="H15744" s="111" t="s">
        <v>179</v>
      </c>
      <c r="I15744" s="111" t="s">
        <v>180</v>
      </c>
      <c r="J15744" t="str">
        <f t="shared" si="490"/>
        <v>5007SkogMineraljordBlandingsskogHøy</v>
      </c>
      <c r="K15744" s="111">
        <v>-7.1939050909469406</v>
      </c>
      <c r="L15744" s="111">
        <v>0.85306406685236758</v>
      </c>
      <c r="M15744" s="111">
        <v>6.3979989500968365E-2</v>
      </c>
      <c r="N15744" s="112">
        <f t="shared" si="491"/>
        <v>-6.2768610345936047</v>
      </c>
    </row>
    <row r="15745" spans="1:14" x14ac:dyDescent="0.25">
      <c r="A15745" s="111" t="s">
        <v>1007</v>
      </c>
      <c r="B15745" s="111">
        <f>INDEX(kommuner!C:C,MATCH(_xlfn.NUMBERVALUE(A15745),kommuner!B:B,0))</f>
        <v>5007</v>
      </c>
      <c r="C15745" s="111" t="s">
        <v>127</v>
      </c>
      <c r="D15745" s="111" t="s">
        <v>127</v>
      </c>
      <c r="E15745" s="111" t="s">
        <v>126</v>
      </c>
      <c r="F15745" s="111" t="s">
        <v>179</v>
      </c>
      <c r="G15745" s="111" t="s">
        <v>167</v>
      </c>
      <c r="H15745" s="111" t="s">
        <v>179</v>
      </c>
      <c r="I15745" s="111" t="s">
        <v>167</v>
      </c>
      <c r="J15745" t="str">
        <f t="shared" si="490"/>
        <v>5007SkogMineraljordBlandingsskogImpediment</v>
      </c>
      <c r="K15745" s="111">
        <v>-1.0519587113170448</v>
      </c>
      <c r="L15745" s="111">
        <v>0.85306406685236758</v>
      </c>
      <c r="M15745" s="111">
        <v>6.3979989500968365E-2</v>
      </c>
      <c r="N15745" s="112">
        <f t="shared" si="491"/>
        <v>-0.13491465496370883</v>
      </c>
    </row>
    <row r="15746" spans="1:14" x14ac:dyDescent="0.25">
      <c r="A15746" s="111" t="s">
        <v>1007</v>
      </c>
      <c r="B15746" s="111">
        <f>INDEX(kommuner!C:C,MATCH(_xlfn.NUMBERVALUE(A15746),kommuner!B:B,0))</f>
        <v>5007</v>
      </c>
      <c r="C15746" s="111" t="s">
        <v>127</v>
      </c>
      <c r="D15746" s="111" t="s">
        <v>127</v>
      </c>
      <c r="E15746" s="111" t="s">
        <v>126</v>
      </c>
      <c r="F15746" s="111" t="s">
        <v>179</v>
      </c>
      <c r="G15746" s="111" t="s">
        <v>190</v>
      </c>
      <c r="H15746" s="111" t="s">
        <v>179</v>
      </c>
      <c r="I15746" s="111" t="s">
        <v>190</v>
      </c>
      <c r="J15746" t="str">
        <f t="shared" si="490"/>
        <v>5007SkogMineraljordBlandingsskogLav</v>
      </c>
      <c r="K15746" s="111">
        <v>-1.7812179955424279</v>
      </c>
      <c r="L15746" s="111">
        <v>0.85306406685236758</v>
      </c>
      <c r="M15746" s="111">
        <v>6.3979989500968365E-2</v>
      </c>
      <c r="N15746" s="112">
        <f t="shared" si="491"/>
        <v>-0.86417393918909191</v>
      </c>
    </row>
    <row r="15747" spans="1:14" x14ac:dyDescent="0.25">
      <c r="A15747" s="111" t="s">
        <v>1007</v>
      </c>
      <c r="B15747" s="111">
        <f>INDEX(kommuner!C:C,MATCH(_xlfn.NUMBERVALUE(A15747),kommuner!B:B,0))</f>
        <v>5007</v>
      </c>
      <c r="C15747" s="111" t="s">
        <v>127</v>
      </c>
      <c r="D15747" s="111" t="s">
        <v>127</v>
      </c>
      <c r="E15747" s="111" t="s">
        <v>126</v>
      </c>
      <c r="F15747" s="111" t="s">
        <v>179</v>
      </c>
      <c r="G15747" s="111" t="s">
        <v>173</v>
      </c>
      <c r="H15747" s="111" t="s">
        <v>179</v>
      </c>
      <c r="I15747" s="111" t="s">
        <v>173</v>
      </c>
      <c r="J15747" t="str">
        <f t="shared" ref="J15747:J15810" si="492">B15747&amp;C15747&amp;E15747&amp;IF(C15747="Skog",F15747&amp;G15747,"")</f>
        <v>5007SkogMineraljordBlandingsskogMiddels</v>
      </c>
      <c r="K15747" s="111">
        <v>-3.4741824145851954</v>
      </c>
      <c r="L15747" s="111">
        <v>0.85306406685236758</v>
      </c>
      <c r="M15747" s="111">
        <v>6.3979989500968365E-2</v>
      </c>
      <c r="N15747" s="112">
        <f t="shared" ref="N15747:N15810" si="493">SUM(K15747:M15747)</f>
        <v>-2.5571383582318594</v>
      </c>
    </row>
    <row r="15748" spans="1:14" x14ac:dyDescent="0.25">
      <c r="A15748" s="111" t="s">
        <v>1007</v>
      </c>
      <c r="B15748" s="111">
        <f>INDEX(kommuner!C:C,MATCH(_xlfn.NUMBERVALUE(A15748),kommuner!B:B,0))</f>
        <v>5007</v>
      </c>
      <c r="C15748" s="111" t="s">
        <v>127</v>
      </c>
      <c r="D15748" s="111" t="s">
        <v>127</v>
      </c>
      <c r="E15748" s="111" t="s">
        <v>126</v>
      </c>
      <c r="F15748" s="111" t="s">
        <v>179</v>
      </c>
      <c r="G15748" s="111" t="s">
        <v>186</v>
      </c>
      <c r="H15748" s="111" t="s">
        <v>179</v>
      </c>
      <c r="I15748" s="111" t="s">
        <v>186</v>
      </c>
      <c r="J15748" t="str">
        <f t="shared" si="492"/>
        <v>5007SkogMineraljordBlandingsskogSærs høy</v>
      </c>
      <c r="K15748" s="111">
        <v>-2.9395925245326562</v>
      </c>
      <c r="L15748" s="111">
        <v>0.85306406685236758</v>
      </c>
      <c r="M15748" s="111">
        <v>6.3979989500968365E-2</v>
      </c>
      <c r="N15748" s="112">
        <f t="shared" si="493"/>
        <v>-2.0225484681793202</v>
      </c>
    </row>
    <row r="15749" spans="1:14" x14ac:dyDescent="0.25">
      <c r="A15749" s="111" t="s">
        <v>1007</v>
      </c>
      <c r="B15749" s="111">
        <f>INDEX(kommuner!C:C,MATCH(_xlfn.NUMBERVALUE(A15749),kommuner!B:B,0))</f>
        <v>5007</v>
      </c>
      <c r="C15749" s="111" t="s">
        <v>127</v>
      </c>
      <c r="D15749" s="111" t="s">
        <v>127</v>
      </c>
      <c r="E15749" s="111" t="s">
        <v>126</v>
      </c>
      <c r="F15749" s="111" t="s">
        <v>185</v>
      </c>
      <c r="G15749" s="111" t="s">
        <v>180</v>
      </c>
      <c r="H15749" s="111" t="s">
        <v>185</v>
      </c>
      <c r="I15749" s="111" t="s">
        <v>180</v>
      </c>
      <c r="J15749" t="str">
        <f t="shared" si="492"/>
        <v>5007SkogMineraljordLauvskogHøy</v>
      </c>
      <c r="K15749" s="111">
        <v>-3.9961118073383664</v>
      </c>
      <c r="L15749" s="111">
        <v>0.85306406685236758</v>
      </c>
      <c r="M15749" s="111">
        <v>6.3979989500968365E-2</v>
      </c>
      <c r="N15749" s="112">
        <f t="shared" si="493"/>
        <v>-3.0790677509850304</v>
      </c>
    </row>
    <row r="15750" spans="1:14" x14ac:dyDescent="0.25">
      <c r="A15750" s="111" t="s">
        <v>1007</v>
      </c>
      <c r="B15750" s="111">
        <f>INDEX(kommuner!C:C,MATCH(_xlfn.NUMBERVALUE(A15750),kommuner!B:B,0))</f>
        <v>5007</v>
      </c>
      <c r="C15750" s="111" t="s">
        <v>127</v>
      </c>
      <c r="D15750" s="111" t="s">
        <v>127</v>
      </c>
      <c r="E15750" s="111" t="s">
        <v>126</v>
      </c>
      <c r="F15750" s="111" t="s">
        <v>185</v>
      </c>
      <c r="G15750" s="111" t="s">
        <v>167</v>
      </c>
      <c r="H15750" s="111" t="s">
        <v>185</v>
      </c>
      <c r="I15750" s="111" t="s">
        <v>167</v>
      </c>
      <c r="J15750" t="str">
        <f t="shared" si="492"/>
        <v>5007SkogMineraljordLauvskogImpediment</v>
      </c>
      <c r="K15750" s="111">
        <v>-1.0417316356348201</v>
      </c>
      <c r="L15750" s="111">
        <v>0.85306406685236758</v>
      </c>
      <c r="M15750" s="111">
        <v>6.3979989500968365E-2</v>
      </c>
      <c r="N15750" s="112">
        <f t="shared" si="493"/>
        <v>-0.12468757928148413</v>
      </c>
    </row>
    <row r="15751" spans="1:14" x14ac:dyDescent="0.25">
      <c r="A15751" s="111" t="s">
        <v>1007</v>
      </c>
      <c r="B15751" s="111">
        <f>INDEX(kommuner!C:C,MATCH(_xlfn.NUMBERVALUE(A15751),kommuner!B:B,0))</f>
        <v>5007</v>
      </c>
      <c r="C15751" s="111" t="s">
        <v>127</v>
      </c>
      <c r="D15751" s="111" t="s">
        <v>127</v>
      </c>
      <c r="E15751" s="111" t="s">
        <v>126</v>
      </c>
      <c r="F15751" s="111" t="s">
        <v>185</v>
      </c>
      <c r="G15751" s="111" t="s">
        <v>190</v>
      </c>
      <c r="H15751" s="111" t="s">
        <v>185</v>
      </c>
      <c r="I15751" s="111" t="s">
        <v>190</v>
      </c>
      <c r="J15751" t="str">
        <f t="shared" si="492"/>
        <v>5007SkogMineraljordLauvskogLav</v>
      </c>
      <c r="K15751" s="111">
        <v>-8.9748170935426599E-2</v>
      </c>
      <c r="L15751" s="111">
        <v>0.85306406685236758</v>
      </c>
      <c r="M15751" s="111">
        <v>6.3979989500968365E-2</v>
      </c>
      <c r="N15751" s="112">
        <f t="shared" si="493"/>
        <v>0.82729588541790933</v>
      </c>
    </row>
    <row r="15752" spans="1:14" x14ac:dyDescent="0.25">
      <c r="A15752" s="111" t="s">
        <v>1007</v>
      </c>
      <c r="B15752" s="111">
        <f>INDEX(kommuner!C:C,MATCH(_xlfn.NUMBERVALUE(A15752),kommuner!B:B,0))</f>
        <v>5007</v>
      </c>
      <c r="C15752" s="111" t="s">
        <v>127</v>
      </c>
      <c r="D15752" s="111" t="s">
        <v>127</v>
      </c>
      <c r="E15752" s="111" t="s">
        <v>126</v>
      </c>
      <c r="F15752" s="111" t="s">
        <v>185</v>
      </c>
      <c r="G15752" s="111" t="s">
        <v>173</v>
      </c>
      <c r="H15752" s="111" t="s">
        <v>185</v>
      </c>
      <c r="I15752" s="111" t="s">
        <v>173</v>
      </c>
      <c r="J15752" t="str">
        <f t="shared" si="492"/>
        <v>5007SkogMineraljordLauvskogMiddels</v>
      </c>
      <c r="K15752" s="111">
        <v>-2.4407766010203638</v>
      </c>
      <c r="L15752" s="111">
        <v>0.85306406685236758</v>
      </c>
      <c r="M15752" s="111">
        <v>6.3979989500968365E-2</v>
      </c>
      <c r="N15752" s="112">
        <f t="shared" si="493"/>
        <v>-1.523732544667028</v>
      </c>
    </row>
    <row r="15753" spans="1:14" x14ac:dyDescent="0.25">
      <c r="A15753" s="111" t="s">
        <v>1007</v>
      </c>
      <c r="B15753" s="111">
        <f>INDEX(kommuner!C:C,MATCH(_xlfn.NUMBERVALUE(A15753),kommuner!B:B,0))</f>
        <v>5007</v>
      </c>
      <c r="C15753" s="111" t="s">
        <v>127</v>
      </c>
      <c r="D15753" s="111" t="s">
        <v>127</v>
      </c>
      <c r="E15753" s="111" t="s">
        <v>126</v>
      </c>
      <c r="F15753" s="111" t="s">
        <v>185</v>
      </c>
      <c r="G15753" s="111" t="s">
        <v>186</v>
      </c>
      <c r="H15753" s="111" t="s">
        <v>185</v>
      </c>
      <c r="I15753" s="111" t="s">
        <v>186</v>
      </c>
      <c r="J15753" t="str">
        <f t="shared" si="492"/>
        <v>5007SkogMineraljordLauvskogSærs høy</v>
      </c>
      <c r="K15753" s="111">
        <v>-3.6560473259425113</v>
      </c>
      <c r="L15753" s="111">
        <v>0.85306406685236758</v>
      </c>
      <c r="M15753" s="111">
        <v>6.3979989500968365E-2</v>
      </c>
      <c r="N15753" s="112">
        <f t="shared" si="493"/>
        <v>-2.7390032695891753</v>
      </c>
    </row>
    <row r="15754" spans="1:14" x14ac:dyDescent="0.25">
      <c r="A15754" s="111" t="s">
        <v>1007</v>
      </c>
      <c r="B15754" s="111">
        <f>INDEX(kommuner!C:C,MATCH(_xlfn.NUMBERVALUE(A15754),kommuner!B:B,0))</f>
        <v>5007</v>
      </c>
      <c r="C15754" s="111" t="s">
        <v>127</v>
      </c>
      <c r="D15754" s="111" t="s">
        <v>127</v>
      </c>
      <c r="E15754" s="111" t="s">
        <v>123</v>
      </c>
      <c r="F15754" s="111" t="s">
        <v>172</v>
      </c>
      <c r="G15754" s="111" t="s">
        <v>180</v>
      </c>
      <c r="H15754" s="111" t="s">
        <v>172</v>
      </c>
      <c r="I15754" s="111" t="s">
        <v>180</v>
      </c>
      <c r="J15754" t="str">
        <f t="shared" si="492"/>
        <v>5007SkogOrganisk jordBarskogHøy</v>
      </c>
      <c r="K15754" s="111">
        <v>-2.5184559031994138</v>
      </c>
      <c r="L15754" s="111">
        <v>0.92784825435236762</v>
      </c>
      <c r="M15754" s="111">
        <v>0.46518126042825314</v>
      </c>
      <c r="N15754" s="112">
        <f t="shared" si="493"/>
        <v>-1.1254263884187932</v>
      </c>
    </row>
    <row r="15755" spans="1:14" x14ac:dyDescent="0.25">
      <c r="A15755" s="111" t="s">
        <v>1007</v>
      </c>
      <c r="B15755" s="111">
        <f>INDEX(kommuner!C:C,MATCH(_xlfn.NUMBERVALUE(A15755),kommuner!B:B,0))</f>
        <v>5007</v>
      </c>
      <c r="C15755" s="111" t="s">
        <v>127</v>
      </c>
      <c r="D15755" s="111" t="s">
        <v>127</v>
      </c>
      <c r="E15755" s="111" t="s">
        <v>123</v>
      </c>
      <c r="F15755" s="111" t="s">
        <v>172</v>
      </c>
      <c r="G15755" s="111" t="s">
        <v>167</v>
      </c>
      <c r="H15755" s="111" t="s">
        <v>172</v>
      </c>
      <c r="I15755" s="111" t="s">
        <v>167</v>
      </c>
      <c r="J15755" t="str">
        <f t="shared" si="492"/>
        <v>5007SkogOrganisk jordBarskogImpediment</v>
      </c>
      <c r="K15755" s="111">
        <v>-0.17137422385314094</v>
      </c>
      <c r="L15755" s="111">
        <v>0.92784825435236762</v>
      </c>
      <c r="M15755" s="111">
        <v>0.46510463492953991</v>
      </c>
      <c r="N15755" s="112">
        <f t="shared" si="493"/>
        <v>1.2215786654287666</v>
      </c>
    </row>
    <row r="15756" spans="1:14" x14ac:dyDescent="0.25">
      <c r="A15756" s="111" t="s">
        <v>1007</v>
      </c>
      <c r="B15756" s="111">
        <f>INDEX(kommuner!C:C,MATCH(_xlfn.NUMBERVALUE(A15756),kommuner!B:B,0))</f>
        <v>5007</v>
      </c>
      <c r="C15756" s="111" t="s">
        <v>127</v>
      </c>
      <c r="D15756" s="111" t="s">
        <v>127</v>
      </c>
      <c r="E15756" s="111" t="s">
        <v>123</v>
      </c>
      <c r="F15756" s="111" t="s">
        <v>172</v>
      </c>
      <c r="G15756" s="111" t="s">
        <v>190</v>
      </c>
      <c r="H15756" s="111" t="s">
        <v>172</v>
      </c>
      <c r="I15756" s="111" t="s">
        <v>190</v>
      </c>
      <c r="J15756" t="str">
        <f t="shared" si="492"/>
        <v>5007SkogOrganisk jordBarskogLav</v>
      </c>
      <c r="K15756" s="111">
        <v>-0.50666953101693391</v>
      </c>
      <c r="L15756" s="111">
        <v>0.92784825435236762</v>
      </c>
      <c r="M15756" s="111">
        <v>0.46510463492953991</v>
      </c>
      <c r="N15756" s="112">
        <f t="shared" si="493"/>
        <v>0.88628335826497362</v>
      </c>
    </row>
    <row r="15757" spans="1:14" x14ac:dyDescent="0.25">
      <c r="A15757" s="111" t="s">
        <v>1007</v>
      </c>
      <c r="B15757" s="111">
        <f>INDEX(kommuner!C:C,MATCH(_xlfn.NUMBERVALUE(A15757),kommuner!B:B,0))</f>
        <v>5007</v>
      </c>
      <c r="C15757" s="111" t="s">
        <v>127</v>
      </c>
      <c r="D15757" s="111" t="s">
        <v>127</v>
      </c>
      <c r="E15757" s="111" t="s">
        <v>123</v>
      </c>
      <c r="F15757" s="111" t="s">
        <v>172</v>
      </c>
      <c r="G15757" s="111" t="s">
        <v>173</v>
      </c>
      <c r="H15757" s="111" t="s">
        <v>172</v>
      </c>
      <c r="I15757" s="111" t="s">
        <v>173</v>
      </c>
      <c r="J15757" t="str">
        <f t="shared" si="492"/>
        <v>5007SkogOrganisk jordBarskogMiddels</v>
      </c>
      <c r="K15757" s="111">
        <v>-1.5571490961494638</v>
      </c>
      <c r="L15757" s="111">
        <v>0.92784825435236762</v>
      </c>
      <c r="M15757" s="111">
        <v>0.46518126042825314</v>
      </c>
      <c r="N15757" s="112">
        <f t="shared" si="493"/>
        <v>-0.16411958136884308</v>
      </c>
    </row>
    <row r="15758" spans="1:14" x14ac:dyDescent="0.25">
      <c r="A15758" s="111" t="s">
        <v>1007</v>
      </c>
      <c r="B15758" s="111">
        <f>INDEX(kommuner!C:C,MATCH(_xlfn.NUMBERVALUE(A15758),kommuner!B:B,0))</f>
        <v>5007</v>
      </c>
      <c r="C15758" s="111" t="s">
        <v>127</v>
      </c>
      <c r="D15758" s="111" t="s">
        <v>127</v>
      </c>
      <c r="E15758" s="111" t="s">
        <v>123</v>
      </c>
      <c r="F15758" s="111" t="s">
        <v>172</v>
      </c>
      <c r="G15758" s="111" t="s">
        <v>186</v>
      </c>
      <c r="H15758" s="111" t="s">
        <v>172</v>
      </c>
      <c r="I15758" s="111" t="s">
        <v>186</v>
      </c>
      <c r="J15758" t="str">
        <f t="shared" si="492"/>
        <v>5007SkogOrganisk jordBarskogSærs høy</v>
      </c>
      <c r="K15758" s="111">
        <v>2.5548655235722699</v>
      </c>
      <c r="L15758" s="111">
        <v>0.92784825435236762</v>
      </c>
      <c r="M15758" s="111">
        <v>0.46518126042825314</v>
      </c>
      <c r="N15758" s="112">
        <f t="shared" si="493"/>
        <v>3.9478950383528906</v>
      </c>
    </row>
    <row r="15759" spans="1:14" x14ac:dyDescent="0.25">
      <c r="A15759" s="111" t="s">
        <v>1007</v>
      </c>
      <c r="B15759" s="111">
        <f>INDEX(kommuner!C:C,MATCH(_xlfn.NUMBERVALUE(A15759),kommuner!B:B,0))</f>
        <v>5007</v>
      </c>
      <c r="C15759" s="111" t="s">
        <v>127</v>
      </c>
      <c r="D15759" s="111" t="s">
        <v>127</v>
      </c>
      <c r="E15759" s="111" t="s">
        <v>123</v>
      </c>
      <c r="F15759" s="111" t="s">
        <v>179</v>
      </c>
      <c r="G15759" s="111" t="s">
        <v>180</v>
      </c>
      <c r="H15759" s="111" t="s">
        <v>179</v>
      </c>
      <c r="I15759" s="111" t="s">
        <v>180</v>
      </c>
      <c r="J15759" t="str">
        <f t="shared" si="492"/>
        <v>5007SkogOrganisk jordBlandingsskogHøy</v>
      </c>
      <c r="K15759" s="111">
        <v>-5.5554344456832343</v>
      </c>
      <c r="L15759" s="111">
        <v>0.92784825435236762</v>
      </c>
      <c r="M15759" s="111">
        <v>0.46510463492953991</v>
      </c>
      <c r="N15759" s="112">
        <f t="shared" si="493"/>
        <v>-4.1624815564013264</v>
      </c>
    </row>
    <row r="15760" spans="1:14" x14ac:dyDescent="0.25">
      <c r="A15760" s="111" t="s">
        <v>1007</v>
      </c>
      <c r="B15760" s="111">
        <f>INDEX(kommuner!C:C,MATCH(_xlfn.NUMBERVALUE(A15760),kommuner!B:B,0))</f>
        <v>5007</v>
      </c>
      <c r="C15760" s="111" t="s">
        <v>127</v>
      </c>
      <c r="D15760" s="111" t="s">
        <v>127</v>
      </c>
      <c r="E15760" s="111" t="s">
        <v>123</v>
      </c>
      <c r="F15760" s="111" t="s">
        <v>179</v>
      </c>
      <c r="G15760" s="111" t="s">
        <v>167</v>
      </c>
      <c r="H15760" s="111" t="s">
        <v>179</v>
      </c>
      <c r="I15760" s="111" t="s">
        <v>167</v>
      </c>
      <c r="J15760" t="str">
        <f t="shared" si="492"/>
        <v>5007SkogOrganisk jordBlandingsskogImpediment</v>
      </c>
      <c r="K15760" s="111">
        <v>-0.28586344175800005</v>
      </c>
      <c r="L15760" s="111">
        <v>0.92784825435236762</v>
      </c>
      <c r="M15760" s="111">
        <v>0.46510463492953991</v>
      </c>
      <c r="N15760" s="112">
        <f t="shared" si="493"/>
        <v>1.1070894475239075</v>
      </c>
    </row>
    <row r="15761" spans="1:14" x14ac:dyDescent="0.25">
      <c r="A15761" s="111" t="s">
        <v>1007</v>
      </c>
      <c r="B15761" s="111">
        <f>INDEX(kommuner!C:C,MATCH(_xlfn.NUMBERVALUE(A15761),kommuner!B:B,0))</f>
        <v>5007</v>
      </c>
      <c r="C15761" s="111" t="s">
        <v>127</v>
      </c>
      <c r="D15761" s="111" t="s">
        <v>127</v>
      </c>
      <c r="E15761" s="111" t="s">
        <v>123</v>
      </c>
      <c r="F15761" s="111" t="s">
        <v>179</v>
      </c>
      <c r="G15761" s="111" t="s">
        <v>190</v>
      </c>
      <c r="H15761" s="111" t="s">
        <v>179</v>
      </c>
      <c r="I15761" s="111" t="s">
        <v>190</v>
      </c>
      <c r="J15761" t="str">
        <f t="shared" si="492"/>
        <v>5007SkogOrganisk jordBlandingsskogLav</v>
      </c>
      <c r="K15761" s="111">
        <v>-1.2347339377887629</v>
      </c>
      <c r="L15761" s="111">
        <v>0.92784825435236762</v>
      </c>
      <c r="M15761" s="111">
        <v>0.46510463492953991</v>
      </c>
      <c r="N15761" s="112">
        <f t="shared" si="493"/>
        <v>0.15821895149314458</v>
      </c>
    </row>
    <row r="15762" spans="1:14" x14ac:dyDescent="0.25">
      <c r="A15762" s="111" t="s">
        <v>1007</v>
      </c>
      <c r="B15762" s="111">
        <f>INDEX(kommuner!C:C,MATCH(_xlfn.NUMBERVALUE(A15762),kommuner!B:B,0))</f>
        <v>5007</v>
      </c>
      <c r="C15762" s="111" t="s">
        <v>127</v>
      </c>
      <c r="D15762" s="111" t="s">
        <v>127</v>
      </c>
      <c r="E15762" s="111" t="s">
        <v>123</v>
      </c>
      <c r="F15762" s="111" t="s">
        <v>179</v>
      </c>
      <c r="G15762" s="111" t="s">
        <v>173</v>
      </c>
      <c r="H15762" s="111" t="s">
        <v>179</v>
      </c>
      <c r="I15762" s="111" t="s">
        <v>173</v>
      </c>
      <c r="J15762" t="str">
        <f t="shared" si="492"/>
        <v>5007SkogOrganisk jordBlandingsskogMiddels</v>
      </c>
      <c r="K15762" s="111">
        <v>-2.4239591752717748</v>
      </c>
      <c r="L15762" s="111">
        <v>0.92784825435236762</v>
      </c>
      <c r="M15762" s="111">
        <v>0.46510463492953991</v>
      </c>
      <c r="N15762" s="112">
        <f t="shared" si="493"/>
        <v>-1.0310062859898674</v>
      </c>
    </row>
    <row r="15763" spans="1:14" x14ac:dyDescent="0.25">
      <c r="A15763" s="111" t="s">
        <v>1007</v>
      </c>
      <c r="B15763" s="111">
        <f>INDEX(kommuner!C:C,MATCH(_xlfn.NUMBERVALUE(A15763),kommuner!B:B,0))</f>
        <v>5007</v>
      </c>
      <c r="C15763" s="111" t="s">
        <v>127</v>
      </c>
      <c r="D15763" s="111" t="s">
        <v>127</v>
      </c>
      <c r="E15763" s="111" t="s">
        <v>123</v>
      </c>
      <c r="F15763" s="111" t="s">
        <v>179</v>
      </c>
      <c r="G15763" s="111" t="s">
        <v>186</v>
      </c>
      <c r="H15763" s="111" t="s">
        <v>179</v>
      </c>
      <c r="I15763" s="111" t="s">
        <v>186</v>
      </c>
      <c r="J15763" t="str">
        <f t="shared" si="492"/>
        <v>5007SkogOrganisk jordBlandingsskogSærs høy</v>
      </c>
      <c r="K15763" s="111">
        <v>-1.5726115302258048</v>
      </c>
      <c r="L15763" s="111">
        <v>0.92784825435236762</v>
      </c>
      <c r="M15763" s="111">
        <v>0.46510463492953991</v>
      </c>
      <c r="N15763" s="112">
        <f t="shared" si="493"/>
        <v>-0.17965864094389727</v>
      </c>
    </row>
    <row r="15764" spans="1:14" x14ac:dyDescent="0.25">
      <c r="A15764" s="111" t="s">
        <v>1007</v>
      </c>
      <c r="B15764" s="111">
        <f>INDEX(kommuner!C:C,MATCH(_xlfn.NUMBERVALUE(A15764),kommuner!B:B,0))</f>
        <v>5007</v>
      </c>
      <c r="C15764" s="111" t="s">
        <v>127</v>
      </c>
      <c r="D15764" s="111" t="s">
        <v>127</v>
      </c>
      <c r="E15764" s="111" t="s">
        <v>123</v>
      </c>
      <c r="F15764" s="111" t="s">
        <v>185</v>
      </c>
      <c r="G15764" s="111" t="s">
        <v>180</v>
      </c>
      <c r="H15764" s="111" t="s">
        <v>185</v>
      </c>
      <c r="I15764" s="111" t="s">
        <v>180</v>
      </c>
      <c r="J15764" t="str">
        <f t="shared" si="492"/>
        <v>5007SkogOrganisk jordLauvskogHøy</v>
      </c>
      <c r="K15764" s="111">
        <v>-1.9913688882377358</v>
      </c>
      <c r="L15764" s="111">
        <v>0.92784825435236762</v>
      </c>
      <c r="M15764" s="111">
        <v>0.46510463492953991</v>
      </c>
      <c r="N15764" s="112">
        <f t="shared" si="493"/>
        <v>-0.59841599895582831</v>
      </c>
    </row>
    <row r="15765" spans="1:14" x14ac:dyDescent="0.25">
      <c r="A15765" s="111" t="s">
        <v>1007</v>
      </c>
      <c r="B15765" s="111">
        <f>INDEX(kommuner!C:C,MATCH(_xlfn.NUMBERVALUE(A15765),kommuner!B:B,0))</f>
        <v>5007</v>
      </c>
      <c r="C15765" s="111" t="s">
        <v>127</v>
      </c>
      <c r="D15765" s="111" t="s">
        <v>127</v>
      </c>
      <c r="E15765" s="111" t="s">
        <v>123</v>
      </c>
      <c r="F15765" s="111" t="s">
        <v>185</v>
      </c>
      <c r="G15765" s="111" t="s">
        <v>167</v>
      </c>
      <c r="H15765" s="111" t="s">
        <v>185</v>
      </c>
      <c r="I15765" s="111" t="s">
        <v>167</v>
      </c>
      <c r="J15765" t="str">
        <f t="shared" si="492"/>
        <v>5007SkogOrganisk jordLauvskogImpediment</v>
      </c>
      <c r="K15765" s="111">
        <v>0.35000626494250675</v>
      </c>
      <c r="L15765" s="111">
        <v>0.92784825435236762</v>
      </c>
      <c r="M15765" s="111">
        <v>0.46510463492953991</v>
      </c>
      <c r="N15765" s="112">
        <f t="shared" si="493"/>
        <v>1.7429591542244141</v>
      </c>
    </row>
    <row r="15766" spans="1:14" x14ac:dyDescent="0.25">
      <c r="A15766" s="111" t="s">
        <v>1007</v>
      </c>
      <c r="B15766" s="111">
        <f>INDEX(kommuner!C:C,MATCH(_xlfn.NUMBERVALUE(A15766),kommuner!B:B,0))</f>
        <v>5007</v>
      </c>
      <c r="C15766" s="111" t="s">
        <v>127</v>
      </c>
      <c r="D15766" s="111" t="s">
        <v>127</v>
      </c>
      <c r="E15766" s="111" t="s">
        <v>123</v>
      </c>
      <c r="F15766" s="111" t="s">
        <v>185</v>
      </c>
      <c r="G15766" s="111" t="s">
        <v>190</v>
      </c>
      <c r="H15766" s="111" t="s">
        <v>185</v>
      </c>
      <c r="I15766" s="111" t="s">
        <v>190</v>
      </c>
      <c r="J15766" t="str">
        <f t="shared" si="492"/>
        <v>5007SkogOrganisk jordLauvskogLav</v>
      </c>
      <c r="K15766" s="111">
        <v>1.1144075558526714</v>
      </c>
      <c r="L15766" s="111">
        <v>0.92784825435236762</v>
      </c>
      <c r="M15766" s="111">
        <v>0.46510463492953991</v>
      </c>
      <c r="N15766" s="112">
        <f t="shared" si="493"/>
        <v>2.5073604451345788</v>
      </c>
    </row>
    <row r="15767" spans="1:14" x14ac:dyDescent="0.25">
      <c r="A15767" s="111" t="s">
        <v>1007</v>
      </c>
      <c r="B15767" s="111">
        <f>INDEX(kommuner!C:C,MATCH(_xlfn.NUMBERVALUE(A15767),kommuner!B:B,0))</f>
        <v>5007</v>
      </c>
      <c r="C15767" s="111" t="s">
        <v>127</v>
      </c>
      <c r="D15767" s="111" t="s">
        <v>127</v>
      </c>
      <c r="E15767" s="111" t="s">
        <v>123</v>
      </c>
      <c r="F15767" s="111" t="s">
        <v>185</v>
      </c>
      <c r="G15767" s="111" t="s">
        <v>173</v>
      </c>
      <c r="H15767" s="111" t="s">
        <v>185</v>
      </c>
      <c r="I15767" s="111" t="s">
        <v>173</v>
      </c>
      <c r="J15767" t="str">
        <f t="shared" si="492"/>
        <v>5007SkogOrganisk jordLauvskogMiddels</v>
      </c>
      <c r="K15767" s="111">
        <v>-0.62664468270982987</v>
      </c>
      <c r="L15767" s="111">
        <v>0.92784825435236762</v>
      </c>
      <c r="M15767" s="111">
        <v>0.46510463492953991</v>
      </c>
      <c r="N15767" s="112">
        <f t="shared" si="493"/>
        <v>0.76630820657207765</v>
      </c>
    </row>
    <row r="15768" spans="1:14" x14ac:dyDescent="0.25">
      <c r="A15768" s="111" t="s">
        <v>1007</v>
      </c>
      <c r="B15768" s="111">
        <f>INDEX(kommuner!C:C,MATCH(_xlfn.NUMBERVALUE(A15768),kommuner!B:B,0))</f>
        <v>5007</v>
      </c>
      <c r="C15768" s="111" t="s">
        <v>127</v>
      </c>
      <c r="D15768" s="111" t="s">
        <v>127</v>
      </c>
      <c r="E15768" s="111" t="s">
        <v>123</v>
      </c>
      <c r="F15768" s="111" t="s">
        <v>185</v>
      </c>
      <c r="G15768" s="111" t="s">
        <v>186</v>
      </c>
      <c r="H15768" s="111" t="s">
        <v>185</v>
      </c>
      <c r="I15768" s="111" t="s">
        <v>186</v>
      </c>
      <c r="J15768" t="str">
        <f t="shared" si="492"/>
        <v>5007SkogOrganisk jordLauvskogSærs høy</v>
      </c>
      <c r="K15768" s="111">
        <v>-1.8997279926091779</v>
      </c>
      <c r="L15768" s="111">
        <v>0.92784825435236762</v>
      </c>
      <c r="M15768" s="111">
        <v>0.46510463492953991</v>
      </c>
      <c r="N15768" s="112">
        <f t="shared" si="493"/>
        <v>-0.50677510332727038</v>
      </c>
    </row>
    <row r="15769" spans="1:14" x14ac:dyDescent="0.25">
      <c r="A15769" s="111" t="s">
        <v>1007</v>
      </c>
      <c r="B15769" s="111">
        <f>INDEX(kommuner!C:C,MATCH(_xlfn.NUMBERVALUE(A15769),kommuner!B:B,0))</f>
        <v>5007</v>
      </c>
      <c r="C15769" s="111" t="s">
        <v>83</v>
      </c>
      <c r="D15769" s="111" t="s">
        <v>83</v>
      </c>
      <c r="E15769" s="111" t="s">
        <v>126</v>
      </c>
      <c r="F15769" s="111" t="s">
        <v>139</v>
      </c>
      <c r="G15769" s="111" t="s">
        <v>139</v>
      </c>
      <c r="H15769" s="111" t="s">
        <v>139</v>
      </c>
      <c r="I15769" s="111" t="s">
        <v>139</v>
      </c>
      <c r="J15769" t="str">
        <f t="shared" si="492"/>
        <v>5007Utbygd arealMineraljord</v>
      </c>
      <c r="K15769" s="111">
        <v>-0.30524336409547759</v>
      </c>
      <c r="L15769" s="111">
        <v>0</v>
      </c>
      <c r="M15769" s="111">
        <v>1.303047089454229E-2</v>
      </c>
      <c r="N15769" s="112">
        <f t="shared" si="493"/>
        <v>-0.2922128932009353</v>
      </c>
    </row>
    <row r="15770" spans="1:14" x14ac:dyDescent="0.25">
      <c r="A15770" s="111" t="s">
        <v>1007</v>
      </c>
      <c r="B15770" s="111">
        <f>INDEX(kommuner!C:C,MATCH(_xlfn.NUMBERVALUE(A15770),kommuner!B:B,0))</f>
        <v>5007</v>
      </c>
      <c r="C15770" s="111" t="s">
        <v>83</v>
      </c>
      <c r="D15770" s="111" t="s">
        <v>83</v>
      </c>
      <c r="E15770" s="111" t="s">
        <v>123</v>
      </c>
      <c r="F15770" s="111" t="s">
        <v>139</v>
      </c>
      <c r="G15770" s="111" t="s">
        <v>139</v>
      </c>
      <c r="H15770" s="111" t="s">
        <v>139</v>
      </c>
      <c r="I15770" s="111" t="s">
        <v>139</v>
      </c>
      <c r="J15770" t="str">
        <f t="shared" si="492"/>
        <v>5007Utbygd arealOrganisk jord</v>
      </c>
      <c r="K15770" s="111">
        <v>29.011421395201612</v>
      </c>
      <c r="L15770" s="111">
        <v>0</v>
      </c>
      <c r="M15770" s="111">
        <v>1.303047089454229E-2</v>
      </c>
      <c r="N15770" s="112">
        <f t="shared" si="493"/>
        <v>29.024451866096154</v>
      </c>
    </row>
    <row r="15771" spans="1:14" x14ac:dyDescent="0.25">
      <c r="A15771" s="111" t="s">
        <v>1007</v>
      </c>
      <c r="B15771" s="111">
        <f>INDEX(kommuner!C:C,MATCH(_xlfn.NUMBERVALUE(A15771),kommuner!B:B,0))</f>
        <v>5007</v>
      </c>
      <c r="C15771" s="111" t="s">
        <v>181</v>
      </c>
      <c r="D15771" s="111" t="s">
        <v>181</v>
      </c>
      <c r="E15771" s="111" t="s">
        <v>123</v>
      </c>
      <c r="F15771" s="111" t="s">
        <v>139</v>
      </c>
      <c r="G15771" s="111" t="s">
        <v>139</v>
      </c>
      <c r="H15771" s="111" t="s">
        <v>139</v>
      </c>
      <c r="I15771" s="111" t="s">
        <v>139</v>
      </c>
      <c r="J15771" t="str">
        <f t="shared" si="492"/>
        <v>5007Vann og myrOrganisk jord</v>
      </c>
      <c r="K15771" s="111">
        <v>-0.29766799726667431</v>
      </c>
      <c r="L15771" s="111">
        <v>0</v>
      </c>
      <c r="M15771" s="111">
        <v>0</v>
      </c>
      <c r="N15771" s="112">
        <f t="shared" si="493"/>
        <v>-0.29766799726667431</v>
      </c>
    </row>
    <row r="15772" spans="1:14" x14ac:dyDescent="0.25">
      <c r="A15772" s="111" t="s">
        <v>1008</v>
      </c>
      <c r="B15772" s="111">
        <f>INDEX(kommuner!C:C,MATCH(_xlfn.NUMBERVALUE(A15772),kommuner!B:B,0))</f>
        <v>5049</v>
      </c>
      <c r="C15772" s="111" t="s">
        <v>82</v>
      </c>
      <c r="D15772" s="111" t="s">
        <v>82</v>
      </c>
      <c r="E15772" s="111" t="s">
        <v>126</v>
      </c>
      <c r="F15772" s="111" t="s">
        <v>139</v>
      </c>
      <c r="G15772" s="111" t="s">
        <v>139</v>
      </c>
      <c r="H15772" s="111" t="s">
        <v>139</v>
      </c>
      <c r="I15772" s="111" t="s">
        <v>139</v>
      </c>
      <c r="J15772" t="str">
        <f t="shared" si="492"/>
        <v>5049Annen utmarkMineraljord</v>
      </c>
      <c r="K15772" s="111">
        <v>-7.1122377479755403E-2</v>
      </c>
      <c r="L15772" s="111">
        <v>0</v>
      </c>
      <c r="M15772" s="111">
        <v>0</v>
      </c>
      <c r="N15772" s="112">
        <f t="shared" si="493"/>
        <v>-7.1122377479755403E-2</v>
      </c>
    </row>
    <row r="15773" spans="1:14" x14ac:dyDescent="0.25">
      <c r="A15773" s="111" t="s">
        <v>1008</v>
      </c>
      <c r="B15773" s="111">
        <f>INDEX(kommuner!C:C,MATCH(_xlfn.NUMBERVALUE(A15773),kommuner!B:B,0))</f>
        <v>5049</v>
      </c>
      <c r="C15773" s="111" t="s">
        <v>121</v>
      </c>
      <c r="D15773" s="111" t="s">
        <v>121</v>
      </c>
      <c r="E15773" s="111" t="s">
        <v>126</v>
      </c>
      <c r="F15773" s="111" t="s">
        <v>139</v>
      </c>
      <c r="G15773" s="111" t="s">
        <v>139</v>
      </c>
      <c r="H15773" s="111" t="s">
        <v>139</v>
      </c>
      <c r="I15773" s="111" t="s">
        <v>139</v>
      </c>
      <c r="J15773" t="str">
        <f t="shared" si="492"/>
        <v>5049BeiteMineraljord</v>
      </c>
      <c r="K15773" s="111">
        <v>-0.96338340838695502</v>
      </c>
      <c r="L15773" s="111">
        <v>0</v>
      </c>
      <c r="M15773" s="111">
        <v>1.2448711246839999E-7</v>
      </c>
      <c r="N15773" s="112">
        <f t="shared" si="493"/>
        <v>-0.96338328389984251</v>
      </c>
    </row>
    <row r="15774" spans="1:14" x14ac:dyDescent="0.25">
      <c r="A15774" s="111" t="s">
        <v>1008</v>
      </c>
      <c r="B15774" s="111">
        <f>INDEX(kommuner!C:C,MATCH(_xlfn.NUMBERVALUE(A15774),kommuner!B:B,0))</f>
        <v>5049</v>
      </c>
      <c r="C15774" s="111" t="s">
        <v>121</v>
      </c>
      <c r="D15774" s="111" t="s">
        <v>121</v>
      </c>
      <c r="E15774" s="111" t="s">
        <v>123</v>
      </c>
      <c r="F15774" s="111" t="s">
        <v>139</v>
      </c>
      <c r="G15774" s="111" t="s">
        <v>139</v>
      </c>
      <c r="H15774" s="111" t="s">
        <v>139</v>
      </c>
      <c r="I15774" s="111" t="s">
        <v>139</v>
      </c>
      <c r="J15774" t="str">
        <f t="shared" si="492"/>
        <v>5049BeiteOrganisk jord</v>
      </c>
      <c r="K15774" s="111">
        <v>12.077525935985037</v>
      </c>
      <c r="L15774" s="111">
        <v>1.6412500000000001</v>
      </c>
      <c r="M15774" s="111">
        <v>0</v>
      </c>
      <c r="N15774" s="112">
        <f t="shared" si="493"/>
        <v>13.718775935985036</v>
      </c>
    </row>
    <row r="15775" spans="1:14" x14ac:dyDescent="0.25">
      <c r="A15775" s="111" t="s">
        <v>1008</v>
      </c>
      <c r="B15775" s="111">
        <f>INDEX(kommuner!C:C,MATCH(_xlfn.NUMBERVALUE(A15775),kommuner!B:B,0))</f>
        <v>5049</v>
      </c>
      <c r="C15775" s="111" t="s">
        <v>84</v>
      </c>
      <c r="D15775" s="111" t="s">
        <v>84</v>
      </c>
      <c r="E15775" s="111" t="s">
        <v>126</v>
      </c>
      <c r="F15775" s="111" t="s">
        <v>139</v>
      </c>
      <c r="G15775" s="111" t="s">
        <v>139</v>
      </c>
      <c r="H15775" s="111" t="s">
        <v>139</v>
      </c>
      <c r="I15775" s="111" t="s">
        <v>139</v>
      </c>
      <c r="J15775" t="str">
        <f t="shared" si="492"/>
        <v>5049Dyrket markMineraljord</v>
      </c>
      <c r="K15775" s="111">
        <v>-0.13761115197201224</v>
      </c>
      <c r="L15775" s="111">
        <v>0</v>
      </c>
      <c r="M15775" s="111">
        <v>0</v>
      </c>
      <c r="N15775" s="112">
        <f t="shared" si="493"/>
        <v>-0.13761115197201224</v>
      </c>
    </row>
    <row r="15776" spans="1:14" x14ac:dyDescent="0.25">
      <c r="A15776" s="111" t="s">
        <v>1008</v>
      </c>
      <c r="B15776" s="111">
        <f>INDEX(kommuner!C:C,MATCH(_xlfn.NUMBERVALUE(A15776),kommuner!B:B,0))</f>
        <v>5049</v>
      </c>
      <c r="C15776" s="111" t="s">
        <v>84</v>
      </c>
      <c r="D15776" s="111" t="s">
        <v>84</v>
      </c>
      <c r="E15776" s="111" t="s">
        <v>123</v>
      </c>
      <c r="F15776" s="111" t="s">
        <v>139</v>
      </c>
      <c r="G15776" s="111" t="s">
        <v>139</v>
      </c>
      <c r="H15776" s="111" t="s">
        <v>139</v>
      </c>
      <c r="I15776" s="111" t="s">
        <v>139</v>
      </c>
      <c r="J15776" t="str">
        <f t="shared" si="492"/>
        <v>5049Dyrket markOrganisk jord</v>
      </c>
      <c r="K15776" s="111">
        <v>28.726149366675592</v>
      </c>
      <c r="L15776" s="111">
        <v>1.45625</v>
      </c>
      <c r="M15776" s="111">
        <v>0</v>
      </c>
      <c r="N15776" s="112">
        <f t="shared" si="493"/>
        <v>30.182399366675593</v>
      </c>
    </row>
    <row r="15777" spans="1:14" x14ac:dyDescent="0.25">
      <c r="A15777" s="111" t="s">
        <v>1008</v>
      </c>
      <c r="B15777" s="111">
        <f>INDEX(kommuner!C:C,MATCH(_xlfn.NUMBERVALUE(A15777),kommuner!B:B,0))</f>
        <v>5049</v>
      </c>
      <c r="C15777" s="111" t="s">
        <v>127</v>
      </c>
      <c r="D15777" s="111" t="s">
        <v>127</v>
      </c>
      <c r="E15777" s="111" t="s">
        <v>126</v>
      </c>
      <c r="F15777" s="111" t="s">
        <v>172</v>
      </c>
      <c r="G15777" s="111" t="s">
        <v>180</v>
      </c>
      <c r="H15777" s="111" t="s">
        <v>172</v>
      </c>
      <c r="I15777" s="111" t="s">
        <v>180</v>
      </c>
      <c r="J15777" t="str">
        <f t="shared" si="492"/>
        <v>5049SkogMineraljordBarskogHøy</v>
      </c>
      <c r="K15777" s="111">
        <v>-6.422849649670499</v>
      </c>
      <c r="L15777" s="111">
        <v>0.85306406685236758</v>
      </c>
      <c r="M15777" s="111">
        <v>6.4056614999681585E-2</v>
      </c>
      <c r="N15777" s="112">
        <f t="shared" si="493"/>
        <v>-5.5057289678184498</v>
      </c>
    </row>
    <row r="15778" spans="1:14" x14ac:dyDescent="0.25">
      <c r="A15778" s="111" t="s">
        <v>1008</v>
      </c>
      <c r="B15778" s="111">
        <f>INDEX(kommuner!C:C,MATCH(_xlfn.NUMBERVALUE(A15778),kommuner!B:B,0))</f>
        <v>5049</v>
      </c>
      <c r="C15778" s="111" t="s">
        <v>127</v>
      </c>
      <c r="D15778" s="111" t="s">
        <v>127</v>
      </c>
      <c r="E15778" s="111" t="s">
        <v>126</v>
      </c>
      <c r="F15778" s="111" t="s">
        <v>172</v>
      </c>
      <c r="G15778" s="111" t="s">
        <v>167</v>
      </c>
      <c r="H15778" s="111" t="s">
        <v>172</v>
      </c>
      <c r="I15778" s="111" t="s">
        <v>167</v>
      </c>
      <c r="J15778" t="str">
        <f t="shared" si="492"/>
        <v>5049SkogMineraljordBarskogImpediment</v>
      </c>
      <c r="K15778" s="111">
        <v>-0.94873102042732593</v>
      </c>
      <c r="L15778" s="111">
        <v>0.85306406685236758</v>
      </c>
      <c r="M15778" s="111">
        <v>6.3979989500968365E-2</v>
      </c>
      <c r="N15778" s="112">
        <f t="shared" si="493"/>
        <v>-3.1686964073989993E-2</v>
      </c>
    </row>
    <row r="15779" spans="1:14" x14ac:dyDescent="0.25">
      <c r="A15779" s="111" t="s">
        <v>1008</v>
      </c>
      <c r="B15779" s="111">
        <f>INDEX(kommuner!C:C,MATCH(_xlfn.NUMBERVALUE(A15779),kommuner!B:B,0))</f>
        <v>5049</v>
      </c>
      <c r="C15779" s="111" t="s">
        <v>127</v>
      </c>
      <c r="D15779" s="111" t="s">
        <v>127</v>
      </c>
      <c r="E15779" s="111" t="s">
        <v>126</v>
      </c>
      <c r="F15779" s="111" t="s">
        <v>172</v>
      </c>
      <c r="G15779" s="111" t="s">
        <v>190</v>
      </c>
      <c r="H15779" s="111" t="s">
        <v>172</v>
      </c>
      <c r="I15779" s="111" t="s">
        <v>190</v>
      </c>
      <c r="J15779" t="str">
        <f t="shared" si="492"/>
        <v>5049SkogMineraljordBarskogLav</v>
      </c>
      <c r="K15779" s="111">
        <v>-0.862084627791601</v>
      </c>
      <c r="L15779" s="111">
        <v>0.85306406685236758</v>
      </c>
      <c r="M15779" s="111">
        <v>6.3979989500968365E-2</v>
      </c>
      <c r="N15779" s="112">
        <f t="shared" si="493"/>
        <v>5.4959428561734941E-2</v>
      </c>
    </row>
    <row r="15780" spans="1:14" x14ac:dyDescent="0.25">
      <c r="A15780" s="111" t="s">
        <v>1008</v>
      </c>
      <c r="B15780" s="111">
        <f>INDEX(kommuner!C:C,MATCH(_xlfn.NUMBERVALUE(A15780),kommuner!B:B,0))</f>
        <v>5049</v>
      </c>
      <c r="C15780" s="111" t="s">
        <v>127</v>
      </c>
      <c r="D15780" s="111" t="s">
        <v>127</v>
      </c>
      <c r="E15780" s="111" t="s">
        <v>126</v>
      </c>
      <c r="F15780" s="111" t="s">
        <v>172</v>
      </c>
      <c r="G15780" s="111" t="s">
        <v>173</v>
      </c>
      <c r="H15780" s="111" t="s">
        <v>172</v>
      </c>
      <c r="I15780" s="111" t="s">
        <v>173</v>
      </c>
      <c r="J15780" t="str">
        <f t="shared" si="492"/>
        <v>5049SkogMineraljordBarskogMiddels</v>
      </c>
      <c r="K15780" s="111">
        <v>-3.6406993276041288</v>
      </c>
      <c r="L15780" s="111">
        <v>0.85306406685236758</v>
      </c>
      <c r="M15780" s="111">
        <v>6.4056614999681585E-2</v>
      </c>
      <c r="N15780" s="112">
        <f t="shared" si="493"/>
        <v>-2.7235786457520796</v>
      </c>
    </row>
    <row r="15781" spans="1:14" x14ac:dyDescent="0.25">
      <c r="A15781" s="111" t="s">
        <v>1008</v>
      </c>
      <c r="B15781" s="111">
        <f>INDEX(kommuner!C:C,MATCH(_xlfn.NUMBERVALUE(A15781),kommuner!B:B,0))</f>
        <v>5049</v>
      </c>
      <c r="C15781" s="111" t="s">
        <v>127</v>
      </c>
      <c r="D15781" s="111" t="s">
        <v>127</v>
      </c>
      <c r="E15781" s="111" t="s">
        <v>126</v>
      </c>
      <c r="F15781" s="111" t="s">
        <v>172</v>
      </c>
      <c r="G15781" s="111" t="s">
        <v>186</v>
      </c>
      <c r="H15781" s="111" t="s">
        <v>172</v>
      </c>
      <c r="I15781" s="111" t="s">
        <v>186</v>
      </c>
      <c r="J15781" t="str">
        <f t="shared" si="492"/>
        <v>5049SkogMineraljordBarskogSærs høy</v>
      </c>
      <c r="K15781" s="111">
        <v>0.12072674540874306</v>
      </c>
      <c r="L15781" s="111">
        <v>0.85306406685236758</v>
      </c>
      <c r="M15781" s="111">
        <v>6.4056614999681585E-2</v>
      </c>
      <c r="N15781" s="112">
        <f t="shared" si="493"/>
        <v>1.0378474272607923</v>
      </c>
    </row>
    <row r="15782" spans="1:14" x14ac:dyDescent="0.25">
      <c r="A15782" s="111" t="s">
        <v>1008</v>
      </c>
      <c r="B15782" s="111">
        <f>INDEX(kommuner!C:C,MATCH(_xlfn.NUMBERVALUE(A15782),kommuner!B:B,0))</f>
        <v>5049</v>
      </c>
      <c r="C15782" s="111" t="s">
        <v>127</v>
      </c>
      <c r="D15782" s="111" t="s">
        <v>127</v>
      </c>
      <c r="E15782" s="111" t="s">
        <v>126</v>
      </c>
      <c r="F15782" s="111" t="s">
        <v>179</v>
      </c>
      <c r="G15782" s="111" t="s">
        <v>180</v>
      </c>
      <c r="H15782" s="111" t="s">
        <v>179</v>
      </c>
      <c r="I15782" s="111" t="s">
        <v>180</v>
      </c>
      <c r="J15782" t="str">
        <f t="shared" si="492"/>
        <v>5049SkogMineraljordBlandingsskogHøy</v>
      </c>
      <c r="K15782" s="111">
        <v>-7.1939050909469406</v>
      </c>
      <c r="L15782" s="111">
        <v>0.85306406685236758</v>
      </c>
      <c r="M15782" s="111">
        <v>6.3979989500968365E-2</v>
      </c>
      <c r="N15782" s="112">
        <f t="shared" si="493"/>
        <v>-6.2768610345936047</v>
      </c>
    </row>
    <row r="15783" spans="1:14" x14ac:dyDescent="0.25">
      <c r="A15783" s="111" t="s">
        <v>1008</v>
      </c>
      <c r="B15783" s="111">
        <f>INDEX(kommuner!C:C,MATCH(_xlfn.NUMBERVALUE(A15783),kommuner!B:B,0))</f>
        <v>5049</v>
      </c>
      <c r="C15783" s="111" t="s">
        <v>127</v>
      </c>
      <c r="D15783" s="111" t="s">
        <v>127</v>
      </c>
      <c r="E15783" s="111" t="s">
        <v>126</v>
      </c>
      <c r="F15783" s="111" t="s">
        <v>179</v>
      </c>
      <c r="G15783" s="111" t="s">
        <v>167</v>
      </c>
      <c r="H15783" s="111" t="s">
        <v>179</v>
      </c>
      <c r="I15783" s="111" t="s">
        <v>167</v>
      </c>
      <c r="J15783" t="str">
        <f t="shared" si="492"/>
        <v>5049SkogMineraljordBlandingsskogImpediment</v>
      </c>
      <c r="K15783" s="111">
        <v>-1.0519587113170448</v>
      </c>
      <c r="L15783" s="111">
        <v>0.85306406685236758</v>
      </c>
      <c r="M15783" s="111">
        <v>6.3979989500968365E-2</v>
      </c>
      <c r="N15783" s="112">
        <f t="shared" si="493"/>
        <v>-0.13491465496370883</v>
      </c>
    </row>
    <row r="15784" spans="1:14" x14ac:dyDescent="0.25">
      <c r="A15784" s="111" t="s">
        <v>1008</v>
      </c>
      <c r="B15784" s="111">
        <f>INDEX(kommuner!C:C,MATCH(_xlfn.NUMBERVALUE(A15784),kommuner!B:B,0))</f>
        <v>5049</v>
      </c>
      <c r="C15784" s="111" t="s">
        <v>127</v>
      </c>
      <c r="D15784" s="111" t="s">
        <v>127</v>
      </c>
      <c r="E15784" s="111" t="s">
        <v>126</v>
      </c>
      <c r="F15784" s="111" t="s">
        <v>179</v>
      </c>
      <c r="G15784" s="111" t="s">
        <v>190</v>
      </c>
      <c r="H15784" s="111" t="s">
        <v>179</v>
      </c>
      <c r="I15784" s="111" t="s">
        <v>190</v>
      </c>
      <c r="J15784" t="str">
        <f t="shared" si="492"/>
        <v>5049SkogMineraljordBlandingsskogLav</v>
      </c>
      <c r="K15784" s="111">
        <v>-1.7812179955424279</v>
      </c>
      <c r="L15784" s="111">
        <v>0.85306406685236758</v>
      </c>
      <c r="M15784" s="111">
        <v>6.3979989500968365E-2</v>
      </c>
      <c r="N15784" s="112">
        <f t="shared" si="493"/>
        <v>-0.86417393918909191</v>
      </c>
    </row>
    <row r="15785" spans="1:14" x14ac:dyDescent="0.25">
      <c r="A15785" s="111" t="s">
        <v>1008</v>
      </c>
      <c r="B15785" s="111">
        <f>INDEX(kommuner!C:C,MATCH(_xlfn.NUMBERVALUE(A15785),kommuner!B:B,0))</f>
        <v>5049</v>
      </c>
      <c r="C15785" s="111" t="s">
        <v>127</v>
      </c>
      <c r="D15785" s="111" t="s">
        <v>127</v>
      </c>
      <c r="E15785" s="111" t="s">
        <v>126</v>
      </c>
      <c r="F15785" s="111" t="s">
        <v>179</v>
      </c>
      <c r="G15785" s="111" t="s">
        <v>173</v>
      </c>
      <c r="H15785" s="111" t="s">
        <v>179</v>
      </c>
      <c r="I15785" s="111" t="s">
        <v>173</v>
      </c>
      <c r="J15785" t="str">
        <f t="shared" si="492"/>
        <v>5049SkogMineraljordBlandingsskogMiddels</v>
      </c>
      <c r="K15785" s="111">
        <v>-3.4741824145851954</v>
      </c>
      <c r="L15785" s="111">
        <v>0.85306406685236758</v>
      </c>
      <c r="M15785" s="111">
        <v>6.3979989500968365E-2</v>
      </c>
      <c r="N15785" s="112">
        <f t="shared" si="493"/>
        <v>-2.5571383582318594</v>
      </c>
    </row>
    <row r="15786" spans="1:14" x14ac:dyDescent="0.25">
      <c r="A15786" s="111" t="s">
        <v>1008</v>
      </c>
      <c r="B15786" s="111">
        <f>INDEX(kommuner!C:C,MATCH(_xlfn.NUMBERVALUE(A15786),kommuner!B:B,0))</f>
        <v>5049</v>
      </c>
      <c r="C15786" s="111" t="s">
        <v>127</v>
      </c>
      <c r="D15786" s="111" t="s">
        <v>127</v>
      </c>
      <c r="E15786" s="111" t="s">
        <v>126</v>
      </c>
      <c r="F15786" s="111" t="s">
        <v>179</v>
      </c>
      <c r="G15786" s="111" t="s">
        <v>186</v>
      </c>
      <c r="H15786" s="111" t="s">
        <v>179</v>
      </c>
      <c r="I15786" s="111" t="s">
        <v>186</v>
      </c>
      <c r="J15786" t="str">
        <f t="shared" si="492"/>
        <v>5049SkogMineraljordBlandingsskogSærs høy</v>
      </c>
      <c r="K15786" s="111">
        <v>-2.9395925245326562</v>
      </c>
      <c r="L15786" s="111">
        <v>0.85306406685236758</v>
      </c>
      <c r="M15786" s="111">
        <v>6.3979989500968365E-2</v>
      </c>
      <c r="N15786" s="112">
        <f t="shared" si="493"/>
        <v>-2.0225484681793202</v>
      </c>
    </row>
    <row r="15787" spans="1:14" x14ac:dyDescent="0.25">
      <c r="A15787" s="111" t="s">
        <v>1008</v>
      </c>
      <c r="B15787" s="111">
        <f>INDEX(kommuner!C:C,MATCH(_xlfn.NUMBERVALUE(A15787),kommuner!B:B,0))</f>
        <v>5049</v>
      </c>
      <c r="C15787" s="111" t="s">
        <v>127</v>
      </c>
      <c r="D15787" s="111" t="s">
        <v>127</v>
      </c>
      <c r="E15787" s="111" t="s">
        <v>126</v>
      </c>
      <c r="F15787" s="111" t="s">
        <v>185</v>
      </c>
      <c r="G15787" s="111" t="s">
        <v>180</v>
      </c>
      <c r="H15787" s="111" t="s">
        <v>185</v>
      </c>
      <c r="I15787" s="111" t="s">
        <v>180</v>
      </c>
      <c r="J15787" t="str">
        <f t="shared" si="492"/>
        <v>5049SkogMineraljordLauvskogHøy</v>
      </c>
      <c r="K15787" s="111">
        <v>-3.9961118073383664</v>
      </c>
      <c r="L15787" s="111">
        <v>0.85306406685236758</v>
      </c>
      <c r="M15787" s="111">
        <v>6.3979989500968365E-2</v>
      </c>
      <c r="N15787" s="112">
        <f t="shared" si="493"/>
        <v>-3.0790677509850304</v>
      </c>
    </row>
    <row r="15788" spans="1:14" x14ac:dyDescent="0.25">
      <c r="A15788" s="111" t="s">
        <v>1008</v>
      </c>
      <c r="B15788" s="111">
        <f>INDEX(kommuner!C:C,MATCH(_xlfn.NUMBERVALUE(A15788),kommuner!B:B,0))</f>
        <v>5049</v>
      </c>
      <c r="C15788" s="111" t="s">
        <v>127</v>
      </c>
      <c r="D15788" s="111" t="s">
        <v>127</v>
      </c>
      <c r="E15788" s="111" t="s">
        <v>126</v>
      </c>
      <c r="F15788" s="111" t="s">
        <v>185</v>
      </c>
      <c r="G15788" s="111" t="s">
        <v>167</v>
      </c>
      <c r="H15788" s="111" t="s">
        <v>185</v>
      </c>
      <c r="I15788" s="111" t="s">
        <v>167</v>
      </c>
      <c r="J15788" t="str">
        <f t="shared" si="492"/>
        <v>5049SkogMineraljordLauvskogImpediment</v>
      </c>
      <c r="K15788" s="111">
        <v>-1.0417316356348201</v>
      </c>
      <c r="L15788" s="111">
        <v>0.85306406685236758</v>
      </c>
      <c r="M15788" s="111">
        <v>6.3979989500968365E-2</v>
      </c>
      <c r="N15788" s="112">
        <f t="shared" si="493"/>
        <v>-0.12468757928148413</v>
      </c>
    </row>
    <row r="15789" spans="1:14" x14ac:dyDescent="0.25">
      <c r="A15789" s="111" t="s">
        <v>1008</v>
      </c>
      <c r="B15789" s="111">
        <f>INDEX(kommuner!C:C,MATCH(_xlfn.NUMBERVALUE(A15789),kommuner!B:B,0))</f>
        <v>5049</v>
      </c>
      <c r="C15789" s="111" t="s">
        <v>127</v>
      </c>
      <c r="D15789" s="111" t="s">
        <v>127</v>
      </c>
      <c r="E15789" s="111" t="s">
        <v>126</v>
      </c>
      <c r="F15789" s="111" t="s">
        <v>185</v>
      </c>
      <c r="G15789" s="111" t="s">
        <v>190</v>
      </c>
      <c r="H15789" s="111" t="s">
        <v>185</v>
      </c>
      <c r="I15789" s="111" t="s">
        <v>190</v>
      </c>
      <c r="J15789" t="str">
        <f t="shared" si="492"/>
        <v>5049SkogMineraljordLauvskogLav</v>
      </c>
      <c r="K15789" s="111">
        <v>-8.9748170935426599E-2</v>
      </c>
      <c r="L15789" s="111">
        <v>0.85306406685236758</v>
      </c>
      <c r="M15789" s="111">
        <v>6.3979989500968365E-2</v>
      </c>
      <c r="N15789" s="112">
        <f t="shared" si="493"/>
        <v>0.82729588541790933</v>
      </c>
    </row>
    <row r="15790" spans="1:14" x14ac:dyDescent="0.25">
      <c r="A15790" s="111" t="s">
        <v>1008</v>
      </c>
      <c r="B15790" s="111">
        <f>INDEX(kommuner!C:C,MATCH(_xlfn.NUMBERVALUE(A15790),kommuner!B:B,0))</f>
        <v>5049</v>
      </c>
      <c r="C15790" s="111" t="s">
        <v>127</v>
      </c>
      <c r="D15790" s="111" t="s">
        <v>127</v>
      </c>
      <c r="E15790" s="111" t="s">
        <v>126</v>
      </c>
      <c r="F15790" s="111" t="s">
        <v>185</v>
      </c>
      <c r="G15790" s="111" t="s">
        <v>173</v>
      </c>
      <c r="H15790" s="111" t="s">
        <v>185</v>
      </c>
      <c r="I15790" s="111" t="s">
        <v>173</v>
      </c>
      <c r="J15790" t="str">
        <f t="shared" si="492"/>
        <v>5049SkogMineraljordLauvskogMiddels</v>
      </c>
      <c r="K15790" s="111">
        <v>-2.4407766010203638</v>
      </c>
      <c r="L15790" s="111">
        <v>0.85306406685236758</v>
      </c>
      <c r="M15790" s="111">
        <v>6.3979989500968365E-2</v>
      </c>
      <c r="N15790" s="112">
        <f t="shared" si="493"/>
        <v>-1.523732544667028</v>
      </c>
    </row>
    <row r="15791" spans="1:14" x14ac:dyDescent="0.25">
      <c r="A15791" s="111" t="s">
        <v>1008</v>
      </c>
      <c r="B15791" s="111">
        <f>INDEX(kommuner!C:C,MATCH(_xlfn.NUMBERVALUE(A15791),kommuner!B:B,0))</f>
        <v>5049</v>
      </c>
      <c r="C15791" s="111" t="s">
        <v>127</v>
      </c>
      <c r="D15791" s="111" t="s">
        <v>127</v>
      </c>
      <c r="E15791" s="111" t="s">
        <v>126</v>
      </c>
      <c r="F15791" s="111" t="s">
        <v>185</v>
      </c>
      <c r="G15791" s="111" t="s">
        <v>186</v>
      </c>
      <c r="H15791" s="111" t="s">
        <v>185</v>
      </c>
      <c r="I15791" s="111" t="s">
        <v>186</v>
      </c>
      <c r="J15791" t="str">
        <f t="shared" si="492"/>
        <v>5049SkogMineraljordLauvskogSærs høy</v>
      </c>
      <c r="K15791" s="111">
        <v>-3.6560473259425113</v>
      </c>
      <c r="L15791" s="111">
        <v>0.85306406685236758</v>
      </c>
      <c r="M15791" s="111">
        <v>6.3979989500968365E-2</v>
      </c>
      <c r="N15791" s="112">
        <f t="shared" si="493"/>
        <v>-2.7390032695891753</v>
      </c>
    </row>
    <row r="15792" spans="1:14" x14ac:dyDescent="0.25">
      <c r="A15792" s="111" t="s">
        <v>1008</v>
      </c>
      <c r="B15792" s="111">
        <f>INDEX(kommuner!C:C,MATCH(_xlfn.NUMBERVALUE(A15792),kommuner!B:B,0))</f>
        <v>5049</v>
      </c>
      <c r="C15792" s="111" t="s">
        <v>127</v>
      </c>
      <c r="D15792" s="111" t="s">
        <v>127</v>
      </c>
      <c r="E15792" s="111" t="s">
        <v>123</v>
      </c>
      <c r="F15792" s="111" t="s">
        <v>172</v>
      </c>
      <c r="G15792" s="111" t="s">
        <v>180</v>
      </c>
      <c r="H15792" s="111" t="s">
        <v>172</v>
      </c>
      <c r="I15792" s="111" t="s">
        <v>180</v>
      </c>
      <c r="J15792" t="str">
        <f t="shared" si="492"/>
        <v>5049SkogOrganisk jordBarskogHøy</v>
      </c>
      <c r="K15792" s="111">
        <v>-2.5184559031994138</v>
      </c>
      <c r="L15792" s="111">
        <v>0.92784825435236762</v>
      </c>
      <c r="M15792" s="111">
        <v>0.46518126042825314</v>
      </c>
      <c r="N15792" s="112">
        <f t="shared" si="493"/>
        <v>-1.1254263884187932</v>
      </c>
    </row>
    <row r="15793" spans="1:14" x14ac:dyDescent="0.25">
      <c r="A15793" s="111" t="s">
        <v>1008</v>
      </c>
      <c r="B15793" s="111">
        <f>INDEX(kommuner!C:C,MATCH(_xlfn.NUMBERVALUE(A15793),kommuner!B:B,0))</f>
        <v>5049</v>
      </c>
      <c r="C15793" s="111" t="s">
        <v>127</v>
      </c>
      <c r="D15793" s="111" t="s">
        <v>127</v>
      </c>
      <c r="E15793" s="111" t="s">
        <v>123</v>
      </c>
      <c r="F15793" s="111" t="s">
        <v>172</v>
      </c>
      <c r="G15793" s="111" t="s">
        <v>167</v>
      </c>
      <c r="H15793" s="111" t="s">
        <v>172</v>
      </c>
      <c r="I15793" s="111" t="s">
        <v>167</v>
      </c>
      <c r="J15793" t="str">
        <f t="shared" si="492"/>
        <v>5049SkogOrganisk jordBarskogImpediment</v>
      </c>
      <c r="K15793" s="111">
        <v>-0.17137422385314094</v>
      </c>
      <c r="L15793" s="111">
        <v>0.92784825435236762</v>
      </c>
      <c r="M15793" s="111">
        <v>0.46510463492953991</v>
      </c>
      <c r="N15793" s="112">
        <f t="shared" si="493"/>
        <v>1.2215786654287666</v>
      </c>
    </row>
    <row r="15794" spans="1:14" x14ac:dyDescent="0.25">
      <c r="A15794" s="111" t="s">
        <v>1008</v>
      </c>
      <c r="B15794" s="111">
        <f>INDEX(kommuner!C:C,MATCH(_xlfn.NUMBERVALUE(A15794),kommuner!B:B,0))</f>
        <v>5049</v>
      </c>
      <c r="C15794" s="111" t="s">
        <v>127</v>
      </c>
      <c r="D15794" s="111" t="s">
        <v>127</v>
      </c>
      <c r="E15794" s="111" t="s">
        <v>123</v>
      </c>
      <c r="F15794" s="111" t="s">
        <v>172</v>
      </c>
      <c r="G15794" s="111" t="s">
        <v>190</v>
      </c>
      <c r="H15794" s="111" t="s">
        <v>172</v>
      </c>
      <c r="I15794" s="111" t="s">
        <v>190</v>
      </c>
      <c r="J15794" t="str">
        <f t="shared" si="492"/>
        <v>5049SkogOrganisk jordBarskogLav</v>
      </c>
      <c r="K15794" s="111">
        <v>-0.50666953101693391</v>
      </c>
      <c r="L15794" s="111">
        <v>0.92784825435236762</v>
      </c>
      <c r="M15794" s="111">
        <v>0.46510463492953991</v>
      </c>
      <c r="N15794" s="112">
        <f t="shared" si="493"/>
        <v>0.88628335826497362</v>
      </c>
    </row>
    <row r="15795" spans="1:14" x14ac:dyDescent="0.25">
      <c r="A15795" s="111" t="s">
        <v>1008</v>
      </c>
      <c r="B15795" s="111">
        <f>INDEX(kommuner!C:C,MATCH(_xlfn.NUMBERVALUE(A15795),kommuner!B:B,0))</f>
        <v>5049</v>
      </c>
      <c r="C15795" s="111" t="s">
        <v>127</v>
      </c>
      <c r="D15795" s="111" t="s">
        <v>127</v>
      </c>
      <c r="E15795" s="111" t="s">
        <v>123</v>
      </c>
      <c r="F15795" s="111" t="s">
        <v>172</v>
      </c>
      <c r="G15795" s="111" t="s">
        <v>173</v>
      </c>
      <c r="H15795" s="111" t="s">
        <v>172</v>
      </c>
      <c r="I15795" s="111" t="s">
        <v>173</v>
      </c>
      <c r="J15795" t="str">
        <f t="shared" si="492"/>
        <v>5049SkogOrganisk jordBarskogMiddels</v>
      </c>
      <c r="K15795" s="111">
        <v>-1.5571490961494638</v>
      </c>
      <c r="L15795" s="111">
        <v>0.92784825435236762</v>
      </c>
      <c r="M15795" s="111">
        <v>0.46518126042825314</v>
      </c>
      <c r="N15795" s="112">
        <f t="shared" si="493"/>
        <v>-0.16411958136884308</v>
      </c>
    </row>
    <row r="15796" spans="1:14" x14ac:dyDescent="0.25">
      <c r="A15796" s="111" t="s">
        <v>1008</v>
      </c>
      <c r="B15796" s="111">
        <f>INDEX(kommuner!C:C,MATCH(_xlfn.NUMBERVALUE(A15796),kommuner!B:B,0))</f>
        <v>5049</v>
      </c>
      <c r="C15796" s="111" t="s">
        <v>127</v>
      </c>
      <c r="D15796" s="111" t="s">
        <v>127</v>
      </c>
      <c r="E15796" s="111" t="s">
        <v>123</v>
      </c>
      <c r="F15796" s="111" t="s">
        <v>172</v>
      </c>
      <c r="G15796" s="111" t="s">
        <v>186</v>
      </c>
      <c r="H15796" s="111" t="s">
        <v>172</v>
      </c>
      <c r="I15796" s="111" t="s">
        <v>186</v>
      </c>
      <c r="J15796" t="str">
        <f t="shared" si="492"/>
        <v>5049SkogOrganisk jordBarskogSærs høy</v>
      </c>
      <c r="K15796" s="111">
        <v>2.5548655235722699</v>
      </c>
      <c r="L15796" s="111">
        <v>0.92784825435236762</v>
      </c>
      <c r="M15796" s="111">
        <v>0.46518126042825314</v>
      </c>
      <c r="N15796" s="112">
        <f t="shared" si="493"/>
        <v>3.9478950383528906</v>
      </c>
    </row>
    <row r="15797" spans="1:14" x14ac:dyDescent="0.25">
      <c r="A15797" s="111" t="s">
        <v>1008</v>
      </c>
      <c r="B15797" s="111">
        <f>INDEX(kommuner!C:C,MATCH(_xlfn.NUMBERVALUE(A15797),kommuner!B:B,0))</f>
        <v>5049</v>
      </c>
      <c r="C15797" s="111" t="s">
        <v>127</v>
      </c>
      <c r="D15797" s="111" t="s">
        <v>127</v>
      </c>
      <c r="E15797" s="111" t="s">
        <v>123</v>
      </c>
      <c r="F15797" s="111" t="s">
        <v>179</v>
      </c>
      <c r="G15797" s="111" t="s">
        <v>180</v>
      </c>
      <c r="H15797" s="111" t="s">
        <v>179</v>
      </c>
      <c r="I15797" s="111" t="s">
        <v>180</v>
      </c>
      <c r="J15797" t="str">
        <f t="shared" si="492"/>
        <v>5049SkogOrganisk jordBlandingsskogHøy</v>
      </c>
      <c r="K15797" s="111">
        <v>-5.5554344456832343</v>
      </c>
      <c r="L15797" s="111">
        <v>0.92784825435236762</v>
      </c>
      <c r="M15797" s="111">
        <v>0.46510463492953991</v>
      </c>
      <c r="N15797" s="112">
        <f t="shared" si="493"/>
        <v>-4.1624815564013264</v>
      </c>
    </row>
    <row r="15798" spans="1:14" x14ac:dyDescent="0.25">
      <c r="A15798" s="111" t="s">
        <v>1008</v>
      </c>
      <c r="B15798" s="111">
        <f>INDEX(kommuner!C:C,MATCH(_xlfn.NUMBERVALUE(A15798),kommuner!B:B,0))</f>
        <v>5049</v>
      </c>
      <c r="C15798" s="111" t="s">
        <v>127</v>
      </c>
      <c r="D15798" s="111" t="s">
        <v>127</v>
      </c>
      <c r="E15798" s="111" t="s">
        <v>123</v>
      </c>
      <c r="F15798" s="111" t="s">
        <v>179</v>
      </c>
      <c r="G15798" s="111" t="s">
        <v>167</v>
      </c>
      <c r="H15798" s="111" t="s">
        <v>179</v>
      </c>
      <c r="I15798" s="111" t="s">
        <v>167</v>
      </c>
      <c r="J15798" t="str">
        <f t="shared" si="492"/>
        <v>5049SkogOrganisk jordBlandingsskogImpediment</v>
      </c>
      <c r="K15798" s="111">
        <v>-0.28586344175800005</v>
      </c>
      <c r="L15798" s="111">
        <v>0.92784825435236762</v>
      </c>
      <c r="M15798" s="111">
        <v>0.46510463492953991</v>
      </c>
      <c r="N15798" s="112">
        <f t="shared" si="493"/>
        <v>1.1070894475239075</v>
      </c>
    </row>
    <row r="15799" spans="1:14" x14ac:dyDescent="0.25">
      <c r="A15799" s="111" t="s">
        <v>1008</v>
      </c>
      <c r="B15799" s="111">
        <f>INDEX(kommuner!C:C,MATCH(_xlfn.NUMBERVALUE(A15799),kommuner!B:B,0))</f>
        <v>5049</v>
      </c>
      <c r="C15799" s="111" t="s">
        <v>127</v>
      </c>
      <c r="D15799" s="111" t="s">
        <v>127</v>
      </c>
      <c r="E15799" s="111" t="s">
        <v>123</v>
      </c>
      <c r="F15799" s="111" t="s">
        <v>179</v>
      </c>
      <c r="G15799" s="111" t="s">
        <v>190</v>
      </c>
      <c r="H15799" s="111" t="s">
        <v>179</v>
      </c>
      <c r="I15799" s="111" t="s">
        <v>190</v>
      </c>
      <c r="J15799" t="str">
        <f t="shared" si="492"/>
        <v>5049SkogOrganisk jordBlandingsskogLav</v>
      </c>
      <c r="K15799" s="111">
        <v>-1.2347339377887629</v>
      </c>
      <c r="L15799" s="111">
        <v>0.92784825435236762</v>
      </c>
      <c r="M15799" s="111">
        <v>0.46510463492953991</v>
      </c>
      <c r="N15799" s="112">
        <f t="shared" si="493"/>
        <v>0.15821895149314458</v>
      </c>
    </row>
    <row r="15800" spans="1:14" x14ac:dyDescent="0.25">
      <c r="A15800" s="111" t="s">
        <v>1008</v>
      </c>
      <c r="B15800" s="111">
        <f>INDEX(kommuner!C:C,MATCH(_xlfn.NUMBERVALUE(A15800),kommuner!B:B,0))</f>
        <v>5049</v>
      </c>
      <c r="C15800" s="111" t="s">
        <v>127</v>
      </c>
      <c r="D15800" s="111" t="s">
        <v>127</v>
      </c>
      <c r="E15800" s="111" t="s">
        <v>123</v>
      </c>
      <c r="F15800" s="111" t="s">
        <v>179</v>
      </c>
      <c r="G15800" s="111" t="s">
        <v>173</v>
      </c>
      <c r="H15800" s="111" t="s">
        <v>179</v>
      </c>
      <c r="I15800" s="111" t="s">
        <v>173</v>
      </c>
      <c r="J15800" t="str">
        <f t="shared" si="492"/>
        <v>5049SkogOrganisk jordBlandingsskogMiddels</v>
      </c>
      <c r="K15800" s="111">
        <v>-2.4239591752717748</v>
      </c>
      <c r="L15800" s="111">
        <v>0.92784825435236762</v>
      </c>
      <c r="M15800" s="111">
        <v>0.46510463492953991</v>
      </c>
      <c r="N15800" s="112">
        <f t="shared" si="493"/>
        <v>-1.0310062859898674</v>
      </c>
    </row>
    <row r="15801" spans="1:14" x14ac:dyDescent="0.25">
      <c r="A15801" s="111" t="s">
        <v>1008</v>
      </c>
      <c r="B15801" s="111">
        <f>INDEX(kommuner!C:C,MATCH(_xlfn.NUMBERVALUE(A15801),kommuner!B:B,0))</f>
        <v>5049</v>
      </c>
      <c r="C15801" s="111" t="s">
        <v>127</v>
      </c>
      <c r="D15801" s="111" t="s">
        <v>127</v>
      </c>
      <c r="E15801" s="111" t="s">
        <v>123</v>
      </c>
      <c r="F15801" s="111" t="s">
        <v>179</v>
      </c>
      <c r="G15801" s="111" t="s">
        <v>186</v>
      </c>
      <c r="H15801" s="111" t="s">
        <v>179</v>
      </c>
      <c r="I15801" s="111" t="s">
        <v>186</v>
      </c>
      <c r="J15801" t="str">
        <f t="shared" si="492"/>
        <v>5049SkogOrganisk jordBlandingsskogSærs høy</v>
      </c>
      <c r="K15801" s="111">
        <v>-1.5726115302258048</v>
      </c>
      <c r="L15801" s="111">
        <v>0.92784825435236762</v>
      </c>
      <c r="M15801" s="111">
        <v>0.46510463492953991</v>
      </c>
      <c r="N15801" s="112">
        <f t="shared" si="493"/>
        <v>-0.17965864094389727</v>
      </c>
    </row>
    <row r="15802" spans="1:14" x14ac:dyDescent="0.25">
      <c r="A15802" s="111" t="s">
        <v>1008</v>
      </c>
      <c r="B15802" s="111">
        <f>INDEX(kommuner!C:C,MATCH(_xlfn.NUMBERVALUE(A15802),kommuner!B:B,0))</f>
        <v>5049</v>
      </c>
      <c r="C15802" s="111" t="s">
        <v>127</v>
      </c>
      <c r="D15802" s="111" t="s">
        <v>127</v>
      </c>
      <c r="E15802" s="111" t="s">
        <v>123</v>
      </c>
      <c r="F15802" s="111" t="s">
        <v>185</v>
      </c>
      <c r="G15802" s="111" t="s">
        <v>180</v>
      </c>
      <c r="H15802" s="111" t="s">
        <v>185</v>
      </c>
      <c r="I15802" s="111" t="s">
        <v>180</v>
      </c>
      <c r="J15802" t="str">
        <f t="shared" si="492"/>
        <v>5049SkogOrganisk jordLauvskogHøy</v>
      </c>
      <c r="K15802" s="111">
        <v>-1.9913688882377358</v>
      </c>
      <c r="L15802" s="111">
        <v>0.92784825435236762</v>
      </c>
      <c r="M15802" s="111">
        <v>0.46510463492953991</v>
      </c>
      <c r="N15802" s="112">
        <f t="shared" si="493"/>
        <v>-0.59841599895582831</v>
      </c>
    </row>
    <row r="15803" spans="1:14" x14ac:dyDescent="0.25">
      <c r="A15803" s="111" t="s">
        <v>1008</v>
      </c>
      <c r="B15803" s="111">
        <f>INDEX(kommuner!C:C,MATCH(_xlfn.NUMBERVALUE(A15803),kommuner!B:B,0))</f>
        <v>5049</v>
      </c>
      <c r="C15803" s="111" t="s">
        <v>127</v>
      </c>
      <c r="D15803" s="111" t="s">
        <v>127</v>
      </c>
      <c r="E15803" s="111" t="s">
        <v>123</v>
      </c>
      <c r="F15803" s="111" t="s">
        <v>185</v>
      </c>
      <c r="G15803" s="111" t="s">
        <v>167</v>
      </c>
      <c r="H15803" s="111" t="s">
        <v>185</v>
      </c>
      <c r="I15803" s="111" t="s">
        <v>167</v>
      </c>
      <c r="J15803" t="str">
        <f t="shared" si="492"/>
        <v>5049SkogOrganisk jordLauvskogImpediment</v>
      </c>
      <c r="K15803" s="111">
        <v>0.35000626494250675</v>
      </c>
      <c r="L15803" s="111">
        <v>0.92784825435236762</v>
      </c>
      <c r="M15803" s="111">
        <v>0.46510463492953991</v>
      </c>
      <c r="N15803" s="112">
        <f t="shared" si="493"/>
        <v>1.7429591542244141</v>
      </c>
    </row>
    <row r="15804" spans="1:14" x14ac:dyDescent="0.25">
      <c r="A15804" s="111" t="s">
        <v>1008</v>
      </c>
      <c r="B15804" s="111">
        <f>INDEX(kommuner!C:C,MATCH(_xlfn.NUMBERVALUE(A15804),kommuner!B:B,0))</f>
        <v>5049</v>
      </c>
      <c r="C15804" s="111" t="s">
        <v>127</v>
      </c>
      <c r="D15804" s="111" t="s">
        <v>127</v>
      </c>
      <c r="E15804" s="111" t="s">
        <v>123</v>
      </c>
      <c r="F15804" s="111" t="s">
        <v>185</v>
      </c>
      <c r="G15804" s="111" t="s">
        <v>190</v>
      </c>
      <c r="H15804" s="111" t="s">
        <v>185</v>
      </c>
      <c r="I15804" s="111" t="s">
        <v>190</v>
      </c>
      <c r="J15804" t="str">
        <f t="shared" si="492"/>
        <v>5049SkogOrganisk jordLauvskogLav</v>
      </c>
      <c r="K15804" s="111">
        <v>1.1144075558526714</v>
      </c>
      <c r="L15804" s="111">
        <v>0.92784825435236762</v>
      </c>
      <c r="M15804" s="111">
        <v>0.46510463492953991</v>
      </c>
      <c r="N15804" s="112">
        <f t="shared" si="493"/>
        <v>2.5073604451345788</v>
      </c>
    </row>
    <row r="15805" spans="1:14" x14ac:dyDescent="0.25">
      <c r="A15805" s="111" t="s">
        <v>1008</v>
      </c>
      <c r="B15805" s="111">
        <f>INDEX(kommuner!C:C,MATCH(_xlfn.NUMBERVALUE(A15805),kommuner!B:B,0))</f>
        <v>5049</v>
      </c>
      <c r="C15805" s="111" t="s">
        <v>127</v>
      </c>
      <c r="D15805" s="111" t="s">
        <v>127</v>
      </c>
      <c r="E15805" s="111" t="s">
        <v>123</v>
      </c>
      <c r="F15805" s="111" t="s">
        <v>185</v>
      </c>
      <c r="G15805" s="111" t="s">
        <v>173</v>
      </c>
      <c r="H15805" s="111" t="s">
        <v>185</v>
      </c>
      <c r="I15805" s="111" t="s">
        <v>173</v>
      </c>
      <c r="J15805" t="str">
        <f t="shared" si="492"/>
        <v>5049SkogOrganisk jordLauvskogMiddels</v>
      </c>
      <c r="K15805" s="111">
        <v>-0.62664468270982987</v>
      </c>
      <c r="L15805" s="111">
        <v>0.92784825435236762</v>
      </c>
      <c r="M15805" s="111">
        <v>0.46510463492953991</v>
      </c>
      <c r="N15805" s="112">
        <f t="shared" si="493"/>
        <v>0.76630820657207765</v>
      </c>
    </row>
    <row r="15806" spans="1:14" x14ac:dyDescent="0.25">
      <c r="A15806" s="111" t="s">
        <v>1008</v>
      </c>
      <c r="B15806" s="111">
        <f>INDEX(kommuner!C:C,MATCH(_xlfn.NUMBERVALUE(A15806),kommuner!B:B,0))</f>
        <v>5049</v>
      </c>
      <c r="C15806" s="111" t="s">
        <v>127</v>
      </c>
      <c r="D15806" s="111" t="s">
        <v>127</v>
      </c>
      <c r="E15806" s="111" t="s">
        <v>123</v>
      </c>
      <c r="F15806" s="111" t="s">
        <v>185</v>
      </c>
      <c r="G15806" s="111" t="s">
        <v>186</v>
      </c>
      <c r="H15806" s="111" t="s">
        <v>185</v>
      </c>
      <c r="I15806" s="111" t="s">
        <v>186</v>
      </c>
      <c r="J15806" t="str">
        <f t="shared" si="492"/>
        <v>5049SkogOrganisk jordLauvskogSærs høy</v>
      </c>
      <c r="K15806" s="111">
        <v>-1.8997279926091779</v>
      </c>
      <c r="L15806" s="111">
        <v>0.92784825435236762</v>
      </c>
      <c r="M15806" s="111">
        <v>0.46510463492953991</v>
      </c>
      <c r="N15806" s="112">
        <f t="shared" si="493"/>
        <v>-0.50677510332727038</v>
      </c>
    </row>
    <row r="15807" spans="1:14" x14ac:dyDescent="0.25">
      <c r="A15807" s="111" t="s">
        <v>1008</v>
      </c>
      <c r="B15807" s="111">
        <f>INDEX(kommuner!C:C,MATCH(_xlfn.NUMBERVALUE(A15807),kommuner!B:B,0))</f>
        <v>5049</v>
      </c>
      <c r="C15807" s="111" t="s">
        <v>83</v>
      </c>
      <c r="D15807" s="111" t="s">
        <v>83</v>
      </c>
      <c r="E15807" s="111" t="s">
        <v>126</v>
      </c>
      <c r="F15807" s="111" t="s">
        <v>139</v>
      </c>
      <c r="G15807" s="111" t="s">
        <v>139</v>
      </c>
      <c r="H15807" s="111" t="s">
        <v>139</v>
      </c>
      <c r="I15807" s="111" t="s">
        <v>139</v>
      </c>
      <c r="J15807" t="str">
        <f t="shared" si="492"/>
        <v>5049Utbygd arealMineraljord</v>
      </c>
      <c r="K15807" s="111">
        <v>-0.30524336409547759</v>
      </c>
      <c r="L15807" s="111">
        <v>0</v>
      </c>
      <c r="M15807" s="111">
        <v>1.303047089454229E-2</v>
      </c>
      <c r="N15807" s="112">
        <f t="shared" si="493"/>
        <v>-0.2922128932009353</v>
      </c>
    </row>
    <row r="15808" spans="1:14" x14ac:dyDescent="0.25">
      <c r="A15808" s="111" t="s">
        <v>1008</v>
      </c>
      <c r="B15808" s="111">
        <f>INDEX(kommuner!C:C,MATCH(_xlfn.NUMBERVALUE(A15808),kommuner!B:B,0))</f>
        <v>5049</v>
      </c>
      <c r="C15808" s="111" t="s">
        <v>83</v>
      </c>
      <c r="D15808" s="111" t="s">
        <v>83</v>
      </c>
      <c r="E15808" s="111" t="s">
        <v>123</v>
      </c>
      <c r="F15808" s="111" t="s">
        <v>139</v>
      </c>
      <c r="G15808" s="111" t="s">
        <v>139</v>
      </c>
      <c r="H15808" s="111" t="s">
        <v>139</v>
      </c>
      <c r="I15808" s="111" t="s">
        <v>139</v>
      </c>
      <c r="J15808" t="str">
        <f t="shared" si="492"/>
        <v>5049Utbygd arealOrganisk jord</v>
      </c>
      <c r="K15808" s="111">
        <v>29.011421395201612</v>
      </c>
      <c r="L15808" s="111">
        <v>0</v>
      </c>
      <c r="M15808" s="111">
        <v>1.303047089454229E-2</v>
      </c>
      <c r="N15808" s="112">
        <f t="shared" si="493"/>
        <v>29.024451866096154</v>
      </c>
    </row>
    <row r="15809" spans="1:14" x14ac:dyDescent="0.25">
      <c r="A15809" s="111" t="s">
        <v>1008</v>
      </c>
      <c r="B15809" s="111">
        <f>INDEX(kommuner!C:C,MATCH(_xlfn.NUMBERVALUE(A15809),kommuner!B:B,0))</f>
        <v>5049</v>
      </c>
      <c r="C15809" s="111" t="s">
        <v>181</v>
      </c>
      <c r="D15809" s="111" t="s">
        <v>181</v>
      </c>
      <c r="E15809" s="111" t="s">
        <v>123</v>
      </c>
      <c r="F15809" s="111" t="s">
        <v>139</v>
      </c>
      <c r="G15809" s="111" t="s">
        <v>139</v>
      </c>
      <c r="H15809" s="111" t="s">
        <v>139</v>
      </c>
      <c r="I15809" s="111" t="s">
        <v>139</v>
      </c>
      <c r="J15809" t="str">
        <f t="shared" si="492"/>
        <v>5049Vann og myrOrganisk jord</v>
      </c>
      <c r="K15809" s="111">
        <v>-0.29766799726667431</v>
      </c>
      <c r="L15809" s="111">
        <v>0</v>
      </c>
      <c r="M15809" s="111">
        <v>0</v>
      </c>
      <c r="N15809" s="112">
        <f t="shared" si="493"/>
        <v>-0.29766799726667431</v>
      </c>
    </row>
    <row r="15810" spans="1:14" x14ac:dyDescent="0.25">
      <c r="A15810" s="111" t="s">
        <v>1009</v>
      </c>
      <c r="B15810" s="111">
        <f>INDEX(kommuner!C:C,MATCH(_xlfn.NUMBERVALUE(A15810),kommuner!B:B,0))</f>
        <v>5060</v>
      </c>
      <c r="C15810" s="111" t="s">
        <v>82</v>
      </c>
      <c r="D15810" s="111" t="s">
        <v>82</v>
      </c>
      <c r="E15810" s="111" t="s">
        <v>126</v>
      </c>
      <c r="F15810" s="111" t="s">
        <v>139</v>
      </c>
      <c r="G15810" s="111" t="s">
        <v>139</v>
      </c>
      <c r="H15810" s="111" t="s">
        <v>139</v>
      </c>
      <c r="I15810" s="111" t="s">
        <v>139</v>
      </c>
      <c r="J15810" t="str">
        <f t="shared" si="492"/>
        <v>5060Annen utmarkMineraljord</v>
      </c>
      <c r="K15810" s="111">
        <v>-7.1122377479755403E-2</v>
      </c>
      <c r="L15810" s="111">
        <v>0</v>
      </c>
      <c r="M15810" s="111">
        <v>0</v>
      </c>
      <c r="N15810" s="112">
        <f t="shared" si="493"/>
        <v>-7.1122377479755403E-2</v>
      </c>
    </row>
    <row r="15811" spans="1:14" x14ac:dyDescent="0.25">
      <c r="A15811" s="111" t="s">
        <v>1009</v>
      </c>
      <c r="B15811" s="111">
        <f>INDEX(kommuner!C:C,MATCH(_xlfn.NUMBERVALUE(A15811),kommuner!B:B,0))</f>
        <v>5060</v>
      </c>
      <c r="C15811" s="111" t="s">
        <v>121</v>
      </c>
      <c r="D15811" s="111" t="s">
        <v>121</v>
      </c>
      <c r="E15811" s="111" t="s">
        <v>126</v>
      </c>
      <c r="F15811" s="111" t="s">
        <v>139</v>
      </c>
      <c r="G15811" s="111" t="s">
        <v>139</v>
      </c>
      <c r="H15811" s="111" t="s">
        <v>139</v>
      </c>
      <c r="I15811" s="111" t="s">
        <v>139</v>
      </c>
      <c r="J15811" t="str">
        <f t="shared" ref="J15811:J15874" si="494">B15811&amp;C15811&amp;E15811&amp;IF(C15811="Skog",F15811&amp;G15811,"")</f>
        <v>5060BeiteMineraljord</v>
      </c>
      <c r="K15811" s="111">
        <v>-0.96338340838695502</v>
      </c>
      <c r="L15811" s="111">
        <v>0</v>
      </c>
      <c r="M15811" s="111">
        <v>1.2448711246839999E-7</v>
      </c>
      <c r="N15811" s="112">
        <f t="shared" ref="N15811:N15874" si="495">SUM(K15811:M15811)</f>
        <v>-0.96338328389984251</v>
      </c>
    </row>
    <row r="15812" spans="1:14" x14ac:dyDescent="0.25">
      <c r="A15812" s="111" t="s">
        <v>1009</v>
      </c>
      <c r="B15812" s="111">
        <f>INDEX(kommuner!C:C,MATCH(_xlfn.NUMBERVALUE(A15812),kommuner!B:B,0))</f>
        <v>5060</v>
      </c>
      <c r="C15812" s="111" t="s">
        <v>121</v>
      </c>
      <c r="D15812" s="111" t="s">
        <v>121</v>
      </c>
      <c r="E15812" s="111" t="s">
        <v>123</v>
      </c>
      <c r="F15812" s="111" t="s">
        <v>139</v>
      </c>
      <c r="G15812" s="111" t="s">
        <v>139</v>
      </c>
      <c r="H15812" s="111" t="s">
        <v>139</v>
      </c>
      <c r="I15812" s="111" t="s">
        <v>139</v>
      </c>
      <c r="J15812" t="str">
        <f t="shared" si="494"/>
        <v>5060BeiteOrganisk jord</v>
      </c>
      <c r="K15812" s="111">
        <v>12.077525935985037</v>
      </c>
      <c r="L15812" s="111">
        <v>1.6412500000000001</v>
      </c>
      <c r="M15812" s="111">
        <v>0</v>
      </c>
      <c r="N15812" s="112">
        <f t="shared" si="495"/>
        <v>13.718775935985036</v>
      </c>
    </row>
    <row r="15813" spans="1:14" x14ac:dyDescent="0.25">
      <c r="A15813" s="111" t="s">
        <v>1009</v>
      </c>
      <c r="B15813" s="111">
        <f>INDEX(kommuner!C:C,MATCH(_xlfn.NUMBERVALUE(A15813),kommuner!B:B,0))</f>
        <v>5060</v>
      </c>
      <c r="C15813" s="111" t="s">
        <v>84</v>
      </c>
      <c r="D15813" s="111" t="s">
        <v>84</v>
      </c>
      <c r="E15813" s="111" t="s">
        <v>126</v>
      </c>
      <c r="F15813" s="111" t="s">
        <v>139</v>
      </c>
      <c r="G15813" s="111" t="s">
        <v>139</v>
      </c>
      <c r="H15813" s="111" t="s">
        <v>139</v>
      </c>
      <c r="I15813" s="111" t="s">
        <v>139</v>
      </c>
      <c r="J15813" t="str">
        <f t="shared" si="494"/>
        <v>5060Dyrket markMineraljord</v>
      </c>
      <c r="K15813" s="111">
        <v>-0.13761115197201224</v>
      </c>
      <c r="L15813" s="111">
        <v>0</v>
      </c>
      <c r="M15813" s="111">
        <v>0</v>
      </c>
      <c r="N15813" s="112">
        <f t="shared" si="495"/>
        <v>-0.13761115197201224</v>
      </c>
    </row>
    <row r="15814" spans="1:14" x14ac:dyDescent="0.25">
      <c r="A15814" s="111" t="s">
        <v>1009</v>
      </c>
      <c r="B15814" s="111">
        <f>INDEX(kommuner!C:C,MATCH(_xlfn.NUMBERVALUE(A15814),kommuner!B:B,0))</f>
        <v>5060</v>
      </c>
      <c r="C15814" s="111" t="s">
        <v>84</v>
      </c>
      <c r="D15814" s="111" t="s">
        <v>84</v>
      </c>
      <c r="E15814" s="111" t="s">
        <v>123</v>
      </c>
      <c r="F15814" s="111" t="s">
        <v>139</v>
      </c>
      <c r="G15814" s="111" t="s">
        <v>139</v>
      </c>
      <c r="H15814" s="111" t="s">
        <v>139</v>
      </c>
      <c r="I15814" s="111" t="s">
        <v>139</v>
      </c>
      <c r="J15814" t="str">
        <f t="shared" si="494"/>
        <v>5060Dyrket markOrganisk jord</v>
      </c>
      <c r="K15814" s="111">
        <v>28.726149366675592</v>
      </c>
      <c r="L15814" s="111">
        <v>1.45625</v>
      </c>
      <c r="M15814" s="111">
        <v>0</v>
      </c>
      <c r="N15814" s="112">
        <f t="shared" si="495"/>
        <v>30.182399366675593</v>
      </c>
    </row>
    <row r="15815" spans="1:14" x14ac:dyDescent="0.25">
      <c r="A15815" s="111" t="s">
        <v>1009</v>
      </c>
      <c r="B15815" s="111">
        <f>INDEX(kommuner!C:C,MATCH(_xlfn.NUMBERVALUE(A15815),kommuner!B:B,0))</f>
        <v>5060</v>
      </c>
      <c r="C15815" s="111" t="s">
        <v>127</v>
      </c>
      <c r="D15815" s="111" t="s">
        <v>127</v>
      </c>
      <c r="E15815" s="111" t="s">
        <v>126</v>
      </c>
      <c r="F15815" s="111" t="s">
        <v>172</v>
      </c>
      <c r="G15815" s="111" t="s">
        <v>180</v>
      </c>
      <c r="H15815" s="111" t="s">
        <v>172</v>
      </c>
      <c r="I15815" s="111" t="s">
        <v>180</v>
      </c>
      <c r="J15815" t="str">
        <f t="shared" si="494"/>
        <v>5060SkogMineraljordBarskogHøy</v>
      </c>
      <c r="K15815" s="111">
        <v>-6.422849649670499</v>
      </c>
      <c r="L15815" s="111">
        <v>0.85306406685236758</v>
      </c>
      <c r="M15815" s="111">
        <v>6.4056614999681585E-2</v>
      </c>
      <c r="N15815" s="112">
        <f t="shared" si="495"/>
        <v>-5.5057289678184498</v>
      </c>
    </row>
    <row r="15816" spans="1:14" x14ac:dyDescent="0.25">
      <c r="A15816" s="111" t="s">
        <v>1009</v>
      </c>
      <c r="B15816" s="111">
        <f>INDEX(kommuner!C:C,MATCH(_xlfn.NUMBERVALUE(A15816),kommuner!B:B,0))</f>
        <v>5060</v>
      </c>
      <c r="C15816" s="111" t="s">
        <v>127</v>
      </c>
      <c r="D15816" s="111" t="s">
        <v>127</v>
      </c>
      <c r="E15816" s="111" t="s">
        <v>126</v>
      </c>
      <c r="F15816" s="111" t="s">
        <v>172</v>
      </c>
      <c r="G15816" s="111" t="s">
        <v>167</v>
      </c>
      <c r="H15816" s="111" t="s">
        <v>172</v>
      </c>
      <c r="I15816" s="111" t="s">
        <v>167</v>
      </c>
      <c r="J15816" t="str">
        <f t="shared" si="494"/>
        <v>5060SkogMineraljordBarskogImpediment</v>
      </c>
      <c r="K15816" s="111">
        <v>-0.94873102042732593</v>
      </c>
      <c r="L15816" s="111">
        <v>0.85306406685236758</v>
      </c>
      <c r="M15816" s="111">
        <v>6.3979989500968365E-2</v>
      </c>
      <c r="N15816" s="112">
        <f t="shared" si="495"/>
        <v>-3.1686964073989993E-2</v>
      </c>
    </row>
    <row r="15817" spans="1:14" x14ac:dyDescent="0.25">
      <c r="A15817" s="111" t="s">
        <v>1009</v>
      </c>
      <c r="B15817" s="111">
        <f>INDEX(kommuner!C:C,MATCH(_xlfn.NUMBERVALUE(A15817),kommuner!B:B,0))</f>
        <v>5060</v>
      </c>
      <c r="C15817" s="111" t="s">
        <v>127</v>
      </c>
      <c r="D15817" s="111" t="s">
        <v>127</v>
      </c>
      <c r="E15817" s="111" t="s">
        <v>126</v>
      </c>
      <c r="F15817" s="111" t="s">
        <v>172</v>
      </c>
      <c r="G15817" s="111" t="s">
        <v>190</v>
      </c>
      <c r="H15817" s="111" t="s">
        <v>172</v>
      </c>
      <c r="I15817" s="111" t="s">
        <v>190</v>
      </c>
      <c r="J15817" t="str">
        <f t="shared" si="494"/>
        <v>5060SkogMineraljordBarskogLav</v>
      </c>
      <c r="K15817" s="111">
        <v>-0.862084627791601</v>
      </c>
      <c r="L15817" s="111">
        <v>0.85306406685236758</v>
      </c>
      <c r="M15817" s="111">
        <v>6.3979989500968365E-2</v>
      </c>
      <c r="N15817" s="112">
        <f t="shared" si="495"/>
        <v>5.4959428561734941E-2</v>
      </c>
    </row>
    <row r="15818" spans="1:14" x14ac:dyDescent="0.25">
      <c r="A15818" s="111" t="s">
        <v>1009</v>
      </c>
      <c r="B15818" s="111">
        <f>INDEX(kommuner!C:C,MATCH(_xlfn.NUMBERVALUE(A15818),kommuner!B:B,0))</f>
        <v>5060</v>
      </c>
      <c r="C15818" s="111" t="s">
        <v>127</v>
      </c>
      <c r="D15818" s="111" t="s">
        <v>127</v>
      </c>
      <c r="E15818" s="111" t="s">
        <v>126</v>
      </c>
      <c r="F15818" s="111" t="s">
        <v>172</v>
      </c>
      <c r="G15818" s="111" t="s">
        <v>173</v>
      </c>
      <c r="H15818" s="111" t="s">
        <v>172</v>
      </c>
      <c r="I15818" s="111" t="s">
        <v>173</v>
      </c>
      <c r="J15818" t="str">
        <f t="shared" si="494"/>
        <v>5060SkogMineraljordBarskogMiddels</v>
      </c>
      <c r="K15818" s="111">
        <v>-3.6406993276041288</v>
      </c>
      <c r="L15818" s="111">
        <v>0.85306406685236758</v>
      </c>
      <c r="M15818" s="111">
        <v>6.4056614999681585E-2</v>
      </c>
      <c r="N15818" s="112">
        <f t="shared" si="495"/>
        <v>-2.7235786457520796</v>
      </c>
    </row>
    <row r="15819" spans="1:14" x14ac:dyDescent="0.25">
      <c r="A15819" s="111" t="s">
        <v>1009</v>
      </c>
      <c r="B15819" s="111">
        <f>INDEX(kommuner!C:C,MATCH(_xlfn.NUMBERVALUE(A15819),kommuner!B:B,0))</f>
        <v>5060</v>
      </c>
      <c r="C15819" s="111" t="s">
        <v>127</v>
      </c>
      <c r="D15819" s="111" t="s">
        <v>127</v>
      </c>
      <c r="E15819" s="111" t="s">
        <v>126</v>
      </c>
      <c r="F15819" s="111" t="s">
        <v>172</v>
      </c>
      <c r="G15819" s="111" t="s">
        <v>186</v>
      </c>
      <c r="H15819" s="111" t="s">
        <v>172</v>
      </c>
      <c r="I15819" s="111" t="s">
        <v>186</v>
      </c>
      <c r="J15819" t="str">
        <f t="shared" si="494"/>
        <v>5060SkogMineraljordBarskogSærs høy</v>
      </c>
      <c r="K15819" s="111">
        <v>0.12072674540874306</v>
      </c>
      <c r="L15819" s="111">
        <v>0.85306406685236758</v>
      </c>
      <c r="M15819" s="111">
        <v>6.4056614999681585E-2</v>
      </c>
      <c r="N15819" s="112">
        <f t="shared" si="495"/>
        <v>1.0378474272607923</v>
      </c>
    </row>
    <row r="15820" spans="1:14" x14ac:dyDescent="0.25">
      <c r="A15820" s="111" t="s">
        <v>1009</v>
      </c>
      <c r="B15820" s="111">
        <f>INDEX(kommuner!C:C,MATCH(_xlfn.NUMBERVALUE(A15820),kommuner!B:B,0))</f>
        <v>5060</v>
      </c>
      <c r="C15820" s="111" t="s">
        <v>127</v>
      </c>
      <c r="D15820" s="111" t="s">
        <v>127</v>
      </c>
      <c r="E15820" s="111" t="s">
        <v>126</v>
      </c>
      <c r="F15820" s="111" t="s">
        <v>179</v>
      </c>
      <c r="G15820" s="111" t="s">
        <v>180</v>
      </c>
      <c r="H15820" s="111" t="s">
        <v>179</v>
      </c>
      <c r="I15820" s="111" t="s">
        <v>180</v>
      </c>
      <c r="J15820" t="str">
        <f t="shared" si="494"/>
        <v>5060SkogMineraljordBlandingsskogHøy</v>
      </c>
      <c r="K15820" s="111">
        <v>-7.1939050909469406</v>
      </c>
      <c r="L15820" s="111">
        <v>0.85306406685236758</v>
      </c>
      <c r="M15820" s="111">
        <v>6.3979989500968365E-2</v>
      </c>
      <c r="N15820" s="112">
        <f t="shared" si="495"/>
        <v>-6.2768610345936047</v>
      </c>
    </row>
    <row r="15821" spans="1:14" x14ac:dyDescent="0.25">
      <c r="A15821" s="111" t="s">
        <v>1009</v>
      </c>
      <c r="B15821" s="111">
        <f>INDEX(kommuner!C:C,MATCH(_xlfn.NUMBERVALUE(A15821),kommuner!B:B,0))</f>
        <v>5060</v>
      </c>
      <c r="C15821" s="111" t="s">
        <v>127</v>
      </c>
      <c r="D15821" s="111" t="s">
        <v>127</v>
      </c>
      <c r="E15821" s="111" t="s">
        <v>126</v>
      </c>
      <c r="F15821" s="111" t="s">
        <v>179</v>
      </c>
      <c r="G15821" s="111" t="s">
        <v>167</v>
      </c>
      <c r="H15821" s="111" t="s">
        <v>179</v>
      </c>
      <c r="I15821" s="111" t="s">
        <v>167</v>
      </c>
      <c r="J15821" t="str">
        <f t="shared" si="494"/>
        <v>5060SkogMineraljordBlandingsskogImpediment</v>
      </c>
      <c r="K15821" s="111">
        <v>-1.0519587113170448</v>
      </c>
      <c r="L15821" s="111">
        <v>0.85306406685236758</v>
      </c>
      <c r="M15821" s="111">
        <v>6.3979989500968365E-2</v>
      </c>
      <c r="N15821" s="112">
        <f t="shared" si="495"/>
        <v>-0.13491465496370883</v>
      </c>
    </row>
    <row r="15822" spans="1:14" x14ac:dyDescent="0.25">
      <c r="A15822" s="111" t="s">
        <v>1009</v>
      </c>
      <c r="B15822" s="111">
        <f>INDEX(kommuner!C:C,MATCH(_xlfn.NUMBERVALUE(A15822),kommuner!B:B,0))</f>
        <v>5060</v>
      </c>
      <c r="C15822" s="111" t="s">
        <v>127</v>
      </c>
      <c r="D15822" s="111" t="s">
        <v>127</v>
      </c>
      <c r="E15822" s="111" t="s">
        <v>126</v>
      </c>
      <c r="F15822" s="111" t="s">
        <v>179</v>
      </c>
      <c r="G15822" s="111" t="s">
        <v>190</v>
      </c>
      <c r="H15822" s="111" t="s">
        <v>179</v>
      </c>
      <c r="I15822" s="111" t="s">
        <v>190</v>
      </c>
      <c r="J15822" t="str">
        <f t="shared" si="494"/>
        <v>5060SkogMineraljordBlandingsskogLav</v>
      </c>
      <c r="K15822" s="111">
        <v>-1.7812179955424279</v>
      </c>
      <c r="L15822" s="111">
        <v>0.85306406685236758</v>
      </c>
      <c r="M15822" s="111">
        <v>6.3979989500968365E-2</v>
      </c>
      <c r="N15822" s="112">
        <f t="shared" si="495"/>
        <v>-0.86417393918909191</v>
      </c>
    </row>
    <row r="15823" spans="1:14" x14ac:dyDescent="0.25">
      <c r="A15823" s="111" t="s">
        <v>1009</v>
      </c>
      <c r="B15823" s="111">
        <f>INDEX(kommuner!C:C,MATCH(_xlfn.NUMBERVALUE(A15823),kommuner!B:B,0))</f>
        <v>5060</v>
      </c>
      <c r="C15823" s="111" t="s">
        <v>127</v>
      </c>
      <c r="D15823" s="111" t="s">
        <v>127</v>
      </c>
      <c r="E15823" s="111" t="s">
        <v>126</v>
      </c>
      <c r="F15823" s="111" t="s">
        <v>179</v>
      </c>
      <c r="G15823" s="111" t="s">
        <v>173</v>
      </c>
      <c r="H15823" s="111" t="s">
        <v>179</v>
      </c>
      <c r="I15823" s="111" t="s">
        <v>173</v>
      </c>
      <c r="J15823" t="str">
        <f t="shared" si="494"/>
        <v>5060SkogMineraljordBlandingsskogMiddels</v>
      </c>
      <c r="K15823" s="111">
        <v>-3.4741824145851954</v>
      </c>
      <c r="L15823" s="111">
        <v>0.85306406685236758</v>
      </c>
      <c r="M15823" s="111">
        <v>6.3979989500968365E-2</v>
      </c>
      <c r="N15823" s="112">
        <f t="shared" si="495"/>
        <v>-2.5571383582318594</v>
      </c>
    </row>
    <row r="15824" spans="1:14" x14ac:dyDescent="0.25">
      <c r="A15824" s="111" t="s">
        <v>1009</v>
      </c>
      <c r="B15824" s="111">
        <f>INDEX(kommuner!C:C,MATCH(_xlfn.NUMBERVALUE(A15824),kommuner!B:B,0))</f>
        <v>5060</v>
      </c>
      <c r="C15824" s="111" t="s">
        <v>127</v>
      </c>
      <c r="D15824" s="111" t="s">
        <v>127</v>
      </c>
      <c r="E15824" s="111" t="s">
        <v>126</v>
      </c>
      <c r="F15824" s="111" t="s">
        <v>179</v>
      </c>
      <c r="G15824" s="111" t="s">
        <v>186</v>
      </c>
      <c r="H15824" s="111" t="s">
        <v>179</v>
      </c>
      <c r="I15824" s="111" t="s">
        <v>186</v>
      </c>
      <c r="J15824" t="str">
        <f t="shared" si="494"/>
        <v>5060SkogMineraljordBlandingsskogSærs høy</v>
      </c>
      <c r="K15824" s="111">
        <v>-2.9395925245326562</v>
      </c>
      <c r="L15824" s="111">
        <v>0.85306406685236758</v>
      </c>
      <c r="M15824" s="111">
        <v>6.3979989500968365E-2</v>
      </c>
      <c r="N15824" s="112">
        <f t="shared" si="495"/>
        <v>-2.0225484681793202</v>
      </c>
    </row>
    <row r="15825" spans="1:14" x14ac:dyDescent="0.25">
      <c r="A15825" s="111" t="s">
        <v>1009</v>
      </c>
      <c r="B15825" s="111">
        <f>INDEX(kommuner!C:C,MATCH(_xlfn.NUMBERVALUE(A15825),kommuner!B:B,0))</f>
        <v>5060</v>
      </c>
      <c r="C15825" s="111" t="s">
        <v>127</v>
      </c>
      <c r="D15825" s="111" t="s">
        <v>127</v>
      </c>
      <c r="E15825" s="111" t="s">
        <v>126</v>
      </c>
      <c r="F15825" s="111" t="s">
        <v>185</v>
      </c>
      <c r="G15825" s="111" t="s">
        <v>180</v>
      </c>
      <c r="H15825" s="111" t="s">
        <v>185</v>
      </c>
      <c r="I15825" s="111" t="s">
        <v>180</v>
      </c>
      <c r="J15825" t="str">
        <f t="shared" si="494"/>
        <v>5060SkogMineraljordLauvskogHøy</v>
      </c>
      <c r="K15825" s="111">
        <v>-3.9961118073383664</v>
      </c>
      <c r="L15825" s="111">
        <v>0.85306406685236758</v>
      </c>
      <c r="M15825" s="111">
        <v>6.3979989500968365E-2</v>
      </c>
      <c r="N15825" s="112">
        <f t="shared" si="495"/>
        <v>-3.0790677509850304</v>
      </c>
    </row>
    <row r="15826" spans="1:14" x14ac:dyDescent="0.25">
      <c r="A15826" s="111" t="s">
        <v>1009</v>
      </c>
      <c r="B15826" s="111">
        <f>INDEX(kommuner!C:C,MATCH(_xlfn.NUMBERVALUE(A15826),kommuner!B:B,0))</f>
        <v>5060</v>
      </c>
      <c r="C15826" s="111" t="s">
        <v>127</v>
      </c>
      <c r="D15826" s="111" t="s">
        <v>127</v>
      </c>
      <c r="E15826" s="111" t="s">
        <v>126</v>
      </c>
      <c r="F15826" s="111" t="s">
        <v>185</v>
      </c>
      <c r="G15826" s="111" t="s">
        <v>167</v>
      </c>
      <c r="H15826" s="111" t="s">
        <v>185</v>
      </c>
      <c r="I15826" s="111" t="s">
        <v>167</v>
      </c>
      <c r="J15826" t="str">
        <f t="shared" si="494"/>
        <v>5060SkogMineraljordLauvskogImpediment</v>
      </c>
      <c r="K15826" s="111">
        <v>-1.0417316356348201</v>
      </c>
      <c r="L15826" s="111">
        <v>0.85306406685236758</v>
      </c>
      <c r="M15826" s="111">
        <v>6.3979989500968365E-2</v>
      </c>
      <c r="N15826" s="112">
        <f t="shared" si="495"/>
        <v>-0.12468757928148413</v>
      </c>
    </row>
    <row r="15827" spans="1:14" x14ac:dyDescent="0.25">
      <c r="A15827" s="111" t="s">
        <v>1009</v>
      </c>
      <c r="B15827" s="111">
        <f>INDEX(kommuner!C:C,MATCH(_xlfn.NUMBERVALUE(A15827),kommuner!B:B,0))</f>
        <v>5060</v>
      </c>
      <c r="C15827" s="111" t="s">
        <v>127</v>
      </c>
      <c r="D15827" s="111" t="s">
        <v>127</v>
      </c>
      <c r="E15827" s="111" t="s">
        <v>126</v>
      </c>
      <c r="F15827" s="111" t="s">
        <v>185</v>
      </c>
      <c r="G15827" s="111" t="s">
        <v>190</v>
      </c>
      <c r="H15827" s="111" t="s">
        <v>185</v>
      </c>
      <c r="I15827" s="111" t="s">
        <v>190</v>
      </c>
      <c r="J15827" t="str">
        <f t="shared" si="494"/>
        <v>5060SkogMineraljordLauvskogLav</v>
      </c>
      <c r="K15827" s="111">
        <v>-8.9748170935426599E-2</v>
      </c>
      <c r="L15827" s="111">
        <v>0.85306406685236758</v>
      </c>
      <c r="M15827" s="111">
        <v>6.3979989500968365E-2</v>
      </c>
      <c r="N15827" s="112">
        <f t="shared" si="495"/>
        <v>0.82729588541790933</v>
      </c>
    </row>
    <row r="15828" spans="1:14" x14ac:dyDescent="0.25">
      <c r="A15828" s="111" t="s">
        <v>1009</v>
      </c>
      <c r="B15828" s="111">
        <f>INDEX(kommuner!C:C,MATCH(_xlfn.NUMBERVALUE(A15828),kommuner!B:B,0))</f>
        <v>5060</v>
      </c>
      <c r="C15828" s="111" t="s">
        <v>127</v>
      </c>
      <c r="D15828" s="111" t="s">
        <v>127</v>
      </c>
      <c r="E15828" s="111" t="s">
        <v>126</v>
      </c>
      <c r="F15828" s="111" t="s">
        <v>185</v>
      </c>
      <c r="G15828" s="111" t="s">
        <v>173</v>
      </c>
      <c r="H15828" s="111" t="s">
        <v>185</v>
      </c>
      <c r="I15828" s="111" t="s">
        <v>173</v>
      </c>
      <c r="J15828" t="str">
        <f t="shared" si="494"/>
        <v>5060SkogMineraljordLauvskogMiddels</v>
      </c>
      <c r="K15828" s="111">
        <v>-2.4407766010203638</v>
      </c>
      <c r="L15828" s="111">
        <v>0.85306406685236758</v>
      </c>
      <c r="M15828" s="111">
        <v>6.3979989500968365E-2</v>
      </c>
      <c r="N15828" s="112">
        <f t="shared" si="495"/>
        <v>-1.523732544667028</v>
      </c>
    </row>
    <row r="15829" spans="1:14" x14ac:dyDescent="0.25">
      <c r="A15829" s="111" t="s">
        <v>1009</v>
      </c>
      <c r="B15829" s="111">
        <f>INDEX(kommuner!C:C,MATCH(_xlfn.NUMBERVALUE(A15829),kommuner!B:B,0))</f>
        <v>5060</v>
      </c>
      <c r="C15829" s="111" t="s">
        <v>127</v>
      </c>
      <c r="D15829" s="111" t="s">
        <v>127</v>
      </c>
      <c r="E15829" s="111" t="s">
        <v>126</v>
      </c>
      <c r="F15829" s="111" t="s">
        <v>185</v>
      </c>
      <c r="G15829" s="111" t="s">
        <v>186</v>
      </c>
      <c r="H15829" s="111" t="s">
        <v>185</v>
      </c>
      <c r="I15829" s="111" t="s">
        <v>186</v>
      </c>
      <c r="J15829" t="str">
        <f t="shared" si="494"/>
        <v>5060SkogMineraljordLauvskogSærs høy</v>
      </c>
      <c r="K15829" s="111">
        <v>-3.6560473259425113</v>
      </c>
      <c r="L15829" s="111">
        <v>0.85306406685236758</v>
      </c>
      <c r="M15829" s="111">
        <v>6.3979989500968365E-2</v>
      </c>
      <c r="N15829" s="112">
        <f t="shared" si="495"/>
        <v>-2.7390032695891753</v>
      </c>
    </row>
    <row r="15830" spans="1:14" x14ac:dyDescent="0.25">
      <c r="A15830" s="111" t="s">
        <v>1009</v>
      </c>
      <c r="B15830" s="111">
        <f>INDEX(kommuner!C:C,MATCH(_xlfn.NUMBERVALUE(A15830),kommuner!B:B,0))</f>
        <v>5060</v>
      </c>
      <c r="C15830" s="111" t="s">
        <v>127</v>
      </c>
      <c r="D15830" s="111" t="s">
        <v>127</v>
      </c>
      <c r="E15830" s="111" t="s">
        <v>123</v>
      </c>
      <c r="F15830" s="111" t="s">
        <v>172</v>
      </c>
      <c r="G15830" s="111" t="s">
        <v>180</v>
      </c>
      <c r="H15830" s="111" t="s">
        <v>172</v>
      </c>
      <c r="I15830" s="111" t="s">
        <v>180</v>
      </c>
      <c r="J15830" t="str">
        <f t="shared" si="494"/>
        <v>5060SkogOrganisk jordBarskogHøy</v>
      </c>
      <c r="K15830" s="111">
        <v>-2.5184559031994138</v>
      </c>
      <c r="L15830" s="111">
        <v>0.92784825435236762</v>
      </c>
      <c r="M15830" s="111">
        <v>0.46518126042825314</v>
      </c>
      <c r="N15830" s="112">
        <f t="shared" si="495"/>
        <v>-1.1254263884187932</v>
      </c>
    </row>
    <row r="15831" spans="1:14" x14ac:dyDescent="0.25">
      <c r="A15831" s="111" t="s">
        <v>1009</v>
      </c>
      <c r="B15831" s="111">
        <f>INDEX(kommuner!C:C,MATCH(_xlfn.NUMBERVALUE(A15831),kommuner!B:B,0))</f>
        <v>5060</v>
      </c>
      <c r="C15831" s="111" t="s">
        <v>127</v>
      </c>
      <c r="D15831" s="111" t="s">
        <v>127</v>
      </c>
      <c r="E15831" s="111" t="s">
        <v>123</v>
      </c>
      <c r="F15831" s="111" t="s">
        <v>172</v>
      </c>
      <c r="G15831" s="111" t="s">
        <v>167</v>
      </c>
      <c r="H15831" s="111" t="s">
        <v>172</v>
      </c>
      <c r="I15831" s="111" t="s">
        <v>167</v>
      </c>
      <c r="J15831" t="str">
        <f t="shared" si="494"/>
        <v>5060SkogOrganisk jordBarskogImpediment</v>
      </c>
      <c r="K15831" s="111">
        <v>-0.17137422385314094</v>
      </c>
      <c r="L15831" s="111">
        <v>0.92784825435236762</v>
      </c>
      <c r="M15831" s="111">
        <v>0.46510463492953991</v>
      </c>
      <c r="N15831" s="112">
        <f t="shared" si="495"/>
        <v>1.2215786654287666</v>
      </c>
    </row>
    <row r="15832" spans="1:14" x14ac:dyDescent="0.25">
      <c r="A15832" s="111" t="s">
        <v>1009</v>
      </c>
      <c r="B15832" s="111">
        <f>INDEX(kommuner!C:C,MATCH(_xlfn.NUMBERVALUE(A15832),kommuner!B:B,0))</f>
        <v>5060</v>
      </c>
      <c r="C15832" s="111" t="s">
        <v>127</v>
      </c>
      <c r="D15832" s="111" t="s">
        <v>127</v>
      </c>
      <c r="E15832" s="111" t="s">
        <v>123</v>
      </c>
      <c r="F15832" s="111" t="s">
        <v>172</v>
      </c>
      <c r="G15832" s="111" t="s">
        <v>190</v>
      </c>
      <c r="H15832" s="111" t="s">
        <v>172</v>
      </c>
      <c r="I15832" s="111" t="s">
        <v>190</v>
      </c>
      <c r="J15832" t="str">
        <f t="shared" si="494"/>
        <v>5060SkogOrganisk jordBarskogLav</v>
      </c>
      <c r="K15832" s="111">
        <v>-0.50666953101693391</v>
      </c>
      <c r="L15832" s="111">
        <v>0.92784825435236762</v>
      </c>
      <c r="M15832" s="111">
        <v>0.46510463492953991</v>
      </c>
      <c r="N15832" s="112">
        <f t="shared" si="495"/>
        <v>0.88628335826497362</v>
      </c>
    </row>
    <row r="15833" spans="1:14" x14ac:dyDescent="0.25">
      <c r="A15833" s="111" t="s">
        <v>1009</v>
      </c>
      <c r="B15833" s="111">
        <f>INDEX(kommuner!C:C,MATCH(_xlfn.NUMBERVALUE(A15833),kommuner!B:B,0))</f>
        <v>5060</v>
      </c>
      <c r="C15833" s="111" t="s">
        <v>127</v>
      </c>
      <c r="D15833" s="111" t="s">
        <v>127</v>
      </c>
      <c r="E15833" s="111" t="s">
        <v>123</v>
      </c>
      <c r="F15833" s="111" t="s">
        <v>172</v>
      </c>
      <c r="G15833" s="111" t="s">
        <v>173</v>
      </c>
      <c r="H15833" s="111" t="s">
        <v>172</v>
      </c>
      <c r="I15833" s="111" t="s">
        <v>173</v>
      </c>
      <c r="J15833" t="str">
        <f t="shared" si="494"/>
        <v>5060SkogOrganisk jordBarskogMiddels</v>
      </c>
      <c r="K15833" s="111">
        <v>-1.5571490961494638</v>
      </c>
      <c r="L15833" s="111">
        <v>0.92784825435236762</v>
      </c>
      <c r="M15833" s="111">
        <v>0.46518126042825314</v>
      </c>
      <c r="N15833" s="112">
        <f t="shared" si="495"/>
        <v>-0.16411958136884308</v>
      </c>
    </row>
    <row r="15834" spans="1:14" x14ac:dyDescent="0.25">
      <c r="A15834" s="111" t="s">
        <v>1009</v>
      </c>
      <c r="B15834" s="111">
        <f>INDEX(kommuner!C:C,MATCH(_xlfn.NUMBERVALUE(A15834),kommuner!B:B,0))</f>
        <v>5060</v>
      </c>
      <c r="C15834" s="111" t="s">
        <v>127</v>
      </c>
      <c r="D15834" s="111" t="s">
        <v>127</v>
      </c>
      <c r="E15834" s="111" t="s">
        <v>123</v>
      </c>
      <c r="F15834" s="111" t="s">
        <v>172</v>
      </c>
      <c r="G15834" s="111" t="s">
        <v>186</v>
      </c>
      <c r="H15834" s="111" t="s">
        <v>172</v>
      </c>
      <c r="I15834" s="111" t="s">
        <v>186</v>
      </c>
      <c r="J15834" t="str">
        <f t="shared" si="494"/>
        <v>5060SkogOrganisk jordBarskogSærs høy</v>
      </c>
      <c r="K15834" s="111">
        <v>2.5548655235722699</v>
      </c>
      <c r="L15834" s="111">
        <v>0.92784825435236762</v>
      </c>
      <c r="M15834" s="111">
        <v>0.46518126042825314</v>
      </c>
      <c r="N15834" s="112">
        <f t="shared" si="495"/>
        <v>3.9478950383528906</v>
      </c>
    </row>
    <row r="15835" spans="1:14" x14ac:dyDescent="0.25">
      <c r="A15835" s="111" t="s">
        <v>1009</v>
      </c>
      <c r="B15835" s="111">
        <f>INDEX(kommuner!C:C,MATCH(_xlfn.NUMBERVALUE(A15835),kommuner!B:B,0))</f>
        <v>5060</v>
      </c>
      <c r="C15835" s="111" t="s">
        <v>127</v>
      </c>
      <c r="D15835" s="111" t="s">
        <v>127</v>
      </c>
      <c r="E15835" s="111" t="s">
        <v>123</v>
      </c>
      <c r="F15835" s="111" t="s">
        <v>179</v>
      </c>
      <c r="G15835" s="111" t="s">
        <v>180</v>
      </c>
      <c r="H15835" s="111" t="s">
        <v>179</v>
      </c>
      <c r="I15835" s="111" t="s">
        <v>180</v>
      </c>
      <c r="J15835" t="str">
        <f t="shared" si="494"/>
        <v>5060SkogOrganisk jordBlandingsskogHøy</v>
      </c>
      <c r="K15835" s="111">
        <v>-5.5554344456832343</v>
      </c>
      <c r="L15835" s="111">
        <v>0.92784825435236762</v>
      </c>
      <c r="M15835" s="111">
        <v>0.46510463492953991</v>
      </c>
      <c r="N15835" s="112">
        <f t="shared" si="495"/>
        <v>-4.1624815564013264</v>
      </c>
    </row>
    <row r="15836" spans="1:14" x14ac:dyDescent="0.25">
      <c r="A15836" s="111" t="s">
        <v>1009</v>
      </c>
      <c r="B15836" s="111">
        <f>INDEX(kommuner!C:C,MATCH(_xlfn.NUMBERVALUE(A15836),kommuner!B:B,0))</f>
        <v>5060</v>
      </c>
      <c r="C15836" s="111" t="s">
        <v>127</v>
      </c>
      <c r="D15836" s="111" t="s">
        <v>127</v>
      </c>
      <c r="E15836" s="111" t="s">
        <v>123</v>
      </c>
      <c r="F15836" s="111" t="s">
        <v>179</v>
      </c>
      <c r="G15836" s="111" t="s">
        <v>167</v>
      </c>
      <c r="H15836" s="111" t="s">
        <v>179</v>
      </c>
      <c r="I15836" s="111" t="s">
        <v>167</v>
      </c>
      <c r="J15836" t="str">
        <f t="shared" si="494"/>
        <v>5060SkogOrganisk jordBlandingsskogImpediment</v>
      </c>
      <c r="K15836" s="111">
        <v>-0.28586344175800005</v>
      </c>
      <c r="L15836" s="111">
        <v>0.92784825435236762</v>
      </c>
      <c r="M15836" s="111">
        <v>0.46510463492953991</v>
      </c>
      <c r="N15836" s="112">
        <f t="shared" si="495"/>
        <v>1.1070894475239075</v>
      </c>
    </row>
    <row r="15837" spans="1:14" x14ac:dyDescent="0.25">
      <c r="A15837" s="111" t="s">
        <v>1009</v>
      </c>
      <c r="B15837" s="111">
        <f>INDEX(kommuner!C:C,MATCH(_xlfn.NUMBERVALUE(A15837),kommuner!B:B,0))</f>
        <v>5060</v>
      </c>
      <c r="C15837" s="111" t="s">
        <v>127</v>
      </c>
      <c r="D15837" s="111" t="s">
        <v>127</v>
      </c>
      <c r="E15837" s="111" t="s">
        <v>123</v>
      </c>
      <c r="F15837" s="111" t="s">
        <v>179</v>
      </c>
      <c r="G15837" s="111" t="s">
        <v>190</v>
      </c>
      <c r="H15837" s="111" t="s">
        <v>179</v>
      </c>
      <c r="I15837" s="111" t="s">
        <v>190</v>
      </c>
      <c r="J15837" t="str">
        <f t="shared" si="494"/>
        <v>5060SkogOrganisk jordBlandingsskogLav</v>
      </c>
      <c r="K15837" s="111">
        <v>-1.2347339377887629</v>
      </c>
      <c r="L15837" s="111">
        <v>0.92784825435236762</v>
      </c>
      <c r="M15837" s="111">
        <v>0.46510463492953991</v>
      </c>
      <c r="N15837" s="112">
        <f t="shared" si="495"/>
        <v>0.15821895149314458</v>
      </c>
    </row>
    <row r="15838" spans="1:14" x14ac:dyDescent="0.25">
      <c r="A15838" s="111" t="s">
        <v>1009</v>
      </c>
      <c r="B15838" s="111">
        <f>INDEX(kommuner!C:C,MATCH(_xlfn.NUMBERVALUE(A15838),kommuner!B:B,0))</f>
        <v>5060</v>
      </c>
      <c r="C15838" s="111" t="s">
        <v>127</v>
      </c>
      <c r="D15838" s="111" t="s">
        <v>127</v>
      </c>
      <c r="E15838" s="111" t="s">
        <v>123</v>
      </c>
      <c r="F15838" s="111" t="s">
        <v>179</v>
      </c>
      <c r="G15838" s="111" t="s">
        <v>173</v>
      </c>
      <c r="H15838" s="111" t="s">
        <v>179</v>
      </c>
      <c r="I15838" s="111" t="s">
        <v>173</v>
      </c>
      <c r="J15838" t="str">
        <f t="shared" si="494"/>
        <v>5060SkogOrganisk jordBlandingsskogMiddels</v>
      </c>
      <c r="K15838" s="111">
        <v>-2.4239591752717748</v>
      </c>
      <c r="L15838" s="111">
        <v>0.92784825435236762</v>
      </c>
      <c r="M15838" s="111">
        <v>0.46510463492953991</v>
      </c>
      <c r="N15838" s="112">
        <f t="shared" si="495"/>
        <v>-1.0310062859898674</v>
      </c>
    </row>
    <row r="15839" spans="1:14" x14ac:dyDescent="0.25">
      <c r="A15839" s="111" t="s">
        <v>1009</v>
      </c>
      <c r="B15839" s="111">
        <f>INDEX(kommuner!C:C,MATCH(_xlfn.NUMBERVALUE(A15839),kommuner!B:B,0))</f>
        <v>5060</v>
      </c>
      <c r="C15839" s="111" t="s">
        <v>127</v>
      </c>
      <c r="D15839" s="111" t="s">
        <v>127</v>
      </c>
      <c r="E15839" s="111" t="s">
        <v>123</v>
      </c>
      <c r="F15839" s="111" t="s">
        <v>179</v>
      </c>
      <c r="G15839" s="111" t="s">
        <v>186</v>
      </c>
      <c r="H15839" s="111" t="s">
        <v>179</v>
      </c>
      <c r="I15839" s="111" t="s">
        <v>186</v>
      </c>
      <c r="J15839" t="str">
        <f t="shared" si="494"/>
        <v>5060SkogOrganisk jordBlandingsskogSærs høy</v>
      </c>
      <c r="K15839" s="111">
        <v>-1.5726115302258048</v>
      </c>
      <c r="L15839" s="111">
        <v>0.92784825435236762</v>
      </c>
      <c r="M15839" s="111">
        <v>0.46510463492953991</v>
      </c>
      <c r="N15839" s="112">
        <f t="shared" si="495"/>
        <v>-0.17965864094389727</v>
      </c>
    </row>
    <row r="15840" spans="1:14" x14ac:dyDescent="0.25">
      <c r="A15840" s="111" t="s">
        <v>1009</v>
      </c>
      <c r="B15840" s="111">
        <f>INDEX(kommuner!C:C,MATCH(_xlfn.NUMBERVALUE(A15840),kommuner!B:B,0))</f>
        <v>5060</v>
      </c>
      <c r="C15840" s="111" t="s">
        <v>127</v>
      </c>
      <c r="D15840" s="111" t="s">
        <v>127</v>
      </c>
      <c r="E15840" s="111" t="s">
        <v>123</v>
      </c>
      <c r="F15840" s="111" t="s">
        <v>185</v>
      </c>
      <c r="G15840" s="111" t="s">
        <v>180</v>
      </c>
      <c r="H15840" s="111" t="s">
        <v>185</v>
      </c>
      <c r="I15840" s="111" t="s">
        <v>180</v>
      </c>
      <c r="J15840" t="str">
        <f t="shared" si="494"/>
        <v>5060SkogOrganisk jordLauvskogHøy</v>
      </c>
      <c r="K15840" s="111">
        <v>-1.9913688882377358</v>
      </c>
      <c r="L15840" s="111">
        <v>0.92784825435236762</v>
      </c>
      <c r="M15840" s="111">
        <v>0.46510463492953991</v>
      </c>
      <c r="N15840" s="112">
        <f t="shared" si="495"/>
        <v>-0.59841599895582831</v>
      </c>
    </row>
    <row r="15841" spans="1:14" x14ac:dyDescent="0.25">
      <c r="A15841" s="111" t="s">
        <v>1009</v>
      </c>
      <c r="B15841" s="111">
        <f>INDEX(kommuner!C:C,MATCH(_xlfn.NUMBERVALUE(A15841),kommuner!B:B,0))</f>
        <v>5060</v>
      </c>
      <c r="C15841" s="111" t="s">
        <v>127</v>
      </c>
      <c r="D15841" s="111" t="s">
        <v>127</v>
      </c>
      <c r="E15841" s="111" t="s">
        <v>123</v>
      </c>
      <c r="F15841" s="111" t="s">
        <v>185</v>
      </c>
      <c r="G15841" s="111" t="s">
        <v>167</v>
      </c>
      <c r="H15841" s="111" t="s">
        <v>185</v>
      </c>
      <c r="I15841" s="111" t="s">
        <v>167</v>
      </c>
      <c r="J15841" t="str">
        <f t="shared" si="494"/>
        <v>5060SkogOrganisk jordLauvskogImpediment</v>
      </c>
      <c r="K15841" s="111">
        <v>0.35000626494250675</v>
      </c>
      <c r="L15841" s="111">
        <v>0.92784825435236762</v>
      </c>
      <c r="M15841" s="111">
        <v>0.46510463492953991</v>
      </c>
      <c r="N15841" s="112">
        <f t="shared" si="495"/>
        <v>1.7429591542244141</v>
      </c>
    </row>
    <row r="15842" spans="1:14" x14ac:dyDescent="0.25">
      <c r="A15842" s="111" t="s">
        <v>1009</v>
      </c>
      <c r="B15842" s="111">
        <f>INDEX(kommuner!C:C,MATCH(_xlfn.NUMBERVALUE(A15842),kommuner!B:B,0))</f>
        <v>5060</v>
      </c>
      <c r="C15842" s="111" t="s">
        <v>127</v>
      </c>
      <c r="D15842" s="111" t="s">
        <v>127</v>
      </c>
      <c r="E15842" s="111" t="s">
        <v>123</v>
      </c>
      <c r="F15842" s="111" t="s">
        <v>185</v>
      </c>
      <c r="G15842" s="111" t="s">
        <v>190</v>
      </c>
      <c r="H15842" s="111" t="s">
        <v>185</v>
      </c>
      <c r="I15842" s="111" t="s">
        <v>190</v>
      </c>
      <c r="J15842" t="str">
        <f t="shared" si="494"/>
        <v>5060SkogOrganisk jordLauvskogLav</v>
      </c>
      <c r="K15842" s="111">
        <v>1.1144075558526714</v>
      </c>
      <c r="L15842" s="111">
        <v>0.92784825435236762</v>
      </c>
      <c r="M15842" s="111">
        <v>0.46510463492953991</v>
      </c>
      <c r="N15842" s="112">
        <f t="shared" si="495"/>
        <v>2.5073604451345788</v>
      </c>
    </row>
    <row r="15843" spans="1:14" x14ac:dyDescent="0.25">
      <c r="A15843" s="111" t="s">
        <v>1009</v>
      </c>
      <c r="B15843" s="111">
        <f>INDEX(kommuner!C:C,MATCH(_xlfn.NUMBERVALUE(A15843),kommuner!B:B,0))</f>
        <v>5060</v>
      </c>
      <c r="C15843" s="111" t="s">
        <v>127</v>
      </c>
      <c r="D15843" s="111" t="s">
        <v>127</v>
      </c>
      <c r="E15843" s="111" t="s">
        <v>123</v>
      </c>
      <c r="F15843" s="111" t="s">
        <v>185</v>
      </c>
      <c r="G15843" s="111" t="s">
        <v>173</v>
      </c>
      <c r="H15843" s="111" t="s">
        <v>185</v>
      </c>
      <c r="I15843" s="111" t="s">
        <v>173</v>
      </c>
      <c r="J15843" t="str">
        <f t="shared" si="494"/>
        <v>5060SkogOrganisk jordLauvskogMiddels</v>
      </c>
      <c r="K15843" s="111">
        <v>-0.62664468270982987</v>
      </c>
      <c r="L15843" s="111">
        <v>0.92784825435236762</v>
      </c>
      <c r="M15843" s="111">
        <v>0.46510463492953991</v>
      </c>
      <c r="N15843" s="112">
        <f t="shared" si="495"/>
        <v>0.76630820657207765</v>
      </c>
    </row>
    <row r="15844" spans="1:14" x14ac:dyDescent="0.25">
      <c r="A15844" s="111" t="s">
        <v>1009</v>
      </c>
      <c r="B15844" s="111">
        <f>INDEX(kommuner!C:C,MATCH(_xlfn.NUMBERVALUE(A15844),kommuner!B:B,0))</f>
        <v>5060</v>
      </c>
      <c r="C15844" s="111" t="s">
        <v>127</v>
      </c>
      <c r="D15844" s="111" t="s">
        <v>127</v>
      </c>
      <c r="E15844" s="111" t="s">
        <v>123</v>
      </c>
      <c r="F15844" s="111" t="s">
        <v>185</v>
      </c>
      <c r="G15844" s="111" t="s">
        <v>186</v>
      </c>
      <c r="H15844" s="111" t="s">
        <v>185</v>
      </c>
      <c r="I15844" s="111" t="s">
        <v>186</v>
      </c>
      <c r="J15844" t="str">
        <f t="shared" si="494"/>
        <v>5060SkogOrganisk jordLauvskogSærs høy</v>
      </c>
      <c r="K15844" s="111">
        <v>-1.8997279926091779</v>
      </c>
      <c r="L15844" s="111">
        <v>0.92784825435236762</v>
      </c>
      <c r="M15844" s="111">
        <v>0.46510463492953991</v>
      </c>
      <c r="N15844" s="112">
        <f t="shared" si="495"/>
        <v>-0.50677510332727038</v>
      </c>
    </row>
    <row r="15845" spans="1:14" x14ac:dyDescent="0.25">
      <c r="A15845" s="111" t="s">
        <v>1009</v>
      </c>
      <c r="B15845" s="111">
        <f>INDEX(kommuner!C:C,MATCH(_xlfn.NUMBERVALUE(A15845),kommuner!B:B,0))</f>
        <v>5060</v>
      </c>
      <c r="C15845" s="111" t="s">
        <v>83</v>
      </c>
      <c r="D15845" s="111" t="s">
        <v>83</v>
      </c>
      <c r="E15845" s="111" t="s">
        <v>126</v>
      </c>
      <c r="F15845" s="111" t="s">
        <v>139</v>
      </c>
      <c r="G15845" s="111" t="s">
        <v>139</v>
      </c>
      <c r="H15845" s="111" t="s">
        <v>139</v>
      </c>
      <c r="I15845" s="111" t="s">
        <v>139</v>
      </c>
      <c r="J15845" t="str">
        <f t="shared" si="494"/>
        <v>5060Utbygd arealMineraljord</v>
      </c>
      <c r="K15845" s="111">
        <v>-0.30524336409547759</v>
      </c>
      <c r="L15845" s="111">
        <v>0</v>
      </c>
      <c r="M15845" s="111">
        <v>1.303047089454229E-2</v>
      </c>
      <c r="N15845" s="112">
        <f t="shared" si="495"/>
        <v>-0.2922128932009353</v>
      </c>
    </row>
    <row r="15846" spans="1:14" x14ac:dyDescent="0.25">
      <c r="A15846" s="111" t="s">
        <v>1009</v>
      </c>
      <c r="B15846" s="111">
        <f>INDEX(kommuner!C:C,MATCH(_xlfn.NUMBERVALUE(A15846),kommuner!B:B,0))</f>
        <v>5060</v>
      </c>
      <c r="C15846" s="111" t="s">
        <v>83</v>
      </c>
      <c r="D15846" s="111" t="s">
        <v>83</v>
      </c>
      <c r="E15846" s="111" t="s">
        <v>123</v>
      </c>
      <c r="F15846" s="111" t="s">
        <v>139</v>
      </c>
      <c r="G15846" s="111" t="s">
        <v>139</v>
      </c>
      <c r="H15846" s="111" t="s">
        <v>139</v>
      </c>
      <c r="I15846" s="111" t="s">
        <v>139</v>
      </c>
      <c r="J15846" t="str">
        <f t="shared" si="494"/>
        <v>5060Utbygd arealOrganisk jord</v>
      </c>
      <c r="K15846" s="111">
        <v>29.011421395201612</v>
      </c>
      <c r="L15846" s="111">
        <v>0</v>
      </c>
      <c r="M15846" s="111">
        <v>1.303047089454229E-2</v>
      </c>
      <c r="N15846" s="112">
        <f t="shared" si="495"/>
        <v>29.024451866096154</v>
      </c>
    </row>
    <row r="15847" spans="1:14" x14ac:dyDescent="0.25">
      <c r="A15847" s="111" t="s">
        <v>1009</v>
      </c>
      <c r="B15847" s="111">
        <f>INDEX(kommuner!C:C,MATCH(_xlfn.NUMBERVALUE(A15847),kommuner!B:B,0))</f>
        <v>5060</v>
      </c>
      <c r="C15847" s="111" t="s">
        <v>181</v>
      </c>
      <c r="D15847" s="111" t="s">
        <v>181</v>
      </c>
      <c r="E15847" s="111" t="s">
        <v>123</v>
      </c>
      <c r="F15847" s="111" t="s">
        <v>139</v>
      </c>
      <c r="G15847" s="111" t="s">
        <v>139</v>
      </c>
      <c r="H15847" s="111" t="s">
        <v>139</v>
      </c>
      <c r="I15847" s="111" t="s">
        <v>139</v>
      </c>
      <c r="J15847" t="str">
        <f t="shared" si="494"/>
        <v>5060Vann og myrOrganisk jord</v>
      </c>
      <c r="K15847" s="111">
        <v>-0.29766799726667431</v>
      </c>
      <c r="L15847" s="111">
        <v>0</v>
      </c>
      <c r="M15847" s="111">
        <v>0</v>
      </c>
      <c r="N15847" s="112">
        <f t="shared" si="495"/>
        <v>-0.29766799726667431</v>
      </c>
    </row>
    <row r="15848" spans="1:14" x14ac:dyDescent="0.25">
      <c r="A15848" s="111" t="s">
        <v>1010</v>
      </c>
      <c r="B15848" s="111">
        <f>INDEX(kommuner!C:C,MATCH(_xlfn.NUMBERVALUE(A15848),kommuner!B:B,0))</f>
        <v>5060</v>
      </c>
      <c r="C15848" s="111" t="s">
        <v>82</v>
      </c>
      <c r="D15848" s="111" t="s">
        <v>82</v>
      </c>
      <c r="E15848" s="111" t="s">
        <v>126</v>
      </c>
      <c r="F15848" s="111" t="s">
        <v>139</v>
      </c>
      <c r="G15848" s="111" t="s">
        <v>139</v>
      </c>
      <c r="H15848" s="111" t="s">
        <v>139</v>
      </c>
      <c r="I15848" s="111" t="s">
        <v>139</v>
      </c>
      <c r="J15848" t="str">
        <f t="shared" si="494"/>
        <v>5060Annen utmarkMineraljord</v>
      </c>
      <c r="K15848" s="111">
        <v>-7.1122377479755403E-2</v>
      </c>
      <c r="L15848" s="111">
        <v>0</v>
      </c>
      <c r="M15848" s="111">
        <v>0</v>
      </c>
      <c r="N15848" s="112">
        <f t="shared" si="495"/>
        <v>-7.1122377479755403E-2</v>
      </c>
    </row>
    <row r="15849" spans="1:14" x14ac:dyDescent="0.25">
      <c r="A15849" s="111" t="s">
        <v>1010</v>
      </c>
      <c r="B15849" s="111">
        <f>INDEX(kommuner!C:C,MATCH(_xlfn.NUMBERVALUE(A15849),kommuner!B:B,0))</f>
        <v>5060</v>
      </c>
      <c r="C15849" s="111" t="s">
        <v>121</v>
      </c>
      <c r="D15849" s="111" t="s">
        <v>121</v>
      </c>
      <c r="E15849" s="111" t="s">
        <v>126</v>
      </c>
      <c r="F15849" s="111" t="s">
        <v>139</v>
      </c>
      <c r="G15849" s="111" t="s">
        <v>139</v>
      </c>
      <c r="H15849" s="111" t="s">
        <v>139</v>
      </c>
      <c r="I15849" s="111" t="s">
        <v>139</v>
      </c>
      <c r="J15849" t="str">
        <f t="shared" si="494"/>
        <v>5060BeiteMineraljord</v>
      </c>
      <c r="K15849" s="111">
        <v>-0.96338340838695502</v>
      </c>
      <c r="L15849" s="111">
        <v>0</v>
      </c>
      <c r="M15849" s="111">
        <v>1.2448711246839999E-7</v>
      </c>
      <c r="N15849" s="112">
        <f t="shared" si="495"/>
        <v>-0.96338328389984251</v>
      </c>
    </row>
    <row r="15850" spans="1:14" x14ac:dyDescent="0.25">
      <c r="A15850" s="111" t="s">
        <v>1010</v>
      </c>
      <c r="B15850" s="111">
        <f>INDEX(kommuner!C:C,MATCH(_xlfn.NUMBERVALUE(A15850),kommuner!B:B,0))</f>
        <v>5060</v>
      </c>
      <c r="C15850" s="111" t="s">
        <v>121</v>
      </c>
      <c r="D15850" s="111" t="s">
        <v>121</v>
      </c>
      <c r="E15850" s="111" t="s">
        <v>123</v>
      </c>
      <c r="F15850" s="111" t="s">
        <v>139</v>
      </c>
      <c r="G15850" s="111" t="s">
        <v>139</v>
      </c>
      <c r="H15850" s="111" t="s">
        <v>139</v>
      </c>
      <c r="I15850" s="111" t="s">
        <v>139</v>
      </c>
      <c r="J15850" t="str">
        <f t="shared" si="494"/>
        <v>5060BeiteOrganisk jord</v>
      </c>
      <c r="K15850" s="111">
        <v>12.077525935985037</v>
      </c>
      <c r="L15850" s="111">
        <v>1.6412500000000001</v>
      </c>
      <c r="M15850" s="111">
        <v>0</v>
      </c>
      <c r="N15850" s="112">
        <f t="shared" si="495"/>
        <v>13.718775935985036</v>
      </c>
    </row>
    <row r="15851" spans="1:14" x14ac:dyDescent="0.25">
      <c r="A15851" s="111" t="s">
        <v>1010</v>
      </c>
      <c r="B15851" s="111">
        <f>INDEX(kommuner!C:C,MATCH(_xlfn.NUMBERVALUE(A15851),kommuner!B:B,0))</f>
        <v>5060</v>
      </c>
      <c r="C15851" s="111" t="s">
        <v>84</v>
      </c>
      <c r="D15851" s="111" t="s">
        <v>84</v>
      </c>
      <c r="E15851" s="111" t="s">
        <v>126</v>
      </c>
      <c r="F15851" s="111" t="s">
        <v>139</v>
      </c>
      <c r="G15851" s="111" t="s">
        <v>139</v>
      </c>
      <c r="H15851" s="111" t="s">
        <v>139</v>
      </c>
      <c r="I15851" s="111" t="s">
        <v>139</v>
      </c>
      <c r="J15851" t="str">
        <f t="shared" si="494"/>
        <v>5060Dyrket markMineraljord</v>
      </c>
      <c r="K15851" s="111">
        <v>-0.13761115197201224</v>
      </c>
      <c r="L15851" s="111">
        <v>0</v>
      </c>
      <c r="M15851" s="111">
        <v>0</v>
      </c>
      <c r="N15851" s="112">
        <f t="shared" si="495"/>
        <v>-0.13761115197201224</v>
      </c>
    </row>
    <row r="15852" spans="1:14" x14ac:dyDescent="0.25">
      <c r="A15852" s="111" t="s">
        <v>1010</v>
      </c>
      <c r="B15852" s="111">
        <f>INDEX(kommuner!C:C,MATCH(_xlfn.NUMBERVALUE(A15852),kommuner!B:B,0))</f>
        <v>5060</v>
      </c>
      <c r="C15852" s="111" t="s">
        <v>84</v>
      </c>
      <c r="D15852" s="111" t="s">
        <v>84</v>
      </c>
      <c r="E15852" s="111" t="s">
        <v>123</v>
      </c>
      <c r="F15852" s="111" t="s">
        <v>139</v>
      </c>
      <c r="G15852" s="111" t="s">
        <v>139</v>
      </c>
      <c r="H15852" s="111" t="s">
        <v>139</v>
      </c>
      <c r="I15852" s="111" t="s">
        <v>139</v>
      </c>
      <c r="J15852" t="str">
        <f t="shared" si="494"/>
        <v>5060Dyrket markOrganisk jord</v>
      </c>
      <c r="K15852" s="111">
        <v>28.726149366675592</v>
      </c>
      <c r="L15852" s="111">
        <v>1.45625</v>
      </c>
      <c r="M15852" s="111">
        <v>0</v>
      </c>
      <c r="N15852" s="112">
        <f t="shared" si="495"/>
        <v>30.182399366675593</v>
      </c>
    </row>
    <row r="15853" spans="1:14" x14ac:dyDescent="0.25">
      <c r="A15853" s="111" t="s">
        <v>1010</v>
      </c>
      <c r="B15853" s="111">
        <f>INDEX(kommuner!C:C,MATCH(_xlfn.NUMBERVALUE(A15853),kommuner!B:B,0))</f>
        <v>5060</v>
      </c>
      <c r="C15853" s="111" t="s">
        <v>127</v>
      </c>
      <c r="D15853" s="111" t="s">
        <v>127</v>
      </c>
      <c r="E15853" s="111" t="s">
        <v>126</v>
      </c>
      <c r="F15853" s="111" t="s">
        <v>172</v>
      </c>
      <c r="G15853" s="111" t="s">
        <v>180</v>
      </c>
      <c r="H15853" s="111" t="s">
        <v>172</v>
      </c>
      <c r="I15853" s="111" t="s">
        <v>180</v>
      </c>
      <c r="J15853" t="str">
        <f t="shared" si="494"/>
        <v>5060SkogMineraljordBarskogHøy</v>
      </c>
      <c r="K15853" s="111">
        <v>-6.422849649670499</v>
      </c>
      <c r="L15853" s="111">
        <v>0.85306406685236758</v>
      </c>
      <c r="M15853" s="111">
        <v>6.4056614999681585E-2</v>
      </c>
      <c r="N15853" s="112">
        <f t="shared" si="495"/>
        <v>-5.5057289678184498</v>
      </c>
    </row>
    <row r="15854" spans="1:14" x14ac:dyDescent="0.25">
      <c r="A15854" s="111" t="s">
        <v>1010</v>
      </c>
      <c r="B15854" s="111">
        <f>INDEX(kommuner!C:C,MATCH(_xlfn.NUMBERVALUE(A15854),kommuner!B:B,0))</f>
        <v>5060</v>
      </c>
      <c r="C15854" s="111" t="s">
        <v>127</v>
      </c>
      <c r="D15854" s="111" t="s">
        <v>127</v>
      </c>
      <c r="E15854" s="111" t="s">
        <v>126</v>
      </c>
      <c r="F15854" s="111" t="s">
        <v>172</v>
      </c>
      <c r="G15854" s="111" t="s">
        <v>167</v>
      </c>
      <c r="H15854" s="111" t="s">
        <v>172</v>
      </c>
      <c r="I15854" s="111" t="s">
        <v>167</v>
      </c>
      <c r="J15854" t="str">
        <f t="shared" si="494"/>
        <v>5060SkogMineraljordBarskogImpediment</v>
      </c>
      <c r="K15854" s="111">
        <v>-0.94873102042732593</v>
      </c>
      <c r="L15854" s="111">
        <v>0.85306406685236758</v>
      </c>
      <c r="M15854" s="111">
        <v>6.3979989500968365E-2</v>
      </c>
      <c r="N15854" s="112">
        <f t="shared" si="495"/>
        <v>-3.1686964073989993E-2</v>
      </c>
    </row>
    <row r="15855" spans="1:14" x14ac:dyDescent="0.25">
      <c r="A15855" s="111" t="s">
        <v>1010</v>
      </c>
      <c r="B15855" s="111">
        <f>INDEX(kommuner!C:C,MATCH(_xlfn.NUMBERVALUE(A15855),kommuner!B:B,0))</f>
        <v>5060</v>
      </c>
      <c r="C15855" s="111" t="s">
        <v>127</v>
      </c>
      <c r="D15855" s="111" t="s">
        <v>127</v>
      </c>
      <c r="E15855" s="111" t="s">
        <v>126</v>
      </c>
      <c r="F15855" s="111" t="s">
        <v>172</v>
      </c>
      <c r="G15855" s="111" t="s">
        <v>190</v>
      </c>
      <c r="H15855" s="111" t="s">
        <v>172</v>
      </c>
      <c r="I15855" s="111" t="s">
        <v>190</v>
      </c>
      <c r="J15855" t="str">
        <f t="shared" si="494"/>
        <v>5060SkogMineraljordBarskogLav</v>
      </c>
      <c r="K15855" s="111">
        <v>-0.862084627791601</v>
      </c>
      <c r="L15855" s="111">
        <v>0.85306406685236758</v>
      </c>
      <c r="M15855" s="111">
        <v>6.3979989500968365E-2</v>
      </c>
      <c r="N15855" s="112">
        <f t="shared" si="495"/>
        <v>5.4959428561734941E-2</v>
      </c>
    </row>
    <row r="15856" spans="1:14" x14ac:dyDescent="0.25">
      <c r="A15856" s="111" t="s">
        <v>1010</v>
      </c>
      <c r="B15856" s="111">
        <f>INDEX(kommuner!C:C,MATCH(_xlfn.NUMBERVALUE(A15856),kommuner!B:B,0))</f>
        <v>5060</v>
      </c>
      <c r="C15856" s="111" t="s">
        <v>127</v>
      </c>
      <c r="D15856" s="111" t="s">
        <v>127</v>
      </c>
      <c r="E15856" s="111" t="s">
        <v>126</v>
      </c>
      <c r="F15856" s="111" t="s">
        <v>172</v>
      </c>
      <c r="G15856" s="111" t="s">
        <v>173</v>
      </c>
      <c r="H15856" s="111" t="s">
        <v>172</v>
      </c>
      <c r="I15856" s="111" t="s">
        <v>173</v>
      </c>
      <c r="J15856" t="str">
        <f t="shared" si="494"/>
        <v>5060SkogMineraljordBarskogMiddels</v>
      </c>
      <c r="K15856" s="111">
        <v>-3.6406993276041288</v>
      </c>
      <c r="L15856" s="111">
        <v>0.85306406685236758</v>
      </c>
      <c r="M15856" s="111">
        <v>6.4056614999681585E-2</v>
      </c>
      <c r="N15856" s="112">
        <f t="shared" si="495"/>
        <v>-2.7235786457520796</v>
      </c>
    </row>
    <row r="15857" spans="1:14" x14ac:dyDescent="0.25">
      <c r="A15857" s="111" t="s">
        <v>1010</v>
      </c>
      <c r="B15857" s="111">
        <f>INDEX(kommuner!C:C,MATCH(_xlfn.NUMBERVALUE(A15857),kommuner!B:B,0))</f>
        <v>5060</v>
      </c>
      <c r="C15857" s="111" t="s">
        <v>127</v>
      </c>
      <c r="D15857" s="111" t="s">
        <v>127</v>
      </c>
      <c r="E15857" s="111" t="s">
        <v>126</v>
      </c>
      <c r="F15857" s="111" t="s">
        <v>172</v>
      </c>
      <c r="G15857" s="111" t="s">
        <v>186</v>
      </c>
      <c r="H15857" s="111" t="s">
        <v>172</v>
      </c>
      <c r="I15857" s="111" t="s">
        <v>186</v>
      </c>
      <c r="J15857" t="str">
        <f t="shared" si="494"/>
        <v>5060SkogMineraljordBarskogSærs høy</v>
      </c>
      <c r="K15857" s="111">
        <v>0.12072674540874306</v>
      </c>
      <c r="L15857" s="111">
        <v>0.85306406685236758</v>
      </c>
      <c r="M15857" s="111">
        <v>6.4056614999681585E-2</v>
      </c>
      <c r="N15857" s="112">
        <f t="shared" si="495"/>
        <v>1.0378474272607923</v>
      </c>
    </row>
    <row r="15858" spans="1:14" x14ac:dyDescent="0.25">
      <c r="A15858" s="111" t="s">
        <v>1010</v>
      </c>
      <c r="B15858" s="111">
        <f>INDEX(kommuner!C:C,MATCH(_xlfn.NUMBERVALUE(A15858),kommuner!B:B,0))</f>
        <v>5060</v>
      </c>
      <c r="C15858" s="111" t="s">
        <v>127</v>
      </c>
      <c r="D15858" s="111" t="s">
        <v>127</v>
      </c>
      <c r="E15858" s="111" t="s">
        <v>126</v>
      </c>
      <c r="F15858" s="111" t="s">
        <v>179</v>
      </c>
      <c r="G15858" s="111" t="s">
        <v>180</v>
      </c>
      <c r="H15858" s="111" t="s">
        <v>179</v>
      </c>
      <c r="I15858" s="111" t="s">
        <v>180</v>
      </c>
      <c r="J15858" t="str">
        <f t="shared" si="494"/>
        <v>5060SkogMineraljordBlandingsskogHøy</v>
      </c>
      <c r="K15858" s="111">
        <v>-7.1939050909469406</v>
      </c>
      <c r="L15858" s="111">
        <v>0.85306406685236758</v>
      </c>
      <c r="M15858" s="111">
        <v>6.3979989500968365E-2</v>
      </c>
      <c r="N15858" s="112">
        <f t="shared" si="495"/>
        <v>-6.2768610345936047</v>
      </c>
    </row>
    <row r="15859" spans="1:14" x14ac:dyDescent="0.25">
      <c r="A15859" s="111" t="s">
        <v>1010</v>
      </c>
      <c r="B15859" s="111">
        <f>INDEX(kommuner!C:C,MATCH(_xlfn.NUMBERVALUE(A15859),kommuner!B:B,0))</f>
        <v>5060</v>
      </c>
      <c r="C15859" s="111" t="s">
        <v>127</v>
      </c>
      <c r="D15859" s="111" t="s">
        <v>127</v>
      </c>
      <c r="E15859" s="111" t="s">
        <v>126</v>
      </c>
      <c r="F15859" s="111" t="s">
        <v>179</v>
      </c>
      <c r="G15859" s="111" t="s">
        <v>167</v>
      </c>
      <c r="H15859" s="111" t="s">
        <v>179</v>
      </c>
      <c r="I15859" s="111" t="s">
        <v>167</v>
      </c>
      <c r="J15859" t="str">
        <f t="shared" si="494"/>
        <v>5060SkogMineraljordBlandingsskogImpediment</v>
      </c>
      <c r="K15859" s="111">
        <v>-1.0519587113170448</v>
      </c>
      <c r="L15859" s="111">
        <v>0.85306406685236758</v>
      </c>
      <c r="M15859" s="111">
        <v>6.3979989500968365E-2</v>
      </c>
      <c r="N15859" s="112">
        <f t="shared" si="495"/>
        <v>-0.13491465496370883</v>
      </c>
    </row>
    <row r="15860" spans="1:14" x14ac:dyDescent="0.25">
      <c r="A15860" s="111" t="s">
        <v>1010</v>
      </c>
      <c r="B15860" s="111">
        <f>INDEX(kommuner!C:C,MATCH(_xlfn.NUMBERVALUE(A15860),kommuner!B:B,0))</f>
        <v>5060</v>
      </c>
      <c r="C15860" s="111" t="s">
        <v>127</v>
      </c>
      <c r="D15860" s="111" t="s">
        <v>127</v>
      </c>
      <c r="E15860" s="111" t="s">
        <v>126</v>
      </c>
      <c r="F15860" s="111" t="s">
        <v>179</v>
      </c>
      <c r="G15860" s="111" t="s">
        <v>190</v>
      </c>
      <c r="H15860" s="111" t="s">
        <v>179</v>
      </c>
      <c r="I15860" s="111" t="s">
        <v>190</v>
      </c>
      <c r="J15860" t="str">
        <f t="shared" si="494"/>
        <v>5060SkogMineraljordBlandingsskogLav</v>
      </c>
      <c r="K15860" s="111">
        <v>-1.7812179955424279</v>
      </c>
      <c r="L15860" s="111">
        <v>0.85306406685236758</v>
      </c>
      <c r="M15860" s="111">
        <v>6.3979989500968365E-2</v>
      </c>
      <c r="N15860" s="112">
        <f t="shared" si="495"/>
        <v>-0.86417393918909191</v>
      </c>
    </row>
    <row r="15861" spans="1:14" x14ac:dyDescent="0.25">
      <c r="A15861" s="111" t="s">
        <v>1010</v>
      </c>
      <c r="B15861" s="111">
        <f>INDEX(kommuner!C:C,MATCH(_xlfn.NUMBERVALUE(A15861),kommuner!B:B,0))</f>
        <v>5060</v>
      </c>
      <c r="C15861" s="111" t="s">
        <v>127</v>
      </c>
      <c r="D15861" s="111" t="s">
        <v>127</v>
      </c>
      <c r="E15861" s="111" t="s">
        <v>126</v>
      </c>
      <c r="F15861" s="111" t="s">
        <v>179</v>
      </c>
      <c r="G15861" s="111" t="s">
        <v>173</v>
      </c>
      <c r="H15861" s="111" t="s">
        <v>179</v>
      </c>
      <c r="I15861" s="111" t="s">
        <v>173</v>
      </c>
      <c r="J15861" t="str">
        <f t="shared" si="494"/>
        <v>5060SkogMineraljordBlandingsskogMiddels</v>
      </c>
      <c r="K15861" s="111">
        <v>-3.4741824145851954</v>
      </c>
      <c r="L15861" s="111">
        <v>0.85306406685236758</v>
      </c>
      <c r="M15861" s="111">
        <v>6.3979989500968365E-2</v>
      </c>
      <c r="N15861" s="112">
        <f t="shared" si="495"/>
        <v>-2.5571383582318594</v>
      </c>
    </row>
    <row r="15862" spans="1:14" x14ac:dyDescent="0.25">
      <c r="A15862" s="111" t="s">
        <v>1010</v>
      </c>
      <c r="B15862" s="111">
        <f>INDEX(kommuner!C:C,MATCH(_xlfn.NUMBERVALUE(A15862),kommuner!B:B,0))</f>
        <v>5060</v>
      </c>
      <c r="C15862" s="111" t="s">
        <v>127</v>
      </c>
      <c r="D15862" s="111" t="s">
        <v>127</v>
      </c>
      <c r="E15862" s="111" t="s">
        <v>126</v>
      </c>
      <c r="F15862" s="111" t="s">
        <v>179</v>
      </c>
      <c r="G15862" s="111" t="s">
        <v>186</v>
      </c>
      <c r="H15862" s="111" t="s">
        <v>179</v>
      </c>
      <c r="I15862" s="111" t="s">
        <v>186</v>
      </c>
      <c r="J15862" t="str">
        <f t="shared" si="494"/>
        <v>5060SkogMineraljordBlandingsskogSærs høy</v>
      </c>
      <c r="K15862" s="111">
        <v>-2.9395925245326562</v>
      </c>
      <c r="L15862" s="111">
        <v>0.85306406685236758</v>
      </c>
      <c r="M15862" s="111">
        <v>6.3979989500968365E-2</v>
      </c>
      <c r="N15862" s="112">
        <f t="shared" si="495"/>
        <v>-2.0225484681793202</v>
      </c>
    </row>
    <row r="15863" spans="1:14" x14ac:dyDescent="0.25">
      <c r="A15863" s="111" t="s">
        <v>1010</v>
      </c>
      <c r="B15863" s="111">
        <f>INDEX(kommuner!C:C,MATCH(_xlfn.NUMBERVALUE(A15863),kommuner!B:B,0))</f>
        <v>5060</v>
      </c>
      <c r="C15863" s="111" t="s">
        <v>127</v>
      </c>
      <c r="D15863" s="111" t="s">
        <v>127</v>
      </c>
      <c r="E15863" s="111" t="s">
        <v>126</v>
      </c>
      <c r="F15863" s="111" t="s">
        <v>185</v>
      </c>
      <c r="G15863" s="111" t="s">
        <v>180</v>
      </c>
      <c r="H15863" s="111" t="s">
        <v>185</v>
      </c>
      <c r="I15863" s="111" t="s">
        <v>180</v>
      </c>
      <c r="J15863" t="str">
        <f t="shared" si="494"/>
        <v>5060SkogMineraljordLauvskogHøy</v>
      </c>
      <c r="K15863" s="111">
        <v>-3.9961118073383664</v>
      </c>
      <c r="L15863" s="111">
        <v>0.85306406685236758</v>
      </c>
      <c r="M15863" s="111">
        <v>6.3979989500968365E-2</v>
      </c>
      <c r="N15863" s="112">
        <f t="shared" si="495"/>
        <v>-3.0790677509850304</v>
      </c>
    </row>
    <row r="15864" spans="1:14" x14ac:dyDescent="0.25">
      <c r="A15864" s="111" t="s">
        <v>1010</v>
      </c>
      <c r="B15864" s="111">
        <f>INDEX(kommuner!C:C,MATCH(_xlfn.NUMBERVALUE(A15864),kommuner!B:B,0))</f>
        <v>5060</v>
      </c>
      <c r="C15864" s="111" t="s">
        <v>127</v>
      </c>
      <c r="D15864" s="111" t="s">
        <v>127</v>
      </c>
      <c r="E15864" s="111" t="s">
        <v>126</v>
      </c>
      <c r="F15864" s="111" t="s">
        <v>185</v>
      </c>
      <c r="G15864" s="111" t="s">
        <v>167</v>
      </c>
      <c r="H15864" s="111" t="s">
        <v>185</v>
      </c>
      <c r="I15864" s="111" t="s">
        <v>167</v>
      </c>
      <c r="J15864" t="str">
        <f t="shared" si="494"/>
        <v>5060SkogMineraljordLauvskogImpediment</v>
      </c>
      <c r="K15864" s="111">
        <v>-1.0417316356348201</v>
      </c>
      <c r="L15864" s="111">
        <v>0.85306406685236758</v>
      </c>
      <c r="M15864" s="111">
        <v>6.3979989500968365E-2</v>
      </c>
      <c r="N15864" s="112">
        <f t="shared" si="495"/>
        <v>-0.12468757928148413</v>
      </c>
    </row>
    <row r="15865" spans="1:14" x14ac:dyDescent="0.25">
      <c r="A15865" s="111" t="s">
        <v>1010</v>
      </c>
      <c r="B15865" s="111">
        <f>INDEX(kommuner!C:C,MATCH(_xlfn.NUMBERVALUE(A15865),kommuner!B:B,0))</f>
        <v>5060</v>
      </c>
      <c r="C15865" s="111" t="s">
        <v>127</v>
      </c>
      <c r="D15865" s="111" t="s">
        <v>127</v>
      </c>
      <c r="E15865" s="111" t="s">
        <v>126</v>
      </c>
      <c r="F15865" s="111" t="s">
        <v>185</v>
      </c>
      <c r="G15865" s="111" t="s">
        <v>190</v>
      </c>
      <c r="H15865" s="111" t="s">
        <v>185</v>
      </c>
      <c r="I15865" s="111" t="s">
        <v>190</v>
      </c>
      <c r="J15865" t="str">
        <f t="shared" si="494"/>
        <v>5060SkogMineraljordLauvskogLav</v>
      </c>
      <c r="K15865" s="111">
        <v>-8.9748170935426599E-2</v>
      </c>
      <c r="L15865" s="111">
        <v>0.85306406685236758</v>
      </c>
      <c r="M15865" s="111">
        <v>6.3979989500968365E-2</v>
      </c>
      <c r="N15865" s="112">
        <f t="shared" si="495"/>
        <v>0.82729588541790933</v>
      </c>
    </row>
    <row r="15866" spans="1:14" x14ac:dyDescent="0.25">
      <c r="A15866" s="111" t="s">
        <v>1010</v>
      </c>
      <c r="B15866" s="111">
        <f>INDEX(kommuner!C:C,MATCH(_xlfn.NUMBERVALUE(A15866),kommuner!B:B,0))</f>
        <v>5060</v>
      </c>
      <c r="C15866" s="111" t="s">
        <v>127</v>
      </c>
      <c r="D15866" s="111" t="s">
        <v>127</v>
      </c>
      <c r="E15866" s="111" t="s">
        <v>126</v>
      </c>
      <c r="F15866" s="111" t="s">
        <v>185</v>
      </c>
      <c r="G15866" s="111" t="s">
        <v>173</v>
      </c>
      <c r="H15866" s="111" t="s">
        <v>185</v>
      </c>
      <c r="I15866" s="111" t="s">
        <v>173</v>
      </c>
      <c r="J15866" t="str">
        <f t="shared" si="494"/>
        <v>5060SkogMineraljordLauvskogMiddels</v>
      </c>
      <c r="K15866" s="111">
        <v>-2.4407766010203638</v>
      </c>
      <c r="L15866" s="111">
        <v>0.85306406685236758</v>
      </c>
      <c r="M15866" s="111">
        <v>6.3979989500968365E-2</v>
      </c>
      <c r="N15866" s="112">
        <f t="shared" si="495"/>
        <v>-1.523732544667028</v>
      </c>
    </row>
    <row r="15867" spans="1:14" x14ac:dyDescent="0.25">
      <c r="A15867" s="111" t="s">
        <v>1010</v>
      </c>
      <c r="B15867" s="111">
        <f>INDEX(kommuner!C:C,MATCH(_xlfn.NUMBERVALUE(A15867),kommuner!B:B,0))</f>
        <v>5060</v>
      </c>
      <c r="C15867" s="111" t="s">
        <v>127</v>
      </c>
      <c r="D15867" s="111" t="s">
        <v>127</v>
      </c>
      <c r="E15867" s="111" t="s">
        <v>126</v>
      </c>
      <c r="F15867" s="111" t="s">
        <v>185</v>
      </c>
      <c r="G15867" s="111" t="s">
        <v>186</v>
      </c>
      <c r="H15867" s="111" t="s">
        <v>185</v>
      </c>
      <c r="I15867" s="111" t="s">
        <v>186</v>
      </c>
      <c r="J15867" t="str">
        <f t="shared" si="494"/>
        <v>5060SkogMineraljordLauvskogSærs høy</v>
      </c>
      <c r="K15867" s="111">
        <v>-3.6560473259425113</v>
      </c>
      <c r="L15867" s="111">
        <v>0.85306406685236758</v>
      </c>
      <c r="M15867" s="111">
        <v>6.3979989500968365E-2</v>
      </c>
      <c r="N15867" s="112">
        <f t="shared" si="495"/>
        <v>-2.7390032695891753</v>
      </c>
    </row>
    <row r="15868" spans="1:14" x14ac:dyDescent="0.25">
      <c r="A15868" s="111" t="s">
        <v>1010</v>
      </c>
      <c r="B15868" s="111">
        <f>INDEX(kommuner!C:C,MATCH(_xlfn.NUMBERVALUE(A15868),kommuner!B:B,0))</f>
        <v>5060</v>
      </c>
      <c r="C15868" s="111" t="s">
        <v>127</v>
      </c>
      <c r="D15868" s="111" t="s">
        <v>127</v>
      </c>
      <c r="E15868" s="111" t="s">
        <v>123</v>
      </c>
      <c r="F15868" s="111" t="s">
        <v>172</v>
      </c>
      <c r="G15868" s="111" t="s">
        <v>180</v>
      </c>
      <c r="H15868" s="111" t="s">
        <v>172</v>
      </c>
      <c r="I15868" s="111" t="s">
        <v>180</v>
      </c>
      <c r="J15868" t="str">
        <f t="shared" si="494"/>
        <v>5060SkogOrganisk jordBarskogHøy</v>
      </c>
      <c r="K15868" s="111">
        <v>-2.5184559031994138</v>
      </c>
      <c r="L15868" s="111">
        <v>0.92784825435236762</v>
      </c>
      <c r="M15868" s="111">
        <v>0.46518126042825314</v>
      </c>
      <c r="N15868" s="112">
        <f t="shared" si="495"/>
        <v>-1.1254263884187932</v>
      </c>
    </row>
    <row r="15869" spans="1:14" x14ac:dyDescent="0.25">
      <c r="A15869" s="111" t="s">
        <v>1010</v>
      </c>
      <c r="B15869" s="111">
        <f>INDEX(kommuner!C:C,MATCH(_xlfn.NUMBERVALUE(A15869),kommuner!B:B,0))</f>
        <v>5060</v>
      </c>
      <c r="C15869" s="111" t="s">
        <v>127</v>
      </c>
      <c r="D15869" s="111" t="s">
        <v>127</v>
      </c>
      <c r="E15869" s="111" t="s">
        <v>123</v>
      </c>
      <c r="F15869" s="111" t="s">
        <v>172</v>
      </c>
      <c r="G15869" s="111" t="s">
        <v>167</v>
      </c>
      <c r="H15869" s="111" t="s">
        <v>172</v>
      </c>
      <c r="I15869" s="111" t="s">
        <v>167</v>
      </c>
      <c r="J15869" t="str">
        <f t="shared" si="494"/>
        <v>5060SkogOrganisk jordBarskogImpediment</v>
      </c>
      <c r="K15869" s="111">
        <v>-0.17137422385314094</v>
      </c>
      <c r="L15869" s="111">
        <v>0.92784825435236762</v>
      </c>
      <c r="M15869" s="111">
        <v>0.46510463492953991</v>
      </c>
      <c r="N15869" s="112">
        <f t="shared" si="495"/>
        <v>1.2215786654287666</v>
      </c>
    </row>
    <row r="15870" spans="1:14" x14ac:dyDescent="0.25">
      <c r="A15870" s="111" t="s">
        <v>1010</v>
      </c>
      <c r="B15870" s="111">
        <f>INDEX(kommuner!C:C,MATCH(_xlfn.NUMBERVALUE(A15870),kommuner!B:B,0))</f>
        <v>5060</v>
      </c>
      <c r="C15870" s="111" t="s">
        <v>127</v>
      </c>
      <c r="D15870" s="111" t="s">
        <v>127</v>
      </c>
      <c r="E15870" s="111" t="s">
        <v>123</v>
      </c>
      <c r="F15870" s="111" t="s">
        <v>172</v>
      </c>
      <c r="G15870" s="111" t="s">
        <v>190</v>
      </c>
      <c r="H15870" s="111" t="s">
        <v>172</v>
      </c>
      <c r="I15870" s="111" t="s">
        <v>190</v>
      </c>
      <c r="J15870" t="str">
        <f t="shared" si="494"/>
        <v>5060SkogOrganisk jordBarskogLav</v>
      </c>
      <c r="K15870" s="111">
        <v>-0.50666953101693391</v>
      </c>
      <c r="L15870" s="111">
        <v>0.92784825435236762</v>
      </c>
      <c r="M15870" s="111">
        <v>0.46510463492953991</v>
      </c>
      <c r="N15870" s="112">
        <f t="shared" si="495"/>
        <v>0.88628335826497362</v>
      </c>
    </row>
    <row r="15871" spans="1:14" x14ac:dyDescent="0.25">
      <c r="A15871" s="111" t="s">
        <v>1010</v>
      </c>
      <c r="B15871" s="111">
        <f>INDEX(kommuner!C:C,MATCH(_xlfn.NUMBERVALUE(A15871),kommuner!B:B,0))</f>
        <v>5060</v>
      </c>
      <c r="C15871" s="111" t="s">
        <v>127</v>
      </c>
      <c r="D15871" s="111" t="s">
        <v>127</v>
      </c>
      <c r="E15871" s="111" t="s">
        <v>123</v>
      </c>
      <c r="F15871" s="111" t="s">
        <v>172</v>
      </c>
      <c r="G15871" s="111" t="s">
        <v>173</v>
      </c>
      <c r="H15871" s="111" t="s">
        <v>172</v>
      </c>
      <c r="I15871" s="111" t="s">
        <v>173</v>
      </c>
      <c r="J15871" t="str">
        <f t="shared" si="494"/>
        <v>5060SkogOrganisk jordBarskogMiddels</v>
      </c>
      <c r="K15871" s="111">
        <v>-1.5571490961494638</v>
      </c>
      <c r="L15871" s="111">
        <v>0.92784825435236762</v>
      </c>
      <c r="M15871" s="111">
        <v>0.46518126042825314</v>
      </c>
      <c r="N15871" s="112">
        <f t="shared" si="495"/>
        <v>-0.16411958136884308</v>
      </c>
    </row>
    <row r="15872" spans="1:14" x14ac:dyDescent="0.25">
      <c r="A15872" s="111" t="s">
        <v>1010</v>
      </c>
      <c r="B15872" s="111">
        <f>INDEX(kommuner!C:C,MATCH(_xlfn.NUMBERVALUE(A15872),kommuner!B:B,0))</f>
        <v>5060</v>
      </c>
      <c r="C15872" s="111" t="s">
        <v>127</v>
      </c>
      <c r="D15872" s="111" t="s">
        <v>127</v>
      </c>
      <c r="E15872" s="111" t="s">
        <v>123</v>
      </c>
      <c r="F15872" s="111" t="s">
        <v>172</v>
      </c>
      <c r="G15872" s="111" t="s">
        <v>186</v>
      </c>
      <c r="H15872" s="111" t="s">
        <v>172</v>
      </c>
      <c r="I15872" s="111" t="s">
        <v>186</v>
      </c>
      <c r="J15872" t="str">
        <f t="shared" si="494"/>
        <v>5060SkogOrganisk jordBarskogSærs høy</v>
      </c>
      <c r="K15872" s="111">
        <v>2.5548655235722699</v>
      </c>
      <c r="L15872" s="111">
        <v>0.92784825435236762</v>
      </c>
      <c r="M15872" s="111">
        <v>0.46518126042825314</v>
      </c>
      <c r="N15872" s="112">
        <f t="shared" si="495"/>
        <v>3.9478950383528906</v>
      </c>
    </row>
    <row r="15873" spans="1:14" x14ac:dyDescent="0.25">
      <c r="A15873" s="111" t="s">
        <v>1010</v>
      </c>
      <c r="B15873" s="111">
        <f>INDEX(kommuner!C:C,MATCH(_xlfn.NUMBERVALUE(A15873),kommuner!B:B,0))</f>
        <v>5060</v>
      </c>
      <c r="C15873" s="111" t="s">
        <v>127</v>
      </c>
      <c r="D15873" s="111" t="s">
        <v>127</v>
      </c>
      <c r="E15873" s="111" t="s">
        <v>123</v>
      </c>
      <c r="F15873" s="111" t="s">
        <v>179</v>
      </c>
      <c r="G15873" s="111" t="s">
        <v>180</v>
      </c>
      <c r="H15873" s="111" t="s">
        <v>179</v>
      </c>
      <c r="I15873" s="111" t="s">
        <v>180</v>
      </c>
      <c r="J15873" t="str">
        <f t="shared" si="494"/>
        <v>5060SkogOrganisk jordBlandingsskogHøy</v>
      </c>
      <c r="K15873" s="111">
        <v>-5.5554344456832343</v>
      </c>
      <c r="L15873" s="111">
        <v>0.92784825435236762</v>
      </c>
      <c r="M15873" s="111">
        <v>0.46510463492953991</v>
      </c>
      <c r="N15873" s="112">
        <f t="shared" si="495"/>
        <v>-4.1624815564013264</v>
      </c>
    </row>
    <row r="15874" spans="1:14" x14ac:dyDescent="0.25">
      <c r="A15874" s="111" t="s">
        <v>1010</v>
      </c>
      <c r="B15874" s="111">
        <f>INDEX(kommuner!C:C,MATCH(_xlfn.NUMBERVALUE(A15874),kommuner!B:B,0))</f>
        <v>5060</v>
      </c>
      <c r="C15874" s="111" t="s">
        <v>127</v>
      </c>
      <c r="D15874" s="111" t="s">
        <v>127</v>
      </c>
      <c r="E15874" s="111" t="s">
        <v>123</v>
      </c>
      <c r="F15874" s="111" t="s">
        <v>179</v>
      </c>
      <c r="G15874" s="111" t="s">
        <v>167</v>
      </c>
      <c r="H15874" s="111" t="s">
        <v>179</v>
      </c>
      <c r="I15874" s="111" t="s">
        <v>167</v>
      </c>
      <c r="J15874" t="str">
        <f t="shared" si="494"/>
        <v>5060SkogOrganisk jordBlandingsskogImpediment</v>
      </c>
      <c r="K15874" s="111">
        <v>-0.28586344175800005</v>
      </c>
      <c r="L15874" s="111">
        <v>0.92784825435236762</v>
      </c>
      <c r="M15874" s="111">
        <v>0.46510463492953991</v>
      </c>
      <c r="N15874" s="112">
        <f t="shared" si="495"/>
        <v>1.1070894475239075</v>
      </c>
    </row>
    <row r="15875" spans="1:14" x14ac:dyDescent="0.25">
      <c r="A15875" s="111" t="s">
        <v>1010</v>
      </c>
      <c r="B15875" s="111">
        <f>INDEX(kommuner!C:C,MATCH(_xlfn.NUMBERVALUE(A15875),kommuner!B:B,0))</f>
        <v>5060</v>
      </c>
      <c r="C15875" s="111" t="s">
        <v>127</v>
      </c>
      <c r="D15875" s="111" t="s">
        <v>127</v>
      </c>
      <c r="E15875" s="111" t="s">
        <v>123</v>
      </c>
      <c r="F15875" s="111" t="s">
        <v>179</v>
      </c>
      <c r="G15875" s="111" t="s">
        <v>190</v>
      </c>
      <c r="H15875" s="111" t="s">
        <v>179</v>
      </c>
      <c r="I15875" s="111" t="s">
        <v>190</v>
      </c>
      <c r="J15875" t="str">
        <f t="shared" ref="J15875:J15938" si="496">B15875&amp;C15875&amp;E15875&amp;IF(C15875="Skog",F15875&amp;G15875,"")</f>
        <v>5060SkogOrganisk jordBlandingsskogLav</v>
      </c>
      <c r="K15875" s="111">
        <v>-1.2347339377887629</v>
      </c>
      <c r="L15875" s="111">
        <v>0.92784825435236762</v>
      </c>
      <c r="M15875" s="111">
        <v>0.46510463492953991</v>
      </c>
      <c r="N15875" s="112">
        <f t="shared" ref="N15875:N15938" si="497">SUM(K15875:M15875)</f>
        <v>0.15821895149314458</v>
      </c>
    </row>
    <row r="15876" spans="1:14" x14ac:dyDescent="0.25">
      <c r="A15876" s="111" t="s">
        <v>1010</v>
      </c>
      <c r="B15876" s="111">
        <f>INDEX(kommuner!C:C,MATCH(_xlfn.NUMBERVALUE(A15876),kommuner!B:B,0))</f>
        <v>5060</v>
      </c>
      <c r="C15876" s="111" t="s">
        <v>127</v>
      </c>
      <c r="D15876" s="111" t="s">
        <v>127</v>
      </c>
      <c r="E15876" s="111" t="s">
        <v>123</v>
      </c>
      <c r="F15876" s="111" t="s">
        <v>179</v>
      </c>
      <c r="G15876" s="111" t="s">
        <v>173</v>
      </c>
      <c r="H15876" s="111" t="s">
        <v>179</v>
      </c>
      <c r="I15876" s="111" t="s">
        <v>173</v>
      </c>
      <c r="J15876" t="str">
        <f t="shared" si="496"/>
        <v>5060SkogOrganisk jordBlandingsskogMiddels</v>
      </c>
      <c r="K15876" s="111">
        <v>-2.4239591752717748</v>
      </c>
      <c r="L15876" s="111">
        <v>0.92784825435236762</v>
      </c>
      <c r="M15876" s="111">
        <v>0.46510463492953991</v>
      </c>
      <c r="N15876" s="112">
        <f t="shared" si="497"/>
        <v>-1.0310062859898674</v>
      </c>
    </row>
    <row r="15877" spans="1:14" x14ac:dyDescent="0.25">
      <c r="A15877" s="111" t="s">
        <v>1010</v>
      </c>
      <c r="B15877" s="111">
        <f>INDEX(kommuner!C:C,MATCH(_xlfn.NUMBERVALUE(A15877),kommuner!B:B,0))</f>
        <v>5060</v>
      </c>
      <c r="C15877" s="111" t="s">
        <v>127</v>
      </c>
      <c r="D15877" s="111" t="s">
        <v>127</v>
      </c>
      <c r="E15877" s="111" t="s">
        <v>123</v>
      </c>
      <c r="F15877" s="111" t="s">
        <v>179</v>
      </c>
      <c r="G15877" s="111" t="s">
        <v>186</v>
      </c>
      <c r="H15877" s="111" t="s">
        <v>179</v>
      </c>
      <c r="I15877" s="111" t="s">
        <v>186</v>
      </c>
      <c r="J15877" t="str">
        <f t="shared" si="496"/>
        <v>5060SkogOrganisk jordBlandingsskogSærs høy</v>
      </c>
      <c r="K15877" s="111">
        <v>-1.5726115302258048</v>
      </c>
      <c r="L15877" s="111">
        <v>0.92784825435236762</v>
      </c>
      <c r="M15877" s="111">
        <v>0.46510463492953991</v>
      </c>
      <c r="N15877" s="112">
        <f t="shared" si="497"/>
        <v>-0.17965864094389727</v>
      </c>
    </row>
    <row r="15878" spans="1:14" x14ac:dyDescent="0.25">
      <c r="A15878" s="111" t="s">
        <v>1010</v>
      </c>
      <c r="B15878" s="111">
        <f>INDEX(kommuner!C:C,MATCH(_xlfn.NUMBERVALUE(A15878),kommuner!B:B,0))</f>
        <v>5060</v>
      </c>
      <c r="C15878" s="111" t="s">
        <v>127</v>
      </c>
      <c r="D15878" s="111" t="s">
        <v>127</v>
      </c>
      <c r="E15878" s="111" t="s">
        <v>123</v>
      </c>
      <c r="F15878" s="111" t="s">
        <v>185</v>
      </c>
      <c r="G15878" s="111" t="s">
        <v>180</v>
      </c>
      <c r="H15878" s="111" t="s">
        <v>185</v>
      </c>
      <c r="I15878" s="111" t="s">
        <v>180</v>
      </c>
      <c r="J15878" t="str">
        <f t="shared" si="496"/>
        <v>5060SkogOrganisk jordLauvskogHøy</v>
      </c>
      <c r="K15878" s="111">
        <v>-1.9913688882377358</v>
      </c>
      <c r="L15878" s="111">
        <v>0.92784825435236762</v>
      </c>
      <c r="M15878" s="111">
        <v>0.46510463492953991</v>
      </c>
      <c r="N15878" s="112">
        <f t="shared" si="497"/>
        <v>-0.59841599895582831</v>
      </c>
    </row>
    <row r="15879" spans="1:14" x14ac:dyDescent="0.25">
      <c r="A15879" s="111" t="s">
        <v>1010</v>
      </c>
      <c r="B15879" s="111">
        <f>INDEX(kommuner!C:C,MATCH(_xlfn.NUMBERVALUE(A15879),kommuner!B:B,0))</f>
        <v>5060</v>
      </c>
      <c r="C15879" s="111" t="s">
        <v>127</v>
      </c>
      <c r="D15879" s="111" t="s">
        <v>127</v>
      </c>
      <c r="E15879" s="111" t="s">
        <v>123</v>
      </c>
      <c r="F15879" s="111" t="s">
        <v>185</v>
      </c>
      <c r="G15879" s="111" t="s">
        <v>167</v>
      </c>
      <c r="H15879" s="111" t="s">
        <v>185</v>
      </c>
      <c r="I15879" s="111" t="s">
        <v>167</v>
      </c>
      <c r="J15879" t="str">
        <f t="shared" si="496"/>
        <v>5060SkogOrganisk jordLauvskogImpediment</v>
      </c>
      <c r="K15879" s="111">
        <v>0.35000626494250675</v>
      </c>
      <c r="L15879" s="111">
        <v>0.92784825435236762</v>
      </c>
      <c r="M15879" s="111">
        <v>0.46510463492953991</v>
      </c>
      <c r="N15879" s="112">
        <f t="shared" si="497"/>
        <v>1.7429591542244141</v>
      </c>
    </row>
    <row r="15880" spans="1:14" x14ac:dyDescent="0.25">
      <c r="A15880" s="111" t="s">
        <v>1010</v>
      </c>
      <c r="B15880" s="111">
        <f>INDEX(kommuner!C:C,MATCH(_xlfn.NUMBERVALUE(A15880),kommuner!B:B,0))</f>
        <v>5060</v>
      </c>
      <c r="C15880" s="111" t="s">
        <v>127</v>
      </c>
      <c r="D15880" s="111" t="s">
        <v>127</v>
      </c>
      <c r="E15880" s="111" t="s">
        <v>123</v>
      </c>
      <c r="F15880" s="111" t="s">
        <v>185</v>
      </c>
      <c r="G15880" s="111" t="s">
        <v>190</v>
      </c>
      <c r="H15880" s="111" t="s">
        <v>185</v>
      </c>
      <c r="I15880" s="111" t="s">
        <v>190</v>
      </c>
      <c r="J15880" t="str">
        <f t="shared" si="496"/>
        <v>5060SkogOrganisk jordLauvskogLav</v>
      </c>
      <c r="K15880" s="111">
        <v>1.1144075558526714</v>
      </c>
      <c r="L15880" s="111">
        <v>0.92784825435236762</v>
      </c>
      <c r="M15880" s="111">
        <v>0.46510463492953991</v>
      </c>
      <c r="N15880" s="112">
        <f t="shared" si="497"/>
        <v>2.5073604451345788</v>
      </c>
    </row>
    <row r="15881" spans="1:14" x14ac:dyDescent="0.25">
      <c r="A15881" s="111" t="s">
        <v>1010</v>
      </c>
      <c r="B15881" s="111">
        <f>INDEX(kommuner!C:C,MATCH(_xlfn.NUMBERVALUE(A15881),kommuner!B:B,0))</f>
        <v>5060</v>
      </c>
      <c r="C15881" s="111" t="s">
        <v>127</v>
      </c>
      <c r="D15881" s="111" t="s">
        <v>127</v>
      </c>
      <c r="E15881" s="111" t="s">
        <v>123</v>
      </c>
      <c r="F15881" s="111" t="s">
        <v>185</v>
      </c>
      <c r="G15881" s="111" t="s">
        <v>173</v>
      </c>
      <c r="H15881" s="111" t="s">
        <v>185</v>
      </c>
      <c r="I15881" s="111" t="s">
        <v>173</v>
      </c>
      <c r="J15881" t="str">
        <f t="shared" si="496"/>
        <v>5060SkogOrganisk jordLauvskogMiddels</v>
      </c>
      <c r="K15881" s="111">
        <v>-0.62664468270982987</v>
      </c>
      <c r="L15881" s="111">
        <v>0.92784825435236762</v>
      </c>
      <c r="M15881" s="111">
        <v>0.46510463492953991</v>
      </c>
      <c r="N15881" s="112">
        <f t="shared" si="497"/>
        <v>0.76630820657207765</v>
      </c>
    </row>
    <row r="15882" spans="1:14" x14ac:dyDescent="0.25">
      <c r="A15882" s="111" t="s">
        <v>1010</v>
      </c>
      <c r="B15882" s="111">
        <f>INDEX(kommuner!C:C,MATCH(_xlfn.NUMBERVALUE(A15882),kommuner!B:B,0))</f>
        <v>5060</v>
      </c>
      <c r="C15882" s="111" t="s">
        <v>127</v>
      </c>
      <c r="D15882" s="111" t="s">
        <v>127</v>
      </c>
      <c r="E15882" s="111" t="s">
        <v>123</v>
      </c>
      <c r="F15882" s="111" t="s">
        <v>185</v>
      </c>
      <c r="G15882" s="111" t="s">
        <v>186</v>
      </c>
      <c r="H15882" s="111" t="s">
        <v>185</v>
      </c>
      <c r="I15882" s="111" t="s">
        <v>186</v>
      </c>
      <c r="J15882" t="str">
        <f t="shared" si="496"/>
        <v>5060SkogOrganisk jordLauvskogSærs høy</v>
      </c>
      <c r="K15882" s="111">
        <v>-1.8997279926091779</v>
      </c>
      <c r="L15882" s="111">
        <v>0.92784825435236762</v>
      </c>
      <c r="M15882" s="111">
        <v>0.46510463492953991</v>
      </c>
      <c r="N15882" s="112">
        <f t="shared" si="497"/>
        <v>-0.50677510332727038</v>
      </c>
    </row>
    <row r="15883" spans="1:14" x14ac:dyDescent="0.25">
      <c r="A15883" s="111" t="s">
        <v>1010</v>
      </c>
      <c r="B15883" s="111">
        <f>INDEX(kommuner!C:C,MATCH(_xlfn.NUMBERVALUE(A15883),kommuner!B:B,0))</f>
        <v>5060</v>
      </c>
      <c r="C15883" s="111" t="s">
        <v>83</v>
      </c>
      <c r="D15883" s="111" t="s">
        <v>83</v>
      </c>
      <c r="E15883" s="111" t="s">
        <v>126</v>
      </c>
      <c r="F15883" s="111" t="s">
        <v>139</v>
      </c>
      <c r="G15883" s="111" t="s">
        <v>139</v>
      </c>
      <c r="H15883" s="111" t="s">
        <v>139</v>
      </c>
      <c r="I15883" s="111" t="s">
        <v>139</v>
      </c>
      <c r="J15883" t="str">
        <f t="shared" si="496"/>
        <v>5060Utbygd arealMineraljord</v>
      </c>
      <c r="K15883" s="111">
        <v>-0.30524336409547759</v>
      </c>
      <c r="L15883" s="111">
        <v>0</v>
      </c>
      <c r="M15883" s="111">
        <v>1.303047089454229E-2</v>
      </c>
      <c r="N15883" s="112">
        <f t="shared" si="497"/>
        <v>-0.2922128932009353</v>
      </c>
    </row>
    <row r="15884" spans="1:14" x14ac:dyDescent="0.25">
      <c r="A15884" s="111" t="s">
        <v>1010</v>
      </c>
      <c r="B15884" s="111">
        <f>INDEX(kommuner!C:C,MATCH(_xlfn.NUMBERVALUE(A15884),kommuner!B:B,0))</f>
        <v>5060</v>
      </c>
      <c r="C15884" s="111" t="s">
        <v>83</v>
      </c>
      <c r="D15884" s="111" t="s">
        <v>83</v>
      </c>
      <c r="E15884" s="111" t="s">
        <v>123</v>
      </c>
      <c r="F15884" s="111" t="s">
        <v>139</v>
      </c>
      <c r="G15884" s="111" t="s">
        <v>139</v>
      </c>
      <c r="H15884" s="111" t="s">
        <v>139</v>
      </c>
      <c r="I15884" s="111" t="s">
        <v>139</v>
      </c>
      <c r="J15884" t="str">
        <f t="shared" si="496"/>
        <v>5060Utbygd arealOrganisk jord</v>
      </c>
      <c r="K15884" s="111">
        <v>29.011421395201612</v>
      </c>
      <c r="L15884" s="111">
        <v>0</v>
      </c>
      <c r="M15884" s="111">
        <v>1.303047089454229E-2</v>
      </c>
      <c r="N15884" s="112">
        <f t="shared" si="497"/>
        <v>29.024451866096154</v>
      </c>
    </row>
    <row r="15885" spans="1:14" x14ac:dyDescent="0.25">
      <c r="A15885" s="111" t="s">
        <v>1010</v>
      </c>
      <c r="B15885" s="111">
        <f>INDEX(kommuner!C:C,MATCH(_xlfn.NUMBERVALUE(A15885),kommuner!B:B,0))</f>
        <v>5060</v>
      </c>
      <c r="C15885" s="111" t="s">
        <v>181</v>
      </c>
      <c r="D15885" s="111" t="s">
        <v>181</v>
      </c>
      <c r="E15885" s="111" t="s">
        <v>123</v>
      </c>
      <c r="F15885" s="111" t="s">
        <v>139</v>
      </c>
      <c r="G15885" s="111" t="s">
        <v>139</v>
      </c>
      <c r="H15885" s="111" t="s">
        <v>139</v>
      </c>
      <c r="I15885" s="111" t="s">
        <v>139</v>
      </c>
      <c r="J15885" t="str">
        <f t="shared" si="496"/>
        <v>5060Vann og myrOrganisk jord</v>
      </c>
      <c r="K15885" s="111">
        <v>-0.29766799726667431</v>
      </c>
      <c r="L15885" s="111">
        <v>0</v>
      </c>
      <c r="M15885" s="111">
        <v>0</v>
      </c>
      <c r="N15885" s="112">
        <f t="shared" si="497"/>
        <v>-0.29766799726667431</v>
      </c>
    </row>
    <row r="15886" spans="1:14" x14ac:dyDescent="0.25">
      <c r="A15886" s="111" t="s">
        <v>1011</v>
      </c>
      <c r="B15886" s="111">
        <f>INDEX(kommuner!C:C,MATCH(_xlfn.NUMBERVALUE(A15886),kommuner!B:B,0))</f>
        <v>5052</v>
      </c>
      <c r="C15886" s="111" t="s">
        <v>82</v>
      </c>
      <c r="D15886" s="111" t="s">
        <v>82</v>
      </c>
      <c r="E15886" s="111" t="s">
        <v>126</v>
      </c>
      <c r="F15886" s="111" t="s">
        <v>139</v>
      </c>
      <c r="G15886" s="111" t="s">
        <v>139</v>
      </c>
      <c r="H15886" s="111" t="s">
        <v>139</v>
      </c>
      <c r="I15886" s="111" t="s">
        <v>139</v>
      </c>
      <c r="J15886" t="str">
        <f t="shared" si="496"/>
        <v>5052Annen utmarkMineraljord</v>
      </c>
      <c r="K15886" s="111">
        <v>-7.1122377479755403E-2</v>
      </c>
      <c r="L15886" s="111">
        <v>0</v>
      </c>
      <c r="M15886" s="111">
        <v>0</v>
      </c>
      <c r="N15886" s="112">
        <f t="shared" si="497"/>
        <v>-7.1122377479755403E-2</v>
      </c>
    </row>
    <row r="15887" spans="1:14" x14ac:dyDescent="0.25">
      <c r="A15887" s="111" t="s">
        <v>1011</v>
      </c>
      <c r="B15887" s="111">
        <f>INDEX(kommuner!C:C,MATCH(_xlfn.NUMBERVALUE(A15887),kommuner!B:B,0))</f>
        <v>5052</v>
      </c>
      <c r="C15887" s="111" t="s">
        <v>121</v>
      </c>
      <c r="D15887" s="111" t="s">
        <v>121</v>
      </c>
      <c r="E15887" s="111" t="s">
        <v>126</v>
      </c>
      <c r="F15887" s="111" t="s">
        <v>139</v>
      </c>
      <c r="G15887" s="111" t="s">
        <v>139</v>
      </c>
      <c r="H15887" s="111" t="s">
        <v>139</v>
      </c>
      <c r="I15887" s="111" t="s">
        <v>139</v>
      </c>
      <c r="J15887" t="str">
        <f t="shared" si="496"/>
        <v>5052BeiteMineraljord</v>
      </c>
      <c r="K15887" s="111">
        <v>-0.96338340838695502</v>
      </c>
      <c r="L15887" s="111">
        <v>0</v>
      </c>
      <c r="M15887" s="111">
        <v>1.2448711246839999E-7</v>
      </c>
      <c r="N15887" s="112">
        <f t="shared" si="497"/>
        <v>-0.96338328389984251</v>
      </c>
    </row>
    <row r="15888" spans="1:14" x14ac:dyDescent="0.25">
      <c r="A15888" s="111" t="s">
        <v>1011</v>
      </c>
      <c r="B15888" s="111">
        <f>INDEX(kommuner!C:C,MATCH(_xlfn.NUMBERVALUE(A15888),kommuner!B:B,0))</f>
        <v>5052</v>
      </c>
      <c r="C15888" s="111" t="s">
        <v>121</v>
      </c>
      <c r="D15888" s="111" t="s">
        <v>121</v>
      </c>
      <c r="E15888" s="111" t="s">
        <v>123</v>
      </c>
      <c r="F15888" s="111" t="s">
        <v>139</v>
      </c>
      <c r="G15888" s="111" t="s">
        <v>139</v>
      </c>
      <c r="H15888" s="111" t="s">
        <v>139</v>
      </c>
      <c r="I15888" s="111" t="s">
        <v>139</v>
      </c>
      <c r="J15888" t="str">
        <f t="shared" si="496"/>
        <v>5052BeiteOrganisk jord</v>
      </c>
      <c r="K15888" s="111">
        <v>12.077525935985037</v>
      </c>
      <c r="L15888" s="111">
        <v>1.6412500000000001</v>
      </c>
      <c r="M15888" s="111">
        <v>0</v>
      </c>
      <c r="N15888" s="112">
        <f t="shared" si="497"/>
        <v>13.718775935985036</v>
      </c>
    </row>
    <row r="15889" spans="1:14" x14ac:dyDescent="0.25">
      <c r="A15889" s="111" t="s">
        <v>1011</v>
      </c>
      <c r="B15889" s="111">
        <f>INDEX(kommuner!C:C,MATCH(_xlfn.NUMBERVALUE(A15889),kommuner!B:B,0))</f>
        <v>5052</v>
      </c>
      <c r="C15889" s="111" t="s">
        <v>84</v>
      </c>
      <c r="D15889" s="111" t="s">
        <v>84</v>
      </c>
      <c r="E15889" s="111" t="s">
        <v>126</v>
      </c>
      <c r="F15889" s="111" t="s">
        <v>139</v>
      </c>
      <c r="G15889" s="111" t="s">
        <v>139</v>
      </c>
      <c r="H15889" s="111" t="s">
        <v>139</v>
      </c>
      <c r="I15889" s="111" t="s">
        <v>139</v>
      </c>
      <c r="J15889" t="str">
        <f t="shared" si="496"/>
        <v>5052Dyrket markMineraljord</v>
      </c>
      <c r="K15889" s="111">
        <v>-0.13761115197201224</v>
      </c>
      <c r="L15889" s="111">
        <v>0</v>
      </c>
      <c r="M15889" s="111">
        <v>0</v>
      </c>
      <c r="N15889" s="112">
        <f t="shared" si="497"/>
        <v>-0.13761115197201224</v>
      </c>
    </row>
    <row r="15890" spans="1:14" x14ac:dyDescent="0.25">
      <c r="A15890" s="111" t="s">
        <v>1011</v>
      </c>
      <c r="B15890" s="111">
        <f>INDEX(kommuner!C:C,MATCH(_xlfn.NUMBERVALUE(A15890),kommuner!B:B,0))</f>
        <v>5052</v>
      </c>
      <c r="C15890" s="111" t="s">
        <v>84</v>
      </c>
      <c r="D15890" s="111" t="s">
        <v>84</v>
      </c>
      <c r="E15890" s="111" t="s">
        <v>123</v>
      </c>
      <c r="F15890" s="111" t="s">
        <v>139</v>
      </c>
      <c r="G15890" s="111" t="s">
        <v>139</v>
      </c>
      <c r="H15890" s="111" t="s">
        <v>139</v>
      </c>
      <c r="I15890" s="111" t="s">
        <v>139</v>
      </c>
      <c r="J15890" t="str">
        <f t="shared" si="496"/>
        <v>5052Dyrket markOrganisk jord</v>
      </c>
      <c r="K15890" s="111">
        <v>28.726149366675592</v>
      </c>
      <c r="L15890" s="111">
        <v>1.45625</v>
      </c>
      <c r="M15890" s="111">
        <v>0</v>
      </c>
      <c r="N15890" s="112">
        <f t="shared" si="497"/>
        <v>30.182399366675593</v>
      </c>
    </row>
    <row r="15891" spans="1:14" x14ac:dyDescent="0.25">
      <c r="A15891" s="111" t="s">
        <v>1011</v>
      </c>
      <c r="B15891" s="111">
        <f>INDEX(kommuner!C:C,MATCH(_xlfn.NUMBERVALUE(A15891),kommuner!B:B,0))</f>
        <v>5052</v>
      </c>
      <c r="C15891" s="111" t="s">
        <v>127</v>
      </c>
      <c r="D15891" s="111" t="s">
        <v>127</v>
      </c>
      <c r="E15891" s="111" t="s">
        <v>126</v>
      </c>
      <c r="F15891" s="111" t="s">
        <v>172</v>
      </c>
      <c r="G15891" s="111" t="s">
        <v>180</v>
      </c>
      <c r="H15891" s="111" t="s">
        <v>172</v>
      </c>
      <c r="I15891" s="111" t="s">
        <v>180</v>
      </c>
      <c r="J15891" t="str">
        <f t="shared" si="496"/>
        <v>5052SkogMineraljordBarskogHøy</v>
      </c>
      <c r="K15891" s="111">
        <v>-6.422849649670499</v>
      </c>
      <c r="L15891" s="111">
        <v>0.85306406685236758</v>
      </c>
      <c r="M15891" s="111">
        <v>6.4056614999681585E-2</v>
      </c>
      <c r="N15891" s="112">
        <f t="shared" si="497"/>
        <v>-5.5057289678184498</v>
      </c>
    </row>
    <row r="15892" spans="1:14" x14ac:dyDescent="0.25">
      <c r="A15892" s="111" t="s">
        <v>1011</v>
      </c>
      <c r="B15892" s="111">
        <f>INDEX(kommuner!C:C,MATCH(_xlfn.NUMBERVALUE(A15892),kommuner!B:B,0))</f>
        <v>5052</v>
      </c>
      <c r="C15892" s="111" t="s">
        <v>127</v>
      </c>
      <c r="D15892" s="111" t="s">
        <v>127</v>
      </c>
      <c r="E15892" s="111" t="s">
        <v>126</v>
      </c>
      <c r="F15892" s="111" t="s">
        <v>172</v>
      </c>
      <c r="G15892" s="111" t="s">
        <v>167</v>
      </c>
      <c r="H15892" s="111" t="s">
        <v>172</v>
      </c>
      <c r="I15892" s="111" t="s">
        <v>167</v>
      </c>
      <c r="J15892" t="str">
        <f t="shared" si="496"/>
        <v>5052SkogMineraljordBarskogImpediment</v>
      </c>
      <c r="K15892" s="111">
        <v>-0.94873102042732593</v>
      </c>
      <c r="L15892" s="111">
        <v>0.85306406685236758</v>
      </c>
      <c r="M15892" s="111">
        <v>6.3979989500968365E-2</v>
      </c>
      <c r="N15892" s="112">
        <f t="shared" si="497"/>
        <v>-3.1686964073989993E-2</v>
      </c>
    </row>
    <row r="15893" spans="1:14" x14ac:dyDescent="0.25">
      <c r="A15893" s="111" t="s">
        <v>1011</v>
      </c>
      <c r="B15893" s="111">
        <f>INDEX(kommuner!C:C,MATCH(_xlfn.NUMBERVALUE(A15893),kommuner!B:B,0))</f>
        <v>5052</v>
      </c>
      <c r="C15893" s="111" t="s">
        <v>127</v>
      </c>
      <c r="D15893" s="111" t="s">
        <v>127</v>
      </c>
      <c r="E15893" s="111" t="s">
        <v>126</v>
      </c>
      <c r="F15893" s="111" t="s">
        <v>172</v>
      </c>
      <c r="G15893" s="111" t="s">
        <v>190</v>
      </c>
      <c r="H15893" s="111" t="s">
        <v>172</v>
      </c>
      <c r="I15893" s="111" t="s">
        <v>190</v>
      </c>
      <c r="J15893" t="str">
        <f t="shared" si="496"/>
        <v>5052SkogMineraljordBarskogLav</v>
      </c>
      <c r="K15893" s="111">
        <v>-0.862084627791601</v>
      </c>
      <c r="L15893" s="111">
        <v>0.85306406685236758</v>
      </c>
      <c r="M15893" s="111">
        <v>6.3979989500968365E-2</v>
      </c>
      <c r="N15893" s="112">
        <f t="shared" si="497"/>
        <v>5.4959428561734941E-2</v>
      </c>
    </row>
    <row r="15894" spans="1:14" x14ac:dyDescent="0.25">
      <c r="A15894" s="111" t="s">
        <v>1011</v>
      </c>
      <c r="B15894" s="111">
        <f>INDEX(kommuner!C:C,MATCH(_xlfn.NUMBERVALUE(A15894),kommuner!B:B,0))</f>
        <v>5052</v>
      </c>
      <c r="C15894" s="111" t="s">
        <v>127</v>
      </c>
      <c r="D15894" s="111" t="s">
        <v>127</v>
      </c>
      <c r="E15894" s="111" t="s">
        <v>126</v>
      </c>
      <c r="F15894" s="111" t="s">
        <v>172</v>
      </c>
      <c r="G15894" s="111" t="s">
        <v>173</v>
      </c>
      <c r="H15894" s="111" t="s">
        <v>172</v>
      </c>
      <c r="I15894" s="111" t="s">
        <v>173</v>
      </c>
      <c r="J15894" t="str">
        <f t="shared" si="496"/>
        <v>5052SkogMineraljordBarskogMiddels</v>
      </c>
      <c r="K15894" s="111">
        <v>-3.6406993276041288</v>
      </c>
      <c r="L15894" s="111">
        <v>0.85306406685236758</v>
      </c>
      <c r="M15894" s="111">
        <v>6.4056614999681585E-2</v>
      </c>
      <c r="N15894" s="112">
        <f t="shared" si="497"/>
        <v>-2.7235786457520796</v>
      </c>
    </row>
    <row r="15895" spans="1:14" x14ac:dyDescent="0.25">
      <c r="A15895" s="111" t="s">
        <v>1011</v>
      </c>
      <c r="B15895" s="111">
        <f>INDEX(kommuner!C:C,MATCH(_xlfn.NUMBERVALUE(A15895),kommuner!B:B,0))</f>
        <v>5052</v>
      </c>
      <c r="C15895" s="111" t="s">
        <v>127</v>
      </c>
      <c r="D15895" s="111" t="s">
        <v>127</v>
      </c>
      <c r="E15895" s="111" t="s">
        <v>126</v>
      </c>
      <c r="F15895" s="111" t="s">
        <v>172</v>
      </c>
      <c r="G15895" s="111" t="s">
        <v>186</v>
      </c>
      <c r="H15895" s="111" t="s">
        <v>172</v>
      </c>
      <c r="I15895" s="111" t="s">
        <v>186</v>
      </c>
      <c r="J15895" t="str">
        <f t="shared" si="496"/>
        <v>5052SkogMineraljordBarskogSærs høy</v>
      </c>
      <c r="K15895" s="111">
        <v>0.12072674540874306</v>
      </c>
      <c r="L15895" s="111">
        <v>0.85306406685236758</v>
      </c>
      <c r="M15895" s="111">
        <v>6.4056614999681585E-2</v>
      </c>
      <c r="N15895" s="112">
        <f t="shared" si="497"/>
        <v>1.0378474272607923</v>
      </c>
    </row>
    <row r="15896" spans="1:14" x14ac:dyDescent="0.25">
      <c r="A15896" s="111" t="s">
        <v>1011</v>
      </c>
      <c r="B15896" s="111">
        <f>INDEX(kommuner!C:C,MATCH(_xlfn.NUMBERVALUE(A15896),kommuner!B:B,0))</f>
        <v>5052</v>
      </c>
      <c r="C15896" s="111" t="s">
        <v>127</v>
      </c>
      <c r="D15896" s="111" t="s">
        <v>127</v>
      </c>
      <c r="E15896" s="111" t="s">
        <v>126</v>
      </c>
      <c r="F15896" s="111" t="s">
        <v>179</v>
      </c>
      <c r="G15896" s="111" t="s">
        <v>180</v>
      </c>
      <c r="H15896" s="111" t="s">
        <v>179</v>
      </c>
      <c r="I15896" s="111" t="s">
        <v>180</v>
      </c>
      <c r="J15896" t="str">
        <f t="shared" si="496"/>
        <v>5052SkogMineraljordBlandingsskogHøy</v>
      </c>
      <c r="K15896" s="111">
        <v>-7.1939050909469406</v>
      </c>
      <c r="L15896" s="111">
        <v>0.85306406685236758</v>
      </c>
      <c r="M15896" s="111">
        <v>6.3979989500968365E-2</v>
      </c>
      <c r="N15896" s="112">
        <f t="shared" si="497"/>
        <v>-6.2768610345936047</v>
      </c>
    </row>
    <row r="15897" spans="1:14" x14ac:dyDescent="0.25">
      <c r="A15897" s="111" t="s">
        <v>1011</v>
      </c>
      <c r="B15897" s="111">
        <f>INDEX(kommuner!C:C,MATCH(_xlfn.NUMBERVALUE(A15897),kommuner!B:B,0))</f>
        <v>5052</v>
      </c>
      <c r="C15897" s="111" t="s">
        <v>127</v>
      </c>
      <c r="D15897" s="111" t="s">
        <v>127</v>
      </c>
      <c r="E15897" s="111" t="s">
        <v>126</v>
      </c>
      <c r="F15897" s="111" t="s">
        <v>179</v>
      </c>
      <c r="G15897" s="111" t="s">
        <v>167</v>
      </c>
      <c r="H15897" s="111" t="s">
        <v>179</v>
      </c>
      <c r="I15897" s="111" t="s">
        <v>167</v>
      </c>
      <c r="J15897" t="str">
        <f t="shared" si="496"/>
        <v>5052SkogMineraljordBlandingsskogImpediment</v>
      </c>
      <c r="K15897" s="111">
        <v>-1.0519587113170448</v>
      </c>
      <c r="L15897" s="111">
        <v>0.85306406685236758</v>
      </c>
      <c r="M15897" s="111">
        <v>6.3979989500968365E-2</v>
      </c>
      <c r="N15897" s="112">
        <f t="shared" si="497"/>
        <v>-0.13491465496370883</v>
      </c>
    </row>
    <row r="15898" spans="1:14" x14ac:dyDescent="0.25">
      <c r="A15898" s="111" t="s">
        <v>1011</v>
      </c>
      <c r="B15898" s="111">
        <f>INDEX(kommuner!C:C,MATCH(_xlfn.NUMBERVALUE(A15898),kommuner!B:B,0))</f>
        <v>5052</v>
      </c>
      <c r="C15898" s="111" t="s">
        <v>127</v>
      </c>
      <c r="D15898" s="111" t="s">
        <v>127</v>
      </c>
      <c r="E15898" s="111" t="s">
        <v>126</v>
      </c>
      <c r="F15898" s="111" t="s">
        <v>179</v>
      </c>
      <c r="G15898" s="111" t="s">
        <v>190</v>
      </c>
      <c r="H15898" s="111" t="s">
        <v>179</v>
      </c>
      <c r="I15898" s="111" t="s">
        <v>190</v>
      </c>
      <c r="J15898" t="str">
        <f t="shared" si="496"/>
        <v>5052SkogMineraljordBlandingsskogLav</v>
      </c>
      <c r="K15898" s="111">
        <v>-1.7812179955424279</v>
      </c>
      <c r="L15898" s="111">
        <v>0.85306406685236758</v>
      </c>
      <c r="M15898" s="111">
        <v>6.3979989500968365E-2</v>
      </c>
      <c r="N15898" s="112">
        <f t="shared" si="497"/>
        <v>-0.86417393918909191</v>
      </c>
    </row>
    <row r="15899" spans="1:14" x14ac:dyDescent="0.25">
      <c r="A15899" s="111" t="s">
        <v>1011</v>
      </c>
      <c r="B15899" s="111">
        <f>INDEX(kommuner!C:C,MATCH(_xlfn.NUMBERVALUE(A15899),kommuner!B:B,0))</f>
        <v>5052</v>
      </c>
      <c r="C15899" s="111" t="s">
        <v>127</v>
      </c>
      <c r="D15899" s="111" t="s">
        <v>127</v>
      </c>
      <c r="E15899" s="111" t="s">
        <v>126</v>
      </c>
      <c r="F15899" s="111" t="s">
        <v>179</v>
      </c>
      <c r="G15899" s="111" t="s">
        <v>173</v>
      </c>
      <c r="H15899" s="111" t="s">
        <v>179</v>
      </c>
      <c r="I15899" s="111" t="s">
        <v>173</v>
      </c>
      <c r="J15899" t="str">
        <f t="shared" si="496"/>
        <v>5052SkogMineraljordBlandingsskogMiddels</v>
      </c>
      <c r="K15899" s="111">
        <v>-3.4741824145851954</v>
      </c>
      <c r="L15899" s="111">
        <v>0.85306406685236758</v>
      </c>
      <c r="M15899" s="111">
        <v>6.3979989500968365E-2</v>
      </c>
      <c r="N15899" s="112">
        <f t="shared" si="497"/>
        <v>-2.5571383582318594</v>
      </c>
    </row>
    <row r="15900" spans="1:14" x14ac:dyDescent="0.25">
      <c r="A15900" s="111" t="s">
        <v>1011</v>
      </c>
      <c r="B15900" s="111">
        <f>INDEX(kommuner!C:C,MATCH(_xlfn.NUMBERVALUE(A15900),kommuner!B:B,0))</f>
        <v>5052</v>
      </c>
      <c r="C15900" s="111" t="s">
        <v>127</v>
      </c>
      <c r="D15900" s="111" t="s">
        <v>127</v>
      </c>
      <c r="E15900" s="111" t="s">
        <v>126</v>
      </c>
      <c r="F15900" s="111" t="s">
        <v>179</v>
      </c>
      <c r="G15900" s="111" t="s">
        <v>186</v>
      </c>
      <c r="H15900" s="111" t="s">
        <v>179</v>
      </c>
      <c r="I15900" s="111" t="s">
        <v>186</v>
      </c>
      <c r="J15900" t="str">
        <f t="shared" si="496"/>
        <v>5052SkogMineraljordBlandingsskogSærs høy</v>
      </c>
      <c r="K15900" s="111">
        <v>-2.9395925245326562</v>
      </c>
      <c r="L15900" s="111">
        <v>0.85306406685236758</v>
      </c>
      <c r="M15900" s="111">
        <v>6.3979989500968365E-2</v>
      </c>
      <c r="N15900" s="112">
        <f t="shared" si="497"/>
        <v>-2.0225484681793202</v>
      </c>
    </row>
    <row r="15901" spans="1:14" x14ac:dyDescent="0.25">
      <c r="A15901" s="111" t="s">
        <v>1011</v>
      </c>
      <c r="B15901" s="111">
        <f>INDEX(kommuner!C:C,MATCH(_xlfn.NUMBERVALUE(A15901),kommuner!B:B,0))</f>
        <v>5052</v>
      </c>
      <c r="C15901" s="111" t="s">
        <v>127</v>
      </c>
      <c r="D15901" s="111" t="s">
        <v>127</v>
      </c>
      <c r="E15901" s="111" t="s">
        <v>126</v>
      </c>
      <c r="F15901" s="111" t="s">
        <v>185</v>
      </c>
      <c r="G15901" s="111" t="s">
        <v>180</v>
      </c>
      <c r="H15901" s="111" t="s">
        <v>185</v>
      </c>
      <c r="I15901" s="111" t="s">
        <v>180</v>
      </c>
      <c r="J15901" t="str">
        <f t="shared" si="496"/>
        <v>5052SkogMineraljordLauvskogHøy</v>
      </c>
      <c r="K15901" s="111">
        <v>-3.9961118073383664</v>
      </c>
      <c r="L15901" s="111">
        <v>0.85306406685236758</v>
      </c>
      <c r="M15901" s="111">
        <v>6.3979989500968365E-2</v>
      </c>
      <c r="N15901" s="112">
        <f t="shared" si="497"/>
        <v>-3.0790677509850304</v>
      </c>
    </row>
    <row r="15902" spans="1:14" x14ac:dyDescent="0.25">
      <c r="A15902" s="111" t="s">
        <v>1011</v>
      </c>
      <c r="B15902" s="111">
        <f>INDEX(kommuner!C:C,MATCH(_xlfn.NUMBERVALUE(A15902),kommuner!B:B,0))</f>
        <v>5052</v>
      </c>
      <c r="C15902" s="111" t="s">
        <v>127</v>
      </c>
      <c r="D15902" s="111" t="s">
        <v>127</v>
      </c>
      <c r="E15902" s="111" t="s">
        <v>126</v>
      </c>
      <c r="F15902" s="111" t="s">
        <v>185</v>
      </c>
      <c r="G15902" s="111" t="s">
        <v>167</v>
      </c>
      <c r="H15902" s="111" t="s">
        <v>185</v>
      </c>
      <c r="I15902" s="111" t="s">
        <v>167</v>
      </c>
      <c r="J15902" t="str">
        <f t="shared" si="496"/>
        <v>5052SkogMineraljordLauvskogImpediment</v>
      </c>
      <c r="K15902" s="111">
        <v>-1.0417316356348201</v>
      </c>
      <c r="L15902" s="111">
        <v>0.85306406685236758</v>
      </c>
      <c r="M15902" s="111">
        <v>6.3979989500968365E-2</v>
      </c>
      <c r="N15902" s="112">
        <f t="shared" si="497"/>
        <v>-0.12468757928148413</v>
      </c>
    </row>
    <row r="15903" spans="1:14" x14ac:dyDescent="0.25">
      <c r="A15903" s="111" t="s">
        <v>1011</v>
      </c>
      <c r="B15903" s="111">
        <f>INDEX(kommuner!C:C,MATCH(_xlfn.NUMBERVALUE(A15903),kommuner!B:B,0))</f>
        <v>5052</v>
      </c>
      <c r="C15903" s="111" t="s">
        <v>127</v>
      </c>
      <c r="D15903" s="111" t="s">
        <v>127</v>
      </c>
      <c r="E15903" s="111" t="s">
        <v>126</v>
      </c>
      <c r="F15903" s="111" t="s">
        <v>185</v>
      </c>
      <c r="G15903" s="111" t="s">
        <v>190</v>
      </c>
      <c r="H15903" s="111" t="s">
        <v>185</v>
      </c>
      <c r="I15903" s="111" t="s">
        <v>190</v>
      </c>
      <c r="J15903" t="str">
        <f t="shared" si="496"/>
        <v>5052SkogMineraljordLauvskogLav</v>
      </c>
      <c r="K15903" s="111">
        <v>-8.9748170935426599E-2</v>
      </c>
      <c r="L15903" s="111">
        <v>0.85306406685236758</v>
      </c>
      <c r="M15903" s="111">
        <v>6.3979989500968365E-2</v>
      </c>
      <c r="N15903" s="112">
        <f t="shared" si="497"/>
        <v>0.82729588541790933</v>
      </c>
    </row>
    <row r="15904" spans="1:14" x14ac:dyDescent="0.25">
      <c r="A15904" s="111" t="s">
        <v>1011</v>
      </c>
      <c r="B15904" s="111">
        <f>INDEX(kommuner!C:C,MATCH(_xlfn.NUMBERVALUE(A15904),kommuner!B:B,0))</f>
        <v>5052</v>
      </c>
      <c r="C15904" s="111" t="s">
        <v>127</v>
      </c>
      <c r="D15904" s="111" t="s">
        <v>127</v>
      </c>
      <c r="E15904" s="111" t="s">
        <v>126</v>
      </c>
      <c r="F15904" s="111" t="s">
        <v>185</v>
      </c>
      <c r="G15904" s="111" t="s">
        <v>173</v>
      </c>
      <c r="H15904" s="111" t="s">
        <v>185</v>
      </c>
      <c r="I15904" s="111" t="s">
        <v>173</v>
      </c>
      <c r="J15904" t="str">
        <f t="shared" si="496"/>
        <v>5052SkogMineraljordLauvskogMiddels</v>
      </c>
      <c r="K15904" s="111">
        <v>-2.4407766010203638</v>
      </c>
      <c r="L15904" s="111">
        <v>0.85306406685236758</v>
      </c>
      <c r="M15904" s="111">
        <v>6.3979989500968365E-2</v>
      </c>
      <c r="N15904" s="112">
        <f t="shared" si="497"/>
        <v>-1.523732544667028</v>
      </c>
    </row>
    <row r="15905" spans="1:14" x14ac:dyDescent="0.25">
      <c r="A15905" s="111" t="s">
        <v>1011</v>
      </c>
      <c r="B15905" s="111">
        <f>INDEX(kommuner!C:C,MATCH(_xlfn.NUMBERVALUE(A15905),kommuner!B:B,0))</f>
        <v>5052</v>
      </c>
      <c r="C15905" s="111" t="s">
        <v>127</v>
      </c>
      <c r="D15905" s="111" t="s">
        <v>127</v>
      </c>
      <c r="E15905" s="111" t="s">
        <v>126</v>
      </c>
      <c r="F15905" s="111" t="s">
        <v>185</v>
      </c>
      <c r="G15905" s="111" t="s">
        <v>186</v>
      </c>
      <c r="H15905" s="111" t="s">
        <v>185</v>
      </c>
      <c r="I15905" s="111" t="s">
        <v>186</v>
      </c>
      <c r="J15905" t="str">
        <f t="shared" si="496"/>
        <v>5052SkogMineraljordLauvskogSærs høy</v>
      </c>
      <c r="K15905" s="111">
        <v>-3.6560473259425113</v>
      </c>
      <c r="L15905" s="111">
        <v>0.85306406685236758</v>
      </c>
      <c r="M15905" s="111">
        <v>6.3979989500968365E-2</v>
      </c>
      <c r="N15905" s="112">
        <f t="shared" si="497"/>
        <v>-2.7390032695891753</v>
      </c>
    </row>
    <row r="15906" spans="1:14" x14ac:dyDescent="0.25">
      <c r="A15906" s="111" t="s">
        <v>1011</v>
      </c>
      <c r="B15906" s="111">
        <f>INDEX(kommuner!C:C,MATCH(_xlfn.NUMBERVALUE(A15906),kommuner!B:B,0))</f>
        <v>5052</v>
      </c>
      <c r="C15906" s="111" t="s">
        <v>127</v>
      </c>
      <c r="D15906" s="111" t="s">
        <v>127</v>
      </c>
      <c r="E15906" s="111" t="s">
        <v>123</v>
      </c>
      <c r="F15906" s="111" t="s">
        <v>172</v>
      </c>
      <c r="G15906" s="111" t="s">
        <v>180</v>
      </c>
      <c r="H15906" s="111" t="s">
        <v>172</v>
      </c>
      <c r="I15906" s="111" t="s">
        <v>180</v>
      </c>
      <c r="J15906" t="str">
        <f t="shared" si="496"/>
        <v>5052SkogOrganisk jordBarskogHøy</v>
      </c>
      <c r="K15906" s="111">
        <v>-2.5184559031994138</v>
      </c>
      <c r="L15906" s="111">
        <v>0.92784825435236762</v>
      </c>
      <c r="M15906" s="111">
        <v>0.46518126042825314</v>
      </c>
      <c r="N15906" s="112">
        <f t="shared" si="497"/>
        <v>-1.1254263884187932</v>
      </c>
    </row>
    <row r="15907" spans="1:14" x14ac:dyDescent="0.25">
      <c r="A15907" s="111" t="s">
        <v>1011</v>
      </c>
      <c r="B15907" s="111">
        <f>INDEX(kommuner!C:C,MATCH(_xlfn.NUMBERVALUE(A15907),kommuner!B:B,0))</f>
        <v>5052</v>
      </c>
      <c r="C15907" s="111" t="s">
        <v>127</v>
      </c>
      <c r="D15907" s="111" t="s">
        <v>127</v>
      </c>
      <c r="E15907" s="111" t="s">
        <v>123</v>
      </c>
      <c r="F15907" s="111" t="s">
        <v>172</v>
      </c>
      <c r="G15907" s="111" t="s">
        <v>167</v>
      </c>
      <c r="H15907" s="111" t="s">
        <v>172</v>
      </c>
      <c r="I15907" s="111" t="s">
        <v>167</v>
      </c>
      <c r="J15907" t="str">
        <f t="shared" si="496"/>
        <v>5052SkogOrganisk jordBarskogImpediment</v>
      </c>
      <c r="K15907" s="111">
        <v>-0.17137422385314094</v>
      </c>
      <c r="L15907" s="111">
        <v>0.92784825435236762</v>
      </c>
      <c r="M15907" s="111">
        <v>0.46510463492953991</v>
      </c>
      <c r="N15907" s="112">
        <f t="shared" si="497"/>
        <v>1.2215786654287666</v>
      </c>
    </row>
    <row r="15908" spans="1:14" x14ac:dyDescent="0.25">
      <c r="A15908" s="111" t="s">
        <v>1011</v>
      </c>
      <c r="B15908" s="111">
        <f>INDEX(kommuner!C:C,MATCH(_xlfn.NUMBERVALUE(A15908),kommuner!B:B,0))</f>
        <v>5052</v>
      </c>
      <c r="C15908" s="111" t="s">
        <v>127</v>
      </c>
      <c r="D15908" s="111" t="s">
        <v>127</v>
      </c>
      <c r="E15908" s="111" t="s">
        <v>123</v>
      </c>
      <c r="F15908" s="111" t="s">
        <v>172</v>
      </c>
      <c r="G15908" s="111" t="s">
        <v>190</v>
      </c>
      <c r="H15908" s="111" t="s">
        <v>172</v>
      </c>
      <c r="I15908" s="111" t="s">
        <v>190</v>
      </c>
      <c r="J15908" t="str">
        <f t="shared" si="496"/>
        <v>5052SkogOrganisk jordBarskogLav</v>
      </c>
      <c r="K15908" s="111">
        <v>-0.50666953101693391</v>
      </c>
      <c r="L15908" s="111">
        <v>0.92784825435236762</v>
      </c>
      <c r="M15908" s="111">
        <v>0.46510463492953991</v>
      </c>
      <c r="N15908" s="112">
        <f t="shared" si="497"/>
        <v>0.88628335826497362</v>
      </c>
    </row>
    <row r="15909" spans="1:14" x14ac:dyDescent="0.25">
      <c r="A15909" s="111" t="s">
        <v>1011</v>
      </c>
      <c r="B15909" s="111">
        <f>INDEX(kommuner!C:C,MATCH(_xlfn.NUMBERVALUE(A15909),kommuner!B:B,0))</f>
        <v>5052</v>
      </c>
      <c r="C15909" s="111" t="s">
        <v>127</v>
      </c>
      <c r="D15909" s="111" t="s">
        <v>127</v>
      </c>
      <c r="E15909" s="111" t="s">
        <v>123</v>
      </c>
      <c r="F15909" s="111" t="s">
        <v>172</v>
      </c>
      <c r="G15909" s="111" t="s">
        <v>173</v>
      </c>
      <c r="H15909" s="111" t="s">
        <v>172</v>
      </c>
      <c r="I15909" s="111" t="s">
        <v>173</v>
      </c>
      <c r="J15909" t="str">
        <f t="shared" si="496"/>
        <v>5052SkogOrganisk jordBarskogMiddels</v>
      </c>
      <c r="K15909" s="111">
        <v>-1.5571490961494638</v>
      </c>
      <c r="L15909" s="111">
        <v>0.92784825435236762</v>
      </c>
      <c r="M15909" s="111">
        <v>0.46518126042825314</v>
      </c>
      <c r="N15909" s="112">
        <f t="shared" si="497"/>
        <v>-0.16411958136884308</v>
      </c>
    </row>
    <row r="15910" spans="1:14" x14ac:dyDescent="0.25">
      <c r="A15910" s="111" t="s">
        <v>1011</v>
      </c>
      <c r="B15910" s="111">
        <f>INDEX(kommuner!C:C,MATCH(_xlfn.NUMBERVALUE(A15910),kommuner!B:B,0))</f>
        <v>5052</v>
      </c>
      <c r="C15910" s="111" t="s">
        <v>127</v>
      </c>
      <c r="D15910" s="111" t="s">
        <v>127</v>
      </c>
      <c r="E15910" s="111" t="s">
        <v>123</v>
      </c>
      <c r="F15910" s="111" t="s">
        <v>172</v>
      </c>
      <c r="G15910" s="111" t="s">
        <v>186</v>
      </c>
      <c r="H15910" s="111" t="s">
        <v>172</v>
      </c>
      <c r="I15910" s="111" t="s">
        <v>186</v>
      </c>
      <c r="J15910" t="str">
        <f t="shared" si="496"/>
        <v>5052SkogOrganisk jordBarskogSærs høy</v>
      </c>
      <c r="K15910" s="111">
        <v>2.5548655235722699</v>
      </c>
      <c r="L15910" s="111">
        <v>0.92784825435236762</v>
      </c>
      <c r="M15910" s="111">
        <v>0.46518126042825314</v>
      </c>
      <c r="N15910" s="112">
        <f t="shared" si="497"/>
        <v>3.9478950383528906</v>
      </c>
    </row>
    <row r="15911" spans="1:14" x14ac:dyDescent="0.25">
      <c r="A15911" s="111" t="s">
        <v>1011</v>
      </c>
      <c r="B15911" s="111">
        <f>INDEX(kommuner!C:C,MATCH(_xlfn.NUMBERVALUE(A15911),kommuner!B:B,0))</f>
        <v>5052</v>
      </c>
      <c r="C15911" s="111" t="s">
        <v>127</v>
      </c>
      <c r="D15911" s="111" t="s">
        <v>127</v>
      </c>
      <c r="E15911" s="111" t="s">
        <v>123</v>
      </c>
      <c r="F15911" s="111" t="s">
        <v>179</v>
      </c>
      <c r="G15911" s="111" t="s">
        <v>180</v>
      </c>
      <c r="H15911" s="111" t="s">
        <v>179</v>
      </c>
      <c r="I15911" s="111" t="s">
        <v>180</v>
      </c>
      <c r="J15911" t="str">
        <f t="shared" si="496"/>
        <v>5052SkogOrganisk jordBlandingsskogHøy</v>
      </c>
      <c r="K15911" s="111">
        <v>-5.5554344456832343</v>
      </c>
      <c r="L15911" s="111">
        <v>0.92784825435236762</v>
      </c>
      <c r="M15911" s="111">
        <v>0.46510463492953991</v>
      </c>
      <c r="N15911" s="112">
        <f t="shared" si="497"/>
        <v>-4.1624815564013264</v>
      </c>
    </row>
    <row r="15912" spans="1:14" x14ac:dyDescent="0.25">
      <c r="A15912" s="111" t="s">
        <v>1011</v>
      </c>
      <c r="B15912" s="111">
        <f>INDEX(kommuner!C:C,MATCH(_xlfn.NUMBERVALUE(A15912),kommuner!B:B,0))</f>
        <v>5052</v>
      </c>
      <c r="C15912" s="111" t="s">
        <v>127</v>
      </c>
      <c r="D15912" s="111" t="s">
        <v>127</v>
      </c>
      <c r="E15912" s="111" t="s">
        <v>123</v>
      </c>
      <c r="F15912" s="111" t="s">
        <v>179</v>
      </c>
      <c r="G15912" s="111" t="s">
        <v>167</v>
      </c>
      <c r="H15912" s="111" t="s">
        <v>179</v>
      </c>
      <c r="I15912" s="111" t="s">
        <v>167</v>
      </c>
      <c r="J15912" t="str">
        <f t="shared" si="496"/>
        <v>5052SkogOrganisk jordBlandingsskogImpediment</v>
      </c>
      <c r="K15912" s="111">
        <v>-0.28586344175800005</v>
      </c>
      <c r="L15912" s="111">
        <v>0.92784825435236762</v>
      </c>
      <c r="M15912" s="111">
        <v>0.46510463492953991</v>
      </c>
      <c r="N15912" s="112">
        <f t="shared" si="497"/>
        <v>1.1070894475239075</v>
      </c>
    </row>
    <row r="15913" spans="1:14" x14ac:dyDescent="0.25">
      <c r="A15913" s="111" t="s">
        <v>1011</v>
      </c>
      <c r="B15913" s="111">
        <f>INDEX(kommuner!C:C,MATCH(_xlfn.NUMBERVALUE(A15913),kommuner!B:B,0))</f>
        <v>5052</v>
      </c>
      <c r="C15913" s="111" t="s">
        <v>127</v>
      </c>
      <c r="D15913" s="111" t="s">
        <v>127</v>
      </c>
      <c r="E15913" s="111" t="s">
        <v>123</v>
      </c>
      <c r="F15913" s="111" t="s">
        <v>179</v>
      </c>
      <c r="G15913" s="111" t="s">
        <v>190</v>
      </c>
      <c r="H15913" s="111" t="s">
        <v>179</v>
      </c>
      <c r="I15913" s="111" t="s">
        <v>190</v>
      </c>
      <c r="J15913" t="str">
        <f t="shared" si="496"/>
        <v>5052SkogOrganisk jordBlandingsskogLav</v>
      </c>
      <c r="K15913" s="111">
        <v>-1.2347339377887629</v>
      </c>
      <c r="L15913" s="111">
        <v>0.92784825435236762</v>
      </c>
      <c r="M15913" s="111">
        <v>0.46510463492953991</v>
      </c>
      <c r="N15913" s="112">
        <f t="shared" si="497"/>
        <v>0.15821895149314458</v>
      </c>
    </row>
    <row r="15914" spans="1:14" x14ac:dyDescent="0.25">
      <c r="A15914" s="111" t="s">
        <v>1011</v>
      </c>
      <c r="B15914" s="111">
        <f>INDEX(kommuner!C:C,MATCH(_xlfn.NUMBERVALUE(A15914),kommuner!B:B,0))</f>
        <v>5052</v>
      </c>
      <c r="C15914" s="111" t="s">
        <v>127</v>
      </c>
      <c r="D15914" s="111" t="s">
        <v>127</v>
      </c>
      <c r="E15914" s="111" t="s">
        <v>123</v>
      </c>
      <c r="F15914" s="111" t="s">
        <v>179</v>
      </c>
      <c r="G15914" s="111" t="s">
        <v>173</v>
      </c>
      <c r="H15914" s="111" t="s">
        <v>179</v>
      </c>
      <c r="I15914" s="111" t="s">
        <v>173</v>
      </c>
      <c r="J15914" t="str">
        <f t="shared" si="496"/>
        <v>5052SkogOrganisk jordBlandingsskogMiddels</v>
      </c>
      <c r="K15914" s="111">
        <v>-2.4239591752717748</v>
      </c>
      <c r="L15914" s="111">
        <v>0.92784825435236762</v>
      </c>
      <c r="M15914" s="111">
        <v>0.46510463492953991</v>
      </c>
      <c r="N15914" s="112">
        <f t="shared" si="497"/>
        <v>-1.0310062859898674</v>
      </c>
    </row>
    <row r="15915" spans="1:14" x14ac:dyDescent="0.25">
      <c r="A15915" s="111" t="s">
        <v>1011</v>
      </c>
      <c r="B15915" s="111">
        <f>INDEX(kommuner!C:C,MATCH(_xlfn.NUMBERVALUE(A15915),kommuner!B:B,0))</f>
        <v>5052</v>
      </c>
      <c r="C15915" s="111" t="s">
        <v>127</v>
      </c>
      <c r="D15915" s="111" t="s">
        <v>127</v>
      </c>
      <c r="E15915" s="111" t="s">
        <v>123</v>
      </c>
      <c r="F15915" s="111" t="s">
        <v>179</v>
      </c>
      <c r="G15915" s="111" t="s">
        <v>186</v>
      </c>
      <c r="H15915" s="111" t="s">
        <v>179</v>
      </c>
      <c r="I15915" s="111" t="s">
        <v>186</v>
      </c>
      <c r="J15915" t="str">
        <f t="shared" si="496"/>
        <v>5052SkogOrganisk jordBlandingsskogSærs høy</v>
      </c>
      <c r="K15915" s="111">
        <v>-1.5726115302258048</v>
      </c>
      <c r="L15915" s="111">
        <v>0.92784825435236762</v>
      </c>
      <c r="M15915" s="111">
        <v>0.46510463492953991</v>
      </c>
      <c r="N15915" s="112">
        <f t="shared" si="497"/>
        <v>-0.17965864094389727</v>
      </c>
    </row>
    <row r="15916" spans="1:14" x14ac:dyDescent="0.25">
      <c r="A15916" s="111" t="s">
        <v>1011</v>
      </c>
      <c r="B15916" s="111">
        <f>INDEX(kommuner!C:C,MATCH(_xlfn.NUMBERVALUE(A15916),kommuner!B:B,0))</f>
        <v>5052</v>
      </c>
      <c r="C15916" s="111" t="s">
        <v>127</v>
      </c>
      <c r="D15916" s="111" t="s">
        <v>127</v>
      </c>
      <c r="E15916" s="111" t="s">
        <v>123</v>
      </c>
      <c r="F15916" s="111" t="s">
        <v>185</v>
      </c>
      <c r="G15916" s="111" t="s">
        <v>180</v>
      </c>
      <c r="H15916" s="111" t="s">
        <v>185</v>
      </c>
      <c r="I15916" s="111" t="s">
        <v>180</v>
      </c>
      <c r="J15916" t="str">
        <f t="shared" si="496"/>
        <v>5052SkogOrganisk jordLauvskogHøy</v>
      </c>
      <c r="K15916" s="111">
        <v>-1.9913688882377358</v>
      </c>
      <c r="L15916" s="111">
        <v>0.92784825435236762</v>
      </c>
      <c r="M15916" s="111">
        <v>0.46510463492953991</v>
      </c>
      <c r="N15916" s="112">
        <f t="shared" si="497"/>
        <v>-0.59841599895582831</v>
      </c>
    </row>
    <row r="15917" spans="1:14" x14ac:dyDescent="0.25">
      <c r="A15917" s="111" t="s">
        <v>1011</v>
      </c>
      <c r="B15917" s="111">
        <f>INDEX(kommuner!C:C,MATCH(_xlfn.NUMBERVALUE(A15917),kommuner!B:B,0))</f>
        <v>5052</v>
      </c>
      <c r="C15917" s="111" t="s">
        <v>127</v>
      </c>
      <c r="D15917" s="111" t="s">
        <v>127</v>
      </c>
      <c r="E15917" s="111" t="s">
        <v>123</v>
      </c>
      <c r="F15917" s="111" t="s">
        <v>185</v>
      </c>
      <c r="G15917" s="111" t="s">
        <v>167</v>
      </c>
      <c r="H15917" s="111" t="s">
        <v>185</v>
      </c>
      <c r="I15917" s="111" t="s">
        <v>167</v>
      </c>
      <c r="J15917" t="str">
        <f t="shared" si="496"/>
        <v>5052SkogOrganisk jordLauvskogImpediment</v>
      </c>
      <c r="K15917" s="111">
        <v>0.35000626494250675</v>
      </c>
      <c r="L15917" s="111">
        <v>0.92784825435236762</v>
      </c>
      <c r="M15917" s="111">
        <v>0.46510463492953991</v>
      </c>
      <c r="N15917" s="112">
        <f t="shared" si="497"/>
        <v>1.7429591542244141</v>
      </c>
    </row>
    <row r="15918" spans="1:14" x14ac:dyDescent="0.25">
      <c r="A15918" s="111" t="s">
        <v>1011</v>
      </c>
      <c r="B15918" s="111">
        <f>INDEX(kommuner!C:C,MATCH(_xlfn.NUMBERVALUE(A15918),kommuner!B:B,0))</f>
        <v>5052</v>
      </c>
      <c r="C15918" s="111" t="s">
        <v>127</v>
      </c>
      <c r="D15918" s="111" t="s">
        <v>127</v>
      </c>
      <c r="E15918" s="111" t="s">
        <v>123</v>
      </c>
      <c r="F15918" s="111" t="s">
        <v>185</v>
      </c>
      <c r="G15918" s="111" t="s">
        <v>190</v>
      </c>
      <c r="H15918" s="111" t="s">
        <v>185</v>
      </c>
      <c r="I15918" s="111" t="s">
        <v>190</v>
      </c>
      <c r="J15918" t="str">
        <f t="shared" si="496"/>
        <v>5052SkogOrganisk jordLauvskogLav</v>
      </c>
      <c r="K15918" s="111">
        <v>1.1144075558526714</v>
      </c>
      <c r="L15918" s="111">
        <v>0.92784825435236762</v>
      </c>
      <c r="M15918" s="111">
        <v>0.46510463492953991</v>
      </c>
      <c r="N15918" s="112">
        <f t="shared" si="497"/>
        <v>2.5073604451345788</v>
      </c>
    </row>
    <row r="15919" spans="1:14" x14ac:dyDescent="0.25">
      <c r="A15919" s="111" t="s">
        <v>1011</v>
      </c>
      <c r="B15919" s="111">
        <f>INDEX(kommuner!C:C,MATCH(_xlfn.NUMBERVALUE(A15919),kommuner!B:B,0))</f>
        <v>5052</v>
      </c>
      <c r="C15919" s="111" t="s">
        <v>127</v>
      </c>
      <c r="D15919" s="111" t="s">
        <v>127</v>
      </c>
      <c r="E15919" s="111" t="s">
        <v>123</v>
      </c>
      <c r="F15919" s="111" t="s">
        <v>185</v>
      </c>
      <c r="G15919" s="111" t="s">
        <v>173</v>
      </c>
      <c r="H15919" s="111" t="s">
        <v>185</v>
      </c>
      <c r="I15919" s="111" t="s">
        <v>173</v>
      </c>
      <c r="J15919" t="str">
        <f t="shared" si="496"/>
        <v>5052SkogOrganisk jordLauvskogMiddels</v>
      </c>
      <c r="K15919" s="111">
        <v>-0.62664468270982987</v>
      </c>
      <c r="L15919" s="111">
        <v>0.92784825435236762</v>
      </c>
      <c r="M15919" s="111">
        <v>0.46510463492953991</v>
      </c>
      <c r="N15919" s="112">
        <f t="shared" si="497"/>
        <v>0.76630820657207765</v>
      </c>
    </row>
    <row r="15920" spans="1:14" x14ac:dyDescent="0.25">
      <c r="A15920" s="111" t="s">
        <v>1011</v>
      </c>
      <c r="B15920" s="111">
        <f>INDEX(kommuner!C:C,MATCH(_xlfn.NUMBERVALUE(A15920),kommuner!B:B,0))</f>
        <v>5052</v>
      </c>
      <c r="C15920" s="111" t="s">
        <v>127</v>
      </c>
      <c r="D15920" s="111" t="s">
        <v>127</v>
      </c>
      <c r="E15920" s="111" t="s">
        <v>123</v>
      </c>
      <c r="F15920" s="111" t="s">
        <v>185</v>
      </c>
      <c r="G15920" s="111" t="s">
        <v>186</v>
      </c>
      <c r="H15920" s="111" t="s">
        <v>185</v>
      </c>
      <c r="I15920" s="111" t="s">
        <v>186</v>
      </c>
      <c r="J15920" t="str">
        <f t="shared" si="496"/>
        <v>5052SkogOrganisk jordLauvskogSærs høy</v>
      </c>
      <c r="K15920" s="111">
        <v>-1.8997279926091779</v>
      </c>
      <c r="L15920" s="111">
        <v>0.92784825435236762</v>
      </c>
      <c r="M15920" s="111">
        <v>0.46510463492953991</v>
      </c>
      <c r="N15920" s="112">
        <f t="shared" si="497"/>
        <v>-0.50677510332727038</v>
      </c>
    </row>
    <row r="15921" spans="1:14" x14ac:dyDescent="0.25">
      <c r="A15921" s="111" t="s">
        <v>1011</v>
      </c>
      <c r="B15921" s="111">
        <f>INDEX(kommuner!C:C,MATCH(_xlfn.NUMBERVALUE(A15921),kommuner!B:B,0))</f>
        <v>5052</v>
      </c>
      <c r="C15921" s="111" t="s">
        <v>83</v>
      </c>
      <c r="D15921" s="111" t="s">
        <v>83</v>
      </c>
      <c r="E15921" s="111" t="s">
        <v>126</v>
      </c>
      <c r="F15921" s="111" t="s">
        <v>139</v>
      </c>
      <c r="G15921" s="111" t="s">
        <v>139</v>
      </c>
      <c r="H15921" s="111" t="s">
        <v>139</v>
      </c>
      <c r="I15921" s="111" t="s">
        <v>139</v>
      </c>
      <c r="J15921" t="str">
        <f t="shared" si="496"/>
        <v>5052Utbygd arealMineraljord</v>
      </c>
      <c r="K15921" s="111">
        <v>-0.30524336409547759</v>
      </c>
      <c r="L15921" s="111">
        <v>0</v>
      </c>
      <c r="M15921" s="111">
        <v>1.303047089454229E-2</v>
      </c>
      <c r="N15921" s="112">
        <f t="shared" si="497"/>
        <v>-0.2922128932009353</v>
      </c>
    </row>
    <row r="15922" spans="1:14" x14ac:dyDescent="0.25">
      <c r="A15922" s="111" t="s">
        <v>1011</v>
      </c>
      <c r="B15922" s="111">
        <f>INDEX(kommuner!C:C,MATCH(_xlfn.NUMBERVALUE(A15922),kommuner!B:B,0))</f>
        <v>5052</v>
      </c>
      <c r="C15922" s="111" t="s">
        <v>83</v>
      </c>
      <c r="D15922" s="111" t="s">
        <v>83</v>
      </c>
      <c r="E15922" s="111" t="s">
        <v>123</v>
      </c>
      <c r="F15922" s="111" t="s">
        <v>139</v>
      </c>
      <c r="G15922" s="111" t="s">
        <v>139</v>
      </c>
      <c r="H15922" s="111" t="s">
        <v>139</v>
      </c>
      <c r="I15922" s="111" t="s">
        <v>139</v>
      </c>
      <c r="J15922" t="str">
        <f t="shared" si="496"/>
        <v>5052Utbygd arealOrganisk jord</v>
      </c>
      <c r="K15922" s="111">
        <v>29.011421395201612</v>
      </c>
      <c r="L15922" s="111">
        <v>0</v>
      </c>
      <c r="M15922" s="111">
        <v>1.303047089454229E-2</v>
      </c>
      <c r="N15922" s="112">
        <f t="shared" si="497"/>
        <v>29.024451866096154</v>
      </c>
    </row>
    <row r="15923" spans="1:14" x14ac:dyDescent="0.25">
      <c r="A15923" s="111" t="s">
        <v>1011</v>
      </c>
      <c r="B15923" s="111">
        <f>INDEX(kommuner!C:C,MATCH(_xlfn.NUMBERVALUE(A15923),kommuner!B:B,0))</f>
        <v>5052</v>
      </c>
      <c r="C15923" s="111" t="s">
        <v>181</v>
      </c>
      <c r="D15923" s="111" t="s">
        <v>181</v>
      </c>
      <c r="E15923" s="111" t="s">
        <v>123</v>
      </c>
      <c r="F15923" s="111" t="s">
        <v>139</v>
      </c>
      <c r="G15923" s="111" t="s">
        <v>139</v>
      </c>
      <c r="H15923" s="111" t="s">
        <v>139</v>
      </c>
      <c r="I15923" s="111" t="s">
        <v>139</v>
      </c>
      <c r="J15923" t="str">
        <f t="shared" si="496"/>
        <v>5052Vann og myrOrganisk jord</v>
      </c>
      <c r="K15923" s="111">
        <v>-0.29766799726667431</v>
      </c>
      <c r="L15923" s="111">
        <v>0</v>
      </c>
      <c r="M15923" s="111">
        <v>0</v>
      </c>
      <c r="N15923" s="112">
        <f t="shared" si="497"/>
        <v>-0.29766799726667431</v>
      </c>
    </row>
    <row r="15924" spans="1:14" x14ac:dyDescent="0.25">
      <c r="A15924" s="111" t="s">
        <v>1012</v>
      </c>
      <c r="B15924" s="111">
        <f>INDEX(kommuner!C:C,MATCH(_xlfn.NUMBERVALUE(A15924),kommuner!B:B,0))</f>
        <v>5053</v>
      </c>
      <c r="C15924" s="111" t="s">
        <v>82</v>
      </c>
      <c r="D15924" s="111" t="s">
        <v>82</v>
      </c>
      <c r="E15924" s="111" t="s">
        <v>126</v>
      </c>
      <c r="F15924" s="111" t="s">
        <v>139</v>
      </c>
      <c r="G15924" s="111" t="s">
        <v>139</v>
      </c>
      <c r="H15924" s="111" t="s">
        <v>139</v>
      </c>
      <c r="I15924" s="111" t="s">
        <v>139</v>
      </c>
      <c r="J15924" t="str">
        <f t="shared" si="496"/>
        <v>5053Annen utmarkMineraljord</v>
      </c>
      <c r="K15924" s="111">
        <v>-7.1122377479755403E-2</v>
      </c>
      <c r="L15924" s="111">
        <v>0</v>
      </c>
      <c r="M15924" s="111">
        <v>0</v>
      </c>
      <c r="N15924" s="112">
        <f t="shared" si="497"/>
        <v>-7.1122377479755403E-2</v>
      </c>
    </row>
    <row r="15925" spans="1:14" x14ac:dyDescent="0.25">
      <c r="A15925" s="111" t="s">
        <v>1012</v>
      </c>
      <c r="B15925" s="111">
        <f>INDEX(kommuner!C:C,MATCH(_xlfn.NUMBERVALUE(A15925),kommuner!B:B,0))</f>
        <v>5053</v>
      </c>
      <c r="C15925" s="111" t="s">
        <v>121</v>
      </c>
      <c r="D15925" s="111" t="s">
        <v>121</v>
      </c>
      <c r="E15925" s="111" t="s">
        <v>126</v>
      </c>
      <c r="F15925" s="111" t="s">
        <v>139</v>
      </c>
      <c r="G15925" s="111" t="s">
        <v>139</v>
      </c>
      <c r="H15925" s="111" t="s">
        <v>139</v>
      </c>
      <c r="I15925" s="111" t="s">
        <v>139</v>
      </c>
      <c r="J15925" t="str">
        <f t="shared" si="496"/>
        <v>5053BeiteMineraljord</v>
      </c>
      <c r="K15925" s="111">
        <v>-0.96338340838695502</v>
      </c>
      <c r="L15925" s="111">
        <v>0</v>
      </c>
      <c r="M15925" s="111">
        <v>1.2448711246839999E-7</v>
      </c>
      <c r="N15925" s="112">
        <f t="shared" si="497"/>
        <v>-0.96338328389984251</v>
      </c>
    </row>
    <row r="15926" spans="1:14" x14ac:dyDescent="0.25">
      <c r="A15926" s="111" t="s">
        <v>1012</v>
      </c>
      <c r="B15926" s="111">
        <f>INDEX(kommuner!C:C,MATCH(_xlfn.NUMBERVALUE(A15926),kommuner!B:B,0))</f>
        <v>5053</v>
      </c>
      <c r="C15926" s="111" t="s">
        <v>121</v>
      </c>
      <c r="D15926" s="111" t="s">
        <v>121</v>
      </c>
      <c r="E15926" s="111" t="s">
        <v>123</v>
      </c>
      <c r="F15926" s="111" t="s">
        <v>139</v>
      </c>
      <c r="G15926" s="111" t="s">
        <v>139</v>
      </c>
      <c r="H15926" s="111" t="s">
        <v>139</v>
      </c>
      <c r="I15926" s="111" t="s">
        <v>139</v>
      </c>
      <c r="J15926" t="str">
        <f t="shared" si="496"/>
        <v>5053BeiteOrganisk jord</v>
      </c>
      <c r="K15926" s="111">
        <v>12.077525935985037</v>
      </c>
      <c r="L15926" s="111">
        <v>1.6412500000000001</v>
      </c>
      <c r="M15926" s="111">
        <v>0</v>
      </c>
      <c r="N15926" s="112">
        <f t="shared" si="497"/>
        <v>13.718775935985036</v>
      </c>
    </row>
    <row r="15927" spans="1:14" x14ac:dyDescent="0.25">
      <c r="A15927" s="111" t="s">
        <v>1012</v>
      </c>
      <c r="B15927" s="111">
        <f>INDEX(kommuner!C:C,MATCH(_xlfn.NUMBERVALUE(A15927),kommuner!B:B,0))</f>
        <v>5053</v>
      </c>
      <c r="C15927" s="111" t="s">
        <v>84</v>
      </c>
      <c r="D15927" s="111" t="s">
        <v>84</v>
      </c>
      <c r="E15927" s="111" t="s">
        <v>126</v>
      </c>
      <c r="F15927" s="111" t="s">
        <v>139</v>
      </c>
      <c r="G15927" s="111" t="s">
        <v>139</v>
      </c>
      <c r="H15927" s="111" t="s">
        <v>139</v>
      </c>
      <c r="I15927" s="111" t="s">
        <v>139</v>
      </c>
      <c r="J15927" t="str">
        <f t="shared" si="496"/>
        <v>5053Dyrket markMineraljord</v>
      </c>
      <c r="K15927" s="111">
        <v>-0.16071115197201225</v>
      </c>
      <c r="L15927" s="111">
        <v>0</v>
      </c>
      <c r="M15927" s="111">
        <v>0</v>
      </c>
      <c r="N15927" s="112">
        <f t="shared" si="497"/>
        <v>-0.16071115197201225</v>
      </c>
    </row>
    <row r="15928" spans="1:14" x14ac:dyDescent="0.25">
      <c r="A15928" s="111" t="s">
        <v>1012</v>
      </c>
      <c r="B15928" s="111">
        <f>INDEX(kommuner!C:C,MATCH(_xlfn.NUMBERVALUE(A15928),kommuner!B:B,0))</f>
        <v>5053</v>
      </c>
      <c r="C15928" s="111" t="s">
        <v>84</v>
      </c>
      <c r="D15928" s="111" t="s">
        <v>84</v>
      </c>
      <c r="E15928" s="111" t="s">
        <v>123</v>
      </c>
      <c r="F15928" s="111" t="s">
        <v>139</v>
      </c>
      <c r="G15928" s="111" t="s">
        <v>139</v>
      </c>
      <c r="H15928" s="111" t="s">
        <v>139</v>
      </c>
      <c r="I15928" s="111" t="s">
        <v>139</v>
      </c>
      <c r="J15928" t="str">
        <f t="shared" si="496"/>
        <v>5053Dyrket markOrganisk jord</v>
      </c>
      <c r="K15928" s="111">
        <v>28.726149366675592</v>
      </c>
      <c r="L15928" s="111">
        <v>1.45625</v>
      </c>
      <c r="M15928" s="111">
        <v>0</v>
      </c>
      <c r="N15928" s="112">
        <f t="shared" si="497"/>
        <v>30.182399366675593</v>
      </c>
    </row>
    <row r="15929" spans="1:14" x14ac:dyDescent="0.25">
      <c r="A15929" s="111" t="s">
        <v>1012</v>
      </c>
      <c r="B15929" s="111">
        <f>INDEX(kommuner!C:C,MATCH(_xlfn.NUMBERVALUE(A15929),kommuner!B:B,0))</f>
        <v>5053</v>
      </c>
      <c r="C15929" s="111" t="s">
        <v>127</v>
      </c>
      <c r="D15929" s="111" t="s">
        <v>127</v>
      </c>
      <c r="E15929" s="111" t="s">
        <v>126</v>
      </c>
      <c r="F15929" s="111" t="s">
        <v>172</v>
      </c>
      <c r="G15929" s="111" t="s">
        <v>180</v>
      </c>
      <c r="H15929" s="111" t="s">
        <v>172</v>
      </c>
      <c r="I15929" s="111" t="s">
        <v>180</v>
      </c>
      <c r="J15929" t="str">
        <f t="shared" si="496"/>
        <v>5053SkogMineraljordBarskogHøy</v>
      </c>
      <c r="K15929" s="111">
        <v>-6.422849649670499</v>
      </c>
      <c r="L15929" s="111">
        <v>0.85306406685236758</v>
      </c>
      <c r="M15929" s="111">
        <v>6.4056614999681585E-2</v>
      </c>
      <c r="N15929" s="112">
        <f t="shared" si="497"/>
        <v>-5.5057289678184498</v>
      </c>
    </row>
    <row r="15930" spans="1:14" x14ac:dyDescent="0.25">
      <c r="A15930" s="111" t="s">
        <v>1012</v>
      </c>
      <c r="B15930" s="111">
        <f>INDEX(kommuner!C:C,MATCH(_xlfn.NUMBERVALUE(A15930),kommuner!B:B,0))</f>
        <v>5053</v>
      </c>
      <c r="C15930" s="111" t="s">
        <v>127</v>
      </c>
      <c r="D15930" s="111" t="s">
        <v>127</v>
      </c>
      <c r="E15930" s="111" t="s">
        <v>126</v>
      </c>
      <c r="F15930" s="111" t="s">
        <v>172</v>
      </c>
      <c r="G15930" s="111" t="s">
        <v>167</v>
      </c>
      <c r="H15930" s="111" t="s">
        <v>172</v>
      </c>
      <c r="I15930" s="111" t="s">
        <v>167</v>
      </c>
      <c r="J15930" t="str">
        <f t="shared" si="496"/>
        <v>5053SkogMineraljordBarskogImpediment</v>
      </c>
      <c r="K15930" s="111">
        <v>-0.94873102042732593</v>
      </c>
      <c r="L15930" s="111">
        <v>0.85306406685236758</v>
      </c>
      <c r="M15930" s="111">
        <v>6.3979989500968365E-2</v>
      </c>
      <c r="N15930" s="112">
        <f t="shared" si="497"/>
        <v>-3.1686964073989993E-2</v>
      </c>
    </row>
    <row r="15931" spans="1:14" x14ac:dyDescent="0.25">
      <c r="A15931" s="111" t="s">
        <v>1012</v>
      </c>
      <c r="B15931" s="111">
        <f>INDEX(kommuner!C:C,MATCH(_xlfn.NUMBERVALUE(A15931),kommuner!B:B,0))</f>
        <v>5053</v>
      </c>
      <c r="C15931" s="111" t="s">
        <v>127</v>
      </c>
      <c r="D15931" s="111" t="s">
        <v>127</v>
      </c>
      <c r="E15931" s="111" t="s">
        <v>126</v>
      </c>
      <c r="F15931" s="111" t="s">
        <v>172</v>
      </c>
      <c r="G15931" s="111" t="s">
        <v>190</v>
      </c>
      <c r="H15931" s="111" t="s">
        <v>172</v>
      </c>
      <c r="I15931" s="111" t="s">
        <v>190</v>
      </c>
      <c r="J15931" t="str">
        <f t="shared" si="496"/>
        <v>5053SkogMineraljordBarskogLav</v>
      </c>
      <c r="K15931" s="111">
        <v>-0.862084627791601</v>
      </c>
      <c r="L15931" s="111">
        <v>0.85306406685236758</v>
      </c>
      <c r="M15931" s="111">
        <v>6.3979989500968365E-2</v>
      </c>
      <c r="N15931" s="112">
        <f t="shared" si="497"/>
        <v>5.4959428561734941E-2</v>
      </c>
    </row>
    <row r="15932" spans="1:14" x14ac:dyDescent="0.25">
      <c r="A15932" s="111" t="s">
        <v>1012</v>
      </c>
      <c r="B15932" s="111">
        <f>INDEX(kommuner!C:C,MATCH(_xlfn.NUMBERVALUE(A15932),kommuner!B:B,0))</f>
        <v>5053</v>
      </c>
      <c r="C15932" s="111" t="s">
        <v>127</v>
      </c>
      <c r="D15932" s="111" t="s">
        <v>127</v>
      </c>
      <c r="E15932" s="111" t="s">
        <v>126</v>
      </c>
      <c r="F15932" s="111" t="s">
        <v>172</v>
      </c>
      <c r="G15932" s="111" t="s">
        <v>173</v>
      </c>
      <c r="H15932" s="111" t="s">
        <v>172</v>
      </c>
      <c r="I15932" s="111" t="s">
        <v>173</v>
      </c>
      <c r="J15932" t="str">
        <f t="shared" si="496"/>
        <v>5053SkogMineraljordBarskogMiddels</v>
      </c>
      <c r="K15932" s="111">
        <v>-3.6406993276041288</v>
      </c>
      <c r="L15932" s="111">
        <v>0.85306406685236758</v>
      </c>
      <c r="M15932" s="111">
        <v>6.4056614999681585E-2</v>
      </c>
      <c r="N15932" s="112">
        <f t="shared" si="497"/>
        <v>-2.7235786457520796</v>
      </c>
    </row>
    <row r="15933" spans="1:14" x14ac:dyDescent="0.25">
      <c r="A15933" s="111" t="s">
        <v>1012</v>
      </c>
      <c r="B15933" s="111">
        <f>INDEX(kommuner!C:C,MATCH(_xlfn.NUMBERVALUE(A15933),kommuner!B:B,0))</f>
        <v>5053</v>
      </c>
      <c r="C15933" s="111" t="s">
        <v>127</v>
      </c>
      <c r="D15933" s="111" t="s">
        <v>127</v>
      </c>
      <c r="E15933" s="111" t="s">
        <v>126</v>
      </c>
      <c r="F15933" s="111" t="s">
        <v>172</v>
      </c>
      <c r="G15933" s="111" t="s">
        <v>186</v>
      </c>
      <c r="H15933" s="111" t="s">
        <v>172</v>
      </c>
      <c r="I15933" s="111" t="s">
        <v>186</v>
      </c>
      <c r="J15933" t="str">
        <f t="shared" si="496"/>
        <v>5053SkogMineraljordBarskogSærs høy</v>
      </c>
      <c r="K15933" s="111">
        <v>0.12072674540874306</v>
      </c>
      <c r="L15933" s="111">
        <v>0.85306406685236758</v>
      </c>
      <c r="M15933" s="111">
        <v>6.4056614999681585E-2</v>
      </c>
      <c r="N15933" s="112">
        <f t="shared" si="497"/>
        <v>1.0378474272607923</v>
      </c>
    </row>
    <row r="15934" spans="1:14" x14ac:dyDescent="0.25">
      <c r="A15934" s="111" t="s">
        <v>1012</v>
      </c>
      <c r="B15934" s="111">
        <f>INDEX(kommuner!C:C,MATCH(_xlfn.NUMBERVALUE(A15934),kommuner!B:B,0))</f>
        <v>5053</v>
      </c>
      <c r="C15934" s="111" t="s">
        <v>127</v>
      </c>
      <c r="D15934" s="111" t="s">
        <v>127</v>
      </c>
      <c r="E15934" s="111" t="s">
        <v>126</v>
      </c>
      <c r="F15934" s="111" t="s">
        <v>179</v>
      </c>
      <c r="G15934" s="111" t="s">
        <v>180</v>
      </c>
      <c r="H15934" s="111" t="s">
        <v>179</v>
      </c>
      <c r="I15934" s="111" t="s">
        <v>180</v>
      </c>
      <c r="J15934" t="str">
        <f t="shared" si="496"/>
        <v>5053SkogMineraljordBlandingsskogHøy</v>
      </c>
      <c r="K15934" s="111">
        <v>-7.1939050909469406</v>
      </c>
      <c r="L15934" s="111">
        <v>0.85306406685236758</v>
      </c>
      <c r="M15934" s="111">
        <v>6.3979989500968365E-2</v>
      </c>
      <c r="N15934" s="112">
        <f t="shared" si="497"/>
        <v>-6.2768610345936047</v>
      </c>
    </row>
    <row r="15935" spans="1:14" x14ac:dyDescent="0.25">
      <c r="A15935" s="111" t="s">
        <v>1012</v>
      </c>
      <c r="B15935" s="111">
        <f>INDEX(kommuner!C:C,MATCH(_xlfn.NUMBERVALUE(A15935),kommuner!B:B,0))</f>
        <v>5053</v>
      </c>
      <c r="C15935" s="111" t="s">
        <v>127</v>
      </c>
      <c r="D15935" s="111" t="s">
        <v>127</v>
      </c>
      <c r="E15935" s="111" t="s">
        <v>126</v>
      </c>
      <c r="F15935" s="111" t="s">
        <v>179</v>
      </c>
      <c r="G15935" s="111" t="s">
        <v>167</v>
      </c>
      <c r="H15935" s="111" t="s">
        <v>179</v>
      </c>
      <c r="I15935" s="111" t="s">
        <v>167</v>
      </c>
      <c r="J15935" t="str">
        <f t="shared" si="496"/>
        <v>5053SkogMineraljordBlandingsskogImpediment</v>
      </c>
      <c r="K15935" s="111">
        <v>-1.0519587113170448</v>
      </c>
      <c r="L15935" s="111">
        <v>0.85306406685236758</v>
      </c>
      <c r="M15935" s="111">
        <v>6.3979989500968365E-2</v>
      </c>
      <c r="N15935" s="112">
        <f t="shared" si="497"/>
        <v>-0.13491465496370883</v>
      </c>
    </row>
    <row r="15936" spans="1:14" x14ac:dyDescent="0.25">
      <c r="A15936" s="111" t="s">
        <v>1012</v>
      </c>
      <c r="B15936" s="111">
        <f>INDEX(kommuner!C:C,MATCH(_xlfn.NUMBERVALUE(A15936),kommuner!B:B,0))</f>
        <v>5053</v>
      </c>
      <c r="C15936" s="111" t="s">
        <v>127</v>
      </c>
      <c r="D15936" s="111" t="s">
        <v>127</v>
      </c>
      <c r="E15936" s="111" t="s">
        <v>126</v>
      </c>
      <c r="F15936" s="111" t="s">
        <v>179</v>
      </c>
      <c r="G15936" s="111" t="s">
        <v>190</v>
      </c>
      <c r="H15936" s="111" t="s">
        <v>179</v>
      </c>
      <c r="I15936" s="111" t="s">
        <v>190</v>
      </c>
      <c r="J15936" t="str">
        <f t="shared" si="496"/>
        <v>5053SkogMineraljordBlandingsskogLav</v>
      </c>
      <c r="K15936" s="111">
        <v>-1.7812179955424279</v>
      </c>
      <c r="L15936" s="111">
        <v>0.85306406685236758</v>
      </c>
      <c r="M15936" s="111">
        <v>6.3979989500968365E-2</v>
      </c>
      <c r="N15936" s="112">
        <f t="shared" si="497"/>
        <v>-0.86417393918909191</v>
      </c>
    </row>
    <row r="15937" spans="1:14" x14ac:dyDescent="0.25">
      <c r="A15937" s="111" t="s">
        <v>1012</v>
      </c>
      <c r="B15937" s="111">
        <f>INDEX(kommuner!C:C,MATCH(_xlfn.NUMBERVALUE(A15937),kommuner!B:B,0))</f>
        <v>5053</v>
      </c>
      <c r="C15937" s="111" t="s">
        <v>127</v>
      </c>
      <c r="D15937" s="111" t="s">
        <v>127</v>
      </c>
      <c r="E15937" s="111" t="s">
        <v>126</v>
      </c>
      <c r="F15937" s="111" t="s">
        <v>179</v>
      </c>
      <c r="G15937" s="111" t="s">
        <v>173</v>
      </c>
      <c r="H15937" s="111" t="s">
        <v>179</v>
      </c>
      <c r="I15937" s="111" t="s">
        <v>173</v>
      </c>
      <c r="J15937" t="str">
        <f t="shared" si="496"/>
        <v>5053SkogMineraljordBlandingsskogMiddels</v>
      </c>
      <c r="K15937" s="111">
        <v>-3.4741824145851954</v>
      </c>
      <c r="L15937" s="111">
        <v>0.85306406685236758</v>
      </c>
      <c r="M15937" s="111">
        <v>6.3979989500968365E-2</v>
      </c>
      <c r="N15937" s="112">
        <f t="shared" si="497"/>
        <v>-2.5571383582318594</v>
      </c>
    </row>
    <row r="15938" spans="1:14" x14ac:dyDescent="0.25">
      <c r="A15938" s="111" t="s">
        <v>1012</v>
      </c>
      <c r="B15938" s="111">
        <f>INDEX(kommuner!C:C,MATCH(_xlfn.NUMBERVALUE(A15938),kommuner!B:B,0))</f>
        <v>5053</v>
      </c>
      <c r="C15938" s="111" t="s">
        <v>127</v>
      </c>
      <c r="D15938" s="111" t="s">
        <v>127</v>
      </c>
      <c r="E15938" s="111" t="s">
        <v>126</v>
      </c>
      <c r="F15938" s="111" t="s">
        <v>179</v>
      </c>
      <c r="G15938" s="111" t="s">
        <v>186</v>
      </c>
      <c r="H15938" s="111" t="s">
        <v>179</v>
      </c>
      <c r="I15938" s="111" t="s">
        <v>186</v>
      </c>
      <c r="J15938" t="str">
        <f t="shared" si="496"/>
        <v>5053SkogMineraljordBlandingsskogSærs høy</v>
      </c>
      <c r="K15938" s="111">
        <v>-2.9395925245326562</v>
      </c>
      <c r="L15938" s="111">
        <v>0.85306406685236758</v>
      </c>
      <c r="M15938" s="111">
        <v>6.3979989500968365E-2</v>
      </c>
      <c r="N15938" s="112">
        <f t="shared" si="497"/>
        <v>-2.0225484681793202</v>
      </c>
    </row>
    <row r="15939" spans="1:14" x14ac:dyDescent="0.25">
      <c r="A15939" s="111" t="s">
        <v>1012</v>
      </c>
      <c r="B15939" s="111">
        <f>INDEX(kommuner!C:C,MATCH(_xlfn.NUMBERVALUE(A15939),kommuner!B:B,0))</f>
        <v>5053</v>
      </c>
      <c r="C15939" s="111" t="s">
        <v>127</v>
      </c>
      <c r="D15939" s="111" t="s">
        <v>127</v>
      </c>
      <c r="E15939" s="111" t="s">
        <v>126</v>
      </c>
      <c r="F15939" s="111" t="s">
        <v>185</v>
      </c>
      <c r="G15939" s="111" t="s">
        <v>180</v>
      </c>
      <c r="H15939" s="111" t="s">
        <v>185</v>
      </c>
      <c r="I15939" s="111" t="s">
        <v>180</v>
      </c>
      <c r="J15939" t="str">
        <f t="shared" ref="J15939:J16002" si="498">B15939&amp;C15939&amp;E15939&amp;IF(C15939="Skog",F15939&amp;G15939,"")</f>
        <v>5053SkogMineraljordLauvskogHøy</v>
      </c>
      <c r="K15939" s="111">
        <v>-3.9961118073383664</v>
      </c>
      <c r="L15939" s="111">
        <v>0.85306406685236758</v>
      </c>
      <c r="M15939" s="111">
        <v>6.3979989500968365E-2</v>
      </c>
      <c r="N15939" s="112">
        <f t="shared" ref="N15939:N16002" si="499">SUM(K15939:M15939)</f>
        <v>-3.0790677509850304</v>
      </c>
    </row>
    <row r="15940" spans="1:14" x14ac:dyDescent="0.25">
      <c r="A15940" s="111" t="s">
        <v>1012</v>
      </c>
      <c r="B15940" s="111">
        <f>INDEX(kommuner!C:C,MATCH(_xlfn.NUMBERVALUE(A15940),kommuner!B:B,0))</f>
        <v>5053</v>
      </c>
      <c r="C15940" s="111" t="s">
        <v>127</v>
      </c>
      <c r="D15940" s="111" t="s">
        <v>127</v>
      </c>
      <c r="E15940" s="111" t="s">
        <v>126</v>
      </c>
      <c r="F15940" s="111" t="s">
        <v>185</v>
      </c>
      <c r="G15940" s="111" t="s">
        <v>167</v>
      </c>
      <c r="H15940" s="111" t="s">
        <v>185</v>
      </c>
      <c r="I15940" s="111" t="s">
        <v>167</v>
      </c>
      <c r="J15940" t="str">
        <f t="shared" si="498"/>
        <v>5053SkogMineraljordLauvskogImpediment</v>
      </c>
      <c r="K15940" s="111">
        <v>-1.0417316356348201</v>
      </c>
      <c r="L15940" s="111">
        <v>0.85306406685236758</v>
      </c>
      <c r="M15940" s="111">
        <v>6.3979989500968365E-2</v>
      </c>
      <c r="N15940" s="112">
        <f t="shared" si="499"/>
        <v>-0.12468757928148413</v>
      </c>
    </row>
    <row r="15941" spans="1:14" x14ac:dyDescent="0.25">
      <c r="A15941" s="111" t="s">
        <v>1012</v>
      </c>
      <c r="B15941" s="111">
        <f>INDEX(kommuner!C:C,MATCH(_xlfn.NUMBERVALUE(A15941),kommuner!B:B,0))</f>
        <v>5053</v>
      </c>
      <c r="C15941" s="111" t="s">
        <v>127</v>
      </c>
      <c r="D15941" s="111" t="s">
        <v>127</v>
      </c>
      <c r="E15941" s="111" t="s">
        <v>126</v>
      </c>
      <c r="F15941" s="111" t="s">
        <v>185</v>
      </c>
      <c r="G15941" s="111" t="s">
        <v>190</v>
      </c>
      <c r="H15941" s="111" t="s">
        <v>185</v>
      </c>
      <c r="I15941" s="111" t="s">
        <v>190</v>
      </c>
      <c r="J15941" t="str">
        <f t="shared" si="498"/>
        <v>5053SkogMineraljordLauvskogLav</v>
      </c>
      <c r="K15941" s="111">
        <v>-8.9748170935426599E-2</v>
      </c>
      <c r="L15941" s="111">
        <v>0.85306406685236758</v>
      </c>
      <c r="M15941" s="111">
        <v>6.3979989500968365E-2</v>
      </c>
      <c r="N15941" s="112">
        <f t="shared" si="499"/>
        <v>0.82729588541790933</v>
      </c>
    </row>
    <row r="15942" spans="1:14" x14ac:dyDescent="0.25">
      <c r="A15942" s="111" t="s">
        <v>1012</v>
      </c>
      <c r="B15942" s="111">
        <f>INDEX(kommuner!C:C,MATCH(_xlfn.NUMBERVALUE(A15942),kommuner!B:B,0))</f>
        <v>5053</v>
      </c>
      <c r="C15942" s="111" t="s">
        <v>127</v>
      </c>
      <c r="D15942" s="111" t="s">
        <v>127</v>
      </c>
      <c r="E15942" s="111" t="s">
        <v>126</v>
      </c>
      <c r="F15942" s="111" t="s">
        <v>185</v>
      </c>
      <c r="G15942" s="111" t="s">
        <v>173</v>
      </c>
      <c r="H15942" s="111" t="s">
        <v>185</v>
      </c>
      <c r="I15942" s="111" t="s">
        <v>173</v>
      </c>
      <c r="J15942" t="str">
        <f t="shared" si="498"/>
        <v>5053SkogMineraljordLauvskogMiddels</v>
      </c>
      <c r="K15942" s="111">
        <v>-2.4407766010203638</v>
      </c>
      <c r="L15942" s="111">
        <v>0.85306406685236758</v>
      </c>
      <c r="M15942" s="111">
        <v>6.3979989500968365E-2</v>
      </c>
      <c r="N15942" s="112">
        <f t="shared" si="499"/>
        <v>-1.523732544667028</v>
      </c>
    </row>
    <row r="15943" spans="1:14" x14ac:dyDescent="0.25">
      <c r="A15943" s="111" t="s">
        <v>1012</v>
      </c>
      <c r="B15943" s="111">
        <f>INDEX(kommuner!C:C,MATCH(_xlfn.NUMBERVALUE(A15943),kommuner!B:B,0))</f>
        <v>5053</v>
      </c>
      <c r="C15943" s="111" t="s">
        <v>127</v>
      </c>
      <c r="D15943" s="111" t="s">
        <v>127</v>
      </c>
      <c r="E15943" s="111" t="s">
        <v>126</v>
      </c>
      <c r="F15943" s="111" t="s">
        <v>185</v>
      </c>
      <c r="G15943" s="111" t="s">
        <v>186</v>
      </c>
      <c r="H15943" s="111" t="s">
        <v>185</v>
      </c>
      <c r="I15943" s="111" t="s">
        <v>186</v>
      </c>
      <c r="J15943" t="str">
        <f t="shared" si="498"/>
        <v>5053SkogMineraljordLauvskogSærs høy</v>
      </c>
      <c r="K15943" s="111">
        <v>-3.6560473259425113</v>
      </c>
      <c r="L15943" s="111">
        <v>0.85306406685236758</v>
      </c>
      <c r="M15943" s="111">
        <v>6.3979989500968365E-2</v>
      </c>
      <c r="N15943" s="112">
        <f t="shared" si="499"/>
        <v>-2.7390032695891753</v>
      </c>
    </row>
    <row r="15944" spans="1:14" x14ac:dyDescent="0.25">
      <c r="A15944" s="111" t="s">
        <v>1012</v>
      </c>
      <c r="B15944" s="111">
        <f>INDEX(kommuner!C:C,MATCH(_xlfn.NUMBERVALUE(A15944),kommuner!B:B,0))</f>
        <v>5053</v>
      </c>
      <c r="C15944" s="111" t="s">
        <v>127</v>
      </c>
      <c r="D15944" s="111" t="s">
        <v>127</v>
      </c>
      <c r="E15944" s="111" t="s">
        <v>123</v>
      </c>
      <c r="F15944" s="111" t="s">
        <v>172</v>
      </c>
      <c r="G15944" s="111" t="s">
        <v>180</v>
      </c>
      <c r="H15944" s="111" t="s">
        <v>172</v>
      </c>
      <c r="I15944" s="111" t="s">
        <v>180</v>
      </c>
      <c r="J15944" t="str">
        <f t="shared" si="498"/>
        <v>5053SkogOrganisk jordBarskogHøy</v>
      </c>
      <c r="K15944" s="111">
        <v>-2.5184559031994138</v>
      </c>
      <c r="L15944" s="111">
        <v>0.92784825435236762</v>
      </c>
      <c r="M15944" s="111">
        <v>0.46518126042825314</v>
      </c>
      <c r="N15944" s="112">
        <f t="shared" si="499"/>
        <v>-1.1254263884187932</v>
      </c>
    </row>
    <row r="15945" spans="1:14" x14ac:dyDescent="0.25">
      <c r="A15945" s="111" t="s">
        <v>1012</v>
      </c>
      <c r="B15945" s="111">
        <f>INDEX(kommuner!C:C,MATCH(_xlfn.NUMBERVALUE(A15945),kommuner!B:B,0))</f>
        <v>5053</v>
      </c>
      <c r="C15945" s="111" t="s">
        <v>127</v>
      </c>
      <c r="D15945" s="111" t="s">
        <v>127</v>
      </c>
      <c r="E15945" s="111" t="s">
        <v>123</v>
      </c>
      <c r="F15945" s="111" t="s">
        <v>172</v>
      </c>
      <c r="G15945" s="111" t="s">
        <v>167</v>
      </c>
      <c r="H15945" s="111" t="s">
        <v>172</v>
      </c>
      <c r="I15945" s="111" t="s">
        <v>167</v>
      </c>
      <c r="J15945" t="str">
        <f t="shared" si="498"/>
        <v>5053SkogOrganisk jordBarskogImpediment</v>
      </c>
      <c r="K15945" s="111">
        <v>-0.17137422385314094</v>
      </c>
      <c r="L15945" s="111">
        <v>0.92784825435236762</v>
      </c>
      <c r="M15945" s="111">
        <v>0.46510463492953991</v>
      </c>
      <c r="N15945" s="112">
        <f t="shared" si="499"/>
        <v>1.2215786654287666</v>
      </c>
    </row>
    <row r="15946" spans="1:14" x14ac:dyDescent="0.25">
      <c r="A15946" s="111" t="s">
        <v>1012</v>
      </c>
      <c r="B15946" s="111">
        <f>INDEX(kommuner!C:C,MATCH(_xlfn.NUMBERVALUE(A15946),kommuner!B:B,0))</f>
        <v>5053</v>
      </c>
      <c r="C15946" s="111" t="s">
        <v>127</v>
      </c>
      <c r="D15946" s="111" t="s">
        <v>127</v>
      </c>
      <c r="E15946" s="111" t="s">
        <v>123</v>
      </c>
      <c r="F15946" s="111" t="s">
        <v>172</v>
      </c>
      <c r="G15946" s="111" t="s">
        <v>190</v>
      </c>
      <c r="H15946" s="111" t="s">
        <v>172</v>
      </c>
      <c r="I15946" s="111" t="s">
        <v>190</v>
      </c>
      <c r="J15946" t="str">
        <f t="shared" si="498"/>
        <v>5053SkogOrganisk jordBarskogLav</v>
      </c>
      <c r="K15946" s="111">
        <v>-0.50666953101693391</v>
      </c>
      <c r="L15946" s="111">
        <v>0.92784825435236762</v>
      </c>
      <c r="M15946" s="111">
        <v>0.46510463492953991</v>
      </c>
      <c r="N15946" s="112">
        <f t="shared" si="499"/>
        <v>0.88628335826497362</v>
      </c>
    </row>
    <row r="15947" spans="1:14" x14ac:dyDescent="0.25">
      <c r="A15947" s="111" t="s">
        <v>1012</v>
      </c>
      <c r="B15947" s="111">
        <f>INDEX(kommuner!C:C,MATCH(_xlfn.NUMBERVALUE(A15947),kommuner!B:B,0))</f>
        <v>5053</v>
      </c>
      <c r="C15947" s="111" t="s">
        <v>127</v>
      </c>
      <c r="D15947" s="111" t="s">
        <v>127</v>
      </c>
      <c r="E15947" s="111" t="s">
        <v>123</v>
      </c>
      <c r="F15947" s="111" t="s">
        <v>172</v>
      </c>
      <c r="G15947" s="111" t="s">
        <v>173</v>
      </c>
      <c r="H15947" s="111" t="s">
        <v>172</v>
      </c>
      <c r="I15947" s="111" t="s">
        <v>173</v>
      </c>
      <c r="J15947" t="str">
        <f t="shared" si="498"/>
        <v>5053SkogOrganisk jordBarskogMiddels</v>
      </c>
      <c r="K15947" s="111">
        <v>-1.5571490961494638</v>
      </c>
      <c r="L15947" s="111">
        <v>0.92784825435236762</v>
      </c>
      <c r="M15947" s="111">
        <v>0.46518126042825314</v>
      </c>
      <c r="N15947" s="112">
        <f t="shared" si="499"/>
        <v>-0.16411958136884308</v>
      </c>
    </row>
    <row r="15948" spans="1:14" x14ac:dyDescent="0.25">
      <c r="A15948" s="111" t="s">
        <v>1012</v>
      </c>
      <c r="B15948" s="111">
        <f>INDEX(kommuner!C:C,MATCH(_xlfn.NUMBERVALUE(A15948),kommuner!B:B,0))</f>
        <v>5053</v>
      </c>
      <c r="C15948" s="111" t="s">
        <v>127</v>
      </c>
      <c r="D15948" s="111" t="s">
        <v>127</v>
      </c>
      <c r="E15948" s="111" t="s">
        <v>123</v>
      </c>
      <c r="F15948" s="111" t="s">
        <v>172</v>
      </c>
      <c r="G15948" s="111" t="s">
        <v>186</v>
      </c>
      <c r="H15948" s="111" t="s">
        <v>172</v>
      </c>
      <c r="I15948" s="111" t="s">
        <v>186</v>
      </c>
      <c r="J15948" t="str">
        <f t="shared" si="498"/>
        <v>5053SkogOrganisk jordBarskogSærs høy</v>
      </c>
      <c r="K15948" s="111">
        <v>2.5548655235722699</v>
      </c>
      <c r="L15948" s="111">
        <v>0.92784825435236762</v>
      </c>
      <c r="M15948" s="111">
        <v>0.46518126042825314</v>
      </c>
      <c r="N15948" s="112">
        <f t="shared" si="499"/>
        <v>3.9478950383528906</v>
      </c>
    </row>
    <row r="15949" spans="1:14" x14ac:dyDescent="0.25">
      <c r="A15949" s="111" t="s">
        <v>1012</v>
      </c>
      <c r="B15949" s="111">
        <f>INDEX(kommuner!C:C,MATCH(_xlfn.NUMBERVALUE(A15949),kommuner!B:B,0))</f>
        <v>5053</v>
      </c>
      <c r="C15949" s="111" t="s">
        <v>127</v>
      </c>
      <c r="D15949" s="111" t="s">
        <v>127</v>
      </c>
      <c r="E15949" s="111" t="s">
        <v>123</v>
      </c>
      <c r="F15949" s="111" t="s">
        <v>179</v>
      </c>
      <c r="G15949" s="111" t="s">
        <v>180</v>
      </c>
      <c r="H15949" s="111" t="s">
        <v>179</v>
      </c>
      <c r="I15949" s="111" t="s">
        <v>180</v>
      </c>
      <c r="J15949" t="str">
        <f t="shared" si="498"/>
        <v>5053SkogOrganisk jordBlandingsskogHøy</v>
      </c>
      <c r="K15949" s="111">
        <v>-5.5554344456832343</v>
      </c>
      <c r="L15949" s="111">
        <v>0.92784825435236762</v>
      </c>
      <c r="M15949" s="111">
        <v>0.46510463492953991</v>
      </c>
      <c r="N15949" s="112">
        <f t="shared" si="499"/>
        <v>-4.1624815564013264</v>
      </c>
    </row>
    <row r="15950" spans="1:14" x14ac:dyDescent="0.25">
      <c r="A15950" s="111" t="s">
        <v>1012</v>
      </c>
      <c r="B15950" s="111">
        <f>INDEX(kommuner!C:C,MATCH(_xlfn.NUMBERVALUE(A15950),kommuner!B:B,0))</f>
        <v>5053</v>
      </c>
      <c r="C15950" s="111" t="s">
        <v>127</v>
      </c>
      <c r="D15950" s="111" t="s">
        <v>127</v>
      </c>
      <c r="E15950" s="111" t="s">
        <v>123</v>
      </c>
      <c r="F15950" s="111" t="s">
        <v>179</v>
      </c>
      <c r="G15950" s="111" t="s">
        <v>167</v>
      </c>
      <c r="H15950" s="111" t="s">
        <v>179</v>
      </c>
      <c r="I15950" s="111" t="s">
        <v>167</v>
      </c>
      <c r="J15950" t="str">
        <f t="shared" si="498"/>
        <v>5053SkogOrganisk jordBlandingsskogImpediment</v>
      </c>
      <c r="K15950" s="111">
        <v>-0.28586344175800005</v>
      </c>
      <c r="L15950" s="111">
        <v>0.92784825435236762</v>
      </c>
      <c r="M15950" s="111">
        <v>0.46510463492953991</v>
      </c>
      <c r="N15950" s="112">
        <f t="shared" si="499"/>
        <v>1.1070894475239075</v>
      </c>
    </row>
    <row r="15951" spans="1:14" x14ac:dyDescent="0.25">
      <c r="A15951" s="111" t="s">
        <v>1012</v>
      </c>
      <c r="B15951" s="111">
        <f>INDEX(kommuner!C:C,MATCH(_xlfn.NUMBERVALUE(A15951),kommuner!B:B,0))</f>
        <v>5053</v>
      </c>
      <c r="C15951" s="111" t="s">
        <v>127</v>
      </c>
      <c r="D15951" s="111" t="s">
        <v>127</v>
      </c>
      <c r="E15951" s="111" t="s">
        <v>123</v>
      </c>
      <c r="F15951" s="111" t="s">
        <v>179</v>
      </c>
      <c r="G15951" s="111" t="s">
        <v>190</v>
      </c>
      <c r="H15951" s="111" t="s">
        <v>179</v>
      </c>
      <c r="I15951" s="111" t="s">
        <v>190</v>
      </c>
      <c r="J15951" t="str">
        <f t="shared" si="498"/>
        <v>5053SkogOrganisk jordBlandingsskogLav</v>
      </c>
      <c r="K15951" s="111">
        <v>-1.2347339377887629</v>
      </c>
      <c r="L15951" s="111">
        <v>0.92784825435236762</v>
      </c>
      <c r="M15951" s="111">
        <v>0.46510463492953991</v>
      </c>
      <c r="N15951" s="112">
        <f t="shared" si="499"/>
        <v>0.15821895149314458</v>
      </c>
    </row>
    <row r="15952" spans="1:14" x14ac:dyDescent="0.25">
      <c r="A15952" s="111" t="s">
        <v>1012</v>
      </c>
      <c r="B15952" s="111">
        <f>INDEX(kommuner!C:C,MATCH(_xlfn.NUMBERVALUE(A15952),kommuner!B:B,0))</f>
        <v>5053</v>
      </c>
      <c r="C15952" s="111" t="s">
        <v>127</v>
      </c>
      <c r="D15952" s="111" t="s">
        <v>127</v>
      </c>
      <c r="E15952" s="111" t="s">
        <v>123</v>
      </c>
      <c r="F15952" s="111" t="s">
        <v>179</v>
      </c>
      <c r="G15952" s="111" t="s">
        <v>173</v>
      </c>
      <c r="H15952" s="111" t="s">
        <v>179</v>
      </c>
      <c r="I15952" s="111" t="s">
        <v>173</v>
      </c>
      <c r="J15952" t="str">
        <f t="shared" si="498"/>
        <v>5053SkogOrganisk jordBlandingsskogMiddels</v>
      </c>
      <c r="K15952" s="111">
        <v>-2.4239591752717748</v>
      </c>
      <c r="L15952" s="111">
        <v>0.92784825435236762</v>
      </c>
      <c r="M15952" s="111">
        <v>0.46510463492953991</v>
      </c>
      <c r="N15952" s="112">
        <f t="shared" si="499"/>
        <v>-1.0310062859898674</v>
      </c>
    </row>
    <row r="15953" spans="1:14" x14ac:dyDescent="0.25">
      <c r="A15953" s="111" t="s">
        <v>1012</v>
      </c>
      <c r="B15953" s="111">
        <f>INDEX(kommuner!C:C,MATCH(_xlfn.NUMBERVALUE(A15953),kommuner!B:B,0))</f>
        <v>5053</v>
      </c>
      <c r="C15953" s="111" t="s">
        <v>127</v>
      </c>
      <c r="D15953" s="111" t="s">
        <v>127</v>
      </c>
      <c r="E15953" s="111" t="s">
        <v>123</v>
      </c>
      <c r="F15953" s="111" t="s">
        <v>179</v>
      </c>
      <c r="G15953" s="111" t="s">
        <v>186</v>
      </c>
      <c r="H15953" s="111" t="s">
        <v>179</v>
      </c>
      <c r="I15953" s="111" t="s">
        <v>186</v>
      </c>
      <c r="J15953" t="str">
        <f t="shared" si="498"/>
        <v>5053SkogOrganisk jordBlandingsskogSærs høy</v>
      </c>
      <c r="K15953" s="111">
        <v>-1.5726115302258048</v>
      </c>
      <c r="L15953" s="111">
        <v>0.92784825435236762</v>
      </c>
      <c r="M15953" s="111">
        <v>0.46510463492953991</v>
      </c>
      <c r="N15953" s="112">
        <f t="shared" si="499"/>
        <v>-0.17965864094389727</v>
      </c>
    </row>
    <row r="15954" spans="1:14" x14ac:dyDescent="0.25">
      <c r="A15954" s="111" t="s">
        <v>1012</v>
      </c>
      <c r="B15954" s="111">
        <f>INDEX(kommuner!C:C,MATCH(_xlfn.NUMBERVALUE(A15954),kommuner!B:B,0))</f>
        <v>5053</v>
      </c>
      <c r="C15954" s="111" t="s">
        <v>127</v>
      </c>
      <c r="D15954" s="111" t="s">
        <v>127</v>
      </c>
      <c r="E15954" s="111" t="s">
        <v>123</v>
      </c>
      <c r="F15954" s="111" t="s">
        <v>185</v>
      </c>
      <c r="G15954" s="111" t="s">
        <v>180</v>
      </c>
      <c r="H15954" s="111" t="s">
        <v>185</v>
      </c>
      <c r="I15954" s="111" t="s">
        <v>180</v>
      </c>
      <c r="J15954" t="str">
        <f t="shared" si="498"/>
        <v>5053SkogOrganisk jordLauvskogHøy</v>
      </c>
      <c r="K15954" s="111">
        <v>-1.9913688882377358</v>
      </c>
      <c r="L15954" s="111">
        <v>0.92784825435236762</v>
      </c>
      <c r="M15954" s="111">
        <v>0.46510463492953991</v>
      </c>
      <c r="N15954" s="112">
        <f t="shared" si="499"/>
        <v>-0.59841599895582831</v>
      </c>
    </row>
    <row r="15955" spans="1:14" x14ac:dyDescent="0.25">
      <c r="A15955" s="111" t="s">
        <v>1012</v>
      </c>
      <c r="B15955" s="111">
        <f>INDEX(kommuner!C:C,MATCH(_xlfn.NUMBERVALUE(A15955),kommuner!B:B,0))</f>
        <v>5053</v>
      </c>
      <c r="C15955" s="111" t="s">
        <v>127</v>
      </c>
      <c r="D15955" s="111" t="s">
        <v>127</v>
      </c>
      <c r="E15955" s="111" t="s">
        <v>123</v>
      </c>
      <c r="F15955" s="111" t="s">
        <v>185</v>
      </c>
      <c r="G15955" s="111" t="s">
        <v>167</v>
      </c>
      <c r="H15955" s="111" t="s">
        <v>185</v>
      </c>
      <c r="I15955" s="111" t="s">
        <v>167</v>
      </c>
      <c r="J15955" t="str">
        <f t="shared" si="498"/>
        <v>5053SkogOrganisk jordLauvskogImpediment</v>
      </c>
      <c r="K15955" s="111">
        <v>0.35000626494250675</v>
      </c>
      <c r="L15955" s="111">
        <v>0.92784825435236762</v>
      </c>
      <c r="M15955" s="111">
        <v>0.46510463492953991</v>
      </c>
      <c r="N15955" s="112">
        <f t="shared" si="499"/>
        <v>1.7429591542244141</v>
      </c>
    </row>
    <row r="15956" spans="1:14" x14ac:dyDescent="0.25">
      <c r="A15956" s="111" t="s">
        <v>1012</v>
      </c>
      <c r="B15956" s="111">
        <f>INDEX(kommuner!C:C,MATCH(_xlfn.NUMBERVALUE(A15956),kommuner!B:B,0))</f>
        <v>5053</v>
      </c>
      <c r="C15956" s="111" t="s">
        <v>127</v>
      </c>
      <c r="D15956" s="111" t="s">
        <v>127</v>
      </c>
      <c r="E15956" s="111" t="s">
        <v>123</v>
      </c>
      <c r="F15956" s="111" t="s">
        <v>185</v>
      </c>
      <c r="G15956" s="111" t="s">
        <v>190</v>
      </c>
      <c r="H15956" s="111" t="s">
        <v>185</v>
      </c>
      <c r="I15956" s="111" t="s">
        <v>190</v>
      </c>
      <c r="J15956" t="str">
        <f t="shared" si="498"/>
        <v>5053SkogOrganisk jordLauvskogLav</v>
      </c>
      <c r="K15956" s="111">
        <v>1.1144075558526714</v>
      </c>
      <c r="L15956" s="111">
        <v>0.92784825435236762</v>
      </c>
      <c r="M15956" s="111">
        <v>0.46510463492953991</v>
      </c>
      <c r="N15956" s="112">
        <f t="shared" si="499"/>
        <v>2.5073604451345788</v>
      </c>
    </row>
    <row r="15957" spans="1:14" x14ac:dyDescent="0.25">
      <c r="A15957" s="111" t="s">
        <v>1012</v>
      </c>
      <c r="B15957" s="111">
        <f>INDEX(kommuner!C:C,MATCH(_xlfn.NUMBERVALUE(A15957),kommuner!B:B,0))</f>
        <v>5053</v>
      </c>
      <c r="C15957" s="111" t="s">
        <v>127</v>
      </c>
      <c r="D15957" s="111" t="s">
        <v>127</v>
      </c>
      <c r="E15957" s="111" t="s">
        <v>123</v>
      </c>
      <c r="F15957" s="111" t="s">
        <v>185</v>
      </c>
      <c r="G15957" s="111" t="s">
        <v>173</v>
      </c>
      <c r="H15957" s="111" t="s">
        <v>185</v>
      </c>
      <c r="I15957" s="111" t="s">
        <v>173</v>
      </c>
      <c r="J15957" t="str">
        <f t="shared" si="498"/>
        <v>5053SkogOrganisk jordLauvskogMiddels</v>
      </c>
      <c r="K15957" s="111">
        <v>-0.62664468270982987</v>
      </c>
      <c r="L15957" s="111">
        <v>0.92784825435236762</v>
      </c>
      <c r="M15957" s="111">
        <v>0.46510463492953991</v>
      </c>
      <c r="N15957" s="112">
        <f t="shared" si="499"/>
        <v>0.76630820657207765</v>
      </c>
    </row>
    <row r="15958" spans="1:14" x14ac:dyDescent="0.25">
      <c r="A15958" s="111" t="s">
        <v>1012</v>
      </c>
      <c r="B15958" s="111">
        <f>INDEX(kommuner!C:C,MATCH(_xlfn.NUMBERVALUE(A15958),kommuner!B:B,0))</f>
        <v>5053</v>
      </c>
      <c r="C15958" s="111" t="s">
        <v>127</v>
      </c>
      <c r="D15958" s="111" t="s">
        <v>127</v>
      </c>
      <c r="E15958" s="111" t="s">
        <v>123</v>
      </c>
      <c r="F15958" s="111" t="s">
        <v>185</v>
      </c>
      <c r="G15958" s="111" t="s">
        <v>186</v>
      </c>
      <c r="H15958" s="111" t="s">
        <v>185</v>
      </c>
      <c r="I15958" s="111" t="s">
        <v>186</v>
      </c>
      <c r="J15958" t="str">
        <f t="shared" si="498"/>
        <v>5053SkogOrganisk jordLauvskogSærs høy</v>
      </c>
      <c r="K15958" s="111">
        <v>-1.8997279926091779</v>
      </c>
      <c r="L15958" s="111">
        <v>0.92784825435236762</v>
      </c>
      <c r="M15958" s="111">
        <v>0.46510463492953991</v>
      </c>
      <c r="N15958" s="112">
        <f t="shared" si="499"/>
        <v>-0.50677510332727038</v>
      </c>
    </row>
    <row r="15959" spans="1:14" x14ac:dyDescent="0.25">
      <c r="A15959" s="111" t="s">
        <v>1012</v>
      </c>
      <c r="B15959" s="111">
        <f>INDEX(kommuner!C:C,MATCH(_xlfn.NUMBERVALUE(A15959),kommuner!B:B,0))</f>
        <v>5053</v>
      </c>
      <c r="C15959" s="111" t="s">
        <v>83</v>
      </c>
      <c r="D15959" s="111" t="s">
        <v>83</v>
      </c>
      <c r="E15959" s="111" t="s">
        <v>126</v>
      </c>
      <c r="F15959" s="111" t="s">
        <v>139</v>
      </c>
      <c r="G15959" s="111" t="s">
        <v>139</v>
      </c>
      <c r="H15959" s="111" t="s">
        <v>139</v>
      </c>
      <c r="I15959" s="111" t="s">
        <v>139</v>
      </c>
      <c r="J15959" t="str">
        <f t="shared" si="498"/>
        <v>5053Utbygd arealMineraljord</v>
      </c>
      <c r="K15959" s="111">
        <v>-0.30524336409547759</v>
      </c>
      <c r="L15959" s="111">
        <v>0</v>
      </c>
      <c r="M15959" s="111">
        <v>1.303047089454229E-2</v>
      </c>
      <c r="N15959" s="112">
        <f t="shared" si="499"/>
        <v>-0.2922128932009353</v>
      </c>
    </row>
    <row r="15960" spans="1:14" x14ac:dyDescent="0.25">
      <c r="A15960" s="111" t="s">
        <v>1012</v>
      </c>
      <c r="B15960" s="111">
        <f>INDEX(kommuner!C:C,MATCH(_xlfn.NUMBERVALUE(A15960),kommuner!B:B,0))</f>
        <v>5053</v>
      </c>
      <c r="C15960" s="111" t="s">
        <v>83</v>
      </c>
      <c r="D15960" s="111" t="s">
        <v>83</v>
      </c>
      <c r="E15960" s="111" t="s">
        <v>123</v>
      </c>
      <c r="F15960" s="111" t="s">
        <v>139</v>
      </c>
      <c r="G15960" s="111" t="s">
        <v>139</v>
      </c>
      <c r="H15960" s="111" t="s">
        <v>139</v>
      </c>
      <c r="I15960" s="111" t="s">
        <v>139</v>
      </c>
      <c r="J15960" t="str">
        <f t="shared" si="498"/>
        <v>5053Utbygd arealOrganisk jord</v>
      </c>
      <c r="K15960" s="111">
        <v>29.011421395201612</v>
      </c>
      <c r="L15960" s="111">
        <v>0</v>
      </c>
      <c r="M15960" s="111">
        <v>1.303047089454229E-2</v>
      </c>
      <c r="N15960" s="112">
        <f t="shared" si="499"/>
        <v>29.024451866096154</v>
      </c>
    </row>
    <row r="15961" spans="1:14" x14ac:dyDescent="0.25">
      <c r="A15961" s="111" t="s">
        <v>1012</v>
      </c>
      <c r="B15961" s="111">
        <f>INDEX(kommuner!C:C,MATCH(_xlfn.NUMBERVALUE(A15961),kommuner!B:B,0))</f>
        <v>5053</v>
      </c>
      <c r="C15961" s="111" t="s">
        <v>181</v>
      </c>
      <c r="D15961" s="111" t="s">
        <v>181</v>
      </c>
      <c r="E15961" s="111" t="s">
        <v>123</v>
      </c>
      <c r="F15961" s="111" t="s">
        <v>139</v>
      </c>
      <c r="G15961" s="111" t="s">
        <v>139</v>
      </c>
      <c r="H15961" s="111" t="s">
        <v>139</v>
      </c>
      <c r="I15961" s="111" t="s">
        <v>139</v>
      </c>
      <c r="J15961" t="str">
        <f t="shared" si="498"/>
        <v>5053Vann og myrOrganisk jord</v>
      </c>
      <c r="K15961" s="111">
        <v>-0.29766799726667431</v>
      </c>
      <c r="L15961" s="111">
        <v>0</v>
      </c>
      <c r="M15961" s="111">
        <v>0</v>
      </c>
      <c r="N15961" s="112">
        <f t="shared" si="499"/>
        <v>-0.29766799726667431</v>
      </c>
    </row>
    <row r="15962" spans="1:14" x14ac:dyDescent="0.25">
      <c r="A15962" s="111" t="s">
        <v>1013</v>
      </c>
      <c r="B15962" s="111">
        <f>INDEX(kommuner!C:C,MATCH(_xlfn.NUMBERVALUE(A15962),kommuner!B:B,0))</f>
        <v>5054</v>
      </c>
      <c r="C15962" s="111" t="s">
        <v>82</v>
      </c>
      <c r="D15962" s="111" t="s">
        <v>82</v>
      </c>
      <c r="E15962" s="111" t="s">
        <v>126</v>
      </c>
      <c r="F15962" s="111" t="s">
        <v>139</v>
      </c>
      <c r="G15962" s="111" t="s">
        <v>139</v>
      </c>
      <c r="H15962" s="111" t="s">
        <v>139</v>
      </c>
      <c r="I15962" s="111" t="s">
        <v>139</v>
      </c>
      <c r="J15962" t="str">
        <f t="shared" si="498"/>
        <v>5054Annen utmarkMineraljord</v>
      </c>
      <c r="K15962" s="111">
        <v>-7.1122377479755403E-2</v>
      </c>
      <c r="L15962" s="111">
        <v>0</v>
      </c>
      <c r="M15962" s="111">
        <v>0</v>
      </c>
      <c r="N15962" s="112">
        <f t="shared" si="499"/>
        <v>-7.1122377479755403E-2</v>
      </c>
    </row>
    <row r="15963" spans="1:14" x14ac:dyDescent="0.25">
      <c r="A15963" s="111" t="s">
        <v>1013</v>
      </c>
      <c r="B15963" s="111">
        <f>INDEX(kommuner!C:C,MATCH(_xlfn.NUMBERVALUE(A15963),kommuner!B:B,0))</f>
        <v>5054</v>
      </c>
      <c r="C15963" s="111" t="s">
        <v>121</v>
      </c>
      <c r="D15963" s="111" t="s">
        <v>121</v>
      </c>
      <c r="E15963" s="111" t="s">
        <v>126</v>
      </c>
      <c r="F15963" s="111" t="s">
        <v>139</v>
      </c>
      <c r="G15963" s="111" t="s">
        <v>139</v>
      </c>
      <c r="H15963" s="111" t="s">
        <v>139</v>
      </c>
      <c r="I15963" s="111" t="s">
        <v>139</v>
      </c>
      <c r="J15963" t="str">
        <f t="shared" si="498"/>
        <v>5054BeiteMineraljord</v>
      </c>
      <c r="K15963" s="111">
        <v>-0.96338340838695502</v>
      </c>
      <c r="L15963" s="111">
        <v>0</v>
      </c>
      <c r="M15963" s="111">
        <v>1.2448711246839999E-7</v>
      </c>
      <c r="N15963" s="112">
        <f t="shared" si="499"/>
        <v>-0.96338328389984251</v>
      </c>
    </row>
    <row r="15964" spans="1:14" x14ac:dyDescent="0.25">
      <c r="A15964" s="111" t="s">
        <v>1013</v>
      </c>
      <c r="B15964" s="111">
        <f>INDEX(kommuner!C:C,MATCH(_xlfn.NUMBERVALUE(A15964),kommuner!B:B,0))</f>
        <v>5054</v>
      </c>
      <c r="C15964" s="111" t="s">
        <v>121</v>
      </c>
      <c r="D15964" s="111" t="s">
        <v>121</v>
      </c>
      <c r="E15964" s="111" t="s">
        <v>123</v>
      </c>
      <c r="F15964" s="111" t="s">
        <v>139</v>
      </c>
      <c r="G15964" s="111" t="s">
        <v>139</v>
      </c>
      <c r="H15964" s="111" t="s">
        <v>139</v>
      </c>
      <c r="I15964" s="111" t="s">
        <v>139</v>
      </c>
      <c r="J15964" t="str">
        <f t="shared" si="498"/>
        <v>5054BeiteOrganisk jord</v>
      </c>
      <c r="K15964" s="111">
        <v>12.077525935985037</v>
      </c>
      <c r="L15964" s="111">
        <v>1.6412500000000001</v>
      </c>
      <c r="M15964" s="111">
        <v>0</v>
      </c>
      <c r="N15964" s="112">
        <f t="shared" si="499"/>
        <v>13.718775935985036</v>
      </c>
    </row>
    <row r="15965" spans="1:14" x14ac:dyDescent="0.25">
      <c r="A15965" s="111" t="s">
        <v>1013</v>
      </c>
      <c r="B15965" s="111">
        <f>INDEX(kommuner!C:C,MATCH(_xlfn.NUMBERVALUE(A15965),kommuner!B:B,0))</f>
        <v>5054</v>
      </c>
      <c r="C15965" s="111" t="s">
        <v>84</v>
      </c>
      <c r="D15965" s="111" t="s">
        <v>84</v>
      </c>
      <c r="E15965" s="111" t="s">
        <v>126</v>
      </c>
      <c r="F15965" s="111" t="s">
        <v>139</v>
      </c>
      <c r="G15965" s="111" t="s">
        <v>139</v>
      </c>
      <c r="H15965" s="111" t="s">
        <v>139</v>
      </c>
      <c r="I15965" s="111" t="s">
        <v>139</v>
      </c>
      <c r="J15965" t="str">
        <f t="shared" si="498"/>
        <v>5054Dyrket markMineraljord</v>
      </c>
      <c r="K15965" s="111">
        <v>-0.17941115197201224</v>
      </c>
      <c r="L15965" s="111">
        <v>0</v>
      </c>
      <c r="M15965" s="111">
        <v>0</v>
      </c>
      <c r="N15965" s="112">
        <f t="shared" si="499"/>
        <v>-0.17941115197201224</v>
      </c>
    </row>
    <row r="15966" spans="1:14" x14ac:dyDescent="0.25">
      <c r="A15966" s="111" t="s">
        <v>1013</v>
      </c>
      <c r="B15966" s="111">
        <f>INDEX(kommuner!C:C,MATCH(_xlfn.NUMBERVALUE(A15966),kommuner!B:B,0))</f>
        <v>5054</v>
      </c>
      <c r="C15966" s="111" t="s">
        <v>84</v>
      </c>
      <c r="D15966" s="111" t="s">
        <v>84</v>
      </c>
      <c r="E15966" s="111" t="s">
        <v>123</v>
      </c>
      <c r="F15966" s="111" t="s">
        <v>139</v>
      </c>
      <c r="G15966" s="111" t="s">
        <v>139</v>
      </c>
      <c r="H15966" s="111" t="s">
        <v>139</v>
      </c>
      <c r="I15966" s="111" t="s">
        <v>139</v>
      </c>
      <c r="J15966" t="str">
        <f t="shared" si="498"/>
        <v>5054Dyrket markOrganisk jord</v>
      </c>
      <c r="K15966" s="111">
        <v>28.726149366675592</v>
      </c>
      <c r="L15966" s="111">
        <v>1.45625</v>
      </c>
      <c r="M15966" s="111">
        <v>0</v>
      </c>
      <c r="N15966" s="112">
        <f t="shared" si="499"/>
        <v>30.182399366675593</v>
      </c>
    </row>
    <row r="15967" spans="1:14" x14ac:dyDescent="0.25">
      <c r="A15967" s="111" t="s">
        <v>1013</v>
      </c>
      <c r="B15967" s="111">
        <f>INDEX(kommuner!C:C,MATCH(_xlfn.NUMBERVALUE(A15967),kommuner!B:B,0))</f>
        <v>5054</v>
      </c>
      <c r="C15967" s="111" t="s">
        <v>127</v>
      </c>
      <c r="D15967" s="111" t="s">
        <v>127</v>
      </c>
      <c r="E15967" s="111" t="s">
        <v>126</v>
      </c>
      <c r="F15967" s="111" t="s">
        <v>172</v>
      </c>
      <c r="G15967" s="111" t="s">
        <v>180</v>
      </c>
      <c r="H15967" s="111" t="s">
        <v>172</v>
      </c>
      <c r="I15967" s="111" t="s">
        <v>180</v>
      </c>
      <c r="J15967" t="str">
        <f t="shared" si="498"/>
        <v>5054SkogMineraljordBarskogHøy</v>
      </c>
      <c r="K15967" s="111">
        <v>-6.422849649670499</v>
      </c>
      <c r="L15967" s="111">
        <v>0.85306406685236758</v>
      </c>
      <c r="M15967" s="111">
        <v>6.4056614999681585E-2</v>
      </c>
      <c r="N15967" s="112">
        <f t="shared" si="499"/>
        <v>-5.5057289678184498</v>
      </c>
    </row>
    <row r="15968" spans="1:14" x14ac:dyDescent="0.25">
      <c r="A15968" s="111" t="s">
        <v>1013</v>
      </c>
      <c r="B15968" s="111">
        <f>INDEX(kommuner!C:C,MATCH(_xlfn.NUMBERVALUE(A15968),kommuner!B:B,0))</f>
        <v>5054</v>
      </c>
      <c r="C15968" s="111" t="s">
        <v>127</v>
      </c>
      <c r="D15968" s="111" t="s">
        <v>127</v>
      </c>
      <c r="E15968" s="111" t="s">
        <v>126</v>
      </c>
      <c r="F15968" s="111" t="s">
        <v>172</v>
      </c>
      <c r="G15968" s="111" t="s">
        <v>167</v>
      </c>
      <c r="H15968" s="111" t="s">
        <v>172</v>
      </c>
      <c r="I15968" s="111" t="s">
        <v>167</v>
      </c>
      <c r="J15968" t="str">
        <f t="shared" si="498"/>
        <v>5054SkogMineraljordBarskogImpediment</v>
      </c>
      <c r="K15968" s="111">
        <v>-0.94873102042732593</v>
      </c>
      <c r="L15968" s="111">
        <v>0.85306406685236758</v>
      </c>
      <c r="M15968" s="111">
        <v>6.3979989500968365E-2</v>
      </c>
      <c r="N15968" s="112">
        <f t="shared" si="499"/>
        <v>-3.1686964073989993E-2</v>
      </c>
    </row>
    <row r="15969" spans="1:14" x14ac:dyDescent="0.25">
      <c r="A15969" s="111" t="s">
        <v>1013</v>
      </c>
      <c r="B15969" s="111">
        <f>INDEX(kommuner!C:C,MATCH(_xlfn.NUMBERVALUE(A15969),kommuner!B:B,0))</f>
        <v>5054</v>
      </c>
      <c r="C15969" s="111" t="s">
        <v>127</v>
      </c>
      <c r="D15969" s="111" t="s">
        <v>127</v>
      </c>
      <c r="E15969" s="111" t="s">
        <v>126</v>
      </c>
      <c r="F15969" s="111" t="s">
        <v>172</v>
      </c>
      <c r="G15969" s="111" t="s">
        <v>190</v>
      </c>
      <c r="H15969" s="111" t="s">
        <v>172</v>
      </c>
      <c r="I15969" s="111" t="s">
        <v>190</v>
      </c>
      <c r="J15969" t="str">
        <f t="shared" si="498"/>
        <v>5054SkogMineraljordBarskogLav</v>
      </c>
      <c r="K15969" s="111">
        <v>-0.862084627791601</v>
      </c>
      <c r="L15969" s="111">
        <v>0.85306406685236758</v>
      </c>
      <c r="M15969" s="111">
        <v>6.3979989500968365E-2</v>
      </c>
      <c r="N15969" s="112">
        <f t="shared" si="499"/>
        <v>5.4959428561734941E-2</v>
      </c>
    </row>
    <row r="15970" spans="1:14" x14ac:dyDescent="0.25">
      <c r="A15970" s="111" t="s">
        <v>1013</v>
      </c>
      <c r="B15970" s="111">
        <f>INDEX(kommuner!C:C,MATCH(_xlfn.NUMBERVALUE(A15970),kommuner!B:B,0))</f>
        <v>5054</v>
      </c>
      <c r="C15970" s="111" t="s">
        <v>127</v>
      </c>
      <c r="D15970" s="111" t="s">
        <v>127</v>
      </c>
      <c r="E15970" s="111" t="s">
        <v>126</v>
      </c>
      <c r="F15970" s="111" t="s">
        <v>172</v>
      </c>
      <c r="G15970" s="111" t="s">
        <v>173</v>
      </c>
      <c r="H15970" s="111" t="s">
        <v>172</v>
      </c>
      <c r="I15970" s="111" t="s">
        <v>173</v>
      </c>
      <c r="J15970" t="str">
        <f t="shared" si="498"/>
        <v>5054SkogMineraljordBarskogMiddels</v>
      </c>
      <c r="K15970" s="111">
        <v>-3.6406993276041288</v>
      </c>
      <c r="L15970" s="111">
        <v>0.85306406685236758</v>
      </c>
      <c r="M15970" s="111">
        <v>6.4056614999681585E-2</v>
      </c>
      <c r="N15970" s="112">
        <f t="shared" si="499"/>
        <v>-2.7235786457520796</v>
      </c>
    </row>
    <row r="15971" spans="1:14" x14ac:dyDescent="0.25">
      <c r="A15971" s="111" t="s">
        <v>1013</v>
      </c>
      <c r="B15971" s="111">
        <f>INDEX(kommuner!C:C,MATCH(_xlfn.NUMBERVALUE(A15971),kommuner!B:B,0))</f>
        <v>5054</v>
      </c>
      <c r="C15971" s="111" t="s">
        <v>127</v>
      </c>
      <c r="D15971" s="111" t="s">
        <v>127</v>
      </c>
      <c r="E15971" s="111" t="s">
        <v>126</v>
      </c>
      <c r="F15971" s="111" t="s">
        <v>172</v>
      </c>
      <c r="G15971" s="111" t="s">
        <v>186</v>
      </c>
      <c r="H15971" s="111" t="s">
        <v>172</v>
      </c>
      <c r="I15971" s="111" t="s">
        <v>186</v>
      </c>
      <c r="J15971" t="str">
        <f t="shared" si="498"/>
        <v>5054SkogMineraljordBarskogSærs høy</v>
      </c>
      <c r="K15971" s="111">
        <v>0.12072674540874306</v>
      </c>
      <c r="L15971" s="111">
        <v>0.85306406685236758</v>
      </c>
      <c r="M15971" s="111">
        <v>6.4056614999681585E-2</v>
      </c>
      <c r="N15971" s="112">
        <f t="shared" si="499"/>
        <v>1.0378474272607923</v>
      </c>
    </row>
    <row r="15972" spans="1:14" x14ac:dyDescent="0.25">
      <c r="A15972" s="111" t="s">
        <v>1013</v>
      </c>
      <c r="B15972" s="111">
        <f>INDEX(kommuner!C:C,MATCH(_xlfn.NUMBERVALUE(A15972),kommuner!B:B,0))</f>
        <v>5054</v>
      </c>
      <c r="C15972" s="111" t="s">
        <v>127</v>
      </c>
      <c r="D15972" s="111" t="s">
        <v>127</v>
      </c>
      <c r="E15972" s="111" t="s">
        <v>126</v>
      </c>
      <c r="F15972" s="111" t="s">
        <v>179</v>
      </c>
      <c r="G15972" s="111" t="s">
        <v>180</v>
      </c>
      <c r="H15972" s="111" t="s">
        <v>179</v>
      </c>
      <c r="I15972" s="111" t="s">
        <v>180</v>
      </c>
      <c r="J15972" t="str">
        <f t="shared" si="498"/>
        <v>5054SkogMineraljordBlandingsskogHøy</v>
      </c>
      <c r="K15972" s="111">
        <v>-7.1939050909469406</v>
      </c>
      <c r="L15972" s="111">
        <v>0.85306406685236758</v>
      </c>
      <c r="M15972" s="111">
        <v>6.3979989500968365E-2</v>
      </c>
      <c r="N15972" s="112">
        <f t="shared" si="499"/>
        <v>-6.2768610345936047</v>
      </c>
    </row>
    <row r="15973" spans="1:14" x14ac:dyDescent="0.25">
      <c r="A15973" s="111" t="s">
        <v>1013</v>
      </c>
      <c r="B15973" s="111">
        <f>INDEX(kommuner!C:C,MATCH(_xlfn.NUMBERVALUE(A15973),kommuner!B:B,0))</f>
        <v>5054</v>
      </c>
      <c r="C15973" s="111" t="s">
        <v>127</v>
      </c>
      <c r="D15973" s="111" t="s">
        <v>127</v>
      </c>
      <c r="E15973" s="111" t="s">
        <v>126</v>
      </c>
      <c r="F15973" s="111" t="s">
        <v>179</v>
      </c>
      <c r="G15973" s="111" t="s">
        <v>167</v>
      </c>
      <c r="H15973" s="111" t="s">
        <v>179</v>
      </c>
      <c r="I15973" s="111" t="s">
        <v>167</v>
      </c>
      <c r="J15973" t="str">
        <f t="shared" si="498"/>
        <v>5054SkogMineraljordBlandingsskogImpediment</v>
      </c>
      <c r="K15973" s="111">
        <v>-1.0519587113170448</v>
      </c>
      <c r="L15973" s="111">
        <v>0.85306406685236758</v>
      </c>
      <c r="M15973" s="111">
        <v>6.3979989500968365E-2</v>
      </c>
      <c r="N15973" s="112">
        <f t="shared" si="499"/>
        <v>-0.13491465496370883</v>
      </c>
    </row>
    <row r="15974" spans="1:14" x14ac:dyDescent="0.25">
      <c r="A15974" s="111" t="s">
        <v>1013</v>
      </c>
      <c r="B15974" s="111">
        <f>INDEX(kommuner!C:C,MATCH(_xlfn.NUMBERVALUE(A15974),kommuner!B:B,0))</f>
        <v>5054</v>
      </c>
      <c r="C15974" s="111" t="s">
        <v>127</v>
      </c>
      <c r="D15974" s="111" t="s">
        <v>127</v>
      </c>
      <c r="E15974" s="111" t="s">
        <v>126</v>
      </c>
      <c r="F15974" s="111" t="s">
        <v>179</v>
      </c>
      <c r="G15974" s="111" t="s">
        <v>190</v>
      </c>
      <c r="H15974" s="111" t="s">
        <v>179</v>
      </c>
      <c r="I15974" s="111" t="s">
        <v>190</v>
      </c>
      <c r="J15974" t="str">
        <f t="shared" si="498"/>
        <v>5054SkogMineraljordBlandingsskogLav</v>
      </c>
      <c r="K15974" s="111">
        <v>-1.7812179955424279</v>
      </c>
      <c r="L15974" s="111">
        <v>0.85306406685236758</v>
      </c>
      <c r="M15974" s="111">
        <v>6.3979989500968365E-2</v>
      </c>
      <c r="N15974" s="112">
        <f t="shared" si="499"/>
        <v>-0.86417393918909191</v>
      </c>
    </row>
    <row r="15975" spans="1:14" x14ac:dyDescent="0.25">
      <c r="A15975" s="111" t="s">
        <v>1013</v>
      </c>
      <c r="B15975" s="111">
        <f>INDEX(kommuner!C:C,MATCH(_xlfn.NUMBERVALUE(A15975),kommuner!B:B,0))</f>
        <v>5054</v>
      </c>
      <c r="C15975" s="111" t="s">
        <v>127</v>
      </c>
      <c r="D15975" s="111" t="s">
        <v>127</v>
      </c>
      <c r="E15975" s="111" t="s">
        <v>126</v>
      </c>
      <c r="F15975" s="111" t="s">
        <v>179</v>
      </c>
      <c r="G15975" s="111" t="s">
        <v>173</v>
      </c>
      <c r="H15975" s="111" t="s">
        <v>179</v>
      </c>
      <c r="I15975" s="111" t="s">
        <v>173</v>
      </c>
      <c r="J15975" t="str">
        <f t="shared" si="498"/>
        <v>5054SkogMineraljordBlandingsskogMiddels</v>
      </c>
      <c r="K15975" s="111">
        <v>-3.4741824145851954</v>
      </c>
      <c r="L15975" s="111">
        <v>0.85306406685236758</v>
      </c>
      <c r="M15975" s="111">
        <v>6.3979989500968365E-2</v>
      </c>
      <c r="N15975" s="112">
        <f t="shared" si="499"/>
        <v>-2.5571383582318594</v>
      </c>
    </row>
    <row r="15976" spans="1:14" x14ac:dyDescent="0.25">
      <c r="A15976" s="111" t="s">
        <v>1013</v>
      </c>
      <c r="B15976" s="111">
        <f>INDEX(kommuner!C:C,MATCH(_xlfn.NUMBERVALUE(A15976),kommuner!B:B,0))</f>
        <v>5054</v>
      </c>
      <c r="C15976" s="111" t="s">
        <v>127</v>
      </c>
      <c r="D15976" s="111" t="s">
        <v>127</v>
      </c>
      <c r="E15976" s="111" t="s">
        <v>126</v>
      </c>
      <c r="F15976" s="111" t="s">
        <v>179</v>
      </c>
      <c r="G15976" s="111" t="s">
        <v>186</v>
      </c>
      <c r="H15976" s="111" t="s">
        <v>179</v>
      </c>
      <c r="I15976" s="111" t="s">
        <v>186</v>
      </c>
      <c r="J15976" t="str">
        <f t="shared" si="498"/>
        <v>5054SkogMineraljordBlandingsskogSærs høy</v>
      </c>
      <c r="K15976" s="111">
        <v>-2.9395925245326562</v>
      </c>
      <c r="L15976" s="111">
        <v>0.85306406685236758</v>
      </c>
      <c r="M15976" s="111">
        <v>6.3979989500968365E-2</v>
      </c>
      <c r="N15976" s="112">
        <f t="shared" si="499"/>
        <v>-2.0225484681793202</v>
      </c>
    </row>
    <row r="15977" spans="1:14" x14ac:dyDescent="0.25">
      <c r="A15977" s="111" t="s">
        <v>1013</v>
      </c>
      <c r="B15977" s="111">
        <f>INDEX(kommuner!C:C,MATCH(_xlfn.NUMBERVALUE(A15977),kommuner!B:B,0))</f>
        <v>5054</v>
      </c>
      <c r="C15977" s="111" t="s">
        <v>127</v>
      </c>
      <c r="D15977" s="111" t="s">
        <v>127</v>
      </c>
      <c r="E15977" s="111" t="s">
        <v>126</v>
      </c>
      <c r="F15977" s="111" t="s">
        <v>185</v>
      </c>
      <c r="G15977" s="111" t="s">
        <v>180</v>
      </c>
      <c r="H15977" s="111" t="s">
        <v>185</v>
      </c>
      <c r="I15977" s="111" t="s">
        <v>180</v>
      </c>
      <c r="J15977" t="str">
        <f t="shared" si="498"/>
        <v>5054SkogMineraljordLauvskogHøy</v>
      </c>
      <c r="K15977" s="111">
        <v>-3.9961118073383664</v>
      </c>
      <c r="L15977" s="111">
        <v>0.85306406685236758</v>
      </c>
      <c r="M15977" s="111">
        <v>6.3979989500968365E-2</v>
      </c>
      <c r="N15977" s="112">
        <f t="shared" si="499"/>
        <v>-3.0790677509850304</v>
      </c>
    </row>
    <row r="15978" spans="1:14" x14ac:dyDescent="0.25">
      <c r="A15978" s="111" t="s">
        <v>1013</v>
      </c>
      <c r="B15978" s="111">
        <f>INDEX(kommuner!C:C,MATCH(_xlfn.NUMBERVALUE(A15978),kommuner!B:B,0))</f>
        <v>5054</v>
      </c>
      <c r="C15978" s="111" t="s">
        <v>127</v>
      </c>
      <c r="D15978" s="111" t="s">
        <v>127</v>
      </c>
      <c r="E15978" s="111" t="s">
        <v>126</v>
      </c>
      <c r="F15978" s="111" t="s">
        <v>185</v>
      </c>
      <c r="G15978" s="111" t="s">
        <v>167</v>
      </c>
      <c r="H15978" s="111" t="s">
        <v>185</v>
      </c>
      <c r="I15978" s="111" t="s">
        <v>167</v>
      </c>
      <c r="J15978" t="str">
        <f t="shared" si="498"/>
        <v>5054SkogMineraljordLauvskogImpediment</v>
      </c>
      <c r="K15978" s="111">
        <v>-1.0417316356348201</v>
      </c>
      <c r="L15978" s="111">
        <v>0.85306406685236758</v>
      </c>
      <c r="M15978" s="111">
        <v>6.3979989500968365E-2</v>
      </c>
      <c r="N15978" s="112">
        <f t="shared" si="499"/>
        <v>-0.12468757928148413</v>
      </c>
    </row>
    <row r="15979" spans="1:14" x14ac:dyDescent="0.25">
      <c r="A15979" s="111" t="s">
        <v>1013</v>
      </c>
      <c r="B15979" s="111">
        <f>INDEX(kommuner!C:C,MATCH(_xlfn.NUMBERVALUE(A15979),kommuner!B:B,0))</f>
        <v>5054</v>
      </c>
      <c r="C15979" s="111" t="s">
        <v>127</v>
      </c>
      <c r="D15979" s="111" t="s">
        <v>127</v>
      </c>
      <c r="E15979" s="111" t="s">
        <v>126</v>
      </c>
      <c r="F15979" s="111" t="s">
        <v>185</v>
      </c>
      <c r="G15979" s="111" t="s">
        <v>190</v>
      </c>
      <c r="H15979" s="111" t="s">
        <v>185</v>
      </c>
      <c r="I15979" s="111" t="s">
        <v>190</v>
      </c>
      <c r="J15979" t="str">
        <f t="shared" si="498"/>
        <v>5054SkogMineraljordLauvskogLav</v>
      </c>
      <c r="K15979" s="111">
        <v>-8.9748170935426599E-2</v>
      </c>
      <c r="L15979" s="111">
        <v>0.85306406685236758</v>
      </c>
      <c r="M15979" s="111">
        <v>6.3979989500968365E-2</v>
      </c>
      <c r="N15979" s="112">
        <f t="shared" si="499"/>
        <v>0.82729588541790933</v>
      </c>
    </row>
    <row r="15980" spans="1:14" x14ac:dyDescent="0.25">
      <c r="A15980" s="111" t="s">
        <v>1013</v>
      </c>
      <c r="B15980" s="111">
        <f>INDEX(kommuner!C:C,MATCH(_xlfn.NUMBERVALUE(A15980),kommuner!B:B,0))</f>
        <v>5054</v>
      </c>
      <c r="C15980" s="111" t="s">
        <v>127</v>
      </c>
      <c r="D15980" s="111" t="s">
        <v>127</v>
      </c>
      <c r="E15980" s="111" t="s">
        <v>126</v>
      </c>
      <c r="F15980" s="111" t="s">
        <v>185</v>
      </c>
      <c r="G15980" s="111" t="s">
        <v>173</v>
      </c>
      <c r="H15980" s="111" t="s">
        <v>185</v>
      </c>
      <c r="I15980" s="111" t="s">
        <v>173</v>
      </c>
      <c r="J15980" t="str">
        <f t="shared" si="498"/>
        <v>5054SkogMineraljordLauvskogMiddels</v>
      </c>
      <c r="K15980" s="111">
        <v>-2.4407766010203638</v>
      </c>
      <c r="L15980" s="111">
        <v>0.85306406685236758</v>
      </c>
      <c r="M15980" s="111">
        <v>6.3979989500968365E-2</v>
      </c>
      <c r="N15980" s="112">
        <f t="shared" si="499"/>
        <v>-1.523732544667028</v>
      </c>
    </row>
    <row r="15981" spans="1:14" x14ac:dyDescent="0.25">
      <c r="A15981" s="111" t="s">
        <v>1013</v>
      </c>
      <c r="B15981" s="111">
        <f>INDEX(kommuner!C:C,MATCH(_xlfn.NUMBERVALUE(A15981),kommuner!B:B,0))</f>
        <v>5054</v>
      </c>
      <c r="C15981" s="111" t="s">
        <v>127</v>
      </c>
      <c r="D15981" s="111" t="s">
        <v>127</v>
      </c>
      <c r="E15981" s="111" t="s">
        <v>126</v>
      </c>
      <c r="F15981" s="111" t="s">
        <v>185</v>
      </c>
      <c r="G15981" s="111" t="s">
        <v>186</v>
      </c>
      <c r="H15981" s="111" t="s">
        <v>185</v>
      </c>
      <c r="I15981" s="111" t="s">
        <v>186</v>
      </c>
      <c r="J15981" t="str">
        <f t="shared" si="498"/>
        <v>5054SkogMineraljordLauvskogSærs høy</v>
      </c>
      <c r="K15981" s="111">
        <v>-3.6560473259425113</v>
      </c>
      <c r="L15981" s="111">
        <v>0.85306406685236758</v>
      </c>
      <c r="M15981" s="111">
        <v>6.3979989500968365E-2</v>
      </c>
      <c r="N15981" s="112">
        <f t="shared" si="499"/>
        <v>-2.7390032695891753</v>
      </c>
    </row>
    <row r="15982" spans="1:14" x14ac:dyDescent="0.25">
      <c r="A15982" s="111" t="s">
        <v>1013</v>
      </c>
      <c r="B15982" s="111">
        <f>INDEX(kommuner!C:C,MATCH(_xlfn.NUMBERVALUE(A15982),kommuner!B:B,0))</f>
        <v>5054</v>
      </c>
      <c r="C15982" s="111" t="s">
        <v>127</v>
      </c>
      <c r="D15982" s="111" t="s">
        <v>127</v>
      </c>
      <c r="E15982" s="111" t="s">
        <v>123</v>
      </c>
      <c r="F15982" s="111" t="s">
        <v>172</v>
      </c>
      <c r="G15982" s="111" t="s">
        <v>180</v>
      </c>
      <c r="H15982" s="111" t="s">
        <v>172</v>
      </c>
      <c r="I15982" s="111" t="s">
        <v>180</v>
      </c>
      <c r="J15982" t="str">
        <f t="shared" si="498"/>
        <v>5054SkogOrganisk jordBarskogHøy</v>
      </c>
      <c r="K15982" s="111">
        <v>-2.5184559031994138</v>
      </c>
      <c r="L15982" s="111">
        <v>0.92784825435236762</v>
      </c>
      <c r="M15982" s="111">
        <v>0.46518126042825314</v>
      </c>
      <c r="N15982" s="112">
        <f t="shared" si="499"/>
        <v>-1.1254263884187932</v>
      </c>
    </row>
    <row r="15983" spans="1:14" x14ac:dyDescent="0.25">
      <c r="A15983" s="111" t="s">
        <v>1013</v>
      </c>
      <c r="B15983" s="111">
        <f>INDEX(kommuner!C:C,MATCH(_xlfn.NUMBERVALUE(A15983),kommuner!B:B,0))</f>
        <v>5054</v>
      </c>
      <c r="C15983" s="111" t="s">
        <v>127</v>
      </c>
      <c r="D15983" s="111" t="s">
        <v>127</v>
      </c>
      <c r="E15983" s="111" t="s">
        <v>123</v>
      </c>
      <c r="F15983" s="111" t="s">
        <v>172</v>
      </c>
      <c r="G15983" s="111" t="s">
        <v>167</v>
      </c>
      <c r="H15983" s="111" t="s">
        <v>172</v>
      </c>
      <c r="I15983" s="111" t="s">
        <v>167</v>
      </c>
      <c r="J15983" t="str">
        <f t="shared" si="498"/>
        <v>5054SkogOrganisk jordBarskogImpediment</v>
      </c>
      <c r="K15983" s="111">
        <v>-0.17137422385314094</v>
      </c>
      <c r="L15983" s="111">
        <v>0.92784825435236762</v>
      </c>
      <c r="M15983" s="111">
        <v>0.46510463492953991</v>
      </c>
      <c r="N15983" s="112">
        <f t="shared" si="499"/>
        <v>1.2215786654287666</v>
      </c>
    </row>
    <row r="15984" spans="1:14" x14ac:dyDescent="0.25">
      <c r="A15984" s="111" t="s">
        <v>1013</v>
      </c>
      <c r="B15984" s="111">
        <f>INDEX(kommuner!C:C,MATCH(_xlfn.NUMBERVALUE(A15984),kommuner!B:B,0))</f>
        <v>5054</v>
      </c>
      <c r="C15984" s="111" t="s">
        <v>127</v>
      </c>
      <c r="D15984" s="111" t="s">
        <v>127</v>
      </c>
      <c r="E15984" s="111" t="s">
        <v>123</v>
      </c>
      <c r="F15984" s="111" t="s">
        <v>172</v>
      </c>
      <c r="G15984" s="111" t="s">
        <v>190</v>
      </c>
      <c r="H15984" s="111" t="s">
        <v>172</v>
      </c>
      <c r="I15984" s="111" t="s">
        <v>190</v>
      </c>
      <c r="J15984" t="str">
        <f t="shared" si="498"/>
        <v>5054SkogOrganisk jordBarskogLav</v>
      </c>
      <c r="K15984" s="111">
        <v>-0.50666953101693391</v>
      </c>
      <c r="L15984" s="111">
        <v>0.92784825435236762</v>
      </c>
      <c r="M15984" s="111">
        <v>0.46510463492953991</v>
      </c>
      <c r="N15984" s="112">
        <f t="shared" si="499"/>
        <v>0.88628335826497362</v>
      </c>
    </row>
    <row r="15985" spans="1:14" x14ac:dyDescent="0.25">
      <c r="A15985" s="111" t="s">
        <v>1013</v>
      </c>
      <c r="B15985" s="111">
        <f>INDEX(kommuner!C:C,MATCH(_xlfn.NUMBERVALUE(A15985),kommuner!B:B,0))</f>
        <v>5054</v>
      </c>
      <c r="C15985" s="111" t="s">
        <v>127</v>
      </c>
      <c r="D15985" s="111" t="s">
        <v>127</v>
      </c>
      <c r="E15985" s="111" t="s">
        <v>123</v>
      </c>
      <c r="F15985" s="111" t="s">
        <v>172</v>
      </c>
      <c r="G15985" s="111" t="s">
        <v>173</v>
      </c>
      <c r="H15985" s="111" t="s">
        <v>172</v>
      </c>
      <c r="I15985" s="111" t="s">
        <v>173</v>
      </c>
      <c r="J15985" t="str">
        <f t="shared" si="498"/>
        <v>5054SkogOrganisk jordBarskogMiddels</v>
      </c>
      <c r="K15985" s="111">
        <v>-1.5571490961494638</v>
      </c>
      <c r="L15985" s="111">
        <v>0.92784825435236762</v>
      </c>
      <c r="M15985" s="111">
        <v>0.46518126042825314</v>
      </c>
      <c r="N15985" s="112">
        <f t="shared" si="499"/>
        <v>-0.16411958136884308</v>
      </c>
    </row>
    <row r="15986" spans="1:14" x14ac:dyDescent="0.25">
      <c r="A15986" s="111" t="s">
        <v>1013</v>
      </c>
      <c r="B15986" s="111">
        <f>INDEX(kommuner!C:C,MATCH(_xlfn.NUMBERVALUE(A15986),kommuner!B:B,0))</f>
        <v>5054</v>
      </c>
      <c r="C15986" s="111" t="s">
        <v>127</v>
      </c>
      <c r="D15986" s="111" t="s">
        <v>127</v>
      </c>
      <c r="E15986" s="111" t="s">
        <v>123</v>
      </c>
      <c r="F15986" s="111" t="s">
        <v>172</v>
      </c>
      <c r="G15986" s="111" t="s">
        <v>186</v>
      </c>
      <c r="H15986" s="111" t="s">
        <v>172</v>
      </c>
      <c r="I15986" s="111" t="s">
        <v>186</v>
      </c>
      <c r="J15986" t="str">
        <f t="shared" si="498"/>
        <v>5054SkogOrganisk jordBarskogSærs høy</v>
      </c>
      <c r="K15986" s="111">
        <v>2.5548655235722699</v>
      </c>
      <c r="L15986" s="111">
        <v>0.92784825435236762</v>
      </c>
      <c r="M15986" s="111">
        <v>0.46518126042825314</v>
      </c>
      <c r="N15986" s="112">
        <f t="shared" si="499"/>
        <v>3.9478950383528906</v>
      </c>
    </row>
    <row r="15987" spans="1:14" x14ac:dyDescent="0.25">
      <c r="A15987" s="111" t="s">
        <v>1013</v>
      </c>
      <c r="B15987" s="111">
        <f>INDEX(kommuner!C:C,MATCH(_xlfn.NUMBERVALUE(A15987),kommuner!B:B,0))</f>
        <v>5054</v>
      </c>
      <c r="C15987" s="111" t="s">
        <v>127</v>
      </c>
      <c r="D15987" s="111" t="s">
        <v>127</v>
      </c>
      <c r="E15987" s="111" t="s">
        <v>123</v>
      </c>
      <c r="F15987" s="111" t="s">
        <v>179</v>
      </c>
      <c r="G15987" s="111" t="s">
        <v>180</v>
      </c>
      <c r="H15987" s="111" t="s">
        <v>179</v>
      </c>
      <c r="I15987" s="111" t="s">
        <v>180</v>
      </c>
      <c r="J15987" t="str">
        <f t="shared" si="498"/>
        <v>5054SkogOrganisk jordBlandingsskogHøy</v>
      </c>
      <c r="K15987" s="111">
        <v>-5.5554344456832343</v>
      </c>
      <c r="L15987" s="111">
        <v>0.92784825435236762</v>
      </c>
      <c r="M15987" s="111">
        <v>0.46510463492953991</v>
      </c>
      <c r="N15987" s="112">
        <f t="shared" si="499"/>
        <v>-4.1624815564013264</v>
      </c>
    </row>
    <row r="15988" spans="1:14" x14ac:dyDescent="0.25">
      <c r="A15988" s="111" t="s">
        <v>1013</v>
      </c>
      <c r="B15988" s="111">
        <f>INDEX(kommuner!C:C,MATCH(_xlfn.NUMBERVALUE(A15988),kommuner!B:B,0))</f>
        <v>5054</v>
      </c>
      <c r="C15988" s="111" t="s">
        <v>127</v>
      </c>
      <c r="D15988" s="111" t="s">
        <v>127</v>
      </c>
      <c r="E15988" s="111" t="s">
        <v>123</v>
      </c>
      <c r="F15988" s="111" t="s">
        <v>179</v>
      </c>
      <c r="G15988" s="111" t="s">
        <v>167</v>
      </c>
      <c r="H15988" s="111" t="s">
        <v>179</v>
      </c>
      <c r="I15988" s="111" t="s">
        <v>167</v>
      </c>
      <c r="J15988" t="str">
        <f t="shared" si="498"/>
        <v>5054SkogOrganisk jordBlandingsskogImpediment</v>
      </c>
      <c r="K15988" s="111">
        <v>-0.28586344175800005</v>
      </c>
      <c r="L15988" s="111">
        <v>0.92784825435236762</v>
      </c>
      <c r="M15988" s="111">
        <v>0.46510463492953991</v>
      </c>
      <c r="N15988" s="112">
        <f t="shared" si="499"/>
        <v>1.1070894475239075</v>
      </c>
    </row>
    <row r="15989" spans="1:14" x14ac:dyDescent="0.25">
      <c r="A15989" s="111" t="s">
        <v>1013</v>
      </c>
      <c r="B15989" s="111">
        <f>INDEX(kommuner!C:C,MATCH(_xlfn.NUMBERVALUE(A15989),kommuner!B:B,0))</f>
        <v>5054</v>
      </c>
      <c r="C15989" s="111" t="s">
        <v>127</v>
      </c>
      <c r="D15989" s="111" t="s">
        <v>127</v>
      </c>
      <c r="E15989" s="111" t="s">
        <v>123</v>
      </c>
      <c r="F15989" s="111" t="s">
        <v>179</v>
      </c>
      <c r="G15989" s="111" t="s">
        <v>190</v>
      </c>
      <c r="H15989" s="111" t="s">
        <v>179</v>
      </c>
      <c r="I15989" s="111" t="s">
        <v>190</v>
      </c>
      <c r="J15989" t="str">
        <f t="shared" si="498"/>
        <v>5054SkogOrganisk jordBlandingsskogLav</v>
      </c>
      <c r="K15989" s="111">
        <v>-1.2347339377887629</v>
      </c>
      <c r="L15989" s="111">
        <v>0.92784825435236762</v>
      </c>
      <c r="M15989" s="111">
        <v>0.46510463492953991</v>
      </c>
      <c r="N15989" s="112">
        <f t="shared" si="499"/>
        <v>0.15821895149314458</v>
      </c>
    </row>
    <row r="15990" spans="1:14" x14ac:dyDescent="0.25">
      <c r="A15990" s="111" t="s">
        <v>1013</v>
      </c>
      <c r="B15990" s="111">
        <f>INDEX(kommuner!C:C,MATCH(_xlfn.NUMBERVALUE(A15990),kommuner!B:B,0))</f>
        <v>5054</v>
      </c>
      <c r="C15990" s="111" t="s">
        <v>127</v>
      </c>
      <c r="D15990" s="111" t="s">
        <v>127</v>
      </c>
      <c r="E15990" s="111" t="s">
        <v>123</v>
      </c>
      <c r="F15990" s="111" t="s">
        <v>179</v>
      </c>
      <c r="G15990" s="111" t="s">
        <v>173</v>
      </c>
      <c r="H15990" s="111" t="s">
        <v>179</v>
      </c>
      <c r="I15990" s="111" t="s">
        <v>173</v>
      </c>
      <c r="J15990" t="str">
        <f t="shared" si="498"/>
        <v>5054SkogOrganisk jordBlandingsskogMiddels</v>
      </c>
      <c r="K15990" s="111">
        <v>-2.4239591752717748</v>
      </c>
      <c r="L15990" s="111">
        <v>0.92784825435236762</v>
      </c>
      <c r="M15990" s="111">
        <v>0.46510463492953991</v>
      </c>
      <c r="N15990" s="112">
        <f t="shared" si="499"/>
        <v>-1.0310062859898674</v>
      </c>
    </row>
    <row r="15991" spans="1:14" x14ac:dyDescent="0.25">
      <c r="A15991" s="111" t="s">
        <v>1013</v>
      </c>
      <c r="B15991" s="111">
        <f>INDEX(kommuner!C:C,MATCH(_xlfn.NUMBERVALUE(A15991),kommuner!B:B,0))</f>
        <v>5054</v>
      </c>
      <c r="C15991" s="111" t="s">
        <v>127</v>
      </c>
      <c r="D15991" s="111" t="s">
        <v>127</v>
      </c>
      <c r="E15991" s="111" t="s">
        <v>123</v>
      </c>
      <c r="F15991" s="111" t="s">
        <v>179</v>
      </c>
      <c r="G15991" s="111" t="s">
        <v>186</v>
      </c>
      <c r="H15991" s="111" t="s">
        <v>179</v>
      </c>
      <c r="I15991" s="111" t="s">
        <v>186</v>
      </c>
      <c r="J15991" t="str">
        <f t="shared" si="498"/>
        <v>5054SkogOrganisk jordBlandingsskogSærs høy</v>
      </c>
      <c r="K15991" s="111">
        <v>-1.5726115302258048</v>
      </c>
      <c r="L15991" s="111">
        <v>0.92784825435236762</v>
      </c>
      <c r="M15991" s="111">
        <v>0.46510463492953991</v>
      </c>
      <c r="N15991" s="112">
        <f t="shared" si="499"/>
        <v>-0.17965864094389727</v>
      </c>
    </row>
    <row r="15992" spans="1:14" x14ac:dyDescent="0.25">
      <c r="A15992" s="111" t="s">
        <v>1013</v>
      </c>
      <c r="B15992" s="111">
        <f>INDEX(kommuner!C:C,MATCH(_xlfn.NUMBERVALUE(A15992),kommuner!B:B,0))</f>
        <v>5054</v>
      </c>
      <c r="C15992" s="111" t="s">
        <v>127</v>
      </c>
      <c r="D15992" s="111" t="s">
        <v>127</v>
      </c>
      <c r="E15992" s="111" t="s">
        <v>123</v>
      </c>
      <c r="F15992" s="111" t="s">
        <v>185</v>
      </c>
      <c r="G15992" s="111" t="s">
        <v>180</v>
      </c>
      <c r="H15992" s="111" t="s">
        <v>185</v>
      </c>
      <c r="I15992" s="111" t="s">
        <v>180</v>
      </c>
      <c r="J15992" t="str">
        <f t="shared" si="498"/>
        <v>5054SkogOrganisk jordLauvskogHøy</v>
      </c>
      <c r="K15992" s="111">
        <v>-1.9913688882377358</v>
      </c>
      <c r="L15992" s="111">
        <v>0.92784825435236762</v>
      </c>
      <c r="M15992" s="111">
        <v>0.46510463492953991</v>
      </c>
      <c r="N15992" s="112">
        <f t="shared" si="499"/>
        <v>-0.59841599895582831</v>
      </c>
    </row>
    <row r="15993" spans="1:14" x14ac:dyDescent="0.25">
      <c r="A15993" s="111" t="s">
        <v>1013</v>
      </c>
      <c r="B15993" s="111">
        <f>INDEX(kommuner!C:C,MATCH(_xlfn.NUMBERVALUE(A15993),kommuner!B:B,0))</f>
        <v>5054</v>
      </c>
      <c r="C15993" s="111" t="s">
        <v>127</v>
      </c>
      <c r="D15993" s="111" t="s">
        <v>127</v>
      </c>
      <c r="E15993" s="111" t="s">
        <v>123</v>
      </c>
      <c r="F15993" s="111" t="s">
        <v>185</v>
      </c>
      <c r="G15993" s="111" t="s">
        <v>167</v>
      </c>
      <c r="H15993" s="111" t="s">
        <v>185</v>
      </c>
      <c r="I15993" s="111" t="s">
        <v>167</v>
      </c>
      <c r="J15993" t="str">
        <f t="shared" si="498"/>
        <v>5054SkogOrganisk jordLauvskogImpediment</v>
      </c>
      <c r="K15993" s="111">
        <v>0.35000626494250675</v>
      </c>
      <c r="L15993" s="111">
        <v>0.92784825435236762</v>
      </c>
      <c r="M15993" s="111">
        <v>0.46510463492953991</v>
      </c>
      <c r="N15993" s="112">
        <f t="shared" si="499"/>
        <v>1.7429591542244141</v>
      </c>
    </row>
    <row r="15994" spans="1:14" x14ac:dyDescent="0.25">
      <c r="A15994" s="111" t="s">
        <v>1013</v>
      </c>
      <c r="B15994" s="111">
        <f>INDEX(kommuner!C:C,MATCH(_xlfn.NUMBERVALUE(A15994),kommuner!B:B,0))</f>
        <v>5054</v>
      </c>
      <c r="C15994" s="111" t="s">
        <v>127</v>
      </c>
      <c r="D15994" s="111" t="s">
        <v>127</v>
      </c>
      <c r="E15994" s="111" t="s">
        <v>123</v>
      </c>
      <c r="F15994" s="111" t="s">
        <v>185</v>
      </c>
      <c r="G15994" s="111" t="s">
        <v>190</v>
      </c>
      <c r="H15994" s="111" t="s">
        <v>185</v>
      </c>
      <c r="I15994" s="111" t="s">
        <v>190</v>
      </c>
      <c r="J15994" t="str">
        <f t="shared" si="498"/>
        <v>5054SkogOrganisk jordLauvskogLav</v>
      </c>
      <c r="K15994" s="111">
        <v>1.1144075558526714</v>
      </c>
      <c r="L15994" s="111">
        <v>0.92784825435236762</v>
      </c>
      <c r="M15994" s="111">
        <v>0.46510463492953991</v>
      </c>
      <c r="N15994" s="112">
        <f t="shared" si="499"/>
        <v>2.5073604451345788</v>
      </c>
    </row>
    <row r="15995" spans="1:14" x14ac:dyDescent="0.25">
      <c r="A15995" s="111" t="s">
        <v>1013</v>
      </c>
      <c r="B15995" s="111">
        <f>INDEX(kommuner!C:C,MATCH(_xlfn.NUMBERVALUE(A15995),kommuner!B:B,0))</f>
        <v>5054</v>
      </c>
      <c r="C15995" s="111" t="s">
        <v>127</v>
      </c>
      <c r="D15995" s="111" t="s">
        <v>127</v>
      </c>
      <c r="E15995" s="111" t="s">
        <v>123</v>
      </c>
      <c r="F15995" s="111" t="s">
        <v>185</v>
      </c>
      <c r="G15995" s="111" t="s">
        <v>173</v>
      </c>
      <c r="H15995" s="111" t="s">
        <v>185</v>
      </c>
      <c r="I15995" s="111" t="s">
        <v>173</v>
      </c>
      <c r="J15995" t="str">
        <f t="shared" si="498"/>
        <v>5054SkogOrganisk jordLauvskogMiddels</v>
      </c>
      <c r="K15995" s="111">
        <v>-0.62664468270982987</v>
      </c>
      <c r="L15995" s="111">
        <v>0.92784825435236762</v>
      </c>
      <c r="M15995" s="111">
        <v>0.46510463492953991</v>
      </c>
      <c r="N15995" s="112">
        <f t="shared" si="499"/>
        <v>0.76630820657207765</v>
      </c>
    </row>
    <row r="15996" spans="1:14" x14ac:dyDescent="0.25">
      <c r="A15996" s="111" t="s">
        <v>1013</v>
      </c>
      <c r="B15996" s="111">
        <f>INDEX(kommuner!C:C,MATCH(_xlfn.NUMBERVALUE(A15996),kommuner!B:B,0))</f>
        <v>5054</v>
      </c>
      <c r="C15996" s="111" t="s">
        <v>127</v>
      </c>
      <c r="D15996" s="111" t="s">
        <v>127</v>
      </c>
      <c r="E15996" s="111" t="s">
        <v>123</v>
      </c>
      <c r="F15996" s="111" t="s">
        <v>185</v>
      </c>
      <c r="G15996" s="111" t="s">
        <v>186</v>
      </c>
      <c r="H15996" s="111" t="s">
        <v>185</v>
      </c>
      <c r="I15996" s="111" t="s">
        <v>186</v>
      </c>
      <c r="J15996" t="str">
        <f t="shared" si="498"/>
        <v>5054SkogOrganisk jordLauvskogSærs høy</v>
      </c>
      <c r="K15996" s="111">
        <v>-1.8997279926091779</v>
      </c>
      <c r="L15996" s="111">
        <v>0.92784825435236762</v>
      </c>
      <c r="M15996" s="111">
        <v>0.46510463492953991</v>
      </c>
      <c r="N15996" s="112">
        <f t="shared" si="499"/>
        <v>-0.50677510332727038</v>
      </c>
    </row>
    <row r="15997" spans="1:14" x14ac:dyDescent="0.25">
      <c r="A15997" s="111" t="s">
        <v>1013</v>
      </c>
      <c r="B15997" s="111">
        <f>INDEX(kommuner!C:C,MATCH(_xlfn.NUMBERVALUE(A15997),kommuner!B:B,0))</f>
        <v>5054</v>
      </c>
      <c r="C15997" s="111" t="s">
        <v>83</v>
      </c>
      <c r="D15997" s="111" t="s">
        <v>83</v>
      </c>
      <c r="E15997" s="111" t="s">
        <v>126</v>
      </c>
      <c r="F15997" s="111" t="s">
        <v>139</v>
      </c>
      <c r="G15997" s="111" t="s">
        <v>139</v>
      </c>
      <c r="H15997" s="111" t="s">
        <v>139</v>
      </c>
      <c r="I15997" s="111" t="s">
        <v>139</v>
      </c>
      <c r="J15997" t="str">
        <f t="shared" si="498"/>
        <v>5054Utbygd arealMineraljord</v>
      </c>
      <c r="K15997" s="111">
        <v>-0.30524336409547759</v>
      </c>
      <c r="L15997" s="111">
        <v>0</v>
      </c>
      <c r="M15997" s="111">
        <v>1.303047089454229E-2</v>
      </c>
      <c r="N15997" s="112">
        <f t="shared" si="499"/>
        <v>-0.2922128932009353</v>
      </c>
    </row>
    <row r="15998" spans="1:14" x14ac:dyDescent="0.25">
      <c r="A15998" s="111" t="s">
        <v>1013</v>
      </c>
      <c r="B15998" s="111">
        <f>INDEX(kommuner!C:C,MATCH(_xlfn.NUMBERVALUE(A15998),kommuner!B:B,0))</f>
        <v>5054</v>
      </c>
      <c r="C15998" s="111" t="s">
        <v>83</v>
      </c>
      <c r="D15998" s="111" t="s">
        <v>83</v>
      </c>
      <c r="E15998" s="111" t="s">
        <v>123</v>
      </c>
      <c r="F15998" s="111" t="s">
        <v>139</v>
      </c>
      <c r="G15998" s="111" t="s">
        <v>139</v>
      </c>
      <c r="H15998" s="111" t="s">
        <v>139</v>
      </c>
      <c r="I15998" s="111" t="s">
        <v>139</v>
      </c>
      <c r="J15998" t="str">
        <f t="shared" si="498"/>
        <v>5054Utbygd arealOrganisk jord</v>
      </c>
      <c r="K15998" s="111">
        <v>29.011421395201612</v>
      </c>
      <c r="L15998" s="111">
        <v>0</v>
      </c>
      <c r="M15998" s="111">
        <v>1.303047089454229E-2</v>
      </c>
      <c r="N15998" s="112">
        <f t="shared" si="499"/>
        <v>29.024451866096154</v>
      </c>
    </row>
    <row r="15999" spans="1:14" x14ac:dyDescent="0.25">
      <c r="A15999" s="111" t="s">
        <v>1013</v>
      </c>
      <c r="B15999" s="111">
        <f>INDEX(kommuner!C:C,MATCH(_xlfn.NUMBERVALUE(A15999),kommuner!B:B,0))</f>
        <v>5054</v>
      </c>
      <c r="C15999" s="111" t="s">
        <v>181</v>
      </c>
      <c r="D15999" s="111" t="s">
        <v>181</v>
      </c>
      <c r="E15999" s="111" t="s">
        <v>123</v>
      </c>
      <c r="F15999" s="111" t="s">
        <v>139</v>
      </c>
      <c r="G15999" s="111" t="s">
        <v>139</v>
      </c>
      <c r="H15999" s="111" t="s">
        <v>139</v>
      </c>
      <c r="I15999" s="111" t="s">
        <v>139</v>
      </c>
      <c r="J15999" t="str">
        <f t="shared" si="498"/>
        <v>5054Vann og myrOrganisk jord</v>
      </c>
      <c r="K15999" s="111">
        <v>-0.29766799726667431</v>
      </c>
      <c r="L15999" s="111">
        <v>0</v>
      </c>
      <c r="M15999" s="111">
        <v>0</v>
      </c>
      <c r="N15999" s="112">
        <f t="shared" si="499"/>
        <v>-0.29766799726667431</v>
      </c>
    </row>
    <row r="16000" spans="1:14" x14ac:dyDescent="0.25">
      <c r="A16000" s="111" t="s">
        <v>1014</v>
      </c>
      <c r="B16000" s="111">
        <f>INDEX(kommuner!C:C,MATCH(_xlfn.NUMBERVALUE(A16000),kommuner!B:B,0))</f>
        <v>5061</v>
      </c>
      <c r="C16000" s="111" t="s">
        <v>82</v>
      </c>
      <c r="D16000" s="111" t="s">
        <v>82</v>
      </c>
      <c r="E16000" s="111" t="s">
        <v>126</v>
      </c>
      <c r="F16000" s="111" t="s">
        <v>139</v>
      </c>
      <c r="G16000" s="111" t="s">
        <v>139</v>
      </c>
      <c r="H16000" s="111" t="s">
        <v>139</v>
      </c>
      <c r="I16000" s="111" t="s">
        <v>139</v>
      </c>
      <c r="J16000" t="str">
        <f t="shared" si="498"/>
        <v>5061Annen utmarkMineraljord</v>
      </c>
      <c r="K16000" s="111">
        <v>-7.1122377479755403E-2</v>
      </c>
      <c r="L16000" s="111">
        <v>0</v>
      </c>
      <c r="M16000" s="111">
        <v>0</v>
      </c>
      <c r="N16000" s="112">
        <f t="shared" si="499"/>
        <v>-7.1122377479755403E-2</v>
      </c>
    </row>
    <row r="16001" spans="1:14" x14ac:dyDescent="0.25">
      <c r="A16001" s="111" t="s">
        <v>1014</v>
      </c>
      <c r="B16001" s="111">
        <f>INDEX(kommuner!C:C,MATCH(_xlfn.NUMBERVALUE(A16001),kommuner!B:B,0))</f>
        <v>5061</v>
      </c>
      <c r="C16001" s="111" t="s">
        <v>121</v>
      </c>
      <c r="D16001" s="111" t="s">
        <v>121</v>
      </c>
      <c r="E16001" s="111" t="s">
        <v>126</v>
      </c>
      <c r="F16001" s="111" t="s">
        <v>139</v>
      </c>
      <c r="G16001" s="111" t="s">
        <v>139</v>
      </c>
      <c r="H16001" s="111" t="s">
        <v>139</v>
      </c>
      <c r="I16001" s="111" t="s">
        <v>139</v>
      </c>
      <c r="J16001" t="str">
        <f t="shared" si="498"/>
        <v>5061BeiteMineraljord</v>
      </c>
      <c r="K16001" s="111">
        <v>-0.96338340838695502</v>
      </c>
      <c r="L16001" s="111">
        <v>0</v>
      </c>
      <c r="M16001" s="111">
        <v>1.2448711246839999E-7</v>
      </c>
      <c r="N16001" s="112">
        <f t="shared" si="499"/>
        <v>-0.96338328389984251</v>
      </c>
    </row>
    <row r="16002" spans="1:14" x14ac:dyDescent="0.25">
      <c r="A16002" s="111" t="s">
        <v>1014</v>
      </c>
      <c r="B16002" s="111">
        <f>INDEX(kommuner!C:C,MATCH(_xlfn.NUMBERVALUE(A16002),kommuner!B:B,0))</f>
        <v>5061</v>
      </c>
      <c r="C16002" s="111" t="s">
        <v>121</v>
      </c>
      <c r="D16002" s="111" t="s">
        <v>121</v>
      </c>
      <c r="E16002" s="111" t="s">
        <v>123</v>
      </c>
      <c r="F16002" s="111" t="s">
        <v>139</v>
      </c>
      <c r="G16002" s="111" t="s">
        <v>139</v>
      </c>
      <c r="H16002" s="111" t="s">
        <v>139</v>
      </c>
      <c r="I16002" s="111" t="s">
        <v>139</v>
      </c>
      <c r="J16002" t="str">
        <f t="shared" si="498"/>
        <v>5061BeiteOrganisk jord</v>
      </c>
      <c r="K16002" s="111">
        <v>12.077525935985037</v>
      </c>
      <c r="L16002" s="111">
        <v>1.6412500000000001</v>
      </c>
      <c r="M16002" s="111">
        <v>0</v>
      </c>
      <c r="N16002" s="112">
        <f t="shared" si="499"/>
        <v>13.718775935985036</v>
      </c>
    </row>
    <row r="16003" spans="1:14" x14ac:dyDescent="0.25">
      <c r="A16003" s="111" t="s">
        <v>1014</v>
      </c>
      <c r="B16003" s="111">
        <f>INDEX(kommuner!C:C,MATCH(_xlfn.NUMBERVALUE(A16003),kommuner!B:B,0))</f>
        <v>5061</v>
      </c>
      <c r="C16003" s="111" t="s">
        <v>84</v>
      </c>
      <c r="D16003" s="111" t="s">
        <v>84</v>
      </c>
      <c r="E16003" s="111" t="s">
        <v>126</v>
      </c>
      <c r="F16003" s="111" t="s">
        <v>139</v>
      </c>
      <c r="G16003" s="111" t="s">
        <v>139</v>
      </c>
      <c r="H16003" s="111" t="s">
        <v>139</v>
      </c>
      <c r="I16003" s="111" t="s">
        <v>139</v>
      </c>
      <c r="J16003" t="str">
        <f t="shared" ref="J16003:J16066" si="500">B16003&amp;C16003&amp;E16003&amp;IF(C16003="Skog",F16003&amp;G16003,"")</f>
        <v>5061Dyrket markMineraljord</v>
      </c>
      <c r="K16003" s="111">
        <v>-0.19151115197201224</v>
      </c>
      <c r="L16003" s="111">
        <v>0</v>
      </c>
      <c r="M16003" s="111">
        <v>0</v>
      </c>
      <c r="N16003" s="112">
        <f t="shared" ref="N16003:N16037" si="501">SUM(K16003:M16003)</f>
        <v>-0.19151115197201224</v>
      </c>
    </row>
    <row r="16004" spans="1:14" x14ac:dyDescent="0.25">
      <c r="A16004" s="111" t="s">
        <v>1014</v>
      </c>
      <c r="B16004" s="111">
        <f>INDEX(kommuner!C:C,MATCH(_xlfn.NUMBERVALUE(A16004),kommuner!B:B,0))</f>
        <v>5061</v>
      </c>
      <c r="C16004" s="111" t="s">
        <v>84</v>
      </c>
      <c r="D16004" s="111" t="s">
        <v>84</v>
      </c>
      <c r="E16004" s="111" t="s">
        <v>123</v>
      </c>
      <c r="F16004" s="111" t="s">
        <v>139</v>
      </c>
      <c r="G16004" s="111" t="s">
        <v>139</v>
      </c>
      <c r="H16004" s="111" t="s">
        <v>139</v>
      </c>
      <c r="I16004" s="111" t="s">
        <v>139</v>
      </c>
      <c r="J16004" t="str">
        <f t="shared" si="500"/>
        <v>5061Dyrket markOrganisk jord</v>
      </c>
      <c r="K16004" s="111">
        <v>28.726149366675592</v>
      </c>
      <c r="L16004" s="111">
        <v>1.45625</v>
      </c>
      <c r="M16004" s="111">
        <v>0</v>
      </c>
      <c r="N16004" s="112">
        <f t="shared" si="501"/>
        <v>30.182399366675593</v>
      </c>
    </row>
    <row r="16005" spans="1:14" x14ac:dyDescent="0.25">
      <c r="A16005" s="111" t="s">
        <v>1014</v>
      </c>
      <c r="B16005" s="111">
        <f>INDEX(kommuner!C:C,MATCH(_xlfn.NUMBERVALUE(A16005),kommuner!B:B,0))</f>
        <v>5061</v>
      </c>
      <c r="C16005" s="111" t="s">
        <v>127</v>
      </c>
      <c r="D16005" s="111" t="s">
        <v>127</v>
      </c>
      <c r="E16005" s="111" t="s">
        <v>126</v>
      </c>
      <c r="F16005" s="111" t="s">
        <v>172</v>
      </c>
      <c r="G16005" s="111" t="s">
        <v>180</v>
      </c>
      <c r="H16005" s="111" t="s">
        <v>172</v>
      </c>
      <c r="I16005" s="111" t="s">
        <v>180</v>
      </c>
      <c r="J16005" t="str">
        <f t="shared" si="500"/>
        <v>5061SkogMineraljordBarskogHøy</v>
      </c>
      <c r="K16005" s="111">
        <v>-6.422849649670499</v>
      </c>
      <c r="L16005" s="111">
        <v>0.85306406685236758</v>
      </c>
      <c r="M16005" s="111">
        <v>6.4056614999681585E-2</v>
      </c>
      <c r="N16005" s="112">
        <f t="shared" si="501"/>
        <v>-5.5057289678184498</v>
      </c>
    </row>
    <row r="16006" spans="1:14" x14ac:dyDescent="0.25">
      <c r="A16006" s="111" t="s">
        <v>1014</v>
      </c>
      <c r="B16006" s="111">
        <f>INDEX(kommuner!C:C,MATCH(_xlfn.NUMBERVALUE(A16006),kommuner!B:B,0))</f>
        <v>5061</v>
      </c>
      <c r="C16006" s="111" t="s">
        <v>127</v>
      </c>
      <c r="D16006" s="111" t="s">
        <v>127</v>
      </c>
      <c r="E16006" s="111" t="s">
        <v>126</v>
      </c>
      <c r="F16006" s="111" t="s">
        <v>172</v>
      </c>
      <c r="G16006" s="111" t="s">
        <v>167</v>
      </c>
      <c r="H16006" s="111" t="s">
        <v>172</v>
      </c>
      <c r="I16006" s="111" t="s">
        <v>167</v>
      </c>
      <c r="J16006" t="str">
        <f t="shared" si="500"/>
        <v>5061SkogMineraljordBarskogImpediment</v>
      </c>
      <c r="K16006" s="111">
        <v>-0.94873102042732593</v>
      </c>
      <c r="L16006" s="111">
        <v>0.85306406685236758</v>
      </c>
      <c r="M16006" s="111">
        <v>6.3979989500968365E-2</v>
      </c>
      <c r="N16006" s="112">
        <f t="shared" si="501"/>
        <v>-3.1686964073989993E-2</v>
      </c>
    </row>
    <row r="16007" spans="1:14" x14ac:dyDescent="0.25">
      <c r="A16007" s="111" t="s">
        <v>1014</v>
      </c>
      <c r="B16007" s="111">
        <f>INDEX(kommuner!C:C,MATCH(_xlfn.NUMBERVALUE(A16007),kommuner!B:B,0))</f>
        <v>5061</v>
      </c>
      <c r="C16007" s="111" t="s">
        <v>127</v>
      </c>
      <c r="D16007" s="111" t="s">
        <v>127</v>
      </c>
      <c r="E16007" s="111" t="s">
        <v>126</v>
      </c>
      <c r="F16007" s="111" t="s">
        <v>172</v>
      </c>
      <c r="G16007" s="111" t="s">
        <v>190</v>
      </c>
      <c r="H16007" s="111" t="s">
        <v>172</v>
      </c>
      <c r="I16007" s="111" t="s">
        <v>190</v>
      </c>
      <c r="J16007" t="str">
        <f t="shared" si="500"/>
        <v>5061SkogMineraljordBarskogLav</v>
      </c>
      <c r="K16007" s="111">
        <v>-0.862084627791601</v>
      </c>
      <c r="L16007" s="111">
        <v>0.85306406685236758</v>
      </c>
      <c r="M16007" s="111">
        <v>6.3979989500968365E-2</v>
      </c>
      <c r="N16007" s="112">
        <f t="shared" si="501"/>
        <v>5.4959428561734941E-2</v>
      </c>
    </row>
    <row r="16008" spans="1:14" x14ac:dyDescent="0.25">
      <c r="A16008" s="111" t="s">
        <v>1014</v>
      </c>
      <c r="B16008" s="111">
        <f>INDEX(kommuner!C:C,MATCH(_xlfn.NUMBERVALUE(A16008),kommuner!B:B,0))</f>
        <v>5061</v>
      </c>
      <c r="C16008" s="111" t="s">
        <v>127</v>
      </c>
      <c r="D16008" s="111" t="s">
        <v>127</v>
      </c>
      <c r="E16008" s="111" t="s">
        <v>126</v>
      </c>
      <c r="F16008" s="111" t="s">
        <v>172</v>
      </c>
      <c r="G16008" s="111" t="s">
        <v>173</v>
      </c>
      <c r="H16008" s="111" t="s">
        <v>172</v>
      </c>
      <c r="I16008" s="111" t="s">
        <v>173</v>
      </c>
      <c r="J16008" t="str">
        <f t="shared" si="500"/>
        <v>5061SkogMineraljordBarskogMiddels</v>
      </c>
      <c r="K16008" s="111">
        <v>-3.6406993276041288</v>
      </c>
      <c r="L16008" s="111">
        <v>0.85306406685236758</v>
      </c>
      <c r="M16008" s="111">
        <v>6.4056614999681585E-2</v>
      </c>
      <c r="N16008" s="112">
        <f t="shared" si="501"/>
        <v>-2.7235786457520796</v>
      </c>
    </row>
    <row r="16009" spans="1:14" x14ac:dyDescent="0.25">
      <c r="A16009" s="111" t="s">
        <v>1014</v>
      </c>
      <c r="B16009" s="111">
        <f>INDEX(kommuner!C:C,MATCH(_xlfn.NUMBERVALUE(A16009),kommuner!B:B,0))</f>
        <v>5061</v>
      </c>
      <c r="C16009" s="111" t="s">
        <v>127</v>
      </c>
      <c r="D16009" s="111" t="s">
        <v>127</v>
      </c>
      <c r="E16009" s="111" t="s">
        <v>126</v>
      </c>
      <c r="F16009" s="111" t="s">
        <v>172</v>
      </c>
      <c r="G16009" s="111" t="s">
        <v>186</v>
      </c>
      <c r="H16009" s="111" t="s">
        <v>172</v>
      </c>
      <c r="I16009" s="111" t="s">
        <v>186</v>
      </c>
      <c r="J16009" t="str">
        <f t="shared" si="500"/>
        <v>5061SkogMineraljordBarskogSærs høy</v>
      </c>
      <c r="K16009" s="111">
        <v>0.12072674540874306</v>
      </c>
      <c r="L16009" s="111">
        <v>0.85306406685236758</v>
      </c>
      <c r="M16009" s="111">
        <v>6.4056614999681585E-2</v>
      </c>
      <c r="N16009" s="112">
        <f t="shared" si="501"/>
        <v>1.0378474272607923</v>
      </c>
    </row>
    <row r="16010" spans="1:14" x14ac:dyDescent="0.25">
      <c r="A16010" s="111" t="s">
        <v>1014</v>
      </c>
      <c r="B16010" s="111">
        <f>INDEX(kommuner!C:C,MATCH(_xlfn.NUMBERVALUE(A16010),kommuner!B:B,0))</f>
        <v>5061</v>
      </c>
      <c r="C16010" s="111" t="s">
        <v>127</v>
      </c>
      <c r="D16010" s="111" t="s">
        <v>127</v>
      </c>
      <c r="E16010" s="111" t="s">
        <v>126</v>
      </c>
      <c r="F16010" s="111" t="s">
        <v>179</v>
      </c>
      <c r="G16010" s="111" t="s">
        <v>180</v>
      </c>
      <c r="H16010" s="111" t="s">
        <v>179</v>
      </c>
      <c r="I16010" s="111" t="s">
        <v>180</v>
      </c>
      <c r="J16010" t="str">
        <f t="shared" si="500"/>
        <v>5061SkogMineraljordBlandingsskogHøy</v>
      </c>
      <c r="K16010" s="111">
        <v>-7.1939050909469406</v>
      </c>
      <c r="L16010" s="111">
        <v>0.85306406685236758</v>
      </c>
      <c r="M16010" s="111">
        <v>6.3979989500968365E-2</v>
      </c>
      <c r="N16010" s="112">
        <f t="shared" si="501"/>
        <v>-6.2768610345936047</v>
      </c>
    </row>
    <row r="16011" spans="1:14" x14ac:dyDescent="0.25">
      <c r="A16011" s="111" t="s">
        <v>1014</v>
      </c>
      <c r="B16011" s="111">
        <f>INDEX(kommuner!C:C,MATCH(_xlfn.NUMBERVALUE(A16011),kommuner!B:B,0))</f>
        <v>5061</v>
      </c>
      <c r="C16011" s="111" t="s">
        <v>127</v>
      </c>
      <c r="D16011" s="111" t="s">
        <v>127</v>
      </c>
      <c r="E16011" s="111" t="s">
        <v>126</v>
      </c>
      <c r="F16011" s="111" t="s">
        <v>179</v>
      </c>
      <c r="G16011" s="111" t="s">
        <v>167</v>
      </c>
      <c r="H16011" s="111" t="s">
        <v>179</v>
      </c>
      <c r="I16011" s="111" t="s">
        <v>167</v>
      </c>
      <c r="J16011" t="str">
        <f t="shared" si="500"/>
        <v>5061SkogMineraljordBlandingsskogImpediment</v>
      </c>
      <c r="K16011" s="111">
        <v>-1.0519587113170448</v>
      </c>
      <c r="L16011" s="111">
        <v>0.85306406685236758</v>
      </c>
      <c r="M16011" s="111">
        <v>6.3979989500968365E-2</v>
      </c>
      <c r="N16011" s="112">
        <f t="shared" si="501"/>
        <v>-0.13491465496370883</v>
      </c>
    </row>
    <row r="16012" spans="1:14" x14ac:dyDescent="0.25">
      <c r="A16012" s="111" t="s">
        <v>1014</v>
      </c>
      <c r="B16012" s="111">
        <f>INDEX(kommuner!C:C,MATCH(_xlfn.NUMBERVALUE(A16012),kommuner!B:B,0))</f>
        <v>5061</v>
      </c>
      <c r="C16012" s="111" t="s">
        <v>127</v>
      </c>
      <c r="D16012" s="111" t="s">
        <v>127</v>
      </c>
      <c r="E16012" s="111" t="s">
        <v>126</v>
      </c>
      <c r="F16012" s="111" t="s">
        <v>179</v>
      </c>
      <c r="G16012" s="111" t="s">
        <v>190</v>
      </c>
      <c r="H16012" s="111" t="s">
        <v>179</v>
      </c>
      <c r="I16012" s="111" t="s">
        <v>190</v>
      </c>
      <c r="J16012" t="str">
        <f t="shared" si="500"/>
        <v>5061SkogMineraljordBlandingsskogLav</v>
      </c>
      <c r="K16012" s="111">
        <v>-1.7812179955424279</v>
      </c>
      <c r="L16012" s="111">
        <v>0.85306406685236758</v>
      </c>
      <c r="M16012" s="111">
        <v>6.3979989500968365E-2</v>
      </c>
      <c r="N16012" s="112">
        <f t="shared" si="501"/>
        <v>-0.86417393918909191</v>
      </c>
    </row>
    <row r="16013" spans="1:14" x14ac:dyDescent="0.25">
      <c r="A16013" s="111" t="s">
        <v>1014</v>
      </c>
      <c r="B16013" s="111">
        <f>INDEX(kommuner!C:C,MATCH(_xlfn.NUMBERVALUE(A16013),kommuner!B:B,0))</f>
        <v>5061</v>
      </c>
      <c r="C16013" s="111" t="s">
        <v>127</v>
      </c>
      <c r="D16013" s="111" t="s">
        <v>127</v>
      </c>
      <c r="E16013" s="111" t="s">
        <v>126</v>
      </c>
      <c r="F16013" s="111" t="s">
        <v>179</v>
      </c>
      <c r="G16013" s="111" t="s">
        <v>173</v>
      </c>
      <c r="H16013" s="111" t="s">
        <v>179</v>
      </c>
      <c r="I16013" s="111" t="s">
        <v>173</v>
      </c>
      <c r="J16013" t="str">
        <f t="shared" si="500"/>
        <v>5061SkogMineraljordBlandingsskogMiddels</v>
      </c>
      <c r="K16013" s="111">
        <v>-3.4741824145851954</v>
      </c>
      <c r="L16013" s="111">
        <v>0.85306406685236758</v>
      </c>
      <c r="M16013" s="111">
        <v>6.3979989500968365E-2</v>
      </c>
      <c r="N16013" s="112">
        <f t="shared" si="501"/>
        <v>-2.5571383582318594</v>
      </c>
    </row>
    <row r="16014" spans="1:14" x14ac:dyDescent="0.25">
      <c r="A16014" s="111" t="s">
        <v>1014</v>
      </c>
      <c r="B16014" s="111">
        <f>INDEX(kommuner!C:C,MATCH(_xlfn.NUMBERVALUE(A16014),kommuner!B:B,0))</f>
        <v>5061</v>
      </c>
      <c r="C16014" s="111" t="s">
        <v>127</v>
      </c>
      <c r="D16014" s="111" t="s">
        <v>127</v>
      </c>
      <c r="E16014" s="111" t="s">
        <v>126</v>
      </c>
      <c r="F16014" s="111" t="s">
        <v>179</v>
      </c>
      <c r="G16014" s="111" t="s">
        <v>186</v>
      </c>
      <c r="H16014" s="111" t="s">
        <v>179</v>
      </c>
      <c r="I16014" s="111" t="s">
        <v>186</v>
      </c>
      <c r="J16014" t="str">
        <f t="shared" si="500"/>
        <v>5061SkogMineraljordBlandingsskogSærs høy</v>
      </c>
      <c r="K16014" s="111">
        <v>-2.9395925245326562</v>
      </c>
      <c r="L16014" s="111">
        <v>0.85306406685236758</v>
      </c>
      <c r="M16014" s="111">
        <v>6.3979989500968365E-2</v>
      </c>
      <c r="N16014" s="112">
        <f t="shared" si="501"/>
        <v>-2.0225484681793202</v>
      </c>
    </row>
    <row r="16015" spans="1:14" x14ac:dyDescent="0.25">
      <c r="A16015" s="111" t="s">
        <v>1014</v>
      </c>
      <c r="B16015" s="111">
        <f>INDEX(kommuner!C:C,MATCH(_xlfn.NUMBERVALUE(A16015),kommuner!B:B,0))</f>
        <v>5061</v>
      </c>
      <c r="C16015" s="111" t="s">
        <v>127</v>
      </c>
      <c r="D16015" s="111" t="s">
        <v>127</v>
      </c>
      <c r="E16015" s="111" t="s">
        <v>126</v>
      </c>
      <c r="F16015" s="111" t="s">
        <v>185</v>
      </c>
      <c r="G16015" s="111" t="s">
        <v>180</v>
      </c>
      <c r="H16015" s="111" t="s">
        <v>185</v>
      </c>
      <c r="I16015" s="111" t="s">
        <v>180</v>
      </c>
      <c r="J16015" t="str">
        <f t="shared" si="500"/>
        <v>5061SkogMineraljordLauvskogHøy</v>
      </c>
      <c r="K16015" s="111">
        <v>-3.9961118073383664</v>
      </c>
      <c r="L16015" s="111">
        <v>0.85306406685236758</v>
      </c>
      <c r="M16015" s="111">
        <v>6.3979989500968365E-2</v>
      </c>
      <c r="N16015" s="112">
        <f t="shared" si="501"/>
        <v>-3.0790677509850304</v>
      </c>
    </row>
    <row r="16016" spans="1:14" x14ac:dyDescent="0.25">
      <c r="A16016" s="111" t="s">
        <v>1014</v>
      </c>
      <c r="B16016" s="111">
        <f>INDEX(kommuner!C:C,MATCH(_xlfn.NUMBERVALUE(A16016),kommuner!B:B,0))</f>
        <v>5061</v>
      </c>
      <c r="C16016" s="111" t="s">
        <v>127</v>
      </c>
      <c r="D16016" s="111" t="s">
        <v>127</v>
      </c>
      <c r="E16016" s="111" t="s">
        <v>126</v>
      </c>
      <c r="F16016" s="111" t="s">
        <v>185</v>
      </c>
      <c r="G16016" s="111" t="s">
        <v>167</v>
      </c>
      <c r="H16016" s="111" t="s">
        <v>185</v>
      </c>
      <c r="I16016" s="111" t="s">
        <v>167</v>
      </c>
      <c r="J16016" t="str">
        <f t="shared" si="500"/>
        <v>5061SkogMineraljordLauvskogImpediment</v>
      </c>
      <c r="K16016" s="111">
        <v>-1.0417316356348201</v>
      </c>
      <c r="L16016" s="111">
        <v>0.85306406685236758</v>
      </c>
      <c r="M16016" s="111">
        <v>6.3979989500968365E-2</v>
      </c>
      <c r="N16016" s="112">
        <f t="shared" si="501"/>
        <v>-0.12468757928148413</v>
      </c>
    </row>
    <row r="16017" spans="1:14" x14ac:dyDescent="0.25">
      <c r="A16017" s="111" t="s">
        <v>1014</v>
      </c>
      <c r="B16017" s="111">
        <f>INDEX(kommuner!C:C,MATCH(_xlfn.NUMBERVALUE(A16017),kommuner!B:B,0))</f>
        <v>5061</v>
      </c>
      <c r="C16017" s="111" t="s">
        <v>127</v>
      </c>
      <c r="D16017" s="111" t="s">
        <v>127</v>
      </c>
      <c r="E16017" s="111" t="s">
        <v>126</v>
      </c>
      <c r="F16017" s="111" t="s">
        <v>185</v>
      </c>
      <c r="G16017" s="111" t="s">
        <v>190</v>
      </c>
      <c r="H16017" s="111" t="s">
        <v>185</v>
      </c>
      <c r="I16017" s="111" t="s">
        <v>190</v>
      </c>
      <c r="J16017" t="str">
        <f t="shared" si="500"/>
        <v>5061SkogMineraljordLauvskogLav</v>
      </c>
      <c r="K16017" s="111">
        <v>-8.9748170935426599E-2</v>
      </c>
      <c r="L16017" s="111">
        <v>0.85306406685236758</v>
      </c>
      <c r="M16017" s="111">
        <v>6.3979989500968365E-2</v>
      </c>
      <c r="N16017" s="112">
        <f t="shared" si="501"/>
        <v>0.82729588541790933</v>
      </c>
    </row>
    <row r="16018" spans="1:14" x14ac:dyDescent="0.25">
      <c r="A16018" s="111" t="s">
        <v>1014</v>
      </c>
      <c r="B16018" s="111">
        <f>INDEX(kommuner!C:C,MATCH(_xlfn.NUMBERVALUE(A16018),kommuner!B:B,0))</f>
        <v>5061</v>
      </c>
      <c r="C16018" s="111" t="s">
        <v>127</v>
      </c>
      <c r="D16018" s="111" t="s">
        <v>127</v>
      </c>
      <c r="E16018" s="111" t="s">
        <v>126</v>
      </c>
      <c r="F16018" s="111" t="s">
        <v>185</v>
      </c>
      <c r="G16018" s="111" t="s">
        <v>173</v>
      </c>
      <c r="H16018" s="111" t="s">
        <v>185</v>
      </c>
      <c r="I16018" s="111" t="s">
        <v>173</v>
      </c>
      <c r="J16018" t="str">
        <f t="shared" si="500"/>
        <v>5061SkogMineraljordLauvskogMiddels</v>
      </c>
      <c r="K16018" s="111">
        <v>-2.4407766010203638</v>
      </c>
      <c r="L16018" s="111">
        <v>0.85306406685236758</v>
      </c>
      <c r="M16018" s="111">
        <v>6.3979989500968365E-2</v>
      </c>
      <c r="N16018" s="112">
        <f t="shared" si="501"/>
        <v>-1.523732544667028</v>
      </c>
    </row>
    <row r="16019" spans="1:14" x14ac:dyDescent="0.25">
      <c r="A16019" s="111" t="s">
        <v>1014</v>
      </c>
      <c r="B16019" s="111">
        <f>INDEX(kommuner!C:C,MATCH(_xlfn.NUMBERVALUE(A16019),kommuner!B:B,0))</f>
        <v>5061</v>
      </c>
      <c r="C16019" s="111" t="s">
        <v>127</v>
      </c>
      <c r="D16019" s="111" t="s">
        <v>127</v>
      </c>
      <c r="E16019" s="111" t="s">
        <v>126</v>
      </c>
      <c r="F16019" s="111" t="s">
        <v>185</v>
      </c>
      <c r="G16019" s="111" t="s">
        <v>186</v>
      </c>
      <c r="H16019" s="111" t="s">
        <v>185</v>
      </c>
      <c r="I16019" s="111" t="s">
        <v>186</v>
      </c>
      <c r="J16019" t="str">
        <f t="shared" si="500"/>
        <v>5061SkogMineraljordLauvskogSærs høy</v>
      </c>
      <c r="K16019" s="111">
        <v>-3.6560473259425113</v>
      </c>
      <c r="L16019" s="111">
        <v>0.85306406685236758</v>
      </c>
      <c r="M16019" s="111">
        <v>6.3979989500968365E-2</v>
      </c>
      <c r="N16019" s="112">
        <f t="shared" si="501"/>
        <v>-2.7390032695891753</v>
      </c>
    </row>
    <row r="16020" spans="1:14" x14ac:dyDescent="0.25">
      <c r="A16020" s="111" t="s">
        <v>1014</v>
      </c>
      <c r="B16020" s="111">
        <f>INDEX(kommuner!C:C,MATCH(_xlfn.NUMBERVALUE(A16020),kommuner!B:B,0))</f>
        <v>5061</v>
      </c>
      <c r="C16020" s="111" t="s">
        <v>127</v>
      </c>
      <c r="D16020" s="111" t="s">
        <v>127</v>
      </c>
      <c r="E16020" s="111" t="s">
        <v>123</v>
      </c>
      <c r="F16020" s="111" t="s">
        <v>172</v>
      </c>
      <c r="G16020" s="111" t="s">
        <v>180</v>
      </c>
      <c r="H16020" s="111" t="s">
        <v>172</v>
      </c>
      <c r="I16020" s="111" t="s">
        <v>180</v>
      </c>
      <c r="J16020" t="str">
        <f t="shared" si="500"/>
        <v>5061SkogOrganisk jordBarskogHøy</v>
      </c>
      <c r="K16020" s="111">
        <v>-2.5184559031994138</v>
      </c>
      <c r="L16020" s="111">
        <v>0.92784825435236762</v>
      </c>
      <c r="M16020" s="111">
        <v>0.46518126042825314</v>
      </c>
      <c r="N16020" s="112">
        <f t="shared" si="501"/>
        <v>-1.1254263884187932</v>
      </c>
    </row>
    <row r="16021" spans="1:14" x14ac:dyDescent="0.25">
      <c r="A16021" s="111" t="s">
        <v>1014</v>
      </c>
      <c r="B16021" s="111">
        <f>INDEX(kommuner!C:C,MATCH(_xlfn.NUMBERVALUE(A16021),kommuner!B:B,0))</f>
        <v>5061</v>
      </c>
      <c r="C16021" s="111" t="s">
        <v>127</v>
      </c>
      <c r="D16021" s="111" t="s">
        <v>127</v>
      </c>
      <c r="E16021" s="111" t="s">
        <v>123</v>
      </c>
      <c r="F16021" s="111" t="s">
        <v>172</v>
      </c>
      <c r="G16021" s="111" t="s">
        <v>167</v>
      </c>
      <c r="H16021" s="111" t="s">
        <v>172</v>
      </c>
      <c r="I16021" s="111" t="s">
        <v>167</v>
      </c>
      <c r="J16021" t="str">
        <f t="shared" si="500"/>
        <v>5061SkogOrganisk jordBarskogImpediment</v>
      </c>
      <c r="K16021" s="111">
        <v>-0.17137422385314094</v>
      </c>
      <c r="L16021" s="111">
        <v>0.92784825435236762</v>
      </c>
      <c r="M16021" s="111">
        <v>0.46510463492953991</v>
      </c>
      <c r="N16021" s="112">
        <f t="shared" si="501"/>
        <v>1.2215786654287666</v>
      </c>
    </row>
    <row r="16022" spans="1:14" x14ac:dyDescent="0.25">
      <c r="A16022" s="111" t="s">
        <v>1014</v>
      </c>
      <c r="B16022" s="111">
        <f>INDEX(kommuner!C:C,MATCH(_xlfn.NUMBERVALUE(A16022),kommuner!B:B,0))</f>
        <v>5061</v>
      </c>
      <c r="C16022" s="111" t="s">
        <v>127</v>
      </c>
      <c r="D16022" s="111" t="s">
        <v>127</v>
      </c>
      <c r="E16022" s="111" t="s">
        <v>123</v>
      </c>
      <c r="F16022" s="111" t="s">
        <v>172</v>
      </c>
      <c r="G16022" s="111" t="s">
        <v>190</v>
      </c>
      <c r="H16022" s="111" t="s">
        <v>172</v>
      </c>
      <c r="I16022" s="111" t="s">
        <v>190</v>
      </c>
      <c r="J16022" t="str">
        <f t="shared" si="500"/>
        <v>5061SkogOrganisk jordBarskogLav</v>
      </c>
      <c r="K16022" s="111">
        <v>-0.50666953101693391</v>
      </c>
      <c r="L16022" s="111">
        <v>0.92784825435236762</v>
      </c>
      <c r="M16022" s="111">
        <v>0.46510463492953991</v>
      </c>
      <c r="N16022" s="112">
        <f t="shared" si="501"/>
        <v>0.88628335826497362</v>
      </c>
    </row>
    <row r="16023" spans="1:14" x14ac:dyDescent="0.25">
      <c r="A16023" s="111" t="s">
        <v>1014</v>
      </c>
      <c r="B16023" s="111">
        <f>INDEX(kommuner!C:C,MATCH(_xlfn.NUMBERVALUE(A16023),kommuner!B:B,0))</f>
        <v>5061</v>
      </c>
      <c r="C16023" s="111" t="s">
        <v>127</v>
      </c>
      <c r="D16023" s="111" t="s">
        <v>127</v>
      </c>
      <c r="E16023" s="111" t="s">
        <v>123</v>
      </c>
      <c r="F16023" s="111" t="s">
        <v>172</v>
      </c>
      <c r="G16023" s="111" t="s">
        <v>173</v>
      </c>
      <c r="H16023" s="111" t="s">
        <v>172</v>
      </c>
      <c r="I16023" s="111" t="s">
        <v>173</v>
      </c>
      <c r="J16023" t="str">
        <f t="shared" si="500"/>
        <v>5061SkogOrganisk jordBarskogMiddels</v>
      </c>
      <c r="K16023" s="111">
        <v>-1.5571490961494638</v>
      </c>
      <c r="L16023" s="111">
        <v>0.92784825435236762</v>
      </c>
      <c r="M16023" s="111">
        <v>0.46518126042825314</v>
      </c>
      <c r="N16023" s="112">
        <f t="shared" si="501"/>
        <v>-0.16411958136884308</v>
      </c>
    </row>
    <row r="16024" spans="1:14" x14ac:dyDescent="0.25">
      <c r="A16024" s="111" t="s">
        <v>1014</v>
      </c>
      <c r="B16024" s="111">
        <f>INDEX(kommuner!C:C,MATCH(_xlfn.NUMBERVALUE(A16024),kommuner!B:B,0))</f>
        <v>5061</v>
      </c>
      <c r="C16024" s="111" t="s">
        <v>127</v>
      </c>
      <c r="D16024" s="111" t="s">
        <v>127</v>
      </c>
      <c r="E16024" s="111" t="s">
        <v>123</v>
      </c>
      <c r="F16024" s="111" t="s">
        <v>172</v>
      </c>
      <c r="G16024" s="111" t="s">
        <v>186</v>
      </c>
      <c r="H16024" s="111" t="s">
        <v>172</v>
      </c>
      <c r="I16024" s="111" t="s">
        <v>186</v>
      </c>
      <c r="J16024" t="str">
        <f t="shared" si="500"/>
        <v>5061SkogOrganisk jordBarskogSærs høy</v>
      </c>
      <c r="K16024" s="111">
        <v>2.5548655235722699</v>
      </c>
      <c r="L16024" s="111">
        <v>0.92784825435236762</v>
      </c>
      <c r="M16024" s="111">
        <v>0.46518126042825314</v>
      </c>
      <c r="N16024" s="112">
        <f t="shared" si="501"/>
        <v>3.9478950383528906</v>
      </c>
    </row>
    <row r="16025" spans="1:14" x14ac:dyDescent="0.25">
      <c r="A16025" s="111" t="s">
        <v>1014</v>
      </c>
      <c r="B16025" s="111">
        <f>INDEX(kommuner!C:C,MATCH(_xlfn.NUMBERVALUE(A16025),kommuner!B:B,0))</f>
        <v>5061</v>
      </c>
      <c r="C16025" s="111" t="s">
        <v>127</v>
      </c>
      <c r="D16025" s="111" t="s">
        <v>127</v>
      </c>
      <c r="E16025" s="111" t="s">
        <v>123</v>
      </c>
      <c r="F16025" s="111" t="s">
        <v>179</v>
      </c>
      <c r="G16025" s="111" t="s">
        <v>180</v>
      </c>
      <c r="H16025" s="111" t="s">
        <v>179</v>
      </c>
      <c r="I16025" s="111" t="s">
        <v>180</v>
      </c>
      <c r="J16025" t="str">
        <f t="shared" si="500"/>
        <v>5061SkogOrganisk jordBlandingsskogHøy</v>
      </c>
      <c r="K16025" s="111">
        <v>-5.5554344456832343</v>
      </c>
      <c r="L16025" s="111">
        <v>0.92784825435236762</v>
      </c>
      <c r="M16025" s="111">
        <v>0.46510463492953991</v>
      </c>
      <c r="N16025" s="112">
        <f t="shared" si="501"/>
        <v>-4.1624815564013264</v>
      </c>
    </row>
    <row r="16026" spans="1:14" x14ac:dyDescent="0.25">
      <c r="A16026" s="111" t="s">
        <v>1014</v>
      </c>
      <c r="B16026" s="111">
        <f>INDEX(kommuner!C:C,MATCH(_xlfn.NUMBERVALUE(A16026),kommuner!B:B,0))</f>
        <v>5061</v>
      </c>
      <c r="C16026" s="111" t="s">
        <v>127</v>
      </c>
      <c r="D16026" s="111" t="s">
        <v>127</v>
      </c>
      <c r="E16026" s="111" t="s">
        <v>123</v>
      </c>
      <c r="F16026" s="111" t="s">
        <v>179</v>
      </c>
      <c r="G16026" s="111" t="s">
        <v>167</v>
      </c>
      <c r="H16026" s="111" t="s">
        <v>179</v>
      </c>
      <c r="I16026" s="111" t="s">
        <v>167</v>
      </c>
      <c r="J16026" t="str">
        <f t="shared" si="500"/>
        <v>5061SkogOrganisk jordBlandingsskogImpediment</v>
      </c>
      <c r="K16026" s="111">
        <v>-0.28586344175800005</v>
      </c>
      <c r="L16026" s="111">
        <v>0.92784825435236762</v>
      </c>
      <c r="M16026" s="111">
        <v>0.46510463492953991</v>
      </c>
      <c r="N16026" s="112">
        <f t="shared" si="501"/>
        <v>1.1070894475239075</v>
      </c>
    </row>
    <row r="16027" spans="1:14" x14ac:dyDescent="0.25">
      <c r="A16027" s="111" t="s">
        <v>1014</v>
      </c>
      <c r="B16027" s="111">
        <f>INDEX(kommuner!C:C,MATCH(_xlfn.NUMBERVALUE(A16027),kommuner!B:B,0))</f>
        <v>5061</v>
      </c>
      <c r="C16027" s="111" t="s">
        <v>127</v>
      </c>
      <c r="D16027" s="111" t="s">
        <v>127</v>
      </c>
      <c r="E16027" s="111" t="s">
        <v>123</v>
      </c>
      <c r="F16027" s="111" t="s">
        <v>179</v>
      </c>
      <c r="G16027" s="111" t="s">
        <v>190</v>
      </c>
      <c r="H16027" s="111" t="s">
        <v>179</v>
      </c>
      <c r="I16027" s="111" t="s">
        <v>190</v>
      </c>
      <c r="J16027" t="str">
        <f t="shared" si="500"/>
        <v>5061SkogOrganisk jordBlandingsskogLav</v>
      </c>
      <c r="K16027" s="111">
        <v>-1.2347339377887629</v>
      </c>
      <c r="L16027" s="111">
        <v>0.92784825435236762</v>
      </c>
      <c r="M16027" s="111">
        <v>0.46510463492953991</v>
      </c>
      <c r="N16027" s="112">
        <f t="shared" si="501"/>
        <v>0.15821895149314458</v>
      </c>
    </row>
    <row r="16028" spans="1:14" x14ac:dyDescent="0.25">
      <c r="A16028" s="111" t="s">
        <v>1014</v>
      </c>
      <c r="B16028" s="111">
        <f>INDEX(kommuner!C:C,MATCH(_xlfn.NUMBERVALUE(A16028),kommuner!B:B,0))</f>
        <v>5061</v>
      </c>
      <c r="C16028" s="111" t="s">
        <v>127</v>
      </c>
      <c r="D16028" s="111" t="s">
        <v>127</v>
      </c>
      <c r="E16028" s="111" t="s">
        <v>123</v>
      </c>
      <c r="F16028" s="111" t="s">
        <v>179</v>
      </c>
      <c r="G16028" s="111" t="s">
        <v>173</v>
      </c>
      <c r="H16028" s="111" t="s">
        <v>179</v>
      </c>
      <c r="I16028" s="111" t="s">
        <v>173</v>
      </c>
      <c r="J16028" t="str">
        <f t="shared" si="500"/>
        <v>5061SkogOrganisk jordBlandingsskogMiddels</v>
      </c>
      <c r="K16028" s="111">
        <v>-2.4239591752717748</v>
      </c>
      <c r="L16028" s="111">
        <v>0.92784825435236762</v>
      </c>
      <c r="M16028" s="111">
        <v>0.46510463492953991</v>
      </c>
      <c r="N16028" s="112">
        <f t="shared" si="501"/>
        <v>-1.0310062859898674</v>
      </c>
    </row>
    <row r="16029" spans="1:14" x14ac:dyDescent="0.25">
      <c r="A16029" s="111" t="s">
        <v>1014</v>
      </c>
      <c r="B16029" s="111">
        <f>INDEX(kommuner!C:C,MATCH(_xlfn.NUMBERVALUE(A16029),kommuner!B:B,0))</f>
        <v>5061</v>
      </c>
      <c r="C16029" s="111" t="s">
        <v>127</v>
      </c>
      <c r="D16029" s="111" t="s">
        <v>127</v>
      </c>
      <c r="E16029" s="111" t="s">
        <v>123</v>
      </c>
      <c r="F16029" s="111" t="s">
        <v>179</v>
      </c>
      <c r="G16029" s="111" t="s">
        <v>186</v>
      </c>
      <c r="H16029" s="111" t="s">
        <v>179</v>
      </c>
      <c r="I16029" s="111" t="s">
        <v>186</v>
      </c>
      <c r="J16029" t="str">
        <f t="shared" si="500"/>
        <v>5061SkogOrganisk jordBlandingsskogSærs høy</v>
      </c>
      <c r="K16029" s="111">
        <v>-1.5726115302258048</v>
      </c>
      <c r="L16029" s="111">
        <v>0.92784825435236762</v>
      </c>
      <c r="M16029" s="111">
        <v>0.46510463492953991</v>
      </c>
      <c r="N16029" s="112">
        <f t="shared" si="501"/>
        <v>-0.17965864094389727</v>
      </c>
    </row>
    <row r="16030" spans="1:14" x14ac:dyDescent="0.25">
      <c r="A16030" s="111" t="s">
        <v>1014</v>
      </c>
      <c r="B16030" s="111">
        <f>INDEX(kommuner!C:C,MATCH(_xlfn.NUMBERVALUE(A16030),kommuner!B:B,0))</f>
        <v>5061</v>
      </c>
      <c r="C16030" s="111" t="s">
        <v>127</v>
      </c>
      <c r="D16030" s="111" t="s">
        <v>127</v>
      </c>
      <c r="E16030" s="111" t="s">
        <v>123</v>
      </c>
      <c r="F16030" s="111" t="s">
        <v>185</v>
      </c>
      <c r="G16030" s="111" t="s">
        <v>180</v>
      </c>
      <c r="H16030" s="111" t="s">
        <v>185</v>
      </c>
      <c r="I16030" s="111" t="s">
        <v>180</v>
      </c>
      <c r="J16030" t="str">
        <f t="shared" si="500"/>
        <v>5061SkogOrganisk jordLauvskogHøy</v>
      </c>
      <c r="K16030" s="111">
        <v>-1.9913688882377358</v>
      </c>
      <c r="L16030" s="111">
        <v>0.92784825435236762</v>
      </c>
      <c r="M16030" s="111">
        <v>0.46510463492953991</v>
      </c>
      <c r="N16030" s="112">
        <f t="shared" si="501"/>
        <v>-0.59841599895582831</v>
      </c>
    </row>
    <row r="16031" spans="1:14" x14ac:dyDescent="0.25">
      <c r="A16031" s="111" t="s">
        <v>1014</v>
      </c>
      <c r="B16031" s="111">
        <f>INDEX(kommuner!C:C,MATCH(_xlfn.NUMBERVALUE(A16031),kommuner!B:B,0))</f>
        <v>5061</v>
      </c>
      <c r="C16031" s="111" t="s">
        <v>127</v>
      </c>
      <c r="D16031" s="111" t="s">
        <v>127</v>
      </c>
      <c r="E16031" s="111" t="s">
        <v>123</v>
      </c>
      <c r="F16031" s="111" t="s">
        <v>185</v>
      </c>
      <c r="G16031" s="111" t="s">
        <v>167</v>
      </c>
      <c r="H16031" s="111" t="s">
        <v>185</v>
      </c>
      <c r="I16031" s="111" t="s">
        <v>167</v>
      </c>
      <c r="J16031" t="str">
        <f t="shared" si="500"/>
        <v>5061SkogOrganisk jordLauvskogImpediment</v>
      </c>
      <c r="K16031" s="111">
        <v>0.35000626494250675</v>
      </c>
      <c r="L16031" s="111">
        <v>0.92784825435236762</v>
      </c>
      <c r="M16031" s="111">
        <v>0.46510463492953991</v>
      </c>
      <c r="N16031" s="112">
        <f t="shared" si="501"/>
        <v>1.7429591542244141</v>
      </c>
    </row>
    <row r="16032" spans="1:14" x14ac:dyDescent="0.25">
      <c r="A16032" s="111" t="s">
        <v>1014</v>
      </c>
      <c r="B16032" s="111">
        <f>INDEX(kommuner!C:C,MATCH(_xlfn.NUMBERVALUE(A16032),kommuner!B:B,0))</f>
        <v>5061</v>
      </c>
      <c r="C16032" s="111" t="s">
        <v>127</v>
      </c>
      <c r="D16032" s="111" t="s">
        <v>127</v>
      </c>
      <c r="E16032" s="111" t="s">
        <v>123</v>
      </c>
      <c r="F16032" s="111" t="s">
        <v>185</v>
      </c>
      <c r="G16032" s="111" t="s">
        <v>190</v>
      </c>
      <c r="H16032" s="111" t="s">
        <v>185</v>
      </c>
      <c r="I16032" s="111" t="s">
        <v>190</v>
      </c>
      <c r="J16032" t="str">
        <f t="shared" si="500"/>
        <v>5061SkogOrganisk jordLauvskogLav</v>
      </c>
      <c r="K16032" s="111">
        <v>1.1144075558526714</v>
      </c>
      <c r="L16032" s="111">
        <v>0.92784825435236762</v>
      </c>
      <c r="M16032" s="111">
        <v>0.46510463492953991</v>
      </c>
      <c r="N16032" s="112">
        <f t="shared" si="501"/>
        <v>2.5073604451345788</v>
      </c>
    </row>
    <row r="16033" spans="1:14" x14ac:dyDescent="0.25">
      <c r="A16033" s="111" t="s">
        <v>1014</v>
      </c>
      <c r="B16033" s="111">
        <f>INDEX(kommuner!C:C,MATCH(_xlfn.NUMBERVALUE(A16033),kommuner!B:B,0))</f>
        <v>5061</v>
      </c>
      <c r="C16033" s="111" t="s">
        <v>127</v>
      </c>
      <c r="D16033" s="111" t="s">
        <v>127</v>
      </c>
      <c r="E16033" s="111" t="s">
        <v>123</v>
      </c>
      <c r="F16033" s="111" t="s">
        <v>185</v>
      </c>
      <c r="G16033" s="111" t="s">
        <v>173</v>
      </c>
      <c r="H16033" s="111" t="s">
        <v>185</v>
      </c>
      <c r="I16033" s="111" t="s">
        <v>173</v>
      </c>
      <c r="J16033" t="str">
        <f t="shared" si="500"/>
        <v>5061SkogOrganisk jordLauvskogMiddels</v>
      </c>
      <c r="K16033" s="111">
        <v>-0.62664468270982987</v>
      </c>
      <c r="L16033" s="111">
        <v>0.92784825435236762</v>
      </c>
      <c r="M16033" s="111">
        <v>0.46510463492953991</v>
      </c>
      <c r="N16033" s="112">
        <f t="shared" si="501"/>
        <v>0.76630820657207765</v>
      </c>
    </row>
    <row r="16034" spans="1:14" x14ac:dyDescent="0.25">
      <c r="A16034" s="111" t="s">
        <v>1014</v>
      </c>
      <c r="B16034" s="111">
        <f>INDEX(kommuner!C:C,MATCH(_xlfn.NUMBERVALUE(A16034),kommuner!B:B,0))</f>
        <v>5061</v>
      </c>
      <c r="C16034" s="111" t="s">
        <v>127</v>
      </c>
      <c r="D16034" s="111" t="s">
        <v>127</v>
      </c>
      <c r="E16034" s="111" t="s">
        <v>123</v>
      </c>
      <c r="F16034" s="111" t="s">
        <v>185</v>
      </c>
      <c r="G16034" s="111" t="s">
        <v>186</v>
      </c>
      <c r="H16034" s="111" t="s">
        <v>185</v>
      </c>
      <c r="I16034" s="111" t="s">
        <v>186</v>
      </c>
      <c r="J16034" t="str">
        <f t="shared" si="500"/>
        <v>5061SkogOrganisk jordLauvskogSærs høy</v>
      </c>
      <c r="K16034" s="111">
        <v>-1.8997279926091779</v>
      </c>
      <c r="L16034" s="111">
        <v>0.92784825435236762</v>
      </c>
      <c r="M16034" s="111">
        <v>0.46510463492953991</v>
      </c>
      <c r="N16034" s="112">
        <f t="shared" si="501"/>
        <v>-0.50677510332727038</v>
      </c>
    </row>
    <row r="16035" spans="1:14" x14ac:dyDescent="0.25">
      <c r="A16035" s="111" t="s">
        <v>1014</v>
      </c>
      <c r="B16035" s="111">
        <f>INDEX(kommuner!C:C,MATCH(_xlfn.NUMBERVALUE(A16035),kommuner!B:B,0))</f>
        <v>5061</v>
      </c>
      <c r="C16035" s="111" t="s">
        <v>83</v>
      </c>
      <c r="D16035" s="111" t="s">
        <v>83</v>
      </c>
      <c r="E16035" s="111" t="s">
        <v>126</v>
      </c>
      <c r="F16035" s="111" t="s">
        <v>139</v>
      </c>
      <c r="G16035" s="111" t="s">
        <v>139</v>
      </c>
      <c r="H16035" s="111" t="s">
        <v>139</v>
      </c>
      <c r="I16035" s="111" t="s">
        <v>139</v>
      </c>
      <c r="J16035" t="str">
        <f t="shared" si="500"/>
        <v>5061Utbygd arealMineraljord</v>
      </c>
      <c r="K16035" s="111">
        <v>-0.30524336409547759</v>
      </c>
      <c r="L16035" s="111">
        <v>0</v>
      </c>
      <c r="M16035" s="111">
        <v>1.303047089454229E-2</v>
      </c>
      <c r="N16035" s="112">
        <f t="shared" si="501"/>
        <v>-0.2922128932009353</v>
      </c>
    </row>
    <row r="16036" spans="1:14" x14ac:dyDescent="0.25">
      <c r="A16036" s="111" t="s">
        <v>1014</v>
      </c>
      <c r="B16036" s="111">
        <f>INDEX(kommuner!C:C,MATCH(_xlfn.NUMBERVALUE(A16036),kommuner!B:B,0))</f>
        <v>5061</v>
      </c>
      <c r="C16036" s="111" t="s">
        <v>83</v>
      </c>
      <c r="D16036" s="111" t="s">
        <v>83</v>
      </c>
      <c r="E16036" s="111" t="s">
        <v>123</v>
      </c>
      <c r="F16036" s="111" t="s">
        <v>139</v>
      </c>
      <c r="G16036" s="111" t="s">
        <v>139</v>
      </c>
      <c r="H16036" s="111" t="s">
        <v>139</v>
      </c>
      <c r="I16036" s="111" t="s">
        <v>139</v>
      </c>
      <c r="J16036" t="str">
        <f t="shared" si="500"/>
        <v>5061Utbygd arealOrganisk jord</v>
      </c>
      <c r="K16036" s="111">
        <v>29.011421395201612</v>
      </c>
      <c r="L16036" s="111">
        <v>0</v>
      </c>
      <c r="M16036" s="111">
        <v>1.303047089454229E-2</v>
      </c>
      <c r="N16036" s="112">
        <f t="shared" si="501"/>
        <v>29.024451866096154</v>
      </c>
    </row>
    <row r="16037" spans="1:14" x14ac:dyDescent="0.25">
      <c r="A16037" s="111" t="s">
        <v>1014</v>
      </c>
      <c r="B16037" s="111">
        <f>INDEX(kommuner!C:C,MATCH(_xlfn.NUMBERVALUE(A16037),kommuner!B:B,0))</f>
        <v>5061</v>
      </c>
      <c r="C16037" s="111" t="s">
        <v>181</v>
      </c>
      <c r="D16037" s="111" t="s">
        <v>181</v>
      </c>
      <c r="E16037" s="111" t="s">
        <v>123</v>
      </c>
      <c r="F16037" s="111" t="s">
        <v>139</v>
      </c>
      <c r="G16037" s="111" t="s">
        <v>139</v>
      </c>
      <c r="H16037" s="111" t="s">
        <v>139</v>
      </c>
      <c r="I16037" s="111" t="s">
        <v>139</v>
      </c>
      <c r="J16037" t="str">
        <f t="shared" si="500"/>
        <v>5061Vann og myrOrganisk jord</v>
      </c>
      <c r="K16037" s="111">
        <v>-0.29766799726667431</v>
      </c>
      <c r="L16037" s="111">
        <v>0</v>
      </c>
      <c r="M16037" s="111">
        <v>0</v>
      </c>
      <c r="N16037" s="112">
        <f t="shared" si="501"/>
        <v>-0.29766799726667431</v>
      </c>
    </row>
    <row r="16038" spans="1:14" x14ac:dyDescent="0.25">
      <c r="J16038" t="str">
        <f t="shared" si="500"/>
        <v/>
      </c>
      <c r="K16038" s="112"/>
      <c r="L16038" s="112"/>
      <c r="M16038" s="112"/>
      <c r="N16038" s="112"/>
    </row>
    <row r="16039" spans="1:14" x14ac:dyDescent="0.25">
      <c r="J16039" t="str">
        <f t="shared" si="500"/>
        <v/>
      </c>
      <c r="K16039" s="112"/>
      <c r="L16039" s="112"/>
      <c r="M16039" s="112"/>
      <c r="N16039" s="112"/>
    </row>
    <row r="16040" spans="1:14" x14ac:dyDescent="0.25">
      <c r="J16040" t="str">
        <f t="shared" si="500"/>
        <v/>
      </c>
      <c r="K16040" s="112"/>
      <c r="L16040" s="112"/>
      <c r="M16040" s="112"/>
      <c r="N16040" s="112"/>
    </row>
    <row r="16041" spans="1:14" x14ac:dyDescent="0.25">
      <c r="J16041" t="str">
        <f t="shared" si="500"/>
        <v/>
      </c>
      <c r="K16041" s="112"/>
      <c r="L16041" s="112"/>
      <c r="M16041" s="112"/>
      <c r="N16041" s="112"/>
    </row>
    <row r="16042" spans="1:14" x14ac:dyDescent="0.25">
      <c r="J16042" t="str">
        <f t="shared" si="500"/>
        <v/>
      </c>
      <c r="K16042" s="112"/>
      <c r="L16042" s="112"/>
      <c r="M16042" s="112"/>
      <c r="N16042" s="112"/>
    </row>
    <row r="16043" spans="1:14" x14ac:dyDescent="0.25">
      <c r="J16043" t="str">
        <f t="shared" si="500"/>
        <v/>
      </c>
      <c r="K16043" s="112"/>
      <c r="L16043" s="112"/>
      <c r="M16043" s="112"/>
      <c r="N16043" s="112"/>
    </row>
    <row r="16044" spans="1:14" x14ac:dyDescent="0.25">
      <c r="J16044" t="str">
        <f t="shared" si="500"/>
        <v/>
      </c>
      <c r="K16044" s="112"/>
      <c r="L16044" s="112"/>
      <c r="M16044" s="112"/>
      <c r="N16044" s="112"/>
    </row>
    <row r="16045" spans="1:14" x14ac:dyDescent="0.25">
      <c r="J16045" t="str">
        <f t="shared" si="500"/>
        <v/>
      </c>
      <c r="K16045" s="112"/>
      <c r="L16045" s="112"/>
      <c r="M16045" s="112"/>
      <c r="N16045" s="112"/>
    </row>
    <row r="16046" spans="1:14" x14ac:dyDescent="0.25">
      <c r="J16046" t="str">
        <f t="shared" si="500"/>
        <v/>
      </c>
      <c r="K16046" s="112"/>
      <c r="L16046" s="112"/>
      <c r="M16046" s="112"/>
      <c r="N16046" s="112"/>
    </row>
    <row r="16047" spans="1:14" x14ac:dyDescent="0.25">
      <c r="J16047" t="str">
        <f t="shared" si="500"/>
        <v/>
      </c>
      <c r="K16047" s="112"/>
      <c r="L16047" s="112"/>
      <c r="M16047" s="112"/>
      <c r="N16047" s="112"/>
    </row>
    <row r="16048" spans="1:14" x14ac:dyDescent="0.25">
      <c r="J16048" t="str">
        <f t="shared" si="500"/>
        <v/>
      </c>
      <c r="K16048" s="112"/>
      <c r="L16048" s="112"/>
      <c r="M16048" s="112"/>
      <c r="N16048" s="112"/>
    </row>
    <row r="16049" spans="10:14" x14ac:dyDescent="0.25">
      <c r="J16049" t="str">
        <f t="shared" si="500"/>
        <v/>
      </c>
      <c r="K16049" s="112"/>
      <c r="L16049" s="112"/>
      <c r="M16049" s="112"/>
      <c r="N16049" s="112"/>
    </row>
    <row r="16050" spans="10:14" x14ac:dyDescent="0.25">
      <c r="J16050" t="str">
        <f t="shared" si="500"/>
        <v/>
      </c>
      <c r="K16050" s="112"/>
      <c r="L16050" s="112"/>
      <c r="M16050" s="112"/>
      <c r="N16050" s="112"/>
    </row>
    <row r="16051" spans="10:14" x14ac:dyDescent="0.25">
      <c r="J16051" t="str">
        <f t="shared" si="500"/>
        <v/>
      </c>
      <c r="K16051" s="112"/>
      <c r="L16051" s="112"/>
      <c r="M16051" s="112"/>
      <c r="N16051" s="112"/>
    </row>
    <row r="16052" spans="10:14" x14ac:dyDescent="0.25">
      <c r="J16052" t="str">
        <f t="shared" si="500"/>
        <v/>
      </c>
      <c r="K16052" s="112"/>
      <c r="L16052" s="112"/>
      <c r="M16052" s="112"/>
      <c r="N16052" s="112"/>
    </row>
    <row r="16053" spans="10:14" x14ac:dyDescent="0.25">
      <c r="J16053" t="str">
        <f t="shared" si="500"/>
        <v/>
      </c>
      <c r="K16053" s="112"/>
      <c r="L16053" s="112"/>
      <c r="M16053" s="112"/>
      <c r="N16053" s="112"/>
    </row>
    <row r="16054" spans="10:14" x14ac:dyDescent="0.25">
      <c r="J16054" t="str">
        <f t="shared" si="500"/>
        <v/>
      </c>
      <c r="K16054" s="112"/>
      <c r="L16054" s="112"/>
      <c r="M16054" s="112"/>
      <c r="N16054" s="112"/>
    </row>
    <row r="16055" spans="10:14" x14ac:dyDescent="0.25">
      <c r="J16055" t="str">
        <f t="shared" si="500"/>
        <v/>
      </c>
      <c r="K16055" s="112"/>
      <c r="L16055" s="112"/>
      <c r="M16055" s="112"/>
      <c r="N16055" s="112"/>
    </row>
    <row r="16056" spans="10:14" x14ac:dyDescent="0.25">
      <c r="J16056" t="str">
        <f t="shared" si="500"/>
        <v/>
      </c>
      <c r="K16056" s="112"/>
      <c r="L16056" s="112"/>
      <c r="M16056" s="112"/>
      <c r="N16056" s="112"/>
    </row>
    <row r="16057" spans="10:14" x14ac:dyDescent="0.25">
      <c r="J16057" t="str">
        <f t="shared" si="500"/>
        <v/>
      </c>
      <c r="K16057" s="112"/>
      <c r="L16057" s="112"/>
      <c r="M16057" s="112"/>
      <c r="N16057" s="112"/>
    </row>
    <row r="16058" spans="10:14" x14ac:dyDescent="0.25">
      <c r="J16058" t="str">
        <f t="shared" si="500"/>
        <v/>
      </c>
      <c r="K16058" s="112"/>
      <c r="L16058" s="112"/>
      <c r="M16058" s="112"/>
      <c r="N16058" s="112"/>
    </row>
    <row r="16059" spans="10:14" x14ac:dyDescent="0.25">
      <c r="J16059" t="str">
        <f t="shared" si="500"/>
        <v/>
      </c>
      <c r="K16059" s="112"/>
      <c r="L16059" s="112"/>
      <c r="M16059" s="112"/>
      <c r="N16059" s="112"/>
    </row>
    <row r="16060" spans="10:14" x14ac:dyDescent="0.25">
      <c r="J16060" t="str">
        <f t="shared" si="500"/>
        <v/>
      </c>
      <c r="K16060" s="112"/>
      <c r="L16060" s="112"/>
      <c r="M16060" s="112"/>
      <c r="N16060" s="112"/>
    </row>
    <row r="16061" spans="10:14" x14ac:dyDescent="0.25">
      <c r="J16061" t="str">
        <f t="shared" si="500"/>
        <v/>
      </c>
      <c r="K16061" s="112"/>
      <c r="L16061" s="112"/>
      <c r="M16061" s="112"/>
      <c r="N16061" s="112"/>
    </row>
    <row r="16062" spans="10:14" x14ac:dyDescent="0.25">
      <c r="J16062" t="str">
        <f t="shared" si="500"/>
        <v/>
      </c>
      <c r="K16062" s="112"/>
      <c r="L16062" s="112"/>
      <c r="M16062" s="112"/>
      <c r="N16062" s="112"/>
    </row>
    <row r="16063" spans="10:14" x14ac:dyDescent="0.25">
      <c r="J16063" t="str">
        <f t="shared" si="500"/>
        <v/>
      </c>
      <c r="K16063" s="112"/>
      <c r="L16063" s="112"/>
      <c r="M16063" s="112"/>
      <c r="N16063" s="112"/>
    </row>
    <row r="16064" spans="10:14" x14ac:dyDescent="0.25">
      <c r="J16064" t="str">
        <f t="shared" si="500"/>
        <v/>
      </c>
      <c r="K16064" s="112"/>
      <c r="L16064" s="112"/>
      <c r="M16064" s="112"/>
      <c r="N16064" s="112"/>
    </row>
    <row r="16065" spans="10:14" x14ac:dyDescent="0.25">
      <c r="J16065" t="str">
        <f t="shared" si="500"/>
        <v/>
      </c>
      <c r="K16065" s="112"/>
      <c r="L16065" s="112"/>
      <c r="M16065" s="112"/>
      <c r="N16065" s="112"/>
    </row>
    <row r="16066" spans="10:14" x14ac:dyDescent="0.25">
      <c r="J16066" t="str">
        <f t="shared" si="500"/>
        <v/>
      </c>
      <c r="K16066" s="112"/>
      <c r="L16066" s="112"/>
      <c r="M16066" s="112"/>
      <c r="N16066" s="112"/>
    </row>
    <row r="16067" spans="10:14" x14ac:dyDescent="0.25">
      <c r="J16067" t="str">
        <f t="shared" ref="J16067:J16130" si="502">B16067&amp;C16067&amp;E16067&amp;IF(C16067="Skog",F16067&amp;G16067,"")</f>
        <v/>
      </c>
      <c r="K16067" s="112"/>
      <c r="L16067" s="112"/>
      <c r="M16067" s="112"/>
      <c r="N16067" s="112"/>
    </row>
    <row r="16068" spans="10:14" x14ac:dyDescent="0.25">
      <c r="J16068" t="str">
        <f t="shared" si="502"/>
        <v/>
      </c>
      <c r="K16068" s="112"/>
      <c r="L16068" s="112"/>
      <c r="M16068" s="112"/>
      <c r="N16068" s="112"/>
    </row>
    <row r="16069" spans="10:14" x14ac:dyDescent="0.25">
      <c r="J16069" t="str">
        <f t="shared" si="502"/>
        <v/>
      </c>
      <c r="K16069" s="112"/>
      <c r="L16069" s="112"/>
      <c r="M16069" s="112"/>
      <c r="N16069" s="112"/>
    </row>
    <row r="16070" spans="10:14" x14ac:dyDescent="0.25">
      <c r="J16070" t="str">
        <f t="shared" si="502"/>
        <v/>
      </c>
      <c r="K16070" s="112"/>
      <c r="L16070" s="112"/>
      <c r="M16070" s="112"/>
      <c r="N16070" s="112"/>
    </row>
    <row r="16071" spans="10:14" x14ac:dyDescent="0.25">
      <c r="J16071" t="str">
        <f t="shared" si="502"/>
        <v/>
      </c>
      <c r="K16071" s="112"/>
      <c r="L16071" s="112"/>
      <c r="M16071" s="112"/>
      <c r="N16071" s="112"/>
    </row>
    <row r="16072" spans="10:14" x14ac:dyDescent="0.25">
      <c r="J16072" t="str">
        <f t="shared" si="502"/>
        <v/>
      </c>
      <c r="K16072" s="112"/>
      <c r="L16072" s="112"/>
      <c r="M16072" s="112"/>
      <c r="N16072" s="112"/>
    </row>
    <row r="16073" spans="10:14" x14ac:dyDescent="0.25">
      <c r="J16073" t="str">
        <f t="shared" si="502"/>
        <v/>
      </c>
      <c r="K16073" s="112"/>
      <c r="L16073" s="112"/>
      <c r="M16073" s="112"/>
      <c r="N16073" s="112"/>
    </row>
    <row r="16074" spans="10:14" x14ac:dyDescent="0.25">
      <c r="J16074" t="str">
        <f t="shared" si="502"/>
        <v/>
      </c>
      <c r="K16074" s="112"/>
      <c r="L16074" s="112"/>
      <c r="M16074" s="112"/>
      <c r="N16074" s="112"/>
    </row>
    <row r="16075" spans="10:14" x14ac:dyDescent="0.25">
      <c r="J16075" t="str">
        <f t="shared" si="502"/>
        <v/>
      </c>
      <c r="K16075" s="112"/>
      <c r="L16075" s="112"/>
      <c r="M16075" s="112"/>
      <c r="N16075" s="112"/>
    </row>
    <row r="16076" spans="10:14" x14ac:dyDescent="0.25">
      <c r="J16076" t="str">
        <f t="shared" si="502"/>
        <v/>
      </c>
      <c r="K16076" s="112"/>
      <c r="L16076" s="112"/>
      <c r="M16076" s="112"/>
      <c r="N16076" s="112"/>
    </row>
    <row r="16077" spans="10:14" x14ac:dyDescent="0.25">
      <c r="J16077" t="str">
        <f t="shared" si="502"/>
        <v/>
      </c>
      <c r="K16077" s="112"/>
      <c r="L16077" s="112"/>
      <c r="M16077" s="112"/>
      <c r="N16077" s="112"/>
    </row>
    <row r="16078" spans="10:14" x14ac:dyDescent="0.25">
      <c r="J16078" t="str">
        <f t="shared" si="502"/>
        <v/>
      </c>
      <c r="K16078" s="112"/>
      <c r="L16078" s="112"/>
      <c r="M16078" s="112"/>
      <c r="N16078" s="112"/>
    </row>
    <row r="16079" spans="10:14" x14ac:dyDescent="0.25">
      <c r="J16079" t="str">
        <f t="shared" si="502"/>
        <v/>
      </c>
      <c r="K16079" s="112"/>
      <c r="L16079" s="112"/>
      <c r="M16079" s="112"/>
      <c r="N16079" s="112"/>
    </row>
    <row r="16080" spans="10:14" x14ac:dyDescent="0.25">
      <c r="J16080" t="str">
        <f t="shared" si="502"/>
        <v/>
      </c>
      <c r="K16080" s="112"/>
      <c r="L16080" s="112"/>
      <c r="M16080" s="112"/>
      <c r="N16080" s="112"/>
    </row>
    <row r="16081" spans="10:14" x14ac:dyDescent="0.25">
      <c r="J16081" t="str">
        <f t="shared" si="502"/>
        <v/>
      </c>
      <c r="K16081" s="112"/>
      <c r="L16081" s="112"/>
      <c r="M16081" s="112"/>
      <c r="N16081" s="112"/>
    </row>
    <row r="16082" spans="10:14" x14ac:dyDescent="0.25">
      <c r="J16082" t="str">
        <f t="shared" si="502"/>
        <v/>
      </c>
      <c r="K16082" s="112"/>
      <c r="L16082" s="112"/>
      <c r="M16082" s="112"/>
      <c r="N16082" s="112"/>
    </row>
    <row r="16083" spans="10:14" x14ac:dyDescent="0.25">
      <c r="J16083" t="str">
        <f t="shared" si="502"/>
        <v/>
      </c>
      <c r="K16083" s="112"/>
      <c r="L16083" s="112"/>
      <c r="M16083" s="112"/>
      <c r="N16083" s="112"/>
    </row>
    <row r="16084" spans="10:14" x14ac:dyDescent="0.25">
      <c r="J16084" t="str">
        <f t="shared" si="502"/>
        <v/>
      </c>
      <c r="K16084" s="112"/>
      <c r="L16084" s="112"/>
      <c r="M16084" s="112"/>
      <c r="N16084" s="112"/>
    </row>
    <row r="16085" spans="10:14" x14ac:dyDescent="0.25">
      <c r="J16085" t="str">
        <f t="shared" si="502"/>
        <v/>
      </c>
      <c r="K16085" s="112"/>
      <c r="L16085" s="112"/>
      <c r="M16085" s="112"/>
      <c r="N16085" s="112"/>
    </row>
    <row r="16086" spans="10:14" x14ac:dyDescent="0.25">
      <c r="J16086" t="str">
        <f t="shared" si="502"/>
        <v/>
      </c>
      <c r="K16086" s="112"/>
      <c r="L16086" s="112"/>
      <c r="M16086" s="112"/>
      <c r="N16086" s="112"/>
    </row>
    <row r="16087" spans="10:14" x14ac:dyDescent="0.25">
      <c r="J16087" t="str">
        <f t="shared" si="502"/>
        <v/>
      </c>
      <c r="K16087" s="112"/>
      <c r="L16087" s="112"/>
      <c r="M16087" s="112"/>
      <c r="N16087" s="112"/>
    </row>
    <row r="16088" spans="10:14" x14ac:dyDescent="0.25">
      <c r="J16088" t="str">
        <f t="shared" si="502"/>
        <v/>
      </c>
      <c r="K16088" s="112"/>
      <c r="L16088" s="112"/>
      <c r="M16088" s="112"/>
      <c r="N16088" s="112"/>
    </row>
    <row r="16089" spans="10:14" x14ac:dyDescent="0.25">
      <c r="J16089" t="str">
        <f t="shared" si="502"/>
        <v/>
      </c>
      <c r="K16089" s="112"/>
      <c r="L16089" s="112"/>
      <c r="M16089" s="112"/>
      <c r="N16089" s="112"/>
    </row>
    <row r="16090" spans="10:14" x14ac:dyDescent="0.25">
      <c r="J16090" t="str">
        <f t="shared" si="502"/>
        <v/>
      </c>
      <c r="K16090" s="112"/>
      <c r="L16090" s="112"/>
      <c r="M16090" s="112"/>
      <c r="N16090" s="112"/>
    </row>
    <row r="16091" spans="10:14" x14ac:dyDescent="0.25">
      <c r="J16091" t="str">
        <f t="shared" si="502"/>
        <v/>
      </c>
      <c r="K16091" s="112"/>
      <c r="L16091" s="112"/>
      <c r="M16091" s="112"/>
      <c r="N16091" s="112"/>
    </row>
    <row r="16092" spans="10:14" x14ac:dyDescent="0.25">
      <c r="J16092" t="str">
        <f t="shared" si="502"/>
        <v/>
      </c>
      <c r="K16092" s="112"/>
      <c r="L16092" s="112"/>
      <c r="M16092" s="112"/>
      <c r="N16092" s="112"/>
    </row>
    <row r="16093" spans="10:14" x14ac:dyDescent="0.25">
      <c r="J16093" t="str">
        <f t="shared" si="502"/>
        <v/>
      </c>
      <c r="K16093" s="112"/>
      <c r="L16093" s="112"/>
      <c r="M16093" s="112"/>
      <c r="N16093" s="112"/>
    </row>
    <row r="16094" spans="10:14" x14ac:dyDescent="0.25">
      <c r="J16094" t="str">
        <f t="shared" si="502"/>
        <v/>
      </c>
      <c r="K16094" s="112"/>
      <c r="L16094" s="112"/>
      <c r="M16094" s="112"/>
      <c r="N16094" s="112"/>
    </row>
    <row r="16095" spans="10:14" x14ac:dyDescent="0.25">
      <c r="J16095" t="str">
        <f t="shared" si="502"/>
        <v/>
      </c>
      <c r="K16095" s="112"/>
      <c r="L16095" s="112"/>
      <c r="M16095" s="112"/>
      <c r="N16095" s="112"/>
    </row>
    <row r="16096" spans="10:14" x14ac:dyDescent="0.25">
      <c r="J16096" t="str">
        <f t="shared" si="502"/>
        <v/>
      </c>
      <c r="K16096" s="112"/>
      <c r="L16096" s="112"/>
      <c r="M16096" s="112"/>
      <c r="N16096" s="112"/>
    </row>
    <row r="16097" spans="10:14" x14ac:dyDescent="0.25">
      <c r="J16097" t="str">
        <f t="shared" si="502"/>
        <v/>
      </c>
      <c r="K16097" s="112"/>
      <c r="L16097" s="112"/>
      <c r="M16097" s="112"/>
      <c r="N16097" s="112"/>
    </row>
    <row r="16098" spans="10:14" x14ac:dyDescent="0.25">
      <c r="J16098" t="str">
        <f t="shared" si="502"/>
        <v/>
      </c>
      <c r="K16098" s="112"/>
      <c r="L16098" s="112"/>
      <c r="M16098" s="112"/>
      <c r="N16098" s="112"/>
    </row>
    <row r="16099" spans="10:14" x14ac:dyDescent="0.25">
      <c r="J16099" t="str">
        <f t="shared" si="502"/>
        <v/>
      </c>
      <c r="K16099" s="112"/>
      <c r="L16099" s="112"/>
      <c r="M16099" s="112"/>
      <c r="N16099" s="112"/>
    </row>
    <row r="16100" spans="10:14" x14ac:dyDescent="0.25">
      <c r="J16100" t="str">
        <f t="shared" si="502"/>
        <v/>
      </c>
      <c r="K16100" s="112"/>
      <c r="L16100" s="112"/>
      <c r="M16100" s="112"/>
      <c r="N16100" s="112"/>
    </row>
    <row r="16101" spans="10:14" x14ac:dyDescent="0.25">
      <c r="J16101" t="str">
        <f t="shared" si="502"/>
        <v/>
      </c>
      <c r="K16101" s="112"/>
      <c r="L16101" s="112"/>
      <c r="M16101" s="112"/>
      <c r="N16101" s="112"/>
    </row>
    <row r="16102" spans="10:14" x14ac:dyDescent="0.25">
      <c r="J16102" t="str">
        <f t="shared" si="502"/>
        <v/>
      </c>
      <c r="K16102" s="112"/>
      <c r="L16102" s="112"/>
      <c r="M16102" s="112"/>
      <c r="N16102" s="112"/>
    </row>
    <row r="16103" spans="10:14" x14ac:dyDescent="0.25">
      <c r="J16103" t="str">
        <f t="shared" si="502"/>
        <v/>
      </c>
      <c r="K16103" s="112"/>
      <c r="L16103" s="112"/>
      <c r="M16103" s="112"/>
      <c r="N16103" s="112"/>
    </row>
    <row r="16104" spans="10:14" x14ac:dyDescent="0.25">
      <c r="J16104" t="str">
        <f t="shared" si="502"/>
        <v/>
      </c>
      <c r="K16104" s="112"/>
      <c r="L16104" s="112"/>
      <c r="M16104" s="112"/>
      <c r="N16104" s="112"/>
    </row>
    <row r="16105" spans="10:14" x14ac:dyDescent="0.25">
      <c r="J16105" t="str">
        <f t="shared" si="502"/>
        <v/>
      </c>
      <c r="K16105" s="112"/>
      <c r="L16105" s="112"/>
      <c r="M16105" s="112"/>
      <c r="N16105" s="112"/>
    </row>
    <row r="16106" spans="10:14" x14ac:dyDescent="0.25">
      <c r="J16106" t="str">
        <f t="shared" si="502"/>
        <v/>
      </c>
      <c r="K16106" s="112"/>
      <c r="L16106" s="112"/>
      <c r="M16106" s="112"/>
      <c r="N16106" s="112"/>
    </row>
    <row r="16107" spans="10:14" x14ac:dyDescent="0.25">
      <c r="J16107" t="str">
        <f t="shared" si="502"/>
        <v/>
      </c>
      <c r="K16107" s="112"/>
      <c r="L16107" s="112"/>
      <c r="M16107" s="112"/>
      <c r="N16107" s="112"/>
    </row>
    <row r="16108" spans="10:14" x14ac:dyDescent="0.25">
      <c r="J16108" t="str">
        <f t="shared" si="502"/>
        <v/>
      </c>
      <c r="K16108" s="112"/>
      <c r="L16108" s="112"/>
      <c r="M16108" s="112"/>
      <c r="N16108" s="112"/>
    </row>
    <row r="16109" spans="10:14" x14ac:dyDescent="0.25">
      <c r="J16109" t="str">
        <f t="shared" si="502"/>
        <v/>
      </c>
      <c r="K16109" s="112"/>
      <c r="L16109" s="112"/>
      <c r="M16109" s="112"/>
      <c r="N16109" s="112"/>
    </row>
    <row r="16110" spans="10:14" x14ac:dyDescent="0.25">
      <c r="J16110" t="str">
        <f t="shared" si="502"/>
        <v/>
      </c>
      <c r="K16110" s="112"/>
      <c r="L16110" s="112"/>
      <c r="M16110" s="112"/>
      <c r="N16110" s="112"/>
    </row>
    <row r="16111" spans="10:14" x14ac:dyDescent="0.25">
      <c r="J16111" t="str">
        <f t="shared" si="502"/>
        <v/>
      </c>
      <c r="K16111" s="112"/>
      <c r="L16111" s="112"/>
      <c r="M16111" s="112"/>
      <c r="N16111" s="112"/>
    </row>
    <row r="16112" spans="10:14" x14ac:dyDescent="0.25">
      <c r="J16112" t="str">
        <f t="shared" si="502"/>
        <v/>
      </c>
      <c r="K16112" s="112"/>
      <c r="L16112" s="112"/>
      <c r="M16112" s="112"/>
      <c r="N16112" s="112"/>
    </row>
    <row r="16113" spans="10:14" x14ac:dyDescent="0.25">
      <c r="J16113" t="str">
        <f t="shared" si="502"/>
        <v/>
      </c>
      <c r="K16113" s="112"/>
      <c r="L16113" s="112"/>
      <c r="M16113" s="112"/>
      <c r="N16113" s="112"/>
    </row>
    <row r="16114" spans="10:14" x14ac:dyDescent="0.25">
      <c r="J16114" t="str">
        <f t="shared" si="502"/>
        <v/>
      </c>
      <c r="K16114" s="112"/>
      <c r="L16114" s="112"/>
      <c r="M16114" s="112"/>
      <c r="N16114" s="112"/>
    </row>
    <row r="16115" spans="10:14" x14ac:dyDescent="0.25">
      <c r="J16115" t="str">
        <f t="shared" si="502"/>
        <v/>
      </c>
      <c r="K16115" s="112"/>
      <c r="L16115" s="112"/>
      <c r="M16115" s="112"/>
      <c r="N16115" s="112"/>
    </row>
    <row r="16116" spans="10:14" x14ac:dyDescent="0.25">
      <c r="J16116" t="str">
        <f t="shared" si="502"/>
        <v/>
      </c>
      <c r="K16116" s="112"/>
      <c r="L16116" s="112"/>
      <c r="M16116" s="112"/>
      <c r="N16116" s="112"/>
    </row>
    <row r="16117" spans="10:14" x14ac:dyDescent="0.25">
      <c r="J16117" t="str">
        <f t="shared" si="502"/>
        <v/>
      </c>
      <c r="K16117" s="112"/>
      <c r="L16117" s="112"/>
      <c r="M16117" s="112"/>
      <c r="N16117" s="112"/>
    </row>
    <row r="16118" spans="10:14" x14ac:dyDescent="0.25">
      <c r="J16118" t="str">
        <f t="shared" si="502"/>
        <v/>
      </c>
      <c r="K16118" s="112"/>
      <c r="L16118" s="112"/>
      <c r="M16118" s="112"/>
      <c r="N16118" s="112"/>
    </row>
    <row r="16119" spans="10:14" x14ac:dyDescent="0.25">
      <c r="J16119" t="str">
        <f t="shared" si="502"/>
        <v/>
      </c>
      <c r="K16119" s="112"/>
      <c r="L16119" s="112"/>
      <c r="M16119" s="112"/>
      <c r="N16119" s="112"/>
    </row>
    <row r="16120" spans="10:14" x14ac:dyDescent="0.25">
      <c r="J16120" t="str">
        <f t="shared" si="502"/>
        <v/>
      </c>
      <c r="K16120" s="112"/>
      <c r="L16120" s="112"/>
      <c r="M16120" s="112"/>
      <c r="N16120" s="112"/>
    </row>
    <row r="16121" spans="10:14" x14ac:dyDescent="0.25">
      <c r="J16121" t="str">
        <f t="shared" si="502"/>
        <v/>
      </c>
      <c r="K16121" s="112"/>
      <c r="L16121" s="112"/>
      <c r="M16121" s="112"/>
      <c r="N16121" s="112"/>
    </row>
    <row r="16122" spans="10:14" x14ac:dyDescent="0.25">
      <c r="J16122" t="str">
        <f t="shared" si="502"/>
        <v/>
      </c>
      <c r="K16122" s="112"/>
      <c r="L16122" s="112"/>
      <c r="M16122" s="112"/>
      <c r="N16122" s="112"/>
    </row>
    <row r="16123" spans="10:14" x14ac:dyDescent="0.25">
      <c r="J16123" t="str">
        <f t="shared" si="502"/>
        <v/>
      </c>
      <c r="K16123" s="112"/>
      <c r="L16123" s="112"/>
      <c r="M16123" s="112"/>
      <c r="N16123" s="112"/>
    </row>
    <row r="16124" spans="10:14" x14ac:dyDescent="0.25">
      <c r="J16124" t="str">
        <f t="shared" si="502"/>
        <v/>
      </c>
      <c r="K16124" s="112"/>
      <c r="L16124" s="112"/>
      <c r="M16124" s="112"/>
      <c r="N16124" s="112"/>
    </row>
    <row r="16125" spans="10:14" x14ac:dyDescent="0.25">
      <c r="J16125" t="str">
        <f t="shared" si="502"/>
        <v/>
      </c>
      <c r="K16125" s="112"/>
      <c r="L16125" s="112"/>
      <c r="M16125" s="112"/>
      <c r="N16125" s="112"/>
    </row>
    <row r="16126" spans="10:14" x14ac:dyDescent="0.25">
      <c r="J16126" t="str">
        <f t="shared" si="502"/>
        <v/>
      </c>
      <c r="K16126" s="112"/>
      <c r="L16126" s="112"/>
      <c r="M16126" s="112"/>
      <c r="N16126" s="112"/>
    </row>
    <row r="16127" spans="10:14" x14ac:dyDescent="0.25">
      <c r="J16127" t="str">
        <f t="shared" si="502"/>
        <v/>
      </c>
      <c r="K16127" s="112"/>
      <c r="L16127" s="112"/>
      <c r="M16127" s="112"/>
      <c r="N16127" s="112"/>
    </row>
    <row r="16128" spans="10:14" x14ac:dyDescent="0.25">
      <c r="J16128" t="str">
        <f t="shared" si="502"/>
        <v/>
      </c>
      <c r="K16128" s="112"/>
      <c r="L16128" s="112"/>
      <c r="M16128" s="112"/>
      <c r="N16128" s="112"/>
    </row>
    <row r="16129" spans="10:14" x14ac:dyDescent="0.25">
      <c r="J16129" t="str">
        <f t="shared" si="502"/>
        <v/>
      </c>
      <c r="K16129" s="112"/>
      <c r="L16129" s="112"/>
      <c r="M16129" s="112"/>
      <c r="N16129" s="112"/>
    </row>
    <row r="16130" spans="10:14" x14ac:dyDescent="0.25">
      <c r="J16130" t="str">
        <f t="shared" si="502"/>
        <v/>
      </c>
      <c r="K16130" s="112"/>
      <c r="L16130" s="112"/>
      <c r="M16130" s="112"/>
      <c r="N16130" s="112"/>
    </row>
    <row r="16131" spans="10:14" x14ac:dyDescent="0.25">
      <c r="J16131" t="str">
        <f t="shared" ref="J16131:J16194" si="503">B16131&amp;C16131&amp;E16131&amp;IF(C16131="Skog",F16131&amp;G16131,"")</f>
        <v/>
      </c>
      <c r="K16131" s="112"/>
      <c r="L16131" s="112"/>
      <c r="M16131" s="112"/>
      <c r="N16131" s="112"/>
    </row>
    <row r="16132" spans="10:14" x14ac:dyDescent="0.25">
      <c r="J16132" t="str">
        <f t="shared" si="503"/>
        <v/>
      </c>
      <c r="K16132" s="112"/>
      <c r="L16132" s="112"/>
      <c r="M16132" s="112"/>
      <c r="N16132" s="112"/>
    </row>
    <row r="16133" spans="10:14" x14ac:dyDescent="0.25">
      <c r="J16133" t="str">
        <f t="shared" si="503"/>
        <v/>
      </c>
      <c r="K16133" s="112"/>
      <c r="L16133" s="112"/>
      <c r="M16133" s="112"/>
      <c r="N16133" s="112"/>
    </row>
    <row r="16134" spans="10:14" x14ac:dyDescent="0.25">
      <c r="J16134" t="str">
        <f t="shared" si="503"/>
        <v/>
      </c>
      <c r="K16134" s="112"/>
      <c r="L16134" s="112"/>
      <c r="M16134" s="112"/>
      <c r="N16134" s="112"/>
    </row>
    <row r="16135" spans="10:14" x14ac:dyDescent="0.25">
      <c r="J16135" t="str">
        <f t="shared" si="503"/>
        <v/>
      </c>
      <c r="K16135" s="112"/>
      <c r="L16135" s="112"/>
      <c r="M16135" s="112"/>
      <c r="N16135" s="112"/>
    </row>
    <row r="16136" spans="10:14" x14ac:dyDescent="0.25">
      <c r="J16136" t="str">
        <f t="shared" si="503"/>
        <v/>
      </c>
      <c r="K16136" s="112"/>
      <c r="L16136" s="112"/>
      <c r="M16136" s="112"/>
      <c r="N16136" s="112"/>
    </row>
    <row r="16137" spans="10:14" x14ac:dyDescent="0.25">
      <c r="J16137" t="str">
        <f t="shared" si="503"/>
        <v/>
      </c>
      <c r="K16137" s="112"/>
      <c r="L16137" s="112"/>
      <c r="M16137" s="112"/>
      <c r="N16137" s="112"/>
    </row>
    <row r="16138" spans="10:14" x14ac:dyDescent="0.25">
      <c r="J16138" t="str">
        <f t="shared" si="503"/>
        <v/>
      </c>
      <c r="K16138" s="112"/>
      <c r="L16138" s="112"/>
      <c r="M16138" s="112"/>
      <c r="N16138" s="112"/>
    </row>
    <row r="16139" spans="10:14" x14ac:dyDescent="0.25">
      <c r="J16139" t="str">
        <f t="shared" si="503"/>
        <v/>
      </c>
      <c r="K16139" s="112"/>
      <c r="L16139" s="112"/>
      <c r="M16139" s="112"/>
      <c r="N16139" s="112"/>
    </row>
    <row r="16140" spans="10:14" x14ac:dyDescent="0.25">
      <c r="J16140" t="str">
        <f t="shared" si="503"/>
        <v/>
      </c>
      <c r="K16140" s="112"/>
      <c r="L16140" s="112"/>
      <c r="M16140" s="112"/>
      <c r="N16140" s="112"/>
    </row>
    <row r="16141" spans="10:14" x14ac:dyDescent="0.25">
      <c r="J16141" t="str">
        <f t="shared" si="503"/>
        <v/>
      </c>
      <c r="K16141" s="112"/>
      <c r="L16141" s="112"/>
      <c r="M16141" s="112"/>
      <c r="N16141" s="112"/>
    </row>
    <row r="16142" spans="10:14" x14ac:dyDescent="0.25">
      <c r="J16142" t="str">
        <f t="shared" si="503"/>
        <v/>
      </c>
      <c r="K16142" s="112"/>
      <c r="L16142" s="112"/>
      <c r="M16142" s="112"/>
      <c r="N16142" s="112"/>
    </row>
    <row r="16143" spans="10:14" x14ac:dyDescent="0.25">
      <c r="J16143" t="str">
        <f t="shared" si="503"/>
        <v/>
      </c>
      <c r="K16143" s="112"/>
      <c r="L16143" s="112"/>
      <c r="M16143" s="112"/>
      <c r="N16143" s="112"/>
    </row>
    <row r="16144" spans="10:14" x14ac:dyDescent="0.25">
      <c r="J16144" t="str">
        <f t="shared" si="503"/>
        <v/>
      </c>
      <c r="K16144" s="112"/>
      <c r="L16144" s="112"/>
      <c r="M16144" s="112"/>
      <c r="N16144" s="112"/>
    </row>
    <row r="16145" spans="10:14" x14ac:dyDescent="0.25">
      <c r="J16145" t="str">
        <f t="shared" si="503"/>
        <v/>
      </c>
      <c r="K16145" s="112"/>
      <c r="L16145" s="112"/>
      <c r="M16145" s="112"/>
      <c r="N16145" s="112"/>
    </row>
    <row r="16146" spans="10:14" x14ac:dyDescent="0.25">
      <c r="J16146" t="str">
        <f t="shared" si="503"/>
        <v/>
      </c>
      <c r="K16146" s="112"/>
      <c r="L16146" s="112"/>
      <c r="M16146" s="112"/>
      <c r="N16146" s="112"/>
    </row>
    <row r="16147" spans="10:14" x14ac:dyDescent="0.25">
      <c r="J16147" t="str">
        <f t="shared" si="503"/>
        <v/>
      </c>
      <c r="K16147" s="112"/>
      <c r="L16147" s="112"/>
      <c r="M16147" s="112"/>
      <c r="N16147" s="112"/>
    </row>
    <row r="16148" spans="10:14" x14ac:dyDescent="0.25">
      <c r="J16148" t="str">
        <f t="shared" si="503"/>
        <v/>
      </c>
      <c r="K16148" s="112"/>
      <c r="L16148" s="112"/>
      <c r="M16148" s="112"/>
      <c r="N16148" s="112"/>
    </row>
    <row r="16149" spans="10:14" x14ac:dyDescent="0.25">
      <c r="J16149" t="str">
        <f t="shared" si="503"/>
        <v/>
      </c>
      <c r="K16149" s="112"/>
      <c r="L16149" s="112"/>
      <c r="M16149" s="112"/>
      <c r="N16149" s="112"/>
    </row>
    <row r="16150" spans="10:14" x14ac:dyDescent="0.25">
      <c r="J16150" t="str">
        <f t="shared" si="503"/>
        <v/>
      </c>
      <c r="K16150" s="112"/>
      <c r="L16150" s="112"/>
      <c r="M16150" s="112"/>
      <c r="N16150" s="112"/>
    </row>
    <row r="16151" spans="10:14" x14ac:dyDescent="0.25">
      <c r="J16151" t="str">
        <f t="shared" si="503"/>
        <v/>
      </c>
      <c r="K16151" s="112"/>
      <c r="L16151" s="112"/>
      <c r="M16151" s="112"/>
      <c r="N16151" s="112"/>
    </row>
    <row r="16152" spans="10:14" x14ac:dyDescent="0.25">
      <c r="J16152" t="str">
        <f t="shared" si="503"/>
        <v/>
      </c>
      <c r="K16152" s="112"/>
      <c r="L16152" s="112"/>
      <c r="M16152" s="112"/>
      <c r="N16152" s="112"/>
    </row>
    <row r="16153" spans="10:14" x14ac:dyDescent="0.25">
      <c r="J16153" t="str">
        <f t="shared" si="503"/>
        <v/>
      </c>
      <c r="K16153" s="112"/>
      <c r="L16153" s="112"/>
      <c r="M16153" s="112"/>
      <c r="N16153" s="112"/>
    </row>
    <row r="16154" spans="10:14" x14ac:dyDescent="0.25">
      <c r="J16154" t="str">
        <f t="shared" si="503"/>
        <v/>
      </c>
      <c r="K16154" s="112"/>
      <c r="L16154" s="112"/>
      <c r="M16154" s="112"/>
      <c r="N16154" s="112"/>
    </row>
    <row r="16155" spans="10:14" x14ac:dyDescent="0.25">
      <c r="J16155" t="str">
        <f t="shared" si="503"/>
        <v/>
      </c>
      <c r="K16155" s="112"/>
      <c r="L16155" s="112"/>
      <c r="M16155" s="112"/>
      <c r="N16155" s="112"/>
    </row>
    <row r="16156" spans="10:14" x14ac:dyDescent="0.25">
      <c r="J16156" t="str">
        <f t="shared" si="503"/>
        <v/>
      </c>
      <c r="K16156" s="112"/>
      <c r="L16156" s="112"/>
      <c r="M16156" s="112"/>
      <c r="N16156" s="112"/>
    </row>
    <row r="16157" spans="10:14" x14ac:dyDescent="0.25">
      <c r="J16157" t="str">
        <f t="shared" si="503"/>
        <v/>
      </c>
      <c r="K16157" s="112"/>
      <c r="L16157" s="112"/>
      <c r="M16157" s="112"/>
      <c r="N16157" s="112"/>
    </row>
    <row r="16158" spans="10:14" x14ac:dyDescent="0.25">
      <c r="J16158" t="str">
        <f t="shared" si="503"/>
        <v/>
      </c>
      <c r="K16158" s="112"/>
      <c r="L16158" s="112"/>
      <c r="M16158" s="112"/>
      <c r="N16158" s="112"/>
    </row>
    <row r="16159" spans="10:14" x14ac:dyDescent="0.25">
      <c r="J16159" t="str">
        <f t="shared" si="503"/>
        <v/>
      </c>
      <c r="K16159" s="112"/>
      <c r="L16159" s="112"/>
      <c r="M16159" s="112"/>
      <c r="N16159" s="112"/>
    </row>
    <row r="16160" spans="10:14" x14ac:dyDescent="0.25">
      <c r="J16160" t="str">
        <f t="shared" si="503"/>
        <v/>
      </c>
      <c r="K16160" s="112"/>
      <c r="L16160" s="112"/>
      <c r="M16160" s="112"/>
      <c r="N16160" s="112"/>
    </row>
    <row r="16161" spans="10:14" x14ac:dyDescent="0.25">
      <c r="J16161" t="str">
        <f t="shared" si="503"/>
        <v/>
      </c>
      <c r="K16161" s="112"/>
      <c r="L16161" s="112"/>
      <c r="M16161" s="112"/>
      <c r="N16161" s="112"/>
    </row>
    <row r="16162" spans="10:14" x14ac:dyDescent="0.25">
      <c r="J16162" t="str">
        <f t="shared" si="503"/>
        <v/>
      </c>
      <c r="K16162" s="112"/>
      <c r="L16162" s="112"/>
      <c r="M16162" s="112"/>
      <c r="N16162" s="112"/>
    </row>
    <row r="16163" spans="10:14" x14ac:dyDescent="0.25">
      <c r="J16163" t="str">
        <f t="shared" si="503"/>
        <v/>
      </c>
      <c r="K16163" s="112"/>
      <c r="L16163" s="112"/>
      <c r="M16163" s="112"/>
      <c r="N16163" s="112"/>
    </row>
    <row r="16164" spans="10:14" x14ac:dyDescent="0.25">
      <c r="J16164" t="str">
        <f t="shared" si="503"/>
        <v/>
      </c>
      <c r="K16164" s="112"/>
      <c r="L16164" s="112"/>
      <c r="M16164" s="112"/>
      <c r="N16164" s="112"/>
    </row>
    <row r="16165" spans="10:14" x14ac:dyDescent="0.25">
      <c r="J16165" t="str">
        <f t="shared" si="503"/>
        <v/>
      </c>
      <c r="K16165" s="112"/>
      <c r="L16165" s="112"/>
      <c r="M16165" s="112"/>
      <c r="N16165" s="112"/>
    </row>
    <row r="16166" spans="10:14" x14ac:dyDescent="0.25">
      <c r="J16166" t="str">
        <f t="shared" si="503"/>
        <v/>
      </c>
      <c r="K16166" s="112"/>
      <c r="L16166" s="112"/>
      <c r="M16166" s="112"/>
      <c r="N16166" s="112"/>
    </row>
    <row r="16167" spans="10:14" x14ac:dyDescent="0.25">
      <c r="J16167" t="str">
        <f t="shared" si="503"/>
        <v/>
      </c>
      <c r="K16167" s="112"/>
      <c r="L16167" s="112"/>
      <c r="M16167" s="112"/>
      <c r="N16167" s="112"/>
    </row>
    <row r="16168" spans="10:14" x14ac:dyDescent="0.25">
      <c r="J16168" t="str">
        <f t="shared" si="503"/>
        <v/>
      </c>
      <c r="K16168" s="112"/>
      <c r="L16168" s="112"/>
      <c r="M16168" s="112"/>
      <c r="N16168" s="112"/>
    </row>
    <row r="16169" spans="10:14" x14ac:dyDescent="0.25">
      <c r="J16169" t="str">
        <f t="shared" si="503"/>
        <v/>
      </c>
      <c r="K16169" s="112"/>
      <c r="L16169" s="112"/>
      <c r="M16169" s="112"/>
      <c r="N16169" s="112"/>
    </row>
    <row r="16170" spans="10:14" x14ac:dyDescent="0.25">
      <c r="J16170" t="str">
        <f t="shared" si="503"/>
        <v/>
      </c>
      <c r="K16170" s="112"/>
      <c r="L16170" s="112"/>
      <c r="M16170" s="112"/>
      <c r="N16170" s="112"/>
    </row>
    <row r="16171" spans="10:14" x14ac:dyDescent="0.25">
      <c r="J16171" t="str">
        <f t="shared" si="503"/>
        <v/>
      </c>
      <c r="K16171" s="112"/>
      <c r="L16171" s="112"/>
      <c r="M16171" s="112"/>
      <c r="N16171" s="112"/>
    </row>
    <row r="16172" spans="10:14" x14ac:dyDescent="0.25">
      <c r="J16172" t="str">
        <f t="shared" si="503"/>
        <v/>
      </c>
      <c r="K16172" s="112"/>
      <c r="L16172" s="112"/>
      <c r="M16172" s="112"/>
      <c r="N16172" s="112"/>
    </row>
    <row r="16173" spans="10:14" x14ac:dyDescent="0.25">
      <c r="J16173" t="str">
        <f t="shared" si="503"/>
        <v/>
      </c>
      <c r="K16173" s="112"/>
      <c r="L16173" s="112"/>
      <c r="M16173" s="112"/>
      <c r="N16173" s="112"/>
    </row>
    <row r="16174" spans="10:14" x14ac:dyDescent="0.25">
      <c r="J16174" t="str">
        <f t="shared" si="503"/>
        <v/>
      </c>
      <c r="K16174" s="112"/>
      <c r="L16174" s="112"/>
      <c r="M16174" s="112"/>
      <c r="N16174" s="112"/>
    </row>
    <row r="16175" spans="10:14" x14ac:dyDescent="0.25">
      <c r="J16175" t="str">
        <f t="shared" si="503"/>
        <v/>
      </c>
      <c r="K16175" s="112"/>
      <c r="L16175" s="112"/>
      <c r="M16175" s="112"/>
      <c r="N16175" s="112"/>
    </row>
    <row r="16176" spans="10:14" x14ac:dyDescent="0.25">
      <c r="J16176" t="str">
        <f t="shared" si="503"/>
        <v/>
      </c>
      <c r="K16176" s="112"/>
      <c r="L16176" s="112"/>
      <c r="M16176" s="112"/>
      <c r="N16176" s="112"/>
    </row>
    <row r="16177" spans="10:14" x14ac:dyDescent="0.25">
      <c r="J16177" t="str">
        <f t="shared" si="503"/>
        <v/>
      </c>
      <c r="K16177" s="112"/>
      <c r="L16177" s="112"/>
      <c r="M16177" s="112"/>
      <c r="N16177" s="112"/>
    </row>
    <row r="16178" spans="10:14" x14ac:dyDescent="0.25">
      <c r="J16178" t="str">
        <f t="shared" si="503"/>
        <v/>
      </c>
      <c r="K16178" s="112"/>
      <c r="L16178" s="112"/>
      <c r="M16178" s="112"/>
      <c r="N16178" s="112"/>
    </row>
    <row r="16179" spans="10:14" x14ac:dyDescent="0.25">
      <c r="J16179" t="str">
        <f t="shared" si="503"/>
        <v/>
      </c>
      <c r="K16179" s="112"/>
      <c r="L16179" s="112"/>
      <c r="M16179" s="112"/>
      <c r="N16179" s="112"/>
    </row>
    <row r="16180" spans="10:14" x14ac:dyDescent="0.25">
      <c r="J16180" t="str">
        <f t="shared" si="503"/>
        <v/>
      </c>
      <c r="K16180" s="112"/>
      <c r="L16180" s="112"/>
      <c r="M16180" s="112"/>
      <c r="N16180" s="112"/>
    </row>
    <row r="16181" spans="10:14" x14ac:dyDescent="0.25">
      <c r="J16181" t="str">
        <f t="shared" si="503"/>
        <v/>
      </c>
      <c r="K16181" s="112"/>
      <c r="L16181" s="112"/>
      <c r="M16181" s="112"/>
      <c r="N16181" s="112"/>
    </row>
    <row r="16182" spans="10:14" x14ac:dyDescent="0.25">
      <c r="J16182" t="str">
        <f t="shared" si="503"/>
        <v/>
      </c>
      <c r="K16182" s="112"/>
      <c r="L16182" s="112"/>
      <c r="M16182" s="112"/>
      <c r="N16182" s="112"/>
    </row>
    <row r="16183" spans="10:14" x14ac:dyDescent="0.25">
      <c r="J16183" t="str">
        <f t="shared" si="503"/>
        <v/>
      </c>
      <c r="K16183" s="112"/>
      <c r="L16183" s="112"/>
      <c r="M16183" s="112"/>
      <c r="N16183" s="112"/>
    </row>
    <row r="16184" spans="10:14" x14ac:dyDescent="0.25">
      <c r="J16184" t="str">
        <f t="shared" si="503"/>
        <v/>
      </c>
      <c r="K16184" s="112"/>
      <c r="L16184" s="112"/>
      <c r="M16184" s="112"/>
      <c r="N16184" s="112"/>
    </row>
    <row r="16185" spans="10:14" x14ac:dyDescent="0.25">
      <c r="J16185" t="str">
        <f t="shared" si="503"/>
        <v/>
      </c>
      <c r="K16185" s="112"/>
      <c r="L16185" s="112"/>
      <c r="M16185" s="112"/>
      <c r="N16185" s="112"/>
    </row>
    <row r="16186" spans="10:14" x14ac:dyDescent="0.25">
      <c r="J16186" t="str">
        <f t="shared" si="503"/>
        <v/>
      </c>
      <c r="K16186" s="112"/>
      <c r="L16186" s="112"/>
      <c r="M16186" s="112"/>
      <c r="N16186" s="112"/>
    </row>
    <row r="16187" spans="10:14" x14ac:dyDescent="0.25">
      <c r="J16187" t="str">
        <f t="shared" si="503"/>
        <v/>
      </c>
      <c r="K16187" s="112"/>
      <c r="L16187" s="112"/>
      <c r="M16187" s="112"/>
      <c r="N16187" s="112"/>
    </row>
    <row r="16188" spans="10:14" x14ac:dyDescent="0.25">
      <c r="J16188" t="str">
        <f t="shared" si="503"/>
        <v/>
      </c>
      <c r="K16188" s="112"/>
      <c r="L16188" s="112"/>
      <c r="M16188" s="112"/>
      <c r="N16188" s="112"/>
    </row>
    <row r="16189" spans="10:14" x14ac:dyDescent="0.25">
      <c r="J16189" t="str">
        <f t="shared" si="503"/>
        <v/>
      </c>
      <c r="K16189" s="112"/>
      <c r="L16189" s="112"/>
      <c r="M16189" s="112"/>
      <c r="N16189" s="112"/>
    </row>
    <row r="16190" spans="10:14" x14ac:dyDescent="0.25">
      <c r="J16190" t="str">
        <f t="shared" si="503"/>
        <v/>
      </c>
      <c r="K16190" s="112"/>
      <c r="L16190" s="112"/>
      <c r="M16190" s="112"/>
      <c r="N16190" s="112"/>
    </row>
    <row r="16191" spans="10:14" x14ac:dyDescent="0.25">
      <c r="J16191" t="str">
        <f t="shared" si="503"/>
        <v/>
      </c>
      <c r="K16191" s="112"/>
      <c r="L16191" s="112"/>
      <c r="M16191" s="112"/>
      <c r="N16191" s="112"/>
    </row>
    <row r="16192" spans="10:14" x14ac:dyDescent="0.25">
      <c r="J16192" t="str">
        <f t="shared" si="503"/>
        <v/>
      </c>
      <c r="K16192" s="112"/>
      <c r="L16192" s="112"/>
      <c r="M16192" s="112"/>
      <c r="N16192" s="112"/>
    </row>
    <row r="16193" spans="10:14" x14ac:dyDescent="0.25">
      <c r="J16193" t="str">
        <f t="shared" si="503"/>
        <v/>
      </c>
      <c r="K16193" s="112"/>
      <c r="L16193" s="112"/>
      <c r="M16193" s="112"/>
      <c r="N16193" s="112"/>
    </row>
    <row r="16194" spans="10:14" x14ac:dyDescent="0.25">
      <c r="J16194" t="str">
        <f t="shared" si="503"/>
        <v/>
      </c>
      <c r="K16194" s="112"/>
      <c r="L16194" s="112"/>
      <c r="M16194" s="112"/>
      <c r="N16194" s="112"/>
    </row>
    <row r="16195" spans="10:14" x14ac:dyDescent="0.25">
      <c r="J16195" t="str">
        <f t="shared" ref="J16195:J16258" si="504">B16195&amp;C16195&amp;E16195&amp;IF(C16195="Skog",F16195&amp;G16195,"")</f>
        <v/>
      </c>
      <c r="K16195" s="112"/>
      <c r="L16195" s="112"/>
      <c r="M16195" s="112"/>
      <c r="N16195" s="112"/>
    </row>
    <row r="16196" spans="10:14" x14ac:dyDescent="0.25">
      <c r="J16196" t="str">
        <f t="shared" si="504"/>
        <v/>
      </c>
      <c r="K16196" s="112"/>
      <c r="L16196" s="112"/>
      <c r="M16196" s="112"/>
      <c r="N16196" s="112"/>
    </row>
    <row r="16197" spans="10:14" x14ac:dyDescent="0.25">
      <c r="J16197" t="str">
        <f t="shared" si="504"/>
        <v/>
      </c>
      <c r="K16197" s="112"/>
      <c r="L16197" s="112"/>
      <c r="M16197" s="112"/>
      <c r="N16197" s="112"/>
    </row>
    <row r="16198" spans="10:14" x14ac:dyDescent="0.25">
      <c r="J16198" t="str">
        <f t="shared" si="504"/>
        <v/>
      </c>
      <c r="K16198" s="112"/>
      <c r="L16198" s="112"/>
      <c r="M16198" s="112"/>
      <c r="N16198" s="112"/>
    </row>
    <row r="16199" spans="10:14" x14ac:dyDescent="0.25">
      <c r="J16199" t="str">
        <f t="shared" si="504"/>
        <v/>
      </c>
      <c r="K16199" s="112"/>
      <c r="L16199" s="112"/>
      <c r="M16199" s="112"/>
      <c r="N16199" s="112"/>
    </row>
    <row r="16200" spans="10:14" x14ac:dyDescent="0.25">
      <c r="J16200" t="str">
        <f t="shared" si="504"/>
        <v/>
      </c>
      <c r="K16200" s="112"/>
      <c r="L16200" s="112"/>
      <c r="M16200" s="112"/>
      <c r="N16200" s="112"/>
    </row>
    <row r="16201" spans="10:14" x14ac:dyDescent="0.25">
      <c r="J16201" t="str">
        <f t="shared" si="504"/>
        <v/>
      </c>
      <c r="K16201" s="112"/>
      <c r="L16201" s="112"/>
      <c r="M16201" s="112"/>
      <c r="N16201" s="112"/>
    </row>
    <row r="16202" spans="10:14" x14ac:dyDescent="0.25">
      <c r="J16202" t="str">
        <f t="shared" si="504"/>
        <v/>
      </c>
      <c r="K16202" s="112"/>
      <c r="L16202" s="112"/>
      <c r="M16202" s="112"/>
      <c r="N16202" s="112"/>
    </row>
    <row r="16203" spans="10:14" x14ac:dyDescent="0.25">
      <c r="J16203" t="str">
        <f t="shared" si="504"/>
        <v/>
      </c>
      <c r="K16203" s="112"/>
      <c r="L16203" s="112"/>
      <c r="M16203" s="112"/>
      <c r="N16203" s="112"/>
    </row>
    <row r="16204" spans="10:14" x14ac:dyDescent="0.25">
      <c r="J16204" t="str">
        <f t="shared" si="504"/>
        <v/>
      </c>
      <c r="K16204" s="112"/>
      <c r="L16204" s="112"/>
      <c r="M16204" s="112"/>
      <c r="N16204" s="112"/>
    </row>
    <row r="16205" spans="10:14" x14ac:dyDescent="0.25">
      <c r="J16205" t="str">
        <f t="shared" si="504"/>
        <v/>
      </c>
      <c r="K16205" s="112"/>
      <c r="L16205" s="112"/>
      <c r="M16205" s="112"/>
      <c r="N16205" s="112"/>
    </row>
    <row r="16206" spans="10:14" x14ac:dyDescent="0.25">
      <c r="J16206" t="str">
        <f t="shared" si="504"/>
        <v/>
      </c>
      <c r="K16206" s="112"/>
      <c r="L16206" s="112"/>
      <c r="M16206" s="112"/>
      <c r="N16206" s="112"/>
    </row>
    <row r="16207" spans="10:14" x14ac:dyDescent="0.25">
      <c r="J16207" t="str">
        <f t="shared" si="504"/>
        <v/>
      </c>
      <c r="K16207" s="112"/>
      <c r="L16207" s="112"/>
      <c r="M16207" s="112"/>
      <c r="N16207" s="112"/>
    </row>
    <row r="16208" spans="10:14" x14ac:dyDescent="0.25">
      <c r="J16208" t="str">
        <f t="shared" si="504"/>
        <v/>
      </c>
      <c r="K16208" s="112"/>
      <c r="L16208" s="112"/>
      <c r="M16208" s="112"/>
      <c r="N16208" s="112"/>
    </row>
    <row r="16209" spans="10:14" x14ac:dyDescent="0.25">
      <c r="J16209" t="str">
        <f t="shared" si="504"/>
        <v/>
      </c>
      <c r="K16209" s="112"/>
      <c r="L16209" s="112"/>
      <c r="M16209" s="112"/>
      <c r="N16209" s="112"/>
    </row>
    <row r="16210" spans="10:14" x14ac:dyDescent="0.25">
      <c r="J16210" t="str">
        <f t="shared" si="504"/>
        <v/>
      </c>
      <c r="K16210" s="112"/>
      <c r="L16210" s="112"/>
      <c r="M16210" s="112"/>
      <c r="N16210" s="112"/>
    </row>
    <row r="16211" spans="10:14" x14ac:dyDescent="0.25">
      <c r="J16211" t="str">
        <f t="shared" si="504"/>
        <v/>
      </c>
      <c r="K16211" s="112"/>
      <c r="L16211" s="112"/>
      <c r="M16211" s="112"/>
      <c r="N16211" s="112"/>
    </row>
    <row r="16212" spans="10:14" x14ac:dyDescent="0.25">
      <c r="J16212" t="str">
        <f t="shared" si="504"/>
        <v/>
      </c>
      <c r="K16212" s="112"/>
      <c r="L16212" s="112"/>
      <c r="M16212" s="112"/>
      <c r="N16212" s="112"/>
    </row>
    <row r="16213" spans="10:14" x14ac:dyDescent="0.25">
      <c r="J16213" t="str">
        <f t="shared" si="504"/>
        <v/>
      </c>
      <c r="K16213" s="112"/>
      <c r="L16213" s="112"/>
      <c r="M16213" s="112"/>
      <c r="N16213" s="112"/>
    </row>
    <row r="16214" spans="10:14" x14ac:dyDescent="0.25">
      <c r="J16214" t="str">
        <f t="shared" si="504"/>
        <v/>
      </c>
      <c r="K16214" s="112"/>
      <c r="L16214" s="112"/>
      <c r="M16214" s="112"/>
      <c r="N16214" s="112"/>
    </row>
    <row r="16215" spans="10:14" x14ac:dyDescent="0.25">
      <c r="J16215" t="str">
        <f t="shared" si="504"/>
        <v/>
      </c>
      <c r="K16215" s="112"/>
      <c r="L16215" s="112"/>
      <c r="M16215" s="112"/>
      <c r="N16215" s="112"/>
    </row>
    <row r="16216" spans="10:14" x14ac:dyDescent="0.25">
      <c r="J16216" t="str">
        <f t="shared" si="504"/>
        <v/>
      </c>
      <c r="K16216" s="112"/>
      <c r="L16216" s="112"/>
      <c r="M16216" s="112"/>
      <c r="N16216" s="112"/>
    </row>
    <row r="16217" spans="10:14" x14ac:dyDescent="0.25">
      <c r="J16217" t="str">
        <f t="shared" si="504"/>
        <v/>
      </c>
      <c r="K16217" s="112"/>
      <c r="L16217" s="112"/>
      <c r="M16217" s="112"/>
      <c r="N16217" s="112"/>
    </row>
    <row r="16218" spans="10:14" x14ac:dyDescent="0.25">
      <c r="J16218" t="str">
        <f t="shared" si="504"/>
        <v/>
      </c>
      <c r="K16218" s="112"/>
      <c r="L16218" s="112"/>
      <c r="M16218" s="112"/>
      <c r="N16218" s="112"/>
    </row>
    <row r="16219" spans="10:14" x14ac:dyDescent="0.25">
      <c r="J16219" t="str">
        <f t="shared" si="504"/>
        <v/>
      </c>
      <c r="K16219" s="112"/>
      <c r="L16219" s="112"/>
      <c r="M16219" s="112"/>
      <c r="N16219" s="112"/>
    </row>
    <row r="16220" spans="10:14" x14ac:dyDescent="0.25">
      <c r="J16220" t="str">
        <f t="shared" si="504"/>
        <v/>
      </c>
      <c r="K16220" s="112"/>
      <c r="L16220" s="112"/>
      <c r="M16220" s="112"/>
      <c r="N16220" s="112"/>
    </row>
    <row r="16221" spans="10:14" x14ac:dyDescent="0.25">
      <c r="J16221" t="str">
        <f t="shared" si="504"/>
        <v/>
      </c>
      <c r="K16221" s="112"/>
      <c r="L16221" s="112"/>
      <c r="M16221" s="112"/>
      <c r="N16221" s="112"/>
    </row>
    <row r="16222" spans="10:14" x14ac:dyDescent="0.25">
      <c r="J16222" t="str">
        <f t="shared" si="504"/>
        <v/>
      </c>
      <c r="K16222" s="112"/>
      <c r="L16222" s="112"/>
      <c r="M16222" s="112"/>
      <c r="N16222" s="112"/>
    </row>
    <row r="16223" spans="10:14" x14ac:dyDescent="0.25">
      <c r="J16223" t="str">
        <f t="shared" si="504"/>
        <v/>
      </c>
      <c r="K16223" s="112"/>
      <c r="L16223" s="112"/>
      <c r="M16223" s="112"/>
      <c r="N16223" s="112"/>
    </row>
    <row r="16224" spans="10:14" x14ac:dyDescent="0.25">
      <c r="J16224" t="str">
        <f t="shared" si="504"/>
        <v/>
      </c>
      <c r="K16224" s="112"/>
      <c r="L16224" s="112"/>
      <c r="M16224" s="112"/>
      <c r="N16224" s="112"/>
    </row>
    <row r="16225" spans="10:14" x14ac:dyDescent="0.25">
      <c r="J16225" t="str">
        <f t="shared" si="504"/>
        <v/>
      </c>
      <c r="K16225" s="112"/>
      <c r="L16225" s="112"/>
      <c r="M16225" s="112"/>
      <c r="N16225" s="112"/>
    </row>
    <row r="16226" spans="10:14" x14ac:dyDescent="0.25">
      <c r="J16226" t="str">
        <f t="shared" si="504"/>
        <v/>
      </c>
      <c r="K16226" s="112"/>
      <c r="L16226" s="112"/>
      <c r="M16226" s="112"/>
      <c r="N16226" s="112"/>
    </row>
    <row r="16227" spans="10:14" x14ac:dyDescent="0.25">
      <c r="J16227" t="str">
        <f t="shared" si="504"/>
        <v/>
      </c>
      <c r="K16227" s="112"/>
      <c r="L16227" s="112"/>
      <c r="M16227" s="112"/>
      <c r="N16227" s="112"/>
    </row>
    <row r="16228" spans="10:14" x14ac:dyDescent="0.25">
      <c r="J16228" t="str">
        <f t="shared" si="504"/>
        <v/>
      </c>
      <c r="K16228" s="112"/>
      <c r="L16228" s="112"/>
      <c r="M16228" s="112"/>
      <c r="N16228" s="112"/>
    </row>
    <row r="16229" spans="10:14" x14ac:dyDescent="0.25">
      <c r="J16229" t="str">
        <f t="shared" si="504"/>
        <v/>
      </c>
      <c r="K16229" s="112"/>
      <c r="L16229" s="112"/>
      <c r="M16229" s="112"/>
      <c r="N16229" s="112"/>
    </row>
    <row r="16230" spans="10:14" x14ac:dyDescent="0.25">
      <c r="J16230" t="str">
        <f t="shared" si="504"/>
        <v/>
      </c>
      <c r="K16230" s="112"/>
      <c r="L16230" s="112"/>
      <c r="M16230" s="112"/>
      <c r="N16230" s="112"/>
    </row>
    <row r="16231" spans="10:14" x14ac:dyDescent="0.25">
      <c r="J16231" t="str">
        <f t="shared" si="504"/>
        <v/>
      </c>
      <c r="K16231" s="112"/>
      <c r="L16231" s="112"/>
      <c r="M16231" s="112"/>
      <c r="N16231" s="112"/>
    </row>
    <row r="16232" spans="10:14" x14ac:dyDescent="0.25">
      <c r="J16232" t="str">
        <f t="shared" si="504"/>
        <v/>
      </c>
      <c r="K16232" s="112"/>
      <c r="L16232" s="112"/>
      <c r="M16232" s="112"/>
      <c r="N16232" s="112"/>
    </row>
    <row r="16233" spans="10:14" x14ac:dyDescent="0.25">
      <c r="J16233" t="str">
        <f t="shared" si="504"/>
        <v/>
      </c>
      <c r="K16233" s="112"/>
      <c r="L16233" s="112"/>
      <c r="M16233" s="112"/>
      <c r="N16233" s="112"/>
    </row>
    <row r="16234" spans="10:14" x14ac:dyDescent="0.25">
      <c r="J16234" t="str">
        <f t="shared" si="504"/>
        <v/>
      </c>
      <c r="K16234" s="112"/>
      <c r="L16234" s="112"/>
      <c r="M16234" s="112"/>
      <c r="N16234" s="112"/>
    </row>
    <row r="16235" spans="10:14" x14ac:dyDescent="0.25">
      <c r="J16235" t="str">
        <f t="shared" si="504"/>
        <v/>
      </c>
      <c r="K16235" s="112"/>
      <c r="L16235" s="112"/>
      <c r="M16235" s="112"/>
      <c r="N16235" s="112"/>
    </row>
    <row r="16236" spans="10:14" x14ac:dyDescent="0.25">
      <c r="J16236" t="str">
        <f t="shared" si="504"/>
        <v/>
      </c>
      <c r="K16236" s="112"/>
      <c r="L16236" s="112"/>
      <c r="M16236" s="112"/>
      <c r="N16236" s="112"/>
    </row>
    <row r="16237" spans="10:14" x14ac:dyDescent="0.25">
      <c r="J16237" t="str">
        <f t="shared" si="504"/>
        <v/>
      </c>
      <c r="K16237" s="112"/>
      <c r="L16237" s="112"/>
      <c r="M16237" s="112"/>
      <c r="N16237" s="112"/>
    </row>
    <row r="16238" spans="10:14" x14ac:dyDescent="0.25">
      <c r="J16238" t="str">
        <f t="shared" si="504"/>
        <v/>
      </c>
      <c r="K16238" s="112"/>
      <c r="L16238" s="112"/>
      <c r="M16238" s="112"/>
      <c r="N16238" s="112"/>
    </row>
    <row r="16239" spans="10:14" x14ac:dyDescent="0.25">
      <c r="J16239" t="str">
        <f t="shared" si="504"/>
        <v/>
      </c>
      <c r="K16239" s="112"/>
      <c r="L16239" s="112"/>
      <c r="M16239" s="112"/>
      <c r="N16239" s="112"/>
    </row>
    <row r="16240" spans="10:14" x14ac:dyDescent="0.25">
      <c r="J16240" t="str">
        <f t="shared" si="504"/>
        <v/>
      </c>
      <c r="K16240" s="112"/>
      <c r="L16240" s="112"/>
      <c r="M16240" s="112"/>
      <c r="N16240" s="112"/>
    </row>
    <row r="16241" spans="10:14" x14ac:dyDescent="0.25">
      <c r="J16241" t="str">
        <f t="shared" si="504"/>
        <v/>
      </c>
      <c r="K16241" s="112"/>
      <c r="L16241" s="112"/>
      <c r="M16241" s="112"/>
      <c r="N16241" s="112"/>
    </row>
    <row r="16242" spans="10:14" x14ac:dyDescent="0.25">
      <c r="J16242" t="str">
        <f t="shared" si="504"/>
        <v/>
      </c>
      <c r="K16242" s="112"/>
      <c r="L16242" s="112"/>
      <c r="M16242" s="112"/>
      <c r="N16242" s="112"/>
    </row>
    <row r="16243" spans="10:14" x14ac:dyDescent="0.25">
      <c r="J16243" t="str">
        <f t="shared" si="504"/>
        <v/>
      </c>
      <c r="K16243" s="112"/>
      <c r="L16243" s="112"/>
      <c r="M16243" s="112"/>
      <c r="N16243" s="112"/>
    </row>
    <row r="16244" spans="10:14" x14ac:dyDescent="0.25">
      <c r="J16244" t="str">
        <f t="shared" si="504"/>
        <v/>
      </c>
      <c r="K16244" s="112"/>
      <c r="L16244" s="112"/>
      <c r="M16244" s="112"/>
      <c r="N16244" s="112"/>
    </row>
    <row r="16245" spans="10:14" x14ac:dyDescent="0.25">
      <c r="J16245" t="str">
        <f t="shared" si="504"/>
        <v/>
      </c>
      <c r="K16245" s="112"/>
      <c r="L16245" s="112"/>
      <c r="M16245" s="112"/>
      <c r="N16245" s="112"/>
    </row>
    <row r="16246" spans="10:14" x14ac:dyDescent="0.25">
      <c r="J16246" t="str">
        <f t="shared" si="504"/>
        <v/>
      </c>
      <c r="K16246" s="112"/>
      <c r="L16246" s="112"/>
      <c r="M16246" s="112"/>
      <c r="N16246" s="112"/>
    </row>
    <row r="16247" spans="10:14" x14ac:dyDescent="0.25">
      <c r="J16247" t="str">
        <f t="shared" si="504"/>
        <v/>
      </c>
      <c r="K16247" s="112"/>
      <c r="L16247" s="112"/>
      <c r="M16247" s="112"/>
      <c r="N16247" s="112"/>
    </row>
    <row r="16248" spans="10:14" x14ac:dyDescent="0.25">
      <c r="J16248" t="str">
        <f t="shared" si="504"/>
        <v/>
      </c>
      <c r="K16248" s="112"/>
      <c r="L16248" s="112"/>
      <c r="M16248" s="112"/>
      <c r="N16248" s="112"/>
    </row>
    <row r="16249" spans="10:14" x14ac:dyDescent="0.25">
      <c r="J16249" t="str">
        <f t="shared" si="504"/>
        <v/>
      </c>
      <c r="K16249" s="112"/>
      <c r="L16249" s="112"/>
      <c r="M16249" s="112"/>
      <c r="N16249" s="112"/>
    </row>
    <row r="16250" spans="10:14" x14ac:dyDescent="0.25">
      <c r="J16250" t="str">
        <f t="shared" si="504"/>
        <v/>
      </c>
      <c r="K16250" s="112"/>
      <c r="L16250" s="112"/>
      <c r="M16250" s="112"/>
      <c r="N16250" s="112"/>
    </row>
    <row r="16251" spans="10:14" x14ac:dyDescent="0.25">
      <c r="J16251" t="str">
        <f t="shared" si="504"/>
        <v/>
      </c>
      <c r="K16251" s="112"/>
      <c r="L16251" s="112"/>
      <c r="M16251" s="112"/>
      <c r="N16251" s="112"/>
    </row>
    <row r="16252" spans="10:14" x14ac:dyDescent="0.25">
      <c r="J16252" t="str">
        <f t="shared" si="504"/>
        <v/>
      </c>
      <c r="K16252" s="112"/>
      <c r="L16252" s="112"/>
      <c r="M16252" s="112"/>
      <c r="N16252" s="112"/>
    </row>
    <row r="16253" spans="10:14" x14ac:dyDescent="0.25">
      <c r="J16253" t="str">
        <f t="shared" si="504"/>
        <v/>
      </c>
      <c r="K16253" s="112"/>
      <c r="L16253" s="112"/>
      <c r="M16253" s="112"/>
      <c r="N16253" s="112"/>
    </row>
    <row r="16254" spans="10:14" x14ac:dyDescent="0.25">
      <c r="J16254" t="str">
        <f t="shared" si="504"/>
        <v/>
      </c>
      <c r="K16254" s="112"/>
      <c r="L16254" s="112"/>
      <c r="M16254" s="112"/>
      <c r="N16254" s="112"/>
    </row>
    <row r="16255" spans="10:14" x14ac:dyDescent="0.25">
      <c r="J16255" t="str">
        <f t="shared" si="504"/>
        <v/>
      </c>
      <c r="K16255" s="112"/>
      <c r="L16255" s="112"/>
      <c r="M16255" s="112"/>
      <c r="N16255" s="112"/>
    </row>
    <row r="16256" spans="10:14" x14ac:dyDescent="0.25">
      <c r="J16256" t="str">
        <f t="shared" si="504"/>
        <v/>
      </c>
      <c r="K16256" s="112"/>
      <c r="L16256" s="112"/>
      <c r="M16256" s="112"/>
      <c r="N16256" s="112"/>
    </row>
    <row r="16257" spans="10:14" x14ac:dyDescent="0.25">
      <c r="J16257" t="str">
        <f t="shared" si="504"/>
        <v/>
      </c>
      <c r="K16257" s="112"/>
      <c r="L16257" s="112"/>
      <c r="M16257" s="112"/>
      <c r="N16257" s="112"/>
    </row>
    <row r="16258" spans="10:14" x14ac:dyDescent="0.25">
      <c r="J16258" t="str">
        <f t="shared" si="504"/>
        <v/>
      </c>
      <c r="K16258" s="112"/>
      <c r="L16258" s="112"/>
      <c r="M16258" s="112"/>
      <c r="N16258" s="112"/>
    </row>
    <row r="16259" spans="10:14" x14ac:dyDescent="0.25">
      <c r="J16259" t="str">
        <f t="shared" ref="J16259:J16322" si="505">B16259&amp;C16259&amp;E16259&amp;IF(C16259="Skog",F16259&amp;G16259,"")</f>
        <v/>
      </c>
      <c r="K16259" s="112"/>
      <c r="L16259" s="112"/>
      <c r="M16259" s="112"/>
      <c r="N16259" s="112"/>
    </row>
    <row r="16260" spans="10:14" x14ac:dyDescent="0.25">
      <c r="J16260" t="str">
        <f t="shared" si="505"/>
        <v/>
      </c>
      <c r="K16260" s="112"/>
      <c r="L16260" s="112"/>
      <c r="M16260" s="112"/>
      <c r="N16260" s="112"/>
    </row>
    <row r="16261" spans="10:14" x14ac:dyDescent="0.25">
      <c r="J16261" t="str">
        <f t="shared" si="505"/>
        <v/>
      </c>
      <c r="K16261" s="112"/>
      <c r="L16261" s="112"/>
      <c r="M16261" s="112"/>
      <c r="N16261" s="112"/>
    </row>
    <row r="16262" spans="10:14" x14ac:dyDescent="0.25">
      <c r="J16262" t="str">
        <f t="shared" si="505"/>
        <v/>
      </c>
      <c r="K16262" s="112"/>
      <c r="L16262" s="112"/>
      <c r="M16262" s="112"/>
      <c r="N16262" s="112"/>
    </row>
    <row r="16263" spans="10:14" x14ac:dyDescent="0.25">
      <c r="J16263" t="str">
        <f t="shared" si="505"/>
        <v/>
      </c>
      <c r="K16263" s="112"/>
      <c r="L16263" s="112"/>
      <c r="M16263" s="112"/>
      <c r="N16263" s="112"/>
    </row>
    <row r="16264" spans="10:14" x14ac:dyDescent="0.25">
      <c r="J16264" t="str">
        <f t="shared" si="505"/>
        <v/>
      </c>
      <c r="K16264" s="112"/>
      <c r="L16264" s="112"/>
      <c r="M16264" s="112"/>
      <c r="N16264" s="112"/>
    </row>
    <row r="16265" spans="10:14" x14ac:dyDescent="0.25">
      <c r="J16265" t="str">
        <f t="shared" si="505"/>
        <v/>
      </c>
      <c r="K16265" s="112"/>
      <c r="L16265" s="112"/>
      <c r="M16265" s="112"/>
      <c r="N16265" s="112"/>
    </row>
    <row r="16266" spans="10:14" x14ac:dyDescent="0.25">
      <c r="J16266" t="str">
        <f t="shared" si="505"/>
        <v/>
      </c>
      <c r="K16266" s="112"/>
      <c r="L16266" s="112"/>
      <c r="M16266" s="112"/>
      <c r="N16266" s="112"/>
    </row>
    <row r="16267" spans="10:14" x14ac:dyDescent="0.25">
      <c r="J16267" t="str">
        <f t="shared" si="505"/>
        <v/>
      </c>
      <c r="K16267" s="112"/>
      <c r="L16267" s="112"/>
      <c r="M16267" s="112"/>
      <c r="N16267" s="112"/>
    </row>
    <row r="16268" spans="10:14" x14ac:dyDescent="0.25">
      <c r="J16268" t="str">
        <f t="shared" si="505"/>
        <v/>
      </c>
      <c r="K16268" s="112"/>
      <c r="L16268" s="112"/>
      <c r="M16268" s="112"/>
      <c r="N16268" s="112"/>
    </row>
    <row r="16269" spans="10:14" x14ac:dyDescent="0.25">
      <c r="J16269" t="str">
        <f t="shared" si="505"/>
        <v/>
      </c>
      <c r="K16269" s="112"/>
      <c r="L16269" s="112"/>
      <c r="M16269" s="112"/>
      <c r="N16269" s="112"/>
    </row>
    <row r="16270" spans="10:14" x14ac:dyDescent="0.25">
      <c r="J16270" t="str">
        <f t="shared" si="505"/>
        <v/>
      </c>
      <c r="K16270" s="112"/>
      <c r="L16270" s="112"/>
      <c r="M16270" s="112"/>
      <c r="N16270" s="112"/>
    </row>
    <row r="16271" spans="10:14" x14ac:dyDescent="0.25">
      <c r="J16271" t="str">
        <f t="shared" si="505"/>
        <v/>
      </c>
      <c r="K16271" s="112"/>
      <c r="L16271" s="112"/>
      <c r="M16271" s="112"/>
      <c r="N16271" s="112"/>
    </row>
    <row r="16272" spans="10:14" x14ac:dyDescent="0.25">
      <c r="J16272" t="str">
        <f t="shared" si="505"/>
        <v/>
      </c>
      <c r="K16272" s="112"/>
      <c r="L16272" s="112"/>
      <c r="M16272" s="112"/>
      <c r="N16272" s="112"/>
    </row>
    <row r="16273" spans="10:14" x14ac:dyDescent="0.25">
      <c r="J16273" t="str">
        <f t="shared" si="505"/>
        <v/>
      </c>
      <c r="K16273" s="112"/>
      <c r="L16273" s="112"/>
      <c r="M16273" s="112"/>
      <c r="N16273" s="112"/>
    </row>
    <row r="16274" spans="10:14" x14ac:dyDescent="0.25">
      <c r="J16274" t="str">
        <f t="shared" si="505"/>
        <v/>
      </c>
      <c r="K16274" s="112"/>
      <c r="L16274" s="112"/>
      <c r="M16274" s="112"/>
      <c r="N16274" s="112"/>
    </row>
    <row r="16275" spans="10:14" x14ac:dyDescent="0.25">
      <c r="J16275" t="str">
        <f t="shared" si="505"/>
        <v/>
      </c>
      <c r="K16275" s="112"/>
      <c r="L16275" s="112"/>
      <c r="M16275" s="112"/>
      <c r="N16275" s="112"/>
    </row>
    <row r="16276" spans="10:14" x14ac:dyDescent="0.25">
      <c r="J16276" t="str">
        <f t="shared" si="505"/>
        <v/>
      </c>
      <c r="K16276" s="112"/>
      <c r="L16276" s="112"/>
      <c r="M16276" s="112"/>
      <c r="N16276" s="112"/>
    </row>
    <row r="16277" spans="10:14" x14ac:dyDescent="0.25">
      <c r="J16277" t="str">
        <f t="shared" si="505"/>
        <v/>
      </c>
      <c r="K16277" s="112"/>
      <c r="L16277" s="112"/>
      <c r="M16277" s="112"/>
      <c r="N16277" s="112"/>
    </row>
    <row r="16278" spans="10:14" x14ac:dyDescent="0.25">
      <c r="J16278" t="str">
        <f t="shared" si="505"/>
        <v/>
      </c>
      <c r="K16278" s="112"/>
      <c r="L16278" s="112"/>
      <c r="M16278" s="112"/>
      <c r="N16278" s="112"/>
    </row>
    <row r="16279" spans="10:14" x14ac:dyDescent="0.25">
      <c r="J16279" t="str">
        <f t="shared" si="505"/>
        <v/>
      </c>
      <c r="K16279" s="112"/>
      <c r="L16279" s="112"/>
      <c r="M16279" s="112"/>
      <c r="N16279" s="112"/>
    </row>
    <row r="16280" spans="10:14" x14ac:dyDescent="0.25">
      <c r="J16280" t="str">
        <f t="shared" si="505"/>
        <v/>
      </c>
      <c r="K16280" s="112"/>
      <c r="L16280" s="112"/>
      <c r="M16280" s="112"/>
      <c r="N16280" s="112"/>
    </row>
    <row r="16281" spans="10:14" x14ac:dyDescent="0.25">
      <c r="J16281" t="str">
        <f t="shared" si="505"/>
        <v/>
      </c>
      <c r="K16281" s="112"/>
      <c r="L16281" s="112"/>
      <c r="M16281" s="112"/>
      <c r="N16281" s="112"/>
    </row>
    <row r="16282" spans="10:14" x14ac:dyDescent="0.25">
      <c r="J16282" t="str">
        <f t="shared" si="505"/>
        <v/>
      </c>
      <c r="K16282" s="112"/>
      <c r="L16282" s="112"/>
      <c r="M16282" s="112"/>
      <c r="N16282" s="112"/>
    </row>
    <row r="16283" spans="10:14" x14ac:dyDescent="0.25">
      <c r="J16283" t="str">
        <f t="shared" si="505"/>
        <v/>
      </c>
      <c r="K16283" s="112"/>
      <c r="L16283" s="112"/>
      <c r="M16283" s="112"/>
      <c r="N16283" s="112"/>
    </row>
    <row r="16284" spans="10:14" x14ac:dyDescent="0.25">
      <c r="J16284" t="str">
        <f t="shared" si="505"/>
        <v/>
      </c>
      <c r="K16284" s="112"/>
      <c r="L16284" s="112"/>
      <c r="M16284" s="112"/>
      <c r="N16284" s="112"/>
    </row>
    <row r="16285" spans="10:14" x14ac:dyDescent="0.25">
      <c r="J16285" t="str">
        <f t="shared" si="505"/>
        <v/>
      </c>
      <c r="K16285" s="112"/>
      <c r="L16285" s="112"/>
      <c r="M16285" s="112"/>
      <c r="N16285" s="112"/>
    </row>
    <row r="16286" spans="10:14" x14ac:dyDescent="0.25">
      <c r="J16286" t="str">
        <f t="shared" si="505"/>
        <v/>
      </c>
      <c r="K16286" s="112"/>
      <c r="L16286" s="112"/>
      <c r="M16286" s="112"/>
      <c r="N16286" s="112"/>
    </row>
    <row r="16287" spans="10:14" x14ac:dyDescent="0.25">
      <c r="J16287" t="str">
        <f t="shared" si="505"/>
        <v/>
      </c>
      <c r="K16287" s="112"/>
      <c r="L16287" s="112"/>
      <c r="M16287" s="112"/>
      <c r="N16287" s="112"/>
    </row>
    <row r="16288" spans="10:14" x14ac:dyDescent="0.25">
      <c r="J16288" t="str">
        <f t="shared" si="505"/>
        <v/>
      </c>
      <c r="K16288" s="112"/>
      <c r="L16288" s="112"/>
      <c r="M16288" s="112"/>
      <c r="N16288" s="112"/>
    </row>
    <row r="16289" spans="10:14" x14ac:dyDescent="0.25">
      <c r="J16289" t="str">
        <f t="shared" si="505"/>
        <v/>
      </c>
      <c r="K16289" s="112"/>
      <c r="L16289" s="112"/>
      <c r="M16289" s="112"/>
      <c r="N16289" s="112"/>
    </row>
    <row r="16290" spans="10:14" x14ac:dyDescent="0.25">
      <c r="J16290" t="str">
        <f t="shared" si="505"/>
        <v/>
      </c>
      <c r="K16290" s="112"/>
      <c r="L16290" s="112"/>
      <c r="M16290" s="112"/>
      <c r="N16290" s="112"/>
    </row>
    <row r="16291" spans="10:14" x14ac:dyDescent="0.25">
      <c r="J16291" t="str">
        <f t="shared" si="505"/>
        <v/>
      </c>
      <c r="K16291" s="112"/>
      <c r="L16291" s="112"/>
      <c r="M16291" s="112"/>
      <c r="N16291" s="112"/>
    </row>
    <row r="16292" spans="10:14" x14ac:dyDescent="0.25">
      <c r="J16292" t="str">
        <f t="shared" si="505"/>
        <v/>
      </c>
      <c r="K16292" s="112"/>
      <c r="L16292" s="112"/>
      <c r="M16292" s="112"/>
      <c r="N16292" s="112"/>
    </row>
    <row r="16293" spans="10:14" x14ac:dyDescent="0.25">
      <c r="J16293" t="str">
        <f t="shared" si="505"/>
        <v/>
      </c>
      <c r="K16293" s="112"/>
      <c r="L16293" s="112"/>
      <c r="M16293" s="112"/>
      <c r="N16293" s="112"/>
    </row>
    <row r="16294" spans="10:14" x14ac:dyDescent="0.25">
      <c r="J16294" t="str">
        <f t="shared" si="505"/>
        <v/>
      </c>
      <c r="K16294" s="112"/>
      <c r="L16294" s="112"/>
      <c r="M16294" s="112"/>
      <c r="N16294" s="112"/>
    </row>
    <row r="16295" spans="10:14" x14ac:dyDescent="0.25">
      <c r="J16295" t="str">
        <f t="shared" si="505"/>
        <v/>
      </c>
      <c r="K16295" s="112"/>
      <c r="L16295" s="112"/>
      <c r="M16295" s="112"/>
      <c r="N16295" s="112"/>
    </row>
    <row r="16296" spans="10:14" x14ac:dyDescent="0.25">
      <c r="J16296" t="str">
        <f t="shared" si="505"/>
        <v/>
      </c>
      <c r="K16296" s="112"/>
      <c r="L16296" s="112"/>
      <c r="M16296" s="112"/>
      <c r="N16296" s="112"/>
    </row>
    <row r="16297" spans="10:14" x14ac:dyDescent="0.25">
      <c r="J16297" t="str">
        <f t="shared" si="505"/>
        <v/>
      </c>
      <c r="K16297" s="112"/>
      <c r="L16297" s="112"/>
      <c r="M16297" s="112"/>
      <c r="N16297" s="112"/>
    </row>
    <row r="16298" spans="10:14" x14ac:dyDescent="0.25">
      <c r="J16298" t="str">
        <f t="shared" si="505"/>
        <v/>
      </c>
      <c r="K16298" s="112"/>
      <c r="L16298" s="112"/>
      <c r="M16298" s="112"/>
      <c r="N16298" s="112"/>
    </row>
    <row r="16299" spans="10:14" x14ac:dyDescent="0.25">
      <c r="J16299" t="str">
        <f t="shared" si="505"/>
        <v/>
      </c>
      <c r="K16299" s="112"/>
      <c r="L16299" s="112"/>
      <c r="M16299" s="112"/>
      <c r="N16299" s="112"/>
    </row>
    <row r="16300" spans="10:14" x14ac:dyDescent="0.25">
      <c r="J16300" t="str">
        <f t="shared" si="505"/>
        <v/>
      </c>
      <c r="K16300" s="112"/>
      <c r="L16300" s="112"/>
      <c r="M16300" s="112"/>
      <c r="N16300" s="112"/>
    </row>
    <row r="16301" spans="10:14" x14ac:dyDescent="0.25">
      <c r="J16301" t="str">
        <f t="shared" si="505"/>
        <v/>
      </c>
      <c r="K16301" s="112"/>
      <c r="L16301" s="112"/>
      <c r="M16301" s="112"/>
      <c r="N16301" s="112"/>
    </row>
    <row r="16302" spans="10:14" x14ac:dyDescent="0.25">
      <c r="J16302" t="str">
        <f t="shared" si="505"/>
        <v/>
      </c>
      <c r="K16302" s="112"/>
      <c r="L16302" s="112"/>
      <c r="M16302" s="112"/>
      <c r="N16302" s="112"/>
    </row>
    <row r="16303" spans="10:14" x14ac:dyDescent="0.25">
      <c r="J16303" t="str">
        <f t="shared" si="505"/>
        <v/>
      </c>
      <c r="K16303" s="112"/>
      <c r="L16303" s="112"/>
      <c r="M16303" s="112"/>
      <c r="N16303" s="112"/>
    </row>
    <row r="16304" spans="10:14" x14ac:dyDescent="0.25">
      <c r="J16304" t="str">
        <f t="shared" si="505"/>
        <v/>
      </c>
      <c r="K16304" s="112"/>
      <c r="L16304" s="112"/>
      <c r="M16304" s="112"/>
      <c r="N16304" s="112"/>
    </row>
    <row r="16305" spans="10:14" x14ac:dyDescent="0.25">
      <c r="J16305" t="str">
        <f t="shared" si="505"/>
        <v/>
      </c>
      <c r="K16305" s="112"/>
      <c r="L16305" s="112"/>
      <c r="M16305" s="112"/>
      <c r="N16305" s="112"/>
    </row>
    <row r="16306" spans="10:14" x14ac:dyDescent="0.25">
      <c r="J16306" t="str">
        <f t="shared" si="505"/>
        <v/>
      </c>
      <c r="K16306" s="112"/>
      <c r="L16306" s="112"/>
      <c r="M16306" s="112"/>
      <c r="N16306" s="112"/>
    </row>
    <row r="16307" spans="10:14" x14ac:dyDescent="0.25">
      <c r="J16307" t="str">
        <f t="shared" si="505"/>
        <v/>
      </c>
      <c r="K16307" s="112"/>
      <c r="L16307" s="112"/>
      <c r="M16307" s="112"/>
      <c r="N16307" s="112"/>
    </row>
    <row r="16308" spans="10:14" x14ac:dyDescent="0.25">
      <c r="J16308" t="str">
        <f t="shared" si="505"/>
        <v/>
      </c>
      <c r="K16308" s="112"/>
      <c r="L16308" s="112"/>
      <c r="M16308" s="112"/>
      <c r="N16308" s="112"/>
    </row>
    <row r="16309" spans="10:14" x14ac:dyDescent="0.25">
      <c r="J16309" t="str">
        <f t="shared" si="505"/>
        <v/>
      </c>
      <c r="K16309" s="112"/>
      <c r="L16309" s="112"/>
      <c r="M16309" s="112"/>
      <c r="N16309" s="112"/>
    </row>
    <row r="16310" spans="10:14" x14ac:dyDescent="0.25">
      <c r="J16310" t="str">
        <f t="shared" si="505"/>
        <v/>
      </c>
      <c r="K16310" s="112"/>
      <c r="L16310" s="112"/>
      <c r="M16310" s="112"/>
      <c r="N16310" s="112"/>
    </row>
    <row r="16311" spans="10:14" x14ac:dyDescent="0.25">
      <c r="J16311" t="str">
        <f t="shared" si="505"/>
        <v/>
      </c>
      <c r="K16311" s="112"/>
      <c r="L16311" s="112"/>
      <c r="M16311" s="112"/>
      <c r="N16311" s="112"/>
    </row>
    <row r="16312" spans="10:14" x14ac:dyDescent="0.25">
      <c r="J16312" t="str">
        <f t="shared" si="505"/>
        <v/>
      </c>
      <c r="K16312" s="112"/>
      <c r="L16312" s="112"/>
      <c r="M16312" s="112"/>
      <c r="N16312" s="112"/>
    </row>
    <row r="16313" spans="10:14" x14ac:dyDescent="0.25">
      <c r="J16313" t="str">
        <f t="shared" si="505"/>
        <v/>
      </c>
      <c r="K16313" s="112"/>
      <c r="L16313" s="112"/>
      <c r="M16313" s="112"/>
      <c r="N16313" s="112"/>
    </row>
    <row r="16314" spans="10:14" x14ac:dyDescent="0.25">
      <c r="J16314" t="str">
        <f t="shared" si="505"/>
        <v/>
      </c>
      <c r="K16314" s="112"/>
      <c r="L16314" s="112"/>
      <c r="M16314" s="112"/>
      <c r="N16314" s="112"/>
    </row>
    <row r="16315" spans="10:14" x14ac:dyDescent="0.25">
      <c r="J16315" t="str">
        <f t="shared" si="505"/>
        <v/>
      </c>
      <c r="K16315" s="112"/>
      <c r="L16315" s="112"/>
      <c r="M16315" s="112"/>
      <c r="N16315" s="112"/>
    </row>
    <row r="16316" spans="10:14" x14ac:dyDescent="0.25">
      <c r="J16316" t="str">
        <f t="shared" si="505"/>
        <v/>
      </c>
      <c r="K16316" s="112"/>
      <c r="L16316" s="112"/>
      <c r="M16316" s="112"/>
      <c r="N16316" s="112"/>
    </row>
    <row r="16317" spans="10:14" x14ac:dyDescent="0.25">
      <c r="J16317" t="str">
        <f t="shared" si="505"/>
        <v/>
      </c>
      <c r="K16317" s="112"/>
      <c r="L16317" s="112"/>
      <c r="M16317" s="112"/>
      <c r="N16317" s="112"/>
    </row>
    <row r="16318" spans="10:14" x14ac:dyDescent="0.25">
      <c r="J16318" t="str">
        <f t="shared" si="505"/>
        <v/>
      </c>
      <c r="K16318" s="112"/>
      <c r="L16318" s="112"/>
      <c r="M16318" s="112"/>
      <c r="N16318" s="112"/>
    </row>
    <row r="16319" spans="10:14" x14ac:dyDescent="0.25">
      <c r="J16319" t="str">
        <f t="shared" si="505"/>
        <v/>
      </c>
      <c r="K16319" s="112"/>
      <c r="L16319" s="112"/>
      <c r="M16319" s="112"/>
      <c r="N16319" s="112"/>
    </row>
    <row r="16320" spans="10:14" x14ac:dyDescent="0.25">
      <c r="J16320" t="str">
        <f t="shared" si="505"/>
        <v/>
      </c>
      <c r="K16320" s="112"/>
      <c r="L16320" s="112"/>
      <c r="M16320" s="112"/>
      <c r="N16320" s="112"/>
    </row>
    <row r="16321" spans="10:14" x14ac:dyDescent="0.25">
      <c r="J16321" t="str">
        <f t="shared" si="505"/>
        <v/>
      </c>
      <c r="K16321" s="112"/>
      <c r="L16321" s="112"/>
      <c r="M16321" s="112"/>
      <c r="N16321" s="112"/>
    </row>
    <row r="16322" spans="10:14" x14ac:dyDescent="0.25">
      <c r="J16322" t="str">
        <f t="shared" si="505"/>
        <v/>
      </c>
      <c r="K16322" s="112"/>
      <c r="L16322" s="112"/>
      <c r="M16322" s="112"/>
      <c r="N16322" s="112"/>
    </row>
    <row r="16323" spans="10:14" x14ac:dyDescent="0.25">
      <c r="J16323" t="str">
        <f t="shared" ref="J16323:J16386" si="506">B16323&amp;C16323&amp;E16323&amp;IF(C16323="Skog",F16323&amp;G16323,"")</f>
        <v/>
      </c>
      <c r="K16323" s="112"/>
      <c r="L16323" s="112"/>
      <c r="M16323" s="112"/>
      <c r="N16323" s="112"/>
    </row>
    <row r="16324" spans="10:14" x14ac:dyDescent="0.25">
      <c r="J16324" t="str">
        <f t="shared" si="506"/>
        <v/>
      </c>
      <c r="K16324" s="112"/>
      <c r="L16324" s="112"/>
      <c r="M16324" s="112"/>
      <c r="N16324" s="112"/>
    </row>
    <row r="16325" spans="10:14" x14ac:dyDescent="0.25">
      <c r="J16325" t="str">
        <f t="shared" si="506"/>
        <v/>
      </c>
      <c r="K16325" s="112"/>
      <c r="L16325" s="112"/>
      <c r="M16325" s="112"/>
      <c r="N16325" s="112"/>
    </row>
    <row r="16326" spans="10:14" x14ac:dyDescent="0.25">
      <c r="J16326" t="str">
        <f t="shared" si="506"/>
        <v/>
      </c>
      <c r="K16326" s="112"/>
      <c r="L16326" s="112"/>
      <c r="M16326" s="112"/>
      <c r="N16326" s="112"/>
    </row>
    <row r="16327" spans="10:14" x14ac:dyDescent="0.25">
      <c r="J16327" t="str">
        <f t="shared" si="506"/>
        <v/>
      </c>
      <c r="K16327" s="112"/>
      <c r="L16327" s="112"/>
      <c r="M16327" s="112"/>
      <c r="N16327" s="112"/>
    </row>
    <row r="16328" spans="10:14" x14ac:dyDescent="0.25">
      <c r="J16328" t="str">
        <f t="shared" si="506"/>
        <v/>
      </c>
      <c r="K16328" s="112"/>
      <c r="L16328" s="112"/>
      <c r="M16328" s="112"/>
      <c r="N16328" s="112"/>
    </row>
    <row r="16329" spans="10:14" x14ac:dyDescent="0.25">
      <c r="J16329" t="str">
        <f t="shared" si="506"/>
        <v/>
      </c>
      <c r="K16329" s="112"/>
      <c r="L16329" s="112"/>
      <c r="M16329" s="112"/>
      <c r="N16329" s="112"/>
    </row>
    <row r="16330" spans="10:14" x14ac:dyDescent="0.25">
      <c r="J16330" t="str">
        <f t="shared" si="506"/>
        <v/>
      </c>
      <c r="K16330" s="112"/>
      <c r="L16330" s="112"/>
      <c r="M16330" s="112"/>
      <c r="N16330" s="112"/>
    </row>
    <row r="16331" spans="10:14" x14ac:dyDescent="0.25">
      <c r="J16331" t="str">
        <f t="shared" si="506"/>
        <v/>
      </c>
      <c r="K16331" s="112"/>
      <c r="L16331" s="112"/>
      <c r="M16331" s="112"/>
      <c r="N16331" s="112"/>
    </row>
    <row r="16332" spans="10:14" x14ac:dyDescent="0.25">
      <c r="J16332" t="str">
        <f t="shared" si="506"/>
        <v/>
      </c>
      <c r="K16332" s="112"/>
      <c r="L16332" s="112"/>
      <c r="M16332" s="112"/>
      <c r="N16332" s="112"/>
    </row>
    <row r="16333" spans="10:14" x14ac:dyDescent="0.25">
      <c r="J16333" t="str">
        <f t="shared" si="506"/>
        <v/>
      </c>
      <c r="K16333" s="112"/>
      <c r="L16333" s="112"/>
      <c r="M16333" s="112"/>
      <c r="N16333" s="112"/>
    </row>
    <row r="16334" spans="10:14" x14ac:dyDescent="0.25">
      <c r="J16334" t="str">
        <f t="shared" si="506"/>
        <v/>
      </c>
      <c r="K16334" s="112"/>
      <c r="L16334" s="112"/>
      <c r="M16334" s="112"/>
      <c r="N16334" s="112"/>
    </row>
    <row r="16335" spans="10:14" x14ac:dyDescent="0.25">
      <c r="J16335" t="str">
        <f t="shared" si="506"/>
        <v/>
      </c>
      <c r="K16335" s="112"/>
      <c r="L16335" s="112"/>
      <c r="M16335" s="112"/>
      <c r="N16335" s="112"/>
    </row>
    <row r="16336" spans="10:14" x14ac:dyDescent="0.25">
      <c r="J16336" t="str">
        <f t="shared" si="506"/>
        <v/>
      </c>
      <c r="K16336" s="112"/>
      <c r="L16336" s="112"/>
      <c r="M16336" s="112"/>
      <c r="N16336" s="112"/>
    </row>
    <row r="16337" spans="10:14" x14ac:dyDescent="0.25">
      <c r="J16337" t="str">
        <f t="shared" si="506"/>
        <v/>
      </c>
      <c r="K16337" s="112"/>
      <c r="L16337" s="112"/>
      <c r="M16337" s="112"/>
      <c r="N16337" s="112"/>
    </row>
    <row r="16338" spans="10:14" x14ac:dyDescent="0.25">
      <c r="J16338" t="str">
        <f t="shared" si="506"/>
        <v/>
      </c>
      <c r="K16338" s="112"/>
      <c r="L16338" s="112"/>
      <c r="M16338" s="112"/>
      <c r="N16338" s="112"/>
    </row>
    <row r="16339" spans="10:14" x14ac:dyDescent="0.25">
      <c r="J16339" t="str">
        <f t="shared" si="506"/>
        <v/>
      </c>
      <c r="K16339" s="112"/>
      <c r="L16339" s="112"/>
      <c r="M16339" s="112"/>
      <c r="N16339" s="112"/>
    </row>
    <row r="16340" spans="10:14" x14ac:dyDescent="0.25">
      <c r="J16340" t="str">
        <f t="shared" si="506"/>
        <v/>
      </c>
      <c r="K16340" s="112"/>
      <c r="L16340" s="112"/>
      <c r="M16340" s="112"/>
      <c r="N16340" s="112"/>
    </row>
    <row r="16341" spans="10:14" x14ac:dyDescent="0.25">
      <c r="J16341" t="str">
        <f t="shared" si="506"/>
        <v/>
      </c>
      <c r="K16341" s="112"/>
      <c r="L16341" s="112"/>
      <c r="M16341" s="112"/>
      <c r="N16341" s="112"/>
    </row>
    <row r="16342" spans="10:14" x14ac:dyDescent="0.25">
      <c r="J16342" t="str">
        <f t="shared" si="506"/>
        <v/>
      </c>
      <c r="K16342" s="112"/>
      <c r="L16342" s="112"/>
      <c r="M16342" s="112"/>
      <c r="N16342" s="112"/>
    </row>
    <row r="16343" spans="10:14" x14ac:dyDescent="0.25">
      <c r="J16343" t="str">
        <f t="shared" si="506"/>
        <v/>
      </c>
      <c r="K16343" s="112"/>
      <c r="L16343" s="112"/>
      <c r="M16343" s="112"/>
      <c r="N16343" s="112"/>
    </row>
    <row r="16344" spans="10:14" x14ac:dyDescent="0.25">
      <c r="J16344" t="str">
        <f t="shared" si="506"/>
        <v/>
      </c>
      <c r="K16344" s="112"/>
      <c r="L16344" s="112"/>
      <c r="M16344" s="112"/>
      <c r="N16344" s="112"/>
    </row>
    <row r="16345" spans="10:14" x14ac:dyDescent="0.25">
      <c r="J16345" t="str">
        <f t="shared" si="506"/>
        <v/>
      </c>
      <c r="K16345" s="112"/>
      <c r="L16345" s="112"/>
      <c r="M16345" s="112"/>
      <c r="N16345" s="112"/>
    </row>
    <row r="16346" spans="10:14" x14ac:dyDescent="0.25">
      <c r="J16346" t="str">
        <f t="shared" si="506"/>
        <v/>
      </c>
      <c r="K16346" s="112"/>
      <c r="L16346" s="112"/>
      <c r="M16346" s="112"/>
      <c r="N16346" s="112"/>
    </row>
    <row r="16347" spans="10:14" x14ac:dyDescent="0.25">
      <c r="J16347" t="str">
        <f t="shared" si="506"/>
        <v/>
      </c>
      <c r="K16347" s="112"/>
      <c r="L16347" s="112"/>
      <c r="M16347" s="112"/>
      <c r="N16347" s="112"/>
    </row>
    <row r="16348" spans="10:14" x14ac:dyDescent="0.25">
      <c r="J16348" t="str">
        <f t="shared" si="506"/>
        <v/>
      </c>
      <c r="K16348" s="112"/>
      <c r="L16348" s="112"/>
      <c r="M16348" s="112"/>
      <c r="N16348" s="112"/>
    </row>
    <row r="16349" spans="10:14" x14ac:dyDescent="0.25">
      <c r="J16349" t="str">
        <f t="shared" si="506"/>
        <v/>
      </c>
      <c r="K16349" s="112"/>
      <c r="L16349" s="112"/>
      <c r="M16349" s="112"/>
      <c r="N16349" s="112"/>
    </row>
    <row r="16350" spans="10:14" x14ac:dyDescent="0.25">
      <c r="J16350" t="str">
        <f t="shared" si="506"/>
        <v/>
      </c>
      <c r="K16350" s="112"/>
      <c r="L16350" s="112"/>
      <c r="M16350" s="112"/>
      <c r="N16350" s="112"/>
    </row>
    <row r="16351" spans="10:14" x14ac:dyDescent="0.25">
      <c r="J16351" t="str">
        <f t="shared" si="506"/>
        <v/>
      </c>
      <c r="K16351" s="112"/>
      <c r="L16351" s="112"/>
      <c r="M16351" s="112"/>
      <c r="N16351" s="112"/>
    </row>
    <row r="16352" spans="10:14" x14ac:dyDescent="0.25">
      <c r="J16352" t="str">
        <f t="shared" si="506"/>
        <v/>
      </c>
      <c r="K16352" s="112"/>
      <c r="L16352" s="112"/>
      <c r="M16352" s="112"/>
      <c r="N16352" s="112"/>
    </row>
    <row r="16353" spans="10:14" x14ac:dyDescent="0.25">
      <c r="J16353" t="str">
        <f t="shared" si="506"/>
        <v/>
      </c>
      <c r="K16353" s="112"/>
      <c r="L16353" s="112"/>
      <c r="M16353" s="112"/>
      <c r="N16353" s="112"/>
    </row>
    <row r="16354" spans="10:14" x14ac:dyDescent="0.25">
      <c r="J16354" t="str">
        <f t="shared" si="506"/>
        <v/>
      </c>
      <c r="K16354" s="112"/>
      <c r="L16354" s="112"/>
      <c r="M16354" s="112"/>
      <c r="N16354" s="112"/>
    </row>
    <row r="16355" spans="10:14" x14ac:dyDescent="0.25">
      <c r="J16355" t="str">
        <f t="shared" si="506"/>
        <v/>
      </c>
      <c r="K16355" s="112"/>
      <c r="L16355" s="112"/>
      <c r="M16355" s="112"/>
      <c r="N16355" s="112"/>
    </row>
    <row r="16356" spans="10:14" x14ac:dyDescent="0.25">
      <c r="J16356" t="str">
        <f t="shared" si="506"/>
        <v/>
      </c>
      <c r="K16356" s="112"/>
      <c r="L16356" s="112"/>
      <c r="M16356" s="112"/>
      <c r="N16356" s="112"/>
    </row>
    <row r="16357" spans="10:14" x14ac:dyDescent="0.25">
      <c r="J16357" t="str">
        <f t="shared" si="506"/>
        <v/>
      </c>
      <c r="K16357" s="112"/>
      <c r="L16357" s="112"/>
      <c r="M16357" s="112"/>
      <c r="N16357" s="112"/>
    </row>
    <row r="16358" spans="10:14" x14ac:dyDescent="0.25">
      <c r="J16358" t="str">
        <f t="shared" si="506"/>
        <v/>
      </c>
      <c r="K16358" s="112"/>
      <c r="L16358" s="112"/>
      <c r="M16358" s="112"/>
      <c r="N16358" s="112"/>
    </row>
    <row r="16359" spans="10:14" x14ac:dyDescent="0.25">
      <c r="J16359" t="str">
        <f t="shared" si="506"/>
        <v/>
      </c>
      <c r="K16359" s="112"/>
      <c r="L16359" s="112"/>
      <c r="M16359" s="112"/>
      <c r="N16359" s="112"/>
    </row>
    <row r="16360" spans="10:14" x14ac:dyDescent="0.25">
      <c r="J16360" t="str">
        <f t="shared" si="506"/>
        <v/>
      </c>
      <c r="K16360" s="112"/>
      <c r="L16360" s="112"/>
      <c r="M16360" s="112"/>
      <c r="N16360" s="112"/>
    </row>
    <row r="16361" spans="10:14" x14ac:dyDescent="0.25">
      <c r="J16361" t="str">
        <f t="shared" si="506"/>
        <v/>
      </c>
      <c r="K16361" s="112"/>
      <c r="L16361" s="112"/>
      <c r="M16361" s="112"/>
      <c r="N16361" s="112"/>
    </row>
    <row r="16362" spans="10:14" x14ac:dyDescent="0.25">
      <c r="J16362" t="str">
        <f t="shared" si="506"/>
        <v/>
      </c>
      <c r="K16362" s="112"/>
      <c r="L16362" s="112"/>
      <c r="M16362" s="112"/>
      <c r="N16362" s="112"/>
    </row>
    <row r="16363" spans="10:14" x14ac:dyDescent="0.25">
      <c r="J16363" t="str">
        <f t="shared" si="506"/>
        <v/>
      </c>
      <c r="K16363" s="112"/>
      <c r="L16363" s="112"/>
      <c r="M16363" s="112"/>
      <c r="N16363" s="112"/>
    </row>
    <row r="16364" spans="10:14" x14ac:dyDescent="0.25">
      <c r="J16364" t="str">
        <f t="shared" si="506"/>
        <v/>
      </c>
      <c r="K16364" s="112"/>
      <c r="L16364" s="112"/>
      <c r="M16364" s="112"/>
      <c r="N16364" s="112"/>
    </row>
    <row r="16365" spans="10:14" x14ac:dyDescent="0.25">
      <c r="J16365" t="str">
        <f t="shared" si="506"/>
        <v/>
      </c>
      <c r="K16365" s="112"/>
      <c r="L16365" s="112"/>
      <c r="M16365" s="112"/>
      <c r="N16365" s="112"/>
    </row>
    <row r="16366" spans="10:14" x14ac:dyDescent="0.25">
      <c r="J16366" t="str">
        <f t="shared" si="506"/>
        <v/>
      </c>
      <c r="K16366" s="112"/>
      <c r="L16366" s="112"/>
      <c r="M16366" s="112"/>
      <c r="N16366" s="112"/>
    </row>
    <row r="16367" spans="10:14" x14ac:dyDescent="0.25">
      <c r="J16367" t="str">
        <f t="shared" si="506"/>
        <v/>
      </c>
      <c r="K16367" s="112"/>
      <c r="L16367" s="112"/>
      <c r="M16367" s="112"/>
      <c r="N16367" s="112"/>
    </row>
    <row r="16368" spans="10:14" x14ac:dyDescent="0.25">
      <c r="J16368" t="str">
        <f t="shared" si="506"/>
        <v/>
      </c>
      <c r="K16368" s="112"/>
      <c r="L16368" s="112"/>
      <c r="M16368" s="112"/>
      <c r="N16368" s="112"/>
    </row>
    <row r="16369" spans="10:14" x14ac:dyDescent="0.25">
      <c r="J16369" t="str">
        <f t="shared" si="506"/>
        <v/>
      </c>
      <c r="K16369" s="112"/>
      <c r="L16369" s="112"/>
      <c r="M16369" s="112"/>
      <c r="N16369" s="112"/>
    </row>
    <row r="16370" spans="10:14" x14ac:dyDescent="0.25">
      <c r="J16370" t="str">
        <f t="shared" si="506"/>
        <v/>
      </c>
      <c r="K16370" s="112"/>
      <c r="L16370" s="112"/>
      <c r="M16370" s="112"/>
      <c r="N16370" s="112"/>
    </row>
    <row r="16371" spans="10:14" x14ac:dyDescent="0.25">
      <c r="J16371" t="str">
        <f t="shared" si="506"/>
        <v/>
      </c>
      <c r="K16371" s="112"/>
      <c r="L16371" s="112"/>
      <c r="M16371" s="112"/>
      <c r="N16371" s="112"/>
    </row>
    <row r="16372" spans="10:14" x14ac:dyDescent="0.25">
      <c r="J16372" t="str">
        <f t="shared" si="506"/>
        <v/>
      </c>
      <c r="K16372" s="112"/>
      <c r="L16372" s="112"/>
      <c r="M16372" s="112"/>
      <c r="N16372" s="112"/>
    </row>
    <row r="16373" spans="10:14" x14ac:dyDescent="0.25">
      <c r="J16373" t="str">
        <f t="shared" si="506"/>
        <v/>
      </c>
      <c r="K16373" s="112"/>
      <c r="L16373" s="112"/>
      <c r="M16373" s="112"/>
      <c r="N16373" s="112"/>
    </row>
    <row r="16374" spans="10:14" x14ac:dyDescent="0.25">
      <c r="J16374" t="str">
        <f t="shared" si="506"/>
        <v/>
      </c>
      <c r="K16374" s="112"/>
      <c r="L16374" s="112"/>
      <c r="M16374" s="112"/>
      <c r="N16374" s="112"/>
    </row>
    <row r="16375" spans="10:14" x14ac:dyDescent="0.25">
      <c r="J16375" t="str">
        <f t="shared" si="506"/>
        <v/>
      </c>
      <c r="K16375" s="112"/>
      <c r="L16375" s="112"/>
      <c r="M16375" s="112"/>
      <c r="N16375" s="112"/>
    </row>
    <row r="16376" spans="10:14" x14ac:dyDescent="0.25">
      <c r="J16376" t="str">
        <f t="shared" si="506"/>
        <v/>
      </c>
      <c r="K16376" s="112"/>
      <c r="L16376" s="112"/>
      <c r="M16376" s="112"/>
      <c r="N16376" s="112"/>
    </row>
    <row r="16377" spans="10:14" x14ac:dyDescent="0.25">
      <c r="J16377" t="str">
        <f t="shared" si="506"/>
        <v/>
      </c>
      <c r="K16377" s="112"/>
      <c r="L16377" s="112"/>
      <c r="M16377" s="112"/>
      <c r="N16377" s="112"/>
    </row>
    <row r="16378" spans="10:14" x14ac:dyDescent="0.25">
      <c r="J16378" t="str">
        <f t="shared" si="506"/>
        <v/>
      </c>
      <c r="K16378" s="112"/>
      <c r="L16378" s="112"/>
      <c r="M16378" s="112"/>
      <c r="N16378" s="112"/>
    </row>
    <row r="16379" spans="10:14" x14ac:dyDescent="0.25">
      <c r="J16379" t="str">
        <f t="shared" si="506"/>
        <v/>
      </c>
      <c r="K16379" s="112"/>
      <c r="L16379" s="112"/>
      <c r="M16379" s="112"/>
      <c r="N16379" s="112"/>
    </row>
    <row r="16380" spans="10:14" x14ac:dyDescent="0.25">
      <c r="J16380" t="str">
        <f t="shared" si="506"/>
        <v/>
      </c>
      <c r="K16380" s="112"/>
      <c r="L16380" s="112"/>
      <c r="M16380" s="112"/>
      <c r="N16380" s="112"/>
    </row>
    <row r="16381" spans="10:14" x14ac:dyDescent="0.25">
      <c r="J16381" t="str">
        <f t="shared" si="506"/>
        <v/>
      </c>
      <c r="K16381" s="112"/>
      <c r="L16381" s="112"/>
      <c r="M16381" s="112"/>
      <c r="N16381" s="112"/>
    </row>
    <row r="16382" spans="10:14" x14ac:dyDescent="0.25">
      <c r="J16382" t="str">
        <f t="shared" si="506"/>
        <v/>
      </c>
      <c r="K16382" s="112"/>
      <c r="L16382" s="112"/>
      <c r="M16382" s="112"/>
      <c r="N16382" s="112"/>
    </row>
    <row r="16383" spans="10:14" x14ac:dyDescent="0.25">
      <c r="J16383" t="str">
        <f t="shared" si="506"/>
        <v/>
      </c>
      <c r="K16383" s="112"/>
      <c r="L16383" s="112"/>
      <c r="M16383" s="112"/>
      <c r="N16383" s="112"/>
    </row>
    <row r="16384" spans="10:14" x14ac:dyDescent="0.25">
      <c r="J16384" t="str">
        <f t="shared" si="506"/>
        <v/>
      </c>
      <c r="K16384" s="112"/>
      <c r="L16384" s="112"/>
      <c r="M16384" s="112"/>
      <c r="N16384" s="112"/>
    </row>
    <row r="16385" spans="10:14" x14ac:dyDescent="0.25">
      <c r="J16385" t="str">
        <f t="shared" si="506"/>
        <v/>
      </c>
      <c r="K16385" s="112"/>
      <c r="L16385" s="112"/>
      <c r="M16385" s="112"/>
      <c r="N16385" s="112"/>
    </row>
    <row r="16386" spans="10:14" x14ac:dyDescent="0.25">
      <c r="J16386" t="str">
        <f t="shared" si="506"/>
        <v/>
      </c>
      <c r="K16386" s="112"/>
      <c r="L16386" s="112"/>
      <c r="M16386" s="112"/>
      <c r="N16386" s="112"/>
    </row>
    <row r="16387" spans="10:14" x14ac:dyDescent="0.25">
      <c r="J16387" t="str">
        <f t="shared" ref="J16387:J16450" si="507">B16387&amp;C16387&amp;E16387&amp;IF(C16387="Skog",F16387&amp;G16387,"")</f>
        <v/>
      </c>
      <c r="K16387" s="112"/>
      <c r="L16387" s="112"/>
      <c r="M16387" s="112"/>
      <c r="N16387" s="112"/>
    </row>
    <row r="16388" spans="10:14" x14ac:dyDescent="0.25">
      <c r="J16388" t="str">
        <f t="shared" si="507"/>
        <v/>
      </c>
      <c r="K16388" s="112"/>
      <c r="L16388" s="112"/>
      <c r="M16388" s="112"/>
      <c r="N16388" s="112"/>
    </row>
    <row r="16389" spans="10:14" x14ac:dyDescent="0.25">
      <c r="J16389" t="str">
        <f t="shared" si="507"/>
        <v/>
      </c>
      <c r="K16389" s="112"/>
      <c r="L16389" s="112"/>
      <c r="M16389" s="112"/>
      <c r="N16389" s="112"/>
    </row>
    <row r="16390" spans="10:14" x14ac:dyDescent="0.25">
      <c r="J16390" t="str">
        <f t="shared" si="507"/>
        <v/>
      </c>
      <c r="K16390" s="112"/>
      <c r="L16390" s="112"/>
      <c r="M16390" s="112"/>
      <c r="N16390" s="112"/>
    </row>
    <row r="16391" spans="10:14" x14ac:dyDescent="0.25">
      <c r="J16391" t="str">
        <f t="shared" si="507"/>
        <v/>
      </c>
      <c r="K16391" s="112"/>
      <c r="L16391" s="112"/>
      <c r="M16391" s="112"/>
      <c r="N16391" s="112"/>
    </row>
    <row r="16392" spans="10:14" x14ac:dyDescent="0.25">
      <c r="J16392" t="str">
        <f t="shared" si="507"/>
        <v/>
      </c>
      <c r="K16392" s="112"/>
      <c r="L16392" s="112"/>
      <c r="M16392" s="112"/>
      <c r="N16392" s="112"/>
    </row>
    <row r="16393" spans="10:14" x14ac:dyDescent="0.25">
      <c r="J16393" t="str">
        <f t="shared" si="507"/>
        <v/>
      </c>
      <c r="K16393" s="112"/>
      <c r="L16393" s="112"/>
      <c r="M16393" s="112"/>
      <c r="N16393" s="112"/>
    </row>
    <row r="16394" spans="10:14" x14ac:dyDescent="0.25">
      <c r="J16394" t="str">
        <f t="shared" si="507"/>
        <v/>
      </c>
      <c r="K16394" s="112"/>
      <c r="L16394" s="112"/>
      <c r="M16394" s="112"/>
      <c r="N16394" s="112"/>
    </row>
    <row r="16395" spans="10:14" x14ac:dyDescent="0.25">
      <c r="J16395" t="str">
        <f t="shared" si="507"/>
        <v/>
      </c>
      <c r="K16395" s="112"/>
      <c r="L16395" s="112"/>
      <c r="M16395" s="112"/>
      <c r="N16395" s="112"/>
    </row>
    <row r="16396" spans="10:14" x14ac:dyDescent="0.25">
      <c r="J16396" t="str">
        <f t="shared" si="507"/>
        <v/>
      </c>
      <c r="K16396" s="112"/>
      <c r="L16396" s="112"/>
      <c r="M16396" s="112"/>
      <c r="N16396" s="112"/>
    </row>
    <row r="16397" spans="10:14" x14ac:dyDescent="0.25">
      <c r="J16397" t="str">
        <f t="shared" si="507"/>
        <v/>
      </c>
      <c r="K16397" s="112"/>
      <c r="L16397" s="112"/>
      <c r="M16397" s="112"/>
      <c r="N16397" s="112"/>
    </row>
    <row r="16398" spans="10:14" x14ac:dyDescent="0.25">
      <c r="J16398" t="str">
        <f t="shared" si="507"/>
        <v/>
      </c>
      <c r="K16398" s="112"/>
      <c r="L16398" s="112"/>
      <c r="M16398" s="112"/>
      <c r="N16398" s="112"/>
    </row>
    <row r="16399" spans="10:14" x14ac:dyDescent="0.25">
      <c r="J16399" t="str">
        <f t="shared" si="507"/>
        <v/>
      </c>
      <c r="K16399" s="112"/>
      <c r="L16399" s="112"/>
      <c r="M16399" s="112"/>
      <c r="N16399" s="112"/>
    </row>
    <row r="16400" spans="10:14" x14ac:dyDescent="0.25">
      <c r="J16400" t="str">
        <f t="shared" si="507"/>
        <v/>
      </c>
      <c r="K16400" s="112"/>
      <c r="L16400" s="112"/>
      <c r="M16400" s="112"/>
      <c r="N16400" s="112"/>
    </row>
    <row r="16401" spans="10:14" x14ac:dyDescent="0.25">
      <c r="J16401" t="str">
        <f t="shared" si="507"/>
        <v/>
      </c>
      <c r="K16401" s="112"/>
      <c r="L16401" s="112"/>
      <c r="M16401" s="112"/>
      <c r="N16401" s="112"/>
    </row>
    <row r="16402" spans="10:14" x14ac:dyDescent="0.25">
      <c r="J16402" t="str">
        <f t="shared" si="507"/>
        <v/>
      </c>
      <c r="K16402" s="112"/>
      <c r="L16402" s="112"/>
      <c r="M16402" s="112"/>
      <c r="N16402" s="112"/>
    </row>
    <row r="16403" spans="10:14" x14ac:dyDescent="0.25">
      <c r="J16403" t="str">
        <f t="shared" si="507"/>
        <v/>
      </c>
      <c r="K16403" s="112"/>
      <c r="L16403" s="112"/>
      <c r="M16403" s="112"/>
      <c r="N16403" s="112"/>
    </row>
    <row r="16404" spans="10:14" x14ac:dyDescent="0.25">
      <c r="J16404" t="str">
        <f t="shared" si="507"/>
        <v/>
      </c>
      <c r="K16404" s="112"/>
      <c r="L16404" s="112"/>
      <c r="M16404" s="112"/>
      <c r="N16404" s="112"/>
    </row>
    <row r="16405" spans="10:14" x14ac:dyDescent="0.25">
      <c r="J16405" t="str">
        <f t="shared" si="507"/>
        <v/>
      </c>
      <c r="K16405" s="112"/>
      <c r="L16405" s="112"/>
      <c r="M16405" s="112"/>
      <c r="N16405" s="112"/>
    </row>
    <row r="16406" spans="10:14" x14ac:dyDescent="0.25">
      <c r="J16406" t="str">
        <f t="shared" si="507"/>
        <v/>
      </c>
      <c r="K16406" s="112"/>
      <c r="L16406" s="112"/>
      <c r="M16406" s="112"/>
      <c r="N16406" s="112"/>
    </row>
    <row r="16407" spans="10:14" x14ac:dyDescent="0.25">
      <c r="J16407" t="str">
        <f t="shared" si="507"/>
        <v/>
      </c>
      <c r="K16407" s="112"/>
      <c r="L16407" s="112"/>
      <c r="M16407" s="112"/>
      <c r="N16407" s="112"/>
    </row>
    <row r="16408" spans="10:14" x14ac:dyDescent="0.25">
      <c r="J16408" t="str">
        <f t="shared" si="507"/>
        <v/>
      </c>
      <c r="K16408" s="112"/>
      <c r="L16408" s="112"/>
      <c r="M16408" s="112"/>
      <c r="N16408" s="112"/>
    </row>
    <row r="16409" spans="10:14" x14ac:dyDescent="0.25">
      <c r="J16409" t="str">
        <f t="shared" si="507"/>
        <v/>
      </c>
      <c r="K16409" s="112"/>
      <c r="L16409" s="112"/>
      <c r="M16409" s="112"/>
      <c r="N16409" s="112"/>
    </row>
    <row r="16410" spans="10:14" x14ac:dyDescent="0.25">
      <c r="J16410" t="str">
        <f t="shared" si="507"/>
        <v/>
      </c>
      <c r="K16410" s="112"/>
      <c r="L16410" s="112"/>
      <c r="M16410" s="112"/>
      <c r="N16410" s="112"/>
    </row>
    <row r="16411" spans="10:14" x14ac:dyDescent="0.25">
      <c r="J16411" t="str">
        <f t="shared" si="507"/>
        <v/>
      </c>
      <c r="K16411" s="112"/>
      <c r="L16411" s="112"/>
      <c r="M16411" s="112"/>
      <c r="N16411" s="112"/>
    </row>
    <row r="16412" spans="10:14" x14ac:dyDescent="0.25">
      <c r="J16412" t="str">
        <f t="shared" si="507"/>
        <v/>
      </c>
      <c r="K16412" s="112"/>
      <c r="L16412" s="112"/>
      <c r="M16412" s="112"/>
      <c r="N16412" s="112"/>
    </row>
    <row r="16413" spans="10:14" x14ac:dyDescent="0.25">
      <c r="J16413" t="str">
        <f t="shared" si="507"/>
        <v/>
      </c>
      <c r="K16413" s="112"/>
      <c r="L16413" s="112"/>
      <c r="M16413" s="112"/>
      <c r="N16413" s="112"/>
    </row>
    <row r="16414" spans="10:14" x14ac:dyDescent="0.25">
      <c r="J16414" t="str">
        <f t="shared" si="507"/>
        <v/>
      </c>
      <c r="K16414" s="112"/>
      <c r="L16414" s="112"/>
      <c r="M16414" s="112"/>
      <c r="N16414" s="112"/>
    </row>
    <row r="16415" spans="10:14" x14ac:dyDescent="0.25">
      <c r="J16415" t="str">
        <f t="shared" si="507"/>
        <v/>
      </c>
      <c r="K16415" s="112"/>
      <c r="L16415" s="112"/>
      <c r="M16415" s="112"/>
      <c r="N16415" s="112"/>
    </row>
    <row r="16416" spans="10:14" x14ac:dyDescent="0.25">
      <c r="J16416" t="str">
        <f t="shared" si="507"/>
        <v/>
      </c>
      <c r="K16416" s="112"/>
      <c r="L16416" s="112"/>
      <c r="M16416" s="112"/>
      <c r="N16416" s="112"/>
    </row>
    <row r="16417" spans="10:14" x14ac:dyDescent="0.25">
      <c r="J16417" t="str">
        <f t="shared" si="507"/>
        <v/>
      </c>
      <c r="K16417" s="112"/>
      <c r="L16417" s="112"/>
      <c r="M16417" s="112"/>
      <c r="N16417" s="112"/>
    </row>
    <row r="16418" spans="10:14" x14ac:dyDescent="0.25">
      <c r="J16418" t="str">
        <f t="shared" si="507"/>
        <v/>
      </c>
      <c r="K16418" s="112"/>
      <c r="L16418" s="112"/>
      <c r="M16418" s="112"/>
      <c r="N16418" s="112"/>
    </row>
    <row r="16419" spans="10:14" x14ac:dyDescent="0.25">
      <c r="J16419" t="str">
        <f t="shared" si="507"/>
        <v/>
      </c>
      <c r="K16419" s="112"/>
      <c r="L16419" s="112"/>
      <c r="M16419" s="112"/>
      <c r="N16419" s="112"/>
    </row>
    <row r="16420" spans="10:14" x14ac:dyDescent="0.25">
      <c r="J16420" t="str">
        <f t="shared" si="507"/>
        <v/>
      </c>
      <c r="K16420" s="112"/>
      <c r="L16420" s="112"/>
      <c r="M16420" s="112"/>
      <c r="N16420" s="112"/>
    </row>
    <row r="16421" spans="10:14" x14ac:dyDescent="0.25">
      <c r="J16421" t="str">
        <f t="shared" si="507"/>
        <v/>
      </c>
      <c r="K16421" s="112"/>
      <c r="L16421" s="112"/>
      <c r="M16421" s="112"/>
      <c r="N16421" s="112"/>
    </row>
    <row r="16422" spans="10:14" x14ac:dyDescent="0.25">
      <c r="J16422" t="str">
        <f t="shared" si="507"/>
        <v/>
      </c>
      <c r="K16422" s="112"/>
      <c r="L16422" s="112"/>
      <c r="M16422" s="112"/>
      <c r="N16422" s="112"/>
    </row>
    <row r="16423" spans="10:14" x14ac:dyDescent="0.25">
      <c r="J16423" t="str">
        <f t="shared" si="507"/>
        <v/>
      </c>
      <c r="K16423" s="112"/>
      <c r="L16423" s="112"/>
      <c r="M16423" s="112"/>
      <c r="N16423" s="112"/>
    </row>
    <row r="16424" spans="10:14" x14ac:dyDescent="0.25">
      <c r="J16424" t="str">
        <f t="shared" si="507"/>
        <v/>
      </c>
      <c r="K16424" s="112"/>
      <c r="L16424" s="112"/>
      <c r="M16424" s="112"/>
      <c r="N16424" s="112"/>
    </row>
    <row r="16425" spans="10:14" x14ac:dyDescent="0.25">
      <c r="J16425" t="str">
        <f t="shared" si="507"/>
        <v/>
      </c>
      <c r="K16425" s="112"/>
      <c r="L16425" s="112"/>
      <c r="M16425" s="112"/>
      <c r="N16425" s="112"/>
    </row>
    <row r="16426" spans="10:14" x14ac:dyDescent="0.25">
      <c r="J16426" t="str">
        <f t="shared" si="507"/>
        <v/>
      </c>
      <c r="K16426" s="112"/>
      <c r="L16426" s="112"/>
      <c r="M16426" s="112"/>
      <c r="N16426" s="112"/>
    </row>
    <row r="16427" spans="10:14" x14ac:dyDescent="0.25">
      <c r="J16427" t="str">
        <f t="shared" si="507"/>
        <v/>
      </c>
      <c r="K16427" s="112"/>
      <c r="L16427" s="112"/>
      <c r="M16427" s="112"/>
      <c r="N16427" s="112"/>
    </row>
    <row r="16428" spans="10:14" x14ac:dyDescent="0.25">
      <c r="J16428" t="str">
        <f t="shared" si="507"/>
        <v/>
      </c>
      <c r="K16428" s="112"/>
      <c r="L16428" s="112"/>
      <c r="M16428" s="112"/>
      <c r="N16428" s="112"/>
    </row>
    <row r="16429" spans="10:14" x14ac:dyDescent="0.25">
      <c r="J16429" t="str">
        <f t="shared" si="507"/>
        <v/>
      </c>
      <c r="K16429" s="112"/>
      <c r="L16429" s="112"/>
      <c r="M16429" s="112"/>
      <c r="N16429" s="112"/>
    </row>
    <row r="16430" spans="10:14" x14ac:dyDescent="0.25">
      <c r="J16430" t="str">
        <f t="shared" si="507"/>
        <v/>
      </c>
      <c r="K16430" s="112"/>
      <c r="L16430" s="112"/>
      <c r="M16430" s="112"/>
      <c r="N16430" s="112"/>
    </row>
    <row r="16431" spans="10:14" x14ac:dyDescent="0.25">
      <c r="J16431" t="str">
        <f t="shared" si="507"/>
        <v/>
      </c>
      <c r="K16431" s="112"/>
      <c r="L16431" s="112"/>
      <c r="M16431" s="112"/>
      <c r="N16431" s="112"/>
    </row>
    <row r="16432" spans="10:14" x14ac:dyDescent="0.25">
      <c r="J16432" t="str">
        <f t="shared" si="507"/>
        <v/>
      </c>
      <c r="K16432" s="112"/>
      <c r="L16432" s="112"/>
      <c r="M16432" s="112"/>
      <c r="N16432" s="112"/>
    </row>
    <row r="16433" spans="10:14" x14ac:dyDescent="0.25">
      <c r="J16433" t="str">
        <f t="shared" si="507"/>
        <v/>
      </c>
      <c r="K16433" s="112"/>
      <c r="L16433" s="112"/>
      <c r="M16433" s="112"/>
      <c r="N16433" s="112"/>
    </row>
    <row r="16434" spans="10:14" x14ac:dyDescent="0.25">
      <c r="J16434" t="str">
        <f t="shared" si="507"/>
        <v/>
      </c>
      <c r="K16434" s="112"/>
      <c r="L16434" s="112"/>
      <c r="M16434" s="112"/>
      <c r="N16434" s="112"/>
    </row>
    <row r="16435" spans="10:14" x14ac:dyDescent="0.25">
      <c r="J16435" t="str">
        <f t="shared" si="507"/>
        <v/>
      </c>
      <c r="K16435" s="112"/>
      <c r="L16435" s="112"/>
      <c r="M16435" s="112"/>
      <c r="N16435" s="112"/>
    </row>
    <row r="16436" spans="10:14" x14ac:dyDescent="0.25">
      <c r="J16436" t="str">
        <f t="shared" si="507"/>
        <v/>
      </c>
      <c r="K16436" s="112"/>
      <c r="L16436" s="112"/>
      <c r="M16436" s="112"/>
      <c r="N16436" s="112"/>
    </row>
    <row r="16437" spans="10:14" x14ac:dyDescent="0.25">
      <c r="J16437" t="str">
        <f t="shared" si="507"/>
        <v/>
      </c>
      <c r="K16437" s="112"/>
      <c r="L16437" s="112"/>
      <c r="M16437" s="112"/>
      <c r="N16437" s="112"/>
    </row>
    <row r="16438" spans="10:14" x14ac:dyDescent="0.25">
      <c r="J16438" t="str">
        <f t="shared" si="507"/>
        <v/>
      </c>
      <c r="K16438" s="112"/>
      <c r="L16438" s="112"/>
      <c r="M16438" s="112"/>
      <c r="N16438" s="112"/>
    </row>
    <row r="16439" spans="10:14" x14ac:dyDescent="0.25">
      <c r="J16439" t="str">
        <f t="shared" si="507"/>
        <v/>
      </c>
      <c r="K16439" s="112"/>
      <c r="L16439" s="112"/>
      <c r="M16439" s="112"/>
      <c r="N16439" s="112"/>
    </row>
    <row r="16440" spans="10:14" x14ac:dyDescent="0.25">
      <c r="J16440" t="str">
        <f t="shared" si="507"/>
        <v/>
      </c>
      <c r="K16440" s="112"/>
      <c r="L16440" s="112"/>
      <c r="M16440" s="112"/>
      <c r="N16440" s="112"/>
    </row>
    <row r="16441" spans="10:14" x14ac:dyDescent="0.25">
      <c r="J16441" t="str">
        <f t="shared" si="507"/>
        <v/>
      </c>
      <c r="K16441" s="112"/>
      <c r="L16441" s="112"/>
      <c r="M16441" s="112"/>
      <c r="N16441" s="112"/>
    </row>
    <row r="16442" spans="10:14" x14ac:dyDescent="0.25">
      <c r="J16442" t="str">
        <f t="shared" si="507"/>
        <v/>
      </c>
      <c r="K16442" s="112"/>
      <c r="L16442" s="112"/>
      <c r="M16442" s="112"/>
      <c r="N16442" s="112"/>
    </row>
    <row r="16443" spans="10:14" x14ac:dyDescent="0.25">
      <c r="J16443" t="str">
        <f t="shared" si="507"/>
        <v/>
      </c>
      <c r="K16443" s="112"/>
      <c r="L16443" s="112"/>
      <c r="M16443" s="112"/>
      <c r="N16443" s="112"/>
    </row>
    <row r="16444" spans="10:14" x14ac:dyDescent="0.25">
      <c r="J16444" t="str">
        <f t="shared" si="507"/>
        <v/>
      </c>
      <c r="K16444" s="112"/>
      <c r="L16444" s="112"/>
      <c r="M16444" s="112"/>
      <c r="N16444" s="112"/>
    </row>
    <row r="16445" spans="10:14" x14ac:dyDescent="0.25">
      <c r="J16445" t="str">
        <f t="shared" si="507"/>
        <v/>
      </c>
      <c r="K16445" s="112"/>
      <c r="L16445" s="112"/>
      <c r="M16445" s="112"/>
      <c r="N16445" s="112"/>
    </row>
    <row r="16446" spans="10:14" x14ac:dyDescent="0.25">
      <c r="J16446" t="str">
        <f t="shared" si="507"/>
        <v/>
      </c>
      <c r="K16446" s="112"/>
      <c r="L16446" s="112"/>
      <c r="M16446" s="112"/>
      <c r="N16446" s="112"/>
    </row>
    <row r="16447" spans="10:14" x14ac:dyDescent="0.25">
      <c r="J16447" t="str">
        <f t="shared" si="507"/>
        <v/>
      </c>
      <c r="K16447" s="112"/>
      <c r="L16447" s="112"/>
      <c r="M16447" s="112"/>
      <c r="N16447" s="112"/>
    </row>
    <row r="16448" spans="10:14" x14ac:dyDescent="0.25">
      <c r="J16448" t="str">
        <f t="shared" si="507"/>
        <v/>
      </c>
      <c r="K16448" s="112"/>
      <c r="L16448" s="112"/>
      <c r="M16448" s="112"/>
      <c r="N16448" s="112"/>
    </row>
    <row r="16449" spans="10:14" x14ac:dyDescent="0.25">
      <c r="J16449" t="str">
        <f t="shared" si="507"/>
        <v/>
      </c>
      <c r="K16449" s="112"/>
      <c r="L16449" s="112"/>
      <c r="M16449" s="112"/>
      <c r="N16449" s="112"/>
    </row>
    <row r="16450" spans="10:14" x14ac:dyDescent="0.25">
      <c r="J16450" t="str">
        <f t="shared" si="507"/>
        <v/>
      </c>
      <c r="K16450" s="112"/>
      <c r="L16450" s="112"/>
      <c r="M16450" s="112"/>
      <c r="N16450" s="112"/>
    </row>
    <row r="16451" spans="10:14" x14ac:dyDescent="0.25">
      <c r="J16451" t="str">
        <f t="shared" ref="J16451:J16514" si="508">B16451&amp;C16451&amp;E16451&amp;IF(C16451="Skog",F16451&amp;G16451,"")</f>
        <v/>
      </c>
      <c r="K16451" s="112"/>
      <c r="L16451" s="112"/>
      <c r="M16451" s="112"/>
      <c r="N16451" s="112"/>
    </row>
    <row r="16452" spans="10:14" x14ac:dyDescent="0.25">
      <c r="J16452" t="str">
        <f t="shared" si="508"/>
        <v/>
      </c>
      <c r="K16452" s="112"/>
      <c r="L16452" s="112"/>
      <c r="M16452" s="112"/>
      <c r="N16452" s="112"/>
    </row>
    <row r="16453" spans="10:14" x14ac:dyDescent="0.25">
      <c r="J16453" t="str">
        <f t="shared" si="508"/>
        <v/>
      </c>
      <c r="K16453" s="112"/>
      <c r="L16453" s="112"/>
      <c r="M16453" s="112"/>
      <c r="N16453" s="112"/>
    </row>
    <row r="16454" spans="10:14" x14ac:dyDescent="0.25">
      <c r="J16454" t="str">
        <f t="shared" si="508"/>
        <v/>
      </c>
      <c r="K16454" s="112"/>
      <c r="L16454" s="112"/>
      <c r="M16454" s="112"/>
      <c r="N16454" s="112"/>
    </row>
    <row r="16455" spans="10:14" x14ac:dyDescent="0.25">
      <c r="J16455" t="str">
        <f t="shared" si="508"/>
        <v/>
      </c>
      <c r="K16455" s="112"/>
      <c r="L16455" s="112"/>
      <c r="M16455" s="112"/>
      <c r="N16455" s="112"/>
    </row>
    <row r="16456" spans="10:14" x14ac:dyDescent="0.25">
      <c r="J16456" t="str">
        <f t="shared" si="508"/>
        <v/>
      </c>
      <c r="K16456" s="112"/>
      <c r="L16456" s="112"/>
      <c r="M16456" s="112"/>
      <c r="N16456" s="112"/>
    </row>
    <row r="16457" spans="10:14" x14ac:dyDescent="0.25">
      <c r="J16457" t="str">
        <f t="shared" si="508"/>
        <v/>
      </c>
      <c r="K16457" s="112"/>
      <c r="L16457" s="112"/>
      <c r="M16457" s="112"/>
      <c r="N16457" s="112"/>
    </row>
    <row r="16458" spans="10:14" x14ac:dyDescent="0.25">
      <c r="J16458" t="str">
        <f t="shared" si="508"/>
        <v/>
      </c>
      <c r="K16458" s="112"/>
      <c r="L16458" s="112"/>
      <c r="M16458" s="112"/>
      <c r="N16458" s="112"/>
    </row>
    <row r="16459" spans="10:14" x14ac:dyDescent="0.25">
      <c r="J16459" t="str">
        <f t="shared" si="508"/>
        <v/>
      </c>
      <c r="K16459" s="112"/>
      <c r="L16459" s="112"/>
      <c r="M16459" s="112"/>
      <c r="N16459" s="112"/>
    </row>
    <row r="16460" spans="10:14" x14ac:dyDescent="0.25">
      <c r="J16460" t="str">
        <f t="shared" si="508"/>
        <v/>
      </c>
      <c r="K16460" s="112"/>
      <c r="L16460" s="112"/>
      <c r="M16460" s="112"/>
      <c r="N16460" s="112"/>
    </row>
    <row r="16461" spans="10:14" x14ac:dyDescent="0.25">
      <c r="J16461" t="str">
        <f t="shared" si="508"/>
        <v/>
      </c>
      <c r="K16461" s="112"/>
      <c r="L16461" s="112"/>
      <c r="M16461" s="112"/>
      <c r="N16461" s="112"/>
    </row>
    <row r="16462" spans="10:14" x14ac:dyDescent="0.25">
      <c r="J16462" t="str">
        <f t="shared" si="508"/>
        <v/>
      </c>
      <c r="K16462" s="112"/>
      <c r="L16462" s="112"/>
      <c r="M16462" s="112"/>
      <c r="N16462" s="112"/>
    </row>
    <row r="16463" spans="10:14" x14ac:dyDescent="0.25">
      <c r="J16463" t="str">
        <f t="shared" si="508"/>
        <v/>
      </c>
      <c r="K16463" s="112"/>
      <c r="L16463" s="112"/>
      <c r="M16463" s="112"/>
      <c r="N16463" s="112"/>
    </row>
    <row r="16464" spans="10:14" x14ac:dyDescent="0.25">
      <c r="J16464" t="str">
        <f t="shared" si="508"/>
        <v/>
      </c>
      <c r="K16464" s="112"/>
      <c r="L16464" s="112"/>
      <c r="M16464" s="112"/>
      <c r="N16464" s="112"/>
    </row>
    <row r="16465" spans="10:14" x14ac:dyDescent="0.25">
      <c r="J16465" t="str">
        <f t="shared" si="508"/>
        <v/>
      </c>
      <c r="K16465" s="112"/>
      <c r="L16465" s="112"/>
      <c r="M16465" s="112"/>
      <c r="N16465" s="112"/>
    </row>
    <row r="16466" spans="10:14" x14ac:dyDescent="0.25">
      <c r="J16466" t="str">
        <f t="shared" si="508"/>
        <v/>
      </c>
      <c r="K16466" s="112"/>
      <c r="L16466" s="112"/>
      <c r="M16466" s="112"/>
      <c r="N16466" s="112"/>
    </row>
    <row r="16467" spans="10:14" x14ac:dyDescent="0.25">
      <c r="J16467" t="str">
        <f t="shared" si="508"/>
        <v/>
      </c>
      <c r="K16467" s="112"/>
      <c r="L16467" s="112"/>
      <c r="M16467" s="112"/>
      <c r="N16467" s="112"/>
    </row>
    <row r="16468" spans="10:14" x14ac:dyDescent="0.25">
      <c r="J16468" t="str">
        <f t="shared" si="508"/>
        <v/>
      </c>
      <c r="K16468" s="112"/>
      <c r="L16468" s="112"/>
      <c r="M16468" s="112"/>
      <c r="N16468" s="112"/>
    </row>
    <row r="16469" spans="10:14" x14ac:dyDescent="0.25">
      <c r="J16469" t="str">
        <f t="shared" si="508"/>
        <v/>
      </c>
      <c r="K16469" s="112"/>
      <c r="L16469" s="112"/>
      <c r="M16469" s="112"/>
      <c r="N16469" s="112"/>
    </row>
    <row r="16470" spans="10:14" x14ac:dyDescent="0.25">
      <c r="J16470" t="str">
        <f t="shared" si="508"/>
        <v/>
      </c>
      <c r="K16470" s="112"/>
      <c r="L16470" s="112"/>
      <c r="M16470" s="112"/>
      <c r="N16470" s="112"/>
    </row>
    <row r="16471" spans="10:14" x14ac:dyDescent="0.25">
      <c r="J16471" t="str">
        <f t="shared" si="508"/>
        <v/>
      </c>
      <c r="K16471" s="112"/>
      <c r="L16471" s="112"/>
      <c r="M16471" s="112"/>
      <c r="N16471" s="112"/>
    </row>
    <row r="16472" spans="10:14" x14ac:dyDescent="0.25">
      <c r="J16472" t="str">
        <f t="shared" si="508"/>
        <v/>
      </c>
      <c r="K16472" s="112"/>
      <c r="L16472" s="112"/>
      <c r="M16472" s="112"/>
      <c r="N16472" s="112"/>
    </row>
    <row r="16473" spans="10:14" x14ac:dyDescent="0.25">
      <c r="J16473" t="str">
        <f t="shared" si="508"/>
        <v/>
      </c>
      <c r="K16473" s="112"/>
      <c r="L16473" s="112"/>
      <c r="M16473" s="112"/>
      <c r="N16473" s="112"/>
    </row>
    <row r="16474" spans="10:14" x14ac:dyDescent="0.25">
      <c r="J16474" t="str">
        <f t="shared" si="508"/>
        <v/>
      </c>
      <c r="K16474" s="112"/>
      <c r="L16474" s="112"/>
      <c r="M16474" s="112"/>
      <c r="N16474" s="112"/>
    </row>
    <row r="16475" spans="10:14" x14ac:dyDescent="0.25">
      <c r="J16475" t="str">
        <f t="shared" si="508"/>
        <v/>
      </c>
      <c r="K16475" s="112"/>
      <c r="L16475" s="112"/>
      <c r="M16475" s="112"/>
      <c r="N16475" s="112"/>
    </row>
    <row r="16476" spans="10:14" x14ac:dyDescent="0.25">
      <c r="J16476" t="str">
        <f t="shared" si="508"/>
        <v/>
      </c>
      <c r="K16476" s="112"/>
      <c r="L16476" s="112"/>
      <c r="M16476" s="112"/>
      <c r="N16476" s="112"/>
    </row>
    <row r="16477" spans="10:14" x14ac:dyDescent="0.25">
      <c r="J16477" t="str">
        <f t="shared" si="508"/>
        <v/>
      </c>
      <c r="K16477" s="112"/>
      <c r="L16477" s="112"/>
      <c r="M16477" s="112"/>
      <c r="N16477" s="112"/>
    </row>
    <row r="16478" spans="10:14" x14ac:dyDescent="0.25">
      <c r="J16478" t="str">
        <f t="shared" si="508"/>
        <v/>
      </c>
      <c r="K16478" s="112"/>
      <c r="L16478" s="112"/>
      <c r="M16478" s="112"/>
      <c r="N16478" s="112"/>
    </row>
    <row r="16479" spans="10:14" x14ac:dyDescent="0.25">
      <c r="J16479" t="str">
        <f t="shared" si="508"/>
        <v/>
      </c>
      <c r="K16479" s="112"/>
      <c r="L16479" s="112"/>
      <c r="M16479" s="112"/>
      <c r="N16479" s="112"/>
    </row>
    <row r="16480" spans="10:14" x14ac:dyDescent="0.25">
      <c r="J16480" t="str">
        <f t="shared" si="508"/>
        <v/>
      </c>
      <c r="K16480" s="112"/>
      <c r="L16480" s="112"/>
      <c r="M16480" s="112"/>
      <c r="N16480" s="112"/>
    </row>
    <row r="16481" spans="10:14" x14ac:dyDescent="0.25">
      <c r="J16481" t="str">
        <f t="shared" si="508"/>
        <v/>
      </c>
      <c r="K16481" s="112"/>
      <c r="L16481" s="112"/>
      <c r="M16481" s="112"/>
      <c r="N16481" s="112"/>
    </row>
    <row r="16482" spans="10:14" x14ac:dyDescent="0.25">
      <c r="J16482" t="str">
        <f t="shared" si="508"/>
        <v/>
      </c>
      <c r="K16482" s="112"/>
      <c r="L16482" s="112"/>
      <c r="M16482" s="112"/>
      <c r="N16482" s="112"/>
    </row>
    <row r="16483" spans="10:14" x14ac:dyDescent="0.25">
      <c r="J16483" t="str">
        <f t="shared" si="508"/>
        <v/>
      </c>
      <c r="K16483" s="112"/>
      <c r="L16483" s="112"/>
      <c r="M16483" s="112"/>
      <c r="N16483" s="112"/>
    </row>
    <row r="16484" spans="10:14" x14ac:dyDescent="0.25">
      <c r="J16484" t="str">
        <f t="shared" si="508"/>
        <v/>
      </c>
      <c r="K16484" s="112"/>
      <c r="L16484" s="112"/>
      <c r="M16484" s="112"/>
      <c r="N16484" s="112"/>
    </row>
    <row r="16485" spans="10:14" x14ac:dyDescent="0.25">
      <c r="J16485" t="str">
        <f t="shared" si="508"/>
        <v/>
      </c>
      <c r="K16485" s="112"/>
      <c r="L16485" s="112"/>
      <c r="M16485" s="112"/>
      <c r="N16485" s="112"/>
    </row>
    <row r="16486" spans="10:14" x14ac:dyDescent="0.25">
      <c r="J16486" t="str">
        <f t="shared" si="508"/>
        <v/>
      </c>
      <c r="K16486" s="112"/>
      <c r="L16486" s="112"/>
      <c r="M16486" s="112"/>
      <c r="N16486" s="112"/>
    </row>
    <row r="16487" spans="10:14" x14ac:dyDescent="0.25">
      <c r="J16487" t="str">
        <f t="shared" si="508"/>
        <v/>
      </c>
      <c r="K16487" s="112"/>
      <c r="L16487" s="112"/>
      <c r="M16487" s="112"/>
      <c r="N16487" s="112"/>
    </row>
    <row r="16488" spans="10:14" x14ac:dyDescent="0.25">
      <c r="J16488" t="str">
        <f t="shared" si="508"/>
        <v/>
      </c>
      <c r="K16488" s="112"/>
      <c r="L16488" s="112"/>
      <c r="M16488" s="112"/>
      <c r="N16488" s="112"/>
    </row>
    <row r="16489" spans="10:14" x14ac:dyDescent="0.25">
      <c r="J16489" t="str">
        <f t="shared" si="508"/>
        <v/>
      </c>
      <c r="K16489" s="112"/>
      <c r="L16489" s="112"/>
      <c r="M16489" s="112"/>
      <c r="N16489" s="112"/>
    </row>
    <row r="16490" spans="10:14" x14ac:dyDescent="0.25">
      <c r="J16490" t="str">
        <f t="shared" si="508"/>
        <v/>
      </c>
      <c r="K16490" s="112"/>
      <c r="L16490" s="112"/>
      <c r="M16490" s="112"/>
      <c r="N16490" s="112"/>
    </row>
    <row r="16491" spans="10:14" x14ac:dyDescent="0.25">
      <c r="J16491" t="str">
        <f t="shared" si="508"/>
        <v/>
      </c>
      <c r="K16491" s="112"/>
      <c r="L16491" s="112"/>
      <c r="M16491" s="112"/>
      <c r="N16491" s="112"/>
    </row>
    <row r="16492" spans="10:14" x14ac:dyDescent="0.25">
      <c r="J16492" t="str">
        <f t="shared" si="508"/>
        <v/>
      </c>
      <c r="K16492" s="112"/>
      <c r="L16492" s="112"/>
      <c r="M16492" s="112"/>
      <c r="N16492" s="112"/>
    </row>
    <row r="16493" spans="10:14" x14ac:dyDescent="0.25">
      <c r="J16493" t="str">
        <f t="shared" si="508"/>
        <v/>
      </c>
      <c r="K16493" s="112"/>
      <c r="L16493" s="112"/>
      <c r="M16493" s="112"/>
      <c r="N16493" s="112"/>
    </row>
    <row r="16494" spans="10:14" x14ac:dyDescent="0.25">
      <c r="J16494" t="str">
        <f t="shared" si="508"/>
        <v/>
      </c>
      <c r="K16494" s="112"/>
      <c r="L16494" s="112"/>
      <c r="M16494" s="112"/>
      <c r="N16494" s="112"/>
    </row>
    <row r="16495" spans="10:14" x14ac:dyDescent="0.25">
      <c r="J16495" t="str">
        <f t="shared" si="508"/>
        <v/>
      </c>
      <c r="K16495" s="112"/>
      <c r="L16495" s="112"/>
      <c r="M16495" s="112"/>
      <c r="N16495" s="112"/>
    </row>
    <row r="16496" spans="10:14" x14ac:dyDescent="0.25">
      <c r="J16496" t="str">
        <f t="shared" si="508"/>
        <v/>
      </c>
      <c r="K16496" s="112"/>
      <c r="L16496" s="112"/>
      <c r="M16496" s="112"/>
      <c r="N16496" s="112"/>
    </row>
    <row r="16497" spans="10:14" x14ac:dyDescent="0.25">
      <c r="J16497" t="str">
        <f t="shared" si="508"/>
        <v/>
      </c>
      <c r="K16497" s="112"/>
      <c r="L16497" s="112"/>
      <c r="M16497" s="112"/>
      <c r="N16497" s="112"/>
    </row>
    <row r="16498" spans="10:14" x14ac:dyDescent="0.25">
      <c r="J16498" t="str">
        <f t="shared" si="508"/>
        <v/>
      </c>
      <c r="K16498" s="112"/>
      <c r="L16498" s="112"/>
      <c r="M16498" s="112"/>
      <c r="N16498" s="112"/>
    </row>
    <row r="16499" spans="10:14" x14ac:dyDescent="0.25">
      <c r="J16499" t="str">
        <f t="shared" si="508"/>
        <v/>
      </c>
      <c r="K16499" s="112"/>
      <c r="L16499" s="112"/>
      <c r="M16499" s="112"/>
      <c r="N16499" s="112"/>
    </row>
    <row r="16500" spans="10:14" x14ac:dyDescent="0.25">
      <c r="J16500" t="str">
        <f t="shared" si="508"/>
        <v/>
      </c>
      <c r="K16500" s="112"/>
      <c r="L16500" s="112"/>
      <c r="M16500" s="112"/>
      <c r="N16500" s="112"/>
    </row>
    <row r="16501" spans="10:14" x14ac:dyDescent="0.25">
      <c r="J16501" t="str">
        <f t="shared" si="508"/>
        <v/>
      </c>
      <c r="K16501" s="112"/>
      <c r="L16501" s="112"/>
      <c r="M16501" s="112"/>
      <c r="N16501" s="112"/>
    </row>
    <row r="16502" spans="10:14" x14ac:dyDescent="0.25">
      <c r="J16502" t="str">
        <f t="shared" si="508"/>
        <v/>
      </c>
      <c r="K16502" s="112"/>
      <c r="L16502" s="112"/>
      <c r="M16502" s="112"/>
      <c r="N16502" s="112"/>
    </row>
    <row r="16503" spans="10:14" x14ac:dyDescent="0.25">
      <c r="J16503" t="str">
        <f t="shared" si="508"/>
        <v/>
      </c>
      <c r="K16503" s="112"/>
      <c r="L16503" s="112"/>
      <c r="M16503" s="112"/>
      <c r="N16503" s="112"/>
    </row>
    <row r="16504" spans="10:14" x14ac:dyDescent="0.25">
      <c r="J16504" t="str">
        <f t="shared" si="508"/>
        <v/>
      </c>
      <c r="K16504" s="112"/>
      <c r="L16504" s="112"/>
      <c r="M16504" s="112"/>
      <c r="N16504" s="112"/>
    </row>
    <row r="16505" spans="10:14" x14ac:dyDescent="0.25">
      <c r="J16505" t="str">
        <f t="shared" si="508"/>
        <v/>
      </c>
      <c r="K16505" s="112"/>
      <c r="L16505" s="112"/>
      <c r="M16505" s="112"/>
      <c r="N16505" s="112"/>
    </row>
    <row r="16506" spans="10:14" x14ac:dyDescent="0.25">
      <c r="J16506" t="str">
        <f t="shared" si="508"/>
        <v/>
      </c>
      <c r="K16506" s="112"/>
      <c r="L16506" s="112"/>
      <c r="M16506" s="112"/>
      <c r="N16506" s="112"/>
    </row>
    <row r="16507" spans="10:14" x14ac:dyDescent="0.25">
      <c r="J16507" t="str">
        <f t="shared" si="508"/>
        <v/>
      </c>
      <c r="K16507" s="112"/>
      <c r="L16507" s="112"/>
      <c r="M16507" s="112"/>
      <c r="N16507" s="112"/>
    </row>
    <row r="16508" spans="10:14" x14ac:dyDescent="0.25">
      <c r="J16508" t="str">
        <f t="shared" si="508"/>
        <v/>
      </c>
      <c r="K16508" s="112"/>
      <c r="L16508" s="112"/>
      <c r="M16508" s="112"/>
      <c r="N16508" s="112"/>
    </row>
    <row r="16509" spans="10:14" x14ac:dyDescent="0.25">
      <c r="J16509" t="str">
        <f t="shared" si="508"/>
        <v/>
      </c>
      <c r="K16509" s="112"/>
      <c r="L16509" s="112"/>
      <c r="M16509" s="112"/>
      <c r="N16509" s="112"/>
    </row>
    <row r="16510" spans="10:14" x14ac:dyDescent="0.25">
      <c r="J16510" t="str">
        <f t="shared" si="508"/>
        <v/>
      </c>
      <c r="K16510" s="112"/>
      <c r="L16510" s="112"/>
      <c r="M16510" s="112"/>
      <c r="N16510" s="112"/>
    </row>
    <row r="16511" spans="10:14" x14ac:dyDescent="0.25">
      <c r="J16511" t="str">
        <f t="shared" si="508"/>
        <v/>
      </c>
      <c r="K16511" s="112"/>
      <c r="L16511" s="112"/>
      <c r="M16511" s="112"/>
      <c r="N16511" s="112"/>
    </row>
    <row r="16512" spans="10:14" x14ac:dyDescent="0.25">
      <c r="J16512" t="str">
        <f t="shared" si="508"/>
        <v/>
      </c>
      <c r="K16512" s="112"/>
      <c r="L16512" s="112"/>
      <c r="M16512" s="112"/>
      <c r="N16512" s="112"/>
    </row>
    <row r="16513" spans="10:14" x14ac:dyDescent="0.25">
      <c r="J16513" t="str">
        <f t="shared" si="508"/>
        <v/>
      </c>
      <c r="K16513" s="112"/>
      <c r="L16513" s="112"/>
      <c r="M16513" s="112"/>
      <c r="N16513" s="112"/>
    </row>
    <row r="16514" spans="10:14" x14ac:dyDescent="0.25">
      <c r="J16514" t="str">
        <f t="shared" si="508"/>
        <v/>
      </c>
      <c r="K16514" s="112"/>
      <c r="L16514" s="112"/>
      <c r="M16514" s="112"/>
      <c r="N16514" s="112"/>
    </row>
    <row r="16515" spans="10:14" x14ac:dyDescent="0.25">
      <c r="J16515" t="str">
        <f t="shared" ref="J16515:J16578" si="509">B16515&amp;C16515&amp;E16515&amp;IF(C16515="Skog",F16515&amp;G16515,"")</f>
        <v/>
      </c>
      <c r="K16515" s="112"/>
      <c r="L16515" s="112"/>
      <c r="M16515" s="112"/>
      <c r="N16515" s="112"/>
    </row>
    <row r="16516" spans="10:14" x14ac:dyDescent="0.25">
      <c r="J16516" t="str">
        <f t="shared" si="509"/>
        <v/>
      </c>
      <c r="K16516" s="112"/>
      <c r="L16516" s="112"/>
      <c r="M16516" s="112"/>
      <c r="N16516" s="112"/>
    </row>
    <row r="16517" spans="10:14" x14ac:dyDescent="0.25">
      <c r="J16517" t="str">
        <f t="shared" si="509"/>
        <v/>
      </c>
      <c r="K16517" s="112"/>
      <c r="L16517" s="112"/>
      <c r="M16517" s="112"/>
      <c r="N16517" s="112"/>
    </row>
    <row r="16518" spans="10:14" x14ac:dyDescent="0.25">
      <c r="J16518" t="str">
        <f t="shared" si="509"/>
        <v/>
      </c>
      <c r="K16518" s="112"/>
      <c r="L16518" s="112"/>
      <c r="M16518" s="112"/>
      <c r="N16518" s="112"/>
    </row>
    <row r="16519" spans="10:14" x14ac:dyDescent="0.25">
      <c r="J16519" t="str">
        <f t="shared" si="509"/>
        <v/>
      </c>
      <c r="K16519" s="112"/>
      <c r="L16519" s="112"/>
      <c r="M16519" s="112"/>
      <c r="N16519" s="112"/>
    </row>
    <row r="16520" spans="10:14" x14ac:dyDescent="0.25">
      <c r="J16520" t="str">
        <f t="shared" si="509"/>
        <v/>
      </c>
      <c r="K16520" s="112"/>
      <c r="L16520" s="112"/>
      <c r="M16520" s="112"/>
      <c r="N16520" s="112"/>
    </row>
    <row r="16521" spans="10:14" x14ac:dyDescent="0.25">
      <c r="J16521" t="str">
        <f t="shared" si="509"/>
        <v/>
      </c>
      <c r="K16521" s="112"/>
      <c r="L16521" s="112"/>
      <c r="M16521" s="112"/>
      <c r="N16521" s="112"/>
    </row>
    <row r="16522" spans="10:14" x14ac:dyDescent="0.25">
      <c r="J16522" t="str">
        <f t="shared" si="509"/>
        <v/>
      </c>
      <c r="K16522" s="112"/>
      <c r="L16522" s="112"/>
      <c r="M16522" s="112"/>
      <c r="N16522" s="112"/>
    </row>
    <row r="16523" spans="10:14" x14ac:dyDescent="0.25">
      <c r="J16523" t="str">
        <f t="shared" si="509"/>
        <v/>
      </c>
      <c r="K16523" s="112"/>
      <c r="L16523" s="112"/>
      <c r="M16523" s="112"/>
      <c r="N16523" s="112"/>
    </row>
    <row r="16524" spans="10:14" x14ac:dyDescent="0.25">
      <c r="J16524" t="str">
        <f t="shared" si="509"/>
        <v/>
      </c>
      <c r="K16524" s="112"/>
      <c r="L16524" s="112"/>
      <c r="M16524" s="112"/>
      <c r="N16524" s="112"/>
    </row>
    <row r="16525" spans="10:14" x14ac:dyDescent="0.25">
      <c r="J16525" t="str">
        <f t="shared" si="509"/>
        <v/>
      </c>
      <c r="K16525" s="112"/>
      <c r="L16525" s="112"/>
      <c r="M16525" s="112"/>
      <c r="N16525" s="112"/>
    </row>
    <row r="16526" spans="10:14" x14ac:dyDescent="0.25">
      <c r="J16526" t="str">
        <f t="shared" si="509"/>
        <v/>
      </c>
      <c r="K16526" s="112"/>
      <c r="L16526" s="112"/>
      <c r="M16526" s="112"/>
      <c r="N16526" s="112"/>
    </row>
    <row r="16527" spans="10:14" x14ac:dyDescent="0.25">
      <c r="J16527" t="str">
        <f t="shared" si="509"/>
        <v/>
      </c>
      <c r="K16527" s="112"/>
      <c r="L16527" s="112"/>
      <c r="M16527" s="112"/>
      <c r="N16527" s="112"/>
    </row>
    <row r="16528" spans="10:14" x14ac:dyDescent="0.25">
      <c r="J16528" t="str">
        <f t="shared" si="509"/>
        <v/>
      </c>
      <c r="K16528" s="112"/>
      <c r="L16528" s="112"/>
      <c r="M16528" s="112"/>
      <c r="N16528" s="112"/>
    </row>
    <row r="16529" spans="10:14" x14ac:dyDescent="0.25">
      <c r="J16529" t="str">
        <f t="shared" si="509"/>
        <v/>
      </c>
      <c r="K16529" s="112"/>
      <c r="L16529" s="112"/>
      <c r="M16529" s="112"/>
      <c r="N16529" s="112"/>
    </row>
    <row r="16530" spans="10:14" x14ac:dyDescent="0.25">
      <c r="J16530" t="str">
        <f t="shared" si="509"/>
        <v/>
      </c>
      <c r="K16530" s="112"/>
      <c r="L16530" s="112"/>
      <c r="M16530" s="112"/>
      <c r="N16530" s="112"/>
    </row>
    <row r="16531" spans="10:14" x14ac:dyDescent="0.25">
      <c r="J16531" t="str">
        <f t="shared" si="509"/>
        <v/>
      </c>
      <c r="K16531" s="112"/>
      <c r="L16531" s="112"/>
      <c r="M16531" s="112"/>
      <c r="N16531" s="112"/>
    </row>
    <row r="16532" spans="10:14" x14ac:dyDescent="0.25">
      <c r="J16532" t="str">
        <f t="shared" si="509"/>
        <v/>
      </c>
      <c r="K16532" s="112"/>
      <c r="L16532" s="112"/>
      <c r="M16532" s="112"/>
      <c r="N16532" s="112"/>
    </row>
    <row r="16533" spans="10:14" x14ac:dyDescent="0.25">
      <c r="J16533" t="str">
        <f t="shared" si="509"/>
        <v/>
      </c>
      <c r="K16533" s="112"/>
      <c r="L16533" s="112"/>
      <c r="M16533" s="112"/>
      <c r="N16533" s="112"/>
    </row>
    <row r="16534" spans="10:14" x14ac:dyDescent="0.25">
      <c r="J16534" t="str">
        <f t="shared" si="509"/>
        <v/>
      </c>
      <c r="K16534" s="112"/>
      <c r="L16534" s="112"/>
      <c r="M16534" s="112"/>
      <c r="N16534" s="112"/>
    </row>
    <row r="16535" spans="10:14" x14ac:dyDescent="0.25">
      <c r="J16535" t="str">
        <f t="shared" si="509"/>
        <v/>
      </c>
      <c r="K16535" s="112"/>
      <c r="L16535" s="112"/>
      <c r="M16535" s="112"/>
      <c r="N16535" s="112"/>
    </row>
    <row r="16536" spans="10:14" x14ac:dyDescent="0.25">
      <c r="J16536" t="str">
        <f t="shared" si="509"/>
        <v/>
      </c>
      <c r="K16536" s="112"/>
      <c r="L16536" s="112"/>
      <c r="M16536" s="112"/>
      <c r="N16536" s="112"/>
    </row>
    <row r="16537" spans="10:14" x14ac:dyDescent="0.25">
      <c r="J16537" t="str">
        <f t="shared" si="509"/>
        <v/>
      </c>
      <c r="K16537" s="112"/>
      <c r="L16537" s="112"/>
      <c r="M16537" s="112"/>
      <c r="N16537" s="112"/>
    </row>
    <row r="16538" spans="10:14" x14ac:dyDescent="0.25">
      <c r="J16538" t="str">
        <f t="shared" si="509"/>
        <v/>
      </c>
      <c r="K16538" s="112"/>
      <c r="L16538" s="112"/>
      <c r="M16538" s="112"/>
      <c r="N16538" s="112"/>
    </row>
    <row r="16539" spans="10:14" x14ac:dyDescent="0.25">
      <c r="J16539" t="str">
        <f t="shared" si="509"/>
        <v/>
      </c>
      <c r="K16539" s="112"/>
      <c r="L16539" s="112"/>
      <c r="M16539" s="112"/>
      <c r="N16539" s="112"/>
    </row>
    <row r="16540" spans="10:14" x14ac:dyDescent="0.25">
      <c r="J16540" t="str">
        <f t="shared" si="509"/>
        <v/>
      </c>
      <c r="K16540" s="112"/>
      <c r="L16540" s="112"/>
      <c r="M16540" s="112"/>
      <c r="N16540" s="112"/>
    </row>
    <row r="16541" spans="10:14" x14ac:dyDescent="0.25">
      <c r="J16541" t="str">
        <f t="shared" si="509"/>
        <v/>
      </c>
      <c r="K16541" s="112"/>
      <c r="L16541" s="112"/>
      <c r="M16541" s="112"/>
      <c r="N16541" s="112"/>
    </row>
    <row r="16542" spans="10:14" x14ac:dyDescent="0.25">
      <c r="J16542" t="str">
        <f t="shared" si="509"/>
        <v/>
      </c>
      <c r="K16542" s="112"/>
      <c r="L16542" s="112"/>
      <c r="M16542" s="112"/>
      <c r="N16542" s="112"/>
    </row>
    <row r="16543" spans="10:14" x14ac:dyDescent="0.25">
      <c r="J16543" t="str">
        <f t="shared" si="509"/>
        <v/>
      </c>
      <c r="K16543" s="112"/>
      <c r="L16543" s="112"/>
      <c r="M16543" s="112"/>
      <c r="N16543" s="112"/>
    </row>
    <row r="16544" spans="10:14" x14ac:dyDescent="0.25">
      <c r="J16544" t="str">
        <f t="shared" si="509"/>
        <v/>
      </c>
      <c r="K16544" s="112"/>
      <c r="L16544" s="112"/>
      <c r="M16544" s="112"/>
      <c r="N16544" s="112"/>
    </row>
    <row r="16545" spans="10:14" x14ac:dyDescent="0.25">
      <c r="J16545" t="str">
        <f t="shared" si="509"/>
        <v/>
      </c>
      <c r="K16545" s="112"/>
      <c r="L16545" s="112"/>
      <c r="M16545" s="112"/>
      <c r="N16545" s="112"/>
    </row>
    <row r="16546" spans="10:14" x14ac:dyDescent="0.25">
      <c r="J16546" t="str">
        <f t="shared" si="509"/>
        <v/>
      </c>
      <c r="K16546" s="112"/>
      <c r="L16546" s="112"/>
      <c r="M16546" s="112"/>
      <c r="N16546" s="112"/>
    </row>
    <row r="16547" spans="10:14" x14ac:dyDescent="0.25">
      <c r="J16547" t="str">
        <f t="shared" si="509"/>
        <v/>
      </c>
      <c r="K16547" s="112"/>
      <c r="L16547" s="112"/>
      <c r="M16547" s="112"/>
      <c r="N16547" s="112"/>
    </row>
    <row r="16548" spans="10:14" x14ac:dyDescent="0.25">
      <c r="J16548" t="str">
        <f t="shared" si="509"/>
        <v/>
      </c>
      <c r="K16548" s="112"/>
      <c r="L16548" s="112"/>
      <c r="M16548" s="112"/>
      <c r="N16548" s="112"/>
    </row>
    <row r="16549" spans="10:14" x14ac:dyDescent="0.25">
      <c r="J16549" t="str">
        <f t="shared" si="509"/>
        <v/>
      </c>
      <c r="K16549" s="112"/>
      <c r="L16549" s="112"/>
      <c r="M16549" s="112"/>
      <c r="N16549" s="112"/>
    </row>
    <row r="16550" spans="10:14" x14ac:dyDescent="0.25">
      <c r="J16550" t="str">
        <f t="shared" si="509"/>
        <v/>
      </c>
      <c r="K16550" s="112"/>
      <c r="L16550" s="112"/>
      <c r="M16550" s="112"/>
      <c r="N16550" s="112"/>
    </row>
    <row r="16551" spans="10:14" x14ac:dyDescent="0.25">
      <c r="J16551" t="str">
        <f t="shared" si="509"/>
        <v/>
      </c>
      <c r="K16551" s="112"/>
      <c r="L16551" s="112"/>
      <c r="M16551" s="112"/>
      <c r="N16551" s="112"/>
    </row>
    <row r="16552" spans="10:14" x14ac:dyDescent="0.25">
      <c r="J16552" t="str">
        <f t="shared" si="509"/>
        <v/>
      </c>
      <c r="K16552" s="112"/>
      <c r="L16552" s="112"/>
      <c r="M16552" s="112"/>
      <c r="N16552" s="112"/>
    </row>
    <row r="16553" spans="10:14" x14ac:dyDescent="0.25">
      <c r="J16553" t="str">
        <f t="shared" si="509"/>
        <v/>
      </c>
      <c r="K16553" s="112"/>
      <c r="L16553" s="112"/>
      <c r="M16553" s="112"/>
      <c r="N16553" s="112"/>
    </row>
    <row r="16554" spans="10:14" x14ac:dyDescent="0.25">
      <c r="J16554" t="str">
        <f t="shared" si="509"/>
        <v/>
      </c>
      <c r="K16554" s="112"/>
      <c r="L16554" s="112"/>
      <c r="M16554" s="112"/>
      <c r="N16554" s="112"/>
    </row>
    <row r="16555" spans="10:14" x14ac:dyDescent="0.25">
      <c r="J16555" t="str">
        <f t="shared" si="509"/>
        <v/>
      </c>
      <c r="K16555" s="112"/>
      <c r="L16555" s="112"/>
      <c r="M16555" s="112"/>
      <c r="N16555" s="112"/>
    </row>
    <row r="16556" spans="10:14" x14ac:dyDescent="0.25">
      <c r="J16556" t="str">
        <f t="shared" si="509"/>
        <v/>
      </c>
      <c r="K16556" s="112"/>
      <c r="L16556" s="112"/>
      <c r="M16556" s="112"/>
      <c r="N16556" s="112"/>
    </row>
    <row r="16557" spans="10:14" x14ac:dyDescent="0.25">
      <c r="J16557" t="str">
        <f t="shared" si="509"/>
        <v/>
      </c>
      <c r="K16557" s="112"/>
      <c r="L16557" s="112"/>
      <c r="M16557" s="112"/>
      <c r="N16557" s="112"/>
    </row>
    <row r="16558" spans="10:14" x14ac:dyDescent="0.25">
      <c r="J16558" t="str">
        <f t="shared" si="509"/>
        <v/>
      </c>
      <c r="K16558" s="112"/>
      <c r="L16558" s="112"/>
      <c r="M16558" s="112"/>
      <c r="N16558" s="112"/>
    </row>
    <row r="16559" spans="10:14" x14ac:dyDescent="0.25">
      <c r="J16559" t="str">
        <f t="shared" si="509"/>
        <v/>
      </c>
      <c r="K16559" s="112"/>
      <c r="L16559" s="112"/>
      <c r="M16559" s="112"/>
      <c r="N16559" s="112"/>
    </row>
    <row r="16560" spans="10:14" x14ac:dyDescent="0.25">
      <c r="J16560" t="str">
        <f t="shared" si="509"/>
        <v/>
      </c>
      <c r="K16560" s="112"/>
      <c r="L16560" s="112"/>
      <c r="M16560" s="112"/>
      <c r="N16560" s="112"/>
    </row>
    <row r="16561" spans="10:14" x14ac:dyDescent="0.25">
      <c r="J16561" t="str">
        <f t="shared" si="509"/>
        <v/>
      </c>
      <c r="K16561" s="112"/>
      <c r="L16561" s="112"/>
      <c r="M16561" s="112"/>
      <c r="N16561" s="112"/>
    </row>
    <row r="16562" spans="10:14" x14ac:dyDescent="0.25">
      <c r="J16562" t="str">
        <f t="shared" si="509"/>
        <v/>
      </c>
      <c r="K16562" s="112"/>
      <c r="L16562" s="112"/>
      <c r="M16562" s="112"/>
      <c r="N16562" s="112"/>
    </row>
    <row r="16563" spans="10:14" x14ac:dyDescent="0.25">
      <c r="J16563" t="str">
        <f t="shared" si="509"/>
        <v/>
      </c>
      <c r="K16563" s="112"/>
      <c r="L16563" s="112"/>
      <c r="M16563" s="112"/>
      <c r="N16563" s="112"/>
    </row>
    <row r="16564" spans="10:14" x14ac:dyDescent="0.25">
      <c r="J16564" t="str">
        <f t="shared" si="509"/>
        <v/>
      </c>
      <c r="K16564" s="112"/>
      <c r="L16564" s="112"/>
      <c r="M16564" s="112"/>
      <c r="N16564" s="112"/>
    </row>
    <row r="16565" spans="10:14" x14ac:dyDescent="0.25">
      <c r="J16565" t="str">
        <f t="shared" si="509"/>
        <v/>
      </c>
      <c r="K16565" s="112"/>
      <c r="L16565" s="112"/>
      <c r="M16565" s="112"/>
      <c r="N16565" s="112"/>
    </row>
    <row r="16566" spans="10:14" x14ac:dyDescent="0.25">
      <c r="J16566" t="str">
        <f t="shared" si="509"/>
        <v/>
      </c>
      <c r="K16566" s="112"/>
      <c r="L16566" s="112"/>
      <c r="M16566" s="112"/>
      <c r="N16566" s="112"/>
    </row>
    <row r="16567" spans="10:14" x14ac:dyDescent="0.25">
      <c r="J16567" t="str">
        <f t="shared" si="509"/>
        <v/>
      </c>
      <c r="K16567" s="112"/>
      <c r="L16567" s="112"/>
      <c r="M16567" s="112"/>
      <c r="N16567" s="112"/>
    </row>
    <row r="16568" spans="10:14" x14ac:dyDescent="0.25">
      <c r="J16568" t="str">
        <f t="shared" si="509"/>
        <v/>
      </c>
      <c r="K16568" s="112"/>
      <c r="L16568" s="112"/>
      <c r="M16568" s="112"/>
      <c r="N16568" s="112"/>
    </row>
    <row r="16569" spans="10:14" x14ac:dyDescent="0.25">
      <c r="J16569" t="str">
        <f t="shared" si="509"/>
        <v/>
      </c>
      <c r="K16569" s="112"/>
      <c r="L16569" s="112"/>
      <c r="M16569" s="112"/>
      <c r="N16569" s="112"/>
    </row>
    <row r="16570" spans="10:14" x14ac:dyDescent="0.25">
      <c r="J16570" t="str">
        <f t="shared" si="509"/>
        <v/>
      </c>
      <c r="K16570" s="112"/>
      <c r="L16570" s="112"/>
      <c r="M16570" s="112"/>
      <c r="N16570" s="112"/>
    </row>
    <row r="16571" spans="10:14" x14ac:dyDescent="0.25">
      <c r="J16571" t="str">
        <f t="shared" si="509"/>
        <v/>
      </c>
      <c r="K16571" s="112"/>
      <c r="L16571" s="112"/>
      <c r="M16571" s="112"/>
      <c r="N16571" s="112"/>
    </row>
    <row r="16572" spans="10:14" x14ac:dyDescent="0.25">
      <c r="J16572" t="str">
        <f t="shared" si="509"/>
        <v/>
      </c>
      <c r="K16572" s="112"/>
      <c r="L16572" s="112"/>
      <c r="M16572" s="112"/>
      <c r="N16572" s="112"/>
    </row>
    <row r="16573" spans="10:14" x14ac:dyDescent="0.25">
      <c r="J16573" t="str">
        <f t="shared" si="509"/>
        <v/>
      </c>
      <c r="K16573" s="112"/>
      <c r="L16573" s="112"/>
      <c r="M16573" s="112"/>
      <c r="N16573" s="112"/>
    </row>
    <row r="16574" spans="10:14" x14ac:dyDescent="0.25">
      <c r="J16574" t="str">
        <f t="shared" si="509"/>
        <v/>
      </c>
      <c r="K16574" s="112"/>
      <c r="L16574" s="112"/>
      <c r="M16574" s="112"/>
      <c r="N16574" s="112"/>
    </row>
    <row r="16575" spans="10:14" x14ac:dyDescent="0.25">
      <c r="J16575" t="str">
        <f t="shared" si="509"/>
        <v/>
      </c>
      <c r="K16575" s="112"/>
      <c r="L16575" s="112"/>
      <c r="M16575" s="112"/>
      <c r="N16575" s="112"/>
    </row>
    <row r="16576" spans="10:14" x14ac:dyDescent="0.25">
      <c r="J16576" t="str">
        <f t="shared" si="509"/>
        <v/>
      </c>
      <c r="K16576" s="112"/>
      <c r="L16576" s="112"/>
      <c r="M16576" s="112"/>
      <c r="N16576" s="112"/>
    </row>
    <row r="16577" spans="10:14" x14ac:dyDescent="0.25">
      <c r="J16577" t="str">
        <f t="shared" si="509"/>
        <v/>
      </c>
      <c r="K16577" s="112"/>
      <c r="L16577" s="112"/>
      <c r="M16577" s="112"/>
      <c r="N16577" s="112"/>
    </row>
    <row r="16578" spans="10:14" x14ac:dyDescent="0.25">
      <c r="J16578" t="str">
        <f t="shared" si="509"/>
        <v/>
      </c>
      <c r="K16578" s="112"/>
      <c r="L16578" s="112"/>
      <c r="M16578" s="112"/>
      <c r="N16578" s="112"/>
    </row>
    <row r="16579" spans="10:14" x14ac:dyDescent="0.25">
      <c r="J16579" t="str">
        <f t="shared" ref="J16579:J16642" si="510">B16579&amp;C16579&amp;E16579&amp;IF(C16579="Skog",F16579&amp;G16579,"")</f>
        <v/>
      </c>
      <c r="K16579" s="112"/>
      <c r="L16579" s="112"/>
      <c r="M16579" s="112"/>
      <c r="N16579" s="112"/>
    </row>
    <row r="16580" spans="10:14" x14ac:dyDescent="0.25">
      <c r="J16580" t="str">
        <f t="shared" si="510"/>
        <v/>
      </c>
      <c r="K16580" s="112"/>
      <c r="L16580" s="112"/>
      <c r="M16580" s="112"/>
      <c r="N16580" s="112"/>
    </row>
    <row r="16581" spans="10:14" x14ac:dyDescent="0.25">
      <c r="J16581" t="str">
        <f t="shared" si="510"/>
        <v/>
      </c>
      <c r="K16581" s="112"/>
      <c r="L16581" s="112"/>
      <c r="M16581" s="112"/>
      <c r="N16581" s="112"/>
    </row>
    <row r="16582" spans="10:14" x14ac:dyDescent="0.25">
      <c r="J16582" t="str">
        <f t="shared" si="510"/>
        <v/>
      </c>
      <c r="K16582" s="112"/>
      <c r="L16582" s="112"/>
      <c r="M16582" s="112"/>
      <c r="N16582" s="112"/>
    </row>
    <row r="16583" spans="10:14" x14ac:dyDescent="0.25">
      <c r="J16583" t="str">
        <f t="shared" si="510"/>
        <v/>
      </c>
      <c r="K16583" s="112"/>
      <c r="L16583" s="112"/>
      <c r="M16583" s="112"/>
      <c r="N16583" s="112"/>
    </row>
    <row r="16584" spans="10:14" x14ac:dyDescent="0.25">
      <c r="J16584" t="str">
        <f t="shared" si="510"/>
        <v/>
      </c>
      <c r="K16584" s="112"/>
      <c r="L16584" s="112"/>
      <c r="M16584" s="112"/>
      <c r="N16584" s="112"/>
    </row>
    <row r="16585" spans="10:14" x14ac:dyDescent="0.25">
      <c r="J16585" t="str">
        <f t="shared" si="510"/>
        <v/>
      </c>
      <c r="K16585" s="112"/>
      <c r="L16585" s="112"/>
      <c r="M16585" s="112"/>
      <c r="N16585" s="112"/>
    </row>
    <row r="16586" spans="10:14" x14ac:dyDescent="0.25">
      <c r="J16586" t="str">
        <f t="shared" si="510"/>
        <v/>
      </c>
      <c r="K16586" s="112"/>
      <c r="L16586" s="112"/>
      <c r="M16586" s="112"/>
      <c r="N16586" s="112"/>
    </row>
    <row r="16587" spans="10:14" x14ac:dyDescent="0.25">
      <c r="J16587" t="str">
        <f t="shared" si="510"/>
        <v/>
      </c>
      <c r="K16587" s="112"/>
      <c r="L16587" s="112"/>
      <c r="M16587" s="112"/>
      <c r="N16587" s="112"/>
    </row>
    <row r="16588" spans="10:14" x14ac:dyDescent="0.25">
      <c r="J16588" t="str">
        <f t="shared" si="510"/>
        <v/>
      </c>
      <c r="K16588" s="112"/>
      <c r="L16588" s="112"/>
      <c r="M16588" s="112"/>
      <c r="N16588" s="112"/>
    </row>
    <row r="16589" spans="10:14" x14ac:dyDescent="0.25">
      <c r="J16589" t="str">
        <f t="shared" si="510"/>
        <v/>
      </c>
      <c r="K16589" s="112"/>
      <c r="L16589" s="112"/>
      <c r="M16589" s="112"/>
      <c r="N16589" s="112"/>
    </row>
    <row r="16590" spans="10:14" x14ac:dyDescent="0.25">
      <c r="J16590" t="str">
        <f t="shared" si="510"/>
        <v/>
      </c>
      <c r="K16590" s="112"/>
      <c r="L16590" s="112"/>
      <c r="M16590" s="112"/>
      <c r="N16590" s="112"/>
    </row>
    <row r="16591" spans="10:14" x14ac:dyDescent="0.25">
      <c r="J16591" t="str">
        <f t="shared" si="510"/>
        <v/>
      </c>
      <c r="K16591" s="112"/>
      <c r="L16591" s="112"/>
      <c r="M16591" s="112"/>
      <c r="N16591" s="112"/>
    </row>
    <row r="16592" spans="10:14" x14ac:dyDescent="0.25">
      <c r="J16592" t="str">
        <f t="shared" si="510"/>
        <v/>
      </c>
      <c r="K16592" s="112"/>
      <c r="L16592" s="112"/>
      <c r="M16592" s="112"/>
      <c r="N16592" s="112"/>
    </row>
    <row r="16593" spans="10:14" x14ac:dyDescent="0.25">
      <c r="J16593" t="str">
        <f t="shared" si="510"/>
        <v/>
      </c>
      <c r="K16593" s="112"/>
      <c r="L16593" s="112"/>
      <c r="M16593" s="112"/>
      <c r="N16593" s="112"/>
    </row>
    <row r="16594" spans="10:14" x14ac:dyDescent="0.25">
      <c r="J16594" t="str">
        <f t="shared" si="510"/>
        <v/>
      </c>
      <c r="K16594" s="112"/>
      <c r="L16594" s="112"/>
      <c r="M16594" s="112"/>
      <c r="N16594" s="112"/>
    </row>
    <row r="16595" spans="10:14" x14ac:dyDescent="0.25">
      <c r="J16595" t="str">
        <f t="shared" si="510"/>
        <v/>
      </c>
      <c r="K16595" s="112"/>
      <c r="L16595" s="112"/>
      <c r="M16595" s="112"/>
      <c r="N16595" s="112"/>
    </row>
    <row r="16596" spans="10:14" x14ac:dyDescent="0.25">
      <c r="J16596" t="str">
        <f t="shared" si="510"/>
        <v/>
      </c>
      <c r="K16596" s="112"/>
      <c r="L16596" s="112"/>
      <c r="M16596" s="112"/>
      <c r="N16596" s="112"/>
    </row>
    <row r="16597" spans="10:14" x14ac:dyDescent="0.25">
      <c r="J16597" t="str">
        <f t="shared" si="510"/>
        <v/>
      </c>
      <c r="K16597" s="112"/>
      <c r="L16597" s="112"/>
      <c r="M16597" s="112"/>
      <c r="N16597" s="112"/>
    </row>
    <row r="16598" spans="10:14" x14ac:dyDescent="0.25">
      <c r="J16598" t="str">
        <f t="shared" si="510"/>
        <v/>
      </c>
      <c r="K16598" s="112"/>
      <c r="L16598" s="112"/>
      <c r="M16598" s="112"/>
      <c r="N16598" s="112"/>
    </row>
    <row r="16599" spans="10:14" x14ac:dyDescent="0.25">
      <c r="J16599" t="str">
        <f t="shared" si="510"/>
        <v/>
      </c>
      <c r="K16599" s="112"/>
      <c r="L16599" s="112"/>
      <c r="M16599" s="112"/>
      <c r="N16599" s="112"/>
    </row>
    <row r="16600" spans="10:14" x14ac:dyDescent="0.25">
      <c r="J16600" t="str">
        <f t="shared" si="510"/>
        <v/>
      </c>
      <c r="K16600" s="112"/>
      <c r="L16600" s="112"/>
      <c r="M16600" s="112"/>
      <c r="N16600" s="112"/>
    </row>
    <row r="16601" spans="10:14" x14ac:dyDescent="0.25">
      <c r="J16601" t="str">
        <f t="shared" si="510"/>
        <v/>
      </c>
      <c r="K16601" s="112"/>
      <c r="L16601" s="112"/>
      <c r="M16601" s="112"/>
      <c r="N16601" s="112"/>
    </row>
    <row r="16602" spans="10:14" x14ac:dyDescent="0.25">
      <c r="J16602" t="str">
        <f t="shared" si="510"/>
        <v/>
      </c>
      <c r="K16602" s="112"/>
      <c r="L16602" s="112"/>
      <c r="M16602" s="112"/>
      <c r="N16602" s="112"/>
    </row>
    <row r="16603" spans="10:14" x14ac:dyDescent="0.25">
      <c r="J16603" t="str">
        <f t="shared" si="510"/>
        <v/>
      </c>
      <c r="K16603" s="112"/>
      <c r="L16603" s="112"/>
      <c r="M16603" s="112"/>
      <c r="N16603" s="112"/>
    </row>
    <row r="16604" spans="10:14" x14ac:dyDescent="0.25">
      <c r="J16604" t="str">
        <f t="shared" si="510"/>
        <v/>
      </c>
      <c r="K16604" s="112"/>
      <c r="L16604" s="112"/>
      <c r="M16604" s="112"/>
      <c r="N16604" s="112"/>
    </row>
    <row r="16605" spans="10:14" x14ac:dyDescent="0.25">
      <c r="J16605" t="str">
        <f t="shared" si="510"/>
        <v/>
      </c>
      <c r="K16605" s="112"/>
      <c r="L16605" s="112"/>
      <c r="M16605" s="112"/>
      <c r="N16605" s="112"/>
    </row>
    <row r="16606" spans="10:14" x14ac:dyDescent="0.25">
      <c r="J16606" t="str">
        <f t="shared" si="510"/>
        <v/>
      </c>
      <c r="K16606" s="112"/>
      <c r="L16606" s="112"/>
      <c r="M16606" s="112"/>
      <c r="N16606" s="112"/>
    </row>
    <row r="16607" spans="10:14" x14ac:dyDescent="0.25">
      <c r="J16607" t="str">
        <f t="shared" si="510"/>
        <v/>
      </c>
      <c r="K16607" s="112"/>
      <c r="L16607" s="112"/>
      <c r="M16607" s="112"/>
      <c r="N16607" s="112"/>
    </row>
    <row r="16608" spans="10:14" x14ac:dyDescent="0.25">
      <c r="J16608" t="str">
        <f t="shared" si="510"/>
        <v/>
      </c>
      <c r="K16608" s="112"/>
      <c r="L16608" s="112"/>
      <c r="M16608" s="112"/>
      <c r="N16608" s="112"/>
    </row>
    <row r="16609" spans="10:14" x14ac:dyDescent="0.25">
      <c r="J16609" t="str">
        <f t="shared" si="510"/>
        <v/>
      </c>
      <c r="K16609" s="112"/>
      <c r="L16609" s="112"/>
      <c r="M16609" s="112"/>
      <c r="N16609" s="112"/>
    </row>
    <row r="16610" spans="10:14" x14ac:dyDescent="0.25">
      <c r="J16610" t="str">
        <f t="shared" si="510"/>
        <v/>
      </c>
      <c r="K16610" s="112"/>
      <c r="L16610" s="112"/>
      <c r="M16610" s="112"/>
      <c r="N16610" s="112"/>
    </row>
    <row r="16611" spans="10:14" x14ac:dyDescent="0.25">
      <c r="J16611" t="str">
        <f t="shared" si="510"/>
        <v/>
      </c>
      <c r="K16611" s="112"/>
      <c r="L16611" s="112"/>
      <c r="M16611" s="112"/>
      <c r="N16611" s="112"/>
    </row>
    <row r="16612" spans="10:14" x14ac:dyDescent="0.25">
      <c r="J16612" t="str">
        <f t="shared" si="510"/>
        <v/>
      </c>
      <c r="K16612" s="112"/>
      <c r="L16612" s="112"/>
      <c r="M16612" s="112"/>
      <c r="N16612" s="112"/>
    </row>
    <row r="16613" spans="10:14" x14ac:dyDescent="0.25">
      <c r="J16613" t="str">
        <f t="shared" si="510"/>
        <v/>
      </c>
      <c r="K16613" s="112"/>
      <c r="L16613" s="112"/>
      <c r="M16613" s="112"/>
      <c r="N16613" s="112"/>
    </row>
    <row r="16614" spans="10:14" x14ac:dyDescent="0.25">
      <c r="J16614" t="str">
        <f t="shared" si="510"/>
        <v/>
      </c>
      <c r="K16614" s="112"/>
      <c r="L16614" s="112"/>
      <c r="M16614" s="112"/>
      <c r="N16614" s="112"/>
    </row>
    <row r="16615" spans="10:14" x14ac:dyDescent="0.25">
      <c r="J16615" t="str">
        <f t="shared" si="510"/>
        <v/>
      </c>
      <c r="K16615" s="112"/>
      <c r="L16615" s="112"/>
      <c r="M16615" s="112"/>
      <c r="N16615" s="112"/>
    </row>
    <row r="16616" spans="10:14" x14ac:dyDescent="0.25">
      <c r="J16616" t="str">
        <f t="shared" si="510"/>
        <v/>
      </c>
      <c r="K16616" s="112"/>
      <c r="L16616" s="112"/>
      <c r="M16616" s="112"/>
      <c r="N16616" s="112"/>
    </row>
    <row r="16617" spans="10:14" x14ac:dyDescent="0.25">
      <c r="J16617" t="str">
        <f t="shared" si="510"/>
        <v/>
      </c>
      <c r="K16617" s="112"/>
      <c r="L16617" s="112"/>
      <c r="M16617" s="112"/>
      <c r="N16617" s="112"/>
    </row>
    <row r="16618" spans="10:14" x14ac:dyDescent="0.25">
      <c r="J16618" t="str">
        <f t="shared" si="510"/>
        <v/>
      </c>
      <c r="K16618" s="112"/>
      <c r="L16618" s="112"/>
      <c r="M16618" s="112"/>
      <c r="N16618" s="112"/>
    </row>
    <row r="16619" spans="10:14" x14ac:dyDescent="0.25">
      <c r="J16619" t="str">
        <f t="shared" si="510"/>
        <v/>
      </c>
      <c r="K16619" s="112"/>
      <c r="L16619" s="112"/>
      <c r="M16619" s="112"/>
      <c r="N16619" s="112"/>
    </row>
    <row r="16620" spans="10:14" x14ac:dyDescent="0.25">
      <c r="J16620" t="str">
        <f t="shared" si="510"/>
        <v/>
      </c>
      <c r="K16620" s="112"/>
      <c r="L16620" s="112"/>
      <c r="M16620" s="112"/>
      <c r="N16620" s="112"/>
    </row>
    <row r="16621" spans="10:14" x14ac:dyDescent="0.25">
      <c r="J16621" t="str">
        <f t="shared" si="510"/>
        <v/>
      </c>
      <c r="K16621" s="112"/>
      <c r="L16621" s="112"/>
      <c r="M16621" s="112"/>
      <c r="N16621" s="112"/>
    </row>
    <row r="16622" spans="10:14" x14ac:dyDescent="0.25">
      <c r="J16622" t="str">
        <f t="shared" si="510"/>
        <v/>
      </c>
      <c r="K16622" s="112"/>
      <c r="L16622" s="112"/>
      <c r="M16622" s="112"/>
      <c r="N16622" s="112"/>
    </row>
    <row r="16623" spans="10:14" x14ac:dyDescent="0.25">
      <c r="J16623" t="str">
        <f t="shared" si="510"/>
        <v/>
      </c>
      <c r="K16623" s="112"/>
      <c r="L16623" s="112"/>
      <c r="M16623" s="112"/>
      <c r="N16623" s="112"/>
    </row>
    <row r="16624" spans="10:14" x14ac:dyDescent="0.25">
      <c r="J16624" t="str">
        <f t="shared" si="510"/>
        <v/>
      </c>
      <c r="K16624" s="112"/>
      <c r="L16624" s="112"/>
      <c r="M16624" s="112"/>
      <c r="N16624" s="112"/>
    </row>
    <row r="16625" spans="10:14" x14ac:dyDescent="0.25">
      <c r="J16625" t="str">
        <f t="shared" si="510"/>
        <v/>
      </c>
      <c r="K16625" s="112"/>
      <c r="L16625" s="112"/>
      <c r="M16625" s="112"/>
      <c r="N16625" s="112"/>
    </row>
    <row r="16626" spans="10:14" x14ac:dyDescent="0.25">
      <c r="J16626" t="str">
        <f t="shared" si="510"/>
        <v/>
      </c>
      <c r="K16626" s="112"/>
      <c r="L16626" s="112"/>
      <c r="M16626" s="112"/>
      <c r="N16626" s="112"/>
    </row>
    <row r="16627" spans="10:14" x14ac:dyDescent="0.25">
      <c r="J16627" t="str">
        <f t="shared" si="510"/>
        <v/>
      </c>
      <c r="K16627" s="112"/>
      <c r="L16627" s="112"/>
      <c r="M16627" s="112"/>
      <c r="N16627" s="112"/>
    </row>
    <row r="16628" spans="10:14" x14ac:dyDescent="0.25">
      <c r="J16628" t="str">
        <f t="shared" si="510"/>
        <v/>
      </c>
      <c r="K16628" s="112"/>
      <c r="L16628" s="112"/>
      <c r="M16628" s="112"/>
      <c r="N16628" s="112"/>
    </row>
    <row r="16629" spans="10:14" x14ac:dyDescent="0.25">
      <c r="J16629" t="str">
        <f t="shared" si="510"/>
        <v/>
      </c>
      <c r="K16629" s="112"/>
      <c r="L16629" s="112"/>
      <c r="M16629" s="112"/>
      <c r="N16629" s="112"/>
    </row>
    <row r="16630" spans="10:14" x14ac:dyDescent="0.25">
      <c r="J16630" t="str">
        <f t="shared" si="510"/>
        <v/>
      </c>
      <c r="K16630" s="112"/>
      <c r="L16630" s="112"/>
      <c r="M16630" s="112"/>
      <c r="N16630" s="112"/>
    </row>
    <row r="16631" spans="10:14" x14ac:dyDescent="0.25">
      <c r="J16631" t="str">
        <f t="shared" si="510"/>
        <v/>
      </c>
      <c r="K16631" s="112"/>
      <c r="L16631" s="112"/>
      <c r="M16631" s="112"/>
      <c r="N16631" s="112"/>
    </row>
    <row r="16632" spans="10:14" x14ac:dyDescent="0.25">
      <c r="J16632" t="str">
        <f t="shared" si="510"/>
        <v/>
      </c>
      <c r="K16632" s="112"/>
      <c r="L16632" s="112"/>
      <c r="M16632" s="112"/>
      <c r="N16632" s="112"/>
    </row>
    <row r="16633" spans="10:14" x14ac:dyDescent="0.25">
      <c r="J16633" t="str">
        <f t="shared" si="510"/>
        <v/>
      </c>
      <c r="K16633" s="112"/>
      <c r="L16633" s="112"/>
      <c r="M16633" s="112"/>
      <c r="N16633" s="112"/>
    </row>
    <row r="16634" spans="10:14" x14ac:dyDescent="0.25">
      <c r="J16634" t="str">
        <f t="shared" si="510"/>
        <v/>
      </c>
      <c r="K16634" s="112"/>
      <c r="L16634" s="112"/>
      <c r="M16634" s="112"/>
      <c r="N16634" s="112"/>
    </row>
    <row r="16635" spans="10:14" x14ac:dyDescent="0.25">
      <c r="J16635" t="str">
        <f t="shared" si="510"/>
        <v/>
      </c>
      <c r="K16635" s="112"/>
      <c r="L16635" s="112"/>
      <c r="M16635" s="112"/>
      <c r="N16635" s="112"/>
    </row>
    <row r="16636" spans="10:14" x14ac:dyDescent="0.25">
      <c r="J16636" t="str">
        <f t="shared" si="510"/>
        <v/>
      </c>
      <c r="K16636" s="112"/>
      <c r="L16636" s="112"/>
      <c r="M16636" s="112"/>
      <c r="N16636" s="112"/>
    </row>
    <row r="16637" spans="10:14" x14ac:dyDescent="0.25">
      <c r="J16637" t="str">
        <f t="shared" si="510"/>
        <v/>
      </c>
      <c r="K16637" s="112"/>
      <c r="L16637" s="112"/>
      <c r="M16637" s="112"/>
      <c r="N16637" s="112"/>
    </row>
    <row r="16638" spans="10:14" x14ac:dyDescent="0.25">
      <c r="J16638" t="str">
        <f t="shared" si="510"/>
        <v/>
      </c>
      <c r="K16638" s="112"/>
      <c r="L16638" s="112"/>
      <c r="M16638" s="112"/>
      <c r="N16638" s="112"/>
    </row>
    <row r="16639" spans="10:14" x14ac:dyDescent="0.25">
      <c r="J16639" t="str">
        <f t="shared" si="510"/>
        <v/>
      </c>
      <c r="K16639" s="112"/>
      <c r="L16639" s="112"/>
      <c r="M16639" s="112"/>
      <c r="N16639" s="112"/>
    </row>
    <row r="16640" spans="10:14" x14ac:dyDescent="0.25">
      <c r="J16640" t="str">
        <f t="shared" si="510"/>
        <v/>
      </c>
      <c r="K16640" s="112"/>
      <c r="L16640" s="112"/>
      <c r="M16640" s="112"/>
      <c r="N16640" s="112"/>
    </row>
    <row r="16641" spans="10:14" x14ac:dyDescent="0.25">
      <c r="J16641" t="str">
        <f t="shared" si="510"/>
        <v/>
      </c>
      <c r="K16641" s="112"/>
      <c r="L16641" s="112"/>
      <c r="M16641" s="112"/>
      <c r="N16641" s="112"/>
    </row>
    <row r="16642" spans="10:14" x14ac:dyDescent="0.25">
      <c r="J16642" t="str">
        <f t="shared" si="510"/>
        <v/>
      </c>
      <c r="K16642" s="112"/>
      <c r="L16642" s="112"/>
      <c r="M16642" s="112"/>
      <c r="N16642" s="112"/>
    </row>
    <row r="16643" spans="10:14" x14ac:dyDescent="0.25">
      <c r="J16643" t="str">
        <f t="shared" ref="J16643:J16706" si="511">B16643&amp;C16643&amp;E16643&amp;IF(C16643="Skog",F16643&amp;G16643,"")</f>
        <v/>
      </c>
      <c r="K16643" s="112"/>
      <c r="L16643" s="112"/>
      <c r="M16643" s="112"/>
      <c r="N16643" s="112"/>
    </row>
    <row r="16644" spans="10:14" x14ac:dyDescent="0.25">
      <c r="J16644" t="str">
        <f t="shared" si="511"/>
        <v/>
      </c>
      <c r="K16644" s="112"/>
      <c r="L16644" s="112"/>
      <c r="M16644" s="112"/>
      <c r="N16644" s="112"/>
    </row>
    <row r="16645" spans="10:14" x14ac:dyDescent="0.25">
      <c r="J16645" t="str">
        <f t="shared" si="511"/>
        <v/>
      </c>
      <c r="K16645" s="112"/>
      <c r="L16645" s="112"/>
      <c r="M16645" s="112"/>
      <c r="N16645" s="112"/>
    </row>
    <row r="16646" spans="10:14" x14ac:dyDescent="0.25">
      <c r="J16646" t="str">
        <f t="shared" si="511"/>
        <v/>
      </c>
      <c r="K16646" s="112"/>
      <c r="L16646" s="112"/>
      <c r="M16646" s="112"/>
      <c r="N16646" s="112"/>
    </row>
    <row r="16647" spans="10:14" x14ac:dyDescent="0.25">
      <c r="J16647" t="str">
        <f t="shared" si="511"/>
        <v/>
      </c>
      <c r="K16647" s="112"/>
      <c r="L16647" s="112"/>
      <c r="M16647" s="112"/>
      <c r="N16647" s="112"/>
    </row>
    <row r="16648" spans="10:14" x14ac:dyDescent="0.25">
      <c r="J16648" t="str">
        <f t="shared" si="511"/>
        <v/>
      </c>
      <c r="K16648" s="112"/>
      <c r="L16648" s="112"/>
      <c r="M16648" s="112"/>
      <c r="N16648" s="112"/>
    </row>
    <row r="16649" spans="10:14" x14ac:dyDescent="0.25">
      <c r="J16649" t="str">
        <f t="shared" si="511"/>
        <v/>
      </c>
      <c r="K16649" s="112"/>
      <c r="L16649" s="112"/>
      <c r="M16649" s="112"/>
      <c r="N16649" s="112"/>
    </row>
    <row r="16650" spans="10:14" x14ac:dyDescent="0.25">
      <c r="J16650" t="str">
        <f t="shared" si="511"/>
        <v/>
      </c>
      <c r="K16650" s="112"/>
      <c r="L16650" s="112"/>
      <c r="M16650" s="112"/>
      <c r="N16650" s="112"/>
    </row>
    <row r="16651" spans="10:14" x14ac:dyDescent="0.25">
      <c r="J16651" t="str">
        <f t="shared" si="511"/>
        <v/>
      </c>
      <c r="K16651" s="112"/>
      <c r="L16651" s="112"/>
      <c r="M16651" s="112"/>
      <c r="N16651" s="112"/>
    </row>
    <row r="16652" spans="10:14" x14ac:dyDescent="0.25">
      <c r="J16652" t="str">
        <f t="shared" si="511"/>
        <v/>
      </c>
      <c r="K16652" s="112"/>
      <c r="L16652" s="112"/>
      <c r="M16652" s="112"/>
      <c r="N16652" s="112"/>
    </row>
    <row r="16653" spans="10:14" x14ac:dyDescent="0.25">
      <c r="J16653" t="str">
        <f t="shared" si="511"/>
        <v/>
      </c>
      <c r="K16653" s="112"/>
      <c r="L16653" s="112"/>
      <c r="M16653" s="112"/>
      <c r="N16653" s="112"/>
    </row>
    <row r="16654" spans="10:14" x14ac:dyDescent="0.25">
      <c r="J16654" t="str">
        <f t="shared" si="511"/>
        <v/>
      </c>
      <c r="K16654" s="112"/>
      <c r="L16654" s="112"/>
      <c r="M16654" s="112"/>
      <c r="N16654" s="112"/>
    </row>
    <row r="16655" spans="10:14" x14ac:dyDescent="0.25">
      <c r="J16655" t="str">
        <f t="shared" si="511"/>
        <v/>
      </c>
      <c r="K16655" s="112"/>
      <c r="L16655" s="112"/>
      <c r="M16655" s="112"/>
      <c r="N16655" s="112"/>
    </row>
    <row r="16656" spans="10:14" x14ac:dyDescent="0.25">
      <c r="J16656" t="str">
        <f t="shared" si="511"/>
        <v/>
      </c>
      <c r="K16656" s="112"/>
      <c r="L16656" s="112"/>
      <c r="M16656" s="112"/>
      <c r="N16656" s="112"/>
    </row>
    <row r="16657" spans="10:14" x14ac:dyDescent="0.25">
      <c r="J16657" t="str">
        <f t="shared" si="511"/>
        <v/>
      </c>
      <c r="K16657" s="112"/>
      <c r="L16657" s="112"/>
      <c r="M16657" s="112"/>
      <c r="N16657" s="112"/>
    </row>
    <row r="16658" spans="10:14" x14ac:dyDescent="0.25">
      <c r="J16658" t="str">
        <f t="shared" si="511"/>
        <v/>
      </c>
      <c r="K16658" s="112"/>
      <c r="L16658" s="112"/>
      <c r="M16658" s="112"/>
      <c r="N16658" s="112"/>
    </row>
    <row r="16659" spans="10:14" x14ac:dyDescent="0.25">
      <c r="J16659" t="str">
        <f t="shared" si="511"/>
        <v/>
      </c>
      <c r="K16659" s="112"/>
      <c r="L16659" s="112"/>
      <c r="M16659" s="112"/>
      <c r="N16659" s="112"/>
    </row>
    <row r="16660" spans="10:14" x14ac:dyDescent="0.25">
      <c r="J16660" t="str">
        <f t="shared" si="511"/>
        <v/>
      </c>
      <c r="K16660" s="112"/>
      <c r="L16660" s="112"/>
      <c r="M16660" s="112"/>
      <c r="N16660" s="112"/>
    </row>
    <row r="16661" spans="10:14" x14ac:dyDescent="0.25">
      <c r="J16661" t="str">
        <f t="shared" si="511"/>
        <v/>
      </c>
      <c r="K16661" s="112"/>
      <c r="L16661" s="112"/>
      <c r="M16661" s="112"/>
      <c r="N16661" s="112"/>
    </row>
    <row r="16662" spans="10:14" x14ac:dyDescent="0.25">
      <c r="J16662" t="str">
        <f t="shared" si="511"/>
        <v/>
      </c>
      <c r="K16662" s="112"/>
      <c r="L16662" s="112"/>
      <c r="M16662" s="112"/>
      <c r="N16662" s="112"/>
    </row>
    <row r="16663" spans="10:14" x14ac:dyDescent="0.25">
      <c r="J16663" t="str">
        <f t="shared" si="511"/>
        <v/>
      </c>
      <c r="K16663" s="112"/>
      <c r="L16663" s="112"/>
      <c r="M16663" s="112"/>
      <c r="N16663" s="112"/>
    </row>
    <row r="16664" spans="10:14" x14ac:dyDescent="0.25">
      <c r="J16664" t="str">
        <f t="shared" si="511"/>
        <v/>
      </c>
      <c r="K16664" s="112"/>
      <c r="L16664" s="112"/>
      <c r="M16664" s="112"/>
      <c r="N16664" s="112"/>
    </row>
    <row r="16665" spans="10:14" x14ac:dyDescent="0.25">
      <c r="J16665" t="str">
        <f t="shared" si="511"/>
        <v/>
      </c>
      <c r="K16665" s="112"/>
      <c r="L16665" s="112"/>
      <c r="M16665" s="112"/>
      <c r="N16665" s="112"/>
    </row>
    <row r="16666" spans="10:14" x14ac:dyDescent="0.25">
      <c r="J16666" t="str">
        <f t="shared" si="511"/>
        <v/>
      </c>
      <c r="K16666" s="112"/>
      <c r="L16666" s="112"/>
      <c r="M16666" s="112"/>
      <c r="N16666" s="112"/>
    </row>
    <row r="16667" spans="10:14" x14ac:dyDescent="0.25">
      <c r="J16667" t="str">
        <f t="shared" si="511"/>
        <v/>
      </c>
      <c r="K16667" s="112"/>
      <c r="L16667" s="112"/>
      <c r="M16667" s="112"/>
      <c r="N16667" s="112"/>
    </row>
    <row r="16668" spans="10:14" x14ac:dyDescent="0.25">
      <c r="J16668" t="str">
        <f t="shared" si="511"/>
        <v/>
      </c>
      <c r="K16668" s="112"/>
      <c r="L16668" s="112"/>
      <c r="M16668" s="112"/>
      <c r="N16668" s="112"/>
    </row>
    <row r="16669" spans="10:14" x14ac:dyDescent="0.25">
      <c r="J16669" t="str">
        <f t="shared" si="511"/>
        <v/>
      </c>
      <c r="K16669" s="112"/>
      <c r="L16669" s="112"/>
      <c r="M16669" s="112"/>
      <c r="N16669" s="112"/>
    </row>
    <row r="16670" spans="10:14" x14ac:dyDescent="0.25">
      <c r="J16670" t="str">
        <f t="shared" si="511"/>
        <v/>
      </c>
      <c r="K16670" s="112"/>
      <c r="L16670" s="112"/>
      <c r="M16670" s="112"/>
      <c r="N16670" s="112"/>
    </row>
    <row r="16671" spans="10:14" x14ac:dyDescent="0.25">
      <c r="J16671" t="str">
        <f t="shared" si="511"/>
        <v/>
      </c>
      <c r="K16671" s="112"/>
      <c r="L16671" s="112"/>
      <c r="M16671" s="112"/>
      <c r="N16671" s="112"/>
    </row>
    <row r="16672" spans="10:14" x14ac:dyDescent="0.25">
      <c r="J16672" t="str">
        <f t="shared" si="511"/>
        <v/>
      </c>
      <c r="K16672" s="112"/>
      <c r="L16672" s="112"/>
      <c r="M16672" s="112"/>
      <c r="N16672" s="112"/>
    </row>
    <row r="16673" spans="10:14" x14ac:dyDescent="0.25">
      <c r="J16673" t="str">
        <f t="shared" si="511"/>
        <v/>
      </c>
      <c r="K16673" s="112"/>
      <c r="L16673" s="112"/>
      <c r="M16673" s="112"/>
      <c r="N16673" s="112"/>
    </row>
    <row r="16674" spans="10:14" x14ac:dyDescent="0.25">
      <c r="J16674" t="str">
        <f t="shared" si="511"/>
        <v/>
      </c>
      <c r="K16674" s="112"/>
      <c r="L16674" s="112"/>
      <c r="M16674" s="112"/>
      <c r="N16674" s="112"/>
    </row>
    <row r="16675" spans="10:14" x14ac:dyDescent="0.25">
      <c r="J16675" t="str">
        <f t="shared" si="511"/>
        <v/>
      </c>
      <c r="K16675" s="112"/>
      <c r="L16675" s="112"/>
      <c r="M16675" s="112"/>
      <c r="N16675" s="112"/>
    </row>
    <row r="16676" spans="10:14" x14ac:dyDescent="0.25">
      <c r="J16676" t="str">
        <f t="shared" si="511"/>
        <v/>
      </c>
      <c r="K16676" s="112"/>
      <c r="L16676" s="112"/>
      <c r="M16676" s="112"/>
      <c r="N16676" s="112"/>
    </row>
    <row r="16677" spans="10:14" x14ac:dyDescent="0.25">
      <c r="J16677" t="str">
        <f t="shared" si="511"/>
        <v/>
      </c>
      <c r="K16677" s="112"/>
      <c r="L16677" s="112"/>
      <c r="M16677" s="112"/>
      <c r="N16677" s="112"/>
    </row>
    <row r="16678" spans="10:14" x14ac:dyDescent="0.25">
      <c r="J16678" t="str">
        <f t="shared" si="511"/>
        <v/>
      </c>
      <c r="K16678" s="112"/>
      <c r="L16678" s="112"/>
      <c r="M16678" s="112"/>
      <c r="N16678" s="112"/>
    </row>
    <row r="16679" spans="10:14" x14ac:dyDescent="0.25">
      <c r="J16679" t="str">
        <f t="shared" si="511"/>
        <v/>
      </c>
      <c r="K16679" s="112"/>
      <c r="L16679" s="112"/>
      <c r="M16679" s="112"/>
      <c r="N16679" s="112"/>
    </row>
    <row r="16680" spans="10:14" x14ac:dyDescent="0.25">
      <c r="J16680" t="str">
        <f t="shared" si="511"/>
        <v/>
      </c>
      <c r="K16680" s="112"/>
      <c r="L16680" s="112"/>
      <c r="M16680" s="112"/>
      <c r="N16680" s="112"/>
    </row>
    <row r="16681" spans="10:14" x14ac:dyDescent="0.25">
      <c r="J16681" t="str">
        <f t="shared" si="511"/>
        <v/>
      </c>
      <c r="K16681" s="112"/>
      <c r="L16681" s="112"/>
      <c r="M16681" s="112"/>
      <c r="N16681" s="112"/>
    </row>
    <row r="16682" spans="10:14" x14ac:dyDescent="0.25">
      <c r="J16682" t="str">
        <f t="shared" si="511"/>
        <v/>
      </c>
      <c r="K16682" s="112"/>
      <c r="L16682" s="112"/>
      <c r="M16682" s="112"/>
      <c r="N16682" s="112"/>
    </row>
    <row r="16683" spans="10:14" x14ac:dyDescent="0.25">
      <c r="J16683" t="str">
        <f t="shared" si="511"/>
        <v/>
      </c>
      <c r="K16683" s="112"/>
      <c r="L16683" s="112"/>
      <c r="M16683" s="112"/>
      <c r="N16683" s="112"/>
    </row>
    <row r="16684" spans="10:14" x14ac:dyDescent="0.25">
      <c r="J16684" t="str">
        <f t="shared" si="511"/>
        <v/>
      </c>
      <c r="K16684" s="112"/>
      <c r="L16684" s="112"/>
      <c r="M16684" s="112"/>
      <c r="N16684" s="112"/>
    </row>
    <row r="16685" spans="10:14" x14ac:dyDescent="0.25">
      <c r="J16685" t="str">
        <f t="shared" si="511"/>
        <v/>
      </c>
      <c r="K16685" s="112"/>
      <c r="L16685" s="112"/>
      <c r="M16685" s="112"/>
      <c r="N16685" s="112"/>
    </row>
    <row r="16686" spans="10:14" x14ac:dyDescent="0.25">
      <c r="J16686" t="str">
        <f t="shared" si="511"/>
        <v/>
      </c>
      <c r="K16686" s="112"/>
      <c r="L16686" s="112"/>
      <c r="M16686" s="112"/>
      <c r="N16686" s="112"/>
    </row>
    <row r="16687" spans="10:14" x14ac:dyDescent="0.25">
      <c r="J16687" t="str">
        <f t="shared" si="511"/>
        <v/>
      </c>
      <c r="K16687" s="112"/>
      <c r="L16687" s="112"/>
      <c r="M16687" s="112"/>
      <c r="N16687" s="112"/>
    </row>
    <row r="16688" spans="10:14" x14ac:dyDescent="0.25">
      <c r="J16688" t="str">
        <f t="shared" si="511"/>
        <v/>
      </c>
      <c r="K16688" s="112"/>
      <c r="L16688" s="112"/>
      <c r="M16688" s="112"/>
      <c r="N16688" s="112"/>
    </row>
    <row r="16689" spans="10:14" x14ac:dyDescent="0.25">
      <c r="J16689" t="str">
        <f t="shared" si="511"/>
        <v/>
      </c>
      <c r="K16689" s="112"/>
      <c r="L16689" s="112"/>
      <c r="M16689" s="112"/>
      <c r="N16689" s="112"/>
    </row>
    <row r="16690" spans="10:14" x14ac:dyDescent="0.25">
      <c r="J16690" t="str">
        <f t="shared" si="511"/>
        <v/>
      </c>
      <c r="K16690" s="112"/>
      <c r="L16690" s="112"/>
      <c r="M16690" s="112"/>
      <c r="N16690" s="112"/>
    </row>
    <row r="16691" spans="10:14" x14ac:dyDescent="0.25">
      <c r="J16691" t="str">
        <f t="shared" si="511"/>
        <v/>
      </c>
      <c r="K16691" s="112"/>
      <c r="L16691" s="112"/>
      <c r="M16691" s="112"/>
      <c r="N16691" s="112"/>
    </row>
    <row r="16692" spans="10:14" x14ac:dyDescent="0.25">
      <c r="J16692" t="str">
        <f t="shared" si="511"/>
        <v/>
      </c>
      <c r="K16692" s="112"/>
      <c r="L16692" s="112"/>
      <c r="M16692" s="112"/>
      <c r="N16692" s="112"/>
    </row>
    <row r="16693" spans="10:14" x14ac:dyDescent="0.25">
      <c r="J16693" t="str">
        <f t="shared" si="511"/>
        <v/>
      </c>
      <c r="K16693" s="112"/>
      <c r="L16693" s="112"/>
      <c r="M16693" s="112"/>
      <c r="N16693" s="112"/>
    </row>
    <row r="16694" spans="10:14" x14ac:dyDescent="0.25">
      <c r="J16694" t="str">
        <f t="shared" si="511"/>
        <v/>
      </c>
      <c r="K16694" s="112"/>
      <c r="L16694" s="112"/>
      <c r="M16694" s="112"/>
      <c r="N16694" s="112"/>
    </row>
    <row r="16695" spans="10:14" x14ac:dyDescent="0.25">
      <c r="J16695" t="str">
        <f t="shared" si="511"/>
        <v/>
      </c>
      <c r="K16695" s="112"/>
      <c r="L16695" s="112"/>
      <c r="M16695" s="112"/>
      <c r="N16695" s="112"/>
    </row>
    <row r="16696" spans="10:14" x14ac:dyDescent="0.25">
      <c r="J16696" t="str">
        <f t="shared" si="511"/>
        <v/>
      </c>
      <c r="K16696" s="112"/>
      <c r="L16696" s="112"/>
      <c r="M16696" s="112"/>
      <c r="N16696" s="112"/>
    </row>
    <row r="16697" spans="10:14" x14ac:dyDescent="0.25">
      <c r="J16697" t="str">
        <f t="shared" si="511"/>
        <v/>
      </c>
      <c r="K16697" s="112"/>
      <c r="L16697" s="112"/>
      <c r="M16697" s="112"/>
      <c r="N16697" s="112"/>
    </row>
    <row r="16698" spans="10:14" x14ac:dyDescent="0.25">
      <c r="J16698" t="str">
        <f t="shared" si="511"/>
        <v/>
      </c>
      <c r="K16698" s="112"/>
      <c r="L16698" s="112"/>
      <c r="M16698" s="112"/>
      <c r="N16698" s="112"/>
    </row>
    <row r="16699" spans="10:14" x14ac:dyDescent="0.25">
      <c r="J16699" t="str">
        <f t="shared" si="511"/>
        <v/>
      </c>
      <c r="K16699" s="112"/>
      <c r="L16699" s="112"/>
      <c r="M16699" s="112"/>
      <c r="N16699" s="112"/>
    </row>
    <row r="16700" spans="10:14" x14ac:dyDescent="0.25">
      <c r="J16700" t="str">
        <f t="shared" si="511"/>
        <v/>
      </c>
      <c r="K16700" s="112"/>
      <c r="L16700" s="112"/>
      <c r="M16700" s="112"/>
      <c r="N16700" s="112"/>
    </row>
    <row r="16701" spans="10:14" x14ac:dyDescent="0.25">
      <c r="J16701" t="str">
        <f t="shared" si="511"/>
        <v/>
      </c>
      <c r="K16701" s="112"/>
      <c r="L16701" s="112"/>
      <c r="M16701" s="112"/>
      <c r="N16701" s="112"/>
    </row>
    <row r="16702" spans="10:14" x14ac:dyDescent="0.25">
      <c r="J16702" t="str">
        <f t="shared" si="511"/>
        <v/>
      </c>
      <c r="K16702" s="112"/>
      <c r="L16702" s="112"/>
      <c r="M16702" s="112"/>
      <c r="N16702" s="112"/>
    </row>
    <row r="16703" spans="10:14" x14ac:dyDescent="0.25">
      <c r="J16703" t="str">
        <f t="shared" si="511"/>
        <v/>
      </c>
      <c r="K16703" s="112"/>
      <c r="L16703" s="112"/>
      <c r="M16703" s="112"/>
      <c r="N16703" s="112"/>
    </row>
    <row r="16704" spans="10:14" x14ac:dyDescent="0.25">
      <c r="J16704" t="str">
        <f t="shared" si="511"/>
        <v/>
      </c>
      <c r="K16704" s="112"/>
      <c r="L16704" s="112"/>
      <c r="M16704" s="112"/>
      <c r="N16704" s="112"/>
    </row>
    <row r="16705" spans="10:14" x14ac:dyDescent="0.25">
      <c r="J16705" t="str">
        <f t="shared" si="511"/>
        <v/>
      </c>
      <c r="K16705" s="112"/>
      <c r="L16705" s="112"/>
      <c r="M16705" s="112"/>
      <c r="N16705" s="112"/>
    </row>
    <row r="16706" spans="10:14" x14ac:dyDescent="0.25">
      <c r="J16706" t="str">
        <f t="shared" si="511"/>
        <v/>
      </c>
      <c r="K16706" s="112"/>
      <c r="L16706" s="112"/>
      <c r="M16706" s="112"/>
      <c r="N16706" s="112"/>
    </row>
    <row r="16707" spans="10:14" x14ac:dyDescent="0.25">
      <c r="J16707" t="str">
        <f t="shared" ref="J16707:J16770" si="512">B16707&amp;C16707&amp;E16707&amp;IF(C16707="Skog",F16707&amp;G16707,"")</f>
        <v/>
      </c>
      <c r="K16707" s="112"/>
      <c r="L16707" s="112"/>
      <c r="M16707" s="112"/>
      <c r="N16707" s="112"/>
    </row>
    <row r="16708" spans="10:14" x14ac:dyDescent="0.25">
      <c r="J16708" t="str">
        <f t="shared" si="512"/>
        <v/>
      </c>
      <c r="K16708" s="112"/>
      <c r="L16708" s="112"/>
      <c r="M16708" s="112"/>
      <c r="N16708" s="112"/>
    </row>
    <row r="16709" spans="10:14" x14ac:dyDescent="0.25">
      <c r="J16709" t="str">
        <f t="shared" si="512"/>
        <v/>
      </c>
      <c r="K16709" s="112"/>
      <c r="L16709" s="112"/>
      <c r="M16709" s="112"/>
      <c r="N16709" s="112"/>
    </row>
    <row r="16710" spans="10:14" x14ac:dyDescent="0.25">
      <c r="J16710" t="str">
        <f t="shared" si="512"/>
        <v/>
      </c>
      <c r="K16710" s="112"/>
      <c r="L16710" s="112"/>
      <c r="M16710" s="112"/>
      <c r="N16710" s="112"/>
    </row>
    <row r="16711" spans="10:14" x14ac:dyDescent="0.25">
      <c r="J16711" t="str">
        <f t="shared" si="512"/>
        <v/>
      </c>
      <c r="K16711" s="112"/>
      <c r="L16711" s="112"/>
      <c r="M16711" s="112"/>
      <c r="N16711" s="112"/>
    </row>
    <row r="16712" spans="10:14" x14ac:dyDescent="0.25">
      <c r="J16712" t="str">
        <f t="shared" si="512"/>
        <v/>
      </c>
      <c r="K16712" s="112"/>
      <c r="L16712" s="112"/>
      <c r="M16712" s="112"/>
      <c r="N16712" s="112"/>
    </row>
    <row r="16713" spans="10:14" x14ac:dyDescent="0.25">
      <c r="J16713" t="str">
        <f t="shared" si="512"/>
        <v/>
      </c>
      <c r="K16713" s="112"/>
      <c r="L16713" s="112"/>
      <c r="M16713" s="112"/>
      <c r="N16713" s="112"/>
    </row>
    <row r="16714" spans="10:14" x14ac:dyDescent="0.25">
      <c r="J16714" t="str">
        <f t="shared" si="512"/>
        <v/>
      </c>
      <c r="K16714" s="112"/>
      <c r="L16714" s="112"/>
      <c r="M16714" s="112"/>
      <c r="N16714" s="112"/>
    </row>
    <row r="16715" spans="10:14" x14ac:dyDescent="0.25">
      <c r="J16715" t="str">
        <f t="shared" si="512"/>
        <v/>
      </c>
      <c r="K16715" s="112"/>
      <c r="L16715" s="112"/>
      <c r="M16715" s="112"/>
      <c r="N16715" s="112"/>
    </row>
    <row r="16716" spans="10:14" x14ac:dyDescent="0.25">
      <c r="J16716" t="str">
        <f t="shared" si="512"/>
        <v/>
      </c>
      <c r="K16716" s="112"/>
      <c r="L16716" s="112"/>
      <c r="M16716" s="112"/>
      <c r="N16716" s="112"/>
    </row>
    <row r="16717" spans="10:14" x14ac:dyDescent="0.25">
      <c r="J16717" t="str">
        <f t="shared" si="512"/>
        <v/>
      </c>
      <c r="K16717" s="112"/>
      <c r="L16717" s="112"/>
      <c r="M16717" s="112"/>
      <c r="N16717" s="112"/>
    </row>
    <row r="16718" spans="10:14" x14ac:dyDescent="0.25">
      <c r="J16718" t="str">
        <f t="shared" si="512"/>
        <v/>
      </c>
      <c r="K16718" s="112"/>
      <c r="L16718" s="112"/>
      <c r="M16718" s="112"/>
      <c r="N16718" s="112"/>
    </row>
    <row r="16719" spans="10:14" x14ac:dyDescent="0.25">
      <c r="J16719" t="str">
        <f t="shared" si="512"/>
        <v/>
      </c>
      <c r="K16719" s="112"/>
      <c r="L16719" s="112"/>
      <c r="M16719" s="112"/>
      <c r="N16719" s="112"/>
    </row>
    <row r="16720" spans="10:14" x14ac:dyDescent="0.25">
      <c r="J16720" t="str">
        <f t="shared" si="512"/>
        <v/>
      </c>
      <c r="K16720" s="112"/>
      <c r="L16720" s="112"/>
      <c r="M16720" s="112"/>
      <c r="N16720" s="112"/>
    </row>
    <row r="16721" spans="10:14" x14ac:dyDescent="0.25">
      <c r="J16721" t="str">
        <f t="shared" si="512"/>
        <v/>
      </c>
      <c r="K16721" s="112"/>
      <c r="L16721" s="112"/>
      <c r="M16721" s="112"/>
      <c r="N16721" s="112"/>
    </row>
    <row r="16722" spans="10:14" x14ac:dyDescent="0.25">
      <c r="J16722" t="str">
        <f t="shared" si="512"/>
        <v/>
      </c>
      <c r="K16722" s="112"/>
      <c r="L16722" s="112"/>
      <c r="M16722" s="112"/>
      <c r="N16722" s="112"/>
    </row>
    <row r="16723" spans="10:14" x14ac:dyDescent="0.25">
      <c r="J16723" t="str">
        <f t="shared" si="512"/>
        <v/>
      </c>
      <c r="K16723" s="112"/>
      <c r="L16723" s="112"/>
      <c r="M16723" s="112"/>
      <c r="N16723" s="112"/>
    </row>
    <row r="16724" spans="10:14" x14ac:dyDescent="0.25">
      <c r="J16724" t="str">
        <f t="shared" si="512"/>
        <v/>
      </c>
      <c r="K16724" s="112"/>
      <c r="L16724" s="112"/>
      <c r="M16724" s="112"/>
      <c r="N16724" s="112"/>
    </row>
    <row r="16725" spans="10:14" x14ac:dyDescent="0.25">
      <c r="J16725" t="str">
        <f t="shared" si="512"/>
        <v/>
      </c>
      <c r="K16725" s="112"/>
      <c r="L16725" s="112"/>
      <c r="M16725" s="112"/>
      <c r="N16725" s="112"/>
    </row>
    <row r="16726" spans="10:14" x14ac:dyDescent="0.25">
      <c r="J16726" t="str">
        <f t="shared" si="512"/>
        <v/>
      </c>
      <c r="K16726" s="112"/>
      <c r="L16726" s="112"/>
      <c r="M16726" s="112"/>
      <c r="N16726" s="112"/>
    </row>
    <row r="16727" spans="10:14" x14ac:dyDescent="0.25">
      <c r="J16727" t="str">
        <f t="shared" si="512"/>
        <v/>
      </c>
      <c r="K16727" s="112"/>
      <c r="L16727" s="112"/>
      <c r="M16727" s="112"/>
      <c r="N16727" s="112"/>
    </row>
    <row r="16728" spans="10:14" x14ac:dyDescent="0.25">
      <c r="J16728" t="str">
        <f t="shared" si="512"/>
        <v/>
      </c>
      <c r="K16728" s="112"/>
      <c r="L16728" s="112"/>
      <c r="M16728" s="112"/>
      <c r="N16728" s="112"/>
    </row>
    <row r="16729" spans="10:14" x14ac:dyDescent="0.25">
      <c r="J16729" t="str">
        <f t="shared" si="512"/>
        <v/>
      </c>
      <c r="K16729" s="112"/>
      <c r="L16729" s="112"/>
      <c r="M16729" s="112"/>
      <c r="N16729" s="112"/>
    </row>
    <row r="16730" spans="10:14" x14ac:dyDescent="0.25">
      <c r="J16730" t="str">
        <f t="shared" si="512"/>
        <v/>
      </c>
      <c r="K16730" s="112"/>
      <c r="L16730" s="112"/>
      <c r="M16730" s="112"/>
      <c r="N16730" s="112"/>
    </row>
    <row r="16731" spans="10:14" x14ac:dyDescent="0.25">
      <c r="J16731" t="str">
        <f t="shared" si="512"/>
        <v/>
      </c>
      <c r="K16731" s="112"/>
      <c r="L16731" s="112"/>
      <c r="M16731" s="112"/>
      <c r="N16731" s="112"/>
    </row>
    <row r="16732" spans="10:14" x14ac:dyDescent="0.25">
      <c r="J16732" t="str">
        <f t="shared" si="512"/>
        <v/>
      </c>
      <c r="K16732" s="112"/>
      <c r="L16732" s="112"/>
      <c r="M16732" s="112"/>
      <c r="N16732" s="112"/>
    </row>
    <row r="16733" spans="10:14" x14ac:dyDescent="0.25">
      <c r="J16733" t="str">
        <f t="shared" si="512"/>
        <v/>
      </c>
      <c r="K16733" s="112"/>
      <c r="L16733" s="112"/>
      <c r="M16733" s="112"/>
      <c r="N16733" s="112"/>
    </row>
    <row r="16734" spans="10:14" x14ac:dyDescent="0.25">
      <c r="J16734" t="str">
        <f t="shared" si="512"/>
        <v/>
      </c>
      <c r="K16734" s="112"/>
      <c r="L16734" s="112"/>
      <c r="M16734" s="112"/>
      <c r="N16734" s="112"/>
    </row>
    <row r="16735" spans="10:14" x14ac:dyDescent="0.25">
      <c r="J16735" t="str">
        <f t="shared" si="512"/>
        <v/>
      </c>
      <c r="K16735" s="112"/>
      <c r="L16735" s="112"/>
      <c r="M16735" s="112"/>
      <c r="N16735" s="112"/>
    </row>
    <row r="16736" spans="10:14" x14ac:dyDescent="0.25">
      <c r="J16736" t="str">
        <f t="shared" si="512"/>
        <v/>
      </c>
      <c r="K16736" s="112"/>
      <c r="L16736" s="112"/>
      <c r="M16736" s="112"/>
      <c r="N16736" s="112"/>
    </row>
    <row r="16737" spans="10:14" x14ac:dyDescent="0.25">
      <c r="J16737" t="str">
        <f t="shared" si="512"/>
        <v/>
      </c>
      <c r="K16737" s="112"/>
      <c r="L16737" s="112"/>
      <c r="M16737" s="112"/>
      <c r="N16737" s="112"/>
    </row>
    <row r="16738" spans="10:14" x14ac:dyDescent="0.25">
      <c r="J16738" t="str">
        <f t="shared" si="512"/>
        <v/>
      </c>
      <c r="K16738" s="112"/>
      <c r="L16738" s="112"/>
      <c r="M16738" s="112"/>
      <c r="N16738" s="112"/>
    </row>
    <row r="16739" spans="10:14" x14ac:dyDescent="0.25">
      <c r="J16739" t="str">
        <f t="shared" si="512"/>
        <v/>
      </c>
      <c r="K16739" s="112"/>
      <c r="L16739" s="112"/>
      <c r="M16739" s="112"/>
      <c r="N16739" s="112"/>
    </row>
    <row r="16740" spans="10:14" x14ac:dyDescent="0.25">
      <c r="J16740" t="str">
        <f t="shared" si="512"/>
        <v/>
      </c>
      <c r="K16740" s="112"/>
      <c r="L16740" s="112"/>
      <c r="M16740" s="112"/>
      <c r="N16740" s="112"/>
    </row>
    <row r="16741" spans="10:14" x14ac:dyDescent="0.25">
      <c r="J16741" t="str">
        <f t="shared" si="512"/>
        <v/>
      </c>
      <c r="K16741" s="112"/>
      <c r="L16741" s="112"/>
      <c r="M16741" s="112"/>
      <c r="N16741" s="112"/>
    </row>
    <row r="16742" spans="10:14" x14ac:dyDescent="0.25">
      <c r="J16742" t="str">
        <f t="shared" si="512"/>
        <v/>
      </c>
      <c r="K16742" s="112"/>
      <c r="L16742" s="112"/>
      <c r="M16742" s="112"/>
      <c r="N16742" s="112"/>
    </row>
    <row r="16743" spans="10:14" x14ac:dyDescent="0.25">
      <c r="J16743" t="str">
        <f t="shared" si="512"/>
        <v/>
      </c>
      <c r="K16743" s="112"/>
      <c r="L16743" s="112"/>
      <c r="M16743" s="112"/>
      <c r="N16743" s="112"/>
    </row>
    <row r="16744" spans="10:14" x14ac:dyDescent="0.25">
      <c r="J16744" t="str">
        <f t="shared" si="512"/>
        <v/>
      </c>
      <c r="K16744" s="112"/>
      <c r="L16744" s="112"/>
      <c r="M16744" s="112"/>
      <c r="N16744" s="112"/>
    </row>
    <row r="16745" spans="10:14" x14ac:dyDescent="0.25">
      <c r="J16745" t="str">
        <f t="shared" si="512"/>
        <v/>
      </c>
      <c r="K16745" s="112"/>
      <c r="L16745" s="112"/>
      <c r="M16745" s="112"/>
      <c r="N16745" s="112"/>
    </row>
    <row r="16746" spans="10:14" x14ac:dyDescent="0.25">
      <c r="J16746" t="str">
        <f t="shared" si="512"/>
        <v/>
      </c>
      <c r="K16746" s="112"/>
      <c r="L16746" s="112"/>
      <c r="M16746" s="112"/>
      <c r="N16746" s="112"/>
    </row>
    <row r="16747" spans="10:14" x14ac:dyDescent="0.25">
      <c r="J16747" t="str">
        <f t="shared" si="512"/>
        <v/>
      </c>
      <c r="K16747" s="112"/>
      <c r="L16747" s="112"/>
      <c r="M16747" s="112"/>
      <c r="N16747" s="112"/>
    </row>
    <row r="16748" spans="10:14" x14ac:dyDescent="0.25">
      <c r="J16748" t="str">
        <f t="shared" si="512"/>
        <v/>
      </c>
      <c r="K16748" s="112"/>
      <c r="L16748" s="112"/>
      <c r="M16748" s="112"/>
      <c r="N16748" s="112"/>
    </row>
    <row r="16749" spans="10:14" x14ac:dyDescent="0.25">
      <c r="J16749" t="str">
        <f t="shared" si="512"/>
        <v/>
      </c>
      <c r="K16749" s="112"/>
      <c r="L16749" s="112"/>
      <c r="M16749" s="112"/>
      <c r="N16749" s="112"/>
    </row>
    <row r="16750" spans="10:14" x14ac:dyDescent="0.25">
      <c r="J16750" t="str">
        <f t="shared" si="512"/>
        <v/>
      </c>
      <c r="K16750" s="112"/>
      <c r="L16750" s="112"/>
      <c r="M16750" s="112"/>
      <c r="N16750" s="112"/>
    </row>
    <row r="16751" spans="10:14" x14ac:dyDescent="0.25">
      <c r="J16751" t="str">
        <f t="shared" si="512"/>
        <v/>
      </c>
      <c r="K16751" s="112"/>
      <c r="L16751" s="112"/>
      <c r="M16751" s="112"/>
      <c r="N16751" s="112"/>
    </row>
    <row r="16752" spans="10:14" x14ac:dyDescent="0.25">
      <c r="J16752" t="str">
        <f t="shared" si="512"/>
        <v/>
      </c>
      <c r="K16752" s="112"/>
      <c r="L16752" s="112"/>
      <c r="M16752" s="112"/>
      <c r="N16752" s="112"/>
    </row>
    <row r="16753" spans="10:14" x14ac:dyDescent="0.25">
      <c r="J16753" t="str">
        <f t="shared" si="512"/>
        <v/>
      </c>
      <c r="K16753" s="112"/>
      <c r="L16753" s="112"/>
      <c r="M16753" s="112"/>
      <c r="N16753" s="112"/>
    </row>
    <row r="16754" spans="10:14" x14ac:dyDescent="0.25">
      <c r="J16754" t="str">
        <f t="shared" si="512"/>
        <v/>
      </c>
      <c r="K16754" s="112"/>
      <c r="L16754" s="112"/>
      <c r="M16754" s="112"/>
      <c r="N16754" s="112"/>
    </row>
    <row r="16755" spans="10:14" x14ac:dyDescent="0.25">
      <c r="J16755" t="str">
        <f t="shared" si="512"/>
        <v/>
      </c>
      <c r="K16755" s="112"/>
      <c r="L16755" s="112"/>
      <c r="M16755" s="112"/>
      <c r="N16755" s="112"/>
    </row>
    <row r="16756" spans="10:14" x14ac:dyDescent="0.25">
      <c r="J16756" t="str">
        <f t="shared" si="512"/>
        <v/>
      </c>
      <c r="K16756" s="112"/>
      <c r="L16756" s="112"/>
      <c r="M16756" s="112"/>
      <c r="N16756" s="112"/>
    </row>
    <row r="16757" spans="10:14" x14ac:dyDescent="0.25">
      <c r="J16757" t="str">
        <f t="shared" si="512"/>
        <v/>
      </c>
      <c r="K16757" s="112"/>
      <c r="L16757" s="112"/>
      <c r="M16757" s="112"/>
      <c r="N16757" s="112"/>
    </row>
    <row r="16758" spans="10:14" x14ac:dyDescent="0.25">
      <c r="J16758" t="str">
        <f t="shared" si="512"/>
        <v/>
      </c>
      <c r="K16758" s="112"/>
      <c r="L16758" s="112"/>
      <c r="M16758" s="112"/>
      <c r="N16758" s="112"/>
    </row>
    <row r="16759" spans="10:14" x14ac:dyDescent="0.25">
      <c r="J16759" t="str">
        <f t="shared" si="512"/>
        <v/>
      </c>
      <c r="K16759" s="112"/>
      <c r="L16759" s="112"/>
      <c r="M16759" s="112"/>
      <c r="N16759" s="112"/>
    </row>
    <row r="16760" spans="10:14" x14ac:dyDescent="0.25">
      <c r="J16760" t="str">
        <f t="shared" si="512"/>
        <v/>
      </c>
      <c r="K16760" s="112"/>
      <c r="L16760" s="112"/>
      <c r="M16760" s="112"/>
      <c r="N16760" s="112"/>
    </row>
    <row r="16761" spans="10:14" x14ac:dyDescent="0.25">
      <c r="J16761" t="str">
        <f t="shared" si="512"/>
        <v/>
      </c>
      <c r="K16761" s="112"/>
      <c r="L16761" s="112"/>
      <c r="M16761" s="112"/>
      <c r="N16761" s="112"/>
    </row>
    <row r="16762" spans="10:14" x14ac:dyDescent="0.25">
      <c r="J16762" t="str">
        <f t="shared" si="512"/>
        <v/>
      </c>
      <c r="K16762" s="112"/>
      <c r="L16762" s="112"/>
      <c r="M16762" s="112"/>
      <c r="N16762" s="112"/>
    </row>
    <row r="16763" spans="10:14" x14ac:dyDescent="0.25">
      <c r="J16763" t="str">
        <f t="shared" si="512"/>
        <v/>
      </c>
      <c r="K16763" s="112"/>
      <c r="L16763" s="112"/>
      <c r="M16763" s="112"/>
      <c r="N16763" s="112"/>
    </row>
    <row r="16764" spans="10:14" x14ac:dyDescent="0.25">
      <c r="J16764" t="str">
        <f t="shared" si="512"/>
        <v/>
      </c>
      <c r="K16764" s="112"/>
      <c r="L16764" s="112"/>
      <c r="M16764" s="112"/>
      <c r="N16764" s="112"/>
    </row>
    <row r="16765" spans="10:14" x14ac:dyDescent="0.25">
      <c r="J16765" t="str">
        <f t="shared" si="512"/>
        <v/>
      </c>
      <c r="K16765" s="112"/>
      <c r="L16765" s="112"/>
      <c r="M16765" s="112"/>
      <c r="N16765" s="112"/>
    </row>
    <row r="16766" spans="10:14" x14ac:dyDescent="0.25">
      <c r="J16766" t="str">
        <f t="shared" si="512"/>
        <v/>
      </c>
      <c r="K16766" s="112"/>
      <c r="L16766" s="112"/>
      <c r="M16766" s="112"/>
      <c r="N16766" s="112"/>
    </row>
    <row r="16767" spans="10:14" x14ac:dyDescent="0.25">
      <c r="J16767" t="str">
        <f t="shared" si="512"/>
        <v/>
      </c>
      <c r="K16767" s="112"/>
      <c r="L16767" s="112"/>
      <c r="M16767" s="112"/>
      <c r="N16767" s="112"/>
    </row>
    <row r="16768" spans="10:14" x14ac:dyDescent="0.25">
      <c r="J16768" t="str">
        <f t="shared" si="512"/>
        <v/>
      </c>
      <c r="K16768" s="112"/>
      <c r="L16768" s="112"/>
      <c r="M16768" s="112"/>
      <c r="N16768" s="112"/>
    </row>
    <row r="16769" spans="10:14" x14ac:dyDescent="0.25">
      <c r="J16769" t="str">
        <f t="shared" si="512"/>
        <v/>
      </c>
      <c r="K16769" s="112"/>
      <c r="L16769" s="112"/>
      <c r="M16769" s="112"/>
      <c r="N16769" s="112"/>
    </row>
    <row r="16770" spans="10:14" x14ac:dyDescent="0.25">
      <c r="J16770" t="str">
        <f t="shared" si="512"/>
        <v/>
      </c>
      <c r="K16770" s="112"/>
      <c r="L16770" s="112"/>
      <c r="M16770" s="112"/>
      <c r="N16770" s="112"/>
    </row>
    <row r="16771" spans="10:14" x14ac:dyDescent="0.25">
      <c r="J16771" t="str">
        <f t="shared" ref="J16771:J16834" si="513">B16771&amp;C16771&amp;E16771&amp;IF(C16771="Skog",F16771&amp;G16771,"")</f>
        <v/>
      </c>
      <c r="K16771" s="112"/>
      <c r="L16771" s="112"/>
      <c r="M16771" s="112"/>
      <c r="N16771" s="112"/>
    </row>
    <row r="16772" spans="10:14" x14ac:dyDescent="0.25">
      <c r="J16772" t="str">
        <f t="shared" si="513"/>
        <v/>
      </c>
      <c r="K16772" s="112"/>
      <c r="L16772" s="112"/>
      <c r="M16772" s="112"/>
      <c r="N16772" s="112"/>
    </row>
    <row r="16773" spans="10:14" x14ac:dyDescent="0.25">
      <c r="J16773" t="str">
        <f t="shared" si="513"/>
        <v/>
      </c>
      <c r="K16773" s="112"/>
      <c r="L16773" s="112"/>
      <c r="M16773" s="112"/>
      <c r="N16773" s="112"/>
    </row>
    <row r="16774" spans="10:14" x14ac:dyDescent="0.25">
      <c r="J16774" t="str">
        <f t="shared" si="513"/>
        <v/>
      </c>
      <c r="K16774" s="112"/>
      <c r="L16774" s="112"/>
      <c r="M16774" s="112"/>
      <c r="N16774" s="112"/>
    </row>
    <row r="16775" spans="10:14" x14ac:dyDescent="0.25">
      <c r="J16775" t="str">
        <f t="shared" si="513"/>
        <v/>
      </c>
      <c r="K16775" s="112"/>
      <c r="L16775" s="112"/>
      <c r="M16775" s="112"/>
      <c r="N16775" s="112"/>
    </row>
    <row r="16776" spans="10:14" x14ac:dyDescent="0.25">
      <c r="J16776" t="str">
        <f t="shared" si="513"/>
        <v/>
      </c>
      <c r="K16776" s="112"/>
      <c r="L16776" s="112"/>
      <c r="M16776" s="112"/>
      <c r="N16776" s="112"/>
    </row>
    <row r="16777" spans="10:14" x14ac:dyDescent="0.25">
      <c r="J16777" t="str">
        <f t="shared" si="513"/>
        <v/>
      </c>
      <c r="K16777" s="112"/>
      <c r="L16777" s="112"/>
      <c r="M16777" s="112"/>
      <c r="N16777" s="112"/>
    </row>
    <row r="16778" spans="10:14" x14ac:dyDescent="0.25">
      <c r="J16778" t="str">
        <f t="shared" si="513"/>
        <v/>
      </c>
      <c r="K16778" s="112"/>
      <c r="L16778" s="112"/>
      <c r="M16778" s="112"/>
      <c r="N16778" s="112"/>
    </row>
    <row r="16779" spans="10:14" x14ac:dyDescent="0.25">
      <c r="J16779" t="str">
        <f t="shared" si="513"/>
        <v/>
      </c>
      <c r="K16779" s="112"/>
      <c r="L16779" s="112"/>
      <c r="M16779" s="112"/>
      <c r="N16779" s="112"/>
    </row>
    <row r="16780" spans="10:14" x14ac:dyDescent="0.25">
      <c r="J16780" t="str">
        <f t="shared" si="513"/>
        <v/>
      </c>
      <c r="K16780" s="112"/>
      <c r="L16780" s="112"/>
      <c r="M16780" s="112"/>
      <c r="N16780" s="112"/>
    </row>
    <row r="16781" spans="10:14" x14ac:dyDescent="0.25">
      <c r="J16781" t="str">
        <f t="shared" si="513"/>
        <v/>
      </c>
      <c r="K16781" s="112"/>
      <c r="L16781" s="112"/>
      <c r="M16781" s="112"/>
      <c r="N16781" s="112"/>
    </row>
    <row r="16782" spans="10:14" x14ac:dyDescent="0.25">
      <c r="J16782" t="str">
        <f t="shared" si="513"/>
        <v/>
      </c>
      <c r="K16782" s="112"/>
      <c r="L16782" s="112"/>
      <c r="M16782" s="112"/>
      <c r="N16782" s="112"/>
    </row>
    <row r="16783" spans="10:14" x14ac:dyDescent="0.25">
      <c r="J16783" t="str">
        <f t="shared" si="513"/>
        <v/>
      </c>
      <c r="K16783" s="112"/>
      <c r="L16783" s="112"/>
      <c r="M16783" s="112"/>
      <c r="N16783" s="112"/>
    </row>
    <row r="16784" spans="10:14" x14ac:dyDescent="0.25">
      <c r="J16784" t="str">
        <f t="shared" si="513"/>
        <v/>
      </c>
      <c r="K16784" s="112"/>
      <c r="L16784" s="112"/>
      <c r="M16784" s="112"/>
      <c r="N16784" s="112"/>
    </row>
    <row r="16785" spans="10:14" x14ac:dyDescent="0.25">
      <c r="J16785" t="str">
        <f t="shared" si="513"/>
        <v/>
      </c>
      <c r="K16785" s="112"/>
      <c r="L16785" s="112"/>
      <c r="M16785" s="112"/>
      <c r="N16785" s="112"/>
    </row>
    <row r="16786" spans="10:14" x14ac:dyDescent="0.25">
      <c r="J16786" t="str">
        <f t="shared" si="513"/>
        <v/>
      </c>
      <c r="K16786" s="112"/>
      <c r="L16786" s="112"/>
      <c r="M16786" s="112"/>
      <c r="N16786" s="112"/>
    </row>
    <row r="16787" spans="10:14" x14ac:dyDescent="0.25">
      <c r="J16787" t="str">
        <f t="shared" si="513"/>
        <v/>
      </c>
      <c r="K16787" s="112"/>
      <c r="L16787" s="112"/>
      <c r="M16787" s="112"/>
      <c r="N16787" s="112"/>
    </row>
    <row r="16788" spans="10:14" x14ac:dyDescent="0.25">
      <c r="J16788" t="str">
        <f t="shared" si="513"/>
        <v/>
      </c>
      <c r="K16788" s="112"/>
      <c r="L16788" s="112"/>
      <c r="M16788" s="112"/>
      <c r="N16788" s="112"/>
    </row>
    <row r="16789" spans="10:14" x14ac:dyDescent="0.25">
      <c r="J16789" t="str">
        <f t="shared" si="513"/>
        <v/>
      </c>
      <c r="K16789" s="112"/>
      <c r="L16789" s="112"/>
      <c r="M16789" s="112"/>
      <c r="N16789" s="112"/>
    </row>
    <row r="16790" spans="10:14" x14ac:dyDescent="0.25">
      <c r="J16790" t="str">
        <f t="shared" si="513"/>
        <v/>
      </c>
      <c r="K16790" s="112"/>
      <c r="L16790" s="112"/>
      <c r="M16790" s="112"/>
      <c r="N16790" s="112"/>
    </row>
    <row r="16791" spans="10:14" x14ac:dyDescent="0.25">
      <c r="J16791" t="str">
        <f t="shared" si="513"/>
        <v/>
      </c>
      <c r="K16791" s="112"/>
      <c r="L16791" s="112"/>
      <c r="M16791" s="112"/>
      <c r="N16791" s="112"/>
    </row>
    <row r="16792" spans="10:14" x14ac:dyDescent="0.25">
      <c r="J16792" t="str">
        <f t="shared" si="513"/>
        <v/>
      </c>
      <c r="K16792" s="112"/>
      <c r="L16792" s="112"/>
      <c r="M16792" s="112"/>
      <c r="N16792" s="112"/>
    </row>
    <row r="16793" spans="10:14" x14ac:dyDescent="0.25">
      <c r="J16793" t="str">
        <f t="shared" si="513"/>
        <v/>
      </c>
      <c r="K16793" s="112"/>
      <c r="L16793" s="112"/>
      <c r="M16793" s="112"/>
      <c r="N16793" s="112"/>
    </row>
    <row r="16794" spans="10:14" x14ac:dyDescent="0.25">
      <c r="J16794" t="str">
        <f t="shared" si="513"/>
        <v/>
      </c>
      <c r="K16794" s="112"/>
      <c r="L16794" s="112"/>
      <c r="M16794" s="112"/>
      <c r="N16794" s="112"/>
    </row>
    <row r="16795" spans="10:14" x14ac:dyDescent="0.25">
      <c r="J16795" t="str">
        <f t="shared" si="513"/>
        <v/>
      </c>
      <c r="K16795" s="112"/>
      <c r="L16795" s="112"/>
      <c r="M16795" s="112"/>
      <c r="N16795" s="112"/>
    </row>
    <row r="16796" spans="10:14" x14ac:dyDescent="0.25">
      <c r="J16796" t="str">
        <f t="shared" si="513"/>
        <v/>
      </c>
      <c r="K16796" s="112"/>
      <c r="L16796" s="112"/>
      <c r="M16796" s="112"/>
      <c r="N16796" s="112"/>
    </row>
    <row r="16797" spans="10:14" x14ac:dyDescent="0.25">
      <c r="J16797" t="str">
        <f t="shared" si="513"/>
        <v/>
      </c>
      <c r="K16797" s="112"/>
      <c r="L16797" s="112"/>
      <c r="M16797" s="112"/>
      <c r="N16797" s="112"/>
    </row>
    <row r="16798" spans="10:14" x14ac:dyDescent="0.25">
      <c r="J16798" t="str">
        <f t="shared" si="513"/>
        <v/>
      </c>
      <c r="K16798" s="112"/>
      <c r="L16798" s="112"/>
      <c r="M16798" s="112"/>
      <c r="N16798" s="112"/>
    </row>
    <row r="16799" spans="10:14" x14ac:dyDescent="0.25">
      <c r="J16799" t="str">
        <f t="shared" si="513"/>
        <v/>
      </c>
      <c r="K16799" s="112"/>
      <c r="L16799" s="112"/>
      <c r="M16799" s="112"/>
      <c r="N16799" s="112"/>
    </row>
    <row r="16800" spans="10:14" x14ac:dyDescent="0.25">
      <c r="J16800" t="str">
        <f t="shared" si="513"/>
        <v/>
      </c>
      <c r="K16800" s="112"/>
      <c r="L16800" s="112"/>
      <c r="M16800" s="112"/>
      <c r="N16800" s="112"/>
    </row>
    <row r="16801" spans="10:14" x14ac:dyDescent="0.25">
      <c r="J16801" t="str">
        <f t="shared" si="513"/>
        <v/>
      </c>
      <c r="K16801" s="112"/>
      <c r="L16801" s="112"/>
      <c r="M16801" s="112"/>
      <c r="N16801" s="112"/>
    </row>
    <row r="16802" spans="10:14" x14ac:dyDescent="0.25">
      <c r="J16802" t="str">
        <f t="shared" si="513"/>
        <v/>
      </c>
      <c r="K16802" s="112"/>
      <c r="L16802" s="112"/>
      <c r="M16802" s="112"/>
      <c r="N16802" s="112"/>
    </row>
    <row r="16803" spans="10:14" x14ac:dyDescent="0.25">
      <c r="J16803" t="str">
        <f t="shared" si="513"/>
        <v/>
      </c>
      <c r="K16803" s="112"/>
      <c r="L16803" s="112"/>
      <c r="M16803" s="112"/>
      <c r="N16803" s="112"/>
    </row>
    <row r="16804" spans="10:14" x14ac:dyDescent="0.25">
      <c r="J16804" t="str">
        <f t="shared" si="513"/>
        <v/>
      </c>
      <c r="K16804" s="112"/>
      <c r="L16804" s="112"/>
      <c r="M16804" s="112"/>
      <c r="N16804" s="112"/>
    </row>
    <row r="16805" spans="10:14" x14ac:dyDescent="0.25">
      <c r="J16805" t="str">
        <f t="shared" si="513"/>
        <v/>
      </c>
      <c r="K16805" s="112"/>
      <c r="L16805" s="112"/>
      <c r="M16805" s="112"/>
      <c r="N16805" s="112"/>
    </row>
    <row r="16806" spans="10:14" x14ac:dyDescent="0.25">
      <c r="J16806" t="str">
        <f t="shared" si="513"/>
        <v/>
      </c>
      <c r="K16806" s="112"/>
      <c r="L16806" s="112"/>
      <c r="M16806" s="112"/>
      <c r="N16806" s="112"/>
    </row>
    <row r="16807" spans="10:14" x14ac:dyDescent="0.25">
      <c r="J16807" t="str">
        <f t="shared" si="513"/>
        <v/>
      </c>
      <c r="K16807" s="112"/>
      <c r="L16807" s="112"/>
      <c r="M16807" s="112"/>
      <c r="N16807" s="112"/>
    </row>
    <row r="16808" spans="10:14" x14ac:dyDescent="0.25">
      <c r="J16808" t="str">
        <f t="shared" si="513"/>
        <v/>
      </c>
      <c r="K16808" s="112"/>
      <c r="L16808" s="112"/>
      <c r="M16808" s="112"/>
      <c r="N16808" s="112"/>
    </row>
    <row r="16809" spans="10:14" x14ac:dyDescent="0.25">
      <c r="J16809" t="str">
        <f t="shared" si="513"/>
        <v/>
      </c>
      <c r="K16809" s="112"/>
      <c r="L16809" s="112"/>
      <c r="M16809" s="112"/>
      <c r="N16809" s="112"/>
    </row>
    <row r="16810" spans="10:14" x14ac:dyDescent="0.25">
      <c r="J16810" t="str">
        <f t="shared" si="513"/>
        <v/>
      </c>
      <c r="K16810" s="112"/>
      <c r="L16810" s="112"/>
      <c r="M16810" s="112"/>
      <c r="N16810" s="112"/>
    </row>
    <row r="16811" spans="10:14" x14ac:dyDescent="0.25">
      <c r="J16811" t="str">
        <f t="shared" si="513"/>
        <v/>
      </c>
      <c r="K16811" s="112"/>
      <c r="L16811" s="112"/>
      <c r="M16811" s="112"/>
      <c r="N16811" s="112"/>
    </row>
    <row r="16812" spans="10:14" x14ac:dyDescent="0.25">
      <c r="J16812" t="str">
        <f t="shared" si="513"/>
        <v/>
      </c>
      <c r="K16812" s="112"/>
      <c r="L16812" s="112"/>
      <c r="M16812" s="112"/>
      <c r="N16812" s="112"/>
    </row>
    <row r="16813" spans="10:14" x14ac:dyDescent="0.25">
      <c r="J16813" t="str">
        <f t="shared" si="513"/>
        <v/>
      </c>
      <c r="K16813" s="112"/>
      <c r="L16813" s="112"/>
      <c r="M16813" s="112"/>
      <c r="N16813" s="112"/>
    </row>
    <row r="16814" spans="10:14" x14ac:dyDescent="0.25">
      <c r="J16814" t="str">
        <f t="shared" si="513"/>
        <v/>
      </c>
      <c r="K16814" s="112"/>
      <c r="L16814" s="112"/>
      <c r="M16814" s="112"/>
      <c r="N16814" s="112"/>
    </row>
    <row r="16815" spans="10:14" x14ac:dyDescent="0.25">
      <c r="J16815" t="str">
        <f t="shared" si="513"/>
        <v/>
      </c>
      <c r="K16815" s="112"/>
      <c r="L16815" s="112"/>
      <c r="M16815" s="112"/>
      <c r="N16815" s="112"/>
    </row>
    <row r="16816" spans="10:14" x14ac:dyDescent="0.25">
      <c r="J16816" t="str">
        <f t="shared" si="513"/>
        <v/>
      </c>
      <c r="K16816" s="112"/>
      <c r="L16816" s="112"/>
      <c r="M16816" s="112"/>
      <c r="N16816" s="112"/>
    </row>
    <row r="16817" spans="10:14" x14ac:dyDescent="0.25">
      <c r="J16817" t="str">
        <f t="shared" si="513"/>
        <v/>
      </c>
      <c r="K16817" s="112"/>
      <c r="L16817" s="112"/>
      <c r="M16817" s="112"/>
      <c r="N16817" s="112"/>
    </row>
    <row r="16818" spans="10:14" x14ac:dyDescent="0.25">
      <c r="J16818" t="str">
        <f t="shared" si="513"/>
        <v/>
      </c>
      <c r="K16818" s="112"/>
      <c r="L16818" s="112"/>
      <c r="M16818" s="112"/>
      <c r="N16818" s="112"/>
    </row>
    <row r="16819" spans="10:14" x14ac:dyDescent="0.25">
      <c r="J16819" t="str">
        <f t="shared" si="513"/>
        <v/>
      </c>
      <c r="K16819" s="112"/>
      <c r="L16819" s="112"/>
      <c r="M16819" s="112"/>
      <c r="N16819" s="112"/>
    </row>
    <row r="16820" spans="10:14" x14ac:dyDescent="0.25">
      <c r="J16820" t="str">
        <f t="shared" si="513"/>
        <v/>
      </c>
      <c r="K16820" s="112"/>
      <c r="L16820" s="112"/>
      <c r="M16820" s="112"/>
      <c r="N16820" s="112"/>
    </row>
    <row r="16821" spans="10:14" x14ac:dyDescent="0.25">
      <c r="J16821" t="str">
        <f t="shared" si="513"/>
        <v/>
      </c>
      <c r="K16821" s="112"/>
      <c r="L16821" s="112"/>
      <c r="M16821" s="112"/>
      <c r="N16821" s="112"/>
    </row>
    <row r="16822" spans="10:14" x14ac:dyDescent="0.25">
      <c r="J16822" t="str">
        <f t="shared" si="513"/>
        <v/>
      </c>
      <c r="K16822" s="112"/>
      <c r="L16822" s="112"/>
      <c r="M16822" s="112"/>
      <c r="N16822" s="112"/>
    </row>
    <row r="16823" spans="10:14" x14ac:dyDescent="0.25">
      <c r="J16823" t="str">
        <f t="shared" si="513"/>
        <v/>
      </c>
      <c r="K16823" s="112"/>
      <c r="L16823" s="112"/>
      <c r="M16823" s="112"/>
      <c r="N16823" s="112"/>
    </row>
    <row r="16824" spans="10:14" x14ac:dyDescent="0.25">
      <c r="J16824" t="str">
        <f t="shared" si="513"/>
        <v/>
      </c>
      <c r="K16824" s="112"/>
      <c r="L16824" s="112"/>
      <c r="M16824" s="112"/>
      <c r="N16824" s="112"/>
    </row>
    <row r="16825" spans="10:14" x14ac:dyDescent="0.25">
      <c r="J16825" t="str">
        <f t="shared" si="513"/>
        <v/>
      </c>
      <c r="K16825" s="112"/>
      <c r="L16825" s="112"/>
      <c r="M16825" s="112"/>
      <c r="N16825" s="112"/>
    </row>
    <row r="16826" spans="10:14" x14ac:dyDescent="0.25">
      <c r="J16826" t="str">
        <f t="shared" si="513"/>
        <v/>
      </c>
      <c r="K16826" s="112"/>
      <c r="L16826" s="112"/>
      <c r="M16826" s="112"/>
      <c r="N16826" s="112"/>
    </row>
    <row r="16827" spans="10:14" x14ac:dyDescent="0.25">
      <c r="J16827" t="str">
        <f t="shared" si="513"/>
        <v/>
      </c>
      <c r="K16827" s="112"/>
      <c r="L16827" s="112"/>
      <c r="M16827" s="112"/>
      <c r="N16827" s="112"/>
    </row>
    <row r="16828" spans="10:14" x14ac:dyDescent="0.25">
      <c r="J16828" t="str">
        <f t="shared" si="513"/>
        <v/>
      </c>
      <c r="K16828" s="112"/>
      <c r="L16828" s="112"/>
      <c r="M16828" s="112"/>
      <c r="N16828" s="112"/>
    </row>
    <row r="16829" spans="10:14" x14ac:dyDescent="0.25">
      <c r="J16829" t="str">
        <f t="shared" si="513"/>
        <v/>
      </c>
      <c r="K16829" s="112"/>
      <c r="L16829" s="112"/>
      <c r="M16829" s="112"/>
      <c r="N16829" s="112"/>
    </row>
    <row r="16830" spans="10:14" x14ac:dyDescent="0.25">
      <c r="J16830" t="str">
        <f t="shared" si="513"/>
        <v/>
      </c>
      <c r="K16830" s="112"/>
      <c r="L16830" s="112"/>
      <c r="M16830" s="112"/>
      <c r="N16830" s="112"/>
    </row>
    <row r="16831" spans="10:14" x14ac:dyDescent="0.25">
      <c r="J16831" t="str">
        <f t="shared" si="513"/>
        <v/>
      </c>
      <c r="K16831" s="112"/>
      <c r="L16831" s="112"/>
      <c r="M16831" s="112"/>
      <c r="N16831" s="112"/>
    </row>
    <row r="16832" spans="10:14" x14ac:dyDescent="0.25">
      <c r="J16832" t="str">
        <f t="shared" si="513"/>
        <v/>
      </c>
      <c r="K16832" s="112"/>
      <c r="L16832" s="112"/>
      <c r="M16832" s="112"/>
      <c r="N16832" s="112"/>
    </row>
    <row r="16833" spans="10:14" x14ac:dyDescent="0.25">
      <c r="J16833" t="str">
        <f t="shared" si="513"/>
        <v/>
      </c>
      <c r="K16833" s="112"/>
      <c r="L16833" s="112"/>
      <c r="M16833" s="112"/>
      <c r="N16833" s="112"/>
    </row>
    <row r="16834" spans="10:14" x14ac:dyDescent="0.25">
      <c r="J16834" t="str">
        <f t="shared" si="513"/>
        <v/>
      </c>
      <c r="K16834" s="112"/>
      <c r="L16834" s="112"/>
      <c r="M16834" s="112"/>
      <c r="N16834" s="112"/>
    </row>
    <row r="16835" spans="10:14" x14ac:dyDescent="0.25">
      <c r="J16835" t="str">
        <f t="shared" ref="J16835:J16898" si="514">B16835&amp;C16835&amp;E16835&amp;IF(C16835="Skog",F16835&amp;G16835,"")</f>
        <v/>
      </c>
      <c r="K16835" s="112"/>
      <c r="L16835" s="112"/>
      <c r="M16835" s="112"/>
      <c r="N16835" s="112"/>
    </row>
    <row r="16836" spans="10:14" x14ac:dyDescent="0.25">
      <c r="J16836" t="str">
        <f t="shared" si="514"/>
        <v/>
      </c>
      <c r="K16836" s="112"/>
      <c r="L16836" s="112"/>
      <c r="M16836" s="112"/>
      <c r="N16836" s="112"/>
    </row>
    <row r="16837" spans="10:14" x14ac:dyDescent="0.25">
      <c r="J16837" t="str">
        <f t="shared" si="514"/>
        <v/>
      </c>
      <c r="K16837" s="112"/>
      <c r="L16837" s="112"/>
      <c r="M16837" s="112"/>
      <c r="N16837" s="112"/>
    </row>
    <row r="16838" spans="10:14" x14ac:dyDescent="0.25">
      <c r="J16838" t="str">
        <f t="shared" si="514"/>
        <v/>
      </c>
      <c r="K16838" s="112"/>
      <c r="L16838" s="112"/>
      <c r="M16838" s="112"/>
      <c r="N16838" s="112"/>
    </row>
    <row r="16839" spans="10:14" x14ac:dyDescent="0.25">
      <c r="J16839" t="str">
        <f t="shared" si="514"/>
        <v/>
      </c>
      <c r="K16839" s="112"/>
      <c r="L16839" s="112"/>
      <c r="M16839" s="112"/>
      <c r="N16839" s="112"/>
    </row>
    <row r="16840" spans="10:14" x14ac:dyDescent="0.25">
      <c r="J16840" t="str">
        <f t="shared" si="514"/>
        <v/>
      </c>
      <c r="K16840" s="112"/>
      <c r="L16840" s="112"/>
      <c r="M16840" s="112"/>
      <c r="N16840" s="112"/>
    </row>
    <row r="16841" spans="10:14" x14ac:dyDescent="0.25">
      <c r="J16841" t="str">
        <f t="shared" si="514"/>
        <v/>
      </c>
      <c r="K16841" s="112"/>
      <c r="L16841" s="112"/>
      <c r="M16841" s="112"/>
      <c r="N16841" s="112"/>
    </row>
    <row r="16842" spans="10:14" x14ac:dyDescent="0.25">
      <c r="J16842" t="str">
        <f t="shared" si="514"/>
        <v/>
      </c>
      <c r="K16842" s="112"/>
      <c r="L16842" s="112"/>
      <c r="M16842" s="112"/>
      <c r="N16842" s="112"/>
    </row>
    <row r="16843" spans="10:14" x14ac:dyDescent="0.25">
      <c r="J16843" t="str">
        <f t="shared" si="514"/>
        <v/>
      </c>
      <c r="K16843" s="112"/>
      <c r="L16843" s="112"/>
      <c r="M16843" s="112"/>
      <c r="N16843" s="112"/>
    </row>
    <row r="16844" spans="10:14" x14ac:dyDescent="0.25">
      <c r="J16844" t="str">
        <f t="shared" si="514"/>
        <v/>
      </c>
      <c r="K16844" s="112"/>
      <c r="L16844" s="112"/>
      <c r="M16844" s="112"/>
      <c r="N16844" s="112"/>
    </row>
    <row r="16845" spans="10:14" x14ac:dyDescent="0.25">
      <c r="J16845" t="str">
        <f t="shared" si="514"/>
        <v/>
      </c>
      <c r="K16845" s="112"/>
      <c r="L16845" s="112"/>
      <c r="M16845" s="112"/>
      <c r="N16845" s="112"/>
    </row>
    <row r="16846" spans="10:14" x14ac:dyDescent="0.25">
      <c r="J16846" t="str">
        <f t="shared" si="514"/>
        <v/>
      </c>
      <c r="K16846" s="112"/>
      <c r="L16846" s="112"/>
      <c r="M16846" s="112"/>
      <c r="N16846" s="112"/>
    </row>
    <row r="16847" spans="10:14" x14ac:dyDescent="0.25">
      <c r="J16847" t="str">
        <f t="shared" si="514"/>
        <v/>
      </c>
      <c r="K16847" s="112"/>
      <c r="L16847" s="112"/>
      <c r="M16847" s="112"/>
      <c r="N16847" s="112"/>
    </row>
    <row r="16848" spans="10:14" x14ac:dyDescent="0.25">
      <c r="J16848" t="str">
        <f t="shared" si="514"/>
        <v/>
      </c>
      <c r="K16848" s="112"/>
      <c r="L16848" s="112"/>
      <c r="M16848" s="112"/>
      <c r="N16848" s="112"/>
    </row>
    <row r="16849" spans="10:14" x14ac:dyDescent="0.25">
      <c r="J16849" t="str">
        <f t="shared" si="514"/>
        <v/>
      </c>
      <c r="K16849" s="112"/>
      <c r="L16849" s="112"/>
      <c r="M16849" s="112"/>
      <c r="N16849" s="112"/>
    </row>
    <row r="16850" spans="10:14" x14ac:dyDescent="0.25">
      <c r="J16850" t="str">
        <f t="shared" si="514"/>
        <v/>
      </c>
      <c r="K16850" s="112"/>
      <c r="L16850" s="112"/>
      <c r="M16850" s="112"/>
      <c r="N16850" s="112"/>
    </row>
    <row r="16851" spans="10:14" x14ac:dyDescent="0.25">
      <c r="J16851" t="str">
        <f t="shared" si="514"/>
        <v/>
      </c>
      <c r="K16851" s="112"/>
      <c r="L16851" s="112"/>
      <c r="M16851" s="112"/>
      <c r="N16851" s="112"/>
    </row>
    <row r="16852" spans="10:14" x14ac:dyDescent="0.25">
      <c r="J16852" t="str">
        <f t="shared" si="514"/>
        <v/>
      </c>
      <c r="K16852" s="112"/>
      <c r="L16852" s="112"/>
      <c r="M16852" s="112"/>
      <c r="N16852" s="112"/>
    </row>
    <row r="16853" spans="10:14" x14ac:dyDescent="0.25">
      <c r="J16853" t="str">
        <f t="shared" si="514"/>
        <v/>
      </c>
      <c r="K16853" s="112"/>
      <c r="L16853" s="112"/>
      <c r="M16853" s="112"/>
      <c r="N16853" s="112"/>
    </row>
    <row r="16854" spans="10:14" x14ac:dyDescent="0.25">
      <c r="J16854" t="str">
        <f t="shared" si="514"/>
        <v/>
      </c>
      <c r="K16854" s="112"/>
      <c r="L16854" s="112"/>
      <c r="M16854" s="112"/>
      <c r="N16854" s="112"/>
    </row>
    <row r="16855" spans="10:14" x14ac:dyDescent="0.25">
      <c r="J16855" t="str">
        <f t="shared" si="514"/>
        <v/>
      </c>
      <c r="K16855" s="112"/>
      <c r="L16855" s="112"/>
      <c r="M16855" s="112"/>
      <c r="N16855" s="112"/>
    </row>
    <row r="16856" spans="10:14" x14ac:dyDescent="0.25">
      <c r="J16856" t="str">
        <f t="shared" si="514"/>
        <v/>
      </c>
      <c r="K16856" s="112"/>
      <c r="L16856" s="112"/>
      <c r="M16856" s="112"/>
      <c r="N16856" s="112"/>
    </row>
    <row r="16857" spans="10:14" x14ac:dyDescent="0.25">
      <c r="J16857" t="str">
        <f t="shared" si="514"/>
        <v/>
      </c>
      <c r="K16857" s="112"/>
      <c r="L16857" s="112"/>
      <c r="M16857" s="112"/>
      <c r="N16857" s="112"/>
    </row>
    <row r="16858" spans="10:14" x14ac:dyDescent="0.25">
      <c r="J16858" t="str">
        <f t="shared" si="514"/>
        <v/>
      </c>
      <c r="K16858" s="112"/>
      <c r="L16858" s="112"/>
      <c r="M16858" s="112"/>
      <c r="N16858" s="112"/>
    </row>
    <row r="16859" spans="10:14" x14ac:dyDescent="0.25">
      <c r="J16859" t="str">
        <f t="shared" si="514"/>
        <v/>
      </c>
      <c r="K16859" s="112"/>
      <c r="L16859" s="112"/>
      <c r="M16859" s="112"/>
      <c r="N16859" s="112"/>
    </row>
    <row r="16860" spans="10:14" x14ac:dyDescent="0.25">
      <c r="J16860" t="str">
        <f t="shared" si="514"/>
        <v/>
      </c>
      <c r="K16860" s="112"/>
      <c r="L16860" s="112"/>
      <c r="M16860" s="112"/>
      <c r="N16860" s="112"/>
    </row>
    <row r="16861" spans="10:14" x14ac:dyDescent="0.25">
      <c r="J16861" t="str">
        <f t="shared" si="514"/>
        <v/>
      </c>
      <c r="K16861" s="112"/>
      <c r="L16861" s="112"/>
      <c r="M16861" s="112"/>
      <c r="N16861" s="112"/>
    </row>
    <row r="16862" spans="10:14" x14ac:dyDescent="0.25">
      <c r="J16862" t="str">
        <f t="shared" si="514"/>
        <v/>
      </c>
      <c r="K16862" s="112"/>
      <c r="L16862" s="112"/>
      <c r="M16862" s="112"/>
      <c r="N16862" s="112"/>
    </row>
    <row r="16863" spans="10:14" x14ac:dyDescent="0.25">
      <c r="J16863" t="str">
        <f t="shared" si="514"/>
        <v/>
      </c>
      <c r="K16863" s="112"/>
      <c r="L16863" s="112"/>
      <c r="M16863" s="112"/>
      <c r="N16863" s="112"/>
    </row>
    <row r="16864" spans="10:14" x14ac:dyDescent="0.25">
      <c r="J16864" t="str">
        <f t="shared" si="514"/>
        <v/>
      </c>
      <c r="K16864" s="112"/>
      <c r="L16864" s="112"/>
      <c r="M16864" s="112"/>
      <c r="N16864" s="112"/>
    </row>
    <row r="16865" spans="10:14" x14ac:dyDescent="0.25">
      <c r="J16865" t="str">
        <f t="shared" si="514"/>
        <v/>
      </c>
      <c r="K16865" s="112"/>
      <c r="L16865" s="112"/>
      <c r="M16865" s="112"/>
      <c r="N16865" s="112"/>
    </row>
    <row r="16866" spans="10:14" x14ac:dyDescent="0.25">
      <c r="J16866" t="str">
        <f t="shared" si="514"/>
        <v/>
      </c>
      <c r="K16866" s="112"/>
      <c r="L16866" s="112"/>
      <c r="M16866" s="112"/>
      <c r="N16866" s="112"/>
    </row>
    <row r="16867" spans="10:14" x14ac:dyDescent="0.25">
      <c r="J16867" t="str">
        <f t="shared" si="514"/>
        <v/>
      </c>
      <c r="K16867" s="112"/>
      <c r="L16867" s="112"/>
      <c r="M16867" s="112"/>
      <c r="N16867" s="112"/>
    </row>
    <row r="16868" spans="10:14" x14ac:dyDescent="0.25">
      <c r="J16868" t="str">
        <f t="shared" si="514"/>
        <v/>
      </c>
      <c r="K16868" s="112"/>
      <c r="L16868" s="112"/>
      <c r="M16868" s="112"/>
      <c r="N16868" s="112"/>
    </row>
    <row r="16869" spans="10:14" x14ac:dyDescent="0.25">
      <c r="J16869" t="str">
        <f t="shared" si="514"/>
        <v/>
      </c>
      <c r="K16869" s="112"/>
      <c r="L16869" s="112"/>
      <c r="M16869" s="112"/>
      <c r="N16869" s="112"/>
    </row>
    <row r="16870" spans="10:14" x14ac:dyDescent="0.25">
      <c r="J16870" t="str">
        <f t="shared" si="514"/>
        <v/>
      </c>
      <c r="K16870" s="112"/>
      <c r="L16870" s="112"/>
      <c r="M16870" s="112"/>
      <c r="N16870" s="112"/>
    </row>
    <row r="16871" spans="10:14" x14ac:dyDescent="0.25">
      <c r="J16871" t="str">
        <f t="shared" si="514"/>
        <v/>
      </c>
      <c r="K16871" s="112"/>
      <c r="L16871" s="112"/>
      <c r="M16871" s="112"/>
      <c r="N16871" s="112"/>
    </row>
    <row r="16872" spans="10:14" x14ac:dyDescent="0.25">
      <c r="J16872" t="str">
        <f t="shared" si="514"/>
        <v/>
      </c>
      <c r="K16872" s="112"/>
      <c r="L16872" s="112"/>
      <c r="M16872" s="112"/>
      <c r="N16872" s="112"/>
    </row>
    <row r="16873" spans="10:14" x14ac:dyDescent="0.25">
      <c r="J16873" t="str">
        <f t="shared" si="514"/>
        <v/>
      </c>
      <c r="K16873" s="112"/>
      <c r="L16873" s="112"/>
      <c r="M16873" s="112"/>
      <c r="N16873" s="112"/>
    </row>
    <row r="16874" spans="10:14" x14ac:dyDescent="0.25">
      <c r="J16874" t="str">
        <f t="shared" si="514"/>
        <v/>
      </c>
      <c r="K16874" s="112"/>
      <c r="L16874" s="112"/>
      <c r="M16874" s="112"/>
      <c r="N16874" s="112"/>
    </row>
    <row r="16875" spans="10:14" x14ac:dyDescent="0.25">
      <c r="J16875" t="str">
        <f t="shared" si="514"/>
        <v/>
      </c>
      <c r="K16875" s="112"/>
      <c r="L16875" s="112"/>
      <c r="M16875" s="112"/>
      <c r="N16875" s="112"/>
    </row>
    <row r="16876" spans="10:14" x14ac:dyDescent="0.25">
      <c r="J16876" t="str">
        <f t="shared" si="514"/>
        <v/>
      </c>
      <c r="K16876" s="112"/>
      <c r="L16876" s="112"/>
      <c r="M16876" s="112"/>
      <c r="N16876" s="112"/>
    </row>
    <row r="16877" spans="10:14" x14ac:dyDescent="0.25">
      <c r="J16877" t="str">
        <f t="shared" si="514"/>
        <v/>
      </c>
      <c r="K16877" s="112"/>
      <c r="L16877" s="112"/>
      <c r="M16877" s="112"/>
      <c r="N16877" s="112"/>
    </row>
    <row r="16878" spans="10:14" x14ac:dyDescent="0.25">
      <c r="J16878" t="str">
        <f t="shared" si="514"/>
        <v/>
      </c>
      <c r="K16878" s="112"/>
      <c r="L16878" s="112"/>
      <c r="M16878" s="112"/>
      <c r="N16878" s="112"/>
    </row>
    <row r="16879" spans="10:14" x14ac:dyDescent="0.25">
      <c r="J16879" t="str">
        <f t="shared" si="514"/>
        <v/>
      </c>
      <c r="K16879" s="112"/>
      <c r="L16879" s="112"/>
      <c r="M16879" s="112"/>
      <c r="N16879" s="112"/>
    </row>
    <row r="16880" spans="10:14" x14ac:dyDescent="0.25">
      <c r="J16880" t="str">
        <f t="shared" si="514"/>
        <v/>
      </c>
      <c r="K16880" s="112"/>
      <c r="L16880" s="112"/>
      <c r="M16880" s="112"/>
      <c r="N16880" s="112"/>
    </row>
    <row r="16881" spans="10:14" x14ac:dyDescent="0.25">
      <c r="J16881" t="str">
        <f t="shared" si="514"/>
        <v/>
      </c>
      <c r="K16881" s="112"/>
      <c r="L16881" s="112"/>
      <c r="M16881" s="112"/>
      <c r="N16881" s="112"/>
    </row>
    <row r="16882" spans="10:14" x14ac:dyDescent="0.25">
      <c r="J16882" t="str">
        <f t="shared" si="514"/>
        <v/>
      </c>
      <c r="K16882" s="112"/>
      <c r="L16882" s="112"/>
      <c r="M16882" s="112"/>
      <c r="N16882" s="112"/>
    </row>
    <row r="16883" spans="10:14" x14ac:dyDescent="0.25">
      <c r="J16883" t="str">
        <f t="shared" si="514"/>
        <v/>
      </c>
      <c r="K16883" s="112"/>
      <c r="L16883" s="112"/>
      <c r="M16883" s="112"/>
      <c r="N16883" s="112"/>
    </row>
    <row r="16884" spans="10:14" x14ac:dyDescent="0.25">
      <c r="J16884" t="str">
        <f t="shared" si="514"/>
        <v/>
      </c>
      <c r="K16884" s="112"/>
      <c r="L16884" s="112"/>
      <c r="M16884" s="112"/>
      <c r="N16884" s="112"/>
    </row>
    <row r="16885" spans="10:14" x14ac:dyDescent="0.25">
      <c r="J16885" t="str">
        <f t="shared" si="514"/>
        <v/>
      </c>
      <c r="K16885" s="112"/>
      <c r="L16885" s="112"/>
      <c r="M16885" s="112"/>
      <c r="N16885" s="112"/>
    </row>
    <row r="16886" spans="10:14" x14ac:dyDescent="0.25">
      <c r="J16886" t="str">
        <f t="shared" si="514"/>
        <v/>
      </c>
      <c r="K16886" s="112"/>
      <c r="L16886" s="112"/>
      <c r="M16886" s="112"/>
      <c r="N16886" s="112"/>
    </row>
    <row r="16887" spans="10:14" x14ac:dyDescent="0.25">
      <c r="J16887" t="str">
        <f t="shared" si="514"/>
        <v/>
      </c>
      <c r="K16887" s="112"/>
      <c r="L16887" s="112"/>
      <c r="M16887" s="112"/>
      <c r="N16887" s="112"/>
    </row>
    <row r="16888" spans="10:14" x14ac:dyDescent="0.25">
      <c r="J16888" t="str">
        <f t="shared" si="514"/>
        <v/>
      </c>
      <c r="K16888" s="112"/>
      <c r="L16888" s="112"/>
      <c r="M16888" s="112"/>
      <c r="N16888" s="112"/>
    </row>
    <row r="16889" spans="10:14" x14ac:dyDescent="0.25">
      <c r="J16889" t="str">
        <f t="shared" si="514"/>
        <v/>
      </c>
      <c r="K16889" s="112"/>
      <c r="L16889" s="112"/>
      <c r="M16889" s="112"/>
      <c r="N16889" s="112"/>
    </row>
    <row r="16890" spans="10:14" x14ac:dyDescent="0.25">
      <c r="J16890" t="str">
        <f t="shared" si="514"/>
        <v/>
      </c>
      <c r="K16890" s="112"/>
      <c r="L16890" s="112"/>
      <c r="M16890" s="112"/>
      <c r="N16890" s="112"/>
    </row>
    <row r="16891" spans="10:14" x14ac:dyDescent="0.25">
      <c r="J16891" t="str">
        <f t="shared" si="514"/>
        <v/>
      </c>
      <c r="K16891" s="112"/>
      <c r="L16891" s="112"/>
      <c r="M16891" s="112"/>
      <c r="N16891" s="112"/>
    </row>
    <row r="16892" spans="10:14" x14ac:dyDescent="0.25">
      <c r="J16892" t="str">
        <f t="shared" si="514"/>
        <v/>
      </c>
      <c r="K16892" s="112"/>
      <c r="L16892" s="112"/>
      <c r="M16892" s="112"/>
      <c r="N16892" s="112"/>
    </row>
    <row r="16893" spans="10:14" x14ac:dyDescent="0.25">
      <c r="J16893" t="str">
        <f t="shared" si="514"/>
        <v/>
      </c>
      <c r="K16893" s="112"/>
      <c r="L16893" s="112"/>
      <c r="M16893" s="112"/>
      <c r="N16893" s="112"/>
    </row>
    <row r="16894" spans="10:14" x14ac:dyDescent="0.25">
      <c r="J16894" t="str">
        <f t="shared" si="514"/>
        <v/>
      </c>
      <c r="K16894" s="112"/>
      <c r="L16894" s="112"/>
      <c r="M16894" s="112"/>
      <c r="N16894" s="112"/>
    </row>
    <row r="16895" spans="10:14" x14ac:dyDescent="0.25">
      <c r="J16895" t="str">
        <f t="shared" si="514"/>
        <v/>
      </c>
      <c r="K16895" s="112"/>
      <c r="L16895" s="112"/>
      <c r="M16895" s="112"/>
      <c r="N16895" s="112"/>
    </row>
    <row r="16896" spans="10:14" x14ac:dyDescent="0.25">
      <c r="J16896" t="str">
        <f t="shared" si="514"/>
        <v/>
      </c>
      <c r="K16896" s="112"/>
      <c r="L16896" s="112"/>
      <c r="M16896" s="112"/>
      <c r="N16896" s="112"/>
    </row>
    <row r="16897" spans="10:14" x14ac:dyDescent="0.25">
      <c r="J16897" t="str">
        <f t="shared" si="514"/>
        <v/>
      </c>
      <c r="K16897" s="112"/>
      <c r="L16897" s="112"/>
      <c r="M16897" s="112"/>
      <c r="N16897" s="112"/>
    </row>
    <row r="16898" spans="10:14" x14ac:dyDescent="0.25">
      <c r="J16898" t="str">
        <f t="shared" si="514"/>
        <v/>
      </c>
      <c r="K16898" s="112"/>
      <c r="L16898" s="112"/>
      <c r="M16898" s="112"/>
      <c r="N16898" s="112"/>
    </row>
    <row r="16899" spans="10:14" x14ac:dyDescent="0.25">
      <c r="J16899" t="str">
        <f t="shared" ref="J16899:J16962" si="515">B16899&amp;C16899&amp;E16899&amp;IF(C16899="Skog",F16899&amp;G16899,"")</f>
        <v/>
      </c>
      <c r="K16899" s="112"/>
      <c r="L16899" s="112"/>
      <c r="M16899" s="112"/>
      <c r="N16899" s="112"/>
    </row>
    <row r="16900" spans="10:14" x14ac:dyDescent="0.25">
      <c r="J16900" t="str">
        <f t="shared" si="515"/>
        <v/>
      </c>
      <c r="K16900" s="112"/>
      <c r="L16900" s="112"/>
      <c r="M16900" s="112"/>
      <c r="N16900" s="112"/>
    </row>
    <row r="16901" spans="10:14" x14ac:dyDescent="0.25">
      <c r="J16901" t="str">
        <f t="shared" si="515"/>
        <v/>
      </c>
      <c r="K16901" s="112"/>
      <c r="L16901" s="112"/>
      <c r="M16901" s="112"/>
      <c r="N16901" s="112"/>
    </row>
    <row r="16902" spans="10:14" x14ac:dyDescent="0.25">
      <c r="J16902" t="str">
        <f t="shared" si="515"/>
        <v/>
      </c>
      <c r="K16902" s="112"/>
      <c r="L16902" s="112"/>
      <c r="M16902" s="112"/>
      <c r="N16902" s="112"/>
    </row>
    <row r="16903" spans="10:14" x14ac:dyDescent="0.25">
      <c r="J16903" t="str">
        <f t="shared" si="515"/>
        <v/>
      </c>
      <c r="K16903" s="112"/>
      <c r="L16903" s="112"/>
      <c r="M16903" s="112"/>
      <c r="N16903" s="112"/>
    </row>
    <row r="16904" spans="10:14" x14ac:dyDescent="0.25">
      <c r="J16904" t="str">
        <f t="shared" si="515"/>
        <v/>
      </c>
      <c r="K16904" s="112"/>
      <c r="L16904" s="112"/>
      <c r="M16904" s="112"/>
      <c r="N16904" s="112"/>
    </row>
    <row r="16905" spans="10:14" x14ac:dyDescent="0.25">
      <c r="J16905" t="str">
        <f t="shared" si="515"/>
        <v/>
      </c>
      <c r="K16905" s="112"/>
      <c r="L16905" s="112"/>
      <c r="M16905" s="112"/>
      <c r="N16905" s="112"/>
    </row>
    <row r="16906" spans="10:14" x14ac:dyDescent="0.25">
      <c r="J16906" t="str">
        <f t="shared" si="515"/>
        <v/>
      </c>
      <c r="K16906" s="112"/>
      <c r="L16906" s="112"/>
      <c r="M16906" s="112"/>
      <c r="N16906" s="112"/>
    </row>
    <row r="16907" spans="10:14" x14ac:dyDescent="0.25">
      <c r="J16907" t="str">
        <f t="shared" si="515"/>
        <v/>
      </c>
      <c r="K16907" s="112"/>
      <c r="L16907" s="112"/>
      <c r="M16907" s="112"/>
      <c r="N16907" s="112"/>
    </row>
    <row r="16908" spans="10:14" x14ac:dyDescent="0.25">
      <c r="J16908" t="str">
        <f t="shared" si="515"/>
        <v/>
      </c>
      <c r="K16908" s="112"/>
      <c r="L16908" s="112"/>
      <c r="M16908" s="112"/>
      <c r="N16908" s="112"/>
    </row>
    <row r="16909" spans="10:14" x14ac:dyDescent="0.25">
      <c r="J16909" t="str">
        <f t="shared" si="515"/>
        <v/>
      </c>
      <c r="K16909" s="112"/>
      <c r="L16909" s="112"/>
      <c r="M16909" s="112"/>
      <c r="N16909" s="112"/>
    </row>
    <row r="16910" spans="10:14" x14ac:dyDescent="0.25">
      <c r="J16910" t="str">
        <f t="shared" si="515"/>
        <v/>
      </c>
      <c r="K16910" s="112"/>
      <c r="L16910" s="112"/>
      <c r="M16910" s="112"/>
      <c r="N16910" s="112"/>
    </row>
    <row r="16911" spans="10:14" x14ac:dyDescent="0.25">
      <c r="J16911" t="str">
        <f t="shared" si="515"/>
        <v/>
      </c>
      <c r="K16911" s="112"/>
      <c r="L16911" s="112"/>
      <c r="M16911" s="112"/>
      <c r="N16911" s="112"/>
    </row>
    <row r="16912" spans="10:14" x14ac:dyDescent="0.25">
      <c r="J16912" t="str">
        <f t="shared" si="515"/>
        <v/>
      </c>
      <c r="K16912" s="112"/>
      <c r="L16912" s="112"/>
      <c r="M16912" s="112"/>
      <c r="N16912" s="112"/>
    </row>
    <row r="16913" spans="10:14" x14ac:dyDescent="0.25">
      <c r="J16913" t="str">
        <f t="shared" si="515"/>
        <v/>
      </c>
      <c r="K16913" s="112"/>
      <c r="L16913" s="112"/>
      <c r="M16913" s="112"/>
      <c r="N16913" s="112"/>
    </row>
    <row r="16914" spans="10:14" x14ac:dyDescent="0.25">
      <c r="J16914" t="str">
        <f t="shared" si="515"/>
        <v/>
      </c>
      <c r="K16914" s="112"/>
      <c r="L16914" s="112"/>
      <c r="M16914" s="112"/>
      <c r="N16914" s="112"/>
    </row>
    <row r="16915" spans="10:14" x14ac:dyDescent="0.25">
      <c r="J16915" t="str">
        <f t="shared" si="515"/>
        <v/>
      </c>
      <c r="K16915" s="112"/>
      <c r="L16915" s="112"/>
      <c r="M16915" s="112"/>
      <c r="N16915" s="112"/>
    </row>
    <row r="16916" spans="10:14" x14ac:dyDescent="0.25">
      <c r="J16916" t="str">
        <f t="shared" si="515"/>
        <v/>
      </c>
      <c r="K16916" s="112"/>
      <c r="L16916" s="112"/>
      <c r="M16916" s="112"/>
      <c r="N16916" s="112"/>
    </row>
    <row r="16917" spans="10:14" x14ac:dyDescent="0.25">
      <c r="J16917" t="str">
        <f t="shared" si="515"/>
        <v/>
      </c>
      <c r="K16917" s="112"/>
      <c r="L16917" s="112"/>
      <c r="M16917" s="112"/>
      <c r="N16917" s="112"/>
    </row>
    <row r="16918" spans="10:14" x14ac:dyDescent="0.25">
      <c r="J16918" t="str">
        <f t="shared" si="515"/>
        <v/>
      </c>
      <c r="K16918" s="112"/>
      <c r="L16918" s="112"/>
      <c r="M16918" s="112"/>
      <c r="N16918" s="112"/>
    </row>
    <row r="16919" spans="10:14" x14ac:dyDescent="0.25">
      <c r="J16919" t="str">
        <f t="shared" si="515"/>
        <v/>
      </c>
      <c r="K16919" s="112"/>
      <c r="L16919" s="112"/>
      <c r="M16919" s="112"/>
      <c r="N16919" s="112"/>
    </row>
    <row r="16920" spans="10:14" x14ac:dyDescent="0.25">
      <c r="J16920" t="str">
        <f t="shared" si="515"/>
        <v/>
      </c>
      <c r="K16920" s="112"/>
      <c r="L16920" s="112"/>
      <c r="M16920" s="112"/>
      <c r="N16920" s="112"/>
    </row>
    <row r="16921" spans="10:14" x14ac:dyDescent="0.25">
      <c r="J16921" t="str">
        <f t="shared" si="515"/>
        <v/>
      </c>
      <c r="K16921" s="112"/>
      <c r="L16921" s="112"/>
      <c r="M16921" s="112"/>
      <c r="N16921" s="112"/>
    </row>
    <row r="16922" spans="10:14" x14ac:dyDescent="0.25">
      <c r="J16922" t="str">
        <f t="shared" si="515"/>
        <v/>
      </c>
      <c r="K16922" s="112"/>
      <c r="L16922" s="112"/>
      <c r="M16922" s="112"/>
      <c r="N16922" s="112"/>
    </row>
    <row r="16923" spans="10:14" x14ac:dyDescent="0.25">
      <c r="J16923" t="str">
        <f t="shared" si="515"/>
        <v/>
      </c>
      <c r="K16923" s="112"/>
      <c r="L16923" s="112"/>
      <c r="M16923" s="112"/>
      <c r="N16923" s="112"/>
    </row>
    <row r="16924" spans="10:14" x14ac:dyDescent="0.25">
      <c r="J16924" t="str">
        <f t="shared" si="515"/>
        <v/>
      </c>
      <c r="K16924" s="112"/>
      <c r="L16924" s="112"/>
      <c r="M16924" s="112"/>
      <c r="N16924" s="112"/>
    </row>
    <row r="16925" spans="10:14" x14ac:dyDescent="0.25">
      <c r="J16925" t="str">
        <f t="shared" si="515"/>
        <v/>
      </c>
      <c r="K16925" s="112"/>
      <c r="L16925" s="112"/>
      <c r="M16925" s="112"/>
      <c r="N16925" s="112"/>
    </row>
    <row r="16926" spans="10:14" x14ac:dyDescent="0.25">
      <c r="J16926" t="str">
        <f t="shared" si="515"/>
        <v/>
      </c>
      <c r="K16926" s="112"/>
      <c r="L16926" s="112"/>
      <c r="M16926" s="112"/>
      <c r="N16926" s="112"/>
    </row>
    <row r="16927" spans="10:14" x14ac:dyDescent="0.25">
      <c r="J16927" t="str">
        <f t="shared" si="515"/>
        <v/>
      </c>
      <c r="K16927" s="112"/>
      <c r="L16927" s="112"/>
      <c r="M16927" s="112"/>
      <c r="N16927" s="112"/>
    </row>
    <row r="16928" spans="10:14" x14ac:dyDescent="0.25">
      <c r="J16928" t="str">
        <f t="shared" si="515"/>
        <v/>
      </c>
      <c r="K16928" s="112"/>
      <c r="L16928" s="112"/>
      <c r="M16928" s="112"/>
      <c r="N16928" s="112"/>
    </row>
    <row r="16929" spans="10:14" x14ac:dyDescent="0.25">
      <c r="J16929" t="str">
        <f t="shared" si="515"/>
        <v/>
      </c>
      <c r="K16929" s="112"/>
      <c r="L16929" s="112"/>
      <c r="M16929" s="112"/>
      <c r="N16929" s="112"/>
    </row>
    <row r="16930" spans="10:14" x14ac:dyDescent="0.25">
      <c r="J16930" t="str">
        <f t="shared" si="515"/>
        <v/>
      </c>
      <c r="K16930" s="112"/>
      <c r="L16930" s="112"/>
      <c r="M16930" s="112"/>
      <c r="N16930" s="112"/>
    </row>
    <row r="16931" spans="10:14" x14ac:dyDescent="0.25">
      <c r="J16931" t="str">
        <f t="shared" si="515"/>
        <v/>
      </c>
      <c r="K16931" s="112"/>
      <c r="L16931" s="112"/>
      <c r="M16931" s="112"/>
      <c r="N16931" s="112"/>
    </row>
    <row r="16932" spans="10:14" x14ac:dyDescent="0.25">
      <c r="J16932" t="str">
        <f t="shared" si="515"/>
        <v/>
      </c>
      <c r="K16932" s="112"/>
      <c r="L16932" s="112"/>
      <c r="M16932" s="112"/>
      <c r="N16932" s="112"/>
    </row>
    <row r="16933" spans="10:14" x14ac:dyDescent="0.25">
      <c r="J16933" t="str">
        <f t="shared" si="515"/>
        <v/>
      </c>
      <c r="K16933" s="112"/>
      <c r="L16933" s="112"/>
      <c r="M16933" s="112"/>
      <c r="N16933" s="112"/>
    </row>
    <row r="16934" spans="10:14" x14ac:dyDescent="0.25">
      <c r="J16934" t="str">
        <f t="shared" si="515"/>
        <v/>
      </c>
      <c r="K16934" s="112"/>
      <c r="L16934" s="112"/>
      <c r="M16934" s="112"/>
      <c r="N16934" s="112"/>
    </row>
    <row r="16935" spans="10:14" x14ac:dyDescent="0.25">
      <c r="J16935" t="str">
        <f t="shared" si="515"/>
        <v/>
      </c>
      <c r="K16935" s="112"/>
      <c r="L16935" s="112"/>
      <c r="M16935" s="112"/>
      <c r="N16935" s="112"/>
    </row>
    <row r="16936" spans="10:14" x14ac:dyDescent="0.25">
      <c r="J16936" t="str">
        <f t="shared" si="515"/>
        <v/>
      </c>
      <c r="K16936" s="112"/>
      <c r="L16936" s="112"/>
      <c r="M16936" s="112"/>
      <c r="N16936" s="112"/>
    </row>
    <row r="16937" spans="10:14" x14ac:dyDescent="0.25">
      <c r="J16937" t="str">
        <f t="shared" si="515"/>
        <v/>
      </c>
      <c r="K16937" s="112"/>
      <c r="L16937" s="112"/>
      <c r="M16937" s="112"/>
      <c r="N16937" s="112"/>
    </row>
    <row r="16938" spans="10:14" x14ac:dyDescent="0.25">
      <c r="J16938" t="str">
        <f t="shared" si="515"/>
        <v/>
      </c>
      <c r="K16938" s="112"/>
      <c r="L16938" s="112"/>
      <c r="M16938" s="112"/>
      <c r="N16938" s="112"/>
    </row>
    <row r="16939" spans="10:14" x14ac:dyDescent="0.25">
      <c r="J16939" t="str">
        <f t="shared" si="515"/>
        <v/>
      </c>
      <c r="K16939" s="112"/>
      <c r="L16939" s="112"/>
      <c r="M16939" s="112"/>
      <c r="N16939" s="112"/>
    </row>
    <row r="16940" spans="10:14" x14ac:dyDescent="0.25">
      <c r="J16940" t="str">
        <f t="shared" si="515"/>
        <v/>
      </c>
      <c r="K16940" s="112"/>
      <c r="L16940" s="112"/>
      <c r="M16940" s="112"/>
      <c r="N16940" s="112"/>
    </row>
    <row r="16941" spans="10:14" x14ac:dyDescent="0.25">
      <c r="J16941" t="str">
        <f t="shared" si="515"/>
        <v/>
      </c>
      <c r="K16941" s="112"/>
      <c r="L16941" s="112"/>
      <c r="M16941" s="112"/>
      <c r="N16941" s="112"/>
    </row>
    <row r="16942" spans="10:14" x14ac:dyDescent="0.25">
      <c r="J16942" t="str">
        <f t="shared" si="515"/>
        <v/>
      </c>
      <c r="K16942" s="112"/>
      <c r="L16942" s="112"/>
      <c r="M16942" s="112"/>
      <c r="N16942" s="112"/>
    </row>
    <row r="16943" spans="10:14" x14ac:dyDescent="0.25">
      <c r="J16943" t="str">
        <f t="shared" si="515"/>
        <v/>
      </c>
      <c r="K16943" s="112"/>
      <c r="L16943" s="112"/>
      <c r="M16943" s="112"/>
      <c r="N16943" s="112"/>
    </row>
    <row r="16944" spans="10:14" x14ac:dyDescent="0.25">
      <c r="J16944" t="str">
        <f t="shared" si="515"/>
        <v/>
      </c>
      <c r="K16944" s="112"/>
      <c r="L16944" s="112"/>
      <c r="M16944" s="112"/>
      <c r="N16944" s="112"/>
    </row>
    <row r="16945" spans="10:14" x14ac:dyDescent="0.25">
      <c r="J16945" t="str">
        <f t="shared" si="515"/>
        <v/>
      </c>
      <c r="K16945" s="112"/>
      <c r="L16945" s="112"/>
      <c r="M16945" s="112"/>
      <c r="N16945" s="112"/>
    </row>
    <row r="16946" spans="10:14" x14ac:dyDescent="0.25">
      <c r="J16946" t="str">
        <f t="shared" si="515"/>
        <v/>
      </c>
      <c r="K16946" s="112"/>
      <c r="L16946" s="112"/>
      <c r="M16946" s="112"/>
      <c r="N16946" s="112"/>
    </row>
    <row r="16947" spans="10:14" x14ac:dyDescent="0.25">
      <c r="J16947" t="str">
        <f t="shared" si="515"/>
        <v/>
      </c>
      <c r="K16947" s="112"/>
      <c r="L16947" s="112"/>
      <c r="M16947" s="112"/>
      <c r="N16947" s="112"/>
    </row>
    <row r="16948" spans="10:14" x14ac:dyDescent="0.25">
      <c r="J16948" t="str">
        <f t="shared" si="515"/>
        <v/>
      </c>
      <c r="K16948" s="112"/>
      <c r="L16948" s="112"/>
      <c r="M16948" s="112"/>
      <c r="N16948" s="112"/>
    </row>
    <row r="16949" spans="10:14" x14ac:dyDescent="0.25">
      <c r="J16949" t="str">
        <f t="shared" si="515"/>
        <v/>
      </c>
      <c r="K16949" s="112"/>
      <c r="L16949" s="112"/>
      <c r="M16949" s="112"/>
      <c r="N16949" s="112"/>
    </row>
    <row r="16950" spans="10:14" x14ac:dyDescent="0.25">
      <c r="J16950" t="str">
        <f t="shared" si="515"/>
        <v/>
      </c>
      <c r="K16950" s="112"/>
      <c r="L16950" s="112"/>
      <c r="M16950" s="112"/>
      <c r="N16950" s="112"/>
    </row>
    <row r="16951" spans="10:14" x14ac:dyDescent="0.25">
      <c r="J16951" t="str">
        <f t="shared" si="515"/>
        <v/>
      </c>
      <c r="K16951" s="112"/>
      <c r="L16951" s="112"/>
      <c r="M16951" s="112"/>
      <c r="N16951" s="112"/>
    </row>
    <row r="16952" spans="10:14" x14ac:dyDescent="0.25">
      <c r="J16952" t="str">
        <f t="shared" si="515"/>
        <v/>
      </c>
      <c r="K16952" s="112"/>
      <c r="L16952" s="112"/>
      <c r="M16952" s="112"/>
      <c r="N16952" s="112"/>
    </row>
    <row r="16953" spans="10:14" x14ac:dyDescent="0.25">
      <c r="J16953" t="str">
        <f t="shared" si="515"/>
        <v/>
      </c>
      <c r="K16953" s="112"/>
      <c r="L16953" s="112"/>
      <c r="M16953" s="112"/>
      <c r="N16953" s="112"/>
    </row>
    <row r="16954" spans="10:14" x14ac:dyDescent="0.25">
      <c r="J16954" t="str">
        <f t="shared" si="515"/>
        <v/>
      </c>
      <c r="K16954" s="112"/>
      <c r="L16954" s="112"/>
      <c r="M16954" s="112"/>
      <c r="N16954" s="112"/>
    </row>
    <row r="16955" spans="10:14" x14ac:dyDescent="0.25">
      <c r="J16955" t="str">
        <f t="shared" si="515"/>
        <v/>
      </c>
      <c r="K16955" s="112"/>
      <c r="L16955" s="112"/>
      <c r="M16955" s="112"/>
      <c r="N16955" s="112"/>
    </row>
    <row r="16956" spans="10:14" x14ac:dyDescent="0.25">
      <c r="J16956" t="str">
        <f t="shared" si="515"/>
        <v/>
      </c>
      <c r="K16956" s="112"/>
      <c r="L16956" s="112"/>
      <c r="M16956" s="112"/>
      <c r="N16956" s="112"/>
    </row>
    <row r="16957" spans="10:14" x14ac:dyDescent="0.25">
      <c r="J16957" t="str">
        <f t="shared" si="515"/>
        <v/>
      </c>
      <c r="K16957" s="112"/>
      <c r="L16957" s="112"/>
      <c r="M16957" s="112"/>
      <c r="N16957" s="112"/>
    </row>
    <row r="16958" spans="10:14" x14ac:dyDescent="0.25">
      <c r="J16958" t="str">
        <f t="shared" si="515"/>
        <v/>
      </c>
      <c r="K16958" s="112"/>
      <c r="L16958" s="112"/>
      <c r="M16958" s="112"/>
      <c r="N16958" s="112"/>
    </row>
    <row r="16959" spans="10:14" x14ac:dyDescent="0.25">
      <c r="J16959" t="str">
        <f t="shared" si="515"/>
        <v/>
      </c>
      <c r="K16959" s="112"/>
      <c r="L16959" s="112"/>
      <c r="M16959" s="112"/>
      <c r="N16959" s="112"/>
    </row>
    <row r="16960" spans="10:14" x14ac:dyDescent="0.25">
      <c r="J16960" t="str">
        <f t="shared" si="515"/>
        <v/>
      </c>
      <c r="K16960" s="112"/>
      <c r="L16960" s="112"/>
      <c r="M16960" s="112"/>
      <c r="N16960" s="112"/>
    </row>
    <row r="16961" spans="10:14" x14ac:dyDescent="0.25">
      <c r="J16961" t="str">
        <f t="shared" si="515"/>
        <v/>
      </c>
      <c r="K16961" s="112"/>
      <c r="L16961" s="112"/>
      <c r="M16961" s="112"/>
      <c r="N16961" s="112"/>
    </row>
    <row r="16962" spans="10:14" x14ac:dyDescent="0.25">
      <c r="J16962" t="str">
        <f t="shared" si="515"/>
        <v/>
      </c>
      <c r="K16962" s="112"/>
      <c r="L16962" s="112"/>
      <c r="M16962" s="112"/>
      <c r="N16962" s="112"/>
    </row>
    <row r="16963" spans="10:14" x14ac:dyDescent="0.25">
      <c r="J16963" t="str">
        <f t="shared" ref="J16963:J17026" si="516">B16963&amp;C16963&amp;E16963&amp;IF(C16963="Skog",F16963&amp;G16963,"")</f>
        <v/>
      </c>
      <c r="K16963" s="112"/>
      <c r="L16963" s="112"/>
      <c r="M16963" s="112"/>
      <c r="N16963" s="112"/>
    </row>
    <row r="16964" spans="10:14" x14ac:dyDescent="0.25">
      <c r="J16964" t="str">
        <f t="shared" si="516"/>
        <v/>
      </c>
      <c r="K16964" s="112"/>
      <c r="L16964" s="112"/>
      <c r="M16964" s="112"/>
      <c r="N16964" s="112"/>
    </row>
    <row r="16965" spans="10:14" x14ac:dyDescent="0.25">
      <c r="J16965" t="str">
        <f t="shared" si="516"/>
        <v/>
      </c>
      <c r="K16965" s="112"/>
      <c r="L16965" s="112"/>
      <c r="M16965" s="112"/>
      <c r="N16965" s="112"/>
    </row>
    <row r="16966" spans="10:14" x14ac:dyDescent="0.25">
      <c r="J16966" t="str">
        <f t="shared" si="516"/>
        <v/>
      </c>
      <c r="K16966" s="112"/>
      <c r="L16966" s="112"/>
      <c r="M16966" s="112"/>
      <c r="N16966" s="112"/>
    </row>
    <row r="16967" spans="10:14" x14ac:dyDescent="0.25">
      <c r="J16967" t="str">
        <f t="shared" si="516"/>
        <v/>
      </c>
      <c r="K16967" s="112"/>
      <c r="L16967" s="112"/>
      <c r="M16967" s="112"/>
      <c r="N16967" s="112"/>
    </row>
    <row r="16968" spans="10:14" x14ac:dyDescent="0.25">
      <c r="J16968" t="str">
        <f t="shared" si="516"/>
        <v/>
      </c>
      <c r="K16968" s="112"/>
      <c r="L16968" s="112"/>
      <c r="M16968" s="112"/>
      <c r="N16968" s="112"/>
    </row>
    <row r="16969" spans="10:14" x14ac:dyDescent="0.25">
      <c r="J16969" t="str">
        <f t="shared" si="516"/>
        <v/>
      </c>
      <c r="K16969" s="112"/>
      <c r="L16969" s="112"/>
      <c r="M16969" s="112"/>
      <c r="N16969" s="112"/>
    </row>
    <row r="16970" spans="10:14" x14ac:dyDescent="0.25">
      <c r="J16970" t="str">
        <f t="shared" si="516"/>
        <v/>
      </c>
      <c r="K16970" s="112"/>
      <c r="L16970" s="112"/>
      <c r="M16970" s="112"/>
      <c r="N16970" s="112"/>
    </row>
    <row r="16971" spans="10:14" x14ac:dyDescent="0.25">
      <c r="J16971" t="str">
        <f t="shared" si="516"/>
        <v/>
      </c>
      <c r="K16971" s="112"/>
      <c r="L16971" s="112"/>
      <c r="M16971" s="112"/>
      <c r="N16971" s="112"/>
    </row>
    <row r="16972" spans="10:14" x14ac:dyDescent="0.25">
      <c r="J16972" t="str">
        <f t="shared" si="516"/>
        <v/>
      </c>
      <c r="K16972" s="112"/>
      <c r="L16972" s="112"/>
      <c r="M16972" s="112"/>
      <c r="N16972" s="112"/>
    </row>
    <row r="16973" spans="10:14" x14ac:dyDescent="0.25">
      <c r="J16973" t="str">
        <f t="shared" si="516"/>
        <v/>
      </c>
      <c r="K16973" s="112"/>
      <c r="L16973" s="112"/>
      <c r="M16973" s="112"/>
      <c r="N16973" s="112"/>
    </row>
    <row r="16974" spans="10:14" x14ac:dyDescent="0.25">
      <c r="J16974" t="str">
        <f t="shared" si="516"/>
        <v/>
      </c>
      <c r="K16974" s="112"/>
      <c r="L16974" s="112"/>
      <c r="M16974" s="112"/>
      <c r="N16974" s="112"/>
    </row>
    <row r="16975" spans="10:14" x14ac:dyDescent="0.25">
      <c r="J16975" t="str">
        <f t="shared" si="516"/>
        <v/>
      </c>
      <c r="K16975" s="112"/>
      <c r="L16975" s="112"/>
      <c r="M16975" s="112"/>
      <c r="N16975" s="112"/>
    </row>
    <row r="16976" spans="10:14" x14ac:dyDescent="0.25">
      <c r="J16976" t="str">
        <f t="shared" si="516"/>
        <v/>
      </c>
      <c r="K16976" s="112"/>
      <c r="L16976" s="112"/>
      <c r="M16976" s="112"/>
      <c r="N16976" s="112"/>
    </row>
    <row r="16977" spans="10:14" x14ac:dyDescent="0.25">
      <c r="J16977" t="str">
        <f t="shared" si="516"/>
        <v/>
      </c>
      <c r="K16977" s="112"/>
      <c r="L16977" s="112"/>
      <c r="M16977" s="112"/>
      <c r="N16977" s="112"/>
    </row>
    <row r="16978" spans="10:14" x14ac:dyDescent="0.25">
      <c r="J16978" t="str">
        <f t="shared" si="516"/>
        <v/>
      </c>
      <c r="K16978" s="112"/>
      <c r="L16978" s="112"/>
      <c r="M16978" s="112"/>
      <c r="N16978" s="112"/>
    </row>
    <row r="16979" spans="10:14" x14ac:dyDescent="0.25">
      <c r="J16979" t="str">
        <f t="shared" si="516"/>
        <v/>
      </c>
      <c r="K16979" s="112"/>
      <c r="L16979" s="112"/>
      <c r="M16979" s="112"/>
      <c r="N16979" s="112"/>
    </row>
    <row r="16980" spans="10:14" x14ac:dyDescent="0.25">
      <c r="J16980" t="str">
        <f t="shared" si="516"/>
        <v/>
      </c>
      <c r="K16980" s="112"/>
      <c r="L16980" s="112"/>
      <c r="M16980" s="112"/>
      <c r="N16980" s="112"/>
    </row>
    <row r="16981" spans="10:14" x14ac:dyDescent="0.25">
      <c r="J16981" t="str">
        <f t="shared" si="516"/>
        <v/>
      </c>
      <c r="K16981" s="112"/>
      <c r="L16981" s="112"/>
      <c r="M16981" s="112"/>
      <c r="N16981" s="112"/>
    </row>
    <row r="16982" spans="10:14" x14ac:dyDescent="0.25">
      <c r="J16982" t="str">
        <f t="shared" si="516"/>
        <v/>
      </c>
      <c r="K16982" s="112"/>
      <c r="L16982" s="112"/>
      <c r="M16982" s="112"/>
      <c r="N16982" s="112"/>
    </row>
    <row r="16983" spans="10:14" x14ac:dyDescent="0.25">
      <c r="J16983" t="str">
        <f t="shared" si="516"/>
        <v/>
      </c>
      <c r="K16983" s="112"/>
      <c r="L16983" s="112"/>
      <c r="M16983" s="112"/>
      <c r="N16983" s="112"/>
    </row>
    <row r="16984" spans="10:14" x14ac:dyDescent="0.25">
      <c r="J16984" t="str">
        <f t="shared" si="516"/>
        <v/>
      </c>
      <c r="K16984" s="112"/>
      <c r="L16984" s="112"/>
      <c r="M16984" s="112"/>
      <c r="N16984" s="112"/>
    </row>
    <row r="16985" spans="10:14" x14ac:dyDescent="0.25">
      <c r="J16985" t="str">
        <f t="shared" si="516"/>
        <v/>
      </c>
      <c r="K16985" s="112"/>
      <c r="L16985" s="112"/>
      <c r="M16985" s="112"/>
      <c r="N16985" s="112"/>
    </row>
    <row r="16986" spans="10:14" x14ac:dyDescent="0.25">
      <c r="J16986" t="str">
        <f t="shared" si="516"/>
        <v/>
      </c>
      <c r="K16986" s="112"/>
      <c r="L16986" s="112"/>
      <c r="M16986" s="112"/>
      <c r="N16986" s="112"/>
    </row>
    <row r="16987" spans="10:14" x14ac:dyDescent="0.25">
      <c r="J16987" t="str">
        <f t="shared" si="516"/>
        <v/>
      </c>
      <c r="K16987" s="112"/>
      <c r="L16987" s="112"/>
      <c r="M16987" s="112"/>
      <c r="N16987" s="112"/>
    </row>
    <row r="16988" spans="10:14" x14ac:dyDescent="0.25">
      <c r="J16988" t="str">
        <f t="shared" si="516"/>
        <v/>
      </c>
      <c r="K16988" s="112"/>
      <c r="L16988" s="112"/>
      <c r="M16988" s="112"/>
      <c r="N16988" s="112"/>
    </row>
    <row r="16989" spans="10:14" x14ac:dyDescent="0.25">
      <c r="J16989" t="str">
        <f t="shared" si="516"/>
        <v/>
      </c>
      <c r="K16989" s="112"/>
      <c r="L16989" s="112"/>
      <c r="M16989" s="112"/>
      <c r="N16989" s="112"/>
    </row>
    <row r="16990" spans="10:14" x14ac:dyDescent="0.25">
      <c r="J16990" t="str">
        <f t="shared" si="516"/>
        <v/>
      </c>
      <c r="K16990" s="112"/>
      <c r="L16990" s="112"/>
      <c r="M16990" s="112"/>
      <c r="N16990" s="112"/>
    </row>
    <row r="16991" spans="10:14" x14ac:dyDescent="0.25">
      <c r="J16991" t="str">
        <f t="shared" si="516"/>
        <v/>
      </c>
      <c r="K16991" s="112"/>
      <c r="L16991" s="112"/>
      <c r="M16991" s="112"/>
      <c r="N16991" s="112"/>
    </row>
    <row r="16992" spans="10:14" x14ac:dyDescent="0.25">
      <c r="J16992" t="str">
        <f t="shared" si="516"/>
        <v/>
      </c>
      <c r="K16992" s="112"/>
      <c r="L16992" s="112"/>
      <c r="M16992" s="112"/>
      <c r="N16992" s="112"/>
    </row>
    <row r="16993" spans="10:14" x14ac:dyDescent="0.25">
      <c r="J16993" t="str">
        <f t="shared" si="516"/>
        <v/>
      </c>
      <c r="K16993" s="112"/>
      <c r="L16993" s="112"/>
      <c r="M16993" s="112"/>
      <c r="N16993" s="112"/>
    </row>
    <row r="16994" spans="10:14" x14ac:dyDescent="0.25">
      <c r="J16994" t="str">
        <f t="shared" si="516"/>
        <v/>
      </c>
      <c r="K16994" s="112"/>
      <c r="L16994" s="112"/>
      <c r="M16994" s="112"/>
      <c r="N16994" s="112"/>
    </row>
    <row r="16995" spans="10:14" x14ac:dyDescent="0.25">
      <c r="J16995" t="str">
        <f t="shared" si="516"/>
        <v/>
      </c>
      <c r="K16995" s="112"/>
      <c r="L16995" s="112"/>
      <c r="M16995" s="112"/>
      <c r="N16995" s="112"/>
    </row>
    <row r="16996" spans="10:14" x14ac:dyDescent="0.25">
      <c r="J16996" t="str">
        <f t="shared" si="516"/>
        <v/>
      </c>
      <c r="K16996" s="112"/>
      <c r="L16996" s="112"/>
      <c r="M16996" s="112"/>
      <c r="N16996" s="112"/>
    </row>
    <row r="16997" spans="10:14" x14ac:dyDescent="0.25">
      <c r="J16997" t="str">
        <f t="shared" si="516"/>
        <v/>
      </c>
      <c r="K16997" s="112"/>
      <c r="L16997" s="112"/>
      <c r="M16997" s="112"/>
      <c r="N16997" s="112"/>
    </row>
    <row r="16998" spans="10:14" x14ac:dyDescent="0.25">
      <c r="J16998" t="str">
        <f t="shared" si="516"/>
        <v/>
      </c>
      <c r="K16998" s="112"/>
      <c r="L16998" s="112"/>
      <c r="M16998" s="112"/>
      <c r="N16998" s="112"/>
    </row>
    <row r="16999" spans="10:14" x14ac:dyDescent="0.25">
      <c r="J16999" t="str">
        <f t="shared" si="516"/>
        <v/>
      </c>
      <c r="K16999" s="112"/>
      <c r="L16999" s="112"/>
      <c r="M16999" s="112"/>
      <c r="N16999" s="112"/>
    </row>
    <row r="17000" spans="10:14" x14ac:dyDescent="0.25">
      <c r="J17000" t="str">
        <f t="shared" si="516"/>
        <v/>
      </c>
      <c r="K17000" s="112"/>
      <c r="L17000" s="112"/>
      <c r="M17000" s="112"/>
      <c r="N17000" s="112"/>
    </row>
    <row r="17001" spans="10:14" x14ac:dyDescent="0.25">
      <c r="J17001" t="str">
        <f t="shared" si="516"/>
        <v/>
      </c>
      <c r="K17001" s="112"/>
      <c r="L17001" s="112"/>
      <c r="M17001" s="112"/>
      <c r="N17001" s="112"/>
    </row>
    <row r="17002" spans="10:14" x14ac:dyDescent="0.25">
      <c r="J17002" t="str">
        <f t="shared" si="516"/>
        <v/>
      </c>
      <c r="K17002" s="112"/>
      <c r="L17002" s="112"/>
      <c r="M17002" s="112"/>
      <c r="N17002" s="112"/>
    </row>
    <row r="17003" spans="10:14" x14ac:dyDescent="0.25">
      <c r="J17003" t="str">
        <f t="shared" si="516"/>
        <v/>
      </c>
      <c r="K17003" s="112"/>
      <c r="L17003" s="112"/>
      <c r="M17003" s="112"/>
      <c r="N17003" s="112"/>
    </row>
    <row r="17004" spans="10:14" x14ac:dyDescent="0.25">
      <c r="J17004" t="str">
        <f t="shared" si="516"/>
        <v/>
      </c>
      <c r="K17004" s="112"/>
      <c r="L17004" s="112"/>
      <c r="M17004" s="112"/>
      <c r="N17004" s="112"/>
    </row>
    <row r="17005" spans="10:14" x14ac:dyDescent="0.25">
      <c r="J17005" t="str">
        <f t="shared" si="516"/>
        <v/>
      </c>
      <c r="K17005" s="112"/>
      <c r="L17005" s="112"/>
      <c r="M17005" s="112"/>
      <c r="N17005" s="112"/>
    </row>
    <row r="17006" spans="10:14" x14ac:dyDescent="0.25">
      <c r="J17006" t="str">
        <f t="shared" si="516"/>
        <v/>
      </c>
      <c r="K17006" s="112"/>
      <c r="L17006" s="112"/>
      <c r="M17006" s="112"/>
      <c r="N17006" s="112"/>
    </row>
    <row r="17007" spans="10:14" x14ac:dyDescent="0.25">
      <c r="J17007" t="str">
        <f t="shared" si="516"/>
        <v/>
      </c>
      <c r="K17007" s="112"/>
      <c r="L17007" s="112"/>
      <c r="M17007" s="112"/>
      <c r="N17007" s="112"/>
    </row>
    <row r="17008" spans="10:14" x14ac:dyDescent="0.25">
      <c r="J17008" t="str">
        <f t="shared" si="516"/>
        <v/>
      </c>
      <c r="K17008" s="112"/>
      <c r="L17008" s="112"/>
      <c r="M17008" s="112"/>
      <c r="N17008" s="112"/>
    </row>
    <row r="17009" spans="10:14" x14ac:dyDescent="0.25">
      <c r="J17009" t="str">
        <f t="shared" si="516"/>
        <v/>
      </c>
      <c r="K17009" s="112"/>
      <c r="L17009" s="112"/>
      <c r="M17009" s="112"/>
      <c r="N17009" s="112"/>
    </row>
    <row r="17010" spans="10:14" x14ac:dyDescent="0.25">
      <c r="J17010" t="str">
        <f t="shared" si="516"/>
        <v/>
      </c>
      <c r="K17010" s="112"/>
      <c r="L17010" s="112"/>
      <c r="M17010" s="112"/>
      <c r="N17010" s="112"/>
    </row>
    <row r="17011" spans="10:14" x14ac:dyDescent="0.25">
      <c r="J17011" t="str">
        <f t="shared" si="516"/>
        <v/>
      </c>
      <c r="K17011" s="112"/>
      <c r="L17011" s="112"/>
      <c r="M17011" s="112"/>
      <c r="N17011" s="112"/>
    </row>
    <row r="17012" spans="10:14" x14ac:dyDescent="0.25">
      <c r="J17012" t="str">
        <f t="shared" si="516"/>
        <v/>
      </c>
      <c r="K17012" s="112"/>
      <c r="L17012" s="112"/>
      <c r="M17012" s="112"/>
      <c r="N17012" s="112"/>
    </row>
    <row r="17013" spans="10:14" x14ac:dyDescent="0.25">
      <c r="J17013" t="str">
        <f t="shared" si="516"/>
        <v/>
      </c>
      <c r="K17013" s="112"/>
      <c r="L17013" s="112"/>
      <c r="M17013" s="112"/>
      <c r="N17013" s="112"/>
    </row>
    <row r="17014" spans="10:14" x14ac:dyDescent="0.25">
      <c r="J17014" t="str">
        <f t="shared" si="516"/>
        <v/>
      </c>
      <c r="K17014" s="112"/>
      <c r="L17014" s="112"/>
      <c r="M17014" s="112"/>
      <c r="N17014" s="112"/>
    </row>
    <row r="17015" spans="10:14" x14ac:dyDescent="0.25">
      <c r="J17015" t="str">
        <f t="shared" si="516"/>
        <v/>
      </c>
      <c r="K17015" s="112"/>
      <c r="L17015" s="112"/>
      <c r="M17015" s="112"/>
      <c r="N17015" s="112"/>
    </row>
    <row r="17016" spans="10:14" x14ac:dyDescent="0.25">
      <c r="J17016" t="str">
        <f t="shared" si="516"/>
        <v/>
      </c>
      <c r="K17016" s="112"/>
      <c r="L17016" s="112"/>
      <c r="M17016" s="112"/>
      <c r="N17016" s="112"/>
    </row>
    <row r="17017" spans="10:14" x14ac:dyDescent="0.25">
      <c r="J17017" t="str">
        <f t="shared" si="516"/>
        <v/>
      </c>
      <c r="K17017" s="112"/>
      <c r="L17017" s="112"/>
      <c r="M17017" s="112"/>
      <c r="N17017" s="112"/>
    </row>
    <row r="17018" spans="10:14" x14ac:dyDescent="0.25">
      <c r="J17018" t="str">
        <f t="shared" si="516"/>
        <v/>
      </c>
      <c r="K17018" s="112"/>
      <c r="L17018" s="112"/>
      <c r="M17018" s="112"/>
      <c r="N17018" s="112"/>
    </row>
    <row r="17019" spans="10:14" x14ac:dyDescent="0.25">
      <c r="J17019" t="str">
        <f t="shared" si="516"/>
        <v/>
      </c>
      <c r="K17019" s="112"/>
      <c r="L17019" s="112"/>
      <c r="M17019" s="112"/>
      <c r="N17019" s="112"/>
    </row>
    <row r="17020" spans="10:14" x14ac:dyDescent="0.25">
      <c r="J17020" t="str">
        <f t="shared" si="516"/>
        <v/>
      </c>
      <c r="K17020" s="112"/>
      <c r="L17020" s="112"/>
      <c r="M17020" s="112"/>
      <c r="N17020" s="112"/>
    </row>
    <row r="17021" spans="10:14" x14ac:dyDescent="0.25">
      <c r="J17021" t="str">
        <f t="shared" si="516"/>
        <v/>
      </c>
      <c r="K17021" s="112"/>
      <c r="L17021" s="112"/>
      <c r="M17021" s="112"/>
      <c r="N17021" s="112"/>
    </row>
    <row r="17022" spans="10:14" x14ac:dyDescent="0.25">
      <c r="J17022" t="str">
        <f t="shared" si="516"/>
        <v/>
      </c>
      <c r="K17022" s="112"/>
      <c r="L17022" s="112"/>
      <c r="M17022" s="112"/>
      <c r="N17022" s="112"/>
    </row>
    <row r="17023" spans="10:14" x14ac:dyDescent="0.25">
      <c r="J17023" t="str">
        <f t="shared" si="516"/>
        <v/>
      </c>
      <c r="K17023" s="112"/>
      <c r="L17023" s="112"/>
      <c r="M17023" s="112"/>
      <c r="N17023" s="112"/>
    </row>
    <row r="17024" spans="10:14" x14ac:dyDescent="0.25">
      <c r="J17024" t="str">
        <f t="shared" si="516"/>
        <v/>
      </c>
      <c r="K17024" s="112"/>
      <c r="L17024" s="112"/>
      <c r="M17024" s="112"/>
      <c r="N17024" s="112"/>
    </row>
    <row r="17025" spans="10:14" x14ac:dyDescent="0.25">
      <c r="J17025" t="str">
        <f t="shared" si="516"/>
        <v/>
      </c>
      <c r="K17025" s="112"/>
      <c r="L17025" s="112"/>
      <c r="M17025" s="112"/>
      <c r="N17025" s="112"/>
    </row>
    <row r="17026" spans="10:14" x14ac:dyDescent="0.25">
      <c r="J17026" t="str">
        <f t="shared" si="516"/>
        <v/>
      </c>
      <c r="K17026" s="112"/>
      <c r="L17026" s="112"/>
      <c r="M17026" s="112"/>
      <c r="N17026" s="112"/>
    </row>
    <row r="17027" spans="10:14" x14ac:dyDescent="0.25">
      <c r="J17027" t="str">
        <f t="shared" ref="J17027:J17090" si="517">B17027&amp;C17027&amp;E17027&amp;IF(C17027="Skog",F17027&amp;G17027,"")</f>
        <v/>
      </c>
      <c r="K17027" s="112"/>
      <c r="L17027" s="112"/>
      <c r="M17027" s="112"/>
      <c r="N17027" s="112"/>
    </row>
    <row r="17028" spans="10:14" x14ac:dyDescent="0.25">
      <c r="J17028" t="str">
        <f t="shared" si="517"/>
        <v/>
      </c>
      <c r="K17028" s="112"/>
      <c r="L17028" s="112"/>
      <c r="M17028" s="112"/>
      <c r="N17028" s="112"/>
    </row>
    <row r="17029" spans="10:14" x14ac:dyDescent="0.25">
      <c r="J17029" t="str">
        <f t="shared" si="517"/>
        <v/>
      </c>
      <c r="K17029" s="112"/>
      <c r="L17029" s="112"/>
      <c r="M17029" s="112"/>
      <c r="N17029" s="112"/>
    </row>
    <row r="17030" spans="10:14" x14ac:dyDescent="0.25">
      <c r="J17030" t="str">
        <f t="shared" si="517"/>
        <v/>
      </c>
      <c r="K17030" s="112"/>
      <c r="L17030" s="112"/>
      <c r="M17030" s="112"/>
      <c r="N17030" s="112"/>
    </row>
    <row r="17031" spans="10:14" x14ac:dyDescent="0.25">
      <c r="J17031" t="str">
        <f t="shared" si="517"/>
        <v/>
      </c>
      <c r="K17031" s="112"/>
      <c r="L17031" s="112"/>
      <c r="M17031" s="112"/>
      <c r="N17031" s="112"/>
    </row>
    <row r="17032" spans="10:14" x14ac:dyDescent="0.25">
      <c r="J17032" t="str">
        <f t="shared" si="517"/>
        <v/>
      </c>
      <c r="K17032" s="112"/>
      <c r="L17032" s="112"/>
      <c r="M17032" s="112"/>
      <c r="N17032" s="112"/>
    </row>
    <row r="17033" spans="10:14" x14ac:dyDescent="0.25">
      <c r="J17033" t="str">
        <f t="shared" si="517"/>
        <v/>
      </c>
      <c r="K17033" s="112"/>
      <c r="L17033" s="112"/>
      <c r="M17033" s="112"/>
      <c r="N17033" s="112"/>
    </row>
    <row r="17034" spans="10:14" x14ac:dyDescent="0.25">
      <c r="J17034" t="str">
        <f t="shared" si="517"/>
        <v/>
      </c>
      <c r="K17034" s="112"/>
      <c r="L17034" s="112"/>
      <c r="M17034" s="112"/>
      <c r="N17034" s="112"/>
    </row>
    <row r="17035" spans="10:14" x14ac:dyDescent="0.25">
      <c r="J17035" t="str">
        <f t="shared" si="517"/>
        <v/>
      </c>
      <c r="K17035" s="112"/>
      <c r="L17035" s="112"/>
      <c r="M17035" s="112"/>
      <c r="N17035" s="112"/>
    </row>
    <row r="17036" spans="10:14" x14ac:dyDescent="0.25">
      <c r="J17036" t="str">
        <f t="shared" si="517"/>
        <v/>
      </c>
      <c r="K17036" s="112"/>
      <c r="L17036" s="112"/>
      <c r="M17036" s="112"/>
      <c r="N17036" s="112"/>
    </row>
    <row r="17037" spans="10:14" x14ac:dyDescent="0.25">
      <c r="J17037" t="str">
        <f t="shared" si="517"/>
        <v/>
      </c>
      <c r="K17037" s="112"/>
      <c r="L17037" s="112"/>
      <c r="M17037" s="112"/>
      <c r="N17037" s="112"/>
    </row>
    <row r="17038" spans="10:14" x14ac:dyDescent="0.25">
      <c r="J17038" t="str">
        <f t="shared" si="517"/>
        <v/>
      </c>
      <c r="K17038" s="112"/>
      <c r="L17038" s="112"/>
      <c r="M17038" s="112"/>
      <c r="N17038" s="112"/>
    </row>
    <row r="17039" spans="10:14" x14ac:dyDescent="0.25">
      <c r="J17039" t="str">
        <f t="shared" si="517"/>
        <v/>
      </c>
      <c r="K17039" s="112"/>
      <c r="L17039" s="112"/>
      <c r="M17039" s="112"/>
      <c r="N17039" s="112"/>
    </row>
    <row r="17040" spans="10:14" x14ac:dyDescent="0.25">
      <c r="J17040" t="str">
        <f t="shared" si="517"/>
        <v/>
      </c>
      <c r="K17040" s="112"/>
      <c r="L17040" s="112"/>
      <c r="M17040" s="112"/>
      <c r="N17040" s="112"/>
    </row>
    <row r="17041" spans="10:14" x14ac:dyDescent="0.25">
      <c r="J17041" t="str">
        <f t="shared" si="517"/>
        <v/>
      </c>
      <c r="K17041" s="112"/>
      <c r="L17041" s="112"/>
      <c r="M17041" s="112"/>
      <c r="N17041" s="112"/>
    </row>
    <row r="17042" spans="10:14" x14ac:dyDescent="0.25">
      <c r="J17042" t="str">
        <f t="shared" si="517"/>
        <v/>
      </c>
      <c r="K17042" s="112"/>
      <c r="L17042" s="112"/>
      <c r="M17042" s="112"/>
      <c r="N17042" s="112"/>
    </row>
    <row r="17043" spans="10:14" x14ac:dyDescent="0.25">
      <c r="J17043" t="str">
        <f t="shared" si="517"/>
        <v/>
      </c>
      <c r="K17043" s="112"/>
      <c r="L17043" s="112"/>
      <c r="M17043" s="112"/>
      <c r="N17043" s="112"/>
    </row>
    <row r="17044" spans="10:14" x14ac:dyDescent="0.25">
      <c r="J17044" t="str">
        <f t="shared" si="517"/>
        <v/>
      </c>
      <c r="K17044" s="112"/>
      <c r="L17044" s="112"/>
      <c r="M17044" s="112"/>
      <c r="N17044" s="112"/>
    </row>
    <row r="17045" spans="10:14" x14ac:dyDescent="0.25">
      <c r="J17045" t="str">
        <f t="shared" si="517"/>
        <v/>
      </c>
      <c r="K17045" s="112"/>
      <c r="L17045" s="112"/>
      <c r="M17045" s="112"/>
      <c r="N17045" s="112"/>
    </row>
    <row r="17046" spans="10:14" x14ac:dyDescent="0.25">
      <c r="J17046" t="str">
        <f t="shared" si="517"/>
        <v/>
      </c>
      <c r="K17046" s="112"/>
      <c r="L17046" s="112"/>
      <c r="M17046" s="112"/>
      <c r="N17046" s="112"/>
    </row>
    <row r="17047" spans="10:14" x14ac:dyDescent="0.25">
      <c r="J17047" t="str">
        <f t="shared" si="517"/>
        <v/>
      </c>
      <c r="K17047" s="112"/>
      <c r="L17047" s="112"/>
      <c r="M17047" s="112"/>
      <c r="N17047" s="112"/>
    </row>
    <row r="17048" spans="10:14" x14ac:dyDescent="0.25">
      <c r="J17048" t="str">
        <f t="shared" si="517"/>
        <v/>
      </c>
      <c r="K17048" s="112"/>
      <c r="L17048" s="112"/>
      <c r="M17048" s="112"/>
      <c r="N17048" s="112"/>
    </row>
    <row r="17049" spans="10:14" x14ac:dyDescent="0.25">
      <c r="J17049" t="str">
        <f t="shared" si="517"/>
        <v/>
      </c>
      <c r="K17049" s="112"/>
      <c r="L17049" s="112"/>
      <c r="M17049" s="112"/>
      <c r="N17049" s="112"/>
    </row>
    <row r="17050" spans="10:14" x14ac:dyDescent="0.25">
      <c r="J17050" t="str">
        <f t="shared" si="517"/>
        <v/>
      </c>
      <c r="K17050" s="112"/>
      <c r="L17050" s="112"/>
      <c r="M17050" s="112"/>
      <c r="N17050" s="112"/>
    </row>
    <row r="17051" spans="10:14" x14ac:dyDescent="0.25">
      <c r="J17051" t="str">
        <f t="shared" si="517"/>
        <v/>
      </c>
      <c r="K17051" s="112"/>
      <c r="L17051" s="112"/>
      <c r="M17051" s="112"/>
      <c r="N17051" s="112"/>
    </row>
    <row r="17052" spans="10:14" x14ac:dyDescent="0.25">
      <c r="J17052" t="str">
        <f t="shared" si="517"/>
        <v/>
      </c>
      <c r="K17052" s="112"/>
      <c r="L17052" s="112"/>
      <c r="M17052" s="112"/>
      <c r="N17052" s="112"/>
    </row>
    <row r="17053" spans="10:14" x14ac:dyDescent="0.25">
      <c r="J17053" t="str">
        <f t="shared" si="517"/>
        <v/>
      </c>
      <c r="K17053" s="112"/>
      <c r="L17053" s="112"/>
      <c r="M17053" s="112"/>
      <c r="N17053" s="112"/>
    </row>
    <row r="17054" spans="10:14" x14ac:dyDescent="0.25">
      <c r="J17054" t="str">
        <f t="shared" si="517"/>
        <v/>
      </c>
      <c r="K17054" s="112"/>
      <c r="L17054" s="112"/>
      <c r="M17054" s="112"/>
      <c r="N17054" s="112"/>
    </row>
    <row r="17055" spans="10:14" x14ac:dyDescent="0.25">
      <c r="J17055" t="str">
        <f t="shared" si="517"/>
        <v/>
      </c>
      <c r="K17055" s="112"/>
      <c r="L17055" s="112"/>
      <c r="M17055" s="112"/>
      <c r="N17055" s="112"/>
    </row>
    <row r="17056" spans="10:14" x14ac:dyDescent="0.25">
      <c r="J17056" t="str">
        <f t="shared" si="517"/>
        <v/>
      </c>
      <c r="K17056" s="112"/>
      <c r="L17056" s="112"/>
      <c r="M17056" s="112"/>
      <c r="N17056" s="112"/>
    </row>
    <row r="17057" spans="10:14" x14ac:dyDescent="0.25">
      <c r="J17057" t="str">
        <f t="shared" si="517"/>
        <v/>
      </c>
      <c r="K17057" s="112"/>
      <c r="L17057" s="112"/>
      <c r="M17057" s="112"/>
      <c r="N17057" s="112"/>
    </row>
    <row r="17058" spans="10:14" x14ac:dyDescent="0.25">
      <c r="J17058" t="str">
        <f t="shared" si="517"/>
        <v/>
      </c>
      <c r="K17058" s="112"/>
      <c r="L17058" s="112"/>
      <c r="M17058" s="112"/>
      <c r="N17058" s="112"/>
    </row>
    <row r="17059" spans="10:14" x14ac:dyDescent="0.25">
      <c r="J17059" t="str">
        <f t="shared" si="517"/>
        <v/>
      </c>
      <c r="K17059" s="112"/>
      <c r="L17059" s="112"/>
      <c r="M17059" s="112"/>
      <c r="N17059" s="112"/>
    </row>
    <row r="17060" spans="10:14" x14ac:dyDescent="0.25">
      <c r="J17060" t="str">
        <f t="shared" si="517"/>
        <v/>
      </c>
      <c r="K17060" s="112"/>
      <c r="L17060" s="112"/>
      <c r="M17060" s="112"/>
      <c r="N17060" s="112"/>
    </row>
    <row r="17061" spans="10:14" x14ac:dyDescent="0.25">
      <c r="J17061" t="str">
        <f t="shared" si="517"/>
        <v/>
      </c>
      <c r="K17061" s="112"/>
      <c r="L17061" s="112"/>
      <c r="M17061" s="112"/>
      <c r="N17061" s="112"/>
    </row>
    <row r="17062" spans="10:14" x14ac:dyDescent="0.25">
      <c r="J17062" t="str">
        <f t="shared" si="517"/>
        <v/>
      </c>
      <c r="K17062" s="112"/>
      <c r="L17062" s="112"/>
      <c r="M17062" s="112"/>
      <c r="N17062" s="112"/>
    </row>
    <row r="17063" spans="10:14" x14ac:dyDescent="0.25">
      <c r="J17063" t="str">
        <f t="shared" si="517"/>
        <v/>
      </c>
      <c r="K17063" s="112"/>
      <c r="L17063" s="112"/>
      <c r="M17063" s="112"/>
      <c r="N17063" s="112"/>
    </row>
    <row r="17064" spans="10:14" x14ac:dyDescent="0.25">
      <c r="J17064" t="str">
        <f t="shared" si="517"/>
        <v/>
      </c>
      <c r="K17064" s="112"/>
      <c r="L17064" s="112"/>
      <c r="M17064" s="112"/>
      <c r="N17064" s="112"/>
    </row>
    <row r="17065" spans="10:14" x14ac:dyDescent="0.25">
      <c r="J17065" t="str">
        <f t="shared" si="517"/>
        <v/>
      </c>
      <c r="K17065" s="112"/>
      <c r="L17065" s="112"/>
      <c r="M17065" s="112"/>
      <c r="N17065" s="112"/>
    </row>
    <row r="17066" spans="10:14" x14ac:dyDescent="0.25">
      <c r="J17066" t="str">
        <f t="shared" si="517"/>
        <v/>
      </c>
      <c r="K17066" s="112"/>
      <c r="L17066" s="112"/>
      <c r="M17066" s="112"/>
      <c r="N17066" s="112"/>
    </row>
    <row r="17067" spans="10:14" x14ac:dyDescent="0.25">
      <c r="J17067" t="str">
        <f t="shared" si="517"/>
        <v/>
      </c>
      <c r="K17067" s="112"/>
      <c r="L17067" s="112"/>
      <c r="M17067" s="112"/>
      <c r="N17067" s="112"/>
    </row>
    <row r="17068" spans="10:14" x14ac:dyDescent="0.25">
      <c r="J17068" t="str">
        <f t="shared" si="517"/>
        <v/>
      </c>
      <c r="K17068" s="112"/>
      <c r="L17068" s="112"/>
      <c r="M17068" s="112"/>
      <c r="N17068" s="112"/>
    </row>
    <row r="17069" spans="10:14" x14ac:dyDescent="0.25">
      <c r="J17069" t="str">
        <f t="shared" si="517"/>
        <v/>
      </c>
      <c r="K17069" s="112"/>
      <c r="L17069" s="112"/>
      <c r="M17069" s="112"/>
      <c r="N17069" s="112"/>
    </row>
    <row r="17070" spans="10:14" x14ac:dyDescent="0.25">
      <c r="J17070" t="str">
        <f t="shared" si="517"/>
        <v/>
      </c>
      <c r="K17070" s="112"/>
      <c r="L17070" s="112"/>
      <c r="M17070" s="112"/>
      <c r="N17070" s="112"/>
    </row>
    <row r="17071" spans="10:14" x14ac:dyDescent="0.25">
      <c r="J17071" t="str">
        <f t="shared" si="517"/>
        <v/>
      </c>
      <c r="K17071" s="112"/>
      <c r="L17071" s="112"/>
      <c r="M17071" s="112"/>
      <c r="N17071" s="112"/>
    </row>
    <row r="17072" spans="10:14" x14ac:dyDescent="0.25">
      <c r="J17072" t="str">
        <f t="shared" si="517"/>
        <v/>
      </c>
      <c r="K17072" s="112"/>
      <c r="L17072" s="112"/>
      <c r="M17072" s="112"/>
      <c r="N17072" s="112"/>
    </row>
    <row r="17073" spans="10:14" x14ac:dyDescent="0.25">
      <c r="J17073" t="str">
        <f t="shared" si="517"/>
        <v/>
      </c>
      <c r="K17073" s="112"/>
      <c r="L17073" s="112"/>
      <c r="M17073" s="112"/>
      <c r="N17073" s="112"/>
    </row>
    <row r="17074" spans="10:14" x14ac:dyDescent="0.25">
      <c r="J17074" t="str">
        <f t="shared" si="517"/>
        <v/>
      </c>
      <c r="K17074" s="112"/>
      <c r="L17074" s="112"/>
      <c r="M17074" s="112"/>
      <c r="N17074" s="112"/>
    </row>
    <row r="17075" spans="10:14" x14ac:dyDescent="0.25">
      <c r="J17075" t="str">
        <f t="shared" si="517"/>
        <v/>
      </c>
      <c r="K17075" s="112"/>
      <c r="L17075" s="112"/>
      <c r="M17075" s="112"/>
      <c r="N17075" s="112"/>
    </row>
    <row r="17076" spans="10:14" x14ac:dyDescent="0.25">
      <c r="J17076" t="str">
        <f t="shared" si="517"/>
        <v/>
      </c>
      <c r="K17076" s="112"/>
      <c r="L17076" s="112"/>
      <c r="M17076" s="112"/>
      <c r="N17076" s="112"/>
    </row>
    <row r="17077" spans="10:14" x14ac:dyDescent="0.25">
      <c r="J17077" t="str">
        <f t="shared" si="517"/>
        <v/>
      </c>
      <c r="K17077" s="112"/>
      <c r="L17077" s="112"/>
      <c r="M17077" s="112"/>
      <c r="N17077" s="112"/>
    </row>
    <row r="17078" spans="10:14" x14ac:dyDescent="0.25">
      <c r="J17078" t="str">
        <f t="shared" si="517"/>
        <v/>
      </c>
      <c r="K17078" s="112"/>
      <c r="L17078" s="112"/>
      <c r="M17078" s="112"/>
      <c r="N17078" s="112"/>
    </row>
    <row r="17079" spans="10:14" x14ac:dyDescent="0.25">
      <c r="J17079" t="str">
        <f t="shared" si="517"/>
        <v/>
      </c>
      <c r="K17079" s="112"/>
      <c r="L17079" s="112"/>
      <c r="M17079" s="112"/>
      <c r="N17079" s="112"/>
    </row>
    <row r="17080" spans="10:14" x14ac:dyDescent="0.25">
      <c r="J17080" t="str">
        <f t="shared" si="517"/>
        <v/>
      </c>
      <c r="K17080" s="112"/>
      <c r="L17080" s="112"/>
      <c r="M17080" s="112"/>
      <c r="N17080" s="112"/>
    </row>
    <row r="17081" spans="10:14" x14ac:dyDescent="0.25">
      <c r="J17081" t="str">
        <f t="shared" si="517"/>
        <v/>
      </c>
      <c r="K17081" s="112"/>
      <c r="L17081" s="112"/>
      <c r="M17081" s="112"/>
      <c r="N17081" s="112"/>
    </row>
    <row r="17082" spans="10:14" x14ac:dyDescent="0.25">
      <c r="J17082" t="str">
        <f t="shared" si="517"/>
        <v/>
      </c>
      <c r="K17082" s="112"/>
      <c r="L17082" s="112"/>
      <c r="M17082" s="112"/>
      <c r="N17082" s="112"/>
    </row>
    <row r="17083" spans="10:14" x14ac:dyDescent="0.25">
      <c r="J17083" t="str">
        <f t="shared" si="517"/>
        <v/>
      </c>
      <c r="K17083" s="112"/>
      <c r="L17083" s="112"/>
      <c r="M17083" s="112"/>
      <c r="N17083" s="112"/>
    </row>
    <row r="17084" spans="10:14" x14ac:dyDescent="0.25">
      <c r="J17084" t="str">
        <f t="shared" si="517"/>
        <v/>
      </c>
      <c r="K17084" s="112"/>
      <c r="L17084" s="112"/>
      <c r="M17084" s="112"/>
      <c r="N17084" s="112"/>
    </row>
    <row r="17085" spans="10:14" x14ac:dyDescent="0.25">
      <c r="J17085" t="str">
        <f t="shared" si="517"/>
        <v/>
      </c>
      <c r="K17085" s="112"/>
      <c r="L17085" s="112"/>
      <c r="M17085" s="112"/>
      <c r="N17085" s="112"/>
    </row>
    <row r="17086" spans="10:14" x14ac:dyDescent="0.25">
      <c r="J17086" t="str">
        <f t="shared" si="517"/>
        <v/>
      </c>
      <c r="K17086" s="112"/>
      <c r="L17086" s="112"/>
      <c r="M17086" s="112"/>
      <c r="N17086" s="112"/>
    </row>
    <row r="17087" spans="10:14" x14ac:dyDescent="0.25">
      <c r="J17087" t="str">
        <f t="shared" si="517"/>
        <v/>
      </c>
      <c r="K17087" s="112"/>
      <c r="L17087" s="112"/>
      <c r="M17087" s="112"/>
      <c r="N17087" s="112"/>
    </row>
    <row r="17088" spans="10:14" x14ac:dyDescent="0.25">
      <c r="J17088" t="str">
        <f t="shared" si="517"/>
        <v/>
      </c>
      <c r="K17088" s="112"/>
      <c r="L17088" s="112"/>
      <c r="M17088" s="112"/>
      <c r="N17088" s="112"/>
    </row>
    <row r="17089" spans="10:14" x14ac:dyDescent="0.25">
      <c r="J17089" t="str">
        <f t="shared" si="517"/>
        <v/>
      </c>
      <c r="K17089" s="112"/>
      <c r="L17089" s="112"/>
      <c r="M17089" s="112"/>
      <c r="N17089" s="112"/>
    </row>
    <row r="17090" spans="10:14" x14ac:dyDescent="0.25">
      <c r="J17090" t="str">
        <f t="shared" si="517"/>
        <v/>
      </c>
      <c r="K17090" s="112"/>
      <c r="L17090" s="112"/>
      <c r="M17090" s="112"/>
      <c r="N17090" s="112"/>
    </row>
    <row r="17091" spans="10:14" x14ac:dyDescent="0.25">
      <c r="J17091" t="str">
        <f t="shared" ref="J17091:J17154" si="518">B17091&amp;C17091&amp;E17091&amp;IF(C17091="Skog",F17091&amp;G17091,"")</f>
        <v/>
      </c>
      <c r="K17091" s="112"/>
      <c r="L17091" s="112"/>
      <c r="M17091" s="112"/>
      <c r="N17091" s="112"/>
    </row>
    <row r="17092" spans="10:14" x14ac:dyDescent="0.25">
      <c r="J17092" t="str">
        <f t="shared" si="518"/>
        <v/>
      </c>
      <c r="K17092" s="112"/>
      <c r="L17092" s="112"/>
      <c r="M17092" s="112"/>
      <c r="N17092" s="112"/>
    </row>
    <row r="17093" spans="10:14" x14ac:dyDescent="0.25">
      <c r="J17093" t="str">
        <f t="shared" si="518"/>
        <v/>
      </c>
      <c r="K17093" s="112"/>
      <c r="L17093" s="112"/>
      <c r="M17093" s="112"/>
      <c r="N17093" s="112"/>
    </row>
    <row r="17094" spans="10:14" x14ac:dyDescent="0.25">
      <c r="J17094" t="str">
        <f t="shared" si="518"/>
        <v/>
      </c>
      <c r="K17094" s="112"/>
      <c r="L17094" s="112"/>
      <c r="M17094" s="112"/>
      <c r="N17094" s="112"/>
    </row>
    <row r="17095" spans="10:14" x14ac:dyDescent="0.25">
      <c r="J17095" t="str">
        <f t="shared" si="518"/>
        <v/>
      </c>
      <c r="K17095" s="112"/>
      <c r="L17095" s="112"/>
      <c r="M17095" s="112"/>
      <c r="N17095" s="112"/>
    </row>
    <row r="17096" spans="10:14" x14ac:dyDescent="0.25">
      <c r="J17096" t="str">
        <f t="shared" si="518"/>
        <v/>
      </c>
      <c r="K17096" s="112"/>
      <c r="L17096" s="112"/>
      <c r="M17096" s="112"/>
      <c r="N17096" s="112"/>
    </row>
    <row r="17097" spans="10:14" x14ac:dyDescent="0.25">
      <c r="J17097" t="str">
        <f t="shared" si="518"/>
        <v/>
      </c>
      <c r="K17097" s="112"/>
      <c r="L17097" s="112"/>
      <c r="M17097" s="112"/>
      <c r="N17097" s="112"/>
    </row>
    <row r="17098" spans="10:14" x14ac:dyDescent="0.25">
      <c r="J17098" t="str">
        <f t="shared" si="518"/>
        <v/>
      </c>
      <c r="K17098" s="112"/>
      <c r="L17098" s="112"/>
      <c r="M17098" s="112"/>
      <c r="N17098" s="112"/>
    </row>
    <row r="17099" spans="10:14" x14ac:dyDescent="0.25">
      <c r="J17099" t="str">
        <f t="shared" si="518"/>
        <v/>
      </c>
      <c r="K17099" s="112"/>
      <c r="L17099" s="112"/>
      <c r="M17099" s="112"/>
      <c r="N17099" s="112"/>
    </row>
    <row r="17100" spans="10:14" x14ac:dyDescent="0.25">
      <c r="J17100" t="str">
        <f t="shared" si="518"/>
        <v/>
      </c>
      <c r="K17100" s="112"/>
      <c r="L17100" s="112"/>
      <c r="M17100" s="112"/>
      <c r="N17100" s="112"/>
    </row>
    <row r="17101" spans="10:14" x14ac:dyDescent="0.25">
      <c r="J17101" t="str">
        <f t="shared" si="518"/>
        <v/>
      </c>
      <c r="K17101" s="112"/>
      <c r="L17101" s="112"/>
      <c r="M17101" s="112"/>
      <c r="N17101" s="112"/>
    </row>
    <row r="17102" spans="10:14" x14ac:dyDescent="0.25">
      <c r="J17102" t="str">
        <f t="shared" si="518"/>
        <v/>
      </c>
      <c r="K17102" s="112"/>
      <c r="L17102" s="112"/>
      <c r="M17102" s="112"/>
      <c r="N17102" s="112"/>
    </row>
    <row r="17103" spans="10:14" x14ac:dyDescent="0.25">
      <c r="J17103" t="str">
        <f t="shared" si="518"/>
        <v/>
      </c>
      <c r="K17103" s="112"/>
      <c r="L17103" s="112"/>
      <c r="M17103" s="112"/>
      <c r="N17103" s="112"/>
    </row>
    <row r="17104" spans="10:14" x14ac:dyDescent="0.25">
      <c r="J17104" t="str">
        <f t="shared" si="518"/>
        <v/>
      </c>
      <c r="K17104" s="112"/>
      <c r="L17104" s="112"/>
      <c r="M17104" s="112"/>
      <c r="N17104" s="112"/>
    </row>
    <row r="17105" spans="10:14" x14ac:dyDescent="0.25">
      <c r="J17105" t="str">
        <f t="shared" si="518"/>
        <v/>
      </c>
      <c r="K17105" s="112"/>
      <c r="L17105" s="112"/>
      <c r="M17105" s="112"/>
      <c r="N17105" s="112"/>
    </row>
    <row r="17106" spans="10:14" x14ac:dyDescent="0.25">
      <c r="J17106" t="str">
        <f t="shared" si="518"/>
        <v/>
      </c>
      <c r="K17106" s="112"/>
      <c r="L17106" s="112"/>
      <c r="M17106" s="112"/>
      <c r="N17106" s="112"/>
    </row>
    <row r="17107" spans="10:14" x14ac:dyDescent="0.25">
      <c r="J17107" t="str">
        <f t="shared" si="518"/>
        <v/>
      </c>
      <c r="K17107" s="112"/>
      <c r="L17107" s="112"/>
      <c r="M17107" s="112"/>
      <c r="N17107" s="112"/>
    </row>
    <row r="17108" spans="10:14" x14ac:dyDescent="0.25">
      <c r="J17108" t="str">
        <f t="shared" si="518"/>
        <v/>
      </c>
      <c r="K17108" s="112"/>
      <c r="L17108" s="112"/>
      <c r="M17108" s="112"/>
      <c r="N17108" s="112"/>
    </row>
    <row r="17109" spans="10:14" x14ac:dyDescent="0.25">
      <c r="J17109" t="str">
        <f t="shared" si="518"/>
        <v/>
      </c>
      <c r="K17109" s="112"/>
      <c r="L17109" s="112"/>
      <c r="M17109" s="112"/>
      <c r="N17109" s="112"/>
    </row>
    <row r="17110" spans="10:14" x14ac:dyDescent="0.25">
      <c r="J17110" t="str">
        <f t="shared" si="518"/>
        <v/>
      </c>
      <c r="K17110" s="112"/>
      <c r="L17110" s="112"/>
      <c r="M17110" s="112"/>
      <c r="N17110" s="112"/>
    </row>
    <row r="17111" spans="10:14" x14ac:dyDescent="0.25">
      <c r="J17111" t="str">
        <f t="shared" si="518"/>
        <v/>
      </c>
      <c r="K17111" s="112"/>
      <c r="L17111" s="112"/>
      <c r="M17111" s="112"/>
      <c r="N17111" s="112"/>
    </row>
    <row r="17112" spans="10:14" x14ac:dyDescent="0.25">
      <c r="J17112" t="str">
        <f t="shared" si="518"/>
        <v/>
      </c>
      <c r="K17112" s="112"/>
      <c r="L17112" s="112"/>
      <c r="M17112" s="112"/>
      <c r="N17112" s="112"/>
    </row>
    <row r="17113" spans="10:14" x14ac:dyDescent="0.25">
      <c r="J17113" t="str">
        <f t="shared" si="518"/>
        <v/>
      </c>
      <c r="K17113" s="112"/>
      <c r="L17113" s="112"/>
      <c r="M17113" s="112"/>
      <c r="N17113" s="112"/>
    </row>
    <row r="17114" spans="10:14" x14ac:dyDescent="0.25">
      <c r="J17114" t="str">
        <f t="shared" si="518"/>
        <v/>
      </c>
      <c r="K17114" s="112"/>
      <c r="L17114" s="112"/>
      <c r="M17114" s="112"/>
      <c r="N17114" s="112"/>
    </row>
    <row r="17115" spans="10:14" x14ac:dyDescent="0.25">
      <c r="J17115" t="str">
        <f t="shared" si="518"/>
        <v/>
      </c>
      <c r="K17115" s="112"/>
      <c r="L17115" s="112"/>
      <c r="M17115" s="112"/>
      <c r="N17115" s="112"/>
    </row>
    <row r="17116" spans="10:14" x14ac:dyDescent="0.25">
      <c r="J17116" t="str">
        <f t="shared" si="518"/>
        <v/>
      </c>
      <c r="K17116" s="112"/>
      <c r="L17116" s="112"/>
      <c r="M17116" s="112"/>
      <c r="N17116" s="112"/>
    </row>
    <row r="17117" spans="10:14" x14ac:dyDescent="0.25">
      <c r="J17117" t="str">
        <f t="shared" si="518"/>
        <v/>
      </c>
      <c r="K17117" s="112"/>
      <c r="L17117" s="112"/>
      <c r="M17117" s="112"/>
      <c r="N17117" s="112"/>
    </row>
    <row r="17118" spans="10:14" x14ac:dyDescent="0.25">
      <c r="J17118" t="str">
        <f t="shared" si="518"/>
        <v/>
      </c>
      <c r="K17118" s="112"/>
      <c r="L17118" s="112"/>
      <c r="M17118" s="112"/>
      <c r="N17118" s="112"/>
    </row>
    <row r="17119" spans="10:14" x14ac:dyDescent="0.25">
      <c r="J17119" t="str">
        <f t="shared" si="518"/>
        <v/>
      </c>
      <c r="K17119" s="112"/>
      <c r="L17119" s="112"/>
      <c r="M17119" s="112"/>
      <c r="N17119" s="112"/>
    </row>
    <row r="17120" spans="10:14" x14ac:dyDescent="0.25">
      <c r="J17120" t="str">
        <f t="shared" si="518"/>
        <v/>
      </c>
      <c r="K17120" s="112"/>
      <c r="L17120" s="112"/>
      <c r="M17120" s="112"/>
      <c r="N17120" s="112"/>
    </row>
    <row r="17121" spans="10:14" x14ac:dyDescent="0.25">
      <c r="J17121" t="str">
        <f t="shared" si="518"/>
        <v/>
      </c>
      <c r="K17121" s="112"/>
      <c r="L17121" s="112"/>
      <c r="M17121" s="112"/>
      <c r="N17121" s="112"/>
    </row>
    <row r="17122" spans="10:14" x14ac:dyDescent="0.25">
      <c r="J17122" t="str">
        <f t="shared" si="518"/>
        <v/>
      </c>
      <c r="K17122" s="112"/>
      <c r="L17122" s="112"/>
      <c r="M17122" s="112"/>
      <c r="N17122" s="112"/>
    </row>
    <row r="17123" spans="10:14" x14ac:dyDescent="0.25">
      <c r="J17123" t="str">
        <f t="shared" si="518"/>
        <v/>
      </c>
      <c r="K17123" s="112"/>
      <c r="L17123" s="112"/>
      <c r="M17123" s="112"/>
      <c r="N17123" s="112"/>
    </row>
    <row r="17124" spans="10:14" x14ac:dyDescent="0.25">
      <c r="J17124" t="str">
        <f t="shared" si="518"/>
        <v/>
      </c>
      <c r="K17124" s="112"/>
      <c r="L17124" s="112"/>
      <c r="M17124" s="112"/>
      <c r="N17124" s="112"/>
    </row>
    <row r="17125" spans="10:14" x14ac:dyDescent="0.25">
      <c r="J17125" t="str">
        <f t="shared" si="518"/>
        <v/>
      </c>
      <c r="K17125" s="112"/>
      <c r="L17125" s="112"/>
      <c r="M17125" s="112"/>
      <c r="N17125" s="112"/>
    </row>
    <row r="17126" spans="10:14" x14ac:dyDescent="0.25">
      <c r="J17126" t="str">
        <f t="shared" si="518"/>
        <v/>
      </c>
      <c r="K17126" s="112"/>
      <c r="L17126" s="112"/>
      <c r="M17126" s="112"/>
      <c r="N17126" s="112"/>
    </row>
    <row r="17127" spans="10:14" x14ac:dyDescent="0.25">
      <c r="J17127" t="str">
        <f t="shared" si="518"/>
        <v/>
      </c>
      <c r="K17127" s="112"/>
      <c r="L17127" s="112"/>
      <c r="M17127" s="112"/>
      <c r="N17127" s="112"/>
    </row>
    <row r="17128" spans="10:14" x14ac:dyDescent="0.25">
      <c r="J17128" t="str">
        <f t="shared" si="518"/>
        <v/>
      </c>
      <c r="K17128" s="112"/>
      <c r="L17128" s="112"/>
      <c r="M17128" s="112"/>
      <c r="N17128" s="112"/>
    </row>
    <row r="17129" spans="10:14" x14ac:dyDescent="0.25">
      <c r="J17129" t="str">
        <f t="shared" si="518"/>
        <v/>
      </c>
      <c r="K17129" s="112"/>
      <c r="L17129" s="112"/>
      <c r="M17129" s="112"/>
      <c r="N17129" s="112"/>
    </row>
    <row r="17130" spans="10:14" x14ac:dyDescent="0.25">
      <c r="J17130" t="str">
        <f t="shared" si="518"/>
        <v/>
      </c>
      <c r="K17130" s="112"/>
      <c r="L17130" s="112"/>
      <c r="M17130" s="112"/>
      <c r="N17130" s="112"/>
    </row>
    <row r="17131" spans="10:14" x14ac:dyDescent="0.25">
      <c r="J17131" t="str">
        <f t="shared" si="518"/>
        <v/>
      </c>
      <c r="K17131" s="112"/>
      <c r="L17131" s="112"/>
      <c r="M17131" s="112"/>
      <c r="N17131" s="112"/>
    </row>
    <row r="17132" spans="10:14" x14ac:dyDescent="0.25">
      <c r="J17132" t="str">
        <f t="shared" si="518"/>
        <v/>
      </c>
      <c r="K17132" s="112"/>
      <c r="L17132" s="112"/>
      <c r="M17132" s="112"/>
      <c r="N17132" s="112"/>
    </row>
    <row r="17133" spans="10:14" x14ac:dyDescent="0.25">
      <c r="J17133" t="str">
        <f t="shared" si="518"/>
        <v/>
      </c>
      <c r="K17133" s="112"/>
      <c r="L17133" s="112"/>
      <c r="M17133" s="112"/>
      <c r="N17133" s="112"/>
    </row>
    <row r="17134" spans="10:14" x14ac:dyDescent="0.25">
      <c r="J17134" t="str">
        <f t="shared" si="518"/>
        <v/>
      </c>
      <c r="K17134" s="112"/>
      <c r="L17134" s="112"/>
      <c r="M17134" s="112"/>
      <c r="N17134" s="112"/>
    </row>
    <row r="17135" spans="10:14" x14ac:dyDescent="0.25">
      <c r="J17135" t="str">
        <f t="shared" si="518"/>
        <v/>
      </c>
      <c r="K17135" s="112"/>
      <c r="L17135" s="112"/>
      <c r="M17135" s="112"/>
      <c r="N17135" s="112"/>
    </row>
    <row r="17136" spans="10:14" x14ac:dyDescent="0.25">
      <c r="J17136" t="str">
        <f t="shared" si="518"/>
        <v/>
      </c>
      <c r="K17136" s="112"/>
      <c r="L17136" s="112"/>
      <c r="M17136" s="112"/>
      <c r="N17136" s="112"/>
    </row>
    <row r="17137" spans="10:14" x14ac:dyDescent="0.25">
      <c r="J17137" t="str">
        <f t="shared" si="518"/>
        <v/>
      </c>
      <c r="K17137" s="112"/>
      <c r="L17137" s="112"/>
      <c r="M17137" s="112"/>
      <c r="N17137" s="112"/>
    </row>
    <row r="17138" spans="10:14" x14ac:dyDescent="0.25">
      <c r="J17138" t="str">
        <f t="shared" si="518"/>
        <v/>
      </c>
      <c r="K17138" s="112"/>
      <c r="L17138" s="112"/>
      <c r="M17138" s="112"/>
      <c r="N17138" s="112"/>
    </row>
    <row r="17139" spans="10:14" x14ac:dyDescent="0.25">
      <c r="J17139" t="str">
        <f t="shared" si="518"/>
        <v/>
      </c>
      <c r="K17139" s="112"/>
      <c r="L17139" s="112"/>
      <c r="M17139" s="112"/>
      <c r="N17139" s="112"/>
    </row>
    <row r="17140" spans="10:14" x14ac:dyDescent="0.25">
      <c r="J17140" t="str">
        <f t="shared" si="518"/>
        <v/>
      </c>
      <c r="K17140" s="112"/>
      <c r="L17140" s="112"/>
      <c r="M17140" s="112"/>
      <c r="N17140" s="112"/>
    </row>
    <row r="17141" spans="10:14" x14ac:dyDescent="0.25">
      <c r="J17141" t="str">
        <f t="shared" si="518"/>
        <v/>
      </c>
      <c r="K17141" s="112"/>
      <c r="L17141" s="112"/>
      <c r="M17141" s="112"/>
      <c r="N17141" s="112"/>
    </row>
    <row r="17142" spans="10:14" x14ac:dyDescent="0.25">
      <c r="J17142" t="str">
        <f t="shared" si="518"/>
        <v/>
      </c>
      <c r="K17142" s="112"/>
      <c r="L17142" s="112"/>
      <c r="M17142" s="112"/>
      <c r="N17142" s="112"/>
    </row>
    <row r="17143" spans="10:14" x14ac:dyDescent="0.25">
      <c r="J17143" t="str">
        <f t="shared" si="518"/>
        <v/>
      </c>
      <c r="K17143" s="112"/>
      <c r="L17143" s="112"/>
      <c r="M17143" s="112"/>
      <c r="N17143" s="112"/>
    </row>
    <row r="17144" spans="10:14" x14ac:dyDescent="0.25">
      <c r="J17144" t="str">
        <f t="shared" si="518"/>
        <v/>
      </c>
      <c r="K17144" s="112"/>
      <c r="L17144" s="112"/>
      <c r="M17144" s="112"/>
      <c r="N17144" s="112"/>
    </row>
    <row r="17145" spans="10:14" x14ac:dyDescent="0.25">
      <c r="J17145" t="str">
        <f t="shared" si="518"/>
        <v/>
      </c>
      <c r="K17145" s="112"/>
      <c r="L17145" s="112"/>
      <c r="M17145" s="112"/>
      <c r="N17145" s="112"/>
    </row>
    <row r="17146" spans="10:14" x14ac:dyDescent="0.25">
      <c r="J17146" t="str">
        <f t="shared" si="518"/>
        <v/>
      </c>
      <c r="K17146" s="112"/>
      <c r="L17146" s="112"/>
      <c r="M17146" s="112"/>
      <c r="N17146" s="112"/>
    </row>
    <row r="17147" spans="10:14" x14ac:dyDescent="0.25">
      <c r="J17147" t="str">
        <f t="shared" si="518"/>
        <v/>
      </c>
      <c r="K17147" s="112"/>
      <c r="L17147" s="112"/>
      <c r="M17147" s="112"/>
      <c r="N17147" s="112"/>
    </row>
    <row r="17148" spans="10:14" x14ac:dyDescent="0.25">
      <c r="J17148" t="str">
        <f t="shared" si="518"/>
        <v/>
      </c>
      <c r="K17148" s="112"/>
      <c r="L17148" s="112"/>
      <c r="M17148" s="112"/>
      <c r="N17148" s="112"/>
    </row>
    <row r="17149" spans="10:14" x14ac:dyDescent="0.25">
      <c r="J17149" t="str">
        <f t="shared" si="518"/>
        <v/>
      </c>
      <c r="K17149" s="112"/>
      <c r="L17149" s="112"/>
      <c r="M17149" s="112"/>
      <c r="N17149" s="112"/>
    </row>
    <row r="17150" spans="10:14" x14ac:dyDescent="0.25">
      <c r="J17150" t="str">
        <f t="shared" si="518"/>
        <v/>
      </c>
      <c r="K17150" s="112"/>
      <c r="L17150" s="112"/>
      <c r="M17150" s="112"/>
      <c r="N17150" s="112"/>
    </row>
    <row r="17151" spans="10:14" x14ac:dyDescent="0.25">
      <c r="J17151" t="str">
        <f t="shared" si="518"/>
        <v/>
      </c>
      <c r="K17151" s="112"/>
      <c r="L17151" s="112"/>
      <c r="M17151" s="112"/>
      <c r="N17151" s="112"/>
    </row>
    <row r="17152" spans="10:14" x14ac:dyDescent="0.25">
      <c r="J17152" t="str">
        <f t="shared" si="518"/>
        <v/>
      </c>
      <c r="K17152" s="112"/>
      <c r="L17152" s="112"/>
      <c r="M17152" s="112"/>
      <c r="N17152" s="112"/>
    </row>
    <row r="17153" spans="10:14" x14ac:dyDescent="0.25">
      <c r="J17153" t="str">
        <f t="shared" si="518"/>
        <v/>
      </c>
      <c r="K17153" s="112"/>
      <c r="L17153" s="112"/>
      <c r="M17153" s="112"/>
      <c r="N17153" s="112"/>
    </row>
    <row r="17154" spans="10:14" x14ac:dyDescent="0.25">
      <c r="J17154" t="str">
        <f t="shared" si="518"/>
        <v/>
      </c>
      <c r="K17154" s="112"/>
      <c r="L17154" s="112"/>
      <c r="M17154" s="112"/>
      <c r="N17154" s="112"/>
    </row>
    <row r="17155" spans="10:14" x14ac:dyDescent="0.25">
      <c r="J17155" t="str">
        <f t="shared" ref="J17155:J17218" si="519">B17155&amp;C17155&amp;E17155&amp;IF(C17155="Skog",F17155&amp;G17155,"")</f>
        <v/>
      </c>
      <c r="K17155" s="112"/>
      <c r="L17155" s="112"/>
      <c r="M17155" s="112"/>
      <c r="N17155" s="112"/>
    </row>
    <row r="17156" spans="10:14" x14ac:dyDescent="0.25">
      <c r="J17156" t="str">
        <f t="shared" si="519"/>
        <v/>
      </c>
      <c r="K17156" s="112"/>
      <c r="L17156" s="112"/>
      <c r="M17156" s="112"/>
      <c r="N17156" s="112"/>
    </row>
    <row r="17157" spans="10:14" x14ac:dyDescent="0.25">
      <c r="J17157" t="str">
        <f t="shared" si="519"/>
        <v/>
      </c>
      <c r="K17157" s="112"/>
      <c r="L17157" s="112"/>
      <c r="M17157" s="112"/>
      <c r="N17157" s="112"/>
    </row>
    <row r="17158" spans="10:14" x14ac:dyDescent="0.25">
      <c r="J17158" t="str">
        <f t="shared" si="519"/>
        <v/>
      </c>
      <c r="K17158" s="112"/>
      <c r="L17158" s="112"/>
      <c r="M17158" s="112"/>
      <c r="N17158" s="112"/>
    </row>
    <row r="17159" spans="10:14" x14ac:dyDescent="0.25">
      <c r="J17159" t="str">
        <f t="shared" si="519"/>
        <v/>
      </c>
      <c r="K17159" s="112"/>
      <c r="L17159" s="112"/>
      <c r="M17159" s="112"/>
      <c r="N17159" s="112"/>
    </row>
    <row r="17160" spans="10:14" x14ac:dyDescent="0.25">
      <c r="J17160" t="str">
        <f t="shared" si="519"/>
        <v/>
      </c>
      <c r="K17160" s="112"/>
      <c r="L17160" s="112"/>
      <c r="M17160" s="112"/>
      <c r="N17160" s="112"/>
    </row>
    <row r="17161" spans="10:14" x14ac:dyDescent="0.25">
      <c r="J17161" t="str">
        <f t="shared" si="519"/>
        <v/>
      </c>
      <c r="K17161" s="112"/>
      <c r="L17161" s="112"/>
      <c r="M17161" s="112"/>
      <c r="N17161" s="112"/>
    </row>
    <row r="17162" spans="10:14" x14ac:dyDescent="0.25">
      <c r="J17162" t="str">
        <f t="shared" si="519"/>
        <v/>
      </c>
      <c r="K17162" s="112"/>
      <c r="L17162" s="112"/>
      <c r="M17162" s="112"/>
      <c r="N17162" s="112"/>
    </row>
    <row r="17163" spans="10:14" x14ac:dyDescent="0.25">
      <c r="J17163" t="str">
        <f t="shared" si="519"/>
        <v/>
      </c>
      <c r="K17163" s="112"/>
      <c r="L17163" s="112"/>
      <c r="M17163" s="112"/>
      <c r="N17163" s="112"/>
    </row>
    <row r="17164" spans="10:14" x14ac:dyDescent="0.25">
      <c r="J17164" t="str">
        <f t="shared" si="519"/>
        <v/>
      </c>
      <c r="K17164" s="112"/>
      <c r="L17164" s="112"/>
      <c r="M17164" s="112"/>
      <c r="N17164" s="112"/>
    </row>
    <row r="17165" spans="10:14" x14ac:dyDescent="0.25">
      <c r="J17165" t="str">
        <f t="shared" si="519"/>
        <v/>
      </c>
      <c r="K17165" s="112"/>
      <c r="L17165" s="112"/>
      <c r="M17165" s="112"/>
      <c r="N17165" s="112"/>
    </row>
    <row r="17166" spans="10:14" x14ac:dyDescent="0.25">
      <c r="J17166" t="str">
        <f t="shared" si="519"/>
        <v/>
      </c>
      <c r="K17166" s="112"/>
      <c r="L17166" s="112"/>
      <c r="M17166" s="112"/>
      <c r="N17166" s="112"/>
    </row>
    <row r="17167" spans="10:14" x14ac:dyDescent="0.25">
      <c r="J17167" t="str">
        <f t="shared" si="519"/>
        <v/>
      </c>
      <c r="K17167" s="112"/>
      <c r="L17167" s="112"/>
      <c r="M17167" s="112"/>
      <c r="N17167" s="112"/>
    </row>
    <row r="17168" spans="10:14" x14ac:dyDescent="0.25">
      <c r="J17168" t="str">
        <f t="shared" si="519"/>
        <v/>
      </c>
      <c r="K17168" s="112"/>
      <c r="L17168" s="112"/>
      <c r="M17168" s="112"/>
      <c r="N17168" s="112"/>
    </row>
    <row r="17169" spans="10:14" x14ac:dyDescent="0.25">
      <c r="J17169" t="str">
        <f t="shared" si="519"/>
        <v/>
      </c>
      <c r="K17169" s="112"/>
      <c r="L17169" s="112"/>
      <c r="M17169" s="112"/>
      <c r="N17169" s="112"/>
    </row>
    <row r="17170" spans="10:14" x14ac:dyDescent="0.25">
      <c r="J17170" t="str">
        <f t="shared" si="519"/>
        <v/>
      </c>
      <c r="K17170" s="112"/>
      <c r="L17170" s="112"/>
      <c r="M17170" s="112"/>
      <c r="N17170" s="112"/>
    </row>
    <row r="17171" spans="10:14" x14ac:dyDescent="0.25">
      <c r="J17171" t="str">
        <f t="shared" si="519"/>
        <v/>
      </c>
      <c r="K17171" s="112"/>
      <c r="L17171" s="112"/>
      <c r="M17171" s="112"/>
      <c r="N17171" s="112"/>
    </row>
    <row r="17172" spans="10:14" x14ac:dyDescent="0.25">
      <c r="J17172" t="str">
        <f t="shared" si="519"/>
        <v/>
      </c>
      <c r="K17172" s="112"/>
      <c r="L17172" s="112"/>
      <c r="M17172" s="112"/>
      <c r="N17172" s="112"/>
    </row>
    <row r="17173" spans="10:14" x14ac:dyDescent="0.25">
      <c r="J17173" t="str">
        <f t="shared" si="519"/>
        <v/>
      </c>
      <c r="K17173" s="112"/>
      <c r="L17173" s="112"/>
      <c r="M17173" s="112"/>
      <c r="N17173" s="112"/>
    </row>
    <row r="17174" spans="10:14" x14ac:dyDescent="0.25">
      <c r="J17174" t="str">
        <f t="shared" si="519"/>
        <v/>
      </c>
      <c r="K17174" s="112"/>
      <c r="L17174" s="112"/>
      <c r="M17174" s="112"/>
      <c r="N17174" s="112"/>
    </row>
    <row r="17175" spans="10:14" x14ac:dyDescent="0.25">
      <c r="J17175" t="str">
        <f t="shared" si="519"/>
        <v/>
      </c>
      <c r="K17175" s="112"/>
      <c r="L17175" s="112"/>
      <c r="M17175" s="112"/>
      <c r="N17175" s="112"/>
    </row>
    <row r="17176" spans="10:14" x14ac:dyDescent="0.25">
      <c r="J17176" t="str">
        <f t="shared" si="519"/>
        <v/>
      </c>
      <c r="K17176" s="112"/>
      <c r="L17176" s="112"/>
      <c r="M17176" s="112"/>
      <c r="N17176" s="112"/>
    </row>
    <row r="17177" spans="10:14" x14ac:dyDescent="0.25">
      <c r="J17177" t="str">
        <f t="shared" si="519"/>
        <v/>
      </c>
      <c r="K17177" s="112"/>
      <c r="L17177" s="112"/>
      <c r="M17177" s="112"/>
      <c r="N17177" s="112"/>
    </row>
    <row r="17178" spans="10:14" x14ac:dyDescent="0.25">
      <c r="J17178" t="str">
        <f t="shared" si="519"/>
        <v/>
      </c>
      <c r="K17178" s="112"/>
      <c r="L17178" s="112"/>
      <c r="M17178" s="112"/>
      <c r="N17178" s="112"/>
    </row>
    <row r="17179" spans="10:14" x14ac:dyDescent="0.25">
      <c r="J17179" t="str">
        <f t="shared" si="519"/>
        <v/>
      </c>
      <c r="K17179" s="112"/>
      <c r="L17179" s="112"/>
      <c r="M17179" s="112"/>
      <c r="N17179" s="112"/>
    </row>
    <row r="17180" spans="10:14" x14ac:dyDescent="0.25">
      <c r="J17180" t="str">
        <f t="shared" si="519"/>
        <v/>
      </c>
      <c r="K17180" s="112"/>
      <c r="L17180" s="112"/>
      <c r="M17180" s="112"/>
      <c r="N17180" s="112"/>
    </row>
    <row r="17181" spans="10:14" x14ac:dyDescent="0.25">
      <c r="J17181" t="str">
        <f t="shared" si="519"/>
        <v/>
      </c>
      <c r="K17181" s="112"/>
      <c r="L17181" s="112"/>
      <c r="M17181" s="112"/>
      <c r="N17181" s="112"/>
    </row>
    <row r="17182" spans="10:14" x14ac:dyDescent="0.25">
      <c r="J17182" t="str">
        <f t="shared" si="519"/>
        <v/>
      </c>
      <c r="K17182" s="112"/>
      <c r="L17182" s="112"/>
      <c r="M17182" s="112"/>
      <c r="N17182" s="112"/>
    </row>
    <row r="17183" spans="10:14" x14ac:dyDescent="0.25">
      <c r="J17183" t="str">
        <f t="shared" si="519"/>
        <v/>
      </c>
      <c r="K17183" s="112"/>
      <c r="L17183" s="112"/>
      <c r="M17183" s="112"/>
      <c r="N17183" s="112"/>
    </row>
    <row r="17184" spans="10:14" x14ac:dyDescent="0.25">
      <c r="J17184" t="str">
        <f t="shared" si="519"/>
        <v/>
      </c>
      <c r="K17184" s="112"/>
      <c r="L17184" s="112"/>
      <c r="M17184" s="112"/>
      <c r="N17184" s="112"/>
    </row>
    <row r="17185" spans="10:14" x14ac:dyDescent="0.25">
      <c r="J17185" t="str">
        <f t="shared" si="519"/>
        <v/>
      </c>
      <c r="K17185" s="112"/>
      <c r="L17185" s="112"/>
      <c r="M17185" s="112"/>
      <c r="N17185" s="112"/>
    </row>
    <row r="17186" spans="10:14" x14ac:dyDescent="0.25">
      <c r="J17186" t="str">
        <f t="shared" si="519"/>
        <v/>
      </c>
      <c r="K17186" s="112"/>
      <c r="L17186" s="112"/>
      <c r="M17186" s="112"/>
      <c r="N17186" s="112"/>
    </row>
    <row r="17187" spans="10:14" x14ac:dyDescent="0.25">
      <c r="J17187" t="str">
        <f t="shared" si="519"/>
        <v/>
      </c>
      <c r="K17187" s="112"/>
      <c r="L17187" s="112"/>
      <c r="M17187" s="112"/>
      <c r="N17187" s="112"/>
    </row>
    <row r="17188" spans="10:14" x14ac:dyDescent="0.25">
      <c r="J17188" t="str">
        <f t="shared" si="519"/>
        <v/>
      </c>
      <c r="K17188" s="112"/>
      <c r="L17188" s="112"/>
      <c r="M17188" s="112"/>
      <c r="N17188" s="112"/>
    </row>
    <row r="17189" spans="10:14" x14ac:dyDescent="0.25">
      <c r="J17189" t="str">
        <f t="shared" si="519"/>
        <v/>
      </c>
      <c r="K17189" s="112"/>
      <c r="L17189" s="112"/>
      <c r="M17189" s="112"/>
      <c r="N17189" s="112"/>
    </row>
    <row r="17190" spans="10:14" x14ac:dyDescent="0.25">
      <c r="J17190" t="str">
        <f t="shared" si="519"/>
        <v/>
      </c>
      <c r="K17190" s="112"/>
      <c r="L17190" s="112"/>
      <c r="M17190" s="112"/>
      <c r="N17190" s="112"/>
    </row>
    <row r="17191" spans="10:14" x14ac:dyDescent="0.25">
      <c r="J17191" t="str">
        <f t="shared" si="519"/>
        <v/>
      </c>
      <c r="K17191" s="112"/>
      <c r="L17191" s="112"/>
      <c r="M17191" s="112"/>
      <c r="N17191" s="112"/>
    </row>
    <row r="17192" spans="10:14" x14ac:dyDescent="0.25">
      <c r="J17192" t="str">
        <f t="shared" si="519"/>
        <v/>
      </c>
      <c r="K17192" s="112"/>
      <c r="L17192" s="112"/>
      <c r="M17192" s="112"/>
      <c r="N17192" s="112"/>
    </row>
    <row r="17193" spans="10:14" x14ac:dyDescent="0.25">
      <c r="J17193" t="str">
        <f t="shared" si="519"/>
        <v/>
      </c>
      <c r="K17193" s="112"/>
      <c r="L17193" s="112"/>
      <c r="M17193" s="112"/>
      <c r="N17193" s="112"/>
    </row>
    <row r="17194" spans="10:14" x14ac:dyDescent="0.25">
      <c r="J17194" t="str">
        <f t="shared" si="519"/>
        <v/>
      </c>
      <c r="K17194" s="112"/>
      <c r="L17194" s="112"/>
      <c r="M17194" s="112"/>
      <c r="N17194" s="112"/>
    </row>
    <row r="17195" spans="10:14" x14ac:dyDescent="0.25">
      <c r="J17195" t="str">
        <f t="shared" si="519"/>
        <v/>
      </c>
      <c r="K17195" s="112"/>
      <c r="L17195" s="112"/>
      <c r="M17195" s="112"/>
      <c r="N17195" s="112"/>
    </row>
    <row r="17196" spans="10:14" x14ac:dyDescent="0.25">
      <c r="J17196" t="str">
        <f t="shared" si="519"/>
        <v/>
      </c>
      <c r="K17196" s="112"/>
      <c r="L17196" s="112"/>
      <c r="M17196" s="112"/>
      <c r="N17196" s="112"/>
    </row>
    <row r="17197" spans="10:14" x14ac:dyDescent="0.25">
      <c r="J17197" t="str">
        <f t="shared" si="519"/>
        <v/>
      </c>
      <c r="K17197" s="112"/>
      <c r="L17197" s="112"/>
      <c r="M17197" s="112"/>
      <c r="N17197" s="112"/>
    </row>
    <row r="17198" spans="10:14" x14ac:dyDescent="0.25">
      <c r="J17198" t="str">
        <f t="shared" si="519"/>
        <v/>
      </c>
      <c r="K17198" s="112"/>
      <c r="L17198" s="112"/>
      <c r="M17198" s="112"/>
      <c r="N17198" s="112"/>
    </row>
    <row r="17199" spans="10:14" x14ac:dyDescent="0.25">
      <c r="J17199" t="str">
        <f t="shared" si="519"/>
        <v/>
      </c>
      <c r="K17199" s="112"/>
      <c r="L17199" s="112"/>
      <c r="M17199" s="112"/>
      <c r="N17199" s="112"/>
    </row>
    <row r="17200" spans="10:14" x14ac:dyDescent="0.25">
      <c r="J17200" t="str">
        <f t="shared" si="519"/>
        <v/>
      </c>
      <c r="K17200" s="112"/>
      <c r="L17200" s="112"/>
      <c r="M17200" s="112"/>
      <c r="N17200" s="112"/>
    </row>
    <row r="17201" spans="10:14" x14ac:dyDescent="0.25">
      <c r="J17201" t="str">
        <f t="shared" si="519"/>
        <v/>
      </c>
      <c r="K17201" s="112"/>
      <c r="L17201" s="112"/>
      <c r="M17201" s="112"/>
      <c r="N17201" s="112"/>
    </row>
    <row r="17202" spans="10:14" x14ac:dyDescent="0.25">
      <c r="J17202" t="str">
        <f t="shared" si="519"/>
        <v/>
      </c>
      <c r="K17202" s="112"/>
      <c r="L17202" s="112"/>
      <c r="M17202" s="112"/>
      <c r="N17202" s="112"/>
    </row>
    <row r="17203" spans="10:14" x14ac:dyDescent="0.25">
      <c r="J17203" t="str">
        <f t="shared" si="519"/>
        <v/>
      </c>
      <c r="K17203" s="112"/>
      <c r="L17203" s="112"/>
      <c r="M17203" s="112"/>
      <c r="N17203" s="112"/>
    </row>
    <row r="17204" spans="10:14" x14ac:dyDescent="0.25">
      <c r="J17204" t="str">
        <f t="shared" si="519"/>
        <v/>
      </c>
      <c r="K17204" s="112"/>
      <c r="L17204" s="112"/>
      <c r="M17204" s="112"/>
      <c r="N17204" s="112"/>
    </row>
    <row r="17205" spans="10:14" x14ac:dyDescent="0.25">
      <c r="J17205" t="str">
        <f t="shared" si="519"/>
        <v/>
      </c>
      <c r="K17205" s="112"/>
      <c r="L17205" s="112"/>
      <c r="M17205" s="112"/>
      <c r="N17205" s="112"/>
    </row>
    <row r="17206" spans="10:14" x14ac:dyDescent="0.25">
      <c r="J17206" t="str">
        <f t="shared" si="519"/>
        <v/>
      </c>
      <c r="K17206" s="112"/>
      <c r="L17206" s="112"/>
      <c r="M17206" s="112"/>
      <c r="N17206" s="112"/>
    </row>
    <row r="17207" spans="10:14" x14ac:dyDescent="0.25">
      <c r="J17207" t="str">
        <f t="shared" si="519"/>
        <v/>
      </c>
      <c r="K17207" s="112"/>
      <c r="L17207" s="112"/>
      <c r="M17207" s="112"/>
      <c r="N17207" s="112"/>
    </row>
    <row r="17208" spans="10:14" x14ac:dyDescent="0.25">
      <c r="J17208" t="str">
        <f t="shared" si="519"/>
        <v/>
      </c>
      <c r="K17208" s="112"/>
      <c r="L17208" s="112"/>
      <c r="M17208" s="112"/>
      <c r="N17208" s="112"/>
    </row>
    <row r="17209" spans="10:14" x14ac:dyDescent="0.25">
      <c r="J17209" t="str">
        <f t="shared" si="519"/>
        <v/>
      </c>
      <c r="K17209" s="112"/>
      <c r="L17209" s="112"/>
      <c r="M17209" s="112"/>
      <c r="N17209" s="112"/>
    </row>
    <row r="17210" spans="10:14" x14ac:dyDescent="0.25">
      <c r="J17210" t="str">
        <f t="shared" si="519"/>
        <v/>
      </c>
      <c r="K17210" s="112"/>
      <c r="L17210" s="112"/>
      <c r="M17210" s="112"/>
      <c r="N17210" s="112"/>
    </row>
    <row r="17211" spans="10:14" x14ac:dyDescent="0.25">
      <c r="J17211" t="str">
        <f t="shared" si="519"/>
        <v/>
      </c>
      <c r="K17211" s="112"/>
      <c r="L17211" s="112"/>
      <c r="M17211" s="112"/>
      <c r="N17211" s="112"/>
    </row>
    <row r="17212" spans="10:14" x14ac:dyDescent="0.25">
      <c r="J17212" t="str">
        <f t="shared" si="519"/>
        <v/>
      </c>
      <c r="K17212" s="112"/>
      <c r="L17212" s="112"/>
      <c r="M17212" s="112"/>
      <c r="N17212" s="112"/>
    </row>
    <row r="17213" spans="10:14" x14ac:dyDescent="0.25">
      <c r="J17213" t="str">
        <f t="shared" si="519"/>
        <v/>
      </c>
      <c r="K17213" s="112"/>
      <c r="L17213" s="112"/>
      <c r="M17213" s="112"/>
      <c r="N17213" s="112"/>
    </row>
    <row r="17214" spans="10:14" x14ac:dyDescent="0.25">
      <c r="J17214" t="str">
        <f t="shared" si="519"/>
        <v/>
      </c>
      <c r="K17214" s="112"/>
      <c r="L17214" s="112"/>
      <c r="M17214" s="112"/>
      <c r="N17214" s="112"/>
    </row>
    <row r="17215" spans="10:14" x14ac:dyDescent="0.25">
      <c r="J17215" t="str">
        <f t="shared" si="519"/>
        <v/>
      </c>
      <c r="K17215" s="112"/>
      <c r="L17215" s="112"/>
      <c r="M17215" s="112"/>
      <c r="N17215" s="112"/>
    </row>
    <row r="17216" spans="10:14" x14ac:dyDescent="0.25">
      <c r="J17216" t="str">
        <f t="shared" si="519"/>
        <v/>
      </c>
      <c r="K17216" s="112"/>
      <c r="L17216" s="112"/>
      <c r="M17216" s="112"/>
      <c r="N17216" s="112"/>
    </row>
    <row r="17217" spans="10:14" x14ac:dyDescent="0.25">
      <c r="J17217" t="str">
        <f t="shared" si="519"/>
        <v/>
      </c>
      <c r="K17217" s="112"/>
      <c r="L17217" s="112"/>
      <c r="M17217" s="112"/>
      <c r="N17217" s="112"/>
    </row>
    <row r="17218" spans="10:14" x14ac:dyDescent="0.25">
      <c r="J17218" t="str">
        <f t="shared" si="519"/>
        <v/>
      </c>
      <c r="K17218" s="112"/>
      <c r="L17218" s="112"/>
      <c r="M17218" s="112"/>
      <c r="N17218" s="112"/>
    </row>
    <row r="17219" spans="10:14" x14ac:dyDescent="0.25">
      <c r="J17219" t="str">
        <f t="shared" ref="J17219:J17282" si="520">B17219&amp;C17219&amp;E17219&amp;IF(C17219="Skog",F17219&amp;G17219,"")</f>
        <v/>
      </c>
      <c r="K17219" s="112"/>
      <c r="L17219" s="112"/>
      <c r="M17219" s="112"/>
      <c r="N17219" s="112"/>
    </row>
    <row r="17220" spans="10:14" x14ac:dyDescent="0.25">
      <c r="J17220" t="str">
        <f t="shared" si="520"/>
        <v/>
      </c>
      <c r="K17220" s="112"/>
      <c r="L17220" s="112"/>
      <c r="M17220" s="112"/>
      <c r="N17220" s="112"/>
    </row>
    <row r="17221" spans="10:14" x14ac:dyDescent="0.25">
      <c r="J17221" t="str">
        <f t="shared" si="520"/>
        <v/>
      </c>
      <c r="K17221" s="112"/>
      <c r="L17221" s="112"/>
      <c r="M17221" s="112"/>
      <c r="N17221" s="112"/>
    </row>
    <row r="17222" spans="10:14" x14ac:dyDescent="0.25">
      <c r="J17222" t="str">
        <f t="shared" si="520"/>
        <v/>
      </c>
      <c r="K17222" s="112"/>
      <c r="L17222" s="112"/>
      <c r="M17222" s="112"/>
      <c r="N17222" s="112"/>
    </row>
    <row r="17223" spans="10:14" x14ac:dyDescent="0.25">
      <c r="J17223" t="str">
        <f t="shared" si="520"/>
        <v/>
      </c>
      <c r="K17223" s="112"/>
      <c r="L17223" s="112"/>
      <c r="M17223" s="112"/>
      <c r="N17223" s="112"/>
    </row>
    <row r="17224" spans="10:14" x14ac:dyDescent="0.25">
      <c r="J17224" t="str">
        <f t="shared" si="520"/>
        <v/>
      </c>
      <c r="K17224" s="112"/>
      <c r="L17224" s="112"/>
      <c r="M17224" s="112"/>
      <c r="N17224" s="112"/>
    </row>
    <row r="17225" spans="10:14" x14ac:dyDescent="0.25">
      <c r="J17225" t="str">
        <f t="shared" si="520"/>
        <v/>
      </c>
      <c r="K17225" s="112"/>
      <c r="L17225" s="112"/>
      <c r="M17225" s="112"/>
      <c r="N17225" s="112"/>
    </row>
    <row r="17226" spans="10:14" x14ac:dyDescent="0.25">
      <c r="J17226" t="str">
        <f t="shared" si="520"/>
        <v/>
      </c>
      <c r="K17226" s="112"/>
      <c r="L17226" s="112"/>
      <c r="M17226" s="112"/>
      <c r="N17226" s="112"/>
    </row>
    <row r="17227" spans="10:14" x14ac:dyDescent="0.25">
      <c r="J17227" t="str">
        <f t="shared" si="520"/>
        <v/>
      </c>
      <c r="K17227" s="112"/>
      <c r="L17227" s="112"/>
      <c r="M17227" s="112"/>
      <c r="N17227" s="112"/>
    </row>
    <row r="17228" spans="10:14" x14ac:dyDescent="0.25">
      <c r="J17228" t="str">
        <f t="shared" si="520"/>
        <v/>
      </c>
      <c r="K17228" s="112"/>
      <c r="L17228" s="112"/>
      <c r="M17228" s="112"/>
      <c r="N17228" s="112"/>
    </row>
    <row r="17229" spans="10:14" x14ac:dyDescent="0.25">
      <c r="J17229" t="str">
        <f t="shared" si="520"/>
        <v/>
      </c>
      <c r="K17229" s="112"/>
      <c r="L17229" s="112"/>
      <c r="M17229" s="112"/>
      <c r="N17229" s="112"/>
    </row>
    <row r="17230" spans="10:14" x14ac:dyDescent="0.25">
      <c r="J17230" t="str">
        <f t="shared" si="520"/>
        <v/>
      </c>
      <c r="K17230" s="112"/>
      <c r="L17230" s="112"/>
      <c r="M17230" s="112"/>
      <c r="N17230" s="112"/>
    </row>
    <row r="17231" spans="10:14" x14ac:dyDescent="0.25">
      <c r="J17231" t="str">
        <f t="shared" si="520"/>
        <v/>
      </c>
      <c r="K17231" s="112"/>
      <c r="L17231" s="112"/>
      <c r="M17231" s="112"/>
      <c r="N17231" s="112"/>
    </row>
    <row r="17232" spans="10:14" x14ac:dyDescent="0.25">
      <c r="J17232" t="str">
        <f t="shared" si="520"/>
        <v/>
      </c>
      <c r="K17232" s="112"/>
      <c r="L17232" s="112"/>
      <c r="M17232" s="112"/>
      <c r="N17232" s="112"/>
    </row>
    <row r="17233" spans="10:14" x14ac:dyDescent="0.25">
      <c r="J17233" t="str">
        <f t="shared" si="520"/>
        <v/>
      </c>
      <c r="K17233" s="112"/>
      <c r="L17233" s="112"/>
      <c r="M17233" s="112"/>
      <c r="N17233" s="112"/>
    </row>
    <row r="17234" spans="10:14" x14ac:dyDescent="0.25">
      <c r="J17234" t="str">
        <f t="shared" si="520"/>
        <v/>
      </c>
      <c r="K17234" s="112"/>
      <c r="L17234" s="112"/>
      <c r="M17234" s="112"/>
      <c r="N17234" s="112"/>
    </row>
    <row r="17235" spans="10:14" x14ac:dyDescent="0.25">
      <c r="J17235" t="str">
        <f t="shared" si="520"/>
        <v/>
      </c>
      <c r="K17235" s="112"/>
      <c r="L17235" s="112"/>
      <c r="M17235" s="112"/>
      <c r="N17235" s="112"/>
    </row>
    <row r="17236" spans="10:14" x14ac:dyDescent="0.25">
      <c r="J17236" t="str">
        <f t="shared" si="520"/>
        <v/>
      </c>
      <c r="K17236" s="112"/>
      <c r="L17236" s="112"/>
      <c r="M17236" s="112"/>
      <c r="N17236" s="112"/>
    </row>
    <row r="17237" spans="10:14" x14ac:dyDescent="0.25">
      <c r="J17237" t="str">
        <f t="shared" si="520"/>
        <v/>
      </c>
      <c r="K17237" s="112"/>
      <c r="L17237" s="112"/>
      <c r="M17237" s="112"/>
      <c r="N17237" s="112"/>
    </row>
    <row r="17238" spans="10:14" x14ac:dyDescent="0.25">
      <c r="J17238" t="str">
        <f t="shared" si="520"/>
        <v/>
      </c>
      <c r="K17238" s="112"/>
      <c r="L17238" s="112"/>
      <c r="M17238" s="112"/>
      <c r="N17238" s="112"/>
    </row>
    <row r="17239" spans="10:14" x14ac:dyDescent="0.25">
      <c r="J17239" t="str">
        <f t="shared" si="520"/>
        <v/>
      </c>
      <c r="K17239" s="112"/>
      <c r="L17239" s="112"/>
      <c r="M17239" s="112"/>
      <c r="N17239" s="112"/>
    </row>
    <row r="17240" spans="10:14" x14ac:dyDescent="0.25">
      <c r="J17240" t="str">
        <f t="shared" si="520"/>
        <v/>
      </c>
      <c r="K17240" s="112"/>
      <c r="L17240" s="112"/>
      <c r="M17240" s="112"/>
      <c r="N17240" s="112"/>
    </row>
    <row r="17241" spans="10:14" x14ac:dyDescent="0.25">
      <c r="J17241" t="str">
        <f t="shared" si="520"/>
        <v/>
      </c>
      <c r="K17241" s="112"/>
      <c r="L17241" s="112"/>
      <c r="M17241" s="112"/>
      <c r="N17241" s="112"/>
    </row>
    <row r="17242" spans="10:14" x14ac:dyDescent="0.25">
      <c r="J17242" t="str">
        <f t="shared" si="520"/>
        <v/>
      </c>
      <c r="K17242" s="112"/>
      <c r="L17242" s="112"/>
      <c r="M17242" s="112"/>
      <c r="N17242" s="112"/>
    </row>
    <row r="17243" spans="10:14" x14ac:dyDescent="0.25">
      <c r="J17243" t="str">
        <f t="shared" si="520"/>
        <v/>
      </c>
      <c r="K17243" s="112"/>
      <c r="L17243" s="112"/>
      <c r="M17243" s="112"/>
      <c r="N17243" s="112"/>
    </row>
    <row r="17244" spans="10:14" x14ac:dyDescent="0.25">
      <c r="J17244" t="str">
        <f t="shared" si="520"/>
        <v/>
      </c>
      <c r="K17244" s="112"/>
      <c r="L17244" s="112"/>
      <c r="M17244" s="112"/>
      <c r="N17244" s="112"/>
    </row>
    <row r="17245" spans="10:14" x14ac:dyDescent="0.25">
      <c r="J17245" t="str">
        <f t="shared" si="520"/>
        <v/>
      </c>
      <c r="K17245" s="112"/>
      <c r="L17245" s="112"/>
      <c r="M17245" s="112"/>
      <c r="N17245" s="112"/>
    </row>
    <row r="17246" spans="10:14" x14ac:dyDescent="0.25">
      <c r="J17246" t="str">
        <f t="shared" si="520"/>
        <v/>
      </c>
      <c r="K17246" s="112"/>
      <c r="L17246" s="112"/>
      <c r="M17246" s="112"/>
      <c r="N17246" s="112"/>
    </row>
    <row r="17247" spans="10:14" x14ac:dyDescent="0.25">
      <c r="J17247" t="str">
        <f t="shared" si="520"/>
        <v/>
      </c>
      <c r="K17247" s="112"/>
      <c r="L17247" s="112"/>
      <c r="M17247" s="112"/>
      <c r="N17247" s="112"/>
    </row>
    <row r="17248" spans="10:14" x14ac:dyDescent="0.25">
      <c r="J17248" t="str">
        <f t="shared" si="520"/>
        <v/>
      </c>
      <c r="K17248" s="112"/>
      <c r="L17248" s="112"/>
      <c r="M17248" s="112"/>
      <c r="N17248" s="112"/>
    </row>
    <row r="17249" spans="10:14" x14ac:dyDescent="0.25">
      <c r="J17249" t="str">
        <f t="shared" si="520"/>
        <v/>
      </c>
      <c r="K17249" s="112"/>
      <c r="L17249" s="112"/>
      <c r="M17249" s="112"/>
      <c r="N17249" s="112"/>
    </row>
    <row r="17250" spans="10:14" x14ac:dyDescent="0.25">
      <c r="J17250" t="str">
        <f t="shared" si="520"/>
        <v/>
      </c>
      <c r="K17250" s="112"/>
      <c r="L17250" s="112"/>
      <c r="M17250" s="112"/>
      <c r="N17250" s="112"/>
    </row>
    <row r="17251" spans="10:14" x14ac:dyDescent="0.25">
      <c r="J17251" t="str">
        <f t="shared" si="520"/>
        <v/>
      </c>
      <c r="K17251" s="112"/>
      <c r="L17251" s="112"/>
      <c r="M17251" s="112"/>
      <c r="N17251" s="112"/>
    </row>
    <row r="17252" spans="10:14" x14ac:dyDescent="0.25">
      <c r="J17252" t="str">
        <f t="shared" si="520"/>
        <v/>
      </c>
      <c r="K17252" s="112"/>
      <c r="L17252" s="112"/>
      <c r="M17252" s="112"/>
      <c r="N17252" s="112"/>
    </row>
    <row r="17253" spans="10:14" x14ac:dyDescent="0.25">
      <c r="J17253" t="str">
        <f t="shared" si="520"/>
        <v/>
      </c>
      <c r="K17253" s="112"/>
      <c r="L17253" s="112"/>
      <c r="M17253" s="112"/>
      <c r="N17253" s="112"/>
    </row>
    <row r="17254" spans="10:14" x14ac:dyDescent="0.25">
      <c r="J17254" t="str">
        <f t="shared" si="520"/>
        <v/>
      </c>
      <c r="K17254" s="112"/>
      <c r="L17254" s="112"/>
      <c r="M17254" s="112"/>
      <c r="N17254" s="112"/>
    </row>
    <row r="17255" spans="10:14" x14ac:dyDescent="0.25">
      <c r="J17255" t="str">
        <f t="shared" si="520"/>
        <v/>
      </c>
      <c r="K17255" s="112"/>
      <c r="L17255" s="112"/>
      <c r="M17255" s="112"/>
      <c r="N17255" s="112"/>
    </row>
    <row r="17256" spans="10:14" x14ac:dyDescent="0.25">
      <c r="J17256" t="str">
        <f t="shared" si="520"/>
        <v/>
      </c>
      <c r="K17256" s="112"/>
      <c r="L17256" s="112"/>
      <c r="M17256" s="112"/>
      <c r="N17256" s="112"/>
    </row>
    <row r="17257" spans="10:14" x14ac:dyDescent="0.25">
      <c r="J17257" t="str">
        <f t="shared" si="520"/>
        <v/>
      </c>
      <c r="K17257" s="112"/>
      <c r="L17257" s="112"/>
      <c r="M17257" s="112"/>
      <c r="N17257" s="112"/>
    </row>
    <row r="17258" spans="10:14" x14ac:dyDescent="0.25">
      <c r="J17258" t="str">
        <f t="shared" si="520"/>
        <v/>
      </c>
      <c r="K17258" s="112"/>
      <c r="L17258" s="112"/>
      <c r="M17258" s="112"/>
      <c r="N17258" s="112"/>
    </row>
    <row r="17259" spans="10:14" x14ac:dyDescent="0.25">
      <c r="J17259" t="str">
        <f t="shared" si="520"/>
        <v/>
      </c>
      <c r="K17259" s="112"/>
      <c r="L17259" s="112"/>
      <c r="M17259" s="112"/>
      <c r="N17259" s="112"/>
    </row>
    <row r="17260" spans="10:14" x14ac:dyDescent="0.25">
      <c r="J17260" t="str">
        <f t="shared" si="520"/>
        <v/>
      </c>
      <c r="K17260" s="112"/>
      <c r="L17260" s="112"/>
      <c r="M17260" s="112"/>
      <c r="N17260" s="112"/>
    </row>
    <row r="17261" spans="10:14" x14ac:dyDescent="0.25">
      <c r="J17261" t="str">
        <f t="shared" si="520"/>
        <v/>
      </c>
      <c r="K17261" s="112"/>
      <c r="L17261" s="112"/>
      <c r="M17261" s="112"/>
      <c r="N17261" s="112"/>
    </row>
    <row r="17262" spans="10:14" x14ac:dyDescent="0.25">
      <c r="J17262" t="str">
        <f t="shared" si="520"/>
        <v/>
      </c>
      <c r="K17262" s="112"/>
      <c r="L17262" s="112"/>
      <c r="M17262" s="112"/>
      <c r="N17262" s="112"/>
    </row>
    <row r="17263" spans="10:14" x14ac:dyDescent="0.25">
      <c r="J17263" t="str">
        <f t="shared" si="520"/>
        <v/>
      </c>
      <c r="K17263" s="112"/>
      <c r="L17263" s="112"/>
      <c r="M17263" s="112"/>
      <c r="N17263" s="112"/>
    </row>
    <row r="17264" spans="10:14" x14ac:dyDescent="0.25">
      <c r="J17264" t="str">
        <f t="shared" si="520"/>
        <v/>
      </c>
      <c r="K17264" s="112"/>
      <c r="L17264" s="112"/>
      <c r="M17264" s="112"/>
      <c r="N17264" s="112"/>
    </row>
    <row r="17265" spans="10:14" x14ac:dyDescent="0.25">
      <c r="J17265" t="str">
        <f t="shared" si="520"/>
        <v/>
      </c>
      <c r="K17265" s="112"/>
      <c r="L17265" s="112"/>
      <c r="M17265" s="112"/>
      <c r="N17265" s="112"/>
    </row>
    <row r="17266" spans="10:14" x14ac:dyDescent="0.25">
      <c r="J17266" t="str">
        <f t="shared" si="520"/>
        <v/>
      </c>
      <c r="K17266" s="112"/>
      <c r="L17266" s="112"/>
      <c r="M17266" s="112"/>
      <c r="N17266" s="112"/>
    </row>
    <row r="17267" spans="10:14" x14ac:dyDescent="0.25">
      <c r="J17267" t="str">
        <f t="shared" si="520"/>
        <v/>
      </c>
      <c r="K17267" s="112"/>
      <c r="L17267" s="112"/>
      <c r="M17267" s="112"/>
      <c r="N17267" s="112"/>
    </row>
    <row r="17268" spans="10:14" x14ac:dyDescent="0.25">
      <c r="J17268" t="str">
        <f t="shared" si="520"/>
        <v/>
      </c>
      <c r="K17268" s="112"/>
      <c r="L17268" s="112"/>
      <c r="M17268" s="112"/>
      <c r="N17268" s="112"/>
    </row>
    <row r="17269" spans="10:14" x14ac:dyDescent="0.25">
      <c r="J17269" t="str">
        <f t="shared" si="520"/>
        <v/>
      </c>
      <c r="K17269" s="112"/>
      <c r="L17269" s="112"/>
      <c r="M17269" s="112"/>
      <c r="N17269" s="112"/>
    </row>
    <row r="17270" spans="10:14" x14ac:dyDescent="0.25">
      <c r="J17270" t="str">
        <f t="shared" si="520"/>
        <v/>
      </c>
      <c r="K17270" s="112"/>
      <c r="L17270" s="112"/>
      <c r="M17270" s="112"/>
      <c r="N17270" s="112"/>
    </row>
    <row r="17271" spans="10:14" x14ac:dyDescent="0.25">
      <c r="J17271" t="str">
        <f t="shared" si="520"/>
        <v/>
      </c>
      <c r="K17271" s="112"/>
      <c r="L17271" s="112"/>
      <c r="M17271" s="112"/>
      <c r="N17271" s="112"/>
    </row>
    <row r="17272" spans="10:14" x14ac:dyDescent="0.25">
      <c r="J17272" t="str">
        <f t="shared" si="520"/>
        <v/>
      </c>
      <c r="K17272" s="112"/>
      <c r="L17272" s="112"/>
      <c r="M17272" s="112"/>
      <c r="N17272" s="112"/>
    </row>
    <row r="17273" spans="10:14" x14ac:dyDescent="0.25">
      <c r="J17273" t="str">
        <f t="shared" si="520"/>
        <v/>
      </c>
      <c r="K17273" s="112"/>
      <c r="L17273" s="112"/>
      <c r="M17273" s="112"/>
      <c r="N17273" s="112"/>
    </row>
    <row r="17274" spans="10:14" x14ac:dyDescent="0.25">
      <c r="J17274" t="str">
        <f t="shared" si="520"/>
        <v/>
      </c>
      <c r="K17274" s="112"/>
      <c r="L17274" s="112"/>
      <c r="M17274" s="112"/>
      <c r="N17274" s="112"/>
    </row>
    <row r="17275" spans="10:14" x14ac:dyDescent="0.25">
      <c r="J17275" t="str">
        <f t="shared" si="520"/>
        <v/>
      </c>
      <c r="K17275" s="112"/>
      <c r="L17275" s="112"/>
      <c r="M17275" s="112"/>
      <c r="N17275" s="112"/>
    </row>
    <row r="17276" spans="10:14" x14ac:dyDescent="0.25">
      <c r="J17276" t="str">
        <f t="shared" si="520"/>
        <v/>
      </c>
      <c r="K17276" s="112"/>
      <c r="L17276" s="112"/>
      <c r="M17276" s="112"/>
      <c r="N17276" s="112"/>
    </row>
    <row r="17277" spans="10:14" x14ac:dyDescent="0.25">
      <c r="J17277" t="str">
        <f t="shared" si="520"/>
        <v/>
      </c>
      <c r="K17277" s="112"/>
      <c r="L17277" s="112"/>
      <c r="M17277" s="112"/>
      <c r="N17277" s="112"/>
    </row>
    <row r="17278" spans="10:14" x14ac:dyDescent="0.25">
      <c r="J17278" t="str">
        <f t="shared" si="520"/>
        <v/>
      </c>
      <c r="K17278" s="112"/>
      <c r="L17278" s="112"/>
      <c r="M17278" s="112"/>
      <c r="N17278" s="112"/>
    </row>
    <row r="17279" spans="10:14" x14ac:dyDescent="0.25">
      <c r="J17279" t="str">
        <f t="shared" si="520"/>
        <v/>
      </c>
      <c r="K17279" s="112"/>
      <c r="L17279" s="112"/>
      <c r="M17279" s="112"/>
      <c r="N17279" s="112"/>
    </row>
    <row r="17280" spans="10:14" x14ac:dyDescent="0.25">
      <c r="J17280" t="str">
        <f t="shared" si="520"/>
        <v/>
      </c>
      <c r="K17280" s="112"/>
      <c r="L17280" s="112"/>
      <c r="M17280" s="112"/>
      <c r="N17280" s="112"/>
    </row>
    <row r="17281" spans="10:14" x14ac:dyDescent="0.25">
      <c r="J17281" t="str">
        <f t="shared" si="520"/>
        <v/>
      </c>
      <c r="K17281" s="112"/>
      <c r="L17281" s="112"/>
      <c r="M17281" s="112"/>
      <c r="N17281" s="112"/>
    </row>
    <row r="17282" spans="10:14" x14ac:dyDescent="0.25">
      <c r="J17282" t="str">
        <f t="shared" si="520"/>
        <v/>
      </c>
      <c r="K17282" s="112"/>
      <c r="L17282" s="112"/>
      <c r="M17282" s="112"/>
      <c r="N17282" s="112"/>
    </row>
    <row r="17283" spans="10:14" x14ac:dyDescent="0.25">
      <c r="J17283" t="str">
        <f t="shared" ref="J17283:J17346" si="521">B17283&amp;C17283&amp;E17283&amp;IF(C17283="Skog",F17283&amp;G17283,"")</f>
        <v/>
      </c>
      <c r="K17283" s="112"/>
      <c r="L17283" s="112"/>
      <c r="M17283" s="112"/>
      <c r="N17283" s="112"/>
    </row>
    <row r="17284" spans="10:14" x14ac:dyDescent="0.25">
      <c r="J17284" t="str">
        <f t="shared" si="521"/>
        <v/>
      </c>
      <c r="K17284" s="112"/>
      <c r="L17284" s="112"/>
      <c r="M17284" s="112"/>
      <c r="N17284" s="112"/>
    </row>
    <row r="17285" spans="10:14" x14ac:dyDescent="0.25">
      <c r="J17285" t="str">
        <f t="shared" si="521"/>
        <v/>
      </c>
      <c r="K17285" s="112"/>
      <c r="L17285" s="112"/>
      <c r="M17285" s="112"/>
      <c r="N17285" s="112"/>
    </row>
    <row r="17286" spans="10:14" x14ac:dyDescent="0.25">
      <c r="J17286" t="str">
        <f t="shared" si="521"/>
        <v/>
      </c>
      <c r="K17286" s="112"/>
      <c r="L17286" s="112"/>
      <c r="M17286" s="112"/>
      <c r="N17286" s="112"/>
    </row>
    <row r="17287" spans="10:14" x14ac:dyDescent="0.25">
      <c r="J17287" t="str">
        <f t="shared" si="521"/>
        <v/>
      </c>
      <c r="K17287" s="112"/>
      <c r="L17287" s="112"/>
      <c r="M17287" s="112"/>
      <c r="N17287" s="112"/>
    </row>
    <row r="17288" spans="10:14" x14ac:dyDescent="0.25">
      <c r="J17288" t="str">
        <f t="shared" si="521"/>
        <v/>
      </c>
      <c r="K17288" s="112"/>
      <c r="L17288" s="112"/>
      <c r="M17288" s="112"/>
      <c r="N17288" s="112"/>
    </row>
    <row r="17289" spans="10:14" x14ac:dyDescent="0.25">
      <c r="J17289" t="str">
        <f t="shared" si="521"/>
        <v/>
      </c>
      <c r="K17289" s="112"/>
      <c r="L17289" s="112"/>
      <c r="M17289" s="112"/>
      <c r="N17289" s="112"/>
    </row>
    <row r="17290" spans="10:14" x14ac:dyDescent="0.25">
      <c r="J17290" t="str">
        <f t="shared" si="521"/>
        <v/>
      </c>
      <c r="K17290" s="112"/>
      <c r="L17290" s="112"/>
      <c r="M17290" s="112"/>
      <c r="N17290" s="112"/>
    </row>
    <row r="17291" spans="10:14" x14ac:dyDescent="0.25">
      <c r="J17291" t="str">
        <f t="shared" si="521"/>
        <v/>
      </c>
      <c r="K17291" s="112"/>
      <c r="L17291" s="112"/>
      <c r="M17291" s="112"/>
      <c r="N17291" s="112"/>
    </row>
    <row r="17292" spans="10:14" x14ac:dyDescent="0.25">
      <c r="J17292" t="str">
        <f t="shared" si="521"/>
        <v/>
      </c>
      <c r="K17292" s="112"/>
      <c r="L17292" s="112"/>
      <c r="M17292" s="112"/>
      <c r="N17292" s="112"/>
    </row>
    <row r="17293" spans="10:14" x14ac:dyDescent="0.25">
      <c r="J17293" t="str">
        <f t="shared" si="521"/>
        <v/>
      </c>
      <c r="K17293" s="112"/>
      <c r="L17293" s="112"/>
      <c r="M17293" s="112"/>
      <c r="N17293" s="112"/>
    </row>
    <row r="17294" spans="10:14" x14ac:dyDescent="0.25">
      <c r="J17294" t="str">
        <f t="shared" si="521"/>
        <v/>
      </c>
      <c r="K17294" s="112"/>
      <c r="L17294" s="112"/>
      <c r="M17294" s="112"/>
      <c r="N17294" s="112"/>
    </row>
    <row r="17295" spans="10:14" x14ac:dyDescent="0.25">
      <c r="J17295" t="str">
        <f t="shared" si="521"/>
        <v/>
      </c>
      <c r="K17295" s="112"/>
      <c r="L17295" s="112"/>
      <c r="M17295" s="112"/>
      <c r="N17295" s="112"/>
    </row>
    <row r="17296" spans="10:14" x14ac:dyDescent="0.25">
      <c r="J17296" t="str">
        <f t="shared" si="521"/>
        <v/>
      </c>
      <c r="K17296" s="112"/>
      <c r="L17296" s="112"/>
      <c r="M17296" s="112"/>
      <c r="N17296" s="112"/>
    </row>
    <row r="17297" spans="10:14" x14ac:dyDescent="0.25">
      <c r="J17297" t="str">
        <f t="shared" si="521"/>
        <v/>
      </c>
      <c r="K17297" s="112"/>
      <c r="L17297" s="112"/>
      <c r="M17297" s="112"/>
      <c r="N17297" s="112"/>
    </row>
    <row r="17298" spans="10:14" x14ac:dyDescent="0.25">
      <c r="J17298" t="str">
        <f t="shared" si="521"/>
        <v/>
      </c>
      <c r="K17298" s="112"/>
      <c r="L17298" s="112"/>
      <c r="M17298" s="112"/>
      <c r="N17298" s="112"/>
    </row>
    <row r="17299" spans="10:14" x14ac:dyDescent="0.25">
      <c r="J17299" t="str">
        <f t="shared" si="521"/>
        <v/>
      </c>
      <c r="K17299" s="112"/>
      <c r="L17299" s="112"/>
      <c r="M17299" s="112"/>
      <c r="N17299" s="112"/>
    </row>
    <row r="17300" spans="10:14" x14ac:dyDescent="0.25">
      <c r="J17300" t="str">
        <f t="shared" si="521"/>
        <v/>
      </c>
      <c r="K17300" s="112"/>
      <c r="L17300" s="112"/>
      <c r="M17300" s="112"/>
      <c r="N17300" s="112"/>
    </row>
    <row r="17301" spans="10:14" x14ac:dyDescent="0.25">
      <c r="J17301" t="str">
        <f t="shared" si="521"/>
        <v/>
      </c>
      <c r="K17301" s="112"/>
      <c r="L17301" s="112"/>
      <c r="M17301" s="112"/>
      <c r="N17301" s="112"/>
    </row>
    <row r="17302" spans="10:14" x14ac:dyDescent="0.25">
      <c r="J17302" t="str">
        <f t="shared" si="521"/>
        <v/>
      </c>
      <c r="K17302" s="112"/>
      <c r="L17302" s="112"/>
      <c r="M17302" s="112"/>
      <c r="N17302" s="112"/>
    </row>
    <row r="17303" spans="10:14" x14ac:dyDescent="0.25">
      <c r="J17303" t="str">
        <f t="shared" si="521"/>
        <v/>
      </c>
      <c r="K17303" s="112"/>
      <c r="L17303" s="112"/>
      <c r="M17303" s="112"/>
      <c r="N17303" s="112"/>
    </row>
    <row r="17304" spans="10:14" x14ac:dyDescent="0.25">
      <c r="J17304" t="str">
        <f t="shared" si="521"/>
        <v/>
      </c>
      <c r="K17304" s="112"/>
      <c r="L17304" s="112"/>
      <c r="M17304" s="112"/>
      <c r="N17304" s="112"/>
    </row>
    <row r="17305" spans="10:14" x14ac:dyDescent="0.25">
      <c r="J17305" t="str">
        <f t="shared" si="521"/>
        <v/>
      </c>
      <c r="K17305" s="112"/>
      <c r="L17305" s="112"/>
      <c r="M17305" s="112"/>
      <c r="N17305" s="112"/>
    </row>
    <row r="17306" spans="10:14" x14ac:dyDescent="0.25">
      <c r="J17306" t="str">
        <f t="shared" si="521"/>
        <v/>
      </c>
      <c r="K17306" s="112"/>
      <c r="L17306" s="112"/>
      <c r="M17306" s="112"/>
      <c r="N17306" s="112"/>
    </row>
    <row r="17307" spans="10:14" x14ac:dyDescent="0.25">
      <c r="J17307" t="str">
        <f t="shared" si="521"/>
        <v/>
      </c>
      <c r="K17307" s="112"/>
      <c r="L17307" s="112"/>
      <c r="M17307" s="112"/>
      <c r="N17307" s="112"/>
    </row>
    <row r="17308" spans="10:14" x14ac:dyDescent="0.25">
      <c r="J17308" t="str">
        <f t="shared" si="521"/>
        <v/>
      </c>
      <c r="K17308" s="112"/>
      <c r="L17308" s="112"/>
      <c r="M17308" s="112"/>
      <c r="N17308" s="112"/>
    </row>
    <row r="17309" spans="10:14" x14ac:dyDescent="0.25">
      <c r="J17309" t="str">
        <f t="shared" si="521"/>
        <v/>
      </c>
      <c r="K17309" s="112"/>
      <c r="L17309" s="112"/>
      <c r="M17309" s="112"/>
      <c r="N17309" s="112"/>
    </row>
    <row r="17310" spans="10:14" x14ac:dyDescent="0.25">
      <c r="J17310" t="str">
        <f t="shared" si="521"/>
        <v/>
      </c>
      <c r="K17310" s="112"/>
      <c r="L17310" s="112"/>
      <c r="M17310" s="112"/>
      <c r="N17310" s="112"/>
    </row>
    <row r="17311" spans="10:14" x14ac:dyDescent="0.25">
      <c r="J17311" t="str">
        <f t="shared" si="521"/>
        <v/>
      </c>
      <c r="K17311" s="112"/>
      <c r="L17311" s="112"/>
      <c r="M17311" s="112"/>
      <c r="N17311" s="112"/>
    </row>
    <row r="17312" spans="10:14" x14ac:dyDescent="0.25">
      <c r="J17312" t="str">
        <f t="shared" si="521"/>
        <v/>
      </c>
      <c r="K17312" s="112"/>
      <c r="L17312" s="112"/>
      <c r="M17312" s="112"/>
      <c r="N17312" s="112"/>
    </row>
    <row r="17313" spans="10:14" x14ac:dyDescent="0.25">
      <c r="J17313" t="str">
        <f t="shared" si="521"/>
        <v/>
      </c>
      <c r="K17313" s="112"/>
      <c r="L17313" s="112"/>
      <c r="M17313" s="112"/>
      <c r="N17313" s="112"/>
    </row>
    <row r="17314" spans="10:14" x14ac:dyDescent="0.25">
      <c r="J17314" t="str">
        <f t="shared" si="521"/>
        <v/>
      </c>
      <c r="K17314" s="112"/>
      <c r="L17314" s="112"/>
      <c r="M17314" s="112"/>
      <c r="N17314" s="112"/>
    </row>
    <row r="17315" spans="10:14" x14ac:dyDescent="0.25">
      <c r="J17315" t="str">
        <f t="shared" si="521"/>
        <v/>
      </c>
      <c r="K17315" s="112"/>
      <c r="L17315" s="112"/>
      <c r="M17315" s="112"/>
      <c r="N17315" s="112"/>
    </row>
    <row r="17316" spans="10:14" x14ac:dyDescent="0.25">
      <c r="J17316" t="str">
        <f t="shared" si="521"/>
        <v/>
      </c>
      <c r="K17316" s="112"/>
      <c r="L17316" s="112"/>
      <c r="M17316" s="112"/>
      <c r="N17316" s="112"/>
    </row>
    <row r="17317" spans="10:14" x14ac:dyDescent="0.25">
      <c r="J17317" t="str">
        <f t="shared" si="521"/>
        <v/>
      </c>
      <c r="K17317" s="112"/>
      <c r="L17317" s="112"/>
      <c r="M17317" s="112"/>
      <c r="N17317" s="112"/>
    </row>
    <row r="17318" spans="10:14" x14ac:dyDescent="0.25">
      <c r="J17318" t="str">
        <f t="shared" si="521"/>
        <v/>
      </c>
      <c r="K17318" s="112"/>
      <c r="L17318" s="112"/>
      <c r="M17318" s="112"/>
      <c r="N17318" s="112"/>
    </row>
    <row r="17319" spans="10:14" x14ac:dyDescent="0.25">
      <c r="J17319" t="str">
        <f t="shared" si="521"/>
        <v/>
      </c>
      <c r="K17319" s="112"/>
      <c r="L17319" s="112"/>
      <c r="M17319" s="112"/>
      <c r="N17319" s="112"/>
    </row>
    <row r="17320" spans="10:14" x14ac:dyDescent="0.25">
      <c r="J17320" t="str">
        <f t="shared" si="521"/>
        <v/>
      </c>
      <c r="K17320" s="112"/>
      <c r="L17320" s="112"/>
      <c r="M17320" s="112"/>
      <c r="N17320" s="112"/>
    </row>
    <row r="17321" spans="10:14" x14ac:dyDescent="0.25">
      <c r="J17321" t="str">
        <f t="shared" si="521"/>
        <v/>
      </c>
      <c r="K17321" s="112"/>
      <c r="L17321" s="112"/>
      <c r="M17321" s="112"/>
      <c r="N17321" s="112"/>
    </row>
    <row r="17322" spans="10:14" x14ac:dyDescent="0.25">
      <c r="J17322" t="str">
        <f t="shared" si="521"/>
        <v/>
      </c>
      <c r="K17322" s="112"/>
      <c r="L17322" s="112"/>
      <c r="M17322" s="112"/>
      <c r="N17322" s="112"/>
    </row>
    <row r="17323" spans="10:14" x14ac:dyDescent="0.25">
      <c r="J17323" t="str">
        <f t="shared" si="521"/>
        <v/>
      </c>
      <c r="K17323" s="112"/>
      <c r="L17323" s="112"/>
      <c r="M17323" s="112"/>
      <c r="N17323" s="112"/>
    </row>
    <row r="17324" spans="10:14" x14ac:dyDescent="0.25">
      <c r="J17324" t="str">
        <f t="shared" si="521"/>
        <v/>
      </c>
      <c r="K17324" s="112"/>
      <c r="L17324" s="112"/>
      <c r="M17324" s="112"/>
      <c r="N17324" s="112"/>
    </row>
    <row r="17325" spans="10:14" x14ac:dyDescent="0.25">
      <c r="J17325" t="str">
        <f t="shared" si="521"/>
        <v/>
      </c>
      <c r="K17325" s="112"/>
      <c r="L17325" s="112"/>
      <c r="M17325" s="112"/>
      <c r="N17325" s="112"/>
    </row>
    <row r="17326" spans="10:14" x14ac:dyDescent="0.25">
      <c r="J17326" t="str">
        <f t="shared" si="521"/>
        <v/>
      </c>
      <c r="K17326" s="112"/>
      <c r="L17326" s="112"/>
      <c r="M17326" s="112"/>
      <c r="N17326" s="112"/>
    </row>
    <row r="17327" spans="10:14" x14ac:dyDescent="0.25">
      <c r="J17327" t="str">
        <f t="shared" si="521"/>
        <v/>
      </c>
      <c r="K17327" s="112"/>
      <c r="L17327" s="112"/>
      <c r="M17327" s="112"/>
      <c r="N17327" s="112"/>
    </row>
    <row r="17328" spans="10:14" x14ac:dyDescent="0.25">
      <c r="J17328" t="str">
        <f t="shared" si="521"/>
        <v/>
      </c>
      <c r="K17328" s="112"/>
      <c r="L17328" s="112"/>
      <c r="M17328" s="112"/>
      <c r="N17328" s="112"/>
    </row>
    <row r="17329" spans="10:14" x14ac:dyDescent="0.25">
      <c r="J17329" t="str">
        <f t="shared" si="521"/>
        <v/>
      </c>
      <c r="K17329" s="112"/>
      <c r="L17329" s="112"/>
      <c r="M17329" s="112"/>
      <c r="N17329" s="112"/>
    </row>
    <row r="17330" spans="10:14" x14ac:dyDescent="0.25">
      <c r="J17330" t="str">
        <f t="shared" si="521"/>
        <v/>
      </c>
      <c r="K17330" s="112"/>
      <c r="L17330" s="112"/>
      <c r="M17330" s="112"/>
      <c r="N17330" s="112"/>
    </row>
    <row r="17331" spans="10:14" x14ac:dyDescent="0.25">
      <c r="J17331" t="str">
        <f t="shared" si="521"/>
        <v/>
      </c>
      <c r="K17331" s="112"/>
      <c r="L17331" s="112"/>
      <c r="M17331" s="112"/>
      <c r="N17331" s="112"/>
    </row>
    <row r="17332" spans="10:14" x14ac:dyDescent="0.25">
      <c r="J17332" t="str">
        <f t="shared" si="521"/>
        <v/>
      </c>
      <c r="K17332" s="112"/>
      <c r="L17332" s="112"/>
      <c r="M17332" s="112"/>
      <c r="N17332" s="112"/>
    </row>
    <row r="17333" spans="10:14" x14ac:dyDescent="0.25">
      <c r="J17333" t="str">
        <f t="shared" si="521"/>
        <v/>
      </c>
      <c r="K17333" s="112"/>
      <c r="L17333" s="112"/>
      <c r="M17333" s="112"/>
      <c r="N17333" s="112"/>
    </row>
    <row r="17334" spans="10:14" x14ac:dyDescent="0.25">
      <c r="J17334" t="str">
        <f t="shared" si="521"/>
        <v/>
      </c>
      <c r="K17334" s="112"/>
      <c r="L17334" s="112"/>
      <c r="M17334" s="112"/>
      <c r="N17334" s="112"/>
    </row>
    <row r="17335" spans="10:14" x14ac:dyDescent="0.25">
      <c r="J17335" t="str">
        <f t="shared" si="521"/>
        <v/>
      </c>
      <c r="K17335" s="112"/>
      <c r="L17335" s="112"/>
      <c r="M17335" s="112"/>
      <c r="N17335" s="112"/>
    </row>
    <row r="17336" spans="10:14" x14ac:dyDescent="0.25">
      <c r="J17336" t="str">
        <f t="shared" si="521"/>
        <v/>
      </c>
      <c r="K17336" s="112"/>
      <c r="L17336" s="112"/>
      <c r="M17336" s="112"/>
      <c r="N17336" s="112"/>
    </row>
    <row r="17337" spans="10:14" x14ac:dyDescent="0.25">
      <c r="J17337" t="str">
        <f t="shared" si="521"/>
        <v/>
      </c>
      <c r="K17337" s="112"/>
      <c r="L17337" s="112"/>
      <c r="M17337" s="112"/>
      <c r="N17337" s="112"/>
    </row>
    <row r="17338" spans="10:14" x14ac:dyDescent="0.25">
      <c r="J17338" t="str">
        <f t="shared" si="521"/>
        <v/>
      </c>
      <c r="K17338" s="112"/>
      <c r="L17338" s="112"/>
      <c r="M17338" s="112"/>
      <c r="N17338" s="112"/>
    </row>
    <row r="17339" spans="10:14" x14ac:dyDescent="0.25">
      <c r="J17339" t="str">
        <f t="shared" si="521"/>
        <v/>
      </c>
      <c r="K17339" s="112"/>
      <c r="L17339" s="112"/>
      <c r="M17339" s="112"/>
      <c r="N17339" s="112"/>
    </row>
    <row r="17340" spans="10:14" x14ac:dyDescent="0.25">
      <c r="J17340" t="str">
        <f t="shared" si="521"/>
        <v/>
      </c>
      <c r="K17340" s="112"/>
      <c r="L17340" s="112"/>
      <c r="M17340" s="112"/>
      <c r="N17340" s="112"/>
    </row>
    <row r="17341" spans="10:14" x14ac:dyDescent="0.25">
      <c r="J17341" t="str">
        <f t="shared" si="521"/>
        <v/>
      </c>
      <c r="K17341" s="112"/>
      <c r="L17341" s="112"/>
      <c r="M17341" s="112"/>
      <c r="N17341" s="112"/>
    </row>
    <row r="17342" spans="10:14" x14ac:dyDescent="0.25">
      <c r="J17342" t="str">
        <f t="shared" si="521"/>
        <v/>
      </c>
      <c r="K17342" s="112"/>
      <c r="L17342" s="112"/>
      <c r="M17342" s="112"/>
      <c r="N17342" s="112"/>
    </row>
    <row r="17343" spans="10:14" x14ac:dyDescent="0.25">
      <c r="J17343" t="str">
        <f t="shared" si="521"/>
        <v/>
      </c>
      <c r="K17343" s="112"/>
      <c r="L17343" s="112"/>
      <c r="M17343" s="112"/>
      <c r="N17343" s="112"/>
    </row>
    <row r="17344" spans="10:14" x14ac:dyDescent="0.25">
      <c r="J17344" t="str">
        <f t="shared" si="521"/>
        <v/>
      </c>
      <c r="K17344" s="112"/>
      <c r="L17344" s="112"/>
      <c r="M17344" s="112"/>
      <c r="N17344" s="112"/>
    </row>
    <row r="17345" spans="10:14" x14ac:dyDescent="0.25">
      <c r="J17345" t="str">
        <f t="shared" si="521"/>
        <v/>
      </c>
      <c r="K17345" s="112"/>
      <c r="L17345" s="112"/>
      <c r="M17345" s="112"/>
      <c r="N17345" s="112"/>
    </row>
    <row r="17346" spans="10:14" x14ac:dyDescent="0.25">
      <c r="J17346" t="str">
        <f t="shared" si="521"/>
        <v/>
      </c>
      <c r="K17346" s="112"/>
      <c r="L17346" s="112"/>
      <c r="M17346" s="112"/>
      <c r="N17346" s="112"/>
    </row>
    <row r="17347" spans="10:14" x14ac:dyDescent="0.25">
      <c r="J17347" t="str">
        <f t="shared" ref="J17347:J17410" si="522">B17347&amp;C17347&amp;E17347&amp;IF(C17347="Skog",F17347&amp;G17347,"")</f>
        <v/>
      </c>
      <c r="K17347" s="112"/>
      <c r="L17347" s="112"/>
      <c r="M17347" s="112"/>
      <c r="N17347" s="112"/>
    </row>
    <row r="17348" spans="10:14" x14ac:dyDescent="0.25">
      <c r="J17348" t="str">
        <f t="shared" si="522"/>
        <v/>
      </c>
      <c r="K17348" s="112"/>
      <c r="L17348" s="112"/>
      <c r="M17348" s="112"/>
      <c r="N17348" s="112"/>
    </row>
    <row r="17349" spans="10:14" x14ac:dyDescent="0.25">
      <c r="J17349" t="str">
        <f t="shared" si="522"/>
        <v/>
      </c>
      <c r="K17349" s="112"/>
      <c r="L17349" s="112"/>
      <c r="M17349" s="112"/>
      <c r="N17349" s="112"/>
    </row>
    <row r="17350" spans="10:14" x14ac:dyDescent="0.25">
      <c r="J17350" t="str">
        <f t="shared" si="522"/>
        <v/>
      </c>
      <c r="K17350" s="112"/>
      <c r="L17350" s="112"/>
      <c r="M17350" s="112"/>
      <c r="N17350" s="112"/>
    </row>
    <row r="17351" spans="10:14" x14ac:dyDescent="0.25">
      <c r="J17351" t="str">
        <f t="shared" si="522"/>
        <v/>
      </c>
      <c r="K17351" s="112"/>
      <c r="L17351" s="112"/>
      <c r="M17351" s="112"/>
      <c r="N17351" s="112"/>
    </row>
    <row r="17352" spans="10:14" x14ac:dyDescent="0.25">
      <c r="J17352" t="str">
        <f t="shared" si="522"/>
        <v/>
      </c>
      <c r="K17352" s="112"/>
      <c r="L17352" s="112"/>
      <c r="M17352" s="112"/>
      <c r="N17352" s="112"/>
    </row>
    <row r="17353" spans="10:14" x14ac:dyDescent="0.25">
      <c r="J17353" t="str">
        <f t="shared" si="522"/>
        <v/>
      </c>
      <c r="K17353" s="112"/>
      <c r="L17353" s="112"/>
      <c r="M17353" s="112"/>
      <c r="N17353" s="112"/>
    </row>
    <row r="17354" spans="10:14" x14ac:dyDescent="0.25">
      <c r="J17354" t="str">
        <f t="shared" si="522"/>
        <v/>
      </c>
      <c r="K17354" s="112"/>
      <c r="L17354" s="112"/>
      <c r="M17354" s="112"/>
      <c r="N17354" s="112"/>
    </row>
    <row r="17355" spans="10:14" x14ac:dyDescent="0.25">
      <c r="J17355" t="str">
        <f t="shared" si="522"/>
        <v/>
      </c>
      <c r="K17355" s="112"/>
      <c r="L17355" s="112"/>
      <c r="M17355" s="112"/>
      <c r="N17355" s="112"/>
    </row>
    <row r="17356" spans="10:14" x14ac:dyDescent="0.25">
      <c r="J17356" t="str">
        <f t="shared" si="522"/>
        <v/>
      </c>
      <c r="K17356" s="112"/>
      <c r="L17356" s="112"/>
      <c r="M17356" s="112"/>
      <c r="N17356" s="112"/>
    </row>
    <row r="17357" spans="10:14" x14ac:dyDescent="0.25">
      <c r="J17357" t="str">
        <f t="shared" si="522"/>
        <v/>
      </c>
      <c r="K17357" s="112"/>
      <c r="L17357" s="112"/>
      <c r="M17357" s="112"/>
      <c r="N17357" s="112"/>
    </row>
    <row r="17358" spans="10:14" x14ac:dyDescent="0.25">
      <c r="J17358" t="str">
        <f t="shared" si="522"/>
        <v/>
      </c>
      <c r="K17358" s="112"/>
      <c r="L17358" s="112"/>
      <c r="M17358" s="112"/>
      <c r="N17358" s="112"/>
    </row>
    <row r="17359" spans="10:14" x14ac:dyDescent="0.25">
      <c r="J17359" t="str">
        <f t="shared" si="522"/>
        <v/>
      </c>
      <c r="K17359" s="112"/>
      <c r="L17359" s="112"/>
      <c r="M17359" s="112"/>
      <c r="N17359" s="112"/>
    </row>
    <row r="17360" spans="10:14" x14ac:dyDescent="0.25">
      <c r="J17360" t="str">
        <f t="shared" si="522"/>
        <v/>
      </c>
      <c r="K17360" s="112"/>
      <c r="L17360" s="112"/>
      <c r="M17360" s="112"/>
      <c r="N17360" s="112"/>
    </row>
    <row r="17361" spans="10:14" x14ac:dyDescent="0.25">
      <c r="J17361" t="str">
        <f t="shared" si="522"/>
        <v/>
      </c>
      <c r="K17361" s="112"/>
      <c r="L17361" s="112"/>
      <c r="M17361" s="112"/>
      <c r="N17361" s="112"/>
    </row>
    <row r="17362" spans="10:14" x14ac:dyDescent="0.25">
      <c r="J17362" t="str">
        <f t="shared" si="522"/>
        <v/>
      </c>
      <c r="K17362" s="112"/>
      <c r="L17362" s="112"/>
      <c r="M17362" s="112"/>
      <c r="N17362" s="112"/>
    </row>
    <row r="17363" spans="10:14" x14ac:dyDescent="0.25">
      <c r="J17363" t="str">
        <f t="shared" si="522"/>
        <v/>
      </c>
      <c r="K17363" s="112"/>
      <c r="L17363" s="112"/>
      <c r="M17363" s="112"/>
      <c r="N17363" s="112"/>
    </row>
    <row r="17364" spans="10:14" x14ac:dyDescent="0.25">
      <c r="J17364" t="str">
        <f t="shared" si="522"/>
        <v/>
      </c>
      <c r="K17364" s="112"/>
      <c r="L17364" s="112"/>
      <c r="M17364" s="112"/>
      <c r="N17364" s="112"/>
    </row>
    <row r="17365" spans="10:14" x14ac:dyDescent="0.25">
      <c r="J17365" t="str">
        <f t="shared" si="522"/>
        <v/>
      </c>
      <c r="K17365" s="112"/>
      <c r="L17365" s="112"/>
      <c r="M17365" s="112"/>
      <c r="N17365" s="112"/>
    </row>
    <row r="17366" spans="10:14" x14ac:dyDescent="0.25">
      <c r="J17366" t="str">
        <f t="shared" si="522"/>
        <v/>
      </c>
      <c r="K17366" s="112"/>
      <c r="L17366" s="112"/>
      <c r="M17366" s="112"/>
      <c r="N17366" s="112"/>
    </row>
    <row r="17367" spans="10:14" x14ac:dyDescent="0.25">
      <c r="J17367" t="str">
        <f t="shared" si="522"/>
        <v/>
      </c>
      <c r="K17367" s="112"/>
      <c r="L17367" s="112"/>
      <c r="M17367" s="112"/>
      <c r="N17367" s="112"/>
    </row>
    <row r="17368" spans="10:14" x14ac:dyDescent="0.25">
      <c r="J17368" t="str">
        <f t="shared" si="522"/>
        <v/>
      </c>
      <c r="K17368" s="112"/>
      <c r="L17368" s="112"/>
      <c r="M17368" s="112"/>
      <c r="N17368" s="112"/>
    </row>
    <row r="17369" spans="10:14" x14ac:dyDescent="0.25">
      <c r="J17369" t="str">
        <f t="shared" si="522"/>
        <v/>
      </c>
      <c r="K17369" s="112"/>
      <c r="L17369" s="112"/>
      <c r="M17369" s="112"/>
      <c r="N17369" s="112"/>
    </row>
    <row r="17370" spans="10:14" x14ac:dyDescent="0.25">
      <c r="J17370" t="str">
        <f t="shared" si="522"/>
        <v/>
      </c>
      <c r="K17370" s="112"/>
      <c r="L17370" s="112"/>
      <c r="M17370" s="112"/>
      <c r="N17370" s="112"/>
    </row>
    <row r="17371" spans="10:14" x14ac:dyDescent="0.25">
      <c r="J17371" t="str">
        <f t="shared" si="522"/>
        <v/>
      </c>
      <c r="K17371" s="112"/>
      <c r="L17371" s="112"/>
      <c r="M17371" s="112"/>
      <c r="N17371" s="112"/>
    </row>
    <row r="17372" spans="10:14" x14ac:dyDescent="0.25">
      <c r="J17372" t="str">
        <f t="shared" si="522"/>
        <v/>
      </c>
      <c r="K17372" s="112"/>
      <c r="L17372" s="112"/>
      <c r="M17372" s="112"/>
      <c r="N17372" s="112"/>
    </row>
    <row r="17373" spans="10:14" x14ac:dyDescent="0.25">
      <c r="J17373" t="str">
        <f t="shared" si="522"/>
        <v/>
      </c>
      <c r="K17373" s="112"/>
      <c r="L17373" s="112"/>
      <c r="M17373" s="112"/>
      <c r="N17373" s="112"/>
    </row>
    <row r="17374" spans="10:14" x14ac:dyDescent="0.25">
      <c r="J17374" t="str">
        <f t="shared" si="522"/>
        <v/>
      </c>
      <c r="K17374" s="112"/>
      <c r="L17374" s="112"/>
      <c r="M17374" s="112"/>
      <c r="N17374" s="112"/>
    </row>
    <row r="17375" spans="10:14" x14ac:dyDescent="0.25">
      <c r="J17375" t="str">
        <f t="shared" si="522"/>
        <v/>
      </c>
      <c r="K17375" s="112"/>
      <c r="L17375" s="112"/>
      <c r="M17375" s="112"/>
      <c r="N17375" s="112"/>
    </row>
    <row r="17376" spans="10:14" x14ac:dyDescent="0.25">
      <c r="J17376" t="str">
        <f t="shared" si="522"/>
        <v/>
      </c>
      <c r="K17376" s="112"/>
      <c r="L17376" s="112"/>
      <c r="M17376" s="112"/>
      <c r="N17376" s="112"/>
    </row>
    <row r="17377" spans="10:14" x14ac:dyDescent="0.25">
      <c r="J17377" t="str">
        <f t="shared" si="522"/>
        <v/>
      </c>
      <c r="K17377" s="112"/>
      <c r="L17377" s="112"/>
      <c r="M17377" s="112"/>
      <c r="N17377" s="112"/>
    </row>
    <row r="17378" spans="10:14" x14ac:dyDescent="0.25">
      <c r="J17378" t="str">
        <f t="shared" si="522"/>
        <v/>
      </c>
      <c r="K17378" s="112"/>
      <c r="L17378" s="112"/>
      <c r="M17378" s="112"/>
      <c r="N17378" s="112"/>
    </row>
    <row r="17379" spans="10:14" x14ac:dyDescent="0.25">
      <c r="J17379" t="str">
        <f t="shared" si="522"/>
        <v/>
      </c>
      <c r="K17379" s="112"/>
      <c r="L17379" s="112"/>
      <c r="M17379" s="112"/>
      <c r="N17379" s="112"/>
    </row>
    <row r="17380" spans="10:14" x14ac:dyDescent="0.25">
      <c r="J17380" t="str">
        <f t="shared" si="522"/>
        <v/>
      </c>
      <c r="K17380" s="112"/>
      <c r="L17380" s="112"/>
      <c r="M17380" s="112"/>
      <c r="N17380" s="112"/>
    </row>
    <row r="17381" spans="10:14" x14ac:dyDescent="0.25">
      <c r="J17381" t="str">
        <f t="shared" si="522"/>
        <v/>
      </c>
      <c r="K17381" s="112"/>
      <c r="L17381" s="112"/>
      <c r="M17381" s="112"/>
      <c r="N17381" s="112"/>
    </row>
    <row r="17382" spans="10:14" x14ac:dyDescent="0.25">
      <c r="J17382" t="str">
        <f t="shared" si="522"/>
        <v/>
      </c>
      <c r="K17382" s="112"/>
      <c r="L17382" s="112"/>
      <c r="M17382" s="112"/>
      <c r="N17382" s="112"/>
    </row>
    <row r="17383" spans="10:14" x14ac:dyDescent="0.25">
      <c r="J17383" t="str">
        <f t="shared" si="522"/>
        <v/>
      </c>
      <c r="K17383" s="112"/>
      <c r="L17383" s="112"/>
      <c r="M17383" s="112"/>
      <c r="N17383" s="112"/>
    </row>
    <row r="17384" spans="10:14" x14ac:dyDescent="0.25">
      <c r="J17384" t="str">
        <f t="shared" si="522"/>
        <v/>
      </c>
      <c r="K17384" s="112"/>
      <c r="L17384" s="112"/>
      <c r="M17384" s="112"/>
      <c r="N17384" s="112"/>
    </row>
    <row r="17385" spans="10:14" x14ac:dyDescent="0.25">
      <c r="J17385" t="str">
        <f t="shared" si="522"/>
        <v/>
      </c>
      <c r="K17385" s="112"/>
      <c r="L17385" s="112"/>
      <c r="M17385" s="112"/>
      <c r="N17385" s="112"/>
    </row>
    <row r="17386" spans="10:14" x14ac:dyDescent="0.25">
      <c r="J17386" t="str">
        <f t="shared" si="522"/>
        <v/>
      </c>
      <c r="K17386" s="112"/>
      <c r="L17386" s="112"/>
      <c r="M17386" s="112"/>
      <c r="N17386" s="112"/>
    </row>
    <row r="17387" spans="10:14" x14ac:dyDescent="0.25">
      <c r="J17387" t="str">
        <f t="shared" si="522"/>
        <v/>
      </c>
      <c r="K17387" s="112"/>
      <c r="L17387" s="112"/>
      <c r="M17387" s="112"/>
      <c r="N17387" s="112"/>
    </row>
    <row r="17388" spans="10:14" x14ac:dyDescent="0.25">
      <c r="J17388" t="str">
        <f t="shared" si="522"/>
        <v/>
      </c>
      <c r="K17388" s="112"/>
      <c r="L17388" s="112"/>
      <c r="M17388" s="112"/>
      <c r="N17388" s="112"/>
    </row>
    <row r="17389" spans="10:14" x14ac:dyDescent="0.25">
      <c r="J17389" t="str">
        <f t="shared" si="522"/>
        <v/>
      </c>
      <c r="K17389" s="112"/>
      <c r="L17389" s="112"/>
      <c r="M17389" s="112"/>
      <c r="N17389" s="112"/>
    </row>
    <row r="17390" spans="10:14" x14ac:dyDescent="0.25">
      <c r="J17390" t="str">
        <f t="shared" si="522"/>
        <v/>
      </c>
      <c r="K17390" s="112"/>
      <c r="L17390" s="112"/>
      <c r="M17390" s="112"/>
      <c r="N17390" s="112"/>
    </row>
    <row r="17391" spans="10:14" x14ac:dyDescent="0.25">
      <c r="J17391" t="str">
        <f t="shared" si="522"/>
        <v/>
      </c>
      <c r="K17391" s="112"/>
      <c r="L17391" s="112"/>
      <c r="M17391" s="112"/>
      <c r="N17391" s="112"/>
    </row>
    <row r="17392" spans="10:14" x14ac:dyDescent="0.25">
      <c r="J17392" t="str">
        <f t="shared" si="522"/>
        <v/>
      </c>
      <c r="K17392" s="112"/>
      <c r="L17392" s="112"/>
      <c r="M17392" s="112"/>
      <c r="N17392" s="112"/>
    </row>
    <row r="17393" spans="10:14" x14ac:dyDescent="0.25">
      <c r="J17393" t="str">
        <f t="shared" si="522"/>
        <v/>
      </c>
      <c r="K17393" s="112"/>
      <c r="L17393" s="112"/>
      <c r="M17393" s="112"/>
      <c r="N17393" s="112"/>
    </row>
    <row r="17394" spans="10:14" x14ac:dyDescent="0.25">
      <c r="J17394" t="str">
        <f t="shared" si="522"/>
        <v/>
      </c>
      <c r="K17394" s="112"/>
      <c r="L17394" s="112"/>
      <c r="M17394" s="112"/>
      <c r="N17394" s="112"/>
    </row>
    <row r="17395" spans="10:14" x14ac:dyDescent="0.25">
      <c r="J17395" t="str">
        <f t="shared" si="522"/>
        <v/>
      </c>
      <c r="K17395" s="112"/>
      <c r="L17395" s="112"/>
      <c r="M17395" s="112"/>
      <c r="N17395" s="112"/>
    </row>
    <row r="17396" spans="10:14" x14ac:dyDescent="0.25">
      <c r="J17396" t="str">
        <f t="shared" si="522"/>
        <v/>
      </c>
      <c r="K17396" s="112"/>
      <c r="L17396" s="112"/>
      <c r="M17396" s="112"/>
      <c r="N17396" s="112"/>
    </row>
    <row r="17397" spans="10:14" x14ac:dyDescent="0.25">
      <c r="J17397" t="str">
        <f t="shared" si="522"/>
        <v/>
      </c>
      <c r="K17397" s="112"/>
      <c r="L17397" s="112"/>
      <c r="M17397" s="112"/>
      <c r="N17397" s="112"/>
    </row>
    <row r="17398" spans="10:14" x14ac:dyDescent="0.25">
      <c r="J17398" t="str">
        <f t="shared" si="522"/>
        <v/>
      </c>
      <c r="K17398" s="112"/>
      <c r="L17398" s="112"/>
      <c r="M17398" s="112"/>
      <c r="N17398" s="112"/>
    </row>
    <row r="17399" spans="10:14" x14ac:dyDescent="0.25">
      <c r="J17399" t="str">
        <f t="shared" si="522"/>
        <v/>
      </c>
      <c r="K17399" s="112"/>
      <c r="L17399" s="112"/>
      <c r="M17399" s="112"/>
      <c r="N17399" s="112"/>
    </row>
    <row r="17400" spans="10:14" x14ac:dyDescent="0.25">
      <c r="J17400" t="str">
        <f t="shared" si="522"/>
        <v/>
      </c>
      <c r="K17400" s="112"/>
      <c r="L17400" s="112"/>
      <c r="M17400" s="112"/>
      <c r="N17400" s="112"/>
    </row>
    <row r="17401" spans="10:14" x14ac:dyDescent="0.25">
      <c r="J17401" t="str">
        <f t="shared" si="522"/>
        <v/>
      </c>
      <c r="K17401" s="112"/>
      <c r="L17401" s="112"/>
      <c r="M17401" s="112"/>
      <c r="N17401" s="112"/>
    </row>
    <row r="17402" spans="10:14" x14ac:dyDescent="0.25">
      <c r="J17402" t="str">
        <f t="shared" si="522"/>
        <v/>
      </c>
      <c r="K17402" s="112"/>
      <c r="L17402" s="112"/>
      <c r="M17402" s="112"/>
      <c r="N17402" s="112"/>
    </row>
    <row r="17403" spans="10:14" x14ac:dyDescent="0.25">
      <c r="J17403" t="str">
        <f t="shared" si="522"/>
        <v/>
      </c>
      <c r="K17403" s="112"/>
      <c r="L17403" s="112"/>
      <c r="M17403" s="112"/>
      <c r="N17403" s="112"/>
    </row>
    <row r="17404" spans="10:14" x14ac:dyDescent="0.25">
      <c r="J17404" t="str">
        <f t="shared" si="522"/>
        <v/>
      </c>
      <c r="K17404" s="112"/>
      <c r="L17404" s="112"/>
      <c r="M17404" s="112"/>
      <c r="N17404" s="112"/>
    </row>
    <row r="17405" spans="10:14" x14ac:dyDescent="0.25">
      <c r="J17405" t="str">
        <f t="shared" si="522"/>
        <v/>
      </c>
      <c r="K17405" s="112"/>
      <c r="L17405" s="112"/>
      <c r="M17405" s="112"/>
      <c r="N17405" s="112"/>
    </row>
    <row r="17406" spans="10:14" x14ac:dyDescent="0.25">
      <c r="J17406" t="str">
        <f t="shared" si="522"/>
        <v/>
      </c>
      <c r="K17406" s="112"/>
      <c r="L17406" s="112"/>
      <c r="M17406" s="112"/>
      <c r="N17406" s="112"/>
    </row>
    <row r="17407" spans="10:14" x14ac:dyDescent="0.25">
      <c r="J17407" t="str">
        <f t="shared" si="522"/>
        <v/>
      </c>
      <c r="K17407" s="112"/>
      <c r="L17407" s="112"/>
      <c r="M17407" s="112"/>
      <c r="N17407" s="112"/>
    </row>
    <row r="17408" spans="10:14" x14ac:dyDescent="0.25">
      <c r="J17408" t="str">
        <f t="shared" si="522"/>
        <v/>
      </c>
      <c r="K17408" s="112"/>
      <c r="L17408" s="112"/>
      <c r="M17408" s="112"/>
      <c r="N17408" s="112"/>
    </row>
    <row r="17409" spans="10:14" x14ac:dyDescent="0.25">
      <c r="J17409" t="str">
        <f t="shared" si="522"/>
        <v/>
      </c>
      <c r="K17409" s="112"/>
      <c r="L17409" s="112"/>
      <c r="M17409" s="112"/>
      <c r="N17409" s="112"/>
    </row>
    <row r="17410" spans="10:14" x14ac:dyDescent="0.25">
      <c r="J17410" t="str">
        <f t="shared" si="522"/>
        <v/>
      </c>
      <c r="K17410" s="112"/>
      <c r="L17410" s="112"/>
      <c r="M17410" s="112"/>
      <c r="N17410" s="112"/>
    </row>
    <row r="17411" spans="10:14" x14ac:dyDescent="0.25">
      <c r="J17411" t="str">
        <f t="shared" ref="J17411:J17474" si="523">B17411&amp;C17411&amp;E17411&amp;IF(C17411="Skog",F17411&amp;G17411,"")</f>
        <v/>
      </c>
      <c r="K17411" s="112"/>
      <c r="L17411" s="112"/>
      <c r="M17411" s="112"/>
      <c r="N17411" s="112"/>
    </row>
    <row r="17412" spans="10:14" x14ac:dyDescent="0.25">
      <c r="J17412" t="str">
        <f t="shared" si="523"/>
        <v/>
      </c>
      <c r="K17412" s="112"/>
      <c r="L17412" s="112"/>
      <c r="M17412" s="112"/>
      <c r="N17412" s="112"/>
    </row>
    <row r="17413" spans="10:14" x14ac:dyDescent="0.25">
      <c r="J17413" t="str">
        <f t="shared" si="523"/>
        <v/>
      </c>
      <c r="K17413" s="112"/>
      <c r="L17413" s="112"/>
      <c r="M17413" s="112"/>
      <c r="N17413" s="112"/>
    </row>
    <row r="17414" spans="10:14" x14ac:dyDescent="0.25">
      <c r="J17414" t="str">
        <f t="shared" si="523"/>
        <v/>
      </c>
      <c r="K17414" s="112"/>
      <c r="L17414" s="112"/>
      <c r="M17414" s="112"/>
      <c r="N17414" s="112"/>
    </row>
    <row r="17415" spans="10:14" x14ac:dyDescent="0.25">
      <c r="J17415" t="str">
        <f t="shared" si="523"/>
        <v/>
      </c>
      <c r="K17415" s="112"/>
      <c r="L17415" s="112"/>
      <c r="M17415" s="112"/>
      <c r="N17415" s="112"/>
    </row>
    <row r="17416" spans="10:14" x14ac:dyDescent="0.25">
      <c r="J17416" t="str">
        <f t="shared" si="523"/>
        <v/>
      </c>
      <c r="K17416" s="112"/>
      <c r="L17416" s="112"/>
      <c r="M17416" s="112"/>
      <c r="N17416" s="112"/>
    </row>
    <row r="17417" spans="10:14" x14ac:dyDescent="0.25">
      <c r="J17417" t="str">
        <f t="shared" si="523"/>
        <v/>
      </c>
      <c r="K17417" s="112"/>
      <c r="L17417" s="112"/>
      <c r="M17417" s="112"/>
      <c r="N17417" s="112"/>
    </row>
    <row r="17418" spans="10:14" x14ac:dyDescent="0.25">
      <c r="J17418" t="str">
        <f t="shared" si="523"/>
        <v/>
      </c>
      <c r="K17418" s="112"/>
      <c r="L17418" s="112"/>
      <c r="M17418" s="112"/>
      <c r="N17418" s="112"/>
    </row>
    <row r="17419" spans="10:14" x14ac:dyDescent="0.25">
      <c r="J17419" t="str">
        <f t="shared" si="523"/>
        <v/>
      </c>
      <c r="K17419" s="112"/>
      <c r="L17419" s="112"/>
      <c r="M17419" s="112"/>
      <c r="N17419" s="112"/>
    </row>
    <row r="17420" spans="10:14" x14ac:dyDescent="0.25">
      <c r="J17420" t="str">
        <f t="shared" si="523"/>
        <v/>
      </c>
      <c r="K17420" s="112"/>
      <c r="L17420" s="112"/>
      <c r="M17420" s="112"/>
      <c r="N17420" s="112"/>
    </row>
    <row r="17421" spans="10:14" x14ac:dyDescent="0.25">
      <c r="J17421" t="str">
        <f t="shared" si="523"/>
        <v/>
      </c>
      <c r="K17421" s="112"/>
      <c r="L17421" s="112"/>
      <c r="M17421" s="112"/>
      <c r="N17421" s="112"/>
    </row>
    <row r="17422" spans="10:14" x14ac:dyDescent="0.25">
      <c r="J17422" t="str">
        <f t="shared" si="523"/>
        <v/>
      </c>
      <c r="K17422" s="112"/>
      <c r="L17422" s="112"/>
      <c r="M17422" s="112"/>
      <c r="N17422" s="112"/>
    </row>
    <row r="17423" spans="10:14" x14ac:dyDescent="0.25">
      <c r="J17423" t="str">
        <f t="shared" si="523"/>
        <v/>
      </c>
      <c r="K17423" s="112"/>
      <c r="L17423" s="112"/>
      <c r="M17423" s="112"/>
      <c r="N17423" s="112"/>
    </row>
    <row r="17424" spans="10:14" x14ac:dyDescent="0.25">
      <c r="J17424" t="str">
        <f t="shared" si="523"/>
        <v/>
      </c>
      <c r="K17424" s="112"/>
      <c r="L17424" s="112"/>
      <c r="M17424" s="112"/>
      <c r="N17424" s="112"/>
    </row>
    <row r="17425" spans="10:14" x14ac:dyDescent="0.25">
      <c r="J17425" t="str">
        <f t="shared" si="523"/>
        <v/>
      </c>
      <c r="K17425" s="112"/>
      <c r="L17425" s="112"/>
      <c r="M17425" s="112"/>
      <c r="N17425" s="112"/>
    </row>
    <row r="17426" spans="10:14" x14ac:dyDescent="0.25">
      <c r="J17426" t="str">
        <f t="shared" si="523"/>
        <v/>
      </c>
      <c r="K17426" s="112"/>
      <c r="L17426" s="112"/>
      <c r="M17426" s="112"/>
      <c r="N17426" s="112"/>
    </row>
    <row r="17427" spans="10:14" x14ac:dyDescent="0.25">
      <c r="J17427" t="str">
        <f t="shared" si="523"/>
        <v/>
      </c>
      <c r="K17427" s="112"/>
      <c r="L17427" s="112"/>
      <c r="M17427" s="112"/>
      <c r="N17427" s="112"/>
    </row>
    <row r="17428" spans="10:14" x14ac:dyDescent="0.25">
      <c r="J17428" t="str">
        <f t="shared" si="523"/>
        <v/>
      </c>
      <c r="K17428" s="112"/>
      <c r="L17428" s="112"/>
      <c r="M17428" s="112"/>
      <c r="N17428" s="112"/>
    </row>
    <row r="17429" spans="10:14" x14ac:dyDescent="0.25">
      <c r="J17429" t="str">
        <f t="shared" si="523"/>
        <v/>
      </c>
      <c r="K17429" s="112"/>
      <c r="L17429" s="112"/>
      <c r="M17429" s="112"/>
      <c r="N17429" s="112"/>
    </row>
    <row r="17430" spans="10:14" x14ac:dyDescent="0.25">
      <c r="J17430" t="str">
        <f t="shared" si="523"/>
        <v/>
      </c>
      <c r="K17430" s="112"/>
      <c r="L17430" s="112"/>
      <c r="M17430" s="112"/>
      <c r="N17430" s="112"/>
    </row>
    <row r="17431" spans="10:14" x14ac:dyDescent="0.25">
      <c r="J17431" t="str">
        <f t="shared" si="523"/>
        <v/>
      </c>
      <c r="K17431" s="112"/>
      <c r="L17431" s="112"/>
      <c r="M17431" s="112"/>
      <c r="N17431" s="112"/>
    </row>
    <row r="17432" spans="10:14" x14ac:dyDescent="0.25">
      <c r="J17432" t="str">
        <f t="shared" si="523"/>
        <v/>
      </c>
      <c r="K17432" s="112"/>
      <c r="L17432" s="112"/>
      <c r="M17432" s="112"/>
      <c r="N17432" s="112"/>
    </row>
    <row r="17433" spans="10:14" x14ac:dyDescent="0.25">
      <c r="J17433" t="str">
        <f t="shared" si="523"/>
        <v/>
      </c>
      <c r="K17433" s="112"/>
      <c r="L17433" s="112"/>
      <c r="M17433" s="112"/>
      <c r="N17433" s="112"/>
    </row>
    <row r="17434" spans="10:14" x14ac:dyDescent="0.25">
      <c r="J17434" t="str">
        <f t="shared" si="523"/>
        <v/>
      </c>
      <c r="K17434" s="112"/>
      <c r="L17434" s="112"/>
      <c r="M17434" s="112"/>
      <c r="N17434" s="112"/>
    </row>
    <row r="17435" spans="10:14" x14ac:dyDescent="0.25">
      <c r="J17435" t="str">
        <f t="shared" si="523"/>
        <v/>
      </c>
      <c r="K17435" s="112"/>
      <c r="L17435" s="112"/>
      <c r="M17435" s="112"/>
      <c r="N17435" s="112"/>
    </row>
    <row r="17436" spans="10:14" x14ac:dyDescent="0.25">
      <c r="J17436" t="str">
        <f t="shared" si="523"/>
        <v/>
      </c>
      <c r="K17436" s="112"/>
      <c r="L17436" s="112"/>
      <c r="M17436" s="112"/>
      <c r="N17436" s="112"/>
    </row>
    <row r="17437" spans="10:14" x14ac:dyDescent="0.25">
      <c r="J17437" t="str">
        <f t="shared" si="523"/>
        <v/>
      </c>
      <c r="K17437" s="112"/>
      <c r="L17437" s="112"/>
      <c r="M17437" s="112"/>
      <c r="N17437" s="112"/>
    </row>
    <row r="17438" spans="10:14" x14ac:dyDescent="0.25">
      <c r="J17438" t="str">
        <f t="shared" si="523"/>
        <v/>
      </c>
      <c r="K17438" s="112"/>
      <c r="L17438" s="112"/>
      <c r="M17438" s="112"/>
      <c r="N17438" s="112"/>
    </row>
    <row r="17439" spans="10:14" x14ac:dyDescent="0.25">
      <c r="J17439" t="str">
        <f t="shared" si="523"/>
        <v/>
      </c>
      <c r="K17439" s="112"/>
      <c r="L17439" s="112"/>
      <c r="M17439" s="112"/>
      <c r="N17439" s="112"/>
    </row>
    <row r="17440" spans="10:14" x14ac:dyDescent="0.25">
      <c r="J17440" t="str">
        <f t="shared" si="523"/>
        <v/>
      </c>
      <c r="K17440" s="112"/>
      <c r="L17440" s="112"/>
      <c r="M17440" s="112"/>
      <c r="N17440" s="112"/>
    </row>
    <row r="17441" spans="10:14" x14ac:dyDescent="0.25">
      <c r="J17441" t="str">
        <f t="shared" si="523"/>
        <v/>
      </c>
      <c r="K17441" s="112"/>
      <c r="L17441" s="112"/>
      <c r="M17441" s="112"/>
      <c r="N17441" s="112"/>
    </row>
    <row r="17442" spans="10:14" x14ac:dyDescent="0.25">
      <c r="J17442" t="str">
        <f t="shared" si="523"/>
        <v/>
      </c>
      <c r="K17442" s="112"/>
      <c r="L17442" s="112"/>
      <c r="M17442" s="112"/>
      <c r="N17442" s="112"/>
    </row>
    <row r="17443" spans="10:14" x14ac:dyDescent="0.25">
      <c r="J17443" t="str">
        <f t="shared" si="523"/>
        <v/>
      </c>
      <c r="K17443" s="112"/>
      <c r="L17443" s="112"/>
      <c r="M17443" s="112"/>
      <c r="N17443" s="112"/>
    </row>
    <row r="17444" spans="10:14" x14ac:dyDescent="0.25">
      <c r="J17444" t="str">
        <f t="shared" si="523"/>
        <v/>
      </c>
      <c r="K17444" s="112"/>
      <c r="L17444" s="112"/>
      <c r="M17444" s="112"/>
      <c r="N17444" s="112"/>
    </row>
    <row r="17445" spans="10:14" x14ac:dyDescent="0.25">
      <c r="J17445" t="str">
        <f t="shared" si="523"/>
        <v/>
      </c>
      <c r="K17445" s="112"/>
      <c r="L17445" s="112"/>
      <c r="M17445" s="112"/>
      <c r="N17445" s="112"/>
    </row>
    <row r="17446" spans="10:14" x14ac:dyDescent="0.25">
      <c r="J17446" t="str">
        <f t="shared" si="523"/>
        <v/>
      </c>
      <c r="K17446" s="112"/>
      <c r="L17446" s="112"/>
      <c r="M17446" s="112"/>
      <c r="N17446" s="112"/>
    </row>
    <row r="17447" spans="10:14" x14ac:dyDescent="0.25">
      <c r="J17447" t="str">
        <f t="shared" si="523"/>
        <v/>
      </c>
      <c r="K17447" s="112"/>
      <c r="L17447" s="112"/>
      <c r="M17447" s="112"/>
      <c r="N17447" s="112"/>
    </row>
    <row r="17448" spans="10:14" x14ac:dyDescent="0.25">
      <c r="J17448" t="str">
        <f t="shared" si="523"/>
        <v/>
      </c>
      <c r="K17448" s="112"/>
      <c r="L17448" s="112"/>
      <c r="M17448" s="112"/>
      <c r="N17448" s="112"/>
    </row>
    <row r="17449" spans="10:14" x14ac:dyDescent="0.25">
      <c r="J17449" t="str">
        <f t="shared" si="523"/>
        <v/>
      </c>
      <c r="K17449" s="112"/>
      <c r="L17449" s="112"/>
      <c r="M17449" s="112"/>
      <c r="N17449" s="112"/>
    </row>
    <row r="17450" spans="10:14" x14ac:dyDescent="0.25">
      <c r="J17450" t="str">
        <f t="shared" si="523"/>
        <v/>
      </c>
      <c r="K17450" s="112"/>
      <c r="L17450" s="112"/>
      <c r="M17450" s="112"/>
      <c r="N17450" s="112"/>
    </row>
    <row r="17451" spans="10:14" x14ac:dyDescent="0.25">
      <c r="J17451" t="str">
        <f t="shared" si="523"/>
        <v/>
      </c>
      <c r="K17451" s="112"/>
      <c r="L17451" s="112"/>
      <c r="M17451" s="112"/>
      <c r="N17451" s="112"/>
    </row>
    <row r="17452" spans="10:14" x14ac:dyDescent="0.25">
      <c r="J17452" t="str">
        <f t="shared" si="523"/>
        <v/>
      </c>
      <c r="K17452" s="112"/>
      <c r="L17452" s="112"/>
      <c r="M17452" s="112"/>
      <c r="N17452" s="112"/>
    </row>
    <row r="17453" spans="10:14" x14ac:dyDescent="0.25">
      <c r="J17453" t="str">
        <f t="shared" si="523"/>
        <v/>
      </c>
      <c r="K17453" s="112"/>
      <c r="L17453" s="112"/>
      <c r="M17453" s="112"/>
      <c r="N17453" s="112"/>
    </row>
    <row r="17454" spans="10:14" x14ac:dyDescent="0.25">
      <c r="J17454" t="str">
        <f t="shared" si="523"/>
        <v/>
      </c>
      <c r="K17454" s="112"/>
      <c r="L17454" s="112"/>
      <c r="M17454" s="112"/>
      <c r="N17454" s="112"/>
    </row>
    <row r="17455" spans="10:14" x14ac:dyDescent="0.25">
      <c r="J17455" t="str">
        <f t="shared" si="523"/>
        <v/>
      </c>
      <c r="K17455" s="112"/>
      <c r="L17455" s="112"/>
      <c r="M17455" s="112"/>
      <c r="N17455" s="112"/>
    </row>
    <row r="17456" spans="10:14" x14ac:dyDescent="0.25">
      <c r="J17456" t="str">
        <f t="shared" si="523"/>
        <v/>
      </c>
      <c r="K17456" s="112"/>
      <c r="L17456" s="112"/>
      <c r="M17456" s="112"/>
      <c r="N17456" s="112"/>
    </row>
    <row r="17457" spans="10:14" x14ac:dyDescent="0.25">
      <c r="J17457" t="str">
        <f t="shared" si="523"/>
        <v/>
      </c>
      <c r="K17457" s="112"/>
      <c r="L17457" s="112"/>
      <c r="M17457" s="112"/>
      <c r="N17457" s="112"/>
    </row>
    <row r="17458" spans="10:14" x14ac:dyDescent="0.25">
      <c r="J17458" t="str">
        <f t="shared" si="523"/>
        <v/>
      </c>
      <c r="K17458" s="112"/>
      <c r="L17458" s="112"/>
      <c r="M17458" s="112"/>
      <c r="N17458" s="112"/>
    </row>
    <row r="17459" spans="10:14" x14ac:dyDescent="0.25">
      <c r="J17459" t="str">
        <f t="shared" si="523"/>
        <v/>
      </c>
      <c r="K17459" s="112"/>
      <c r="L17459" s="112"/>
      <c r="M17459" s="112"/>
      <c r="N17459" s="112"/>
    </row>
    <row r="17460" spans="10:14" x14ac:dyDescent="0.25">
      <c r="J17460" t="str">
        <f t="shared" si="523"/>
        <v/>
      </c>
      <c r="K17460" s="112"/>
      <c r="L17460" s="112"/>
      <c r="M17460" s="112"/>
      <c r="N17460" s="112"/>
    </row>
    <row r="17461" spans="10:14" x14ac:dyDescent="0.25">
      <c r="J17461" t="str">
        <f t="shared" si="523"/>
        <v/>
      </c>
      <c r="K17461" s="112"/>
      <c r="L17461" s="112"/>
      <c r="M17461" s="112"/>
      <c r="N17461" s="112"/>
    </row>
    <row r="17462" spans="10:14" x14ac:dyDescent="0.25">
      <c r="J17462" t="str">
        <f t="shared" si="523"/>
        <v/>
      </c>
      <c r="K17462" s="112"/>
      <c r="L17462" s="112"/>
      <c r="M17462" s="112"/>
      <c r="N17462" s="112"/>
    </row>
    <row r="17463" spans="10:14" x14ac:dyDescent="0.25">
      <c r="J17463" t="str">
        <f t="shared" si="523"/>
        <v/>
      </c>
      <c r="K17463" s="112"/>
      <c r="L17463" s="112"/>
      <c r="M17463" s="112"/>
      <c r="N17463" s="112"/>
    </row>
    <row r="17464" spans="10:14" x14ac:dyDescent="0.25">
      <c r="J17464" t="str">
        <f t="shared" si="523"/>
        <v/>
      </c>
      <c r="K17464" s="112"/>
      <c r="L17464" s="112"/>
      <c r="M17464" s="112"/>
      <c r="N17464" s="112"/>
    </row>
    <row r="17465" spans="10:14" x14ac:dyDescent="0.25">
      <c r="J17465" t="str">
        <f t="shared" si="523"/>
        <v/>
      </c>
      <c r="K17465" s="112"/>
      <c r="L17465" s="112"/>
      <c r="M17465" s="112"/>
      <c r="N17465" s="112"/>
    </row>
    <row r="17466" spans="10:14" x14ac:dyDescent="0.25">
      <c r="J17466" t="str">
        <f t="shared" si="523"/>
        <v/>
      </c>
      <c r="K17466" s="112"/>
      <c r="L17466" s="112"/>
      <c r="M17466" s="112"/>
      <c r="N17466" s="112"/>
    </row>
    <row r="17467" spans="10:14" x14ac:dyDescent="0.25">
      <c r="J17467" t="str">
        <f t="shared" si="523"/>
        <v/>
      </c>
      <c r="K17467" s="112"/>
      <c r="L17467" s="112"/>
      <c r="M17467" s="112"/>
      <c r="N17467" s="112"/>
    </row>
    <row r="17468" spans="10:14" x14ac:dyDescent="0.25">
      <c r="J17468" t="str">
        <f t="shared" si="523"/>
        <v/>
      </c>
      <c r="K17468" s="112"/>
      <c r="L17468" s="112"/>
      <c r="M17468" s="112"/>
      <c r="N17468" s="112"/>
    </row>
    <row r="17469" spans="10:14" x14ac:dyDescent="0.25">
      <c r="J17469" t="str">
        <f t="shared" si="523"/>
        <v/>
      </c>
      <c r="K17469" s="112"/>
      <c r="L17469" s="112"/>
      <c r="M17469" s="112"/>
      <c r="N17469" s="112"/>
    </row>
    <row r="17470" spans="10:14" x14ac:dyDescent="0.25">
      <c r="J17470" t="str">
        <f t="shared" si="523"/>
        <v/>
      </c>
      <c r="K17470" s="112"/>
      <c r="L17470" s="112"/>
      <c r="M17470" s="112"/>
      <c r="N17470" s="112"/>
    </row>
    <row r="17471" spans="10:14" x14ac:dyDescent="0.25">
      <c r="J17471" t="str">
        <f t="shared" si="523"/>
        <v/>
      </c>
      <c r="K17471" s="112"/>
      <c r="L17471" s="112"/>
      <c r="M17471" s="112"/>
      <c r="N17471" s="112"/>
    </row>
    <row r="17472" spans="10:14" x14ac:dyDescent="0.25">
      <c r="J17472" t="str">
        <f t="shared" si="523"/>
        <v/>
      </c>
      <c r="K17472" s="112"/>
      <c r="L17472" s="112"/>
      <c r="M17472" s="112"/>
      <c r="N17472" s="112"/>
    </row>
    <row r="17473" spans="10:14" x14ac:dyDescent="0.25">
      <c r="J17473" t="str">
        <f t="shared" si="523"/>
        <v/>
      </c>
      <c r="K17473" s="112"/>
      <c r="L17473" s="112"/>
      <c r="M17473" s="112"/>
      <c r="N17473" s="112"/>
    </row>
    <row r="17474" spans="10:14" x14ac:dyDescent="0.25">
      <c r="J17474" t="str">
        <f t="shared" si="523"/>
        <v/>
      </c>
      <c r="K17474" s="112"/>
      <c r="L17474" s="112"/>
      <c r="M17474" s="112"/>
      <c r="N17474" s="112"/>
    </row>
    <row r="17475" spans="10:14" x14ac:dyDescent="0.25">
      <c r="J17475" t="str">
        <f t="shared" ref="J17475:J17538" si="524">B17475&amp;C17475&amp;E17475&amp;IF(C17475="Skog",F17475&amp;G17475,"")</f>
        <v/>
      </c>
      <c r="K17475" s="112"/>
      <c r="L17475" s="112"/>
      <c r="M17475" s="112"/>
      <c r="N17475" s="112"/>
    </row>
    <row r="17476" spans="10:14" x14ac:dyDescent="0.25">
      <c r="J17476" t="str">
        <f t="shared" si="524"/>
        <v/>
      </c>
      <c r="K17476" s="112"/>
      <c r="L17476" s="112"/>
      <c r="M17476" s="112"/>
      <c r="N17476" s="112"/>
    </row>
    <row r="17477" spans="10:14" x14ac:dyDescent="0.25">
      <c r="J17477" t="str">
        <f t="shared" si="524"/>
        <v/>
      </c>
      <c r="K17477" s="112"/>
      <c r="L17477" s="112"/>
      <c r="M17477" s="112"/>
      <c r="N17477" s="112"/>
    </row>
    <row r="17478" spans="10:14" x14ac:dyDescent="0.25">
      <c r="J17478" t="str">
        <f t="shared" si="524"/>
        <v/>
      </c>
      <c r="K17478" s="112"/>
      <c r="L17478" s="112"/>
      <c r="M17478" s="112"/>
      <c r="N17478" s="112"/>
    </row>
    <row r="17479" spans="10:14" x14ac:dyDescent="0.25">
      <c r="J17479" t="str">
        <f t="shared" si="524"/>
        <v/>
      </c>
      <c r="K17479" s="112"/>
      <c r="L17479" s="112"/>
      <c r="M17479" s="112"/>
      <c r="N17479" s="112"/>
    </row>
    <row r="17480" spans="10:14" x14ac:dyDescent="0.25">
      <c r="J17480" t="str">
        <f t="shared" si="524"/>
        <v/>
      </c>
      <c r="K17480" s="112"/>
      <c r="L17480" s="112"/>
      <c r="M17480" s="112"/>
      <c r="N17480" s="112"/>
    </row>
    <row r="17481" spans="10:14" x14ac:dyDescent="0.25">
      <c r="J17481" t="str">
        <f t="shared" si="524"/>
        <v/>
      </c>
      <c r="K17481" s="112"/>
      <c r="L17481" s="112"/>
      <c r="M17481" s="112"/>
      <c r="N17481" s="112"/>
    </row>
    <row r="17482" spans="10:14" x14ac:dyDescent="0.25">
      <c r="J17482" t="str">
        <f t="shared" si="524"/>
        <v/>
      </c>
      <c r="K17482" s="112"/>
      <c r="L17482" s="112"/>
      <c r="M17482" s="112"/>
      <c r="N17482" s="112"/>
    </row>
    <row r="17483" spans="10:14" x14ac:dyDescent="0.25">
      <c r="J17483" t="str">
        <f t="shared" si="524"/>
        <v/>
      </c>
      <c r="K17483" s="112"/>
      <c r="L17483" s="112"/>
      <c r="M17483" s="112"/>
      <c r="N17483" s="112"/>
    </row>
    <row r="17484" spans="10:14" x14ac:dyDescent="0.25">
      <c r="J17484" t="str">
        <f t="shared" si="524"/>
        <v/>
      </c>
      <c r="K17484" s="112"/>
      <c r="L17484" s="112"/>
      <c r="M17484" s="112"/>
      <c r="N17484" s="112"/>
    </row>
    <row r="17485" spans="10:14" x14ac:dyDescent="0.25">
      <c r="J17485" t="str">
        <f t="shared" si="524"/>
        <v/>
      </c>
      <c r="K17485" s="112"/>
      <c r="L17485" s="112"/>
      <c r="M17485" s="112"/>
      <c r="N17485" s="112"/>
    </row>
    <row r="17486" spans="10:14" x14ac:dyDescent="0.25">
      <c r="J17486" t="str">
        <f t="shared" si="524"/>
        <v/>
      </c>
      <c r="K17486" s="112"/>
      <c r="L17486" s="112"/>
      <c r="M17486" s="112"/>
      <c r="N17486" s="112"/>
    </row>
    <row r="17487" spans="10:14" x14ac:dyDescent="0.25">
      <c r="J17487" t="str">
        <f t="shared" si="524"/>
        <v/>
      </c>
      <c r="K17487" s="112"/>
      <c r="L17487" s="112"/>
      <c r="M17487" s="112"/>
      <c r="N17487" s="112"/>
    </row>
    <row r="17488" spans="10:14" x14ac:dyDescent="0.25">
      <c r="J17488" t="str">
        <f t="shared" si="524"/>
        <v/>
      </c>
      <c r="K17488" s="112"/>
      <c r="L17488" s="112"/>
      <c r="M17488" s="112"/>
      <c r="N17488" s="112"/>
    </row>
    <row r="17489" spans="10:14" x14ac:dyDescent="0.25">
      <c r="J17489" t="str">
        <f t="shared" si="524"/>
        <v/>
      </c>
      <c r="K17489" s="112"/>
      <c r="L17489" s="112"/>
      <c r="M17489" s="112"/>
      <c r="N17489" s="112"/>
    </row>
    <row r="17490" spans="10:14" x14ac:dyDescent="0.25">
      <c r="J17490" t="str">
        <f t="shared" si="524"/>
        <v/>
      </c>
      <c r="K17490" s="112"/>
      <c r="L17490" s="112"/>
      <c r="M17490" s="112"/>
      <c r="N17490" s="112"/>
    </row>
    <row r="17491" spans="10:14" x14ac:dyDescent="0.25">
      <c r="J17491" t="str">
        <f t="shared" si="524"/>
        <v/>
      </c>
      <c r="K17491" s="112"/>
      <c r="L17491" s="112"/>
      <c r="M17491" s="112"/>
      <c r="N17491" s="112"/>
    </row>
    <row r="17492" spans="10:14" x14ac:dyDescent="0.25">
      <c r="J17492" t="str">
        <f t="shared" si="524"/>
        <v/>
      </c>
      <c r="K17492" s="112"/>
      <c r="L17492" s="112"/>
      <c r="M17492" s="112"/>
      <c r="N17492" s="112"/>
    </row>
    <row r="17493" spans="10:14" x14ac:dyDescent="0.25">
      <c r="J17493" t="str">
        <f t="shared" si="524"/>
        <v/>
      </c>
      <c r="K17493" s="112"/>
      <c r="L17493" s="112"/>
      <c r="M17493" s="112"/>
      <c r="N17493" s="112"/>
    </row>
    <row r="17494" spans="10:14" x14ac:dyDescent="0.25">
      <c r="J17494" t="str">
        <f t="shared" si="524"/>
        <v/>
      </c>
      <c r="K17494" s="112"/>
      <c r="L17494" s="112"/>
      <c r="M17494" s="112"/>
      <c r="N17494" s="112"/>
    </row>
    <row r="17495" spans="10:14" x14ac:dyDescent="0.25">
      <c r="J17495" t="str">
        <f t="shared" si="524"/>
        <v/>
      </c>
      <c r="K17495" s="112"/>
      <c r="L17495" s="112"/>
      <c r="M17495" s="112"/>
      <c r="N17495" s="112"/>
    </row>
    <row r="17496" spans="10:14" x14ac:dyDescent="0.25">
      <c r="J17496" t="str">
        <f t="shared" si="524"/>
        <v/>
      </c>
      <c r="K17496" s="112"/>
      <c r="L17496" s="112"/>
      <c r="M17496" s="112"/>
      <c r="N17496" s="112"/>
    </row>
    <row r="17497" spans="10:14" x14ac:dyDescent="0.25">
      <c r="J17497" t="str">
        <f t="shared" si="524"/>
        <v/>
      </c>
      <c r="K17497" s="112"/>
      <c r="L17497" s="112"/>
      <c r="M17497" s="112"/>
      <c r="N17497" s="112"/>
    </row>
    <row r="17498" spans="10:14" x14ac:dyDescent="0.25">
      <c r="J17498" t="str">
        <f t="shared" si="524"/>
        <v/>
      </c>
      <c r="K17498" s="112"/>
      <c r="L17498" s="112"/>
      <c r="M17498" s="112"/>
      <c r="N17498" s="112"/>
    </row>
    <row r="17499" spans="10:14" x14ac:dyDescent="0.25">
      <c r="J17499" t="str">
        <f t="shared" si="524"/>
        <v/>
      </c>
      <c r="K17499" s="112"/>
      <c r="L17499" s="112"/>
      <c r="M17499" s="112"/>
      <c r="N17499" s="112"/>
    </row>
    <row r="17500" spans="10:14" x14ac:dyDescent="0.25">
      <c r="J17500" t="str">
        <f t="shared" si="524"/>
        <v/>
      </c>
      <c r="K17500" s="112"/>
      <c r="L17500" s="112"/>
      <c r="M17500" s="112"/>
      <c r="N17500" s="112"/>
    </row>
    <row r="17501" spans="10:14" x14ac:dyDescent="0.25">
      <c r="J17501" t="str">
        <f t="shared" si="524"/>
        <v/>
      </c>
      <c r="K17501" s="112"/>
      <c r="L17501" s="112"/>
      <c r="M17501" s="112"/>
      <c r="N17501" s="112"/>
    </row>
    <row r="17502" spans="10:14" x14ac:dyDescent="0.25">
      <c r="J17502" t="str">
        <f t="shared" si="524"/>
        <v/>
      </c>
      <c r="K17502" s="112"/>
      <c r="L17502" s="112"/>
      <c r="M17502" s="112"/>
      <c r="N17502" s="112"/>
    </row>
    <row r="17503" spans="10:14" x14ac:dyDescent="0.25">
      <c r="J17503" t="str">
        <f t="shared" si="524"/>
        <v/>
      </c>
      <c r="K17503" s="112"/>
      <c r="L17503" s="112"/>
      <c r="M17503" s="112"/>
      <c r="N17503" s="112"/>
    </row>
    <row r="17504" spans="10:14" x14ac:dyDescent="0.25">
      <c r="J17504" t="str">
        <f t="shared" si="524"/>
        <v/>
      </c>
      <c r="K17504" s="112"/>
      <c r="L17504" s="112"/>
      <c r="M17504" s="112"/>
      <c r="N17504" s="112"/>
    </row>
    <row r="17505" spans="10:14" x14ac:dyDescent="0.25">
      <c r="J17505" t="str">
        <f t="shared" si="524"/>
        <v/>
      </c>
      <c r="K17505" s="112"/>
      <c r="L17505" s="112"/>
      <c r="M17505" s="112"/>
      <c r="N17505" s="112"/>
    </row>
    <row r="17506" spans="10:14" x14ac:dyDescent="0.25">
      <c r="J17506" t="str">
        <f t="shared" si="524"/>
        <v/>
      </c>
      <c r="K17506" s="112"/>
      <c r="L17506" s="112"/>
      <c r="M17506" s="112"/>
      <c r="N17506" s="112"/>
    </row>
    <row r="17507" spans="10:14" x14ac:dyDescent="0.25">
      <c r="J17507" t="str">
        <f t="shared" si="524"/>
        <v/>
      </c>
      <c r="K17507" s="112"/>
      <c r="L17507" s="112"/>
      <c r="M17507" s="112"/>
      <c r="N17507" s="112"/>
    </row>
    <row r="17508" spans="10:14" x14ac:dyDescent="0.25">
      <c r="J17508" t="str">
        <f t="shared" si="524"/>
        <v/>
      </c>
      <c r="K17508" s="112"/>
      <c r="L17508" s="112"/>
      <c r="M17508" s="112"/>
      <c r="N17508" s="112"/>
    </row>
    <row r="17509" spans="10:14" x14ac:dyDescent="0.25">
      <c r="J17509" t="str">
        <f t="shared" si="524"/>
        <v/>
      </c>
      <c r="K17509" s="112"/>
      <c r="L17509" s="112"/>
      <c r="M17509" s="112"/>
      <c r="N17509" s="112"/>
    </row>
    <row r="17510" spans="10:14" x14ac:dyDescent="0.25">
      <c r="J17510" t="str">
        <f t="shared" si="524"/>
        <v/>
      </c>
      <c r="K17510" s="112"/>
      <c r="L17510" s="112"/>
      <c r="M17510" s="112"/>
      <c r="N17510" s="112"/>
    </row>
    <row r="17511" spans="10:14" x14ac:dyDescent="0.25">
      <c r="J17511" t="str">
        <f t="shared" si="524"/>
        <v/>
      </c>
      <c r="K17511" s="112"/>
      <c r="L17511" s="112"/>
      <c r="M17511" s="112"/>
      <c r="N17511" s="112"/>
    </row>
    <row r="17512" spans="10:14" x14ac:dyDescent="0.25">
      <c r="J17512" t="str">
        <f t="shared" si="524"/>
        <v/>
      </c>
      <c r="K17512" s="112"/>
      <c r="L17512" s="112"/>
      <c r="M17512" s="112"/>
      <c r="N17512" s="112"/>
    </row>
    <row r="17513" spans="10:14" x14ac:dyDescent="0.25">
      <c r="J17513" t="str">
        <f t="shared" si="524"/>
        <v/>
      </c>
      <c r="K17513" s="112"/>
      <c r="L17513" s="112"/>
      <c r="M17513" s="112"/>
      <c r="N17513" s="112"/>
    </row>
    <row r="17514" spans="10:14" x14ac:dyDescent="0.25">
      <c r="J17514" t="str">
        <f t="shared" si="524"/>
        <v/>
      </c>
      <c r="K17514" s="112"/>
      <c r="L17514" s="112"/>
      <c r="M17514" s="112"/>
      <c r="N17514" s="112"/>
    </row>
    <row r="17515" spans="10:14" x14ac:dyDescent="0.25">
      <c r="J17515" t="str">
        <f t="shared" si="524"/>
        <v/>
      </c>
      <c r="K17515" s="112"/>
      <c r="L17515" s="112"/>
      <c r="M17515" s="112"/>
      <c r="N17515" s="112"/>
    </row>
    <row r="17516" spans="10:14" x14ac:dyDescent="0.25">
      <c r="J17516" t="str">
        <f t="shared" si="524"/>
        <v/>
      </c>
      <c r="K17516" s="112"/>
      <c r="L17516" s="112"/>
      <c r="M17516" s="112"/>
      <c r="N17516" s="112"/>
    </row>
    <row r="17517" spans="10:14" x14ac:dyDescent="0.25">
      <c r="J17517" t="str">
        <f t="shared" si="524"/>
        <v/>
      </c>
      <c r="K17517" s="112"/>
      <c r="L17517" s="112"/>
      <c r="M17517" s="112"/>
      <c r="N17517" s="112"/>
    </row>
    <row r="17518" spans="10:14" x14ac:dyDescent="0.25">
      <c r="J17518" t="str">
        <f t="shared" si="524"/>
        <v/>
      </c>
      <c r="K17518" s="112"/>
      <c r="L17518" s="112"/>
      <c r="M17518" s="112"/>
      <c r="N17518" s="112"/>
    </row>
    <row r="17519" spans="10:14" x14ac:dyDescent="0.25">
      <c r="J17519" t="str">
        <f t="shared" si="524"/>
        <v/>
      </c>
      <c r="K17519" s="112"/>
      <c r="L17519" s="112"/>
      <c r="M17519" s="112"/>
      <c r="N17519" s="112"/>
    </row>
    <row r="17520" spans="10:14" x14ac:dyDescent="0.25">
      <c r="J17520" t="str">
        <f t="shared" si="524"/>
        <v/>
      </c>
      <c r="K17520" s="112"/>
      <c r="L17520" s="112"/>
      <c r="M17520" s="112"/>
      <c r="N17520" s="112"/>
    </row>
    <row r="17521" spans="10:14" x14ac:dyDescent="0.25">
      <c r="J17521" t="str">
        <f t="shared" si="524"/>
        <v/>
      </c>
      <c r="K17521" s="112"/>
      <c r="L17521" s="112"/>
      <c r="M17521" s="112"/>
      <c r="N17521" s="112"/>
    </row>
    <row r="17522" spans="10:14" x14ac:dyDescent="0.25">
      <c r="J17522" t="str">
        <f t="shared" si="524"/>
        <v/>
      </c>
      <c r="K17522" s="112"/>
      <c r="L17522" s="112"/>
      <c r="M17522" s="112"/>
      <c r="N17522" s="112"/>
    </row>
    <row r="17523" spans="10:14" x14ac:dyDescent="0.25">
      <c r="J17523" t="str">
        <f t="shared" si="524"/>
        <v/>
      </c>
      <c r="K17523" s="112"/>
      <c r="L17523" s="112"/>
      <c r="M17523" s="112"/>
      <c r="N17523" s="112"/>
    </row>
    <row r="17524" spans="10:14" x14ac:dyDescent="0.25">
      <c r="J17524" t="str">
        <f t="shared" si="524"/>
        <v/>
      </c>
      <c r="K17524" s="112"/>
      <c r="L17524" s="112"/>
      <c r="M17524" s="112"/>
      <c r="N17524" s="112"/>
    </row>
    <row r="17525" spans="10:14" x14ac:dyDescent="0.25">
      <c r="J17525" t="str">
        <f t="shared" si="524"/>
        <v/>
      </c>
      <c r="K17525" s="112"/>
      <c r="L17525" s="112"/>
      <c r="M17525" s="112"/>
      <c r="N17525" s="112"/>
    </row>
    <row r="17526" spans="10:14" x14ac:dyDescent="0.25">
      <c r="J17526" t="str">
        <f t="shared" si="524"/>
        <v/>
      </c>
      <c r="K17526" s="112"/>
      <c r="L17526" s="112"/>
      <c r="M17526" s="112"/>
      <c r="N17526" s="112"/>
    </row>
    <row r="17527" spans="10:14" x14ac:dyDescent="0.25">
      <c r="J17527" t="str">
        <f t="shared" si="524"/>
        <v/>
      </c>
      <c r="K17527" s="112"/>
      <c r="L17527" s="112"/>
      <c r="M17527" s="112"/>
      <c r="N17527" s="112"/>
    </row>
    <row r="17528" spans="10:14" x14ac:dyDescent="0.25">
      <c r="J17528" t="str">
        <f t="shared" si="524"/>
        <v/>
      </c>
      <c r="K17528" s="112"/>
      <c r="L17528" s="112"/>
      <c r="M17528" s="112"/>
      <c r="N17528" s="112"/>
    </row>
    <row r="17529" spans="10:14" x14ac:dyDescent="0.25">
      <c r="J17529" t="str">
        <f t="shared" si="524"/>
        <v/>
      </c>
      <c r="K17529" s="112"/>
      <c r="L17529" s="112"/>
      <c r="M17529" s="112"/>
      <c r="N17529" s="112"/>
    </row>
    <row r="17530" spans="10:14" x14ac:dyDescent="0.25">
      <c r="J17530" t="str">
        <f t="shared" si="524"/>
        <v/>
      </c>
      <c r="K17530" s="112"/>
      <c r="L17530" s="112"/>
      <c r="M17530" s="112"/>
      <c r="N17530" s="112"/>
    </row>
    <row r="17531" spans="10:14" x14ac:dyDescent="0.25">
      <c r="J17531" t="str">
        <f t="shared" si="524"/>
        <v/>
      </c>
      <c r="K17531" s="112"/>
      <c r="L17531" s="112"/>
      <c r="M17531" s="112"/>
      <c r="N17531" s="112"/>
    </row>
    <row r="17532" spans="10:14" x14ac:dyDescent="0.25">
      <c r="J17532" t="str">
        <f t="shared" si="524"/>
        <v/>
      </c>
      <c r="K17532" s="112"/>
      <c r="L17532" s="112"/>
      <c r="M17532" s="112"/>
      <c r="N17532" s="112"/>
    </row>
    <row r="17533" spans="10:14" x14ac:dyDescent="0.25">
      <c r="J17533" t="str">
        <f t="shared" si="524"/>
        <v/>
      </c>
      <c r="K17533" s="112"/>
      <c r="L17533" s="112"/>
      <c r="M17533" s="112"/>
      <c r="N17533" s="112"/>
    </row>
    <row r="17534" spans="10:14" x14ac:dyDescent="0.25">
      <c r="J17534" t="str">
        <f t="shared" si="524"/>
        <v/>
      </c>
      <c r="K17534" s="112"/>
      <c r="L17534" s="112"/>
      <c r="M17534" s="112"/>
      <c r="N17534" s="112"/>
    </row>
    <row r="17535" spans="10:14" x14ac:dyDescent="0.25">
      <c r="J17535" t="str">
        <f t="shared" si="524"/>
        <v/>
      </c>
      <c r="K17535" s="112"/>
      <c r="L17535" s="112"/>
      <c r="M17535" s="112"/>
      <c r="N17535" s="112"/>
    </row>
    <row r="17536" spans="10:14" x14ac:dyDescent="0.25">
      <c r="J17536" t="str">
        <f t="shared" si="524"/>
        <v/>
      </c>
      <c r="K17536" s="112"/>
      <c r="L17536" s="112"/>
      <c r="M17536" s="112"/>
      <c r="N17536" s="112"/>
    </row>
    <row r="17537" spans="10:14" x14ac:dyDescent="0.25">
      <c r="J17537" t="str">
        <f t="shared" si="524"/>
        <v/>
      </c>
      <c r="K17537" s="112"/>
      <c r="L17537" s="112"/>
      <c r="M17537" s="112"/>
      <c r="N17537" s="112"/>
    </row>
    <row r="17538" spans="10:14" x14ac:dyDescent="0.25">
      <c r="J17538" t="str">
        <f t="shared" si="524"/>
        <v/>
      </c>
      <c r="K17538" s="112"/>
      <c r="L17538" s="112"/>
      <c r="M17538" s="112"/>
      <c r="N17538" s="112"/>
    </row>
    <row r="17539" spans="10:14" x14ac:dyDescent="0.25">
      <c r="J17539" t="str">
        <f t="shared" ref="J17539:J17602" si="525">B17539&amp;C17539&amp;E17539&amp;IF(C17539="Skog",F17539&amp;G17539,"")</f>
        <v/>
      </c>
      <c r="K17539" s="112"/>
      <c r="L17539" s="112"/>
      <c r="M17539" s="112"/>
      <c r="N17539" s="112"/>
    </row>
    <row r="17540" spans="10:14" x14ac:dyDescent="0.25">
      <c r="J17540" t="str">
        <f t="shared" si="525"/>
        <v/>
      </c>
      <c r="K17540" s="112"/>
      <c r="L17540" s="112"/>
      <c r="M17540" s="112"/>
      <c r="N17540" s="112"/>
    </row>
    <row r="17541" spans="10:14" x14ac:dyDescent="0.25">
      <c r="J17541" t="str">
        <f t="shared" si="525"/>
        <v/>
      </c>
      <c r="K17541" s="112"/>
      <c r="L17541" s="112"/>
      <c r="M17541" s="112"/>
      <c r="N17541" s="112"/>
    </row>
    <row r="17542" spans="10:14" x14ac:dyDescent="0.25">
      <c r="J17542" t="str">
        <f t="shared" si="525"/>
        <v/>
      </c>
      <c r="K17542" s="112"/>
      <c r="L17542" s="112"/>
      <c r="M17542" s="112"/>
      <c r="N17542" s="112"/>
    </row>
    <row r="17543" spans="10:14" x14ac:dyDescent="0.25">
      <c r="J17543" t="str">
        <f t="shared" si="525"/>
        <v/>
      </c>
      <c r="K17543" s="112"/>
      <c r="L17543" s="112"/>
      <c r="M17543" s="112"/>
      <c r="N17543" s="112"/>
    </row>
    <row r="17544" spans="10:14" x14ac:dyDescent="0.25">
      <c r="J17544" t="str">
        <f t="shared" si="525"/>
        <v/>
      </c>
      <c r="K17544" s="112"/>
      <c r="L17544" s="112"/>
      <c r="M17544" s="112"/>
      <c r="N17544" s="112"/>
    </row>
    <row r="17545" spans="10:14" x14ac:dyDescent="0.25">
      <c r="J17545" t="str">
        <f t="shared" si="525"/>
        <v/>
      </c>
      <c r="K17545" s="112"/>
      <c r="L17545" s="112"/>
      <c r="M17545" s="112"/>
      <c r="N17545" s="112"/>
    </row>
    <row r="17546" spans="10:14" x14ac:dyDescent="0.25">
      <c r="J17546" t="str">
        <f t="shared" si="525"/>
        <v/>
      </c>
      <c r="K17546" s="112"/>
      <c r="L17546" s="112"/>
      <c r="M17546" s="112"/>
      <c r="N17546" s="112"/>
    </row>
    <row r="17547" spans="10:14" x14ac:dyDescent="0.25">
      <c r="J17547" t="str">
        <f t="shared" si="525"/>
        <v/>
      </c>
      <c r="K17547" s="112"/>
      <c r="L17547" s="112"/>
      <c r="M17547" s="112"/>
      <c r="N17547" s="112"/>
    </row>
    <row r="17548" spans="10:14" x14ac:dyDescent="0.25">
      <c r="J17548" t="str">
        <f t="shared" si="525"/>
        <v/>
      </c>
      <c r="K17548" s="112"/>
      <c r="L17548" s="112"/>
      <c r="M17548" s="112"/>
      <c r="N17548" s="112"/>
    </row>
    <row r="17549" spans="10:14" x14ac:dyDescent="0.25">
      <c r="J17549" t="str">
        <f t="shared" si="525"/>
        <v/>
      </c>
      <c r="K17549" s="112"/>
      <c r="L17549" s="112"/>
      <c r="M17549" s="112"/>
      <c r="N17549" s="112"/>
    </row>
    <row r="17550" spans="10:14" x14ac:dyDescent="0.25">
      <c r="J17550" t="str">
        <f t="shared" si="525"/>
        <v/>
      </c>
      <c r="K17550" s="112"/>
      <c r="L17550" s="112"/>
      <c r="M17550" s="112"/>
      <c r="N17550" s="112"/>
    </row>
    <row r="17551" spans="10:14" x14ac:dyDescent="0.25">
      <c r="J17551" t="str">
        <f t="shared" si="525"/>
        <v/>
      </c>
      <c r="K17551" s="112"/>
      <c r="L17551" s="112"/>
      <c r="M17551" s="112"/>
      <c r="N17551" s="112"/>
    </row>
    <row r="17552" spans="10:14" x14ac:dyDescent="0.25">
      <c r="J17552" t="str">
        <f t="shared" si="525"/>
        <v/>
      </c>
      <c r="K17552" s="112"/>
      <c r="L17552" s="112"/>
      <c r="M17552" s="112"/>
      <c r="N17552" s="112"/>
    </row>
    <row r="17553" spans="10:14" x14ac:dyDescent="0.25">
      <c r="J17553" t="str">
        <f t="shared" si="525"/>
        <v/>
      </c>
      <c r="K17553" s="112"/>
      <c r="L17553" s="112"/>
      <c r="M17553" s="112"/>
      <c r="N17553" s="112"/>
    </row>
    <row r="17554" spans="10:14" x14ac:dyDescent="0.25">
      <c r="J17554" t="str">
        <f t="shared" si="525"/>
        <v/>
      </c>
      <c r="K17554" s="112"/>
      <c r="L17554" s="112"/>
      <c r="M17554" s="112"/>
      <c r="N17554" s="112"/>
    </row>
    <row r="17555" spans="10:14" x14ac:dyDescent="0.25">
      <c r="J17555" t="str">
        <f t="shared" si="525"/>
        <v/>
      </c>
      <c r="K17555" s="112"/>
      <c r="L17555" s="112"/>
      <c r="M17555" s="112"/>
      <c r="N17555" s="112"/>
    </row>
    <row r="17556" spans="10:14" x14ac:dyDescent="0.25">
      <c r="J17556" t="str">
        <f t="shared" si="525"/>
        <v/>
      </c>
      <c r="K17556" s="112"/>
      <c r="L17556" s="112"/>
      <c r="M17556" s="112"/>
      <c r="N17556" s="112"/>
    </row>
    <row r="17557" spans="10:14" x14ac:dyDescent="0.25">
      <c r="J17557" t="str">
        <f t="shared" si="525"/>
        <v/>
      </c>
      <c r="K17557" s="112"/>
      <c r="L17557" s="112"/>
      <c r="M17557" s="112"/>
      <c r="N17557" s="112"/>
    </row>
    <row r="17558" spans="10:14" x14ac:dyDescent="0.25">
      <c r="J17558" t="str">
        <f t="shared" si="525"/>
        <v/>
      </c>
      <c r="K17558" s="112"/>
      <c r="L17558" s="112"/>
      <c r="M17558" s="112"/>
      <c r="N17558" s="112"/>
    </row>
    <row r="17559" spans="10:14" x14ac:dyDescent="0.25">
      <c r="J17559" t="str">
        <f t="shared" si="525"/>
        <v/>
      </c>
      <c r="K17559" s="112"/>
      <c r="L17559" s="112"/>
      <c r="M17559" s="112"/>
      <c r="N17559" s="112"/>
    </row>
    <row r="17560" spans="10:14" x14ac:dyDescent="0.25">
      <c r="J17560" t="str">
        <f t="shared" si="525"/>
        <v/>
      </c>
      <c r="K17560" s="112"/>
      <c r="L17560" s="112"/>
      <c r="M17560" s="112"/>
      <c r="N17560" s="112"/>
    </row>
    <row r="17561" spans="10:14" x14ac:dyDescent="0.25">
      <c r="J17561" t="str">
        <f t="shared" si="525"/>
        <v/>
      </c>
      <c r="K17561" s="112"/>
      <c r="L17561" s="112"/>
      <c r="M17561" s="112"/>
      <c r="N17561" s="112"/>
    </row>
    <row r="17562" spans="10:14" x14ac:dyDescent="0.25">
      <c r="J17562" t="str">
        <f t="shared" si="525"/>
        <v/>
      </c>
      <c r="K17562" s="112"/>
      <c r="L17562" s="112"/>
      <c r="M17562" s="112"/>
      <c r="N17562" s="112"/>
    </row>
    <row r="17563" spans="10:14" x14ac:dyDescent="0.25">
      <c r="J17563" t="str">
        <f t="shared" si="525"/>
        <v/>
      </c>
      <c r="K17563" s="112"/>
      <c r="L17563" s="112"/>
      <c r="M17563" s="112"/>
      <c r="N17563" s="112"/>
    </row>
    <row r="17564" spans="10:14" x14ac:dyDescent="0.25">
      <c r="J17564" t="str">
        <f t="shared" si="525"/>
        <v/>
      </c>
      <c r="K17564" s="112"/>
      <c r="L17564" s="112"/>
      <c r="M17564" s="112"/>
      <c r="N17564" s="112"/>
    </row>
    <row r="17565" spans="10:14" x14ac:dyDescent="0.25">
      <c r="J17565" t="str">
        <f t="shared" si="525"/>
        <v/>
      </c>
      <c r="K17565" s="112"/>
      <c r="L17565" s="112"/>
      <c r="M17565" s="112"/>
      <c r="N17565" s="112"/>
    </row>
    <row r="17566" spans="10:14" x14ac:dyDescent="0.25">
      <c r="J17566" t="str">
        <f t="shared" si="525"/>
        <v/>
      </c>
      <c r="K17566" s="112"/>
      <c r="L17566" s="112"/>
      <c r="M17566" s="112"/>
      <c r="N17566" s="112"/>
    </row>
    <row r="17567" spans="10:14" x14ac:dyDescent="0.25">
      <c r="J17567" t="str">
        <f t="shared" si="525"/>
        <v/>
      </c>
      <c r="K17567" s="112"/>
      <c r="L17567" s="112"/>
      <c r="M17567" s="112"/>
      <c r="N17567" s="112"/>
    </row>
    <row r="17568" spans="10:14" x14ac:dyDescent="0.25">
      <c r="J17568" t="str">
        <f t="shared" si="525"/>
        <v/>
      </c>
      <c r="K17568" s="112"/>
      <c r="L17568" s="112"/>
      <c r="M17568" s="112"/>
      <c r="N17568" s="112"/>
    </row>
    <row r="17569" spans="10:14" x14ac:dyDescent="0.25">
      <c r="J17569" t="str">
        <f t="shared" si="525"/>
        <v/>
      </c>
      <c r="K17569" s="112"/>
      <c r="L17569" s="112"/>
      <c r="M17569" s="112"/>
      <c r="N17569" s="112"/>
    </row>
    <row r="17570" spans="10:14" x14ac:dyDescent="0.25">
      <c r="J17570" t="str">
        <f t="shared" si="525"/>
        <v/>
      </c>
      <c r="K17570" s="112"/>
      <c r="L17570" s="112"/>
      <c r="M17570" s="112"/>
      <c r="N17570" s="112"/>
    </row>
    <row r="17571" spans="10:14" x14ac:dyDescent="0.25">
      <c r="J17571" t="str">
        <f t="shared" si="525"/>
        <v/>
      </c>
      <c r="K17571" s="112"/>
      <c r="L17571" s="112"/>
      <c r="M17571" s="112"/>
      <c r="N17571" s="112"/>
    </row>
    <row r="17572" spans="10:14" x14ac:dyDescent="0.25">
      <c r="J17572" t="str">
        <f t="shared" si="525"/>
        <v/>
      </c>
      <c r="K17572" s="112"/>
      <c r="L17572" s="112"/>
      <c r="M17572" s="112"/>
      <c r="N17572" s="112"/>
    </row>
    <row r="17573" spans="10:14" x14ac:dyDescent="0.25">
      <c r="J17573" t="str">
        <f t="shared" si="525"/>
        <v/>
      </c>
      <c r="K17573" s="112"/>
      <c r="L17573" s="112"/>
      <c r="M17573" s="112"/>
      <c r="N17573" s="112"/>
    </row>
    <row r="17574" spans="10:14" x14ac:dyDescent="0.25">
      <c r="J17574" t="str">
        <f t="shared" si="525"/>
        <v/>
      </c>
      <c r="K17574" s="112"/>
      <c r="L17574" s="112"/>
      <c r="M17574" s="112"/>
      <c r="N17574" s="112"/>
    </row>
    <row r="17575" spans="10:14" x14ac:dyDescent="0.25">
      <c r="J17575" t="str">
        <f t="shared" si="525"/>
        <v/>
      </c>
      <c r="K17575" s="112"/>
      <c r="L17575" s="112"/>
      <c r="M17575" s="112"/>
      <c r="N17575" s="112"/>
    </row>
    <row r="17576" spans="10:14" x14ac:dyDescent="0.25">
      <c r="J17576" t="str">
        <f t="shared" si="525"/>
        <v/>
      </c>
      <c r="K17576" s="112"/>
      <c r="L17576" s="112"/>
      <c r="M17576" s="112"/>
      <c r="N17576" s="112"/>
    </row>
    <row r="17577" spans="10:14" x14ac:dyDescent="0.25">
      <c r="J17577" t="str">
        <f t="shared" si="525"/>
        <v/>
      </c>
      <c r="K17577" s="112"/>
      <c r="L17577" s="112"/>
      <c r="M17577" s="112"/>
      <c r="N17577" s="112"/>
    </row>
    <row r="17578" spans="10:14" x14ac:dyDescent="0.25">
      <c r="J17578" t="str">
        <f t="shared" si="525"/>
        <v/>
      </c>
      <c r="K17578" s="112"/>
      <c r="L17578" s="112"/>
      <c r="M17578" s="112"/>
      <c r="N17578" s="112"/>
    </row>
    <row r="17579" spans="10:14" x14ac:dyDescent="0.25">
      <c r="J17579" t="str">
        <f t="shared" si="525"/>
        <v/>
      </c>
      <c r="K17579" s="112"/>
      <c r="L17579" s="112"/>
      <c r="M17579" s="112"/>
      <c r="N17579" s="112"/>
    </row>
    <row r="17580" spans="10:14" x14ac:dyDescent="0.25">
      <c r="J17580" t="str">
        <f t="shared" si="525"/>
        <v/>
      </c>
      <c r="K17580" s="112"/>
      <c r="L17580" s="112"/>
      <c r="M17580" s="112"/>
      <c r="N17580" s="112"/>
    </row>
    <row r="17581" spans="10:14" x14ac:dyDescent="0.25">
      <c r="J17581" t="str">
        <f t="shared" si="525"/>
        <v/>
      </c>
      <c r="K17581" s="112"/>
      <c r="L17581" s="112"/>
      <c r="M17581" s="112"/>
      <c r="N17581" s="112"/>
    </row>
    <row r="17582" spans="10:14" x14ac:dyDescent="0.25">
      <c r="J17582" t="str">
        <f t="shared" si="525"/>
        <v/>
      </c>
      <c r="K17582" s="112"/>
      <c r="L17582" s="112"/>
      <c r="M17582" s="112"/>
      <c r="N17582" s="112"/>
    </row>
    <row r="17583" spans="10:14" x14ac:dyDescent="0.25">
      <c r="J17583" t="str">
        <f t="shared" si="525"/>
        <v/>
      </c>
      <c r="K17583" s="112"/>
      <c r="L17583" s="112"/>
      <c r="M17583" s="112"/>
      <c r="N17583" s="112"/>
    </row>
    <row r="17584" spans="10:14" x14ac:dyDescent="0.25">
      <c r="J17584" t="str">
        <f t="shared" si="525"/>
        <v/>
      </c>
      <c r="K17584" s="112"/>
      <c r="L17584" s="112"/>
      <c r="M17584" s="112"/>
      <c r="N17584" s="112"/>
    </row>
    <row r="17585" spans="10:14" x14ac:dyDescent="0.25">
      <c r="J17585" t="str">
        <f t="shared" si="525"/>
        <v/>
      </c>
      <c r="K17585" s="112"/>
      <c r="L17585" s="112"/>
      <c r="M17585" s="112"/>
      <c r="N17585" s="112"/>
    </row>
    <row r="17586" spans="10:14" x14ac:dyDescent="0.25">
      <c r="J17586" t="str">
        <f t="shared" si="525"/>
        <v/>
      </c>
      <c r="K17586" s="112"/>
      <c r="L17586" s="112"/>
      <c r="M17586" s="112"/>
      <c r="N17586" s="112"/>
    </row>
    <row r="17587" spans="10:14" x14ac:dyDescent="0.25">
      <c r="J17587" t="str">
        <f t="shared" si="525"/>
        <v/>
      </c>
      <c r="K17587" s="112"/>
      <c r="L17587" s="112"/>
      <c r="M17587" s="112"/>
      <c r="N17587" s="112"/>
    </row>
    <row r="17588" spans="10:14" x14ac:dyDescent="0.25">
      <c r="J17588" t="str">
        <f t="shared" si="525"/>
        <v/>
      </c>
      <c r="K17588" s="112"/>
      <c r="L17588" s="112"/>
      <c r="M17588" s="112"/>
      <c r="N17588" s="112"/>
    </row>
    <row r="17589" spans="10:14" x14ac:dyDescent="0.25">
      <c r="J17589" t="str">
        <f t="shared" si="525"/>
        <v/>
      </c>
      <c r="K17589" s="112"/>
      <c r="L17589" s="112"/>
      <c r="M17589" s="112"/>
      <c r="N17589" s="112"/>
    </row>
    <row r="17590" spans="10:14" x14ac:dyDescent="0.25">
      <c r="J17590" t="str">
        <f t="shared" si="525"/>
        <v/>
      </c>
      <c r="K17590" s="112"/>
      <c r="L17590" s="112"/>
      <c r="M17590" s="112"/>
      <c r="N17590" s="112"/>
    </row>
    <row r="17591" spans="10:14" x14ac:dyDescent="0.25">
      <c r="J17591" t="str">
        <f t="shared" si="525"/>
        <v/>
      </c>
      <c r="K17591" s="112"/>
      <c r="L17591" s="112"/>
      <c r="M17591" s="112"/>
      <c r="N17591" s="112"/>
    </row>
    <row r="17592" spans="10:14" x14ac:dyDescent="0.25">
      <c r="J17592" t="str">
        <f t="shared" si="525"/>
        <v/>
      </c>
      <c r="K17592" s="112"/>
      <c r="L17592" s="112"/>
      <c r="M17592" s="112"/>
      <c r="N17592" s="112"/>
    </row>
    <row r="17593" spans="10:14" x14ac:dyDescent="0.25">
      <c r="J17593" t="str">
        <f t="shared" si="525"/>
        <v/>
      </c>
      <c r="K17593" s="112"/>
      <c r="L17593" s="112"/>
      <c r="M17593" s="112"/>
      <c r="N17593" s="112"/>
    </row>
    <row r="17594" spans="10:14" x14ac:dyDescent="0.25">
      <c r="J17594" t="str">
        <f t="shared" si="525"/>
        <v/>
      </c>
      <c r="K17594" s="112"/>
      <c r="L17594" s="112"/>
      <c r="M17594" s="112"/>
      <c r="N17594" s="112"/>
    </row>
    <row r="17595" spans="10:14" x14ac:dyDescent="0.25">
      <c r="J17595" t="str">
        <f t="shared" si="525"/>
        <v/>
      </c>
      <c r="K17595" s="112"/>
      <c r="L17595" s="112"/>
      <c r="M17595" s="112"/>
      <c r="N17595" s="112"/>
    </row>
    <row r="17596" spans="10:14" x14ac:dyDescent="0.25">
      <c r="J17596" t="str">
        <f t="shared" si="525"/>
        <v/>
      </c>
      <c r="K17596" s="112"/>
      <c r="L17596" s="112"/>
      <c r="M17596" s="112"/>
      <c r="N17596" s="112"/>
    </row>
    <row r="17597" spans="10:14" x14ac:dyDescent="0.25">
      <c r="J17597" t="str">
        <f t="shared" si="525"/>
        <v/>
      </c>
      <c r="K17597" s="112"/>
      <c r="L17597" s="112"/>
      <c r="M17597" s="112"/>
      <c r="N17597" s="112"/>
    </row>
    <row r="17598" spans="10:14" x14ac:dyDescent="0.25">
      <c r="J17598" t="str">
        <f t="shared" si="525"/>
        <v/>
      </c>
      <c r="K17598" s="112"/>
      <c r="L17598" s="112"/>
      <c r="M17598" s="112"/>
      <c r="N17598" s="112"/>
    </row>
    <row r="17599" spans="10:14" x14ac:dyDescent="0.25">
      <c r="J17599" t="str">
        <f t="shared" si="525"/>
        <v/>
      </c>
      <c r="K17599" s="112"/>
      <c r="L17599" s="112"/>
      <c r="M17599" s="112"/>
      <c r="N17599" s="112"/>
    </row>
    <row r="17600" spans="10:14" x14ac:dyDescent="0.25">
      <c r="J17600" t="str">
        <f t="shared" si="525"/>
        <v/>
      </c>
      <c r="K17600" s="112"/>
      <c r="L17600" s="112"/>
      <c r="M17600" s="112"/>
      <c r="N17600" s="112"/>
    </row>
    <row r="17601" spans="10:14" x14ac:dyDescent="0.25">
      <c r="J17601" t="str">
        <f t="shared" si="525"/>
        <v/>
      </c>
      <c r="K17601" s="112"/>
      <c r="L17601" s="112"/>
      <c r="M17601" s="112"/>
      <c r="N17601" s="112"/>
    </row>
    <row r="17602" spans="10:14" x14ac:dyDescent="0.25">
      <c r="J17602" t="str">
        <f t="shared" si="525"/>
        <v/>
      </c>
      <c r="K17602" s="112"/>
      <c r="L17602" s="112"/>
      <c r="M17602" s="112"/>
      <c r="N17602" s="112"/>
    </row>
    <row r="17603" spans="10:14" x14ac:dyDescent="0.25">
      <c r="J17603" t="str">
        <f t="shared" ref="J17603:J17666" si="526">B17603&amp;C17603&amp;E17603&amp;IF(C17603="Skog",F17603&amp;G17603,"")</f>
        <v/>
      </c>
      <c r="K17603" s="112"/>
      <c r="L17603" s="112"/>
      <c r="M17603" s="112"/>
      <c r="N17603" s="112"/>
    </row>
    <row r="17604" spans="10:14" x14ac:dyDescent="0.25">
      <c r="J17604" t="str">
        <f t="shared" si="526"/>
        <v/>
      </c>
      <c r="K17604" s="112"/>
      <c r="L17604" s="112"/>
      <c r="M17604" s="112"/>
      <c r="N17604" s="112"/>
    </row>
    <row r="17605" spans="10:14" x14ac:dyDescent="0.25">
      <c r="J17605" t="str">
        <f t="shared" si="526"/>
        <v/>
      </c>
      <c r="K17605" s="112"/>
      <c r="L17605" s="112"/>
      <c r="M17605" s="112"/>
      <c r="N17605" s="112"/>
    </row>
    <row r="17606" spans="10:14" x14ac:dyDescent="0.25">
      <c r="J17606" t="str">
        <f t="shared" si="526"/>
        <v/>
      </c>
      <c r="K17606" s="112"/>
      <c r="L17606" s="112"/>
      <c r="M17606" s="112"/>
      <c r="N17606" s="112"/>
    </row>
    <row r="17607" spans="10:14" x14ac:dyDescent="0.25">
      <c r="J17607" t="str">
        <f t="shared" si="526"/>
        <v/>
      </c>
      <c r="K17607" s="112"/>
      <c r="L17607" s="112"/>
      <c r="M17607" s="112"/>
      <c r="N17607" s="112"/>
    </row>
    <row r="17608" spans="10:14" x14ac:dyDescent="0.25">
      <c r="J17608" t="str">
        <f t="shared" si="526"/>
        <v/>
      </c>
      <c r="K17608" s="112"/>
      <c r="L17608" s="112"/>
      <c r="M17608" s="112"/>
      <c r="N17608" s="112"/>
    </row>
    <row r="17609" spans="10:14" x14ac:dyDescent="0.25">
      <c r="J17609" t="str">
        <f t="shared" si="526"/>
        <v/>
      </c>
      <c r="K17609" s="112"/>
      <c r="L17609" s="112"/>
      <c r="M17609" s="112"/>
      <c r="N17609" s="112"/>
    </row>
    <row r="17610" spans="10:14" x14ac:dyDescent="0.25">
      <c r="J17610" t="str">
        <f t="shared" si="526"/>
        <v/>
      </c>
      <c r="K17610" s="112"/>
      <c r="L17610" s="112"/>
      <c r="M17610" s="112"/>
      <c r="N17610" s="112"/>
    </row>
    <row r="17611" spans="10:14" x14ac:dyDescent="0.25">
      <c r="J17611" t="str">
        <f t="shared" si="526"/>
        <v/>
      </c>
      <c r="K17611" s="112"/>
      <c r="L17611" s="112"/>
      <c r="M17611" s="112"/>
      <c r="N17611" s="112"/>
    </row>
    <row r="17612" spans="10:14" x14ac:dyDescent="0.25">
      <c r="J17612" t="str">
        <f t="shared" si="526"/>
        <v/>
      </c>
      <c r="K17612" s="112"/>
      <c r="L17612" s="112"/>
      <c r="M17612" s="112"/>
      <c r="N17612" s="112"/>
    </row>
    <row r="17613" spans="10:14" x14ac:dyDescent="0.25">
      <c r="J17613" t="str">
        <f t="shared" si="526"/>
        <v/>
      </c>
      <c r="K17613" s="112"/>
      <c r="L17613" s="112"/>
      <c r="M17613" s="112"/>
      <c r="N17613" s="112"/>
    </row>
    <row r="17614" spans="10:14" x14ac:dyDescent="0.25">
      <c r="J17614" t="str">
        <f t="shared" si="526"/>
        <v/>
      </c>
      <c r="K17614" s="112"/>
      <c r="L17614" s="112"/>
      <c r="M17614" s="112"/>
      <c r="N17614" s="112"/>
    </row>
    <row r="17615" spans="10:14" x14ac:dyDescent="0.25">
      <c r="J17615" t="str">
        <f t="shared" si="526"/>
        <v/>
      </c>
      <c r="K17615" s="112"/>
      <c r="L17615" s="112"/>
      <c r="M17615" s="112"/>
      <c r="N17615" s="112"/>
    </row>
    <row r="17616" spans="10:14" x14ac:dyDescent="0.25">
      <c r="J17616" t="str">
        <f t="shared" si="526"/>
        <v/>
      </c>
      <c r="K17616" s="112"/>
      <c r="L17616" s="112"/>
      <c r="M17616" s="112"/>
      <c r="N17616" s="112"/>
    </row>
    <row r="17617" spans="10:14" x14ac:dyDescent="0.25">
      <c r="J17617" t="str">
        <f t="shared" si="526"/>
        <v/>
      </c>
      <c r="K17617" s="112"/>
      <c r="L17617" s="112"/>
      <c r="M17617" s="112"/>
      <c r="N17617" s="112"/>
    </row>
    <row r="17618" spans="10:14" x14ac:dyDescent="0.25">
      <c r="J17618" t="str">
        <f t="shared" si="526"/>
        <v/>
      </c>
      <c r="K17618" s="112"/>
      <c r="L17618" s="112"/>
      <c r="M17618" s="112"/>
      <c r="N17618" s="112"/>
    </row>
    <row r="17619" spans="10:14" x14ac:dyDescent="0.25">
      <c r="J17619" t="str">
        <f t="shared" si="526"/>
        <v/>
      </c>
      <c r="K17619" s="112"/>
      <c r="L17619" s="112"/>
      <c r="M17619" s="112"/>
      <c r="N17619" s="112"/>
    </row>
    <row r="17620" spans="10:14" x14ac:dyDescent="0.25">
      <c r="J17620" t="str">
        <f t="shared" si="526"/>
        <v/>
      </c>
      <c r="K17620" s="112"/>
      <c r="L17620" s="112"/>
      <c r="M17620" s="112"/>
      <c r="N17620" s="112"/>
    </row>
    <row r="17621" spans="10:14" x14ac:dyDescent="0.25">
      <c r="J17621" t="str">
        <f t="shared" si="526"/>
        <v/>
      </c>
      <c r="K17621" s="112"/>
      <c r="L17621" s="112"/>
      <c r="M17621" s="112"/>
      <c r="N17621" s="112"/>
    </row>
    <row r="17622" spans="10:14" x14ac:dyDescent="0.25">
      <c r="J17622" t="str">
        <f t="shared" si="526"/>
        <v/>
      </c>
      <c r="K17622" s="112"/>
      <c r="L17622" s="112"/>
      <c r="M17622" s="112"/>
      <c r="N17622" s="112"/>
    </row>
    <row r="17623" spans="10:14" x14ac:dyDescent="0.25">
      <c r="J17623" t="str">
        <f t="shared" si="526"/>
        <v/>
      </c>
      <c r="K17623" s="112"/>
      <c r="L17623" s="112"/>
      <c r="M17623" s="112"/>
      <c r="N17623" s="112"/>
    </row>
    <row r="17624" spans="10:14" x14ac:dyDescent="0.25">
      <c r="J17624" t="str">
        <f t="shared" si="526"/>
        <v/>
      </c>
      <c r="K17624" s="112"/>
      <c r="L17624" s="112"/>
      <c r="M17624" s="112"/>
      <c r="N17624" s="112"/>
    </row>
    <row r="17625" spans="10:14" x14ac:dyDescent="0.25">
      <c r="J17625" t="str">
        <f t="shared" si="526"/>
        <v/>
      </c>
      <c r="K17625" s="112"/>
      <c r="L17625" s="112"/>
      <c r="M17625" s="112"/>
      <c r="N17625" s="112"/>
    </row>
    <row r="17626" spans="10:14" x14ac:dyDescent="0.25">
      <c r="J17626" t="str">
        <f t="shared" si="526"/>
        <v/>
      </c>
      <c r="K17626" s="112"/>
      <c r="L17626" s="112"/>
      <c r="M17626" s="112"/>
      <c r="N17626" s="112"/>
    </row>
    <row r="17627" spans="10:14" x14ac:dyDescent="0.25">
      <c r="J17627" t="str">
        <f t="shared" si="526"/>
        <v/>
      </c>
      <c r="K17627" s="112"/>
      <c r="L17627" s="112"/>
      <c r="M17627" s="112"/>
      <c r="N17627" s="112"/>
    </row>
    <row r="17628" spans="10:14" x14ac:dyDescent="0.25">
      <c r="J17628" t="str">
        <f t="shared" si="526"/>
        <v/>
      </c>
      <c r="K17628" s="112"/>
      <c r="L17628" s="112"/>
      <c r="M17628" s="112"/>
      <c r="N17628" s="112"/>
    </row>
    <row r="17629" spans="10:14" x14ac:dyDescent="0.25">
      <c r="J17629" t="str">
        <f t="shared" si="526"/>
        <v/>
      </c>
      <c r="K17629" s="112"/>
      <c r="L17629" s="112"/>
      <c r="M17629" s="112"/>
      <c r="N17629" s="112"/>
    </row>
    <row r="17630" spans="10:14" x14ac:dyDescent="0.25">
      <c r="J17630" t="str">
        <f t="shared" si="526"/>
        <v/>
      </c>
      <c r="K17630" s="112"/>
      <c r="L17630" s="112"/>
      <c r="M17630" s="112"/>
      <c r="N17630" s="112"/>
    </row>
    <row r="17631" spans="10:14" x14ac:dyDescent="0.25">
      <c r="J17631" t="str">
        <f t="shared" si="526"/>
        <v/>
      </c>
      <c r="K17631" s="112"/>
      <c r="L17631" s="112"/>
      <c r="M17631" s="112"/>
      <c r="N17631" s="112"/>
    </row>
    <row r="17632" spans="10:14" x14ac:dyDescent="0.25">
      <c r="J17632" t="str">
        <f t="shared" si="526"/>
        <v/>
      </c>
      <c r="K17632" s="112"/>
      <c r="L17632" s="112"/>
      <c r="M17632" s="112"/>
      <c r="N17632" s="112"/>
    </row>
    <row r="17633" spans="10:14" x14ac:dyDescent="0.25">
      <c r="J17633" t="str">
        <f t="shared" si="526"/>
        <v/>
      </c>
      <c r="K17633" s="112"/>
      <c r="L17633" s="112"/>
      <c r="M17633" s="112"/>
      <c r="N17633" s="112"/>
    </row>
    <row r="17634" spans="10:14" x14ac:dyDescent="0.25">
      <c r="J17634" t="str">
        <f t="shared" si="526"/>
        <v/>
      </c>
      <c r="K17634" s="112"/>
      <c r="L17634" s="112"/>
      <c r="M17634" s="112"/>
      <c r="N17634" s="112"/>
    </row>
    <row r="17635" spans="10:14" x14ac:dyDescent="0.25">
      <c r="J17635" t="str">
        <f t="shared" si="526"/>
        <v/>
      </c>
      <c r="K17635" s="112"/>
      <c r="L17635" s="112"/>
      <c r="M17635" s="112"/>
      <c r="N17635" s="112"/>
    </row>
    <row r="17636" spans="10:14" x14ac:dyDescent="0.25">
      <c r="J17636" t="str">
        <f t="shared" si="526"/>
        <v/>
      </c>
      <c r="K17636" s="112"/>
      <c r="L17636" s="112"/>
      <c r="M17636" s="112"/>
      <c r="N17636" s="112"/>
    </row>
    <row r="17637" spans="10:14" x14ac:dyDescent="0.25">
      <c r="J17637" t="str">
        <f t="shared" si="526"/>
        <v/>
      </c>
      <c r="K17637" s="112"/>
      <c r="L17637" s="112"/>
      <c r="M17637" s="112"/>
      <c r="N17637" s="112"/>
    </row>
    <row r="17638" spans="10:14" x14ac:dyDescent="0.25">
      <c r="J17638" t="str">
        <f t="shared" si="526"/>
        <v/>
      </c>
      <c r="K17638" s="112"/>
      <c r="L17638" s="112"/>
      <c r="M17638" s="112"/>
      <c r="N17638" s="112"/>
    </row>
    <row r="17639" spans="10:14" x14ac:dyDescent="0.25">
      <c r="J17639" t="str">
        <f t="shared" si="526"/>
        <v/>
      </c>
      <c r="K17639" s="112"/>
      <c r="L17639" s="112"/>
      <c r="M17639" s="112"/>
      <c r="N17639" s="112"/>
    </row>
    <row r="17640" spans="10:14" x14ac:dyDescent="0.25">
      <c r="J17640" t="str">
        <f t="shared" si="526"/>
        <v/>
      </c>
      <c r="K17640" s="112"/>
      <c r="L17640" s="112"/>
      <c r="M17640" s="112"/>
      <c r="N17640" s="112"/>
    </row>
    <row r="17641" spans="10:14" x14ac:dyDescent="0.25">
      <c r="J17641" t="str">
        <f t="shared" si="526"/>
        <v/>
      </c>
      <c r="K17641" s="112"/>
      <c r="L17641" s="112"/>
      <c r="M17641" s="112"/>
      <c r="N17641" s="112"/>
    </row>
    <row r="17642" spans="10:14" x14ac:dyDescent="0.25">
      <c r="J17642" t="str">
        <f t="shared" si="526"/>
        <v/>
      </c>
      <c r="K17642" s="112"/>
      <c r="L17642" s="112"/>
      <c r="M17642" s="112"/>
      <c r="N17642" s="112"/>
    </row>
    <row r="17643" spans="10:14" x14ac:dyDescent="0.25">
      <c r="J17643" t="str">
        <f t="shared" si="526"/>
        <v/>
      </c>
      <c r="K17643" s="112"/>
      <c r="L17643" s="112"/>
      <c r="M17643" s="112"/>
      <c r="N17643" s="112"/>
    </row>
    <row r="17644" spans="10:14" x14ac:dyDescent="0.25">
      <c r="J17644" t="str">
        <f t="shared" si="526"/>
        <v/>
      </c>
      <c r="K17644" s="112"/>
      <c r="L17644" s="112"/>
      <c r="M17644" s="112"/>
      <c r="N17644" s="112"/>
    </row>
    <row r="17645" spans="10:14" x14ac:dyDescent="0.25">
      <c r="J17645" t="str">
        <f t="shared" si="526"/>
        <v/>
      </c>
      <c r="K17645" s="112"/>
      <c r="L17645" s="112"/>
      <c r="M17645" s="112"/>
      <c r="N17645" s="112"/>
    </row>
    <row r="17646" spans="10:14" x14ac:dyDescent="0.25">
      <c r="J17646" t="str">
        <f t="shared" si="526"/>
        <v/>
      </c>
      <c r="K17646" s="112"/>
      <c r="L17646" s="112"/>
      <c r="M17646" s="112"/>
      <c r="N17646" s="112"/>
    </row>
    <row r="17647" spans="10:14" x14ac:dyDescent="0.25">
      <c r="J17647" t="str">
        <f t="shared" si="526"/>
        <v/>
      </c>
      <c r="K17647" s="112"/>
      <c r="L17647" s="112"/>
      <c r="M17647" s="112"/>
      <c r="N17647" s="112"/>
    </row>
    <row r="17648" spans="10:14" x14ac:dyDescent="0.25">
      <c r="J17648" t="str">
        <f t="shared" si="526"/>
        <v/>
      </c>
      <c r="K17648" s="112"/>
      <c r="L17648" s="112"/>
      <c r="M17648" s="112"/>
      <c r="N17648" s="112"/>
    </row>
    <row r="17649" spans="10:14" x14ac:dyDescent="0.25">
      <c r="J17649" t="str">
        <f t="shared" si="526"/>
        <v/>
      </c>
      <c r="K17649" s="112"/>
      <c r="L17649" s="112"/>
      <c r="M17649" s="112"/>
      <c r="N17649" s="112"/>
    </row>
    <row r="17650" spans="10:14" x14ac:dyDescent="0.25">
      <c r="J17650" t="str">
        <f t="shared" si="526"/>
        <v/>
      </c>
      <c r="K17650" s="112"/>
      <c r="L17650" s="112"/>
      <c r="M17650" s="112"/>
      <c r="N17650" s="112"/>
    </row>
    <row r="17651" spans="10:14" x14ac:dyDescent="0.25">
      <c r="J17651" t="str">
        <f t="shared" si="526"/>
        <v/>
      </c>
      <c r="K17651" s="112"/>
      <c r="L17651" s="112"/>
      <c r="M17651" s="112"/>
      <c r="N17651" s="112"/>
    </row>
    <row r="17652" spans="10:14" x14ac:dyDescent="0.25">
      <c r="J17652" t="str">
        <f t="shared" si="526"/>
        <v/>
      </c>
      <c r="K17652" s="112"/>
      <c r="L17652" s="112"/>
      <c r="M17652" s="112"/>
      <c r="N17652" s="112"/>
    </row>
    <row r="17653" spans="10:14" x14ac:dyDescent="0.25">
      <c r="J17653" t="str">
        <f t="shared" si="526"/>
        <v/>
      </c>
      <c r="K17653" s="112"/>
      <c r="L17653" s="112"/>
      <c r="M17653" s="112"/>
      <c r="N17653" s="112"/>
    </row>
    <row r="17654" spans="10:14" x14ac:dyDescent="0.25">
      <c r="J17654" t="str">
        <f t="shared" si="526"/>
        <v/>
      </c>
      <c r="K17654" s="112"/>
      <c r="L17654" s="112"/>
      <c r="M17654" s="112"/>
      <c r="N17654" s="112"/>
    </row>
    <row r="17655" spans="10:14" x14ac:dyDescent="0.25">
      <c r="J17655" t="str">
        <f t="shared" si="526"/>
        <v/>
      </c>
      <c r="K17655" s="112"/>
      <c r="L17655" s="112"/>
      <c r="M17655" s="112"/>
      <c r="N17655" s="112"/>
    </row>
    <row r="17656" spans="10:14" x14ac:dyDescent="0.25">
      <c r="J17656" t="str">
        <f t="shared" si="526"/>
        <v/>
      </c>
      <c r="K17656" s="112"/>
      <c r="L17656" s="112"/>
      <c r="M17656" s="112"/>
      <c r="N17656" s="112"/>
    </row>
    <row r="17657" spans="10:14" x14ac:dyDescent="0.25">
      <c r="J17657" t="str">
        <f t="shared" si="526"/>
        <v/>
      </c>
      <c r="K17657" s="112"/>
      <c r="L17657" s="112"/>
      <c r="M17657" s="112"/>
      <c r="N17657" s="112"/>
    </row>
    <row r="17658" spans="10:14" x14ac:dyDescent="0.25">
      <c r="J17658" t="str">
        <f t="shared" si="526"/>
        <v/>
      </c>
      <c r="K17658" s="112"/>
      <c r="L17658" s="112"/>
      <c r="M17658" s="112"/>
      <c r="N17658" s="112"/>
    </row>
    <row r="17659" spans="10:14" x14ac:dyDescent="0.25">
      <c r="J17659" t="str">
        <f t="shared" si="526"/>
        <v/>
      </c>
      <c r="K17659" s="112"/>
      <c r="L17659" s="112"/>
      <c r="M17659" s="112"/>
      <c r="N17659" s="112"/>
    </row>
    <row r="17660" spans="10:14" x14ac:dyDescent="0.25">
      <c r="J17660" t="str">
        <f t="shared" si="526"/>
        <v/>
      </c>
      <c r="K17660" s="112"/>
      <c r="L17660" s="112"/>
      <c r="M17660" s="112"/>
      <c r="N17660" s="112"/>
    </row>
    <row r="17661" spans="10:14" x14ac:dyDescent="0.25">
      <c r="J17661" t="str">
        <f t="shared" si="526"/>
        <v/>
      </c>
      <c r="K17661" s="112"/>
      <c r="L17661" s="112"/>
      <c r="M17661" s="112"/>
      <c r="N17661" s="112"/>
    </row>
    <row r="17662" spans="10:14" x14ac:dyDescent="0.25">
      <c r="J17662" t="str">
        <f t="shared" si="526"/>
        <v/>
      </c>
      <c r="K17662" s="112"/>
      <c r="L17662" s="112"/>
      <c r="M17662" s="112"/>
      <c r="N17662" s="112"/>
    </row>
    <row r="17663" spans="10:14" x14ac:dyDescent="0.25">
      <c r="J17663" t="str">
        <f t="shared" si="526"/>
        <v/>
      </c>
      <c r="K17663" s="112"/>
      <c r="L17663" s="112"/>
      <c r="M17663" s="112"/>
      <c r="N17663" s="112"/>
    </row>
    <row r="17664" spans="10:14" x14ac:dyDescent="0.25">
      <c r="J17664" t="str">
        <f t="shared" si="526"/>
        <v/>
      </c>
      <c r="K17664" s="112"/>
      <c r="L17664" s="112"/>
      <c r="M17664" s="112"/>
      <c r="N17664" s="112"/>
    </row>
    <row r="17665" spans="10:14" x14ac:dyDescent="0.25">
      <c r="J17665" t="str">
        <f t="shared" si="526"/>
        <v/>
      </c>
      <c r="K17665" s="112"/>
      <c r="L17665" s="112"/>
      <c r="M17665" s="112"/>
      <c r="N17665" s="112"/>
    </row>
    <row r="17666" spans="10:14" x14ac:dyDescent="0.25">
      <c r="J17666" t="str">
        <f t="shared" si="526"/>
        <v/>
      </c>
      <c r="K17666" s="112"/>
      <c r="L17666" s="112"/>
      <c r="M17666" s="112"/>
      <c r="N17666" s="112"/>
    </row>
    <row r="17667" spans="10:14" x14ac:dyDescent="0.25">
      <c r="J17667" t="str">
        <f t="shared" ref="J17667:J17730" si="527">B17667&amp;C17667&amp;E17667&amp;IF(C17667="Skog",F17667&amp;G17667,"")</f>
        <v/>
      </c>
      <c r="K17667" s="112"/>
      <c r="L17667" s="112"/>
      <c r="M17667" s="112"/>
      <c r="N17667" s="112"/>
    </row>
    <row r="17668" spans="10:14" x14ac:dyDescent="0.25">
      <c r="J17668" t="str">
        <f t="shared" si="527"/>
        <v/>
      </c>
      <c r="K17668" s="112"/>
      <c r="L17668" s="112"/>
      <c r="M17668" s="112"/>
      <c r="N17668" s="112"/>
    </row>
    <row r="17669" spans="10:14" x14ac:dyDescent="0.25">
      <c r="J17669" t="str">
        <f t="shared" si="527"/>
        <v/>
      </c>
      <c r="K17669" s="112"/>
      <c r="L17669" s="112"/>
      <c r="M17669" s="112"/>
      <c r="N17669" s="112"/>
    </row>
    <row r="17670" spans="10:14" x14ac:dyDescent="0.25">
      <c r="J17670" t="str">
        <f t="shared" si="527"/>
        <v/>
      </c>
      <c r="K17670" s="112"/>
      <c r="L17670" s="112"/>
      <c r="M17670" s="112"/>
      <c r="N17670" s="112"/>
    </row>
    <row r="17671" spans="10:14" x14ac:dyDescent="0.25">
      <c r="J17671" t="str">
        <f t="shared" si="527"/>
        <v/>
      </c>
      <c r="K17671" s="112"/>
      <c r="L17671" s="112"/>
      <c r="M17671" s="112"/>
      <c r="N17671" s="112"/>
    </row>
    <row r="17672" spans="10:14" x14ac:dyDescent="0.25">
      <c r="J17672" t="str">
        <f t="shared" si="527"/>
        <v/>
      </c>
      <c r="K17672" s="112"/>
      <c r="L17672" s="112"/>
      <c r="M17672" s="112"/>
      <c r="N17672" s="112"/>
    </row>
    <row r="17673" spans="10:14" x14ac:dyDescent="0.25">
      <c r="J17673" t="str">
        <f t="shared" si="527"/>
        <v/>
      </c>
      <c r="K17673" s="112"/>
      <c r="L17673" s="112"/>
      <c r="M17673" s="112"/>
      <c r="N17673" s="112"/>
    </row>
    <row r="17674" spans="10:14" x14ac:dyDescent="0.25">
      <c r="J17674" t="str">
        <f t="shared" si="527"/>
        <v/>
      </c>
      <c r="K17674" s="112"/>
      <c r="L17674" s="112"/>
      <c r="M17674" s="112"/>
      <c r="N17674" s="112"/>
    </row>
    <row r="17675" spans="10:14" x14ac:dyDescent="0.25">
      <c r="J17675" t="str">
        <f t="shared" si="527"/>
        <v/>
      </c>
      <c r="K17675" s="112"/>
      <c r="L17675" s="112"/>
      <c r="M17675" s="112"/>
      <c r="N17675" s="112"/>
    </row>
    <row r="17676" spans="10:14" x14ac:dyDescent="0.25">
      <c r="J17676" t="str">
        <f t="shared" si="527"/>
        <v/>
      </c>
      <c r="K17676" s="112"/>
      <c r="L17676" s="112"/>
      <c r="M17676" s="112"/>
      <c r="N17676" s="112"/>
    </row>
    <row r="17677" spans="10:14" x14ac:dyDescent="0.25">
      <c r="J17677" t="str">
        <f t="shared" si="527"/>
        <v/>
      </c>
      <c r="K17677" s="112"/>
      <c r="L17677" s="112"/>
      <c r="M17677" s="112"/>
      <c r="N17677" s="112"/>
    </row>
    <row r="17678" spans="10:14" x14ac:dyDescent="0.25">
      <c r="J17678" t="str">
        <f t="shared" si="527"/>
        <v/>
      </c>
      <c r="K17678" s="112"/>
      <c r="L17678" s="112"/>
      <c r="M17678" s="112"/>
      <c r="N17678" s="112"/>
    </row>
    <row r="17679" spans="10:14" x14ac:dyDescent="0.25">
      <c r="J17679" t="str">
        <f t="shared" si="527"/>
        <v/>
      </c>
      <c r="K17679" s="112"/>
      <c r="L17679" s="112"/>
      <c r="M17679" s="112"/>
      <c r="N17679" s="112"/>
    </row>
    <row r="17680" spans="10:14" x14ac:dyDescent="0.25">
      <c r="J17680" t="str">
        <f t="shared" si="527"/>
        <v/>
      </c>
      <c r="K17680" s="112"/>
      <c r="L17680" s="112"/>
      <c r="M17680" s="112"/>
      <c r="N17680" s="112"/>
    </row>
    <row r="17681" spans="10:14" x14ac:dyDescent="0.25">
      <c r="J17681" t="str">
        <f t="shared" si="527"/>
        <v/>
      </c>
      <c r="K17681" s="112"/>
      <c r="L17681" s="112"/>
      <c r="M17681" s="112"/>
      <c r="N17681" s="112"/>
    </row>
    <row r="17682" spans="10:14" x14ac:dyDescent="0.25">
      <c r="J17682" t="str">
        <f t="shared" si="527"/>
        <v/>
      </c>
      <c r="K17682" s="112"/>
      <c r="L17682" s="112"/>
      <c r="M17682" s="112"/>
      <c r="N17682" s="112"/>
    </row>
    <row r="17683" spans="10:14" x14ac:dyDescent="0.25">
      <c r="J17683" t="str">
        <f t="shared" si="527"/>
        <v/>
      </c>
      <c r="K17683" s="112"/>
      <c r="L17683" s="112"/>
      <c r="M17683" s="112"/>
      <c r="N17683" s="112"/>
    </row>
    <row r="17684" spans="10:14" x14ac:dyDescent="0.25">
      <c r="J17684" t="str">
        <f t="shared" si="527"/>
        <v/>
      </c>
      <c r="K17684" s="112"/>
      <c r="L17684" s="112"/>
      <c r="M17684" s="112"/>
      <c r="N17684" s="112"/>
    </row>
    <row r="17685" spans="10:14" x14ac:dyDescent="0.25">
      <c r="J17685" t="str">
        <f t="shared" si="527"/>
        <v/>
      </c>
      <c r="K17685" s="112"/>
      <c r="L17685" s="112"/>
      <c r="M17685" s="112"/>
      <c r="N17685" s="112"/>
    </row>
    <row r="17686" spans="10:14" x14ac:dyDescent="0.25">
      <c r="J17686" t="str">
        <f t="shared" si="527"/>
        <v/>
      </c>
      <c r="K17686" s="112"/>
      <c r="L17686" s="112"/>
      <c r="M17686" s="112"/>
      <c r="N17686" s="112"/>
    </row>
    <row r="17687" spans="10:14" x14ac:dyDescent="0.25">
      <c r="J17687" t="str">
        <f t="shared" si="527"/>
        <v/>
      </c>
      <c r="K17687" s="112"/>
      <c r="L17687" s="112"/>
      <c r="M17687" s="112"/>
      <c r="N17687" s="112"/>
    </row>
    <row r="17688" spans="10:14" x14ac:dyDescent="0.25">
      <c r="J17688" t="str">
        <f t="shared" si="527"/>
        <v/>
      </c>
      <c r="K17688" s="112"/>
      <c r="L17688" s="112"/>
      <c r="M17688" s="112"/>
      <c r="N17688" s="112"/>
    </row>
    <row r="17689" spans="10:14" x14ac:dyDescent="0.25">
      <c r="J17689" t="str">
        <f t="shared" si="527"/>
        <v/>
      </c>
      <c r="K17689" s="112"/>
      <c r="L17689" s="112"/>
      <c r="M17689" s="112"/>
      <c r="N17689" s="112"/>
    </row>
    <row r="17690" spans="10:14" x14ac:dyDescent="0.25">
      <c r="J17690" t="str">
        <f t="shared" si="527"/>
        <v/>
      </c>
      <c r="K17690" s="112"/>
      <c r="L17690" s="112"/>
      <c r="M17690" s="112"/>
      <c r="N17690" s="112"/>
    </row>
    <row r="17691" spans="10:14" x14ac:dyDescent="0.25">
      <c r="J17691" t="str">
        <f t="shared" si="527"/>
        <v/>
      </c>
      <c r="K17691" s="112"/>
      <c r="L17691" s="112"/>
      <c r="M17691" s="112"/>
      <c r="N17691" s="112"/>
    </row>
    <row r="17692" spans="10:14" x14ac:dyDescent="0.25">
      <c r="J17692" t="str">
        <f t="shared" si="527"/>
        <v/>
      </c>
      <c r="K17692" s="112"/>
      <c r="L17692" s="112"/>
      <c r="M17692" s="112"/>
      <c r="N17692" s="112"/>
    </row>
    <row r="17693" spans="10:14" x14ac:dyDescent="0.25">
      <c r="J17693" t="str">
        <f t="shared" si="527"/>
        <v/>
      </c>
      <c r="K17693" s="112"/>
      <c r="L17693" s="112"/>
      <c r="M17693" s="112"/>
      <c r="N17693" s="112"/>
    </row>
    <row r="17694" spans="10:14" x14ac:dyDescent="0.25">
      <c r="J17694" t="str">
        <f t="shared" si="527"/>
        <v/>
      </c>
      <c r="K17694" s="112"/>
      <c r="L17694" s="112"/>
      <c r="M17694" s="112"/>
      <c r="N17694" s="112"/>
    </row>
    <row r="17695" spans="10:14" x14ac:dyDescent="0.25">
      <c r="J17695" t="str">
        <f t="shared" si="527"/>
        <v/>
      </c>
      <c r="K17695" s="112"/>
      <c r="L17695" s="112"/>
      <c r="M17695" s="112"/>
      <c r="N17695" s="112"/>
    </row>
    <row r="17696" spans="10:14" x14ac:dyDescent="0.25">
      <c r="J17696" t="str">
        <f t="shared" si="527"/>
        <v/>
      </c>
      <c r="K17696" s="112"/>
      <c r="L17696" s="112"/>
      <c r="M17696" s="112"/>
      <c r="N17696" s="112"/>
    </row>
    <row r="17697" spans="10:14" x14ac:dyDescent="0.25">
      <c r="J17697" t="str">
        <f t="shared" si="527"/>
        <v/>
      </c>
      <c r="K17697" s="112"/>
      <c r="L17697" s="112"/>
      <c r="M17697" s="112"/>
      <c r="N17697" s="112"/>
    </row>
    <row r="17698" spans="10:14" x14ac:dyDescent="0.25">
      <c r="J17698" t="str">
        <f t="shared" si="527"/>
        <v/>
      </c>
      <c r="K17698" s="112"/>
      <c r="L17698" s="112"/>
      <c r="M17698" s="112"/>
      <c r="N17698" s="112"/>
    </row>
    <row r="17699" spans="10:14" x14ac:dyDescent="0.25">
      <c r="J17699" t="str">
        <f t="shared" si="527"/>
        <v/>
      </c>
      <c r="K17699" s="112"/>
      <c r="L17699" s="112"/>
      <c r="M17699" s="112"/>
      <c r="N17699" s="112"/>
    </row>
    <row r="17700" spans="10:14" x14ac:dyDescent="0.25">
      <c r="J17700" t="str">
        <f t="shared" si="527"/>
        <v/>
      </c>
      <c r="K17700" s="112"/>
      <c r="L17700" s="112"/>
      <c r="M17700" s="112"/>
      <c r="N17700" s="112"/>
    </row>
    <row r="17701" spans="10:14" x14ac:dyDescent="0.25">
      <c r="J17701" t="str">
        <f t="shared" si="527"/>
        <v/>
      </c>
      <c r="K17701" s="112"/>
      <c r="L17701" s="112"/>
      <c r="M17701" s="112"/>
      <c r="N17701" s="112"/>
    </row>
    <row r="17702" spans="10:14" x14ac:dyDescent="0.25">
      <c r="J17702" t="str">
        <f t="shared" si="527"/>
        <v/>
      </c>
      <c r="K17702" s="112"/>
      <c r="L17702" s="112"/>
      <c r="M17702" s="112"/>
      <c r="N17702" s="112"/>
    </row>
    <row r="17703" spans="10:14" x14ac:dyDescent="0.25">
      <c r="J17703" t="str">
        <f t="shared" si="527"/>
        <v/>
      </c>
      <c r="K17703" s="112"/>
      <c r="L17703" s="112"/>
      <c r="M17703" s="112"/>
      <c r="N17703" s="112"/>
    </row>
    <row r="17704" spans="10:14" x14ac:dyDescent="0.25">
      <c r="J17704" t="str">
        <f t="shared" si="527"/>
        <v/>
      </c>
      <c r="K17704" s="112"/>
      <c r="L17704" s="112"/>
      <c r="M17704" s="112"/>
      <c r="N17704" s="112"/>
    </row>
    <row r="17705" spans="10:14" x14ac:dyDescent="0.25">
      <c r="J17705" t="str">
        <f t="shared" si="527"/>
        <v/>
      </c>
      <c r="K17705" s="112"/>
      <c r="L17705" s="112"/>
      <c r="M17705" s="112"/>
      <c r="N17705" s="112"/>
    </row>
    <row r="17706" spans="10:14" x14ac:dyDescent="0.25">
      <c r="J17706" t="str">
        <f t="shared" si="527"/>
        <v/>
      </c>
      <c r="K17706" s="112"/>
      <c r="L17706" s="112"/>
      <c r="M17706" s="112"/>
      <c r="N17706" s="112"/>
    </row>
    <row r="17707" spans="10:14" x14ac:dyDescent="0.25">
      <c r="J17707" t="str">
        <f t="shared" si="527"/>
        <v/>
      </c>
      <c r="K17707" s="112"/>
      <c r="L17707" s="112"/>
      <c r="M17707" s="112"/>
      <c r="N17707" s="112"/>
    </row>
    <row r="17708" spans="10:14" x14ac:dyDescent="0.25">
      <c r="J17708" t="str">
        <f t="shared" si="527"/>
        <v/>
      </c>
      <c r="K17708" s="112"/>
      <c r="L17708" s="112"/>
      <c r="M17708" s="112"/>
      <c r="N17708" s="112"/>
    </row>
    <row r="17709" spans="10:14" x14ac:dyDescent="0.25">
      <c r="J17709" t="str">
        <f t="shared" si="527"/>
        <v/>
      </c>
      <c r="K17709" s="112"/>
      <c r="L17709" s="112"/>
      <c r="M17709" s="112"/>
      <c r="N17709" s="112"/>
    </row>
    <row r="17710" spans="10:14" x14ac:dyDescent="0.25">
      <c r="J17710" t="str">
        <f t="shared" si="527"/>
        <v/>
      </c>
      <c r="K17710" s="112"/>
      <c r="L17710" s="112"/>
      <c r="M17710" s="112"/>
      <c r="N17710" s="112"/>
    </row>
    <row r="17711" spans="10:14" x14ac:dyDescent="0.25">
      <c r="J17711" t="str">
        <f t="shared" si="527"/>
        <v/>
      </c>
      <c r="K17711" s="112"/>
      <c r="L17711" s="112"/>
      <c r="M17711" s="112"/>
      <c r="N17711" s="112"/>
    </row>
    <row r="17712" spans="10:14" x14ac:dyDescent="0.25">
      <c r="J17712" t="str">
        <f t="shared" si="527"/>
        <v/>
      </c>
      <c r="K17712" s="112"/>
      <c r="L17712" s="112"/>
      <c r="M17712" s="112"/>
      <c r="N17712" s="112"/>
    </row>
    <row r="17713" spans="10:14" x14ac:dyDescent="0.25">
      <c r="J17713" t="str">
        <f t="shared" si="527"/>
        <v/>
      </c>
      <c r="K17713" s="112"/>
      <c r="L17713" s="112"/>
      <c r="M17713" s="112"/>
      <c r="N17713" s="112"/>
    </row>
    <row r="17714" spans="10:14" x14ac:dyDescent="0.25">
      <c r="J17714" t="str">
        <f t="shared" si="527"/>
        <v/>
      </c>
      <c r="K17714" s="112"/>
      <c r="L17714" s="112"/>
      <c r="M17714" s="112"/>
      <c r="N17714" s="112"/>
    </row>
    <row r="17715" spans="10:14" x14ac:dyDescent="0.25">
      <c r="J17715" t="str">
        <f t="shared" si="527"/>
        <v/>
      </c>
      <c r="K17715" s="112"/>
      <c r="L17715" s="112"/>
      <c r="M17715" s="112"/>
      <c r="N17715" s="112"/>
    </row>
    <row r="17716" spans="10:14" x14ac:dyDescent="0.25">
      <c r="J17716" t="str">
        <f t="shared" si="527"/>
        <v/>
      </c>
      <c r="K17716" s="112"/>
      <c r="L17716" s="112"/>
      <c r="M17716" s="112"/>
      <c r="N17716" s="112"/>
    </row>
    <row r="17717" spans="10:14" x14ac:dyDescent="0.25">
      <c r="J17717" t="str">
        <f t="shared" si="527"/>
        <v/>
      </c>
      <c r="K17717" s="112"/>
      <c r="L17717" s="112"/>
      <c r="M17717" s="112"/>
      <c r="N17717" s="112"/>
    </row>
    <row r="17718" spans="10:14" x14ac:dyDescent="0.25">
      <c r="J17718" t="str">
        <f t="shared" si="527"/>
        <v/>
      </c>
      <c r="K17718" s="112"/>
      <c r="L17718" s="112"/>
      <c r="M17718" s="112"/>
      <c r="N17718" s="112"/>
    </row>
    <row r="17719" spans="10:14" x14ac:dyDescent="0.25">
      <c r="J17719" t="str">
        <f t="shared" si="527"/>
        <v/>
      </c>
      <c r="K17719" s="112"/>
      <c r="L17719" s="112"/>
      <c r="M17719" s="112"/>
      <c r="N17719" s="112"/>
    </row>
    <row r="17720" spans="10:14" x14ac:dyDescent="0.25">
      <c r="J17720" t="str">
        <f t="shared" si="527"/>
        <v/>
      </c>
      <c r="K17720" s="112"/>
      <c r="L17720" s="112"/>
      <c r="M17720" s="112"/>
      <c r="N17720" s="112"/>
    </row>
    <row r="17721" spans="10:14" x14ac:dyDescent="0.25">
      <c r="J17721" t="str">
        <f t="shared" si="527"/>
        <v/>
      </c>
      <c r="K17721" s="112"/>
      <c r="L17721" s="112"/>
      <c r="M17721" s="112"/>
      <c r="N17721" s="112"/>
    </row>
    <row r="17722" spans="10:14" x14ac:dyDescent="0.25">
      <c r="J17722" t="str">
        <f t="shared" si="527"/>
        <v/>
      </c>
      <c r="K17722" s="112"/>
      <c r="L17722" s="112"/>
      <c r="M17722" s="112"/>
      <c r="N17722" s="112"/>
    </row>
    <row r="17723" spans="10:14" x14ac:dyDescent="0.25">
      <c r="J17723" t="str">
        <f t="shared" si="527"/>
        <v/>
      </c>
      <c r="K17723" s="112"/>
      <c r="L17723" s="112"/>
      <c r="M17723" s="112"/>
      <c r="N17723" s="112"/>
    </row>
    <row r="17724" spans="10:14" x14ac:dyDescent="0.25">
      <c r="J17724" t="str">
        <f t="shared" si="527"/>
        <v/>
      </c>
      <c r="K17724" s="112"/>
      <c r="L17724" s="112"/>
      <c r="M17724" s="112"/>
      <c r="N17724" s="112"/>
    </row>
    <row r="17725" spans="10:14" x14ac:dyDescent="0.25">
      <c r="J17725" t="str">
        <f t="shared" si="527"/>
        <v/>
      </c>
      <c r="K17725" s="112"/>
      <c r="L17725" s="112"/>
      <c r="M17725" s="112"/>
      <c r="N17725" s="112"/>
    </row>
    <row r="17726" spans="10:14" x14ac:dyDescent="0.25">
      <c r="J17726" t="str">
        <f t="shared" si="527"/>
        <v/>
      </c>
      <c r="K17726" s="112"/>
      <c r="L17726" s="112"/>
      <c r="M17726" s="112"/>
      <c r="N17726" s="112"/>
    </row>
    <row r="17727" spans="10:14" x14ac:dyDescent="0.25">
      <c r="J17727" t="str">
        <f t="shared" si="527"/>
        <v/>
      </c>
      <c r="K17727" s="112"/>
      <c r="L17727" s="112"/>
      <c r="M17727" s="112"/>
      <c r="N17727" s="112"/>
    </row>
    <row r="17728" spans="10:14" x14ac:dyDescent="0.25">
      <c r="J17728" t="str">
        <f t="shared" si="527"/>
        <v/>
      </c>
      <c r="K17728" s="112"/>
      <c r="L17728" s="112"/>
      <c r="M17728" s="112"/>
      <c r="N17728" s="112"/>
    </row>
    <row r="17729" spans="10:14" x14ac:dyDescent="0.25">
      <c r="J17729" t="str">
        <f t="shared" si="527"/>
        <v/>
      </c>
      <c r="K17729" s="112"/>
      <c r="L17729" s="112"/>
      <c r="M17729" s="112"/>
      <c r="N17729" s="112"/>
    </row>
    <row r="17730" spans="10:14" x14ac:dyDescent="0.25">
      <c r="J17730" t="str">
        <f t="shared" si="527"/>
        <v/>
      </c>
      <c r="K17730" s="112"/>
      <c r="L17730" s="112"/>
      <c r="M17730" s="112"/>
      <c r="N17730" s="112"/>
    </row>
    <row r="17731" spans="10:14" x14ac:dyDescent="0.25">
      <c r="J17731" t="str">
        <f t="shared" ref="J17731:J17794" si="528">B17731&amp;C17731&amp;E17731&amp;IF(C17731="Skog",F17731&amp;G17731,"")</f>
        <v/>
      </c>
      <c r="K17731" s="112"/>
      <c r="L17731" s="112"/>
      <c r="M17731" s="112"/>
      <c r="N17731" s="112"/>
    </row>
    <row r="17732" spans="10:14" x14ac:dyDescent="0.25">
      <c r="J17732" t="str">
        <f t="shared" si="528"/>
        <v/>
      </c>
      <c r="K17732" s="112"/>
      <c r="L17732" s="112"/>
      <c r="M17732" s="112"/>
      <c r="N17732" s="112"/>
    </row>
    <row r="17733" spans="10:14" x14ac:dyDescent="0.25">
      <c r="J17733" t="str">
        <f t="shared" si="528"/>
        <v/>
      </c>
      <c r="K17733" s="112"/>
      <c r="L17733" s="112"/>
      <c r="M17733" s="112"/>
      <c r="N17733" s="112"/>
    </row>
    <row r="17734" spans="10:14" x14ac:dyDescent="0.25">
      <c r="J17734" t="str">
        <f t="shared" si="528"/>
        <v/>
      </c>
      <c r="K17734" s="112"/>
      <c r="L17734" s="112"/>
      <c r="M17734" s="112"/>
      <c r="N17734" s="112"/>
    </row>
    <row r="17735" spans="10:14" x14ac:dyDescent="0.25">
      <c r="J17735" t="str">
        <f t="shared" si="528"/>
        <v/>
      </c>
      <c r="K17735" s="112"/>
      <c r="L17735" s="112"/>
      <c r="M17735" s="112"/>
      <c r="N17735" s="112"/>
    </row>
    <row r="17736" spans="10:14" x14ac:dyDescent="0.25">
      <c r="J17736" t="str">
        <f t="shared" si="528"/>
        <v/>
      </c>
      <c r="K17736" s="112"/>
      <c r="L17736" s="112"/>
      <c r="M17736" s="112"/>
      <c r="N17736" s="112"/>
    </row>
    <row r="17737" spans="10:14" x14ac:dyDescent="0.25">
      <c r="J17737" t="str">
        <f t="shared" si="528"/>
        <v/>
      </c>
      <c r="K17737" s="112"/>
      <c r="L17737" s="112"/>
      <c r="M17737" s="112"/>
      <c r="N17737" s="112"/>
    </row>
    <row r="17738" spans="10:14" x14ac:dyDescent="0.25">
      <c r="J17738" t="str">
        <f t="shared" si="528"/>
        <v/>
      </c>
      <c r="K17738" s="112"/>
      <c r="L17738" s="112"/>
      <c r="M17738" s="112"/>
      <c r="N17738" s="112"/>
    </row>
    <row r="17739" spans="10:14" x14ac:dyDescent="0.25">
      <c r="J17739" t="str">
        <f t="shared" si="528"/>
        <v/>
      </c>
      <c r="K17739" s="112"/>
      <c r="L17739" s="112"/>
      <c r="M17739" s="112"/>
      <c r="N17739" s="112"/>
    </row>
    <row r="17740" spans="10:14" x14ac:dyDescent="0.25">
      <c r="J17740" t="str">
        <f t="shared" si="528"/>
        <v/>
      </c>
      <c r="K17740" s="112"/>
      <c r="L17740" s="112"/>
      <c r="M17740" s="112"/>
      <c r="N17740" s="112"/>
    </row>
    <row r="17741" spans="10:14" x14ac:dyDescent="0.25">
      <c r="J17741" t="str">
        <f t="shared" si="528"/>
        <v/>
      </c>
      <c r="K17741" s="112"/>
      <c r="L17741" s="112"/>
      <c r="M17741" s="112"/>
      <c r="N17741" s="112"/>
    </row>
    <row r="17742" spans="10:14" x14ac:dyDescent="0.25">
      <c r="J17742" t="str">
        <f t="shared" si="528"/>
        <v/>
      </c>
      <c r="K17742" s="112"/>
      <c r="L17742" s="112"/>
      <c r="M17742" s="112"/>
      <c r="N17742" s="112"/>
    </row>
    <row r="17743" spans="10:14" x14ac:dyDescent="0.25">
      <c r="J17743" t="str">
        <f t="shared" si="528"/>
        <v/>
      </c>
      <c r="K17743" s="112"/>
      <c r="L17743" s="112"/>
      <c r="M17743" s="112"/>
      <c r="N17743" s="112"/>
    </row>
    <row r="17744" spans="10:14" x14ac:dyDescent="0.25">
      <c r="J17744" t="str">
        <f t="shared" si="528"/>
        <v/>
      </c>
      <c r="K17744" s="112"/>
      <c r="L17744" s="112"/>
      <c r="M17744" s="112"/>
      <c r="N17744" s="112"/>
    </row>
    <row r="17745" spans="10:14" x14ac:dyDescent="0.25">
      <c r="J17745" t="str">
        <f t="shared" si="528"/>
        <v/>
      </c>
      <c r="K17745" s="112"/>
      <c r="L17745" s="112"/>
      <c r="M17745" s="112"/>
      <c r="N17745" s="112"/>
    </row>
    <row r="17746" spans="10:14" x14ac:dyDescent="0.25">
      <c r="J17746" t="str">
        <f t="shared" si="528"/>
        <v/>
      </c>
      <c r="K17746" s="112"/>
      <c r="L17746" s="112"/>
      <c r="M17746" s="112"/>
      <c r="N17746" s="112"/>
    </row>
    <row r="17747" spans="10:14" x14ac:dyDescent="0.25">
      <c r="J17747" t="str">
        <f t="shared" si="528"/>
        <v/>
      </c>
      <c r="K17747" s="112"/>
      <c r="L17747" s="112"/>
      <c r="M17747" s="112"/>
      <c r="N17747" s="112"/>
    </row>
    <row r="17748" spans="10:14" x14ac:dyDescent="0.25">
      <c r="J17748" t="str">
        <f t="shared" si="528"/>
        <v/>
      </c>
      <c r="K17748" s="112"/>
      <c r="L17748" s="112"/>
      <c r="M17748" s="112"/>
      <c r="N17748" s="112"/>
    </row>
    <row r="17749" spans="10:14" x14ac:dyDescent="0.25">
      <c r="J17749" t="str">
        <f t="shared" si="528"/>
        <v/>
      </c>
      <c r="K17749" s="112"/>
      <c r="L17749" s="112"/>
      <c r="M17749" s="112"/>
      <c r="N17749" s="112"/>
    </row>
    <row r="17750" spans="10:14" x14ac:dyDescent="0.25">
      <c r="J17750" t="str">
        <f t="shared" si="528"/>
        <v/>
      </c>
      <c r="K17750" s="112"/>
      <c r="L17750" s="112"/>
      <c r="M17750" s="112"/>
      <c r="N17750" s="112"/>
    </row>
    <row r="17751" spans="10:14" x14ac:dyDescent="0.25">
      <c r="J17751" t="str">
        <f t="shared" si="528"/>
        <v/>
      </c>
      <c r="K17751" s="112"/>
      <c r="L17751" s="112"/>
      <c r="M17751" s="112"/>
      <c r="N17751" s="112"/>
    </row>
    <row r="17752" spans="10:14" x14ac:dyDescent="0.25">
      <c r="J17752" t="str">
        <f t="shared" si="528"/>
        <v/>
      </c>
      <c r="K17752" s="112"/>
      <c r="L17752" s="112"/>
      <c r="M17752" s="112"/>
      <c r="N17752" s="112"/>
    </row>
    <row r="17753" spans="10:14" x14ac:dyDescent="0.25">
      <c r="J17753" t="str">
        <f t="shared" si="528"/>
        <v/>
      </c>
      <c r="K17753" s="112"/>
      <c r="L17753" s="112"/>
      <c r="M17753" s="112"/>
      <c r="N17753" s="112"/>
    </row>
    <row r="17754" spans="10:14" x14ac:dyDescent="0.25">
      <c r="J17754" t="str">
        <f t="shared" si="528"/>
        <v/>
      </c>
      <c r="K17754" s="112"/>
      <c r="L17754" s="112"/>
      <c r="M17754" s="112"/>
      <c r="N17754" s="112"/>
    </row>
    <row r="17755" spans="10:14" x14ac:dyDescent="0.25">
      <c r="J17755" t="str">
        <f t="shared" si="528"/>
        <v/>
      </c>
      <c r="K17755" s="112"/>
      <c r="L17755" s="112"/>
      <c r="M17755" s="112"/>
      <c r="N17755" s="112"/>
    </row>
    <row r="17756" spans="10:14" x14ac:dyDescent="0.25">
      <c r="J17756" t="str">
        <f t="shared" si="528"/>
        <v/>
      </c>
      <c r="K17756" s="112"/>
      <c r="L17756" s="112"/>
      <c r="M17756" s="112"/>
      <c r="N17756" s="112"/>
    </row>
    <row r="17757" spans="10:14" x14ac:dyDescent="0.25">
      <c r="J17757" t="str">
        <f t="shared" si="528"/>
        <v/>
      </c>
      <c r="K17757" s="112"/>
      <c r="L17757" s="112"/>
      <c r="M17757" s="112"/>
      <c r="N17757" s="112"/>
    </row>
    <row r="17758" spans="10:14" x14ac:dyDescent="0.25">
      <c r="J17758" t="str">
        <f t="shared" si="528"/>
        <v/>
      </c>
      <c r="K17758" s="112"/>
      <c r="L17758" s="112"/>
      <c r="M17758" s="112"/>
      <c r="N17758" s="112"/>
    </row>
    <row r="17759" spans="10:14" x14ac:dyDescent="0.25">
      <c r="J17759" t="str">
        <f t="shared" si="528"/>
        <v/>
      </c>
      <c r="K17759" s="112"/>
      <c r="L17759" s="112"/>
      <c r="M17759" s="112"/>
      <c r="N17759" s="112"/>
    </row>
    <row r="17760" spans="10:14" x14ac:dyDescent="0.25">
      <c r="J17760" t="str">
        <f t="shared" si="528"/>
        <v/>
      </c>
      <c r="K17760" s="112"/>
      <c r="L17760" s="112"/>
      <c r="M17760" s="112"/>
      <c r="N17760" s="112"/>
    </row>
    <row r="17761" spans="10:14" x14ac:dyDescent="0.25">
      <c r="J17761" t="str">
        <f t="shared" si="528"/>
        <v/>
      </c>
      <c r="K17761" s="112"/>
      <c r="L17761" s="112"/>
      <c r="M17761" s="112"/>
      <c r="N17761" s="112"/>
    </row>
    <row r="17762" spans="10:14" x14ac:dyDescent="0.25">
      <c r="J17762" t="str">
        <f t="shared" si="528"/>
        <v/>
      </c>
      <c r="K17762" s="112"/>
      <c r="L17762" s="112"/>
      <c r="M17762" s="112"/>
      <c r="N17762" s="112"/>
    </row>
    <row r="17763" spans="10:14" x14ac:dyDescent="0.25">
      <c r="J17763" t="str">
        <f t="shared" si="528"/>
        <v/>
      </c>
      <c r="K17763" s="112"/>
      <c r="L17763" s="112"/>
      <c r="M17763" s="112"/>
      <c r="N17763" s="112"/>
    </row>
    <row r="17764" spans="10:14" x14ac:dyDescent="0.25">
      <c r="J17764" t="str">
        <f t="shared" si="528"/>
        <v/>
      </c>
      <c r="K17764" s="112"/>
      <c r="L17764" s="112"/>
      <c r="M17764" s="112"/>
      <c r="N17764" s="112"/>
    </row>
    <row r="17765" spans="10:14" x14ac:dyDescent="0.25">
      <c r="J17765" t="str">
        <f t="shared" si="528"/>
        <v/>
      </c>
      <c r="K17765" s="112"/>
      <c r="L17765" s="112"/>
      <c r="M17765" s="112"/>
      <c r="N17765" s="112"/>
    </row>
    <row r="17766" spans="10:14" x14ac:dyDescent="0.25">
      <c r="J17766" t="str">
        <f t="shared" si="528"/>
        <v/>
      </c>
      <c r="K17766" s="112"/>
      <c r="L17766" s="112"/>
      <c r="M17766" s="112"/>
      <c r="N17766" s="112"/>
    </row>
    <row r="17767" spans="10:14" x14ac:dyDescent="0.25">
      <c r="J17767" t="str">
        <f t="shared" si="528"/>
        <v/>
      </c>
      <c r="K17767" s="112"/>
      <c r="L17767" s="112"/>
      <c r="M17767" s="112"/>
      <c r="N17767" s="112"/>
    </row>
    <row r="17768" spans="10:14" x14ac:dyDescent="0.25">
      <c r="J17768" t="str">
        <f t="shared" si="528"/>
        <v/>
      </c>
      <c r="K17768" s="112"/>
      <c r="L17768" s="112"/>
      <c r="M17768" s="112"/>
      <c r="N17768" s="112"/>
    </row>
    <row r="17769" spans="10:14" x14ac:dyDescent="0.25">
      <c r="J17769" t="str">
        <f t="shared" si="528"/>
        <v/>
      </c>
      <c r="K17769" s="112"/>
      <c r="L17769" s="112"/>
      <c r="M17769" s="112"/>
      <c r="N17769" s="112"/>
    </row>
    <row r="17770" spans="10:14" x14ac:dyDescent="0.25">
      <c r="J17770" t="str">
        <f t="shared" si="528"/>
        <v/>
      </c>
      <c r="K17770" s="112"/>
      <c r="L17770" s="112"/>
      <c r="M17770" s="112"/>
      <c r="N17770" s="112"/>
    </row>
    <row r="17771" spans="10:14" x14ac:dyDescent="0.25">
      <c r="J17771" t="str">
        <f t="shared" si="528"/>
        <v/>
      </c>
      <c r="K17771" s="112"/>
      <c r="L17771" s="112"/>
      <c r="M17771" s="112"/>
      <c r="N17771" s="112"/>
    </row>
    <row r="17772" spans="10:14" x14ac:dyDescent="0.25">
      <c r="J17772" t="str">
        <f t="shared" si="528"/>
        <v/>
      </c>
      <c r="K17772" s="112"/>
      <c r="L17772" s="112"/>
      <c r="M17772" s="112"/>
      <c r="N17772" s="112"/>
    </row>
    <row r="17773" spans="10:14" x14ac:dyDescent="0.25">
      <c r="J17773" t="str">
        <f t="shared" si="528"/>
        <v/>
      </c>
      <c r="K17773" s="112"/>
      <c r="L17773" s="112"/>
      <c r="M17773" s="112"/>
      <c r="N17773" s="112"/>
    </row>
    <row r="17774" spans="10:14" x14ac:dyDescent="0.25">
      <c r="J17774" t="str">
        <f t="shared" si="528"/>
        <v/>
      </c>
      <c r="K17774" s="112"/>
      <c r="L17774" s="112"/>
      <c r="M17774" s="112"/>
      <c r="N17774" s="112"/>
    </row>
    <row r="17775" spans="10:14" x14ac:dyDescent="0.25">
      <c r="J17775" t="str">
        <f t="shared" si="528"/>
        <v/>
      </c>
      <c r="K17775" s="112"/>
      <c r="L17775" s="112"/>
      <c r="M17775" s="112"/>
      <c r="N17775" s="112"/>
    </row>
    <row r="17776" spans="10:14" x14ac:dyDescent="0.25">
      <c r="J17776" t="str">
        <f t="shared" si="528"/>
        <v/>
      </c>
      <c r="K17776" s="112"/>
      <c r="L17776" s="112"/>
      <c r="M17776" s="112"/>
      <c r="N17776" s="112"/>
    </row>
    <row r="17777" spans="10:14" x14ac:dyDescent="0.25">
      <c r="J17777" t="str">
        <f t="shared" si="528"/>
        <v/>
      </c>
      <c r="K17777" s="112"/>
      <c r="L17777" s="112"/>
      <c r="M17777" s="112"/>
      <c r="N17777" s="112"/>
    </row>
    <row r="17778" spans="10:14" x14ac:dyDescent="0.25">
      <c r="J17778" t="str">
        <f t="shared" si="528"/>
        <v/>
      </c>
      <c r="K17778" s="112"/>
      <c r="L17778" s="112"/>
      <c r="M17778" s="112"/>
      <c r="N17778" s="112"/>
    </row>
    <row r="17779" spans="10:14" x14ac:dyDescent="0.25">
      <c r="J17779" t="str">
        <f t="shared" si="528"/>
        <v/>
      </c>
      <c r="K17779" s="112"/>
      <c r="L17779" s="112"/>
      <c r="M17779" s="112"/>
      <c r="N17779" s="112"/>
    </row>
    <row r="17780" spans="10:14" x14ac:dyDescent="0.25">
      <c r="J17780" t="str">
        <f t="shared" si="528"/>
        <v/>
      </c>
      <c r="K17780" s="112"/>
      <c r="L17780" s="112"/>
      <c r="M17780" s="112"/>
      <c r="N17780" s="112"/>
    </row>
    <row r="17781" spans="10:14" x14ac:dyDescent="0.25">
      <c r="J17781" t="str">
        <f t="shared" si="528"/>
        <v/>
      </c>
      <c r="K17781" s="112"/>
      <c r="L17781" s="112"/>
      <c r="M17781" s="112"/>
      <c r="N17781" s="112"/>
    </row>
    <row r="17782" spans="10:14" x14ac:dyDescent="0.25">
      <c r="J17782" t="str">
        <f t="shared" si="528"/>
        <v/>
      </c>
      <c r="K17782" s="112"/>
      <c r="L17782" s="112"/>
      <c r="M17782" s="112"/>
      <c r="N17782" s="112"/>
    </row>
    <row r="17783" spans="10:14" x14ac:dyDescent="0.25">
      <c r="J17783" t="str">
        <f t="shared" si="528"/>
        <v/>
      </c>
      <c r="K17783" s="112"/>
      <c r="L17783" s="112"/>
      <c r="M17783" s="112"/>
      <c r="N17783" s="112"/>
    </row>
    <row r="17784" spans="10:14" x14ac:dyDescent="0.25">
      <c r="J17784" t="str">
        <f t="shared" si="528"/>
        <v/>
      </c>
      <c r="K17784" s="112"/>
      <c r="L17784" s="112"/>
      <c r="M17784" s="112"/>
      <c r="N17784" s="112"/>
    </row>
    <row r="17785" spans="10:14" x14ac:dyDescent="0.25">
      <c r="J17785" t="str">
        <f t="shared" si="528"/>
        <v/>
      </c>
      <c r="K17785" s="112"/>
      <c r="L17785" s="112"/>
      <c r="M17785" s="112"/>
      <c r="N17785" s="112"/>
    </row>
    <row r="17786" spans="10:14" x14ac:dyDescent="0.25">
      <c r="J17786" t="str">
        <f t="shared" si="528"/>
        <v/>
      </c>
      <c r="K17786" s="112"/>
      <c r="L17786" s="112"/>
      <c r="M17786" s="112"/>
      <c r="N17786" s="112"/>
    </row>
    <row r="17787" spans="10:14" x14ac:dyDescent="0.25">
      <c r="J17787" t="str">
        <f t="shared" si="528"/>
        <v/>
      </c>
      <c r="K17787" s="112"/>
      <c r="L17787" s="112"/>
      <c r="M17787" s="112"/>
      <c r="N17787" s="112"/>
    </row>
    <row r="17788" spans="10:14" x14ac:dyDescent="0.25">
      <c r="J17788" t="str">
        <f t="shared" si="528"/>
        <v/>
      </c>
      <c r="K17788" s="112"/>
      <c r="L17788" s="112"/>
      <c r="M17788" s="112"/>
      <c r="N17788" s="112"/>
    </row>
    <row r="17789" spans="10:14" x14ac:dyDescent="0.25">
      <c r="J17789" t="str">
        <f t="shared" si="528"/>
        <v/>
      </c>
      <c r="K17789" s="112"/>
      <c r="L17789" s="112"/>
      <c r="M17789" s="112"/>
      <c r="N17789" s="112"/>
    </row>
    <row r="17790" spans="10:14" x14ac:dyDescent="0.25">
      <c r="J17790" t="str">
        <f t="shared" si="528"/>
        <v/>
      </c>
      <c r="K17790" s="112"/>
      <c r="L17790" s="112"/>
      <c r="M17790" s="112"/>
      <c r="N17790" s="112"/>
    </row>
    <row r="17791" spans="10:14" x14ac:dyDescent="0.25">
      <c r="J17791" t="str">
        <f t="shared" si="528"/>
        <v/>
      </c>
      <c r="K17791" s="112"/>
      <c r="L17791" s="112"/>
      <c r="M17791" s="112"/>
      <c r="N17791" s="112"/>
    </row>
    <row r="17792" spans="10:14" x14ac:dyDescent="0.25">
      <c r="J17792" t="str">
        <f t="shared" si="528"/>
        <v/>
      </c>
      <c r="K17792" s="112"/>
      <c r="L17792" s="112"/>
      <c r="M17792" s="112"/>
      <c r="N17792" s="112"/>
    </row>
    <row r="17793" spans="10:14" x14ac:dyDescent="0.25">
      <c r="J17793" t="str">
        <f t="shared" si="528"/>
        <v/>
      </c>
      <c r="K17793" s="112"/>
      <c r="L17793" s="112"/>
      <c r="M17793" s="112"/>
      <c r="N17793" s="112"/>
    </row>
    <row r="17794" spans="10:14" x14ac:dyDescent="0.25">
      <c r="J17794" t="str">
        <f t="shared" si="528"/>
        <v/>
      </c>
      <c r="K17794" s="112"/>
      <c r="L17794" s="112"/>
      <c r="M17794" s="112"/>
      <c r="N17794" s="112"/>
    </row>
    <row r="17795" spans="10:14" x14ac:dyDescent="0.25">
      <c r="J17795" t="str">
        <f t="shared" ref="J17795:J17858" si="529">B17795&amp;C17795&amp;E17795&amp;IF(C17795="Skog",F17795&amp;G17795,"")</f>
        <v/>
      </c>
      <c r="K17795" s="112"/>
      <c r="L17795" s="112"/>
      <c r="M17795" s="112"/>
      <c r="N17795" s="112"/>
    </row>
    <row r="17796" spans="10:14" x14ac:dyDescent="0.25">
      <c r="J17796" t="str">
        <f t="shared" si="529"/>
        <v/>
      </c>
      <c r="K17796" s="112"/>
      <c r="L17796" s="112"/>
      <c r="M17796" s="112"/>
      <c r="N17796" s="112"/>
    </row>
    <row r="17797" spans="10:14" x14ac:dyDescent="0.25">
      <c r="J17797" t="str">
        <f t="shared" si="529"/>
        <v/>
      </c>
      <c r="K17797" s="112"/>
      <c r="L17797" s="112"/>
      <c r="M17797" s="112"/>
      <c r="N17797" s="112"/>
    </row>
    <row r="17798" spans="10:14" x14ac:dyDescent="0.25">
      <c r="J17798" t="str">
        <f t="shared" si="529"/>
        <v/>
      </c>
      <c r="K17798" s="112"/>
      <c r="L17798" s="112"/>
      <c r="M17798" s="112"/>
      <c r="N17798" s="112"/>
    </row>
    <row r="17799" spans="10:14" x14ac:dyDescent="0.25">
      <c r="J17799" t="str">
        <f t="shared" si="529"/>
        <v/>
      </c>
      <c r="K17799" s="112"/>
      <c r="L17799" s="112"/>
      <c r="M17799" s="112"/>
      <c r="N17799" s="112"/>
    </row>
    <row r="17800" spans="10:14" x14ac:dyDescent="0.25">
      <c r="J17800" t="str">
        <f t="shared" si="529"/>
        <v/>
      </c>
      <c r="K17800" s="112"/>
      <c r="L17800" s="112"/>
      <c r="M17800" s="112"/>
      <c r="N17800" s="112"/>
    </row>
    <row r="17801" spans="10:14" x14ac:dyDescent="0.25">
      <c r="J17801" t="str">
        <f t="shared" si="529"/>
        <v/>
      </c>
      <c r="K17801" s="112"/>
      <c r="L17801" s="112"/>
      <c r="M17801" s="112"/>
      <c r="N17801" s="112"/>
    </row>
    <row r="17802" spans="10:14" x14ac:dyDescent="0.25">
      <c r="J17802" t="str">
        <f t="shared" si="529"/>
        <v/>
      </c>
      <c r="K17802" s="112"/>
      <c r="L17802" s="112"/>
      <c r="M17802" s="112"/>
      <c r="N17802" s="112"/>
    </row>
    <row r="17803" spans="10:14" x14ac:dyDescent="0.25">
      <c r="J17803" t="str">
        <f t="shared" si="529"/>
        <v/>
      </c>
      <c r="K17803" s="112"/>
      <c r="L17803" s="112"/>
      <c r="M17803" s="112"/>
      <c r="N17803" s="112"/>
    </row>
    <row r="17804" spans="10:14" x14ac:dyDescent="0.25">
      <c r="J17804" t="str">
        <f t="shared" si="529"/>
        <v/>
      </c>
      <c r="K17804" s="112"/>
      <c r="L17804" s="112"/>
      <c r="M17804" s="112"/>
      <c r="N17804" s="112"/>
    </row>
    <row r="17805" spans="10:14" x14ac:dyDescent="0.25">
      <c r="J17805" t="str">
        <f t="shared" si="529"/>
        <v/>
      </c>
      <c r="K17805" s="112"/>
      <c r="L17805" s="112"/>
      <c r="M17805" s="112"/>
      <c r="N17805" s="112"/>
    </row>
    <row r="17806" spans="10:14" x14ac:dyDescent="0.25">
      <c r="J17806" t="str">
        <f t="shared" si="529"/>
        <v/>
      </c>
      <c r="K17806" s="112"/>
      <c r="L17806" s="112"/>
      <c r="M17806" s="112"/>
      <c r="N17806" s="112"/>
    </row>
    <row r="17807" spans="10:14" x14ac:dyDescent="0.25">
      <c r="J17807" t="str">
        <f t="shared" si="529"/>
        <v/>
      </c>
      <c r="K17807" s="112"/>
      <c r="L17807" s="112"/>
      <c r="M17807" s="112"/>
      <c r="N17807" s="112"/>
    </row>
    <row r="17808" spans="10:14" x14ac:dyDescent="0.25">
      <c r="J17808" t="str">
        <f t="shared" si="529"/>
        <v/>
      </c>
      <c r="K17808" s="112"/>
      <c r="L17808" s="112"/>
      <c r="M17808" s="112"/>
      <c r="N17808" s="112"/>
    </row>
    <row r="17809" spans="10:14" x14ac:dyDescent="0.25">
      <c r="J17809" t="str">
        <f t="shared" si="529"/>
        <v/>
      </c>
      <c r="K17809" s="112"/>
      <c r="L17809" s="112"/>
      <c r="M17809" s="112"/>
      <c r="N17809" s="112"/>
    </row>
    <row r="17810" spans="10:14" x14ac:dyDescent="0.25">
      <c r="J17810" t="str">
        <f t="shared" si="529"/>
        <v/>
      </c>
      <c r="K17810" s="112"/>
      <c r="L17810" s="112"/>
      <c r="M17810" s="112"/>
      <c r="N17810" s="112"/>
    </row>
    <row r="17811" spans="10:14" x14ac:dyDescent="0.25">
      <c r="J17811" t="str">
        <f t="shared" si="529"/>
        <v/>
      </c>
      <c r="K17811" s="112"/>
      <c r="L17811" s="112"/>
      <c r="M17811" s="112"/>
      <c r="N17811" s="112"/>
    </row>
    <row r="17812" spans="10:14" x14ac:dyDescent="0.25">
      <c r="J17812" t="str">
        <f t="shared" si="529"/>
        <v/>
      </c>
      <c r="K17812" s="112"/>
      <c r="L17812" s="112"/>
      <c r="M17812" s="112"/>
      <c r="N17812" s="112"/>
    </row>
    <row r="17813" spans="10:14" x14ac:dyDescent="0.25">
      <c r="J17813" t="str">
        <f t="shared" si="529"/>
        <v/>
      </c>
      <c r="K17813" s="112"/>
      <c r="L17813" s="112"/>
      <c r="M17813" s="112"/>
      <c r="N17813" s="112"/>
    </row>
    <row r="17814" spans="10:14" x14ac:dyDescent="0.25">
      <c r="J17814" t="str">
        <f t="shared" si="529"/>
        <v/>
      </c>
      <c r="K17814" s="112"/>
      <c r="L17814" s="112"/>
      <c r="M17814" s="112"/>
      <c r="N17814" s="112"/>
    </row>
    <row r="17815" spans="10:14" x14ac:dyDescent="0.25">
      <c r="J17815" t="str">
        <f t="shared" si="529"/>
        <v/>
      </c>
      <c r="K17815" s="112"/>
      <c r="L17815" s="112"/>
      <c r="M17815" s="112"/>
      <c r="N17815" s="112"/>
    </row>
    <row r="17816" spans="10:14" x14ac:dyDescent="0.25">
      <c r="J17816" t="str">
        <f t="shared" si="529"/>
        <v/>
      </c>
      <c r="K17816" s="112"/>
      <c r="L17816" s="112"/>
      <c r="M17816" s="112"/>
      <c r="N17816" s="112"/>
    </row>
    <row r="17817" spans="10:14" x14ac:dyDescent="0.25">
      <c r="J17817" t="str">
        <f t="shared" si="529"/>
        <v/>
      </c>
      <c r="K17817" s="112"/>
      <c r="L17817" s="112"/>
      <c r="M17817" s="112"/>
      <c r="N17817" s="112"/>
    </row>
    <row r="17818" spans="10:14" x14ac:dyDescent="0.25">
      <c r="J17818" t="str">
        <f t="shared" si="529"/>
        <v/>
      </c>
      <c r="K17818" s="112"/>
      <c r="L17818" s="112"/>
      <c r="M17818" s="112"/>
      <c r="N17818" s="112"/>
    </row>
    <row r="17819" spans="10:14" x14ac:dyDescent="0.25">
      <c r="J17819" t="str">
        <f t="shared" si="529"/>
        <v/>
      </c>
      <c r="K17819" s="112"/>
      <c r="L17819" s="112"/>
      <c r="M17819" s="112"/>
      <c r="N17819" s="112"/>
    </row>
    <row r="17820" spans="10:14" x14ac:dyDescent="0.25">
      <c r="J17820" t="str">
        <f t="shared" si="529"/>
        <v/>
      </c>
      <c r="K17820" s="112"/>
      <c r="L17820" s="112"/>
      <c r="M17820" s="112"/>
      <c r="N17820" s="112"/>
    </row>
    <row r="17821" spans="10:14" x14ac:dyDescent="0.25">
      <c r="J17821" t="str">
        <f t="shared" si="529"/>
        <v/>
      </c>
      <c r="K17821" s="112"/>
      <c r="L17821" s="112"/>
      <c r="M17821" s="112"/>
      <c r="N17821" s="112"/>
    </row>
    <row r="17822" spans="10:14" x14ac:dyDescent="0.25">
      <c r="J17822" t="str">
        <f t="shared" si="529"/>
        <v/>
      </c>
      <c r="K17822" s="112"/>
      <c r="L17822" s="112"/>
      <c r="M17822" s="112"/>
      <c r="N17822" s="112"/>
    </row>
    <row r="17823" spans="10:14" x14ac:dyDescent="0.25">
      <c r="J17823" t="str">
        <f t="shared" si="529"/>
        <v/>
      </c>
      <c r="K17823" s="112"/>
      <c r="L17823" s="112"/>
      <c r="M17823" s="112"/>
      <c r="N17823" s="112"/>
    </row>
    <row r="17824" spans="10:14" x14ac:dyDescent="0.25">
      <c r="J17824" t="str">
        <f t="shared" si="529"/>
        <v/>
      </c>
      <c r="K17824" s="112"/>
      <c r="L17824" s="112"/>
      <c r="M17824" s="112"/>
      <c r="N17824" s="112"/>
    </row>
    <row r="17825" spans="10:14" x14ac:dyDescent="0.25">
      <c r="J17825" t="str">
        <f t="shared" si="529"/>
        <v/>
      </c>
      <c r="K17825" s="112"/>
      <c r="L17825" s="112"/>
      <c r="M17825" s="112"/>
      <c r="N17825" s="112"/>
    </row>
    <row r="17826" spans="10:14" x14ac:dyDescent="0.25">
      <c r="J17826" t="str">
        <f t="shared" si="529"/>
        <v/>
      </c>
      <c r="K17826" s="112"/>
      <c r="L17826" s="112"/>
      <c r="M17826" s="112"/>
      <c r="N17826" s="112"/>
    </row>
    <row r="17827" spans="10:14" x14ac:dyDescent="0.25">
      <c r="J17827" t="str">
        <f t="shared" si="529"/>
        <v/>
      </c>
      <c r="K17827" s="112"/>
      <c r="L17827" s="112"/>
      <c r="M17827" s="112"/>
      <c r="N17827" s="112"/>
    </row>
    <row r="17828" spans="10:14" x14ac:dyDescent="0.25">
      <c r="J17828" t="str">
        <f t="shared" si="529"/>
        <v/>
      </c>
      <c r="K17828" s="112"/>
      <c r="L17828" s="112"/>
      <c r="M17828" s="112"/>
      <c r="N17828" s="112"/>
    </row>
    <row r="17829" spans="10:14" x14ac:dyDescent="0.25">
      <c r="J17829" t="str">
        <f t="shared" si="529"/>
        <v/>
      </c>
      <c r="K17829" s="112"/>
      <c r="L17829" s="112"/>
      <c r="M17829" s="112"/>
      <c r="N17829" s="112"/>
    </row>
    <row r="17830" spans="10:14" x14ac:dyDescent="0.25">
      <c r="J17830" t="str">
        <f t="shared" si="529"/>
        <v/>
      </c>
      <c r="K17830" s="112"/>
      <c r="L17830" s="112"/>
      <c r="M17830" s="112"/>
      <c r="N17830" s="112"/>
    </row>
    <row r="17831" spans="10:14" x14ac:dyDescent="0.25">
      <c r="J17831" t="str">
        <f t="shared" si="529"/>
        <v/>
      </c>
      <c r="K17831" s="112"/>
      <c r="L17831" s="112"/>
      <c r="M17831" s="112"/>
      <c r="N17831" s="112"/>
    </row>
    <row r="17832" spans="10:14" x14ac:dyDescent="0.25">
      <c r="J17832" t="str">
        <f t="shared" si="529"/>
        <v/>
      </c>
      <c r="K17832" s="112"/>
      <c r="L17832" s="112"/>
      <c r="M17832" s="112"/>
      <c r="N17832" s="112"/>
    </row>
    <row r="17833" spans="10:14" x14ac:dyDescent="0.25">
      <c r="J17833" t="str">
        <f t="shared" si="529"/>
        <v/>
      </c>
      <c r="K17833" s="112"/>
      <c r="L17833" s="112"/>
      <c r="M17833" s="112"/>
      <c r="N17833" s="112"/>
    </row>
    <row r="17834" spans="10:14" x14ac:dyDescent="0.25">
      <c r="J17834" t="str">
        <f t="shared" si="529"/>
        <v/>
      </c>
      <c r="K17834" s="112"/>
      <c r="L17834" s="112"/>
      <c r="M17834" s="112"/>
      <c r="N17834" s="112"/>
    </row>
    <row r="17835" spans="10:14" x14ac:dyDescent="0.25">
      <c r="J17835" t="str">
        <f t="shared" si="529"/>
        <v/>
      </c>
      <c r="K17835" s="112"/>
      <c r="L17835" s="112"/>
      <c r="M17835" s="112"/>
      <c r="N17835" s="112"/>
    </row>
    <row r="17836" spans="10:14" x14ac:dyDescent="0.25">
      <c r="J17836" t="str">
        <f t="shared" si="529"/>
        <v/>
      </c>
      <c r="K17836" s="112"/>
      <c r="L17836" s="112"/>
      <c r="M17836" s="112"/>
      <c r="N17836" s="112"/>
    </row>
    <row r="17837" spans="10:14" x14ac:dyDescent="0.25">
      <c r="J17837" t="str">
        <f t="shared" si="529"/>
        <v/>
      </c>
      <c r="K17837" s="112"/>
      <c r="L17837" s="112"/>
      <c r="M17837" s="112"/>
      <c r="N17837" s="112"/>
    </row>
    <row r="17838" spans="10:14" x14ac:dyDescent="0.25">
      <c r="J17838" t="str">
        <f t="shared" si="529"/>
        <v/>
      </c>
      <c r="K17838" s="112"/>
      <c r="L17838" s="112"/>
      <c r="M17838" s="112"/>
      <c r="N17838" s="112"/>
    </row>
    <row r="17839" spans="10:14" x14ac:dyDescent="0.25">
      <c r="J17839" t="str">
        <f t="shared" si="529"/>
        <v/>
      </c>
      <c r="K17839" s="112"/>
      <c r="L17839" s="112"/>
      <c r="M17839" s="112"/>
      <c r="N17839" s="112"/>
    </row>
    <row r="17840" spans="10:14" x14ac:dyDescent="0.25">
      <c r="J17840" t="str">
        <f t="shared" si="529"/>
        <v/>
      </c>
      <c r="K17840" s="112"/>
      <c r="L17840" s="112"/>
      <c r="M17840" s="112"/>
      <c r="N17840" s="112"/>
    </row>
    <row r="17841" spans="10:14" x14ac:dyDescent="0.25">
      <c r="J17841" t="str">
        <f t="shared" si="529"/>
        <v/>
      </c>
      <c r="K17841" s="112"/>
      <c r="L17841" s="112"/>
      <c r="M17841" s="112"/>
      <c r="N17841" s="112"/>
    </row>
    <row r="17842" spans="10:14" x14ac:dyDescent="0.25">
      <c r="J17842" t="str">
        <f t="shared" si="529"/>
        <v/>
      </c>
      <c r="K17842" s="112"/>
      <c r="L17842" s="112"/>
      <c r="M17842" s="112"/>
      <c r="N17842" s="112"/>
    </row>
    <row r="17843" spans="10:14" x14ac:dyDescent="0.25">
      <c r="J17843" t="str">
        <f t="shared" si="529"/>
        <v/>
      </c>
      <c r="K17843" s="112"/>
      <c r="L17843" s="112"/>
      <c r="M17843" s="112"/>
      <c r="N17843" s="112"/>
    </row>
    <row r="17844" spans="10:14" x14ac:dyDescent="0.25">
      <c r="J17844" t="str">
        <f t="shared" si="529"/>
        <v/>
      </c>
      <c r="K17844" s="112"/>
      <c r="L17844" s="112"/>
      <c r="M17844" s="112"/>
      <c r="N17844" s="112"/>
    </row>
    <row r="17845" spans="10:14" x14ac:dyDescent="0.25">
      <c r="J17845" t="str">
        <f t="shared" si="529"/>
        <v/>
      </c>
      <c r="K17845" s="112"/>
      <c r="L17845" s="112"/>
      <c r="M17845" s="112"/>
      <c r="N17845" s="112"/>
    </row>
    <row r="17846" spans="10:14" x14ac:dyDescent="0.25">
      <c r="J17846" t="str">
        <f t="shared" si="529"/>
        <v/>
      </c>
      <c r="K17846" s="112"/>
      <c r="L17846" s="112"/>
      <c r="M17846" s="112"/>
      <c r="N17846" s="112"/>
    </row>
    <row r="17847" spans="10:14" x14ac:dyDescent="0.25">
      <c r="J17847" t="str">
        <f t="shared" si="529"/>
        <v/>
      </c>
      <c r="K17847" s="112"/>
      <c r="L17847" s="112"/>
      <c r="M17847" s="112"/>
      <c r="N17847" s="112"/>
    </row>
    <row r="17848" spans="10:14" x14ac:dyDescent="0.25">
      <c r="J17848" t="str">
        <f t="shared" si="529"/>
        <v/>
      </c>
      <c r="K17848" s="112"/>
      <c r="L17848" s="112"/>
      <c r="M17848" s="112"/>
      <c r="N17848" s="112"/>
    </row>
    <row r="17849" spans="10:14" x14ac:dyDescent="0.25">
      <c r="J17849" t="str">
        <f t="shared" si="529"/>
        <v/>
      </c>
      <c r="K17849" s="112"/>
      <c r="L17849" s="112"/>
      <c r="M17849" s="112"/>
      <c r="N17849" s="112"/>
    </row>
    <row r="17850" spans="10:14" x14ac:dyDescent="0.25">
      <c r="J17850" t="str">
        <f t="shared" si="529"/>
        <v/>
      </c>
      <c r="K17850" s="112"/>
      <c r="L17850" s="112"/>
      <c r="M17850" s="112"/>
      <c r="N17850" s="112"/>
    </row>
    <row r="17851" spans="10:14" x14ac:dyDescent="0.25">
      <c r="J17851" t="str">
        <f t="shared" si="529"/>
        <v/>
      </c>
      <c r="K17851" s="112"/>
      <c r="L17851" s="112"/>
      <c r="M17851" s="112"/>
      <c r="N17851" s="112"/>
    </row>
    <row r="17852" spans="10:14" x14ac:dyDescent="0.25">
      <c r="J17852" t="str">
        <f t="shared" si="529"/>
        <v/>
      </c>
      <c r="K17852" s="112"/>
      <c r="L17852" s="112"/>
      <c r="M17852" s="112"/>
      <c r="N17852" s="112"/>
    </row>
    <row r="17853" spans="10:14" x14ac:dyDescent="0.25">
      <c r="J17853" t="str">
        <f t="shared" si="529"/>
        <v/>
      </c>
      <c r="K17853" s="112"/>
      <c r="L17853" s="112"/>
      <c r="M17853" s="112"/>
      <c r="N17853" s="112"/>
    </row>
    <row r="17854" spans="10:14" x14ac:dyDescent="0.25">
      <c r="J17854" t="str">
        <f t="shared" si="529"/>
        <v/>
      </c>
      <c r="K17854" s="112"/>
      <c r="L17854" s="112"/>
      <c r="M17854" s="112"/>
      <c r="N17854" s="112"/>
    </row>
    <row r="17855" spans="10:14" x14ac:dyDescent="0.25">
      <c r="J17855" t="str">
        <f t="shared" si="529"/>
        <v/>
      </c>
      <c r="K17855" s="112"/>
      <c r="L17855" s="112"/>
      <c r="M17855" s="112"/>
      <c r="N17855" s="112"/>
    </row>
    <row r="17856" spans="10:14" x14ac:dyDescent="0.25">
      <c r="J17856" t="str">
        <f t="shared" si="529"/>
        <v/>
      </c>
      <c r="K17856" s="112"/>
      <c r="L17856" s="112"/>
      <c r="M17856" s="112"/>
      <c r="N17856" s="112"/>
    </row>
    <row r="17857" spans="10:14" x14ac:dyDescent="0.25">
      <c r="J17857" t="str">
        <f t="shared" si="529"/>
        <v/>
      </c>
      <c r="K17857" s="112"/>
      <c r="L17857" s="112"/>
      <c r="M17857" s="112"/>
      <c r="N17857" s="112"/>
    </row>
    <row r="17858" spans="10:14" x14ac:dyDescent="0.25">
      <c r="J17858" t="str">
        <f t="shared" si="529"/>
        <v/>
      </c>
      <c r="K17858" s="112"/>
      <c r="L17858" s="112"/>
      <c r="M17858" s="112"/>
      <c r="N17858" s="112"/>
    </row>
    <row r="17859" spans="10:14" x14ac:dyDescent="0.25">
      <c r="J17859" t="str">
        <f t="shared" ref="J17859:J17922" si="530">B17859&amp;C17859&amp;E17859&amp;IF(C17859="Skog",F17859&amp;G17859,"")</f>
        <v/>
      </c>
      <c r="K17859" s="112"/>
      <c r="L17859" s="112"/>
      <c r="M17859" s="112"/>
      <c r="N17859" s="112"/>
    </row>
    <row r="17860" spans="10:14" x14ac:dyDescent="0.25">
      <c r="J17860" t="str">
        <f t="shared" si="530"/>
        <v/>
      </c>
      <c r="K17860" s="112"/>
      <c r="L17860" s="112"/>
      <c r="M17860" s="112"/>
      <c r="N17860" s="112"/>
    </row>
    <row r="17861" spans="10:14" x14ac:dyDescent="0.25">
      <c r="J17861" t="str">
        <f t="shared" si="530"/>
        <v/>
      </c>
      <c r="K17861" s="112"/>
      <c r="L17861" s="112"/>
      <c r="M17861" s="112"/>
      <c r="N17861" s="112"/>
    </row>
    <row r="17862" spans="10:14" x14ac:dyDescent="0.25">
      <c r="J17862" t="str">
        <f t="shared" si="530"/>
        <v/>
      </c>
      <c r="K17862" s="112"/>
      <c r="L17862" s="112"/>
      <c r="M17862" s="112"/>
      <c r="N17862" s="112"/>
    </row>
    <row r="17863" spans="10:14" x14ac:dyDescent="0.25">
      <c r="J17863" t="str">
        <f t="shared" si="530"/>
        <v/>
      </c>
      <c r="K17863" s="112"/>
      <c r="L17863" s="112"/>
      <c r="M17863" s="112"/>
      <c r="N17863" s="112"/>
    </row>
    <row r="17864" spans="10:14" x14ac:dyDescent="0.25">
      <c r="J17864" t="str">
        <f t="shared" si="530"/>
        <v/>
      </c>
      <c r="K17864" s="112"/>
      <c r="L17864" s="112"/>
      <c r="M17864" s="112"/>
      <c r="N17864" s="112"/>
    </row>
    <row r="17865" spans="10:14" x14ac:dyDescent="0.25">
      <c r="J17865" t="str">
        <f t="shared" si="530"/>
        <v/>
      </c>
      <c r="K17865" s="112"/>
      <c r="L17865" s="112"/>
      <c r="M17865" s="112"/>
      <c r="N17865" s="112"/>
    </row>
    <row r="17866" spans="10:14" x14ac:dyDescent="0.25">
      <c r="J17866" t="str">
        <f t="shared" si="530"/>
        <v/>
      </c>
      <c r="K17866" s="112"/>
      <c r="L17866" s="112"/>
      <c r="M17866" s="112"/>
      <c r="N17866" s="112"/>
    </row>
    <row r="17867" spans="10:14" x14ac:dyDescent="0.25">
      <c r="J17867" t="str">
        <f t="shared" si="530"/>
        <v/>
      </c>
      <c r="K17867" s="112"/>
      <c r="L17867" s="112"/>
      <c r="M17867" s="112"/>
      <c r="N17867" s="112"/>
    </row>
    <row r="17868" spans="10:14" x14ac:dyDescent="0.25">
      <c r="J17868" t="str">
        <f t="shared" si="530"/>
        <v/>
      </c>
      <c r="K17868" s="112"/>
      <c r="L17868" s="112"/>
      <c r="M17868" s="112"/>
      <c r="N17868" s="112"/>
    </row>
    <row r="17869" spans="10:14" x14ac:dyDescent="0.25">
      <c r="J17869" t="str">
        <f t="shared" si="530"/>
        <v/>
      </c>
      <c r="K17869" s="112"/>
      <c r="L17869" s="112"/>
      <c r="M17869" s="112"/>
      <c r="N17869" s="112"/>
    </row>
    <row r="17870" spans="10:14" x14ac:dyDescent="0.25">
      <c r="J17870" t="str">
        <f t="shared" si="530"/>
        <v/>
      </c>
      <c r="K17870" s="112"/>
      <c r="L17870" s="112"/>
      <c r="M17870" s="112"/>
      <c r="N17870" s="112"/>
    </row>
    <row r="17871" spans="10:14" x14ac:dyDescent="0.25">
      <c r="J17871" t="str">
        <f t="shared" si="530"/>
        <v/>
      </c>
      <c r="K17871" s="112"/>
      <c r="L17871" s="112"/>
      <c r="M17871" s="112"/>
      <c r="N17871" s="112"/>
    </row>
    <row r="17872" spans="10:14" x14ac:dyDescent="0.25">
      <c r="J17872" t="str">
        <f t="shared" si="530"/>
        <v/>
      </c>
      <c r="K17872" s="112"/>
      <c r="L17872" s="112"/>
      <c r="M17872" s="112"/>
      <c r="N17872" s="112"/>
    </row>
    <row r="17873" spans="10:14" x14ac:dyDescent="0.25">
      <c r="J17873" t="str">
        <f t="shared" si="530"/>
        <v/>
      </c>
      <c r="K17873" s="112"/>
      <c r="L17873" s="112"/>
      <c r="M17873" s="112"/>
      <c r="N17873" s="112"/>
    </row>
    <row r="17874" spans="10:14" x14ac:dyDescent="0.25">
      <c r="J17874" t="str">
        <f t="shared" si="530"/>
        <v/>
      </c>
      <c r="K17874" s="112"/>
      <c r="L17874" s="112"/>
      <c r="M17874" s="112"/>
      <c r="N17874" s="112"/>
    </row>
    <row r="17875" spans="10:14" x14ac:dyDescent="0.25">
      <c r="J17875" t="str">
        <f t="shared" si="530"/>
        <v/>
      </c>
      <c r="K17875" s="112"/>
      <c r="L17875" s="112"/>
      <c r="M17875" s="112"/>
      <c r="N17875" s="112"/>
    </row>
    <row r="17876" spans="10:14" x14ac:dyDescent="0.25">
      <c r="J17876" t="str">
        <f t="shared" si="530"/>
        <v/>
      </c>
      <c r="K17876" s="112"/>
      <c r="L17876" s="112"/>
      <c r="M17876" s="112"/>
      <c r="N17876" s="112"/>
    </row>
    <row r="17877" spans="10:14" x14ac:dyDescent="0.25">
      <c r="J17877" t="str">
        <f t="shared" si="530"/>
        <v/>
      </c>
      <c r="K17877" s="112"/>
      <c r="L17877" s="112"/>
      <c r="M17877" s="112"/>
      <c r="N17877" s="112"/>
    </row>
    <row r="17878" spans="10:14" x14ac:dyDescent="0.25">
      <c r="J17878" t="str">
        <f t="shared" si="530"/>
        <v/>
      </c>
      <c r="K17878" s="112"/>
      <c r="L17878" s="112"/>
      <c r="M17878" s="112"/>
      <c r="N17878" s="112"/>
    </row>
    <row r="17879" spans="10:14" x14ac:dyDescent="0.25">
      <c r="J17879" t="str">
        <f t="shared" si="530"/>
        <v/>
      </c>
      <c r="K17879" s="112"/>
      <c r="L17879" s="112"/>
      <c r="M17879" s="112"/>
      <c r="N17879" s="112"/>
    </row>
    <row r="17880" spans="10:14" x14ac:dyDescent="0.25">
      <c r="J17880" t="str">
        <f t="shared" si="530"/>
        <v/>
      </c>
      <c r="K17880" s="112"/>
      <c r="L17880" s="112"/>
      <c r="M17880" s="112"/>
      <c r="N17880" s="112"/>
    </row>
    <row r="17881" spans="10:14" x14ac:dyDescent="0.25">
      <c r="J17881" t="str">
        <f t="shared" si="530"/>
        <v/>
      </c>
      <c r="K17881" s="112"/>
      <c r="L17881" s="112"/>
      <c r="M17881" s="112"/>
      <c r="N17881" s="112"/>
    </row>
    <row r="17882" spans="10:14" x14ac:dyDescent="0.25">
      <c r="J17882" t="str">
        <f t="shared" si="530"/>
        <v/>
      </c>
      <c r="K17882" s="112"/>
      <c r="L17882" s="112"/>
      <c r="M17882" s="112"/>
      <c r="N17882" s="112"/>
    </row>
    <row r="17883" spans="10:14" x14ac:dyDescent="0.25">
      <c r="J17883" t="str">
        <f t="shared" si="530"/>
        <v/>
      </c>
      <c r="K17883" s="112"/>
      <c r="L17883" s="112"/>
      <c r="M17883" s="112"/>
      <c r="N17883" s="112"/>
    </row>
    <row r="17884" spans="10:14" x14ac:dyDescent="0.25">
      <c r="J17884" t="str">
        <f t="shared" si="530"/>
        <v/>
      </c>
      <c r="K17884" s="112"/>
      <c r="L17884" s="112"/>
      <c r="M17884" s="112"/>
      <c r="N17884" s="112"/>
    </row>
    <row r="17885" spans="10:14" x14ac:dyDescent="0.25">
      <c r="J17885" t="str">
        <f t="shared" si="530"/>
        <v/>
      </c>
      <c r="K17885" s="112"/>
      <c r="L17885" s="112"/>
      <c r="M17885" s="112"/>
      <c r="N17885" s="112"/>
    </row>
    <row r="17886" spans="10:14" x14ac:dyDescent="0.25">
      <c r="J17886" t="str">
        <f t="shared" si="530"/>
        <v/>
      </c>
      <c r="K17886" s="112"/>
      <c r="L17886" s="112"/>
      <c r="M17886" s="112"/>
      <c r="N17886" s="112"/>
    </row>
    <row r="17887" spans="10:14" x14ac:dyDescent="0.25">
      <c r="J17887" t="str">
        <f t="shared" si="530"/>
        <v/>
      </c>
      <c r="K17887" s="112"/>
      <c r="L17887" s="112"/>
      <c r="M17887" s="112"/>
      <c r="N17887" s="112"/>
    </row>
    <row r="17888" spans="10:14" x14ac:dyDescent="0.25">
      <c r="J17888" t="str">
        <f t="shared" si="530"/>
        <v/>
      </c>
      <c r="K17888" s="112"/>
      <c r="L17888" s="112"/>
      <c r="M17888" s="112"/>
      <c r="N17888" s="112"/>
    </row>
    <row r="17889" spans="10:14" x14ac:dyDescent="0.25">
      <c r="J17889" t="str">
        <f t="shared" si="530"/>
        <v/>
      </c>
      <c r="K17889" s="112"/>
      <c r="L17889" s="112"/>
      <c r="M17889" s="112"/>
      <c r="N17889" s="112"/>
    </row>
    <row r="17890" spans="10:14" x14ac:dyDescent="0.25">
      <c r="J17890" t="str">
        <f t="shared" si="530"/>
        <v/>
      </c>
      <c r="K17890" s="112"/>
      <c r="L17890" s="112"/>
      <c r="M17890" s="112"/>
      <c r="N17890" s="112"/>
    </row>
    <row r="17891" spans="10:14" x14ac:dyDescent="0.25">
      <c r="J17891" t="str">
        <f t="shared" si="530"/>
        <v/>
      </c>
      <c r="K17891" s="112"/>
      <c r="L17891" s="112"/>
      <c r="M17891" s="112"/>
      <c r="N17891" s="112"/>
    </row>
    <row r="17892" spans="10:14" x14ac:dyDescent="0.25">
      <c r="J17892" t="str">
        <f t="shared" si="530"/>
        <v/>
      </c>
      <c r="K17892" s="112"/>
      <c r="L17892" s="112"/>
      <c r="M17892" s="112"/>
      <c r="N17892" s="112"/>
    </row>
    <row r="17893" spans="10:14" x14ac:dyDescent="0.25">
      <c r="J17893" t="str">
        <f t="shared" si="530"/>
        <v/>
      </c>
      <c r="K17893" s="112"/>
      <c r="L17893" s="112"/>
      <c r="M17893" s="112"/>
      <c r="N17893" s="112"/>
    </row>
    <row r="17894" spans="10:14" x14ac:dyDescent="0.25">
      <c r="J17894" t="str">
        <f t="shared" si="530"/>
        <v/>
      </c>
      <c r="K17894" s="112"/>
      <c r="L17894" s="112"/>
      <c r="M17894" s="112"/>
      <c r="N17894" s="112"/>
    </row>
    <row r="17895" spans="10:14" x14ac:dyDescent="0.25">
      <c r="J17895" t="str">
        <f t="shared" si="530"/>
        <v/>
      </c>
      <c r="K17895" s="112"/>
      <c r="L17895" s="112"/>
      <c r="M17895" s="112"/>
      <c r="N17895" s="112"/>
    </row>
    <row r="17896" spans="10:14" x14ac:dyDescent="0.25">
      <c r="J17896" t="str">
        <f t="shared" si="530"/>
        <v/>
      </c>
      <c r="K17896" s="112"/>
      <c r="L17896" s="112"/>
      <c r="M17896" s="112"/>
      <c r="N17896" s="112"/>
    </row>
    <row r="17897" spans="10:14" x14ac:dyDescent="0.25">
      <c r="J17897" t="str">
        <f t="shared" si="530"/>
        <v/>
      </c>
      <c r="K17897" s="112"/>
      <c r="L17897" s="112"/>
      <c r="M17897" s="112"/>
      <c r="N17897" s="112"/>
    </row>
    <row r="17898" spans="10:14" x14ac:dyDescent="0.25">
      <c r="J17898" t="str">
        <f t="shared" si="530"/>
        <v/>
      </c>
      <c r="K17898" s="112"/>
      <c r="L17898" s="112"/>
      <c r="M17898" s="112"/>
      <c r="N17898" s="112"/>
    </row>
    <row r="17899" spans="10:14" x14ac:dyDescent="0.25">
      <c r="J17899" t="str">
        <f t="shared" si="530"/>
        <v/>
      </c>
      <c r="K17899" s="112"/>
      <c r="L17899" s="112"/>
      <c r="M17899" s="112"/>
      <c r="N17899" s="112"/>
    </row>
    <row r="17900" spans="10:14" x14ac:dyDescent="0.25">
      <c r="J17900" t="str">
        <f t="shared" si="530"/>
        <v/>
      </c>
      <c r="K17900" s="112"/>
      <c r="L17900" s="112"/>
      <c r="M17900" s="112"/>
      <c r="N17900" s="112"/>
    </row>
    <row r="17901" spans="10:14" x14ac:dyDescent="0.25">
      <c r="J17901" t="str">
        <f t="shared" si="530"/>
        <v/>
      </c>
      <c r="K17901" s="112"/>
      <c r="L17901" s="112"/>
      <c r="M17901" s="112"/>
      <c r="N17901" s="112"/>
    </row>
    <row r="17902" spans="10:14" x14ac:dyDescent="0.25">
      <c r="J17902" t="str">
        <f t="shared" si="530"/>
        <v/>
      </c>
      <c r="K17902" s="112"/>
      <c r="L17902" s="112"/>
      <c r="M17902" s="112"/>
      <c r="N17902" s="112"/>
    </row>
    <row r="17903" spans="10:14" x14ac:dyDescent="0.25">
      <c r="J17903" t="str">
        <f t="shared" si="530"/>
        <v/>
      </c>
      <c r="K17903" s="112"/>
      <c r="L17903" s="112"/>
      <c r="M17903" s="112"/>
      <c r="N17903" s="112"/>
    </row>
    <row r="17904" spans="10:14" x14ac:dyDescent="0.25">
      <c r="J17904" t="str">
        <f t="shared" si="530"/>
        <v/>
      </c>
      <c r="K17904" s="112"/>
      <c r="L17904" s="112"/>
      <c r="M17904" s="112"/>
      <c r="N17904" s="112"/>
    </row>
    <row r="17905" spans="10:14" x14ac:dyDescent="0.25">
      <c r="J17905" t="str">
        <f t="shared" si="530"/>
        <v/>
      </c>
      <c r="K17905" s="112"/>
      <c r="L17905" s="112"/>
      <c r="M17905" s="112"/>
      <c r="N17905" s="112"/>
    </row>
    <row r="17906" spans="10:14" x14ac:dyDescent="0.25">
      <c r="J17906" t="str">
        <f t="shared" si="530"/>
        <v/>
      </c>
      <c r="K17906" s="112"/>
      <c r="L17906" s="112"/>
      <c r="M17906" s="112"/>
      <c r="N17906" s="112"/>
    </row>
    <row r="17907" spans="10:14" x14ac:dyDescent="0.25">
      <c r="J17907" t="str">
        <f t="shared" si="530"/>
        <v/>
      </c>
      <c r="K17907" s="112"/>
      <c r="L17907" s="112"/>
      <c r="M17907" s="112"/>
      <c r="N17907" s="112"/>
    </row>
    <row r="17908" spans="10:14" x14ac:dyDescent="0.25">
      <c r="J17908" t="str">
        <f t="shared" si="530"/>
        <v/>
      </c>
      <c r="K17908" s="112"/>
      <c r="L17908" s="112"/>
      <c r="M17908" s="112"/>
      <c r="N17908" s="112"/>
    </row>
    <row r="17909" spans="10:14" x14ac:dyDescent="0.25">
      <c r="J17909" t="str">
        <f t="shared" si="530"/>
        <v/>
      </c>
      <c r="K17909" s="112"/>
      <c r="L17909" s="112"/>
      <c r="M17909" s="112"/>
      <c r="N17909" s="112"/>
    </row>
    <row r="17910" spans="10:14" x14ac:dyDescent="0.25">
      <c r="J17910" t="str">
        <f t="shared" si="530"/>
        <v/>
      </c>
      <c r="K17910" s="112"/>
      <c r="L17910" s="112"/>
      <c r="M17910" s="112"/>
      <c r="N17910" s="112"/>
    </row>
    <row r="17911" spans="10:14" x14ac:dyDescent="0.25">
      <c r="J17911" t="str">
        <f t="shared" si="530"/>
        <v/>
      </c>
      <c r="K17911" s="112"/>
      <c r="L17911" s="112"/>
      <c r="M17911" s="112"/>
      <c r="N17911" s="112"/>
    </row>
    <row r="17912" spans="10:14" x14ac:dyDescent="0.25">
      <c r="J17912" t="str">
        <f t="shared" si="530"/>
        <v/>
      </c>
      <c r="K17912" s="112"/>
      <c r="L17912" s="112"/>
      <c r="M17912" s="112"/>
      <c r="N17912" s="112"/>
    </row>
    <row r="17913" spans="10:14" x14ac:dyDescent="0.25">
      <c r="J17913" t="str">
        <f t="shared" si="530"/>
        <v/>
      </c>
      <c r="K17913" s="112"/>
      <c r="L17913" s="112"/>
      <c r="M17913" s="112"/>
      <c r="N17913" s="112"/>
    </row>
    <row r="17914" spans="10:14" x14ac:dyDescent="0.25">
      <c r="J17914" t="str">
        <f t="shared" si="530"/>
        <v/>
      </c>
      <c r="K17914" s="112"/>
      <c r="L17914" s="112"/>
      <c r="M17914" s="112"/>
      <c r="N17914" s="112"/>
    </row>
    <row r="17915" spans="10:14" x14ac:dyDescent="0.25">
      <c r="J17915" t="str">
        <f t="shared" si="530"/>
        <v/>
      </c>
      <c r="K17915" s="112"/>
      <c r="L17915" s="112"/>
      <c r="M17915" s="112"/>
      <c r="N17915" s="112"/>
    </row>
    <row r="17916" spans="10:14" x14ac:dyDescent="0.25">
      <c r="J17916" t="str">
        <f t="shared" si="530"/>
        <v/>
      </c>
      <c r="K17916" s="112"/>
      <c r="L17916" s="112"/>
      <c r="M17916" s="112"/>
      <c r="N17916" s="112"/>
    </row>
    <row r="17917" spans="10:14" x14ac:dyDescent="0.25">
      <c r="J17917" t="str">
        <f t="shared" si="530"/>
        <v/>
      </c>
      <c r="K17917" s="112"/>
      <c r="L17917" s="112"/>
      <c r="M17917" s="112"/>
      <c r="N17917" s="112"/>
    </row>
    <row r="17918" spans="10:14" x14ac:dyDescent="0.25">
      <c r="J17918" t="str">
        <f t="shared" si="530"/>
        <v/>
      </c>
      <c r="K17918" s="112"/>
      <c r="L17918" s="112"/>
      <c r="M17918" s="112"/>
      <c r="N17918" s="112"/>
    </row>
    <row r="17919" spans="10:14" x14ac:dyDescent="0.25">
      <c r="J17919" t="str">
        <f t="shared" si="530"/>
        <v/>
      </c>
      <c r="K17919" s="112"/>
      <c r="L17919" s="112"/>
      <c r="M17919" s="112"/>
      <c r="N17919" s="112"/>
    </row>
    <row r="17920" spans="10:14" x14ac:dyDescent="0.25">
      <c r="J17920" t="str">
        <f t="shared" si="530"/>
        <v/>
      </c>
      <c r="K17920" s="112"/>
      <c r="L17920" s="112"/>
      <c r="M17920" s="112"/>
      <c r="N17920" s="112"/>
    </row>
    <row r="17921" spans="10:14" x14ac:dyDescent="0.25">
      <c r="J17921" t="str">
        <f t="shared" si="530"/>
        <v/>
      </c>
      <c r="K17921" s="112"/>
      <c r="L17921" s="112"/>
      <c r="M17921" s="112"/>
      <c r="N17921" s="112"/>
    </row>
    <row r="17922" spans="10:14" x14ac:dyDescent="0.25">
      <c r="J17922" t="str">
        <f t="shared" si="530"/>
        <v/>
      </c>
      <c r="K17922" s="112"/>
      <c r="L17922" s="112"/>
      <c r="M17922" s="112"/>
      <c r="N17922" s="112"/>
    </row>
    <row r="17923" spans="10:14" x14ac:dyDescent="0.25">
      <c r="J17923" t="str">
        <f t="shared" ref="J17923:J17986" si="531">B17923&amp;C17923&amp;E17923&amp;IF(C17923="Skog",F17923&amp;G17923,"")</f>
        <v/>
      </c>
      <c r="K17923" s="112"/>
      <c r="L17923" s="112"/>
      <c r="M17923" s="112"/>
      <c r="N17923" s="112"/>
    </row>
    <row r="17924" spans="10:14" x14ac:dyDescent="0.25">
      <c r="J17924" t="str">
        <f t="shared" si="531"/>
        <v/>
      </c>
      <c r="K17924" s="112"/>
      <c r="L17924" s="112"/>
      <c r="M17924" s="112"/>
      <c r="N17924" s="112"/>
    </row>
    <row r="17925" spans="10:14" x14ac:dyDescent="0.25">
      <c r="J17925" t="str">
        <f t="shared" si="531"/>
        <v/>
      </c>
      <c r="K17925" s="112"/>
      <c r="L17925" s="112"/>
      <c r="M17925" s="112"/>
      <c r="N17925" s="112"/>
    </row>
    <row r="17926" spans="10:14" x14ac:dyDescent="0.25">
      <c r="J17926" t="str">
        <f t="shared" si="531"/>
        <v/>
      </c>
      <c r="K17926" s="112"/>
      <c r="L17926" s="112"/>
      <c r="M17926" s="112"/>
      <c r="N17926" s="112"/>
    </row>
    <row r="17927" spans="10:14" x14ac:dyDescent="0.25">
      <c r="J17927" t="str">
        <f t="shared" si="531"/>
        <v/>
      </c>
      <c r="K17927" s="112"/>
      <c r="L17927" s="112"/>
      <c r="M17927" s="112"/>
      <c r="N17927" s="112"/>
    </row>
    <row r="17928" spans="10:14" x14ac:dyDescent="0.25">
      <c r="J17928" t="str">
        <f t="shared" si="531"/>
        <v/>
      </c>
      <c r="K17928" s="112"/>
      <c r="L17928" s="112"/>
      <c r="M17928" s="112"/>
      <c r="N17928" s="112"/>
    </row>
    <row r="17929" spans="10:14" x14ac:dyDescent="0.25">
      <c r="J17929" t="str">
        <f t="shared" si="531"/>
        <v/>
      </c>
      <c r="K17929" s="112"/>
      <c r="L17929" s="112"/>
      <c r="M17929" s="112"/>
      <c r="N17929" s="112"/>
    </row>
    <row r="17930" spans="10:14" x14ac:dyDescent="0.25">
      <c r="J17930" t="str">
        <f t="shared" si="531"/>
        <v/>
      </c>
      <c r="K17930" s="112"/>
      <c r="L17930" s="112"/>
      <c r="M17930" s="112"/>
      <c r="N17930" s="112"/>
    </row>
    <row r="17931" spans="10:14" x14ac:dyDescent="0.25">
      <c r="J17931" t="str">
        <f t="shared" si="531"/>
        <v/>
      </c>
      <c r="K17931" s="112"/>
      <c r="L17931" s="112"/>
      <c r="M17931" s="112"/>
      <c r="N17931" s="112"/>
    </row>
    <row r="17932" spans="10:14" x14ac:dyDescent="0.25">
      <c r="J17932" t="str">
        <f t="shared" si="531"/>
        <v/>
      </c>
      <c r="K17932" s="112"/>
      <c r="L17932" s="112"/>
      <c r="M17932" s="112"/>
      <c r="N17932" s="112"/>
    </row>
    <row r="17933" spans="10:14" x14ac:dyDescent="0.25">
      <c r="J17933" t="str">
        <f t="shared" si="531"/>
        <v/>
      </c>
      <c r="K17933" s="112"/>
      <c r="L17933" s="112"/>
      <c r="M17933" s="112"/>
      <c r="N17933" s="112"/>
    </row>
    <row r="17934" spans="10:14" x14ac:dyDescent="0.25">
      <c r="J17934" t="str">
        <f t="shared" si="531"/>
        <v/>
      </c>
      <c r="K17934" s="112"/>
      <c r="L17934" s="112"/>
      <c r="M17934" s="112"/>
      <c r="N17934" s="112"/>
    </row>
    <row r="17935" spans="10:14" x14ac:dyDescent="0.25">
      <c r="J17935" t="str">
        <f t="shared" si="531"/>
        <v/>
      </c>
      <c r="K17935" s="112"/>
      <c r="L17935" s="112"/>
      <c r="M17935" s="112"/>
      <c r="N17935" s="112"/>
    </row>
    <row r="17936" spans="10:14" x14ac:dyDescent="0.25">
      <c r="J17936" t="str">
        <f t="shared" si="531"/>
        <v/>
      </c>
      <c r="K17936" s="112"/>
      <c r="L17936" s="112"/>
      <c r="M17936" s="112"/>
      <c r="N17936" s="112"/>
    </row>
    <row r="17937" spans="10:14" x14ac:dyDescent="0.25">
      <c r="J17937" t="str">
        <f t="shared" si="531"/>
        <v/>
      </c>
      <c r="K17937" s="112"/>
      <c r="L17937" s="112"/>
      <c r="M17937" s="112"/>
      <c r="N17937" s="112"/>
    </row>
    <row r="17938" spans="10:14" x14ac:dyDescent="0.25">
      <c r="J17938" t="str">
        <f t="shared" si="531"/>
        <v/>
      </c>
      <c r="K17938" s="112"/>
      <c r="L17938" s="112"/>
      <c r="M17938" s="112"/>
      <c r="N17938" s="112"/>
    </row>
    <row r="17939" spans="10:14" x14ac:dyDescent="0.25">
      <c r="J17939" t="str">
        <f t="shared" si="531"/>
        <v/>
      </c>
      <c r="K17939" s="112"/>
      <c r="L17939" s="112"/>
      <c r="M17939" s="112"/>
      <c r="N17939" s="112"/>
    </row>
    <row r="17940" spans="10:14" x14ac:dyDescent="0.25">
      <c r="J17940" t="str">
        <f t="shared" si="531"/>
        <v/>
      </c>
      <c r="K17940" s="112"/>
      <c r="L17940" s="112"/>
      <c r="M17940" s="112"/>
      <c r="N17940" s="112"/>
    </row>
    <row r="17941" spans="10:14" x14ac:dyDescent="0.25">
      <c r="J17941" t="str">
        <f t="shared" si="531"/>
        <v/>
      </c>
      <c r="K17941" s="112"/>
      <c r="L17941" s="112"/>
      <c r="M17941" s="112"/>
      <c r="N17941" s="112"/>
    </row>
    <row r="17942" spans="10:14" x14ac:dyDescent="0.25">
      <c r="J17942" t="str">
        <f t="shared" si="531"/>
        <v/>
      </c>
      <c r="K17942" s="112"/>
      <c r="L17942" s="112"/>
      <c r="M17942" s="112"/>
      <c r="N17942" s="112"/>
    </row>
    <row r="17943" spans="10:14" x14ac:dyDescent="0.25">
      <c r="J17943" t="str">
        <f t="shared" si="531"/>
        <v/>
      </c>
      <c r="K17943" s="112"/>
      <c r="L17943" s="112"/>
      <c r="M17943" s="112"/>
      <c r="N17943" s="112"/>
    </row>
    <row r="17944" spans="10:14" x14ac:dyDescent="0.25">
      <c r="J17944" t="str">
        <f t="shared" si="531"/>
        <v/>
      </c>
      <c r="K17944" s="112"/>
      <c r="L17944" s="112"/>
      <c r="M17944" s="112"/>
      <c r="N17944" s="112"/>
    </row>
    <row r="17945" spans="10:14" x14ac:dyDescent="0.25">
      <c r="J17945" t="str">
        <f t="shared" si="531"/>
        <v/>
      </c>
      <c r="K17945" s="112"/>
      <c r="L17945" s="112"/>
      <c r="M17945" s="112"/>
      <c r="N17945" s="112"/>
    </row>
    <row r="17946" spans="10:14" x14ac:dyDescent="0.25">
      <c r="J17946" t="str">
        <f t="shared" si="531"/>
        <v/>
      </c>
      <c r="K17946" s="112"/>
      <c r="L17946" s="112"/>
      <c r="M17946" s="112"/>
      <c r="N17946" s="112"/>
    </row>
    <row r="17947" spans="10:14" x14ac:dyDescent="0.25">
      <c r="J17947" t="str">
        <f t="shared" si="531"/>
        <v/>
      </c>
      <c r="K17947" s="112"/>
      <c r="L17947" s="112"/>
      <c r="M17947" s="112"/>
      <c r="N17947" s="112"/>
    </row>
    <row r="17948" spans="10:14" x14ac:dyDescent="0.25">
      <c r="J17948" t="str">
        <f t="shared" si="531"/>
        <v/>
      </c>
      <c r="K17948" s="112"/>
      <c r="L17948" s="112"/>
      <c r="M17948" s="112"/>
      <c r="N17948" s="112"/>
    </row>
    <row r="17949" spans="10:14" x14ac:dyDescent="0.25">
      <c r="J17949" t="str">
        <f t="shared" si="531"/>
        <v/>
      </c>
      <c r="K17949" s="112"/>
      <c r="L17949" s="112"/>
      <c r="M17949" s="112"/>
      <c r="N17949" s="112"/>
    </row>
    <row r="17950" spans="10:14" x14ac:dyDescent="0.25">
      <c r="J17950" t="str">
        <f t="shared" si="531"/>
        <v/>
      </c>
      <c r="K17950" s="112"/>
      <c r="L17950" s="112"/>
      <c r="M17950" s="112"/>
      <c r="N17950" s="112"/>
    </row>
    <row r="17951" spans="10:14" x14ac:dyDescent="0.25">
      <c r="J17951" t="str">
        <f t="shared" si="531"/>
        <v/>
      </c>
      <c r="K17951" s="112"/>
      <c r="L17951" s="112"/>
      <c r="M17951" s="112"/>
      <c r="N17951" s="112"/>
    </row>
    <row r="17952" spans="10:14" x14ac:dyDescent="0.25">
      <c r="J17952" t="str">
        <f t="shared" si="531"/>
        <v/>
      </c>
      <c r="K17952" s="112"/>
      <c r="L17952" s="112"/>
      <c r="M17952" s="112"/>
      <c r="N17952" s="112"/>
    </row>
    <row r="17953" spans="10:14" x14ac:dyDescent="0.25">
      <c r="J17953" t="str">
        <f t="shared" si="531"/>
        <v/>
      </c>
      <c r="K17953" s="112"/>
      <c r="L17953" s="112"/>
      <c r="M17953" s="112"/>
      <c r="N17953" s="112"/>
    </row>
    <row r="17954" spans="10:14" x14ac:dyDescent="0.25">
      <c r="J17954" t="str">
        <f t="shared" si="531"/>
        <v/>
      </c>
      <c r="K17954" s="112"/>
      <c r="L17954" s="112"/>
      <c r="M17954" s="112"/>
      <c r="N17954" s="112"/>
    </row>
    <row r="17955" spans="10:14" x14ac:dyDescent="0.25">
      <c r="J17955" t="str">
        <f t="shared" si="531"/>
        <v/>
      </c>
      <c r="K17955" s="112"/>
      <c r="L17955" s="112"/>
      <c r="M17955" s="112"/>
      <c r="N17955" s="112"/>
    </row>
    <row r="17956" spans="10:14" x14ac:dyDescent="0.25">
      <c r="J17956" t="str">
        <f t="shared" si="531"/>
        <v/>
      </c>
      <c r="K17956" s="112"/>
      <c r="L17956" s="112"/>
      <c r="M17956" s="112"/>
      <c r="N17956" s="112"/>
    </row>
    <row r="17957" spans="10:14" x14ac:dyDescent="0.25">
      <c r="J17957" t="str">
        <f t="shared" si="531"/>
        <v/>
      </c>
      <c r="K17957" s="112"/>
      <c r="L17957" s="112"/>
      <c r="M17957" s="112"/>
      <c r="N17957" s="112"/>
    </row>
    <row r="17958" spans="10:14" x14ac:dyDescent="0.25">
      <c r="J17958" t="str">
        <f t="shared" si="531"/>
        <v/>
      </c>
      <c r="K17958" s="112"/>
      <c r="L17958" s="112"/>
      <c r="M17958" s="112"/>
      <c r="N17958" s="112"/>
    </row>
    <row r="17959" spans="10:14" x14ac:dyDescent="0.25">
      <c r="J17959" t="str">
        <f t="shared" si="531"/>
        <v/>
      </c>
      <c r="K17959" s="112"/>
      <c r="L17959" s="112"/>
      <c r="M17959" s="112"/>
      <c r="N17959" s="112"/>
    </row>
    <row r="17960" spans="10:14" x14ac:dyDescent="0.25">
      <c r="J17960" t="str">
        <f t="shared" si="531"/>
        <v/>
      </c>
      <c r="K17960" s="112"/>
      <c r="L17960" s="112"/>
      <c r="M17960" s="112"/>
      <c r="N17960" s="112"/>
    </row>
    <row r="17961" spans="10:14" x14ac:dyDescent="0.25">
      <c r="J17961" t="str">
        <f t="shared" si="531"/>
        <v/>
      </c>
      <c r="K17961" s="112"/>
      <c r="L17961" s="112"/>
      <c r="M17961" s="112"/>
      <c r="N17961" s="112"/>
    </row>
    <row r="17962" spans="10:14" x14ac:dyDescent="0.25">
      <c r="J17962" t="str">
        <f t="shared" si="531"/>
        <v/>
      </c>
      <c r="K17962" s="112"/>
      <c r="L17962" s="112"/>
      <c r="M17962" s="112"/>
      <c r="N17962" s="112"/>
    </row>
    <row r="17963" spans="10:14" x14ac:dyDescent="0.25">
      <c r="J17963" t="str">
        <f t="shared" si="531"/>
        <v/>
      </c>
      <c r="K17963" s="112"/>
      <c r="L17963" s="112"/>
      <c r="M17963" s="112"/>
      <c r="N17963" s="112"/>
    </row>
    <row r="17964" spans="10:14" x14ac:dyDescent="0.25">
      <c r="J17964" t="str">
        <f t="shared" si="531"/>
        <v/>
      </c>
      <c r="K17964" s="112"/>
      <c r="L17964" s="112"/>
      <c r="M17964" s="112"/>
      <c r="N17964" s="112"/>
    </row>
    <row r="17965" spans="10:14" x14ac:dyDescent="0.25">
      <c r="J17965" t="str">
        <f t="shared" si="531"/>
        <v/>
      </c>
      <c r="K17965" s="112"/>
      <c r="L17965" s="112"/>
      <c r="M17965" s="112"/>
      <c r="N17965" s="112"/>
    </row>
    <row r="17966" spans="10:14" x14ac:dyDescent="0.25">
      <c r="J17966" t="str">
        <f t="shared" si="531"/>
        <v/>
      </c>
      <c r="K17966" s="112"/>
      <c r="L17966" s="112"/>
      <c r="M17966" s="112"/>
      <c r="N17966" s="112"/>
    </row>
    <row r="17967" spans="10:14" x14ac:dyDescent="0.25">
      <c r="J17967" t="str">
        <f t="shared" si="531"/>
        <v/>
      </c>
      <c r="K17967" s="112"/>
      <c r="L17967" s="112"/>
      <c r="M17967" s="112"/>
      <c r="N17967" s="112"/>
    </row>
    <row r="17968" spans="10:14" x14ac:dyDescent="0.25">
      <c r="J17968" t="str">
        <f t="shared" si="531"/>
        <v/>
      </c>
      <c r="K17968" s="112"/>
      <c r="L17968" s="112"/>
      <c r="M17968" s="112"/>
      <c r="N17968" s="112"/>
    </row>
    <row r="17969" spans="10:14" x14ac:dyDescent="0.25">
      <c r="J17969" t="str">
        <f t="shared" si="531"/>
        <v/>
      </c>
      <c r="K17969" s="112"/>
      <c r="L17969" s="112"/>
      <c r="M17969" s="112"/>
      <c r="N17969" s="112"/>
    </row>
    <row r="17970" spans="10:14" x14ac:dyDescent="0.25">
      <c r="J17970" t="str">
        <f t="shared" si="531"/>
        <v/>
      </c>
      <c r="K17970" s="112"/>
      <c r="L17970" s="112"/>
      <c r="M17970" s="112"/>
      <c r="N17970" s="112"/>
    </row>
    <row r="17971" spans="10:14" x14ac:dyDescent="0.25">
      <c r="J17971" t="str">
        <f t="shared" si="531"/>
        <v/>
      </c>
      <c r="K17971" s="112"/>
      <c r="L17971" s="112"/>
      <c r="M17971" s="112"/>
      <c r="N17971" s="112"/>
    </row>
    <row r="17972" spans="10:14" x14ac:dyDescent="0.25">
      <c r="J17972" t="str">
        <f t="shared" si="531"/>
        <v/>
      </c>
      <c r="K17972" s="112"/>
      <c r="L17972" s="112"/>
      <c r="M17972" s="112"/>
      <c r="N17972" s="112"/>
    </row>
    <row r="17973" spans="10:14" x14ac:dyDescent="0.25">
      <c r="J17973" t="str">
        <f t="shared" si="531"/>
        <v/>
      </c>
      <c r="K17973" s="112"/>
      <c r="L17973" s="112"/>
      <c r="M17973" s="112"/>
      <c r="N17973" s="112"/>
    </row>
    <row r="17974" spans="10:14" x14ac:dyDescent="0.25">
      <c r="J17974" t="str">
        <f t="shared" si="531"/>
        <v/>
      </c>
      <c r="K17974" s="112"/>
      <c r="L17974" s="112"/>
      <c r="M17974" s="112"/>
      <c r="N17974" s="112"/>
    </row>
    <row r="17975" spans="10:14" x14ac:dyDescent="0.25">
      <c r="J17975" t="str">
        <f t="shared" si="531"/>
        <v/>
      </c>
      <c r="K17975" s="112"/>
      <c r="L17975" s="112"/>
      <c r="M17975" s="112"/>
      <c r="N17975" s="112"/>
    </row>
    <row r="17976" spans="10:14" x14ac:dyDescent="0.25">
      <c r="J17976" t="str">
        <f t="shared" si="531"/>
        <v/>
      </c>
      <c r="K17976" s="112"/>
      <c r="L17976" s="112"/>
      <c r="M17976" s="112"/>
      <c r="N17976" s="112"/>
    </row>
    <row r="17977" spans="10:14" x14ac:dyDescent="0.25">
      <c r="J17977" t="str">
        <f t="shared" si="531"/>
        <v/>
      </c>
      <c r="K17977" s="112"/>
      <c r="L17977" s="112"/>
      <c r="M17977" s="112"/>
      <c r="N17977" s="112"/>
    </row>
    <row r="17978" spans="10:14" x14ac:dyDescent="0.25">
      <c r="J17978" t="str">
        <f t="shared" si="531"/>
        <v/>
      </c>
      <c r="K17978" s="112"/>
      <c r="L17978" s="112"/>
      <c r="M17978" s="112"/>
      <c r="N17978" s="112"/>
    </row>
    <row r="17979" spans="10:14" x14ac:dyDescent="0.25">
      <c r="J17979" t="str">
        <f t="shared" si="531"/>
        <v/>
      </c>
      <c r="K17979" s="112"/>
      <c r="L17979" s="112"/>
      <c r="M17979" s="112"/>
      <c r="N17979" s="112"/>
    </row>
    <row r="17980" spans="10:14" x14ac:dyDescent="0.25">
      <c r="J17980" t="str">
        <f t="shared" si="531"/>
        <v/>
      </c>
      <c r="K17980" s="112"/>
      <c r="L17980" s="112"/>
      <c r="M17980" s="112"/>
      <c r="N17980" s="112"/>
    </row>
    <row r="17981" spans="10:14" x14ac:dyDescent="0.25">
      <c r="J17981" t="str">
        <f t="shared" si="531"/>
        <v/>
      </c>
      <c r="K17981" s="112"/>
      <c r="L17981" s="112"/>
      <c r="M17981" s="112"/>
      <c r="N17981" s="112"/>
    </row>
    <row r="17982" spans="10:14" x14ac:dyDescent="0.25">
      <c r="J17982" t="str">
        <f t="shared" si="531"/>
        <v/>
      </c>
      <c r="K17982" s="112"/>
      <c r="L17982" s="112"/>
      <c r="M17982" s="112"/>
      <c r="N17982" s="112"/>
    </row>
    <row r="17983" spans="10:14" x14ac:dyDescent="0.25">
      <c r="J17983" t="str">
        <f t="shared" si="531"/>
        <v/>
      </c>
      <c r="K17983" s="112"/>
      <c r="L17983" s="112"/>
      <c r="M17983" s="112"/>
      <c r="N17983" s="112"/>
    </row>
    <row r="17984" spans="10:14" x14ac:dyDescent="0.25">
      <c r="J17984" t="str">
        <f t="shared" si="531"/>
        <v/>
      </c>
      <c r="K17984" s="112"/>
      <c r="L17984" s="112"/>
      <c r="M17984" s="112"/>
      <c r="N17984" s="112"/>
    </row>
    <row r="17985" spans="10:14" x14ac:dyDescent="0.25">
      <c r="J17985" t="str">
        <f t="shared" si="531"/>
        <v/>
      </c>
      <c r="K17985" s="112"/>
      <c r="L17985" s="112"/>
      <c r="M17985" s="112"/>
      <c r="N17985" s="112"/>
    </row>
    <row r="17986" spans="10:14" x14ac:dyDescent="0.25">
      <c r="J17986" t="str">
        <f t="shared" si="531"/>
        <v/>
      </c>
      <c r="K17986" s="112"/>
      <c r="L17986" s="112"/>
      <c r="M17986" s="112"/>
      <c r="N17986" s="112"/>
    </row>
    <row r="17987" spans="10:14" x14ac:dyDescent="0.25">
      <c r="J17987" t="str">
        <f t="shared" ref="J17987:J18050" si="532">B17987&amp;C17987&amp;E17987&amp;IF(C17987="Skog",F17987&amp;G17987,"")</f>
        <v/>
      </c>
      <c r="K17987" s="112"/>
      <c r="L17987" s="112"/>
      <c r="M17987" s="112"/>
      <c r="N17987" s="112"/>
    </row>
    <row r="17988" spans="10:14" x14ac:dyDescent="0.25">
      <c r="J17988" t="str">
        <f t="shared" si="532"/>
        <v/>
      </c>
      <c r="K17988" s="112"/>
      <c r="L17988" s="112"/>
      <c r="M17988" s="112"/>
      <c r="N17988" s="112"/>
    </row>
    <row r="17989" spans="10:14" x14ac:dyDescent="0.25">
      <c r="J17989" t="str">
        <f t="shared" si="532"/>
        <v/>
      </c>
      <c r="K17989" s="112"/>
      <c r="L17989" s="112"/>
      <c r="M17989" s="112"/>
      <c r="N17989" s="112"/>
    </row>
    <row r="17990" spans="10:14" x14ac:dyDescent="0.25">
      <c r="J17990" t="str">
        <f t="shared" si="532"/>
        <v/>
      </c>
      <c r="K17990" s="112"/>
      <c r="L17990" s="112"/>
      <c r="M17990" s="112"/>
      <c r="N17990" s="112"/>
    </row>
    <row r="17991" spans="10:14" x14ac:dyDescent="0.25">
      <c r="J17991" t="str">
        <f t="shared" si="532"/>
        <v/>
      </c>
      <c r="K17991" s="112"/>
      <c r="L17991" s="112"/>
      <c r="M17991" s="112"/>
      <c r="N17991" s="112"/>
    </row>
    <row r="17992" spans="10:14" x14ac:dyDescent="0.25">
      <c r="J17992" t="str">
        <f t="shared" si="532"/>
        <v/>
      </c>
      <c r="K17992" s="112"/>
      <c r="L17992" s="112"/>
      <c r="M17992" s="112"/>
      <c r="N17992" s="112"/>
    </row>
    <row r="17993" spans="10:14" x14ac:dyDescent="0.25">
      <c r="J17993" t="str">
        <f t="shared" si="532"/>
        <v/>
      </c>
      <c r="K17993" s="112"/>
      <c r="L17993" s="112"/>
      <c r="M17993" s="112"/>
      <c r="N17993" s="112"/>
    </row>
    <row r="17994" spans="10:14" x14ac:dyDescent="0.25">
      <c r="J17994" t="str">
        <f t="shared" si="532"/>
        <v/>
      </c>
      <c r="K17994" s="112"/>
      <c r="L17994" s="112"/>
      <c r="M17994" s="112"/>
      <c r="N17994" s="112"/>
    </row>
    <row r="17995" spans="10:14" x14ac:dyDescent="0.25">
      <c r="J17995" t="str">
        <f t="shared" si="532"/>
        <v/>
      </c>
      <c r="K17995" s="112"/>
      <c r="L17995" s="112"/>
      <c r="M17995" s="112"/>
      <c r="N17995" s="112"/>
    </row>
    <row r="17996" spans="10:14" x14ac:dyDescent="0.25">
      <c r="J17996" t="str">
        <f t="shared" si="532"/>
        <v/>
      </c>
      <c r="K17996" s="112"/>
      <c r="L17996" s="112"/>
      <c r="M17996" s="112"/>
      <c r="N17996" s="112"/>
    </row>
    <row r="17997" spans="10:14" x14ac:dyDescent="0.25">
      <c r="J17997" t="str">
        <f t="shared" si="532"/>
        <v/>
      </c>
      <c r="K17997" s="112"/>
      <c r="L17997" s="112"/>
      <c r="M17997" s="112"/>
      <c r="N17997" s="112"/>
    </row>
    <row r="17998" spans="10:14" x14ac:dyDescent="0.25">
      <c r="J17998" t="str">
        <f t="shared" si="532"/>
        <v/>
      </c>
      <c r="K17998" s="112"/>
      <c r="L17998" s="112"/>
      <c r="M17998" s="112"/>
      <c r="N17998" s="112"/>
    </row>
    <row r="17999" spans="10:14" x14ac:dyDescent="0.25">
      <c r="J17999" t="str">
        <f t="shared" si="532"/>
        <v/>
      </c>
      <c r="K17999" s="112"/>
      <c r="L17999" s="112"/>
      <c r="M17999" s="112"/>
      <c r="N17999" s="112"/>
    </row>
    <row r="18000" spans="10:14" x14ac:dyDescent="0.25">
      <c r="J18000" t="str">
        <f t="shared" si="532"/>
        <v/>
      </c>
      <c r="K18000" s="112"/>
      <c r="L18000" s="112"/>
      <c r="M18000" s="112"/>
      <c r="N18000" s="112"/>
    </row>
    <row r="18001" spans="10:14" x14ac:dyDescent="0.25">
      <c r="J18001" t="str">
        <f t="shared" si="532"/>
        <v/>
      </c>
      <c r="K18001" s="112"/>
      <c r="L18001" s="112"/>
      <c r="M18001" s="112"/>
      <c r="N18001" s="112"/>
    </row>
    <row r="18002" spans="10:14" x14ac:dyDescent="0.25">
      <c r="J18002" t="str">
        <f t="shared" si="532"/>
        <v/>
      </c>
      <c r="K18002" s="112"/>
      <c r="L18002" s="112"/>
      <c r="M18002" s="112"/>
      <c r="N18002" s="112"/>
    </row>
    <row r="18003" spans="10:14" x14ac:dyDescent="0.25">
      <c r="J18003" t="str">
        <f t="shared" si="532"/>
        <v/>
      </c>
      <c r="K18003" s="112"/>
      <c r="L18003" s="112"/>
      <c r="M18003" s="112"/>
      <c r="N18003" s="112"/>
    </row>
    <row r="18004" spans="10:14" x14ac:dyDescent="0.25">
      <c r="J18004" t="str">
        <f t="shared" si="532"/>
        <v/>
      </c>
      <c r="K18004" s="112"/>
      <c r="L18004" s="112"/>
      <c r="M18004" s="112"/>
      <c r="N18004" s="112"/>
    </row>
    <row r="18005" spans="10:14" x14ac:dyDescent="0.25">
      <c r="J18005" t="str">
        <f t="shared" si="532"/>
        <v/>
      </c>
      <c r="K18005" s="112"/>
      <c r="L18005" s="112"/>
      <c r="M18005" s="112"/>
      <c r="N18005" s="112"/>
    </row>
    <row r="18006" spans="10:14" x14ac:dyDescent="0.25">
      <c r="J18006" t="str">
        <f t="shared" si="532"/>
        <v/>
      </c>
      <c r="K18006" s="112"/>
      <c r="L18006" s="112"/>
      <c r="M18006" s="112"/>
      <c r="N18006" s="112"/>
    </row>
    <row r="18007" spans="10:14" x14ac:dyDescent="0.25">
      <c r="J18007" t="str">
        <f t="shared" si="532"/>
        <v/>
      </c>
      <c r="K18007" s="112"/>
      <c r="L18007" s="112"/>
      <c r="M18007" s="112"/>
      <c r="N18007" s="112"/>
    </row>
    <row r="18008" spans="10:14" x14ac:dyDescent="0.25">
      <c r="J18008" t="str">
        <f t="shared" si="532"/>
        <v/>
      </c>
      <c r="K18008" s="112"/>
      <c r="L18008" s="112"/>
      <c r="M18008" s="112"/>
      <c r="N18008" s="112"/>
    </row>
    <row r="18009" spans="10:14" x14ac:dyDescent="0.25">
      <c r="J18009" t="str">
        <f t="shared" si="532"/>
        <v/>
      </c>
      <c r="K18009" s="112"/>
      <c r="L18009" s="112"/>
      <c r="M18009" s="112"/>
      <c r="N18009" s="112"/>
    </row>
    <row r="18010" spans="10:14" x14ac:dyDescent="0.25">
      <c r="J18010" t="str">
        <f t="shared" si="532"/>
        <v/>
      </c>
      <c r="K18010" s="112"/>
      <c r="L18010" s="112"/>
      <c r="M18010" s="112"/>
      <c r="N18010" s="112"/>
    </row>
    <row r="18011" spans="10:14" x14ac:dyDescent="0.25">
      <c r="J18011" t="str">
        <f t="shared" si="532"/>
        <v/>
      </c>
      <c r="K18011" s="112"/>
      <c r="L18011" s="112"/>
      <c r="M18011" s="112"/>
      <c r="N18011" s="112"/>
    </row>
    <row r="18012" spans="10:14" x14ac:dyDescent="0.25">
      <c r="J18012" t="str">
        <f t="shared" si="532"/>
        <v/>
      </c>
      <c r="K18012" s="112"/>
      <c r="L18012" s="112"/>
      <c r="M18012" s="112"/>
      <c r="N18012" s="112"/>
    </row>
    <row r="18013" spans="10:14" x14ac:dyDescent="0.25">
      <c r="J18013" t="str">
        <f t="shared" si="532"/>
        <v/>
      </c>
      <c r="K18013" s="112"/>
      <c r="L18013" s="112"/>
      <c r="M18013" s="112"/>
      <c r="N18013" s="112"/>
    </row>
    <row r="18014" spans="10:14" x14ac:dyDescent="0.25">
      <c r="J18014" t="str">
        <f t="shared" si="532"/>
        <v/>
      </c>
      <c r="K18014" s="112"/>
      <c r="L18014" s="112"/>
      <c r="M18014" s="112"/>
      <c r="N18014" s="112"/>
    </row>
    <row r="18015" spans="10:14" x14ac:dyDescent="0.25">
      <c r="J18015" t="str">
        <f t="shared" si="532"/>
        <v/>
      </c>
      <c r="K18015" s="112"/>
      <c r="L18015" s="112"/>
      <c r="M18015" s="112"/>
      <c r="N18015" s="112"/>
    </row>
    <row r="18016" spans="10:14" x14ac:dyDescent="0.25">
      <c r="J18016" t="str">
        <f t="shared" si="532"/>
        <v/>
      </c>
      <c r="K18016" s="112"/>
      <c r="L18016" s="112"/>
      <c r="M18016" s="112"/>
      <c r="N18016" s="112"/>
    </row>
    <row r="18017" spans="10:14" x14ac:dyDescent="0.25">
      <c r="J18017" t="str">
        <f t="shared" si="532"/>
        <v/>
      </c>
      <c r="K18017" s="112"/>
      <c r="L18017" s="112"/>
      <c r="M18017" s="112"/>
      <c r="N18017" s="112"/>
    </row>
    <row r="18018" spans="10:14" x14ac:dyDescent="0.25">
      <c r="J18018" t="str">
        <f t="shared" si="532"/>
        <v/>
      </c>
      <c r="K18018" s="112"/>
      <c r="L18018" s="112"/>
      <c r="M18018" s="112"/>
      <c r="N18018" s="112"/>
    </row>
    <row r="18019" spans="10:14" x14ac:dyDescent="0.25">
      <c r="J18019" t="str">
        <f t="shared" si="532"/>
        <v/>
      </c>
      <c r="K18019" s="112"/>
      <c r="L18019" s="112"/>
      <c r="M18019" s="112"/>
      <c r="N18019" s="112"/>
    </row>
    <row r="18020" spans="10:14" x14ac:dyDescent="0.25">
      <c r="J18020" t="str">
        <f t="shared" si="532"/>
        <v/>
      </c>
      <c r="K18020" s="112"/>
      <c r="L18020" s="112"/>
      <c r="M18020" s="112"/>
      <c r="N18020" s="112"/>
    </row>
    <row r="18021" spans="10:14" x14ac:dyDescent="0.25">
      <c r="J18021" t="str">
        <f t="shared" si="532"/>
        <v/>
      </c>
      <c r="K18021" s="112"/>
      <c r="L18021" s="112"/>
      <c r="M18021" s="112"/>
      <c r="N18021" s="112"/>
    </row>
    <row r="18022" spans="10:14" x14ac:dyDescent="0.25">
      <c r="J18022" t="str">
        <f t="shared" si="532"/>
        <v/>
      </c>
      <c r="K18022" s="112"/>
      <c r="L18022" s="112"/>
      <c r="M18022" s="112"/>
      <c r="N18022" s="112"/>
    </row>
    <row r="18023" spans="10:14" x14ac:dyDescent="0.25">
      <c r="J18023" t="str">
        <f t="shared" si="532"/>
        <v/>
      </c>
      <c r="K18023" s="112"/>
      <c r="L18023" s="112"/>
      <c r="M18023" s="112"/>
      <c r="N18023" s="112"/>
    </row>
    <row r="18024" spans="10:14" x14ac:dyDescent="0.25">
      <c r="J18024" t="str">
        <f t="shared" si="532"/>
        <v/>
      </c>
      <c r="K18024" s="112"/>
      <c r="L18024" s="112"/>
      <c r="M18024" s="112"/>
      <c r="N18024" s="112"/>
    </row>
    <row r="18025" spans="10:14" x14ac:dyDescent="0.25">
      <c r="J18025" t="str">
        <f t="shared" si="532"/>
        <v/>
      </c>
      <c r="K18025" s="112"/>
      <c r="L18025" s="112"/>
      <c r="M18025" s="112"/>
      <c r="N18025" s="112"/>
    </row>
    <row r="18026" spans="10:14" x14ac:dyDescent="0.25">
      <c r="J18026" t="str">
        <f t="shared" si="532"/>
        <v/>
      </c>
      <c r="K18026" s="112"/>
      <c r="L18026" s="112"/>
      <c r="M18026" s="112"/>
      <c r="N18026" s="112"/>
    </row>
    <row r="18027" spans="10:14" x14ac:dyDescent="0.25">
      <c r="J18027" t="str">
        <f t="shared" si="532"/>
        <v/>
      </c>
      <c r="K18027" s="112"/>
      <c r="L18027" s="112"/>
      <c r="M18027" s="112"/>
      <c r="N18027" s="112"/>
    </row>
    <row r="18028" spans="10:14" x14ac:dyDescent="0.25">
      <c r="J18028" t="str">
        <f t="shared" si="532"/>
        <v/>
      </c>
      <c r="K18028" s="112"/>
      <c r="L18028" s="112"/>
      <c r="M18028" s="112"/>
      <c r="N18028" s="112"/>
    </row>
    <row r="18029" spans="10:14" x14ac:dyDescent="0.25">
      <c r="J18029" t="str">
        <f t="shared" si="532"/>
        <v/>
      </c>
      <c r="K18029" s="112"/>
      <c r="L18029" s="112"/>
      <c r="M18029" s="112"/>
      <c r="N18029" s="112"/>
    </row>
    <row r="18030" spans="10:14" x14ac:dyDescent="0.25">
      <c r="J18030" t="str">
        <f t="shared" si="532"/>
        <v/>
      </c>
      <c r="K18030" s="112"/>
      <c r="L18030" s="112"/>
      <c r="M18030" s="112"/>
      <c r="N18030" s="112"/>
    </row>
    <row r="18031" spans="10:14" x14ac:dyDescent="0.25">
      <c r="J18031" t="str">
        <f t="shared" si="532"/>
        <v/>
      </c>
      <c r="K18031" s="112"/>
      <c r="L18031" s="112"/>
      <c r="M18031" s="112"/>
      <c r="N18031" s="112"/>
    </row>
    <row r="18032" spans="10:14" x14ac:dyDescent="0.25">
      <c r="J18032" t="str">
        <f t="shared" si="532"/>
        <v/>
      </c>
      <c r="K18032" s="112"/>
      <c r="L18032" s="112"/>
      <c r="M18032" s="112"/>
      <c r="N18032" s="112"/>
    </row>
    <row r="18033" spans="10:14" x14ac:dyDescent="0.25">
      <c r="J18033" t="str">
        <f t="shared" si="532"/>
        <v/>
      </c>
      <c r="K18033" s="112"/>
      <c r="L18033" s="112"/>
      <c r="M18033" s="112"/>
      <c r="N18033" s="112"/>
    </row>
    <row r="18034" spans="10:14" x14ac:dyDescent="0.25">
      <c r="J18034" t="str">
        <f t="shared" si="532"/>
        <v/>
      </c>
      <c r="K18034" s="112"/>
      <c r="L18034" s="112"/>
      <c r="M18034" s="112"/>
      <c r="N18034" s="112"/>
    </row>
    <row r="18035" spans="10:14" x14ac:dyDescent="0.25">
      <c r="J18035" t="str">
        <f t="shared" si="532"/>
        <v/>
      </c>
      <c r="K18035" s="112"/>
      <c r="L18035" s="112"/>
      <c r="M18035" s="112"/>
      <c r="N18035" s="112"/>
    </row>
    <row r="18036" spans="10:14" x14ac:dyDescent="0.25">
      <c r="J18036" t="str">
        <f t="shared" si="532"/>
        <v/>
      </c>
      <c r="K18036" s="112"/>
      <c r="L18036" s="112"/>
      <c r="M18036" s="112"/>
      <c r="N18036" s="112"/>
    </row>
    <row r="18037" spans="10:14" x14ac:dyDescent="0.25">
      <c r="J18037" t="str">
        <f t="shared" si="532"/>
        <v/>
      </c>
      <c r="K18037" s="112"/>
      <c r="L18037" s="112"/>
      <c r="M18037" s="112"/>
      <c r="N18037" s="112"/>
    </row>
    <row r="18038" spans="10:14" x14ac:dyDescent="0.25">
      <c r="J18038" t="str">
        <f t="shared" si="532"/>
        <v/>
      </c>
      <c r="K18038" s="112"/>
      <c r="L18038" s="112"/>
      <c r="M18038" s="112"/>
      <c r="N18038" s="112"/>
    </row>
    <row r="18039" spans="10:14" x14ac:dyDescent="0.25">
      <c r="J18039" t="str">
        <f t="shared" si="532"/>
        <v/>
      </c>
      <c r="K18039" s="112"/>
      <c r="L18039" s="112"/>
      <c r="M18039" s="112"/>
      <c r="N18039" s="112"/>
    </row>
    <row r="18040" spans="10:14" x14ac:dyDescent="0.25">
      <c r="J18040" t="str">
        <f t="shared" si="532"/>
        <v/>
      </c>
      <c r="K18040" s="112"/>
      <c r="L18040" s="112"/>
      <c r="M18040" s="112"/>
      <c r="N18040" s="112"/>
    </row>
    <row r="18041" spans="10:14" x14ac:dyDescent="0.25">
      <c r="J18041" t="str">
        <f t="shared" si="532"/>
        <v/>
      </c>
      <c r="K18041" s="112"/>
      <c r="L18041" s="112"/>
      <c r="M18041" s="112"/>
      <c r="N18041" s="112"/>
    </row>
    <row r="18042" spans="10:14" x14ac:dyDescent="0.25">
      <c r="J18042" t="str">
        <f t="shared" si="532"/>
        <v/>
      </c>
      <c r="K18042" s="112"/>
      <c r="L18042" s="112"/>
      <c r="M18042" s="112"/>
      <c r="N18042" s="112"/>
    </row>
    <row r="18043" spans="10:14" x14ac:dyDescent="0.25">
      <c r="J18043" t="str">
        <f t="shared" si="532"/>
        <v/>
      </c>
      <c r="K18043" s="112"/>
      <c r="L18043" s="112"/>
      <c r="M18043" s="112"/>
      <c r="N18043" s="112"/>
    </row>
    <row r="18044" spans="10:14" x14ac:dyDescent="0.25">
      <c r="J18044" t="str">
        <f t="shared" si="532"/>
        <v/>
      </c>
      <c r="K18044" s="112"/>
      <c r="L18044" s="112"/>
      <c r="M18044" s="112"/>
      <c r="N18044" s="112"/>
    </row>
    <row r="18045" spans="10:14" x14ac:dyDescent="0.25">
      <c r="J18045" t="str">
        <f t="shared" si="532"/>
        <v/>
      </c>
      <c r="K18045" s="112"/>
      <c r="L18045" s="112"/>
      <c r="M18045" s="112"/>
      <c r="N18045" s="112"/>
    </row>
    <row r="18046" spans="10:14" x14ac:dyDescent="0.25">
      <c r="J18046" t="str">
        <f t="shared" si="532"/>
        <v/>
      </c>
      <c r="K18046" s="112"/>
      <c r="L18046" s="112"/>
      <c r="M18046" s="112"/>
      <c r="N18046" s="112"/>
    </row>
    <row r="18047" spans="10:14" x14ac:dyDescent="0.25">
      <c r="J18047" t="str">
        <f t="shared" si="532"/>
        <v/>
      </c>
      <c r="K18047" s="112"/>
      <c r="L18047" s="112"/>
      <c r="M18047" s="112"/>
      <c r="N18047" s="112"/>
    </row>
    <row r="18048" spans="10:14" x14ac:dyDescent="0.25">
      <c r="J18048" t="str">
        <f t="shared" si="532"/>
        <v/>
      </c>
      <c r="K18048" s="112"/>
      <c r="L18048" s="112"/>
      <c r="M18048" s="112"/>
      <c r="N18048" s="112"/>
    </row>
    <row r="18049" spans="10:14" x14ac:dyDescent="0.25">
      <c r="J18049" t="str">
        <f t="shared" si="532"/>
        <v/>
      </c>
      <c r="K18049" s="112"/>
      <c r="L18049" s="112"/>
      <c r="M18049" s="112"/>
      <c r="N18049" s="112"/>
    </row>
    <row r="18050" spans="10:14" x14ac:dyDescent="0.25">
      <c r="J18050" t="str">
        <f t="shared" si="532"/>
        <v/>
      </c>
      <c r="K18050" s="112"/>
      <c r="L18050" s="112"/>
      <c r="M18050" s="112"/>
      <c r="N18050" s="112"/>
    </row>
    <row r="18051" spans="10:14" x14ac:dyDescent="0.25">
      <c r="J18051" t="str">
        <f t="shared" ref="J18051:J18114" si="533">B18051&amp;C18051&amp;E18051&amp;IF(C18051="Skog",F18051&amp;G18051,"")</f>
        <v/>
      </c>
      <c r="K18051" s="112"/>
      <c r="L18051" s="112"/>
      <c r="M18051" s="112"/>
      <c r="N18051" s="112"/>
    </row>
    <row r="18052" spans="10:14" x14ac:dyDescent="0.25">
      <c r="J18052" t="str">
        <f t="shared" si="533"/>
        <v/>
      </c>
      <c r="K18052" s="112"/>
      <c r="L18052" s="112"/>
      <c r="M18052" s="112"/>
      <c r="N18052" s="112"/>
    </row>
    <row r="18053" spans="10:14" x14ac:dyDescent="0.25">
      <c r="J18053" t="str">
        <f t="shared" si="533"/>
        <v/>
      </c>
      <c r="K18053" s="112"/>
      <c r="L18053" s="112"/>
      <c r="M18053" s="112"/>
      <c r="N18053" s="112"/>
    </row>
    <row r="18054" spans="10:14" x14ac:dyDescent="0.25">
      <c r="J18054" t="str">
        <f t="shared" si="533"/>
        <v/>
      </c>
      <c r="K18054" s="112"/>
      <c r="L18054" s="112"/>
      <c r="M18054" s="112"/>
      <c r="N18054" s="112"/>
    </row>
    <row r="18055" spans="10:14" x14ac:dyDescent="0.25">
      <c r="J18055" t="str">
        <f t="shared" si="533"/>
        <v/>
      </c>
      <c r="K18055" s="112"/>
      <c r="L18055" s="112"/>
      <c r="M18055" s="112"/>
      <c r="N18055" s="112"/>
    </row>
    <row r="18056" spans="10:14" x14ac:dyDescent="0.25">
      <c r="J18056" t="str">
        <f t="shared" si="533"/>
        <v/>
      </c>
      <c r="K18056" s="112"/>
      <c r="L18056" s="112"/>
      <c r="M18056" s="112"/>
      <c r="N18056" s="112"/>
    </row>
    <row r="18057" spans="10:14" x14ac:dyDescent="0.25">
      <c r="J18057" t="str">
        <f t="shared" si="533"/>
        <v/>
      </c>
      <c r="K18057" s="112"/>
      <c r="L18057" s="112"/>
      <c r="M18057" s="112"/>
      <c r="N18057" s="112"/>
    </row>
    <row r="18058" spans="10:14" x14ac:dyDescent="0.25">
      <c r="J18058" t="str">
        <f t="shared" si="533"/>
        <v/>
      </c>
      <c r="K18058" s="112"/>
      <c r="L18058" s="112"/>
      <c r="M18058" s="112"/>
      <c r="N18058" s="112"/>
    </row>
    <row r="18059" spans="10:14" x14ac:dyDescent="0.25">
      <c r="J18059" t="str">
        <f t="shared" si="533"/>
        <v/>
      </c>
      <c r="K18059" s="112"/>
      <c r="L18059" s="112"/>
      <c r="M18059" s="112"/>
      <c r="N18059" s="112"/>
    </row>
    <row r="18060" spans="10:14" x14ac:dyDescent="0.25">
      <c r="J18060" t="str">
        <f t="shared" si="533"/>
        <v/>
      </c>
      <c r="K18060" s="112"/>
      <c r="L18060" s="112"/>
      <c r="M18060" s="112"/>
      <c r="N18060" s="112"/>
    </row>
    <row r="18061" spans="10:14" x14ac:dyDescent="0.25">
      <c r="J18061" t="str">
        <f t="shared" si="533"/>
        <v/>
      </c>
      <c r="K18061" s="112"/>
      <c r="L18061" s="112"/>
      <c r="M18061" s="112"/>
      <c r="N18061" s="112"/>
    </row>
    <row r="18062" spans="10:14" x14ac:dyDescent="0.25">
      <c r="J18062" t="str">
        <f t="shared" si="533"/>
        <v/>
      </c>
      <c r="K18062" s="112"/>
      <c r="L18062" s="112"/>
      <c r="M18062" s="112"/>
      <c r="N18062" s="112"/>
    </row>
    <row r="18063" spans="10:14" x14ac:dyDescent="0.25">
      <c r="J18063" t="str">
        <f t="shared" si="533"/>
        <v/>
      </c>
      <c r="K18063" s="112"/>
      <c r="L18063" s="112"/>
      <c r="M18063" s="112"/>
      <c r="N18063" s="112"/>
    </row>
    <row r="18064" spans="10:14" x14ac:dyDescent="0.25">
      <c r="J18064" t="str">
        <f t="shared" si="533"/>
        <v/>
      </c>
      <c r="K18064" s="112"/>
      <c r="L18064" s="112"/>
      <c r="M18064" s="112"/>
      <c r="N18064" s="112"/>
    </row>
    <row r="18065" spans="10:14" x14ac:dyDescent="0.25">
      <c r="J18065" t="str">
        <f t="shared" si="533"/>
        <v/>
      </c>
      <c r="K18065" s="112"/>
      <c r="L18065" s="112"/>
      <c r="M18065" s="112"/>
      <c r="N18065" s="112"/>
    </row>
    <row r="18066" spans="10:14" x14ac:dyDescent="0.25">
      <c r="J18066" t="str">
        <f t="shared" si="533"/>
        <v/>
      </c>
      <c r="K18066" s="112"/>
      <c r="L18066" s="112"/>
      <c r="M18066" s="112"/>
      <c r="N18066" s="112"/>
    </row>
    <row r="18067" spans="10:14" x14ac:dyDescent="0.25">
      <c r="J18067" t="str">
        <f t="shared" si="533"/>
        <v/>
      </c>
      <c r="K18067" s="112"/>
      <c r="L18067" s="112"/>
      <c r="M18067" s="112"/>
      <c r="N18067" s="112"/>
    </row>
    <row r="18068" spans="10:14" x14ac:dyDescent="0.25">
      <c r="J18068" t="str">
        <f t="shared" si="533"/>
        <v/>
      </c>
      <c r="K18068" s="112"/>
      <c r="L18068" s="112"/>
      <c r="M18068" s="112"/>
      <c r="N18068" s="112"/>
    </row>
    <row r="18069" spans="10:14" x14ac:dyDescent="0.25">
      <c r="J18069" t="str">
        <f t="shared" si="533"/>
        <v/>
      </c>
      <c r="K18069" s="112"/>
      <c r="L18069" s="112"/>
      <c r="M18069" s="112"/>
      <c r="N18069" s="112"/>
    </row>
    <row r="18070" spans="10:14" x14ac:dyDescent="0.25">
      <c r="J18070" t="str">
        <f t="shared" si="533"/>
        <v/>
      </c>
      <c r="K18070" s="112"/>
      <c r="L18070" s="112"/>
      <c r="M18070" s="112"/>
      <c r="N18070" s="112"/>
    </row>
    <row r="18071" spans="10:14" x14ac:dyDescent="0.25">
      <c r="J18071" t="str">
        <f t="shared" si="533"/>
        <v/>
      </c>
      <c r="K18071" s="112"/>
      <c r="L18071" s="112"/>
      <c r="M18071" s="112"/>
      <c r="N18071" s="112"/>
    </row>
    <row r="18072" spans="10:14" x14ac:dyDescent="0.25">
      <c r="J18072" t="str">
        <f t="shared" si="533"/>
        <v/>
      </c>
      <c r="K18072" s="112"/>
      <c r="L18072" s="112"/>
      <c r="M18072" s="112"/>
      <c r="N18072" s="112"/>
    </row>
    <row r="18073" spans="10:14" x14ac:dyDescent="0.25">
      <c r="J18073" t="str">
        <f t="shared" si="533"/>
        <v/>
      </c>
      <c r="K18073" s="112"/>
      <c r="L18073" s="112"/>
      <c r="M18073" s="112"/>
      <c r="N18073" s="112"/>
    </row>
    <row r="18074" spans="10:14" x14ac:dyDescent="0.25">
      <c r="J18074" t="str">
        <f t="shared" si="533"/>
        <v/>
      </c>
      <c r="K18074" s="112"/>
      <c r="L18074" s="112"/>
      <c r="M18074" s="112"/>
      <c r="N18074" s="112"/>
    </row>
    <row r="18075" spans="10:14" x14ac:dyDescent="0.25">
      <c r="J18075" t="str">
        <f t="shared" si="533"/>
        <v/>
      </c>
      <c r="K18075" s="112"/>
      <c r="L18075" s="112"/>
      <c r="M18075" s="112"/>
      <c r="N18075" s="112"/>
    </row>
    <row r="18076" spans="10:14" x14ac:dyDescent="0.25">
      <c r="J18076" t="str">
        <f t="shared" si="533"/>
        <v/>
      </c>
      <c r="K18076" s="112"/>
      <c r="L18076" s="112"/>
      <c r="M18076" s="112"/>
      <c r="N18076" s="112"/>
    </row>
    <row r="18077" spans="10:14" x14ac:dyDescent="0.25">
      <c r="J18077" t="str">
        <f t="shared" si="533"/>
        <v/>
      </c>
      <c r="K18077" s="112"/>
      <c r="L18077" s="112"/>
      <c r="M18077" s="112"/>
      <c r="N18077" s="112"/>
    </row>
    <row r="18078" spans="10:14" x14ac:dyDescent="0.25">
      <c r="J18078" t="str">
        <f t="shared" si="533"/>
        <v/>
      </c>
      <c r="K18078" s="112"/>
      <c r="L18078" s="112"/>
      <c r="M18078" s="112"/>
      <c r="N18078" s="112"/>
    </row>
    <row r="18079" spans="10:14" x14ac:dyDescent="0.25">
      <c r="J18079" t="str">
        <f t="shared" si="533"/>
        <v/>
      </c>
      <c r="K18079" s="112"/>
      <c r="L18079" s="112"/>
      <c r="M18079" s="112"/>
      <c r="N18079" s="112"/>
    </row>
    <row r="18080" spans="10:14" x14ac:dyDescent="0.25">
      <c r="J18080" t="str">
        <f t="shared" si="533"/>
        <v/>
      </c>
      <c r="K18080" s="112"/>
      <c r="L18080" s="112"/>
      <c r="M18080" s="112"/>
      <c r="N18080" s="112"/>
    </row>
    <row r="18081" spans="10:14" x14ac:dyDescent="0.25">
      <c r="J18081" t="str">
        <f t="shared" si="533"/>
        <v/>
      </c>
      <c r="K18081" s="112"/>
      <c r="L18081" s="112"/>
      <c r="M18081" s="112"/>
      <c r="N18081" s="112"/>
    </row>
    <row r="18082" spans="10:14" x14ac:dyDescent="0.25">
      <c r="J18082" t="str">
        <f t="shared" si="533"/>
        <v/>
      </c>
      <c r="K18082" s="112"/>
      <c r="L18082" s="112"/>
      <c r="M18082" s="112"/>
      <c r="N18082" s="112"/>
    </row>
    <row r="18083" spans="10:14" x14ac:dyDescent="0.25">
      <c r="J18083" t="str">
        <f t="shared" si="533"/>
        <v/>
      </c>
      <c r="K18083" s="112"/>
      <c r="L18083" s="112"/>
      <c r="M18083" s="112"/>
      <c r="N18083" s="112"/>
    </row>
    <row r="18084" spans="10:14" x14ac:dyDescent="0.25">
      <c r="J18084" t="str">
        <f t="shared" si="533"/>
        <v/>
      </c>
      <c r="K18084" s="112"/>
      <c r="L18084" s="112"/>
      <c r="M18084" s="112"/>
      <c r="N18084" s="112"/>
    </row>
    <row r="18085" spans="10:14" x14ac:dyDescent="0.25">
      <c r="J18085" t="str">
        <f t="shared" si="533"/>
        <v/>
      </c>
      <c r="K18085" s="112"/>
      <c r="L18085" s="112"/>
      <c r="M18085" s="112"/>
      <c r="N18085" s="112"/>
    </row>
    <row r="18086" spans="10:14" x14ac:dyDescent="0.25">
      <c r="J18086" t="str">
        <f t="shared" si="533"/>
        <v/>
      </c>
      <c r="K18086" s="112"/>
      <c r="L18086" s="112"/>
      <c r="M18086" s="112"/>
      <c r="N18086" s="112"/>
    </row>
    <row r="18087" spans="10:14" x14ac:dyDescent="0.25">
      <c r="J18087" t="str">
        <f t="shared" si="533"/>
        <v/>
      </c>
      <c r="K18087" s="112"/>
      <c r="L18087" s="112"/>
      <c r="M18087" s="112"/>
      <c r="N18087" s="112"/>
    </row>
    <row r="18088" spans="10:14" x14ac:dyDescent="0.25">
      <c r="J18088" t="str">
        <f t="shared" si="533"/>
        <v/>
      </c>
      <c r="K18088" s="112"/>
      <c r="L18088" s="112"/>
      <c r="M18088" s="112"/>
      <c r="N18088" s="112"/>
    </row>
    <row r="18089" spans="10:14" x14ac:dyDescent="0.25">
      <c r="J18089" t="str">
        <f t="shared" si="533"/>
        <v/>
      </c>
      <c r="K18089" s="112"/>
      <c r="L18089" s="112"/>
      <c r="M18089" s="112"/>
      <c r="N18089" s="112"/>
    </row>
    <row r="18090" spans="10:14" x14ac:dyDescent="0.25">
      <c r="J18090" t="str">
        <f t="shared" si="533"/>
        <v/>
      </c>
      <c r="K18090" s="112"/>
      <c r="L18090" s="112"/>
      <c r="M18090" s="112"/>
      <c r="N18090" s="112"/>
    </row>
    <row r="18091" spans="10:14" x14ac:dyDescent="0.25">
      <c r="J18091" t="str">
        <f t="shared" si="533"/>
        <v/>
      </c>
      <c r="K18091" s="112"/>
      <c r="L18091" s="112"/>
      <c r="M18091" s="112"/>
      <c r="N18091" s="112"/>
    </row>
    <row r="18092" spans="10:14" x14ac:dyDescent="0.25">
      <c r="J18092" t="str">
        <f t="shared" si="533"/>
        <v/>
      </c>
      <c r="K18092" s="112"/>
      <c r="L18092" s="112"/>
      <c r="M18092" s="112"/>
      <c r="N18092" s="112"/>
    </row>
    <row r="18093" spans="10:14" x14ac:dyDescent="0.25">
      <c r="J18093" t="str">
        <f t="shared" si="533"/>
        <v/>
      </c>
      <c r="K18093" s="112"/>
      <c r="L18093" s="112"/>
      <c r="M18093" s="112"/>
      <c r="N18093" s="112"/>
    </row>
    <row r="18094" spans="10:14" x14ac:dyDescent="0.25">
      <c r="J18094" t="str">
        <f t="shared" si="533"/>
        <v/>
      </c>
      <c r="K18094" s="112"/>
      <c r="L18094" s="112"/>
      <c r="M18094" s="112"/>
      <c r="N18094" s="112"/>
    </row>
    <row r="18095" spans="10:14" x14ac:dyDescent="0.25">
      <c r="J18095" t="str">
        <f t="shared" si="533"/>
        <v/>
      </c>
      <c r="K18095" s="112"/>
      <c r="L18095" s="112"/>
      <c r="M18095" s="112"/>
      <c r="N18095" s="112"/>
    </row>
    <row r="18096" spans="10:14" x14ac:dyDescent="0.25">
      <c r="J18096" t="str">
        <f t="shared" si="533"/>
        <v/>
      </c>
      <c r="K18096" s="112"/>
      <c r="L18096" s="112"/>
      <c r="M18096" s="112"/>
      <c r="N18096" s="112"/>
    </row>
    <row r="18097" spans="10:14" x14ac:dyDescent="0.25">
      <c r="J18097" t="str">
        <f t="shared" si="533"/>
        <v/>
      </c>
      <c r="K18097" s="112"/>
      <c r="L18097" s="112"/>
      <c r="M18097" s="112"/>
      <c r="N18097" s="112"/>
    </row>
    <row r="18098" spans="10:14" x14ac:dyDescent="0.25">
      <c r="J18098" t="str">
        <f t="shared" si="533"/>
        <v/>
      </c>
      <c r="K18098" s="112"/>
      <c r="L18098" s="112"/>
      <c r="M18098" s="112"/>
      <c r="N18098" s="112"/>
    </row>
    <row r="18099" spans="10:14" x14ac:dyDescent="0.25">
      <c r="J18099" t="str">
        <f t="shared" si="533"/>
        <v/>
      </c>
      <c r="K18099" s="112"/>
      <c r="L18099" s="112"/>
      <c r="M18099" s="112"/>
      <c r="N18099" s="112"/>
    </row>
    <row r="18100" spans="10:14" x14ac:dyDescent="0.25">
      <c r="J18100" t="str">
        <f t="shared" si="533"/>
        <v/>
      </c>
      <c r="K18100" s="112"/>
      <c r="L18100" s="112"/>
      <c r="M18100" s="112"/>
      <c r="N18100" s="112"/>
    </row>
    <row r="18101" spans="10:14" x14ac:dyDescent="0.25">
      <c r="J18101" t="str">
        <f t="shared" si="533"/>
        <v/>
      </c>
      <c r="K18101" s="112"/>
      <c r="L18101" s="112"/>
      <c r="M18101" s="112"/>
      <c r="N18101" s="112"/>
    </row>
    <row r="18102" spans="10:14" x14ac:dyDescent="0.25">
      <c r="J18102" t="str">
        <f t="shared" si="533"/>
        <v/>
      </c>
      <c r="K18102" s="112"/>
      <c r="L18102" s="112"/>
      <c r="M18102" s="112"/>
      <c r="N18102" s="112"/>
    </row>
    <row r="18103" spans="10:14" x14ac:dyDescent="0.25">
      <c r="J18103" t="str">
        <f t="shared" si="533"/>
        <v/>
      </c>
      <c r="K18103" s="112"/>
      <c r="L18103" s="112"/>
      <c r="M18103" s="112"/>
      <c r="N18103" s="112"/>
    </row>
    <row r="18104" spans="10:14" x14ac:dyDescent="0.25">
      <c r="J18104" t="str">
        <f t="shared" si="533"/>
        <v/>
      </c>
      <c r="K18104" s="112"/>
      <c r="L18104" s="112"/>
      <c r="M18104" s="112"/>
      <c r="N18104" s="112"/>
    </row>
    <row r="18105" spans="10:14" x14ac:dyDescent="0.25">
      <c r="J18105" t="str">
        <f t="shared" si="533"/>
        <v/>
      </c>
      <c r="K18105" s="112"/>
      <c r="L18105" s="112"/>
      <c r="M18105" s="112"/>
      <c r="N18105" s="112"/>
    </row>
    <row r="18106" spans="10:14" x14ac:dyDescent="0.25">
      <c r="J18106" t="str">
        <f t="shared" si="533"/>
        <v/>
      </c>
      <c r="K18106" s="112"/>
      <c r="L18106" s="112"/>
      <c r="M18106" s="112"/>
      <c r="N18106" s="112"/>
    </row>
    <row r="18107" spans="10:14" x14ac:dyDescent="0.25">
      <c r="J18107" t="str">
        <f t="shared" si="533"/>
        <v/>
      </c>
      <c r="K18107" s="112"/>
      <c r="L18107" s="112"/>
      <c r="M18107" s="112"/>
      <c r="N18107" s="112"/>
    </row>
    <row r="18108" spans="10:14" x14ac:dyDescent="0.25">
      <c r="J18108" t="str">
        <f t="shared" si="533"/>
        <v/>
      </c>
      <c r="K18108" s="112"/>
      <c r="L18108" s="112"/>
      <c r="M18108" s="112"/>
      <c r="N18108" s="112"/>
    </row>
    <row r="18109" spans="10:14" x14ac:dyDescent="0.25">
      <c r="J18109" t="str">
        <f t="shared" si="533"/>
        <v/>
      </c>
      <c r="K18109" s="112"/>
      <c r="L18109" s="112"/>
      <c r="M18109" s="112"/>
      <c r="N18109" s="112"/>
    </row>
    <row r="18110" spans="10:14" x14ac:dyDescent="0.25">
      <c r="J18110" t="str">
        <f t="shared" si="533"/>
        <v/>
      </c>
      <c r="K18110" s="112"/>
      <c r="L18110" s="112"/>
      <c r="M18110" s="112"/>
      <c r="N18110" s="112"/>
    </row>
    <row r="18111" spans="10:14" x14ac:dyDescent="0.25">
      <c r="J18111" t="str">
        <f t="shared" si="533"/>
        <v/>
      </c>
      <c r="K18111" s="112"/>
      <c r="L18111" s="112"/>
      <c r="M18111" s="112"/>
      <c r="N18111" s="112"/>
    </row>
    <row r="18112" spans="10:14" x14ac:dyDescent="0.25">
      <c r="J18112" t="str">
        <f t="shared" si="533"/>
        <v/>
      </c>
      <c r="K18112" s="112"/>
      <c r="L18112" s="112"/>
      <c r="M18112" s="112"/>
      <c r="N18112" s="112"/>
    </row>
    <row r="18113" spans="10:14" x14ac:dyDescent="0.25">
      <c r="J18113" t="str">
        <f t="shared" si="533"/>
        <v/>
      </c>
      <c r="K18113" s="112"/>
      <c r="L18113" s="112"/>
      <c r="M18113" s="112"/>
      <c r="N18113" s="112"/>
    </row>
    <row r="18114" spans="10:14" x14ac:dyDescent="0.25">
      <c r="J18114" t="str">
        <f t="shared" si="533"/>
        <v/>
      </c>
      <c r="K18114" s="112"/>
      <c r="L18114" s="112"/>
      <c r="M18114" s="112"/>
      <c r="N18114" s="112"/>
    </row>
    <row r="18115" spans="10:14" x14ac:dyDescent="0.25">
      <c r="J18115" t="str">
        <f t="shared" ref="J18115:J18178" si="534">B18115&amp;C18115&amp;E18115&amp;IF(C18115="Skog",F18115&amp;G18115,"")</f>
        <v/>
      </c>
      <c r="K18115" s="112"/>
      <c r="L18115" s="112"/>
      <c r="M18115" s="112"/>
      <c r="N18115" s="112"/>
    </row>
    <row r="18116" spans="10:14" x14ac:dyDescent="0.25">
      <c r="J18116" t="str">
        <f t="shared" si="534"/>
        <v/>
      </c>
      <c r="K18116" s="112"/>
      <c r="L18116" s="112"/>
      <c r="M18116" s="112"/>
      <c r="N18116" s="112"/>
    </row>
    <row r="18117" spans="10:14" x14ac:dyDescent="0.25">
      <c r="J18117" t="str">
        <f t="shared" si="534"/>
        <v/>
      </c>
      <c r="K18117" s="112"/>
      <c r="L18117" s="112"/>
      <c r="M18117" s="112"/>
      <c r="N18117" s="112"/>
    </row>
    <row r="18118" spans="10:14" x14ac:dyDescent="0.25">
      <c r="J18118" t="str">
        <f t="shared" si="534"/>
        <v/>
      </c>
      <c r="K18118" s="112"/>
      <c r="L18118" s="112"/>
      <c r="M18118" s="112"/>
      <c r="N18118" s="112"/>
    </row>
    <row r="18119" spans="10:14" x14ac:dyDescent="0.25">
      <c r="J18119" t="str">
        <f t="shared" si="534"/>
        <v/>
      </c>
      <c r="K18119" s="112"/>
      <c r="L18119" s="112"/>
      <c r="M18119" s="112"/>
      <c r="N18119" s="112"/>
    </row>
    <row r="18120" spans="10:14" x14ac:dyDescent="0.25">
      <c r="J18120" t="str">
        <f t="shared" si="534"/>
        <v/>
      </c>
      <c r="K18120" s="112"/>
      <c r="L18120" s="112"/>
      <c r="M18120" s="112"/>
      <c r="N18120" s="112"/>
    </row>
    <row r="18121" spans="10:14" x14ac:dyDescent="0.25">
      <c r="J18121" t="str">
        <f t="shared" si="534"/>
        <v/>
      </c>
      <c r="K18121" s="112"/>
      <c r="L18121" s="112"/>
      <c r="M18121" s="112"/>
      <c r="N18121" s="112"/>
    </row>
    <row r="18122" spans="10:14" x14ac:dyDescent="0.25">
      <c r="J18122" t="str">
        <f t="shared" si="534"/>
        <v/>
      </c>
      <c r="K18122" s="112"/>
      <c r="L18122" s="112"/>
      <c r="M18122" s="112"/>
      <c r="N18122" s="112"/>
    </row>
    <row r="18123" spans="10:14" x14ac:dyDescent="0.25">
      <c r="J18123" t="str">
        <f t="shared" si="534"/>
        <v/>
      </c>
      <c r="K18123" s="112"/>
      <c r="L18123" s="112"/>
      <c r="M18123" s="112"/>
      <c r="N18123" s="112"/>
    </row>
    <row r="18124" spans="10:14" x14ac:dyDescent="0.25">
      <c r="J18124" t="str">
        <f t="shared" si="534"/>
        <v/>
      </c>
      <c r="K18124" s="112"/>
      <c r="L18124" s="112"/>
      <c r="M18124" s="112"/>
      <c r="N18124" s="112"/>
    </row>
    <row r="18125" spans="10:14" x14ac:dyDescent="0.25">
      <c r="J18125" t="str">
        <f t="shared" si="534"/>
        <v/>
      </c>
      <c r="K18125" s="112"/>
      <c r="L18125" s="112"/>
      <c r="M18125" s="112"/>
      <c r="N18125" s="112"/>
    </row>
    <row r="18126" spans="10:14" x14ac:dyDescent="0.25">
      <c r="J18126" t="str">
        <f t="shared" si="534"/>
        <v/>
      </c>
      <c r="K18126" s="112"/>
      <c r="L18126" s="112"/>
      <c r="M18126" s="112"/>
      <c r="N18126" s="112"/>
    </row>
    <row r="18127" spans="10:14" x14ac:dyDescent="0.25">
      <c r="J18127" t="str">
        <f t="shared" si="534"/>
        <v/>
      </c>
      <c r="K18127" s="112"/>
      <c r="L18127" s="112"/>
      <c r="M18127" s="112"/>
      <c r="N18127" s="112"/>
    </row>
    <row r="18128" spans="10:14" x14ac:dyDescent="0.25">
      <c r="J18128" t="str">
        <f t="shared" si="534"/>
        <v/>
      </c>
      <c r="K18128" s="112"/>
      <c r="L18128" s="112"/>
      <c r="M18128" s="112"/>
      <c r="N18128" s="112"/>
    </row>
    <row r="18129" spans="10:14" x14ac:dyDescent="0.25">
      <c r="J18129" t="str">
        <f t="shared" si="534"/>
        <v/>
      </c>
      <c r="K18129" s="112"/>
      <c r="L18129" s="112"/>
      <c r="M18129" s="112"/>
      <c r="N18129" s="112"/>
    </row>
    <row r="18130" spans="10:14" x14ac:dyDescent="0.25">
      <c r="J18130" t="str">
        <f t="shared" si="534"/>
        <v/>
      </c>
      <c r="K18130" s="112"/>
      <c r="L18130" s="112"/>
      <c r="M18130" s="112"/>
      <c r="N18130" s="112"/>
    </row>
    <row r="18131" spans="10:14" x14ac:dyDescent="0.25">
      <c r="J18131" t="str">
        <f t="shared" si="534"/>
        <v/>
      </c>
      <c r="K18131" s="112"/>
      <c r="L18131" s="112"/>
      <c r="M18131" s="112"/>
      <c r="N18131" s="112"/>
    </row>
    <row r="18132" spans="10:14" x14ac:dyDescent="0.25">
      <c r="J18132" t="str">
        <f t="shared" si="534"/>
        <v/>
      </c>
      <c r="K18132" s="112"/>
      <c r="L18132" s="112"/>
      <c r="M18132" s="112"/>
      <c r="N18132" s="112"/>
    </row>
    <row r="18133" spans="10:14" x14ac:dyDescent="0.25">
      <c r="J18133" t="str">
        <f t="shared" si="534"/>
        <v/>
      </c>
      <c r="K18133" s="112"/>
      <c r="L18133" s="112"/>
      <c r="M18133" s="112"/>
      <c r="N18133" s="112"/>
    </row>
    <row r="18134" spans="10:14" x14ac:dyDescent="0.25">
      <c r="J18134" t="str">
        <f t="shared" si="534"/>
        <v/>
      </c>
      <c r="K18134" s="112"/>
      <c r="L18134" s="112"/>
      <c r="M18134" s="112"/>
      <c r="N18134" s="112"/>
    </row>
    <row r="18135" spans="10:14" x14ac:dyDescent="0.25">
      <c r="J18135" t="str">
        <f t="shared" si="534"/>
        <v/>
      </c>
      <c r="K18135" s="112"/>
      <c r="L18135" s="112"/>
      <c r="M18135" s="112"/>
      <c r="N18135" s="112"/>
    </row>
    <row r="18136" spans="10:14" x14ac:dyDescent="0.25">
      <c r="J18136" t="str">
        <f t="shared" si="534"/>
        <v/>
      </c>
      <c r="K18136" s="112"/>
      <c r="L18136" s="112"/>
      <c r="M18136" s="112"/>
      <c r="N18136" s="112"/>
    </row>
    <row r="18137" spans="10:14" x14ac:dyDescent="0.25">
      <c r="J18137" t="str">
        <f t="shared" si="534"/>
        <v/>
      </c>
      <c r="K18137" s="112"/>
      <c r="L18137" s="112"/>
      <c r="M18137" s="112"/>
      <c r="N18137" s="112"/>
    </row>
    <row r="18138" spans="10:14" x14ac:dyDescent="0.25">
      <c r="J18138" t="str">
        <f t="shared" si="534"/>
        <v/>
      </c>
      <c r="K18138" s="112"/>
      <c r="L18138" s="112"/>
      <c r="M18138" s="112"/>
      <c r="N18138" s="112"/>
    </row>
    <row r="18139" spans="10:14" x14ac:dyDescent="0.25">
      <c r="J18139" t="str">
        <f t="shared" si="534"/>
        <v/>
      </c>
      <c r="K18139" s="112"/>
      <c r="L18139" s="112"/>
      <c r="M18139" s="112"/>
      <c r="N18139" s="112"/>
    </row>
    <row r="18140" spans="10:14" x14ac:dyDescent="0.25">
      <c r="J18140" t="str">
        <f t="shared" si="534"/>
        <v/>
      </c>
      <c r="K18140" s="112"/>
      <c r="L18140" s="112"/>
      <c r="M18140" s="112"/>
      <c r="N18140" s="112"/>
    </row>
    <row r="18141" spans="10:14" x14ac:dyDescent="0.25">
      <c r="J18141" t="str">
        <f t="shared" si="534"/>
        <v/>
      </c>
      <c r="K18141" s="112"/>
      <c r="L18141" s="112"/>
      <c r="M18141" s="112"/>
      <c r="N18141" s="112"/>
    </row>
    <row r="18142" spans="10:14" x14ac:dyDescent="0.25">
      <c r="J18142" t="str">
        <f t="shared" si="534"/>
        <v/>
      </c>
      <c r="K18142" s="112"/>
      <c r="L18142" s="112"/>
      <c r="M18142" s="112"/>
      <c r="N18142" s="112"/>
    </row>
    <row r="18143" spans="10:14" x14ac:dyDescent="0.25">
      <c r="J18143" t="str">
        <f t="shared" si="534"/>
        <v/>
      </c>
      <c r="K18143" s="112"/>
      <c r="L18143" s="112"/>
      <c r="M18143" s="112"/>
      <c r="N18143" s="112"/>
    </row>
    <row r="18144" spans="10:14" x14ac:dyDescent="0.25">
      <c r="J18144" t="str">
        <f t="shared" si="534"/>
        <v/>
      </c>
      <c r="K18144" s="112"/>
      <c r="L18144" s="112"/>
      <c r="M18144" s="112"/>
      <c r="N18144" s="112"/>
    </row>
    <row r="18145" spans="10:14" x14ac:dyDescent="0.25">
      <c r="J18145" t="str">
        <f t="shared" si="534"/>
        <v/>
      </c>
      <c r="K18145" s="112"/>
      <c r="L18145" s="112"/>
      <c r="M18145" s="112"/>
      <c r="N18145" s="112"/>
    </row>
    <row r="18146" spans="10:14" x14ac:dyDescent="0.25">
      <c r="J18146" t="str">
        <f t="shared" si="534"/>
        <v/>
      </c>
      <c r="K18146" s="112"/>
      <c r="L18146" s="112"/>
      <c r="M18146" s="112"/>
      <c r="N18146" s="112"/>
    </row>
    <row r="18147" spans="10:14" x14ac:dyDescent="0.25">
      <c r="J18147" t="str">
        <f t="shared" si="534"/>
        <v/>
      </c>
      <c r="K18147" s="112"/>
      <c r="L18147" s="112"/>
      <c r="M18147" s="112"/>
      <c r="N18147" s="112"/>
    </row>
    <row r="18148" spans="10:14" x14ac:dyDescent="0.25">
      <c r="J18148" t="str">
        <f t="shared" si="534"/>
        <v/>
      </c>
      <c r="K18148" s="112"/>
      <c r="L18148" s="112"/>
      <c r="M18148" s="112"/>
      <c r="N18148" s="112"/>
    </row>
    <row r="18149" spans="10:14" x14ac:dyDescent="0.25">
      <c r="J18149" t="str">
        <f t="shared" si="534"/>
        <v/>
      </c>
      <c r="K18149" s="112"/>
      <c r="L18149" s="112"/>
      <c r="M18149" s="112"/>
      <c r="N18149" s="112"/>
    </row>
    <row r="18150" spans="10:14" x14ac:dyDescent="0.25">
      <c r="J18150" t="str">
        <f t="shared" si="534"/>
        <v/>
      </c>
      <c r="K18150" s="112"/>
      <c r="L18150" s="112"/>
      <c r="M18150" s="112"/>
      <c r="N18150" s="112"/>
    </row>
    <row r="18151" spans="10:14" x14ac:dyDescent="0.25">
      <c r="J18151" t="str">
        <f t="shared" si="534"/>
        <v/>
      </c>
      <c r="K18151" s="112"/>
      <c r="L18151" s="112"/>
      <c r="M18151" s="112"/>
      <c r="N18151" s="112"/>
    </row>
    <row r="18152" spans="10:14" x14ac:dyDescent="0.25">
      <c r="J18152" t="str">
        <f t="shared" si="534"/>
        <v/>
      </c>
      <c r="K18152" s="112"/>
      <c r="L18152" s="112"/>
      <c r="M18152" s="112"/>
      <c r="N18152" s="112"/>
    </row>
    <row r="18153" spans="10:14" x14ac:dyDescent="0.25">
      <c r="J18153" t="str">
        <f t="shared" si="534"/>
        <v/>
      </c>
      <c r="K18153" s="112"/>
      <c r="L18153" s="112"/>
      <c r="M18153" s="112"/>
      <c r="N18153" s="112"/>
    </row>
    <row r="18154" spans="10:14" x14ac:dyDescent="0.25">
      <c r="J18154" t="str">
        <f t="shared" si="534"/>
        <v/>
      </c>
      <c r="K18154" s="112"/>
      <c r="L18154" s="112"/>
      <c r="M18154" s="112"/>
      <c r="N18154" s="112"/>
    </row>
    <row r="18155" spans="10:14" x14ac:dyDescent="0.25">
      <c r="J18155" t="str">
        <f t="shared" si="534"/>
        <v/>
      </c>
      <c r="K18155" s="112"/>
      <c r="L18155" s="112"/>
      <c r="M18155" s="112"/>
      <c r="N18155" s="112"/>
    </row>
    <row r="18156" spans="10:14" x14ac:dyDescent="0.25">
      <c r="J18156" t="str">
        <f t="shared" si="534"/>
        <v/>
      </c>
      <c r="K18156" s="112"/>
      <c r="L18156" s="112"/>
      <c r="M18156" s="112"/>
      <c r="N18156" s="112"/>
    </row>
    <row r="18157" spans="10:14" x14ac:dyDescent="0.25">
      <c r="J18157" t="str">
        <f t="shared" si="534"/>
        <v/>
      </c>
      <c r="K18157" s="112"/>
      <c r="L18157" s="112"/>
      <c r="M18157" s="112"/>
      <c r="N18157" s="112"/>
    </row>
    <row r="18158" spans="10:14" x14ac:dyDescent="0.25">
      <c r="J18158" t="str">
        <f t="shared" si="534"/>
        <v/>
      </c>
      <c r="K18158" s="112"/>
      <c r="L18158" s="112"/>
      <c r="M18158" s="112"/>
      <c r="N18158" s="112"/>
    </row>
    <row r="18159" spans="10:14" x14ac:dyDescent="0.25">
      <c r="J18159" t="str">
        <f t="shared" si="534"/>
        <v/>
      </c>
      <c r="K18159" s="112"/>
      <c r="L18159" s="112"/>
      <c r="M18159" s="112"/>
      <c r="N18159" s="112"/>
    </row>
    <row r="18160" spans="10:14" x14ac:dyDescent="0.25">
      <c r="J18160" t="str">
        <f t="shared" si="534"/>
        <v/>
      </c>
      <c r="K18160" s="112"/>
      <c r="L18160" s="112"/>
      <c r="M18160" s="112"/>
      <c r="N18160" s="112"/>
    </row>
    <row r="18161" spans="10:14" x14ac:dyDescent="0.25">
      <c r="J18161" t="str">
        <f t="shared" si="534"/>
        <v/>
      </c>
      <c r="K18161" s="112"/>
      <c r="L18161" s="112"/>
      <c r="M18161" s="112"/>
      <c r="N18161" s="112"/>
    </row>
    <row r="18162" spans="10:14" x14ac:dyDescent="0.25">
      <c r="J18162" t="str">
        <f t="shared" si="534"/>
        <v/>
      </c>
      <c r="K18162" s="112"/>
      <c r="L18162" s="112"/>
      <c r="M18162" s="112"/>
      <c r="N18162" s="112"/>
    </row>
    <row r="18163" spans="10:14" x14ac:dyDescent="0.25">
      <c r="J18163" t="str">
        <f t="shared" si="534"/>
        <v/>
      </c>
      <c r="K18163" s="112"/>
      <c r="L18163" s="112"/>
      <c r="M18163" s="112"/>
      <c r="N18163" s="112"/>
    </row>
    <row r="18164" spans="10:14" x14ac:dyDescent="0.25">
      <c r="J18164" t="str">
        <f t="shared" si="534"/>
        <v/>
      </c>
      <c r="K18164" s="112"/>
      <c r="L18164" s="112"/>
      <c r="M18164" s="112"/>
      <c r="N18164" s="112"/>
    </row>
    <row r="18165" spans="10:14" x14ac:dyDescent="0.25">
      <c r="J18165" t="str">
        <f t="shared" si="534"/>
        <v/>
      </c>
      <c r="K18165" s="112"/>
      <c r="L18165" s="112"/>
      <c r="M18165" s="112"/>
      <c r="N18165" s="112"/>
    </row>
    <row r="18166" spans="10:14" x14ac:dyDescent="0.25">
      <c r="J18166" t="str">
        <f t="shared" si="534"/>
        <v/>
      </c>
      <c r="K18166" s="112"/>
      <c r="L18166" s="112"/>
      <c r="M18166" s="112"/>
      <c r="N18166" s="112"/>
    </row>
    <row r="18167" spans="10:14" x14ac:dyDescent="0.25">
      <c r="J18167" t="str">
        <f t="shared" si="534"/>
        <v/>
      </c>
      <c r="K18167" s="112"/>
      <c r="L18167" s="112"/>
      <c r="M18167" s="112"/>
      <c r="N18167" s="112"/>
    </row>
    <row r="18168" spans="10:14" x14ac:dyDescent="0.25">
      <c r="J18168" t="str">
        <f t="shared" si="534"/>
        <v/>
      </c>
      <c r="K18168" s="112"/>
      <c r="L18168" s="112"/>
      <c r="M18168" s="112"/>
      <c r="N18168" s="112"/>
    </row>
    <row r="18169" spans="10:14" x14ac:dyDescent="0.25">
      <c r="J18169" t="str">
        <f t="shared" si="534"/>
        <v/>
      </c>
      <c r="K18169" s="112"/>
      <c r="L18169" s="112"/>
      <c r="M18169" s="112"/>
      <c r="N18169" s="112"/>
    </row>
    <row r="18170" spans="10:14" x14ac:dyDescent="0.25">
      <c r="J18170" t="str">
        <f t="shared" si="534"/>
        <v/>
      </c>
      <c r="K18170" s="112"/>
      <c r="L18170" s="112"/>
      <c r="M18170" s="112"/>
      <c r="N18170" s="112"/>
    </row>
    <row r="18171" spans="10:14" x14ac:dyDescent="0.25">
      <c r="J18171" t="str">
        <f t="shared" si="534"/>
        <v/>
      </c>
      <c r="K18171" s="112"/>
      <c r="L18171" s="112"/>
      <c r="M18171" s="112"/>
      <c r="N18171" s="112"/>
    </row>
    <row r="18172" spans="10:14" x14ac:dyDescent="0.25">
      <c r="J18172" t="str">
        <f t="shared" si="534"/>
        <v/>
      </c>
      <c r="K18172" s="112"/>
      <c r="L18172" s="112"/>
      <c r="M18172" s="112"/>
      <c r="N18172" s="112"/>
    </row>
    <row r="18173" spans="10:14" x14ac:dyDescent="0.25">
      <c r="J18173" t="str">
        <f t="shared" si="534"/>
        <v/>
      </c>
      <c r="K18173" s="112"/>
      <c r="L18173" s="112"/>
      <c r="M18173" s="112"/>
      <c r="N18173" s="112"/>
    </row>
    <row r="18174" spans="10:14" x14ac:dyDescent="0.25">
      <c r="J18174" t="str">
        <f t="shared" si="534"/>
        <v/>
      </c>
      <c r="K18174" s="112"/>
      <c r="L18174" s="112"/>
      <c r="M18174" s="112"/>
      <c r="N18174" s="112"/>
    </row>
    <row r="18175" spans="10:14" x14ac:dyDescent="0.25">
      <c r="J18175" t="str">
        <f t="shared" si="534"/>
        <v/>
      </c>
      <c r="K18175" s="112"/>
      <c r="L18175" s="112"/>
      <c r="M18175" s="112"/>
      <c r="N18175" s="112"/>
    </row>
    <row r="18176" spans="10:14" x14ac:dyDescent="0.25">
      <c r="J18176" t="str">
        <f t="shared" si="534"/>
        <v/>
      </c>
      <c r="K18176" s="112"/>
      <c r="L18176" s="112"/>
      <c r="M18176" s="112"/>
      <c r="N18176" s="112"/>
    </row>
    <row r="18177" spans="10:14" x14ac:dyDescent="0.25">
      <c r="J18177" t="str">
        <f t="shared" si="534"/>
        <v/>
      </c>
      <c r="K18177" s="112"/>
      <c r="L18177" s="112"/>
      <c r="M18177" s="112"/>
      <c r="N18177" s="112"/>
    </row>
    <row r="18178" spans="10:14" x14ac:dyDescent="0.25">
      <c r="J18178" t="str">
        <f t="shared" si="534"/>
        <v/>
      </c>
      <c r="K18178" s="112"/>
      <c r="L18178" s="112"/>
      <c r="M18178" s="112"/>
      <c r="N18178" s="112"/>
    </row>
    <row r="18179" spans="10:14" x14ac:dyDescent="0.25">
      <c r="J18179" t="str">
        <f t="shared" ref="J18179:J18242" si="535">B18179&amp;C18179&amp;E18179&amp;IF(C18179="Skog",F18179&amp;G18179,"")</f>
        <v/>
      </c>
      <c r="K18179" s="112"/>
      <c r="L18179" s="112"/>
      <c r="M18179" s="112"/>
      <c r="N18179" s="112"/>
    </row>
    <row r="18180" spans="10:14" x14ac:dyDescent="0.25">
      <c r="J18180" t="str">
        <f t="shared" si="535"/>
        <v/>
      </c>
      <c r="K18180" s="112"/>
      <c r="L18180" s="112"/>
      <c r="M18180" s="112"/>
      <c r="N18180" s="112"/>
    </row>
    <row r="18181" spans="10:14" x14ac:dyDescent="0.25">
      <c r="J18181" t="str">
        <f t="shared" si="535"/>
        <v/>
      </c>
      <c r="K18181" s="112"/>
      <c r="L18181" s="112"/>
      <c r="M18181" s="112"/>
      <c r="N18181" s="112"/>
    </row>
    <row r="18182" spans="10:14" x14ac:dyDescent="0.25">
      <c r="J18182" t="str">
        <f t="shared" si="535"/>
        <v/>
      </c>
      <c r="K18182" s="112"/>
      <c r="L18182" s="112"/>
      <c r="M18182" s="112"/>
      <c r="N18182" s="112"/>
    </row>
    <row r="18183" spans="10:14" x14ac:dyDescent="0.25">
      <c r="J18183" t="str">
        <f t="shared" si="535"/>
        <v/>
      </c>
      <c r="K18183" s="112"/>
      <c r="L18183" s="112"/>
      <c r="M18183" s="112"/>
      <c r="N18183" s="112"/>
    </row>
    <row r="18184" spans="10:14" x14ac:dyDescent="0.25">
      <c r="J18184" t="str">
        <f t="shared" si="535"/>
        <v/>
      </c>
      <c r="K18184" s="112"/>
      <c r="L18184" s="112"/>
      <c r="M18184" s="112"/>
      <c r="N18184" s="112"/>
    </row>
    <row r="18185" spans="10:14" x14ac:dyDescent="0.25">
      <c r="J18185" t="str">
        <f t="shared" si="535"/>
        <v/>
      </c>
      <c r="K18185" s="112"/>
      <c r="L18185" s="112"/>
      <c r="M18185" s="112"/>
      <c r="N18185" s="112"/>
    </row>
    <row r="18186" spans="10:14" x14ac:dyDescent="0.25">
      <c r="J18186" t="str">
        <f t="shared" si="535"/>
        <v/>
      </c>
      <c r="K18186" s="112"/>
      <c r="L18186" s="112"/>
      <c r="M18186" s="112"/>
      <c r="N18186" s="112"/>
    </row>
    <row r="18187" spans="10:14" x14ac:dyDescent="0.25">
      <c r="J18187" t="str">
        <f t="shared" si="535"/>
        <v/>
      </c>
      <c r="K18187" s="112"/>
      <c r="L18187" s="112"/>
      <c r="M18187" s="112"/>
      <c r="N18187" s="112"/>
    </row>
    <row r="18188" spans="10:14" x14ac:dyDescent="0.25">
      <c r="J18188" t="str">
        <f t="shared" si="535"/>
        <v/>
      </c>
      <c r="K18188" s="112"/>
      <c r="L18188" s="112"/>
      <c r="M18188" s="112"/>
      <c r="N18188" s="112"/>
    </row>
    <row r="18189" spans="10:14" x14ac:dyDescent="0.25">
      <c r="J18189" t="str">
        <f t="shared" si="535"/>
        <v/>
      </c>
      <c r="K18189" s="112"/>
      <c r="L18189" s="112"/>
      <c r="M18189" s="112"/>
      <c r="N18189" s="112"/>
    </row>
    <row r="18190" spans="10:14" x14ac:dyDescent="0.25">
      <c r="J18190" t="str">
        <f t="shared" si="535"/>
        <v/>
      </c>
      <c r="K18190" s="112"/>
      <c r="L18190" s="112"/>
      <c r="M18190" s="112"/>
      <c r="N18190" s="112"/>
    </row>
    <row r="18191" spans="10:14" x14ac:dyDescent="0.25">
      <c r="J18191" t="str">
        <f t="shared" si="535"/>
        <v/>
      </c>
      <c r="K18191" s="112"/>
      <c r="L18191" s="112"/>
      <c r="M18191" s="112"/>
      <c r="N18191" s="112"/>
    </row>
    <row r="18192" spans="10:14" x14ac:dyDescent="0.25">
      <c r="J18192" t="str">
        <f t="shared" si="535"/>
        <v/>
      </c>
      <c r="K18192" s="112"/>
      <c r="L18192" s="112"/>
      <c r="M18192" s="112"/>
      <c r="N18192" s="112"/>
    </row>
    <row r="18193" spans="10:14" x14ac:dyDescent="0.25">
      <c r="J18193" t="str">
        <f t="shared" si="535"/>
        <v/>
      </c>
      <c r="K18193" s="112"/>
      <c r="L18193" s="112"/>
      <c r="M18193" s="112"/>
      <c r="N18193" s="112"/>
    </row>
    <row r="18194" spans="10:14" x14ac:dyDescent="0.25">
      <c r="J18194" t="str">
        <f t="shared" si="535"/>
        <v/>
      </c>
      <c r="K18194" s="112"/>
      <c r="L18194" s="112"/>
      <c r="M18194" s="112"/>
      <c r="N18194" s="112"/>
    </row>
    <row r="18195" spans="10:14" x14ac:dyDescent="0.25">
      <c r="J18195" t="str">
        <f t="shared" si="535"/>
        <v/>
      </c>
      <c r="K18195" s="112"/>
      <c r="L18195" s="112"/>
      <c r="M18195" s="112"/>
      <c r="N18195" s="112"/>
    </row>
    <row r="18196" spans="10:14" x14ac:dyDescent="0.25">
      <c r="J18196" t="str">
        <f t="shared" si="535"/>
        <v/>
      </c>
      <c r="K18196" s="112"/>
      <c r="L18196" s="112"/>
      <c r="M18196" s="112"/>
      <c r="N18196" s="112"/>
    </row>
    <row r="18197" spans="10:14" x14ac:dyDescent="0.25">
      <c r="J18197" t="str">
        <f t="shared" si="535"/>
        <v/>
      </c>
      <c r="K18197" s="112"/>
      <c r="L18197" s="112"/>
      <c r="M18197" s="112"/>
      <c r="N18197" s="112"/>
    </row>
    <row r="18198" spans="10:14" x14ac:dyDescent="0.25">
      <c r="J18198" t="str">
        <f t="shared" si="535"/>
        <v/>
      </c>
      <c r="K18198" s="112"/>
      <c r="L18198" s="112"/>
      <c r="M18198" s="112"/>
      <c r="N18198" s="112"/>
    </row>
    <row r="18199" spans="10:14" x14ac:dyDescent="0.25">
      <c r="J18199" t="str">
        <f t="shared" si="535"/>
        <v/>
      </c>
      <c r="K18199" s="112"/>
      <c r="L18199" s="112"/>
      <c r="M18199" s="112"/>
      <c r="N18199" s="112"/>
    </row>
    <row r="18200" spans="10:14" x14ac:dyDescent="0.25">
      <c r="J18200" t="str">
        <f t="shared" si="535"/>
        <v/>
      </c>
      <c r="K18200" s="112"/>
      <c r="L18200" s="112"/>
      <c r="M18200" s="112"/>
      <c r="N18200" s="112"/>
    </row>
    <row r="18201" spans="10:14" x14ac:dyDescent="0.25">
      <c r="J18201" t="str">
        <f t="shared" si="535"/>
        <v/>
      </c>
      <c r="K18201" s="112"/>
      <c r="L18201" s="112"/>
      <c r="M18201" s="112"/>
      <c r="N18201" s="112"/>
    </row>
    <row r="18202" spans="10:14" x14ac:dyDescent="0.25">
      <c r="J18202" t="str">
        <f t="shared" si="535"/>
        <v/>
      </c>
      <c r="K18202" s="112"/>
      <c r="L18202" s="112"/>
      <c r="M18202" s="112"/>
      <c r="N18202" s="112"/>
    </row>
    <row r="18203" spans="10:14" x14ac:dyDescent="0.25">
      <c r="J18203" t="str">
        <f t="shared" si="535"/>
        <v/>
      </c>
      <c r="K18203" s="112"/>
      <c r="L18203" s="112"/>
      <c r="M18203" s="112"/>
      <c r="N18203" s="112"/>
    </row>
    <row r="18204" spans="10:14" x14ac:dyDescent="0.25">
      <c r="J18204" t="str">
        <f t="shared" si="535"/>
        <v/>
      </c>
      <c r="K18204" s="112"/>
      <c r="L18204" s="112"/>
      <c r="M18204" s="112"/>
      <c r="N18204" s="112"/>
    </row>
    <row r="18205" spans="10:14" x14ac:dyDescent="0.25">
      <c r="J18205" t="str">
        <f t="shared" si="535"/>
        <v/>
      </c>
      <c r="K18205" s="112"/>
      <c r="L18205" s="112"/>
      <c r="M18205" s="112"/>
      <c r="N18205" s="112"/>
    </row>
    <row r="18206" spans="10:14" x14ac:dyDescent="0.25">
      <c r="J18206" t="str">
        <f t="shared" si="535"/>
        <v/>
      </c>
      <c r="K18206" s="112"/>
      <c r="L18206" s="112"/>
      <c r="M18206" s="112"/>
      <c r="N18206" s="112"/>
    </row>
    <row r="18207" spans="10:14" x14ac:dyDescent="0.25">
      <c r="J18207" t="str">
        <f t="shared" si="535"/>
        <v/>
      </c>
      <c r="K18207" s="112"/>
      <c r="L18207" s="112"/>
      <c r="M18207" s="112"/>
      <c r="N18207" s="112"/>
    </row>
    <row r="18208" spans="10:14" x14ac:dyDescent="0.25">
      <c r="J18208" t="str">
        <f t="shared" si="535"/>
        <v/>
      </c>
      <c r="K18208" s="112"/>
      <c r="L18208" s="112"/>
      <c r="M18208" s="112"/>
      <c r="N18208" s="112"/>
    </row>
    <row r="18209" spans="10:14" x14ac:dyDescent="0.25">
      <c r="J18209" t="str">
        <f t="shared" si="535"/>
        <v/>
      </c>
      <c r="K18209" s="112"/>
      <c r="L18209" s="112"/>
      <c r="M18209" s="112"/>
      <c r="N18209" s="112"/>
    </row>
    <row r="18210" spans="10:14" x14ac:dyDescent="0.25">
      <c r="J18210" t="str">
        <f t="shared" si="535"/>
        <v/>
      </c>
      <c r="K18210" s="112"/>
      <c r="L18210" s="112"/>
      <c r="M18210" s="112"/>
      <c r="N18210" s="112"/>
    </row>
    <row r="18211" spans="10:14" x14ac:dyDescent="0.25">
      <c r="J18211" t="str">
        <f t="shared" si="535"/>
        <v/>
      </c>
      <c r="K18211" s="112"/>
      <c r="L18211" s="112"/>
      <c r="M18211" s="112"/>
      <c r="N18211" s="112"/>
    </row>
    <row r="18212" spans="10:14" x14ac:dyDescent="0.25">
      <c r="J18212" t="str">
        <f t="shared" si="535"/>
        <v/>
      </c>
      <c r="K18212" s="112"/>
      <c r="L18212" s="112"/>
      <c r="M18212" s="112"/>
      <c r="N18212" s="112"/>
    </row>
    <row r="18213" spans="10:14" x14ac:dyDescent="0.25">
      <c r="J18213" t="str">
        <f t="shared" si="535"/>
        <v/>
      </c>
      <c r="K18213" s="112"/>
      <c r="L18213" s="112"/>
      <c r="M18213" s="112"/>
      <c r="N18213" s="112"/>
    </row>
    <row r="18214" spans="10:14" x14ac:dyDescent="0.25">
      <c r="J18214" t="str">
        <f t="shared" si="535"/>
        <v/>
      </c>
      <c r="K18214" s="112"/>
      <c r="L18214" s="112"/>
      <c r="M18214" s="112"/>
      <c r="N18214" s="112"/>
    </row>
    <row r="18215" spans="10:14" x14ac:dyDescent="0.25">
      <c r="J18215" t="str">
        <f t="shared" si="535"/>
        <v/>
      </c>
      <c r="K18215" s="112"/>
      <c r="L18215" s="112"/>
      <c r="M18215" s="112"/>
      <c r="N18215" s="112"/>
    </row>
    <row r="18216" spans="10:14" x14ac:dyDescent="0.25">
      <c r="J18216" t="str">
        <f t="shared" si="535"/>
        <v/>
      </c>
      <c r="K18216" s="112"/>
      <c r="L18216" s="112"/>
      <c r="M18216" s="112"/>
      <c r="N18216" s="112"/>
    </row>
    <row r="18217" spans="10:14" x14ac:dyDescent="0.25">
      <c r="J18217" t="str">
        <f t="shared" si="535"/>
        <v/>
      </c>
      <c r="K18217" s="112"/>
      <c r="L18217" s="112"/>
      <c r="M18217" s="112"/>
      <c r="N18217" s="112"/>
    </row>
    <row r="18218" spans="10:14" x14ac:dyDescent="0.25">
      <c r="J18218" t="str">
        <f t="shared" si="535"/>
        <v/>
      </c>
      <c r="K18218" s="112"/>
      <c r="L18218" s="112"/>
      <c r="M18218" s="112"/>
      <c r="N18218" s="112"/>
    </row>
    <row r="18219" spans="10:14" x14ac:dyDescent="0.25">
      <c r="J18219" t="str">
        <f t="shared" si="535"/>
        <v/>
      </c>
      <c r="K18219" s="112"/>
      <c r="L18219" s="112"/>
      <c r="M18219" s="112"/>
      <c r="N18219" s="112"/>
    </row>
    <row r="18220" spans="10:14" x14ac:dyDescent="0.25">
      <c r="J18220" t="str">
        <f t="shared" si="535"/>
        <v/>
      </c>
      <c r="K18220" s="112"/>
      <c r="L18220" s="112"/>
      <c r="M18220" s="112"/>
      <c r="N18220" s="112"/>
    </row>
    <row r="18221" spans="10:14" x14ac:dyDescent="0.25">
      <c r="J18221" t="str">
        <f t="shared" si="535"/>
        <v/>
      </c>
      <c r="K18221" s="112"/>
      <c r="L18221" s="112"/>
      <c r="M18221" s="112"/>
      <c r="N18221" s="112"/>
    </row>
    <row r="18222" spans="10:14" x14ac:dyDescent="0.25">
      <c r="J18222" t="str">
        <f t="shared" si="535"/>
        <v/>
      </c>
      <c r="K18222" s="112"/>
      <c r="L18222" s="112"/>
      <c r="M18222" s="112"/>
      <c r="N18222" s="112"/>
    </row>
    <row r="18223" spans="10:14" x14ac:dyDescent="0.25">
      <c r="J18223" t="str">
        <f t="shared" si="535"/>
        <v/>
      </c>
      <c r="K18223" s="112"/>
      <c r="L18223" s="112"/>
      <c r="M18223" s="112"/>
      <c r="N18223" s="112"/>
    </row>
    <row r="18224" spans="10:14" x14ac:dyDescent="0.25">
      <c r="J18224" t="str">
        <f t="shared" si="535"/>
        <v/>
      </c>
      <c r="K18224" s="112"/>
      <c r="L18224" s="112"/>
      <c r="M18224" s="112"/>
      <c r="N18224" s="112"/>
    </row>
    <row r="18225" spans="10:14" x14ac:dyDescent="0.25">
      <c r="J18225" t="str">
        <f t="shared" si="535"/>
        <v/>
      </c>
      <c r="K18225" s="112"/>
      <c r="L18225" s="112"/>
      <c r="M18225" s="112"/>
      <c r="N18225" s="112"/>
    </row>
    <row r="18226" spans="10:14" x14ac:dyDescent="0.25">
      <c r="J18226" t="str">
        <f t="shared" si="535"/>
        <v/>
      </c>
      <c r="K18226" s="112"/>
      <c r="L18226" s="112"/>
      <c r="M18226" s="112"/>
      <c r="N18226" s="112"/>
    </row>
    <row r="18227" spans="10:14" x14ac:dyDescent="0.25">
      <c r="J18227" t="str">
        <f t="shared" si="535"/>
        <v/>
      </c>
      <c r="K18227" s="112"/>
      <c r="L18227" s="112"/>
      <c r="M18227" s="112"/>
      <c r="N18227" s="112"/>
    </row>
    <row r="18228" spans="10:14" x14ac:dyDescent="0.25">
      <c r="J18228" t="str">
        <f t="shared" si="535"/>
        <v/>
      </c>
      <c r="K18228" s="112"/>
      <c r="L18228" s="112"/>
      <c r="M18228" s="112"/>
      <c r="N18228" s="112"/>
    </row>
    <row r="18229" spans="10:14" x14ac:dyDescent="0.25">
      <c r="J18229" t="str">
        <f t="shared" si="535"/>
        <v/>
      </c>
      <c r="K18229" s="112"/>
      <c r="L18229" s="112"/>
      <c r="M18229" s="112"/>
      <c r="N18229" s="112"/>
    </row>
    <row r="18230" spans="10:14" x14ac:dyDescent="0.25">
      <c r="J18230" t="str">
        <f t="shared" si="535"/>
        <v/>
      </c>
      <c r="K18230" s="112"/>
      <c r="L18230" s="112"/>
      <c r="M18230" s="112"/>
      <c r="N18230" s="112"/>
    </row>
    <row r="18231" spans="10:14" x14ac:dyDescent="0.25">
      <c r="J18231" t="str">
        <f t="shared" si="535"/>
        <v/>
      </c>
      <c r="K18231" s="112"/>
      <c r="L18231" s="112"/>
      <c r="M18231" s="112"/>
      <c r="N18231" s="112"/>
    </row>
    <row r="18232" spans="10:14" x14ac:dyDescent="0.25">
      <c r="J18232" t="str">
        <f t="shared" si="535"/>
        <v/>
      </c>
      <c r="K18232" s="112"/>
      <c r="L18232" s="112"/>
      <c r="M18232" s="112"/>
      <c r="N18232" s="112"/>
    </row>
    <row r="18233" spans="10:14" x14ac:dyDescent="0.25">
      <c r="J18233" t="str">
        <f t="shared" si="535"/>
        <v/>
      </c>
      <c r="K18233" s="112"/>
      <c r="L18233" s="112"/>
      <c r="M18233" s="112"/>
      <c r="N18233" s="112"/>
    </row>
    <row r="18234" spans="10:14" x14ac:dyDescent="0.25">
      <c r="J18234" t="str">
        <f t="shared" si="535"/>
        <v/>
      </c>
      <c r="K18234" s="112"/>
      <c r="L18234" s="112"/>
      <c r="M18234" s="112"/>
      <c r="N18234" s="112"/>
    </row>
    <row r="18235" spans="10:14" x14ac:dyDescent="0.25">
      <c r="J18235" t="str">
        <f t="shared" si="535"/>
        <v/>
      </c>
      <c r="K18235" s="112"/>
      <c r="L18235" s="112"/>
      <c r="M18235" s="112"/>
      <c r="N18235" s="112"/>
    </row>
    <row r="18236" spans="10:14" x14ac:dyDescent="0.25">
      <c r="J18236" t="str">
        <f t="shared" si="535"/>
        <v/>
      </c>
      <c r="K18236" s="112"/>
      <c r="L18236" s="112"/>
      <c r="M18236" s="112"/>
      <c r="N18236" s="112"/>
    </row>
    <row r="18237" spans="10:14" x14ac:dyDescent="0.25">
      <c r="J18237" t="str">
        <f t="shared" si="535"/>
        <v/>
      </c>
      <c r="K18237" s="112"/>
      <c r="L18237" s="112"/>
      <c r="M18237" s="112"/>
      <c r="N18237" s="112"/>
    </row>
    <row r="18238" spans="10:14" x14ac:dyDescent="0.25">
      <c r="J18238" t="str">
        <f t="shared" si="535"/>
        <v/>
      </c>
      <c r="K18238" s="112"/>
      <c r="L18238" s="112"/>
      <c r="M18238" s="112"/>
      <c r="N18238" s="112"/>
    </row>
    <row r="18239" spans="10:14" x14ac:dyDescent="0.25">
      <c r="J18239" t="str">
        <f t="shared" si="535"/>
        <v/>
      </c>
      <c r="K18239" s="112"/>
      <c r="L18239" s="112"/>
      <c r="M18239" s="112"/>
      <c r="N18239" s="112"/>
    </row>
    <row r="18240" spans="10:14" x14ac:dyDescent="0.25">
      <c r="J18240" t="str">
        <f t="shared" si="535"/>
        <v/>
      </c>
      <c r="K18240" s="112"/>
      <c r="L18240" s="112"/>
      <c r="M18240" s="112"/>
      <c r="N18240" s="112"/>
    </row>
    <row r="18241" spans="10:14" x14ac:dyDescent="0.25">
      <c r="J18241" t="str">
        <f t="shared" si="535"/>
        <v/>
      </c>
      <c r="K18241" s="112"/>
      <c r="L18241" s="112"/>
      <c r="M18241" s="112"/>
      <c r="N18241" s="112"/>
    </row>
    <row r="18242" spans="10:14" x14ac:dyDescent="0.25">
      <c r="J18242" t="str">
        <f t="shared" si="535"/>
        <v/>
      </c>
      <c r="K18242" s="112"/>
      <c r="L18242" s="112"/>
      <c r="M18242" s="112"/>
      <c r="N18242" s="112"/>
    </row>
    <row r="18243" spans="10:14" x14ac:dyDescent="0.25">
      <c r="J18243" t="str">
        <f t="shared" ref="J18243:J18306" si="536">B18243&amp;C18243&amp;E18243&amp;IF(C18243="Skog",F18243&amp;G18243,"")</f>
        <v/>
      </c>
      <c r="K18243" s="112"/>
      <c r="L18243" s="112"/>
      <c r="M18243" s="112"/>
      <c r="N18243" s="112"/>
    </row>
    <row r="18244" spans="10:14" x14ac:dyDescent="0.25">
      <c r="J18244" t="str">
        <f t="shared" si="536"/>
        <v/>
      </c>
      <c r="K18244" s="112"/>
      <c r="L18244" s="112"/>
      <c r="M18244" s="112"/>
      <c r="N18244" s="112"/>
    </row>
    <row r="18245" spans="10:14" x14ac:dyDescent="0.25">
      <c r="J18245" t="str">
        <f t="shared" si="536"/>
        <v/>
      </c>
      <c r="K18245" s="112"/>
      <c r="L18245" s="112"/>
      <c r="M18245" s="112"/>
      <c r="N18245" s="112"/>
    </row>
    <row r="18246" spans="10:14" x14ac:dyDescent="0.25">
      <c r="J18246" t="str">
        <f t="shared" si="536"/>
        <v/>
      </c>
      <c r="K18246" s="112"/>
      <c r="L18246" s="112"/>
      <c r="M18246" s="112"/>
      <c r="N18246" s="112"/>
    </row>
    <row r="18247" spans="10:14" x14ac:dyDescent="0.25">
      <c r="J18247" t="str">
        <f t="shared" si="536"/>
        <v/>
      </c>
      <c r="K18247" s="112"/>
      <c r="L18247" s="112"/>
      <c r="M18247" s="112"/>
      <c r="N18247" s="112"/>
    </row>
    <row r="18248" spans="10:14" x14ac:dyDescent="0.25">
      <c r="J18248" t="str">
        <f t="shared" si="536"/>
        <v/>
      </c>
      <c r="K18248" s="112"/>
      <c r="L18248" s="112"/>
      <c r="M18248" s="112"/>
      <c r="N18248" s="112"/>
    </row>
    <row r="18249" spans="10:14" x14ac:dyDescent="0.25">
      <c r="J18249" t="str">
        <f t="shared" si="536"/>
        <v/>
      </c>
      <c r="K18249" s="112"/>
      <c r="L18249" s="112"/>
      <c r="M18249" s="112"/>
      <c r="N18249" s="112"/>
    </row>
    <row r="18250" spans="10:14" x14ac:dyDescent="0.25">
      <c r="J18250" t="str">
        <f t="shared" si="536"/>
        <v/>
      </c>
      <c r="K18250" s="112"/>
      <c r="L18250" s="112"/>
      <c r="M18250" s="112"/>
      <c r="N18250" s="112"/>
    </row>
    <row r="18251" spans="10:14" x14ac:dyDescent="0.25">
      <c r="J18251" t="str">
        <f t="shared" si="536"/>
        <v/>
      </c>
      <c r="K18251" s="112"/>
      <c r="L18251" s="112"/>
      <c r="M18251" s="112"/>
      <c r="N18251" s="112"/>
    </row>
    <row r="18252" spans="10:14" x14ac:dyDescent="0.25">
      <c r="J18252" t="str">
        <f t="shared" si="536"/>
        <v/>
      </c>
      <c r="K18252" s="112"/>
      <c r="L18252" s="112"/>
      <c r="M18252" s="112"/>
      <c r="N18252" s="112"/>
    </row>
    <row r="18253" spans="10:14" x14ac:dyDescent="0.25">
      <c r="J18253" t="str">
        <f t="shared" si="536"/>
        <v/>
      </c>
      <c r="K18253" s="112"/>
      <c r="L18253" s="112"/>
      <c r="M18253" s="112"/>
      <c r="N18253" s="112"/>
    </row>
    <row r="18254" spans="10:14" x14ac:dyDescent="0.25">
      <c r="J18254" t="str">
        <f t="shared" si="536"/>
        <v/>
      </c>
      <c r="K18254" s="112"/>
      <c r="L18254" s="112"/>
      <c r="M18254" s="112"/>
      <c r="N18254" s="112"/>
    </row>
    <row r="18255" spans="10:14" x14ac:dyDescent="0.25">
      <c r="J18255" t="str">
        <f t="shared" si="536"/>
        <v/>
      </c>
      <c r="K18255" s="112"/>
      <c r="L18255" s="112"/>
      <c r="M18255" s="112"/>
      <c r="N18255" s="112"/>
    </row>
    <row r="18256" spans="10:14" x14ac:dyDescent="0.25">
      <c r="J18256" t="str">
        <f t="shared" si="536"/>
        <v/>
      </c>
      <c r="K18256" s="112"/>
      <c r="L18256" s="112"/>
      <c r="M18256" s="112"/>
      <c r="N18256" s="112"/>
    </row>
    <row r="18257" spans="10:14" x14ac:dyDescent="0.25">
      <c r="J18257" t="str">
        <f t="shared" si="536"/>
        <v/>
      </c>
      <c r="K18257" s="112"/>
      <c r="L18257" s="112"/>
      <c r="M18257" s="112"/>
      <c r="N18257" s="112"/>
    </row>
    <row r="18258" spans="10:14" x14ac:dyDescent="0.25">
      <c r="J18258" t="str">
        <f t="shared" si="536"/>
        <v/>
      </c>
      <c r="K18258" s="112"/>
      <c r="L18258" s="112"/>
      <c r="M18258" s="112"/>
      <c r="N18258" s="112"/>
    </row>
    <row r="18259" spans="10:14" x14ac:dyDescent="0.25">
      <c r="J18259" t="str">
        <f t="shared" si="536"/>
        <v/>
      </c>
      <c r="K18259" s="112"/>
      <c r="L18259" s="112"/>
      <c r="M18259" s="112"/>
      <c r="N18259" s="112"/>
    </row>
    <row r="18260" spans="10:14" x14ac:dyDescent="0.25">
      <c r="J18260" t="str">
        <f t="shared" si="536"/>
        <v/>
      </c>
      <c r="K18260" s="112"/>
      <c r="L18260" s="112"/>
      <c r="M18260" s="112"/>
      <c r="N18260" s="112"/>
    </row>
    <row r="18261" spans="10:14" x14ac:dyDescent="0.25">
      <c r="J18261" t="str">
        <f t="shared" si="536"/>
        <v/>
      </c>
      <c r="K18261" s="112"/>
      <c r="L18261" s="112"/>
      <c r="M18261" s="112"/>
      <c r="N18261" s="112"/>
    </row>
    <row r="18262" spans="10:14" x14ac:dyDescent="0.25">
      <c r="J18262" t="str">
        <f t="shared" si="536"/>
        <v/>
      </c>
      <c r="K18262" s="112"/>
      <c r="L18262" s="112"/>
      <c r="M18262" s="112"/>
      <c r="N18262" s="112"/>
    </row>
    <row r="18263" spans="10:14" x14ac:dyDescent="0.25">
      <c r="J18263" t="str">
        <f t="shared" si="536"/>
        <v/>
      </c>
      <c r="K18263" s="112"/>
      <c r="L18263" s="112"/>
      <c r="M18263" s="112"/>
      <c r="N18263" s="112"/>
    </row>
    <row r="18264" spans="10:14" x14ac:dyDescent="0.25">
      <c r="J18264" t="str">
        <f t="shared" si="536"/>
        <v/>
      </c>
      <c r="K18264" s="112"/>
      <c r="L18264" s="112"/>
      <c r="M18264" s="112"/>
      <c r="N18264" s="112"/>
    </row>
    <row r="18265" spans="10:14" x14ac:dyDescent="0.25">
      <c r="J18265" t="str">
        <f t="shared" si="536"/>
        <v/>
      </c>
      <c r="K18265" s="112"/>
      <c r="L18265" s="112"/>
      <c r="M18265" s="112"/>
      <c r="N18265" s="112"/>
    </row>
    <row r="18266" spans="10:14" x14ac:dyDescent="0.25">
      <c r="J18266" t="str">
        <f t="shared" si="536"/>
        <v/>
      </c>
      <c r="K18266" s="112"/>
      <c r="L18266" s="112"/>
      <c r="M18266" s="112"/>
      <c r="N18266" s="112"/>
    </row>
    <row r="18267" spans="10:14" x14ac:dyDescent="0.25">
      <c r="J18267" t="str">
        <f t="shared" si="536"/>
        <v/>
      </c>
      <c r="K18267" s="112"/>
      <c r="L18267" s="112"/>
      <c r="M18267" s="112"/>
      <c r="N18267" s="112"/>
    </row>
    <row r="18268" spans="10:14" x14ac:dyDescent="0.25">
      <c r="J18268" t="str">
        <f t="shared" si="536"/>
        <v/>
      </c>
      <c r="K18268" s="112"/>
      <c r="L18268" s="112"/>
      <c r="M18268" s="112"/>
      <c r="N18268" s="112"/>
    </row>
    <row r="18269" spans="10:14" x14ac:dyDescent="0.25">
      <c r="J18269" t="str">
        <f t="shared" si="536"/>
        <v/>
      </c>
      <c r="K18269" s="112"/>
      <c r="L18269" s="112"/>
      <c r="M18269" s="112"/>
      <c r="N18269" s="112"/>
    </row>
    <row r="18270" spans="10:14" x14ac:dyDescent="0.25">
      <c r="J18270" t="str">
        <f t="shared" si="536"/>
        <v/>
      </c>
      <c r="K18270" s="112"/>
      <c r="L18270" s="112"/>
      <c r="M18270" s="112"/>
      <c r="N18270" s="112"/>
    </row>
    <row r="18271" spans="10:14" x14ac:dyDescent="0.25">
      <c r="J18271" t="str">
        <f t="shared" si="536"/>
        <v/>
      </c>
      <c r="K18271" s="112"/>
      <c r="L18271" s="112"/>
      <c r="M18271" s="112"/>
      <c r="N18271" s="112"/>
    </row>
    <row r="18272" spans="10:14" x14ac:dyDescent="0.25">
      <c r="J18272" t="str">
        <f t="shared" si="536"/>
        <v/>
      </c>
      <c r="K18272" s="112"/>
      <c r="L18272" s="112"/>
      <c r="M18272" s="112"/>
      <c r="N18272" s="112"/>
    </row>
    <row r="18273" spans="10:14" x14ac:dyDescent="0.25">
      <c r="J18273" t="str">
        <f t="shared" si="536"/>
        <v/>
      </c>
      <c r="K18273" s="112"/>
      <c r="L18273" s="112"/>
      <c r="M18273" s="112"/>
      <c r="N18273" s="112"/>
    </row>
    <row r="18274" spans="10:14" x14ac:dyDescent="0.25">
      <c r="J18274" t="str">
        <f t="shared" si="536"/>
        <v/>
      </c>
      <c r="K18274" s="112"/>
      <c r="L18274" s="112"/>
      <c r="M18274" s="112"/>
      <c r="N18274" s="112"/>
    </row>
    <row r="18275" spans="10:14" x14ac:dyDescent="0.25">
      <c r="J18275" t="str">
        <f t="shared" si="536"/>
        <v/>
      </c>
      <c r="K18275" s="112"/>
      <c r="L18275" s="112"/>
      <c r="M18275" s="112"/>
      <c r="N18275" s="112"/>
    </row>
    <row r="18276" spans="10:14" x14ac:dyDescent="0.25">
      <c r="J18276" t="str">
        <f t="shared" si="536"/>
        <v/>
      </c>
      <c r="K18276" s="112"/>
      <c r="L18276" s="112"/>
      <c r="M18276" s="112"/>
      <c r="N18276" s="112"/>
    </row>
    <row r="18277" spans="10:14" x14ac:dyDescent="0.25">
      <c r="J18277" t="str">
        <f t="shared" si="536"/>
        <v/>
      </c>
      <c r="K18277" s="112"/>
      <c r="L18277" s="112"/>
      <c r="M18277" s="112"/>
      <c r="N18277" s="112"/>
    </row>
    <row r="18278" spans="10:14" x14ac:dyDescent="0.25">
      <c r="J18278" t="str">
        <f t="shared" si="536"/>
        <v/>
      </c>
      <c r="K18278" s="112"/>
      <c r="L18278" s="112"/>
      <c r="M18278" s="112"/>
      <c r="N18278" s="112"/>
    </row>
    <row r="18279" spans="10:14" x14ac:dyDescent="0.25">
      <c r="J18279" t="str">
        <f t="shared" si="536"/>
        <v/>
      </c>
      <c r="K18279" s="112"/>
      <c r="L18279" s="112"/>
      <c r="M18279" s="112"/>
      <c r="N18279" s="112"/>
    </row>
    <row r="18280" spans="10:14" x14ac:dyDescent="0.25">
      <c r="J18280" t="str">
        <f t="shared" si="536"/>
        <v/>
      </c>
      <c r="K18280" s="112"/>
      <c r="L18280" s="112"/>
      <c r="M18280" s="112"/>
      <c r="N18280" s="112"/>
    </row>
    <row r="18281" spans="10:14" x14ac:dyDescent="0.25">
      <c r="J18281" t="str">
        <f t="shared" si="536"/>
        <v/>
      </c>
      <c r="K18281" s="112"/>
      <c r="L18281" s="112"/>
      <c r="M18281" s="112"/>
      <c r="N18281" s="112"/>
    </row>
    <row r="18282" spans="10:14" x14ac:dyDescent="0.25">
      <c r="J18282" t="str">
        <f t="shared" si="536"/>
        <v/>
      </c>
      <c r="K18282" s="112"/>
      <c r="L18282" s="112"/>
      <c r="M18282" s="112"/>
      <c r="N18282" s="112"/>
    </row>
    <row r="18283" spans="10:14" x14ac:dyDescent="0.25">
      <c r="J18283" t="str">
        <f t="shared" si="536"/>
        <v/>
      </c>
      <c r="K18283" s="112"/>
      <c r="L18283" s="112"/>
      <c r="M18283" s="112"/>
      <c r="N18283" s="112"/>
    </row>
    <row r="18284" spans="10:14" x14ac:dyDescent="0.25">
      <c r="J18284" t="str">
        <f t="shared" si="536"/>
        <v/>
      </c>
      <c r="K18284" s="112"/>
      <c r="L18284" s="112"/>
      <c r="M18284" s="112"/>
      <c r="N18284" s="112"/>
    </row>
    <row r="18285" spans="10:14" x14ac:dyDescent="0.25">
      <c r="J18285" t="str">
        <f t="shared" si="536"/>
        <v/>
      </c>
      <c r="K18285" s="112"/>
      <c r="L18285" s="112"/>
      <c r="M18285" s="112"/>
      <c r="N18285" s="112"/>
    </row>
    <row r="18286" spans="10:14" x14ac:dyDescent="0.25">
      <c r="J18286" t="str">
        <f t="shared" si="536"/>
        <v/>
      </c>
      <c r="K18286" s="112"/>
      <c r="L18286" s="112"/>
      <c r="M18286" s="112"/>
      <c r="N18286" s="112"/>
    </row>
    <row r="18287" spans="10:14" x14ac:dyDescent="0.25">
      <c r="J18287" t="str">
        <f t="shared" si="536"/>
        <v/>
      </c>
      <c r="K18287" s="112"/>
      <c r="L18287" s="112"/>
      <c r="M18287" s="112"/>
      <c r="N18287" s="112"/>
    </row>
    <row r="18288" spans="10:14" x14ac:dyDescent="0.25">
      <c r="J18288" t="str">
        <f t="shared" si="536"/>
        <v/>
      </c>
      <c r="K18288" s="112"/>
      <c r="L18288" s="112"/>
      <c r="M18288" s="112"/>
      <c r="N18288" s="112"/>
    </row>
    <row r="18289" spans="10:14" x14ac:dyDescent="0.25">
      <c r="J18289" t="str">
        <f t="shared" si="536"/>
        <v/>
      </c>
      <c r="K18289" s="112"/>
      <c r="L18289" s="112"/>
      <c r="M18289" s="112"/>
      <c r="N18289" s="112"/>
    </row>
    <row r="18290" spans="10:14" x14ac:dyDescent="0.25">
      <c r="J18290" t="str">
        <f t="shared" si="536"/>
        <v/>
      </c>
      <c r="K18290" s="112"/>
      <c r="L18290" s="112"/>
      <c r="M18290" s="112"/>
      <c r="N18290" s="112"/>
    </row>
    <row r="18291" spans="10:14" x14ac:dyDescent="0.25">
      <c r="J18291" t="str">
        <f t="shared" si="536"/>
        <v/>
      </c>
      <c r="K18291" s="112"/>
      <c r="L18291" s="112"/>
      <c r="M18291" s="112"/>
      <c r="N18291" s="112"/>
    </row>
    <row r="18292" spans="10:14" x14ac:dyDescent="0.25">
      <c r="J18292" t="str">
        <f t="shared" si="536"/>
        <v/>
      </c>
      <c r="K18292" s="112"/>
      <c r="L18292" s="112"/>
      <c r="M18292" s="112"/>
      <c r="N18292" s="112"/>
    </row>
    <row r="18293" spans="10:14" x14ac:dyDescent="0.25">
      <c r="J18293" t="str">
        <f t="shared" si="536"/>
        <v/>
      </c>
      <c r="K18293" s="112"/>
      <c r="L18293" s="112"/>
      <c r="M18293" s="112"/>
      <c r="N18293" s="112"/>
    </row>
    <row r="18294" spans="10:14" x14ac:dyDescent="0.25">
      <c r="J18294" t="str">
        <f t="shared" si="536"/>
        <v/>
      </c>
      <c r="K18294" s="112"/>
      <c r="L18294" s="112"/>
      <c r="M18294" s="112"/>
      <c r="N18294" s="112"/>
    </row>
    <row r="18295" spans="10:14" x14ac:dyDescent="0.25">
      <c r="J18295" t="str">
        <f t="shared" si="536"/>
        <v/>
      </c>
      <c r="K18295" s="112"/>
      <c r="L18295" s="112"/>
      <c r="M18295" s="112"/>
      <c r="N18295" s="112"/>
    </row>
    <row r="18296" spans="10:14" x14ac:dyDescent="0.25">
      <c r="J18296" t="str">
        <f t="shared" si="536"/>
        <v/>
      </c>
      <c r="K18296" s="112"/>
      <c r="L18296" s="112"/>
      <c r="M18296" s="112"/>
      <c r="N18296" s="112"/>
    </row>
    <row r="18297" spans="10:14" x14ac:dyDescent="0.25">
      <c r="J18297" t="str">
        <f t="shared" si="536"/>
        <v/>
      </c>
      <c r="K18297" s="112"/>
      <c r="L18297" s="112"/>
      <c r="M18297" s="112"/>
      <c r="N18297" s="112"/>
    </row>
    <row r="18298" spans="10:14" x14ac:dyDescent="0.25">
      <c r="J18298" t="str">
        <f t="shared" si="536"/>
        <v/>
      </c>
      <c r="K18298" s="112"/>
      <c r="L18298" s="112"/>
      <c r="M18298" s="112"/>
      <c r="N18298" s="112"/>
    </row>
    <row r="18299" spans="10:14" x14ac:dyDescent="0.25">
      <c r="J18299" t="str">
        <f t="shared" si="536"/>
        <v/>
      </c>
      <c r="K18299" s="112"/>
      <c r="L18299" s="112"/>
      <c r="M18299" s="112"/>
      <c r="N18299" s="112"/>
    </row>
    <row r="18300" spans="10:14" x14ac:dyDescent="0.25">
      <c r="J18300" t="str">
        <f t="shared" si="536"/>
        <v/>
      </c>
      <c r="K18300" s="112"/>
      <c r="L18300" s="112"/>
      <c r="M18300" s="112"/>
      <c r="N18300" s="112"/>
    </row>
    <row r="18301" spans="10:14" x14ac:dyDescent="0.25">
      <c r="J18301" t="str">
        <f t="shared" si="536"/>
        <v/>
      </c>
      <c r="K18301" s="112"/>
      <c r="L18301" s="112"/>
      <c r="M18301" s="112"/>
      <c r="N18301" s="112"/>
    </row>
    <row r="18302" spans="10:14" x14ac:dyDescent="0.25">
      <c r="J18302" t="str">
        <f t="shared" si="536"/>
        <v/>
      </c>
      <c r="K18302" s="112"/>
      <c r="L18302" s="112"/>
      <c r="M18302" s="112"/>
      <c r="N18302" s="112"/>
    </row>
    <row r="18303" spans="10:14" x14ac:dyDescent="0.25">
      <c r="J18303" t="str">
        <f t="shared" si="536"/>
        <v/>
      </c>
      <c r="K18303" s="112"/>
      <c r="L18303" s="112"/>
      <c r="M18303" s="112"/>
      <c r="N18303" s="112"/>
    </row>
    <row r="18304" spans="10:14" x14ac:dyDescent="0.25">
      <c r="J18304" t="str">
        <f t="shared" si="536"/>
        <v/>
      </c>
      <c r="K18304" s="112"/>
      <c r="L18304" s="112"/>
      <c r="M18304" s="112"/>
      <c r="N18304" s="112"/>
    </row>
    <row r="18305" spans="10:14" x14ac:dyDescent="0.25">
      <c r="J18305" t="str">
        <f t="shared" si="536"/>
        <v/>
      </c>
      <c r="K18305" s="112"/>
      <c r="L18305" s="112"/>
      <c r="M18305" s="112"/>
      <c r="N18305" s="112"/>
    </row>
    <row r="18306" spans="10:14" x14ac:dyDescent="0.25">
      <c r="J18306" t="str">
        <f t="shared" si="536"/>
        <v/>
      </c>
      <c r="K18306" s="112"/>
      <c r="L18306" s="112"/>
      <c r="M18306" s="112"/>
      <c r="N18306" s="112"/>
    </row>
    <row r="18307" spans="10:14" x14ac:dyDescent="0.25">
      <c r="J18307" t="str">
        <f t="shared" ref="J18307:J18370" si="537">B18307&amp;C18307&amp;E18307&amp;IF(C18307="Skog",F18307&amp;G18307,"")</f>
        <v/>
      </c>
      <c r="K18307" s="112"/>
      <c r="L18307" s="112"/>
      <c r="M18307" s="112"/>
      <c r="N18307" s="112"/>
    </row>
    <row r="18308" spans="10:14" x14ac:dyDescent="0.25">
      <c r="J18308" t="str">
        <f t="shared" si="537"/>
        <v/>
      </c>
      <c r="K18308" s="112"/>
      <c r="L18308" s="112"/>
      <c r="M18308" s="112"/>
      <c r="N18308" s="112"/>
    </row>
    <row r="18309" spans="10:14" x14ac:dyDescent="0.25">
      <c r="J18309" t="str">
        <f t="shared" si="537"/>
        <v/>
      </c>
      <c r="K18309" s="112"/>
      <c r="L18309" s="112"/>
      <c r="M18309" s="112"/>
      <c r="N18309" s="112"/>
    </row>
    <row r="18310" spans="10:14" x14ac:dyDescent="0.25">
      <c r="J18310" t="str">
        <f t="shared" si="537"/>
        <v/>
      </c>
      <c r="K18310" s="112"/>
      <c r="L18310" s="112"/>
      <c r="M18310" s="112"/>
      <c r="N18310" s="112"/>
    </row>
    <row r="18311" spans="10:14" x14ac:dyDescent="0.25">
      <c r="J18311" t="str">
        <f t="shared" si="537"/>
        <v/>
      </c>
      <c r="K18311" s="112"/>
      <c r="L18311" s="112"/>
      <c r="M18311" s="112"/>
      <c r="N18311" s="112"/>
    </row>
    <row r="18312" spans="10:14" x14ac:dyDescent="0.25">
      <c r="J18312" t="str">
        <f t="shared" si="537"/>
        <v/>
      </c>
      <c r="K18312" s="112"/>
      <c r="L18312" s="112"/>
      <c r="M18312" s="112"/>
      <c r="N18312" s="112"/>
    </row>
    <row r="18313" spans="10:14" x14ac:dyDescent="0.25">
      <c r="J18313" t="str">
        <f t="shared" si="537"/>
        <v/>
      </c>
      <c r="K18313" s="112"/>
      <c r="L18313" s="112"/>
      <c r="M18313" s="112"/>
      <c r="N18313" s="112"/>
    </row>
    <row r="18314" spans="10:14" x14ac:dyDescent="0.25">
      <c r="J18314" t="str">
        <f t="shared" si="537"/>
        <v/>
      </c>
      <c r="K18314" s="112"/>
      <c r="L18314" s="112"/>
      <c r="M18314" s="112"/>
      <c r="N18314" s="112"/>
    </row>
    <row r="18315" spans="10:14" x14ac:dyDescent="0.25">
      <c r="J18315" t="str">
        <f t="shared" si="537"/>
        <v/>
      </c>
      <c r="K18315" s="112"/>
      <c r="L18315" s="112"/>
      <c r="M18315" s="112"/>
      <c r="N18315" s="112"/>
    </row>
    <row r="18316" spans="10:14" x14ac:dyDescent="0.25">
      <c r="J18316" t="str">
        <f t="shared" si="537"/>
        <v/>
      </c>
      <c r="K18316" s="112"/>
      <c r="L18316" s="112"/>
      <c r="M18316" s="112"/>
      <c r="N18316" s="112"/>
    </row>
    <row r="18317" spans="10:14" x14ac:dyDescent="0.25">
      <c r="J18317" t="str">
        <f t="shared" si="537"/>
        <v/>
      </c>
      <c r="K18317" s="112"/>
      <c r="L18317" s="112"/>
      <c r="M18317" s="112"/>
      <c r="N18317" s="112"/>
    </row>
    <row r="18318" spans="10:14" x14ac:dyDescent="0.25">
      <c r="J18318" t="str">
        <f t="shared" si="537"/>
        <v/>
      </c>
      <c r="K18318" s="112"/>
      <c r="L18318" s="112"/>
      <c r="M18318" s="112"/>
      <c r="N18318" s="112"/>
    </row>
    <row r="18319" spans="10:14" x14ac:dyDescent="0.25">
      <c r="J18319" t="str">
        <f t="shared" si="537"/>
        <v/>
      </c>
      <c r="K18319" s="112"/>
      <c r="L18319" s="112"/>
      <c r="M18319" s="112"/>
      <c r="N18319" s="112"/>
    </row>
    <row r="18320" spans="10:14" x14ac:dyDescent="0.25">
      <c r="J18320" t="str">
        <f t="shared" si="537"/>
        <v/>
      </c>
      <c r="K18320" s="112"/>
      <c r="L18320" s="112"/>
      <c r="M18320" s="112"/>
      <c r="N18320" s="112"/>
    </row>
    <row r="18321" spans="10:14" x14ac:dyDescent="0.25">
      <c r="J18321" t="str">
        <f t="shared" si="537"/>
        <v/>
      </c>
      <c r="K18321" s="112"/>
      <c r="L18321" s="112"/>
      <c r="M18321" s="112"/>
      <c r="N18321" s="112"/>
    </row>
    <row r="18322" spans="10:14" x14ac:dyDescent="0.25">
      <c r="J18322" t="str">
        <f t="shared" si="537"/>
        <v/>
      </c>
      <c r="K18322" s="112"/>
      <c r="L18322" s="112"/>
      <c r="M18322" s="112"/>
      <c r="N18322" s="112"/>
    </row>
    <row r="18323" spans="10:14" x14ac:dyDescent="0.25">
      <c r="J18323" t="str">
        <f t="shared" si="537"/>
        <v/>
      </c>
      <c r="K18323" s="112"/>
      <c r="L18323" s="112"/>
      <c r="M18323" s="112"/>
      <c r="N18323" s="112"/>
    </row>
    <row r="18324" spans="10:14" x14ac:dyDescent="0.25">
      <c r="J18324" t="str">
        <f t="shared" si="537"/>
        <v/>
      </c>
      <c r="K18324" s="112"/>
      <c r="L18324" s="112"/>
      <c r="M18324" s="112"/>
      <c r="N18324" s="112"/>
    </row>
    <row r="18325" spans="10:14" x14ac:dyDescent="0.25">
      <c r="J18325" t="str">
        <f t="shared" si="537"/>
        <v/>
      </c>
      <c r="K18325" s="112"/>
      <c r="L18325" s="112"/>
      <c r="M18325" s="112"/>
      <c r="N18325" s="112"/>
    </row>
    <row r="18326" spans="10:14" x14ac:dyDescent="0.25">
      <c r="J18326" t="str">
        <f t="shared" si="537"/>
        <v/>
      </c>
      <c r="K18326" s="112"/>
      <c r="L18326" s="112"/>
      <c r="M18326" s="112"/>
      <c r="N18326" s="112"/>
    </row>
    <row r="18327" spans="10:14" x14ac:dyDescent="0.25">
      <c r="J18327" t="str">
        <f t="shared" si="537"/>
        <v/>
      </c>
      <c r="K18327" s="112"/>
      <c r="L18327" s="112"/>
      <c r="M18327" s="112"/>
      <c r="N18327" s="112"/>
    </row>
    <row r="18328" spans="10:14" x14ac:dyDescent="0.25">
      <c r="J18328" t="str">
        <f t="shared" si="537"/>
        <v/>
      </c>
      <c r="K18328" s="112"/>
      <c r="L18328" s="112"/>
      <c r="M18328" s="112"/>
      <c r="N18328" s="112"/>
    </row>
    <row r="18329" spans="10:14" x14ac:dyDescent="0.25">
      <c r="J18329" t="str">
        <f t="shared" si="537"/>
        <v/>
      </c>
      <c r="K18329" s="112"/>
      <c r="L18329" s="112"/>
      <c r="M18329" s="112"/>
      <c r="N18329" s="112"/>
    </row>
    <row r="18330" spans="10:14" x14ac:dyDescent="0.25">
      <c r="J18330" t="str">
        <f t="shared" si="537"/>
        <v/>
      </c>
      <c r="K18330" s="112"/>
      <c r="L18330" s="112"/>
      <c r="M18330" s="112"/>
      <c r="N18330" s="112"/>
    </row>
    <row r="18331" spans="10:14" x14ac:dyDescent="0.25">
      <c r="J18331" t="str">
        <f t="shared" si="537"/>
        <v/>
      </c>
      <c r="K18331" s="112"/>
      <c r="L18331" s="112"/>
      <c r="M18331" s="112"/>
      <c r="N18331" s="112"/>
    </row>
    <row r="18332" spans="10:14" x14ac:dyDescent="0.25">
      <c r="J18332" t="str">
        <f t="shared" si="537"/>
        <v/>
      </c>
      <c r="K18332" s="112"/>
      <c r="L18332" s="112"/>
      <c r="M18332" s="112"/>
      <c r="N18332" s="112"/>
    </row>
    <row r="18333" spans="10:14" x14ac:dyDescent="0.25">
      <c r="J18333" t="str">
        <f t="shared" si="537"/>
        <v/>
      </c>
      <c r="K18333" s="112"/>
      <c r="L18333" s="112"/>
      <c r="M18333" s="112"/>
      <c r="N18333" s="112"/>
    </row>
    <row r="18334" spans="10:14" x14ac:dyDescent="0.25">
      <c r="J18334" t="str">
        <f t="shared" si="537"/>
        <v/>
      </c>
      <c r="K18334" s="112"/>
      <c r="L18334" s="112"/>
      <c r="M18334" s="112"/>
      <c r="N18334" s="112"/>
    </row>
    <row r="18335" spans="10:14" x14ac:dyDescent="0.25">
      <c r="J18335" t="str">
        <f t="shared" si="537"/>
        <v/>
      </c>
      <c r="K18335" s="112"/>
      <c r="L18335" s="112"/>
      <c r="M18335" s="112"/>
      <c r="N18335" s="112"/>
    </row>
    <row r="18336" spans="10:14" x14ac:dyDescent="0.25">
      <c r="J18336" t="str">
        <f t="shared" si="537"/>
        <v/>
      </c>
      <c r="K18336" s="112"/>
      <c r="L18336" s="112"/>
      <c r="M18336" s="112"/>
      <c r="N18336" s="112"/>
    </row>
    <row r="18337" spans="10:14" x14ac:dyDescent="0.25">
      <c r="J18337" t="str">
        <f t="shared" si="537"/>
        <v/>
      </c>
      <c r="K18337" s="112"/>
      <c r="L18337" s="112"/>
      <c r="M18337" s="112"/>
      <c r="N18337" s="112"/>
    </row>
    <row r="18338" spans="10:14" x14ac:dyDescent="0.25">
      <c r="J18338" t="str">
        <f t="shared" si="537"/>
        <v/>
      </c>
      <c r="K18338" s="112"/>
      <c r="L18338" s="112"/>
      <c r="M18338" s="112"/>
      <c r="N18338" s="112"/>
    </row>
    <row r="18339" spans="10:14" x14ac:dyDescent="0.25">
      <c r="J18339" t="str">
        <f t="shared" si="537"/>
        <v/>
      </c>
      <c r="K18339" s="112"/>
      <c r="L18339" s="112"/>
      <c r="M18339" s="112"/>
      <c r="N18339" s="112"/>
    </row>
    <row r="18340" spans="10:14" x14ac:dyDescent="0.25">
      <c r="J18340" t="str">
        <f t="shared" si="537"/>
        <v/>
      </c>
      <c r="K18340" s="112"/>
      <c r="L18340" s="112"/>
      <c r="M18340" s="112"/>
      <c r="N18340" s="112"/>
    </row>
    <row r="18341" spans="10:14" x14ac:dyDescent="0.25">
      <c r="J18341" t="str">
        <f t="shared" si="537"/>
        <v/>
      </c>
      <c r="K18341" s="112"/>
      <c r="L18341" s="112"/>
      <c r="M18341" s="112"/>
      <c r="N18341" s="112"/>
    </row>
    <row r="18342" spans="10:14" x14ac:dyDescent="0.25">
      <c r="J18342" t="str">
        <f t="shared" si="537"/>
        <v/>
      </c>
      <c r="K18342" s="112"/>
      <c r="L18342" s="112"/>
      <c r="M18342" s="112"/>
      <c r="N18342" s="112"/>
    </row>
    <row r="18343" spans="10:14" x14ac:dyDescent="0.25">
      <c r="J18343" t="str">
        <f t="shared" si="537"/>
        <v/>
      </c>
      <c r="K18343" s="112"/>
      <c r="L18343" s="112"/>
      <c r="M18343" s="112"/>
      <c r="N18343" s="112"/>
    </row>
    <row r="18344" spans="10:14" x14ac:dyDescent="0.25">
      <c r="J18344" t="str">
        <f t="shared" si="537"/>
        <v/>
      </c>
      <c r="K18344" s="112"/>
      <c r="L18344" s="112"/>
      <c r="M18344" s="112"/>
      <c r="N18344" s="112"/>
    </row>
    <row r="18345" spans="10:14" x14ac:dyDescent="0.25">
      <c r="J18345" t="str">
        <f t="shared" si="537"/>
        <v/>
      </c>
      <c r="K18345" s="112"/>
      <c r="L18345" s="112"/>
      <c r="M18345" s="112"/>
      <c r="N18345" s="112"/>
    </row>
    <row r="18346" spans="10:14" x14ac:dyDescent="0.25">
      <c r="J18346" t="str">
        <f t="shared" si="537"/>
        <v/>
      </c>
      <c r="K18346" s="112"/>
      <c r="L18346" s="112"/>
      <c r="M18346" s="112"/>
      <c r="N18346" s="112"/>
    </row>
    <row r="18347" spans="10:14" x14ac:dyDescent="0.25">
      <c r="J18347" t="str">
        <f t="shared" si="537"/>
        <v/>
      </c>
      <c r="K18347" s="112"/>
      <c r="L18347" s="112"/>
      <c r="M18347" s="112"/>
      <c r="N18347" s="112"/>
    </row>
    <row r="18348" spans="10:14" x14ac:dyDescent="0.25">
      <c r="J18348" t="str">
        <f t="shared" si="537"/>
        <v/>
      </c>
      <c r="K18348" s="112"/>
      <c r="L18348" s="112"/>
      <c r="M18348" s="112"/>
      <c r="N18348" s="112"/>
    </row>
    <row r="18349" spans="10:14" x14ac:dyDescent="0.25">
      <c r="J18349" t="str">
        <f t="shared" si="537"/>
        <v/>
      </c>
      <c r="K18349" s="112"/>
      <c r="L18349" s="112"/>
      <c r="M18349" s="112"/>
      <c r="N18349" s="112"/>
    </row>
    <row r="18350" spans="10:14" x14ac:dyDescent="0.25">
      <c r="J18350" t="str">
        <f t="shared" si="537"/>
        <v/>
      </c>
      <c r="K18350" s="112"/>
      <c r="L18350" s="112"/>
      <c r="M18350" s="112"/>
      <c r="N18350" s="112"/>
    </row>
    <row r="18351" spans="10:14" x14ac:dyDescent="0.25">
      <c r="J18351" t="str">
        <f t="shared" si="537"/>
        <v/>
      </c>
      <c r="K18351" s="112"/>
      <c r="L18351" s="112"/>
      <c r="M18351" s="112"/>
      <c r="N18351" s="112"/>
    </row>
    <row r="18352" spans="10:14" x14ac:dyDescent="0.25">
      <c r="J18352" t="str">
        <f t="shared" si="537"/>
        <v/>
      </c>
      <c r="K18352" s="112"/>
      <c r="L18352" s="112"/>
      <c r="M18352" s="112"/>
      <c r="N18352" s="112"/>
    </row>
    <row r="18353" spans="10:14" x14ac:dyDescent="0.25">
      <c r="J18353" t="str">
        <f t="shared" si="537"/>
        <v/>
      </c>
      <c r="K18353" s="112"/>
      <c r="L18353" s="112"/>
      <c r="M18353" s="112"/>
      <c r="N18353" s="112"/>
    </row>
    <row r="18354" spans="10:14" x14ac:dyDescent="0.25">
      <c r="J18354" t="str">
        <f t="shared" si="537"/>
        <v/>
      </c>
      <c r="K18354" s="112"/>
      <c r="L18354" s="112"/>
      <c r="M18354" s="112"/>
      <c r="N18354" s="112"/>
    </row>
    <row r="18355" spans="10:14" x14ac:dyDescent="0.25">
      <c r="J18355" t="str">
        <f t="shared" si="537"/>
        <v/>
      </c>
      <c r="K18355" s="112"/>
      <c r="L18355" s="112"/>
      <c r="M18355" s="112"/>
      <c r="N18355" s="112"/>
    </row>
    <row r="18356" spans="10:14" x14ac:dyDescent="0.25">
      <c r="J18356" t="str">
        <f t="shared" si="537"/>
        <v/>
      </c>
      <c r="K18356" s="112"/>
      <c r="L18356" s="112"/>
      <c r="M18356" s="112"/>
      <c r="N18356" s="112"/>
    </row>
    <row r="18357" spans="10:14" x14ac:dyDescent="0.25">
      <c r="J18357" t="str">
        <f t="shared" si="537"/>
        <v/>
      </c>
      <c r="K18357" s="112"/>
      <c r="L18357" s="112"/>
      <c r="M18357" s="112"/>
      <c r="N18357" s="112"/>
    </row>
    <row r="18358" spans="10:14" x14ac:dyDescent="0.25">
      <c r="J18358" t="str">
        <f t="shared" si="537"/>
        <v/>
      </c>
      <c r="K18358" s="112"/>
      <c r="L18358" s="112"/>
      <c r="M18358" s="112"/>
      <c r="N18358" s="112"/>
    </row>
    <row r="18359" spans="10:14" x14ac:dyDescent="0.25">
      <c r="J18359" t="str">
        <f t="shared" si="537"/>
        <v/>
      </c>
      <c r="K18359" s="112"/>
      <c r="L18359" s="112"/>
      <c r="M18359" s="112"/>
      <c r="N18359" s="112"/>
    </row>
    <row r="18360" spans="10:14" x14ac:dyDescent="0.25">
      <c r="J18360" t="str">
        <f t="shared" si="537"/>
        <v/>
      </c>
      <c r="K18360" s="112"/>
      <c r="L18360" s="112"/>
      <c r="M18360" s="112"/>
      <c r="N18360" s="112"/>
    </row>
    <row r="18361" spans="10:14" x14ac:dyDescent="0.25">
      <c r="J18361" t="str">
        <f t="shared" si="537"/>
        <v/>
      </c>
      <c r="K18361" s="112"/>
      <c r="L18361" s="112"/>
      <c r="M18361" s="112"/>
      <c r="N18361" s="112"/>
    </row>
    <row r="18362" spans="10:14" x14ac:dyDescent="0.25">
      <c r="J18362" t="str">
        <f t="shared" si="537"/>
        <v/>
      </c>
      <c r="K18362" s="112"/>
      <c r="L18362" s="112"/>
      <c r="M18362" s="112"/>
      <c r="N18362" s="112"/>
    </row>
    <row r="18363" spans="10:14" x14ac:dyDescent="0.25">
      <c r="J18363" t="str">
        <f t="shared" si="537"/>
        <v/>
      </c>
      <c r="K18363" s="112"/>
      <c r="L18363" s="112"/>
      <c r="M18363" s="112"/>
      <c r="N18363" s="112"/>
    </row>
    <row r="18364" spans="10:14" x14ac:dyDescent="0.25">
      <c r="J18364" t="str">
        <f t="shared" si="537"/>
        <v/>
      </c>
      <c r="K18364" s="112"/>
      <c r="L18364" s="112"/>
      <c r="M18364" s="112"/>
      <c r="N18364" s="112"/>
    </row>
    <row r="18365" spans="10:14" x14ac:dyDescent="0.25">
      <c r="J18365" t="str">
        <f t="shared" si="537"/>
        <v/>
      </c>
      <c r="K18365" s="112"/>
      <c r="L18365" s="112"/>
      <c r="M18365" s="112"/>
      <c r="N18365" s="112"/>
    </row>
    <row r="18366" spans="10:14" x14ac:dyDescent="0.25">
      <c r="J18366" t="str">
        <f t="shared" si="537"/>
        <v/>
      </c>
      <c r="K18366" s="112"/>
      <c r="L18366" s="112"/>
      <c r="M18366" s="112"/>
      <c r="N18366" s="112"/>
    </row>
    <row r="18367" spans="10:14" x14ac:dyDescent="0.25">
      <c r="J18367" t="str">
        <f t="shared" si="537"/>
        <v/>
      </c>
      <c r="K18367" s="112"/>
      <c r="L18367" s="112"/>
      <c r="M18367" s="112"/>
      <c r="N18367" s="112"/>
    </row>
    <row r="18368" spans="10:14" x14ac:dyDescent="0.25">
      <c r="J18368" t="str">
        <f t="shared" si="537"/>
        <v/>
      </c>
      <c r="K18368" s="112"/>
      <c r="L18368" s="112"/>
      <c r="M18368" s="112"/>
      <c r="N18368" s="112"/>
    </row>
    <row r="18369" spans="10:14" x14ac:dyDescent="0.25">
      <c r="J18369" t="str">
        <f t="shared" si="537"/>
        <v/>
      </c>
      <c r="K18369" s="112"/>
      <c r="L18369" s="112"/>
      <c r="M18369" s="112"/>
      <c r="N18369" s="112"/>
    </row>
    <row r="18370" spans="10:14" x14ac:dyDescent="0.25">
      <c r="J18370" t="str">
        <f t="shared" si="537"/>
        <v/>
      </c>
      <c r="K18370" s="112"/>
      <c r="L18370" s="112"/>
      <c r="M18370" s="112"/>
      <c r="N18370" s="112"/>
    </row>
    <row r="18371" spans="10:14" x14ac:dyDescent="0.25">
      <c r="J18371" t="str">
        <f t="shared" ref="J18371:J18434" si="538">B18371&amp;C18371&amp;E18371&amp;IF(C18371="Skog",F18371&amp;G18371,"")</f>
        <v/>
      </c>
      <c r="K18371" s="112"/>
      <c r="L18371" s="112"/>
      <c r="M18371" s="112"/>
      <c r="N18371" s="112"/>
    </row>
    <row r="18372" spans="10:14" x14ac:dyDescent="0.25">
      <c r="J18372" t="str">
        <f t="shared" si="538"/>
        <v/>
      </c>
      <c r="K18372" s="112"/>
      <c r="L18372" s="112"/>
      <c r="M18372" s="112"/>
      <c r="N18372" s="112"/>
    </row>
    <row r="18373" spans="10:14" x14ac:dyDescent="0.25">
      <c r="J18373" t="str">
        <f t="shared" si="538"/>
        <v/>
      </c>
      <c r="K18373" s="112"/>
      <c r="L18373" s="112"/>
      <c r="M18373" s="112"/>
      <c r="N18373" s="112"/>
    </row>
    <row r="18374" spans="10:14" x14ac:dyDescent="0.25">
      <c r="J18374" t="str">
        <f t="shared" si="538"/>
        <v/>
      </c>
      <c r="K18374" s="112"/>
      <c r="L18374" s="112"/>
      <c r="M18374" s="112"/>
      <c r="N18374" s="112"/>
    </row>
    <row r="18375" spans="10:14" x14ac:dyDescent="0.25">
      <c r="J18375" t="str">
        <f t="shared" si="538"/>
        <v/>
      </c>
      <c r="K18375" s="112"/>
      <c r="L18375" s="112"/>
      <c r="M18375" s="112"/>
      <c r="N18375" s="112"/>
    </row>
    <row r="18376" spans="10:14" x14ac:dyDescent="0.25">
      <c r="J18376" t="str">
        <f t="shared" si="538"/>
        <v/>
      </c>
      <c r="K18376" s="112"/>
      <c r="L18376" s="112"/>
      <c r="M18376" s="112"/>
      <c r="N18376" s="112"/>
    </row>
    <row r="18377" spans="10:14" x14ac:dyDescent="0.25">
      <c r="J18377" t="str">
        <f t="shared" si="538"/>
        <v/>
      </c>
      <c r="K18377" s="112"/>
      <c r="L18377" s="112"/>
      <c r="M18377" s="112"/>
      <c r="N18377" s="112"/>
    </row>
    <row r="18378" spans="10:14" x14ac:dyDescent="0.25">
      <c r="J18378" t="str">
        <f t="shared" si="538"/>
        <v/>
      </c>
      <c r="K18378" s="112"/>
      <c r="L18378" s="112"/>
      <c r="M18378" s="112"/>
      <c r="N18378" s="112"/>
    </row>
    <row r="18379" spans="10:14" x14ac:dyDescent="0.25">
      <c r="J18379" t="str">
        <f t="shared" si="538"/>
        <v/>
      </c>
      <c r="K18379" s="112"/>
      <c r="L18379" s="112"/>
      <c r="M18379" s="112"/>
      <c r="N18379" s="112"/>
    </row>
    <row r="18380" spans="10:14" x14ac:dyDescent="0.25">
      <c r="J18380" t="str">
        <f t="shared" si="538"/>
        <v/>
      </c>
      <c r="K18380" s="112"/>
      <c r="L18380" s="112"/>
      <c r="M18380" s="112"/>
      <c r="N18380" s="112"/>
    </row>
    <row r="18381" spans="10:14" x14ac:dyDescent="0.25">
      <c r="J18381" t="str">
        <f t="shared" si="538"/>
        <v/>
      </c>
      <c r="K18381" s="112"/>
      <c r="L18381" s="112"/>
      <c r="M18381" s="112"/>
      <c r="N18381" s="112"/>
    </row>
    <row r="18382" spans="10:14" x14ac:dyDescent="0.25">
      <c r="J18382" t="str">
        <f t="shared" si="538"/>
        <v/>
      </c>
      <c r="K18382" s="112"/>
      <c r="L18382" s="112"/>
      <c r="M18382" s="112"/>
      <c r="N18382" s="112"/>
    </row>
    <row r="18383" spans="10:14" x14ac:dyDescent="0.25">
      <c r="J18383" t="str">
        <f t="shared" si="538"/>
        <v/>
      </c>
      <c r="K18383" s="112"/>
      <c r="L18383" s="112"/>
      <c r="M18383" s="112"/>
      <c r="N18383" s="112"/>
    </row>
    <row r="18384" spans="10:14" x14ac:dyDescent="0.25">
      <c r="J18384" t="str">
        <f t="shared" si="538"/>
        <v/>
      </c>
      <c r="K18384" s="112"/>
      <c r="L18384" s="112"/>
      <c r="M18384" s="112"/>
      <c r="N18384" s="112"/>
    </row>
    <row r="18385" spans="10:14" x14ac:dyDescent="0.25">
      <c r="J18385" t="str">
        <f t="shared" si="538"/>
        <v/>
      </c>
      <c r="K18385" s="112"/>
      <c r="L18385" s="112"/>
      <c r="M18385" s="112"/>
      <c r="N18385" s="112"/>
    </row>
    <row r="18386" spans="10:14" x14ac:dyDescent="0.25">
      <c r="J18386" t="str">
        <f t="shared" si="538"/>
        <v/>
      </c>
      <c r="K18386" s="112"/>
      <c r="L18386" s="112"/>
      <c r="M18386" s="112"/>
      <c r="N18386" s="112"/>
    </row>
    <row r="18387" spans="10:14" x14ac:dyDescent="0.25">
      <c r="J18387" t="str">
        <f t="shared" si="538"/>
        <v/>
      </c>
      <c r="K18387" s="112"/>
      <c r="L18387" s="112"/>
      <c r="M18387" s="112"/>
      <c r="N18387" s="112"/>
    </row>
    <row r="18388" spans="10:14" x14ac:dyDescent="0.25">
      <c r="J18388" t="str">
        <f t="shared" si="538"/>
        <v/>
      </c>
      <c r="K18388" s="112"/>
      <c r="L18388" s="112"/>
      <c r="M18388" s="112"/>
      <c r="N18388" s="112"/>
    </row>
    <row r="18389" spans="10:14" x14ac:dyDescent="0.25">
      <c r="J18389" t="str">
        <f t="shared" si="538"/>
        <v/>
      </c>
      <c r="K18389" s="112"/>
      <c r="L18389" s="112"/>
      <c r="M18389" s="112"/>
      <c r="N18389" s="112"/>
    </row>
    <row r="18390" spans="10:14" x14ac:dyDescent="0.25">
      <c r="J18390" t="str">
        <f t="shared" si="538"/>
        <v/>
      </c>
      <c r="K18390" s="112"/>
      <c r="L18390" s="112"/>
      <c r="M18390" s="112"/>
      <c r="N18390" s="112"/>
    </row>
    <row r="18391" spans="10:14" x14ac:dyDescent="0.25">
      <c r="J18391" t="str">
        <f t="shared" si="538"/>
        <v/>
      </c>
      <c r="K18391" s="112"/>
      <c r="L18391" s="112"/>
      <c r="M18391" s="112"/>
      <c r="N18391" s="112"/>
    </row>
    <row r="18392" spans="10:14" x14ac:dyDescent="0.25">
      <c r="J18392" t="str">
        <f t="shared" si="538"/>
        <v/>
      </c>
      <c r="K18392" s="112"/>
      <c r="L18392" s="112"/>
      <c r="M18392" s="112"/>
      <c r="N18392" s="112"/>
    </row>
    <row r="18393" spans="10:14" x14ac:dyDescent="0.25">
      <c r="J18393" t="str">
        <f t="shared" si="538"/>
        <v/>
      </c>
      <c r="K18393" s="112"/>
      <c r="L18393" s="112"/>
      <c r="M18393" s="112"/>
      <c r="N18393" s="112"/>
    </row>
    <row r="18394" spans="10:14" x14ac:dyDescent="0.25">
      <c r="J18394" t="str">
        <f t="shared" si="538"/>
        <v/>
      </c>
      <c r="K18394" s="112"/>
      <c r="L18394" s="112"/>
      <c r="M18394" s="112"/>
      <c r="N18394" s="112"/>
    </row>
    <row r="18395" spans="10:14" x14ac:dyDescent="0.25">
      <c r="J18395" t="str">
        <f t="shared" si="538"/>
        <v/>
      </c>
      <c r="K18395" s="112"/>
      <c r="L18395" s="112"/>
      <c r="M18395" s="112"/>
      <c r="N18395" s="112"/>
    </row>
    <row r="18396" spans="10:14" x14ac:dyDescent="0.25">
      <c r="J18396" t="str">
        <f t="shared" si="538"/>
        <v/>
      </c>
      <c r="K18396" s="112"/>
      <c r="L18396" s="112"/>
      <c r="M18396" s="112"/>
      <c r="N18396" s="112"/>
    </row>
    <row r="18397" spans="10:14" x14ac:dyDescent="0.25">
      <c r="J18397" t="str">
        <f t="shared" si="538"/>
        <v/>
      </c>
      <c r="K18397" s="112"/>
      <c r="L18397" s="112"/>
      <c r="M18397" s="112"/>
      <c r="N18397" s="112"/>
    </row>
    <row r="18398" spans="10:14" x14ac:dyDescent="0.25">
      <c r="J18398" t="str">
        <f t="shared" si="538"/>
        <v/>
      </c>
      <c r="K18398" s="112"/>
      <c r="L18398" s="112"/>
      <c r="M18398" s="112"/>
      <c r="N18398" s="112"/>
    </row>
    <row r="18399" spans="10:14" x14ac:dyDescent="0.25">
      <c r="J18399" t="str">
        <f t="shared" si="538"/>
        <v/>
      </c>
      <c r="K18399" s="112"/>
      <c r="L18399" s="112"/>
      <c r="M18399" s="112"/>
      <c r="N18399" s="112"/>
    </row>
    <row r="18400" spans="10:14" x14ac:dyDescent="0.25">
      <c r="J18400" t="str">
        <f t="shared" si="538"/>
        <v/>
      </c>
      <c r="K18400" s="112"/>
      <c r="L18400" s="112"/>
      <c r="M18400" s="112"/>
      <c r="N18400" s="112"/>
    </row>
    <row r="18401" spans="10:14" x14ac:dyDescent="0.25">
      <c r="J18401" t="str">
        <f t="shared" si="538"/>
        <v/>
      </c>
      <c r="K18401" s="112"/>
      <c r="L18401" s="112"/>
      <c r="M18401" s="112"/>
      <c r="N18401" s="112"/>
    </row>
    <row r="18402" spans="10:14" x14ac:dyDescent="0.25">
      <c r="J18402" t="str">
        <f t="shared" si="538"/>
        <v/>
      </c>
      <c r="K18402" s="112"/>
      <c r="L18402" s="112"/>
      <c r="M18402" s="112"/>
      <c r="N18402" s="112"/>
    </row>
    <row r="18403" spans="10:14" x14ac:dyDescent="0.25">
      <c r="J18403" t="str">
        <f t="shared" si="538"/>
        <v/>
      </c>
      <c r="K18403" s="112"/>
      <c r="L18403" s="112"/>
      <c r="M18403" s="112"/>
      <c r="N18403" s="112"/>
    </row>
    <row r="18404" spans="10:14" x14ac:dyDescent="0.25">
      <c r="J18404" t="str">
        <f t="shared" si="538"/>
        <v/>
      </c>
      <c r="K18404" s="112"/>
      <c r="L18404" s="112"/>
      <c r="M18404" s="112"/>
      <c r="N18404" s="112"/>
    </row>
    <row r="18405" spans="10:14" x14ac:dyDescent="0.25">
      <c r="J18405" t="str">
        <f t="shared" si="538"/>
        <v/>
      </c>
      <c r="K18405" s="112"/>
      <c r="L18405" s="112"/>
      <c r="M18405" s="112"/>
      <c r="N18405" s="112"/>
    </row>
    <row r="18406" spans="10:14" x14ac:dyDescent="0.25">
      <c r="J18406" t="str">
        <f t="shared" si="538"/>
        <v/>
      </c>
      <c r="K18406" s="112"/>
      <c r="L18406" s="112"/>
      <c r="M18406" s="112"/>
      <c r="N18406" s="112"/>
    </row>
    <row r="18407" spans="10:14" x14ac:dyDescent="0.25">
      <c r="J18407" t="str">
        <f t="shared" si="538"/>
        <v/>
      </c>
      <c r="K18407" s="112"/>
      <c r="L18407" s="112"/>
      <c r="M18407" s="112"/>
      <c r="N18407" s="112"/>
    </row>
    <row r="18408" spans="10:14" x14ac:dyDescent="0.25">
      <c r="J18408" t="str">
        <f t="shared" si="538"/>
        <v/>
      </c>
      <c r="K18408" s="112"/>
      <c r="L18408" s="112"/>
      <c r="M18408" s="112"/>
      <c r="N18408" s="112"/>
    </row>
    <row r="18409" spans="10:14" x14ac:dyDescent="0.25">
      <c r="J18409" t="str">
        <f t="shared" si="538"/>
        <v/>
      </c>
      <c r="K18409" s="112"/>
      <c r="L18409" s="112"/>
      <c r="M18409" s="112"/>
      <c r="N18409" s="112"/>
    </row>
    <row r="18410" spans="10:14" x14ac:dyDescent="0.25">
      <c r="J18410" t="str">
        <f t="shared" si="538"/>
        <v/>
      </c>
      <c r="K18410" s="112"/>
      <c r="L18410" s="112"/>
      <c r="M18410" s="112"/>
      <c r="N18410" s="112"/>
    </row>
    <row r="18411" spans="10:14" x14ac:dyDescent="0.25">
      <c r="J18411" t="str">
        <f t="shared" si="538"/>
        <v/>
      </c>
      <c r="K18411" s="112"/>
      <c r="L18411" s="112"/>
      <c r="M18411" s="112"/>
      <c r="N18411" s="112"/>
    </row>
    <row r="18412" spans="10:14" x14ac:dyDescent="0.25">
      <c r="J18412" t="str">
        <f t="shared" si="538"/>
        <v/>
      </c>
      <c r="K18412" s="112"/>
      <c r="L18412" s="112"/>
      <c r="M18412" s="112"/>
      <c r="N18412" s="112"/>
    </row>
    <row r="18413" spans="10:14" x14ac:dyDescent="0.25">
      <c r="J18413" t="str">
        <f t="shared" si="538"/>
        <v/>
      </c>
      <c r="K18413" s="112"/>
      <c r="L18413" s="112"/>
      <c r="M18413" s="112"/>
      <c r="N18413" s="112"/>
    </row>
    <row r="18414" spans="10:14" x14ac:dyDescent="0.25">
      <c r="J18414" t="str">
        <f t="shared" si="538"/>
        <v/>
      </c>
      <c r="K18414" s="112"/>
      <c r="L18414" s="112"/>
      <c r="M18414" s="112"/>
      <c r="N18414" s="112"/>
    </row>
    <row r="18415" spans="10:14" x14ac:dyDescent="0.25">
      <c r="J18415" t="str">
        <f t="shared" si="538"/>
        <v/>
      </c>
      <c r="K18415" s="112"/>
      <c r="L18415" s="112"/>
      <c r="M18415" s="112"/>
      <c r="N18415" s="112"/>
    </row>
    <row r="18416" spans="10:14" x14ac:dyDescent="0.25">
      <c r="J18416" t="str">
        <f t="shared" si="538"/>
        <v/>
      </c>
      <c r="K18416" s="112"/>
      <c r="L18416" s="112"/>
      <c r="M18416" s="112"/>
      <c r="N18416" s="112"/>
    </row>
    <row r="18417" spans="10:14" x14ac:dyDescent="0.25">
      <c r="J18417" t="str">
        <f t="shared" si="538"/>
        <v/>
      </c>
      <c r="K18417" s="112"/>
      <c r="L18417" s="112"/>
      <c r="M18417" s="112"/>
      <c r="N18417" s="112"/>
    </row>
    <row r="18418" spans="10:14" x14ac:dyDescent="0.25">
      <c r="J18418" t="str">
        <f t="shared" si="538"/>
        <v/>
      </c>
      <c r="K18418" s="112"/>
      <c r="L18418" s="112"/>
      <c r="M18418" s="112"/>
      <c r="N18418" s="112"/>
    </row>
    <row r="18419" spans="10:14" x14ac:dyDescent="0.25">
      <c r="J18419" t="str">
        <f t="shared" si="538"/>
        <v/>
      </c>
      <c r="K18419" s="112"/>
      <c r="L18419" s="112"/>
      <c r="M18419" s="112"/>
      <c r="N18419" s="112"/>
    </row>
    <row r="18420" spans="10:14" x14ac:dyDescent="0.25">
      <c r="J18420" t="str">
        <f t="shared" si="538"/>
        <v/>
      </c>
      <c r="K18420" s="112"/>
      <c r="L18420" s="112"/>
      <c r="M18420" s="112"/>
      <c r="N18420" s="112"/>
    </row>
    <row r="18421" spans="10:14" x14ac:dyDescent="0.25">
      <c r="J18421" t="str">
        <f t="shared" si="538"/>
        <v/>
      </c>
      <c r="K18421" s="112"/>
      <c r="L18421" s="112"/>
      <c r="M18421" s="112"/>
      <c r="N18421" s="112"/>
    </row>
    <row r="18422" spans="10:14" x14ac:dyDescent="0.25">
      <c r="J18422" t="str">
        <f t="shared" si="538"/>
        <v/>
      </c>
      <c r="K18422" s="112"/>
      <c r="L18422" s="112"/>
      <c r="M18422" s="112"/>
      <c r="N18422" s="112"/>
    </row>
    <row r="18423" spans="10:14" x14ac:dyDescent="0.25">
      <c r="J18423" t="str">
        <f t="shared" si="538"/>
        <v/>
      </c>
      <c r="K18423" s="112"/>
      <c r="L18423" s="112"/>
      <c r="M18423" s="112"/>
      <c r="N18423" s="112"/>
    </row>
    <row r="18424" spans="10:14" x14ac:dyDescent="0.25">
      <c r="J18424" t="str">
        <f t="shared" si="538"/>
        <v/>
      </c>
      <c r="K18424" s="112"/>
      <c r="L18424" s="112"/>
      <c r="M18424" s="112"/>
      <c r="N18424" s="112"/>
    </row>
    <row r="18425" spans="10:14" x14ac:dyDescent="0.25">
      <c r="J18425" t="str">
        <f t="shared" si="538"/>
        <v/>
      </c>
      <c r="K18425" s="112"/>
      <c r="L18425" s="112"/>
      <c r="M18425" s="112"/>
      <c r="N18425" s="112"/>
    </row>
    <row r="18426" spans="10:14" x14ac:dyDescent="0.25">
      <c r="J18426" t="str">
        <f t="shared" si="538"/>
        <v/>
      </c>
      <c r="K18426" s="112"/>
      <c r="L18426" s="112"/>
      <c r="M18426" s="112"/>
      <c r="N18426" s="112"/>
    </row>
    <row r="18427" spans="10:14" x14ac:dyDescent="0.25">
      <c r="J18427" t="str">
        <f t="shared" si="538"/>
        <v/>
      </c>
      <c r="K18427" s="112"/>
      <c r="L18427" s="112"/>
      <c r="M18427" s="112"/>
      <c r="N18427" s="112"/>
    </row>
    <row r="18428" spans="10:14" x14ac:dyDescent="0.25">
      <c r="J18428" t="str">
        <f t="shared" si="538"/>
        <v/>
      </c>
      <c r="K18428" s="112"/>
      <c r="L18428" s="112"/>
      <c r="M18428" s="112"/>
      <c r="N18428" s="112"/>
    </row>
    <row r="18429" spans="10:14" x14ac:dyDescent="0.25">
      <c r="J18429" t="str">
        <f t="shared" si="538"/>
        <v/>
      </c>
      <c r="K18429" s="112"/>
      <c r="L18429" s="112"/>
      <c r="M18429" s="112"/>
      <c r="N18429" s="112"/>
    </row>
    <row r="18430" spans="10:14" x14ac:dyDescent="0.25">
      <c r="J18430" t="str">
        <f t="shared" si="538"/>
        <v/>
      </c>
      <c r="K18430" s="112"/>
      <c r="L18430" s="112"/>
      <c r="M18430" s="112"/>
      <c r="N18430" s="112"/>
    </row>
    <row r="18431" spans="10:14" x14ac:dyDescent="0.25">
      <c r="J18431" t="str">
        <f t="shared" si="538"/>
        <v/>
      </c>
      <c r="K18431" s="112"/>
      <c r="L18431" s="112"/>
      <c r="M18431" s="112"/>
      <c r="N18431" s="112"/>
    </row>
    <row r="18432" spans="10:14" x14ac:dyDescent="0.25">
      <c r="J18432" t="str">
        <f t="shared" si="538"/>
        <v/>
      </c>
      <c r="K18432" s="112"/>
      <c r="L18432" s="112"/>
      <c r="M18432" s="112"/>
      <c r="N18432" s="112"/>
    </row>
    <row r="18433" spans="10:14" x14ac:dyDescent="0.25">
      <c r="J18433" t="str">
        <f t="shared" si="538"/>
        <v/>
      </c>
      <c r="K18433" s="112"/>
      <c r="L18433" s="112"/>
      <c r="M18433" s="112"/>
      <c r="N18433" s="112"/>
    </row>
    <row r="18434" spans="10:14" x14ac:dyDescent="0.25">
      <c r="J18434" t="str">
        <f t="shared" si="538"/>
        <v/>
      </c>
      <c r="K18434" s="112"/>
      <c r="L18434" s="112"/>
      <c r="M18434" s="112"/>
      <c r="N18434" s="112"/>
    </row>
    <row r="18435" spans="10:14" x14ac:dyDescent="0.25">
      <c r="J18435" t="str">
        <f t="shared" ref="J18435:J18498" si="539">B18435&amp;C18435&amp;E18435&amp;IF(C18435="Skog",F18435&amp;G18435,"")</f>
        <v/>
      </c>
      <c r="K18435" s="112"/>
      <c r="L18435" s="112"/>
      <c r="M18435" s="112"/>
      <c r="N18435" s="112"/>
    </row>
    <row r="18436" spans="10:14" x14ac:dyDescent="0.25">
      <c r="J18436" t="str">
        <f t="shared" si="539"/>
        <v/>
      </c>
      <c r="K18436" s="112"/>
      <c r="L18436" s="112"/>
      <c r="M18436" s="112"/>
      <c r="N18436" s="112"/>
    </row>
    <row r="18437" spans="10:14" x14ac:dyDescent="0.25">
      <c r="J18437" t="str">
        <f t="shared" si="539"/>
        <v/>
      </c>
      <c r="K18437" s="112"/>
      <c r="L18437" s="112"/>
      <c r="M18437" s="112"/>
      <c r="N18437" s="112"/>
    </row>
    <row r="18438" spans="10:14" x14ac:dyDescent="0.25">
      <c r="J18438" t="str">
        <f t="shared" si="539"/>
        <v/>
      </c>
      <c r="K18438" s="112"/>
      <c r="L18438" s="112"/>
      <c r="M18438" s="112"/>
      <c r="N18438" s="112"/>
    </row>
    <row r="18439" spans="10:14" x14ac:dyDescent="0.25">
      <c r="J18439" t="str">
        <f t="shared" si="539"/>
        <v/>
      </c>
      <c r="K18439" s="112"/>
      <c r="L18439" s="112"/>
      <c r="M18439" s="112"/>
      <c r="N18439" s="112"/>
    </row>
    <row r="18440" spans="10:14" x14ac:dyDescent="0.25">
      <c r="J18440" t="str">
        <f t="shared" si="539"/>
        <v/>
      </c>
      <c r="K18440" s="112"/>
      <c r="L18440" s="112"/>
      <c r="M18440" s="112"/>
      <c r="N18440" s="112"/>
    </row>
    <row r="18441" spans="10:14" x14ac:dyDescent="0.25">
      <c r="J18441" t="str">
        <f t="shared" si="539"/>
        <v/>
      </c>
      <c r="K18441" s="112"/>
      <c r="L18441" s="112"/>
      <c r="M18441" s="112"/>
      <c r="N18441" s="112"/>
    </row>
    <row r="18442" spans="10:14" x14ac:dyDescent="0.25">
      <c r="J18442" t="str">
        <f t="shared" si="539"/>
        <v/>
      </c>
      <c r="K18442" s="112"/>
      <c r="L18442" s="112"/>
      <c r="M18442" s="112"/>
      <c r="N18442" s="112"/>
    </row>
    <row r="18443" spans="10:14" x14ac:dyDescent="0.25">
      <c r="J18443" t="str">
        <f t="shared" si="539"/>
        <v/>
      </c>
      <c r="K18443" s="112"/>
      <c r="L18443" s="112"/>
      <c r="M18443" s="112"/>
      <c r="N18443" s="112"/>
    </row>
    <row r="18444" spans="10:14" x14ac:dyDescent="0.25">
      <c r="J18444" t="str">
        <f t="shared" si="539"/>
        <v/>
      </c>
      <c r="K18444" s="112"/>
      <c r="L18444" s="112"/>
      <c r="M18444" s="112"/>
      <c r="N18444" s="112"/>
    </row>
    <row r="18445" spans="10:14" x14ac:dyDescent="0.25">
      <c r="J18445" t="str">
        <f t="shared" si="539"/>
        <v/>
      </c>
      <c r="K18445" s="112"/>
      <c r="L18445" s="112"/>
      <c r="M18445" s="112"/>
      <c r="N18445" s="112"/>
    </row>
    <row r="18446" spans="10:14" x14ac:dyDescent="0.25">
      <c r="J18446" t="str">
        <f t="shared" si="539"/>
        <v/>
      </c>
      <c r="K18446" s="112"/>
      <c r="L18446" s="112"/>
      <c r="M18446" s="112"/>
      <c r="N18446" s="112"/>
    </row>
    <row r="18447" spans="10:14" x14ac:dyDescent="0.25">
      <c r="J18447" t="str">
        <f t="shared" si="539"/>
        <v/>
      </c>
      <c r="K18447" s="112"/>
      <c r="L18447" s="112"/>
      <c r="M18447" s="112"/>
      <c r="N18447" s="112"/>
    </row>
    <row r="18448" spans="10:14" x14ac:dyDescent="0.25">
      <c r="J18448" t="str">
        <f t="shared" si="539"/>
        <v/>
      </c>
      <c r="K18448" s="112"/>
      <c r="L18448" s="112"/>
      <c r="M18448" s="112"/>
      <c r="N18448" s="112"/>
    </row>
    <row r="18449" spans="10:14" x14ac:dyDescent="0.25">
      <c r="J18449" t="str">
        <f t="shared" si="539"/>
        <v/>
      </c>
      <c r="K18449" s="112"/>
      <c r="L18449" s="112"/>
      <c r="M18449" s="112"/>
      <c r="N18449" s="112"/>
    </row>
    <row r="18450" spans="10:14" x14ac:dyDescent="0.25">
      <c r="J18450" t="str">
        <f t="shared" si="539"/>
        <v/>
      </c>
      <c r="K18450" s="112"/>
      <c r="L18450" s="112"/>
      <c r="M18450" s="112"/>
      <c r="N18450" s="112"/>
    </row>
    <row r="18451" spans="10:14" x14ac:dyDescent="0.25">
      <c r="J18451" t="str">
        <f t="shared" si="539"/>
        <v/>
      </c>
      <c r="K18451" s="112"/>
      <c r="L18451" s="112"/>
      <c r="M18451" s="112"/>
      <c r="N18451" s="112"/>
    </row>
    <row r="18452" spans="10:14" x14ac:dyDescent="0.25">
      <c r="J18452" t="str">
        <f t="shared" si="539"/>
        <v/>
      </c>
      <c r="K18452" s="112"/>
      <c r="L18452" s="112"/>
      <c r="M18452" s="112"/>
      <c r="N18452" s="112"/>
    </row>
    <row r="18453" spans="10:14" x14ac:dyDescent="0.25">
      <c r="J18453" t="str">
        <f t="shared" si="539"/>
        <v/>
      </c>
      <c r="K18453" s="112"/>
      <c r="L18453" s="112"/>
      <c r="M18453" s="112"/>
      <c r="N18453" s="112"/>
    </row>
    <row r="18454" spans="10:14" x14ac:dyDescent="0.25">
      <c r="J18454" t="str">
        <f t="shared" si="539"/>
        <v/>
      </c>
      <c r="K18454" s="112"/>
      <c r="L18454" s="112"/>
      <c r="M18454" s="112"/>
      <c r="N18454" s="112"/>
    </row>
    <row r="18455" spans="10:14" x14ac:dyDescent="0.25">
      <c r="J18455" t="str">
        <f t="shared" si="539"/>
        <v/>
      </c>
      <c r="K18455" s="112"/>
      <c r="L18455" s="112"/>
      <c r="M18455" s="112"/>
      <c r="N18455" s="112"/>
    </row>
    <row r="18456" spans="10:14" x14ac:dyDescent="0.25">
      <c r="J18456" t="str">
        <f t="shared" si="539"/>
        <v/>
      </c>
      <c r="K18456" s="112"/>
      <c r="L18456" s="112"/>
      <c r="M18456" s="112"/>
      <c r="N18456" s="112"/>
    </row>
    <row r="18457" spans="10:14" x14ac:dyDescent="0.25">
      <c r="J18457" t="str">
        <f t="shared" si="539"/>
        <v/>
      </c>
      <c r="K18457" s="112"/>
      <c r="L18457" s="112"/>
      <c r="M18457" s="112"/>
      <c r="N18457" s="112"/>
    </row>
    <row r="18458" spans="10:14" x14ac:dyDescent="0.25">
      <c r="J18458" t="str">
        <f t="shared" si="539"/>
        <v/>
      </c>
      <c r="K18458" s="112"/>
      <c r="L18458" s="112"/>
      <c r="M18458" s="112"/>
      <c r="N18458" s="112"/>
    </row>
    <row r="18459" spans="10:14" x14ac:dyDescent="0.25">
      <c r="J18459" t="str">
        <f t="shared" si="539"/>
        <v/>
      </c>
      <c r="K18459" s="112"/>
      <c r="L18459" s="112"/>
      <c r="M18459" s="112"/>
      <c r="N18459" s="112"/>
    </row>
    <row r="18460" spans="10:14" x14ac:dyDescent="0.25">
      <c r="J18460" t="str">
        <f t="shared" si="539"/>
        <v/>
      </c>
      <c r="K18460" s="112"/>
      <c r="L18460" s="112"/>
      <c r="M18460" s="112"/>
      <c r="N18460" s="112"/>
    </row>
    <row r="18461" spans="10:14" x14ac:dyDescent="0.25">
      <c r="J18461" t="str">
        <f t="shared" si="539"/>
        <v/>
      </c>
      <c r="K18461" s="112"/>
      <c r="L18461" s="112"/>
      <c r="M18461" s="112"/>
      <c r="N18461" s="112"/>
    </row>
    <row r="18462" spans="10:14" x14ac:dyDescent="0.25">
      <c r="J18462" t="str">
        <f t="shared" si="539"/>
        <v/>
      </c>
      <c r="K18462" s="112"/>
      <c r="L18462" s="112"/>
      <c r="M18462" s="112"/>
      <c r="N18462" s="112"/>
    </row>
    <row r="18463" spans="10:14" x14ac:dyDescent="0.25">
      <c r="J18463" t="str">
        <f t="shared" si="539"/>
        <v/>
      </c>
      <c r="K18463" s="112"/>
      <c r="L18463" s="112"/>
      <c r="M18463" s="112"/>
      <c r="N18463" s="112"/>
    </row>
    <row r="18464" spans="10:14" x14ac:dyDescent="0.25">
      <c r="J18464" t="str">
        <f t="shared" si="539"/>
        <v/>
      </c>
      <c r="K18464" s="112"/>
      <c r="L18464" s="112"/>
      <c r="M18464" s="112"/>
      <c r="N18464" s="112"/>
    </row>
    <row r="18465" spans="10:14" x14ac:dyDescent="0.25">
      <c r="J18465" t="str">
        <f t="shared" si="539"/>
        <v/>
      </c>
      <c r="K18465" s="112"/>
      <c r="L18465" s="112"/>
      <c r="M18465" s="112"/>
      <c r="N18465" s="112"/>
    </row>
    <row r="18466" spans="10:14" x14ac:dyDescent="0.25">
      <c r="J18466" t="str">
        <f t="shared" si="539"/>
        <v/>
      </c>
      <c r="K18466" s="112"/>
      <c r="L18466" s="112"/>
      <c r="M18466" s="112"/>
      <c r="N18466" s="112"/>
    </row>
    <row r="18467" spans="10:14" x14ac:dyDescent="0.25">
      <c r="J18467" t="str">
        <f t="shared" si="539"/>
        <v/>
      </c>
      <c r="K18467" s="112"/>
      <c r="L18467" s="112"/>
      <c r="M18467" s="112"/>
      <c r="N18467" s="112"/>
    </row>
    <row r="18468" spans="10:14" x14ac:dyDescent="0.25">
      <c r="J18468" t="str">
        <f t="shared" si="539"/>
        <v/>
      </c>
      <c r="K18468" s="112"/>
      <c r="L18468" s="112"/>
      <c r="M18468" s="112"/>
      <c r="N18468" s="112"/>
    </row>
    <row r="18469" spans="10:14" x14ac:dyDescent="0.25">
      <c r="J18469" t="str">
        <f t="shared" si="539"/>
        <v/>
      </c>
      <c r="K18469" s="112"/>
      <c r="L18469" s="112"/>
      <c r="M18469" s="112"/>
      <c r="N18469" s="112"/>
    </row>
    <row r="18470" spans="10:14" x14ac:dyDescent="0.25">
      <c r="J18470" t="str">
        <f t="shared" si="539"/>
        <v/>
      </c>
      <c r="K18470" s="112"/>
      <c r="L18470" s="112"/>
      <c r="M18470" s="112"/>
      <c r="N18470" s="112"/>
    </row>
    <row r="18471" spans="10:14" x14ac:dyDescent="0.25">
      <c r="J18471" t="str">
        <f t="shared" si="539"/>
        <v/>
      </c>
      <c r="K18471" s="112"/>
      <c r="L18471" s="112"/>
      <c r="M18471" s="112"/>
      <c r="N18471" s="112"/>
    </row>
    <row r="18472" spans="10:14" x14ac:dyDescent="0.25">
      <c r="J18472" t="str">
        <f t="shared" si="539"/>
        <v/>
      </c>
      <c r="K18472" s="112"/>
      <c r="L18472" s="112"/>
      <c r="M18472" s="112"/>
      <c r="N18472" s="112"/>
    </row>
    <row r="18473" spans="10:14" x14ac:dyDescent="0.25">
      <c r="J18473" t="str">
        <f t="shared" si="539"/>
        <v/>
      </c>
      <c r="K18473" s="112"/>
      <c r="L18473" s="112"/>
      <c r="M18473" s="112"/>
      <c r="N18473" s="112"/>
    </row>
    <row r="18474" spans="10:14" x14ac:dyDescent="0.25">
      <c r="J18474" t="str">
        <f t="shared" si="539"/>
        <v/>
      </c>
      <c r="K18474" s="112"/>
      <c r="L18474" s="112"/>
      <c r="M18474" s="112"/>
      <c r="N18474" s="112"/>
    </row>
    <row r="18475" spans="10:14" x14ac:dyDescent="0.25">
      <c r="J18475" t="str">
        <f t="shared" si="539"/>
        <v/>
      </c>
      <c r="K18475" s="112"/>
      <c r="L18475" s="112"/>
      <c r="M18475" s="112"/>
      <c r="N18475" s="112"/>
    </row>
    <row r="18476" spans="10:14" x14ac:dyDescent="0.25">
      <c r="J18476" t="str">
        <f t="shared" si="539"/>
        <v/>
      </c>
      <c r="K18476" s="112"/>
      <c r="L18476" s="112"/>
      <c r="M18476" s="112"/>
      <c r="N18476" s="112"/>
    </row>
    <row r="18477" spans="10:14" x14ac:dyDescent="0.25">
      <c r="J18477" t="str">
        <f t="shared" si="539"/>
        <v/>
      </c>
      <c r="K18477" s="112"/>
      <c r="L18477" s="112"/>
      <c r="M18477" s="112"/>
      <c r="N18477" s="112"/>
    </row>
    <row r="18478" spans="10:14" x14ac:dyDescent="0.25">
      <c r="J18478" t="str">
        <f t="shared" si="539"/>
        <v/>
      </c>
      <c r="K18478" s="112"/>
      <c r="L18478" s="112"/>
      <c r="M18478" s="112"/>
      <c r="N18478" s="112"/>
    </row>
    <row r="18479" spans="10:14" x14ac:dyDescent="0.25">
      <c r="J18479" t="str">
        <f t="shared" si="539"/>
        <v/>
      </c>
      <c r="K18479" s="112"/>
      <c r="L18479" s="112"/>
      <c r="M18479" s="112"/>
      <c r="N18479" s="112"/>
    </row>
    <row r="18480" spans="10:14" x14ac:dyDescent="0.25">
      <c r="J18480" t="str">
        <f t="shared" si="539"/>
        <v/>
      </c>
      <c r="K18480" s="112"/>
      <c r="L18480" s="112"/>
      <c r="M18480" s="112"/>
      <c r="N18480" s="112"/>
    </row>
    <row r="18481" spans="10:14" x14ac:dyDescent="0.25">
      <c r="J18481" t="str">
        <f t="shared" si="539"/>
        <v/>
      </c>
      <c r="K18481" s="112"/>
      <c r="L18481" s="112"/>
      <c r="M18481" s="112"/>
      <c r="N18481" s="112"/>
    </row>
    <row r="18482" spans="10:14" x14ac:dyDescent="0.25">
      <c r="J18482" t="str">
        <f t="shared" si="539"/>
        <v/>
      </c>
      <c r="K18482" s="112"/>
      <c r="L18482" s="112"/>
      <c r="M18482" s="112"/>
      <c r="N18482" s="112"/>
    </row>
    <row r="18483" spans="10:14" x14ac:dyDescent="0.25">
      <c r="J18483" t="str">
        <f t="shared" si="539"/>
        <v/>
      </c>
      <c r="K18483" s="112"/>
      <c r="L18483" s="112"/>
      <c r="M18483" s="112"/>
      <c r="N18483" s="112"/>
    </row>
    <row r="18484" spans="10:14" x14ac:dyDescent="0.25">
      <c r="J18484" t="str">
        <f t="shared" si="539"/>
        <v/>
      </c>
      <c r="K18484" s="112"/>
      <c r="L18484" s="112"/>
      <c r="M18484" s="112"/>
      <c r="N18484" s="112"/>
    </row>
    <row r="18485" spans="10:14" x14ac:dyDescent="0.25">
      <c r="J18485" t="str">
        <f t="shared" si="539"/>
        <v/>
      </c>
      <c r="K18485" s="112"/>
      <c r="L18485" s="112"/>
      <c r="M18485" s="112"/>
      <c r="N18485" s="112"/>
    </row>
    <row r="18486" spans="10:14" x14ac:dyDescent="0.25">
      <c r="J18486" t="str">
        <f t="shared" si="539"/>
        <v/>
      </c>
      <c r="K18486" s="112"/>
      <c r="L18486" s="112"/>
      <c r="M18486" s="112"/>
      <c r="N18486" s="112"/>
    </row>
    <row r="18487" spans="10:14" x14ac:dyDescent="0.25">
      <c r="J18487" t="str">
        <f t="shared" si="539"/>
        <v/>
      </c>
      <c r="K18487" s="112"/>
      <c r="L18487" s="112"/>
      <c r="M18487" s="112"/>
      <c r="N18487" s="112"/>
    </row>
    <row r="18488" spans="10:14" x14ac:dyDescent="0.25">
      <c r="J18488" t="str">
        <f t="shared" si="539"/>
        <v/>
      </c>
      <c r="K18488" s="112"/>
      <c r="L18488" s="112"/>
      <c r="M18488" s="112"/>
      <c r="N18488" s="112"/>
    </row>
    <row r="18489" spans="10:14" x14ac:dyDescent="0.25">
      <c r="J18489" t="str">
        <f t="shared" si="539"/>
        <v/>
      </c>
      <c r="K18489" s="112"/>
      <c r="L18489" s="112"/>
      <c r="M18489" s="112"/>
      <c r="N18489" s="112"/>
    </row>
    <row r="18490" spans="10:14" x14ac:dyDescent="0.25">
      <c r="J18490" t="str">
        <f t="shared" si="539"/>
        <v/>
      </c>
      <c r="K18490" s="112"/>
      <c r="L18490" s="112"/>
      <c r="M18490" s="112"/>
      <c r="N18490" s="112"/>
    </row>
    <row r="18491" spans="10:14" x14ac:dyDescent="0.25">
      <c r="J18491" t="str">
        <f t="shared" si="539"/>
        <v/>
      </c>
      <c r="K18491" s="112"/>
      <c r="L18491" s="112"/>
      <c r="M18491" s="112"/>
      <c r="N18491" s="112"/>
    </row>
    <row r="18492" spans="10:14" x14ac:dyDescent="0.25">
      <c r="J18492" t="str">
        <f t="shared" si="539"/>
        <v/>
      </c>
      <c r="K18492" s="112"/>
      <c r="L18492" s="112"/>
      <c r="M18492" s="112"/>
      <c r="N18492" s="112"/>
    </row>
    <row r="18493" spans="10:14" x14ac:dyDescent="0.25">
      <c r="J18493" t="str">
        <f t="shared" si="539"/>
        <v/>
      </c>
      <c r="K18493" s="112"/>
      <c r="L18493" s="112"/>
      <c r="M18493" s="112"/>
      <c r="N18493" s="112"/>
    </row>
    <row r="18494" spans="10:14" x14ac:dyDescent="0.25">
      <c r="J18494" t="str">
        <f t="shared" si="539"/>
        <v/>
      </c>
      <c r="K18494" s="112"/>
      <c r="L18494" s="112"/>
      <c r="M18494" s="112"/>
      <c r="N18494" s="112"/>
    </row>
    <row r="18495" spans="10:14" x14ac:dyDescent="0.25">
      <c r="J18495" t="str">
        <f t="shared" si="539"/>
        <v/>
      </c>
      <c r="K18495" s="112"/>
      <c r="L18495" s="112"/>
      <c r="M18495" s="112"/>
      <c r="N18495" s="112"/>
    </row>
    <row r="18496" spans="10:14" x14ac:dyDescent="0.25">
      <c r="J18496" t="str">
        <f t="shared" si="539"/>
        <v/>
      </c>
      <c r="K18496" s="112"/>
      <c r="L18496" s="112"/>
      <c r="M18496" s="112"/>
      <c r="N18496" s="112"/>
    </row>
    <row r="18497" spans="10:14" x14ac:dyDescent="0.25">
      <c r="J18497" t="str">
        <f t="shared" si="539"/>
        <v/>
      </c>
      <c r="K18497" s="112"/>
      <c r="L18497" s="112"/>
      <c r="M18497" s="112"/>
      <c r="N18497" s="112"/>
    </row>
    <row r="18498" spans="10:14" x14ac:dyDescent="0.25">
      <c r="J18498" t="str">
        <f t="shared" si="539"/>
        <v/>
      </c>
      <c r="K18498" s="112"/>
      <c r="L18498" s="112"/>
      <c r="M18498" s="112"/>
      <c r="N18498" s="112"/>
    </row>
    <row r="18499" spans="10:14" x14ac:dyDescent="0.25">
      <c r="J18499" t="str">
        <f t="shared" ref="J18499:J18562" si="540">B18499&amp;C18499&amp;E18499&amp;IF(C18499="Skog",F18499&amp;G18499,"")</f>
        <v/>
      </c>
      <c r="K18499" s="112"/>
      <c r="L18499" s="112"/>
      <c r="M18499" s="112"/>
      <c r="N18499" s="112"/>
    </row>
    <row r="18500" spans="10:14" x14ac:dyDescent="0.25">
      <c r="J18500" t="str">
        <f t="shared" si="540"/>
        <v/>
      </c>
      <c r="K18500" s="112"/>
      <c r="L18500" s="112"/>
      <c r="M18500" s="112"/>
      <c r="N18500" s="112"/>
    </row>
    <row r="18501" spans="10:14" x14ac:dyDescent="0.25">
      <c r="J18501" t="str">
        <f t="shared" si="540"/>
        <v/>
      </c>
      <c r="K18501" s="112"/>
      <c r="L18501" s="112"/>
      <c r="M18501" s="112"/>
      <c r="N18501" s="112"/>
    </row>
    <row r="18502" spans="10:14" x14ac:dyDescent="0.25">
      <c r="J18502" t="str">
        <f t="shared" si="540"/>
        <v/>
      </c>
      <c r="K18502" s="112"/>
      <c r="L18502" s="112"/>
      <c r="M18502" s="112"/>
      <c r="N18502" s="112"/>
    </row>
    <row r="18503" spans="10:14" x14ac:dyDescent="0.25">
      <c r="J18503" t="str">
        <f t="shared" si="540"/>
        <v/>
      </c>
      <c r="K18503" s="112"/>
      <c r="L18503" s="112"/>
      <c r="M18503" s="112"/>
      <c r="N18503" s="112"/>
    </row>
    <row r="18504" spans="10:14" x14ac:dyDescent="0.25">
      <c r="J18504" t="str">
        <f t="shared" si="540"/>
        <v/>
      </c>
      <c r="K18504" s="112"/>
      <c r="L18504" s="112"/>
      <c r="M18504" s="112"/>
      <c r="N18504" s="112"/>
    </row>
    <row r="18505" spans="10:14" x14ac:dyDescent="0.25">
      <c r="J18505" t="str">
        <f t="shared" si="540"/>
        <v/>
      </c>
      <c r="K18505" s="112"/>
      <c r="L18505" s="112"/>
      <c r="M18505" s="112"/>
      <c r="N18505" s="112"/>
    </row>
    <row r="18506" spans="10:14" x14ac:dyDescent="0.25">
      <c r="J18506" t="str">
        <f t="shared" si="540"/>
        <v/>
      </c>
      <c r="K18506" s="112"/>
      <c r="L18506" s="112"/>
      <c r="M18506" s="112"/>
      <c r="N18506" s="112"/>
    </row>
    <row r="18507" spans="10:14" x14ac:dyDescent="0.25">
      <c r="J18507" t="str">
        <f t="shared" si="540"/>
        <v/>
      </c>
      <c r="K18507" s="112"/>
      <c r="L18507" s="112"/>
      <c r="M18507" s="112"/>
      <c r="N18507" s="112"/>
    </row>
    <row r="18508" spans="10:14" x14ac:dyDescent="0.25">
      <c r="J18508" t="str">
        <f t="shared" si="540"/>
        <v/>
      </c>
      <c r="K18508" s="112"/>
      <c r="L18508" s="112"/>
      <c r="M18508" s="112"/>
      <c r="N18508" s="112"/>
    </row>
    <row r="18509" spans="10:14" x14ac:dyDescent="0.25">
      <c r="J18509" t="str">
        <f t="shared" si="540"/>
        <v/>
      </c>
      <c r="K18509" s="112"/>
      <c r="L18509" s="112"/>
      <c r="M18509" s="112"/>
      <c r="N18509" s="112"/>
    </row>
    <row r="18510" spans="10:14" x14ac:dyDescent="0.25">
      <c r="J18510" t="str">
        <f t="shared" si="540"/>
        <v/>
      </c>
      <c r="K18510" s="112"/>
      <c r="L18510" s="112"/>
      <c r="M18510" s="112"/>
      <c r="N18510" s="112"/>
    </row>
    <row r="18511" spans="10:14" x14ac:dyDescent="0.25">
      <c r="J18511" t="str">
        <f t="shared" si="540"/>
        <v/>
      </c>
      <c r="K18511" s="112"/>
      <c r="L18511" s="112"/>
      <c r="M18511" s="112"/>
      <c r="N18511" s="112"/>
    </row>
    <row r="18512" spans="10:14" x14ac:dyDescent="0.25">
      <c r="J18512" t="str">
        <f t="shared" si="540"/>
        <v/>
      </c>
      <c r="K18512" s="112"/>
      <c r="L18512" s="112"/>
      <c r="M18512" s="112"/>
      <c r="N18512" s="112"/>
    </row>
    <row r="18513" spans="10:14" x14ac:dyDescent="0.25">
      <c r="J18513" t="str">
        <f t="shared" si="540"/>
        <v/>
      </c>
      <c r="K18513" s="112"/>
      <c r="L18513" s="112"/>
      <c r="M18513" s="112"/>
      <c r="N18513" s="112"/>
    </row>
    <row r="18514" spans="10:14" x14ac:dyDescent="0.25">
      <c r="J18514" t="str">
        <f t="shared" si="540"/>
        <v/>
      </c>
      <c r="K18514" s="112"/>
      <c r="L18514" s="112"/>
      <c r="M18514" s="112"/>
      <c r="N18514" s="112"/>
    </row>
    <row r="18515" spans="10:14" x14ac:dyDescent="0.25">
      <c r="J18515" t="str">
        <f t="shared" si="540"/>
        <v/>
      </c>
      <c r="K18515" s="112"/>
      <c r="L18515" s="112"/>
      <c r="M18515" s="112"/>
      <c r="N18515" s="112"/>
    </row>
    <row r="18516" spans="10:14" x14ac:dyDescent="0.25">
      <c r="J18516" t="str">
        <f t="shared" si="540"/>
        <v/>
      </c>
      <c r="K18516" s="112"/>
      <c r="L18516" s="112"/>
      <c r="M18516" s="112"/>
      <c r="N18516" s="112"/>
    </row>
    <row r="18517" spans="10:14" x14ac:dyDescent="0.25">
      <c r="J18517" t="str">
        <f t="shared" si="540"/>
        <v/>
      </c>
      <c r="K18517" s="112"/>
      <c r="L18517" s="112"/>
      <c r="M18517" s="112"/>
      <c r="N18517" s="112"/>
    </row>
    <row r="18518" spans="10:14" x14ac:dyDescent="0.25">
      <c r="J18518" t="str">
        <f t="shared" si="540"/>
        <v/>
      </c>
      <c r="K18518" s="112"/>
      <c r="L18518" s="112"/>
      <c r="M18518" s="112"/>
      <c r="N18518" s="112"/>
    </row>
    <row r="18519" spans="10:14" x14ac:dyDescent="0.25">
      <c r="J18519" t="str">
        <f t="shared" si="540"/>
        <v/>
      </c>
      <c r="K18519" s="112"/>
      <c r="L18519" s="112"/>
      <c r="M18519" s="112"/>
      <c r="N18519" s="112"/>
    </row>
    <row r="18520" spans="10:14" x14ac:dyDescent="0.25">
      <c r="J18520" t="str">
        <f t="shared" si="540"/>
        <v/>
      </c>
      <c r="K18520" s="112"/>
      <c r="L18520" s="112"/>
      <c r="M18520" s="112"/>
      <c r="N18520" s="112"/>
    </row>
    <row r="18521" spans="10:14" x14ac:dyDescent="0.25">
      <c r="J18521" t="str">
        <f t="shared" si="540"/>
        <v/>
      </c>
      <c r="K18521" s="112"/>
      <c r="L18521" s="112"/>
      <c r="M18521" s="112"/>
      <c r="N18521" s="112"/>
    </row>
    <row r="18522" spans="10:14" x14ac:dyDescent="0.25">
      <c r="J18522" t="str">
        <f t="shared" si="540"/>
        <v/>
      </c>
      <c r="K18522" s="112"/>
      <c r="L18522" s="112"/>
      <c r="M18522" s="112"/>
      <c r="N18522" s="112"/>
    </row>
    <row r="18523" spans="10:14" x14ac:dyDescent="0.25">
      <c r="J18523" t="str">
        <f t="shared" si="540"/>
        <v/>
      </c>
      <c r="K18523" s="112"/>
      <c r="L18523" s="112"/>
      <c r="M18523" s="112"/>
      <c r="N18523" s="112"/>
    </row>
    <row r="18524" spans="10:14" x14ac:dyDescent="0.25">
      <c r="J18524" t="str">
        <f t="shared" si="540"/>
        <v/>
      </c>
      <c r="K18524" s="112"/>
      <c r="L18524" s="112"/>
      <c r="M18524" s="112"/>
      <c r="N18524" s="112"/>
    </row>
    <row r="18525" spans="10:14" x14ac:dyDescent="0.25">
      <c r="J18525" t="str">
        <f t="shared" si="540"/>
        <v/>
      </c>
      <c r="K18525" s="112"/>
      <c r="L18525" s="112"/>
      <c r="M18525" s="112"/>
      <c r="N18525" s="112"/>
    </row>
    <row r="18526" spans="10:14" x14ac:dyDescent="0.25">
      <c r="J18526" t="str">
        <f t="shared" si="540"/>
        <v/>
      </c>
      <c r="K18526" s="112"/>
      <c r="L18526" s="112"/>
      <c r="M18526" s="112"/>
      <c r="N18526" s="112"/>
    </row>
    <row r="18527" spans="10:14" x14ac:dyDescent="0.25">
      <c r="J18527" t="str">
        <f t="shared" si="540"/>
        <v/>
      </c>
      <c r="K18527" s="112"/>
      <c r="L18527" s="112"/>
      <c r="M18527" s="112"/>
      <c r="N18527" s="112"/>
    </row>
    <row r="18528" spans="10:14" x14ac:dyDescent="0.25">
      <c r="J18528" t="str">
        <f t="shared" si="540"/>
        <v/>
      </c>
      <c r="K18528" s="112"/>
      <c r="L18528" s="112"/>
      <c r="M18528" s="112"/>
      <c r="N18528" s="112"/>
    </row>
    <row r="18529" spans="10:14" x14ac:dyDescent="0.25">
      <c r="J18529" t="str">
        <f t="shared" si="540"/>
        <v/>
      </c>
      <c r="K18529" s="112"/>
      <c r="L18529" s="112"/>
      <c r="M18529" s="112"/>
      <c r="N18529" s="112"/>
    </row>
    <row r="18530" spans="10:14" x14ac:dyDescent="0.25">
      <c r="J18530" t="str">
        <f t="shared" si="540"/>
        <v/>
      </c>
      <c r="K18530" s="112"/>
      <c r="L18530" s="112"/>
      <c r="M18530" s="112"/>
      <c r="N18530" s="112"/>
    </row>
    <row r="18531" spans="10:14" x14ac:dyDescent="0.25">
      <c r="J18531" t="str">
        <f t="shared" si="540"/>
        <v/>
      </c>
      <c r="K18531" s="112"/>
      <c r="L18531" s="112"/>
      <c r="M18531" s="112"/>
      <c r="N18531" s="112"/>
    </row>
    <row r="18532" spans="10:14" x14ac:dyDescent="0.25">
      <c r="J18532" t="str">
        <f t="shared" si="540"/>
        <v/>
      </c>
      <c r="K18532" s="112"/>
      <c r="L18532" s="112"/>
      <c r="M18532" s="112"/>
      <c r="N18532" s="112"/>
    </row>
    <row r="18533" spans="10:14" x14ac:dyDescent="0.25">
      <c r="J18533" t="str">
        <f t="shared" si="540"/>
        <v/>
      </c>
      <c r="K18533" s="112"/>
      <c r="L18533" s="112"/>
      <c r="M18533" s="112"/>
      <c r="N18533" s="112"/>
    </row>
    <row r="18534" spans="10:14" x14ac:dyDescent="0.25">
      <c r="J18534" t="str">
        <f t="shared" si="540"/>
        <v/>
      </c>
      <c r="K18534" s="112"/>
      <c r="L18534" s="112"/>
      <c r="M18534" s="112"/>
      <c r="N18534" s="112"/>
    </row>
    <row r="18535" spans="10:14" x14ac:dyDescent="0.25">
      <c r="J18535" t="str">
        <f t="shared" si="540"/>
        <v/>
      </c>
      <c r="K18535" s="112"/>
      <c r="L18535" s="112"/>
      <c r="M18535" s="112"/>
      <c r="N18535" s="112"/>
    </row>
    <row r="18536" spans="10:14" x14ac:dyDescent="0.25">
      <c r="J18536" t="str">
        <f t="shared" si="540"/>
        <v/>
      </c>
      <c r="K18536" s="112"/>
      <c r="L18536" s="112"/>
      <c r="M18536" s="112"/>
      <c r="N18536" s="112"/>
    </row>
    <row r="18537" spans="10:14" x14ac:dyDescent="0.25">
      <c r="J18537" t="str">
        <f t="shared" si="540"/>
        <v/>
      </c>
      <c r="K18537" s="112"/>
      <c r="L18537" s="112"/>
      <c r="M18537" s="112"/>
      <c r="N18537" s="112"/>
    </row>
    <row r="18538" spans="10:14" x14ac:dyDescent="0.25">
      <c r="J18538" t="str">
        <f t="shared" si="540"/>
        <v/>
      </c>
      <c r="K18538" s="112"/>
      <c r="L18538" s="112"/>
      <c r="M18538" s="112"/>
      <c r="N18538" s="112"/>
    </row>
    <row r="18539" spans="10:14" x14ac:dyDescent="0.25">
      <c r="J18539" t="str">
        <f t="shared" si="540"/>
        <v/>
      </c>
      <c r="K18539" s="112"/>
      <c r="L18539" s="112"/>
      <c r="M18539" s="112"/>
      <c r="N18539" s="112"/>
    </row>
    <row r="18540" spans="10:14" x14ac:dyDescent="0.25">
      <c r="J18540" t="str">
        <f t="shared" si="540"/>
        <v/>
      </c>
      <c r="K18540" s="112"/>
      <c r="L18540" s="112"/>
      <c r="M18540" s="112"/>
      <c r="N18540" s="112"/>
    </row>
    <row r="18541" spans="10:14" x14ac:dyDescent="0.25">
      <c r="J18541" t="str">
        <f t="shared" si="540"/>
        <v/>
      </c>
      <c r="K18541" s="112"/>
      <c r="L18541" s="112"/>
      <c r="M18541" s="112"/>
      <c r="N18541" s="112"/>
    </row>
    <row r="18542" spans="10:14" x14ac:dyDescent="0.25">
      <c r="J18542" t="str">
        <f t="shared" si="540"/>
        <v/>
      </c>
      <c r="K18542" s="112"/>
      <c r="L18542" s="112"/>
      <c r="M18542" s="112"/>
      <c r="N18542" s="112"/>
    </row>
    <row r="18543" spans="10:14" x14ac:dyDescent="0.25">
      <c r="J18543" t="str">
        <f t="shared" si="540"/>
        <v/>
      </c>
      <c r="K18543" s="112"/>
      <c r="L18543" s="112"/>
      <c r="M18543" s="112"/>
      <c r="N18543" s="112"/>
    </row>
    <row r="18544" spans="10:14" x14ac:dyDescent="0.25">
      <c r="J18544" t="str">
        <f t="shared" si="540"/>
        <v/>
      </c>
      <c r="K18544" s="112"/>
      <c r="L18544" s="112"/>
      <c r="M18544" s="112"/>
      <c r="N18544" s="112"/>
    </row>
    <row r="18545" spans="10:14" x14ac:dyDescent="0.25">
      <c r="J18545" t="str">
        <f t="shared" si="540"/>
        <v/>
      </c>
      <c r="K18545" s="112"/>
      <c r="L18545" s="112"/>
      <c r="M18545" s="112"/>
      <c r="N18545" s="112"/>
    </row>
    <row r="18546" spans="10:14" x14ac:dyDescent="0.25">
      <c r="J18546" t="str">
        <f t="shared" si="540"/>
        <v/>
      </c>
      <c r="K18546" s="112"/>
      <c r="L18546" s="112"/>
      <c r="M18546" s="112"/>
      <c r="N18546" s="112"/>
    </row>
    <row r="18547" spans="10:14" x14ac:dyDescent="0.25">
      <c r="J18547" t="str">
        <f t="shared" si="540"/>
        <v/>
      </c>
      <c r="K18547" s="112"/>
      <c r="L18547" s="112"/>
      <c r="M18547" s="112"/>
      <c r="N18547" s="112"/>
    </row>
    <row r="18548" spans="10:14" x14ac:dyDescent="0.25">
      <c r="J18548" t="str">
        <f t="shared" si="540"/>
        <v/>
      </c>
      <c r="K18548" s="112"/>
      <c r="L18548" s="112"/>
      <c r="M18548" s="112"/>
      <c r="N18548" s="112"/>
    </row>
    <row r="18549" spans="10:14" x14ac:dyDescent="0.25">
      <c r="J18549" t="str">
        <f t="shared" si="540"/>
        <v/>
      </c>
      <c r="K18549" s="112"/>
      <c r="L18549" s="112"/>
      <c r="M18549" s="112"/>
      <c r="N18549" s="112"/>
    </row>
    <row r="18550" spans="10:14" x14ac:dyDescent="0.25">
      <c r="J18550" t="str">
        <f t="shared" si="540"/>
        <v/>
      </c>
      <c r="K18550" s="112"/>
      <c r="L18550" s="112"/>
      <c r="M18550" s="112"/>
      <c r="N18550" s="112"/>
    </row>
    <row r="18551" spans="10:14" x14ac:dyDescent="0.25">
      <c r="J18551" t="str">
        <f t="shared" si="540"/>
        <v/>
      </c>
      <c r="K18551" s="112"/>
      <c r="L18551" s="112"/>
      <c r="M18551" s="112"/>
      <c r="N18551" s="112"/>
    </row>
    <row r="18552" spans="10:14" x14ac:dyDescent="0.25">
      <c r="J18552" t="str">
        <f t="shared" si="540"/>
        <v/>
      </c>
      <c r="K18552" s="112"/>
      <c r="L18552" s="112"/>
      <c r="M18552" s="112"/>
      <c r="N18552" s="112"/>
    </row>
    <row r="18553" spans="10:14" x14ac:dyDescent="0.25">
      <c r="J18553" t="str">
        <f t="shared" si="540"/>
        <v/>
      </c>
      <c r="K18553" s="112"/>
      <c r="L18553" s="112"/>
      <c r="M18553" s="112"/>
      <c r="N18553" s="112"/>
    </row>
    <row r="18554" spans="10:14" x14ac:dyDescent="0.25">
      <c r="J18554" t="str">
        <f t="shared" si="540"/>
        <v/>
      </c>
      <c r="K18554" s="112"/>
      <c r="L18554" s="112"/>
      <c r="M18554" s="112"/>
      <c r="N18554" s="112"/>
    </row>
    <row r="18555" spans="10:14" x14ac:dyDescent="0.25">
      <c r="J18555" t="str">
        <f t="shared" si="540"/>
        <v/>
      </c>
      <c r="K18555" s="112"/>
      <c r="L18555" s="112"/>
      <c r="M18555" s="112"/>
      <c r="N18555" s="112"/>
    </row>
    <row r="18556" spans="10:14" x14ac:dyDescent="0.25">
      <c r="J18556" t="str">
        <f t="shared" si="540"/>
        <v/>
      </c>
      <c r="K18556" s="112"/>
      <c r="L18556" s="112"/>
      <c r="M18556" s="112"/>
      <c r="N18556" s="112"/>
    </row>
    <row r="18557" spans="10:14" x14ac:dyDescent="0.25">
      <c r="J18557" t="str">
        <f t="shared" si="540"/>
        <v/>
      </c>
      <c r="K18557" s="112"/>
      <c r="L18557" s="112"/>
      <c r="M18557" s="112"/>
      <c r="N18557" s="112"/>
    </row>
    <row r="18558" spans="10:14" x14ac:dyDescent="0.25">
      <c r="J18558" t="str">
        <f t="shared" si="540"/>
        <v/>
      </c>
      <c r="K18558" s="112"/>
      <c r="L18558" s="112"/>
      <c r="M18558" s="112"/>
      <c r="N18558" s="112"/>
    </row>
    <row r="18559" spans="10:14" x14ac:dyDescent="0.25">
      <c r="J18559" t="str">
        <f t="shared" si="540"/>
        <v/>
      </c>
      <c r="K18559" s="112"/>
      <c r="L18559" s="112"/>
      <c r="M18559" s="112"/>
      <c r="N18559" s="112"/>
    </row>
    <row r="18560" spans="10:14" x14ac:dyDescent="0.25">
      <c r="J18560" t="str">
        <f t="shared" si="540"/>
        <v/>
      </c>
      <c r="K18560" s="112"/>
      <c r="L18560" s="112"/>
      <c r="M18560" s="112"/>
      <c r="N18560" s="112"/>
    </row>
    <row r="18561" spans="10:14" x14ac:dyDescent="0.25">
      <c r="J18561" t="str">
        <f t="shared" si="540"/>
        <v/>
      </c>
      <c r="K18561" s="112"/>
      <c r="L18561" s="112"/>
      <c r="M18561" s="112"/>
      <c r="N18561" s="112"/>
    </row>
    <row r="18562" spans="10:14" x14ac:dyDescent="0.25">
      <c r="J18562" t="str">
        <f t="shared" si="540"/>
        <v/>
      </c>
      <c r="K18562" s="112"/>
      <c r="L18562" s="112"/>
      <c r="M18562" s="112"/>
      <c r="N18562" s="112"/>
    </row>
    <row r="18563" spans="10:14" x14ac:dyDescent="0.25">
      <c r="J18563" t="str">
        <f t="shared" ref="J18563:J18626" si="541">B18563&amp;C18563&amp;E18563&amp;IF(C18563="Skog",F18563&amp;G18563,"")</f>
        <v/>
      </c>
      <c r="K18563" s="112"/>
      <c r="L18563" s="112"/>
      <c r="M18563" s="112"/>
      <c r="N18563" s="112"/>
    </row>
    <row r="18564" spans="10:14" x14ac:dyDescent="0.25">
      <c r="J18564" t="str">
        <f t="shared" si="541"/>
        <v/>
      </c>
      <c r="K18564" s="112"/>
      <c r="L18564" s="112"/>
      <c r="M18564" s="112"/>
      <c r="N18564" s="112"/>
    </row>
    <row r="18565" spans="10:14" x14ac:dyDescent="0.25">
      <c r="J18565" t="str">
        <f t="shared" si="541"/>
        <v/>
      </c>
      <c r="K18565" s="112"/>
      <c r="L18565" s="112"/>
      <c r="M18565" s="112"/>
      <c r="N18565" s="112"/>
    </row>
    <row r="18566" spans="10:14" x14ac:dyDescent="0.25">
      <c r="J18566" t="str">
        <f t="shared" si="541"/>
        <v/>
      </c>
      <c r="K18566" s="112"/>
      <c r="L18566" s="112"/>
      <c r="M18566" s="112"/>
      <c r="N18566" s="112"/>
    </row>
    <row r="18567" spans="10:14" x14ac:dyDescent="0.25">
      <c r="J18567" t="str">
        <f t="shared" si="541"/>
        <v/>
      </c>
      <c r="K18567" s="112"/>
      <c r="L18567" s="112"/>
      <c r="M18567" s="112"/>
      <c r="N18567" s="112"/>
    </row>
    <row r="18568" spans="10:14" x14ac:dyDescent="0.25">
      <c r="J18568" t="str">
        <f t="shared" si="541"/>
        <v/>
      </c>
      <c r="K18568" s="112"/>
      <c r="L18568" s="112"/>
      <c r="M18568" s="112"/>
      <c r="N18568" s="112"/>
    </row>
    <row r="18569" spans="10:14" x14ac:dyDescent="0.25">
      <c r="J18569" t="str">
        <f t="shared" si="541"/>
        <v/>
      </c>
      <c r="K18569" s="112"/>
      <c r="L18569" s="112"/>
      <c r="M18569" s="112"/>
      <c r="N18569" s="112"/>
    </row>
    <row r="18570" spans="10:14" x14ac:dyDescent="0.25">
      <c r="J18570" t="str">
        <f t="shared" si="541"/>
        <v/>
      </c>
      <c r="K18570" s="112"/>
      <c r="L18570" s="112"/>
      <c r="M18570" s="112"/>
      <c r="N18570" s="112"/>
    </row>
    <row r="18571" spans="10:14" x14ac:dyDescent="0.25">
      <c r="J18571" t="str">
        <f t="shared" si="541"/>
        <v/>
      </c>
      <c r="K18571" s="112"/>
      <c r="L18571" s="112"/>
      <c r="M18571" s="112"/>
      <c r="N18571" s="112"/>
    </row>
    <row r="18572" spans="10:14" x14ac:dyDescent="0.25">
      <c r="J18572" t="str">
        <f t="shared" si="541"/>
        <v/>
      </c>
      <c r="K18572" s="112"/>
      <c r="L18572" s="112"/>
      <c r="M18572" s="112"/>
      <c r="N18572" s="112"/>
    </row>
    <row r="18573" spans="10:14" x14ac:dyDescent="0.25">
      <c r="J18573" t="str">
        <f t="shared" si="541"/>
        <v/>
      </c>
      <c r="K18573" s="112"/>
      <c r="L18573" s="112"/>
      <c r="M18573" s="112"/>
      <c r="N18573" s="112"/>
    </row>
    <row r="18574" spans="10:14" x14ac:dyDescent="0.25">
      <c r="J18574" t="str">
        <f t="shared" si="541"/>
        <v/>
      </c>
      <c r="K18574" s="112"/>
      <c r="L18574" s="112"/>
      <c r="M18574" s="112"/>
      <c r="N18574" s="112"/>
    </row>
    <row r="18575" spans="10:14" x14ac:dyDescent="0.25">
      <c r="J18575" t="str">
        <f t="shared" si="541"/>
        <v/>
      </c>
      <c r="K18575" s="112"/>
      <c r="L18575" s="112"/>
      <c r="M18575" s="112"/>
      <c r="N18575" s="112"/>
    </row>
    <row r="18576" spans="10:14" x14ac:dyDescent="0.25">
      <c r="J18576" t="str">
        <f t="shared" si="541"/>
        <v/>
      </c>
      <c r="K18576" s="112"/>
      <c r="L18576" s="112"/>
      <c r="M18576" s="112"/>
      <c r="N18576" s="112"/>
    </row>
    <row r="18577" spans="10:14" x14ac:dyDescent="0.25">
      <c r="J18577" t="str">
        <f t="shared" si="541"/>
        <v/>
      </c>
      <c r="K18577" s="112"/>
      <c r="L18577" s="112"/>
      <c r="M18577" s="112"/>
      <c r="N18577" s="112"/>
    </row>
    <row r="18578" spans="10:14" x14ac:dyDescent="0.25">
      <c r="J18578" t="str">
        <f t="shared" si="541"/>
        <v/>
      </c>
      <c r="K18578" s="112"/>
      <c r="L18578" s="112"/>
      <c r="M18578" s="112"/>
      <c r="N18578" s="112"/>
    </row>
    <row r="18579" spans="10:14" x14ac:dyDescent="0.25">
      <c r="J18579" t="str">
        <f t="shared" si="541"/>
        <v/>
      </c>
      <c r="K18579" s="112"/>
      <c r="L18579" s="112"/>
      <c r="M18579" s="112"/>
      <c r="N18579" s="112"/>
    </row>
    <row r="18580" spans="10:14" x14ac:dyDescent="0.25">
      <c r="J18580" t="str">
        <f t="shared" si="541"/>
        <v/>
      </c>
      <c r="K18580" s="112"/>
      <c r="L18580" s="112"/>
      <c r="M18580" s="112"/>
      <c r="N18580" s="112"/>
    </row>
    <row r="18581" spans="10:14" x14ac:dyDescent="0.25">
      <c r="J18581" t="str">
        <f t="shared" si="541"/>
        <v/>
      </c>
      <c r="K18581" s="112"/>
      <c r="L18581" s="112"/>
      <c r="M18581" s="112"/>
      <c r="N18581" s="112"/>
    </row>
    <row r="18582" spans="10:14" x14ac:dyDescent="0.25">
      <c r="J18582" t="str">
        <f t="shared" si="541"/>
        <v/>
      </c>
      <c r="K18582" s="112"/>
      <c r="L18582" s="112"/>
      <c r="M18582" s="112"/>
      <c r="N18582" s="112"/>
    </row>
    <row r="18583" spans="10:14" x14ac:dyDescent="0.25">
      <c r="J18583" t="str">
        <f t="shared" si="541"/>
        <v/>
      </c>
      <c r="K18583" s="112"/>
      <c r="L18583" s="112"/>
      <c r="M18583" s="112"/>
      <c r="N18583" s="112"/>
    </row>
    <row r="18584" spans="10:14" x14ac:dyDescent="0.25">
      <c r="J18584" t="str">
        <f t="shared" si="541"/>
        <v/>
      </c>
      <c r="K18584" s="112"/>
      <c r="L18584" s="112"/>
      <c r="M18584" s="112"/>
      <c r="N18584" s="112"/>
    </row>
    <row r="18585" spans="10:14" x14ac:dyDescent="0.25">
      <c r="J18585" t="str">
        <f t="shared" si="541"/>
        <v/>
      </c>
      <c r="K18585" s="112"/>
      <c r="L18585" s="112"/>
      <c r="M18585" s="112"/>
      <c r="N18585" s="112"/>
    </row>
    <row r="18586" spans="10:14" x14ac:dyDescent="0.25">
      <c r="J18586" t="str">
        <f t="shared" si="541"/>
        <v/>
      </c>
      <c r="K18586" s="112"/>
      <c r="L18586" s="112"/>
      <c r="M18586" s="112"/>
      <c r="N18586" s="112"/>
    </row>
    <row r="18587" spans="10:14" x14ac:dyDescent="0.25">
      <c r="J18587" t="str">
        <f t="shared" si="541"/>
        <v/>
      </c>
      <c r="K18587" s="112"/>
      <c r="L18587" s="112"/>
      <c r="M18587" s="112"/>
      <c r="N18587" s="112"/>
    </row>
    <row r="18588" spans="10:14" x14ac:dyDescent="0.25">
      <c r="J18588" t="str">
        <f t="shared" si="541"/>
        <v/>
      </c>
      <c r="K18588" s="112"/>
      <c r="L18588" s="112"/>
      <c r="M18588" s="112"/>
      <c r="N18588" s="112"/>
    </row>
    <row r="18589" spans="10:14" x14ac:dyDescent="0.25">
      <c r="J18589" t="str">
        <f t="shared" si="541"/>
        <v/>
      </c>
      <c r="K18589" s="112"/>
      <c r="L18589" s="112"/>
      <c r="M18589" s="112"/>
      <c r="N18589" s="112"/>
    </row>
    <row r="18590" spans="10:14" x14ac:dyDescent="0.25">
      <c r="J18590" t="str">
        <f t="shared" si="541"/>
        <v/>
      </c>
      <c r="K18590" s="112"/>
      <c r="L18590" s="112"/>
      <c r="M18590" s="112"/>
      <c r="N18590" s="112"/>
    </row>
    <row r="18591" spans="10:14" x14ac:dyDescent="0.25">
      <c r="J18591" t="str">
        <f t="shared" si="541"/>
        <v/>
      </c>
      <c r="K18591" s="112"/>
      <c r="L18591" s="112"/>
      <c r="M18591" s="112"/>
      <c r="N18591" s="112"/>
    </row>
    <row r="18592" spans="10:14" x14ac:dyDescent="0.25">
      <c r="J18592" t="str">
        <f t="shared" si="541"/>
        <v/>
      </c>
      <c r="K18592" s="112"/>
      <c r="L18592" s="112"/>
      <c r="M18592" s="112"/>
      <c r="N18592" s="112"/>
    </row>
    <row r="18593" spans="10:14" x14ac:dyDescent="0.25">
      <c r="J18593" t="str">
        <f t="shared" si="541"/>
        <v/>
      </c>
      <c r="K18593" s="112"/>
      <c r="L18593" s="112"/>
      <c r="M18593" s="112"/>
      <c r="N18593" s="112"/>
    </row>
    <row r="18594" spans="10:14" x14ac:dyDescent="0.25">
      <c r="J18594" t="str">
        <f t="shared" si="541"/>
        <v/>
      </c>
      <c r="K18594" s="112"/>
      <c r="L18594" s="112"/>
      <c r="M18594" s="112"/>
      <c r="N18594" s="112"/>
    </row>
    <row r="18595" spans="10:14" x14ac:dyDescent="0.25">
      <c r="J18595" t="str">
        <f t="shared" si="541"/>
        <v/>
      </c>
      <c r="K18595" s="112"/>
      <c r="L18595" s="112"/>
      <c r="M18595" s="112"/>
      <c r="N18595" s="112"/>
    </row>
    <row r="18596" spans="10:14" x14ac:dyDescent="0.25">
      <c r="J18596" t="str">
        <f t="shared" si="541"/>
        <v/>
      </c>
      <c r="K18596" s="112"/>
      <c r="L18596" s="112"/>
      <c r="M18596" s="112"/>
      <c r="N18596" s="112"/>
    </row>
    <row r="18597" spans="10:14" x14ac:dyDescent="0.25">
      <c r="J18597" t="str">
        <f t="shared" si="541"/>
        <v/>
      </c>
      <c r="K18597" s="112"/>
      <c r="L18597" s="112"/>
      <c r="M18597" s="112"/>
      <c r="N18597" s="112"/>
    </row>
    <row r="18598" spans="10:14" x14ac:dyDescent="0.25">
      <c r="J18598" t="str">
        <f t="shared" si="541"/>
        <v/>
      </c>
      <c r="K18598" s="112"/>
      <c r="L18598" s="112"/>
      <c r="M18598" s="112"/>
      <c r="N18598" s="112"/>
    </row>
    <row r="18599" spans="10:14" x14ac:dyDescent="0.25">
      <c r="J18599" t="str">
        <f t="shared" si="541"/>
        <v/>
      </c>
      <c r="K18599" s="112"/>
      <c r="L18599" s="112"/>
      <c r="M18599" s="112"/>
      <c r="N18599" s="112"/>
    </row>
    <row r="18600" spans="10:14" x14ac:dyDescent="0.25">
      <c r="J18600" t="str">
        <f t="shared" si="541"/>
        <v/>
      </c>
      <c r="K18600" s="112"/>
      <c r="L18600" s="112"/>
      <c r="M18600" s="112"/>
      <c r="N18600" s="112"/>
    </row>
    <row r="18601" spans="10:14" x14ac:dyDescent="0.25">
      <c r="J18601" t="str">
        <f t="shared" si="541"/>
        <v/>
      </c>
      <c r="K18601" s="112"/>
      <c r="L18601" s="112"/>
      <c r="M18601" s="112"/>
      <c r="N18601" s="112"/>
    </row>
    <row r="18602" spans="10:14" x14ac:dyDescent="0.25">
      <c r="J18602" t="str">
        <f t="shared" si="541"/>
        <v/>
      </c>
      <c r="K18602" s="112"/>
      <c r="L18602" s="112"/>
      <c r="M18602" s="112"/>
      <c r="N18602" s="112"/>
    </row>
    <row r="18603" spans="10:14" x14ac:dyDescent="0.25">
      <c r="J18603" t="str">
        <f t="shared" si="541"/>
        <v/>
      </c>
      <c r="K18603" s="112"/>
      <c r="L18603" s="112"/>
      <c r="M18603" s="112"/>
      <c r="N18603" s="112"/>
    </row>
    <row r="18604" spans="10:14" x14ac:dyDescent="0.25">
      <c r="J18604" t="str">
        <f t="shared" si="541"/>
        <v/>
      </c>
      <c r="K18604" s="112"/>
      <c r="L18604" s="112"/>
      <c r="M18604" s="112"/>
      <c r="N18604" s="112"/>
    </row>
    <row r="18605" spans="10:14" x14ac:dyDescent="0.25">
      <c r="J18605" t="str">
        <f t="shared" si="541"/>
        <v/>
      </c>
      <c r="K18605" s="112"/>
      <c r="L18605" s="112"/>
      <c r="M18605" s="112"/>
      <c r="N18605" s="112"/>
    </row>
    <row r="18606" spans="10:14" x14ac:dyDescent="0.25">
      <c r="J18606" t="str">
        <f t="shared" si="541"/>
        <v/>
      </c>
      <c r="K18606" s="112"/>
      <c r="L18606" s="112"/>
      <c r="M18606" s="112"/>
      <c r="N18606" s="112"/>
    </row>
    <row r="18607" spans="10:14" x14ac:dyDescent="0.25">
      <c r="J18607" t="str">
        <f t="shared" si="541"/>
        <v/>
      </c>
      <c r="K18607" s="112"/>
      <c r="L18607" s="112"/>
      <c r="M18607" s="112"/>
      <c r="N18607" s="112"/>
    </row>
    <row r="18608" spans="10:14" x14ac:dyDescent="0.25">
      <c r="J18608" t="str">
        <f t="shared" si="541"/>
        <v/>
      </c>
      <c r="K18608" s="112"/>
      <c r="L18608" s="112"/>
      <c r="M18608" s="112"/>
      <c r="N18608" s="112"/>
    </row>
    <row r="18609" spans="10:14" x14ac:dyDescent="0.25">
      <c r="J18609" t="str">
        <f t="shared" si="541"/>
        <v/>
      </c>
      <c r="K18609" s="112"/>
      <c r="L18609" s="112"/>
      <c r="M18609" s="112"/>
      <c r="N18609" s="112"/>
    </row>
    <row r="18610" spans="10:14" x14ac:dyDescent="0.25">
      <c r="J18610" t="str">
        <f t="shared" si="541"/>
        <v/>
      </c>
      <c r="K18610" s="112"/>
      <c r="L18610" s="112"/>
      <c r="M18610" s="112"/>
      <c r="N18610" s="112"/>
    </row>
    <row r="18611" spans="10:14" x14ac:dyDescent="0.25">
      <c r="J18611" t="str">
        <f t="shared" si="541"/>
        <v/>
      </c>
      <c r="K18611" s="112"/>
      <c r="L18611" s="112"/>
      <c r="M18611" s="112"/>
      <c r="N18611" s="112"/>
    </row>
    <row r="18612" spans="10:14" x14ac:dyDescent="0.25">
      <c r="J18612" t="str">
        <f t="shared" si="541"/>
        <v/>
      </c>
      <c r="K18612" s="112"/>
      <c r="L18612" s="112"/>
      <c r="M18612" s="112"/>
      <c r="N18612" s="112"/>
    </row>
    <row r="18613" spans="10:14" x14ac:dyDescent="0.25">
      <c r="J18613" t="str">
        <f t="shared" si="541"/>
        <v/>
      </c>
      <c r="K18613" s="112"/>
      <c r="L18613" s="112"/>
      <c r="M18613" s="112"/>
      <c r="N18613" s="112"/>
    </row>
    <row r="18614" spans="10:14" x14ac:dyDescent="0.25">
      <c r="J18614" t="str">
        <f t="shared" si="541"/>
        <v/>
      </c>
      <c r="K18614" s="112"/>
      <c r="L18614" s="112"/>
      <c r="M18614" s="112"/>
      <c r="N18614" s="112"/>
    </row>
    <row r="18615" spans="10:14" x14ac:dyDescent="0.25">
      <c r="J18615" t="str">
        <f t="shared" si="541"/>
        <v/>
      </c>
      <c r="K18615" s="112"/>
      <c r="L18615" s="112"/>
      <c r="M18615" s="112"/>
      <c r="N18615" s="112"/>
    </row>
    <row r="18616" spans="10:14" x14ac:dyDescent="0.25">
      <c r="J18616" t="str">
        <f t="shared" si="541"/>
        <v/>
      </c>
      <c r="K18616" s="112"/>
      <c r="L18616" s="112"/>
      <c r="M18616" s="112"/>
      <c r="N18616" s="112"/>
    </row>
    <row r="18617" spans="10:14" x14ac:dyDescent="0.25">
      <c r="J18617" t="str">
        <f t="shared" si="541"/>
        <v/>
      </c>
      <c r="K18617" s="112"/>
      <c r="L18617" s="112"/>
      <c r="M18617" s="112"/>
      <c r="N18617" s="112"/>
    </row>
    <row r="18618" spans="10:14" x14ac:dyDescent="0.25">
      <c r="J18618" t="str">
        <f t="shared" si="541"/>
        <v/>
      </c>
      <c r="K18618" s="112"/>
      <c r="L18618" s="112"/>
      <c r="M18618" s="112"/>
      <c r="N18618" s="112"/>
    </row>
    <row r="18619" spans="10:14" x14ac:dyDescent="0.25">
      <c r="J18619" t="str">
        <f t="shared" si="541"/>
        <v/>
      </c>
      <c r="K18619" s="112"/>
      <c r="L18619" s="112"/>
      <c r="M18619" s="112"/>
      <c r="N18619" s="112"/>
    </row>
    <row r="18620" spans="10:14" x14ac:dyDescent="0.25">
      <c r="J18620" t="str">
        <f t="shared" si="541"/>
        <v/>
      </c>
      <c r="K18620" s="112"/>
      <c r="L18620" s="112"/>
      <c r="M18620" s="112"/>
      <c r="N18620" s="112"/>
    </row>
    <row r="18621" spans="10:14" x14ac:dyDescent="0.25">
      <c r="J18621" t="str">
        <f t="shared" si="541"/>
        <v/>
      </c>
      <c r="K18621" s="112"/>
      <c r="L18621" s="112"/>
      <c r="M18621" s="112"/>
      <c r="N18621" s="112"/>
    </row>
    <row r="18622" spans="10:14" x14ac:dyDescent="0.25">
      <c r="J18622" t="str">
        <f t="shared" si="541"/>
        <v/>
      </c>
      <c r="K18622" s="112"/>
      <c r="L18622" s="112"/>
      <c r="M18622" s="112"/>
      <c r="N18622" s="112"/>
    </row>
    <row r="18623" spans="10:14" x14ac:dyDescent="0.25">
      <c r="J18623" t="str">
        <f t="shared" si="541"/>
        <v/>
      </c>
      <c r="K18623" s="112"/>
      <c r="L18623" s="112"/>
      <c r="M18623" s="112"/>
      <c r="N18623" s="112"/>
    </row>
    <row r="18624" spans="10:14" x14ac:dyDescent="0.25">
      <c r="J18624" t="str">
        <f t="shared" si="541"/>
        <v/>
      </c>
      <c r="K18624" s="112"/>
      <c r="L18624" s="112"/>
      <c r="M18624" s="112"/>
      <c r="N18624" s="112"/>
    </row>
    <row r="18625" spans="10:14" x14ac:dyDescent="0.25">
      <c r="J18625" t="str">
        <f t="shared" si="541"/>
        <v/>
      </c>
      <c r="K18625" s="112"/>
      <c r="L18625" s="112"/>
      <c r="M18625" s="112"/>
      <c r="N18625" s="112"/>
    </row>
    <row r="18626" spans="10:14" x14ac:dyDescent="0.25">
      <c r="J18626" t="str">
        <f t="shared" si="541"/>
        <v/>
      </c>
      <c r="K18626" s="112"/>
      <c r="L18626" s="112"/>
      <c r="M18626" s="112"/>
      <c r="N18626" s="112"/>
    </row>
    <row r="18627" spans="10:14" x14ac:dyDescent="0.25">
      <c r="J18627" t="str">
        <f t="shared" ref="J18627:J18690" si="542">B18627&amp;C18627&amp;E18627&amp;IF(C18627="Skog",F18627&amp;G18627,"")</f>
        <v/>
      </c>
      <c r="K18627" s="112"/>
      <c r="L18627" s="112"/>
      <c r="M18627" s="112"/>
      <c r="N18627" s="112"/>
    </row>
    <row r="18628" spans="10:14" x14ac:dyDescent="0.25">
      <c r="J18628" t="str">
        <f t="shared" si="542"/>
        <v/>
      </c>
      <c r="K18628" s="112"/>
      <c r="L18628" s="112"/>
      <c r="M18628" s="112"/>
      <c r="N18628" s="112"/>
    </row>
    <row r="18629" spans="10:14" x14ac:dyDescent="0.25">
      <c r="J18629" t="str">
        <f t="shared" si="542"/>
        <v/>
      </c>
      <c r="K18629" s="112"/>
      <c r="L18629" s="112"/>
      <c r="M18629" s="112"/>
      <c r="N18629" s="112"/>
    </row>
    <row r="18630" spans="10:14" x14ac:dyDescent="0.25">
      <c r="J18630" t="str">
        <f t="shared" si="542"/>
        <v/>
      </c>
      <c r="K18630" s="112"/>
      <c r="L18630" s="112"/>
      <c r="M18630" s="112"/>
      <c r="N18630" s="112"/>
    </row>
    <row r="18631" spans="10:14" x14ac:dyDescent="0.25">
      <c r="J18631" t="str">
        <f t="shared" si="542"/>
        <v/>
      </c>
      <c r="K18631" s="112"/>
      <c r="L18631" s="112"/>
      <c r="M18631" s="112"/>
      <c r="N18631" s="112"/>
    </row>
    <row r="18632" spans="10:14" x14ac:dyDescent="0.25">
      <c r="J18632" t="str">
        <f t="shared" si="542"/>
        <v/>
      </c>
      <c r="K18632" s="112"/>
      <c r="L18632" s="112"/>
      <c r="M18632" s="112"/>
      <c r="N18632" s="112"/>
    </row>
    <row r="18633" spans="10:14" x14ac:dyDescent="0.25">
      <c r="J18633" t="str">
        <f t="shared" si="542"/>
        <v/>
      </c>
      <c r="K18633" s="112"/>
      <c r="L18633" s="112"/>
      <c r="M18633" s="112"/>
      <c r="N18633" s="112"/>
    </row>
    <row r="18634" spans="10:14" x14ac:dyDescent="0.25">
      <c r="J18634" t="str">
        <f t="shared" si="542"/>
        <v/>
      </c>
      <c r="K18634" s="112"/>
      <c r="L18634" s="112"/>
      <c r="M18634" s="112"/>
      <c r="N18634" s="112"/>
    </row>
    <row r="18635" spans="10:14" x14ac:dyDescent="0.25">
      <c r="J18635" t="str">
        <f t="shared" si="542"/>
        <v/>
      </c>
      <c r="K18635" s="112"/>
      <c r="L18635" s="112"/>
      <c r="M18635" s="112"/>
      <c r="N18635" s="112"/>
    </row>
    <row r="18636" spans="10:14" x14ac:dyDescent="0.25">
      <c r="J18636" t="str">
        <f t="shared" si="542"/>
        <v/>
      </c>
      <c r="K18636" s="112"/>
      <c r="L18636" s="112"/>
      <c r="M18636" s="112"/>
      <c r="N18636" s="112"/>
    </row>
    <row r="18637" spans="10:14" x14ac:dyDescent="0.25">
      <c r="J18637" t="str">
        <f t="shared" si="542"/>
        <v/>
      </c>
      <c r="K18637" s="112"/>
      <c r="L18637" s="112"/>
      <c r="M18637" s="112"/>
      <c r="N18637" s="112"/>
    </row>
    <row r="18638" spans="10:14" x14ac:dyDescent="0.25">
      <c r="J18638" t="str">
        <f t="shared" si="542"/>
        <v/>
      </c>
      <c r="K18638" s="112"/>
      <c r="L18638" s="112"/>
      <c r="M18638" s="112"/>
      <c r="N18638" s="112"/>
    </row>
    <row r="18639" spans="10:14" x14ac:dyDescent="0.25">
      <c r="J18639" t="str">
        <f t="shared" si="542"/>
        <v/>
      </c>
      <c r="K18639" s="112"/>
      <c r="L18639" s="112"/>
      <c r="M18639" s="112"/>
      <c r="N18639" s="112"/>
    </row>
    <row r="18640" spans="10:14" x14ac:dyDescent="0.25">
      <c r="J18640" t="str">
        <f t="shared" si="542"/>
        <v/>
      </c>
      <c r="K18640" s="112"/>
      <c r="L18640" s="112"/>
      <c r="M18640" s="112"/>
      <c r="N18640" s="112"/>
    </row>
    <row r="18641" spans="10:14" x14ac:dyDescent="0.25">
      <c r="J18641" t="str">
        <f t="shared" si="542"/>
        <v/>
      </c>
      <c r="K18641" s="112"/>
      <c r="L18641" s="112"/>
      <c r="M18641" s="112"/>
      <c r="N18641" s="112"/>
    </row>
    <row r="18642" spans="10:14" x14ac:dyDescent="0.25">
      <c r="J18642" t="str">
        <f t="shared" si="542"/>
        <v/>
      </c>
      <c r="K18642" s="112"/>
      <c r="L18642" s="112"/>
      <c r="M18642" s="112"/>
      <c r="N18642" s="112"/>
    </row>
    <row r="18643" spans="10:14" x14ac:dyDescent="0.25">
      <c r="J18643" t="str">
        <f t="shared" si="542"/>
        <v/>
      </c>
      <c r="K18643" s="112"/>
      <c r="L18643" s="112"/>
      <c r="M18643" s="112"/>
      <c r="N18643" s="112"/>
    </row>
    <row r="18644" spans="10:14" x14ac:dyDescent="0.25">
      <c r="J18644" t="str">
        <f t="shared" si="542"/>
        <v/>
      </c>
      <c r="K18644" s="112"/>
      <c r="L18644" s="112"/>
      <c r="M18644" s="112"/>
      <c r="N18644" s="112"/>
    </row>
    <row r="18645" spans="10:14" x14ac:dyDescent="0.25">
      <c r="J18645" t="str">
        <f t="shared" si="542"/>
        <v/>
      </c>
      <c r="K18645" s="112"/>
      <c r="L18645" s="112"/>
      <c r="M18645" s="112"/>
      <c r="N18645" s="112"/>
    </row>
    <row r="18646" spans="10:14" x14ac:dyDescent="0.25">
      <c r="J18646" t="str">
        <f t="shared" si="542"/>
        <v/>
      </c>
      <c r="K18646" s="112"/>
      <c r="L18646" s="112"/>
      <c r="M18646" s="112"/>
      <c r="N18646" s="112"/>
    </row>
    <row r="18647" spans="10:14" x14ac:dyDescent="0.25">
      <c r="J18647" t="str">
        <f t="shared" si="542"/>
        <v/>
      </c>
      <c r="K18647" s="112"/>
      <c r="L18647" s="112"/>
      <c r="M18647" s="112"/>
      <c r="N18647" s="112"/>
    </row>
    <row r="18648" spans="10:14" x14ac:dyDescent="0.25">
      <c r="J18648" t="str">
        <f t="shared" si="542"/>
        <v/>
      </c>
      <c r="K18648" s="112"/>
      <c r="L18648" s="112"/>
      <c r="M18648" s="112"/>
      <c r="N18648" s="112"/>
    </row>
    <row r="18649" spans="10:14" x14ac:dyDescent="0.25">
      <c r="J18649" t="str">
        <f t="shared" si="542"/>
        <v/>
      </c>
      <c r="K18649" s="112"/>
      <c r="L18649" s="112"/>
      <c r="M18649" s="112"/>
      <c r="N18649" s="112"/>
    </row>
    <row r="18650" spans="10:14" x14ac:dyDescent="0.25">
      <c r="J18650" t="str">
        <f t="shared" si="542"/>
        <v/>
      </c>
      <c r="K18650" s="112"/>
      <c r="L18650" s="112"/>
      <c r="M18650" s="112"/>
      <c r="N18650" s="112"/>
    </row>
    <row r="18651" spans="10:14" x14ac:dyDescent="0.25">
      <c r="J18651" t="str">
        <f t="shared" si="542"/>
        <v/>
      </c>
      <c r="K18651" s="112"/>
      <c r="L18651" s="112"/>
      <c r="M18651" s="112"/>
      <c r="N18651" s="112"/>
    </row>
    <row r="18652" spans="10:14" x14ac:dyDescent="0.25">
      <c r="J18652" t="str">
        <f t="shared" si="542"/>
        <v/>
      </c>
      <c r="K18652" s="112"/>
      <c r="L18652" s="112"/>
      <c r="M18652" s="112"/>
      <c r="N18652" s="112"/>
    </row>
    <row r="18653" spans="10:14" x14ac:dyDescent="0.25">
      <c r="J18653" t="str">
        <f t="shared" si="542"/>
        <v/>
      </c>
      <c r="K18653" s="112"/>
      <c r="L18653" s="112"/>
      <c r="M18653" s="112"/>
      <c r="N18653" s="112"/>
    </row>
    <row r="18654" spans="10:14" x14ac:dyDescent="0.25">
      <c r="J18654" t="str">
        <f t="shared" si="542"/>
        <v/>
      </c>
      <c r="K18654" s="112"/>
      <c r="L18654" s="112"/>
      <c r="M18654" s="112"/>
      <c r="N18654" s="112"/>
    </row>
    <row r="18655" spans="10:14" x14ac:dyDescent="0.25">
      <c r="J18655" t="str">
        <f t="shared" si="542"/>
        <v/>
      </c>
      <c r="K18655" s="112"/>
      <c r="L18655" s="112"/>
      <c r="M18655" s="112"/>
      <c r="N18655" s="112"/>
    </row>
    <row r="18656" spans="10:14" x14ac:dyDescent="0.25">
      <c r="J18656" t="str">
        <f t="shared" si="542"/>
        <v/>
      </c>
      <c r="K18656" s="112"/>
      <c r="L18656" s="112"/>
      <c r="M18656" s="112"/>
      <c r="N18656" s="112"/>
    </row>
    <row r="18657" spans="10:14" x14ac:dyDescent="0.25">
      <c r="J18657" t="str">
        <f t="shared" si="542"/>
        <v/>
      </c>
      <c r="K18657" s="112"/>
      <c r="L18657" s="112"/>
      <c r="M18657" s="112"/>
      <c r="N18657" s="112"/>
    </row>
    <row r="18658" spans="10:14" x14ac:dyDescent="0.25">
      <c r="J18658" t="str">
        <f t="shared" si="542"/>
        <v/>
      </c>
      <c r="K18658" s="112"/>
      <c r="L18658" s="112"/>
      <c r="M18658" s="112"/>
      <c r="N18658" s="112"/>
    </row>
    <row r="18659" spans="10:14" x14ac:dyDescent="0.25">
      <c r="J18659" t="str">
        <f t="shared" si="542"/>
        <v/>
      </c>
      <c r="K18659" s="112"/>
      <c r="L18659" s="112"/>
      <c r="M18659" s="112"/>
      <c r="N18659" s="112"/>
    </row>
    <row r="18660" spans="10:14" x14ac:dyDescent="0.25">
      <c r="J18660" t="str">
        <f t="shared" si="542"/>
        <v/>
      </c>
      <c r="K18660" s="112"/>
      <c r="L18660" s="112"/>
      <c r="M18660" s="112"/>
      <c r="N18660" s="112"/>
    </row>
    <row r="18661" spans="10:14" x14ac:dyDescent="0.25">
      <c r="J18661" t="str">
        <f t="shared" si="542"/>
        <v/>
      </c>
      <c r="K18661" s="112"/>
      <c r="L18661" s="112"/>
      <c r="M18661" s="112"/>
      <c r="N18661" s="112"/>
    </row>
    <row r="18662" spans="10:14" x14ac:dyDescent="0.25">
      <c r="J18662" t="str">
        <f t="shared" si="542"/>
        <v/>
      </c>
      <c r="K18662" s="112"/>
      <c r="L18662" s="112"/>
      <c r="M18662" s="112"/>
      <c r="N18662" s="112"/>
    </row>
    <row r="18663" spans="10:14" x14ac:dyDescent="0.25">
      <c r="J18663" t="str">
        <f t="shared" si="542"/>
        <v/>
      </c>
      <c r="K18663" s="112"/>
      <c r="L18663" s="112"/>
      <c r="M18663" s="112"/>
      <c r="N18663" s="112"/>
    </row>
    <row r="18664" spans="10:14" x14ac:dyDescent="0.25">
      <c r="J18664" t="str">
        <f t="shared" si="542"/>
        <v/>
      </c>
      <c r="K18664" s="112"/>
      <c r="L18664" s="112"/>
      <c r="M18664" s="112"/>
      <c r="N18664" s="112"/>
    </row>
    <row r="18665" spans="10:14" x14ac:dyDescent="0.25">
      <c r="J18665" t="str">
        <f t="shared" si="542"/>
        <v/>
      </c>
      <c r="K18665" s="112"/>
      <c r="L18665" s="112"/>
      <c r="M18665" s="112"/>
      <c r="N18665" s="112"/>
    </row>
    <row r="18666" spans="10:14" x14ac:dyDescent="0.25">
      <c r="J18666" t="str">
        <f t="shared" si="542"/>
        <v/>
      </c>
      <c r="K18666" s="112"/>
      <c r="L18666" s="112"/>
      <c r="M18666" s="112"/>
      <c r="N18666" s="112"/>
    </row>
    <row r="18667" spans="10:14" x14ac:dyDescent="0.25">
      <c r="J18667" t="str">
        <f t="shared" si="542"/>
        <v/>
      </c>
      <c r="K18667" s="112"/>
      <c r="L18667" s="112"/>
      <c r="M18667" s="112"/>
      <c r="N18667" s="112"/>
    </row>
    <row r="18668" spans="10:14" x14ac:dyDescent="0.25">
      <c r="J18668" t="str">
        <f t="shared" si="542"/>
        <v/>
      </c>
      <c r="K18668" s="112"/>
      <c r="L18668" s="112"/>
      <c r="M18668" s="112"/>
      <c r="N18668" s="112"/>
    </row>
    <row r="18669" spans="10:14" x14ac:dyDescent="0.25">
      <c r="J18669" t="str">
        <f t="shared" si="542"/>
        <v/>
      </c>
      <c r="K18669" s="112"/>
      <c r="L18669" s="112"/>
      <c r="M18669" s="112"/>
      <c r="N18669" s="112"/>
    </row>
    <row r="18670" spans="10:14" x14ac:dyDescent="0.25">
      <c r="J18670" t="str">
        <f t="shared" si="542"/>
        <v/>
      </c>
      <c r="K18670" s="112"/>
      <c r="L18670" s="112"/>
      <c r="M18670" s="112"/>
      <c r="N18670" s="112"/>
    </row>
    <row r="18671" spans="10:14" x14ac:dyDescent="0.25">
      <c r="J18671" t="str">
        <f t="shared" si="542"/>
        <v/>
      </c>
      <c r="K18671" s="112"/>
      <c r="L18671" s="112"/>
      <c r="M18671" s="112"/>
      <c r="N18671" s="112"/>
    </row>
    <row r="18672" spans="10:14" x14ac:dyDescent="0.25">
      <c r="J18672" t="str">
        <f t="shared" si="542"/>
        <v/>
      </c>
      <c r="K18672" s="112"/>
      <c r="L18672" s="112"/>
      <c r="M18672" s="112"/>
      <c r="N18672" s="112"/>
    </row>
    <row r="18673" spans="10:14" x14ac:dyDescent="0.25">
      <c r="J18673" t="str">
        <f t="shared" si="542"/>
        <v/>
      </c>
      <c r="K18673" s="112"/>
      <c r="L18673" s="112"/>
      <c r="M18673" s="112"/>
      <c r="N18673" s="112"/>
    </row>
    <row r="18674" spans="10:14" x14ac:dyDescent="0.25">
      <c r="J18674" t="str">
        <f t="shared" si="542"/>
        <v/>
      </c>
      <c r="K18674" s="112"/>
      <c r="L18674" s="112"/>
      <c r="M18674" s="112"/>
      <c r="N18674" s="112"/>
    </row>
    <row r="18675" spans="10:14" x14ac:dyDescent="0.25">
      <c r="J18675" t="str">
        <f t="shared" si="542"/>
        <v/>
      </c>
      <c r="K18675" s="112"/>
      <c r="L18675" s="112"/>
      <c r="M18675" s="112"/>
      <c r="N18675" s="112"/>
    </row>
    <row r="18676" spans="10:14" x14ac:dyDescent="0.25">
      <c r="J18676" t="str">
        <f t="shared" si="542"/>
        <v/>
      </c>
      <c r="K18676" s="112"/>
      <c r="L18676" s="112"/>
      <c r="M18676" s="112"/>
      <c r="N18676" s="112"/>
    </row>
    <row r="18677" spans="10:14" x14ac:dyDescent="0.25">
      <c r="J18677" t="str">
        <f t="shared" si="542"/>
        <v/>
      </c>
      <c r="K18677" s="112"/>
      <c r="L18677" s="112"/>
      <c r="M18677" s="112"/>
      <c r="N18677" s="112"/>
    </row>
    <row r="18678" spans="10:14" x14ac:dyDescent="0.25">
      <c r="J18678" t="str">
        <f t="shared" si="542"/>
        <v/>
      </c>
      <c r="K18678" s="112"/>
      <c r="L18678" s="112"/>
      <c r="M18678" s="112"/>
      <c r="N18678" s="112"/>
    </row>
    <row r="18679" spans="10:14" x14ac:dyDescent="0.25">
      <c r="J18679" t="str">
        <f t="shared" si="542"/>
        <v/>
      </c>
      <c r="K18679" s="112"/>
      <c r="L18679" s="112"/>
      <c r="M18679" s="112"/>
      <c r="N18679" s="112"/>
    </row>
    <row r="18680" spans="10:14" x14ac:dyDescent="0.25">
      <c r="J18680" t="str">
        <f t="shared" si="542"/>
        <v/>
      </c>
      <c r="K18680" s="112"/>
      <c r="L18680" s="112"/>
      <c r="M18680" s="112"/>
      <c r="N18680" s="112"/>
    </row>
    <row r="18681" spans="10:14" x14ac:dyDescent="0.25">
      <c r="J18681" t="str">
        <f t="shared" si="542"/>
        <v/>
      </c>
      <c r="K18681" s="112"/>
      <c r="L18681" s="112"/>
      <c r="M18681" s="112"/>
      <c r="N18681" s="112"/>
    </row>
    <row r="18682" spans="10:14" x14ac:dyDescent="0.25">
      <c r="J18682" t="str">
        <f t="shared" si="542"/>
        <v/>
      </c>
      <c r="K18682" s="112"/>
      <c r="L18682" s="112"/>
      <c r="M18682" s="112"/>
      <c r="N18682" s="112"/>
    </row>
    <row r="18683" spans="10:14" x14ac:dyDescent="0.25">
      <c r="J18683" t="str">
        <f t="shared" si="542"/>
        <v/>
      </c>
      <c r="K18683" s="112"/>
      <c r="L18683" s="112"/>
      <c r="M18683" s="112"/>
      <c r="N18683" s="112"/>
    </row>
    <row r="18684" spans="10:14" x14ac:dyDescent="0.25">
      <c r="J18684" t="str">
        <f t="shared" si="542"/>
        <v/>
      </c>
      <c r="K18684" s="112"/>
      <c r="L18684" s="112"/>
      <c r="M18684" s="112"/>
      <c r="N18684" s="112"/>
    </row>
    <row r="18685" spans="10:14" x14ac:dyDescent="0.25">
      <c r="J18685" t="str">
        <f t="shared" si="542"/>
        <v/>
      </c>
      <c r="K18685" s="112"/>
      <c r="L18685" s="112"/>
      <c r="M18685" s="112"/>
      <c r="N18685" s="112"/>
    </row>
    <row r="18686" spans="10:14" x14ac:dyDescent="0.25">
      <c r="J18686" t="str">
        <f t="shared" si="542"/>
        <v/>
      </c>
      <c r="K18686" s="112"/>
      <c r="L18686" s="112"/>
      <c r="M18686" s="112"/>
      <c r="N18686" s="112"/>
    </row>
    <row r="18687" spans="10:14" x14ac:dyDescent="0.25">
      <c r="J18687" t="str">
        <f t="shared" si="542"/>
        <v/>
      </c>
      <c r="K18687" s="112"/>
      <c r="L18687" s="112"/>
      <c r="M18687" s="112"/>
      <c r="N18687" s="112"/>
    </row>
    <row r="18688" spans="10:14" x14ac:dyDescent="0.25">
      <c r="J18688" t="str">
        <f t="shared" si="542"/>
        <v/>
      </c>
      <c r="K18688" s="112"/>
      <c r="L18688" s="112"/>
      <c r="M18688" s="112"/>
      <c r="N18688" s="112"/>
    </row>
    <row r="18689" spans="10:14" x14ac:dyDescent="0.25">
      <c r="J18689" t="str">
        <f t="shared" si="542"/>
        <v/>
      </c>
      <c r="K18689" s="112"/>
      <c r="L18689" s="112"/>
      <c r="M18689" s="112"/>
      <c r="N18689" s="112"/>
    </row>
    <row r="18690" spans="10:14" x14ac:dyDescent="0.25">
      <c r="J18690" t="str">
        <f t="shared" si="542"/>
        <v/>
      </c>
      <c r="K18690" s="112"/>
      <c r="L18690" s="112"/>
      <c r="M18690" s="112"/>
      <c r="N18690" s="112"/>
    </row>
    <row r="18691" spans="10:14" x14ac:dyDescent="0.25">
      <c r="J18691" t="str">
        <f t="shared" ref="J18691:J18754" si="543">B18691&amp;C18691&amp;E18691&amp;IF(C18691="Skog",F18691&amp;G18691,"")</f>
        <v/>
      </c>
      <c r="K18691" s="112"/>
      <c r="L18691" s="112"/>
      <c r="M18691" s="112"/>
      <c r="N18691" s="112"/>
    </row>
    <row r="18692" spans="10:14" x14ac:dyDescent="0.25">
      <c r="J18692" t="str">
        <f t="shared" si="543"/>
        <v/>
      </c>
      <c r="K18692" s="112"/>
      <c r="L18692" s="112"/>
      <c r="M18692" s="112"/>
      <c r="N18692" s="112"/>
    </row>
    <row r="18693" spans="10:14" x14ac:dyDescent="0.25">
      <c r="J18693" t="str">
        <f t="shared" si="543"/>
        <v/>
      </c>
      <c r="K18693" s="112"/>
      <c r="L18693" s="112"/>
      <c r="M18693" s="112"/>
      <c r="N18693" s="112"/>
    </row>
    <row r="18694" spans="10:14" x14ac:dyDescent="0.25">
      <c r="J18694" t="str">
        <f t="shared" si="543"/>
        <v/>
      </c>
      <c r="K18694" s="112"/>
      <c r="L18694" s="112"/>
      <c r="M18694" s="112"/>
      <c r="N18694" s="112"/>
    </row>
    <row r="18695" spans="10:14" x14ac:dyDescent="0.25">
      <c r="J18695" t="str">
        <f t="shared" si="543"/>
        <v/>
      </c>
      <c r="K18695" s="112"/>
      <c r="L18695" s="112"/>
      <c r="M18695" s="112"/>
      <c r="N18695" s="112"/>
    </row>
    <row r="18696" spans="10:14" x14ac:dyDescent="0.25">
      <c r="J18696" t="str">
        <f t="shared" si="543"/>
        <v/>
      </c>
      <c r="K18696" s="112"/>
      <c r="L18696" s="112"/>
      <c r="M18696" s="112"/>
      <c r="N18696" s="112"/>
    </row>
    <row r="18697" spans="10:14" x14ac:dyDescent="0.25">
      <c r="J18697" t="str">
        <f t="shared" si="543"/>
        <v/>
      </c>
      <c r="K18697" s="112"/>
      <c r="L18697" s="112"/>
      <c r="M18697" s="112"/>
      <c r="N18697" s="112"/>
    </row>
    <row r="18698" spans="10:14" x14ac:dyDescent="0.25">
      <c r="J18698" t="str">
        <f t="shared" si="543"/>
        <v/>
      </c>
      <c r="K18698" s="112"/>
      <c r="L18698" s="112"/>
      <c r="M18698" s="112"/>
      <c r="N18698" s="112"/>
    </row>
    <row r="18699" spans="10:14" x14ac:dyDescent="0.25">
      <c r="J18699" t="str">
        <f t="shared" si="543"/>
        <v/>
      </c>
      <c r="K18699" s="112"/>
      <c r="L18699" s="112"/>
      <c r="M18699" s="112"/>
      <c r="N18699" s="112"/>
    </row>
    <row r="18700" spans="10:14" x14ac:dyDescent="0.25">
      <c r="J18700" t="str">
        <f t="shared" si="543"/>
        <v/>
      </c>
      <c r="K18700" s="112"/>
      <c r="L18700" s="112"/>
      <c r="M18700" s="112"/>
      <c r="N18700" s="112"/>
    </row>
    <row r="18701" spans="10:14" x14ac:dyDescent="0.25">
      <c r="J18701" t="str">
        <f t="shared" si="543"/>
        <v/>
      </c>
      <c r="K18701" s="112"/>
      <c r="L18701" s="112"/>
      <c r="M18701" s="112"/>
      <c r="N18701" s="112"/>
    </row>
    <row r="18702" spans="10:14" x14ac:dyDescent="0.25">
      <c r="J18702" t="str">
        <f t="shared" si="543"/>
        <v/>
      </c>
      <c r="K18702" s="112"/>
      <c r="L18702" s="112"/>
      <c r="M18702" s="112"/>
      <c r="N18702" s="112"/>
    </row>
    <row r="18703" spans="10:14" x14ac:dyDescent="0.25">
      <c r="J18703" t="str">
        <f t="shared" si="543"/>
        <v/>
      </c>
      <c r="K18703" s="112"/>
      <c r="L18703" s="112"/>
      <c r="M18703" s="112"/>
      <c r="N18703" s="112"/>
    </row>
    <row r="18704" spans="10:14" x14ac:dyDescent="0.25">
      <c r="J18704" t="str">
        <f t="shared" si="543"/>
        <v/>
      </c>
      <c r="K18704" s="112"/>
      <c r="L18704" s="112"/>
      <c r="M18704" s="112"/>
      <c r="N18704" s="112"/>
    </row>
    <row r="18705" spans="10:14" x14ac:dyDescent="0.25">
      <c r="J18705" t="str">
        <f t="shared" si="543"/>
        <v/>
      </c>
      <c r="K18705" s="112"/>
      <c r="L18705" s="112"/>
      <c r="M18705" s="112"/>
      <c r="N18705" s="112"/>
    </row>
    <row r="18706" spans="10:14" x14ac:dyDescent="0.25">
      <c r="J18706" t="str">
        <f t="shared" si="543"/>
        <v/>
      </c>
      <c r="K18706" s="112"/>
      <c r="L18706" s="112"/>
      <c r="M18706" s="112"/>
      <c r="N18706" s="112"/>
    </row>
    <row r="18707" spans="10:14" x14ac:dyDescent="0.25">
      <c r="J18707" t="str">
        <f t="shared" si="543"/>
        <v/>
      </c>
      <c r="K18707" s="112"/>
      <c r="L18707" s="112"/>
      <c r="M18707" s="112"/>
      <c r="N18707" s="112"/>
    </row>
    <row r="18708" spans="10:14" x14ac:dyDescent="0.25">
      <c r="J18708" t="str">
        <f t="shared" si="543"/>
        <v/>
      </c>
      <c r="K18708" s="112"/>
      <c r="L18708" s="112"/>
      <c r="M18708" s="112"/>
      <c r="N18708" s="112"/>
    </row>
    <row r="18709" spans="10:14" x14ac:dyDescent="0.25">
      <c r="J18709" t="str">
        <f t="shared" si="543"/>
        <v/>
      </c>
      <c r="K18709" s="112"/>
      <c r="L18709" s="112"/>
      <c r="M18709" s="112"/>
      <c r="N18709" s="112"/>
    </row>
    <row r="18710" spans="10:14" x14ac:dyDescent="0.25">
      <c r="J18710" t="str">
        <f t="shared" si="543"/>
        <v/>
      </c>
      <c r="K18710" s="112"/>
      <c r="L18710" s="112"/>
      <c r="M18710" s="112"/>
      <c r="N18710" s="112"/>
    </row>
    <row r="18711" spans="10:14" x14ac:dyDescent="0.25">
      <c r="J18711" t="str">
        <f t="shared" si="543"/>
        <v/>
      </c>
      <c r="K18711" s="112"/>
      <c r="L18711" s="112"/>
      <c r="M18711" s="112"/>
      <c r="N18711" s="112"/>
    </row>
    <row r="18712" spans="10:14" x14ac:dyDescent="0.25">
      <c r="J18712" t="str">
        <f t="shared" si="543"/>
        <v/>
      </c>
      <c r="K18712" s="112"/>
      <c r="L18712" s="112"/>
      <c r="M18712" s="112"/>
      <c r="N18712" s="112"/>
    </row>
    <row r="18713" spans="10:14" x14ac:dyDescent="0.25">
      <c r="J18713" t="str">
        <f t="shared" si="543"/>
        <v/>
      </c>
      <c r="K18713" s="112"/>
      <c r="L18713" s="112"/>
      <c r="M18713" s="112"/>
      <c r="N18713" s="112"/>
    </row>
    <row r="18714" spans="10:14" x14ac:dyDescent="0.25">
      <c r="J18714" t="str">
        <f t="shared" si="543"/>
        <v/>
      </c>
      <c r="K18714" s="112"/>
      <c r="L18714" s="112"/>
      <c r="M18714" s="112"/>
      <c r="N18714" s="112"/>
    </row>
    <row r="18715" spans="10:14" x14ac:dyDescent="0.25">
      <c r="J18715" t="str">
        <f t="shared" si="543"/>
        <v/>
      </c>
      <c r="K18715" s="112"/>
      <c r="L18715" s="112"/>
      <c r="M18715" s="112"/>
      <c r="N18715" s="112"/>
    </row>
    <row r="18716" spans="10:14" x14ac:dyDescent="0.25">
      <c r="J18716" t="str">
        <f t="shared" si="543"/>
        <v/>
      </c>
      <c r="K18716" s="112"/>
      <c r="L18716" s="112"/>
      <c r="M18716" s="112"/>
      <c r="N18716" s="112"/>
    </row>
    <row r="18717" spans="10:14" x14ac:dyDescent="0.25">
      <c r="J18717" t="str">
        <f t="shared" si="543"/>
        <v/>
      </c>
      <c r="K18717" s="112"/>
      <c r="L18717" s="112"/>
      <c r="M18717" s="112"/>
      <c r="N18717" s="112"/>
    </row>
    <row r="18718" spans="10:14" x14ac:dyDescent="0.25">
      <c r="J18718" t="str">
        <f t="shared" si="543"/>
        <v/>
      </c>
      <c r="K18718" s="112"/>
      <c r="L18718" s="112"/>
      <c r="M18718" s="112"/>
      <c r="N18718" s="112"/>
    </row>
    <row r="18719" spans="10:14" x14ac:dyDescent="0.25">
      <c r="J18719" t="str">
        <f t="shared" si="543"/>
        <v/>
      </c>
      <c r="K18719" s="112"/>
      <c r="L18719" s="112"/>
      <c r="M18719" s="112"/>
      <c r="N18719" s="112"/>
    </row>
    <row r="18720" spans="10:14" x14ac:dyDescent="0.25">
      <c r="J18720" t="str">
        <f t="shared" si="543"/>
        <v/>
      </c>
      <c r="K18720" s="112"/>
      <c r="L18720" s="112"/>
      <c r="M18720" s="112"/>
      <c r="N18720" s="112"/>
    </row>
    <row r="18721" spans="10:14" x14ac:dyDescent="0.25">
      <c r="J18721" t="str">
        <f t="shared" si="543"/>
        <v/>
      </c>
      <c r="K18721" s="112"/>
      <c r="L18721" s="112"/>
      <c r="M18721" s="112"/>
      <c r="N18721" s="112"/>
    </row>
    <row r="18722" spans="10:14" x14ac:dyDescent="0.25">
      <c r="J18722" t="str">
        <f t="shared" si="543"/>
        <v/>
      </c>
      <c r="K18722" s="112"/>
      <c r="L18722" s="112"/>
      <c r="M18722" s="112"/>
      <c r="N18722" s="112"/>
    </row>
    <row r="18723" spans="10:14" x14ac:dyDescent="0.25">
      <c r="J18723" t="str">
        <f t="shared" si="543"/>
        <v/>
      </c>
      <c r="K18723" s="112"/>
      <c r="L18723" s="112"/>
      <c r="M18723" s="112"/>
      <c r="N18723" s="112"/>
    </row>
    <row r="18724" spans="10:14" x14ac:dyDescent="0.25">
      <c r="J18724" t="str">
        <f t="shared" si="543"/>
        <v/>
      </c>
      <c r="K18724" s="112"/>
      <c r="L18724" s="112"/>
      <c r="M18724" s="112"/>
      <c r="N18724" s="112"/>
    </row>
    <row r="18725" spans="10:14" x14ac:dyDescent="0.25">
      <c r="J18725" t="str">
        <f t="shared" si="543"/>
        <v/>
      </c>
      <c r="K18725" s="112"/>
      <c r="L18725" s="112"/>
      <c r="M18725" s="112"/>
      <c r="N18725" s="112"/>
    </row>
    <row r="18726" spans="10:14" x14ac:dyDescent="0.25">
      <c r="J18726" t="str">
        <f t="shared" si="543"/>
        <v/>
      </c>
      <c r="K18726" s="112"/>
      <c r="L18726" s="112"/>
      <c r="M18726" s="112"/>
      <c r="N18726" s="112"/>
    </row>
    <row r="18727" spans="10:14" x14ac:dyDescent="0.25">
      <c r="J18727" t="str">
        <f t="shared" si="543"/>
        <v/>
      </c>
      <c r="K18727" s="112"/>
      <c r="L18727" s="112"/>
      <c r="M18727" s="112"/>
      <c r="N18727" s="112"/>
    </row>
    <row r="18728" spans="10:14" x14ac:dyDescent="0.25">
      <c r="J18728" t="str">
        <f t="shared" si="543"/>
        <v/>
      </c>
      <c r="K18728" s="112"/>
      <c r="L18728" s="112"/>
      <c r="M18728" s="112"/>
      <c r="N18728" s="112"/>
    </row>
    <row r="18729" spans="10:14" x14ac:dyDescent="0.25">
      <c r="J18729" t="str">
        <f t="shared" si="543"/>
        <v/>
      </c>
      <c r="K18729" s="112"/>
      <c r="L18729" s="112"/>
      <c r="M18729" s="112"/>
      <c r="N18729" s="112"/>
    </row>
    <row r="18730" spans="10:14" x14ac:dyDescent="0.25">
      <c r="J18730" t="str">
        <f t="shared" si="543"/>
        <v/>
      </c>
      <c r="K18730" s="112"/>
      <c r="L18730" s="112"/>
      <c r="M18730" s="112"/>
      <c r="N18730" s="112"/>
    </row>
    <row r="18731" spans="10:14" x14ac:dyDescent="0.25">
      <c r="J18731" t="str">
        <f t="shared" si="543"/>
        <v/>
      </c>
      <c r="K18731" s="112"/>
      <c r="L18731" s="112"/>
      <c r="M18731" s="112"/>
      <c r="N18731" s="112"/>
    </row>
    <row r="18732" spans="10:14" x14ac:dyDescent="0.25">
      <c r="J18732" t="str">
        <f t="shared" si="543"/>
        <v/>
      </c>
      <c r="K18732" s="112"/>
      <c r="L18732" s="112"/>
      <c r="M18732" s="112"/>
      <c r="N18732" s="112"/>
    </row>
    <row r="18733" spans="10:14" x14ac:dyDescent="0.25">
      <c r="J18733" t="str">
        <f t="shared" si="543"/>
        <v/>
      </c>
      <c r="K18733" s="112"/>
      <c r="L18733" s="112"/>
      <c r="M18733" s="112"/>
      <c r="N18733" s="112"/>
    </row>
    <row r="18734" spans="10:14" x14ac:dyDescent="0.25">
      <c r="J18734" t="str">
        <f t="shared" si="543"/>
        <v/>
      </c>
      <c r="K18734" s="112"/>
      <c r="L18734" s="112"/>
      <c r="M18734" s="112"/>
      <c r="N18734" s="112"/>
    </row>
    <row r="18735" spans="10:14" x14ac:dyDescent="0.25">
      <c r="J18735" t="str">
        <f t="shared" si="543"/>
        <v/>
      </c>
      <c r="K18735" s="112"/>
      <c r="L18735" s="112"/>
      <c r="M18735" s="112"/>
      <c r="N18735" s="112"/>
    </row>
    <row r="18736" spans="10:14" x14ac:dyDescent="0.25">
      <c r="J18736" t="str">
        <f t="shared" si="543"/>
        <v/>
      </c>
      <c r="K18736" s="112"/>
      <c r="L18736" s="112"/>
      <c r="M18736" s="112"/>
      <c r="N18736" s="112"/>
    </row>
    <row r="18737" spans="10:14" x14ac:dyDescent="0.25">
      <c r="J18737" t="str">
        <f t="shared" si="543"/>
        <v/>
      </c>
      <c r="K18737" s="112"/>
      <c r="L18737" s="112"/>
      <c r="M18737" s="112"/>
      <c r="N18737" s="112"/>
    </row>
    <row r="18738" spans="10:14" x14ac:dyDescent="0.25">
      <c r="J18738" t="str">
        <f t="shared" si="543"/>
        <v/>
      </c>
      <c r="K18738" s="112"/>
      <c r="L18738" s="112"/>
      <c r="M18738" s="112"/>
      <c r="N18738" s="112"/>
    </row>
    <row r="18739" spans="10:14" x14ac:dyDescent="0.25">
      <c r="J18739" t="str">
        <f t="shared" si="543"/>
        <v/>
      </c>
      <c r="K18739" s="112"/>
      <c r="L18739" s="112"/>
      <c r="M18739" s="112"/>
      <c r="N18739" s="112"/>
    </row>
    <row r="18740" spans="10:14" x14ac:dyDescent="0.25">
      <c r="J18740" t="str">
        <f t="shared" si="543"/>
        <v/>
      </c>
      <c r="K18740" s="112"/>
      <c r="L18740" s="112"/>
      <c r="M18740" s="112"/>
      <c r="N18740" s="112"/>
    </row>
    <row r="18741" spans="10:14" x14ac:dyDescent="0.25">
      <c r="J18741" t="str">
        <f t="shared" si="543"/>
        <v/>
      </c>
      <c r="K18741" s="112"/>
      <c r="L18741" s="112"/>
      <c r="M18741" s="112"/>
      <c r="N18741" s="112"/>
    </row>
    <row r="18742" spans="10:14" x14ac:dyDescent="0.25">
      <c r="J18742" t="str">
        <f t="shared" si="543"/>
        <v/>
      </c>
      <c r="K18742" s="112"/>
      <c r="L18742" s="112"/>
      <c r="M18742" s="112"/>
      <c r="N18742" s="112"/>
    </row>
    <row r="18743" spans="10:14" x14ac:dyDescent="0.25">
      <c r="J18743" t="str">
        <f t="shared" si="543"/>
        <v/>
      </c>
      <c r="K18743" s="112"/>
      <c r="L18743" s="112"/>
      <c r="M18743" s="112"/>
      <c r="N18743" s="112"/>
    </row>
    <row r="18744" spans="10:14" x14ac:dyDescent="0.25">
      <c r="J18744" t="str">
        <f t="shared" si="543"/>
        <v/>
      </c>
      <c r="K18744" s="112"/>
      <c r="L18744" s="112"/>
      <c r="M18744" s="112"/>
      <c r="N18744" s="112"/>
    </row>
    <row r="18745" spans="10:14" x14ac:dyDescent="0.25">
      <c r="J18745" t="str">
        <f t="shared" si="543"/>
        <v/>
      </c>
      <c r="K18745" s="112"/>
      <c r="L18745" s="112"/>
      <c r="M18745" s="112"/>
      <c r="N18745" s="112"/>
    </row>
    <row r="18746" spans="10:14" x14ac:dyDescent="0.25">
      <c r="J18746" t="str">
        <f t="shared" si="543"/>
        <v/>
      </c>
      <c r="K18746" s="112"/>
      <c r="L18746" s="112"/>
      <c r="M18746" s="112"/>
      <c r="N18746" s="112"/>
    </row>
    <row r="18747" spans="10:14" x14ac:dyDescent="0.25">
      <c r="J18747" t="str">
        <f t="shared" si="543"/>
        <v/>
      </c>
      <c r="K18747" s="112"/>
      <c r="L18747" s="112"/>
      <c r="M18747" s="112"/>
      <c r="N18747" s="112"/>
    </row>
    <row r="18748" spans="10:14" x14ac:dyDescent="0.25">
      <c r="J18748" t="str">
        <f t="shared" si="543"/>
        <v/>
      </c>
      <c r="K18748" s="112"/>
      <c r="L18748" s="112"/>
      <c r="M18748" s="112"/>
      <c r="N18748" s="112"/>
    </row>
    <row r="18749" spans="10:14" x14ac:dyDescent="0.25">
      <c r="J18749" t="str">
        <f t="shared" si="543"/>
        <v/>
      </c>
      <c r="K18749" s="112"/>
      <c r="L18749" s="112"/>
      <c r="M18749" s="112"/>
      <c r="N18749" s="112"/>
    </row>
    <row r="18750" spans="10:14" x14ac:dyDescent="0.25">
      <c r="J18750" t="str">
        <f t="shared" si="543"/>
        <v/>
      </c>
      <c r="K18750" s="112"/>
      <c r="L18750" s="112"/>
      <c r="M18750" s="112"/>
      <c r="N18750" s="112"/>
    </row>
    <row r="18751" spans="10:14" x14ac:dyDescent="0.25">
      <c r="J18751" t="str">
        <f t="shared" si="543"/>
        <v/>
      </c>
      <c r="K18751" s="112"/>
      <c r="L18751" s="112"/>
      <c r="M18751" s="112"/>
      <c r="N18751" s="112"/>
    </row>
    <row r="18752" spans="10:14" x14ac:dyDescent="0.25">
      <c r="J18752" t="str">
        <f t="shared" si="543"/>
        <v/>
      </c>
      <c r="K18752" s="112"/>
      <c r="L18752" s="112"/>
      <c r="M18752" s="112"/>
      <c r="N18752" s="112"/>
    </row>
    <row r="18753" spans="10:14" x14ac:dyDescent="0.25">
      <c r="J18753" t="str">
        <f t="shared" si="543"/>
        <v/>
      </c>
      <c r="K18753" s="112"/>
      <c r="L18753" s="112"/>
      <c r="M18753" s="112"/>
      <c r="N18753" s="112"/>
    </row>
    <row r="18754" spans="10:14" x14ac:dyDescent="0.25">
      <c r="J18754" t="str">
        <f t="shared" si="543"/>
        <v/>
      </c>
      <c r="K18754" s="112"/>
      <c r="L18754" s="112"/>
      <c r="M18754" s="112"/>
      <c r="N18754" s="112"/>
    </row>
    <row r="18755" spans="10:14" x14ac:dyDescent="0.25">
      <c r="J18755" t="str">
        <f t="shared" ref="J18755:J18818" si="544">B18755&amp;C18755&amp;E18755&amp;IF(C18755="Skog",F18755&amp;G18755,"")</f>
        <v/>
      </c>
      <c r="K18755" s="112"/>
      <c r="L18755" s="112"/>
      <c r="M18755" s="112"/>
      <c r="N18755" s="112"/>
    </row>
    <row r="18756" spans="10:14" x14ac:dyDescent="0.25">
      <c r="J18756" t="str">
        <f t="shared" si="544"/>
        <v/>
      </c>
      <c r="K18756" s="112"/>
      <c r="L18756" s="112"/>
      <c r="M18756" s="112"/>
      <c r="N18756" s="112"/>
    </row>
    <row r="18757" spans="10:14" x14ac:dyDescent="0.25">
      <c r="J18757" t="str">
        <f t="shared" si="544"/>
        <v/>
      </c>
      <c r="K18757" s="112"/>
      <c r="L18757" s="112"/>
      <c r="M18757" s="112"/>
      <c r="N18757" s="112"/>
    </row>
    <row r="18758" spans="10:14" x14ac:dyDescent="0.25">
      <c r="J18758" t="str">
        <f t="shared" si="544"/>
        <v/>
      </c>
      <c r="K18758" s="112"/>
      <c r="L18758" s="112"/>
      <c r="M18758" s="112"/>
      <c r="N18758" s="112"/>
    </row>
    <row r="18759" spans="10:14" x14ac:dyDescent="0.25">
      <c r="J18759" t="str">
        <f t="shared" si="544"/>
        <v/>
      </c>
      <c r="K18759" s="112"/>
      <c r="L18759" s="112"/>
      <c r="M18759" s="112"/>
      <c r="N18759" s="112"/>
    </row>
    <row r="18760" spans="10:14" x14ac:dyDescent="0.25">
      <c r="J18760" t="str">
        <f t="shared" si="544"/>
        <v/>
      </c>
      <c r="K18760" s="112"/>
      <c r="L18760" s="112"/>
      <c r="M18760" s="112"/>
      <c r="N18760" s="112"/>
    </row>
    <row r="18761" spans="10:14" x14ac:dyDescent="0.25">
      <c r="J18761" t="str">
        <f t="shared" si="544"/>
        <v/>
      </c>
      <c r="K18761" s="112"/>
      <c r="L18761" s="112"/>
      <c r="M18761" s="112"/>
      <c r="N18761" s="112"/>
    </row>
    <row r="18762" spans="10:14" x14ac:dyDescent="0.25">
      <c r="J18762" t="str">
        <f t="shared" si="544"/>
        <v/>
      </c>
      <c r="K18762" s="112"/>
      <c r="L18762" s="112"/>
      <c r="M18762" s="112"/>
      <c r="N18762" s="112"/>
    </row>
    <row r="18763" spans="10:14" x14ac:dyDescent="0.25">
      <c r="J18763" t="str">
        <f t="shared" si="544"/>
        <v/>
      </c>
      <c r="K18763" s="112"/>
      <c r="L18763" s="112"/>
      <c r="M18763" s="112"/>
      <c r="N18763" s="112"/>
    </row>
    <row r="18764" spans="10:14" x14ac:dyDescent="0.25">
      <c r="J18764" t="str">
        <f t="shared" si="544"/>
        <v/>
      </c>
      <c r="K18764" s="112"/>
      <c r="L18764" s="112"/>
      <c r="M18764" s="112"/>
      <c r="N18764" s="112"/>
    </row>
    <row r="18765" spans="10:14" x14ac:dyDescent="0.25">
      <c r="J18765" t="str">
        <f t="shared" si="544"/>
        <v/>
      </c>
      <c r="K18765" s="112"/>
      <c r="L18765" s="112"/>
      <c r="M18765" s="112"/>
      <c r="N18765" s="112"/>
    </row>
    <row r="18766" spans="10:14" x14ac:dyDescent="0.25">
      <c r="J18766" t="str">
        <f t="shared" si="544"/>
        <v/>
      </c>
      <c r="K18766" s="112"/>
      <c r="L18766" s="112"/>
      <c r="M18766" s="112"/>
      <c r="N18766" s="112"/>
    </row>
    <row r="18767" spans="10:14" x14ac:dyDescent="0.25">
      <c r="J18767" t="str">
        <f t="shared" si="544"/>
        <v/>
      </c>
      <c r="K18767" s="112"/>
      <c r="L18767" s="112"/>
      <c r="M18767" s="112"/>
      <c r="N18767" s="112"/>
    </row>
    <row r="18768" spans="10:14" x14ac:dyDescent="0.25">
      <c r="J18768" t="str">
        <f t="shared" si="544"/>
        <v/>
      </c>
      <c r="K18768" s="112"/>
      <c r="L18768" s="112"/>
      <c r="M18768" s="112"/>
      <c r="N18768" s="112"/>
    </row>
    <row r="18769" spans="10:14" x14ac:dyDescent="0.25">
      <c r="J18769" t="str">
        <f t="shared" si="544"/>
        <v/>
      </c>
      <c r="K18769" s="112"/>
      <c r="L18769" s="112"/>
      <c r="M18769" s="112"/>
      <c r="N18769" s="112"/>
    </row>
    <row r="18770" spans="10:14" x14ac:dyDescent="0.25">
      <c r="J18770" t="str">
        <f t="shared" si="544"/>
        <v/>
      </c>
      <c r="K18770" s="112"/>
      <c r="L18770" s="112"/>
      <c r="M18770" s="112"/>
      <c r="N18770" s="112"/>
    </row>
    <row r="18771" spans="10:14" x14ac:dyDescent="0.25">
      <c r="J18771" t="str">
        <f t="shared" si="544"/>
        <v/>
      </c>
      <c r="K18771" s="112"/>
      <c r="L18771" s="112"/>
      <c r="M18771" s="112"/>
      <c r="N18771" s="112"/>
    </row>
    <row r="18772" spans="10:14" x14ac:dyDescent="0.25">
      <c r="J18772" t="str">
        <f t="shared" si="544"/>
        <v/>
      </c>
      <c r="K18772" s="112"/>
      <c r="L18772" s="112"/>
      <c r="M18772" s="112"/>
      <c r="N18772" s="112"/>
    </row>
    <row r="18773" spans="10:14" x14ac:dyDescent="0.25">
      <c r="J18773" t="str">
        <f t="shared" si="544"/>
        <v/>
      </c>
      <c r="K18773" s="112"/>
      <c r="L18773" s="112"/>
      <c r="M18773" s="112"/>
      <c r="N18773" s="112"/>
    </row>
    <row r="18774" spans="10:14" x14ac:dyDescent="0.25">
      <c r="J18774" t="str">
        <f t="shared" si="544"/>
        <v/>
      </c>
      <c r="K18774" s="112"/>
      <c r="L18774" s="112"/>
      <c r="M18774" s="112"/>
      <c r="N18774" s="112"/>
    </row>
    <row r="18775" spans="10:14" x14ac:dyDescent="0.25">
      <c r="J18775" t="str">
        <f t="shared" si="544"/>
        <v/>
      </c>
      <c r="K18775" s="112"/>
      <c r="L18775" s="112"/>
      <c r="M18775" s="112"/>
      <c r="N18775" s="112"/>
    </row>
    <row r="18776" spans="10:14" x14ac:dyDescent="0.25">
      <c r="J18776" t="str">
        <f t="shared" si="544"/>
        <v/>
      </c>
      <c r="K18776" s="112"/>
      <c r="L18776" s="112"/>
      <c r="M18776" s="112"/>
      <c r="N18776" s="112"/>
    </row>
    <row r="18777" spans="10:14" x14ac:dyDescent="0.25">
      <c r="J18777" t="str">
        <f t="shared" si="544"/>
        <v/>
      </c>
      <c r="K18777" s="112"/>
      <c r="L18777" s="112"/>
      <c r="M18777" s="112"/>
      <c r="N18777" s="112"/>
    </row>
    <row r="18778" spans="10:14" x14ac:dyDescent="0.25">
      <c r="J18778" t="str">
        <f t="shared" si="544"/>
        <v/>
      </c>
      <c r="K18778" s="112"/>
      <c r="L18778" s="112"/>
      <c r="M18778" s="112"/>
      <c r="N18778" s="112"/>
    </row>
    <row r="18779" spans="10:14" x14ac:dyDescent="0.25">
      <c r="J18779" t="str">
        <f t="shared" si="544"/>
        <v/>
      </c>
      <c r="K18779" s="112"/>
      <c r="L18779" s="112"/>
      <c r="M18779" s="112"/>
      <c r="N18779" s="112"/>
    </row>
    <row r="18780" spans="10:14" x14ac:dyDescent="0.25">
      <c r="J18780" t="str">
        <f t="shared" si="544"/>
        <v/>
      </c>
      <c r="K18780" s="112"/>
      <c r="L18780" s="112"/>
      <c r="M18780" s="112"/>
      <c r="N18780" s="112"/>
    </row>
    <row r="18781" spans="10:14" x14ac:dyDescent="0.25">
      <c r="J18781" t="str">
        <f t="shared" si="544"/>
        <v/>
      </c>
      <c r="K18781" s="112"/>
      <c r="L18781" s="112"/>
      <c r="M18781" s="112"/>
      <c r="N18781" s="112"/>
    </row>
    <row r="18782" spans="10:14" x14ac:dyDescent="0.25">
      <c r="J18782" t="str">
        <f t="shared" si="544"/>
        <v/>
      </c>
      <c r="K18782" s="112"/>
      <c r="L18782" s="112"/>
      <c r="M18782" s="112"/>
      <c r="N18782" s="112"/>
    </row>
    <row r="18783" spans="10:14" x14ac:dyDescent="0.25">
      <c r="J18783" t="str">
        <f t="shared" si="544"/>
        <v/>
      </c>
      <c r="K18783" s="112"/>
      <c r="L18783" s="112"/>
      <c r="M18783" s="112"/>
      <c r="N18783" s="112"/>
    </row>
    <row r="18784" spans="10:14" x14ac:dyDescent="0.25">
      <c r="J18784" t="str">
        <f t="shared" si="544"/>
        <v/>
      </c>
      <c r="K18784" s="112"/>
      <c r="L18784" s="112"/>
      <c r="M18784" s="112"/>
      <c r="N18784" s="112"/>
    </row>
    <row r="18785" spans="10:14" x14ac:dyDescent="0.25">
      <c r="J18785" t="str">
        <f t="shared" si="544"/>
        <v/>
      </c>
      <c r="K18785" s="112"/>
      <c r="L18785" s="112"/>
      <c r="M18785" s="112"/>
      <c r="N18785" s="112"/>
    </row>
    <row r="18786" spans="10:14" x14ac:dyDescent="0.25">
      <c r="J18786" t="str">
        <f t="shared" si="544"/>
        <v/>
      </c>
      <c r="K18786" s="112"/>
      <c r="L18786" s="112"/>
      <c r="M18786" s="112"/>
      <c r="N18786" s="112"/>
    </row>
    <row r="18787" spans="10:14" x14ac:dyDescent="0.25">
      <c r="J18787" t="str">
        <f t="shared" si="544"/>
        <v/>
      </c>
      <c r="K18787" s="112"/>
      <c r="L18787" s="112"/>
      <c r="M18787" s="112"/>
      <c r="N18787" s="112"/>
    </row>
    <row r="18788" spans="10:14" x14ac:dyDescent="0.25">
      <c r="J18788" t="str">
        <f t="shared" si="544"/>
        <v/>
      </c>
      <c r="K18788" s="112"/>
      <c r="L18788" s="112"/>
      <c r="M18788" s="112"/>
      <c r="N18788" s="112"/>
    </row>
    <row r="18789" spans="10:14" x14ac:dyDescent="0.25">
      <c r="J18789" t="str">
        <f t="shared" si="544"/>
        <v/>
      </c>
      <c r="K18789" s="112"/>
      <c r="L18789" s="112"/>
      <c r="M18789" s="112"/>
      <c r="N18789" s="112"/>
    </row>
    <row r="18790" spans="10:14" x14ac:dyDescent="0.25">
      <c r="J18790" t="str">
        <f t="shared" si="544"/>
        <v/>
      </c>
      <c r="K18790" s="112"/>
      <c r="L18790" s="112"/>
      <c r="M18790" s="112"/>
      <c r="N18790" s="112"/>
    </row>
    <row r="18791" spans="10:14" x14ac:dyDescent="0.25">
      <c r="J18791" t="str">
        <f t="shared" si="544"/>
        <v/>
      </c>
      <c r="K18791" s="112"/>
      <c r="L18791" s="112"/>
      <c r="M18791" s="112"/>
      <c r="N18791" s="112"/>
    </row>
    <row r="18792" spans="10:14" x14ac:dyDescent="0.25">
      <c r="J18792" t="str">
        <f t="shared" si="544"/>
        <v/>
      </c>
      <c r="K18792" s="112"/>
      <c r="L18792" s="112"/>
      <c r="M18792" s="112"/>
      <c r="N18792" s="112"/>
    </row>
    <row r="18793" spans="10:14" x14ac:dyDescent="0.25">
      <c r="J18793" t="str">
        <f t="shared" si="544"/>
        <v/>
      </c>
      <c r="K18793" s="112"/>
      <c r="L18793" s="112"/>
      <c r="M18793" s="112"/>
      <c r="N18793" s="112"/>
    </row>
    <row r="18794" spans="10:14" x14ac:dyDescent="0.25">
      <c r="J18794" t="str">
        <f t="shared" si="544"/>
        <v/>
      </c>
      <c r="K18794" s="112"/>
      <c r="L18794" s="112"/>
      <c r="M18794" s="112"/>
      <c r="N18794" s="112"/>
    </row>
    <row r="18795" spans="10:14" x14ac:dyDescent="0.25">
      <c r="J18795" t="str">
        <f t="shared" si="544"/>
        <v/>
      </c>
      <c r="K18795" s="112"/>
      <c r="L18795" s="112"/>
      <c r="M18795" s="112"/>
      <c r="N18795" s="112"/>
    </row>
    <row r="18796" spans="10:14" x14ac:dyDescent="0.25">
      <c r="J18796" t="str">
        <f t="shared" si="544"/>
        <v/>
      </c>
      <c r="K18796" s="112"/>
      <c r="L18796" s="112"/>
      <c r="M18796" s="112"/>
      <c r="N18796" s="112"/>
    </row>
    <row r="18797" spans="10:14" x14ac:dyDescent="0.25">
      <c r="J18797" t="str">
        <f t="shared" si="544"/>
        <v/>
      </c>
      <c r="K18797" s="112"/>
      <c r="L18797" s="112"/>
      <c r="M18797" s="112"/>
      <c r="N18797" s="112"/>
    </row>
    <row r="18798" spans="10:14" x14ac:dyDescent="0.25">
      <c r="J18798" t="str">
        <f t="shared" si="544"/>
        <v/>
      </c>
      <c r="K18798" s="112"/>
      <c r="L18798" s="112"/>
      <c r="M18798" s="112"/>
      <c r="N18798" s="112"/>
    </row>
    <row r="18799" spans="10:14" x14ac:dyDescent="0.25">
      <c r="J18799" t="str">
        <f t="shared" si="544"/>
        <v/>
      </c>
      <c r="K18799" s="112"/>
      <c r="L18799" s="112"/>
      <c r="M18799" s="112"/>
      <c r="N18799" s="112"/>
    </row>
    <row r="18800" spans="10:14" x14ac:dyDescent="0.25">
      <c r="J18800" t="str">
        <f t="shared" si="544"/>
        <v/>
      </c>
      <c r="K18800" s="112"/>
      <c r="L18800" s="112"/>
      <c r="M18800" s="112"/>
      <c r="N18800" s="112"/>
    </row>
    <row r="18801" spans="10:14" x14ac:dyDescent="0.25">
      <c r="J18801" t="str">
        <f t="shared" si="544"/>
        <v/>
      </c>
      <c r="K18801" s="112"/>
      <c r="L18801" s="112"/>
      <c r="M18801" s="112"/>
      <c r="N18801" s="112"/>
    </row>
    <row r="18802" spans="10:14" x14ac:dyDescent="0.25">
      <c r="J18802" t="str">
        <f t="shared" si="544"/>
        <v/>
      </c>
      <c r="K18802" s="112"/>
      <c r="L18802" s="112"/>
      <c r="M18802" s="112"/>
      <c r="N18802" s="112"/>
    </row>
    <row r="18803" spans="10:14" x14ac:dyDescent="0.25">
      <c r="J18803" t="str">
        <f t="shared" si="544"/>
        <v/>
      </c>
      <c r="K18803" s="112"/>
      <c r="L18803" s="112"/>
      <c r="M18803" s="112"/>
      <c r="N18803" s="112"/>
    </row>
    <row r="18804" spans="10:14" x14ac:dyDescent="0.25">
      <c r="J18804" t="str">
        <f t="shared" si="544"/>
        <v/>
      </c>
      <c r="K18804" s="112"/>
      <c r="L18804" s="112"/>
      <c r="M18804" s="112"/>
      <c r="N18804" s="112"/>
    </row>
    <row r="18805" spans="10:14" x14ac:dyDescent="0.25">
      <c r="J18805" t="str">
        <f t="shared" si="544"/>
        <v/>
      </c>
      <c r="K18805" s="112"/>
      <c r="L18805" s="112"/>
      <c r="M18805" s="112"/>
      <c r="N18805" s="112"/>
    </row>
    <row r="18806" spans="10:14" x14ac:dyDescent="0.25">
      <c r="J18806" t="str">
        <f t="shared" si="544"/>
        <v/>
      </c>
      <c r="K18806" s="112"/>
      <c r="L18806" s="112"/>
      <c r="M18806" s="112"/>
      <c r="N18806" s="112"/>
    </row>
    <row r="18807" spans="10:14" x14ac:dyDescent="0.25">
      <c r="J18807" t="str">
        <f t="shared" si="544"/>
        <v/>
      </c>
      <c r="K18807" s="112"/>
      <c r="L18807" s="112"/>
      <c r="M18807" s="112"/>
      <c r="N18807" s="112"/>
    </row>
    <row r="18808" spans="10:14" x14ac:dyDescent="0.25">
      <c r="J18808" t="str">
        <f t="shared" si="544"/>
        <v/>
      </c>
      <c r="K18808" s="112"/>
      <c r="L18808" s="112"/>
      <c r="M18808" s="112"/>
      <c r="N18808" s="112"/>
    </row>
    <row r="18809" spans="10:14" x14ac:dyDescent="0.25">
      <c r="J18809" t="str">
        <f t="shared" si="544"/>
        <v/>
      </c>
      <c r="K18809" s="112"/>
      <c r="L18809" s="112"/>
      <c r="M18809" s="112"/>
      <c r="N18809" s="112"/>
    </row>
    <row r="18810" spans="10:14" x14ac:dyDescent="0.25">
      <c r="J18810" t="str">
        <f t="shared" si="544"/>
        <v/>
      </c>
      <c r="K18810" s="112"/>
      <c r="L18810" s="112"/>
      <c r="M18810" s="112"/>
      <c r="N18810" s="112"/>
    </row>
    <row r="18811" spans="10:14" x14ac:dyDescent="0.25">
      <c r="J18811" t="str">
        <f t="shared" si="544"/>
        <v/>
      </c>
      <c r="K18811" s="112"/>
      <c r="L18811" s="112"/>
      <c r="M18811" s="112"/>
      <c r="N18811" s="112"/>
    </row>
    <row r="18812" spans="10:14" x14ac:dyDescent="0.25">
      <c r="J18812" t="str">
        <f t="shared" si="544"/>
        <v/>
      </c>
      <c r="K18812" s="112"/>
      <c r="L18812" s="112"/>
      <c r="M18812" s="112"/>
      <c r="N18812" s="112"/>
    </row>
    <row r="18813" spans="10:14" x14ac:dyDescent="0.25">
      <c r="J18813" t="str">
        <f t="shared" si="544"/>
        <v/>
      </c>
      <c r="K18813" s="112"/>
      <c r="L18813" s="112"/>
      <c r="M18813" s="112"/>
      <c r="N18813" s="112"/>
    </row>
    <row r="18814" spans="10:14" x14ac:dyDescent="0.25">
      <c r="J18814" t="str">
        <f t="shared" si="544"/>
        <v/>
      </c>
      <c r="K18814" s="112"/>
      <c r="L18814" s="112"/>
      <c r="M18814" s="112"/>
      <c r="N18814" s="112"/>
    </row>
    <row r="18815" spans="10:14" x14ac:dyDescent="0.25">
      <c r="J18815" t="str">
        <f t="shared" si="544"/>
        <v/>
      </c>
      <c r="K18815" s="112"/>
      <c r="L18815" s="112"/>
      <c r="M18815" s="112"/>
      <c r="N18815" s="112"/>
    </row>
    <row r="18816" spans="10:14" x14ac:dyDescent="0.25">
      <c r="J18816" t="str">
        <f t="shared" si="544"/>
        <v/>
      </c>
      <c r="K18816" s="112"/>
      <c r="L18816" s="112"/>
      <c r="M18816" s="112"/>
      <c r="N18816" s="112"/>
    </row>
    <row r="18817" spans="10:14" x14ac:dyDescent="0.25">
      <c r="J18817" t="str">
        <f t="shared" si="544"/>
        <v/>
      </c>
      <c r="K18817" s="112"/>
      <c r="L18817" s="112"/>
      <c r="M18817" s="112"/>
      <c r="N18817" s="112"/>
    </row>
    <row r="18818" spans="10:14" x14ac:dyDescent="0.25">
      <c r="J18818" t="str">
        <f t="shared" si="544"/>
        <v/>
      </c>
      <c r="K18818" s="112"/>
      <c r="L18818" s="112"/>
      <c r="M18818" s="112"/>
      <c r="N18818" s="112"/>
    </row>
    <row r="18819" spans="10:14" x14ac:dyDescent="0.25">
      <c r="J18819" t="str">
        <f t="shared" ref="J18819:J18882" si="545">B18819&amp;C18819&amp;E18819&amp;IF(C18819="Skog",F18819&amp;G18819,"")</f>
        <v/>
      </c>
      <c r="K18819" s="112"/>
      <c r="L18819" s="112"/>
      <c r="M18819" s="112"/>
      <c r="N18819" s="112"/>
    </row>
    <row r="18820" spans="10:14" x14ac:dyDescent="0.25">
      <c r="J18820" t="str">
        <f t="shared" si="545"/>
        <v/>
      </c>
      <c r="K18820" s="112"/>
      <c r="L18820" s="112"/>
      <c r="M18820" s="112"/>
      <c r="N18820" s="112"/>
    </row>
    <row r="18821" spans="10:14" x14ac:dyDescent="0.25">
      <c r="J18821" t="str">
        <f t="shared" si="545"/>
        <v/>
      </c>
      <c r="K18821" s="112"/>
      <c r="L18821" s="112"/>
      <c r="M18821" s="112"/>
      <c r="N18821" s="112"/>
    </row>
    <row r="18822" spans="10:14" x14ac:dyDescent="0.25">
      <c r="J18822" t="str">
        <f t="shared" si="545"/>
        <v/>
      </c>
      <c r="K18822" s="112"/>
      <c r="L18822" s="112"/>
      <c r="M18822" s="112"/>
      <c r="N18822" s="112"/>
    </row>
    <row r="18823" spans="10:14" x14ac:dyDescent="0.25">
      <c r="J18823" t="str">
        <f t="shared" si="545"/>
        <v/>
      </c>
      <c r="K18823" s="112"/>
      <c r="L18823" s="112"/>
      <c r="M18823" s="112"/>
      <c r="N18823" s="112"/>
    </row>
    <row r="18824" spans="10:14" x14ac:dyDescent="0.25">
      <c r="J18824" t="str">
        <f t="shared" si="545"/>
        <v/>
      </c>
      <c r="K18824" s="112"/>
      <c r="L18824" s="112"/>
      <c r="M18824" s="112"/>
      <c r="N18824" s="112"/>
    </row>
    <row r="18825" spans="10:14" x14ac:dyDescent="0.25">
      <c r="J18825" t="str">
        <f t="shared" si="545"/>
        <v/>
      </c>
      <c r="K18825" s="112"/>
      <c r="L18825" s="112"/>
      <c r="M18825" s="112"/>
      <c r="N18825" s="112"/>
    </row>
    <row r="18826" spans="10:14" x14ac:dyDescent="0.25">
      <c r="J18826" t="str">
        <f t="shared" si="545"/>
        <v/>
      </c>
      <c r="K18826" s="112"/>
      <c r="L18826" s="112"/>
      <c r="M18826" s="112"/>
      <c r="N18826" s="112"/>
    </row>
    <row r="18827" spans="10:14" x14ac:dyDescent="0.25">
      <c r="J18827" t="str">
        <f t="shared" si="545"/>
        <v/>
      </c>
      <c r="K18827" s="112"/>
      <c r="L18827" s="112"/>
      <c r="M18827" s="112"/>
      <c r="N18827" s="112"/>
    </row>
    <row r="18828" spans="10:14" x14ac:dyDescent="0.25">
      <c r="J18828" t="str">
        <f t="shared" si="545"/>
        <v/>
      </c>
      <c r="K18828" s="112"/>
      <c r="L18828" s="112"/>
      <c r="M18828" s="112"/>
      <c r="N18828" s="112"/>
    </row>
    <row r="18829" spans="10:14" x14ac:dyDescent="0.25">
      <c r="J18829" t="str">
        <f t="shared" si="545"/>
        <v/>
      </c>
      <c r="K18829" s="112"/>
      <c r="L18829" s="112"/>
      <c r="M18829" s="112"/>
      <c r="N18829" s="112"/>
    </row>
    <row r="18830" spans="10:14" x14ac:dyDescent="0.25">
      <c r="J18830" t="str">
        <f t="shared" si="545"/>
        <v/>
      </c>
      <c r="K18830" s="112"/>
      <c r="L18830" s="112"/>
      <c r="M18830" s="112"/>
      <c r="N18830" s="112"/>
    </row>
    <row r="18831" spans="10:14" x14ac:dyDescent="0.25">
      <c r="J18831" t="str">
        <f t="shared" si="545"/>
        <v/>
      </c>
      <c r="K18831" s="112"/>
      <c r="L18831" s="112"/>
      <c r="M18831" s="112"/>
      <c r="N18831" s="112"/>
    </row>
    <row r="18832" spans="10:14" x14ac:dyDescent="0.25">
      <c r="J18832" t="str">
        <f t="shared" si="545"/>
        <v/>
      </c>
      <c r="K18832" s="112"/>
      <c r="L18832" s="112"/>
      <c r="M18832" s="112"/>
      <c r="N18832" s="112"/>
    </row>
    <row r="18833" spans="10:14" x14ac:dyDescent="0.25">
      <c r="J18833" t="str">
        <f t="shared" si="545"/>
        <v/>
      </c>
      <c r="K18833" s="112"/>
      <c r="L18833" s="112"/>
      <c r="M18833" s="112"/>
      <c r="N18833" s="112"/>
    </row>
    <row r="18834" spans="10:14" x14ac:dyDescent="0.25">
      <c r="J18834" t="str">
        <f t="shared" si="545"/>
        <v/>
      </c>
      <c r="K18834" s="112"/>
      <c r="L18834" s="112"/>
      <c r="M18834" s="112"/>
      <c r="N18834" s="112"/>
    </row>
    <row r="18835" spans="10:14" x14ac:dyDescent="0.25">
      <c r="J18835" t="str">
        <f t="shared" si="545"/>
        <v/>
      </c>
      <c r="K18835" s="112"/>
      <c r="L18835" s="112"/>
      <c r="M18835" s="112"/>
      <c r="N18835" s="112"/>
    </row>
    <row r="18836" spans="10:14" x14ac:dyDescent="0.25">
      <c r="J18836" t="str">
        <f t="shared" si="545"/>
        <v/>
      </c>
      <c r="K18836" s="112"/>
      <c r="L18836" s="112"/>
      <c r="M18836" s="112"/>
      <c r="N18836" s="112"/>
    </row>
    <row r="18837" spans="10:14" x14ac:dyDescent="0.25">
      <c r="J18837" t="str">
        <f t="shared" si="545"/>
        <v/>
      </c>
      <c r="K18837" s="112"/>
      <c r="L18837" s="112"/>
      <c r="M18837" s="112"/>
      <c r="N18837" s="112"/>
    </row>
    <row r="18838" spans="10:14" x14ac:dyDescent="0.25">
      <c r="J18838" t="str">
        <f t="shared" si="545"/>
        <v/>
      </c>
      <c r="K18838" s="112"/>
      <c r="L18838" s="112"/>
      <c r="M18838" s="112"/>
      <c r="N18838" s="112"/>
    </row>
    <row r="18839" spans="10:14" x14ac:dyDescent="0.25">
      <c r="J18839" t="str">
        <f t="shared" si="545"/>
        <v/>
      </c>
      <c r="K18839" s="112"/>
      <c r="L18839" s="112"/>
      <c r="M18839" s="112"/>
      <c r="N18839" s="112"/>
    </row>
    <row r="18840" spans="10:14" x14ac:dyDescent="0.25">
      <c r="J18840" t="str">
        <f t="shared" si="545"/>
        <v/>
      </c>
      <c r="K18840" s="112"/>
      <c r="L18840" s="112"/>
      <c r="M18840" s="112"/>
      <c r="N18840" s="112"/>
    </row>
    <row r="18841" spans="10:14" x14ac:dyDescent="0.25">
      <c r="J18841" t="str">
        <f t="shared" si="545"/>
        <v/>
      </c>
      <c r="K18841" s="112"/>
      <c r="L18841" s="112"/>
      <c r="M18841" s="112"/>
      <c r="N18841" s="112"/>
    </row>
    <row r="18842" spans="10:14" x14ac:dyDescent="0.25">
      <c r="J18842" t="str">
        <f t="shared" si="545"/>
        <v/>
      </c>
      <c r="K18842" s="112"/>
      <c r="L18842" s="112"/>
      <c r="M18842" s="112"/>
      <c r="N18842" s="112"/>
    </row>
    <row r="18843" spans="10:14" x14ac:dyDescent="0.25">
      <c r="J18843" t="str">
        <f t="shared" si="545"/>
        <v/>
      </c>
      <c r="K18843" s="112"/>
      <c r="L18843" s="112"/>
      <c r="M18843" s="112"/>
      <c r="N18843" s="112"/>
    </row>
    <row r="18844" spans="10:14" x14ac:dyDescent="0.25">
      <c r="J18844" t="str">
        <f t="shared" si="545"/>
        <v/>
      </c>
      <c r="K18844" s="112"/>
      <c r="L18844" s="112"/>
      <c r="M18844" s="112"/>
      <c r="N18844" s="112"/>
    </row>
    <row r="18845" spans="10:14" x14ac:dyDescent="0.25">
      <c r="J18845" t="str">
        <f t="shared" si="545"/>
        <v/>
      </c>
      <c r="K18845" s="112"/>
      <c r="L18845" s="112"/>
      <c r="M18845" s="112"/>
      <c r="N18845" s="112"/>
    </row>
    <row r="18846" spans="10:14" x14ac:dyDescent="0.25">
      <c r="J18846" t="str">
        <f t="shared" si="545"/>
        <v/>
      </c>
      <c r="K18846" s="112"/>
      <c r="L18846" s="112"/>
      <c r="M18846" s="112"/>
      <c r="N18846" s="112"/>
    </row>
    <row r="18847" spans="10:14" x14ac:dyDescent="0.25">
      <c r="J18847" t="str">
        <f t="shared" si="545"/>
        <v/>
      </c>
      <c r="K18847" s="112"/>
      <c r="L18847" s="112"/>
      <c r="M18847" s="112"/>
      <c r="N18847" s="112"/>
    </row>
    <row r="18848" spans="10:14" x14ac:dyDescent="0.25">
      <c r="J18848" t="str">
        <f t="shared" si="545"/>
        <v/>
      </c>
      <c r="K18848" s="112"/>
      <c r="L18848" s="112"/>
      <c r="M18848" s="112"/>
      <c r="N18848" s="112"/>
    </row>
    <row r="18849" spans="10:14" x14ac:dyDescent="0.25">
      <c r="J18849" t="str">
        <f t="shared" si="545"/>
        <v/>
      </c>
      <c r="K18849" s="112"/>
      <c r="L18849" s="112"/>
      <c r="M18849" s="112"/>
      <c r="N18849" s="112"/>
    </row>
    <row r="18850" spans="10:14" x14ac:dyDescent="0.25">
      <c r="J18850" t="str">
        <f t="shared" si="545"/>
        <v/>
      </c>
      <c r="K18850" s="112"/>
      <c r="L18850" s="112"/>
      <c r="M18850" s="112"/>
      <c r="N18850" s="112"/>
    </row>
    <row r="18851" spans="10:14" x14ac:dyDescent="0.25">
      <c r="J18851" t="str">
        <f t="shared" si="545"/>
        <v/>
      </c>
      <c r="K18851" s="112"/>
      <c r="L18851" s="112"/>
      <c r="M18851" s="112"/>
      <c r="N18851" s="112"/>
    </row>
    <row r="18852" spans="10:14" x14ac:dyDescent="0.25">
      <c r="J18852" t="str">
        <f t="shared" si="545"/>
        <v/>
      </c>
      <c r="K18852" s="112"/>
      <c r="L18852" s="112"/>
      <c r="M18852" s="112"/>
      <c r="N18852" s="112"/>
    </row>
    <row r="18853" spans="10:14" x14ac:dyDescent="0.25">
      <c r="J18853" t="str">
        <f t="shared" si="545"/>
        <v/>
      </c>
      <c r="K18853" s="112"/>
      <c r="L18853" s="112"/>
      <c r="M18853" s="112"/>
      <c r="N18853" s="112"/>
    </row>
    <row r="18854" spans="10:14" x14ac:dyDescent="0.25">
      <c r="J18854" t="str">
        <f t="shared" si="545"/>
        <v/>
      </c>
      <c r="K18854" s="112"/>
      <c r="L18854" s="112"/>
      <c r="M18854" s="112"/>
      <c r="N18854" s="112"/>
    </row>
    <row r="18855" spans="10:14" x14ac:dyDescent="0.25">
      <c r="J18855" t="str">
        <f t="shared" si="545"/>
        <v/>
      </c>
      <c r="K18855" s="112"/>
      <c r="L18855" s="112"/>
      <c r="M18855" s="112"/>
      <c r="N18855" s="112"/>
    </row>
    <row r="18856" spans="10:14" x14ac:dyDescent="0.25">
      <c r="J18856" t="str">
        <f t="shared" si="545"/>
        <v/>
      </c>
      <c r="K18856" s="112"/>
      <c r="L18856" s="112"/>
      <c r="M18856" s="112"/>
      <c r="N18856" s="112"/>
    </row>
    <row r="18857" spans="10:14" x14ac:dyDescent="0.25">
      <c r="J18857" t="str">
        <f t="shared" si="545"/>
        <v/>
      </c>
      <c r="K18857" s="112"/>
      <c r="L18857" s="112"/>
      <c r="M18857" s="112"/>
      <c r="N18857" s="112"/>
    </row>
    <row r="18858" spans="10:14" x14ac:dyDescent="0.25">
      <c r="J18858" t="str">
        <f t="shared" si="545"/>
        <v/>
      </c>
      <c r="K18858" s="112"/>
      <c r="L18858" s="112"/>
      <c r="M18858" s="112"/>
      <c r="N18858" s="112"/>
    </row>
    <row r="18859" spans="10:14" x14ac:dyDescent="0.25">
      <c r="J18859" t="str">
        <f t="shared" si="545"/>
        <v/>
      </c>
      <c r="K18859" s="112"/>
      <c r="L18859" s="112"/>
      <c r="M18859" s="112"/>
      <c r="N18859" s="112"/>
    </row>
    <row r="18860" spans="10:14" x14ac:dyDescent="0.25">
      <c r="J18860" t="str">
        <f t="shared" si="545"/>
        <v/>
      </c>
      <c r="K18860" s="112"/>
      <c r="L18860" s="112"/>
      <c r="M18860" s="112"/>
      <c r="N18860" s="112"/>
    </row>
    <row r="18861" spans="10:14" x14ac:dyDescent="0.25">
      <c r="J18861" t="str">
        <f t="shared" si="545"/>
        <v/>
      </c>
      <c r="K18861" s="112"/>
      <c r="L18861" s="112"/>
      <c r="M18861" s="112"/>
      <c r="N18861" s="112"/>
    </row>
    <row r="18862" spans="10:14" x14ac:dyDescent="0.25">
      <c r="J18862" t="str">
        <f t="shared" si="545"/>
        <v/>
      </c>
      <c r="K18862" s="112"/>
      <c r="L18862" s="112"/>
      <c r="M18862" s="112"/>
      <c r="N18862" s="112"/>
    </row>
    <row r="18863" spans="10:14" x14ac:dyDescent="0.25">
      <c r="J18863" t="str">
        <f t="shared" si="545"/>
        <v/>
      </c>
      <c r="K18863" s="112"/>
      <c r="L18863" s="112"/>
      <c r="M18863" s="112"/>
      <c r="N18863" s="112"/>
    </row>
    <row r="18864" spans="10:14" x14ac:dyDescent="0.25">
      <c r="J18864" t="str">
        <f t="shared" si="545"/>
        <v/>
      </c>
      <c r="K18864" s="112"/>
      <c r="L18864" s="112"/>
      <c r="M18864" s="112"/>
      <c r="N18864" s="112"/>
    </row>
    <row r="18865" spans="10:14" x14ac:dyDescent="0.25">
      <c r="J18865" t="str">
        <f t="shared" si="545"/>
        <v/>
      </c>
      <c r="K18865" s="112"/>
      <c r="L18865" s="112"/>
      <c r="M18865" s="112"/>
      <c r="N18865" s="112"/>
    </row>
    <row r="18866" spans="10:14" x14ac:dyDescent="0.25">
      <c r="J18866" t="str">
        <f t="shared" si="545"/>
        <v/>
      </c>
      <c r="K18866" s="112"/>
      <c r="L18866" s="112"/>
      <c r="M18866" s="112"/>
      <c r="N18866" s="112"/>
    </row>
    <row r="18867" spans="10:14" x14ac:dyDescent="0.25">
      <c r="J18867" t="str">
        <f t="shared" si="545"/>
        <v/>
      </c>
      <c r="K18867" s="112"/>
      <c r="L18867" s="112"/>
      <c r="M18867" s="112"/>
      <c r="N18867" s="112"/>
    </row>
    <row r="18868" spans="10:14" x14ac:dyDescent="0.25">
      <c r="J18868" t="str">
        <f t="shared" si="545"/>
        <v/>
      </c>
      <c r="K18868" s="112"/>
      <c r="L18868" s="112"/>
      <c r="M18868" s="112"/>
      <c r="N18868" s="112"/>
    </row>
    <row r="18869" spans="10:14" x14ac:dyDescent="0.25">
      <c r="J18869" t="str">
        <f t="shared" si="545"/>
        <v/>
      </c>
      <c r="K18869" s="112"/>
      <c r="L18869" s="112"/>
      <c r="M18869" s="112"/>
      <c r="N18869" s="112"/>
    </row>
    <row r="18870" spans="10:14" x14ac:dyDescent="0.25">
      <c r="J18870" t="str">
        <f t="shared" si="545"/>
        <v/>
      </c>
      <c r="K18870" s="112"/>
      <c r="L18870" s="112"/>
      <c r="M18870" s="112"/>
      <c r="N18870" s="112"/>
    </row>
    <row r="18871" spans="10:14" x14ac:dyDescent="0.25">
      <c r="J18871" t="str">
        <f t="shared" si="545"/>
        <v/>
      </c>
      <c r="K18871" s="112"/>
      <c r="L18871" s="112"/>
      <c r="M18871" s="112"/>
      <c r="N18871" s="112"/>
    </row>
    <row r="18872" spans="10:14" x14ac:dyDescent="0.25">
      <c r="J18872" t="str">
        <f t="shared" si="545"/>
        <v/>
      </c>
      <c r="K18872" s="112"/>
      <c r="L18872" s="112"/>
      <c r="M18872" s="112"/>
      <c r="N18872" s="112"/>
    </row>
    <row r="18873" spans="10:14" x14ac:dyDescent="0.25">
      <c r="J18873" t="str">
        <f t="shared" si="545"/>
        <v/>
      </c>
      <c r="K18873" s="112"/>
      <c r="L18873" s="112"/>
      <c r="M18873" s="112"/>
      <c r="N18873" s="112"/>
    </row>
    <row r="18874" spans="10:14" x14ac:dyDescent="0.25">
      <c r="J18874" t="str">
        <f t="shared" si="545"/>
        <v/>
      </c>
      <c r="K18874" s="112"/>
      <c r="L18874" s="112"/>
      <c r="M18874" s="112"/>
      <c r="N18874" s="112"/>
    </row>
    <row r="18875" spans="10:14" x14ac:dyDescent="0.25">
      <c r="J18875" t="str">
        <f t="shared" si="545"/>
        <v/>
      </c>
      <c r="K18875" s="112"/>
      <c r="L18875" s="112"/>
      <c r="M18875" s="112"/>
      <c r="N18875" s="112"/>
    </row>
    <row r="18876" spans="10:14" x14ac:dyDescent="0.25">
      <c r="J18876" t="str">
        <f t="shared" si="545"/>
        <v/>
      </c>
      <c r="K18876" s="112"/>
      <c r="L18876" s="112"/>
      <c r="M18876" s="112"/>
      <c r="N18876" s="112"/>
    </row>
    <row r="18877" spans="10:14" x14ac:dyDescent="0.25">
      <c r="J18877" t="str">
        <f t="shared" si="545"/>
        <v/>
      </c>
      <c r="K18877" s="112"/>
      <c r="L18877" s="112"/>
      <c r="M18877" s="112"/>
      <c r="N18877" s="112"/>
    </row>
    <row r="18878" spans="10:14" x14ac:dyDescent="0.25">
      <c r="J18878" t="str">
        <f t="shared" si="545"/>
        <v/>
      </c>
      <c r="K18878" s="112"/>
      <c r="L18878" s="112"/>
      <c r="M18878" s="112"/>
      <c r="N18878" s="112"/>
    </row>
    <row r="18879" spans="10:14" x14ac:dyDescent="0.25">
      <c r="J18879" t="str">
        <f t="shared" si="545"/>
        <v/>
      </c>
      <c r="K18879" s="112"/>
      <c r="L18879" s="112"/>
      <c r="M18879" s="112"/>
      <c r="N18879" s="112"/>
    </row>
    <row r="18880" spans="10:14" x14ac:dyDescent="0.25">
      <c r="J18880" t="str">
        <f t="shared" si="545"/>
        <v/>
      </c>
      <c r="K18880" s="112"/>
      <c r="L18880" s="112"/>
      <c r="M18880" s="112"/>
      <c r="N18880" s="112"/>
    </row>
    <row r="18881" spans="10:14" x14ac:dyDescent="0.25">
      <c r="J18881" t="str">
        <f t="shared" si="545"/>
        <v/>
      </c>
      <c r="K18881" s="112"/>
      <c r="L18881" s="112"/>
      <c r="M18881" s="112"/>
      <c r="N18881" s="112"/>
    </row>
    <row r="18882" spans="10:14" x14ac:dyDescent="0.25">
      <c r="J18882" t="str">
        <f t="shared" si="545"/>
        <v/>
      </c>
      <c r="K18882" s="112"/>
      <c r="L18882" s="112"/>
      <c r="M18882" s="112"/>
      <c r="N18882" s="112"/>
    </row>
    <row r="18883" spans="10:14" x14ac:dyDescent="0.25">
      <c r="J18883" t="str">
        <f t="shared" ref="J18883:J18946" si="546">B18883&amp;C18883&amp;E18883&amp;IF(C18883="Skog",F18883&amp;G18883,"")</f>
        <v/>
      </c>
      <c r="K18883" s="112"/>
      <c r="L18883" s="112"/>
      <c r="M18883" s="112"/>
      <c r="N18883" s="112"/>
    </row>
    <row r="18884" spans="10:14" x14ac:dyDescent="0.25">
      <c r="J18884" t="str">
        <f t="shared" si="546"/>
        <v/>
      </c>
      <c r="K18884" s="112"/>
      <c r="L18884" s="112"/>
      <c r="M18884" s="112"/>
      <c r="N18884" s="112"/>
    </row>
    <row r="18885" spans="10:14" x14ac:dyDescent="0.25">
      <c r="J18885" t="str">
        <f t="shared" si="546"/>
        <v/>
      </c>
      <c r="K18885" s="112"/>
      <c r="L18885" s="112"/>
      <c r="M18885" s="112"/>
      <c r="N18885" s="112"/>
    </row>
    <row r="18886" spans="10:14" x14ac:dyDescent="0.25">
      <c r="J18886" t="str">
        <f t="shared" si="546"/>
        <v/>
      </c>
      <c r="K18886" s="112"/>
      <c r="L18886" s="112"/>
      <c r="M18886" s="112"/>
      <c r="N18886" s="112"/>
    </row>
    <row r="18887" spans="10:14" x14ac:dyDescent="0.25">
      <c r="J18887" t="str">
        <f t="shared" si="546"/>
        <v/>
      </c>
      <c r="K18887" s="112"/>
      <c r="L18887" s="112"/>
      <c r="M18887" s="112"/>
      <c r="N18887" s="112"/>
    </row>
    <row r="18888" spans="10:14" x14ac:dyDescent="0.25">
      <c r="J18888" t="str">
        <f t="shared" si="546"/>
        <v/>
      </c>
      <c r="K18888" s="112"/>
      <c r="L18888" s="112"/>
      <c r="M18888" s="112"/>
      <c r="N18888" s="112"/>
    </row>
    <row r="18889" spans="10:14" x14ac:dyDescent="0.25">
      <c r="J18889" t="str">
        <f t="shared" si="546"/>
        <v/>
      </c>
      <c r="K18889" s="112"/>
      <c r="L18889" s="112"/>
      <c r="M18889" s="112"/>
      <c r="N18889" s="112"/>
    </row>
    <row r="18890" spans="10:14" x14ac:dyDescent="0.25">
      <c r="J18890" t="str">
        <f t="shared" si="546"/>
        <v/>
      </c>
      <c r="K18890" s="112"/>
      <c r="L18890" s="112"/>
      <c r="M18890" s="112"/>
      <c r="N18890" s="112"/>
    </row>
    <row r="18891" spans="10:14" x14ac:dyDescent="0.25">
      <c r="J18891" t="str">
        <f t="shared" si="546"/>
        <v/>
      </c>
      <c r="K18891" s="112"/>
      <c r="L18891" s="112"/>
      <c r="M18891" s="112"/>
      <c r="N18891" s="112"/>
    </row>
    <row r="18892" spans="10:14" x14ac:dyDescent="0.25">
      <c r="J18892" t="str">
        <f t="shared" si="546"/>
        <v/>
      </c>
      <c r="K18892" s="112"/>
      <c r="L18892" s="112"/>
      <c r="M18892" s="112"/>
      <c r="N18892" s="112"/>
    </row>
    <row r="18893" spans="10:14" x14ac:dyDescent="0.25">
      <c r="J18893" t="str">
        <f t="shared" si="546"/>
        <v/>
      </c>
      <c r="K18893" s="112"/>
      <c r="L18893" s="112"/>
      <c r="M18893" s="112"/>
      <c r="N18893" s="112"/>
    </row>
    <row r="18894" spans="10:14" x14ac:dyDescent="0.25">
      <c r="J18894" t="str">
        <f t="shared" si="546"/>
        <v/>
      </c>
      <c r="K18894" s="112"/>
      <c r="L18894" s="112"/>
      <c r="M18894" s="112"/>
      <c r="N18894" s="112"/>
    </row>
    <row r="18895" spans="10:14" x14ac:dyDescent="0.25">
      <c r="J18895" t="str">
        <f t="shared" si="546"/>
        <v/>
      </c>
      <c r="K18895" s="112"/>
      <c r="L18895" s="112"/>
      <c r="M18895" s="112"/>
      <c r="N18895" s="112"/>
    </row>
    <row r="18896" spans="10:14" x14ac:dyDescent="0.25">
      <c r="J18896" t="str">
        <f t="shared" si="546"/>
        <v/>
      </c>
      <c r="K18896" s="112"/>
      <c r="L18896" s="112"/>
      <c r="M18896" s="112"/>
      <c r="N18896" s="112"/>
    </row>
    <row r="18897" spans="10:14" x14ac:dyDescent="0.25">
      <c r="J18897" t="str">
        <f t="shared" si="546"/>
        <v/>
      </c>
      <c r="K18897" s="112"/>
      <c r="L18897" s="112"/>
      <c r="M18897" s="112"/>
      <c r="N18897" s="112"/>
    </row>
    <row r="18898" spans="10:14" x14ac:dyDescent="0.25">
      <c r="J18898" t="str">
        <f t="shared" si="546"/>
        <v/>
      </c>
      <c r="K18898" s="112"/>
      <c r="L18898" s="112"/>
      <c r="M18898" s="112"/>
      <c r="N18898" s="112"/>
    </row>
    <row r="18899" spans="10:14" x14ac:dyDescent="0.25">
      <c r="J18899" t="str">
        <f t="shared" si="546"/>
        <v/>
      </c>
      <c r="K18899" s="112"/>
      <c r="L18899" s="112"/>
      <c r="M18899" s="112"/>
      <c r="N18899" s="112"/>
    </row>
    <row r="18900" spans="10:14" x14ac:dyDescent="0.25">
      <c r="J18900" t="str">
        <f t="shared" si="546"/>
        <v/>
      </c>
      <c r="K18900" s="112"/>
      <c r="L18900" s="112"/>
      <c r="M18900" s="112"/>
      <c r="N18900" s="112"/>
    </row>
    <row r="18901" spans="10:14" x14ac:dyDescent="0.25">
      <c r="J18901" t="str">
        <f t="shared" si="546"/>
        <v/>
      </c>
      <c r="K18901" s="112"/>
      <c r="L18901" s="112"/>
      <c r="M18901" s="112"/>
      <c r="N18901" s="112"/>
    </row>
    <row r="18902" spans="10:14" x14ac:dyDescent="0.25">
      <c r="J18902" t="str">
        <f t="shared" si="546"/>
        <v/>
      </c>
      <c r="K18902" s="112"/>
      <c r="L18902" s="112"/>
      <c r="M18902" s="112"/>
      <c r="N18902" s="112"/>
    </row>
    <row r="18903" spans="10:14" x14ac:dyDescent="0.25">
      <c r="J18903" t="str">
        <f t="shared" si="546"/>
        <v/>
      </c>
      <c r="K18903" s="112"/>
      <c r="L18903" s="112"/>
      <c r="M18903" s="112"/>
      <c r="N18903" s="112"/>
    </row>
    <row r="18904" spans="10:14" x14ac:dyDescent="0.25">
      <c r="J18904" t="str">
        <f t="shared" si="546"/>
        <v/>
      </c>
      <c r="K18904" s="112"/>
      <c r="L18904" s="112"/>
      <c r="M18904" s="112"/>
      <c r="N18904" s="112"/>
    </row>
    <row r="18905" spans="10:14" x14ac:dyDescent="0.25">
      <c r="J18905" t="str">
        <f t="shared" si="546"/>
        <v/>
      </c>
      <c r="K18905" s="112"/>
      <c r="L18905" s="112"/>
      <c r="M18905" s="112"/>
      <c r="N18905" s="112"/>
    </row>
    <row r="18906" spans="10:14" x14ac:dyDescent="0.25">
      <c r="J18906" t="str">
        <f t="shared" si="546"/>
        <v/>
      </c>
      <c r="K18906" s="112"/>
      <c r="L18906" s="112"/>
      <c r="M18906" s="112"/>
      <c r="N18906" s="112"/>
    </row>
    <row r="18907" spans="10:14" x14ac:dyDescent="0.25">
      <c r="J18907" t="str">
        <f t="shared" si="546"/>
        <v/>
      </c>
      <c r="K18907" s="112"/>
      <c r="L18907" s="112"/>
      <c r="M18907" s="112"/>
      <c r="N18907" s="112"/>
    </row>
    <row r="18908" spans="10:14" x14ac:dyDescent="0.25">
      <c r="J18908" t="str">
        <f t="shared" si="546"/>
        <v/>
      </c>
      <c r="K18908" s="112"/>
      <c r="L18908" s="112"/>
      <c r="M18908" s="112"/>
      <c r="N18908" s="112"/>
    </row>
    <row r="18909" spans="10:14" x14ac:dyDescent="0.25">
      <c r="J18909" t="str">
        <f t="shared" si="546"/>
        <v/>
      </c>
      <c r="K18909" s="112"/>
      <c r="L18909" s="112"/>
      <c r="M18909" s="112"/>
      <c r="N18909" s="112"/>
    </row>
    <row r="18910" spans="10:14" x14ac:dyDescent="0.25">
      <c r="J18910" t="str">
        <f t="shared" si="546"/>
        <v/>
      </c>
      <c r="K18910" s="112"/>
      <c r="L18910" s="112"/>
      <c r="M18910" s="112"/>
      <c r="N18910" s="112"/>
    </row>
    <row r="18911" spans="10:14" x14ac:dyDescent="0.25">
      <c r="J18911" t="str">
        <f t="shared" si="546"/>
        <v/>
      </c>
      <c r="K18911" s="112"/>
      <c r="L18911" s="112"/>
      <c r="M18911" s="112"/>
      <c r="N18911" s="112"/>
    </row>
    <row r="18912" spans="10:14" x14ac:dyDescent="0.25">
      <c r="J18912" t="str">
        <f t="shared" si="546"/>
        <v/>
      </c>
      <c r="K18912" s="112"/>
      <c r="L18912" s="112"/>
      <c r="M18912" s="112"/>
      <c r="N18912" s="112"/>
    </row>
    <row r="18913" spans="10:14" x14ac:dyDescent="0.25">
      <c r="J18913" t="str">
        <f t="shared" si="546"/>
        <v/>
      </c>
      <c r="K18913" s="112"/>
      <c r="L18913" s="112"/>
      <c r="M18913" s="112"/>
      <c r="N18913" s="112"/>
    </row>
    <row r="18914" spans="10:14" x14ac:dyDescent="0.25">
      <c r="J18914" t="str">
        <f t="shared" si="546"/>
        <v/>
      </c>
      <c r="K18914" s="112"/>
      <c r="L18914" s="112"/>
      <c r="M18914" s="112"/>
      <c r="N18914" s="112"/>
    </row>
    <row r="18915" spans="10:14" x14ac:dyDescent="0.25">
      <c r="J18915" t="str">
        <f t="shared" si="546"/>
        <v/>
      </c>
      <c r="K18915" s="112"/>
      <c r="L18915" s="112"/>
      <c r="M18915" s="112"/>
      <c r="N18915" s="112"/>
    </row>
    <row r="18916" spans="10:14" x14ac:dyDescent="0.25">
      <c r="J18916" t="str">
        <f t="shared" si="546"/>
        <v/>
      </c>
      <c r="K18916" s="112"/>
      <c r="L18916" s="112"/>
      <c r="M18916" s="112"/>
      <c r="N18916" s="112"/>
    </row>
    <row r="18917" spans="10:14" x14ac:dyDescent="0.25">
      <c r="J18917" t="str">
        <f t="shared" si="546"/>
        <v/>
      </c>
      <c r="K18917" s="112"/>
      <c r="L18917" s="112"/>
      <c r="M18917" s="112"/>
      <c r="N18917" s="112"/>
    </row>
    <row r="18918" spans="10:14" x14ac:dyDescent="0.25">
      <c r="J18918" t="str">
        <f t="shared" si="546"/>
        <v/>
      </c>
      <c r="K18918" s="112"/>
      <c r="L18918" s="112"/>
      <c r="M18918" s="112"/>
      <c r="N18918" s="112"/>
    </row>
    <row r="18919" spans="10:14" x14ac:dyDescent="0.25">
      <c r="J18919" t="str">
        <f t="shared" si="546"/>
        <v/>
      </c>
      <c r="K18919" s="112"/>
      <c r="L18919" s="112"/>
      <c r="M18919" s="112"/>
      <c r="N18919" s="112"/>
    </row>
    <row r="18920" spans="10:14" x14ac:dyDescent="0.25">
      <c r="J18920" t="str">
        <f t="shared" si="546"/>
        <v/>
      </c>
      <c r="K18920" s="112"/>
      <c r="L18920" s="112"/>
      <c r="M18920" s="112"/>
      <c r="N18920" s="112"/>
    </row>
    <row r="18921" spans="10:14" x14ac:dyDescent="0.25">
      <c r="J18921" t="str">
        <f t="shared" si="546"/>
        <v/>
      </c>
      <c r="K18921" s="112"/>
      <c r="L18921" s="112"/>
      <c r="M18921" s="112"/>
      <c r="N18921" s="112"/>
    </row>
    <row r="18922" spans="10:14" x14ac:dyDescent="0.25">
      <c r="J18922" t="str">
        <f t="shared" si="546"/>
        <v/>
      </c>
      <c r="K18922" s="112"/>
      <c r="L18922" s="112"/>
      <c r="M18922" s="112"/>
      <c r="N18922" s="112"/>
    </row>
    <row r="18923" spans="10:14" x14ac:dyDescent="0.25">
      <c r="J18923" t="str">
        <f t="shared" si="546"/>
        <v/>
      </c>
      <c r="K18923" s="112"/>
      <c r="L18923" s="112"/>
      <c r="M18923" s="112"/>
      <c r="N18923" s="112"/>
    </row>
    <row r="18924" spans="10:14" x14ac:dyDescent="0.25">
      <c r="J18924" t="str">
        <f t="shared" si="546"/>
        <v/>
      </c>
      <c r="K18924" s="112"/>
      <c r="L18924" s="112"/>
      <c r="M18924" s="112"/>
      <c r="N18924" s="112"/>
    </row>
    <row r="18925" spans="10:14" x14ac:dyDescent="0.25">
      <c r="J18925" t="str">
        <f t="shared" si="546"/>
        <v/>
      </c>
      <c r="K18925" s="112"/>
      <c r="L18925" s="112"/>
      <c r="M18925" s="112"/>
      <c r="N18925" s="112"/>
    </row>
    <row r="18926" spans="10:14" x14ac:dyDescent="0.25">
      <c r="J18926" t="str">
        <f t="shared" si="546"/>
        <v/>
      </c>
      <c r="K18926" s="112"/>
      <c r="L18926" s="112"/>
      <c r="M18926" s="112"/>
      <c r="N18926" s="112"/>
    </row>
    <row r="18927" spans="10:14" x14ac:dyDescent="0.25">
      <c r="J18927" t="str">
        <f t="shared" si="546"/>
        <v/>
      </c>
      <c r="K18927" s="112"/>
      <c r="L18927" s="112"/>
      <c r="M18927" s="112"/>
      <c r="N18927" s="112"/>
    </row>
    <row r="18928" spans="10:14" x14ac:dyDescent="0.25">
      <c r="J18928" t="str">
        <f t="shared" si="546"/>
        <v/>
      </c>
      <c r="K18928" s="112"/>
      <c r="L18928" s="112"/>
      <c r="M18928" s="112"/>
      <c r="N18928" s="112"/>
    </row>
    <row r="18929" spans="10:14" x14ac:dyDescent="0.25">
      <c r="J18929" t="str">
        <f t="shared" si="546"/>
        <v/>
      </c>
      <c r="K18929" s="112"/>
      <c r="L18929" s="112"/>
      <c r="M18929" s="112"/>
      <c r="N18929" s="112"/>
    </row>
    <row r="18930" spans="10:14" x14ac:dyDescent="0.25">
      <c r="J18930" t="str">
        <f t="shared" si="546"/>
        <v/>
      </c>
      <c r="K18930" s="112"/>
      <c r="L18930" s="112"/>
      <c r="M18930" s="112"/>
      <c r="N18930" s="112"/>
    </row>
    <row r="18931" spans="10:14" x14ac:dyDescent="0.25">
      <c r="J18931" t="str">
        <f t="shared" si="546"/>
        <v/>
      </c>
      <c r="K18931" s="112"/>
      <c r="L18931" s="112"/>
      <c r="M18931" s="112"/>
      <c r="N18931" s="112"/>
    </row>
    <row r="18932" spans="10:14" x14ac:dyDescent="0.25">
      <c r="J18932" t="str">
        <f t="shared" si="546"/>
        <v/>
      </c>
      <c r="K18932" s="112"/>
      <c r="L18932" s="112"/>
      <c r="M18932" s="112"/>
      <c r="N18932" s="112"/>
    </row>
    <row r="18933" spans="10:14" x14ac:dyDescent="0.25">
      <c r="J18933" t="str">
        <f t="shared" si="546"/>
        <v/>
      </c>
      <c r="K18933" s="112"/>
      <c r="L18933" s="112"/>
      <c r="M18933" s="112"/>
      <c r="N18933" s="112"/>
    </row>
    <row r="18934" spans="10:14" x14ac:dyDescent="0.25">
      <c r="J18934" t="str">
        <f t="shared" si="546"/>
        <v/>
      </c>
      <c r="K18934" s="112"/>
      <c r="L18934" s="112"/>
      <c r="M18934" s="112"/>
      <c r="N18934" s="112"/>
    </row>
    <row r="18935" spans="10:14" x14ac:dyDescent="0.25">
      <c r="J18935" t="str">
        <f t="shared" si="546"/>
        <v/>
      </c>
      <c r="K18935" s="112"/>
      <c r="L18935" s="112"/>
      <c r="M18935" s="112"/>
      <c r="N18935" s="112"/>
    </row>
    <row r="18936" spans="10:14" x14ac:dyDescent="0.25">
      <c r="J18936" t="str">
        <f t="shared" si="546"/>
        <v/>
      </c>
      <c r="K18936" s="112"/>
      <c r="L18936" s="112"/>
      <c r="M18936" s="112"/>
      <c r="N18936" s="112"/>
    </row>
    <row r="18937" spans="10:14" x14ac:dyDescent="0.25">
      <c r="J18937" t="str">
        <f t="shared" si="546"/>
        <v/>
      </c>
      <c r="K18937" s="112"/>
      <c r="L18937" s="112"/>
      <c r="M18937" s="112"/>
      <c r="N18937" s="112"/>
    </row>
    <row r="18938" spans="10:14" x14ac:dyDescent="0.25">
      <c r="J18938" t="str">
        <f t="shared" si="546"/>
        <v/>
      </c>
      <c r="K18938" s="112"/>
      <c r="L18938" s="112"/>
      <c r="M18938" s="112"/>
      <c r="N18938" s="112"/>
    </row>
    <row r="18939" spans="10:14" x14ac:dyDescent="0.25">
      <c r="J18939" t="str">
        <f t="shared" si="546"/>
        <v/>
      </c>
      <c r="K18939" s="112"/>
      <c r="L18939" s="112"/>
      <c r="M18939" s="112"/>
      <c r="N18939" s="112"/>
    </row>
    <row r="18940" spans="10:14" x14ac:dyDescent="0.25">
      <c r="J18940" t="str">
        <f t="shared" si="546"/>
        <v/>
      </c>
      <c r="K18940" s="112"/>
      <c r="L18940" s="112"/>
      <c r="M18940" s="112"/>
      <c r="N18940" s="112"/>
    </row>
    <row r="18941" spans="10:14" x14ac:dyDescent="0.25">
      <c r="J18941" t="str">
        <f t="shared" si="546"/>
        <v/>
      </c>
      <c r="K18941" s="112"/>
      <c r="L18941" s="112"/>
      <c r="M18941" s="112"/>
      <c r="N18941" s="112"/>
    </row>
    <row r="18942" spans="10:14" x14ac:dyDescent="0.25">
      <c r="J18942" t="str">
        <f t="shared" si="546"/>
        <v/>
      </c>
      <c r="K18942" s="112"/>
      <c r="L18942" s="112"/>
      <c r="M18942" s="112"/>
      <c r="N18942" s="112"/>
    </row>
    <row r="18943" spans="10:14" x14ac:dyDescent="0.25">
      <c r="J18943" t="str">
        <f t="shared" si="546"/>
        <v/>
      </c>
      <c r="K18943" s="112"/>
      <c r="L18943" s="112"/>
      <c r="M18943" s="112"/>
      <c r="N18943" s="112"/>
    </row>
    <row r="18944" spans="10:14" x14ac:dyDescent="0.25">
      <c r="J18944" t="str">
        <f t="shared" si="546"/>
        <v/>
      </c>
      <c r="K18944" s="112"/>
      <c r="L18944" s="112"/>
      <c r="M18944" s="112"/>
      <c r="N18944" s="112"/>
    </row>
    <row r="18945" spans="10:14" x14ac:dyDescent="0.25">
      <c r="J18945" t="str">
        <f t="shared" si="546"/>
        <v/>
      </c>
      <c r="K18945" s="112"/>
      <c r="L18945" s="112"/>
      <c r="M18945" s="112"/>
      <c r="N18945" s="112"/>
    </row>
    <row r="18946" spans="10:14" x14ac:dyDescent="0.25">
      <c r="J18946" t="str">
        <f t="shared" si="546"/>
        <v/>
      </c>
      <c r="K18946" s="112"/>
      <c r="L18946" s="112"/>
      <c r="M18946" s="112"/>
      <c r="N18946" s="112"/>
    </row>
    <row r="18947" spans="10:14" x14ac:dyDescent="0.25">
      <c r="J18947" t="str">
        <f t="shared" ref="J18947:J19010" si="547">B18947&amp;C18947&amp;E18947&amp;IF(C18947="Skog",F18947&amp;G18947,"")</f>
        <v/>
      </c>
      <c r="K18947" s="112"/>
      <c r="L18947" s="112"/>
      <c r="M18947" s="112"/>
      <c r="N18947" s="112"/>
    </row>
    <row r="18948" spans="10:14" x14ac:dyDescent="0.25">
      <c r="J18948" t="str">
        <f t="shared" si="547"/>
        <v/>
      </c>
      <c r="K18948" s="112"/>
      <c r="L18948" s="112"/>
      <c r="M18948" s="112"/>
      <c r="N18948" s="112"/>
    </row>
    <row r="18949" spans="10:14" x14ac:dyDescent="0.25">
      <c r="J18949" t="str">
        <f t="shared" si="547"/>
        <v/>
      </c>
      <c r="K18949" s="112"/>
      <c r="L18949" s="112"/>
      <c r="M18949" s="112"/>
      <c r="N18949" s="112"/>
    </row>
    <row r="18950" spans="10:14" x14ac:dyDescent="0.25">
      <c r="J18950" t="str">
        <f t="shared" si="547"/>
        <v/>
      </c>
      <c r="K18950" s="112"/>
      <c r="L18950" s="112"/>
      <c r="M18950" s="112"/>
      <c r="N18950" s="112"/>
    </row>
    <row r="18951" spans="10:14" x14ac:dyDescent="0.25">
      <c r="J18951" t="str">
        <f t="shared" si="547"/>
        <v/>
      </c>
      <c r="K18951" s="112"/>
      <c r="L18951" s="112"/>
      <c r="M18951" s="112"/>
      <c r="N18951" s="112"/>
    </row>
    <row r="18952" spans="10:14" x14ac:dyDescent="0.25">
      <c r="J18952" t="str">
        <f t="shared" si="547"/>
        <v/>
      </c>
      <c r="K18952" s="112"/>
      <c r="L18952" s="112"/>
      <c r="M18952" s="112"/>
      <c r="N18952" s="112"/>
    </row>
    <row r="18953" spans="10:14" x14ac:dyDescent="0.25">
      <c r="J18953" t="str">
        <f t="shared" si="547"/>
        <v/>
      </c>
      <c r="K18953" s="112"/>
      <c r="L18953" s="112"/>
      <c r="M18953" s="112"/>
      <c r="N18953" s="112"/>
    </row>
    <row r="18954" spans="10:14" x14ac:dyDescent="0.25">
      <c r="J18954" t="str">
        <f t="shared" si="547"/>
        <v/>
      </c>
      <c r="K18954" s="112"/>
      <c r="L18954" s="112"/>
      <c r="M18954" s="112"/>
      <c r="N18954" s="112"/>
    </row>
    <row r="18955" spans="10:14" x14ac:dyDescent="0.25">
      <c r="J18955" t="str">
        <f t="shared" si="547"/>
        <v/>
      </c>
      <c r="K18955" s="112"/>
      <c r="L18955" s="112"/>
      <c r="M18955" s="112"/>
      <c r="N18955" s="112"/>
    </row>
    <row r="18956" spans="10:14" x14ac:dyDescent="0.25">
      <c r="J18956" t="str">
        <f t="shared" si="547"/>
        <v/>
      </c>
      <c r="K18956" s="112"/>
      <c r="L18956" s="112"/>
      <c r="M18956" s="112"/>
      <c r="N18956" s="112"/>
    </row>
    <row r="18957" spans="10:14" x14ac:dyDescent="0.25">
      <c r="J18957" t="str">
        <f t="shared" si="547"/>
        <v/>
      </c>
      <c r="K18957" s="112"/>
      <c r="L18957" s="112"/>
      <c r="M18957" s="112"/>
      <c r="N18957" s="112"/>
    </row>
    <row r="18958" spans="10:14" x14ac:dyDescent="0.25">
      <c r="J18958" t="str">
        <f t="shared" si="547"/>
        <v/>
      </c>
      <c r="K18958" s="112"/>
      <c r="L18958" s="112"/>
      <c r="M18958" s="112"/>
      <c r="N18958" s="112"/>
    </row>
    <row r="18959" spans="10:14" x14ac:dyDescent="0.25">
      <c r="J18959" t="str">
        <f t="shared" si="547"/>
        <v/>
      </c>
      <c r="K18959" s="112"/>
      <c r="L18959" s="112"/>
      <c r="M18959" s="112"/>
      <c r="N18959" s="112"/>
    </row>
    <row r="18960" spans="10:14" x14ac:dyDescent="0.25">
      <c r="J18960" t="str">
        <f t="shared" si="547"/>
        <v/>
      </c>
      <c r="K18960" s="112"/>
      <c r="L18960" s="112"/>
      <c r="M18960" s="112"/>
      <c r="N18960" s="112"/>
    </row>
    <row r="18961" spans="10:14" x14ac:dyDescent="0.25">
      <c r="J18961" t="str">
        <f t="shared" si="547"/>
        <v/>
      </c>
      <c r="K18961" s="112"/>
      <c r="L18961" s="112"/>
      <c r="M18961" s="112"/>
      <c r="N18961" s="112"/>
    </row>
    <row r="18962" spans="10:14" x14ac:dyDescent="0.25">
      <c r="J18962" t="str">
        <f t="shared" si="547"/>
        <v/>
      </c>
      <c r="K18962" s="112"/>
      <c r="L18962" s="112"/>
      <c r="M18962" s="112"/>
      <c r="N18962" s="112"/>
    </row>
    <row r="18963" spans="10:14" x14ac:dyDescent="0.25">
      <c r="J18963" t="str">
        <f t="shared" si="547"/>
        <v/>
      </c>
      <c r="K18963" s="112"/>
      <c r="L18963" s="112"/>
      <c r="M18963" s="112"/>
      <c r="N18963" s="112"/>
    </row>
    <row r="18964" spans="10:14" x14ac:dyDescent="0.25">
      <c r="J18964" t="str">
        <f t="shared" si="547"/>
        <v/>
      </c>
      <c r="K18964" s="112"/>
      <c r="L18964" s="112"/>
      <c r="M18964" s="112"/>
      <c r="N18964" s="112"/>
    </row>
    <row r="18965" spans="10:14" x14ac:dyDescent="0.25">
      <c r="J18965" t="str">
        <f t="shared" si="547"/>
        <v/>
      </c>
      <c r="K18965" s="112"/>
      <c r="L18965" s="112"/>
      <c r="M18965" s="112"/>
      <c r="N18965" s="112"/>
    </row>
    <row r="18966" spans="10:14" x14ac:dyDescent="0.25">
      <c r="J18966" t="str">
        <f t="shared" si="547"/>
        <v/>
      </c>
      <c r="K18966" s="112"/>
      <c r="L18966" s="112"/>
      <c r="M18966" s="112"/>
      <c r="N18966" s="112"/>
    </row>
    <row r="18967" spans="10:14" x14ac:dyDescent="0.25">
      <c r="J18967" t="str">
        <f t="shared" si="547"/>
        <v/>
      </c>
      <c r="K18967" s="112"/>
      <c r="L18967" s="112"/>
      <c r="M18967" s="112"/>
      <c r="N18967" s="112"/>
    </row>
    <row r="18968" spans="10:14" x14ac:dyDescent="0.25">
      <c r="J18968" t="str">
        <f t="shared" si="547"/>
        <v/>
      </c>
      <c r="K18968" s="112"/>
      <c r="L18968" s="112"/>
      <c r="M18968" s="112"/>
      <c r="N18968" s="112"/>
    </row>
    <row r="18969" spans="10:14" x14ac:dyDescent="0.25">
      <c r="J18969" t="str">
        <f t="shared" si="547"/>
        <v/>
      </c>
      <c r="K18969" s="112"/>
      <c r="L18969" s="112"/>
      <c r="M18969" s="112"/>
      <c r="N18969" s="112"/>
    </row>
    <row r="18970" spans="10:14" x14ac:dyDescent="0.25">
      <c r="J18970" t="str">
        <f t="shared" si="547"/>
        <v/>
      </c>
      <c r="K18970" s="112"/>
      <c r="L18970" s="112"/>
      <c r="M18970" s="112"/>
      <c r="N18970" s="112"/>
    </row>
    <row r="18971" spans="10:14" x14ac:dyDescent="0.25">
      <c r="J18971" t="str">
        <f t="shared" si="547"/>
        <v/>
      </c>
      <c r="K18971" s="112"/>
      <c r="L18971" s="112"/>
      <c r="M18971" s="112"/>
      <c r="N18971" s="112"/>
    </row>
    <row r="18972" spans="10:14" x14ac:dyDescent="0.25">
      <c r="J18972" t="str">
        <f t="shared" si="547"/>
        <v/>
      </c>
      <c r="K18972" s="112"/>
      <c r="L18972" s="112"/>
      <c r="M18972" s="112"/>
      <c r="N18972" s="112"/>
    </row>
    <row r="18973" spans="10:14" x14ac:dyDescent="0.25">
      <c r="J18973" t="str">
        <f t="shared" si="547"/>
        <v/>
      </c>
      <c r="K18973" s="112"/>
      <c r="L18973" s="112"/>
      <c r="M18973" s="112"/>
      <c r="N18973" s="112"/>
    </row>
    <row r="18974" spans="10:14" x14ac:dyDescent="0.25">
      <c r="J18974" t="str">
        <f t="shared" si="547"/>
        <v/>
      </c>
      <c r="K18974" s="112"/>
      <c r="L18974" s="112"/>
      <c r="M18974" s="112"/>
      <c r="N18974" s="112"/>
    </row>
    <row r="18975" spans="10:14" x14ac:dyDescent="0.25">
      <c r="J18975" t="str">
        <f t="shared" si="547"/>
        <v/>
      </c>
      <c r="K18975" s="112"/>
      <c r="L18975" s="112"/>
      <c r="M18975" s="112"/>
      <c r="N18975" s="112"/>
    </row>
    <row r="18976" spans="10:14" x14ac:dyDescent="0.25">
      <c r="J18976" t="str">
        <f t="shared" si="547"/>
        <v/>
      </c>
      <c r="K18976" s="112"/>
      <c r="L18976" s="112"/>
      <c r="M18976" s="112"/>
      <c r="N18976" s="112"/>
    </row>
    <row r="18977" spans="10:14" x14ac:dyDescent="0.25">
      <c r="J18977" t="str">
        <f t="shared" si="547"/>
        <v/>
      </c>
      <c r="K18977" s="112"/>
      <c r="L18977" s="112"/>
      <c r="M18977" s="112"/>
      <c r="N18977" s="112"/>
    </row>
    <row r="18978" spans="10:14" x14ac:dyDescent="0.25">
      <c r="J18978" t="str">
        <f t="shared" si="547"/>
        <v/>
      </c>
      <c r="K18978" s="112"/>
      <c r="L18978" s="112"/>
      <c r="M18978" s="112"/>
      <c r="N18978" s="112"/>
    </row>
    <row r="18979" spans="10:14" x14ac:dyDescent="0.25">
      <c r="J18979" t="str">
        <f t="shared" si="547"/>
        <v/>
      </c>
      <c r="K18979" s="112"/>
      <c r="L18979" s="112"/>
      <c r="M18979" s="112"/>
      <c r="N18979" s="112"/>
    </row>
    <row r="18980" spans="10:14" x14ac:dyDescent="0.25">
      <c r="J18980" t="str">
        <f t="shared" si="547"/>
        <v/>
      </c>
      <c r="K18980" s="112"/>
      <c r="L18980" s="112"/>
      <c r="M18980" s="112"/>
      <c r="N18980" s="112"/>
    </row>
    <row r="18981" spans="10:14" x14ac:dyDescent="0.25">
      <c r="J18981" t="str">
        <f t="shared" si="547"/>
        <v/>
      </c>
      <c r="K18981" s="112"/>
      <c r="L18981" s="112"/>
      <c r="M18981" s="112"/>
      <c r="N18981" s="112"/>
    </row>
    <row r="18982" spans="10:14" x14ac:dyDescent="0.25">
      <c r="J18982" t="str">
        <f t="shared" si="547"/>
        <v/>
      </c>
      <c r="K18982" s="112"/>
      <c r="L18982" s="112"/>
      <c r="M18982" s="112"/>
      <c r="N18982" s="112"/>
    </row>
    <row r="18983" spans="10:14" x14ac:dyDescent="0.25">
      <c r="J18983" t="str">
        <f t="shared" si="547"/>
        <v/>
      </c>
      <c r="K18983" s="112"/>
      <c r="L18983" s="112"/>
      <c r="M18983" s="112"/>
      <c r="N18983" s="112"/>
    </row>
    <row r="18984" spans="10:14" x14ac:dyDescent="0.25">
      <c r="J18984" t="str">
        <f t="shared" si="547"/>
        <v/>
      </c>
      <c r="K18984" s="112"/>
      <c r="L18984" s="112"/>
      <c r="M18984" s="112"/>
      <c r="N18984" s="112"/>
    </row>
    <row r="18985" spans="10:14" x14ac:dyDescent="0.25">
      <c r="J18985" t="str">
        <f t="shared" si="547"/>
        <v/>
      </c>
      <c r="K18985" s="112"/>
      <c r="L18985" s="112"/>
      <c r="M18985" s="112"/>
      <c r="N18985" s="112"/>
    </row>
    <row r="18986" spans="10:14" x14ac:dyDescent="0.25">
      <c r="J18986" t="str">
        <f t="shared" si="547"/>
        <v/>
      </c>
      <c r="K18986" s="112"/>
      <c r="L18986" s="112"/>
      <c r="M18986" s="112"/>
      <c r="N18986" s="112"/>
    </row>
    <row r="18987" spans="10:14" x14ac:dyDescent="0.25">
      <c r="J18987" t="str">
        <f t="shared" si="547"/>
        <v/>
      </c>
      <c r="K18987" s="112"/>
      <c r="L18987" s="112"/>
      <c r="M18987" s="112"/>
      <c r="N18987" s="112"/>
    </row>
    <row r="18988" spans="10:14" x14ac:dyDescent="0.25">
      <c r="J18988" t="str">
        <f t="shared" si="547"/>
        <v/>
      </c>
      <c r="K18988" s="112"/>
      <c r="L18988" s="112"/>
      <c r="M18988" s="112"/>
      <c r="N18988" s="112"/>
    </row>
    <row r="18989" spans="10:14" x14ac:dyDescent="0.25">
      <c r="J18989" t="str">
        <f t="shared" si="547"/>
        <v/>
      </c>
      <c r="K18989" s="112"/>
      <c r="L18989" s="112"/>
      <c r="M18989" s="112"/>
      <c r="N18989" s="112"/>
    </row>
    <row r="18990" spans="10:14" x14ac:dyDescent="0.25">
      <c r="J18990" t="str">
        <f t="shared" si="547"/>
        <v/>
      </c>
      <c r="K18990" s="112"/>
      <c r="L18990" s="112"/>
      <c r="M18990" s="112"/>
      <c r="N18990" s="112"/>
    </row>
    <row r="18991" spans="10:14" x14ac:dyDescent="0.25">
      <c r="J18991" t="str">
        <f t="shared" si="547"/>
        <v/>
      </c>
      <c r="K18991" s="112"/>
      <c r="L18991" s="112"/>
      <c r="M18991" s="112"/>
      <c r="N18991" s="112"/>
    </row>
    <row r="18992" spans="10:14" x14ac:dyDescent="0.25">
      <c r="J18992" t="str">
        <f t="shared" si="547"/>
        <v/>
      </c>
      <c r="K18992" s="112"/>
      <c r="L18992" s="112"/>
      <c r="M18992" s="112"/>
      <c r="N18992" s="112"/>
    </row>
    <row r="18993" spans="10:14" x14ac:dyDescent="0.25">
      <c r="J18993" t="str">
        <f t="shared" si="547"/>
        <v/>
      </c>
      <c r="K18993" s="112"/>
      <c r="L18993" s="112"/>
      <c r="M18993" s="112"/>
      <c r="N18993" s="112"/>
    </row>
    <row r="18994" spans="10:14" x14ac:dyDescent="0.25">
      <c r="J18994" t="str">
        <f t="shared" si="547"/>
        <v/>
      </c>
      <c r="K18994" s="112"/>
      <c r="L18994" s="112"/>
      <c r="M18994" s="112"/>
      <c r="N18994" s="112"/>
    </row>
    <row r="18995" spans="10:14" x14ac:dyDescent="0.25">
      <c r="J18995" t="str">
        <f t="shared" si="547"/>
        <v/>
      </c>
      <c r="K18995" s="112"/>
      <c r="L18995" s="112"/>
      <c r="M18995" s="112"/>
      <c r="N18995" s="112"/>
    </row>
    <row r="18996" spans="10:14" x14ac:dyDescent="0.25">
      <c r="J18996" t="str">
        <f t="shared" si="547"/>
        <v/>
      </c>
      <c r="K18996" s="112"/>
      <c r="L18996" s="112"/>
      <c r="M18996" s="112"/>
      <c r="N18996" s="112"/>
    </row>
    <row r="18997" spans="10:14" x14ac:dyDescent="0.25">
      <c r="J18997" t="str">
        <f t="shared" si="547"/>
        <v/>
      </c>
      <c r="K18997" s="112"/>
      <c r="L18997" s="112"/>
      <c r="M18997" s="112"/>
      <c r="N18997" s="112"/>
    </row>
    <row r="18998" spans="10:14" x14ac:dyDescent="0.25">
      <c r="J18998" t="str">
        <f t="shared" si="547"/>
        <v/>
      </c>
      <c r="K18998" s="112"/>
      <c r="L18998" s="112"/>
      <c r="M18998" s="112"/>
      <c r="N18998" s="112"/>
    </row>
    <row r="18999" spans="10:14" x14ac:dyDescent="0.25">
      <c r="J18999" t="str">
        <f t="shared" si="547"/>
        <v/>
      </c>
      <c r="K18999" s="112"/>
      <c r="L18999" s="112"/>
      <c r="M18999" s="112"/>
      <c r="N18999" s="112"/>
    </row>
    <row r="19000" spans="10:14" x14ac:dyDescent="0.25">
      <c r="J19000" t="str">
        <f t="shared" si="547"/>
        <v/>
      </c>
      <c r="K19000" s="112"/>
      <c r="L19000" s="112"/>
      <c r="M19000" s="112"/>
      <c r="N19000" s="112"/>
    </row>
    <row r="19001" spans="10:14" x14ac:dyDescent="0.25">
      <c r="J19001" t="str">
        <f t="shared" si="547"/>
        <v/>
      </c>
      <c r="K19001" s="112"/>
      <c r="L19001" s="112"/>
      <c r="M19001" s="112"/>
      <c r="N19001" s="112"/>
    </row>
    <row r="19002" spans="10:14" x14ac:dyDescent="0.25">
      <c r="J19002" t="str">
        <f t="shared" si="547"/>
        <v/>
      </c>
      <c r="K19002" s="112"/>
      <c r="L19002" s="112"/>
      <c r="M19002" s="112"/>
      <c r="N19002" s="112"/>
    </row>
    <row r="19003" spans="10:14" x14ac:dyDescent="0.25">
      <c r="J19003" t="str">
        <f t="shared" si="547"/>
        <v/>
      </c>
      <c r="K19003" s="112"/>
      <c r="L19003" s="112"/>
      <c r="M19003" s="112"/>
      <c r="N19003" s="112"/>
    </row>
    <row r="19004" spans="10:14" x14ac:dyDescent="0.25">
      <c r="J19004" t="str">
        <f t="shared" si="547"/>
        <v/>
      </c>
      <c r="K19004" s="112"/>
      <c r="L19004" s="112"/>
      <c r="M19004" s="112"/>
      <c r="N19004" s="112"/>
    </row>
    <row r="19005" spans="10:14" x14ac:dyDescent="0.25">
      <c r="J19005" t="str">
        <f t="shared" si="547"/>
        <v/>
      </c>
      <c r="K19005" s="112"/>
      <c r="L19005" s="112"/>
      <c r="M19005" s="112"/>
      <c r="N19005" s="112"/>
    </row>
    <row r="19006" spans="10:14" x14ac:dyDescent="0.25">
      <c r="J19006" t="str">
        <f t="shared" si="547"/>
        <v/>
      </c>
      <c r="K19006" s="112"/>
      <c r="L19006" s="112"/>
      <c r="M19006" s="112"/>
      <c r="N19006" s="112"/>
    </row>
    <row r="19007" spans="10:14" x14ac:dyDescent="0.25">
      <c r="J19007" t="str">
        <f t="shared" si="547"/>
        <v/>
      </c>
      <c r="K19007" s="112"/>
      <c r="L19007" s="112"/>
      <c r="M19007" s="112"/>
      <c r="N19007" s="112"/>
    </row>
    <row r="19008" spans="10:14" x14ac:dyDescent="0.25">
      <c r="J19008" t="str">
        <f t="shared" si="547"/>
        <v/>
      </c>
      <c r="K19008" s="112"/>
      <c r="L19008" s="112"/>
      <c r="M19008" s="112"/>
      <c r="N19008" s="112"/>
    </row>
    <row r="19009" spans="10:14" x14ac:dyDescent="0.25">
      <c r="J19009" t="str">
        <f t="shared" si="547"/>
        <v/>
      </c>
      <c r="K19009" s="112"/>
      <c r="L19009" s="112"/>
      <c r="M19009" s="112"/>
      <c r="N19009" s="112"/>
    </row>
    <row r="19010" spans="10:14" x14ac:dyDescent="0.25">
      <c r="J19010" t="str">
        <f t="shared" si="547"/>
        <v/>
      </c>
      <c r="K19010" s="112"/>
      <c r="L19010" s="112"/>
      <c r="M19010" s="112"/>
      <c r="N19010" s="112"/>
    </row>
    <row r="19011" spans="10:14" x14ac:dyDescent="0.25">
      <c r="J19011" t="str">
        <f t="shared" ref="J19011:J19074" si="548">B19011&amp;C19011&amp;E19011&amp;IF(C19011="Skog",F19011&amp;G19011,"")</f>
        <v/>
      </c>
      <c r="K19011" s="112"/>
      <c r="L19011" s="112"/>
      <c r="M19011" s="112"/>
      <c r="N19011" s="112"/>
    </row>
    <row r="19012" spans="10:14" x14ac:dyDescent="0.25">
      <c r="J19012" t="str">
        <f t="shared" si="548"/>
        <v/>
      </c>
      <c r="K19012" s="112"/>
      <c r="L19012" s="112"/>
      <c r="M19012" s="112"/>
      <c r="N19012" s="112"/>
    </row>
    <row r="19013" spans="10:14" x14ac:dyDescent="0.25">
      <c r="J19013" t="str">
        <f t="shared" si="548"/>
        <v/>
      </c>
      <c r="K19013" s="112"/>
      <c r="L19013" s="112"/>
      <c r="M19013" s="112"/>
      <c r="N19013" s="112"/>
    </row>
    <row r="19014" spans="10:14" x14ac:dyDescent="0.25">
      <c r="J19014" t="str">
        <f t="shared" si="548"/>
        <v/>
      </c>
      <c r="K19014" s="112"/>
      <c r="L19014" s="112"/>
      <c r="M19014" s="112"/>
      <c r="N19014" s="112"/>
    </row>
    <row r="19015" spans="10:14" x14ac:dyDescent="0.25">
      <c r="J19015" t="str">
        <f t="shared" si="548"/>
        <v/>
      </c>
      <c r="K19015" s="112"/>
      <c r="L19015" s="112"/>
      <c r="M19015" s="112"/>
      <c r="N19015" s="112"/>
    </row>
    <row r="19016" spans="10:14" x14ac:dyDescent="0.25">
      <c r="J19016" t="str">
        <f t="shared" si="548"/>
        <v/>
      </c>
      <c r="K19016" s="112"/>
      <c r="L19016" s="112"/>
      <c r="M19016" s="112"/>
      <c r="N19016" s="112"/>
    </row>
    <row r="19017" spans="10:14" x14ac:dyDescent="0.25">
      <c r="J19017" t="str">
        <f t="shared" si="548"/>
        <v/>
      </c>
      <c r="K19017" s="112"/>
      <c r="L19017" s="112"/>
      <c r="M19017" s="112"/>
      <c r="N19017" s="112"/>
    </row>
    <row r="19018" spans="10:14" x14ac:dyDescent="0.25">
      <c r="J19018" t="str">
        <f t="shared" si="548"/>
        <v/>
      </c>
      <c r="K19018" s="112"/>
      <c r="L19018" s="112"/>
      <c r="M19018" s="112"/>
      <c r="N19018" s="112"/>
    </row>
    <row r="19019" spans="10:14" x14ac:dyDescent="0.25">
      <c r="J19019" t="str">
        <f t="shared" si="548"/>
        <v/>
      </c>
      <c r="K19019" s="112"/>
      <c r="L19019" s="112"/>
      <c r="M19019" s="112"/>
      <c r="N19019" s="112"/>
    </row>
    <row r="19020" spans="10:14" x14ac:dyDescent="0.25">
      <c r="J19020" t="str">
        <f t="shared" si="548"/>
        <v/>
      </c>
      <c r="K19020" s="112"/>
      <c r="L19020" s="112"/>
      <c r="M19020" s="112"/>
      <c r="N19020" s="112"/>
    </row>
    <row r="19021" spans="10:14" x14ac:dyDescent="0.25">
      <c r="J19021" t="str">
        <f t="shared" si="548"/>
        <v/>
      </c>
      <c r="K19021" s="112"/>
      <c r="L19021" s="112"/>
      <c r="M19021" s="112"/>
      <c r="N19021" s="112"/>
    </row>
    <row r="19022" spans="10:14" x14ac:dyDescent="0.25">
      <c r="J19022" t="str">
        <f t="shared" si="548"/>
        <v/>
      </c>
      <c r="K19022" s="112"/>
      <c r="L19022" s="112"/>
      <c r="M19022" s="112"/>
      <c r="N19022" s="112"/>
    </row>
    <row r="19023" spans="10:14" x14ac:dyDescent="0.25">
      <c r="J19023" t="str">
        <f t="shared" si="548"/>
        <v/>
      </c>
      <c r="K19023" s="112"/>
      <c r="L19023" s="112"/>
      <c r="M19023" s="112"/>
      <c r="N19023" s="112"/>
    </row>
    <row r="19024" spans="10:14" x14ac:dyDescent="0.25">
      <c r="J19024" t="str">
        <f t="shared" si="548"/>
        <v/>
      </c>
      <c r="K19024" s="112"/>
      <c r="L19024" s="112"/>
      <c r="M19024" s="112"/>
      <c r="N19024" s="112"/>
    </row>
    <row r="19025" spans="10:14" x14ac:dyDescent="0.25">
      <c r="J19025" t="str">
        <f t="shared" si="548"/>
        <v/>
      </c>
      <c r="K19025" s="112"/>
      <c r="L19025" s="112"/>
      <c r="M19025" s="112"/>
      <c r="N19025" s="112"/>
    </row>
    <row r="19026" spans="10:14" x14ac:dyDescent="0.25">
      <c r="J19026" t="str">
        <f t="shared" si="548"/>
        <v/>
      </c>
      <c r="K19026" s="112"/>
      <c r="L19026" s="112"/>
      <c r="M19026" s="112"/>
      <c r="N19026" s="112"/>
    </row>
    <row r="19027" spans="10:14" x14ac:dyDescent="0.25">
      <c r="J19027" t="str">
        <f t="shared" si="548"/>
        <v/>
      </c>
      <c r="K19027" s="112"/>
      <c r="L19027" s="112"/>
      <c r="M19027" s="112"/>
      <c r="N19027" s="112"/>
    </row>
    <row r="19028" spans="10:14" x14ac:dyDescent="0.25">
      <c r="J19028" t="str">
        <f t="shared" si="548"/>
        <v/>
      </c>
      <c r="K19028" s="112"/>
      <c r="L19028" s="112"/>
      <c r="M19028" s="112"/>
      <c r="N19028" s="112"/>
    </row>
    <row r="19029" spans="10:14" x14ac:dyDescent="0.25">
      <c r="J19029" t="str">
        <f t="shared" si="548"/>
        <v/>
      </c>
      <c r="K19029" s="112"/>
      <c r="L19029" s="112"/>
      <c r="M19029" s="112"/>
      <c r="N19029" s="112"/>
    </row>
    <row r="19030" spans="10:14" x14ac:dyDescent="0.25">
      <c r="J19030" t="str">
        <f t="shared" si="548"/>
        <v/>
      </c>
      <c r="K19030" s="112"/>
      <c r="L19030" s="112"/>
      <c r="M19030" s="112"/>
      <c r="N19030" s="112"/>
    </row>
    <row r="19031" spans="10:14" x14ac:dyDescent="0.25">
      <c r="J19031" t="str">
        <f t="shared" si="548"/>
        <v/>
      </c>
      <c r="K19031" s="112"/>
      <c r="L19031" s="112"/>
      <c r="M19031" s="112"/>
      <c r="N19031" s="112"/>
    </row>
    <row r="19032" spans="10:14" x14ac:dyDescent="0.25">
      <c r="J19032" t="str">
        <f t="shared" si="548"/>
        <v/>
      </c>
      <c r="K19032" s="112"/>
      <c r="L19032" s="112"/>
      <c r="M19032" s="112"/>
      <c r="N19032" s="112"/>
    </row>
    <row r="19033" spans="10:14" x14ac:dyDescent="0.25">
      <c r="J19033" t="str">
        <f t="shared" si="548"/>
        <v/>
      </c>
      <c r="K19033" s="112"/>
      <c r="L19033" s="112"/>
      <c r="M19033" s="112"/>
      <c r="N19033" s="112"/>
    </row>
    <row r="19034" spans="10:14" x14ac:dyDescent="0.25">
      <c r="J19034" t="str">
        <f t="shared" si="548"/>
        <v/>
      </c>
      <c r="K19034" s="112"/>
      <c r="L19034" s="112"/>
      <c r="M19034" s="112"/>
      <c r="N19034" s="112"/>
    </row>
    <row r="19035" spans="10:14" x14ac:dyDescent="0.25">
      <c r="J19035" t="str">
        <f t="shared" si="548"/>
        <v/>
      </c>
      <c r="K19035" s="112"/>
      <c r="L19035" s="112"/>
      <c r="M19035" s="112"/>
      <c r="N19035" s="112"/>
    </row>
    <row r="19036" spans="10:14" x14ac:dyDescent="0.25">
      <c r="J19036" t="str">
        <f t="shared" si="548"/>
        <v/>
      </c>
      <c r="K19036" s="112"/>
      <c r="L19036" s="112"/>
      <c r="M19036" s="112"/>
      <c r="N19036" s="112"/>
    </row>
    <row r="19037" spans="10:14" x14ac:dyDescent="0.25">
      <c r="J19037" t="str">
        <f t="shared" si="548"/>
        <v/>
      </c>
      <c r="K19037" s="112"/>
      <c r="L19037" s="112"/>
      <c r="M19037" s="112"/>
      <c r="N19037" s="112"/>
    </row>
    <row r="19038" spans="10:14" x14ac:dyDescent="0.25">
      <c r="J19038" t="str">
        <f t="shared" si="548"/>
        <v/>
      </c>
      <c r="K19038" s="112"/>
      <c r="L19038" s="112"/>
      <c r="M19038" s="112"/>
      <c r="N19038" s="112"/>
    </row>
    <row r="19039" spans="10:14" x14ac:dyDescent="0.25">
      <c r="J19039" t="str">
        <f t="shared" si="548"/>
        <v/>
      </c>
      <c r="K19039" s="112"/>
      <c r="L19039" s="112"/>
      <c r="M19039" s="112"/>
      <c r="N19039" s="112"/>
    </row>
    <row r="19040" spans="10:14" x14ac:dyDescent="0.25">
      <c r="J19040" t="str">
        <f t="shared" si="548"/>
        <v/>
      </c>
      <c r="K19040" s="112"/>
      <c r="L19040" s="112"/>
      <c r="M19040" s="112"/>
      <c r="N19040" s="112"/>
    </row>
    <row r="19041" spans="10:14" x14ac:dyDescent="0.25">
      <c r="J19041" t="str">
        <f t="shared" si="548"/>
        <v/>
      </c>
      <c r="K19041" s="112"/>
      <c r="L19041" s="112"/>
      <c r="M19041" s="112"/>
      <c r="N19041" s="112"/>
    </row>
    <row r="19042" spans="10:14" x14ac:dyDescent="0.25">
      <c r="J19042" t="str">
        <f t="shared" si="548"/>
        <v/>
      </c>
      <c r="K19042" s="112"/>
      <c r="L19042" s="112"/>
      <c r="M19042" s="112"/>
      <c r="N19042" s="112"/>
    </row>
    <row r="19043" spans="10:14" x14ac:dyDescent="0.25">
      <c r="J19043" t="str">
        <f t="shared" si="548"/>
        <v/>
      </c>
      <c r="K19043" s="112"/>
      <c r="L19043" s="112"/>
      <c r="M19043" s="112"/>
      <c r="N19043" s="112"/>
    </row>
    <row r="19044" spans="10:14" x14ac:dyDescent="0.25">
      <c r="J19044" t="str">
        <f t="shared" si="548"/>
        <v/>
      </c>
      <c r="K19044" s="112"/>
      <c r="L19044" s="112"/>
      <c r="M19044" s="112"/>
      <c r="N19044" s="112"/>
    </row>
    <row r="19045" spans="10:14" x14ac:dyDescent="0.25">
      <c r="J19045" t="str">
        <f t="shared" si="548"/>
        <v/>
      </c>
      <c r="K19045" s="112"/>
      <c r="L19045" s="112"/>
      <c r="M19045" s="112"/>
      <c r="N19045" s="112"/>
    </row>
    <row r="19046" spans="10:14" x14ac:dyDescent="0.25">
      <c r="J19046" t="str">
        <f t="shared" si="548"/>
        <v/>
      </c>
      <c r="K19046" s="112"/>
      <c r="L19046" s="112"/>
      <c r="M19046" s="112"/>
      <c r="N19046" s="112"/>
    </row>
    <row r="19047" spans="10:14" x14ac:dyDescent="0.25">
      <c r="J19047" t="str">
        <f t="shared" si="548"/>
        <v/>
      </c>
      <c r="K19047" s="112"/>
      <c r="L19047" s="112"/>
      <c r="M19047" s="112"/>
      <c r="N19047" s="112"/>
    </row>
    <row r="19048" spans="10:14" x14ac:dyDescent="0.25">
      <c r="J19048" t="str">
        <f t="shared" si="548"/>
        <v/>
      </c>
      <c r="K19048" s="112"/>
      <c r="L19048" s="112"/>
      <c r="M19048" s="112"/>
      <c r="N19048" s="112"/>
    </row>
    <row r="19049" spans="10:14" x14ac:dyDescent="0.25">
      <c r="J19049" t="str">
        <f t="shared" si="548"/>
        <v/>
      </c>
      <c r="K19049" s="112"/>
      <c r="L19049" s="112"/>
      <c r="M19049" s="112"/>
      <c r="N19049" s="112"/>
    </row>
    <row r="19050" spans="10:14" x14ac:dyDescent="0.25">
      <c r="J19050" t="str">
        <f t="shared" si="548"/>
        <v/>
      </c>
      <c r="K19050" s="112"/>
      <c r="L19050" s="112"/>
      <c r="M19050" s="112"/>
      <c r="N19050" s="112"/>
    </row>
    <row r="19051" spans="10:14" x14ac:dyDescent="0.25">
      <c r="J19051" t="str">
        <f t="shared" si="548"/>
        <v/>
      </c>
      <c r="K19051" s="112"/>
      <c r="L19051" s="112"/>
      <c r="M19051" s="112"/>
      <c r="N19051" s="112"/>
    </row>
    <row r="19052" spans="10:14" x14ac:dyDescent="0.25">
      <c r="J19052" t="str">
        <f t="shared" si="548"/>
        <v/>
      </c>
      <c r="K19052" s="112"/>
      <c r="L19052" s="112"/>
      <c r="M19052" s="112"/>
      <c r="N19052" s="112"/>
    </row>
    <row r="19053" spans="10:14" x14ac:dyDescent="0.25">
      <c r="J19053" t="str">
        <f t="shared" si="548"/>
        <v/>
      </c>
      <c r="K19053" s="112"/>
      <c r="L19053" s="112"/>
      <c r="M19053" s="112"/>
      <c r="N19053" s="112"/>
    </row>
    <row r="19054" spans="10:14" x14ac:dyDescent="0.25">
      <c r="J19054" t="str">
        <f t="shared" si="548"/>
        <v/>
      </c>
      <c r="K19054" s="112"/>
      <c r="L19054" s="112"/>
      <c r="M19054" s="112"/>
      <c r="N19054" s="112"/>
    </row>
    <row r="19055" spans="10:14" x14ac:dyDescent="0.25">
      <c r="J19055" t="str">
        <f t="shared" si="548"/>
        <v/>
      </c>
      <c r="K19055" s="112"/>
      <c r="L19055" s="112"/>
      <c r="M19055" s="112"/>
      <c r="N19055" s="112"/>
    </row>
    <row r="19056" spans="10:14" x14ac:dyDescent="0.25">
      <c r="J19056" t="str">
        <f t="shared" si="548"/>
        <v/>
      </c>
      <c r="K19056" s="112"/>
      <c r="L19056" s="112"/>
      <c r="M19056" s="112"/>
      <c r="N19056" s="112"/>
    </row>
    <row r="19057" spans="10:14" x14ac:dyDescent="0.25">
      <c r="J19057" t="str">
        <f t="shared" si="548"/>
        <v/>
      </c>
      <c r="K19057" s="112"/>
      <c r="L19057" s="112"/>
      <c r="M19057" s="112"/>
      <c r="N19057" s="112"/>
    </row>
    <row r="19058" spans="10:14" x14ac:dyDescent="0.25">
      <c r="J19058" t="str">
        <f t="shared" si="548"/>
        <v/>
      </c>
      <c r="K19058" s="112"/>
      <c r="L19058" s="112"/>
      <c r="M19058" s="112"/>
      <c r="N19058" s="112"/>
    </row>
    <row r="19059" spans="10:14" x14ac:dyDescent="0.25">
      <c r="J19059" t="str">
        <f t="shared" si="548"/>
        <v/>
      </c>
      <c r="K19059" s="112"/>
      <c r="L19059" s="112"/>
      <c r="M19059" s="112"/>
      <c r="N19059" s="112"/>
    </row>
    <row r="19060" spans="10:14" x14ac:dyDescent="0.25">
      <c r="J19060" t="str">
        <f t="shared" si="548"/>
        <v/>
      </c>
      <c r="K19060" s="112"/>
      <c r="L19060" s="112"/>
      <c r="M19060" s="112"/>
      <c r="N19060" s="112"/>
    </row>
    <row r="19061" spans="10:14" x14ac:dyDescent="0.25">
      <c r="J19061" t="str">
        <f t="shared" si="548"/>
        <v/>
      </c>
      <c r="K19061" s="112"/>
      <c r="L19061" s="112"/>
      <c r="M19061" s="112"/>
      <c r="N19061" s="112"/>
    </row>
    <row r="19062" spans="10:14" x14ac:dyDescent="0.25">
      <c r="J19062" t="str">
        <f t="shared" si="548"/>
        <v/>
      </c>
      <c r="K19062" s="112"/>
      <c r="L19062" s="112"/>
      <c r="M19062" s="112"/>
      <c r="N19062" s="112"/>
    </row>
    <row r="19063" spans="10:14" x14ac:dyDescent="0.25">
      <c r="J19063" t="str">
        <f t="shared" si="548"/>
        <v/>
      </c>
      <c r="K19063" s="112"/>
      <c r="L19063" s="112"/>
      <c r="M19063" s="112"/>
      <c r="N19063" s="112"/>
    </row>
    <row r="19064" spans="10:14" x14ac:dyDescent="0.25">
      <c r="J19064" t="str">
        <f t="shared" si="548"/>
        <v/>
      </c>
      <c r="K19064" s="112"/>
      <c r="L19064" s="112"/>
      <c r="M19064" s="112"/>
      <c r="N19064" s="112"/>
    </row>
    <row r="19065" spans="10:14" x14ac:dyDescent="0.25">
      <c r="J19065" t="str">
        <f t="shared" si="548"/>
        <v/>
      </c>
      <c r="K19065" s="112"/>
      <c r="L19065" s="112"/>
      <c r="M19065" s="112"/>
      <c r="N19065" s="112"/>
    </row>
    <row r="19066" spans="10:14" x14ac:dyDescent="0.25">
      <c r="J19066" t="str">
        <f t="shared" si="548"/>
        <v/>
      </c>
      <c r="K19066" s="112"/>
      <c r="L19066" s="112"/>
      <c r="M19066" s="112"/>
      <c r="N19066" s="112"/>
    </row>
    <row r="19067" spans="10:14" x14ac:dyDescent="0.25">
      <c r="J19067" t="str">
        <f t="shared" si="548"/>
        <v/>
      </c>
      <c r="K19067" s="112"/>
      <c r="L19067" s="112"/>
      <c r="M19067" s="112"/>
      <c r="N19067" s="112"/>
    </row>
    <row r="19068" spans="10:14" x14ac:dyDescent="0.25">
      <c r="J19068" t="str">
        <f t="shared" si="548"/>
        <v/>
      </c>
      <c r="K19068" s="112"/>
      <c r="L19068" s="112"/>
      <c r="M19068" s="112"/>
      <c r="N19068" s="112"/>
    </row>
    <row r="19069" spans="10:14" x14ac:dyDescent="0.25">
      <c r="J19069" t="str">
        <f t="shared" si="548"/>
        <v/>
      </c>
      <c r="K19069" s="112"/>
      <c r="L19069" s="112"/>
      <c r="M19069" s="112"/>
      <c r="N19069" s="112"/>
    </row>
    <row r="19070" spans="10:14" x14ac:dyDescent="0.25">
      <c r="J19070" t="str">
        <f t="shared" si="548"/>
        <v/>
      </c>
      <c r="K19070" s="112"/>
      <c r="L19070" s="112"/>
      <c r="M19070" s="112"/>
      <c r="N19070" s="112"/>
    </row>
    <row r="19071" spans="10:14" x14ac:dyDescent="0.25">
      <c r="J19071" t="str">
        <f t="shared" si="548"/>
        <v/>
      </c>
      <c r="K19071" s="112"/>
      <c r="L19071" s="112"/>
      <c r="M19071" s="112"/>
      <c r="N19071" s="112"/>
    </row>
    <row r="19072" spans="10:14" x14ac:dyDescent="0.25">
      <c r="J19072" t="str">
        <f t="shared" si="548"/>
        <v/>
      </c>
      <c r="K19072" s="112"/>
      <c r="L19072" s="112"/>
      <c r="M19072" s="112"/>
      <c r="N19072" s="112"/>
    </row>
    <row r="19073" spans="10:14" x14ac:dyDescent="0.25">
      <c r="J19073" t="str">
        <f t="shared" si="548"/>
        <v/>
      </c>
      <c r="K19073" s="112"/>
      <c r="L19073" s="112"/>
      <c r="M19073" s="112"/>
      <c r="N19073" s="112"/>
    </row>
    <row r="19074" spans="10:14" x14ac:dyDescent="0.25">
      <c r="J19074" t="str">
        <f t="shared" si="548"/>
        <v/>
      </c>
      <c r="K19074" s="112"/>
      <c r="L19074" s="112"/>
      <c r="M19074" s="112"/>
      <c r="N19074" s="112"/>
    </row>
    <row r="19075" spans="10:14" x14ac:dyDescent="0.25">
      <c r="J19075" t="str">
        <f t="shared" ref="J19075:J19138" si="549">B19075&amp;C19075&amp;E19075&amp;IF(C19075="Skog",F19075&amp;G19075,"")</f>
        <v/>
      </c>
      <c r="K19075" s="112"/>
      <c r="L19075" s="112"/>
      <c r="M19075" s="112"/>
      <c r="N19075" s="112"/>
    </row>
    <row r="19076" spans="10:14" x14ac:dyDescent="0.25">
      <c r="J19076" t="str">
        <f t="shared" si="549"/>
        <v/>
      </c>
      <c r="K19076" s="112"/>
      <c r="L19076" s="112"/>
      <c r="M19076" s="112"/>
      <c r="N19076" s="112"/>
    </row>
    <row r="19077" spans="10:14" x14ac:dyDescent="0.25">
      <c r="J19077" t="str">
        <f t="shared" si="549"/>
        <v/>
      </c>
      <c r="K19077" s="112"/>
      <c r="L19077" s="112"/>
      <c r="M19077" s="112"/>
      <c r="N19077" s="112"/>
    </row>
    <row r="19078" spans="10:14" x14ac:dyDescent="0.25">
      <c r="J19078" t="str">
        <f t="shared" si="549"/>
        <v/>
      </c>
      <c r="K19078" s="112"/>
      <c r="L19078" s="112"/>
      <c r="M19078" s="112"/>
      <c r="N19078" s="112"/>
    </row>
    <row r="19079" spans="10:14" x14ac:dyDescent="0.25">
      <c r="J19079" t="str">
        <f t="shared" si="549"/>
        <v/>
      </c>
      <c r="K19079" s="112"/>
      <c r="L19079" s="112"/>
      <c r="M19079" s="112"/>
      <c r="N19079" s="112"/>
    </row>
    <row r="19080" spans="10:14" x14ac:dyDescent="0.25">
      <c r="J19080" t="str">
        <f t="shared" si="549"/>
        <v/>
      </c>
      <c r="K19080" s="112"/>
      <c r="L19080" s="112"/>
      <c r="M19080" s="112"/>
      <c r="N19080" s="112"/>
    </row>
    <row r="19081" spans="10:14" x14ac:dyDescent="0.25">
      <c r="J19081" t="str">
        <f t="shared" si="549"/>
        <v/>
      </c>
      <c r="K19081" s="112"/>
      <c r="L19081" s="112"/>
      <c r="M19081" s="112"/>
      <c r="N19081" s="112"/>
    </row>
    <row r="19082" spans="10:14" x14ac:dyDescent="0.25">
      <c r="J19082" t="str">
        <f t="shared" si="549"/>
        <v/>
      </c>
      <c r="K19082" s="112"/>
      <c r="L19082" s="112"/>
      <c r="M19082" s="112"/>
      <c r="N19082" s="112"/>
    </row>
    <row r="19083" spans="10:14" x14ac:dyDescent="0.25">
      <c r="J19083" t="str">
        <f t="shared" si="549"/>
        <v/>
      </c>
      <c r="K19083" s="112"/>
      <c r="L19083" s="112"/>
      <c r="M19083" s="112"/>
      <c r="N19083" s="112"/>
    </row>
    <row r="19084" spans="10:14" x14ac:dyDescent="0.25">
      <c r="J19084" t="str">
        <f t="shared" si="549"/>
        <v/>
      </c>
      <c r="K19084" s="112"/>
      <c r="L19084" s="112"/>
      <c r="M19084" s="112"/>
      <c r="N19084" s="112"/>
    </row>
    <row r="19085" spans="10:14" x14ac:dyDescent="0.25">
      <c r="J19085" t="str">
        <f t="shared" si="549"/>
        <v/>
      </c>
      <c r="K19085" s="112"/>
      <c r="L19085" s="112"/>
      <c r="M19085" s="112"/>
      <c r="N19085" s="112"/>
    </row>
    <row r="19086" spans="10:14" x14ac:dyDescent="0.25">
      <c r="J19086" t="str">
        <f t="shared" si="549"/>
        <v/>
      </c>
      <c r="K19086" s="112"/>
      <c r="L19086" s="112"/>
      <c r="M19086" s="112"/>
      <c r="N19086" s="112"/>
    </row>
    <row r="19087" spans="10:14" x14ac:dyDescent="0.25">
      <c r="J19087" t="str">
        <f t="shared" si="549"/>
        <v/>
      </c>
      <c r="K19087" s="112"/>
      <c r="L19087" s="112"/>
      <c r="M19087" s="112"/>
      <c r="N19087" s="112"/>
    </row>
    <row r="19088" spans="10:14" x14ac:dyDescent="0.25">
      <c r="J19088" t="str">
        <f t="shared" si="549"/>
        <v/>
      </c>
      <c r="K19088" s="112"/>
      <c r="L19088" s="112"/>
      <c r="M19088" s="112"/>
      <c r="N19088" s="112"/>
    </row>
    <row r="19089" spans="10:14" x14ac:dyDescent="0.25">
      <c r="J19089" t="str">
        <f t="shared" si="549"/>
        <v/>
      </c>
      <c r="K19089" s="112"/>
      <c r="L19089" s="112"/>
      <c r="M19089" s="112"/>
      <c r="N19089" s="112"/>
    </row>
    <row r="19090" spans="10:14" x14ac:dyDescent="0.25">
      <c r="J19090" t="str">
        <f t="shared" si="549"/>
        <v/>
      </c>
      <c r="K19090" s="112"/>
      <c r="L19090" s="112"/>
      <c r="M19090" s="112"/>
      <c r="N19090" s="112"/>
    </row>
    <row r="19091" spans="10:14" x14ac:dyDescent="0.25">
      <c r="J19091" t="str">
        <f t="shared" si="549"/>
        <v/>
      </c>
      <c r="K19091" s="112"/>
      <c r="L19091" s="112"/>
      <c r="M19091" s="112"/>
      <c r="N19091" s="112"/>
    </row>
    <row r="19092" spans="10:14" x14ac:dyDescent="0.25">
      <c r="J19092" t="str">
        <f t="shared" si="549"/>
        <v/>
      </c>
      <c r="K19092" s="112"/>
      <c r="L19092" s="112"/>
      <c r="M19092" s="112"/>
      <c r="N19092" s="112"/>
    </row>
    <row r="19093" spans="10:14" x14ac:dyDescent="0.25">
      <c r="J19093" t="str">
        <f t="shared" si="549"/>
        <v/>
      </c>
      <c r="K19093" s="112"/>
      <c r="L19093" s="112"/>
      <c r="M19093" s="112"/>
      <c r="N19093" s="112"/>
    </row>
    <row r="19094" spans="10:14" x14ac:dyDescent="0.25">
      <c r="J19094" t="str">
        <f t="shared" si="549"/>
        <v/>
      </c>
      <c r="K19094" s="112"/>
      <c r="L19094" s="112"/>
      <c r="M19094" s="112"/>
      <c r="N19094" s="112"/>
    </row>
    <row r="19095" spans="10:14" x14ac:dyDescent="0.25">
      <c r="J19095" t="str">
        <f t="shared" si="549"/>
        <v/>
      </c>
      <c r="K19095" s="112"/>
      <c r="L19095" s="112"/>
      <c r="M19095" s="112"/>
      <c r="N19095" s="112"/>
    </row>
    <row r="19096" spans="10:14" x14ac:dyDescent="0.25">
      <c r="J19096" t="str">
        <f t="shared" si="549"/>
        <v/>
      </c>
      <c r="K19096" s="112"/>
      <c r="L19096" s="112"/>
      <c r="M19096" s="112"/>
      <c r="N19096" s="112"/>
    </row>
    <row r="19097" spans="10:14" x14ac:dyDescent="0.25">
      <c r="J19097" t="str">
        <f t="shared" si="549"/>
        <v/>
      </c>
      <c r="K19097" s="112"/>
      <c r="L19097" s="112"/>
      <c r="M19097" s="112"/>
      <c r="N19097" s="112"/>
    </row>
    <row r="19098" spans="10:14" x14ac:dyDescent="0.25">
      <c r="J19098" t="str">
        <f t="shared" si="549"/>
        <v/>
      </c>
      <c r="K19098" s="112"/>
      <c r="L19098" s="112"/>
      <c r="M19098" s="112"/>
      <c r="N19098" s="112"/>
    </row>
    <row r="19099" spans="10:14" x14ac:dyDescent="0.25">
      <c r="J19099" t="str">
        <f t="shared" si="549"/>
        <v/>
      </c>
      <c r="K19099" s="112"/>
      <c r="L19099" s="112"/>
      <c r="M19099" s="112"/>
      <c r="N19099" s="112"/>
    </row>
    <row r="19100" spans="10:14" x14ac:dyDescent="0.25">
      <c r="J19100" t="str">
        <f t="shared" si="549"/>
        <v/>
      </c>
      <c r="K19100" s="112"/>
      <c r="L19100" s="112"/>
      <c r="M19100" s="112"/>
      <c r="N19100" s="112"/>
    </row>
    <row r="19101" spans="10:14" x14ac:dyDescent="0.25">
      <c r="J19101" t="str">
        <f t="shared" si="549"/>
        <v/>
      </c>
      <c r="K19101" s="112"/>
      <c r="L19101" s="112"/>
      <c r="M19101" s="112"/>
      <c r="N19101" s="112"/>
    </row>
    <row r="19102" spans="10:14" x14ac:dyDescent="0.25">
      <c r="J19102" t="str">
        <f t="shared" si="549"/>
        <v/>
      </c>
      <c r="K19102" s="112"/>
      <c r="L19102" s="112"/>
      <c r="M19102" s="112"/>
      <c r="N19102" s="112"/>
    </row>
    <row r="19103" spans="10:14" x14ac:dyDescent="0.25">
      <c r="J19103" t="str">
        <f t="shared" si="549"/>
        <v/>
      </c>
      <c r="K19103" s="112"/>
      <c r="L19103" s="112"/>
      <c r="M19103" s="112"/>
      <c r="N19103" s="112"/>
    </row>
    <row r="19104" spans="10:14" x14ac:dyDescent="0.25">
      <c r="J19104" t="str">
        <f t="shared" si="549"/>
        <v/>
      </c>
      <c r="K19104" s="112"/>
      <c r="L19104" s="112"/>
      <c r="M19104" s="112"/>
      <c r="N19104" s="112"/>
    </row>
    <row r="19105" spans="10:14" x14ac:dyDescent="0.25">
      <c r="J19105" t="str">
        <f t="shared" si="549"/>
        <v/>
      </c>
      <c r="K19105" s="112"/>
      <c r="L19105" s="112"/>
      <c r="M19105" s="112"/>
      <c r="N19105" s="112"/>
    </row>
    <row r="19106" spans="10:14" x14ac:dyDescent="0.25">
      <c r="J19106" t="str">
        <f t="shared" si="549"/>
        <v/>
      </c>
      <c r="K19106" s="112"/>
      <c r="L19106" s="112"/>
      <c r="M19106" s="112"/>
      <c r="N19106" s="112"/>
    </row>
    <row r="19107" spans="10:14" x14ac:dyDescent="0.25">
      <c r="J19107" t="str">
        <f t="shared" si="549"/>
        <v/>
      </c>
      <c r="K19107" s="112"/>
      <c r="L19107" s="112"/>
      <c r="M19107" s="112"/>
      <c r="N19107" s="112"/>
    </row>
    <row r="19108" spans="10:14" x14ac:dyDescent="0.25">
      <c r="J19108" t="str">
        <f t="shared" si="549"/>
        <v/>
      </c>
      <c r="K19108" s="112"/>
      <c r="L19108" s="112"/>
      <c r="M19108" s="112"/>
      <c r="N19108" s="112"/>
    </row>
    <row r="19109" spans="10:14" x14ac:dyDescent="0.25">
      <c r="J19109" t="str">
        <f t="shared" si="549"/>
        <v/>
      </c>
      <c r="K19109" s="112"/>
      <c r="L19109" s="112"/>
      <c r="M19109" s="112"/>
      <c r="N19109" s="112"/>
    </row>
    <row r="19110" spans="10:14" x14ac:dyDescent="0.25">
      <c r="J19110" t="str">
        <f t="shared" si="549"/>
        <v/>
      </c>
      <c r="K19110" s="112"/>
      <c r="L19110" s="112"/>
      <c r="M19110" s="112"/>
      <c r="N19110" s="112"/>
    </row>
    <row r="19111" spans="10:14" x14ac:dyDescent="0.25">
      <c r="J19111" t="str">
        <f t="shared" si="549"/>
        <v/>
      </c>
      <c r="K19111" s="112"/>
      <c r="L19111" s="112"/>
      <c r="M19111" s="112"/>
      <c r="N19111" s="112"/>
    </row>
    <row r="19112" spans="10:14" x14ac:dyDescent="0.25">
      <c r="J19112" t="str">
        <f t="shared" si="549"/>
        <v/>
      </c>
      <c r="K19112" s="112"/>
      <c r="L19112" s="112"/>
      <c r="M19112" s="112"/>
      <c r="N19112" s="112"/>
    </row>
    <row r="19113" spans="10:14" x14ac:dyDescent="0.25">
      <c r="J19113" t="str">
        <f t="shared" si="549"/>
        <v/>
      </c>
      <c r="K19113" s="112"/>
      <c r="L19113" s="112"/>
      <c r="M19113" s="112"/>
      <c r="N19113" s="112"/>
    </row>
    <row r="19114" spans="10:14" x14ac:dyDescent="0.25">
      <c r="J19114" t="str">
        <f t="shared" si="549"/>
        <v/>
      </c>
      <c r="K19114" s="112"/>
      <c r="L19114" s="112"/>
      <c r="M19114" s="112"/>
      <c r="N19114" s="112"/>
    </row>
    <row r="19115" spans="10:14" x14ac:dyDescent="0.25">
      <c r="J19115" t="str">
        <f t="shared" si="549"/>
        <v/>
      </c>
      <c r="K19115" s="112"/>
      <c r="L19115" s="112"/>
      <c r="M19115" s="112"/>
      <c r="N19115" s="112"/>
    </row>
    <row r="19116" spans="10:14" x14ac:dyDescent="0.25">
      <c r="J19116" t="str">
        <f t="shared" si="549"/>
        <v/>
      </c>
      <c r="K19116" s="112"/>
      <c r="L19116" s="112"/>
      <c r="M19116" s="112"/>
      <c r="N19116" s="112"/>
    </row>
    <row r="19117" spans="10:14" x14ac:dyDescent="0.25">
      <c r="J19117" t="str">
        <f t="shared" si="549"/>
        <v/>
      </c>
      <c r="K19117" s="112"/>
      <c r="L19117" s="112"/>
      <c r="M19117" s="112"/>
      <c r="N19117" s="112"/>
    </row>
    <row r="19118" spans="10:14" x14ac:dyDescent="0.25">
      <c r="J19118" t="str">
        <f t="shared" si="549"/>
        <v/>
      </c>
      <c r="K19118" s="112"/>
      <c r="L19118" s="112"/>
      <c r="M19118" s="112"/>
      <c r="N19118" s="112"/>
    </row>
    <row r="19119" spans="10:14" x14ac:dyDescent="0.25">
      <c r="J19119" t="str">
        <f t="shared" si="549"/>
        <v/>
      </c>
      <c r="K19119" s="112"/>
      <c r="L19119" s="112"/>
      <c r="M19119" s="112"/>
      <c r="N19119" s="112"/>
    </row>
    <row r="19120" spans="10:14" x14ac:dyDescent="0.25">
      <c r="J19120" t="str">
        <f t="shared" si="549"/>
        <v/>
      </c>
      <c r="K19120" s="112"/>
      <c r="L19120" s="112"/>
      <c r="M19120" s="112"/>
      <c r="N19120" s="112"/>
    </row>
    <row r="19121" spans="10:14" x14ac:dyDescent="0.25">
      <c r="J19121" t="str">
        <f t="shared" si="549"/>
        <v/>
      </c>
      <c r="K19121" s="112"/>
      <c r="L19121" s="112"/>
      <c r="M19121" s="112"/>
      <c r="N19121" s="112"/>
    </row>
    <row r="19122" spans="10:14" x14ac:dyDescent="0.25">
      <c r="J19122" t="str">
        <f t="shared" si="549"/>
        <v/>
      </c>
      <c r="K19122" s="112"/>
      <c r="L19122" s="112"/>
      <c r="M19122" s="112"/>
      <c r="N19122" s="112"/>
    </row>
    <row r="19123" spans="10:14" x14ac:dyDescent="0.25">
      <c r="J19123" t="str">
        <f t="shared" si="549"/>
        <v/>
      </c>
      <c r="K19123" s="112"/>
      <c r="L19123" s="112"/>
      <c r="M19123" s="112"/>
      <c r="N19123" s="112"/>
    </row>
    <row r="19124" spans="10:14" x14ac:dyDescent="0.25">
      <c r="J19124" t="str">
        <f t="shared" si="549"/>
        <v/>
      </c>
      <c r="K19124" s="112"/>
      <c r="L19124" s="112"/>
      <c r="M19124" s="112"/>
      <c r="N19124" s="112"/>
    </row>
    <row r="19125" spans="10:14" x14ac:dyDescent="0.25">
      <c r="J19125" t="str">
        <f t="shared" si="549"/>
        <v/>
      </c>
      <c r="K19125" s="112"/>
      <c r="L19125" s="112"/>
      <c r="M19125" s="112"/>
      <c r="N19125" s="112"/>
    </row>
    <row r="19126" spans="10:14" x14ac:dyDescent="0.25">
      <c r="J19126" t="str">
        <f t="shared" si="549"/>
        <v/>
      </c>
      <c r="K19126" s="112"/>
      <c r="L19126" s="112"/>
      <c r="M19126" s="112"/>
      <c r="N19126" s="112"/>
    </row>
    <row r="19127" spans="10:14" x14ac:dyDescent="0.25">
      <c r="J19127" t="str">
        <f t="shared" si="549"/>
        <v/>
      </c>
      <c r="K19127" s="112"/>
      <c r="L19127" s="112"/>
      <c r="M19127" s="112"/>
      <c r="N19127" s="112"/>
    </row>
    <row r="19128" spans="10:14" x14ac:dyDescent="0.25">
      <c r="J19128" t="str">
        <f t="shared" si="549"/>
        <v/>
      </c>
      <c r="K19128" s="112"/>
      <c r="L19128" s="112"/>
      <c r="M19128" s="112"/>
      <c r="N19128" s="112"/>
    </row>
    <row r="19129" spans="10:14" x14ac:dyDescent="0.25">
      <c r="J19129" t="str">
        <f t="shared" si="549"/>
        <v/>
      </c>
      <c r="K19129" s="112"/>
      <c r="L19129" s="112"/>
      <c r="M19129" s="112"/>
      <c r="N19129" s="112"/>
    </row>
    <row r="19130" spans="10:14" x14ac:dyDescent="0.25">
      <c r="J19130" t="str">
        <f t="shared" si="549"/>
        <v/>
      </c>
      <c r="K19130" s="112"/>
      <c r="L19130" s="112"/>
      <c r="M19130" s="112"/>
      <c r="N19130" s="112"/>
    </row>
    <row r="19131" spans="10:14" x14ac:dyDescent="0.25">
      <c r="J19131" t="str">
        <f t="shared" si="549"/>
        <v/>
      </c>
      <c r="K19131" s="112"/>
      <c r="L19131" s="112"/>
      <c r="M19131" s="112"/>
      <c r="N19131" s="112"/>
    </row>
    <row r="19132" spans="10:14" x14ac:dyDescent="0.25">
      <c r="J19132" t="str">
        <f t="shared" si="549"/>
        <v/>
      </c>
      <c r="K19132" s="112"/>
      <c r="L19132" s="112"/>
      <c r="M19132" s="112"/>
      <c r="N19132" s="112"/>
    </row>
    <row r="19133" spans="10:14" x14ac:dyDescent="0.25">
      <c r="J19133" t="str">
        <f t="shared" si="549"/>
        <v/>
      </c>
      <c r="K19133" s="112"/>
      <c r="L19133" s="112"/>
      <c r="M19133" s="112"/>
      <c r="N19133" s="112"/>
    </row>
    <row r="19134" spans="10:14" x14ac:dyDescent="0.25">
      <c r="J19134" t="str">
        <f t="shared" si="549"/>
        <v/>
      </c>
      <c r="K19134" s="112"/>
      <c r="L19134" s="112"/>
      <c r="M19134" s="112"/>
      <c r="N19134" s="112"/>
    </row>
    <row r="19135" spans="10:14" x14ac:dyDescent="0.25">
      <c r="J19135" t="str">
        <f t="shared" si="549"/>
        <v/>
      </c>
      <c r="K19135" s="112"/>
      <c r="L19135" s="112"/>
      <c r="M19135" s="112"/>
      <c r="N19135" s="112"/>
    </row>
    <row r="19136" spans="10:14" x14ac:dyDescent="0.25">
      <c r="J19136" t="str">
        <f t="shared" si="549"/>
        <v/>
      </c>
      <c r="K19136" s="112"/>
      <c r="L19136" s="112"/>
      <c r="M19136" s="112"/>
      <c r="N19136" s="112"/>
    </row>
    <row r="19137" spans="10:14" x14ac:dyDescent="0.25">
      <c r="J19137" t="str">
        <f t="shared" si="549"/>
        <v/>
      </c>
      <c r="K19137" s="112"/>
      <c r="L19137" s="112"/>
      <c r="M19137" s="112"/>
      <c r="N19137" s="112"/>
    </row>
    <row r="19138" spans="10:14" x14ac:dyDescent="0.25">
      <c r="J19138" t="str">
        <f t="shared" si="549"/>
        <v/>
      </c>
      <c r="K19138" s="112"/>
      <c r="L19138" s="112"/>
      <c r="M19138" s="112"/>
      <c r="N19138" s="112"/>
    </row>
    <row r="19139" spans="10:14" x14ac:dyDescent="0.25">
      <c r="J19139" t="str">
        <f t="shared" ref="J19139:J19202" si="550">B19139&amp;C19139&amp;E19139&amp;IF(C19139="Skog",F19139&amp;G19139,"")</f>
        <v/>
      </c>
      <c r="K19139" s="112"/>
      <c r="L19139" s="112"/>
      <c r="M19139" s="112"/>
      <c r="N19139" s="112"/>
    </row>
    <row r="19140" spans="10:14" x14ac:dyDescent="0.25">
      <c r="J19140" t="str">
        <f t="shared" si="550"/>
        <v/>
      </c>
      <c r="K19140" s="112"/>
      <c r="L19140" s="112"/>
      <c r="M19140" s="112"/>
      <c r="N19140" s="112"/>
    </row>
    <row r="19141" spans="10:14" x14ac:dyDescent="0.25">
      <c r="J19141" t="str">
        <f t="shared" si="550"/>
        <v/>
      </c>
      <c r="K19141" s="112"/>
      <c r="L19141" s="112"/>
      <c r="M19141" s="112"/>
      <c r="N19141" s="112"/>
    </row>
    <row r="19142" spans="10:14" x14ac:dyDescent="0.25">
      <c r="J19142" t="str">
        <f t="shared" si="550"/>
        <v/>
      </c>
      <c r="K19142" s="112"/>
      <c r="L19142" s="112"/>
      <c r="M19142" s="112"/>
      <c r="N19142" s="112"/>
    </row>
    <row r="19143" spans="10:14" x14ac:dyDescent="0.25">
      <c r="J19143" t="str">
        <f t="shared" si="550"/>
        <v/>
      </c>
      <c r="K19143" s="112"/>
      <c r="L19143" s="112"/>
      <c r="M19143" s="112"/>
      <c r="N19143" s="112"/>
    </row>
    <row r="19144" spans="10:14" x14ac:dyDescent="0.25">
      <c r="J19144" t="str">
        <f t="shared" si="550"/>
        <v/>
      </c>
      <c r="K19144" s="112"/>
      <c r="L19144" s="112"/>
      <c r="M19144" s="112"/>
      <c r="N19144" s="112"/>
    </row>
    <row r="19145" spans="10:14" x14ac:dyDescent="0.25">
      <c r="J19145" t="str">
        <f t="shared" si="550"/>
        <v/>
      </c>
      <c r="K19145" s="112"/>
      <c r="L19145" s="112"/>
      <c r="M19145" s="112"/>
      <c r="N19145" s="112"/>
    </row>
    <row r="19146" spans="10:14" x14ac:dyDescent="0.25">
      <c r="J19146" t="str">
        <f t="shared" si="550"/>
        <v/>
      </c>
      <c r="K19146" s="112"/>
      <c r="L19146" s="112"/>
      <c r="M19146" s="112"/>
      <c r="N19146" s="112"/>
    </row>
    <row r="19147" spans="10:14" x14ac:dyDescent="0.25">
      <c r="J19147" t="str">
        <f t="shared" si="550"/>
        <v/>
      </c>
      <c r="K19147" s="112"/>
      <c r="L19147" s="112"/>
      <c r="M19147" s="112"/>
      <c r="N19147" s="112"/>
    </row>
    <row r="19148" spans="10:14" x14ac:dyDescent="0.25">
      <c r="J19148" t="str">
        <f t="shared" si="550"/>
        <v/>
      </c>
      <c r="K19148" s="112"/>
      <c r="L19148" s="112"/>
      <c r="M19148" s="112"/>
      <c r="N19148" s="112"/>
    </row>
    <row r="19149" spans="10:14" x14ac:dyDescent="0.25">
      <c r="J19149" t="str">
        <f t="shared" si="550"/>
        <v/>
      </c>
      <c r="K19149" s="112"/>
      <c r="L19149" s="112"/>
      <c r="M19149" s="112"/>
      <c r="N19149" s="112"/>
    </row>
    <row r="19150" spans="10:14" x14ac:dyDescent="0.25">
      <c r="J19150" t="str">
        <f t="shared" si="550"/>
        <v/>
      </c>
      <c r="K19150" s="112"/>
      <c r="L19150" s="112"/>
      <c r="M19150" s="112"/>
      <c r="N19150" s="112"/>
    </row>
    <row r="19151" spans="10:14" x14ac:dyDescent="0.25">
      <c r="J19151" t="str">
        <f t="shared" si="550"/>
        <v/>
      </c>
      <c r="K19151" s="112"/>
      <c r="L19151" s="112"/>
      <c r="M19151" s="112"/>
      <c r="N19151" s="112"/>
    </row>
    <row r="19152" spans="10:14" x14ac:dyDescent="0.25">
      <c r="J19152" t="str">
        <f t="shared" si="550"/>
        <v/>
      </c>
      <c r="K19152" s="112"/>
      <c r="L19152" s="112"/>
      <c r="M19152" s="112"/>
      <c r="N19152" s="112"/>
    </row>
    <row r="19153" spans="10:14" x14ac:dyDescent="0.25">
      <c r="J19153" t="str">
        <f t="shared" si="550"/>
        <v/>
      </c>
      <c r="K19153" s="112"/>
      <c r="L19153" s="112"/>
      <c r="M19153" s="112"/>
      <c r="N19153" s="112"/>
    </row>
    <row r="19154" spans="10:14" x14ac:dyDescent="0.25">
      <c r="J19154" t="str">
        <f t="shared" si="550"/>
        <v/>
      </c>
      <c r="K19154" s="112"/>
      <c r="L19154" s="112"/>
      <c r="M19154" s="112"/>
      <c r="N19154" s="112"/>
    </row>
    <row r="19155" spans="10:14" x14ac:dyDescent="0.25">
      <c r="J19155" t="str">
        <f t="shared" si="550"/>
        <v/>
      </c>
      <c r="K19155" s="112"/>
      <c r="L19155" s="112"/>
      <c r="M19155" s="112"/>
      <c r="N19155" s="112"/>
    </row>
    <row r="19156" spans="10:14" x14ac:dyDescent="0.25">
      <c r="J19156" t="str">
        <f t="shared" si="550"/>
        <v/>
      </c>
      <c r="K19156" s="112"/>
      <c r="L19156" s="112"/>
      <c r="M19156" s="112"/>
      <c r="N19156" s="112"/>
    </row>
    <row r="19157" spans="10:14" x14ac:dyDescent="0.25">
      <c r="J19157" t="str">
        <f t="shared" si="550"/>
        <v/>
      </c>
      <c r="K19157" s="112"/>
      <c r="L19157" s="112"/>
      <c r="M19157" s="112"/>
      <c r="N19157" s="112"/>
    </row>
    <row r="19158" spans="10:14" x14ac:dyDescent="0.25">
      <c r="J19158" t="str">
        <f t="shared" si="550"/>
        <v/>
      </c>
      <c r="K19158" s="112"/>
      <c r="L19158" s="112"/>
      <c r="M19158" s="112"/>
      <c r="N19158" s="112"/>
    </row>
    <row r="19159" spans="10:14" x14ac:dyDescent="0.25">
      <c r="J19159" t="str">
        <f t="shared" si="550"/>
        <v/>
      </c>
      <c r="K19159" s="112"/>
      <c r="L19159" s="112"/>
      <c r="M19159" s="112"/>
      <c r="N19159" s="112"/>
    </row>
    <row r="19160" spans="10:14" x14ac:dyDescent="0.25">
      <c r="J19160" t="str">
        <f t="shared" si="550"/>
        <v/>
      </c>
      <c r="K19160" s="112"/>
      <c r="L19160" s="112"/>
      <c r="M19160" s="112"/>
      <c r="N19160" s="112"/>
    </row>
    <row r="19161" spans="10:14" x14ac:dyDescent="0.25">
      <c r="J19161" t="str">
        <f t="shared" si="550"/>
        <v/>
      </c>
      <c r="K19161" s="112"/>
      <c r="L19161" s="112"/>
      <c r="M19161" s="112"/>
      <c r="N19161" s="112"/>
    </row>
    <row r="19162" spans="10:14" x14ac:dyDescent="0.25">
      <c r="J19162" t="str">
        <f t="shared" si="550"/>
        <v/>
      </c>
      <c r="K19162" s="112"/>
      <c r="L19162" s="112"/>
      <c r="M19162" s="112"/>
      <c r="N19162" s="112"/>
    </row>
    <row r="19163" spans="10:14" x14ac:dyDescent="0.25">
      <c r="J19163" t="str">
        <f t="shared" si="550"/>
        <v/>
      </c>
      <c r="K19163" s="112"/>
      <c r="L19163" s="112"/>
      <c r="M19163" s="112"/>
      <c r="N19163" s="112"/>
    </row>
    <row r="19164" spans="10:14" x14ac:dyDescent="0.25">
      <c r="J19164" t="str">
        <f t="shared" si="550"/>
        <v/>
      </c>
      <c r="K19164" s="112"/>
      <c r="L19164" s="112"/>
      <c r="M19164" s="112"/>
      <c r="N19164" s="112"/>
    </row>
    <row r="19165" spans="10:14" x14ac:dyDescent="0.25">
      <c r="J19165" t="str">
        <f t="shared" si="550"/>
        <v/>
      </c>
      <c r="K19165" s="112"/>
      <c r="L19165" s="112"/>
      <c r="M19165" s="112"/>
      <c r="N19165" s="112"/>
    </row>
    <row r="19166" spans="10:14" x14ac:dyDescent="0.25">
      <c r="J19166" t="str">
        <f t="shared" si="550"/>
        <v/>
      </c>
      <c r="K19166" s="112"/>
      <c r="L19166" s="112"/>
      <c r="M19166" s="112"/>
      <c r="N19166" s="112"/>
    </row>
    <row r="19167" spans="10:14" x14ac:dyDescent="0.25">
      <c r="J19167" t="str">
        <f t="shared" si="550"/>
        <v/>
      </c>
      <c r="K19167" s="112"/>
      <c r="L19167" s="112"/>
      <c r="M19167" s="112"/>
      <c r="N19167" s="112"/>
    </row>
    <row r="19168" spans="10:14" x14ac:dyDescent="0.25">
      <c r="J19168" t="str">
        <f t="shared" si="550"/>
        <v/>
      </c>
      <c r="K19168" s="112"/>
      <c r="L19168" s="112"/>
      <c r="M19168" s="112"/>
      <c r="N19168" s="112"/>
    </row>
    <row r="19169" spans="10:14" x14ac:dyDescent="0.25">
      <c r="J19169" t="str">
        <f t="shared" si="550"/>
        <v/>
      </c>
      <c r="K19169" s="112"/>
      <c r="L19169" s="112"/>
      <c r="M19169" s="112"/>
      <c r="N19169" s="112"/>
    </row>
    <row r="19170" spans="10:14" x14ac:dyDescent="0.25">
      <c r="J19170" t="str">
        <f t="shared" si="550"/>
        <v/>
      </c>
      <c r="K19170" s="112"/>
      <c r="L19170" s="112"/>
      <c r="M19170" s="112"/>
      <c r="N19170" s="112"/>
    </row>
    <row r="19171" spans="10:14" x14ac:dyDescent="0.25">
      <c r="J19171" t="str">
        <f t="shared" si="550"/>
        <v/>
      </c>
      <c r="K19171" s="112"/>
      <c r="L19171" s="112"/>
      <c r="M19171" s="112"/>
      <c r="N19171" s="112"/>
    </row>
    <row r="19172" spans="10:14" x14ac:dyDescent="0.25">
      <c r="J19172" t="str">
        <f t="shared" si="550"/>
        <v/>
      </c>
      <c r="K19172" s="112"/>
      <c r="L19172" s="112"/>
      <c r="M19172" s="112"/>
      <c r="N19172" s="112"/>
    </row>
    <row r="19173" spans="10:14" x14ac:dyDescent="0.25">
      <c r="J19173" t="str">
        <f t="shared" si="550"/>
        <v/>
      </c>
      <c r="K19173" s="112"/>
      <c r="L19173" s="112"/>
      <c r="M19173" s="112"/>
      <c r="N19173" s="112"/>
    </row>
    <row r="19174" spans="10:14" x14ac:dyDescent="0.25">
      <c r="J19174" t="str">
        <f t="shared" si="550"/>
        <v/>
      </c>
      <c r="K19174" s="112"/>
      <c r="L19174" s="112"/>
      <c r="M19174" s="112"/>
      <c r="N19174" s="112"/>
    </row>
    <row r="19175" spans="10:14" x14ac:dyDescent="0.25">
      <c r="J19175" t="str">
        <f t="shared" si="550"/>
        <v/>
      </c>
      <c r="K19175" s="112"/>
      <c r="L19175" s="112"/>
      <c r="M19175" s="112"/>
      <c r="N19175" s="112"/>
    </row>
    <row r="19176" spans="10:14" x14ac:dyDescent="0.25">
      <c r="J19176" t="str">
        <f t="shared" si="550"/>
        <v/>
      </c>
      <c r="K19176" s="112"/>
      <c r="L19176" s="112"/>
      <c r="M19176" s="112"/>
      <c r="N19176" s="112"/>
    </row>
    <row r="19177" spans="10:14" x14ac:dyDescent="0.25">
      <c r="J19177" t="str">
        <f t="shared" si="550"/>
        <v/>
      </c>
      <c r="K19177" s="112"/>
      <c r="L19177" s="112"/>
      <c r="M19177" s="112"/>
      <c r="N19177" s="112"/>
    </row>
    <row r="19178" spans="10:14" x14ac:dyDescent="0.25">
      <c r="J19178" t="str">
        <f t="shared" si="550"/>
        <v/>
      </c>
      <c r="K19178" s="112"/>
      <c r="L19178" s="112"/>
      <c r="M19178" s="112"/>
      <c r="N19178" s="112"/>
    </row>
    <row r="19179" spans="10:14" x14ac:dyDescent="0.25">
      <c r="J19179" t="str">
        <f t="shared" si="550"/>
        <v/>
      </c>
      <c r="K19179" s="112"/>
      <c r="L19179" s="112"/>
      <c r="M19179" s="112"/>
      <c r="N19179" s="112"/>
    </row>
    <row r="19180" spans="10:14" x14ac:dyDescent="0.25">
      <c r="J19180" t="str">
        <f t="shared" si="550"/>
        <v/>
      </c>
      <c r="K19180" s="112"/>
      <c r="L19180" s="112"/>
      <c r="M19180" s="112"/>
      <c r="N19180" s="112"/>
    </row>
    <row r="19181" spans="10:14" x14ac:dyDescent="0.25">
      <c r="J19181" t="str">
        <f t="shared" si="550"/>
        <v/>
      </c>
      <c r="K19181" s="112"/>
      <c r="L19181" s="112"/>
      <c r="M19181" s="112"/>
      <c r="N19181" s="112"/>
    </row>
    <row r="19182" spans="10:14" x14ac:dyDescent="0.25">
      <c r="J19182" t="str">
        <f t="shared" si="550"/>
        <v/>
      </c>
      <c r="K19182" s="112"/>
      <c r="L19182" s="112"/>
      <c r="M19182" s="112"/>
      <c r="N19182" s="112"/>
    </row>
    <row r="19183" spans="10:14" x14ac:dyDescent="0.25">
      <c r="J19183" t="str">
        <f t="shared" si="550"/>
        <v/>
      </c>
      <c r="K19183" s="112"/>
      <c r="L19183" s="112"/>
      <c r="M19183" s="112"/>
      <c r="N19183" s="112"/>
    </row>
    <row r="19184" spans="10:14" x14ac:dyDescent="0.25">
      <c r="J19184" t="str">
        <f t="shared" si="550"/>
        <v/>
      </c>
      <c r="K19184" s="112"/>
      <c r="L19184" s="112"/>
      <c r="M19184" s="112"/>
      <c r="N19184" s="112"/>
    </row>
    <row r="19185" spans="10:14" x14ac:dyDescent="0.25">
      <c r="J19185" t="str">
        <f t="shared" si="550"/>
        <v/>
      </c>
      <c r="K19185" s="112"/>
      <c r="L19185" s="112"/>
      <c r="M19185" s="112"/>
      <c r="N19185" s="112"/>
    </row>
    <row r="19186" spans="10:14" x14ac:dyDescent="0.25">
      <c r="J19186" t="str">
        <f t="shared" si="550"/>
        <v/>
      </c>
      <c r="K19186" s="112"/>
      <c r="L19186" s="112"/>
      <c r="M19186" s="112"/>
      <c r="N19186" s="112"/>
    </row>
    <row r="19187" spans="10:14" x14ac:dyDescent="0.25">
      <c r="J19187" t="str">
        <f t="shared" si="550"/>
        <v/>
      </c>
      <c r="K19187" s="112"/>
      <c r="L19187" s="112"/>
      <c r="M19187" s="112"/>
      <c r="N19187" s="112"/>
    </row>
    <row r="19188" spans="10:14" x14ac:dyDescent="0.25">
      <c r="J19188" t="str">
        <f t="shared" si="550"/>
        <v/>
      </c>
      <c r="K19188" s="112"/>
      <c r="L19188" s="112"/>
      <c r="M19188" s="112"/>
      <c r="N19188" s="112"/>
    </row>
    <row r="19189" spans="10:14" x14ac:dyDescent="0.25">
      <c r="J19189" t="str">
        <f t="shared" si="550"/>
        <v/>
      </c>
      <c r="K19189" s="112"/>
      <c r="L19189" s="112"/>
      <c r="M19189" s="112"/>
      <c r="N19189" s="112"/>
    </row>
    <row r="19190" spans="10:14" x14ac:dyDescent="0.25">
      <c r="J19190" t="str">
        <f t="shared" si="550"/>
        <v/>
      </c>
      <c r="K19190" s="112"/>
      <c r="L19190" s="112"/>
      <c r="M19190" s="112"/>
      <c r="N19190" s="112"/>
    </row>
    <row r="19191" spans="10:14" x14ac:dyDescent="0.25">
      <c r="J19191" t="str">
        <f t="shared" si="550"/>
        <v/>
      </c>
      <c r="K19191" s="112"/>
      <c r="L19191" s="112"/>
      <c r="M19191" s="112"/>
      <c r="N19191" s="112"/>
    </row>
    <row r="19192" spans="10:14" x14ac:dyDescent="0.25">
      <c r="J19192" t="str">
        <f t="shared" si="550"/>
        <v/>
      </c>
      <c r="K19192" s="112"/>
      <c r="L19192" s="112"/>
      <c r="M19192" s="112"/>
      <c r="N19192" s="112"/>
    </row>
    <row r="19193" spans="10:14" x14ac:dyDescent="0.25">
      <c r="J19193" t="str">
        <f t="shared" si="550"/>
        <v/>
      </c>
      <c r="K19193" s="112"/>
      <c r="L19193" s="112"/>
      <c r="M19193" s="112"/>
      <c r="N19193" s="112"/>
    </row>
    <row r="19194" spans="10:14" x14ac:dyDescent="0.25">
      <c r="J19194" t="str">
        <f t="shared" si="550"/>
        <v/>
      </c>
      <c r="K19194" s="112"/>
      <c r="L19194" s="112"/>
      <c r="M19194" s="112"/>
      <c r="N19194" s="112"/>
    </row>
    <row r="19195" spans="10:14" x14ac:dyDescent="0.25">
      <c r="J19195" t="str">
        <f t="shared" si="550"/>
        <v/>
      </c>
      <c r="K19195" s="112"/>
      <c r="L19195" s="112"/>
      <c r="M19195" s="112"/>
      <c r="N19195" s="112"/>
    </row>
    <row r="19196" spans="10:14" x14ac:dyDescent="0.25">
      <c r="J19196" t="str">
        <f t="shared" si="550"/>
        <v/>
      </c>
      <c r="K19196" s="112"/>
      <c r="L19196" s="112"/>
      <c r="M19196" s="112"/>
      <c r="N19196" s="112"/>
    </row>
    <row r="19197" spans="10:14" x14ac:dyDescent="0.25">
      <c r="J19197" t="str">
        <f t="shared" si="550"/>
        <v/>
      </c>
      <c r="K19197" s="112"/>
      <c r="L19197" s="112"/>
      <c r="M19197" s="112"/>
      <c r="N19197" s="112"/>
    </row>
    <row r="19198" spans="10:14" x14ac:dyDescent="0.25">
      <c r="J19198" t="str">
        <f t="shared" si="550"/>
        <v/>
      </c>
      <c r="K19198" s="112"/>
      <c r="L19198" s="112"/>
      <c r="M19198" s="112"/>
      <c r="N19198" s="112"/>
    </row>
    <row r="19199" spans="10:14" x14ac:dyDescent="0.25">
      <c r="J19199" t="str">
        <f t="shared" si="550"/>
        <v/>
      </c>
      <c r="K19199" s="112"/>
      <c r="L19199" s="112"/>
      <c r="M19199" s="112"/>
      <c r="N19199" s="112"/>
    </row>
    <row r="19200" spans="10:14" x14ac:dyDescent="0.25">
      <c r="J19200" t="str">
        <f t="shared" si="550"/>
        <v/>
      </c>
      <c r="K19200" s="112"/>
      <c r="L19200" s="112"/>
      <c r="M19200" s="112"/>
      <c r="N19200" s="112"/>
    </row>
    <row r="19201" spans="10:14" x14ac:dyDescent="0.25">
      <c r="J19201" t="str">
        <f t="shared" si="550"/>
        <v/>
      </c>
      <c r="K19201" s="112"/>
      <c r="L19201" s="112"/>
      <c r="M19201" s="112"/>
      <c r="N19201" s="112"/>
    </row>
    <row r="19202" spans="10:14" x14ac:dyDescent="0.25">
      <c r="J19202" t="str">
        <f t="shared" si="550"/>
        <v/>
      </c>
      <c r="K19202" s="112"/>
      <c r="L19202" s="112"/>
      <c r="M19202" s="112"/>
      <c r="N19202" s="112"/>
    </row>
    <row r="19203" spans="10:14" x14ac:dyDescent="0.25">
      <c r="J19203" t="str">
        <f t="shared" ref="J19203:J19266" si="551">B19203&amp;C19203&amp;E19203&amp;IF(C19203="Skog",F19203&amp;G19203,"")</f>
        <v/>
      </c>
      <c r="K19203" s="112"/>
      <c r="L19203" s="112"/>
      <c r="M19203" s="112"/>
      <c r="N19203" s="112"/>
    </row>
    <row r="19204" spans="10:14" x14ac:dyDescent="0.25">
      <c r="J19204" t="str">
        <f t="shared" si="551"/>
        <v/>
      </c>
      <c r="K19204" s="112"/>
      <c r="L19204" s="112"/>
      <c r="M19204" s="112"/>
      <c r="N19204" s="112"/>
    </row>
    <row r="19205" spans="10:14" x14ac:dyDescent="0.25">
      <c r="J19205" t="str">
        <f t="shared" si="551"/>
        <v/>
      </c>
      <c r="K19205" s="112"/>
      <c r="L19205" s="112"/>
      <c r="M19205" s="112"/>
      <c r="N19205" s="112"/>
    </row>
    <row r="19206" spans="10:14" x14ac:dyDescent="0.25">
      <c r="J19206" t="str">
        <f t="shared" si="551"/>
        <v/>
      </c>
      <c r="K19206" s="112"/>
      <c r="L19206" s="112"/>
      <c r="M19206" s="112"/>
      <c r="N19206" s="112"/>
    </row>
    <row r="19207" spans="10:14" x14ac:dyDescent="0.25">
      <c r="J19207" t="str">
        <f t="shared" si="551"/>
        <v/>
      </c>
      <c r="K19207" s="112"/>
      <c r="L19207" s="112"/>
      <c r="M19207" s="112"/>
      <c r="N19207" s="112"/>
    </row>
    <row r="19208" spans="10:14" x14ac:dyDescent="0.25">
      <c r="J19208" t="str">
        <f t="shared" si="551"/>
        <v/>
      </c>
      <c r="K19208" s="112"/>
      <c r="L19208" s="112"/>
      <c r="M19208" s="112"/>
      <c r="N19208" s="112"/>
    </row>
    <row r="19209" spans="10:14" x14ac:dyDescent="0.25">
      <c r="J19209" t="str">
        <f t="shared" si="551"/>
        <v/>
      </c>
      <c r="K19209" s="112"/>
      <c r="L19209" s="112"/>
      <c r="M19209" s="112"/>
      <c r="N19209" s="112"/>
    </row>
    <row r="19210" spans="10:14" x14ac:dyDescent="0.25">
      <c r="J19210" t="str">
        <f t="shared" si="551"/>
        <v/>
      </c>
      <c r="K19210" s="112"/>
      <c r="L19210" s="112"/>
      <c r="M19210" s="112"/>
      <c r="N19210" s="112"/>
    </row>
    <row r="19211" spans="10:14" x14ac:dyDescent="0.25">
      <c r="J19211" t="str">
        <f t="shared" si="551"/>
        <v/>
      </c>
      <c r="K19211" s="112"/>
      <c r="L19211" s="112"/>
      <c r="M19211" s="112"/>
      <c r="N19211" s="112"/>
    </row>
    <row r="19212" spans="10:14" x14ac:dyDescent="0.25">
      <c r="J19212" t="str">
        <f t="shared" si="551"/>
        <v/>
      </c>
      <c r="K19212" s="112"/>
      <c r="L19212" s="112"/>
      <c r="M19212" s="112"/>
      <c r="N19212" s="112"/>
    </row>
    <row r="19213" spans="10:14" x14ac:dyDescent="0.25">
      <c r="J19213" t="str">
        <f t="shared" si="551"/>
        <v/>
      </c>
      <c r="K19213" s="112"/>
      <c r="L19213" s="112"/>
      <c r="M19213" s="112"/>
      <c r="N19213" s="112"/>
    </row>
    <row r="19214" spans="10:14" x14ac:dyDescent="0.25">
      <c r="J19214" t="str">
        <f t="shared" si="551"/>
        <v/>
      </c>
      <c r="K19214" s="112"/>
      <c r="L19214" s="112"/>
      <c r="M19214" s="112"/>
      <c r="N19214" s="112"/>
    </row>
    <row r="19215" spans="10:14" x14ac:dyDescent="0.25">
      <c r="J19215" t="str">
        <f t="shared" si="551"/>
        <v/>
      </c>
      <c r="K19215" s="112"/>
      <c r="L19215" s="112"/>
      <c r="M19215" s="112"/>
      <c r="N19215" s="112"/>
    </row>
    <row r="19216" spans="10:14" x14ac:dyDescent="0.25">
      <c r="J19216" t="str">
        <f t="shared" si="551"/>
        <v/>
      </c>
      <c r="K19216" s="112"/>
      <c r="L19216" s="112"/>
      <c r="M19216" s="112"/>
      <c r="N19216" s="112"/>
    </row>
    <row r="19217" spans="10:14" x14ac:dyDescent="0.25">
      <c r="J19217" t="str">
        <f t="shared" si="551"/>
        <v/>
      </c>
      <c r="K19217" s="112"/>
      <c r="L19217" s="112"/>
      <c r="M19217" s="112"/>
      <c r="N19217" s="112"/>
    </row>
    <row r="19218" spans="10:14" x14ac:dyDescent="0.25">
      <c r="J19218" t="str">
        <f t="shared" si="551"/>
        <v/>
      </c>
      <c r="K19218" s="112"/>
      <c r="L19218" s="112"/>
      <c r="M19218" s="112"/>
      <c r="N19218" s="112"/>
    </row>
    <row r="19219" spans="10:14" x14ac:dyDescent="0.25">
      <c r="J19219" t="str">
        <f t="shared" si="551"/>
        <v/>
      </c>
      <c r="K19219" s="112"/>
      <c r="L19219" s="112"/>
      <c r="M19219" s="112"/>
      <c r="N19219" s="112"/>
    </row>
    <row r="19220" spans="10:14" x14ac:dyDescent="0.25">
      <c r="J19220" t="str">
        <f t="shared" si="551"/>
        <v/>
      </c>
      <c r="K19220" s="112"/>
      <c r="L19220" s="112"/>
      <c r="M19220" s="112"/>
      <c r="N19220" s="112"/>
    </row>
    <row r="19221" spans="10:14" x14ac:dyDescent="0.25">
      <c r="J19221" t="str">
        <f t="shared" si="551"/>
        <v/>
      </c>
      <c r="K19221" s="112"/>
      <c r="L19221" s="112"/>
      <c r="M19221" s="112"/>
      <c r="N19221" s="112"/>
    </row>
    <row r="19222" spans="10:14" x14ac:dyDescent="0.25">
      <c r="J19222" t="str">
        <f t="shared" si="551"/>
        <v/>
      </c>
      <c r="K19222" s="112"/>
      <c r="L19222" s="112"/>
      <c r="M19222" s="112"/>
      <c r="N19222" s="112"/>
    </row>
    <row r="19223" spans="10:14" x14ac:dyDescent="0.25">
      <c r="J19223" t="str">
        <f t="shared" si="551"/>
        <v/>
      </c>
      <c r="K19223" s="112"/>
      <c r="L19223" s="112"/>
      <c r="M19223" s="112"/>
      <c r="N19223" s="112"/>
    </row>
    <row r="19224" spans="10:14" x14ac:dyDescent="0.25">
      <c r="J19224" t="str">
        <f t="shared" si="551"/>
        <v/>
      </c>
      <c r="K19224" s="112"/>
      <c r="L19224" s="112"/>
      <c r="M19224" s="112"/>
      <c r="N19224" s="112"/>
    </row>
    <row r="19225" spans="10:14" x14ac:dyDescent="0.25">
      <c r="J19225" t="str">
        <f t="shared" si="551"/>
        <v/>
      </c>
      <c r="K19225" s="112"/>
      <c r="L19225" s="112"/>
      <c r="M19225" s="112"/>
      <c r="N19225" s="112"/>
    </row>
    <row r="19226" spans="10:14" x14ac:dyDescent="0.25">
      <c r="J19226" t="str">
        <f t="shared" si="551"/>
        <v/>
      </c>
      <c r="K19226" s="112"/>
      <c r="L19226" s="112"/>
      <c r="M19226" s="112"/>
      <c r="N19226" s="112"/>
    </row>
    <row r="19227" spans="10:14" x14ac:dyDescent="0.25">
      <c r="J19227" t="str">
        <f t="shared" si="551"/>
        <v/>
      </c>
      <c r="K19227" s="112"/>
      <c r="L19227" s="112"/>
      <c r="M19227" s="112"/>
      <c r="N19227" s="112"/>
    </row>
    <row r="19228" spans="10:14" x14ac:dyDescent="0.25">
      <c r="J19228" t="str">
        <f t="shared" si="551"/>
        <v/>
      </c>
      <c r="K19228" s="112"/>
      <c r="L19228" s="112"/>
      <c r="M19228" s="112"/>
      <c r="N19228" s="112"/>
    </row>
    <row r="19229" spans="10:14" x14ac:dyDescent="0.25">
      <c r="J19229" t="str">
        <f t="shared" si="551"/>
        <v/>
      </c>
      <c r="K19229" s="112"/>
      <c r="L19229" s="112"/>
      <c r="M19229" s="112"/>
      <c r="N19229" s="112"/>
    </row>
    <row r="19230" spans="10:14" x14ac:dyDescent="0.25">
      <c r="J19230" t="str">
        <f t="shared" si="551"/>
        <v/>
      </c>
      <c r="K19230" s="112"/>
      <c r="L19230" s="112"/>
      <c r="M19230" s="112"/>
      <c r="N19230" s="112"/>
    </row>
    <row r="19231" spans="10:14" x14ac:dyDescent="0.25">
      <c r="J19231" t="str">
        <f t="shared" si="551"/>
        <v/>
      </c>
      <c r="K19231" s="112"/>
      <c r="L19231" s="112"/>
      <c r="M19231" s="112"/>
      <c r="N19231" s="112"/>
    </row>
    <row r="19232" spans="10:14" x14ac:dyDescent="0.25">
      <c r="J19232" t="str">
        <f t="shared" si="551"/>
        <v/>
      </c>
      <c r="K19232" s="112"/>
      <c r="L19232" s="112"/>
      <c r="M19232" s="112"/>
      <c r="N19232" s="112"/>
    </row>
    <row r="19233" spans="10:14" x14ac:dyDescent="0.25">
      <c r="J19233" t="str">
        <f t="shared" si="551"/>
        <v/>
      </c>
      <c r="K19233" s="112"/>
      <c r="L19233" s="112"/>
      <c r="M19233" s="112"/>
      <c r="N19233" s="112"/>
    </row>
    <row r="19234" spans="10:14" x14ac:dyDescent="0.25">
      <c r="J19234" t="str">
        <f t="shared" si="551"/>
        <v/>
      </c>
      <c r="K19234" s="112"/>
      <c r="L19234" s="112"/>
      <c r="M19234" s="112"/>
      <c r="N19234" s="112"/>
    </row>
    <row r="19235" spans="10:14" x14ac:dyDescent="0.25">
      <c r="J19235" t="str">
        <f t="shared" si="551"/>
        <v/>
      </c>
      <c r="K19235" s="112"/>
      <c r="L19235" s="112"/>
      <c r="M19235" s="112"/>
      <c r="N19235" s="112"/>
    </row>
    <row r="19236" spans="10:14" x14ac:dyDescent="0.25">
      <c r="J19236" t="str">
        <f t="shared" si="551"/>
        <v/>
      </c>
      <c r="K19236" s="112"/>
      <c r="L19236" s="112"/>
      <c r="M19236" s="112"/>
      <c r="N19236" s="112"/>
    </row>
    <row r="19237" spans="10:14" x14ac:dyDescent="0.25">
      <c r="J19237" t="str">
        <f t="shared" si="551"/>
        <v/>
      </c>
      <c r="K19237" s="112"/>
      <c r="L19237" s="112"/>
      <c r="M19237" s="112"/>
      <c r="N19237" s="112"/>
    </row>
    <row r="19238" spans="10:14" x14ac:dyDescent="0.25">
      <c r="J19238" t="str">
        <f t="shared" si="551"/>
        <v/>
      </c>
      <c r="K19238" s="112"/>
      <c r="L19238" s="112"/>
      <c r="M19238" s="112"/>
      <c r="N19238" s="112"/>
    </row>
    <row r="19239" spans="10:14" x14ac:dyDescent="0.25">
      <c r="J19239" t="str">
        <f t="shared" si="551"/>
        <v/>
      </c>
      <c r="K19239" s="112"/>
      <c r="L19239" s="112"/>
      <c r="M19239" s="112"/>
      <c r="N19239" s="112"/>
    </row>
    <row r="19240" spans="10:14" x14ac:dyDescent="0.25">
      <c r="J19240" t="str">
        <f t="shared" si="551"/>
        <v/>
      </c>
      <c r="K19240" s="112"/>
      <c r="L19240" s="112"/>
      <c r="M19240" s="112"/>
      <c r="N19240" s="112"/>
    </row>
    <row r="19241" spans="10:14" x14ac:dyDescent="0.25">
      <c r="J19241" t="str">
        <f t="shared" si="551"/>
        <v/>
      </c>
      <c r="K19241" s="112"/>
      <c r="L19241" s="112"/>
      <c r="M19241" s="112"/>
      <c r="N19241" s="112"/>
    </row>
    <row r="19242" spans="10:14" x14ac:dyDescent="0.25">
      <c r="J19242" t="str">
        <f t="shared" si="551"/>
        <v/>
      </c>
      <c r="K19242" s="112"/>
      <c r="L19242" s="112"/>
      <c r="M19242" s="112"/>
      <c r="N19242" s="112"/>
    </row>
    <row r="19243" spans="10:14" x14ac:dyDescent="0.25">
      <c r="J19243" t="str">
        <f t="shared" si="551"/>
        <v/>
      </c>
      <c r="K19243" s="112"/>
      <c r="L19243" s="112"/>
      <c r="M19243" s="112"/>
      <c r="N19243" s="112"/>
    </row>
    <row r="19244" spans="10:14" x14ac:dyDescent="0.25">
      <c r="J19244" t="str">
        <f t="shared" si="551"/>
        <v/>
      </c>
      <c r="K19244" s="112"/>
      <c r="L19244" s="112"/>
      <c r="M19244" s="112"/>
      <c r="N19244" s="112"/>
    </row>
    <row r="19245" spans="10:14" x14ac:dyDescent="0.25">
      <c r="J19245" t="str">
        <f t="shared" si="551"/>
        <v/>
      </c>
      <c r="K19245" s="112"/>
      <c r="L19245" s="112"/>
      <c r="M19245" s="112"/>
      <c r="N19245" s="112"/>
    </row>
    <row r="19246" spans="10:14" x14ac:dyDescent="0.25">
      <c r="J19246" t="str">
        <f t="shared" si="551"/>
        <v/>
      </c>
      <c r="K19246" s="112"/>
      <c r="L19246" s="112"/>
      <c r="M19246" s="112"/>
      <c r="N19246" s="112"/>
    </row>
    <row r="19247" spans="10:14" x14ac:dyDescent="0.25">
      <c r="J19247" t="str">
        <f t="shared" si="551"/>
        <v/>
      </c>
      <c r="K19247" s="112"/>
      <c r="L19247" s="112"/>
      <c r="M19247" s="112"/>
      <c r="N19247" s="112"/>
    </row>
    <row r="19248" spans="10:14" x14ac:dyDescent="0.25">
      <c r="J19248" t="str">
        <f t="shared" si="551"/>
        <v/>
      </c>
      <c r="K19248" s="112"/>
      <c r="L19248" s="112"/>
      <c r="M19248" s="112"/>
      <c r="N19248" s="112"/>
    </row>
    <row r="19249" spans="10:14" x14ac:dyDescent="0.25">
      <c r="J19249" t="str">
        <f t="shared" si="551"/>
        <v/>
      </c>
      <c r="K19249" s="112"/>
      <c r="L19249" s="112"/>
      <c r="M19249" s="112"/>
      <c r="N19249" s="112"/>
    </row>
    <row r="19250" spans="10:14" x14ac:dyDescent="0.25">
      <c r="J19250" t="str">
        <f t="shared" si="551"/>
        <v/>
      </c>
      <c r="K19250" s="112"/>
      <c r="L19250" s="112"/>
      <c r="M19250" s="112"/>
      <c r="N19250" s="112"/>
    </row>
    <row r="19251" spans="10:14" x14ac:dyDescent="0.25">
      <c r="J19251" t="str">
        <f t="shared" si="551"/>
        <v/>
      </c>
      <c r="K19251" s="112"/>
      <c r="L19251" s="112"/>
      <c r="M19251" s="112"/>
      <c r="N19251" s="112"/>
    </row>
    <row r="19252" spans="10:14" x14ac:dyDescent="0.25">
      <c r="J19252" t="str">
        <f t="shared" si="551"/>
        <v/>
      </c>
      <c r="K19252" s="112"/>
      <c r="L19252" s="112"/>
      <c r="M19252" s="112"/>
      <c r="N19252" s="112"/>
    </row>
    <row r="19253" spans="10:14" x14ac:dyDescent="0.25">
      <c r="J19253" t="str">
        <f t="shared" si="551"/>
        <v/>
      </c>
      <c r="K19253" s="112"/>
      <c r="L19253" s="112"/>
      <c r="M19253" s="112"/>
      <c r="N19253" s="112"/>
    </row>
    <row r="19254" spans="10:14" x14ac:dyDescent="0.25">
      <c r="J19254" t="str">
        <f t="shared" si="551"/>
        <v/>
      </c>
      <c r="K19254" s="112"/>
      <c r="L19254" s="112"/>
      <c r="M19254" s="112"/>
      <c r="N19254" s="112"/>
    </row>
    <row r="19255" spans="10:14" x14ac:dyDescent="0.25">
      <c r="J19255" t="str">
        <f t="shared" si="551"/>
        <v/>
      </c>
      <c r="K19255" s="112"/>
      <c r="L19255" s="112"/>
      <c r="M19255" s="112"/>
      <c r="N19255" s="112"/>
    </row>
    <row r="19256" spans="10:14" x14ac:dyDescent="0.25">
      <c r="J19256" t="str">
        <f t="shared" si="551"/>
        <v/>
      </c>
      <c r="K19256" s="112"/>
      <c r="L19256" s="112"/>
      <c r="M19256" s="112"/>
      <c r="N19256" s="112"/>
    </row>
    <row r="19257" spans="10:14" x14ac:dyDescent="0.25">
      <c r="J19257" t="str">
        <f t="shared" si="551"/>
        <v/>
      </c>
      <c r="K19257" s="112"/>
      <c r="L19257" s="112"/>
      <c r="M19257" s="112"/>
      <c r="N19257" s="112"/>
    </row>
    <row r="19258" spans="10:14" x14ac:dyDescent="0.25">
      <c r="J19258" t="str">
        <f t="shared" si="551"/>
        <v/>
      </c>
      <c r="K19258" s="112"/>
      <c r="L19258" s="112"/>
      <c r="M19258" s="112"/>
      <c r="N19258" s="112"/>
    </row>
    <row r="19259" spans="10:14" x14ac:dyDescent="0.25">
      <c r="J19259" t="str">
        <f t="shared" si="551"/>
        <v/>
      </c>
      <c r="K19259" s="112"/>
      <c r="L19259" s="112"/>
      <c r="M19259" s="112"/>
      <c r="N19259" s="112"/>
    </row>
    <row r="19260" spans="10:14" x14ac:dyDescent="0.25">
      <c r="J19260" t="str">
        <f t="shared" si="551"/>
        <v/>
      </c>
      <c r="K19260" s="112"/>
      <c r="L19260" s="112"/>
      <c r="M19260" s="112"/>
      <c r="N19260" s="112"/>
    </row>
    <row r="19261" spans="10:14" x14ac:dyDescent="0.25">
      <c r="J19261" t="str">
        <f t="shared" si="551"/>
        <v/>
      </c>
      <c r="K19261" s="112"/>
      <c r="L19261" s="112"/>
      <c r="M19261" s="112"/>
      <c r="N19261" s="112"/>
    </row>
    <row r="19262" spans="10:14" x14ac:dyDescent="0.25">
      <c r="J19262" t="str">
        <f t="shared" si="551"/>
        <v/>
      </c>
      <c r="K19262" s="112"/>
      <c r="L19262" s="112"/>
      <c r="M19262" s="112"/>
      <c r="N19262" s="112"/>
    </row>
    <row r="19263" spans="10:14" x14ac:dyDescent="0.25">
      <c r="J19263" t="str">
        <f t="shared" si="551"/>
        <v/>
      </c>
      <c r="K19263" s="112"/>
      <c r="L19263" s="112"/>
      <c r="M19263" s="112"/>
      <c r="N19263" s="112"/>
    </row>
    <row r="19264" spans="10:14" x14ac:dyDescent="0.25">
      <c r="J19264" t="str">
        <f t="shared" si="551"/>
        <v/>
      </c>
      <c r="K19264" s="112"/>
      <c r="L19264" s="112"/>
      <c r="M19264" s="112"/>
      <c r="N19264" s="112"/>
    </row>
    <row r="19265" spans="10:14" x14ac:dyDescent="0.25">
      <c r="J19265" t="str">
        <f t="shared" si="551"/>
        <v/>
      </c>
      <c r="K19265" s="112"/>
      <c r="L19265" s="112"/>
      <c r="M19265" s="112"/>
      <c r="N19265" s="112"/>
    </row>
    <row r="19266" spans="10:14" x14ac:dyDescent="0.25">
      <c r="J19266" t="str">
        <f t="shared" si="551"/>
        <v/>
      </c>
      <c r="K19266" s="112"/>
      <c r="L19266" s="112"/>
      <c r="M19266" s="112"/>
      <c r="N19266" s="112"/>
    </row>
    <row r="19267" spans="10:14" x14ac:dyDescent="0.25">
      <c r="J19267" t="str">
        <f t="shared" ref="J19267:J19330" si="552">B19267&amp;C19267&amp;E19267&amp;IF(C19267="Skog",F19267&amp;G19267,"")</f>
        <v/>
      </c>
      <c r="K19267" s="112"/>
      <c r="L19267" s="112"/>
      <c r="M19267" s="112"/>
      <c r="N19267" s="112"/>
    </row>
    <row r="19268" spans="10:14" x14ac:dyDescent="0.25">
      <c r="J19268" t="str">
        <f t="shared" si="552"/>
        <v/>
      </c>
      <c r="K19268" s="112"/>
      <c r="L19268" s="112"/>
      <c r="M19268" s="112"/>
      <c r="N19268" s="112"/>
    </row>
    <row r="19269" spans="10:14" x14ac:dyDescent="0.25">
      <c r="J19269" t="str">
        <f t="shared" si="552"/>
        <v/>
      </c>
      <c r="K19269" s="112"/>
      <c r="L19269" s="112"/>
      <c r="M19269" s="112"/>
      <c r="N19269" s="112"/>
    </row>
    <row r="19270" spans="10:14" x14ac:dyDescent="0.25">
      <c r="J19270" t="str">
        <f t="shared" si="552"/>
        <v/>
      </c>
      <c r="K19270" s="112"/>
      <c r="L19270" s="112"/>
      <c r="M19270" s="112"/>
      <c r="N19270" s="112"/>
    </row>
    <row r="19271" spans="10:14" x14ac:dyDescent="0.25">
      <c r="J19271" t="str">
        <f t="shared" si="552"/>
        <v/>
      </c>
      <c r="K19271" s="112"/>
      <c r="L19271" s="112"/>
      <c r="M19271" s="112"/>
      <c r="N19271" s="112"/>
    </row>
    <row r="19272" spans="10:14" x14ac:dyDescent="0.25">
      <c r="J19272" t="str">
        <f t="shared" si="552"/>
        <v/>
      </c>
      <c r="K19272" s="112"/>
      <c r="L19272" s="112"/>
      <c r="M19272" s="112"/>
      <c r="N19272" s="112"/>
    </row>
    <row r="19273" spans="10:14" x14ac:dyDescent="0.25">
      <c r="J19273" t="str">
        <f t="shared" si="552"/>
        <v/>
      </c>
      <c r="K19273" s="112"/>
      <c r="L19273" s="112"/>
      <c r="M19273" s="112"/>
      <c r="N19273" s="112"/>
    </row>
    <row r="19274" spans="10:14" x14ac:dyDescent="0.25">
      <c r="J19274" t="str">
        <f t="shared" si="552"/>
        <v/>
      </c>
      <c r="K19274" s="112"/>
      <c r="L19274" s="112"/>
      <c r="M19274" s="112"/>
      <c r="N19274" s="112"/>
    </row>
    <row r="19275" spans="10:14" x14ac:dyDescent="0.25">
      <c r="J19275" t="str">
        <f t="shared" si="552"/>
        <v/>
      </c>
      <c r="K19275" s="112"/>
      <c r="L19275" s="112"/>
      <c r="M19275" s="112"/>
      <c r="N19275" s="112"/>
    </row>
    <row r="19276" spans="10:14" x14ac:dyDescent="0.25">
      <c r="J19276" t="str">
        <f t="shared" si="552"/>
        <v/>
      </c>
      <c r="K19276" s="112"/>
      <c r="L19276" s="112"/>
      <c r="M19276" s="112"/>
      <c r="N19276" s="112"/>
    </row>
    <row r="19277" spans="10:14" x14ac:dyDescent="0.25">
      <c r="J19277" t="str">
        <f t="shared" si="552"/>
        <v/>
      </c>
      <c r="K19277" s="112"/>
      <c r="L19277" s="112"/>
      <c r="M19277" s="112"/>
      <c r="N19277" s="112"/>
    </row>
    <row r="19278" spans="10:14" x14ac:dyDescent="0.25">
      <c r="J19278" t="str">
        <f t="shared" si="552"/>
        <v/>
      </c>
      <c r="K19278" s="112"/>
      <c r="L19278" s="112"/>
      <c r="M19278" s="112"/>
      <c r="N19278" s="112"/>
    </row>
    <row r="19279" spans="10:14" x14ac:dyDescent="0.25">
      <c r="J19279" t="str">
        <f t="shared" si="552"/>
        <v/>
      </c>
      <c r="K19279" s="112"/>
      <c r="L19279" s="112"/>
      <c r="M19279" s="112"/>
      <c r="N19279" s="112"/>
    </row>
    <row r="19280" spans="10:14" x14ac:dyDescent="0.25">
      <c r="J19280" t="str">
        <f t="shared" si="552"/>
        <v/>
      </c>
      <c r="K19280" s="112"/>
      <c r="L19280" s="112"/>
      <c r="M19280" s="112"/>
      <c r="N19280" s="112"/>
    </row>
    <row r="19281" spans="10:14" x14ac:dyDescent="0.25">
      <c r="J19281" t="str">
        <f t="shared" si="552"/>
        <v/>
      </c>
      <c r="K19281" s="112"/>
      <c r="L19281" s="112"/>
      <c r="M19281" s="112"/>
      <c r="N19281" s="112"/>
    </row>
    <row r="19282" spans="10:14" x14ac:dyDescent="0.25">
      <c r="J19282" t="str">
        <f t="shared" si="552"/>
        <v/>
      </c>
      <c r="K19282" s="112"/>
      <c r="L19282" s="112"/>
      <c r="M19282" s="112"/>
      <c r="N19282" s="112"/>
    </row>
    <row r="19283" spans="10:14" x14ac:dyDescent="0.25">
      <c r="J19283" t="str">
        <f t="shared" si="552"/>
        <v/>
      </c>
      <c r="K19283" s="112"/>
      <c r="L19283" s="112"/>
      <c r="M19283" s="112"/>
      <c r="N19283" s="112"/>
    </row>
    <row r="19284" spans="10:14" x14ac:dyDescent="0.25">
      <c r="J19284" t="str">
        <f t="shared" si="552"/>
        <v/>
      </c>
      <c r="K19284" s="112"/>
      <c r="L19284" s="112"/>
      <c r="M19284" s="112"/>
      <c r="N19284" s="112"/>
    </row>
    <row r="19285" spans="10:14" x14ac:dyDescent="0.25">
      <c r="J19285" t="str">
        <f t="shared" si="552"/>
        <v/>
      </c>
      <c r="K19285" s="112"/>
      <c r="L19285" s="112"/>
      <c r="M19285" s="112"/>
      <c r="N19285" s="112"/>
    </row>
    <row r="19286" spans="10:14" x14ac:dyDescent="0.25">
      <c r="J19286" t="str">
        <f t="shared" si="552"/>
        <v/>
      </c>
      <c r="K19286" s="112"/>
      <c r="L19286" s="112"/>
      <c r="M19286" s="112"/>
      <c r="N19286" s="112"/>
    </row>
    <row r="19287" spans="10:14" x14ac:dyDescent="0.25">
      <c r="J19287" t="str">
        <f t="shared" si="552"/>
        <v/>
      </c>
      <c r="K19287" s="112"/>
      <c r="L19287" s="112"/>
      <c r="M19287" s="112"/>
      <c r="N19287" s="112"/>
    </row>
    <row r="19288" spans="10:14" x14ac:dyDescent="0.25">
      <c r="J19288" t="str">
        <f t="shared" si="552"/>
        <v/>
      </c>
      <c r="K19288" s="112"/>
      <c r="L19288" s="112"/>
      <c r="M19288" s="112"/>
      <c r="N19288" s="112"/>
    </row>
    <row r="19289" spans="10:14" x14ac:dyDescent="0.25">
      <c r="J19289" t="str">
        <f t="shared" si="552"/>
        <v/>
      </c>
      <c r="K19289" s="112"/>
      <c r="L19289" s="112"/>
      <c r="M19289" s="112"/>
      <c r="N19289" s="112"/>
    </row>
    <row r="19290" spans="10:14" x14ac:dyDescent="0.25">
      <c r="J19290" t="str">
        <f t="shared" si="552"/>
        <v/>
      </c>
      <c r="K19290" s="112"/>
      <c r="L19290" s="112"/>
      <c r="M19290" s="112"/>
      <c r="N19290" s="112"/>
    </row>
    <row r="19291" spans="10:14" x14ac:dyDescent="0.25">
      <c r="J19291" t="str">
        <f t="shared" si="552"/>
        <v/>
      </c>
      <c r="K19291" s="112"/>
      <c r="L19291" s="112"/>
      <c r="M19291" s="112"/>
      <c r="N19291" s="112"/>
    </row>
    <row r="19292" spans="10:14" x14ac:dyDescent="0.25">
      <c r="J19292" t="str">
        <f t="shared" si="552"/>
        <v/>
      </c>
      <c r="K19292" s="112"/>
      <c r="L19292" s="112"/>
      <c r="M19292" s="112"/>
      <c r="N19292" s="112"/>
    </row>
    <row r="19293" spans="10:14" x14ac:dyDescent="0.25">
      <c r="J19293" t="str">
        <f t="shared" si="552"/>
        <v/>
      </c>
      <c r="K19293" s="112"/>
      <c r="L19293" s="112"/>
      <c r="M19293" s="112"/>
      <c r="N19293" s="112"/>
    </row>
    <row r="19294" spans="10:14" x14ac:dyDescent="0.25">
      <c r="J19294" t="str">
        <f t="shared" si="552"/>
        <v/>
      </c>
      <c r="K19294" s="112"/>
      <c r="L19294" s="112"/>
      <c r="M19294" s="112"/>
      <c r="N19294" s="112"/>
    </row>
    <row r="19295" spans="10:14" x14ac:dyDescent="0.25">
      <c r="J19295" t="str">
        <f t="shared" si="552"/>
        <v/>
      </c>
      <c r="K19295" s="112"/>
      <c r="L19295" s="112"/>
      <c r="M19295" s="112"/>
      <c r="N19295" s="112"/>
    </row>
    <row r="19296" spans="10:14" x14ac:dyDescent="0.25">
      <c r="J19296" t="str">
        <f t="shared" si="552"/>
        <v/>
      </c>
      <c r="K19296" s="112"/>
      <c r="L19296" s="112"/>
      <c r="M19296" s="112"/>
      <c r="N19296" s="112"/>
    </row>
    <row r="19297" spans="10:14" x14ac:dyDescent="0.25">
      <c r="J19297" t="str">
        <f t="shared" si="552"/>
        <v/>
      </c>
      <c r="K19297" s="112"/>
      <c r="L19297" s="112"/>
      <c r="M19297" s="112"/>
      <c r="N19297" s="112"/>
    </row>
    <row r="19298" spans="10:14" x14ac:dyDescent="0.25">
      <c r="J19298" t="str">
        <f t="shared" si="552"/>
        <v/>
      </c>
      <c r="K19298" s="112"/>
      <c r="L19298" s="112"/>
      <c r="M19298" s="112"/>
      <c r="N19298" s="112"/>
    </row>
    <row r="19299" spans="10:14" x14ac:dyDescent="0.25">
      <c r="J19299" t="str">
        <f t="shared" si="552"/>
        <v/>
      </c>
      <c r="K19299" s="112"/>
      <c r="L19299" s="112"/>
      <c r="M19299" s="112"/>
      <c r="N19299" s="112"/>
    </row>
    <row r="19300" spans="10:14" x14ac:dyDescent="0.25">
      <c r="J19300" t="str">
        <f t="shared" si="552"/>
        <v/>
      </c>
      <c r="K19300" s="112"/>
      <c r="L19300" s="112"/>
      <c r="M19300" s="112"/>
      <c r="N19300" s="112"/>
    </row>
    <row r="19301" spans="10:14" x14ac:dyDescent="0.25">
      <c r="J19301" t="str">
        <f t="shared" si="552"/>
        <v/>
      </c>
      <c r="K19301" s="112"/>
      <c r="L19301" s="112"/>
      <c r="M19301" s="112"/>
      <c r="N19301" s="112"/>
    </row>
    <row r="19302" spans="10:14" x14ac:dyDescent="0.25">
      <c r="J19302" t="str">
        <f t="shared" si="552"/>
        <v/>
      </c>
      <c r="K19302" s="112"/>
      <c r="L19302" s="112"/>
      <c r="M19302" s="112"/>
      <c r="N19302" s="112"/>
    </row>
    <row r="19303" spans="10:14" x14ac:dyDescent="0.25">
      <c r="J19303" t="str">
        <f t="shared" si="552"/>
        <v/>
      </c>
      <c r="K19303" s="112"/>
      <c r="L19303" s="112"/>
      <c r="M19303" s="112"/>
      <c r="N19303" s="112"/>
    </row>
    <row r="19304" spans="10:14" x14ac:dyDescent="0.25">
      <c r="J19304" t="str">
        <f t="shared" si="552"/>
        <v/>
      </c>
      <c r="K19304" s="112"/>
      <c r="L19304" s="112"/>
      <c r="M19304" s="112"/>
      <c r="N19304" s="112"/>
    </row>
    <row r="19305" spans="10:14" x14ac:dyDescent="0.25">
      <c r="J19305" t="str">
        <f t="shared" si="552"/>
        <v/>
      </c>
      <c r="K19305" s="112"/>
      <c r="L19305" s="112"/>
      <c r="M19305" s="112"/>
      <c r="N19305" s="112"/>
    </row>
    <row r="19306" spans="10:14" x14ac:dyDescent="0.25">
      <c r="J19306" t="str">
        <f t="shared" si="552"/>
        <v/>
      </c>
      <c r="K19306" s="112"/>
      <c r="L19306" s="112"/>
      <c r="M19306" s="112"/>
      <c r="N19306" s="112"/>
    </row>
    <row r="19307" spans="10:14" x14ac:dyDescent="0.25">
      <c r="J19307" t="str">
        <f t="shared" si="552"/>
        <v/>
      </c>
      <c r="K19307" s="112"/>
      <c r="L19307" s="112"/>
      <c r="M19307" s="112"/>
      <c r="N19307" s="112"/>
    </row>
    <row r="19308" spans="10:14" x14ac:dyDescent="0.25">
      <c r="J19308" t="str">
        <f t="shared" si="552"/>
        <v/>
      </c>
      <c r="K19308" s="112"/>
      <c r="L19308" s="112"/>
      <c r="M19308" s="112"/>
      <c r="N19308" s="112"/>
    </row>
    <row r="19309" spans="10:14" x14ac:dyDescent="0.25">
      <c r="J19309" t="str">
        <f t="shared" si="552"/>
        <v/>
      </c>
      <c r="K19309" s="112"/>
      <c r="L19309" s="112"/>
      <c r="M19309" s="112"/>
      <c r="N19309" s="112"/>
    </row>
    <row r="19310" spans="10:14" x14ac:dyDescent="0.25">
      <c r="J19310" t="str">
        <f t="shared" si="552"/>
        <v/>
      </c>
      <c r="K19310" s="112"/>
      <c r="L19310" s="112"/>
      <c r="M19310" s="112"/>
      <c r="N19310" s="112"/>
    </row>
    <row r="19311" spans="10:14" x14ac:dyDescent="0.25">
      <c r="J19311" t="str">
        <f t="shared" si="552"/>
        <v/>
      </c>
      <c r="K19311" s="112"/>
      <c r="L19311" s="112"/>
      <c r="M19311" s="112"/>
      <c r="N19311" s="112"/>
    </row>
    <row r="19312" spans="10:14" x14ac:dyDescent="0.25">
      <c r="J19312" t="str">
        <f t="shared" si="552"/>
        <v/>
      </c>
      <c r="K19312" s="112"/>
      <c r="L19312" s="112"/>
      <c r="M19312" s="112"/>
      <c r="N19312" s="112"/>
    </row>
    <row r="19313" spans="10:14" x14ac:dyDescent="0.25">
      <c r="J19313" t="str">
        <f t="shared" si="552"/>
        <v/>
      </c>
      <c r="K19313" s="112"/>
      <c r="L19313" s="112"/>
      <c r="M19313" s="112"/>
      <c r="N19313" s="112"/>
    </row>
    <row r="19314" spans="10:14" x14ac:dyDescent="0.25">
      <c r="J19314" t="str">
        <f t="shared" si="552"/>
        <v/>
      </c>
      <c r="K19314" s="112"/>
      <c r="L19314" s="112"/>
      <c r="M19314" s="112"/>
      <c r="N19314" s="112"/>
    </row>
    <row r="19315" spans="10:14" x14ac:dyDescent="0.25">
      <c r="J19315" t="str">
        <f t="shared" si="552"/>
        <v/>
      </c>
      <c r="K19315" s="112"/>
      <c r="L19315" s="112"/>
      <c r="M19315" s="112"/>
      <c r="N19315" s="112"/>
    </row>
    <row r="19316" spans="10:14" x14ac:dyDescent="0.25">
      <c r="J19316" t="str">
        <f t="shared" si="552"/>
        <v/>
      </c>
      <c r="K19316" s="112"/>
      <c r="L19316" s="112"/>
      <c r="M19316" s="112"/>
      <c r="N19316" s="112"/>
    </row>
    <row r="19317" spans="10:14" x14ac:dyDescent="0.25">
      <c r="J19317" t="str">
        <f t="shared" si="552"/>
        <v/>
      </c>
      <c r="K19317" s="112"/>
      <c r="L19317" s="112"/>
      <c r="M19317" s="112"/>
      <c r="N19317" s="112"/>
    </row>
    <row r="19318" spans="10:14" x14ac:dyDescent="0.25">
      <c r="J19318" t="str">
        <f t="shared" si="552"/>
        <v/>
      </c>
      <c r="K19318" s="112"/>
      <c r="L19318" s="112"/>
      <c r="M19318" s="112"/>
      <c r="N19318" s="112"/>
    </row>
    <row r="19319" spans="10:14" x14ac:dyDescent="0.25">
      <c r="J19319" t="str">
        <f t="shared" si="552"/>
        <v/>
      </c>
      <c r="K19319" s="112"/>
      <c r="L19319" s="112"/>
      <c r="M19319" s="112"/>
      <c r="N19319" s="112"/>
    </row>
    <row r="19320" spans="10:14" x14ac:dyDescent="0.25">
      <c r="J19320" t="str">
        <f t="shared" si="552"/>
        <v/>
      </c>
      <c r="K19320" s="112"/>
      <c r="L19320" s="112"/>
      <c r="M19320" s="112"/>
      <c r="N19320" s="112"/>
    </row>
    <row r="19321" spans="10:14" x14ac:dyDescent="0.25">
      <c r="J19321" t="str">
        <f t="shared" si="552"/>
        <v/>
      </c>
      <c r="K19321" s="112"/>
      <c r="L19321" s="112"/>
      <c r="M19321" s="112"/>
      <c r="N19321" s="112"/>
    </row>
    <row r="19322" spans="10:14" x14ac:dyDescent="0.25">
      <c r="J19322" t="str">
        <f t="shared" si="552"/>
        <v/>
      </c>
      <c r="K19322" s="112"/>
      <c r="L19322" s="112"/>
      <c r="M19322" s="112"/>
      <c r="N19322" s="112"/>
    </row>
    <row r="19323" spans="10:14" x14ac:dyDescent="0.25">
      <c r="J19323" t="str">
        <f t="shared" si="552"/>
        <v/>
      </c>
      <c r="K19323" s="112"/>
      <c r="L19323" s="112"/>
      <c r="M19323" s="112"/>
      <c r="N19323" s="112"/>
    </row>
    <row r="19324" spans="10:14" x14ac:dyDescent="0.25">
      <c r="J19324" t="str">
        <f t="shared" si="552"/>
        <v/>
      </c>
      <c r="K19324" s="112"/>
      <c r="L19324" s="112"/>
      <c r="M19324" s="112"/>
      <c r="N19324" s="112"/>
    </row>
    <row r="19325" spans="10:14" x14ac:dyDescent="0.25">
      <c r="J19325" t="str">
        <f t="shared" si="552"/>
        <v/>
      </c>
      <c r="K19325" s="112"/>
      <c r="L19325" s="112"/>
      <c r="M19325" s="112"/>
      <c r="N19325" s="112"/>
    </row>
    <row r="19326" spans="10:14" x14ac:dyDescent="0.25">
      <c r="J19326" t="str">
        <f t="shared" si="552"/>
        <v/>
      </c>
      <c r="K19326" s="112"/>
      <c r="L19326" s="112"/>
      <c r="M19326" s="112"/>
      <c r="N19326" s="112"/>
    </row>
    <row r="19327" spans="10:14" x14ac:dyDescent="0.25">
      <c r="J19327" t="str">
        <f t="shared" si="552"/>
        <v/>
      </c>
      <c r="K19327" s="112"/>
      <c r="L19327" s="112"/>
      <c r="M19327" s="112"/>
      <c r="N19327" s="112"/>
    </row>
    <row r="19328" spans="10:14" x14ac:dyDescent="0.25">
      <c r="J19328" t="str">
        <f t="shared" si="552"/>
        <v/>
      </c>
      <c r="K19328" s="112"/>
      <c r="L19328" s="112"/>
      <c r="M19328" s="112"/>
      <c r="N19328" s="112"/>
    </row>
    <row r="19329" spans="10:14" x14ac:dyDescent="0.25">
      <c r="J19329" t="str">
        <f t="shared" si="552"/>
        <v/>
      </c>
      <c r="K19329" s="112"/>
      <c r="L19329" s="112"/>
      <c r="M19329" s="112"/>
      <c r="N19329" s="112"/>
    </row>
    <row r="19330" spans="10:14" x14ac:dyDescent="0.25">
      <c r="J19330" t="str">
        <f t="shared" si="552"/>
        <v/>
      </c>
      <c r="K19330" s="112"/>
      <c r="L19330" s="112"/>
      <c r="M19330" s="112"/>
      <c r="N19330" s="112"/>
    </row>
    <row r="19331" spans="10:14" x14ac:dyDescent="0.25">
      <c r="J19331" t="str">
        <f t="shared" ref="J19331:J19394" si="553">B19331&amp;C19331&amp;E19331&amp;IF(C19331="Skog",F19331&amp;G19331,"")</f>
        <v/>
      </c>
      <c r="K19331" s="112"/>
      <c r="L19331" s="112"/>
      <c r="M19331" s="112"/>
      <c r="N19331" s="112"/>
    </row>
    <row r="19332" spans="10:14" x14ac:dyDescent="0.25">
      <c r="J19332" t="str">
        <f t="shared" si="553"/>
        <v/>
      </c>
      <c r="K19332" s="112"/>
      <c r="L19332" s="112"/>
      <c r="M19332" s="112"/>
      <c r="N19332" s="112"/>
    </row>
    <row r="19333" spans="10:14" x14ac:dyDescent="0.25">
      <c r="J19333" t="str">
        <f t="shared" si="553"/>
        <v/>
      </c>
      <c r="K19333" s="112"/>
      <c r="L19333" s="112"/>
      <c r="M19333" s="112"/>
      <c r="N19333" s="112"/>
    </row>
    <row r="19334" spans="10:14" x14ac:dyDescent="0.25">
      <c r="J19334" t="str">
        <f t="shared" si="553"/>
        <v/>
      </c>
      <c r="K19334" s="112"/>
      <c r="L19334" s="112"/>
      <c r="M19334" s="112"/>
      <c r="N19334" s="112"/>
    </row>
    <row r="19335" spans="10:14" x14ac:dyDescent="0.25">
      <c r="J19335" t="str">
        <f t="shared" si="553"/>
        <v/>
      </c>
      <c r="K19335" s="112"/>
      <c r="L19335" s="112"/>
      <c r="M19335" s="112"/>
      <c r="N19335" s="112"/>
    </row>
    <row r="19336" spans="10:14" x14ac:dyDescent="0.25">
      <c r="J19336" t="str">
        <f t="shared" si="553"/>
        <v/>
      </c>
      <c r="K19336" s="112"/>
      <c r="L19336" s="112"/>
      <c r="M19336" s="112"/>
      <c r="N19336" s="112"/>
    </row>
    <row r="19337" spans="10:14" x14ac:dyDescent="0.25">
      <c r="J19337" t="str">
        <f t="shared" si="553"/>
        <v/>
      </c>
      <c r="K19337" s="112"/>
      <c r="L19337" s="112"/>
      <c r="M19337" s="112"/>
      <c r="N19337" s="112"/>
    </row>
    <row r="19338" spans="10:14" x14ac:dyDescent="0.25">
      <c r="J19338" t="str">
        <f t="shared" si="553"/>
        <v/>
      </c>
      <c r="K19338" s="112"/>
      <c r="L19338" s="112"/>
      <c r="M19338" s="112"/>
      <c r="N19338" s="112"/>
    </row>
    <row r="19339" spans="10:14" x14ac:dyDescent="0.25">
      <c r="J19339" t="str">
        <f t="shared" si="553"/>
        <v/>
      </c>
      <c r="K19339" s="112"/>
      <c r="L19339" s="112"/>
      <c r="M19339" s="112"/>
      <c r="N19339" s="112"/>
    </row>
    <row r="19340" spans="10:14" x14ac:dyDescent="0.25">
      <c r="J19340" t="str">
        <f t="shared" si="553"/>
        <v/>
      </c>
      <c r="K19340" s="112"/>
      <c r="L19340" s="112"/>
      <c r="M19340" s="112"/>
      <c r="N19340" s="112"/>
    </row>
    <row r="19341" spans="10:14" x14ac:dyDescent="0.25">
      <c r="J19341" t="str">
        <f t="shared" si="553"/>
        <v/>
      </c>
      <c r="K19341" s="112"/>
      <c r="L19341" s="112"/>
      <c r="M19341" s="112"/>
      <c r="N19341" s="112"/>
    </row>
    <row r="19342" spans="10:14" x14ac:dyDescent="0.25">
      <c r="J19342" t="str">
        <f t="shared" si="553"/>
        <v/>
      </c>
      <c r="K19342" s="112"/>
      <c r="L19342" s="112"/>
      <c r="M19342" s="112"/>
      <c r="N19342" s="112"/>
    </row>
    <row r="19343" spans="10:14" x14ac:dyDescent="0.25">
      <c r="J19343" t="str">
        <f t="shared" si="553"/>
        <v/>
      </c>
      <c r="K19343" s="112"/>
      <c r="L19343" s="112"/>
      <c r="M19343" s="112"/>
      <c r="N19343" s="112"/>
    </row>
    <row r="19344" spans="10:14" x14ac:dyDescent="0.25">
      <c r="J19344" t="str">
        <f t="shared" si="553"/>
        <v/>
      </c>
      <c r="K19344" s="112"/>
      <c r="L19344" s="112"/>
      <c r="M19344" s="112"/>
      <c r="N19344" s="112"/>
    </row>
    <row r="19345" spans="10:14" x14ac:dyDescent="0.25">
      <c r="J19345" t="str">
        <f t="shared" si="553"/>
        <v/>
      </c>
      <c r="K19345" s="112"/>
      <c r="L19345" s="112"/>
      <c r="M19345" s="112"/>
      <c r="N19345" s="112"/>
    </row>
    <row r="19346" spans="10:14" x14ac:dyDescent="0.25">
      <c r="J19346" t="str">
        <f t="shared" si="553"/>
        <v/>
      </c>
      <c r="K19346" s="112"/>
      <c r="L19346" s="112"/>
      <c r="M19346" s="112"/>
      <c r="N19346" s="112"/>
    </row>
    <row r="19347" spans="10:14" x14ac:dyDescent="0.25">
      <c r="J19347" t="str">
        <f t="shared" si="553"/>
        <v/>
      </c>
      <c r="K19347" s="112"/>
      <c r="L19347" s="112"/>
      <c r="M19347" s="112"/>
      <c r="N19347" s="112"/>
    </row>
    <row r="19348" spans="10:14" x14ac:dyDescent="0.25">
      <c r="J19348" t="str">
        <f t="shared" si="553"/>
        <v/>
      </c>
      <c r="K19348" s="112"/>
      <c r="L19348" s="112"/>
      <c r="M19348" s="112"/>
      <c r="N19348" s="112"/>
    </row>
    <row r="19349" spans="10:14" x14ac:dyDescent="0.25">
      <c r="J19349" t="str">
        <f t="shared" si="553"/>
        <v/>
      </c>
      <c r="K19349" s="112"/>
      <c r="L19349" s="112"/>
      <c r="M19349" s="112"/>
      <c r="N19349" s="112"/>
    </row>
    <row r="19350" spans="10:14" x14ac:dyDescent="0.25">
      <c r="J19350" t="str">
        <f t="shared" si="553"/>
        <v/>
      </c>
      <c r="K19350" s="112"/>
      <c r="L19350" s="112"/>
      <c r="M19350" s="112"/>
      <c r="N19350" s="112"/>
    </row>
    <row r="19351" spans="10:14" x14ac:dyDescent="0.25">
      <c r="J19351" t="str">
        <f t="shared" si="553"/>
        <v/>
      </c>
      <c r="K19351" s="112"/>
      <c r="L19351" s="112"/>
      <c r="M19351" s="112"/>
      <c r="N19351" s="112"/>
    </row>
    <row r="19352" spans="10:14" x14ac:dyDescent="0.25">
      <c r="J19352" t="str">
        <f t="shared" si="553"/>
        <v/>
      </c>
      <c r="K19352" s="112"/>
      <c r="L19352" s="112"/>
      <c r="M19352" s="112"/>
      <c r="N19352" s="112"/>
    </row>
    <row r="19353" spans="10:14" x14ac:dyDescent="0.25">
      <c r="J19353" t="str">
        <f t="shared" si="553"/>
        <v/>
      </c>
      <c r="K19353" s="112"/>
      <c r="L19353" s="112"/>
      <c r="M19353" s="112"/>
      <c r="N19353" s="112"/>
    </row>
    <row r="19354" spans="10:14" x14ac:dyDescent="0.25">
      <c r="J19354" t="str">
        <f t="shared" si="553"/>
        <v/>
      </c>
      <c r="K19354" s="112"/>
      <c r="L19354" s="112"/>
      <c r="M19354" s="112"/>
      <c r="N19354" s="112"/>
    </row>
    <row r="19355" spans="10:14" x14ac:dyDescent="0.25">
      <c r="J19355" t="str">
        <f t="shared" si="553"/>
        <v/>
      </c>
      <c r="K19355" s="112"/>
      <c r="L19355" s="112"/>
      <c r="M19355" s="112"/>
      <c r="N19355" s="112"/>
    </row>
    <row r="19356" spans="10:14" x14ac:dyDescent="0.25">
      <c r="J19356" t="str">
        <f t="shared" si="553"/>
        <v/>
      </c>
      <c r="K19356" s="112"/>
      <c r="L19356" s="112"/>
      <c r="M19356" s="112"/>
      <c r="N19356" s="112"/>
    </row>
    <row r="19357" spans="10:14" x14ac:dyDescent="0.25">
      <c r="J19357" t="str">
        <f t="shared" si="553"/>
        <v/>
      </c>
      <c r="K19357" s="112"/>
      <c r="L19357" s="112"/>
      <c r="M19357" s="112"/>
      <c r="N19357" s="112"/>
    </row>
    <row r="19358" spans="10:14" x14ac:dyDescent="0.25">
      <c r="J19358" t="str">
        <f t="shared" si="553"/>
        <v/>
      </c>
      <c r="K19358" s="112"/>
      <c r="L19358" s="112"/>
      <c r="M19358" s="112"/>
      <c r="N19358" s="112"/>
    </row>
    <row r="19359" spans="10:14" x14ac:dyDescent="0.25">
      <c r="J19359" t="str">
        <f t="shared" si="553"/>
        <v/>
      </c>
      <c r="K19359" s="112"/>
      <c r="L19359" s="112"/>
      <c r="M19359" s="112"/>
      <c r="N19359" s="112"/>
    </row>
    <row r="19360" spans="10:14" x14ac:dyDescent="0.25">
      <c r="J19360" t="str">
        <f t="shared" si="553"/>
        <v/>
      </c>
      <c r="K19360" s="112"/>
      <c r="L19360" s="112"/>
      <c r="M19360" s="112"/>
      <c r="N19360" s="112"/>
    </row>
    <row r="19361" spans="10:14" x14ac:dyDescent="0.25">
      <c r="J19361" t="str">
        <f t="shared" si="553"/>
        <v/>
      </c>
      <c r="K19361" s="112"/>
      <c r="L19361" s="112"/>
      <c r="M19361" s="112"/>
      <c r="N19361" s="112"/>
    </row>
    <row r="19362" spans="10:14" x14ac:dyDescent="0.25">
      <c r="J19362" t="str">
        <f t="shared" si="553"/>
        <v/>
      </c>
      <c r="K19362" s="112"/>
      <c r="L19362" s="112"/>
      <c r="M19362" s="112"/>
      <c r="N19362" s="112"/>
    </row>
    <row r="19363" spans="10:14" x14ac:dyDescent="0.25">
      <c r="J19363" t="str">
        <f t="shared" si="553"/>
        <v/>
      </c>
      <c r="K19363" s="112"/>
      <c r="L19363" s="112"/>
      <c r="M19363" s="112"/>
      <c r="N19363" s="112"/>
    </row>
    <row r="19364" spans="10:14" x14ac:dyDescent="0.25">
      <c r="J19364" t="str">
        <f t="shared" si="553"/>
        <v/>
      </c>
      <c r="K19364" s="112"/>
      <c r="L19364" s="112"/>
      <c r="M19364" s="112"/>
      <c r="N19364" s="112"/>
    </row>
    <row r="19365" spans="10:14" x14ac:dyDescent="0.25">
      <c r="J19365" t="str">
        <f t="shared" si="553"/>
        <v/>
      </c>
      <c r="K19365" s="112"/>
      <c r="L19365" s="112"/>
      <c r="M19365" s="112"/>
      <c r="N19365" s="112"/>
    </row>
    <row r="19366" spans="10:14" x14ac:dyDescent="0.25">
      <c r="J19366" t="str">
        <f t="shared" si="553"/>
        <v/>
      </c>
      <c r="K19366" s="112"/>
      <c r="L19366" s="112"/>
      <c r="M19366" s="112"/>
      <c r="N19366" s="112"/>
    </row>
    <row r="19367" spans="10:14" x14ac:dyDescent="0.25">
      <c r="J19367" t="str">
        <f t="shared" si="553"/>
        <v/>
      </c>
      <c r="K19367" s="112"/>
      <c r="L19367" s="112"/>
      <c r="M19367" s="112"/>
      <c r="N19367" s="112"/>
    </row>
    <row r="19368" spans="10:14" x14ac:dyDescent="0.25">
      <c r="J19368" t="str">
        <f t="shared" si="553"/>
        <v/>
      </c>
      <c r="K19368" s="112"/>
      <c r="L19368" s="112"/>
      <c r="M19368" s="112"/>
      <c r="N19368" s="112"/>
    </row>
    <row r="19369" spans="10:14" x14ac:dyDescent="0.25">
      <c r="J19369" t="str">
        <f t="shared" si="553"/>
        <v/>
      </c>
      <c r="K19369" s="112"/>
      <c r="L19369" s="112"/>
      <c r="M19369" s="112"/>
      <c r="N19369" s="112"/>
    </row>
    <row r="19370" spans="10:14" x14ac:dyDescent="0.25">
      <c r="J19370" t="str">
        <f t="shared" si="553"/>
        <v/>
      </c>
      <c r="K19370" s="112"/>
      <c r="L19370" s="112"/>
      <c r="M19370" s="112"/>
      <c r="N19370" s="112"/>
    </row>
    <row r="19371" spans="10:14" x14ac:dyDescent="0.25">
      <c r="J19371" t="str">
        <f t="shared" si="553"/>
        <v/>
      </c>
      <c r="K19371" s="112"/>
      <c r="L19371" s="112"/>
      <c r="M19371" s="112"/>
      <c r="N19371" s="112"/>
    </row>
    <row r="19372" spans="10:14" x14ac:dyDescent="0.25">
      <c r="J19372" t="str">
        <f t="shared" si="553"/>
        <v/>
      </c>
      <c r="K19372" s="112"/>
      <c r="L19372" s="112"/>
      <c r="M19372" s="112"/>
      <c r="N19372" s="112"/>
    </row>
    <row r="19373" spans="10:14" x14ac:dyDescent="0.25">
      <c r="J19373" t="str">
        <f t="shared" si="553"/>
        <v/>
      </c>
      <c r="K19373" s="112"/>
      <c r="L19373" s="112"/>
      <c r="M19373" s="112"/>
      <c r="N19373" s="112"/>
    </row>
    <row r="19374" spans="10:14" x14ac:dyDescent="0.25">
      <c r="J19374" t="str">
        <f t="shared" si="553"/>
        <v/>
      </c>
      <c r="K19374" s="112"/>
      <c r="L19374" s="112"/>
      <c r="M19374" s="112"/>
      <c r="N19374" s="112"/>
    </row>
    <row r="19375" spans="10:14" x14ac:dyDescent="0.25">
      <c r="J19375" t="str">
        <f t="shared" si="553"/>
        <v/>
      </c>
      <c r="K19375" s="112"/>
      <c r="L19375" s="112"/>
      <c r="M19375" s="112"/>
      <c r="N19375" s="112"/>
    </row>
    <row r="19376" spans="10:14" x14ac:dyDescent="0.25">
      <c r="J19376" t="str">
        <f t="shared" si="553"/>
        <v/>
      </c>
      <c r="K19376" s="112"/>
      <c r="L19376" s="112"/>
      <c r="M19376" s="112"/>
      <c r="N19376" s="112"/>
    </row>
    <row r="19377" spans="10:14" x14ac:dyDescent="0.25">
      <c r="J19377" t="str">
        <f t="shared" si="553"/>
        <v/>
      </c>
      <c r="K19377" s="112"/>
      <c r="L19377" s="112"/>
      <c r="M19377" s="112"/>
      <c r="N19377" s="112"/>
    </row>
    <row r="19378" spans="10:14" x14ac:dyDescent="0.25">
      <c r="J19378" t="str">
        <f t="shared" si="553"/>
        <v/>
      </c>
      <c r="K19378" s="112"/>
      <c r="L19378" s="112"/>
      <c r="M19378" s="112"/>
      <c r="N19378" s="112"/>
    </row>
    <row r="19379" spans="10:14" x14ac:dyDescent="0.25">
      <c r="J19379" t="str">
        <f t="shared" si="553"/>
        <v/>
      </c>
      <c r="K19379" s="112"/>
      <c r="L19379" s="112"/>
      <c r="M19379" s="112"/>
      <c r="N19379" s="112"/>
    </row>
    <row r="19380" spans="10:14" x14ac:dyDescent="0.25">
      <c r="J19380" t="str">
        <f t="shared" si="553"/>
        <v/>
      </c>
      <c r="K19380" s="112"/>
      <c r="L19380" s="112"/>
      <c r="M19380" s="112"/>
      <c r="N19380" s="112"/>
    </row>
    <row r="19381" spans="10:14" x14ac:dyDescent="0.25">
      <c r="J19381" t="str">
        <f t="shared" si="553"/>
        <v/>
      </c>
      <c r="K19381" s="112"/>
      <c r="L19381" s="112"/>
      <c r="M19381" s="112"/>
      <c r="N19381" s="112"/>
    </row>
    <row r="19382" spans="10:14" x14ac:dyDescent="0.25">
      <c r="J19382" t="str">
        <f t="shared" si="553"/>
        <v/>
      </c>
      <c r="K19382" s="112"/>
      <c r="L19382" s="112"/>
      <c r="M19382" s="112"/>
      <c r="N19382" s="112"/>
    </row>
    <row r="19383" spans="10:14" x14ac:dyDescent="0.25">
      <c r="J19383" t="str">
        <f t="shared" si="553"/>
        <v/>
      </c>
      <c r="K19383" s="112"/>
      <c r="L19383" s="112"/>
      <c r="M19383" s="112"/>
      <c r="N19383" s="112"/>
    </row>
    <row r="19384" spans="10:14" x14ac:dyDescent="0.25">
      <c r="J19384" t="str">
        <f t="shared" si="553"/>
        <v/>
      </c>
      <c r="K19384" s="112"/>
      <c r="L19384" s="112"/>
      <c r="M19384" s="112"/>
      <c r="N19384" s="112"/>
    </row>
    <row r="19385" spans="10:14" x14ac:dyDescent="0.25">
      <c r="J19385" t="str">
        <f t="shared" si="553"/>
        <v/>
      </c>
      <c r="K19385" s="112"/>
      <c r="L19385" s="112"/>
      <c r="M19385" s="112"/>
      <c r="N19385" s="112"/>
    </row>
    <row r="19386" spans="10:14" x14ac:dyDescent="0.25">
      <c r="J19386" t="str">
        <f t="shared" si="553"/>
        <v/>
      </c>
      <c r="K19386" s="112"/>
      <c r="L19386" s="112"/>
      <c r="M19386" s="112"/>
      <c r="N19386" s="112"/>
    </row>
    <row r="19387" spans="10:14" x14ac:dyDescent="0.25">
      <c r="J19387" t="str">
        <f t="shared" si="553"/>
        <v/>
      </c>
      <c r="K19387" s="112"/>
      <c r="L19387" s="112"/>
      <c r="M19387" s="112"/>
      <c r="N19387" s="112"/>
    </row>
    <row r="19388" spans="10:14" x14ac:dyDescent="0.25">
      <c r="J19388" t="str">
        <f t="shared" si="553"/>
        <v/>
      </c>
      <c r="K19388" s="112"/>
      <c r="L19388" s="112"/>
      <c r="M19388" s="112"/>
      <c r="N19388" s="112"/>
    </row>
    <row r="19389" spans="10:14" x14ac:dyDescent="0.25">
      <c r="J19389" t="str">
        <f t="shared" si="553"/>
        <v/>
      </c>
      <c r="K19389" s="112"/>
      <c r="L19389" s="112"/>
      <c r="M19389" s="112"/>
      <c r="N19389" s="112"/>
    </row>
    <row r="19390" spans="10:14" x14ac:dyDescent="0.25">
      <c r="J19390" t="str">
        <f t="shared" si="553"/>
        <v/>
      </c>
      <c r="K19390" s="112"/>
      <c r="L19390" s="112"/>
      <c r="M19390" s="112"/>
      <c r="N19390" s="112"/>
    </row>
    <row r="19391" spans="10:14" x14ac:dyDescent="0.25">
      <c r="J19391" t="str">
        <f t="shared" si="553"/>
        <v/>
      </c>
      <c r="K19391" s="112"/>
      <c r="L19391" s="112"/>
      <c r="M19391" s="112"/>
      <c r="N19391" s="112"/>
    </row>
    <row r="19392" spans="10:14" x14ac:dyDescent="0.25">
      <c r="J19392" t="str">
        <f t="shared" si="553"/>
        <v/>
      </c>
      <c r="K19392" s="112"/>
      <c r="L19392" s="112"/>
      <c r="M19392" s="112"/>
      <c r="N19392" s="112"/>
    </row>
    <row r="19393" spans="10:14" x14ac:dyDescent="0.25">
      <c r="J19393" t="str">
        <f t="shared" si="553"/>
        <v/>
      </c>
      <c r="K19393" s="112"/>
      <c r="L19393" s="112"/>
      <c r="M19393" s="112"/>
      <c r="N19393" s="112"/>
    </row>
    <row r="19394" spans="10:14" x14ac:dyDescent="0.25">
      <c r="J19394" t="str">
        <f t="shared" si="553"/>
        <v/>
      </c>
      <c r="K19394" s="112"/>
      <c r="L19394" s="112"/>
      <c r="M19394" s="112"/>
      <c r="N19394" s="112"/>
    </row>
    <row r="19395" spans="10:14" x14ac:dyDescent="0.25">
      <c r="J19395" t="str">
        <f t="shared" ref="J19395:J19458" si="554">B19395&amp;C19395&amp;E19395&amp;IF(C19395="Skog",F19395&amp;G19395,"")</f>
        <v/>
      </c>
      <c r="K19395" s="112"/>
      <c r="L19395" s="112"/>
      <c r="M19395" s="112"/>
      <c r="N19395" s="112"/>
    </row>
    <row r="19396" spans="10:14" x14ac:dyDescent="0.25">
      <c r="J19396" t="str">
        <f t="shared" si="554"/>
        <v/>
      </c>
      <c r="K19396" s="112"/>
      <c r="L19396" s="112"/>
      <c r="M19396" s="112"/>
      <c r="N19396" s="112"/>
    </row>
    <row r="19397" spans="10:14" x14ac:dyDescent="0.25">
      <c r="J19397" t="str">
        <f t="shared" si="554"/>
        <v/>
      </c>
      <c r="K19397" s="112"/>
      <c r="L19397" s="112"/>
      <c r="M19397" s="112"/>
      <c r="N19397" s="112"/>
    </row>
    <row r="19398" spans="10:14" x14ac:dyDescent="0.25">
      <c r="J19398" t="str">
        <f t="shared" si="554"/>
        <v/>
      </c>
      <c r="K19398" s="112"/>
      <c r="L19398" s="112"/>
      <c r="M19398" s="112"/>
      <c r="N19398" s="112"/>
    </row>
    <row r="19399" spans="10:14" x14ac:dyDescent="0.25">
      <c r="J19399" t="str">
        <f t="shared" si="554"/>
        <v/>
      </c>
      <c r="K19399" s="112"/>
      <c r="L19399" s="112"/>
      <c r="M19399" s="112"/>
      <c r="N19399" s="112"/>
    </row>
    <row r="19400" spans="10:14" x14ac:dyDescent="0.25">
      <c r="J19400" t="str">
        <f t="shared" si="554"/>
        <v/>
      </c>
      <c r="K19400" s="112"/>
      <c r="L19400" s="112"/>
      <c r="M19400" s="112"/>
      <c r="N19400" s="112"/>
    </row>
    <row r="19401" spans="10:14" x14ac:dyDescent="0.25">
      <c r="J19401" t="str">
        <f t="shared" si="554"/>
        <v/>
      </c>
      <c r="K19401" s="112"/>
      <c r="L19401" s="112"/>
      <c r="M19401" s="112"/>
      <c r="N19401" s="112"/>
    </row>
    <row r="19402" spans="10:14" x14ac:dyDescent="0.25">
      <c r="J19402" t="str">
        <f t="shared" si="554"/>
        <v/>
      </c>
      <c r="K19402" s="112"/>
      <c r="L19402" s="112"/>
      <c r="M19402" s="112"/>
      <c r="N19402" s="112"/>
    </row>
    <row r="19403" spans="10:14" x14ac:dyDescent="0.25">
      <c r="J19403" t="str">
        <f t="shared" si="554"/>
        <v/>
      </c>
      <c r="K19403" s="112"/>
      <c r="L19403" s="112"/>
      <c r="M19403" s="112"/>
      <c r="N19403" s="112"/>
    </row>
    <row r="19404" spans="10:14" x14ac:dyDescent="0.25">
      <c r="J19404" t="str">
        <f t="shared" si="554"/>
        <v/>
      </c>
      <c r="K19404" s="112"/>
      <c r="L19404" s="112"/>
      <c r="M19404" s="112"/>
      <c r="N19404" s="112"/>
    </row>
    <row r="19405" spans="10:14" x14ac:dyDescent="0.25">
      <c r="J19405" t="str">
        <f t="shared" si="554"/>
        <v/>
      </c>
      <c r="K19405" s="112"/>
      <c r="L19405" s="112"/>
      <c r="M19405" s="112"/>
      <c r="N19405" s="112"/>
    </row>
    <row r="19406" spans="10:14" x14ac:dyDescent="0.25">
      <c r="J19406" t="str">
        <f t="shared" si="554"/>
        <v/>
      </c>
      <c r="K19406" s="112"/>
      <c r="L19406" s="112"/>
      <c r="M19406" s="112"/>
      <c r="N19406" s="112"/>
    </row>
    <row r="19407" spans="10:14" x14ac:dyDescent="0.25">
      <c r="J19407" t="str">
        <f t="shared" si="554"/>
        <v/>
      </c>
      <c r="K19407" s="112"/>
      <c r="L19407" s="112"/>
      <c r="M19407" s="112"/>
      <c r="N19407" s="112"/>
    </row>
    <row r="19408" spans="10:14" x14ac:dyDescent="0.25">
      <c r="J19408" t="str">
        <f t="shared" si="554"/>
        <v/>
      </c>
      <c r="K19408" s="112"/>
      <c r="L19408" s="112"/>
      <c r="M19408" s="112"/>
      <c r="N19408" s="112"/>
    </row>
    <row r="19409" spans="10:14" x14ac:dyDescent="0.25">
      <c r="J19409" t="str">
        <f t="shared" si="554"/>
        <v/>
      </c>
      <c r="K19409" s="112"/>
      <c r="L19409" s="112"/>
      <c r="M19409" s="112"/>
      <c r="N19409" s="112"/>
    </row>
    <row r="19410" spans="10:14" x14ac:dyDescent="0.25">
      <c r="J19410" t="str">
        <f t="shared" si="554"/>
        <v/>
      </c>
      <c r="K19410" s="112"/>
      <c r="L19410" s="112"/>
      <c r="M19410" s="112"/>
      <c r="N19410" s="112"/>
    </row>
    <row r="19411" spans="10:14" x14ac:dyDescent="0.25">
      <c r="J19411" t="str">
        <f t="shared" si="554"/>
        <v/>
      </c>
      <c r="K19411" s="112"/>
      <c r="L19411" s="112"/>
      <c r="M19411" s="112"/>
      <c r="N19411" s="112"/>
    </row>
    <row r="19412" spans="10:14" x14ac:dyDescent="0.25">
      <c r="J19412" t="str">
        <f t="shared" si="554"/>
        <v/>
      </c>
      <c r="K19412" s="112"/>
      <c r="L19412" s="112"/>
      <c r="M19412" s="112"/>
      <c r="N19412" s="112"/>
    </row>
    <row r="19413" spans="10:14" x14ac:dyDescent="0.25">
      <c r="J19413" t="str">
        <f t="shared" si="554"/>
        <v/>
      </c>
      <c r="K19413" s="112"/>
      <c r="L19413" s="112"/>
      <c r="M19413" s="112"/>
      <c r="N19413" s="112"/>
    </row>
    <row r="19414" spans="10:14" x14ac:dyDescent="0.25">
      <c r="J19414" t="str">
        <f t="shared" si="554"/>
        <v/>
      </c>
      <c r="K19414" s="112"/>
      <c r="L19414" s="112"/>
      <c r="M19414" s="112"/>
      <c r="N19414" s="112"/>
    </row>
    <row r="19415" spans="10:14" x14ac:dyDescent="0.25">
      <c r="J19415" t="str">
        <f t="shared" si="554"/>
        <v/>
      </c>
      <c r="K19415" s="112"/>
      <c r="L19415" s="112"/>
      <c r="M19415" s="112"/>
      <c r="N19415" s="112"/>
    </row>
    <row r="19416" spans="10:14" x14ac:dyDescent="0.25">
      <c r="J19416" t="str">
        <f t="shared" si="554"/>
        <v/>
      </c>
      <c r="K19416" s="112"/>
      <c r="L19416" s="112"/>
      <c r="M19416" s="112"/>
      <c r="N19416" s="112"/>
    </row>
    <row r="19417" spans="10:14" x14ac:dyDescent="0.25">
      <c r="J19417" t="str">
        <f t="shared" si="554"/>
        <v/>
      </c>
      <c r="K19417" s="112"/>
      <c r="L19417" s="112"/>
      <c r="M19417" s="112"/>
      <c r="N19417" s="112"/>
    </row>
    <row r="19418" spans="10:14" x14ac:dyDescent="0.25">
      <c r="J19418" t="str">
        <f t="shared" si="554"/>
        <v/>
      </c>
      <c r="K19418" s="112"/>
      <c r="L19418" s="112"/>
      <c r="M19418" s="112"/>
      <c r="N19418" s="112"/>
    </row>
    <row r="19419" spans="10:14" x14ac:dyDescent="0.25">
      <c r="J19419" t="str">
        <f t="shared" si="554"/>
        <v/>
      </c>
      <c r="K19419" s="112"/>
      <c r="L19419" s="112"/>
      <c r="M19419" s="112"/>
      <c r="N19419" s="112"/>
    </row>
    <row r="19420" spans="10:14" x14ac:dyDescent="0.25">
      <c r="J19420" t="str">
        <f t="shared" si="554"/>
        <v/>
      </c>
      <c r="K19420" s="112"/>
      <c r="L19420" s="112"/>
      <c r="M19420" s="112"/>
      <c r="N19420" s="112"/>
    </row>
    <row r="19421" spans="10:14" x14ac:dyDescent="0.25">
      <c r="J19421" t="str">
        <f t="shared" si="554"/>
        <v/>
      </c>
      <c r="K19421" s="112"/>
      <c r="L19421" s="112"/>
      <c r="M19421" s="112"/>
      <c r="N19421" s="112"/>
    </row>
    <row r="19422" spans="10:14" x14ac:dyDescent="0.25">
      <c r="J19422" t="str">
        <f t="shared" si="554"/>
        <v/>
      </c>
      <c r="K19422" s="112"/>
      <c r="L19422" s="112"/>
      <c r="M19422" s="112"/>
      <c r="N19422" s="112"/>
    </row>
    <row r="19423" spans="10:14" x14ac:dyDescent="0.25">
      <c r="J19423" t="str">
        <f t="shared" si="554"/>
        <v/>
      </c>
      <c r="K19423" s="112"/>
      <c r="L19423" s="112"/>
      <c r="M19423" s="112"/>
      <c r="N19423" s="112"/>
    </row>
    <row r="19424" spans="10:14" x14ac:dyDescent="0.25">
      <c r="J19424" t="str">
        <f t="shared" si="554"/>
        <v/>
      </c>
      <c r="K19424" s="112"/>
      <c r="L19424" s="112"/>
      <c r="M19424" s="112"/>
      <c r="N19424" s="112"/>
    </row>
    <row r="19425" spans="10:14" x14ac:dyDescent="0.25">
      <c r="J19425" t="str">
        <f t="shared" si="554"/>
        <v/>
      </c>
      <c r="K19425" s="112"/>
      <c r="L19425" s="112"/>
      <c r="M19425" s="112"/>
      <c r="N19425" s="112"/>
    </row>
    <row r="19426" spans="10:14" x14ac:dyDescent="0.25">
      <c r="J19426" t="str">
        <f t="shared" si="554"/>
        <v/>
      </c>
      <c r="K19426" s="112"/>
      <c r="L19426" s="112"/>
      <c r="M19426" s="112"/>
      <c r="N19426" s="112"/>
    </row>
    <row r="19427" spans="10:14" x14ac:dyDescent="0.25">
      <c r="J19427" t="str">
        <f t="shared" si="554"/>
        <v/>
      </c>
      <c r="K19427" s="112"/>
      <c r="L19427" s="112"/>
      <c r="M19427" s="112"/>
      <c r="N19427" s="112"/>
    </row>
    <row r="19428" spans="10:14" x14ac:dyDescent="0.25">
      <c r="J19428" t="str">
        <f t="shared" si="554"/>
        <v/>
      </c>
      <c r="K19428" s="112"/>
      <c r="L19428" s="112"/>
      <c r="M19428" s="112"/>
      <c r="N19428" s="112"/>
    </row>
    <row r="19429" spans="10:14" x14ac:dyDescent="0.25">
      <c r="J19429" t="str">
        <f t="shared" si="554"/>
        <v/>
      </c>
      <c r="K19429" s="112"/>
      <c r="L19429" s="112"/>
      <c r="M19429" s="112"/>
      <c r="N19429" s="112"/>
    </row>
    <row r="19430" spans="10:14" x14ac:dyDescent="0.25">
      <c r="J19430" t="str">
        <f t="shared" si="554"/>
        <v/>
      </c>
      <c r="K19430" s="112"/>
      <c r="L19430" s="112"/>
      <c r="M19430" s="112"/>
      <c r="N19430" s="112"/>
    </row>
    <row r="19431" spans="10:14" x14ac:dyDescent="0.25">
      <c r="J19431" t="str">
        <f t="shared" si="554"/>
        <v/>
      </c>
      <c r="K19431" s="112"/>
      <c r="L19431" s="112"/>
      <c r="M19431" s="112"/>
      <c r="N19431" s="112"/>
    </row>
    <row r="19432" spans="10:14" x14ac:dyDescent="0.25">
      <c r="J19432" t="str">
        <f t="shared" si="554"/>
        <v/>
      </c>
      <c r="K19432" s="112"/>
      <c r="L19432" s="112"/>
      <c r="M19432" s="112"/>
      <c r="N19432" s="112"/>
    </row>
    <row r="19433" spans="10:14" x14ac:dyDescent="0.25">
      <c r="J19433" t="str">
        <f t="shared" si="554"/>
        <v/>
      </c>
      <c r="K19433" s="112"/>
      <c r="L19433" s="112"/>
      <c r="M19433" s="112"/>
      <c r="N19433" s="112"/>
    </row>
    <row r="19434" spans="10:14" x14ac:dyDescent="0.25">
      <c r="J19434" t="str">
        <f t="shared" si="554"/>
        <v/>
      </c>
      <c r="K19434" s="112"/>
      <c r="L19434" s="112"/>
      <c r="M19434" s="112"/>
      <c r="N19434" s="112"/>
    </row>
    <row r="19435" spans="10:14" x14ac:dyDescent="0.25">
      <c r="J19435" t="str">
        <f t="shared" si="554"/>
        <v/>
      </c>
      <c r="K19435" s="112"/>
      <c r="L19435" s="112"/>
      <c r="M19435" s="112"/>
      <c r="N19435" s="112"/>
    </row>
    <row r="19436" spans="10:14" x14ac:dyDescent="0.25">
      <c r="J19436" t="str">
        <f t="shared" si="554"/>
        <v/>
      </c>
      <c r="K19436" s="112"/>
      <c r="L19436" s="112"/>
      <c r="M19436" s="112"/>
      <c r="N19436" s="112"/>
    </row>
    <row r="19437" spans="10:14" x14ac:dyDescent="0.25">
      <c r="J19437" t="str">
        <f t="shared" si="554"/>
        <v/>
      </c>
      <c r="K19437" s="112"/>
      <c r="L19437" s="112"/>
      <c r="M19437" s="112"/>
      <c r="N19437" s="112"/>
    </row>
    <row r="19438" spans="10:14" x14ac:dyDescent="0.25">
      <c r="J19438" t="str">
        <f t="shared" si="554"/>
        <v/>
      </c>
      <c r="K19438" s="112"/>
      <c r="L19438" s="112"/>
      <c r="M19438" s="112"/>
      <c r="N19438" s="112"/>
    </row>
    <row r="19439" spans="10:14" x14ac:dyDescent="0.25">
      <c r="J19439" t="str">
        <f t="shared" si="554"/>
        <v/>
      </c>
      <c r="K19439" s="112"/>
      <c r="L19439" s="112"/>
      <c r="M19439" s="112"/>
      <c r="N19439" s="112"/>
    </row>
    <row r="19440" spans="10:14" x14ac:dyDescent="0.25">
      <c r="J19440" t="str">
        <f t="shared" si="554"/>
        <v/>
      </c>
      <c r="K19440" s="112"/>
      <c r="L19440" s="112"/>
      <c r="M19440" s="112"/>
      <c r="N19440" s="112"/>
    </row>
    <row r="19441" spans="10:14" x14ac:dyDescent="0.25">
      <c r="J19441" t="str">
        <f t="shared" si="554"/>
        <v/>
      </c>
      <c r="K19441" s="112"/>
      <c r="L19441" s="112"/>
      <c r="M19441" s="112"/>
      <c r="N19441" s="112"/>
    </row>
    <row r="19442" spans="10:14" x14ac:dyDescent="0.25">
      <c r="J19442" t="str">
        <f t="shared" si="554"/>
        <v/>
      </c>
      <c r="K19442" s="112"/>
      <c r="L19442" s="112"/>
      <c r="M19442" s="112"/>
      <c r="N19442" s="112"/>
    </row>
    <row r="19443" spans="10:14" x14ac:dyDescent="0.25">
      <c r="J19443" t="str">
        <f t="shared" si="554"/>
        <v/>
      </c>
      <c r="K19443" s="112"/>
      <c r="L19443" s="112"/>
      <c r="M19443" s="112"/>
      <c r="N19443" s="112"/>
    </row>
    <row r="19444" spans="10:14" x14ac:dyDescent="0.25">
      <c r="J19444" t="str">
        <f t="shared" si="554"/>
        <v/>
      </c>
      <c r="K19444" s="112"/>
      <c r="L19444" s="112"/>
      <c r="M19444" s="112"/>
      <c r="N19444" s="112"/>
    </row>
    <row r="19445" spans="10:14" x14ac:dyDescent="0.25">
      <c r="J19445" t="str">
        <f t="shared" si="554"/>
        <v/>
      </c>
      <c r="K19445" s="112"/>
      <c r="L19445" s="112"/>
      <c r="M19445" s="112"/>
      <c r="N19445" s="112"/>
    </row>
    <row r="19446" spans="10:14" x14ac:dyDescent="0.25">
      <c r="J19446" t="str">
        <f t="shared" si="554"/>
        <v/>
      </c>
      <c r="K19446" s="112"/>
      <c r="L19446" s="112"/>
      <c r="M19446" s="112"/>
      <c r="N19446" s="112"/>
    </row>
    <row r="19447" spans="10:14" x14ac:dyDescent="0.25">
      <c r="J19447" t="str">
        <f t="shared" si="554"/>
        <v/>
      </c>
      <c r="K19447" s="112"/>
      <c r="L19447" s="112"/>
      <c r="M19447" s="112"/>
      <c r="N19447" s="112"/>
    </row>
    <row r="19448" spans="10:14" x14ac:dyDescent="0.25">
      <c r="J19448" t="str">
        <f t="shared" si="554"/>
        <v/>
      </c>
      <c r="K19448" s="112"/>
      <c r="L19448" s="112"/>
      <c r="M19448" s="112"/>
      <c r="N19448" s="112"/>
    </row>
    <row r="19449" spans="10:14" x14ac:dyDescent="0.25">
      <c r="J19449" t="str">
        <f t="shared" si="554"/>
        <v/>
      </c>
      <c r="K19449" s="112"/>
      <c r="L19449" s="112"/>
      <c r="M19449" s="112"/>
      <c r="N19449" s="112"/>
    </row>
    <row r="19450" spans="10:14" x14ac:dyDescent="0.25">
      <c r="J19450" t="str">
        <f t="shared" si="554"/>
        <v/>
      </c>
      <c r="K19450" s="112"/>
      <c r="L19450" s="112"/>
      <c r="M19450" s="112"/>
      <c r="N19450" s="112"/>
    </row>
    <row r="19451" spans="10:14" x14ac:dyDescent="0.25">
      <c r="J19451" t="str">
        <f t="shared" si="554"/>
        <v/>
      </c>
      <c r="K19451" s="112"/>
      <c r="L19451" s="112"/>
      <c r="M19451" s="112"/>
      <c r="N19451" s="112"/>
    </row>
    <row r="19452" spans="10:14" x14ac:dyDescent="0.25">
      <c r="J19452" t="str">
        <f t="shared" si="554"/>
        <v/>
      </c>
      <c r="K19452" s="112"/>
      <c r="L19452" s="112"/>
      <c r="M19452" s="112"/>
      <c r="N19452" s="112"/>
    </row>
    <row r="19453" spans="10:14" x14ac:dyDescent="0.25">
      <c r="J19453" t="str">
        <f t="shared" si="554"/>
        <v/>
      </c>
      <c r="K19453" s="112"/>
      <c r="L19453" s="112"/>
      <c r="M19453" s="112"/>
      <c r="N19453" s="112"/>
    </row>
    <row r="19454" spans="10:14" x14ac:dyDescent="0.25">
      <c r="J19454" t="str">
        <f t="shared" si="554"/>
        <v/>
      </c>
      <c r="K19454" s="112"/>
      <c r="L19454" s="112"/>
      <c r="M19454" s="112"/>
      <c r="N19454" s="112"/>
    </row>
    <row r="19455" spans="10:14" x14ac:dyDescent="0.25">
      <c r="J19455" t="str">
        <f t="shared" si="554"/>
        <v/>
      </c>
      <c r="K19455" s="112"/>
      <c r="L19455" s="112"/>
      <c r="M19455" s="112"/>
      <c r="N19455" s="112"/>
    </row>
    <row r="19456" spans="10:14" x14ac:dyDescent="0.25">
      <c r="J19456" t="str">
        <f t="shared" si="554"/>
        <v/>
      </c>
      <c r="K19456" s="112"/>
      <c r="L19456" s="112"/>
      <c r="M19456" s="112"/>
      <c r="N19456" s="112"/>
    </row>
    <row r="19457" spans="10:14" x14ac:dyDescent="0.25">
      <c r="J19457" t="str">
        <f t="shared" si="554"/>
        <v/>
      </c>
      <c r="K19457" s="112"/>
      <c r="L19457" s="112"/>
      <c r="M19457" s="112"/>
      <c r="N19457" s="112"/>
    </row>
    <row r="19458" spans="10:14" x14ac:dyDescent="0.25">
      <c r="J19458" t="str">
        <f t="shared" si="554"/>
        <v/>
      </c>
      <c r="K19458" s="112"/>
      <c r="L19458" s="112"/>
      <c r="M19458" s="112"/>
      <c r="N19458" s="112"/>
    </row>
    <row r="19459" spans="10:14" x14ac:dyDescent="0.25">
      <c r="J19459" t="str">
        <f t="shared" ref="J19459:J19522" si="555">B19459&amp;C19459&amp;E19459&amp;IF(C19459="Skog",F19459&amp;G19459,"")</f>
        <v/>
      </c>
      <c r="K19459" s="112"/>
      <c r="L19459" s="112"/>
      <c r="M19459" s="112"/>
      <c r="N19459" s="112"/>
    </row>
    <row r="19460" spans="10:14" x14ac:dyDescent="0.25">
      <c r="J19460" t="str">
        <f t="shared" si="555"/>
        <v/>
      </c>
      <c r="K19460" s="112"/>
      <c r="L19460" s="112"/>
      <c r="M19460" s="112"/>
      <c r="N19460" s="112"/>
    </row>
    <row r="19461" spans="10:14" x14ac:dyDescent="0.25">
      <c r="J19461" t="str">
        <f t="shared" si="555"/>
        <v/>
      </c>
      <c r="K19461" s="112"/>
      <c r="L19461" s="112"/>
      <c r="M19461" s="112"/>
      <c r="N19461" s="112"/>
    </row>
    <row r="19462" spans="10:14" x14ac:dyDescent="0.25">
      <c r="J19462" t="str">
        <f t="shared" si="555"/>
        <v/>
      </c>
      <c r="K19462" s="112"/>
      <c r="L19462" s="112"/>
      <c r="M19462" s="112"/>
      <c r="N19462" s="112"/>
    </row>
    <row r="19463" spans="10:14" x14ac:dyDescent="0.25">
      <c r="J19463" t="str">
        <f t="shared" si="555"/>
        <v/>
      </c>
      <c r="K19463" s="112"/>
      <c r="L19463" s="112"/>
      <c r="M19463" s="112"/>
      <c r="N19463" s="112"/>
    </row>
    <row r="19464" spans="10:14" x14ac:dyDescent="0.25">
      <c r="J19464" t="str">
        <f t="shared" si="555"/>
        <v/>
      </c>
      <c r="K19464" s="112"/>
      <c r="L19464" s="112"/>
      <c r="M19464" s="112"/>
      <c r="N19464" s="112"/>
    </row>
    <row r="19465" spans="10:14" x14ac:dyDescent="0.25">
      <c r="J19465" t="str">
        <f t="shared" si="555"/>
        <v/>
      </c>
      <c r="K19465" s="112"/>
      <c r="L19465" s="112"/>
      <c r="M19465" s="112"/>
      <c r="N19465" s="112"/>
    </row>
    <row r="19466" spans="10:14" x14ac:dyDescent="0.25">
      <c r="J19466" t="str">
        <f t="shared" si="555"/>
        <v/>
      </c>
      <c r="K19466" s="112"/>
      <c r="L19466" s="112"/>
      <c r="M19466" s="112"/>
      <c r="N19466" s="112"/>
    </row>
    <row r="19467" spans="10:14" x14ac:dyDescent="0.25">
      <c r="J19467" t="str">
        <f t="shared" si="555"/>
        <v/>
      </c>
      <c r="K19467" s="112"/>
      <c r="L19467" s="112"/>
      <c r="M19467" s="112"/>
      <c r="N19467" s="112"/>
    </row>
    <row r="19468" spans="10:14" x14ac:dyDescent="0.25">
      <c r="J19468" t="str">
        <f t="shared" si="555"/>
        <v/>
      </c>
      <c r="K19468" s="112"/>
      <c r="L19468" s="112"/>
      <c r="M19468" s="112"/>
      <c r="N19468" s="112"/>
    </row>
    <row r="19469" spans="10:14" x14ac:dyDescent="0.25">
      <c r="J19469" t="str">
        <f t="shared" si="555"/>
        <v/>
      </c>
      <c r="K19469" s="112"/>
      <c r="L19469" s="112"/>
      <c r="M19469" s="112"/>
      <c r="N19469" s="112"/>
    </row>
    <row r="19470" spans="10:14" x14ac:dyDescent="0.25">
      <c r="J19470" t="str">
        <f t="shared" si="555"/>
        <v/>
      </c>
      <c r="K19470" s="112"/>
      <c r="L19470" s="112"/>
      <c r="M19470" s="112"/>
      <c r="N19470" s="112"/>
    </row>
    <row r="19471" spans="10:14" x14ac:dyDescent="0.25">
      <c r="J19471" t="str">
        <f t="shared" si="555"/>
        <v/>
      </c>
      <c r="K19471" s="112"/>
      <c r="L19471" s="112"/>
      <c r="M19471" s="112"/>
      <c r="N19471" s="112"/>
    </row>
    <row r="19472" spans="10:14" x14ac:dyDescent="0.25">
      <c r="J19472" t="str">
        <f t="shared" si="555"/>
        <v/>
      </c>
      <c r="K19472" s="112"/>
      <c r="L19472" s="112"/>
      <c r="M19472" s="112"/>
      <c r="N19472" s="112"/>
    </row>
    <row r="19473" spans="10:14" x14ac:dyDescent="0.25">
      <c r="J19473" t="str">
        <f t="shared" si="555"/>
        <v/>
      </c>
      <c r="K19473" s="112"/>
      <c r="L19473" s="112"/>
      <c r="M19473" s="112"/>
      <c r="N19473" s="112"/>
    </row>
    <row r="19474" spans="10:14" x14ac:dyDescent="0.25">
      <c r="J19474" t="str">
        <f t="shared" si="555"/>
        <v/>
      </c>
      <c r="K19474" s="112"/>
      <c r="L19474" s="112"/>
      <c r="M19474" s="112"/>
      <c r="N19474" s="112"/>
    </row>
    <row r="19475" spans="10:14" x14ac:dyDescent="0.25">
      <c r="J19475" t="str">
        <f t="shared" si="555"/>
        <v/>
      </c>
      <c r="K19475" s="112"/>
      <c r="L19475" s="112"/>
      <c r="M19475" s="112"/>
      <c r="N19475" s="112"/>
    </row>
    <row r="19476" spans="10:14" x14ac:dyDescent="0.25">
      <c r="J19476" t="str">
        <f t="shared" si="555"/>
        <v/>
      </c>
      <c r="K19476" s="112"/>
      <c r="L19476" s="112"/>
      <c r="M19476" s="112"/>
      <c r="N19476" s="112"/>
    </row>
    <row r="19477" spans="10:14" x14ac:dyDescent="0.25">
      <c r="J19477" t="str">
        <f t="shared" si="555"/>
        <v/>
      </c>
      <c r="K19477" s="112"/>
      <c r="L19477" s="112"/>
      <c r="M19477" s="112"/>
      <c r="N19477" s="112"/>
    </row>
    <row r="19478" spans="10:14" x14ac:dyDescent="0.25">
      <c r="J19478" t="str">
        <f t="shared" si="555"/>
        <v/>
      </c>
      <c r="K19478" s="112"/>
      <c r="L19478" s="112"/>
      <c r="M19478" s="112"/>
      <c r="N19478" s="112"/>
    </row>
    <row r="19479" spans="10:14" x14ac:dyDescent="0.25">
      <c r="J19479" t="str">
        <f t="shared" si="555"/>
        <v/>
      </c>
      <c r="K19479" s="112"/>
      <c r="L19479" s="112"/>
      <c r="M19479" s="112"/>
      <c r="N19479" s="112"/>
    </row>
    <row r="19480" spans="10:14" x14ac:dyDescent="0.25">
      <c r="J19480" t="str">
        <f t="shared" si="555"/>
        <v/>
      </c>
      <c r="K19480" s="112"/>
      <c r="L19480" s="112"/>
      <c r="M19480" s="112"/>
      <c r="N19480" s="112"/>
    </row>
    <row r="19481" spans="10:14" x14ac:dyDescent="0.25">
      <c r="J19481" t="str">
        <f t="shared" si="555"/>
        <v/>
      </c>
      <c r="K19481" s="112"/>
      <c r="L19481" s="112"/>
      <c r="M19481" s="112"/>
      <c r="N19481" s="112"/>
    </row>
    <row r="19482" spans="10:14" x14ac:dyDescent="0.25">
      <c r="J19482" t="str">
        <f t="shared" si="555"/>
        <v/>
      </c>
      <c r="K19482" s="112"/>
      <c r="L19482" s="112"/>
      <c r="M19482" s="112"/>
      <c r="N19482" s="112"/>
    </row>
    <row r="19483" spans="10:14" x14ac:dyDescent="0.25">
      <c r="J19483" t="str">
        <f t="shared" si="555"/>
        <v/>
      </c>
      <c r="K19483" s="112"/>
      <c r="L19483" s="112"/>
      <c r="M19483" s="112"/>
      <c r="N19483" s="112"/>
    </row>
    <row r="19484" spans="10:14" x14ac:dyDescent="0.25">
      <c r="J19484" t="str">
        <f t="shared" si="555"/>
        <v/>
      </c>
      <c r="K19484" s="112"/>
      <c r="L19484" s="112"/>
      <c r="M19484" s="112"/>
      <c r="N19484" s="112"/>
    </row>
    <row r="19485" spans="10:14" x14ac:dyDescent="0.25">
      <c r="J19485" t="str">
        <f t="shared" si="555"/>
        <v/>
      </c>
      <c r="K19485" s="112"/>
      <c r="L19485" s="112"/>
      <c r="M19485" s="112"/>
      <c r="N19485" s="112"/>
    </row>
    <row r="19486" spans="10:14" x14ac:dyDescent="0.25">
      <c r="J19486" t="str">
        <f t="shared" si="555"/>
        <v/>
      </c>
      <c r="K19486" s="112"/>
      <c r="L19486" s="112"/>
      <c r="M19486" s="112"/>
      <c r="N19486" s="112"/>
    </row>
    <row r="19487" spans="10:14" x14ac:dyDescent="0.25">
      <c r="J19487" t="str">
        <f t="shared" si="555"/>
        <v/>
      </c>
      <c r="K19487" s="112"/>
      <c r="L19487" s="112"/>
      <c r="M19487" s="112"/>
      <c r="N19487" s="112"/>
    </row>
    <row r="19488" spans="10:14" x14ac:dyDescent="0.25">
      <c r="J19488" t="str">
        <f t="shared" si="555"/>
        <v/>
      </c>
      <c r="K19488" s="112"/>
      <c r="L19488" s="112"/>
      <c r="M19488" s="112"/>
      <c r="N19488" s="112"/>
    </row>
    <row r="19489" spans="10:14" x14ac:dyDescent="0.25">
      <c r="J19489" t="str">
        <f t="shared" si="555"/>
        <v/>
      </c>
      <c r="K19489" s="112"/>
      <c r="L19489" s="112"/>
      <c r="M19489" s="112"/>
      <c r="N19489" s="112"/>
    </row>
    <row r="19490" spans="10:14" x14ac:dyDescent="0.25">
      <c r="J19490" t="str">
        <f t="shared" si="555"/>
        <v/>
      </c>
      <c r="K19490" s="112"/>
      <c r="L19490" s="112"/>
      <c r="M19490" s="112"/>
      <c r="N19490" s="112"/>
    </row>
    <row r="19491" spans="10:14" x14ac:dyDescent="0.25">
      <c r="J19491" t="str">
        <f t="shared" si="555"/>
        <v/>
      </c>
      <c r="K19491" s="112"/>
      <c r="L19491" s="112"/>
      <c r="M19491" s="112"/>
      <c r="N19491" s="112"/>
    </row>
    <row r="19492" spans="10:14" x14ac:dyDescent="0.25">
      <c r="J19492" t="str">
        <f t="shared" si="555"/>
        <v/>
      </c>
      <c r="K19492" s="112"/>
      <c r="L19492" s="112"/>
      <c r="M19492" s="112"/>
      <c r="N19492" s="112"/>
    </row>
    <row r="19493" spans="10:14" x14ac:dyDescent="0.25">
      <c r="J19493" t="str">
        <f t="shared" si="555"/>
        <v/>
      </c>
      <c r="K19493" s="112"/>
      <c r="L19493" s="112"/>
      <c r="M19493" s="112"/>
      <c r="N19493" s="112"/>
    </row>
    <row r="19494" spans="10:14" x14ac:dyDescent="0.25">
      <c r="J19494" t="str">
        <f t="shared" si="555"/>
        <v/>
      </c>
      <c r="K19494" s="112"/>
      <c r="L19494" s="112"/>
      <c r="M19494" s="112"/>
      <c r="N19494" s="112"/>
    </row>
    <row r="19495" spans="10:14" x14ac:dyDescent="0.25">
      <c r="J19495" t="str">
        <f t="shared" si="555"/>
        <v/>
      </c>
      <c r="K19495" s="112"/>
      <c r="L19495" s="112"/>
      <c r="M19495" s="112"/>
      <c r="N19495" s="112"/>
    </row>
    <row r="19496" spans="10:14" x14ac:dyDescent="0.25">
      <c r="J19496" t="str">
        <f t="shared" si="555"/>
        <v/>
      </c>
      <c r="K19496" s="112"/>
      <c r="L19496" s="112"/>
      <c r="M19496" s="112"/>
      <c r="N19496" s="112"/>
    </row>
    <row r="19497" spans="10:14" x14ac:dyDescent="0.25">
      <c r="J19497" t="str">
        <f t="shared" si="555"/>
        <v/>
      </c>
      <c r="K19497" s="112"/>
      <c r="L19497" s="112"/>
      <c r="M19497" s="112"/>
      <c r="N19497" s="112"/>
    </row>
    <row r="19498" spans="10:14" x14ac:dyDescent="0.25">
      <c r="J19498" t="str">
        <f t="shared" si="555"/>
        <v/>
      </c>
      <c r="K19498" s="112"/>
      <c r="L19498" s="112"/>
      <c r="M19498" s="112"/>
      <c r="N19498" s="112"/>
    </row>
    <row r="19499" spans="10:14" x14ac:dyDescent="0.25">
      <c r="J19499" t="str">
        <f t="shared" si="555"/>
        <v/>
      </c>
      <c r="K19499" s="112"/>
      <c r="L19499" s="112"/>
      <c r="M19499" s="112"/>
      <c r="N19499" s="112"/>
    </row>
    <row r="19500" spans="10:14" x14ac:dyDescent="0.25">
      <c r="J19500" t="str">
        <f t="shared" si="555"/>
        <v/>
      </c>
      <c r="K19500" s="112"/>
      <c r="L19500" s="112"/>
      <c r="M19500" s="112"/>
      <c r="N19500" s="112"/>
    </row>
    <row r="19501" spans="10:14" x14ac:dyDescent="0.25">
      <c r="J19501" t="str">
        <f t="shared" si="555"/>
        <v/>
      </c>
      <c r="K19501" s="112"/>
      <c r="L19501" s="112"/>
      <c r="M19501" s="112"/>
      <c r="N19501" s="112"/>
    </row>
    <row r="19502" spans="10:14" x14ac:dyDescent="0.25">
      <c r="J19502" t="str">
        <f t="shared" si="555"/>
        <v/>
      </c>
      <c r="K19502" s="112"/>
      <c r="L19502" s="112"/>
      <c r="M19502" s="112"/>
      <c r="N19502" s="112"/>
    </row>
    <row r="19503" spans="10:14" x14ac:dyDescent="0.25">
      <c r="J19503" t="str">
        <f t="shared" si="555"/>
        <v/>
      </c>
      <c r="K19503" s="112"/>
      <c r="L19503" s="112"/>
      <c r="M19503" s="112"/>
      <c r="N19503" s="112"/>
    </row>
    <row r="19504" spans="10:14" x14ac:dyDescent="0.25">
      <c r="J19504" t="str">
        <f t="shared" si="555"/>
        <v/>
      </c>
      <c r="K19504" s="112"/>
      <c r="L19504" s="112"/>
      <c r="M19504" s="112"/>
      <c r="N19504" s="112"/>
    </row>
    <row r="19505" spans="10:14" x14ac:dyDescent="0.25">
      <c r="J19505" t="str">
        <f t="shared" si="555"/>
        <v/>
      </c>
      <c r="K19505" s="112"/>
      <c r="L19505" s="112"/>
      <c r="M19505" s="112"/>
      <c r="N19505" s="112"/>
    </row>
    <row r="19506" spans="10:14" x14ac:dyDescent="0.25">
      <c r="J19506" t="str">
        <f t="shared" si="555"/>
        <v/>
      </c>
      <c r="K19506" s="112"/>
      <c r="L19506" s="112"/>
      <c r="M19506" s="112"/>
      <c r="N19506" s="112"/>
    </row>
    <row r="19507" spans="10:14" x14ac:dyDescent="0.25">
      <c r="J19507" t="str">
        <f t="shared" si="555"/>
        <v/>
      </c>
      <c r="K19507" s="112"/>
      <c r="L19507" s="112"/>
      <c r="M19507" s="112"/>
      <c r="N19507" s="112"/>
    </row>
    <row r="19508" spans="10:14" x14ac:dyDescent="0.25">
      <c r="J19508" t="str">
        <f t="shared" si="555"/>
        <v/>
      </c>
      <c r="K19508" s="112"/>
      <c r="L19508" s="112"/>
      <c r="M19508" s="112"/>
      <c r="N19508" s="112"/>
    </row>
    <row r="19509" spans="10:14" x14ac:dyDescent="0.25">
      <c r="J19509" t="str">
        <f t="shared" si="555"/>
        <v/>
      </c>
      <c r="K19509" s="112"/>
      <c r="L19509" s="112"/>
      <c r="M19509" s="112"/>
      <c r="N19509" s="112"/>
    </row>
    <row r="19510" spans="10:14" x14ac:dyDescent="0.25">
      <c r="J19510" t="str">
        <f t="shared" si="555"/>
        <v/>
      </c>
      <c r="K19510" s="112"/>
      <c r="L19510" s="112"/>
      <c r="M19510" s="112"/>
      <c r="N19510" s="112"/>
    </row>
    <row r="19511" spans="10:14" x14ac:dyDescent="0.25">
      <c r="J19511" t="str">
        <f t="shared" si="555"/>
        <v/>
      </c>
      <c r="K19511" s="112"/>
      <c r="L19511" s="112"/>
      <c r="M19511" s="112"/>
      <c r="N19511" s="112"/>
    </row>
    <row r="19512" spans="10:14" x14ac:dyDescent="0.25">
      <c r="J19512" t="str">
        <f t="shared" si="555"/>
        <v/>
      </c>
      <c r="K19512" s="112"/>
      <c r="L19512" s="112"/>
      <c r="M19512" s="112"/>
      <c r="N19512" s="112"/>
    </row>
    <row r="19513" spans="10:14" x14ac:dyDescent="0.25">
      <c r="J19513" t="str">
        <f t="shared" si="555"/>
        <v/>
      </c>
      <c r="K19513" s="112"/>
      <c r="L19513" s="112"/>
      <c r="M19513" s="112"/>
      <c r="N19513" s="112"/>
    </row>
    <row r="19514" spans="10:14" x14ac:dyDescent="0.25">
      <c r="J19514" t="str">
        <f t="shared" si="555"/>
        <v/>
      </c>
      <c r="K19514" s="112"/>
      <c r="L19514" s="112"/>
      <c r="M19514" s="112"/>
      <c r="N19514" s="112"/>
    </row>
    <row r="19515" spans="10:14" x14ac:dyDescent="0.25">
      <c r="J19515" t="str">
        <f t="shared" si="555"/>
        <v/>
      </c>
      <c r="K19515" s="112"/>
      <c r="L19515" s="112"/>
      <c r="M19515" s="112"/>
      <c r="N19515" s="112"/>
    </row>
    <row r="19516" spans="10:14" x14ac:dyDescent="0.25">
      <c r="J19516" t="str">
        <f t="shared" si="555"/>
        <v/>
      </c>
      <c r="K19516" s="112"/>
      <c r="L19516" s="112"/>
      <c r="M19516" s="112"/>
      <c r="N19516" s="112"/>
    </row>
    <row r="19517" spans="10:14" x14ac:dyDescent="0.25">
      <c r="J19517" t="str">
        <f t="shared" si="555"/>
        <v/>
      </c>
      <c r="K19517" s="112"/>
      <c r="L19517" s="112"/>
      <c r="M19517" s="112"/>
      <c r="N19517" s="112"/>
    </row>
    <row r="19518" spans="10:14" x14ac:dyDescent="0.25">
      <c r="J19518" t="str">
        <f t="shared" si="555"/>
        <v/>
      </c>
      <c r="K19518" s="112"/>
      <c r="L19518" s="112"/>
      <c r="M19518" s="112"/>
      <c r="N19518" s="112"/>
    </row>
    <row r="19519" spans="10:14" x14ac:dyDescent="0.25">
      <c r="J19519" t="str">
        <f t="shared" si="555"/>
        <v/>
      </c>
      <c r="K19519" s="112"/>
      <c r="L19519" s="112"/>
      <c r="M19519" s="112"/>
      <c r="N19519" s="112"/>
    </row>
    <row r="19520" spans="10:14" x14ac:dyDescent="0.25">
      <c r="J19520" t="str">
        <f t="shared" si="555"/>
        <v/>
      </c>
      <c r="K19520" s="112"/>
      <c r="L19520" s="112"/>
      <c r="M19520" s="112"/>
      <c r="N19520" s="112"/>
    </row>
    <row r="19521" spans="10:14" x14ac:dyDescent="0.25">
      <c r="J19521" t="str">
        <f t="shared" si="555"/>
        <v/>
      </c>
      <c r="K19521" s="112"/>
      <c r="L19521" s="112"/>
      <c r="M19521" s="112"/>
      <c r="N19521" s="112"/>
    </row>
    <row r="19522" spans="10:14" x14ac:dyDescent="0.25">
      <c r="J19522" t="str">
        <f t="shared" si="555"/>
        <v/>
      </c>
      <c r="K19522" s="112"/>
      <c r="L19522" s="112"/>
      <c r="M19522" s="112"/>
      <c r="N19522" s="112"/>
    </row>
    <row r="19523" spans="10:14" x14ac:dyDescent="0.25">
      <c r="J19523" t="str">
        <f t="shared" ref="J19523:J19586" si="556">B19523&amp;C19523&amp;E19523&amp;IF(C19523="Skog",F19523&amp;G19523,"")</f>
        <v/>
      </c>
      <c r="K19523" s="112"/>
      <c r="L19523" s="112"/>
      <c r="M19523" s="112"/>
      <c r="N19523" s="112"/>
    </row>
    <row r="19524" spans="10:14" x14ac:dyDescent="0.25">
      <c r="J19524" t="str">
        <f t="shared" si="556"/>
        <v/>
      </c>
      <c r="K19524" s="112"/>
      <c r="L19524" s="112"/>
      <c r="M19524" s="112"/>
      <c r="N19524" s="112"/>
    </row>
    <row r="19525" spans="10:14" x14ac:dyDescent="0.25">
      <c r="J19525" t="str">
        <f t="shared" si="556"/>
        <v/>
      </c>
      <c r="K19525" s="112"/>
      <c r="L19525" s="112"/>
      <c r="M19525" s="112"/>
      <c r="N19525" s="112"/>
    </row>
    <row r="19526" spans="10:14" x14ac:dyDescent="0.25">
      <c r="J19526" t="str">
        <f t="shared" si="556"/>
        <v/>
      </c>
      <c r="K19526" s="112"/>
      <c r="L19526" s="112"/>
      <c r="M19526" s="112"/>
      <c r="N19526" s="112"/>
    </row>
    <row r="19527" spans="10:14" x14ac:dyDescent="0.25">
      <c r="J19527" t="str">
        <f t="shared" si="556"/>
        <v/>
      </c>
      <c r="K19527" s="112"/>
      <c r="L19527" s="112"/>
      <c r="M19527" s="112"/>
      <c r="N19527" s="112"/>
    </row>
    <row r="19528" spans="10:14" x14ac:dyDescent="0.25">
      <c r="J19528" t="str">
        <f t="shared" si="556"/>
        <v/>
      </c>
      <c r="K19528" s="112"/>
      <c r="L19528" s="112"/>
      <c r="M19528" s="112"/>
      <c r="N19528" s="112"/>
    </row>
    <row r="19529" spans="10:14" x14ac:dyDescent="0.25">
      <c r="J19529" t="str">
        <f t="shared" si="556"/>
        <v/>
      </c>
      <c r="K19529" s="112"/>
      <c r="L19529" s="112"/>
      <c r="M19529" s="112"/>
      <c r="N19529" s="112"/>
    </row>
    <row r="19530" spans="10:14" x14ac:dyDescent="0.25">
      <c r="J19530" t="str">
        <f t="shared" si="556"/>
        <v/>
      </c>
      <c r="K19530" s="112"/>
      <c r="L19530" s="112"/>
      <c r="M19530" s="112"/>
      <c r="N19530" s="112"/>
    </row>
    <row r="19531" spans="10:14" x14ac:dyDescent="0.25">
      <c r="J19531" t="str">
        <f t="shared" si="556"/>
        <v/>
      </c>
      <c r="K19531" s="112"/>
      <c r="L19531" s="112"/>
      <c r="M19531" s="112"/>
      <c r="N19531" s="112"/>
    </row>
    <row r="19532" spans="10:14" x14ac:dyDescent="0.25">
      <c r="J19532" t="str">
        <f t="shared" si="556"/>
        <v/>
      </c>
      <c r="K19532" s="112"/>
      <c r="L19532" s="112"/>
      <c r="M19532" s="112"/>
      <c r="N19532" s="112"/>
    </row>
    <row r="19533" spans="10:14" x14ac:dyDescent="0.25">
      <c r="J19533" t="str">
        <f t="shared" si="556"/>
        <v/>
      </c>
      <c r="K19533" s="112"/>
      <c r="L19533" s="112"/>
      <c r="M19533" s="112"/>
      <c r="N19533" s="112"/>
    </row>
    <row r="19534" spans="10:14" x14ac:dyDescent="0.25">
      <c r="J19534" t="str">
        <f t="shared" si="556"/>
        <v/>
      </c>
      <c r="K19534" s="112"/>
      <c r="L19534" s="112"/>
      <c r="M19534" s="112"/>
      <c r="N19534" s="112"/>
    </row>
    <row r="19535" spans="10:14" x14ac:dyDescent="0.25">
      <c r="J19535" t="str">
        <f t="shared" si="556"/>
        <v/>
      </c>
      <c r="K19535" s="112"/>
      <c r="L19535" s="112"/>
      <c r="M19535" s="112"/>
      <c r="N19535" s="112"/>
    </row>
    <row r="19536" spans="10:14" x14ac:dyDescent="0.25">
      <c r="J19536" t="str">
        <f t="shared" si="556"/>
        <v/>
      </c>
      <c r="K19536" s="112"/>
      <c r="L19536" s="112"/>
      <c r="M19536" s="112"/>
      <c r="N19536" s="112"/>
    </row>
    <row r="19537" spans="10:14" x14ac:dyDescent="0.25">
      <c r="J19537" t="str">
        <f t="shared" si="556"/>
        <v/>
      </c>
      <c r="K19537" s="112"/>
      <c r="L19537" s="112"/>
      <c r="M19537" s="112"/>
      <c r="N19537" s="112"/>
    </row>
    <row r="19538" spans="10:14" x14ac:dyDescent="0.25">
      <c r="J19538" t="str">
        <f t="shared" si="556"/>
        <v/>
      </c>
      <c r="K19538" s="112"/>
      <c r="L19538" s="112"/>
      <c r="M19538" s="112"/>
      <c r="N19538" s="112"/>
    </row>
    <row r="19539" spans="10:14" x14ac:dyDescent="0.25">
      <c r="J19539" t="str">
        <f t="shared" si="556"/>
        <v/>
      </c>
      <c r="K19539" s="112"/>
      <c r="L19539" s="112"/>
      <c r="M19539" s="112"/>
      <c r="N19539" s="112"/>
    </row>
    <row r="19540" spans="10:14" x14ac:dyDescent="0.25">
      <c r="J19540" t="str">
        <f t="shared" si="556"/>
        <v/>
      </c>
      <c r="K19540" s="112"/>
      <c r="L19540" s="112"/>
      <c r="M19540" s="112"/>
      <c r="N19540" s="112"/>
    </row>
    <row r="19541" spans="10:14" x14ac:dyDescent="0.25">
      <c r="J19541" t="str">
        <f t="shared" si="556"/>
        <v/>
      </c>
      <c r="K19541" s="112"/>
      <c r="L19541" s="112"/>
      <c r="M19541" s="112"/>
      <c r="N19541" s="112"/>
    </row>
    <row r="19542" spans="10:14" x14ac:dyDescent="0.25">
      <c r="J19542" t="str">
        <f t="shared" si="556"/>
        <v/>
      </c>
      <c r="K19542" s="112"/>
      <c r="L19542" s="112"/>
      <c r="M19542" s="112"/>
      <c r="N19542" s="112"/>
    </row>
    <row r="19543" spans="10:14" x14ac:dyDescent="0.25">
      <c r="J19543" t="str">
        <f t="shared" si="556"/>
        <v/>
      </c>
      <c r="K19543" s="112"/>
      <c r="L19543" s="112"/>
      <c r="M19543" s="112"/>
      <c r="N19543" s="112"/>
    </row>
    <row r="19544" spans="10:14" x14ac:dyDescent="0.25">
      <c r="J19544" t="str">
        <f t="shared" si="556"/>
        <v/>
      </c>
      <c r="K19544" s="112"/>
      <c r="L19544" s="112"/>
      <c r="M19544" s="112"/>
      <c r="N19544" s="112"/>
    </row>
    <row r="19545" spans="10:14" x14ac:dyDescent="0.25">
      <c r="J19545" t="str">
        <f t="shared" si="556"/>
        <v/>
      </c>
      <c r="K19545" s="112"/>
      <c r="L19545" s="112"/>
      <c r="M19545" s="112"/>
      <c r="N19545" s="112"/>
    </row>
    <row r="19546" spans="10:14" x14ac:dyDescent="0.25">
      <c r="J19546" t="str">
        <f t="shared" si="556"/>
        <v/>
      </c>
      <c r="K19546" s="112"/>
      <c r="L19546" s="112"/>
      <c r="M19546" s="112"/>
      <c r="N19546" s="112"/>
    </row>
    <row r="19547" spans="10:14" x14ac:dyDescent="0.25">
      <c r="J19547" t="str">
        <f t="shared" si="556"/>
        <v/>
      </c>
      <c r="K19547" s="112"/>
      <c r="L19547" s="112"/>
      <c r="M19547" s="112"/>
      <c r="N19547" s="112"/>
    </row>
    <row r="19548" spans="10:14" x14ac:dyDescent="0.25">
      <c r="J19548" t="str">
        <f t="shared" si="556"/>
        <v/>
      </c>
      <c r="K19548" s="112"/>
      <c r="L19548" s="112"/>
      <c r="M19548" s="112"/>
      <c r="N19548" s="112"/>
    </row>
    <row r="19549" spans="10:14" x14ac:dyDescent="0.25">
      <c r="J19549" t="str">
        <f t="shared" si="556"/>
        <v/>
      </c>
      <c r="K19549" s="112"/>
      <c r="L19549" s="112"/>
      <c r="M19549" s="112"/>
      <c r="N19549" s="112"/>
    </row>
    <row r="19550" spans="10:14" x14ac:dyDescent="0.25">
      <c r="J19550" t="str">
        <f t="shared" si="556"/>
        <v/>
      </c>
      <c r="K19550" s="112"/>
      <c r="L19550" s="112"/>
      <c r="M19550" s="112"/>
      <c r="N19550" s="112"/>
    </row>
    <row r="19551" spans="10:14" x14ac:dyDescent="0.25">
      <c r="J19551" t="str">
        <f t="shared" si="556"/>
        <v/>
      </c>
      <c r="K19551" s="112"/>
      <c r="L19551" s="112"/>
      <c r="M19551" s="112"/>
      <c r="N19551" s="112"/>
    </row>
    <row r="19552" spans="10:14" x14ac:dyDescent="0.25">
      <c r="J19552" t="str">
        <f t="shared" si="556"/>
        <v/>
      </c>
      <c r="K19552" s="112"/>
      <c r="L19552" s="112"/>
      <c r="M19552" s="112"/>
      <c r="N19552" s="112"/>
    </row>
    <row r="19553" spans="10:14" x14ac:dyDescent="0.25">
      <c r="J19553" t="str">
        <f t="shared" si="556"/>
        <v/>
      </c>
      <c r="K19553" s="112"/>
      <c r="L19553" s="112"/>
      <c r="M19553" s="112"/>
      <c r="N19553" s="112"/>
    </row>
    <row r="19554" spans="10:14" x14ac:dyDescent="0.25">
      <c r="J19554" t="str">
        <f t="shared" si="556"/>
        <v/>
      </c>
      <c r="K19554" s="112"/>
      <c r="L19554" s="112"/>
      <c r="M19554" s="112"/>
      <c r="N19554" s="112"/>
    </row>
    <row r="19555" spans="10:14" x14ac:dyDescent="0.25">
      <c r="J19555" t="str">
        <f t="shared" si="556"/>
        <v/>
      </c>
      <c r="K19555" s="112"/>
      <c r="L19555" s="112"/>
      <c r="M19555" s="112"/>
      <c r="N19555" s="112"/>
    </row>
    <row r="19556" spans="10:14" x14ac:dyDescent="0.25">
      <c r="J19556" t="str">
        <f t="shared" si="556"/>
        <v/>
      </c>
      <c r="K19556" s="112"/>
      <c r="L19556" s="112"/>
      <c r="M19556" s="112"/>
      <c r="N19556" s="112"/>
    </row>
    <row r="19557" spans="10:14" x14ac:dyDescent="0.25">
      <c r="J19557" t="str">
        <f t="shared" si="556"/>
        <v/>
      </c>
      <c r="K19557" s="112"/>
      <c r="L19557" s="112"/>
      <c r="M19557" s="112"/>
      <c r="N19557" s="112"/>
    </row>
    <row r="19558" spans="10:14" x14ac:dyDescent="0.25">
      <c r="J19558" t="str">
        <f t="shared" si="556"/>
        <v/>
      </c>
      <c r="K19558" s="112"/>
      <c r="L19558" s="112"/>
      <c r="M19558" s="112"/>
      <c r="N19558" s="112"/>
    </row>
    <row r="19559" spans="10:14" x14ac:dyDescent="0.25">
      <c r="J19559" t="str">
        <f t="shared" si="556"/>
        <v/>
      </c>
      <c r="K19559" s="112"/>
      <c r="L19559" s="112"/>
      <c r="M19559" s="112"/>
      <c r="N19559" s="112"/>
    </row>
    <row r="19560" spans="10:14" x14ac:dyDescent="0.25">
      <c r="J19560" t="str">
        <f t="shared" si="556"/>
        <v/>
      </c>
      <c r="K19560" s="112"/>
      <c r="L19560" s="112"/>
      <c r="M19560" s="112"/>
      <c r="N19560" s="112"/>
    </row>
    <row r="19561" spans="10:14" x14ac:dyDescent="0.25">
      <c r="J19561" t="str">
        <f t="shared" si="556"/>
        <v/>
      </c>
      <c r="K19561" s="112"/>
      <c r="L19561" s="112"/>
      <c r="M19561" s="112"/>
      <c r="N19561" s="112"/>
    </row>
    <row r="19562" spans="10:14" x14ac:dyDescent="0.25">
      <c r="J19562" t="str">
        <f t="shared" si="556"/>
        <v/>
      </c>
      <c r="K19562" s="112"/>
      <c r="L19562" s="112"/>
      <c r="M19562" s="112"/>
      <c r="N19562" s="112"/>
    </row>
    <row r="19563" spans="10:14" x14ac:dyDescent="0.25">
      <c r="J19563" t="str">
        <f t="shared" si="556"/>
        <v/>
      </c>
      <c r="K19563" s="112"/>
      <c r="L19563" s="112"/>
      <c r="M19563" s="112"/>
      <c r="N19563" s="112"/>
    </row>
    <row r="19564" spans="10:14" x14ac:dyDescent="0.25">
      <c r="J19564" t="str">
        <f t="shared" si="556"/>
        <v/>
      </c>
      <c r="K19564" s="112"/>
      <c r="L19564" s="112"/>
      <c r="M19564" s="112"/>
      <c r="N19564" s="112"/>
    </row>
    <row r="19565" spans="10:14" x14ac:dyDescent="0.25">
      <c r="J19565" t="str">
        <f t="shared" si="556"/>
        <v/>
      </c>
      <c r="K19565" s="112"/>
      <c r="L19565" s="112"/>
      <c r="M19565" s="112"/>
      <c r="N19565" s="112"/>
    </row>
    <row r="19566" spans="10:14" x14ac:dyDescent="0.25">
      <c r="J19566" t="str">
        <f t="shared" si="556"/>
        <v/>
      </c>
      <c r="K19566" s="112"/>
      <c r="L19566" s="112"/>
      <c r="M19566" s="112"/>
      <c r="N19566" s="112"/>
    </row>
    <row r="19567" spans="10:14" x14ac:dyDescent="0.25">
      <c r="J19567" t="str">
        <f t="shared" si="556"/>
        <v/>
      </c>
      <c r="K19567" s="112"/>
      <c r="L19567" s="112"/>
      <c r="M19567" s="112"/>
      <c r="N19567" s="112"/>
    </row>
    <row r="19568" spans="10:14" x14ac:dyDescent="0.25">
      <c r="J19568" t="str">
        <f t="shared" si="556"/>
        <v/>
      </c>
      <c r="K19568" s="112"/>
      <c r="L19568" s="112"/>
      <c r="M19568" s="112"/>
      <c r="N19568" s="112"/>
    </row>
    <row r="19569" spans="10:14" x14ac:dyDescent="0.25">
      <c r="J19569" t="str">
        <f t="shared" si="556"/>
        <v/>
      </c>
      <c r="K19569" s="112"/>
      <c r="L19569" s="112"/>
      <c r="M19569" s="112"/>
      <c r="N19569" s="112"/>
    </row>
    <row r="19570" spans="10:14" x14ac:dyDescent="0.25">
      <c r="J19570" t="str">
        <f t="shared" si="556"/>
        <v/>
      </c>
      <c r="K19570" s="112"/>
      <c r="L19570" s="112"/>
      <c r="M19570" s="112"/>
      <c r="N19570" s="112"/>
    </row>
    <row r="19571" spans="10:14" x14ac:dyDescent="0.25">
      <c r="J19571" t="str">
        <f t="shared" si="556"/>
        <v/>
      </c>
      <c r="K19571" s="112"/>
      <c r="L19571" s="112"/>
      <c r="M19571" s="112"/>
      <c r="N19571" s="112"/>
    </row>
    <row r="19572" spans="10:14" x14ac:dyDescent="0.25">
      <c r="J19572" t="str">
        <f t="shared" si="556"/>
        <v/>
      </c>
      <c r="K19572" s="112"/>
      <c r="L19572" s="112"/>
      <c r="M19572" s="112"/>
      <c r="N19572" s="112"/>
    </row>
    <row r="19573" spans="10:14" x14ac:dyDescent="0.25">
      <c r="J19573" t="str">
        <f t="shared" si="556"/>
        <v/>
      </c>
      <c r="K19573" s="112"/>
      <c r="L19573" s="112"/>
      <c r="M19573" s="112"/>
      <c r="N19573" s="112"/>
    </row>
    <row r="19574" spans="10:14" x14ac:dyDescent="0.25">
      <c r="J19574" t="str">
        <f t="shared" si="556"/>
        <v/>
      </c>
      <c r="K19574" s="112"/>
      <c r="L19574" s="112"/>
      <c r="M19574" s="112"/>
      <c r="N19574" s="112"/>
    </row>
    <row r="19575" spans="10:14" x14ac:dyDescent="0.25">
      <c r="J19575" t="str">
        <f t="shared" si="556"/>
        <v/>
      </c>
      <c r="K19575" s="112"/>
      <c r="L19575" s="112"/>
      <c r="M19575" s="112"/>
      <c r="N19575" s="112"/>
    </row>
    <row r="19576" spans="10:14" x14ac:dyDescent="0.25">
      <c r="J19576" t="str">
        <f t="shared" si="556"/>
        <v/>
      </c>
      <c r="K19576" s="112"/>
      <c r="L19576" s="112"/>
      <c r="M19576" s="112"/>
      <c r="N19576" s="112"/>
    </row>
    <row r="19577" spans="10:14" x14ac:dyDescent="0.25">
      <c r="J19577" t="str">
        <f t="shared" si="556"/>
        <v/>
      </c>
      <c r="K19577" s="112"/>
      <c r="L19577" s="112"/>
      <c r="M19577" s="112"/>
      <c r="N19577" s="112"/>
    </row>
    <row r="19578" spans="10:14" x14ac:dyDescent="0.25">
      <c r="J19578" t="str">
        <f t="shared" si="556"/>
        <v/>
      </c>
      <c r="K19578" s="112"/>
      <c r="L19578" s="112"/>
      <c r="M19578" s="112"/>
      <c r="N19578" s="112"/>
    </row>
    <row r="19579" spans="10:14" x14ac:dyDescent="0.25">
      <c r="J19579" t="str">
        <f t="shared" si="556"/>
        <v/>
      </c>
      <c r="K19579" s="112"/>
      <c r="L19579" s="112"/>
      <c r="M19579" s="112"/>
      <c r="N19579" s="112"/>
    </row>
    <row r="19580" spans="10:14" x14ac:dyDescent="0.25">
      <c r="J19580" t="str">
        <f t="shared" si="556"/>
        <v/>
      </c>
      <c r="K19580" s="112"/>
      <c r="L19580" s="112"/>
      <c r="M19580" s="112"/>
      <c r="N19580" s="112"/>
    </row>
    <row r="19581" spans="10:14" x14ac:dyDescent="0.25">
      <c r="J19581" t="str">
        <f t="shared" si="556"/>
        <v/>
      </c>
      <c r="K19581" s="112"/>
      <c r="L19581" s="112"/>
      <c r="M19581" s="112"/>
      <c r="N19581" s="112"/>
    </row>
    <row r="19582" spans="10:14" x14ac:dyDescent="0.25">
      <c r="J19582" t="str">
        <f t="shared" si="556"/>
        <v/>
      </c>
      <c r="K19582" s="112"/>
      <c r="L19582" s="112"/>
      <c r="M19582" s="112"/>
      <c r="N19582" s="112"/>
    </row>
    <row r="19583" spans="10:14" x14ac:dyDescent="0.25">
      <c r="J19583" t="str">
        <f t="shared" si="556"/>
        <v/>
      </c>
      <c r="K19583" s="112"/>
      <c r="L19583" s="112"/>
      <c r="M19583" s="112"/>
      <c r="N19583" s="112"/>
    </row>
    <row r="19584" spans="10:14" x14ac:dyDescent="0.25">
      <c r="J19584" t="str">
        <f t="shared" si="556"/>
        <v/>
      </c>
      <c r="K19584" s="112"/>
      <c r="L19584" s="112"/>
      <c r="M19584" s="112"/>
      <c r="N19584" s="112"/>
    </row>
    <row r="19585" spans="10:14" x14ac:dyDescent="0.25">
      <c r="J19585" t="str">
        <f t="shared" si="556"/>
        <v/>
      </c>
      <c r="K19585" s="112"/>
      <c r="L19585" s="112"/>
      <c r="M19585" s="112"/>
      <c r="N19585" s="112"/>
    </row>
    <row r="19586" spans="10:14" x14ac:dyDescent="0.25">
      <c r="J19586" t="str">
        <f t="shared" si="556"/>
        <v/>
      </c>
      <c r="K19586" s="112"/>
      <c r="L19586" s="112"/>
      <c r="M19586" s="112"/>
      <c r="N19586" s="112"/>
    </row>
    <row r="19587" spans="10:14" x14ac:dyDescent="0.25">
      <c r="J19587" t="str">
        <f t="shared" ref="J19587:J19650" si="557">B19587&amp;C19587&amp;E19587&amp;IF(C19587="Skog",F19587&amp;G19587,"")</f>
        <v/>
      </c>
      <c r="K19587" s="112"/>
      <c r="L19587" s="112"/>
      <c r="M19587" s="112"/>
      <c r="N19587" s="112"/>
    </row>
    <row r="19588" spans="10:14" x14ac:dyDescent="0.25">
      <c r="J19588" t="str">
        <f t="shared" si="557"/>
        <v/>
      </c>
      <c r="K19588" s="112"/>
      <c r="L19588" s="112"/>
      <c r="M19588" s="112"/>
      <c r="N19588" s="112"/>
    </row>
    <row r="19589" spans="10:14" x14ac:dyDescent="0.25">
      <c r="J19589" t="str">
        <f t="shared" si="557"/>
        <v/>
      </c>
      <c r="K19589" s="112"/>
      <c r="L19589" s="112"/>
      <c r="M19589" s="112"/>
      <c r="N19589" s="112"/>
    </row>
    <row r="19590" spans="10:14" x14ac:dyDescent="0.25">
      <c r="J19590" t="str">
        <f t="shared" si="557"/>
        <v/>
      </c>
      <c r="K19590" s="112"/>
      <c r="L19590" s="112"/>
      <c r="M19590" s="112"/>
      <c r="N19590" s="112"/>
    </row>
    <row r="19591" spans="10:14" x14ac:dyDescent="0.25">
      <c r="J19591" t="str">
        <f t="shared" si="557"/>
        <v/>
      </c>
      <c r="K19591" s="112"/>
      <c r="L19591" s="112"/>
      <c r="M19591" s="112"/>
      <c r="N19591" s="112"/>
    </row>
    <row r="19592" spans="10:14" x14ac:dyDescent="0.25">
      <c r="J19592" t="str">
        <f t="shared" si="557"/>
        <v/>
      </c>
      <c r="K19592" s="112"/>
      <c r="L19592" s="112"/>
      <c r="M19592" s="112"/>
      <c r="N19592" s="112"/>
    </row>
    <row r="19593" spans="10:14" x14ac:dyDescent="0.25">
      <c r="J19593" t="str">
        <f t="shared" si="557"/>
        <v/>
      </c>
      <c r="K19593" s="112"/>
      <c r="L19593" s="112"/>
      <c r="M19593" s="112"/>
      <c r="N19593" s="112"/>
    </row>
    <row r="19594" spans="10:14" x14ac:dyDescent="0.25">
      <c r="J19594" t="str">
        <f t="shared" si="557"/>
        <v/>
      </c>
      <c r="K19594" s="112"/>
      <c r="L19594" s="112"/>
      <c r="M19594" s="112"/>
      <c r="N19594" s="112"/>
    </row>
    <row r="19595" spans="10:14" x14ac:dyDescent="0.25">
      <c r="J19595" t="str">
        <f t="shared" si="557"/>
        <v/>
      </c>
      <c r="K19595" s="112"/>
      <c r="L19595" s="112"/>
      <c r="M19595" s="112"/>
      <c r="N19595" s="112"/>
    </row>
    <row r="19596" spans="10:14" x14ac:dyDescent="0.25">
      <c r="J19596" t="str">
        <f t="shared" si="557"/>
        <v/>
      </c>
      <c r="K19596" s="112"/>
      <c r="L19596" s="112"/>
      <c r="M19596" s="112"/>
      <c r="N19596" s="112"/>
    </row>
    <row r="19597" spans="10:14" x14ac:dyDescent="0.25">
      <c r="J19597" t="str">
        <f t="shared" si="557"/>
        <v/>
      </c>
      <c r="K19597" s="112"/>
      <c r="L19597" s="112"/>
      <c r="M19597" s="112"/>
      <c r="N19597" s="112"/>
    </row>
    <row r="19598" spans="10:14" x14ac:dyDescent="0.25">
      <c r="J19598" t="str">
        <f t="shared" si="557"/>
        <v/>
      </c>
      <c r="K19598" s="112"/>
      <c r="L19598" s="112"/>
      <c r="M19598" s="112"/>
      <c r="N19598" s="112"/>
    </row>
    <row r="19599" spans="10:14" x14ac:dyDescent="0.25">
      <c r="J19599" t="str">
        <f t="shared" si="557"/>
        <v/>
      </c>
      <c r="K19599" s="112"/>
      <c r="L19599" s="112"/>
      <c r="M19599" s="112"/>
      <c r="N19599" s="112"/>
    </row>
    <row r="19600" spans="10:14" x14ac:dyDescent="0.25">
      <c r="J19600" t="str">
        <f t="shared" si="557"/>
        <v/>
      </c>
      <c r="K19600" s="112"/>
      <c r="L19600" s="112"/>
      <c r="M19600" s="112"/>
      <c r="N19600" s="112"/>
    </row>
    <row r="19601" spans="10:14" x14ac:dyDescent="0.25">
      <c r="J19601" t="str">
        <f t="shared" si="557"/>
        <v/>
      </c>
      <c r="K19601" s="112"/>
      <c r="L19601" s="112"/>
      <c r="M19601" s="112"/>
      <c r="N19601" s="112"/>
    </row>
    <row r="19602" spans="10:14" x14ac:dyDescent="0.25">
      <c r="J19602" t="str">
        <f t="shared" si="557"/>
        <v/>
      </c>
      <c r="K19602" s="112"/>
      <c r="L19602" s="112"/>
      <c r="M19602" s="112"/>
      <c r="N19602" s="112"/>
    </row>
    <row r="19603" spans="10:14" x14ac:dyDescent="0.25">
      <c r="J19603" t="str">
        <f t="shared" si="557"/>
        <v/>
      </c>
      <c r="K19603" s="112"/>
      <c r="L19603" s="112"/>
      <c r="M19603" s="112"/>
      <c r="N19603" s="112"/>
    </row>
    <row r="19604" spans="10:14" x14ac:dyDescent="0.25">
      <c r="J19604" t="str">
        <f t="shared" si="557"/>
        <v/>
      </c>
      <c r="K19604" s="112"/>
      <c r="L19604" s="112"/>
      <c r="M19604" s="112"/>
      <c r="N19604" s="112"/>
    </row>
    <row r="19605" spans="10:14" x14ac:dyDescent="0.25">
      <c r="J19605" t="str">
        <f t="shared" si="557"/>
        <v/>
      </c>
      <c r="K19605" s="112"/>
      <c r="L19605" s="112"/>
      <c r="M19605" s="112"/>
      <c r="N19605" s="112"/>
    </row>
    <row r="19606" spans="10:14" x14ac:dyDescent="0.25">
      <c r="J19606" t="str">
        <f t="shared" si="557"/>
        <v/>
      </c>
      <c r="K19606" s="112"/>
      <c r="L19606" s="112"/>
      <c r="M19606" s="112"/>
      <c r="N19606" s="112"/>
    </row>
    <row r="19607" spans="10:14" x14ac:dyDescent="0.25">
      <c r="J19607" t="str">
        <f t="shared" si="557"/>
        <v/>
      </c>
      <c r="K19607" s="112"/>
      <c r="L19607" s="112"/>
      <c r="M19607" s="112"/>
      <c r="N19607" s="112"/>
    </row>
    <row r="19608" spans="10:14" x14ac:dyDescent="0.25">
      <c r="J19608" t="str">
        <f t="shared" si="557"/>
        <v/>
      </c>
      <c r="K19608" s="112"/>
      <c r="L19608" s="112"/>
      <c r="M19608" s="112"/>
      <c r="N19608" s="112"/>
    </row>
    <row r="19609" spans="10:14" x14ac:dyDescent="0.25">
      <c r="J19609" t="str">
        <f t="shared" si="557"/>
        <v/>
      </c>
      <c r="K19609" s="112"/>
      <c r="L19609" s="112"/>
      <c r="M19609" s="112"/>
      <c r="N19609" s="112"/>
    </row>
    <row r="19610" spans="10:14" x14ac:dyDescent="0.25">
      <c r="J19610" t="str">
        <f t="shared" si="557"/>
        <v/>
      </c>
      <c r="K19610" s="112"/>
      <c r="L19610" s="112"/>
      <c r="M19610" s="112"/>
      <c r="N19610" s="112"/>
    </row>
    <row r="19611" spans="10:14" x14ac:dyDescent="0.25">
      <c r="J19611" t="str">
        <f t="shared" si="557"/>
        <v/>
      </c>
      <c r="K19611" s="112"/>
      <c r="L19611" s="112"/>
      <c r="M19611" s="112"/>
      <c r="N19611" s="112"/>
    </row>
    <row r="19612" spans="10:14" x14ac:dyDescent="0.25">
      <c r="J19612" t="str">
        <f t="shared" si="557"/>
        <v/>
      </c>
      <c r="K19612" s="112"/>
      <c r="L19612" s="112"/>
      <c r="M19612" s="112"/>
      <c r="N19612" s="112"/>
    </row>
    <row r="19613" spans="10:14" x14ac:dyDescent="0.25">
      <c r="J19613" t="str">
        <f t="shared" si="557"/>
        <v/>
      </c>
      <c r="K19613" s="112"/>
      <c r="L19613" s="112"/>
      <c r="M19613" s="112"/>
      <c r="N19613" s="112"/>
    </row>
    <row r="19614" spans="10:14" x14ac:dyDescent="0.25">
      <c r="J19614" t="str">
        <f t="shared" si="557"/>
        <v/>
      </c>
      <c r="K19614" s="112"/>
      <c r="L19614" s="112"/>
      <c r="M19614" s="112"/>
      <c r="N19614" s="112"/>
    </row>
    <row r="19615" spans="10:14" x14ac:dyDescent="0.25">
      <c r="J19615" t="str">
        <f t="shared" si="557"/>
        <v/>
      </c>
      <c r="K19615" s="112"/>
      <c r="L19615" s="112"/>
      <c r="M19615" s="112"/>
      <c r="N19615" s="112"/>
    </row>
    <row r="19616" spans="10:14" x14ac:dyDescent="0.25">
      <c r="J19616" t="str">
        <f t="shared" si="557"/>
        <v/>
      </c>
      <c r="K19616" s="112"/>
      <c r="L19616" s="112"/>
      <c r="M19616" s="112"/>
      <c r="N19616" s="112"/>
    </row>
    <row r="19617" spans="10:14" x14ac:dyDescent="0.25">
      <c r="J19617" t="str">
        <f t="shared" si="557"/>
        <v/>
      </c>
      <c r="K19617" s="112"/>
      <c r="L19617" s="112"/>
      <c r="M19617" s="112"/>
      <c r="N19617" s="112"/>
    </row>
    <row r="19618" spans="10:14" x14ac:dyDescent="0.25">
      <c r="J19618" t="str">
        <f t="shared" si="557"/>
        <v/>
      </c>
      <c r="K19618" s="112"/>
      <c r="L19618" s="112"/>
      <c r="M19618" s="112"/>
      <c r="N19618" s="112"/>
    </row>
    <row r="19619" spans="10:14" x14ac:dyDescent="0.25">
      <c r="J19619" t="str">
        <f t="shared" si="557"/>
        <v/>
      </c>
      <c r="K19619" s="112"/>
      <c r="L19619" s="112"/>
      <c r="M19619" s="112"/>
      <c r="N19619" s="112"/>
    </row>
    <row r="19620" spans="10:14" x14ac:dyDescent="0.25">
      <c r="J19620" t="str">
        <f t="shared" si="557"/>
        <v/>
      </c>
      <c r="K19620" s="112"/>
      <c r="L19620" s="112"/>
      <c r="M19620" s="112"/>
      <c r="N19620" s="112"/>
    </row>
    <row r="19621" spans="10:14" x14ac:dyDescent="0.25">
      <c r="J19621" t="str">
        <f t="shared" si="557"/>
        <v/>
      </c>
      <c r="K19621" s="112"/>
      <c r="L19621" s="112"/>
      <c r="M19621" s="112"/>
      <c r="N19621" s="112"/>
    </row>
    <row r="19622" spans="10:14" x14ac:dyDescent="0.25">
      <c r="J19622" t="str">
        <f t="shared" si="557"/>
        <v/>
      </c>
      <c r="K19622" s="112"/>
      <c r="L19622" s="112"/>
      <c r="M19622" s="112"/>
      <c r="N19622" s="112"/>
    </row>
    <row r="19623" spans="10:14" x14ac:dyDescent="0.25">
      <c r="J19623" t="str">
        <f t="shared" si="557"/>
        <v/>
      </c>
      <c r="K19623" s="112"/>
      <c r="L19623" s="112"/>
      <c r="M19623" s="112"/>
      <c r="N19623" s="112"/>
    </row>
    <row r="19624" spans="10:14" x14ac:dyDescent="0.25">
      <c r="J19624" t="str">
        <f t="shared" si="557"/>
        <v/>
      </c>
      <c r="K19624" s="112"/>
      <c r="L19624" s="112"/>
      <c r="M19624" s="112"/>
      <c r="N19624" s="112"/>
    </row>
    <row r="19625" spans="10:14" x14ac:dyDescent="0.25">
      <c r="J19625" t="str">
        <f t="shared" si="557"/>
        <v/>
      </c>
      <c r="K19625" s="112"/>
      <c r="L19625" s="112"/>
      <c r="M19625" s="112"/>
      <c r="N19625" s="112"/>
    </row>
    <row r="19626" spans="10:14" x14ac:dyDescent="0.25">
      <c r="J19626" t="str">
        <f t="shared" si="557"/>
        <v/>
      </c>
      <c r="K19626" s="112"/>
      <c r="L19626" s="112"/>
      <c r="M19626" s="112"/>
      <c r="N19626" s="112"/>
    </row>
    <row r="19627" spans="10:14" x14ac:dyDescent="0.25">
      <c r="J19627" t="str">
        <f t="shared" si="557"/>
        <v/>
      </c>
      <c r="K19627" s="112"/>
      <c r="L19627" s="112"/>
      <c r="M19627" s="112"/>
      <c r="N19627" s="112"/>
    </row>
    <row r="19628" spans="10:14" x14ac:dyDescent="0.25">
      <c r="J19628" t="str">
        <f t="shared" si="557"/>
        <v/>
      </c>
      <c r="K19628" s="112"/>
      <c r="L19628" s="112"/>
      <c r="M19628" s="112"/>
      <c r="N19628" s="112"/>
    </row>
    <row r="19629" spans="10:14" x14ac:dyDescent="0.25">
      <c r="J19629" t="str">
        <f t="shared" si="557"/>
        <v/>
      </c>
      <c r="K19629" s="112"/>
      <c r="L19629" s="112"/>
      <c r="M19629" s="112"/>
      <c r="N19629" s="112"/>
    </row>
    <row r="19630" spans="10:14" x14ac:dyDescent="0.25">
      <c r="J19630" t="str">
        <f t="shared" si="557"/>
        <v/>
      </c>
      <c r="K19630" s="112"/>
      <c r="L19630" s="112"/>
      <c r="M19630" s="112"/>
      <c r="N19630" s="112"/>
    </row>
    <row r="19631" spans="10:14" x14ac:dyDescent="0.25">
      <c r="J19631" t="str">
        <f t="shared" si="557"/>
        <v/>
      </c>
      <c r="K19631" s="112"/>
      <c r="L19631" s="112"/>
      <c r="M19631" s="112"/>
      <c r="N19631" s="112"/>
    </row>
    <row r="19632" spans="10:14" x14ac:dyDescent="0.25">
      <c r="J19632" t="str">
        <f t="shared" si="557"/>
        <v/>
      </c>
      <c r="K19632" s="112"/>
      <c r="L19632" s="112"/>
      <c r="M19632" s="112"/>
      <c r="N19632" s="112"/>
    </row>
    <row r="19633" spans="10:14" x14ac:dyDescent="0.25">
      <c r="J19633" t="str">
        <f t="shared" si="557"/>
        <v/>
      </c>
      <c r="K19633" s="112"/>
      <c r="L19633" s="112"/>
      <c r="M19633" s="112"/>
      <c r="N19633" s="112"/>
    </row>
    <row r="19634" spans="10:14" x14ac:dyDescent="0.25">
      <c r="J19634" t="str">
        <f t="shared" si="557"/>
        <v/>
      </c>
      <c r="K19634" s="112"/>
      <c r="L19634" s="112"/>
      <c r="M19634" s="112"/>
      <c r="N19634" s="112"/>
    </row>
    <row r="19635" spans="10:14" x14ac:dyDescent="0.25">
      <c r="J19635" t="str">
        <f t="shared" si="557"/>
        <v/>
      </c>
      <c r="K19635" s="112"/>
      <c r="L19635" s="112"/>
      <c r="M19635" s="112"/>
      <c r="N19635" s="112"/>
    </row>
    <row r="19636" spans="10:14" x14ac:dyDescent="0.25">
      <c r="J19636" t="str">
        <f t="shared" si="557"/>
        <v/>
      </c>
      <c r="K19636" s="112"/>
      <c r="L19636" s="112"/>
      <c r="M19636" s="112"/>
      <c r="N19636" s="112"/>
    </row>
    <row r="19637" spans="10:14" x14ac:dyDescent="0.25">
      <c r="J19637" t="str">
        <f t="shared" si="557"/>
        <v/>
      </c>
      <c r="K19637" s="112"/>
      <c r="L19637" s="112"/>
      <c r="M19637" s="112"/>
      <c r="N19637" s="112"/>
    </row>
    <row r="19638" spans="10:14" x14ac:dyDescent="0.25">
      <c r="J19638" t="str">
        <f t="shared" si="557"/>
        <v/>
      </c>
      <c r="K19638" s="112"/>
      <c r="L19638" s="112"/>
      <c r="M19638" s="112"/>
      <c r="N19638" s="112"/>
    </row>
    <row r="19639" spans="10:14" x14ac:dyDescent="0.25">
      <c r="J19639" t="str">
        <f t="shared" si="557"/>
        <v/>
      </c>
      <c r="K19639" s="112"/>
      <c r="L19639" s="112"/>
      <c r="M19639" s="112"/>
      <c r="N19639" s="112"/>
    </row>
    <row r="19640" spans="10:14" x14ac:dyDescent="0.25">
      <c r="J19640" t="str">
        <f t="shared" si="557"/>
        <v/>
      </c>
      <c r="K19640" s="112"/>
      <c r="L19640" s="112"/>
      <c r="M19640" s="112"/>
      <c r="N19640" s="112"/>
    </row>
    <row r="19641" spans="10:14" x14ac:dyDescent="0.25">
      <c r="J19641" t="str">
        <f t="shared" si="557"/>
        <v/>
      </c>
      <c r="K19641" s="112"/>
      <c r="L19641" s="112"/>
      <c r="M19641" s="112"/>
      <c r="N19641" s="112"/>
    </row>
    <row r="19642" spans="10:14" x14ac:dyDescent="0.25">
      <c r="J19642" t="str">
        <f t="shared" si="557"/>
        <v/>
      </c>
      <c r="K19642" s="112"/>
      <c r="L19642" s="112"/>
      <c r="M19642" s="112"/>
      <c r="N19642" s="112"/>
    </row>
    <row r="19643" spans="10:14" x14ac:dyDescent="0.25">
      <c r="J19643" t="str">
        <f t="shared" si="557"/>
        <v/>
      </c>
      <c r="K19643" s="112"/>
      <c r="L19643" s="112"/>
      <c r="M19643" s="112"/>
      <c r="N19643" s="112"/>
    </row>
    <row r="19644" spans="10:14" x14ac:dyDescent="0.25">
      <c r="J19644" t="str">
        <f t="shared" si="557"/>
        <v/>
      </c>
      <c r="K19644" s="112"/>
      <c r="L19644" s="112"/>
      <c r="M19644" s="112"/>
      <c r="N19644" s="112"/>
    </row>
    <row r="19645" spans="10:14" x14ac:dyDescent="0.25">
      <c r="J19645" t="str">
        <f t="shared" si="557"/>
        <v/>
      </c>
      <c r="K19645" s="112"/>
      <c r="L19645" s="112"/>
      <c r="M19645" s="112"/>
      <c r="N19645" s="112"/>
    </row>
    <row r="19646" spans="10:14" x14ac:dyDescent="0.25">
      <c r="J19646" t="str">
        <f t="shared" si="557"/>
        <v/>
      </c>
      <c r="K19646" s="112"/>
      <c r="L19646" s="112"/>
      <c r="M19646" s="112"/>
      <c r="N19646" s="112"/>
    </row>
    <row r="19647" spans="10:14" x14ac:dyDescent="0.25">
      <c r="J19647" t="str">
        <f t="shared" si="557"/>
        <v/>
      </c>
      <c r="K19647" s="112"/>
      <c r="L19647" s="112"/>
      <c r="M19647" s="112"/>
      <c r="N19647" s="112"/>
    </row>
    <row r="19648" spans="10:14" x14ac:dyDescent="0.25">
      <c r="J19648" t="str">
        <f t="shared" si="557"/>
        <v/>
      </c>
      <c r="K19648" s="112"/>
      <c r="L19648" s="112"/>
      <c r="M19648" s="112"/>
      <c r="N19648" s="112"/>
    </row>
    <row r="19649" spans="10:14" x14ac:dyDescent="0.25">
      <c r="J19649" t="str">
        <f t="shared" si="557"/>
        <v/>
      </c>
      <c r="K19649" s="112"/>
      <c r="L19649" s="112"/>
      <c r="M19649" s="112"/>
      <c r="N19649" s="112"/>
    </row>
    <row r="19650" spans="10:14" x14ac:dyDescent="0.25">
      <c r="J19650" t="str">
        <f t="shared" si="557"/>
        <v/>
      </c>
      <c r="K19650" s="112"/>
      <c r="L19650" s="112"/>
      <c r="M19650" s="112"/>
      <c r="N19650" s="112"/>
    </row>
    <row r="19651" spans="10:14" x14ac:dyDescent="0.25">
      <c r="J19651" t="str">
        <f t="shared" ref="J19651:J19714" si="558">B19651&amp;C19651&amp;E19651&amp;IF(C19651="Skog",F19651&amp;G19651,"")</f>
        <v/>
      </c>
      <c r="K19651" s="112"/>
      <c r="L19651" s="112"/>
      <c r="M19651" s="112"/>
      <c r="N19651" s="112"/>
    </row>
    <row r="19652" spans="10:14" x14ac:dyDescent="0.25">
      <c r="J19652" t="str">
        <f t="shared" si="558"/>
        <v/>
      </c>
      <c r="K19652" s="112"/>
      <c r="L19652" s="112"/>
      <c r="M19652" s="112"/>
      <c r="N19652" s="112"/>
    </row>
    <row r="19653" spans="10:14" x14ac:dyDescent="0.25">
      <c r="J19653" t="str">
        <f t="shared" si="558"/>
        <v/>
      </c>
      <c r="K19653" s="112"/>
      <c r="L19653" s="112"/>
      <c r="M19653" s="112"/>
      <c r="N19653" s="112"/>
    </row>
    <row r="19654" spans="10:14" x14ac:dyDescent="0.25">
      <c r="J19654" t="str">
        <f t="shared" si="558"/>
        <v/>
      </c>
      <c r="K19654" s="112"/>
      <c r="L19654" s="112"/>
      <c r="M19654" s="112"/>
      <c r="N19654" s="112"/>
    </row>
    <row r="19655" spans="10:14" x14ac:dyDescent="0.25">
      <c r="J19655" t="str">
        <f t="shared" si="558"/>
        <v/>
      </c>
      <c r="K19655" s="112"/>
      <c r="L19655" s="112"/>
      <c r="M19655" s="112"/>
      <c r="N19655" s="112"/>
    </row>
    <row r="19656" spans="10:14" x14ac:dyDescent="0.25">
      <c r="J19656" t="str">
        <f t="shared" si="558"/>
        <v/>
      </c>
      <c r="K19656" s="112"/>
      <c r="L19656" s="112"/>
      <c r="M19656" s="112"/>
      <c r="N19656" s="112"/>
    </row>
    <row r="19657" spans="10:14" x14ac:dyDescent="0.25">
      <c r="J19657" t="str">
        <f t="shared" si="558"/>
        <v/>
      </c>
      <c r="K19657" s="112"/>
      <c r="L19657" s="112"/>
      <c r="M19657" s="112"/>
      <c r="N19657" s="112"/>
    </row>
    <row r="19658" spans="10:14" x14ac:dyDescent="0.25">
      <c r="J19658" t="str">
        <f t="shared" si="558"/>
        <v/>
      </c>
      <c r="K19658" s="112"/>
      <c r="L19658" s="112"/>
      <c r="M19658" s="112"/>
      <c r="N19658" s="112"/>
    </row>
    <row r="19659" spans="10:14" x14ac:dyDescent="0.25">
      <c r="J19659" t="str">
        <f t="shared" si="558"/>
        <v/>
      </c>
      <c r="K19659" s="112"/>
      <c r="L19659" s="112"/>
      <c r="M19659" s="112"/>
      <c r="N19659" s="112"/>
    </row>
    <row r="19660" spans="10:14" x14ac:dyDescent="0.25">
      <c r="J19660" t="str">
        <f t="shared" si="558"/>
        <v/>
      </c>
      <c r="K19660" s="112"/>
      <c r="L19660" s="112"/>
      <c r="M19660" s="112"/>
      <c r="N19660" s="112"/>
    </row>
    <row r="19661" spans="10:14" x14ac:dyDescent="0.25">
      <c r="J19661" t="str">
        <f t="shared" si="558"/>
        <v/>
      </c>
      <c r="K19661" s="112"/>
      <c r="L19661" s="112"/>
      <c r="M19661" s="112"/>
      <c r="N19661" s="112"/>
    </row>
    <row r="19662" spans="10:14" x14ac:dyDescent="0.25">
      <c r="J19662" t="str">
        <f t="shared" si="558"/>
        <v/>
      </c>
      <c r="K19662" s="112"/>
      <c r="L19662" s="112"/>
      <c r="M19662" s="112"/>
      <c r="N19662" s="112"/>
    </row>
    <row r="19663" spans="10:14" x14ac:dyDescent="0.25">
      <c r="J19663" t="str">
        <f t="shared" si="558"/>
        <v/>
      </c>
      <c r="K19663" s="112"/>
      <c r="L19663" s="112"/>
      <c r="M19663" s="112"/>
      <c r="N19663" s="112"/>
    </row>
    <row r="19664" spans="10:14" x14ac:dyDescent="0.25">
      <c r="J19664" t="str">
        <f t="shared" si="558"/>
        <v/>
      </c>
      <c r="K19664" s="112"/>
      <c r="L19664" s="112"/>
      <c r="M19664" s="112"/>
      <c r="N19664" s="112"/>
    </row>
    <row r="19665" spans="10:14" x14ac:dyDescent="0.25">
      <c r="J19665" t="str">
        <f t="shared" si="558"/>
        <v/>
      </c>
      <c r="K19665" s="112"/>
      <c r="L19665" s="112"/>
      <c r="M19665" s="112"/>
      <c r="N19665" s="112"/>
    </row>
    <row r="19666" spans="10:14" x14ac:dyDescent="0.25">
      <c r="J19666" t="str">
        <f t="shared" si="558"/>
        <v/>
      </c>
      <c r="K19666" s="112"/>
      <c r="L19666" s="112"/>
      <c r="M19666" s="112"/>
      <c r="N19666" s="112"/>
    </row>
    <row r="19667" spans="10:14" x14ac:dyDescent="0.25">
      <c r="J19667" t="str">
        <f t="shared" si="558"/>
        <v/>
      </c>
      <c r="K19667" s="112"/>
      <c r="L19667" s="112"/>
      <c r="M19667" s="112"/>
      <c r="N19667" s="112"/>
    </row>
    <row r="19668" spans="10:14" x14ac:dyDescent="0.25">
      <c r="J19668" t="str">
        <f t="shared" si="558"/>
        <v/>
      </c>
      <c r="K19668" s="112"/>
      <c r="L19668" s="112"/>
      <c r="M19668" s="112"/>
      <c r="N19668" s="112"/>
    </row>
    <row r="19669" spans="10:14" x14ac:dyDescent="0.25">
      <c r="J19669" t="str">
        <f t="shared" si="558"/>
        <v/>
      </c>
      <c r="K19669" s="112"/>
      <c r="L19669" s="112"/>
      <c r="M19669" s="112"/>
      <c r="N19669" s="112"/>
    </row>
    <row r="19670" spans="10:14" x14ac:dyDescent="0.25">
      <c r="J19670" t="str">
        <f t="shared" si="558"/>
        <v/>
      </c>
      <c r="K19670" s="112"/>
      <c r="L19670" s="112"/>
      <c r="M19670" s="112"/>
      <c r="N19670" s="112"/>
    </row>
    <row r="19671" spans="10:14" x14ac:dyDescent="0.25">
      <c r="J19671" t="str">
        <f t="shared" si="558"/>
        <v/>
      </c>
      <c r="K19671" s="112"/>
      <c r="L19671" s="112"/>
      <c r="M19671" s="112"/>
      <c r="N19671" s="112"/>
    </row>
    <row r="19672" spans="10:14" x14ac:dyDescent="0.25">
      <c r="J19672" t="str">
        <f t="shared" si="558"/>
        <v/>
      </c>
      <c r="K19672" s="112"/>
      <c r="L19672" s="112"/>
      <c r="M19672" s="112"/>
      <c r="N19672" s="112"/>
    </row>
    <row r="19673" spans="10:14" x14ac:dyDescent="0.25">
      <c r="J19673" t="str">
        <f t="shared" si="558"/>
        <v/>
      </c>
      <c r="K19673" s="112"/>
      <c r="L19673" s="112"/>
      <c r="M19673" s="112"/>
      <c r="N19673" s="112"/>
    </row>
    <row r="19674" spans="10:14" x14ac:dyDescent="0.25">
      <c r="J19674" t="str">
        <f t="shared" si="558"/>
        <v/>
      </c>
      <c r="K19674" s="112"/>
      <c r="L19674" s="112"/>
      <c r="M19674" s="112"/>
      <c r="N19674" s="112"/>
    </row>
    <row r="19675" spans="10:14" x14ac:dyDescent="0.25">
      <c r="J19675" t="str">
        <f t="shared" si="558"/>
        <v/>
      </c>
      <c r="K19675" s="112"/>
      <c r="L19675" s="112"/>
      <c r="M19675" s="112"/>
      <c r="N19675" s="112"/>
    </row>
    <row r="19676" spans="10:14" x14ac:dyDescent="0.25">
      <c r="J19676" t="str">
        <f t="shared" si="558"/>
        <v/>
      </c>
      <c r="K19676" s="112"/>
      <c r="L19676" s="112"/>
      <c r="M19676" s="112"/>
      <c r="N19676" s="112"/>
    </row>
    <row r="19677" spans="10:14" x14ac:dyDescent="0.25">
      <c r="J19677" t="str">
        <f t="shared" si="558"/>
        <v/>
      </c>
      <c r="K19677" s="112"/>
      <c r="L19677" s="112"/>
      <c r="M19677" s="112"/>
      <c r="N19677" s="112"/>
    </row>
    <row r="19678" spans="10:14" x14ac:dyDescent="0.25">
      <c r="J19678" t="str">
        <f t="shared" si="558"/>
        <v/>
      </c>
      <c r="K19678" s="112"/>
      <c r="L19678" s="112"/>
      <c r="M19678" s="112"/>
      <c r="N19678" s="112"/>
    </row>
    <row r="19679" spans="10:14" x14ac:dyDescent="0.25">
      <c r="J19679" t="str">
        <f t="shared" si="558"/>
        <v/>
      </c>
      <c r="K19679" s="112"/>
      <c r="L19679" s="112"/>
      <c r="M19679" s="112"/>
      <c r="N19679" s="112"/>
    </row>
    <row r="19680" spans="10:14" x14ac:dyDescent="0.25">
      <c r="J19680" t="str">
        <f t="shared" si="558"/>
        <v/>
      </c>
      <c r="K19680" s="112"/>
      <c r="L19680" s="112"/>
      <c r="M19680" s="112"/>
      <c r="N19680" s="112"/>
    </row>
    <row r="19681" spans="10:14" x14ac:dyDescent="0.25">
      <c r="J19681" t="str">
        <f t="shared" si="558"/>
        <v/>
      </c>
      <c r="K19681" s="112"/>
      <c r="L19681" s="112"/>
      <c r="M19681" s="112"/>
      <c r="N19681" s="112"/>
    </row>
    <row r="19682" spans="10:14" x14ac:dyDescent="0.25">
      <c r="J19682" t="str">
        <f t="shared" si="558"/>
        <v/>
      </c>
      <c r="K19682" s="112"/>
      <c r="L19682" s="112"/>
      <c r="M19682" s="112"/>
      <c r="N19682" s="112"/>
    </row>
    <row r="19683" spans="10:14" x14ac:dyDescent="0.25">
      <c r="J19683" t="str">
        <f t="shared" si="558"/>
        <v/>
      </c>
      <c r="K19683" s="112"/>
      <c r="L19683" s="112"/>
      <c r="M19683" s="112"/>
      <c r="N19683" s="112"/>
    </row>
    <row r="19684" spans="10:14" x14ac:dyDescent="0.25">
      <c r="J19684" t="str">
        <f t="shared" si="558"/>
        <v/>
      </c>
      <c r="K19684" s="112"/>
      <c r="L19684" s="112"/>
      <c r="M19684" s="112"/>
      <c r="N19684" s="112"/>
    </row>
    <row r="19685" spans="10:14" x14ac:dyDescent="0.25">
      <c r="J19685" t="str">
        <f t="shared" si="558"/>
        <v/>
      </c>
      <c r="K19685" s="112"/>
      <c r="L19685" s="112"/>
      <c r="M19685" s="112"/>
      <c r="N19685" s="112"/>
    </row>
    <row r="19686" spans="10:14" x14ac:dyDescent="0.25">
      <c r="J19686" t="str">
        <f t="shared" si="558"/>
        <v/>
      </c>
      <c r="K19686" s="112"/>
      <c r="L19686" s="112"/>
      <c r="M19686" s="112"/>
      <c r="N19686" s="112"/>
    </row>
    <row r="19687" spans="10:14" x14ac:dyDescent="0.25">
      <c r="J19687" t="str">
        <f t="shared" si="558"/>
        <v/>
      </c>
      <c r="K19687" s="112"/>
      <c r="L19687" s="112"/>
      <c r="M19687" s="112"/>
      <c r="N19687" s="112"/>
    </row>
    <row r="19688" spans="10:14" x14ac:dyDescent="0.25">
      <c r="J19688" t="str">
        <f t="shared" si="558"/>
        <v/>
      </c>
      <c r="K19688" s="112"/>
      <c r="L19688" s="112"/>
      <c r="M19688" s="112"/>
      <c r="N19688" s="112"/>
    </row>
    <row r="19689" spans="10:14" x14ac:dyDescent="0.25">
      <c r="J19689" t="str">
        <f t="shared" si="558"/>
        <v/>
      </c>
      <c r="K19689" s="112"/>
      <c r="L19689" s="112"/>
      <c r="M19689" s="112"/>
      <c r="N19689" s="112"/>
    </row>
    <row r="19690" spans="10:14" x14ac:dyDescent="0.25">
      <c r="J19690" t="str">
        <f t="shared" si="558"/>
        <v/>
      </c>
      <c r="K19690" s="112"/>
      <c r="L19690" s="112"/>
      <c r="M19690" s="112"/>
      <c r="N19690" s="112"/>
    </row>
    <row r="19691" spans="10:14" x14ac:dyDescent="0.25">
      <c r="J19691" t="str">
        <f t="shared" si="558"/>
        <v/>
      </c>
      <c r="K19691" s="112"/>
      <c r="L19691" s="112"/>
      <c r="M19691" s="112"/>
      <c r="N19691" s="112"/>
    </row>
    <row r="19692" spans="10:14" x14ac:dyDescent="0.25">
      <c r="J19692" t="str">
        <f t="shared" si="558"/>
        <v/>
      </c>
      <c r="K19692" s="112"/>
      <c r="L19692" s="112"/>
      <c r="M19692" s="112"/>
      <c r="N19692" s="112"/>
    </row>
    <row r="19693" spans="10:14" x14ac:dyDescent="0.25">
      <c r="J19693" t="str">
        <f t="shared" si="558"/>
        <v/>
      </c>
      <c r="K19693" s="112"/>
      <c r="L19693" s="112"/>
      <c r="M19693" s="112"/>
      <c r="N19693" s="112"/>
    </row>
    <row r="19694" spans="10:14" x14ac:dyDescent="0.25">
      <c r="J19694" t="str">
        <f t="shared" si="558"/>
        <v/>
      </c>
      <c r="K19694" s="112"/>
      <c r="L19694" s="112"/>
      <c r="M19694" s="112"/>
      <c r="N19694" s="112"/>
    </row>
    <row r="19695" spans="10:14" x14ac:dyDescent="0.25">
      <c r="J19695" t="str">
        <f t="shared" si="558"/>
        <v/>
      </c>
      <c r="K19695" s="112"/>
      <c r="L19695" s="112"/>
      <c r="M19695" s="112"/>
      <c r="N19695" s="112"/>
    </row>
    <row r="19696" spans="10:14" x14ac:dyDescent="0.25">
      <c r="J19696" t="str">
        <f t="shared" si="558"/>
        <v/>
      </c>
      <c r="K19696" s="112"/>
      <c r="L19696" s="112"/>
      <c r="M19696" s="112"/>
      <c r="N19696" s="112"/>
    </row>
    <row r="19697" spans="10:14" x14ac:dyDescent="0.25">
      <c r="J19697" t="str">
        <f t="shared" si="558"/>
        <v/>
      </c>
      <c r="K19697" s="112"/>
      <c r="L19697" s="112"/>
      <c r="M19697" s="112"/>
      <c r="N19697" s="112"/>
    </row>
    <row r="19698" spans="10:14" x14ac:dyDescent="0.25">
      <c r="J19698" t="str">
        <f t="shared" si="558"/>
        <v/>
      </c>
      <c r="K19698" s="112"/>
      <c r="L19698" s="112"/>
      <c r="M19698" s="112"/>
      <c r="N19698" s="112"/>
    </row>
    <row r="19699" spans="10:14" x14ac:dyDescent="0.25">
      <c r="J19699" t="str">
        <f t="shared" si="558"/>
        <v/>
      </c>
      <c r="K19699" s="112"/>
      <c r="L19699" s="112"/>
      <c r="M19699" s="112"/>
      <c r="N19699" s="112"/>
    </row>
    <row r="19700" spans="10:14" x14ac:dyDescent="0.25">
      <c r="J19700" t="str">
        <f t="shared" si="558"/>
        <v/>
      </c>
      <c r="K19700" s="112"/>
      <c r="L19700" s="112"/>
      <c r="M19700" s="112"/>
      <c r="N19700" s="112"/>
    </row>
    <row r="19701" spans="10:14" x14ac:dyDescent="0.25">
      <c r="J19701" t="str">
        <f t="shared" si="558"/>
        <v/>
      </c>
      <c r="K19701" s="112"/>
      <c r="L19701" s="112"/>
      <c r="M19701" s="112"/>
      <c r="N19701" s="112"/>
    </row>
    <row r="19702" spans="10:14" x14ac:dyDescent="0.25">
      <c r="J19702" t="str">
        <f t="shared" si="558"/>
        <v/>
      </c>
      <c r="K19702" s="112"/>
      <c r="L19702" s="112"/>
      <c r="M19702" s="112"/>
      <c r="N19702" s="112"/>
    </row>
    <row r="19703" spans="10:14" x14ac:dyDescent="0.25">
      <c r="J19703" t="str">
        <f t="shared" si="558"/>
        <v/>
      </c>
      <c r="K19703" s="112"/>
      <c r="L19703" s="112"/>
      <c r="M19703" s="112"/>
      <c r="N19703" s="112"/>
    </row>
    <row r="19704" spans="10:14" x14ac:dyDescent="0.25">
      <c r="J19704" t="str">
        <f t="shared" si="558"/>
        <v/>
      </c>
      <c r="K19704" s="112"/>
      <c r="L19704" s="112"/>
      <c r="M19704" s="112"/>
      <c r="N19704" s="112"/>
    </row>
    <row r="19705" spans="10:14" x14ac:dyDescent="0.25">
      <c r="J19705" t="str">
        <f t="shared" si="558"/>
        <v/>
      </c>
      <c r="K19705" s="112"/>
      <c r="L19705" s="112"/>
      <c r="M19705" s="112"/>
      <c r="N19705" s="112"/>
    </row>
    <row r="19706" spans="10:14" x14ac:dyDescent="0.25">
      <c r="J19706" t="str">
        <f t="shared" si="558"/>
        <v/>
      </c>
      <c r="K19706" s="112"/>
      <c r="L19706" s="112"/>
      <c r="M19706" s="112"/>
      <c r="N19706" s="112"/>
    </row>
    <row r="19707" spans="10:14" x14ac:dyDescent="0.25">
      <c r="J19707" t="str">
        <f t="shared" si="558"/>
        <v/>
      </c>
      <c r="K19707" s="112"/>
      <c r="L19707" s="112"/>
      <c r="M19707" s="112"/>
      <c r="N19707" s="112"/>
    </row>
    <row r="19708" spans="10:14" x14ac:dyDescent="0.25">
      <c r="J19708" t="str">
        <f t="shared" si="558"/>
        <v/>
      </c>
      <c r="K19708" s="112"/>
      <c r="L19708" s="112"/>
      <c r="M19708" s="112"/>
      <c r="N19708" s="112"/>
    </row>
    <row r="19709" spans="10:14" x14ac:dyDescent="0.25">
      <c r="J19709" t="str">
        <f t="shared" si="558"/>
        <v/>
      </c>
      <c r="K19709" s="112"/>
      <c r="L19709" s="112"/>
      <c r="M19709" s="112"/>
      <c r="N19709" s="112"/>
    </row>
    <row r="19710" spans="10:14" x14ac:dyDescent="0.25">
      <c r="J19710" t="str">
        <f t="shared" si="558"/>
        <v/>
      </c>
      <c r="K19710" s="112"/>
      <c r="L19710" s="112"/>
      <c r="M19710" s="112"/>
      <c r="N19710" s="112"/>
    </row>
    <row r="19711" spans="10:14" x14ac:dyDescent="0.25">
      <c r="J19711" t="str">
        <f t="shared" si="558"/>
        <v/>
      </c>
      <c r="K19711" s="112"/>
      <c r="L19711" s="112"/>
      <c r="M19711" s="112"/>
      <c r="N19711" s="112"/>
    </row>
    <row r="19712" spans="10:14" x14ac:dyDescent="0.25">
      <c r="J19712" t="str">
        <f t="shared" si="558"/>
        <v/>
      </c>
      <c r="K19712" s="112"/>
      <c r="L19712" s="112"/>
      <c r="M19712" s="112"/>
      <c r="N19712" s="112"/>
    </row>
    <row r="19713" spans="10:14" x14ac:dyDescent="0.25">
      <c r="J19713" t="str">
        <f t="shared" si="558"/>
        <v/>
      </c>
      <c r="K19713" s="112"/>
      <c r="L19713" s="112"/>
      <c r="M19713" s="112"/>
      <c r="N19713" s="112"/>
    </row>
    <row r="19714" spans="10:14" x14ac:dyDescent="0.25">
      <c r="J19714" t="str">
        <f t="shared" si="558"/>
        <v/>
      </c>
      <c r="K19714" s="112"/>
      <c r="L19714" s="112"/>
      <c r="M19714" s="112"/>
      <c r="N19714" s="112"/>
    </row>
    <row r="19715" spans="10:14" x14ac:dyDescent="0.25">
      <c r="J19715" t="str">
        <f t="shared" ref="J19715:J19778" si="559">B19715&amp;C19715&amp;E19715&amp;IF(C19715="Skog",F19715&amp;G19715,"")</f>
        <v/>
      </c>
      <c r="K19715" s="112"/>
      <c r="L19715" s="112"/>
      <c r="M19715" s="112"/>
      <c r="N19715" s="112"/>
    </row>
    <row r="19716" spans="10:14" x14ac:dyDescent="0.25">
      <c r="J19716" t="str">
        <f t="shared" si="559"/>
        <v/>
      </c>
      <c r="K19716" s="112"/>
      <c r="L19716" s="112"/>
      <c r="M19716" s="112"/>
      <c r="N19716" s="112"/>
    </row>
    <row r="19717" spans="10:14" x14ac:dyDescent="0.25">
      <c r="J19717" t="str">
        <f t="shared" si="559"/>
        <v/>
      </c>
      <c r="K19717" s="112"/>
      <c r="L19717" s="112"/>
      <c r="M19717" s="112"/>
      <c r="N19717" s="112"/>
    </row>
    <row r="19718" spans="10:14" x14ac:dyDescent="0.25">
      <c r="J19718" t="str">
        <f t="shared" si="559"/>
        <v/>
      </c>
      <c r="K19718" s="112"/>
      <c r="L19718" s="112"/>
      <c r="M19718" s="112"/>
      <c r="N19718" s="112"/>
    </row>
    <row r="19719" spans="10:14" x14ac:dyDescent="0.25">
      <c r="J19719" t="str">
        <f t="shared" si="559"/>
        <v/>
      </c>
      <c r="K19719" s="112"/>
      <c r="L19719" s="112"/>
      <c r="M19719" s="112"/>
      <c r="N19719" s="112"/>
    </row>
    <row r="19720" spans="10:14" x14ac:dyDescent="0.25">
      <c r="J19720" t="str">
        <f t="shared" si="559"/>
        <v/>
      </c>
      <c r="K19720" s="112"/>
      <c r="L19720" s="112"/>
      <c r="M19720" s="112"/>
      <c r="N19720" s="112"/>
    </row>
    <row r="19721" spans="10:14" x14ac:dyDescent="0.25">
      <c r="J19721" t="str">
        <f t="shared" si="559"/>
        <v/>
      </c>
      <c r="K19721" s="112"/>
      <c r="L19721" s="112"/>
      <c r="M19721" s="112"/>
      <c r="N19721" s="112"/>
    </row>
    <row r="19722" spans="10:14" x14ac:dyDescent="0.25">
      <c r="J19722" t="str">
        <f t="shared" si="559"/>
        <v/>
      </c>
      <c r="K19722" s="112"/>
      <c r="L19722" s="112"/>
      <c r="M19722" s="112"/>
      <c r="N19722" s="112"/>
    </row>
    <row r="19723" spans="10:14" x14ac:dyDescent="0.25">
      <c r="J19723" t="str">
        <f t="shared" si="559"/>
        <v/>
      </c>
      <c r="K19723" s="112"/>
      <c r="L19723" s="112"/>
      <c r="M19723" s="112"/>
      <c r="N19723" s="112"/>
    </row>
    <row r="19724" spans="10:14" x14ac:dyDescent="0.25">
      <c r="J19724" t="str">
        <f t="shared" si="559"/>
        <v/>
      </c>
      <c r="K19724" s="112"/>
      <c r="L19724" s="112"/>
      <c r="M19724" s="112"/>
      <c r="N19724" s="112"/>
    </row>
    <row r="19725" spans="10:14" x14ac:dyDescent="0.25">
      <c r="J19725" t="str">
        <f t="shared" si="559"/>
        <v/>
      </c>
      <c r="K19725" s="112"/>
      <c r="L19725" s="112"/>
      <c r="M19725" s="112"/>
      <c r="N19725" s="112"/>
    </row>
    <row r="19726" spans="10:14" x14ac:dyDescent="0.25">
      <c r="J19726" t="str">
        <f t="shared" si="559"/>
        <v/>
      </c>
      <c r="K19726" s="112"/>
      <c r="L19726" s="112"/>
      <c r="M19726" s="112"/>
      <c r="N19726" s="112"/>
    </row>
    <row r="19727" spans="10:14" x14ac:dyDescent="0.25">
      <c r="J19727" t="str">
        <f t="shared" si="559"/>
        <v/>
      </c>
      <c r="K19727" s="112"/>
      <c r="L19727" s="112"/>
      <c r="M19727" s="112"/>
      <c r="N19727" s="112"/>
    </row>
    <row r="19728" spans="10:14" x14ac:dyDescent="0.25">
      <c r="J19728" t="str">
        <f t="shared" si="559"/>
        <v/>
      </c>
      <c r="K19728" s="112"/>
      <c r="L19728" s="112"/>
      <c r="M19728" s="112"/>
      <c r="N19728" s="112"/>
    </row>
    <row r="19729" spans="10:14" x14ac:dyDescent="0.25">
      <c r="J19729" t="str">
        <f t="shared" si="559"/>
        <v/>
      </c>
      <c r="K19729" s="112"/>
      <c r="L19729" s="112"/>
      <c r="M19729" s="112"/>
      <c r="N19729" s="112"/>
    </row>
    <row r="19730" spans="10:14" x14ac:dyDescent="0.25">
      <c r="J19730" t="str">
        <f t="shared" si="559"/>
        <v/>
      </c>
      <c r="K19730" s="112"/>
      <c r="L19730" s="112"/>
      <c r="M19730" s="112"/>
      <c r="N19730" s="112"/>
    </row>
    <row r="19731" spans="10:14" x14ac:dyDescent="0.25">
      <c r="J19731" t="str">
        <f t="shared" si="559"/>
        <v/>
      </c>
      <c r="K19731" s="112"/>
      <c r="L19731" s="112"/>
      <c r="M19731" s="112"/>
      <c r="N19731" s="112"/>
    </row>
    <row r="19732" spans="10:14" x14ac:dyDescent="0.25">
      <c r="J19732" t="str">
        <f t="shared" si="559"/>
        <v/>
      </c>
      <c r="K19732" s="112"/>
      <c r="L19732" s="112"/>
      <c r="M19732" s="112"/>
      <c r="N19732" s="112"/>
    </row>
    <row r="19733" spans="10:14" x14ac:dyDescent="0.25">
      <c r="J19733" t="str">
        <f t="shared" si="559"/>
        <v/>
      </c>
      <c r="K19733" s="112"/>
      <c r="L19733" s="112"/>
      <c r="M19733" s="112"/>
      <c r="N19733" s="112"/>
    </row>
    <row r="19734" spans="10:14" x14ac:dyDescent="0.25">
      <c r="J19734" t="str">
        <f t="shared" si="559"/>
        <v/>
      </c>
      <c r="K19734" s="112"/>
      <c r="L19734" s="112"/>
      <c r="M19734" s="112"/>
      <c r="N19734" s="112"/>
    </row>
    <row r="19735" spans="10:14" x14ac:dyDescent="0.25">
      <c r="J19735" t="str">
        <f t="shared" si="559"/>
        <v/>
      </c>
      <c r="K19735" s="112"/>
      <c r="L19735" s="112"/>
      <c r="M19735" s="112"/>
      <c r="N19735" s="112"/>
    </row>
    <row r="19736" spans="10:14" x14ac:dyDescent="0.25">
      <c r="J19736" t="str">
        <f t="shared" si="559"/>
        <v/>
      </c>
      <c r="K19736" s="112"/>
      <c r="L19736" s="112"/>
      <c r="M19736" s="112"/>
      <c r="N19736" s="112"/>
    </row>
    <row r="19737" spans="10:14" x14ac:dyDescent="0.25">
      <c r="J19737" t="str">
        <f t="shared" si="559"/>
        <v/>
      </c>
      <c r="K19737" s="112"/>
      <c r="L19737" s="112"/>
      <c r="M19737" s="112"/>
      <c r="N19737" s="112"/>
    </row>
    <row r="19738" spans="10:14" x14ac:dyDescent="0.25">
      <c r="J19738" t="str">
        <f t="shared" si="559"/>
        <v/>
      </c>
      <c r="K19738" s="112"/>
      <c r="L19738" s="112"/>
      <c r="M19738" s="112"/>
      <c r="N19738" s="112"/>
    </row>
    <row r="19739" spans="10:14" x14ac:dyDescent="0.25">
      <c r="J19739" t="str">
        <f t="shared" si="559"/>
        <v/>
      </c>
      <c r="K19739" s="112"/>
      <c r="L19739" s="112"/>
      <c r="M19739" s="112"/>
      <c r="N19739" s="112"/>
    </row>
    <row r="19740" spans="10:14" x14ac:dyDescent="0.25">
      <c r="J19740" t="str">
        <f t="shared" si="559"/>
        <v/>
      </c>
      <c r="K19740" s="112"/>
      <c r="L19740" s="112"/>
      <c r="M19740" s="112"/>
      <c r="N19740" s="112"/>
    </row>
    <row r="19741" spans="10:14" x14ac:dyDescent="0.25">
      <c r="J19741" t="str">
        <f t="shared" si="559"/>
        <v/>
      </c>
      <c r="K19741" s="112"/>
      <c r="L19741" s="112"/>
      <c r="M19741" s="112"/>
      <c r="N19741" s="112"/>
    </row>
    <row r="19742" spans="10:14" x14ac:dyDescent="0.25">
      <c r="J19742" t="str">
        <f t="shared" si="559"/>
        <v/>
      </c>
      <c r="K19742" s="112"/>
      <c r="L19742" s="112"/>
      <c r="M19742" s="112"/>
      <c r="N19742" s="112"/>
    </row>
    <row r="19743" spans="10:14" x14ac:dyDescent="0.25">
      <c r="J19743" t="str">
        <f t="shared" si="559"/>
        <v/>
      </c>
      <c r="K19743" s="112"/>
      <c r="L19743" s="112"/>
      <c r="M19743" s="112"/>
      <c r="N19743" s="112"/>
    </row>
    <row r="19744" spans="10:14" x14ac:dyDescent="0.25">
      <c r="J19744" t="str">
        <f t="shared" si="559"/>
        <v/>
      </c>
      <c r="K19744" s="112"/>
      <c r="L19744" s="112"/>
      <c r="M19744" s="112"/>
      <c r="N19744" s="112"/>
    </row>
    <row r="19745" spans="10:14" x14ac:dyDescent="0.25">
      <c r="J19745" t="str">
        <f t="shared" si="559"/>
        <v/>
      </c>
      <c r="K19745" s="112"/>
      <c r="L19745" s="112"/>
      <c r="M19745" s="112"/>
      <c r="N19745" s="112"/>
    </row>
    <row r="19746" spans="10:14" x14ac:dyDescent="0.25">
      <c r="J19746" t="str">
        <f t="shared" si="559"/>
        <v/>
      </c>
      <c r="K19746" s="112"/>
      <c r="L19746" s="112"/>
      <c r="M19746" s="112"/>
      <c r="N19746" s="112"/>
    </row>
    <row r="19747" spans="10:14" x14ac:dyDescent="0.25">
      <c r="J19747" t="str">
        <f t="shared" si="559"/>
        <v/>
      </c>
      <c r="K19747" s="112"/>
      <c r="L19747" s="112"/>
      <c r="M19747" s="112"/>
      <c r="N19747" s="112"/>
    </row>
    <row r="19748" spans="10:14" x14ac:dyDescent="0.25">
      <c r="J19748" t="str">
        <f t="shared" si="559"/>
        <v/>
      </c>
      <c r="K19748" s="112"/>
      <c r="L19748" s="112"/>
      <c r="M19748" s="112"/>
      <c r="N19748" s="112"/>
    </row>
    <row r="19749" spans="10:14" x14ac:dyDescent="0.25">
      <c r="J19749" t="str">
        <f t="shared" si="559"/>
        <v/>
      </c>
      <c r="K19749" s="112"/>
      <c r="L19749" s="112"/>
      <c r="M19749" s="112"/>
      <c r="N19749" s="112"/>
    </row>
    <row r="19750" spans="10:14" x14ac:dyDescent="0.25">
      <c r="J19750" t="str">
        <f t="shared" si="559"/>
        <v/>
      </c>
      <c r="K19750" s="112"/>
      <c r="L19750" s="112"/>
      <c r="M19750" s="112"/>
      <c r="N19750" s="112"/>
    </row>
    <row r="19751" spans="10:14" x14ac:dyDescent="0.25">
      <c r="J19751" t="str">
        <f t="shared" si="559"/>
        <v/>
      </c>
      <c r="K19751" s="112"/>
      <c r="L19751" s="112"/>
      <c r="M19751" s="112"/>
      <c r="N19751" s="112"/>
    </row>
    <row r="19752" spans="10:14" x14ac:dyDescent="0.25">
      <c r="J19752" t="str">
        <f t="shared" si="559"/>
        <v/>
      </c>
      <c r="K19752" s="112"/>
      <c r="L19752" s="112"/>
      <c r="M19752" s="112"/>
      <c r="N19752" s="112"/>
    </row>
    <row r="19753" spans="10:14" x14ac:dyDescent="0.25">
      <c r="J19753" t="str">
        <f t="shared" si="559"/>
        <v/>
      </c>
      <c r="K19753" s="112"/>
      <c r="L19753" s="112"/>
      <c r="M19753" s="112"/>
      <c r="N19753" s="112"/>
    </row>
    <row r="19754" spans="10:14" x14ac:dyDescent="0.25">
      <c r="J19754" t="str">
        <f t="shared" si="559"/>
        <v/>
      </c>
      <c r="K19754" s="112"/>
      <c r="L19754" s="112"/>
      <c r="M19754" s="112"/>
      <c r="N19754" s="112"/>
    </row>
    <row r="19755" spans="10:14" x14ac:dyDescent="0.25">
      <c r="J19755" t="str">
        <f t="shared" si="559"/>
        <v/>
      </c>
      <c r="K19755" s="112"/>
      <c r="L19755" s="112"/>
      <c r="M19755" s="112"/>
      <c r="N19755" s="112"/>
    </row>
    <row r="19756" spans="10:14" x14ac:dyDescent="0.25">
      <c r="J19756" t="str">
        <f t="shared" si="559"/>
        <v/>
      </c>
      <c r="K19756" s="112"/>
      <c r="L19756" s="112"/>
      <c r="M19756" s="112"/>
      <c r="N19756" s="112"/>
    </row>
    <row r="19757" spans="10:14" x14ac:dyDescent="0.25">
      <c r="J19757" t="str">
        <f t="shared" si="559"/>
        <v/>
      </c>
      <c r="K19757" s="112"/>
      <c r="L19757" s="112"/>
      <c r="M19757" s="112"/>
      <c r="N19757" s="112"/>
    </row>
    <row r="19758" spans="10:14" x14ac:dyDescent="0.25">
      <c r="J19758" t="str">
        <f t="shared" si="559"/>
        <v/>
      </c>
      <c r="K19758" s="112"/>
      <c r="L19758" s="112"/>
      <c r="M19758" s="112"/>
      <c r="N19758" s="112"/>
    </row>
    <row r="19759" spans="10:14" x14ac:dyDescent="0.25">
      <c r="J19759" t="str">
        <f t="shared" si="559"/>
        <v/>
      </c>
      <c r="K19759" s="112"/>
      <c r="L19759" s="112"/>
      <c r="M19759" s="112"/>
      <c r="N19759" s="112"/>
    </row>
    <row r="19760" spans="10:14" x14ac:dyDescent="0.25">
      <c r="J19760" t="str">
        <f t="shared" si="559"/>
        <v/>
      </c>
      <c r="K19760" s="112"/>
      <c r="L19760" s="112"/>
      <c r="M19760" s="112"/>
      <c r="N19760" s="112"/>
    </row>
    <row r="19761" spans="10:14" x14ac:dyDescent="0.25">
      <c r="J19761" t="str">
        <f t="shared" si="559"/>
        <v/>
      </c>
      <c r="K19761" s="112"/>
      <c r="L19761" s="112"/>
      <c r="M19761" s="112"/>
      <c r="N19761" s="112"/>
    </row>
    <row r="19762" spans="10:14" x14ac:dyDescent="0.25">
      <c r="J19762" t="str">
        <f t="shared" si="559"/>
        <v/>
      </c>
      <c r="K19762" s="112"/>
      <c r="L19762" s="112"/>
      <c r="M19762" s="112"/>
      <c r="N19762" s="112"/>
    </row>
    <row r="19763" spans="10:14" x14ac:dyDescent="0.25">
      <c r="J19763" t="str">
        <f t="shared" si="559"/>
        <v/>
      </c>
      <c r="K19763" s="112"/>
      <c r="L19763" s="112"/>
      <c r="M19763" s="112"/>
      <c r="N19763" s="112"/>
    </row>
    <row r="19764" spans="10:14" x14ac:dyDescent="0.25">
      <c r="J19764" t="str">
        <f t="shared" si="559"/>
        <v/>
      </c>
      <c r="K19764" s="112"/>
      <c r="L19764" s="112"/>
      <c r="M19764" s="112"/>
      <c r="N19764" s="112"/>
    </row>
    <row r="19765" spans="10:14" x14ac:dyDescent="0.25">
      <c r="J19765" t="str">
        <f t="shared" si="559"/>
        <v/>
      </c>
      <c r="K19765" s="112"/>
      <c r="L19765" s="112"/>
      <c r="M19765" s="112"/>
      <c r="N19765" s="112"/>
    </row>
    <row r="19766" spans="10:14" x14ac:dyDescent="0.25">
      <c r="J19766" t="str">
        <f t="shared" si="559"/>
        <v/>
      </c>
      <c r="K19766" s="112"/>
      <c r="L19766" s="112"/>
      <c r="M19766" s="112"/>
      <c r="N19766" s="112"/>
    </row>
    <row r="19767" spans="10:14" x14ac:dyDescent="0.25">
      <c r="J19767" t="str">
        <f t="shared" si="559"/>
        <v/>
      </c>
      <c r="K19767" s="112"/>
      <c r="L19767" s="112"/>
      <c r="M19767" s="112"/>
      <c r="N19767" s="112"/>
    </row>
    <row r="19768" spans="10:14" x14ac:dyDescent="0.25">
      <c r="J19768" t="str">
        <f t="shared" si="559"/>
        <v/>
      </c>
      <c r="K19768" s="112"/>
      <c r="L19768" s="112"/>
      <c r="M19768" s="112"/>
      <c r="N19768" s="112"/>
    </row>
    <row r="19769" spans="10:14" x14ac:dyDescent="0.25">
      <c r="J19769" t="str">
        <f t="shared" si="559"/>
        <v/>
      </c>
      <c r="K19769" s="112"/>
      <c r="L19769" s="112"/>
      <c r="M19769" s="112"/>
      <c r="N19769" s="112"/>
    </row>
    <row r="19770" spans="10:14" x14ac:dyDescent="0.25">
      <c r="J19770" t="str">
        <f t="shared" si="559"/>
        <v/>
      </c>
      <c r="K19770" s="112"/>
      <c r="L19770" s="112"/>
      <c r="M19770" s="112"/>
      <c r="N19770" s="112"/>
    </row>
    <row r="19771" spans="10:14" x14ac:dyDescent="0.25">
      <c r="J19771" t="str">
        <f t="shared" si="559"/>
        <v/>
      </c>
      <c r="K19771" s="112"/>
      <c r="L19771" s="112"/>
      <c r="M19771" s="112"/>
      <c r="N19771" s="112"/>
    </row>
    <row r="19772" spans="10:14" x14ac:dyDescent="0.25">
      <c r="J19772" t="str">
        <f t="shared" si="559"/>
        <v/>
      </c>
      <c r="K19772" s="112"/>
      <c r="L19772" s="112"/>
      <c r="M19772" s="112"/>
      <c r="N19772" s="112"/>
    </row>
    <row r="19773" spans="10:14" x14ac:dyDescent="0.25">
      <c r="J19773" t="str">
        <f t="shared" si="559"/>
        <v/>
      </c>
      <c r="K19773" s="112"/>
      <c r="L19773" s="112"/>
      <c r="M19773" s="112"/>
      <c r="N19773" s="112"/>
    </row>
    <row r="19774" spans="10:14" x14ac:dyDescent="0.25">
      <c r="J19774" t="str">
        <f t="shared" si="559"/>
        <v/>
      </c>
      <c r="K19774" s="112"/>
      <c r="L19774" s="112"/>
      <c r="M19774" s="112"/>
      <c r="N19774" s="112"/>
    </row>
    <row r="19775" spans="10:14" x14ac:dyDescent="0.25">
      <c r="J19775" t="str">
        <f t="shared" si="559"/>
        <v/>
      </c>
      <c r="K19775" s="112"/>
      <c r="L19775" s="112"/>
      <c r="M19775" s="112"/>
      <c r="N19775" s="112"/>
    </row>
    <row r="19776" spans="10:14" x14ac:dyDescent="0.25">
      <c r="J19776" t="str">
        <f t="shared" si="559"/>
        <v/>
      </c>
      <c r="K19776" s="112"/>
      <c r="L19776" s="112"/>
      <c r="M19776" s="112"/>
      <c r="N19776" s="112"/>
    </row>
    <row r="19777" spans="10:14" x14ac:dyDescent="0.25">
      <c r="J19777" t="str">
        <f t="shared" si="559"/>
        <v/>
      </c>
      <c r="K19777" s="112"/>
      <c r="L19777" s="112"/>
      <c r="M19777" s="112"/>
      <c r="N19777" s="112"/>
    </row>
    <row r="19778" spans="10:14" x14ac:dyDescent="0.25">
      <c r="J19778" t="str">
        <f t="shared" si="559"/>
        <v/>
      </c>
      <c r="K19778" s="112"/>
      <c r="L19778" s="112"/>
      <c r="M19778" s="112"/>
      <c r="N19778" s="112"/>
    </row>
    <row r="19779" spans="10:14" x14ac:dyDescent="0.25">
      <c r="J19779" t="str">
        <f t="shared" ref="J19779:J19842" si="560">B19779&amp;C19779&amp;E19779&amp;IF(C19779="Skog",F19779&amp;G19779,"")</f>
        <v/>
      </c>
      <c r="K19779" s="112"/>
      <c r="L19779" s="112"/>
      <c r="M19779" s="112"/>
      <c r="N19779" s="112"/>
    </row>
    <row r="19780" spans="10:14" x14ac:dyDescent="0.25">
      <c r="J19780" t="str">
        <f t="shared" si="560"/>
        <v/>
      </c>
      <c r="K19780" s="112"/>
      <c r="L19780" s="112"/>
      <c r="M19780" s="112"/>
      <c r="N19780" s="112"/>
    </row>
    <row r="19781" spans="10:14" x14ac:dyDescent="0.25">
      <c r="J19781" t="str">
        <f t="shared" si="560"/>
        <v/>
      </c>
      <c r="K19781" s="112"/>
      <c r="L19781" s="112"/>
      <c r="M19781" s="112"/>
      <c r="N19781" s="112"/>
    </row>
    <row r="19782" spans="10:14" x14ac:dyDescent="0.25">
      <c r="J19782" t="str">
        <f t="shared" si="560"/>
        <v/>
      </c>
      <c r="K19782" s="112"/>
      <c r="L19782" s="112"/>
      <c r="M19782" s="112"/>
      <c r="N19782" s="112"/>
    </row>
    <row r="19783" spans="10:14" x14ac:dyDescent="0.25">
      <c r="J19783" t="str">
        <f t="shared" si="560"/>
        <v/>
      </c>
      <c r="K19783" s="112"/>
      <c r="L19783" s="112"/>
      <c r="M19783" s="112"/>
      <c r="N19783" s="112"/>
    </row>
    <row r="19784" spans="10:14" x14ac:dyDescent="0.25">
      <c r="J19784" t="str">
        <f t="shared" si="560"/>
        <v/>
      </c>
      <c r="K19784" s="112"/>
      <c r="L19784" s="112"/>
      <c r="M19784" s="112"/>
      <c r="N19784" s="112"/>
    </row>
    <row r="19785" spans="10:14" x14ac:dyDescent="0.25">
      <c r="J19785" t="str">
        <f t="shared" si="560"/>
        <v/>
      </c>
      <c r="K19785" s="112"/>
      <c r="L19785" s="112"/>
      <c r="M19785" s="112"/>
      <c r="N19785" s="112"/>
    </row>
    <row r="19786" spans="10:14" x14ac:dyDescent="0.25">
      <c r="J19786" t="str">
        <f t="shared" si="560"/>
        <v/>
      </c>
      <c r="K19786" s="112"/>
      <c r="L19786" s="112"/>
      <c r="M19786" s="112"/>
      <c r="N19786" s="112"/>
    </row>
    <row r="19787" spans="10:14" x14ac:dyDescent="0.25">
      <c r="J19787" t="str">
        <f t="shared" si="560"/>
        <v/>
      </c>
      <c r="K19787" s="112"/>
      <c r="L19787" s="112"/>
      <c r="M19787" s="112"/>
      <c r="N19787" s="112"/>
    </row>
    <row r="19788" spans="10:14" x14ac:dyDescent="0.25">
      <c r="J19788" t="str">
        <f t="shared" si="560"/>
        <v/>
      </c>
      <c r="K19788" s="112"/>
      <c r="L19788" s="112"/>
      <c r="M19788" s="112"/>
      <c r="N19788" s="112"/>
    </row>
    <row r="19789" spans="10:14" x14ac:dyDescent="0.25">
      <c r="J19789" t="str">
        <f t="shared" si="560"/>
        <v/>
      </c>
      <c r="K19789" s="112"/>
      <c r="L19789" s="112"/>
      <c r="M19789" s="112"/>
      <c r="N19789" s="112"/>
    </row>
    <row r="19790" spans="10:14" x14ac:dyDescent="0.25">
      <c r="J19790" t="str">
        <f t="shared" si="560"/>
        <v/>
      </c>
      <c r="K19790" s="112"/>
      <c r="L19790" s="112"/>
      <c r="M19790" s="112"/>
      <c r="N19790" s="112"/>
    </row>
    <row r="19791" spans="10:14" x14ac:dyDescent="0.25">
      <c r="J19791" t="str">
        <f t="shared" si="560"/>
        <v/>
      </c>
      <c r="K19791" s="112"/>
      <c r="L19791" s="112"/>
      <c r="M19791" s="112"/>
      <c r="N19791" s="112"/>
    </row>
    <row r="19792" spans="10:14" x14ac:dyDescent="0.25">
      <c r="J19792" t="str">
        <f t="shared" si="560"/>
        <v/>
      </c>
      <c r="K19792" s="112"/>
      <c r="L19792" s="112"/>
      <c r="M19792" s="112"/>
      <c r="N19792" s="112"/>
    </row>
    <row r="19793" spans="10:14" x14ac:dyDescent="0.25">
      <c r="J19793" t="str">
        <f t="shared" si="560"/>
        <v/>
      </c>
      <c r="K19793" s="112"/>
      <c r="L19793" s="112"/>
      <c r="M19793" s="112"/>
      <c r="N19793" s="112"/>
    </row>
    <row r="19794" spans="10:14" x14ac:dyDescent="0.25">
      <c r="J19794" t="str">
        <f t="shared" si="560"/>
        <v/>
      </c>
      <c r="K19794" s="112"/>
      <c r="L19794" s="112"/>
      <c r="M19794" s="112"/>
      <c r="N19794" s="112"/>
    </row>
    <row r="19795" spans="10:14" x14ac:dyDescent="0.25">
      <c r="J19795" t="str">
        <f t="shared" si="560"/>
        <v/>
      </c>
      <c r="K19795" s="112"/>
      <c r="L19795" s="112"/>
      <c r="M19795" s="112"/>
      <c r="N19795" s="112"/>
    </row>
    <row r="19796" spans="10:14" x14ac:dyDescent="0.25">
      <c r="J19796" t="str">
        <f t="shared" si="560"/>
        <v/>
      </c>
      <c r="K19796" s="112"/>
      <c r="L19796" s="112"/>
      <c r="M19796" s="112"/>
      <c r="N19796" s="112"/>
    </row>
    <row r="19797" spans="10:14" x14ac:dyDescent="0.25">
      <c r="J19797" t="str">
        <f t="shared" si="560"/>
        <v/>
      </c>
      <c r="K19797" s="112"/>
      <c r="L19797" s="112"/>
      <c r="M19797" s="112"/>
      <c r="N19797" s="112"/>
    </row>
    <row r="19798" spans="10:14" x14ac:dyDescent="0.25">
      <c r="J19798" t="str">
        <f t="shared" si="560"/>
        <v/>
      </c>
      <c r="K19798" s="112"/>
      <c r="L19798" s="112"/>
      <c r="M19798" s="112"/>
      <c r="N19798" s="112"/>
    </row>
    <row r="19799" spans="10:14" x14ac:dyDescent="0.25">
      <c r="J19799" t="str">
        <f t="shared" si="560"/>
        <v/>
      </c>
      <c r="K19799" s="112"/>
      <c r="L19799" s="112"/>
      <c r="M19799" s="112"/>
      <c r="N19799" s="112"/>
    </row>
    <row r="19800" spans="10:14" x14ac:dyDescent="0.25">
      <c r="J19800" t="str">
        <f t="shared" si="560"/>
        <v/>
      </c>
      <c r="K19800" s="112"/>
      <c r="L19800" s="112"/>
      <c r="M19800" s="112"/>
      <c r="N19800" s="112"/>
    </row>
    <row r="19801" spans="10:14" x14ac:dyDescent="0.25">
      <c r="J19801" t="str">
        <f t="shared" si="560"/>
        <v/>
      </c>
      <c r="K19801" s="112"/>
      <c r="L19801" s="112"/>
      <c r="M19801" s="112"/>
      <c r="N19801" s="112"/>
    </row>
    <row r="19802" spans="10:14" x14ac:dyDescent="0.25">
      <c r="J19802" t="str">
        <f t="shared" si="560"/>
        <v/>
      </c>
      <c r="K19802" s="112"/>
      <c r="L19802" s="112"/>
      <c r="M19802" s="112"/>
      <c r="N19802" s="112"/>
    </row>
    <row r="19803" spans="10:14" x14ac:dyDescent="0.25">
      <c r="J19803" t="str">
        <f t="shared" si="560"/>
        <v/>
      </c>
      <c r="K19803" s="112"/>
      <c r="L19803" s="112"/>
      <c r="M19803" s="112"/>
      <c r="N19803" s="112"/>
    </row>
    <row r="19804" spans="10:14" x14ac:dyDescent="0.25">
      <c r="J19804" t="str">
        <f t="shared" si="560"/>
        <v/>
      </c>
      <c r="K19804" s="112"/>
      <c r="L19804" s="112"/>
      <c r="M19804" s="112"/>
      <c r="N19804" s="112"/>
    </row>
    <row r="19805" spans="10:14" x14ac:dyDescent="0.25">
      <c r="J19805" t="str">
        <f t="shared" si="560"/>
        <v/>
      </c>
      <c r="K19805" s="112"/>
      <c r="L19805" s="112"/>
      <c r="M19805" s="112"/>
      <c r="N19805" s="112"/>
    </row>
    <row r="19806" spans="10:14" x14ac:dyDescent="0.25">
      <c r="J19806" t="str">
        <f t="shared" si="560"/>
        <v/>
      </c>
      <c r="K19806" s="112"/>
      <c r="L19806" s="112"/>
      <c r="M19806" s="112"/>
      <c r="N19806" s="112"/>
    </row>
    <row r="19807" spans="10:14" x14ac:dyDescent="0.25">
      <c r="J19807" t="str">
        <f t="shared" si="560"/>
        <v/>
      </c>
      <c r="K19807" s="112"/>
      <c r="L19807" s="112"/>
      <c r="M19807" s="112"/>
      <c r="N19807" s="112"/>
    </row>
    <row r="19808" spans="10:14" x14ac:dyDescent="0.25">
      <c r="J19808" t="str">
        <f t="shared" si="560"/>
        <v/>
      </c>
      <c r="K19808" s="112"/>
      <c r="L19808" s="112"/>
      <c r="M19808" s="112"/>
      <c r="N19808" s="112"/>
    </row>
    <row r="19809" spans="10:14" x14ac:dyDescent="0.25">
      <c r="J19809" t="str">
        <f t="shared" si="560"/>
        <v/>
      </c>
      <c r="K19809" s="112"/>
      <c r="L19809" s="112"/>
      <c r="M19809" s="112"/>
      <c r="N19809" s="112"/>
    </row>
    <row r="19810" spans="10:14" x14ac:dyDescent="0.25">
      <c r="J19810" t="str">
        <f t="shared" si="560"/>
        <v/>
      </c>
      <c r="K19810" s="112"/>
      <c r="L19810" s="112"/>
      <c r="M19810" s="112"/>
      <c r="N19810" s="112"/>
    </row>
    <row r="19811" spans="10:14" x14ac:dyDescent="0.25">
      <c r="J19811" t="str">
        <f t="shared" si="560"/>
        <v/>
      </c>
      <c r="K19811" s="112"/>
      <c r="L19811" s="112"/>
      <c r="M19811" s="112"/>
      <c r="N19811" s="112"/>
    </row>
    <row r="19812" spans="10:14" x14ac:dyDescent="0.25">
      <c r="J19812" t="str">
        <f t="shared" si="560"/>
        <v/>
      </c>
      <c r="K19812" s="112"/>
      <c r="L19812" s="112"/>
      <c r="M19812" s="112"/>
      <c r="N19812" s="112"/>
    </row>
    <row r="19813" spans="10:14" x14ac:dyDescent="0.25">
      <c r="J19813" t="str">
        <f t="shared" si="560"/>
        <v/>
      </c>
      <c r="K19813" s="112"/>
      <c r="L19813" s="112"/>
      <c r="M19813" s="112"/>
      <c r="N19813" s="112"/>
    </row>
    <row r="19814" spans="10:14" x14ac:dyDescent="0.25">
      <c r="J19814" t="str">
        <f t="shared" si="560"/>
        <v/>
      </c>
      <c r="K19814" s="112"/>
      <c r="L19814" s="112"/>
      <c r="M19814" s="112"/>
      <c r="N19814" s="112"/>
    </row>
    <row r="19815" spans="10:14" x14ac:dyDescent="0.25">
      <c r="J19815" t="str">
        <f t="shared" si="560"/>
        <v/>
      </c>
      <c r="K19815" s="112"/>
      <c r="L19815" s="112"/>
      <c r="M19815" s="112"/>
      <c r="N19815" s="112"/>
    </row>
    <row r="19816" spans="10:14" x14ac:dyDescent="0.25">
      <c r="J19816" t="str">
        <f t="shared" si="560"/>
        <v/>
      </c>
      <c r="K19816" s="112"/>
      <c r="L19816" s="112"/>
      <c r="M19816" s="112"/>
      <c r="N19816" s="112"/>
    </row>
    <row r="19817" spans="10:14" x14ac:dyDescent="0.25">
      <c r="J19817" t="str">
        <f t="shared" si="560"/>
        <v/>
      </c>
      <c r="K19817" s="112"/>
      <c r="L19817" s="112"/>
      <c r="M19817" s="112"/>
      <c r="N19817" s="112"/>
    </row>
    <row r="19818" spans="10:14" x14ac:dyDescent="0.25">
      <c r="J19818" t="str">
        <f t="shared" si="560"/>
        <v/>
      </c>
      <c r="K19818" s="112"/>
      <c r="L19818" s="112"/>
      <c r="M19818" s="112"/>
      <c r="N19818" s="112"/>
    </row>
    <row r="19819" spans="10:14" x14ac:dyDescent="0.25">
      <c r="J19819" t="str">
        <f t="shared" si="560"/>
        <v/>
      </c>
      <c r="K19819" s="112"/>
      <c r="L19819" s="112"/>
      <c r="M19819" s="112"/>
      <c r="N19819" s="112"/>
    </row>
    <row r="19820" spans="10:14" x14ac:dyDescent="0.25">
      <c r="J19820" t="str">
        <f t="shared" si="560"/>
        <v/>
      </c>
      <c r="K19820" s="112"/>
      <c r="L19820" s="112"/>
      <c r="M19820" s="112"/>
      <c r="N19820" s="112"/>
    </row>
    <row r="19821" spans="10:14" x14ac:dyDescent="0.25">
      <c r="J19821" t="str">
        <f t="shared" si="560"/>
        <v/>
      </c>
      <c r="K19821" s="112"/>
      <c r="L19821" s="112"/>
      <c r="M19821" s="112"/>
      <c r="N19821" s="112"/>
    </row>
    <row r="19822" spans="10:14" x14ac:dyDescent="0.25">
      <c r="J19822" t="str">
        <f t="shared" si="560"/>
        <v/>
      </c>
      <c r="K19822" s="112"/>
      <c r="L19822" s="112"/>
      <c r="M19822" s="112"/>
      <c r="N19822" s="112"/>
    </row>
    <row r="19823" spans="10:14" x14ac:dyDescent="0.25">
      <c r="J19823" t="str">
        <f t="shared" si="560"/>
        <v/>
      </c>
      <c r="K19823" s="112"/>
      <c r="L19823" s="112"/>
      <c r="M19823" s="112"/>
      <c r="N19823" s="112"/>
    </row>
    <row r="19824" spans="10:14" x14ac:dyDescent="0.25">
      <c r="J19824" t="str">
        <f t="shared" si="560"/>
        <v/>
      </c>
      <c r="K19824" s="112"/>
      <c r="L19824" s="112"/>
      <c r="M19824" s="112"/>
      <c r="N19824" s="112"/>
    </row>
    <row r="19825" spans="10:14" x14ac:dyDescent="0.25">
      <c r="J19825" t="str">
        <f t="shared" si="560"/>
        <v/>
      </c>
      <c r="K19825" s="112"/>
      <c r="L19825" s="112"/>
      <c r="M19825" s="112"/>
      <c r="N19825" s="112"/>
    </row>
    <row r="19826" spans="10:14" x14ac:dyDescent="0.25">
      <c r="J19826" t="str">
        <f t="shared" si="560"/>
        <v/>
      </c>
      <c r="K19826" s="112"/>
      <c r="L19826" s="112"/>
      <c r="M19826" s="112"/>
      <c r="N19826" s="112"/>
    </row>
    <row r="19827" spans="10:14" x14ac:dyDescent="0.25">
      <c r="J19827" t="str">
        <f t="shared" si="560"/>
        <v/>
      </c>
      <c r="K19827" s="112"/>
      <c r="L19827" s="112"/>
      <c r="M19827" s="112"/>
      <c r="N19827" s="112"/>
    </row>
    <row r="19828" spans="10:14" x14ac:dyDescent="0.25">
      <c r="J19828" t="str">
        <f t="shared" si="560"/>
        <v/>
      </c>
      <c r="K19828" s="112"/>
      <c r="L19828" s="112"/>
      <c r="M19828" s="112"/>
      <c r="N19828" s="112"/>
    </row>
    <row r="19829" spans="10:14" x14ac:dyDescent="0.25">
      <c r="J19829" t="str">
        <f t="shared" si="560"/>
        <v/>
      </c>
      <c r="K19829" s="112"/>
      <c r="L19829" s="112"/>
      <c r="M19829" s="112"/>
      <c r="N19829" s="112"/>
    </row>
    <row r="19830" spans="10:14" x14ac:dyDescent="0.25">
      <c r="J19830" t="str">
        <f t="shared" si="560"/>
        <v/>
      </c>
      <c r="K19830" s="112"/>
      <c r="L19830" s="112"/>
      <c r="M19830" s="112"/>
      <c r="N19830" s="112"/>
    </row>
    <row r="19831" spans="10:14" x14ac:dyDescent="0.25">
      <c r="J19831" t="str">
        <f t="shared" si="560"/>
        <v/>
      </c>
      <c r="K19831" s="112"/>
      <c r="L19831" s="112"/>
      <c r="M19831" s="112"/>
      <c r="N19831" s="112"/>
    </row>
    <row r="19832" spans="10:14" x14ac:dyDescent="0.25">
      <c r="J19832" t="str">
        <f t="shared" si="560"/>
        <v/>
      </c>
      <c r="K19832" s="112"/>
      <c r="L19832" s="112"/>
      <c r="M19832" s="112"/>
      <c r="N19832" s="112"/>
    </row>
    <row r="19833" spans="10:14" x14ac:dyDescent="0.25">
      <c r="J19833" t="str">
        <f t="shared" si="560"/>
        <v/>
      </c>
      <c r="K19833" s="112"/>
      <c r="L19833" s="112"/>
      <c r="M19833" s="112"/>
      <c r="N19833" s="112"/>
    </row>
    <row r="19834" spans="10:14" x14ac:dyDescent="0.25">
      <c r="J19834" t="str">
        <f t="shared" si="560"/>
        <v/>
      </c>
      <c r="K19834" s="112"/>
      <c r="L19834" s="112"/>
      <c r="M19834" s="112"/>
      <c r="N19834" s="112"/>
    </row>
    <row r="19835" spans="10:14" x14ac:dyDescent="0.25">
      <c r="J19835" t="str">
        <f t="shared" si="560"/>
        <v/>
      </c>
      <c r="K19835" s="112"/>
      <c r="L19835" s="112"/>
      <c r="M19835" s="112"/>
      <c r="N19835" s="112"/>
    </row>
    <row r="19836" spans="10:14" x14ac:dyDescent="0.25">
      <c r="J19836" t="str">
        <f t="shared" si="560"/>
        <v/>
      </c>
      <c r="K19836" s="112"/>
      <c r="L19836" s="112"/>
      <c r="M19836" s="112"/>
      <c r="N19836" s="112"/>
    </row>
    <row r="19837" spans="10:14" x14ac:dyDescent="0.25">
      <c r="J19837" t="str">
        <f t="shared" si="560"/>
        <v/>
      </c>
      <c r="K19837" s="112"/>
      <c r="L19837" s="112"/>
      <c r="M19837" s="112"/>
      <c r="N19837" s="112"/>
    </row>
    <row r="19838" spans="10:14" x14ac:dyDescent="0.25">
      <c r="J19838" t="str">
        <f t="shared" si="560"/>
        <v/>
      </c>
      <c r="K19838" s="112"/>
      <c r="L19838" s="112"/>
      <c r="M19838" s="112"/>
      <c r="N19838" s="112"/>
    </row>
    <row r="19839" spans="10:14" x14ac:dyDescent="0.25">
      <c r="J19839" t="str">
        <f t="shared" si="560"/>
        <v/>
      </c>
      <c r="K19839" s="112"/>
      <c r="L19839" s="112"/>
      <c r="M19839" s="112"/>
      <c r="N19839" s="112"/>
    </row>
    <row r="19840" spans="10:14" x14ac:dyDescent="0.25">
      <c r="J19840" t="str">
        <f t="shared" si="560"/>
        <v/>
      </c>
      <c r="K19840" s="112"/>
      <c r="L19840" s="112"/>
      <c r="M19840" s="112"/>
      <c r="N19840" s="112"/>
    </row>
    <row r="19841" spans="10:14" x14ac:dyDescent="0.25">
      <c r="J19841" t="str">
        <f t="shared" si="560"/>
        <v/>
      </c>
      <c r="K19841" s="112"/>
      <c r="L19841" s="112"/>
      <c r="M19841" s="112"/>
      <c r="N19841" s="112"/>
    </row>
    <row r="19842" spans="10:14" x14ac:dyDescent="0.25">
      <c r="J19842" t="str">
        <f t="shared" si="560"/>
        <v/>
      </c>
      <c r="K19842" s="112"/>
      <c r="L19842" s="112"/>
      <c r="M19842" s="112"/>
      <c r="N19842" s="112"/>
    </row>
    <row r="19843" spans="10:14" x14ac:dyDescent="0.25">
      <c r="J19843" t="str">
        <f t="shared" ref="J19843:J19906" si="561">B19843&amp;C19843&amp;E19843&amp;IF(C19843="Skog",F19843&amp;G19843,"")</f>
        <v/>
      </c>
      <c r="K19843" s="112"/>
      <c r="L19843" s="112"/>
      <c r="M19843" s="112"/>
      <c r="N19843" s="112"/>
    </row>
    <row r="19844" spans="10:14" x14ac:dyDescent="0.25">
      <c r="J19844" t="str">
        <f t="shared" si="561"/>
        <v/>
      </c>
      <c r="K19844" s="112"/>
      <c r="L19844" s="112"/>
      <c r="M19844" s="112"/>
      <c r="N19844" s="112"/>
    </row>
    <row r="19845" spans="10:14" x14ac:dyDescent="0.25">
      <c r="J19845" t="str">
        <f t="shared" si="561"/>
        <v/>
      </c>
      <c r="K19845" s="112"/>
      <c r="L19845" s="112"/>
      <c r="M19845" s="112"/>
      <c r="N19845" s="112"/>
    </row>
    <row r="19846" spans="10:14" x14ac:dyDescent="0.25">
      <c r="J19846" t="str">
        <f t="shared" si="561"/>
        <v/>
      </c>
      <c r="K19846" s="112"/>
      <c r="L19846" s="112"/>
      <c r="M19846" s="112"/>
      <c r="N19846" s="112"/>
    </row>
    <row r="19847" spans="10:14" x14ac:dyDescent="0.25">
      <c r="J19847" t="str">
        <f t="shared" si="561"/>
        <v/>
      </c>
      <c r="K19847" s="112"/>
      <c r="L19847" s="112"/>
      <c r="M19847" s="112"/>
      <c r="N19847" s="112"/>
    </row>
    <row r="19848" spans="10:14" x14ac:dyDescent="0.25">
      <c r="J19848" t="str">
        <f t="shared" si="561"/>
        <v/>
      </c>
      <c r="K19848" s="112"/>
      <c r="L19848" s="112"/>
      <c r="M19848" s="112"/>
      <c r="N19848" s="112"/>
    </row>
    <row r="19849" spans="10:14" x14ac:dyDescent="0.25">
      <c r="J19849" t="str">
        <f t="shared" si="561"/>
        <v/>
      </c>
      <c r="K19849" s="112"/>
      <c r="L19849" s="112"/>
      <c r="M19849" s="112"/>
      <c r="N19849" s="112"/>
    </row>
    <row r="19850" spans="10:14" x14ac:dyDescent="0.25">
      <c r="J19850" t="str">
        <f t="shared" si="561"/>
        <v/>
      </c>
      <c r="K19850" s="112"/>
      <c r="L19850" s="112"/>
      <c r="M19850" s="112"/>
      <c r="N19850" s="112"/>
    </row>
    <row r="19851" spans="10:14" x14ac:dyDescent="0.25">
      <c r="J19851" t="str">
        <f t="shared" si="561"/>
        <v/>
      </c>
      <c r="K19851" s="112"/>
      <c r="L19851" s="112"/>
      <c r="M19851" s="112"/>
      <c r="N19851" s="112"/>
    </row>
    <row r="19852" spans="10:14" x14ac:dyDescent="0.25">
      <c r="J19852" t="str">
        <f t="shared" si="561"/>
        <v/>
      </c>
      <c r="K19852" s="112"/>
      <c r="L19852" s="112"/>
      <c r="M19852" s="112"/>
      <c r="N19852" s="112"/>
    </row>
    <row r="19853" spans="10:14" x14ac:dyDescent="0.25">
      <c r="J19853" t="str">
        <f t="shared" si="561"/>
        <v/>
      </c>
      <c r="K19853" s="112"/>
      <c r="L19853" s="112"/>
      <c r="M19853" s="112"/>
      <c r="N19853" s="112"/>
    </row>
    <row r="19854" spans="10:14" x14ac:dyDescent="0.25">
      <c r="J19854" t="str">
        <f t="shared" si="561"/>
        <v/>
      </c>
      <c r="K19854" s="112"/>
      <c r="L19854" s="112"/>
      <c r="M19854" s="112"/>
      <c r="N19854" s="112"/>
    </row>
    <row r="19855" spans="10:14" x14ac:dyDescent="0.25">
      <c r="J19855" t="str">
        <f t="shared" si="561"/>
        <v/>
      </c>
      <c r="K19855" s="112"/>
      <c r="L19855" s="112"/>
      <c r="M19855" s="112"/>
      <c r="N19855" s="112"/>
    </row>
    <row r="19856" spans="10:14" x14ac:dyDescent="0.25">
      <c r="J19856" t="str">
        <f t="shared" si="561"/>
        <v/>
      </c>
      <c r="K19856" s="112"/>
      <c r="L19856" s="112"/>
      <c r="M19856" s="112"/>
      <c r="N19856" s="112"/>
    </row>
    <row r="19857" spans="10:14" x14ac:dyDescent="0.25">
      <c r="J19857" t="str">
        <f t="shared" si="561"/>
        <v/>
      </c>
      <c r="K19857" s="112"/>
      <c r="L19857" s="112"/>
      <c r="M19857" s="112"/>
      <c r="N19857" s="112"/>
    </row>
    <row r="19858" spans="10:14" x14ac:dyDescent="0.25">
      <c r="J19858" t="str">
        <f t="shared" si="561"/>
        <v/>
      </c>
      <c r="K19858" s="112"/>
      <c r="L19858" s="112"/>
      <c r="M19858" s="112"/>
      <c r="N19858" s="112"/>
    </row>
    <row r="19859" spans="10:14" x14ac:dyDescent="0.25">
      <c r="J19859" t="str">
        <f t="shared" si="561"/>
        <v/>
      </c>
      <c r="K19859" s="112"/>
      <c r="L19859" s="112"/>
      <c r="M19859" s="112"/>
      <c r="N19859" s="112"/>
    </row>
    <row r="19860" spans="10:14" x14ac:dyDescent="0.25">
      <c r="J19860" t="str">
        <f t="shared" si="561"/>
        <v/>
      </c>
      <c r="K19860" s="112"/>
      <c r="L19860" s="112"/>
      <c r="M19860" s="112"/>
      <c r="N19860" s="112"/>
    </row>
    <row r="19861" spans="10:14" x14ac:dyDescent="0.25">
      <c r="J19861" t="str">
        <f t="shared" si="561"/>
        <v/>
      </c>
      <c r="K19861" s="112"/>
      <c r="L19861" s="112"/>
      <c r="M19861" s="112"/>
      <c r="N19861" s="112"/>
    </row>
    <row r="19862" spans="10:14" x14ac:dyDescent="0.25">
      <c r="J19862" t="str">
        <f t="shared" si="561"/>
        <v/>
      </c>
      <c r="K19862" s="112"/>
      <c r="L19862" s="112"/>
      <c r="M19862" s="112"/>
      <c r="N19862" s="112"/>
    </row>
    <row r="19863" spans="10:14" x14ac:dyDescent="0.25">
      <c r="J19863" t="str">
        <f t="shared" si="561"/>
        <v/>
      </c>
      <c r="K19863" s="112"/>
      <c r="L19863" s="112"/>
      <c r="M19863" s="112"/>
      <c r="N19863" s="112"/>
    </row>
    <row r="19864" spans="10:14" x14ac:dyDescent="0.25">
      <c r="J19864" t="str">
        <f t="shared" si="561"/>
        <v/>
      </c>
      <c r="K19864" s="112"/>
      <c r="L19864" s="112"/>
      <c r="M19864" s="112"/>
      <c r="N19864" s="112"/>
    </row>
    <row r="19865" spans="10:14" x14ac:dyDescent="0.25">
      <c r="J19865" t="str">
        <f t="shared" si="561"/>
        <v/>
      </c>
      <c r="K19865" s="112"/>
      <c r="L19865" s="112"/>
      <c r="M19865" s="112"/>
      <c r="N19865" s="112"/>
    </row>
    <row r="19866" spans="10:14" x14ac:dyDescent="0.25">
      <c r="J19866" t="str">
        <f t="shared" si="561"/>
        <v/>
      </c>
      <c r="K19866" s="112"/>
      <c r="L19866" s="112"/>
      <c r="M19866" s="112"/>
      <c r="N19866" s="112"/>
    </row>
    <row r="19867" spans="10:14" x14ac:dyDescent="0.25">
      <c r="J19867" t="str">
        <f t="shared" si="561"/>
        <v/>
      </c>
      <c r="K19867" s="112"/>
      <c r="L19867" s="112"/>
      <c r="M19867" s="112"/>
      <c r="N19867" s="112"/>
    </row>
    <row r="19868" spans="10:14" x14ac:dyDescent="0.25">
      <c r="J19868" t="str">
        <f t="shared" si="561"/>
        <v/>
      </c>
      <c r="K19868" s="112"/>
      <c r="L19868" s="112"/>
      <c r="M19868" s="112"/>
      <c r="N19868" s="112"/>
    </row>
    <row r="19869" spans="10:14" x14ac:dyDescent="0.25">
      <c r="J19869" t="str">
        <f t="shared" si="561"/>
        <v/>
      </c>
      <c r="K19869" s="112"/>
      <c r="L19869" s="112"/>
      <c r="M19869" s="112"/>
      <c r="N19869" s="112"/>
    </row>
    <row r="19870" spans="10:14" x14ac:dyDescent="0.25">
      <c r="J19870" t="str">
        <f t="shared" si="561"/>
        <v/>
      </c>
      <c r="K19870" s="112"/>
      <c r="L19870" s="112"/>
      <c r="M19870" s="112"/>
      <c r="N19870" s="112"/>
    </row>
    <row r="19871" spans="10:14" x14ac:dyDescent="0.25">
      <c r="J19871" t="str">
        <f t="shared" si="561"/>
        <v/>
      </c>
      <c r="K19871" s="112"/>
      <c r="L19871" s="112"/>
      <c r="M19871" s="112"/>
      <c r="N19871" s="112"/>
    </row>
    <row r="19872" spans="10:14" x14ac:dyDescent="0.25">
      <c r="J19872" t="str">
        <f t="shared" si="561"/>
        <v/>
      </c>
      <c r="K19872" s="112"/>
      <c r="L19872" s="112"/>
      <c r="M19872" s="112"/>
      <c r="N19872" s="112"/>
    </row>
    <row r="19873" spans="10:14" x14ac:dyDescent="0.25">
      <c r="J19873" t="str">
        <f t="shared" si="561"/>
        <v/>
      </c>
      <c r="K19873" s="112"/>
      <c r="L19873" s="112"/>
      <c r="M19873" s="112"/>
      <c r="N19873" s="112"/>
    </row>
    <row r="19874" spans="10:14" x14ac:dyDescent="0.25">
      <c r="J19874" t="str">
        <f t="shared" si="561"/>
        <v/>
      </c>
      <c r="K19874" s="112"/>
      <c r="L19874" s="112"/>
      <c r="M19874" s="112"/>
      <c r="N19874" s="112"/>
    </row>
    <row r="19875" spans="10:14" x14ac:dyDescent="0.25">
      <c r="J19875" t="str">
        <f t="shared" si="561"/>
        <v/>
      </c>
      <c r="K19875" s="112"/>
      <c r="L19875" s="112"/>
      <c r="M19875" s="112"/>
      <c r="N19875" s="112"/>
    </row>
    <row r="19876" spans="10:14" x14ac:dyDescent="0.25">
      <c r="J19876" t="str">
        <f t="shared" si="561"/>
        <v/>
      </c>
      <c r="K19876" s="112"/>
      <c r="L19876" s="112"/>
      <c r="M19876" s="112"/>
      <c r="N19876" s="112"/>
    </row>
    <row r="19877" spans="10:14" x14ac:dyDescent="0.25">
      <c r="J19877" t="str">
        <f t="shared" si="561"/>
        <v/>
      </c>
      <c r="K19877" s="112"/>
      <c r="L19877" s="112"/>
      <c r="M19877" s="112"/>
      <c r="N19877" s="112"/>
    </row>
    <row r="19878" spans="10:14" x14ac:dyDescent="0.25">
      <c r="J19878" t="str">
        <f t="shared" si="561"/>
        <v/>
      </c>
      <c r="K19878" s="112"/>
      <c r="L19878" s="112"/>
      <c r="M19878" s="112"/>
      <c r="N19878" s="112"/>
    </row>
    <row r="19879" spans="10:14" x14ac:dyDescent="0.25">
      <c r="J19879" t="str">
        <f t="shared" si="561"/>
        <v/>
      </c>
      <c r="K19879" s="112"/>
      <c r="L19879" s="112"/>
      <c r="M19879" s="112"/>
      <c r="N19879" s="112"/>
    </row>
    <row r="19880" spans="10:14" x14ac:dyDescent="0.25">
      <c r="J19880" t="str">
        <f t="shared" si="561"/>
        <v/>
      </c>
      <c r="K19880" s="112"/>
      <c r="L19880" s="112"/>
      <c r="M19880" s="112"/>
      <c r="N19880" s="112"/>
    </row>
    <row r="19881" spans="10:14" x14ac:dyDescent="0.25">
      <c r="J19881" t="str">
        <f t="shared" si="561"/>
        <v/>
      </c>
      <c r="K19881" s="112"/>
      <c r="L19881" s="112"/>
      <c r="M19881" s="112"/>
      <c r="N19881" s="112"/>
    </row>
    <row r="19882" spans="10:14" x14ac:dyDescent="0.25">
      <c r="J19882" t="str">
        <f t="shared" si="561"/>
        <v/>
      </c>
      <c r="K19882" s="112"/>
      <c r="L19882" s="112"/>
      <c r="M19882" s="112"/>
      <c r="N19882" s="112"/>
    </row>
    <row r="19883" spans="10:14" x14ac:dyDescent="0.25">
      <c r="J19883" t="str">
        <f t="shared" si="561"/>
        <v/>
      </c>
      <c r="K19883" s="112"/>
      <c r="L19883" s="112"/>
      <c r="M19883" s="112"/>
      <c r="N19883" s="112"/>
    </row>
    <row r="19884" spans="10:14" x14ac:dyDescent="0.25">
      <c r="J19884" t="str">
        <f t="shared" si="561"/>
        <v/>
      </c>
      <c r="K19884" s="112"/>
      <c r="L19884" s="112"/>
      <c r="M19884" s="112"/>
      <c r="N19884" s="112"/>
    </row>
    <row r="19885" spans="10:14" x14ac:dyDescent="0.25">
      <c r="J19885" t="str">
        <f t="shared" si="561"/>
        <v/>
      </c>
      <c r="K19885" s="112"/>
      <c r="L19885" s="112"/>
      <c r="M19885" s="112"/>
      <c r="N19885" s="112"/>
    </row>
    <row r="19886" spans="10:14" x14ac:dyDescent="0.25">
      <c r="J19886" t="str">
        <f t="shared" si="561"/>
        <v/>
      </c>
      <c r="K19886" s="112"/>
      <c r="L19886" s="112"/>
      <c r="M19886" s="112"/>
      <c r="N19886" s="112"/>
    </row>
    <row r="19887" spans="10:14" x14ac:dyDescent="0.25">
      <c r="J19887" t="str">
        <f t="shared" si="561"/>
        <v/>
      </c>
      <c r="K19887" s="112"/>
      <c r="L19887" s="112"/>
      <c r="M19887" s="112"/>
      <c r="N19887" s="112"/>
    </row>
    <row r="19888" spans="10:14" x14ac:dyDescent="0.25">
      <c r="J19888" t="str">
        <f t="shared" si="561"/>
        <v/>
      </c>
      <c r="K19888" s="112"/>
      <c r="L19888" s="112"/>
      <c r="M19888" s="112"/>
      <c r="N19888" s="112"/>
    </row>
    <row r="19889" spans="10:14" x14ac:dyDescent="0.25">
      <c r="J19889" t="str">
        <f t="shared" si="561"/>
        <v/>
      </c>
      <c r="K19889" s="112"/>
      <c r="L19889" s="112"/>
      <c r="M19889" s="112"/>
      <c r="N19889" s="112"/>
    </row>
    <row r="19890" spans="10:14" x14ac:dyDescent="0.25">
      <c r="J19890" t="str">
        <f t="shared" si="561"/>
        <v/>
      </c>
      <c r="K19890" s="112"/>
      <c r="L19890" s="112"/>
      <c r="M19890" s="112"/>
      <c r="N19890" s="112"/>
    </row>
    <row r="19891" spans="10:14" x14ac:dyDescent="0.25">
      <c r="J19891" t="str">
        <f t="shared" si="561"/>
        <v/>
      </c>
      <c r="K19891" s="112"/>
      <c r="L19891" s="112"/>
      <c r="M19891" s="112"/>
      <c r="N19891" s="112"/>
    </row>
    <row r="19892" spans="10:14" x14ac:dyDescent="0.25">
      <c r="J19892" t="str">
        <f t="shared" si="561"/>
        <v/>
      </c>
      <c r="K19892" s="112"/>
      <c r="L19892" s="112"/>
      <c r="M19892" s="112"/>
      <c r="N19892" s="112"/>
    </row>
    <row r="19893" spans="10:14" x14ac:dyDescent="0.25">
      <c r="J19893" t="str">
        <f t="shared" si="561"/>
        <v/>
      </c>
      <c r="K19893" s="112"/>
      <c r="L19893" s="112"/>
      <c r="M19893" s="112"/>
      <c r="N19893" s="112"/>
    </row>
    <row r="19894" spans="10:14" x14ac:dyDescent="0.25">
      <c r="J19894" t="str">
        <f t="shared" si="561"/>
        <v/>
      </c>
      <c r="K19894" s="112"/>
      <c r="L19894" s="112"/>
      <c r="M19894" s="112"/>
      <c r="N19894" s="112"/>
    </row>
    <row r="19895" spans="10:14" x14ac:dyDescent="0.25">
      <c r="J19895" t="str">
        <f t="shared" si="561"/>
        <v/>
      </c>
      <c r="K19895" s="112"/>
      <c r="L19895" s="112"/>
      <c r="M19895" s="112"/>
      <c r="N19895" s="112"/>
    </row>
    <row r="19896" spans="10:14" x14ac:dyDescent="0.25">
      <c r="J19896" t="str">
        <f t="shared" si="561"/>
        <v/>
      </c>
      <c r="K19896" s="112"/>
      <c r="L19896" s="112"/>
      <c r="M19896" s="112"/>
      <c r="N19896" s="112"/>
    </row>
    <row r="19897" spans="10:14" x14ac:dyDescent="0.25">
      <c r="J19897" t="str">
        <f t="shared" si="561"/>
        <v/>
      </c>
      <c r="K19897" s="112"/>
      <c r="L19897" s="112"/>
      <c r="M19897" s="112"/>
      <c r="N19897" s="112"/>
    </row>
    <row r="19898" spans="10:14" x14ac:dyDescent="0.25">
      <c r="J19898" t="str">
        <f t="shared" si="561"/>
        <v/>
      </c>
      <c r="K19898" s="112"/>
      <c r="L19898" s="112"/>
      <c r="M19898" s="112"/>
      <c r="N19898" s="112"/>
    </row>
    <row r="19899" spans="10:14" x14ac:dyDescent="0.25">
      <c r="J19899" t="str">
        <f t="shared" si="561"/>
        <v/>
      </c>
      <c r="K19899" s="112"/>
      <c r="L19899" s="112"/>
      <c r="M19899" s="112"/>
      <c r="N19899" s="112"/>
    </row>
    <row r="19900" spans="10:14" x14ac:dyDescent="0.25">
      <c r="J19900" t="str">
        <f t="shared" si="561"/>
        <v/>
      </c>
      <c r="K19900" s="112"/>
      <c r="L19900" s="112"/>
      <c r="M19900" s="112"/>
      <c r="N19900" s="112"/>
    </row>
    <row r="19901" spans="10:14" x14ac:dyDescent="0.25">
      <c r="J19901" t="str">
        <f t="shared" si="561"/>
        <v/>
      </c>
      <c r="K19901" s="112"/>
      <c r="L19901" s="112"/>
      <c r="M19901" s="112"/>
      <c r="N19901" s="112"/>
    </row>
    <row r="19902" spans="10:14" x14ac:dyDescent="0.25">
      <c r="J19902" t="str">
        <f t="shared" si="561"/>
        <v/>
      </c>
      <c r="K19902" s="112"/>
      <c r="L19902" s="112"/>
      <c r="M19902" s="112"/>
      <c r="N19902" s="112"/>
    </row>
    <row r="19903" spans="10:14" x14ac:dyDescent="0.25">
      <c r="J19903" t="str">
        <f t="shared" si="561"/>
        <v/>
      </c>
      <c r="K19903" s="112"/>
      <c r="L19903" s="112"/>
      <c r="M19903" s="112"/>
      <c r="N19903" s="112"/>
    </row>
    <row r="19904" spans="10:14" x14ac:dyDescent="0.25">
      <c r="J19904" t="str">
        <f t="shared" si="561"/>
        <v/>
      </c>
      <c r="K19904" s="112"/>
      <c r="L19904" s="112"/>
      <c r="M19904" s="112"/>
      <c r="N19904" s="112"/>
    </row>
    <row r="19905" spans="10:14" x14ac:dyDescent="0.25">
      <c r="J19905" t="str">
        <f t="shared" si="561"/>
        <v/>
      </c>
      <c r="K19905" s="112"/>
      <c r="L19905" s="112"/>
      <c r="M19905" s="112"/>
      <c r="N19905" s="112"/>
    </row>
    <row r="19906" spans="10:14" x14ac:dyDescent="0.25">
      <c r="J19906" t="str">
        <f t="shared" si="561"/>
        <v/>
      </c>
      <c r="K19906" s="112"/>
      <c r="L19906" s="112"/>
      <c r="M19906" s="112"/>
      <c r="N19906" s="112"/>
    </row>
    <row r="19907" spans="10:14" x14ac:dyDescent="0.25">
      <c r="J19907" t="str">
        <f t="shared" ref="J19907:J19970" si="562">B19907&amp;C19907&amp;E19907&amp;IF(C19907="Skog",F19907&amp;G19907,"")</f>
        <v/>
      </c>
      <c r="K19907" s="112"/>
      <c r="L19907" s="112"/>
      <c r="M19907" s="112"/>
      <c r="N19907" s="112"/>
    </row>
    <row r="19908" spans="10:14" x14ac:dyDescent="0.25">
      <c r="J19908" t="str">
        <f t="shared" si="562"/>
        <v/>
      </c>
      <c r="K19908" s="112"/>
      <c r="L19908" s="112"/>
      <c r="M19908" s="112"/>
      <c r="N19908" s="112"/>
    </row>
    <row r="19909" spans="10:14" x14ac:dyDescent="0.25">
      <c r="J19909" t="str">
        <f t="shared" si="562"/>
        <v/>
      </c>
      <c r="K19909" s="112"/>
      <c r="L19909" s="112"/>
      <c r="M19909" s="112"/>
      <c r="N19909" s="112"/>
    </row>
    <row r="19910" spans="10:14" x14ac:dyDescent="0.25">
      <c r="J19910" t="str">
        <f t="shared" si="562"/>
        <v/>
      </c>
      <c r="K19910" s="112"/>
      <c r="L19910" s="112"/>
      <c r="M19910" s="112"/>
      <c r="N19910" s="112"/>
    </row>
    <row r="19911" spans="10:14" x14ac:dyDescent="0.25">
      <c r="J19911" t="str">
        <f t="shared" si="562"/>
        <v/>
      </c>
      <c r="K19911" s="112"/>
      <c r="L19911" s="112"/>
      <c r="M19911" s="112"/>
      <c r="N19911" s="112"/>
    </row>
    <row r="19912" spans="10:14" x14ac:dyDescent="0.25">
      <c r="J19912" t="str">
        <f t="shared" si="562"/>
        <v/>
      </c>
      <c r="K19912" s="112"/>
      <c r="L19912" s="112"/>
      <c r="M19912" s="112"/>
      <c r="N19912" s="112"/>
    </row>
    <row r="19913" spans="10:14" x14ac:dyDescent="0.25">
      <c r="J19913" t="str">
        <f t="shared" si="562"/>
        <v/>
      </c>
      <c r="K19913" s="112"/>
      <c r="L19913" s="112"/>
      <c r="M19913" s="112"/>
      <c r="N19913" s="112"/>
    </row>
    <row r="19914" spans="10:14" x14ac:dyDescent="0.25">
      <c r="J19914" t="str">
        <f t="shared" si="562"/>
        <v/>
      </c>
      <c r="K19914" s="112"/>
      <c r="L19914" s="112"/>
      <c r="M19914" s="112"/>
      <c r="N19914" s="112"/>
    </row>
    <row r="19915" spans="10:14" x14ac:dyDescent="0.25">
      <c r="J19915" t="str">
        <f t="shared" si="562"/>
        <v/>
      </c>
      <c r="K19915" s="112"/>
      <c r="L19915" s="112"/>
      <c r="M19915" s="112"/>
      <c r="N19915" s="112"/>
    </row>
    <row r="19916" spans="10:14" x14ac:dyDescent="0.25">
      <c r="J19916" t="str">
        <f t="shared" si="562"/>
        <v/>
      </c>
      <c r="K19916" s="112"/>
      <c r="L19916" s="112"/>
      <c r="M19916" s="112"/>
      <c r="N19916" s="112"/>
    </row>
    <row r="19917" spans="10:14" x14ac:dyDescent="0.25">
      <c r="J19917" t="str">
        <f t="shared" si="562"/>
        <v/>
      </c>
      <c r="K19917" s="112"/>
      <c r="L19917" s="112"/>
      <c r="M19917" s="112"/>
      <c r="N19917" s="112"/>
    </row>
    <row r="19918" spans="10:14" x14ac:dyDescent="0.25">
      <c r="J19918" t="str">
        <f t="shared" si="562"/>
        <v/>
      </c>
      <c r="K19918" s="112"/>
      <c r="L19918" s="112"/>
      <c r="M19918" s="112"/>
      <c r="N19918" s="112"/>
    </row>
    <row r="19919" spans="10:14" x14ac:dyDescent="0.25">
      <c r="J19919" t="str">
        <f t="shared" si="562"/>
        <v/>
      </c>
      <c r="K19919" s="112"/>
      <c r="L19919" s="112"/>
      <c r="M19919" s="112"/>
      <c r="N19919" s="112"/>
    </row>
    <row r="19920" spans="10:14" x14ac:dyDescent="0.25">
      <c r="J19920" t="str">
        <f t="shared" si="562"/>
        <v/>
      </c>
      <c r="K19920" s="112"/>
      <c r="L19920" s="112"/>
      <c r="M19920" s="112"/>
      <c r="N19920" s="112"/>
    </row>
    <row r="19921" spans="10:14" x14ac:dyDescent="0.25">
      <c r="J19921" t="str">
        <f t="shared" si="562"/>
        <v/>
      </c>
      <c r="K19921" s="112"/>
      <c r="L19921" s="112"/>
      <c r="M19921" s="112"/>
      <c r="N19921" s="112"/>
    </row>
    <row r="19922" spans="10:14" x14ac:dyDescent="0.25">
      <c r="J19922" t="str">
        <f t="shared" si="562"/>
        <v/>
      </c>
      <c r="K19922" s="112"/>
      <c r="L19922" s="112"/>
      <c r="M19922" s="112"/>
      <c r="N19922" s="112"/>
    </row>
    <row r="19923" spans="10:14" x14ac:dyDescent="0.25">
      <c r="J19923" t="str">
        <f t="shared" si="562"/>
        <v/>
      </c>
      <c r="K19923" s="112"/>
      <c r="L19923" s="112"/>
      <c r="M19923" s="112"/>
      <c r="N19923" s="112"/>
    </row>
    <row r="19924" spans="10:14" x14ac:dyDescent="0.25">
      <c r="J19924" t="str">
        <f t="shared" si="562"/>
        <v/>
      </c>
      <c r="K19924" s="112"/>
      <c r="L19924" s="112"/>
      <c r="M19924" s="112"/>
      <c r="N19924" s="112"/>
    </row>
    <row r="19925" spans="10:14" x14ac:dyDescent="0.25">
      <c r="J19925" t="str">
        <f t="shared" si="562"/>
        <v/>
      </c>
      <c r="K19925" s="112"/>
      <c r="L19925" s="112"/>
      <c r="M19925" s="112"/>
      <c r="N19925" s="112"/>
    </row>
    <row r="19926" spans="10:14" x14ac:dyDescent="0.25">
      <c r="J19926" t="str">
        <f t="shared" si="562"/>
        <v/>
      </c>
      <c r="K19926" s="112"/>
      <c r="L19926" s="112"/>
      <c r="M19926" s="112"/>
      <c r="N19926" s="112"/>
    </row>
    <row r="19927" spans="10:14" x14ac:dyDescent="0.25">
      <c r="J19927" t="str">
        <f t="shared" si="562"/>
        <v/>
      </c>
      <c r="K19927" s="112"/>
      <c r="L19927" s="112"/>
      <c r="M19927" s="112"/>
      <c r="N19927" s="112"/>
    </row>
    <row r="19928" spans="10:14" x14ac:dyDescent="0.25">
      <c r="J19928" t="str">
        <f t="shared" si="562"/>
        <v/>
      </c>
      <c r="K19928" s="112"/>
      <c r="L19928" s="112"/>
      <c r="M19928" s="112"/>
      <c r="N19928" s="112"/>
    </row>
    <row r="19929" spans="10:14" x14ac:dyDescent="0.25">
      <c r="J19929" t="str">
        <f t="shared" si="562"/>
        <v/>
      </c>
      <c r="K19929" s="112"/>
      <c r="L19929" s="112"/>
      <c r="M19929" s="112"/>
      <c r="N19929" s="112"/>
    </row>
    <row r="19930" spans="10:14" x14ac:dyDescent="0.25">
      <c r="J19930" t="str">
        <f t="shared" si="562"/>
        <v/>
      </c>
      <c r="K19930" s="112"/>
      <c r="L19930" s="112"/>
      <c r="M19930" s="112"/>
      <c r="N19930" s="112"/>
    </row>
    <row r="19931" spans="10:14" x14ac:dyDescent="0.25">
      <c r="J19931" t="str">
        <f t="shared" si="562"/>
        <v/>
      </c>
      <c r="K19931" s="112"/>
      <c r="L19931" s="112"/>
      <c r="M19931" s="112"/>
      <c r="N19931" s="112"/>
    </row>
    <row r="19932" spans="10:14" x14ac:dyDescent="0.25">
      <c r="J19932" t="str">
        <f t="shared" si="562"/>
        <v/>
      </c>
      <c r="K19932" s="112"/>
      <c r="L19932" s="112"/>
      <c r="M19932" s="112"/>
      <c r="N19932" s="112"/>
    </row>
    <row r="19933" spans="10:14" x14ac:dyDescent="0.25">
      <c r="J19933" t="str">
        <f t="shared" si="562"/>
        <v/>
      </c>
      <c r="K19933" s="112"/>
      <c r="L19933" s="112"/>
      <c r="M19933" s="112"/>
      <c r="N19933" s="112"/>
    </row>
    <row r="19934" spans="10:14" x14ac:dyDescent="0.25">
      <c r="J19934" t="str">
        <f t="shared" si="562"/>
        <v/>
      </c>
      <c r="K19934" s="112"/>
      <c r="L19934" s="112"/>
      <c r="M19934" s="112"/>
      <c r="N19934" s="112"/>
    </row>
    <row r="19935" spans="10:14" x14ac:dyDescent="0.25">
      <c r="J19935" t="str">
        <f t="shared" si="562"/>
        <v/>
      </c>
      <c r="K19935" s="112"/>
      <c r="L19935" s="112"/>
      <c r="M19935" s="112"/>
      <c r="N19935" s="112"/>
    </row>
    <row r="19936" spans="10:14" x14ac:dyDescent="0.25">
      <c r="J19936" t="str">
        <f t="shared" si="562"/>
        <v/>
      </c>
      <c r="K19936" s="112"/>
      <c r="L19936" s="112"/>
      <c r="M19936" s="112"/>
      <c r="N19936" s="112"/>
    </row>
    <row r="19937" spans="10:14" x14ac:dyDescent="0.25">
      <c r="J19937" t="str">
        <f t="shared" si="562"/>
        <v/>
      </c>
      <c r="K19937" s="112"/>
      <c r="L19937" s="112"/>
      <c r="M19937" s="112"/>
      <c r="N19937" s="112"/>
    </row>
    <row r="19938" spans="10:14" x14ac:dyDescent="0.25">
      <c r="J19938" t="str">
        <f t="shared" si="562"/>
        <v/>
      </c>
      <c r="K19938" s="112"/>
      <c r="L19938" s="112"/>
      <c r="M19938" s="112"/>
      <c r="N19938" s="112"/>
    </row>
    <row r="19939" spans="10:14" x14ac:dyDescent="0.25">
      <c r="J19939" t="str">
        <f t="shared" si="562"/>
        <v/>
      </c>
      <c r="K19939" s="112"/>
      <c r="L19939" s="112"/>
      <c r="M19939" s="112"/>
      <c r="N19939" s="112"/>
    </row>
    <row r="19940" spans="10:14" x14ac:dyDescent="0.25">
      <c r="J19940" t="str">
        <f t="shared" si="562"/>
        <v/>
      </c>
      <c r="K19940" s="112"/>
      <c r="L19940" s="112"/>
      <c r="M19940" s="112"/>
      <c r="N19940" s="112"/>
    </row>
    <row r="19941" spans="10:14" x14ac:dyDescent="0.25">
      <c r="J19941" t="str">
        <f t="shared" si="562"/>
        <v/>
      </c>
      <c r="K19941" s="112"/>
      <c r="L19941" s="112"/>
      <c r="M19941" s="112"/>
      <c r="N19941" s="112"/>
    </row>
    <row r="19942" spans="10:14" x14ac:dyDescent="0.25">
      <c r="J19942" t="str">
        <f t="shared" si="562"/>
        <v/>
      </c>
      <c r="K19942" s="112"/>
      <c r="L19942" s="112"/>
      <c r="M19942" s="112"/>
      <c r="N19942" s="112"/>
    </row>
    <row r="19943" spans="10:14" x14ac:dyDescent="0.25">
      <c r="J19943" t="str">
        <f t="shared" si="562"/>
        <v/>
      </c>
      <c r="K19943" s="112"/>
      <c r="L19943" s="112"/>
      <c r="M19943" s="112"/>
      <c r="N19943" s="112"/>
    </row>
    <row r="19944" spans="10:14" x14ac:dyDescent="0.25">
      <c r="J19944" t="str">
        <f t="shared" si="562"/>
        <v/>
      </c>
      <c r="K19944" s="112"/>
      <c r="L19944" s="112"/>
      <c r="M19944" s="112"/>
      <c r="N19944" s="112"/>
    </row>
    <row r="19945" spans="10:14" x14ac:dyDescent="0.25">
      <c r="J19945" t="str">
        <f t="shared" si="562"/>
        <v/>
      </c>
      <c r="K19945" s="112"/>
      <c r="L19945" s="112"/>
      <c r="M19945" s="112"/>
      <c r="N19945" s="112"/>
    </row>
    <row r="19946" spans="10:14" x14ac:dyDescent="0.25">
      <c r="J19946" t="str">
        <f t="shared" si="562"/>
        <v/>
      </c>
      <c r="K19946" s="112"/>
      <c r="L19946" s="112"/>
      <c r="M19946" s="112"/>
      <c r="N19946" s="112"/>
    </row>
    <row r="19947" spans="10:14" x14ac:dyDescent="0.25">
      <c r="J19947" t="str">
        <f t="shared" si="562"/>
        <v/>
      </c>
      <c r="K19947" s="112"/>
      <c r="L19947" s="112"/>
      <c r="M19947" s="112"/>
      <c r="N19947" s="112"/>
    </row>
    <row r="19948" spans="10:14" x14ac:dyDescent="0.25">
      <c r="J19948" t="str">
        <f t="shared" si="562"/>
        <v/>
      </c>
      <c r="K19948" s="112"/>
      <c r="L19948" s="112"/>
      <c r="M19948" s="112"/>
      <c r="N19948" s="112"/>
    </row>
    <row r="19949" spans="10:14" x14ac:dyDescent="0.25">
      <c r="J19949" t="str">
        <f t="shared" si="562"/>
        <v/>
      </c>
      <c r="K19949" s="112"/>
      <c r="L19949" s="112"/>
      <c r="M19949" s="112"/>
      <c r="N19949" s="112"/>
    </row>
    <row r="19950" spans="10:14" x14ac:dyDescent="0.25">
      <c r="J19950" t="str">
        <f t="shared" si="562"/>
        <v/>
      </c>
      <c r="K19950" s="112"/>
      <c r="L19950" s="112"/>
      <c r="M19950" s="112"/>
      <c r="N19950" s="112"/>
    </row>
    <row r="19951" spans="10:14" x14ac:dyDescent="0.25">
      <c r="J19951" t="str">
        <f t="shared" si="562"/>
        <v/>
      </c>
      <c r="K19951" s="112"/>
      <c r="L19951" s="112"/>
      <c r="M19951" s="112"/>
      <c r="N19951" s="112"/>
    </row>
    <row r="19952" spans="10:14" x14ac:dyDescent="0.25">
      <c r="J19952" t="str">
        <f t="shared" si="562"/>
        <v/>
      </c>
      <c r="K19952" s="112"/>
      <c r="L19952" s="112"/>
      <c r="M19952" s="112"/>
      <c r="N19952" s="112"/>
    </row>
    <row r="19953" spans="10:14" x14ac:dyDescent="0.25">
      <c r="J19953" t="str">
        <f t="shared" si="562"/>
        <v/>
      </c>
      <c r="K19953" s="112"/>
      <c r="L19953" s="112"/>
      <c r="M19953" s="112"/>
      <c r="N19953" s="112"/>
    </row>
    <row r="19954" spans="10:14" x14ac:dyDescent="0.25">
      <c r="J19954" t="str">
        <f t="shared" si="562"/>
        <v/>
      </c>
      <c r="K19954" s="112"/>
      <c r="L19954" s="112"/>
      <c r="M19954" s="112"/>
      <c r="N19954" s="112"/>
    </row>
    <row r="19955" spans="10:14" x14ac:dyDescent="0.25">
      <c r="J19955" t="str">
        <f t="shared" si="562"/>
        <v/>
      </c>
      <c r="K19955" s="112"/>
      <c r="L19955" s="112"/>
      <c r="M19955" s="112"/>
      <c r="N19955" s="112"/>
    </row>
    <row r="19956" spans="10:14" x14ac:dyDescent="0.25">
      <c r="J19956" t="str">
        <f t="shared" si="562"/>
        <v/>
      </c>
      <c r="K19956" s="112"/>
      <c r="L19956" s="112"/>
      <c r="M19956" s="112"/>
      <c r="N19956" s="112"/>
    </row>
    <row r="19957" spans="10:14" x14ac:dyDescent="0.25">
      <c r="J19957" t="str">
        <f t="shared" si="562"/>
        <v/>
      </c>
      <c r="K19957" s="112"/>
      <c r="L19957" s="112"/>
      <c r="M19957" s="112"/>
      <c r="N19957" s="112"/>
    </row>
    <row r="19958" spans="10:14" x14ac:dyDescent="0.25">
      <c r="J19958" t="str">
        <f t="shared" si="562"/>
        <v/>
      </c>
      <c r="K19958" s="112"/>
      <c r="L19958" s="112"/>
      <c r="M19958" s="112"/>
      <c r="N19958" s="112"/>
    </row>
    <row r="19959" spans="10:14" x14ac:dyDescent="0.25">
      <c r="J19959" t="str">
        <f t="shared" si="562"/>
        <v/>
      </c>
      <c r="K19959" s="112"/>
      <c r="L19959" s="112"/>
      <c r="M19959" s="112"/>
      <c r="N19959" s="112"/>
    </row>
    <row r="19960" spans="10:14" x14ac:dyDescent="0.25">
      <c r="J19960" t="str">
        <f t="shared" si="562"/>
        <v/>
      </c>
      <c r="K19960" s="112"/>
      <c r="L19960" s="112"/>
      <c r="M19960" s="112"/>
      <c r="N19960" s="112"/>
    </row>
    <row r="19961" spans="10:14" x14ac:dyDescent="0.25">
      <c r="J19961" t="str">
        <f t="shared" si="562"/>
        <v/>
      </c>
      <c r="K19961" s="112"/>
      <c r="L19961" s="112"/>
      <c r="M19961" s="112"/>
      <c r="N19961" s="112"/>
    </row>
    <row r="19962" spans="10:14" x14ac:dyDescent="0.25">
      <c r="J19962" t="str">
        <f t="shared" si="562"/>
        <v/>
      </c>
      <c r="K19962" s="112"/>
      <c r="L19962" s="112"/>
      <c r="M19962" s="112"/>
      <c r="N19962" s="112"/>
    </row>
    <row r="19963" spans="10:14" x14ac:dyDescent="0.25">
      <c r="J19963" t="str">
        <f t="shared" si="562"/>
        <v/>
      </c>
      <c r="K19963" s="112"/>
      <c r="L19963" s="112"/>
      <c r="M19963" s="112"/>
      <c r="N19963" s="112"/>
    </row>
    <row r="19964" spans="10:14" x14ac:dyDescent="0.25">
      <c r="J19964" t="str">
        <f t="shared" si="562"/>
        <v/>
      </c>
      <c r="K19964" s="112"/>
      <c r="L19964" s="112"/>
      <c r="M19964" s="112"/>
      <c r="N19964" s="112"/>
    </row>
    <row r="19965" spans="10:14" x14ac:dyDescent="0.25">
      <c r="J19965" t="str">
        <f t="shared" si="562"/>
        <v/>
      </c>
      <c r="K19965" s="112"/>
      <c r="L19965" s="112"/>
      <c r="M19965" s="112"/>
      <c r="N19965" s="112"/>
    </row>
    <row r="19966" spans="10:14" x14ac:dyDescent="0.25">
      <c r="J19966" t="str">
        <f t="shared" si="562"/>
        <v/>
      </c>
      <c r="K19966" s="112"/>
      <c r="L19966" s="112"/>
      <c r="M19966" s="112"/>
      <c r="N19966" s="112"/>
    </row>
    <row r="19967" spans="10:14" x14ac:dyDescent="0.25">
      <c r="J19967" t="str">
        <f t="shared" si="562"/>
        <v/>
      </c>
      <c r="K19967" s="112"/>
      <c r="L19967" s="112"/>
      <c r="M19967" s="112"/>
      <c r="N19967" s="112"/>
    </row>
    <row r="19968" spans="10:14" x14ac:dyDescent="0.25">
      <c r="J19968" t="str">
        <f t="shared" si="562"/>
        <v/>
      </c>
      <c r="K19968" s="112"/>
      <c r="L19968" s="112"/>
      <c r="M19968" s="112"/>
      <c r="N19968" s="112"/>
    </row>
    <row r="19969" spans="10:14" x14ac:dyDescent="0.25">
      <c r="J19969" t="str">
        <f t="shared" si="562"/>
        <v/>
      </c>
      <c r="K19969" s="112"/>
      <c r="L19969" s="112"/>
      <c r="M19969" s="112"/>
      <c r="N19969" s="112"/>
    </row>
    <row r="19970" spans="10:14" x14ac:dyDescent="0.25">
      <c r="J19970" t="str">
        <f t="shared" si="562"/>
        <v/>
      </c>
      <c r="K19970" s="112"/>
      <c r="L19970" s="112"/>
      <c r="M19970" s="112"/>
      <c r="N19970" s="112"/>
    </row>
    <row r="19971" spans="10:14" x14ac:dyDescent="0.25">
      <c r="J19971" t="str">
        <f t="shared" ref="J19971:J20034" si="563">B19971&amp;C19971&amp;E19971&amp;IF(C19971="Skog",F19971&amp;G19971,"")</f>
        <v/>
      </c>
      <c r="K19971" s="112"/>
      <c r="L19971" s="112"/>
      <c r="M19971" s="112"/>
      <c r="N19971" s="112"/>
    </row>
    <row r="19972" spans="10:14" x14ac:dyDescent="0.25">
      <c r="J19972" t="str">
        <f t="shared" si="563"/>
        <v/>
      </c>
      <c r="K19972" s="112"/>
      <c r="L19972" s="112"/>
      <c r="M19972" s="112"/>
      <c r="N19972" s="112"/>
    </row>
    <row r="19973" spans="10:14" x14ac:dyDescent="0.25">
      <c r="J19973" t="str">
        <f t="shared" si="563"/>
        <v/>
      </c>
      <c r="K19973" s="112"/>
      <c r="L19973" s="112"/>
      <c r="M19973" s="112"/>
      <c r="N19973" s="112"/>
    </row>
    <row r="19974" spans="10:14" x14ac:dyDescent="0.25">
      <c r="J19974" t="str">
        <f t="shared" si="563"/>
        <v/>
      </c>
      <c r="K19974" s="112"/>
      <c r="L19974" s="112"/>
      <c r="M19974" s="112"/>
      <c r="N19974" s="112"/>
    </row>
    <row r="19975" spans="10:14" x14ac:dyDescent="0.25">
      <c r="J19975" t="str">
        <f t="shared" si="563"/>
        <v/>
      </c>
      <c r="K19975" s="112"/>
      <c r="L19975" s="112"/>
      <c r="M19975" s="112"/>
      <c r="N19975" s="112"/>
    </row>
    <row r="19976" spans="10:14" x14ac:dyDescent="0.25">
      <c r="J19976" t="str">
        <f t="shared" si="563"/>
        <v/>
      </c>
      <c r="K19976" s="112"/>
      <c r="L19976" s="112"/>
      <c r="M19976" s="112"/>
      <c r="N19976" s="112"/>
    </row>
    <row r="19977" spans="10:14" x14ac:dyDescent="0.25">
      <c r="J19977" t="str">
        <f t="shared" si="563"/>
        <v/>
      </c>
      <c r="K19977" s="112"/>
      <c r="L19977" s="112"/>
      <c r="M19977" s="112"/>
      <c r="N19977" s="112"/>
    </row>
    <row r="19978" spans="10:14" x14ac:dyDescent="0.25">
      <c r="J19978" t="str">
        <f t="shared" si="563"/>
        <v/>
      </c>
      <c r="K19978" s="112"/>
      <c r="L19978" s="112"/>
      <c r="M19978" s="112"/>
      <c r="N19978" s="112"/>
    </row>
    <row r="19979" spans="10:14" x14ac:dyDescent="0.25">
      <c r="J19979" t="str">
        <f t="shared" si="563"/>
        <v/>
      </c>
      <c r="K19979" s="112"/>
      <c r="L19979" s="112"/>
      <c r="M19979" s="112"/>
      <c r="N19979" s="112"/>
    </row>
    <row r="19980" spans="10:14" x14ac:dyDescent="0.25">
      <c r="J19980" t="str">
        <f t="shared" si="563"/>
        <v/>
      </c>
      <c r="K19980" s="112"/>
      <c r="L19980" s="112"/>
      <c r="M19980" s="112"/>
      <c r="N19980" s="112"/>
    </row>
    <row r="19981" spans="10:14" x14ac:dyDescent="0.25">
      <c r="J19981" t="str">
        <f t="shared" si="563"/>
        <v/>
      </c>
      <c r="K19981" s="112"/>
      <c r="L19981" s="112"/>
      <c r="M19981" s="112"/>
      <c r="N19981" s="112"/>
    </row>
    <row r="19982" spans="10:14" x14ac:dyDescent="0.25">
      <c r="J19982" t="str">
        <f t="shared" si="563"/>
        <v/>
      </c>
      <c r="K19982" s="112"/>
      <c r="L19982" s="112"/>
      <c r="M19982" s="112"/>
      <c r="N19982" s="112"/>
    </row>
    <row r="19983" spans="10:14" x14ac:dyDescent="0.25">
      <c r="J19983" t="str">
        <f t="shared" si="563"/>
        <v/>
      </c>
      <c r="K19983" s="112"/>
      <c r="L19983" s="112"/>
      <c r="M19983" s="112"/>
      <c r="N19983" s="112"/>
    </row>
    <row r="19984" spans="10:14" x14ac:dyDescent="0.25">
      <c r="J19984" t="str">
        <f t="shared" si="563"/>
        <v/>
      </c>
      <c r="K19984" s="112"/>
      <c r="L19984" s="112"/>
      <c r="M19984" s="112"/>
      <c r="N19984" s="112"/>
    </row>
    <row r="19985" spans="10:14" x14ac:dyDescent="0.25">
      <c r="J19985" t="str">
        <f t="shared" si="563"/>
        <v/>
      </c>
      <c r="K19985" s="112"/>
      <c r="L19985" s="112"/>
      <c r="M19985" s="112"/>
      <c r="N19985" s="112"/>
    </row>
    <row r="19986" spans="10:14" x14ac:dyDescent="0.25">
      <c r="J19986" t="str">
        <f t="shared" si="563"/>
        <v/>
      </c>
      <c r="K19986" s="112"/>
      <c r="L19986" s="112"/>
      <c r="M19986" s="112"/>
      <c r="N19986" s="112"/>
    </row>
    <row r="19987" spans="10:14" x14ac:dyDescent="0.25">
      <c r="J19987" t="str">
        <f t="shared" si="563"/>
        <v/>
      </c>
      <c r="K19987" s="112"/>
      <c r="L19987" s="112"/>
      <c r="M19987" s="112"/>
      <c r="N19987" s="112"/>
    </row>
    <row r="19988" spans="10:14" x14ac:dyDescent="0.25">
      <c r="J19988" t="str">
        <f t="shared" si="563"/>
        <v/>
      </c>
      <c r="K19988" s="112"/>
      <c r="L19988" s="112"/>
      <c r="M19988" s="112"/>
      <c r="N19988" s="112"/>
    </row>
    <row r="19989" spans="10:14" x14ac:dyDescent="0.25">
      <c r="J19989" t="str">
        <f t="shared" si="563"/>
        <v/>
      </c>
      <c r="K19989" s="112"/>
      <c r="L19989" s="112"/>
      <c r="M19989" s="112"/>
      <c r="N19989" s="112"/>
    </row>
    <row r="19990" spans="10:14" x14ac:dyDescent="0.25">
      <c r="J19990" t="str">
        <f t="shared" si="563"/>
        <v/>
      </c>
      <c r="K19990" s="112"/>
      <c r="L19990" s="112"/>
      <c r="M19990" s="112"/>
      <c r="N19990" s="112"/>
    </row>
    <row r="19991" spans="10:14" x14ac:dyDescent="0.25">
      <c r="J19991" t="str">
        <f t="shared" si="563"/>
        <v/>
      </c>
      <c r="K19991" s="112"/>
      <c r="L19991" s="112"/>
      <c r="M19991" s="112"/>
      <c r="N19991" s="112"/>
    </row>
    <row r="19992" spans="10:14" x14ac:dyDescent="0.25">
      <c r="J19992" t="str">
        <f t="shared" si="563"/>
        <v/>
      </c>
      <c r="K19992" s="112"/>
      <c r="L19992" s="112"/>
      <c r="M19992" s="112"/>
      <c r="N19992" s="112"/>
    </row>
    <row r="19993" spans="10:14" x14ac:dyDescent="0.25">
      <c r="J19993" t="str">
        <f t="shared" si="563"/>
        <v/>
      </c>
      <c r="K19993" s="112"/>
      <c r="L19993" s="112"/>
      <c r="M19993" s="112"/>
      <c r="N19993" s="112"/>
    </row>
    <row r="19994" spans="10:14" x14ac:dyDescent="0.25">
      <c r="J19994" t="str">
        <f t="shared" si="563"/>
        <v/>
      </c>
      <c r="K19994" s="112"/>
      <c r="L19994" s="112"/>
      <c r="M19994" s="112"/>
      <c r="N19994" s="112"/>
    </row>
    <row r="19995" spans="10:14" x14ac:dyDescent="0.25">
      <c r="J19995" t="str">
        <f t="shared" si="563"/>
        <v/>
      </c>
      <c r="K19995" s="112"/>
      <c r="L19995" s="112"/>
      <c r="M19995" s="112"/>
      <c r="N19995" s="112"/>
    </row>
    <row r="19996" spans="10:14" x14ac:dyDescent="0.25">
      <c r="J19996" t="str">
        <f t="shared" si="563"/>
        <v/>
      </c>
      <c r="K19996" s="112"/>
      <c r="L19996" s="112"/>
      <c r="M19996" s="112"/>
      <c r="N19996" s="112"/>
    </row>
    <row r="19997" spans="10:14" x14ac:dyDescent="0.25">
      <c r="J19997" t="str">
        <f t="shared" si="563"/>
        <v/>
      </c>
      <c r="K19997" s="112"/>
      <c r="L19997" s="112"/>
      <c r="M19997" s="112"/>
      <c r="N19997" s="112"/>
    </row>
    <row r="19998" spans="10:14" x14ac:dyDescent="0.25">
      <c r="J19998" t="str">
        <f t="shared" si="563"/>
        <v/>
      </c>
      <c r="K19998" s="112"/>
      <c r="L19998" s="112"/>
      <c r="M19998" s="112"/>
      <c r="N19998" s="112"/>
    </row>
    <row r="19999" spans="10:14" x14ac:dyDescent="0.25">
      <c r="J19999" t="str">
        <f t="shared" si="563"/>
        <v/>
      </c>
      <c r="K19999" s="112"/>
      <c r="L19999" s="112"/>
      <c r="M19999" s="112"/>
      <c r="N19999" s="112"/>
    </row>
    <row r="20000" spans="10:14" x14ac:dyDescent="0.25">
      <c r="J20000" t="str">
        <f t="shared" si="563"/>
        <v/>
      </c>
      <c r="K20000" s="112"/>
      <c r="L20000" s="112"/>
      <c r="M20000" s="112"/>
      <c r="N20000" s="112"/>
    </row>
    <row r="20001" spans="10:14" x14ac:dyDescent="0.25">
      <c r="J20001" t="str">
        <f t="shared" si="563"/>
        <v/>
      </c>
      <c r="K20001" s="112"/>
      <c r="L20001" s="112"/>
      <c r="M20001" s="112"/>
      <c r="N20001" s="112"/>
    </row>
    <row r="20002" spans="10:14" x14ac:dyDescent="0.25">
      <c r="J20002" t="str">
        <f t="shared" si="563"/>
        <v/>
      </c>
      <c r="K20002" s="112"/>
      <c r="L20002" s="112"/>
      <c r="M20002" s="112"/>
      <c r="N20002" s="112"/>
    </row>
    <row r="20003" spans="10:14" x14ac:dyDescent="0.25">
      <c r="J20003" t="str">
        <f t="shared" si="563"/>
        <v/>
      </c>
      <c r="K20003" s="112"/>
      <c r="L20003" s="112"/>
      <c r="M20003" s="112"/>
      <c r="N20003" s="112"/>
    </row>
    <row r="20004" spans="10:14" x14ac:dyDescent="0.25">
      <c r="J20004" t="str">
        <f t="shared" si="563"/>
        <v/>
      </c>
      <c r="K20004" s="112"/>
      <c r="L20004" s="112"/>
      <c r="M20004" s="112"/>
      <c r="N20004" s="112"/>
    </row>
    <row r="20005" spans="10:14" x14ac:dyDescent="0.25">
      <c r="J20005" t="str">
        <f t="shared" si="563"/>
        <v/>
      </c>
      <c r="K20005" s="112"/>
      <c r="L20005" s="112"/>
      <c r="M20005" s="112"/>
      <c r="N20005" s="112"/>
    </row>
    <row r="20006" spans="10:14" x14ac:dyDescent="0.25">
      <c r="J20006" t="str">
        <f t="shared" si="563"/>
        <v/>
      </c>
      <c r="K20006" s="112"/>
      <c r="L20006" s="112"/>
      <c r="M20006" s="112"/>
      <c r="N20006" s="112"/>
    </row>
    <row r="20007" spans="10:14" x14ac:dyDescent="0.25">
      <c r="J20007" t="str">
        <f t="shared" si="563"/>
        <v/>
      </c>
      <c r="K20007" s="112"/>
      <c r="L20007" s="112"/>
      <c r="M20007" s="112"/>
      <c r="N20007" s="112"/>
    </row>
    <row r="20008" spans="10:14" x14ac:dyDescent="0.25">
      <c r="J20008" t="str">
        <f t="shared" si="563"/>
        <v/>
      </c>
      <c r="K20008" s="112"/>
      <c r="L20008" s="112"/>
      <c r="M20008" s="112"/>
      <c r="N20008" s="112"/>
    </row>
    <row r="20009" spans="10:14" x14ac:dyDescent="0.25">
      <c r="J20009" t="str">
        <f t="shared" si="563"/>
        <v/>
      </c>
      <c r="K20009" s="112"/>
      <c r="L20009" s="112"/>
      <c r="M20009" s="112"/>
      <c r="N20009" s="112"/>
    </row>
    <row r="20010" spans="10:14" x14ac:dyDescent="0.25">
      <c r="J20010" t="str">
        <f t="shared" si="563"/>
        <v/>
      </c>
      <c r="K20010" s="112"/>
      <c r="L20010" s="112"/>
      <c r="M20010" s="112"/>
      <c r="N20010" s="112"/>
    </row>
    <row r="20011" spans="10:14" x14ac:dyDescent="0.25">
      <c r="J20011" t="str">
        <f t="shared" si="563"/>
        <v/>
      </c>
      <c r="K20011" s="112"/>
      <c r="L20011" s="112"/>
      <c r="M20011" s="112"/>
      <c r="N20011" s="112"/>
    </row>
    <row r="20012" spans="10:14" x14ac:dyDescent="0.25">
      <c r="J20012" t="str">
        <f t="shared" si="563"/>
        <v/>
      </c>
      <c r="K20012" s="112"/>
      <c r="L20012" s="112"/>
      <c r="M20012" s="112"/>
      <c r="N20012" s="112"/>
    </row>
    <row r="20013" spans="10:14" x14ac:dyDescent="0.25">
      <c r="J20013" t="str">
        <f t="shared" si="563"/>
        <v/>
      </c>
      <c r="K20013" s="112"/>
      <c r="L20013" s="112"/>
      <c r="M20013" s="112"/>
      <c r="N20013" s="112"/>
    </row>
    <row r="20014" spans="10:14" x14ac:dyDescent="0.25">
      <c r="J20014" t="str">
        <f t="shared" si="563"/>
        <v/>
      </c>
      <c r="K20014" s="112"/>
      <c r="L20014" s="112"/>
      <c r="M20014" s="112"/>
      <c r="N20014" s="112"/>
    </row>
    <row r="20015" spans="10:14" x14ac:dyDescent="0.25">
      <c r="J20015" t="str">
        <f t="shared" si="563"/>
        <v/>
      </c>
      <c r="K20015" s="112"/>
      <c r="L20015" s="112"/>
      <c r="M20015" s="112"/>
      <c r="N20015" s="112"/>
    </row>
    <row r="20016" spans="10:14" x14ac:dyDescent="0.25">
      <c r="J20016" t="str">
        <f t="shared" si="563"/>
        <v/>
      </c>
      <c r="K20016" s="112"/>
      <c r="L20016" s="112"/>
      <c r="M20016" s="112"/>
      <c r="N20016" s="112"/>
    </row>
    <row r="20017" spans="10:14" x14ac:dyDescent="0.25">
      <c r="J20017" t="str">
        <f t="shared" si="563"/>
        <v/>
      </c>
      <c r="K20017" s="112"/>
      <c r="L20017" s="112"/>
      <c r="M20017" s="112"/>
      <c r="N20017" s="112"/>
    </row>
    <row r="20018" spans="10:14" x14ac:dyDescent="0.25">
      <c r="J20018" t="str">
        <f t="shared" si="563"/>
        <v/>
      </c>
      <c r="K20018" s="112"/>
      <c r="L20018" s="112"/>
      <c r="M20018" s="112"/>
      <c r="N20018" s="112"/>
    </row>
    <row r="20019" spans="10:14" x14ac:dyDescent="0.25">
      <c r="J20019" t="str">
        <f t="shared" si="563"/>
        <v/>
      </c>
      <c r="K20019" s="112"/>
      <c r="L20019" s="112"/>
      <c r="M20019" s="112"/>
      <c r="N20019" s="112"/>
    </row>
    <row r="20020" spans="10:14" x14ac:dyDescent="0.25">
      <c r="J20020" t="str">
        <f t="shared" si="563"/>
        <v/>
      </c>
      <c r="K20020" s="112"/>
      <c r="L20020" s="112"/>
      <c r="M20020" s="112"/>
      <c r="N20020" s="112"/>
    </row>
    <row r="20021" spans="10:14" x14ac:dyDescent="0.25">
      <c r="J20021" t="str">
        <f t="shared" si="563"/>
        <v/>
      </c>
      <c r="K20021" s="112"/>
      <c r="L20021" s="112"/>
      <c r="M20021" s="112"/>
      <c r="N20021" s="112"/>
    </row>
    <row r="20022" spans="10:14" x14ac:dyDescent="0.25">
      <c r="J20022" t="str">
        <f t="shared" si="563"/>
        <v/>
      </c>
      <c r="K20022" s="112"/>
      <c r="L20022" s="112"/>
      <c r="M20022" s="112"/>
      <c r="N20022" s="112"/>
    </row>
    <row r="20023" spans="10:14" x14ac:dyDescent="0.25">
      <c r="J20023" t="str">
        <f t="shared" si="563"/>
        <v/>
      </c>
      <c r="K20023" s="112"/>
      <c r="L20023" s="112"/>
      <c r="M20023" s="112"/>
      <c r="N20023" s="112"/>
    </row>
    <row r="20024" spans="10:14" x14ac:dyDescent="0.25">
      <c r="J20024" t="str">
        <f t="shared" si="563"/>
        <v/>
      </c>
      <c r="K20024" s="112"/>
      <c r="L20024" s="112"/>
      <c r="M20024" s="112"/>
      <c r="N20024" s="112"/>
    </row>
    <row r="20025" spans="10:14" x14ac:dyDescent="0.25">
      <c r="J20025" t="str">
        <f t="shared" si="563"/>
        <v/>
      </c>
      <c r="K20025" s="112"/>
      <c r="L20025" s="112"/>
      <c r="M20025" s="112"/>
      <c r="N20025" s="112"/>
    </row>
    <row r="20026" spans="10:14" x14ac:dyDescent="0.25">
      <c r="J20026" t="str">
        <f t="shared" si="563"/>
        <v/>
      </c>
      <c r="K20026" s="112"/>
      <c r="L20026" s="112"/>
      <c r="M20026" s="112"/>
      <c r="N20026" s="112"/>
    </row>
    <row r="20027" spans="10:14" x14ac:dyDescent="0.25">
      <c r="J20027" t="str">
        <f t="shared" si="563"/>
        <v/>
      </c>
      <c r="K20027" s="112"/>
      <c r="L20027" s="112"/>
      <c r="M20027" s="112"/>
      <c r="N20027" s="112"/>
    </row>
    <row r="20028" spans="10:14" x14ac:dyDescent="0.25">
      <c r="J20028" t="str">
        <f t="shared" si="563"/>
        <v/>
      </c>
      <c r="K20028" s="112"/>
      <c r="L20028" s="112"/>
      <c r="M20028" s="112"/>
      <c r="N20028" s="112"/>
    </row>
    <row r="20029" spans="10:14" x14ac:dyDescent="0.25">
      <c r="J20029" t="str">
        <f t="shared" si="563"/>
        <v/>
      </c>
      <c r="K20029" s="112"/>
      <c r="L20029" s="112"/>
      <c r="M20029" s="112"/>
      <c r="N20029" s="112"/>
    </row>
    <row r="20030" spans="10:14" x14ac:dyDescent="0.25">
      <c r="J20030" t="str">
        <f t="shared" si="563"/>
        <v/>
      </c>
      <c r="K20030" s="112"/>
      <c r="L20030" s="112"/>
      <c r="M20030" s="112"/>
      <c r="N20030" s="112"/>
    </row>
    <row r="20031" spans="10:14" x14ac:dyDescent="0.25">
      <c r="J20031" t="str">
        <f t="shared" si="563"/>
        <v/>
      </c>
      <c r="K20031" s="112"/>
      <c r="L20031" s="112"/>
      <c r="M20031" s="112"/>
      <c r="N20031" s="112"/>
    </row>
    <row r="20032" spans="10:14" x14ac:dyDescent="0.25">
      <c r="J20032" t="str">
        <f t="shared" si="563"/>
        <v/>
      </c>
      <c r="K20032" s="112"/>
      <c r="L20032" s="112"/>
      <c r="M20032" s="112"/>
      <c r="N20032" s="112"/>
    </row>
    <row r="20033" spans="10:14" x14ac:dyDescent="0.25">
      <c r="J20033" t="str">
        <f t="shared" si="563"/>
        <v/>
      </c>
      <c r="K20033" s="112"/>
      <c r="L20033" s="112"/>
      <c r="M20033" s="112"/>
      <c r="N20033" s="112"/>
    </row>
    <row r="20034" spans="10:14" x14ac:dyDescent="0.25">
      <c r="J20034" t="str">
        <f t="shared" si="563"/>
        <v/>
      </c>
      <c r="K20034" s="112"/>
      <c r="L20034" s="112"/>
      <c r="M20034" s="112"/>
      <c r="N20034" s="112"/>
    </row>
    <row r="20035" spans="10:14" x14ac:dyDescent="0.25">
      <c r="J20035" t="str">
        <f t="shared" ref="J20035:J20098" si="564">B20035&amp;C20035&amp;E20035&amp;IF(C20035="Skog",F20035&amp;G20035,"")</f>
        <v/>
      </c>
      <c r="K20035" s="112"/>
      <c r="L20035" s="112"/>
      <c r="M20035" s="112"/>
      <c r="N20035" s="112"/>
    </row>
    <row r="20036" spans="10:14" x14ac:dyDescent="0.25">
      <c r="J20036" t="str">
        <f t="shared" si="564"/>
        <v/>
      </c>
      <c r="K20036" s="112"/>
      <c r="L20036" s="112"/>
      <c r="M20036" s="112"/>
      <c r="N20036" s="112"/>
    </row>
    <row r="20037" spans="10:14" x14ac:dyDescent="0.25">
      <c r="J20037" t="str">
        <f t="shared" si="564"/>
        <v/>
      </c>
      <c r="K20037" s="112"/>
      <c r="L20037" s="112"/>
      <c r="M20037" s="112"/>
      <c r="N20037" s="112"/>
    </row>
    <row r="20038" spans="10:14" x14ac:dyDescent="0.25">
      <c r="J20038" t="str">
        <f t="shared" si="564"/>
        <v/>
      </c>
      <c r="K20038" s="112"/>
      <c r="L20038" s="112"/>
      <c r="M20038" s="112"/>
      <c r="N20038" s="112"/>
    </row>
    <row r="20039" spans="10:14" x14ac:dyDescent="0.25">
      <c r="J20039" t="str">
        <f t="shared" si="564"/>
        <v/>
      </c>
      <c r="K20039" s="112"/>
      <c r="L20039" s="112"/>
      <c r="M20039" s="112"/>
      <c r="N20039" s="112"/>
    </row>
    <row r="20040" spans="10:14" x14ac:dyDescent="0.25">
      <c r="J20040" t="str">
        <f t="shared" si="564"/>
        <v/>
      </c>
      <c r="K20040" s="112"/>
      <c r="L20040" s="112"/>
      <c r="M20040" s="112"/>
      <c r="N20040" s="112"/>
    </row>
    <row r="20041" spans="10:14" x14ac:dyDescent="0.25">
      <c r="J20041" t="str">
        <f t="shared" si="564"/>
        <v/>
      </c>
      <c r="K20041" s="112"/>
      <c r="L20041" s="112"/>
      <c r="M20041" s="112"/>
      <c r="N20041" s="112"/>
    </row>
    <row r="20042" spans="10:14" x14ac:dyDescent="0.25">
      <c r="J20042" t="str">
        <f t="shared" si="564"/>
        <v/>
      </c>
      <c r="K20042" s="112"/>
      <c r="L20042" s="112"/>
      <c r="M20042" s="112"/>
      <c r="N20042" s="112"/>
    </row>
    <row r="20043" spans="10:14" x14ac:dyDescent="0.25">
      <c r="J20043" t="str">
        <f t="shared" si="564"/>
        <v/>
      </c>
      <c r="K20043" s="112"/>
      <c r="L20043" s="112"/>
      <c r="M20043" s="112"/>
      <c r="N20043" s="112"/>
    </row>
    <row r="20044" spans="10:14" x14ac:dyDescent="0.25">
      <c r="J20044" t="str">
        <f t="shared" si="564"/>
        <v/>
      </c>
      <c r="K20044" s="112"/>
      <c r="L20044" s="112"/>
      <c r="M20044" s="112"/>
      <c r="N20044" s="112"/>
    </row>
    <row r="20045" spans="10:14" x14ac:dyDescent="0.25">
      <c r="J20045" t="str">
        <f t="shared" si="564"/>
        <v/>
      </c>
      <c r="K20045" s="112"/>
      <c r="L20045" s="112"/>
      <c r="M20045" s="112"/>
      <c r="N20045" s="112"/>
    </row>
    <row r="20046" spans="10:14" x14ac:dyDescent="0.25">
      <c r="J20046" t="str">
        <f t="shared" si="564"/>
        <v/>
      </c>
      <c r="K20046" s="112"/>
      <c r="L20046" s="112"/>
      <c r="M20046" s="112"/>
      <c r="N20046" s="112"/>
    </row>
    <row r="20047" spans="10:14" x14ac:dyDescent="0.25">
      <c r="J20047" t="str">
        <f t="shared" si="564"/>
        <v/>
      </c>
      <c r="K20047" s="112"/>
      <c r="L20047" s="112"/>
      <c r="M20047" s="112"/>
      <c r="N20047" s="112"/>
    </row>
    <row r="20048" spans="10:14" x14ac:dyDescent="0.25">
      <c r="J20048" t="str">
        <f t="shared" si="564"/>
        <v/>
      </c>
      <c r="K20048" s="112"/>
      <c r="L20048" s="112"/>
      <c r="M20048" s="112"/>
      <c r="N20048" s="112"/>
    </row>
    <row r="20049" spans="10:14" x14ac:dyDescent="0.25">
      <c r="J20049" t="str">
        <f t="shared" si="564"/>
        <v/>
      </c>
      <c r="K20049" s="112"/>
      <c r="L20049" s="112"/>
      <c r="M20049" s="112"/>
      <c r="N20049" s="112"/>
    </row>
    <row r="20050" spans="10:14" x14ac:dyDescent="0.25">
      <c r="J20050" t="str">
        <f t="shared" si="564"/>
        <v/>
      </c>
      <c r="K20050" s="112"/>
      <c r="L20050" s="112"/>
      <c r="M20050" s="112"/>
      <c r="N20050" s="112"/>
    </row>
    <row r="20051" spans="10:14" x14ac:dyDescent="0.25">
      <c r="J20051" t="str">
        <f t="shared" si="564"/>
        <v/>
      </c>
      <c r="K20051" s="112"/>
      <c r="L20051" s="112"/>
      <c r="M20051" s="112"/>
      <c r="N20051" s="112"/>
    </row>
    <row r="20052" spans="10:14" x14ac:dyDescent="0.25">
      <c r="J20052" t="str">
        <f t="shared" si="564"/>
        <v/>
      </c>
      <c r="K20052" s="112"/>
      <c r="L20052" s="112"/>
      <c r="M20052" s="112"/>
      <c r="N20052" s="112"/>
    </row>
    <row r="20053" spans="10:14" x14ac:dyDescent="0.25">
      <c r="J20053" t="str">
        <f t="shared" si="564"/>
        <v/>
      </c>
      <c r="K20053" s="112"/>
      <c r="L20053" s="112"/>
      <c r="M20053" s="112"/>
      <c r="N20053" s="112"/>
    </row>
    <row r="20054" spans="10:14" x14ac:dyDescent="0.25">
      <c r="J20054" t="str">
        <f t="shared" si="564"/>
        <v/>
      </c>
      <c r="K20054" s="112"/>
      <c r="L20054" s="112"/>
      <c r="M20054" s="112"/>
      <c r="N20054" s="112"/>
    </row>
    <row r="20055" spans="10:14" x14ac:dyDescent="0.25">
      <c r="J20055" t="str">
        <f t="shared" si="564"/>
        <v/>
      </c>
      <c r="K20055" s="112"/>
      <c r="L20055" s="112"/>
      <c r="M20055" s="112"/>
      <c r="N20055" s="112"/>
    </row>
    <row r="20056" spans="10:14" x14ac:dyDescent="0.25">
      <c r="J20056" t="str">
        <f t="shared" si="564"/>
        <v/>
      </c>
      <c r="K20056" s="112"/>
      <c r="L20056" s="112"/>
      <c r="M20056" s="112"/>
      <c r="N20056" s="112"/>
    </row>
    <row r="20057" spans="10:14" x14ac:dyDescent="0.25">
      <c r="J20057" t="str">
        <f t="shared" si="564"/>
        <v/>
      </c>
      <c r="K20057" s="112"/>
      <c r="L20057" s="112"/>
      <c r="M20057" s="112"/>
      <c r="N20057" s="112"/>
    </row>
    <row r="20058" spans="10:14" x14ac:dyDescent="0.25">
      <c r="J20058" t="str">
        <f t="shared" si="564"/>
        <v/>
      </c>
      <c r="K20058" s="112"/>
      <c r="L20058" s="112"/>
      <c r="M20058" s="112"/>
      <c r="N20058" s="112"/>
    </row>
    <row r="20059" spans="10:14" x14ac:dyDescent="0.25">
      <c r="J20059" t="str">
        <f t="shared" si="564"/>
        <v/>
      </c>
      <c r="K20059" s="112"/>
      <c r="L20059" s="112"/>
      <c r="M20059" s="112"/>
      <c r="N20059" s="112"/>
    </row>
    <row r="20060" spans="10:14" x14ac:dyDescent="0.25">
      <c r="J20060" t="str">
        <f t="shared" si="564"/>
        <v/>
      </c>
      <c r="K20060" s="112"/>
      <c r="L20060" s="112"/>
      <c r="M20060" s="112"/>
      <c r="N20060" s="112"/>
    </row>
    <row r="20061" spans="10:14" x14ac:dyDescent="0.25">
      <c r="J20061" t="str">
        <f t="shared" si="564"/>
        <v/>
      </c>
      <c r="K20061" s="112"/>
      <c r="L20061" s="112"/>
      <c r="M20061" s="112"/>
      <c r="N20061" s="112"/>
    </row>
    <row r="20062" spans="10:14" x14ac:dyDescent="0.25">
      <c r="J20062" t="str">
        <f t="shared" si="564"/>
        <v/>
      </c>
      <c r="K20062" s="112"/>
      <c r="L20062" s="112"/>
      <c r="M20062" s="112"/>
      <c r="N20062" s="112"/>
    </row>
    <row r="20063" spans="10:14" x14ac:dyDescent="0.25">
      <c r="J20063" t="str">
        <f t="shared" si="564"/>
        <v/>
      </c>
      <c r="K20063" s="112"/>
      <c r="L20063" s="112"/>
      <c r="M20063" s="112"/>
      <c r="N20063" s="112"/>
    </row>
    <row r="20064" spans="10:14" x14ac:dyDescent="0.25">
      <c r="J20064" t="str">
        <f t="shared" si="564"/>
        <v/>
      </c>
      <c r="K20064" s="112"/>
      <c r="L20064" s="112"/>
      <c r="M20064" s="112"/>
      <c r="N20064" s="112"/>
    </row>
    <row r="20065" spans="10:14" x14ac:dyDescent="0.25">
      <c r="J20065" t="str">
        <f t="shared" si="564"/>
        <v/>
      </c>
      <c r="K20065" s="112"/>
      <c r="L20065" s="112"/>
      <c r="M20065" s="112"/>
      <c r="N20065" s="112"/>
    </row>
    <row r="20066" spans="10:14" x14ac:dyDescent="0.25">
      <c r="J20066" t="str">
        <f t="shared" si="564"/>
        <v/>
      </c>
      <c r="K20066" s="112"/>
      <c r="L20066" s="112"/>
      <c r="M20066" s="112"/>
      <c r="N20066" s="112"/>
    </row>
    <row r="20067" spans="10:14" x14ac:dyDescent="0.25">
      <c r="J20067" t="str">
        <f t="shared" si="564"/>
        <v/>
      </c>
      <c r="K20067" s="112"/>
      <c r="L20067" s="112"/>
      <c r="M20067" s="112"/>
      <c r="N20067" s="112"/>
    </row>
    <row r="20068" spans="10:14" x14ac:dyDescent="0.25">
      <c r="J20068" t="str">
        <f t="shared" si="564"/>
        <v/>
      </c>
      <c r="K20068" s="112"/>
      <c r="L20068" s="112"/>
      <c r="M20068" s="112"/>
      <c r="N20068" s="112"/>
    </row>
    <row r="20069" spans="10:14" x14ac:dyDescent="0.25">
      <c r="J20069" t="str">
        <f t="shared" si="564"/>
        <v/>
      </c>
      <c r="K20069" s="112"/>
      <c r="L20069" s="112"/>
      <c r="M20069" s="112"/>
      <c r="N20069" s="112"/>
    </row>
    <row r="20070" spans="10:14" x14ac:dyDescent="0.25">
      <c r="J20070" t="str">
        <f t="shared" si="564"/>
        <v/>
      </c>
      <c r="K20070" s="112"/>
      <c r="L20070" s="112"/>
      <c r="M20070" s="112"/>
      <c r="N20070" s="112"/>
    </row>
    <row r="20071" spans="10:14" x14ac:dyDescent="0.25">
      <c r="J20071" t="str">
        <f t="shared" si="564"/>
        <v/>
      </c>
      <c r="K20071" s="112"/>
      <c r="L20071" s="112"/>
      <c r="M20071" s="112"/>
      <c r="N20071" s="112"/>
    </row>
    <row r="20072" spans="10:14" x14ac:dyDescent="0.25">
      <c r="J20072" t="str">
        <f t="shared" si="564"/>
        <v/>
      </c>
      <c r="K20072" s="112"/>
      <c r="L20072" s="112"/>
      <c r="M20072" s="112"/>
      <c r="N20072" s="112"/>
    </row>
    <row r="20073" spans="10:14" x14ac:dyDescent="0.25">
      <c r="J20073" t="str">
        <f t="shared" si="564"/>
        <v/>
      </c>
      <c r="K20073" s="112"/>
      <c r="L20073" s="112"/>
      <c r="M20073" s="112"/>
      <c r="N20073" s="112"/>
    </row>
    <row r="20074" spans="10:14" x14ac:dyDescent="0.25">
      <c r="J20074" t="str">
        <f t="shared" si="564"/>
        <v/>
      </c>
      <c r="K20074" s="112"/>
      <c r="L20074" s="112"/>
      <c r="M20074" s="112"/>
      <c r="N20074" s="112"/>
    </row>
    <row r="20075" spans="10:14" x14ac:dyDescent="0.25">
      <c r="J20075" t="str">
        <f t="shared" si="564"/>
        <v/>
      </c>
      <c r="K20075" s="112"/>
      <c r="L20075" s="112"/>
      <c r="M20075" s="112"/>
      <c r="N20075" s="112"/>
    </row>
    <row r="20076" spans="10:14" x14ac:dyDescent="0.25">
      <c r="J20076" t="str">
        <f t="shared" si="564"/>
        <v/>
      </c>
      <c r="K20076" s="112"/>
      <c r="L20076" s="112"/>
      <c r="M20076" s="112"/>
      <c r="N20076" s="112"/>
    </row>
    <row r="20077" spans="10:14" x14ac:dyDescent="0.25">
      <c r="J20077" t="str">
        <f t="shared" si="564"/>
        <v/>
      </c>
      <c r="K20077" s="112"/>
      <c r="L20077" s="112"/>
      <c r="M20077" s="112"/>
      <c r="N20077" s="112"/>
    </row>
    <row r="20078" spans="10:14" x14ac:dyDescent="0.25">
      <c r="J20078" t="str">
        <f t="shared" si="564"/>
        <v/>
      </c>
      <c r="K20078" s="112"/>
      <c r="L20078" s="112"/>
      <c r="M20078" s="112"/>
      <c r="N20078" s="112"/>
    </row>
    <row r="20079" spans="10:14" x14ac:dyDescent="0.25">
      <c r="J20079" t="str">
        <f t="shared" si="564"/>
        <v/>
      </c>
      <c r="K20079" s="112"/>
      <c r="L20079" s="112"/>
      <c r="M20079" s="112"/>
      <c r="N20079" s="112"/>
    </row>
    <row r="20080" spans="10:14" x14ac:dyDescent="0.25">
      <c r="J20080" t="str">
        <f t="shared" si="564"/>
        <v/>
      </c>
      <c r="K20080" s="112"/>
      <c r="L20080" s="112"/>
      <c r="M20080" s="112"/>
      <c r="N20080" s="112"/>
    </row>
    <row r="20081" spans="10:14" x14ac:dyDescent="0.25">
      <c r="J20081" t="str">
        <f t="shared" si="564"/>
        <v/>
      </c>
      <c r="K20081" s="112"/>
      <c r="L20081" s="112"/>
      <c r="M20081" s="112"/>
      <c r="N20081" s="112"/>
    </row>
    <row r="20082" spans="10:14" x14ac:dyDescent="0.25">
      <c r="J20082" t="str">
        <f t="shared" si="564"/>
        <v/>
      </c>
      <c r="K20082" s="112"/>
      <c r="L20082" s="112"/>
      <c r="M20082" s="112"/>
      <c r="N20082" s="112"/>
    </row>
    <row r="20083" spans="10:14" x14ac:dyDescent="0.25">
      <c r="J20083" t="str">
        <f t="shared" si="564"/>
        <v/>
      </c>
      <c r="K20083" s="112"/>
      <c r="L20083" s="112"/>
      <c r="M20083" s="112"/>
      <c r="N20083" s="112"/>
    </row>
    <row r="20084" spans="10:14" x14ac:dyDescent="0.25">
      <c r="J20084" t="str">
        <f t="shared" si="564"/>
        <v/>
      </c>
      <c r="K20084" s="112"/>
      <c r="L20084" s="112"/>
      <c r="M20084" s="112"/>
      <c r="N20084" s="112"/>
    </row>
    <row r="20085" spans="10:14" x14ac:dyDescent="0.25">
      <c r="J20085" t="str">
        <f t="shared" si="564"/>
        <v/>
      </c>
      <c r="K20085" s="112"/>
      <c r="L20085" s="112"/>
      <c r="M20085" s="112"/>
      <c r="N20085" s="112"/>
    </row>
    <row r="20086" spans="10:14" x14ac:dyDescent="0.25">
      <c r="J20086" t="str">
        <f t="shared" si="564"/>
        <v/>
      </c>
      <c r="K20086" s="112"/>
      <c r="L20086" s="112"/>
      <c r="M20086" s="112"/>
      <c r="N20086" s="112"/>
    </row>
    <row r="20087" spans="10:14" x14ac:dyDescent="0.25">
      <c r="J20087" t="str">
        <f t="shared" si="564"/>
        <v/>
      </c>
      <c r="K20087" s="112"/>
      <c r="L20087" s="112"/>
      <c r="M20087" s="112"/>
      <c r="N20087" s="112"/>
    </row>
    <row r="20088" spans="10:14" x14ac:dyDescent="0.25">
      <c r="J20088" t="str">
        <f t="shared" si="564"/>
        <v/>
      </c>
      <c r="K20088" s="112"/>
      <c r="L20088" s="112"/>
      <c r="M20088" s="112"/>
      <c r="N20088" s="112"/>
    </row>
    <row r="20089" spans="10:14" x14ac:dyDescent="0.25">
      <c r="J20089" t="str">
        <f t="shared" si="564"/>
        <v/>
      </c>
      <c r="K20089" s="112"/>
      <c r="L20089" s="112"/>
      <c r="M20089" s="112"/>
      <c r="N20089" s="112"/>
    </row>
    <row r="20090" spans="10:14" x14ac:dyDescent="0.25">
      <c r="J20090" t="str">
        <f t="shared" si="564"/>
        <v/>
      </c>
      <c r="K20090" s="112"/>
      <c r="L20090" s="112"/>
      <c r="M20090" s="112"/>
      <c r="N20090" s="112"/>
    </row>
    <row r="20091" spans="10:14" x14ac:dyDescent="0.25">
      <c r="J20091" t="str">
        <f t="shared" si="564"/>
        <v/>
      </c>
      <c r="K20091" s="112"/>
      <c r="L20091" s="112"/>
      <c r="M20091" s="112"/>
      <c r="N20091" s="112"/>
    </row>
    <row r="20092" spans="10:14" x14ac:dyDescent="0.25">
      <c r="J20092" t="str">
        <f t="shared" si="564"/>
        <v/>
      </c>
      <c r="K20092" s="112"/>
      <c r="L20092" s="112"/>
      <c r="M20092" s="112"/>
      <c r="N20092" s="112"/>
    </row>
    <row r="20093" spans="10:14" x14ac:dyDescent="0.25">
      <c r="J20093" t="str">
        <f t="shared" si="564"/>
        <v/>
      </c>
      <c r="K20093" s="112"/>
      <c r="L20093" s="112"/>
      <c r="M20093" s="112"/>
      <c r="N20093" s="112"/>
    </row>
    <row r="20094" spans="10:14" x14ac:dyDescent="0.25">
      <c r="J20094" t="str">
        <f t="shared" si="564"/>
        <v/>
      </c>
      <c r="K20094" s="112"/>
      <c r="L20094" s="112"/>
      <c r="M20094" s="112"/>
      <c r="N20094" s="112"/>
    </row>
    <row r="20095" spans="10:14" x14ac:dyDescent="0.25">
      <c r="J20095" t="str">
        <f t="shared" si="564"/>
        <v/>
      </c>
      <c r="K20095" s="112"/>
      <c r="L20095" s="112"/>
      <c r="M20095" s="112"/>
      <c r="N20095" s="112"/>
    </row>
    <row r="20096" spans="10:14" x14ac:dyDescent="0.25">
      <c r="J20096" t="str">
        <f t="shared" si="564"/>
        <v/>
      </c>
      <c r="K20096" s="112"/>
      <c r="L20096" s="112"/>
      <c r="M20096" s="112"/>
      <c r="N20096" s="112"/>
    </row>
    <row r="20097" spans="10:14" x14ac:dyDescent="0.25">
      <c r="J20097" t="str">
        <f t="shared" si="564"/>
        <v/>
      </c>
      <c r="K20097" s="112"/>
      <c r="L20097" s="112"/>
      <c r="M20097" s="112"/>
      <c r="N20097" s="112"/>
    </row>
    <row r="20098" spans="10:14" x14ac:dyDescent="0.25">
      <c r="J20098" t="str">
        <f t="shared" si="564"/>
        <v/>
      </c>
      <c r="K20098" s="112"/>
      <c r="L20098" s="112"/>
      <c r="M20098" s="112"/>
      <c r="N20098" s="112"/>
    </row>
    <row r="20099" spans="10:14" x14ac:dyDescent="0.25">
      <c r="J20099" t="str">
        <f t="shared" ref="J20099:J20162" si="565">B20099&amp;C20099&amp;E20099&amp;IF(C20099="Skog",F20099&amp;G20099,"")</f>
        <v/>
      </c>
      <c r="K20099" s="112"/>
      <c r="L20099" s="112"/>
      <c r="M20099" s="112"/>
      <c r="N20099" s="112"/>
    </row>
    <row r="20100" spans="10:14" x14ac:dyDescent="0.25">
      <c r="J20100" t="str">
        <f t="shared" si="565"/>
        <v/>
      </c>
      <c r="K20100" s="112"/>
      <c r="L20100" s="112"/>
      <c r="M20100" s="112"/>
      <c r="N20100" s="112"/>
    </row>
    <row r="20101" spans="10:14" x14ac:dyDescent="0.25">
      <c r="J20101" t="str">
        <f t="shared" si="565"/>
        <v/>
      </c>
      <c r="K20101" s="112"/>
      <c r="L20101" s="112"/>
      <c r="M20101" s="112"/>
      <c r="N20101" s="112"/>
    </row>
    <row r="20102" spans="10:14" x14ac:dyDescent="0.25">
      <c r="J20102" t="str">
        <f t="shared" si="565"/>
        <v/>
      </c>
      <c r="K20102" s="112"/>
      <c r="L20102" s="112"/>
      <c r="M20102" s="112"/>
      <c r="N20102" s="112"/>
    </row>
    <row r="20103" spans="10:14" x14ac:dyDescent="0.25">
      <c r="J20103" t="str">
        <f t="shared" si="565"/>
        <v/>
      </c>
      <c r="K20103" s="112"/>
      <c r="L20103" s="112"/>
      <c r="M20103" s="112"/>
      <c r="N20103" s="112"/>
    </row>
    <row r="20104" spans="10:14" x14ac:dyDescent="0.25">
      <c r="J20104" t="str">
        <f t="shared" si="565"/>
        <v/>
      </c>
      <c r="K20104" s="112"/>
      <c r="L20104" s="112"/>
      <c r="M20104" s="112"/>
      <c r="N20104" s="112"/>
    </row>
    <row r="20105" spans="10:14" x14ac:dyDescent="0.25">
      <c r="J20105" t="str">
        <f t="shared" si="565"/>
        <v/>
      </c>
      <c r="K20105" s="112"/>
      <c r="L20105" s="112"/>
      <c r="M20105" s="112"/>
      <c r="N20105" s="112"/>
    </row>
    <row r="20106" spans="10:14" x14ac:dyDescent="0.25">
      <c r="J20106" t="str">
        <f t="shared" si="565"/>
        <v/>
      </c>
      <c r="K20106" s="112"/>
      <c r="L20106" s="112"/>
      <c r="M20106" s="112"/>
      <c r="N20106" s="112"/>
    </row>
    <row r="20107" spans="10:14" x14ac:dyDescent="0.25">
      <c r="J20107" t="str">
        <f t="shared" si="565"/>
        <v/>
      </c>
      <c r="K20107" s="112"/>
      <c r="L20107" s="112"/>
      <c r="M20107" s="112"/>
      <c r="N20107" s="112"/>
    </row>
    <row r="20108" spans="10:14" x14ac:dyDescent="0.25">
      <c r="J20108" t="str">
        <f t="shared" si="565"/>
        <v/>
      </c>
      <c r="K20108" s="112"/>
      <c r="L20108" s="112"/>
      <c r="M20108" s="112"/>
      <c r="N20108" s="112"/>
    </row>
    <row r="20109" spans="10:14" x14ac:dyDescent="0.25">
      <c r="J20109" t="str">
        <f t="shared" si="565"/>
        <v/>
      </c>
      <c r="K20109" s="112"/>
      <c r="L20109" s="112"/>
      <c r="M20109" s="112"/>
      <c r="N20109" s="112"/>
    </row>
    <row r="20110" spans="10:14" x14ac:dyDescent="0.25">
      <c r="J20110" t="str">
        <f t="shared" si="565"/>
        <v/>
      </c>
      <c r="K20110" s="112"/>
      <c r="L20110" s="112"/>
      <c r="M20110" s="112"/>
      <c r="N20110" s="112"/>
    </row>
    <row r="20111" spans="10:14" x14ac:dyDescent="0.25">
      <c r="J20111" t="str">
        <f t="shared" si="565"/>
        <v/>
      </c>
      <c r="K20111" s="112"/>
      <c r="L20111" s="112"/>
      <c r="M20111" s="112"/>
      <c r="N20111" s="112"/>
    </row>
    <row r="20112" spans="10:14" x14ac:dyDescent="0.25">
      <c r="J20112" t="str">
        <f t="shared" si="565"/>
        <v/>
      </c>
      <c r="K20112" s="112"/>
      <c r="L20112" s="112"/>
      <c r="M20112" s="112"/>
      <c r="N20112" s="112"/>
    </row>
    <row r="20113" spans="10:14" x14ac:dyDescent="0.25">
      <c r="J20113" t="str">
        <f t="shared" si="565"/>
        <v/>
      </c>
      <c r="K20113" s="112"/>
      <c r="L20113" s="112"/>
      <c r="M20113" s="112"/>
      <c r="N20113" s="112"/>
    </row>
    <row r="20114" spans="10:14" x14ac:dyDescent="0.25">
      <c r="J20114" t="str">
        <f t="shared" si="565"/>
        <v/>
      </c>
      <c r="K20114" s="112"/>
      <c r="L20114" s="112"/>
      <c r="M20114" s="112"/>
      <c r="N20114" s="112"/>
    </row>
    <row r="20115" spans="10:14" x14ac:dyDescent="0.25">
      <c r="J20115" t="str">
        <f t="shared" si="565"/>
        <v/>
      </c>
      <c r="K20115" s="112"/>
      <c r="L20115" s="112"/>
      <c r="M20115" s="112"/>
      <c r="N20115" s="112"/>
    </row>
    <row r="20116" spans="10:14" x14ac:dyDescent="0.25">
      <c r="J20116" t="str">
        <f t="shared" si="565"/>
        <v/>
      </c>
      <c r="K20116" s="112"/>
      <c r="L20116" s="112"/>
      <c r="M20116" s="112"/>
      <c r="N20116" s="112"/>
    </row>
    <row r="20117" spans="10:14" x14ac:dyDescent="0.25">
      <c r="J20117" t="str">
        <f t="shared" si="565"/>
        <v/>
      </c>
      <c r="K20117" s="112"/>
      <c r="L20117" s="112"/>
      <c r="M20117" s="112"/>
      <c r="N20117" s="112"/>
    </row>
    <row r="20118" spans="10:14" x14ac:dyDescent="0.25">
      <c r="J20118" t="str">
        <f t="shared" si="565"/>
        <v/>
      </c>
      <c r="K20118" s="112"/>
      <c r="L20118" s="112"/>
      <c r="M20118" s="112"/>
      <c r="N20118" s="112"/>
    </row>
    <row r="20119" spans="10:14" x14ac:dyDescent="0.25">
      <c r="J20119" t="str">
        <f t="shared" si="565"/>
        <v/>
      </c>
      <c r="K20119" s="112"/>
      <c r="L20119" s="112"/>
      <c r="M20119" s="112"/>
      <c r="N20119" s="112"/>
    </row>
    <row r="20120" spans="10:14" x14ac:dyDescent="0.25">
      <c r="J20120" t="str">
        <f t="shared" si="565"/>
        <v/>
      </c>
      <c r="K20120" s="112"/>
      <c r="L20120" s="112"/>
      <c r="M20120" s="112"/>
      <c r="N20120" s="112"/>
    </row>
    <row r="20121" spans="10:14" x14ac:dyDescent="0.25">
      <c r="J20121" t="str">
        <f t="shared" si="565"/>
        <v/>
      </c>
      <c r="K20121" s="112"/>
      <c r="L20121" s="112"/>
      <c r="M20121" s="112"/>
      <c r="N20121" s="112"/>
    </row>
    <row r="20122" spans="10:14" x14ac:dyDescent="0.25">
      <c r="J20122" t="str">
        <f t="shared" si="565"/>
        <v/>
      </c>
      <c r="K20122" s="112"/>
      <c r="L20122" s="112"/>
      <c r="M20122" s="112"/>
      <c r="N20122" s="112"/>
    </row>
    <row r="20123" spans="10:14" x14ac:dyDescent="0.25">
      <c r="J20123" t="str">
        <f t="shared" si="565"/>
        <v/>
      </c>
      <c r="K20123" s="112"/>
      <c r="L20123" s="112"/>
      <c r="M20123" s="112"/>
      <c r="N20123" s="112"/>
    </row>
    <row r="20124" spans="10:14" x14ac:dyDescent="0.25">
      <c r="J20124" t="str">
        <f t="shared" si="565"/>
        <v/>
      </c>
      <c r="K20124" s="112"/>
      <c r="L20124" s="112"/>
      <c r="M20124" s="112"/>
      <c r="N20124" s="112"/>
    </row>
    <row r="20125" spans="10:14" x14ac:dyDescent="0.25">
      <c r="J20125" t="str">
        <f t="shared" si="565"/>
        <v/>
      </c>
      <c r="K20125" s="112"/>
      <c r="L20125" s="112"/>
      <c r="M20125" s="112"/>
      <c r="N20125" s="112"/>
    </row>
    <row r="20126" spans="10:14" x14ac:dyDescent="0.25">
      <c r="J20126" t="str">
        <f t="shared" si="565"/>
        <v/>
      </c>
      <c r="K20126" s="112"/>
      <c r="L20126" s="112"/>
      <c r="M20126" s="112"/>
      <c r="N20126" s="112"/>
    </row>
    <row r="20127" spans="10:14" x14ac:dyDescent="0.25">
      <c r="J20127" t="str">
        <f t="shared" si="565"/>
        <v/>
      </c>
      <c r="K20127" s="112"/>
      <c r="L20127" s="112"/>
      <c r="M20127" s="112"/>
      <c r="N20127" s="112"/>
    </row>
    <row r="20128" spans="10:14" x14ac:dyDescent="0.25">
      <c r="J20128" t="str">
        <f t="shared" si="565"/>
        <v/>
      </c>
      <c r="K20128" s="112"/>
      <c r="L20128" s="112"/>
      <c r="M20128" s="112"/>
      <c r="N20128" s="112"/>
    </row>
    <row r="20129" spans="10:14" x14ac:dyDescent="0.25">
      <c r="J20129" t="str">
        <f t="shared" si="565"/>
        <v/>
      </c>
      <c r="K20129" s="112"/>
      <c r="L20129" s="112"/>
      <c r="M20129" s="112"/>
      <c r="N20129" s="112"/>
    </row>
    <row r="20130" spans="10:14" x14ac:dyDescent="0.25">
      <c r="J20130" t="str">
        <f t="shared" si="565"/>
        <v/>
      </c>
      <c r="K20130" s="112"/>
      <c r="L20130" s="112"/>
      <c r="M20130" s="112"/>
      <c r="N20130" s="112"/>
    </row>
    <row r="20131" spans="10:14" x14ac:dyDescent="0.25">
      <c r="J20131" t="str">
        <f t="shared" si="565"/>
        <v/>
      </c>
      <c r="K20131" s="112"/>
      <c r="L20131" s="112"/>
      <c r="M20131" s="112"/>
      <c r="N20131" s="112"/>
    </row>
    <row r="20132" spans="10:14" x14ac:dyDescent="0.25">
      <c r="J20132" t="str">
        <f t="shared" si="565"/>
        <v/>
      </c>
      <c r="K20132" s="112"/>
      <c r="L20132" s="112"/>
      <c r="M20132" s="112"/>
      <c r="N20132" s="112"/>
    </row>
    <row r="20133" spans="10:14" x14ac:dyDescent="0.25">
      <c r="J20133" t="str">
        <f t="shared" si="565"/>
        <v/>
      </c>
      <c r="K20133" s="112"/>
      <c r="L20133" s="112"/>
      <c r="M20133" s="112"/>
      <c r="N20133" s="112"/>
    </row>
    <row r="20134" spans="10:14" x14ac:dyDescent="0.25">
      <c r="J20134" t="str">
        <f t="shared" si="565"/>
        <v/>
      </c>
      <c r="K20134" s="112"/>
      <c r="L20134" s="112"/>
      <c r="M20134" s="112"/>
      <c r="N20134" s="112"/>
    </row>
    <row r="20135" spans="10:14" x14ac:dyDescent="0.25">
      <c r="J20135" t="str">
        <f t="shared" si="565"/>
        <v/>
      </c>
      <c r="K20135" s="112"/>
      <c r="L20135" s="112"/>
      <c r="M20135" s="112"/>
      <c r="N20135" s="112"/>
    </row>
    <row r="20136" spans="10:14" x14ac:dyDescent="0.25">
      <c r="J20136" t="str">
        <f t="shared" si="565"/>
        <v/>
      </c>
      <c r="K20136" s="112"/>
      <c r="L20136" s="112"/>
      <c r="M20136" s="112"/>
      <c r="N20136" s="112"/>
    </row>
    <row r="20137" spans="10:14" x14ac:dyDescent="0.25">
      <c r="J20137" t="str">
        <f t="shared" si="565"/>
        <v/>
      </c>
      <c r="K20137" s="112"/>
      <c r="L20137" s="112"/>
      <c r="M20137" s="112"/>
      <c r="N20137" s="112"/>
    </row>
    <row r="20138" spans="10:14" x14ac:dyDescent="0.25">
      <c r="J20138" t="str">
        <f t="shared" si="565"/>
        <v/>
      </c>
      <c r="K20138" s="112"/>
      <c r="L20138" s="112"/>
      <c r="M20138" s="112"/>
      <c r="N20138" s="112"/>
    </row>
    <row r="20139" spans="10:14" x14ac:dyDescent="0.25">
      <c r="J20139" t="str">
        <f t="shared" si="565"/>
        <v/>
      </c>
      <c r="K20139" s="112"/>
      <c r="L20139" s="112"/>
      <c r="M20139" s="112"/>
      <c r="N20139" s="112"/>
    </row>
    <row r="20140" spans="10:14" x14ac:dyDescent="0.25">
      <c r="J20140" t="str">
        <f t="shared" si="565"/>
        <v/>
      </c>
      <c r="K20140" s="112"/>
      <c r="L20140" s="112"/>
      <c r="M20140" s="112"/>
      <c r="N20140" s="112"/>
    </row>
    <row r="20141" spans="10:14" x14ac:dyDescent="0.25">
      <c r="J20141" t="str">
        <f t="shared" si="565"/>
        <v/>
      </c>
      <c r="K20141" s="112"/>
      <c r="L20141" s="112"/>
      <c r="M20141" s="112"/>
      <c r="N20141" s="112"/>
    </row>
    <row r="20142" spans="10:14" x14ac:dyDescent="0.25">
      <c r="J20142" t="str">
        <f t="shared" si="565"/>
        <v/>
      </c>
      <c r="K20142" s="112"/>
      <c r="L20142" s="112"/>
      <c r="M20142" s="112"/>
      <c r="N20142" s="112"/>
    </row>
    <row r="20143" spans="10:14" x14ac:dyDescent="0.25">
      <c r="J20143" t="str">
        <f t="shared" si="565"/>
        <v/>
      </c>
      <c r="K20143" s="112"/>
      <c r="L20143" s="112"/>
      <c r="M20143" s="112"/>
      <c r="N20143" s="112"/>
    </row>
    <row r="20144" spans="10:14" x14ac:dyDescent="0.25">
      <c r="J20144" t="str">
        <f t="shared" si="565"/>
        <v/>
      </c>
      <c r="K20144" s="112"/>
      <c r="L20144" s="112"/>
      <c r="M20144" s="112"/>
      <c r="N20144" s="112"/>
    </row>
    <row r="20145" spans="10:14" x14ac:dyDescent="0.25">
      <c r="J20145" t="str">
        <f t="shared" si="565"/>
        <v/>
      </c>
      <c r="K20145" s="112"/>
      <c r="L20145" s="112"/>
      <c r="M20145" s="112"/>
      <c r="N20145" s="112"/>
    </row>
    <row r="20146" spans="10:14" x14ac:dyDescent="0.25">
      <c r="J20146" t="str">
        <f t="shared" si="565"/>
        <v/>
      </c>
      <c r="K20146" s="112"/>
      <c r="L20146" s="112"/>
      <c r="M20146" s="112"/>
      <c r="N20146" s="112"/>
    </row>
    <row r="20147" spans="10:14" x14ac:dyDescent="0.25">
      <c r="J20147" t="str">
        <f t="shared" si="565"/>
        <v/>
      </c>
      <c r="K20147" s="112"/>
      <c r="L20147" s="112"/>
      <c r="M20147" s="112"/>
      <c r="N20147" s="112"/>
    </row>
    <row r="20148" spans="10:14" x14ac:dyDescent="0.25">
      <c r="J20148" t="str">
        <f t="shared" si="565"/>
        <v/>
      </c>
      <c r="K20148" s="112"/>
      <c r="L20148" s="112"/>
      <c r="M20148" s="112"/>
      <c r="N20148" s="112"/>
    </row>
    <row r="20149" spans="10:14" x14ac:dyDescent="0.25">
      <c r="J20149" t="str">
        <f t="shared" si="565"/>
        <v/>
      </c>
      <c r="K20149" s="112"/>
      <c r="L20149" s="112"/>
      <c r="M20149" s="112"/>
      <c r="N20149" s="112"/>
    </row>
    <row r="20150" spans="10:14" x14ac:dyDescent="0.25">
      <c r="J20150" t="str">
        <f t="shared" si="565"/>
        <v/>
      </c>
      <c r="K20150" s="112"/>
      <c r="L20150" s="112"/>
      <c r="M20150" s="112"/>
      <c r="N20150" s="112"/>
    </row>
    <row r="20151" spans="10:14" x14ac:dyDescent="0.25">
      <c r="J20151" t="str">
        <f t="shared" si="565"/>
        <v/>
      </c>
      <c r="K20151" s="112"/>
      <c r="L20151" s="112"/>
      <c r="M20151" s="112"/>
      <c r="N20151" s="112"/>
    </row>
    <row r="20152" spans="10:14" x14ac:dyDescent="0.25">
      <c r="J20152" t="str">
        <f t="shared" si="565"/>
        <v/>
      </c>
      <c r="K20152" s="112"/>
      <c r="L20152" s="112"/>
      <c r="M20152" s="112"/>
      <c r="N20152" s="112"/>
    </row>
    <row r="20153" spans="10:14" x14ac:dyDescent="0.25">
      <c r="J20153" t="str">
        <f t="shared" si="565"/>
        <v/>
      </c>
      <c r="K20153" s="112"/>
      <c r="L20153" s="112"/>
      <c r="M20153" s="112"/>
      <c r="N20153" s="112"/>
    </row>
    <row r="20154" spans="10:14" x14ac:dyDescent="0.25">
      <c r="J20154" t="str">
        <f t="shared" si="565"/>
        <v/>
      </c>
      <c r="K20154" s="112"/>
      <c r="L20154" s="112"/>
      <c r="M20154" s="112"/>
      <c r="N20154" s="112"/>
    </row>
    <row r="20155" spans="10:14" x14ac:dyDescent="0.25">
      <c r="J20155" t="str">
        <f t="shared" si="565"/>
        <v/>
      </c>
      <c r="K20155" s="112"/>
      <c r="L20155" s="112"/>
      <c r="M20155" s="112"/>
      <c r="N20155" s="112"/>
    </row>
    <row r="20156" spans="10:14" x14ac:dyDescent="0.25">
      <c r="J20156" t="str">
        <f t="shared" si="565"/>
        <v/>
      </c>
      <c r="K20156" s="112"/>
      <c r="L20156" s="112"/>
      <c r="M20156" s="112"/>
      <c r="N20156" s="112"/>
    </row>
    <row r="20157" spans="10:14" x14ac:dyDescent="0.25">
      <c r="J20157" t="str">
        <f t="shared" si="565"/>
        <v/>
      </c>
      <c r="K20157" s="112"/>
      <c r="L20157" s="112"/>
      <c r="M20157" s="112"/>
      <c r="N20157" s="112"/>
    </row>
    <row r="20158" spans="10:14" x14ac:dyDescent="0.25">
      <c r="J20158" t="str">
        <f t="shared" si="565"/>
        <v/>
      </c>
      <c r="K20158" s="112"/>
      <c r="L20158" s="112"/>
      <c r="M20158" s="112"/>
      <c r="N20158" s="112"/>
    </row>
    <row r="20159" spans="10:14" x14ac:dyDescent="0.25">
      <c r="J20159" t="str">
        <f t="shared" si="565"/>
        <v/>
      </c>
      <c r="K20159" s="112"/>
      <c r="L20159" s="112"/>
      <c r="M20159" s="112"/>
      <c r="N20159" s="112"/>
    </row>
    <row r="20160" spans="10:14" x14ac:dyDescent="0.25">
      <c r="J20160" t="str">
        <f t="shared" si="565"/>
        <v/>
      </c>
      <c r="K20160" s="112"/>
      <c r="L20160" s="112"/>
      <c r="M20160" s="112"/>
      <c r="N20160" s="112"/>
    </row>
    <row r="20161" spans="10:14" x14ac:dyDescent="0.25">
      <c r="J20161" t="str">
        <f t="shared" si="565"/>
        <v/>
      </c>
      <c r="K20161" s="112"/>
      <c r="L20161" s="112"/>
      <c r="M20161" s="112"/>
      <c r="N20161" s="112"/>
    </row>
    <row r="20162" spans="10:14" x14ac:dyDescent="0.25">
      <c r="J20162" t="str">
        <f t="shared" si="565"/>
        <v/>
      </c>
      <c r="K20162" s="112"/>
      <c r="L20162" s="112"/>
      <c r="M20162" s="112"/>
      <c r="N20162" s="112"/>
    </row>
    <row r="20163" spans="10:14" x14ac:dyDescent="0.25">
      <c r="J20163" t="str">
        <f t="shared" ref="J20163:J20226" si="566">B20163&amp;C20163&amp;E20163&amp;IF(C20163="Skog",F20163&amp;G20163,"")</f>
        <v/>
      </c>
      <c r="K20163" s="112"/>
      <c r="L20163" s="112"/>
      <c r="M20163" s="112"/>
      <c r="N20163" s="112"/>
    </row>
    <row r="20164" spans="10:14" x14ac:dyDescent="0.25">
      <c r="J20164" t="str">
        <f t="shared" si="566"/>
        <v/>
      </c>
      <c r="K20164" s="112"/>
      <c r="L20164" s="112"/>
      <c r="M20164" s="112"/>
      <c r="N20164" s="112"/>
    </row>
    <row r="20165" spans="10:14" x14ac:dyDescent="0.25">
      <c r="J20165" t="str">
        <f t="shared" si="566"/>
        <v/>
      </c>
      <c r="K20165" s="112"/>
      <c r="L20165" s="112"/>
      <c r="M20165" s="112"/>
      <c r="N20165" s="112"/>
    </row>
    <row r="20166" spans="10:14" x14ac:dyDescent="0.25">
      <c r="J20166" t="str">
        <f t="shared" si="566"/>
        <v/>
      </c>
      <c r="K20166" s="112"/>
      <c r="L20166" s="112"/>
      <c r="M20166" s="112"/>
      <c r="N20166" s="112"/>
    </row>
    <row r="20167" spans="10:14" x14ac:dyDescent="0.25">
      <c r="J20167" t="str">
        <f t="shared" si="566"/>
        <v/>
      </c>
      <c r="K20167" s="112"/>
      <c r="L20167" s="112"/>
      <c r="M20167" s="112"/>
      <c r="N20167" s="112"/>
    </row>
    <row r="20168" spans="10:14" x14ac:dyDescent="0.25">
      <c r="J20168" t="str">
        <f t="shared" si="566"/>
        <v/>
      </c>
      <c r="K20168" s="112"/>
      <c r="L20168" s="112"/>
      <c r="M20168" s="112"/>
      <c r="N20168" s="112"/>
    </row>
    <row r="20169" spans="10:14" x14ac:dyDescent="0.25">
      <c r="J20169" t="str">
        <f t="shared" si="566"/>
        <v/>
      </c>
      <c r="K20169" s="112"/>
      <c r="L20169" s="112"/>
      <c r="M20169" s="112"/>
      <c r="N20169" s="112"/>
    </row>
    <row r="20170" spans="10:14" x14ac:dyDescent="0.25">
      <c r="J20170" t="str">
        <f t="shared" si="566"/>
        <v/>
      </c>
      <c r="K20170" s="112"/>
      <c r="L20170" s="112"/>
      <c r="M20170" s="112"/>
      <c r="N20170" s="112"/>
    </row>
    <row r="20171" spans="10:14" x14ac:dyDescent="0.25">
      <c r="J20171" t="str">
        <f t="shared" si="566"/>
        <v/>
      </c>
      <c r="K20171" s="112"/>
      <c r="L20171" s="112"/>
      <c r="M20171" s="112"/>
      <c r="N20171" s="112"/>
    </row>
    <row r="20172" spans="10:14" x14ac:dyDescent="0.25">
      <c r="J20172" t="str">
        <f t="shared" si="566"/>
        <v/>
      </c>
      <c r="K20172" s="112"/>
      <c r="L20172" s="112"/>
      <c r="M20172" s="112"/>
      <c r="N20172" s="112"/>
    </row>
    <row r="20173" spans="10:14" x14ac:dyDescent="0.25">
      <c r="J20173" t="str">
        <f t="shared" si="566"/>
        <v/>
      </c>
      <c r="K20173" s="112"/>
      <c r="L20173" s="112"/>
      <c r="M20173" s="112"/>
      <c r="N20173" s="112"/>
    </row>
    <row r="20174" spans="10:14" x14ac:dyDescent="0.25">
      <c r="J20174" t="str">
        <f t="shared" si="566"/>
        <v/>
      </c>
      <c r="K20174" s="112"/>
      <c r="L20174" s="112"/>
      <c r="M20174" s="112"/>
      <c r="N20174" s="112"/>
    </row>
    <row r="20175" spans="10:14" x14ac:dyDescent="0.25">
      <c r="J20175" t="str">
        <f t="shared" si="566"/>
        <v/>
      </c>
      <c r="K20175" s="112"/>
      <c r="L20175" s="112"/>
      <c r="M20175" s="112"/>
      <c r="N20175" s="112"/>
    </row>
    <row r="20176" spans="10:14" x14ac:dyDescent="0.25">
      <c r="J20176" t="str">
        <f t="shared" si="566"/>
        <v/>
      </c>
      <c r="K20176" s="112"/>
      <c r="L20176" s="112"/>
      <c r="M20176" s="112"/>
      <c r="N20176" s="112"/>
    </row>
    <row r="20177" spans="10:14" x14ac:dyDescent="0.25">
      <c r="J20177" t="str">
        <f t="shared" si="566"/>
        <v/>
      </c>
      <c r="K20177" s="112"/>
      <c r="L20177" s="112"/>
      <c r="M20177" s="112"/>
      <c r="N20177" s="112"/>
    </row>
    <row r="20178" spans="10:14" x14ac:dyDescent="0.25">
      <c r="J20178" t="str">
        <f t="shared" si="566"/>
        <v/>
      </c>
      <c r="K20178" s="112"/>
      <c r="L20178" s="112"/>
      <c r="M20178" s="112"/>
      <c r="N20178" s="112"/>
    </row>
    <row r="20179" spans="10:14" x14ac:dyDescent="0.25">
      <c r="J20179" t="str">
        <f t="shared" si="566"/>
        <v/>
      </c>
      <c r="K20179" s="112"/>
      <c r="L20179" s="112"/>
      <c r="M20179" s="112"/>
      <c r="N20179" s="112"/>
    </row>
    <row r="20180" spans="10:14" x14ac:dyDescent="0.25">
      <c r="J20180" t="str">
        <f t="shared" si="566"/>
        <v/>
      </c>
      <c r="K20180" s="112"/>
      <c r="L20180" s="112"/>
      <c r="M20180" s="112"/>
      <c r="N20180" s="112"/>
    </row>
    <row r="20181" spans="10:14" x14ac:dyDescent="0.25">
      <c r="J20181" t="str">
        <f t="shared" si="566"/>
        <v/>
      </c>
      <c r="K20181" s="112"/>
      <c r="L20181" s="112"/>
      <c r="M20181" s="112"/>
      <c r="N20181" s="112"/>
    </row>
    <row r="20182" spans="10:14" x14ac:dyDescent="0.25">
      <c r="J20182" t="str">
        <f t="shared" si="566"/>
        <v/>
      </c>
      <c r="K20182" s="112"/>
      <c r="L20182" s="112"/>
      <c r="M20182" s="112"/>
      <c r="N20182" s="112"/>
    </row>
    <row r="20183" spans="10:14" x14ac:dyDescent="0.25">
      <c r="J20183" t="str">
        <f t="shared" si="566"/>
        <v/>
      </c>
      <c r="K20183" s="112"/>
      <c r="L20183" s="112"/>
      <c r="M20183" s="112"/>
      <c r="N20183" s="112"/>
    </row>
    <row r="20184" spans="10:14" x14ac:dyDescent="0.25">
      <c r="J20184" t="str">
        <f t="shared" si="566"/>
        <v/>
      </c>
      <c r="K20184" s="112"/>
      <c r="L20184" s="112"/>
      <c r="M20184" s="112"/>
      <c r="N20184" s="112"/>
    </row>
    <row r="20185" spans="10:14" x14ac:dyDescent="0.25">
      <c r="J20185" t="str">
        <f t="shared" si="566"/>
        <v/>
      </c>
      <c r="K20185" s="112"/>
      <c r="L20185" s="112"/>
      <c r="M20185" s="112"/>
      <c r="N20185" s="112"/>
    </row>
    <row r="20186" spans="10:14" x14ac:dyDescent="0.25">
      <c r="J20186" t="str">
        <f t="shared" si="566"/>
        <v/>
      </c>
      <c r="K20186" s="112"/>
      <c r="L20186" s="112"/>
      <c r="M20186" s="112"/>
      <c r="N20186" s="112"/>
    </row>
    <row r="20187" spans="10:14" x14ac:dyDescent="0.25">
      <c r="J20187" t="str">
        <f t="shared" si="566"/>
        <v/>
      </c>
      <c r="K20187" s="112"/>
      <c r="L20187" s="112"/>
      <c r="M20187" s="112"/>
      <c r="N20187" s="112"/>
    </row>
    <row r="20188" spans="10:14" x14ac:dyDescent="0.25">
      <c r="J20188" t="str">
        <f t="shared" si="566"/>
        <v/>
      </c>
      <c r="K20188" s="112"/>
      <c r="L20188" s="112"/>
      <c r="M20188" s="112"/>
      <c r="N20188" s="112"/>
    </row>
    <row r="20189" spans="10:14" x14ac:dyDescent="0.25">
      <c r="J20189" t="str">
        <f t="shared" si="566"/>
        <v/>
      </c>
      <c r="K20189" s="112"/>
      <c r="L20189" s="112"/>
      <c r="M20189" s="112"/>
      <c r="N20189" s="112"/>
    </row>
    <row r="20190" spans="10:14" x14ac:dyDescent="0.25">
      <c r="J20190" t="str">
        <f t="shared" si="566"/>
        <v/>
      </c>
      <c r="K20190" s="112"/>
      <c r="L20190" s="112"/>
      <c r="M20190" s="112"/>
      <c r="N20190" s="112"/>
    </row>
    <row r="20191" spans="10:14" x14ac:dyDescent="0.25">
      <c r="J20191" t="str">
        <f t="shared" si="566"/>
        <v/>
      </c>
      <c r="K20191" s="112"/>
      <c r="L20191" s="112"/>
      <c r="M20191" s="112"/>
      <c r="N20191" s="112"/>
    </row>
    <row r="20192" spans="10:14" x14ac:dyDescent="0.25">
      <c r="J20192" t="str">
        <f t="shared" si="566"/>
        <v/>
      </c>
      <c r="K20192" s="112"/>
      <c r="L20192" s="112"/>
      <c r="M20192" s="112"/>
      <c r="N20192" s="112"/>
    </row>
    <row r="20193" spans="10:14" x14ac:dyDescent="0.25">
      <c r="J20193" t="str">
        <f t="shared" si="566"/>
        <v/>
      </c>
      <c r="K20193" s="112"/>
      <c r="L20193" s="112"/>
      <c r="M20193" s="112"/>
      <c r="N20193" s="112"/>
    </row>
    <row r="20194" spans="10:14" x14ac:dyDescent="0.25">
      <c r="J20194" t="str">
        <f t="shared" si="566"/>
        <v/>
      </c>
      <c r="K20194" s="112"/>
      <c r="L20194" s="112"/>
      <c r="M20194" s="112"/>
      <c r="N20194" s="112"/>
    </row>
    <row r="20195" spans="10:14" x14ac:dyDescent="0.25">
      <c r="J20195" t="str">
        <f t="shared" si="566"/>
        <v/>
      </c>
      <c r="K20195" s="112"/>
      <c r="L20195" s="112"/>
      <c r="M20195" s="112"/>
      <c r="N20195" s="112"/>
    </row>
    <row r="20196" spans="10:14" x14ac:dyDescent="0.25">
      <c r="J20196" t="str">
        <f t="shared" si="566"/>
        <v/>
      </c>
      <c r="K20196" s="112"/>
      <c r="L20196" s="112"/>
      <c r="M20196" s="112"/>
      <c r="N20196" s="112"/>
    </row>
    <row r="20197" spans="10:14" x14ac:dyDescent="0.25">
      <c r="J20197" t="str">
        <f t="shared" si="566"/>
        <v/>
      </c>
      <c r="K20197" s="112"/>
      <c r="L20197" s="112"/>
      <c r="M20197" s="112"/>
      <c r="N20197" s="112"/>
    </row>
    <row r="20198" spans="10:14" x14ac:dyDescent="0.25">
      <c r="J20198" t="str">
        <f t="shared" si="566"/>
        <v/>
      </c>
      <c r="K20198" s="112"/>
      <c r="L20198" s="112"/>
      <c r="M20198" s="112"/>
      <c r="N20198" s="112"/>
    </row>
    <row r="20199" spans="10:14" x14ac:dyDescent="0.25">
      <c r="J20199" t="str">
        <f t="shared" si="566"/>
        <v/>
      </c>
      <c r="K20199" s="112"/>
      <c r="L20199" s="112"/>
      <c r="M20199" s="112"/>
      <c r="N20199" s="112"/>
    </row>
    <row r="20200" spans="10:14" x14ac:dyDescent="0.25">
      <c r="J20200" t="str">
        <f t="shared" si="566"/>
        <v/>
      </c>
      <c r="K20200" s="112"/>
      <c r="L20200" s="112"/>
      <c r="M20200" s="112"/>
      <c r="N20200" s="112"/>
    </row>
    <row r="20201" spans="10:14" x14ac:dyDescent="0.25">
      <c r="J20201" t="str">
        <f t="shared" si="566"/>
        <v/>
      </c>
      <c r="K20201" s="112"/>
      <c r="L20201" s="112"/>
      <c r="M20201" s="112"/>
      <c r="N20201" s="112"/>
    </row>
    <row r="20202" spans="10:14" x14ac:dyDescent="0.25">
      <c r="J20202" t="str">
        <f t="shared" si="566"/>
        <v/>
      </c>
      <c r="K20202" s="112"/>
      <c r="L20202" s="112"/>
      <c r="M20202" s="112"/>
      <c r="N20202" s="112"/>
    </row>
    <row r="20203" spans="10:14" x14ac:dyDescent="0.25">
      <c r="J20203" t="str">
        <f t="shared" si="566"/>
        <v/>
      </c>
      <c r="K20203" s="112"/>
      <c r="L20203" s="112"/>
      <c r="M20203" s="112"/>
      <c r="N20203" s="112"/>
    </row>
    <row r="20204" spans="10:14" x14ac:dyDescent="0.25">
      <c r="J20204" t="str">
        <f t="shared" si="566"/>
        <v/>
      </c>
      <c r="K20204" s="112"/>
      <c r="L20204" s="112"/>
      <c r="M20204" s="112"/>
      <c r="N20204" s="112"/>
    </row>
    <row r="20205" spans="10:14" x14ac:dyDescent="0.25">
      <c r="J20205" t="str">
        <f t="shared" si="566"/>
        <v/>
      </c>
      <c r="K20205" s="112"/>
      <c r="L20205" s="112"/>
      <c r="M20205" s="112"/>
      <c r="N20205" s="112"/>
    </row>
    <row r="20206" spans="10:14" x14ac:dyDescent="0.25">
      <c r="J20206" t="str">
        <f t="shared" si="566"/>
        <v/>
      </c>
      <c r="K20206" s="112"/>
      <c r="L20206" s="112"/>
      <c r="M20206" s="112"/>
      <c r="N20206" s="112"/>
    </row>
    <row r="20207" spans="10:14" x14ac:dyDescent="0.25">
      <c r="J20207" t="str">
        <f t="shared" si="566"/>
        <v/>
      </c>
      <c r="K20207" s="112"/>
      <c r="L20207" s="112"/>
      <c r="M20207" s="112"/>
      <c r="N20207" s="112"/>
    </row>
    <row r="20208" spans="10:14" x14ac:dyDescent="0.25">
      <c r="J20208" t="str">
        <f t="shared" si="566"/>
        <v/>
      </c>
      <c r="K20208" s="112"/>
      <c r="L20208" s="112"/>
      <c r="M20208" s="112"/>
      <c r="N20208" s="112"/>
    </row>
    <row r="20209" spans="10:14" x14ac:dyDescent="0.25">
      <c r="J20209" t="str">
        <f t="shared" si="566"/>
        <v/>
      </c>
      <c r="K20209" s="112"/>
      <c r="L20209" s="112"/>
      <c r="M20209" s="112"/>
      <c r="N20209" s="112"/>
    </row>
    <row r="20210" spans="10:14" x14ac:dyDescent="0.25">
      <c r="J20210" t="str">
        <f t="shared" si="566"/>
        <v/>
      </c>
      <c r="K20210" s="112"/>
      <c r="L20210" s="112"/>
      <c r="M20210" s="112"/>
      <c r="N20210" s="112"/>
    </row>
    <row r="20211" spans="10:14" x14ac:dyDescent="0.25">
      <c r="J20211" t="str">
        <f t="shared" si="566"/>
        <v/>
      </c>
      <c r="K20211" s="112"/>
      <c r="L20211" s="112"/>
      <c r="M20211" s="112"/>
      <c r="N20211" s="112"/>
    </row>
    <row r="20212" spans="10:14" x14ac:dyDescent="0.25">
      <c r="J20212" t="str">
        <f t="shared" si="566"/>
        <v/>
      </c>
      <c r="K20212" s="112"/>
      <c r="L20212" s="112"/>
      <c r="M20212" s="112"/>
      <c r="N20212" s="112"/>
    </row>
    <row r="20213" spans="10:14" x14ac:dyDescent="0.25">
      <c r="J20213" t="str">
        <f t="shared" si="566"/>
        <v/>
      </c>
      <c r="K20213" s="112"/>
      <c r="L20213" s="112"/>
      <c r="M20213" s="112"/>
      <c r="N20213" s="112"/>
    </row>
    <row r="20214" spans="10:14" x14ac:dyDescent="0.25">
      <c r="J20214" t="str">
        <f t="shared" si="566"/>
        <v/>
      </c>
      <c r="K20214" s="112"/>
      <c r="L20214" s="112"/>
      <c r="M20214" s="112"/>
      <c r="N20214" s="112"/>
    </row>
    <row r="20215" spans="10:14" x14ac:dyDescent="0.25">
      <c r="J20215" t="str">
        <f t="shared" si="566"/>
        <v/>
      </c>
      <c r="K20215" s="112"/>
      <c r="L20215" s="112"/>
      <c r="M20215" s="112"/>
      <c r="N20215" s="112"/>
    </row>
    <row r="20216" spans="10:14" x14ac:dyDescent="0.25">
      <c r="J20216" t="str">
        <f t="shared" si="566"/>
        <v/>
      </c>
      <c r="K20216" s="112"/>
      <c r="L20216" s="112"/>
      <c r="M20216" s="112"/>
      <c r="N20216" s="112"/>
    </row>
    <row r="20217" spans="10:14" x14ac:dyDescent="0.25">
      <c r="J20217" t="str">
        <f t="shared" si="566"/>
        <v/>
      </c>
      <c r="K20217" s="112"/>
      <c r="L20217" s="112"/>
      <c r="M20217" s="112"/>
      <c r="N20217" s="112"/>
    </row>
    <row r="20218" spans="10:14" x14ac:dyDescent="0.25">
      <c r="J20218" t="str">
        <f t="shared" si="566"/>
        <v/>
      </c>
      <c r="K20218" s="112"/>
      <c r="L20218" s="112"/>
      <c r="M20218" s="112"/>
      <c r="N20218" s="112"/>
    </row>
    <row r="20219" spans="10:14" x14ac:dyDescent="0.25">
      <c r="J20219" t="str">
        <f t="shared" si="566"/>
        <v/>
      </c>
      <c r="K20219" s="112"/>
      <c r="L20219" s="112"/>
      <c r="M20219" s="112"/>
      <c r="N20219" s="112"/>
    </row>
    <row r="20220" spans="10:14" x14ac:dyDescent="0.25">
      <c r="J20220" t="str">
        <f t="shared" si="566"/>
        <v/>
      </c>
      <c r="K20220" s="112"/>
      <c r="L20220" s="112"/>
      <c r="M20220" s="112"/>
      <c r="N20220" s="112"/>
    </row>
    <row r="20221" spans="10:14" x14ac:dyDescent="0.25">
      <c r="J20221" t="str">
        <f t="shared" si="566"/>
        <v/>
      </c>
      <c r="K20221" s="112"/>
      <c r="L20221" s="112"/>
      <c r="M20221" s="112"/>
      <c r="N20221" s="112"/>
    </row>
    <row r="20222" spans="10:14" x14ac:dyDescent="0.25">
      <c r="J20222" t="str">
        <f t="shared" si="566"/>
        <v/>
      </c>
      <c r="K20222" s="112"/>
      <c r="L20222" s="112"/>
      <c r="M20222" s="112"/>
      <c r="N20222" s="112"/>
    </row>
    <row r="20223" spans="10:14" x14ac:dyDescent="0.25">
      <c r="J20223" t="str">
        <f t="shared" si="566"/>
        <v/>
      </c>
      <c r="K20223" s="112"/>
      <c r="L20223" s="112"/>
      <c r="M20223" s="112"/>
      <c r="N20223" s="112"/>
    </row>
    <row r="20224" spans="10:14" x14ac:dyDescent="0.25">
      <c r="J20224" t="str">
        <f t="shared" si="566"/>
        <v/>
      </c>
      <c r="K20224" s="112"/>
      <c r="L20224" s="112"/>
      <c r="M20224" s="112"/>
      <c r="N20224" s="112"/>
    </row>
    <row r="20225" spans="10:14" x14ac:dyDescent="0.25">
      <c r="J20225" t="str">
        <f t="shared" si="566"/>
        <v/>
      </c>
      <c r="K20225" s="112"/>
      <c r="L20225" s="112"/>
      <c r="M20225" s="112"/>
      <c r="N20225" s="112"/>
    </row>
    <row r="20226" spans="10:14" x14ac:dyDescent="0.25">
      <c r="J20226" t="str">
        <f t="shared" si="566"/>
        <v/>
      </c>
      <c r="K20226" s="112"/>
      <c r="L20226" s="112"/>
      <c r="M20226" s="112"/>
      <c r="N20226" s="112"/>
    </row>
    <row r="20227" spans="10:14" x14ac:dyDescent="0.25">
      <c r="J20227" t="str">
        <f t="shared" ref="J20227:J20290" si="567">B20227&amp;C20227&amp;E20227&amp;IF(C20227="Skog",F20227&amp;G20227,"")</f>
        <v/>
      </c>
      <c r="K20227" s="112"/>
      <c r="L20227" s="112"/>
      <c r="M20227" s="112"/>
      <c r="N20227" s="112"/>
    </row>
    <row r="20228" spans="10:14" x14ac:dyDescent="0.25">
      <c r="J20228" t="str">
        <f t="shared" si="567"/>
        <v/>
      </c>
      <c r="K20228" s="112"/>
      <c r="L20228" s="112"/>
      <c r="M20228" s="112"/>
      <c r="N20228" s="112"/>
    </row>
    <row r="20229" spans="10:14" x14ac:dyDescent="0.25">
      <c r="J20229" t="str">
        <f t="shared" si="567"/>
        <v/>
      </c>
      <c r="K20229" s="112"/>
      <c r="L20229" s="112"/>
      <c r="M20229" s="112"/>
      <c r="N20229" s="112"/>
    </row>
    <row r="20230" spans="10:14" x14ac:dyDescent="0.25">
      <c r="J20230" t="str">
        <f t="shared" si="567"/>
        <v/>
      </c>
      <c r="K20230" s="112"/>
      <c r="L20230" s="112"/>
      <c r="M20230" s="112"/>
      <c r="N20230" s="112"/>
    </row>
    <row r="20231" spans="10:14" x14ac:dyDescent="0.25">
      <c r="J20231" t="str">
        <f t="shared" si="567"/>
        <v/>
      </c>
      <c r="K20231" s="112"/>
      <c r="L20231" s="112"/>
      <c r="M20231" s="112"/>
      <c r="N20231" s="112"/>
    </row>
    <row r="20232" spans="10:14" x14ac:dyDescent="0.25">
      <c r="J20232" t="str">
        <f t="shared" si="567"/>
        <v/>
      </c>
      <c r="K20232" s="112"/>
      <c r="L20232" s="112"/>
      <c r="M20232" s="112"/>
      <c r="N20232" s="112"/>
    </row>
    <row r="20233" spans="10:14" x14ac:dyDescent="0.25">
      <c r="J20233" t="str">
        <f t="shared" si="567"/>
        <v/>
      </c>
      <c r="K20233" s="112"/>
      <c r="L20233" s="112"/>
      <c r="M20233" s="112"/>
      <c r="N20233" s="112"/>
    </row>
    <row r="20234" spans="10:14" x14ac:dyDescent="0.25">
      <c r="J20234" t="str">
        <f t="shared" si="567"/>
        <v/>
      </c>
      <c r="K20234" s="112"/>
      <c r="L20234" s="112"/>
      <c r="M20234" s="112"/>
      <c r="N20234" s="112"/>
    </row>
    <row r="20235" spans="10:14" x14ac:dyDescent="0.25">
      <c r="J20235" t="str">
        <f t="shared" si="567"/>
        <v/>
      </c>
      <c r="K20235" s="112"/>
      <c r="L20235" s="112"/>
      <c r="M20235" s="112"/>
      <c r="N20235" s="112"/>
    </row>
    <row r="20236" spans="10:14" x14ac:dyDescent="0.25">
      <c r="J20236" t="str">
        <f t="shared" si="567"/>
        <v/>
      </c>
      <c r="K20236" s="112"/>
      <c r="L20236" s="112"/>
      <c r="M20236" s="112"/>
      <c r="N20236" s="112"/>
    </row>
    <row r="20237" spans="10:14" x14ac:dyDescent="0.25">
      <c r="J20237" t="str">
        <f t="shared" si="567"/>
        <v/>
      </c>
      <c r="K20237" s="112"/>
      <c r="L20237" s="112"/>
      <c r="M20237" s="112"/>
      <c r="N20237" s="112"/>
    </row>
    <row r="20238" spans="10:14" x14ac:dyDescent="0.25">
      <c r="J20238" t="str">
        <f t="shared" si="567"/>
        <v/>
      </c>
      <c r="K20238" s="112"/>
      <c r="L20238" s="112"/>
      <c r="M20238" s="112"/>
      <c r="N20238" s="112"/>
    </row>
    <row r="20239" spans="10:14" x14ac:dyDescent="0.25">
      <c r="J20239" t="str">
        <f t="shared" si="567"/>
        <v/>
      </c>
      <c r="K20239" s="112"/>
      <c r="L20239" s="112"/>
      <c r="M20239" s="112"/>
      <c r="N20239" s="112"/>
    </row>
    <row r="20240" spans="10:14" x14ac:dyDescent="0.25">
      <c r="J20240" t="str">
        <f t="shared" si="567"/>
        <v/>
      </c>
      <c r="K20240" s="112"/>
      <c r="L20240" s="112"/>
      <c r="M20240" s="112"/>
      <c r="N20240" s="112"/>
    </row>
    <row r="20241" spans="10:14" x14ac:dyDescent="0.25">
      <c r="J20241" t="str">
        <f t="shared" si="567"/>
        <v/>
      </c>
      <c r="K20241" s="112"/>
      <c r="L20241" s="112"/>
      <c r="M20241" s="112"/>
      <c r="N20241" s="112"/>
    </row>
    <row r="20242" spans="10:14" x14ac:dyDescent="0.25">
      <c r="J20242" t="str">
        <f t="shared" si="567"/>
        <v/>
      </c>
      <c r="K20242" s="112"/>
      <c r="L20242" s="112"/>
      <c r="M20242" s="112"/>
      <c r="N20242" s="112"/>
    </row>
    <row r="20243" spans="10:14" x14ac:dyDescent="0.25">
      <c r="J20243" t="str">
        <f t="shared" si="567"/>
        <v/>
      </c>
      <c r="K20243" s="112"/>
      <c r="L20243" s="112"/>
      <c r="M20243" s="112"/>
      <c r="N20243" s="112"/>
    </row>
    <row r="20244" spans="10:14" x14ac:dyDescent="0.25">
      <c r="J20244" t="str">
        <f t="shared" si="567"/>
        <v/>
      </c>
      <c r="K20244" s="112"/>
      <c r="L20244" s="112"/>
      <c r="M20244" s="112"/>
      <c r="N20244" s="112"/>
    </row>
    <row r="20245" spans="10:14" x14ac:dyDescent="0.25">
      <c r="J20245" t="str">
        <f t="shared" si="567"/>
        <v/>
      </c>
      <c r="K20245" s="112"/>
      <c r="L20245" s="112"/>
      <c r="M20245" s="112"/>
      <c r="N20245" s="112"/>
    </row>
    <row r="20246" spans="10:14" x14ac:dyDescent="0.25">
      <c r="J20246" t="str">
        <f t="shared" si="567"/>
        <v/>
      </c>
      <c r="K20246" s="112"/>
      <c r="L20246" s="112"/>
      <c r="M20246" s="112"/>
      <c r="N20246" s="112"/>
    </row>
    <row r="20247" spans="10:14" x14ac:dyDescent="0.25">
      <c r="J20247" t="str">
        <f t="shared" si="567"/>
        <v/>
      </c>
      <c r="K20247" s="112"/>
      <c r="L20247" s="112"/>
      <c r="M20247" s="112"/>
      <c r="N20247" s="112"/>
    </row>
    <row r="20248" spans="10:14" x14ac:dyDescent="0.25">
      <c r="J20248" t="str">
        <f t="shared" si="567"/>
        <v/>
      </c>
      <c r="K20248" s="112"/>
      <c r="L20248" s="112"/>
      <c r="M20248" s="112"/>
      <c r="N20248" s="112"/>
    </row>
    <row r="20249" spans="10:14" x14ac:dyDescent="0.25">
      <c r="J20249" t="str">
        <f t="shared" si="567"/>
        <v/>
      </c>
      <c r="K20249" s="112"/>
      <c r="L20249" s="112"/>
      <c r="M20249" s="112"/>
      <c r="N20249" s="112"/>
    </row>
    <row r="20250" spans="10:14" x14ac:dyDescent="0.25">
      <c r="J20250" t="str">
        <f t="shared" si="567"/>
        <v/>
      </c>
      <c r="K20250" s="112"/>
      <c r="L20250" s="112"/>
      <c r="M20250" s="112"/>
      <c r="N20250" s="112"/>
    </row>
    <row r="20251" spans="10:14" x14ac:dyDescent="0.25">
      <c r="J20251" t="str">
        <f t="shared" si="567"/>
        <v/>
      </c>
      <c r="K20251" s="112"/>
      <c r="L20251" s="112"/>
      <c r="M20251" s="112"/>
      <c r="N20251" s="112"/>
    </row>
    <row r="20252" spans="10:14" x14ac:dyDescent="0.25">
      <c r="J20252" t="str">
        <f t="shared" si="567"/>
        <v/>
      </c>
      <c r="K20252" s="112"/>
      <c r="L20252" s="112"/>
      <c r="M20252" s="112"/>
      <c r="N20252" s="112"/>
    </row>
    <row r="20253" spans="10:14" x14ac:dyDescent="0.25">
      <c r="J20253" t="str">
        <f t="shared" si="567"/>
        <v/>
      </c>
      <c r="K20253" s="112"/>
      <c r="L20253" s="112"/>
      <c r="M20253" s="112"/>
      <c r="N20253" s="112"/>
    </row>
    <row r="20254" spans="10:14" x14ac:dyDescent="0.25">
      <c r="J20254" t="str">
        <f t="shared" si="567"/>
        <v/>
      </c>
      <c r="K20254" s="112"/>
      <c r="L20254" s="112"/>
      <c r="M20254" s="112"/>
      <c r="N20254" s="112"/>
    </row>
    <row r="20255" spans="10:14" x14ac:dyDescent="0.25">
      <c r="J20255" t="str">
        <f t="shared" si="567"/>
        <v/>
      </c>
      <c r="K20255" s="112"/>
      <c r="L20255" s="112"/>
      <c r="M20255" s="112"/>
      <c r="N20255" s="112"/>
    </row>
    <row r="20256" spans="10:14" x14ac:dyDescent="0.25">
      <c r="J20256" t="str">
        <f t="shared" si="567"/>
        <v/>
      </c>
      <c r="K20256" s="112"/>
      <c r="L20256" s="112"/>
      <c r="M20256" s="112"/>
      <c r="N20256" s="112"/>
    </row>
    <row r="20257" spans="10:14" x14ac:dyDescent="0.25">
      <c r="J20257" t="str">
        <f t="shared" si="567"/>
        <v/>
      </c>
      <c r="K20257" s="112"/>
      <c r="L20257" s="112"/>
      <c r="M20257" s="112"/>
      <c r="N20257" s="112"/>
    </row>
    <row r="20258" spans="10:14" x14ac:dyDescent="0.25">
      <c r="J20258" t="str">
        <f t="shared" si="567"/>
        <v/>
      </c>
      <c r="K20258" s="112"/>
      <c r="L20258" s="112"/>
      <c r="M20258" s="112"/>
      <c r="N20258" s="112"/>
    </row>
    <row r="20259" spans="10:14" x14ac:dyDescent="0.25">
      <c r="J20259" t="str">
        <f t="shared" si="567"/>
        <v/>
      </c>
      <c r="K20259" s="112"/>
      <c r="L20259" s="112"/>
      <c r="M20259" s="112"/>
      <c r="N20259" s="112"/>
    </row>
    <row r="20260" spans="10:14" x14ac:dyDescent="0.25">
      <c r="J20260" t="str">
        <f t="shared" si="567"/>
        <v/>
      </c>
      <c r="K20260" s="112"/>
      <c r="L20260" s="112"/>
      <c r="M20260" s="112"/>
      <c r="N20260" s="112"/>
    </row>
    <row r="20261" spans="10:14" x14ac:dyDescent="0.25">
      <c r="J20261" t="str">
        <f t="shared" si="567"/>
        <v/>
      </c>
      <c r="K20261" s="112"/>
      <c r="L20261" s="112"/>
      <c r="M20261" s="112"/>
      <c r="N20261" s="112"/>
    </row>
    <row r="20262" spans="10:14" x14ac:dyDescent="0.25">
      <c r="J20262" t="str">
        <f t="shared" si="567"/>
        <v/>
      </c>
      <c r="K20262" s="112"/>
      <c r="L20262" s="112"/>
      <c r="M20262" s="112"/>
      <c r="N20262" s="112"/>
    </row>
    <row r="20263" spans="10:14" x14ac:dyDescent="0.25">
      <c r="J20263" t="str">
        <f t="shared" si="567"/>
        <v/>
      </c>
      <c r="K20263" s="112"/>
      <c r="L20263" s="112"/>
      <c r="M20263" s="112"/>
      <c r="N20263" s="112"/>
    </row>
    <row r="20264" spans="10:14" x14ac:dyDescent="0.25">
      <c r="J20264" t="str">
        <f t="shared" si="567"/>
        <v/>
      </c>
      <c r="K20264" s="112"/>
      <c r="L20264" s="112"/>
      <c r="M20264" s="112"/>
      <c r="N20264" s="112"/>
    </row>
    <row r="20265" spans="10:14" x14ac:dyDescent="0.25">
      <c r="J20265" t="str">
        <f t="shared" si="567"/>
        <v/>
      </c>
      <c r="K20265" s="112"/>
      <c r="L20265" s="112"/>
      <c r="M20265" s="112"/>
      <c r="N20265" s="112"/>
    </row>
    <row r="20266" spans="10:14" x14ac:dyDescent="0.25">
      <c r="J20266" t="str">
        <f t="shared" si="567"/>
        <v/>
      </c>
      <c r="K20266" s="112"/>
      <c r="L20266" s="112"/>
      <c r="M20266" s="112"/>
      <c r="N20266" s="112"/>
    </row>
    <row r="20267" spans="10:14" x14ac:dyDescent="0.25">
      <c r="J20267" t="str">
        <f t="shared" si="567"/>
        <v/>
      </c>
      <c r="K20267" s="112"/>
      <c r="L20267" s="112"/>
      <c r="M20267" s="112"/>
      <c r="N20267" s="112"/>
    </row>
    <row r="20268" spans="10:14" x14ac:dyDescent="0.25">
      <c r="J20268" t="str">
        <f t="shared" si="567"/>
        <v/>
      </c>
      <c r="K20268" s="112"/>
      <c r="L20268" s="112"/>
      <c r="M20268" s="112"/>
      <c r="N20268" s="112"/>
    </row>
    <row r="20269" spans="10:14" x14ac:dyDescent="0.25">
      <c r="J20269" t="str">
        <f t="shared" si="567"/>
        <v/>
      </c>
      <c r="K20269" s="112"/>
      <c r="L20269" s="112"/>
      <c r="M20269" s="112"/>
      <c r="N20269" s="112"/>
    </row>
    <row r="20270" spans="10:14" x14ac:dyDescent="0.25">
      <c r="J20270" t="str">
        <f t="shared" si="567"/>
        <v/>
      </c>
      <c r="K20270" s="112"/>
      <c r="L20270" s="112"/>
      <c r="M20270" s="112"/>
      <c r="N20270" s="112"/>
    </row>
    <row r="20271" spans="10:14" x14ac:dyDescent="0.25">
      <c r="J20271" t="str">
        <f t="shared" si="567"/>
        <v/>
      </c>
      <c r="K20271" s="112"/>
      <c r="L20271" s="112"/>
      <c r="M20271" s="112"/>
      <c r="N20271" s="112"/>
    </row>
    <row r="20272" spans="10:14" x14ac:dyDescent="0.25">
      <c r="J20272" t="str">
        <f t="shared" si="567"/>
        <v/>
      </c>
      <c r="K20272" s="112"/>
      <c r="L20272" s="112"/>
      <c r="M20272" s="112"/>
      <c r="N20272" s="112"/>
    </row>
    <row r="20273" spans="10:14" x14ac:dyDescent="0.25">
      <c r="J20273" t="str">
        <f t="shared" si="567"/>
        <v/>
      </c>
      <c r="K20273" s="112"/>
      <c r="L20273" s="112"/>
      <c r="M20273" s="112"/>
      <c r="N20273" s="112"/>
    </row>
    <row r="20274" spans="10:14" x14ac:dyDescent="0.25">
      <c r="J20274" t="str">
        <f t="shared" si="567"/>
        <v/>
      </c>
      <c r="K20274" s="112"/>
      <c r="L20274" s="112"/>
      <c r="M20274" s="112"/>
      <c r="N20274" s="112"/>
    </row>
    <row r="20275" spans="10:14" x14ac:dyDescent="0.25">
      <c r="J20275" t="str">
        <f t="shared" si="567"/>
        <v/>
      </c>
      <c r="K20275" s="112"/>
      <c r="L20275" s="112"/>
      <c r="M20275" s="112"/>
      <c r="N20275" s="112"/>
    </row>
    <row r="20276" spans="10:14" x14ac:dyDescent="0.25">
      <c r="J20276" t="str">
        <f t="shared" si="567"/>
        <v/>
      </c>
      <c r="K20276" s="112"/>
      <c r="L20276" s="112"/>
      <c r="M20276" s="112"/>
      <c r="N20276" s="112"/>
    </row>
    <row r="20277" spans="10:14" x14ac:dyDescent="0.25">
      <c r="J20277" t="str">
        <f t="shared" si="567"/>
        <v/>
      </c>
      <c r="K20277" s="112"/>
      <c r="L20277" s="112"/>
      <c r="M20277" s="112"/>
      <c r="N20277" s="112"/>
    </row>
    <row r="20278" spans="10:14" x14ac:dyDescent="0.25">
      <c r="J20278" t="str">
        <f t="shared" si="567"/>
        <v/>
      </c>
      <c r="K20278" s="112"/>
      <c r="L20278" s="112"/>
      <c r="M20278" s="112"/>
      <c r="N20278" s="112"/>
    </row>
    <row r="20279" spans="10:14" x14ac:dyDescent="0.25">
      <c r="J20279" t="str">
        <f t="shared" si="567"/>
        <v/>
      </c>
      <c r="K20279" s="112"/>
      <c r="L20279" s="112"/>
      <c r="M20279" s="112"/>
      <c r="N20279" s="112"/>
    </row>
    <row r="20280" spans="10:14" x14ac:dyDescent="0.25">
      <c r="J20280" t="str">
        <f t="shared" si="567"/>
        <v/>
      </c>
      <c r="K20280" s="112"/>
      <c r="L20280" s="112"/>
      <c r="M20280" s="112"/>
      <c r="N20280" s="112"/>
    </row>
    <row r="20281" spans="10:14" x14ac:dyDescent="0.25">
      <c r="J20281" t="str">
        <f t="shared" si="567"/>
        <v/>
      </c>
      <c r="K20281" s="112"/>
      <c r="L20281" s="112"/>
      <c r="M20281" s="112"/>
      <c r="N20281" s="112"/>
    </row>
    <row r="20282" spans="10:14" x14ac:dyDescent="0.25">
      <c r="J20282" t="str">
        <f t="shared" si="567"/>
        <v/>
      </c>
      <c r="K20282" s="112"/>
      <c r="L20282" s="112"/>
      <c r="M20282" s="112"/>
      <c r="N20282" s="112"/>
    </row>
    <row r="20283" spans="10:14" x14ac:dyDescent="0.25">
      <c r="J20283" t="str">
        <f t="shared" si="567"/>
        <v/>
      </c>
      <c r="K20283" s="112"/>
      <c r="L20283" s="112"/>
      <c r="M20283" s="112"/>
      <c r="N20283" s="112"/>
    </row>
    <row r="20284" spans="10:14" x14ac:dyDescent="0.25">
      <c r="J20284" t="str">
        <f t="shared" si="567"/>
        <v/>
      </c>
      <c r="K20284" s="112"/>
      <c r="L20284" s="112"/>
      <c r="M20284" s="112"/>
      <c r="N20284" s="112"/>
    </row>
    <row r="20285" spans="10:14" x14ac:dyDescent="0.25">
      <c r="J20285" t="str">
        <f t="shared" si="567"/>
        <v/>
      </c>
      <c r="K20285" s="112"/>
      <c r="L20285" s="112"/>
      <c r="M20285" s="112"/>
      <c r="N20285" s="112"/>
    </row>
    <row r="20286" spans="10:14" x14ac:dyDescent="0.25">
      <c r="J20286" t="str">
        <f t="shared" si="567"/>
        <v/>
      </c>
      <c r="K20286" s="112"/>
      <c r="L20286" s="112"/>
      <c r="M20286" s="112"/>
      <c r="N20286" s="112"/>
    </row>
    <row r="20287" spans="10:14" x14ac:dyDescent="0.25">
      <c r="J20287" t="str">
        <f t="shared" si="567"/>
        <v/>
      </c>
      <c r="K20287" s="112"/>
      <c r="L20287" s="112"/>
      <c r="M20287" s="112"/>
      <c r="N20287" s="112"/>
    </row>
    <row r="20288" spans="10:14" x14ac:dyDescent="0.25">
      <c r="J20288" t="str">
        <f t="shared" si="567"/>
        <v/>
      </c>
      <c r="K20288" s="112"/>
      <c r="L20288" s="112"/>
      <c r="M20288" s="112"/>
      <c r="N20288" s="112"/>
    </row>
    <row r="20289" spans="10:14" x14ac:dyDescent="0.25">
      <c r="J20289" t="str">
        <f t="shared" si="567"/>
        <v/>
      </c>
      <c r="K20289" s="112"/>
      <c r="L20289" s="112"/>
      <c r="M20289" s="112"/>
      <c r="N20289" s="112"/>
    </row>
    <row r="20290" spans="10:14" x14ac:dyDescent="0.25">
      <c r="J20290" t="str">
        <f t="shared" si="567"/>
        <v/>
      </c>
      <c r="K20290" s="112"/>
      <c r="L20290" s="112"/>
      <c r="M20290" s="112"/>
      <c r="N20290" s="112"/>
    </row>
    <row r="20291" spans="10:14" x14ac:dyDescent="0.25">
      <c r="J20291" t="str">
        <f t="shared" ref="J20291:J20354" si="568">B20291&amp;C20291&amp;E20291&amp;IF(C20291="Skog",F20291&amp;G20291,"")</f>
        <v/>
      </c>
      <c r="K20291" s="112"/>
      <c r="L20291" s="112"/>
      <c r="M20291" s="112"/>
      <c r="N20291" s="112"/>
    </row>
    <row r="20292" spans="10:14" x14ac:dyDescent="0.25">
      <c r="J20292" t="str">
        <f t="shared" si="568"/>
        <v/>
      </c>
      <c r="K20292" s="112"/>
      <c r="L20292" s="112"/>
      <c r="M20292" s="112"/>
      <c r="N20292" s="112"/>
    </row>
    <row r="20293" spans="10:14" x14ac:dyDescent="0.25">
      <c r="J20293" t="str">
        <f t="shared" si="568"/>
        <v/>
      </c>
      <c r="K20293" s="112"/>
      <c r="L20293" s="112"/>
      <c r="M20293" s="112"/>
      <c r="N20293" s="112"/>
    </row>
    <row r="20294" spans="10:14" x14ac:dyDescent="0.25">
      <c r="J20294" t="str">
        <f t="shared" si="568"/>
        <v/>
      </c>
      <c r="K20294" s="112"/>
      <c r="L20294" s="112"/>
      <c r="M20294" s="112"/>
      <c r="N20294" s="112"/>
    </row>
    <row r="20295" spans="10:14" x14ac:dyDescent="0.25">
      <c r="J20295" t="str">
        <f t="shared" si="568"/>
        <v/>
      </c>
      <c r="K20295" s="112"/>
      <c r="L20295" s="112"/>
      <c r="M20295" s="112"/>
      <c r="N20295" s="112"/>
    </row>
    <row r="20296" spans="10:14" x14ac:dyDescent="0.25">
      <c r="J20296" t="str">
        <f t="shared" si="568"/>
        <v/>
      </c>
      <c r="K20296" s="112"/>
      <c r="L20296" s="112"/>
      <c r="M20296" s="112"/>
      <c r="N20296" s="112"/>
    </row>
    <row r="20297" spans="10:14" x14ac:dyDescent="0.25">
      <c r="J20297" t="str">
        <f t="shared" si="568"/>
        <v/>
      </c>
      <c r="K20297" s="112"/>
      <c r="L20297" s="112"/>
      <c r="M20297" s="112"/>
      <c r="N20297" s="112"/>
    </row>
    <row r="20298" spans="10:14" x14ac:dyDescent="0.25">
      <c r="J20298" t="str">
        <f t="shared" si="568"/>
        <v/>
      </c>
      <c r="K20298" s="112"/>
      <c r="L20298" s="112"/>
      <c r="M20298" s="112"/>
      <c r="N20298" s="112"/>
    </row>
    <row r="20299" spans="10:14" x14ac:dyDescent="0.25">
      <c r="J20299" t="str">
        <f t="shared" si="568"/>
        <v/>
      </c>
      <c r="K20299" s="112"/>
      <c r="L20299" s="112"/>
      <c r="M20299" s="112"/>
      <c r="N20299" s="112"/>
    </row>
    <row r="20300" spans="10:14" x14ac:dyDescent="0.25">
      <c r="J20300" t="str">
        <f t="shared" si="568"/>
        <v/>
      </c>
      <c r="K20300" s="112"/>
      <c r="L20300" s="112"/>
      <c r="M20300" s="112"/>
      <c r="N20300" s="112"/>
    </row>
    <row r="20301" spans="10:14" x14ac:dyDescent="0.25">
      <c r="J20301" t="str">
        <f t="shared" si="568"/>
        <v/>
      </c>
      <c r="K20301" s="112"/>
      <c r="L20301" s="112"/>
      <c r="M20301" s="112"/>
      <c r="N20301" s="112"/>
    </row>
    <row r="20302" spans="10:14" x14ac:dyDescent="0.25">
      <c r="J20302" t="str">
        <f t="shared" si="568"/>
        <v/>
      </c>
      <c r="K20302" s="112"/>
      <c r="L20302" s="112"/>
      <c r="M20302" s="112"/>
      <c r="N20302" s="112"/>
    </row>
    <row r="20303" spans="10:14" x14ac:dyDescent="0.25">
      <c r="J20303" t="str">
        <f t="shared" si="568"/>
        <v/>
      </c>
      <c r="K20303" s="112"/>
      <c r="L20303" s="112"/>
      <c r="M20303" s="112"/>
      <c r="N20303" s="112"/>
    </row>
    <row r="20304" spans="10:14" x14ac:dyDescent="0.25">
      <c r="J20304" t="str">
        <f t="shared" si="568"/>
        <v/>
      </c>
      <c r="K20304" s="112"/>
      <c r="L20304" s="112"/>
      <c r="M20304" s="112"/>
      <c r="N20304" s="112"/>
    </row>
    <row r="20305" spans="10:14" x14ac:dyDescent="0.25">
      <c r="J20305" t="str">
        <f t="shared" si="568"/>
        <v/>
      </c>
      <c r="K20305" s="112"/>
      <c r="L20305" s="112"/>
      <c r="M20305" s="112"/>
      <c r="N20305" s="112"/>
    </row>
    <row r="20306" spans="10:14" x14ac:dyDescent="0.25">
      <c r="J20306" t="str">
        <f t="shared" si="568"/>
        <v/>
      </c>
      <c r="K20306" s="112"/>
      <c r="L20306" s="112"/>
      <c r="M20306" s="112"/>
      <c r="N20306" s="112"/>
    </row>
    <row r="20307" spans="10:14" x14ac:dyDescent="0.25">
      <c r="J20307" t="str">
        <f t="shared" si="568"/>
        <v/>
      </c>
      <c r="K20307" s="112"/>
      <c r="L20307" s="112"/>
      <c r="M20307" s="112"/>
      <c r="N20307" s="112"/>
    </row>
    <row r="20308" spans="10:14" x14ac:dyDescent="0.25">
      <c r="J20308" t="str">
        <f t="shared" si="568"/>
        <v/>
      </c>
      <c r="K20308" s="112"/>
      <c r="L20308" s="112"/>
      <c r="M20308" s="112"/>
      <c r="N20308" s="112"/>
    </row>
    <row r="20309" spans="10:14" x14ac:dyDescent="0.25">
      <c r="J20309" t="str">
        <f t="shared" si="568"/>
        <v/>
      </c>
      <c r="K20309" s="112"/>
      <c r="L20309" s="112"/>
      <c r="M20309" s="112"/>
      <c r="N20309" s="112"/>
    </row>
    <row r="20310" spans="10:14" x14ac:dyDescent="0.25">
      <c r="J20310" t="str">
        <f t="shared" si="568"/>
        <v/>
      </c>
      <c r="K20310" s="112"/>
      <c r="L20310" s="112"/>
      <c r="M20310" s="112"/>
      <c r="N20310" s="112"/>
    </row>
    <row r="20311" spans="10:14" x14ac:dyDescent="0.25">
      <c r="J20311" t="str">
        <f t="shared" si="568"/>
        <v/>
      </c>
      <c r="K20311" s="112"/>
      <c r="L20311" s="112"/>
      <c r="M20311" s="112"/>
      <c r="N20311" s="112"/>
    </row>
    <row r="20312" spans="10:14" x14ac:dyDescent="0.25">
      <c r="J20312" t="str">
        <f t="shared" si="568"/>
        <v/>
      </c>
      <c r="K20312" s="112"/>
      <c r="L20312" s="112"/>
      <c r="M20312" s="112"/>
      <c r="N20312" s="112"/>
    </row>
    <row r="20313" spans="10:14" x14ac:dyDescent="0.25">
      <c r="J20313" t="str">
        <f t="shared" si="568"/>
        <v/>
      </c>
      <c r="K20313" s="112"/>
      <c r="L20313" s="112"/>
      <c r="M20313" s="112"/>
      <c r="N20313" s="112"/>
    </row>
    <row r="20314" spans="10:14" x14ac:dyDescent="0.25">
      <c r="J20314" t="str">
        <f t="shared" si="568"/>
        <v/>
      </c>
      <c r="K20314" s="112"/>
      <c r="L20314" s="112"/>
      <c r="M20314" s="112"/>
      <c r="N20314" s="112"/>
    </row>
    <row r="20315" spans="10:14" x14ac:dyDescent="0.25">
      <c r="J20315" t="str">
        <f t="shared" si="568"/>
        <v/>
      </c>
      <c r="K20315" s="112"/>
      <c r="L20315" s="112"/>
      <c r="M20315" s="112"/>
      <c r="N20315" s="112"/>
    </row>
    <row r="20316" spans="10:14" x14ac:dyDescent="0.25">
      <c r="J20316" t="str">
        <f t="shared" si="568"/>
        <v/>
      </c>
      <c r="K20316" s="112"/>
      <c r="L20316" s="112"/>
      <c r="M20316" s="112"/>
      <c r="N20316" s="112"/>
    </row>
    <row r="20317" spans="10:14" x14ac:dyDescent="0.25">
      <c r="J20317" t="str">
        <f t="shared" si="568"/>
        <v/>
      </c>
      <c r="K20317" s="112"/>
      <c r="L20317" s="112"/>
      <c r="M20317" s="112"/>
      <c r="N20317" s="112"/>
    </row>
    <row r="20318" spans="10:14" x14ac:dyDescent="0.25">
      <c r="J20318" t="str">
        <f t="shared" si="568"/>
        <v/>
      </c>
      <c r="K20318" s="112"/>
      <c r="L20318" s="112"/>
      <c r="M20318" s="112"/>
      <c r="N20318" s="112"/>
    </row>
    <row r="20319" spans="10:14" x14ac:dyDescent="0.25">
      <c r="J20319" t="str">
        <f t="shared" si="568"/>
        <v/>
      </c>
      <c r="K20319" s="112"/>
      <c r="L20319" s="112"/>
      <c r="M20319" s="112"/>
      <c r="N20319" s="112"/>
    </row>
    <row r="20320" spans="10:14" x14ac:dyDescent="0.25">
      <c r="J20320" t="str">
        <f t="shared" si="568"/>
        <v/>
      </c>
      <c r="K20320" s="112"/>
      <c r="L20320" s="112"/>
      <c r="M20320" s="112"/>
      <c r="N20320" s="112"/>
    </row>
    <row r="20321" spans="10:14" x14ac:dyDescent="0.25">
      <c r="J20321" t="str">
        <f t="shared" si="568"/>
        <v/>
      </c>
      <c r="K20321" s="112"/>
      <c r="L20321" s="112"/>
      <c r="M20321" s="112"/>
      <c r="N20321" s="112"/>
    </row>
    <row r="20322" spans="10:14" x14ac:dyDescent="0.25">
      <c r="J20322" t="str">
        <f t="shared" si="568"/>
        <v/>
      </c>
      <c r="K20322" s="112"/>
      <c r="L20322" s="112"/>
      <c r="M20322" s="112"/>
      <c r="N20322" s="112"/>
    </row>
    <row r="20323" spans="10:14" x14ac:dyDescent="0.25">
      <c r="J20323" t="str">
        <f t="shared" si="568"/>
        <v/>
      </c>
      <c r="K20323" s="112"/>
      <c r="L20323" s="112"/>
      <c r="M20323" s="112"/>
      <c r="N20323" s="112"/>
    </row>
    <row r="20324" spans="10:14" x14ac:dyDescent="0.25">
      <c r="J20324" t="str">
        <f t="shared" si="568"/>
        <v/>
      </c>
      <c r="K20324" s="112"/>
      <c r="L20324" s="112"/>
      <c r="M20324" s="112"/>
      <c r="N20324" s="112"/>
    </row>
    <row r="20325" spans="10:14" x14ac:dyDescent="0.25">
      <c r="J20325" t="str">
        <f t="shared" si="568"/>
        <v/>
      </c>
      <c r="K20325" s="112"/>
      <c r="L20325" s="112"/>
      <c r="M20325" s="112"/>
      <c r="N20325" s="112"/>
    </row>
    <row r="20326" spans="10:14" x14ac:dyDescent="0.25">
      <c r="J20326" t="str">
        <f t="shared" si="568"/>
        <v/>
      </c>
      <c r="K20326" s="112"/>
      <c r="L20326" s="112"/>
      <c r="M20326" s="112"/>
      <c r="N20326" s="112"/>
    </row>
    <row r="20327" spans="10:14" x14ac:dyDescent="0.25">
      <c r="J20327" t="str">
        <f t="shared" si="568"/>
        <v/>
      </c>
      <c r="K20327" s="112"/>
      <c r="L20327" s="112"/>
      <c r="M20327" s="112"/>
      <c r="N20327" s="112"/>
    </row>
    <row r="20328" spans="10:14" x14ac:dyDescent="0.25">
      <c r="J20328" t="str">
        <f t="shared" si="568"/>
        <v/>
      </c>
      <c r="K20328" s="112"/>
      <c r="L20328" s="112"/>
      <c r="M20328" s="112"/>
      <c r="N20328" s="112"/>
    </row>
    <row r="20329" spans="10:14" x14ac:dyDescent="0.25">
      <c r="J20329" t="str">
        <f t="shared" si="568"/>
        <v/>
      </c>
      <c r="K20329" s="112"/>
      <c r="L20329" s="112"/>
      <c r="M20329" s="112"/>
      <c r="N20329" s="112"/>
    </row>
    <row r="20330" spans="10:14" x14ac:dyDescent="0.25">
      <c r="J20330" t="str">
        <f t="shared" si="568"/>
        <v/>
      </c>
      <c r="K20330" s="112"/>
      <c r="L20330" s="112"/>
      <c r="M20330" s="112"/>
      <c r="N20330" s="112"/>
    </row>
    <row r="20331" spans="10:14" x14ac:dyDescent="0.25">
      <c r="J20331" t="str">
        <f t="shared" si="568"/>
        <v/>
      </c>
      <c r="K20331" s="112"/>
      <c r="L20331" s="112"/>
      <c r="M20331" s="112"/>
      <c r="N20331" s="112"/>
    </row>
    <row r="20332" spans="10:14" x14ac:dyDescent="0.25">
      <c r="J20332" t="str">
        <f t="shared" si="568"/>
        <v/>
      </c>
      <c r="K20332" s="112"/>
      <c r="L20332" s="112"/>
      <c r="M20332" s="112"/>
      <c r="N20332" s="112"/>
    </row>
    <row r="20333" spans="10:14" x14ac:dyDescent="0.25">
      <c r="J20333" t="str">
        <f t="shared" si="568"/>
        <v/>
      </c>
      <c r="K20333" s="112"/>
      <c r="L20333" s="112"/>
      <c r="M20333" s="112"/>
      <c r="N20333" s="112"/>
    </row>
    <row r="20334" spans="10:14" x14ac:dyDescent="0.25">
      <c r="J20334" t="str">
        <f t="shared" si="568"/>
        <v/>
      </c>
      <c r="K20334" s="112"/>
      <c r="L20334" s="112"/>
      <c r="M20334" s="112"/>
      <c r="N20334" s="112"/>
    </row>
    <row r="20335" spans="10:14" x14ac:dyDescent="0.25">
      <c r="J20335" t="str">
        <f t="shared" si="568"/>
        <v/>
      </c>
      <c r="K20335" s="112"/>
      <c r="L20335" s="112"/>
      <c r="M20335" s="112"/>
      <c r="N20335" s="112"/>
    </row>
    <row r="20336" spans="10:14" x14ac:dyDescent="0.25">
      <c r="J20336" t="str">
        <f t="shared" si="568"/>
        <v/>
      </c>
      <c r="K20336" s="112"/>
      <c r="L20336" s="112"/>
      <c r="M20336" s="112"/>
      <c r="N20336" s="112"/>
    </row>
    <row r="20337" spans="10:14" x14ac:dyDescent="0.25">
      <c r="J20337" t="str">
        <f t="shared" si="568"/>
        <v/>
      </c>
      <c r="K20337" s="112"/>
      <c r="L20337" s="112"/>
      <c r="M20337" s="112"/>
      <c r="N20337" s="112"/>
    </row>
    <row r="20338" spans="10:14" x14ac:dyDescent="0.25">
      <c r="J20338" t="str">
        <f t="shared" si="568"/>
        <v/>
      </c>
      <c r="K20338" s="112"/>
      <c r="L20338" s="112"/>
      <c r="M20338" s="112"/>
      <c r="N20338" s="112"/>
    </row>
    <row r="20339" spans="10:14" x14ac:dyDescent="0.25">
      <c r="J20339" t="str">
        <f t="shared" si="568"/>
        <v/>
      </c>
      <c r="K20339" s="112"/>
      <c r="L20339" s="112"/>
      <c r="M20339" s="112"/>
      <c r="N20339" s="112"/>
    </row>
    <row r="20340" spans="10:14" x14ac:dyDescent="0.25">
      <c r="J20340" t="str">
        <f t="shared" si="568"/>
        <v/>
      </c>
      <c r="K20340" s="112"/>
      <c r="L20340" s="112"/>
      <c r="M20340" s="112"/>
      <c r="N20340" s="112"/>
    </row>
    <row r="20341" spans="10:14" x14ac:dyDescent="0.25">
      <c r="J20341" t="str">
        <f t="shared" si="568"/>
        <v/>
      </c>
      <c r="K20341" s="112"/>
      <c r="L20341" s="112"/>
      <c r="M20341" s="112"/>
      <c r="N20341" s="112"/>
    </row>
    <row r="20342" spans="10:14" x14ac:dyDescent="0.25">
      <c r="J20342" t="str">
        <f t="shared" si="568"/>
        <v/>
      </c>
      <c r="K20342" s="112"/>
      <c r="L20342" s="112"/>
      <c r="M20342" s="112"/>
      <c r="N20342" s="112"/>
    </row>
    <row r="20343" spans="10:14" x14ac:dyDescent="0.25">
      <c r="J20343" t="str">
        <f t="shared" si="568"/>
        <v/>
      </c>
      <c r="K20343" s="112"/>
      <c r="L20343" s="112"/>
      <c r="M20343" s="112"/>
      <c r="N20343" s="112"/>
    </row>
    <row r="20344" spans="10:14" x14ac:dyDescent="0.25">
      <c r="J20344" t="str">
        <f t="shared" si="568"/>
        <v/>
      </c>
      <c r="K20344" s="112"/>
      <c r="L20344" s="112"/>
      <c r="M20344" s="112"/>
      <c r="N20344" s="112"/>
    </row>
    <row r="20345" spans="10:14" x14ac:dyDescent="0.25">
      <c r="J20345" t="str">
        <f t="shared" si="568"/>
        <v/>
      </c>
      <c r="K20345" s="112"/>
      <c r="L20345" s="112"/>
      <c r="M20345" s="112"/>
      <c r="N20345" s="112"/>
    </row>
    <row r="20346" spans="10:14" x14ac:dyDescent="0.25">
      <c r="J20346" t="str">
        <f t="shared" si="568"/>
        <v/>
      </c>
      <c r="K20346" s="112"/>
      <c r="L20346" s="112"/>
      <c r="M20346" s="112"/>
      <c r="N20346" s="112"/>
    </row>
    <row r="20347" spans="10:14" x14ac:dyDescent="0.25">
      <c r="J20347" t="str">
        <f t="shared" si="568"/>
        <v/>
      </c>
      <c r="K20347" s="112"/>
      <c r="L20347" s="112"/>
      <c r="M20347" s="112"/>
      <c r="N20347" s="112"/>
    </row>
    <row r="20348" spans="10:14" x14ac:dyDescent="0.25">
      <c r="J20348" t="str">
        <f t="shared" si="568"/>
        <v/>
      </c>
      <c r="K20348" s="112"/>
      <c r="L20348" s="112"/>
      <c r="M20348" s="112"/>
      <c r="N20348" s="112"/>
    </row>
    <row r="20349" spans="10:14" x14ac:dyDescent="0.25">
      <c r="J20349" t="str">
        <f t="shared" si="568"/>
        <v/>
      </c>
      <c r="K20349" s="112"/>
      <c r="L20349" s="112"/>
      <c r="M20349" s="112"/>
      <c r="N20349" s="112"/>
    </row>
    <row r="20350" spans="10:14" x14ac:dyDescent="0.25">
      <c r="J20350" t="str">
        <f t="shared" si="568"/>
        <v/>
      </c>
      <c r="K20350" s="112"/>
      <c r="L20350" s="112"/>
      <c r="M20350" s="112"/>
      <c r="N20350" s="112"/>
    </row>
    <row r="20351" spans="10:14" x14ac:dyDescent="0.25">
      <c r="J20351" t="str">
        <f t="shared" si="568"/>
        <v/>
      </c>
      <c r="K20351" s="112"/>
      <c r="L20351" s="112"/>
      <c r="M20351" s="112"/>
      <c r="N20351" s="112"/>
    </row>
    <row r="20352" spans="10:14" x14ac:dyDescent="0.25">
      <c r="J20352" t="str">
        <f t="shared" si="568"/>
        <v/>
      </c>
      <c r="K20352" s="112"/>
      <c r="L20352" s="112"/>
      <c r="M20352" s="112"/>
      <c r="N20352" s="112"/>
    </row>
    <row r="20353" spans="10:14" x14ac:dyDescent="0.25">
      <c r="J20353" t="str">
        <f t="shared" si="568"/>
        <v/>
      </c>
      <c r="K20353" s="112"/>
      <c r="L20353" s="112"/>
      <c r="M20353" s="112"/>
      <c r="N20353" s="112"/>
    </row>
    <row r="20354" spans="10:14" x14ac:dyDescent="0.25">
      <c r="J20354" t="str">
        <f t="shared" si="568"/>
        <v/>
      </c>
      <c r="K20354" s="112"/>
      <c r="L20354" s="112"/>
      <c r="M20354" s="112"/>
      <c r="N20354" s="112"/>
    </row>
    <row r="20355" spans="10:14" x14ac:dyDescent="0.25">
      <c r="J20355" t="str">
        <f t="shared" ref="J20355:J20418" si="569">B20355&amp;C20355&amp;E20355&amp;IF(C20355="Skog",F20355&amp;G20355,"")</f>
        <v/>
      </c>
      <c r="K20355" s="112"/>
      <c r="L20355" s="112"/>
      <c r="M20355" s="112"/>
      <c r="N20355" s="112"/>
    </row>
    <row r="20356" spans="10:14" x14ac:dyDescent="0.25">
      <c r="J20356" t="str">
        <f t="shared" si="569"/>
        <v/>
      </c>
      <c r="K20356" s="112"/>
      <c r="L20356" s="112"/>
      <c r="M20356" s="112"/>
      <c r="N20356" s="112"/>
    </row>
    <row r="20357" spans="10:14" x14ac:dyDescent="0.25">
      <c r="J20357" t="str">
        <f t="shared" si="569"/>
        <v/>
      </c>
      <c r="K20357" s="112"/>
      <c r="L20357" s="112"/>
      <c r="M20357" s="112"/>
      <c r="N20357" s="112"/>
    </row>
    <row r="20358" spans="10:14" x14ac:dyDescent="0.25">
      <c r="J20358" t="str">
        <f t="shared" si="569"/>
        <v/>
      </c>
      <c r="K20358" s="112"/>
      <c r="L20358" s="112"/>
      <c r="M20358" s="112"/>
      <c r="N20358" s="112"/>
    </row>
    <row r="20359" spans="10:14" x14ac:dyDescent="0.25">
      <c r="J20359" t="str">
        <f t="shared" si="569"/>
        <v/>
      </c>
      <c r="K20359" s="112"/>
      <c r="L20359" s="112"/>
      <c r="M20359" s="112"/>
      <c r="N20359" s="112"/>
    </row>
    <row r="20360" spans="10:14" x14ac:dyDescent="0.25">
      <c r="J20360" t="str">
        <f t="shared" si="569"/>
        <v/>
      </c>
      <c r="K20360" s="112"/>
      <c r="L20360" s="112"/>
      <c r="M20360" s="112"/>
      <c r="N20360" s="112"/>
    </row>
    <row r="20361" spans="10:14" x14ac:dyDescent="0.25">
      <c r="J20361" t="str">
        <f t="shared" si="569"/>
        <v/>
      </c>
      <c r="K20361" s="112"/>
      <c r="L20361" s="112"/>
      <c r="M20361" s="112"/>
      <c r="N20361" s="112"/>
    </row>
    <row r="20362" spans="10:14" x14ac:dyDescent="0.25">
      <c r="J20362" t="str">
        <f t="shared" si="569"/>
        <v/>
      </c>
      <c r="K20362" s="112"/>
      <c r="L20362" s="112"/>
      <c r="M20362" s="112"/>
      <c r="N20362" s="112"/>
    </row>
    <row r="20363" spans="10:14" x14ac:dyDescent="0.25">
      <c r="J20363" t="str">
        <f t="shared" si="569"/>
        <v/>
      </c>
      <c r="K20363" s="112"/>
      <c r="L20363" s="112"/>
      <c r="M20363" s="112"/>
      <c r="N20363" s="112"/>
    </row>
    <row r="20364" spans="10:14" x14ac:dyDescent="0.25">
      <c r="J20364" t="str">
        <f t="shared" si="569"/>
        <v/>
      </c>
      <c r="K20364" s="112"/>
      <c r="L20364" s="112"/>
      <c r="M20364" s="112"/>
      <c r="N20364" s="112"/>
    </row>
    <row r="20365" spans="10:14" x14ac:dyDescent="0.25">
      <c r="J20365" t="str">
        <f t="shared" si="569"/>
        <v/>
      </c>
      <c r="K20365" s="112"/>
      <c r="L20365" s="112"/>
      <c r="M20365" s="112"/>
      <c r="N20365" s="112"/>
    </row>
    <row r="20366" spans="10:14" x14ac:dyDescent="0.25">
      <c r="J20366" t="str">
        <f t="shared" si="569"/>
        <v/>
      </c>
      <c r="K20366" s="112"/>
      <c r="L20366" s="112"/>
      <c r="M20366" s="112"/>
      <c r="N20366" s="112"/>
    </row>
    <row r="20367" spans="10:14" x14ac:dyDescent="0.25">
      <c r="J20367" t="str">
        <f t="shared" si="569"/>
        <v/>
      </c>
      <c r="K20367" s="112"/>
      <c r="L20367" s="112"/>
      <c r="M20367" s="112"/>
      <c r="N20367" s="112"/>
    </row>
    <row r="20368" spans="10:14" x14ac:dyDescent="0.25">
      <c r="J20368" t="str">
        <f t="shared" si="569"/>
        <v/>
      </c>
      <c r="K20368" s="112"/>
      <c r="L20368" s="112"/>
      <c r="M20368" s="112"/>
      <c r="N20368" s="112"/>
    </row>
    <row r="20369" spans="10:14" x14ac:dyDescent="0.25">
      <c r="J20369" t="str">
        <f t="shared" si="569"/>
        <v/>
      </c>
      <c r="K20369" s="112"/>
      <c r="L20369" s="112"/>
      <c r="M20369" s="112"/>
      <c r="N20369" s="112"/>
    </row>
    <row r="20370" spans="10:14" x14ac:dyDescent="0.25">
      <c r="J20370" t="str">
        <f t="shared" si="569"/>
        <v/>
      </c>
      <c r="K20370" s="112"/>
      <c r="L20370" s="112"/>
      <c r="M20370" s="112"/>
      <c r="N20370" s="112"/>
    </row>
    <row r="20371" spans="10:14" x14ac:dyDescent="0.25">
      <c r="J20371" t="str">
        <f t="shared" si="569"/>
        <v/>
      </c>
      <c r="K20371" s="112"/>
      <c r="L20371" s="112"/>
      <c r="M20371" s="112"/>
      <c r="N20371" s="112"/>
    </row>
    <row r="20372" spans="10:14" x14ac:dyDescent="0.25">
      <c r="J20372" t="str">
        <f t="shared" si="569"/>
        <v/>
      </c>
      <c r="K20372" s="112"/>
      <c r="L20372" s="112"/>
      <c r="M20372" s="112"/>
      <c r="N20372" s="112"/>
    </row>
    <row r="20373" spans="10:14" x14ac:dyDescent="0.25">
      <c r="J20373" t="str">
        <f t="shared" si="569"/>
        <v/>
      </c>
      <c r="K20373" s="112"/>
      <c r="L20373" s="112"/>
      <c r="M20373" s="112"/>
      <c r="N20373" s="112"/>
    </row>
    <row r="20374" spans="10:14" x14ac:dyDescent="0.25">
      <c r="J20374" t="str">
        <f t="shared" si="569"/>
        <v/>
      </c>
      <c r="K20374" s="112"/>
      <c r="L20374" s="112"/>
      <c r="M20374" s="112"/>
      <c r="N20374" s="112"/>
    </row>
    <row r="20375" spans="10:14" x14ac:dyDescent="0.25">
      <c r="J20375" t="str">
        <f t="shared" si="569"/>
        <v/>
      </c>
      <c r="K20375" s="112"/>
      <c r="L20375" s="112"/>
      <c r="M20375" s="112"/>
      <c r="N20375" s="112"/>
    </row>
    <row r="20376" spans="10:14" x14ac:dyDescent="0.25">
      <c r="J20376" t="str">
        <f t="shared" si="569"/>
        <v/>
      </c>
      <c r="K20376" s="112"/>
      <c r="L20376" s="112"/>
      <c r="M20376" s="112"/>
      <c r="N20376" s="112"/>
    </row>
    <row r="20377" spans="10:14" x14ac:dyDescent="0.25">
      <c r="J20377" t="str">
        <f t="shared" si="569"/>
        <v/>
      </c>
      <c r="K20377" s="112"/>
      <c r="L20377" s="112"/>
      <c r="M20377" s="112"/>
      <c r="N20377" s="112"/>
    </row>
    <row r="20378" spans="10:14" x14ac:dyDescent="0.25">
      <c r="J20378" t="str">
        <f t="shared" si="569"/>
        <v/>
      </c>
      <c r="K20378" s="112"/>
      <c r="L20378" s="112"/>
      <c r="M20378" s="112"/>
      <c r="N20378" s="112"/>
    </row>
    <row r="20379" spans="10:14" x14ac:dyDescent="0.25">
      <c r="J20379" t="str">
        <f t="shared" si="569"/>
        <v/>
      </c>
      <c r="K20379" s="112"/>
      <c r="L20379" s="112"/>
      <c r="M20379" s="112"/>
      <c r="N20379" s="112"/>
    </row>
    <row r="20380" spans="10:14" x14ac:dyDescent="0.25">
      <c r="J20380" t="str">
        <f t="shared" si="569"/>
        <v/>
      </c>
      <c r="K20380" s="112"/>
      <c r="L20380" s="112"/>
      <c r="M20380" s="112"/>
      <c r="N20380" s="112"/>
    </row>
    <row r="20381" spans="10:14" x14ac:dyDescent="0.25">
      <c r="J20381" t="str">
        <f t="shared" si="569"/>
        <v/>
      </c>
      <c r="K20381" s="112"/>
      <c r="L20381" s="112"/>
      <c r="M20381" s="112"/>
      <c r="N20381" s="112"/>
    </row>
    <row r="20382" spans="10:14" x14ac:dyDescent="0.25">
      <c r="J20382" t="str">
        <f t="shared" si="569"/>
        <v/>
      </c>
      <c r="K20382" s="112"/>
      <c r="L20382" s="112"/>
      <c r="M20382" s="112"/>
      <c r="N20382" s="112"/>
    </row>
    <row r="20383" spans="10:14" x14ac:dyDescent="0.25">
      <c r="J20383" t="str">
        <f t="shared" si="569"/>
        <v/>
      </c>
      <c r="K20383" s="112"/>
      <c r="L20383" s="112"/>
      <c r="M20383" s="112"/>
      <c r="N20383" s="112"/>
    </row>
    <row r="20384" spans="10:14" x14ac:dyDescent="0.25">
      <c r="J20384" t="str">
        <f t="shared" si="569"/>
        <v/>
      </c>
      <c r="K20384" s="112"/>
      <c r="L20384" s="112"/>
      <c r="M20384" s="112"/>
      <c r="N20384" s="112"/>
    </row>
    <row r="20385" spans="10:14" x14ac:dyDescent="0.25">
      <c r="J20385" t="str">
        <f t="shared" si="569"/>
        <v/>
      </c>
      <c r="K20385" s="112"/>
      <c r="L20385" s="112"/>
      <c r="M20385" s="112"/>
      <c r="N20385" s="112"/>
    </row>
    <row r="20386" spans="10:14" x14ac:dyDescent="0.25">
      <c r="J20386" t="str">
        <f t="shared" si="569"/>
        <v/>
      </c>
      <c r="K20386" s="112"/>
      <c r="L20386" s="112"/>
      <c r="M20386" s="112"/>
      <c r="N20386" s="112"/>
    </row>
    <row r="20387" spans="10:14" x14ac:dyDescent="0.25">
      <c r="J20387" t="str">
        <f t="shared" si="569"/>
        <v/>
      </c>
      <c r="K20387" s="112"/>
      <c r="L20387" s="112"/>
      <c r="M20387" s="112"/>
      <c r="N20387" s="112"/>
    </row>
    <row r="20388" spans="10:14" x14ac:dyDescent="0.25">
      <c r="J20388" t="str">
        <f t="shared" si="569"/>
        <v/>
      </c>
      <c r="K20388" s="112"/>
      <c r="L20388" s="112"/>
      <c r="M20388" s="112"/>
      <c r="N20388" s="112"/>
    </row>
    <row r="20389" spans="10:14" x14ac:dyDescent="0.25">
      <c r="J20389" t="str">
        <f t="shared" si="569"/>
        <v/>
      </c>
      <c r="K20389" s="112"/>
      <c r="L20389" s="112"/>
      <c r="M20389" s="112"/>
      <c r="N20389" s="112"/>
    </row>
    <row r="20390" spans="10:14" x14ac:dyDescent="0.25">
      <c r="J20390" t="str">
        <f t="shared" si="569"/>
        <v/>
      </c>
      <c r="K20390" s="112"/>
      <c r="L20390" s="112"/>
      <c r="M20390" s="112"/>
      <c r="N20390" s="112"/>
    </row>
    <row r="20391" spans="10:14" x14ac:dyDescent="0.25">
      <c r="J20391" t="str">
        <f t="shared" si="569"/>
        <v/>
      </c>
      <c r="K20391" s="112"/>
      <c r="L20391" s="112"/>
      <c r="M20391" s="112"/>
      <c r="N20391" s="112"/>
    </row>
    <row r="20392" spans="10:14" x14ac:dyDescent="0.25">
      <c r="J20392" t="str">
        <f t="shared" si="569"/>
        <v/>
      </c>
      <c r="K20392" s="112"/>
      <c r="L20392" s="112"/>
      <c r="M20392" s="112"/>
      <c r="N20392" s="112"/>
    </row>
    <row r="20393" spans="10:14" x14ac:dyDescent="0.25">
      <c r="J20393" t="str">
        <f t="shared" si="569"/>
        <v/>
      </c>
      <c r="K20393" s="112"/>
      <c r="L20393" s="112"/>
      <c r="M20393" s="112"/>
      <c r="N20393" s="112"/>
    </row>
    <row r="20394" spans="10:14" x14ac:dyDescent="0.25">
      <c r="J20394" t="str">
        <f t="shared" si="569"/>
        <v/>
      </c>
      <c r="K20394" s="112"/>
      <c r="L20394" s="112"/>
      <c r="M20394" s="112"/>
      <c r="N20394" s="112"/>
    </row>
    <row r="20395" spans="10:14" x14ac:dyDescent="0.25">
      <c r="J20395" t="str">
        <f t="shared" si="569"/>
        <v/>
      </c>
      <c r="K20395" s="112"/>
      <c r="L20395" s="112"/>
      <c r="M20395" s="112"/>
      <c r="N20395" s="112"/>
    </row>
    <row r="20396" spans="10:14" x14ac:dyDescent="0.25">
      <c r="J20396" t="str">
        <f t="shared" si="569"/>
        <v/>
      </c>
      <c r="K20396" s="112"/>
      <c r="L20396" s="112"/>
      <c r="M20396" s="112"/>
      <c r="N20396" s="112"/>
    </row>
    <row r="20397" spans="10:14" x14ac:dyDescent="0.25">
      <c r="J20397" t="str">
        <f t="shared" si="569"/>
        <v/>
      </c>
      <c r="K20397" s="112"/>
      <c r="L20397" s="112"/>
      <c r="M20397" s="112"/>
      <c r="N20397" s="112"/>
    </row>
    <row r="20398" spans="10:14" x14ac:dyDescent="0.25">
      <c r="J20398" t="str">
        <f t="shared" si="569"/>
        <v/>
      </c>
      <c r="K20398" s="112"/>
      <c r="L20398" s="112"/>
      <c r="M20398" s="112"/>
      <c r="N20398" s="112"/>
    </row>
    <row r="20399" spans="10:14" x14ac:dyDescent="0.25">
      <c r="J20399" t="str">
        <f t="shared" si="569"/>
        <v/>
      </c>
      <c r="K20399" s="112"/>
      <c r="L20399" s="112"/>
      <c r="M20399" s="112"/>
      <c r="N20399" s="112"/>
    </row>
    <row r="20400" spans="10:14" x14ac:dyDescent="0.25">
      <c r="J20400" t="str">
        <f t="shared" si="569"/>
        <v/>
      </c>
      <c r="K20400" s="112"/>
      <c r="L20400" s="112"/>
      <c r="M20400" s="112"/>
      <c r="N20400" s="112"/>
    </row>
    <row r="20401" spans="10:14" x14ac:dyDescent="0.25">
      <c r="J20401" t="str">
        <f t="shared" si="569"/>
        <v/>
      </c>
      <c r="K20401" s="112"/>
      <c r="L20401" s="112"/>
      <c r="M20401" s="112"/>
      <c r="N20401" s="112"/>
    </row>
    <row r="20402" spans="10:14" x14ac:dyDescent="0.25">
      <c r="J20402" t="str">
        <f t="shared" si="569"/>
        <v/>
      </c>
      <c r="K20402" s="112"/>
      <c r="L20402" s="112"/>
      <c r="M20402" s="112"/>
      <c r="N20402" s="112"/>
    </row>
    <row r="20403" spans="10:14" x14ac:dyDescent="0.25">
      <c r="J20403" t="str">
        <f t="shared" si="569"/>
        <v/>
      </c>
      <c r="K20403" s="112"/>
      <c r="L20403" s="112"/>
      <c r="M20403" s="112"/>
      <c r="N20403" s="112"/>
    </row>
    <row r="20404" spans="10:14" x14ac:dyDescent="0.25">
      <c r="J20404" t="str">
        <f t="shared" si="569"/>
        <v/>
      </c>
      <c r="K20404" s="112"/>
      <c r="L20404" s="112"/>
      <c r="M20404" s="112"/>
      <c r="N20404" s="112"/>
    </row>
    <row r="20405" spans="10:14" x14ac:dyDescent="0.25">
      <c r="J20405" t="str">
        <f t="shared" si="569"/>
        <v/>
      </c>
      <c r="K20405" s="112"/>
      <c r="L20405" s="112"/>
      <c r="M20405" s="112"/>
      <c r="N20405" s="112"/>
    </row>
    <row r="20406" spans="10:14" x14ac:dyDescent="0.25">
      <c r="J20406" t="str">
        <f t="shared" si="569"/>
        <v/>
      </c>
      <c r="K20406" s="112"/>
      <c r="L20406" s="112"/>
      <c r="M20406" s="112"/>
      <c r="N20406" s="112"/>
    </row>
    <row r="20407" spans="10:14" x14ac:dyDescent="0.25">
      <c r="J20407" t="str">
        <f t="shared" si="569"/>
        <v/>
      </c>
      <c r="K20407" s="112"/>
      <c r="L20407" s="112"/>
      <c r="M20407" s="112"/>
      <c r="N20407" s="112"/>
    </row>
    <row r="20408" spans="10:14" x14ac:dyDescent="0.25">
      <c r="J20408" t="str">
        <f t="shared" si="569"/>
        <v/>
      </c>
      <c r="K20408" s="112"/>
      <c r="L20408" s="112"/>
      <c r="M20408" s="112"/>
      <c r="N20408" s="112"/>
    </row>
    <row r="20409" spans="10:14" x14ac:dyDescent="0.25">
      <c r="J20409" t="str">
        <f t="shared" si="569"/>
        <v/>
      </c>
      <c r="K20409" s="112"/>
      <c r="L20409" s="112"/>
      <c r="M20409" s="112"/>
      <c r="N20409" s="112"/>
    </row>
    <row r="20410" spans="10:14" x14ac:dyDescent="0.25">
      <c r="J20410" t="str">
        <f t="shared" si="569"/>
        <v/>
      </c>
      <c r="K20410" s="112"/>
      <c r="L20410" s="112"/>
      <c r="M20410" s="112"/>
      <c r="N20410" s="112"/>
    </row>
    <row r="20411" spans="10:14" x14ac:dyDescent="0.25">
      <c r="J20411" t="str">
        <f t="shared" si="569"/>
        <v/>
      </c>
      <c r="K20411" s="112"/>
      <c r="L20411" s="112"/>
      <c r="M20411" s="112"/>
      <c r="N20411" s="112"/>
    </row>
    <row r="20412" spans="10:14" x14ac:dyDescent="0.25">
      <c r="J20412" t="str">
        <f t="shared" si="569"/>
        <v/>
      </c>
      <c r="K20412" s="112"/>
      <c r="L20412" s="112"/>
      <c r="M20412" s="112"/>
      <c r="N20412" s="112"/>
    </row>
    <row r="20413" spans="10:14" x14ac:dyDescent="0.25">
      <c r="J20413" t="str">
        <f t="shared" si="569"/>
        <v/>
      </c>
      <c r="K20413" s="112"/>
      <c r="L20413" s="112"/>
      <c r="M20413" s="112"/>
      <c r="N20413" s="112"/>
    </row>
    <row r="20414" spans="10:14" x14ac:dyDescent="0.25">
      <c r="J20414" t="str">
        <f t="shared" si="569"/>
        <v/>
      </c>
      <c r="K20414" s="112"/>
      <c r="L20414" s="112"/>
      <c r="M20414" s="112"/>
      <c r="N20414" s="112"/>
    </row>
    <row r="20415" spans="10:14" x14ac:dyDescent="0.25">
      <c r="J20415" t="str">
        <f t="shared" si="569"/>
        <v/>
      </c>
      <c r="K20415" s="112"/>
      <c r="L20415" s="112"/>
      <c r="M20415" s="112"/>
      <c r="N20415" s="112"/>
    </row>
    <row r="20416" spans="10:14" x14ac:dyDescent="0.25">
      <c r="J20416" t="str">
        <f t="shared" si="569"/>
        <v/>
      </c>
      <c r="K20416" s="112"/>
      <c r="L20416" s="112"/>
      <c r="M20416" s="112"/>
      <c r="N20416" s="112"/>
    </row>
    <row r="20417" spans="10:14" x14ac:dyDescent="0.25">
      <c r="J20417" t="str">
        <f t="shared" si="569"/>
        <v/>
      </c>
      <c r="K20417" s="112"/>
      <c r="L20417" s="112"/>
      <c r="M20417" s="112"/>
      <c r="N20417" s="112"/>
    </row>
    <row r="20418" spans="10:14" x14ac:dyDescent="0.25">
      <c r="J20418" t="str">
        <f t="shared" si="569"/>
        <v/>
      </c>
      <c r="K20418" s="112"/>
      <c r="L20418" s="112"/>
      <c r="M20418" s="112"/>
      <c r="N20418" s="112"/>
    </row>
    <row r="20419" spans="10:14" x14ac:dyDescent="0.25">
      <c r="J20419" t="str">
        <f t="shared" ref="J20419:J20482" si="570">B20419&amp;C20419&amp;E20419&amp;IF(C20419="Skog",F20419&amp;G20419,"")</f>
        <v/>
      </c>
      <c r="K20419" s="112"/>
      <c r="L20419" s="112"/>
      <c r="M20419" s="112"/>
      <c r="N20419" s="112"/>
    </row>
    <row r="20420" spans="10:14" x14ac:dyDescent="0.25">
      <c r="J20420" t="str">
        <f t="shared" si="570"/>
        <v/>
      </c>
      <c r="K20420" s="112"/>
      <c r="L20420" s="112"/>
      <c r="M20420" s="112"/>
      <c r="N20420" s="112"/>
    </row>
    <row r="20421" spans="10:14" x14ac:dyDescent="0.25">
      <c r="J20421" t="str">
        <f t="shared" si="570"/>
        <v/>
      </c>
      <c r="K20421" s="112"/>
      <c r="L20421" s="112"/>
      <c r="M20421" s="112"/>
      <c r="N20421" s="112"/>
    </row>
    <row r="20422" spans="10:14" x14ac:dyDescent="0.25">
      <c r="J20422" t="str">
        <f t="shared" si="570"/>
        <v/>
      </c>
      <c r="K20422" s="112"/>
      <c r="L20422" s="112"/>
      <c r="M20422" s="112"/>
      <c r="N20422" s="112"/>
    </row>
    <row r="20423" spans="10:14" x14ac:dyDescent="0.25">
      <c r="J20423" t="str">
        <f t="shared" si="570"/>
        <v/>
      </c>
      <c r="K20423" s="112"/>
      <c r="L20423" s="112"/>
      <c r="M20423" s="112"/>
      <c r="N20423" s="112"/>
    </row>
    <row r="20424" spans="10:14" x14ac:dyDescent="0.25">
      <c r="J20424" t="str">
        <f t="shared" si="570"/>
        <v/>
      </c>
      <c r="K20424" s="112"/>
      <c r="L20424" s="112"/>
      <c r="M20424" s="112"/>
      <c r="N20424" s="112"/>
    </row>
    <row r="20425" spans="10:14" x14ac:dyDescent="0.25">
      <c r="J20425" t="str">
        <f t="shared" si="570"/>
        <v/>
      </c>
      <c r="K20425" s="112"/>
      <c r="L20425" s="112"/>
      <c r="M20425" s="112"/>
      <c r="N20425" s="112"/>
    </row>
    <row r="20426" spans="10:14" x14ac:dyDescent="0.25">
      <c r="J20426" t="str">
        <f t="shared" si="570"/>
        <v/>
      </c>
      <c r="K20426" s="112"/>
      <c r="L20426" s="112"/>
      <c r="M20426" s="112"/>
      <c r="N20426" s="112"/>
    </row>
    <row r="20427" spans="10:14" x14ac:dyDescent="0.25">
      <c r="J20427" t="str">
        <f t="shared" si="570"/>
        <v/>
      </c>
      <c r="K20427" s="112"/>
      <c r="L20427" s="112"/>
      <c r="M20427" s="112"/>
      <c r="N20427" s="112"/>
    </row>
    <row r="20428" spans="10:14" x14ac:dyDescent="0.25">
      <c r="J20428" t="str">
        <f t="shared" si="570"/>
        <v/>
      </c>
      <c r="K20428" s="112"/>
      <c r="L20428" s="112"/>
      <c r="M20428" s="112"/>
      <c r="N20428" s="112"/>
    </row>
    <row r="20429" spans="10:14" x14ac:dyDescent="0.25">
      <c r="J20429" t="str">
        <f t="shared" si="570"/>
        <v/>
      </c>
      <c r="K20429" s="112"/>
      <c r="L20429" s="112"/>
      <c r="M20429" s="112"/>
      <c r="N20429" s="112"/>
    </row>
    <row r="20430" spans="10:14" x14ac:dyDescent="0.25">
      <c r="J20430" t="str">
        <f t="shared" si="570"/>
        <v/>
      </c>
      <c r="K20430" s="112"/>
      <c r="L20430" s="112"/>
      <c r="M20430" s="112"/>
      <c r="N20430" s="112"/>
    </row>
    <row r="20431" spans="10:14" x14ac:dyDescent="0.25">
      <c r="J20431" t="str">
        <f t="shared" si="570"/>
        <v/>
      </c>
      <c r="K20431" s="112"/>
      <c r="L20431" s="112"/>
      <c r="M20431" s="112"/>
      <c r="N20431" s="112"/>
    </row>
    <row r="20432" spans="10:14" x14ac:dyDescent="0.25">
      <c r="J20432" t="str">
        <f t="shared" si="570"/>
        <v/>
      </c>
      <c r="K20432" s="112"/>
      <c r="L20432" s="112"/>
      <c r="M20432" s="112"/>
      <c r="N20432" s="112"/>
    </row>
    <row r="20433" spans="10:14" x14ac:dyDescent="0.25">
      <c r="J20433" t="str">
        <f t="shared" si="570"/>
        <v/>
      </c>
      <c r="K20433" s="112"/>
      <c r="L20433" s="112"/>
      <c r="M20433" s="112"/>
      <c r="N20433" s="112"/>
    </row>
    <row r="20434" spans="10:14" x14ac:dyDescent="0.25">
      <c r="J20434" t="str">
        <f t="shared" si="570"/>
        <v/>
      </c>
      <c r="K20434" s="112"/>
      <c r="L20434" s="112"/>
      <c r="M20434" s="112"/>
      <c r="N20434" s="112"/>
    </row>
    <row r="20435" spans="10:14" x14ac:dyDescent="0.25">
      <c r="J20435" t="str">
        <f t="shared" si="570"/>
        <v/>
      </c>
      <c r="K20435" s="112"/>
      <c r="L20435" s="112"/>
      <c r="M20435" s="112"/>
      <c r="N20435" s="112"/>
    </row>
    <row r="20436" spans="10:14" x14ac:dyDescent="0.25">
      <c r="J20436" t="str">
        <f t="shared" si="570"/>
        <v/>
      </c>
      <c r="K20436" s="112"/>
      <c r="L20436" s="112"/>
      <c r="M20436" s="112"/>
      <c r="N20436" s="112"/>
    </row>
    <row r="20437" spans="10:14" x14ac:dyDescent="0.25">
      <c r="J20437" t="str">
        <f t="shared" si="570"/>
        <v/>
      </c>
      <c r="K20437" s="112"/>
      <c r="L20437" s="112"/>
      <c r="M20437" s="112"/>
      <c r="N20437" s="112"/>
    </row>
    <row r="20438" spans="10:14" x14ac:dyDescent="0.25">
      <c r="J20438" t="str">
        <f t="shared" si="570"/>
        <v/>
      </c>
      <c r="K20438" s="112"/>
      <c r="L20438" s="112"/>
      <c r="M20438" s="112"/>
      <c r="N20438" s="112"/>
    </row>
    <row r="20439" spans="10:14" x14ac:dyDescent="0.25">
      <c r="J20439" t="str">
        <f t="shared" si="570"/>
        <v/>
      </c>
      <c r="K20439" s="112"/>
      <c r="L20439" s="112"/>
      <c r="M20439" s="112"/>
      <c r="N20439" s="112"/>
    </row>
    <row r="20440" spans="10:14" x14ac:dyDescent="0.25">
      <c r="J20440" t="str">
        <f t="shared" si="570"/>
        <v/>
      </c>
      <c r="K20440" s="112"/>
      <c r="L20440" s="112"/>
      <c r="M20440" s="112"/>
      <c r="N20440" s="112"/>
    </row>
    <row r="20441" spans="10:14" x14ac:dyDescent="0.25">
      <c r="J20441" t="str">
        <f t="shared" si="570"/>
        <v/>
      </c>
      <c r="K20441" s="112"/>
      <c r="L20441" s="112"/>
      <c r="M20441" s="112"/>
      <c r="N20441" s="112"/>
    </row>
    <row r="20442" spans="10:14" x14ac:dyDescent="0.25">
      <c r="J20442" t="str">
        <f t="shared" si="570"/>
        <v/>
      </c>
      <c r="K20442" s="112"/>
      <c r="L20442" s="112"/>
      <c r="M20442" s="112"/>
      <c r="N20442" s="112"/>
    </row>
    <row r="20443" spans="10:14" x14ac:dyDescent="0.25">
      <c r="J20443" t="str">
        <f t="shared" si="570"/>
        <v/>
      </c>
      <c r="K20443" s="112"/>
      <c r="L20443" s="112"/>
      <c r="M20443" s="112"/>
      <c r="N20443" s="112"/>
    </row>
    <row r="20444" spans="10:14" x14ac:dyDescent="0.25">
      <c r="J20444" t="str">
        <f t="shared" si="570"/>
        <v/>
      </c>
      <c r="K20444" s="112"/>
      <c r="L20444" s="112"/>
      <c r="M20444" s="112"/>
      <c r="N20444" s="112"/>
    </row>
    <row r="20445" spans="10:14" x14ac:dyDescent="0.25">
      <c r="J20445" t="str">
        <f t="shared" si="570"/>
        <v/>
      </c>
      <c r="K20445" s="112"/>
      <c r="L20445" s="112"/>
      <c r="M20445" s="112"/>
      <c r="N20445" s="112"/>
    </row>
    <row r="20446" spans="10:14" x14ac:dyDescent="0.25">
      <c r="J20446" t="str">
        <f t="shared" si="570"/>
        <v/>
      </c>
      <c r="K20446" s="112"/>
      <c r="L20446" s="112"/>
      <c r="M20446" s="112"/>
      <c r="N20446" s="112"/>
    </row>
    <row r="20447" spans="10:14" x14ac:dyDescent="0.25">
      <c r="J20447" t="str">
        <f t="shared" si="570"/>
        <v/>
      </c>
      <c r="K20447" s="112"/>
      <c r="L20447" s="112"/>
      <c r="M20447" s="112"/>
      <c r="N20447" s="112"/>
    </row>
    <row r="20448" spans="10:14" x14ac:dyDescent="0.25">
      <c r="J20448" t="str">
        <f t="shared" si="570"/>
        <v/>
      </c>
      <c r="K20448" s="112"/>
      <c r="L20448" s="112"/>
      <c r="M20448" s="112"/>
      <c r="N20448" s="112"/>
    </row>
    <row r="20449" spans="10:14" x14ac:dyDescent="0.25">
      <c r="J20449" t="str">
        <f t="shared" si="570"/>
        <v/>
      </c>
      <c r="K20449" s="112"/>
      <c r="L20449" s="112"/>
      <c r="M20449" s="112"/>
      <c r="N20449" s="112"/>
    </row>
    <row r="20450" spans="10:14" x14ac:dyDescent="0.25">
      <c r="J20450" t="str">
        <f t="shared" si="570"/>
        <v/>
      </c>
      <c r="K20450" s="112"/>
      <c r="L20450" s="112"/>
      <c r="M20450" s="112"/>
      <c r="N20450" s="112"/>
    </row>
    <row r="20451" spans="10:14" x14ac:dyDescent="0.25">
      <c r="J20451" t="str">
        <f t="shared" si="570"/>
        <v/>
      </c>
      <c r="K20451" s="112"/>
      <c r="L20451" s="112"/>
      <c r="M20451" s="112"/>
      <c r="N20451" s="112"/>
    </row>
    <row r="20452" spans="10:14" x14ac:dyDescent="0.25">
      <c r="J20452" t="str">
        <f t="shared" si="570"/>
        <v/>
      </c>
      <c r="K20452" s="112"/>
      <c r="L20452" s="112"/>
      <c r="M20452" s="112"/>
      <c r="N20452" s="112"/>
    </row>
    <row r="20453" spans="10:14" x14ac:dyDescent="0.25">
      <c r="J20453" t="str">
        <f t="shared" si="570"/>
        <v/>
      </c>
      <c r="K20453" s="112"/>
      <c r="L20453" s="112"/>
      <c r="M20453" s="112"/>
      <c r="N20453" s="112"/>
    </row>
    <row r="20454" spans="10:14" x14ac:dyDescent="0.25">
      <c r="J20454" t="str">
        <f t="shared" si="570"/>
        <v/>
      </c>
      <c r="K20454" s="112"/>
      <c r="L20454" s="112"/>
      <c r="M20454" s="112"/>
      <c r="N20454" s="112"/>
    </row>
    <row r="20455" spans="10:14" x14ac:dyDescent="0.25">
      <c r="J20455" t="str">
        <f t="shared" si="570"/>
        <v/>
      </c>
      <c r="K20455" s="112"/>
      <c r="L20455" s="112"/>
      <c r="M20455" s="112"/>
      <c r="N20455" s="112"/>
    </row>
    <row r="20456" spans="10:14" x14ac:dyDescent="0.25">
      <c r="J20456" t="str">
        <f t="shared" si="570"/>
        <v/>
      </c>
      <c r="K20456" s="112"/>
      <c r="L20456" s="112"/>
      <c r="M20456" s="112"/>
      <c r="N20456" s="112"/>
    </row>
    <row r="20457" spans="10:14" x14ac:dyDescent="0.25">
      <c r="J20457" t="str">
        <f t="shared" si="570"/>
        <v/>
      </c>
      <c r="K20457" s="112"/>
      <c r="L20457" s="112"/>
      <c r="M20457" s="112"/>
      <c r="N20457" s="112"/>
    </row>
    <row r="20458" spans="10:14" x14ac:dyDescent="0.25">
      <c r="J20458" t="str">
        <f t="shared" si="570"/>
        <v/>
      </c>
      <c r="K20458" s="112"/>
      <c r="L20458" s="112"/>
      <c r="M20458" s="112"/>
      <c r="N20458" s="112"/>
    </row>
    <row r="20459" spans="10:14" x14ac:dyDescent="0.25">
      <c r="J20459" t="str">
        <f t="shared" si="570"/>
        <v/>
      </c>
      <c r="K20459" s="112"/>
      <c r="L20459" s="112"/>
      <c r="M20459" s="112"/>
      <c r="N20459" s="112"/>
    </row>
    <row r="20460" spans="10:14" x14ac:dyDescent="0.25">
      <c r="J20460" t="str">
        <f t="shared" si="570"/>
        <v/>
      </c>
      <c r="K20460" s="112"/>
      <c r="L20460" s="112"/>
      <c r="M20460" s="112"/>
      <c r="N20460" s="112"/>
    </row>
    <row r="20461" spans="10:14" x14ac:dyDescent="0.25">
      <c r="J20461" t="str">
        <f t="shared" si="570"/>
        <v/>
      </c>
      <c r="K20461" s="112"/>
      <c r="L20461" s="112"/>
      <c r="M20461" s="112"/>
      <c r="N20461" s="112"/>
    </row>
    <row r="20462" spans="10:14" x14ac:dyDescent="0.25">
      <c r="J20462" t="str">
        <f t="shared" si="570"/>
        <v/>
      </c>
      <c r="K20462" s="112"/>
      <c r="L20462" s="112"/>
      <c r="M20462" s="112"/>
      <c r="N20462" s="112"/>
    </row>
    <row r="20463" spans="10:14" x14ac:dyDescent="0.25">
      <c r="J20463" t="str">
        <f t="shared" si="570"/>
        <v/>
      </c>
      <c r="K20463" s="112"/>
      <c r="L20463" s="112"/>
      <c r="M20463" s="112"/>
      <c r="N20463" s="112"/>
    </row>
    <row r="20464" spans="10:14" x14ac:dyDescent="0.25">
      <c r="J20464" t="str">
        <f t="shared" si="570"/>
        <v/>
      </c>
      <c r="K20464" s="112"/>
      <c r="L20464" s="112"/>
      <c r="M20464" s="112"/>
      <c r="N20464" s="112"/>
    </row>
    <row r="20465" spans="10:14" x14ac:dyDescent="0.25">
      <c r="J20465" t="str">
        <f t="shared" si="570"/>
        <v/>
      </c>
      <c r="K20465" s="112"/>
      <c r="L20465" s="112"/>
      <c r="M20465" s="112"/>
      <c r="N20465" s="112"/>
    </row>
    <row r="20466" spans="10:14" x14ac:dyDescent="0.25">
      <c r="J20466" t="str">
        <f t="shared" si="570"/>
        <v/>
      </c>
      <c r="K20466" s="112"/>
      <c r="L20466" s="112"/>
      <c r="M20466" s="112"/>
      <c r="N20466" s="112"/>
    </row>
    <row r="20467" spans="10:14" x14ac:dyDescent="0.25">
      <c r="J20467" t="str">
        <f t="shared" si="570"/>
        <v/>
      </c>
      <c r="K20467" s="112"/>
      <c r="L20467" s="112"/>
      <c r="M20467" s="112"/>
      <c r="N20467" s="112"/>
    </row>
    <row r="20468" spans="10:14" x14ac:dyDescent="0.25">
      <c r="J20468" t="str">
        <f t="shared" si="570"/>
        <v/>
      </c>
      <c r="K20468" s="112"/>
      <c r="L20468" s="112"/>
      <c r="M20468" s="112"/>
      <c r="N20468" s="112"/>
    </row>
    <row r="20469" spans="10:14" x14ac:dyDescent="0.25">
      <c r="J20469" t="str">
        <f t="shared" si="570"/>
        <v/>
      </c>
      <c r="K20469" s="112"/>
      <c r="L20469" s="112"/>
      <c r="M20469" s="112"/>
      <c r="N20469" s="112"/>
    </row>
    <row r="20470" spans="10:14" x14ac:dyDescent="0.25">
      <c r="J20470" t="str">
        <f t="shared" si="570"/>
        <v/>
      </c>
      <c r="K20470" s="112"/>
      <c r="L20470" s="112"/>
      <c r="M20470" s="112"/>
      <c r="N20470" s="112"/>
    </row>
    <row r="20471" spans="10:14" x14ac:dyDescent="0.25">
      <c r="J20471" t="str">
        <f t="shared" si="570"/>
        <v/>
      </c>
      <c r="K20471" s="112"/>
      <c r="L20471" s="112"/>
      <c r="M20471" s="112"/>
      <c r="N20471" s="112"/>
    </row>
    <row r="20472" spans="10:14" x14ac:dyDescent="0.25">
      <c r="J20472" t="str">
        <f t="shared" si="570"/>
        <v/>
      </c>
      <c r="K20472" s="112"/>
      <c r="L20472" s="112"/>
      <c r="M20472" s="112"/>
      <c r="N20472" s="112"/>
    </row>
    <row r="20473" spans="10:14" x14ac:dyDescent="0.25">
      <c r="J20473" t="str">
        <f t="shared" si="570"/>
        <v/>
      </c>
      <c r="K20473" s="112"/>
      <c r="L20473" s="112"/>
      <c r="M20473" s="112"/>
      <c r="N20473" s="112"/>
    </row>
    <row r="20474" spans="10:14" x14ac:dyDescent="0.25">
      <c r="J20474" t="str">
        <f t="shared" si="570"/>
        <v/>
      </c>
      <c r="K20474" s="112"/>
      <c r="L20474" s="112"/>
      <c r="M20474" s="112"/>
      <c r="N20474" s="112"/>
    </row>
    <row r="20475" spans="10:14" x14ac:dyDescent="0.25">
      <c r="J20475" t="str">
        <f t="shared" si="570"/>
        <v/>
      </c>
      <c r="K20475" s="112"/>
      <c r="L20475" s="112"/>
      <c r="M20475" s="112"/>
      <c r="N20475" s="112"/>
    </row>
    <row r="20476" spans="10:14" x14ac:dyDescent="0.25">
      <c r="J20476" t="str">
        <f t="shared" si="570"/>
        <v/>
      </c>
      <c r="K20476" s="112"/>
      <c r="L20476" s="112"/>
      <c r="M20476" s="112"/>
      <c r="N20476" s="112"/>
    </row>
    <row r="20477" spans="10:14" x14ac:dyDescent="0.25">
      <c r="J20477" t="str">
        <f t="shared" si="570"/>
        <v/>
      </c>
      <c r="K20477" s="112"/>
      <c r="L20477" s="112"/>
      <c r="M20477" s="112"/>
      <c r="N20477" s="112"/>
    </row>
    <row r="20478" spans="10:14" x14ac:dyDescent="0.25">
      <c r="J20478" t="str">
        <f t="shared" si="570"/>
        <v/>
      </c>
      <c r="K20478" s="112"/>
      <c r="L20478" s="112"/>
      <c r="M20478" s="112"/>
      <c r="N20478" s="112"/>
    </row>
    <row r="20479" spans="10:14" x14ac:dyDescent="0.25">
      <c r="J20479" t="str">
        <f t="shared" si="570"/>
        <v/>
      </c>
      <c r="K20479" s="112"/>
      <c r="L20479" s="112"/>
      <c r="M20479" s="112"/>
      <c r="N20479" s="112"/>
    </row>
    <row r="20480" spans="10:14" x14ac:dyDescent="0.25">
      <c r="J20480" t="str">
        <f t="shared" si="570"/>
        <v/>
      </c>
      <c r="K20480" s="112"/>
      <c r="L20480" s="112"/>
      <c r="M20480" s="112"/>
      <c r="N20480" s="112"/>
    </row>
    <row r="20481" spans="10:14" x14ac:dyDescent="0.25">
      <c r="J20481" t="str">
        <f t="shared" si="570"/>
        <v/>
      </c>
      <c r="K20481" s="112"/>
      <c r="L20481" s="112"/>
      <c r="M20481" s="112"/>
      <c r="N20481" s="112"/>
    </row>
    <row r="20482" spans="10:14" x14ac:dyDescent="0.25">
      <c r="J20482" t="str">
        <f t="shared" si="570"/>
        <v/>
      </c>
      <c r="K20482" s="112"/>
      <c r="L20482" s="112"/>
      <c r="M20482" s="112"/>
      <c r="N20482" s="112"/>
    </row>
    <row r="20483" spans="10:14" x14ac:dyDescent="0.25">
      <c r="J20483" t="str">
        <f t="shared" ref="J20483:J20546" si="571">B20483&amp;C20483&amp;E20483&amp;IF(C20483="Skog",F20483&amp;G20483,"")</f>
        <v/>
      </c>
      <c r="K20483" s="112"/>
      <c r="L20483" s="112"/>
      <c r="M20483" s="112"/>
      <c r="N20483" s="112"/>
    </row>
    <row r="20484" spans="10:14" x14ac:dyDescent="0.25">
      <c r="J20484" t="str">
        <f t="shared" si="571"/>
        <v/>
      </c>
      <c r="K20484" s="112"/>
      <c r="L20484" s="112"/>
      <c r="M20484" s="112"/>
      <c r="N20484" s="112"/>
    </row>
    <row r="20485" spans="10:14" x14ac:dyDescent="0.25">
      <c r="J20485" t="str">
        <f t="shared" si="571"/>
        <v/>
      </c>
      <c r="K20485" s="112"/>
      <c r="L20485" s="112"/>
      <c r="M20485" s="112"/>
      <c r="N20485" s="112"/>
    </row>
    <row r="20486" spans="10:14" x14ac:dyDescent="0.25">
      <c r="J20486" t="str">
        <f t="shared" si="571"/>
        <v/>
      </c>
      <c r="K20486" s="112"/>
      <c r="L20486" s="112"/>
      <c r="M20486" s="112"/>
      <c r="N20486" s="112"/>
    </row>
    <row r="20487" spans="10:14" x14ac:dyDescent="0.25">
      <c r="J20487" t="str">
        <f t="shared" si="571"/>
        <v/>
      </c>
      <c r="K20487" s="112"/>
      <c r="L20487" s="112"/>
      <c r="M20487" s="112"/>
      <c r="N20487" s="112"/>
    </row>
    <row r="20488" spans="10:14" x14ac:dyDescent="0.25">
      <c r="J20488" t="str">
        <f t="shared" si="571"/>
        <v/>
      </c>
      <c r="K20488" s="112"/>
      <c r="L20488" s="112"/>
      <c r="M20488" s="112"/>
      <c r="N20488" s="112"/>
    </row>
    <row r="20489" spans="10:14" x14ac:dyDescent="0.25">
      <c r="J20489" t="str">
        <f t="shared" si="571"/>
        <v/>
      </c>
      <c r="K20489" s="112"/>
      <c r="L20489" s="112"/>
      <c r="M20489" s="112"/>
      <c r="N20489" s="112"/>
    </row>
    <row r="20490" spans="10:14" x14ac:dyDescent="0.25">
      <c r="J20490" t="str">
        <f t="shared" si="571"/>
        <v/>
      </c>
      <c r="K20490" s="112"/>
      <c r="L20490" s="112"/>
      <c r="M20490" s="112"/>
      <c r="N20490" s="112"/>
    </row>
    <row r="20491" spans="10:14" x14ac:dyDescent="0.25">
      <c r="J20491" t="str">
        <f t="shared" si="571"/>
        <v/>
      </c>
      <c r="K20491" s="112"/>
      <c r="L20491" s="112"/>
      <c r="M20491" s="112"/>
      <c r="N20491" s="112"/>
    </row>
    <row r="20492" spans="10:14" x14ac:dyDescent="0.25">
      <c r="J20492" t="str">
        <f t="shared" si="571"/>
        <v/>
      </c>
      <c r="K20492" s="112"/>
      <c r="L20492" s="112"/>
      <c r="M20492" s="112"/>
      <c r="N20492" s="112"/>
    </row>
    <row r="20493" spans="10:14" x14ac:dyDescent="0.25">
      <c r="J20493" t="str">
        <f t="shared" si="571"/>
        <v/>
      </c>
      <c r="K20493" s="112"/>
      <c r="L20493" s="112"/>
      <c r="M20493" s="112"/>
      <c r="N20493" s="112"/>
    </row>
    <row r="20494" spans="10:14" x14ac:dyDescent="0.25">
      <c r="J20494" t="str">
        <f t="shared" si="571"/>
        <v/>
      </c>
      <c r="K20494" s="112"/>
      <c r="L20494" s="112"/>
      <c r="M20494" s="112"/>
      <c r="N20494" s="112"/>
    </row>
    <row r="20495" spans="10:14" x14ac:dyDescent="0.25">
      <c r="J20495" t="str">
        <f t="shared" si="571"/>
        <v/>
      </c>
      <c r="K20495" s="112"/>
      <c r="L20495" s="112"/>
      <c r="M20495" s="112"/>
      <c r="N20495" s="112"/>
    </row>
    <row r="20496" spans="10:14" x14ac:dyDescent="0.25">
      <c r="J20496" t="str">
        <f t="shared" si="571"/>
        <v/>
      </c>
      <c r="K20496" s="112"/>
      <c r="L20496" s="112"/>
      <c r="M20496" s="112"/>
      <c r="N20496" s="112"/>
    </row>
    <row r="20497" spans="10:14" x14ac:dyDescent="0.25">
      <c r="J20497" t="str">
        <f t="shared" si="571"/>
        <v/>
      </c>
      <c r="K20497" s="112"/>
      <c r="L20497" s="112"/>
      <c r="M20497" s="112"/>
      <c r="N20497" s="112"/>
    </row>
    <row r="20498" spans="10:14" x14ac:dyDescent="0.25">
      <c r="J20498" t="str">
        <f t="shared" si="571"/>
        <v/>
      </c>
      <c r="K20498" s="112"/>
      <c r="L20498" s="112"/>
      <c r="M20498" s="112"/>
      <c r="N20498" s="112"/>
    </row>
    <row r="20499" spans="10:14" x14ac:dyDescent="0.25">
      <c r="J20499" t="str">
        <f t="shared" si="571"/>
        <v/>
      </c>
      <c r="K20499" s="112"/>
      <c r="L20499" s="112"/>
      <c r="M20499" s="112"/>
      <c r="N20499" s="112"/>
    </row>
    <row r="20500" spans="10:14" x14ac:dyDescent="0.25">
      <c r="J20500" t="str">
        <f t="shared" si="571"/>
        <v/>
      </c>
      <c r="K20500" s="112"/>
      <c r="L20500" s="112"/>
      <c r="M20500" s="112"/>
      <c r="N20500" s="112"/>
    </row>
    <row r="20501" spans="10:14" x14ac:dyDescent="0.25">
      <c r="J20501" t="str">
        <f t="shared" si="571"/>
        <v/>
      </c>
      <c r="K20501" s="112"/>
      <c r="L20501" s="112"/>
      <c r="M20501" s="112"/>
      <c r="N20501" s="112"/>
    </row>
    <row r="20502" spans="10:14" x14ac:dyDescent="0.25">
      <c r="J20502" t="str">
        <f t="shared" si="571"/>
        <v/>
      </c>
      <c r="K20502" s="112"/>
      <c r="L20502" s="112"/>
      <c r="M20502" s="112"/>
      <c r="N20502" s="112"/>
    </row>
    <row r="20503" spans="10:14" x14ac:dyDescent="0.25">
      <c r="J20503" t="str">
        <f t="shared" si="571"/>
        <v/>
      </c>
      <c r="K20503" s="112"/>
      <c r="L20503" s="112"/>
      <c r="M20503" s="112"/>
      <c r="N20503" s="112"/>
    </row>
    <row r="20504" spans="10:14" x14ac:dyDescent="0.25">
      <c r="J20504" t="str">
        <f t="shared" si="571"/>
        <v/>
      </c>
      <c r="K20504" s="112"/>
      <c r="L20504" s="112"/>
      <c r="M20504" s="112"/>
      <c r="N20504" s="112"/>
    </row>
    <row r="20505" spans="10:14" x14ac:dyDescent="0.25">
      <c r="J20505" t="str">
        <f t="shared" si="571"/>
        <v/>
      </c>
      <c r="K20505" s="112"/>
      <c r="L20505" s="112"/>
      <c r="M20505" s="112"/>
      <c r="N20505" s="112"/>
    </row>
    <row r="20506" spans="10:14" x14ac:dyDescent="0.25">
      <c r="J20506" t="str">
        <f t="shared" si="571"/>
        <v/>
      </c>
      <c r="K20506" s="112"/>
      <c r="L20506" s="112"/>
      <c r="M20506" s="112"/>
      <c r="N20506" s="112"/>
    </row>
    <row r="20507" spans="10:14" x14ac:dyDescent="0.25">
      <c r="J20507" t="str">
        <f t="shared" si="571"/>
        <v/>
      </c>
      <c r="K20507" s="112"/>
      <c r="L20507" s="112"/>
      <c r="M20507" s="112"/>
      <c r="N20507" s="112"/>
    </row>
    <row r="20508" spans="10:14" x14ac:dyDescent="0.25">
      <c r="J20508" t="str">
        <f t="shared" si="571"/>
        <v/>
      </c>
      <c r="K20508" s="112"/>
      <c r="L20508" s="112"/>
      <c r="M20508" s="112"/>
      <c r="N20508" s="112"/>
    </row>
    <row r="20509" spans="10:14" x14ac:dyDescent="0.25">
      <c r="J20509" t="str">
        <f t="shared" si="571"/>
        <v/>
      </c>
      <c r="K20509" s="112"/>
      <c r="L20509" s="112"/>
      <c r="M20509" s="112"/>
      <c r="N20509" s="112"/>
    </row>
    <row r="20510" spans="10:14" x14ac:dyDescent="0.25">
      <c r="J20510" t="str">
        <f t="shared" si="571"/>
        <v/>
      </c>
      <c r="K20510" s="112"/>
      <c r="L20510" s="112"/>
      <c r="M20510" s="112"/>
      <c r="N20510" s="112"/>
    </row>
    <row r="20511" spans="10:14" x14ac:dyDescent="0.25">
      <c r="J20511" t="str">
        <f t="shared" si="571"/>
        <v/>
      </c>
      <c r="K20511" s="112"/>
      <c r="L20511" s="112"/>
      <c r="M20511" s="112"/>
      <c r="N20511" s="112"/>
    </row>
    <row r="20512" spans="10:14" x14ac:dyDescent="0.25">
      <c r="J20512" t="str">
        <f t="shared" si="571"/>
        <v/>
      </c>
      <c r="K20512" s="112"/>
      <c r="L20512" s="112"/>
      <c r="M20512" s="112"/>
      <c r="N20512" s="112"/>
    </row>
    <row r="20513" spans="10:14" x14ac:dyDescent="0.25">
      <c r="J20513" t="str">
        <f t="shared" si="571"/>
        <v/>
      </c>
      <c r="K20513" s="112"/>
      <c r="L20513" s="112"/>
      <c r="M20513" s="112"/>
      <c r="N20513" s="112"/>
    </row>
    <row r="20514" spans="10:14" x14ac:dyDescent="0.25">
      <c r="J20514" t="str">
        <f t="shared" si="571"/>
        <v/>
      </c>
      <c r="K20514" s="112"/>
      <c r="L20514" s="112"/>
      <c r="M20514" s="112"/>
      <c r="N20514" s="112"/>
    </row>
    <row r="20515" spans="10:14" x14ac:dyDescent="0.25">
      <c r="J20515" t="str">
        <f t="shared" si="571"/>
        <v/>
      </c>
      <c r="K20515" s="112"/>
      <c r="L20515" s="112"/>
      <c r="M20515" s="112"/>
      <c r="N20515" s="112"/>
    </row>
    <row r="20516" spans="10:14" x14ac:dyDescent="0.25">
      <c r="J20516" t="str">
        <f t="shared" si="571"/>
        <v/>
      </c>
      <c r="K20516" s="112"/>
      <c r="L20516" s="112"/>
      <c r="M20516" s="112"/>
      <c r="N20516" s="112"/>
    </row>
    <row r="20517" spans="10:14" x14ac:dyDescent="0.25">
      <c r="J20517" t="str">
        <f t="shared" si="571"/>
        <v/>
      </c>
      <c r="K20517" s="112"/>
      <c r="L20517" s="112"/>
      <c r="M20517" s="112"/>
      <c r="N20517" s="112"/>
    </row>
    <row r="20518" spans="10:14" x14ac:dyDescent="0.25">
      <c r="J20518" t="str">
        <f t="shared" si="571"/>
        <v/>
      </c>
      <c r="K20518" s="112"/>
      <c r="L20518" s="112"/>
      <c r="M20518" s="112"/>
      <c r="N20518" s="112"/>
    </row>
    <row r="20519" spans="10:14" x14ac:dyDescent="0.25">
      <c r="J20519" t="str">
        <f t="shared" si="571"/>
        <v/>
      </c>
      <c r="K20519" s="112"/>
      <c r="L20519" s="112"/>
      <c r="M20519" s="112"/>
      <c r="N20519" s="112"/>
    </row>
    <row r="20520" spans="10:14" x14ac:dyDescent="0.25">
      <c r="J20520" t="str">
        <f t="shared" si="571"/>
        <v/>
      </c>
      <c r="K20520" s="112"/>
      <c r="L20520" s="112"/>
      <c r="M20520" s="112"/>
      <c r="N20520" s="112"/>
    </row>
    <row r="20521" spans="10:14" x14ac:dyDescent="0.25">
      <c r="J20521" t="str">
        <f t="shared" si="571"/>
        <v/>
      </c>
      <c r="K20521" s="112"/>
      <c r="L20521" s="112"/>
      <c r="M20521" s="112"/>
      <c r="N20521" s="112"/>
    </row>
    <row r="20522" spans="10:14" x14ac:dyDescent="0.25">
      <c r="J20522" t="str">
        <f t="shared" si="571"/>
        <v/>
      </c>
      <c r="K20522" s="112"/>
      <c r="L20522" s="112"/>
      <c r="M20522" s="112"/>
      <c r="N20522" s="112"/>
    </row>
    <row r="20523" spans="10:14" x14ac:dyDescent="0.25">
      <c r="J20523" t="str">
        <f t="shared" si="571"/>
        <v/>
      </c>
      <c r="K20523" s="112"/>
      <c r="L20523" s="112"/>
      <c r="M20523" s="112"/>
      <c r="N20523" s="112"/>
    </row>
    <row r="20524" spans="10:14" x14ac:dyDescent="0.25">
      <c r="J20524" t="str">
        <f t="shared" si="571"/>
        <v/>
      </c>
      <c r="K20524" s="112"/>
      <c r="L20524" s="112"/>
      <c r="M20524" s="112"/>
      <c r="N20524" s="112"/>
    </row>
    <row r="20525" spans="10:14" x14ac:dyDescent="0.25">
      <c r="J20525" t="str">
        <f t="shared" si="571"/>
        <v/>
      </c>
      <c r="K20525" s="112"/>
      <c r="L20525" s="112"/>
      <c r="M20525" s="112"/>
      <c r="N20525" s="112"/>
    </row>
    <row r="20526" spans="10:14" x14ac:dyDescent="0.25">
      <c r="J20526" t="str">
        <f t="shared" si="571"/>
        <v/>
      </c>
      <c r="K20526" s="112"/>
      <c r="L20526" s="112"/>
      <c r="M20526" s="112"/>
      <c r="N20526" s="112"/>
    </row>
    <row r="20527" spans="10:14" x14ac:dyDescent="0.25">
      <c r="J20527" t="str">
        <f t="shared" si="571"/>
        <v/>
      </c>
      <c r="K20527" s="112"/>
      <c r="L20527" s="112"/>
      <c r="M20527" s="112"/>
      <c r="N20527" s="112"/>
    </row>
    <row r="20528" spans="10:14" x14ac:dyDescent="0.25">
      <c r="J20528" t="str">
        <f t="shared" si="571"/>
        <v/>
      </c>
      <c r="K20528" s="112"/>
      <c r="L20528" s="112"/>
      <c r="M20528" s="112"/>
      <c r="N20528" s="112"/>
    </row>
    <row r="20529" spans="10:14" x14ac:dyDescent="0.25">
      <c r="J20529" t="str">
        <f t="shared" si="571"/>
        <v/>
      </c>
      <c r="K20529" s="112"/>
      <c r="L20529" s="112"/>
      <c r="M20529" s="112"/>
      <c r="N20529" s="112"/>
    </row>
    <row r="20530" spans="10:14" x14ac:dyDescent="0.25">
      <c r="J20530" t="str">
        <f t="shared" si="571"/>
        <v/>
      </c>
      <c r="K20530" s="112"/>
      <c r="L20530" s="112"/>
      <c r="M20530" s="112"/>
      <c r="N20530" s="112"/>
    </row>
    <row r="20531" spans="10:14" x14ac:dyDescent="0.25">
      <c r="J20531" t="str">
        <f t="shared" si="571"/>
        <v/>
      </c>
      <c r="K20531" s="112"/>
      <c r="L20531" s="112"/>
      <c r="M20531" s="112"/>
      <c r="N20531" s="112"/>
    </row>
    <row r="20532" spans="10:14" x14ac:dyDescent="0.25">
      <c r="J20532" t="str">
        <f t="shared" si="571"/>
        <v/>
      </c>
      <c r="K20532" s="112"/>
      <c r="L20532" s="112"/>
      <c r="M20532" s="112"/>
      <c r="N20532" s="112"/>
    </row>
    <row r="20533" spans="10:14" x14ac:dyDescent="0.25">
      <c r="J20533" t="str">
        <f t="shared" si="571"/>
        <v/>
      </c>
      <c r="K20533" s="112"/>
      <c r="L20533" s="112"/>
      <c r="M20533" s="112"/>
      <c r="N20533" s="112"/>
    </row>
    <row r="20534" spans="10:14" x14ac:dyDescent="0.25">
      <c r="J20534" t="str">
        <f t="shared" si="571"/>
        <v/>
      </c>
      <c r="K20534" s="112"/>
      <c r="L20534" s="112"/>
      <c r="M20534" s="112"/>
      <c r="N20534" s="112"/>
    </row>
    <row r="20535" spans="10:14" x14ac:dyDescent="0.25">
      <c r="J20535" t="str">
        <f t="shared" si="571"/>
        <v/>
      </c>
      <c r="K20535" s="112"/>
      <c r="L20535" s="112"/>
      <c r="M20535" s="112"/>
      <c r="N20535" s="112"/>
    </row>
    <row r="20536" spans="10:14" x14ac:dyDescent="0.25">
      <c r="J20536" t="str">
        <f t="shared" si="571"/>
        <v/>
      </c>
      <c r="K20536" s="112"/>
      <c r="L20536" s="112"/>
      <c r="M20536" s="112"/>
      <c r="N20536" s="112"/>
    </row>
    <row r="20537" spans="10:14" x14ac:dyDescent="0.25">
      <c r="J20537" t="str">
        <f t="shared" si="571"/>
        <v/>
      </c>
      <c r="K20537" s="112"/>
      <c r="L20537" s="112"/>
      <c r="M20537" s="112"/>
      <c r="N20537" s="112"/>
    </row>
    <row r="20538" spans="10:14" x14ac:dyDescent="0.25">
      <c r="J20538" t="str">
        <f t="shared" si="571"/>
        <v/>
      </c>
      <c r="K20538" s="112"/>
      <c r="L20538" s="112"/>
      <c r="M20538" s="112"/>
      <c r="N20538" s="112"/>
    </row>
    <row r="20539" spans="10:14" x14ac:dyDescent="0.25">
      <c r="J20539" t="str">
        <f t="shared" si="571"/>
        <v/>
      </c>
      <c r="K20539" s="112"/>
      <c r="L20539" s="112"/>
      <c r="M20539" s="112"/>
      <c r="N20539" s="112"/>
    </row>
    <row r="20540" spans="10:14" x14ac:dyDescent="0.25">
      <c r="J20540" t="str">
        <f t="shared" si="571"/>
        <v/>
      </c>
      <c r="K20540" s="112"/>
      <c r="L20540" s="112"/>
      <c r="M20540" s="112"/>
      <c r="N20540" s="112"/>
    </row>
    <row r="20541" spans="10:14" x14ac:dyDescent="0.25">
      <c r="J20541" t="str">
        <f t="shared" si="571"/>
        <v/>
      </c>
      <c r="K20541" s="112"/>
      <c r="L20541" s="112"/>
      <c r="M20541" s="112"/>
      <c r="N20541" s="112"/>
    </row>
    <row r="20542" spans="10:14" x14ac:dyDescent="0.25">
      <c r="J20542" t="str">
        <f t="shared" si="571"/>
        <v/>
      </c>
      <c r="K20542" s="112"/>
      <c r="L20542" s="112"/>
      <c r="M20542" s="112"/>
      <c r="N20542" s="112"/>
    </row>
    <row r="20543" spans="10:14" x14ac:dyDescent="0.25">
      <c r="J20543" t="str">
        <f t="shared" si="571"/>
        <v/>
      </c>
      <c r="K20543" s="112"/>
      <c r="L20543" s="112"/>
      <c r="M20543" s="112"/>
      <c r="N20543" s="112"/>
    </row>
    <row r="20544" spans="10:14" x14ac:dyDescent="0.25">
      <c r="J20544" t="str">
        <f t="shared" si="571"/>
        <v/>
      </c>
      <c r="K20544" s="112"/>
      <c r="L20544" s="112"/>
      <c r="M20544" s="112"/>
      <c r="N20544" s="112"/>
    </row>
    <row r="20545" spans="10:14" x14ac:dyDescent="0.25">
      <c r="J20545" t="str">
        <f t="shared" si="571"/>
        <v/>
      </c>
      <c r="K20545" s="112"/>
      <c r="L20545" s="112"/>
      <c r="M20545" s="112"/>
      <c r="N20545" s="112"/>
    </row>
    <row r="20546" spans="10:14" x14ac:dyDescent="0.25">
      <c r="J20546" t="str">
        <f t="shared" si="571"/>
        <v/>
      </c>
      <c r="K20546" s="112"/>
      <c r="L20546" s="112"/>
      <c r="M20546" s="112"/>
      <c r="N20546" s="112"/>
    </row>
    <row r="20547" spans="10:14" x14ac:dyDescent="0.25">
      <c r="J20547" t="str">
        <f t="shared" ref="J20547:J20610" si="572">B20547&amp;C20547&amp;E20547&amp;IF(C20547="Skog",F20547&amp;G20547,"")</f>
        <v/>
      </c>
      <c r="K20547" s="112"/>
      <c r="L20547" s="112"/>
      <c r="M20547" s="112"/>
      <c r="N20547" s="112"/>
    </row>
    <row r="20548" spans="10:14" x14ac:dyDescent="0.25">
      <c r="J20548" t="str">
        <f t="shared" si="572"/>
        <v/>
      </c>
      <c r="K20548" s="112"/>
      <c r="L20548" s="112"/>
      <c r="M20548" s="112"/>
      <c r="N20548" s="112"/>
    </row>
    <row r="20549" spans="10:14" x14ac:dyDescent="0.25">
      <c r="J20549" t="str">
        <f t="shared" si="572"/>
        <v/>
      </c>
      <c r="K20549" s="112"/>
      <c r="L20549" s="112"/>
      <c r="M20549" s="112"/>
      <c r="N20549" s="112"/>
    </row>
    <row r="20550" spans="10:14" x14ac:dyDescent="0.25">
      <c r="J20550" t="str">
        <f t="shared" si="572"/>
        <v/>
      </c>
      <c r="K20550" s="112"/>
      <c r="L20550" s="112"/>
      <c r="M20550" s="112"/>
      <c r="N20550" s="112"/>
    </row>
    <row r="20551" spans="10:14" x14ac:dyDescent="0.25">
      <c r="J20551" t="str">
        <f t="shared" si="572"/>
        <v/>
      </c>
      <c r="K20551" s="112"/>
      <c r="L20551" s="112"/>
      <c r="M20551" s="112"/>
      <c r="N20551" s="112"/>
    </row>
    <row r="20552" spans="10:14" x14ac:dyDescent="0.25">
      <c r="J20552" t="str">
        <f t="shared" si="572"/>
        <v/>
      </c>
      <c r="K20552" s="112"/>
      <c r="L20552" s="112"/>
      <c r="M20552" s="112"/>
      <c r="N20552" s="112"/>
    </row>
    <row r="20553" spans="10:14" x14ac:dyDescent="0.25">
      <c r="J20553" t="str">
        <f t="shared" si="572"/>
        <v/>
      </c>
      <c r="K20553" s="112"/>
      <c r="L20553" s="112"/>
      <c r="M20553" s="112"/>
      <c r="N20553" s="112"/>
    </row>
    <row r="20554" spans="10:14" x14ac:dyDescent="0.25">
      <c r="J20554" t="str">
        <f t="shared" si="572"/>
        <v/>
      </c>
      <c r="K20554" s="112"/>
      <c r="L20554" s="112"/>
      <c r="M20554" s="112"/>
      <c r="N20554" s="112"/>
    </row>
    <row r="20555" spans="10:14" x14ac:dyDescent="0.25">
      <c r="J20555" t="str">
        <f t="shared" si="572"/>
        <v/>
      </c>
      <c r="K20555" s="112"/>
      <c r="L20555" s="112"/>
      <c r="M20555" s="112"/>
      <c r="N20555" s="112"/>
    </row>
    <row r="20556" spans="10:14" x14ac:dyDescent="0.25">
      <c r="J20556" t="str">
        <f t="shared" si="572"/>
        <v/>
      </c>
      <c r="K20556" s="112"/>
      <c r="L20556" s="112"/>
      <c r="M20556" s="112"/>
      <c r="N20556" s="112"/>
    </row>
    <row r="20557" spans="10:14" x14ac:dyDescent="0.25">
      <c r="J20557" t="str">
        <f t="shared" si="572"/>
        <v/>
      </c>
      <c r="K20557" s="112"/>
      <c r="L20557" s="112"/>
      <c r="M20557" s="112"/>
      <c r="N20557" s="112"/>
    </row>
    <row r="20558" spans="10:14" x14ac:dyDescent="0.25">
      <c r="J20558" t="str">
        <f t="shared" si="572"/>
        <v/>
      </c>
      <c r="K20558" s="112"/>
      <c r="L20558" s="112"/>
      <c r="M20558" s="112"/>
      <c r="N20558" s="112"/>
    </row>
    <row r="20559" spans="10:14" x14ac:dyDescent="0.25">
      <c r="J20559" t="str">
        <f t="shared" si="572"/>
        <v/>
      </c>
      <c r="K20559" s="112"/>
      <c r="L20559" s="112"/>
      <c r="M20559" s="112"/>
      <c r="N20559" s="112"/>
    </row>
    <row r="20560" spans="10:14" x14ac:dyDescent="0.25">
      <c r="J20560" t="str">
        <f t="shared" si="572"/>
        <v/>
      </c>
      <c r="K20560" s="112"/>
      <c r="L20560" s="112"/>
      <c r="M20560" s="112"/>
      <c r="N20560" s="112"/>
    </row>
    <row r="20561" spans="10:14" x14ac:dyDescent="0.25">
      <c r="J20561" t="str">
        <f t="shared" si="572"/>
        <v/>
      </c>
      <c r="K20561" s="112"/>
      <c r="L20561" s="112"/>
      <c r="M20561" s="112"/>
      <c r="N20561" s="112"/>
    </row>
    <row r="20562" spans="10:14" x14ac:dyDescent="0.25">
      <c r="J20562" t="str">
        <f t="shared" si="572"/>
        <v/>
      </c>
      <c r="K20562" s="112"/>
      <c r="L20562" s="112"/>
      <c r="M20562" s="112"/>
      <c r="N20562" s="112"/>
    </row>
    <row r="20563" spans="10:14" x14ac:dyDescent="0.25">
      <c r="J20563" t="str">
        <f t="shared" si="572"/>
        <v/>
      </c>
      <c r="K20563" s="112"/>
      <c r="L20563" s="112"/>
      <c r="M20563" s="112"/>
      <c r="N20563" s="112"/>
    </row>
    <row r="20564" spans="10:14" x14ac:dyDescent="0.25">
      <c r="J20564" t="str">
        <f t="shared" si="572"/>
        <v/>
      </c>
      <c r="K20564" s="112"/>
      <c r="L20564" s="112"/>
      <c r="M20564" s="112"/>
      <c r="N20564" s="112"/>
    </row>
    <row r="20565" spans="10:14" x14ac:dyDescent="0.25">
      <c r="J20565" t="str">
        <f t="shared" si="572"/>
        <v/>
      </c>
      <c r="K20565" s="112"/>
      <c r="L20565" s="112"/>
      <c r="M20565" s="112"/>
      <c r="N20565" s="112"/>
    </row>
    <row r="20566" spans="10:14" x14ac:dyDescent="0.25">
      <c r="J20566" t="str">
        <f t="shared" si="572"/>
        <v/>
      </c>
      <c r="K20566" s="112"/>
      <c r="L20566" s="112"/>
      <c r="M20566" s="112"/>
      <c r="N20566" s="112"/>
    </row>
    <row r="20567" spans="10:14" x14ac:dyDescent="0.25">
      <c r="J20567" t="str">
        <f t="shared" si="572"/>
        <v/>
      </c>
      <c r="K20567" s="112"/>
      <c r="L20567" s="112"/>
      <c r="M20567" s="112"/>
      <c r="N20567" s="112"/>
    </row>
    <row r="20568" spans="10:14" x14ac:dyDescent="0.25">
      <c r="J20568" t="str">
        <f t="shared" si="572"/>
        <v/>
      </c>
      <c r="K20568" s="112"/>
      <c r="L20568" s="112"/>
      <c r="M20568" s="112"/>
      <c r="N20568" s="112"/>
    </row>
    <row r="20569" spans="10:14" x14ac:dyDescent="0.25">
      <c r="J20569" t="str">
        <f t="shared" si="572"/>
        <v/>
      </c>
      <c r="K20569" s="112"/>
      <c r="L20569" s="112"/>
      <c r="M20569" s="112"/>
      <c r="N20569" s="112"/>
    </row>
    <row r="20570" spans="10:14" x14ac:dyDescent="0.25">
      <c r="J20570" t="str">
        <f t="shared" si="572"/>
        <v/>
      </c>
      <c r="K20570" s="112"/>
      <c r="L20570" s="112"/>
      <c r="M20570" s="112"/>
      <c r="N20570" s="112"/>
    </row>
    <row r="20571" spans="10:14" x14ac:dyDescent="0.25">
      <c r="J20571" t="str">
        <f t="shared" si="572"/>
        <v/>
      </c>
      <c r="K20571" s="112"/>
      <c r="L20571" s="112"/>
      <c r="M20571" s="112"/>
      <c r="N20571" s="112"/>
    </row>
    <row r="20572" spans="10:14" x14ac:dyDescent="0.25">
      <c r="J20572" t="str">
        <f t="shared" si="572"/>
        <v/>
      </c>
      <c r="K20572" s="112"/>
      <c r="L20572" s="112"/>
      <c r="M20572" s="112"/>
      <c r="N20572" s="112"/>
    </row>
    <row r="20573" spans="10:14" x14ac:dyDescent="0.25">
      <c r="J20573" t="str">
        <f t="shared" si="572"/>
        <v/>
      </c>
      <c r="K20573" s="112"/>
      <c r="L20573" s="112"/>
      <c r="M20573" s="112"/>
      <c r="N20573" s="112"/>
    </row>
    <row r="20574" spans="10:14" x14ac:dyDescent="0.25">
      <c r="J20574" t="str">
        <f t="shared" si="572"/>
        <v/>
      </c>
      <c r="K20574" s="112"/>
      <c r="L20574" s="112"/>
      <c r="M20574" s="112"/>
      <c r="N20574" s="112"/>
    </row>
    <row r="20575" spans="10:14" x14ac:dyDescent="0.25">
      <c r="J20575" t="str">
        <f t="shared" si="572"/>
        <v/>
      </c>
      <c r="K20575" s="112"/>
      <c r="L20575" s="112"/>
      <c r="M20575" s="112"/>
      <c r="N20575" s="112"/>
    </row>
    <row r="20576" spans="10:14" x14ac:dyDescent="0.25">
      <c r="J20576" t="str">
        <f t="shared" si="572"/>
        <v/>
      </c>
      <c r="K20576" s="112"/>
      <c r="L20576" s="112"/>
      <c r="M20576" s="112"/>
      <c r="N20576" s="112"/>
    </row>
    <row r="20577" spans="10:14" x14ac:dyDescent="0.25">
      <c r="J20577" t="str">
        <f t="shared" si="572"/>
        <v/>
      </c>
      <c r="K20577" s="112"/>
      <c r="L20577" s="112"/>
      <c r="M20577" s="112"/>
      <c r="N20577" s="112"/>
    </row>
    <row r="20578" spans="10:14" x14ac:dyDescent="0.25">
      <c r="J20578" t="str">
        <f t="shared" si="572"/>
        <v/>
      </c>
      <c r="K20578" s="112"/>
      <c r="L20578" s="112"/>
      <c r="M20578" s="112"/>
      <c r="N20578" s="112"/>
    </row>
    <row r="20579" spans="10:14" x14ac:dyDescent="0.25">
      <c r="J20579" t="str">
        <f t="shared" si="572"/>
        <v/>
      </c>
      <c r="K20579" s="112"/>
      <c r="L20579" s="112"/>
      <c r="M20579" s="112"/>
      <c r="N20579" s="112"/>
    </row>
    <row r="20580" spans="10:14" x14ac:dyDescent="0.25">
      <c r="J20580" t="str">
        <f t="shared" si="572"/>
        <v/>
      </c>
      <c r="K20580" s="112"/>
      <c r="L20580" s="112"/>
      <c r="M20580" s="112"/>
      <c r="N20580" s="112"/>
    </row>
    <row r="20581" spans="10:14" x14ac:dyDescent="0.25">
      <c r="J20581" t="str">
        <f t="shared" si="572"/>
        <v/>
      </c>
      <c r="K20581" s="112"/>
      <c r="L20581" s="112"/>
      <c r="M20581" s="112"/>
      <c r="N20581" s="112"/>
    </row>
    <row r="20582" spans="10:14" x14ac:dyDescent="0.25">
      <c r="J20582" t="str">
        <f t="shared" si="572"/>
        <v/>
      </c>
      <c r="K20582" s="112"/>
      <c r="L20582" s="112"/>
      <c r="M20582" s="112"/>
      <c r="N20582" s="112"/>
    </row>
    <row r="20583" spans="10:14" x14ac:dyDescent="0.25">
      <c r="J20583" t="str">
        <f t="shared" si="572"/>
        <v/>
      </c>
      <c r="K20583" s="112"/>
      <c r="L20583" s="112"/>
      <c r="M20583" s="112"/>
      <c r="N20583" s="112"/>
    </row>
    <row r="20584" spans="10:14" x14ac:dyDescent="0.25">
      <c r="J20584" t="str">
        <f t="shared" si="572"/>
        <v/>
      </c>
      <c r="K20584" s="112"/>
      <c r="L20584" s="112"/>
      <c r="M20584" s="112"/>
      <c r="N20584" s="112"/>
    </row>
    <row r="20585" spans="10:14" x14ac:dyDescent="0.25">
      <c r="J20585" t="str">
        <f t="shared" si="572"/>
        <v/>
      </c>
      <c r="K20585" s="112"/>
      <c r="L20585" s="112"/>
      <c r="M20585" s="112"/>
      <c r="N20585" s="112"/>
    </row>
    <row r="20586" spans="10:14" x14ac:dyDescent="0.25">
      <c r="J20586" t="str">
        <f t="shared" si="572"/>
        <v/>
      </c>
      <c r="K20586" s="112"/>
      <c r="L20586" s="112"/>
      <c r="M20586" s="112"/>
      <c r="N20586" s="112"/>
    </row>
    <row r="20587" spans="10:14" x14ac:dyDescent="0.25">
      <c r="J20587" t="str">
        <f t="shared" si="572"/>
        <v/>
      </c>
      <c r="K20587" s="112"/>
      <c r="L20587" s="112"/>
      <c r="M20587" s="112"/>
      <c r="N20587" s="112"/>
    </row>
    <row r="20588" spans="10:14" x14ac:dyDescent="0.25">
      <c r="J20588" t="str">
        <f t="shared" si="572"/>
        <v/>
      </c>
      <c r="K20588" s="112"/>
      <c r="L20588" s="112"/>
      <c r="M20588" s="112"/>
      <c r="N20588" s="112"/>
    </row>
    <row r="20589" spans="10:14" x14ac:dyDescent="0.25">
      <c r="J20589" t="str">
        <f t="shared" si="572"/>
        <v/>
      </c>
      <c r="K20589" s="112"/>
      <c r="L20589" s="112"/>
      <c r="M20589" s="112"/>
      <c r="N20589" s="112"/>
    </row>
    <row r="20590" spans="10:14" x14ac:dyDescent="0.25">
      <c r="J20590" t="str">
        <f t="shared" si="572"/>
        <v/>
      </c>
      <c r="K20590" s="112"/>
      <c r="L20590" s="112"/>
      <c r="M20590" s="112"/>
      <c r="N20590" s="112"/>
    </row>
    <row r="20591" spans="10:14" x14ac:dyDescent="0.25">
      <c r="J20591" t="str">
        <f t="shared" si="572"/>
        <v/>
      </c>
      <c r="K20591" s="112"/>
      <c r="L20591" s="112"/>
      <c r="M20591" s="112"/>
      <c r="N20591" s="112"/>
    </row>
    <row r="20592" spans="10:14" x14ac:dyDescent="0.25">
      <c r="J20592" t="str">
        <f t="shared" si="572"/>
        <v/>
      </c>
      <c r="K20592" s="112"/>
      <c r="L20592" s="112"/>
      <c r="M20592" s="112"/>
      <c r="N20592" s="112"/>
    </row>
    <row r="20593" spans="10:14" x14ac:dyDescent="0.25">
      <c r="J20593" t="str">
        <f t="shared" si="572"/>
        <v/>
      </c>
      <c r="K20593" s="112"/>
      <c r="L20593" s="112"/>
      <c r="M20593" s="112"/>
      <c r="N20593" s="112"/>
    </row>
    <row r="20594" spans="10:14" x14ac:dyDescent="0.25">
      <c r="J20594" t="str">
        <f t="shared" si="572"/>
        <v/>
      </c>
      <c r="K20594" s="112"/>
      <c r="L20594" s="112"/>
      <c r="M20594" s="112"/>
      <c r="N20594" s="112"/>
    </row>
    <row r="20595" spans="10:14" x14ac:dyDescent="0.25">
      <c r="J20595" t="str">
        <f t="shared" si="572"/>
        <v/>
      </c>
      <c r="K20595" s="112"/>
      <c r="L20595" s="112"/>
      <c r="M20595" s="112"/>
      <c r="N20595" s="112"/>
    </row>
    <row r="20596" spans="10:14" x14ac:dyDescent="0.25">
      <c r="J20596" t="str">
        <f t="shared" si="572"/>
        <v/>
      </c>
      <c r="K20596" s="112"/>
      <c r="L20596" s="112"/>
      <c r="M20596" s="112"/>
      <c r="N20596" s="112"/>
    </row>
    <row r="20597" spans="10:14" x14ac:dyDescent="0.25">
      <c r="J20597" t="str">
        <f t="shared" si="572"/>
        <v/>
      </c>
      <c r="K20597" s="112"/>
      <c r="L20597" s="112"/>
      <c r="M20597" s="112"/>
      <c r="N20597" s="112"/>
    </row>
    <row r="20598" spans="10:14" x14ac:dyDescent="0.25">
      <c r="J20598" t="str">
        <f t="shared" si="572"/>
        <v/>
      </c>
      <c r="K20598" s="112"/>
      <c r="L20598" s="112"/>
      <c r="M20598" s="112"/>
      <c r="N20598" s="112"/>
    </row>
    <row r="20599" spans="10:14" x14ac:dyDescent="0.25">
      <c r="J20599" t="str">
        <f t="shared" si="572"/>
        <v/>
      </c>
      <c r="K20599" s="112"/>
      <c r="L20599" s="112"/>
      <c r="M20599" s="112"/>
      <c r="N20599" s="112"/>
    </row>
    <row r="20600" spans="10:14" x14ac:dyDescent="0.25">
      <c r="J20600" t="str">
        <f t="shared" si="572"/>
        <v/>
      </c>
      <c r="K20600" s="112"/>
      <c r="L20600" s="112"/>
      <c r="M20600" s="112"/>
      <c r="N20600" s="112"/>
    </row>
    <row r="20601" spans="10:14" x14ac:dyDescent="0.25">
      <c r="J20601" t="str">
        <f t="shared" si="572"/>
        <v/>
      </c>
      <c r="K20601" s="112"/>
      <c r="L20601" s="112"/>
      <c r="M20601" s="112"/>
      <c r="N20601" s="112"/>
    </row>
    <row r="20602" spans="10:14" x14ac:dyDescent="0.25">
      <c r="J20602" t="str">
        <f t="shared" si="572"/>
        <v/>
      </c>
      <c r="K20602" s="112"/>
      <c r="L20602" s="112"/>
      <c r="M20602" s="112"/>
      <c r="N20602" s="112"/>
    </row>
    <row r="20603" spans="10:14" x14ac:dyDescent="0.25">
      <c r="J20603" t="str">
        <f t="shared" si="572"/>
        <v/>
      </c>
      <c r="K20603" s="112"/>
      <c r="L20603" s="112"/>
      <c r="M20603" s="112"/>
      <c r="N20603" s="112"/>
    </row>
    <row r="20604" spans="10:14" x14ac:dyDescent="0.25">
      <c r="J20604" t="str">
        <f t="shared" si="572"/>
        <v/>
      </c>
      <c r="K20604" s="112"/>
      <c r="L20604" s="112"/>
      <c r="M20604" s="112"/>
      <c r="N20604" s="112"/>
    </row>
    <row r="20605" spans="10:14" x14ac:dyDescent="0.25">
      <c r="J20605" t="str">
        <f t="shared" si="572"/>
        <v/>
      </c>
      <c r="K20605" s="112"/>
      <c r="L20605" s="112"/>
      <c r="M20605" s="112"/>
      <c r="N20605" s="112"/>
    </row>
    <row r="20606" spans="10:14" x14ac:dyDescent="0.25">
      <c r="J20606" t="str">
        <f t="shared" si="572"/>
        <v/>
      </c>
      <c r="K20606" s="112"/>
      <c r="L20606" s="112"/>
      <c r="M20606" s="112"/>
      <c r="N20606" s="112"/>
    </row>
    <row r="20607" spans="10:14" x14ac:dyDescent="0.25">
      <c r="J20607" t="str">
        <f t="shared" si="572"/>
        <v/>
      </c>
      <c r="K20607" s="112"/>
      <c r="L20607" s="112"/>
      <c r="M20607" s="112"/>
      <c r="N20607" s="112"/>
    </row>
    <row r="20608" spans="10:14" x14ac:dyDescent="0.25">
      <c r="J20608" t="str">
        <f t="shared" si="572"/>
        <v/>
      </c>
      <c r="K20608" s="112"/>
      <c r="L20608" s="112"/>
      <c r="M20608" s="112"/>
      <c r="N20608" s="112"/>
    </row>
    <row r="20609" spans="10:14" x14ac:dyDescent="0.25">
      <c r="J20609" t="str">
        <f t="shared" si="572"/>
        <v/>
      </c>
      <c r="K20609" s="112"/>
      <c r="L20609" s="112"/>
      <c r="M20609" s="112"/>
      <c r="N20609" s="112"/>
    </row>
    <row r="20610" spans="10:14" x14ac:dyDescent="0.25">
      <c r="J20610" t="str">
        <f t="shared" si="572"/>
        <v/>
      </c>
      <c r="K20610" s="112"/>
      <c r="L20610" s="112"/>
      <c r="M20610" s="112"/>
      <c r="N20610" s="112"/>
    </row>
    <row r="20611" spans="10:14" x14ac:dyDescent="0.25">
      <c r="J20611" t="str">
        <f t="shared" ref="J20611:J20674" si="573">B20611&amp;C20611&amp;E20611&amp;IF(C20611="Skog",F20611&amp;G20611,"")</f>
        <v/>
      </c>
      <c r="K20611" s="112"/>
      <c r="L20611" s="112"/>
      <c r="M20611" s="112"/>
      <c r="N20611" s="112"/>
    </row>
    <row r="20612" spans="10:14" x14ac:dyDescent="0.25">
      <c r="J20612" t="str">
        <f t="shared" si="573"/>
        <v/>
      </c>
      <c r="K20612" s="112"/>
      <c r="L20612" s="112"/>
      <c r="M20612" s="112"/>
      <c r="N20612" s="112"/>
    </row>
    <row r="20613" spans="10:14" x14ac:dyDescent="0.25">
      <c r="J20613" t="str">
        <f t="shared" si="573"/>
        <v/>
      </c>
      <c r="K20613" s="112"/>
      <c r="L20613" s="112"/>
      <c r="M20613" s="112"/>
      <c r="N20613" s="112"/>
    </row>
    <row r="20614" spans="10:14" x14ac:dyDescent="0.25">
      <c r="J20614" t="str">
        <f t="shared" si="573"/>
        <v/>
      </c>
      <c r="K20614" s="112"/>
      <c r="L20614" s="112"/>
      <c r="M20614" s="112"/>
      <c r="N20614" s="112"/>
    </row>
    <row r="20615" spans="10:14" x14ac:dyDescent="0.25">
      <c r="J20615" t="str">
        <f t="shared" si="573"/>
        <v/>
      </c>
      <c r="K20615" s="112"/>
      <c r="L20615" s="112"/>
      <c r="M20615" s="112"/>
      <c r="N20615" s="112"/>
    </row>
    <row r="20616" spans="10:14" x14ac:dyDescent="0.25">
      <c r="J20616" t="str">
        <f t="shared" si="573"/>
        <v/>
      </c>
      <c r="K20616" s="112"/>
      <c r="L20616" s="112"/>
      <c r="M20616" s="112"/>
      <c r="N20616" s="112"/>
    </row>
    <row r="20617" spans="10:14" x14ac:dyDescent="0.25">
      <c r="J20617" t="str">
        <f t="shared" si="573"/>
        <v/>
      </c>
      <c r="K20617" s="112"/>
      <c r="L20617" s="112"/>
      <c r="M20617" s="112"/>
      <c r="N20617" s="112"/>
    </row>
    <row r="20618" spans="10:14" x14ac:dyDescent="0.25">
      <c r="J20618" t="str">
        <f t="shared" si="573"/>
        <v/>
      </c>
      <c r="K20618" s="112"/>
      <c r="L20618" s="112"/>
      <c r="M20618" s="112"/>
      <c r="N20618" s="112"/>
    </row>
    <row r="20619" spans="10:14" x14ac:dyDescent="0.25">
      <c r="J20619" t="str">
        <f t="shared" si="573"/>
        <v/>
      </c>
      <c r="K20619" s="112"/>
      <c r="L20619" s="112"/>
      <c r="M20619" s="112"/>
      <c r="N20619" s="112"/>
    </row>
    <row r="20620" spans="10:14" x14ac:dyDescent="0.25">
      <c r="J20620" t="str">
        <f t="shared" si="573"/>
        <v/>
      </c>
      <c r="K20620" s="112"/>
      <c r="L20620" s="112"/>
      <c r="M20620" s="112"/>
      <c r="N20620" s="112"/>
    </row>
    <row r="20621" spans="10:14" x14ac:dyDescent="0.25">
      <c r="J20621" t="str">
        <f t="shared" si="573"/>
        <v/>
      </c>
      <c r="K20621" s="112"/>
      <c r="L20621" s="112"/>
      <c r="M20621" s="112"/>
      <c r="N20621" s="112"/>
    </row>
    <row r="20622" spans="10:14" x14ac:dyDescent="0.25">
      <c r="J20622" t="str">
        <f t="shared" si="573"/>
        <v/>
      </c>
      <c r="K20622" s="112"/>
      <c r="L20622" s="112"/>
      <c r="M20622" s="112"/>
      <c r="N20622" s="112"/>
    </row>
    <row r="20623" spans="10:14" x14ac:dyDescent="0.25">
      <c r="J20623" t="str">
        <f t="shared" si="573"/>
        <v/>
      </c>
      <c r="K20623" s="112"/>
      <c r="L20623" s="112"/>
      <c r="M20623" s="112"/>
      <c r="N20623" s="112"/>
    </row>
    <row r="20624" spans="10:14" x14ac:dyDescent="0.25">
      <c r="J20624" t="str">
        <f t="shared" si="573"/>
        <v/>
      </c>
      <c r="K20624" s="112"/>
      <c r="L20624" s="112"/>
      <c r="M20624" s="112"/>
      <c r="N20624" s="112"/>
    </row>
    <row r="20625" spans="10:14" x14ac:dyDescent="0.25">
      <c r="J20625" t="str">
        <f t="shared" si="573"/>
        <v/>
      </c>
      <c r="K20625" s="112"/>
      <c r="L20625" s="112"/>
      <c r="M20625" s="112"/>
      <c r="N20625" s="112"/>
    </row>
    <row r="20626" spans="10:14" x14ac:dyDescent="0.25">
      <c r="J20626" t="str">
        <f t="shared" si="573"/>
        <v/>
      </c>
      <c r="K20626" s="112"/>
      <c r="L20626" s="112"/>
      <c r="M20626" s="112"/>
      <c r="N20626" s="112"/>
    </row>
    <row r="20627" spans="10:14" x14ac:dyDescent="0.25">
      <c r="J20627" t="str">
        <f t="shared" si="573"/>
        <v/>
      </c>
      <c r="K20627" s="112"/>
      <c r="L20627" s="112"/>
      <c r="M20627" s="112"/>
      <c r="N20627" s="112"/>
    </row>
    <row r="20628" spans="10:14" x14ac:dyDescent="0.25">
      <c r="J20628" t="str">
        <f t="shared" si="573"/>
        <v/>
      </c>
      <c r="K20628" s="112"/>
      <c r="L20628" s="112"/>
      <c r="M20628" s="112"/>
      <c r="N20628" s="112"/>
    </row>
    <row r="20629" spans="10:14" x14ac:dyDescent="0.25">
      <c r="J20629" t="str">
        <f t="shared" si="573"/>
        <v/>
      </c>
      <c r="K20629" s="112"/>
      <c r="L20629" s="112"/>
      <c r="M20629" s="112"/>
      <c r="N20629" s="112"/>
    </row>
    <row r="20630" spans="10:14" x14ac:dyDescent="0.25">
      <c r="J20630" t="str">
        <f t="shared" si="573"/>
        <v/>
      </c>
      <c r="K20630" s="112"/>
      <c r="L20630" s="112"/>
      <c r="M20630" s="112"/>
      <c r="N20630" s="112"/>
    </row>
    <row r="20631" spans="10:14" x14ac:dyDescent="0.25">
      <c r="J20631" t="str">
        <f t="shared" si="573"/>
        <v/>
      </c>
      <c r="K20631" s="112"/>
      <c r="L20631" s="112"/>
      <c r="M20631" s="112"/>
      <c r="N20631" s="112"/>
    </row>
    <row r="20632" spans="10:14" x14ac:dyDescent="0.25">
      <c r="J20632" t="str">
        <f t="shared" si="573"/>
        <v/>
      </c>
      <c r="K20632" s="112"/>
      <c r="L20632" s="112"/>
      <c r="M20632" s="112"/>
      <c r="N20632" s="112"/>
    </row>
    <row r="20633" spans="10:14" x14ac:dyDescent="0.25">
      <c r="J20633" t="str">
        <f t="shared" si="573"/>
        <v/>
      </c>
      <c r="K20633" s="112"/>
      <c r="L20633" s="112"/>
      <c r="M20633" s="112"/>
      <c r="N20633" s="112"/>
    </row>
    <row r="20634" spans="10:14" x14ac:dyDescent="0.25">
      <c r="J20634" t="str">
        <f t="shared" si="573"/>
        <v/>
      </c>
      <c r="K20634" s="112"/>
      <c r="L20634" s="112"/>
      <c r="M20634" s="112"/>
      <c r="N20634" s="112"/>
    </row>
    <row r="20635" spans="10:14" x14ac:dyDescent="0.25">
      <c r="J20635" t="str">
        <f t="shared" si="573"/>
        <v/>
      </c>
      <c r="K20635" s="112"/>
      <c r="L20635" s="112"/>
      <c r="M20635" s="112"/>
      <c r="N20635" s="112"/>
    </row>
    <row r="20636" spans="10:14" x14ac:dyDescent="0.25">
      <c r="J20636" t="str">
        <f t="shared" si="573"/>
        <v/>
      </c>
      <c r="K20636" s="112"/>
      <c r="L20636" s="112"/>
      <c r="M20636" s="112"/>
      <c r="N20636" s="112"/>
    </row>
    <row r="20637" spans="10:14" x14ac:dyDescent="0.25">
      <c r="J20637" t="str">
        <f t="shared" si="573"/>
        <v/>
      </c>
      <c r="K20637" s="112"/>
      <c r="L20637" s="112"/>
      <c r="M20637" s="112"/>
      <c r="N20637" s="112"/>
    </row>
    <row r="20638" spans="10:14" x14ac:dyDescent="0.25">
      <c r="J20638" t="str">
        <f t="shared" si="573"/>
        <v/>
      </c>
      <c r="K20638" s="112"/>
      <c r="L20638" s="112"/>
      <c r="M20638" s="112"/>
      <c r="N20638" s="112"/>
    </row>
    <row r="20639" spans="10:14" x14ac:dyDescent="0.25">
      <c r="J20639" t="str">
        <f t="shared" si="573"/>
        <v/>
      </c>
      <c r="K20639" s="112"/>
      <c r="L20639" s="112"/>
      <c r="M20639" s="112"/>
      <c r="N20639" s="112"/>
    </row>
    <row r="20640" spans="10:14" x14ac:dyDescent="0.25">
      <c r="J20640" t="str">
        <f t="shared" si="573"/>
        <v/>
      </c>
      <c r="K20640" s="112"/>
      <c r="L20640" s="112"/>
      <c r="M20640" s="112"/>
      <c r="N20640" s="112"/>
    </row>
    <row r="20641" spans="10:14" x14ac:dyDescent="0.25">
      <c r="J20641" t="str">
        <f t="shared" si="573"/>
        <v/>
      </c>
      <c r="K20641" s="112"/>
      <c r="L20641" s="112"/>
      <c r="M20641" s="112"/>
      <c r="N20641" s="112"/>
    </row>
    <row r="20642" spans="10:14" x14ac:dyDescent="0.25">
      <c r="J20642" t="str">
        <f t="shared" si="573"/>
        <v/>
      </c>
      <c r="K20642" s="112"/>
      <c r="L20642" s="112"/>
      <c r="M20642" s="112"/>
      <c r="N20642" s="112"/>
    </row>
    <row r="20643" spans="10:14" x14ac:dyDescent="0.25">
      <c r="J20643" t="str">
        <f t="shared" si="573"/>
        <v/>
      </c>
      <c r="K20643" s="112"/>
      <c r="L20643" s="112"/>
      <c r="M20643" s="112"/>
      <c r="N20643" s="112"/>
    </row>
    <row r="20644" spans="10:14" x14ac:dyDescent="0.25">
      <c r="J20644" t="str">
        <f t="shared" si="573"/>
        <v/>
      </c>
      <c r="K20644" s="112"/>
      <c r="L20644" s="112"/>
      <c r="M20644" s="112"/>
      <c r="N20644" s="112"/>
    </row>
    <row r="20645" spans="10:14" x14ac:dyDescent="0.25">
      <c r="J20645" t="str">
        <f t="shared" si="573"/>
        <v/>
      </c>
      <c r="K20645" s="112"/>
      <c r="L20645" s="112"/>
      <c r="M20645" s="112"/>
      <c r="N20645" s="112"/>
    </row>
    <row r="20646" spans="10:14" x14ac:dyDescent="0.25">
      <c r="J20646" t="str">
        <f t="shared" si="573"/>
        <v/>
      </c>
      <c r="K20646" s="112"/>
      <c r="L20646" s="112"/>
      <c r="M20646" s="112"/>
      <c r="N20646" s="112"/>
    </row>
    <row r="20647" spans="10:14" x14ac:dyDescent="0.25">
      <c r="J20647" t="str">
        <f t="shared" si="573"/>
        <v/>
      </c>
      <c r="K20647" s="112"/>
      <c r="L20647" s="112"/>
      <c r="M20647" s="112"/>
      <c r="N20647" s="112"/>
    </row>
    <row r="20648" spans="10:14" x14ac:dyDescent="0.25">
      <c r="J20648" t="str">
        <f t="shared" si="573"/>
        <v/>
      </c>
      <c r="K20648" s="112"/>
      <c r="L20648" s="112"/>
      <c r="M20648" s="112"/>
      <c r="N20648" s="112"/>
    </row>
    <row r="20649" spans="10:14" x14ac:dyDescent="0.25">
      <c r="J20649" t="str">
        <f t="shared" si="573"/>
        <v/>
      </c>
      <c r="K20649" s="112"/>
      <c r="L20649" s="112"/>
      <c r="M20649" s="112"/>
      <c r="N20649" s="112"/>
    </row>
    <row r="20650" spans="10:14" x14ac:dyDescent="0.25">
      <c r="J20650" t="str">
        <f t="shared" si="573"/>
        <v/>
      </c>
      <c r="K20650" s="112"/>
      <c r="L20650" s="112"/>
      <c r="M20650" s="112"/>
      <c r="N20650" s="112"/>
    </row>
    <row r="20651" spans="10:14" x14ac:dyDescent="0.25">
      <c r="J20651" t="str">
        <f t="shared" si="573"/>
        <v/>
      </c>
      <c r="K20651" s="112"/>
      <c r="L20651" s="112"/>
      <c r="M20651" s="112"/>
      <c r="N20651" s="112"/>
    </row>
    <row r="20652" spans="10:14" x14ac:dyDescent="0.25">
      <c r="J20652" t="str">
        <f t="shared" si="573"/>
        <v/>
      </c>
      <c r="K20652" s="112"/>
      <c r="L20652" s="112"/>
      <c r="M20652" s="112"/>
      <c r="N20652" s="112"/>
    </row>
    <row r="20653" spans="10:14" x14ac:dyDescent="0.25">
      <c r="J20653" t="str">
        <f t="shared" si="573"/>
        <v/>
      </c>
      <c r="K20653" s="112"/>
      <c r="L20653" s="112"/>
      <c r="M20653" s="112"/>
      <c r="N20653" s="112"/>
    </row>
    <row r="20654" spans="10:14" x14ac:dyDescent="0.25">
      <c r="J20654" t="str">
        <f t="shared" si="573"/>
        <v/>
      </c>
      <c r="K20654" s="112"/>
      <c r="L20654" s="112"/>
      <c r="M20654" s="112"/>
      <c r="N20654" s="112"/>
    </row>
    <row r="20655" spans="10:14" x14ac:dyDescent="0.25">
      <c r="J20655" t="str">
        <f t="shared" si="573"/>
        <v/>
      </c>
      <c r="K20655" s="112"/>
      <c r="L20655" s="112"/>
      <c r="M20655" s="112"/>
      <c r="N20655" s="112"/>
    </row>
    <row r="20656" spans="10:14" x14ac:dyDescent="0.25">
      <c r="J20656" t="str">
        <f t="shared" si="573"/>
        <v/>
      </c>
      <c r="K20656" s="112"/>
      <c r="L20656" s="112"/>
      <c r="M20656" s="112"/>
      <c r="N20656" s="112"/>
    </row>
    <row r="20657" spans="10:14" x14ac:dyDescent="0.25">
      <c r="J20657" t="str">
        <f t="shared" si="573"/>
        <v/>
      </c>
      <c r="K20657" s="112"/>
      <c r="L20657" s="112"/>
      <c r="M20657" s="112"/>
      <c r="N20657" s="112"/>
    </row>
    <row r="20658" spans="10:14" x14ac:dyDescent="0.25">
      <c r="J20658" t="str">
        <f t="shared" si="573"/>
        <v/>
      </c>
      <c r="K20658" s="112"/>
      <c r="L20658" s="112"/>
      <c r="M20658" s="112"/>
      <c r="N20658" s="112"/>
    </row>
    <row r="20659" spans="10:14" x14ac:dyDescent="0.25">
      <c r="J20659" t="str">
        <f t="shared" si="573"/>
        <v/>
      </c>
      <c r="K20659" s="112"/>
      <c r="L20659" s="112"/>
      <c r="M20659" s="112"/>
      <c r="N20659" s="112"/>
    </row>
    <row r="20660" spans="10:14" x14ac:dyDescent="0.25">
      <c r="J20660" t="str">
        <f t="shared" si="573"/>
        <v/>
      </c>
      <c r="K20660" s="112"/>
      <c r="L20660" s="112"/>
      <c r="M20660" s="112"/>
      <c r="N20660" s="112"/>
    </row>
    <row r="20661" spans="10:14" x14ac:dyDescent="0.25">
      <c r="J20661" t="str">
        <f t="shared" si="573"/>
        <v/>
      </c>
      <c r="K20661" s="112"/>
      <c r="L20661" s="112"/>
      <c r="M20661" s="112"/>
      <c r="N20661" s="112"/>
    </row>
    <row r="20662" spans="10:14" x14ac:dyDescent="0.25">
      <c r="J20662" t="str">
        <f t="shared" si="573"/>
        <v/>
      </c>
      <c r="K20662" s="112"/>
      <c r="L20662" s="112"/>
      <c r="M20662" s="112"/>
      <c r="N20662" s="112"/>
    </row>
    <row r="20663" spans="10:14" x14ac:dyDescent="0.25">
      <c r="J20663" t="str">
        <f t="shared" si="573"/>
        <v/>
      </c>
      <c r="K20663" s="112"/>
      <c r="L20663" s="112"/>
      <c r="M20663" s="112"/>
      <c r="N20663" s="112"/>
    </row>
    <row r="20664" spans="10:14" x14ac:dyDescent="0.25">
      <c r="J20664" t="str">
        <f t="shared" si="573"/>
        <v/>
      </c>
      <c r="K20664" s="112"/>
      <c r="L20664" s="112"/>
      <c r="M20664" s="112"/>
      <c r="N20664" s="112"/>
    </row>
    <row r="20665" spans="10:14" x14ac:dyDescent="0.25">
      <c r="J20665" t="str">
        <f t="shared" si="573"/>
        <v/>
      </c>
      <c r="K20665" s="112"/>
      <c r="L20665" s="112"/>
      <c r="M20665" s="112"/>
      <c r="N20665" s="112"/>
    </row>
    <row r="20666" spans="10:14" x14ac:dyDescent="0.25">
      <c r="J20666" t="str">
        <f t="shared" si="573"/>
        <v/>
      </c>
      <c r="K20666" s="112"/>
      <c r="L20666" s="112"/>
      <c r="M20666" s="112"/>
      <c r="N20666" s="112"/>
    </row>
    <row r="20667" spans="10:14" x14ac:dyDescent="0.25">
      <c r="J20667" t="str">
        <f t="shared" si="573"/>
        <v/>
      </c>
      <c r="K20667" s="112"/>
      <c r="L20667" s="112"/>
      <c r="M20667" s="112"/>
      <c r="N20667" s="112"/>
    </row>
    <row r="20668" spans="10:14" x14ac:dyDescent="0.25">
      <c r="J20668" t="str">
        <f t="shared" si="573"/>
        <v/>
      </c>
      <c r="K20668" s="112"/>
      <c r="L20668" s="112"/>
      <c r="M20668" s="112"/>
      <c r="N20668" s="112"/>
    </row>
    <row r="20669" spans="10:14" x14ac:dyDescent="0.25">
      <c r="J20669" t="str">
        <f t="shared" si="573"/>
        <v/>
      </c>
      <c r="K20669" s="112"/>
      <c r="L20669" s="112"/>
      <c r="M20669" s="112"/>
      <c r="N20669" s="112"/>
    </row>
    <row r="20670" spans="10:14" x14ac:dyDescent="0.25">
      <c r="J20670" t="str">
        <f t="shared" si="573"/>
        <v/>
      </c>
      <c r="K20670" s="112"/>
      <c r="L20670" s="112"/>
      <c r="M20670" s="112"/>
      <c r="N20670" s="112"/>
    </row>
    <row r="20671" spans="10:14" x14ac:dyDescent="0.25">
      <c r="J20671" t="str">
        <f t="shared" si="573"/>
        <v/>
      </c>
      <c r="K20671" s="112"/>
      <c r="L20671" s="112"/>
      <c r="M20671" s="112"/>
      <c r="N20671" s="112"/>
    </row>
    <row r="20672" spans="10:14" x14ac:dyDescent="0.25">
      <c r="J20672" t="str">
        <f t="shared" si="573"/>
        <v/>
      </c>
      <c r="K20672" s="112"/>
      <c r="L20672" s="112"/>
      <c r="M20672" s="112"/>
      <c r="N20672" s="112"/>
    </row>
    <row r="20673" spans="10:14" x14ac:dyDescent="0.25">
      <c r="J20673" t="str">
        <f t="shared" si="573"/>
        <v/>
      </c>
      <c r="K20673" s="112"/>
      <c r="L20673" s="112"/>
      <c r="M20673" s="112"/>
      <c r="N20673" s="112"/>
    </row>
    <row r="20674" spans="10:14" x14ac:dyDescent="0.25">
      <c r="J20674" t="str">
        <f t="shared" si="573"/>
        <v/>
      </c>
      <c r="K20674" s="112"/>
      <c r="L20674" s="112"/>
      <c r="M20674" s="112"/>
      <c r="N20674" s="112"/>
    </row>
    <row r="20675" spans="10:14" x14ac:dyDescent="0.25">
      <c r="J20675" t="str">
        <f t="shared" ref="J20675:J20738" si="574">B20675&amp;C20675&amp;E20675&amp;IF(C20675="Skog",F20675&amp;G20675,"")</f>
        <v/>
      </c>
      <c r="K20675" s="112"/>
      <c r="L20675" s="112"/>
      <c r="M20675" s="112"/>
      <c r="N20675" s="112"/>
    </row>
    <row r="20676" spans="10:14" x14ac:dyDescent="0.25">
      <c r="J20676" t="str">
        <f t="shared" si="574"/>
        <v/>
      </c>
      <c r="K20676" s="112"/>
      <c r="L20676" s="112"/>
      <c r="M20676" s="112"/>
      <c r="N20676" s="112"/>
    </row>
    <row r="20677" spans="10:14" x14ac:dyDescent="0.25">
      <c r="J20677" t="str">
        <f t="shared" si="574"/>
        <v/>
      </c>
      <c r="K20677" s="112"/>
      <c r="L20677" s="112"/>
      <c r="M20677" s="112"/>
      <c r="N20677" s="112"/>
    </row>
    <row r="20678" spans="10:14" x14ac:dyDescent="0.25">
      <c r="J20678" t="str">
        <f t="shared" si="574"/>
        <v/>
      </c>
      <c r="K20678" s="112"/>
      <c r="L20678" s="112"/>
      <c r="M20678" s="112"/>
      <c r="N20678" s="112"/>
    </row>
    <row r="20679" spans="10:14" x14ac:dyDescent="0.25">
      <c r="J20679" t="str">
        <f t="shared" si="574"/>
        <v/>
      </c>
      <c r="K20679" s="112"/>
      <c r="L20679" s="112"/>
      <c r="M20679" s="112"/>
      <c r="N20679" s="112"/>
    </row>
    <row r="20680" spans="10:14" x14ac:dyDescent="0.25">
      <c r="J20680" t="str">
        <f t="shared" si="574"/>
        <v/>
      </c>
      <c r="K20680" s="112"/>
      <c r="L20680" s="112"/>
      <c r="M20680" s="112"/>
      <c r="N20680" s="112"/>
    </row>
    <row r="20681" spans="10:14" x14ac:dyDescent="0.25">
      <c r="J20681" t="str">
        <f t="shared" si="574"/>
        <v/>
      </c>
      <c r="K20681" s="112"/>
      <c r="L20681" s="112"/>
      <c r="M20681" s="112"/>
      <c r="N20681" s="112"/>
    </row>
    <row r="20682" spans="10:14" x14ac:dyDescent="0.25">
      <c r="J20682" t="str">
        <f t="shared" si="574"/>
        <v/>
      </c>
      <c r="K20682" s="112"/>
      <c r="L20682" s="112"/>
      <c r="M20682" s="112"/>
      <c r="N20682" s="112"/>
    </row>
    <row r="20683" spans="10:14" x14ac:dyDescent="0.25">
      <c r="J20683" t="str">
        <f t="shared" si="574"/>
        <v/>
      </c>
      <c r="K20683" s="112"/>
      <c r="L20683" s="112"/>
      <c r="M20683" s="112"/>
      <c r="N20683" s="112"/>
    </row>
    <row r="20684" spans="10:14" x14ac:dyDescent="0.25">
      <c r="J20684" t="str">
        <f t="shared" si="574"/>
        <v/>
      </c>
      <c r="K20684" s="112"/>
      <c r="L20684" s="112"/>
      <c r="M20684" s="112"/>
      <c r="N20684" s="112"/>
    </row>
    <row r="20685" spans="10:14" x14ac:dyDescent="0.25">
      <c r="J20685" t="str">
        <f t="shared" si="574"/>
        <v/>
      </c>
      <c r="K20685" s="112"/>
      <c r="L20685" s="112"/>
      <c r="M20685" s="112"/>
      <c r="N20685" s="112"/>
    </row>
    <row r="20686" spans="10:14" x14ac:dyDescent="0.25">
      <c r="J20686" t="str">
        <f t="shared" si="574"/>
        <v/>
      </c>
      <c r="K20686" s="112"/>
      <c r="L20686" s="112"/>
      <c r="M20686" s="112"/>
      <c r="N20686" s="112"/>
    </row>
    <row r="20687" spans="10:14" x14ac:dyDescent="0.25">
      <c r="J20687" t="str">
        <f t="shared" si="574"/>
        <v/>
      </c>
      <c r="K20687" s="112"/>
      <c r="L20687" s="112"/>
      <c r="M20687" s="112"/>
      <c r="N20687" s="112"/>
    </row>
    <row r="20688" spans="10:14" x14ac:dyDescent="0.25">
      <c r="J20688" t="str">
        <f t="shared" si="574"/>
        <v/>
      </c>
      <c r="K20688" s="112"/>
      <c r="L20688" s="112"/>
      <c r="M20688" s="112"/>
      <c r="N20688" s="112"/>
    </row>
    <row r="20689" spans="10:14" x14ac:dyDescent="0.25">
      <c r="J20689" t="str">
        <f t="shared" si="574"/>
        <v/>
      </c>
      <c r="K20689" s="112"/>
      <c r="L20689" s="112"/>
      <c r="M20689" s="112"/>
      <c r="N20689" s="112"/>
    </row>
    <row r="20690" spans="10:14" x14ac:dyDescent="0.25">
      <c r="J20690" t="str">
        <f t="shared" si="574"/>
        <v/>
      </c>
      <c r="K20690" s="112"/>
      <c r="L20690" s="112"/>
      <c r="M20690" s="112"/>
      <c r="N20690" s="112"/>
    </row>
    <row r="20691" spans="10:14" x14ac:dyDescent="0.25">
      <c r="J20691" t="str">
        <f t="shared" si="574"/>
        <v/>
      </c>
      <c r="K20691" s="112"/>
      <c r="L20691" s="112"/>
      <c r="M20691" s="112"/>
      <c r="N20691" s="112"/>
    </row>
    <row r="20692" spans="10:14" x14ac:dyDescent="0.25">
      <c r="J20692" t="str">
        <f t="shared" si="574"/>
        <v/>
      </c>
      <c r="K20692" s="112"/>
      <c r="L20692" s="112"/>
      <c r="M20692" s="112"/>
      <c r="N20692" s="112"/>
    </row>
    <row r="20693" spans="10:14" x14ac:dyDescent="0.25">
      <c r="J20693" t="str">
        <f t="shared" si="574"/>
        <v/>
      </c>
      <c r="K20693" s="112"/>
      <c r="L20693" s="112"/>
      <c r="M20693" s="112"/>
      <c r="N20693" s="112"/>
    </row>
    <row r="20694" spans="10:14" x14ac:dyDescent="0.25">
      <c r="J20694" t="str">
        <f t="shared" si="574"/>
        <v/>
      </c>
      <c r="K20694" s="112"/>
      <c r="L20694" s="112"/>
      <c r="M20694" s="112"/>
      <c r="N20694" s="112"/>
    </row>
    <row r="20695" spans="10:14" x14ac:dyDescent="0.25">
      <c r="J20695" t="str">
        <f t="shared" si="574"/>
        <v/>
      </c>
      <c r="K20695" s="112"/>
      <c r="L20695" s="112"/>
      <c r="M20695" s="112"/>
      <c r="N20695" s="112"/>
    </row>
    <row r="20696" spans="10:14" x14ac:dyDescent="0.25">
      <c r="J20696" t="str">
        <f t="shared" si="574"/>
        <v/>
      </c>
      <c r="K20696" s="112"/>
      <c r="L20696" s="112"/>
      <c r="M20696" s="112"/>
      <c r="N20696" s="112"/>
    </row>
    <row r="20697" spans="10:14" x14ac:dyDescent="0.25">
      <c r="J20697" t="str">
        <f t="shared" si="574"/>
        <v/>
      </c>
      <c r="K20697" s="112"/>
      <c r="L20697" s="112"/>
      <c r="M20697" s="112"/>
      <c r="N20697" s="112"/>
    </row>
    <row r="20698" spans="10:14" x14ac:dyDescent="0.25">
      <c r="J20698" t="str">
        <f t="shared" si="574"/>
        <v/>
      </c>
      <c r="K20698" s="112"/>
      <c r="L20698" s="112"/>
      <c r="M20698" s="112"/>
      <c r="N20698" s="112"/>
    </row>
    <row r="20699" spans="10:14" x14ac:dyDescent="0.25">
      <c r="J20699" t="str">
        <f t="shared" si="574"/>
        <v/>
      </c>
      <c r="K20699" s="112"/>
      <c r="L20699" s="112"/>
      <c r="M20699" s="112"/>
      <c r="N20699" s="112"/>
    </row>
    <row r="20700" spans="10:14" x14ac:dyDescent="0.25">
      <c r="J20700" t="str">
        <f t="shared" si="574"/>
        <v/>
      </c>
      <c r="K20700" s="112"/>
      <c r="L20700" s="112"/>
      <c r="M20700" s="112"/>
      <c r="N20700" s="112"/>
    </row>
    <row r="20701" spans="10:14" x14ac:dyDescent="0.25">
      <c r="J20701" t="str">
        <f t="shared" si="574"/>
        <v/>
      </c>
      <c r="K20701" s="112"/>
      <c r="L20701" s="112"/>
      <c r="M20701" s="112"/>
      <c r="N20701" s="112"/>
    </row>
    <row r="20702" spans="10:14" x14ac:dyDescent="0.25">
      <c r="J20702" t="str">
        <f t="shared" si="574"/>
        <v/>
      </c>
      <c r="K20702" s="112"/>
      <c r="L20702" s="112"/>
      <c r="M20702" s="112"/>
      <c r="N20702" s="112"/>
    </row>
    <row r="20703" spans="10:14" x14ac:dyDescent="0.25">
      <c r="J20703" t="str">
        <f t="shared" si="574"/>
        <v/>
      </c>
      <c r="K20703" s="112"/>
      <c r="L20703" s="112"/>
      <c r="M20703" s="112"/>
      <c r="N20703" s="112"/>
    </row>
    <row r="20704" spans="10:14" x14ac:dyDescent="0.25">
      <c r="J20704" t="str">
        <f t="shared" si="574"/>
        <v/>
      </c>
      <c r="K20704" s="112"/>
      <c r="L20704" s="112"/>
      <c r="M20704" s="112"/>
      <c r="N20704" s="112"/>
    </row>
    <row r="20705" spans="10:14" x14ac:dyDescent="0.25">
      <c r="J20705" t="str">
        <f t="shared" si="574"/>
        <v/>
      </c>
      <c r="K20705" s="112"/>
      <c r="L20705" s="112"/>
      <c r="M20705" s="112"/>
      <c r="N20705" s="112"/>
    </row>
    <row r="20706" spans="10:14" x14ac:dyDescent="0.25">
      <c r="J20706" t="str">
        <f t="shared" si="574"/>
        <v/>
      </c>
      <c r="K20706" s="112"/>
      <c r="L20706" s="112"/>
      <c r="M20706" s="112"/>
      <c r="N20706" s="112"/>
    </row>
    <row r="20707" spans="10:14" x14ac:dyDescent="0.25">
      <c r="J20707" t="str">
        <f t="shared" si="574"/>
        <v/>
      </c>
      <c r="K20707" s="112"/>
      <c r="L20707" s="112"/>
      <c r="M20707" s="112"/>
      <c r="N20707" s="112"/>
    </row>
    <row r="20708" spans="10:14" x14ac:dyDescent="0.25">
      <c r="J20708" t="str">
        <f t="shared" si="574"/>
        <v/>
      </c>
      <c r="K20708" s="112"/>
      <c r="L20708" s="112"/>
      <c r="M20708" s="112"/>
      <c r="N20708" s="112"/>
    </row>
    <row r="20709" spans="10:14" x14ac:dyDescent="0.25">
      <c r="J20709" t="str">
        <f t="shared" si="574"/>
        <v/>
      </c>
      <c r="K20709" s="112"/>
      <c r="L20709" s="112"/>
      <c r="M20709" s="112"/>
      <c r="N20709" s="112"/>
    </row>
    <row r="20710" spans="10:14" x14ac:dyDescent="0.25">
      <c r="J20710" t="str">
        <f t="shared" si="574"/>
        <v/>
      </c>
      <c r="K20710" s="112"/>
      <c r="L20710" s="112"/>
      <c r="M20710" s="112"/>
      <c r="N20710" s="112"/>
    </row>
    <row r="20711" spans="10:14" x14ac:dyDescent="0.25">
      <c r="J20711" t="str">
        <f t="shared" si="574"/>
        <v/>
      </c>
      <c r="K20711" s="112"/>
      <c r="L20711" s="112"/>
      <c r="M20711" s="112"/>
      <c r="N20711" s="112"/>
    </row>
    <row r="20712" spans="10:14" x14ac:dyDescent="0.25">
      <c r="J20712" t="str">
        <f t="shared" si="574"/>
        <v/>
      </c>
      <c r="K20712" s="112"/>
      <c r="L20712" s="112"/>
      <c r="M20712" s="112"/>
      <c r="N20712" s="112"/>
    </row>
    <row r="20713" spans="10:14" x14ac:dyDescent="0.25">
      <c r="J20713" t="str">
        <f t="shared" si="574"/>
        <v/>
      </c>
      <c r="K20713" s="112"/>
      <c r="L20713" s="112"/>
      <c r="M20713" s="112"/>
      <c r="N20713" s="112"/>
    </row>
    <row r="20714" spans="10:14" x14ac:dyDescent="0.25">
      <c r="J20714" t="str">
        <f t="shared" si="574"/>
        <v/>
      </c>
      <c r="K20714" s="112"/>
      <c r="L20714" s="112"/>
      <c r="M20714" s="112"/>
      <c r="N20714" s="112"/>
    </row>
    <row r="20715" spans="10:14" x14ac:dyDescent="0.25">
      <c r="J20715" t="str">
        <f t="shared" si="574"/>
        <v/>
      </c>
      <c r="K20715" s="112"/>
      <c r="L20715" s="112"/>
      <c r="M20715" s="112"/>
      <c r="N20715" s="112"/>
    </row>
    <row r="20716" spans="10:14" x14ac:dyDescent="0.25">
      <c r="J20716" t="str">
        <f t="shared" si="574"/>
        <v/>
      </c>
      <c r="K20716" s="112"/>
      <c r="L20716" s="112"/>
      <c r="M20716" s="112"/>
      <c r="N20716" s="112"/>
    </row>
    <row r="20717" spans="10:14" x14ac:dyDescent="0.25">
      <c r="J20717" t="str">
        <f t="shared" si="574"/>
        <v/>
      </c>
      <c r="K20717" s="112"/>
      <c r="L20717" s="112"/>
      <c r="M20717" s="112"/>
      <c r="N20717" s="112"/>
    </row>
    <row r="20718" spans="10:14" x14ac:dyDescent="0.25">
      <c r="J20718" t="str">
        <f t="shared" si="574"/>
        <v/>
      </c>
      <c r="K20718" s="112"/>
      <c r="L20718" s="112"/>
      <c r="M20718" s="112"/>
      <c r="N20718" s="112"/>
    </row>
    <row r="20719" spans="10:14" x14ac:dyDescent="0.25">
      <c r="J20719" t="str">
        <f t="shared" si="574"/>
        <v/>
      </c>
      <c r="K20719" s="112"/>
      <c r="L20719" s="112"/>
      <c r="M20719" s="112"/>
      <c r="N20719" s="112"/>
    </row>
    <row r="20720" spans="10:14" x14ac:dyDescent="0.25">
      <c r="J20720" t="str">
        <f t="shared" si="574"/>
        <v/>
      </c>
      <c r="K20720" s="112"/>
      <c r="L20720" s="112"/>
      <c r="M20720" s="112"/>
      <c r="N20720" s="112"/>
    </row>
    <row r="20721" spans="10:14" x14ac:dyDescent="0.25">
      <c r="J20721" t="str">
        <f t="shared" si="574"/>
        <v/>
      </c>
      <c r="K20721" s="112"/>
      <c r="L20721" s="112"/>
      <c r="M20721" s="112"/>
      <c r="N20721" s="112"/>
    </row>
    <row r="20722" spans="10:14" x14ac:dyDescent="0.25">
      <c r="J20722" t="str">
        <f t="shared" si="574"/>
        <v/>
      </c>
      <c r="K20722" s="112"/>
      <c r="L20722" s="112"/>
      <c r="M20722" s="112"/>
      <c r="N20722" s="112"/>
    </row>
    <row r="20723" spans="10:14" x14ac:dyDescent="0.25">
      <c r="J20723" t="str">
        <f t="shared" si="574"/>
        <v/>
      </c>
      <c r="K20723" s="112"/>
      <c r="L20723" s="112"/>
      <c r="M20723" s="112"/>
      <c r="N20723" s="112"/>
    </row>
    <row r="20724" spans="10:14" x14ac:dyDescent="0.25">
      <c r="J20724" t="str">
        <f t="shared" si="574"/>
        <v/>
      </c>
      <c r="K20724" s="112"/>
      <c r="L20724" s="112"/>
      <c r="M20724" s="112"/>
      <c r="N20724" s="112"/>
    </row>
    <row r="20725" spans="10:14" x14ac:dyDescent="0.25">
      <c r="J20725" t="str">
        <f t="shared" si="574"/>
        <v/>
      </c>
      <c r="K20725" s="112"/>
      <c r="L20725" s="112"/>
      <c r="M20725" s="112"/>
      <c r="N20725" s="112"/>
    </row>
    <row r="20726" spans="10:14" x14ac:dyDescent="0.25">
      <c r="J20726" t="str">
        <f t="shared" si="574"/>
        <v/>
      </c>
      <c r="K20726" s="112"/>
      <c r="L20726" s="112"/>
      <c r="M20726" s="112"/>
      <c r="N20726" s="112"/>
    </row>
    <row r="20727" spans="10:14" x14ac:dyDescent="0.25">
      <c r="J20727" t="str">
        <f t="shared" si="574"/>
        <v/>
      </c>
      <c r="K20727" s="112"/>
      <c r="L20727" s="112"/>
      <c r="M20727" s="112"/>
      <c r="N20727" s="112"/>
    </row>
    <row r="20728" spans="10:14" x14ac:dyDescent="0.25">
      <c r="J20728" t="str">
        <f t="shared" si="574"/>
        <v/>
      </c>
      <c r="K20728" s="112"/>
      <c r="L20728" s="112"/>
      <c r="M20728" s="112"/>
      <c r="N20728" s="112"/>
    </row>
    <row r="20729" spans="10:14" x14ac:dyDescent="0.25">
      <c r="J20729" t="str">
        <f t="shared" si="574"/>
        <v/>
      </c>
      <c r="K20729" s="112"/>
      <c r="L20729" s="112"/>
      <c r="M20729" s="112"/>
      <c r="N20729" s="112"/>
    </row>
    <row r="20730" spans="10:14" x14ac:dyDescent="0.25">
      <c r="J20730" t="str">
        <f t="shared" si="574"/>
        <v/>
      </c>
      <c r="K20730" s="112"/>
      <c r="L20730" s="112"/>
      <c r="M20730" s="112"/>
      <c r="N20730" s="112"/>
    </row>
    <row r="20731" spans="10:14" x14ac:dyDescent="0.25">
      <c r="J20731" t="str">
        <f t="shared" si="574"/>
        <v/>
      </c>
      <c r="K20731" s="112"/>
      <c r="L20731" s="112"/>
      <c r="M20731" s="112"/>
      <c r="N20731" s="112"/>
    </row>
    <row r="20732" spans="10:14" x14ac:dyDescent="0.25">
      <c r="J20732" t="str">
        <f t="shared" si="574"/>
        <v/>
      </c>
      <c r="K20732" s="112"/>
      <c r="L20732" s="112"/>
      <c r="M20732" s="112"/>
      <c r="N20732" s="112"/>
    </row>
    <row r="20733" spans="10:14" x14ac:dyDescent="0.25">
      <c r="J20733" t="str">
        <f t="shared" si="574"/>
        <v/>
      </c>
      <c r="K20733" s="112"/>
      <c r="L20733" s="112"/>
      <c r="M20733" s="112"/>
      <c r="N20733" s="112"/>
    </row>
    <row r="20734" spans="10:14" x14ac:dyDescent="0.25">
      <c r="J20734" t="str">
        <f t="shared" si="574"/>
        <v/>
      </c>
      <c r="K20734" s="112"/>
      <c r="L20734" s="112"/>
      <c r="M20734" s="112"/>
      <c r="N20734" s="112"/>
    </row>
    <row r="20735" spans="10:14" x14ac:dyDescent="0.25">
      <c r="J20735" t="str">
        <f t="shared" si="574"/>
        <v/>
      </c>
      <c r="K20735" s="112"/>
      <c r="L20735" s="112"/>
      <c r="M20735" s="112"/>
      <c r="N20735" s="112"/>
    </row>
    <row r="20736" spans="10:14" x14ac:dyDescent="0.25">
      <c r="J20736" t="str">
        <f t="shared" si="574"/>
        <v/>
      </c>
      <c r="K20736" s="112"/>
      <c r="L20736" s="112"/>
      <c r="M20736" s="112"/>
      <c r="N20736" s="112"/>
    </row>
    <row r="20737" spans="10:14" x14ac:dyDescent="0.25">
      <c r="J20737" t="str">
        <f t="shared" si="574"/>
        <v/>
      </c>
      <c r="K20737" s="112"/>
      <c r="L20737" s="112"/>
      <c r="M20737" s="112"/>
      <c r="N20737" s="112"/>
    </row>
    <row r="20738" spans="10:14" x14ac:dyDescent="0.25">
      <c r="J20738" t="str">
        <f t="shared" si="574"/>
        <v/>
      </c>
      <c r="K20738" s="112"/>
      <c r="L20738" s="112"/>
      <c r="M20738" s="112"/>
      <c r="N20738" s="112"/>
    </row>
    <row r="20739" spans="10:14" x14ac:dyDescent="0.25">
      <c r="J20739" t="str">
        <f t="shared" ref="J20739:J20802" si="575">B20739&amp;C20739&amp;E20739&amp;IF(C20739="Skog",F20739&amp;G20739,"")</f>
        <v/>
      </c>
      <c r="K20739" s="112"/>
      <c r="L20739" s="112"/>
      <c r="M20739" s="112"/>
      <c r="N20739" s="112"/>
    </row>
    <row r="20740" spans="10:14" x14ac:dyDescent="0.25">
      <c r="J20740" t="str">
        <f t="shared" si="575"/>
        <v/>
      </c>
      <c r="K20740" s="112"/>
      <c r="L20740" s="112"/>
      <c r="M20740" s="112"/>
      <c r="N20740" s="112"/>
    </row>
    <row r="20741" spans="10:14" x14ac:dyDescent="0.25">
      <c r="J20741" t="str">
        <f t="shared" si="575"/>
        <v/>
      </c>
      <c r="K20741" s="112"/>
      <c r="L20741" s="112"/>
      <c r="M20741" s="112"/>
      <c r="N20741" s="112"/>
    </row>
    <row r="20742" spans="10:14" x14ac:dyDescent="0.25">
      <c r="J20742" t="str">
        <f t="shared" si="575"/>
        <v/>
      </c>
      <c r="K20742" s="112"/>
      <c r="L20742" s="112"/>
      <c r="M20742" s="112"/>
      <c r="N20742" s="112"/>
    </row>
    <row r="20743" spans="10:14" x14ac:dyDescent="0.25">
      <c r="J20743" t="str">
        <f t="shared" si="575"/>
        <v/>
      </c>
      <c r="K20743" s="112"/>
      <c r="L20743" s="112"/>
      <c r="M20743" s="112"/>
      <c r="N20743" s="112"/>
    </row>
    <row r="20744" spans="10:14" x14ac:dyDescent="0.25">
      <c r="J20744" t="str">
        <f t="shared" si="575"/>
        <v/>
      </c>
      <c r="K20744" s="112"/>
      <c r="L20744" s="112"/>
      <c r="M20744" s="112"/>
      <c r="N20744" s="112"/>
    </row>
    <row r="20745" spans="10:14" x14ac:dyDescent="0.25">
      <c r="J20745" t="str">
        <f t="shared" si="575"/>
        <v/>
      </c>
      <c r="K20745" s="112"/>
      <c r="L20745" s="112"/>
      <c r="M20745" s="112"/>
      <c r="N20745" s="112"/>
    </row>
    <row r="20746" spans="10:14" x14ac:dyDescent="0.25">
      <c r="J20746" t="str">
        <f t="shared" si="575"/>
        <v/>
      </c>
      <c r="K20746" s="112"/>
      <c r="L20746" s="112"/>
      <c r="M20746" s="112"/>
      <c r="N20746" s="112"/>
    </row>
    <row r="20747" spans="10:14" x14ac:dyDescent="0.25">
      <c r="J20747" t="str">
        <f t="shared" si="575"/>
        <v/>
      </c>
      <c r="K20747" s="112"/>
      <c r="L20747" s="112"/>
      <c r="M20747" s="112"/>
      <c r="N20747" s="112"/>
    </row>
    <row r="20748" spans="10:14" x14ac:dyDescent="0.25">
      <c r="J20748" t="str">
        <f t="shared" si="575"/>
        <v/>
      </c>
      <c r="K20748" s="112"/>
      <c r="L20748" s="112"/>
      <c r="M20748" s="112"/>
      <c r="N20748" s="112"/>
    </row>
    <row r="20749" spans="10:14" x14ac:dyDescent="0.25">
      <c r="J20749" t="str">
        <f t="shared" si="575"/>
        <v/>
      </c>
      <c r="K20749" s="112"/>
      <c r="L20749" s="112"/>
      <c r="M20749" s="112"/>
      <c r="N20749" s="112"/>
    </row>
    <row r="20750" spans="10:14" x14ac:dyDescent="0.25">
      <c r="J20750" t="str">
        <f t="shared" si="575"/>
        <v/>
      </c>
      <c r="K20750" s="112"/>
      <c r="L20750" s="112"/>
      <c r="M20750" s="112"/>
      <c r="N20750" s="112"/>
    </row>
    <row r="20751" spans="10:14" x14ac:dyDescent="0.25">
      <c r="J20751" t="str">
        <f t="shared" si="575"/>
        <v/>
      </c>
      <c r="K20751" s="112"/>
      <c r="L20751" s="112"/>
      <c r="M20751" s="112"/>
      <c r="N20751" s="112"/>
    </row>
    <row r="20752" spans="10:14" x14ac:dyDescent="0.25">
      <c r="J20752" t="str">
        <f t="shared" si="575"/>
        <v/>
      </c>
      <c r="K20752" s="112"/>
      <c r="L20752" s="112"/>
      <c r="M20752" s="112"/>
      <c r="N20752" s="112"/>
    </row>
    <row r="20753" spans="10:14" x14ac:dyDescent="0.25">
      <c r="J20753" t="str">
        <f t="shared" si="575"/>
        <v/>
      </c>
      <c r="K20753" s="112"/>
      <c r="L20753" s="112"/>
      <c r="M20753" s="112"/>
      <c r="N20753" s="112"/>
    </row>
    <row r="20754" spans="10:14" x14ac:dyDescent="0.25">
      <c r="J20754" t="str">
        <f t="shared" si="575"/>
        <v/>
      </c>
      <c r="K20754" s="112"/>
      <c r="L20754" s="112"/>
      <c r="M20754" s="112"/>
      <c r="N20754" s="112"/>
    </row>
    <row r="20755" spans="10:14" x14ac:dyDescent="0.25">
      <c r="J20755" t="str">
        <f t="shared" si="575"/>
        <v/>
      </c>
      <c r="K20755" s="112"/>
      <c r="L20755" s="112"/>
      <c r="M20755" s="112"/>
      <c r="N20755" s="112"/>
    </row>
    <row r="20756" spans="10:14" x14ac:dyDescent="0.25">
      <c r="J20756" t="str">
        <f t="shared" si="575"/>
        <v/>
      </c>
      <c r="K20756" s="112"/>
      <c r="L20756" s="112"/>
      <c r="M20756" s="112"/>
      <c r="N20756" s="112"/>
    </row>
    <row r="20757" spans="10:14" x14ac:dyDescent="0.25">
      <c r="J20757" t="str">
        <f t="shared" si="575"/>
        <v/>
      </c>
      <c r="K20757" s="112"/>
      <c r="L20757" s="112"/>
      <c r="M20757" s="112"/>
      <c r="N20757" s="112"/>
    </row>
    <row r="20758" spans="10:14" x14ac:dyDescent="0.25">
      <c r="J20758" t="str">
        <f t="shared" si="575"/>
        <v/>
      </c>
      <c r="K20758" s="112"/>
      <c r="L20758" s="112"/>
      <c r="M20758" s="112"/>
      <c r="N20758" s="112"/>
    </row>
    <row r="20759" spans="10:14" x14ac:dyDescent="0.25">
      <c r="J20759" t="str">
        <f t="shared" si="575"/>
        <v/>
      </c>
      <c r="K20759" s="112"/>
      <c r="L20759" s="112"/>
      <c r="M20759" s="112"/>
      <c r="N20759" s="112"/>
    </row>
    <row r="20760" spans="10:14" x14ac:dyDescent="0.25">
      <c r="J20760" t="str">
        <f t="shared" si="575"/>
        <v/>
      </c>
      <c r="K20760" s="112"/>
      <c r="L20760" s="112"/>
      <c r="M20760" s="112"/>
      <c r="N20760" s="112"/>
    </row>
    <row r="20761" spans="10:14" x14ac:dyDescent="0.25">
      <c r="J20761" t="str">
        <f t="shared" si="575"/>
        <v/>
      </c>
      <c r="K20761" s="112"/>
      <c r="L20761" s="112"/>
      <c r="M20761" s="112"/>
      <c r="N20761" s="112"/>
    </row>
    <row r="20762" spans="10:14" x14ac:dyDescent="0.25">
      <c r="J20762" t="str">
        <f t="shared" si="575"/>
        <v/>
      </c>
      <c r="K20762" s="112"/>
      <c r="L20762" s="112"/>
      <c r="M20762" s="112"/>
      <c r="N20762" s="112"/>
    </row>
    <row r="20763" spans="10:14" x14ac:dyDescent="0.25">
      <c r="J20763" t="str">
        <f t="shared" si="575"/>
        <v/>
      </c>
      <c r="K20763" s="112"/>
      <c r="L20763" s="112"/>
      <c r="M20763" s="112"/>
      <c r="N20763" s="112"/>
    </row>
    <row r="20764" spans="10:14" x14ac:dyDescent="0.25">
      <c r="J20764" t="str">
        <f t="shared" si="575"/>
        <v/>
      </c>
      <c r="K20764" s="112"/>
      <c r="L20764" s="112"/>
      <c r="M20764" s="112"/>
      <c r="N20764" s="112"/>
    </row>
    <row r="20765" spans="10:14" x14ac:dyDescent="0.25">
      <c r="J20765" t="str">
        <f t="shared" si="575"/>
        <v/>
      </c>
      <c r="K20765" s="112"/>
      <c r="L20765" s="112"/>
      <c r="M20765" s="112"/>
      <c r="N20765" s="112"/>
    </row>
    <row r="20766" spans="10:14" x14ac:dyDescent="0.25">
      <c r="J20766" t="str">
        <f t="shared" si="575"/>
        <v/>
      </c>
      <c r="K20766" s="112"/>
      <c r="L20766" s="112"/>
      <c r="M20766" s="112"/>
      <c r="N20766" s="112"/>
    </row>
    <row r="20767" spans="10:14" x14ac:dyDescent="0.25">
      <c r="J20767" t="str">
        <f t="shared" si="575"/>
        <v/>
      </c>
      <c r="K20767" s="112"/>
      <c r="L20767" s="112"/>
      <c r="M20767" s="112"/>
      <c r="N20767" s="112"/>
    </row>
    <row r="20768" spans="10:14" x14ac:dyDescent="0.25">
      <c r="J20768" t="str">
        <f t="shared" si="575"/>
        <v/>
      </c>
      <c r="K20768" s="112"/>
      <c r="L20768" s="112"/>
      <c r="M20768" s="112"/>
      <c r="N20768" s="112"/>
    </row>
    <row r="20769" spans="10:14" x14ac:dyDescent="0.25">
      <c r="J20769" t="str">
        <f t="shared" si="575"/>
        <v/>
      </c>
      <c r="K20769" s="112"/>
      <c r="L20769" s="112"/>
      <c r="M20769" s="112"/>
      <c r="N20769" s="112"/>
    </row>
    <row r="20770" spans="10:14" x14ac:dyDescent="0.25">
      <c r="J20770" t="str">
        <f t="shared" si="575"/>
        <v/>
      </c>
      <c r="K20770" s="112"/>
      <c r="L20770" s="112"/>
      <c r="M20770" s="112"/>
      <c r="N20770" s="112"/>
    </row>
    <row r="20771" spans="10:14" x14ac:dyDescent="0.25">
      <c r="J20771" t="str">
        <f t="shared" si="575"/>
        <v/>
      </c>
      <c r="K20771" s="112"/>
      <c r="L20771" s="112"/>
      <c r="M20771" s="112"/>
      <c r="N20771" s="112"/>
    </row>
    <row r="20772" spans="10:14" x14ac:dyDescent="0.25">
      <c r="J20772" t="str">
        <f t="shared" si="575"/>
        <v/>
      </c>
      <c r="K20772" s="112"/>
      <c r="L20772" s="112"/>
      <c r="M20772" s="112"/>
      <c r="N20772" s="112"/>
    </row>
    <row r="20773" spans="10:14" x14ac:dyDescent="0.25">
      <c r="J20773" t="str">
        <f t="shared" si="575"/>
        <v/>
      </c>
      <c r="K20773" s="112"/>
      <c r="L20773" s="112"/>
      <c r="M20773" s="112"/>
      <c r="N20773" s="112"/>
    </row>
    <row r="20774" spans="10:14" x14ac:dyDescent="0.25">
      <c r="J20774" t="str">
        <f t="shared" si="575"/>
        <v/>
      </c>
      <c r="K20774" s="112"/>
      <c r="L20774" s="112"/>
      <c r="M20774" s="112"/>
      <c r="N20774" s="112"/>
    </row>
    <row r="20775" spans="10:14" x14ac:dyDescent="0.25">
      <c r="J20775" t="str">
        <f t="shared" si="575"/>
        <v/>
      </c>
      <c r="K20775" s="112"/>
      <c r="L20775" s="112"/>
      <c r="M20775" s="112"/>
      <c r="N20775" s="112"/>
    </row>
    <row r="20776" spans="10:14" x14ac:dyDescent="0.25">
      <c r="J20776" t="str">
        <f t="shared" si="575"/>
        <v/>
      </c>
      <c r="K20776" s="112"/>
      <c r="L20776" s="112"/>
      <c r="M20776" s="112"/>
      <c r="N20776" s="112"/>
    </row>
    <row r="20777" spans="10:14" x14ac:dyDescent="0.25">
      <c r="J20777" t="str">
        <f t="shared" si="575"/>
        <v/>
      </c>
      <c r="K20777" s="112"/>
      <c r="L20777" s="112"/>
      <c r="M20777" s="112"/>
      <c r="N20777" s="112"/>
    </row>
    <row r="20778" spans="10:14" x14ac:dyDescent="0.25">
      <c r="J20778" t="str">
        <f t="shared" si="575"/>
        <v/>
      </c>
      <c r="K20778" s="112"/>
      <c r="L20778" s="112"/>
      <c r="M20778" s="112"/>
      <c r="N20778" s="112"/>
    </row>
    <row r="20779" spans="10:14" x14ac:dyDescent="0.25">
      <c r="J20779" t="str">
        <f t="shared" si="575"/>
        <v/>
      </c>
      <c r="K20779" s="112"/>
      <c r="L20779" s="112"/>
      <c r="M20779" s="112"/>
      <c r="N20779" s="112"/>
    </row>
    <row r="20780" spans="10:14" x14ac:dyDescent="0.25">
      <c r="J20780" t="str">
        <f t="shared" si="575"/>
        <v/>
      </c>
      <c r="K20780" s="112"/>
      <c r="L20780" s="112"/>
      <c r="M20780" s="112"/>
      <c r="N20780" s="112"/>
    </row>
    <row r="20781" spans="10:14" x14ac:dyDescent="0.25">
      <c r="J20781" t="str">
        <f t="shared" si="575"/>
        <v/>
      </c>
      <c r="K20781" s="112"/>
      <c r="L20781" s="112"/>
      <c r="M20781" s="112"/>
      <c r="N20781" s="112"/>
    </row>
    <row r="20782" spans="10:14" x14ac:dyDescent="0.25">
      <c r="J20782" t="str">
        <f t="shared" si="575"/>
        <v/>
      </c>
      <c r="K20782" s="112"/>
      <c r="L20782" s="112"/>
      <c r="M20782" s="112"/>
      <c r="N20782" s="112"/>
    </row>
    <row r="20783" spans="10:14" x14ac:dyDescent="0.25">
      <c r="J20783" t="str">
        <f t="shared" si="575"/>
        <v/>
      </c>
      <c r="K20783" s="112"/>
      <c r="L20783" s="112"/>
      <c r="M20783" s="112"/>
      <c r="N20783" s="112"/>
    </row>
    <row r="20784" spans="10:14" x14ac:dyDescent="0.25">
      <c r="J20784" t="str">
        <f t="shared" si="575"/>
        <v/>
      </c>
      <c r="K20784" s="112"/>
      <c r="L20784" s="112"/>
      <c r="M20784" s="112"/>
      <c r="N20784" s="112"/>
    </row>
    <row r="20785" spans="10:14" x14ac:dyDescent="0.25">
      <c r="J20785" t="str">
        <f t="shared" si="575"/>
        <v/>
      </c>
      <c r="K20785" s="112"/>
      <c r="L20785" s="112"/>
      <c r="M20785" s="112"/>
      <c r="N20785" s="112"/>
    </row>
    <row r="20786" spans="10:14" x14ac:dyDescent="0.25">
      <c r="J20786" t="str">
        <f t="shared" si="575"/>
        <v/>
      </c>
      <c r="K20786" s="112"/>
      <c r="L20786" s="112"/>
      <c r="M20786" s="112"/>
      <c r="N20786" s="112"/>
    </row>
    <row r="20787" spans="10:14" x14ac:dyDescent="0.25">
      <c r="J20787" t="str">
        <f t="shared" si="575"/>
        <v/>
      </c>
      <c r="K20787" s="112"/>
      <c r="L20787" s="112"/>
      <c r="M20787" s="112"/>
      <c r="N20787" s="112"/>
    </row>
    <row r="20788" spans="10:14" x14ac:dyDescent="0.25">
      <c r="J20788" t="str">
        <f t="shared" si="575"/>
        <v/>
      </c>
      <c r="K20788" s="112"/>
      <c r="L20788" s="112"/>
      <c r="M20788" s="112"/>
      <c r="N20788" s="112"/>
    </row>
    <row r="20789" spans="10:14" x14ac:dyDescent="0.25">
      <c r="J20789" t="str">
        <f t="shared" si="575"/>
        <v/>
      </c>
      <c r="K20789" s="112"/>
      <c r="L20789" s="112"/>
      <c r="M20789" s="112"/>
      <c r="N20789" s="112"/>
    </row>
    <row r="20790" spans="10:14" x14ac:dyDescent="0.25">
      <c r="J20790" t="str">
        <f t="shared" si="575"/>
        <v/>
      </c>
      <c r="K20790" s="112"/>
      <c r="L20790" s="112"/>
      <c r="M20790" s="112"/>
      <c r="N20790" s="112"/>
    </row>
    <row r="20791" spans="10:14" x14ac:dyDescent="0.25">
      <c r="J20791" t="str">
        <f t="shared" si="575"/>
        <v/>
      </c>
      <c r="K20791" s="112"/>
      <c r="L20791" s="112"/>
      <c r="M20791" s="112"/>
      <c r="N20791" s="112"/>
    </row>
    <row r="20792" spans="10:14" x14ac:dyDescent="0.25">
      <c r="J20792" t="str">
        <f t="shared" si="575"/>
        <v/>
      </c>
      <c r="K20792" s="112"/>
      <c r="L20792" s="112"/>
      <c r="M20792" s="112"/>
      <c r="N20792" s="112"/>
    </row>
    <row r="20793" spans="10:14" x14ac:dyDescent="0.25">
      <c r="J20793" t="str">
        <f t="shared" si="575"/>
        <v/>
      </c>
      <c r="K20793" s="112"/>
      <c r="L20793" s="112"/>
      <c r="M20793" s="112"/>
      <c r="N20793" s="112"/>
    </row>
    <row r="20794" spans="10:14" x14ac:dyDescent="0.25">
      <c r="J20794" t="str">
        <f t="shared" si="575"/>
        <v/>
      </c>
      <c r="K20794" s="112"/>
      <c r="L20794" s="112"/>
      <c r="M20794" s="112"/>
      <c r="N20794" s="112"/>
    </row>
    <row r="20795" spans="10:14" x14ac:dyDescent="0.25">
      <c r="J20795" t="str">
        <f t="shared" si="575"/>
        <v/>
      </c>
      <c r="K20795" s="112"/>
      <c r="L20795" s="112"/>
      <c r="M20795" s="112"/>
      <c r="N20795" s="112"/>
    </row>
    <row r="20796" spans="10:14" x14ac:dyDescent="0.25">
      <c r="J20796" t="str">
        <f t="shared" si="575"/>
        <v/>
      </c>
      <c r="K20796" s="112"/>
      <c r="L20796" s="112"/>
      <c r="M20796" s="112"/>
      <c r="N20796" s="112"/>
    </row>
    <row r="20797" spans="10:14" x14ac:dyDescent="0.25">
      <c r="J20797" t="str">
        <f t="shared" si="575"/>
        <v/>
      </c>
      <c r="K20797" s="112"/>
      <c r="L20797" s="112"/>
      <c r="M20797" s="112"/>
      <c r="N20797" s="112"/>
    </row>
    <row r="20798" spans="10:14" x14ac:dyDescent="0.25">
      <c r="J20798" t="str">
        <f t="shared" si="575"/>
        <v/>
      </c>
      <c r="K20798" s="112"/>
      <c r="L20798" s="112"/>
      <c r="M20798" s="112"/>
      <c r="N20798" s="112"/>
    </row>
    <row r="20799" spans="10:14" x14ac:dyDescent="0.25">
      <c r="J20799" t="str">
        <f t="shared" si="575"/>
        <v/>
      </c>
      <c r="K20799" s="112"/>
      <c r="L20799" s="112"/>
      <c r="M20799" s="112"/>
      <c r="N20799" s="112"/>
    </row>
    <row r="20800" spans="10:14" x14ac:dyDescent="0.25">
      <c r="J20800" t="str">
        <f t="shared" si="575"/>
        <v/>
      </c>
      <c r="K20800" s="112"/>
      <c r="L20800" s="112"/>
      <c r="M20800" s="112"/>
      <c r="N20800" s="112"/>
    </row>
    <row r="20801" spans="10:14" x14ac:dyDescent="0.25">
      <c r="J20801" t="str">
        <f t="shared" si="575"/>
        <v/>
      </c>
      <c r="K20801" s="112"/>
      <c r="L20801" s="112"/>
      <c r="M20801" s="112"/>
      <c r="N20801" s="112"/>
    </row>
    <row r="20802" spans="10:14" x14ac:dyDescent="0.25">
      <c r="J20802" t="str">
        <f t="shared" si="575"/>
        <v/>
      </c>
      <c r="K20802" s="112"/>
      <c r="L20802" s="112"/>
      <c r="M20802" s="112"/>
      <c r="N20802" s="112"/>
    </row>
    <row r="20803" spans="10:14" x14ac:dyDescent="0.25">
      <c r="J20803" t="str">
        <f t="shared" ref="J20803:J20866" si="576">B20803&amp;C20803&amp;E20803&amp;IF(C20803="Skog",F20803&amp;G20803,"")</f>
        <v/>
      </c>
      <c r="K20803" s="112"/>
      <c r="L20803" s="112"/>
      <c r="M20803" s="112"/>
      <c r="N20803" s="112"/>
    </row>
    <row r="20804" spans="10:14" x14ac:dyDescent="0.25">
      <c r="J20804" t="str">
        <f t="shared" si="576"/>
        <v/>
      </c>
      <c r="K20804" s="112"/>
      <c r="L20804" s="112"/>
      <c r="M20804" s="112"/>
      <c r="N20804" s="112"/>
    </row>
    <row r="20805" spans="10:14" x14ac:dyDescent="0.25">
      <c r="J20805" t="str">
        <f t="shared" si="576"/>
        <v/>
      </c>
      <c r="K20805" s="112"/>
      <c r="L20805" s="112"/>
      <c r="M20805" s="112"/>
      <c r="N20805" s="112"/>
    </row>
    <row r="20806" spans="10:14" x14ac:dyDescent="0.25">
      <c r="J20806" t="str">
        <f t="shared" si="576"/>
        <v/>
      </c>
      <c r="K20806" s="112"/>
      <c r="L20806" s="112"/>
      <c r="M20806" s="112"/>
      <c r="N20806" s="112"/>
    </row>
    <row r="20807" spans="10:14" x14ac:dyDescent="0.25">
      <c r="J20807" t="str">
        <f t="shared" si="576"/>
        <v/>
      </c>
      <c r="K20807" s="112"/>
      <c r="L20807" s="112"/>
      <c r="M20807" s="112"/>
      <c r="N20807" s="112"/>
    </row>
    <row r="20808" spans="10:14" x14ac:dyDescent="0.25">
      <c r="J20808" t="str">
        <f t="shared" si="576"/>
        <v/>
      </c>
      <c r="K20808" s="112"/>
      <c r="L20808" s="112"/>
      <c r="M20808" s="112"/>
      <c r="N20808" s="112"/>
    </row>
    <row r="20809" spans="10:14" x14ac:dyDescent="0.25">
      <c r="J20809" t="str">
        <f t="shared" si="576"/>
        <v/>
      </c>
      <c r="K20809" s="112"/>
      <c r="L20809" s="112"/>
      <c r="M20809" s="112"/>
      <c r="N20809" s="112"/>
    </row>
    <row r="20810" spans="10:14" x14ac:dyDescent="0.25">
      <c r="J20810" t="str">
        <f t="shared" si="576"/>
        <v/>
      </c>
      <c r="K20810" s="112"/>
      <c r="L20810" s="112"/>
      <c r="M20810" s="112"/>
      <c r="N20810" s="112"/>
    </row>
    <row r="20811" spans="10:14" x14ac:dyDescent="0.25">
      <c r="J20811" t="str">
        <f t="shared" si="576"/>
        <v/>
      </c>
      <c r="K20811" s="112"/>
      <c r="L20811" s="112"/>
      <c r="M20811" s="112"/>
      <c r="N20811" s="112"/>
    </row>
    <row r="20812" spans="10:14" x14ac:dyDescent="0.25">
      <c r="J20812" t="str">
        <f t="shared" si="576"/>
        <v/>
      </c>
      <c r="K20812" s="112"/>
      <c r="L20812" s="112"/>
      <c r="M20812" s="112"/>
      <c r="N20812" s="112"/>
    </row>
    <row r="20813" spans="10:14" x14ac:dyDescent="0.25">
      <c r="J20813" t="str">
        <f t="shared" si="576"/>
        <v/>
      </c>
      <c r="K20813" s="112"/>
      <c r="L20813" s="112"/>
      <c r="M20813" s="112"/>
      <c r="N20813" s="112"/>
    </row>
    <row r="20814" spans="10:14" x14ac:dyDescent="0.25">
      <c r="J20814" t="str">
        <f t="shared" si="576"/>
        <v/>
      </c>
      <c r="K20814" s="112"/>
      <c r="L20814" s="112"/>
      <c r="M20814" s="112"/>
      <c r="N20814" s="112"/>
    </row>
    <row r="20815" spans="10:14" x14ac:dyDescent="0.25">
      <c r="J20815" t="str">
        <f t="shared" si="576"/>
        <v/>
      </c>
      <c r="K20815" s="112"/>
      <c r="L20815" s="112"/>
      <c r="M20815" s="112"/>
      <c r="N20815" s="112"/>
    </row>
    <row r="20816" spans="10:14" x14ac:dyDescent="0.25">
      <c r="J20816" t="str">
        <f t="shared" si="576"/>
        <v/>
      </c>
      <c r="K20816" s="112"/>
      <c r="L20816" s="112"/>
      <c r="M20816" s="112"/>
      <c r="N20816" s="112"/>
    </row>
    <row r="20817" spans="10:14" x14ac:dyDescent="0.25">
      <c r="J20817" t="str">
        <f t="shared" si="576"/>
        <v/>
      </c>
      <c r="K20817" s="112"/>
      <c r="L20817" s="112"/>
      <c r="M20817" s="112"/>
      <c r="N20817" s="112"/>
    </row>
    <row r="20818" spans="10:14" x14ac:dyDescent="0.25">
      <c r="J20818" t="str">
        <f t="shared" si="576"/>
        <v/>
      </c>
      <c r="K20818" s="112"/>
      <c r="L20818" s="112"/>
      <c r="M20818" s="112"/>
      <c r="N20818" s="112"/>
    </row>
    <row r="20819" spans="10:14" x14ac:dyDescent="0.25">
      <c r="J20819" t="str">
        <f t="shared" si="576"/>
        <v/>
      </c>
      <c r="K20819" s="112"/>
      <c r="L20819" s="112"/>
      <c r="M20819" s="112"/>
      <c r="N20819" s="112"/>
    </row>
    <row r="20820" spans="10:14" x14ac:dyDescent="0.25">
      <c r="J20820" t="str">
        <f t="shared" si="576"/>
        <v/>
      </c>
      <c r="K20820" s="112"/>
      <c r="L20820" s="112"/>
      <c r="M20820" s="112"/>
      <c r="N20820" s="112"/>
    </row>
    <row r="20821" spans="10:14" x14ac:dyDescent="0.25">
      <c r="J20821" t="str">
        <f t="shared" si="576"/>
        <v/>
      </c>
      <c r="K20821" s="112"/>
      <c r="L20821" s="112"/>
      <c r="M20821" s="112"/>
      <c r="N20821" s="112"/>
    </row>
    <row r="20822" spans="10:14" x14ac:dyDescent="0.25">
      <c r="J20822" t="str">
        <f t="shared" si="576"/>
        <v/>
      </c>
      <c r="K20822" s="112"/>
      <c r="L20822" s="112"/>
      <c r="M20822" s="112"/>
      <c r="N20822" s="112"/>
    </row>
    <row r="20823" spans="10:14" x14ac:dyDescent="0.25">
      <c r="J20823" t="str">
        <f t="shared" si="576"/>
        <v/>
      </c>
      <c r="K20823" s="112"/>
      <c r="L20823" s="112"/>
      <c r="M20823" s="112"/>
      <c r="N20823" s="112"/>
    </row>
    <row r="20824" spans="10:14" x14ac:dyDescent="0.25">
      <c r="J20824" t="str">
        <f t="shared" si="576"/>
        <v/>
      </c>
      <c r="K20824" s="112"/>
      <c r="L20824" s="112"/>
      <c r="M20824" s="112"/>
      <c r="N20824" s="112"/>
    </row>
    <row r="20825" spans="10:14" x14ac:dyDescent="0.25">
      <c r="J20825" t="str">
        <f t="shared" si="576"/>
        <v/>
      </c>
      <c r="K20825" s="112"/>
      <c r="L20825" s="112"/>
      <c r="M20825" s="112"/>
      <c r="N20825" s="112"/>
    </row>
    <row r="20826" spans="10:14" x14ac:dyDescent="0.25">
      <c r="J20826" t="str">
        <f t="shared" si="576"/>
        <v/>
      </c>
      <c r="K20826" s="112"/>
      <c r="L20826" s="112"/>
      <c r="M20826" s="112"/>
      <c r="N20826" s="112"/>
    </row>
    <row r="20827" spans="10:14" x14ac:dyDescent="0.25">
      <c r="J20827" t="str">
        <f t="shared" si="576"/>
        <v/>
      </c>
      <c r="K20827" s="112"/>
      <c r="L20827" s="112"/>
      <c r="M20827" s="112"/>
      <c r="N20827" s="112"/>
    </row>
    <row r="20828" spans="10:14" x14ac:dyDescent="0.25">
      <c r="J20828" t="str">
        <f t="shared" si="576"/>
        <v/>
      </c>
      <c r="K20828" s="112"/>
      <c r="L20828" s="112"/>
      <c r="M20828" s="112"/>
      <c r="N20828" s="112"/>
    </row>
    <row r="20829" spans="10:14" x14ac:dyDescent="0.25">
      <c r="J20829" t="str">
        <f t="shared" si="576"/>
        <v/>
      </c>
      <c r="K20829" s="112"/>
      <c r="L20829" s="112"/>
      <c r="M20829" s="112"/>
      <c r="N20829" s="112"/>
    </row>
    <row r="20830" spans="10:14" x14ac:dyDescent="0.25">
      <c r="J20830" t="str">
        <f t="shared" si="576"/>
        <v/>
      </c>
      <c r="K20830" s="112"/>
      <c r="L20830" s="112"/>
      <c r="M20830" s="112"/>
      <c r="N20830" s="112"/>
    </row>
    <row r="20831" spans="10:14" x14ac:dyDescent="0.25">
      <c r="J20831" t="str">
        <f t="shared" si="576"/>
        <v/>
      </c>
      <c r="K20831" s="112"/>
      <c r="L20831" s="112"/>
      <c r="M20831" s="112"/>
      <c r="N20831" s="112"/>
    </row>
    <row r="20832" spans="10:14" x14ac:dyDescent="0.25">
      <c r="J20832" t="str">
        <f t="shared" si="576"/>
        <v/>
      </c>
      <c r="K20832" s="112"/>
      <c r="L20832" s="112"/>
      <c r="M20832" s="112"/>
      <c r="N20832" s="112"/>
    </row>
    <row r="20833" spans="10:14" x14ac:dyDescent="0.25">
      <c r="J20833" t="str">
        <f t="shared" si="576"/>
        <v/>
      </c>
      <c r="K20833" s="112"/>
      <c r="L20833" s="112"/>
      <c r="M20833" s="112"/>
      <c r="N20833" s="112"/>
    </row>
    <row r="20834" spans="10:14" x14ac:dyDescent="0.25">
      <c r="J20834" t="str">
        <f t="shared" si="576"/>
        <v/>
      </c>
      <c r="K20834" s="112"/>
      <c r="L20834" s="112"/>
      <c r="M20834" s="112"/>
      <c r="N20834" s="112"/>
    </row>
    <row r="20835" spans="10:14" x14ac:dyDescent="0.25">
      <c r="J20835" t="str">
        <f t="shared" si="576"/>
        <v/>
      </c>
      <c r="K20835" s="112"/>
      <c r="L20835" s="112"/>
      <c r="M20835" s="112"/>
      <c r="N20835" s="112"/>
    </row>
    <row r="20836" spans="10:14" x14ac:dyDescent="0.25">
      <c r="J20836" t="str">
        <f t="shared" si="576"/>
        <v/>
      </c>
      <c r="K20836" s="112"/>
      <c r="L20836" s="112"/>
      <c r="M20836" s="112"/>
      <c r="N20836" s="112"/>
    </row>
    <row r="20837" spans="10:14" x14ac:dyDescent="0.25">
      <c r="J20837" t="str">
        <f t="shared" si="576"/>
        <v/>
      </c>
      <c r="K20837" s="112"/>
      <c r="L20837" s="112"/>
      <c r="M20837" s="112"/>
      <c r="N20837" s="112"/>
    </row>
    <row r="20838" spans="10:14" x14ac:dyDescent="0.25">
      <c r="J20838" t="str">
        <f t="shared" si="576"/>
        <v/>
      </c>
      <c r="K20838" s="112"/>
      <c r="L20838" s="112"/>
      <c r="M20838" s="112"/>
      <c r="N20838" s="112"/>
    </row>
    <row r="20839" spans="10:14" x14ac:dyDescent="0.25">
      <c r="J20839" t="str">
        <f t="shared" si="576"/>
        <v/>
      </c>
      <c r="K20839" s="112"/>
      <c r="L20839" s="112"/>
      <c r="M20839" s="112"/>
      <c r="N20839" s="112"/>
    </row>
    <row r="20840" spans="10:14" x14ac:dyDescent="0.25">
      <c r="J20840" t="str">
        <f t="shared" si="576"/>
        <v/>
      </c>
      <c r="K20840" s="112"/>
      <c r="L20840" s="112"/>
      <c r="M20840" s="112"/>
      <c r="N20840" s="112"/>
    </row>
    <row r="20841" spans="10:14" x14ac:dyDescent="0.25">
      <c r="J20841" t="str">
        <f t="shared" si="576"/>
        <v/>
      </c>
      <c r="K20841" s="112"/>
      <c r="L20841" s="112"/>
      <c r="M20841" s="112"/>
      <c r="N20841" s="112"/>
    </row>
    <row r="20842" spans="10:14" x14ac:dyDescent="0.25">
      <c r="J20842" t="str">
        <f t="shared" si="576"/>
        <v/>
      </c>
      <c r="K20842" s="112"/>
      <c r="L20842" s="112"/>
      <c r="M20842" s="112"/>
      <c r="N20842" s="112"/>
    </row>
    <row r="20843" spans="10:14" x14ac:dyDescent="0.25">
      <c r="J20843" t="str">
        <f t="shared" si="576"/>
        <v/>
      </c>
      <c r="K20843" s="112"/>
      <c r="L20843" s="112"/>
      <c r="M20843" s="112"/>
      <c r="N20843" s="112"/>
    </row>
    <row r="20844" spans="10:14" x14ac:dyDescent="0.25">
      <c r="J20844" t="str">
        <f t="shared" si="576"/>
        <v/>
      </c>
      <c r="K20844" s="112"/>
      <c r="L20844" s="112"/>
      <c r="M20844" s="112"/>
      <c r="N20844" s="112"/>
    </row>
    <row r="20845" spans="10:14" x14ac:dyDescent="0.25">
      <c r="J20845" t="str">
        <f t="shared" si="576"/>
        <v/>
      </c>
      <c r="K20845" s="112"/>
      <c r="L20845" s="112"/>
      <c r="M20845" s="112"/>
      <c r="N20845" s="112"/>
    </row>
    <row r="20846" spans="10:14" x14ac:dyDescent="0.25">
      <c r="J20846" t="str">
        <f t="shared" si="576"/>
        <v/>
      </c>
      <c r="K20846" s="112"/>
      <c r="L20846" s="112"/>
      <c r="M20846" s="112"/>
      <c r="N20846" s="112"/>
    </row>
    <row r="20847" spans="10:14" x14ac:dyDescent="0.25">
      <c r="J20847" t="str">
        <f t="shared" si="576"/>
        <v/>
      </c>
      <c r="K20847" s="112"/>
      <c r="L20847" s="112"/>
      <c r="M20847" s="112"/>
      <c r="N20847" s="112"/>
    </row>
    <row r="20848" spans="10:14" x14ac:dyDescent="0.25">
      <c r="J20848" t="str">
        <f t="shared" si="576"/>
        <v/>
      </c>
      <c r="K20848" s="112"/>
      <c r="L20848" s="112"/>
      <c r="M20848" s="112"/>
      <c r="N20848" s="112"/>
    </row>
    <row r="20849" spans="10:14" x14ac:dyDescent="0.25">
      <c r="J20849" t="str">
        <f t="shared" si="576"/>
        <v/>
      </c>
      <c r="K20849" s="112"/>
      <c r="L20849" s="112"/>
      <c r="M20849" s="112"/>
      <c r="N20849" s="112"/>
    </row>
    <row r="20850" spans="10:14" x14ac:dyDescent="0.25">
      <c r="J20850" t="str">
        <f t="shared" si="576"/>
        <v/>
      </c>
      <c r="K20850" s="112"/>
      <c r="L20850" s="112"/>
      <c r="M20850" s="112"/>
      <c r="N20850" s="112"/>
    </row>
    <row r="20851" spans="10:14" x14ac:dyDescent="0.25">
      <c r="J20851" t="str">
        <f t="shared" si="576"/>
        <v/>
      </c>
      <c r="K20851" s="112"/>
      <c r="L20851" s="112"/>
      <c r="M20851" s="112"/>
      <c r="N20851" s="112"/>
    </row>
    <row r="20852" spans="10:14" x14ac:dyDescent="0.25">
      <c r="J20852" t="str">
        <f t="shared" si="576"/>
        <v/>
      </c>
      <c r="K20852" s="112"/>
      <c r="L20852" s="112"/>
      <c r="M20852" s="112"/>
      <c r="N20852" s="112"/>
    </row>
    <row r="20853" spans="10:14" x14ac:dyDescent="0.25">
      <c r="J20853" t="str">
        <f t="shared" si="576"/>
        <v/>
      </c>
      <c r="K20853" s="112"/>
      <c r="L20853" s="112"/>
      <c r="M20853" s="112"/>
      <c r="N20853" s="112"/>
    </row>
    <row r="20854" spans="10:14" x14ac:dyDescent="0.25">
      <c r="J20854" t="str">
        <f t="shared" si="576"/>
        <v/>
      </c>
      <c r="K20854" s="112"/>
      <c r="L20854" s="112"/>
      <c r="M20854" s="112"/>
      <c r="N20854" s="112"/>
    </row>
    <row r="20855" spans="10:14" x14ac:dyDescent="0.25">
      <c r="J20855" t="str">
        <f t="shared" si="576"/>
        <v/>
      </c>
      <c r="K20855" s="112"/>
      <c r="L20855" s="112"/>
      <c r="M20855" s="112"/>
      <c r="N20855" s="112"/>
    </row>
    <row r="20856" spans="10:14" x14ac:dyDescent="0.25">
      <c r="J20856" t="str">
        <f t="shared" si="576"/>
        <v/>
      </c>
      <c r="K20856" s="112"/>
      <c r="L20856" s="112"/>
      <c r="M20856" s="112"/>
      <c r="N20856" s="112"/>
    </row>
    <row r="20857" spans="10:14" x14ac:dyDescent="0.25">
      <c r="J20857" t="str">
        <f t="shared" si="576"/>
        <v/>
      </c>
      <c r="K20857" s="112"/>
      <c r="L20857" s="112"/>
      <c r="M20857" s="112"/>
      <c r="N20857" s="112"/>
    </row>
    <row r="20858" spans="10:14" x14ac:dyDescent="0.25">
      <c r="J20858" t="str">
        <f t="shared" si="576"/>
        <v/>
      </c>
      <c r="K20858" s="112"/>
      <c r="L20858" s="112"/>
      <c r="M20858" s="112"/>
      <c r="N20858" s="112"/>
    </row>
    <row r="20859" spans="10:14" x14ac:dyDescent="0.25">
      <c r="J20859" t="str">
        <f t="shared" si="576"/>
        <v/>
      </c>
      <c r="K20859" s="112"/>
      <c r="L20859" s="112"/>
      <c r="M20859" s="112"/>
      <c r="N20859" s="112"/>
    </row>
    <row r="20860" spans="10:14" x14ac:dyDescent="0.25">
      <c r="J20860" t="str">
        <f t="shared" si="576"/>
        <v/>
      </c>
      <c r="K20860" s="112"/>
      <c r="L20860" s="112"/>
      <c r="M20860" s="112"/>
      <c r="N20860" s="112"/>
    </row>
    <row r="20861" spans="10:14" x14ac:dyDescent="0.25">
      <c r="J20861" t="str">
        <f t="shared" si="576"/>
        <v/>
      </c>
      <c r="K20861" s="112"/>
      <c r="L20861" s="112"/>
      <c r="M20861" s="112"/>
      <c r="N20861" s="112"/>
    </row>
    <row r="20862" spans="10:14" x14ac:dyDescent="0.25">
      <c r="J20862" t="str">
        <f t="shared" si="576"/>
        <v/>
      </c>
      <c r="K20862" s="112"/>
      <c r="L20862" s="112"/>
      <c r="M20862" s="112"/>
      <c r="N20862" s="112"/>
    </row>
    <row r="20863" spans="10:14" x14ac:dyDescent="0.25">
      <c r="J20863" t="str">
        <f t="shared" si="576"/>
        <v/>
      </c>
      <c r="K20863" s="112"/>
      <c r="L20863" s="112"/>
      <c r="M20863" s="112"/>
      <c r="N20863" s="112"/>
    </row>
    <row r="20864" spans="10:14" x14ac:dyDescent="0.25">
      <c r="J20864" t="str">
        <f t="shared" si="576"/>
        <v/>
      </c>
      <c r="K20864" s="112"/>
      <c r="L20864" s="112"/>
      <c r="M20864" s="112"/>
      <c r="N20864" s="112"/>
    </row>
    <row r="20865" spans="10:14" x14ac:dyDescent="0.25">
      <c r="J20865" t="str">
        <f t="shared" si="576"/>
        <v/>
      </c>
      <c r="K20865" s="112"/>
      <c r="L20865" s="112"/>
      <c r="M20865" s="112"/>
      <c r="N20865" s="112"/>
    </row>
    <row r="20866" spans="10:14" x14ac:dyDescent="0.25">
      <c r="J20866" t="str">
        <f t="shared" si="576"/>
        <v/>
      </c>
      <c r="K20866" s="112"/>
      <c r="L20866" s="112"/>
      <c r="M20866" s="112"/>
      <c r="N20866" s="112"/>
    </row>
    <row r="20867" spans="10:14" x14ac:dyDescent="0.25">
      <c r="J20867" t="str">
        <f t="shared" ref="J20867:J20930" si="577">B20867&amp;C20867&amp;E20867&amp;IF(C20867="Skog",F20867&amp;G20867,"")</f>
        <v/>
      </c>
      <c r="K20867" s="112"/>
      <c r="L20867" s="112"/>
      <c r="M20867" s="112"/>
      <c r="N20867" s="112"/>
    </row>
    <row r="20868" spans="10:14" x14ac:dyDescent="0.25">
      <c r="J20868" t="str">
        <f t="shared" si="577"/>
        <v/>
      </c>
      <c r="K20868" s="112"/>
      <c r="L20868" s="112"/>
      <c r="M20868" s="112"/>
      <c r="N20868" s="112"/>
    </row>
    <row r="20869" spans="10:14" x14ac:dyDescent="0.25">
      <c r="J20869" t="str">
        <f t="shared" si="577"/>
        <v/>
      </c>
      <c r="K20869" s="112"/>
      <c r="L20869" s="112"/>
      <c r="M20869" s="112"/>
      <c r="N20869" s="112"/>
    </row>
    <row r="20870" spans="10:14" x14ac:dyDescent="0.25">
      <c r="J20870" t="str">
        <f t="shared" si="577"/>
        <v/>
      </c>
      <c r="K20870" s="112"/>
      <c r="L20870" s="112"/>
      <c r="M20870" s="112"/>
      <c r="N20870" s="112"/>
    </row>
    <row r="20871" spans="10:14" x14ac:dyDescent="0.25">
      <c r="J20871" t="str">
        <f t="shared" si="577"/>
        <v/>
      </c>
      <c r="K20871" s="112"/>
      <c r="L20871" s="112"/>
      <c r="M20871" s="112"/>
      <c r="N20871" s="112"/>
    </row>
    <row r="20872" spans="10:14" x14ac:dyDescent="0.25">
      <c r="J20872" t="str">
        <f t="shared" si="577"/>
        <v/>
      </c>
      <c r="K20872" s="112"/>
      <c r="L20872" s="112"/>
      <c r="M20872" s="112"/>
      <c r="N20872" s="112"/>
    </row>
    <row r="20873" spans="10:14" x14ac:dyDescent="0.25">
      <c r="J20873" t="str">
        <f t="shared" si="577"/>
        <v/>
      </c>
      <c r="K20873" s="112"/>
      <c r="L20873" s="112"/>
      <c r="M20873" s="112"/>
      <c r="N20873" s="112"/>
    </row>
    <row r="20874" spans="10:14" x14ac:dyDescent="0.25">
      <c r="J20874" t="str">
        <f t="shared" si="577"/>
        <v/>
      </c>
      <c r="K20874" s="112"/>
      <c r="L20874" s="112"/>
      <c r="M20874" s="112"/>
      <c r="N20874" s="112"/>
    </row>
    <row r="20875" spans="10:14" x14ac:dyDescent="0.25">
      <c r="J20875" t="str">
        <f t="shared" si="577"/>
        <v/>
      </c>
      <c r="K20875" s="112"/>
      <c r="L20875" s="112"/>
      <c r="M20875" s="112"/>
      <c r="N20875" s="112"/>
    </row>
    <row r="20876" spans="10:14" x14ac:dyDescent="0.25">
      <c r="J20876" t="str">
        <f t="shared" si="577"/>
        <v/>
      </c>
      <c r="K20876" s="112"/>
      <c r="L20876" s="112"/>
      <c r="M20876" s="112"/>
      <c r="N20876" s="112"/>
    </row>
    <row r="20877" spans="10:14" x14ac:dyDescent="0.25">
      <c r="J20877" t="str">
        <f t="shared" si="577"/>
        <v/>
      </c>
      <c r="K20877" s="112"/>
      <c r="L20877" s="112"/>
      <c r="M20877" s="112"/>
      <c r="N20877" s="112"/>
    </row>
    <row r="20878" spans="10:14" x14ac:dyDescent="0.25">
      <c r="J20878" t="str">
        <f t="shared" si="577"/>
        <v/>
      </c>
      <c r="K20878" s="112"/>
      <c r="L20878" s="112"/>
      <c r="M20878" s="112"/>
      <c r="N20878" s="112"/>
    </row>
    <row r="20879" spans="10:14" x14ac:dyDescent="0.25">
      <c r="J20879" t="str">
        <f t="shared" si="577"/>
        <v/>
      </c>
      <c r="K20879" s="112"/>
      <c r="L20879" s="112"/>
      <c r="M20879" s="112"/>
      <c r="N20879" s="112"/>
    </row>
    <row r="20880" spans="10:14" x14ac:dyDescent="0.25">
      <c r="J20880" t="str">
        <f t="shared" si="577"/>
        <v/>
      </c>
      <c r="K20880" s="112"/>
      <c r="L20880" s="112"/>
      <c r="M20880" s="112"/>
      <c r="N20880" s="112"/>
    </row>
    <row r="20881" spans="10:14" x14ac:dyDescent="0.25">
      <c r="J20881" t="str">
        <f t="shared" si="577"/>
        <v/>
      </c>
      <c r="K20881" s="112"/>
      <c r="L20881" s="112"/>
      <c r="M20881" s="112"/>
      <c r="N20881" s="112"/>
    </row>
    <row r="20882" spans="10:14" x14ac:dyDescent="0.25">
      <c r="J20882" t="str">
        <f t="shared" si="577"/>
        <v/>
      </c>
      <c r="K20882" s="112"/>
      <c r="L20882" s="112"/>
      <c r="M20882" s="112"/>
      <c r="N20882" s="112"/>
    </row>
    <row r="20883" spans="10:14" x14ac:dyDescent="0.25">
      <c r="J20883" t="str">
        <f t="shared" si="577"/>
        <v/>
      </c>
      <c r="K20883" s="112"/>
      <c r="L20883" s="112"/>
      <c r="M20883" s="112"/>
      <c r="N20883" s="112"/>
    </row>
    <row r="20884" spans="10:14" x14ac:dyDescent="0.25">
      <c r="J20884" t="str">
        <f t="shared" si="577"/>
        <v/>
      </c>
      <c r="K20884" s="112"/>
      <c r="L20884" s="112"/>
      <c r="M20884" s="112"/>
      <c r="N20884" s="112"/>
    </row>
    <row r="20885" spans="10:14" x14ac:dyDescent="0.25">
      <c r="J20885" t="str">
        <f t="shared" si="577"/>
        <v/>
      </c>
      <c r="K20885" s="112"/>
      <c r="L20885" s="112"/>
      <c r="M20885" s="112"/>
      <c r="N20885" s="112"/>
    </row>
    <row r="20886" spans="10:14" x14ac:dyDescent="0.25">
      <c r="J20886" t="str">
        <f t="shared" si="577"/>
        <v/>
      </c>
      <c r="K20886" s="112"/>
      <c r="L20886" s="112"/>
      <c r="M20886" s="112"/>
      <c r="N20886" s="112"/>
    </row>
    <row r="20887" spans="10:14" x14ac:dyDescent="0.25">
      <c r="J20887" t="str">
        <f t="shared" si="577"/>
        <v/>
      </c>
      <c r="K20887" s="112"/>
      <c r="L20887" s="112"/>
      <c r="M20887" s="112"/>
      <c r="N20887" s="112"/>
    </row>
    <row r="20888" spans="10:14" x14ac:dyDescent="0.25">
      <c r="J20888" t="str">
        <f t="shared" si="577"/>
        <v/>
      </c>
      <c r="K20888" s="112"/>
      <c r="L20888" s="112"/>
      <c r="M20888" s="112"/>
      <c r="N20888" s="112"/>
    </row>
    <row r="20889" spans="10:14" x14ac:dyDescent="0.25">
      <c r="J20889" t="str">
        <f t="shared" si="577"/>
        <v/>
      </c>
      <c r="K20889" s="112"/>
      <c r="L20889" s="112"/>
      <c r="M20889" s="112"/>
      <c r="N20889" s="112"/>
    </row>
    <row r="20890" spans="10:14" x14ac:dyDescent="0.25">
      <c r="J20890" t="str">
        <f t="shared" si="577"/>
        <v/>
      </c>
      <c r="K20890" s="112"/>
      <c r="L20890" s="112"/>
      <c r="M20890" s="112"/>
      <c r="N20890" s="112"/>
    </row>
    <row r="20891" spans="10:14" x14ac:dyDescent="0.25">
      <c r="J20891" t="str">
        <f t="shared" si="577"/>
        <v/>
      </c>
      <c r="K20891" s="112"/>
      <c r="L20891" s="112"/>
      <c r="M20891" s="112"/>
      <c r="N20891" s="112"/>
    </row>
    <row r="20892" spans="10:14" x14ac:dyDescent="0.25">
      <c r="J20892" t="str">
        <f t="shared" si="577"/>
        <v/>
      </c>
      <c r="K20892" s="112"/>
      <c r="L20892" s="112"/>
      <c r="M20892" s="112"/>
      <c r="N20892" s="112"/>
    </row>
    <row r="20893" spans="10:14" x14ac:dyDescent="0.25">
      <c r="J20893" t="str">
        <f t="shared" si="577"/>
        <v/>
      </c>
      <c r="K20893" s="112"/>
      <c r="L20893" s="112"/>
      <c r="M20893" s="112"/>
      <c r="N20893" s="112"/>
    </row>
    <row r="20894" spans="10:14" x14ac:dyDescent="0.25">
      <c r="J20894" t="str">
        <f t="shared" si="577"/>
        <v/>
      </c>
      <c r="K20894" s="112"/>
      <c r="L20894" s="112"/>
      <c r="M20894" s="112"/>
      <c r="N20894" s="112"/>
    </row>
    <row r="20895" spans="10:14" x14ac:dyDescent="0.25">
      <c r="J20895" t="str">
        <f t="shared" si="577"/>
        <v/>
      </c>
      <c r="K20895" s="112"/>
      <c r="L20895" s="112"/>
      <c r="M20895" s="112"/>
      <c r="N20895" s="112"/>
    </row>
    <row r="20896" spans="10:14" x14ac:dyDescent="0.25">
      <c r="J20896" t="str">
        <f t="shared" si="577"/>
        <v/>
      </c>
      <c r="K20896" s="112"/>
      <c r="L20896" s="112"/>
      <c r="M20896" s="112"/>
      <c r="N20896" s="112"/>
    </row>
    <row r="20897" spans="10:14" x14ac:dyDescent="0.25">
      <c r="J20897" t="str">
        <f t="shared" si="577"/>
        <v/>
      </c>
      <c r="K20897" s="112"/>
      <c r="L20897" s="112"/>
      <c r="M20897" s="112"/>
      <c r="N20897" s="112"/>
    </row>
    <row r="20898" spans="10:14" x14ac:dyDescent="0.25">
      <c r="J20898" t="str">
        <f t="shared" si="577"/>
        <v/>
      </c>
      <c r="K20898" s="112"/>
      <c r="L20898" s="112"/>
      <c r="M20898" s="112"/>
      <c r="N20898" s="112"/>
    </row>
    <row r="20899" spans="10:14" x14ac:dyDescent="0.25">
      <c r="J20899" t="str">
        <f t="shared" si="577"/>
        <v/>
      </c>
      <c r="K20899" s="112"/>
      <c r="L20899" s="112"/>
      <c r="M20899" s="112"/>
      <c r="N20899" s="112"/>
    </row>
    <row r="20900" spans="10:14" x14ac:dyDescent="0.25">
      <c r="J20900" t="str">
        <f t="shared" si="577"/>
        <v/>
      </c>
      <c r="K20900" s="112"/>
      <c r="L20900" s="112"/>
      <c r="M20900" s="112"/>
      <c r="N20900" s="112"/>
    </row>
    <row r="20901" spans="10:14" x14ac:dyDescent="0.25">
      <c r="J20901" t="str">
        <f t="shared" si="577"/>
        <v/>
      </c>
      <c r="K20901" s="112"/>
      <c r="L20901" s="112"/>
      <c r="M20901" s="112"/>
      <c r="N20901" s="112"/>
    </row>
    <row r="20902" spans="10:14" x14ac:dyDescent="0.25">
      <c r="J20902" t="str">
        <f t="shared" si="577"/>
        <v/>
      </c>
      <c r="K20902" s="112"/>
      <c r="L20902" s="112"/>
      <c r="M20902" s="112"/>
      <c r="N20902" s="112"/>
    </row>
    <row r="20903" spans="10:14" x14ac:dyDescent="0.25">
      <c r="J20903" t="str">
        <f t="shared" si="577"/>
        <v/>
      </c>
      <c r="K20903" s="112"/>
      <c r="L20903" s="112"/>
      <c r="M20903" s="112"/>
      <c r="N20903" s="112"/>
    </row>
    <row r="20904" spans="10:14" x14ac:dyDescent="0.25">
      <c r="J20904" t="str">
        <f t="shared" si="577"/>
        <v/>
      </c>
      <c r="K20904" s="112"/>
      <c r="L20904" s="112"/>
      <c r="M20904" s="112"/>
      <c r="N20904" s="112"/>
    </row>
    <row r="20905" spans="10:14" x14ac:dyDescent="0.25">
      <c r="J20905" t="str">
        <f t="shared" si="577"/>
        <v/>
      </c>
      <c r="K20905" s="112"/>
      <c r="L20905" s="112"/>
      <c r="M20905" s="112"/>
      <c r="N20905" s="112"/>
    </row>
    <row r="20906" spans="10:14" x14ac:dyDescent="0.25">
      <c r="J20906" t="str">
        <f t="shared" si="577"/>
        <v/>
      </c>
      <c r="K20906" s="112"/>
      <c r="L20906" s="112"/>
      <c r="M20906" s="112"/>
      <c r="N20906" s="112"/>
    </row>
    <row r="20907" spans="10:14" x14ac:dyDescent="0.25">
      <c r="J20907" t="str">
        <f t="shared" si="577"/>
        <v/>
      </c>
      <c r="K20907" s="112"/>
      <c r="L20907" s="112"/>
      <c r="M20907" s="112"/>
      <c r="N20907" s="112"/>
    </row>
    <row r="20908" spans="10:14" x14ac:dyDescent="0.25">
      <c r="J20908" t="str">
        <f t="shared" si="577"/>
        <v/>
      </c>
      <c r="K20908" s="112"/>
      <c r="L20908" s="112"/>
      <c r="M20908" s="112"/>
      <c r="N20908" s="112"/>
    </row>
    <row r="20909" spans="10:14" x14ac:dyDescent="0.25">
      <c r="J20909" t="str">
        <f t="shared" si="577"/>
        <v/>
      </c>
      <c r="K20909" s="112"/>
      <c r="L20909" s="112"/>
      <c r="M20909" s="112"/>
      <c r="N20909" s="112"/>
    </row>
    <row r="20910" spans="10:14" x14ac:dyDescent="0.25">
      <c r="J20910" t="str">
        <f t="shared" si="577"/>
        <v/>
      </c>
      <c r="K20910" s="112"/>
      <c r="L20910" s="112"/>
      <c r="M20910" s="112"/>
      <c r="N20910" s="112"/>
    </row>
    <row r="20911" spans="10:14" x14ac:dyDescent="0.25">
      <c r="J20911" t="str">
        <f t="shared" si="577"/>
        <v/>
      </c>
      <c r="K20911" s="112"/>
      <c r="L20911" s="112"/>
      <c r="M20911" s="112"/>
      <c r="N20911" s="112"/>
    </row>
    <row r="20912" spans="10:14" x14ac:dyDescent="0.25">
      <c r="J20912" t="str">
        <f t="shared" si="577"/>
        <v/>
      </c>
      <c r="K20912" s="112"/>
      <c r="L20912" s="112"/>
      <c r="M20912" s="112"/>
      <c r="N20912" s="112"/>
    </row>
    <row r="20913" spans="10:14" x14ac:dyDescent="0.25">
      <c r="J20913" t="str">
        <f t="shared" si="577"/>
        <v/>
      </c>
      <c r="K20913" s="112"/>
      <c r="L20913" s="112"/>
      <c r="M20913" s="112"/>
      <c r="N20913" s="112"/>
    </row>
    <row r="20914" spans="10:14" x14ac:dyDescent="0.25">
      <c r="J20914" t="str">
        <f t="shared" si="577"/>
        <v/>
      </c>
      <c r="K20914" s="112"/>
      <c r="L20914" s="112"/>
      <c r="M20914" s="112"/>
      <c r="N20914" s="112"/>
    </row>
    <row r="20915" spans="10:14" x14ac:dyDescent="0.25">
      <c r="J20915" t="str">
        <f t="shared" si="577"/>
        <v/>
      </c>
      <c r="K20915" s="112"/>
      <c r="L20915" s="112"/>
      <c r="M20915" s="112"/>
      <c r="N20915" s="112"/>
    </row>
    <row r="20916" spans="10:14" x14ac:dyDescent="0.25">
      <c r="J20916" t="str">
        <f t="shared" si="577"/>
        <v/>
      </c>
      <c r="K20916" s="112"/>
      <c r="L20916" s="112"/>
      <c r="M20916" s="112"/>
      <c r="N20916" s="112"/>
    </row>
    <row r="20917" spans="10:14" x14ac:dyDescent="0.25">
      <c r="J20917" t="str">
        <f t="shared" si="577"/>
        <v/>
      </c>
      <c r="K20917" s="112"/>
      <c r="L20917" s="112"/>
      <c r="M20917" s="112"/>
      <c r="N20917" s="112"/>
    </row>
    <row r="20918" spans="10:14" x14ac:dyDescent="0.25">
      <c r="J20918" t="str">
        <f t="shared" si="577"/>
        <v/>
      </c>
      <c r="K20918" s="112"/>
      <c r="L20918" s="112"/>
      <c r="M20918" s="112"/>
      <c r="N20918" s="112"/>
    </row>
    <row r="20919" spans="10:14" x14ac:dyDescent="0.25">
      <c r="J20919" t="str">
        <f t="shared" si="577"/>
        <v/>
      </c>
      <c r="K20919" s="112"/>
      <c r="L20919" s="112"/>
      <c r="M20919" s="112"/>
      <c r="N20919" s="112"/>
    </row>
    <row r="20920" spans="10:14" x14ac:dyDescent="0.25">
      <c r="J20920" t="str">
        <f t="shared" si="577"/>
        <v/>
      </c>
      <c r="K20920" s="112"/>
      <c r="L20920" s="112"/>
      <c r="M20920" s="112"/>
      <c r="N20920" s="112"/>
    </row>
    <row r="20921" spans="10:14" x14ac:dyDescent="0.25">
      <c r="J20921" t="str">
        <f t="shared" si="577"/>
        <v/>
      </c>
      <c r="K20921" s="112"/>
      <c r="L20921" s="112"/>
      <c r="M20921" s="112"/>
      <c r="N20921" s="112"/>
    </row>
    <row r="20922" spans="10:14" x14ac:dyDescent="0.25">
      <c r="J20922" t="str">
        <f t="shared" si="577"/>
        <v/>
      </c>
      <c r="K20922" s="112"/>
      <c r="L20922" s="112"/>
      <c r="M20922" s="112"/>
      <c r="N20922" s="112"/>
    </row>
    <row r="20923" spans="10:14" x14ac:dyDescent="0.25">
      <c r="J20923" t="str">
        <f t="shared" si="577"/>
        <v/>
      </c>
      <c r="K20923" s="112"/>
      <c r="L20923" s="112"/>
      <c r="M20923" s="112"/>
      <c r="N20923" s="112"/>
    </row>
    <row r="20924" spans="10:14" x14ac:dyDescent="0.25">
      <c r="J20924" t="str">
        <f t="shared" si="577"/>
        <v/>
      </c>
      <c r="K20924" s="112"/>
      <c r="L20924" s="112"/>
      <c r="M20924" s="112"/>
      <c r="N20924" s="112"/>
    </row>
    <row r="20925" spans="10:14" x14ac:dyDescent="0.25">
      <c r="J20925" t="str">
        <f t="shared" si="577"/>
        <v/>
      </c>
      <c r="K20925" s="112"/>
      <c r="L20925" s="112"/>
      <c r="M20925" s="112"/>
      <c r="N20925" s="112"/>
    </row>
    <row r="20926" spans="10:14" x14ac:dyDescent="0.25">
      <c r="J20926" t="str">
        <f t="shared" si="577"/>
        <v/>
      </c>
      <c r="K20926" s="112"/>
      <c r="L20926" s="112"/>
      <c r="M20926" s="112"/>
      <c r="N20926" s="112"/>
    </row>
    <row r="20927" spans="10:14" x14ac:dyDescent="0.25">
      <c r="J20927" t="str">
        <f t="shared" si="577"/>
        <v/>
      </c>
      <c r="K20927" s="112"/>
      <c r="L20927" s="112"/>
      <c r="M20927" s="112"/>
      <c r="N20927" s="112"/>
    </row>
    <row r="20928" spans="10:14" x14ac:dyDescent="0.25">
      <c r="J20928" t="str">
        <f t="shared" si="577"/>
        <v/>
      </c>
      <c r="K20928" s="112"/>
      <c r="L20928" s="112"/>
      <c r="M20928" s="112"/>
      <c r="N20928" s="112"/>
    </row>
    <row r="20929" spans="10:14" x14ac:dyDescent="0.25">
      <c r="J20929" t="str">
        <f t="shared" si="577"/>
        <v/>
      </c>
      <c r="K20929" s="112"/>
      <c r="L20929" s="112"/>
      <c r="M20929" s="112"/>
      <c r="N20929" s="112"/>
    </row>
    <row r="20930" spans="10:14" x14ac:dyDescent="0.25">
      <c r="J20930" t="str">
        <f t="shared" si="577"/>
        <v/>
      </c>
      <c r="K20930" s="112"/>
      <c r="L20930" s="112"/>
      <c r="M20930" s="112"/>
      <c r="N20930" s="112"/>
    </row>
    <row r="20931" spans="10:14" x14ac:dyDescent="0.25">
      <c r="J20931" t="str">
        <f t="shared" ref="J20931:J20994" si="578">B20931&amp;C20931&amp;E20931&amp;IF(C20931="Skog",F20931&amp;G20931,"")</f>
        <v/>
      </c>
      <c r="K20931" s="112"/>
      <c r="L20931" s="112"/>
      <c r="M20931" s="112"/>
      <c r="N20931" s="112"/>
    </row>
    <row r="20932" spans="10:14" x14ac:dyDescent="0.25">
      <c r="J20932" t="str">
        <f t="shared" si="578"/>
        <v/>
      </c>
      <c r="K20932" s="112"/>
      <c r="L20932" s="112"/>
      <c r="M20932" s="112"/>
      <c r="N20932" s="112"/>
    </row>
    <row r="20933" spans="10:14" x14ac:dyDescent="0.25">
      <c r="J20933" t="str">
        <f t="shared" si="578"/>
        <v/>
      </c>
      <c r="K20933" s="112"/>
      <c r="L20933" s="112"/>
      <c r="M20933" s="112"/>
      <c r="N20933" s="112"/>
    </row>
    <row r="20934" spans="10:14" x14ac:dyDescent="0.25">
      <c r="J20934" t="str">
        <f t="shared" si="578"/>
        <v/>
      </c>
      <c r="K20934" s="112"/>
      <c r="L20934" s="112"/>
      <c r="M20934" s="112"/>
      <c r="N20934" s="112"/>
    </row>
    <row r="20935" spans="10:14" x14ac:dyDescent="0.25">
      <c r="J20935" t="str">
        <f t="shared" si="578"/>
        <v/>
      </c>
      <c r="K20935" s="112"/>
      <c r="L20935" s="112"/>
      <c r="M20935" s="112"/>
      <c r="N20935" s="112"/>
    </row>
    <row r="20936" spans="10:14" x14ac:dyDescent="0.25">
      <c r="J20936" t="str">
        <f t="shared" si="578"/>
        <v/>
      </c>
      <c r="K20936" s="112"/>
      <c r="L20936" s="112"/>
      <c r="M20936" s="112"/>
      <c r="N20936" s="112"/>
    </row>
    <row r="20937" spans="10:14" x14ac:dyDescent="0.25">
      <c r="J20937" t="str">
        <f t="shared" si="578"/>
        <v/>
      </c>
      <c r="K20937" s="112"/>
      <c r="L20937" s="112"/>
      <c r="M20937" s="112"/>
      <c r="N20937" s="112"/>
    </row>
    <row r="20938" spans="10:14" x14ac:dyDescent="0.25">
      <c r="J20938" t="str">
        <f t="shared" si="578"/>
        <v/>
      </c>
      <c r="K20938" s="112"/>
      <c r="L20938" s="112"/>
      <c r="M20938" s="112"/>
      <c r="N20938" s="112"/>
    </row>
    <row r="20939" spans="10:14" x14ac:dyDescent="0.25">
      <c r="J20939" t="str">
        <f t="shared" si="578"/>
        <v/>
      </c>
      <c r="K20939" s="112"/>
      <c r="L20939" s="112"/>
      <c r="M20939" s="112"/>
      <c r="N20939" s="112"/>
    </row>
    <row r="20940" spans="10:14" x14ac:dyDescent="0.25">
      <c r="J20940" t="str">
        <f t="shared" si="578"/>
        <v/>
      </c>
      <c r="K20940" s="112"/>
      <c r="L20940" s="112"/>
      <c r="M20940" s="112"/>
      <c r="N20940" s="112"/>
    </row>
    <row r="20941" spans="10:14" x14ac:dyDescent="0.25">
      <c r="J20941" t="str">
        <f t="shared" si="578"/>
        <v/>
      </c>
      <c r="K20941" s="112"/>
      <c r="L20941" s="112"/>
      <c r="M20941" s="112"/>
      <c r="N20941" s="112"/>
    </row>
    <row r="20942" spans="10:14" x14ac:dyDescent="0.25">
      <c r="J20942" t="str">
        <f t="shared" si="578"/>
        <v/>
      </c>
      <c r="K20942" s="112"/>
      <c r="L20942" s="112"/>
      <c r="M20942" s="112"/>
      <c r="N20942" s="112"/>
    </row>
    <row r="20943" spans="10:14" x14ac:dyDescent="0.25">
      <c r="J20943" t="str">
        <f t="shared" si="578"/>
        <v/>
      </c>
      <c r="K20943" s="112"/>
      <c r="L20943" s="112"/>
      <c r="M20943" s="112"/>
      <c r="N20943" s="112"/>
    </row>
    <row r="20944" spans="10:14" x14ac:dyDescent="0.25">
      <c r="J20944" t="str">
        <f t="shared" si="578"/>
        <v/>
      </c>
      <c r="K20944" s="112"/>
      <c r="L20944" s="112"/>
      <c r="M20944" s="112"/>
      <c r="N20944" s="112"/>
    </row>
    <row r="20945" spans="10:14" x14ac:dyDescent="0.25">
      <c r="J20945" t="str">
        <f t="shared" si="578"/>
        <v/>
      </c>
      <c r="K20945" s="112"/>
      <c r="L20945" s="112"/>
      <c r="M20945" s="112"/>
      <c r="N20945" s="112"/>
    </row>
    <row r="20946" spans="10:14" x14ac:dyDescent="0.25">
      <c r="J20946" t="str">
        <f t="shared" si="578"/>
        <v/>
      </c>
      <c r="K20946" s="112"/>
      <c r="L20946" s="112"/>
      <c r="M20946" s="112"/>
      <c r="N20946" s="112"/>
    </row>
    <row r="20947" spans="10:14" x14ac:dyDescent="0.25">
      <c r="J20947" t="str">
        <f t="shared" si="578"/>
        <v/>
      </c>
      <c r="K20947" s="112"/>
      <c r="L20947" s="112"/>
      <c r="M20947" s="112"/>
      <c r="N20947" s="112"/>
    </row>
    <row r="20948" spans="10:14" x14ac:dyDescent="0.25">
      <c r="J20948" t="str">
        <f t="shared" si="578"/>
        <v/>
      </c>
      <c r="K20948" s="112"/>
      <c r="L20948" s="112"/>
      <c r="M20948" s="112"/>
      <c r="N20948" s="112"/>
    </row>
    <row r="20949" spans="10:14" x14ac:dyDescent="0.25">
      <c r="J20949" t="str">
        <f t="shared" si="578"/>
        <v/>
      </c>
      <c r="K20949" s="112"/>
      <c r="L20949" s="112"/>
      <c r="M20949" s="112"/>
      <c r="N20949" s="112"/>
    </row>
    <row r="20950" spans="10:14" x14ac:dyDescent="0.25">
      <c r="J20950" t="str">
        <f t="shared" si="578"/>
        <v/>
      </c>
      <c r="K20950" s="112"/>
      <c r="L20950" s="112"/>
      <c r="M20950" s="112"/>
      <c r="N20950" s="112"/>
    </row>
    <row r="20951" spans="10:14" x14ac:dyDescent="0.25">
      <c r="J20951" t="str">
        <f t="shared" si="578"/>
        <v/>
      </c>
      <c r="K20951" s="112"/>
      <c r="L20951" s="112"/>
      <c r="M20951" s="112"/>
      <c r="N20951" s="112"/>
    </row>
    <row r="20952" spans="10:14" x14ac:dyDescent="0.25">
      <c r="J20952" t="str">
        <f t="shared" si="578"/>
        <v/>
      </c>
      <c r="K20952" s="112"/>
      <c r="L20952" s="112"/>
      <c r="M20952" s="112"/>
      <c r="N20952" s="112"/>
    </row>
    <row r="20953" spans="10:14" x14ac:dyDescent="0.25">
      <c r="J20953" t="str">
        <f t="shared" si="578"/>
        <v/>
      </c>
      <c r="K20953" s="112"/>
      <c r="L20953" s="112"/>
      <c r="M20953" s="112"/>
      <c r="N20953" s="112"/>
    </row>
    <row r="20954" spans="10:14" x14ac:dyDescent="0.25">
      <c r="J20954" t="str">
        <f t="shared" si="578"/>
        <v/>
      </c>
      <c r="K20954" s="112"/>
      <c r="L20954" s="112"/>
      <c r="M20954" s="112"/>
      <c r="N20954" s="112"/>
    </row>
    <row r="20955" spans="10:14" x14ac:dyDescent="0.25">
      <c r="J20955" t="str">
        <f t="shared" si="578"/>
        <v/>
      </c>
      <c r="K20955" s="112"/>
      <c r="L20955" s="112"/>
      <c r="M20955" s="112"/>
      <c r="N20955" s="112"/>
    </row>
    <row r="20956" spans="10:14" x14ac:dyDescent="0.25">
      <c r="J20956" t="str">
        <f t="shared" si="578"/>
        <v/>
      </c>
      <c r="K20956" s="112"/>
      <c r="L20956" s="112"/>
      <c r="M20956" s="112"/>
      <c r="N20956" s="112"/>
    </row>
    <row r="20957" spans="10:14" x14ac:dyDescent="0.25">
      <c r="J20957" t="str">
        <f t="shared" si="578"/>
        <v/>
      </c>
      <c r="K20957" s="112"/>
      <c r="L20957" s="112"/>
      <c r="M20957" s="112"/>
      <c r="N20957" s="112"/>
    </row>
    <row r="20958" spans="10:14" x14ac:dyDescent="0.25">
      <c r="J20958" t="str">
        <f t="shared" si="578"/>
        <v/>
      </c>
      <c r="K20958" s="112"/>
      <c r="L20958" s="112"/>
      <c r="M20958" s="112"/>
      <c r="N20958" s="112"/>
    </row>
    <row r="20959" spans="10:14" x14ac:dyDescent="0.25">
      <c r="J20959" t="str">
        <f t="shared" si="578"/>
        <v/>
      </c>
      <c r="K20959" s="112"/>
      <c r="L20959" s="112"/>
      <c r="M20959" s="112"/>
      <c r="N20959" s="112"/>
    </row>
    <row r="20960" spans="10:14" x14ac:dyDescent="0.25">
      <c r="J20960" t="str">
        <f t="shared" si="578"/>
        <v/>
      </c>
      <c r="K20960" s="112"/>
      <c r="L20960" s="112"/>
      <c r="M20960" s="112"/>
      <c r="N20960" s="112"/>
    </row>
    <row r="20961" spans="10:14" x14ac:dyDescent="0.25">
      <c r="J20961" t="str">
        <f t="shared" si="578"/>
        <v/>
      </c>
      <c r="K20961" s="112"/>
      <c r="L20961" s="112"/>
      <c r="M20961" s="112"/>
      <c r="N20961" s="112"/>
    </row>
    <row r="20962" spans="10:14" x14ac:dyDescent="0.25">
      <c r="J20962" t="str">
        <f t="shared" si="578"/>
        <v/>
      </c>
      <c r="K20962" s="112"/>
      <c r="L20962" s="112"/>
      <c r="M20962" s="112"/>
      <c r="N20962" s="112"/>
    </row>
    <row r="20963" spans="10:14" x14ac:dyDescent="0.25">
      <c r="J20963" t="str">
        <f t="shared" si="578"/>
        <v/>
      </c>
      <c r="K20963" s="112"/>
      <c r="L20963" s="112"/>
      <c r="M20963" s="112"/>
      <c r="N20963" s="112"/>
    </row>
    <row r="20964" spans="10:14" x14ac:dyDescent="0.25">
      <c r="J20964" t="str">
        <f t="shared" si="578"/>
        <v/>
      </c>
      <c r="K20964" s="112"/>
      <c r="L20964" s="112"/>
      <c r="M20964" s="112"/>
      <c r="N20964" s="112"/>
    </row>
    <row r="20965" spans="10:14" x14ac:dyDescent="0.25">
      <c r="J20965" t="str">
        <f t="shared" si="578"/>
        <v/>
      </c>
      <c r="K20965" s="112"/>
      <c r="L20965" s="112"/>
      <c r="M20965" s="112"/>
      <c r="N20965" s="112"/>
    </row>
    <row r="20966" spans="10:14" x14ac:dyDescent="0.25">
      <c r="J20966" t="str">
        <f t="shared" si="578"/>
        <v/>
      </c>
      <c r="K20966" s="112"/>
      <c r="L20966" s="112"/>
      <c r="M20966" s="112"/>
      <c r="N20966" s="112"/>
    </row>
    <row r="20967" spans="10:14" x14ac:dyDescent="0.25">
      <c r="J20967" t="str">
        <f t="shared" si="578"/>
        <v/>
      </c>
      <c r="K20967" s="112"/>
      <c r="L20967" s="112"/>
      <c r="M20967" s="112"/>
      <c r="N20967" s="112"/>
    </row>
    <row r="20968" spans="10:14" x14ac:dyDescent="0.25">
      <c r="J20968" t="str">
        <f t="shared" si="578"/>
        <v/>
      </c>
      <c r="K20968" s="112"/>
      <c r="L20968" s="112"/>
      <c r="M20968" s="112"/>
      <c r="N20968" s="112"/>
    </row>
    <row r="20969" spans="10:14" x14ac:dyDescent="0.25">
      <c r="J20969" t="str">
        <f t="shared" si="578"/>
        <v/>
      </c>
      <c r="K20969" s="112"/>
      <c r="L20969" s="112"/>
      <c r="M20969" s="112"/>
      <c r="N20969" s="112"/>
    </row>
    <row r="20970" spans="10:14" x14ac:dyDescent="0.25">
      <c r="J20970" t="str">
        <f t="shared" si="578"/>
        <v/>
      </c>
      <c r="K20970" s="112"/>
      <c r="L20970" s="112"/>
      <c r="M20970" s="112"/>
      <c r="N20970" s="112"/>
    </row>
    <row r="20971" spans="10:14" x14ac:dyDescent="0.25">
      <c r="J20971" t="str">
        <f t="shared" si="578"/>
        <v/>
      </c>
      <c r="K20971" s="112"/>
      <c r="L20971" s="112"/>
      <c r="M20971" s="112"/>
      <c r="N20971" s="112"/>
    </row>
    <row r="20972" spans="10:14" x14ac:dyDescent="0.25">
      <c r="J20972" t="str">
        <f t="shared" si="578"/>
        <v/>
      </c>
      <c r="K20972" s="112"/>
      <c r="L20972" s="112"/>
      <c r="M20972" s="112"/>
      <c r="N20972" s="112"/>
    </row>
    <row r="20973" spans="10:14" x14ac:dyDescent="0.25">
      <c r="J20973" t="str">
        <f t="shared" si="578"/>
        <v/>
      </c>
      <c r="K20973" s="112"/>
      <c r="L20973" s="112"/>
      <c r="M20973" s="112"/>
      <c r="N20973" s="112"/>
    </row>
    <row r="20974" spans="10:14" x14ac:dyDescent="0.25">
      <c r="J20974" t="str">
        <f t="shared" si="578"/>
        <v/>
      </c>
      <c r="K20974" s="112"/>
      <c r="L20974" s="112"/>
      <c r="M20974" s="112"/>
      <c r="N20974" s="112"/>
    </row>
    <row r="20975" spans="10:14" x14ac:dyDescent="0.25">
      <c r="J20975" t="str">
        <f t="shared" si="578"/>
        <v/>
      </c>
      <c r="K20975" s="112"/>
      <c r="L20975" s="112"/>
      <c r="M20975" s="112"/>
      <c r="N20975" s="112"/>
    </row>
    <row r="20976" spans="10:14" x14ac:dyDescent="0.25">
      <c r="J20976" t="str">
        <f t="shared" si="578"/>
        <v/>
      </c>
      <c r="K20976" s="112"/>
      <c r="L20976" s="112"/>
      <c r="M20976" s="112"/>
      <c r="N20976" s="112"/>
    </row>
    <row r="20977" spans="10:14" x14ac:dyDescent="0.25">
      <c r="J20977" t="str">
        <f t="shared" si="578"/>
        <v/>
      </c>
      <c r="K20977" s="112"/>
      <c r="L20977" s="112"/>
      <c r="M20977" s="112"/>
      <c r="N20977" s="112"/>
    </row>
    <row r="20978" spans="10:14" x14ac:dyDescent="0.25">
      <c r="J20978" t="str">
        <f t="shared" si="578"/>
        <v/>
      </c>
      <c r="K20978" s="112"/>
      <c r="L20978" s="112"/>
      <c r="M20978" s="112"/>
      <c r="N20978" s="112"/>
    </row>
    <row r="20979" spans="10:14" x14ac:dyDescent="0.25">
      <c r="J20979" t="str">
        <f t="shared" si="578"/>
        <v/>
      </c>
      <c r="K20979" s="112"/>
      <c r="L20979" s="112"/>
      <c r="M20979" s="112"/>
      <c r="N20979" s="112"/>
    </row>
    <row r="20980" spans="10:14" x14ac:dyDescent="0.25">
      <c r="J20980" t="str">
        <f t="shared" si="578"/>
        <v/>
      </c>
      <c r="K20980" s="112"/>
      <c r="L20980" s="112"/>
      <c r="M20980" s="112"/>
      <c r="N20980" s="112"/>
    </row>
    <row r="20981" spans="10:14" x14ac:dyDescent="0.25">
      <c r="J20981" t="str">
        <f t="shared" si="578"/>
        <v/>
      </c>
      <c r="K20981" s="112"/>
      <c r="L20981" s="112"/>
      <c r="M20981" s="112"/>
      <c r="N20981" s="112"/>
    </row>
    <row r="20982" spans="10:14" x14ac:dyDescent="0.25">
      <c r="J20982" t="str">
        <f t="shared" si="578"/>
        <v/>
      </c>
      <c r="K20982" s="112"/>
      <c r="L20982" s="112"/>
      <c r="M20982" s="112"/>
      <c r="N20982" s="112"/>
    </row>
    <row r="20983" spans="10:14" x14ac:dyDescent="0.25">
      <c r="J20983" t="str">
        <f t="shared" si="578"/>
        <v/>
      </c>
      <c r="K20983" s="112"/>
      <c r="L20983" s="112"/>
      <c r="M20983" s="112"/>
      <c r="N20983" s="112"/>
    </row>
    <row r="20984" spans="10:14" x14ac:dyDescent="0.25">
      <c r="J20984" t="str">
        <f t="shared" si="578"/>
        <v/>
      </c>
      <c r="K20984" s="112"/>
      <c r="L20984" s="112"/>
      <c r="M20984" s="112"/>
      <c r="N20984" s="112"/>
    </row>
    <row r="20985" spans="10:14" x14ac:dyDescent="0.25">
      <c r="J20985" t="str">
        <f t="shared" si="578"/>
        <v/>
      </c>
      <c r="K20985" s="112"/>
      <c r="L20985" s="112"/>
      <c r="M20985" s="112"/>
      <c r="N20985" s="112"/>
    </row>
    <row r="20986" spans="10:14" x14ac:dyDescent="0.25">
      <c r="J20986" t="str">
        <f t="shared" si="578"/>
        <v/>
      </c>
      <c r="K20986" s="112"/>
      <c r="L20986" s="112"/>
      <c r="M20986" s="112"/>
      <c r="N20986" s="112"/>
    </row>
    <row r="20987" spans="10:14" x14ac:dyDescent="0.25">
      <c r="J20987" t="str">
        <f t="shared" si="578"/>
        <v/>
      </c>
      <c r="K20987" s="112"/>
      <c r="L20987" s="112"/>
      <c r="M20987" s="112"/>
      <c r="N20987" s="112"/>
    </row>
    <row r="20988" spans="10:14" x14ac:dyDescent="0.25">
      <c r="J20988" t="str">
        <f t="shared" si="578"/>
        <v/>
      </c>
      <c r="K20988" s="112"/>
      <c r="L20988" s="112"/>
      <c r="M20988" s="112"/>
      <c r="N20988" s="112"/>
    </row>
    <row r="20989" spans="10:14" x14ac:dyDescent="0.25">
      <c r="J20989" t="str">
        <f t="shared" si="578"/>
        <v/>
      </c>
      <c r="K20989" s="112"/>
      <c r="L20989" s="112"/>
      <c r="M20989" s="112"/>
      <c r="N20989" s="112"/>
    </row>
    <row r="20990" spans="10:14" x14ac:dyDescent="0.25">
      <c r="J20990" t="str">
        <f t="shared" si="578"/>
        <v/>
      </c>
      <c r="K20990" s="112"/>
      <c r="L20990" s="112"/>
      <c r="M20990" s="112"/>
      <c r="N20990" s="112"/>
    </row>
    <row r="20991" spans="10:14" x14ac:dyDescent="0.25">
      <c r="J20991" t="str">
        <f t="shared" si="578"/>
        <v/>
      </c>
      <c r="K20991" s="112"/>
      <c r="L20991" s="112"/>
      <c r="M20991" s="112"/>
      <c r="N20991" s="112"/>
    </row>
    <row r="20992" spans="10:14" x14ac:dyDescent="0.25">
      <c r="J20992" t="str">
        <f t="shared" si="578"/>
        <v/>
      </c>
      <c r="K20992" s="112"/>
      <c r="L20992" s="112"/>
      <c r="M20992" s="112"/>
      <c r="N20992" s="112"/>
    </row>
    <row r="20993" spans="10:14" x14ac:dyDescent="0.25">
      <c r="J20993" t="str">
        <f t="shared" si="578"/>
        <v/>
      </c>
      <c r="K20993" s="112"/>
      <c r="L20993" s="112"/>
      <c r="M20993" s="112"/>
      <c r="N20993" s="112"/>
    </row>
    <row r="20994" spans="10:14" x14ac:dyDescent="0.25">
      <c r="J20994" t="str">
        <f t="shared" si="578"/>
        <v/>
      </c>
      <c r="K20994" s="112"/>
      <c r="L20994" s="112"/>
      <c r="M20994" s="112"/>
      <c r="N20994" s="112"/>
    </row>
    <row r="20995" spans="10:14" x14ac:dyDescent="0.25">
      <c r="J20995" t="str">
        <f t="shared" ref="J20995:J21058" si="579">B20995&amp;C20995&amp;E20995&amp;IF(C20995="Skog",F20995&amp;G20995,"")</f>
        <v/>
      </c>
      <c r="K20995" s="112"/>
      <c r="L20995" s="112"/>
      <c r="M20995" s="112"/>
      <c r="N20995" s="112"/>
    </row>
    <row r="20996" spans="10:14" x14ac:dyDescent="0.25">
      <c r="J20996" t="str">
        <f t="shared" si="579"/>
        <v/>
      </c>
      <c r="K20996" s="112"/>
      <c r="L20996" s="112"/>
      <c r="M20996" s="112"/>
      <c r="N20996" s="112"/>
    </row>
    <row r="20997" spans="10:14" x14ac:dyDescent="0.25">
      <c r="J20997" t="str">
        <f t="shared" si="579"/>
        <v/>
      </c>
      <c r="K20997" s="112"/>
      <c r="L20997" s="112"/>
      <c r="M20997" s="112"/>
      <c r="N20997" s="112"/>
    </row>
    <row r="20998" spans="10:14" x14ac:dyDescent="0.25">
      <c r="J20998" t="str">
        <f t="shared" si="579"/>
        <v/>
      </c>
      <c r="K20998" s="112"/>
      <c r="L20998" s="112"/>
      <c r="M20998" s="112"/>
      <c r="N20998" s="112"/>
    </row>
    <row r="20999" spans="10:14" x14ac:dyDescent="0.25">
      <c r="J20999" t="str">
        <f t="shared" si="579"/>
        <v/>
      </c>
      <c r="K20999" s="112"/>
      <c r="L20999" s="112"/>
      <c r="M20999" s="112"/>
      <c r="N20999" s="112"/>
    </row>
    <row r="21000" spans="10:14" x14ac:dyDescent="0.25">
      <c r="J21000" t="str">
        <f t="shared" si="579"/>
        <v/>
      </c>
      <c r="K21000" s="112"/>
      <c r="L21000" s="112"/>
      <c r="M21000" s="112"/>
      <c r="N21000" s="112"/>
    </row>
    <row r="21001" spans="10:14" x14ac:dyDescent="0.25">
      <c r="J21001" t="str">
        <f t="shared" si="579"/>
        <v/>
      </c>
      <c r="K21001" s="112"/>
      <c r="L21001" s="112"/>
      <c r="M21001" s="112"/>
      <c r="N21001" s="112"/>
    </row>
    <row r="21002" spans="10:14" x14ac:dyDescent="0.25">
      <c r="J21002" t="str">
        <f t="shared" si="579"/>
        <v/>
      </c>
      <c r="K21002" s="112"/>
      <c r="L21002" s="112"/>
      <c r="M21002" s="112"/>
      <c r="N21002" s="112"/>
    </row>
    <row r="21003" spans="10:14" x14ac:dyDescent="0.25">
      <c r="J21003" t="str">
        <f t="shared" si="579"/>
        <v/>
      </c>
      <c r="K21003" s="112"/>
      <c r="L21003" s="112"/>
      <c r="M21003" s="112"/>
      <c r="N21003" s="112"/>
    </row>
    <row r="21004" spans="10:14" x14ac:dyDescent="0.25">
      <c r="J21004" t="str">
        <f t="shared" si="579"/>
        <v/>
      </c>
      <c r="K21004" s="112"/>
      <c r="L21004" s="112"/>
      <c r="M21004" s="112"/>
      <c r="N21004" s="112"/>
    </row>
    <row r="21005" spans="10:14" x14ac:dyDescent="0.25">
      <c r="J21005" t="str">
        <f t="shared" si="579"/>
        <v/>
      </c>
      <c r="K21005" s="112"/>
      <c r="L21005" s="112"/>
      <c r="M21005" s="112"/>
      <c r="N21005" s="112"/>
    </row>
    <row r="21006" spans="10:14" x14ac:dyDescent="0.25">
      <c r="J21006" t="str">
        <f t="shared" si="579"/>
        <v/>
      </c>
      <c r="K21006" s="112"/>
      <c r="L21006" s="112"/>
      <c r="M21006" s="112"/>
      <c r="N21006" s="112"/>
    </row>
    <row r="21007" spans="10:14" x14ac:dyDescent="0.25">
      <c r="J21007" t="str">
        <f t="shared" si="579"/>
        <v/>
      </c>
      <c r="K21007" s="112"/>
      <c r="L21007" s="112"/>
      <c r="M21007" s="112"/>
      <c r="N21007" s="112"/>
    </row>
    <row r="21008" spans="10:14" x14ac:dyDescent="0.25">
      <c r="J21008" t="str">
        <f t="shared" si="579"/>
        <v/>
      </c>
      <c r="K21008" s="112"/>
      <c r="L21008" s="112"/>
      <c r="M21008" s="112"/>
      <c r="N21008" s="112"/>
    </row>
    <row r="21009" spans="10:14" x14ac:dyDescent="0.25">
      <c r="J21009" t="str">
        <f t="shared" si="579"/>
        <v/>
      </c>
      <c r="K21009" s="112"/>
      <c r="L21009" s="112"/>
      <c r="M21009" s="112"/>
      <c r="N21009" s="112"/>
    </row>
    <row r="21010" spans="10:14" x14ac:dyDescent="0.25">
      <c r="J21010" t="str">
        <f t="shared" si="579"/>
        <v/>
      </c>
      <c r="K21010" s="112"/>
      <c r="L21010" s="112"/>
      <c r="M21010" s="112"/>
      <c r="N21010" s="112"/>
    </row>
    <row r="21011" spans="10:14" x14ac:dyDescent="0.25">
      <c r="J21011" t="str">
        <f t="shared" si="579"/>
        <v/>
      </c>
      <c r="K21011" s="112"/>
      <c r="L21011" s="112"/>
      <c r="M21011" s="112"/>
      <c r="N21011" s="112"/>
    </row>
    <row r="21012" spans="10:14" x14ac:dyDescent="0.25">
      <c r="J21012" t="str">
        <f t="shared" si="579"/>
        <v/>
      </c>
      <c r="K21012" s="112"/>
      <c r="L21012" s="112"/>
      <c r="M21012" s="112"/>
      <c r="N21012" s="112"/>
    </row>
    <row r="21013" spans="10:14" x14ac:dyDescent="0.25">
      <c r="J21013" t="str">
        <f t="shared" si="579"/>
        <v/>
      </c>
      <c r="K21013" s="112"/>
      <c r="L21013" s="112"/>
      <c r="M21013" s="112"/>
      <c r="N21013" s="112"/>
    </row>
    <row r="21014" spans="10:14" x14ac:dyDescent="0.25">
      <c r="J21014" t="str">
        <f t="shared" si="579"/>
        <v/>
      </c>
      <c r="K21014" s="112"/>
      <c r="L21014" s="112"/>
      <c r="M21014" s="112"/>
      <c r="N21014" s="112"/>
    </row>
    <row r="21015" spans="10:14" x14ac:dyDescent="0.25">
      <c r="J21015" t="str">
        <f t="shared" si="579"/>
        <v/>
      </c>
      <c r="K21015" s="112"/>
      <c r="L21015" s="112"/>
      <c r="M21015" s="112"/>
      <c r="N21015" s="112"/>
    </row>
    <row r="21016" spans="10:14" x14ac:dyDescent="0.25">
      <c r="J21016" t="str">
        <f t="shared" si="579"/>
        <v/>
      </c>
      <c r="K21016" s="112"/>
      <c r="L21016" s="112"/>
      <c r="M21016" s="112"/>
      <c r="N21016" s="112"/>
    </row>
    <row r="21017" spans="10:14" x14ac:dyDescent="0.25">
      <c r="J21017" t="str">
        <f t="shared" si="579"/>
        <v/>
      </c>
      <c r="K21017" s="112"/>
      <c r="L21017" s="112"/>
      <c r="M21017" s="112"/>
      <c r="N21017" s="112"/>
    </row>
    <row r="21018" spans="10:14" x14ac:dyDescent="0.25">
      <c r="J21018" t="str">
        <f t="shared" si="579"/>
        <v/>
      </c>
      <c r="K21018" s="112"/>
      <c r="L21018" s="112"/>
      <c r="M21018" s="112"/>
      <c r="N21018" s="112"/>
    </row>
    <row r="21019" spans="10:14" x14ac:dyDescent="0.25">
      <c r="J21019" t="str">
        <f t="shared" si="579"/>
        <v/>
      </c>
      <c r="K21019" s="112"/>
      <c r="L21019" s="112"/>
      <c r="M21019" s="112"/>
      <c r="N21019" s="112"/>
    </row>
    <row r="21020" spans="10:14" x14ac:dyDescent="0.25">
      <c r="J21020" t="str">
        <f t="shared" si="579"/>
        <v/>
      </c>
      <c r="K21020" s="112"/>
      <c r="L21020" s="112"/>
      <c r="M21020" s="112"/>
      <c r="N21020" s="112"/>
    </row>
    <row r="21021" spans="10:14" x14ac:dyDescent="0.25">
      <c r="J21021" t="str">
        <f t="shared" si="579"/>
        <v/>
      </c>
      <c r="K21021" s="112"/>
      <c r="L21021" s="112"/>
      <c r="M21021" s="112"/>
      <c r="N21021" s="112"/>
    </row>
    <row r="21022" spans="10:14" x14ac:dyDescent="0.25">
      <c r="J21022" t="str">
        <f t="shared" si="579"/>
        <v/>
      </c>
      <c r="K21022" s="112"/>
      <c r="L21022" s="112"/>
      <c r="M21022" s="112"/>
      <c r="N21022" s="112"/>
    </row>
    <row r="21023" spans="10:14" x14ac:dyDescent="0.25">
      <c r="J21023" t="str">
        <f t="shared" si="579"/>
        <v/>
      </c>
      <c r="K21023" s="112"/>
      <c r="L21023" s="112"/>
      <c r="M21023" s="112"/>
      <c r="N21023" s="112"/>
    </row>
    <row r="21024" spans="10:14" x14ac:dyDescent="0.25">
      <c r="J21024" t="str">
        <f t="shared" si="579"/>
        <v/>
      </c>
      <c r="K21024" s="112"/>
      <c r="L21024" s="112"/>
      <c r="M21024" s="112"/>
      <c r="N21024" s="112"/>
    </row>
    <row r="21025" spans="10:14" x14ac:dyDescent="0.25">
      <c r="J21025" t="str">
        <f t="shared" si="579"/>
        <v/>
      </c>
      <c r="K21025" s="112"/>
      <c r="L21025" s="112"/>
      <c r="M21025" s="112"/>
      <c r="N21025" s="112"/>
    </row>
    <row r="21026" spans="10:14" x14ac:dyDescent="0.25">
      <c r="J21026" t="str">
        <f t="shared" si="579"/>
        <v/>
      </c>
      <c r="K21026" s="112"/>
      <c r="L21026" s="112"/>
      <c r="M21026" s="112"/>
      <c r="N21026" s="112"/>
    </row>
    <row r="21027" spans="10:14" x14ac:dyDescent="0.25">
      <c r="J21027" t="str">
        <f t="shared" si="579"/>
        <v/>
      </c>
      <c r="K21027" s="112"/>
      <c r="L21027" s="112"/>
      <c r="M21027" s="112"/>
      <c r="N21027" s="112"/>
    </row>
    <row r="21028" spans="10:14" x14ac:dyDescent="0.25">
      <c r="J21028" t="str">
        <f t="shared" si="579"/>
        <v/>
      </c>
      <c r="K21028" s="112"/>
      <c r="L21028" s="112"/>
      <c r="M21028" s="112"/>
      <c r="N21028" s="112"/>
    </row>
    <row r="21029" spans="10:14" x14ac:dyDescent="0.25">
      <c r="J21029" t="str">
        <f t="shared" si="579"/>
        <v/>
      </c>
      <c r="K21029" s="112"/>
      <c r="L21029" s="112"/>
      <c r="M21029" s="112"/>
      <c r="N21029" s="112"/>
    </row>
    <row r="21030" spans="10:14" x14ac:dyDescent="0.25">
      <c r="J21030" t="str">
        <f t="shared" si="579"/>
        <v/>
      </c>
      <c r="K21030" s="112"/>
      <c r="L21030" s="112"/>
      <c r="M21030" s="112"/>
      <c r="N21030" s="112"/>
    </row>
    <row r="21031" spans="10:14" x14ac:dyDescent="0.25">
      <c r="J21031" t="str">
        <f t="shared" si="579"/>
        <v/>
      </c>
      <c r="K21031" s="112"/>
      <c r="L21031" s="112"/>
      <c r="M21031" s="112"/>
      <c r="N21031" s="112"/>
    </row>
    <row r="21032" spans="10:14" x14ac:dyDescent="0.25">
      <c r="J21032" t="str">
        <f t="shared" si="579"/>
        <v/>
      </c>
      <c r="K21032" s="112"/>
      <c r="L21032" s="112"/>
      <c r="M21032" s="112"/>
      <c r="N21032" s="112"/>
    </row>
    <row r="21033" spans="10:14" x14ac:dyDescent="0.25">
      <c r="J21033" t="str">
        <f t="shared" si="579"/>
        <v/>
      </c>
      <c r="K21033" s="112"/>
      <c r="L21033" s="112"/>
      <c r="M21033" s="112"/>
      <c r="N21033" s="112"/>
    </row>
    <row r="21034" spans="10:14" x14ac:dyDescent="0.25">
      <c r="J21034" t="str">
        <f t="shared" si="579"/>
        <v/>
      </c>
      <c r="K21034" s="112"/>
      <c r="L21034" s="112"/>
      <c r="M21034" s="112"/>
      <c r="N21034" s="112"/>
    </row>
    <row r="21035" spans="10:14" x14ac:dyDescent="0.25">
      <c r="J21035" t="str">
        <f t="shared" si="579"/>
        <v/>
      </c>
      <c r="K21035" s="112"/>
      <c r="L21035" s="112"/>
      <c r="M21035" s="112"/>
      <c r="N21035" s="112"/>
    </row>
    <row r="21036" spans="10:14" x14ac:dyDescent="0.25">
      <c r="J21036" t="str">
        <f t="shared" si="579"/>
        <v/>
      </c>
      <c r="K21036" s="112"/>
      <c r="L21036" s="112"/>
      <c r="M21036" s="112"/>
      <c r="N21036" s="112"/>
    </row>
    <row r="21037" spans="10:14" x14ac:dyDescent="0.25">
      <c r="J21037" t="str">
        <f t="shared" si="579"/>
        <v/>
      </c>
      <c r="K21037" s="112"/>
      <c r="L21037" s="112"/>
      <c r="M21037" s="112"/>
      <c r="N21037" s="112"/>
    </row>
    <row r="21038" spans="10:14" x14ac:dyDescent="0.25">
      <c r="J21038" t="str">
        <f t="shared" si="579"/>
        <v/>
      </c>
      <c r="K21038" s="112"/>
      <c r="L21038" s="112"/>
      <c r="M21038" s="112"/>
      <c r="N21038" s="112"/>
    </row>
    <row r="21039" spans="10:14" x14ac:dyDescent="0.25">
      <c r="J21039" t="str">
        <f t="shared" si="579"/>
        <v/>
      </c>
      <c r="K21039" s="112"/>
      <c r="L21039" s="112"/>
      <c r="M21039" s="112"/>
      <c r="N21039" s="112"/>
    </row>
    <row r="21040" spans="10:14" x14ac:dyDescent="0.25">
      <c r="J21040" t="str">
        <f t="shared" si="579"/>
        <v/>
      </c>
      <c r="K21040" s="112"/>
      <c r="L21040" s="112"/>
      <c r="M21040" s="112"/>
      <c r="N21040" s="112"/>
    </row>
    <row r="21041" spans="10:14" x14ac:dyDescent="0.25">
      <c r="J21041" t="str">
        <f t="shared" si="579"/>
        <v/>
      </c>
      <c r="K21041" s="112"/>
      <c r="L21041" s="112"/>
      <c r="M21041" s="112"/>
      <c r="N21041" s="112"/>
    </row>
    <row r="21042" spans="10:14" x14ac:dyDescent="0.25">
      <c r="J21042" t="str">
        <f t="shared" si="579"/>
        <v/>
      </c>
      <c r="K21042" s="112"/>
      <c r="L21042" s="112"/>
      <c r="M21042" s="112"/>
      <c r="N21042" s="112"/>
    </row>
    <row r="21043" spans="10:14" x14ac:dyDescent="0.25">
      <c r="J21043" t="str">
        <f t="shared" si="579"/>
        <v/>
      </c>
      <c r="K21043" s="112"/>
      <c r="L21043" s="112"/>
      <c r="M21043" s="112"/>
      <c r="N21043" s="112"/>
    </row>
    <row r="21044" spans="10:14" x14ac:dyDescent="0.25">
      <c r="J21044" t="str">
        <f t="shared" si="579"/>
        <v/>
      </c>
      <c r="K21044" s="112"/>
      <c r="L21044" s="112"/>
      <c r="M21044" s="112"/>
      <c r="N21044" s="112"/>
    </row>
    <row r="21045" spans="10:14" x14ac:dyDescent="0.25">
      <c r="J21045" t="str">
        <f t="shared" si="579"/>
        <v/>
      </c>
      <c r="K21045" s="112"/>
      <c r="L21045" s="112"/>
      <c r="M21045" s="112"/>
      <c r="N21045" s="112"/>
    </row>
    <row r="21046" spans="10:14" x14ac:dyDescent="0.25">
      <c r="J21046" t="str">
        <f t="shared" si="579"/>
        <v/>
      </c>
      <c r="K21046" s="112"/>
      <c r="L21046" s="112"/>
      <c r="M21046" s="112"/>
      <c r="N21046" s="112"/>
    </row>
    <row r="21047" spans="10:14" x14ac:dyDescent="0.25">
      <c r="J21047" t="str">
        <f t="shared" si="579"/>
        <v/>
      </c>
      <c r="K21047" s="112"/>
      <c r="L21047" s="112"/>
      <c r="M21047" s="112"/>
      <c r="N21047" s="112"/>
    </row>
    <row r="21048" spans="10:14" x14ac:dyDescent="0.25">
      <c r="J21048" t="str">
        <f t="shared" si="579"/>
        <v/>
      </c>
      <c r="K21048" s="112"/>
      <c r="L21048" s="112"/>
      <c r="M21048" s="112"/>
      <c r="N21048" s="112"/>
    </row>
    <row r="21049" spans="10:14" x14ac:dyDescent="0.25">
      <c r="J21049" t="str">
        <f t="shared" si="579"/>
        <v/>
      </c>
      <c r="K21049" s="112"/>
      <c r="L21049" s="112"/>
      <c r="M21049" s="112"/>
      <c r="N21049" s="112"/>
    </row>
    <row r="21050" spans="10:14" x14ac:dyDescent="0.25">
      <c r="J21050" t="str">
        <f t="shared" si="579"/>
        <v/>
      </c>
      <c r="K21050" s="112"/>
      <c r="L21050" s="112"/>
      <c r="M21050" s="112"/>
      <c r="N21050" s="112"/>
    </row>
    <row r="21051" spans="10:14" x14ac:dyDescent="0.25">
      <c r="J21051" t="str">
        <f t="shared" si="579"/>
        <v/>
      </c>
      <c r="K21051" s="112"/>
      <c r="L21051" s="112"/>
      <c r="M21051" s="112"/>
      <c r="N21051" s="112"/>
    </row>
    <row r="21052" spans="10:14" x14ac:dyDescent="0.25">
      <c r="J21052" t="str">
        <f t="shared" si="579"/>
        <v/>
      </c>
      <c r="K21052" s="112"/>
      <c r="L21052" s="112"/>
      <c r="M21052" s="112"/>
      <c r="N21052" s="112"/>
    </row>
    <row r="21053" spans="10:14" x14ac:dyDescent="0.25">
      <c r="J21053" t="str">
        <f t="shared" si="579"/>
        <v/>
      </c>
      <c r="K21053" s="112"/>
      <c r="L21053" s="112"/>
      <c r="M21053" s="112"/>
      <c r="N21053" s="112"/>
    </row>
    <row r="21054" spans="10:14" x14ac:dyDescent="0.25">
      <c r="J21054" t="str">
        <f t="shared" si="579"/>
        <v/>
      </c>
      <c r="K21054" s="112"/>
      <c r="L21054" s="112"/>
      <c r="M21054" s="112"/>
      <c r="N21054" s="112"/>
    </row>
    <row r="21055" spans="10:14" x14ac:dyDescent="0.25">
      <c r="J21055" t="str">
        <f t="shared" si="579"/>
        <v/>
      </c>
      <c r="K21055" s="112"/>
      <c r="L21055" s="112"/>
      <c r="M21055" s="112"/>
      <c r="N21055" s="112"/>
    </row>
    <row r="21056" spans="10:14" x14ac:dyDescent="0.25">
      <c r="J21056" t="str">
        <f t="shared" si="579"/>
        <v/>
      </c>
      <c r="K21056" s="112"/>
      <c r="L21056" s="112"/>
      <c r="M21056" s="112"/>
      <c r="N21056" s="112"/>
    </row>
    <row r="21057" spans="10:14" x14ac:dyDescent="0.25">
      <c r="J21057" t="str">
        <f t="shared" si="579"/>
        <v/>
      </c>
      <c r="K21057" s="112"/>
      <c r="L21057" s="112"/>
      <c r="M21057" s="112"/>
      <c r="N21057" s="112"/>
    </row>
    <row r="21058" spans="10:14" x14ac:dyDescent="0.25">
      <c r="J21058" t="str">
        <f t="shared" si="579"/>
        <v/>
      </c>
      <c r="K21058" s="112"/>
      <c r="L21058" s="112"/>
      <c r="M21058" s="112"/>
      <c r="N21058" s="112"/>
    </row>
    <row r="21059" spans="10:14" x14ac:dyDescent="0.25">
      <c r="J21059" t="str">
        <f t="shared" ref="J21059:J21122" si="580">B21059&amp;C21059&amp;E21059&amp;IF(C21059="Skog",F21059&amp;G21059,"")</f>
        <v/>
      </c>
      <c r="K21059" s="112"/>
      <c r="L21059" s="112"/>
      <c r="M21059" s="112"/>
      <c r="N21059" s="112"/>
    </row>
    <row r="21060" spans="10:14" x14ac:dyDescent="0.25">
      <c r="J21060" t="str">
        <f t="shared" si="580"/>
        <v/>
      </c>
      <c r="K21060" s="112"/>
      <c r="L21060" s="112"/>
      <c r="M21060" s="112"/>
      <c r="N21060" s="112"/>
    </row>
    <row r="21061" spans="10:14" x14ac:dyDescent="0.25">
      <c r="J21061" t="str">
        <f t="shared" si="580"/>
        <v/>
      </c>
      <c r="K21061" s="112"/>
      <c r="L21061" s="112"/>
      <c r="M21061" s="112"/>
      <c r="N21061" s="112"/>
    </row>
    <row r="21062" spans="10:14" x14ac:dyDescent="0.25">
      <c r="J21062" t="str">
        <f t="shared" si="580"/>
        <v/>
      </c>
      <c r="K21062" s="112"/>
      <c r="L21062" s="112"/>
      <c r="M21062" s="112"/>
      <c r="N21062" s="112"/>
    </row>
    <row r="21063" spans="10:14" x14ac:dyDescent="0.25">
      <c r="J21063" t="str">
        <f t="shared" si="580"/>
        <v/>
      </c>
      <c r="K21063" s="112"/>
      <c r="L21063" s="112"/>
      <c r="M21063" s="112"/>
      <c r="N21063" s="112"/>
    </row>
    <row r="21064" spans="10:14" x14ac:dyDescent="0.25">
      <c r="J21064" t="str">
        <f t="shared" si="580"/>
        <v/>
      </c>
      <c r="K21064" s="112"/>
      <c r="L21064" s="112"/>
      <c r="M21064" s="112"/>
      <c r="N21064" s="112"/>
    </row>
    <row r="21065" spans="10:14" x14ac:dyDescent="0.25">
      <c r="J21065" t="str">
        <f t="shared" si="580"/>
        <v/>
      </c>
      <c r="K21065" s="112"/>
      <c r="L21065" s="112"/>
      <c r="M21065" s="112"/>
      <c r="N21065" s="112"/>
    </row>
    <row r="21066" spans="10:14" x14ac:dyDescent="0.25">
      <c r="J21066" t="str">
        <f t="shared" si="580"/>
        <v/>
      </c>
      <c r="K21066" s="112"/>
      <c r="L21066" s="112"/>
      <c r="M21066" s="112"/>
      <c r="N21066" s="112"/>
    </row>
    <row r="21067" spans="10:14" x14ac:dyDescent="0.25">
      <c r="J21067" t="str">
        <f t="shared" si="580"/>
        <v/>
      </c>
      <c r="K21067" s="112"/>
      <c r="L21067" s="112"/>
      <c r="M21067" s="112"/>
      <c r="N21067" s="112"/>
    </row>
    <row r="21068" spans="10:14" x14ac:dyDescent="0.25">
      <c r="J21068" t="str">
        <f t="shared" si="580"/>
        <v/>
      </c>
      <c r="K21068" s="112"/>
      <c r="L21068" s="112"/>
      <c r="M21068" s="112"/>
      <c r="N21068" s="112"/>
    </row>
    <row r="21069" spans="10:14" x14ac:dyDescent="0.25">
      <c r="J21069" t="str">
        <f t="shared" si="580"/>
        <v/>
      </c>
      <c r="K21069" s="112"/>
      <c r="L21069" s="112"/>
      <c r="M21069" s="112"/>
      <c r="N21069" s="112"/>
    </row>
    <row r="21070" spans="10:14" x14ac:dyDescent="0.25">
      <c r="J21070" t="str">
        <f t="shared" si="580"/>
        <v/>
      </c>
      <c r="K21070" s="112"/>
      <c r="L21070" s="112"/>
      <c r="M21070" s="112"/>
      <c r="N21070" s="112"/>
    </row>
    <row r="21071" spans="10:14" x14ac:dyDescent="0.25">
      <c r="J21071" t="str">
        <f t="shared" si="580"/>
        <v/>
      </c>
      <c r="K21071" s="112"/>
      <c r="L21071" s="112"/>
      <c r="M21071" s="112"/>
      <c r="N21071" s="112"/>
    </row>
    <row r="21072" spans="10:14" x14ac:dyDescent="0.25">
      <c r="J21072" t="str">
        <f t="shared" si="580"/>
        <v/>
      </c>
      <c r="K21072" s="112"/>
      <c r="L21072" s="112"/>
      <c r="M21072" s="112"/>
      <c r="N21072" s="112"/>
    </row>
    <row r="21073" spans="10:14" x14ac:dyDescent="0.25">
      <c r="J21073" t="str">
        <f t="shared" si="580"/>
        <v/>
      </c>
      <c r="K21073" s="112"/>
      <c r="L21073" s="112"/>
      <c r="M21073" s="112"/>
      <c r="N21073" s="112"/>
    </row>
    <row r="21074" spans="10:14" x14ac:dyDescent="0.25">
      <c r="J21074" t="str">
        <f t="shared" si="580"/>
        <v/>
      </c>
      <c r="K21074" s="112"/>
      <c r="L21074" s="112"/>
      <c r="M21074" s="112"/>
      <c r="N21074" s="112"/>
    </row>
    <row r="21075" spans="10:14" x14ac:dyDescent="0.25">
      <c r="J21075" t="str">
        <f t="shared" si="580"/>
        <v/>
      </c>
      <c r="K21075" s="112"/>
      <c r="L21075" s="112"/>
      <c r="M21075" s="112"/>
      <c r="N21075" s="112"/>
    </row>
    <row r="21076" spans="10:14" x14ac:dyDescent="0.25">
      <c r="J21076" t="str">
        <f t="shared" si="580"/>
        <v/>
      </c>
      <c r="K21076" s="112"/>
      <c r="L21076" s="112"/>
      <c r="M21076" s="112"/>
      <c r="N21076" s="112"/>
    </row>
    <row r="21077" spans="10:14" x14ac:dyDescent="0.25">
      <c r="J21077" t="str">
        <f t="shared" si="580"/>
        <v/>
      </c>
      <c r="K21077" s="112"/>
      <c r="L21077" s="112"/>
      <c r="M21077" s="112"/>
      <c r="N21077" s="112"/>
    </row>
    <row r="21078" spans="10:14" x14ac:dyDescent="0.25">
      <c r="J21078" t="str">
        <f t="shared" si="580"/>
        <v/>
      </c>
      <c r="K21078" s="112"/>
      <c r="L21078" s="112"/>
      <c r="M21078" s="112"/>
      <c r="N21078" s="112"/>
    </row>
    <row r="21079" spans="10:14" x14ac:dyDescent="0.25">
      <c r="J21079" t="str">
        <f t="shared" si="580"/>
        <v/>
      </c>
      <c r="K21079" s="112"/>
      <c r="L21079" s="112"/>
      <c r="M21079" s="112"/>
      <c r="N21079" s="112"/>
    </row>
    <row r="21080" spans="10:14" x14ac:dyDescent="0.25">
      <c r="J21080" t="str">
        <f t="shared" si="580"/>
        <v/>
      </c>
      <c r="K21080" s="112"/>
      <c r="L21080" s="112"/>
      <c r="M21080" s="112"/>
      <c r="N21080" s="112"/>
    </row>
    <row r="21081" spans="10:14" x14ac:dyDescent="0.25">
      <c r="J21081" t="str">
        <f t="shared" si="580"/>
        <v/>
      </c>
      <c r="K21081" s="112"/>
      <c r="L21081" s="112"/>
      <c r="M21081" s="112"/>
      <c r="N21081" s="112"/>
    </row>
    <row r="21082" spans="10:14" x14ac:dyDescent="0.25">
      <c r="J21082" t="str">
        <f t="shared" si="580"/>
        <v/>
      </c>
      <c r="K21082" s="112"/>
      <c r="L21082" s="112"/>
      <c r="M21082" s="112"/>
      <c r="N21082" s="112"/>
    </row>
    <row r="21083" spans="10:14" x14ac:dyDescent="0.25">
      <c r="J21083" t="str">
        <f t="shared" si="580"/>
        <v/>
      </c>
      <c r="K21083" s="112"/>
      <c r="L21083" s="112"/>
      <c r="M21083" s="112"/>
      <c r="N21083" s="112"/>
    </row>
    <row r="21084" spans="10:14" x14ac:dyDescent="0.25">
      <c r="J21084" t="str">
        <f t="shared" si="580"/>
        <v/>
      </c>
      <c r="K21084" s="112"/>
      <c r="L21084" s="112"/>
      <c r="M21084" s="112"/>
      <c r="N21084" s="112"/>
    </row>
    <row r="21085" spans="10:14" x14ac:dyDescent="0.25">
      <c r="J21085" t="str">
        <f t="shared" si="580"/>
        <v/>
      </c>
      <c r="K21085" s="112"/>
      <c r="L21085" s="112"/>
      <c r="M21085" s="112"/>
      <c r="N21085" s="112"/>
    </row>
    <row r="21086" spans="10:14" x14ac:dyDescent="0.25">
      <c r="J21086" t="str">
        <f t="shared" si="580"/>
        <v/>
      </c>
      <c r="K21086" s="112"/>
      <c r="L21086" s="112"/>
      <c r="M21086" s="112"/>
      <c r="N21086" s="112"/>
    </row>
    <row r="21087" spans="10:14" x14ac:dyDescent="0.25">
      <c r="J21087" t="str">
        <f t="shared" si="580"/>
        <v/>
      </c>
      <c r="K21087" s="112"/>
      <c r="L21087" s="112"/>
      <c r="M21087" s="112"/>
      <c r="N21087" s="112"/>
    </row>
    <row r="21088" spans="10:14" x14ac:dyDescent="0.25">
      <c r="J21088" t="str">
        <f t="shared" si="580"/>
        <v/>
      </c>
      <c r="K21088" s="112"/>
      <c r="L21088" s="112"/>
      <c r="M21088" s="112"/>
      <c r="N21088" s="112"/>
    </row>
    <row r="21089" spans="10:14" x14ac:dyDescent="0.25">
      <c r="J21089" t="str">
        <f t="shared" si="580"/>
        <v/>
      </c>
      <c r="K21089" s="112"/>
      <c r="L21089" s="112"/>
      <c r="M21089" s="112"/>
      <c r="N21089" s="112"/>
    </row>
    <row r="21090" spans="10:14" x14ac:dyDescent="0.25">
      <c r="J21090" t="str">
        <f t="shared" si="580"/>
        <v/>
      </c>
      <c r="K21090" s="112"/>
      <c r="L21090" s="112"/>
      <c r="M21090" s="112"/>
      <c r="N21090" s="112"/>
    </row>
    <row r="21091" spans="10:14" x14ac:dyDescent="0.25">
      <c r="J21091" t="str">
        <f t="shared" si="580"/>
        <v/>
      </c>
      <c r="K21091" s="112"/>
      <c r="L21091" s="112"/>
      <c r="M21091" s="112"/>
      <c r="N21091" s="112"/>
    </row>
    <row r="21092" spans="10:14" x14ac:dyDescent="0.25">
      <c r="J21092" t="str">
        <f t="shared" si="580"/>
        <v/>
      </c>
      <c r="K21092" s="112"/>
      <c r="L21092" s="112"/>
      <c r="M21092" s="112"/>
      <c r="N21092" s="112"/>
    </row>
    <row r="21093" spans="10:14" x14ac:dyDescent="0.25">
      <c r="J21093" t="str">
        <f t="shared" si="580"/>
        <v/>
      </c>
      <c r="K21093" s="112"/>
      <c r="L21093" s="112"/>
      <c r="M21093" s="112"/>
      <c r="N21093" s="112"/>
    </row>
    <row r="21094" spans="10:14" x14ac:dyDescent="0.25">
      <c r="J21094" t="str">
        <f t="shared" si="580"/>
        <v/>
      </c>
      <c r="K21094" s="112"/>
      <c r="L21094" s="112"/>
      <c r="M21094" s="112"/>
      <c r="N21094" s="112"/>
    </row>
    <row r="21095" spans="10:14" x14ac:dyDescent="0.25">
      <c r="J21095" t="str">
        <f t="shared" si="580"/>
        <v/>
      </c>
      <c r="K21095" s="112"/>
      <c r="L21095" s="112"/>
      <c r="M21095" s="112"/>
      <c r="N21095" s="112"/>
    </row>
    <row r="21096" spans="10:14" x14ac:dyDescent="0.25">
      <c r="J21096" t="str">
        <f t="shared" si="580"/>
        <v/>
      </c>
      <c r="K21096" s="112"/>
      <c r="L21096" s="112"/>
      <c r="M21096" s="112"/>
      <c r="N21096" s="112"/>
    </row>
    <row r="21097" spans="10:14" x14ac:dyDescent="0.25">
      <c r="J21097" t="str">
        <f t="shared" si="580"/>
        <v/>
      </c>
      <c r="K21097" s="112"/>
      <c r="L21097" s="112"/>
      <c r="M21097" s="112"/>
      <c r="N21097" s="112"/>
    </row>
    <row r="21098" spans="10:14" x14ac:dyDescent="0.25">
      <c r="J21098" t="str">
        <f t="shared" si="580"/>
        <v/>
      </c>
      <c r="K21098" s="112"/>
      <c r="L21098" s="112"/>
      <c r="M21098" s="112"/>
      <c r="N21098" s="112"/>
    </row>
    <row r="21099" spans="10:14" x14ac:dyDescent="0.25">
      <c r="J21099" t="str">
        <f t="shared" si="580"/>
        <v/>
      </c>
      <c r="K21099" s="112"/>
      <c r="L21099" s="112"/>
      <c r="M21099" s="112"/>
      <c r="N21099" s="112"/>
    </row>
    <row r="21100" spans="10:14" x14ac:dyDescent="0.25">
      <c r="J21100" t="str">
        <f t="shared" si="580"/>
        <v/>
      </c>
      <c r="K21100" s="112"/>
      <c r="L21100" s="112"/>
      <c r="M21100" s="112"/>
      <c r="N21100" s="112"/>
    </row>
    <row r="21101" spans="10:14" x14ac:dyDescent="0.25">
      <c r="J21101" t="str">
        <f t="shared" si="580"/>
        <v/>
      </c>
      <c r="K21101" s="112"/>
      <c r="L21101" s="112"/>
      <c r="M21101" s="112"/>
      <c r="N21101" s="112"/>
    </row>
    <row r="21102" spans="10:14" x14ac:dyDescent="0.25">
      <c r="J21102" t="str">
        <f t="shared" si="580"/>
        <v/>
      </c>
      <c r="K21102" s="112"/>
      <c r="L21102" s="112"/>
      <c r="M21102" s="112"/>
      <c r="N21102" s="112"/>
    </row>
    <row r="21103" spans="10:14" x14ac:dyDescent="0.25">
      <c r="J21103" t="str">
        <f t="shared" si="580"/>
        <v/>
      </c>
      <c r="K21103" s="112"/>
      <c r="L21103" s="112"/>
      <c r="M21103" s="112"/>
      <c r="N21103" s="112"/>
    </row>
    <row r="21104" spans="10:14" x14ac:dyDescent="0.25">
      <c r="J21104" t="str">
        <f t="shared" si="580"/>
        <v/>
      </c>
      <c r="K21104" s="112"/>
      <c r="L21104" s="112"/>
      <c r="M21104" s="112"/>
      <c r="N21104" s="112"/>
    </row>
    <row r="21105" spans="10:14" x14ac:dyDescent="0.25">
      <c r="J21105" t="str">
        <f t="shared" si="580"/>
        <v/>
      </c>
      <c r="K21105" s="112"/>
      <c r="L21105" s="112"/>
      <c r="M21105" s="112"/>
      <c r="N21105" s="112"/>
    </row>
    <row r="21106" spans="10:14" x14ac:dyDescent="0.25">
      <c r="J21106" t="str">
        <f t="shared" si="580"/>
        <v/>
      </c>
      <c r="K21106" s="112"/>
      <c r="L21106" s="112"/>
      <c r="M21106" s="112"/>
      <c r="N21106" s="112"/>
    </row>
    <row r="21107" spans="10:14" x14ac:dyDescent="0.25">
      <c r="J21107" t="str">
        <f t="shared" si="580"/>
        <v/>
      </c>
      <c r="K21107" s="112"/>
      <c r="L21107" s="112"/>
      <c r="M21107" s="112"/>
      <c r="N21107" s="112"/>
    </row>
    <row r="21108" spans="10:14" x14ac:dyDescent="0.25">
      <c r="J21108" t="str">
        <f t="shared" si="580"/>
        <v/>
      </c>
      <c r="K21108" s="112"/>
      <c r="L21108" s="112"/>
      <c r="M21108" s="112"/>
      <c r="N21108" s="112"/>
    </row>
    <row r="21109" spans="10:14" x14ac:dyDescent="0.25">
      <c r="J21109" t="str">
        <f t="shared" si="580"/>
        <v/>
      </c>
      <c r="K21109" s="112"/>
      <c r="L21109" s="112"/>
      <c r="M21109" s="112"/>
      <c r="N21109" s="112"/>
    </row>
    <row r="21110" spans="10:14" x14ac:dyDescent="0.25">
      <c r="J21110" t="str">
        <f t="shared" si="580"/>
        <v/>
      </c>
      <c r="K21110" s="112"/>
      <c r="L21110" s="112"/>
      <c r="M21110" s="112"/>
      <c r="N21110" s="112"/>
    </row>
    <row r="21111" spans="10:14" x14ac:dyDescent="0.25">
      <c r="J21111" t="str">
        <f t="shared" si="580"/>
        <v/>
      </c>
      <c r="K21111" s="112"/>
      <c r="L21111" s="112"/>
      <c r="M21111" s="112"/>
      <c r="N21111" s="112"/>
    </row>
    <row r="21112" spans="10:14" x14ac:dyDescent="0.25">
      <c r="J21112" t="str">
        <f t="shared" si="580"/>
        <v/>
      </c>
      <c r="K21112" s="112"/>
      <c r="L21112" s="112"/>
      <c r="M21112" s="112"/>
      <c r="N21112" s="112"/>
    </row>
    <row r="21113" spans="10:14" x14ac:dyDescent="0.25">
      <c r="J21113" t="str">
        <f t="shared" si="580"/>
        <v/>
      </c>
      <c r="K21113" s="112"/>
      <c r="L21113" s="112"/>
      <c r="M21113" s="112"/>
      <c r="N21113" s="112"/>
    </row>
    <row r="21114" spans="10:14" x14ac:dyDescent="0.25">
      <c r="J21114" t="str">
        <f t="shared" si="580"/>
        <v/>
      </c>
      <c r="K21114" s="112"/>
      <c r="L21114" s="112"/>
      <c r="M21114" s="112"/>
      <c r="N21114" s="112"/>
    </row>
    <row r="21115" spans="10:14" x14ac:dyDescent="0.25">
      <c r="J21115" t="str">
        <f t="shared" si="580"/>
        <v/>
      </c>
      <c r="K21115" s="112"/>
      <c r="L21115" s="112"/>
      <c r="M21115" s="112"/>
      <c r="N21115" s="112"/>
    </row>
    <row r="21116" spans="10:14" x14ac:dyDescent="0.25">
      <c r="J21116" t="str">
        <f t="shared" si="580"/>
        <v/>
      </c>
      <c r="K21116" s="112"/>
      <c r="L21116" s="112"/>
      <c r="M21116" s="112"/>
      <c r="N21116" s="112"/>
    </row>
    <row r="21117" spans="10:14" x14ac:dyDescent="0.25">
      <c r="J21117" t="str">
        <f t="shared" si="580"/>
        <v/>
      </c>
      <c r="K21117" s="112"/>
      <c r="L21117" s="112"/>
      <c r="M21117" s="112"/>
      <c r="N21117" s="112"/>
    </row>
    <row r="21118" spans="10:14" x14ac:dyDescent="0.25">
      <c r="J21118" t="str">
        <f t="shared" si="580"/>
        <v/>
      </c>
      <c r="K21118" s="112"/>
      <c r="L21118" s="112"/>
      <c r="M21118" s="112"/>
      <c r="N21118" s="112"/>
    </row>
    <row r="21119" spans="10:14" x14ac:dyDescent="0.25">
      <c r="J21119" t="str">
        <f t="shared" si="580"/>
        <v/>
      </c>
      <c r="K21119" s="112"/>
      <c r="L21119" s="112"/>
      <c r="M21119" s="112"/>
      <c r="N21119" s="112"/>
    </row>
    <row r="21120" spans="10:14" x14ac:dyDescent="0.25">
      <c r="J21120" t="str">
        <f t="shared" si="580"/>
        <v/>
      </c>
      <c r="K21120" s="112"/>
      <c r="L21120" s="112"/>
      <c r="M21120" s="112"/>
      <c r="N21120" s="112"/>
    </row>
    <row r="21121" spans="10:14" x14ac:dyDescent="0.25">
      <c r="J21121" t="str">
        <f t="shared" si="580"/>
        <v/>
      </c>
      <c r="K21121" s="112"/>
      <c r="L21121" s="112"/>
      <c r="M21121" s="112"/>
      <c r="N21121" s="112"/>
    </row>
    <row r="21122" spans="10:14" x14ac:dyDescent="0.25">
      <c r="J21122" t="str">
        <f t="shared" si="580"/>
        <v/>
      </c>
      <c r="K21122" s="112"/>
      <c r="L21122" s="112"/>
      <c r="M21122" s="112"/>
      <c r="N21122" s="112"/>
    </row>
    <row r="21123" spans="10:14" x14ac:dyDescent="0.25">
      <c r="J21123" t="str">
        <f t="shared" ref="J21123:J21186" si="581">B21123&amp;C21123&amp;E21123&amp;IF(C21123="Skog",F21123&amp;G21123,"")</f>
        <v/>
      </c>
      <c r="K21123" s="112"/>
      <c r="L21123" s="112"/>
      <c r="M21123" s="112"/>
      <c r="N21123" s="112"/>
    </row>
    <row r="21124" spans="10:14" x14ac:dyDescent="0.25">
      <c r="J21124" t="str">
        <f t="shared" si="581"/>
        <v/>
      </c>
      <c r="K21124" s="112"/>
      <c r="L21124" s="112"/>
      <c r="M21124" s="112"/>
      <c r="N21124" s="112"/>
    </row>
    <row r="21125" spans="10:14" x14ac:dyDescent="0.25">
      <c r="J21125" t="str">
        <f t="shared" si="581"/>
        <v/>
      </c>
      <c r="K21125" s="112"/>
      <c r="L21125" s="112"/>
      <c r="M21125" s="112"/>
      <c r="N21125" s="112"/>
    </row>
    <row r="21126" spans="10:14" x14ac:dyDescent="0.25">
      <c r="J21126" t="str">
        <f t="shared" si="581"/>
        <v/>
      </c>
      <c r="K21126" s="112"/>
      <c r="L21126" s="112"/>
      <c r="M21126" s="112"/>
      <c r="N21126" s="112"/>
    </row>
    <row r="21127" spans="10:14" x14ac:dyDescent="0.25">
      <c r="J21127" t="str">
        <f t="shared" si="581"/>
        <v/>
      </c>
      <c r="K21127" s="112"/>
      <c r="L21127" s="112"/>
      <c r="M21127" s="112"/>
      <c r="N21127" s="112"/>
    </row>
    <row r="21128" spans="10:14" x14ac:dyDescent="0.25">
      <c r="J21128" t="str">
        <f t="shared" si="581"/>
        <v/>
      </c>
      <c r="K21128" s="112"/>
      <c r="L21128" s="112"/>
      <c r="M21128" s="112"/>
      <c r="N21128" s="112"/>
    </row>
    <row r="21129" spans="10:14" x14ac:dyDescent="0.25">
      <c r="J21129" t="str">
        <f t="shared" si="581"/>
        <v/>
      </c>
      <c r="K21129" s="112"/>
      <c r="L21129" s="112"/>
      <c r="M21129" s="112"/>
      <c r="N21129" s="112"/>
    </row>
    <row r="21130" spans="10:14" x14ac:dyDescent="0.25">
      <c r="J21130" t="str">
        <f t="shared" si="581"/>
        <v/>
      </c>
      <c r="K21130" s="112"/>
      <c r="L21130" s="112"/>
      <c r="M21130" s="112"/>
      <c r="N21130" s="112"/>
    </row>
    <row r="21131" spans="10:14" x14ac:dyDescent="0.25">
      <c r="J21131" t="str">
        <f t="shared" si="581"/>
        <v/>
      </c>
      <c r="K21131" s="112"/>
      <c r="L21131" s="112"/>
      <c r="M21131" s="112"/>
      <c r="N21131" s="112"/>
    </row>
    <row r="21132" spans="10:14" x14ac:dyDescent="0.25">
      <c r="J21132" t="str">
        <f t="shared" si="581"/>
        <v/>
      </c>
      <c r="K21132" s="112"/>
      <c r="L21132" s="112"/>
      <c r="M21132" s="112"/>
      <c r="N21132" s="112"/>
    </row>
    <row r="21133" spans="10:14" x14ac:dyDescent="0.25">
      <c r="J21133" t="str">
        <f t="shared" si="581"/>
        <v/>
      </c>
      <c r="K21133" s="112"/>
      <c r="L21133" s="112"/>
      <c r="M21133" s="112"/>
      <c r="N21133" s="112"/>
    </row>
    <row r="21134" spans="10:14" x14ac:dyDescent="0.25">
      <c r="J21134" t="str">
        <f t="shared" si="581"/>
        <v/>
      </c>
      <c r="K21134" s="112"/>
      <c r="L21134" s="112"/>
      <c r="M21134" s="112"/>
      <c r="N21134" s="112"/>
    </row>
    <row r="21135" spans="10:14" x14ac:dyDescent="0.25">
      <c r="J21135" t="str">
        <f t="shared" si="581"/>
        <v/>
      </c>
      <c r="K21135" s="112"/>
      <c r="L21135" s="112"/>
      <c r="M21135" s="112"/>
      <c r="N21135" s="112"/>
    </row>
    <row r="21136" spans="10:14" x14ac:dyDescent="0.25">
      <c r="J21136" t="str">
        <f t="shared" si="581"/>
        <v/>
      </c>
      <c r="K21136" s="112"/>
      <c r="L21136" s="112"/>
      <c r="M21136" s="112"/>
      <c r="N21136" s="112"/>
    </row>
    <row r="21137" spans="10:14" x14ac:dyDescent="0.25">
      <c r="J21137" t="str">
        <f t="shared" si="581"/>
        <v/>
      </c>
      <c r="K21137" s="112"/>
      <c r="L21137" s="112"/>
      <c r="M21137" s="112"/>
      <c r="N21137" s="112"/>
    </row>
    <row r="21138" spans="10:14" x14ac:dyDescent="0.25">
      <c r="J21138" t="str">
        <f t="shared" si="581"/>
        <v/>
      </c>
      <c r="K21138" s="112"/>
      <c r="L21138" s="112"/>
      <c r="M21138" s="112"/>
      <c r="N21138" s="112"/>
    </row>
    <row r="21139" spans="10:14" x14ac:dyDescent="0.25">
      <c r="J21139" t="str">
        <f t="shared" si="581"/>
        <v/>
      </c>
      <c r="K21139" s="112"/>
      <c r="L21139" s="112"/>
      <c r="M21139" s="112"/>
      <c r="N21139" s="112"/>
    </row>
    <row r="21140" spans="10:14" x14ac:dyDescent="0.25">
      <c r="J21140" t="str">
        <f t="shared" si="581"/>
        <v/>
      </c>
      <c r="K21140" s="112"/>
      <c r="L21140" s="112"/>
      <c r="M21140" s="112"/>
      <c r="N21140" s="112"/>
    </row>
    <row r="21141" spans="10:14" x14ac:dyDescent="0.25">
      <c r="J21141" t="str">
        <f t="shared" si="581"/>
        <v/>
      </c>
      <c r="K21141" s="112"/>
      <c r="L21141" s="112"/>
      <c r="M21141" s="112"/>
      <c r="N21141" s="112"/>
    </row>
    <row r="21142" spans="10:14" x14ac:dyDescent="0.25">
      <c r="J21142" t="str">
        <f t="shared" si="581"/>
        <v/>
      </c>
      <c r="K21142" s="112"/>
      <c r="L21142" s="112"/>
      <c r="M21142" s="112"/>
      <c r="N21142" s="112"/>
    </row>
    <row r="21143" spans="10:14" x14ac:dyDescent="0.25">
      <c r="J21143" t="str">
        <f t="shared" si="581"/>
        <v/>
      </c>
      <c r="K21143" s="112"/>
      <c r="L21143" s="112"/>
      <c r="M21143" s="112"/>
      <c r="N21143" s="112"/>
    </row>
    <row r="21144" spans="10:14" x14ac:dyDescent="0.25">
      <c r="J21144" t="str">
        <f t="shared" si="581"/>
        <v/>
      </c>
      <c r="K21144" s="112"/>
      <c r="L21144" s="112"/>
      <c r="M21144" s="112"/>
      <c r="N21144" s="112"/>
    </row>
    <row r="21145" spans="10:14" x14ac:dyDescent="0.25">
      <c r="J21145" t="str">
        <f t="shared" si="581"/>
        <v/>
      </c>
      <c r="K21145" s="112"/>
      <c r="L21145" s="112"/>
      <c r="M21145" s="112"/>
      <c r="N21145" s="112"/>
    </row>
    <row r="21146" spans="10:14" x14ac:dyDescent="0.25">
      <c r="J21146" t="str">
        <f t="shared" si="581"/>
        <v/>
      </c>
      <c r="K21146" s="112"/>
      <c r="L21146" s="112"/>
      <c r="M21146" s="112"/>
      <c r="N21146" s="112"/>
    </row>
    <row r="21147" spans="10:14" x14ac:dyDescent="0.25">
      <c r="J21147" t="str">
        <f t="shared" si="581"/>
        <v/>
      </c>
      <c r="K21147" s="112"/>
      <c r="L21147" s="112"/>
      <c r="M21147" s="112"/>
      <c r="N21147" s="112"/>
    </row>
    <row r="21148" spans="10:14" x14ac:dyDescent="0.25">
      <c r="J21148" t="str">
        <f t="shared" si="581"/>
        <v/>
      </c>
      <c r="K21148" s="112"/>
      <c r="L21148" s="112"/>
      <c r="M21148" s="112"/>
      <c r="N21148" s="112"/>
    </row>
    <row r="21149" spans="10:14" x14ac:dyDescent="0.25">
      <c r="J21149" t="str">
        <f t="shared" si="581"/>
        <v/>
      </c>
      <c r="K21149" s="112"/>
      <c r="L21149" s="112"/>
      <c r="M21149" s="112"/>
      <c r="N21149" s="112"/>
    </row>
    <row r="21150" spans="10:14" x14ac:dyDescent="0.25">
      <c r="J21150" t="str">
        <f t="shared" si="581"/>
        <v/>
      </c>
      <c r="K21150" s="112"/>
      <c r="L21150" s="112"/>
      <c r="M21150" s="112"/>
      <c r="N21150" s="112"/>
    </row>
    <row r="21151" spans="10:14" x14ac:dyDescent="0.25">
      <c r="J21151" t="str">
        <f t="shared" si="581"/>
        <v/>
      </c>
      <c r="K21151" s="112"/>
      <c r="L21151" s="112"/>
      <c r="M21151" s="112"/>
      <c r="N21151" s="112"/>
    </row>
    <row r="21152" spans="10:14" x14ac:dyDescent="0.25">
      <c r="J21152" t="str">
        <f t="shared" si="581"/>
        <v/>
      </c>
      <c r="K21152" s="112"/>
      <c r="L21152" s="112"/>
      <c r="M21152" s="112"/>
      <c r="N21152" s="112"/>
    </row>
    <row r="21153" spans="10:14" x14ac:dyDescent="0.25">
      <c r="J21153" t="str">
        <f t="shared" si="581"/>
        <v/>
      </c>
      <c r="K21153" s="112"/>
      <c r="L21153" s="112"/>
      <c r="M21153" s="112"/>
      <c r="N21153" s="112"/>
    </row>
    <row r="21154" spans="10:14" x14ac:dyDescent="0.25">
      <c r="J21154" t="str">
        <f t="shared" si="581"/>
        <v/>
      </c>
      <c r="K21154" s="112"/>
      <c r="L21154" s="112"/>
      <c r="M21154" s="112"/>
      <c r="N21154" s="112"/>
    </row>
    <row r="21155" spans="10:14" x14ac:dyDescent="0.25">
      <c r="J21155" t="str">
        <f t="shared" si="581"/>
        <v/>
      </c>
      <c r="K21155" s="112"/>
      <c r="L21155" s="112"/>
      <c r="M21155" s="112"/>
      <c r="N21155" s="112"/>
    </row>
    <row r="21156" spans="10:14" x14ac:dyDescent="0.25">
      <c r="J21156" t="str">
        <f t="shared" si="581"/>
        <v/>
      </c>
      <c r="K21156" s="112"/>
      <c r="L21156" s="112"/>
      <c r="M21156" s="112"/>
      <c r="N21156" s="112"/>
    </row>
    <row r="21157" spans="10:14" x14ac:dyDescent="0.25">
      <c r="J21157" t="str">
        <f t="shared" si="581"/>
        <v/>
      </c>
      <c r="K21157" s="112"/>
      <c r="L21157" s="112"/>
      <c r="M21157" s="112"/>
      <c r="N21157" s="112"/>
    </row>
    <row r="21158" spans="10:14" x14ac:dyDescent="0.25">
      <c r="J21158" t="str">
        <f t="shared" si="581"/>
        <v/>
      </c>
      <c r="K21158" s="112"/>
      <c r="L21158" s="112"/>
      <c r="M21158" s="112"/>
      <c r="N21158" s="112"/>
    </row>
    <row r="21159" spans="10:14" x14ac:dyDescent="0.25">
      <c r="J21159" t="str">
        <f t="shared" si="581"/>
        <v/>
      </c>
      <c r="K21159" s="112"/>
      <c r="L21159" s="112"/>
      <c r="M21159" s="112"/>
      <c r="N21159" s="112"/>
    </row>
    <row r="21160" spans="10:14" x14ac:dyDescent="0.25">
      <c r="J21160" t="str">
        <f t="shared" si="581"/>
        <v/>
      </c>
      <c r="K21160" s="112"/>
      <c r="L21160" s="112"/>
      <c r="M21160" s="112"/>
      <c r="N21160" s="112"/>
    </row>
    <row r="21161" spans="10:14" x14ac:dyDescent="0.25">
      <c r="J21161" t="str">
        <f t="shared" si="581"/>
        <v/>
      </c>
      <c r="K21161" s="112"/>
      <c r="L21161" s="112"/>
      <c r="M21161" s="112"/>
      <c r="N21161" s="112"/>
    </row>
    <row r="21162" spans="10:14" x14ac:dyDescent="0.25">
      <c r="J21162" t="str">
        <f t="shared" si="581"/>
        <v/>
      </c>
      <c r="K21162" s="112"/>
      <c r="L21162" s="112"/>
      <c r="M21162" s="112"/>
      <c r="N21162" s="112"/>
    </row>
    <row r="21163" spans="10:14" x14ac:dyDescent="0.25">
      <c r="J21163" t="str">
        <f t="shared" si="581"/>
        <v/>
      </c>
      <c r="K21163" s="112"/>
      <c r="L21163" s="112"/>
      <c r="M21163" s="112"/>
      <c r="N21163" s="112"/>
    </row>
    <row r="21164" spans="10:14" x14ac:dyDescent="0.25">
      <c r="J21164" t="str">
        <f t="shared" si="581"/>
        <v/>
      </c>
      <c r="K21164" s="112"/>
      <c r="L21164" s="112"/>
      <c r="M21164" s="112"/>
      <c r="N21164" s="112"/>
    </row>
    <row r="21165" spans="10:14" x14ac:dyDescent="0.25">
      <c r="J21165" t="str">
        <f t="shared" si="581"/>
        <v/>
      </c>
      <c r="K21165" s="112"/>
      <c r="L21165" s="112"/>
      <c r="M21165" s="112"/>
      <c r="N21165" s="112"/>
    </row>
    <row r="21166" spans="10:14" x14ac:dyDescent="0.25">
      <c r="J21166" t="str">
        <f t="shared" si="581"/>
        <v/>
      </c>
      <c r="K21166" s="112"/>
      <c r="L21166" s="112"/>
      <c r="M21166" s="112"/>
      <c r="N21166" s="112"/>
    </row>
    <row r="21167" spans="10:14" x14ac:dyDescent="0.25">
      <c r="J21167" t="str">
        <f t="shared" si="581"/>
        <v/>
      </c>
      <c r="K21167" s="112"/>
      <c r="L21167" s="112"/>
      <c r="M21167" s="112"/>
      <c r="N21167" s="112"/>
    </row>
    <row r="21168" spans="10:14" x14ac:dyDescent="0.25">
      <c r="J21168" t="str">
        <f t="shared" si="581"/>
        <v/>
      </c>
      <c r="K21168" s="112"/>
      <c r="L21168" s="112"/>
      <c r="M21168" s="112"/>
      <c r="N21168" s="112"/>
    </row>
    <row r="21169" spans="10:14" x14ac:dyDescent="0.25">
      <c r="J21169" t="str">
        <f t="shared" si="581"/>
        <v/>
      </c>
      <c r="K21169" s="112"/>
      <c r="L21169" s="112"/>
      <c r="M21169" s="112"/>
      <c r="N21169" s="112"/>
    </row>
    <row r="21170" spans="10:14" x14ac:dyDescent="0.25">
      <c r="J21170" t="str">
        <f t="shared" si="581"/>
        <v/>
      </c>
      <c r="K21170" s="112"/>
      <c r="L21170" s="112"/>
      <c r="M21170" s="112"/>
      <c r="N21170" s="112"/>
    </row>
    <row r="21171" spans="10:14" x14ac:dyDescent="0.25">
      <c r="J21171" t="str">
        <f t="shared" si="581"/>
        <v/>
      </c>
      <c r="K21171" s="112"/>
      <c r="L21171" s="112"/>
      <c r="M21171" s="112"/>
      <c r="N21171" s="112"/>
    </row>
    <row r="21172" spans="10:14" x14ac:dyDescent="0.25">
      <c r="J21172" t="str">
        <f t="shared" si="581"/>
        <v/>
      </c>
      <c r="K21172" s="112"/>
      <c r="L21172" s="112"/>
      <c r="M21172" s="112"/>
      <c r="N21172" s="112"/>
    </row>
    <row r="21173" spans="10:14" x14ac:dyDescent="0.25">
      <c r="J21173" t="str">
        <f t="shared" si="581"/>
        <v/>
      </c>
      <c r="K21173" s="112"/>
      <c r="L21173" s="112"/>
      <c r="M21173" s="112"/>
      <c r="N21173" s="112"/>
    </row>
    <row r="21174" spans="10:14" x14ac:dyDescent="0.25">
      <c r="J21174" t="str">
        <f t="shared" si="581"/>
        <v/>
      </c>
      <c r="K21174" s="112"/>
      <c r="L21174" s="112"/>
      <c r="M21174" s="112"/>
      <c r="N21174" s="112"/>
    </row>
    <row r="21175" spans="10:14" x14ac:dyDescent="0.25">
      <c r="J21175" t="str">
        <f t="shared" si="581"/>
        <v/>
      </c>
      <c r="K21175" s="112"/>
      <c r="L21175" s="112"/>
      <c r="M21175" s="112"/>
      <c r="N21175" s="112"/>
    </row>
    <row r="21176" spans="10:14" x14ac:dyDescent="0.25">
      <c r="J21176" t="str">
        <f t="shared" si="581"/>
        <v/>
      </c>
      <c r="K21176" s="112"/>
      <c r="L21176" s="112"/>
      <c r="M21176" s="112"/>
      <c r="N21176" s="112"/>
    </row>
    <row r="21177" spans="10:14" x14ac:dyDescent="0.25">
      <c r="J21177" t="str">
        <f t="shared" si="581"/>
        <v/>
      </c>
      <c r="K21177" s="112"/>
      <c r="L21177" s="112"/>
      <c r="M21177" s="112"/>
      <c r="N21177" s="112"/>
    </row>
    <row r="21178" spans="10:14" x14ac:dyDescent="0.25">
      <c r="J21178" t="str">
        <f t="shared" si="581"/>
        <v/>
      </c>
      <c r="K21178" s="112"/>
      <c r="L21178" s="112"/>
      <c r="M21178" s="112"/>
      <c r="N21178" s="112"/>
    </row>
    <row r="21179" spans="10:14" x14ac:dyDescent="0.25">
      <c r="J21179" t="str">
        <f t="shared" si="581"/>
        <v/>
      </c>
      <c r="K21179" s="112"/>
      <c r="L21179" s="112"/>
      <c r="M21179" s="112"/>
      <c r="N21179" s="112"/>
    </row>
    <row r="21180" spans="10:14" x14ac:dyDescent="0.25">
      <c r="J21180" t="str">
        <f t="shared" si="581"/>
        <v/>
      </c>
      <c r="K21180" s="112"/>
      <c r="L21180" s="112"/>
      <c r="M21180" s="112"/>
      <c r="N21180" s="112"/>
    </row>
    <row r="21181" spans="10:14" x14ac:dyDescent="0.25">
      <c r="J21181" t="str">
        <f t="shared" si="581"/>
        <v/>
      </c>
      <c r="K21181" s="112"/>
      <c r="L21181" s="112"/>
      <c r="M21181" s="112"/>
      <c r="N21181" s="112"/>
    </row>
    <row r="21182" spans="10:14" x14ac:dyDescent="0.25">
      <c r="J21182" t="str">
        <f t="shared" si="581"/>
        <v/>
      </c>
      <c r="K21182" s="112"/>
      <c r="L21182" s="112"/>
      <c r="M21182" s="112"/>
      <c r="N21182" s="112"/>
    </row>
    <row r="21183" spans="10:14" x14ac:dyDescent="0.25">
      <c r="J21183" t="str">
        <f t="shared" si="581"/>
        <v/>
      </c>
      <c r="K21183" s="112"/>
      <c r="L21183" s="112"/>
      <c r="M21183" s="112"/>
      <c r="N21183" s="112"/>
    </row>
    <row r="21184" spans="10:14" x14ac:dyDescent="0.25">
      <c r="J21184" t="str">
        <f t="shared" si="581"/>
        <v/>
      </c>
      <c r="K21184" s="112"/>
      <c r="L21184" s="112"/>
      <c r="M21184" s="112"/>
      <c r="N21184" s="112"/>
    </row>
    <row r="21185" spans="10:14" x14ac:dyDescent="0.25">
      <c r="J21185" t="str">
        <f t="shared" si="581"/>
        <v/>
      </c>
      <c r="K21185" s="112"/>
      <c r="L21185" s="112"/>
      <c r="M21185" s="112"/>
      <c r="N21185" s="112"/>
    </row>
    <row r="21186" spans="10:14" x14ac:dyDescent="0.25">
      <c r="J21186" t="str">
        <f t="shared" si="581"/>
        <v/>
      </c>
      <c r="K21186" s="112"/>
      <c r="L21186" s="112"/>
      <c r="M21186" s="112"/>
      <c r="N21186" s="112"/>
    </row>
    <row r="21187" spans="10:14" x14ac:dyDescent="0.25">
      <c r="J21187" t="str">
        <f t="shared" ref="J21187:J21250" si="582">B21187&amp;C21187&amp;E21187&amp;IF(C21187="Skog",F21187&amp;G21187,"")</f>
        <v/>
      </c>
      <c r="K21187" s="112"/>
      <c r="L21187" s="112"/>
      <c r="M21187" s="112"/>
      <c r="N21187" s="112"/>
    </row>
    <row r="21188" spans="10:14" x14ac:dyDescent="0.25">
      <c r="J21188" t="str">
        <f t="shared" si="582"/>
        <v/>
      </c>
      <c r="K21188" s="112"/>
      <c r="L21188" s="112"/>
      <c r="M21188" s="112"/>
      <c r="N21188" s="112"/>
    </row>
    <row r="21189" spans="10:14" x14ac:dyDescent="0.25">
      <c r="J21189" t="str">
        <f t="shared" si="582"/>
        <v/>
      </c>
      <c r="K21189" s="112"/>
      <c r="L21189" s="112"/>
      <c r="M21189" s="112"/>
      <c r="N21189" s="112"/>
    </row>
    <row r="21190" spans="10:14" x14ac:dyDescent="0.25">
      <c r="J21190" t="str">
        <f t="shared" si="582"/>
        <v/>
      </c>
      <c r="K21190" s="112"/>
      <c r="L21190" s="112"/>
      <c r="M21190" s="112"/>
      <c r="N21190" s="112"/>
    </row>
    <row r="21191" spans="10:14" x14ac:dyDescent="0.25">
      <c r="J21191" t="str">
        <f t="shared" si="582"/>
        <v/>
      </c>
      <c r="K21191" s="112"/>
      <c r="L21191" s="112"/>
      <c r="M21191" s="112"/>
      <c r="N21191" s="112"/>
    </row>
    <row r="21192" spans="10:14" x14ac:dyDescent="0.25">
      <c r="J21192" t="str">
        <f t="shared" si="582"/>
        <v/>
      </c>
      <c r="K21192" s="112"/>
      <c r="L21192" s="112"/>
      <c r="M21192" s="112"/>
      <c r="N21192" s="112"/>
    </row>
    <row r="21193" spans="10:14" x14ac:dyDescent="0.25">
      <c r="J21193" t="str">
        <f t="shared" si="582"/>
        <v/>
      </c>
      <c r="K21193" s="112"/>
      <c r="L21193" s="112"/>
      <c r="M21193" s="112"/>
      <c r="N21193" s="112"/>
    </row>
    <row r="21194" spans="10:14" x14ac:dyDescent="0.25">
      <c r="J21194" t="str">
        <f t="shared" si="582"/>
        <v/>
      </c>
      <c r="K21194" s="112"/>
      <c r="L21194" s="112"/>
      <c r="M21194" s="112"/>
      <c r="N21194" s="112"/>
    </row>
    <row r="21195" spans="10:14" x14ac:dyDescent="0.25">
      <c r="J21195" t="str">
        <f t="shared" si="582"/>
        <v/>
      </c>
      <c r="K21195" s="112"/>
      <c r="L21195" s="112"/>
      <c r="M21195" s="112"/>
      <c r="N21195" s="112"/>
    </row>
    <row r="21196" spans="10:14" x14ac:dyDescent="0.25">
      <c r="J21196" t="str">
        <f t="shared" si="582"/>
        <v/>
      </c>
      <c r="K21196" s="112"/>
      <c r="L21196" s="112"/>
      <c r="M21196" s="112"/>
      <c r="N21196" s="112"/>
    </row>
    <row r="21197" spans="10:14" x14ac:dyDescent="0.25">
      <c r="J21197" t="str">
        <f t="shared" si="582"/>
        <v/>
      </c>
      <c r="K21197" s="112"/>
      <c r="L21197" s="112"/>
      <c r="M21197" s="112"/>
      <c r="N21197" s="112"/>
    </row>
    <row r="21198" spans="10:14" x14ac:dyDescent="0.25">
      <c r="J21198" t="str">
        <f t="shared" si="582"/>
        <v/>
      </c>
      <c r="K21198" s="112"/>
      <c r="L21198" s="112"/>
      <c r="M21198" s="112"/>
      <c r="N21198" s="112"/>
    </row>
    <row r="21199" spans="10:14" x14ac:dyDescent="0.25">
      <c r="J21199" t="str">
        <f t="shared" si="582"/>
        <v/>
      </c>
      <c r="K21199" s="112"/>
      <c r="L21199" s="112"/>
      <c r="M21199" s="112"/>
      <c r="N21199" s="112"/>
    </row>
    <row r="21200" spans="10:14" x14ac:dyDescent="0.25">
      <c r="J21200" t="str">
        <f t="shared" si="582"/>
        <v/>
      </c>
      <c r="K21200" s="112"/>
      <c r="L21200" s="112"/>
      <c r="M21200" s="112"/>
      <c r="N21200" s="112"/>
    </row>
    <row r="21201" spans="10:14" x14ac:dyDescent="0.25">
      <c r="J21201" t="str">
        <f t="shared" si="582"/>
        <v/>
      </c>
      <c r="K21201" s="112"/>
      <c r="L21201" s="112"/>
      <c r="M21201" s="112"/>
      <c r="N21201" s="112"/>
    </row>
    <row r="21202" spans="10:14" x14ac:dyDescent="0.25">
      <c r="J21202" t="str">
        <f t="shared" si="582"/>
        <v/>
      </c>
      <c r="K21202" s="112"/>
      <c r="L21202" s="112"/>
      <c r="M21202" s="112"/>
      <c r="N21202" s="112"/>
    </row>
    <row r="21203" spans="10:14" x14ac:dyDescent="0.25">
      <c r="J21203" t="str">
        <f t="shared" si="582"/>
        <v/>
      </c>
      <c r="K21203" s="112"/>
      <c r="L21203" s="112"/>
      <c r="M21203" s="112"/>
      <c r="N21203" s="112"/>
    </row>
    <row r="21204" spans="10:14" x14ac:dyDescent="0.25">
      <c r="J21204" t="str">
        <f t="shared" si="582"/>
        <v/>
      </c>
      <c r="K21204" s="112"/>
      <c r="L21204" s="112"/>
      <c r="M21204" s="112"/>
      <c r="N21204" s="112"/>
    </row>
    <row r="21205" spans="10:14" x14ac:dyDescent="0.25">
      <c r="J21205" t="str">
        <f t="shared" si="582"/>
        <v/>
      </c>
      <c r="K21205" s="112"/>
      <c r="L21205" s="112"/>
      <c r="M21205" s="112"/>
      <c r="N21205" s="112"/>
    </row>
    <row r="21206" spans="10:14" x14ac:dyDescent="0.25">
      <c r="J21206" t="str">
        <f t="shared" si="582"/>
        <v/>
      </c>
      <c r="K21206" s="112"/>
      <c r="L21206" s="112"/>
      <c r="M21206" s="112"/>
      <c r="N21206" s="112"/>
    </row>
    <row r="21207" spans="10:14" x14ac:dyDescent="0.25">
      <c r="J21207" t="str">
        <f t="shared" si="582"/>
        <v/>
      </c>
      <c r="K21207" s="112"/>
      <c r="L21207" s="112"/>
      <c r="M21207" s="112"/>
      <c r="N21207" s="112"/>
    </row>
    <row r="21208" spans="10:14" x14ac:dyDescent="0.25">
      <c r="J21208" t="str">
        <f t="shared" si="582"/>
        <v/>
      </c>
      <c r="K21208" s="112"/>
      <c r="L21208" s="112"/>
      <c r="M21208" s="112"/>
      <c r="N21208" s="112"/>
    </row>
    <row r="21209" spans="10:14" x14ac:dyDescent="0.25">
      <c r="J21209" t="str">
        <f t="shared" si="582"/>
        <v/>
      </c>
      <c r="K21209" s="112"/>
      <c r="L21209" s="112"/>
      <c r="M21209" s="112"/>
      <c r="N21209" s="112"/>
    </row>
    <row r="21210" spans="10:14" x14ac:dyDescent="0.25">
      <c r="J21210" t="str">
        <f t="shared" si="582"/>
        <v/>
      </c>
      <c r="K21210" s="112"/>
      <c r="L21210" s="112"/>
      <c r="M21210" s="112"/>
      <c r="N21210" s="112"/>
    </row>
    <row r="21211" spans="10:14" x14ac:dyDescent="0.25">
      <c r="J21211" t="str">
        <f t="shared" si="582"/>
        <v/>
      </c>
      <c r="K21211" s="112"/>
      <c r="L21211" s="112"/>
      <c r="M21211" s="112"/>
      <c r="N21211" s="112"/>
    </row>
    <row r="21212" spans="10:14" x14ac:dyDescent="0.25">
      <c r="J21212" t="str">
        <f t="shared" si="582"/>
        <v/>
      </c>
      <c r="K21212" s="112"/>
      <c r="L21212" s="112"/>
      <c r="M21212" s="112"/>
      <c r="N21212" s="112"/>
    </row>
    <row r="21213" spans="10:14" x14ac:dyDescent="0.25">
      <c r="J21213" t="str">
        <f t="shared" si="582"/>
        <v/>
      </c>
      <c r="K21213" s="112"/>
      <c r="L21213" s="112"/>
      <c r="M21213" s="112"/>
      <c r="N21213" s="112"/>
    </row>
    <row r="21214" spans="10:14" x14ac:dyDescent="0.25">
      <c r="J21214" t="str">
        <f t="shared" si="582"/>
        <v/>
      </c>
      <c r="K21214" s="112"/>
      <c r="L21214" s="112"/>
      <c r="M21214" s="112"/>
      <c r="N21214" s="112"/>
    </row>
    <row r="21215" spans="10:14" x14ac:dyDescent="0.25">
      <c r="J21215" t="str">
        <f t="shared" si="582"/>
        <v/>
      </c>
      <c r="K21215" s="112"/>
      <c r="L21215" s="112"/>
      <c r="M21215" s="112"/>
      <c r="N21215" s="112"/>
    </row>
    <row r="21216" spans="10:14" x14ac:dyDescent="0.25">
      <c r="J21216" t="str">
        <f t="shared" si="582"/>
        <v/>
      </c>
      <c r="K21216" s="112"/>
      <c r="L21216" s="112"/>
      <c r="M21216" s="112"/>
      <c r="N21216" s="112"/>
    </row>
    <row r="21217" spans="10:14" x14ac:dyDescent="0.25">
      <c r="J21217" t="str">
        <f t="shared" si="582"/>
        <v/>
      </c>
      <c r="K21217" s="112"/>
      <c r="L21217" s="112"/>
      <c r="M21217" s="112"/>
      <c r="N21217" s="112"/>
    </row>
    <row r="21218" spans="10:14" x14ac:dyDescent="0.25">
      <c r="J21218" t="str">
        <f t="shared" si="582"/>
        <v/>
      </c>
      <c r="K21218" s="112"/>
      <c r="L21218" s="112"/>
      <c r="M21218" s="112"/>
      <c r="N21218" s="112"/>
    </row>
    <row r="21219" spans="10:14" x14ac:dyDescent="0.25">
      <c r="J21219" t="str">
        <f t="shared" si="582"/>
        <v/>
      </c>
      <c r="K21219" s="112"/>
      <c r="L21219" s="112"/>
      <c r="M21219" s="112"/>
      <c r="N21219" s="112"/>
    </row>
    <row r="21220" spans="10:14" x14ac:dyDescent="0.25">
      <c r="J21220" t="str">
        <f t="shared" si="582"/>
        <v/>
      </c>
      <c r="K21220" s="112"/>
      <c r="L21220" s="112"/>
      <c r="M21220" s="112"/>
      <c r="N21220" s="112"/>
    </row>
    <row r="21221" spans="10:14" x14ac:dyDescent="0.25">
      <c r="J21221" t="str">
        <f t="shared" si="582"/>
        <v/>
      </c>
      <c r="K21221" s="112"/>
      <c r="L21221" s="112"/>
      <c r="M21221" s="112"/>
      <c r="N21221" s="112"/>
    </row>
    <row r="21222" spans="10:14" x14ac:dyDescent="0.25">
      <c r="J21222" t="str">
        <f t="shared" si="582"/>
        <v/>
      </c>
      <c r="K21222" s="112"/>
      <c r="L21222" s="112"/>
      <c r="M21222" s="112"/>
      <c r="N21222" s="112"/>
    </row>
    <row r="21223" spans="10:14" x14ac:dyDescent="0.25">
      <c r="J21223" t="str">
        <f t="shared" si="582"/>
        <v/>
      </c>
      <c r="K21223" s="112"/>
      <c r="L21223" s="112"/>
      <c r="M21223" s="112"/>
      <c r="N21223" s="112"/>
    </row>
    <row r="21224" spans="10:14" x14ac:dyDescent="0.25">
      <c r="J21224" t="str">
        <f t="shared" si="582"/>
        <v/>
      </c>
      <c r="K21224" s="112"/>
      <c r="L21224" s="112"/>
      <c r="M21224" s="112"/>
      <c r="N21224" s="112"/>
    </row>
    <row r="21225" spans="10:14" x14ac:dyDescent="0.25">
      <c r="J21225" t="str">
        <f t="shared" si="582"/>
        <v/>
      </c>
      <c r="K21225" s="112"/>
      <c r="L21225" s="112"/>
      <c r="M21225" s="112"/>
      <c r="N21225" s="112"/>
    </row>
    <row r="21226" spans="10:14" x14ac:dyDescent="0.25">
      <c r="J21226" t="str">
        <f t="shared" si="582"/>
        <v/>
      </c>
      <c r="K21226" s="112"/>
      <c r="L21226" s="112"/>
      <c r="M21226" s="112"/>
      <c r="N21226" s="112"/>
    </row>
    <row r="21227" spans="10:14" x14ac:dyDescent="0.25">
      <c r="J21227" t="str">
        <f t="shared" si="582"/>
        <v/>
      </c>
      <c r="K21227" s="112"/>
      <c r="L21227" s="112"/>
      <c r="M21227" s="112"/>
      <c r="N21227" s="112"/>
    </row>
    <row r="21228" spans="10:14" x14ac:dyDescent="0.25">
      <c r="J21228" t="str">
        <f t="shared" si="582"/>
        <v/>
      </c>
      <c r="K21228" s="112"/>
      <c r="L21228" s="112"/>
      <c r="M21228" s="112"/>
      <c r="N21228" s="112"/>
    </row>
    <row r="21229" spans="10:14" x14ac:dyDescent="0.25">
      <c r="J21229" t="str">
        <f t="shared" si="582"/>
        <v/>
      </c>
      <c r="K21229" s="112"/>
      <c r="L21229" s="112"/>
      <c r="M21229" s="112"/>
      <c r="N21229" s="112"/>
    </row>
    <row r="21230" spans="10:14" x14ac:dyDescent="0.25">
      <c r="J21230" t="str">
        <f t="shared" si="582"/>
        <v/>
      </c>
      <c r="K21230" s="112"/>
      <c r="L21230" s="112"/>
      <c r="M21230" s="112"/>
      <c r="N21230" s="112"/>
    </row>
    <row r="21231" spans="10:14" x14ac:dyDescent="0.25">
      <c r="J21231" t="str">
        <f t="shared" si="582"/>
        <v/>
      </c>
      <c r="K21231" s="112"/>
      <c r="L21231" s="112"/>
      <c r="M21231" s="112"/>
      <c r="N21231" s="112"/>
    </row>
    <row r="21232" spans="10:14" x14ac:dyDescent="0.25">
      <c r="J21232" t="str">
        <f t="shared" si="582"/>
        <v/>
      </c>
      <c r="K21232" s="112"/>
      <c r="L21232" s="112"/>
      <c r="M21232" s="112"/>
      <c r="N21232" s="112"/>
    </row>
    <row r="21233" spans="10:14" x14ac:dyDescent="0.25">
      <c r="J21233" t="str">
        <f t="shared" si="582"/>
        <v/>
      </c>
      <c r="K21233" s="112"/>
      <c r="L21233" s="112"/>
      <c r="M21233" s="112"/>
      <c r="N21233" s="112"/>
    </row>
    <row r="21234" spans="10:14" x14ac:dyDescent="0.25">
      <c r="J21234" t="str">
        <f t="shared" si="582"/>
        <v/>
      </c>
      <c r="K21234" s="112"/>
      <c r="L21234" s="112"/>
      <c r="M21234" s="112"/>
      <c r="N21234" s="112"/>
    </row>
    <row r="21235" spans="10:14" x14ac:dyDescent="0.25">
      <c r="J21235" t="str">
        <f t="shared" si="582"/>
        <v/>
      </c>
      <c r="K21235" s="112"/>
      <c r="L21235" s="112"/>
      <c r="M21235" s="112"/>
      <c r="N21235" s="112"/>
    </row>
    <row r="21236" spans="10:14" x14ac:dyDescent="0.25">
      <c r="J21236" t="str">
        <f t="shared" si="582"/>
        <v/>
      </c>
      <c r="K21236" s="112"/>
      <c r="L21236" s="112"/>
      <c r="M21236" s="112"/>
      <c r="N21236" s="112"/>
    </row>
    <row r="21237" spans="10:14" x14ac:dyDescent="0.25">
      <c r="J21237" t="str">
        <f t="shared" si="582"/>
        <v/>
      </c>
      <c r="K21237" s="112"/>
      <c r="L21237" s="112"/>
      <c r="M21237" s="112"/>
      <c r="N21237" s="112"/>
    </row>
    <row r="21238" spans="10:14" x14ac:dyDescent="0.25">
      <c r="J21238" t="str">
        <f t="shared" si="582"/>
        <v/>
      </c>
      <c r="K21238" s="112"/>
      <c r="L21238" s="112"/>
      <c r="M21238" s="112"/>
      <c r="N21238" s="112"/>
    </row>
    <row r="21239" spans="10:14" x14ac:dyDescent="0.25">
      <c r="J21239" t="str">
        <f t="shared" si="582"/>
        <v/>
      </c>
      <c r="K21239" s="112"/>
      <c r="L21239" s="112"/>
      <c r="M21239" s="112"/>
      <c r="N21239" s="112"/>
    </row>
    <row r="21240" spans="10:14" x14ac:dyDescent="0.25">
      <c r="J21240" t="str">
        <f t="shared" si="582"/>
        <v/>
      </c>
      <c r="K21240" s="112"/>
      <c r="L21240" s="112"/>
      <c r="M21240" s="112"/>
      <c r="N21240" s="112"/>
    </row>
    <row r="21241" spans="10:14" x14ac:dyDescent="0.25">
      <c r="J21241" t="str">
        <f t="shared" si="582"/>
        <v/>
      </c>
      <c r="K21241" s="112"/>
      <c r="L21241" s="112"/>
      <c r="M21241" s="112"/>
      <c r="N21241" s="112"/>
    </row>
    <row r="21242" spans="10:14" x14ac:dyDescent="0.25">
      <c r="J21242" t="str">
        <f t="shared" si="582"/>
        <v/>
      </c>
      <c r="K21242" s="112"/>
      <c r="L21242" s="112"/>
      <c r="M21242" s="112"/>
      <c r="N21242" s="112"/>
    </row>
    <row r="21243" spans="10:14" x14ac:dyDescent="0.25">
      <c r="J21243" t="str">
        <f t="shared" si="582"/>
        <v/>
      </c>
      <c r="K21243" s="112"/>
      <c r="L21243" s="112"/>
      <c r="M21243" s="112"/>
      <c r="N21243" s="112"/>
    </row>
    <row r="21244" spans="10:14" x14ac:dyDescent="0.25">
      <c r="J21244" t="str">
        <f t="shared" si="582"/>
        <v/>
      </c>
      <c r="K21244" s="112"/>
      <c r="L21244" s="112"/>
      <c r="M21244" s="112"/>
      <c r="N21244" s="112"/>
    </row>
    <row r="21245" spans="10:14" x14ac:dyDescent="0.25">
      <c r="J21245" t="str">
        <f t="shared" si="582"/>
        <v/>
      </c>
      <c r="K21245" s="112"/>
      <c r="L21245" s="112"/>
      <c r="M21245" s="112"/>
      <c r="N21245" s="112"/>
    </row>
    <row r="21246" spans="10:14" x14ac:dyDescent="0.25">
      <c r="J21246" t="str">
        <f t="shared" si="582"/>
        <v/>
      </c>
      <c r="K21246" s="112"/>
      <c r="L21246" s="112"/>
      <c r="M21246" s="112"/>
      <c r="N21246" s="112"/>
    </row>
    <row r="21247" spans="10:14" x14ac:dyDescent="0.25">
      <c r="J21247" t="str">
        <f t="shared" si="582"/>
        <v/>
      </c>
      <c r="K21247" s="112"/>
      <c r="L21247" s="112"/>
      <c r="M21247" s="112"/>
      <c r="N21247" s="112"/>
    </row>
    <row r="21248" spans="10:14" x14ac:dyDescent="0.25">
      <c r="J21248" t="str">
        <f t="shared" si="582"/>
        <v/>
      </c>
      <c r="K21248" s="112"/>
      <c r="L21248" s="112"/>
      <c r="M21248" s="112"/>
      <c r="N21248" s="112"/>
    </row>
    <row r="21249" spans="10:14" x14ac:dyDescent="0.25">
      <c r="J21249" t="str">
        <f t="shared" si="582"/>
        <v/>
      </c>
      <c r="K21249" s="112"/>
      <c r="L21249" s="112"/>
      <c r="M21249" s="112"/>
      <c r="N21249" s="112"/>
    </row>
    <row r="21250" spans="10:14" x14ac:dyDescent="0.25">
      <c r="J21250" t="str">
        <f t="shared" si="582"/>
        <v/>
      </c>
      <c r="K21250" s="112"/>
      <c r="L21250" s="112"/>
      <c r="M21250" s="112"/>
      <c r="N21250" s="112"/>
    </row>
    <row r="21251" spans="10:14" x14ac:dyDescent="0.25">
      <c r="J21251" t="str">
        <f t="shared" ref="J21251:J21314" si="583">B21251&amp;C21251&amp;E21251&amp;IF(C21251="Skog",F21251&amp;G21251,"")</f>
        <v/>
      </c>
      <c r="K21251" s="112"/>
      <c r="L21251" s="112"/>
      <c r="M21251" s="112"/>
      <c r="N21251" s="112"/>
    </row>
    <row r="21252" spans="10:14" x14ac:dyDescent="0.25">
      <c r="J21252" t="str">
        <f t="shared" si="583"/>
        <v/>
      </c>
      <c r="K21252" s="112"/>
      <c r="L21252" s="112"/>
      <c r="M21252" s="112"/>
      <c r="N21252" s="112"/>
    </row>
    <row r="21253" spans="10:14" x14ac:dyDescent="0.25">
      <c r="J21253" t="str">
        <f t="shared" si="583"/>
        <v/>
      </c>
      <c r="K21253" s="112"/>
      <c r="L21253" s="112"/>
      <c r="M21253" s="112"/>
      <c r="N21253" s="112"/>
    </row>
    <row r="21254" spans="10:14" x14ac:dyDescent="0.25">
      <c r="J21254" t="str">
        <f t="shared" si="583"/>
        <v/>
      </c>
      <c r="K21254" s="112"/>
      <c r="L21254" s="112"/>
      <c r="M21254" s="112"/>
      <c r="N21254" s="112"/>
    </row>
    <row r="21255" spans="10:14" x14ac:dyDescent="0.25">
      <c r="J21255" t="str">
        <f t="shared" si="583"/>
        <v/>
      </c>
      <c r="K21255" s="112"/>
      <c r="L21255" s="112"/>
      <c r="M21255" s="112"/>
      <c r="N21255" s="112"/>
    </row>
    <row r="21256" spans="10:14" x14ac:dyDescent="0.25">
      <c r="J21256" t="str">
        <f t="shared" si="583"/>
        <v/>
      </c>
      <c r="K21256" s="112"/>
      <c r="L21256" s="112"/>
      <c r="M21256" s="112"/>
      <c r="N21256" s="112"/>
    </row>
    <row r="21257" spans="10:14" x14ac:dyDescent="0.25">
      <c r="J21257" t="str">
        <f t="shared" si="583"/>
        <v/>
      </c>
      <c r="K21257" s="112"/>
      <c r="L21257" s="112"/>
      <c r="M21257" s="112"/>
      <c r="N21257" s="112"/>
    </row>
    <row r="21258" spans="10:14" x14ac:dyDescent="0.25">
      <c r="J21258" t="str">
        <f t="shared" si="583"/>
        <v/>
      </c>
      <c r="K21258" s="112"/>
      <c r="L21258" s="112"/>
      <c r="M21258" s="112"/>
      <c r="N21258" s="112"/>
    </row>
    <row r="21259" spans="10:14" x14ac:dyDescent="0.25">
      <c r="J21259" t="str">
        <f t="shared" si="583"/>
        <v/>
      </c>
      <c r="K21259" s="112"/>
      <c r="L21259" s="112"/>
      <c r="M21259" s="112"/>
      <c r="N21259" s="112"/>
    </row>
    <row r="21260" spans="10:14" x14ac:dyDescent="0.25">
      <c r="J21260" t="str">
        <f t="shared" si="583"/>
        <v/>
      </c>
      <c r="K21260" s="112"/>
      <c r="L21260" s="112"/>
      <c r="M21260" s="112"/>
      <c r="N21260" s="112"/>
    </row>
    <row r="21261" spans="10:14" x14ac:dyDescent="0.25">
      <c r="J21261" t="str">
        <f t="shared" si="583"/>
        <v/>
      </c>
      <c r="K21261" s="112"/>
      <c r="L21261" s="112"/>
      <c r="M21261" s="112"/>
      <c r="N21261" s="112"/>
    </row>
    <row r="21262" spans="10:14" x14ac:dyDescent="0.25">
      <c r="J21262" t="str">
        <f t="shared" si="583"/>
        <v/>
      </c>
      <c r="K21262" s="112"/>
      <c r="L21262" s="112"/>
      <c r="M21262" s="112"/>
      <c r="N21262" s="112"/>
    </row>
    <row r="21263" spans="10:14" x14ac:dyDescent="0.25">
      <c r="J21263" t="str">
        <f t="shared" si="583"/>
        <v/>
      </c>
      <c r="K21263" s="112"/>
      <c r="L21263" s="112"/>
      <c r="M21263" s="112"/>
      <c r="N21263" s="112"/>
    </row>
    <row r="21264" spans="10:14" x14ac:dyDescent="0.25">
      <c r="J21264" t="str">
        <f t="shared" si="583"/>
        <v/>
      </c>
      <c r="K21264" s="112"/>
      <c r="L21264" s="112"/>
      <c r="M21264" s="112"/>
      <c r="N21264" s="112"/>
    </row>
    <row r="21265" spans="10:14" x14ac:dyDescent="0.25">
      <c r="J21265" t="str">
        <f t="shared" si="583"/>
        <v/>
      </c>
      <c r="K21265" s="112"/>
      <c r="L21265" s="112"/>
      <c r="M21265" s="112"/>
      <c r="N21265" s="112"/>
    </row>
    <row r="21266" spans="10:14" x14ac:dyDescent="0.25">
      <c r="J21266" t="str">
        <f t="shared" si="583"/>
        <v/>
      </c>
      <c r="K21266" s="112"/>
      <c r="L21266" s="112"/>
      <c r="M21266" s="112"/>
      <c r="N21266" s="112"/>
    </row>
    <row r="21267" spans="10:14" x14ac:dyDescent="0.25">
      <c r="J21267" t="str">
        <f t="shared" si="583"/>
        <v/>
      </c>
      <c r="K21267" s="112"/>
      <c r="L21267" s="112"/>
      <c r="M21267" s="112"/>
      <c r="N21267" s="112"/>
    </row>
    <row r="21268" spans="10:14" x14ac:dyDescent="0.25">
      <c r="J21268" t="str">
        <f t="shared" si="583"/>
        <v/>
      </c>
      <c r="K21268" s="112"/>
      <c r="L21268" s="112"/>
      <c r="M21268" s="112"/>
      <c r="N21268" s="112"/>
    </row>
    <row r="21269" spans="10:14" x14ac:dyDescent="0.25">
      <c r="J21269" t="str">
        <f t="shared" si="583"/>
        <v/>
      </c>
      <c r="K21269" s="112"/>
      <c r="L21269" s="112"/>
      <c r="M21269" s="112"/>
      <c r="N21269" s="112"/>
    </row>
    <row r="21270" spans="10:14" x14ac:dyDescent="0.25">
      <c r="J21270" t="str">
        <f t="shared" si="583"/>
        <v/>
      </c>
      <c r="K21270" s="112"/>
      <c r="L21270" s="112"/>
      <c r="M21270" s="112"/>
      <c r="N21270" s="112"/>
    </row>
    <row r="21271" spans="10:14" x14ac:dyDescent="0.25">
      <c r="J21271" t="str">
        <f t="shared" si="583"/>
        <v/>
      </c>
      <c r="K21271" s="112"/>
      <c r="L21271" s="112"/>
      <c r="M21271" s="112"/>
      <c r="N21271" s="112"/>
    </row>
    <row r="21272" spans="10:14" x14ac:dyDescent="0.25">
      <c r="J21272" t="str">
        <f t="shared" si="583"/>
        <v/>
      </c>
      <c r="K21272" s="112"/>
      <c r="L21272" s="112"/>
      <c r="M21272" s="112"/>
      <c r="N21272" s="112"/>
    </row>
    <row r="21273" spans="10:14" x14ac:dyDescent="0.25">
      <c r="J21273" t="str">
        <f t="shared" si="583"/>
        <v/>
      </c>
      <c r="K21273" s="112"/>
      <c r="L21273" s="112"/>
      <c r="M21273" s="112"/>
      <c r="N21273" s="112"/>
    </row>
    <row r="21274" spans="10:14" x14ac:dyDescent="0.25">
      <c r="J21274" t="str">
        <f t="shared" si="583"/>
        <v/>
      </c>
      <c r="K21274" s="112"/>
      <c r="L21274" s="112"/>
      <c r="M21274" s="112"/>
      <c r="N21274" s="112"/>
    </row>
    <row r="21275" spans="10:14" x14ac:dyDescent="0.25">
      <c r="J21275" t="str">
        <f t="shared" si="583"/>
        <v/>
      </c>
      <c r="K21275" s="112"/>
      <c r="L21275" s="112"/>
      <c r="M21275" s="112"/>
      <c r="N21275" s="112"/>
    </row>
    <row r="21276" spans="10:14" x14ac:dyDescent="0.25">
      <c r="J21276" t="str">
        <f t="shared" si="583"/>
        <v/>
      </c>
      <c r="K21276" s="112"/>
      <c r="L21276" s="112"/>
      <c r="M21276" s="112"/>
      <c r="N21276" s="112"/>
    </row>
    <row r="21277" spans="10:14" x14ac:dyDescent="0.25">
      <c r="J21277" t="str">
        <f t="shared" si="583"/>
        <v/>
      </c>
      <c r="K21277" s="112"/>
      <c r="L21277" s="112"/>
      <c r="M21277" s="112"/>
      <c r="N21277" s="112"/>
    </row>
    <row r="21278" spans="10:14" x14ac:dyDescent="0.25">
      <c r="J21278" t="str">
        <f t="shared" si="583"/>
        <v/>
      </c>
      <c r="K21278" s="112"/>
      <c r="L21278" s="112"/>
      <c r="M21278" s="112"/>
      <c r="N21278" s="112"/>
    </row>
    <row r="21279" spans="10:14" x14ac:dyDescent="0.25">
      <c r="J21279" t="str">
        <f t="shared" si="583"/>
        <v/>
      </c>
      <c r="K21279" s="112"/>
      <c r="L21279" s="112"/>
      <c r="M21279" s="112"/>
      <c r="N21279" s="112"/>
    </row>
    <row r="21280" spans="10:14" x14ac:dyDescent="0.25">
      <c r="J21280" t="str">
        <f t="shared" si="583"/>
        <v/>
      </c>
      <c r="K21280" s="112"/>
      <c r="L21280" s="112"/>
      <c r="M21280" s="112"/>
      <c r="N21280" s="112"/>
    </row>
    <row r="21281" spans="10:14" x14ac:dyDescent="0.25">
      <c r="J21281" t="str">
        <f t="shared" si="583"/>
        <v/>
      </c>
      <c r="K21281" s="112"/>
      <c r="L21281" s="112"/>
      <c r="M21281" s="112"/>
      <c r="N21281" s="112"/>
    </row>
    <row r="21282" spans="10:14" x14ac:dyDescent="0.25">
      <c r="J21282" t="str">
        <f t="shared" si="583"/>
        <v/>
      </c>
      <c r="K21282" s="112"/>
      <c r="L21282" s="112"/>
      <c r="M21282" s="112"/>
      <c r="N21282" s="112"/>
    </row>
    <row r="21283" spans="10:14" x14ac:dyDescent="0.25">
      <c r="J21283" t="str">
        <f t="shared" si="583"/>
        <v/>
      </c>
      <c r="K21283" s="112"/>
      <c r="L21283" s="112"/>
      <c r="M21283" s="112"/>
      <c r="N21283" s="112"/>
    </row>
    <row r="21284" spans="10:14" x14ac:dyDescent="0.25">
      <c r="J21284" t="str">
        <f t="shared" si="583"/>
        <v/>
      </c>
      <c r="K21284" s="112"/>
      <c r="L21284" s="112"/>
      <c r="M21284" s="112"/>
      <c r="N21284" s="112"/>
    </row>
    <row r="21285" spans="10:14" x14ac:dyDescent="0.25">
      <c r="J21285" t="str">
        <f t="shared" si="583"/>
        <v/>
      </c>
      <c r="K21285" s="112"/>
      <c r="L21285" s="112"/>
      <c r="M21285" s="112"/>
      <c r="N21285" s="112"/>
    </row>
    <row r="21286" spans="10:14" x14ac:dyDescent="0.25">
      <c r="J21286" t="str">
        <f t="shared" si="583"/>
        <v/>
      </c>
      <c r="K21286" s="112"/>
      <c r="L21286" s="112"/>
      <c r="M21286" s="112"/>
      <c r="N21286" s="112"/>
    </row>
    <row r="21287" spans="10:14" x14ac:dyDescent="0.25">
      <c r="J21287" t="str">
        <f t="shared" si="583"/>
        <v/>
      </c>
      <c r="K21287" s="112"/>
      <c r="L21287" s="112"/>
      <c r="M21287" s="112"/>
      <c r="N21287" s="112"/>
    </row>
    <row r="21288" spans="10:14" x14ac:dyDescent="0.25">
      <c r="J21288" t="str">
        <f t="shared" si="583"/>
        <v/>
      </c>
      <c r="K21288" s="112"/>
      <c r="L21288" s="112"/>
      <c r="M21288" s="112"/>
      <c r="N21288" s="112"/>
    </row>
    <row r="21289" spans="10:14" x14ac:dyDescent="0.25">
      <c r="J21289" t="str">
        <f t="shared" si="583"/>
        <v/>
      </c>
      <c r="K21289" s="112"/>
      <c r="L21289" s="112"/>
      <c r="M21289" s="112"/>
      <c r="N21289" s="112"/>
    </row>
    <row r="21290" spans="10:14" x14ac:dyDescent="0.25">
      <c r="J21290" t="str">
        <f t="shared" si="583"/>
        <v/>
      </c>
      <c r="K21290" s="112"/>
      <c r="L21290" s="112"/>
      <c r="M21290" s="112"/>
      <c r="N21290" s="112"/>
    </row>
    <row r="21291" spans="10:14" x14ac:dyDescent="0.25">
      <c r="J21291" t="str">
        <f t="shared" si="583"/>
        <v/>
      </c>
      <c r="K21291" s="112"/>
      <c r="L21291" s="112"/>
      <c r="M21291" s="112"/>
      <c r="N21291" s="112"/>
    </row>
    <row r="21292" spans="10:14" x14ac:dyDescent="0.25">
      <c r="J21292" t="str">
        <f t="shared" si="583"/>
        <v/>
      </c>
      <c r="K21292" s="112"/>
      <c r="L21292" s="112"/>
      <c r="M21292" s="112"/>
      <c r="N21292" s="112"/>
    </row>
    <row r="21293" spans="10:14" x14ac:dyDescent="0.25">
      <c r="J21293" t="str">
        <f t="shared" si="583"/>
        <v/>
      </c>
      <c r="K21293" s="112"/>
      <c r="L21293" s="112"/>
      <c r="M21293" s="112"/>
      <c r="N21293" s="112"/>
    </row>
    <row r="21294" spans="10:14" x14ac:dyDescent="0.25">
      <c r="J21294" t="str">
        <f t="shared" si="583"/>
        <v/>
      </c>
      <c r="K21294" s="112"/>
      <c r="L21294" s="112"/>
      <c r="M21294" s="112"/>
      <c r="N21294" s="112"/>
    </row>
    <row r="21295" spans="10:14" x14ac:dyDescent="0.25">
      <c r="J21295" t="str">
        <f t="shared" si="583"/>
        <v/>
      </c>
      <c r="K21295" s="112"/>
      <c r="L21295" s="112"/>
      <c r="M21295" s="112"/>
      <c r="N21295" s="112"/>
    </row>
    <row r="21296" spans="10:14" x14ac:dyDescent="0.25">
      <c r="J21296" t="str">
        <f t="shared" si="583"/>
        <v/>
      </c>
      <c r="K21296" s="112"/>
      <c r="L21296" s="112"/>
      <c r="M21296" s="112"/>
      <c r="N21296" s="112"/>
    </row>
    <row r="21297" spans="10:14" x14ac:dyDescent="0.25">
      <c r="J21297" t="str">
        <f t="shared" si="583"/>
        <v/>
      </c>
      <c r="K21297" s="112"/>
      <c r="L21297" s="112"/>
      <c r="M21297" s="112"/>
      <c r="N21297" s="112"/>
    </row>
    <row r="21298" spans="10:14" x14ac:dyDescent="0.25">
      <c r="J21298" t="str">
        <f t="shared" si="583"/>
        <v/>
      </c>
      <c r="K21298" s="112"/>
      <c r="L21298" s="112"/>
      <c r="M21298" s="112"/>
      <c r="N21298" s="112"/>
    </row>
    <row r="21299" spans="10:14" x14ac:dyDescent="0.25">
      <c r="J21299" t="str">
        <f t="shared" si="583"/>
        <v/>
      </c>
      <c r="K21299" s="112"/>
      <c r="L21299" s="112"/>
      <c r="M21299" s="112"/>
      <c r="N21299" s="112"/>
    </row>
    <row r="21300" spans="10:14" x14ac:dyDescent="0.25">
      <c r="J21300" t="str">
        <f t="shared" si="583"/>
        <v/>
      </c>
      <c r="K21300" s="112"/>
      <c r="L21300" s="112"/>
      <c r="M21300" s="112"/>
      <c r="N21300" s="112"/>
    </row>
    <row r="21301" spans="10:14" x14ac:dyDescent="0.25">
      <c r="J21301" t="str">
        <f t="shared" si="583"/>
        <v/>
      </c>
      <c r="K21301" s="112"/>
      <c r="L21301" s="112"/>
      <c r="M21301" s="112"/>
      <c r="N21301" s="112"/>
    </row>
    <row r="21302" spans="10:14" x14ac:dyDescent="0.25">
      <c r="J21302" t="str">
        <f t="shared" si="583"/>
        <v/>
      </c>
      <c r="K21302" s="112"/>
      <c r="L21302" s="112"/>
      <c r="M21302" s="112"/>
      <c r="N21302" s="112"/>
    </row>
    <row r="21303" spans="10:14" x14ac:dyDescent="0.25">
      <c r="J21303" t="str">
        <f t="shared" si="583"/>
        <v/>
      </c>
      <c r="K21303" s="112"/>
      <c r="L21303" s="112"/>
      <c r="M21303" s="112"/>
      <c r="N21303" s="112"/>
    </row>
    <row r="21304" spans="10:14" x14ac:dyDescent="0.25">
      <c r="J21304" t="str">
        <f t="shared" si="583"/>
        <v/>
      </c>
      <c r="K21304" s="112"/>
      <c r="L21304" s="112"/>
      <c r="M21304" s="112"/>
      <c r="N21304" s="112"/>
    </row>
    <row r="21305" spans="10:14" x14ac:dyDescent="0.25">
      <c r="J21305" t="str">
        <f t="shared" si="583"/>
        <v/>
      </c>
      <c r="K21305" s="112"/>
      <c r="L21305" s="112"/>
      <c r="M21305" s="112"/>
      <c r="N21305" s="112"/>
    </row>
    <row r="21306" spans="10:14" x14ac:dyDescent="0.25">
      <c r="J21306" t="str">
        <f t="shared" si="583"/>
        <v/>
      </c>
      <c r="K21306" s="112"/>
      <c r="L21306" s="112"/>
      <c r="M21306" s="112"/>
      <c r="N21306" s="112"/>
    </row>
    <row r="21307" spans="10:14" x14ac:dyDescent="0.25">
      <c r="J21307" t="str">
        <f t="shared" si="583"/>
        <v/>
      </c>
      <c r="K21307" s="112"/>
      <c r="L21307" s="112"/>
      <c r="M21307" s="112"/>
      <c r="N21307" s="112"/>
    </row>
    <row r="21308" spans="10:14" x14ac:dyDescent="0.25">
      <c r="J21308" t="str">
        <f t="shared" si="583"/>
        <v/>
      </c>
      <c r="K21308" s="112"/>
      <c r="L21308" s="112"/>
      <c r="M21308" s="112"/>
      <c r="N21308" s="112"/>
    </row>
    <row r="21309" spans="10:14" x14ac:dyDescent="0.25">
      <c r="J21309" t="str">
        <f t="shared" si="583"/>
        <v/>
      </c>
      <c r="K21309" s="112"/>
      <c r="L21309" s="112"/>
      <c r="M21309" s="112"/>
      <c r="N21309" s="112"/>
    </row>
    <row r="21310" spans="10:14" x14ac:dyDescent="0.25">
      <c r="J21310" t="str">
        <f t="shared" si="583"/>
        <v/>
      </c>
      <c r="K21310" s="112"/>
      <c r="L21310" s="112"/>
      <c r="M21310" s="112"/>
      <c r="N21310" s="112"/>
    </row>
    <row r="21311" spans="10:14" x14ac:dyDescent="0.25">
      <c r="J21311" t="str">
        <f t="shared" si="583"/>
        <v/>
      </c>
      <c r="K21311" s="112"/>
      <c r="L21311" s="112"/>
      <c r="M21311" s="112"/>
      <c r="N21311" s="112"/>
    </row>
    <row r="21312" spans="10:14" x14ac:dyDescent="0.25">
      <c r="J21312" t="str">
        <f t="shared" si="583"/>
        <v/>
      </c>
      <c r="K21312" s="112"/>
      <c r="L21312" s="112"/>
      <c r="M21312" s="112"/>
      <c r="N21312" s="112"/>
    </row>
    <row r="21313" spans="10:14" x14ac:dyDescent="0.25">
      <c r="J21313" t="str">
        <f t="shared" si="583"/>
        <v/>
      </c>
      <c r="K21313" s="112"/>
      <c r="L21313" s="112"/>
      <c r="M21313" s="112"/>
      <c r="N21313" s="112"/>
    </row>
    <row r="21314" spans="10:14" x14ac:dyDescent="0.25">
      <c r="J21314" t="str">
        <f t="shared" si="583"/>
        <v/>
      </c>
      <c r="K21314" s="112"/>
      <c r="L21314" s="112"/>
      <c r="M21314" s="112"/>
      <c r="N21314" s="112"/>
    </row>
    <row r="21315" spans="10:14" x14ac:dyDescent="0.25">
      <c r="J21315" t="str">
        <f t="shared" ref="J21315:J21378" si="584">B21315&amp;C21315&amp;E21315&amp;IF(C21315="Skog",F21315&amp;G21315,"")</f>
        <v/>
      </c>
      <c r="K21315" s="112"/>
      <c r="L21315" s="112"/>
      <c r="M21315" s="112"/>
      <c r="N21315" s="112"/>
    </row>
    <row r="21316" spans="10:14" x14ac:dyDescent="0.25">
      <c r="J21316" t="str">
        <f t="shared" si="584"/>
        <v/>
      </c>
      <c r="K21316" s="112"/>
      <c r="L21316" s="112"/>
      <c r="M21316" s="112"/>
      <c r="N21316" s="112"/>
    </row>
    <row r="21317" spans="10:14" x14ac:dyDescent="0.25">
      <c r="J21317" t="str">
        <f t="shared" si="584"/>
        <v/>
      </c>
      <c r="K21317" s="112"/>
      <c r="L21317" s="112"/>
      <c r="M21317" s="112"/>
      <c r="N21317" s="112"/>
    </row>
    <row r="21318" spans="10:14" x14ac:dyDescent="0.25">
      <c r="J21318" t="str">
        <f t="shared" si="584"/>
        <v/>
      </c>
      <c r="K21318" s="112"/>
      <c r="L21318" s="112"/>
      <c r="M21318" s="112"/>
      <c r="N21318" s="112"/>
    </row>
    <row r="21319" spans="10:14" x14ac:dyDescent="0.25">
      <c r="J21319" t="str">
        <f t="shared" si="584"/>
        <v/>
      </c>
      <c r="K21319" s="112"/>
      <c r="L21319" s="112"/>
      <c r="M21319" s="112"/>
      <c r="N21319" s="112"/>
    </row>
    <row r="21320" spans="10:14" x14ac:dyDescent="0.25">
      <c r="J21320" t="str">
        <f t="shared" si="584"/>
        <v/>
      </c>
      <c r="K21320" s="112"/>
      <c r="L21320" s="112"/>
      <c r="M21320" s="112"/>
      <c r="N21320" s="112"/>
    </row>
    <row r="21321" spans="10:14" x14ac:dyDescent="0.25">
      <c r="J21321" t="str">
        <f t="shared" si="584"/>
        <v/>
      </c>
      <c r="K21321" s="112"/>
      <c r="L21321" s="112"/>
      <c r="M21321" s="112"/>
      <c r="N21321" s="112"/>
    </row>
    <row r="21322" spans="10:14" x14ac:dyDescent="0.25">
      <c r="J21322" t="str">
        <f t="shared" si="584"/>
        <v/>
      </c>
      <c r="K21322" s="112"/>
      <c r="L21322" s="112"/>
      <c r="M21322" s="112"/>
      <c r="N21322" s="112"/>
    </row>
    <row r="21323" spans="10:14" x14ac:dyDescent="0.25">
      <c r="J21323" t="str">
        <f t="shared" si="584"/>
        <v/>
      </c>
      <c r="K21323" s="112"/>
      <c r="L21323" s="112"/>
      <c r="M21323" s="112"/>
      <c r="N21323" s="112"/>
    </row>
    <row r="21324" spans="10:14" x14ac:dyDescent="0.25">
      <c r="J21324" t="str">
        <f t="shared" si="584"/>
        <v/>
      </c>
      <c r="K21324" s="112"/>
      <c r="L21324" s="112"/>
      <c r="M21324" s="112"/>
      <c r="N21324" s="112"/>
    </row>
    <row r="21325" spans="10:14" x14ac:dyDescent="0.25">
      <c r="J21325" t="str">
        <f t="shared" si="584"/>
        <v/>
      </c>
      <c r="K21325" s="112"/>
      <c r="L21325" s="112"/>
      <c r="M21325" s="112"/>
      <c r="N21325" s="112"/>
    </row>
    <row r="21326" spans="10:14" x14ac:dyDescent="0.25">
      <c r="J21326" t="str">
        <f t="shared" si="584"/>
        <v/>
      </c>
      <c r="K21326" s="112"/>
      <c r="L21326" s="112"/>
      <c r="M21326" s="112"/>
      <c r="N21326" s="112"/>
    </row>
    <row r="21327" spans="10:14" x14ac:dyDescent="0.25">
      <c r="J21327" t="str">
        <f t="shared" si="584"/>
        <v/>
      </c>
      <c r="K21327" s="112"/>
      <c r="L21327" s="112"/>
      <c r="M21327" s="112"/>
      <c r="N21327" s="112"/>
    </row>
    <row r="21328" spans="10:14" x14ac:dyDescent="0.25">
      <c r="J21328" t="str">
        <f t="shared" si="584"/>
        <v/>
      </c>
      <c r="K21328" s="112"/>
      <c r="L21328" s="112"/>
      <c r="M21328" s="112"/>
      <c r="N21328" s="112"/>
    </row>
    <row r="21329" spans="10:14" x14ac:dyDescent="0.25">
      <c r="J21329" t="str">
        <f t="shared" si="584"/>
        <v/>
      </c>
      <c r="K21329" s="112"/>
      <c r="L21329" s="112"/>
      <c r="M21329" s="112"/>
      <c r="N21329" s="112"/>
    </row>
    <row r="21330" spans="10:14" x14ac:dyDescent="0.25">
      <c r="J21330" t="str">
        <f t="shared" si="584"/>
        <v/>
      </c>
      <c r="K21330" s="112"/>
      <c r="L21330" s="112"/>
      <c r="M21330" s="112"/>
      <c r="N21330" s="112"/>
    </row>
    <row r="21331" spans="10:14" x14ac:dyDescent="0.25">
      <c r="J21331" t="str">
        <f t="shared" si="584"/>
        <v/>
      </c>
      <c r="K21331" s="112"/>
      <c r="L21331" s="112"/>
      <c r="M21331" s="112"/>
      <c r="N21331" s="112"/>
    </row>
    <row r="21332" spans="10:14" x14ac:dyDescent="0.25">
      <c r="J21332" t="str">
        <f t="shared" si="584"/>
        <v/>
      </c>
      <c r="K21332" s="112"/>
      <c r="L21332" s="112"/>
      <c r="M21332" s="112"/>
      <c r="N21332" s="112"/>
    </row>
    <row r="21333" spans="10:14" x14ac:dyDescent="0.25">
      <c r="J21333" t="str">
        <f t="shared" si="584"/>
        <v/>
      </c>
      <c r="K21333" s="112"/>
      <c r="L21333" s="112"/>
      <c r="M21333" s="112"/>
      <c r="N21333" s="112"/>
    </row>
    <row r="21334" spans="10:14" x14ac:dyDescent="0.25">
      <c r="J21334" t="str">
        <f t="shared" si="584"/>
        <v/>
      </c>
      <c r="K21334" s="112"/>
      <c r="L21334" s="112"/>
      <c r="M21334" s="112"/>
      <c r="N21334" s="112"/>
    </row>
    <row r="21335" spans="10:14" x14ac:dyDescent="0.25">
      <c r="J21335" t="str">
        <f t="shared" si="584"/>
        <v/>
      </c>
      <c r="K21335" s="112"/>
      <c r="L21335" s="112"/>
      <c r="M21335" s="112"/>
      <c r="N21335" s="112"/>
    </row>
    <row r="21336" spans="10:14" x14ac:dyDescent="0.25">
      <c r="J21336" t="str">
        <f t="shared" si="584"/>
        <v/>
      </c>
      <c r="K21336" s="112"/>
      <c r="L21336" s="112"/>
      <c r="M21336" s="112"/>
      <c r="N21336" s="112"/>
    </row>
    <row r="21337" spans="10:14" x14ac:dyDescent="0.25">
      <c r="J21337" t="str">
        <f t="shared" si="584"/>
        <v/>
      </c>
      <c r="K21337" s="112"/>
      <c r="L21337" s="112"/>
      <c r="M21337" s="112"/>
      <c r="N21337" s="112"/>
    </row>
    <row r="21338" spans="10:14" x14ac:dyDescent="0.25">
      <c r="J21338" t="str">
        <f t="shared" si="584"/>
        <v/>
      </c>
      <c r="K21338" s="112"/>
      <c r="L21338" s="112"/>
      <c r="M21338" s="112"/>
      <c r="N21338" s="112"/>
    </row>
    <row r="21339" spans="10:14" x14ac:dyDescent="0.25">
      <c r="J21339" t="str">
        <f t="shared" si="584"/>
        <v/>
      </c>
      <c r="K21339" s="112"/>
      <c r="L21339" s="112"/>
      <c r="M21339" s="112"/>
      <c r="N21339" s="112"/>
    </row>
    <row r="21340" spans="10:14" x14ac:dyDescent="0.25">
      <c r="J21340" t="str">
        <f t="shared" si="584"/>
        <v/>
      </c>
      <c r="K21340" s="112"/>
      <c r="L21340" s="112"/>
      <c r="M21340" s="112"/>
      <c r="N21340" s="112"/>
    </row>
    <row r="21341" spans="10:14" x14ac:dyDescent="0.25">
      <c r="J21341" t="str">
        <f t="shared" si="584"/>
        <v/>
      </c>
      <c r="K21341" s="112"/>
      <c r="L21341" s="112"/>
      <c r="M21341" s="112"/>
      <c r="N21341" s="112"/>
    </row>
    <row r="21342" spans="10:14" x14ac:dyDescent="0.25">
      <c r="J21342" t="str">
        <f t="shared" si="584"/>
        <v/>
      </c>
      <c r="K21342" s="112"/>
      <c r="L21342" s="112"/>
      <c r="M21342" s="112"/>
      <c r="N21342" s="112"/>
    </row>
    <row r="21343" spans="10:14" x14ac:dyDescent="0.25">
      <c r="J21343" t="str">
        <f t="shared" si="584"/>
        <v/>
      </c>
      <c r="K21343" s="112"/>
      <c r="L21343" s="112"/>
      <c r="M21343" s="112"/>
      <c r="N21343" s="112"/>
    </row>
    <row r="21344" spans="10:14" x14ac:dyDescent="0.25">
      <c r="J21344" t="str">
        <f t="shared" si="584"/>
        <v/>
      </c>
      <c r="K21344" s="112"/>
      <c r="L21344" s="112"/>
      <c r="M21344" s="112"/>
      <c r="N21344" s="112"/>
    </row>
    <row r="21345" spans="10:14" x14ac:dyDescent="0.25">
      <c r="J21345" t="str">
        <f t="shared" si="584"/>
        <v/>
      </c>
      <c r="K21345" s="112"/>
      <c r="L21345" s="112"/>
      <c r="M21345" s="112"/>
      <c r="N21345" s="112"/>
    </row>
    <row r="21346" spans="10:14" x14ac:dyDescent="0.25">
      <c r="J21346" t="str">
        <f t="shared" si="584"/>
        <v/>
      </c>
      <c r="K21346" s="112"/>
      <c r="L21346" s="112"/>
      <c r="M21346" s="112"/>
      <c r="N21346" s="112"/>
    </row>
    <row r="21347" spans="10:14" x14ac:dyDescent="0.25">
      <c r="J21347" t="str">
        <f t="shared" si="584"/>
        <v/>
      </c>
      <c r="K21347" s="112"/>
      <c r="L21347" s="112"/>
      <c r="M21347" s="112"/>
      <c r="N21347" s="112"/>
    </row>
    <row r="21348" spans="10:14" x14ac:dyDescent="0.25">
      <c r="J21348" t="str">
        <f t="shared" si="584"/>
        <v/>
      </c>
      <c r="K21348" s="112"/>
      <c r="L21348" s="112"/>
      <c r="M21348" s="112"/>
      <c r="N21348" s="112"/>
    </row>
    <row r="21349" spans="10:14" x14ac:dyDescent="0.25">
      <c r="J21349" t="str">
        <f t="shared" si="584"/>
        <v/>
      </c>
      <c r="K21349" s="112"/>
      <c r="L21349" s="112"/>
      <c r="M21349" s="112"/>
      <c r="N21349" s="112"/>
    </row>
    <row r="21350" spans="10:14" x14ac:dyDescent="0.25">
      <c r="J21350" t="str">
        <f t="shared" si="584"/>
        <v/>
      </c>
      <c r="K21350" s="112"/>
      <c r="L21350" s="112"/>
      <c r="M21350" s="112"/>
      <c r="N21350" s="112"/>
    </row>
    <row r="21351" spans="10:14" x14ac:dyDescent="0.25">
      <c r="J21351" t="str">
        <f t="shared" si="584"/>
        <v/>
      </c>
      <c r="K21351" s="112"/>
      <c r="L21351" s="112"/>
      <c r="M21351" s="112"/>
      <c r="N21351" s="112"/>
    </row>
    <row r="21352" spans="10:14" x14ac:dyDescent="0.25">
      <c r="J21352" t="str">
        <f t="shared" si="584"/>
        <v/>
      </c>
      <c r="K21352" s="112"/>
      <c r="L21352" s="112"/>
      <c r="M21352" s="112"/>
      <c r="N21352" s="112"/>
    </row>
    <row r="21353" spans="10:14" x14ac:dyDescent="0.25">
      <c r="J21353" t="str">
        <f t="shared" si="584"/>
        <v/>
      </c>
      <c r="K21353" s="112"/>
      <c r="L21353" s="112"/>
      <c r="M21353" s="112"/>
      <c r="N21353" s="112"/>
    </row>
    <row r="21354" spans="10:14" x14ac:dyDescent="0.25">
      <c r="J21354" t="str">
        <f t="shared" si="584"/>
        <v/>
      </c>
      <c r="K21354" s="112"/>
      <c r="L21354" s="112"/>
      <c r="M21354" s="112"/>
      <c r="N21354" s="112"/>
    </row>
    <row r="21355" spans="10:14" x14ac:dyDescent="0.25">
      <c r="J21355" t="str">
        <f t="shared" si="584"/>
        <v/>
      </c>
      <c r="K21355" s="112"/>
      <c r="L21355" s="112"/>
      <c r="M21355" s="112"/>
      <c r="N21355" s="112"/>
    </row>
    <row r="21356" spans="10:14" x14ac:dyDescent="0.25">
      <c r="J21356" t="str">
        <f t="shared" si="584"/>
        <v/>
      </c>
      <c r="K21356" s="112"/>
      <c r="L21356" s="112"/>
      <c r="M21356" s="112"/>
      <c r="N21356" s="112"/>
    </row>
    <row r="21357" spans="10:14" x14ac:dyDescent="0.25">
      <c r="J21357" t="str">
        <f t="shared" si="584"/>
        <v/>
      </c>
      <c r="K21357" s="112"/>
      <c r="L21357" s="112"/>
      <c r="M21357" s="112"/>
      <c r="N21357" s="112"/>
    </row>
    <row r="21358" spans="10:14" x14ac:dyDescent="0.25">
      <c r="J21358" t="str">
        <f t="shared" si="584"/>
        <v/>
      </c>
      <c r="K21358" s="112"/>
      <c r="L21358" s="112"/>
      <c r="M21358" s="112"/>
      <c r="N21358" s="112"/>
    </row>
    <row r="21359" spans="10:14" x14ac:dyDescent="0.25">
      <c r="J21359" t="str">
        <f t="shared" si="584"/>
        <v/>
      </c>
      <c r="K21359" s="112"/>
      <c r="L21359" s="112"/>
      <c r="M21359" s="112"/>
      <c r="N21359" s="112"/>
    </row>
    <row r="21360" spans="10:14" x14ac:dyDescent="0.25">
      <c r="J21360" t="str">
        <f t="shared" si="584"/>
        <v/>
      </c>
      <c r="K21360" s="112"/>
      <c r="L21360" s="112"/>
      <c r="M21360" s="112"/>
      <c r="N21360" s="112"/>
    </row>
    <row r="21361" spans="10:14" x14ac:dyDescent="0.25">
      <c r="J21361" t="str">
        <f t="shared" si="584"/>
        <v/>
      </c>
      <c r="K21361" s="112"/>
      <c r="L21361" s="112"/>
      <c r="M21361" s="112"/>
      <c r="N21361" s="112"/>
    </row>
    <row r="21362" spans="10:14" x14ac:dyDescent="0.25">
      <c r="J21362" t="str">
        <f t="shared" si="584"/>
        <v/>
      </c>
      <c r="K21362" s="112"/>
      <c r="L21362" s="112"/>
      <c r="M21362" s="112"/>
      <c r="N21362" s="112"/>
    </row>
    <row r="21363" spans="10:14" x14ac:dyDescent="0.25">
      <c r="J21363" t="str">
        <f t="shared" si="584"/>
        <v/>
      </c>
      <c r="K21363" s="112"/>
      <c r="L21363" s="112"/>
      <c r="M21363" s="112"/>
      <c r="N21363" s="112"/>
    </row>
    <row r="21364" spans="10:14" x14ac:dyDescent="0.25">
      <c r="J21364" t="str">
        <f t="shared" si="584"/>
        <v/>
      </c>
      <c r="K21364" s="112"/>
      <c r="L21364" s="112"/>
      <c r="M21364" s="112"/>
      <c r="N21364" s="112"/>
    </row>
    <row r="21365" spans="10:14" x14ac:dyDescent="0.25">
      <c r="J21365" t="str">
        <f t="shared" si="584"/>
        <v/>
      </c>
      <c r="K21365" s="112"/>
      <c r="L21365" s="112"/>
      <c r="M21365" s="112"/>
      <c r="N21365" s="112"/>
    </row>
    <row r="21366" spans="10:14" x14ac:dyDescent="0.25">
      <c r="J21366" t="str">
        <f t="shared" si="584"/>
        <v/>
      </c>
      <c r="K21366" s="112"/>
      <c r="L21366" s="112"/>
      <c r="M21366" s="112"/>
      <c r="N21366" s="112"/>
    </row>
    <row r="21367" spans="10:14" x14ac:dyDescent="0.25">
      <c r="J21367" t="str">
        <f t="shared" si="584"/>
        <v/>
      </c>
      <c r="K21367" s="112"/>
      <c r="L21367" s="112"/>
      <c r="M21367" s="112"/>
      <c r="N21367" s="112"/>
    </row>
    <row r="21368" spans="10:14" x14ac:dyDescent="0.25">
      <c r="J21368" t="str">
        <f t="shared" si="584"/>
        <v/>
      </c>
      <c r="K21368" s="112"/>
      <c r="L21368" s="112"/>
      <c r="M21368" s="112"/>
      <c r="N21368" s="112"/>
    </row>
    <row r="21369" spans="10:14" x14ac:dyDescent="0.25">
      <c r="J21369" t="str">
        <f t="shared" si="584"/>
        <v/>
      </c>
      <c r="K21369" s="112"/>
      <c r="L21369" s="112"/>
      <c r="M21369" s="112"/>
      <c r="N21369" s="112"/>
    </row>
    <row r="21370" spans="10:14" x14ac:dyDescent="0.25">
      <c r="J21370" t="str">
        <f t="shared" si="584"/>
        <v/>
      </c>
      <c r="K21370" s="112"/>
      <c r="L21370" s="112"/>
      <c r="M21370" s="112"/>
      <c r="N21370" s="112"/>
    </row>
    <row r="21371" spans="10:14" x14ac:dyDescent="0.25">
      <c r="J21371" t="str">
        <f t="shared" si="584"/>
        <v/>
      </c>
      <c r="K21371" s="112"/>
      <c r="L21371" s="112"/>
      <c r="M21371" s="112"/>
      <c r="N21371" s="112"/>
    </row>
    <row r="21372" spans="10:14" x14ac:dyDescent="0.25">
      <c r="J21372" t="str">
        <f t="shared" si="584"/>
        <v/>
      </c>
      <c r="K21372" s="112"/>
      <c r="L21372" s="112"/>
      <c r="M21372" s="112"/>
      <c r="N21372" s="112"/>
    </row>
    <row r="21373" spans="10:14" x14ac:dyDescent="0.25">
      <c r="J21373" t="str">
        <f t="shared" si="584"/>
        <v/>
      </c>
      <c r="K21373" s="112"/>
      <c r="L21373" s="112"/>
      <c r="M21373" s="112"/>
      <c r="N21373" s="112"/>
    </row>
    <row r="21374" spans="10:14" x14ac:dyDescent="0.25">
      <c r="J21374" t="str">
        <f t="shared" si="584"/>
        <v/>
      </c>
      <c r="K21374" s="112"/>
      <c r="L21374" s="112"/>
      <c r="M21374" s="112"/>
      <c r="N21374" s="112"/>
    </row>
    <row r="21375" spans="10:14" x14ac:dyDescent="0.25">
      <c r="J21375" t="str">
        <f t="shared" si="584"/>
        <v/>
      </c>
      <c r="K21375" s="112"/>
      <c r="L21375" s="112"/>
      <c r="M21375" s="112"/>
      <c r="N21375" s="112"/>
    </row>
    <row r="21376" spans="10:14" x14ac:dyDescent="0.25">
      <c r="J21376" t="str">
        <f t="shared" si="584"/>
        <v/>
      </c>
      <c r="K21376" s="112"/>
      <c r="L21376" s="112"/>
      <c r="M21376" s="112"/>
      <c r="N21376" s="112"/>
    </row>
    <row r="21377" spans="10:14" x14ac:dyDescent="0.25">
      <c r="J21377" t="str">
        <f t="shared" si="584"/>
        <v/>
      </c>
      <c r="K21377" s="112"/>
      <c r="L21377" s="112"/>
      <c r="M21377" s="112"/>
      <c r="N21377" s="112"/>
    </row>
    <row r="21378" spans="10:14" x14ac:dyDescent="0.25">
      <c r="J21378" t="str">
        <f t="shared" si="584"/>
        <v/>
      </c>
      <c r="K21378" s="112"/>
      <c r="L21378" s="112"/>
      <c r="M21378" s="112"/>
      <c r="N21378" s="112"/>
    </row>
    <row r="21379" spans="10:14" x14ac:dyDescent="0.25">
      <c r="J21379" t="str">
        <f t="shared" ref="J21379:J21442" si="585">B21379&amp;C21379&amp;E21379&amp;IF(C21379="Skog",F21379&amp;G21379,"")</f>
        <v/>
      </c>
      <c r="K21379" s="112"/>
      <c r="L21379" s="112"/>
      <c r="M21379" s="112"/>
      <c r="N21379" s="112"/>
    </row>
    <row r="21380" spans="10:14" x14ac:dyDescent="0.25">
      <c r="J21380" t="str">
        <f t="shared" si="585"/>
        <v/>
      </c>
      <c r="K21380" s="112"/>
      <c r="L21380" s="112"/>
      <c r="M21380" s="112"/>
      <c r="N21380" s="112"/>
    </row>
    <row r="21381" spans="10:14" x14ac:dyDescent="0.25">
      <c r="J21381" t="str">
        <f t="shared" si="585"/>
        <v/>
      </c>
      <c r="K21381" s="112"/>
      <c r="L21381" s="112"/>
      <c r="M21381" s="112"/>
      <c r="N21381" s="112"/>
    </row>
    <row r="21382" spans="10:14" x14ac:dyDescent="0.25">
      <c r="J21382" t="str">
        <f t="shared" si="585"/>
        <v/>
      </c>
      <c r="K21382" s="112"/>
      <c r="L21382" s="112"/>
      <c r="M21382" s="112"/>
      <c r="N21382" s="112"/>
    </row>
    <row r="21383" spans="10:14" x14ac:dyDescent="0.25">
      <c r="J21383" t="str">
        <f t="shared" si="585"/>
        <v/>
      </c>
      <c r="K21383" s="112"/>
      <c r="L21383" s="112"/>
      <c r="M21383" s="112"/>
      <c r="N21383" s="112"/>
    </row>
    <row r="21384" spans="10:14" x14ac:dyDescent="0.25">
      <c r="J21384" t="str">
        <f t="shared" si="585"/>
        <v/>
      </c>
      <c r="K21384" s="112"/>
      <c r="L21384" s="112"/>
      <c r="M21384" s="112"/>
      <c r="N21384" s="112"/>
    </row>
    <row r="21385" spans="10:14" x14ac:dyDescent="0.25">
      <c r="J21385" t="str">
        <f t="shared" si="585"/>
        <v/>
      </c>
      <c r="K21385" s="112"/>
      <c r="L21385" s="112"/>
      <c r="M21385" s="112"/>
      <c r="N21385" s="112"/>
    </row>
    <row r="21386" spans="10:14" x14ac:dyDescent="0.25">
      <c r="J21386" t="str">
        <f t="shared" si="585"/>
        <v/>
      </c>
      <c r="K21386" s="112"/>
      <c r="L21386" s="112"/>
      <c r="M21386" s="112"/>
      <c r="N21386" s="112"/>
    </row>
    <row r="21387" spans="10:14" x14ac:dyDescent="0.25">
      <c r="J21387" t="str">
        <f t="shared" si="585"/>
        <v/>
      </c>
      <c r="K21387" s="112"/>
      <c r="L21387" s="112"/>
      <c r="M21387" s="112"/>
      <c r="N21387" s="112"/>
    </row>
    <row r="21388" spans="10:14" x14ac:dyDescent="0.25">
      <c r="J21388" t="str">
        <f t="shared" si="585"/>
        <v/>
      </c>
      <c r="K21388" s="112"/>
      <c r="L21388" s="112"/>
      <c r="M21388" s="112"/>
      <c r="N21388" s="112"/>
    </row>
    <row r="21389" spans="10:14" x14ac:dyDescent="0.25">
      <c r="J21389" t="str">
        <f t="shared" si="585"/>
        <v/>
      </c>
      <c r="K21389" s="112"/>
      <c r="L21389" s="112"/>
      <c r="M21389" s="112"/>
      <c r="N21389" s="112"/>
    </row>
    <row r="21390" spans="10:14" x14ac:dyDescent="0.25">
      <c r="J21390" t="str">
        <f t="shared" si="585"/>
        <v/>
      </c>
      <c r="K21390" s="112"/>
      <c r="L21390" s="112"/>
      <c r="M21390" s="112"/>
      <c r="N21390" s="112"/>
    </row>
    <row r="21391" spans="10:14" x14ac:dyDescent="0.25">
      <c r="J21391" t="str">
        <f t="shared" si="585"/>
        <v/>
      </c>
      <c r="K21391" s="112"/>
      <c r="L21391" s="112"/>
      <c r="M21391" s="112"/>
      <c r="N21391" s="112"/>
    </row>
    <row r="21392" spans="10:14" x14ac:dyDescent="0.25">
      <c r="J21392" t="str">
        <f t="shared" si="585"/>
        <v/>
      </c>
      <c r="K21392" s="112"/>
      <c r="L21392" s="112"/>
      <c r="M21392" s="112"/>
      <c r="N21392" s="112"/>
    </row>
    <row r="21393" spans="10:14" x14ac:dyDescent="0.25">
      <c r="J21393" t="str">
        <f t="shared" si="585"/>
        <v/>
      </c>
      <c r="K21393" s="112"/>
      <c r="L21393" s="112"/>
      <c r="M21393" s="112"/>
      <c r="N21393" s="112"/>
    </row>
    <row r="21394" spans="10:14" x14ac:dyDescent="0.25">
      <c r="J21394" t="str">
        <f t="shared" si="585"/>
        <v/>
      </c>
      <c r="K21394" s="112"/>
      <c r="L21394" s="112"/>
      <c r="M21394" s="112"/>
      <c r="N21394" s="112"/>
    </row>
    <row r="21395" spans="10:14" x14ac:dyDescent="0.25">
      <c r="J21395" t="str">
        <f t="shared" si="585"/>
        <v/>
      </c>
      <c r="K21395" s="112"/>
      <c r="L21395" s="112"/>
      <c r="M21395" s="112"/>
      <c r="N21395" s="112"/>
    </row>
    <row r="21396" spans="10:14" x14ac:dyDescent="0.25">
      <c r="J21396" t="str">
        <f t="shared" si="585"/>
        <v/>
      </c>
      <c r="K21396" s="112"/>
      <c r="L21396" s="112"/>
      <c r="M21396" s="112"/>
      <c r="N21396" s="112"/>
    </row>
    <row r="21397" spans="10:14" x14ac:dyDescent="0.25">
      <c r="J21397" t="str">
        <f t="shared" si="585"/>
        <v/>
      </c>
      <c r="K21397" s="112"/>
      <c r="L21397" s="112"/>
      <c r="M21397" s="112"/>
      <c r="N21397" s="112"/>
    </row>
    <row r="21398" spans="10:14" x14ac:dyDescent="0.25">
      <c r="J21398" t="str">
        <f t="shared" si="585"/>
        <v/>
      </c>
      <c r="K21398" s="112"/>
      <c r="L21398" s="112"/>
      <c r="M21398" s="112"/>
      <c r="N21398" s="112"/>
    </row>
    <row r="21399" spans="10:14" x14ac:dyDescent="0.25">
      <c r="J21399" t="str">
        <f t="shared" si="585"/>
        <v/>
      </c>
      <c r="K21399" s="112"/>
      <c r="L21399" s="112"/>
      <c r="M21399" s="112"/>
      <c r="N21399" s="112"/>
    </row>
    <row r="21400" spans="10:14" x14ac:dyDescent="0.25">
      <c r="J21400" t="str">
        <f t="shared" si="585"/>
        <v/>
      </c>
      <c r="K21400" s="112"/>
      <c r="L21400" s="112"/>
      <c r="M21400" s="112"/>
      <c r="N21400" s="112"/>
    </row>
    <row r="21401" spans="10:14" x14ac:dyDescent="0.25">
      <c r="J21401" t="str">
        <f t="shared" si="585"/>
        <v/>
      </c>
      <c r="K21401" s="112"/>
      <c r="L21401" s="112"/>
      <c r="M21401" s="112"/>
      <c r="N21401" s="112"/>
    </row>
    <row r="21402" spans="10:14" x14ac:dyDescent="0.25">
      <c r="J21402" t="str">
        <f t="shared" si="585"/>
        <v/>
      </c>
      <c r="K21402" s="112"/>
      <c r="L21402" s="112"/>
      <c r="M21402" s="112"/>
      <c r="N21402" s="112"/>
    </row>
    <row r="21403" spans="10:14" x14ac:dyDescent="0.25">
      <c r="J21403" t="str">
        <f t="shared" si="585"/>
        <v/>
      </c>
      <c r="K21403" s="112"/>
      <c r="L21403" s="112"/>
      <c r="M21403" s="112"/>
      <c r="N21403" s="112"/>
    </row>
    <row r="21404" spans="10:14" x14ac:dyDescent="0.25">
      <c r="J21404" t="str">
        <f t="shared" si="585"/>
        <v/>
      </c>
      <c r="K21404" s="112"/>
      <c r="L21404" s="112"/>
      <c r="M21404" s="112"/>
      <c r="N21404" s="112"/>
    </row>
    <row r="21405" spans="10:14" x14ac:dyDescent="0.25">
      <c r="J21405" t="str">
        <f t="shared" si="585"/>
        <v/>
      </c>
      <c r="K21405" s="112"/>
      <c r="L21405" s="112"/>
      <c r="M21405" s="112"/>
      <c r="N21405" s="112"/>
    </row>
    <row r="21406" spans="10:14" x14ac:dyDescent="0.25">
      <c r="J21406" t="str">
        <f t="shared" si="585"/>
        <v/>
      </c>
      <c r="K21406" s="112"/>
      <c r="L21406" s="112"/>
      <c r="M21406" s="112"/>
      <c r="N21406" s="112"/>
    </row>
    <row r="21407" spans="10:14" x14ac:dyDescent="0.25">
      <c r="J21407" t="str">
        <f t="shared" si="585"/>
        <v/>
      </c>
      <c r="K21407" s="112"/>
      <c r="L21407" s="112"/>
      <c r="M21407" s="112"/>
      <c r="N21407" s="112"/>
    </row>
    <row r="21408" spans="10:14" x14ac:dyDescent="0.25">
      <c r="J21408" t="str">
        <f t="shared" si="585"/>
        <v/>
      </c>
      <c r="K21408" s="112"/>
      <c r="L21408" s="112"/>
      <c r="M21408" s="112"/>
      <c r="N21408" s="112"/>
    </row>
    <row r="21409" spans="10:14" x14ac:dyDescent="0.25">
      <c r="J21409" t="str">
        <f t="shared" si="585"/>
        <v/>
      </c>
      <c r="K21409" s="112"/>
      <c r="L21409" s="112"/>
      <c r="M21409" s="112"/>
      <c r="N21409" s="112"/>
    </row>
    <row r="21410" spans="10:14" x14ac:dyDescent="0.25">
      <c r="J21410" t="str">
        <f t="shared" si="585"/>
        <v/>
      </c>
      <c r="K21410" s="112"/>
      <c r="L21410" s="112"/>
      <c r="M21410" s="112"/>
      <c r="N21410" s="112"/>
    </row>
    <row r="21411" spans="10:14" x14ac:dyDescent="0.25">
      <c r="J21411" t="str">
        <f t="shared" si="585"/>
        <v/>
      </c>
      <c r="K21411" s="112"/>
      <c r="L21411" s="112"/>
      <c r="M21411" s="112"/>
      <c r="N21411" s="112"/>
    </row>
    <row r="21412" spans="10:14" x14ac:dyDescent="0.25">
      <c r="J21412" t="str">
        <f t="shared" si="585"/>
        <v/>
      </c>
      <c r="K21412" s="112"/>
      <c r="L21412" s="112"/>
      <c r="M21412" s="112"/>
      <c r="N21412" s="112"/>
    </row>
    <row r="21413" spans="10:14" x14ac:dyDescent="0.25">
      <c r="J21413" t="str">
        <f t="shared" si="585"/>
        <v/>
      </c>
      <c r="K21413" s="112"/>
      <c r="L21413" s="112"/>
      <c r="M21413" s="112"/>
      <c r="N21413" s="112"/>
    </row>
    <row r="21414" spans="10:14" x14ac:dyDescent="0.25">
      <c r="J21414" t="str">
        <f t="shared" si="585"/>
        <v/>
      </c>
      <c r="K21414" s="112"/>
      <c r="L21414" s="112"/>
      <c r="M21414" s="112"/>
      <c r="N21414" s="112"/>
    </row>
    <row r="21415" spans="10:14" x14ac:dyDescent="0.25">
      <c r="J21415" t="str">
        <f t="shared" si="585"/>
        <v/>
      </c>
      <c r="K21415" s="112"/>
      <c r="L21415" s="112"/>
      <c r="M21415" s="112"/>
      <c r="N21415" s="112"/>
    </row>
    <row r="21416" spans="10:14" x14ac:dyDescent="0.25">
      <c r="J21416" t="str">
        <f t="shared" si="585"/>
        <v/>
      </c>
      <c r="K21416" s="112"/>
      <c r="L21416" s="112"/>
      <c r="M21416" s="112"/>
      <c r="N21416" s="112"/>
    </row>
    <row r="21417" spans="10:14" x14ac:dyDescent="0.25">
      <c r="J21417" t="str">
        <f t="shared" si="585"/>
        <v/>
      </c>
      <c r="K21417" s="112"/>
      <c r="L21417" s="112"/>
      <c r="M21417" s="112"/>
      <c r="N21417" s="112"/>
    </row>
    <row r="21418" spans="10:14" x14ac:dyDescent="0.25">
      <c r="J21418" t="str">
        <f t="shared" si="585"/>
        <v/>
      </c>
      <c r="K21418" s="112"/>
      <c r="L21418" s="112"/>
      <c r="M21418" s="112"/>
      <c r="N21418" s="112"/>
    </row>
    <row r="21419" spans="10:14" x14ac:dyDescent="0.25">
      <c r="J21419" t="str">
        <f t="shared" si="585"/>
        <v/>
      </c>
      <c r="K21419" s="112"/>
      <c r="L21419" s="112"/>
      <c r="M21419" s="112"/>
      <c r="N21419" s="112"/>
    </row>
    <row r="21420" spans="10:14" x14ac:dyDescent="0.25">
      <c r="J21420" t="str">
        <f t="shared" si="585"/>
        <v/>
      </c>
      <c r="K21420" s="112"/>
      <c r="L21420" s="112"/>
      <c r="M21420" s="112"/>
      <c r="N21420" s="112"/>
    </row>
    <row r="21421" spans="10:14" x14ac:dyDescent="0.25">
      <c r="J21421" t="str">
        <f t="shared" si="585"/>
        <v/>
      </c>
      <c r="K21421" s="112"/>
      <c r="L21421" s="112"/>
      <c r="M21421" s="112"/>
      <c r="N21421" s="112"/>
    </row>
    <row r="21422" spans="10:14" x14ac:dyDescent="0.25">
      <c r="J21422" t="str">
        <f t="shared" si="585"/>
        <v/>
      </c>
      <c r="K21422" s="112"/>
      <c r="L21422" s="112"/>
      <c r="M21422" s="112"/>
      <c r="N21422" s="112"/>
    </row>
    <row r="21423" spans="10:14" x14ac:dyDescent="0.25">
      <c r="J21423" t="str">
        <f t="shared" si="585"/>
        <v/>
      </c>
      <c r="K21423" s="112"/>
      <c r="L21423" s="112"/>
      <c r="M21423" s="112"/>
      <c r="N21423" s="112"/>
    </row>
    <row r="21424" spans="10:14" x14ac:dyDescent="0.25">
      <c r="J21424" t="str">
        <f t="shared" si="585"/>
        <v/>
      </c>
      <c r="K21424" s="112"/>
      <c r="L21424" s="112"/>
      <c r="M21424" s="112"/>
      <c r="N21424" s="112"/>
    </row>
    <row r="21425" spans="10:14" x14ac:dyDescent="0.25">
      <c r="J21425" t="str">
        <f t="shared" si="585"/>
        <v/>
      </c>
      <c r="K21425" s="112"/>
      <c r="L21425" s="112"/>
      <c r="M21425" s="112"/>
      <c r="N21425" s="112"/>
    </row>
    <row r="21426" spans="10:14" x14ac:dyDescent="0.25">
      <c r="J21426" t="str">
        <f t="shared" si="585"/>
        <v/>
      </c>
      <c r="K21426" s="112"/>
      <c r="L21426" s="112"/>
      <c r="M21426" s="112"/>
      <c r="N21426" s="112"/>
    </row>
    <row r="21427" spans="10:14" x14ac:dyDescent="0.25">
      <c r="J21427" t="str">
        <f t="shared" si="585"/>
        <v/>
      </c>
      <c r="K21427" s="112"/>
      <c r="L21427" s="112"/>
      <c r="M21427" s="112"/>
      <c r="N21427" s="112"/>
    </row>
    <row r="21428" spans="10:14" x14ac:dyDescent="0.25">
      <c r="J21428" t="str">
        <f t="shared" si="585"/>
        <v/>
      </c>
      <c r="K21428" s="112"/>
      <c r="L21428" s="112"/>
      <c r="M21428" s="112"/>
      <c r="N21428" s="112"/>
    </row>
    <row r="21429" spans="10:14" x14ac:dyDescent="0.25">
      <c r="J21429" t="str">
        <f t="shared" si="585"/>
        <v/>
      </c>
      <c r="K21429" s="112"/>
      <c r="L21429" s="112"/>
      <c r="M21429" s="112"/>
      <c r="N21429" s="112"/>
    </row>
    <row r="21430" spans="10:14" x14ac:dyDescent="0.25">
      <c r="J21430" t="str">
        <f t="shared" si="585"/>
        <v/>
      </c>
      <c r="K21430" s="112"/>
      <c r="L21430" s="112"/>
      <c r="M21430" s="112"/>
      <c r="N21430" s="112"/>
    </row>
    <row r="21431" spans="10:14" x14ac:dyDescent="0.25">
      <c r="J21431" t="str">
        <f t="shared" si="585"/>
        <v/>
      </c>
      <c r="K21431" s="112"/>
      <c r="L21431" s="112"/>
      <c r="M21431" s="112"/>
      <c r="N21431" s="112"/>
    </row>
    <row r="21432" spans="10:14" x14ac:dyDescent="0.25">
      <c r="J21432" t="str">
        <f t="shared" si="585"/>
        <v/>
      </c>
      <c r="K21432" s="112"/>
      <c r="L21432" s="112"/>
      <c r="M21432" s="112"/>
      <c r="N21432" s="112"/>
    </row>
    <row r="21433" spans="10:14" x14ac:dyDescent="0.25">
      <c r="J21433" t="str">
        <f t="shared" si="585"/>
        <v/>
      </c>
      <c r="K21433" s="112"/>
      <c r="L21433" s="112"/>
      <c r="M21433" s="112"/>
      <c r="N21433" s="112"/>
    </row>
    <row r="21434" spans="10:14" x14ac:dyDescent="0.25">
      <c r="J21434" t="str">
        <f t="shared" si="585"/>
        <v/>
      </c>
      <c r="K21434" s="112"/>
      <c r="L21434" s="112"/>
      <c r="M21434" s="112"/>
      <c r="N21434" s="112"/>
    </row>
    <row r="21435" spans="10:14" x14ac:dyDescent="0.25">
      <c r="J21435" t="str">
        <f t="shared" si="585"/>
        <v/>
      </c>
      <c r="K21435" s="112"/>
      <c r="L21435" s="112"/>
      <c r="M21435" s="112"/>
      <c r="N21435" s="112"/>
    </row>
    <row r="21436" spans="10:14" x14ac:dyDescent="0.25">
      <c r="J21436" t="str">
        <f t="shared" si="585"/>
        <v/>
      </c>
      <c r="K21436" s="112"/>
      <c r="L21436" s="112"/>
      <c r="M21436" s="112"/>
      <c r="N21436" s="112"/>
    </row>
    <row r="21437" spans="10:14" x14ac:dyDescent="0.25">
      <c r="J21437" t="str">
        <f t="shared" si="585"/>
        <v/>
      </c>
      <c r="K21437" s="112"/>
      <c r="L21437" s="112"/>
      <c r="M21437" s="112"/>
      <c r="N21437" s="112"/>
    </row>
    <row r="21438" spans="10:14" x14ac:dyDescent="0.25">
      <c r="J21438" t="str">
        <f t="shared" si="585"/>
        <v/>
      </c>
      <c r="K21438" s="112"/>
      <c r="L21438" s="112"/>
      <c r="M21438" s="112"/>
      <c r="N21438" s="112"/>
    </row>
    <row r="21439" spans="10:14" x14ac:dyDescent="0.25">
      <c r="J21439" t="str">
        <f t="shared" si="585"/>
        <v/>
      </c>
      <c r="K21439" s="112"/>
      <c r="L21439" s="112"/>
      <c r="M21439" s="112"/>
      <c r="N21439" s="112"/>
    </row>
    <row r="21440" spans="10:14" x14ac:dyDescent="0.25">
      <c r="J21440" t="str">
        <f t="shared" si="585"/>
        <v/>
      </c>
      <c r="K21440" s="112"/>
      <c r="L21440" s="112"/>
      <c r="M21440" s="112"/>
      <c r="N21440" s="112"/>
    </row>
    <row r="21441" spans="10:14" x14ac:dyDescent="0.25">
      <c r="J21441" t="str">
        <f t="shared" si="585"/>
        <v/>
      </c>
      <c r="K21441" s="112"/>
      <c r="L21441" s="112"/>
      <c r="M21441" s="112"/>
      <c r="N21441" s="112"/>
    </row>
    <row r="21442" spans="10:14" x14ac:dyDescent="0.25">
      <c r="J21442" t="str">
        <f t="shared" si="585"/>
        <v/>
      </c>
      <c r="K21442" s="112"/>
      <c r="L21442" s="112"/>
      <c r="M21442" s="112"/>
      <c r="N21442" s="112"/>
    </row>
    <row r="21443" spans="10:14" x14ac:dyDescent="0.25">
      <c r="J21443" t="str">
        <f t="shared" ref="J21443:J21506" si="586">B21443&amp;C21443&amp;E21443&amp;IF(C21443="Skog",F21443&amp;G21443,"")</f>
        <v/>
      </c>
      <c r="K21443" s="112"/>
      <c r="L21443" s="112"/>
      <c r="M21443" s="112"/>
      <c r="N21443" s="112"/>
    </row>
    <row r="21444" spans="10:14" x14ac:dyDescent="0.25">
      <c r="J21444" t="str">
        <f t="shared" si="586"/>
        <v/>
      </c>
      <c r="K21444" s="112"/>
      <c r="L21444" s="112"/>
      <c r="M21444" s="112"/>
      <c r="N21444" s="112"/>
    </row>
    <row r="21445" spans="10:14" x14ac:dyDescent="0.25">
      <c r="J21445" t="str">
        <f t="shared" si="586"/>
        <v/>
      </c>
      <c r="K21445" s="112"/>
      <c r="L21445" s="112"/>
      <c r="M21445" s="112"/>
      <c r="N21445" s="112"/>
    </row>
    <row r="21446" spans="10:14" x14ac:dyDescent="0.25">
      <c r="J21446" t="str">
        <f t="shared" si="586"/>
        <v/>
      </c>
      <c r="K21446" s="112"/>
      <c r="L21446" s="112"/>
      <c r="M21446" s="112"/>
      <c r="N21446" s="112"/>
    </row>
    <row r="21447" spans="10:14" x14ac:dyDescent="0.25">
      <c r="J21447" t="str">
        <f t="shared" si="586"/>
        <v/>
      </c>
      <c r="K21447" s="112"/>
      <c r="L21447" s="112"/>
      <c r="M21447" s="112"/>
      <c r="N21447" s="112"/>
    </row>
    <row r="21448" spans="10:14" x14ac:dyDescent="0.25">
      <c r="J21448" t="str">
        <f t="shared" si="586"/>
        <v/>
      </c>
      <c r="K21448" s="112"/>
      <c r="L21448" s="112"/>
      <c r="M21448" s="112"/>
      <c r="N21448" s="112"/>
    </row>
    <row r="21449" spans="10:14" x14ac:dyDescent="0.25">
      <c r="J21449" t="str">
        <f t="shared" si="586"/>
        <v/>
      </c>
      <c r="K21449" s="112"/>
      <c r="L21449" s="112"/>
      <c r="M21449" s="112"/>
      <c r="N21449" s="112"/>
    </row>
    <row r="21450" spans="10:14" x14ac:dyDescent="0.25">
      <c r="J21450" t="str">
        <f t="shared" si="586"/>
        <v/>
      </c>
      <c r="K21450" s="112"/>
      <c r="L21450" s="112"/>
      <c r="M21450" s="112"/>
      <c r="N21450" s="112"/>
    </row>
    <row r="21451" spans="10:14" x14ac:dyDescent="0.25">
      <c r="J21451" t="str">
        <f t="shared" si="586"/>
        <v/>
      </c>
      <c r="K21451" s="112"/>
      <c r="L21451" s="112"/>
      <c r="M21451" s="112"/>
      <c r="N21451" s="112"/>
    </row>
    <row r="21452" spans="10:14" x14ac:dyDescent="0.25">
      <c r="J21452" t="str">
        <f t="shared" si="586"/>
        <v/>
      </c>
      <c r="K21452" s="112"/>
      <c r="L21452" s="112"/>
      <c r="M21452" s="112"/>
      <c r="N21452" s="112"/>
    </row>
    <row r="21453" spans="10:14" x14ac:dyDescent="0.25">
      <c r="J21453" t="str">
        <f t="shared" si="586"/>
        <v/>
      </c>
      <c r="K21453" s="112"/>
      <c r="L21453" s="112"/>
      <c r="M21453" s="112"/>
      <c r="N21453" s="112"/>
    </row>
    <row r="21454" spans="10:14" x14ac:dyDescent="0.25">
      <c r="J21454" t="str">
        <f t="shared" si="586"/>
        <v/>
      </c>
      <c r="K21454" s="112"/>
      <c r="L21454" s="112"/>
      <c r="M21454" s="112"/>
      <c r="N21454" s="112"/>
    </row>
    <row r="21455" spans="10:14" x14ac:dyDescent="0.25">
      <c r="J21455" t="str">
        <f t="shared" si="586"/>
        <v/>
      </c>
      <c r="K21455" s="112"/>
      <c r="L21455" s="112"/>
      <c r="M21455" s="112"/>
      <c r="N21455" s="112"/>
    </row>
    <row r="21456" spans="10:14" x14ac:dyDescent="0.25">
      <c r="J21456" t="str">
        <f t="shared" si="586"/>
        <v/>
      </c>
      <c r="K21456" s="112"/>
      <c r="L21456" s="112"/>
      <c r="M21456" s="112"/>
      <c r="N21456" s="112"/>
    </row>
    <row r="21457" spans="10:14" x14ac:dyDescent="0.25">
      <c r="J21457" t="str">
        <f t="shared" si="586"/>
        <v/>
      </c>
      <c r="K21457" s="112"/>
      <c r="L21457" s="112"/>
      <c r="M21457" s="112"/>
      <c r="N21457" s="112"/>
    </row>
    <row r="21458" spans="10:14" x14ac:dyDescent="0.25">
      <c r="J21458" t="str">
        <f t="shared" si="586"/>
        <v/>
      </c>
      <c r="K21458" s="112"/>
      <c r="L21458" s="112"/>
      <c r="M21458" s="112"/>
      <c r="N21458" s="112"/>
    </row>
    <row r="21459" spans="10:14" x14ac:dyDescent="0.25">
      <c r="J21459" t="str">
        <f t="shared" si="586"/>
        <v/>
      </c>
      <c r="K21459" s="112"/>
      <c r="L21459" s="112"/>
      <c r="M21459" s="112"/>
      <c r="N21459" s="112"/>
    </row>
    <row r="21460" spans="10:14" x14ac:dyDescent="0.25">
      <c r="J21460" t="str">
        <f t="shared" si="586"/>
        <v/>
      </c>
      <c r="K21460" s="112"/>
      <c r="L21460" s="112"/>
      <c r="M21460" s="112"/>
      <c r="N21460" s="112"/>
    </row>
    <row r="21461" spans="10:14" x14ac:dyDescent="0.25">
      <c r="J21461" t="str">
        <f t="shared" si="586"/>
        <v/>
      </c>
      <c r="K21461" s="112"/>
      <c r="L21461" s="112"/>
      <c r="M21461" s="112"/>
      <c r="N21461" s="112"/>
    </row>
    <row r="21462" spans="10:14" x14ac:dyDescent="0.25">
      <c r="J21462" t="str">
        <f t="shared" si="586"/>
        <v/>
      </c>
      <c r="K21462" s="112"/>
      <c r="L21462" s="112"/>
      <c r="M21462" s="112"/>
      <c r="N21462" s="112"/>
    </row>
    <row r="21463" spans="10:14" x14ac:dyDescent="0.25">
      <c r="J21463" t="str">
        <f t="shared" si="586"/>
        <v/>
      </c>
      <c r="K21463" s="112"/>
      <c r="L21463" s="112"/>
      <c r="M21463" s="112"/>
      <c r="N21463" s="112"/>
    </row>
    <row r="21464" spans="10:14" x14ac:dyDescent="0.25">
      <c r="J21464" t="str">
        <f t="shared" si="586"/>
        <v/>
      </c>
      <c r="K21464" s="112"/>
      <c r="L21464" s="112"/>
      <c r="M21464" s="112"/>
      <c r="N21464" s="112"/>
    </row>
    <row r="21465" spans="10:14" x14ac:dyDescent="0.25">
      <c r="J21465" t="str">
        <f t="shared" si="586"/>
        <v/>
      </c>
      <c r="K21465" s="112"/>
      <c r="L21465" s="112"/>
      <c r="M21465" s="112"/>
      <c r="N21465" s="112"/>
    </row>
    <row r="21466" spans="10:14" x14ac:dyDescent="0.25">
      <c r="J21466" t="str">
        <f t="shared" si="586"/>
        <v/>
      </c>
      <c r="K21466" s="112"/>
      <c r="L21466" s="112"/>
      <c r="M21466" s="112"/>
      <c r="N21466" s="112"/>
    </row>
    <row r="21467" spans="10:14" x14ac:dyDescent="0.25">
      <c r="J21467" t="str">
        <f t="shared" si="586"/>
        <v/>
      </c>
      <c r="K21467" s="112"/>
      <c r="L21467" s="112"/>
      <c r="M21467" s="112"/>
      <c r="N21467" s="112"/>
    </row>
    <row r="21468" spans="10:14" x14ac:dyDescent="0.25">
      <c r="J21468" t="str">
        <f t="shared" si="586"/>
        <v/>
      </c>
      <c r="K21468" s="112"/>
      <c r="L21468" s="112"/>
      <c r="M21468" s="112"/>
      <c r="N21468" s="112"/>
    </row>
    <row r="21469" spans="10:14" x14ac:dyDescent="0.25">
      <c r="J21469" t="str">
        <f t="shared" si="586"/>
        <v/>
      </c>
      <c r="K21469" s="112"/>
      <c r="L21469" s="112"/>
      <c r="M21469" s="112"/>
      <c r="N21469" s="112"/>
    </row>
    <row r="21470" spans="10:14" x14ac:dyDescent="0.25">
      <c r="J21470" t="str">
        <f t="shared" si="586"/>
        <v/>
      </c>
      <c r="K21470" s="112"/>
      <c r="L21470" s="112"/>
      <c r="M21470" s="112"/>
      <c r="N21470" s="112"/>
    </row>
    <row r="21471" spans="10:14" x14ac:dyDescent="0.25">
      <c r="J21471" t="str">
        <f t="shared" si="586"/>
        <v/>
      </c>
      <c r="K21471" s="112"/>
      <c r="L21471" s="112"/>
      <c r="M21471" s="112"/>
      <c r="N21471" s="112"/>
    </row>
    <row r="21472" spans="10:14" x14ac:dyDescent="0.25">
      <c r="J21472" t="str">
        <f t="shared" si="586"/>
        <v/>
      </c>
      <c r="K21472" s="112"/>
      <c r="L21472" s="112"/>
      <c r="M21472" s="112"/>
      <c r="N21472" s="112"/>
    </row>
    <row r="21473" spans="10:14" x14ac:dyDescent="0.25">
      <c r="J21473" t="str">
        <f t="shared" si="586"/>
        <v/>
      </c>
      <c r="K21473" s="112"/>
      <c r="L21473" s="112"/>
      <c r="M21473" s="112"/>
      <c r="N21473" s="112"/>
    </row>
    <row r="21474" spans="10:14" x14ac:dyDescent="0.25">
      <c r="J21474" t="str">
        <f t="shared" si="586"/>
        <v/>
      </c>
      <c r="K21474" s="112"/>
      <c r="L21474" s="112"/>
      <c r="M21474" s="112"/>
      <c r="N21474" s="112"/>
    </row>
    <row r="21475" spans="10:14" x14ac:dyDescent="0.25">
      <c r="J21475" t="str">
        <f t="shared" si="586"/>
        <v/>
      </c>
      <c r="K21475" s="112"/>
      <c r="L21475" s="112"/>
      <c r="M21475" s="112"/>
      <c r="N21475" s="112"/>
    </row>
    <row r="21476" spans="10:14" x14ac:dyDescent="0.25">
      <c r="J21476" t="str">
        <f t="shared" si="586"/>
        <v/>
      </c>
      <c r="K21476" s="112"/>
      <c r="L21476" s="112"/>
      <c r="M21476" s="112"/>
      <c r="N21476" s="112"/>
    </row>
    <row r="21477" spans="10:14" x14ac:dyDescent="0.25">
      <c r="J21477" t="str">
        <f t="shared" si="586"/>
        <v/>
      </c>
      <c r="K21477" s="112"/>
      <c r="L21477" s="112"/>
      <c r="M21477" s="112"/>
      <c r="N21477" s="112"/>
    </row>
    <row r="21478" spans="10:14" x14ac:dyDescent="0.25">
      <c r="J21478" t="str">
        <f t="shared" si="586"/>
        <v/>
      </c>
      <c r="K21478" s="112"/>
      <c r="L21478" s="112"/>
      <c r="M21478" s="112"/>
      <c r="N21478" s="112"/>
    </row>
    <row r="21479" spans="10:14" x14ac:dyDescent="0.25">
      <c r="J21479" t="str">
        <f t="shared" si="586"/>
        <v/>
      </c>
      <c r="K21479" s="112"/>
      <c r="L21479" s="112"/>
      <c r="M21479" s="112"/>
      <c r="N21479" s="112"/>
    </row>
    <row r="21480" spans="10:14" x14ac:dyDescent="0.25">
      <c r="J21480" t="str">
        <f t="shared" si="586"/>
        <v/>
      </c>
      <c r="K21480" s="112"/>
      <c r="L21480" s="112"/>
      <c r="M21480" s="112"/>
      <c r="N21480" s="112"/>
    </row>
    <row r="21481" spans="10:14" x14ac:dyDescent="0.25">
      <c r="J21481" t="str">
        <f t="shared" si="586"/>
        <v/>
      </c>
      <c r="K21481" s="112"/>
      <c r="L21481" s="112"/>
      <c r="M21481" s="112"/>
      <c r="N21481" s="112"/>
    </row>
    <row r="21482" spans="10:14" x14ac:dyDescent="0.25">
      <c r="J21482" t="str">
        <f t="shared" si="586"/>
        <v/>
      </c>
      <c r="K21482" s="112"/>
      <c r="L21482" s="112"/>
      <c r="M21482" s="112"/>
      <c r="N21482" s="112"/>
    </row>
    <row r="21483" spans="10:14" x14ac:dyDescent="0.25">
      <c r="J21483" t="str">
        <f t="shared" si="586"/>
        <v/>
      </c>
      <c r="K21483" s="112"/>
      <c r="L21483" s="112"/>
      <c r="M21483" s="112"/>
      <c r="N21483" s="112"/>
    </row>
    <row r="21484" spans="10:14" x14ac:dyDescent="0.25">
      <c r="J21484" t="str">
        <f t="shared" si="586"/>
        <v/>
      </c>
      <c r="K21484" s="112"/>
      <c r="L21484" s="112"/>
      <c r="M21484" s="112"/>
      <c r="N21484" s="112"/>
    </row>
    <row r="21485" spans="10:14" x14ac:dyDescent="0.25">
      <c r="J21485" t="str">
        <f t="shared" si="586"/>
        <v/>
      </c>
      <c r="K21485" s="112"/>
      <c r="L21485" s="112"/>
      <c r="M21485" s="112"/>
      <c r="N21485" s="112"/>
    </row>
    <row r="21486" spans="10:14" x14ac:dyDescent="0.25">
      <c r="J21486" t="str">
        <f t="shared" si="586"/>
        <v/>
      </c>
      <c r="K21486" s="112"/>
      <c r="L21486" s="112"/>
      <c r="M21486" s="112"/>
      <c r="N21486" s="112"/>
    </row>
    <row r="21487" spans="10:14" x14ac:dyDescent="0.25">
      <c r="J21487" t="str">
        <f t="shared" si="586"/>
        <v/>
      </c>
      <c r="K21487" s="112"/>
      <c r="L21487" s="112"/>
      <c r="M21487" s="112"/>
      <c r="N21487" s="112"/>
    </row>
    <row r="21488" spans="10:14" x14ac:dyDescent="0.25">
      <c r="J21488" t="str">
        <f t="shared" si="586"/>
        <v/>
      </c>
      <c r="K21488" s="112"/>
      <c r="L21488" s="112"/>
      <c r="M21488" s="112"/>
      <c r="N21488" s="112"/>
    </row>
    <row r="21489" spans="10:14" x14ac:dyDescent="0.25">
      <c r="J21489" t="str">
        <f t="shared" si="586"/>
        <v/>
      </c>
      <c r="K21489" s="112"/>
      <c r="L21489" s="112"/>
      <c r="M21489" s="112"/>
      <c r="N21489" s="112"/>
    </row>
    <row r="21490" spans="10:14" x14ac:dyDescent="0.25">
      <c r="J21490" t="str">
        <f t="shared" si="586"/>
        <v/>
      </c>
      <c r="K21490" s="112"/>
      <c r="L21490" s="112"/>
      <c r="M21490" s="112"/>
      <c r="N21490" s="112"/>
    </row>
    <row r="21491" spans="10:14" x14ac:dyDescent="0.25">
      <c r="J21491" t="str">
        <f t="shared" si="586"/>
        <v/>
      </c>
      <c r="K21491" s="112"/>
      <c r="L21491" s="112"/>
      <c r="M21491" s="112"/>
      <c r="N21491" s="112"/>
    </row>
    <row r="21492" spans="10:14" x14ac:dyDescent="0.25">
      <c r="J21492" t="str">
        <f t="shared" si="586"/>
        <v/>
      </c>
      <c r="K21492" s="112"/>
      <c r="L21492" s="112"/>
      <c r="M21492" s="112"/>
      <c r="N21492" s="112"/>
    </row>
    <row r="21493" spans="10:14" x14ac:dyDescent="0.25">
      <c r="J21493" t="str">
        <f t="shared" si="586"/>
        <v/>
      </c>
      <c r="K21493" s="112"/>
      <c r="L21493" s="112"/>
      <c r="M21493" s="112"/>
      <c r="N21493" s="112"/>
    </row>
    <row r="21494" spans="10:14" x14ac:dyDescent="0.25">
      <c r="J21494" t="str">
        <f t="shared" si="586"/>
        <v/>
      </c>
      <c r="K21494" s="112"/>
      <c r="L21494" s="112"/>
      <c r="M21494" s="112"/>
      <c r="N21494" s="112"/>
    </row>
    <row r="21495" spans="10:14" x14ac:dyDescent="0.25">
      <c r="J21495" t="str">
        <f t="shared" si="586"/>
        <v/>
      </c>
      <c r="K21495" s="112"/>
      <c r="L21495" s="112"/>
      <c r="M21495" s="112"/>
      <c r="N21495" s="112"/>
    </row>
    <row r="21496" spans="10:14" x14ac:dyDescent="0.25">
      <c r="J21496" t="str">
        <f t="shared" si="586"/>
        <v/>
      </c>
      <c r="K21496" s="112"/>
      <c r="L21496" s="112"/>
      <c r="M21496" s="112"/>
      <c r="N21496" s="112"/>
    </row>
    <row r="21497" spans="10:14" x14ac:dyDescent="0.25">
      <c r="J21497" t="str">
        <f t="shared" si="586"/>
        <v/>
      </c>
      <c r="K21497" s="112"/>
      <c r="L21497" s="112"/>
      <c r="M21497" s="112"/>
      <c r="N21497" s="112"/>
    </row>
    <row r="21498" spans="10:14" x14ac:dyDescent="0.25">
      <c r="J21498" t="str">
        <f t="shared" si="586"/>
        <v/>
      </c>
      <c r="K21498" s="112"/>
      <c r="L21498" s="112"/>
      <c r="M21498" s="112"/>
      <c r="N21498" s="112"/>
    </row>
    <row r="21499" spans="10:14" x14ac:dyDescent="0.25">
      <c r="J21499" t="str">
        <f t="shared" si="586"/>
        <v/>
      </c>
      <c r="K21499" s="112"/>
      <c r="L21499" s="112"/>
      <c r="M21499" s="112"/>
      <c r="N21499" s="112"/>
    </row>
    <row r="21500" spans="10:14" x14ac:dyDescent="0.25">
      <c r="J21500" t="str">
        <f t="shared" si="586"/>
        <v/>
      </c>
      <c r="K21500" s="112"/>
      <c r="L21500" s="112"/>
      <c r="M21500" s="112"/>
      <c r="N21500" s="112"/>
    </row>
    <row r="21501" spans="10:14" x14ac:dyDescent="0.25">
      <c r="J21501" t="str">
        <f t="shared" si="586"/>
        <v/>
      </c>
      <c r="K21501" s="112"/>
      <c r="L21501" s="112"/>
      <c r="M21501" s="112"/>
      <c r="N21501" s="112"/>
    </row>
    <row r="21502" spans="10:14" x14ac:dyDescent="0.25">
      <c r="J21502" t="str">
        <f t="shared" si="586"/>
        <v/>
      </c>
      <c r="K21502" s="112"/>
      <c r="L21502" s="112"/>
      <c r="M21502" s="112"/>
      <c r="N21502" s="112"/>
    </row>
    <row r="21503" spans="10:14" x14ac:dyDescent="0.25">
      <c r="J21503" t="str">
        <f t="shared" si="586"/>
        <v/>
      </c>
      <c r="K21503" s="112"/>
      <c r="L21503" s="112"/>
      <c r="M21503" s="112"/>
      <c r="N21503" s="112"/>
    </row>
    <row r="21504" spans="10:14" x14ac:dyDescent="0.25">
      <c r="J21504" t="str">
        <f t="shared" si="586"/>
        <v/>
      </c>
      <c r="K21504" s="112"/>
      <c r="L21504" s="112"/>
      <c r="M21504" s="112"/>
      <c r="N21504" s="112"/>
    </row>
    <row r="21505" spans="10:14" x14ac:dyDescent="0.25">
      <c r="J21505" t="str">
        <f t="shared" si="586"/>
        <v/>
      </c>
      <c r="K21505" s="112"/>
      <c r="L21505" s="112"/>
      <c r="M21505" s="112"/>
      <c r="N21505" s="112"/>
    </row>
    <row r="21506" spans="10:14" x14ac:dyDescent="0.25">
      <c r="J21506" t="str">
        <f t="shared" si="586"/>
        <v/>
      </c>
      <c r="K21506" s="112"/>
      <c r="L21506" s="112"/>
      <c r="M21506" s="112"/>
      <c r="N21506" s="112"/>
    </row>
    <row r="21507" spans="10:14" x14ac:dyDescent="0.25">
      <c r="J21507" t="str">
        <f t="shared" ref="J21507:J21570" si="587">B21507&amp;C21507&amp;E21507&amp;IF(C21507="Skog",F21507&amp;G21507,"")</f>
        <v/>
      </c>
      <c r="K21507" s="112"/>
      <c r="L21507" s="112"/>
      <c r="M21507" s="112"/>
      <c r="N21507" s="112"/>
    </row>
    <row r="21508" spans="10:14" x14ac:dyDescent="0.25">
      <c r="J21508" t="str">
        <f t="shared" si="587"/>
        <v/>
      </c>
      <c r="K21508" s="112"/>
      <c r="L21508" s="112"/>
      <c r="M21508" s="112"/>
      <c r="N21508" s="112"/>
    </row>
    <row r="21509" spans="10:14" x14ac:dyDescent="0.25">
      <c r="J21509" t="str">
        <f t="shared" si="587"/>
        <v/>
      </c>
      <c r="K21509" s="112"/>
      <c r="L21509" s="112"/>
      <c r="M21509" s="112"/>
      <c r="N21509" s="112"/>
    </row>
    <row r="21510" spans="10:14" x14ac:dyDescent="0.25">
      <c r="J21510" t="str">
        <f t="shared" si="587"/>
        <v/>
      </c>
      <c r="K21510" s="112"/>
      <c r="L21510" s="112"/>
      <c r="M21510" s="112"/>
      <c r="N21510" s="112"/>
    </row>
    <row r="21511" spans="10:14" x14ac:dyDescent="0.25">
      <c r="J21511" t="str">
        <f t="shared" si="587"/>
        <v/>
      </c>
      <c r="K21511" s="112"/>
      <c r="L21511" s="112"/>
      <c r="M21511" s="112"/>
      <c r="N21511" s="112"/>
    </row>
    <row r="21512" spans="10:14" x14ac:dyDescent="0.25">
      <c r="J21512" t="str">
        <f t="shared" si="587"/>
        <v/>
      </c>
      <c r="K21512" s="112"/>
      <c r="L21512" s="112"/>
      <c r="M21512" s="112"/>
      <c r="N21512" s="112"/>
    </row>
    <row r="21513" spans="10:14" x14ac:dyDescent="0.25">
      <c r="J21513" t="str">
        <f t="shared" si="587"/>
        <v/>
      </c>
      <c r="K21513" s="112"/>
      <c r="L21513" s="112"/>
      <c r="M21513" s="112"/>
      <c r="N21513" s="112"/>
    </row>
    <row r="21514" spans="10:14" x14ac:dyDescent="0.25">
      <c r="J21514" t="str">
        <f t="shared" si="587"/>
        <v/>
      </c>
      <c r="K21514" s="112"/>
      <c r="L21514" s="112"/>
      <c r="M21514" s="112"/>
      <c r="N21514" s="112"/>
    </row>
    <row r="21515" spans="10:14" x14ac:dyDescent="0.25">
      <c r="J21515" t="str">
        <f t="shared" si="587"/>
        <v/>
      </c>
      <c r="K21515" s="112"/>
      <c r="L21515" s="112"/>
      <c r="M21515" s="112"/>
      <c r="N21515" s="112"/>
    </row>
    <row r="21516" spans="10:14" x14ac:dyDescent="0.25">
      <c r="J21516" t="str">
        <f t="shared" si="587"/>
        <v/>
      </c>
      <c r="K21516" s="112"/>
      <c r="L21516" s="112"/>
      <c r="M21516" s="112"/>
      <c r="N21516" s="112"/>
    </row>
    <row r="21517" spans="10:14" x14ac:dyDescent="0.25">
      <c r="J21517" t="str">
        <f t="shared" si="587"/>
        <v/>
      </c>
      <c r="K21517" s="112"/>
      <c r="L21517" s="112"/>
      <c r="M21517" s="112"/>
      <c r="N21517" s="112"/>
    </row>
    <row r="21518" spans="10:14" x14ac:dyDescent="0.25">
      <c r="J21518" t="str">
        <f t="shared" si="587"/>
        <v/>
      </c>
      <c r="K21518" s="112"/>
      <c r="L21518" s="112"/>
      <c r="M21518" s="112"/>
      <c r="N21518" s="112"/>
    </row>
    <row r="21519" spans="10:14" x14ac:dyDescent="0.25">
      <c r="J21519" t="str">
        <f t="shared" si="587"/>
        <v/>
      </c>
      <c r="K21519" s="112"/>
      <c r="L21519" s="112"/>
      <c r="M21519" s="112"/>
      <c r="N21519" s="112"/>
    </row>
    <row r="21520" spans="10:14" x14ac:dyDescent="0.25">
      <c r="J21520" t="str">
        <f t="shared" si="587"/>
        <v/>
      </c>
      <c r="K21520" s="112"/>
      <c r="L21520" s="112"/>
      <c r="M21520" s="112"/>
      <c r="N21520" s="112"/>
    </row>
    <row r="21521" spans="10:14" x14ac:dyDescent="0.25">
      <c r="J21521" t="str">
        <f t="shared" si="587"/>
        <v/>
      </c>
      <c r="K21521" s="112"/>
      <c r="L21521" s="112"/>
      <c r="M21521" s="112"/>
      <c r="N21521" s="112"/>
    </row>
    <row r="21522" spans="10:14" x14ac:dyDescent="0.25">
      <c r="J21522" t="str">
        <f t="shared" si="587"/>
        <v/>
      </c>
      <c r="K21522" s="112"/>
      <c r="L21522" s="112"/>
      <c r="M21522" s="112"/>
      <c r="N21522" s="112"/>
    </row>
    <row r="21523" spans="10:14" x14ac:dyDescent="0.25">
      <c r="J21523" t="str">
        <f t="shared" si="587"/>
        <v/>
      </c>
      <c r="K21523" s="112"/>
      <c r="L21523" s="112"/>
      <c r="M21523" s="112"/>
      <c r="N21523" s="112"/>
    </row>
    <row r="21524" spans="10:14" x14ac:dyDescent="0.25">
      <c r="J21524" t="str">
        <f t="shared" si="587"/>
        <v/>
      </c>
      <c r="K21524" s="112"/>
      <c r="L21524" s="112"/>
      <c r="M21524" s="112"/>
      <c r="N21524" s="112"/>
    </row>
    <row r="21525" spans="10:14" x14ac:dyDescent="0.25">
      <c r="J21525" t="str">
        <f t="shared" si="587"/>
        <v/>
      </c>
      <c r="K21525" s="112"/>
      <c r="L21525" s="112"/>
      <c r="M21525" s="112"/>
      <c r="N21525" s="112"/>
    </row>
    <row r="21526" spans="10:14" x14ac:dyDescent="0.25">
      <c r="J21526" t="str">
        <f t="shared" si="587"/>
        <v/>
      </c>
      <c r="K21526" s="112"/>
      <c r="L21526" s="112"/>
      <c r="M21526" s="112"/>
      <c r="N21526" s="112"/>
    </row>
    <row r="21527" spans="10:14" x14ac:dyDescent="0.25">
      <c r="J21527" t="str">
        <f t="shared" si="587"/>
        <v/>
      </c>
      <c r="K21527" s="112"/>
      <c r="L21527" s="112"/>
      <c r="M21527" s="112"/>
      <c r="N21527" s="112"/>
    </row>
    <row r="21528" spans="10:14" x14ac:dyDescent="0.25">
      <c r="J21528" t="str">
        <f t="shared" si="587"/>
        <v/>
      </c>
      <c r="K21528" s="112"/>
      <c r="L21528" s="112"/>
      <c r="M21528" s="112"/>
      <c r="N21528" s="112"/>
    </row>
    <row r="21529" spans="10:14" x14ac:dyDescent="0.25">
      <c r="J21529" t="str">
        <f t="shared" si="587"/>
        <v/>
      </c>
      <c r="K21529" s="112"/>
      <c r="L21529" s="112"/>
      <c r="M21529" s="112"/>
      <c r="N21529" s="112"/>
    </row>
    <row r="21530" spans="10:14" x14ac:dyDescent="0.25">
      <c r="J21530" t="str">
        <f t="shared" si="587"/>
        <v/>
      </c>
      <c r="K21530" s="112"/>
      <c r="L21530" s="112"/>
      <c r="M21530" s="112"/>
      <c r="N21530" s="112"/>
    </row>
    <row r="21531" spans="10:14" x14ac:dyDescent="0.25">
      <c r="J21531" t="str">
        <f t="shared" si="587"/>
        <v/>
      </c>
      <c r="K21531" s="112"/>
      <c r="L21531" s="112"/>
      <c r="M21531" s="112"/>
      <c r="N21531" s="112"/>
    </row>
    <row r="21532" spans="10:14" x14ac:dyDescent="0.25">
      <c r="J21532" t="str">
        <f t="shared" si="587"/>
        <v/>
      </c>
      <c r="K21532" s="112"/>
      <c r="L21532" s="112"/>
      <c r="M21532" s="112"/>
      <c r="N21532" s="112"/>
    </row>
    <row r="21533" spans="10:14" x14ac:dyDescent="0.25">
      <c r="J21533" t="str">
        <f t="shared" si="587"/>
        <v/>
      </c>
      <c r="K21533" s="112"/>
      <c r="L21533" s="112"/>
      <c r="M21533" s="112"/>
      <c r="N21533" s="112"/>
    </row>
    <row r="21534" spans="10:14" x14ac:dyDescent="0.25">
      <c r="J21534" t="str">
        <f t="shared" si="587"/>
        <v/>
      </c>
      <c r="K21534" s="112"/>
      <c r="L21534" s="112"/>
      <c r="M21534" s="112"/>
      <c r="N21534" s="112"/>
    </row>
    <row r="21535" spans="10:14" x14ac:dyDescent="0.25">
      <c r="J21535" t="str">
        <f t="shared" si="587"/>
        <v/>
      </c>
      <c r="K21535" s="112"/>
      <c r="L21535" s="112"/>
      <c r="M21535" s="112"/>
      <c r="N21535" s="112"/>
    </row>
    <row r="21536" spans="10:14" x14ac:dyDescent="0.25">
      <c r="J21536" t="str">
        <f t="shared" si="587"/>
        <v/>
      </c>
      <c r="K21536" s="112"/>
      <c r="L21536" s="112"/>
      <c r="M21536" s="112"/>
      <c r="N21536" s="112"/>
    </row>
    <row r="21537" spans="10:14" x14ac:dyDescent="0.25">
      <c r="J21537" t="str">
        <f t="shared" si="587"/>
        <v/>
      </c>
      <c r="K21537" s="112"/>
      <c r="L21537" s="112"/>
      <c r="M21537" s="112"/>
      <c r="N21537" s="112"/>
    </row>
    <row r="21538" spans="10:14" x14ac:dyDescent="0.25">
      <c r="J21538" t="str">
        <f t="shared" si="587"/>
        <v/>
      </c>
      <c r="K21538" s="112"/>
      <c r="L21538" s="112"/>
      <c r="M21538" s="112"/>
      <c r="N21538" s="112"/>
    </row>
    <row r="21539" spans="10:14" x14ac:dyDescent="0.25">
      <c r="J21539" t="str">
        <f t="shared" si="587"/>
        <v/>
      </c>
      <c r="K21539" s="112"/>
      <c r="L21539" s="112"/>
      <c r="M21539" s="112"/>
      <c r="N21539" s="112"/>
    </row>
    <row r="21540" spans="10:14" x14ac:dyDescent="0.25">
      <c r="J21540" t="str">
        <f t="shared" si="587"/>
        <v/>
      </c>
      <c r="K21540" s="112"/>
      <c r="L21540" s="112"/>
      <c r="M21540" s="112"/>
      <c r="N21540" s="112"/>
    </row>
    <row r="21541" spans="10:14" x14ac:dyDescent="0.25">
      <c r="J21541" t="str">
        <f t="shared" si="587"/>
        <v/>
      </c>
      <c r="K21541" s="112"/>
      <c r="L21541" s="112"/>
      <c r="M21541" s="112"/>
      <c r="N21541" s="112"/>
    </row>
    <row r="21542" spans="10:14" x14ac:dyDescent="0.25">
      <c r="J21542" t="str">
        <f t="shared" si="587"/>
        <v/>
      </c>
      <c r="K21542" s="112"/>
      <c r="L21542" s="112"/>
      <c r="M21542" s="112"/>
      <c r="N21542" s="112"/>
    </row>
    <row r="21543" spans="10:14" x14ac:dyDescent="0.25">
      <c r="J21543" t="str">
        <f t="shared" si="587"/>
        <v/>
      </c>
      <c r="K21543" s="112"/>
      <c r="L21543" s="112"/>
      <c r="M21543" s="112"/>
      <c r="N21543" s="112"/>
    </row>
    <row r="21544" spans="10:14" x14ac:dyDescent="0.25">
      <c r="J21544" t="str">
        <f t="shared" si="587"/>
        <v/>
      </c>
      <c r="K21544" s="112"/>
      <c r="L21544" s="112"/>
      <c r="M21544" s="112"/>
      <c r="N21544" s="112"/>
    </row>
    <row r="21545" spans="10:14" x14ac:dyDescent="0.25">
      <c r="J21545" t="str">
        <f t="shared" si="587"/>
        <v/>
      </c>
      <c r="K21545" s="112"/>
      <c r="L21545" s="112"/>
      <c r="M21545" s="112"/>
      <c r="N21545" s="112"/>
    </row>
    <row r="21546" spans="10:14" x14ac:dyDescent="0.25">
      <c r="J21546" t="str">
        <f t="shared" si="587"/>
        <v/>
      </c>
      <c r="K21546" s="112"/>
      <c r="L21546" s="112"/>
      <c r="M21546" s="112"/>
      <c r="N21546" s="112"/>
    </row>
    <row r="21547" spans="10:14" x14ac:dyDescent="0.25">
      <c r="J21547" t="str">
        <f t="shared" si="587"/>
        <v/>
      </c>
      <c r="K21547" s="112"/>
      <c r="L21547" s="112"/>
      <c r="M21547" s="112"/>
      <c r="N21547" s="112"/>
    </row>
    <row r="21548" spans="10:14" x14ac:dyDescent="0.25">
      <c r="J21548" t="str">
        <f t="shared" si="587"/>
        <v/>
      </c>
      <c r="K21548" s="112"/>
      <c r="L21548" s="112"/>
      <c r="M21548" s="112"/>
      <c r="N21548" s="112"/>
    </row>
    <row r="21549" spans="10:14" x14ac:dyDescent="0.25">
      <c r="J21549" t="str">
        <f t="shared" si="587"/>
        <v/>
      </c>
      <c r="K21549" s="112"/>
      <c r="L21549" s="112"/>
      <c r="M21549" s="112"/>
      <c r="N21549" s="112"/>
    </row>
    <row r="21550" spans="10:14" x14ac:dyDescent="0.25">
      <c r="J21550" t="str">
        <f t="shared" si="587"/>
        <v/>
      </c>
      <c r="K21550" s="112"/>
      <c r="L21550" s="112"/>
      <c r="M21550" s="112"/>
      <c r="N21550" s="112"/>
    </row>
    <row r="21551" spans="10:14" x14ac:dyDescent="0.25">
      <c r="J21551" t="str">
        <f t="shared" si="587"/>
        <v/>
      </c>
      <c r="K21551" s="112"/>
      <c r="L21551" s="112"/>
      <c r="M21551" s="112"/>
      <c r="N21551" s="112"/>
    </row>
    <row r="21552" spans="10:14" x14ac:dyDescent="0.25">
      <c r="J21552" t="str">
        <f t="shared" si="587"/>
        <v/>
      </c>
      <c r="K21552" s="112"/>
      <c r="L21552" s="112"/>
      <c r="M21552" s="112"/>
      <c r="N21552" s="112"/>
    </row>
    <row r="21553" spans="10:14" x14ac:dyDescent="0.25">
      <c r="J21553" t="str">
        <f t="shared" si="587"/>
        <v/>
      </c>
      <c r="K21553" s="112"/>
      <c r="L21553" s="112"/>
      <c r="M21553" s="112"/>
      <c r="N21553" s="112"/>
    </row>
    <row r="21554" spans="10:14" x14ac:dyDescent="0.25">
      <c r="J21554" t="str">
        <f t="shared" si="587"/>
        <v/>
      </c>
      <c r="K21554" s="112"/>
      <c r="L21554" s="112"/>
      <c r="M21554" s="112"/>
      <c r="N21554" s="112"/>
    </row>
    <row r="21555" spans="10:14" x14ac:dyDescent="0.25">
      <c r="J21555" t="str">
        <f t="shared" si="587"/>
        <v/>
      </c>
      <c r="K21555" s="112"/>
      <c r="L21555" s="112"/>
      <c r="M21555" s="112"/>
      <c r="N21555" s="112"/>
    </row>
    <row r="21556" spans="10:14" x14ac:dyDescent="0.25">
      <c r="J21556" t="str">
        <f t="shared" si="587"/>
        <v/>
      </c>
      <c r="K21556" s="112"/>
      <c r="L21556" s="112"/>
      <c r="M21556" s="112"/>
      <c r="N21556" s="112"/>
    </row>
    <row r="21557" spans="10:14" x14ac:dyDescent="0.25">
      <c r="J21557" t="str">
        <f t="shared" si="587"/>
        <v/>
      </c>
      <c r="K21557" s="112"/>
      <c r="L21557" s="112"/>
      <c r="M21557" s="112"/>
      <c r="N21557" s="112"/>
    </row>
    <row r="21558" spans="10:14" x14ac:dyDescent="0.25">
      <c r="J21558" t="str">
        <f t="shared" si="587"/>
        <v/>
      </c>
      <c r="K21558" s="112"/>
      <c r="L21558" s="112"/>
      <c r="M21558" s="112"/>
      <c r="N21558" s="112"/>
    </row>
    <row r="21559" spans="10:14" x14ac:dyDescent="0.25">
      <c r="J21559" t="str">
        <f t="shared" si="587"/>
        <v/>
      </c>
      <c r="K21559" s="112"/>
      <c r="L21559" s="112"/>
      <c r="M21559" s="112"/>
      <c r="N21559" s="112"/>
    </row>
    <row r="21560" spans="10:14" x14ac:dyDescent="0.25">
      <c r="J21560" t="str">
        <f t="shared" si="587"/>
        <v/>
      </c>
      <c r="K21560" s="112"/>
      <c r="L21560" s="112"/>
      <c r="M21560" s="112"/>
      <c r="N21560" s="112"/>
    </row>
    <row r="21561" spans="10:14" x14ac:dyDescent="0.25">
      <c r="J21561" t="str">
        <f t="shared" si="587"/>
        <v/>
      </c>
      <c r="K21561" s="112"/>
      <c r="L21561" s="112"/>
      <c r="M21561" s="112"/>
      <c r="N21561" s="112"/>
    </row>
    <row r="21562" spans="10:14" x14ac:dyDescent="0.25">
      <c r="J21562" t="str">
        <f t="shared" si="587"/>
        <v/>
      </c>
      <c r="K21562" s="112"/>
      <c r="L21562" s="112"/>
      <c r="M21562" s="112"/>
      <c r="N21562" s="112"/>
    </row>
    <row r="21563" spans="10:14" x14ac:dyDescent="0.25">
      <c r="J21563" t="str">
        <f t="shared" si="587"/>
        <v/>
      </c>
      <c r="K21563" s="112"/>
      <c r="L21563" s="112"/>
      <c r="M21563" s="112"/>
      <c r="N21563" s="112"/>
    </row>
    <row r="21564" spans="10:14" x14ac:dyDescent="0.25">
      <c r="J21564" t="str">
        <f t="shared" si="587"/>
        <v/>
      </c>
      <c r="K21564" s="112"/>
      <c r="L21564" s="112"/>
      <c r="M21564" s="112"/>
      <c r="N21564" s="112"/>
    </row>
    <row r="21565" spans="10:14" x14ac:dyDescent="0.25">
      <c r="J21565" t="str">
        <f t="shared" si="587"/>
        <v/>
      </c>
      <c r="K21565" s="112"/>
      <c r="L21565" s="112"/>
      <c r="M21565" s="112"/>
      <c r="N21565" s="112"/>
    </row>
    <row r="21566" spans="10:14" x14ac:dyDescent="0.25">
      <c r="J21566" t="str">
        <f t="shared" si="587"/>
        <v/>
      </c>
      <c r="K21566" s="112"/>
      <c r="L21566" s="112"/>
      <c r="M21566" s="112"/>
      <c r="N21566" s="112"/>
    </row>
    <row r="21567" spans="10:14" x14ac:dyDescent="0.25">
      <c r="J21567" t="str">
        <f t="shared" si="587"/>
        <v/>
      </c>
      <c r="K21567" s="112"/>
      <c r="L21567" s="112"/>
      <c r="M21567" s="112"/>
      <c r="N21567" s="112"/>
    </row>
    <row r="21568" spans="10:14" x14ac:dyDescent="0.25">
      <c r="J21568" t="str">
        <f t="shared" si="587"/>
        <v/>
      </c>
      <c r="K21568" s="112"/>
      <c r="L21568" s="112"/>
      <c r="M21568" s="112"/>
      <c r="N21568" s="112"/>
    </row>
    <row r="21569" spans="10:14" x14ac:dyDescent="0.25">
      <c r="J21569" t="str">
        <f t="shared" si="587"/>
        <v/>
      </c>
      <c r="K21569" s="112"/>
      <c r="L21569" s="112"/>
      <c r="M21569" s="112"/>
      <c r="N21569" s="112"/>
    </row>
    <row r="21570" spans="10:14" x14ac:dyDescent="0.25">
      <c r="J21570" t="str">
        <f t="shared" si="587"/>
        <v/>
      </c>
      <c r="K21570" s="112"/>
      <c r="L21570" s="112"/>
      <c r="M21570" s="112"/>
      <c r="N21570" s="112"/>
    </row>
    <row r="21571" spans="10:14" x14ac:dyDescent="0.25">
      <c r="J21571" t="str">
        <f t="shared" ref="J21571:J21634" si="588">B21571&amp;C21571&amp;E21571&amp;IF(C21571="Skog",F21571&amp;G21571,"")</f>
        <v/>
      </c>
      <c r="K21571" s="112"/>
      <c r="L21571" s="112"/>
      <c r="M21571" s="112"/>
      <c r="N21571" s="112"/>
    </row>
    <row r="21572" spans="10:14" x14ac:dyDescent="0.25">
      <c r="J21572" t="str">
        <f t="shared" si="588"/>
        <v/>
      </c>
      <c r="K21572" s="112"/>
      <c r="L21572" s="112"/>
      <c r="M21572" s="112"/>
      <c r="N21572" s="112"/>
    </row>
    <row r="21573" spans="10:14" x14ac:dyDescent="0.25">
      <c r="J21573" t="str">
        <f t="shared" si="588"/>
        <v/>
      </c>
      <c r="K21573" s="112"/>
      <c r="L21573" s="112"/>
      <c r="M21573" s="112"/>
      <c r="N21573" s="112"/>
    </row>
    <row r="21574" spans="10:14" x14ac:dyDescent="0.25">
      <c r="J21574" t="str">
        <f t="shared" si="588"/>
        <v/>
      </c>
      <c r="K21574" s="112"/>
      <c r="L21574" s="112"/>
      <c r="M21574" s="112"/>
      <c r="N21574" s="112"/>
    </row>
    <row r="21575" spans="10:14" x14ac:dyDescent="0.25">
      <c r="J21575" t="str">
        <f t="shared" si="588"/>
        <v/>
      </c>
      <c r="K21575" s="112"/>
      <c r="L21575" s="112"/>
      <c r="M21575" s="112"/>
      <c r="N21575" s="112"/>
    </row>
    <row r="21576" spans="10:14" x14ac:dyDescent="0.25">
      <c r="J21576" t="str">
        <f t="shared" si="588"/>
        <v/>
      </c>
      <c r="K21576" s="112"/>
      <c r="L21576" s="112"/>
      <c r="M21576" s="112"/>
      <c r="N21576" s="112"/>
    </row>
    <row r="21577" spans="10:14" x14ac:dyDescent="0.25">
      <c r="J21577" t="str">
        <f t="shared" si="588"/>
        <v/>
      </c>
      <c r="K21577" s="112"/>
      <c r="L21577" s="112"/>
      <c r="M21577" s="112"/>
      <c r="N21577" s="112"/>
    </row>
    <row r="21578" spans="10:14" x14ac:dyDescent="0.25">
      <c r="J21578" t="str">
        <f t="shared" si="588"/>
        <v/>
      </c>
      <c r="K21578" s="112"/>
      <c r="L21578" s="112"/>
      <c r="M21578" s="112"/>
      <c r="N21578" s="112"/>
    </row>
    <row r="21579" spans="10:14" x14ac:dyDescent="0.25">
      <c r="J21579" t="str">
        <f t="shared" si="588"/>
        <v/>
      </c>
      <c r="K21579" s="112"/>
      <c r="L21579" s="112"/>
      <c r="M21579" s="112"/>
      <c r="N21579" s="112"/>
    </row>
    <row r="21580" spans="10:14" x14ac:dyDescent="0.25">
      <c r="J21580" t="str">
        <f t="shared" si="588"/>
        <v/>
      </c>
      <c r="K21580" s="112"/>
      <c r="L21580" s="112"/>
      <c r="M21580" s="112"/>
      <c r="N21580" s="112"/>
    </row>
    <row r="21581" spans="10:14" x14ac:dyDescent="0.25">
      <c r="J21581" t="str">
        <f t="shared" si="588"/>
        <v/>
      </c>
      <c r="K21581" s="112"/>
      <c r="L21581" s="112"/>
      <c r="M21581" s="112"/>
      <c r="N21581" s="112"/>
    </row>
    <row r="21582" spans="10:14" x14ac:dyDescent="0.25">
      <c r="J21582" t="str">
        <f t="shared" si="588"/>
        <v/>
      </c>
      <c r="K21582" s="112"/>
      <c r="L21582" s="112"/>
      <c r="M21582" s="112"/>
      <c r="N21582" s="112"/>
    </row>
    <row r="21583" spans="10:14" x14ac:dyDescent="0.25">
      <c r="J21583" t="str">
        <f t="shared" si="588"/>
        <v/>
      </c>
      <c r="K21583" s="112"/>
      <c r="L21583" s="112"/>
      <c r="M21583" s="112"/>
      <c r="N21583" s="112"/>
    </row>
    <row r="21584" spans="10:14" x14ac:dyDescent="0.25">
      <c r="J21584" t="str">
        <f t="shared" si="588"/>
        <v/>
      </c>
      <c r="K21584" s="112"/>
      <c r="L21584" s="112"/>
      <c r="M21584" s="112"/>
      <c r="N21584" s="112"/>
    </row>
    <row r="21585" spans="10:14" x14ac:dyDescent="0.25">
      <c r="J21585" t="str">
        <f t="shared" si="588"/>
        <v/>
      </c>
      <c r="K21585" s="112"/>
      <c r="L21585" s="112"/>
      <c r="M21585" s="112"/>
      <c r="N21585" s="112"/>
    </row>
    <row r="21586" spans="10:14" x14ac:dyDescent="0.25">
      <c r="J21586" t="str">
        <f t="shared" si="588"/>
        <v/>
      </c>
      <c r="K21586" s="112"/>
      <c r="L21586" s="112"/>
      <c r="M21586" s="112"/>
      <c r="N21586" s="112"/>
    </row>
    <row r="21587" spans="10:14" x14ac:dyDescent="0.25">
      <c r="J21587" t="str">
        <f t="shared" si="588"/>
        <v/>
      </c>
      <c r="K21587" s="112"/>
      <c r="L21587" s="112"/>
      <c r="M21587" s="112"/>
      <c r="N21587" s="112"/>
    </row>
    <row r="21588" spans="10:14" x14ac:dyDescent="0.25">
      <c r="J21588" t="str">
        <f t="shared" si="588"/>
        <v/>
      </c>
      <c r="K21588" s="112"/>
      <c r="L21588" s="112"/>
      <c r="M21588" s="112"/>
      <c r="N21588" s="112"/>
    </row>
    <row r="21589" spans="10:14" x14ac:dyDescent="0.25">
      <c r="J21589" t="str">
        <f t="shared" si="588"/>
        <v/>
      </c>
      <c r="K21589" s="112"/>
      <c r="L21589" s="112"/>
      <c r="M21589" s="112"/>
      <c r="N21589" s="112"/>
    </row>
    <row r="21590" spans="10:14" x14ac:dyDescent="0.25">
      <c r="J21590" t="str">
        <f t="shared" si="588"/>
        <v/>
      </c>
      <c r="K21590" s="112"/>
      <c r="L21590" s="112"/>
      <c r="M21590" s="112"/>
      <c r="N21590" s="112"/>
    </row>
    <row r="21591" spans="10:14" x14ac:dyDescent="0.25">
      <c r="J21591" t="str">
        <f t="shared" si="588"/>
        <v/>
      </c>
      <c r="K21591" s="112"/>
      <c r="L21591" s="112"/>
      <c r="M21591" s="112"/>
      <c r="N21591" s="112"/>
    </row>
    <row r="21592" spans="10:14" x14ac:dyDescent="0.25">
      <c r="J21592" t="str">
        <f t="shared" si="588"/>
        <v/>
      </c>
      <c r="K21592" s="112"/>
      <c r="L21592" s="112"/>
      <c r="M21592" s="112"/>
      <c r="N21592" s="112"/>
    </row>
    <row r="21593" spans="10:14" x14ac:dyDescent="0.25">
      <c r="J21593" t="str">
        <f t="shared" si="588"/>
        <v/>
      </c>
      <c r="K21593" s="112"/>
      <c r="L21593" s="112"/>
      <c r="M21593" s="112"/>
      <c r="N21593" s="112"/>
    </row>
    <row r="21594" spans="10:14" x14ac:dyDescent="0.25">
      <c r="J21594" t="str">
        <f t="shared" si="588"/>
        <v/>
      </c>
      <c r="K21594" s="112"/>
      <c r="L21594" s="112"/>
      <c r="M21594" s="112"/>
      <c r="N21594" s="112"/>
    </row>
    <row r="21595" spans="10:14" x14ac:dyDescent="0.25">
      <c r="J21595" t="str">
        <f t="shared" si="588"/>
        <v/>
      </c>
      <c r="K21595" s="112"/>
      <c r="L21595" s="112"/>
      <c r="M21595" s="112"/>
      <c r="N21595" s="112"/>
    </row>
    <row r="21596" spans="10:14" x14ac:dyDescent="0.25">
      <c r="J21596" t="str">
        <f t="shared" si="588"/>
        <v/>
      </c>
      <c r="K21596" s="112"/>
      <c r="L21596" s="112"/>
      <c r="M21596" s="112"/>
      <c r="N21596" s="112"/>
    </row>
    <row r="21597" spans="10:14" x14ac:dyDescent="0.25">
      <c r="J21597" t="str">
        <f t="shared" si="588"/>
        <v/>
      </c>
      <c r="K21597" s="112"/>
      <c r="L21597" s="112"/>
      <c r="M21597" s="112"/>
      <c r="N21597" s="112"/>
    </row>
    <row r="21598" spans="10:14" x14ac:dyDescent="0.25">
      <c r="J21598" t="str">
        <f t="shared" si="588"/>
        <v/>
      </c>
      <c r="K21598" s="112"/>
      <c r="L21598" s="112"/>
      <c r="M21598" s="112"/>
      <c r="N21598" s="112"/>
    </row>
    <row r="21599" spans="10:14" x14ac:dyDescent="0.25">
      <c r="J21599" t="str">
        <f t="shared" si="588"/>
        <v/>
      </c>
      <c r="K21599" s="112"/>
      <c r="L21599" s="112"/>
      <c r="M21599" s="112"/>
      <c r="N21599" s="112"/>
    </row>
    <row r="21600" spans="10:14" x14ac:dyDescent="0.25">
      <c r="J21600" t="str">
        <f t="shared" si="588"/>
        <v/>
      </c>
      <c r="K21600" s="112"/>
      <c r="L21600" s="112"/>
      <c r="M21600" s="112"/>
      <c r="N21600" s="112"/>
    </row>
    <row r="21601" spans="10:14" x14ac:dyDescent="0.25">
      <c r="J21601" t="str">
        <f t="shared" si="588"/>
        <v/>
      </c>
      <c r="K21601" s="112"/>
      <c r="L21601" s="112"/>
      <c r="M21601" s="112"/>
      <c r="N21601" s="112"/>
    </row>
    <row r="21602" spans="10:14" x14ac:dyDescent="0.25">
      <c r="J21602" t="str">
        <f t="shared" si="588"/>
        <v/>
      </c>
      <c r="K21602" s="112"/>
      <c r="L21602" s="112"/>
      <c r="M21602" s="112"/>
      <c r="N21602" s="112"/>
    </row>
    <row r="21603" spans="10:14" x14ac:dyDescent="0.25">
      <c r="J21603" t="str">
        <f t="shared" si="588"/>
        <v/>
      </c>
      <c r="K21603" s="112"/>
      <c r="L21603" s="112"/>
      <c r="M21603" s="112"/>
      <c r="N21603" s="112"/>
    </row>
    <row r="21604" spans="10:14" x14ac:dyDescent="0.25">
      <c r="J21604" t="str">
        <f t="shared" si="588"/>
        <v/>
      </c>
      <c r="K21604" s="112"/>
      <c r="L21604" s="112"/>
      <c r="M21604" s="112"/>
      <c r="N21604" s="112"/>
    </row>
    <row r="21605" spans="10:14" x14ac:dyDescent="0.25">
      <c r="J21605" t="str">
        <f t="shared" si="588"/>
        <v/>
      </c>
      <c r="K21605" s="112"/>
      <c r="L21605" s="112"/>
      <c r="M21605" s="112"/>
      <c r="N21605" s="112"/>
    </row>
    <row r="21606" spans="10:14" x14ac:dyDescent="0.25">
      <c r="J21606" t="str">
        <f t="shared" si="588"/>
        <v/>
      </c>
      <c r="K21606" s="112"/>
      <c r="L21606" s="112"/>
      <c r="M21606" s="112"/>
      <c r="N21606" s="112"/>
    </row>
    <row r="21607" spans="10:14" x14ac:dyDescent="0.25">
      <c r="J21607" t="str">
        <f t="shared" si="588"/>
        <v/>
      </c>
      <c r="K21607" s="112"/>
      <c r="L21607" s="112"/>
      <c r="M21607" s="112"/>
      <c r="N21607" s="112"/>
    </row>
    <row r="21608" spans="10:14" x14ac:dyDescent="0.25">
      <c r="J21608" t="str">
        <f t="shared" si="588"/>
        <v/>
      </c>
      <c r="K21608" s="112"/>
      <c r="L21608" s="112"/>
      <c r="M21608" s="112"/>
      <c r="N21608" s="112"/>
    </row>
    <row r="21609" spans="10:14" x14ac:dyDescent="0.25">
      <c r="J21609" t="str">
        <f t="shared" si="588"/>
        <v/>
      </c>
      <c r="K21609" s="112"/>
      <c r="L21609" s="112"/>
      <c r="M21609" s="112"/>
      <c r="N21609" s="112"/>
    </row>
    <row r="21610" spans="10:14" x14ac:dyDescent="0.25">
      <c r="J21610" t="str">
        <f t="shared" si="588"/>
        <v/>
      </c>
      <c r="K21610" s="112"/>
      <c r="L21610" s="112"/>
      <c r="M21610" s="112"/>
      <c r="N21610" s="112"/>
    </row>
    <row r="21611" spans="10:14" x14ac:dyDescent="0.25">
      <c r="J21611" t="str">
        <f t="shared" si="588"/>
        <v/>
      </c>
      <c r="K21611" s="112"/>
      <c r="L21611" s="112"/>
      <c r="M21611" s="112"/>
      <c r="N21611" s="112"/>
    </row>
    <row r="21612" spans="10:14" x14ac:dyDescent="0.25">
      <c r="J21612" t="str">
        <f t="shared" si="588"/>
        <v/>
      </c>
      <c r="K21612" s="112"/>
      <c r="L21612" s="112"/>
      <c r="M21612" s="112"/>
      <c r="N21612" s="112"/>
    </row>
    <row r="21613" spans="10:14" x14ac:dyDescent="0.25">
      <c r="J21613" t="str">
        <f t="shared" si="588"/>
        <v/>
      </c>
      <c r="K21613" s="112"/>
      <c r="L21613" s="112"/>
      <c r="M21613" s="112"/>
      <c r="N21613" s="112"/>
    </row>
    <row r="21614" spans="10:14" x14ac:dyDescent="0.25">
      <c r="J21614" t="str">
        <f t="shared" si="588"/>
        <v/>
      </c>
      <c r="K21614" s="112"/>
      <c r="L21614" s="112"/>
      <c r="M21614" s="112"/>
      <c r="N21614" s="112"/>
    </row>
    <row r="21615" spans="10:14" x14ac:dyDescent="0.25">
      <c r="J21615" t="str">
        <f t="shared" si="588"/>
        <v/>
      </c>
      <c r="K21615" s="112"/>
      <c r="L21615" s="112"/>
      <c r="M21615" s="112"/>
      <c r="N21615" s="112"/>
    </row>
    <row r="21616" spans="10:14" x14ac:dyDescent="0.25">
      <c r="J21616" t="str">
        <f t="shared" si="588"/>
        <v/>
      </c>
      <c r="K21616" s="112"/>
      <c r="L21616" s="112"/>
      <c r="M21616" s="112"/>
      <c r="N21616" s="112"/>
    </row>
    <row r="21617" spans="10:14" x14ac:dyDescent="0.25">
      <c r="J21617" t="str">
        <f t="shared" si="588"/>
        <v/>
      </c>
      <c r="K21617" s="112"/>
      <c r="L21617" s="112"/>
      <c r="M21617" s="112"/>
      <c r="N21617" s="112"/>
    </row>
    <row r="21618" spans="10:14" x14ac:dyDescent="0.25">
      <c r="J21618" t="str">
        <f t="shared" si="588"/>
        <v/>
      </c>
      <c r="K21618" s="112"/>
      <c r="L21618" s="112"/>
      <c r="M21618" s="112"/>
      <c r="N21618" s="112"/>
    </row>
    <row r="21619" spans="10:14" x14ac:dyDescent="0.25">
      <c r="J21619" t="str">
        <f t="shared" si="588"/>
        <v/>
      </c>
      <c r="K21619" s="112"/>
      <c r="L21619" s="112"/>
      <c r="M21619" s="112"/>
      <c r="N21619" s="112"/>
    </row>
    <row r="21620" spans="10:14" x14ac:dyDescent="0.25">
      <c r="J21620" t="str">
        <f t="shared" si="588"/>
        <v/>
      </c>
      <c r="K21620" s="112"/>
      <c r="L21620" s="112"/>
      <c r="M21620" s="112"/>
      <c r="N21620" s="112"/>
    </row>
    <row r="21621" spans="10:14" x14ac:dyDescent="0.25">
      <c r="J21621" t="str">
        <f t="shared" si="588"/>
        <v/>
      </c>
      <c r="K21621" s="112"/>
      <c r="L21621" s="112"/>
      <c r="M21621" s="112"/>
      <c r="N21621" s="112"/>
    </row>
    <row r="21622" spans="10:14" x14ac:dyDescent="0.25">
      <c r="J21622" t="str">
        <f t="shared" si="588"/>
        <v/>
      </c>
      <c r="K21622" s="112"/>
      <c r="L21622" s="112"/>
      <c r="M21622" s="112"/>
      <c r="N21622" s="112"/>
    </row>
    <row r="21623" spans="10:14" x14ac:dyDescent="0.25">
      <c r="J21623" t="str">
        <f t="shared" si="588"/>
        <v/>
      </c>
      <c r="K21623" s="112"/>
      <c r="L21623" s="112"/>
      <c r="M21623" s="112"/>
      <c r="N21623" s="112"/>
    </row>
    <row r="21624" spans="10:14" x14ac:dyDescent="0.25">
      <c r="J21624" t="str">
        <f t="shared" si="588"/>
        <v/>
      </c>
      <c r="K21624" s="112"/>
      <c r="L21624" s="112"/>
      <c r="M21624" s="112"/>
      <c r="N21624" s="112"/>
    </row>
    <row r="21625" spans="10:14" x14ac:dyDescent="0.25">
      <c r="J21625" t="str">
        <f t="shared" si="588"/>
        <v/>
      </c>
      <c r="K21625" s="112"/>
      <c r="L21625" s="112"/>
      <c r="M21625" s="112"/>
      <c r="N21625" s="112"/>
    </row>
    <row r="21626" spans="10:14" x14ac:dyDescent="0.25">
      <c r="J21626" t="str">
        <f t="shared" si="588"/>
        <v/>
      </c>
      <c r="K21626" s="112"/>
      <c r="L21626" s="112"/>
      <c r="M21626" s="112"/>
      <c r="N21626" s="112"/>
    </row>
    <row r="21627" spans="10:14" x14ac:dyDescent="0.25">
      <c r="J21627" t="str">
        <f t="shared" si="588"/>
        <v/>
      </c>
      <c r="K21627" s="112"/>
      <c r="L21627" s="112"/>
      <c r="M21627" s="112"/>
      <c r="N21627" s="112"/>
    </row>
    <row r="21628" spans="10:14" x14ac:dyDescent="0.25">
      <c r="J21628" t="str">
        <f t="shared" si="588"/>
        <v/>
      </c>
      <c r="K21628" s="112"/>
      <c r="L21628" s="112"/>
      <c r="M21628" s="112"/>
      <c r="N21628" s="112"/>
    </row>
    <row r="21629" spans="10:14" x14ac:dyDescent="0.25">
      <c r="J21629" t="str">
        <f t="shared" si="588"/>
        <v/>
      </c>
      <c r="K21629" s="112"/>
      <c r="L21629" s="112"/>
      <c r="M21629" s="112"/>
      <c r="N21629" s="112"/>
    </row>
    <row r="21630" spans="10:14" x14ac:dyDescent="0.25">
      <c r="J21630" t="str">
        <f t="shared" si="588"/>
        <v/>
      </c>
      <c r="K21630" s="112"/>
      <c r="L21630" s="112"/>
      <c r="M21630" s="112"/>
      <c r="N21630" s="112"/>
    </row>
    <row r="21631" spans="10:14" x14ac:dyDescent="0.25">
      <c r="J21631" t="str">
        <f t="shared" si="588"/>
        <v/>
      </c>
      <c r="K21631" s="112"/>
      <c r="L21631" s="112"/>
      <c r="M21631" s="112"/>
      <c r="N21631" s="112"/>
    </row>
    <row r="21632" spans="10:14" x14ac:dyDescent="0.25">
      <c r="J21632" t="str">
        <f t="shared" si="588"/>
        <v/>
      </c>
      <c r="K21632" s="112"/>
      <c r="L21632" s="112"/>
      <c r="M21632" s="112"/>
      <c r="N21632" s="112"/>
    </row>
    <row r="21633" spans="10:14" x14ac:dyDescent="0.25">
      <c r="J21633" t="str">
        <f t="shared" si="588"/>
        <v/>
      </c>
      <c r="K21633" s="112"/>
      <c r="L21633" s="112"/>
      <c r="M21633" s="112"/>
      <c r="N21633" s="112"/>
    </row>
    <row r="21634" spans="10:14" x14ac:dyDescent="0.25">
      <c r="J21634" t="str">
        <f t="shared" si="588"/>
        <v/>
      </c>
      <c r="K21634" s="112"/>
      <c r="L21634" s="112"/>
      <c r="M21634" s="112"/>
      <c r="N21634" s="112"/>
    </row>
    <row r="21635" spans="10:14" x14ac:dyDescent="0.25">
      <c r="J21635" t="str">
        <f t="shared" ref="J21635:J21698" si="589">B21635&amp;C21635&amp;E21635&amp;IF(C21635="Skog",F21635&amp;G21635,"")</f>
        <v/>
      </c>
      <c r="K21635" s="112"/>
      <c r="L21635" s="112"/>
      <c r="M21635" s="112"/>
      <c r="N21635" s="112"/>
    </row>
    <row r="21636" spans="10:14" x14ac:dyDescent="0.25">
      <c r="J21636" t="str">
        <f t="shared" si="589"/>
        <v/>
      </c>
      <c r="K21636" s="112"/>
      <c r="L21636" s="112"/>
      <c r="M21636" s="112"/>
      <c r="N21636" s="112"/>
    </row>
    <row r="21637" spans="10:14" x14ac:dyDescent="0.25">
      <c r="J21637" t="str">
        <f t="shared" si="589"/>
        <v/>
      </c>
      <c r="K21637" s="112"/>
      <c r="L21637" s="112"/>
      <c r="M21637" s="112"/>
      <c r="N21637" s="112"/>
    </row>
    <row r="21638" spans="10:14" x14ac:dyDescent="0.25">
      <c r="J21638" t="str">
        <f t="shared" si="589"/>
        <v/>
      </c>
      <c r="K21638" s="112"/>
      <c r="L21638" s="112"/>
      <c r="M21638" s="112"/>
      <c r="N21638" s="112"/>
    </row>
    <row r="21639" spans="10:14" x14ac:dyDescent="0.25">
      <c r="J21639" t="str">
        <f t="shared" si="589"/>
        <v/>
      </c>
      <c r="K21639" s="112"/>
      <c r="L21639" s="112"/>
      <c r="M21639" s="112"/>
      <c r="N21639" s="112"/>
    </row>
    <row r="21640" spans="10:14" x14ac:dyDescent="0.25">
      <c r="J21640" t="str">
        <f t="shared" si="589"/>
        <v/>
      </c>
      <c r="K21640" s="112"/>
      <c r="L21640" s="112"/>
      <c r="M21640" s="112"/>
      <c r="N21640" s="112"/>
    </row>
    <row r="21641" spans="10:14" x14ac:dyDescent="0.25">
      <c r="J21641" t="str">
        <f t="shared" si="589"/>
        <v/>
      </c>
      <c r="K21641" s="112"/>
      <c r="L21641" s="112"/>
      <c r="M21641" s="112"/>
      <c r="N21641" s="112"/>
    </row>
    <row r="21642" spans="10:14" x14ac:dyDescent="0.25">
      <c r="J21642" t="str">
        <f t="shared" si="589"/>
        <v/>
      </c>
      <c r="K21642" s="112"/>
      <c r="L21642" s="112"/>
      <c r="M21642" s="112"/>
      <c r="N21642" s="112"/>
    </row>
    <row r="21643" spans="10:14" x14ac:dyDescent="0.25">
      <c r="J21643" t="str">
        <f t="shared" si="589"/>
        <v/>
      </c>
      <c r="K21643" s="112"/>
      <c r="L21643" s="112"/>
      <c r="M21643" s="112"/>
      <c r="N21643" s="112"/>
    </row>
    <row r="21644" spans="10:14" x14ac:dyDescent="0.25">
      <c r="J21644" t="str">
        <f t="shared" si="589"/>
        <v/>
      </c>
      <c r="K21644" s="112"/>
      <c r="L21644" s="112"/>
      <c r="M21644" s="112"/>
      <c r="N21644" s="112"/>
    </row>
    <row r="21645" spans="10:14" x14ac:dyDescent="0.25">
      <c r="J21645" t="str">
        <f t="shared" si="589"/>
        <v/>
      </c>
      <c r="K21645" s="112"/>
      <c r="L21645" s="112"/>
      <c r="M21645" s="112"/>
      <c r="N21645" s="112"/>
    </row>
    <row r="21646" spans="10:14" x14ac:dyDescent="0.25">
      <c r="J21646" t="str">
        <f t="shared" si="589"/>
        <v/>
      </c>
      <c r="K21646" s="112"/>
      <c r="L21646" s="112"/>
      <c r="M21646" s="112"/>
      <c r="N21646" s="112"/>
    </row>
    <row r="21647" spans="10:14" x14ac:dyDescent="0.25">
      <c r="J21647" t="str">
        <f t="shared" si="589"/>
        <v/>
      </c>
      <c r="K21647" s="112"/>
      <c r="L21647" s="112"/>
      <c r="M21647" s="112"/>
      <c r="N21647" s="112"/>
    </row>
    <row r="21648" spans="10:14" x14ac:dyDescent="0.25">
      <c r="J21648" t="str">
        <f t="shared" si="589"/>
        <v/>
      </c>
      <c r="K21648" s="112"/>
      <c r="L21648" s="112"/>
      <c r="M21648" s="112"/>
      <c r="N21648" s="112"/>
    </row>
    <row r="21649" spans="10:14" x14ac:dyDescent="0.25">
      <c r="J21649" t="str">
        <f t="shared" si="589"/>
        <v/>
      </c>
      <c r="K21649" s="112"/>
      <c r="L21649" s="112"/>
      <c r="M21649" s="112"/>
      <c r="N21649" s="112"/>
    </row>
    <row r="21650" spans="10:14" x14ac:dyDescent="0.25">
      <c r="J21650" t="str">
        <f t="shared" si="589"/>
        <v/>
      </c>
      <c r="K21650" s="112"/>
      <c r="L21650" s="112"/>
      <c r="M21650" s="112"/>
      <c r="N21650" s="112"/>
    </row>
    <row r="21651" spans="10:14" x14ac:dyDescent="0.25">
      <c r="J21651" t="str">
        <f t="shared" si="589"/>
        <v/>
      </c>
      <c r="K21651" s="112"/>
      <c r="L21651" s="112"/>
      <c r="M21651" s="112"/>
      <c r="N21651" s="112"/>
    </row>
    <row r="21652" spans="10:14" x14ac:dyDescent="0.25">
      <c r="J21652" t="str">
        <f t="shared" si="589"/>
        <v/>
      </c>
      <c r="K21652" s="112"/>
      <c r="L21652" s="112"/>
      <c r="M21652" s="112"/>
      <c r="N21652" s="112"/>
    </row>
    <row r="21653" spans="10:14" x14ac:dyDescent="0.25">
      <c r="J21653" t="str">
        <f t="shared" si="589"/>
        <v/>
      </c>
      <c r="K21653" s="112"/>
      <c r="L21653" s="112"/>
      <c r="M21653" s="112"/>
      <c r="N21653" s="112"/>
    </row>
    <row r="21654" spans="10:14" x14ac:dyDescent="0.25">
      <c r="J21654" t="str">
        <f t="shared" si="589"/>
        <v/>
      </c>
      <c r="K21654" s="112"/>
      <c r="L21654" s="112"/>
      <c r="M21654" s="112"/>
      <c r="N21654" s="112"/>
    </row>
    <row r="21655" spans="10:14" x14ac:dyDescent="0.25">
      <c r="J21655" t="str">
        <f t="shared" si="589"/>
        <v/>
      </c>
      <c r="K21655" s="112"/>
      <c r="L21655" s="112"/>
      <c r="M21655" s="112"/>
      <c r="N21655" s="112"/>
    </row>
    <row r="21656" spans="10:14" x14ac:dyDescent="0.25">
      <c r="J21656" t="str">
        <f t="shared" si="589"/>
        <v/>
      </c>
      <c r="K21656" s="112"/>
      <c r="L21656" s="112"/>
      <c r="M21656" s="112"/>
      <c r="N21656" s="112"/>
    </row>
    <row r="21657" spans="10:14" x14ac:dyDescent="0.25">
      <c r="J21657" t="str">
        <f t="shared" si="589"/>
        <v/>
      </c>
      <c r="K21657" s="112"/>
      <c r="L21657" s="112"/>
      <c r="M21657" s="112"/>
      <c r="N21657" s="112"/>
    </row>
    <row r="21658" spans="10:14" x14ac:dyDescent="0.25">
      <c r="J21658" t="str">
        <f t="shared" si="589"/>
        <v/>
      </c>
      <c r="K21658" s="112"/>
      <c r="L21658" s="112"/>
      <c r="M21658" s="112"/>
      <c r="N21658" s="112"/>
    </row>
    <row r="21659" spans="10:14" x14ac:dyDescent="0.25">
      <c r="J21659" t="str">
        <f t="shared" si="589"/>
        <v/>
      </c>
      <c r="K21659" s="112"/>
      <c r="L21659" s="112"/>
      <c r="M21659" s="112"/>
      <c r="N21659" s="112"/>
    </row>
    <row r="21660" spans="10:14" x14ac:dyDescent="0.25">
      <c r="J21660" t="str">
        <f t="shared" si="589"/>
        <v/>
      </c>
      <c r="K21660" s="112"/>
      <c r="L21660" s="112"/>
      <c r="M21660" s="112"/>
      <c r="N21660" s="112"/>
    </row>
    <row r="21661" spans="10:14" x14ac:dyDescent="0.25">
      <c r="J21661" t="str">
        <f t="shared" si="589"/>
        <v/>
      </c>
      <c r="K21661" s="112"/>
      <c r="L21661" s="112"/>
      <c r="M21661" s="112"/>
      <c r="N21661" s="112"/>
    </row>
    <row r="21662" spans="10:14" x14ac:dyDescent="0.25">
      <c r="J21662" t="str">
        <f t="shared" si="589"/>
        <v/>
      </c>
      <c r="K21662" s="112"/>
      <c r="L21662" s="112"/>
      <c r="M21662" s="112"/>
      <c r="N21662" s="112"/>
    </row>
    <row r="21663" spans="10:14" x14ac:dyDescent="0.25">
      <c r="J21663" t="str">
        <f t="shared" si="589"/>
        <v/>
      </c>
      <c r="K21663" s="112"/>
      <c r="L21663" s="112"/>
      <c r="M21663" s="112"/>
      <c r="N21663" s="112"/>
    </row>
    <row r="21664" spans="10:14" x14ac:dyDescent="0.25">
      <c r="J21664" t="str">
        <f t="shared" si="589"/>
        <v/>
      </c>
      <c r="K21664" s="112"/>
      <c r="L21664" s="112"/>
      <c r="M21664" s="112"/>
      <c r="N21664" s="112"/>
    </row>
    <row r="21665" spans="10:14" x14ac:dyDescent="0.25">
      <c r="J21665" t="str">
        <f t="shared" si="589"/>
        <v/>
      </c>
      <c r="K21665" s="112"/>
      <c r="L21665" s="112"/>
      <c r="M21665" s="112"/>
      <c r="N21665" s="112"/>
    </row>
    <row r="21666" spans="10:14" x14ac:dyDescent="0.25">
      <c r="J21666" t="str">
        <f t="shared" si="589"/>
        <v/>
      </c>
      <c r="K21666" s="112"/>
      <c r="L21666" s="112"/>
      <c r="M21666" s="112"/>
      <c r="N21666" s="112"/>
    </row>
    <row r="21667" spans="10:14" x14ac:dyDescent="0.25">
      <c r="J21667" t="str">
        <f t="shared" si="589"/>
        <v/>
      </c>
      <c r="K21667" s="112"/>
      <c r="L21667" s="112"/>
      <c r="M21667" s="112"/>
      <c r="N21667" s="112"/>
    </row>
    <row r="21668" spans="10:14" x14ac:dyDescent="0.25">
      <c r="J21668" t="str">
        <f t="shared" si="589"/>
        <v/>
      </c>
      <c r="K21668" s="112"/>
      <c r="L21668" s="112"/>
      <c r="M21668" s="112"/>
      <c r="N21668" s="112"/>
    </row>
    <row r="21669" spans="10:14" x14ac:dyDescent="0.25">
      <c r="J21669" t="str">
        <f t="shared" si="589"/>
        <v/>
      </c>
      <c r="K21669" s="112"/>
      <c r="L21669" s="112"/>
      <c r="M21669" s="112"/>
      <c r="N21669" s="112"/>
    </row>
    <row r="21670" spans="10:14" x14ac:dyDescent="0.25">
      <c r="J21670" t="str">
        <f t="shared" si="589"/>
        <v/>
      </c>
      <c r="K21670" s="112"/>
      <c r="L21670" s="112"/>
      <c r="M21670" s="112"/>
      <c r="N21670" s="112"/>
    </row>
    <row r="21671" spans="10:14" x14ac:dyDescent="0.25">
      <c r="J21671" t="str">
        <f t="shared" si="589"/>
        <v/>
      </c>
      <c r="K21671" s="112"/>
      <c r="L21671" s="112"/>
      <c r="M21671" s="112"/>
      <c r="N21671" s="112"/>
    </row>
    <row r="21672" spans="10:14" x14ac:dyDescent="0.25">
      <c r="J21672" t="str">
        <f t="shared" si="589"/>
        <v/>
      </c>
      <c r="K21672" s="112"/>
      <c r="L21672" s="112"/>
      <c r="M21672" s="112"/>
      <c r="N21672" s="112"/>
    </row>
    <row r="21673" spans="10:14" x14ac:dyDescent="0.25">
      <c r="J21673" t="str">
        <f t="shared" si="589"/>
        <v/>
      </c>
      <c r="K21673" s="112"/>
      <c r="L21673" s="112"/>
      <c r="M21673" s="112"/>
      <c r="N21673" s="112"/>
    </row>
    <row r="21674" spans="10:14" x14ac:dyDescent="0.25">
      <c r="J21674" t="str">
        <f t="shared" si="589"/>
        <v/>
      </c>
      <c r="K21674" s="112"/>
      <c r="L21674" s="112"/>
      <c r="M21674" s="112"/>
      <c r="N21674" s="112"/>
    </row>
    <row r="21675" spans="10:14" x14ac:dyDescent="0.25">
      <c r="J21675" t="str">
        <f t="shared" si="589"/>
        <v/>
      </c>
      <c r="K21675" s="112"/>
      <c r="L21675" s="112"/>
      <c r="M21675" s="112"/>
      <c r="N21675" s="112"/>
    </row>
    <row r="21676" spans="10:14" x14ac:dyDescent="0.25">
      <c r="J21676" t="str">
        <f t="shared" si="589"/>
        <v/>
      </c>
      <c r="K21676" s="112"/>
      <c r="L21676" s="112"/>
      <c r="M21676" s="112"/>
      <c r="N21676" s="112"/>
    </row>
    <row r="21677" spans="10:14" x14ac:dyDescent="0.25">
      <c r="J21677" t="str">
        <f t="shared" si="589"/>
        <v/>
      </c>
      <c r="K21677" s="112"/>
      <c r="L21677" s="112"/>
      <c r="M21677" s="112"/>
      <c r="N21677" s="112"/>
    </row>
    <row r="21678" spans="10:14" x14ac:dyDescent="0.25">
      <c r="J21678" t="str">
        <f t="shared" si="589"/>
        <v/>
      </c>
      <c r="K21678" s="112"/>
      <c r="L21678" s="112"/>
      <c r="M21678" s="112"/>
      <c r="N21678" s="112"/>
    </row>
    <row r="21679" spans="10:14" x14ac:dyDescent="0.25">
      <c r="J21679" t="str">
        <f t="shared" si="589"/>
        <v/>
      </c>
      <c r="K21679" s="112"/>
      <c r="L21679" s="112"/>
      <c r="M21679" s="112"/>
      <c r="N21679" s="112"/>
    </row>
    <row r="21680" spans="10:14" x14ac:dyDescent="0.25">
      <c r="J21680" t="str">
        <f t="shared" si="589"/>
        <v/>
      </c>
      <c r="K21680" s="112"/>
      <c r="L21680" s="112"/>
      <c r="M21680" s="112"/>
      <c r="N21680" s="112"/>
    </row>
    <row r="21681" spans="10:14" x14ac:dyDescent="0.25">
      <c r="J21681" t="str">
        <f t="shared" si="589"/>
        <v/>
      </c>
      <c r="K21681" s="112"/>
      <c r="L21681" s="112"/>
      <c r="M21681" s="112"/>
      <c r="N21681" s="112"/>
    </row>
    <row r="21682" spans="10:14" x14ac:dyDescent="0.25">
      <c r="J21682" t="str">
        <f t="shared" si="589"/>
        <v/>
      </c>
      <c r="K21682" s="112"/>
      <c r="L21682" s="112"/>
      <c r="M21682" s="112"/>
      <c r="N21682" s="112"/>
    </row>
    <row r="21683" spans="10:14" x14ac:dyDescent="0.25">
      <c r="J21683" t="str">
        <f t="shared" si="589"/>
        <v/>
      </c>
      <c r="K21683" s="112"/>
      <c r="L21683" s="112"/>
      <c r="M21683" s="112"/>
      <c r="N21683" s="112"/>
    </row>
    <row r="21684" spans="10:14" x14ac:dyDescent="0.25">
      <c r="J21684" t="str">
        <f t="shared" si="589"/>
        <v/>
      </c>
      <c r="K21684" s="112"/>
      <c r="L21684" s="112"/>
      <c r="M21684" s="112"/>
      <c r="N21684" s="112"/>
    </row>
    <row r="21685" spans="10:14" x14ac:dyDescent="0.25">
      <c r="J21685" t="str">
        <f t="shared" si="589"/>
        <v/>
      </c>
      <c r="K21685" s="112"/>
      <c r="L21685" s="112"/>
      <c r="M21685" s="112"/>
      <c r="N21685" s="112"/>
    </row>
    <row r="21686" spans="10:14" x14ac:dyDescent="0.25">
      <c r="J21686" t="str">
        <f t="shared" si="589"/>
        <v/>
      </c>
      <c r="K21686" s="112"/>
      <c r="L21686" s="112"/>
      <c r="M21686" s="112"/>
      <c r="N21686" s="112"/>
    </row>
    <row r="21687" spans="10:14" x14ac:dyDescent="0.25">
      <c r="J21687" t="str">
        <f t="shared" si="589"/>
        <v/>
      </c>
      <c r="K21687" s="112"/>
      <c r="L21687" s="112"/>
      <c r="M21687" s="112"/>
      <c r="N21687" s="112"/>
    </row>
    <row r="21688" spans="10:14" x14ac:dyDescent="0.25">
      <c r="J21688" t="str">
        <f t="shared" si="589"/>
        <v/>
      </c>
      <c r="K21688" s="112"/>
      <c r="L21688" s="112"/>
      <c r="M21688" s="112"/>
      <c r="N21688" s="112"/>
    </row>
    <row r="21689" spans="10:14" x14ac:dyDescent="0.25">
      <c r="J21689" t="str">
        <f t="shared" si="589"/>
        <v/>
      </c>
      <c r="K21689" s="112"/>
      <c r="L21689" s="112"/>
      <c r="M21689" s="112"/>
      <c r="N21689" s="112"/>
    </row>
    <row r="21690" spans="10:14" x14ac:dyDescent="0.25">
      <c r="J21690" t="str">
        <f t="shared" si="589"/>
        <v/>
      </c>
      <c r="K21690" s="112"/>
      <c r="L21690" s="112"/>
      <c r="M21690" s="112"/>
      <c r="N21690" s="112"/>
    </row>
    <row r="21691" spans="10:14" x14ac:dyDescent="0.25">
      <c r="J21691" t="str">
        <f t="shared" si="589"/>
        <v/>
      </c>
      <c r="K21691" s="112"/>
      <c r="L21691" s="112"/>
      <c r="M21691" s="112"/>
      <c r="N21691" s="112"/>
    </row>
    <row r="21692" spans="10:14" x14ac:dyDescent="0.25">
      <c r="J21692" t="str">
        <f t="shared" si="589"/>
        <v/>
      </c>
      <c r="K21692" s="112"/>
      <c r="L21692" s="112"/>
      <c r="M21692" s="112"/>
      <c r="N21692" s="112"/>
    </row>
    <row r="21693" spans="10:14" x14ac:dyDescent="0.25">
      <c r="J21693" t="str">
        <f t="shared" si="589"/>
        <v/>
      </c>
      <c r="K21693" s="112"/>
      <c r="L21693" s="112"/>
      <c r="M21693" s="112"/>
      <c r="N21693" s="112"/>
    </row>
    <row r="21694" spans="10:14" x14ac:dyDescent="0.25">
      <c r="J21694" t="str">
        <f t="shared" si="589"/>
        <v/>
      </c>
      <c r="K21694" s="112"/>
      <c r="L21694" s="112"/>
      <c r="M21694" s="112"/>
      <c r="N21694" s="112"/>
    </row>
    <row r="21695" spans="10:14" x14ac:dyDescent="0.25">
      <c r="J21695" t="str">
        <f t="shared" si="589"/>
        <v/>
      </c>
      <c r="K21695" s="112"/>
      <c r="L21695" s="112"/>
      <c r="M21695" s="112"/>
      <c r="N21695" s="112"/>
    </row>
    <row r="21696" spans="10:14" x14ac:dyDescent="0.25">
      <c r="J21696" t="str">
        <f t="shared" si="589"/>
        <v/>
      </c>
      <c r="K21696" s="112"/>
      <c r="L21696" s="112"/>
      <c r="M21696" s="112"/>
      <c r="N21696" s="112"/>
    </row>
    <row r="21697" spans="10:14" x14ac:dyDescent="0.25">
      <c r="J21697" t="str">
        <f t="shared" si="589"/>
        <v/>
      </c>
      <c r="K21697" s="112"/>
      <c r="L21697" s="112"/>
      <c r="M21697" s="112"/>
      <c r="N21697" s="112"/>
    </row>
    <row r="21698" spans="10:14" x14ac:dyDescent="0.25">
      <c r="J21698" t="str">
        <f t="shared" si="589"/>
        <v/>
      </c>
      <c r="K21698" s="112"/>
      <c r="L21698" s="112"/>
      <c r="M21698" s="112"/>
      <c r="N21698" s="112"/>
    </row>
    <row r="21699" spans="10:14" x14ac:dyDescent="0.25">
      <c r="J21699" t="str">
        <f t="shared" ref="J21699:J21762" si="590">B21699&amp;C21699&amp;E21699&amp;IF(C21699="Skog",F21699&amp;G21699,"")</f>
        <v/>
      </c>
      <c r="K21699" s="112"/>
      <c r="L21699" s="112"/>
      <c r="M21699" s="112"/>
      <c r="N21699" s="112"/>
    </row>
    <row r="21700" spans="10:14" x14ac:dyDescent="0.25">
      <c r="J21700" t="str">
        <f t="shared" si="590"/>
        <v/>
      </c>
      <c r="K21700" s="112"/>
      <c r="L21700" s="112"/>
      <c r="M21700" s="112"/>
      <c r="N21700" s="112"/>
    </row>
    <row r="21701" spans="10:14" x14ac:dyDescent="0.25">
      <c r="J21701" t="str">
        <f t="shared" si="590"/>
        <v/>
      </c>
      <c r="K21701" s="112"/>
      <c r="L21701" s="112"/>
      <c r="M21701" s="112"/>
      <c r="N21701" s="112"/>
    </row>
    <row r="21702" spans="10:14" x14ac:dyDescent="0.25">
      <c r="J21702" t="str">
        <f t="shared" si="590"/>
        <v/>
      </c>
      <c r="K21702" s="112"/>
      <c r="L21702" s="112"/>
      <c r="M21702" s="112"/>
      <c r="N21702" s="112"/>
    </row>
    <row r="21703" spans="10:14" x14ac:dyDescent="0.25">
      <c r="J21703" t="str">
        <f t="shared" si="590"/>
        <v/>
      </c>
      <c r="K21703" s="112"/>
      <c r="L21703" s="112"/>
      <c r="M21703" s="112"/>
      <c r="N21703" s="112"/>
    </row>
    <row r="21704" spans="10:14" x14ac:dyDescent="0.25">
      <c r="J21704" t="str">
        <f t="shared" si="590"/>
        <v/>
      </c>
      <c r="K21704" s="112"/>
      <c r="L21704" s="112"/>
      <c r="M21704" s="112"/>
      <c r="N21704" s="112"/>
    </row>
    <row r="21705" spans="10:14" x14ac:dyDescent="0.25">
      <c r="J21705" t="str">
        <f t="shared" si="590"/>
        <v/>
      </c>
      <c r="K21705" s="112"/>
      <c r="L21705" s="112"/>
      <c r="M21705" s="112"/>
      <c r="N21705" s="112"/>
    </row>
    <row r="21706" spans="10:14" x14ac:dyDescent="0.25">
      <c r="J21706" t="str">
        <f t="shared" si="590"/>
        <v/>
      </c>
      <c r="K21706" s="112"/>
      <c r="L21706" s="112"/>
      <c r="M21706" s="112"/>
      <c r="N21706" s="112"/>
    </row>
    <row r="21707" spans="10:14" x14ac:dyDescent="0.25">
      <c r="J21707" t="str">
        <f t="shared" si="590"/>
        <v/>
      </c>
      <c r="K21707" s="112"/>
      <c r="L21707" s="112"/>
      <c r="M21707" s="112"/>
      <c r="N21707" s="112"/>
    </row>
    <row r="21708" spans="10:14" x14ac:dyDescent="0.25">
      <c r="J21708" t="str">
        <f t="shared" si="590"/>
        <v/>
      </c>
      <c r="K21708" s="112"/>
      <c r="L21708" s="112"/>
      <c r="M21708" s="112"/>
      <c r="N21708" s="112"/>
    </row>
    <row r="21709" spans="10:14" x14ac:dyDescent="0.25">
      <c r="J21709" t="str">
        <f t="shared" si="590"/>
        <v/>
      </c>
      <c r="K21709" s="112"/>
      <c r="L21709" s="112"/>
      <c r="M21709" s="112"/>
      <c r="N21709" s="112"/>
    </row>
    <row r="21710" spans="10:14" x14ac:dyDescent="0.25">
      <c r="J21710" t="str">
        <f t="shared" si="590"/>
        <v/>
      </c>
      <c r="K21710" s="112"/>
      <c r="L21710" s="112"/>
      <c r="M21710" s="112"/>
      <c r="N21710" s="112"/>
    </row>
    <row r="21711" spans="10:14" x14ac:dyDescent="0.25">
      <c r="J21711" t="str">
        <f t="shared" si="590"/>
        <v/>
      </c>
      <c r="K21711" s="112"/>
      <c r="L21711" s="112"/>
      <c r="M21711" s="112"/>
      <c r="N21711" s="112"/>
    </row>
    <row r="21712" spans="10:14" x14ac:dyDescent="0.25">
      <c r="J21712" t="str">
        <f t="shared" si="590"/>
        <v/>
      </c>
      <c r="K21712" s="112"/>
      <c r="L21712" s="112"/>
      <c r="M21712" s="112"/>
      <c r="N21712" s="112"/>
    </row>
    <row r="21713" spans="10:14" x14ac:dyDescent="0.25">
      <c r="J21713" t="str">
        <f t="shared" si="590"/>
        <v/>
      </c>
      <c r="K21713" s="112"/>
      <c r="L21713" s="112"/>
      <c r="M21713" s="112"/>
      <c r="N21713" s="112"/>
    </row>
    <row r="21714" spans="10:14" x14ac:dyDescent="0.25">
      <c r="J21714" t="str">
        <f t="shared" si="590"/>
        <v/>
      </c>
      <c r="K21714" s="112"/>
      <c r="L21714" s="112"/>
      <c r="M21714" s="112"/>
      <c r="N21714" s="112"/>
    </row>
    <row r="21715" spans="10:14" x14ac:dyDescent="0.25">
      <c r="J21715" t="str">
        <f t="shared" si="590"/>
        <v/>
      </c>
      <c r="K21715" s="112"/>
      <c r="L21715" s="112"/>
      <c r="M21715" s="112"/>
      <c r="N21715" s="112"/>
    </row>
    <row r="21716" spans="10:14" x14ac:dyDescent="0.25">
      <c r="J21716" t="str">
        <f t="shared" si="590"/>
        <v/>
      </c>
      <c r="K21716" s="112"/>
      <c r="L21716" s="112"/>
      <c r="M21716" s="112"/>
      <c r="N21716" s="112"/>
    </row>
    <row r="21717" spans="10:14" x14ac:dyDescent="0.25">
      <c r="J21717" t="str">
        <f t="shared" si="590"/>
        <v/>
      </c>
      <c r="K21717" s="112"/>
      <c r="L21717" s="112"/>
      <c r="M21717" s="112"/>
      <c r="N21717" s="112"/>
    </row>
    <row r="21718" spans="10:14" x14ac:dyDescent="0.25">
      <c r="J21718" t="str">
        <f t="shared" si="590"/>
        <v/>
      </c>
      <c r="K21718" s="112"/>
      <c r="L21718" s="112"/>
      <c r="M21718" s="112"/>
      <c r="N21718" s="112"/>
    </row>
    <row r="21719" spans="10:14" x14ac:dyDescent="0.25">
      <c r="J21719" t="str">
        <f t="shared" si="590"/>
        <v/>
      </c>
      <c r="K21719" s="112"/>
      <c r="L21719" s="112"/>
      <c r="M21719" s="112"/>
      <c r="N21719" s="112"/>
    </row>
    <row r="21720" spans="10:14" x14ac:dyDescent="0.25">
      <c r="J21720" t="str">
        <f t="shared" si="590"/>
        <v/>
      </c>
      <c r="K21720" s="112"/>
      <c r="L21720" s="112"/>
      <c r="M21720" s="112"/>
      <c r="N21720" s="112"/>
    </row>
    <row r="21721" spans="10:14" x14ac:dyDescent="0.25">
      <c r="J21721" t="str">
        <f t="shared" si="590"/>
        <v/>
      </c>
      <c r="K21721" s="112"/>
      <c r="L21721" s="112"/>
      <c r="M21721" s="112"/>
      <c r="N21721" s="112"/>
    </row>
    <row r="21722" spans="10:14" x14ac:dyDescent="0.25">
      <c r="J21722" t="str">
        <f t="shared" si="590"/>
        <v/>
      </c>
      <c r="K21722" s="112"/>
      <c r="L21722" s="112"/>
      <c r="M21722" s="112"/>
      <c r="N21722" s="112"/>
    </row>
    <row r="21723" spans="10:14" x14ac:dyDescent="0.25">
      <c r="J21723" t="str">
        <f t="shared" si="590"/>
        <v/>
      </c>
      <c r="K21723" s="112"/>
      <c r="L21723" s="112"/>
      <c r="M21723" s="112"/>
      <c r="N21723" s="112"/>
    </row>
    <row r="21724" spans="10:14" x14ac:dyDescent="0.25">
      <c r="J21724" t="str">
        <f t="shared" si="590"/>
        <v/>
      </c>
      <c r="K21724" s="112"/>
      <c r="L21724" s="112"/>
      <c r="M21724" s="112"/>
      <c r="N21724" s="112"/>
    </row>
    <row r="21725" spans="10:14" x14ac:dyDescent="0.25">
      <c r="J21725" t="str">
        <f t="shared" si="590"/>
        <v/>
      </c>
      <c r="K21725" s="112"/>
      <c r="L21725" s="112"/>
      <c r="M21725" s="112"/>
      <c r="N21725" s="112"/>
    </row>
    <row r="21726" spans="10:14" x14ac:dyDescent="0.25">
      <c r="J21726" t="str">
        <f t="shared" si="590"/>
        <v/>
      </c>
      <c r="K21726" s="112"/>
      <c r="L21726" s="112"/>
      <c r="M21726" s="112"/>
      <c r="N21726" s="112"/>
    </row>
    <row r="21727" spans="10:14" x14ac:dyDescent="0.25">
      <c r="J21727" t="str">
        <f t="shared" si="590"/>
        <v/>
      </c>
      <c r="K21727" s="112"/>
      <c r="L21727" s="112"/>
      <c r="M21727" s="112"/>
      <c r="N21727" s="112"/>
    </row>
    <row r="21728" spans="10:14" x14ac:dyDescent="0.25">
      <c r="J21728" t="str">
        <f t="shared" si="590"/>
        <v/>
      </c>
      <c r="K21728" s="112"/>
      <c r="L21728" s="112"/>
      <c r="M21728" s="112"/>
      <c r="N21728" s="112"/>
    </row>
    <row r="21729" spans="10:14" x14ac:dyDescent="0.25">
      <c r="J21729" t="str">
        <f t="shared" si="590"/>
        <v/>
      </c>
      <c r="K21729" s="112"/>
      <c r="L21729" s="112"/>
      <c r="M21729" s="112"/>
      <c r="N21729" s="112"/>
    </row>
    <row r="21730" spans="10:14" x14ac:dyDescent="0.25">
      <c r="J21730" t="str">
        <f t="shared" si="590"/>
        <v/>
      </c>
      <c r="K21730" s="112"/>
      <c r="L21730" s="112"/>
      <c r="M21730" s="112"/>
      <c r="N21730" s="112"/>
    </row>
    <row r="21731" spans="10:14" x14ac:dyDescent="0.25">
      <c r="J21731" t="str">
        <f t="shared" si="590"/>
        <v/>
      </c>
      <c r="K21731" s="112"/>
      <c r="L21731" s="112"/>
      <c r="M21731" s="112"/>
      <c r="N21731" s="112"/>
    </row>
    <row r="21732" spans="10:14" x14ac:dyDescent="0.25">
      <c r="J21732" t="str">
        <f t="shared" si="590"/>
        <v/>
      </c>
      <c r="K21732" s="112"/>
      <c r="L21732" s="112"/>
      <c r="M21732" s="112"/>
      <c r="N21732" s="112"/>
    </row>
    <row r="21733" spans="10:14" x14ac:dyDescent="0.25">
      <c r="J21733" t="str">
        <f t="shared" si="590"/>
        <v/>
      </c>
      <c r="K21733" s="112"/>
      <c r="L21733" s="112"/>
      <c r="M21733" s="112"/>
      <c r="N21733" s="112"/>
    </row>
    <row r="21734" spans="10:14" x14ac:dyDescent="0.25">
      <c r="J21734" t="str">
        <f t="shared" si="590"/>
        <v/>
      </c>
      <c r="K21734" s="112"/>
      <c r="L21734" s="112"/>
      <c r="M21734" s="112"/>
      <c r="N21734" s="112"/>
    </row>
    <row r="21735" spans="10:14" x14ac:dyDescent="0.25">
      <c r="J21735" t="str">
        <f t="shared" si="590"/>
        <v/>
      </c>
      <c r="K21735" s="112"/>
      <c r="L21735" s="112"/>
      <c r="M21735" s="112"/>
      <c r="N21735" s="112"/>
    </row>
    <row r="21736" spans="10:14" x14ac:dyDescent="0.25">
      <c r="J21736" t="str">
        <f t="shared" si="590"/>
        <v/>
      </c>
      <c r="K21736" s="112"/>
      <c r="L21736" s="112"/>
      <c r="M21736" s="112"/>
      <c r="N21736" s="112"/>
    </row>
    <row r="21737" spans="10:14" x14ac:dyDescent="0.25">
      <c r="J21737" t="str">
        <f t="shared" si="590"/>
        <v/>
      </c>
      <c r="K21737" s="112"/>
      <c r="L21737" s="112"/>
      <c r="M21737" s="112"/>
      <c r="N21737" s="112"/>
    </row>
    <row r="21738" spans="10:14" x14ac:dyDescent="0.25">
      <c r="J21738" t="str">
        <f t="shared" si="590"/>
        <v/>
      </c>
      <c r="K21738" s="112"/>
      <c r="L21738" s="112"/>
      <c r="M21738" s="112"/>
      <c r="N21738" s="112"/>
    </row>
    <row r="21739" spans="10:14" x14ac:dyDescent="0.25">
      <c r="J21739" t="str">
        <f t="shared" si="590"/>
        <v/>
      </c>
      <c r="K21739" s="112"/>
      <c r="L21739" s="112"/>
      <c r="M21739" s="112"/>
      <c r="N21739" s="112"/>
    </row>
    <row r="21740" spans="10:14" x14ac:dyDescent="0.25">
      <c r="J21740" t="str">
        <f t="shared" si="590"/>
        <v/>
      </c>
      <c r="K21740" s="112"/>
      <c r="L21740" s="112"/>
      <c r="M21740" s="112"/>
      <c r="N21740" s="112"/>
    </row>
    <row r="21741" spans="10:14" x14ac:dyDescent="0.25">
      <c r="J21741" t="str">
        <f t="shared" si="590"/>
        <v/>
      </c>
      <c r="K21741" s="112"/>
      <c r="L21741" s="112"/>
      <c r="M21741" s="112"/>
      <c r="N21741" s="112"/>
    </row>
    <row r="21742" spans="10:14" x14ac:dyDescent="0.25">
      <c r="J21742" t="str">
        <f t="shared" si="590"/>
        <v/>
      </c>
      <c r="K21742" s="112"/>
      <c r="L21742" s="112"/>
      <c r="M21742" s="112"/>
      <c r="N21742" s="112"/>
    </row>
    <row r="21743" spans="10:14" x14ac:dyDescent="0.25">
      <c r="J21743" t="str">
        <f t="shared" si="590"/>
        <v/>
      </c>
      <c r="K21743" s="112"/>
      <c r="L21743" s="112"/>
      <c r="M21743" s="112"/>
      <c r="N21743" s="112"/>
    </row>
    <row r="21744" spans="10:14" x14ac:dyDescent="0.25">
      <c r="J21744" t="str">
        <f t="shared" si="590"/>
        <v/>
      </c>
      <c r="K21744" s="112"/>
      <c r="L21744" s="112"/>
      <c r="M21744" s="112"/>
      <c r="N21744" s="112"/>
    </row>
    <row r="21745" spans="10:14" x14ac:dyDescent="0.25">
      <c r="J21745" t="str">
        <f t="shared" si="590"/>
        <v/>
      </c>
      <c r="K21745" s="112"/>
      <c r="L21745" s="112"/>
      <c r="M21745" s="112"/>
      <c r="N21745" s="112"/>
    </row>
    <row r="21746" spans="10:14" x14ac:dyDescent="0.25">
      <c r="J21746" t="str">
        <f t="shared" si="590"/>
        <v/>
      </c>
      <c r="K21746" s="112"/>
      <c r="L21746" s="112"/>
      <c r="M21746" s="112"/>
      <c r="N21746" s="112"/>
    </row>
    <row r="21747" spans="10:14" x14ac:dyDescent="0.25">
      <c r="J21747" t="str">
        <f t="shared" si="590"/>
        <v/>
      </c>
      <c r="K21747" s="112"/>
      <c r="L21747" s="112"/>
      <c r="M21747" s="112"/>
      <c r="N21747" s="112"/>
    </row>
    <row r="21748" spans="10:14" x14ac:dyDescent="0.25">
      <c r="J21748" t="str">
        <f t="shared" si="590"/>
        <v/>
      </c>
      <c r="K21748" s="112"/>
      <c r="L21748" s="112"/>
      <c r="M21748" s="112"/>
      <c r="N21748" s="112"/>
    </row>
    <row r="21749" spans="10:14" x14ac:dyDescent="0.25">
      <c r="J21749" t="str">
        <f t="shared" si="590"/>
        <v/>
      </c>
      <c r="K21749" s="112"/>
      <c r="L21749" s="112"/>
      <c r="M21749" s="112"/>
      <c r="N21749" s="112"/>
    </row>
    <row r="21750" spans="10:14" x14ac:dyDescent="0.25">
      <c r="J21750" t="str">
        <f t="shared" si="590"/>
        <v/>
      </c>
      <c r="K21750" s="112"/>
      <c r="L21750" s="112"/>
      <c r="M21750" s="112"/>
      <c r="N21750" s="112"/>
    </row>
    <row r="21751" spans="10:14" x14ac:dyDescent="0.25">
      <c r="J21751" t="str">
        <f t="shared" si="590"/>
        <v/>
      </c>
      <c r="K21751" s="112"/>
      <c r="L21751" s="112"/>
      <c r="M21751" s="112"/>
      <c r="N21751" s="112"/>
    </row>
    <row r="21752" spans="10:14" x14ac:dyDescent="0.25">
      <c r="J21752" t="str">
        <f t="shared" si="590"/>
        <v/>
      </c>
      <c r="K21752" s="112"/>
      <c r="L21752" s="112"/>
      <c r="M21752" s="112"/>
      <c r="N21752" s="112"/>
    </row>
    <row r="21753" spans="10:14" x14ac:dyDescent="0.25">
      <c r="J21753" t="str">
        <f t="shared" si="590"/>
        <v/>
      </c>
      <c r="K21753" s="112"/>
      <c r="L21753" s="112"/>
      <c r="M21753" s="112"/>
      <c r="N21753" s="112"/>
    </row>
    <row r="21754" spans="10:14" x14ac:dyDescent="0.25">
      <c r="J21754" t="str">
        <f t="shared" si="590"/>
        <v/>
      </c>
      <c r="K21754" s="112"/>
      <c r="L21754" s="112"/>
      <c r="M21754" s="112"/>
      <c r="N21754" s="112"/>
    </row>
    <row r="21755" spans="10:14" x14ac:dyDescent="0.25">
      <c r="J21755" t="str">
        <f t="shared" si="590"/>
        <v/>
      </c>
      <c r="K21755" s="112"/>
      <c r="L21755" s="112"/>
      <c r="M21755" s="112"/>
      <c r="N21755" s="112"/>
    </row>
    <row r="21756" spans="10:14" x14ac:dyDescent="0.25">
      <c r="J21756" t="str">
        <f t="shared" si="590"/>
        <v/>
      </c>
      <c r="K21756" s="112"/>
      <c r="L21756" s="112"/>
      <c r="M21756" s="112"/>
      <c r="N21756" s="112"/>
    </row>
    <row r="21757" spans="10:14" x14ac:dyDescent="0.25">
      <c r="J21757" t="str">
        <f t="shared" si="590"/>
        <v/>
      </c>
      <c r="K21757" s="112"/>
      <c r="L21757" s="112"/>
      <c r="M21757" s="112"/>
      <c r="N21757" s="112"/>
    </row>
    <row r="21758" spans="10:14" x14ac:dyDescent="0.25">
      <c r="J21758" t="str">
        <f t="shared" si="590"/>
        <v/>
      </c>
      <c r="K21758" s="112"/>
      <c r="L21758" s="112"/>
      <c r="M21758" s="112"/>
      <c r="N21758" s="112"/>
    </row>
    <row r="21759" spans="10:14" x14ac:dyDescent="0.25">
      <c r="J21759" t="str">
        <f t="shared" si="590"/>
        <v/>
      </c>
      <c r="K21759" s="112"/>
      <c r="L21759" s="112"/>
      <c r="M21759" s="112"/>
      <c r="N21759" s="112"/>
    </row>
    <row r="21760" spans="10:14" x14ac:dyDescent="0.25">
      <c r="J21760" t="str">
        <f t="shared" si="590"/>
        <v/>
      </c>
      <c r="K21760" s="112"/>
      <c r="L21760" s="112"/>
      <c r="M21760" s="112"/>
      <c r="N21760" s="112"/>
    </row>
    <row r="21761" spans="10:14" x14ac:dyDescent="0.25">
      <c r="J21761" t="str">
        <f t="shared" si="590"/>
        <v/>
      </c>
      <c r="K21761" s="112"/>
      <c r="L21761" s="112"/>
      <c r="M21761" s="112"/>
      <c r="N21761" s="112"/>
    </row>
    <row r="21762" spans="10:14" x14ac:dyDescent="0.25">
      <c r="J21762" t="str">
        <f t="shared" si="590"/>
        <v/>
      </c>
      <c r="K21762" s="112"/>
      <c r="L21762" s="112"/>
      <c r="M21762" s="112"/>
      <c r="N21762" s="112"/>
    </row>
    <row r="21763" spans="10:14" x14ac:dyDescent="0.25">
      <c r="J21763" t="str">
        <f t="shared" ref="J21763:J21826" si="591">B21763&amp;C21763&amp;E21763&amp;IF(C21763="Skog",F21763&amp;G21763,"")</f>
        <v/>
      </c>
      <c r="K21763" s="112"/>
      <c r="L21763" s="112"/>
      <c r="M21763" s="112"/>
      <c r="N21763" s="112"/>
    </row>
    <row r="21764" spans="10:14" x14ac:dyDescent="0.25">
      <c r="J21764" t="str">
        <f t="shared" si="591"/>
        <v/>
      </c>
      <c r="K21764" s="112"/>
      <c r="L21764" s="112"/>
      <c r="M21764" s="112"/>
      <c r="N21764" s="112"/>
    </row>
    <row r="21765" spans="10:14" x14ac:dyDescent="0.25">
      <c r="J21765" t="str">
        <f t="shared" si="591"/>
        <v/>
      </c>
      <c r="K21765" s="112"/>
      <c r="L21765" s="112"/>
      <c r="M21765" s="112"/>
      <c r="N21765" s="112"/>
    </row>
    <row r="21766" spans="10:14" x14ac:dyDescent="0.25">
      <c r="J21766" t="str">
        <f t="shared" si="591"/>
        <v/>
      </c>
      <c r="K21766" s="112"/>
      <c r="L21766" s="112"/>
      <c r="M21766" s="112"/>
      <c r="N21766" s="112"/>
    </row>
    <row r="21767" spans="10:14" x14ac:dyDescent="0.25">
      <c r="J21767" t="str">
        <f t="shared" si="591"/>
        <v/>
      </c>
      <c r="K21767" s="112"/>
      <c r="L21767" s="112"/>
      <c r="M21767" s="112"/>
      <c r="N21767" s="112"/>
    </row>
    <row r="21768" spans="10:14" x14ac:dyDescent="0.25">
      <c r="J21768" t="str">
        <f t="shared" si="591"/>
        <v/>
      </c>
      <c r="K21768" s="112"/>
      <c r="L21768" s="112"/>
      <c r="M21768" s="112"/>
      <c r="N21768" s="112"/>
    </row>
    <row r="21769" spans="10:14" x14ac:dyDescent="0.25">
      <c r="J21769" t="str">
        <f t="shared" si="591"/>
        <v/>
      </c>
      <c r="K21769" s="112"/>
      <c r="L21769" s="112"/>
      <c r="M21769" s="112"/>
      <c r="N21769" s="112"/>
    </row>
    <row r="21770" spans="10:14" x14ac:dyDescent="0.25">
      <c r="J21770" t="str">
        <f t="shared" si="591"/>
        <v/>
      </c>
      <c r="K21770" s="112"/>
      <c r="L21770" s="112"/>
      <c r="M21770" s="112"/>
      <c r="N21770" s="112"/>
    </row>
    <row r="21771" spans="10:14" x14ac:dyDescent="0.25">
      <c r="J21771" t="str">
        <f t="shared" si="591"/>
        <v/>
      </c>
      <c r="K21771" s="112"/>
      <c r="L21771" s="112"/>
      <c r="M21771" s="112"/>
      <c r="N21771" s="112"/>
    </row>
    <row r="21772" spans="10:14" x14ac:dyDescent="0.25">
      <c r="J21772" t="str">
        <f t="shared" si="591"/>
        <v/>
      </c>
      <c r="K21772" s="112"/>
      <c r="L21772" s="112"/>
      <c r="M21772" s="112"/>
      <c r="N21772" s="112"/>
    </row>
    <row r="21773" spans="10:14" x14ac:dyDescent="0.25">
      <c r="J21773" t="str">
        <f t="shared" si="591"/>
        <v/>
      </c>
      <c r="K21773" s="112"/>
      <c r="L21773" s="112"/>
      <c r="M21773" s="112"/>
      <c r="N21773" s="112"/>
    </row>
    <row r="21774" spans="10:14" x14ac:dyDescent="0.25">
      <c r="J21774" t="str">
        <f t="shared" si="591"/>
        <v/>
      </c>
      <c r="K21774" s="112"/>
      <c r="L21774" s="112"/>
      <c r="M21774" s="112"/>
      <c r="N21774" s="112"/>
    </row>
    <row r="21775" spans="10:14" x14ac:dyDescent="0.25">
      <c r="J21775" t="str">
        <f t="shared" si="591"/>
        <v/>
      </c>
      <c r="K21775" s="112"/>
      <c r="L21775" s="112"/>
      <c r="M21775" s="112"/>
      <c r="N21775" s="112"/>
    </row>
    <row r="21776" spans="10:14" x14ac:dyDescent="0.25">
      <c r="J21776" t="str">
        <f t="shared" si="591"/>
        <v/>
      </c>
      <c r="K21776" s="112"/>
      <c r="L21776" s="112"/>
      <c r="M21776" s="112"/>
      <c r="N21776" s="112"/>
    </row>
    <row r="21777" spans="10:14" x14ac:dyDescent="0.25">
      <c r="J21777" t="str">
        <f t="shared" si="591"/>
        <v/>
      </c>
      <c r="K21777" s="112"/>
      <c r="L21777" s="112"/>
      <c r="M21777" s="112"/>
      <c r="N21777" s="112"/>
    </row>
    <row r="21778" spans="10:14" x14ac:dyDescent="0.25">
      <c r="J21778" t="str">
        <f t="shared" si="591"/>
        <v/>
      </c>
      <c r="K21778" s="112"/>
      <c r="L21778" s="112"/>
      <c r="M21778" s="112"/>
      <c r="N21778" s="112"/>
    </row>
    <row r="21779" spans="10:14" x14ac:dyDescent="0.25">
      <c r="J21779" t="str">
        <f t="shared" si="591"/>
        <v/>
      </c>
      <c r="K21779" s="112"/>
      <c r="L21779" s="112"/>
      <c r="M21779" s="112"/>
      <c r="N21779" s="112"/>
    </row>
    <row r="21780" spans="10:14" x14ac:dyDescent="0.25">
      <c r="J21780" t="str">
        <f t="shared" si="591"/>
        <v/>
      </c>
      <c r="K21780" s="112"/>
      <c r="L21780" s="112"/>
      <c r="M21780" s="112"/>
      <c r="N21780" s="112"/>
    </row>
    <row r="21781" spans="10:14" x14ac:dyDescent="0.25">
      <c r="J21781" t="str">
        <f t="shared" si="591"/>
        <v/>
      </c>
      <c r="K21781" s="112"/>
      <c r="L21781" s="112"/>
      <c r="M21781" s="112"/>
      <c r="N21781" s="112"/>
    </row>
    <row r="21782" spans="10:14" x14ac:dyDescent="0.25">
      <c r="J21782" t="str">
        <f t="shared" si="591"/>
        <v/>
      </c>
      <c r="K21782" s="112"/>
      <c r="L21782" s="112"/>
      <c r="M21782" s="112"/>
      <c r="N21782" s="112"/>
    </row>
    <row r="21783" spans="10:14" x14ac:dyDescent="0.25">
      <c r="J21783" t="str">
        <f t="shared" si="591"/>
        <v/>
      </c>
      <c r="K21783" s="112"/>
      <c r="L21783" s="112"/>
      <c r="M21783" s="112"/>
      <c r="N21783" s="112"/>
    </row>
    <row r="21784" spans="10:14" x14ac:dyDescent="0.25">
      <c r="J21784" t="str">
        <f t="shared" si="591"/>
        <v/>
      </c>
      <c r="K21784" s="112"/>
      <c r="L21784" s="112"/>
      <c r="M21784" s="112"/>
      <c r="N21784" s="112"/>
    </row>
    <row r="21785" spans="10:14" x14ac:dyDescent="0.25">
      <c r="J21785" t="str">
        <f t="shared" si="591"/>
        <v/>
      </c>
      <c r="K21785" s="112"/>
      <c r="L21785" s="112"/>
      <c r="M21785" s="112"/>
      <c r="N21785" s="112"/>
    </row>
    <row r="21786" spans="10:14" x14ac:dyDescent="0.25">
      <c r="J21786" t="str">
        <f t="shared" si="591"/>
        <v/>
      </c>
      <c r="K21786" s="112"/>
      <c r="L21786" s="112"/>
      <c r="M21786" s="112"/>
      <c r="N21786" s="112"/>
    </row>
    <row r="21787" spans="10:14" x14ac:dyDescent="0.25">
      <c r="J21787" t="str">
        <f t="shared" si="591"/>
        <v/>
      </c>
      <c r="K21787" s="112"/>
      <c r="L21787" s="112"/>
      <c r="M21787" s="112"/>
      <c r="N21787" s="112"/>
    </row>
    <row r="21788" spans="10:14" x14ac:dyDescent="0.25">
      <c r="J21788" t="str">
        <f t="shared" si="591"/>
        <v/>
      </c>
      <c r="K21788" s="112"/>
      <c r="L21788" s="112"/>
      <c r="M21788" s="112"/>
      <c r="N21788" s="112"/>
    </row>
    <row r="21789" spans="10:14" x14ac:dyDescent="0.25">
      <c r="J21789" t="str">
        <f t="shared" si="591"/>
        <v/>
      </c>
      <c r="K21789" s="112"/>
      <c r="L21789" s="112"/>
      <c r="M21789" s="112"/>
      <c r="N21789" s="112"/>
    </row>
    <row r="21790" spans="10:14" x14ac:dyDescent="0.25">
      <c r="J21790" t="str">
        <f t="shared" si="591"/>
        <v/>
      </c>
      <c r="K21790" s="112"/>
      <c r="L21790" s="112"/>
      <c r="M21790" s="112"/>
      <c r="N21790" s="112"/>
    </row>
    <row r="21791" spans="10:14" x14ac:dyDescent="0.25">
      <c r="J21791" t="str">
        <f t="shared" si="591"/>
        <v/>
      </c>
      <c r="K21791" s="112"/>
      <c r="L21791" s="112"/>
      <c r="M21791" s="112"/>
      <c r="N21791" s="112"/>
    </row>
    <row r="21792" spans="10:14" x14ac:dyDescent="0.25">
      <c r="J21792" t="str">
        <f t="shared" si="591"/>
        <v/>
      </c>
      <c r="K21792" s="112"/>
      <c r="L21792" s="112"/>
      <c r="M21792" s="112"/>
      <c r="N21792" s="112"/>
    </row>
    <row r="21793" spans="10:14" x14ac:dyDescent="0.25">
      <c r="J21793" t="str">
        <f t="shared" si="591"/>
        <v/>
      </c>
      <c r="K21793" s="112"/>
      <c r="L21793" s="112"/>
      <c r="M21793" s="112"/>
      <c r="N21793" s="112"/>
    </row>
    <row r="21794" spans="10:14" x14ac:dyDescent="0.25">
      <c r="J21794" t="str">
        <f t="shared" si="591"/>
        <v/>
      </c>
      <c r="K21794" s="112"/>
      <c r="L21794" s="112"/>
      <c r="M21794" s="112"/>
      <c r="N21794" s="112"/>
    </row>
    <row r="21795" spans="10:14" x14ac:dyDescent="0.25">
      <c r="J21795" t="str">
        <f t="shared" si="591"/>
        <v/>
      </c>
      <c r="K21795" s="112"/>
      <c r="L21795" s="112"/>
      <c r="M21795" s="112"/>
      <c r="N21795" s="112"/>
    </row>
    <row r="21796" spans="10:14" x14ac:dyDescent="0.25">
      <c r="J21796" t="str">
        <f t="shared" si="591"/>
        <v/>
      </c>
      <c r="K21796" s="112"/>
      <c r="L21796" s="112"/>
      <c r="M21796" s="112"/>
      <c r="N21796" s="112"/>
    </row>
    <row r="21797" spans="10:14" x14ac:dyDescent="0.25">
      <c r="J21797" t="str">
        <f t="shared" si="591"/>
        <v/>
      </c>
      <c r="K21797" s="112"/>
      <c r="L21797" s="112"/>
      <c r="M21797" s="112"/>
      <c r="N21797" s="112"/>
    </row>
    <row r="21798" spans="10:14" x14ac:dyDescent="0.25">
      <c r="J21798" t="str">
        <f t="shared" si="591"/>
        <v/>
      </c>
      <c r="K21798" s="112"/>
      <c r="L21798" s="112"/>
      <c r="M21798" s="112"/>
      <c r="N21798" s="112"/>
    </row>
    <row r="21799" spans="10:14" x14ac:dyDescent="0.25">
      <c r="J21799" t="str">
        <f t="shared" si="591"/>
        <v/>
      </c>
      <c r="K21799" s="112"/>
      <c r="L21799" s="112"/>
      <c r="M21799" s="112"/>
      <c r="N21799" s="112"/>
    </row>
    <row r="21800" spans="10:14" x14ac:dyDescent="0.25">
      <c r="J21800" t="str">
        <f t="shared" si="591"/>
        <v/>
      </c>
      <c r="K21800" s="112"/>
      <c r="L21800" s="112"/>
      <c r="M21800" s="112"/>
      <c r="N21800" s="112"/>
    </row>
    <row r="21801" spans="10:14" x14ac:dyDescent="0.25">
      <c r="J21801" t="str">
        <f t="shared" si="591"/>
        <v/>
      </c>
      <c r="K21801" s="112"/>
      <c r="L21801" s="112"/>
      <c r="M21801" s="112"/>
      <c r="N21801" s="112"/>
    </row>
    <row r="21802" spans="10:14" x14ac:dyDescent="0.25">
      <c r="J21802" t="str">
        <f t="shared" si="591"/>
        <v/>
      </c>
      <c r="K21802" s="112"/>
      <c r="L21802" s="112"/>
      <c r="M21802" s="112"/>
      <c r="N21802" s="112"/>
    </row>
    <row r="21803" spans="10:14" x14ac:dyDescent="0.25">
      <c r="J21803" t="str">
        <f t="shared" si="591"/>
        <v/>
      </c>
      <c r="K21803" s="112"/>
      <c r="L21803" s="112"/>
      <c r="M21803" s="112"/>
      <c r="N21803" s="112"/>
    </row>
    <row r="21804" spans="10:14" x14ac:dyDescent="0.25">
      <c r="J21804" t="str">
        <f t="shared" si="591"/>
        <v/>
      </c>
      <c r="K21804" s="112"/>
      <c r="L21804" s="112"/>
      <c r="M21804" s="112"/>
      <c r="N21804" s="112"/>
    </row>
    <row r="21805" spans="10:14" x14ac:dyDescent="0.25">
      <c r="J21805" t="str">
        <f t="shared" si="591"/>
        <v/>
      </c>
      <c r="K21805" s="112"/>
      <c r="L21805" s="112"/>
      <c r="M21805" s="112"/>
      <c r="N21805" s="112"/>
    </row>
    <row r="21806" spans="10:14" x14ac:dyDescent="0.25">
      <c r="J21806" t="str">
        <f t="shared" si="591"/>
        <v/>
      </c>
      <c r="K21806" s="112"/>
      <c r="L21806" s="112"/>
      <c r="M21806" s="112"/>
      <c r="N21806" s="112"/>
    </row>
    <row r="21807" spans="10:14" x14ac:dyDescent="0.25">
      <c r="J21807" t="str">
        <f t="shared" si="591"/>
        <v/>
      </c>
      <c r="K21807" s="112"/>
      <c r="L21807" s="112"/>
      <c r="M21807" s="112"/>
      <c r="N21807" s="112"/>
    </row>
    <row r="21808" spans="10:14" x14ac:dyDescent="0.25">
      <c r="J21808" t="str">
        <f t="shared" si="591"/>
        <v/>
      </c>
      <c r="K21808" s="112"/>
      <c r="L21808" s="112"/>
      <c r="M21808" s="112"/>
      <c r="N21808" s="112"/>
    </row>
    <row r="21809" spans="10:14" x14ac:dyDescent="0.25">
      <c r="J21809" t="str">
        <f t="shared" si="591"/>
        <v/>
      </c>
      <c r="K21809" s="112"/>
      <c r="L21809" s="112"/>
      <c r="M21809" s="112"/>
      <c r="N21809" s="112"/>
    </row>
    <row r="21810" spans="10:14" x14ac:dyDescent="0.25">
      <c r="J21810" t="str">
        <f t="shared" si="591"/>
        <v/>
      </c>
      <c r="K21810" s="112"/>
      <c r="L21810" s="112"/>
      <c r="M21810" s="112"/>
      <c r="N21810" s="112"/>
    </row>
    <row r="21811" spans="10:14" x14ac:dyDescent="0.25">
      <c r="J21811" t="str">
        <f t="shared" si="591"/>
        <v/>
      </c>
      <c r="K21811" s="112"/>
      <c r="L21811" s="112"/>
      <c r="M21811" s="112"/>
      <c r="N21811" s="112"/>
    </row>
    <row r="21812" spans="10:14" x14ac:dyDescent="0.25">
      <c r="J21812" t="str">
        <f t="shared" si="591"/>
        <v/>
      </c>
      <c r="K21812" s="112"/>
      <c r="L21812" s="112"/>
      <c r="M21812" s="112"/>
      <c r="N21812" s="112"/>
    </row>
    <row r="21813" spans="10:14" x14ac:dyDescent="0.25">
      <c r="J21813" t="str">
        <f t="shared" si="591"/>
        <v/>
      </c>
      <c r="K21813" s="112"/>
      <c r="L21813" s="112"/>
      <c r="M21813" s="112"/>
      <c r="N21813" s="112"/>
    </row>
    <row r="21814" spans="10:14" x14ac:dyDescent="0.25">
      <c r="J21814" t="str">
        <f t="shared" si="591"/>
        <v/>
      </c>
      <c r="K21814" s="112"/>
      <c r="L21814" s="112"/>
      <c r="M21814" s="112"/>
      <c r="N21814" s="112"/>
    </row>
    <row r="21815" spans="10:14" x14ac:dyDescent="0.25">
      <c r="J21815" t="str">
        <f t="shared" si="591"/>
        <v/>
      </c>
      <c r="K21815" s="112"/>
      <c r="L21815" s="112"/>
      <c r="M21815" s="112"/>
      <c r="N21815" s="112"/>
    </row>
    <row r="21816" spans="10:14" x14ac:dyDescent="0.25">
      <c r="J21816" t="str">
        <f t="shared" si="591"/>
        <v/>
      </c>
      <c r="K21816" s="112"/>
      <c r="L21816" s="112"/>
      <c r="M21816" s="112"/>
      <c r="N21816" s="112"/>
    </row>
    <row r="21817" spans="10:14" x14ac:dyDescent="0.25">
      <c r="J21817" t="str">
        <f t="shared" si="591"/>
        <v/>
      </c>
      <c r="K21817" s="112"/>
      <c r="L21817" s="112"/>
      <c r="M21817" s="112"/>
      <c r="N21817" s="112"/>
    </row>
    <row r="21818" spans="10:14" x14ac:dyDescent="0.25">
      <c r="J21818" t="str">
        <f t="shared" si="591"/>
        <v/>
      </c>
      <c r="K21818" s="112"/>
      <c r="L21818" s="112"/>
      <c r="M21818" s="112"/>
      <c r="N21818" s="112"/>
    </row>
    <row r="21819" spans="10:14" x14ac:dyDescent="0.25">
      <c r="J21819" t="str">
        <f t="shared" si="591"/>
        <v/>
      </c>
      <c r="K21819" s="112"/>
      <c r="L21819" s="112"/>
      <c r="M21819" s="112"/>
      <c r="N21819" s="112"/>
    </row>
    <row r="21820" spans="10:14" x14ac:dyDescent="0.25">
      <c r="J21820" t="str">
        <f t="shared" si="591"/>
        <v/>
      </c>
      <c r="K21820" s="112"/>
      <c r="L21820" s="112"/>
      <c r="M21820" s="112"/>
      <c r="N21820" s="112"/>
    </row>
    <row r="21821" spans="10:14" x14ac:dyDescent="0.25">
      <c r="J21821" t="str">
        <f t="shared" si="591"/>
        <v/>
      </c>
      <c r="K21821" s="112"/>
      <c r="L21821" s="112"/>
      <c r="M21821" s="112"/>
      <c r="N21821" s="112"/>
    </row>
    <row r="21822" spans="10:14" x14ac:dyDescent="0.25">
      <c r="J21822" t="str">
        <f t="shared" si="591"/>
        <v/>
      </c>
      <c r="K21822" s="112"/>
      <c r="L21822" s="112"/>
      <c r="M21822" s="112"/>
      <c r="N21822" s="112"/>
    </row>
    <row r="21823" spans="10:14" x14ac:dyDescent="0.25">
      <c r="J21823" t="str">
        <f t="shared" si="591"/>
        <v/>
      </c>
      <c r="K21823" s="112"/>
      <c r="L21823" s="112"/>
      <c r="M21823" s="112"/>
      <c r="N21823" s="112"/>
    </row>
    <row r="21824" spans="10:14" x14ac:dyDescent="0.25">
      <c r="J21824" t="str">
        <f t="shared" si="591"/>
        <v/>
      </c>
      <c r="K21824" s="112"/>
      <c r="L21824" s="112"/>
      <c r="M21824" s="112"/>
      <c r="N21824" s="112"/>
    </row>
    <row r="21825" spans="10:14" x14ac:dyDescent="0.25">
      <c r="J21825" t="str">
        <f t="shared" si="591"/>
        <v/>
      </c>
      <c r="K21825" s="112"/>
      <c r="L21825" s="112"/>
      <c r="M21825" s="112"/>
      <c r="N21825" s="112"/>
    </row>
    <row r="21826" spans="10:14" x14ac:dyDescent="0.25">
      <c r="J21826" t="str">
        <f t="shared" si="591"/>
        <v/>
      </c>
      <c r="K21826" s="112"/>
      <c r="L21826" s="112"/>
      <c r="M21826" s="112"/>
      <c r="N21826" s="112"/>
    </row>
    <row r="21827" spans="10:14" x14ac:dyDescent="0.25">
      <c r="J21827" t="str">
        <f t="shared" ref="J21827:J21890" si="592">B21827&amp;C21827&amp;E21827&amp;IF(C21827="Skog",F21827&amp;G21827,"")</f>
        <v/>
      </c>
      <c r="K21827" s="112"/>
      <c r="L21827" s="112"/>
      <c r="M21827" s="112"/>
      <c r="N21827" s="112"/>
    </row>
    <row r="21828" spans="10:14" x14ac:dyDescent="0.25">
      <c r="J21828" t="str">
        <f t="shared" si="592"/>
        <v/>
      </c>
      <c r="K21828" s="112"/>
      <c r="L21828" s="112"/>
      <c r="M21828" s="112"/>
      <c r="N21828" s="112"/>
    </row>
    <row r="21829" spans="10:14" x14ac:dyDescent="0.25">
      <c r="J21829" t="str">
        <f t="shared" si="592"/>
        <v/>
      </c>
      <c r="K21829" s="112"/>
      <c r="L21829" s="112"/>
      <c r="M21829" s="112"/>
      <c r="N21829" s="112"/>
    </row>
    <row r="21830" spans="10:14" x14ac:dyDescent="0.25">
      <c r="J21830" t="str">
        <f t="shared" si="592"/>
        <v/>
      </c>
      <c r="K21830" s="112"/>
      <c r="L21830" s="112"/>
      <c r="M21830" s="112"/>
      <c r="N21830" s="112"/>
    </row>
    <row r="21831" spans="10:14" x14ac:dyDescent="0.25">
      <c r="J21831" t="str">
        <f t="shared" si="592"/>
        <v/>
      </c>
      <c r="K21831" s="112"/>
      <c r="L21831" s="112"/>
      <c r="M21831" s="112"/>
      <c r="N21831" s="112"/>
    </row>
    <row r="21832" spans="10:14" x14ac:dyDescent="0.25">
      <c r="J21832" t="str">
        <f t="shared" si="592"/>
        <v/>
      </c>
      <c r="K21832" s="112"/>
      <c r="L21832" s="112"/>
      <c r="M21832" s="112"/>
      <c r="N21832" s="112"/>
    </row>
    <row r="21833" spans="10:14" x14ac:dyDescent="0.25">
      <c r="J21833" t="str">
        <f t="shared" si="592"/>
        <v/>
      </c>
      <c r="K21833" s="112"/>
      <c r="L21833" s="112"/>
      <c r="M21833" s="112"/>
      <c r="N21833" s="112"/>
    </row>
    <row r="21834" spans="10:14" x14ac:dyDescent="0.25">
      <c r="J21834" t="str">
        <f t="shared" si="592"/>
        <v/>
      </c>
      <c r="K21834" s="112"/>
      <c r="L21834" s="112"/>
      <c r="M21834" s="112"/>
      <c r="N21834" s="112"/>
    </row>
    <row r="21835" spans="10:14" x14ac:dyDescent="0.25">
      <c r="J21835" t="str">
        <f t="shared" si="592"/>
        <v/>
      </c>
      <c r="K21835" s="112"/>
      <c r="L21835" s="112"/>
      <c r="M21835" s="112"/>
      <c r="N21835" s="112"/>
    </row>
    <row r="21836" spans="10:14" x14ac:dyDescent="0.25">
      <c r="J21836" t="str">
        <f t="shared" si="592"/>
        <v/>
      </c>
      <c r="K21836" s="112"/>
      <c r="L21836" s="112"/>
      <c r="M21836" s="112"/>
      <c r="N21836" s="112"/>
    </row>
    <row r="21837" spans="10:14" x14ac:dyDescent="0.25">
      <c r="J21837" t="str">
        <f t="shared" si="592"/>
        <v/>
      </c>
      <c r="K21837" s="112"/>
      <c r="L21837" s="112"/>
      <c r="M21837" s="112"/>
      <c r="N21837" s="112"/>
    </row>
    <row r="21838" spans="10:14" x14ac:dyDescent="0.25">
      <c r="J21838" t="str">
        <f t="shared" si="592"/>
        <v/>
      </c>
      <c r="K21838" s="112"/>
      <c r="L21838" s="112"/>
      <c r="M21838" s="112"/>
      <c r="N21838" s="112"/>
    </row>
    <row r="21839" spans="10:14" x14ac:dyDescent="0.25">
      <c r="J21839" t="str">
        <f t="shared" si="592"/>
        <v/>
      </c>
      <c r="K21839" s="112"/>
      <c r="L21839" s="112"/>
      <c r="M21839" s="112"/>
      <c r="N21839" s="112"/>
    </row>
    <row r="21840" spans="10:14" x14ac:dyDescent="0.25">
      <c r="J21840" t="str">
        <f t="shared" si="592"/>
        <v/>
      </c>
      <c r="K21840" s="112"/>
      <c r="L21840" s="112"/>
      <c r="M21840" s="112"/>
      <c r="N21840" s="112"/>
    </row>
    <row r="21841" spans="10:14" x14ac:dyDescent="0.25">
      <c r="J21841" t="str">
        <f t="shared" si="592"/>
        <v/>
      </c>
      <c r="K21841" s="112"/>
      <c r="L21841" s="112"/>
      <c r="M21841" s="112"/>
      <c r="N21841" s="112"/>
    </row>
    <row r="21842" spans="10:14" x14ac:dyDescent="0.25">
      <c r="J21842" t="str">
        <f t="shared" si="592"/>
        <v/>
      </c>
      <c r="K21842" s="112"/>
      <c r="L21842" s="112"/>
      <c r="M21842" s="112"/>
      <c r="N21842" s="112"/>
    </row>
    <row r="21843" spans="10:14" x14ac:dyDescent="0.25">
      <c r="J21843" t="str">
        <f t="shared" si="592"/>
        <v/>
      </c>
      <c r="K21843" s="112"/>
      <c r="L21843" s="112"/>
      <c r="M21843" s="112"/>
      <c r="N21843" s="112"/>
    </row>
    <row r="21844" spans="10:14" x14ac:dyDescent="0.25">
      <c r="J21844" t="str">
        <f t="shared" si="592"/>
        <v/>
      </c>
      <c r="K21844" s="112"/>
      <c r="L21844" s="112"/>
      <c r="M21844" s="112"/>
      <c r="N21844" s="112"/>
    </row>
    <row r="21845" spans="10:14" x14ac:dyDescent="0.25">
      <c r="J21845" t="str">
        <f t="shared" si="592"/>
        <v/>
      </c>
      <c r="K21845" s="112"/>
      <c r="L21845" s="112"/>
      <c r="M21845" s="112"/>
      <c r="N21845" s="112"/>
    </row>
    <row r="21846" spans="10:14" x14ac:dyDescent="0.25">
      <c r="J21846" t="str">
        <f t="shared" si="592"/>
        <v/>
      </c>
      <c r="K21846" s="112"/>
      <c r="L21846" s="112"/>
      <c r="M21846" s="112"/>
      <c r="N21846" s="112"/>
    </row>
    <row r="21847" spans="10:14" x14ac:dyDescent="0.25">
      <c r="J21847" t="str">
        <f t="shared" si="592"/>
        <v/>
      </c>
      <c r="K21847" s="112"/>
      <c r="L21847" s="112"/>
      <c r="M21847" s="112"/>
      <c r="N21847" s="112"/>
    </row>
    <row r="21848" spans="10:14" x14ac:dyDescent="0.25">
      <c r="J21848" t="str">
        <f t="shared" si="592"/>
        <v/>
      </c>
      <c r="K21848" s="112"/>
      <c r="L21848" s="112"/>
      <c r="M21848" s="112"/>
      <c r="N21848" s="112"/>
    </row>
    <row r="21849" spans="10:14" x14ac:dyDescent="0.25">
      <c r="J21849" t="str">
        <f t="shared" si="592"/>
        <v/>
      </c>
      <c r="K21849" s="112"/>
      <c r="L21849" s="112"/>
      <c r="M21849" s="112"/>
      <c r="N21849" s="112"/>
    </row>
    <row r="21850" spans="10:14" x14ac:dyDescent="0.25">
      <c r="J21850" t="str">
        <f t="shared" si="592"/>
        <v/>
      </c>
      <c r="K21850" s="112"/>
      <c r="L21850" s="112"/>
      <c r="M21850" s="112"/>
      <c r="N21850" s="112"/>
    </row>
    <row r="21851" spans="10:14" x14ac:dyDescent="0.25">
      <c r="J21851" t="str">
        <f t="shared" si="592"/>
        <v/>
      </c>
      <c r="K21851" s="112"/>
      <c r="L21851" s="112"/>
      <c r="M21851" s="112"/>
      <c r="N21851" s="112"/>
    </row>
    <row r="21852" spans="10:14" x14ac:dyDescent="0.25">
      <c r="J21852" t="str">
        <f t="shared" si="592"/>
        <v/>
      </c>
      <c r="K21852" s="112"/>
      <c r="L21852" s="112"/>
      <c r="M21852" s="112"/>
      <c r="N21852" s="112"/>
    </row>
    <row r="21853" spans="10:14" x14ac:dyDescent="0.25">
      <c r="J21853" t="str">
        <f t="shared" si="592"/>
        <v/>
      </c>
      <c r="K21853" s="112"/>
      <c r="L21853" s="112"/>
      <c r="M21853" s="112"/>
      <c r="N21853" s="112"/>
    </row>
    <row r="21854" spans="10:14" x14ac:dyDescent="0.25">
      <c r="J21854" t="str">
        <f t="shared" si="592"/>
        <v/>
      </c>
      <c r="K21854" s="112"/>
      <c r="L21854" s="112"/>
      <c r="M21854" s="112"/>
      <c r="N21854" s="112"/>
    </row>
    <row r="21855" spans="10:14" x14ac:dyDescent="0.25">
      <c r="J21855" t="str">
        <f t="shared" si="592"/>
        <v/>
      </c>
      <c r="K21855" s="112"/>
      <c r="L21855" s="112"/>
      <c r="M21855" s="112"/>
      <c r="N21855" s="112"/>
    </row>
    <row r="21856" spans="10:14" x14ac:dyDescent="0.25">
      <c r="J21856" t="str">
        <f t="shared" si="592"/>
        <v/>
      </c>
      <c r="K21856" s="112"/>
      <c r="L21856" s="112"/>
      <c r="M21856" s="112"/>
      <c r="N21856" s="112"/>
    </row>
    <row r="21857" spans="10:14" x14ac:dyDescent="0.25">
      <c r="J21857" t="str">
        <f t="shared" si="592"/>
        <v/>
      </c>
      <c r="K21857" s="112"/>
      <c r="L21857" s="112"/>
      <c r="M21857" s="112"/>
      <c r="N21857" s="112"/>
    </row>
    <row r="21858" spans="10:14" x14ac:dyDescent="0.25">
      <c r="J21858" t="str">
        <f t="shared" si="592"/>
        <v/>
      </c>
      <c r="K21858" s="112"/>
      <c r="L21858" s="112"/>
      <c r="M21858" s="112"/>
      <c r="N21858" s="112"/>
    </row>
    <row r="21859" spans="10:14" x14ac:dyDescent="0.25">
      <c r="J21859" t="str">
        <f t="shared" si="592"/>
        <v/>
      </c>
      <c r="K21859" s="112"/>
      <c r="L21859" s="112"/>
      <c r="M21859" s="112"/>
      <c r="N21859" s="112"/>
    </row>
    <row r="21860" spans="10:14" x14ac:dyDescent="0.25">
      <c r="J21860" t="str">
        <f t="shared" si="592"/>
        <v/>
      </c>
      <c r="K21860" s="112"/>
      <c r="L21860" s="112"/>
      <c r="M21860" s="112"/>
      <c r="N21860" s="112"/>
    </row>
    <row r="21861" spans="10:14" x14ac:dyDescent="0.25">
      <c r="J21861" t="str">
        <f t="shared" si="592"/>
        <v/>
      </c>
      <c r="K21861" s="112"/>
      <c r="L21861" s="112"/>
      <c r="M21861" s="112"/>
      <c r="N21861" s="112"/>
    </row>
    <row r="21862" spans="10:14" x14ac:dyDescent="0.25">
      <c r="J21862" t="str">
        <f t="shared" si="592"/>
        <v/>
      </c>
      <c r="K21862" s="112"/>
      <c r="L21862" s="112"/>
      <c r="M21862" s="112"/>
      <c r="N21862" s="112"/>
    </row>
    <row r="21863" spans="10:14" x14ac:dyDescent="0.25">
      <c r="J21863" t="str">
        <f t="shared" si="592"/>
        <v/>
      </c>
      <c r="K21863" s="112"/>
      <c r="L21863" s="112"/>
      <c r="M21863" s="112"/>
      <c r="N21863" s="112"/>
    </row>
    <row r="21864" spans="10:14" x14ac:dyDescent="0.25">
      <c r="J21864" t="str">
        <f t="shared" si="592"/>
        <v/>
      </c>
      <c r="K21864" s="112"/>
      <c r="L21864" s="112"/>
      <c r="M21864" s="112"/>
      <c r="N21864" s="112"/>
    </row>
    <row r="21865" spans="10:14" x14ac:dyDescent="0.25">
      <c r="J21865" t="str">
        <f t="shared" si="592"/>
        <v/>
      </c>
      <c r="K21865" s="112"/>
      <c r="L21865" s="112"/>
      <c r="M21865" s="112"/>
      <c r="N21865" s="112"/>
    </row>
    <row r="21866" spans="10:14" x14ac:dyDescent="0.25">
      <c r="J21866" t="str">
        <f t="shared" si="592"/>
        <v/>
      </c>
      <c r="K21866" s="112"/>
      <c r="L21866" s="112"/>
      <c r="M21866" s="112"/>
      <c r="N21866" s="112"/>
    </row>
    <row r="21867" spans="10:14" x14ac:dyDescent="0.25">
      <c r="J21867" t="str">
        <f t="shared" si="592"/>
        <v/>
      </c>
      <c r="K21867" s="112"/>
      <c r="L21867" s="112"/>
      <c r="M21867" s="112"/>
      <c r="N21867" s="112"/>
    </row>
    <row r="21868" spans="10:14" x14ac:dyDescent="0.25">
      <c r="J21868" t="str">
        <f t="shared" si="592"/>
        <v/>
      </c>
      <c r="K21868" s="112"/>
      <c r="L21868" s="112"/>
      <c r="M21868" s="112"/>
      <c r="N21868" s="112"/>
    </row>
    <row r="21869" spans="10:14" x14ac:dyDescent="0.25">
      <c r="J21869" t="str">
        <f t="shared" si="592"/>
        <v/>
      </c>
      <c r="K21869" s="112"/>
      <c r="L21869" s="112"/>
      <c r="M21869" s="112"/>
      <c r="N21869" s="112"/>
    </row>
    <row r="21870" spans="10:14" x14ac:dyDescent="0.25">
      <c r="J21870" t="str">
        <f t="shared" si="592"/>
        <v/>
      </c>
      <c r="K21870" s="112"/>
      <c r="L21870" s="112"/>
      <c r="M21870" s="112"/>
      <c r="N21870" s="112"/>
    </row>
    <row r="21871" spans="10:14" x14ac:dyDescent="0.25">
      <c r="J21871" t="str">
        <f t="shared" si="592"/>
        <v/>
      </c>
      <c r="K21871" s="112"/>
      <c r="L21871" s="112"/>
      <c r="M21871" s="112"/>
      <c r="N21871" s="112"/>
    </row>
    <row r="21872" spans="10:14" x14ac:dyDescent="0.25">
      <c r="J21872" t="str">
        <f t="shared" si="592"/>
        <v/>
      </c>
      <c r="K21872" s="112"/>
      <c r="L21872" s="112"/>
      <c r="M21872" s="112"/>
      <c r="N21872" s="112"/>
    </row>
    <row r="21873" spans="10:14" x14ac:dyDescent="0.25">
      <c r="J21873" t="str">
        <f t="shared" si="592"/>
        <v/>
      </c>
      <c r="K21873" s="112"/>
      <c r="L21873" s="112"/>
      <c r="M21873" s="112"/>
      <c r="N21873" s="112"/>
    </row>
    <row r="21874" spans="10:14" x14ac:dyDescent="0.25">
      <c r="J21874" t="str">
        <f t="shared" si="592"/>
        <v/>
      </c>
      <c r="K21874" s="112"/>
      <c r="L21874" s="112"/>
      <c r="M21874" s="112"/>
      <c r="N21874" s="112"/>
    </row>
    <row r="21875" spans="10:14" x14ac:dyDescent="0.25">
      <c r="J21875" t="str">
        <f t="shared" si="592"/>
        <v/>
      </c>
      <c r="K21875" s="112"/>
      <c r="L21875" s="112"/>
      <c r="M21875" s="112"/>
      <c r="N21875" s="112"/>
    </row>
    <row r="21876" spans="10:14" x14ac:dyDescent="0.25">
      <c r="J21876" t="str">
        <f t="shared" si="592"/>
        <v/>
      </c>
      <c r="K21876" s="112"/>
      <c r="L21876" s="112"/>
      <c r="M21876" s="112"/>
      <c r="N21876" s="112"/>
    </row>
    <row r="21877" spans="10:14" x14ac:dyDescent="0.25">
      <c r="J21877" t="str">
        <f t="shared" si="592"/>
        <v/>
      </c>
      <c r="K21877" s="112"/>
      <c r="L21877" s="112"/>
      <c r="M21877" s="112"/>
      <c r="N21877" s="112"/>
    </row>
    <row r="21878" spans="10:14" x14ac:dyDescent="0.25">
      <c r="J21878" t="str">
        <f t="shared" si="592"/>
        <v/>
      </c>
      <c r="K21878" s="112"/>
      <c r="L21878" s="112"/>
      <c r="M21878" s="112"/>
      <c r="N21878" s="112"/>
    </row>
    <row r="21879" spans="10:14" x14ac:dyDescent="0.25">
      <c r="J21879" t="str">
        <f t="shared" si="592"/>
        <v/>
      </c>
      <c r="K21879" s="112"/>
      <c r="L21879" s="112"/>
      <c r="M21879" s="112"/>
      <c r="N21879" s="112"/>
    </row>
    <row r="21880" spans="10:14" x14ac:dyDescent="0.25">
      <c r="J21880" t="str">
        <f t="shared" si="592"/>
        <v/>
      </c>
      <c r="K21880" s="112"/>
      <c r="L21880" s="112"/>
      <c r="M21880" s="112"/>
      <c r="N21880" s="112"/>
    </row>
    <row r="21881" spans="10:14" x14ac:dyDescent="0.25">
      <c r="J21881" t="str">
        <f t="shared" si="592"/>
        <v/>
      </c>
      <c r="K21881" s="112"/>
      <c r="L21881" s="112"/>
      <c r="M21881" s="112"/>
      <c r="N21881" s="112"/>
    </row>
    <row r="21882" spans="10:14" x14ac:dyDescent="0.25">
      <c r="J21882" t="str">
        <f t="shared" si="592"/>
        <v/>
      </c>
      <c r="K21882" s="112"/>
      <c r="L21882" s="112"/>
      <c r="M21882" s="112"/>
      <c r="N21882" s="112"/>
    </row>
    <row r="21883" spans="10:14" x14ac:dyDescent="0.25">
      <c r="J21883" t="str">
        <f t="shared" si="592"/>
        <v/>
      </c>
      <c r="K21883" s="112"/>
      <c r="L21883" s="112"/>
      <c r="M21883" s="112"/>
      <c r="N21883" s="112"/>
    </row>
    <row r="21884" spans="10:14" x14ac:dyDescent="0.25">
      <c r="J21884" t="str">
        <f t="shared" si="592"/>
        <v/>
      </c>
      <c r="K21884" s="112"/>
      <c r="L21884" s="112"/>
      <c r="M21884" s="112"/>
      <c r="N21884" s="112"/>
    </row>
    <row r="21885" spans="10:14" x14ac:dyDescent="0.25">
      <c r="J21885" t="str">
        <f t="shared" si="592"/>
        <v/>
      </c>
      <c r="K21885" s="112"/>
      <c r="L21885" s="112"/>
      <c r="M21885" s="112"/>
      <c r="N21885" s="112"/>
    </row>
    <row r="21886" spans="10:14" x14ac:dyDescent="0.25">
      <c r="J21886" t="str">
        <f t="shared" si="592"/>
        <v/>
      </c>
      <c r="K21886" s="112"/>
      <c r="L21886" s="112"/>
      <c r="M21886" s="112"/>
      <c r="N21886" s="112"/>
    </row>
    <row r="21887" spans="10:14" x14ac:dyDescent="0.25">
      <c r="J21887" t="str">
        <f t="shared" si="592"/>
        <v/>
      </c>
      <c r="K21887" s="112"/>
      <c r="L21887" s="112"/>
      <c r="M21887" s="112"/>
      <c r="N21887" s="112"/>
    </row>
    <row r="21888" spans="10:14" x14ac:dyDescent="0.25">
      <c r="J21888" t="str">
        <f t="shared" si="592"/>
        <v/>
      </c>
      <c r="K21888" s="112"/>
      <c r="L21888" s="112"/>
      <c r="M21888" s="112"/>
      <c r="N21888" s="112"/>
    </row>
    <row r="21889" spans="10:14" x14ac:dyDescent="0.25">
      <c r="J21889" t="str">
        <f t="shared" si="592"/>
        <v/>
      </c>
      <c r="K21889" s="112"/>
      <c r="L21889" s="112"/>
      <c r="M21889" s="112"/>
      <c r="N21889" s="112"/>
    </row>
    <row r="21890" spans="10:14" x14ac:dyDescent="0.25">
      <c r="J21890" t="str">
        <f t="shared" si="592"/>
        <v/>
      </c>
      <c r="K21890" s="112"/>
      <c r="L21890" s="112"/>
      <c r="M21890" s="112"/>
      <c r="N21890" s="112"/>
    </row>
    <row r="21891" spans="10:14" x14ac:dyDescent="0.25">
      <c r="J21891" t="str">
        <f t="shared" ref="J21891:J21954" si="593">B21891&amp;C21891&amp;E21891&amp;IF(C21891="Skog",F21891&amp;G21891,"")</f>
        <v/>
      </c>
      <c r="K21891" s="112"/>
      <c r="L21891" s="112"/>
      <c r="M21891" s="112"/>
      <c r="N21891" s="112"/>
    </row>
    <row r="21892" spans="10:14" x14ac:dyDescent="0.25">
      <c r="J21892" t="str">
        <f t="shared" si="593"/>
        <v/>
      </c>
      <c r="K21892" s="112"/>
      <c r="L21892" s="112"/>
      <c r="M21892" s="112"/>
      <c r="N21892" s="112"/>
    </row>
    <row r="21893" spans="10:14" x14ac:dyDescent="0.25">
      <c r="J21893" t="str">
        <f t="shared" si="593"/>
        <v/>
      </c>
      <c r="K21893" s="112"/>
      <c r="L21893" s="112"/>
      <c r="M21893" s="112"/>
      <c r="N21893" s="112"/>
    </row>
    <row r="21894" spans="10:14" x14ac:dyDescent="0.25">
      <c r="J21894" t="str">
        <f t="shared" si="593"/>
        <v/>
      </c>
      <c r="K21894" s="112"/>
      <c r="L21894" s="112"/>
      <c r="M21894" s="112"/>
      <c r="N21894" s="112"/>
    </row>
    <row r="21895" spans="10:14" x14ac:dyDescent="0.25">
      <c r="J21895" t="str">
        <f t="shared" si="593"/>
        <v/>
      </c>
      <c r="K21895" s="112"/>
      <c r="L21895" s="112"/>
      <c r="M21895" s="112"/>
      <c r="N21895" s="112"/>
    </row>
    <row r="21896" spans="10:14" x14ac:dyDescent="0.25">
      <c r="J21896" t="str">
        <f t="shared" si="593"/>
        <v/>
      </c>
      <c r="K21896" s="112"/>
      <c r="L21896" s="112"/>
      <c r="M21896" s="112"/>
      <c r="N21896" s="112"/>
    </row>
    <row r="21897" spans="10:14" x14ac:dyDescent="0.25">
      <c r="J21897" t="str">
        <f t="shared" si="593"/>
        <v/>
      </c>
      <c r="K21897" s="112"/>
      <c r="L21897" s="112"/>
      <c r="M21897" s="112"/>
      <c r="N21897" s="112"/>
    </row>
    <row r="21898" spans="10:14" x14ac:dyDescent="0.25">
      <c r="J21898" t="str">
        <f t="shared" si="593"/>
        <v/>
      </c>
      <c r="K21898" s="112"/>
      <c r="L21898" s="112"/>
      <c r="M21898" s="112"/>
      <c r="N21898" s="112"/>
    </row>
    <row r="21899" spans="10:14" x14ac:dyDescent="0.25">
      <c r="J21899" t="str">
        <f t="shared" si="593"/>
        <v/>
      </c>
      <c r="K21899" s="112"/>
      <c r="L21899" s="112"/>
      <c r="M21899" s="112"/>
      <c r="N21899" s="112"/>
    </row>
    <row r="21900" spans="10:14" x14ac:dyDescent="0.25">
      <c r="J21900" t="str">
        <f t="shared" si="593"/>
        <v/>
      </c>
      <c r="K21900" s="112"/>
      <c r="L21900" s="112"/>
      <c r="M21900" s="112"/>
      <c r="N21900" s="112"/>
    </row>
    <row r="21901" spans="10:14" x14ac:dyDescent="0.25">
      <c r="J21901" t="str">
        <f t="shared" si="593"/>
        <v/>
      </c>
      <c r="K21901" s="112"/>
      <c r="L21901" s="112"/>
      <c r="M21901" s="112"/>
      <c r="N21901" s="112"/>
    </row>
    <row r="21902" spans="10:14" x14ac:dyDescent="0.25">
      <c r="J21902" t="str">
        <f t="shared" si="593"/>
        <v/>
      </c>
      <c r="K21902" s="112"/>
      <c r="L21902" s="112"/>
      <c r="M21902" s="112"/>
      <c r="N21902" s="112"/>
    </row>
    <row r="21903" spans="10:14" x14ac:dyDescent="0.25">
      <c r="J21903" t="str">
        <f t="shared" si="593"/>
        <v/>
      </c>
      <c r="K21903" s="112"/>
      <c r="L21903" s="112"/>
      <c r="M21903" s="112"/>
      <c r="N21903" s="112"/>
    </row>
    <row r="21904" spans="10:14" x14ac:dyDescent="0.25">
      <c r="J21904" t="str">
        <f t="shared" si="593"/>
        <v/>
      </c>
      <c r="K21904" s="112"/>
      <c r="L21904" s="112"/>
      <c r="M21904" s="112"/>
      <c r="N21904" s="112"/>
    </row>
    <row r="21905" spans="10:14" x14ac:dyDescent="0.25">
      <c r="J21905" t="str">
        <f t="shared" si="593"/>
        <v/>
      </c>
      <c r="K21905" s="112"/>
      <c r="L21905" s="112"/>
      <c r="M21905" s="112"/>
      <c r="N21905" s="112"/>
    </row>
    <row r="21906" spans="10:14" x14ac:dyDescent="0.25">
      <c r="J21906" t="str">
        <f t="shared" si="593"/>
        <v/>
      </c>
      <c r="K21906" s="112"/>
      <c r="L21906" s="112"/>
      <c r="M21906" s="112"/>
      <c r="N21906" s="112"/>
    </row>
    <row r="21907" spans="10:14" x14ac:dyDescent="0.25">
      <c r="J21907" t="str">
        <f t="shared" si="593"/>
        <v/>
      </c>
      <c r="K21907" s="112"/>
      <c r="L21907" s="112"/>
      <c r="M21907" s="112"/>
      <c r="N21907" s="112"/>
    </row>
    <row r="21908" spans="10:14" x14ac:dyDescent="0.25">
      <c r="J21908" t="str">
        <f t="shared" si="593"/>
        <v/>
      </c>
      <c r="K21908" s="112"/>
      <c r="L21908" s="112"/>
      <c r="M21908" s="112"/>
      <c r="N21908" s="112"/>
    </row>
    <row r="21909" spans="10:14" x14ac:dyDescent="0.25">
      <c r="J21909" t="str">
        <f t="shared" si="593"/>
        <v/>
      </c>
      <c r="K21909" s="112"/>
      <c r="L21909" s="112"/>
      <c r="M21909" s="112"/>
      <c r="N21909" s="112"/>
    </row>
    <row r="21910" spans="10:14" x14ac:dyDescent="0.25">
      <c r="J21910" t="str">
        <f t="shared" si="593"/>
        <v/>
      </c>
      <c r="K21910" s="112"/>
      <c r="L21910" s="112"/>
      <c r="M21910" s="112"/>
      <c r="N21910" s="112"/>
    </row>
    <row r="21911" spans="10:14" x14ac:dyDescent="0.25">
      <c r="J21911" t="str">
        <f t="shared" si="593"/>
        <v/>
      </c>
      <c r="K21911" s="112"/>
      <c r="L21911" s="112"/>
      <c r="M21911" s="112"/>
      <c r="N21911" s="112"/>
    </row>
    <row r="21912" spans="10:14" x14ac:dyDescent="0.25">
      <c r="J21912" t="str">
        <f t="shared" si="593"/>
        <v/>
      </c>
      <c r="K21912" s="112"/>
      <c r="L21912" s="112"/>
      <c r="M21912" s="112"/>
      <c r="N21912" s="112"/>
    </row>
    <row r="21913" spans="10:14" x14ac:dyDescent="0.25">
      <c r="J21913" t="str">
        <f t="shared" si="593"/>
        <v/>
      </c>
      <c r="K21913" s="112"/>
      <c r="L21913" s="112"/>
      <c r="M21913" s="112"/>
      <c r="N21913" s="112"/>
    </row>
    <row r="21914" spans="10:14" x14ac:dyDescent="0.25">
      <c r="J21914" t="str">
        <f t="shared" si="593"/>
        <v/>
      </c>
      <c r="K21914" s="112"/>
      <c r="L21914" s="112"/>
      <c r="M21914" s="112"/>
      <c r="N21914" s="112"/>
    </row>
    <row r="21915" spans="10:14" x14ac:dyDescent="0.25">
      <c r="J21915" t="str">
        <f t="shared" si="593"/>
        <v/>
      </c>
      <c r="K21915" s="112"/>
      <c r="L21915" s="112"/>
      <c r="M21915" s="112"/>
      <c r="N21915" s="112"/>
    </row>
    <row r="21916" spans="10:14" x14ac:dyDescent="0.25">
      <c r="J21916" t="str">
        <f t="shared" si="593"/>
        <v/>
      </c>
      <c r="K21916" s="112"/>
      <c r="L21916" s="112"/>
      <c r="M21916" s="112"/>
      <c r="N21916" s="112"/>
    </row>
    <row r="21917" spans="10:14" x14ac:dyDescent="0.25">
      <c r="J21917" t="str">
        <f t="shared" si="593"/>
        <v/>
      </c>
      <c r="K21917" s="112"/>
      <c r="L21917" s="112"/>
      <c r="M21917" s="112"/>
      <c r="N21917" s="112"/>
    </row>
    <row r="21918" spans="10:14" x14ac:dyDescent="0.25">
      <c r="J21918" t="str">
        <f t="shared" si="593"/>
        <v/>
      </c>
      <c r="K21918" s="112"/>
      <c r="L21918" s="112"/>
      <c r="M21918" s="112"/>
      <c r="N21918" s="112"/>
    </row>
    <row r="21919" spans="10:14" x14ac:dyDescent="0.25">
      <c r="J21919" t="str">
        <f t="shared" si="593"/>
        <v/>
      </c>
      <c r="K21919" s="112"/>
      <c r="L21919" s="112"/>
      <c r="M21919" s="112"/>
      <c r="N21919" s="112"/>
    </row>
    <row r="21920" spans="10:14" x14ac:dyDescent="0.25">
      <c r="J21920" t="str">
        <f t="shared" si="593"/>
        <v/>
      </c>
      <c r="K21920" s="112"/>
      <c r="L21920" s="112"/>
      <c r="M21920" s="112"/>
      <c r="N21920" s="112"/>
    </row>
    <row r="21921" spans="10:14" x14ac:dyDescent="0.25">
      <c r="J21921" t="str">
        <f t="shared" si="593"/>
        <v/>
      </c>
      <c r="K21921" s="112"/>
      <c r="L21921" s="112"/>
      <c r="M21921" s="112"/>
      <c r="N21921" s="112"/>
    </row>
    <row r="21922" spans="10:14" x14ac:dyDescent="0.25">
      <c r="J21922" t="str">
        <f t="shared" si="593"/>
        <v/>
      </c>
      <c r="K21922" s="112"/>
      <c r="L21922" s="112"/>
      <c r="M21922" s="112"/>
      <c r="N21922" s="112"/>
    </row>
    <row r="21923" spans="10:14" x14ac:dyDescent="0.25">
      <c r="J21923" t="str">
        <f t="shared" si="593"/>
        <v/>
      </c>
      <c r="K21923" s="112"/>
      <c r="L21923" s="112"/>
      <c r="M21923" s="112"/>
      <c r="N21923" s="112"/>
    </row>
    <row r="21924" spans="10:14" x14ac:dyDescent="0.25">
      <c r="J21924" t="str">
        <f t="shared" si="593"/>
        <v/>
      </c>
      <c r="K21924" s="112"/>
      <c r="L21924" s="112"/>
      <c r="M21924" s="112"/>
      <c r="N21924" s="112"/>
    </row>
    <row r="21925" spans="10:14" x14ac:dyDescent="0.25">
      <c r="J21925" t="str">
        <f t="shared" si="593"/>
        <v/>
      </c>
      <c r="K21925" s="112"/>
      <c r="L21925" s="112"/>
      <c r="M21925" s="112"/>
      <c r="N21925" s="112"/>
    </row>
    <row r="21926" spans="10:14" x14ac:dyDescent="0.25">
      <c r="J21926" t="str">
        <f t="shared" si="593"/>
        <v/>
      </c>
      <c r="K21926" s="112"/>
      <c r="L21926" s="112"/>
      <c r="M21926" s="112"/>
      <c r="N21926" s="112"/>
    </row>
    <row r="21927" spans="10:14" x14ac:dyDescent="0.25">
      <c r="J21927" t="str">
        <f t="shared" si="593"/>
        <v/>
      </c>
      <c r="K21927" s="112"/>
      <c r="L21927" s="112"/>
      <c r="M21927" s="112"/>
      <c r="N21927" s="112"/>
    </row>
    <row r="21928" spans="10:14" x14ac:dyDescent="0.25">
      <c r="J21928" t="str">
        <f t="shared" si="593"/>
        <v/>
      </c>
      <c r="K21928" s="112"/>
      <c r="L21928" s="112"/>
      <c r="M21928" s="112"/>
      <c r="N21928" s="112"/>
    </row>
    <row r="21929" spans="10:14" x14ac:dyDescent="0.25">
      <c r="J21929" t="str">
        <f t="shared" si="593"/>
        <v/>
      </c>
      <c r="K21929" s="112"/>
      <c r="L21929" s="112"/>
      <c r="M21929" s="112"/>
      <c r="N21929" s="112"/>
    </row>
    <row r="21930" spans="10:14" x14ac:dyDescent="0.25">
      <c r="J21930" t="str">
        <f t="shared" si="593"/>
        <v/>
      </c>
      <c r="K21930" s="112"/>
      <c r="L21930" s="112"/>
      <c r="M21930" s="112"/>
      <c r="N21930" s="112"/>
    </row>
    <row r="21931" spans="10:14" x14ac:dyDescent="0.25">
      <c r="J21931" t="str">
        <f t="shared" si="593"/>
        <v/>
      </c>
      <c r="K21931" s="112"/>
      <c r="L21931" s="112"/>
      <c r="M21931" s="112"/>
      <c r="N21931" s="112"/>
    </row>
    <row r="21932" spans="10:14" x14ac:dyDescent="0.25">
      <c r="J21932" t="str">
        <f t="shared" si="593"/>
        <v/>
      </c>
      <c r="K21932" s="112"/>
      <c r="L21932" s="112"/>
      <c r="M21932" s="112"/>
      <c r="N21932" s="112"/>
    </row>
    <row r="21933" spans="10:14" x14ac:dyDescent="0.25">
      <c r="J21933" t="str">
        <f t="shared" si="593"/>
        <v/>
      </c>
      <c r="K21933" s="112"/>
      <c r="L21933" s="112"/>
      <c r="M21933" s="112"/>
      <c r="N21933" s="112"/>
    </row>
    <row r="21934" spans="10:14" x14ac:dyDescent="0.25">
      <c r="J21934" t="str">
        <f t="shared" si="593"/>
        <v/>
      </c>
      <c r="K21934" s="112"/>
      <c r="L21934" s="112"/>
      <c r="M21934" s="112"/>
      <c r="N21934" s="112"/>
    </row>
    <row r="21935" spans="10:14" x14ac:dyDescent="0.25">
      <c r="J21935" t="str">
        <f t="shared" si="593"/>
        <v/>
      </c>
      <c r="K21935" s="112"/>
      <c r="L21935" s="112"/>
      <c r="M21935" s="112"/>
      <c r="N21935" s="112"/>
    </row>
    <row r="21936" spans="10:14" x14ac:dyDescent="0.25">
      <c r="J21936" t="str">
        <f t="shared" si="593"/>
        <v/>
      </c>
      <c r="K21936" s="112"/>
      <c r="L21936" s="112"/>
      <c r="M21936" s="112"/>
      <c r="N21936" s="112"/>
    </row>
    <row r="21937" spans="10:14" x14ac:dyDescent="0.25">
      <c r="J21937" t="str">
        <f t="shared" si="593"/>
        <v/>
      </c>
      <c r="K21937" s="112"/>
      <c r="L21937" s="112"/>
      <c r="M21937" s="112"/>
      <c r="N21937" s="112"/>
    </row>
    <row r="21938" spans="10:14" x14ac:dyDescent="0.25">
      <c r="J21938" t="str">
        <f t="shared" si="593"/>
        <v/>
      </c>
      <c r="K21938" s="112"/>
      <c r="L21938" s="112"/>
      <c r="M21938" s="112"/>
      <c r="N21938" s="112"/>
    </row>
    <row r="21939" spans="10:14" x14ac:dyDescent="0.25">
      <c r="J21939" t="str">
        <f t="shared" si="593"/>
        <v/>
      </c>
      <c r="K21939" s="112"/>
      <c r="L21939" s="112"/>
      <c r="M21939" s="112"/>
      <c r="N21939" s="112"/>
    </row>
    <row r="21940" spans="10:14" x14ac:dyDescent="0.25">
      <c r="J21940" t="str">
        <f t="shared" si="593"/>
        <v/>
      </c>
      <c r="K21940" s="112"/>
      <c r="L21940" s="112"/>
      <c r="M21940" s="112"/>
      <c r="N21940" s="112"/>
    </row>
    <row r="21941" spans="10:14" x14ac:dyDescent="0.25">
      <c r="J21941" t="str">
        <f t="shared" si="593"/>
        <v/>
      </c>
      <c r="K21941" s="112"/>
      <c r="L21941" s="112"/>
      <c r="M21941" s="112"/>
      <c r="N21941" s="112"/>
    </row>
    <row r="21942" spans="10:14" x14ac:dyDescent="0.25">
      <c r="J21942" t="str">
        <f t="shared" si="593"/>
        <v/>
      </c>
      <c r="K21942" s="112"/>
      <c r="L21942" s="112"/>
      <c r="M21942" s="112"/>
      <c r="N21942" s="112"/>
    </row>
    <row r="21943" spans="10:14" x14ac:dyDescent="0.25">
      <c r="J21943" t="str">
        <f t="shared" si="593"/>
        <v/>
      </c>
      <c r="K21943" s="112"/>
      <c r="L21943" s="112"/>
      <c r="M21943" s="112"/>
      <c r="N21943" s="112"/>
    </row>
    <row r="21944" spans="10:14" x14ac:dyDescent="0.25">
      <c r="J21944" t="str">
        <f t="shared" si="593"/>
        <v/>
      </c>
      <c r="K21944" s="112"/>
      <c r="L21944" s="112"/>
      <c r="M21944" s="112"/>
      <c r="N21944" s="112"/>
    </row>
    <row r="21945" spans="10:14" x14ac:dyDescent="0.25">
      <c r="J21945" t="str">
        <f t="shared" si="593"/>
        <v/>
      </c>
      <c r="K21945" s="112"/>
      <c r="L21945" s="112"/>
      <c r="M21945" s="112"/>
      <c r="N21945" s="112"/>
    </row>
    <row r="21946" spans="10:14" x14ac:dyDescent="0.25">
      <c r="J21946" t="str">
        <f t="shared" si="593"/>
        <v/>
      </c>
      <c r="K21946" s="112"/>
      <c r="L21946" s="112"/>
      <c r="M21946" s="112"/>
      <c r="N21946" s="112"/>
    </row>
    <row r="21947" spans="10:14" x14ac:dyDescent="0.25">
      <c r="J21947" t="str">
        <f t="shared" si="593"/>
        <v/>
      </c>
      <c r="K21947" s="112"/>
      <c r="L21947" s="112"/>
      <c r="M21947" s="112"/>
      <c r="N21947" s="112"/>
    </row>
    <row r="21948" spans="10:14" x14ac:dyDescent="0.25">
      <c r="J21948" t="str">
        <f t="shared" si="593"/>
        <v/>
      </c>
      <c r="K21948" s="112"/>
      <c r="L21948" s="112"/>
      <c r="M21948" s="112"/>
      <c r="N21948" s="112"/>
    </row>
    <row r="21949" spans="10:14" x14ac:dyDescent="0.25">
      <c r="J21949" t="str">
        <f t="shared" si="593"/>
        <v/>
      </c>
      <c r="K21949" s="112"/>
      <c r="L21949" s="112"/>
      <c r="M21949" s="112"/>
      <c r="N21949" s="112"/>
    </row>
    <row r="21950" spans="10:14" x14ac:dyDescent="0.25">
      <c r="J21950" t="str">
        <f t="shared" si="593"/>
        <v/>
      </c>
      <c r="K21950" s="112"/>
      <c r="L21950" s="112"/>
      <c r="M21950" s="112"/>
      <c r="N21950" s="112"/>
    </row>
    <row r="21951" spans="10:14" x14ac:dyDescent="0.25">
      <c r="J21951" t="str">
        <f t="shared" si="593"/>
        <v/>
      </c>
      <c r="K21951" s="112"/>
      <c r="L21951" s="112"/>
      <c r="M21951" s="112"/>
      <c r="N21951" s="112"/>
    </row>
    <row r="21952" spans="10:14" x14ac:dyDescent="0.25">
      <c r="J21952" t="str">
        <f t="shared" si="593"/>
        <v/>
      </c>
      <c r="K21952" s="112"/>
      <c r="L21952" s="112"/>
      <c r="M21952" s="112"/>
      <c r="N21952" s="112"/>
    </row>
    <row r="21953" spans="10:14" x14ac:dyDescent="0.25">
      <c r="J21953" t="str">
        <f t="shared" si="593"/>
        <v/>
      </c>
      <c r="K21953" s="112"/>
      <c r="L21953" s="112"/>
      <c r="M21953" s="112"/>
      <c r="N21953" s="112"/>
    </row>
    <row r="21954" spans="10:14" x14ac:dyDescent="0.25">
      <c r="J21954" t="str">
        <f t="shared" si="593"/>
        <v/>
      </c>
      <c r="K21954" s="112"/>
      <c r="L21954" s="112"/>
      <c r="M21954" s="112"/>
      <c r="N21954" s="112"/>
    </row>
    <row r="21955" spans="10:14" x14ac:dyDescent="0.25">
      <c r="J21955" t="str">
        <f t="shared" ref="J21955:J22018" si="594">B21955&amp;C21955&amp;E21955&amp;IF(C21955="Skog",F21955&amp;G21955,"")</f>
        <v/>
      </c>
      <c r="K21955" s="112"/>
      <c r="L21955" s="112"/>
      <c r="M21955" s="112"/>
      <c r="N21955" s="112"/>
    </row>
    <row r="21956" spans="10:14" x14ac:dyDescent="0.25">
      <c r="J21956" t="str">
        <f t="shared" si="594"/>
        <v/>
      </c>
      <c r="K21956" s="112"/>
      <c r="L21956" s="112"/>
      <c r="M21956" s="112"/>
      <c r="N21956" s="112"/>
    </row>
    <row r="21957" spans="10:14" x14ac:dyDescent="0.25">
      <c r="J21957" t="str">
        <f t="shared" si="594"/>
        <v/>
      </c>
      <c r="K21957" s="112"/>
      <c r="L21957" s="112"/>
      <c r="M21957" s="112"/>
      <c r="N21957" s="112"/>
    </row>
    <row r="21958" spans="10:14" x14ac:dyDescent="0.25">
      <c r="J21958" t="str">
        <f t="shared" si="594"/>
        <v/>
      </c>
      <c r="K21958" s="112"/>
      <c r="L21958" s="112"/>
      <c r="M21958" s="112"/>
      <c r="N21958" s="112"/>
    </row>
    <row r="21959" spans="10:14" x14ac:dyDescent="0.25">
      <c r="J21959" t="str">
        <f t="shared" si="594"/>
        <v/>
      </c>
      <c r="K21959" s="112"/>
      <c r="L21959" s="112"/>
      <c r="M21959" s="112"/>
      <c r="N21959" s="112"/>
    </row>
    <row r="21960" spans="10:14" x14ac:dyDescent="0.25">
      <c r="J21960" t="str">
        <f t="shared" si="594"/>
        <v/>
      </c>
      <c r="K21960" s="112"/>
      <c r="L21960" s="112"/>
      <c r="M21960" s="112"/>
      <c r="N21960" s="112"/>
    </row>
    <row r="21961" spans="10:14" x14ac:dyDescent="0.25">
      <c r="J21961" t="str">
        <f t="shared" si="594"/>
        <v/>
      </c>
      <c r="K21961" s="112"/>
      <c r="L21961" s="112"/>
      <c r="M21961" s="112"/>
      <c r="N21961" s="112"/>
    </row>
    <row r="21962" spans="10:14" x14ac:dyDescent="0.25">
      <c r="J21962" t="str">
        <f t="shared" si="594"/>
        <v/>
      </c>
      <c r="K21962" s="112"/>
      <c r="L21962" s="112"/>
      <c r="M21962" s="112"/>
      <c r="N21962" s="112"/>
    </row>
    <row r="21963" spans="10:14" x14ac:dyDescent="0.25">
      <c r="J21963" t="str">
        <f t="shared" si="594"/>
        <v/>
      </c>
      <c r="K21963" s="112"/>
      <c r="L21963" s="112"/>
      <c r="M21963" s="112"/>
      <c r="N21963" s="112"/>
    </row>
    <row r="21964" spans="10:14" x14ac:dyDescent="0.25">
      <c r="J21964" t="str">
        <f t="shared" si="594"/>
        <v/>
      </c>
      <c r="K21964" s="112"/>
      <c r="L21964" s="112"/>
      <c r="M21964" s="112"/>
      <c r="N21964" s="112"/>
    </row>
    <row r="21965" spans="10:14" x14ac:dyDescent="0.25">
      <c r="J21965" t="str">
        <f t="shared" si="594"/>
        <v/>
      </c>
      <c r="K21965" s="112"/>
      <c r="L21965" s="112"/>
      <c r="M21965" s="112"/>
      <c r="N21965" s="112"/>
    </row>
    <row r="21966" spans="10:14" x14ac:dyDescent="0.25">
      <c r="J21966" t="str">
        <f t="shared" si="594"/>
        <v/>
      </c>
      <c r="K21966" s="112"/>
      <c r="L21966" s="112"/>
      <c r="M21966" s="112"/>
      <c r="N21966" s="112"/>
    </row>
    <row r="21967" spans="10:14" x14ac:dyDescent="0.25">
      <c r="J21967" t="str">
        <f t="shared" si="594"/>
        <v/>
      </c>
      <c r="K21967" s="112"/>
      <c r="L21967" s="112"/>
      <c r="M21967" s="112"/>
      <c r="N21967" s="112"/>
    </row>
    <row r="21968" spans="10:14" x14ac:dyDescent="0.25">
      <c r="J21968" t="str">
        <f t="shared" si="594"/>
        <v/>
      </c>
      <c r="K21968" s="112"/>
      <c r="L21968" s="112"/>
      <c r="M21968" s="112"/>
      <c r="N21968" s="112"/>
    </row>
    <row r="21969" spans="10:14" x14ac:dyDescent="0.25">
      <c r="J21969" t="str">
        <f t="shared" si="594"/>
        <v/>
      </c>
      <c r="K21969" s="112"/>
      <c r="L21969" s="112"/>
      <c r="M21969" s="112"/>
      <c r="N21969" s="112"/>
    </row>
    <row r="21970" spans="10:14" x14ac:dyDescent="0.25">
      <c r="J21970" t="str">
        <f t="shared" si="594"/>
        <v/>
      </c>
      <c r="K21970" s="112"/>
      <c r="L21970" s="112"/>
      <c r="M21970" s="112"/>
      <c r="N21970" s="112"/>
    </row>
    <row r="21971" spans="10:14" x14ac:dyDescent="0.25">
      <c r="J21971" t="str">
        <f t="shared" si="594"/>
        <v/>
      </c>
      <c r="K21971" s="112"/>
      <c r="L21971" s="112"/>
      <c r="M21971" s="112"/>
      <c r="N21971" s="112"/>
    </row>
    <row r="21972" spans="10:14" x14ac:dyDescent="0.25">
      <c r="J21972" t="str">
        <f t="shared" si="594"/>
        <v/>
      </c>
      <c r="K21972" s="112"/>
      <c r="L21972" s="112"/>
      <c r="M21972" s="112"/>
      <c r="N21972" s="112"/>
    </row>
    <row r="21973" spans="10:14" x14ac:dyDescent="0.25">
      <c r="J21973" t="str">
        <f t="shared" si="594"/>
        <v/>
      </c>
      <c r="K21973" s="112"/>
      <c r="L21973" s="112"/>
      <c r="M21973" s="112"/>
      <c r="N21973" s="112"/>
    </row>
    <row r="21974" spans="10:14" x14ac:dyDescent="0.25">
      <c r="J21974" t="str">
        <f t="shared" si="594"/>
        <v/>
      </c>
      <c r="K21974" s="112"/>
      <c r="L21974" s="112"/>
      <c r="M21974" s="112"/>
      <c r="N21974" s="112"/>
    </row>
    <row r="21975" spans="10:14" x14ac:dyDescent="0.25">
      <c r="J21975" t="str">
        <f t="shared" si="594"/>
        <v/>
      </c>
      <c r="K21975" s="112"/>
      <c r="L21975" s="112"/>
      <c r="M21975" s="112"/>
      <c r="N21975" s="112"/>
    </row>
    <row r="21976" spans="10:14" x14ac:dyDescent="0.25">
      <c r="J21976" t="str">
        <f t="shared" si="594"/>
        <v/>
      </c>
      <c r="K21976" s="112"/>
      <c r="L21976" s="112"/>
      <c r="M21976" s="112"/>
      <c r="N21976" s="112"/>
    </row>
    <row r="21977" spans="10:14" x14ac:dyDescent="0.25">
      <c r="J21977" t="str">
        <f t="shared" si="594"/>
        <v/>
      </c>
      <c r="K21977" s="112"/>
      <c r="L21977" s="112"/>
      <c r="M21977" s="112"/>
      <c r="N21977" s="112"/>
    </row>
    <row r="21978" spans="10:14" x14ac:dyDescent="0.25">
      <c r="J21978" t="str">
        <f t="shared" si="594"/>
        <v/>
      </c>
      <c r="K21978" s="112"/>
      <c r="L21978" s="112"/>
      <c r="M21978" s="112"/>
      <c r="N21978" s="112"/>
    </row>
    <row r="21979" spans="10:14" x14ac:dyDescent="0.25">
      <c r="J21979" t="str">
        <f t="shared" si="594"/>
        <v/>
      </c>
      <c r="K21979" s="112"/>
      <c r="L21979" s="112"/>
      <c r="M21979" s="112"/>
      <c r="N21979" s="112"/>
    </row>
    <row r="21980" spans="10:14" x14ac:dyDescent="0.25">
      <c r="J21980" t="str">
        <f t="shared" si="594"/>
        <v/>
      </c>
      <c r="K21980" s="112"/>
      <c r="L21980" s="112"/>
      <c r="M21980" s="112"/>
      <c r="N21980" s="112"/>
    </row>
    <row r="21981" spans="10:14" x14ac:dyDescent="0.25">
      <c r="J21981" t="str">
        <f t="shared" si="594"/>
        <v/>
      </c>
      <c r="K21981" s="112"/>
      <c r="L21981" s="112"/>
      <c r="M21981" s="112"/>
      <c r="N21981" s="112"/>
    </row>
    <row r="21982" spans="10:14" x14ac:dyDescent="0.25">
      <c r="J21982" t="str">
        <f t="shared" si="594"/>
        <v/>
      </c>
      <c r="K21982" s="112"/>
      <c r="L21982" s="112"/>
      <c r="M21982" s="112"/>
      <c r="N21982" s="112"/>
    </row>
    <row r="21983" spans="10:14" x14ac:dyDescent="0.25">
      <c r="J21983" t="str">
        <f t="shared" si="594"/>
        <v/>
      </c>
      <c r="K21983" s="112"/>
      <c r="L21983" s="112"/>
      <c r="M21983" s="112"/>
      <c r="N21983" s="112"/>
    </row>
    <row r="21984" spans="10:14" x14ac:dyDescent="0.25">
      <c r="J21984" t="str">
        <f t="shared" si="594"/>
        <v/>
      </c>
      <c r="K21984" s="112"/>
      <c r="L21984" s="112"/>
      <c r="M21984" s="112"/>
      <c r="N21984" s="112"/>
    </row>
    <row r="21985" spans="10:14" x14ac:dyDescent="0.25">
      <c r="J21985" t="str">
        <f t="shared" si="594"/>
        <v/>
      </c>
      <c r="K21985" s="112"/>
      <c r="L21985" s="112"/>
      <c r="M21985" s="112"/>
      <c r="N21985" s="112"/>
    </row>
    <row r="21986" spans="10:14" x14ac:dyDescent="0.25">
      <c r="J21986" t="str">
        <f t="shared" si="594"/>
        <v/>
      </c>
      <c r="K21986" s="112"/>
      <c r="L21986" s="112"/>
      <c r="M21986" s="112"/>
      <c r="N21986" s="112"/>
    </row>
    <row r="21987" spans="10:14" x14ac:dyDescent="0.25">
      <c r="J21987" t="str">
        <f t="shared" si="594"/>
        <v/>
      </c>
      <c r="K21987" s="112"/>
      <c r="L21987" s="112"/>
      <c r="M21987" s="112"/>
      <c r="N21987" s="112"/>
    </row>
    <row r="21988" spans="10:14" x14ac:dyDescent="0.25">
      <c r="J21988" t="str">
        <f t="shared" si="594"/>
        <v/>
      </c>
      <c r="K21988" s="112"/>
      <c r="L21988" s="112"/>
      <c r="M21988" s="112"/>
      <c r="N21988" s="112"/>
    </row>
    <row r="21989" spans="10:14" x14ac:dyDescent="0.25">
      <c r="J21989" t="str">
        <f t="shared" si="594"/>
        <v/>
      </c>
      <c r="K21989" s="112"/>
      <c r="L21989" s="112"/>
      <c r="M21989" s="112"/>
      <c r="N21989" s="112"/>
    </row>
    <row r="21990" spans="10:14" x14ac:dyDescent="0.25">
      <c r="J21990" t="str">
        <f t="shared" si="594"/>
        <v/>
      </c>
      <c r="K21990" s="112"/>
      <c r="L21990" s="112"/>
      <c r="M21990" s="112"/>
      <c r="N21990" s="112"/>
    </row>
    <row r="21991" spans="10:14" x14ac:dyDescent="0.25">
      <c r="J21991" t="str">
        <f t="shared" si="594"/>
        <v/>
      </c>
      <c r="K21991" s="112"/>
      <c r="L21991" s="112"/>
      <c r="M21991" s="112"/>
      <c r="N21991" s="112"/>
    </row>
    <row r="21992" spans="10:14" x14ac:dyDescent="0.25">
      <c r="J21992" t="str">
        <f t="shared" si="594"/>
        <v/>
      </c>
      <c r="K21992" s="112"/>
      <c r="L21992" s="112"/>
      <c r="M21992" s="112"/>
      <c r="N21992" s="112"/>
    </row>
    <row r="21993" spans="10:14" x14ac:dyDescent="0.25">
      <c r="J21993" t="str">
        <f t="shared" si="594"/>
        <v/>
      </c>
      <c r="K21993" s="112"/>
      <c r="L21993" s="112"/>
      <c r="M21993" s="112"/>
      <c r="N21993" s="112"/>
    </row>
    <row r="21994" spans="10:14" x14ac:dyDescent="0.25">
      <c r="J21994" t="str">
        <f t="shared" si="594"/>
        <v/>
      </c>
      <c r="K21994" s="112"/>
      <c r="L21994" s="112"/>
      <c r="M21994" s="112"/>
      <c r="N21994" s="112"/>
    </row>
    <row r="21995" spans="10:14" x14ac:dyDescent="0.25">
      <c r="J21995" t="str">
        <f t="shared" si="594"/>
        <v/>
      </c>
      <c r="K21995" s="112"/>
      <c r="L21995" s="112"/>
      <c r="M21995" s="112"/>
      <c r="N21995" s="112"/>
    </row>
    <row r="21996" spans="10:14" x14ac:dyDescent="0.25">
      <c r="J21996" t="str">
        <f t="shared" si="594"/>
        <v/>
      </c>
      <c r="K21996" s="112"/>
      <c r="L21996" s="112"/>
      <c r="M21996" s="112"/>
      <c r="N21996" s="112"/>
    </row>
    <row r="21997" spans="10:14" x14ac:dyDescent="0.25">
      <c r="J21997" t="str">
        <f t="shared" si="594"/>
        <v/>
      </c>
      <c r="K21997" s="112"/>
      <c r="L21997" s="112"/>
      <c r="M21997" s="112"/>
      <c r="N21997" s="112"/>
    </row>
    <row r="21998" spans="10:14" x14ac:dyDescent="0.25">
      <c r="J21998" t="str">
        <f t="shared" si="594"/>
        <v/>
      </c>
      <c r="K21998" s="112"/>
      <c r="L21998" s="112"/>
      <c r="M21998" s="112"/>
      <c r="N21998" s="112"/>
    </row>
    <row r="21999" spans="10:14" x14ac:dyDescent="0.25">
      <c r="J21999" t="str">
        <f t="shared" si="594"/>
        <v/>
      </c>
      <c r="K21999" s="112"/>
      <c r="L21999" s="112"/>
      <c r="M21999" s="112"/>
      <c r="N21999" s="112"/>
    </row>
    <row r="22000" spans="10:14" x14ac:dyDescent="0.25">
      <c r="J22000" t="str">
        <f t="shared" si="594"/>
        <v/>
      </c>
      <c r="K22000" s="112"/>
      <c r="L22000" s="112"/>
      <c r="M22000" s="112"/>
      <c r="N22000" s="112"/>
    </row>
    <row r="22001" spans="10:14" x14ac:dyDescent="0.25">
      <c r="J22001" t="str">
        <f t="shared" si="594"/>
        <v/>
      </c>
      <c r="K22001" s="112"/>
      <c r="L22001" s="112"/>
      <c r="M22001" s="112"/>
      <c r="N22001" s="112"/>
    </row>
    <row r="22002" spans="10:14" x14ac:dyDescent="0.25">
      <c r="J22002" t="str">
        <f t="shared" si="594"/>
        <v/>
      </c>
      <c r="K22002" s="112"/>
      <c r="L22002" s="112"/>
      <c r="M22002" s="112"/>
      <c r="N22002" s="112"/>
    </row>
    <row r="22003" spans="10:14" x14ac:dyDescent="0.25">
      <c r="J22003" t="str">
        <f t="shared" si="594"/>
        <v/>
      </c>
      <c r="K22003" s="112"/>
      <c r="L22003" s="112"/>
      <c r="M22003" s="112"/>
      <c r="N22003" s="112"/>
    </row>
    <row r="22004" spans="10:14" x14ac:dyDescent="0.25">
      <c r="J22004" t="str">
        <f t="shared" si="594"/>
        <v/>
      </c>
      <c r="K22004" s="112"/>
      <c r="L22004" s="112"/>
      <c r="M22004" s="112"/>
      <c r="N22004" s="112"/>
    </row>
    <row r="22005" spans="10:14" x14ac:dyDescent="0.25">
      <c r="J22005" t="str">
        <f t="shared" si="594"/>
        <v/>
      </c>
      <c r="K22005" s="112"/>
      <c r="L22005" s="112"/>
      <c r="M22005" s="112"/>
      <c r="N22005" s="112"/>
    </row>
    <row r="22006" spans="10:14" x14ac:dyDescent="0.25">
      <c r="J22006" t="str">
        <f t="shared" si="594"/>
        <v/>
      </c>
      <c r="K22006" s="112"/>
      <c r="L22006" s="112"/>
      <c r="M22006" s="112"/>
      <c r="N22006" s="112"/>
    </row>
    <row r="22007" spans="10:14" x14ac:dyDescent="0.25">
      <c r="J22007" t="str">
        <f t="shared" si="594"/>
        <v/>
      </c>
      <c r="K22007" s="112"/>
      <c r="L22007" s="112"/>
      <c r="M22007" s="112"/>
      <c r="N22007" s="112"/>
    </row>
    <row r="22008" spans="10:14" x14ac:dyDescent="0.25">
      <c r="J22008" t="str">
        <f t="shared" si="594"/>
        <v/>
      </c>
      <c r="K22008" s="112"/>
      <c r="L22008" s="112"/>
      <c r="M22008" s="112"/>
      <c r="N22008" s="112"/>
    </row>
    <row r="22009" spans="10:14" x14ac:dyDescent="0.25">
      <c r="J22009" t="str">
        <f t="shared" si="594"/>
        <v/>
      </c>
      <c r="K22009" s="112"/>
      <c r="L22009" s="112"/>
      <c r="M22009" s="112"/>
      <c r="N22009" s="112"/>
    </row>
    <row r="22010" spans="10:14" x14ac:dyDescent="0.25">
      <c r="J22010" t="str">
        <f t="shared" si="594"/>
        <v/>
      </c>
      <c r="K22010" s="112"/>
      <c r="L22010" s="112"/>
      <c r="M22010" s="112"/>
      <c r="N22010" s="112"/>
    </row>
    <row r="22011" spans="10:14" x14ac:dyDescent="0.25">
      <c r="J22011" t="str">
        <f t="shared" si="594"/>
        <v/>
      </c>
      <c r="K22011" s="112"/>
      <c r="L22011" s="112"/>
      <c r="M22011" s="112"/>
      <c r="N22011" s="112"/>
    </row>
    <row r="22012" spans="10:14" x14ac:dyDescent="0.25">
      <c r="J22012" t="str">
        <f t="shared" si="594"/>
        <v/>
      </c>
      <c r="K22012" s="112"/>
      <c r="L22012" s="112"/>
      <c r="M22012" s="112"/>
      <c r="N22012" s="112"/>
    </row>
    <row r="22013" spans="10:14" x14ac:dyDescent="0.25">
      <c r="J22013" t="str">
        <f t="shared" si="594"/>
        <v/>
      </c>
      <c r="K22013" s="112"/>
      <c r="L22013" s="112"/>
      <c r="M22013" s="112"/>
      <c r="N22013" s="112"/>
    </row>
    <row r="22014" spans="10:14" x14ac:dyDescent="0.25">
      <c r="J22014" t="str">
        <f t="shared" si="594"/>
        <v/>
      </c>
      <c r="K22014" s="112"/>
      <c r="L22014" s="112"/>
      <c r="M22014" s="112"/>
      <c r="N22014" s="112"/>
    </row>
    <row r="22015" spans="10:14" x14ac:dyDescent="0.25">
      <c r="J22015" t="str">
        <f t="shared" si="594"/>
        <v/>
      </c>
      <c r="K22015" s="112"/>
      <c r="L22015" s="112"/>
      <c r="M22015" s="112"/>
      <c r="N22015" s="112"/>
    </row>
    <row r="22016" spans="10:14" x14ac:dyDescent="0.25">
      <c r="J22016" t="str">
        <f t="shared" si="594"/>
        <v/>
      </c>
      <c r="K22016" s="112"/>
      <c r="L22016" s="112"/>
      <c r="M22016" s="112"/>
      <c r="N22016" s="112"/>
    </row>
    <row r="22017" spans="10:14" x14ac:dyDescent="0.25">
      <c r="J22017" t="str">
        <f t="shared" si="594"/>
        <v/>
      </c>
      <c r="K22017" s="112"/>
      <c r="L22017" s="112"/>
      <c r="M22017" s="112"/>
      <c r="N22017" s="112"/>
    </row>
    <row r="22018" spans="10:14" x14ac:dyDescent="0.25">
      <c r="J22018" t="str">
        <f t="shared" si="594"/>
        <v/>
      </c>
      <c r="K22018" s="112"/>
      <c r="L22018" s="112"/>
      <c r="M22018" s="112"/>
      <c r="N22018" s="112"/>
    </row>
    <row r="22019" spans="10:14" x14ac:dyDescent="0.25">
      <c r="J22019" t="str">
        <f t="shared" ref="J22019:J22082" si="595">B22019&amp;C22019&amp;E22019&amp;IF(C22019="Skog",F22019&amp;G22019,"")</f>
        <v/>
      </c>
      <c r="K22019" s="112"/>
      <c r="L22019" s="112"/>
      <c r="M22019" s="112"/>
      <c r="N22019" s="112"/>
    </row>
    <row r="22020" spans="10:14" x14ac:dyDescent="0.25">
      <c r="J22020" t="str">
        <f t="shared" si="595"/>
        <v/>
      </c>
      <c r="K22020" s="112"/>
      <c r="L22020" s="112"/>
      <c r="M22020" s="112"/>
      <c r="N22020" s="112"/>
    </row>
    <row r="22021" spans="10:14" x14ac:dyDescent="0.25">
      <c r="J22021" t="str">
        <f t="shared" si="595"/>
        <v/>
      </c>
      <c r="K22021" s="112"/>
      <c r="L22021" s="112"/>
      <c r="M22021" s="112"/>
      <c r="N22021" s="112"/>
    </row>
    <row r="22022" spans="10:14" x14ac:dyDescent="0.25">
      <c r="J22022" t="str">
        <f t="shared" si="595"/>
        <v/>
      </c>
      <c r="K22022" s="112"/>
      <c r="L22022" s="112"/>
      <c r="M22022" s="112"/>
      <c r="N22022" s="112"/>
    </row>
    <row r="22023" spans="10:14" x14ac:dyDescent="0.25">
      <c r="J22023" t="str">
        <f t="shared" si="595"/>
        <v/>
      </c>
      <c r="K22023" s="112"/>
      <c r="L22023" s="112"/>
      <c r="M22023" s="112"/>
      <c r="N22023" s="112"/>
    </row>
    <row r="22024" spans="10:14" x14ac:dyDescent="0.25">
      <c r="J22024" t="str">
        <f t="shared" si="595"/>
        <v/>
      </c>
      <c r="K22024" s="112"/>
      <c r="L22024" s="112"/>
      <c r="M22024" s="112"/>
      <c r="N22024" s="112"/>
    </row>
    <row r="22025" spans="10:14" x14ac:dyDescent="0.25">
      <c r="J22025" t="str">
        <f t="shared" si="595"/>
        <v/>
      </c>
      <c r="K22025" s="112"/>
      <c r="L22025" s="112"/>
      <c r="M22025" s="112"/>
      <c r="N22025" s="112"/>
    </row>
    <row r="22026" spans="10:14" x14ac:dyDescent="0.25">
      <c r="J22026" t="str">
        <f t="shared" si="595"/>
        <v/>
      </c>
      <c r="K22026" s="112"/>
      <c r="L22026" s="112"/>
      <c r="M22026" s="112"/>
      <c r="N22026" s="112"/>
    </row>
    <row r="22027" spans="10:14" x14ac:dyDescent="0.25">
      <c r="J22027" t="str">
        <f t="shared" si="595"/>
        <v/>
      </c>
      <c r="K22027" s="112"/>
      <c r="L22027" s="112"/>
      <c r="M22027" s="112"/>
      <c r="N22027" s="112"/>
    </row>
    <row r="22028" spans="10:14" x14ac:dyDescent="0.25">
      <c r="J22028" t="str">
        <f t="shared" si="595"/>
        <v/>
      </c>
      <c r="K22028" s="112"/>
      <c r="L22028" s="112"/>
      <c r="M22028" s="112"/>
      <c r="N22028" s="112"/>
    </row>
    <row r="22029" spans="10:14" x14ac:dyDescent="0.25">
      <c r="J22029" t="str">
        <f t="shared" si="595"/>
        <v/>
      </c>
      <c r="K22029" s="112"/>
      <c r="L22029" s="112"/>
      <c r="M22029" s="112"/>
      <c r="N22029" s="112"/>
    </row>
    <row r="22030" spans="10:14" x14ac:dyDescent="0.25">
      <c r="J22030" t="str">
        <f t="shared" si="595"/>
        <v/>
      </c>
      <c r="K22030" s="112"/>
      <c r="L22030" s="112"/>
      <c r="M22030" s="112"/>
      <c r="N22030" s="112"/>
    </row>
    <row r="22031" spans="10:14" x14ac:dyDescent="0.25">
      <c r="J22031" t="str">
        <f t="shared" si="595"/>
        <v/>
      </c>
      <c r="K22031" s="112"/>
      <c r="L22031" s="112"/>
      <c r="M22031" s="112"/>
      <c r="N22031" s="112"/>
    </row>
    <row r="22032" spans="10:14" x14ac:dyDescent="0.25">
      <c r="J22032" t="str">
        <f t="shared" si="595"/>
        <v/>
      </c>
      <c r="K22032" s="112"/>
      <c r="L22032" s="112"/>
      <c r="M22032" s="112"/>
      <c r="N22032" s="112"/>
    </row>
    <row r="22033" spans="10:14" x14ac:dyDescent="0.25">
      <c r="J22033" t="str">
        <f t="shared" si="595"/>
        <v/>
      </c>
      <c r="K22033" s="112"/>
      <c r="L22033" s="112"/>
      <c r="M22033" s="112"/>
      <c r="N22033" s="112"/>
    </row>
    <row r="22034" spans="10:14" x14ac:dyDescent="0.25">
      <c r="J22034" t="str">
        <f t="shared" si="595"/>
        <v/>
      </c>
      <c r="K22034" s="112"/>
      <c r="L22034" s="112"/>
      <c r="M22034" s="112"/>
      <c r="N22034" s="112"/>
    </row>
    <row r="22035" spans="10:14" x14ac:dyDescent="0.25">
      <c r="J22035" t="str">
        <f t="shared" si="595"/>
        <v/>
      </c>
      <c r="K22035" s="112"/>
      <c r="L22035" s="112"/>
      <c r="M22035" s="112"/>
      <c r="N22035" s="112"/>
    </row>
    <row r="22036" spans="10:14" x14ac:dyDescent="0.25">
      <c r="J22036" t="str">
        <f t="shared" si="595"/>
        <v/>
      </c>
      <c r="K22036" s="112"/>
      <c r="L22036" s="112"/>
      <c r="M22036" s="112"/>
      <c r="N22036" s="112"/>
    </row>
    <row r="22037" spans="10:14" x14ac:dyDescent="0.25">
      <c r="J22037" t="str">
        <f t="shared" si="595"/>
        <v/>
      </c>
      <c r="K22037" s="112"/>
      <c r="L22037" s="112"/>
      <c r="M22037" s="112"/>
      <c r="N22037" s="112"/>
    </row>
    <row r="22038" spans="10:14" x14ac:dyDescent="0.25">
      <c r="J22038" t="str">
        <f t="shared" si="595"/>
        <v/>
      </c>
      <c r="K22038" s="112"/>
      <c r="L22038" s="112"/>
      <c r="M22038" s="112"/>
      <c r="N22038" s="112"/>
    </row>
    <row r="22039" spans="10:14" x14ac:dyDescent="0.25">
      <c r="J22039" t="str">
        <f t="shared" si="595"/>
        <v/>
      </c>
      <c r="K22039" s="112"/>
      <c r="L22039" s="112"/>
      <c r="M22039" s="112"/>
      <c r="N22039" s="112"/>
    </row>
    <row r="22040" spans="10:14" x14ac:dyDescent="0.25">
      <c r="J22040" t="str">
        <f t="shared" si="595"/>
        <v/>
      </c>
      <c r="K22040" s="112"/>
      <c r="L22040" s="112"/>
      <c r="M22040" s="112"/>
      <c r="N22040" s="112"/>
    </row>
    <row r="22041" spans="10:14" x14ac:dyDescent="0.25">
      <c r="J22041" t="str">
        <f t="shared" si="595"/>
        <v/>
      </c>
      <c r="K22041" s="112"/>
      <c r="L22041" s="112"/>
      <c r="M22041" s="112"/>
      <c r="N22041" s="112"/>
    </row>
    <row r="22042" spans="10:14" x14ac:dyDescent="0.25">
      <c r="J22042" t="str">
        <f t="shared" si="595"/>
        <v/>
      </c>
      <c r="K22042" s="112"/>
      <c r="L22042" s="112"/>
      <c r="M22042" s="112"/>
      <c r="N22042" s="112"/>
    </row>
    <row r="22043" spans="10:14" x14ac:dyDescent="0.25">
      <c r="J22043" t="str">
        <f t="shared" si="595"/>
        <v/>
      </c>
      <c r="K22043" s="112"/>
      <c r="L22043" s="112"/>
      <c r="M22043" s="112"/>
      <c r="N22043" s="112"/>
    </row>
    <row r="22044" spans="10:14" x14ac:dyDescent="0.25">
      <c r="J22044" t="str">
        <f t="shared" si="595"/>
        <v/>
      </c>
      <c r="K22044" s="112"/>
      <c r="L22044" s="112"/>
      <c r="M22044" s="112"/>
      <c r="N22044" s="112"/>
    </row>
    <row r="22045" spans="10:14" x14ac:dyDescent="0.25">
      <c r="J22045" t="str">
        <f t="shared" si="595"/>
        <v/>
      </c>
      <c r="K22045" s="112"/>
      <c r="L22045" s="112"/>
      <c r="M22045" s="112"/>
      <c r="N22045" s="112"/>
    </row>
    <row r="22046" spans="10:14" x14ac:dyDescent="0.25">
      <c r="J22046" t="str">
        <f t="shared" si="595"/>
        <v/>
      </c>
      <c r="K22046" s="112"/>
      <c r="L22046" s="112"/>
      <c r="M22046" s="112"/>
      <c r="N22046" s="112"/>
    </row>
    <row r="22047" spans="10:14" x14ac:dyDescent="0.25">
      <c r="J22047" t="str">
        <f t="shared" si="595"/>
        <v/>
      </c>
      <c r="K22047" s="112"/>
      <c r="L22047" s="112"/>
      <c r="M22047" s="112"/>
      <c r="N22047" s="112"/>
    </row>
    <row r="22048" spans="10:14" x14ac:dyDescent="0.25">
      <c r="J22048" t="str">
        <f t="shared" si="595"/>
        <v/>
      </c>
      <c r="K22048" s="112"/>
      <c r="L22048" s="112"/>
      <c r="M22048" s="112"/>
      <c r="N22048" s="112"/>
    </row>
    <row r="22049" spans="10:14" x14ac:dyDescent="0.25">
      <c r="J22049" t="str">
        <f t="shared" si="595"/>
        <v/>
      </c>
      <c r="K22049" s="112"/>
      <c r="L22049" s="112"/>
      <c r="M22049" s="112"/>
      <c r="N22049" s="112"/>
    </row>
    <row r="22050" spans="10:14" x14ac:dyDescent="0.25">
      <c r="J22050" t="str">
        <f t="shared" si="595"/>
        <v/>
      </c>
      <c r="K22050" s="112"/>
      <c r="L22050" s="112"/>
      <c r="M22050" s="112"/>
      <c r="N22050" s="112"/>
    </row>
    <row r="22051" spans="10:14" x14ac:dyDescent="0.25">
      <c r="J22051" t="str">
        <f t="shared" si="595"/>
        <v/>
      </c>
      <c r="K22051" s="112"/>
      <c r="L22051" s="112"/>
      <c r="M22051" s="112"/>
      <c r="N22051" s="112"/>
    </row>
    <row r="22052" spans="10:14" x14ac:dyDescent="0.25">
      <c r="J22052" t="str">
        <f t="shared" si="595"/>
        <v/>
      </c>
      <c r="K22052" s="112"/>
      <c r="L22052" s="112"/>
      <c r="M22052" s="112"/>
      <c r="N22052" s="112"/>
    </row>
    <row r="22053" spans="10:14" x14ac:dyDescent="0.25">
      <c r="J22053" t="str">
        <f t="shared" si="595"/>
        <v/>
      </c>
      <c r="K22053" s="112"/>
      <c r="L22053" s="112"/>
      <c r="M22053" s="112"/>
      <c r="N22053" s="112"/>
    </row>
    <row r="22054" spans="10:14" x14ac:dyDescent="0.25">
      <c r="J22054" t="str">
        <f t="shared" si="595"/>
        <v/>
      </c>
      <c r="K22054" s="112"/>
      <c r="L22054" s="112"/>
      <c r="M22054" s="112"/>
      <c r="N22054" s="112"/>
    </row>
    <row r="22055" spans="10:14" x14ac:dyDescent="0.25">
      <c r="J22055" t="str">
        <f t="shared" si="595"/>
        <v/>
      </c>
      <c r="K22055" s="112"/>
      <c r="L22055" s="112"/>
      <c r="M22055" s="112"/>
      <c r="N22055" s="112"/>
    </row>
    <row r="22056" spans="10:14" x14ac:dyDescent="0.25">
      <c r="J22056" t="str">
        <f t="shared" si="595"/>
        <v/>
      </c>
      <c r="K22056" s="112"/>
      <c r="L22056" s="112"/>
      <c r="M22056" s="112"/>
      <c r="N22056" s="112"/>
    </row>
    <row r="22057" spans="10:14" x14ac:dyDescent="0.25">
      <c r="J22057" t="str">
        <f t="shared" si="595"/>
        <v/>
      </c>
      <c r="K22057" s="112"/>
      <c r="L22057" s="112"/>
      <c r="M22057" s="112"/>
      <c r="N22057" s="112"/>
    </row>
    <row r="22058" spans="10:14" x14ac:dyDescent="0.25">
      <c r="J22058" t="str">
        <f t="shared" si="595"/>
        <v/>
      </c>
      <c r="K22058" s="112"/>
      <c r="L22058" s="112"/>
      <c r="M22058" s="112"/>
      <c r="N22058" s="112"/>
    </row>
    <row r="22059" spans="10:14" x14ac:dyDescent="0.25">
      <c r="J22059" t="str">
        <f t="shared" si="595"/>
        <v/>
      </c>
      <c r="K22059" s="112"/>
      <c r="L22059" s="112"/>
      <c r="M22059" s="112"/>
      <c r="N22059" s="112"/>
    </row>
    <row r="22060" spans="10:14" x14ac:dyDescent="0.25">
      <c r="J22060" t="str">
        <f t="shared" si="595"/>
        <v/>
      </c>
      <c r="K22060" s="112"/>
      <c r="L22060" s="112"/>
      <c r="M22060" s="112"/>
      <c r="N22060" s="112"/>
    </row>
    <row r="22061" spans="10:14" x14ac:dyDescent="0.25">
      <c r="J22061" t="str">
        <f t="shared" si="595"/>
        <v/>
      </c>
      <c r="K22061" s="112"/>
      <c r="L22061" s="112"/>
      <c r="M22061" s="112"/>
      <c r="N22061" s="112"/>
    </row>
    <row r="22062" spans="10:14" x14ac:dyDescent="0.25">
      <c r="J22062" t="str">
        <f t="shared" si="595"/>
        <v/>
      </c>
      <c r="K22062" s="112"/>
      <c r="L22062" s="112"/>
      <c r="M22062" s="112"/>
      <c r="N22062" s="112"/>
    </row>
    <row r="22063" spans="10:14" x14ac:dyDescent="0.25">
      <c r="J22063" t="str">
        <f t="shared" si="595"/>
        <v/>
      </c>
      <c r="K22063" s="112"/>
      <c r="L22063" s="112"/>
      <c r="M22063" s="112"/>
      <c r="N22063" s="112"/>
    </row>
    <row r="22064" spans="10:14" x14ac:dyDescent="0.25">
      <c r="J22064" t="str">
        <f t="shared" si="595"/>
        <v/>
      </c>
      <c r="K22064" s="112"/>
      <c r="L22064" s="112"/>
      <c r="M22064" s="112"/>
      <c r="N22064" s="112"/>
    </row>
    <row r="22065" spans="10:14" x14ac:dyDescent="0.25">
      <c r="J22065" t="str">
        <f t="shared" si="595"/>
        <v/>
      </c>
      <c r="K22065" s="112"/>
      <c r="L22065" s="112"/>
      <c r="M22065" s="112"/>
      <c r="N22065" s="112"/>
    </row>
    <row r="22066" spans="10:14" x14ac:dyDescent="0.25">
      <c r="J22066" t="str">
        <f t="shared" si="595"/>
        <v/>
      </c>
      <c r="K22066" s="112"/>
      <c r="L22066" s="112"/>
      <c r="M22066" s="112"/>
      <c r="N22066" s="112"/>
    </row>
    <row r="22067" spans="10:14" x14ac:dyDescent="0.25">
      <c r="J22067" t="str">
        <f t="shared" si="595"/>
        <v/>
      </c>
      <c r="K22067" s="112"/>
      <c r="L22067" s="112"/>
      <c r="M22067" s="112"/>
      <c r="N22067" s="112"/>
    </row>
    <row r="22068" spans="10:14" x14ac:dyDescent="0.25">
      <c r="J22068" t="str">
        <f t="shared" si="595"/>
        <v/>
      </c>
      <c r="K22068" s="112"/>
      <c r="L22068" s="112"/>
      <c r="M22068" s="112"/>
      <c r="N22068" s="112"/>
    </row>
    <row r="22069" spans="10:14" x14ac:dyDescent="0.25">
      <c r="J22069" t="str">
        <f t="shared" si="595"/>
        <v/>
      </c>
      <c r="K22069" s="112"/>
      <c r="L22069" s="112"/>
      <c r="M22069" s="112"/>
      <c r="N22069" s="112"/>
    </row>
    <row r="22070" spans="10:14" x14ac:dyDescent="0.25">
      <c r="J22070" t="str">
        <f t="shared" si="595"/>
        <v/>
      </c>
      <c r="K22070" s="112"/>
      <c r="L22070" s="112"/>
      <c r="M22070" s="112"/>
      <c r="N22070" s="112"/>
    </row>
    <row r="22071" spans="10:14" x14ac:dyDescent="0.25">
      <c r="J22071" t="str">
        <f t="shared" si="595"/>
        <v/>
      </c>
      <c r="K22071" s="112"/>
      <c r="L22071" s="112"/>
      <c r="M22071" s="112"/>
      <c r="N22071" s="112"/>
    </row>
    <row r="22072" spans="10:14" x14ac:dyDescent="0.25">
      <c r="J22072" t="str">
        <f t="shared" si="595"/>
        <v/>
      </c>
      <c r="K22072" s="112"/>
      <c r="L22072" s="112"/>
      <c r="M22072" s="112"/>
      <c r="N22072" s="112"/>
    </row>
    <row r="22073" spans="10:14" x14ac:dyDescent="0.25">
      <c r="J22073" t="str">
        <f t="shared" si="595"/>
        <v/>
      </c>
      <c r="K22073" s="112"/>
      <c r="L22073" s="112"/>
      <c r="M22073" s="112"/>
      <c r="N22073" s="112"/>
    </row>
    <row r="22074" spans="10:14" x14ac:dyDescent="0.25">
      <c r="J22074" t="str">
        <f t="shared" si="595"/>
        <v/>
      </c>
      <c r="K22074" s="112"/>
      <c r="L22074" s="112"/>
      <c r="M22074" s="112"/>
      <c r="N22074" s="112"/>
    </row>
    <row r="22075" spans="10:14" x14ac:dyDescent="0.25">
      <c r="J22075" t="str">
        <f t="shared" si="595"/>
        <v/>
      </c>
      <c r="K22075" s="112"/>
      <c r="L22075" s="112"/>
      <c r="M22075" s="112"/>
      <c r="N22075" s="112"/>
    </row>
    <row r="22076" spans="10:14" x14ac:dyDescent="0.25">
      <c r="J22076" t="str">
        <f t="shared" si="595"/>
        <v/>
      </c>
      <c r="K22076" s="112"/>
      <c r="L22076" s="112"/>
      <c r="M22076" s="112"/>
      <c r="N22076" s="112"/>
    </row>
    <row r="22077" spans="10:14" x14ac:dyDescent="0.25">
      <c r="J22077" t="str">
        <f t="shared" si="595"/>
        <v/>
      </c>
      <c r="K22077" s="112"/>
      <c r="L22077" s="112"/>
      <c r="M22077" s="112"/>
      <c r="N22077" s="112"/>
    </row>
    <row r="22078" spans="10:14" x14ac:dyDescent="0.25">
      <c r="J22078" t="str">
        <f t="shared" si="595"/>
        <v/>
      </c>
      <c r="K22078" s="112"/>
      <c r="L22078" s="112"/>
      <c r="M22078" s="112"/>
      <c r="N22078" s="112"/>
    </row>
    <row r="22079" spans="10:14" x14ac:dyDescent="0.25">
      <c r="J22079" t="str">
        <f t="shared" si="595"/>
        <v/>
      </c>
      <c r="K22079" s="112"/>
      <c r="L22079" s="112"/>
      <c r="M22079" s="112"/>
      <c r="N22079" s="112"/>
    </row>
    <row r="22080" spans="10:14" x14ac:dyDescent="0.25">
      <c r="J22080" t="str">
        <f t="shared" si="595"/>
        <v/>
      </c>
      <c r="K22080" s="112"/>
      <c r="L22080" s="112"/>
      <c r="M22080" s="112"/>
      <c r="N22080" s="112"/>
    </row>
    <row r="22081" spans="10:14" x14ac:dyDescent="0.25">
      <c r="J22081" t="str">
        <f t="shared" si="595"/>
        <v/>
      </c>
      <c r="K22081" s="112"/>
      <c r="L22081" s="112"/>
      <c r="M22081" s="112"/>
      <c r="N22081" s="112"/>
    </row>
    <row r="22082" spans="10:14" x14ac:dyDescent="0.25">
      <c r="J22082" t="str">
        <f t="shared" si="595"/>
        <v/>
      </c>
      <c r="K22082" s="112"/>
      <c r="L22082" s="112"/>
      <c r="M22082" s="112"/>
      <c r="N22082" s="112"/>
    </row>
    <row r="22083" spans="10:14" x14ac:dyDescent="0.25">
      <c r="J22083" t="str">
        <f t="shared" ref="J22083:J22146" si="596">B22083&amp;C22083&amp;E22083&amp;IF(C22083="Skog",F22083&amp;G22083,"")</f>
        <v/>
      </c>
      <c r="K22083" s="112"/>
      <c r="L22083" s="112"/>
      <c r="M22083" s="112"/>
      <c r="N22083" s="112"/>
    </row>
    <row r="22084" spans="10:14" x14ac:dyDescent="0.25">
      <c r="J22084" t="str">
        <f t="shared" si="596"/>
        <v/>
      </c>
      <c r="K22084" s="112"/>
      <c r="L22084" s="112"/>
      <c r="M22084" s="112"/>
      <c r="N22084" s="112"/>
    </row>
    <row r="22085" spans="10:14" x14ac:dyDescent="0.25">
      <c r="J22085" t="str">
        <f t="shared" si="596"/>
        <v/>
      </c>
      <c r="K22085" s="112"/>
      <c r="L22085" s="112"/>
      <c r="M22085" s="112"/>
      <c r="N22085" s="112"/>
    </row>
    <row r="22086" spans="10:14" x14ac:dyDescent="0.25">
      <c r="J22086" t="str">
        <f t="shared" si="596"/>
        <v/>
      </c>
      <c r="K22086" s="112"/>
      <c r="L22086" s="112"/>
      <c r="M22086" s="112"/>
      <c r="N22086" s="112"/>
    </row>
    <row r="22087" spans="10:14" x14ac:dyDescent="0.25">
      <c r="J22087" t="str">
        <f t="shared" si="596"/>
        <v/>
      </c>
      <c r="K22087" s="112"/>
      <c r="L22087" s="112"/>
      <c r="M22087" s="112"/>
      <c r="N22087" s="112"/>
    </row>
    <row r="22088" spans="10:14" x14ac:dyDescent="0.25">
      <c r="J22088" t="str">
        <f t="shared" si="596"/>
        <v/>
      </c>
      <c r="K22088" s="112"/>
      <c r="L22088" s="112"/>
      <c r="M22088" s="112"/>
      <c r="N22088" s="112"/>
    </row>
    <row r="22089" spans="10:14" x14ac:dyDescent="0.25">
      <c r="J22089" t="str">
        <f t="shared" si="596"/>
        <v/>
      </c>
      <c r="K22089" s="112"/>
      <c r="L22089" s="112"/>
      <c r="M22089" s="112"/>
      <c r="N22089" s="112"/>
    </row>
    <row r="22090" spans="10:14" x14ac:dyDescent="0.25">
      <c r="J22090" t="str">
        <f t="shared" si="596"/>
        <v/>
      </c>
      <c r="K22090" s="112"/>
      <c r="L22090" s="112"/>
      <c r="M22090" s="112"/>
      <c r="N22090" s="112"/>
    </row>
    <row r="22091" spans="10:14" x14ac:dyDescent="0.25">
      <c r="J22091" t="str">
        <f t="shared" si="596"/>
        <v/>
      </c>
      <c r="K22091" s="112"/>
      <c r="L22091" s="112"/>
      <c r="M22091" s="112"/>
      <c r="N22091" s="112"/>
    </row>
    <row r="22092" spans="10:14" x14ac:dyDescent="0.25">
      <c r="J22092" t="str">
        <f t="shared" si="596"/>
        <v/>
      </c>
      <c r="K22092" s="112"/>
      <c r="L22092" s="112"/>
      <c r="M22092" s="112"/>
      <c r="N22092" s="112"/>
    </row>
    <row r="22093" spans="10:14" x14ac:dyDescent="0.25">
      <c r="J22093" t="str">
        <f t="shared" si="596"/>
        <v/>
      </c>
      <c r="K22093" s="112"/>
      <c r="L22093" s="112"/>
      <c r="M22093" s="112"/>
      <c r="N22093" s="112"/>
    </row>
    <row r="22094" spans="10:14" x14ac:dyDescent="0.25">
      <c r="J22094" t="str">
        <f t="shared" si="596"/>
        <v/>
      </c>
      <c r="K22094" s="112"/>
      <c r="L22094" s="112"/>
      <c r="M22094" s="112"/>
      <c r="N22094" s="112"/>
    </row>
    <row r="22095" spans="10:14" x14ac:dyDescent="0.25">
      <c r="J22095" t="str">
        <f t="shared" si="596"/>
        <v/>
      </c>
      <c r="K22095" s="112"/>
      <c r="L22095" s="112"/>
      <c r="M22095" s="112"/>
      <c r="N22095" s="112"/>
    </row>
    <row r="22096" spans="10:14" x14ac:dyDescent="0.25">
      <c r="J22096" t="str">
        <f t="shared" si="596"/>
        <v/>
      </c>
      <c r="K22096" s="112"/>
      <c r="L22096" s="112"/>
      <c r="M22096" s="112"/>
      <c r="N22096" s="112"/>
    </row>
    <row r="22097" spans="10:14" x14ac:dyDescent="0.25">
      <c r="J22097" t="str">
        <f t="shared" si="596"/>
        <v/>
      </c>
      <c r="K22097" s="112"/>
      <c r="L22097" s="112"/>
      <c r="M22097" s="112"/>
      <c r="N22097" s="112"/>
    </row>
    <row r="22098" spans="10:14" x14ac:dyDescent="0.25">
      <c r="J22098" t="str">
        <f t="shared" si="596"/>
        <v/>
      </c>
      <c r="K22098" s="112"/>
      <c r="L22098" s="112"/>
      <c r="M22098" s="112"/>
      <c r="N22098" s="112"/>
    </row>
    <row r="22099" spans="10:14" x14ac:dyDescent="0.25">
      <c r="J22099" t="str">
        <f t="shared" si="596"/>
        <v/>
      </c>
      <c r="K22099" s="112"/>
      <c r="L22099" s="112"/>
      <c r="M22099" s="112"/>
      <c r="N22099" s="112"/>
    </row>
    <row r="22100" spans="10:14" x14ac:dyDescent="0.25">
      <c r="J22100" t="str">
        <f t="shared" si="596"/>
        <v/>
      </c>
      <c r="K22100" s="112"/>
      <c r="L22100" s="112"/>
      <c r="M22100" s="112"/>
      <c r="N22100" s="112"/>
    </row>
    <row r="22101" spans="10:14" x14ac:dyDescent="0.25">
      <c r="J22101" t="str">
        <f t="shared" si="596"/>
        <v/>
      </c>
      <c r="K22101" s="112"/>
      <c r="L22101" s="112"/>
      <c r="M22101" s="112"/>
      <c r="N22101" s="112"/>
    </row>
    <row r="22102" spans="10:14" x14ac:dyDescent="0.25">
      <c r="J22102" t="str">
        <f t="shared" si="596"/>
        <v/>
      </c>
      <c r="K22102" s="112"/>
      <c r="L22102" s="112"/>
      <c r="M22102" s="112"/>
      <c r="N22102" s="112"/>
    </row>
    <row r="22103" spans="10:14" x14ac:dyDescent="0.25">
      <c r="J22103" t="str">
        <f t="shared" si="596"/>
        <v/>
      </c>
      <c r="K22103" s="112"/>
      <c r="L22103" s="112"/>
      <c r="M22103" s="112"/>
      <c r="N22103" s="112"/>
    </row>
    <row r="22104" spans="10:14" x14ac:dyDescent="0.25">
      <c r="J22104" t="str">
        <f t="shared" si="596"/>
        <v/>
      </c>
      <c r="K22104" s="112"/>
      <c r="L22104" s="112"/>
      <c r="M22104" s="112"/>
      <c r="N22104" s="112"/>
    </row>
    <row r="22105" spans="10:14" x14ac:dyDescent="0.25">
      <c r="J22105" t="str">
        <f t="shared" si="596"/>
        <v/>
      </c>
      <c r="K22105" s="112"/>
      <c r="L22105" s="112"/>
      <c r="M22105" s="112"/>
      <c r="N22105" s="112"/>
    </row>
    <row r="22106" spans="10:14" x14ac:dyDescent="0.25">
      <c r="J22106" t="str">
        <f t="shared" si="596"/>
        <v/>
      </c>
      <c r="K22106" s="112"/>
      <c r="L22106" s="112"/>
      <c r="M22106" s="112"/>
      <c r="N22106" s="112"/>
    </row>
    <row r="22107" spans="10:14" x14ac:dyDescent="0.25">
      <c r="J22107" t="str">
        <f t="shared" si="596"/>
        <v/>
      </c>
      <c r="K22107" s="112"/>
      <c r="L22107" s="112"/>
      <c r="M22107" s="112"/>
      <c r="N22107" s="112"/>
    </row>
    <row r="22108" spans="10:14" x14ac:dyDescent="0.25">
      <c r="J22108" t="str">
        <f t="shared" si="596"/>
        <v/>
      </c>
      <c r="K22108" s="112"/>
      <c r="L22108" s="112"/>
      <c r="M22108" s="112"/>
      <c r="N22108" s="112"/>
    </row>
    <row r="22109" spans="10:14" x14ac:dyDescent="0.25">
      <c r="J22109" t="str">
        <f t="shared" si="596"/>
        <v/>
      </c>
      <c r="K22109" s="112"/>
      <c r="L22109" s="112"/>
      <c r="M22109" s="112"/>
      <c r="N22109" s="112"/>
    </row>
    <row r="22110" spans="10:14" x14ac:dyDescent="0.25">
      <c r="J22110" t="str">
        <f t="shared" si="596"/>
        <v/>
      </c>
      <c r="K22110" s="112"/>
      <c r="L22110" s="112"/>
      <c r="M22110" s="112"/>
      <c r="N22110" s="112"/>
    </row>
    <row r="22111" spans="10:14" x14ac:dyDescent="0.25">
      <c r="J22111" t="str">
        <f t="shared" si="596"/>
        <v/>
      </c>
      <c r="K22111" s="112"/>
      <c r="L22111" s="112"/>
      <c r="M22111" s="112"/>
      <c r="N22111" s="112"/>
    </row>
    <row r="22112" spans="10:14" x14ac:dyDescent="0.25">
      <c r="J22112" t="str">
        <f t="shared" si="596"/>
        <v/>
      </c>
      <c r="K22112" s="112"/>
      <c r="L22112" s="112"/>
      <c r="M22112" s="112"/>
      <c r="N22112" s="112"/>
    </row>
    <row r="22113" spans="10:14" x14ac:dyDescent="0.25">
      <c r="J22113" t="str">
        <f t="shared" si="596"/>
        <v/>
      </c>
      <c r="K22113" s="112"/>
      <c r="L22113" s="112"/>
      <c r="M22113" s="112"/>
      <c r="N22113" s="112"/>
    </row>
    <row r="22114" spans="10:14" x14ac:dyDescent="0.25">
      <c r="J22114" t="str">
        <f t="shared" si="596"/>
        <v/>
      </c>
      <c r="K22114" s="112"/>
      <c r="L22114" s="112"/>
      <c r="M22114" s="112"/>
      <c r="N22114" s="112"/>
    </row>
    <row r="22115" spans="10:14" x14ac:dyDescent="0.25">
      <c r="J22115" t="str">
        <f t="shared" si="596"/>
        <v/>
      </c>
      <c r="K22115" s="112"/>
      <c r="L22115" s="112"/>
      <c r="M22115" s="112"/>
      <c r="N22115" s="112"/>
    </row>
    <row r="22116" spans="10:14" x14ac:dyDescent="0.25">
      <c r="J22116" t="str">
        <f t="shared" si="596"/>
        <v/>
      </c>
      <c r="K22116" s="112"/>
      <c r="L22116" s="112"/>
      <c r="M22116" s="112"/>
      <c r="N22116" s="112"/>
    </row>
    <row r="22117" spans="10:14" x14ac:dyDescent="0.25">
      <c r="J22117" t="str">
        <f t="shared" si="596"/>
        <v/>
      </c>
      <c r="K22117" s="112"/>
      <c r="L22117" s="112"/>
      <c r="M22117" s="112"/>
      <c r="N22117" s="112"/>
    </row>
    <row r="22118" spans="10:14" x14ac:dyDescent="0.25">
      <c r="J22118" t="str">
        <f t="shared" si="596"/>
        <v/>
      </c>
      <c r="K22118" s="112"/>
      <c r="L22118" s="112"/>
      <c r="M22118" s="112"/>
      <c r="N22118" s="112"/>
    </row>
    <row r="22119" spans="10:14" x14ac:dyDescent="0.25">
      <c r="J22119" t="str">
        <f t="shared" si="596"/>
        <v/>
      </c>
      <c r="K22119" s="112"/>
      <c r="L22119" s="112"/>
      <c r="M22119" s="112"/>
      <c r="N22119" s="112"/>
    </row>
    <row r="22120" spans="10:14" x14ac:dyDescent="0.25">
      <c r="J22120" t="str">
        <f t="shared" si="596"/>
        <v/>
      </c>
      <c r="K22120" s="112"/>
      <c r="L22120" s="112"/>
      <c r="M22120" s="112"/>
      <c r="N22120" s="112"/>
    </row>
    <row r="22121" spans="10:14" x14ac:dyDescent="0.25">
      <c r="J22121" t="str">
        <f t="shared" si="596"/>
        <v/>
      </c>
      <c r="K22121" s="112"/>
      <c r="L22121" s="112"/>
      <c r="M22121" s="112"/>
      <c r="N22121" s="112"/>
    </row>
    <row r="22122" spans="10:14" x14ac:dyDescent="0.25">
      <c r="J22122" t="str">
        <f t="shared" si="596"/>
        <v/>
      </c>
      <c r="K22122" s="112"/>
      <c r="L22122" s="112"/>
      <c r="M22122" s="112"/>
      <c r="N22122" s="112"/>
    </row>
    <row r="22123" spans="10:14" x14ac:dyDescent="0.25">
      <c r="J22123" t="str">
        <f t="shared" si="596"/>
        <v/>
      </c>
      <c r="K22123" s="112"/>
      <c r="L22123" s="112"/>
      <c r="M22123" s="112"/>
      <c r="N22123" s="112"/>
    </row>
    <row r="22124" spans="10:14" x14ac:dyDescent="0.25">
      <c r="J22124" t="str">
        <f t="shared" si="596"/>
        <v/>
      </c>
      <c r="K22124" s="112"/>
      <c r="L22124" s="112"/>
      <c r="M22124" s="112"/>
      <c r="N22124" s="112"/>
    </row>
    <row r="22125" spans="10:14" x14ac:dyDescent="0.25">
      <c r="J22125" t="str">
        <f t="shared" si="596"/>
        <v/>
      </c>
      <c r="K22125" s="112"/>
      <c r="L22125" s="112"/>
      <c r="M22125" s="112"/>
      <c r="N22125" s="112"/>
    </row>
    <row r="22126" spans="10:14" x14ac:dyDescent="0.25">
      <c r="J22126" t="str">
        <f t="shared" si="596"/>
        <v/>
      </c>
      <c r="K22126" s="112"/>
      <c r="L22126" s="112"/>
      <c r="M22126" s="112"/>
      <c r="N22126" s="112"/>
    </row>
    <row r="22127" spans="10:14" x14ac:dyDescent="0.25">
      <c r="J22127" t="str">
        <f t="shared" si="596"/>
        <v/>
      </c>
      <c r="K22127" s="112"/>
      <c r="L22127" s="112"/>
      <c r="M22127" s="112"/>
      <c r="N22127" s="112"/>
    </row>
    <row r="22128" spans="10:14" x14ac:dyDescent="0.25">
      <c r="J22128" t="str">
        <f t="shared" si="596"/>
        <v/>
      </c>
      <c r="K22128" s="112"/>
      <c r="L22128" s="112"/>
      <c r="M22128" s="112"/>
      <c r="N22128" s="112"/>
    </row>
    <row r="22129" spans="10:14" x14ac:dyDescent="0.25">
      <c r="J22129" t="str">
        <f t="shared" si="596"/>
        <v/>
      </c>
      <c r="K22129" s="112"/>
      <c r="L22129" s="112"/>
      <c r="M22129" s="112"/>
      <c r="N22129" s="112"/>
    </row>
    <row r="22130" spans="10:14" x14ac:dyDescent="0.25">
      <c r="J22130" t="str">
        <f t="shared" si="596"/>
        <v/>
      </c>
      <c r="K22130" s="112"/>
      <c r="L22130" s="112"/>
      <c r="M22130" s="112"/>
      <c r="N22130" s="112"/>
    </row>
    <row r="22131" spans="10:14" x14ac:dyDescent="0.25">
      <c r="J22131" t="str">
        <f t="shared" si="596"/>
        <v/>
      </c>
      <c r="K22131" s="112"/>
      <c r="L22131" s="112"/>
      <c r="M22131" s="112"/>
      <c r="N22131" s="112"/>
    </row>
    <row r="22132" spans="10:14" x14ac:dyDescent="0.25">
      <c r="J22132" t="str">
        <f t="shared" si="596"/>
        <v/>
      </c>
      <c r="K22132" s="112"/>
      <c r="L22132" s="112"/>
      <c r="M22132" s="112"/>
      <c r="N22132" s="112"/>
    </row>
    <row r="22133" spans="10:14" x14ac:dyDescent="0.25">
      <c r="J22133" t="str">
        <f t="shared" si="596"/>
        <v/>
      </c>
      <c r="K22133" s="112"/>
      <c r="L22133" s="112"/>
      <c r="M22133" s="112"/>
      <c r="N22133" s="112"/>
    </row>
    <row r="22134" spans="10:14" x14ac:dyDescent="0.25">
      <c r="J22134" t="str">
        <f t="shared" si="596"/>
        <v/>
      </c>
      <c r="K22134" s="112"/>
      <c r="L22134" s="112"/>
      <c r="M22134" s="112"/>
      <c r="N22134" s="112"/>
    </row>
    <row r="22135" spans="10:14" x14ac:dyDescent="0.25">
      <c r="J22135" t="str">
        <f t="shared" si="596"/>
        <v/>
      </c>
      <c r="K22135" s="112"/>
      <c r="L22135" s="112"/>
      <c r="M22135" s="112"/>
      <c r="N22135" s="112"/>
    </row>
    <row r="22136" spans="10:14" x14ac:dyDescent="0.25">
      <c r="J22136" t="str">
        <f t="shared" si="596"/>
        <v/>
      </c>
      <c r="K22136" s="112"/>
      <c r="L22136" s="112"/>
      <c r="M22136" s="112"/>
      <c r="N22136" s="112"/>
    </row>
    <row r="22137" spans="10:14" x14ac:dyDescent="0.25">
      <c r="J22137" t="str">
        <f t="shared" si="596"/>
        <v/>
      </c>
      <c r="K22137" s="112"/>
      <c r="L22137" s="112"/>
      <c r="M22137" s="112"/>
      <c r="N22137" s="112"/>
    </row>
    <row r="22138" spans="10:14" x14ac:dyDescent="0.25">
      <c r="J22138" t="str">
        <f t="shared" si="596"/>
        <v/>
      </c>
      <c r="K22138" s="112"/>
      <c r="L22138" s="112"/>
      <c r="M22138" s="112"/>
      <c r="N22138" s="112"/>
    </row>
    <row r="22139" spans="10:14" x14ac:dyDescent="0.25">
      <c r="J22139" t="str">
        <f t="shared" si="596"/>
        <v/>
      </c>
      <c r="K22139" s="112"/>
      <c r="L22139" s="112"/>
      <c r="M22139" s="112"/>
      <c r="N22139" s="112"/>
    </row>
    <row r="22140" spans="10:14" x14ac:dyDescent="0.25">
      <c r="J22140" t="str">
        <f t="shared" si="596"/>
        <v/>
      </c>
      <c r="K22140" s="112"/>
      <c r="L22140" s="112"/>
      <c r="M22140" s="112"/>
      <c r="N22140" s="112"/>
    </row>
    <row r="22141" spans="10:14" x14ac:dyDescent="0.25">
      <c r="J22141" t="str">
        <f t="shared" si="596"/>
        <v/>
      </c>
      <c r="K22141" s="112"/>
      <c r="L22141" s="112"/>
      <c r="M22141" s="112"/>
      <c r="N22141" s="112"/>
    </row>
    <row r="22142" spans="10:14" x14ac:dyDescent="0.25">
      <c r="J22142" t="str">
        <f t="shared" si="596"/>
        <v/>
      </c>
      <c r="K22142" s="112"/>
      <c r="L22142" s="112"/>
      <c r="M22142" s="112"/>
      <c r="N22142" s="112"/>
    </row>
    <row r="22143" spans="10:14" x14ac:dyDescent="0.25">
      <c r="J22143" t="str">
        <f t="shared" si="596"/>
        <v/>
      </c>
      <c r="K22143" s="112"/>
      <c r="L22143" s="112"/>
      <c r="M22143" s="112"/>
      <c r="N22143" s="112"/>
    </row>
    <row r="22144" spans="10:14" x14ac:dyDescent="0.25">
      <c r="J22144" t="str">
        <f t="shared" si="596"/>
        <v/>
      </c>
      <c r="K22144" s="112"/>
      <c r="L22144" s="112"/>
      <c r="M22144" s="112"/>
      <c r="N22144" s="112"/>
    </row>
    <row r="22145" spans="10:14" x14ac:dyDescent="0.25">
      <c r="J22145" t="str">
        <f t="shared" si="596"/>
        <v/>
      </c>
      <c r="K22145" s="112"/>
      <c r="L22145" s="112"/>
      <c r="M22145" s="112"/>
      <c r="N22145" s="112"/>
    </row>
    <row r="22146" spans="10:14" x14ac:dyDescent="0.25">
      <c r="J22146" t="str">
        <f t="shared" si="596"/>
        <v/>
      </c>
      <c r="K22146" s="112"/>
      <c r="L22146" s="112"/>
      <c r="M22146" s="112"/>
      <c r="N22146" s="112"/>
    </row>
    <row r="22147" spans="10:14" x14ac:dyDescent="0.25">
      <c r="J22147" t="str">
        <f t="shared" ref="J22147:J22210" si="597">B22147&amp;C22147&amp;E22147&amp;IF(C22147="Skog",F22147&amp;G22147,"")</f>
        <v/>
      </c>
      <c r="K22147" s="112"/>
      <c r="L22147" s="112"/>
      <c r="M22147" s="112"/>
      <c r="N22147" s="112"/>
    </row>
    <row r="22148" spans="10:14" x14ac:dyDescent="0.25">
      <c r="J22148" t="str">
        <f t="shared" si="597"/>
        <v/>
      </c>
      <c r="K22148" s="112"/>
      <c r="L22148" s="112"/>
      <c r="M22148" s="112"/>
      <c r="N22148" s="112"/>
    </row>
    <row r="22149" spans="10:14" x14ac:dyDescent="0.25">
      <c r="J22149" t="str">
        <f t="shared" si="597"/>
        <v/>
      </c>
      <c r="K22149" s="112"/>
      <c r="L22149" s="112"/>
      <c r="M22149" s="112"/>
      <c r="N22149" s="112"/>
    </row>
    <row r="22150" spans="10:14" x14ac:dyDescent="0.25">
      <c r="J22150" t="str">
        <f t="shared" si="597"/>
        <v/>
      </c>
      <c r="K22150" s="112"/>
      <c r="L22150" s="112"/>
      <c r="M22150" s="112"/>
      <c r="N22150" s="112"/>
    </row>
    <row r="22151" spans="10:14" x14ac:dyDescent="0.25">
      <c r="J22151" t="str">
        <f t="shared" si="597"/>
        <v/>
      </c>
      <c r="K22151" s="112"/>
      <c r="L22151" s="112"/>
      <c r="M22151" s="112"/>
      <c r="N22151" s="112"/>
    </row>
    <row r="22152" spans="10:14" x14ac:dyDescent="0.25">
      <c r="J22152" t="str">
        <f t="shared" si="597"/>
        <v/>
      </c>
      <c r="K22152" s="112"/>
      <c r="L22152" s="112"/>
      <c r="M22152" s="112"/>
      <c r="N22152" s="112"/>
    </row>
    <row r="22153" spans="10:14" x14ac:dyDescent="0.25">
      <c r="J22153" t="str">
        <f t="shared" si="597"/>
        <v/>
      </c>
      <c r="K22153" s="112"/>
      <c r="L22153" s="112"/>
      <c r="M22153" s="112"/>
      <c r="N22153" s="112"/>
    </row>
    <row r="22154" spans="10:14" x14ac:dyDescent="0.25">
      <c r="J22154" t="str">
        <f t="shared" si="597"/>
        <v/>
      </c>
      <c r="K22154" s="112"/>
      <c r="L22154" s="112"/>
      <c r="M22154" s="112"/>
      <c r="N22154" s="112"/>
    </row>
    <row r="22155" spans="10:14" x14ac:dyDescent="0.25">
      <c r="J22155" t="str">
        <f t="shared" si="597"/>
        <v/>
      </c>
      <c r="K22155" s="112"/>
      <c r="L22155" s="112"/>
      <c r="M22155" s="112"/>
      <c r="N22155" s="112"/>
    </row>
    <row r="22156" spans="10:14" x14ac:dyDescent="0.25">
      <c r="J22156" t="str">
        <f t="shared" si="597"/>
        <v/>
      </c>
      <c r="K22156" s="112"/>
      <c r="L22156" s="112"/>
      <c r="M22156" s="112"/>
      <c r="N22156" s="112"/>
    </row>
    <row r="22157" spans="10:14" x14ac:dyDescent="0.25">
      <c r="J22157" t="str">
        <f t="shared" si="597"/>
        <v/>
      </c>
      <c r="K22157" s="112"/>
      <c r="L22157" s="112"/>
      <c r="M22157" s="112"/>
      <c r="N22157" s="112"/>
    </row>
    <row r="22158" spans="10:14" x14ac:dyDescent="0.25">
      <c r="J22158" t="str">
        <f t="shared" si="597"/>
        <v/>
      </c>
      <c r="K22158" s="112"/>
      <c r="L22158" s="112"/>
      <c r="M22158" s="112"/>
      <c r="N22158" s="112"/>
    </row>
    <row r="22159" spans="10:14" x14ac:dyDescent="0.25">
      <c r="J22159" t="str">
        <f t="shared" si="597"/>
        <v/>
      </c>
      <c r="K22159" s="112"/>
      <c r="L22159" s="112"/>
      <c r="M22159" s="112"/>
      <c r="N22159" s="112"/>
    </row>
    <row r="22160" spans="10:14" x14ac:dyDescent="0.25">
      <c r="J22160" t="str">
        <f t="shared" si="597"/>
        <v/>
      </c>
      <c r="K22160" s="112"/>
      <c r="L22160" s="112"/>
      <c r="M22160" s="112"/>
      <c r="N22160" s="112"/>
    </row>
    <row r="22161" spans="10:14" x14ac:dyDescent="0.25">
      <c r="J22161" t="str">
        <f t="shared" si="597"/>
        <v/>
      </c>
      <c r="K22161" s="112"/>
      <c r="L22161" s="112"/>
      <c r="M22161" s="112"/>
      <c r="N22161" s="112"/>
    </row>
    <row r="22162" spans="10:14" x14ac:dyDescent="0.25">
      <c r="J22162" t="str">
        <f t="shared" si="597"/>
        <v/>
      </c>
      <c r="K22162" s="112"/>
      <c r="L22162" s="112"/>
      <c r="M22162" s="112"/>
      <c r="N22162" s="112"/>
    </row>
    <row r="22163" spans="10:14" x14ac:dyDescent="0.25">
      <c r="J22163" t="str">
        <f t="shared" si="597"/>
        <v/>
      </c>
      <c r="K22163" s="112"/>
      <c r="L22163" s="112"/>
      <c r="M22163" s="112"/>
      <c r="N22163" s="112"/>
    </row>
    <row r="22164" spans="10:14" x14ac:dyDescent="0.25">
      <c r="J22164" t="str">
        <f t="shared" si="597"/>
        <v/>
      </c>
      <c r="K22164" s="112"/>
      <c r="L22164" s="112"/>
      <c r="M22164" s="112"/>
      <c r="N22164" s="112"/>
    </row>
    <row r="22165" spans="10:14" x14ac:dyDescent="0.25">
      <c r="J22165" t="str">
        <f t="shared" si="597"/>
        <v/>
      </c>
      <c r="K22165" s="112"/>
      <c r="L22165" s="112"/>
      <c r="M22165" s="112"/>
      <c r="N22165" s="112"/>
    </row>
    <row r="22166" spans="10:14" x14ac:dyDescent="0.25">
      <c r="J22166" t="str">
        <f t="shared" si="597"/>
        <v/>
      </c>
      <c r="K22166" s="112"/>
      <c r="L22166" s="112"/>
      <c r="M22166" s="112"/>
      <c r="N22166" s="112"/>
    </row>
    <row r="22167" spans="10:14" x14ac:dyDescent="0.25">
      <c r="J22167" t="str">
        <f t="shared" si="597"/>
        <v/>
      </c>
      <c r="K22167" s="112"/>
      <c r="L22167" s="112"/>
      <c r="M22167" s="112"/>
      <c r="N22167" s="112"/>
    </row>
    <row r="22168" spans="10:14" x14ac:dyDescent="0.25">
      <c r="J22168" t="str">
        <f t="shared" si="597"/>
        <v/>
      </c>
      <c r="K22168" s="112"/>
      <c r="L22168" s="112"/>
      <c r="M22168" s="112"/>
      <c r="N22168" s="112"/>
    </row>
    <row r="22169" spans="10:14" x14ac:dyDescent="0.25">
      <c r="J22169" t="str">
        <f t="shared" si="597"/>
        <v/>
      </c>
      <c r="K22169" s="112"/>
      <c r="L22169" s="112"/>
      <c r="M22169" s="112"/>
      <c r="N22169" s="112"/>
    </row>
    <row r="22170" spans="10:14" x14ac:dyDescent="0.25">
      <c r="J22170" t="str">
        <f t="shared" si="597"/>
        <v/>
      </c>
      <c r="K22170" s="112"/>
      <c r="L22170" s="112"/>
      <c r="M22170" s="112"/>
      <c r="N22170" s="112"/>
    </row>
    <row r="22171" spans="10:14" x14ac:dyDescent="0.25">
      <c r="J22171" t="str">
        <f t="shared" si="597"/>
        <v/>
      </c>
      <c r="K22171" s="112"/>
      <c r="L22171" s="112"/>
      <c r="M22171" s="112"/>
      <c r="N22171" s="112"/>
    </row>
    <row r="22172" spans="10:14" x14ac:dyDescent="0.25">
      <c r="J22172" t="str">
        <f t="shared" si="597"/>
        <v/>
      </c>
      <c r="K22172" s="112"/>
      <c r="L22172" s="112"/>
      <c r="M22172" s="112"/>
      <c r="N22172" s="112"/>
    </row>
    <row r="22173" spans="10:14" x14ac:dyDescent="0.25">
      <c r="J22173" t="str">
        <f t="shared" si="597"/>
        <v/>
      </c>
      <c r="K22173" s="112"/>
      <c r="L22173" s="112"/>
      <c r="M22173" s="112"/>
      <c r="N22173" s="112"/>
    </row>
    <row r="22174" spans="10:14" x14ac:dyDescent="0.25">
      <c r="J22174" t="str">
        <f t="shared" si="597"/>
        <v/>
      </c>
      <c r="K22174" s="112"/>
      <c r="L22174" s="112"/>
      <c r="M22174" s="112"/>
      <c r="N22174" s="112"/>
    </row>
    <row r="22175" spans="10:14" x14ac:dyDescent="0.25">
      <c r="J22175" t="str">
        <f t="shared" si="597"/>
        <v/>
      </c>
      <c r="K22175" s="112"/>
      <c r="L22175" s="112"/>
      <c r="M22175" s="112"/>
      <c r="N22175" s="112"/>
    </row>
    <row r="22176" spans="10:14" x14ac:dyDescent="0.25">
      <c r="J22176" t="str">
        <f t="shared" si="597"/>
        <v/>
      </c>
      <c r="K22176" s="112"/>
      <c r="L22176" s="112"/>
      <c r="M22176" s="112"/>
      <c r="N22176" s="112"/>
    </row>
    <row r="22177" spans="10:14" x14ac:dyDescent="0.25">
      <c r="J22177" t="str">
        <f t="shared" si="597"/>
        <v/>
      </c>
      <c r="K22177" s="112"/>
      <c r="L22177" s="112"/>
      <c r="M22177" s="112"/>
      <c r="N22177" s="112"/>
    </row>
    <row r="22178" spans="10:14" x14ac:dyDescent="0.25">
      <c r="J22178" t="str">
        <f t="shared" si="597"/>
        <v/>
      </c>
      <c r="K22178" s="112"/>
      <c r="L22178" s="112"/>
      <c r="M22178" s="112"/>
      <c r="N22178" s="112"/>
    </row>
    <row r="22179" spans="10:14" x14ac:dyDescent="0.25">
      <c r="J22179" t="str">
        <f t="shared" si="597"/>
        <v/>
      </c>
      <c r="K22179" s="112"/>
      <c r="L22179" s="112"/>
      <c r="M22179" s="112"/>
      <c r="N22179" s="112"/>
    </row>
    <row r="22180" spans="10:14" x14ac:dyDescent="0.25">
      <c r="J22180" t="str">
        <f t="shared" si="597"/>
        <v/>
      </c>
      <c r="K22180" s="112"/>
      <c r="L22180" s="112"/>
      <c r="M22180" s="112"/>
      <c r="N22180" s="112"/>
    </row>
    <row r="22181" spans="10:14" x14ac:dyDescent="0.25">
      <c r="J22181" t="str">
        <f t="shared" si="597"/>
        <v/>
      </c>
      <c r="K22181" s="112"/>
      <c r="L22181" s="112"/>
      <c r="M22181" s="112"/>
      <c r="N22181" s="112"/>
    </row>
    <row r="22182" spans="10:14" x14ac:dyDescent="0.25">
      <c r="J22182" t="str">
        <f t="shared" si="597"/>
        <v/>
      </c>
      <c r="K22182" s="112"/>
      <c r="L22182" s="112"/>
      <c r="M22182" s="112"/>
      <c r="N22182" s="112"/>
    </row>
    <row r="22183" spans="10:14" x14ac:dyDescent="0.25">
      <c r="J22183" t="str">
        <f t="shared" si="597"/>
        <v/>
      </c>
      <c r="K22183" s="112"/>
      <c r="L22183" s="112"/>
      <c r="M22183" s="112"/>
      <c r="N22183" s="112"/>
    </row>
    <row r="22184" spans="10:14" x14ac:dyDescent="0.25">
      <c r="J22184" t="str">
        <f t="shared" si="597"/>
        <v/>
      </c>
      <c r="K22184" s="112"/>
      <c r="L22184" s="112"/>
      <c r="M22184" s="112"/>
      <c r="N22184" s="112"/>
    </row>
    <row r="22185" spans="10:14" x14ac:dyDescent="0.25">
      <c r="J22185" t="str">
        <f t="shared" si="597"/>
        <v/>
      </c>
      <c r="K22185" s="112"/>
      <c r="L22185" s="112"/>
      <c r="M22185" s="112"/>
      <c r="N22185" s="112"/>
    </row>
    <row r="22186" spans="10:14" x14ac:dyDescent="0.25">
      <c r="J22186" t="str">
        <f t="shared" si="597"/>
        <v/>
      </c>
      <c r="K22186" s="112"/>
      <c r="L22186" s="112"/>
      <c r="M22186" s="112"/>
      <c r="N22186" s="112"/>
    </row>
    <row r="22187" spans="10:14" x14ac:dyDescent="0.25">
      <c r="J22187" t="str">
        <f t="shared" si="597"/>
        <v/>
      </c>
      <c r="K22187" s="112"/>
      <c r="L22187" s="112"/>
      <c r="M22187" s="112"/>
      <c r="N22187" s="112"/>
    </row>
    <row r="22188" spans="10:14" x14ac:dyDescent="0.25">
      <c r="J22188" t="str">
        <f t="shared" si="597"/>
        <v/>
      </c>
      <c r="K22188" s="112"/>
      <c r="L22188" s="112"/>
      <c r="M22188" s="112"/>
      <c r="N22188" s="112"/>
    </row>
    <row r="22189" spans="10:14" x14ac:dyDescent="0.25">
      <c r="J22189" t="str">
        <f t="shared" si="597"/>
        <v/>
      </c>
      <c r="K22189" s="112"/>
      <c r="L22189" s="112"/>
      <c r="M22189" s="112"/>
      <c r="N22189" s="112"/>
    </row>
    <row r="22190" spans="10:14" x14ac:dyDescent="0.25">
      <c r="J22190" t="str">
        <f t="shared" si="597"/>
        <v/>
      </c>
      <c r="K22190" s="112"/>
      <c r="L22190" s="112"/>
      <c r="M22190" s="112"/>
      <c r="N22190" s="112"/>
    </row>
    <row r="22191" spans="10:14" x14ac:dyDescent="0.25">
      <c r="J22191" t="str">
        <f t="shared" si="597"/>
        <v/>
      </c>
      <c r="K22191" s="112"/>
      <c r="L22191" s="112"/>
      <c r="M22191" s="112"/>
      <c r="N22191" s="112"/>
    </row>
    <row r="22192" spans="10:14" x14ac:dyDescent="0.25">
      <c r="J22192" t="str">
        <f t="shared" si="597"/>
        <v/>
      </c>
      <c r="K22192" s="112"/>
      <c r="L22192" s="112"/>
      <c r="M22192" s="112"/>
      <c r="N22192" s="112"/>
    </row>
    <row r="22193" spans="10:14" x14ac:dyDescent="0.25">
      <c r="J22193" t="str">
        <f t="shared" si="597"/>
        <v/>
      </c>
      <c r="K22193" s="112"/>
      <c r="L22193" s="112"/>
      <c r="M22193" s="112"/>
      <c r="N22193" s="112"/>
    </row>
    <row r="22194" spans="10:14" x14ac:dyDescent="0.25">
      <c r="J22194" t="str">
        <f t="shared" si="597"/>
        <v/>
      </c>
      <c r="K22194" s="112"/>
      <c r="L22194" s="112"/>
      <c r="M22194" s="112"/>
      <c r="N22194" s="112"/>
    </row>
    <row r="22195" spans="10:14" x14ac:dyDescent="0.25">
      <c r="J22195" t="str">
        <f t="shared" si="597"/>
        <v/>
      </c>
      <c r="K22195" s="112"/>
      <c r="L22195" s="112"/>
      <c r="M22195" s="112"/>
      <c r="N22195" s="112"/>
    </row>
    <row r="22196" spans="10:14" x14ac:dyDescent="0.25">
      <c r="J22196" t="str">
        <f t="shared" si="597"/>
        <v/>
      </c>
      <c r="K22196" s="112"/>
      <c r="L22196" s="112"/>
      <c r="M22196" s="112"/>
      <c r="N22196" s="112"/>
    </row>
    <row r="22197" spans="10:14" x14ac:dyDescent="0.25">
      <c r="J22197" t="str">
        <f t="shared" si="597"/>
        <v/>
      </c>
      <c r="K22197" s="112"/>
      <c r="L22197" s="112"/>
      <c r="M22197" s="112"/>
      <c r="N22197" s="112"/>
    </row>
    <row r="22198" spans="10:14" x14ac:dyDescent="0.25">
      <c r="J22198" t="str">
        <f t="shared" si="597"/>
        <v/>
      </c>
      <c r="K22198" s="112"/>
      <c r="L22198" s="112"/>
      <c r="M22198" s="112"/>
      <c r="N22198" s="112"/>
    </row>
    <row r="22199" spans="10:14" x14ac:dyDescent="0.25">
      <c r="J22199" t="str">
        <f t="shared" si="597"/>
        <v/>
      </c>
      <c r="K22199" s="112"/>
      <c r="L22199" s="112"/>
      <c r="M22199" s="112"/>
      <c r="N22199" s="112"/>
    </row>
    <row r="22200" spans="10:14" x14ac:dyDescent="0.25">
      <c r="J22200" t="str">
        <f t="shared" si="597"/>
        <v/>
      </c>
      <c r="K22200" s="112"/>
      <c r="L22200" s="112"/>
      <c r="M22200" s="112"/>
      <c r="N22200" s="112"/>
    </row>
    <row r="22201" spans="10:14" x14ac:dyDescent="0.25">
      <c r="J22201" t="str">
        <f t="shared" si="597"/>
        <v/>
      </c>
      <c r="K22201" s="112"/>
      <c r="L22201" s="112"/>
      <c r="M22201" s="112"/>
      <c r="N22201" s="112"/>
    </row>
    <row r="22202" spans="10:14" x14ac:dyDescent="0.25">
      <c r="J22202" t="str">
        <f t="shared" si="597"/>
        <v/>
      </c>
      <c r="K22202" s="112"/>
      <c r="L22202" s="112"/>
      <c r="M22202" s="112"/>
      <c r="N22202" s="112"/>
    </row>
    <row r="22203" spans="10:14" x14ac:dyDescent="0.25">
      <c r="J22203" t="str">
        <f t="shared" si="597"/>
        <v/>
      </c>
      <c r="K22203" s="112"/>
      <c r="L22203" s="112"/>
      <c r="M22203" s="112"/>
      <c r="N22203" s="112"/>
    </row>
    <row r="22204" spans="10:14" x14ac:dyDescent="0.25">
      <c r="J22204" t="str">
        <f t="shared" si="597"/>
        <v/>
      </c>
      <c r="K22204" s="112"/>
      <c r="L22204" s="112"/>
      <c r="M22204" s="112"/>
      <c r="N22204" s="112"/>
    </row>
    <row r="22205" spans="10:14" x14ac:dyDescent="0.25">
      <c r="J22205" t="str">
        <f t="shared" si="597"/>
        <v/>
      </c>
      <c r="K22205" s="112"/>
      <c r="L22205" s="112"/>
      <c r="M22205" s="112"/>
      <c r="N22205" s="112"/>
    </row>
    <row r="22206" spans="10:14" x14ac:dyDescent="0.25">
      <c r="J22206" t="str">
        <f t="shared" si="597"/>
        <v/>
      </c>
      <c r="K22206" s="112"/>
      <c r="L22206" s="112"/>
      <c r="M22206" s="112"/>
      <c r="N22206" s="112"/>
    </row>
    <row r="22207" spans="10:14" x14ac:dyDescent="0.25">
      <c r="J22207" t="str">
        <f t="shared" si="597"/>
        <v/>
      </c>
      <c r="K22207" s="112"/>
      <c r="L22207" s="112"/>
      <c r="M22207" s="112"/>
      <c r="N22207" s="112"/>
    </row>
    <row r="22208" spans="10:14" x14ac:dyDescent="0.25">
      <c r="J22208" t="str">
        <f t="shared" si="597"/>
        <v/>
      </c>
      <c r="K22208" s="112"/>
      <c r="L22208" s="112"/>
      <c r="M22208" s="112"/>
      <c r="N22208" s="112"/>
    </row>
    <row r="22209" spans="10:14" x14ac:dyDescent="0.25">
      <c r="J22209" t="str">
        <f t="shared" si="597"/>
        <v/>
      </c>
      <c r="K22209" s="112"/>
      <c r="L22209" s="112"/>
      <c r="M22209" s="112"/>
      <c r="N22209" s="112"/>
    </row>
    <row r="22210" spans="10:14" x14ac:dyDescent="0.25">
      <c r="J22210" t="str">
        <f t="shared" si="597"/>
        <v/>
      </c>
      <c r="K22210" s="112"/>
      <c r="L22210" s="112"/>
      <c r="M22210" s="112"/>
      <c r="N22210" s="112"/>
    </row>
    <row r="22211" spans="10:14" x14ac:dyDescent="0.25">
      <c r="J22211" t="str">
        <f t="shared" ref="J22211:J22274" si="598">B22211&amp;C22211&amp;E22211&amp;IF(C22211="Skog",F22211&amp;G22211,"")</f>
        <v/>
      </c>
      <c r="K22211" s="112"/>
      <c r="L22211" s="112"/>
      <c r="M22211" s="112"/>
      <c r="N22211" s="112"/>
    </row>
    <row r="22212" spans="10:14" x14ac:dyDescent="0.25">
      <c r="J22212" t="str">
        <f t="shared" si="598"/>
        <v/>
      </c>
      <c r="K22212" s="112"/>
      <c r="L22212" s="112"/>
      <c r="M22212" s="112"/>
      <c r="N22212" s="112"/>
    </row>
    <row r="22213" spans="10:14" x14ac:dyDescent="0.25">
      <c r="J22213" t="str">
        <f t="shared" si="598"/>
        <v/>
      </c>
      <c r="K22213" s="112"/>
      <c r="L22213" s="112"/>
      <c r="M22213" s="112"/>
      <c r="N22213" s="112"/>
    </row>
    <row r="22214" spans="10:14" x14ac:dyDescent="0.25">
      <c r="J22214" t="str">
        <f t="shared" si="598"/>
        <v/>
      </c>
      <c r="K22214" s="112"/>
      <c r="L22214" s="112"/>
      <c r="M22214" s="112"/>
      <c r="N22214" s="112"/>
    </row>
    <row r="22215" spans="10:14" x14ac:dyDescent="0.25">
      <c r="J22215" t="str">
        <f t="shared" si="598"/>
        <v/>
      </c>
      <c r="K22215" s="112"/>
      <c r="L22215" s="112"/>
      <c r="M22215" s="112"/>
      <c r="N22215" s="112"/>
    </row>
    <row r="22216" spans="10:14" x14ac:dyDescent="0.25">
      <c r="J22216" t="str">
        <f t="shared" si="598"/>
        <v/>
      </c>
      <c r="K22216" s="112"/>
      <c r="L22216" s="112"/>
      <c r="M22216" s="112"/>
      <c r="N22216" s="112"/>
    </row>
    <row r="22217" spans="10:14" x14ac:dyDescent="0.25">
      <c r="J22217" t="str">
        <f t="shared" si="598"/>
        <v/>
      </c>
      <c r="K22217" s="112"/>
      <c r="L22217" s="112"/>
      <c r="M22217" s="112"/>
      <c r="N22217" s="112"/>
    </row>
    <row r="22218" spans="10:14" x14ac:dyDescent="0.25">
      <c r="J22218" t="str">
        <f t="shared" si="598"/>
        <v/>
      </c>
      <c r="K22218" s="112"/>
      <c r="L22218" s="112"/>
      <c r="M22218" s="112"/>
      <c r="N22218" s="112"/>
    </row>
    <row r="22219" spans="10:14" x14ac:dyDescent="0.25">
      <c r="J22219" t="str">
        <f t="shared" si="598"/>
        <v/>
      </c>
      <c r="K22219" s="112"/>
      <c r="L22219" s="112"/>
      <c r="M22219" s="112"/>
      <c r="N22219" s="112"/>
    </row>
    <row r="22220" spans="10:14" x14ac:dyDescent="0.25">
      <c r="J22220" t="str">
        <f t="shared" si="598"/>
        <v/>
      </c>
      <c r="K22220" s="112"/>
      <c r="L22220" s="112"/>
      <c r="M22220" s="112"/>
      <c r="N22220" s="112"/>
    </row>
    <row r="22221" spans="10:14" x14ac:dyDescent="0.25">
      <c r="J22221" t="str">
        <f t="shared" si="598"/>
        <v/>
      </c>
      <c r="K22221" s="112"/>
      <c r="L22221" s="112"/>
      <c r="M22221" s="112"/>
      <c r="N22221" s="112"/>
    </row>
    <row r="22222" spans="10:14" x14ac:dyDescent="0.25">
      <c r="J22222" t="str">
        <f t="shared" si="598"/>
        <v/>
      </c>
      <c r="K22222" s="112"/>
      <c r="L22222" s="112"/>
      <c r="M22222" s="112"/>
      <c r="N22222" s="112"/>
    </row>
    <row r="22223" spans="10:14" x14ac:dyDescent="0.25">
      <c r="J22223" t="str">
        <f t="shared" si="598"/>
        <v/>
      </c>
      <c r="K22223" s="112"/>
      <c r="L22223" s="112"/>
      <c r="M22223" s="112"/>
      <c r="N22223" s="112"/>
    </row>
    <row r="22224" spans="10:14" x14ac:dyDescent="0.25">
      <c r="J22224" t="str">
        <f t="shared" si="598"/>
        <v/>
      </c>
      <c r="K22224" s="112"/>
      <c r="L22224" s="112"/>
      <c r="M22224" s="112"/>
      <c r="N22224" s="112"/>
    </row>
    <row r="22225" spans="10:14" x14ac:dyDescent="0.25">
      <c r="J22225" t="str">
        <f t="shared" si="598"/>
        <v/>
      </c>
      <c r="K22225" s="112"/>
      <c r="L22225" s="112"/>
      <c r="M22225" s="112"/>
      <c r="N22225" s="112"/>
    </row>
    <row r="22226" spans="10:14" x14ac:dyDescent="0.25">
      <c r="J22226" t="str">
        <f t="shared" si="598"/>
        <v/>
      </c>
      <c r="K22226" s="112"/>
      <c r="L22226" s="112"/>
      <c r="M22226" s="112"/>
      <c r="N22226" s="112"/>
    </row>
    <row r="22227" spans="10:14" x14ac:dyDescent="0.25">
      <c r="J22227" t="str">
        <f t="shared" si="598"/>
        <v/>
      </c>
      <c r="K22227" s="112"/>
      <c r="L22227" s="112"/>
      <c r="M22227" s="112"/>
      <c r="N22227" s="112"/>
    </row>
    <row r="22228" spans="10:14" x14ac:dyDescent="0.25">
      <c r="J22228" t="str">
        <f t="shared" si="598"/>
        <v/>
      </c>
      <c r="K22228" s="112"/>
      <c r="L22228" s="112"/>
      <c r="M22228" s="112"/>
      <c r="N22228" s="112"/>
    </row>
    <row r="22229" spans="10:14" x14ac:dyDescent="0.25">
      <c r="J22229" t="str">
        <f t="shared" si="598"/>
        <v/>
      </c>
      <c r="K22229" s="112"/>
      <c r="L22229" s="112"/>
      <c r="M22229" s="112"/>
      <c r="N22229" s="112"/>
    </row>
    <row r="22230" spans="10:14" x14ac:dyDescent="0.25">
      <c r="J22230" t="str">
        <f t="shared" si="598"/>
        <v/>
      </c>
      <c r="K22230" s="112"/>
      <c r="L22230" s="112"/>
      <c r="M22230" s="112"/>
      <c r="N22230" s="112"/>
    </row>
    <row r="22231" spans="10:14" x14ac:dyDescent="0.25">
      <c r="J22231" t="str">
        <f t="shared" si="598"/>
        <v/>
      </c>
      <c r="K22231" s="112"/>
      <c r="L22231" s="112"/>
      <c r="M22231" s="112"/>
      <c r="N22231" s="112"/>
    </row>
    <row r="22232" spans="10:14" x14ac:dyDescent="0.25">
      <c r="J22232" t="str">
        <f t="shared" si="598"/>
        <v/>
      </c>
      <c r="K22232" s="112"/>
      <c r="L22232" s="112"/>
      <c r="M22232" s="112"/>
      <c r="N22232" s="112"/>
    </row>
    <row r="22233" spans="10:14" x14ac:dyDescent="0.25">
      <c r="J22233" t="str">
        <f t="shared" si="598"/>
        <v/>
      </c>
      <c r="K22233" s="112"/>
      <c r="L22233" s="112"/>
      <c r="M22233" s="112"/>
      <c r="N22233" s="112"/>
    </row>
    <row r="22234" spans="10:14" x14ac:dyDescent="0.25">
      <c r="J22234" t="str">
        <f t="shared" si="598"/>
        <v/>
      </c>
      <c r="K22234" s="112"/>
      <c r="L22234" s="112"/>
      <c r="M22234" s="112"/>
      <c r="N22234" s="112"/>
    </row>
    <row r="22235" spans="10:14" x14ac:dyDescent="0.25">
      <c r="J22235" t="str">
        <f t="shared" si="598"/>
        <v/>
      </c>
      <c r="K22235" s="112"/>
      <c r="L22235" s="112"/>
      <c r="M22235" s="112"/>
      <c r="N22235" s="112"/>
    </row>
    <row r="22236" spans="10:14" x14ac:dyDescent="0.25">
      <c r="J22236" t="str">
        <f t="shared" si="598"/>
        <v/>
      </c>
      <c r="K22236" s="112"/>
      <c r="L22236" s="112"/>
      <c r="M22236" s="112"/>
      <c r="N22236" s="112"/>
    </row>
    <row r="22237" spans="10:14" x14ac:dyDescent="0.25">
      <c r="J22237" t="str">
        <f t="shared" si="598"/>
        <v/>
      </c>
      <c r="K22237" s="112"/>
      <c r="L22237" s="112"/>
      <c r="M22237" s="112"/>
      <c r="N22237" s="112"/>
    </row>
    <row r="22238" spans="10:14" x14ac:dyDescent="0.25">
      <c r="J22238" t="str">
        <f t="shared" si="598"/>
        <v/>
      </c>
      <c r="K22238" s="112"/>
      <c r="L22238" s="112"/>
      <c r="M22238" s="112"/>
      <c r="N22238" s="112"/>
    </row>
    <row r="22239" spans="10:14" x14ac:dyDescent="0.25">
      <c r="J22239" t="str">
        <f t="shared" si="598"/>
        <v/>
      </c>
      <c r="K22239" s="112"/>
      <c r="L22239" s="112"/>
      <c r="M22239" s="112"/>
      <c r="N22239" s="112"/>
    </row>
    <row r="22240" spans="10:14" x14ac:dyDescent="0.25">
      <c r="J22240" t="str">
        <f t="shared" si="598"/>
        <v/>
      </c>
      <c r="K22240" s="112"/>
      <c r="L22240" s="112"/>
      <c r="M22240" s="112"/>
      <c r="N22240" s="112"/>
    </row>
    <row r="22241" spans="10:14" x14ac:dyDescent="0.25">
      <c r="J22241" t="str">
        <f t="shared" si="598"/>
        <v/>
      </c>
      <c r="K22241" s="112"/>
      <c r="L22241" s="112"/>
      <c r="M22241" s="112"/>
      <c r="N22241" s="112"/>
    </row>
    <row r="22242" spans="10:14" x14ac:dyDescent="0.25">
      <c r="J22242" t="str">
        <f t="shared" si="598"/>
        <v/>
      </c>
      <c r="K22242" s="112"/>
      <c r="L22242" s="112"/>
      <c r="M22242" s="112"/>
      <c r="N22242" s="112"/>
    </row>
    <row r="22243" spans="10:14" x14ac:dyDescent="0.25">
      <c r="J22243" t="str">
        <f t="shared" si="598"/>
        <v/>
      </c>
      <c r="K22243" s="112"/>
      <c r="L22243" s="112"/>
      <c r="M22243" s="112"/>
      <c r="N22243" s="112"/>
    </row>
    <row r="22244" spans="10:14" x14ac:dyDescent="0.25">
      <c r="J22244" t="str">
        <f t="shared" si="598"/>
        <v/>
      </c>
      <c r="K22244" s="112"/>
      <c r="L22244" s="112"/>
      <c r="M22244" s="112"/>
      <c r="N22244" s="112"/>
    </row>
    <row r="22245" spans="10:14" x14ac:dyDescent="0.25">
      <c r="J22245" t="str">
        <f t="shared" si="598"/>
        <v/>
      </c>
      <c r="K22245" s="112"/>
      <c r="L22245" s="112"/>
      <c r="M22245" s="112"/>
      <c r="N22245" s="112"/>
    </row>
    <row r="22246" spans="10:14" x14ac:dyDescent="0.25">
      <c r="J22246" t="str">
        <f t="shared" si="598"/>
        <v/>
      </c>
      <c r="K22246" s="112"/>
      <c r="L22246" s="112"/>
      <c r="M22246" s="112"/>
      <c r="N22246" s="112"/>
    </row>
    <row r="22247" spans="10:14" x14ac:dyDescent="0.25">
      <c r="J22247" t="str">
        <f t="shared" si="598"/>
        <v/>
      </c>
      <c r="K22247" s="112"/>
      <c r="L22247" s="112"/>
      <c r="M22247" s="112"/>
      <c r="N22247" s="112"/>
    </row>
    <row r="22248" spans="10:14" x14ac:dyDescent="0.25">
      <c r="J22248" t="str">
        <f t="shared" si="598"/>
        <v/>
      </c>
      <c r="K22248" s="112"/>
      <c r="L22248" s="112"/>
      <c r="M22248" s="112"/>
      <c r="N22248" s="112"/>
    </row>
    <row r="22249" spans="10:14" x14ac:dyDescent="0.25">
      <c r="J22249" t="str">
        <f t="shared" si="598"/>
        <v/>
      </c>
      <c r="K22249" s="112"/>
      <c r="L22249" s="112"/>
      <c r="M22249" s="112"/>
      <c r="N22249" s="112"/>
    </row>
    <row r="22250" spans="10:14" x14ac:dyDescent="0.25">
      <c r="J22250" t="str">
        <f t="shared" si="598"/>
        <v/>
      </c>
      <c r="K22250" s="112"/>
      <c r="L22250" s="112"/>
      <c r="M22250" s="112"/>
      <c r="N22250" s="112"/>
    </row>
    <row r="22251" spans="10:14" x14ac:dyDescent="0.25">
      <c r="J22251" t="str">
        <f t="shared" si="598"/>
        <v/>
      </c>
      <c r="K22251" s="112"/>
      <c r="L22251" s="112"/>
      <c r="M22251" s="112"/>
      <c r="N22251" s="112"/>
    </row>
    <row r="22252" spans="10:14" x14ac:dyDescent="0.25">
      <c r="J22252" t="str">
        <f t="shared" si="598"/>
        <v/>
      </c>
      <c r="K22252" s="112"/>
      <c r="L22252" s="112"/>
      <c r="M22252" s="112"/>
      <c r="N22252" s="112"/>
    </row>
    <row r="22253" spans="10:14" x14ac:dyDescent="0.25">
      <c r="J22253" t="str">
        <f t="shared" si="598"/>
        <v/>
      </c>
      <c r="K22253" s="112"/>
      <c r="L22253" s="112"/>
      <c r="M22253" s="112"/>
      <c r="N22253" s="112"/>
    </row>
    <row r="22254" spans="10:14" x14ac:dyDescent="0.25">
      <c r="J22254" t="str">
        <f t="shared" si="598"/>
        <v/>
      </c>
      <c r="K22254" s="112"/>
      <c r="L22254" s="112"/>
      <c r="M22254" s="112"/>
      <c r="N22254" s="112"/>
    </row>
    <row r="22255" spans="10:14" x14ac:dyDescent="0.25">
      <c r="J22255" t="str">
        <f t="shared" si="598"/>
        <v/>
      </c>
      <c r="K22255" s="112"/>
      <c r="L22255" s="112"/>
      <c r="M22255" s="112"/>
      <c r="N22255" s="112"/>
    </row>
    <row r="22256" spans="10:14" x14ac:dyDescent="0.25">
      <c r="J22256" t="str">
        <f t="shared" si="598"/>
        <v/>
      </c>
      <c r="K22256" s="112"/>
      <c r="L22256" s="112"/>
      <c r="M22256" s="112"/>
      <c r="N22256" s="112"/>
    </row>
    <row r="22257" spans="10:14" x14ac:dyDescent="0.25">
      <c r="J22257" t="str">
        <f t="shared" si="598"/>
        <v/>
      </c>
      <c r="K22257" s="112"/>
      <c r="L22257" s="112"/>
      <c r="M22257" s="112"/>
      <c r="N22257" s="112"/>
    </row>
    <row r="22258" spans="10:14" x14ac:dyDescent="0.25">
      <c r="J22258" t="str">
        <f t="shared" si="598"/>
        <v/>
      </c>
      <c r="K22258" s="112"/>
      <c r="L22258" s="112"/>
      <c r="M22258" s="112"/>
      <c r="N22258" s="112"/>
    </row>
    <row r="22259" spans="10:14" x14ac:dyDescent="0.25">
      <c r="J22259" t="str">
        <f t="shared" si="598"/>
        <v/>
      </c>
      <c r="K22259" s="112"/>
      <c r="L22259" s="112"/>
      <c r="M22259" s="112"/>
      <c r="N22259" s="112"/>
    </row>
    <row r="22260" spans="10:14" x14ac:dyDescent="0.25">
      <c r="J22260" t="str">
        <f t="shared" si="598"/>
        <v/>
      </c>
      <c r="K22260" s="112"/>
      <c r="L22260" s="112"/>
      <c r="M22260" s="112"/>
      <c r="N22260" s="112"/>
    </row>
    <row r="22261" spans="10:14" x14ac:dyDescent="0.25">
      <c r="J22261" t="str">
        <f t="shared" si="598"/>
        <v/>
      </c>
      <c r="K22261" s="112"/>
      <c r="L22261" s="112"/>
      <c r="M22261" s="112"/>
      <c r="N22261" s="112"/>
    </row>
    <row r="22262" spans="10:14" x14ac:dyDescent="0.25">
      <c r="J22262" t="str">
        <f t="shared" si="598"/>
        <v/>
      </c>
      <c r="K22262" s="112"/>
      <c r="L22262" s="112"/>
      <c r="M22262" s="112"/>
      <c r="N22262" s="112"/>
    </row>
    <row r="22263" spans="10:14" x14ac:dyDescent="0.25">
      <c r="J22263" t="str">
        <f t="shared" si="598"/>
        <v/>
      </c>
      <c r="K22263" s="112"/>
      <c r="L22263" s="112"/>
      <c r="M22263" s="112"/>
      <c r="N22263" s="112"/>
    </row>
    <row r="22264" spans="10:14" x14ac:dyDescent="0.25">
      <c r="J22264" t="str">
        <f t="shared" si="598"/>
        <v/>
      </c>
      <c r="K22264" s="112"/>
      <c r="L22264" s="112"/>
      <c r="M22264" s="112"/>
      <c r="N22264" s="112"/>
    </row>
    <row r="22265" spans="10:14" x14ac:dyDescent="0.25">
      <c r="J22265" t="str">
        <f t="shared" si="598"/>
        <v/>
      </c>
      <c r="K22265" s="112"/>
      <c r="L22265" s="112"/>
      <c r="M22265" s="112"/>
      <c r="N22265" s="112"/>
    </row>
    <row r="22266" spans="10:14" x14ac:dyDescent="0.25">
      <c r="J22266" t="str">
        <f t="shared" si="598"/>
        <v/>
      </c>
      <c r="K22266" s="112"/>
      <c r="L22266" s="112"/>
      <c r="M22266" s="112"/>
      <c r="N22266" s="112"/>
    </row>
    <row r="22267" spans="10:14" x14ac:dyDescent="0.25">
      <c r="J22267" t="str">
        <f t="shared" si="598"/>
        <v/>
      </c>
      <c r="K22267" s="112"/>
      <c r="L22267" s="112"/>
      <c r="M22267" s="112"/>
      <c r="N22267" s="112"/>
    </row>
    <row r="22268" spans="10:14" x14ac:dyDescent="0.25">
      <c r="J22268" t="str">
        <f t="shared" si="598"/>
        <v/>
      </c>
      <c r="K22268" s="112"/>
      <c r="L22268" s="112"/>
      <c r="M22268" s="112"/>
      <c r="N22268" s="112"/>
    </row>
    <row r="22269" spans="10:14" x14ac:dyDescent="0.25">
      <c r="J22269" t="str">
        <f t="shared" si="598"/>
        <v/>
      </c>
      <c r="K22269" s="112"/>
      <c r="L22269" s="112"/>
      <c r="M22269" s="112"/>
      <c r="N22269" s="112"/>
    </row>
    <row r="22270" spans="10:14" x14ac:dyDescent="0.25">
      <c r="J22270" t="str">
        <f t="shared" si="598"/>
        <v/>
      </c>
      <c r="K22270" s="112"/>
      <c r="L22270" s="112"/>
      <c r="M22270" s="112"/>
      <c r="N22270" s="112"/>
    </row>
    <row r="22271" spans="10:14" x14ac:dyDescent="0.25">
      <c r="J22271" t="str">
        <f t="shared" si="598"/>
        <v/>
      </c>
      <c r="K22271" s="112"/>
      <c r="L22271" s="112"/>
      <c r="M22271" s="112"/>
      <c r="N22271" s="112"/>
    </row>
    <row r="22272" spans="10:14" x14ac:dyDescent="0.25">
      <c r="J22272" t="str">
        <f t="shared" si="598"/>
        <v/>
      </c>
      <c r="K22272" s="112"/>
      <c r="L22272" s="112"/>
      <c r="M22272" s="112"/>
      <c r="N22272" s="112"/>
    </row>
    <row r="22273" spans="10:14" x14ac:dyDescent="0.25">
      <c r="J22273" t="str">
        <f t="shared" si="598"/>
        <v/>
      </c>
      <c r="K22273" s="112"/>
      <c r="L22273" s="112"/>
      <c r="M22273" s="112"/>
      <c r="N22273" s="112"/>
    </row>
    <row r="22274" spans="10:14" x14ac:dyDescent="0.25">
      <c r="J22274" t="str">
        <f t="shared" si="598"/>
        <v/>
      </c>
      <c r="K22274" s="112"/>
      <c r="L22274" s="112"/>
      <c r="M22274" s="112"/>
      <c r="N22274" s="112"/>
    </row>
    <row r="22275" spans="10:14" x14ac:dyDescent="0.25">
      <c r="J22275" t="str">
        <f t="shared" ref="J22275:J22338" si="599">B22275&amp;C22275&amp;E22275&amp;IF(C22275="Skog",F22275&amp;G22275,"")</f>
        <v/>
      </c>
      <c r="K22275" s="112"/>
      <c r="L22275" s="112"/>
      <c r="M22275" s="112"/>
      <c r="N22275" s="112"/>
    </row>
    <row r="22276" spans="10:14" x14ac:dyDescent="0.25">
      <c r="J22276" t="str">
        <f t="shared" si="599"/>
        <v/>
      </c>
      <c r="K22276" s="112"/>
      <c r="L22276" s="112"/>
      <c r="M22276" s="112"/>
      <c r="N22276" s="112"/>
    </row>
    <row r="22277" spans="10:14" x14ac:dyDescent="0.25">
      <c r="J22277" t="str">
        <f t="shared" si="599"/>
        <v/>
      </c>
      <c r="K22277" s="112"/>
      <c r="L22277" s="112"/>
      <c r="M22277" s="112"/>
      <c r="N22277" s="112"/>
    </row>
    <row r="22278" spans="10:14" x14ac:dyDescent="0.25">
      <c r="J22278" t="str">
        <f t="shared" si="599"/>
        <v/>
      </c>
      <c r="K22278" s="112"/>
      <c r="L22278" s="112"/>
      <c r="M22278" s="112"/>
      <c r="N22278" s="112"/>
    </row>
    <row r="22279" spans="10:14" x14ac:dyDescent="0.25">
      <c r="J22279" t="str">
        <f t="shared" si="599"/>
        <v/>
      </c>
      <c r="K22279" s="112"/>
      <c r="L22279" s="112"/>
      <c r="M22279" s="112"/>
      <c r="N22279" s="112"/>
    </row>
    <row r="22280" spans="10:14" x14ac:dyDescent="0.25">
      <c r="J22280" t="str">
        <f t="shared" si="599"/>
        <v/>
      </c>
      <c r="K22280" s="112"/>
      <c r="L22280" s="112"/>
      <c r="M22280" s="112"/>
      <c r="N22280" s="112"/>
    </row>
    <row r="22281" spans="10:14" x14ac:dyDescent="0.25">
      <c r="J22281" t="str">
        <f t="shared" si="599"/>
        <v/>
      </c>
      <c r="K22281" s="112"/>
      <c r="L22281" s="112"/>
      <c r="M22281" s="112"/>
      <c r="N22281" s="112"/>
    </row>
    <row r="22282" spans="10:14" x14ac:dyDescent="0.25">
      <c r="J22282" t="str">
        <f t="shared" si="599"/>
        <v/>
      </c>
      <c r="K22282" s="112"/>
      <c r="L22282" s="112"/>
      <c r="M22282" s="112"/>
      <c r="N22282" s="112"/>
    </row>
    <row r="22283" spans="10:14" x14ac:dyDescent="0.25">
      <c r="J22283" t="str">
        <f t="shared" si="599"/>
        <v/>
      </c>
      <c r="K22283" s="112"/>
      <c r="L22283" s="112"/>
      <c r="M22283" s="112"/>
      <c r="N22283" s="112"/>
    </row>
    <row r="22284" spans="10:14" x14ac:dyDescent="0.25">
      <c r="J22284" t="str">
        <f t="shared" si="599"/>
        <v/>
      </c>
      <c r="K22284" s="112"/>
      <c r="L22284" s="112"/>
      <c r="M22284" s="112"/>
      <c r="N22284" s="112"/>
    </row>
    <row r="22285" spans="10:14" x14ac:dyDescent="0.25">
      <c r="J22285" t="str">
        <f t="shared" si="599"/>
        <v/>
      </c>
      <c r="K22285" s="112"/>
      <c r="L22285" s="112"/>
      <c r="M22285" s="112"/>
      <c r="N22285" s="112"/>
    </row>
    <row r="22286" spans="10:14" x14ac:dyDescent="0.25">
      <c r="J22286" t="str">
        <f t="shared" si="599"/>
        <v/>
      </c>
      <c r="K22286" s="112"/>
      <c r="L22286" s="112"/>
      <c r="M22286" s="112"/>
      <c r="N22286" s="112"/>
    </row>
    <row r="22287" spans="10:14" x14ac:dyDescent="0.25">
      <c r="J22287" t="str">
        <f t="shared" si="599"/>
        <v/>
      </c>
      <c r="K22287" s="112"/>
      <c r="L22287" s="112"/>
      <c r="M22287" s="112"/>
      <c r="N22287" s="112"/>
    </row>
    <row r="22288" spans="10:14" x14ac:dyDescent="0.25">
      <c r="J22288" t="str">
        <f t="shared" si="599"/>
        <v/>
      </c>
      <c r="K22288" s="112"/>
      <c r="L22288" s="112"/>
      <c r="M22288" s="112"/>
      <c r="N22288" s="112"/>
    </row>
    <row r="22289" spans="10:14" x14ac:dyDescent="0.25">
      <c r="J22289" t="str">
        <f t="shared" si="599"/>
        <v/>
      </c>
      <c r="K22289" s="112"/>
      <c r="L22289" s="112"/>
      <c r="M22289" s="112"/>
      <c r="N22289" s="112"/>
    </row>
    <row r="22290" spans="10:14" x14ac:dyDescent="0.25">
      <c r="J22290" t="str">
        <f t="shared" si="599"/>
        <v/>
      </c>
      <c r="K22290" s="112"/>
      <c r="L22290" s="112"/>
      <c r="M22290" s="112"/>
      <c r="N22290" s="112"/>
    </row>
    <row r="22291" spans="10:14" x14ac:dyDescent="0.25">
      <c r="J22291" t="str">
        <f t="shared" si="599"/>
        <v/>
      </c>
      <c r="K22291" s="112"/>
      <c r="L22291" s="112"/>
      <c r="M22291" s="112"/>
      <c r="N22291" s="112"/>
    </row>
    <row r="22292" spans="10:14" x14ac:dyDescent="0.25">
      <c r="J22292" t="str">
        <f t="shared" si="599"/>
        <v/>
      </c>
      <c r="K22292" s="112"/>
      <c r="L22292" s="112"/>
      <c r="M22292" s="112"/>
      <c r="N22292" s="112"/>
    </row>
    <row r="22293" spans="10:14" x14ac:dyDescent="0.25">
      <c r="J22293" t="str">
        <f t="shared" si="599"/>
        <v/>
      </c>
      <c r="K22293" s="112"/>
      <c r="L22293" s="112"/>
      <c r="M22293" s="112"/>
      <c r="N22293" s="112"/>
    </row>
    <row r="22294" spans="10:14" x14ac:dyDescent="0.25">
      <c r="J22294" t="str">
        <f t="shared" si="599"/>
        <v/>
      </c>
      <c r="K22294" s="112"/>
      <c r="L22294" s="112"/>
      <c r="M22294" s="112"/>
      <c r="N22294" s="112"/>
    </row>
    <row r="22295" spans="10:14" x14ac:dyDescent="0.25">
      <c r="J22295" t="str">
        <f t="shared" si="599"/>
        <v/>
      </c>
      <c r="K22295" s="112"/>
      <c r="L22295" s="112"/>
      <c r="M22295" s="112"/>
      <c r="N22295" s="112"/>
    </row>
    <row r="22296" spans="10:14" x14ac:dyDescent="0.25">
      <c r="J22296" t="str">
        <f t="shared" si="599"/>
        <v/>
      </c>
      <c r="K22296" s="112"/>
      <c r="L22296" s="112"/>
      <c r="M22296" s="112"/>
      <c r="N22296" s="112"/>
    </row>
    <row r="22297" spans="10:14" x14ac:dyDescent="0.25">
      <c r="J22297" t="str">
        <f t="shared" si="599"/>
        <v/>
      </c>
      <c r="K22297" s="112"/>
      <c r="L22297" s="112"/>
      <c r="M22297" s="112"/>
      <c r="N22297" s="112"/>
    </row>
    <row r="22298" spans="10:14" x14ac:dyDescent="0.25">
      <c r="J22298" t="str">
        <f t="shared" si="599"/>
        <v/>
      </c>
      <c r="K22298" s="112"/>
      <c r="L22298" s="112"/>
      <c r="M22298" s="112"/>
      <c r="N22298" s="112"/>
    </row>
    <row r="22299" spans="10:14" x14ac:dyDescent="0.25">
      <c r="J22299" t="str">
        <f t="shared" si="599"/>
        <v/>
      </c>
      <c r="K22299" s="112"/>
      <c r="L22299" s="112"/>
      <c r="M22299" s="112"/>
      <c r="N22299" s="112"/>
    </row>
    <row r="22300" spans="10:14" x14ac:dyDescent="0.25">
      <c r="J22300" t="str">
        <f t="shared" si="599"/>
        <v/>
      </c>
      <c r="K22300" s="112"/>
      <c r="L22300" s="112"/>
      <c r="M22300" s="112"/>
      <c r="N22300" s="112"/>
    </row>
    <row r="22301" spans="10:14" x14ac:dyDescent="0.25">
      <c r="J22301" t="str">
        <f t="shared" si="599"/>
        <v/>
      </c>
      <c r="K22301" s="112"/>
      <c r="L22301" s="112"/>
      <c r="M22301" s="112"/>
      <c r="N22301" s="112"/>
    </row>
    <row r="22302" spans="10:14" x14ac:dyDescent="0.25">
      <c r="J22302" t="str">
        <f t="shared" si="599"/>
        <v/>
      </c>
      <c r="K22302" s="112"/>
      <c r="L22302" s="112"/>
      <c r="M22302" s="112"/>
      <c r="N22302" s="112"/>
    </row>
    <row r="22303" spans="10:14" x14ac:dyDescent="0.25">
      <c r="J22303" t="str">
        <f t="shared" si="599"/>
        <v/>
      </c>
      <c r="K22303" s="112"/>
      <c r="L22303" s="112"/>
      <c r="M22303" s="112"/>
      <c r="N22303" s="112"/>
    </row>
    <row r="22304" spans="10:14" x14ac:dyDescent="0.25">
      <c r="J22304" t="str">
        <f t="shared" si="599"/>
        <v/>
      </c>
      <c r="K22304" s="112"/>
      <c r="L22304" s="112"/>
      <c r="M22304" s="112"/>
      <c r="N22304" s="112"/>
    </row>
    <row r="22305" spans="10:14" x14ac:dyDescent="0.25">
      <c r="J22305" t="str">
        <f t="shared" si="599"/>
        <v/>
      </c>
      <c r="K22305" s="112"/>
      <c r="L22305" s="112"/>
      <c r="M22305" s="112"/>
      <c r="N22305" s="112"/>
    </row>
    <row r="22306" spans="10:14" x14ac:dyDescent="0.25">
      <c r="J22306" t="str">
        <f t="shared" si="599"/>
        <v/>
      </c>
      <c r="K22306" s="112"/>
      <c r="L22306" s="112"/>
      <c r="M22306" s="112"/>
      <c r="N22306" s="112"/>
    </row>
    <row r="22307" spans="10:14" x14ac:dyDescent="0.25">
      <c r="J22307" t="str">
        <f t="shared" si="599"/>
        <v/>
      </c>
      <c r="K22307" s="112"/>
      <c r="L22307" s="112"/>
      <c r="M22307" s="112"/>
      <c r="N22307" s="112"/>
    </row>
    <row r="22308" spans="10:14" x14ac:dyDescent="0.25">
      <c r="J22308" t="str">
        <f t="shared" si="599"/>
        <v/>
      </c>
      <c r="K22308" s="112"/>
      <c r="L22308" s="112"/>
      <c r="M22308" s="112"/>
      <c r="N22308" s="112"/>
    </row>
    <row r="22309" spans="10:14" x14ac:dyDescent="0.25">
      <c r="J22309" t="str">
        <f t="shared" si="599"/>
        <v/>
      </c>
      <c r="K22309" s="112"/>
      <c r="L22309" s="112"/>
      <c r="M22309" s="112"/>
      <c r="N22309" s="112"/>
    </row>
    <row r="22310" spans="10:14" x14ac:dyDescent="0.25">
      <c r="J22310" t="str">
        <f t="shared" si="599"/>
        <v/>
      </c>
      <c r="K22310" s="112"/>
      <c r="L22310" s="112"/>
      <c r="M22310" s="112"/>
      <c r="N22310" s="112"/>
    </row>
    <row r="22311" spans="10:14" x14ac:dyDescent="0.25">
      <c r="J22311" t="str">
        <f t="shared" si="599"/>
        <v/>
      </c>
      <c r="K22311" s="112"/>
      <c r="L22311" s="112"/>
      <c r="M22311" s="112"/>
      <c r="N22311" s="112"/>
    </row>
    <row r="22312" spans="10:14" x14ac:dyDescent="0.25">
      <c r="J22312" t="str">
        <f t="shared" si="599"/>
        <v/>
      </c>
      <c r="K22312" s="112"/>
      <c r="L22312" s="112"/>
      <c r="M22312" s="112"/>
      <c r="N22312" s="112"/>
    </row>
    <row r="22313" spans="10:14" x14ac:dyDescent="0.25">
      <c r="J22313" t="str">
        <f t="shared" si="599"/>
        <v/>
      </c>
      <c r="K22313" s="112"/>
      <c r="L22313" s="112"/>
      <c r="M22313" s="112"/>
      <c r="N22313" s="112"/>
    </row>
    <row r="22314" spans="10:14" x14ac:dyDescent="0.25">
      <c r="J22314" t="str">
        <f t="shared" si="599"/>
        <v/>
      </c>
      <c r="K22314" s="112"/>
      <c r="L22314" s="112"/>
      <c r="M22314" s="112"/>
      <c r="N22314" s="112"/>
    </row>
    <row r="22315" spans="10:14" x14ac:dyDescent="0.25">
      <c r="J22315" t="str">
        <f t="shared" si="599"/>
        <v/>
      </c>
      <c r="K22315" s="112"/>
      <c r="L22315" s="112"/>
      <c r="M22315" s="112"/>
      <c r="N22315" s="112"/>
    </row>
    <row r="22316" spans="10:14" x14ac:dyDescent="0.25">
      <c r="J22316" t="str">
        <f t="shared" si="599"/>
        <v/>
      </c>
      <c r="K22316" s="112"/>
      <c r="L22316" s="112"/>
      <c r="M22316" s="112"/>
      <c r="N22316" s="112"/>
    </row>
    <row r="22317" spans="10:14" x14ac:dyDescent="0.25">
      <c r="J22317" t="str">
        <f t="shared" si="599"/>
        <v/>
      </c>
      <c r="K22317" s="112"/>
      <c r="L22317" s="112"/>
      <c r="M22317" s="112"/>
      <c r="N22317" s="112"/>
    </row>
    <row r="22318" spans="10:14" x14ac:dyDescent="0.25">
      <c r="J22318" t="str">
        <f t="shared" si="599"/>
        <v/>
      </c>
      <c r="K22318" s="112"/>
      <c r="L22318" s="112"/>
      <c r="M22318" s="112"/>
      <c r="N22318" s="112"/>
    </row>
    <row r="22319" spans="10:14" x14ac:dyDescent="0.25">
      <c r="J22319" t="str">
        <f t="shared" si="599"/>
        <v/>
      </c>
      <c r="K22319" s="112"/>
      <c r="L22319" s="112"/>
      <c r="M22319" s="112"/>
      <c r="N22319" s="112"/>
    </row>
    <row r="22320" spans="10:14" x14ac:dyDescent="0.25">
      <c r="J22320" t="str">
        <f t="shared" si="599"/>
        <v/>
      </c>
      <c r="K22320" s="112"/>
      <c r="L22320" s="112"/>
      <c r="M22320" s="112"/>
      <c r="N22320" s="112"/>
    </row>
    <row r="22321" spans="10:14" x14ac:dyDescent="0.25">
      <c r="J22321" t="str">
        <f t="shared" si="599"/>
        <v/>
      </c>
      <c r="K22321" s="112"/>
      <c r="L22321" s="112"/>
      <c r="M22321" s="112"/>
      <c r="N22321" s="112"/>
    </row>
    <row r="22322" spans="10:14" x14ac:dyDescent="0.25">
      <c r="J22322" t="str">
        <f t="shared" si="599"/>
        <v/>
      </c>
      <c r="K22322" s="112"/>
      <c r="L22322" s="112"/>
      <c r="M22322" s="112"/>
      <c r="N22322" s="112"/>
    </row>
    <row r="22323" spans="10:14" x14ac:dyDescent="0.25">
      <c r="J22323" t="str">
        <f t="shared" si="599"/>
        <v/>
      </c>
      <c r="K22323" s="112"/>
      <c r="L22323" s="112"/>
      <c r="M22323" s="112"/>
      <c r="N22323" s="112"/>
    </row>
    <row r="22324" spans="10:14" x14ac:dyDescent="0.25">
      <c r="J22324" t="str">
        <f t="shared" si="599"/>
        <v/>
      </c>
      <c r="K22324" s="112"/>
      <c r="L22324" s="112"/>
      <c r="M22324" s="112"/>
      <c r="N22324" s="112"/>
    </row>
    <row r="22325" spans="10:14" x14ac:dyDescent="0.25">
      <c r="J22325" t="str">
        <f t="shared" si="599"/>
        <v/>
      </c>
      <c r="K22325" s="112"/>
      <c r="L22325" s="112"/>
      <c r="M22325" s="112"/>
      <c r="N22325" s="112"/>
    </row>
    <row r="22326" spans="10:14" x14ac:dyDescent="0.25">
      <c r="J22326" t="str">
        <f t="shared" si="599"/>
        <v/>
      </c>
      <c r="K22326" s="112"/>
      <c r="L22326" s="112"/>
      <c r="M22326" s="112"/>
      <c r="N22326" s="112"/>
    </row>
    <row r="22327" spans="10:14" x14ac:dyDescent="0.25">
      <c r="J22327" t="str">
        <f t="shared" si="599"/>
        <v/>
      </c>
      <c r="K22327" s="112"/>
      <c r="L22327" s="112"/>
      <c r="M22327" s="112"/>
      <c r="N22327" s="112"/>
    </row>
    <row r="22328" spans="10:14" x14ac:dyDescent="0.25">
      <c r="J22328" t="str">
        <f t="shared" si="599"/>
        <v/>
      </c>
      <c r="K22328" s="112"/>
      <c r="L22328" s="112"/>
      <c r="M22328" s="112"/>
      <c r="N22328" s="112"/>
    </row>
    <row r="22329" spans="10:14" x14ac:dyDescent="0.25">
      <c r="J22329" t="str">
        <f t="shared" si="599"/>
        <v/>
      </c>
      <c r="K22329" s="112"/>
      <c r="L22329" s="112"/>
      <c r="M22329" s="112"/>
      <c r="N22329" s="112"/>
    </row>
    <row r="22330" spans="10:14" x14ac:dyDescent="0.25">
      <c r="J22330" t="str">
        <f t="shared" si="599"/>
        <v/>
      </c>
      <c r="K22330" s="112"/>
      <c r="L22330" s="112"/>
      <c r="M22330" s="112"/>
      <c r="N22330" s="112"/>
    </row>
    <row r="22331" spans="10:14" x14ac:dyDescent="0.25">
      <c r="J22331" t="str">
        <f t="shared" si="599"/>
        <v/>
      </c>
      <c r="K22331" s="112"/>
      <c r="L22331" s="112"/>
      <c r="M22331" s="112"/>
      <c r="N22331" s="112"/>
    </row>
    <row r="22332" spans="10:14" x14ac:dyDescent="0.25">
      <c r="J22332" t="str">
        <f t="shared" si="599"/>
        <v/>
      </c>
      <c r="K22332" s="112"/>
      <c r="L22332" s="112"/>
      <c r="M22332" s="112"/>
      <c r="N22332" s="112"/>
    </row>
    <row r="22333" spans="10:14" x14ac:dyDescent="0.25">
      <c r="J22333" t="str">
        <f t="shared" si="599"/>
        <v/>
      </c>
      <c r="K22333" s="112"/>
      <c r="L22333" s="112"/>
      <c r="M22333" s="112"/>
      <c r="N22333" s="112"/>
    </row>
    <row r="22334" spans="10:14" x14ac:dyDescent="0.25">
      <c r="J22334" t="str">
        <f t="shared" si="599"/>
        <v/>
      </c>
      <c r="K22334" s="112"/>
      <c r="L22334" s="112"/>
      <c r="M22334" s="112"/>
      <c r="N22334" s="112"/>
    </row>
    <row r="22335" spans="10:14" x14ac:dyDescent="0.25">
      <c r="J22335" t="str">
        <f t="shared" si="599"/>
        <v/>
      </c>
      <c r="K22335" s="112"/>
      <c r="L22335" s="112"/>
      <c r="M22335" s="112"/>
      <c r="N22335" s="112"/>
    </row>
    <row r="22336" spans="10:14" x14ac:dyDescent="0.25">
      <c r="J22336" t="str">
        <f t="shared" si="599"/>
        <v/>
      </c>
      <c r="K22336" s="112"/>
      <c r="L22336" s="112"/>
      <c r="M22336" s="112"/>
      <c r="N22336" s="112"/>
    </row>
    <row r="22337" spans="10:14" x14ac:dyDescent="0.25">
      <c r="J22337" t="str">
        <f t="shared" si="599"/>
        <v/>
      </c>
      <c r="K22337" s="112"/>
      <c r="L22337" s="112"/>
      <c r="M22337" s="112"/>
      <c r="N22337" s="112"/>
    </row>
    <row r="22338" spans="10:14" x14ac:dyDescent="0.25">
      <c r="J22338" t="str">
        <f t="shared" si="599"/>
        <v/>
      </c>
      <c r="K22338" s="112"/>
      <c r="L22338" s="112"/>
      <c r="M22338" s="112"/>
      <c r="N22338" s="112"/>
    </row>
    <row r="22339" spans="10:14" x14ac:dyDescent="0.25">
      <c r="J22339" t="str">
        <f t="shared" ref="J22339:J22402" si="600">B22339&amp;C22339&amp;E22339&amp;IF(C22339="Skog",F22339&amp;G22339,"")</f>
        <v/>
      </c>
      <c r="K22339" s="112"/>
      <c r="L22339" s="112"/>
      <c r="M22339" s="112"/>
      <c r="N22339" s="112"/>
    </row>
    <row r="22340" spans="10:14" x14ac:dyDescent="0.25">
      <c r="J22340" t="str">
        <f t="shared" si="600"/>
        <v/>
      </c>
      <c r="K22340" s="112"/>
      <c r="L22340" s="112"/>
      <c r="M22340" s="112"/>
      <c r="N22340" s="112"/>
    </row>
    <row r="22341" spans="10:14" x14ac:dyDescent="0.25">
      <c r="J22341" t="str">
        <f t="shared" si="600"/>
        <v/>
      </c>
      <c r="K22341" s="112"/>
      <c r="L22341" s="112"/>
      <c r="M22341" s="112"/>
      <c r="N22341" s="112"/>
    </row>
    <row r="22342" spans="10:14" x14ac:dyDescent="0.25">
      <c r="J22342" t="str">
        <f t="shared" si="600"/>
        <v/>
      </c>
      <c r="K22342" s="112"/>
      <c r="L22342" s="112"/>
      <c r="M22342" s="112"/>
      <c r="N22342" s="112"/>
    </row>
    <row r="22343" spans="10:14" x14ac:dyDescent="0.25">
      <c r="J22343" t="str">
        <f t="shared" si="600"/>
        <v/>
      </c>
      <c r="K22343" s="112"/>
      <c r="L22343" s="112"/>
      <c r="M22343" s="112"/>
      <c r="N22343" s="112"/>
    </row>
    <row r="22344" spans="10:14" x14ac:dyDescent="0.25">
      <c r="J22344" t="str">
        <f t="shared" si="600"/>
        <v/>
      </c>
      <c r="K22344" s="112"/>
      <c r="L22344" s="112"/>
      <c r="M22344" s="112"/>
      <c r="N22344" s="112"/>
    </row>
    <row r="22345" spans="10:14" x14ac:dyDescent="0.25">
      <c r="J22345" t="str">
        <f t="shared" si="600"/>
        <v/>
      </c>
      <c r="K22345" s="112"/>
      <c r="L22345" s="112"/>
      <c r="M22345" s="112"/>
      <c r="N22345" s="112"/>
    </row>
    <row r="22346" spans="10:14" x14ac:dyDescent="0.25">
      <c r="J22346" t="str">
        <f t="shared" si="600"/>
        <v/>
      </c>
      <c r="K22346" s="112"/>
      <c r="L22346" s="112"/>
      <c r="M22346" s="112"/>
      <c r="N22346" s="112"/>
    </row>
    <row r="22347" spans="10:14" x14ac:dyDescent="0.25">
      <c r="J22347" t="str">
        <f t="shared" si="600"/>
        <v/>
      </c>
      <c r="K22347" s="112"/>
      <c r="L22347" s="112"/>
      <c r="M22347" s="112"/>
      <c r="N22347" s="112"/>
    </row>
    <row r="22348" spans="10:14" x14ac:dyDescent="0.25">
      <c r="J22348" t="str">
        <f t="shared" si="600"/>
        <v/>
      </c>
      <c r="K22348" s="112"/>
      <c r="L22348" s="112"/>
      <c r="M22348" s="112"/>
      <c r="N22348" s="112"/>
    </row>
    <row r="22349" spans="10:14" x14ac:dyDescent="0.25">
      <c r="J22349" t="str">
        <f t="shared" si="600"/>
        <v/>
      </c>
      <c r="K22349" s="112"/>
      <c r="L22349" s="112"/>
      <c r="M22349" s="112"/>
      <c r="N22349" s="112"/>
    </row>
    <row r="22350" spans="10:14" x14ac:dyDescent="0.25">
      <c r="J22350" t="str">
        <f t="shared" si="600"/>
        <v/>
      </c>
      <c r="K22350" s="112"/>
      <c r="L22350" s="112"/>
      <c r="M22350" s="112"/>
      <c r="N22350" s="112"/>
    </row>
    <row r="22351" spans="10:14" x14ac:dyDescent="0.25">
      <c r="J22351" t="str">
        <f t="shared" si="600"/>
        <v/>
      </c>
      <c r="K22351" s="112"/>
      <c r="L22351" s="112"/>
      <c r="M22351" s="112"/>
      <c r="N22351" s="112"/>
    </row>
    <row r="22352" spans="10:14" x14ac:dyDescent="0.25">
      <c r="J22352" t="str">
        <f t="shared" si="600"/>
        <v/>
      </c>
      <c r="K22352" s="112"/>
      <c r="L22352" s="112"/>
      <c r="M22352" s="112"/>
      <c r="N22352" s="112"/>
    </row>
    <row r="22353" spans="10:14" x14ac:dyDescent="0.25">
      <c r="J22353" t="str">
        <f t="shared" si="600"/>
        <v/>
      </c>
      <c r="K22353" s="112"/>
      <c r="L22353" s="112"/>
      <c r="M22353" s="112"/>
      <c r="N22353" s="112"/>
    </row>
    <row r="22354" spans="10:14" x14ac:dyDescent="0.25">
      <c r="J22354" t="str">
        <f t="shared" si="600"/>
        <v/>
      </c>
      <c r="K22354" s="112"/>
      <c r="L22354" s="112"/>
      <c r="M22354" s="112"/>
      <c r="N22354" s="112"/>
    </row>
    <row r="22355" spans="10:14" x14ac:dyDescent="0.25">
      <c r="J22355" t="str">
        <f t="shared" si="600"/>
        <v/>
      </c>
      <c r="K22355" s="112"/>
      <c r="L22355" s="112"/>
      <c r="M22355" s="112"/>
      <c r="N22355" s="112"/>
    </row>
    <row r="22356" spans="10:14" x14ac:dyDescent="0.25">
      <c r="J22356" t="str">
        <f t="shared" si="600"/>
        <v/>
      </c>
      <c r="K22356" s="112"/>
      <c r="L22356" s="112"/>
      <c r="M22356" s="112"/>
      <c r="N22356" s="112"/>
    </row>
    <row r="22357" spans="10:14" x14ac:dyDescent="0.25">
      <c r="J22357" t="str">
        <f t="shared" si="600"/>
        <v/>
      </c>
      <c r="K22357" s="112"/>
      <c r="L22357" s="112"/>
      <c r="M22357" s="112"/>
      <c r="N22357" s="112"/>
    </row>
    <row r="22358" spans="10:14" x14ac:dyDescent="0.25">
      <c r="J22358" t="str">
        <f t="shared" si="600"/>
        <v/>
      </c>
      <c r="K22358" s="112"/>
      <c r="L22358" s="112"/>
      <c r="M22358" s="112"/>
      <c r="N22358" s="112"/>
    </row>
    <row r="22359" spans="10:14" x14ac:dyDescent="0.25">
      <c r="J22359" t="str">
        <f t="shared" si="600"/>
        <v/>
      </c>
      <c r="K22359" s="112"/>
      <c r="L22359" s="112"/>
      <c r="M22359" s="112"/>
      <c r="N22359" s="112"/>
    </row>
    <row r="22360" spans="10:14" x14ac:dyDescent="0.25">
      <c r="J22360" t="str">
        <f t="shared" si="600"/>
        <v/>
      </c>
      <c r="K22360" s="112"/>
      <c r="L22360" s="112"/>
      <c r="M22360" s="112"/>
      <c r="N22360" s="112"/>
    </row>
    <row r="22361" spans="10:14" x14ac:dyDescent="0.25">
      <c r="J22361" t="str">
        <f t="shared" si="600"/>
        <v/>
      </c>
      <c r="K22361" s="112"/>
      <c r="L22361" s="112"/>
      <c r="M22361" s="112"/>
      <c r="N22361" s="112"/>
    </row>
    <row r="22362" spans="10:14" x14ac:dyDescent="0.25">
      <c r="J22362" t="str">
        <f t="shared" si="600"/>
        <v/>
      </c>
      <c r="K22362" s="112"/>
      <c r="L22362" s="112"/>
      <c r="M22362" s="112"/>
      <c r="N22362" s="112"/>
    </row>
    <row r="22363" spans="10:14" x14ac:dyDescent="0.25">
      <c r="J22363" t="str">
        <f t="shared" si="600"/>
        <v/>
      </c>
      <c r="K22363" s="112"/>
      <c r="L22363" s="112"/>
      <c r="M22363" s="112"/>
      <c r="N22363" s="112"/>
    </row>
    <row r="22364" spans="10:14" x14ac:dyDescent="0.25">
      <c r="J22364" t="str">
        <f t="shared" si="600"/>
        <v/>
      </c>
      <c r="K22364" s="112"/>
      <c r="L22364" s="112"/>
      <c r="M22364" s="112"/>
      <c r="N22364" s="112"/>
    </row>
    <row r="22365" spans="10:14" x14ac:dyDescent="0.25">
      <c r="J22365" t="str">
        <f t="shared" si="600"/>
        <v/>
      </c>
      <c r="K22365" s="112"/>
      <c r="L22365" s="112"/>
      <c r="M22365" s="112"/>
      <c r="N22365" s="112"/>
    </row>
    <row r="22366" spans="10:14" x14ac:dyDescent="0.25">
      <c r="J22366" t="str">
        <f t="shared" si="600"/>
        <v/>
      </c>
      <c r="K22366" s="112"/>
      <c r="L22366" s="112"/>
      <c r="M22366" s="112"/>
      <c r="N22366" s="112"/>
    </row>
    <row r="22367" spans="10:14" x14ac:dyDescent="0.25">
      <c r="J22367" t="str">
        <f t="shared" si="600"/>
        <v/>
      </c>
      <c r="K22367" s="112"/>
      <c r="L22367" s="112"/>
      <c r="M22367" s="112"/>
      <c r="N22367" s="112"/>
    </row>
    <row r="22368" spans="10:14" x14ac:dyDescent="0.25">
      <c r="J22368" t="str">
        <f t="shared" si="600"/>
        <v/>
      </c>
      <c r="K22368" s="112"/>
      <c r="L22368" s="112"/>
      <c r="M22368" s="112"/>
      <c r="N22368" s="112"/>
    </row>
    <row r="22369" spans="10:14" x14ac:dyDescent="0.25">
      <c r="J22369" t="str">
        <f t="shared" si="600"/>
        <v/>
      </c>
      <c r="K22369" s="112"/>
      <c r="L22369" s="112"/>
      <c r="M22369" s="112"/>
      <c r="N22369" s="112"/>
    </row>
    <row r="22370" spans="10:14" x14ac:dyDescent="0.25">
      <c r="J22370" t="str">
        <f t="shared" si="600"/>
        <v/>
      </c>
      <c r="K22370" s="112"/>
      <c r="L22370" s="112"/>
      <c r="M22370" s="112"/>
      <c r="N22370" s="112"/>
    </row>
    <row r="22371" spans="10:14" x14ac:dyDescent="0.25">
      <c r="J22371" t="str">
        <f t="shared" si="600"/>
        <v/>
      </c>
      <c r="K22371" s="112"/>
      <c r="L22371" s="112"/>
      <c r="M22371" s="112"/>
      <c r="N22371" s="112"/>
    </row>
    <row r="22372" spans="10:14" x14ac:dyDescent="0.25">
      <c r="J22372" t="str">
        <f t="shared" si="600"/>
        <v/>
      </c>
      <c r="K22372" s="112"/>
      <c r="L22372" s="112"/>
      <c r="M22372" s="112"/>
      <c r="N22372" s="112"/>
    </row>
    <row r="22373" spans="10:14" x14ac:dyDescent="0.25">
      <c r="J22373" t="str">
        <f t="shared" si="600"/>
        <v/>
      </c>
      <c r="K22373" s="112"/>
      <c r="L22373" s="112"/>
      <c r="M22373" s="112"/>
      <c r="N22373" s="112"/>
    </row>
    <row r="22374" spans="10:14" x14ac:dyDescent="0.25">
      <c r="J22374" t="str">
        <f t="shared" si="600"/>
        <v/>
      </c>
      <c r="K22374" s="112"/>
      <c r="L22374" s="112"/>
      <c r="M22374" s="112"/>
      <c r="N22374" s="112"/>
    </row>
    <row r="22375" spans="10:14" x14ac:dyDescent="0.25">
      <c r="J22375" t="str">
        <f t="shared" si="600"/>
        <v/>
      </c>
      <c r="K22375" s="112"/>
      <c r="L22375" s="112"/>
      <c r="M22375" s="112"/>
      <c r="N22375" s="112"/>
    </row>
    <row r="22376" spans="10:14" x14ac:dyDescent="0.25">
      <c r="J22376" t="str">
        <f t="shared" si="600"/>
        <v/>
      </c>
      <c r="K22376" s="112"/>
      <c r="L22376" s="112"/>
      <c r="M22376" s="112"/>
      <c r="N22376" s="112"/>
    </row>
    <row r="22377" spans="10:14" x14ac:dyDescent="0.25">
      <c r="J22377" t="str">
        <f t="shared" si="600"/>
        <v/>
      </c>
      <c r="K22377" s="112"/>
      <c r="L22377" s="112"/>
      <c r="M22377" s="112"/>
      <c r="N22377" s="112"/>
    </row>
    <row r="22378" spans="10:14" x14ac:dyDescent="0.25">
      <c r="J22378" t="str">
        <f t="shared" si="600"/>
        <v/>
      </c>
      <c r="K22378" s="112"/>
      <c r="L22378" s="112"/>
      <c r="M22378" s="112"/>
      <c r="N22378" s="112"/>
    </row>
    <row r="22379" spans="10:14" x14ac:dyDescent="0.25">
      <c r="J22379" t="str">
        <f t="shared" si="600"/>
        <v/>
      </c>
      <c r="K22379" s="112"/>
      <c r="L22379" s="112"/>
      <c r="M22379" s="112"/>
      <c r="N22379" s="112"/>
    </row>
    <row r="22380" spans="10:14" x14ac:dyDescent="0.25">
      <c r="J22380" t="str">
        <f t="shared" si="600"/>
        <v/>
      </c>
      <c r="K22380" s="112"/>
      <c r="L22380" s="112"/>
      <c r="M22380" s="112"/>
      <c r="N22380" s="112"/>
    </row>
    <row r="22381" spans="10:14" x14ac:dyDescent="0.25">
      <c r="J22381" t="str">
        <f t="shared" si="600"/>
        <v/>
      </c>
      <c r="K22381" s="112"/>
      <c r="L22381" s="112"/>
      <c r="M22381" s="112"/>
      <c r="N22381" s="112"/>
    </row>
    <row r="22382" spans="10:14" x14ac:dyDescent="0.25">
      <c r="J22382" t="str">
        <f t="shared" si="600"/>
        <v/>
      </c>
      <c r="K22382" s="112"/>
      <c r="L22382" s="112"/>
      <c r="M22382" s="112"/>
      <c r="N22382" s="112"/>
    </row>
    <row r="22383" spans="10:14" x14ac:dyDescent="0.25">
      <c r="J22383" t="str">
        <f t="shared" si="600"/>
        <v/>
      </c>
      <c r="K22383" s="112"/>
      <c r="L22383" s="112"/>
      <c r="M22383" s="112"/>
      <c r="N22383" s="112"/>
    </row>
    <row r="22384" spans="10:14" x14ac:dyDescent="0.25">
      <c r="J22384" t="str">
        <f t="shared" si="600"/>
        <v/>
      </c>
      <c r="K22384" s="112"/>
      <c r="L22384" s="112"/>
      <c r="M22384" s="112"/>
      <c r="N22384" s="112"/>
    </row>
    <row r="22385" spans="10:14" x14ac:dyDescent="0.25">
      <c r="J22385" t="str">
        <f t="shared" si="600"/>
        <v/>
      </c>
      <c r="K22385" s="112"/>
      <c r="L22385" s="112"/>
      <c r="M22385" s="112"/>
      <c r="N22385" s="112"/>
    </row>
    <row r="22386" spans="10:14" x14ac:dyDescent="0.25">
      <c r="J22386" t="str">
        <f t="shared" si="600"/>
        <v/>
      </c>
      <c r="K22386" s="112"/>
      <c r="L22386" s="112"/>
      <c r="M22386" s="112"/>
      <c r="N22386" s="112"/>
    </row>
    <row r="22387" spans="10:14" x14ac:dyDescent="0.25">
      <c r="J22387" t="str">
        <f t="shared" si="600"/>
        <v/>
      </c>
      <c r="K22387" s="112"/>
      <c r="L22387" s="112"/>
      <c r="M22387" s="112"/>
      <c r="N22387" s="112"/>
    </row>
    <row r="22388" spans="10:14" x14ac:dyDescent="0.25">
      <c r="J22388" t="str">
        <f t="shared" si="600"/>
        <v/>
      </c>
      <c r="K22388" s="112"/>
      <c r="L22388" s="112"/>
      <c r="M22388" s="112"/>
      <c r="N22388" s="112"/>
    </row>
    <row r="22389" spans="10:14" x14ac:dyDescent="0.25">
      <c r="J22389" t="str">
        <f t="shared" si="600"/>
        <v/>
      </c>
      <c r="K22389" s="112"/>
      <c r="L22389" s="112"/>
      <c r="M22389" s="112"/>
      <c r="N22389" s="112"/>
    </row>
    <row r="22390" spans="10:14" x14ac:dyDescent="0.25">
      <c r="J22390" t="str">
        <f t="shared" si="600"/>
        <v/>
      </c>
      <c r="K22390" s="112"/>
      <c r="L22390" s="112"/>
      <c r="M22390" s="112"/>
      <c r="N22390" s="112"/>
    </row>
    <row r="22391" spans="10:14" x14ac:dyDescent="0.25">
      <c r="J22391" t="str">
        <f t="shared" si="600"/>
        <v/>
      </c>
      <c r="K22391" s="112"/>
      <c r="L22391" s="112"/>
      <c r="M22391" s="112"/>
      <c r="N22391" s="112"/>
    </row>
    <row r="22392" spans="10:14" x14ac:dyDescent="0.25">
      <c r="J22392" t="str">
        <f t="shared" si="600"/>
        <v/>
      </c>
      <c r="K22392" s="112"/>
      <c r="L22392" s="112"/>
      <c r="M22392" s="112"/>
      <c r="N22392" s="112"/>
    </row>
    <row r="22393" spans="10:14" x14ac:dyDescent="0.25">
      <c r="J22393" t="str">
        <f t="shared" si="600"/>
        <v/>
      </c>
      <c r="K22393" s="112"/>
      <c r="L22393" s="112"/>
      <c r="M22393" s="112"/>
      <c r="N22393" s="112"/>
    </row>
    <row r="22394" spans="10:14" x14ac:dyDescent="0.25">
      <c r="J22394" t="str">
        <f t="shared" si="600"/>
        <v/>
      </c>
      <c r="K22394" s="112"/>
      <c r="L22394" s="112"/>
      <c r="M22394" s="112"/>
      <c r="N22394" s="112"/>
    </row>
    <row r="22395" spans="10:14" x14ac:dyDescent="0.25">
      <c r="J22395" t="str">
        <f t="shared" si="600"/>
        <v/>
      </c>
      <c r="K22395" s="112"/>
      <c r="L22395" s="112"/>
      <c r="M22395" s="112"/>
      <c r="N22395" s="112"/>
    </row>
    <row r="22396" spans="10:14" x14ac:dyDescent="0.25">
      <c r="J22396" t="str">
        <f t="shared" si="600"/>
        <v/>
      </c>
      <c r="K22396" s="112"/>
      <c r="L22396" s="112"/>
      <c r="M22396" s="112"/>
      <c r="N22396" s="112"/>
    </row>
    <row r="22397" spans="10:14" x14ac:dyDescent="0.25">
      <c r="J22397" t="str">
        <f t="shared" si="600"/>
        <v/>
      </c>
      <c r="K22397" s="112"/>
      <c r="L22397" s="112"/>
      <c r="M22397" s="112"/>
      <c r="N22397" s="112"/>
    </row>
    <row r="22398" spans="10:14" x14ac:dyDescent="0.25">
      <c r="J22398" t="str">
        <f t="shared" si="600"/>
        <v/>
      </c>
      <c r="K22398" s="112"/>
      <c r="L22398" s="112"/>
      <c r="M22398" s="112"/>
      <c r="N22398" s="112"/>
    </row>
    <row r="22399" spans="10:14" x14ac:dyDescent="0.25">
      <c r="J22399" t="str">
        <f t="shared" si="600"/>
        <v/>
      </c>
      <c r="K22399" s="112"/>
      <c r="L22399" s="112"/>
      <c r="M22399" s="112"/>
      <c r="N22399" s="112"/>
    </row>
    <row r="22400" spans="10:14" x14ac:dyDescent="0.25">
      <c r="J22400" t="str">
        <f t="shared" si="600"/>
        <v/>
      </c>
      <c r="K22400" s="112"/>
      <c r="L22400" s="112"/>
      <c r="M22400" s="112"/>
      <c r="N22400" s="112"/>
    </row>
    <row r="22401" spans="10:14" x14ac:dyDescent="0.25">
      <c r="J22401" t="str">
        <f t="shared" si="600"/>
        <v/>
      </c>
      <c r="K22401" s="112"/>
      <c r="L22401" s="112"/>
      <c r="M22401" s="112"/>
      <c r="N22401" s="112"/>
    </row>
    <row r="22402" spans="10:14" x14ac:dyDescent="0.25">
      <c r="J22402" t="str">
        <f t="shared" si="600"/>
        <v/>
      </c>
      <c r="K22402" s="112"/>
      <c r="L22402" s="112"/>
      <c r="M22402" s="112"/>
      <c r="N22402" s="112"/>
    </row>
    <row r="22403" spans="10:14" x14ac:dyDescent="0.25">
      <c r="J22403" t="str">
        <f t="shared" ref="J22403:J22466" si="601">B22403&amp;C22403&amp;E22403&amp;IF(C22403="Skog",F22403&amp;G22403,"")</f>
        <v/>
      </c>
      <c r="K22403" s="112"/>
      <c r="L22403" s="112"/>
      <c r="M22403" s="112"/>
      <c r="N22403" s="112"/>
    </row>
    <row r="22404" spans="10:14" x14ac:dyDescent="0.25">
      <c r="J22404" t="str">
        <f t="shared" si="601"/>
        <v/>
      </c>
      <c r="K22404" s="112"/>
      <c r="L22404" s="112"/>
      <c r="M22404" s="112"/>
      <c r="N22404" s="112"/>
    </row>
    <row r="22405" spans="10:14" x14ac:dyDescent="0.25">
      <c r="J22405" t="str">
        <f t="shared" si="601"/>
        <v/>
      </c>
      <c r="K22405" s="112"/>
      <c r="L22405" s="112"/>
      <c r="M22405" s="112"/>
      <c r="N22405" s="112"/>
    </row>
    <row r="22406" spans="10:14" x14ac:dyDescent="0.25">
      <c r="J22406" t="str">
        <f t="shared" si="601"/>
        <v/>
      </c>
      <c r="K22406" s="112"/>
      <c r="L22406" s="112"/>
      <c r="M22406" s="112"/>
      <c r="N22406" s="112"/>
    </row>
    <row r="22407" spans="10:14" x14ac:dyDescent="0.25">
      <c r="J22407" t="str">
        <f t="shared" si="601"/>
        <v/>
      </c>
      <c r="K22407" s="112"/>
      <c r="L22407" s="112"/>
      <c r="M22407" s="112"/>
      <c r="N22407" s="112"/>
    </row>
    <row r="22408" spans="10:14" x14ac:dyDescent="0.25">
      <c r="J22408" t="str">
        <f t="shared" si="601"/>
        <v/>
      </c>
      <c r="K22408" s="112"/>
      <c r="L22408" s="112"/>
      <c r="M22408" s="112"/>
      <c r="N22408" s="112"/>
    </row>
    <row r="22409" spans="10:14" x14ac:dyDescent="0.25">
      <c r="J22409" t="str">
        <f t="shared" si="601"/>
        <v/>
      </c>
      <c r="K22409" s="112"/>
      <c r="L22409" s="112"/>
      <c r="M22409" s="112"/>
      <c r="N22409" s="112"/>
    </row>
    <row r="22410" spans="10:14" x14ac:dyDescent="0.25">
      <c r="J22410" t="str">
        <f t="shared" si="601"/>
        <v/>
      </c>
      <c r="K22410" s="112"/>
      <c r="L22410" s="112"/>
      <c r="M22410" s="112"/>
      <c r="N22410" s="112"/>
    </row>
    <row r="22411" spans="10:14" x14ac:dyDescent="0.25">
      <c r="J22411" t="str">
        <f t="shared" si="601"/>
        <v/>
      </c>
      <c r="K22411" s="112"/>
      <c r="L22411" s="112"/>
      <c r="M22411" s="112"/>
      <c r="N22411" s="112"/>
    </row>
    <row r="22412" spans="10:14" x14ac:dyDescent="0.25">
      <c r="J22412" t="str">
        <f t="shared" si="601"/>
        <v/>
      </c>
      <c r="K22412" s="112"/>
      <c r="L22412" s="112"/>
      <c r="M22412" s="112"/>
      <c r="N22412" s="112"/>
    </row>
    <row r="22413" spans="10:14" x14ac:dyDescent="0.25">
      <c r="J22413" t="str">
        <f t="shared" si="601"/>
        <v/>
      </c>
      <c r="K22413" s="112"/>
      <c r="L22413" s="112"/>
      <c r="M22413" s="112"/>
      <c r="N22413" s="112"/>
    </row>
    <row r="22414" spans="10:14" x14ac:dyDescent="0.25">
      <c r="J22414" t="str">
        <f t="shared" si="601"/>
        <v/>
      </c>
      <c r="K22414" s="112"/>
      <c r="L22414" s="112"/>
      <c r="M22414" s="112"/>
      <c r="N22414" s="112"/>
    </row>
    <row r="22415" spans="10:14" x14ac:dyDescent="0.25">
      <c r="J22415" t="str">
        <f t="shared" si="601"/>
        <v/>
      </c>
      <c r="K22415" s="112"/>
      <c r="L22415" s="112"/>
      <c r="M22415" s="112"/>
      <c r="N22415" s="112"/>
    </row>
    <row r="22416" spans="10:14" x14ac:dyDescent="0.25">
      <c r="J22416" t="str">
        <f t="shared" si="601"/>
        <v/>
      </c>
      <c r="K22416" s="112"/>
      <c r="L22416" s="112"/>
      <c r="M22416" s="112"/>
      <c r="N22416" s="112"/>
    </row>
    <row r="22417" spans="10:14" x14ac:dyDescent="0.25">
      <c r="J22417" t="str">
        <f t="shared" si="601"/>
        <v/>
      </c>
      <c r="K22417" s="112"/>
      <c r="L22417" s="112"/>
      <c r="M22417" s="112"/>
      <c r="N22417" s="112"/>
    </row>
    <row r="22418" spans="10:14" x14ac:dyDescent="0.25">
      <c r="J22418" t="str">
        <f t="shared" si="601"/>
        <v/>
      </c>
      <c r="K22418" s="112"/>
      <c r="L22418" s="112"/>
      <c r="M22418" s="112"/>
      <c r="N22418" s="112"/>
    </row>
    <row r="22419" spans="10:14" x14ac:dyDescent="0.25">
      <c r="J22419" t="str">
        <f t="shared" si="601"/>
        <v/>
      </c>
      <c r="K22419" s="112"/>
      <c r="L22419" s="112"/>
      <c r="M22419" s="112"/>
      <c r="N22419" s="112"/>
    </row>
    <row r="22420" spans="10:14" x14ac:dyDescent="0.25">
      <c r="J22420" t="str">
        <f t="shared" si="601"/>
        <v/>
      </c>
      <c r="K22420" s="112"/>
      <c r="L22420" s="112"/>
      <c r="M22420" s="112"/>
      <c r="N22420" s="112"/>
    </row>
    <row r="22421" spans="10:14" x14ac:dyDescent="0.25">
      <c r="J22421" t="str">
        <f t="shared" si="601"/>
        <v/>
      </c>
      <c r="K22421" s="112"/>
      <c r="L22421" s="112"/>
      <c r="M22421" s="112"/>
      <c r="N22421" s="112"/>
    </row>
    <row r="22422" spans="10:14" x14ac:dyDescent="0.25">
      <c r="J22422" t="str">
        <f t="shared" si="601"/>
        <v/>
      </c>
      <c r="K22422" s="112"/>
      <c r="L22422" s="112"/>
      <c r="M22422" s="112"/>
      <c r="N22422" s="112"/>
    </row>
    <row r="22423" spans="10:14" x14ac:dyDescent="0.25">
      <c r="J22423" t="str">
        <f t="shared" si="601"/>
        <v/>
      </c>
      <c r="K22423" s="112"/>
      <c r="L22423" s="112"/>
      <c r="M22423" s="112"/>
      <c r="N22423" s="112"/>
    </row>
    <row r="22424" spans="10:14" x14ac:dyDescent="0.25">
      <c r="J22424" t="str">
        <f t="shared" si="601"/>
        <v/>
      </c>
      <c r="K22424" s="112"/>
      <c r="L22424" s="112"/>
      <c r="M22424" s="112"/>
      <c r="N22424" s="112"/>
    </row>
    <row r="22425" spans="10:14" x14ac:dyDescent="0.25">
      <c r="J22425" t="str">
        <f t="shared" si="601"/>
        <v/>
      </c>
      <c r="K22425" s="112"/>
      <c r="L22425" s="112"/>
      <c r="M22425" s="112"/>
      <c r="N22425" s="112"/>
    </row>
    <row r="22426" spans="10:14" x14ac:dyDescent="0.25">
      <c r="J22426" t="str">
        <f t="shared" si="601"/>
        <v/>
      </c>
      <c r="K22426" s="112"/>
      <c r="L22426" s="112"/>
      <c r="M22426" s="112"/>
      <c r="N22426" s="112"/>
    </row>
    <row r="22427" spans="10:14" x14ac:dyDescent="0.25">
      <c r="J22427" t="str">
        <f t="shared" si="601"/>
        <v/>
      </c>
      <c r="K22427" s="112"/>
      <c r="L22427" s="112"/>
      <c r="M22427" s="112"/>
      <c r="N22427" s="112"/>
    </row>
    <row r="22428" spans="10:14" x14ac:dyDescent="0.25">
      <c r="J22428" t="str">
        <f t="shared" si="601"/>
        <v/>
      </c>
      <c r="K22428" s="112"/>
      <c r="L22428" s="112"/>
      <c r="M22428" s="112"/>
      <c r="N22428" s="112"/>
    </row>
    <row r="22429" spans="10:14" x14ac:dyDescent="0.25">
      <c r="J22429" t="str">
        <f t="shared" si="601"/>
        <v/>
      </c>
      <c r="K22429" s="112"/>
      <c r="L22429" s="112"/>
      <c r="M22429" s="112"/>
      <c r="N22429" s="112"/>
    </row>
    <row r="22430" spans="10:14" x14ac:dyDescent="0.25">
      <c r="J22430" t="str">
        <f t="shared" si="601"/>
        <v/>
      </c>
      <c r="K22430" s="112"/>
      <c r="L22430" s="112"/>
      <c r="M22430" s="112"/>
      <c r="N22430" s="112"/>
    </row>
    <row r="22431" spans="10:14" x14ac:dyDescent="0.25">
      <c r="J22431" t="str">
        <f t="shared" si="601"/>
        <v/>
      </c>
      <c r="K22431" s="112"/>
      <c r="L22431" s="112"/>
      <c r="M22431" s="112"/>
      <c r="N22431" s="112"/>
    </row>
    <row r="22432" spans="10:14" x14ac:dyDescent="0.25">
      <c r="J22432" t="str">
        <f t="shared" si="601"/>
        <v/>
      </c>
      <c r="K22432" s="112"/>
      <c r="L22432" s="112"/>
      <c r="M22432" s="112"/>
      <c r="N22432" s="112"/>
    </row>
    <row r="22433" spans="10:14" x14ac:dyDescent="0.25">
      <c r="J22433" t="str">
        <f t="shared" si="601"/>
        <v/>
      </c>
      <c r="K22433" s="112"/>
      <c r="L22433" s="112"/>
      <c r="M22433" s="112"/>
      <c r="N22433" s="112"/>
    </row>
    <row r="22434" spans="10:14" x14ac:dyDescent="0.25">
      <c r="J22434" t="str">
        <f t="shared" si="601"/>
        <v/>
      </c>
      <c r="K22434" s="112"/>
      <c r="L22434" s="112"/>
      <c r="M22434" s="112"/>
      <c r="N22434" s="112"/>
    </row>
    <row r="22435" spans="10:14" x14ac:dyDescent="0.25">
      <c r="J22435" t="str">
        <f t="shared" si="601"/>
        <v/>
      </c>
      <c r="K22435" s="112"/>
      <c r="L22435" s="112"/>
      <c r="M22435" s="112"/>
      <c r="N22435" s="112"/>
    </row>
    <row r="22436" spans="10:14" x14ac:dyDescent="0.25">
      <c r="J22436" t="str">
        <f t="shared" si="601"/>
        <v/>
      </c>
      <c r="K22436" s="112"/>
      <c r="L22436" s="112"/>
      <c r="M22436" s="112"/>
      <c r="N22436" s="112"/>
    </row>
    <row r="22437" spans="10:14" x14ac:dyDescent="0.25">
      <c r="J22437" t="str">
        <f t="shared" si="601"/>
        <v/>
      </c>
      <c r="K22437" s="112"/>
      <c r="L22437" s="112"/>
      <c r="M22437" s="112"/>
      <c r="N22437" s="112"/>
    </row>
    <row r="22438" spans="10:14" x14ac:dyDescent="0.25">
      <c r="J22438" t="str">
        <f t="shared" si="601"/>
        <v/>
      </c>
      <c r="K22438" s="112"/>
      <c r="L22438" s="112"/>
      <c r="M22438" s="112"/>
      <c r="N22438" s="112"/>
    </row>
    <row r="22439" spans="10:14" x14ac:dyDescent="0.25">
      <c r="J22439" t="str">
        <f t="shared" si="601"/>
        <v/>
      </c>
      <c r="K22439" s="112"/>
      <c r="L22439" s="112"/>
      <c r="M22439" s="112"/>
      <c r="N22439" s="112"/>
    </row>
    <row r="22440" spans="10:14" x14ac:dyDescent="0.25">
      <c r="J22440" t="str">
        <f t="shared" si="601"/>
        <v/>
      </c>
      <c r="K22440" s="112"/>
      <c r="L22440" s="112"/>
      <c r="M22440" s="112"/>
      <c r="N22440" s="112"/>
    </row>
    <row r="22441" spans="10:14" x14ac:dyDescent="0.25">
      <c r="J22441" t="str">
        <f t="shared" si="601"/>
        <v/>
      </c>
      <c r="K22441" s="112"/>
      <c r="L22441" s="112"/>
      <c r="M22441" s="112"/>
      <c r="N22441" s="112"/>
    </row>
    <row r="22442" spans="10:14" x14ac:dyDescent="0.25">
      <c r="J22442" t="str">
        <f t="shared" si="601"/>
        <v/>
      </c>
      <c r="K22442" s="112"/>
      <c r="L22442" s="112"/>
      <c r="M22442" s="112"/>
      <c r="N22442" s="112"/>
    </row>
    <row r="22443" spans="10:14" x14ac:dyDescent="0.25">
      <c r="J22443" t="str">
        <f t="shared" si="601"/>
        <v/>
      </c>
      <c r="K22443" s="112"/>
      <c r="L22443" s="112"/>
      <c r="M22443" s="112"/>
      <c r="N22443" s="112"/>
    </row>
    <row r="22444" spans="10:14" x14ac:dyDescent="0.25">
      <c r="J22444" t="str">
        <f t="shared" si="601"/>
        <v/>
      </c>
      <c r="K22444" s="112"/>
      <c r="L22444" s="112"/>
      <c r="M22444" s="112"/>
      <c r="N22444" s="112"/>
    </row>
    <row r="22445" spans="10:14" x14ac:dyDescent="0.25">
      <c r="J22445" t="str">
        <f t="shared" si="601"/>
        <v/>
      </c>
      <c r="K22445" s="112"/>
      <c r="L22445" s="112"/>
      <c r="M22445" s="112"/>
      <c r="N22445" s="112"/>
    </row>
    <row r="22446" spans="10:14" x14ac:dyDescent="0.25">
      <c r="J22446" t="str">
        <f t="shared" si="601"/>
        <v/>
      </c>
      <c r="K22446" s="112"/>
      <c r="L22446" s="112"/>
      <c r="M22446" s="112"/>
      <c r="N22446" s="112"/>
    </row>
    <row r="22447" spans="10:14" x14ac:dyDescent="0.25">
      <c r="J22447" t="str">
        <f t="shared" si="601"/>
        <v/>
      </c>
      <c r="K22447" s="112"/>
      <c r="L22447" s="112"/>
      <c r="M22447" s="112"/>
      <c r="N22447" s="112"/>
    </row>
    <row r="22448" spans="10:14" x14ac:dyDescent="0.25">
      <c r="J22448" t="str">
        <f t="shared" si="601"/>
        <v/>
      </c>
      <c r="K22448" s="112"/>
      <c r="L22448" s="112"/>
      <c r="M22448" s="112"/>
      <c r="N22448" s="112"/>
    </row>
    <row r="22449" spans="10:14" x14ac:dyDescent="0.25">
      <c r="J22449" t="str">
        <f t="shared" si="601"/>
        <v/>
      </c>
      <c r="K22449" s="112"/>
      <c r="L22449" s="112"/>
      <c r="M22449" s="112"/>
      <c r="N22449" s="112"/>
    </row>
    <row r="22450" spans="10:14" x14ac:dyDescent="0.25">
      <c r="J22450" t="str">
        <f t="shared" si="601"/>
        <v/>
      </c>
      <c r="K22450" s="112"/>
      <c r="L22450" s="112"/>
      <c r="M22450" s="112"/>
      <c r="N22450" s="112"/>
    </row>
    <row r="22451" spans="10:14" x14ac:dyDescent="0.25">
      <c r="J22451" t="str">
        <f t="shared" si="601"/>
        <v/>
      </c>
      <c r="K22451" s="112"/>
      <c r="L22451" s="112"/>
      <c r="M22451" s="112"/>
      <c r="N22451" s="112"/>
    </row>
    <row r="22452" spans="10:14" x14ac:dyDescent="0.25">
      <c r="J22452" t="str">
        <f t="shared" si="601"/>
        <v/>
      </c>
      <c r="K22452" s="112"/>
      <c r="L22452" s="112"/>
      <c r="M22452" s="112"/>
      <c r="N22452" s="112"/>
    </row>
    <row r="22453" spans="10:14" x14ac:dyDescent="0.25">
      <c r="J22453" t="str">
        <f t="shared" si="601"/>
        <v/>
      </c>
      <c r="K22453" s="112"/>
      <c r="L22453" s="112"/>
      <c r="M22453" s="112"/>
      <c r="N22453" s="112"/>
    </row>
    <row r="22454" spans="10:14" x14ac:dyDescent="0.25">
      <c r="J22454" t="str">
        <f t="shared" si="601"/>
        <v/>
      </c>
      <c r="K22454" s="112"/>
      <c r="L22454" s="112"/>
      <c r="M22454" s="112"/>
      <c r="N22454" s="112"/>
    </row>
    <row r="22455" spans="10:14" x14ac:dyDescent="0.25">
      <c r="J22455" t="str">
        <f t="shared" si="601"/>
        <v/>
      </c>
      <c r="K22455" s="112"/>
      <c r="L22455" s="112"/>
      <c r="M22455" s="112"/>
      <c r="N22455" s="112"/>
    </row>
    <row r="22456" spans="10:14" x14ac:dyDescent="0.25">
      <c r="J22456" t="str">
        <f t="shared" si="601"/>
        <v/>
      </c>
      <c r="K22456" s="112"/>
      <c r="L22456" s="112"/>
      <c r="M22456" s="112"/>
      <c r="N22456" s="112"/>
    </row>
    <row r="22457" spans="10:14" x14ac:dyDescent="0.25">
      <c r="J22457" t="str">
        <f t="shared" si="601"/>
        <v/>
      </c>
      <c r="K22457" s="112"/>
      <c r="L22457" s="112"/>
      <c r="M22457" s="112"/>
      <c r="N22457" s="112"/>
    </row>
    <row r="22458" spans="10:14" x14ac:dyDescent="0.25">
      <c r="J22458" t="str">
        <f t="shared" si="601"/>
        <v/>
      </c>
      <c r="K22458" s="112"/>
      <c r="L22458" s="112"/>
      <c r="M22458" s="112"/>
      <c r="N22458" s="112"/>
    </row>
    <row r="22459" spans="10:14" x14ac:dyDescent="0.25">
      <c r="J22459" t="str">
        <f t="shared" si="601"/>
        <v/>
      </c>
      <c r="K22459" s="112"/>
      <c r="L22459" s="112"/>
      <c r="M22459" s="112"/>
      <c r="N22459" s="112"/>
    </row>
    <row r="22460" spans="10:14" x14ac:dyDescent="0.25">
      <c r="J22460" t="str">
        <f t="shared" si="601"/>
        <v/>
      </c>
      <c r="K22460" s="112"/>
      <c r="L22460" s="112"/>
      <c r="M22460" s="112"/>
      <c r="N22460" s="112"/>
    </row>
    <row r="22461" spans="10:14" x14ac:dyDescent="0.25">
      <c r="J22461" t="str">
        <f t="shared" si="601"/>
        <v/>
      </c>
      <c r="K22461" s="112"/>
      <c r="L22461" s="112"/>
      <c r="M22461" s="112"/>
      <c r="N22461" s="112"/>
    </row>
    <row r="22462" spans="10:14" x14ac:dyDescent="0.25">
      <c r="J22462" t="str">
        <f t="shared" si="601"/>
        <v/>
      </c>
      <c r="K22462" s="112"/>
      <c r="L22462" s="112"/>
      <c r="M22462" s="112"/>
      <c r="N22462" s="112"/>
    </row>
    <row r="22463" spans="10:14" x14ac:dyDescent="0.25">
      <c r="J22463" t="str">
        <f t="shared" si="601"/>
        <v/>
      </c>
      <c r="K22463" s="112"/>
      <c r="L22463" s="112"/>
      <c r="M22463" s="112"/>
      <c r="N22463" s="112"/>
    </row>
    <row r="22464" spans="10:14" x14ac:dyDescent="0.25">
      <c r="J22464" t="str">
        <f t="shared" si="601"/>
        <v/>
      </c>
      <c r="K22464" s="112"/>
      <c r="L22464" s="112"/>
      <c r="M22464" s="112"/>
      <c r="N22464" s="112"/>
    </row>
    <row r="22465" spans="10:14" x14ac:dyDescent="0.25">
      <c r="J22465" t="str">
        <f t="shared" si="601"/>
        <v/>
      </c>
      <c r="K22465" s="112"/>
      <c r="L22465" s="112"/>
      <c r="M22465" s="112"/>
      <c r="N22465" s="112"/>
    </row>
    <row r="22466" spans="10:14" x14ac:dyDescent="0.25">
      <c r="J22466" t="str">
        <f t="shared" si="601"/>
        <v/>
      </c>
      <c r="K22466" s="112"/>
      <c r="L22466" s="112"/>
      <c r="M22466" s="112"/>
      <c r="N22466" s="112"/>
    </row>
    <row r="22467" spans="10:14" x14ac:dyDescent="0.25">
      <c r="J22467" t="str">
        <f t="shared" ref="J22467:J22530" si="602">B22467&amp;C22467&amp;E22467&amp;IF(C22467="Skog",F22467&amp;G22467,"")</f>
        <v/>
      </c>
      <c r="K22467" s="112"/>
      <c r="L22467" s="112"/>
      <c r="M22467" s="112"/>
      <c r="N22467" s="112"/>
    </row>
    <row r="22468" spans="10:14" x14ac:dyDescent="0.25">
      <c r="J22468" t="str">
        <f t="shared" si="602"/>
        <v/>
      </c>
      <c r="K22468" s="112"/>
      <c r="L22468" s="112"/>
      <c r="M22468" s="112"/>
      <c r="N22468" s="112"/>
    </row>
    <row r="22469" spans="10:14" x14ac:dyDescent="0.25">
      <c r="J22469" t="str">
        <f t="shared" si="602"/>
        <v/>
      </c>
      <c r="K22469" s="112"/>
      <c r="L22469" s="112"/>
      <c r="M22469" s="112"/>
      <c r="N22469" s="112"/>
    </row>
    <row r="22470" spans="10:14" x14ac:dyDescent="0.25">
      <c r="J22470" t="str">
        <f t="shared" si="602"/>
        <v/>
      </c>
      <c r="K22470" s="112"/>
      <c r="L22470" s="112"/>
      <c r="M22470" s="112"/>
      <c r="N22470" s="112"/>
    </row>
    <row r="22471" spans="10:14" x14ac:dyDescent="0.25">
      <c r="J22471" t="str">
        <f t="shared" si="602"/>
        <v/>
      </c>
      <c r="K22471" s="112"/>
      <c r="L22471" s="112"/>
      <c r="M22471" s="112"/>
      <c r="N22471" s="112"/>
    </row>
    <row r="22472" spans="10:14" x14ac:dyDescent="0.25">
      <c r="J22472" t="str">
        <f t="shared" si="602"/>
        <v/>
      </c>
      <c r="K22472" s="112"/>
      <c r="L22472" s="112"/>
      <c r="M22472" s="112"/>
      <c r="N22472" s="112"/>
    </row>
    <row r="22473" spans="10:14" x14ac:dyDescent="0.25">
      <c r="J22473" t="str">
        <f t="shared" si="602"/>
        <v/>
      </c>
      <c r="K22473" s="112"/>
      <c r="L22473" s="112"/>
      <c r="M22473" s="112"/>
      <c r="N22473" s="112"/>
    </row>
    <row r="22474" spans="10:14" x14ac:dyDescent="0.25">
      <c r="J22474" t="str">
        <f t="shared" si="602"/>
        <v/>
      </c>
      <c r="K22474" s="112"/>
      <c r="L22474" s="112"/>
      <c r="M22474" s="112"/>
      <c r="N22474" s="112"/>
    </row>
    <row r="22475" spans="10:14" x14ac:dyDescent="0.25">
      <c r="J22475" t="str">
        <f t="shared" si="602"/>
        <v/>
      </c>
      <c r="K22475" s="112"/>
      <c r="L22475" s="112"/>
      <c r="M22475" s="112"/>
      <c r="N22475" s="112"/>
    </row>
    <row r="22476" spans="10:14" x14ac:dyDescent="0.25">
      <c r="J22476" t="str">
        <f t="shared" si="602"/>
        <v/>
      </c>
      <c r="K22476" s="112"/>
      <c r="L22476" s="112"/>
      <c r="M22476" s="112"/>
      <c r="N22476" s="112"/>
    </row>
    <row r="22477" spans="10:14" x14ac:dyDescent="0.25">
      <c r="J22477" t="str">
        <f t="shared" si="602"/>
        <v/>
      </c>
      <c r="K22477" s="112"/>
      <c r="L22477" s="112"/>
      <c r="M22477" s="112"/>
      <c r="N22477" s="112"/>
    </row>
    <row r="22478" spans="10:14" x14ac:dyDescent="0.25">
      <c r="J22478" t="str">
        <f t="shared" si="602"/>
        <v/>
      </c>
      <c r="K22478" s="112"/>
      <c r="L22478" s="112"/>
      <c r="M22478" s="112"/>
      <c r="N22478" s="112"/>
    </row>
    <row r="22479" spans="10:14" x14ac:dyDescent="0.25">
      <c r="J22479" t="str">
        <f t="shared" si="602"/>
        <v/>
      </c>
      <c r="K22479" s="112"/>
      <c r="L22479" s="112"/>
      <c r="M22479" s="112"/>
      <c r="N22479" s="112"/>
    </row>
    <row r="22480" spans="10:14" x14ac:dyDescent="0.25">
      <c r="J22480" t="str">
        <f t="shared" si="602"/>
        <v/>
      </c>
      <c r="K22480" s="112"/>
      <c r="L22480" s="112"/>
      <c r="M22480" s="112"/>
      <c r="N22480" s="112"/>
    </row>
    <row r="22481" spans="10:14" x14ac:dyDescent="0.25">
      <c r="J22481" t="str">
        <f t="shared" si="602"/>
        <v/>
      </c>
      <c r="K22481" s="112"/>
      <c r="L22481" s="112"/>
      <c r="M22481" s="112"/>
      <c r="N22481" s="112"/>
    </row>
    <row r="22482" spans="10:14" x14ac:dyDescent="0.25">
      <c r="J22482" t="str">
        <f t="shared" si="602"/>
        <v/>
      </c>
      <c r="K22482" s="112"/>
      <c r="L22482" s="112"/>
      <c r="M22482" s="112"/>
      <c r="N22482" s="112"/>
    </row>
    <row r="22483" spans="10:14" x14ac:dyDescent="0.25">
      <c r="J22483" t="str">
        <f t="shared" si="602"/>
        <v/>
      </c>
      <c r="K22483" s="112"/>
      <c r="L22483" s="112"/>
      <c r="M22483" s="112"/>
      <c r="N22483" s="112"/>
    </row>
    <row r="22484" spans="10:14" x14ac:dyDescent="0.25">
      <c r="J22484" t="str">
        <f t="shared" si="602"/>
        <v/>
      </c>
      <c r="K22484" s="112"/>
      <c r="L22484" s="112"/>
      <c r="M22484" s="112"/>
      <c r="N22484" s="112"/>
    </row>
    <row r="22485" spans="10:14" x14ac:dyDescent="0.25">
      <c r="J22485" t="str">
        <f t="shared" si="602"/>
        <v/>
      </c>
      <c r="K22485" s="112"/>
      <c r="L22485" s="112"/>
      <c r="M22485" s="112"/>
      <c r="N22485" s="112"/>
    </row>
    <row r="22486" spans="10:14" x14ac:dyDescent="0.25">
      <c r="J22486" t="str">
        <f t="shared" si="602"/>
        <v/>
      </c>
      <c r="K22486" s="112"/>
      <c r="L22486" s="112"/>
      <c r="M22486" s="112"/>
      <c r="N22486" s="112"/>
    </row>
    <row r="22487" spans="10:14" x14ac:dyDescent="0.25">
      <c r="J22487" t="str">
        <f t="shared" si="602"/>
        <v/>
      </c>
      <c r="K22487" s="112"/>
      <c r="L22487" s="112"/>
      <c r="M22487" s="112"/>
      <c r="N22487" s="112"/>
    </row>
    <row r="22488" spans="10:14" x14ac:dyDescent="0.25">
      <c r="J22488" t="str">
        <f t="shared" si="602"/>
        <v/>
      </c>
      <c r="K22488" s="112"/>
      <c r="L22488" s="112"/>
      <c r="M22488" s="112"/>
      <c r="N22488" s="112"/>
    </row>
    <row r="22489" spans="10:14" x14ac:dyDescent="0.25">
      <c r="J22489" t="str">
        <f t="shared" si="602"/>
        <v/>
      </c>
      <c r="K22489" s="112"/>
      <c r="L22489" s="112"/>
      <c r="M22489" s="112"/>
      <c r="N22489" s="112"/>
    </row>
    <row r="22490" spans="10:14" x14ac:dyDescent="0.25">
      <c r="J22490" t="str">
        <f t="shared" si="602"/>
        <v/>
      </c>
      <c r="K22490" s="112"/>
      <c r="L22490" s="112"/>
      <c r="M22490" s="112"/>
      <c r="N22490" s="112"/>
    </row>
    <row r="22491" spans="10:14" x14ac:dyDescent="0.25">
      <c r="J22491" t="str">
        <f t="shared" si="602"/>
        <v/>
      </c>
      <c r="K22491" s="112"/>
      <c r="L22491" s="112"/>
      <c r="M22491" s="112"/>
      <c r="N22491" s="112"/>
    </row>
    <row r="22492" spans="10:14" x14ac:dyDescent="0.25">
      <c r="J22492" t="str">
        <f t="shared" si="602"/>
        <v/>
      </c>
      <c r="K22492" s="112"/>
      <c r="L22492" s="112"/>
      <c r="M22492" s="112"/>
      <c r="N22492" s="112"/>
    </row>
    <row r="22493" spans="10:14" x14ac:dyDescent="0.25">
      <c r="J22493" t="str">
        <f t="shared" si="602"/>
        <v/>
      </c>
      <c r="K22493" s="112"/>
      <c r="L22493" s="112"/>
      <c r="M22493" s="112"/>
      <c r="N22493" s="112"/>
    </row>
    <row r="22494" spans="10:14" x14ac:dyDescent="0.25">
      <c r="J22494" t="str">
        <f t="shared" si="602"/>
        <v/>
      </c>
      <c r="K22494" s="112"/>
      <c r="L22494" s="112"/>
      <c r="M22494" s="112"/>
      <c r="N22494" s="112"/>
    </row>
    <row r="22495" spans="10:14" x14ac:dyDescent="0.25">
      <c r="J22495" t="str">
        <f t="shared" si="602"/>
        <v/>
      </c>
      <c r="K22495" s="112"/>
      <c r="L22495" s="112"/>
      <c r="M22495" s="112"/>
      <c r="N22495" s="112"/>
    </row>
    <row r="22496" spans="10:14" x14ac:dyDescent="0.25">
      <c r="J22496" t="str">
        <f t="shared" si="602"/>
        <v/>
      </c>
      <c r="K22496" s="112"/>
      <c r="L22496" s="112"/>
      <c r="M22496" s="112"/>
      <c r="N22496" s="112"/>
    </row>
    <row r="22497" spans="10:14" x14ac:dyDescent="0.25">
      <c r="J22497" t="str">
        <f t="shared" si="602"/>
        <v/>
      </c>
      <c r="K22497" s="112"/>
      <c r="L22497" s="112"/>
      <c r="M22497" s="112"/>
      <c r="N22497" s="112"/>
    </row>
    <row r="22498" spans="10:14" x14ac:dyDescent="0.25">
      <c r="J22498" t="str">
        <f t="shared" si="602"/>
        <v/>
      </c>
      <c r="K22498" s="112"/>
      <c r="L22498" s="112"/>
      <c r="M22498" s="112"/>
      <c r="N22498" s="112"/>
    </row>
    <row r="22499" spans="10:14" x14ac:dyDescent="0.25">
      <c r="J22499" t="str">
        <f t="shared" si="602"/>
        <v/>
      </c>
      <c r="K22499" s="112"/>
      <c r="L22499" s="112"/>
      <c r="M22499" s="112"/>
      <c r="N22499" s="112"/>
    </row>
    <row r="22500" spans="10:14" x14ac:dyDescent="0.25">
      <c r="J22500" t="str">
        <f t="shared" si="602"/>
        <v/>
      </c>
      <c r="K22500" s="112"/>
      <c r="L22500" s="112"/>
      <c r="M22500" s="112"/>
      <c r="N22500" s="112"/>
    </row>
    <row r="22501" spans="10:14" x14ac:dyDescent="0.25">
      <c r="J22501" t="str">
        <f t="shared" si="602"/>
        <v/>
      </c>
      <c r="K22501" s="112"/>
      <c r="L22501" s="112"/>
      <c r="M22501" s="112"/>
      <c r="N22501" s="112"/>
    </row>
    <row r="22502" spans="10:14" x14ac:dyDescent="0.25">
      <c r="J22502" t="str">
        <f t="shared" si="602"/>
        <v/>
      </c>
      <c r="K22502" s="112"/>
      <c r="L22502" s="112"/>
      <c r="M22502" s="112"/>
      <c r="N22502" s="112"/>
    </row>
    <row r="22503" spans="10:14" x14ac:dyDescent="0.25">
      <c r="J22503" t="str">
        <f t="shared" si="602"/>
        <v/>
      </c>
      <c r="K22503" s="112"/>
      <c r="L22503" s="112"/>
      <c r="M22503" s="112"/>
      <c r="N22503" s="112"/>
    </row>
    <row r="22504" spans="10:14" x14ac:dyDescent="0.25">
      <c r="J22504" t="str">
        <f t="shared" si="602"/>
        <v/>
      </c>
      <c r="K22504" s="112"/>
      <c r="L22504" s="112"/>
      <c r="M22504" s="112"/>
      <c r="N22504" s="112"/>
    </row>
    <row r="22505" spans="10:14" x14ac:dyDescent="0.25">
      <c r="J22505" t="str">
        <f t="shared" si="602"/>
        <v/>
      </c>
      <c r="K22505" s="112"/>
      <c r="L22505" s="112"/>
      <c r="M22505" s="112"/>
      <c r="N22505" s="112"/>
    </row>
    <row r="22506" spans="10:14" x14ac:dyDescent="0.25">
      <c r="J22506" t="str">
        <f t="shared" si="602"/>
        <v/>
      </c>
      <c r="K22506" s="112"/>
      <c r="L22506" s="112"/>
      <c r="M22506" s="112"/>
      <c r="N22506" s="112"/>
    </row>
    <row r="22507" spans="10:14" x14ac:dyDescent="0.25">
      <c r="J22507" t="str">
        <f t="shared" si="602"/>
        <v/>
      </c>
      <c r="K22507" s="112"/>
      <c r="L22507" s="112"/>
      <c r="M22507" s="112"/>
      <c r="N22507" s="112"/>
    </row>
    <row r="22508" spans="10:14" x14ac:dyDescent="0.25">
      <c r="J22508" t="str">
        <f t="shared" si="602"/>
        <v/>
      </c>
      <c r="K22508" s="112"/>
      <c r="L22508" s="112"/>
      <c r="M22508" s="112"/>
      <c r="N22508" s="112"/>
    </row>
    <row r="22509" spans="10:14" x14ac:dyDescent="0.25">
      <c r="J22509" t="str">
        <f t="shared" si="602"/>
        <v/>
      </c>
      <c r="K22509" s="112"/>
      <c r="L22509" s="112"/>
      <c r="M22509" s="112"/>
      <c r="N22509" s="112"/>
    </row>
    <row r="22510" spans="10:14" x14ac:dyDescent="0.25">
      <c r="J22510" t="str">
        <f t="shared" si="602"/>
        <v/>
      </c>
      <c r="K22510" s="112"/>
      <c r="L22510" s="112"/>
      <c r="M22510" s="112"/>
      <c r="N22510" s="112"/>
    </row>
    <row r="22511" spans="10:14" x14ac:dyDescent="0.25">
      <c r="J22511" t="str">
        <f t="shared" si="602"/>
        <v/>
      </c>
      <c r="K22511" s="112"/>
      <c r="L22511" s="112"/>
      <c r="M22511" s="112"/>
      <c r="N22511" s="112"/>
    </row>
    <row r="22512" spans="10:14" x14ac:dyDescent="0.25">
      <c r="J22512" t="str">
        <f t="shared" si="602"/>
        <v/>
      </c>
      <c r="K22512" s="112"/>
      <c r="L22512" s="112"/>
      <c r="M22512" s="112"/>
      <c r="N22512" s="112"/>
    </row>
    <row r="22513" spans="10:14" x14ac:dyDescent="0.25">
      <c r="J22513" t="str">
        <f t="shared" si="602"/>
        <v/>
      </c>
      <c r="K22513" s="112"/>
      <c r="L22513" s="112"/>
      <c r="M22513" s="112"/>
      <c r="N22513" s="112"/>
    </row>
    <row r="22514" spans="10:14" x14ac:dyDescent="0.25">
      <c r="J22514" t="str">
        <f t="shared" si="602"/>
        <v/>
      </c>
      <c r="K22514" s="112"/>
      <c r="L22514" s="112"/>
      <c r="M22514" s="112"/>
      <c r="N22514" s="112"/>
    </row>
    <row r="22515" spans="10:14" x14ac:dyDescent="0.25">
      <c r="J22515" t="str">
        <f t="shared" si="602"/>
        <v/>
      </c>
      <c r="K22515" s="112"/>
      <c r="L22515" s="112"/>
      <c r="M22515" s="112"/>
      <c r="N22515" s="112"/>
    </row>
    <row r="22516" spans="10:14" x14ac:dyDescent="0.25">
      <c r="J22516" t="str">
        <f t="shared" si="602"/>
        <v/>
      </c>
      <c r="K22516" s="112"/>
      <c r="L22516" s="112"/>
      <c r="M22516" s="112"/>
      <c r="N22516" s="112"/>
    </row>
    <row r="22517" spans="10:14" x14ac:dyDescent="0.25">
      <c r="J22517" t="str">
        <f t="shared" si="602"/>
        <v/>
      </c>
      <c r="K22517" s="112"/>
      <c r="L22517" s="112"/>
      <c r="M22517" s="112"/>
      <c r="N22517" s="112"/>
    </row>
    <row r="22518" spans="10:14" x14ac:dyDescent="0.25">
      <c r="J22518" t="str">
        <f t="shared" si="602"/>
        <v/>
      </c>
      <c r="K22518" s="112"/>
      <c r="L22518" s="112"/>
      <c r="M22518" s="112"/>
      <c r="N22518" s="112"/>
    </row>
    <row r="22519" spans="10:14" x14ac:dyDescent="0.25">
      <c r="J22519" t="str">
        <f t="shared" si="602"/>
        <v/>
      </c>
      <c r="K22519" s="112"/>
      <c r="L22519" s="112"/>
      <c r="M22519" s="112"/>
      <c r="N22519" s="112"/>
    </row>
    <row r="22520" spans="10:14" x14ac:dyDescent="0.25">
      <c r="J22520" t="str">
        <f t="shared" si="602"/>
        <v/>
      </c>
      <c r="K22520" s="112"/>
      <c r="L22520" s="112"/>
      <c r="M22520" s="112"/>
      <c r="N22520" s="112"/>
    </row>
    <row r="22521" spans="10:14" x14ac:dyDescent="0.25">
      <c r="J22521" t="str">
        <f t="shared" si="602"/>
        <v/>
      </c>
      <c r="K22521" s="112"/>
      <c r="L22521" s="112"/>
      <c r="M22521" s="112"/>
      <c r="N22521" s="112"/>
    </row>
    <row r="22522" spans="10:14" x14ac:dyDescent="0.25">
      <c r="J22522" t="str">
        <f t="shared" si="602"/>
        <v/>
      </c>
      <c r="K22522" s="112"/>
      <c r="L22522" s="112"/>
      <c r="M22522" s="112"/>
      <c r="N22522" s="112"/>
    </row>
    <row r="22523" spans="10:14" x14ac:dyDescent="0.25">
      <c r="J22523" t="str">
        <f t="shared" si="602"/>
        <v/>
      </c>
      <c r="K22523" s="112"/>
      <c r="L22523" s="112"/>
      <c r="M22523" s="112"/>
      <c r="N22523" s="112"/>
    </row>
    <row r="22524" spans="10:14" x14ac:dyDescent="0.25">
      <c r="J22524" t="str">
        <f t="shared" si="602"/>
        <v/>
      </c>
      <c r="K22524" s="112"/>
      <c r="L22524" s="112"/>
      <c r="M22524" s="112"/>
      <c r="N22524" s="112"/>
    </row>
    <row r="22525" spans="10:14" x14ac:dyDescent="0.25">
      <c r="J22525" t="str">
        <f t="shared" si="602"/>
        <v/>
      </c>
      <c r="K22525" s="112"/>
      <c r="L22525" s="112"/>
      <c r="M22525" s="112"/>
      <c r="N22525" s="112"/>
    </row>
    <row r="22526" spans="10:14" x14ac:dyDescent="0.25">
      <c r="J22526" t="str">
        <f t="shared" si="602"/>
        <v/>
      </c>
      <c r="K22526" s="112"/>
      <c r="L22526" s="112"/>
      <c r="M22526" s="112"/>
      <c r="N22526" s="112"/>
    </row>
    <row r="22527" spans="10:14" x14ac:dyDescent="0.25">
      <c r="J22527" t="str">
        <f t="shared" si="602"/>
        <v/>
      </c>
      <c r="K22527" s="112"/>
      <c r="L22527" s="112"/>
      <c r="M22527" s="112"/>
      <c r="N22527" s="112"/>
    </row>
    <row r="22528" spans="10:14" x14ac:dyDescent="0.25">
      <c r="J22528" t="str">
        <f t="shared" si="602"/>
        <v/>
      </c>
      <c r="K22528" s="112"/>
      <c r="L22528" s="112"/>
      <c r="M22528" s="112"/>
      <c r="N22528" s="112"/>
    </row>
    <row r="22529" spans="10:14" x14ac:dyDescent="0.25">
      <c r="J22529" t="str">
        <f t="shared" si="602"/>
        <v/>
      </c>
      <c r="K22529" s="112"/>
      <c r="L22529" s="112"/>
      <c r="M22529" s="112"/>
      <c r="N22529" s="112"/>
    </row>
    <row r="22530" spans="10:14" x14ac:dyDescent="0.25">
      <c r="J22530" t="str">
        <f t="shared" si="602"/>
        <v/>
      </c>
      <c r="K22530" s="112"/>
      <c r="L22530" s="112"/>
      <c r="M22530" s="112"/>
      <c r="N22530" s="112"/>
    </row>
    <row r="22531" spans="10:14" x14ac:dyDescent="0.25">
      <c r="J22531" t="str">
        <f t="shared" ref="J22531:J22594" si="603">B22531&amp;C22531&amp;E22531&amp;IF(C22531="Skog",F22531&amp;G22531,"")</f>
        <v/>
      </c>
      <c r="K22531" s="112"/>
      <c r="L22531" s="112"/>
      <c r="M22531" s="112"/>
      <c r="N22531" s="112"/>
    </row>
    <row r="22532" spans="10:14" x14ac:dyDescent="0.25">
      <c r="J22532" t="str">
        <f t="shared" si="603"/>
        <v/>
      </c>
      <c r="K22532" s="112"/>
      <c r="L22532" s="112"/>
      <c r="M22532" s="112"/>
      <c r="N22532" s="112"/>
    </row>
    <row r="22533" spans="10:14" x14ac:dyDescent="0.25">
      <c r="J22533" t="str">
        <f t="shared" si="603"/>
        <v/>
      </c>
      <c r="K22533" s="112"/>
      <c r="L22533" s="112"/>
      <c r="M22533" s="112"/>
      <c r="N22533" s="112"/>
    </row>
    <row r="22534" spans="10:14" x14ac:dyDescent="0.25">
      <c r="J22534" t="str">
        <f t="shared" si="603"/>
        <v/>
      </c>
      <c r="K22534" s="112"/>
      <c r="L22534" s="112"/>
      <c r="M22534" s="112"/>
      <c r="N22534" s="112"/>
    </row>
    <row r="22535" spans="10:14" x14ac:dyDescent="0.25">
      <c r="J22535" t="str">
        <f t="shared" si="603"/>
        <v/>
      </c>
      <c r="K22535" s="112"/>
      <c r="L22535" s="112"/>
      <c r="M22535" s="112"/>
      <c r="N22535" s="112"/>
    </row>
    <row r="22536" spans="10:14" x14ac:dyDescent="0.25">
      <c r="J22536" t="str">
        <f t="shared" si="603"/>
        <v/>
      </c>
      <c r="K22536" s="112"/>
      <c r="L22536" s="112"/>
      <c r="M22536" s="112"/>
      <c r="N22536" s="112"/>
    </row>
    <row r="22537" spans="10:14" x14ac:dyDescent="0.25">
      <c r="J22537" t="str">
        <f t="shared" si="603"/>
        <v/>
      </c>
      <c r="K22537" s="112"/>
      <c r="L22537" s="112"/>
      <c r="M22537" s="112"/>
      <c r="N22537" s="112"/>
    </row>
    <row r="22538" spans="10:14" x14ac:dyDescent="0.25">
      <c r="J22538" t="str">
        <f t="shared" si="603"/>
        <v/>
      </c>
      <c r="K22538" s="112"/>
      <c r="L22538" s="112"/>
      <c r="M22538" s="112"/>
      <c r="N22538" s="112"/>
    </row>
    <row r="22539" spans="10:14" x14ac:dyDescent="0.25">
      <c r="J22539" t="str">
        <f t="shared" si="603"/>
        <v/>
      </c>
      <c r="K22539" s="112"/>
      <c r="L22539" s="112"/>
      <c r="M22539" s="112"/>
      <c r="N22539" s="112"/>
    </row>
    <row r="22540" spans="10:14" x14ac:dyDescent="0.25">
      <c r="J22540" t="str">
        <f t="shared" si="603"/>
        <v/>
      </c>
      <c r="K22540" s="112"/>
      <c r="L22540" s="112"/>
      <c r="M22540" s="112"/>
      <c r="N22540" s="112"/>
    </row>
    <row r="22541" spans="10:14" x14ac:dyDescent="0.25">
      <c r="J22541" t="str">
        <f t="shared" si="603"/>
        <v/>
      </c>
      <c r="K22541" s="112"/>
      <c r="L22541" s="112"/>
      <c r="M22541" s="112"/>
      <c r="N22541" s="112"/>
    </row>
    <row r="22542" spans="10:14" x14ac:dyDescent="0.25">
      <c r="J22542" t="str">
        <f t="shared" si="603"/>
        <v/>
      </c>
      <c r="K22542" s="112"/>
      <c r="L22542" s="112"/>
      <c r="M22542" s="112"/>
      <c r="N22542" s="112"/>
    </row>
    <row r="22543" spans="10:14" x14ac:dyDescent="0.25">
      <c r="J22543" t="str">
        <f t="shared" si="603"/>
        <v/>
      </c>
      <c r="K22543" s="112"/>
      <c r="L22543" s="112"/>
      <c r="M22543" s="112"/>
      <c r="N22543" s="112"/>
    </row>
    <row r="22544" spans="10:14" x14ac:dyDescent="0.25">
      <c r="J22544" t="str">
        <f t="shared" si="603"/>
        <v/>
      </c>
      <c r="K22544" s="112"/>
      <c r="L22544" s="112"/>
      <c r="M22544" s="112"/>
      <c r="N22544" s="112"/>
    </row>
    <row r="22545" spans="10:14" x14ac:dyDescent="0.25">
      <c r="J22545" t="str">
        <f t="shared" si="603"/>
        <v/>
      </c>
      <c r="K22545" s="112"/>
      <c r="L22545" s="112"/>
      <c r="M22545" s="112"/>
      <c r="N22545" s="112"/>
    </row>
    <row r="22546" spans="10:14" x14ac:dyDescent="0.25">
      <c r="J22546" t="str">
        <f t="shared" si="603"/>
        <v/>
      </c>
      <c r="K22546" s="112"/>
      <c r="L22546" s="112"/>
      <c r="M22546" s="112"/>
      <c r="N22546" s="112"/>
    </row>
    <row r="22547" spans="10:14" x14ac:dyDescent="0.25">
      <c r="J22547" t="str">
        <f t="shared" si="603"/>
        <v/>
      </c>
      <c r="K22547" s="112"/>
      <c r="L22547" s="112"/>
      <c r="M22547" s="112"/>
      <c r="N22547" s="112"/>
    </row>
    <row r="22548" spans="10:14" x14ac:dyDescent="0.25">
      <c r="J22548" t="str">
        <f t="shared" si="603"/>
        <v/>
      </c>
      <c r="K22548" s="112"/>
      <c r="L22548" s="112"/>
      <c r="M22548" s="112"/>
      <c r="N22548" s="112"/>
    </row>
    <row r="22549" spans="10:14" x14ac:dyDescent="0.25">
      <c r="J22549" t="str">
        <f t="shared" si="603"/>
        <v/>
      </c>
      <c r="K22549" s="112"/>
      <c r="L22549" s="112"/>
      <c r="M22549" s="112"/>
      <c r="N22549" s="112"/>
    </row>
    <row r="22550" spans="10:14" x14ac:dyDescent="0.25">
      <c r="J22550" t="str">
        <f t="shared" si="603"/>
        <v/>
      </c>
      <c r="K22550" s="112"/>
      <c r="L22550" s="112"/>
      <c r="M22550" s="112"/>
      <c r="N22550" s="112"/>
    </row>
    <row r="22551" spans="10:14" x14ac:dyDescent="0.25">
      <c r="J22551" t="str">
        <f t="shared" si="603"/>
        <v/>
      </c>
      <c r="K22551" s="112"/>
      <c r="L22551" s="112"/>
      <c r="M22551" s="112"/>
      <c r="N22551" s="112"/>
    </row>
    <row r="22552" spans="10:14" x14ac:dyDescent="0.25">
      <c r="J22552" t="str">
        <f t="shared" si="603"/>
        <v/>
      </c>
      <c r="K22552" s="112"/>
      <c r="L22552" s="112"/>
      <c r="M22552" s="112"/>
      <c r="N22552" s="112"/>
    </row>
    <row r="22553" spans="10:14" x14ac:dyDescent="0.25">
      <c r="J22553" t="str">
        <f t="shared" si="603"/>
        <v/>
      </c>
      <c r="K22553" s="112"/>
      <c r="L22553" s="112"/>
      <c r="M22553" s="112"/>
      <c r="N22553" s="112"/>
    </row>
    <row r="22554" spans="10:14" x14ac:dyDescent="0.25">
      <c r="J22554" t="str">
        <f t="shared" si="603"/>
        <v/>
      </c>
      <c r="K22554" s="112"/>
      <c r="L22554" s="112"/>
      <c r="M22554" s="112"/>
      <c r="N22554" s="112"/>
    </row>
    <row r="22555" spans="10:14" x14ac:dyDescent="0.25">
      <c r="J22555" t="str">
        <f t="shared" si="603"/>
        <v/>
      </c>
      <c r="K22555" s="112"/>
      <c r="L22555" s="112"/>
      <c r="M22555" s="112"/>
      <c r="N22555" s="112"/>
    </row>
    <row r="22556" spans="10:14" x14ac:dyDescent="0.25">
      <c r="J22556" t="str">
        <f t="shared" si="603"/>
        <v/>
      </c>
      <c r="K22556" s="112"/>
      <c r="L22556" s="112"/>
      <c r="M22556" s="112"/>
      <c r="N22556" s="112"/>
    </row>
    <row r="22557" spans="10:14" x14ac:dyDescent="0.25">
      <c r="J22557" t="str">
        <f t="shared" si="603"/>
        <v/>
      </c>
      <c r="K22557" s="112"/>
      <c r="L22557" s="112"/>
      <c r="M22557" s="112"/>
      <c r="N22557" s="112"/>
    </row>
    <row r="22558" spans="10:14" x14ac:dyDescent="0.25">
      <c r="J22558" t="str">
        <f t="shared" si="603"/>
        <v/>
      </c>
      <c r="K22558" s="112"/>
      <c r="L22558" s="112"/>
      <c r="M22558" s="112"/>
      <c r="N22558" s="112"/>
    </row>
    <row r="22559" spans="10:14" x14ac:dyDescent="0.25">
      <c r="J22559" t="str">
        <f t="shared" si="603"/>
        <v/>
      </c>
      <c r="K22559" s="112"/>
      <c r="L22559" s="112"/>
      <c r="M22559" s="112"/>
      <c r="N22559" s="112"/>
    </row>
    <row r="22560" spans="10:14" x14ac:dyDescent="0.25">
      <c r="J22560" t="str">
        <f t="shared" si="603"/>
        <v/>
      </c>
      <c r="K22560" s="112"/>
      <c r="L22560" s="112"/>
      <c r="M22560" s="112"/>
      <c r="N22560" s="112"/>
    </row>
    <row r="22561" spans="10:14" x14ac:dyDescent="0.25">
      <c r="J22561" t="str">
        <f t="shared" si="603"/>
        <v/>
      </c>
      <c r="K22561" s="112"/>
      <c r="L22561" s="112"/>
      <c r="M22561" s="112"/>
      <c r="N22561" s="112"/>
    </row>
    <row r="22562" spans="10:14" x14ac:dyDescent="0.25">
      <c r="J22562" t="str">
        <f t="shared" si="603"/>
        <v/>
      </c>
      <c r="K22562" s="112"/>
      <c r="L22562" s="112"/>
      <c r="M22562" s="112"/>
      <c r="N22562" s="112"/>
    </row>
    <row r="22563" spans="10:14" x14ac:dyDescent="0.25">
      <c r="J22563" t="str">
        <f t="shared" si="603"/>
        <v/>
      </c>
      <c r="K22563" s="112"/>
      <c r="L22563" s="112"/>
      <c r="M22563" s="112"/>
      <c r="N22563" s="112"/>
    </row>
    <row r="22564" spans="10:14" x14ac:dyDescent="0.25">
      <c r="J22564" t="str">
        <f t="shared" si="603"/>
        <v/>
      </c>
      <c r="K22564" s="112"/>
      <c r="L22564" s="112"/>
      <c r="M22564" s="112"/>
      <c r="N22564" s="112"/>
    </row>
    <row r="22565" spans="10:14" x14ac:dyDescent="0.25">
      <c r="J22565" t="str">
        <f t="shared" si="603"/>
        <v/>
      </c>
      <c r="K22565" s="112"/>
      <c r="L22565" s="112"/>
      <c r="M22565" s="112"/>
      <c r="N22565" s="112"/>
    </row>
    <row r="22566" spans="10:14" x14ac:dyDescent="0.25">
      <c r="J22566" t="str">
        <f t="shared" si="603"/>
        <v/>
      </c>
      <c r="K22566" s="112"/>
      <c r="L22566" s="112"/>
      <c r="M22566" s="112"/>
      <c r="N22566" s="112"/>
    </row>
    <row r="22567" spans="10:14" x14ac:dyDescent="0.25">
      <c r="J22567" t="str">
        <f t="shared" si="603"/>
        <v/>
      </c>
      <c r="K22567" s="112"/>
      <c r="L22567" s="112"/>
      <c r="M22567" s="112"/>
      <c r="N22567" s="112"/>
    </row>
    <row r="22568" spans="10:14" x14ac:dyDescent="0.25">
      <c r="J22568" t="str">
        <f t="shared" si="603"/>
        <v/>
      </c>
      <c r="K22568" s="112"/>
      <c r="L22568" s="112"/>
      <c r="M22568" s="112"/>
      <c r="N22568" s="112"/>
    </row>
    <row r="22569" spans="10:14" x14ac:dyDescent="0.25">
      <c r="J22569" t="str">
        <f t="shared" si="603"/>
        <v/>
      </c>
      <c r="K22569" s="112"/>
      <c r="L22569" s="112"/>
      <c r="M22569" s="112"/>
      <c r="N22569" s="112"/>
    </row>
    <row r="22570" spans="10:14" x14ac:dyDescent="0.25">
      <c r="J22570" t="str">
        <f t="shared" si="603"/>
        <v/>
      </c>
      <c r="K22570" s="112"/>
      <c r="L22570" s="112"/>
      <c r="M22570" s="112"/>
      <c r="N22570" s="112"/>
    </row>
    <row r="22571" spans="10:14" x14ac:dyDescent="0.25">
      <c r="J22571" t="str">
        <f t="shared" si="603"/>
        <v/>
      </c>
      <c r="K22571" s="112"/>
      <c r="L22571" s="112"/>
      <c r="M22571" s="112"/>
      <c r="N22571" s="112"/>
    </row>
    <row r="22572" spans="10:14" x14ac:dyDescent="0.25">
      <c r="J22572" t="str">
        <f t="shared" si="603"/>
        <v/>
      </c>
      <c r="K22572" s="112"/>
      <c r="L22572" s="112"/>
      <c r="M22572" s="112"/>
      <c r="N22572" s="112"/>
    </row>
    <row r="22573" spans="10:14" x14ac:dyDescent="0.25">
      <c r="J22573" t="str">
        <f t="shared" si="603"/>
        <v/>
      </c>
      <c r="K22573" s="112"/>
      <c r="L22573" s="112"/>
      <c r="M22573" s="112"/>
      <c r="N22573" s="112"/>
    </row>
    <row r="22574" spans="10:14" x14ac:dyDescent="0.25">
      <c r="J22574" t="str">
        <f t="shared" si="603"/>
        <v/>
      </c>
      <c r="K22574" s="112"/>
      <c r="L22574" s="112"/>
      <c r="M22574" s="112"/>
      <c r="N22574" s="112"/>
    </row>
    <row r="22575" spans="10:14" x14ac:dyDescent="0.25">
      <c r="J22575" t="str">
        <f t="shared" si="603"/>
        <v/>
      </c>
      <c r="K22575" s="112"/>
      <c r="L22575" s="112"/>
      <c r="M22575" s="112"/>
      <c r="N22575" s="112"/>
    </row>
    <row r="22576" spans="10:14" x14ac:dyDescent="0.25">
      <c r="J22576" t="str">
        <f t="shared" si="603"/>
        <v/>
      </c>
      <c r="K22576" s="112"/>
      <c r="L22576" s="112"/>
      <c r="M22576" s="112"/>
      <c r="N22576" s="112"/>
    </row>
    <row r="22577" spans="10:14" x14ac:dyDescent="0.25">
      <c r="J22577" t="str">
        <f t="shared" si="603"/>
        <v/>
      </c>
      <c r="K22577" s="112"/>
      <c r="L22577" s="112"/>
      <c r="M22577" s="112"/>
      <c r="N22577" s="112"/>
    </row>
    <row r="22578" spans="10:14" x14ac:dyDescent="0.25">
      <c r="J22578" t="str">
        <f t="shared" si="603"/>
        <v/>
      </c>
      <c r="K22578" s="112"/>
      <c r="L22578" s="112"/>
      <c r="M22578" s="112"/>
      <c r="N22578" s="112"/>
    </row>
    <row r="22579" spans="10:14" x14ac:dyDescent="0.25">
      <c r="J22579" t="str">
        <f t="shared" si="603"/>
        <v/>
      </c>
      <c r="K22579" s="112"/>
      <c r="L22579" s="112"/>
      <c r="M22579" s="112"/>
      <c r="N22579" s="112"/>
    </row>
    <row r="22580" spans="10:14" x14ac:dyDescent="0.25">
      <c r="J22580" t="str">
        <f t="shared" si="603"/>
        <v/>
      </c>
      <c r="K22580" s="112"/>
      <c r="L22580" s="112"/>
      <c r="M22580" s="112"/>
      <c r="N22580" s="112"/>
    </row>
    <row r="22581" spans="10:14" x14ac:dyDescent="0.25">
      <c r="J22581" t="str">
        <f t="shared" si="603"/>
        <v/>
      </c>
      <c r="K22581" s="112"/>
      <c r="L22581" s="112"/>
      <c r="M22581" s="112"/>
      <c r="N22581" s="112"/>
    </row>
    <row r="22582" spans="10:14" x14ac:dyDescent="0.25">
      <c r="J22582" t="str">
        <f t="shared" si="603"/>
        <v/>
      </c>
      <c r="K22582" s="112"/>
      <c r="L22582" s="112"/>
      <c r="M22582" s="112"/>
      <c r="N22582" s="112"/>
    </row>
    <row r="22583" spans="10:14" x14ac:dyDescent="0.25">
      <c r="J22583" t="str">
        <f t="shared" si="603"/>
        <v/>
      </c>
      <c r="K22583" s="112"/>
      <c r="L22583" s="112"/>
      <c r="M22583" s="112"/>
      <c r="N22583" s="112"/>
    </row>
    <row r="22584" spans="10:14" x14ac:dyDescent="0.25">
      <c r="J22584" t="str">
        <f t="shared" si="603"/>
        <v/>
      </c>
      <c r="K22584" s="112"/>
      <c r="L22584" s="112"/>
      <c r="M22584" s="112"/>
      <c r="N22584" s="112"/>
    </row>
    <row r="22585" spans="10:14" x14ac:dyDescent="0.25">
      <c r="J22585" t="str">
        <f t="shared" si="603"/>
        <v/>
      </c>
      <c r="K22585" s="112"/>
      <c r="L22585" s="112"/>
      <c r="M22585" s="112"/>
      <c r="N22585" s="112"/>
    </row>
    <row r="22586" spans="10:14" x14ac:dyDescent="0.25">
      <c r="J22586" t="str">
        <f t="shared" si="603"/>
        <v/>
      </c>
      <c r="K22586" s="112"/>
      <c r="L22586" s="112"/>
      <c r="M22586" s="112"/>
      <c r="N22586" s="112"/>
    </row>
    <row r="22587" spans="10:14" x14ac:dyDescent="0.25">
      <c r="J22587" t="str">
        <f t="shared" si="603"/>
        <v/>
      </c>
      <c r="K22587" s="112"/>
      <c r="L22587" s="112"/>
      <c r="M22587" s="112"/>
      <c r="N22587" s="112"/>
    </row>
    <row r="22588" spans="10:14" x14ac:dyDescent="0.25">
      <c r="J22588" t="str">
        <f t="shared" si="603"/>
        <v/>
      </c>
      <c r="K22588" s="112"/>
      <c r="L22588" s="112"/>
      <c r="M22588" s="112"/>
      <c r="N22588" s="112"/>
    </row>
    <row r="22589" spans="10:14" x14ac:dyDescent="0.25">
      <c r="J22589" t="str">
        <f t="shared" si="603"/>
        <v/>
      </c>
      <c r="K22589" s="112"/>
      <c r="L22589" s="112"/>
      <c r="M22589" s="112"/>
      <c r="N22589" s="112"/>
    </row>
    <row r="22590" spans="10:14" x14ac:dyDescent="0.25">
      <c r="J22590" t="str">
        <f t="shared" si="603"/>
        <v/>
      </c>
      <c r="K22590" s="112"/>
      <c r="L22590" s="112"/>
      <c r="M22590" s="112"/>
      <c r="N22590" s="112"/>
    </row>
    <row r="22591" spans="10:14" x14ac:dyDescent="0.25">
      <c r="J22591" t="str">
        <f t="shared" si="603"/>
        <v/>
      </c>
      <c r="K22591" s="112"/>
      <c r="L22591" s="112"/>
      <c r="M22591" s="112"/>
      <c r="N22591" s="112"/>
    </row>
    <row r="22592" spans="10:14" x14ac:dyDescent="0.25">
      <c r="J22592" t="str">
        <f t="shared" si="603"/>
        <v/>
      </c>
      <c r="K22592" s="112"/>
      <c r="L22592" s="112"/>
      <c r="M22592" s="112"/>
      <c r="N22592" s="112"/>
    </row>
    <row r="22593" spans="10:14" x14ac:dyDescent="0.25">
      <c r="J22593" t="str">
        <f t="shared" si="603"/>
        <v/>
      </c>
      <c r="K22593" s="112"/>
      <c r="L22593" s="112"/>
      <c r="M22593" s="112"/>
      <c r="N22593" s="112"/>
    </row>
    <row r="22594" spans="10:14" x14ac:dyDescent="0.25">
      <c r="J22594" t="str">
        <f t="shared" si="603"/>
        <v/>
      </c>
      <c r="K22594" s="112"/>
      <c r="L22594" s="112"/>
      <c r="M22594" s="112"/>
      <c r="N22594" s="112"/>
    </row>
    <row r="22595" spans="10:14" x14ac:dyDescent="0.25">
      <c r="J22595" t="str">
        <f t="shared" ref="J22595:J22658" si="604">B22595&amp;C22595&amp;E22595&amp;IF(C22595="Skog",F22595&amp;G22595,"")</f>
        <v/>
      </c>
      <c r="K22595" s="112"/>
      <c r="L22595" s="112"/>
      <c r="M22595" s="112"/>
      <c r="N22595" s="112"/>
    </row>
    <row r="22596" spans="10:14" x14ac:dyDescent="0.25">
      <c r="J22596" t="str">
        <f t="shared" si="604"/>
        <v/>
      </c>
      <c r="K22596" s="112"/>
      <c r="L22596" s="112"/>
      <c r="M22596" s="112"/>
      <c r="N22596" s="112"/>
    </row>
    <row r="22597" spans="10:14" x14ac:dyDescent="0.25">
      <c r="J22597" t="str">
        <f t="shared" si="604"/>
        <v/>
      </c>
      <c r="K22597" s="112"/>
      <c r="L22597" s="112"/>
      <c r="M22597" s="112"/>
      <c r="N22597" s="112"/>
    </row>
    <row r="22598" spans="10:14" x14ac:dyDescent="0.25">
      <c r="J22598" t="str">
        <f t="shared" si="604"/>
        <v/>
      </c>
      <c r="K22598" s="112"/>
      <c r="L22598" s="112"/>
      <c r="M22598" s="112"/>
      <c r="N22598" s="112"/>
    </row>
    <row r="22599" spans="10:14" x14ac:dyDescent="0.25">
      <c r="J22599" t="str">
        <f t="shared" si="604"/>
        <v/>
      </c>
      <c r="K22599" s="112"/>
      <c r="L22599" s="112"/>
      <c r="M22599" s="112"/>
      <c r="N22599" s="112"/>
    </row>
    <row r="22600" spans="10:14" x14ac:dyDescent="0.25">
      <c r="J22600" t="str">
        <f t="shared" si="604"/>
        <v/>
      </c>
      <c r="K22600" s="112"/>
      <c r="L22600" s="112"/>
      <c r="M22600" s="112"/>
      <c r="N22600" s="112"/>
    </row>
    <row r="22601" spans="10:14" x14ac:dyDescent="0.25">
      <c r="J22601" t="str">
        <f t="shared" si="604"/>
        <v/>
      </c>
      <c r="K22601" s="112"/>
      <c r="L22601" s="112"/>
      <c r="M22601" s="112"/>
      <c r="N22601" s="112"/>
    </row>
    <row r="22602" spans="10:14" x14ac:dyDescent="0.25">
      <c r="J22602" t="str">
        <f t="shared" si="604"/>
        <v/>
      </c>
      <c r="K22602" s="112"/>
      <c r="L22602" s="112"/>
      <c r="M22602" s="112"/>
      <c r="N22602" s="112"/>
    </row>
    <row r="22603" spans="10:14" x14ac:dyDescent="0.25">
      <c r="J22603" t="str">
        <f t="shared" si="604"/>
        <v/>
      </c>
      <c r="K22603" s="112"/>
      <c r="L22603" s="112"/>
      <c r="M22603" s="112"/>
      <c r="N22603" s="112"/>
    </row>
    <row r="22604" spans="10:14" x14ac:dyDescent="0.25">
      <c r="J22604" t="str">
        <f t="shared" si="604"/>
        <v/>
      </c>
      <c r="K22604" s="112"/>
      <c r="L22604" s="112"/>
      <c r="M22604" s="112"/>
      <c r="N22604" s="112"/>
    </row>
    <row r="22605" spans="10:14" x14ac:dyDescent="0.25">
      <c r="J22605" t="str">
        <f t="shared" si="604"/>
        <v/>
      </c>
      <c r="K22605" s="112"/>
      <c r="L22605" s="112"/>
      <c r="M22605" s="112"/>
      <c r="N22605" s="112"/>
    </row>
    <row r="22606" spans="10:14" x14ac:dyDescent="0.25">
      <c r="J22606" t="str">
        <f t="shared" si="604"/>
        <v/>
      </c>
    </row>
    <row r="22607" spans="10:14" x14ac:dyDescent="0.25">
      <c r="J22607" t="str">
        <f t="shared" si="604"/>
        <v/>
      </c>
    </row>
    <row r="22608" spans="10:14" x14ac:dyDescent="0.25">
      <c r="J22608" t="str">
        <f t="shared" si="604"/>
        <v/>
      </c>
    </row>
    <row r="22609" spans="10:10" x14ac:dyDescent="0.25">
      <c r="J22609" t="str">
        <f t="shared" si="604"/>
        <v/>
      </c>
    </row>
    <row r="22610" spans="10:10" x14ac:dyDescent="0.25">
      <c r="J22610" t="str">
        <f t="shared" si="604"/>
        <v/>
      </c>
    </row>
    <row r="22611" spans="10:10" x14ac:dyDescent="0.25">
      <c r="J22611" t="str">
        <f t="shared" si="604"/>
        <v/>
      </c>
    </row>
    <row r="22612" spans="10:10" x14ac:dyDescent="0.25">
      <c r="J22612" t="str">
        <f t="shared" si="604"/>
        <v/>
      </c>
    </row>
    <row r="22613" spans="10:10" x14ac:dyDescent="0.25">
      <c r="J22613" t="str">
        <f t="shared" si="604"/>
        <v/>
      </c>
    </row>
    <row r="22614" spans="10:10" x14ac:dyDescent="0.25">
      <c r="J22614" t="str">
        <f t="shared" si="604"/>
        <v/>
      </c>
    </row>
    <row r="22615" spans="10:10" x14ac:dyDescent="0.25">
      <c r="J22615" t="str">
        <f t="shared" si="604"/>
        <v/>
      </c>
    </row>
    <row r="22616" spans="10:10" x14ac:dyDescent="0.25">
      <c r="J22616" t="str">
        <f t="shared" si="604"/>
        <v/>
      </c>
    </row>
    <row r="22617" spans="10:10" x14ac:dyDescent="0.25">
      <c r="J22617" t="str">
        <f t="shared" si="604"/>
        <v/>
      </c>
    </row>
    <row r="22618" spans="10:10" x14ac:dyDescent="0.25">
      <c r="J22618" t="str">
        <f t="shared" si="604"/>
        <v/>
      </c>
    </row>
    <row r="22619" spans="10:10" x14ac:dyDescent="0.25">
      <c r="J22619" t="str">
        <f t="shared" si="604"/>
        <v/>
      </c>
    </row>
    <row r="22620" spans="10:10" x14ac:dyDescent="0.25">
      <c r="J22620" t="str">
        <f t="shared" si="604"/>
        <v/>
      </c>
    </row>
    <row r="22621" spans="10:10" x14ac:dyDescent="0.25">
      <c r="J22621" t="str">
        <f t="shared" si="604"/>
        <v/>
      </c>
    </row>
    <row r="22622" spans="10:10" x14ac:dyDescent="0.25">
      <c r="J22622" t="str">
        <f t="shared" si="604"/>
        <v/>
      </c>
    </row>
    <row r="22623" spans="10:10" x14ac:dyDescent="0.25">
      <c r="J22623" t="str">
        <f t="shared" si="604"/>
        <v/>
      </c>
    </row>
    <row r="22624" spans="10:10" x14ac:dyDescent="0.25">
      <c r="J22624" t="str">
        <f t="shared" si="604"/>
        <v/>
      </c>
    </row>
    <row r="22625" spans="10:10" x14ac:dyDescent="0.25">
      <c r="J22625" t="str">
        <f t="shared" si="604"/>
        <v/>
      </c>
    </row>
    <row r="22626" spans="10:10" x14ac:dyDescent="0.25">
      <c r="J22626" t="str">
        <f t="shared" si="604"/>
        <v/>
      </c>
    </row>
    <row r="22627" spans="10:10" x14ac:dyDescent="0.25">
      <c r="J22627" t="str">
        <f t="shared" si="604"/>
        <v/>
      </c>
    </row>
    <row r="22628" spans="10:10" x14ac:dyDescent="0.25">
      <c r="J22628" t="str">
        <f t="shared" si="604"/>
        <v/>
      </c>
    </row>
    <row r="22629" spans="10:10" x14ac:dyDescent="0.25">
      <c r="J22629" t="str">
        <f t="shared" si="604"/>
        <v/>
      </c>
    </row>
    <row r="22630" spans="10:10" x14ac:dyDescent="0.25">
      <c r="J22630" t="str">
        <f t="shared" si="604"/>
        <v/>
      </c>
    </row>
    <row r="22631" spans="10:10" x14ac:dyDescent="0.25">
      <c r="J22631" t="str">
        <f t="shared" si="604"/>
        <v/>
      </c>
    </row>
    <row r="22632" spans="10:10" x14ac:dyDescent="0.25">
      <c r="J22632" t="str">
        <f t="shared" si="604"/>
        <v/>
      </c>
    </row>
    <row r="22633" spans="10:10" x14ac:dyDescent="0.25">
      <c r="J22633" t="str">
        <f t="shared" si="604"/>
        <v/>
      </c>
    </row>
    <row r="22634" spans="10:10" x14ac:dyDescent="0.25">
      <c r="J22634" t="str">
        <f t="shared" si="604"/>
        <v/>
      </c>
    </row>
    <row r="22635" spans="10:10" x14ac:dyDescent="0.25">
      <c r="J22635" t="str">
        <f t="shared" si="604"/>
        <v/>
      </c>
    </row>
    <row r="22636" spans="10:10" x14ac:dyDescent="0.25">
      <c r="J22636" t="str">
        <f t="shared" si="604"/>
        <v/>
      </c>
    </row>
    <row r="22637" spans="10:10" x14ac:dyDescent="0.25">
      <c r="J22637" t="str">
        <f t="shared" si="604"/>
        <v/>
      </c>
    </row>
    <row r="22638" spans="10:10" x14ac:dyDescent="0.25">
      <c r="J22638" t="str">
        <f t="shared" si="604"/>
        <v/>
      </c>
    </row>
    <row r="22639" spans="10:10" x14ac:dyDescent="0.25">
      <c r="J22639" t="str">
        <f t="shared" si="604"/>
        <v/>
      </c>
    </row>
    <row r="22640" spans="10:10" x14ac:dyDescent="0.25">
      <c r="J22640" t="str">
        <f t="shared" si="604"/>
        <v/>
      </c>
    </row>
    <row r="22641" spans="10:10" x14ac:dyDescent="0.25">
      <c r="J22641" t="str">
        <f t="shared" si="604"/>
        <v/>
      </c>
    </row>
    <row r="22642" spans="10:10" x14ac:dyDescent="0.25">
      <c r="J22642" t="str">
        <f t="shared" si="604"/>
        <v/>
      </c>
    </row>
    <row r="22643" spans="10:10" x14ac:dyDescent="0.25">
      <c r="J22643" t="str">
        <f t="shared" si="604"/>
        <v/>
      </c>
    </row>
    <row r="22644" spans="10:10" x14ac:dyDescent="0.25">
      <c r="J22644" t="str">
        <f t="shared" si="604"/>
        <v/>
      </c>
    </row>
    <row r="22645" spans="10:10" x14ac:dyDescent="0.25">
      <c r="J22645" t="str">
        <f t="shared" si="604"/>
        <v/>
      </c>
    </row>
    <row r="22646" spans="10:10" x14ac:dyDescent="0.25">
      <c r="J22646" t="str">
        <f t="shared" si="604"/>
        <v/>
      </c>
    </row>
    <row r="22647" spans="10:10" x14ac:dyDescent="0.25">
      <c r="J22647" t="str">
        <f t="shared" si="604"/>
        <v/>
      </c>
    </row>
    <row r="22648" spans="10:10" x14ac:dyDescent="0.25">
      <c r="J22648" t="str">
        <f t="shared" si="604"/>
        <v/>
      </c>
    </row>
    <row r="22649" spans="10:10" x14ac:dyDescent="0.25">
      <c r="J22649" t="str">
        <f t="shared" si="604"/>
        <v/>
      </c>
    </row>
    <row r="22650" spans="10:10" x14ac:dyDescent="0.25">
      <c r="J22650" t="str">
        <f t="shared" si="604"/>
        <v/>
      </c>
    </row>
    <row r="22651" spans="10:10" x14ac:dyDescent="0.25">
      <c r="J22651" t="str">
        <f t="shared" si="604"/>
        <v/>
      </c>
    </row>
    <row r="22652" spans="10:10" x14ac:dyDescent="0.25">
      <c r="J22652" t="str">
        <f t="shared" si="604"/>
        <v/>
      </c>
    </row>
    <row r="22653" spans="10:10" x14ac:dyDescent="0.25">
      <c r="J22653" t="str">
        <f t="shared" si="604"/>
        <v/>
      </c>
    </row>
    <row r="22654" spans="10:10" x14ac:dyDescent="0.25">
      <c r="J22654" t="str">
        <f t="shared" si="604"/>
        <v/>
      </c>
    </row>
    <row r="22655" spans="10:10" x14ac:dyDescent="0.25">
      <c r="J22655" t="str">
        <f t="shared" si="604"/>
        <v/>
      </c>
    </row>
    <row r="22656" spans="10:10" x14ac:dyDescent="0.25">
      <c r="J22656" t="str">
        <f t="shared" si="604"/>
        <v/>
      </c>
    </row>
    <row r="22657" spans="10:10" x14ac:dyDescent="0.25">
      <c r="J22657" t="str">
        <f t="shared" si="604"/>
        <v/>
      </c>
    </row>
    <row r="22658" spans="10:10" x14ac:dyDescent="0.25">
      <c r="J22658" t="str">
        <f t="shared" si="604"/>
        <v/>
      </c>
    </row>
    <row r="22659" spans="10:10" x14ac:dyDescent="0.25">
      <c r="J22659" t="str">
        <f t="shared" ref="J22659:J22722" si="605">B22659&amp;C22659&amp;E22659&amp;IF(C22659="Skog",F22659&amp;G22659,"")</f>
        <v/>
      </c>
    </row>
    <row r="22660" spans="10:10" x14ac:dyDescent="0.25">
      <c r="J22660" t="str">
        <f t="shared" si="605"/>
        <v/>
      </c>
    </row>
    <row r="22661" spans="10:10" x14ac:dyDescent="0.25">
      <c r="J22661" t="str">
        <f t="shared" si="605"/>
        <v/>
      </c>
    </row>
    <row r="22662" spans="10:10" x14ac:dyDescent="0.25">
      <c r="J22662" t="str">
        <f t="shared" si="605"/>
        <v/>
      </c>
    </row>
    <row r="22663" spans="10:10" x14ac:dyDescent="0.25">
      <c r="J22663" t="str">
        <f t="shared" si="605"/>
        <v/>
      </c>
    </row>
    <row r="22664" spans="10:10" x14ac:dyDescent="0.25">
      <c r="J22664" t="str">
        <f t="shared" si="605"/>
        <v/>
      </c>
    </row>
    <row r="22665" spans="10:10" x14ac:dyDescent="0.25">
      <c r="J22665" t="str">
        <f t="shared" si="605"/>
        <v/>
      </c>
    </row>
    <row r="22666" spans="10:10" x14ac:dyDescent="0.25">
      <c r="J22666" t="str">
        <f t="shared" si="605"/>
        <v/>
      </c>
    </row>
    <row r="22667" spans="10:10" x14ac:dyDescent="0.25">
      <c r="J22667" t="str">
        <f t="shared" si="605"/>
        <v/>
      </c>
    </row>
    <row r="22668" spans="10:10" x14ac:dyDescent="0.25">
      <c r="J22668" t="str">
        <f t="shared" si="605"/>
        <v/>
      </c>
    </row>
    <row r="22669" spans="10:10" x14ac:dyDescent="0.25">
      <c r="J22669" t="str">
        <f t="shared" si="605"/>
        <v/>
      </c>
    </row>
    <row r="22670" spans="10:10" x14ac:dyDescent="0.25">
      <c r="J22670" t="str">
        <f t="shared" si="605"/>
        <v/>
      </c>
    </row>
    <row r="22671" spans="10:10" x14ac:dyDescent="0.25">
      <c r="J22671" t="str">
        <f t="shared" si="605"/>
        <v/>
      </c>
    </row>
    <row r="22672" spans="10:10" x14ac:dyDescent="0.25">
      <c r="J22672" t="str">
        <f t="shared" si="605"/>
        <v/>
      </c>
    </row>
    <row r="22673" spans="10:10" x14ac:dyDescent="0.25">
      <c r="J22673" t="str">
        <f t="shared" si="605"/>
        <v/>
      </c>
    </row>
    <row r="22674" spans="10:10" x14ac:dyDescent="0.25">
      <c r="J22674" t="str">
        <f t="shared" si="605"/>
        <v/>
      </c>
    </row>
    <row r="22675" spans="10:10" x14ac:dyDescent="0.25">
      <c r="J22675" t="str">
        <f t="shared" si="605"/>
        <v/>
      </c>
    </row>
    <row r="22676" spans="10:10" x14ac:dyDescent="0.25">
      <c r="J22676" t="str">
        <f t="shared" si="605"/>
        <v/>
      </c>
    </row>
    <row r="22677" spans="10:10" x14ac:dyDescent="0.25">
      <c r="J22677" t="str">
        <f t="shared" si="605"/>
        <v/>
      </c>
    </row>
    <row r="22678" spans="10:10" x14ac:dyDescent="0.25">
      <c r="J22678" t="str">
        <f t="shared" si="605"/>
        <v/>
      </c>
    </row>
    <row r="22679" spans="10:10" x14ac:dyDescent="0.25">
      <c r="J22679" t="str">
        <f t="shared" si="605"/>
        <v/>
      </c>
    </row>
    <row r="22680" spans="10:10" x14ac:dyDescent="0.25">
      <c r="J22680" t="str">
        <f t="shared" si="605"/>
        <v/>
      </c>
    </row>
    <row r="22681" spans="10:10" x14ac:dyDescent="0.25">
      <c r="J22681" t="str">
        <f t="shared" si="605"/>
        <v/>
      </c>
    </row>
    <row r="22682" spans="10:10" x14ac:dyDescent="0.25">
      <c r="J22682" t="str">
        <f t="shared" si="605"/>
        <v/>
      </c>
    </row>
    <row r="22683" spans="10:10" x14ac:dyDescent="0.25">
      <c r="J22683" t="str">
        <f t="shared" si="605"/>
        <v/>
      </c>
    </row>
    <row r="22684" spans="10:10" x14ac:dyDescent="0.25">
      <c r="J22684" t="str">
        <f t="shared" si="605"/>
        <v/>
      </c>
    </row>
    <row r="22685" spans="10:10" x14ac:dyDescent="0.25">
      <c r="J22685" t="str">
        <f t="shared" si="605"/>
        <v/>
      </c>
    </row>
    <row r="22686" spans="10:10" x14ac:dyDescent="0.25">
      <c r="J22686" t="str">
        <f t="shared" si="605"/>
        <v/>
      </c>
    </row>
    <row r="22687" spans="10:10" x14ac:dyDescent="0.25">
      <c r="J22687" t="str">
        <f t="shared" si="605"/>
        <v/>
      </c>
    </row>
    <row r="22688" spans="10:10" x14ac:dyDescent="0.25">
      <c r="J22688" t="str">
        <f t="shared" si="605"/>
        <v/>
      </c>
    </row>
    <row r="22689" spans="10:10" x14ac:dyDescent="0.25">
      <c r="J22689" t="str">
        <f t="shared" si="605"/>
        <v/>
      </c>
    </row>
    <row r="22690" spans="10:10" x14ac:dyDescent="0.25">
      <c r="J22690" t="str">
        <f t="shared" si="605"/>
        <v/>
      </c>
    </row>
    <row r="22691" spans="10:10" x14ac:dyDescent="0.25">
      <c r="J22691" t="str">
        <f t="shared" si="605"/>
        <v/>
      </c>
    </row>
    <row r="22692" spans="10:10" x14ac:dyDescent="0.25">
      <c r="J22692" t="str">
        <f t="shared" si="605"/>
        <v/>
      </c>
    </row>
    <row r="22693" spans="10:10" x14ac:dyDescent="0.25">
      <c r="J22693" t="str">
        <f t="shared" si="605"/>
        <v/>
      </c>
    </row>
    <row r="22694" spans="10:10" x14ac:dyDescent="0.25">
      <c r="J22694" t="str">
        <f t="shared" si="605"/>
        <v/>
      </c>
    </row>
    <row r="22695" spans="10:10" x14ac:dyDescent="0.25">
      <c r="J22695" t="str">
        <f t="shared" si="605"/>
        <v/>
      </c>
    </row>
    <row r="22696" spans="10:10" x14ac:dyDescent="0.25">
      <c r="J22696" t="str">
        <f t="shared" si="605"/>
        <v/>
      </c>
    </row>
    <row r="22697" spans="10:10" x14ac:dyDescent="0.25">
      <c r="J22697" t="str">
        <f t="shared" si="605"/>
        <v/>
      </c>
    </row>
    <row r="22698" spans="10:10" x14ac:dyDescent="0.25">
      <c r="J22698" t="str">
        <f t="shared" si="605"/>
        <v/>
      </c>
    </row>
    <row r="22699" spans="10:10" x14ac:dyDescent="0.25">
      <c r="J22699" t="str">
        <f t="shared" si="605"/>
        <v/>
      </c>
    </row>
    <row r="22700" spans="10:10" x14ac:dyDescent="0.25">
      <c r="J22700" t="str">
        <f t="shared" si="605"/>
        <v/>
      </c>
    </row>
    <row r="22701" spans="10:10" x14ac:dyDescent="0.25">
      <c r="J22701" t="str">
        <f t="shared" si="605"/>
        <v/>
      </c>
    </row>
    <row r="22702" spans="10:10" x14ac:dyDescent="0.25">
      <c r="J22702" t="str">
        <f t="shared" si="605"/>
        <v/>
      </c>
    </row>
    <row r="22703" spans="10:10" x14ac:dyDescent="0.25">
      <c r="J22703" t="str">
        <f t="shared" si="605"/>
        <v/>
      </c>
    </row>
    <row r="22704" spans="10:10" x14ac:dyDescent="0.25">
      <c r="J22704" t="str">
        <f t="shared" si="605"/>
        <v/>
      </c>
    </row>
    <row r="22705" spans="10:10" x14ac:dyDescent="0.25">
      <c r="J22705" t="str">
        <f t="shared" si="605"/>
        <v/>
      </c>
    </row>
    <row r="22706" spans="10:10" x14ac:dyDescent="0.25">
      <c r="J22706" t="str">
        <f t="shared" si="605"/>
        <v/>
      </c>
    </row>
    <row r="22707" spans="10:10" x14ac:dyDescent="0.25">
      <c r="J22707" t="str">
        <f t="shared" si="605"/>
        <v/>
      </c>
    </row>
    <row r="22708" spans="10:10" x14ac:dyDescent="0.25">
      <c r="J22708" t="str">
        <f t="shared" si="605"/>
        <v/>
      </c>
    </row>
    <row r="22709" spans="10:10" x14ac:dyDescent="0.25">
      <c r="J22709" t="str">
        <f t="shared" si="605"/>
        <v/>
      </c>
    </row>
    <row r="22710" spans="10:10" x14ac:dyDescent="0.25">
      <c r="J22710" t="str">
        <f t="shared" si="605"/>
        <v/>
      </c>
    </row>
    <row r="22711" spans="10:10" x14ac:dyDescent="0.25">
      <c r="J22711" t="str">
        <f t="shared" si="605"/>
        <v/>
      </c>
    </row>
    <row r="22712" spans="10:10" x14ac:dyDescent="0.25">
      <c r="J22712" t="str">
        <f t="shared" si="605"/>
        <v/>
      </c>
    </row>
    <row r="22713" spans="10:10" x14ac:dyDescent="0.25">
      <c r="J22713" t="str">
        <f t="shared" si="605"/>
        <v/>
      </c>
    </row>
    <row r="22714" spans="10:10" x14ac:dyDescent="0.25">
      <c r="J22714" t="str">
        <f t="shared" si="605"/>
        <v/>
      </c>
    </row>
    <row r="22715" spans="10:10" x14ac:dyDescent="0.25">
      <c r="J22715" t="str">
        <f t="shared" si="605"/>
        <v/>
      </c>
    </row>
    <row r="22716" spans="10:10" x14ac:dyDescent="0.25">
      <c r="J22716" t="str">
        <f t="shared" si="605"/>
        <v/>
      </c>
    </row>
    <row r="22717" spans="10:10" x14ac:dyDescent="0.25">
      <c r="J22717" t="str">
        <f t="shared" si="605"/>
        <v/>
      </c>
    </row>
    <row r="22718" spans="10:10" x14ac:dyDescent="0.25">
      <c r="J22718" t="str">
        <f t="shared" si="605"/>
        <v/>
      </c>
    </row>
    <row r="22719" spans="10:10" x14ac:dyDescent="0.25">
      <c r="J22719" t="str">
        <f t="shared" si="605"/>
        <v/>
      </c>
    </row>
    <row r="22720" spans="10:10" x14ac:dyDescent="0.25">
      <c r="J22720" t="str">
        <f t="shared" si="605"/>
        <v/>
      </c>
    </row>
    <row r="22721" spans="10:10" x14ac:dyDescent="0.25">
      <c r="J22721" t="str">
        <f t="shared" si="605"/>
        <v/>
      </c>
    </row>
    <row r="22722" spans="10:10" x14ac:dyDescent="0.25">
      <c r="J22722" t="str">
        <f t="shared" si="605"/>
        <v/>
      </c>
    </row>
    <row r="22723" spans="10:10" x14ac:dyDescent="0.25">
      <c r="J22723" t="str">
        <f t="shared" ref="J22723:J22786" si="606">B22723&amp;C22723&amp;E22723&amp;IF(C22723="Skog",F22723&amp;G22723,"")</f>
        <v/>
      </c>
    </row>
    <row r="22724" spans="10:10" x14ac:dyDescent="0.25">
      <c r="J22724" t="str">
        <f t="shared" si="606"/>
        <v/>
      </c>
    </row>
    <row r="22725" spans="10:10" x14ac:dyDescent="0.25">
      <c r="J22725" t="str">
        <f t="shared" si="606"/>
        <v/>
      </c>
    </row>
    <row r="22726" spans="10:10" x14ac:dyDescent="0.25">
      <c r="J22726" t="str">
        <f t="shared" si="606"/>
        <v/>
      </c>
    </row>
    <row r="22727" spans="10:10" x14ac:dyDescent="0.25">
      <c r="J22727" t="str">
        <f t="shared" si="606"/>
        <v/>
      </c>
    </row>
    <row r="22728" spans="10:10" x14ac:dyDescent="0.25">
      <c r="J22728" t="str">
        <f t="shared" si="606"/>
        <v/>
      </c>
    </row>
    <row r="22729" spans="10:10" x14ac:dyDescent="0.25">
      <c r="J22729" t="str">
        <f t="shared" si="606"/>
        <v/>
      </c>
    </row>
    <row r="22730" spans="10:10" x14ac:dyDescent="0.25">
      <c r="J22730" t="str">
        <f t="shared" si="606"/>
        <v/>
      </c>
    </row>
    <row r="22731" spans="10:10" x14ac:dyDescent="0.25">
      <c r="J22731" t="str">
        <f t="shared" si="606"/>
        <v/>
      </c>
    </row>
    <row r="22732" spans="10:10" x14ac:dyDescent="0.25">
      <c r="J22732" t="str">
        <f t="shared" si="606"/>
        <v/>
      </c>
    </row>
    <row r="22733" spans="10:10" x14ac:dyDescent="0.25">
      <c r="J22733" t="str">
        <f t="shared" si="606"/>
        <v/>
      </c>
    </row>
    <row r="22734" spans="10:10" x14ac:dyDescent="0.25">
      <c r="J22734" t="str">
        <f t="shared" si="606"/>
        <v/>
      </c>
    </row>
    <row r="22735" spans="10:10" x14ac:dyDescent="0.25">
      <c r="J22735" t="str">
        <f t="shared" si="606"/>
        <v/>
      </c>
    </row>
    <row r="22736" spans="10:10" x14ac:dyDescent="0.25">
      <c r="J22736" t="str">
        <f t="shared" si="606"/>
        <v/>
      </c>
    </row>
    <row r="22737" spans="10:10" x14ac:dyDescent="0.25">
      <c r="J22737" t="str">
        <f t="shared" si="606"/>
        <v/>
      </c>
    </row>
    <row r="22738" spans="10:10" x14ac:dyDescent="0.25">
      <c r="J22738" t="str">
        <f t="shared" si="606"/>
        <v/>
      </c>
    </row>
    <row r="22739" spans="10:10" x14ac:dyDescent="0.25">
      <c r="J22739" t="str">
        <f t="shared" si="606"/>
        <v/>
      </c>
    </row>
    <row r="22740" spans="10:10" x14ac:dyDescent="0.25">
      <c r="J22740" t="str">
        <f t="shared" si="606"/>
        <v/>
      </c>
    </row>
    <row r="22741" spans="10:10" x14ac:dyDescent="0.25">
      <c r="J22741" t="str">
        <f t="shared" si="606"/>
        <v/>
      </c>
    </row>
    <row r="22742" spans="10:10" x14ac:dyDescent="0.25">
      <c r="J22742" t="str">
        <f t="shared" si="606"/>
        <v/>
      </c>
    </row>
    <row r="22743" spans="10:10" x14ac:dyDescent="0.25">
      <c r="J22743" t="str">
        <f t="shared" si="606"/>
        <v/>
      </c>
    </row>
    <row r="22744" spans="10:10" x14ac:dyDescent="0.25">
      <c r="J22744" t="str">
        <f t="shared" si="606"/>
        <v/>
      </c>
    </row>
    <row r="22745" spans="10:10" x14ac:dyDescent="0.25">
      <c r="J22745" t="str">
        <f t="shared" si="606"/>
        <v/>
      </c>
    </row>
    <row r="22746" spans="10:10" x14ac:dyDescent="0.25">
      <c r="J22746" t="str">
        <f t="shared" si="606"/>
        <v/>
      </c>
    </row>
    <row r="22747" spans="10:10" x14ac:dyDescent="0.25">
      <c r="J22747" t="str">
        <f t="shared" si="606"/>
        <v/>
      </c>
    </row>
    <row r="22748" spans="10:10" x14ac:dyDescent="0.25">
      <c r="J22748" t="str">
        <f t="shared" si="606"/>
        <v/>
      </c>
    </row>
    <row r="22749" spans="10:10" x14ac:dyDescent="0.25">
      <c r="J22749" t="str">
        <f t="shared" si="606"/>
        <v/>
      </c>
    </row>
    <row r="22750" spans="10:10" x14ac:dyDescent="0.25">
      <c r="J22750" t="str">
        <f t="shared" si="606"/>
        <v/>
      </c>
    </row>
    <row r="22751" spans="10:10" x14ac:dyDescent="0.25">
      <c r="J22751" t="str">
        <f t="shared" si="606"/>
        <v/>
      </c>
    </row>
    <row r="22752" spans="10:10" x14ac:dyDescent="0.25">
      <c r="J22752" t="str">
        <f t="shared" si="606"/>
        <v/>
      </c>
    </row>
    <row r="22753" spans="10:10" x14ac:dyDescent="0.25">
      <c r="J22753" t="str">
        <f t="shared" si="606"/>
        <v/>
      </c>
    </row>
    <row r="22754" spans="10:10" x14ac:dyDescent="0.25">
      <c r="J22754" t="str">
        <f t="shared" si="606"/>
        <v/>
      </c>
    </row>
    <row r="22755" spans="10:10" x14ac:dyDescent="0.25">
      <c r="J22755" t="str">
        <f t="shared" si="606"/>
        <v/>
      </c>
    </row>
    <row r="22756" spans="10:10" x14ac:dyDescent="0.25">
      <c r="J22756" t="str">
        <f t="shared" si="606"/>
        <v/>
      </c>
    </row>
    <row r="22757" spans="10:10" x14ac:dyDescent="0.25">
      <c r="J22757" t="str">
        <f t="shared" si="606"/>
        <v/>
      </c>
    </row>
    <row r="22758" spans="10:10" x14ac:dyDescent="0.25">
      <c r="J22758" t="str">
        <f t="shared" si="606"/>
        <v/>
      </c>
    </row>
    <row r="22759" spans="10:10" x14ac:dyDescent="0.25">
      <c r="J22759" t="str">
        <f t="shared" si="606"/>
        <v/>
      </c>
    </row>
    <row r="22760" spans="10:10" x14ac:dyDescent="0.25">
      <c r="J22760" t="str">
        <f t="shared" si="606"/>
        <v/>
      </c>
    </row>
    <row r="22761" spans="10:10" x14ac:dyDescent="0.25">
      <c r="J22761" t="str">
        <f t="shared" si="606"/>
        <v/>
      </c>
    </row>
    <row r="22762" spans="10:10" x14ac:dyDescent="0.25">
      <c r="J22762" t="str">
        <f t="shared" si="606"/>
        <v/>
      </c>
    </row>
    <row r="22763" spans="10:10" x14ac:dyDescent="0.25">
      <c r="J22763" t="str">
        <f t="shared" si="606"/>
        <v/>
      </c>
    </row>
    <row r="22764" spans="10:10" x14ac:dyDescent="0.25">
      <c r="J22764" t="str">
        <f t="shared" si="606"/>
        <v/>
      </c>
    </row>
    <row r="22765" spans="10:10" x14ac:dyDescent="0.25">
      <c r="J22765" t="str">
        <f t="shared" si="606"/>
        <v/>
      </c>
    </row>
    <row r="22766" spans="10:10" x14ac:dyDescent="0.25">
      <c r="J22766" t="str">
        <f t="shared" si="606"/>
        <v/>
      </c>
    </row>
    <row r="22767" spans="10:10" x14ac:dyDescent="0.25">
      <c r="J22767" t="str">
        <f t="shared" si="606"/>
        <v/>
      </c>
    </row>
    <row r="22768" spans="10:10" x14ac:dyDescent="0.25">
      <c r="J22768" t="str">
        <f t="shared" si="606"/>
        <v/>
      </c>
    </row>
    <row r="22769" spans="10:10" x14ac:dyDescent="0.25">
      <c r="J22769" t="str">
        <f t="shared" si="606"/>
        <v/>
      </c>
    </row>
    <row r="22770" spans="10:10" x14ac:dyDescent="0.25">
      <c r="J22770" t="str">
        <f t="shared" si="606"/>
        <v/>
      </c>
    </row>
    <row r="22771" spans="10:10" x14ac:dyDescent="0.25">
      <c r="J22771" t="str">
        <f t="shared" si="606"/>
        <v/>
      </c>
    </row>
    <row r="22772" spans="10:10" x14ac:dyDescent="0.25">
      <c r="J22772" t="str">
        <f t="shared" si="606"/>
        <v/>
      </c>
    </row>
    <row r="22773" spans="10:10" x14ac:dyDescent="0.25">
      <c r="J22773" t="str">
        <f t="shared" si="606"/>
        <v/>
      </c>
    </row>
    <row r="22774" spans="10:10" x14ac:dyDescent="0.25">
      <c r="J22774" t="str">
        <f t="shared" si="606"/>
        <v/>
      </c>
    </row>
    <row r="22775" spans="10:10" x14ac:dyDescent="0.25">
      <c r="J22775" t="str">
        <f t="shared" si="606"/>
        <v/>
      </c>
    </row>
    <row r="22776" spans="10:10" x14ac:dyDescent="0.25">
      <c r="J22776" t="str">
        <f t="shared" si="606"/>
        <v/>
      </c>
    </row>
    <row r="22777" spans="10:10" x14ac:dyDescent="0.25">
      <c r="J22777" t="str">
        <f t="shared" si="606"/>
        <v/>
      </c>
    </row>
    <row r="22778" spans="10:10" x14ac:dyDescent="0.25">
      <c r="J22778" t="str">
        <f t="shared" si="606"/>
        <v/>
      </c>
    </row>
    <row r="22779" spans="10:10" x14ac:dyDescent="0.25">
      <c r="J22779" t="str">
        <f t="shared" si="606"/>
        <v/>
      </c>
    </row>
    <row r="22780" spans="10:10" x14ac:dyDescent="0.25">
      <c r="J22780" t="str">
        <f t="shared" si="606"/>
        <v/>
      </c>
    </row>
    <row r="22781" spans="10:10" x14ac:dyDescent="0.25">
      <c r="J22781" t="str">
        <f t="shared" si="606"/>
        <v/>
      </c>
    </row>
    <row r="22782" spans="10:10" x14ac:dyDescent="0.25">
      <c r="J22782" t="str">
        <f t="shared" si="606"/>
        <v/>
      </c>
    </row>
    <row r="22783" spans="10:10" x14ac:dyDescent="0.25">
      <c r="J22783" t="str">
        <f t="shared" si="606"/>
        <v/>
      </c>
    </row>
    <row r="22784" spans="10:10" x14ac:dyDescent="0.25">
      <c r="J22784" t="str">
        <f t="shared" si="606"/>
        <v/>
      </c>
    </row>
    <row r="22785" spans="10:10" x14ac:dyDescent="0.25">
      <c r="J22785" t="str">
        <f t="shared" si="606"/>
        <v/>
      </c>
    </row>
    <row r="22786" spans="10:10" x14ac:dyDescent="0.25">
      <c r="J22786" t="str">
        <f t="shared" si="606"/>
        <v/>
      </c>
    </row>
    <row r="22787" spans="10:10" x14ac:dyDescent="0.25">
      <c r="J22787" t="str">
        <f t="shared" ref="J22787:J22850" si="607">B22787&amp;C22787&amp;E22787&amp;IF(C22787="Skog",F22787&amp;G22787,"")</f>
        <v/>
      </c>
    </row>
    <row r="22788" spans="10:10" x14ac:dyDescent="0.25">
      <c r="J22788" t="str">
        <f t="shared" si="607"/>
        <v/>
      </c>
    </row>
    <row r="22789" spans="10:10" x14ac:dyDescent="0.25">
      <c r="J22789" t="str">
        <f t="shared" si="607"/>
        <v/>
      </c>
    </row>
    <row r="22790" spans="10:10" x14ac:dyDescent="0.25">
      <c r="J22790" t="str">
        <f t="shared" si="607"/>
        <v/>
      </c>
    </row>
    <row r="22791" spans="10:10" x14ac:dyDescent="0.25">
      <c r="J22791" t="str">
        <f t="shared" si="607"/>
        <v/>
      </c>
    </row>
    <row r="22792" spans="10:10" x14ac:dyDescent="0.25">
      <c r="J22792" t="str">
        <f t="shared" si="607"/>
        <v/>
      </c>
    </row>
    <row r="22793" spans="10:10" x14ac:dyDescent="0.25">
      <c r="J22793" t="str">
        <f t="shared" si="607"/>
        <v/>
      </c>
    </row>
    <row r="22794" spans="10:10" x14ac:dyDescent="0.25">
      <c r="J22794" t="str">
        <f t="shared" si="607"/>
        <v/>
      </c>
    </row>
    <row r="22795" spans="10:10" x14ac:dyDescent="0.25">
      <c r="J22795" t="str">
        <f t="shared" si="607"/>
        <v/>
      </c>
    </row>
    <row r="22796" spans="10:10" x14ac:dyDescent="0.25">
      <c r="J22796" t="str">
        <f t="shared" si="607"/>
        <v/>
      </c>
    </row>
    <row r="22797" spans="10:10" x14ac:dyDescent="0.25">
      <c r="J22797" t="str">
        <f t="shared" si="607"/>
        <v/>
      </c>
    </row>
    <row r="22798" spans="10:10" x14ac:dyDescent="0.25">
      <c r="J22798" t="str">
        <f t="shared" si="607"/>
        <v/>
      </c>
    </row>
    <row r="22799" spans="10:10" x14ac:dyDescent="0.25">
      <c r="J22799" t="str">
        <f t="shared" si="607"/>
        <v/>
      </c>
    </row>
    <row r="22800" spans="10:10" x14ac:dyDescent="0.25">
      <c r="J22800" t="str">
        <f t="shared" si="607"/>
        <v/>
      </c>
    </row>
    <row r="22801" spans="10:10" x14ac:dyDescent="0.25">
      <c r="J22801" t="str">
        <f t="shared" si="607"/>
        <v/>
      </c>
    </row>
    <row r="22802" spans="10:10" x14ac:dyDescent="0.25">
      <c r="J22802" t="str">
        <f t="shared" si="607"/>
        <v/>
      </c>
    </row>
    <row r="22803" spans="10:10" x14ac:dyDescent="0.25">
      <c r="J22803" t="str">
        <f t="shared" si="607"/>
        <v/>
      </c>
    </row>
    <row r="22804" spans="10:10" x14ac:dyDescent="0.25">
      <c r="J22804" t="str">
        <f t="shared" si="607"/>
        <v/>
      </c>
    </row>
    <row r="22805" spans="10:10" x14ac:dyDescent="0.25">
      <c r="J22805" t="str">
        <f t="shared" si="607"/>
        <v/>
      </c>
    </row>
    <row r="22806" spans="10:10" x14ac:dyDescent="0.25">
      <c r="J22806" t="str">
        <f t="shared" si="607"/>
        <v/>
      </c>
    </row>
    <row r="22807" spans="10:10" x14ac:dyDescent="0.25">
      <c r="J22807" t="str">
        <f t="shared" si="607"/>
        <v/>
      </c>
    </row>
    <row r="22808" spans="10:10" x14ac:dyDescent="0.25">
      <c r="J22808" t="str">
        <f t="shared" si="607"/>
        <v/>
      </c>
    </row>
    <row r="22809" spans="10:10" x14ac:dyDescent="0.25">
      <c r="J22809" t="str">
        <f t="shared" si="607"/>
        <v/>
      </c>
    </row>
    <row r="22810" spans="10:10" x14ac:dyDescent="0.25">
      <c r="J22810" t="str">
        <f t="shared" si="607"/>
        <v/>
      </c>
    </row>
    <row r="22811" spans="10:10" x14ac:dyDescent="0.25">
      <c r="J22811" t="str">
        <f t="shared" si="607"/>
        <v/>
      </c>
    </row>
    <row r="22812" spans="10:10" x14ac:dyDescent="0.25">
      <c r="J22812" t="str">
        <f t="shared" si="607"/>
        <v/>
      </c>
    </row>
    <row r="22813" spans="10:10" x14ac:dyDescent="0.25">
      <c r="J22813" t="str">
        <f t="shared" si="607"/>
        <v/>
      </c>
    </row>
    <row r="22814" spans="10:10" x14ac:dyDescent="0.25">
      <c r="J22814" t="str">
        <f t="shared" si="607"/>
        <v/>
      </c>
    </row>
    <row r="22815" spans="10:10" x14ac:dyDescent="0.25">
      <c r="J22815" t="str">
        <f t="shared" si="607"/>
        <v/>
      </c>
    </row>
    <row r="22816" spans="10:10" x14ac:dyDescent="0.25">
      <c r="J22816" t="str">
        <f t="shared" si="607"/>
        <v/>
      </c>
    </row>
    <row r="22817" spans="10:10" x14ac:dyDescent="0.25">
      <c r="J22817" t="str">
        <f t="shared" si="607"/>
        <v/>
      </c>
    </row>
    <row r="22818" spans="10:10" x14ac:dyDescent="0.25">
      <c r="J22818" t="str">
        <f t="shared" si="607"/>
        <v/>
      </c>
    </row>
    <row r="22819" spans="10:10" x14ac:dyDescent="0.25">
      <c r="J22819" t="str">
        <f t="shared" si="607"/>
        <v/>
      </c>
    </row>
    <row r="22820" spans="10:10" x14ac:dyDescent="0.25">
      <c r="J22820" t="str">
        <f t="shared" si="607"/>
        <v/>
      </c>
    </row>
    <row r="22821" spans="10:10" x14ac:dyDescent="0.25">
      <c r="J22821" t="str">
        <f t="shared" si="607"/>
        <v/>
      </c>
    </row>
    <row r="22822" spans="10:10" x14ac:dyDescent="0.25">
      <c r="J22822" t="str">
        <f t="shared" si="607"/>
        <v/>
      </c>
    </row>
    <row r="22823" spans="10:10" x14ac:dyDescent="0.25">
      <c r="J22823" t="str">
        <f t="shared" si="607"/>
        <v/>
      </c>
    </row>
    <row r="22824" spans="10:10" x14ac:dyDescent="0.25">
      <c r="J22824" t="str">
        <f t="shared" si="607"/>
        <v/>
      </c>
    </row>
    <row r="22825" spans="10:10" x14ac:dyDescent="0.25">
      <c r="J22825" t="str">
        <f t="shared" si="607"/>
        <v/>
      </c>
    </row>
    <row r="22826" spans="10:10" x14ac:dyDescent="0.25">
      <c r="J22826" t="str">
        <f t="shared" si="607"/>
        <v/>
      </c>
    </row>
    <row r="22827" spans="10:10" x14ac:dyDescent="0.25">
      <c r="J22827" t="str">
        <f t="shared" si="607"/>
        <v/>
      </c>
    </row>
    <row r="22828" spans="10:10" x14ac:dyDescent="0.25">
      <c r="J22828" t="str">
        <f t="shared" si="607"/>
        <v/>
      </c>
    </row>
    <row r="22829" spans="10:10" x14ac:dyDescent="0.25">
      <c r="J22829" t="str">
        <f t="shared" si="607"/>
        <v/>
      </c>
    </row>
    <row r="22830" spans="10:10" x14ac:dyDescent="0.25">
      <c r="J22830" t="str">
        <f t="shared" si="607"/>
        <v/>
      </c>
    </row>
    <row r="22831" spans="10:10" x14ac:dyDescent="0.25">
      <c r="J22831" t="str">
        <f t="shared" si="607"/>
        <v/>
      </c>
    </row>
    <row r="22832" spans="10:10" x14ac:dyDescent="0.25">
      <c r="J22832" t="str">
        <f t="shared" si="607"/>
        <v/>
      </c>
    </row>
    <row r="22833" spans="10:10" x14ac:dyDescent="0.25">
      <c r="J22833" t="str">
        <f t="shared" si="607"/>
        <v/>
      </c>
    </row>
    <row r="22834" spans="10:10" x14ac:dyDescent="0.25">
      <c r="J22834" t="str">
        <f t="shared" si="607"/>
        <v/>
      </c>
    </row>
    <row r="22835" spans="10:10" x14ac:dyDescent="0.25">
      <c r="J22835" t="str">
        <f t="shared" si="607"/>
        <v/>
      </c>
    </row>
    <row r="22836" spans="10:10" x14ac:dyDescent="0.25">
      <c r="J22836" t="str">
        <f t="shared" si="607"/>
        <v/>
      </c>
    </row>
    <row r="22837" spans="10:10" x14ac:dyDescent="0.25">
      <c r="J22837" t="str">
        <f t="shared" si="607"/>
        <v/>
      </c>
    </row>
    <row r="22838" spans="10:10" x14ac:dyDescent="0.25">
      <c r="J22838" t="str">
        <f t="shared" si="607"/>
        <v/>
      </c>
    </row>
    <row r="22839" spans="10:10" x14ac:dyDescent="0.25">
      <c r="J22839" t="str">
        <f t="shared" si="607"/>
        <v/>
      </c>
    </row>
    <row r="22840" spans="10:10" x14ac:dyDescent="0.25">
      <c r="J22840" t="str">
        <f t="shared" si="607"/>
        <v/>
      </c>
    </row>
    <row r="22841" spans="10:10" x14ac:dyDescent="0.25">
      <c r="J22841" t="str">
        <f t="shared" si="607"/>
        <v/>
      </c>
    </row>
    <row r="22842" spans="10:10" x14ac:dyDescent="0.25">
      <c r="J22842" t="str">
        <f t="shared" si="607"/>
        <v/>
      </c>
    </row>
    <row r="22843" spans="10:10" x14ac:dyDescent="0.25">
      <c r="J22843" t="str">
        <f t="shared" si="607"/>
        <v/>
      </c>
    </row>
    <row r="22844" spans="10:10" x14ac:dyDescent="0.25">
      <c r="J22844" t="str">
        <f t="shared" si="607"/>
        <v/>
      </c>
    </row>
    <row r="22845" spans="10:10" x14ac:dyDescent="0.25">
      <c r="J22845" t="str">
        <f t="shared" si="607"/>
        <v/>
      </c>
    </row>
    <row r="22846" spans="10:10" x14ac:dyDescent="0.25">
      <c r="J22846" t="str">
        <f t="shared" si="607"/>
        <v/>
      </c>
    </row>
    <row r="22847" spans="10:10" x14ac:dyDescent="0.25">
      <c r="J22847" t="str">
        <f t="shared" si="607"/>
        <v/>
      </c>
    </row>
    <row r="22848" spans="10:10" x14ac:dyDescent="0.25">
      <c r="J22848" t="str">
        <f t="shared" si="607"/>
        <v/>
      </c>
    </row>
    <row r="22849" spans="10:10" x14ac:dyDescent="0.25">
      <c r="J22849" t="str">
        <f t="shared" si="607"/>
        <v/>
      </c>
    </row>
    <row r="22850" spans="10:10" x14ac:dyDescent="0.25">
      <c r="J22850" t="str">
        <f t="shared" si="607"/>
        <v/>
      </c>
    </row>
    <row r="22851" spans="10:10" x14ac:dyDescent="0.25">
      <c r="J22851" t="str">
        <f t="shared" ref="J22851:J22914" si="608">B22851&amp;C22851&amp;E22851&amp;IF(C22851="Skog",F22851&amp;G22851,"")</f>
        <v/>
      </c>
    </row>
    <row r="22852" spans="10:10" x14ac:dyDescent="0.25">
      <c r="J22852" t="str">
        <f t="shared" si="608"/>
        <v/>
      </c>
    </row>
    <row r="22853" spans="10:10" x14ac:dyDescent="0.25">
      <c r="J22853" t="str">
        <f t="shared" si="608"/>
        <v/>
      </c>
    </row>
    <row r="22854" spans="10:10" x14ac:dyDescent="0.25">
      <c r="J22854" t="str">
        <f t="shared" si="608"/>
        <v/>
      </c>
    </row>
    <row r="22855" spans="10:10" x14ac:dyDescent="0.25">
      <c r="J22855" t="str">
        <f t="shared" si="608"/>
        <v/>
      </c>
    </row>
    <row r="22856" spans="10:10" x14ac:dyDescent="0.25">
      <c r="J22856" t="str">
        <f t="shared" si="608"/>
        <v/>
      </c>
    </row>
    <row r="22857" spans="10:10" x14ac:dyDescent="0.25">
      <c r="J22857" t="str">
        <f t="shared" si="608"/>
        <v/>
      </c>
    </row>
    <row r="22858" spans="10:10" x14ac:dyDescent="0.25">
      <c r="J22858" t="str">
        <f t="shared" si="608"/>
        <v/>
      </c>
    </row>
    <row r="22859" spans="10:10" x14ac:dyDescent="0.25">
      <c r="J22859" t="str">
        <f t="shared" si="608"/>
        <v/>
      </c>
    </row>
    <row r="22860" spans="10:10" x14ac:dyDescent="0.25">
      <c r="J22860" t="str">
        <f t="shared" si="608"/>
        <v/>
      </c>
    </row>
    <row r="22861" spans="10:10" x14ac:dyDescent="0.25">
      <c r="J22861" t="str">
        <f t="shared" si="608"/>
        <v/>
      </c>
    </row>
    <row r="22862" spans="10:10" x14ac:dyDescent="0.25">
      <c r="J22862" t="str">
        <f t="shared" si="608"/>
        <v/>
      </c>
    </row>
    <row r="22863" spans="10:10" x14ac:dyDescent="0.25">
      <c r="J22863" t="str">
        <f t="shared" si="608"/>
        <v/>
      </c>
    </row>
    <row r="22864" spans="10:10" x14ac:dyDescent="0.25">
      <c r="J22864" t="str">
        <f t="shared" si="608"/>
        <v/>
      </c>
    </row>
    <row r="22865" spans="10:10" x14ac:dyDescent="0.25">
      <c r="J22865" t="str">
        <f t="shared" si="608"/>
        <v/>
      </c>
    </row>
    <row r="22866" spans="10:10" x14ac:dyDescent="0.25">
      <c r="J22866" t="str">
        <f t="shared" si="608"/>
        <v/>
      </c>
    </row>
    <row r="22867" spans="10:10" x14ac:dyDescent="0.25">
      <c r="J22867" t="str">
        <f t="shared" si="608"/>
        <v/>
      </c>
    </row>
    <row r="22868" spans="10:10" x14ac:dyDescent="0.25">
      <c r="J22868" t="str">
        <f t="shared" si="608"/>
        <v/>
      </c>
    </row>
    <row r="22869" spans="10:10" x14ac:dyDescent="0.25">
      <c r="J22869" t="str">
        <f t="shared" si="608"/>
        <v/>
      </c>
    </row>
    <row r="22870" spans="10:10" x14ac:dyDescent="0.25">
      <c r="J22870" t="str">
        <f t="shared" si="608"/>
        <v/>
      </c>
    </row>
    <row r="22871" spans="10:10" x14ac:dyDescent="0.25">
      <c r="J22871" t="str">
        <f t="shared" si="608"/>
        <v/>
      </c>
    </row>
    <row r="22872" spans="10:10" x14ac:dyDescent="0.25">
      <c r="J22872" t="str">
        <f t="shared" si="608"/>
        <v/>
      </c>
    </row>
    <row r="22873" spans="10:10" x14ac:dyDescent="0.25">
      <c r="J22873" t="str">
        <f t="shared" si="608"/>
        <v/>
      </c>
    </row>
    <row r="22874" spans="10:10" x14ac:dyDescent="0.25">
      <c r="J22874" t="str">
        <f t="shared" si="608"/>
        <v/>
      </c>
    </row>
    <row r="22875" spans="10:10" x14ac:dyDescent="0.25">
      <c r="J22875" t="str">
        <f t="shared" si="608"/>
        <v/>
      </c>
    </row>
    <row r="22876" spans="10:10" x14ac:dyDescent="0.25">
      <c r="J22876" t="str">
        <f t="shared" si="608"/>
        <v/>
      </c>
    </row>
    <row r="22877" spans="10:10" x14ac:dyDescent="0.25">
      <c r="J22877" t="str">
        <f t="shared" si="608"/>
        <v/>
      </c>
    </row>
    <row r="22878" spans="10:10" x14ac:dyDescent="0.25">
      <c r="J22878" t="str">
        <f t="shared" si="608"/>
        <v/>
      </c>
    </row>
    <row r="22879" spans="10:10" x14ac:dyDescent="0.25">
      <c r="J22879" t="str">
        <f t="shared" si="608"/>
        <v/>
      </c>
    </row>
    <row r="22880" spans="10:10" x14ac:dyDescent="0.25">
      <c r="J22880" t="str">
        <f t="shared" si="608"/>
        <v/>
      </c>
    </row>
    <row r="22881" spans="10:10" x14ac:dyDescent="0.25">
      <c r="J22881" t="str">
        <f t="shared" si="608"/>
        <v/>
      </c>
    </row>
    <row r="22882" spans="10:10" x14ac:dyDescent="0.25">
      <c r="J22882" t="str">
        <f t="shared" si="608"/>
        <v/>
      </c>
    </row>
    <row r="22883" spans="10:10" x14ac:dyDescent="0.25">
      <c r="J22883" t="str">
        <f t="shared" si="608"/>
        <v/>
      </c>
    </row>
    <row r="22884" spans="10:10" x14ac:dyDescent="0.25">
      <c r="J22884" t="str">
        <f t="shared" si="608"/>
        <v/>
      </c>
    </row>
    <row r="22885" spans="10:10" x14ac:dyDescent="0.25">
      <c r="J22885" t="str">
        <f t="shared" si="608"/>
        <v/>
      </c>
    </row>
    <row r="22886" spans="10:10" x14ac:dyDescent="0.25">
      <c r="J22886" t="str">
        <f t="shared" si="608"/>
        <v/>
      </c>
    </row>
    <row r="22887" spans="10:10" x14ac:dyDescent="0.25">
      <c r="J22887" t="str">
        <f t="shared" si="608"/>
        <v/>
      </c>
    </row>
    <row r="22888" spans="10:10" x14ac:dyDescent="0.25">
      <c r="J22888" t="str">
        <f t="shared" si="608"/>
        <v/>
      </c>
    </row>
    <row r="22889" spans="10:10" x14ac:dyDescent="0.25">
      <c r="J22889" t="str">
        <f t="shared" si="608"/>
        <v/>
      </c>
    </row>
    <row r="22890" spans="10:10" x14ac:dyDescent="0.25">
      <c r="J22890" t="str">
        <f t="shared" si="608"/>
        <v/>
      </c>
    </row>
    <row r="22891" spans="10:10" x14ac:dyDescent="0.25">
      <c r="J22891" t="str">
        <f t="shared" si="608"/>
        <v/>
      </c>
    </row>
    <row r="22892" spans="10:10" x14ac:dyDescent="0.25">
      <c r="J22892" t="str">
        <f t="shared" si="608"/>
        <v/>
      </c>
    </row>
    <row r="22893" spans="10:10" x14ac:dyDescent="0.25">
      <c r="J22893" t="str">
        <f t="shared" si="608"/>
        <v/>
      </c>
    </row>
    <row r="22894" spans="10:10" x14ac:dyDescent="0.25">
      <c r="J22894" t="str">
        <f t="shared" si="608"/>
        <v/>
      </c>
    </row>
    <row r="22895" spans="10:10" x14ac:dyDescent="0.25">
      <c r="J22895" t="str">
        <f t="shared" si="608"/>
        <v/>
      </c>
    </row>
    <row r="22896" spans="10:10" x14ac:dyDescent="0.25">
      <c r="J22896" t="str">
        <f t="shared" si="608"/>
        <v/>
      </c>
    </row>
    <row r="22897" spans="10:10" x14ac:dyDescent="0.25">
      <c r="J22897" t="str">
        <f t="shared" si="608"/>
        <v/>
      </c>
    </row>
    <row r="22898" spans="10:10" x14ac:dyDescent="0.25">
      <c r="J22898" t="str">
        <f t="shared" si="608"/>
        <v/>
      </c>
    </row>
    <row r="22899" spans="10:10" x14ac:dyDescent="0.25">
      <c r="J22899" t="str">
        <f t="shared" si="608"/>
        <v/>
      </c>
    </row>
    <row r="22900" spans="10:10" x14ac:dyDescent="0.25">
      <c r="J22900" t="str">
        <f t="shared" si="608"/>
        <v/>
      </c>
    </row>
    <row r="22901" spans="10:10" x14ac:dyDescent="0.25">
      <c r="J22901" t="str">
        <f t="shared" si="608"/>
        <v/>
      </c>
    </row>
    <row r="22902" spans="10:10" x14ac:dyDescent="0.25">
      <c r="J22902" t="str">
        <f t="shared" si="608"/>
        <v/>
      </c>
    </row>
    <row r="22903" spans="10:10" x14ac:dyDescent="0.25">
      <c r="J22903" t="str">
        <f t="shared" si="608"/>
        <v/>
      </c>
    </row>
    <row r="22904" spans="10:10" x14ac:dyDescent="0.25">
      <c r="J22904" t="str">
        <f t="shared" si="608"/>
        <v/>
      </c>
    </row>
    <row r="22905" spans="10:10" x14ac:dyDescent="0.25">
      <c r="J22905" t="str">
        <f t="shared" si="608"/>
        <v/>
      </c>
    </row>
    <row r="22906" spans="10:10" x14ac:dyDescent="0.25">
      <c r="J22906" t="str">
        <f t="shared" si="608"/>
        <v/>
      </c>
    </row>
    <row r="22907" spans="10:10" x14ac:dyDescent="0.25">
      <c r="J22907" t="str">
        <f t="shared" si="608"/>
        <v/>
      </c>
    </row>
    <row r="22908" spans="10:10" x14ac:dyDescent="0.25">
      <c r="J22908" t="str">
        <f t="shared" si="608"/>
        <v/>
      </c>
    </row>
    <row r="22909" spans="10:10" x14ac:dyDescent="0.25">
      <c r="J22909" t="str">
        <f t="shared" si="608"/>
        <v/>
      </c>
    </row>
    <row r="22910" spans="10:10" x14ac:dyDescent="0.25">
      <c r="J22910" t="str">
        <f t="shared" si="608"/>
        <v/>
      </c>
    </row>
    <row r="22911" spans="10:10" x14ac:dyDescent="0.25">
      <c r="J22911" t="str">
        <f t="shared" si="608"/>
        <v/>
      </c>
    </row>
    <row r="22912" spans="10:10" x14ac:dyDescent="0.25">
      <c r="J22912" t="str">
        <f t="shared" si="608"/>
        <v/>
      </c>
    </row>
    <row r="22913" spans="10:10" x14ac:dyDescent="0.25">
      <c r="J22913" t="str">
        <f t="shared" si="608"/>
        <v/>
      </c>
    </row>
    <row r="22914" spans="10:10" x14ac:dyDescent="0.25">
      <c r="J22914" t="str">
        <f t="shared" si="608"/>
        <v/>
      </c>
    </row>
    <row r="22915" spans="10:10" x14ac:dyDescent="0.25">
      <c r="J22915" t="str">
        <f t="shared" ref="J22915:J22978" si="609">B22915&amp;C22915&amp;E22915&amp;IF(C22915="Skog",F22915&amp;G22915,"")</f>
        <v/>
      </c>
    </row>
    <row r="22916" spans="10:10" x14ac:dyDescent="0.25">
      <c r="J22916" t="str">
        <f t="shared" si="609"/>
        <v/>
      </c>
    </row>
    <row r="22917" spans="10:10" x14ac:dyDescent="0.25">
      <c r="J22917" t="str">
        <f t="shared" si="609"/>
        <v/>
      </c>
    </row>
    <row r="22918" spans="10:10" x14ac:dyDescent="0.25">
      <c r="J22918" t="str">
        <f t="shared" si="609"/>
        <v/>
      </c>
    </row>
    <row r="22919" spans="10:10" x14ac:dyDescent="0.25">
      <c r="J22919" t="str">
        <f t="shared" si="609"/>
        <v/>
      </c>
    </row>
    <row r="22920" spans="10:10" x14ac:dyDescent="0.25">
      <c r="J22920" t="str">
        <f t="shared" si="609"/>
        <v/>
      </c>
    </row>
    <row r="22921" spans="10:10" x14ac:dyDescent="0.25">
      <c r="J22921" t="str">
        <f t="shared" si="609"/>
        <v/>
      </c>
    </row>
    <row r="22922" spans="10:10" x14ac:dyDescent="0.25">
      <c r="J22922" t="str">
        <f t="shared" si="609"/>
        <v/>
      </c>
    </row>
    <row r="22923" spans="10:10" x14ac:dyDescent="0.25">
      <c r="J22923" t="str">
        <f t="shared" si="609"/>
        <v/>
      </c>
    </row>
    <row r="22924" spans="10:10" x14ac:dyDescent="0.25">
      <c r="J22924" t="str">
        <f t="shared" si="609"/>
        <v/>
      </c>
    </row>
    <row r="22925" spans="10:10" x14ac:dyDescent="0.25">
      <c r="J22925" t="str">
        <f t="shared" si="609"/>
        <v/>
      </c>
    </row>
    <row r="22926" spans="10:10" x14ac:dyDescent="0.25">
      <c r="J22926" t="str">
        <f t="shared" si="609"/>
        <v/>
      </c>
    </row>
    <row r="22927" spans="10:10" x14ac:dyDescent="0.25">
      <c r="J22927" t="str">
        <f t="shared" si="609"/>
        <v/>
      </c>
    </row>
    <row r="22928" spans="10:10" x14ac:dyDescent="0.25">
      <c r="J22928" t="str">
        <f t="shared" si="609"/>
        <v/>
      </c>
    </row>
    <row r="22929" spans="10:10" x14ac:dyDescent="0.25">
      <c r="J22929" t="str">
        <f t="shared" si="609"/>
        <v/>
      </c>
    </row>
    <row r="22930" spans="10:10" x14ac:dyDescent="0.25">
      <c r="J22930" t="str">
        <f t="shared" si="609"/>
        <v/>
      </c>
    </row>
    <row r="22931" spans="10:10" x14ac:dyDescent="0.25">
      <c r="J22931" t="str">
        <f t="shared" si="609"/>
        <v/>
      </c>
    </row>
    <row r="22932" spans="10:10" x14ac:dyDescent="0.25">
      <c r="J22932" t="str">
        <f t="shared" si="609"/>
        <v/>
      </c>
    </row>
    <row r="22933" spans="10:10" x14ac:dyDescent="0.25">
      <c r="J22933" t="str">
        <f t="shared" si="609"/>
        <v/>
      </c>
    </row>
    <row r="22934" spans="10:10" x14ac:dyDescent="0.25">
      <c r="J22934" t="str">
        <f t="shared" si="609"/>
        <v/>
      </c>
    </row>
    <row r="22935" spans="10:10" x14ac:dyDescent="0.25">
      <c r="J22935" t="str">
        <f t="shared" si="609"/>
        <v/>
      </c>
    </row>
    <row r="22936" spans="10:10" x14ac:dyDescent="0.25">
      <c r="J22936" t="str">
        <f t="shared" si="609"/>
        <v/>
      </c>
    </row>
    <row r="22937" spans="10:10" x14ac:dyDescent="0.25">
      <c r="J22937" t="str">
        <f t="shared" si="609"/>
        <v/>
      </c>
    </row>
    <row r="22938" spans="10:10" x14ac:dyDescent="0.25">
      <c r="J22938" t="str">
        <f t="shared" si="609"/>
        <v/>
      </c>
    </row>
    <row r="22939" spans="10:10" x14ac:dyDescent="0.25">
      <c r="J22939" t="str">
        <f t="shared" si="609"/>
        <v/>
      </c>
    </row>
    <row r="22940" spans="10:10" x14ac:dyDescent="0.25">
      <c r="J22940" t="str">
        <f t="shared" si="609"/>
        <v/>
      </c>
    </row>
    <row r="22941" spans="10:10" x14ac:dyDescent="0.25">
      <c r="J22941" t="str">
        <f t="shared" si="609"/>
        <v/>
      </c>
    </row>
    <row r="22942" spans="10:10" x14ac:dyDescent="0.25">
      <c r="J22942" t="str">
        <f t="shared" si="609"/>
        <v/>
      </c>
    </row>
    <row r="22943" spans="10:10" x14ac:dyDescent="0.25">
      <c r="J22943" t="str">
        <f t="shared" si="609"/>
        <v/>
      </c>
    </row>
    <row r="22944" spans="10:10" x14ac:dyDescent="0.25">
      <c r="J22944" t="str">
        <f t="shared" si="609"/>
        <v/>
      </c>
    </row>
    <row r="22945" spans="10:10" x14ac:dyDescent="0.25">
      <c r="J22945" t="str">
        <f t="shared" si="609"/>
        <v/>
      </c>
    </row>
    <row r="22946" spans="10:10" x14ac:dyDescent="0.25">
      <c r="J22946" t="str">
        <f t="shared" si="609"/>
        <v/>
      </c>
    </row>
    <row r="22947" spans="10:10" x14ac:dyDescent="0.25">
      <c r="J22947" t="str">
        <f t="shared" si="609"/>
        <v/>
      </c>
    </row>
    <row r="22948" spans="10:10" x14ac:dyDescent="0.25">
      <c r="J22948" t="str">
        <f t="shared" si="609"/>
        <v/>
      </c>
    </row>
    <row r="22949" spans="10:10" x14ac:dyDescent="0.25">
      <c r="J22949" t="str">
        <f t="shared" si="609"/>
        <v/>
      </c>
    </row>
    <row r="22950" spans="10:10" x14ac:dyDescent="0.25">
      <c r="J22950" t="str">
        <f t="shared" si="609"/>
        <v/>
      </c>
    </row>
    <row r="22951" spans="10:10" x14ac:dyDescent="0.25">
      <c r="J22951" t="str">
        <f t="shared" si="609"/>
        <v/>
      </c>
    </row>
    <row r="22952" spans="10:10" x14ac:dyDescent="0.25">
      <c r="J22952" t="str">
        <f t="shared" si="609"/>
        <v/>
      </c>
    </row>
    <row r="22953" spans="10:10" x14ac:dyDescent="0.25">
      <c r="J22953" t="str">
        <f t="shared" si="609"/>
        <v/>
      </c>
    </row>
    <row r="22954" spans="10:10" x14ac:dyDescent="0.25">
      <c r="J22954" t="str">
        <f t="shared" si="609"/>
        <v/>
      </c>
    </row>
    <row r="22955" spans="10:10" x14ac:dyDescent="0.25">
      <c r="J22955" t="str">
        <f t="shared" si="609"/>
        <v/>
      </c>
    </row>
    <row r="22956" spans="10:10" x14ac:dyDescent="0.25">
      <c r="J22956" t="str">
        <f t="shared" si="609"/>
        <v/>
      </c>
    </row>
    <row r="22957" spans="10:10" x14ac:dyDescent="0.25">
      <c r="J22957" t="str">
        <f t="shared" si="609"/>
        <v/>
      </c>
    </row>
    <row r="22958" spans="10:10" x14ac:dyDescent="0.25">
      <c r="J22958" t="str">
        <f t="shared" si="609"/>
        <v/>
      </c>
    </row>
    <row r="22959" spans="10:10" x14ac:dyDescent="0.25">
      <c r="J22959" t="str">
        <f t="shared" si="609"/>
        <v/>
      </c>
    </row>
    <row r="22960" spans="10:10" x14ac:dyDescent="0.25">
      <c r="J22960" t="str">
        <f t="shared" si="609"/>
        <v/>
      </c>
    </row>
    <row r="22961" spans="10:10" x14ac:dyDescent="0.25">
      <c r="J22961" t="str">
        <f t="shared" si="609"/>
        <v/>
      </c>
    </row>
    <row r="22962" spans="10:10" x14ac:dyDescent="0.25">
      <c r="J22962" t="str">
        <f t="shared" si="609"/>
        <v/>
      </c>
    </row>
    <row r="22963" spans="10:10" x14ac:dyDescent="0.25">
      <c r="J22963" t="str">
        <f t="shared" si="609"/>
        <v/>
      </c>
    </row>
    <row r="22964" spans="10:10" x14ac:dyDescent="0.25">
      <c r="J22964" t="str">
        <f t="shared" si="609"/>
        <v/>
      </c>
    </row>
    <row r="22965" spans="10:10" x14ac:dyDescent="0.25">
      <c r="J22965" t="str">
        <f t="shared" si="609"/>
        <v/>
      </c>
    </row>
    <row r="22966" spans="10:10" x14ac:dyDescent="0.25">
      <c r="J22966" t="str">
        <f t="shared" si="609"/>
        <v/>
      </c>
    </row>
    <row r="22967" spans="10:10" x14ac:dyDescent="0.25">
      <c r="J22967" t="str">
        <f t="shared" si="609"/>
        <v/>
      </c>
    </row>
    <row r="22968" spans="10:10" x14ac:dyDescent="0.25">
      <c r="J22968" t="str">
        <f t="shared" si="609"/>
        <v/>
      </c>
    </row>
    <row r="22969" spans="10:10" x14ac:dyDescent="0.25">
      <c r="J22969" t="str">
        <f t="shared" si="609"/>
        <v/>
      </c>
    </row>
    <row r="22970" spans="10:10" x14ac:dyDescent="0.25">
      <c r="J22970" t="str">
        <f t="shared" si="609"/>
        <v/>
      </c>
    </row>
    <row r="22971" spans="10:10" x14ac:dyDescent="0.25">
      <c r="J22971" t="str">
        <f t="shared" si="609"/>
        <v/>
      </c>
    </row>
    <row r="22972" spans="10:10" x14ac:dyDescent="0.25">
      <c r="J22972" t="str">
        <f t="shared" si="609"/>
        <v/>
      </c>
    </row>
    <row r="22973" spans="10:10" x14ac:dyDescent="0.25">
      <c r="J22973" t="str">
        <f t="shared" si="609"/>
        <v/>
      </c>
    </row>
    <row r="22974" spans="10:10" x14ac:dyDescent="0.25">
      <c r="J22974" t="str">
        <f t="shared" si="609"/>
        <v/>
      </c>
    </row>
    <row r="22975" spans="10:10" x14ac:dyDescent="0.25">
      <c r="J22975" t="str">
        <f t="shared" si="609"/>
        <v/>
      </c>
    </row>
    <row r="22976" spans="10:10" x14ac:dyDescent="0.25">
      <c r="J22976" t="str">
        <f t="shared" si="609"/>
        <v/>
      </c>
    </row>
    <row r="22977" spans="10:10" x14ac:dyDescent="0.25">
      <c r="J22977" t="str">
        <f t="shared" si="609"/>
        <v/>
      </c>
    </row>
    <row r="22978" spans="10:10" x14ac:dyDescent="0.25">
      <c r="J22978" t="str">
        <f t="shared" si="609"/>
        <v/>
      </c>
    </row>
    <row r="22979" spans="10:10" x14ac:dyDescent="0.25">
      <c r="J22979" t="str">
        <f t="shared" ref="J22979:J23042" si="610">B22979&amp;C22979&amp;E22979&amp;IF(C22979="Skog",F22979&amp;G22979,"")</f>
        <v/>
      </c>
    </row>
    <row r="22980" spans="10:10" x14ac:dyDescent="0.25">
      <c r="J22980" t="str">
        <f t="shared" si="610"/>
        <v/>
      </c>
    </row>
    <row r="22981" spans="10:10" x14ac:dyDescent="0.25">
      <c r="J22981" t="str">
        <f t="shared" si="610"/>
        <v/>
      </c>
    </row>
    <row r="22982" spans="10:10" x14ac:dyDescent="0.25">
      <c r="J22982" t="str">
        <f t="shared" si="610"/>
        <v/>
      </c>
    </row>
    <row r="22983" spans="10:10" x14ac:dyDescent="0.25">
      <c r="J22983" t="str">
        <f t="shared" si="610"/>
        <v/>
      </c>
    </row>
    <row r="22984" spans="10:10" x14ac:dyDescent="0.25">
      <c r="J22984" t="str">
        <f t="shared" si="610"/>
        <v/>
      </c>
    </row>
    <row r="22985" spans="10:10" x14ac:dyDescent="0.25">
      <c r="J22985" t="str">
        <f t="shared" si="610"/>
        <v/>
      </c>
    </row>
    <row r="22986" spans="10:10" x14ac:dyDescent="0.25">
      <c r="J22986" t="str">
        <f t="shared" si="610"/>
        <v/>
      </c>
    </row>
    <row r="22987" spans="10:10" x14ac:dyDescent="0.25">
      <c r="J22987" t="str">
        <f t="shared" si="610"/>
        <v/>
      </c>
    </row>
    <row r="22988" spans="10:10" x14ac:dyDescent="0.25">
      <c r="J22988" t="str">
        <f t="shared" si="610"/>
        <v/>
      </c>
    </row>
    <row r="22989" spans="10:10" x14ac:dyDescent="0.25">
      <c r="J22989" t="str">
        <f t="shared" si="610"/>
        <v/>
      </c>
    </row>
    <row r="22990" spans="10:10" x14ac:dyDescent="0.25">
      <c r="J22990" t="str">
        <f t="shared" si="610"/>
        <v/>
      </c>
    </row>
    <row r="22991" spans="10:10" x14ac:dyDescent="0.25">
      <c r="J22991" t="str">
        <f t="shared" si="610"/>
        <v/>
      </c>
    </row>
    <row r="22992" spans="10:10" x14ac:dyDescent="0.25">
      <c r="J22992" t="str">
        <f t="shared" si="610"/>
        <v/>
      </c>
    </row>
    <row r="22993" spans="10:10" x14ac:dyDescent="0.25">
      <c r="J22993" t="str">
        <f t="shared" si="610"/>
        <v/>
      </c>
    </row>
    <row r="22994" spans="10:10" x14ac:dyDescent="0.25">
      <c r="J22994" t="str">
        <f t="shared" si="610"/>
        <v/>
      </c>
    </row>
    <row r="22995" spans="10:10" x14ac:dyDescent="0.25">
      <c r="J22995" t="str">
        <f t="shared" si="610"/>
        <v/>
      </c>
    </row>
    <row r="22996" spans="10:10" x14ac:dyDescent="0.25">
      <c r="J22996" t="str">
        <f t="shared" si="610"/>
        <v/>
      </c>
    </row>
    <row r="22997" spans="10:10" x14ac:dyDescent="0.25">
      <c r="J22997" t="str">
        <f t="shared" si="610"/>
        <v/>
      </c>
    </row>
    <row r="22998" spans="10:10" x14ac:dyDescent="0.25">
      <c r="J22998" t="str">
        <f t="shared" si="610"/>
        <v/>
      </c>
    </row>
    <row r="22999" spans="10:10" x14ac:dyDescent="0.25">
      <c r="J22999" t="str">
        <f t="shared" si="610"/>
        <v/>
      </c>
    </row>
    <row r="23000" spans="10:10" x14ac:dyDescent="0.25">
      <c r="J23000" t="str">
        <f t="shared" si="610"/>
        <v/>
      </c>
    </row>
    <row r="23001" spans="10:10" x14ac:dyDescent="0.25">
      <c r="J23001" t="str">
        <f t="shared" si="610"/>
        <v/>
      </c>
    </row>
    <row r="23002" spans="10:10" x14ac:dyDescent="0.25">
      <c r="J23002" t="str">
        <f t="shared" si="610"/>
        <v/>
      </c>
    </row>
    <row r="23003" spans="10:10" x14ac:dyDescent="0.25">
      <c r="J23003" t="str">
        <f t="shared" si="610"/>
        <v/>
      </c>
    </row>
    <row r="23004" spans="10:10" x14ac:dyDescent="0.25">
      <c r="J23004" t="str">
        <f t="shared" si="610"/>
        <v/>
      </c>
    </row>
    <row r="23005" spans="10:10" x14ac:dyDescent="0.25">
      <c r="J23005" t="str">
        <f t="shared" si="610"/>
        <v/>
      </c>
    </row>
    <row r="23006" spans="10:10" x14ac:dyDescent="0.25">
      <c r="J23006" t="str">
        <f t="shared" si="610"/>
        <v/>
      </c>
    </row>
    <row r="23007" spans="10:10" x14ac:dyDescent="0.25">
      <c r="J23007" t="str">
        <f t="shared" si="610"/>
        <v/>
      </c>
    </row>
    <row r="23008" spans="10:10" x14ac:dyDescent="0.25">
      <c r="J23008" t="str">
        <f t="shared" si="610"/>
        <v/>
      </c>
    </row>
    <row r="23009" spans="10:10" x14ac:dyDescent="0.25">
      <c r="J23009" t="str">
        <f t="shared" si="610"/>
        <v/>
      </c>
    </row>
    <row r="23010" spans="10:10" x14ac:dyDescent="0.25">
      <c r="J23010" t="str">
        <f t="shared" si="610"/>
        <v/>
      </c>
    </row>
    <row r="23011" spans="10:10" x14ac:dyDescent="0.25">
      <c r="J23011" t="str">
        <f t="shared" si="610"/>
        <v/>
      </c>
    </row>
    <row r="23012" spans="10:10" x14ac:dyDescent="0.25">
      <c r="J23012" t="str">
        <f t="shared" si="610"/>
        <v/>
      </c>
    </row>
    <row r="23013" spans="10:10" x14ac:dyDescent="0.25">
      <c r="J23013" t="str">
        <f t="shared" si="610"/>
        <v/>
      </c>
    </row>
    <row r="23014" spans="10:10" x14ac:dyDescent="0.25">
      <c r="J23014" t="str">
        <f t="shared" si="610"/>
        <v/>
      </c>
    </row>
    <row r="23015" spans="10:10" x14ac:dyDescent="0.25">
      <c r="J23015" t="str">
        <f t="shared" si="610"/>
        <v/>
      </c>
    </row>
    <row r="23016" spans="10:10" x14ac:dyDescent="0.25">
      <c r="J23016" t="str">
        <f t="shared" si="610"/>
        <v/>
      </c>
    </row>
    <row r="23017" spans="10:10" x14ac:dyDescent="0.25">
      <c r="J23017" t="str">
        <f t="shared" si="610"/>
        <v/>
      </c>
    </row>
    <row r="23018" spans="10:10" x14ac:dyDescent="0.25">
      <c r="J23018" t="str">
        <f t="shared" si="610"/>
        <v/>
      </c>
    </row>
    <row r="23019" spans="10:10" x14ac:dyDescent="0.25">
      <c r="J23019" t="str">
        <f t="shared" si="610"/>
        <v/>
      </c>
    </row>
    <row r="23020" spans="10:10" x14ac:dyDescent="0.25">
      <c r="J23020" t="str">
        <f t="shared" si="610"/>
        <v/>
      </c>
    </row>
    <row r="23021" spans="10:10" x14ac:dyDescent="0.25">
      <c r="J23021" t="str">
        <f t="shared" si="610"/>
        <v/>
      </c>
    </row>
    <row r="23022" spans="10:10" x14ac:dyDescent="0.25">
      <c r="J23022" t="str">
        <f t="shared" si="610"/>
        <v/>
      </c>
    </row>
    <row r="23023" spans="10:10" x14ac:dyDescent="0.25">
      <c r="J23023" t="str">
        <f t="shared" si="610"/>
        <v/>
      </c>
    </row>
    <row r="23024" spans="10:10" x14ac:dyDescent="0.25">
      <c r="J23024" t="str">
        <f t="shared" si="610"/>
        <v/>
      </c>
    </row>
    <row r="23025" spans="10:10" x14ac:dyDescent="0.25">
      <c r="J23025" t="str">
        <f t="shared" si="610"/>
        <v/>
      </c>
    </row>
    <row r="23026" spans="10:10" x14ac:dyDescent="0.25">
      <c r="J23026" t="str">
        <f t="shared" si="610"/>
        <v/>
      </c>
    </row>
    <row r="23027" spans="10:10" x14ac:dyDescent="0.25">
      <c r="J23027" t="str">
        <f t="shared" si="610"/>
        <v/>
      </c>
    </row>
    <row r="23028" spans="10:10" x14ac:dyDescent="0.25">
      <c r="J23028" t="str">
        <f t="shared" si="610"/>
        <v/>
      </c>
    </row>
    <row r="23029" spans="10:10" x14ac:dyDescent="0.25">
      <c r="J23029" t="str">
        <f t="shared" si="610"/>
        <v/>
      </c>
    </row>
    <row r="23030" spans="10:10" x14ac:dyDescent="0.25">
      <c r="J23030" t="str">
        <f t="shared" si="610"/>
        <v/>
      </c>
    </row>
    <row r="23031" spans="10:10" x14ac:dyDescent="0.25">
      <c r="J23031" t="str">
        <f t="shared" si="610"/>
        <v/>
      </c>
    </row>
    <row r="23032" spans="10:10" x14ac:dyDescent="0.25">
      <c r="J23032" t="str">
        <f t="shared" si="610"/>
        <v/>
      </c>
    </row>
    <row r="23033" spans="10:10" x14ac:dyDescent="0.25">
      <c r="J23033" t="str">
        <f t="shared" si="610"/>
        <v/>
      </c>
    </row>
    <row r="23034" spans="10:10" x14ac:dyDescent="0.25">
      <c r="J23034" t="str">
        <f t="shared" si="610"/>
        <v/>
      </c>
    </row>
    <row r="23035" spans="10:10" x14ac:dyDescent="0.25">
      <c r="J23035" t="str">
        <f t="shared" si="610"/>
        <v/>
      </c>
    </row>
    <row r="23036" spans="10:10" x14ac:dyDescent="0.25">
      <c r="J23036" t="str">
        <f t="shared" si="610"/>
        <v/>
      </c>
    </row>
    <row r="23037" spans="10:10" x14ac:dyDescent="0.25">
      <c r="J23037" t="str">
        <f t="shared" si="610"/>
        <v/>
      </c>
    </row>
    <row r="23038" spans="10:10" x14ac:dyDescent="0.25">
      <c r="J23038" t="str">
        <f t="shared" si="610"/>
        <v/>
      </c>
    </row>
    <row r="23039" spans="10:10" x14ac:dyDescent="0.25">
      <c r="J23039" t="str">
        <f t="shared" si="610"/>
        <v/>
      </c>
    </row>
    <row r="23040" spans="10:10" x14ac:dyDescent="0.25">
      <c r="J23040" t="str">
        <f t="shared" si="610"/>
        <v/>
      </c>
    </row>
    <row r="23041" spans="10:10" x14ac:dyDescent="0.25">
      <c r="J23041" t="str">
        <f t="shared" si="610"/>
        <v/>
      </c>
    </row>
    <row r="23042" spans="10:10" x14ac:dyDescent="0.25">
      <c r="J23042" t="str">
        <f t="shared" si="610"/>
        <v/>
      </c>
    </row>
    <row r="23043" spans="10:10" x14ac:dyDescent="0.25">
      <c r="J23043" t="str">
        <f t="shared" ref="J23043:J23106" si="611">B23043&amp;C23043&amp;E23043&amp;IF(C23043="Skog",F23043&amp;G23043,"")</f>
        <v/>
      </c>
    </row>
    <row r="23044" spans="10:10" x14ac:dyDescent="0.25">
      <c r="J23044" t="str">
        <f t="shared" si="611"/>
        <v/>
      </c>
    </row>
    <row r="23045" spans="10:10" x14ac:dyDescent="0.25">
      <c r="J23045" t="str">
        <f t="shared" si="611"/>
        <v/>
      </c>
    </row>
    <row r="23046" spans="10:10" x14ac:dyDescent="0.25">
      <c r="J23046" t="str">
        <f t="shared" si="611"/>
        <v/>
      </c>
    </row>
    <row r="23047" spans="10:10" x14ac:dyDescent="0.25">
      <c r="J23047" t="str">
        <f t="shared" si="611"/>
        <v/>
      </c>
    </row>
    <row r="23048" spans="10:10" x14ac:dyDescent="0.25">
      <c r="J23048" t="str">
        <f t="shared" si="611"/>
        <v/>
      </c>
    </row>
    <row r="23049" spans="10:10" x14ac:dyDescent="0.25">
      <c r="J23049" t="str">
        <f t="shared" si="611"/>
        <v/>
      </c>
    </row>
    <row r="23050" spans="10:10" x14ac:dyDescent="0.25">
      <c r="J23050" t="str">
        <f t="shared" si="611"/>
        <v/>
      </c>
    </row>
    <row r="23051" spans="10:10" x14ac:dyDescent="0.25">
      <c r="J23051" t="str">
        <f t="shared" si="611"/>
        <v/>
      </c>
    </row>
    <row r="23052" spans="10:10" x14ac:dyDescent="0.25">
      <c r="J23052" t="str">
        <f t="shared" si="611"/>
        <v/>
      </c>
    </row>
    <row r="23053" spans="10:10" x14ac:dyDescent="0.25">
      <c r="J23053" t="str">
        <f t="shared" si="611"/>
        <v/>
      </c>
    </row>
    <row r="23054" spans="10:10" x14ac:dyDescent="0.25">
      <c r="J23054" t="str">
        <f t="shared" si="611"/>
        <v/>
      </c>
    </row>
    <row r="23055" spans="10:10" x14ac:dyDescent="0.25">
      <c r="J23055" t="str">
        <f t="shared" si="611"/>
        <v/>
      </c>
    </row>
    <row r="23056" spans="10:10" x14ac:dyDescent="0.25">
      <c r="J23056" t="str">
        <f t="shared" si="611"/>
        <v/>
      </c>
    </row>
    <row r="23057" spans="10:10" x14ac:dyDescent="0.25">
      <c r="J23057" t="str">
        <f t="shared" si="611"/>
        <v/>
      </c>
    </row>
    <row r="23058" spans="10:10" x14ac:dyDescent="0.25">
      <c r="J23058" t="str">
        <f t="shared" si="611"/>
        <v/>
      </c>
    </row>
    <row r="23059" spans="10:10" x14ac:dyDescent="0.25">
      <c r="J23059" t="str">
        <f t="shared" si="611"/>
        <v/>
      </c>
    </row>
    <row r="23060" spans="10:10" x14ac:dyDescent="0.25">
      <c r="J23060" t="str">
        <f t="shared" si="611"/>
        <v/>
      </c>
    </row>
    <row r="23061" spans="10:10" x14ac:dyDescent="0.25">
      <c r="J23061" t="str">
        <f t="shared" si="611"/>
        <v/>
      </c>
    </row>
    <row r="23062" spans="10:10" x14ac:dyDescent="0.25">
      <c r="J23062" t="str">
        <f t="shared" si="611"/>
        <v/>
      </c>
    </row>
    <row r="23063" spans="10:10" x14ac:dyDescent="0.25">
      <c r="J23063" t="str">
        <f t="shared" si="611"/>
        <v/>
      </c>
    </row>
    <row r="23064" spans="10:10" x14ac:dyDescent="0.25">
      <c r="J23064" t="str">
        <f t="shared" si="611"/>
        <v/>
      </c>
    </row>
    <row r="23065" spans="10:10" x14ac:dyDescent="0.25">
      <c r="J23065" t="str">
        <f t="shared" si="611"/>
        <v/>
      </c>
    </row>
    <row r="23066" spans="10:10" x14ac:dyDescent="0.25">
      <c r="J23066" t="str">
        <f t="shared" si="611"/>
        <v/>
      </c>
    </row>
    <row r="23067" spans="10:10" x14ac:dyDescent="0.25">
      <c r="J23067" t="str">
        <f t="shared" si="611"/>
        <v/>
      </c>
    </row>
    <row r="23068" spans="10:10" x14ac:dyDescent="0.25">
      <c r="J23068" t="str">
        <f t="shared" si="611"/>
        <v/>
      </c>
    </row>
    <row r="23069" spans="10:10" x14ac:dyDescent="0.25">
      <c r="J23069" t="str">
        <f t="shared" si="611"/>
        <v/>
      </c>
    </row>
    <row r="23070" spans="10:10" x14ac:dyDescent="0.25">
      <c r="J23070" t="str">
        <f t="shared" si="611"/>
        <v/>
      </c>
    </row>
    <row r="23071" spans="10:10" x14ac:dyDescent="0.25">
      <c r="J23071" t="str">
        <f t="shared" si="611"/>
        <v/>
      </c>
    </row>
    <row r="23072" spans="10:10" x14ac:dyDescent="0.25">
      <c r="J23072" t="str">
        <f t="shared" si="611"/>
        <v/>
      </c>
    </row>
    <row r="23073" spans="10:10" x14ac:dyDescent="0.25">
      <c r="J23073" t="str">
        <f t="shared" si="611"/>
        <v/>
      </c>
    </row>
    <row r="23074" spans="10:10" x14ac:dyDescent="0.25">
      <c r="J23074" t="str">
        <f t="shared" si="611"/>
        <v/>
      </c>
    </row>
    <row r="23075" spans="10:10" x14ac:dyDescent="0.25">
      <c r="J23075" t="str">
        <f t="shared" si="611"/>
        <v/>
      </c>
    </row>
    <row r="23076" spans="10:10" x14ac:dyDescent="0.25">
      <c r="J23076" t="str">
        <f t="shared" si="611"/>
        <v/>
      </c>
    </row>
    <row r="23077" spans="10:10" x14ac:dyDescent="0.25">
      <c r="J23077" t="str">
        <f t="shared" si="611"/>
        <v/>
      </c>
    </row>
    <row r="23078" spans="10:10" x14ac:dyDescent="0.25">
      <c r="J23078" t="str">
        <f t="shared" si="611"/>
        <v/>
      </c>
    </row>
    <row r="23079" spans="10:10" x14ac:dyDescent="0.25">
      <c r="J23079" t="str">
        <f t="shared" si="611"/>
        <v/>
      </c>
    </row>
    <row r="23080" spans="10:10" x14ac:dyDescent="0.25">
      <c r="J23080" t="str">
        <f t="shared" si="611"/>
        <v/>
      </c>
    </row>
    <row r="23081" spans="10:10" x14ac:dyDescent="0.25">
      <c r="J23081" t="str">
        <f t="shared" si="611"/>
        <v/>
      </c>
    </row>
    <row r="23082" spans="10:10" x14ac:dyDescent="0.25">
      <c r="J23082" t="str">
        <f t="shared" si="611"/>
        <v/>
      </c>
    </row>
    <row r="23083" spans="10:10" x14ac:dyDescent="0.25">
      <c r="J23083" t="str">
        <f t="shared" si="611"/>
        <v/>
      </c>
    </row>
    <row r="23084" spans="10:10" x14ac:dyDescent="0.25">
      <c r="J23084" t="str">
        <f t="shared" si="611"/>
        <v/>
      </c>
    </row>
    <row r="23085" spans="10:10" x14ac:dyDescent="0.25">
      <c r="J23085" t="str">
        <f t="shared" si="611"/>
        <v/>
      </c>
    </row>
    <row r="23086" spans="10:10" x14ac:dyDescent="0.25">
      <c r="J23086" t="str">
        <f t="shared" si="611"/>
        <v/>
      </c>
    </row>
    <row r="23087" spans="10:10" x14ac:dyDescent="0.25">
      <c r="J23087" t="str">
        <f t="shared" si="611"/>
        <v/>
      </c>
    </row>
    <row r="23088" spans="10:10" x14ac:dyDescent="0.25">
      <c r="J23088" t="str">
        <f t="shared" si="611"/>
        <v/>
      </c>
    </row>
    <row r="23089" spans="10:10" x14ac:dyDescent="0.25">
      <c r="J23089" t="str">
        <f t="shared" si="611"/>
        <v/>
      </c>
    </row>
    <row r="23090" spans="10:10" x14ac:dyDescent="0.25">
      <c r="J23090" t="str">
        <f t="shared" si="611"/>
        <v/>
      </c>
    </row>
    <row r="23091" spans="10:10" x14ac:dyDescent="0.25">
      <c r="J23091" t="str">
        <f t="shared" si="611"/>
        <v/>
      </c>
    </row>
    <row r="23092" spans="10:10" x14ac:dyDescent="0.25">
      <c r="J23092" t="str">
        <f t="shared" si="611"/>
        <v/>
      </c>
    </row>
    <row r="23093" spans="10:10" x14ac:dyDescent="0.25">
      <c r="J23093" t="str">
        <f t="shared" si="611"/>
        <v/>
      </c>
    </row>
    <row r="23094" spans="10:10" x14ac:dyDescent="0.25">
      <c r="J23094" t="str">
        <f t="shared" si="611"/>
        <v/>
      </c>
    </row>
    <row r="23095" spans="10:10" x14ac:dyDescent="0.25">
      <c r="J23095" t="str">
        <f t="shared" si="611"/>
        <v/>
      </c>
    </row>
    <row r="23096" spans="10:10" x14ac:dyDescent="0.25">
      <c r="J23096" t="str">
        <f t="shared" si="611"/>
        <v/>
      </c>
    </row>
    <row r="23097" spans="10:10" x14ac:dyDescent="0.25">
      <c r="J23097" t="str">
        <f t="shared" si="611"/>
        <v/>
      </c>
    </row>
    <row r="23098" spans="10:10" x14ac:dyDescent="0.25">
      <c r="J23098" t="str">
        <f t="shared" si="611"/>
        <v/>
      </c>
    </row>
    <row r="23099" spans="10:10" x14ac:dyDescent="0.25">
      <c r="J23099" t="str">
        <f t="shared" si="611"/>
        <v/>
      </c>
    </row>
    <row r="23100" spans="10:10" x14ac:dyDescent="0.25">
      <c r="J23100" t="str">
        <f t="shared" si="611"/>
        <v/>
      </c>
    </row>
    <row r="23101" spans="10:10" x14ac:dyDescent="0.25">
      <c r="J23101" t="str">
        <f t="shared" si="611"/>
        <v/>
      </c>
    </row>
    <row r="23102" spans="10:10" x14ac:dyDescent="0.25">
      <c r="J23102" t="str">
        <f t="shared" si="611"/>
        <v/>
      </c>
    </row>
    <row r="23103" spans="10:10" x14ac:dyDescent="0.25">
      <c r="J23103" t="str">
        <f t="shared" si="611"/>
        <v/>
      </c>
    </row>
    <row r="23104" spans="10:10" x14ac:dyDescent="0.25">
      <c r="J23104" t="str">
        <f t="shared" si="611"/>
        <v/>
      </c>
    </row>
    <row r="23105" spans="10:10" x14ac:dyDescent="0.25">
      <c r="J23105" t="str">
        <f t="shared" si="611"/>
        <v/>
      </c>
    </row>
    <row r="23106" spans="10:10" x14ac:dyDescent="0.25">
      <c r="J23106" t="str">
        <f t="shared" si="611"/>
        <v/>
      </c>
    </row>
    <row r="23107" spans="10:10" x14ac:dyDescent="0.25">
      <c r="J23107" t="str">
        <f t="shared" ref="J23107:J23170" si="612">B23107&amp;C23107&amp;E23107&amp;IF(C23107="Skog",F23107&amp;G23107,"")</f>
        <v/>
      </c>
    </row>
    <row r="23108" spans="10:10" x14ac:dyDescent="0.25">
      <c r="J23108" t="str">
        <f t="shared" si="612"/>
        <v/>
      </c>
    </row>
    <row r="23109" spans="10:10" x14ac:dyDescent="0.25">
      <c r="J23109" t="str">
        <f t="shared" si="612"/>
        <v/>
      </c>
    </row>
    <row r="23110" spans="10:10" x14ac:dyDescent="0.25">
      <c r="J23110" t="str">
        <f t="shared" si="612"/>
        <v/>
      </c>
    </row>
    <row r="23111" spans="10:10" x14ac:dyDescent="0.25">
      <c r="J23111" t="str">
        <f t="shared" si="612"/>
        <v/>
      </c>
    </row>
    <row r="23112" spans="10:10" x14ac:dyDescent="0.25">
      <c r="J23112" t="str">
        <f t="shared" si="612"/>
        <v/>
      </c>
    </row>
    <row r="23113" spans="10:10" x14ac:dyDescent="0.25">
      <c r="J23113" t="str">
        <f t="shared" si="612"/>
        <v/>
      </c>
    </row>
    <row r="23114" spans="10:10" x14ac:dyDescent="0.25">
      <c r="J23114" t="str">
        <f t="shared" si="612"/>
        <v/>
      </c>
    </row>
    <row r="23115" spans="10:10" x14ac:dyDescent="0.25">
      <c r="J23115" t="str">
        <f t="shared" si="612"/>
        <v/>
      </c>
    </row>
    <row r="23116" spans="10:10" x14ac:dyDescent="0.25">
      <c r="J23116" t="str">
        <f t="shared" si="612"/>
        <v/>
      </c>
    </row>
    <row r="23117" spans="10:10" x14ac:dyDescent="0.25">
      <c r="J23117" t="str">
        <f t="shared" si="612"/>
        <v/>
      </c>
    </row>
    <row r="23118" spans="10:10" x14ac:dyDescent="0.25">
      <c r="J23118" t="str">
        <f t="shared" si="612"/>
        <v/>
      </c>
    </row>
    <row r="23119" spans="10:10" x14ac:dyDescent="0.25">
      <c r="J23119" t="str">
        <f t="shared" si="612"/>
        <v/>
      </c>
    </row>
    <row r="23120" spans="10:10" x14ac:dyDescent="0.25">
      <c r="J23120" t="str">
        <f t="shared" si="612"/>
        <v/>
      </c>
    </row>
    <row r="23121" spans="10:10" x14ac:dyDescent="0.25">
      <c r="J23121" t="str">
        <f t="shared" si="612"/>
        <v/>
      </c>
    </row>
    <row r="23122" spans="10:10" x14ac:dyDescent="0.25">
      <c r="J23122" t="str">
        <f t="shared" si="612"/>
        <v/>
      </c>
    </row>
    <row r="23123" spans="10:10" x14ac:dyDescent="0.25">
      <c r="J23123" t="str">
        <f t="shared" si="612"/>
        <v/>
      </c>
    </row>
    <row r="23124" spans="10:10" x14ac:dyDescent="0.25">
      <c r="J23124" t="str">
        <f t="shared" si="612"/>
        <v/>
      </c>
    </row>
    <row r="23125" spans="10:10" x14ac:dyDescent="0.25">
      <c r="J23125" t="str">
        <f t="shared" si="612"/>
        <v/>
      </c>
    </row>
    <row r="23126" spans="10:10" x14ac:dyDescent="0.25">
      <c r="J23126" t="str">
        <f t="shared" si="612"/>
        <v/>
      </c>
    </row>
    <row r="23127" spans="10:10" x14ac:dyDescent="0.25">
      <c r="J23127" t="str">
        <f t="shared" si="612"/>
        <v/>
      </c>
    </row>
    <row r="23128" spans="10:10" x14ac:dyDescent="0.25">
      <c r="J23128" t="str">
        <f t="shared" si="612"/>
        <v/>
      </c>
    </row>
    <row r="23129" spans="10:10" x14ac:dyDescent="0.25">
      <c r="J23129" t="str">
        <f t="shared" si="612"/>
        <v/>
      </c>
    </row>
    <row r="23130" spans="10:10" x14ac:dyDescent="0.25">
      <c r="J23130" t="str">
        <f t="shared" si="612"/>
        <v/>
      </c>
    </row>
    <row r="23131" spans="10:10" x14ac:dyDescent="0.25">
      <c r="J23131" t="str">
        <f t="shared" si="612"/>
        <v/>
      </c>
    </row>
    <row r="23132" spans="10:10" x14ac:dyDescent="0.25">
      <c r="J23132" t="str">
        <f t="shared" si="612"/>
        <v/>
      </c>
    </row>
    <row r="23133" spans="10:10" x14ac:dyDescent="0.25">
      <c r="J23133" t="str">
        <f t="shared" si="612"/>
        <v/>
      </c>
    </row>
    <row r="23134" spans="10:10" x14ac:dyDescent="0.25">
      <c r="J23134" t="str">
        <f t="shared" si="612"/>
        <v/>
      </c>
    </row>
    <row r="23135" spans="10:10" x14ac:dyDescent="0.25">
      <c r="J23135" t="str">
        <f t="shared" si="612"/>
        <v/>
      </c>
    </row>
    <row r="23136" spans="10:10" x14ac:dyDescent="0.25">
      <c r="J23136" t="str">
        <f t="shared" si="612"/>
        <v/>
      </c>
    </row>
    <row r="23137" spans="10:10" x14ac:dyDescent="0.25">
      <c r="J23137" t="str">
        <f t="shared" si="612"/>
        <v/>
      </c>
    </row>
    <row r="23138" spans="10:10" x14ac:dyDescent="0.25">
      <c r="J23138" t="str">
        <f t="shared" si="612"/>
        <v/>
      </c>
    </row>
    <row r="23139" spans="10:10" x14ac:dyDescent="0.25">
      <c r="J23139" t="str">
        <f t="shared" si="612"/>
        <v/>
      </c>
    </row>
    <row r="23140" spans="10:10" x14ac:dyDescent="0.25">
      <c r="J23140" t="str">
        <f t="shared" si="612"/>
        <v/>
      </c>
    </row>
    <row r="23141" spans="10:10" x14ac:dyDescent="0.25">
      <c r="J23141" t="str">
        <f t="shared" si="612"/>
        <v/>
      </c>
    </row>
    <row r="23142" spans="10:10" x14ac:dyDescent="0.25">
      <c r="J23142" t="str">
        <f t="shared" si="612"/>
        <v/>
      </c>
    </row>
    <row r="23143" spans="10:10" x14ac:dyDescent="0.25">
      <c r="J23143" t="str">
        <f t="shared" si="612"/>
        <v/>
      </c>
    </row>
    <row r="23144" spans="10:10" x14ac:dyDescent="0.25">
      <c r="J23144" t="str">
        <f t="shared" si="612"/>
        <v/>
      </c>
    </row>
    <row r="23145" spans="10:10" x14ac:dyDescent="0.25">
      <c r="J23145" t="str">
        <f t="shared" si="612"/>
        <v/>
      </c>
    </row>
    <row r="23146" spans="10:10" x14ac:dyDescent="0.25">
      <c r="J23146" t="str">
        <f t="shared" si="612"/>
        <v/>
      </c>
    </row>
    <row r="23147" spans="10:10" x14ac:dyDescent="0.25">
      <c r="J23147" t="str">
        <f t="shared" si="612"/>
        <v/>
      </c>
    </row>
    <row r="23148" spans="10:10" x14ac:dyDescent="0.25">
      <c r="J23148" t="str">
        <f t="shared" si="612"/>
        <v/>
      </c>
    </row>
    <row r="23149" spans="10:10" x14ac:dyDescent="0.25">
      <c r="J23149" t="str">
        <f t="shared" si="612"/>
        <v/>
      </c>
    </row>
    <row r="23150" spans="10:10" x14ac:dyDescent="0.25">
      <c r="J23150" t="str">
        <f t="shared" si="612"/>
        <v/>
      </c>
    </row>
    <row r="23151" spans="10:10" x14ac:dyDescent="0.25">
      <c r="J23151" t="str">
        <f t="shared" si="612"/>
        <v/>
      </c>
    </row>
    <row r="23152" spans="10:10" x14ac:dyDescent="0.25">
      <c r="J23152" t="str">
        <f t="shared" si="612"/>
        <v/>
      </c>
    </row>
    <row r="23153" spans="10:10" x14ac:dyDescent="0.25">
      <c r="J23153" t="str">
        <f t="shared" si="612"/>
        <v/>
      </c>
    </row>
    <row r="23154" spans="10:10" x14ac:dyDescent="0.25">
      <c r="J23154" t="str">
        <f t="shared" si="612"/>
        <v/>
      </c>
    </row>
    <row r="23155" spans="10:10" x14ac:dyDescent="0.25">
      <c r="J23155" t="str">
        <f t="shared" si="612"/>
        <v/>
      </c>
    </row>
    <row r="23156" spans="10:10" x14ac:dyDescent="0.25">
      <c r="J23156" t="str">
        <f t="shared" si="612"/>
        <v/>
      </c>
    </row>
    <row r="23157" spans="10:10" x14ac:dyDescent="0.25">
      <c r="J23157" t="str">
        <f t="shared" si="612"/>
        <v/>
      </c>
    </row>
    <row r="23158" spans="10:10" x14ac:dyDescent="0.25">
      <c r="J23158" t="str">
        <f t="shared" si="612"/>
        <v/>
      </c>
    </row>
    <row r="23159" spans="10:10" x14ac:dyDescent="0.25">
      <c r="J23159" t="str">
        <f t="shared" si="612"/>
        <v/>
      </c>
    </row>
    <row r="23160" spans="10:10" x14ac:dyDescent="0.25">
      <c r="J23160" t="str">
        <f t="shared" si="612"/>
        <v/>
      </c>
    </row>
    <row r="23161" spans="10:10" x14ac:dyDescent="0.25">
      <c r="J23161" t="str">
        <f t="shared" si="612"/>
        <v/>
      </c>
    </row>
    <row r="23162" spans="10:10" x14ac:dyDescent="0.25">
      <c r="J23162" t="str">
        <f t="shared" si="612"/>
        <v/>
      </c>
    </row>
    <row r="23163" spans="10:10" x14ac:dyDescent="0.25">
      <c r="J23163" t="str">
        <f t="shared" si="612"/>
        <v/>
      </c>
    </row>
    <row r="23164" spans="10:10" x14ac:dyDescent="0.25">
      <c r="J23164" t="str">
        <f t="shared" si="612"/>
        <v/>
      </c>
    </row>
    <row r="23165" spans="10:10" x14ac:dyDescent="0.25">
      <c r="J23165" t="str">
        <f t="shared" si="612"/>
        <v/>
      </c>
    </row>
    <row r="23166" spans="10:10" x14ac:dyDescent="0.25">
      <c r="J23166" t="str">
        <f t="shared" si="612"/>
        <v/>
      </c>
    </row>
    <row r="23167" spans="10:10" x14ac:dyDescent="0.25">
      <c r="J23167" t="str">
        <f t="shared" si="612"/>
        <v/>
      </c>
    </row>
    <row r="23168" spans="10:10" x14ac:dyDescent="0.25">
      <c r="J23168" t="str">
        <f t="shared" si="612"/>
        <v/>
      </c>
    </row>
    <row r="23169" spans="10:10" x14ac:dyDescent="0.25">
      <c r="J23169" t="str">
        <f t="shared" si="612"/>
        <v/>
      </c>
    </row>
    <row r="23170" spans="10:10" x14ac:dyDescent="0.25">
      <c r="J23170" t="str">
        <f t="shared" si="612"/>
        <v/>
      </c>
    </row>
    <row r="23171" spans="10:10" x14ac:dyDescent="0.25">
      <c r="J23171" t="str">
        <f t="shared" ref="J23171:J23234" si="613">B23171&amp;C23171&amp;E23171&amp;IF(C23171="Skog",F23171&amp;G23171,"")</f>
        <v/>
      </c>
    </row>
    <row r="23172" spans="10:10" x14ac:dyDescent="0.25">
      <c r="J23172" t="str">
        <f t="shared" si="613"/>
        <v/>
      </c>
    </row>
    <row r="23173" spans="10:10" x14ac:dyDescent="0.25">
      <c r="J23173" t="str">
        <f t="shared" si="613"/>
        <v/>
      </c>
    </row>
    <row r="23174" spans="10:10" x14ac:dyDescent="0.25">
      <c r="J23174" t="str">
        <f t="shared" si="613"/>
        <v/>
      </c>
    </row>
    <row r="23175" spans="10:10" x14ac:dyDescent="0.25">
      <c r="J23175" t="str">
        <f t="shared" si="613"/>
        <v/>
      </c>
    </row>
    <row r="23176" spans="10:10" x14ac:dyDescent="0.25">
      <c r="J23176" t="str">
        <f t="shared" si="613"/>
        <v/>
      </c>
    </row>
    <row r="23177" spans="10:10" x14ac:dyDescent="0.25">
      <c r="J23177" t="str">
        <f t="shared" si="613"/>
        <v/>
      </c>
    </row>
    <row r="23178" spans="10:10" x14ac:dyDescent="0.25">
      <c r="J23178" t="str">
        <f t="shared" si="613"/>
        <v/>
      </c>
    </row>
    <row r="23179" spans="10:10" x14ac:dyDescent="0.25">
      <c r="J23179" t="str">
        <f t="shared" si="613"/>
        <v/>
      </c>
    </row>
    <row r="23180" spans="10:10" x14ac:dyDescent="0.25">
      <c r="J23180" t="str">
        <f t="shared" si="613"/>
        <v/>
      </c>
    </row>
    <row r="23181" spans="10:10" x14ac:dyDescent="0.25">
      <c r="J23181" t="str">
        <f t="shared" si="613"/>
        <v/>
      </c>
    </row>
    <row r="23182" spans="10:10" x14ac:dyDescent="0.25">
      <c r="J23182" t="str">
        <f t="shared" si="613"/>
        <v/>
      </c>
    </row>
    <row r="23183" spans="10:10" x14ac:dyDescent="0.25">
      <c r="J23183" t="str">
        <f t="shared" si="613"/>
        <v/>
      </c>
    </row>
    <row r="23184" spans="10:10" x14ac:dyDescent="0.25">
      <c r="J23184" t="str">
        <f t="shared" si="613"/>
        <v/>
      </c>
    </row>
    <row r="23185" spans="10:10" x14ac:dyDescent="0.25">
      <c r="J23185" t="str">
        <f t="shared" si="613"/>
        <v/>
      </c>
    </row>
    <row r="23186" spans="10:10" x14ac:dyDescent="0.25">
      <c r="J23186" t="str">
        <f t="shared" si="613"/>
        <v/>
      </c>
    </row>
    <row r="23187" spans="10:10" x14ac:dyDescent="0.25">
      <c r="J23187" t="str">
        <f t="shared" si="613"/>
        <v/>
      </c>
    </row>
    <row r="23188" spans="10:10" x14ac:dyDescent="0.25">
      <c r="J23188" t="str">
        <f t="shared" si="613"/>
        <v/>
      </c>
    </row>
    <row r="23189" spans="10:10" x14ac:dyDescent="0.25">
      <c r="J23189" t="str">
        <f t="shared" si="613"/>
        <v/>
      </c>
    </row>
    <row r="23190" spans="10:10" x14ac:dyDescent="0.25">
      <c r="J23190" t="str">
        <f t="shared" si="613"/>
        <v/>
      </c>
    </row>
    <row r="23191" spans="10:10" x14ac:dyDescent="0.25">
      <c r="J23191" t="str">
        <f t="shared" si="613"/>
        <v/>
      </c>
    </row>
    <row r="23192" spans="10:10" x14ac:dyDescent="0.25">
      <c r="J23192" t="str">
        <f t="shared" si="613"/>
        <v/>
      </c>
    </row>
    <row r="23193" spans="10:10" x14ac:dyDescent="0.25">
      <c r="J23193" t="str">
        <f t="shared" si="613"/>
        <v/>
      </c>
    </row>
    <row r="23194" spans="10:10" x14ac:dyDescent="0.25">
      <c r="J23194" t="str">
        <f t="shared" si="613"/>
        <v/>
      </c>
    </row>
    <row r="23195" spans="10:10" x14ac:dyDescent="0.25">
      <c r="J23195" t="str">
        <f t="shared" si="613"/>
        <v/>
      </c>
    </row>
    <row r="23196" spans="10:10" x14ac:dyDescent="0.25">
      <c r="J23196" t="str">
        <f t="shared" si="613"/>
        <v/>
      </c>
    </row>
    <row r="23197" spans="10:10" x14ac:dyDescent="0.25">
      <c r="J23197" t="str">
        <f t="shared" si="613"/>
        <v/>
      </c>
    </row>
    <row r="23198" spans="10:10" x14ac:dyDescent="0.25">
      <c r="J23198" t="str">
        <f t="shared" si="613"/>
        <v/>
      </c>
    </row>
    <row r="23199" spans="10:10" x14ac:dyDescent="0.25">
      <c r="J23199" t="str">
        <f t="shared" si="613"/>
        <v/>
      </c>
    </row>
    <row r="23200" spans="10:10" x14ac:dyDescent="0.25">
      <c r="J23200" t="str">
        <f t="shared" si="613"/>
        <v/>
      </c>
    </row>
    <row r="23201" spans="10:10" x14ac:dyDescent="0.25">
      <c r="J23201" t="str">
        <f t="shared" si="613"/>
        <v/>
      </c>
    </row>
    <row r="23202" spans="10:10" x14ac:dyDescent="0.25">
      <c r="J23202" t="str">
        <f t="shared" si="613"/>
        <v/>
      </c>
    </row>
    <row r="23203" spans="10:10" x14ac:dyDescent="0.25">
      <c r="J23203" t="str">
        <f t="shared" si="613"/>
        <v/>
      </c>
    </row>
    <row r="23204" spans="10:10" x14ac:dyDescent="0.25">
      <c r="J23204" t="str">
        <f t="shared" si="613"/>
        <v/>
      </c>
    </row>
    <row r="23205" spans="10:10" x14ac:dyDescent="0.25">
      <c r="J23205" t="str">
        <f t="shared" si="613"/>
        <v/>
      </c>
    </row>
    <row r="23206" spans="10:10" x14ac:dyDescent="0.25">
      <c r="J23206" t="str">
        <f t="shared" si="613"/>
        <v/>
      </c>
    </row>
    <row r="23207" spans="10:10" x14ac:dyDescent="0.25">
      <c r="J23207" t="str">
        <f t="shared" si="613"/>
        <v/>
      </c>
    </row>
    <row r="23208" spans="10:10" x14ac:dyDescent="0.25">
      <c r="J23208" t="str">
        <f t="shared" si="613"/>
        <v/>
      </c>
    </row>
    <row r="23209" spans="10:10" x14ac:dyDescent="0.25">
      <c r="J23209" t="str">
        <f t="shared" si="613"/>
        <v/>
      </c>
    </row>
    <row r="23210" spans="10:10" x14ac:dyDescent="0.25">
      <c r="J23210" t="str">
        <f t="shared" si="613"/>
        <v/>
      </c>
    </row>
    <row r="23211" spans="10:10" x14ac:dyDescent="0.25">
      <c r="J23211" t="str">
        <f t="shared" si="613"/>
        <v/>
      </c>
    </row>
    <row r="23212" spans="10:10" x14ac:dyDescent="0.25">
      <c r="J23212" t="str">
        <f t="shared" si="613"/>
        <v/>
      </c>
    </row>
    <row r="23213" spans="10:10" x14ac:dyDescent="0.25">
      <c r="J23213" t="str">
        <f t="shared" si="613"/>
        <v/>
      </c>
    </row>
    <row r="23214" spans="10:10" x14ac:dyDescent="0.25">
      <c r="J23214" t="str">
        <f t="shared" si="613"/>
        <v/>
      </c>
    </row>
    <row r="23215" spans="10:10" x14ac:dyDescent="0.25">
      <c r="J23215" t="str">
        <f t="shared" si="613"/>
        <v/>
      </c>
    </row>
    <row r="23216" spans="10:10" x14ac:dyDescent="0.25">
      <c r="J23216" t="str">
        <f t="shared" si="613"/>
        <v/>
      </c>
    </row>
    <row r="23217" spans="10:10" x14ac:dyDescent="0.25">
      <c r="J23217" t="str">
        <f t="shared" si="613"/>
        <v/>
      </c>
    </row>
    <row r="23218" spans="10:10" x14ac:dyDescent="0.25">
      <c r="J23218" t="str">
        <f t="shared" si="613"/>
        <v/>
      </c>
    </row>
    <row r="23219" spans="10:10" x14ac:dyDescent="0.25">
      <c r="J23219" t="str">
        <f t="shared" si="613"/>
        <v/>
      </c>
    </row>
    <row r="23220" spans="10:10" x14ac:dyDescent="0.25">
      <c r="J23220" t="str">
        <f t="shared" si="613"/>
        <v/>
      </c>
    </row>
    <row r="23221" spans="10:10" x14ac:dyDescent="0.25">
      <c r="J23221" t="str">
        <f t="shared" si="613"/>
        <v/>
      </c>
    </row>
    <row r="23222" spans="10:10" x14ac:dyDescent="0.25">
      <c r="J23222" t="str">
        <f t="shared" si="613"/>
        <v/>
      </c>
    </row>
    <row r="23223" spans="10:10" x14ac:dyDescent="0.25">
      <c r="J23223" t="str">
        <f t="shared" si="613"/>
        <v/>
      </c>
    </row>
    <row r="23224" spans="10:10" x14ac:dyDescent="0.25">
      <c r="J23224" t="str">
        <f t="shared" si="613"/>
        <v/>
      </c>
    </row>
    <row r="23225" spans="10:10" x14ac:dyDescent="0.25">
      <c r="J23225" t="str">
        <f t="shared" si="613"/>
        <v/>
      </c>
    </row>
    <row r="23226" spans="10:10" x14ac:dyDescent="0.25">
      <c r="J23226" t="str">
        <f t="shared" si="613"/>
        <v/>
      </c>
    </row>
    <row r="23227" spans="10:10" x14ac:dyDescent="0.25">
      <c r="J23227" t="str">
        <f t="shared" si="613"/>
        <v/>
      </c>
    </row>
    <row r="23228" spans="10:10" x14ac:dyDescent="0.25">
      <c r="J23228" t="str">
        <f t="shared" si="613"/>
        <v/>
      </c>
    </row>
    <row r="23229" spans="10:10" x14ac:dyDescent="0.25">
      <c r="J23229" t="str">
        <f t="shared" si="613"/>
        <v/>
      </c>
    </row>
    <row r="23230" spans="10:10" x14ac:dyDescent="0.25">
      <c r="J23230" t="str">
        <f t="shared" si="613"/>
        <v/>
      </c>
    </row>
    <row r="23231" spans="10:10" x14ac:dyDescent="0.25">
      <c r="J23231" t="str">
        <f t="shared" si="613"/>
        <v/>
      </c>
    </row>
    <row r="23232" spans="10:10" x14ac:dyDescent="0.25">
      <c r="J23232" t="str">
        <f t="shared" si="613"/>
        <v/>
      </c>
    </row>
    <row r="23233" spans="10:10" x14ac:dyDescent="0.25">
      <c r="J23233" t="str">
        <f t="shared" si="613"/>
        <v/>
      </c>
    </row>
    <row r="23234" spans="10:10" x14ac:dyDescent="0.25">
      <c r="J23234" t="str">
        <f t="shared" si="613"/>
        <v/>
      </c>
    </row>
    <row r="23235" spans="10:10" x14ac:dyDescent="0.25">
      <c r="J23235" t="str">
        <f t="shared" ref="J23235:J23298" si="614">B23235&amp;C23235&amp;E23235&amp;IF(C23235="Skog",F23235&amp;G23235,"")</f>
        <v/>
      </c>
    </row>
    <row r="23236" spans="10:10" x14ac:dyDescent="0.25">
      <c r="J23236" t="str">
        <f t="shared" si="614"/>
        <v/>
      </c>
    </row>
    <row r="23237" spans="10:10" x14ac:dyDescent="0.25">
      <c r="J23237" t="str">
        <f t="shared" si="614"/>
        <v/>
      </c>
    </row>
    <row r="23238" spans="10:10" x14ac:dyDescent="0.25">
      <c r="J23238" t="str">
        <f t="shared" si="614"/>
        <v/>
      </c>
    </row>
    <row r="23239" spans="10:10" x14ac:dyDescent="0.25">
      <c r="J23239" t="str">
        <f t="shared" si="614"/>
        <v/>
      </c>
    </row>
    <row r="23240" spans="10:10" x14ac:dyDescent="0.25">
      <c r="J23240" t="str">
        <f t="shared" si="614"/>
        <v/>
      </c>
    </row>
    <row r="23241" spans="10:10" x14ac:dyDescent="0.25">
      <c r="J23241" t="str">
        <f t="shared" si="614"/>
        <v/>
      </c>
    </row>
    <row r="23242" spans="10:10" x14ac:dyDescent="0.25">
      <c r="J23242" t="str">
        <f t="shared" si="614"/>
        <v/>
      </c>
    </row>
    <row r="23243" spans="10:10" x14ac:dyDescent="0.25">
      <c r="J23243" t="str">
        <f t="shared" si="614"/>
        <v/>
      </c>
    </row>
    <row r="23244" spans="10:10" x14ac:dyDescent="0.25">
      <c r="J23244" t="str">
        <f t="shared" si="614"/>
        <v/>
      </c>
    </row>
    <row r="23245" spans="10:10" x14ac:dyDescent="0.25">
      <c r="J23245" t="str">
        <f t="shared" si="614"/>
        <v/>
      </c>
    </row>
    <row r="23246" spans="10:10" x14ac:dyDescent="0.25">
      <c r="J23246" t="str">
        <f t="shared" si="614"/>
        <v/>
      </c>
    </row>
    <row r="23247" spans="10:10" x14ac:dyDescent="0.25">
      <c r="J23247" t="str">
        <f t="shared" si="614"/>
        <v/>
      </c>
    </row>
    <row r="23248" spans="10:10" x14ac:dyDescent="0.25">
      <c r="J23248" t="str">
        <f t="shared" si="614"/>
        <v/>
      </c>
    </row>
    <row r="23249" spans="10:10" x14ac:dyDescent="0.25">
      <c r="J23249" t="str">
        <f t="shared" si="614"/>
        <v/>
      </c>
    </row>
    <row r="23250" spans="10:10" x14ac:dyDescent="0.25">
      <c r="J23250" t="str">
        <f t="shared" si="614"/>
        <v/>
      </c>
    </row>
    <row r="23251" spans="10:10" x14ac:dyDescent="0.25">
      <c r="J23251" t="str">
        <f t="shared" si="614"/>
        <v/>
      </c>
    </row>
    <row r="23252" spans="10:10" x14ac:dyDescent="0.25">
      <c r="J23252" t="str">
        <f t="shared" si="614"/>
        <v/>
      </c>
    </row>
    <row r="23253" spans="10:10" x14ac:dyDescent="0.25">
      <c r="J23253" t="str">
        <f t="shared" si="614"/>
        <v/>
      </c>
    </row>
    <row r="23254" spans="10:10" x14ac:dyDescent="0.25">
      <c r="J23254" t="str">
        <f t="shared" si="614"/>
        <v/>
      </c>
    </row>
    <row r="23255" spans="10:10" x14ac:dyDescent="0.25">
      <c r="J23255" t="str">
        <f t="shared" si="614"/>
        <v/>
      </c>
    </row>
    <row r="23256" spans="10:10" x14ac:dyDescent="0.25">
      <c r="J23256" t="str">
        <f t="shared" si="614"/>
        <v/>
      </c>
    </row>
    <row r="23257" spans="10:10" x14ac:dyDescent="0.25">
      <c r="J23257" t="str">
        <f t="shared" si="614"/>
        <v/>
      </c>
    </row>
    <row r="23258" spans="10:10" x14ac:dyDescent="0.25">
      <c r="J23258" t="str">
        <f t="shared" si="614"/>
        <v/>
      </c>
    </row>
    <row r="23259" spans="10:10" x14ac:dyDescent="0.25">
      <c r="J23259" t="str">
        <f t="shared" si="614"/>
        <v/>
      </c>
    </row>
    <row r="23260" spans="10:10" x14ac:dyDescent="0.25">
      <c r="J23260" t="str">
        <f t="shared" si="614"/>
        <v/>
      </c>
    </row>
    <row r="23261" spans="10:10" x14ac:dyDescent="0.25">
      <c r="J23261" t="str">
        <f t="shared" si="614"/>
        <v/>
      </c>
    </row>
    <row r="23262" spans="10:10" x14ac:dyDescent="0.25">
      <c r="J23262" t="str">
        <f t="shared" si="614"/>
        <v/>
      </c>
    </row>
    <row r="23263" spans="10:10" x14ac:dyDescent="0.25">
      <c r="J23263" t="str">
        <f t="shared" si="614"/>
        <v/>
      </c>
    </row>
    <row r="23264" spans="10:10" x14ac:dyDescent="0.25">
      <c r="J23264" t="str">
        <f t="shared" si="614"/>
        <v/>
      </c>
    </row>
    <row r="23265" spans="10:10" x14ac:dyDescent="0.25">
      <c r="J23265" t="str">
        <f t="shared" si="614"/>
        <v/>
      </c>
    </row>
    <row r="23266" spans="10:10" x14ac:dyDescent="0.25">
      <c r="J23266" t="str">
        <f t="shared" si="614"/>
        <v/>
      </c>
    </row>
    <row r="23267" spans="10:10" x14ac:dyDescent="0.25">
      <c r="J23267" t="str">
        <f t="shared" si="614"/>
        <v/>
      </c>
    </row>
    <row r="23268" spans="10:10" x14ac:dyDescent="0.25">
      <c r="J23268" t="str">
        <f t="shared" si="614"/>
        <v/>
      </c>
    </row>
    <row r="23269" spans="10:10" x14ac:dyDescent="0.25">
      <c r="J23269" t="str">
        <f t="shared" si="614"/>
        <v/>
      </c>
    </row>
    <row r="23270" spans="10:10" x14ac:dyDescent="0.25">
      <c r="J23270" t="str">
        <f t="shared" si="614"/>
        <v/>
      </c>
    </row>
    <row r="23271" spans="10:10" x14ac:dyDescent="0.25">
      <c r="J23271" t="str">
        <f t="shared" si="614"/>
        <v/>
      </c>
    </row>
    <row r="23272" spans="10:10" x14ac:dyDescent="0.25">
      <c r="J23272" t="str">
        <f t="shared" si="614"/>
        <v/>
      </c>
    </row>
    <row r="23273" spans="10:10" x14ac:dyDescent="0.25">
      <c r="J23273" t="str">
        <f t="shared" si="614"/>
        <v/>
      </c>
    </row>
    <row r="23274" spans="10:10" x14ac:dyDescent="0.25">
      <c r="J23274" t="str">
        <f t="shared" si="614"/>
        <v/>
      </c>
    </row>
    <row r="23275" spans="10:10" x14ac:dyDescent="0.25">
      <c r="J23275" t="str">
        <f t="shared" si="614"/>
        <v/>
      </c>
    </row>
    <row r="23276" spans="10:10" x14ac:dyDescent="0.25">
      <c r="J23276" t="str">
        <f t="shared" si="614"/>
        <v/>
      </c>
    </row>
    <row r="23277" spans="10:10" x14ac:dyDescent="0.25">
      <c r="J23277" t="str">
        <f t="shared" si="614"/>
        <v/>
      </c>
    </row>
    <row r="23278" spans="10:10" x14ac:dyDescent="0.25">
      <c r="J23278" t="str">
        <f t="shared" si="614"/>
        <v/>
      </c>
    </row>
    <row r="23279" spans="10:10" x14ac:dyDescent="0.25">
      <c r="J23279" t="str">
        <f t="shared" si="614"/>
        <v/>
      </c>
    </row>
    <row r="23280" spans="10:10" x14ac:dyDescent="0.25">
      <c r="J23280" t="str">
        <f t="shared" si="614"/>
        <v/>
      </c>
    </row>
    <row r="23281" spans="10:10" x14ac:dyDescent="0.25">
      <c r="J23281" t="str">
        <f t="shared" si="614"/>
        <v/>
      </c>
    </row>
    <row r="23282" spans="10:10" x14ac:dyDescent="0.25">
      <c r="J23282" t="str">
        <f t="shared" si="614"/>
        <v/>
      </c>
    </row>
    <row r="23283" spans="10:10" x14ac:dyDescent="0.25">
      <c r="J23283" t="str">
        <f t="shared" si="614"/>
        <v/>
      </c>
    </row>
    <row r="23284" spans="10:10" x14ac:dyDescent="0.25">
      <c r="J23284" t="str">
        <f t="shared" si="614"/>
        <v/>
      </c>
    </row>
    <row r="23285" spans="10:10" x14ac:dyDescent="0.25">
      <c r="J23285" t="str">
        <f t="shared" si="614"/>
        <v/>
      </c>
    </row>
    <row r="23286" spans="10:10" x14ac:dyDescent="0.25">
      <c r="J23286" t="str">
        <f t="shared" si="614"/>
        <v/>
      </c>
    </row>
    <row r="23287" spans="10:10" x14ac:dyDescent="0.25">
      <c r="J23287" t="str">
        <f t="shared" si="614"/>
        <v/>
      </c>
    </row>
    <row r="23288" spans="10:10" x14ac:dyDescent="0.25">
      <c r="J23288" t="str">
        <f t="shared" si="614"/>
        <v/>
      </c>
    </row>
    <row r="23289" spans="10:10" x14ac:dyDescent="0.25">
      <c r="J23289" t="str">
        <f t="shared" si="614"/>
        <v/>
      </c>
    </row>
    <row r="23290" spans="10:10" x14ac:dyDescent="0.25">
      <c r="J23290" t="str">
        <f t="shared" si="614"/>
        <v/>
      </c>
    </row>
    <row r="23291" spans="10:10" x14ac:dyDescent="0.25">
      <c r="J23291" t="str">
        <f t="shared" si="614"/>
        <v/>
      </c>
    </row>
    <row r="23292" spans="10:10" x14ac:dyDescent="0.25">
      <c r="J23292" t="str">
        <f t="shared" si="614"/>
        <v/>
      </c>
    </row>
    <row r="23293" spans="10:10" x14ac:dyDescent="0.25">
      <c r="J23293" t="str">
        <f t="shared" si="614"/>
        <v/>
      </c>
    </row>
    <row r="23294" spans="10:10" x14ac:dyDescent="0.25">
      <c r="J23294" t="str">
        <f t="shared" si="614"/>
        <v/>
      </c>
    </row>
    <row r="23295" spans="10:10" x14ac:dyDescent="0.25">
      <c r="J23295" t="str">
        <f t="shared" si="614"/>
        <v/>
      </c>
    </row>
    <row r="23296" spans="10:10" x14ac:dyDescent="0.25">
      <c r="J23296" t="str">
        <f t="shared" si="614"/>
        <v/>
      </c>
    </row>
    <row r="23297" spans="10:10" x14ac:dyDescent="0.25">
      <c r="J23297" t="str">
        <f t="shared" si="614"/>
        <v/>
      </c>
    </row>
    <row r="23298" spans="10:10" x14ac:dyDescent="0.25">
      <c r="J23298" t="str">
        <f t="shared" si="614"/>
        <v/>
      </c>
    </row>
    <row r="23299" spans="10:10" x14ac:dyDescent="0.25">
      <c r="J23299" t="str">
        <f t="shared" ref="J23299:J23362" si="615">B23299&amp;C23299&amp;E23299&amp;IF(C23299="Skog",F23299&amp;G23299,"")</f>
        <v/>
      </c>
    </row>
    <row r="23300" spans="10:10" x14ac:dyDescent="0.25">
      <c r="J23300" t="str">
        <f t="shared" si="615"/>
        <v/>
      </c>
    </row>
    <row r="23301" spans="10:10" x14ac:dyDescent="0.25">
      <c r="J23301" t="str">
        <f t="shared" si="615"/>
        <v/>
      </c>
    </row>
    <row r="23302" spans="10:10" x14ac:dyDescent="0.25">
      <c r="J23302" t="str">
        <f t="shared" si="615"/>
        <v/>
      </c>
    </row>
    <row r="23303" spans="10:10" x14ac:dyDescent="0.25">
      <c r="J23303" t="str">
        <f t="shared" si="615"/>
        <v/>
      </c>
    </row>
    <row r="23304" spans="10:10" x14ac:dyDescent="0.25">
      <c r="J23304" t="str">
        <f t="shared" si="615"/>
        <v/>
      </c>
    </row>
    <row r="23305" spans="10:10" x14ac:dyDescent="0.25">
      <c r="J23305" t="str">
        <f t="shared" si="615"/>
        <v/>
      </c>
    </row>
    <row r="23306" spans="10:10" x14ac:dyDescent="0.25">
      <c r="J23306" t="str">
        <f t="shared" si="615"/>
        <v/>
      </c>
    </row>
    <row r="23307" spans="10:10" x14ac:dyDescent="0.25">
      <c r="J23307" t="str">
        <f t="shared" si="615"/>
        <v/>
      </c>
    </row>
    <row r="23308" spans="10:10" x14ac:dyDescent="0.25">
      <c r="J23308" t="str">
        <f t="shared" si="615"/>
        <v/>
      </c>
    </row>
    <row r="23309" spans="10:10" x14ac:dyDescent="0.25">
      <c r="J23309" t="str">
        <f t="shared" si="615"/>
        <v/>
      </c>
    </row>
    <row r="23310" spans="10:10" x14ac:dyDescent="0.25">
      <c r="J23310" t="str">
        <f t="shared" si="615"/>
        <v/>
      </c>
    </row>
    <row r="23311" spans="10:10" x14ac:dyDescent="0.25">
      <c r="J23311" t="str">
        <f t="shared" si="615"/>
        <v/>
      </c>
    </row>
    <row r="23312" spans="10:10" x14ac:dyDescent="0.25">
      <c r="J23312" t="str">
        <f t="shared" si="615"/>
        <v/>
      </c>
    </row>
    <row r="23313" spans="10:10" x14ac:dyDescent="0.25">
      <c r="J23313" t="str">
        <f t="shared" si="615"/>
        <v/>
      </c>
    </row>
    <row r="23314" spans="10:10" x14ac:dyDescent="0.25">
      <c r="J23314" t="str">
        <f t="shared" si="615"/>
        <v/>
      </c>
    </row>
    <row r="23315" spans="10:10" x14ac:dyDescent="0.25">
      <c r="J23315" t="str">
        <f t="shared" si="615"/>
        <v/>
      </c>
    </row>
    <row r="23316" spans="10:10" x14ac:dyDescent="0.25">
      <c r="J23316" t="str">
        <f t="shared" si="615"/>
        <v/>
      </c>
    </row>
    <row r="23317" spans="10:10" x14ac:dyDescent="0.25">
      <c r="J23317" t="str">
        <f t="shared" si="615"/>
        <v/>
      </c>
    </row>
    <row r="23318" spans="10:10" x14ac:dyDescent="0.25">
      <c r="J23318" t="str">
        <f t="shared" si="615"/>
        <v/>
      </c>
    </row>
    <row r="23319" spans="10:10" x14ac:dyDescent="0.25">
      <c r="J23319" t="str">
        <f t="shared" si="615"/>
        <v/>
      </c>
    </row>
    <row r="23320" spans="10:10" x14ac:dyDescent="0.25">
      <c r="J23320" t="str">
        <f t="shared" si="615"/>
        <v/>
      </c>
    </row>
    <row r="23321" spans="10:10" x14ac:dyDescent="0.25">
      <c r="J23321" t="str">
        <f t="shared" si="615"/>
        <v/>
      </c>
    </row>
    <row r="23322" spans="10:10" x14ac:dyDescent="0.25">
      <c r="J23322" t="str">
        <f t="shared" si="615"/>
        <v/>
      </c>
    </row>
    <row r="23323" spans="10:10" x14ac:dyDescent="0.25">
      <c r="J23323" t="str">
        <f t="shared" si="615"/>
        <v/>
      </c>
    </row>
    <row r="23324" spans="10:10" x14ac:dyDescent="0.25">
      <c r="J23324" t="str">
        <f t="shared" si="615"/>
        <v/>
      </c>
    </row>
    <row r="23325" spans="10:10" x14ac:dyDescent="0.25">
      <c r="J23325" t="str">
        <f t="shared" si="615"/>
        <v/>
      </c>
    </row>
    <row r="23326" spans="10:10" x14ac:dyDescent="0.25">
      <c r="J23326" t="str">
        <f t="shared" si="615"/>
        <v/>
      </c>
    </row>
    <row r="23327" spans="10:10" x14ac:dyDescent="0.25">
      <c r="J23327" t="str">
        <f t="shared" si="615"/>
        <v/>
      </c>
    </row>
    <row r="23328" spans="10:10" x14ac:dyDescent="0.25">
      <c r="J23328" t="str">
        <f t="shared" si="615"/>
        <v/>
      </c>
    </row>
    <row r="23329" spans="10:10" x14ac:dyDescent="0.25">
      <c r="J23329" t="str">
        <f t="shared" si="615"/>
        <v/>
      </c>
    </row>
    <row r="23330" spans="10:10" x14ac:dyDescent="0.25">
      <c r="J23330" t="str">
        <f t="shared" si="615"/>
        <v/>
      </c>
    </row>
    <row r="23331" spans="10:10" x14ac:dyDescent="0.25">
      <c r="J23331" t="str">
        <f t="shared" si="615"/>
        <v/>
      </c>
    </row>
    <row r="23332" spans="10:10" x14ac:dyDescent="0.25">
      <c r="J23332" t="str">
        <f t="shared" si="615"/>
        <v/>
      </c>
    </row>
    <row r="23333" spans="10:10" x14ac:dyDescent="0.25">
      <c r="J23333" t="str">
        <f t="shared" si="615"/>
        <v/>
      </c>
    </row>
    <row r="23334" spans="10:10" x14ac:dyDescent="0.25">
      <c r="J23334" t="str">
        <f t="shared" si="615"/>
        <v/>
      </c>
    </row>
    <row r="23335" spans="10:10" x14ac:dyDescent="0.25">
      <c r="J23335" t="str">
        <f t="shared" si="615"/>
        <v/>
      </c>
    </row>
    <row r="23336" spans="10:10" x14ac:dyDescent="0.25">
      <c r="J23336" t="str">
        <f t="shared" si="615"/>
        <v/>
      </c>
    </row>
    <row r="23337" spans="10:10" x14ac:dyDescent="0.25">
      <c r="J23337" t="str">
        <f t="shared" si="615"/>
        <v/>
      </c>
    </row>
    <row r="23338" spans="10:10" x14ac:dyDescent="0.25">
      <c r="J23338" t="str">
        <f t="shared" si="615"/>
        <v/>
      </c>
    </row>
    <row r="23339" spans="10:10" x14ac:dyDescent="0.25">
      <c r="J23339" t="str">
        <f t="shared" si="615"/>
        <v/>
      </c>
    </row>
    <row r="23340" spans="10:10" x14ac:dyDescent="0.25">
      <c r="J23340" t="str">
        <f t="shared" si="615"/>
        <v/>
      </c>
    </row>
    <row r="23341" spans="10:10" x14ac:dyDescent="0.25">
      <c r="J23341" t="str">
        <f t="shared" si="615"/>
        <v/>
      </c>
    </row>
    <row r="23342" spans="10:10" x14ac:dyDescent="0.25">
      <c r="J23342" t="str">
        <f t="shared" si="615"/>
        <v/>
      </c>
    </row>
    <row r="23343" spans="10:10" x14ac:dyDescent="0.25">
      <c r="J23343" t="str">
        <f t="shared" si="615"/>
        <v/>
      </c>
    </row>
    <row r="23344" spans="10:10" x14ac:dyDescent="0.25">
      <c r="J23344" t="str">
        <f t="shared" si="615"/>
        <v/>
      </c>
    </row>
    <row r="23345" spans="10:10" x14ac:dyDescent="0.25">
      <c r="J23345" t="str">
        <f t="shared" si="615"/>
        <v/>
      </c>
    </row>
    <row r="23346" spans="10:10" x14ac:dyDescent="0.25">
      <c r="J23346" t="str">
        <f t="shared" si="615"/>
        <v/>
      </c>
    </row>
    <row r="23347" spans="10:10" x14ac:dyDescent="0.25">
      <c r="J23347" t="str">
        <f t="shared" si="615"/>
        <v/>
      </c>
    </row>
    <row r="23348" spans="10:10" x14ac:dyDescent="0.25">
      <c r="J23348" t="str">
        <f t="shared" si="615"/>
        <v/>
      </c>
    </row>
    <row r="23349" spans="10:10" x14ac:dyDescent="0.25">
      <c r="J23349" t="str">
        <f t="shared" si="615"/>
        <v/>
      </c>
    </row>
    <row r="23350" spans="10:10" x14ac:dyDescent="0.25">
      <c r="J23350" t="str">
        <f t="shared" si="615"/>
        <v/>
      </c>
    </row>
    <row r="23351" spans="10:10" x14ac:dyDescent="0.25">
      <c r="J23351" t="str">
        <f t="shared" si="615"/>
        <v/>
      </c>
    </row>
    <row r="23352" spans="10:10" x14ac:dyDescent="0.25">
      <c r="J23352" t="str">
        <f t="shared" si="615"/>
        <v/>
      </c>
    </row>
    <row r="23353" spans="10:10" x14ac:dyDescent="0.25">
      <c r="J23353" t="str">
        <f t="shared" si="615"/>
        <v/>
      </c>
    </row>
    <row r="23354" spans="10:10" x14ac:dyDescent="0.25">
      <c r="J23354" t="str">
        <f t="shared" si="615"/>
        <v/>
      </c>
    </row>
    <row r="23355" spans="10:10" x14ac:dyDescent="0.25">
      <c r="J23355" t="str">
        <f t="shared" si="615"/>
        <v/>
      </c>
    </row>
    <row r="23356" spans="10:10" x14ac:dyDescent="0.25">
      <c r="J23356" t="str">
        <f t="shared" si="615"/>
        <v/>
      </c>
    </row>
    <row r="23357" spans="10:10" x14ac:dyDescent="0.25">
      <c r="J23357" t="str">
        <f t="shared" si="615"/>
        <v/>
      </c>
    </row>
    <row r="23358" spans="10:10" x14ac:dyDescent="0.25">
      <c r="J23358" t="str">
        <f t="shared" si="615"/>
        <v/>
      </c>
    </row>
    <row r="23359" spans="10:10" x14ac:dyDescent="0.25">
      <c r="J23359" t="str">
        <f t="shared" si="615"/>
        <v/>
      </c>
    </row>
    <row r="23360" spans="10:10" x14ac:dyDescent="0.25">
      <c r="J23360" t="str">
        <f t="shared" si="615"/>
        <v/>
      </c>
    </row>
    <row r="23361" spans="10:10" x14ac:dyDescent="0.25">
      <c r="J23361" t="str">
        <f t="shared" si="615"/>
        <v/>
      </c>
    </row>
    <row r="23362" spans="10:10" x14ac:dyDescent="0.25">
      <c r="J23362" t="str">
        <f t="shared" si="615"/>
        <v/>
      </c>
    </row>
    <row r="23363" spans="10:10" x14ac:dyDescent="0.25">
      <c r="J23363" t="str">
        <f t="shared" ref="J23363:J23426" si="616">B23363&amp;C23363&amp;E23363&amp;IF(C23363="Skog",F23363&amp;G23363,"")</f>
        <v/>
      </c>
    </row>
    <row r="23364" spans="10:10" x14ac:dyDescent="0.25">
      <c r="J23364" t="str">
        <f t="shared" si="616"/>
        <v/>
      </c>
    </row>
    <row r="23365" spans="10:10" x14ac:dyDescent="0.25">
      <c r="J23365" t="str">
        <f t="shared" si="616"/>
        <v/>
      </c>
    </row>
    <row r="23366" spans="10:10" x14ac:dyDescent="0.25">
      <c r="J23366" t="str">
        <f t="shared" si="616"/>
        <v/>
      </c>
    </row>
    <row r="23367" spans="10:10" x14ac:dyDescent="0.25">
      <c r="J23367" t="str">
        <f t="shared" si="616"/>
        <v/>
      </c>
    </row>
    <row r="23368" spans="10:10" x14ac:dyDescent="0.25">
      <c r="J23368" t="str">
        <f t="shared" si="616"/>
        <v/>
      </c>
    </row>
    <row r="23369" spans="10:10" x14ac:dyDescent="0.25">
      <c r="J23369" t="str">
        <f t="shared" si="616"/>
        <v/>
      </c>
    </row>
    <row r="23370" spans="10:10" x14ac:dyDescent="0.25">
      <c r="J23370" t="str">
        <f t="shared" si="616"/>
        <v/>
      </c>
    </row>
    <row r="23371" spans="10:10" x14ac:dyDescent="0.25">
      <c r="J23371" t="str">
        <f t="shared" si="616"/>
        <v/>
      </c>
    </row>
    <row r="23372" spans="10:10" x14ac:dyDescent="0.25">
      <c r="J23372" t="str">
        <f t="shared" si="616"/>
        <v/>
      </c>
    </row>
    <row r="23373" spans="10:10" x14ac:dyDescent="0.25">
      <c r="J23373" t="str">
        <f t="shared" si="616"/>
        <v/>
      </c>
    </row>
    <row r="23374" spans="10:10" x14ac:dyDescent="0.25">
      <c r="J23374" t="str">
        <f t="shared" si="616"/>
        <v/>
      </c>
    </row>
    <row r="23375" spans="10:10" x14ac:dyDescent="0.25">
      <c r="J23375" t="str">
        <f t="shared" si="616"/>
        <v/>
      </c>
    </row>
    <row r="23376" spans="10:10" x14ac:dyDescent="0.25">
      <c r="J23376" t="str">
        <f t="shared" si="616"/>
        <v/>
      </c>
    </row>
    <row r="23377" spans="10:10" x14ac:dyDescent="0.25">
      <c r="J23377" t="str">
        <f t="shared" si="616"/>
        <v/>
      </c>
    </row>
    <row r="23378" spans="10:10" x14ac:dyDescent="0.25">
      <c r="J23378" t="str">
        <f t="shared" si="616"/>
        <v/>
      </c>
    </row>
    <row r="23379" spans="10:10" x14ac:dyDescent="0.25">
      <c r="J23379" t="str">
        <f t="shared" si="616"/>
        <v/>
      </c>
    </row>
    <row r="23380" spans="10:10" x14ac:dyDescent="0.25">
      <c r="J23380" t="str">
        <f t="shared" si="616"/>
        <v/>
      </c>
    </row>
    <row r="23381" spans="10:10" x14ac:dyDescent="0.25">
      <c r="J23381" t="str">
        <f t="shared" si="616"/>
        <v/>
      </c>
    </row>
    <row r="23382" spans="10:10" x14ac:dyDescent="0.25">
      <c r="J23382" t="str">
        <f t="shared" si="616"/>
        <v/>
      </c>
    </row>
    <row r="23383" spans="10:10" x14ac:dyDescent="0.25">
      <c r="J23383" t="str">
        <f t="shared" si="616"/>
        <v/>
      </c>
    </row>
    <row r="23384" spans="10:10" x14ac:dyDescent="0.25">
      <c r="J23384" t="str">
        <f t="shared" si="616"/>
        <v/>
      </c>
    </row>
    <row r="23385" spans="10:10" x14ac:dyDescent="0.25">
      <c r="J23385" t="str">
        <f t="shared" si="616"/>
        <v/>
      </c>
    </row>
    <row r="23386" spans="10:10" x14ac:dyDescent="0.25">
      <c r="J23386" t="str">
        <f t="shared" si="616"/>
        <v/>
      </c>
    </row>
    <row r="23387" spans="10:10" x14ac:dyDescent="0.25">
      <c r="J23387" t="str">
        <f t="shared" si="616"/>
        <v/>
      </c>
    </row>
    <row r="23388" spans="10:10" x14ac:dyDescent="0.25">
      <c r="J23388" t="str">
        <f t="shared" si="616"/>
        <v/>
      </c>
    </row>
    <row r="23389" spans="10:10" x14ac:dyDescent="0.25">
      <c r="J23389" t="str">
        <f t="shared" si="616"/>
        <v/>
      </c>
    </row>
    <row r="23390" spans="10:10" x14ac:dyDescent="0.25">
      <c r="J23390" t="str">
        <f t="shared" si="616"/>
        <v/>
      </c>
    </row>
    <row r="23391" spans="10:10" x14ac:dyDescent="0.25">
      <c r="J23391" t="str">
        <f t="shared" si="616"/>
        <v/>
      </c>
    </row>
    <row r="23392" spans="10:10" x14ac:dyDescent="0.25">
      <c r="J23392" t="str">
        <f t="shared" si="616"/>
        <v/>
      </c>
    </row>
    <row r="23393" spans="10:10" x14ac:dyDescent="0.25">
      <c r="J23393" t="str">
        <f t="shared" si="616"/>
        <v/>
      </c>
    </row>
    <row r="23394" spans="10:10" x14ac:dyDescent="0.25">
      <c r="J23394" t="str">
        <f t="shared" si="616"/>
        <v/>
      </c>
    </row>
    <row r="23395" spans="10:10" x14ac:dyDescent="0.25">
      <c r="J23395" t="str">
        <f t="shared" si="616"/>
        <v/>
      </c>
    </row>
    <row r="23396" spans="10:10" x14ac:dyDescent="0.25">
      <c r="J23396" t="str">
        <f t="shared" si="616"/>
        <v/>
      </c>
    </row>
    <row r="23397" spans="10:10" x14ac:dyDescent="0.25">
      <c r="J23397" t="str">
        <f t="shared" si="616"/>
        <v/>
      </c>
    </row>
    <row r="23398" spans="10:10" x14ac:dyDescent="0.25">
      <c r="J23398" t="str">
        <f t="shared" si="616"/>
        <v/>
      </c>
    </row>
    <row r="23399" spans="10:10" x14ac:dyDescent="0.25">
      <c r="J23399" t="str">
        <f t="shared" si="616"/>
        <v/>
      </c>
    </row>
    <row r="23400" spans="10:10" x14ac:dyDescent="0.25">
      <c r="J23400" t="str">
        <f t="shared" si="616"/>
        <v/>
      </c>
    </row>
    <row r="23401" spans="10:10" x14ac:dyDescent="0.25">
      <c r="J23401" t="str">
        <f t="shared" si="616"/>
        <v/>
      </c>
    </row>
    <row r="23402" spans="10:10" x14ac:dyDescent="0.25">
      <c r="J23402" t="str">
        <f t="shared" si="616"/>
        <v/>
      </c>
    </row>
    <row r="23403" spans="10:10" x14ac:dyDescent="0.25">
      <c r="J23403" t="str">
        <f t="shared" si="616"/>
        <v/>
      </c>
    </row>
    <row r="23404" spans="10:10" x14ac:dyDescent="0.25">
      <c r="J23404" t="str">
        <f t="shared" si="616"/>
        <v/>
      </c>
    </row>
    <row r="23405" spans="10:10" x14ac:dyDescent="0.25">
      <c r="J23405" t="str">
        <f t="shared" si="616"/>
        <v/>
      </c>
    </row>
    <row r="23406" spans="10:10" x14ac:dyDescent="0.25">
      <c r="J23406" t="str">
        <f t="shared" si="616"/>
        <v/>
      </c>
    </row>
    <row r="23407" spans="10:10" x14ac:dyDescent="0.25">
      <c r="J23407" t="str">
        <f t="shared" si="616"/>
        <v/>
      </c>
    </row>
    <row r="23408" spans="10:10" x14ac:dyDescent="0.25">
      <c r="J23408" t="str">
        <f t="shared" si="616"/>
        <v/>
      </c>
    </row>
    <row r="23409" spans="10:10" x14ac:dyDescent="0.25">
      <c r="J23409" t="str">
        <f t="shared" si="616"/>
        <v/>
      </c>
    </row>
    <row r="23410" spans="10:10" x14ac:dyDescent="0.25">
      <c r="J23410" t="str">
        <f t="shared" si="616"/>
        <v/>
      </c>
    </row>
    <row r="23411" spans="10:10" x14ac:dyDescent="0.25">
      <c r="J23411" t="str">
        <f t="shared" si="616"/>
        <v/>
      </c>
    </row>
    <row r="23412" spans="10:10" x14ac:dyDescent="0.25">
      <c r="J23412" t="str">
        <f t="shared" si="616"/>
        <v/>
      </c>
    </row>
    <row r="23413" spans="10:10" x14ac:dyDescent="0.25">
      <c r="J23413" t="str">
        <f t="shared" si="616"/>
        <v/>
      </c>
    </row>
    <row r="23414" spans="10:10" x14ac:dyDescent="0.25">
      <c r="J23414" t="str">
        <f t="shared" si="616"/>
        <v/>
      </c>
    </row>
    <row r="23415" spans="10:10" x14ac:dyDescent="0.25">
      <c r="J23415" t="str">
        <f t="shared" si="616"/>
        <v/>
      </c>
    </row>
    <row r="23416" spans="10:10" x14ac:dyDescent="0.25">
      <c r="J23416" t="str">
        <f t="shared" si="616"/>
        <v/>
      </c>
    </row>
    <row r="23417" spans="10:10" x14ac:dyDescent="0.25">
      <c r="J23417" t="str">
        <f t="shared" si="616"/>
        <v/>
      </c>
    </row>
    <row r="23418" spans="10:10" x14ac:dyDescent="0.25">
      <c r="J23418" t="str">
        <f t="shared" si="616"/>
        <v/>
      </c>
    </row>
    <row r="23419" spans="10:10" x14ac:dyDescent="0.25">
      <c r="J23419" t="str">
        <f t="shared" si="616"/>
        <v/>
      </c>
    </row>
    <row r="23420" spans="10:10" x14ac:dyDescent="0.25">
      <c r="J23420" t="str">
        <f t="shared" si="616"/>
        <v/>
      </c>
    </row>
    <row r="23421" spans="10:10" x14ac:dyDescent="0.25">
      <c r="J23421" t="str">
        <f t="shared" si="616"/>
        <v/>
      </c>
    </row>
    <row r="23422" spans="10:10" x14ac:dyDescent="0.25">
      <c r="J23422" t="str">
        <f t="shared" si="616"/>
        <v/>
      </c>
    </row>
    <row r="23423" spans="10:10" x14ac:dyDescent="0.25">
      <c r="J23423" t="str">
        <f t="shared" si="616"/>
        <v/>
      </c>
    </row>
    <row r="23424" spans="10:10" x14ac:dyDescent="0.25">
      <c r="J23424" t="str">
        <f t="shared" si="616"/>
        <v/>
      </c>
    </row>
    <row r="23425" spans="10:10" x14ac:dyDescent="0.25">
      <c r="J23425" t="str">
        <f t="shared" si="616"/>
        <v/>
      </c>
    </row>
    <row r="23426" spans="10:10" x14ac:dyDescent="0.25">
      <c r="J23426" t="str">
        <f t="shared" si="616"/>
        <v/>
      </c>
    </row>
    <row r="23427" spans="10:10" x14ac:dyDescent="0.25">
      <c r="J23427" t="str">
        <f t="shared" ref="J23427:J23490" si="617">B23427&amp;C23427&amp;E23427&amp;IF(C23427="Skog",F23427&amp;G23427,"")</f>
        <v/>
      </c>
    </row>
    <row r="23428" spans="10:10" x14ac:dyDescent="0.25">
      <c r="J23428" t="str">
        <f t="shared" si="617"/>
        <v/>
      </c>
    </row>
    <row r="23429" spans="10:10" x14ac:dyDescent="0.25">
      <c r="J23429" t="str">
        <f t="shared" si="617"/>
        <v/>
      </c>
    </row>
    <row r="23430" spans="10:10" x14ac:dyDescent="0.25">
      <c r="J23430" t="str">
        <f t="shared" si="617"/>
        <v/>
      </c>
    </row>
    <row r="23431" spans="10:10" x14ac:dyDescent="0.25">
      <c r="J23431" t="str">
        <f t="shared" si="617"/>
        <v/>
      </c>
    </row>
    <row r="23432" spans="10:10" x14ac:dyDescent="0.25">
      <c r="J23432" t="str">
        <f t="shared" si="617"/>
        <v/>
      </c>
    </row>
    <row r="23433" spans="10:10" x14ac:dyDescent="0.25">
      <c r="J23433" t="str">
        <f t="shared" si="617"/>
        <v/>
      </c>
    </row>
    <row r="23434" spans="10:10" x14ac:dyDescent="0.25">
      <c r="J23434" t="str">
        <f t="shared" si="617"/>
        <v/>
      </c>
    </row>
    <row r="23435" spans="10:10" x14ac:dyDescent="0.25">
      <c r="J23435" t="str">
        <f t="shared" si="617"/>
        <v/>
      </c>
    </row>
    <row r="23436" spans="10:10" x14ac:dyDescent="0.25">
      <c r="J23436" t="str">
        <f t="shared" si="617"/>
        <v/>
      </c>
    </row>
    <row r="23437" spans="10:10" x14ac:dyDescent="0.25">
      <c r="J23437" t="str">
        <f t="shared" si="617"/>
        <v/>
      </c>
    </row>
    <row r="23438" spans="10:10" x14ac:dyDescent="0.25">
      <c r="J23438" t="str">
        <f t="shared" si="617"/>
        <v/>
      </c>
    </row>
    <row r="23439" spans="10:10" x14ac:dyDescent="0.25">
      <c r="J23439" t="str">
        <f t="shared" si="617"/>
        <v/>
      </c>
    </row>
    <row r="23440" spans="10:10" x14ac:dyDescent="0.25">
      <c r="J23440" t="str">
        <f t="shared" si="617"/>
        <v/>
      </c>
    </row>
    <row r="23441" spans="10:10" x14ac:dyDescent="0.25">
      <c r="J23441" t="str">
        <f t="shared" si="617"/>
        <v/>
      </c>
    </row>
    <row r="23442" spans="10:10" x14ac:dyDescent="0.25">
      <c r="J23442" t="str">
        <f t="shared" si="617"/>
        <v/>
      </c>
    </row>
    <row r="23443" spans="10:10" x14ac:dyDescent="0.25">
      <c r="J23443" t="str">
        <f t="shared" si="617"/>
        <v/>
      </c>
    </row>
    <row r="23444" spans="10:10" x14ac:dyDescent="0.25">
      <c r="J23444" t="str">
        <f t="shared" si="617"/>
        <v/>
      </c>
    </row>
    <row r="23445" spans="10:10" x14ac:dyDescent="0.25">
      <c r="J23445" t="str">
        <f t="shared" si="617"/>
        <v/>
      </c>
    </row>
    <row r="23446" spans="10:10" x14ac:dyDescent="0.25">
      <c r="J23446" t="str">
        <f t="shared" si="617"/>
        <v/>
      </c>
    </row>
    <row r="23447" spans="10:10" x14ac:dyDescent="0.25">
      <c r="J23447" t="str">
        <f t="shared" si="617"/>
        <v/>
      </c>
    </row>
    <row r="23448" spans="10:10" x14ac:dyDescent="0.25">
      <c r="J23448" t="str">
        <f t="shared" si="617"/>
        <v/>
      </c>
    </row>
    <row r="23449" spans="10:10" x14ac:dyDescent="0.25">
      <c r="J23449" t="str">
        <f t="shared" si="617"/>
        <v/>
      </c>
    </row>
    <row r="23450" spans="10:10" x14ac:dyDescent="0.25">
      <c r="J23450" t="str">
        <f t="shared" si="617"/>
        <v/>
      </c>
    </row>
    <row r="23451" spans="10:10" x14ac:dyDescent="0.25">
      <c r="J23451" t="str">
        <f t="shared" si="617"/>
        <v/>
      </c>
    </row>
    <row r="23452" spans="10:10" x14ac:dyDescent="0.25">
      <c r="J23452" t="str">
        <f t="shared" si="617"/>
        <v/>
      </c>
    </row>
    <row r="23453" spans="10:10" x14ac:dyDescent="0.25">
      <c r="J23453" t="str">
        <f t="shared" si="617"/>
        <v/>
      </c>
    </row>
    <row r="23454" spans="10:10" x14ac:dyDescent="0.25">
      <c r="J23454" t="str">
        <f t="shared" si="617"/>
        <v/>
      </c>
    </row>
    <row r="23455" spans="10:10" x14ac:dyDescent="0.25">
      <c r="J23455" t="str">
        <f t="shared" si="617"/>
        <v/>
      </c>
    </row>
    <row r="23456" spans="10:10" x14ac:dyDescent="0.25">
      <c r="J23456" t="str">
        <f t="shared" si="617"/>
        <v/>
      </c>
    </row>
    <row r="23457" spans="10:10" x14ac:dyDescent="0.25">
      <c r="J23457" t="str">
        <f t="shared" si="617"/>
        <v/>
      </c>
    </row>
    <row r="23458" spans="10:10" x14ac:dyDescent="0.25">
      <c r="J23458" t="str">
        <f t="shared" si="617"/>
        <v/>
      </c>
    </row>
    <row r="23459" spans="10:10" x14ac:dyDescent="0.25">
      <c r="J23459" t="str">
        <f t="shared" si="617"/>
        <v/>
      </c>
    </row>
    <row r="23460" spans="10:10" x14ac:dyDescent="0.25">
      <c r="J23460" t="str">
        <f t="shared" si="617"/>
        <v/>
      </c>
    </row>
    <row r="23461" spans="10:10" x14ac:dyDescent="0.25">
      <c r="J23461" t="str">
        <f t="shared" si="617"/>
        <v/>
      </c>
    </row>
    <row r="23462" spans="10:10" x14ac:dyDescent="0.25">
      <c r="J23462" t="str">
        <f t="shared" si="617"/>
        <v/>
      </c>
    </row>
    <row r="23463" spans="10:10" x14ac:dyDescent="0.25">
      <c r="J23463" t="str">
        <f t="shared" si="617"/>
        <v/>
      </c>
    </row>
    <row r="23464" spans="10:10" x14ac:dyDescent="0.25">
      <c r="J23464" t="str">
        <f t="shared" si="617"/>
        <v/>
      </c>
    </row>
    <row r="23465" spans="10:10" x14ac:dyDescent="0.25">
      <c r="J23465" t="str">
        <f t="shared" si="617"/>
        <v/>
      </c>
    </row>
    <row r="23466" spans="10:10" x14ac:dyDescent="0.25">
      <c r="J23466" t="str">
        <f t="shared" si="617"/>
        <v/>
      </c>
    </row>
    <row r="23467" spans="10:10" x14ac:dyDescent="0.25">
      <c r="J23467" t="str">
        <f t="shared" si="617"/>
        <v/>
      </c>
    </row>
    <row r="23468" spans="10:10" x14ac:dyDescent="0.25">
      <c r="J23468" t="str">
        <f t="shared" si="617"/>
        <v/>
      </c>
    </row>
    <row r="23469" spans="10:10" x14ac:dyDescent="0.25">
      <c r="J23469" t="str">
        <f t="shared" si="617"/>
        <v/>
      </c>
    </row>
    <row r="23470" spans="10:10" x14ac:dyDescent="0.25">
      <c r="J23470" t="str">
        <f t="shared" si="617"/>
        <v/>
      </c>
    </row>
    <row r="23471" spans="10:10" x14ac:dyDescent="0.25">
      <c r="J23471" t="str">
        <f t="shared" si="617"/>
        <v/>
      </c>
    </row>
    <row r="23472" spans="10:10" x14ac:dyDescent="0.25">
      <c r="J23472" t="str">
        <f t="shared" si="617"/>
        <v/>
      </c>
    </row>
    <row r="23473" spans="10:10" x14ac:dyDescent="0.25">
      <c r="J23473" t="str">
        <f t="shared" si="617"/>
        <v/>
      </c>
    </row>
    <row r="23474" spans="10:10" x14ac:dyDescent="0.25">
      <c r="J23474" t="str">
        <f t="shared" si="617"/>
        <v/>
      </c>
    </row>
    <row r="23475" spans="10:10" x14ac:dyDescent="0.25">
      <c r="J23475" t="str">
        <f t="shared" si="617"/>
        <v/>
      </c>
    </row>
    <row r="23476" spans="10:10" x14ac:dyDescent="0.25">
      <c r="J23476" t="str">
        <f t="shared" si="617"/>
        <v/>
      </c>
    </row>
    <row r="23477" spans="10:10" x14ac:dyDescent="0.25">
      <c r="J23477" t="str">
        <f t="shared" si="617"/>
        <v/>
      </c>
    </row>
    <row r="23478" spans="10:10" x14ac:dyDescent="0.25">
      <c r="J23478" t="str">
        <f t="shared" si="617"/>
        <v/>
      </c>
    </row>
    <row r="23479" spans="10:10" x14ac:dyDescent="0.25">
      <c r="J23479" t="str">
        <f t="shared" si="617"/>
        <v/>
      </c>
    </row>
    <row r="23480" spans="10:10" x14ac:dyDescent="0.25">
      <c r="J23480" t="str">
        <f t="shared" si="617"/>
        <v/>
      </c>
    </row>
    <row r="23481" spans="10:10" x14ac:dyDescent="0.25">
      <c r="J23481" t="str">
        <f t="shared" si="617"/>
        <v/>
      </c>
    </row>
    <row r="23482" spans="10:10" x14ac:dyDescent="0.25">
      <c r="J23482" t="str">
        <f t="shared" si="617"/>
        <v/>
      </c>
    </row>
    <row r="23483" spans="10:10" x14ac:dyDescent="0.25">
      <c r="J23483" t="str">
        <f t="shared" si="617"/>
        <v/>
      </c>
    </row>
    <row r="23484" spans="10:10" x14ac:dyDescent="0.25">
      <c r="J23484" t="str">
        <f t="shared" si="617"/>
        <v/>
      </c>
    </row>
    <row r="23485" spans="10:10" x14ac:dyDescent="0.25">
      <c r="J23485" t="str">
        <f t="shared" si="617"/>
        <v/>
      </c>
    </row>
    <row r="23486" spans="10:10" x14ac:dyDescent="0.25">
      <c r="J23486" t="str">
        <f t="shared" si="617"/>
        <v/>
      </c>
    </row>
    <row r="23487" spans="10:10" x14ac:dyDescent="0.25">
      <c r="J23487" t="str">
        <f t="shared" si="617"/>
        <v/>
      </c>
    </row>
    <row r="23488" spans="10:10" x14ac:dyDescent="0.25">
      <c r="J23488" t="str">
        <f t="shared" si="617"/>
        <v/>
      </c>
    </row>
    <row r="23489" spans="10:10" x14ac:dyDescent="0.25">
      <c r="J23489" t="str">
        <f t="shared" si="617"/>
        <v/>
      </c>
    </row>
    <row r="23490" spans="10:10" x14ac:dyDescent="0.25">
      <c r="J23490" t="str">
        <f t="shared" si="617"/>
        <v/>
      </c>
    </row>
    <row r="23491" spans="10:10" x14ac:dyDescent="0.25">
      <c r="J23491" t="str">
        <f t="shared" ref="J23491:J23554" si="618">B23491&amp;C23491&amp;E23491&amp;IF(C23491="Skog",F23491&amp;G23491,"")</f>
        <v/>
      </c>
    </row>
    <row r="23492" spans="10:10" x14ac:dyDescent="0.25">
      <c r="J23492" t="str">
        <f t="shared" si="618"/>
        <v/>
      </c>
    </row>
    <row r="23493" spans="10:10" x14ac:dyDescent="0.25">
      <c r="J23493" t="str">
        <f t="shared" si="618"/>
        <v/>
      </c>
    </row>
    <row r="23494" spans="10:10" x14ac:dyDescent="0.25">
      <c r="J23494" t="str">
        <f t="shared" si="618"/>
        <v/>
      </c>
    </row>
    <row r="23495" spans="10:10" x14ac:dyDescent="0.25">
      <c r="J23495" t="str">
        <f t="shared" si="618"/>
        <v/>
      </c>
    </row>
    <row r="23496" spans="10:10" x14ac:dyDescent="0.25">
      <c r="J23496" t="str">
        <f t="shared" si="618"/>
        <v/>
      </c>
    </row>
    <row r="23497" spans="10:10" x14ac:dyDescent="0.25">
      <c r="J23497" t="str">
        <f t="shared" si="618"/>
        <v/>
      </c>
    </row>
    <row r="23498" spans="10:10" x14ac:dyDescent="0.25">
      <c r="J23498" t="str">
        <f t="shared" si="618"/>
        <v/>
      </c>
    </row>
    <row r="23499" spans="10:10" x14ac:dyDescent="0.25">
      <c r="J23499" t="str">
        <f t="shared" si="618"/>
        <v/>
      </c>
    </row>
    <row r="23500" spans="10:10" x14ac:dyDescent="0.25">
      <c r="J23500" t="str">
        <f t="shared" si="618"/>
        <v/>
      </c>
    </row>
    <row r="23501" spans="10:10" x14ac:dyDescent="0.25">
      <c r="J23501" t="str">
        <f t="shared" si="618"/>
        <v/>
      </c>
    </row>
    <row r="23502" spans="10:10" x14ac:dyDescent="0.25">
      <c r="J23502" t="str">
        <f t="shared" si="618"/>
        <v/>
      </c>
    </row>
    <row r="23503" spans="10:10" x14ac:dyDescent="0.25">
      <c r="J23503" t="str">
        <f t="shared" si="618"/>
        <v/>
      </c>
    </row>
    <row r="23504" spans="10:10" x14ac:dyDescent="0.25">
      <c r="J23504" t="str">
        <f t="shared" si="618"/>
        <v/>
      </c>
    </row>
    <row r="23505" spans="10:10" x14ac:dyDescent="0.25">
      <c r="J23505" t="str">
        <f t="shared" si="618"/>
        <v/>
      </c>
    </row>
    <row r="23506" spans="10:10" x14ac:dyDescent="0.25">
      <c r="J23506" t="str">
        <f t="shared" si="618"/>
        <v/>
      </c>
    </row>
    <row r="23507" spans="10:10" x14ac:dyDescent="0.25">
      <c r="J23507" t="str">
        <f t="shared" si="618"/>
        <v/>
      </c>
    </row>
    <row r="23508" spans="10:10" x14ac:dyDescent="0.25">
      <c r="J23508" t="str">
        <f t="shared" si="618"/>
        <v/>
      </c>
    </row>
    <row r="23509" spans="10:10" x14ac:dyDescent="0.25">
      <c r="J23509" t="str">
        <f t="shared" si="618"/>
        <v/>
      </c>
    </row>
    <row r="23510" spans="10:10" x14ac:dyDescent="0.25">
      <c r="J23510" t="str">
        <f t="shared" si="618"/>
        <v/>
      </c>
    </row>
    <row r="23511" spans="10:10" x14ac:dyDescent="0.25">
      <c r="J23511" t="str">
        <f t="shared" si="618"/>
        <v/>
      </c>
    </row>
    <row r="23512" spans="10:10" x14ac:dyDescent="0.25">
      <c r="J23512" t="str">
        <f t="shared" si="618"/>
        <v/>
      </c>
    </row>
    <row r="23513" spans="10:10" x14ac:dyDescent="0.25">
      <c r="J23513" t="str">
        <f t="shared" si="618"/>
        <v/>
      </c>
    </row>
    <row r="23514" spans="10:10" x14ac:dyDescent="0.25">
      <c r="J23514" t="str">
        <f t="shared" si="618"/>
        <v/>
      </c>
    </row>
    <row r="23515" spans="10:10" x14ac:dyDescent="0.25">
      <c r="J23515" t="str">
        <f t="shared" si="618"/>
        <v/>
      </c>
    </row>
    <row r="23516" spans="10:10" x14ac:dyDescent="0.25">
      <c r="J23516" t="str">
        <f t="shared" si="618"/>
        <v/>
      </c>
    </row>
    <row r="23517" spans="10:10" x14ac:dyDescent="0.25">
      <c r="J23517" t="str">
        <f t="shared" si="618"/>
        <v/>
      </c>
    </row>
    <row r="23518" spans="10:10" x14ac:dyDescent="0.25">
      <c r="J23518" t="str">
        <f t="shared" si="618"/>
        <v/>
      </c>
    </row>
    <row r="23519" spans="10:10" x14ac:dyDescent="0.25">
      <c r="J23519" t="str">
        <f t="shared" si="618"/>
        <v/>
      </c>
    </row>
    <row r="23520" spans="10:10" x14ac:dyDescent="0.25">
      <c r="J23520" t="str">
        <f t="shared" si="618"/>
        <v/>
      </c>
    </row>
    <row r="23521" spans="10:10" x14ac:dyDescent="0.25">
      <c r="J23521" t="str">
        <f t="shared" si="618"/>
        <v/>
      </c>
    </row>
    <row r="23522" spans="10:10" x14ac:dyDescent="0.25">
      <c r="J23522" t="str">
        <f t="shared" si="618"/>
        <v/>
      </c>
    </row>
    <row r="23523" spans="10:10" x14ac:dyDescent="0.25">
      <c r="J23523" t="str">
        <f t="shared" si="618"/>
        <v/>
      </c>
    </row>
    <row r="23524" spans="10:10" x14ac:dyDescent="0.25">
      <c r="J23524" t="str">
        <f t="shared" si="618"/>
        <v/>
      </c>
    </row>
    <row r="23525" spans="10:10" x14ac:dyDescent="0.25">
      <c r="J23525" t="str">
        <f t="shared" si="618"/>
        <v/>
      </c>
    </row>
    <row r="23526" spans="10:10" x14ac:dyDescent="0.25">
      <c r="J23526" t="str">
        <f t="shared" si="618"/>
        <v/>
      </c>
    </row>
    <row r="23527" spans="10:10" x14ac:dyDescent="0.25">
      <c r="J23527" t="str">
        <f t="shared" si="618"/>
        <v/>
      </c>
    </row>
    <row r="23528" spans="10:10" x14ac:dyDescent="0.25">
      <c r="J23528" t="str">
        <f t="shared" si="618"/>
        <v/>
      </c>
    </row>
    <row r="23529" spans="10:10" x14ac:dyDescent="0.25">
      <c r="J23529" t="str">
        <f t="shared" si="618"/>
        <v/>
      </c>
    </row>
    <row r="23530" spans="10:10" x14ac:dyDescent="0.25">
      <c r="J23530" t="str">
        <f t="shared" si="618"/>
        <v/>
      </c>
    </row>
    <row r="23531" spans="10:10" x14ac:dyDescent="0.25">
      <c r="J23531" t="str">
        <f t="shared" si="618"/>
        <v/>
      </c>
    </row>
    <row r="23532" spans="10:10" x14ac:dyDescent="0.25">
      <c r="J23532" t="str">
        <f t="shared" si="618"/>
        <v/>
      </c>
    </row>
    <row r="23533" spans="10:10" x14ac:dyDescent="0.25">
      <c r="J23533" t="str">
        <f t="shared" si="618"/>
        <v/>
      </c>
    </row>
    <row r="23534" spans="10:10" x14ac:dyDescent="0.25">
      <c r="J23534" t="str">
        <f t="shared" si="618"/>
        <v/>
      </c>
    </row>
    <row r="23535" spans="10:10" x14ac:dyDescent="0.25">
      <c r="J23535" t="str">
        <f t="shared" si="618"/>
        <v/>
      </c>
    </row>
    <row r="23536" spans="10:10" x14ac:dyDescent="0.25">
      <c r="J23536" t="str">
        <f t="shared" si="618"/>
        <v/>
      </c>
    </row>
    <row r="23537" spans="10:10" x14ac:dyDescent="0.25">
      <c r="J23537" t="str">
        <f t="shared" si="618"/>
        <v/>
      </c>
    </row>
    <row r="23538" spans="10:10" x14ac:dyDescent="0.25">
      <c r="J23538" t="str">
        <f t="shared" si="618"/>
        <v/>
      </c>
    </row>
    <row r="23539" spans="10:10" x14ac:dyDescent="0.25">
      <c r="J23539" t="str">
        <f t="shared" si="618"/>
        <v/>
      </c>
    </row>
    <row r="23540" spans="10:10" x14ac:dyDescent="0.25">
      <c r="J23540" t="str">
        <f t="shared" si="618"/>
        <v/>
      </c>
    </row>
    <row r="23541" spans="10:10" x14ac:dyDescent="0.25">
      <c r="J23541" t="str">
        <f t="shared" si="618"/>
        <v/>
      </c>
    </row>
    <row r="23542" spans="10:10" x14ac:dyDescent="0.25">
      <c r="J23542" t="str">
        <f t="shared" si="618"/>
        <v/>
      </c>
    </row>
    <row r="23543" spans="10:10" x14ac:dyDescent="0.25">
      <c r="J23543" t="str">
        <f t="shared" si="618"/>
        <v/>
      </c>
    </row>
    <row r="23544" spans="10:10" x14ac:dyDescent="0.25">
      <c r="J23544" t="str">
        <f t="shared" si="618"/>
        <v/>
      </c>
    </row>
    <row r="23545" spans="10:10" x14ac:dyDescent="0.25">
      <c r="J23545" t="str">
        <f t="shared" si="618"/>
        <v/>
      </c>
    </row>
    <row r="23546" spans="10:10" x14ac:dyDescent="0.25">
      <c r="J23546" t="str">
        <f t="shared" si="618"/>
        <v/>
      </c>
    </row>
    <row r="23547" spans="10:10" x14ac:dyDescent="0.25">
      <c r="J23547" t="str">
        <f t="shared" si="618"/>
        <v/>
      </c>
    </row>
    <row r="23548" spans="10:10" x14ac:dyDescent="0.25">
      <c r="J23548" t="str">
        <f t="shared" si="618"/>
        <v/>
      </c>
    </row>
    <row r="23549" spans="10:10" x14ac:dyDescent="0.25">
      <c r="J23549" t="str">
        <f t="shared" si="618"/>
        <v/>
      </c>
    </row>
    <row r="23550" spans="10:10" x14ac:dyDescent="0.25">
      <c r="J23550" t="str">
        <f t="shared" si="618"/>
        <v/>
      </c>
    </row>
    <row r="23551" spans="10:10" x14ac:dyDescent="0.25">
      <c r="J23551" t="str">
        <f t="shared" si="618"/>
        <v/>
      </c>
    </row>
    <row r="23552" spans="10:10" x14ac:dyDescent="0.25">
      <c r="J23552" t="str">
        <f t="shared" si="618"/>
        <v/>
      </c>
    </row>
    <row r="23553" spans="10:10" x14ac:dyDescent="0.25">
      <c r="J23553" t="str">
        <f t="shared" si="618"/>
        <v/>
      </c>
    </row>
    <row r="23554" spans="10:10" x14ac:dyDescent="0.25">
      <c r="J23554" t="str">
        <f t="shared" si="618"/>
        <v/>
      </c>
    </row>
    <row r="23555" spans="10:10" x14ac:dyDescent="0.25">
      <c r="J23555" t="str">
        <f t="shared" ref="J23555:J23618" si="619">B23555&amp;C23555&amp;E23555&amp;IF(C23555="Skog",F23555&amp;G23555,"")</f>
        <v/>
      </c>
    </row>
    <row r="23556" spans="10:10" x14ac:dyDescent="0.25">
      <c r="J23556" t="str">
        <f t="shared" si="619"/>
        <v/>
      </c>
    </row>
    <row r="23557" spans="10:10" x14ac:dyDescent="0.25">
      <c r="J23557" t="str">
        <f t="shared" si="619"/>
        <v/>
      </c>
    </row>
    <row r="23558" spans="10:10" x14ac:dyDescent="0.25">
      <c r="J23558" t="str">
        <f t="shared" si="619"/>
        <v/>
      </c>
    </row>
    <row r="23559" spans="10:10" x14ac:dyDescent="0.25">
      <c r="J23559" t="str">
        <f t="shared" si="619"/>
        <v/>
      </c>
    </row>
    <row r="23560" spans="10:10" x14ac:dyDescent="0.25">
      <c r="J23560" t="str">
        <f t="shared" si="619"/>
        <v/>
      </c>
    </row>
    <row r="23561" spans="10:10" x14ac:dyDescent="0.25">
      <c r="J23561" t="str">
        <f t="shared" si="619"/>
        <v/>
      </c>
    </row>
    <row r="23562" spans="10:10" x14ac:dyDescent="0.25">
      <c r="J23562" t="str">
        <f t="shared" si="619"/>
        <v/>
      </c>
    </row>
    <row r="23563" spans="10:10" x14ac:dyDescent="0.25">
      <c r="J23563" t="str">
        <f t="shared" si="619"/>
        <v/>
      </c>
    </row>
    <row r="23564" spans="10:10" x14ac:dyDescent="0.25">
      <c r="J23564" t="str">
        <f t="shared" si="619"/>
        <v/>
      </c>
    </row>
    <row r="23565" spans="10:10" x14ac:dyDescent="0.25">
      <c r="J23565" t="str">
        <f t="shared" si="619"/>
        <v/>
      </c>
    </row>
    <row r="23566" spans="10:10" x14ac:dyDescent="0.25">
      <c r="J23566" t="str">
        <f t="shared" si="619"/>
        <v/>
      </c>
    </row>
    <row r="23567" spans="10:10" x14ac:dyDescent="0.25">
      <c r="J23567" t="str">
        <f t="shared" si="619"/>
        <v/>
      </c>
    </row>
    <row r="23568" spans="10:10" x14ac:dyDescent="0.25">
      <c r="J23568" t="str">
        <f t="shared" si="619"/>
        <v/>
      </c>
    </row>
    <row r="23569" spans="10:10" x14ac:dyDescent="0.25">
      <c r="J23569" t="str">
        <f t="shared" si="619"/>
        <v/>
      </c>
    </row>
    <row r="23570" spans="10:10" x14ac:dyDescent="0.25">
      <c r="J23570" t="str">
        <f t="shared" si="619"/>
        <v/>
      </c>
    </row>
    <row r="23571" spans="10:10" x14ac:dyDescent="0.25">
      <c r="J23571" t="str">
        <f t="shared" si="619"/>
        <v/>
      </c>
    </row>
    <row r="23572" spans="10:10" x14ac:dyDescent="0.25">
      <c r="J23572" t="str">
        <f t="shared" si="619"/>
        <v/>
      </c>
    </row>
    <row r="23573" spans="10:10" x14ac:dyDescent="0.25">
      <c r="J23573" t="str">
        <f t="shared" si="619"/>
        <v/>
      </c>
    </row>
    <row r="23574" spans="10:10" x14ac:dyDescent="0.25">
      <c r="J23574" t="str">
        <f t="shared" si="619"/>
        <v/>
      </c>
    </row>
    <row r="23575" spans="10:10" x14ac:dyDescent="0.25">
      <c r="J23575" t="str">
        <f t="shared" si="619"/>
        <v/>
      </c>
    </row>
    <row r="23576" spans="10:10" x14ac:dyDescent="0.25">
      <c r="J23576" t="str">
        <f t="shared" si="619"/>
        <v/>
      </c>
    </row>
    <row r="23577" spans="10:10" x14ac:dyDescent="0.25">
      <c r="J23577" t="str">
        <f t="shared" si="619"/>
        <v/>
      </c>
    </row>
    <row r="23578" spans="10:10" x14ac:dyDescent="0.25">
      <c r="J23578" t="str">
        <f t="shared" si="619"/>
        <v/>
      </c>
    </row>
    <row r="23579" spans="10:10" x14ac:dyDescent="0.25">
      <c r="J23579" t="str">
        <f t="shared" si="619"/>
        <v/>
      </c>
    </row>
    <row r="23580" spans="10:10" x14ac:dyDescent="0.25">
      <c r="J23580" t="str">
        <f t="shared" si="619"/>
        <v/>
      </c>
    </row>
    <row r="23581" spans="10:10" x14ac:dyDescent="0.25">
      <c r="J23581" t="str">
        <f t="shared" si="619"/>
        <v/>
      </c>
    </row>
    <row r="23582" spans="10:10" x14ac:dyDescent="0.25">
      <c r="J23582" t="str">
        <f t="shared" si="619"/>
        <v/>
      </c>
    </row>
    <row r="23583" spans="10:10" x14ac:dyDescent="0.25">
      <c r="J23583" t="str">
        <f t="shared" si="619"/>
        <v/>
      </c>
    </row>
    <row r="23584" spans="10:10" x14ac:dyDescent="0.25">
      <c r="J23584" t="str">
        <f t="shared" si="619"/>
        <v/>
      </c>
    </row>
    <row r="23585" spans="10:10" x14ac:dyDescent="0.25">
      <c r="J23585" t="str">
        <f t="shared" si="619"/>
        <v/>
      </c>
    </row>
    <row r="23586" spans="10:10" x14ac:dyDescent="0.25">
      <c r="J23586" t="str">
        <f t="shared" si="619"/>
        <v/>
      </c>
    </row>
    <row r="23587" spans="10:10" x14ac:dyDescent="0.25">
      <c r="J23587" t="str">
        <f t="shared" si="619"/>
        <v/>
      </c>
    </row>
    <row r="23588" spans="10:10" x14ac:dyDescent="0.25">
      <c r="J23588" t="str">
        <f t="shared" si="619"/>
        <v/>
      </c>
    </row>
    <row r="23589" spans="10:10" x14ac:dyDescent="0.25">
      <c r="J23589" t="str">
        <f t="shared" si="619"/>
        <v/>
      </c>
    </row>
    <row r="23590" spans="10:10" x14ac:dyDescent="0.25">
      <c r="J23590" t="str">
        <f t="shared" si="619"/>
        <v/>
      </c>
    </row>
    <row r="23591" spans="10:10" x14ac:dyDescent="0.25">
      <c r="J23591" t="str">
        <f t="shared" si="619"/>
        <v/>
      </c>
    </row>
    <row r="23592" spans="10:10" x14ac:dyDescent="0.25">
      <c r="J23592" t="str">
        <f t="shared" si="619"/>
        <v/>
      </c>
    </row>
    <row r="23593" spans="10:10" x14ac:dyDescent="0.25">
      <c r="J23593" t="str">
        <f t="shared" si="619"/>
        <v/>
      </c>
    </row>
    <row r="23594" spans="10:10" x14ac:dyDescent="0.25">
      <c r="J23594" t="str">
        <f t="shared" si="619"/>
        <v/>
      </c>
    </row>
    <row r="23595" spans="10:10" x14ac:dyDescent="0.25">
      <c r="J23595" t="str">
        <f t="shared" si="619"/>
        <v/>
      </c>
    </row>
    <row r="23596" spans="10:10" x14ac:dyDescent="0.25">
      <c r="J23596" t="str">
        <f t="shared" si="619"/>
        <v/>
      </c>
    </row>
    <row r="23597" spans="10:10" x14ac:dyDescent="0.25">
      <c r="J23597" t="str">
        <f t="shared" si="619"/>
        <v/>
      </c>
    </row>
    <row r="23598" spans="10:10" x14ac:dyDescent="0.25">
      <c r="J23598" t="str">
        <f t="shared" si="619"/>
        <v/>
      </c>
    </row>
    <row r="23599" spans="10:10" x14ac:dyDescent="0.25">
      <c r="J23599" t="str">
        <f t="shared" si="619"/>
        <v/>
      </c>
    </row>
    <row r="23600" spans="10:10" x14ac:dyDescent="0.25">
      <c r="J23600" t="str">
        <f t="shared" si="619"/>
        <v/>
      </c>
    </row>
    <row r="23601" spans="10:10" x14ac:dyDescent="0.25">
      <c r="J23601" t="str">
        <f t="shared" si="619"/>
        <v/>
      </c>
    </row>
    <row r="23602" spans="10:10" x14ac:dyDescent="0.25">
      <c r="J23602" t="str">
        <f t="shared" si="619"/>
        <v/>
      </c>
    </row>
    <row r="23603" spans="10:10" x14ac:dyDescent="0.25">
      <c r="J23603" t="str">
        <f t="shared" si="619"/>
        <v/>
      </c>
    </row>
    <row r="23604" spans="10:10" x14ac:dyDescent="0.25">
      <c r="J23604" t="str">
        <f t="shared" si="619"/>
        <v/>
      </c>
    </row>
    <row r="23605" spans="10:10" x14ac:dyDescent="0.25">
      <c r="J23605" t="str">
        <f t="shared" si="619"/>
        <v/>
      </c>
    </row>
    <row r="23606" spans="10:10" x14ac:dyDescent="0.25">
      <c r="J23606" t="str">
        <f t="shared" si="619"/>
        <v/>
      </c>
    </row>
    <row r="23607" spans="10:10" x14ac:dyDescent="0.25">
      <c r="J23607" t="str">
        <f t="shared" si="619"/>
        <v/>
      </c>
    </row>
    <row r="23608" spans="10:10" x14ac:dyDescent="0.25">
      <c r="J23608" t="str">
        <f t="shared" si="619"/>
        <v/>
      </c>
    </row>
    <row r="23609" spans="10:10" x14ac:dyDescent="0.25">
      <c r="J23609" t="str">
        <f t="shared" si="619"/>
        <v/>
      </c>
    </row>
    <row r="23610" spans="10:10" x14ac:dyDescent="0.25">
      <c r="J23610" t="str">
        <f t="shared" si="619"/>
        <v/>
      </c>
    </row>
    <row r="23611" spans="10:10" x14ac:dyDescent="0.25">
      <c r="J23611" t="str">
        <f t="shared" si="619"/>
        <v/>
      </c>
    </row>
    <row r="23612" spans="10:10" x14ac:dyDescent="0.25">
      <c r="J23612" t="str">
        <f t="shared" si="619"/>
        <v/>
      </c>
    </row>
    <row r="23613" spans="10:10" x14ac:dyDescent="0.25">
      <c r="J23613" t="str">
        <f t="shared" si="619"/>
        <v/>
      </c>
    </row>
    <row r="23614" spans="10:10" x14ac:dyDescent="0.25">
      <c r="J23614" t="str">
        <f t="shared" si="619"/>
        <v/>
      </c>
    </row>
    <row r="23615" spans="10:10" x14ac:dyDescent="0.25">
      <c r="J23615" t="str">
        <f t="shared" si="619"/>
        <v/>
      </c>
    </row>
    <row r="23616" spans="10:10" x14ac:dyDescent="0.25">
      <c r="J23616" t="str">
        <f t="shared" si="619"/>
        <v/>
      </c>
    </row>
    <row r="23617" spans="10:10" x14ac:dyDescent="0.25">
      <c r="J23617" t="str">
        <f t="shared" si="619"/>
        <v/>
      </c>
    </row>
    <row r="23618" spans="10:10" x14ac:dyDescent="0.25">
      <c r="J23618" t="str">
        <f t="shared" si="619"/>
        <v/>
      </c>
    </row>
    <row r="23619" spans="10:10" x14ac:dyDescent="0.25">
      <c r="J23619" t="str">
        <f t="shared" ref="J23619:J23682" si="620">B23619&amp;C23619&amp;E23619&amp;IF(C23619="Skog",F23619&amp;G23619,"")</f>
        <v/>
      </c>
    </row>
    <row r="23620" spans="10:10" x14ac:dyDescent="0.25">
      <c r="J23620" t="str">
        <f t="shared" si="620"/>
        <v/>
      </c>
    </row>
    <row r="23621" spans="10:10" x14ac:dyDescent="0.25">
      <c r="J23621" t="str">
        <f t="shared" si="620"/>
        <v/>
      </c>
    </row>
    <row r="23622" spans="10:10" x14ac:dyDescent="0.25">
      <c r="J23622" t="str">
        <f t="shared" si="620"/>
        <v/>
      </c>
    </row>
    <row r="23623" spans="10:10" x14ac:dyDescent="0.25">
      <c r="J23623" t="str">
        <f t="shared" si="620"/>
        <v/>
      </c>
    </row>
    <row r="23624" spans="10:10" x14ac:dyDescent="0.25">
      <c r="J23624" t="str">
        <f t="shared" si="620"/>
        <v/>
      </c>
    </row>
    <row r="23625" spans="10:10" x14ac:dyDescent="0.25">
      <c r="J23625" t="str">
        <f t="shared" si="620"/>
        <v/>
      </c>
    </row>
    <row r="23626" spans="10:10" x14ac:dyDescent="0.25">
      <c r="J23626" t="str">
        <f t="shared" si="620"/>
        <v/>
      </c>
    </row>
    <row r="23627" spans="10:10" x14ac:dyDescent="0.25">
      <c r="J23627" t="str">
        <f t="shared" si="620"/>
        <v/>
      </c>
    </row>
    <row r="23628" spans="10:10" x14ac:dyDescent="0.25">
      <c r="J23628" t="str">
        <f t="shared" si="620"/>
        <v/>
      </c>
    </row>
    <row r="23629" spans="10:10" x14ac:dyDescent="0.25">
      <c r="J23629" t="str">
        <f t="shared" si="620"/>
        <v/>
      </c>
    </row>
    <row r="23630" spans="10:10" x14ac:dyDescent="0.25">
      <c r="J23630" t="str">
        <f t="shared" si="620"/>
        <v/>
      </c>
    </row>
    <row r="23631" spans="10:10" x14ac:dyDescent="0.25">
      <c r="J23631" t="str">
        <f t="shared" si="620"/>
        <v/>
      </c>
    </row>
    <row r="23632" spans="10:10" x14ac:dyDescent="0.25">
      <c r="J23632" t="str">
        <f t="shared" si="620"/>
        <v/>
      </c>
    </row>
    <row r="23633" spans="10:10" x14ac:dyDescent="0.25">
      <c r="J23633" t="str">
        <f t="shared" si="620"/>
        <v/>
      </c>
    </row>
    <row r="23634" spans="10:10" x14ac:dyDescent="0.25">
      <c r="J23634" t="str">
        <f t="shared" si="620"/>
        <v/>
      </c>
    </row>
    <row r="23635" spans="10:10" x14ac:dyDescent="0.25">
      <c r="J23635" t="str">
        <f t="shared" si="620"/>
        <v/>
      </c>
    </row>
    <row r="23636" spans="10:10" x14ac:dyDescent="0.25">
      <c r="J23636" t="str">
        <f t="shared" si="620"/>
        <v/>
      </c>
    </row>
    <row r="23637" spans="10:10" x14ac:dyDescent="0.25">
      <c r="J23637" t="str">
        <f t="shared" si="620"/>
        <v/>
      </c>
    </row>
    <row r="23638" spans="10:10" x14ac:dyDescent="0.25">
      <c r="J23638" t="str">
        <f t="shared" si="620"/>
        <v/>
      </c>
    </row>
    <row r="23639" spans="10:10" x14ac:dyDescent="0.25">
      <c r="J23639" t="str">
        <f t="shared" si="620"/>
        <v/>
      </c>
    </row>
    <row r="23640" spans="10:10" x14ac:dyDescent="0.25">
      <c r="J23640" t="str">
        <f t="shared" si="620"/>
        <v/>
      </c>
    </row>
    <row r="23641" spans="10:10" x14ac:dyDescent="0.25">
      <c r="J23641" t="str">
        <f t="shared" si="620"/>
        <v/>
      </c>
    </row>
    <row r="23642" spans="10:10" x14ac:dyDescent="0.25">
      <c r="J23642" t="str">
        <f t="shared" si="620"/>
        <v/>
      </c>
    </row>
    <row r="23643" spans="10:10" x14ac:dyDescent="0.25">
      <c r="J23643" t="str">
        <f t="shared" si="620"/>
        <v/>
      </c>
    </row>
    <row r="23644" spans="10:10" x14ac:dyDescent="0.25">
      <c r="J23644" t="str">
        <f t="shared" si="620"/>
        <v/>
      </c>
    </row>
    <row r="23645" spans="10:10" x14ac:dyDescent="0.25">
      <c r="J23645" t="str">
        <f t="shared" si="620"/>
        <v/>
      </c>
    </row>
    <row r="23646" spans="10:10" x14ac:dyDescent="0.25">
      <c r="J23646" t="str">
        <f t="shared" si="620"/>
        <v/>
      </c>
    </row>
    <row r="23647" spans="10:10" x14ac:dyDescent="0.25">
      <c r="J23647" t="str">
        <f t="shared" si="620"/>
        <v/>
      </c>
    </row>
    <row r="23648" spans="10:10" x14ac:dyDescent="0.25">
      <c r="J23648" t="str">
        <f t="shared" si="620"/>
        <v/>
      </c>
    </row>
    <row r="23649" spans="10:10" x14ac:dyDescent="0.25">
      <c r="J23649" t="str">
        <f t="shared" si="620"/>
        <v/>
      </c>
    </row>
    <row r="23650" spans="10:10" x14ac:dyDescent="0.25">
      <c r="J23650" t="str">
        <f t="shared" si="620"/>
        <v/>
      </c>
    </row>
    <row r="23651" spans="10:10" x14ac:dyDescent="0.25">
      <c r="J23651" t="str">
        <f t="shared" si="620"/>
        <v/>
      </c>
    </row>
    <row r="23652" spans="10:10" x14ac:dyDescent="0.25">
      <c r="J23652" t="str">
        <f t="shared" si="620"/>
        <v/>
      </c>
    </row>
    <row r="23653" spans="10:10" x14ac:dyDescent="0.25">
      <c r="J23653" t="str">
        <f t="shared" si="620"/>
        <v/>
      </c>
    </row>
    <row r="23654" spans="10:10" x14ac:dyDescent="0.25">
      <c r="J23654" t="str">
        <f t="shared" si="620"/>
        <v/>
      </c>
    </row>
    <row r="23655" spans="10:10" x14ac:dyDescent="0.25">
      <c r="J23655" t="str">
        <f t="shared" si="620"/>
        <v/>
      </c>
    </row>
    <row r="23656" spans="10:10" x14ac:dyDescent="0.25">
      <c r="J23656" t="str">
        <f t="shared" si="620"/>
        <v/>
      </c>
    </row>
    <row r="23657" spans="10:10" x14ac:dyDescent="0.25">
      <c r="J23657" t="str">
        <f t="shared" si="620"/>
        <v/>
      </c>
    </row>
    <row r="23658" spans="10:10" x14ac:dyDescent="0.25">
      <c r="J23658" t="str">
        <f t="shared" si="620"/>
        <v/>
      </c>
    </row>
    <row r="23659" spans="10:10" x14ac:dyDescent="0.25">
      <c r="J23659" t="str">
        <f t="shared" si="620"/>
        <v/>
      </c>
    </row>
    <row r="23660" spans="10:10" x14ac:dyDescent="0.25">
      <c r="J23660" t="str">
        <f t="shared" si="620"/>
        <v/>
      </c>
    </row>
    <row r="23661" spans="10:10" x14ac:dyDescent="0.25">
      <c r="J23661" t="str">
        <f t="shared" si="620"/>
        <v/>
      </c>
    </row>
    <row r="23662" spans="10:10" x14ac:dyDescent="0.25">
      <c r="J23662" t="str">
        <f t="shared" si="620"/>
        <v/>
      </c>
    </row>
    <row r="23663" spans="10:10" x14ac:dyDescent="0.25">
      <c r="J23663" t="str">
        <f t="shared" si="620"/>
        <v/>
      </c>
    </row>
    <row r="23664" spans="10:10" x14ac:dyDescent="0.25">
      <c r="J23664" t="str">
        <f t="shared" si="620"/>
        <v/>
      </c>
    </row>
    <row r="23665" spans="10:10" x14ac:dyDescent="0.25">
      <c r="J23665" t="str">
        <f t="shared" si="620"/>
        <v/>
      </c>
    </row>
    <row r="23666" spans="10:10" x14ac:dyDescent="0.25">
      <c r="J23666" t="str">
        <f t="shared" si="620"/>
        <v/>
      </c>
    </row>
    <row r="23667" spans="10:10" x14ac:dyDescent="0.25">
      <c r="J23667" t="str">
        <f t="shared" si="620"/>
        <v/>
      </c>
    </row>
    <row r="23668" spans="10:10" x14ac:dyDescent="0.25">
      <c r="J23668" t="str">
        <f t="shared" si="620"/>
        <v/>
      </c>
    </row>
    <row r="23669" spans="10:10" x14ac:dyDescent="0.25">
      <c r="J23669" t="str">
        <f t="shared" si="620"/>
        <v/>
      </c>
    </row>
    <row r="23670" spans="10:10" x14ac:dyDescent="0.25">
      <c r="J23670" t="str">
        <f t="shared" si="620"/>
        <v/>
      </c>
    </row>
    <row r="23671" spans="10:10" x14ac:dyDescent="0.25">
      <c r="J23671" t="str">
        <f t="shared" si="620"/>
        <v/>
      </c>
    </row>
    <row r="23672" spans="10:10" x14ac:dyDescent="0.25">
      <c r="J23672" t="str">
        <f t="shared" si="620"/>
        <v/>
      </c>
    </row>
    <row r="23673" spans="10:10" x14ac:dyDescent="0.25">
      <c r="J23673" t="str">
        <f t="shared" si="620"/>
        <v/>
      </c>
    </row>
    <row r="23674" spans="10:10" x14ac:dyDescent="0.25">
      <c r="J23674" t="str">
        <f t="shared" si="620"/>
        <v/>
      </c>
    </row>
    <row r="23675" spans="10:10" x14ac:dyDescent="0.25">
      <c r="J23675" t="str">
        <f t="shared" si="620"/>
        <v/>
      </c>
    </row>
    <row r="23676" spans="10:10" x14ac:dyDescent="0.25">
      <c r="J23676" t="str">
        <f t="shared" si="620"/>
        <v/>
      </c>
    </row>
    <row r="23677" spans="10:10" x14ac:dyDescent="0.25">
      <c r="J23677" t="str">
        <f t="shared" si="620"/>
        <v/>
      </c>
    </row>
    <row r="23678" spans="10:10" x14ac:dyDescent="0.25">
      <c r="J23678" t="str">
        <f t="shared" si="620"/>
        <v/>
      </c>
    </row>
    <row r="23679" spans="10:10" x14ac:dyDescent="0.25">
      <c r="J23679" t="str">
        <f t="shared" si="620"/>
        <v/>
      </c>
    </row>
    <row r="23680" spans="10:10" x14ac:dyDescent="0.25">
      <c r="J23680" t="str">
        <f t="shared" si="620"/>
        <v/>
      </c>
    </row>
    <row r="23681" spans="10:10" x14ac:dyDescent="0.25">
      <c r="J23681" t="str">
        <f t="shared" si="620"/>
        <v/>
      </c>
    </row>
    <row r="23682" spans="10:10" x14ac:dyDescent="0.25">
      <c r="J23682" t="str">
        <f t="shared" si="620"/>
        <v/>
      </c>
    </row>
    <row r="23683" spans="10:10" x14ac:dyDescent="0.25">
      <c r="J23683" t="str">
        <f t="shared" ref="J23683:J23746" si="621">B23683&amp;C23683&amp;E23683&amp;IF(C23683="Skog",F23683&amp;G23683,"")</f>
        <v/>
      </c>
    </row>
    <row r="23684" spans="10:10" x14ac:dyDescent="0.25">
      <c r="J23684" t="str">
        <f t="shared" si="621"/>
        <v/>
      </c>
    </row>
    <row r="23685" spans="10:10" x14ac:dyDescent="0.25">
      <c r="J23685" t="str">
        <f t="shared" si="621"/>
        <v/>
      </c>
    </row>
    <row r="23686" spans="10:10" x14ac:dyDescent="0.25">
      <c r="J23686" t="str">
        <f t="shared" si="621"/>
        <v/>
      </c>
    </row>
    <row r="23687" spans="10:10" x14ac:dyDescent="0.25">
      <c r="J23687" t="str">
        <f t="shared" si="621"/>
        <v/>
      </c>
    </row>
    <row r="23688" spans="10:10" x14ac:dyDescent="0.25">
      <c r="J23688" t="str">
        <f t="shared" si="621"/>
        <v/>
      </c>
    </row>
    <row r="23689" spans="10:10" x14ac:dyDescent="0.25">
      <c r="J23689" t="str">
        <f t="shared" si="621"/>
        <v/>
      </c>
    </row>
    <row r="23690" spans="10:10" x14ac:dyDescent="0.25">
      <c r="J23690" t="str">
        <f t="shared" si="621"/>
        <v/>
      </c>
    </row>
    <row r="23691" spans="10:10" x14ac:dyDescent="0.25">
      <c r="J23691" t="str">
        <f t="shared" si="621"/>
        <v/>
      </c>
    </row>
    <row r="23692" spans="10:10" x14ac:dyDescent="0.25">
      <c r="J23692" t="str">
        <f t="shared" si="621"/>
        <v/>
      </c>
    </row>
    <row r="23693" spans="10:10" x14ac:dyDescent="0.25">
      <c r="J23693" t="str">
        <f t="shared" si="621"/>
        <v/>
      </c>
    </row>
    <row r="23694" spans="10:10" x14ac:dyDescent="0.25">
      <c r="J23694" t="str">
        <f t="shared" si="621"/>
        <v/>
      </c>
    </row>
    <row r="23695" spans="10:10" x14ac:dyDescent="0.25">
      <c r="J23695" t="str">
        <f t="shared" si="621"/>
        <v/>
      </c>
    </row>
    <row r="23696" spans="10:10" x14ac:dyDescent="0.25">
      <c r="J23696" t="str">
        <f t="shared" si="621"/>
        <v/>
      </c>
    </row>
    <row r="23697" spans="10:10" x14ac:dyDescent="0.25">
      <c r="J23697" t="str">
        <f t="shared" si="621"/>
        <v/>
      </c>
    </row>
    <row r="23698" spans="10:10" x14ac:dyDescent="0.25">
      <c r="J23698" t="str">
        <f t="shared" si="621"/>
        <v/>
      </c>
    </row>
    <row r="23699" spans="10:10" x14ac:dyDescent="0.25">
      <c r="J23699" t="str">
        <f t="shared" si="621"/>
        <v/>
      </c>
    </row>
    <row r="23700" spans="10:10" x14ac:dyDescent="0.25">
      <c r="J23700" t="str">
        <f t="shared" si="621"/>
        <v/>
      </c>
    </row>
    <row r="23701" spans="10:10" x14ac:dyDescent="0.25">
      <c r="J23701" t="str">
        <f t="shared" si="621"/>
        <v/>
      </c>
    </row>
    <row r="23702" spans="10:10" x14ac:dyDescent="0.25">
      <c r="J23702" t="str">
        <f t="shared" si="621"/>
        <v/>
      </c>
    </row>
    <row r="23703" spans="10:10" x14ac:dyDescent="0.25">
      <c r="J23703" t="str">
        <f t="shared" si="621"/>
        <v/>
      </c>
    </row>
    <row r="23704" spans="10:10" x14ac:dyDescent="0.25">
      <c r="J23704" t="str">
        <f t="shared" si="621"/>
        <v/>
      </c>
    </row>
    <row r="23705" spans="10:10" x14ac:dyDescent="0.25">
      <c r="J23705" t="str">
        <f t="shared" si="621"/>
        <v/>
      </c>
    </row>
    <row r="23706" spans="10:10" x14ac:dyDescent="0.25">
      <c r="J23706" t="str">
        <f t="shared" si="621"/>
        <v/>
      </c>
    </row>
    <row r="23707" spans="10:10" x14ac:dyDescent="0.25">
      <c r="J23707" t="str">
        <f t="shared" si="621"/>
        <v/>
      </c>
    </row>
    <row r="23708" spans="10:10" x14ac:dyDescent="0.25">
      <c r="J23708" t="str">
        <f t="shared" si="621"/>
        <v/>
      </c>
    </row>
    <row r="23709" spans="10:10" x14ac:dyDescent="0.25">
      <c r="J23709" t="str">
        <f t="shared" si="621"/>
        <v/>
      </c>
    </row>
    <row r="23710" spans="10:10" x14ac:dyDescent="0.25">
      <c r="J23710" t="str">
        <f t="shared" si="621"/>
        <v/>
      </c>
    </row>
    <row r="23711" spans="10:10" x14ac:dyDescent="0.25">
      <c r="J23711" t="str">
        <f t="shared" si="621"/>
        <v/>
      </c>
    </row>
    <row r="23712" spans="10:10" x14ac:dyDescent="0.25">
      <c r="J23712" t="str">
        <f t="shared" si="621"/>
        <v/>
      </c>
    </row>
    <row r="23713" spans="10:10" x14ac:dyDescent="0.25">
      <c r="J23713" t="str">
        <f t="shared" si="621"/>
        <v/>
      </c>
    </row>
    <row r="23714" spans="10:10" x14ac:dyDescent="0.25">
      <c r="J23714" t="str">
        <f t="shared" si="621"/>
        <v/>
      </c>
    </row>
    <row r="23715" spans="10:10" x14ac:dyDescent="0.25">
      <c r="J23715" t="str">
        <f t="shared" si="621"/>
        <v/>
      </c>
    </row>
    <row r="23716" spans="10:10" x14ac:dyDescent="0.25">
      <c r="J23716" t="str">
        <f t="shared" si="621"/>
        <v/>
      </c>
    </row>
    <row r="23717" spans="10:10" x14ac:dyDescent="0.25">
      <c r="J23717" t="str">
        <f t="shared" si="621"/>
        <v/>
      </c>
    </row>
    <row r="23718" spans="10:10" x14ac:dyDescent="0.25">
      <c r="J23718" t="str">
        <f t="shared" si="621"/>
        <v/>
      </c>
    </row>
    <row r="23719" spans="10:10" x14ac:dyDescent="0.25">
      <c r="J23719" t="str">
        <f t="shared" si="621"/>
        <v/>
      </c>
    </row>
    <row r="23720" spans="10:10" x14ac:dyDescent="0.25">
      <c r="J23720" t="str">
        <f t="shared" si="621"/>
        <v/>
      </c>
    </row>
    <row r="23721" spans="10:10" x14ac:dyDescent="0.25">
      <c r="J23721" t="str">
        <f t="shared" si="621"/>
        <v/>
      </c>
    </row>
    <row r="23722" spans="10:10" x14ac:dyDescent="0.25">
      <c r="J23722" t="str">
        <f t="shared" si="621"/>
        <v/>
      </c>
    </row>
    <row r="23723" spans="10:10" x14ac:dyDescent="0.25">
      <c r="J23723" t="str">
        <f t="shared" si="621"/>
        <v/>
      </c>
    </row>
    <row r="23724" spans="10:10" x14ac:dyDescent="0.25">
      <c r="J23724" t="str">
        <f t="shared" si="621"/>
        <v/>
      </c>
    </row>
    <row r="23725" spans="10:10" x14ac:dyDescent="0.25">
      <c r="J23725" t="str">
        <f t="shared" si="621"/>
        <v/>
      </c>
    </row>
    <row r="23726" spans="10:10" x14ac:dyDescent="0.25">
      <c r="J23726" t="str">
        <f t="shared" si="621"/>
        <v/>
      </c>
    </row>
    <row r="23727" spans="10:10" x14ac:dyDescent="0.25">
      <c r="J23727" t="str">
        <f t="shared" si="621"/>
        <v/>
      </c>
    </row>
    <row r="23728" spans="10:10" x14ac:dyDescent="0.25">
      <c r="J23728" t="str">
        <f t="shared" si="621"/>
        <v/>
      </c>
    </row>
    <row r="23729" spans="10:10" x14ac:dyDescent="0.25">
      <c r="J23729" t="str">
        <f t="shared" si="621"/>
        <v/>
      </c>
    </row>
    <row r="23730" spans="10:10" x14ac:dyDescent="0.25">
      <c r="J23730" t="str">
        <f t="shared" si="621"/>
        <v/>
      </c>
    </row>
    <row r="23731" spans="10:10" x14ac:dyDescent="0.25">
      <c r="J23731" t="str">
        <f t="shared" si="621"/>
        <v/>
      </c>
    </row>
    <row r="23732" spans="10:10" x14ac:dyDescent="0.25">
      <c r="J23732" t="str">
        <f t="shared" si="621"/>
        <v/>
      </c>
    </row>
    <row r="23733" spans="10:10" x14ac:dyDescent="0.25">
      <c r="J23733" t="str">
        <f t="shared" si="621"/>
        <v/>
      </c>
    </row>
    <row r="23734" spans="10:10" x14ac:dyDescent="0.25">
      <c r="J23734" t="str">
        <f t="shared" si="621"/>
        <v/>
      </c>
    </row>
    <row r="23735" spans="10:10" x14ac:dyDescent="0.25">
      <c r="J23735" t="str">
        <f t="shared" si="621"/>
        <v/>
      </c>
    </row>
    <row r="23736" spans="10:10" x14ac:dyDescent="0.25">
      <c r="J23736" t="str">
        <f t="shared" si="621"/>
        <v/>
      </c>
    </row>
    <row r="23737" spans="10:10" x14ac:dyDescent="0.25">
      <c r="J23737" t="str">
        <f t="shared" si="621"/>
        <v/>
      </c>
    </row>
    <row r="23738" spans="10:10" x14ac:dyDescent="0.25">
      <c r="J23738" t="str">
        <f t="shared" si="621"/>
        <v/>
      </c>
    </row>
    <row r="23739" spans="10:10" x14ac:dyDescent="0.25">
      <c r="J23739" t="str">
        <f t="shared" si="621"/>
        <v/>
      </c>
    </row>
    <row r="23740" spans="10:10" x14ac:dyDescent="0.25">
      <c r="J23740" t="str">
        <f t="shared" si="621"/>
        <v/>
      </c>
    </row>
    <row r="23741" spans="10:10" x14ac:dyDescent="0.25">
      <c r="J23741" t="str">
        <f t="shared" si="621"/>
        <v/>
      </c>
    </row>
    <row r="23742" spans="10:10" x14ac:dyDescent="0.25">
      <c r="J23742" t="str">
        <f t="shared" si="621"/>
        <v/>
      </c>
    </row>
    <row r="23743" spans="10:10" x14ac:dyDescent="0.25">
      <c r="J23743" t="str">
        <f t="shared" si="621"/>
        <v/>
      </c>
    </row>
    <row r="23744" spans="10:10" x14ac:dyDescent="0.25">
      <c r="J23744" t="str">
        <f t="shared" si="621"/>
        <v/>
      </c>
    </row>
    <row r="23745" spans="10:10" x14ac:dyDescent="0.25">
      <c r="J23745" t="str">
        <f t="shared" si="621"/>
        <v/>
      </c>
    </row>
    <row r="23746" spans="10:10" x14ac:dyDescent="0.25">
      <c r="J23746" t="str">
        <f t="shared" si="621"/>
        <v/>
      </c>
    </row>
    <row r="23747" spans="10:10" x14ac:dyDescent="0.25">
      <c r="J23747" t="str">
        <f t="shared" ref="J23747:J23810" si="622">B23747&amp;C23747&amp;E23747&amp;IF(C23747="Skog",F23747&amp;G23747,"")</f>
        <v/>
      </c>
    </row>
    <row r="23748" spans="10:10" x14ac:dyDescent="0.25">
      <c r="J23748" t="str">
        <f t="shared" si="622"/>
        <v/>
      </c>
    </row>
    <row r="23749" spans="10:10" x14ac:dyDescent="0.25">
      <c r="J23749" t="str">
        <f t="shared" si="622"/>
        <v/>
      </c>
    </row>
    <row r="23750" spans="10:10" x14ac:dyDescent="0.25">
      <c r="J23750" t="str">
        <f t="shared" si="622"/>
        <v/>
      </c>
    </row>
    <row r="23751" spans="10:10" x14ac:dyDescent="0.25">
      <c r="J23751" t="str">
        <f t="shared" si="622"/>
        <v/>
      </c>
    </row>
    <row r="23752" spans="10:10" x14ac:dyDescent="0.25">
      <c r="J23752" t="str">
        <f t="shared" si="622"/>
        <v/>
      </c>
    </row>
    <row r="23753" spans="10:10" x14ac:dyDescent="0.25">
      <c r="J23753" t="str">
        <f t="shared" si="622"/>
        <v/>
      </c>
    </row>
    <row r="23754" spans="10:10" x14ac:dyDescent="0.25">
      <c r="J23754" t="str">
        <f t="shared" si="622"/>
        <v/>
      </c>
    </row>
    <row r="23755" spans="10:10" x14ac:dyDescent="0.25">
      <c r="J23755" t="str">
        <f t="shared" si="622"/>
        <v/>
      </c>
    </row>
    <row r="23756" spans="10:10" x14ac:dyDescent="0.25">
      <c r="J23756" t="str">
        <f t="shared" si="622"/>
        <v/>
      </c>
    </row>
    <row r="23757" spans="10:10" x14ac:dyDescent="0.25">
      <c r="J23757" t="str">
        <f t="shared" si="622"/>
        <v/>
      </c>
    </row>
    <row r="23758" spans="10:10" x14ac:dyDescent="0.25">
      <c r="J23758" t="str">
        <f t="shared" si="622"/>
        <v/>
      </c>
    </row>
    <row r="23759" spans="10:10" x14ac:dyDescent="0.25">
      <c r="J23759" t="str">
        <f t="shared" si="622"/>
        <v/>
      </c>
    </row>
    <row r="23760" spans="10:10" x14ac:dyDescent="0.25">
      <c r="J23760" t="str">
        <f t="shared" si="622"/>
        <v/>
      </c>
    </row>
    <row r="23761" spans="10:10" x14ac:dyDescent="0.25">
      <c r="J23761" t="str">
        <f t="shared" si="622"/>
        <v/>
      </c>
    </row>
    <row r="23762" spans="10:10" x14ac:dyDescent="0.25">
      <c r="J23762" t="str">
        <f t="shared" si="622"/>
        <v/>
      </c>
    </row>
    <row r="23763" spans="10:10" x14ac:dyDescent="0.25">
      <c r="J23763" t="str">
        <f t="shared" si="622"/>
        <v/>
      </c>
    </row>
    <row r="23764" spans="10:10" x14ac:dyDescent="0.25">
      <c r="J23764" t="str">
        <f t="shared" si="622"/>
        <v/>
      </c>
    </row>
    <row r="23765" spans="10:10" x14ac:dyDescent="0.25">
      <c r="J23765" t="str">
        <f t="shared" si="622"/>
        <v/>
      </c>
    </row>
    <row r="23766" spans="10:10" x14ac:dyDescent="0.25">
      <c r="J23766" t="str">
        <f t="shared" si="622"/>
        <v/>
      </c>
    </row>
    <row r="23767" spans="10:10" x14ac:dyDescent="0.25">
      <c r="J23767" t="str">
        <f t="shared" si="622"/>
        <v/>
      </c>
    </row>
    <row r="23768" spans="10:10" x14ac:dyDescent="0.25">
      <c r="J23768" t="str">
        <f t="shared" si="622"/>
        <v/>
      </c>
    </row>
    <row r="23769" spans="10:10" x14ac:dyDescent="0.25">
      <c r="J23769" t="str">
        <f t="shared" si="622"/>
        <v/>
      </c>
    </row>
    <row r="23770" spans="10:10" x14ac:dyDescent="0.25">
      <c r="J23770" t="str">
        <f t="shared" si="622"/>
        <v/>
      </c>
    </row>
    <row r="23771" spans="10:10" x14ac:dyDescent="0.25">
      <c r="J23771" t="str">
        <f t="shared" si="622"/>
        <v/>
      </c>
    </row>
    <row r="23772" spans="10:10" x14ac:dyDescent="0.25">
      <c r="J23772" t="str">
        <f t="shared" si="622"/>
        <v/>
      </c>
    </row>
    <row r="23773" spans="10:10" x14ac:dyDescent="0.25">
      <c r="J23773" t="str">
        <f t="shared" si="622"/>
        <v/>
      </c>
    </row>
    <row r="23774" spans="10:10" x14ac:dyDescent="0.25">
      <c r="J23774" t="str">
        <f t="shared" si="622"/>
        <v/>
      </c>
    </row>
    <row r="23775" spans="10:10" x14ac:dyDescent="0.25">
      <c r="J23775" t="str">
        <f t="shared" si="622"/>
        <v/>
      </c>
    </row>
    <row r="23776" spans="10:10" x14ac:dyDescent="0.25">
      <c r="J23776" t="str">
        <f t="shared" si="622"/>
        <v/>
      </c>
    </row>
    <row r="23777" spans="10:10" x14ac:dyDescent="0.25">
      <c r="J23777" t="str">
        <f t="shared" si="622"/>
        <v/>
      </c>
    </row>
    <row r="23778" spans="10:10" x14ac:dyDescent="0.25">
      <c r="J23778" t="str">
        <f t="shared" si="622"/>
        <v/>
      </c>
    </row>
    <row r="23779" spans="10:10" x14ac:dyDescent="0.25">
      <c r="J23779" t="str">
        <f t="shared" si="622"/>
        <v/>
      </c>
    </row>
    <row r="23780" spans="10:10" x14ac:dyDescent="0.25">
      <c r="J23780" t="str">
        <f t="shared" si="622"/>
        <v/>
      </c>
    </row>
    <row r="23781" spans="10:10" x14ac:dyDescent="0.25">
      <c r="J23781" t="str">
        <f t="shared" si="622"/>
        <v/>
      </c>
    </row>
    <row r="23782" spans="10:10" x14ac:dyDescent="0.25">
      <c r="J23782" t="str">
        <f t="shared" si="622"/>
        <v/>
      </c>
    </row>
    <row r="23783" spans="10:10" x14ac:dyDescent="0.25">
      <c r="J23783" t="str">
        <f t="shared" si="622"/>
        <v/>
      </c>
    </row>
    <row r="23784" spans="10:10" x14ac:dyDescent="0.25">
      <c r="J23784" t="str">
        <f t="shared" si="622"/>
        <v/>
      </c>
    </row>
    <row r="23785" spans="10:10" x14ac:dyDescent="0.25">
      <c r="J23785" t="str">
        <f t="shared" si="622"/>
        <v/>
      </c>
    </row>
    <row r="23786" spans="10:10" x14ac:dyDescent="0.25">
      <c r="J23786" t="str">
        <f t="shared" si="622"/>
        <v/>
      </c>
    </row>
    <row r="23787" spans="10:10" x14ac:dyDescent="0.25">
      <c r="J23787" t="str">
        <f t="shared" si="622"/>
        <v/>
      </c>
    </row>
    <row r="23788" spans="10:10" x14ac:dyDescent="0.25">
      <c r="J23788" t="str">
        <f t="shared" si="622"/>
        <v/>
      </c>
    </row>
    <row r="23789" spans="10:10" x14ac:dyDescent="0.25">
      <c r="J23789" t="str">
        <f t="shared" si="622"/>
        <v/>
      </c>
    </row>
    <row r="23790" spans="10:10" x14ac:dyDescent="0.25">
      <c r="J23790" t="str">
        <f t="shared" si="622"/>
        <v/>
      </c>
    </row>
    <row r="23791" spans="10:10" x14ac:dyDescent="0.25">
      <c r="J23791" t="str">
        <f t="shared" si="622"/>
        <v/>
      </c>
    </row>
    <row r="23792" spans="10:10" x14ac:dyDescent="0.25">
      <c r="J23792" t="str">
        <f t="shared" si="622"/>
        <v/>
      </c>
    </row>
    <row r="23793" spans="10:10" x14ac:dyDescent="0.25">
      <c r="J23793" t="str">
        <f t="shared" si="622"/>
        <v/>
      </c>
    </row>
    <row r="23794" spans="10:10" x14ac:dyDescent="0.25">
      <c r="J23794" t="str">
        <f t="shared" si="622"/>
        <v/>
      </c>
    </row>
    <row r="23795" spans="10:10" x14ac:dyDescent="0.25">
      <c r="J23795" t="str">
        <f t="shared" si="622"/>
        <v/>
      </c>
    </row>
    <row r="23796" spans="10:10" x14ac:dyDescent="0.25">
      <c r="J23796" t="str">
        <f t="shared" si="622"/>
        <v/>
      </c>
    </row>
    <row r="23797" spans="10:10" x14ac:dyDescent="0.25">
      <c r="J23797" t="str">
        <f t="shared" si="622"/>
        <v/>
      </c>
    </row>
    <row r="23798" spans="10:10" x14ac:dyDescent="0.25">
      <c r="J23798" t="str">
        <f t="shared" si="622"/>
        <v/>
      </c>
    </row>
    <row r="23799" spans="10:10" x14ac:dyDescent="0.25">
      <c r="J23799" t="str">
        <f t="shared" si="622"/>
        <v/>
      </c>
    </row>
    <row r="23800" spans="10:10" x14ac:dyDescent="0.25">
      <c r="J23800" t="str">
        <f t="shared" si="622"/>
        <v/>
      </c>
    </row>
    <row r="23801" spans="10:10" x14ac:dyDescent="0.25">
      <c r="J23801" t="str">
        <f t="shared" si="622"/>
        <v/>
      </c>
    </row>
    <row r="23802" spans="10:10" x14ac:dyDescent="0.25">
      <c r="J23802" t="str">
        <f t="shared" si="622"/>
        <v/>
      </c>
    </row>
    <row r="23803" spans="10:10" x14ac:dyDescent="0.25">
      <c r="J23803" t="str">
        <f t="shared" si="622"/>
        <v/>
      </c>
    </row>
    <row r="23804" spans="10:10" x14ac:dyDescent="0.25">
      <c r="J23804" t="str">
        <f t="shared" si="622"/>
        <v/>
      </c>
    </row>
    <row r="23805" spans="10:10" x14ac:dyDescent="0.25">
      <c r="J23805" t="str">
        <f t="shared" si="622"/>
        <v/>
      </c>
    </row>
    <row r="23806" spans="10:10" x14ac:dyDescent="0.25">
      <c r="J23806" t="str">
        <f t="shared" si="622"/>
        <v/>
      </c>
    </row>
    <row r="23807" spans="10:10" x14ac:dyDescent="0.25">
      <c r="J23807" t="str">
        <f t="shared" si="622"/>
        <v/>
      </c>
    </row>
    <row r="23808" spans="10:10" x14ac:dyDescent="0.25">
      <c r="J23808" t="str">
        <f t="shared" si="622"/>
        <v/>
      </c>
    </row>
    <row r="23809" spans="10:10" x14ac:dyDescent="0.25">
      <c r="J23809" t="str">
        <f t="shared" si="622"/>
        <v/>
      </c>
    </row>
    <row r="23810" spans="10:10" x14ac:dyDescent="0.25">
      <c r="J23810" t="str">
        <f t="shared" si="622"/>
        <v/>
      </c>
    </row>
    <row r="23811" spans="10:10" x14ac:dyDescent="0.25">
      <c r="J23811" t="str">
        <f t="shared" ref="J23811:J23874" si="623">B23811&amp;C23811&amp;E23811&amp;IF(C23811="Skog",F23811&amp;G23811,"")</f>
        <v/>
      </c>
    </row>
    <row r="23812" spans="10:10" x14ac:dyDescent="0.25">
      <c r="J23812" t="str">
        <f t="shared" si="623"/>
        <v/>
      </c>
    </row>
    <row r="23813" spans="10:10" x14ac:dyDescent="0.25">
      <c r="J23813" t="str">
        <f t="shared" si="623"/>
        <v/>
      </c>
    </row>
    <row r="23814" spans="10:10" x14ac:dyDescent="0.25">
      <c r="J23814" t="str">
        <f t="shared" si="623"/>
        <v/>
      </c>
    </row>
    <row r="23815" spans="10:10" x14ac:dyDescent="0.25">
      <c r="J23815" t="str">
        <f t="shared" si="623"/>
        <v/>
      </c>
    </row>
    <row r="23816" spans="10:10" x14ac:dyDescent="0.25">
      <c r="J23816" t="str">
        <f t="shared" si="623"/>
        <v/>
      </c>
    </row>
    <row r="23817" spans="10:10" x14ac:dyDescent="0.25">
      <c r="J23817" t="str">
        <f t="shared" si="623"/>
        <v/>
      </c>
    </row>
    <row r="23818" spans="10:10" x14ac:dyDescent="0.25">
      <c r="J23818" t="str">
        <f t="shared" si="623"/>
        <v/>
      </c>
    </row>
    <row r="23819" spans="10:10" x14ac:dyDescent="0.25">
      <c r="J23819" t="str">
        <f t="shared" si="623"/>
        <v/>
      </c>
    </row>
    <row r="23820" spans="10:10" x14ac:dyDescent="0.25">
      <c r="J23820" t="str">
        <f t="shared" si="623"/>
        <v/>
      </c>
    </row>
    <row r="23821" spans="10:10" x14ac:dyDescent="0.25">
      <c r="J23821" t="str">
        <f t="shared" si="623"/>
        <v/>
      </c>
    </row>
    <row r="23822" spans="10:10" x14ac:dyDescent="0.25">
      <c r="J23822" t="str">
        <f t="shared" si="623"/>
        <v/>
      </c>
    </row>
    <row r="23823" spans="10:10" x14ac:dyDescent="0.25">
      <c r="J23823" t="str">
        <f t="shared" si="623"/>
        <v/>
      </c>
    </row>
    <row r="23824" spans="10:10" x14ac:dyDescent="0.25">
      <c r="J23824" t="str">
        <f t="shared" si="623"/>
        <v/>
      </c>
    </row>
    <row r="23825" spans="10:10" x14ac:dyDescent="0.25">
      <c r="J23825" t="str">
        <f t="shared" si="623"/>
        <v/>
      </c>
    </row>
    <row r="23826" spans="10:10" x14ac:dyDescent="0.25">
      <c r="J23826" t="str">
        <f t="shared" si="623"/>
        <v/>
      </c>
    </row>
    <row r="23827" spans="10:10" x14ac:dyDescent="0.25">
      <c r="J23827" t="str">
        <f t="shared" si="623"/>
        <v/>
      </c>
    </row>
    <row r="23828" spans="10:10" x14ac:dyDescent="0.25">
      <c r="J23828" t="str">
        <f t="shared" si="623"/>
        <v/>
      </c>
    </row>
    <row r="23829" spans="10:10" x14ac:dyDescent="0.25">
      <c r="J23829" t="str">
        <f t="shared" si="623"/>
        <v/>
      </c>
    </row>
    <row r="23830" spans="10:10" x14ac:dyDescent="0.25">
      <c r="J23830" t="str">
        <f t="shared" si="623"/>
        <v/>
      </c>
    </row>
    <row r="23831" spans="10:10" x14ac:dyDescent="0.25">
      <c r="J23831" t="str">
        <f t="shared" si="623"/>
        <v/>
      </c>
    </row>
    <row r="23832" spans="10:10" x14ac:dyDescent="0.25">
      <c r="J23832" t="str">
        <f t="shared" si="623"/>
        <v/>
      </c>
    </row>
    <row r="23833" spans="10:10" x14ac:dyDescent="0.25">
      <c r="J23833" t="str">
        <f t="shared" si="623"/>
        <v/>
      </c>
    </row>
    <row r="23834" spans="10:10" x14ac:dyDescent="0.25">
      <c r="J23834" t="str">
        <f t="shared" si="623"/>
        <v/>
      </c>
    </row>
    <row r="23835" spans="10:10" x14ac:dyDescent="0.25">
      <c r="J23835" t="str">
        <f t="shared" si="623"/>
        <v/>
      </c>
    </row>
    <row r="23836" spans="10:10" x14ac:dyDescent="0.25">
      <c r="J23836" t="str">
        <f t="shared" si="623"/>
        <v/>
      </c>
    </row>
    <row r="23837" spans="10:10" x14ac:dyDescent="0.25">
      <c r="J23837" t="str">
        <f t="shared" si="623"/>
        <v/>
      </c>
    </row>
    <row r="23838" spans="10:10" x14ac:dyDescent="0.25">
      <c r="J23838" t="str">
        <f t="shared" si="623"/>
        <v/>
      </c>
    </row>
    <row r="23839" spans="10:10" x14ac:dyDescent="0.25">
      <c r="J23839" t="str">
        <f t="shared" si="623"/>
        <v/>
      </c>
    </row>
    <row r="23840" spans="10:10" x14ac:dyDescent="0.25">
      <c r="J23840" t="str">
        <f t="shared" si="623"/>
        <v/>
      </c>
    </row>
    <row r="23841" spans="10:10" x14ac:dyDescent="0.25">
      <c r="J23841" t="str">
        <f t="shared" si="623"/>
        <v/>
      </c>
    </row>
    <row r="23842" spans="10:10" x14ac:dyDescent="0.25">
      <c r="J23842" t="str">
        <f t="shared" si="623"/>
        <v/>
      </c>
    </row>
    <row r="23843" spans="10:10" x14ac:dyDescent="0.25">
      <c r="J23843" t="str">
        <f t="shared" si="623"/>
        <v/>
      </c>
    </row>
    <row r="23844" spans="10:10" x14ac:dyDescent="0.25">
      <c r="J23844" t="str">
        <f t="shared" si="623"/>
        <v/>
      </c>
    </row>
    <row r="23845" spans="10:10" x14ac:dyDescent="0.25">
      <c r="J23845" t="str">
        <f t="shared" si="623"/>
        <v/>
      </c>
    </row>
    <row r="23846" spans="10:10" x14ac:dyDescent="0.25">
      <c r="J23846" t="str">
        <f t="shared" si="623"/>
        <v/>
      </c>
    </row>
    <row r="23847" spans="10:10" x14ac:dyDescent="0.25">
      <c r="J23847" t="str">
        <f t="shared" si="623"/>
        <v/>
      </c>
    </row>
    <row r="23848" spans="10:10" x14ac:dyDescent="0.25">
      <c r="J23848" t="str">
        <f t="shared" si="623"/>
        <v/>
      </c>
    </row>
    <row r="23849" spans="10:10" x14ac:dyDescent="0.25">
      <c r="J23849" t="str">
        <f t="shared" si="623"/>
        <v/>
      </c>
    </row>
    <row r="23850" spans="10:10" x14ac:dyDescent="0.25">
      <c r="J23850" t="str">
        <f t="shared" si="623"/>
        <v/>
      </c>
    </row>
    <row r="23851" spans="10:10" x14ac:dyDescent="0.25">
      <c r="J23851" t="str">
        <f t="shared" si="623"/>
        <v/>
      </c>
    </row>
    <row r="23852" spans="10:10" x14ac:dyDescent="0.25">
      <c r="J23852" t="str">
        <f t="shared" si="623"/>
        <v/>
      </c>
    </row>
    <row r="23853" spans="10:10" x14ac:dyDescent="0.25">
      <c r="J23853" t="str">
        <f t="shared" si="623"/>
        <v/>
      </c>
    </row>
    <row r="23854" spans="10:10" x14ac:dyDescent="0.25">
      <c r="J23854" t="str">
        <f t="shared" si="623"/>
        <v/>
      </c>
    </row>
    <row r="23855" spans="10:10" x14ac:dyDescent="0.25">
      <c r="J23855" t="str">
        <f t="shared" si="623"/>
        <v/>
      </c>
    </row>
    <row r="23856" spans="10:10" x14ac:dyDescent="0.25">
      <c r="J23856" t="str">
        <f t="shared" si="623"/>
        <v/>
      </c>
    </row>
    <row r="23857" spans="10:10" x14ac:dyDescent="0.25">
      <c r="J23857" t="str">
        <f t="shared" si="623"/>
        <v/>
      </c>
    </row>
    <row r="23858" spans="10:10" x14ac:dyDescent="0.25">
      <c r="J23858" t="str">
        <f t="shared" si="623"/>
        <v/>
      </c>
    </row>
    <row r="23859" spans="10:10" x14ac:dyDescent="0.25">
      <c r="J23859" t="str">
        <f t="shared" si="623"/>
        <v/>
      </c>
    </row>
    <row r="23860" spans="10:10" x14ac:dyDescent="0.25">
      <c r="J23860" t="str">
        <f t="shared" si="623"/>
        <v/>
      </c>
    </row>
    <row r="23861" spans="10:10" x14ac:dyDescent="0.25">
      <c r="J23861" t="str">
        <f t="shared" si="623"/>
        <v/>
      </c>
    </row>
    <row r="23862" spans="10:10" x14ac:dyDescent="0.25">
      <c r="J23862" t="str">
        <f t="shared" si="623"/>
        <v/>
      </c>
    </row>
    <row r="23863" spans="10:10" x14ac:dyDescent="0.25">
      <c r="J23863" t="str">
        <f t="shared" si="623"/>
        <v/>
      </c>
    </row>
    <row r="23864" spans="10:10" x14ac:dyDescent="0.25">
      <c r="J23864" t="str">
        <f t="shared" si="623"/>
        <v/>
      </c>
    </row>
    <row r="23865" spans="10:10" x14ac:dyDescent="0.25">
      <c r="J23865" t="str">
        <f t="shared" si="623"/>
        <v/>
      </c>
    </row>
    <row r="23866" spans="10:10" x14ac:dyDescent="0.25">
      <c r="J23866" t="str">
        <f t="shared" si="623"/>
        <v/>
      </c>
    </row>
    <row r="23867" spans="10:10" x14ac:dyDescent="0.25">
      <c r="J23867" t="str">
        <f t="shared" si="623"/>
        <v/>
      </c>
    </row>
    <row r="23868" spans="10:10" x14ac:dyDescent="0.25">
      <c r="J23868" t="str">
        <f t="shared" si="623"/>
        <v/>
      </c>
    </row>
    <row r="23869" spans="10:10" x14ac:dyDescent="0.25">
      <c r="J23869" t="str">
        <f t="shared" si="623"/>
        <v/>
      </c>
    </row>
    <row r="23870" spans="10:10" x14ac:dyDescent="0.25">
      <c r="J23870" t="str">
        <f t="shared" si="623"/>
        <v/>
      </c>
    </row>
    <row r="23871" spans="10:10" x14ac:dyDescent="0.25">
      <c r="J23871" t="str">
        <f t="shared" si="623"/>
        <v/>
      </c>
    </row>
    <row r="23872" spans="10:10" x14ac:dyDescent="0.25">
      <c r="J23872" t="str">
        <f t="shared" si="623"/>
        <v/>
      </c>
    </row>
    <row r="23873" spans="10:10" x14ac:dyDescent="0.25">
      <c r="J23873" t="str">
        <f t="shared" si="623"/>
        <v/>
      </c>
    </row>
    <row r="23874" spans="10:10" x14ac:dyDescent="0.25">
      <c r="J23874" t="str">
        <f t="shared" si="623"/>
        <v/>
      </c>
    </row>
    <row r="23875" spans="10:10" x14ac:dyDescent="0.25">
      <c r="J23875" t="str">
        <f t="shared" ref="J23875:J23938" si="624">B23875&amp;C23875&amp;E23875&amp;IF(C23875="Skog",F23875&amp;G23875,"")</f>
        <v/>
      </c>
    </row>
    <row r="23876" spans="10:10" x14ac:dyDescent="0.25">
      <c r="J23876" t="str">
        <f t="shared" si="624"/>
        <v/>
      </c>
    </row>
    <row r="23877" spans="10:10" x14ac:dyDescent="0.25">
      <c r="J23877" t="str">
        <f t="shared" si="624"/>
        <v/>
      </c>
    </row>
    <row r="23878" spans="10:10" x14ac:dyDescent="0.25">
      <c r="J23878" t="str">
        <f t="shared" si="624"/>
        <v/>
      </c>
    </row>
    <row r="23879" spans="10:10" x14ac:dyDescent="0.25">
      <c r="J23879" t="str">
        <f t="shared" si="624"/>
        <v/>
      </c>
    </row>
    <row r="23880" spans="10:10" x14ac:dyDescent="0.25">
      <c r="J23880" t="str">
        <f t="shared" si="624"/>
        <v/>
      </c>
    </row>
    <row r="23881" spans="10:10" x14ac:dyDescent="0.25">
      <c r="J23881" t="str">
        <f t="shared" si="624"/>
        <v/>
      </c>
    </row>
    <row r="23882" spans="10:10" x14ac:dyDescent="0.25">
      <c r="J23882" t="str">
        <f t="shared" si="624"/>
        <v/>
      </c>
    </row>
    <row r="23883" spans="10:10" x14ac:dyDescent="0.25">
      <c r="J23883" t="str">
        <f t="shared" si="624"/>
        <v/>
      </c>
    </row>
    <row r="23884" spans="10:10" x14ac:dyDescent="0.25">
      <c r="J23884" t="str">
        <f t="shared" si="624"/>
        <v/>
      </c>
    </row>
    <row r="23885" spans="10:10" x14ac:dyDescent="0.25">
      <c r="J23885" t="str">
        <f t="shared" si="624"/>
        <v/>
      </c>
    </row>
    <row r="23886" spans="10:10" x14ac:dyDescent="0.25">
      <c r="J23886" t="str">
        <f t="shared" si="624"/>
        <v/>
      </c>
    </row>
    <row r="23887" spans="10:10" x14ac:dyDescent="0.25">
      <c r="J23887" t="str">
        <f t="shared" si="624"/>
        <v/>
      </c>
    </row>
    <row r="23888" spans="10:10" x14ac:dyDescent="0.25">
      <c r="J23888" t="str">
        <f t="shared" si="624"/>
        <v/>
      </c>
    </row>
    <row r="23889" spans="10:10" x14ac:dyDescent="0.25">
      <c r="J23889" t="str">
        <f t="shared" si="624"/>
        <v/>
      </c>
    </row>
    <row r="23890" spans="10:10" x14ac:dyDescent="0.25">
      <c r="J23890" t="str">
        <f t="shared" si="624"/>
        <v/>
      </c>
    </row>
    <row r="23891" spans="10:10" x14ac:dyDescent="0.25">
      <c r="J23891" t="str">
        <f t="shared" si="624"/>
        <v/>
      </c>
    </row>
    <row r="23892" spans="10:10" x14ac:dyDescent="0.25">
      <c r="J23892" t="str">
        <f t="shared" si="624"/>
        <v/>
      </c>
    </row>
    <row r="23893" spans="10:10" x14ac:dyDescent="0.25">
      <c r="J23893" t="str">
        <f t="shared" si="624"/>
        <v/>
      </c>
    </row>
    <row r="23894" spans="10:10" x14ac:dyDescent="0.25">
      <c r="J23894" t="str">
        <f t="shared" si="624"/>
        <v/>
      </c>
    </row>
    <row r="23895" spans="10:10" x14ac:dyDescent="0.25">
      <c r="J23895" t="str">
        <f t="shared" si="624"/>
        <v/>
      </c>
    </row>
    <row r="23896" spans="10:10" x14ac:dyDescent="0.25">
      <c r="J23896" t="str">
        <f t="shared" si="624"/>
        <v/>
      </c>
    </row>
    <row r="23897" spans="10:10" x14ac:dyDescent="0.25">
      <c r="J23897" t="str">
        <f t="shared" si="624"/>
        <v/>
      </c>
    </row>
    <row r="23898" spans="10:10" x14ac:dyDescent="0.25">
      <c r="J23898" t="str">
        <f t="shared" si="624"/>
        <v/>
      </c>
    </row>
    <row r="23899" spans="10:10" x14ac:dyDescent="0.25">
      <c r="J23899" t="str">
        <f t="shared" si="624"/>
        <v/>
      </c>
    </row>
    <row r="23900" spans="10:10" x14ac:dyDescent="0.25">
      <c r="J23900" t="str">
        <f t="shared" si="624"/>
        <v/>
      </c>
    </row>
    <row r="23901" spans="10:10" x14ac:dyDescent="0.25">
      <c r="J23901" t="str">
        <f t="shared" si="624"/>
        <v/>
      </c>
    </row>
    <row r="23902" spans="10:10" x14ac:dyDescent="0.25">
      <c r="J23902" t="str">
        <f t="shared" si="624"/>
        <v/>
      </c>
    </row>
    <row r="23903" spans="10:10" x14ac:dyDescent="0.25">
      <c r="J23903" t="str">
        <f t="shared" si="624"/>
        <v/>
      </c>
    </row>
    <row r="23904" spans="10:10" x14ac:dyDescent="0.25">
      <c r="J23904" t="str">
        <f t="shared" si="624"/>
        <v/>
      </c>
    </row>
    <row r="23905" spans="10:10" x14ac:dyDescent="0.25">
      <c r="J23905" t="str">
        <f t="shared" si="624"/>
        <v/>
      </c>
    </row>
    <row r="23906" spans="10:10" x14ac:dyDescent="0.25">
      <c r="J23906" t="str">
        <f t="shared" si="624"/>
        <v/>
      </c>
    </row>
    <row r="23907" spans="10:10" x14ac:dyDescent="0.25">
      <c r="J23907" t="str">
        <f t="shared" si="624"/>
        <v/>
      </c>
    </row>
    <row r="23908" spans="10:10" x14ac:dyDescent="0.25">
      <c r="J23908" t="str">
        <f t="shared" si="624"/>
        <v/>
      </c>
    </row>
    <row r="23909" spans="10:10" x14ac:dyDescent="0.25">
      <c r="J23909" t="str">
        <f t="shared" si="624"/>
        <v/>
      </c>
    </row>
    <row r="23910" spans="10:10" x14ac:dyDescent="0.25">
      <c r="J23910" t="str">
        <f t="shared" si="624"/>
        <v/>
      </c>
    </row>
    <row r="23911" spans="10:10" x14ac:dyDescent="0.25">
      <c r="J23911" t="str">
        <f t="shared" si="624"/>
        <v/>
      </c>
    </row>
    <row r="23912" spans="10:10" x14ac:dyDescent="0.25">
      <c r="J23912" t="str">
        <f t="shared" si="624"/>
        <v/>
      </c>
    </row>
    <row r="23913" spans="10:10" x14ac:dyDescent="0.25">
      <c r="J23913" t="str">
        <f t="shared" si="624"/>
        <v/>
      </c>
    </row>
    <row r="23914" spans="10:10" x14ac:dyDescent="0.25">
      <c r="J23914" t="str">
        <f t="shared" si="624"/>
        <v/>
      </c>
    </row>
    <row r="23915" spans="10:10" x14ac:dyDescent="0.25">
      <c r="J23915" t="str">
        <f t="shared" si="624"/>
        <v/>
      </c>
    </row>
    <row r="23916" spans="10:10" x14ac:dyDescent="0.25">
      <c r="J23916" t="str">
        <f t="shared" si="624"/>
        <v/>
      </c>
    </row>
    <row r="23917" spans="10:10" x14ac:dyDescent="0.25">
      <c r="J23917" t="str">
        <f t="shared" si="624"/>
        <v/>
      </c>
    </row>
    <row r="23918" spans="10:10" x14ac:dyDescent="0.25">
      <c r="J23918" t="str">
        <f t="shared" si="624"/>
        <v/>
      </c>
    </row>
    <row r="23919" spans="10:10" x14ac:dyDescent="0.25">
      <c r="J23919" t="str">
        <f t="shared" si="624"/>
        <v/>
      </c>
    </row>
    <row r="23920" spans="10:10" x14ac:dyDescent="0.25">
      <c r="J23920" t="str">
        <f t="shared" si="624"/>
        <v/>
      </c>
    </row>
    <row r="23921" spans="10:10" x14ac:dyDescent="0.25">
      <c r="J23921" t="str">
        <f t="shared" si="624"/>
        <v/>
      </c>
    </row>
    <row r="23922" spans="10:10" x14ac:dyDescent="0.25">
      <c r="J23922" t="str">
        <f t="shared" si="624"/>
        <v/>
      </c>
    </row>
    <row r="23923" spans="10:10" x14ac:dyDescent="0.25">
      <c r="J23923" t="str">
        <f t="shared" si="624"/>
        <v/>
      </c>
    </row>
    <row r="23924" spans="10:10" x14ac:dyDescent="0.25">
      <c r="J23924" t="str">
        <f t="shared" si="624"/>
        <v/>
      </c>
    </row>
    <row r="23925" spans="10:10" x14ac:dyDescent="0.25">
      <c r="J23925" t="str">
        <f t="shared" si="624"/>
        <v/>
      </c>
    </row>
    <row r="23926" spans="10:10" x14ac:dyDescent="0.25">
      <c r="J23926" t="str">
        <f t="shared" si="624"/>
        <v/>
      </c>
    </row>
    <row r="23927" spans="10:10" x14ac:dyDescent="0.25">
      <c r="J23927" t="str">
        <f t="shared" si="624"/>
        <v/>
      </c>
    </row>
    <row r="23928" spans="10:10" x14ac:dyDescent="0.25">
      <c r="J23928" t="str">
        <f t="shared" si="624"/>
        <v/>
      </c>
    </row>
    <row r="23929" spans="10:10" x14ac:dyDescent="0.25">
      <c r="J23929" t="str">
        <f t="shared" si="624"/>
        <v/>
      </c>
    </row>
    <row r="23930" spans="10:10" x14ac:dyDescent="0.25">
      <c r="J23930" t="str">
        <f t="shared" si="624"/>
        <v/>
      </c>
    </row>
    <row r="23931" spans="10:10" x14ac:dyDescent="0.25">
      <c r="J23931" t="str">
        <f t="shared" si="624"/>
        <v/>
      </c>
    </row>
    <row r="23932" spans="10:10" x14ac:dyDescent="0.25">
      <c r="J23932" t="str">
        <f t="shared" si="624"/>
        <v/>
      </c>
    </row>
    <row r="23933" spans="10:10" x14ac:dyDescent="0.25">
      <c r="J23933" t="str">
        <f t="shared" si="624"/>
        <v/>
      </c>
    </row>
    <row r="23934" spans="10:10" x14ac:dyDescent="0.25">
      <c r="J23934" t="str">
        <f t="shared" si="624"/>
        <v/>
      </c>
    </row>
    <row r="23935" spans="10:10" x14ac:dyDescent="0.25">
      <c r="J23935" t="str">
        <f t="shared" si="624"/>
        <v/>
      </c>
    </row>
    <row r="23936" spans="10:10" x14ac:dyDescent="0.25">
      <c r="J23936" t="str">
        <f t="shared" si="624"/>
        <v/>
      </c>
    </row>
    <row r="23937" spans="10:10" x14ac:dyDescent="0.25">
      <c r="J23937" t="str">
        <f t="shared" si="624"/>
        <v/>
      </c>
    </row>
    <row r="23938" spans="10:10" x14ac:dyDescent="0.25">
      <c r="J23938" t="str">
        <f t="shared" si="624"/>
        <v/>
      </c>
    </row>
    <row r="23939" spans="10:10" x14ac:dyDescent="0.25">
      <c r="J23939" t="str">
        <f t="shared" ref="J23939:J24002" si="625">B23939&amp;C23939&amp;E23939&amp;IF(C23939="Skog",F23939&amp;G23939,"")</f>
        <v/>
      </c>
    </row>
    <row r="23940" spans="10:10" x14ac:dyDescent="0.25">
      <c r="J23940" t="str">
        <f t="shared" si="625"/>
        <v/>
      </c>
    </row>
    <row r="23941" spans="10:10" x14ac:dyDescent="0.25">
      <c r="J23941" t="str">
        <f t="shared" si="625"/>
        <v/>
      </c>
    </row>
    <row r="23942" spans="10:10" x14ac:dyDescent="0.25">
      <c r="J23942" t="str">
        <f t="shared" si="625"/>
        <v/>
      </c>
    </row>
    <row r="23943" spans="10:10" x14ac:dyDescent="0.25">
      <c r="J23943" t="str">
        <f t="shared" si="625"/>
        <v/>
      </c>
    </row>
    <row r="23944" spans="10:10" x14ac:dyDescent="0.25">
      <c r="J23944" t="str">
        <f t="shared" si="625"/>
        <v/>
      </c>
    </row>
    <row r="23945" spans="10:10" x14ac:dyDescent="0.25">
      <c r="J23945" t="str">
        <f t="shared" si="625"/>
        <v/>
      </c>
    </row>
    <row r="23946" spans="10:10" x14ac:dyDescent="0.25">
      <c r="J23946" t="str">
        <f t="shared" si="625"/>
        <v/>
      </c>
    </row>
    <row r="23947" spans="10:10" x14ac:dyDescent="0.25">
      <c r="J23947" t="str">
        <f t="shared" si="625"/>
        <v/>
      </c>
    </row>
    <row r="23948" spans="10:10" x14ac:dyDescent="0.25">
      <c r="J23948" t="str">
        <f t="shared" si="625"/>
        <v/>
      </c>
    </row>
    <row r="23949" spans="10:10" x14ac:dyDescent="0.25">
      <c r="J23949" t="str">
        <f t="shared" si="625"/>
        <v/>
      </c>
    </row>
    <row r="23950" spans="10:10" x14ac:dyDescent="0.25">
      <c r="J23950" t="str">
        <f t="shared" si="625"/>
        <v/>
      </c>
    </row>
    <row r="23951" spans="10:10" x14ac:dyDescent="0.25">
      <c r="J23951" t="str">
        <f t="shared" si="625"/>
        <v/>
      </c>
    </row>
    <row r="23952" spans="10:10" x14ac:dyDescent="0.25">
      <c r="J23952" t="str">
        <f t="shared" si="625"/>
        <v/>
      </c>
    </row>
    <row r="23953" spans="10:10" x14ac:dyDescent="0.25">
      <c r="J23953" t="str">
        <f t="shared" si="625"/>
        <v/>
      </c>
    </row>
    <row r="23954" spans="10:10" x14ac:dyDescent="0.25">
      <c r="J23954" t="str">
        <f t="shared" si="625"/>
        <v/>
      </c>
    </row>
    <row r="23955" spans="10:10" x14ac:dyDescent="0.25">
      <c r="J23955" t="str">
        <f t="shared" si="625"/>
        <v/>
      </c>
    </row>
    <row r="23956" spans="10:10" x14ac:dyDescent="0.25">
      <c r="J23956" t="str">
        <f t="shared" si="625"/>
        <v/>
      </c>
    </row>
    <row r="23957" spans="10:10" x14ac:dyDescent="0.25">
      <c r="J23957" t="str">
        <f t="shared" si="625"/>
        <v/>
      </c>
    </row>
    <row r="23958" spans="10:10" x14ac:dyDescent="0.25">
      <c r="J23958" t="str">
        <f t="shared" si="625"/>
        <v/>
      </c>
    </row>
    <row r="23959" spans="10:10" x14ac:dyDescent="0.25">
      <c r="J23959" t="str">
        <f t="shared" si="625"/>
        <v/>
      </c>
    </row>
    <row r="23960" spans="10:10" x14ac:dyDescent="0.25">
      <c r="J23960" t="str">
        <f t="shared" si="625"/>
        <v/>
      </c>
    </row>
    <row r="23961" spans="10:10" x14ac:dyDescent="0.25">
      <c r="J23961" t="str">
        <f t="shared" si="625"/>
        <v/>
      </c>
    </row>
    <row r="23962" spans="10:10" x14ac:dyDescent="0.25">
      <c r="J23962" t="str">
        <f t="shared" si="625"/>
        <v/>
      </c>
    </row>
    <row r="23963" spans="10:10" x14ac:dyDescent="0.25">
      <c r="J23963" t="str">
        <f t="shared" si="625"/>
        <v/>
      </c>
    </row>
    <row r="23964" spans="10:10" x14ac:dyDescent="0.25">
      <c r="J23964" t="str">
        <f t="shared" si="625"/>
        <v/>
      </c>
    </row>
    <row r="23965" spans="10:10" x14ac:dyDescent="0.25">
      <c r="J23965" t="str">
        <f t="shared" si="625"/>
        <v/>
      </c>
    </row>
    <row r="23966" spans="10:10" x14ac:dyDescent="0.25">
      <c r="J23966" t="str">
        <f t="shared" si="625"/>
        <v/>
      </c>
    </row>
    <row r="23967" spans="10:10" x14ac:dyDescent="0.25">
      <c r="J23967" t="str">
        <f t="shared" si="625"/>
        <v/>
      </c>
    </row>
    <row r="23968" spans="10:10" x14ac:dyDescent="0.25">
      <c r="J23968" t="str">
        <f t="shared" si="625"/>
        <v/>
      </c>
    </row>
    <row r="23969" spans="10:10" x14ac:dyDescent="0.25">
      <c r="J23969" t="str">
        <f t="shared" si="625"/>
        <v/>
      </c>
    </row>
    <row r="23970" spans="10:10" x14ac:dyDescent="0.25">
      <c r="J23970" t="str">
        <f t="shared" si="625"/>
        <v/>
      </c>
    </row>
    <row r="23971" spans="10:10" x14ac:dyDescent="0.25">
      <c r="J23971" t="str">
        <f t="shared" si="625"/>
        <v/>
      </c>
    </row>
    <row r="23972" spans="10:10" x14ac:dyDescent="0.25">
      <c r="J23972" t="str">
        <f t="shared" si="625"/>
        <v/>
      </c>
    </row>
    <row r="23973" spans="10:10" x14ac:dyDescent="0.25">
      <c r="J23973" t="str">
        <f t="shared" si="625"/>
        <v/>
      </c>
    </row>
    <row r="23974" spans="10:10" x14ac:dyDescent="0.25">
      <c r="J23974" t="str">
        <f t="shared" si="625"/>
        <v/>
      </c>
    </row>
    <row r="23975" spans="10:10" x14ac:dyDescent="0.25">
      <c r="J23975" t="str">
        <f t="shared" si="625"/>
        <v/>
      </c>
    </row>
    <row r="23976" spans="10:10" x14ac:dyDescent="0.25">
      <c r="J23976" t="str">
        <f t="shared" si="625"/>
        <v/>
      </c>
    </row>
    <row r="23977" spans="10:10" x14ac:dyDescent="0.25">
      <c r="J23977" t="str">
        <f t="shared" si="625"/>
        <v/>
      </c>
    </row>
    <row r="23978" spans="10:10" x14ac:dyDescent="0.25">
      <c r="J23978" t="str">
        <f t="shared" si="625"/>
        <v/>
      </c>
    </row>
    <row r="23979" spans="10:10" x14ac:dyDescent="0.25">
      <c r="J23979" t="str">
        <f t="shared" si="625"/>
        <v/>
      </c>
    </row>
    <row r="23980" spans="10:10" x14ac:dyDescent="0.25">
      <c r="J23980" t="str">
        <f t="shared" si="625"/>
        <v/>
      </c>
    </row>
    <row r="23981" spans="10:10" x14ac:dyDescent="0.25">
      <c r="J23981" t="str">
        <f t="shared" si="625"/>
        <v/>
      </c>
    </row>
    <row r="23982" spans="10:10" x14ac:dyDescent="0.25">
      <c r="J23982" t="str">
        <f t="shared" si="625"/>
        <v/>
      </c>
    </row>
    <row r="23983" spans="10:10" x14ac:dyDescent="0.25">
      <c r="J23983" t="str">
        <f t="shared" si="625"/>
        <v/>
      </c>
    </row>
    <row r="23984" spans="10:10" x14ac:dyDescent="0.25">
      <c r="J23984" t="str">
        <f t="shared" si="625"/>
        <v/>
      </c>
    </row>
    <row r="23985" spans="10:10" x14ac:dyDescent="0.25">
      <c r="J23985" t="str">
        <f t="shared" si="625"/>
        <v/>
      </c>
    </row>
    <row r="23986" spans="10:10" x14ac:dyDescent="0.25">
      <c r="J23986" t="str">
        <f t="shared" si="625"/>
        <v/>
      </c>
    </row>
    <row r="23987" spans="10:10" x14ac:dyDescent="0.25">
      <c r="J23987" t="str">
        <f t="shared" si="625"/>
        <v/>
      </c>
    </row>
    <row r="23988" spans="10:10" x14ac:dyDescent="0.25">
      <c r="J23988" t="str">
        <f t="shared" si="625"/>
        <v/>
      </c>
    </row>
    <row r="23989" spans="10:10" x14ac:dyDescent="0.25">
      <c r="J23989" t="str">
        <f t="shared" si="625"/>
        <v/>
      </c>
    </row>
    <row r="23990" spans="10:10" x14ac:dyDescent="0.25">
      <c r="J23990" t="str">
        <f t="shared" si="625"/>
        <v/>
      </c>
    </row>
    <row r="23991" spans="10:10" x14ac:dyDescent="0.25">
      <c r="J23991" t="str">
        <f t="shared" si="625"/>
        <v/>
      </c>
    </row>
    <row r="23992" spans="10:10" x14ac:dyDescent="0.25">
      <c r="J23992" t="str">
        <f t="shared" si="625"/>
        <v/>
      </c>
    </row>
    <row r="23993" spans="10:10" x14ac:dyDescent="0.25">
      <c r="J23993" t="str">
        <f t="shared" si="625"/>
        <v/>
      </c>
    </row>
    <row r="23994" spans="10:10" x14ac:dyDescent="0.25">
      <c r="J23994" t="str">
        <f t="shared" si="625"/>
        <v/>
      </c>
    </row>
    <row r="23995" spans="10:10" x14ac:dyDescent="0.25">
      <c r="J23995" t="str">
        <f t="shared" si="625"/>
        <v/>
      </c>
    </row>
    <row r="23996" spans="10:10" x14ac:dyDescent="0.25">
      <c r="J23996" t="str">
        <f t="shared" si="625"/>
        <v/>
      </c>
    </row>
    <row r="23997" spans="10:10" x14ac:dyDescent="0.25">
      <c r="J23997" t="str">
        <f t="shared" si="625"/>
        <v/>
      </c>
    </row>
    <row r="23998" spans="10:10" x14ac:dyDescent="0.25">
      <c r="J23998" t="str">
        <f t="shared" si="625"/>
        <v/>
      </c>
    </row>
    <row r="23999" spans="10:10" x14ac:dyDescent="0.25">
      <c r="J23999" t="str">
        <f t="shared" si="625"/>
        <v/>
      </c>
    </row>
    <row r="24000" spans="10:10" x14ac:dyDescent="0.25">
      <c r="J24000" t="str">
        <f t="shared" si="625"/>
        <v/>
      </c>
    </row>
    <row r="24001" spans="10:10" x14ac:dyDescent="0.25">
      <c r="J24001" t="str">
        <f t="shared" si="625"/>
        <v/>
      </c>
    </row>
    <row r="24002" spans="10:10" x14ac:dyDescent="0.25">
      <c r="J24002" t="str">
        <f t="shared" si="625"/>
        <v/>
      </c>
    </row>
    <row r="24003" spans="10:10" x14ac:dyDescent="0.25">
      <c r="J24003" t="str">
        <f t="shared" ref="J24003:J24066" si="626">B24003&amp;C24003&amp;E24003&amp;IF(C24003="Skog",F24003&amp;G24003,"")</f>
        <v/>
      </c>
    </row>
    <row r="24004" spans="10:10" x14ac:dyDescent="0.25">
      <c r="J24004" t="str">
        <f t="shared" si="626"/>
        <v/>
      </c>
    </row>
    <row r="24005" spans="10:10" x14ac:dyDescent="0.25">
      <c r="J24005" t="str">
        <f t="shared" si="626"/>
        <v/>
      </c>
    </row>
    <row r="24006" spans="10:10" x14ac:dyDescent="0.25">
      <c r="J24006" t="str">
        <f t="shared" si="626"/>
        <v/>
      </c>
    </row>
    <row r="24007" spans="10:10" x14ac:dyDescent="0.25">
      <c r="J24007" t="str">
        <f t="shared" si="626"/>
        <v/>
      </c>
    </row>
    <row r="24008" spans="10:10" x14ac:dyDescent="0.25">
      <c r="J24008" t="str">
        <f t="shared" si="626"/>
        <v/>
      </c>
    </row>
    <row r="24009" spans="10:10" x14ac:dyDescent="0.25">
      <c r="J24009" t="str">
        <f t="shared" si="626"/>
        <v/>
      </c>
    </row>
    <row r="24010" spans="10:10" x14ac:dyDescent="0.25">
      <c r="J24010" t="str">
        <f t="shared" si="626"/>
        <v/>
      </c>
    </row>
    <row r="24011" spans="10:10" x14ac:dyDescent="0.25">
      <c r="J24011" t="str">
        <f t="shared" si="626"/>
        <v/>
      </c>
    </row>
    <row r="24012" spans="10:10" x14ac:dyDescent="0.25">
      <c r="J24012" t="str">
        <f t="shared" si="626"/>
        <v/>
      </c>
    </row>
    <row r="24013" spans="10:10" x14ac:dyDescent="0.25">
      <c r="J24013" t="str">
        <f t="shared" si="626"/>
        <v/>
      </c>
    </row>
    <row r="24014" spans="10:10" x14ac:dyDescent="0.25">
      <c r="J24014" t="str">
        <f t="shared" si="626"/>
        <v/>
      </c>
    </row>
    <row r="24015" spans="10:10" x14ac:dyDescent="0.25">
      <c r="J24015" t="str">
        <f t="shared" si="626"/>
        <v/>
      </c>
    </row>
    <row r="24016" spans="10:10" x14ac:dyDescent="0.25">
      <c r="J24016" t="str">
        <f t="shared" si="626"/>
        <v/>
      </c>
    </row>
    <row r="24017" spans="10:10" x14ac:dyDescent="0.25">
      <c r="J24017" t="str">
        <f t="shared" si="626"/>
        <v/>
      </c>
    </row>
    <row r="24018" spans="10:10" x14ac:dyDescent="0.25">
      <c r="J24018" t="str">
        <f t="shared" si="626"/>
        <v/>
      </c>
    </row>
    <row r="24019" spans="10:10" x14ac:dyDescent="0.25">
      <c r="J24019" t="str">
        <f t="shared" si="626"/>
        <v/>
      </c>
    </row>
    <row r="24020" spans="10:10" x14ac:dyDescent="0.25">
      <c r="J24020" t="str">
        <f t="shared" si="626"/>
        <v/>
      </c>
    </row>
    <row r="24021" spans="10:10" x14ac:dyDescent="0.25">
      <c r="J24021" t="str">
        <f t="shared" si="626"/>
        <v/>
      </c>
    </row>
    <row r="24022" spans="10:10" x14ac:dyDescent="0.25">
      <c r="J24022" t="str">
        <f t="shared" si="626"/>
        <v/>
      </c>
    </row>
    <row r="24023" spans="10:10" x14ac:dyDescent="0.25">
      <c r="J24023" t="str">
        <f t="shared" si="626"/>
        <v/>
      </c>
    </row>
    <row r="24024" spans="10:10" x14ac:dyDescent="0.25">
      <c r="J24024" t="str">
        <f t="shared" si="626"/>
        <v/>
      </c>
    </row>
    <row r="24025" spans="10:10" x14ac:dyDescent="0.25">
      <c r="J24025" t="str">
        <f t="shared" si="626"/>
        <v/>
      </c>
    </row>
    <row r="24026" spans="10:10" x14ac:dyDescent="0.25">
      <c r="J24026" t="str">
        <f t="shared" si="626"/>
        <v/>
      </c>
    </row>
    <row r="24027" spans="10:10" x14ac:dyDescent="0.25">
      <c r="J24027" t="str">
        <f t="shared" si="626"/>
        <v/>
      </c>
    </row>
    <row r="24028" spans="10:10" x14ac:dyDescent="0.25">
      <c r="J24028" t="str">
        <f t="shared" si="626"/>
        <v/>
      </c>
    </row>
    <row r="24029" spans="10:10" x14ac:dyDescent="0.25">
      <c r="J24029" t="str">
        <f t="shared" si="626"/>
        <v/>
      </c>
    </row>
    <row r="24030" spans="10:10" x14ac:dyDescent="0.25">
      <c r="J24030" t="str">
        <f t="shared" si="626"/>
        <v/>
      </c>
    </row>
    <row r="24031" spans="10:10" x14ac:dyDescent="0.25">
      <c r="J24031" t="str">
        <f t="shared" si="626"/>
        <v/>
      </c>
    </row>
    <row r="24032" spans="10:10" x14ac:dyDescent="0.25">
      <c r="J24032" t="str">
        <f t="shared" si="626"/>
        <v/>
      </c>
    </row>
    <row r="24033" spans="10:10" x14ac:dyDescent="0.25">
      <c r="J24033" t="str">
        <f t="shared" si="626"/>
        <v/>
      </c>
    </row>
    <row r="24034" spans="10:10" x14ac:dyDescent="0.25">
      <c r="J24034" t="str">
        <f t="shared" si="626"/>
        <v/>
      </c>
    </row>
    <row r="24035" spans="10:10" x14ac:dyDescent="0.25">
      <c r="J24035" t="str">
        <f t="shared" si="626"/>
        <v/>
      </c>
    </row>
    <row r="24036" spans="10:10" x14ac:dyDescent="0.25">
      <c r="J24036" t="str">
        <f t="shared" si="626"/>
        <v/>
      </c>
    </row>
    <row r="24037" spans="10:10" x14ac:dyDescent="0.25">
      <c r="J24037" t="str">
        <f t="shared" si="626"/>
        <v/>
      </c>
    </row>
    <row r="24038" spans="10:10" x14ac:dyDescent="0.25">
      <c r="J24038" t="str">
        <f t="shared" si="626"/>
        <v/>
      </c>
    </row>
    <row r="24039" spans="10:10" x14ac:dyDescent="0.25">
      <c r="J24039" t="str">
        <f t="shared" si="626"/>
        <v/>
      </c>
    </row>
    <row r="24040" spans="10:10" x14ac:dyDescent="0.25">
      <c r="J24040" t="str">
        <f t="shared" si="626"/>
        <v/>
      </c>
    </row>
    <row r="24041" spans="10:10" x14ac:dyDescent="0.25">
      <c r="J24041" t="str">
        <f t="shared" si="626"/>
        <v/>
      </c>
    </row>
    <row r="24042" spans="10:10" x14ac:dyDescent="0.25">
      <c r="J24042" t="str">
        <f t="shared" si="626"/>
        <v/>
      </c>
    </row>
    <row r="24043" spans="10:10" x14ac:dyDescent="0.25">
      <c r="J24043" t="str">
        <f t="shared" si="626"/>
        <v/>
      </c>
    </row>
    <row r="24044" spans="10:10" x14ac:dyDescent="0.25">
      <c r="J24044" t="str">
        <f t="shared" si="626"/>
        <v/>
      </c>
    </row>
    <row r="24045" spans="10:10" x14ac:dyDescent="0.25">
      <c r="J24045" t="str">
        <f t="shared" si="626"/>
        <v/>
      </c>
    </row>
    <row r="24046" spans="10:10" x14ac:dyDescent="0.25">
      <c r="J24046" t="str">
        <f t="shared" si="626"/>
        <v/>
      </c>
    </row>
    <row r="24047" spans="10:10" x14ac:dyDescent="0.25">
      <c r="J24047" t="str">
        <f t="shared" si="626"/>
        <v/>
      </c>
    </row>
    <row r="24048" spans="10:10" x14ac:dyDescent="0.25">
      <c r="J24048" t="str">
        <f t="shared" si="626"/>
        <v/>
      </c>
    </row>
    <row r="24049" spans="10:10" x14ac:dyDescent="0.25">
      <c r="J24049" t="str">
        <f t="shared" si="626"/>
        <v/>
      </c>
    </row>
    <row r="24050" spans="10:10" x14ac:dyDescent="0.25">
      <c r="J24050" t="str">
        <f t="shared" si="626"/>
        <v/>
      </c>
    </row>
    <row r="24051" spans="10:10" x14ac:dyDescent="0.25">
      <c r="J24051" t="str">
        <f t="shared" si="626"/>
        <v/>
      </c>
    </row>
    <row r="24052" spans="10:10" x14ac:dyDescent="0.25">
      <c r="J24052" t="str">
        <f t="shared" si="626"/>
        <v/>
      </c>
    </row>
    <row r="24053" spans="10:10" x14ac:dyDescent="0.25">
      <c r="J24053" t="str">
        <f t="shared" si="626"/>
        <v/>
      </c>
    </row>
    <row r="24054" spans="10:10" x14ac:dyDescent="0.25">
      <c r="J24054" t="str">
        <f t="shared" si="626"/>
        <v/>
      </c>
    </row>
    <row r="24055" spans="10:10" x14ac:dyDescent="0.25">
      <c r="J24055" t="str">
        <f t="shared" si="626"/>
        <v/>
      </c>
    </row>
    <row r="24056" spans="10:10" x14ac:dyDescent="0.25">
      <c r="J24056" t="str">
        <f t="shared" si="626"/>
        <v/>
      </c>
    </row>
    <row r="24057" spans="10:10" x14ac:dyDescent="0.25">
      <c r="J24057" t="str">
        <f t="shared" si="626"/>
        <v/>
      </c>
    </row>
    <row r="24058" spans="10:10" x14ac:dyDescent="0.25">
      <c r="J24058" t="str">
        <f t="shared" si="626"/>
        <v/>
      </c>
    </row>
    <row r="24059" spans="10:10" x14ac:dyDescent="0.25">
      <c r="J24059" t="str">
        <f t="shared" si="626"/>
        <v/>
      </c>
    </row>
    <row r="24060" spans="10:10" x14ac:dyDescent="0.25">
      <c r="J24060" t="str">
        <f t="shared" si="626"/>
        <v/>
      </c>
    </row>
    <row r="24061" spans="10:10" x14ac:dyDescent="0.25">
      <c r="J24061" t="str">
        <f t="shared" si="626"/>
        <v/>
      </c>
    </row>
    <row r="24062" spans="10:10" x14ac:dyDescent="0.25">
      <c r="J24062" t="str">
        <f t="shared" si="626"/>
        <v/>
      </c>
    </row>
    <row r="24063" spans="10:10" x14ac:dyDescent="0.25">
      <c r="J24063" t="str">
        <f t="shared" si="626"/>
        <v/>
      </c>
    </row>
    <row r="24064" spans="10:10" x14ac:dyDescent="0.25">
      <c r="J24064" t="str">
        <f t="shared" si="626"/>
        <v/>
      </c>
    </row>
    <row r="24065" spans="10:10" x14ac:dyDescent="0.25">
      <c r="J24065" t="str">
        <f t="shared" si="626"/>
        <v/>
      </c>
    </row>
    <row r="24066" spans="10:10" x14ac:dyDescent="0.25">
      <c r="J24066" t="str">
        <f t="shared" si="626"/>
        <v/>
      </c>
    </row>
    <row r="24067" spans="10:10" x14ac:dyDescent="0.25">
      <c r="J24067" t="str">
        <f t="shared" ref="J24067:J24130" si="627">B24067&amp;C24067&amp;E24067&amp;IF(C24067="Skog",F24067&amp;G24067,"")</f>
        <v/>
      </c>
    </row>
    <row r="24068" spans="10:10" x14ac:dyDescent="0.25">
      <c r="J24068" t="str">
        <f t="shared" si="627"/>
        <v/>
      </c>
    </row>
    <row r="24069" spans="10:10" x14ac:dyDescent="0.25">
      <c r="J24069" t="str">
        <f t="shared" si="627"/>
        <v/>
      </c>
    </row>
    <row r="24070" spans="10:10" x14ac:dyDescent="0.25">
      <c r="J24070" t="str">
        <f t="shared" si="627"/>
        <v/>
      </c>
    </row>
    <row r="24071" spans="10:10" x14ac:dyDescent="0.25">
      <c r="J24071" t="str">
        <f t="shared" si="627"/>
        <v/>
      </c>
    </row>
    <row r="24072" spans="10:10" x14ac:dyDescent="0.25">
      <c r="J24072" t="str">
        <f t="shared" si="627"/>
        <v/>
      </c>
    </row>
    <row r="24073" spans="10:10" x14ac:dyDescent="0.25">
      <c r="J24073" t="str">
        <f t="shared" si="627"/>
        <v/>
      </c>
    </row>
    <row r="24074" spans="10:10" x14ac:dyDescent="0.25">
      <c r="J24074" t="str">
        <f t="shared" si="627"/>
        <v/>
      </c>
    </row>
    <row r="24075" spans="10:10" x14ac:dyDescent="0.25">
      <c r="J24075" t="str">
        <f t="shared" si="627"/>
        <v/>
      </c>
    </row>
    <row r="24076" spans="10:10" x14ac:dyDescent="0.25">
      <c r="J24076" t="str">
        <f t="shared" si="627"/>
        <v/>
      </c>
    </row>
    <row r="24077" spans="10:10" x14ac:dyDescent="0.25">
      <c r="J24077" t="str">
        <f t="shared" si="627"/>
        <v/>
      </c>
    </row>
    <row r="24078" spans="10:10" x14ac:dyDescent="0.25">
      <c r="J24078" t="str">
        <f t="shared" si="627"/>
        <v/>
      </c>
    </row>
    <row r="24079" spans="10:10" x14ac:dyDescent="0.25">
      <c r="J24079" t="str">
        <f t="shared" si="627"/>
        <v/>
      </c>
    </row>
    <row r="24080" spans="10:10" x14ac:dyDescent="0.25">
      <c r="J24080" t="str">
        <f t="shared" si="627"/>
        <v/>
      </c>
    </row>
    <row r="24081" spans="10:10" x14ac:dyDescent="0.25">
      <c r="J24081" t="str">
        <f t="shared" si="627"/>
        <v/>
      </c>
    </row>
    <row r="24082" spans="10:10" x14ac:dyDescent="0.25">
      <c r="J24082" t="str">
        <f t="shared" si="627"/>
        <v/>
      </c>
    </row>
    <row r="24083" spans="10:10" x14ac:dyDescent="0.25">
      <c r="J24083" t="str">
        <f t="shared" si="627"/>
        <v/>
      </c>
    </row>
    <row r="24084" spans="10:10" x14ac:dyDescent="0.25">
      <c r="J24084" t="str">
        <f t="shared" si="627"/>
        <v/>
      </c>
    </row>
    <row r="24085" spans="10:10" x14ac:dyDescent="0.25">
      <c r="J24085" t="str">
        <f t="shared" si="627"/>
        <v/>
      </c>
    </row>
    <row r="24086" spans="10:10" x14ac:dyDescent="0.25">
      <c r="J24086" t="str">
        <f t="shared" si="627"/>
        <v/>
      </c>
    </row>
    <row r="24087" spans="10:10" x14ac:dyDescent="0.25">
      <c r="J24087" t="str">
        <f t="shared" si="627"/>
        <v/>
      </c>
    </row>
    <row r="24088" spans="10:10" x14ac:dyDescent="0.25">
      <c r="J24088" t="str">
        <f t="shared" si="627"/>
        <v/>
      </c>
    </row>
    <row r="24089" spans="10:10" x14ac:dyDescent="0.25">
      <c r="J24089" t="str">
        <f t="shared" si="627"/>
        <v/>
      </c>
    </row>
    <row r="24090" spans="10:10" x14ac:dyDescent="0.25">
      <c r="J24090" t="str">
        <f t="shared" si="627"/>
        <v/>
      </c>
    </row>
    <row r="24091" spans="10:10" x14ac:dyDescent="0.25">
      <c r="J24091" t="str">
        <f t="shared" si="627"/>
        <v/>
      </c>
    </row>
    <row r="24092" spans="10:10" x14ac:dyDescent="0.25">
      <c r="J24092" t="str">
        <f t="shared" si="627"/>
        <v/>
      </c>
    </row>
    <row r="24093" spans="10:10" x14ac:dyDescent="0.25">
      <c r="J24093" t="str">
        <f t="shared" si="627"/>
        <v/>
      </c>
    </row>
    <row r="24094" spans="10:10" x14ac:dyDescent="0.25">
      <c r="J24094" t="str">
        <f t="shared" si="627"/>
        <v/>
      </c>
    </row>
    <row r="24095" spans="10:10" x14ac:dyDescent="0.25">
      <c r="J24095" t="str">
        <f t="shared" si="627"/>
        <v/>
      </c>
    </row>
    <row r="24096" spans="10:10" x14ac:dyDescent="0.25">
      <c r="J24096" t="str">
        <f t="shared" si="627"/>
        <v/>
      </c>
    </row>
    <row r="24097" spans="10:10" x14ac:dyDescent="0.25">
      <c r="J24097" t="str">
        <f t="shared" si="627"/>
        <v/>
      </c>
    </row>
    <row r="24098" spans="10:10" x14ac:dyDescent="0.25">
      <c r="J24098" t="str">
        <f t="shared" si="627"/>
        <v/>
      </c>
    </row>
    <row r="24099" spans="10:10" x14ac:dyDescent="0.25">
      <c r="J24099" t="str">
        <f t="shared" si="627"/>
        <v/>
      </c>
    </row>
    <row r="24100" spans="10:10" x14ac:dyDescent="0.25">
      <c r="J24100" t="str">
        <f t="shared" si="627"/>
        <v/>
      </c>
    </row>
    <row r="24101" spans="10:10" x14ac:dyDescent="0.25">
      <c r="J24101" t="str">
        <f t="shared" si="627"/>
        <v/>
      </c>
    </row>
    <row r="24102" spans="10:10" x14ac:dyDescent="0.25">
      <c r="J24102" t="str">
        <f t="shared" si="627"/>
        <v/>
      </c>
    </row>
    <row r="24103" spans="10:10" x14ac:dyDescent="0.25">
      <c r="J24103" t="str">
        <f t="shared" si="627"/>
        <v/>
      </c>
    </row>
    <row r="24104" spans="10:10" x14ac:dyDescent="0.25">
      <c r="J24104" t="str">
        <f t="shared" si="627"/>
        <v/>
      </c>
    </row>
    <row r="24105" spans="10:10" x14ac:dyDescent="0.25">
      <c r="J24105" t="str">
        <f t="shared" si="627"/>
        <v/>
      </c>
    </row>
    <row r="24106" spans="10:10" x14ac:dyDescent="0.25">
      <c r="J24106" t="str">
        <f t="shared" si="627"/>
        <v/>
      </c>
    </row>
    <row r="24107" spans="10:10" x14ac:dyDescent="0.25">
      <c r="J24107" t="str">
        <f t="shared" si="627"/>
        <v/>
      </c>
    </row>
    <row r="24108" spans="10:10" x14ac:dyDescent="0.25">
      <c r="J24108" t="str">
        <f t="shared" si="627"/>
        <v/>
      </c>
    </row>
    <row r="24109" spans="10:10" x14ac:dyDescent="0.25">
      <c r="J24109" t="str">
        <f t="shared" si="627"/>
        <v/>
      </c>
    </row>
    <row r="24110" spans="10:10" x14ac:dyDescent="0.25">
      <c r="J24110" t="str">
        <f t="shared" si="627"/>
        <v/>
      </c>
    </row>
    <row r="24111" spans="10:10" x14ac:dyDescent="0.25">
      <c r="J24111" t="str">
        <f t="shared" si="627"/>
        <v/>
      </c>
    </row>
    <row r="24112" spans="10:10" x14ac:dyDescent="0.25">
      <c r="J24112" t="str">
        <f t="shared" si="627"/>
        <v/>
      </c>
    </row>
    <row r="24113" spans="10:10" x14ac:dyDescent="0.25">
      <c r="J24113" t="str">
        <f t="shared" si="627"/>
        <v/>
      </c>
    </row>
    <row r="24114" spans="10:10" x14ac:dyDescent="0.25">
      <c r="J24114" t="str">
        <f t="shared" si="627"/>
        <v/>
      </c>
    </row>
    <row r="24115" spans="10:10" x14ac:dyDescent="0.25">
      <c r="J24115" t="str">
        <f t="shared" si="627"/>
        <v/>
      </c>
    </row>
    <row r="24116" spans="10:10" x14ac:dyDescent="0.25">
      <c r="J24116" t="str">
        <f t="shared" si="627"/>
        <v/>
      </c>
    </row>
    <row r="24117" spans="10:10" x14ac:dyDescent="0.25">
      <c r="J24117" t="str">
        <f t="shared" si="627"/>
        <v/>
      </c>
    </row>
    <row r="24118" spans="10:10" x14ac:dyDescent="0.25">
      <c r="J24118" t="str">
        <f t="shared" si="627"/>
        <v/>
      </c>
    </row>
    <row r="24119" spans="10:10" x14ac:dyDescent="0.25">
      <c r="J24119" t="str">
        <f t="shared" si="627"/>
        <v/>
      </c>
    </row>
    <row r="24120" spans="10:10" x14ac:dyDescent="0.25">
      <c r="J24120" t="str">
        <f t="shared" si="627"/>
        <v/>
      </c>
    </row>
    <row r="24121" spans="10:10" x14ac:dyDescent="0.25">
      <c r="J24121" t="str">
        <f t="shared" si="627"/>
        <v/>
      </c>
    </row>
    <row r="24122" spans="10:10" x14ac:dyDescent="0.25">
      <c r="J24122" t="str">
        <f t="shared" si="627"/>
        <v/>
      </c>
    </row>
    <row r="24123" spans="10:10" x14ac:dyDescent="0.25">
      <c r="J24123" t="str">
        <f t="shared" si="627"/>
        <v/>
      </c>
    </row>
    <row r="24124" spans="10:10" x14ac:dyDescent="0.25">
      <c r="J24124" t="str">
        <f t="shared" si="627"/>
        <v/>
      </c>
    </row>
    <row r="24125" spans="10:10" x14ac:dyDescent="0.25">
      <c r="J24125" t="str">
        <f t="shared" si="627"/>
        <v/>
      </c>
    </row>
    <row r="24126" spans="10:10" x14ac:dyDescent="0.25">
      <c r="J24126" t="str">
        <f t="shared" si="627"/>
        <v/>
      </c>
    </row>
    <row r="24127" spans="10:10" x14ac:dyDescent="0.25">
      <c r="J24127" t="str">
        <f t="shared" si="627"/>
        <v/>
      </c>
    </row>
    <row r="24128" spans="10:10" x14ac:dyDescent="0.25">
      <c r="J24128" t="str">
        <f t="shared" si="627"/>
        <v/>
      </c>
    </row>
    <row r="24129" spans="10:10" x14ac:dyDescent="0.25">
      <c r="J24129" t="str">
        <f t="shared" si="627"/>
        <v/>
      </c>
    </row>
    <row r="24130" spans="10:10" x14ac:dyDescent="0.25">
      <c r="J24130" t="str">
        <f t="shared" si="627"/>
        <v/>
      </c>
    </row>
    <row r="24131" spans="10:10" x14ac:dyDescent="0.25">
      <c r="J24131" t="str">
        <f t="shared" ref="J24131:J24194" si="628">B24131&amp;C24131&amp;E24131&amp;IF(C24131="Skog",F24131&amp;G24131,"")</f>
        <v/>
      </c>
    </row>
    <row r="24132" spans="10:10" x14ac:dyDescent="0.25">
      <c r="J24132" t="str">
        <f t="shared" si="628"/>
        <v/>
      </c>
    </row>
    <row r="24133" spans="10:10" x14ac:dyDescent="0.25">
      <c r="J24133" t="str">
        <f t="shared" si="628"/>
        <v/>
      </c>
    </row>
    <row r="24134" spans="10:10" x14ac:dyDescent="0.25">
      <c r="J24134" t="str">
        <f t="shared" si="628"/>
        <v/>
      </c>
    </row>
    <row r="24135" spans="10:10" x14ac:dyDescent="0.25">
      <c r="J24135" t="str">
        <f t="shared" si="628"/>
        <v/>
      </c>
    </row>
    <row r="24136" spans="10:10" x14ac:dyDescent="0.25">
      <c r="J24136" t="str">
        <f t="shared" si="628"/>
        <v/>
      </c>
    </row>
    <row r="24137" spans="10:10" x14ac:dyDescent="0.25">
      <c r="J24137" t="str">
        <f t="shared" si="628"/>
        <v/>
      </c>
    </row>
    <row r="24138" spans="10:10" x14ac:dyDescent="0.25">
      <c r="J24138" t="str">
        <f t="shared" si="628"/>
        <v/>
      </c>
    </row>
    <row r="24139" spans="10:10" x14ac:dyDescent="0.25">
      <c r="J24139" t="str">
        <f t="shared" si="628"/>
        <v/>
      </c>
    </row>
    <row r="24140" spans="10:10" x14ac:dyDescent="0.25">
      <c r="J24140" t="str">
        <f t="shared" si="628"/>
        <v/>
      </c>
    </row>
    <row r="24141" spans="10:10" x14ac:dyDescent="0.25">
      <c r="J24141" t="str">
        <f t="shared" si="628"/>
        <v/>
      </c>
    </row>
    <row r="24142" spans="10:10" x14ac:dyDescent="0.25">
      <c r="J24142" t="str">
        <f t="shared" si="628"/>
        <v/>
      </c>
    </row>
    <row r="24143" spans="10:10" x14ac:dyDescent="0.25">
      <c r="J24143" t="str">
        <f t="shared" si="628"/>
        <v/>
      </c>
    </row>
    <row r="24144" spans="10:10" x14ac:dyDescent="0.25">
      <c r="J24144" t="str">
        <f t="shared" si="628"/>
        <v/>
      </c>
    </row>
    <row r="24145" spans="10:10" x14ac:dyDescent="0.25">
      <c r="J24145" t="str">
        <f t="shared" si="628"/>
        <v/>
      </c>
    </row>
    <row r="24146" spans="10:10" x14ac:dyDescent="0.25">
      <c r="J24146" t="str">
        <f t="shared" si="628"/>
        <v/>
      </c>
    </row>
    <row r="24147" spans="10:10" x14ac:dyDescent="0.25">
      <c r="J24147" t="str">
        <f t="shared" si="628"/>
        <v/>
      </c>
    </row>
    <row r="24148" spans="10:10" x14ac:dyDescent="0.25">
      <c r="J24148" t="str">
        <f t="shared" si="628"/>
        <v/>
      </c>
    </row>
    <row r="24149" spans="10:10" x14ac:dyDescent="0.25">
      <c r="J24149" t="str">
        <f t="shared" si="628"/>
        <v/>
      </c>
    </row>
    <row r="24150" spans="10:10" x14ac:dyDescent="0.25">
      <c r="J24150" t="str">
        <f t="shared" si="628"/>
        <v/>
      </c>
    </row>
    <row r="24151" spans="10:10" x14ac:dyDescent="0.25">
      <c r="J24151" t="str">
        <f t="shared" si="628"/>
        <v/>
      </c>
    </row>
    <row r="24152" spans="10:10" x14ac:dyDescent="0.25">
      <c r="J24152" t="str">
        <f t="shared" si="628"/>
        <v/>
      </c>
    </row>
    <row r="24153" spans="10:10" x14ac:dyDescent="0.25">
      <c r="J24153" t="str">
        <f t="shared" si="628"/>
        <v/>
      </c>
    </row>
    <row r="24154" spans="10:10" x14ac:dyDescent="0.25">
      <c r="J24154" t="str">
        <f t="shared" si="628"/>
        <v/>
      </c>
    </row>
    <row r="24155" spans="10:10" x14ac:dyDescent="0.25">
      <c r="J24155" t="str">
        <f t="shared" si="628"/>
        <v/>
      </c>
    </row>
    <row r="24156" spans="10:10" x14ac:dyDescent="0.25">
      <c r="J24156" t="str">
        <f t="shared" si="628"/>
        <v/>
      </c>
    </row>
    <row r="24157" spans="10:10" x14ac:dyDescent="0.25">
      <c r="J24157" t="str">
        <f t="shared" si="628"/>
        <v/>
      </c>
    </row>
    <row r="24158" spans="10:10" x14ac:dyDescent="0.25">
      <c r="J24158" t="str">
        <f t="shared" si="628"/>
        <v/>
      </c>
    </row>
    <row r="24159" spans="10:10" x14ac:dyDescent="0.25">
      <c r="J24159" t="str">
        <f t="shared" si="628"/>
        <v/>
      </c>
    </row>
    <row r="24160" spans="10:10" x14ac:dyDescent="0.25">
      <c r="J24160" t="str">
        <f t="shared" si="628"/>
        <v/>
      </c>
    </row>
    <row r="24161" spans="10:10" x14ac:dyDescent="0.25">
      <c r="J24161" t="str">
        <f t="shared" si="628"/>
        <v/>
      </c>
    </row>
    <row r="24162" spans="10:10" x14ac:dyDescent="0.25">
      <c r="J24162" t="str">
        <f t="shared" si="628"/>
        <v/>
      </c>
    </row>
    <row r="24163" spans="10:10" x14ac:dyDescent="0.25">
      <c r="J24163" t="str">
        <f t="shared" si="628"/>
        <v/>
      </c>
    </row>
    <row r="24164" spans="10:10" x14ac:dyDescent="0.25">
      <c r="J24164" t="str">
        <f t="shared" si="628"/>
        <v/>
      </c>
    </row>
    <row r="24165" spans="10:10" x14ac:dyDescent="0.25">
      <c r="J24165" t="str">
        <f t="shared" si="628"/>
        <v/>
      </c>
    </row>
    <row r="24166" spans="10:10" x14ac:dyDescent="0.25">
      <c r="J24166" t="str">
        <f t="shared" si="628"/>
        <v/>
      </c>
    </row>
    <row r="24167" spans="10:10" x14ac:dyDescent="0.25">
      <c r="J24167" t="str">
        <f t="shared" si="628"/>
        <v/>
      </c>
    </row>
    <row r="24168" spans="10:10" x14ac:dyDescent="0.25">
      <c r="J24168" t="str">
        <f t="shared" si="628"/>
        <v/>
      </c>
    </row>
    <row r="24169" spans="10:10" x14ac:dyDescent="0.25">
      <c r="J24169" t="str">
        <f t="shared" si="628"/>
        <v/>
      </c>
    </row>
    <row r="24170" spans="10:10" x14ac:dyDescent="0.25">
      <c r="J24170" t="str">
        <f t="shared" si="628"/>
        <v/>
      </c>
    </row>
    <row r="24171" spans="10:10" x14ac:dyDescent="0.25">
      <c r="J24171" t="str">
        <f t="shared" si="628"/>
        <v/>
      </c>
    </row>
    <row r="24172" spans="10:10" x14ac:dyDescent="0.25">
      <c r="J24172" t="str">
        <f t="shared" si="628"/>
        <v/>
      </c>
    </row>
    <row r="24173" spans="10:10" x14ac:dyDescent="0.25">
      <c r="J24173" t="str">
        <f t="shared" si="628"/>
        <v/>
      </c>
    </row>
    <row r="24174" spans="10:10" x14ac:dyDescent="0.25">
      <c r="J24174" t="str">
        <f t="shared" si="628"/>
        <v/>
      </c>
    </row>
    <row r="24175" spans="10:10" x14ac:dyDescent="0.25">
      <c r="J24175" t="str">
        <f t="shared" si="628"/>
        <v/>
      </c>
    </row>
    <row r="24176" spans="10:10" x14ac:dyDescent="0.25">
      <c r="J24176" t="str">
        <f t="shared" si="628"/>
        <v/>
      </c>
    </row>
    <row r="24177" spans="10:10" x14ac:dyDescent="0.25">
      <c r="J24177" t="str">
        <f t="shared" si="628"/>
        <v/>
      </c>
    </row>
    <row r="24178" spans="10:10" x14ac:dyDescent="0.25">
      <c r="J24178" t="str">
        <f t="shared" si="628"/>
        <v/>
      </c>
    </row>
    <row r="24179" spans="10:10" x14ac:dyDescent="0.25">
      <c r="J24179" t="str">
        <f t="shared" si="628"/>
        <v/>
      </c>
    </row>
    <row r="24180" spans="10:10" x14ac:dyDescent="0.25">
      <c r="J24180" t="str">
        <f t="shared" si="628"/>
        <v/>
      </c>
    </row>
    <row r="24181" spans="10:10" x14ac:dyDescent="0.25">
      <c r="J24181" t="str">
        <f t="shared" si="628"/>
        <v/>
      </c>
    </row>
    <row r="24182" spans="10:10" x14ac:dyDescent="0.25">
      <c r="J24182" t="str">
        <f t="shared" si="628"/>
        <v/>
      </c>
    </row>
    <row r="24183" spans="10:10" x14ac:dyDescent="0.25">
      <c r="J24183" t="str">
        <f t="shared" si="628"/>
        <v/>
      </c>
    </row>
    <row r="24184" spans="10:10" x14ac:dyDescent="0.25">
      <c r="J24184" t="str">
        <f t="shared" si="628"/>
        <v/>
      </c>
    </row>
    <row r="24185" spans="10:10" x14ac:dyDescent="0.25">
      <c r="J24185" t="str">
        <f t="shared" si="628"/>
        <v/>
      </c>
    </row>
    <row r="24186" spans="10:10" x14ac:dyDescent="0.25">
      <c r="J24186" t="str">
        <f t="shared" si="628"/>
        <v/>
      </c>
    </row>
    <row r="24187" spans="10:10" x14ac:dyDescent="0.25">
      <c r="J24187" t="str">
        <f t="shared" si="628"/>
        <v/>
      </c>
    </row>
    <row r="24188" spans="10:10" x14ac:dyDescent="0.25">
      <c r="J24188" t="str">
        <f t="shared" si="628"/>
        <v/>
      </c>
    </row>
    <row r="24189" spans="10:10" x14ac:dyDescent="0.25">
      <c r="J24189" t="str">
        <f t="shared" si="628"/>
        <v/>
      </c>
    </row>
    <row r="24190" spans="10:10" x14ac:dyDescent="0.25">
      <c r="J24190" t="str">
        <f t="shared" si="628"/>
        <v/>
      </c>
    </row>
    <row r="24191" spans="10:10" x14ac:dyDescent="0.25">
      <c r="J24191" t="str">
        <f t="shared" si="628"/>
        <v/>
      </c>
    </row>
    <row r="24192" spans="10:10" x14ac:dyDescent="0.25">
      <c r="J24192" t="str">
        <f t="shared" si="628"/>
        <v/>
      </c>
    </row>
    <row r="24193" spans="10:10" x14ac:dyDescent="0.25">
      <c r="J24193" t="str">
        <f t="shared" si="628"/>
        <v/>
      </c>
    </row>
    <row r="24194" spans="10:10" x14ac:dyDescent="0.25">
      <c r="J24194" t="str">
        <f t="shared" si="628"/>
        <v/>
      </c>
    </row>
    <row r="24195" spans="10:10" x14ac:dyDescent="0.25">
      <c r="J24195" t="str">
        <f t="shared" ref="J24195:J24258" si="629">B24195&amp;C24195&amp;E24195&amp;IF(C24195="Skog",F24195&amp;G24195,"")</f>
        <v/>
      </c>
    </row>
    <row r="24196" spans="10:10" x14ac:dyDescent="0.25">
      <c r="J24196" t="str">
        <f t="shared" si="629"/>
        <v/>
      </c>
    </row>
    <row r="24197" spans="10:10" x14ac:dyDescent="0.25">
      <c r="J24197" t="str">
        <f t="shared" si="629"/>
        <v/>
      </c>
    </row>
    <row r="24198" spans="10:10" x14ac:dyDescent="0.25">
      <c r="J24198" t="str">
        <f t="shared" si="629"/>
        <v/>
      </c>
    </row>
    <row r="24199" spans="10:10" x14ac:dyDescent="0.25">
      <c r="J24199" t="str">
        <f t="shared" si="629"/>
        <v/>
      </c>
    </row>
    <row r="24200" spans="10:10" x14ac:dyDescent="0.25">
      <c r="J24200" t="str">
        <f t="shared" si="629"/>
        <v/>
      </c>
    </row>
    <row r="24201" spans="10:10" x14ac:dyDescent="0.25">
      <c r="J24201" t="str">
        <f t="shared" si="629"/>
        <v/>
      </c>
    </row>
    <row r="24202" spans="10:10" x14ac:dyDescent="0.25">
      <c r="J24202" t="str">
        <f t="shared" si="629"/>
        <v/>
      </c>
    </row>
    <row r="24203" spans="10:10" x14ac:dyDescent="0.25">
      <c r="J24203" t="str">
        <f t="shared" si="629"/>
        <v/>
      </c>
    </row>
    <row r="24204" spans="10:10" x14ac:dyDescent="0.25">
      <c r="J24204" t="str">
        <f t="shared" si="629"/>
        <v/>
      </c>
    </row>
    <row r="24205" spans="10:10" x14ac:dyDescent="0.25">
      <c r="J24205" t="str">
        <f t="shared" si="629"/>
        <v/>
      </c>
    </row>
    <row r="24206" spans="10:10" x14ac:dyDescent="0.25">
      <c r="J24206" t="str">
        <f t="shared" si="629"/>
        <v/>
      </c>
    </row>
    <row r="24207" spans="10:10" x14ac:dyDescent="0.25">
      <c r="J24207" t="str">
        <f t="shared" si="629"/>
        <v/>
      </c>
    </row>
    <row r="24208" spans="10:10" x14ac:dyDescent="0.25">
      <c r="J24208" t="str">
        <f t="shared" si="629"/>
        <v/>
      </c>
    </row>
    <row r="24209" spans="10:10" x14ac:dyDescent="0.25">
      <c r="J24209" t="str">
        <f t="shared" si="629"/>
        <v/>
      </c>
    </row>
    <row r="24210" spans="10:10" x14ac:dyDescent="0.25">
      <c r="J24210" t="str">
        <f t="shared" si="629"/>
        <v/>
      </c>
    </row>
    <row r="24211" spans="10:10" x14ac:dyDescent="0.25">
      <c r="J24211" t="str">
        <f t="shared" si="629"/>
        <v/>
      </c>
    </row>
    <row r="24212" spans="10:10" x14ac:dyDescent="0.25">
      <c r="J24212" t="str">
        <f t="shared" si="629"/>
        <v/>
      </c>
    </row>
    <row r="24213" spans="10:10" x14ac:dyDescent="0.25">
      <c r="J24213" t="str">
        <f t="shared" si="629"/>
        <v/>
      </c>
    </row>
    <row r="24214" spans="10:10" x14ac:dyDescent="0.25">
      <c r="J24214" t="str">
        <f t="shared" si="629"/>
        <v/>
      </c>
    </row>
    <row r="24215" spans="10:10" x14ac:dyDescent="0.25">
      <c r="J24215" t="str">
        <f t="shared" si="629"/>
        <v/>
      </c>
    </row>
    <row r="24216" spans="10:10" x14ac:dyDescent="0.25">
      <c r="J24216" t="str">
        <f t="shared" si="629"/>
        <v/>
      </c>
    </row>
    <row r="24217" spans="10:10" x14ac:dyDescent="0.25">
      <c r="J24217" t="str">
        <f t="shared" si="629"/>
        <v/>
      </c>
    </row>
    <row r="24218" spans="10:10" x14ac:dyDescent="0.25">
      <c r="J24218" t="str">
        <f t="shared" si="629"/>
        <v/>
      </c>
    </row>
    <row r="24219" spans="10:10" x14ac:dyDescent="0.25">
      <c r="J24219" t="str">
        <f t="shared" si="629"/>
        <v/>
      </c>
    </row>
    <row r="24220" spans="10:10" x14ac:dyDescent="0.25">
      <c r="J24220" t="str">
        <f t="shared" si="629"/>
        <v/>
      </c>
    </row>
    <row r="24221" spans="10:10" x14ac:dyDescent="0.25">
      <c r="J24221" t="str">
        <f t="shared" si="629"/>
        <v/>
      </c>
    </row>
    <row r="24222" spans="10:10" x14ac:dyDescent="0.25">
      <c r="J24222" t="str">
        <f t="shared" si="629"/>
        <v/>
      </c>
    </row>
    <row r="24223" spans="10:10" x14ac:dyDescent="0.25">
      <c r="J24223" t="str">
        <f t="shared" si="629"/>
        <v/>
      </c>
    </row>
    <row r="24224" spans="10:10" x14ac:dyDescent="0.25">
      <c r="J24224" t="str">
        <f t="shared" si="629"/>
        <v/>
      </c>
    </row>
    <row r="24225" spans="10:10" x14ac:dyDescent="0.25">
      <c r="J24225" t="str">
        <f t="shared" si="629"/>
        <v/>
      </c>
    </row>
    <row r="24226" spans="10:10" x14ac:dyDescent="0.25">
      <c r="J24226" t="str">
        <f t="shared" si="629"/>
        <v/>
      </c>
    </row>
    <row r="24227" spans="10:10" x14ac:dyDescent="0.25">
      <c r="J24227" t="str">
        <f t="shared" si="629"/>
        <v/>
      </c>
    </row>
    <row r="24228" spans="10:10" x14ac:dyDescent="0.25">
      <c r="J24228" t="str">
        <f t="shared" si="629"/>
        <v/>
      </c>
    </row>
    <row r="24229" spans="10:10" x14ac:dyDescent="0.25">
      <c r="J24229" t="str">
        <f t="shared" si="629"/>
        <v/>
      </c>
    </row>
    <row r="24230" spans="10:10" x14ac:dyDescent="0.25">
      <c r="J24230" t="str">
        <f t="shared" si="629"/>
        <v/>
      </c>
    </row>
    <row r="24231" spans="10:10" x14ac:dyDescent="0.25">
      <c r="J24231" t="str">
        <f t="shared" si="629"/>
        <v/>
      </c>
    </row>
    <row r="24232" spans="10:10" x14ac:dyDescent="0.25">
      <c r="J24232" t="str">
        <f t="shared" si="629"/>
        <v/>
      </c>
    </row>
    <row r="24233" spans="10:10" x14ac:dyDescent="0.25">
      <c r="J24233" t="str">
        <f t="shared" si="629"/>
        <v/>
      </c>
    </row>
    <row r="24234" spans="10:10" x14ac:dyDescent="0.25">
      <c r="J24234" t="str">
        <f t="shared" si="629"/>
        <v/>
      </c>
    </row>
    <row r="24235" spans="10:10" x14ac:dyDescent="0.25">
      <c r="J24235" t="str">
        <f t="shared" si="629"/>
        <v/>
      </c>
    </row>
    <row r="24236" spans="10:10" x14ac:dyDescent="0.25">
      <c r="J24236" t="str">
        <f t="shared" si="629"/>
        <v/>
      </c>
    </row>
    <row r="24237" spans="10:10" x14ac:dyDescent="0.25">
      <c r="J24237" t="str">
        <f t="shared" si="629"/>
        <v/>
      </c>
    </row>
    <row r="24238" spans="10:10" x14ac:dyDescent="0.25">
      <c r="J24238" t="str">
        <f t="shared" si="629"/>
        <v/>
      </c>
    </row>
    <row r="24239" spans="10:10" x14ac:dyDescent="0.25">
      <c r="J24239" t="str">
        <f t="shared" si="629"/>
        <v/>
      </c>
    </row>
    <row r="24240" spans="10:10" x14ac:dyDescent="0.25">
      <c r="J24240" t="str">
        <f t="shared" si="629"/>
        <v/>
      </c>
    </row>
    <row r="24241" spans="10:10" x14ac:dyDescent="0.25">
      <c r="J24241" t="str">
        <f t="shared" si="629"/>
        <v/>
      </c>
    </row>
    <row r="24242" spans="10:10" x14ac:dyDescent="0.25">
      <c r="J24242" t="str">
        <f t="shared" si="629"/>
        <v/>
      </c>
    </row>
    <row r="24243" spans="10:10" x14ac:dyDescent="0.25">
      <c r="J24243" t="str">
        <f t="shared" si="629"/>
        <v/>
      </c>
    </row>
    <row r="24244" spans="10:10" x14ac:dyDescent="0.25">
      <c r="J24244" t="str">
        <f t="shared" si="629"/>
        <v/>
      </c>
    </row>
    <row r="24245" spans="10:10" x14ac:dyDescent="0.25">
      <c r="J24245" t="str">
        <f t="shared" si="629"/>
        <v/>
      </c>
    </row>
    <row r="24246" spans="10:10" x14ac:dyDescent="0.25">
      <c r="J24246" t="str">
        <f t="shared" si="629"/>
        <v/>
      </c>
    </row>
    <row r="24247" spans="10:10" x14ac:dyDescent="0.25">
      <c r="J24247" t="str">
        <f t="shared" si="629"/>
        <v/>
      </c>
    </row>
    <row r="24248" spans="10:10" x14ac:dyDescent="0.25">
      <c r="J24248" t="str">
        <f t="shared" si="629"/>
        <v/>
      </c>
    </row>
    <row r="24249" spans="10:10" x14ac:dyDescent="0.25">
      <c r="J24249" t="str">
        <f t="shared" si="629"/>
        <v/>
      </c>
    </row>
    <row r="24250" spans="10:10" x14ac:dyDescent="0.25">
      <c r="J24250" t="str">
        <f t="shared" si="629"/>
        <v/>
      </c>
    </row>
    <row r="24251" spans="10:10" x14ac:dyDescent="0.25">
      <c r="J24251" t="str">
        <f t="shared" si="629"/>
        <v/>
      </c>
    </row>
    <row r="24252" spans="10:10" x14ac:dyDescent="0.25">
      <c r="J24252" t="str">
        <f t="shared" si="629"/>
        <v/>
      </c>
    </row>
    <row r="24253" spans="10:10" x14ac:dyDescent="0.25">
      <c r="J24253" t="str">
        <f t="shared" si="629"/>
        <v/>
      </c>
    </row>
    <row r="24254" spans="10:10" x14ac:dyDescent="0.25">
      <c r="J24254" t="str">
        <f t="shared" si="629"/>
        <v/>
      </c>
    </row>
    <row r="24255" spans="10:10" x14ac:dyDescent="0.25">
      <c r="J24255" t="str">
        <f t="shared" si="629"/>
        <v/>
      </c>
    </row>
    <row r="24256" spans="10:10" x14ac:dyDescent="0.25">
      <c r="J24256" t="str">
        <f t="shared" si="629"/>
        <v/>
      </c>
    </row>
    <row r="24257" spans="10:10" x14ac:dyDescent="0.25">
      <c r="J24257" t="str">
        <f t="shared" si="629"/>
        <v/>
      </c>
    </row>
    <row r="24258" spans="10:10" x14ac:dyDescent="0.25">
      <c r="J24258" t="str">
        <f t="shared" si="629"/>
        <v/>
      </c>
    </row>
    <row r="24259" spans="10:10" x14ac:dyDescent="0.25">
      <c r="J24259" t="str">
        <f t="shared" ref="J24259:J24322" si="630">B24259&amp;C24259&amp;E24259&amp;IF(C24259="Skog",F24259&amp;G24259,"")</f>
        <v/>
      </c>
    </row>
    <row r="24260" spans="10:10" x14ac:dyDescent="0.25">
      <c r="J24260" t="str">
        <f t="shared" si="630"/>
        <v/>
      </c>
    </row>
    <row r="24261" spans="10:10" x14ac:dyDescent="0.25">
      <c r="J24261" t="str">
        <f t="shared" si="630"/>
        <v/>
      </c>
    </row>
    <row r="24262" spans="10:10" x14ac:dyDescent="0.25">
      <c r="J24262" t="str">
        <f t="shared" si="630"/>
        <v/>
      </c>
    </row>
    <row r="24263" spans="10:10" x14ac:dyDescent="0.25">
      <c r="J24263" t="str">
        <f t="shared" si="630"/>
        <v/>
      </c>
    </row>
    <row r="24264" spans="10:10" x14ac:dyDescent="0.25">
      <c r="J24264" t="str">
        <f t="shared" si="630"/>
        <v/>
      </c>
    </row>
    <row r="24265" spans="10:10" x14ac:dyDescent="0.25">
      <c r="J24265" t="str">
        <f t="shared" si="630"/>
        <v/>
      </c>
    </row>
    <row r="24266" spans="10:10" x14ac:dyDescent="0.25">
      <c r="J24266" t="str">
        <f t="shared" si="630"/>
        <v/>
      </c>
    </row>
    <row r="24267" spans="10:10" x14ac:dyDescent="0.25">
      <c r="J24267" t="str">
        <f t="shared" si="630"/>
        <v/>
      </c>
    </row>
    <row r="24268" spans="10:10" x14ac:dyDescent="0.25">
      <c r="J24268" t="str">
        <f t="shared" si="630"/>
        <v/>
      </c>
    </row>
    <row r="24269" spans="10:10" x14ac:dyDescent="0.25">
      <c r="J24269" t="str">
        <f t="shared" si="630"/>
        <v/>
      </c>
    </row>
    <row r="24270" spans="10:10" x14ac:dyDescent="0.25">
      <c r="J24270" t="str">
        <f t="shared" si="630"/>
        <v/>
      </c>
    </row>
    <row r="24271" spans="10:10" x14ac:dyDescent="0.25">
      <c r="J24271" t="str">
        <f t="shared" si="630"/>
        <v/>
      </c>
    </row>
    <row r="24272" spans="10:10" x14ac:dyDescent="0.25">
      <c r="J24272" t="str">
        <f t="shared" si="630"/>
        <v/>
      </c>
    </row>
    <row r="24273" spans="10:10" x14ac:dyDescent="0.25">
      <c r="J24273" t="str">
        <f t="shared" si="630"/>
        <v/>
      </c>
    </row>
    <row r="24274" spans="10:10" x14ac:dyDescent="0.25">
      <c r="J24274" t="str">
        <f t="shared" si="630"/>
        <v/>
      </c>
    </row>
    <row r="24275" spans="10:10" x14ac:dyDescent="0.25">
      <c r="J24275" t="str">
        <f t="shared" si="630"/>
        <v/>
      </c>
    </row>
    <row r="24276" spans="10:10" x14ac:dyDescent="0.25">
      <c r="J24276" t="str">
        <f t="shared" si="630"/>
        <v/>
      </c>
    </row>
    <row r="24277" spans="10:10" x14ac:dyDescent="0.25">
      <c r="J24277" t="str">
        <f t="shared" si="630"/>
        <v/>
      </c>
    </row>
    <row r="24278" spans="10:10" x14ac:dyDescent="0.25">
      <c r="J24278" t="str">
        <f t="shared" si="630"/>
        <v/>
      </c>
    </row>
    <row r="24279" spans="10:10" x14ac:dyDescent="0.25">
      <c r="J24279" t="str">
        <f t="shared" si="630"/>
        <v/>
      </c>
    </row>
    <row r="24280" spans="10:10" x14ac:dyDescent="0.25">
      <c r="J24280" t="str">
        <f t="shared" si="630"/>
        <v/>
      </c>
    </row>
    <row r="24281" spans="10:10" x14ac:dyDescent="0.25">
      <c r="J24281" t="str">
        <f t="shared" si="630"/>
        <v/>
      </c>
    </row>
    <row r="24282" spans="10:10" x14ac:dyDescent="0.25">
      <c r="J24282" t="str">
        <f t="shared" si="630"/>
        <v/>
      </c>
    </row>
    <row r="24283" spans="10:10" x14ac:dyDescent="0.25">
      <c r="J24283" t="str">
        <f t="shared" si="630"/>
        <v/>
      </c>
    </row>
    <row r="24284" spans="10:10" x14ac:dyDescent="0.25">
      <c r="J24284" t="str">
        <f t="shared" si="630"/>
        <v/>
      </c>
    </row>
    <row r="24285" spans="10:10" x14ac:dyDescent="0.25">
      <c r="J24285" t="str">
        <f t="shared" si="630"/>
        <v/>
      </c>
    </row>
    <row r="24286" spans="10:10" x14ac:dyDescent="0.25">
      <c r="J24286" t="str">
        <f t="shared" si="630"/>
        <v/>
      </c>
    </row>
    <row r="24287" spans="10:10" x14ac:dyDescent="0.25">
      <c r="J24287" t="str">
        <f t="shared" si="630"/>
        <v/>
      </c>
    </row>
    <row r="24288" spans="10:10" x14ac:dyDescent="0.25">
      <c r="J24288" t="str">
        <f t="shared" si="630"/>
        <v/>
      </c>
    </row>
    <row r="24289" spans="10:10" x14ac:dyDescent="0.25">
      <c r="J24289" t="str">
        <f t="shared" si="630"/>
        <v/>
      </c>
    </row>
    <row r="24290" spans="10:10" x14ac:dyDescent="0.25">
      <c r="J24290" t="str">
        <f t="shared" si="630"/>
        <v/>
      </c>
    </row>
    <row r="24291" spans="10:10" x14ac:dyDescent="0.25">
      <c r="J24291" t="str">
        <f t="shared" si="630"/>
        <v/>
      </c>
    </row>
    <row r="24292" spans="10:10" x14ac:dyDescent="0.25">
      <c r="J24292" t="str">
        <f t="shared" si="630"/>
        <v/>
      </c>
    </row>
    <row r="24293" spans="10:10" x14ac:dyDescent="0.25">
      <c r="J24293" t="str">
        <f t="shared" si="630"/>
        <v/>
      </c>
    </row>
    <row r="24294" spans="10:10" x14ac:dyDescent="0.25">
      <c r="J24294" t="str">
        <f t="shared" si="630"/>
        <v/>
      </c>
    </row>
    <row r="24295" spans="10:10" x14ac:dyDescent="0.25">
      <c r="J24295" t="str">
        <f t="shared" si="630"/>
        <v/>
      </c>
    </row>
    <row r="24296" spans="10:10" x14ac:dyDescent="0.25">
      <c r="J24296" t="str">
        <f t="shared" si="630"/>
        <v/>
      </c>
    </row>
    <row r="24297" spans="10:10" x14ac:dyDescent="0.25">
      <c r="J24297" t="str">
        <f t="shared" si="630"/>
        <v/>
      </c>
    </row>
    <row r="24298" spans="10:10" x14ac:dyDescent="0.25">
      <c r="J24298" t="str">
        <f t="shared" si="630"/>
        <v/>
      </c>
    </row>
    <row r="24299" spans="10:10" x14ac:dyDescent="0.25">
      <c r="J24299" t="str">
        <f t="shared" si="630"/>
        <v/>
      </c>
    </row>
    <row r="24300" spans="10:10" x14ac:dyDescent="0.25">
      <c r="J24300" t="str">
        <f t="shared" si="630"/>
        <v/>
      </c>
    </row>
    <row r="24301" spans="10:10" x14ac:dyDescent="0.25">
      <c r="J24301" t="str">
        <f t="shared" si="630"/>
        <v/>
      </c>
    </row>
    <row r="24302" spans="10:10" x14ac:dyDescent="0.25">
      <c r="J24302" t="str">
        <f t="shared" si="630"/>
        <v/>
      </c>
    </row>
    <row r="24303" spans="10:10" x14ac:dyDescent="0.25">
      <c r="J24303" t="str">
        <f t="shared" si="630"/>
        <v/>
      </c>
    </row>
    <row r="24304" spans="10:10" x14ac:dyDescent="0.25">
      <c r="J24304" t="str">
        <f t="shared" si="630"/>
        <v/>
      </c>
    </row>
    <row r="24305" spans="10:10" x14ac:dyDescent="0.25">
      <c r="J24305" t="str">
        <f t="shared" si="630"/>
        <v/>
      </c>
    </row>
    <row r="24306" spans="10:10" x14ac:dyDescent="0.25">
      <c r="J24306" t="str">
        <f t="shared" si="630"/>
        <v/>
      </c>
    </row>
    <row r="24307" spans="10:10" x14ac:dyDescent="0.25">
      <c r="J24307" t="str">
        <f t="shared" si="630"/>
        <v/>
      </c>
    </row>
    <row r="24308" spans="10:10" x14ac:dyDescent="0.25">
      <c r="J24308" t="str">
        <f t="shared" si="630"/>
        <v/>
      </c>
    </row>
    <row r="24309" spans="10:10" x14ac:dyDescent="0.25">
      <c r="J24309" t="str">
        <f t="shared" si="630"/>
        <v/>
      </c>
    </row>
    <row r="24310" spans="10:10" x14ac:dyDescent="0.25">
      <c r="J24310" t="str">
        <f t="shared" si="630"/>
        <v/>
      </c>
    </row>
    <row r="24311" spans="10:10" x14ac:dyDescent="0.25">
      <c r="J24311" t="str">
        <f t="shared" si="630"/>
        <v/>
      </c>
    </row>
    <row r="24312" spans="10:10" x14ac:dyDescent="0.25">
      <c r="J24312" t="str">
        <f t="shared" si="630"/>
        <v/>
      </c>
    </row>
    <row r="24313" spans="10:10" x14ac:dyDescent="0.25">
      <c r="J24313" t="str">
        <f t="shared" si="630"/>
        <v/>
      </c>
    </row>
    <row r="24314" spans="10:10" x14ac:dyDescent="0.25">
      <c r="J24314" t="str">
        <f t="shared" si="630"/>
        <v/>
      </c>
    </row>
    <row r="24315" spans="10:10" x14ac:dyDescent="0.25">
      <c r="J24315" t="str">
        <f t="shared" si="630"/>
        <v/>
      </c>
    </row>
    <row r="24316" spans="10:10" x14ac:dyDescent="0.25">
      <c r="J24316" t="str">
        <f t="shared" si="630"/>
        <v/>
      </c>
    </row>
    <row r="24317" spans="10:10" x14ac:dyDescent="0.25">
      <c r="J24317" t="str">
        <f t="shared" si="630"/>
        <v/>
      </c>
    </row>
    <row r="24318" spans="10:10" x14ac:dyDescent="0.25">
      <c r="J24318" t="str">
        <f t="shared" si="630"/>
        <v/>
      </c>
    </row>
    <row r="24319" spans="10:10" x14ac:dyDescent="0.25">
      <c r="J24319" t="str">
        <f t="shared" si="630"/>
        <v/>
      </c>
    </row>
    <row r="24320" spans="10:10" x14ac:dyDescent="0.25">
      <c r="J24320" t="str">
        <f t="shared" si="630"/>
        <v/>
      </c>
    </row>
    <row r="24321" spans="10:10" x14ac:dyDescent="0.25">
      <c r="J24321" t="str">
        <f t="shared" si="630"/>
        <v/>
      </c>
    </row>
    <row r="24322" spans="10:10" x14ac:dyDescent="0.25">
      <c r="J24322" t="str">
        <f t="shared" si="630"/>
        <v/>
      </c>
    </row>
    <row r="24323" spans="10:10" x14ac:dyDescent="0.25">
      <c r="J24323" t="str">
        <f t="shared" ref="J24323:J24386" si="631">B24323&amp;C24323&amp;E24323&amp;IF(C24323="Skog",F24323&amp;G24323,"")</f>
        <v/>
      </c>
    </row>
    <row r="24324" spans="10:10" x14ac:dyDescent="0.25">
      <c r="J24324" t="str">
        <f t="shared" si="631"/>
        <v/>
      </c>
    </row>
    <row r="24325" spans="10:10" x14ac:dyDescent="0.25">
      <c r="J24325" t="str">
        <f t="shared" si="631"/>
        <v/>
      </c>
    </row>
    <row r="24326" spans="10:10" x14ac:dyDescent="0.25">
      <c r="J24326" t="str">
        <f t="shared" si="631"/>
        <v/>
      </c>
    </row>
    <row r="24327" spans="10:10" x14ac:dyDescent="0.25">
      <c r="J24327" t="str">
        <f t="shared" si="631"/>
        <v/>
      </c>
    </row>
    <row r="24328" spans="10:10" x14ac:dyDescent="0.25">
      <c r="J24328" t="str">
        <f t="shared" si="631"/>
        <v/>
      </c>
    </row>
    <row r="24329" spans="10:10" x14ac:dyDescent="0.25">
      <c r="J24329" t="str">
        <f t="shared" si="631"/>
        <v/>
      </c>
    </row>
    <row r="24330" spans="10:10" x14ac:dyDescent="0.25">
      <c r="J24330" t="str">
        <f t="shared" si="631"/>
        <v/>
      </c>
    </row>
    <row r="24331" spans="10:10" x14ac:dyDescent="0.25">
      <c r="J24331" t="str">
        <f t="shared" si="631"/>
        <v/>
      </c>
    </row>
    <row r="24332" spans="10:10" x14ac:dyDescent="0.25">
      <c r="J24332" t="str">
        <f t="shared" si="631"/>
        <v/>
      </c>
    </row>
    <row r="24333" spans="10:10" x14ac:dyDescent="0.25">
      <c r="J24333" t="str">
        <f t="shared" si="631"/>
        <v/>
      </c>
    </row>
    <row r="24334" spans="10:10" x14ac:dyDescent="0.25">
      <c r="J24334" t="str">
        <f t="shared" si="631"/>
        <v/>
      </c>
    </row>
    <row r="24335" spans="10:10" x14ac:dyDescent="0.25">
      <c r="J24335" t="str">
        <f t="shared" si="631"/>
        <v/>
      </c>
    </row>
    <row r="24336" spans="10:10" x14ac:dyDescent="0.25">
      <c r="J24336" t="str">
        <f t="shared" si="631"/>
        <v/>
      </c>
    </row>
    <row r="24337" spans="10:10" x14ac:dyDescent="0.25">
      <c r="J24337" t="str">
        <f t="shared" si="631"/>
        <v/>
      </c>
    </row>
    <row r="24338" spans="10:10" x14ac:dyDescent="0.25">
      <c r="J24338" t="str">
        <f t="shared" si="631"/>
        <v/>
      </c>
    </row>
    <row r="24339" spans="10:10" x14ac:dyDescent="0.25">
      <c r="J24339" t="str">
        <f t="shared" si="631"/>
        <v/>
      </c>
    </row>
    <row r="24340" spans="10:10" x14ac:dyDescent="0.25">
      <c r="J24340" t="str">
        <f t="shared" si="631"/>
        <v/>
      </c>
    </row>
    <row r="24341" spans="10:10" x14ac:dyDescent="0.25">
      <c r="J24341" t="str">
        <f t="shared" si="631"/>
        <v/>
      </c>
    </row>
    <row r="24342" spans="10:10" x14ac:dyDescent="0.25">
      <c r="J24342" t="str">
        <f t="shared" si="631"/>
        <v/>
      </c>
    </row>
    <row r="24343" spans="10:10" x14ac:dyDescent="0.25">
      <c r="J24343" t="str">
        <f t="shared" si="631"/>
        <v/>
      </c>
    </row>
    <row r="24344" spans="10:10" x14ac:dyDescent="0.25">
      <c r="J24344" t="str">
        <f t="shared" si="631"/>
        <v/>
      </c>
    </row>
    <row r="24345" spans="10:10" x14ac:dyDescent="0.25">
      <c r="J24345" t="str">
        <f t="shared" si="631"/>
        <v/>
      </c>
    </row>
    <row r="24346" spans="10:10" x14ac:dyDescent="0.25">
      <c r="J24346" t="str">
        <f t="shared" si="631"/>
        <v/>
      </c>
    </row>
    <row r="24347" spans="10:10" x14ac:dyDescent="0.25">
      <c r="J24347" t="str">
        <f t="shared" si="631"/>
        <v/>
      </c>
    </row>
    <row r="24348" spans="10:10" x14ac:dyDescent="0.25">
      <c r="J24348" t="str">
        <f t="shared" si="631"/>
        <v/>
      </c>
    </row>
    <row r="24349" spans="10:10" x14ac:dyDescent="0.25">
      <c r="J24349" t="str">
        <f t="shared" si="631"/>
        <v/>
      </c>
    </row>
    <row r="24350" spans="10:10" x14ac:dyDescent="0.25">
      <c r="J24350" t="str">
        <f t="shared" si="631"/>
        <v/>
      </c>
    </row>
    <row r="24351" spans="10:10" x14ac:dyDescent="0.25">
      <c r="J24351" t="str">
        <f t="shared" si="631"/>
        <v/>
      </c>
    </row>
    <row r="24352" spans="10:10" x14ac:dyDescent="0.25">
      <c r="J24352" t="str">
        <f t="shared" si="631"/>
        <v/>
      </c>
    </row>
    <row r="24353" spans="10:10" x14ac:dyDescent="0.25">
      <c r="J24353" t="str">
        <f t="shared" si="631"/>
        <v/>
      </c>
    </row>
    <row r="24354" spans="10:10" x14ac:dyDescent="0.25">
      <c r="J24354" t="str">
        <f t="shared" si="631"/>
        <v/>
      </c>
    </row>
    <row r="24355" spans="10:10" x14ac:dyDescent="0.25">
      <c r="J24355" t="str">
        <f t="shared" si="631"/>
        <v/>
      </c>
    </row>
    <row r="24356" spans="10:10" x14ac:dyDescent="0.25">
      <c r="J24356" t="str">
        <f t="shared" si="631"/>
        <v/>
      </c>
    </row>
    <row r="24357" spans="10:10" x14ac:dyDescent="0.25">
      <c r="J24357" t="str">
        <f t="shared" si="631"/>
        <v/>
      </c>
    </row>
    <row r="24358" spans="10:10" x14ac:dyDescent="0.25">
      <c r="J24358" t="str">
        <f t="shared" si="631"/>
        <v/>
      </c>
    </row>
    <row r="24359" spans="10:10" x14ac:dyDescent="0.25">
      <c r="J24359" t="str">
        <f t="shared" si="631"/>
        <v/>
      </c>
    </row>
    <row r="24360" spans="10:10" x14ac:dyDescent="0.25">
      <c r="J24360" t="str">
        <f t="shared" si="631"/>
        <v/>
      </c>
    </row>
    <row r="24361" spans="10:10" x14ac:dyDescent="0.25">
      <c r="J24361" t="str">
        <f t="shared" si="631"/>
        <v/>
      </c>
    </row>
    <row r="24362" spans="10:10" x14ac:dyDescent="0.25">
      <c r="J24362" t="str">
        <f t="shared" si="631"/>
        <v/>
      </c>
    </row>
    <row r="24363" spans="10:10" x14ac:dyDescent="0.25">
      <c r="J24363" t="str">
        <f t="shared" si="631"/>
        <v/>
      </c>
    </row>
    <row r="24364" spans="10:10" x14ac:dyDescent="0.25">
      <c r="J24364" t="str">
        <f t="shared" si="631"/>
        <v/>
      </c>
    </row>
    <row r="24365" spans="10:10" x14ac:dyDescent="0.25">
      <c r="J24365" t="str">
        <f t="shared" si="631"/>
        <v/>
      </c>
    </row>
    <row r="24366" spans="10:10" x14ac:dyDescent="0.25">
      <c r="J24366" t="str">
        <f t="shared" si="631"/>
        <v/>
      </c>
    </row>
    <row r="24367" spans="10:10" x14ac:dyDescent="0.25">
      <c r="J24367" t="str">
        <f t="shared" si="631"/>
        <v/>
      </c>
    </row>
    <row r="24368" spans="10:10" x14ac:dyDescent="0.25">
      <c r="J24368" t="str">
        <f t="shared" si="631"/>
        <v/>
      </c>
    </row>
    <row r="24369" spans="10:10" x14ac:dyDescent="0.25">
      <c r="J24369" t="str">
        <f t="shared" si="631"/>
        <v/>
      </c>
    </row>
    <row r="24370" spans="10:10" x14ac:dyDescent="0.25">
      <c r="J24370" t="str">
        <f t="shared" si="631"/>
        <v/>
      </c>
    </row>
    <row r="24371" spans="10:10" x14ac:dyDescent="0.25">
      <c r="J24371" t="str">
        <f t="shared" si="631"/>
        <v/>
      </c>
    </row>
    <row r="24372" spans="10:10" x14ac:dyDescent="0.25">
      <c r="J24372" t="str">
        <f t="shared" si="631"/>
        <v/>
      </c>
    </row>
    <row r="24373" spans="10:10" x14ac:dyDescent="0.25">
      <c r="J24373" t="str">
        <f t="shared" si="631"/>
        <v/>
      </c>
    </row>
    <row r="24374" spans="10:10" x14ac:dyDescent="0.25">
      <c r="J24374" t="str">
        <f t="shared" si="631"/>
        <v/>
      </c>
    </row>
    <row r="24375" spans="10:10" x14ac:dyDescent="0.25">
      <c r="J24375" t="str">
        <f t="shared" si="631"/>
        <v/>
      </c>
    </row>
    <row r="24376" spans="10:10" x14ac:dyDescent="0.25">
      <c r="J24376" t="str">
        <f t="shared" si="631"/>
        <v/>
      </c>
    </row>
    <row r="24377" spans="10:10" x14ac:dyDescent="0.25">
      <c r="J24377" t="str">
        <f t="shared" si="631"/>
        <v/>
      </c>
    </row>
    <row r="24378" spans="10:10" x14ac:dyDescent="0.25">
      <c r="J24378" t="str">
        <f t="shared" si="631"/>
        <v/>
      </c>
    </row>
    <row r="24379" spans="10:10" x14ac:dyDescent="0.25">
      <c r="J24379" t="str">
        <f t="shared" si="631"/>
        <v/>
      </c>
    </row>
    <row r="24380" spans="10:10" x14ac:dyDescent="0.25">
      <c r="J24380" t="str">
        <f t="shared" si="631"/>
        <v/>
      </c>
    </row>
    <row r="24381" spans="10:10" x14ac:dyDescent="0.25">
      <c r="J24381" t="str">
        <f t="shared" si="631"/>
        <v/>
      </c>
    </row>
    <row r="24382" spans="10:10" x14ac:dyDescent="0.25">
      <c r="J24382" t="str">
        <f t="shared" si="631"/>
        <v/>
      </c>
    </row>
    <row r="24383" spans="10:10" x14ac:dyDescent="0.25">
      <c r="J24383" t="str">
        <f t="shared" si="631"/>
        <v/>
      </c>
    </row>
    <row r="24384" spans="10:10" x14ac:dyDescent="0.25">
      <c r="J24384" t="str">
        <f t="shared" si="631"/>
        <v/>
      </c>
    </row>
    <row r="24385" spans="10:10" x14ac:dyDescent="0.25">
      <c r="J24385" t="str">
        <f t="shared" si="631"/>
        <v/>
      </c>
    </row>
    <row r="24386" spans="10:10" x14ac:dyDescent="0.25">
      <c r="J24386" t="str">
        <f t="shared" si="631"/>
        <v/>
      </c>
    </row>
    <row r="24387" spans="10:10" x14ac:dyDescent="0.25">
      <c r="J24387" t="str">
        <f t="shared" ref="J24387:J24450" si="632">B24387&amp;C24387&amp;E24387&amp;IF(C24387="Skog",F24387&amp;G24387,"")</f>
        <v/>
      </c>
    </row>
    <row r="24388" spans="10:10" x14ac:dyDescent="0.25">
      <c r="J24388" t="str">
        <f t="shared" si="632"/>
        <v/>
      </c>
    </row>
    <row r="24389" spans="10:10" x14ac:dyDescent="0.25">
      <c r="J24389" t="str">
        <f t="shared" si="632"/>
        <v/>
      </c>
    </row>
    <row r="24390" spans="10:10" x14ac:dyDescent="0.25">
      <c r="J24390" t="str">
        <f t="shared" si="632"/>
        <v/>
      </c>
    </row>
    <row r="24391" spans="10:10" x14ac:dyDescent="0.25">
      <c r="J24391" t="str">
        <f t="shared" si="632"/>
        <v/>
      </c>
    </row>
    <row r="24392" spans="10:10" x14ac:dyDescent="0.25">
      <c r="J24392" t="str">
        <f t="shared" si="632"/>
        <v/>
      </c>
    </row>
    <row r="24393" spans="10:10" x14ac:dyDescent="0.25">
      <c r="J24393" t="str">
        <f t="shared" si="632"/>
        <v/>
      </c>
    </row>
    <row r="24394" spans="10:10" x14ac:dyDescent="0.25">
      <c r="J24394" t="str">
        <f t="shared" si="632"/>
        <v/>
      </c>
    </row>
    <row r="24395" spans="10:10" x14ac:dyDescent="0.25">
      <c r="J24395" t="str">
        <f t="shared" si="632"/>
        <v/>
      </c>
    </row>
    <row r="24396" spans="10:10" x14ac:dyDescent="0.25">
      <c r="J24396" t="str">
        <f t="shared" si="632"/>
        <v/>
      </c>
    </row>
    <row r="24397" spans="10:10" x14ac:dyDescent="0.25">
      <c r="J24397" t="str">
        <f t="shared" si="632"/>
        <v/>
      </c>
    </row>
    <row r="24398" spans="10:10" x14ac:dyDescent="0.25">
      <c r="J24398" t="str">
        <f t="shared" si="632"/>
        <v/>
      </c>
    </row>
    <row r="24399" spans="10:10" x14ac:dyDescent="0.25">
      <c r="J24399" t="str">
        <f t="shared" si="632"/>
        <v/>
      </c>
    </row>
    <row r="24400" spans="10:10" x14ac:dyDescent="0.25">
      <c r="J24400" t="str">
        <f t="shared" si="632"/>
        <v/>
      </c>
    </row>
    <row r="24401" spans="10:10" x14ac:dyDescent="0.25">
      <c r="J24401" t="str">
        <f t="shared" si="632"/>
        <v/>
      </c>
    </row>
    <row r="24402" spans="10:10" x14ac:dyDescent="0.25">
      <c r="J24402" t="str">
        <f t="shared" si="632"/>
        <v/>
      </c>
    </row>
    <row r="24403" spans="10:10" x14ac:dyDescent="0.25">
      <c r="J24403" t="str">
        <f t="shared" si="632"/>
        <v/>
      </c>
    </row>
    <row r="24404" spans="10:10" x14ac:dyDescent="0.25">
      <c r="J24404" t="str">
        <f t="shared" si="632"/>
        <v/>
      </c>
    </row>
    <row r="24405" spans="10:10" x14ac:dyDescent="0.25">
      <c r="J24405" t="str">
        <f t="shared" si="632"/>
        <v/>
      </c>
    </row>
    <row r="24406" spans="10:10" x14ac:dyDescent="0.25">
      <c r="J24406" t="str">
        <f t="shared" si="632"/>
        <v/>
      </c>
    </row>
    <row r="24407" spans="10:10" x14ac:dyDescent="0.25">
      <c r="J24407" t="str">
        <f t="shared" si="632"/>
        <v/>
      </c>
    </row>
    <row r="24408" spans="10:10" x14ac:dyDescent="0.25">
      <c r="J24408" t="str">
        <f t="shared" si="632"/>
        <v/>
      </c>
    </row>
    <row r="24409" spans="10:10" x14ac:dyDescent="0.25">
      <c r="J24409" t="str">
        <f t="shared" si="632"/>
        <v/>
      </c>
    </row>
    <row r="24410" spans="10:10" x14ac:dyDescent="0.25">
      <c r="J24410" t="str">
        <f t="shared" si="632"/>
        <v/>
      </c>
    </row>
    <row r="24411" spans="10:10" x14ac:dyDescent="0.25">
      <c r="J24411" t="str">
        <f t="shared" si="632"/>
        <v/>
      </c>
    </row>
    <row r="24412" spans="10:10" x14ac:dyDescent="0.25">
      <c r="J24412" t="str">
        <f t="shared" si="632"/>
        <v/>
      </c>
    </row>
    <row r="24413" spans="10:10" x14ac:dyDescent="0.25">
      <c r="J24413" t="str">
        <f t="shared" si="632"/>
        <v/>
      </c>
    </row>
    <row r="24414" spans="10:10" x14ac:dyDescent="0.25">
      <c r="J24414" t="str">
        <f t="shared" si="632"/>
        <v/>
      </c>
    </row>
    <row r="24415" spans="10:10" x14ac:dyDescent="0.25">
      <c r="J24415" t="str">
        <f t="shared" si="632"/>
        <v/>
      </c>
    </row>
    <row r="24416" spans="10:10" x14ac:dyDescent="0.25">
      <c r="J24416" t="str">
        <f t="shared" si="632"/>
        <v/>
      </c>
    </row>
    <row r="24417" spans="10:10" x14ac:dyDescent="0.25">
      <c r="J24417" t="str">
        <f t="shared" si="632"/>
        <v/>
      </c>
    </row>
    <row r="24418" spans="10:10" x14ac:dyDescent="0.25">
      <c r="J24418" t="str">
        <f t="shared" si="632"/>
        <v/>
      </c>
    </row>
    <row r="24419" spans="10:10" x14ac:dyDescent="0.25">
      <c r="J24419" t="str">
        <f t="shared" si="632"/>
        <v/>
      </c>
    </row>
    <row r="24420" spans="10:10" x14ac:dyDescent="0.25">
      <c r="J24420" t="str">
        <f t="shared" si="632"/>
        <v/>
      </c>
    </row>
    <row r="24421" spans="10:10" x14ac:dyDescent="0.25">
      <c r="J24421" t="str">
        <f t="shared" si="632"/>
        <v/>
      </c>
    </row>
    <row r="24422" spans="10:10" x14ac:dyDescent="0.25">
      <c r="J24422" t="str">
        <f t="shared" si="632"/>
        <v/>
      </c>
    </row>
    <row r="24423" spans="10:10" x14ac:dyDescent="0.25">
      <c r="J24423" t="str">
        <f t="shared" si="632"/>
        <v/>
      </c>
    </row>
    <row r="24424" spans="10:10" x14ac:dyDescent="0.25">
      <c r="J24424" t="str">
        <f t="shared" si="632"/>
        <v/>
      </c>
    </row>
    <row r="24425" spans="10:10" x14ac:dyDescent="0.25">
      <c r="J24425" t="str">
        <f t="shared" si="632"/>
        <v/>
      </c>
    </row>
    <row r="24426" spans="10:10" x14ac:dyDescent="0.25">
      <c r="J24426" t="str">
        <f t="shared" si="632"/>
        <v/>
      </c>
    </row>
    <row r="24427" spans="10:10" x14ac:dyDescent="0.25">
      <c r="J24427" t="str">
        <f t="shared" si="632"/>
        <v/>
      </c>
    </row>
    <row r="24428" spans="10:10" x14ac:dyDescent="0.25">
      <c r="J24428" t="str">
        <f t="shared" si="632"/>
        <v/>
      </c>
    </row>
    <row r="24429" spans="10:10" x14ac:dyDescent="0.25">
      <c r="J24429" t="str">
        <f t="shared" si="632"/>
        <v/>
      </c>
    </row>
    <row r="24430" spans="10:10" x14ac:dyDescent="0.25">
      <c r="J24430" t="str">
        <f t="shared" si="632"/>
        <v/>
      </c>
    </row>
    <row r="24431" spans="10:10" x14ac:dyDescent="0.25">
      <c r="J24431" t="str">
        <f t="shared" si="632"/>
        <v/>
      </c>
    </row>
    <row r="24432" spans="10:10" x14ac:dyDescent="0.25">
      <c r="J24432" t="str">
        <f t="shared" si="632"/>
        <v/>
      </c>
    </row>
    <row r="24433" spans="10:10" x14ac:dyDescent="0.25">
      <c r="J24433" t="str">
        <f t="shared" si="632"/>
        <v/>
      </c>
    </row>
    <row r="24434" spans="10:10" x14ac:dyDescent="0.25">
      <c r="J24434" t="str">
        <f t="shared" si="632"/>
        <v/>
      </c>
    </row>
    <row r="24435" spans="10:10" x14ac:dyDescent="0.25">
      <c r="J24435" t="str">
        <f t="shared" si="632"/>
        <v/>
      </c>
    </row>
    <row r="24436" spans="10:10" x14ac:dyDescent="0.25">
      <c r="J24436" t="str">
        <f t="shared" si="632"/>
        <v/>
      </c>
    </row>
    <row r="24437" spans="10:10" x14ac:dyDescent="0.25">
      <c r="J24437" t="str">
        <f t="shared" si="632"/>
        <v/>
      </c>
    </row>
    <row r="24438" spans="10:10" x14ac:dyDescent="0.25">
      <c r="J24438" t="str">
        <f t="shared" si="632"/>
        <v/>
      </c>
    </row>
    <row r="24439" spans="10:10" x14ac:dyDescent="0.25">
      <c r="J24439" t="str">
        <f t="shared" si="632"/>
        <v/>
      </c>
    </row>
    <row r="24440" spans="10:10" x14ac:dyDescent="0.25">
      <c r="J24440" t="str">
        <f t="shared" si="632"/>
        <v/>
      </c>
    </row>
    <row r="24441" spans="10:10" x14ac:dyDescent="0.25">
      <c r="J24441" t="str">
        <f t="shared" si="632"/>
        <v/>
      </c>
    </row>
    <row r="24442" spans="10:10" x14ac:dyDescent="0.25">
      <c r="J24442" t="str">
        <f t="shared" si="632"/>
        <v/>
      </c>
    </row>
    <row r="24443" spans="10:10" x14ac:dyDescent="0.25">
      <c r="J24443" t="str">
        <f t="shared" si="632"/>
        <v/>
      </c>
    </row>
    <row r="24444" spans="10:10" x14ac:dyDescent="0.25">
      <c r="J24444" t="str">
        <f t="shared" si="632"/>
        <v/>
      </c>
    </row>
    <row r="24445" spans="10:10" x14ac:dyDescent="0.25">
      <c r="J24445" t="str">
        <f t="shared" si="632"/>
        <v/>
      </c>
    </row>
    <row r="24446" spans="10:10" x14ac:dyDescent="0.25">
      <c r="J24446" t="str">
        <f t="shared" si="632"/>
        <v/>
      </c>
    </row>
    <row r="24447" spans="10:10" x14ac:dyDescent="0.25">
      <c r="J24447" t="str">
        <f t="shared" si="632"/>
        <v/>
      </c>
    </row>
    <row r="24448" spans="10:10" x14ac:dyDescent="0.25">
      <c r="J24448" t="str">
        <f t="shared" si="632"/>
        <v/>
      </c>
    </row>
    <row r="24449" spans="10:10" x14ac:dyDescent="0.25">
      <c r="J24449" t="str">
        <f t="shared" si="632"/>
        <v/>
      </c>
    </row>
    <row r="24450" spans="10:10" x14ac:dyDescent="0.25">
      <c r="J24450" t="str">
        <f t="shared" si="632"/>
        <v/>
      </c>
    </row>
    <row r="24451" spans="10:10" x14ac:dyDescent="0.25">
      <c r="J24451" t="str">
        <f t="shared" ref="J24451:J24514" si="633">B24451&amp;C24451&amp;E24451&amp;IF(C24451="Skog",F24451&amp;G24451,"")</f>
        <v/>
      </c>
    </row>
    <row r="24452" spans="10:10" x14ac:dyDescent="0.25">
      <c r="J24452" t="str">
        <f t="shared" si="633"/>
        <v/>
      </c>
    </row>
    <row r="24453" spans="10:10" x14ac:dyDescent="0.25">
      <c r="J24453" t="str">
        <f t="shared" si="633"/>
        <v/>
      </c>
    </row>
    <row r="24454" spans="10:10" x14ac:dyDescent="0.25">
      <c r="J24454" t="str">
        <f t="shared" si="633"/>
        <v/>
      </c>
    </row>
    <row r="24455" spans="10:10" x14ac:dyDescent="0.25">
      <c r="J24455" t="str">
        <f t="shared" si="633"/>
        <v/>
      </c>
    </row>
    <row r="24456" spans="10:10" x14ac:dyDescent="0.25">
      <c r="J24456" t="str">
        <f t="shared" si="633"/>
        <v/>
      </c>
    </row>
    <row r="24457" spans="10:10" x14ac:dyDescent="0.25">
      <c r="J24457" t="str">
        <f t="shared" si="633"/>
        <v/>
      </c>
    </row>
    <row r="24458" spans="10:10" x14ac:dyDescent="0.25">
      <c r="J24458" t="str">
        <f t="shared" si="633"/>
        <v/>
      </c>
    </row>
    <row r="24459" spans="10:10" x14ac:dyDescent="0.25">
      <c r="J24459" t="str">
        <f t="shared" si="633"/>
        <v/>
      </c>
    </row>
    <row r="24460" spans="10:10" x14ac:dyDescent="0.25">
      <c r="J24460" t="str">
        <f t="shared" si="633"/>
        <v/>
      </c>
    </row>
    <row r="24461" spans="10:10" x14ac:dyDescent="0.25">
      <c r="J24461" t="str">
        <f t="shared" si="633"/>
        <v/>
      </c>
    </row>
    <row r="24462" spans="10:10" x14ac:dyDescent="0.25">
      <c r="J24462" t="str">
        <f t="shared" si="633"/>
        <v/>
      </c>
    </row>
    <row r="24463" spans="10:10" x14ac:dyDescent="0.25">
      <c r="J24463" t="str">
        <f t="shared" si="633"/>
        <v/>
      </c>
    </row>
    <row r="24464" spans="10:10" x14ac:dyDescent="0.25">
      <c r="J24464" t="str">
        <f t="shared" si="633"/>
        <v/>
      </c>
    </row>
    <row r="24465" spans="10:10" x14ac:dyDescent="0.25">
      <c r="J24465" t="str">
        <f t="shared" si="633"/>
        <v/>
      </c>
    </row>
    <row r="24466" spans="10:10" x14ac:dyDescent="0.25">
      <c r="J24466" t="str">
        <f t="shared" si="633"/>
        <v/>
      </c>
    </row>
    <row r="24467" spans="10:10" x14ac:dyDescent="0.25">
      <c r="J24467" t="str">
        <f t="shared" si="633"/>
        <v/>
      </c>
    </row>
    <row r="24468" spans="10:10" x14ac:dyDescent="0.25">
      <c r="J24468" t="str">
        <f t="shared" si="633"/>
        <v/>
      </c>
    </row>
    <row r="24469" spans="10:10" x14ac:dyDescent="0.25">
      <c r="J24469" t="str">
        <f t="shared" si="633"/>
        <v/>
      </c>
    </row>
    <row r="24470" spans="10:10" x14ac:dyDescent="0.25">
      <c r="J24470" t="str">
        <f t="shared" si="633"/>
        <v/>
      </c>
    </row>
    <row r="24471" spans="10:10" x14ac:dyDescent="0.25">
      <c r="J24471" t="str">
        <f t="shared" si="633"/>
        <v/>
      </c>
    </row>
    <row r="24472" spans="10:10" x14ac:dyDescent="0.25">
      <c r="J24472" t="str">
        <f t="shared" si="633"/>
        <v/>
      </c>
    </row>
    <row r="24473" spans="10:10" x14ac:dyDescent="0.25">
      <c r="J24473" t="str">
        <f t="shared" si="633"/>
        <v/>
      </c>
    </row>
    <row r="24474" spans="10:10" x14ac:dyDescent="0.25">
      <c r="J24474" t="str">
        <f t="shared" si="633"/>
        <v/>
      </c>
    </row>
    <row r="24475" spans="10:10" x14ac:dyDescent="0.25">
      <c r="J24475" t="str">
        <f t="shared" si="633"/>
        <v/>
      </c>
    </row>
    <row r="24476" spans="10:10" x14ac:dyDescent="0.25">
      <c r="J24476" t="str">
        <f t="shared" si="633"/>
        <v/>
      </c>
    </row>
    <row r="24477" spans="10:10" x14ac:dyDescent="0.25">
      <c r="J24477" t="str">
        <f t="shared" si="633"/>
        <v/>
      </c>
    </row>
    <row r="24478" spans="10:10" x14ac:dyDescent="0.25">
      <c r="J24478" t="str">
        <f t="shared" si="633"/>
        <v/>
      </c>
    </row>
    <row r="24479" spans="10:10" x14ac:dyDescent="0.25">
      <c r="J24479" t="str">
        <f t="shared" si="633"/>
        <v/>
      </c>
    </row>
    <row r="24480" spans="10:10" x14ac:dyDescent="0.25">
      <c r="J24480" t="str">
        <f t="shared" si="633"/>
        <v/>
      </c>
    </row>
    <row r="24481" spans="10:10" x14ac:dyDescent="0.25">
      <c r="J24481" t="str">
        <f t="shared" si="633"/>
        <v/>
      </c>
    </row>
    <row r="24482" spans="10:10" x14ac:dyDescent="0.25">
      <c r="J24482" t="str">
        <f t="shared" si="633"/>
        <v/>
      </c>
    </row>
    <row r="24483" spans="10:10" x14ac:dyDescent="0.25">
      <c r="J24483" t="str">
        <f t="shared" si="633"/>
        <v/>
      </c>
    </row>
    <row r="24484" spans="10:10" x14ac:dyDescent="0.25">
      <c r="J24484" t="str">
        <f t="shared" si="633"/>
        <v/>
      </c>
    </row>
    <row r="24485" spans="10:10" x14ac:dyDescent="0.25">
      <c r="J24485" t="str">
        <f t="shared" si="633"/>
        <v/>
      </c>
    </row>
    <row r="24486" spans="10:10" x14ac:dyDescent="0.25">
      <c r="J24486" t="str">
        <f t="shared" si="633"/>
        <v/>
      </c>
    </row>
    <row r="24487" spans="10:10" x14ac:dyDescent="0.25">
      <c r="J24487" t="str">
        <f t="shared" si="633"/>
        <v/>
      </c>
    </row>
    <row r="24488" spans="10:10" x14ac:dyDescent="0.25">
      <c r="J24488" t="str">
        <f t="shared" si="633"/>
        <v/>
      </c>
    </row>
    <row r="24489" spans="10:10" x14ac:dyDescent="0.25">
      <c r="J24489" t="str">
        <f t="shared" si="633"/>
        <v/>
      </c>
    </row>
    <row r="24490" spans="10:10" x14ac:dyDescent="0.25">
      <c r="J24490" t="str">
        <f t="shared" si="633"/>
        <v/>
      </c>
    </row>
    <row r="24491" spans="10:10" x14ac:dyDescent="0.25">
      <c r="J24491" t="str">
        <f t="shared" si="633"/>
        <v/>
      </c>
    </row>
    <row r="24492" spans="10:10" x14ac:dyDescent="0.25">
      <c r="J24492" t="str">
        <f t="shared" si="633"/>
        <v/>
      </c>
    </row>
    <row r="24493" spans="10:10" x14ac:dyDescent="0.25">
      <c r="J24493" t="str">
        <f t="shared" si="633"/>
        <v/>
      </c>
    </row>
    <row r="24494" spans="10:10" x14ac:dyDescent="0.25">
      <c r="J24494" t="str">
        <f t="shared" si="633"/>
        <v/>
      </c>
    </row>
    <row r="24495" spans="10:10" x14ac:dyDescent="0.25">
      <c r="J24495" t="str">
        <f t="shared" si="633"/>
        <v/>
      </c>
    </row>
    <row r="24496" spans="10:10" x14ac:dyDescent="0.25">
      <c r="J24496" t="str">
        <f t="shared" si="633"/>
        <v/>
      </c>
    </row>
    <row r="24497" spans="10:10" x14ac:dyDescent="0.25">
      <c r="J24497" t="str">
        <f t="shared" si="633"/>
        <v/>
      </c>
    </row>
    <row r="24498" spans="10:10" x14ac:dyDescent="0.25">
      <c r="J24498" t="str">
        <f t="shared" si="633"/>
        <v/>
      </c>
    </row>
    <row r="24499" spans="10:10" x14ac:dyDescent="0.25">
      <c r="J24499" t="str">
        <f t="shared" si="633"/>
        <v/>
      </c>
    </row>
    <row r="24500" spans="10:10" x14ac:dyDescent="0.25">
      <c r="J24500" t="str">
        <f t="shared" si="633"/>
        <v/>
      </c>
    </row>
    <row r="24501" spans="10:10" x14ac:dyDescent="0.25">
      <c r="J24501" t="str">
        <f t="shared" si="633"/>
        <v/>
      </c>
    </row>
    <row r="24502" spans="10:10" x14ac:dyDescent="0.25">
      <c r="J24502" t="str">
        <f t="shared" si="633"/>
        <v/>
      </c>
    </row>
    <row r="24503" spans="10:10" x14ac:dyDescent="0.25">
      <c r="J24503" t="str">
        <f t="shared" si="633"/>
        <v/>
      </c>
    </row>
    <row r="24504" spans="10:10" x14ac:dyDescent="0.25">
      <c r="J24504" t="str">
        <f t="shared" si="633"/>
        <v/>
      </c>
    </row>
    <row r="24505" spans="10:10" x14ac:dyDescent="0.25">
      <c r="J24505" t="str">
        <f t="shared" si="633"/>
        <v/>
      </c>
    </row>
    <row r="24506" spans="10:10" x14ac:dyDescent="0.25">
      <c r="J24506" t="str">
        <f t="shared" si="633"/>
        <v/>
      </c>
    </row>
    <row r="24507" spans="10:10" x14ac:dyDescent="0.25">
      <c r="J24507" t="str">
        <f t="shared" si="633"/>
        <v/>
      </c>
    </row>
    <row r="24508" spans="10:10" x14ac:dyDescent="0.25">
      <c r="J24508" t="str">
        <f t="shared" si="633"/>
        <v/>
      </c>
    </row>
    <row r="24509" spans="10:10" x14ac:dyDescent="0.25">
      <c r="J24509" t="str">
        <f t="shared" si="633"/>
        <v/>
      </c>
    </row>
    <row r="24510" spans="10:10" x14ac:dyDescent="0.25">
      <c r="J24510" t="str">
        <f t="shared" si="633"/>
        <v/>
      </c>
    </row>
    <row r="24511" spans="10:10" x14ac:dyDescent="0.25">
      <c r="J24511" t="str">
        <f t="shared" si="633"/>
        <v/>
      </c>
    </row>
    <row r="24512" spans="10:10" x14ac:dyDescent="0.25">
      <c r="J24512" t="str">
        <f t="shared" si="633"/>
        <v/>
      </c>
    </row>
    <row r="24513" spans="10:10" x14ac:dyDescent="0.25">
      <c r="J24513" t="str">
        <f t="shared" si="633"/>
        <v/>
      </c>
    </row>
    <row r="24514" spans="10:10" x14ac:dyDescent="0.25">
      <c r="J24514" t="str">
        <f t="shared" si="633"/>
        <v/>
      </c>
    </row>
    <row r="24515" spans="10:10" x14ac:dyDescent="0.25">
      <c r="J24515" t="str">
        <f t="shared" ref="J24515:J24578" si="634">B24515&amp;C24515&amp;E24515&amp;IF(C24515="Skog",F24515&amp;G24515,"")</f>
        <v/>
      </c>
    </row>
    <row r="24516" spans="10:10" x14ac:dyDescent="0.25">
      <c r="J24516" t="str">
        <f t="shared" si="634"/>
        <v/>
      </c>
    </row>
    <row r="24517" spans="10:10" x14ac:dyDescent="0.25">
      <c r="J24517" t="str">
        <f t="shared" si="634"/>
        <v/>
      </c>
    </row>
    <row r="24518" spans="10:10" x14ac:dyDescent="0.25">
      <c r="J24518" t="str">
        <f t="shared" si="634"/>
        <v/>
      </c>
    </row>
    <row r="24519" spans="10:10" x14ac:dyDescent="0.25">
      <c r="J24519" t="str">
        <f t="shared" si="634"/>
        <v/>
      </c>
    </row>
    <row r="24520" spans="10:10" x14ac:dyDescent="0.25">
      <c r="J24520" t="str">
        <f t="shared" si="634"/>
        <v/>
      </c>
    </row>
    <row r="24521" spans="10:10" x14ac:dyDescent="0.25">
      <c r="J24521" t="str">
        <f t="shared" si="634"/>
        <v/>
      </c>
    </row>
    <row r="24522" spans="10:10" x14ac:dyDescent="0.25">
      <c r="J24522" t="str">
        <f t="shared" si="634"/>
        <v/>
      </c>
    </row>
    <row r="24523" spans="10:10" x14ac:dyDescent="0.25">
      <c r="J24523" t="str">
        <f t="shared" si="634"/>
        <v/>
      </c>
    </row>
    <row r="24524" spans="10:10" x14ac:dyDescent="0.25">
      <c r="J24524" t="str">
        <f t="shared" si="634"/>
        <v/>
      </c>
    </row>
    <row r="24525" spans="10:10" x14ac:dyDescent="0.25">
      <c r="J24525" t="str">
        <f t="shared" si="634"/>
        <v/>
      </c>
    </row>
    <row r="24526" spans="10:10" x14ac:dyDescent="0.25">
      <c r="J24526" t="str">
        <f t="shared" si="634"/>
        <v/>
      </c>
    </row>
    <row r="24527" spans="10:10" x14ac:dyDescent="0.25">
      <c r="J24527" t="str">
        <f t="shared" si="634"/>
        <v/>
      </c>
    </row>
    <row r="24528" spans="10:10" x14ac:dyDescent="0.25">
      <c r="J24528" t="str">
        <f t="shared" si="634"/>
        <v/>
      </c>
    </row>
    <row r="24529" spans="10:10" x14ac:dyDescent="0.25">
      <c r="J24529" t="str">
        <f t="shared" si="634"/>
        <v/>
      </c>
    </row>
    <row r="24530" spans="10:10" x14ac:dyDescent="0.25">
      <c r="J24530" t="str">
        <f t="shared" si="634"/>
        <v/>
      </c>
    </row>
    <row r="24531" spans="10:10" x14ac:dyDescent="0.25">
      <c r="J24531" t="str">
        <f t="shared" si="634"/>
        <v/>
      </c>
    </row>
    <row r="24532" spans="10:10" x14ac:dyDescent="0.25">
      <c r="J24532" t="str">
        <f t="shared" si="634"/>
        <v/>
      </c>
    </row>
    <row r="24533" spans="10:10" x14ac:dyDescent="0.25">
      <c r="J24533" t="str">
        <f t="shared" si="634"/>
        <v/>
      </c>
    </row>
    <row r="24534" spans="10:10" x14ac:dyDescent="0.25">
      <c r="J24534" t="str">
        <f t="shared" si="634"/>
        <v/>
      </c>
    </row>
    <row r="24535" spans="10:10" x14ac:dyDescent="0.25">
      <c r="J24535" t="str">
        <f t="shared" si="634"/>
        <v/>
      </c>
    </row>
    <row r="24536" spans="10:10" x14ac:dyDescent="0.25">
      <c r="J24536" t="str">
        <f t="shared" si="634"/>
        <v/>
      </c>
    </row>
    <row r="24537" spans="10:10" x14ac:dyDescent="0.25">
      <c r="J24537" t="str">
        <f t="shared" si="634"/>
        <v/>
      </c>
    </row>
    <row r="24538" spans="10:10" x14ac:dyDescent="0.25">
      <c r="J24538" t="str">
        <f t="shared" si="634"/>
        <v/>
      </c>
    </row>
    <row r="24539" spans="10:10" x14ac:dyDescent="0.25">
      <c r="J24539" t="str">
        <f t="shared" si="634"/>
        <v/>
      </c>
    </row>
    <row r="24540" spans="10:10" x14ac:dyDescent="0.25">
      <c r="J24540" t="str">
        <f t="shared" si="634"/>
        <v/>
      </c>
    </row>
    <row r="24541" spans="10:10" x14ac:dyDescent="0.25">
      <c r="J24541" t="str">
        <f t="shared" si="634"/>
        <v/>
      </c>
    </row>
    <row r="24542" spans="10:10" x14ac:dyDescent="0.25">
      <c r="J24542" t="str">
        <f t="shared" si="634"/>
        <v/>
      </c>
    </row>
    <row r="24543" spans="10:10" x14ac:dyDescent="0.25">
      <c r="J24543" t="str">
        <f t="shared" si="634"/>
        <v/>
      </c>
    </row>
    <row r="24544" spans="10:10" x14ac:dyDescent="0.25">
      <c r="J24544" t="str">
        <f t="shared" si="634"/>
        <v/>
      </c>
    </row>
    <row r="24545" spans="10:10" x14ac:dyDescent="0.25">
      <c r="J24545" t="str">
        <f t="shared" si="634"/>
        <v/>
      </c>
    </row>
    <row r="24546" spans="10:10" x14ac:dyDescent="0.25">
      <c r="J24546" t="str">
        <f t="shared" si="634"/>
        <v/>
      </c>
    </row>
    <row r="24547" spans="10:10" x14ac:dyDescent="0.25">
      <c r="J24547" t="str">
        <f t="shared" si="634"/>
        <v/>
      </c>
    </row>
    <row r="24548" spans="10:10" x14ac:dyDescent="0.25">
      <c r="J24548" t="str">
        <f t="shared" si="634"/>
        <v/>
      </c>
    </row>
    <row r="24549" spans="10:10" x14ac:dyDescent="0.25">
      <c r="J24549" t="str">
        <f t="shared" si="634"/>
        <v/>
      </c>
    </row>
    <row r="24550" spans="10:10" x14ac:dyDescent="0.25">
      <c r="J24550" t="str">
        <f t="shared" si="634"/>
        <v/>
      </c>
    </row>
    <row r="24551" spans="10:10" x14ac:dyDescent="0.25">
      <c r="J24551" t="str">
        <f t="shared" si="634"/>
        <v/>
      </c>
    </row>
    <row r="24552" spans="10:10" x14ac:dyDescent="0.25">
      <c r="J24552" t="str">
        <f t="shared" si="634"/>
        <v/>
      </c>
    </row>
    <row r="24553" spans="10:10" x14ac:dyDescent="0.25">
      <c r="J24553" t="str">
        <f t="shared" si="634"/>
        <v/>
      </c>
    </row>
    <row r="24554" spans="10:10" x14ac:dyDescent="0.25">
      <c r="J24554" t="str">
        <f t="shared" si="634"/>
        <v/>
      </c>
    </row>
    <row r="24555" spans="10:10" x14ac:dyDescent="0.25">
      <c r="J24555" t="str">
        <f t="shared" si="634"/>
        <v/>
      </c>
    </row>
    <row r="24556" spans="10:10" x14ac:dyDescent="0.25">
      <c r="J24556" t="str">
        <f t="shared" si="634"/>
        <v/>
      </c>
    </row>
    <row r="24557" spans="10:10" x14ac:dyDescent="0.25">
      <c r="J24557" t="str">
        <f t="shared" si="634"/>
        <v/>
      </c>
    </row>
    <row r="24558" spans="10:10" x14ac:dyDescent="0.25">
      <c r="J24558" t="str">
        <f t="shared" si="634"/>
        <v/>
      </c>
    </row>
    <row r="24559" spans="10:10" x14ac:dyDescent="0.25">
      <c r="J24559" t="str">
        <f t="shared" si="634"/>
        <v/>
      </c>
    </row>
    <row r="24560" spans="10:10" x14ac:dyDescent="0.25">
      <c r="J24560" t="str">
        <f t="shared" si="634"/>
        <v/>
      </c>
    </row>
    <row r="24561" spans="10:10" x14ac:dyDescent="0.25">
      <c r="J24561" t="str">
        <f t="shared" si="634"/>
        <v/>
      </c>
    </row>
    <row r="24562" spans="10:10" x14ac:dyDescent="0.25">
      <c r="J24562" t="str">
        <f t="shared" si="634"/>
        <v/>
      </c>
    </row>
    <row r="24563" spans="10:10" x14ac:dyDescent="0.25">
      <c r="J24563" t="str">
        <f t="shared" si="634"/>
        <v/>
      </c>
    </row>
    <row r="24564" spans="10:10" x14ac:dyDescent="0.25">
      <c r="J24564" t="str">
        <f t="shared" si="634"/>
        <v/>
      </c>
    </row>
    <row r="24565" spans="10:10" x14ac:dyDescent="0.25">
      <c r="J24565" t="str">
        <f t="shared" si="634"/>
        <v/>
      </c>
    </row>
    <row r="24566" spans="10:10" x14ac:dyDescent="0.25">
      <c r="J24566" t="str">
        <f t="shared" si="634"/>
        <v/>
      </c>
    </row>
    <row r="24567" spans="10:10" x14ac:dyDescent="0.25">
      <c r="J24567" t="str">
        <f t="shared" si="634"/>
        <v/>
      </c>
    </row>
    <row r="24568" spans="10:10" x14ac:dyDescent="0.25">
      <c r="J24568" t="str">
        <f t="shared" si="634"/>
        <v/>
      </c>
    </row>
    <row r="24569" spans="10:10" x14ac:dyDescent="0.25">
      <c r="J24569" t="str">
        <f t="shared" si="634"/>
        <v/>
      </c>
    </row>
    <row r="24570" spans="10:10" x14ac:dyDescent="0.25">
      <c r="J24570" t="str">
        <f t="shared" si="634"/>
        <v/>
      </c>
    </row>
    <row r="24571" spans="10:10" x14ac:dyDescent="0.25">
      <c r="J24571" t="str">
        <f t="shared" si="634"/>
        <v/>
      </c>
    </row>
    <row r="24572" spans="10:10" x14ac:dyDescent="0.25">
      <c r="J24572" t="str">
        <f t="shared" si="634"/>
        <v/>
      </c>
    </row>
    <row r="24573" spans="10:10" x14ac:dyDescent="0.25">
      <c r="J24573" t="str">
        <f t="shared" si="634"/>
        <v/>
      </c>
    </row>
    <row r="24574" spans="10:10" x14ac:dyDescent="0.25">
      <c r="J24574" t="str">
        <f t="shared" si="634"/>
        <v/>
      </c>
    </row>
    <row r="24575" spans="10:10" x14ac:dyDescent="0.25">
      <c r="J24575" t="str">
        <f t="shared" si="634"/>
        <v/>
      </c>
    </row>
    <row r="24576" spans="10:10" x14ac:dyDescent="0.25">
      <c r="J24576" t="str">
        <f t="shared" si="634"/>
        <v/>
      </c>
    </row>
    <row r="24577" spans="10:10" x14ac:dyDescent="0.25">
      <c r="J24577" t="str">
        <f t="shared" si="634"/>
        <v/>
      </c>
    </row>
    <row r="24578" spans="10:10" x14ac:dyDescent="0.25">
      <c r="J24578" t="str">
        <f t="shared" si="634"/>
        <v/>
      </c>
    </row>
    <row r="24579" spans="10:10" x14ac:dyDescent="0.25">
      <c r="J24579" t="str">
        <f t="shared" ref="J24579:J24642" si="635">B24579&amp;C24579&amp;E24579&amp;IF(C24579="Skog",F24579&amp;G24579,"")</f>
        <v/>
      </c>
    </row>
    <row r="24580" spans="10:10" x14ac:dyDescent="0.25">
      <c r="J24580" t="str">
        <f t="shared" si="635"/>
        <v/>
      </c>
    </row>
    <row r="24581" spans="10:10" x14ac:dyDescent="0.25">
      <c r="J24581" t="str">
        <f t="shared" si="635"/>
        <v/>
      </c>
    </row>
    <row r="24582" spans="10:10" x14ac:dyDescent="0.25">
      <c r="J24582" t="str">
        <f t="shared" si="635"/>
        <v/>
      </c>
    </row>
    <row r="24583" spans="10:10" x14ac:dyDescent="0.25">
      <c r="J24583" t="str">
        <f t="shared" si="635"/>
        <v/>
      </c>
    </row>
    <row r="24584" spans="10:10" x14ac:dyDescent="0.25">
      <c r="J24584" t="str">
        <f t="shared" si="635"/>
        <v/>
      </c>
    </row>
    <row r="24585" spans="10:10" x14ac:dyDescent="0.25">
      <c r="J24585" t="str">
        <f t="shared" si="635"/>
        <v/>
      </c>
    </row>
    <row r="24586" spans="10:10" x14ac:dyDescent="0.25">
      <c r="J24586" t="str">
        <f t="shared" si="635"/>
        <v/>
      </c>
    </row>
    <row r="24587" spans="10:10" x14ac:dyDescent="0.25">
      <c r="J24587" t="str">
        <f t="shared" si="635"/>
        <v/>
      </c>
    </row>
    <row r="24588" spans="10:10" x14ac:dyDescent="0.25">
      <c r="J24588" t="str">
        <f t="shared" si="635"/>
        <v/>
      </c>
    </row>
    <row r="24589" spans="10:10" x14ac:dyDescent="0.25">
      <c r="J24589" t="str">
        <f t="shared" si="635"/>
        <v/>
      </c>
    </row>
    <row r="24590" spans="10:10" x14ac:dyDescent="0.25">
      <c r="J24590" t="str">
        <f t="shared" si="635"/>
        <v/>
      </c>
    </row>
    <row r="24591" spans="10:10" x14ac:dyDescent="0.25">
      <c r="J24591" t="str">
        <f t="shared" si="635"/>
        <v/>
      </c>
    </row>
    <row r="24592" spans="10:10" x14ac:dyDescent="0.25">
      <c r="J24592" t="str">
        <f t="shared" si="635"/>
        <v/>
      </c>
    </row>
    <row r="24593" spans="10:10" x14ac:dyDescent="0.25">
      <c r="J24593" t="str">
        <f t="shared" si="635"/>
        <v/>
      </c>
    </row>
    <row r="24594" spans="10:10" x14ac:dyDescent="0.25">
      <c r="J24594" t="str">
        <f t="shared" si="635"/>
        <v/>
      </c>
    </row>
    <row r="24595" spans="10:10" x14ac:dyDescent="0.25">
      <c r="J24595" t="str">
        <f t="shared" si="635"/>
        <v/>
      </c>
    </row>
    <row r="24596" spans="10:10" x14ac:dyDescent="0.25">
      <c r="J24596" t="str">
        <f t="shared" si="635"/>
        <v/>
      </c>
    </row>
    <row r="24597" spans="10:10" x14ac:dyDescent="0.25">
      <c r="J24597" t="str">
        <f t="shared" si="635"/>
        <v/>
      </c>
    </row>
    <row r="24598" spans="10:10" x14ac:dyDescent="0.25">
      <c r="J24598" t="str">
        <f t="shared" si="635"/>
        <v/>
      </c>
    </row>
    <row r="24599" spans="10:10" x14ac:dyDescent="0.25">
      <c r="J24599" t="str">
        <f t="shared" si="635"/>
        <v/>
      </c>
    </row>
    <row r="24600" spans="10:10" x14ac:dyDescent="0.25">
      <c r="J24600" t="str">
        <f t="shared" si="635"/>
        <v/>
      </c>
    </row>
    <row r="24601" spans="10:10" x14ac:dyDescent="0.25">
      <c r="J24601" t="str">
        <f t="shared" si="635"/>
        <v/>
      </c>
    </row>
    <row r="24602" spans="10:10" x14ac:dyDescent="0.25">
      <c r="J24602" t="str">
        <f t="shared" si="635"/>
        <v/>
      </c>
    </row>
    <row r="24603" spans="10:10" x14ac:dyDescent="0.25">
      <c r="J24603" t="str">
        <f t="shared" si="635"/>
        <v/>
      </c>
    </row>
    <row r="24604" spans="10:10" x14ac:dyDescent="0.25">
      <c r="J24604" t="str">
        <f t="shared" si="635"/>
        <v/>
      </c>
    </row>
    <row r="24605" spans="10:10" x14ac:dyDescent="0.25">
      <c r="J24605" t="str">
        <f t="shared" si="635"/>
        <v/>
      </c>
    </row>
    <row r="24606" spans="10:10" x14ac:dyDescent="0.25">
      <c r="J24606" t="str">
        <f t="shared" si="635"/>
        <v/>
      </c>
    </row>
    <row r="24607" spans="10:10" x14ac:dyDescent="0.25">
      <c r="J24607" t="str">
        <f t="shared" si="635"/>
        <v/>
      </c>
    </row>
    <row r="24608" spans="10:10" x14ac:dyDescent="0.25">
      <c r="J24608" t="str">
        <f t="shared" si="635"/>
        <v/>
      </c>
    </row>
    <row r="24609" spans="10:10" x14ac:dyDescent="0.25">
      <c r="J24609" t="str">
        <f t="shared" si="635"/>
        <v/>
      </c>
    </row>
    <row r="24610" spans="10:10" x14ac:dyDescent="0.25">
      <c r="J24610" t="str">
        <f t="shared" si="635"/>
        <v/>
      </c>
    </row>
    <row r="24611" spans="10:10" x14ac:dyDescent="0.25">
      <c r="J24611" t="str">
        <f t="shared" si="635"/>
        <v/>
      </c>
    </row>
    <row r="24612" spans="10:10" x14ac:dyDescent="0.25">
      <c r="J24612" t="str">
        <f t="shared" si="635"/>
        <v/>
      </c>
    </row>
    <row r="24613" spans="10:10" x14ac:dyDescent="0.25">
      <c r="J24613" t="str">
        <f t="shared" si="635"/>
        <v/>
      </c>
    </row>
    <row r="24614" spans="10:10" x14ac:dyDescent="0.25">
      <c r="J24614" t="str">
        <f t="shared" si="635"/>
        <v/>
      </c>
    </row>
    <row r="24615" spans="10:10" x14ac:dyDescent="0.25">
      <c r="J24615" t="str">
        <f t="shared" si="635"/>
        <v/>
      </c>
    </row>
    <row r="24616" spans="10:10" x14ac:dyDescent="0.25">
      <c r="J24616" t="str">
        <f t="shared" si="635"/>
        <v/>
      </c>
    </row>
    <row r="24617" spans="10:10" x14ac:dyDescent="0.25">
      <c r="J24617" t="str">
        <f t="shared" si="635"/>
        <v/>
      </c>
    </row>
    <row r="24618" spans="10:10" x14ac:dyDescent="0.25">
      <c r="J24618" t="str">
        <f t="shared" si="635"/>
        <v/>
      </c>
    </row>
    <row r="24619" spans="10:10" x14ac:dyDescent="0.25">
      <c r="J24619" t="str">
        <f t="shared" si="635"/>
        <v/>
      </c>
    </row>
    <row r="24620" spans="10:10" x14ac:dyDescent="0.25">
      <c r="J24620" t="str">
        <f t="shared" si="635"/>
        <v/>
      </c>
    </row>
    <row r="24621" spans="10:10" x14ac:dyDescent="0.25">
      <c r="J24621" t="str">
        <f t="shared" si="635"/>
        <v/>
      </c>
    </row>
    <row r="24622" spans="10:10" x14ac:dyDescent="0.25">
      <c r="J24622" t="str">
        <f t="shared" si="635"/>
        <v/>
      </c>
    </row>
    <row r="24623" spans="10:10" x14ac:dyDescent="0.25">
      <c r="J24623" t="str">
        <f t="shared" si="635"/>
        <v/>
      </c>
    </row>
    <row r="24624" spans="10:10" x14ac:dyDescent="0.25">
      <c r="J24624" t="str">
        <f t="shared" si="635"/>
        <v/>
      </c>
    </row>
    <row r="24625" spans="10:10" x14ac:dyDescent="0.25">
      <c r="J24625" t="str">
        <f t="shared" si="635"/>
        <v/>
      </c>
    </row>
    <row r="24626" spans="10:10" x14ac:dyDescent="0.25">
      <c r="J24626" t="str">
        <f t="shared" si="635"/>
        <v/>
      </c>
    </row>
    <row r="24627" spans="10:10" x14ac:dyDescent="0.25">
      <c r="J24627" t="str">
        <f t="shared" si="635"/>
        <v/>
      </c>
    </row>
    <row r="24628" spans="10:10" x14ac:dyDescent="0.25">
      <c r="J24628" t="str">
        <f t="shared" si="635"/>
        <v/>
      </c>
    </row>
    <row r="24629" spans="10:10" x14ac:dyDescent="0.25">
      <c r="J24629" t="str">
        <f t="shared" si="635"/>
        <v/>
      </c>
    </row>
    <row r="24630" spans="10:10" x14ac:dyDescent="0.25">
      <c r="J24630" t="str">
        <f t="shared" si="635"/>
        <v/>
      </c>
    </row>
    <row r="24631" spans="10:10" x14ac:dyDescent="0.25">
      <c r="J24631" t="str">
        <f t="shared" si="635"/>
        <v/>
      </c>
    </row>
    <row r="24632" spans="10:10" x14ac:dyDescent="0.25">
      <c r="J24632" t="str">
        <f t="shared" si="635"/>
        <v/>
      </c>
    </row>
    <row r="24633" spans="10:10" x14ac:dyDescent="0.25">
      <c r="J24633" t="str">
        <f t="shared" si="635"/>
        <v/>
      </c>
    </row>
    <row r="24634" spans="10:10" x14ac:dyDescent="0.25">
      <c r="J24634" t="str">
        <f t="shared" si="635"/>
        <v/>
      </c>
    </row>
    <row r="24635" spans="10:10" x14ac:dyDescent="0.25">
      <c r="J24635" t="str">
        <f t="shared" si="635"/>
        <v/>
      </c>
    </row>
    <row r="24636" spans="10:10" x14ac:dyDescent="0.25">
      <c r="J24636" t="str">
        <f t="shared" si="635"/>
        <v/>
      </c>
    </row>
    <row r="24637" spans="10:10" x14ac:dyDescent="0.25">
      <c r="J24637" t="str">
        <f t="shared" si="635"/>
        <v/>
      </c>
    </row>
    <row r="24638" spans="10:10" x14ac:dyDescent="0.25">
      <c r="J24638" t="str">
        <f t="shared" si="635"/>
        <v/>
      </c>
    </row>
    <row r="24639" spans="10:10" x14ac:dyDescent="0.25">
      <c r="J24639" t="str">
        <f t="shared" si="635"/>
        <v/>
      </c>
    </row>
    <row r="24640" spans="10:10" x14ac:dyDescent="0.25">
      <c r="J24640" t="str">
        <f t="shared" si="635"/>
        <v/>
      </c>
    </row>
    <row r="24641" spans="10:10" x14ac:dyDescent="0.25">
      <c r="J24641" t="str">
        <f t="shared" si="635"/>
        <v/>
      </c>
    </row>
    <row r="24642" spans="10:10" x14ac:dyDescent="0.25">
      <c r="J24642" t="str">
        <f t="shared" si="635"/>
        <v/>
      </c>
    </row>
    <row r="24643" spans="10:10" x14ac:dyDescent="0.25">
      <c r="J24643" t="str">
        <f t="shared" ref="J24643:J24706" si="636">B24643&amp;C24643&amp;E24643&amp;IF(C24643="Skog",F24643&amp;G24643,"")</f>
        <v/>
      </c>
    </row>
    <row r="24644" spans="10:10" x14ac:dyDescent="0.25">
      <c r="J24644" t="str">
        <f t="shared" si="636"/>
        <v/>
      </c>
    </row>
    <row r="24645" spans="10:10" x14ac:dyDescent="0.25">
      <c r="J24645" t="str">
        <f t="shared" si="636"/>
        <v/>
      </c>
    </row>
    <row r="24646" spans="10:10" x14ac:dyDescent="0.25">
      <c r="J24646" t="str">
        <f t="shared" si="636"/>
        <v/>
      </c>
    </row>
    <row r="24647" spans="10:10" x14ac:dyDescent="0.25">
      <c r="J24647" t="str">
        <f t="shared" si="636"/>
        <v/>
      </c>
    </row>
    <row r="24648" spans="10:10" x14ac:dyDescent="0.25">
      <c r="J24648" t="str">
        <f t="shared" si="636"/>
        <v/>
      </c>
    </row>
    <row r="24649" spans="10:10" x14ac:dyDescent="0.25">
      <c r="J24649" t="str">
        <f t="shared" si="636"/>
        <v/>
      </c>
    </row>
    <row r="24650" spans="10:10" x14ac:dyDescent="0.25">
      <c r="J24650" t="str">
        <f t="shared" si="636"/>
        <v/>
      </c>
    </row>
    <row r="24651" spans="10:10" x14ac:dyDescent="0.25">
      <c r="J24651" t="str">
        <f t="shared" si="636"/>
        <v/>
      </c>
    </row>
    <row r="24652" spans="10:10" x14ac:dyDescent="0.25">
      <c r="J24652" t="str">
        <f t="shared" si="636"/>
        <v/>
      </c>
    </row>
    <row r="24653" spans="10:10" x14ac:dyDescent="0.25">
      <c r="J24653" t="str">
        <f t="shared" si="636"/>
        <v/>
      </c>
    </row>
    <row r="24654" spans="10:10" x14ac:dyDescent="0.25">
      <c r="J24654" t="str">
        <f t="shared" si="636"/>
        <v/>
      </c>
    </row>
    <row r="24655" spans="10:10" x14ac:dyDescent="0.25">
      <c r="J24655" t="str">
        <f t="shared" si="636"/>
        <v/>
      </c>
    </row>
    <row r="24656" spans="10:10" x14ac:dyDescent="0.25">
      <c r="J24656" t="str">
        <f t="shared" si="636"/>
        <v/>
      </c>
    </row>
    <row r="24657" spans="10:10" x14ac:dyDescent="0.25">
      <c r="J24657" t="str">
        <f t="shared" si="636"/>
        <v/>
      </c>
    </row>
    <row r="24658" spans="10:10" x14ac:dyDescent="0.25">
      <c r="J24658" t="str">
        <f t="shared" si="636"/>
        <v/>
      </c>
    </row>
    <row r="24659" spans="10:10" x14ac:dyDescent="0.25">
      <c r="J24659" t="str">
        <f t="shared" si="636"/>
        <v/>
      </c>
    </row>
    <row r="24660" spans="10:10" x14ac:dyDescent="0.25">
      <c r="J24660" t="str">
        <f t="shared" si="636"/>
        <v/>
      </c>
    </row>
    <row r="24661" spans="10:10" x14ac:dyDescent="0.25">
      <c r="J24661" t="str">
        <f t="shared" si="636"/>
        <v/>
      </c>
    </row>
    <row r="24662" spans="10:10" x14ac:dyDescent="0.25">
      <c r="J24662" t="str">
        <f t="shared" si="636"/>
        <v/>
      </c>
    </row>
    <row r="24663" spans="10:10" x14ac:dyDescent="0.25">
      <c r="J24663" t="str">
        <f t="shared" si="636"/>
        <v/>
      </c>
    </row>
    <row r="24664" spans="10:10" x14ac:dyDescent="0.25">
      <c r="J24664" t="str">
        <f t="shared" si="636"/>
        <v/>
      </c>
    </row>
    <row r="24665" spans="10:10" x14ac:dyDescent="0.25">
      <c r="J24665" t="str">
        <f t="shared" si="636"/>
        <v/>
      </c>
    </row>
    <row r="24666" spans="10:10" x14ac:dyDescent="0.25">
      <c r="J24666" t="str">
        <f t="shared" si="636"/>
        <v/>
      </c>
    </row>
    <row r="24667" spans="10:10" x14ac:dyDescent="0.25">
      <c r="J24667" t="str">
        <f t="shared" si="636"/>
        <v/>
      </c>
    </row>
    <row r="24668" spans="10:10" x14ac:dyDescent="0.25">
      <c r="J24668" t="str">
        <f t="shared" si="636"/>
        <v/>
      </c>
    </row>
    <row r="24669" spans="10:10" x14ac:dyDescent="0.25">
      <c r="J24669" t="str">
        <f t="shared" si="636"/>
        <v/>
      </c>
    </row>
    <row r="24670" spans="10:10" x14ac:dyDescent="0.25">
      <c r="J24670" t="str">
        <f t="shared" si="636"/>
        <v/>
      </c>
    </row>
    <row r="24671" spans="10:10" x14ac:dyDescent="0.25">
      <c r="J24671" t="str">
        <f t="shared" si="636"/>
        <v/>
      </c>
    </row>
    <row r="24672" spans="10:10" x14ac:dyDescent="0.25">
      <c r="J24672" t="str">
        <f t="shared" si="636"/>
        <v/>
      </c>
    </row>
    <row r="24673" spans="10:10" x14ac:dyDescent="0.25">
      <c r="J24673" t="str">
        <f t="shared" si="636"/>
        <v/>
      </c>
    </row>
    <row r="24674" spans="10:10" x14ac:dyDescent="0.25">
      <c r="J24674" t="str">
        <f t="shared" si="636"/>
        <v/>
      </c>
    </row>
    <row r="24675" spans="10:10" x14ac:dyDescent="0.25">
      <c r="J24675" t="str">
        <f t="shared" si="636"/>
        <v/>
      </c>
    </row>
    <row r="24676" spans="10:10" x14ac:dyDescent="0.25">
      <c r="J24676" t="str">
        <f t="shared" si="636"/>
        <v/>
      </c>
    </row>
    <row r="24677" spans="10:10" x14ac:dyDescent="0.25">
      <c r="J24677" t="str">
        <f t="shared" si="636"/>
        <v/>
      </c>
    </row>
    <row r="24678" spans="10:10" x14ac:dyDescent="0.25">
      <c r="J24678" t="str">
        <f t="shared" si="636"/>
        <v/>
      </c>
    </row>
    <row r="24679" spans="10:10" x14ac:dyDescent="0.25">
      <c r="J24679" t="str">
        <f t="shared" si="636"/>
        <v/>
      </c>
    </row>
    <row r="24680" spans="10:10" x14ac:dyDescent="0.25">
      <c r="J24680" t="str">
        <f t="shared" si="636"/>
        <v/>
      </c>
    </row>
    <row r="24681" spans="10:10" x14ac:dyDescent="0.25">
      <c r="J24681" t="str">
        <f t="shared" si="636"/>
        <v/>
      </c>
    </row>
    <row r="24682" spans="10:10" x14ac:dyDescent="0.25">
      <c r="J24682" t="str">
        <f t="shared" si="636"/>
        <v/>
      </c>
    </row>
    <row r="24683" spans="10:10" x14ac:dyDescent="0.25">
      <c r="J24683" t="str">
        <f t="shared" si="636"/>
        <v/>
      </c>
    </row>
    <row r="24684" spans="10:10" x14ac:dyDescent="0.25">
      <c r="J24684" t="str">
        <f t="shared" si="636"/>
        <v/>
      </c>
    </row>
    <row r="24685" spans="10:10" x14ac:dyDescent="0.25">
      <c r="J24685" t="str">
        <f t="shared" si="636"/>
        <v/>
      </c>
    </row>
    <row r="24686" spans="10:10" x14ac:dyDescent="0.25">
      <c r="J24686" t="str">
        <f t="shared" si="636"/>
        <v/>
      </c>
    </row>
    <row r="24687" spans="10:10" x14ac:dyDescent="0.25">
      <c r="J24687" t="str">
        <f t="shared" si="636"/>
        <v/>
      </c>
    </row>
    <row r="24688" spans="10:10" x14ac:dyDescent="0.25">
      <c r="J24688" t="str">
        <f t="shared" si="636"/>
        <v/>
      </c>
    </row>
    <row r="24689" spans="10:10" x14ac:dyDescent="0.25">
      <c r="J24689" t="str">
        <f t="shared" si="636"/>
        <v/>
      </c>
    </row>
    <row r="24690" spans="10:10" x14ac:dyDescent="0.25">
      <c r="J24690" t="str">
        <f t="shared" si="636"/>
        <v/>
      </c>
    </row>
    <row r="24691" spans="10:10" x14ac:dyDescent="0.25">
      <c r="J24691" t="str">
        <f t="shared" si="636"/>
        <v/>
      </c>
    </row>
    <row r="24692" spans="10:10" x14ac:dyDescent="0.25">
      <c r="J24692" t="str">
        <f t="shared" si="636"/>
        <v/>
      </c>
    </row>
    <row r="24693" spans="10:10" x14ac:dyDescent="0.25">
      <c r="J24693" t="str">
        <f t="shared" si="636"/>
        <v/>
      </c>
    </row>
    <row r="24694" spans="10:10" x14ac:dyDescent="0.25">
      <c r="J24694" t="str">
        <f t="shared" si="636"/>
        <v/>
      </c>
    </row>
    <row r="24695" spans="10:10" x14ac:dyDescent="0.25">
      <c r="J24695" t="str">
        <f t="shared" si="636"/>
        <v/>
      </c>
    </row>
    <row r="24696" spans="10:10" x14ac:dyDescent="0.25">
      <c r="J24696" t="str">
        <f t="shared" si="636"/>
        <v/>
      </c>
    </row>
    <row r="24697" spans="10:10" x14ac:dyDescent="0.25">
      <c r="J24697" t="str">
        <f t="shared" si="636"/>
        <v/>
      </c>
    </row>
    <row r="24698" spans="10:10" x14ac:dyDescent="0.25">
      <c r="J24698" t="str">
        <f t="shared" si="636"/>
        <v/>
      </c>
    </row>
    <row r="24699" spans="10:10" x14ac:dyDescent="0.25">
      <c r="J24699" t="str">
        <f t="shared" si="636"/>
        <v/>
      </c>
    </row>
    <row r="24700" spans="10:10" x14ac:dyDescent="0.25">
      <c r="J24700" t="str">
        <f t="shared" si="636"/>
        <v/>
      </c>
    </row>
    <row r="24701" spans="10:10" x14ac:dyDescent="0.25">
      <c r="J24701" t="str">
        <f t="shared" si="636"/>
        <v/>
      </c>
    </row>
    <row r="24702" spans="10:10" x14ac:dyDescent="0.25">
      <c r="J24702" t="str">
        <f t="shared" si="636"/>
        <v/>
      </c>
    </row>
    <row r="24703" spans="10:10" x14ac:dyDescent="0.25">
      <c r="J24703" t="str">
        <f t="shared" si="636"/>
        <v/>
      </c>
    </row>
    <row r="24704" spans="10:10" x14ac:dyDescent="0.25">
      <c r="J24704" t="str">
        <f t="shared" si="636"/>
        <v/>
      </c>
    </row>
    <row r="24705" spans="10:10" x14ac:dyDescent="0.25">
      <c r="J24705" t="str">
        <f t="shared" si="636"/>
        <v/>
      </c>
    </row>
    <row r="24706" spans="10:10" x14ac:dyDescent="0.25">
      <c r="J24706" t="str">
        <f t="shared" si="636"/>
        <v/>
      </c>
    </row>
    <row r="24707" spans="10:10" x14ac:dyDescent="0.25">
      <c r="J24707" t="str">
        <f t="shared" ref="J24707:J24770" si="637">B24707&amp;C24707&amp;E24707&amp;IF(C24707="Skog",F24707&amp;G24707,"")</f>
        <v/>
      </c>
    </row>
    <row r="24708" spans="10:10" x14ac:dyDescent="0.25">
      <c r="J24708" t="str">
        <f t="shared" si="637"/>
        <v/>
      </c>
    </row>
    <row r="24709" spans="10:10" x14ac:dyDescent="0.25">
      <c r="J24709" t="str">
        <f t="shared" si="637"/>
        <v/>
      </c>
    </row>
    <row r="24710" spans="10:10" x14ac:dyDescent="0.25">
      <c r="J24710" t="str">
        <f t="shared" si="637"/>
        <v/>
      </c>
    </row>
    <row r="24711" spans="10:10" x14ac:dyDescent="0.25">
      <c r="J24711" t="str">
        <f t="shared" si="637"/>
        <v/>
      </c>
    </row>
    <row r="24712" spans="10:10" x14ac:dyDescent="0.25">
      <c r="J24712" t="str">
        <f t="shared" si="637"/>
        <v/>
      </c>
    </row>
    <row r="24713" spans="10:10" x14ac:dyDescent="0.25">
      <c r="J24713" t="str">
        <f t="shared" si="637"/>
        <v/>
      </c>
    </row>
    <row r="24714" spans="10:10" x14ac:dyDescent="0.25">
      <c r="J24714" t="str">
        <f t="shared" si="637"/>
        <v/>
      </c>
    </row>
    <row r="24715" spans="10:10" x14ac:dyDescent="0.25">
      <c r="J24715" t="str">
        <f t="shared" si="637"/>
        <v/>
      </c>
    </row>
    <row r="24716" spans="10:10" x14ac:dyDescent="0.25">
      <c r="J24716" t="str">
        <f t="shared" si="637"/>
        <v/>
      </c>
    </row>
    <row r="24717" spans="10:10" x14ac:dyDescent="0.25">
      <c r="J24717" t="str">
        <f t="shared" si="637"/>
        <v/>
      </c>
    </row>
    <row r="24718" spans="10:10" x14ac:dyDescent="0.25">
      <c r="J24718" t="str">
        <f t="shared" si="637"/>
        <v/>
      </c>
    </row>
    <row r="24719" spans="10:10" x14ac:dyDescent="0.25">
      <c r="J24719" t="str">
        <f t="shared" si="637"/>
        <v/>
      </c>
    </row>
    <row r="24720" spans="10:10" x14ac:dyDescent="0.25">
      <c r="J24720" t="str">
        <f t="shared" si="637"/>
        <v/>
      </c>
    </row>
    <row r="24721" spans="10:10" x14ac:dyDescent="0.25">
      <c r="J24721" t="str">
        <f t="shared" si="637"/>
        <v/>
      </c>
    </row>
    <row r="24722" spans="10:10" x14ac:dyDescent="0.25">
      <c r="J24722" t="str">
        <f t="shared" si="637"/>
        <v/>
      </c>
    </row>
    <row r="24723" spans="10:10" x14ac:dyDescent="0.25">
      <c r="J24723" t="str">
        <f t="shared" si="637"/>
        <v/>
      </c>
    </row>
    <row r="24724" spans="10:10" x14ac:dyDescent="0.25">
      <c r="J24724" t="str">
        <f t="shared" si="637"/>
        <v/>
      </c>
    </row>
    <row r="24725" spans="10:10" x14ac:dyDescent="0.25">
      <c r="J24725" t="str">
        <f t="shared" si="637"/>
        <v/>
      </c>
    </row>
    <row r="24726" spans="10:10" x14ac:dyDescent="0.25">
      <c r="J24726" t="str">
        <f t="shared" si="637"/>
        <v/>
      </c>
    </row>
    <row r="24727" spans="10:10" x14ac:dyDescent="0.25">
      <c r="J24727" t="str">
        <f t="shared" si="637"/>
        <v/>
      </c>
    </row>
    <row r="24728" spans="10:10" x14ac:dyDescent="0.25">
      <c r="J24728" t="str">
        <f t="shared" si="637"/>
        <v/>
      </c>
    </row>
    <row r="24729" spans="10:10" x14ac:dyDescent="0.25">
      <c r="J24729" t="str">
        <f t="shared" si="637"/>
        <v/>
      </c>
    </row>
    <row r="24730" spans="10:10" x14ac:dyDescent="0.25">
      <c r="J24730" t="str">
        <f t="shared" si="637"/>
        <v/>
      </c>
    </row>
    <row r="24731" spans="10:10" x14ac:dyDescent="0.25">
      <c r="J24731" t="str">
        <f t="shared" si="637"/>
        <v/>
      </c>
    </row>
    <row r="24732" spans="10:10" x14ac:dyDescent="0.25">
      <c r="J24732" t="str">
        <f t="shared" si="637"/>
        <v/>
      </c>
    </row>
    <row r="24733" spans="10:10" x14ac:dyDescent="0.25">
      <c r="J24733" t="str">
        <f t="shared" si="637"/>
        <v/>
      </c>
    </row>
    <row r="24734" spans="10:10" x14ac:dyDescent="0.25">
      <c r="J24734" t="str">
        <f t="shared" si="637"/>
        <v/>
      </c>
    </row>
    <row r="24735" spans="10:10" x14ac:dyDescent="0.25">
      <c r="J24735" t="str">
        <f t="shared" si="637"/>
        <v/>
      </c>
    </row>
    <row r="24736" spans="10:10" x14ac:dyDescent="0.25">
      <c r="J24736" t="str">
        <f t="shared" si="637"/>
        <v/>
      </c>
    </row>
    <row r="24737" spans="10:10" x14ac:dyDescent="0.25">
      <c r="J24737" t="str">
        <f t="shared" si="637"/>
        <v/>
      </c>
    </row>
    <row r="24738" spans="10:10" x14ac:dyDescent="0.25">
      <c r="J24738" t="str">
        <f t="shared" si="637"/>
        <v/>
      </c>
    </row>
    <row r="24739" spans="10:10" x14ac:dyDescent="0.25">
      <c r="J24739" t="str">
        <f t="shared" si="637"/>
        <v/>
      </c>
    </row>
    <row r="24740" spans="10:10" x14ac:dyDescent="0.25">
      <c r="J24740" t="str">
        <f t="shared" si="637"/>
        <v/>
      </c>
    </row>
    <row r="24741" spans="10:10" x14ac:dyDescent="0.25">
      <c r="J24741" t="str">
        <f t="shared" si="637"/>
        <v/>
      </c>
    </row>
    <row r="24742" spans="10:10" x14ac:dyDescent="0.25">
      <c r="J24742" t="str">
        <f t="shared" si="637"/>
        <v/>
      </c>
    </row>
    <row r="24743" spans="10:10" x14ac:dyDescent="0.25">
      <c r="J24743" t="str">
        <f t="shared" si="637"/>
        <v/>
      </c>
    </row>
    <row r="24744" spans="10:10" x14ac:dyDescent="0.25">
      <c r="J24744" t="str">
        <f t="shared" si="637"/>
        <v/>
      </c>
    </row>
    <row r="24745" spans="10:10" x14ac:dyDescent="0.25">
      <c r="J24745" t="str">
        <f t="shared" si="637"/>
        <v/>
      </c>
    </row>
    <row r="24746" spans="10:10" x14ac:dyDescent="0.25">
      <c r="J24746" t="str">
        <f t="shared" si="637"/>
        <v/>
      </c>
    </row>
    <row r="24747" spans="10:10" x14ac:dyDescent="0.25">
      <c r="J24747" t="str">
        <f t="shared" si="637"/>
        <v/>
      </c>
    </row>
    <row r="24748" spans="10:10" x14ac:dyDescent="0.25">
      <c r="J24748" t="str">
        <f t="shared" si="637"/>
        <v/>
      </c>
    </row>
    <row r="24749" spans="10:10" x14ac:dyDescent="0.25">
      <c r="J24749" t="str">
        <f t="shared" si="637"/>
        <v/>
      </c>
    </row>
    <row r="24750" spans="10:10" x14ac:dyDescent="0.25">
      <c r="J24750" t="str">
        <f t="shared" si="637"/>
        <v/>
      </c>
    </row>
    <row r="24751" spans="10:10" x14ac:dyDescent="0.25">
      <c r="J24751" t="str">
        <f t="shared" si="637"/>
        <v/>
      </c>
    </row>
    <row r="24752" spans="10:10" x14ac:dyDescent="0.25">
      <c r="J24752" t="str">
        <f t="shared" si="637"/>
        <v/>
      </c>
    </row>
    <row r="24753" spans="10:10" x14ac:dyDescent="0.25">
      <c r="J24753" t="str">
        <f t="shared" si="637"/>
        <v/>
      </c>
    </row>
    <row r="24754" spans="10:10" x14ac:dyDescent="0.25">
      <c r="J24754" t="str">
        <f t="shared" si="637"/>
        <v/>
      </c>
    </row>
    <row r="24755" spans="10:10" x14ac:dyDescent="0.25">
      <c r="J24755" t="str">
        <f t="shared" si="637"/>
        <v/>
      </c>
    </row>
    <row r="24756" spans="10:10" x14ac:dyDescent="0.25">
      <c r="J24756" t="str">
        <f t="shared" si="637"/>
        <v/>
      </c>
    </row>
    <row r="24757" spans="10:10" x14ac:dyDescent="0.25">
      <c r="J24757" t="str">
        <f t="shared" si="637"/>
        <v/>
      </c>
    </row>
    <row r="24758" spans="10:10" x14ac:dyDescent="0.25">
      <c r="J24758" t="str">
        <f t="shared" si="637"/>
        <v/>
      </c>
    </row>
    <row r="24759" spans="10:10" x14ac:dyDescent="0.25">
      <c r="J24759" t="str">
        <f t="shared" si="637"/>
        <v/>
      </c>
    </row>
    <row r="24760" spans="10:10" x14ac:dyDescent="0.25">
      <c r="J24760" t="str">
        <f t="shared" si="637"/>
        <v/>
      </c>
    </row>
    <row r="24761" spans="10:10" x14ac:dyDescent="0.25">
      <c r="J24761" t="str">
        <f t="shared" si="637"/>
        <v/>
      </c>
    </row>
    <row r="24762" spans="10:10" x14ac:dyDescent="0.25">
      <c r="J24762" t="str">
        <f t="shared" si="637"/>
        <v/>
      </c>
    </row>
    <row r="24763" spans="10:10" x14ac:dyDescent="0.25">
      <c r="J24763" t="str">
        <f t="shared" si="637"/>
        <v/>
      </c>
    </row>
    <row r="24764" spans="10:10" x14ac:dyDescent="0.25">
      <c r="J24764" t="str">
        <f t="shared" si="637"/>
        <v/>
      </c>
    </row>
    <row r="24765" spans="10:10" x14ac:dyDescent="0.25">
      <c r="J24765" t="str">
        <f t="shared" si="637"/>
        <v/>
      </c>
    </row>
    <row r="24766" spans="10:10" x14ac:dyDescent="0.25">
      <c r="J24766" t="str">
        <f t="shared" si="637"/>
        <v/>
      </c>
    </row>
    <row r="24767" spans="10:10" x14ac:dyDescent="0.25">
      <c r="J24767" t="str">
        <f t="shared" si="637"/>
        <v/>
      </c>
    </row>
    <row r="24768" spans="10:10" x14ac:dyDescent="0.25">
      <c r="J24768" t="str">
        <f t="shared" si="637"/>
        <v/>
      </c>
    </row>
    <row r="24769" spans="10:10" x14ac:dyDescent="0.25">
      <c r="J24769" t="str">
        <f t="shared" si="637"/>
        <v/>
      </c>
    </row>
    <row r="24770" spans="10:10" x14ac:dyDescent="0.25">
      <c r="J24770" t="str">
        <f t="shared" si="637"/>
        <v/>
      </c>
    </row>
    <row r="24771" spans="10:10" x14ac:dyDescent="0.25">
      <c r="J24771" t="str">
        <f t="shared" ref="J24771:J24834" si="638">B24771&amp;C24771&amp;E24771&amp;IF(C24771="Skog",F24771&amp;G24771,"")</f>
        <v/>
      </c>
    </row>
    <row r="24772" spans="10:10" x14ac:dyDescent="0.25">
      <c r="J24772" t="str">
        <f t="shared" si="638"/>
        <v/>
      </c>
    </row>
    <row r="24773" spans="10:10" x14ac:dyDescent="0.25">
      <c r="J24773" t="str">
        <f t="shared" si="638"/>
        <v/>
      </c>
    </row>
    <row r="24774" spans="10:10" x14ac:dyDescent="0.25">
      <c r="J24774" t="str">
        <f t="shared" si="638"/>
        <v/>
      </c>
    </row>
    <row r="24775" spans="10:10" x14ac:dyDescent="0.25">
      <c r="J24775" t="str">
        <f t="shared" si="638"/>
        <v/>
      </c>
    </row>
    <row r="24776" spans="10:10" x14ac:dyDescent="0.25">
      <c r="J24776" t="str">
        <f t="shared" si="638"/>
        <v/>
      </c>
    </row>
    <row r="24777" spans="10:10" x14ac:dyDescent="0.25">
      <c r="J24777" t="str">
        <f t="shared" si="638"/>
        <v/>
      </c>
    </row>
    <row r="24778" spans="10:10" x14ac:dyDescent="0.25">
      <c r="J24778" t="str">
        <f t="shared" si="638"/>
        <v/>
      </c>
    </row>
    <row r="24779" spans="10:10" x14ac:dyDescent="0.25">
      <c r="J24779" t="str">
        <f t="shared" si="638"/>
        <v/>
      </c>
    </row>
    <row r="24780" spans="10:10" x14ac:dyDescent="0.25">
      <c r="J24780" t="str">
        <f t="shared" si="638"/>
        <v/>
      </c>
    </row>
    <row r="24781" spans="10:10" x14ac:dyDescent="0.25">
      <c r="J24781" t="str">
        <f t="shared" si="638"/>
        <v/>
      </c>
    </row>
    <row r="24782" spans="10:10" x14ac:dyDescent="0.25">
      <c r="J24782" t="str">
        <f t="shared" si="638"/>
        <v/>
      </c>
    </row>
    <row r="24783" spans="10:10" x14ac:dyDescent="0.25">
      <c r="J24783" t="str">
        <f t="shared" si="638"/>
        <v/>
      </c>
    </row>
    <row r="24784" spans="10:10" x14ac:dyDescent="0.25">
      <c r="J24784" t="str">
        <f t="shared" si="638"/>
        <v/>
      </c>
    </row>
    <row r="24785" spans="10:10" x14ac:dyDescent="0.25">
      <c r="J24785" t="str">
        <f t="shared" si="638"/>
        <v/>
      </c>
    </row>
    <row r="24786" spans="10:10" x14ac:dyDescent="0.25">
      <c r="J24786" t="str">
        <f t="shared" si="638"/>
        <v/>
      </c>
    </row>
    <row r="24787" spans="10:10" x14ac:dyDescent="0.25">
      <c r="J24787" t="str">
        <f t="shared" si="638"/>
        <v/>
      </c>
    </row>
    <row r="24788" spans="10:10" x14ac:dyDescent="0.25">
      <c r="J24788" t="str">
        <f t="shared" si="638"/>
        <v/>
      </c>
    </row>
    <row r="24789" spans="10:10" x14ac:dyDescent="0.25">
      <c r="J24789" t="str">
        <f t="shared" si="638"/>
        <v/>
      </c>
    </row>
    <row r="24790" spans="10:10" x14ac:dyDescent="0.25">
      <c r="J24790" t="str">
        <f t="shared" si="638"/>
        <v/>
      </c>
    </row>
    <row r="24791" spans="10:10" x14ac:dyDescent="0.25">
      <c r="J24791" t="str">
        <f t="shared" si="638"/>
        <v/>
      </c>
    </row>
    <row r="24792" spans="10:10" x14ac:dyDescent="0.25">
      <c r="J24792" t="str">
        <f t="shared" si="638"/>
        <v/>
      </c>
    </row>
    <row r="24793" spans="10:10" x14ac:dyDescent="0.25">
      <c r="J24793" t="str">
        <f t="shared" si="638"/>
        <v/>
      </c>
    </row>
    <row r="24794" spans="10:10" x14ac:dyDescent="0.25">
      <c r="J24794" t="str">
        <f t="shared" si="638"/>
        <v/>
      </c>
    </row>
    <row r="24795" spans="10:10" x14ac:dyDescent="0.25">
      <c r="J24795" t="str">
        <f t="shared" si="638"/>
        <v/>
      </c>
    </row>
    <row r="24796" spans="10:10" x14ac:dyDescent="0.25">
      <c r="J24796" t="str">
        <f t="shared" si="638"/>
        <v/>
      </c>
    </row>
    <row r="24797" spans="10:10" x14ac:dyDescent="0.25">
      <c r="J24797" t="str">
        <f t="shared" si="638"/>
        <v/>
      </c>
    </row>
    <row r="24798" spans="10:10" x14ac:dyDescent="0.25">
      <c r="J24798" t="str">
        <f t="shared" si="638"/>
        <v/>
      </c>
    </row>
    <row r="24799" spans="10:10" x14ac:dyDescent="0.25">
      <c r="J24799" t="str">
        <f t="shared" si="638"/>
        <v/>
      </c>
    </row>
    <row r="24800" spans="10:10" x14ac:dyDescent="0.25">
      <c r="J24800" t="str">
        <f t="shared" si="638"/>
        <v/>
      </c>
    </row>
    <row r="24801" spans="10:10" x14ac:dyDescent="0.25">
      <c r="J24801" t="str">
        <f t="shared" si="638"/>
        <v/>
      </c>
    </row>
    <row r="24802" spans="10:10" x14ac:dyDescent="0.25">
      <c r="J24802" t="str">
        <f t="shared" si="638"/>
        <v/>
      </c>
    </row>
    <row r="24803" spans="10:10" x14ac:dyDescent="0.25">
      <c r="J24803" t="str">
        <f t="shared" si="638"/>
        <v/>
      </c>
    </row>
    <row r="24804" spans="10:10" x14ac:dyDescent="0.25">
      <c r="J24804" t="str">
        <f t="shared" si="638"/>
        <v/>
      </c>
    </row>
    <row r="24805" spans="10:10" x14ac:dyDescent="0.25">
      <c r="J24805" t="str">
        <f t="shared" si="638"/>
        <v/>
      </c>
    </row>
    <row r="24806" spans="10:10" x14ac:dyDescent="0.25">
      <c r="J24806" t="str">
        <f t="shared" si="638"/>
        <v/>
      </c>
    </row>
    <row r="24807" spans="10:10" x14ac:dyDescent="0.25">
      <c r="J24807" t="str">
        <f t="shared" si="638"/>
        <v/>
      </c>
    </row>
    <row r="24808" spans="10:10" x14ac:dyDescent="0.25">
      <c r="J24808" t="str">
        <f t="shared" si="638"/>
        <v/>
      </c>
    </row>
    <row r="24809" spans="10:10" x14ac:dyDescent="0.25">
      <c r="J24809" t="str">
        <f t="shared" si="638"/>
        <v/>
      </c>
    </row>
    <row r="24810" spans="10:10" x14ac:dyDescent="0.25">
      <c r="J24810" t="str">
        <f t="shared" si="638"/>
        <v/>
      </c>
    </row>
    <row r="24811" spans="10:10" x14ac:dyDescent="0.25">
      <c r="J24811" t="str">
        <f t="shared" si="638"/>
        <v/>
      </c>
    </row>
    <row r="24812" spans="10:10" x14ac:dyDescent="0.25">
      <c r="J24812" t="str">
        <f t="shared" si="638"/>
        <v/>
      </c>
    </row>
    <row r="24813" spans="10:10" x14ac:dyDescent="0.25">
      <c r="J24813" t="str">
        <f t="shared" si="638"/>
        <v/>
      </c>
    </row>
    <row r="24814" spans="10:10" x14ac:dyDescent="0.25">
      <c r="J24814" t="str">
        <f t="shared" si="638"/>
        <v/>
      </c>
    </row>
    <row r="24815" spans="10:10" x14ac:dyDescent="0.25">
      <c r="J24815" t="str">
        <f t="shared" si="638"/>
        <v/>
      </c>
    </row>
    <row r="24816" spans="10:10" x14ac:dyDescent="0.25">
      <c r="J24816" t="str">
        <f t="shared" si="638"/>
        <v/>
      </c>
    </row>
    <row r="24817" spans="10:10" x14ac:dyDescent="0.25">
      <c r="J24817" t="str">
        <f t="shared" si="638"/>
        <v/>
      </c>
    </row>
    <row r="24818" spans="10:10" x14ac:dyDescent="0.25">
      <c r="J24818" t="str">
        <f t="shared" si="638"/>
        <v/>
      </c>
    </row>
    <row r="24819" spans="10:10" x14ac:dyDescent="0.25">
      <c r="J24819" t="str">
        <f t="shared" si="638"/>
        <v/>
      </c>
    </row>
    <row r="24820" spans="10:10" x14ac:dyDescent="0.25">
      <c r="J24820" t="str">
        <f t="shared" si="638"/>
        <v/>
      </c>
    </row>
    <row r="24821" spans="10:10" x14ac:dyDescent="0.25">
      <c r="J24821" t="str">
        <f t="shared" si="638"/>
        <v/>
      </c>
    </row>
    <row r="24822" spans="10:10" x14ac:dyDescent="0.25">
      <c r="J24822" t="str">
        <f t="shared" si="638"/>
        <v/>
      </c>
    </row>
    <row r="24823" spans="10:10" x14ac:dyDescent="0.25">
      <c r="J24823" t="str">
        <f t="shared" si="638"/>
        <v/>
      </c>
    </row>
    <row r="24824" spans="10:10" x14ac:dyDescent="0.25">
      <c r="J24824" t="str">
        <f t="shared" si="638"/>
        <v/>
      </c>
    </row>
    <row r="24825" spans="10:10" x14ac:dyDescent="0.25">
      <c r="J24825" t="str">
        <f t="shared" si="638"/>
        <v/>
      </c>
    </row>
    <row r="24826" spans="10:10" x14ac:dyDescent="0.25">
      <c r="J24826" t="str">
        <f t="shared" si="638"/>
        <v/>
      </c>
    </row>
    <row r="24827" spans="10:10" x14ac:dyDescent="0.25">
      <c r="J24827" t="str">
        <f t="shared" si="638"/>
        <v/>
      </c>
    </row>
    <row r="24828" spans="10:10" x14ac:dyDescent="0.25">
      <c r="J24828" t="str">
        <f t="shared" si="638"/>
        <v/>
      </c>
    </row>
    <row r="24829" spans="10:10" x14ac:dyDescent="0.25">
      <c r="J24829" t="str">
        <f t="shared" si="638"/>
        <v/>
      </c>
    </row>
    <row r="24830" spans="10:10" x14ac:dyDescent="0.25">
      <c r="J24830" t="str">
        <f t="shared" si="638"/>
        <v/>
      </c>
    </row>
    <row r="24831" spans="10:10" x14ac:dyDescent="0.25">
      <c r="J24831" t="str">
        <f t="shared" si="638"/>
        <v/>
      </c>
    </row>
    <row r="24832" spans="10:10" x14ac:dyDescent="0.25">
      <c r="J24832" t="str">
        <f t="shared" si="638"/>
        <v/>
      </c>
    </row>
    <row r="24833" spans="10:10" x14ac:dyDescent="0.25">
      <c r="J24833" t="str">
        <f t="shared" si="638"/>
        <v/>
      </c>
    </row>
    <row r="24834" spans="10:10" x14ac:dyDescent="0.25">
      <c r="J24834" t="str">
        <f t="shared" si="638"/>
        <v/>
      </c>
    </row>
    <row r="24835" spans="10:10" x14ac:dyDescent="0.25">
      <c r="J24835" t="str">
        <f t="shared" ref="J24835:J24898" si="639">B24835&amp;C24835&amp;E24835&amp;IF(C24835="Skog",F24835&amp;G24835,"")</f>
        <v/>
      </c>
    </row>
    <row r="24836" spans="10:10" x14ac:dyDescent="0.25">
      <c r="J24836" t="str">
        <f t="shared" si="639"/>
        <v/>
      </c>
    </row>
    <row r="24837" spans="10:10" x14ac:dyDescent="0.25">
      <c r="J24837" t="str">
        <f t="shared" si="639"/>
        <v/>
      </c>
    </row>
    <row r="24838" spans="10:10" x14ac:dyDescent="0.25">
      <c r="J24838" t="str">
        <f t="shared" si="639"/>
        <v/>
      </c>
    </row>
    <row r="24839" spans="10:10" x14ac:dyDescent="0.25">
      <c r="J24839" t="str">
        <f t="shared" si="639"/>
        <v/>
      </c>
    </row>
    <row r="24840" spans="10:10" x14ac:dyDescent="0.25">
      <c r="J24840" t="str">
        <f t="shared" si="639"/>
        <v/>
      </c>
    </row>
    <row r="24841" spans="10:10" x14ac:dyDescent="0.25">
      <c r="J24841" t="str">
        <f t="shared" si="639"/>
        <v/>
      </c>
    </row>
    <row r="24842" spans="10:10" x14ac:dyDescent="0.25">
      <c r="J24842" t="str">
        <f t="shared" si="639"/>
        <v/>
      </c>
    </row>
    <row r="24843" spans="10:10" x14ac:dyDescent="0.25">
      <c r="J24843" t="str">
        <f t="shared" si="639"/>
        <v/>
      </c>
    </row>
    <row r="24844" spans="10:10" x14ac:dyDescent="0.25">
      <c r="J24844" t="str">
        <f t="shared" si="639"/>
        <v/>
      </c>
    </row>
    <row r="24845" spans="10:10" x14ac:dyDescent="0.25">
      <c r="J24845" t="str">
        <f t="shared" si="639"/>
        <v/>
      </c>
    </row>
    <row r="24846" spans="10:10" x14ac:dyDescent="0.25">
      <c r="J24846" t="str">
        <f t="shared" si="639"/>
        <v/>
      </c>
    </row>
    <row r="24847" spans="10:10" x14ac:dyDescent="0.25">
      <c r="J24847" t="str">
        <f t="shared" si="639"/>
        <v/>
      </c>
    </row>
    <row r="24848" spans="10:10" x14ac:dyDescent="0.25">
      <c r="J24848" t="str">
        <f t="shared" si="639"/>
        <v/>
      </c>
    </row>
    <row r="24849" spans="10:10" x14ac:dyDescent="0.25">
      <c r="J24849" t="str">
        <f t="shared" si="639"/>
        <v/>
      </c>
    </row>
    <row r="24850" spans="10:10" x14ac:dyDescent="0.25">
      <c r="J24850" t="str">
        <f t="shared" si="639"/>
        <v/>
      </c>
    </row>
    <row r="24851" spans="10:10" x14ac:dyDescent="0.25">
      <c r="J24851" t="str">
        <f t="shared" si="639"/>
        <v/>
      </c>
    </row>
    <row r="24852" spans="10:10" x14ac:dyDescent="0.25">
      <c r="J24852" t="str">
        <f t="shared" si="639"/>
        <v/>
      </c>
    </row>
    <row r="24853" spans="10:10" x14ac:dyDescent="0.25">
      <c r="J24853" t="str">
        <f t="shared" si="639"/>
        <v/>
      </c>
    </row>
    <row r="24854" spans="10:10" x14ac:dyDescent="0.25">
      <c r="J24854" t="str">
        <f t="shared" si="639"/>
        <v/>
      </c>
    </row>
    <row r="24855" spans="10:10" x14ac:dyDescent="0.25">
      <c r="J24855" t="str">
        <f t="shared" si="639"/>
        <v/>
      </c>
    </row>
    <row r="24856" spans="10:10" x14ac:dyDescent="0.25">
      <c r="J24856" t="str">
        <f t="shared" si="639"/>
        <v/>
      </c>
    </row>
    <row r="24857" spans="10:10" x14ac:dyDescent="0.25">
      <c r="J24857" t="str">
        <f t="shared" si="639"/>
        <v/>
      </c>
    </row>
    <row r="24858" spans="10:10" x14ac:dyDescent="0.25">
      <c r="J24858" t="str">
        <f t="shared" si="639"/>
        <v/>
      </c>
    </row>
    <row r="24859" spans="10:10" x14ac:dyDescent="0.25">
      <c r="J24859" t="str">
        <f t="shared" si="639"/>
        <v/>
      </c>
    </row>
    <row r="24860" spans="10:10" x14ac:dyDescent="0.25">
      <c r="J24860" t="str">
        <f t="shared" si="639"/>
        <v/>
      </c>
    </row>
    <row r="24861" spans="10:10" x14ac:dyDescent="0.25">
      <c r="J24861" t="str">
        <f t="shared" si="639"/>
        <v/>
      </c>
    </row>
    <row r="24862" spans="10:10" x14ac:dyDescent="0.25">
      <c r="J24862" t="str">
        <f t="shared" si="639"/>
        <v/>
      </c>
    </row>
    <row r="24863" spans="10:10" x14ac:dyDescent="0.25">
      <c r="J24863" t="str">
        <f t="shared" si="639"/>
        <v/>
      </c>
    </row>
    <row r="24864" spans="10:10" x14ac:dyDescent="0.25">
      <c r="J24864" t="str">
        <f t="shared" si="639"/>
        <v/>
      </c>
    </row>
    <row r="24865" spans="10:10" x14ac:dyDescent="0.25">
      <c r="J24865" t="str">
        <f t="shared" si="639"/>
        <v/>
      </c>
    </row>
    <row r="24866" spans="10:10" x14ac:dyDescent="0.25">
      <c r="J24866" t="str">
        <f t="shared" si="639"/>
        <v/>
      </c>
    </row>
    <row r="24867" spans="10:10" x14ac:dyDescent="0.25">
      <c r="J24867" t="str">
        <f t="shared" si="639"/>
        <v/>
      </c>
    </row>
    <row r="24868" spans="10:10" x14ac:dyDescent="0.25">
      <c r="J24868" t="str">
        <f t="shared" si="639"/>
        <v/>
      </c>
    </row>
    <row r="24869" spans="10:10" x14ac:dyDescent="0.25">
      <c r="J24869" t="str">
        <f t="shared" si="639"/>
        <v/>
      </c>
    </row>
    <row r="24870" spans="10:10" x14ac:dyDescent="0.25">
      <c r="J24870" t="str">
        <f t="shared" si="639"/>
        <v/>
      </c>
    </row>
    <row r="24871" spans="10:10" x14ac:dyDescent="0.25">
      <c r="J24871" t="str">
        <f t="shared" si="639"/>
        <v/>
      </c>
    </row>
    <row r="24872" spans="10:10" x14ac:dyDescent="0.25">
      <c r="J24872" t="str">
        <f t="shared" si="639"/>
        <v/>
      </c>
    </row>
    <row r="24873" spans="10:10" x14ac:dyDescent="0.25">
      <c r="J24873" t="str">
        <f t="shared" si="639"/>
        <v/>
      </c>
    </row>
    <row r="24874" spans="10:10" x14ac:dyDescent="0.25">
      <c r="J24874" t="str">
        <f t="shared" si="639"/>
        <v/>
      </c>
    </row>
    <row r="24875" spans="10:10" x14ac:dyDescent="0.25">
      <c r="J24875" t="str">
        <f t="shared" si="639"/>
        <v/>
      </c>
    </row>
    <row r="24876" spans="10:10" x14ac:dyDescent="0.25">
      <c r="J24876" t="str">
        <f t="shared" si="639"/>
        <v/>
      </c>
    </row>
    <row r="24877" spans="10:10" x14ac:dyDescent="0.25">
      <c r="J24877" t="str">
        <f t="shared" si="639"/>
        <v/>
      </c>
    </row>
    <row r="24878" spans="10:10" x14ac:dyDescent="0.25">
      <c r="J24878" t="str">
        <f t="shared" si="639"/>
        <v/>
      </c>
    </row>
    <row r="24879" spans="10:10" x14ac:dyDescent="0.25">
      <c r="J24879" t="str">
        <f t="shared" si="639"/>
        <v/>
      </c>
    </row>
    <row r="24880" spans="10:10" x14ac:dyDescent="0.25">
      <c r="J24880" t="str">
        <f t="shared" si="639"/>
        <v/>
      </c>
    </row>
    <row r="24881" spans="10:10" x14ac:dyDescent="0.25">
      <c r="J24881" t="str">
        <f t="shared" si="639"/>
        <v/>
      </c>
    </row>
    <row r="24882" spans="10:10" x14ac:dyDescent="0.25">
      <c r="J24882" t="str">
        <f t="shared" si="639"/>
        <v/>
      </c>
    </row>
    <row r="24883" spans="10:10" x14ac:dyDescent="0.25">
      <c r="J24883" t="str">
        <f t="shared" si="639"/>
        <v/>
      </c>
    </row>
    <row r="24884" spans="10:10" x14ac:dyDescent="0.25">
      <c r="J24884" t="str">
        <f t="shared" si="639"/>
        <v/>
      </c>
    </row>
    <row r="24885" spans="10:10" x14ac:dyDescent="0.25">
      <c r="J24885" t="str">
        <f t="shared" si="639"/>
        <v/>
      </c>
    </row>
    <row r="24886" spans="10:10" x14ac:dyDescent="0.25">
      <c r="J24886" t="str">
        <f t="shared" si="639"/>
        <v/>
      </c>
    </row>
    <row r="24887" spans="10:10" x14ac:dyDescent="0.25">
      <c r="J24887" t="str">
        <f t="shared" si="639"/>
        <v/>
      </c>
    </row>
    <row r="24888" spans="10:10" x14ac:dyDescent="0.25">
      <c r="J24888" t="str">
        <f t="shared" si="639"/>
        <v/>
      </c>
    </row>
    <row r="24889" spans="10:10" x14ac:dyDescent="0.25">
      <c r="J24889" t="str">
        <f t="shared" si="639"/>
        <v/>
      </c>
    </row>
    <row r="24890" spans="10:10" x14ac:dyDescent="0.25">
      <c r="J24890" t="str">
        <f t="shared" si="639"/>
        <v/>
      </c>
    </row>
    <row r="24891" spans="10:10" x14ac:dyDescent="0.25">
      <c r="J24891" t="str">
        <f t="shared" si="639"/>
        <v/>
      </c>
    </row>
    <row r="24892" spans="10:10" x14ac:dyDescent="0.25">
      <c r="J24892" t="str">
        <f t="shared" si="639"/>
        <v/>
      </c>
    </row>
    <row r="24893" spans="10:10" x14ac:dyDescent="0.25">
      <c r="J24893" t="str">
        <f t="shared" si="639"/>
        <v/>
      </c>
    </row>
    <row r="24894" spans="10:10" x14ac:dyDescent="0.25">
      <c r="J24894" t="str">
        <f t="shared" si="639"/>
        <v/>
      </c>
    </row>
    <row r="24895" spans="10:10" x14ac:dyDescent="0.25">
      <c r="J24895" t="str">
        <f t="shared" si="639"/>
        <v/>
      </c>
    </row>
    <row r="24896" spans="10:10" x14ac:dyDescent="0.25">
      <c r="J24896" t="str">
        <f t="shared" si="639"/>
        <v/>
      </c>
    </row>
    <row r="24897" spans="10:10" x14ac:dyDescent="0.25">
      <c r="J24897" t="str">
        <f t="shared" si="639"/>
        <v/>
      </c>
    </row>
    <row r="24898" spans="10:10" x14ac:dyDescent="0.25">
      <c r="J24898" t="str">
        <f t="shared" si="639"/>
        <v/>
      </c>
    </row>
    <row r="24899" spans="10:10" x14ac:dyDescent="0.25">
      <c r="J24899" t="str">
        <f t="shared" ref="J24899:J24962" si="640">B24899&amp;C24899&amp;E24899&amp;IF(C24899="Skog",F24899&amp;G24899,"")</f>
        <v/>
      </c>
    </row>
    <row r="24900" spans="10:10" x14ac:dyDescent="0.25">
      <c r="J24900" t="str">
        <f t="shared" si="640"/>
        <v/>
      </c>
    </row>
    <row r="24901" spans="10:10" x14ac:dyDescent="0.25">
      <c r="J24901" t="str">
        <f t="shared" si="640"/>
        <v/>
      </c>
    </row>
    <row r="24902" spans="10:10" x14ac:dyDescent="0.25">
      <c r="J24902" t="str">
        <f t="shared" si="640"/>
        <v/>
      </c>
    </row>
    <row r="24903" spans="10:10" x14ac:dyDescent="0.25">
      <c r="J24903" t="str">
        <f t="shared" si="640"/>
        <v/>
      </c>
    </row>
    <row r="24904" spans="10:10" x14ac:dyDescent="0.25">
      <c r="J24904" t="str">
        <f t="shared" si="640"/>
        <v/>
      </c>
    </row>
    <row r="24905" spans="10:10" x14ac:dyDescent="0.25">
      <c r="J24905" t="str">
        <f t="shared" si="640"/>
        <v/>
      </c>
    </row>
    <row r="24906" spans="10:10" x14ac:dyDescent="0.25">
      <c r="J24906" t="str">
        <f t="shared" si="640"/>
        <v/>
      </c>
    </row>
    <row r="24907" spans="10:10" x14ac:dyDescent="0.25">
      <c r="J24907" t="str">
        <f t="shared" si="640"/>
        <v/>
      </c>
    </row>
    <row r="24908" spans="10:10" x14ac:dyDescent="0.25">
      <c r="J24908" t="str">
        <f t="shared" si="640"/>
        <v/>
      </c>
    </row>
    <row r="24909" spans="10:10" x14ac:dyDescent="0.25">
      <c r="J24909" t="str">
        <f t="shared" si="640"/>
        <v/>
      </c>
    </row>
    <row r="24910" spans="10:10" x14ac:dyDescent="0.25">
      <c r="J24910" t="str">
        <f t="shared" si="640"/>
        <v/>
      </c>
    </row>
    <row r="24911" spans="10:10" x14ac:dyDescent="0.25">
      <c r="J24911" t="str">
        <f t="shared" si="640"/>
        <v/>
      </c>
    </row>
    <row r="24912" spans="10:10" x14ac:dyDescent="0.25">
      <c r="J24912" t="str">
        <f t="shared" si="640"/>
        <v/>
      </c>
    </row>
    <row r="24913" spans="10:10" x14ac:dyDescent="0.25">
      <c r="J24913" t="str">
        <f t="shared" si="640"/>
        <v/>
      </c>
    </row>
    <row r="24914" spans="10:10" x14ac:dyDescent="0.25">
      <c r="J24914" t="str">
        <f t="shared" si="640"/>
        <v/>
      </c>
    </row>
    <row r="24915" spans="10:10" x14ac:dyDescent="0.25">
      <c r="J24915" t="str">
        <f t="shared" si="640"/>
        <v/>
      </c>
    </row>
    <row r="24916" spans="10:10" x14ac:dyDescent="0.25">
      <c r="J24916" t="str">
        <f t="shared" si="640"/>
        <v/>
      </c>
    </row>
    <row r="24917" spans="10:10" x14ac:dyDescent="0.25">
      <c r="J24917" t="str">
        <f t="shared" si="640"/>
        <v/>
      </c>
    </row>
    <row r="24918" spans="10:10" x14ac:dyDescent="0.25">
      <c r="J24918" t="str">
        <f t="shared" si="640"/>
        <v/>
      </c>
    </row>
    <row r="24919" spans="10:10" x14ac:dyDescent="0.25">
      <c r="J24919" t="str">
        <f t="shared" si="640"/>
        <v/>
      </c>
    </row>
    <row r="24920" spans="10:10" x14ac:dyDescent="0.25">
      <c r="J24920" t="str">
        <f t="shared" si="640"/>
        <v/>
      </c>
    </row>
    <row r="24921" spans="10:10" x14ac:dyDescent="0.25">
      <c r="J24921" t="str">
        <f t="shared" si="640"/>
        <v/>
      </c>
    </row>
    <row r="24922" spans="10:10" x14ac:dyDescent="0.25">
      <c r="J24922" t="str">
        <f t="shared" si="640"/>
        <v/>
      </c>
    </row>
    <row r="24923" spans="10:10" x14ac:dyDescent="0.25">
      <c r="J24923" t="str">
        <f t="shared" si="640"/>
        <v/>
      </c>
    </row>
    <row r="24924" spans="10:10" x14ac:dyDescent="0.25">
      <c r="J24924" t="str">
        <f t="shared" si="640"/>
        <v/>
      </c>
    </row>
    <row r="24925" spans="10:10" x14ac:dyDescent="0.25">
      <c r="J24925" t="str">
        <f t="shared" si="640"/>
        <v/>
      </c>
    </row>
    <row r="24926" spans="10:10" x14ac:dyDescent="0.25">
      <c r="J24926" t="str">
        <f t="shared" si="640"/>
        <v/>
      </c>
    </row>
    <row r="24927" spans="10:10" x14ac:dyDescent="0.25">
      <c r="J24927" t="str">
        <f t="shared" si="640"/>
        <v/>
      </c>
    </row>
    <row r="24928" spans="10:10" x14ac:dyDescent="0.25">
      <c r="J24928" t="str">
        <f t="shared" si="640"/>
        <v/>
      </c>
    </row>
    <row r="24929" spans="10:10" x14ac:dyDescent="0.25">
      <c r="J24929" t="str">
        <f t="shared" si="640"/>
        <v/>
      </c>
    </row>
    <row r="24930" spans="10:10" x14ac:dyDescent="0.25">
      <c r="J24930" t="str">
        <f t="shared" si="640"/>
        <v/>
      </c>
    </row>
    <row r="24931" spans="10:10" x14ac:dyDescent="0.25">
      <c r="J24931" t="str">
        <f t="shared" si="640"/>
        <v/>
      </c>
    </row>
    <row r="24932" spans="10:10" x14ac:dyDescent="0.25">
      <c r="J24932" t="str">
        <f t="shared" si="640"/>
        <v/>
      </c>
    </row>
    <row r="24933" spans="10:10" x14ac:dyDescent="0.25">
      <c r="J24933" t="str">
        <f t="shared" si="640"/>
        <v/>
      </c>
    </row>
    <row r="24934" spans="10:10" x14ac:dyDescent="0.25">
      <c r="J24934" t="str">
        <f t="shared" si="640"/>
        <v/>
      </c>
    </row>
    <row r="24935" spans="10:10" x14ac:dyDescent="0.25">
      <c r="J24935" t="str">
        <f t="shared" si="640"/>
        <v/>
      </c>
    </row>
    <row r="24936" spans="10:10" x14ac:dyDescent="0.25">
      <c r="J24936" t="str">
        <f t="shared" si="640"/>
        <v/>
      </c>
    </row>
    <row r="24937" spans="10:10" x14ac:dyDescent="0.25">
      <c r="J24937" t="str">
        <f t="shared" si="640"/>
        <v/>
      </c>
    </row>
    <row r="24938" spans="10:10" x14ac:dyDescent="0.25">
      <c r="J24938" t="str">
        <f t="shared" si="640"/>
        <v/>
      </c>
    </row>
    <row r="24939" spans="10:10" x14ac:dyDescent="0.25">
      <c r="J24939" t="str">
        <f t="shared" si="640"/>
        <v/>
      </c>
    </row>
    <row r="24940" spans="10:10" x14ac:dyDescent="0.25">
      <c r="J24940" t="str">
        <f t="shared" si="640"/>
        <v/>
      </c>
    </row>
    <row r="24941" spans="10:10" x14ac:dyDescent="0.25">
      <c r="J24941" t="str">
        <f t="shared" si="640"/>
        <v/>
      </c>
    </row>
    <row r="24942" spans="10:10" x14ac:dyDescent="0.25">
      <c r="J24942" t="str">
        <f t="shared" si="640"/>
        <v/>
      </c>
    </row>
    <row r="24943" spans="10:10" x14ac:dyDescent="0.25">
      <c r="J24943" t="str">
        <f t="shared" si="640"/>
        <v/>
      </c>
    </row>
    <row r="24944" spans="10:10" x14ac:dyDescent="0.25">
      <c r="J24944" t="str">
        <f t="shared" si="640"/>
        <v/>
      </c>
    </row>
    <row r="24945" spans="10:10" x14ac:dyDescent="0.25">
      <c r="J24945" t="str">
        <f t="shared" si="640"/>
        <v/>
      </c>
    </row>
    <row r="24946" spans="10:10" x14ac:dyDescent="0.25">
      <c r="J24946" t="str">
        <f t="shared" si="640"/>
        <v/>
      </c>
    </row>
    <row r="24947" spans="10:10" x14ac:dyDescent="0.25">
      <c r="J24947" t="str">
        <f t="shared" si="640"/>
        <v/>
      </c>
    </row>
    <row r="24948" spans="10:10" x14ac:dyDescent="0.25">
      <c r="J24948" t="str">
        <f t="shared" si="640"/>
        <v/>
      </c>
    </row>
    <row r="24949" spans="10:10" x14ac:dyDescent="0.25">
      <c r="J24949" t="str">
        <f t="shared" si="640"/>
        <v/>
      </c>
    </row>
    <row r="24950" spans="10:10" x14ac:dyDescent="0.25">
      <c r="J24950" t="str">
        <f t="shared" si="640"/>
        <v/>
      </c>
    </row>
    <row r="24951" spans="10:10" x14ac:dyDescent="0.25">
      <c r="J24951" t="str">
        <f t="shared" si="640"/>
        <v/>
      </c>
    </row>
    <row r="24952" spans="10:10" x14ac:dyDescent="0.25">
      <c r="J24952" t="str">
        <f t="shared" si="640"/>
        <v/>
      </c>
    </row>
    <row r="24953" spans="10:10" x14ac:dyDescent="0.25">
      <c r="J24953" t="str">
        <f t="shared" si="640"/>
        <v/>
      </c>
    </row>
    <row r="24954" spans="10:10" x14ac:dyDescent="0.25">
      <c r="J24954" t="str">
        <f t="shared" si="640"/>
        <v/>
      </c>
    </row>
    <row r="24955" spans="10:10" x14ac:dyDescent="0.25">
      <c r="J24955" t="str">
        <f t="shared" si="640"/>
        <v/>
      </c>
    </row>
    <row r="24956" spans="10:10" x14ac:dyDescent="0.25">
      <c r="J24956" t="str">
        <f t="shared" si="640"/>
        <v/>
      </c>
    </row>
    <row r="24957" spans="10:10" x14ac:dyDescent="0.25">
      <c r="J24957" t="str">
        <f t="shared" si="640"/>
        <v/>
      </c>
    </row>
    <row r="24958" spans="10:10" x14ac:dyDescent="0.25">
      <c r="J24958" t="str">
        <f t="shared" si="640"/>
        <v/>
      </c>
    </row>
    <row r="24959" spans="10:10" x14ac:dyDescent="0.25">
      <c r="J24959" t="str">
        <f t="shared" si="640"/>
        <v/>
      </c>
    </row>
    <row r="24960" spans="10:10" x14ac:dyDescent="0.25">
      <c r="J24960" t="str">
        <f t="shared" si="640"/>
        <v/>
      </c>
    </row>
    <row r="24961" spans="10:10" x14ac:dyDescent="0.25">
      <c r="J24961" t="str">
        <f t="shared" si="640"/>
        <v/>
      </c>
    </row>
    <row r="24962" spans="10:10" x14ac:dyDescent="0.25">
      <c r="J24962" t="str">
        <f t="shared" si="640"/>
        <v/>
      </c>
    </row>
    <row r="24963" spans="10:10" x14ac:dyDescent="0.25">
      <c r="J24963" t="str">
        <f t="shared" ref="J24963:J25026" si="641">B24963&amp;C24963&amp;E24963&amp;IF(C24963="Skog",F24963&amp;G24963,"")</f>
        <v/>
      </c>
    </row>
    <row r="24964" spans="10:10" x14ac:dyDescent="0.25">
      <c r="J24964" t="str">
        <f t="shared" si="641"/>
        <v/>
      </c>
    </row>
    <row r="24965" spans="10:10" x14ac:dyDescent="0.25">
      <c r="J24965" t="str">
        <f t="shared" si="641"/>
        <v/>
      </c>
    </row>
    <row r="24966" spans="10:10" x14ac:dyDescent="0.25">
      <c r="J24966" t="str">
        <f t="shared" si="641"/>
        <v/>
      </c>
    </row>
    <row r="24967" spans="10:10" x14ac:dyDescent="0.25">
      <c r="J24967" t="str">
        <f t="shared" si="641"/>
        <v/>
      </c>
    </row>
    <row r="24968" spans="10:10" x14ac:dyDescent="0.25">
      <c r="J24968" t="str">
        <f t="shared" si="641"/>
        <v/>
      </c>
    </row>
    <row r="24969" spans="10:10" x14ac:dyDescent="0.25">
      <c r="J24969" t="str">
        <f t="shared" si="641"/>
        <v/>
      </c>
    </row>
    <row r="24970" spans="10:10" x14ac:dyDescent="0.25">
      <c r="J24970" t="str">
        <f t="shared" si="641"/>
        <v/>
      </c>
    </row>
    <row r="24971" spans="10:10" x14ac:dyDescent="0.25">
      <c r="J24971" t="str">
        <f t="shared" si="641"/>
        <v/>
      </c>
    </row>
    <row r="24972" spans="10:10" x14ac:dyDescent="0.25">
      <c r="J24972" t="str">
        <f t="shared" si="641"/>
        <v/>
      </c>
    </row>
    <row r="24973" spans="10:10" x14ac:dyDescent="0.25">
      <c r="J24973" t="str">
        <f t="shared" si="641"/>
        <v/>
      </c>
    </row>
    <row r="24974" spans="10:10" x14ac:dyDescent="0.25">
      <c r="J24974" t="str">
        <f t="shared" si="641"/>
        <v/>
      </c>
    </row>
    <row r="24975" spans="10:10" x14ac:dyDescent="0.25">
      <c r="J24975" t="str">
        <f t="shared" si="641"/>
        <v/>
      </c>
    </row>
    <row r="24976" spans="10:10" x14ac:dyDescent="0.25">
      <c r="J24976" t="str">
        <f t="shared" si="641"/>
        <v/>
      </c>
    </row>
    <row r="24977" spans="10:10" x14ac:dyDescent="0.25">
      <c r="J24977" t="str">
        <f t="shared" si="641"/>
        <v/>
      </c>
    </row>
    <row r="24978" spans="10:10" x14ac:dyDescent="0.25">
      <c r="J24978" t="str">
        <f t="shared" si="641"/>
        <v/>
      </c>
    </row>
    <row r="24979" spans="10:10" x14ac:dyDescent="0.25">
      <c r="J24979" t="str">
        <f t="shared" si="641"/>
        <v/>
      </c>
    </row>
    <row r="24980" spans="10:10" x14ac:dyDescent="0.25">
      <c r="J24980" t="str">
        <f t="shared" si="641"/>
        <v/>
      </c>
    </row>
    <row r="24981" spans="10:10" x14ac:dyDescent="0.25">
      <c r="J24981" t="str">
        <f t="shared" si="641"/>
        <v/>
      </c>
    </row>
    <row r="24982" spans="10:10" x14ac:dyDescent="0.25">
      <c r="J24982" t="str">
        <f t="shared" si="641"/>
        <v/>
      </c>
    </row>
    <row r="24983" spans="10:10" x14ac:dyDescent="0.25">
      <c r="J24983" t="str">
        <f t="shared" si="641"/>
        <v/>
      </c>
    </row>
    <row r="24984" spans="10:10" x14ac:dyDescent="0.25">
      <c r="J24984" t="str">
        <f t="shared" si="641"/>
        <v/>
      </c>
    </row>
    <row r="24985" spans="10:10" x14ac:dyDescent="0.25">
      <c r="J24985" t="str">
        <f t="shared" si="641"/>
        <v/>
      </c>
    </row>
    <row r="24986" spans="10:10" x14ac:dyDescent="0.25">
      <c r="J24986" t="str">
        <f t="shared" si="641"/>
        <v/>
      </c>
    </row>
    <row r="24987" spans="10:10" x14ac:dyDescent="0.25">
      <c r="J24987" t="str">
        <f t="shared" si="641"/>
        <v/>
      </c>
    </row>
    <row r="24988" spans="10:10" x14ac:dyDescent="0.25">
      <c r="J24988" t="str">
        <f t="shared" si="641"/>
        <v/>
      </c>
    </row>
    <row r="24989" spans="10:10" x14ac:dyDescent="0.25">
      <c r="J24989" t="str">
        <f t="shared" si="641"/>
        <v/>
      </c>
    </row>
    <row r="24990" spans="10:10" x14ac:dyDescent="0.25">
      <c r="J24990" t="str">
        <f t="shared" si="641"/>
        <v/>
      </c>
    </row>
    <row r="24991" spans="10:10" x14ac:dyDescent="0.25">
      <c r="J24991" t="str">
        <f t="shared" si="641"/>
        <v/>
      </c>
    </row>
    <row r="24992" spans="10:10" x14ac:dyDescent="0.25">
      <c r="J24992" t="str">
        <f t="shared" si="641"/>
        <v/>
      </c>
    </row>
    <row r="24993" spans="10:10" x14ac:dyDescent="0.25">
      <c r="J24993" t="str">
        <f t="shared" si="641"/>
        <v/>
      </c>
    </row>
    <row r="24994" spans="10:10" x14ac:dyDescent="0.25">
      <c r="J24994" t="str">
        <f t="shared" si="641"/>
        <v/>
      </c>
    </row>
    <row r="24995" spans="10:10" x14ac:dyDescent="0.25">
      <c r="J24995" t="str">
        <f t="shared" si="641"/>
        <v/>
      </c>
    </row>
    <row r="24996" spans="10:10" x14ac:dyDescent="0.25">
      <c r="J24996" t="str">
        <f t="shared" si="641"/>
        <v/>
      </c>
    </row>
    <row r="24997" spans="10:10" x14ac:dyDescent="0.25">
      <c r="J24997" t="str">
        <f t="shared" si="641"/>
        <v/>
      </c>
    </row>
    <row r="24998" spans="10:10" x14ac:dyDescent="0.25">
      <c r="J24998" t="str">
        <f t="shared" si="641"/>
        <v/>
      </c>
    </row>
    <row r="24999" spans="10:10" x14ac:dyDescent="0.25">
      <c r="J24999" t="str">
        <f t="shared" si="641"/>
        <v/>
      </c>
    </row>
    <row r="25000" spans="10:10" x14ac:dyDescent="0.25">
      <c r="J25000" t="str">
        <f t="shared" si="641"/>
        <v/>
      </c>
    </row>
    <row r="25001" spans="10:10" x14ac:dyDescent="0.25">
      <c r="J25001" t="str">
        <f t="shared" si="641"/>
        <v/>
      </c>
    </row>
    <row r="25002" spans="10:10" x14ac:dyDescent="0.25">
      <c r="J25002" t="str">
        <f t="shared" si="641"/>
        <v/>
      </c>
    </row>
    <row r="25003" spans="10:10" x14ac:dyDescent="0.25">
      <c r="J25003" t="str">
        <f t="shared" si="641"/>
        <v/>
      </c>
    </row>
    <row r="25004" spans="10:10" x14ac:dyDescent="0.25">
      <c r="J25004" t="str">
        <f t="shared" si="641"/>
        <v/>
      </c>
    </row>
    <row r="25005" spans="10:10" x14ac:dyDescent="0.25">
      <c r="J25005" t="str">
        <f t="shared" si="641"/>
        <v/>
      </c>
    </row>
    <row r="25006" spans="10:10" x14ac:dyDescent="0.25">
      <c r="J25006" t="str">
        <f t="shared" si="641"/>
        <v/>
      </c>
    </row>
    <row r="25007" spans="10:10" x14ac:dyDescent="0.25">
      <c r="J25007" t="str">
        <f t="shared" si="641"/>
        <v/>
      </c>
    </row>
    <row r="25008" spans="10:10" x14ac:dyDescent="0.25">
      <c r="J25008" t="str">
        <f t="shared" si="641"/>
        <v/>
      </c>
    </row>
    <row r="25009" spans="10:10" x14ac:dyDescent="0.25">
      <c r="J25009" t="str">
        <f t="shared" si="641"/>
        <v/>
      </c>
    </row>
    <row r="25010" spans="10:10" x14ac:dyDescent="0.25">
      <c r="J25010" t="str">
        <f t="shared" si="641"/>
        <v/>
      </c>
    </row>
    <row r="25011" spans="10:10" x14ac:dyDescent="0.25">
      <c r="J25011" t="str">
        <f t="shared" si="641"/>
        <v/>
      </c>
    </row>
    <row r="25012" spans="10:10" x14ac:dyDescent="0.25">
      <c r="J25012" t="str">
        <f t="shared" si="641"/>
        <v/>
      </c>
    </row>
    <row r="25013" spans="10:10" x14ac:dyDescent="0.25">
      <c r="J25013" t="str">
        <f t="shared" si="641"/>
        <v/>
      </c>
    </row>
    <row r="25014" spans="10:10" x14ac:dyDescent="0.25">
      <c r="J25014" t="str">
        <f t="shared" si="641"/>
        <v/>
      </c>
    </row>
    <row r="25015" spans="10:10" x14ac:dyDescent="0.25">
      <c r="J25015" t="str">
        <f t="shared" si="641"/>
        <v/>
      </c>
    </row>
    <row r="25016" spans="10:10" x14ac:dyDescent="0.25">
      <c r="J25016" t="str">
        <f t="shared" si="641"/>
        <v/>
      </c>
    </row>
    <row r="25017" spans="10:10" x14ac:dyDescent="0.25">
      <c r="J25017" t="str">
        <f t="shared" si="641"/>
        <v/>
      </c>
    </row>
    <row r="25018" spans="10:10" x14ac:dyDescent="0.25">
      <c r="J25018" t="str">
        <f t="shared" si="641"/>
        <v/>
      </c>
    </row>
    <row r="25019" spans="10:10" x14ac:dyDescent="0.25">
      <c r="J25019" t="str">
        <f t="shared" si="641"/>
        <v/>
      </c>
    </row>
    <row r="25020" spans="10:10" x14ac:dyDescent="0.25">
      <c r="J25020" t="str">
        <f t="shared" si="641"/>
        <v/>
      </c>
    </row>
    <row r="25021" spans="10:10" x14ac:dyDescent="0.25">
      <c r="J25021" t="str">
        <f t="shared" si="641"/>
        <v/>
      </c>
    </row>
    <row r="25022" spans="10:10" x14ac:dyDescent="0.25">
      <c r="J25022" t="str">
        <f t="shared" si="641"/>
        <v/>
      </c>
    </row>
    <row r="25023" spans="10:10" x14ac:dyDescent="0.25">
      <c r="J25023" t="str">
        <f t="shared" si="641"/>
        <v/>
      </c>
    </row>
    <row r="25024" spans="10:10" x14ac:dyDescent="0.25">
      <c r="J25024" t="str">
        <f t="shared" si="641"/>
        <v/>
      </c>
    </row>
    <row r="25025" spans="10:10" x14ac:dyDescent="0.25">
      <c r="J25025" t="str">
        <f t="shared" si="641"/>
        <v/>
      </c>
    </row>
    <row r="25026" spans="10:10" x14ac:dyDescent="0.25">
      <c r="J25026" t="str">
        <f t="shared" si="641"/>
        <v/>
      </c>
    </row>
    <row r="25027" spans="10:10" x14ac:dyDescent="0.25">
      <c r="J25027" t="str">
        <f t="shared" ref="J25027:J25090" si="642">B25027&amp;C25027&amp;E25027&amp;IF(C25027="Skog",F25027&amp;G25027,"")</f>
        <v/>
      </c>
    </row>
    <row r="25028" spans="10:10" x14ac:dyDescent="0.25">
      <c r="J25028" t="str">
        <f t="shared" si="642"/>
        <v/>
      </c>
    </row>
    <row r="25029" spans="10:10" x14ac:dyDescent="0.25">
      <c r="J25029" t="str">
        <f t="shared" si="642"/>
        <v/>
      </c>
    </row>
    <row r="25030" spans="10:10" x14ac:dyDescent="0.25">
      <c r="J25030" t="str">
        <f t="shared" si="642"/>
        <v/>
      </c>
    </row>
    <row r="25031" spans="10:10" x14ac:dyDescent="0.25">
      <c r="J25031" t="str">
        <f t="shared" si="642"/>
        <v/>
      </c>
    </row>
    <row r="25032" spans="10:10" x14ac:dyDescent="0.25">
      <c r="J25032" t="str">
        <f t="shared" si="642"/>
        <v/>
      </c>
    </row>
    <row r="25033" spans="10:10" x14ac:dyDescent="0.25">
      <c r="J25033" t="str">
        <f t="shared" si="642"/>
        <v/>
      </c>
    </row>
    <row r="25034" spans="10:10" x14ac:dyDescent="0.25">
      <c r="J25034" t="str">
        <f t="shared" si="642"/>
        <v/>
      </c>
    </row>
    <row r="25035" spans="10:10" x14ac:dyDescent="0.25">
      <c r="J25035" t="str">
        <f t="shared" si="642"/>
        <v/>
      </c>
    </row>
    <row r="25036" spans="10:10" x14ac:dyDescent="0.25">
      <c r="J25036" t="str">
        <f t="shared" si="642"/>
        <v/>
      </c>
    </row>
    <row r="25037" spans="10:10" x14ac:dyDescent="0.25">
      <c r="J25037" t="str">
        <f t="shared" si="642"/>
        <v/>
      </c>
    </row>
    <row r="25038" spans="10:10" x14ac:dyDescent="0.25">
      <c r="J25038" t="str">
        <f t="shared" si="642"/>
        <v/>
      </c>
    </row>
    <row r="25039" spans="10:10" x14ac:dyDescent="0.25">
      <c r="J25039" t="str">
        <f t="shared" si="642"/>
        <v/>
      </c>
    </row>
    <row r="25040" spans="10:10" x14ac:dyDescent="0.25">
      <c r="J25040" t="str">
        <f t="shared" si="642"/>
        <v/>
      </c>
    </row>
    <row r="25041" spans="10:10" x14ac:dyDescent="0.25">
      <c r="J25041" t="str">
        <f t="shared" si="642"/>
        <v/>
      </c>
    </row>
    <row r="25042" spans="10:10" x14ac:dyDescent="0.25">
      <c r="J25042" t="str">
        <f t="shared" si="642"/>
        <v/>
      </c>
    </row>
    <row r="25043" spans="10:10" x14ac:dyDescent="0.25">
      <c r="J25043" t="str">
        <f t="shared" si="642"/>
        <v/>
      </c>
    </row>
    <row r="25044" spans="10:10" x14ac:dyDescent="0.25">
      <c r="J25044" t="str">
        <f t="shared" si="642"/>
        <v/>
      </c>
    </row>
    <row r="25045" spans="10:10" x14ac:dyDescent="0.25">
      <c r="J25045" t="str">
        <f t="shared" si="642"/>
        <v/>
      </c>
    </row>
    <row r="25046" spans="10:10" x14ac:dyDescent="0.25">
      <c r="J25046" t="str">
        <f t="shared" si="642"/>
        <v/>
      </c>
    </row>
    <row r="25047" spans="10:10" x14ac:dyDescent="0.25">
      <c r="J25047" t="str">
        <f t="shared" si="642"/>
        <v/>
      </c>
    </row>
    <row r="25048" spans="10:10" x14ac:dyDescent="0.25">
      <c r="J25048" t="str">
        <f t="shared" si="642"/>
        <v/>
      </c>
    </row>
    <row r="25049" spans="10:10" x14ac:dyDescent="0.25">
      <c r="J25049" t="str">
        <f t="shared" si="642"/>
        <v/>
      </c>
    </row>
    <row r="25050" spans="10:10" x14ac:dyDescent="0.25">
      <c r="J25050" t="str">
        <f t="shared" si="642"/>
        <v/>
      </c>
    </row>
    <row r="25051" spans="10:10" x14ac:dyDescent="0.25">
      <c r="J25051" t="str">
        <f t="shared" si="642"/>
        <v/>
      </c>
    </row>
    <row r="25052" spans="10:10" x14ac:dyDescent="0.25">
      <c r="J25052" t="str">
        <f t="shared" si="642"/>
        <v/>
      </c>
    </row>
    <row r="25053" spans="10:10" x14ac:dyDescent="0.25">
      <c r="J25053" t="str">
        <f t="shared" si="642"/>
        <v/>
      </c>
    </row>
    <row r="25054" spans="10:10" x14ac:dyDescent="0.25">
      <c r="J25054" t="str">
        <f t="shared" si="642"/>
        <v/>
      </c>
    </row>
    <row r="25055" spans="10:10" x14ac:dyDescent="0.25">
      <c r="J25055" t="str">
        <f t="shared" si="642"/>
        <v/>
      </c>
    </row>
    <row r="25056" spans="10:10" x14ac:dyDescent="0.25">
      <c r="J25056" t="str">
        <f t="shared" si="642"/>
        <v/>
      </c>
    </row>
    <row r="25057" spans="10:10" x14ac:dyDescent="0.25">
      <c r="J25057" t="str">
        <f t="shared" si="642"/>
        <v/>
      </c>
    </row>
    <row r="25058" spans="10:10" x14ac:dyDescent="0.25">
      <c r="J25058" t="str">
        <f t="shared" si="642"/>
        <v/>
      </c>
    </row>
    <row r="25059" spans="10:10" x14ac:dyDescent="0.25">
      <c r="J25059" t="str">
        <f t="shared" si="642"/>
        <v/>
      </c>
    </row>
    <row r="25060" spans="10:10" x14ac:dyDescent="0.25">
      <c r="J25060" t="str">
        <f t="shared" si="642"/>
        <v/>
      </c>
    </row>
    <row r="25061" spans="10:10" x14ac:dyDescent="0.25">
      <c r="J25061" t="str">
        <f t="shared" si="642"/>
        <v/>
      </c>
    </row>
    <row r="25062" spans="10:10" x14ac:dyDescent="0.25">
      <c r="J25062" t="str">
        <f t="shared" si="642"/>
        <v/>
      </c>
    </row>
    <row r="25063" spans="10:10" x14ac:dyDescent="0.25">
      <c r="J25063" t="str">
        <f t="shared" si="642"/>
        <v/>
      </c>
    </row>
    <row r="25064" spans="10:10" x14ac:dyDescent="0.25">
      <c r="J25064" t="str">
        <f t="shared" si="642"/>
        <v/>
      </c>
    </row>
    <row r="25065" spans="10:10" x14ac:dyDescent="0.25">
      <c r="J25065" t="str">
        <f t="shared" si="642"/>
        <v/>
      </c>
    </row>
    <row r="25066" spans="10:10" x14ac:dyDescent="0.25">
      <c r="J25066" t="str">
        <f t="shared" si="642"/>
        <v/>
      </c>
    </row>
    <row r="25067" spans="10:10" x14ac:dyDescent="0.25">
      <c r="J25067" t="str">
        <f t="shared" si="642"/>
        <v/>
      </c>
    </row>
    <row r="25068" spans="10:10" x14ac:dyDescent="0.25">
      <c r="J25068" t="str">
        <f t="shared" si="642"/>
        <v/>
      </c>
    </row>
    <row r="25069" spans="10:10" x14ac:dyDescent="0.25">
      <c r="J25069" t="str">
        <f t="shared" si="642"/>
        <v/>
      </c>
    </row>
    <row r="25070" spans="10:10" x14ac:dyDescent="0.25">
      <c r="J25070" t="str">
        <f t="shared" si="642"/>
        <v/>
      </c>
    </row>
    <row r="25071" spans="10:10" x14ac:dyDescent="0.25">
      <c r="J25071" t="str">
        <f t="shared" si="642"/>
        <v/>
      </c>
    </row>
    <row r="25072" spans="10:10" x14ac:dyDescent="0.25">
      <c r="J25072" t="str">
        <f t="shared" si="642"/>
        <v/>
      </c>
    </row>
    <row r="25073" spans="10:10" x14ac:dyDescent="0.25">
      <c r="J25073" t="str">
        <f t="shared" si="642"/>
        <v/>
      </c>
    </row>
    <row r="25074" spans="10:10" x14ac:dyDescent="0.25">
      <c r="J25074" t="str">
        <f t="shared" si="642"/>
        <v/>
      </c>
    </row>
    <row r="25075" spans="10:10" x14ac:dyDescent="0.25">
      <c r="J25075" t="str">
        <f t="shared" si="642"/>
        <v/>
      </c>
    </row>
    <row r="25076" spans="10:10" x14ac:dyDescent="0.25">
      <c r="J25076" t="str">
        <f t="shared" si="642"/>
        <v/>
      </c>
    </row>
    <row r="25077" spans="10:10" x14ac:dyDescent="0.25">
      <c r="J25077" t="str">
        <f t="shared" si="642"/>
        <v/>
      </c>
    </row>
    <row r="25078" spans="10:10" x14ac:dyDescent="0.25">
      <c r="J25078" t="str">
        <f t="shared" si="642"/>
        <v/>
      </c>
    </row>
    <row r="25079" spans="10:10" x14ac:dyDescent="0.25">
      <c r="J25079" t="str">
        <f t="shared" si="642"/>
        <v/>
      </c>
    </row>
    <row r="25080" spans="10:10" x14ac:dyDescent="0.25">
      <c r="J25080" t="str">
        <f t="shared" si="642"/>
        <v/>
      </c>
    </row>
    <row r="25081" spans="10:10" x14ac:dyDescent="0.25">
      <c r="J25081" t="str">
        <f t="shared" si="642"/>
        <v/>
      </c>
    </row>
    <row r="25082" spans="10:10" x14ac:dyDescent="0.25">
      <c r="J25082" t="str">
        <f t="shared" si="642"/>
        <v/>
      </c>
    </row>
    <row r="25083" spans="10:10" x14ac:dyDescent="0.25">
      <c r="J25083" t="str">
        <f t="shared" si="642"/>
        <v/>
      </c>
    </row>
    <row r="25084" spans="10:10" x14ac:dyDescent="0.25">
      <c r="J25084" t="str">
        <f t="shared" si="642"/>
        <v/>
      </c>
    </row>
    <row r="25085" spans="10:10" x14ac:dyDescent="0.25">
      <c r="J25085" t="str">
        <f t="shared" si="642"/>
        <v/>
      </c>
    </row>
    <row r="25086" spans="10:10" x14ac:dyDescent="0.25">
      <c r="J25086" t="str">
        <f t="shared" si="642"/>
        <v/>
      </c>
    </row>
    <row r="25087" spans="10:10" x14ac:dyDescent="0.25">
      <c r="J25087" t="str">
        <f t="shared" si="642"/>
        <v/>
      </c>
    </row>
    <row r="25088" spans="10:10" x14ac:dyDescent="0.25">
      <c r="J25088" t="str">
        <f t="shared" si="642"/>
        <v/>
      </c>
    </row>
    <row r="25089" spans="10:10" x14ac:dyDescent="0.25">
      <c r="J25089" t="str">
        <f t="shared" si="642"/>
        <v/>
      </c>
    </row>
    <row r="25090" spans="10:10" x14ac:dyDescent="0.25">
      <c r="J25090" t="str">
        <f t="shared" si="642"/>
        <v/>
      </c>
    </row>
    <row r="25091" spans="10:10" x14ac:dyDescent="0.25">
      <c r="J25091" t="str">
        <f t="shared" ref="J25091:J25154" si="643">B25091&amp;C25091&amp;E25091&amp;IF(C25091="Skog",F25091&amp;G25091,"")</f>
        <v/>
      </c>
    </row>
    <row r="25092" spans="10:10" x14ac:dyDescent="0.25">
      <c r="J25092" t="str">
        <f t="shared" si="643"/>
        <v/>
      </c>
    </row>
    <row r="25093" spans="10:10" x14ac:dyDescent="0.25">
      <c r="J25093" t="str">
        <f t="shared" si="643"/>
        <v/>
      </c>
    </row>
    <row r="25094" spans="10:10" x14ac:dyDescent="0.25">
      <c r="J25094" t="str">
        <f t="shared" si="643"/>
        <v/>
      </c>
    </row>
    <row r="25095" spans="10:10" x14ac:dyDescent="0.25">
      <c r="J25095" t="str">
        <f t="shared" si="643"/>
        <v/>
      </c>
    </row>
    <row r="25096" spans="10:10" x14ac:dyDescent="0.25">
      <c r="J25096" t="str">
        <f t="shared" si="643"/>
        <v/>
      </c>
    </row>
    <row r="25097" spans="10:10" x14ac:dyDescent="0.25">
      <c r="J25097" t="str">
        <f t="shared" si="643"/>
        <v/>
      </c>
    </row>
    <row r="25098" spans="10:10" x14ac:dyDescent="0.25">
      <c r="J25098" t="str">
        <f t="shared" si="643"/>
        <v/>
      </c>
    </row>
    <row r="25099" spans="10:10" x14ac:dyDescent="0.25">
      <c r="J25099" t="str">
        <f t="shared" si="643"/>
        <v/>
      </c>
    </row>
    <row r="25100" spans="10:10" x14ac:dyDescent="0.25">
      <c r="J25100" t="str">
        <f t="shared" si="643"/>
        <v/>
      </c>
    </row>
    <row r="25101" spans="10:10" x14ac:dyDescent="0.25">
      <c r="J25101" t="str">
        <f t="shared" si="643"/>
        <v/>
      </c>
    </row>
    <row r="25102" spans="10:10" x14ac:dyDescent="0.25">
      <c r="J25102" t="str">
        <f t="shared" si="643"/>
        <v/>
      </c>
    </row>
    <row r="25103" spans="10:10" x14ac:dyDescent="0.25">
      <c r="J25103" t="str">
        <f t="shared" si="643"/>
        <v/>
      </c>
    </row>
    <row r="25104" spans="10:10" x14ac:dyDescent="0.25">
      <c r="J25104" t="str">
        <f t="shared" si="643"/>
        <v/>
      </c>
    </row>
    <row r="25105" spans="10:10" x14ac:dyDescent="0.25">
      <c r="J25105" t="str">
        <f t="shared" si="643"/>
        <v/>
      </c>
    </row>
    <row r="25106" spans="10:10" x14ac:dyDescent="0.25">
      <c r="J25106" t="str">
        <f t="shared" si="643"/>
        <v/>
      </c>
    </row>
    <row r="25107" spans="10:10" x14ac:dyDescent="0.25">
      <c r="J25107" t="str">
        <f t="shared" si="643"/>
        <v/>
      </c>
    </row>
    <row r="25108" spans="10:10" x14ac:dyDescent="0.25">
      <c r="J25108" t="str">
        <f t="shared" si="643"/>
        <v/>
      </c>
    </row>
    <row r="25109" spans="10:10" x14ac:dyDescent="0.25">
      <c r="J25109" t="str">
        <f t="shared" si="643"/>
        <v/>
      </c>
    </row>
    <row r="25110" spans="10:10" x14ac:dyDescent="0.25">
      <c r="J25110" t="str">
        <f t="shared" si="643"/>
        <v/>
      </c>
    </row>
    <row r="25111" spans="10:10" x14ac:dyDescent="0.25">
      <c r="J25111" t="str">
        <f t="shared" si="643"/>
        <v/>
      </c>
    </row>
    <row r="25112" spans="10:10" x14ac:dyDescent="0.25">
      <c r="J25112" t="str">
        <f t="shared" si="643"/>
        <v/>
      </c>
    </row>
    <row r="25113" spans="10:10" x14ac:dyDescent="0.25">
      <c r="J25113" t="str">
        <f t="shared" si="643"/>
        <v/>
      </c>
    </row>
    <row r="25114" spans="10:10" x14ac:dyDescent="0.25">
      <c r="J25114" t="str">
        <f t="shared" si="643"/>
        <v/>
      </c>
    </row>
    <row r="25115" spans="10:10" x14ac:dyDescent="0.25">
      <c r="J25115" t="str">
        <f t="shared" si="643"/>
        <v/>
      </c>
    </row>
    <row r="25116" spans="10:10" x14ac:dyDescent="0.25">
      <c r="J25116" t="str">
        <f t="shared" si="643"/>
        <v/>
      </c>
    </row>
    <row r="25117" spans="10:10" x14ac:dyDescent="0.25">
      <c r="J25117" t="str">
        <f t="shared" si="643"/>
        <v/>
      </c>
    </row>
    <row r="25118" spans="10:10" x14ac:dyDescent="0.25">
      <c r="J25118" t="str">
        <f t="shared" si="643"/>
        <v/>
      </c>
    </row>
    <row r="25119" spans="10:10" x14ac:dyDescent="0.25">
      <c r="J25119" t="str">
        <f t="shared" si="643"/>
        <v/>
      </c>
    </row>
    <row r="25120" spans="10:10" x14ac:dyDescent="0.25">
      <c r="J25120" t="str">
        <f t="shared" si="643"/>
        <v/>
      </c>
    </row>
    <row r="25121" spans="10:10" x14ac:dyDescent="0.25">
      <c r="J25121" t="str">
        <f t="shared" si="643"/>
        <v/>
      </c>
    </row>
    <row r="25122" spans="10:10" x14ac:dyDescent="0.25">
      <c r="J25122" t="str">
        <f t="shared" si="643"/>
        <v/>
      </c>
    </row>
    <row r="25123" spans="10:10" x14ac:dyDescent="0.25">
      <c r="J25123" t="str">
        <f t="shared" si="643"/>
        <v/>
      </c>
    </row>
    <row r="25124" spans="10:10" x14ac:dyDescent="0.25">
      <c r="J25124" t="str">
        <f t="shared" si="643"/>
        <v/>
      </c>
    </row>
    <row r="25125" spans="10:10" x14ac:dyDescent="0.25">
      <c r="J25125" t="str">
        <f t="shared" si="643"/>
        <v/>
      </c>
    </row>
    <row r="25126" spans="10:10" x14ac:dyDescent="0.25">
      <c r="J25126" t="str">
        <f t="shared" si="643"/>
        <v/>
      </c>
    </row>
    <row r="25127" spans="10:10" x14ac:dyDescent="0.25">
      <c r="J25127" t="str">
        <f t="shared" si="643"/>
        <v/>
      </c>
    </row>
    <row r="25128" spans="10:10" x14ac:dyDescent="0.25">
      <c r="J25128" t="str">
        <f t="shared" si="643"/>
        <v/>
      </c>
    </row>
    <row r="25129" spans="10:10" x14ac:dyDescent="0.25">
      <c r="J25129" t="str">
        <f t="shared" si="643"/>
        <v/>
      </c>
    </row>
    <row r="25130" spans="10:10" x14ac:dyDescent="0.25">
      <c r="J25130" t="str">
        <f t="shared" si="643"/>
        <v/>
      </c>
    </row>
    <row r="25131" spans="10:10" x14ac:dyDescent="0.25">
      <c r="J25131" t="str">
        <f t="shared" si="643"/>
        <v/>
      </c>
    </row>
    <row r="25132" spans="10:10" x14ac:dyDescent="0.25">
      <c r="J25132" t="str">
        <f t="shared" si="643"/>
        <v/>
      </c>
    </row>
    <row r="25133" spans="10:10" x14ac:dyDescent="0.25">
      <c r="J25133" t="str">
        <f t="shared" si="643"/>
        <v/>
      </c>
    </row>
    <row r="25134" spans="10:10" x14ac:dyDescent="0.25">
      <c r="J25134" t="str">
        <f t="shared" si="643"/>
        <v/>
      </c>
    </row>
    <row r="25135" spans="10:10" x14ac:dyDescent="0.25">
      <c r="J25135" t="str">
        <f t="shared" si="643"/>
        <v/>
      </c>
    </row>
    <row r="25136" spans="10:10" x14ac:dyDescent="0.25">
      <c r="J25136" t="str">
        <f t="shared" si="643"/>
        <v/>
      </c>
    </row>
    <row r="25137" spans="10:10" x14ac:dyDescent="0.25">
      <c r="J25137" t="str">
        <f t="shared" si="643"/>
        <v/>
      </c>
    </row>
    <row r="25138" spans="10:10" x14ac:dyDescent="0.25">
      <c r="J25138" t="str">
        <f t="shared" si="643"/>
        <v/>
      </c>
    </row>
    <row r="25139" spans="10:10" x14ac:dyDescent="0.25">
      <c r="J25139" t="str">
        <f t="shared" si="643"/>
        <v/>
      </c>
    </row>
    <row r="25140" spans="10:10" x14ac:dyDescent="0.25">
      <c r="J25140" t="str">
        <f t="shared" si="643"/>
        <v/>
      </c>
    </row>
    <row r="25141" spans="10:10" x14ac:dyDescent="0.25">
      <c r="J25141" t="str">
        <f t="shared" si="643"/>
        <v/>
      </c>
    </row>
    <row r="25142" spans="10:10" x14ac:dyDescent="0.25">
      <c r="J25142" t="str">
        <f t="shared" si="643"/>
        <v/>
      </c>
    </row>
    <row r="25143" spans="10:10" x14ac:dyDescent="0.25">
      <c r="J25143" t="str">
        <f t="shared" si="643"/>
        <v/>
      </c>
    </row>
    <row r="25144" spans="10:10" x14ac:dyDescent="0.25">
      <c r="J25144" t="str">
        <f t="shared" si="643"/>
        <v/>
      </c>
    </row>
    <row r="25145" spans="10:10" x14ac:dyDescent="0.25">
      <c r="J25145" t="str">
        <f t="shared" si="643"/>
        <v/>
      </c>
    </row>
    <row r="25146" spans="10:10" x14ac:dyDescent="0.25">
      <c r="J25146" t="str">
        <f t="shared" si="643"/>
        <v/>
      </c>
    </row>
    <row r="25147" spans="10:10" x14ac:dyDescent="0.25">
      <c r="J25147" t="str">
        <f t="shared" si="643"/>
        <v/>
      </c>
    </row>
    <row r="25148" spans="10:10" x14ac:dyDescent="0.25">
      <c r="J25148" t="str">
        <f t="shared" si="643"/>
        <v/>
      </c>
    </row>
    <row r="25149" spans="10:10" x14ac:dyDescent="0.25">
      <c r="J25149" t="str">
        <f t="shared" si="643"/>
        <v/>
      </c>
    </row>
    <row r="25150" spans="10:10" x14ac:dyDescent="0.25">
      <c r="J25150" t="str">
        <f t="shared" si="643"/>
        <v/>
      </c>
    </row>
    <row r="25151" spans="10:10" x14ac:dyDescent="0.25">
      <c r="J25151" t="str">
        <f t="shared" si="643"/>
        <v/>
      </c>
    </row>
    <row r="25152" spans="10:10" x14ac:dyDescent="0.25">
      <c r="J25152" t="str">
        <f t="shared" si="643"/>
        <v/>
      </c>
    </row>
    <row r="25153" spans="10:10" x14ac:dyDescent="0.25">
      <c r="J25153" t="str">
        <f t="shared" si="643"/>
        <v/>
      </c>
    </row>
    <row r="25154" spans="10:10" x14ac:dyDescent="0.25">
      <c r="J25154" t="str">
        <f t="shared" si="643"/>
        <v/>
      </c>
    </row>
    <row r="25155" spans="10:10" x14ac:dyDescent="0.25">
      <c r="J25155" t="str">
        <f t="shared" ref="J25155:J25218" si="644">B25155&amp;C25155&amp;E25155&amp;IF(C25155="Skog",F25155&amp;G25155,"")</f>
        <v/>
      </c>
    </row>
    <row r="25156" spans="10:10" x14ac:dyDescent="0.25">
      <c r="J25156" t="str">
        <f t="shared" si="644"/>
        <v/>
      </c>
    </row>
    <row r="25157" spans="10:10" x14ac:dyDescent="0.25">
      <c r="J25157" t="str">
        <f t="shared" si="644"/>
        <v/>
      </c>
    </row>
    <row r="25158" spans="10:10" x14ac:dyDescent="0.25">
      <c r="J25158" t="str">
        <f t="shared" si="644"/>
        <v/>
      </c>
    </row>
    <row r="25159" spans="10:10" x14ac:dyDescent="0.25">
      <c r="J25159" t="str">
        <f t="shared" si="644"/>
        <v/>
      </c>
    </row>
    <row r="25160" spans="10:10" x14ac:dyDescent="0.25">
      <c r="J25160" t="str">
        <f t="shared" si="644"/>
        <v/>
      </c>
    </row>
    <row r="25161" spans="10:10" x14ac:dyDescent="0.25">
      <c r="J25161" t="str">
        <f t="shared" si="644"/>
        <v/>
      </c>
    </row>
    <row r="25162" spans="10:10" x14ac:dyDescent="0.25">
      <c r="J25162" t="str">
        <f t="shared" si="644"/>
        <v/>
      </c>
    </row>
    <row r="25163" spans="10:10" x14ac:dyDescent="0.25">
      <c r="J25163" t="str">
        <f t="shared" si="644"/>
        <v/>
      </c>
    </row>
    <row r="25164" spans="10:10" x14ac:dyDescent="0.25">
      <c r="J25164" t="str">
        <f t="shared" si="644"/>
        <v/>
      </c>
    </row>
    <row r="25165" spans="10:10" x14ac:dyDescent="0.25">
      <c r="J25165" t="str">
        <f t="shared" si="644"/>
        <v/>
      </c>
    </row>
    <row r="25166" spans="10:10" x14ac:dyDescent="0.25">
      <c r="J25166" t="str">
        <f t="shared" si="644"/>
        <v/>
      </c>
    </row>
    <row r="25167" spans="10:10" x14ac:dyDescent="0.25">
      <c r="J25167" t="str">
        <f t="shared" si="644"/>
        <v/>
      </c>
    </row>
    <row r="25168" spans="10:10" x14ac:dyDescent="0.25">
      <c r="J25168" t="str">
        <f t="shared" si="644"/>
        <v/>
      </c>
    </row>
    <row r="25169" spans="10:10" x14ac:dyDescent="0.25">
      <c r="J25169" t="str">
        <f t="shared" si="644"/>
        <v/>
      </c>
    </row>
    <row r="25170" spans="10:10" x14ac:dyDescent="0.25">
      <c r="J25170" t="str">
        <f t="shared" si="644"/>
        <v/>
      </c>
    </row>
    <row r="25171" spans="10:10" x14ac:dyDescent="0.25">
      <c r="J25171" t="str">
        <f t="shared" si="644"/>
        <v/>
      </c>
    </row>
    <row r="25172" spans="10:10" x14ac:dyDescent="0.25">
      <c r="J25172" t="str">
        <f t="shared" si="644"/>
        <v/>
      </c>
    </row>
    <row r="25173" spans="10:10" x14ac:dyDescent="0.25">
      <c r="J25173" t="str">
        <f t="shared" si="644"/>
        <v/>
      </c>
    </row>
    <row r="25174" spans="10:10" x14ac:dyDescent="0.25">
      <c r="J25174" t="str">
        <f t="shared" si="644"/>
        <v/>
      </c>
    </row>
    <row r="25175" spans="10:10" x14ac:dyDescent="0.25">
      <c r="J25175" t="str">
        <f t="shared" si="644"/>
        <v/>
      </c>
    </row>
    <row r="25176" spans="10:10" x14ac:dyDescent="0.25">
      <c r="J25176" t="str">
        <f t="shared" si="644"/>
        <v/>
      </c>
    </row>
    <row r="25177" spans="10:10" x14ac:dyDescent="0.25">
      <c r="J25177" t="str">
        <f t="shared" si="644"/>
        <v/>
      </c>
    </row>
    <row r="25178" spans="10:10" x14ac:dyDescent="0.25">
      <c r="J25178" t="str">
        <f t="shared" si="644"/>
        <v/>
      </c>
    </row>
    <row r="25179" spans="10:10" x14ac:dyDescent="0.25">
      <c r="J25179" t="str">
        <f t="shared" si="644"/>
        <v/>
      </c>
    </row>
    <row r="25180" spans="10:10" x14ac:dyDescent="0.25">
      <c r="J25180" t="str">
        <f t="shared" si="644"/>
        <v/>
      </c>
    </row>
    <row r="25181" spans="10:10" x14ac:dyDescent="0.25">
      <c r="J25181" t="str">
        <f t="shared" si="644"/>
        <v/>
      </c>
    </row>
    <row r="25182" spans="10:10" x14ac:dyDescent="0.25">
      <c r="J25182" t="str">
        <f t="shared" si="644"/>
        <v/>
      </c>
    </row>
    <row r="25183" spans="10:10" x14ac:dyDescent="0.25">
      <c r="J25183" t="str">
        <f t="shared" si="644"/>
        <v/>
      </c>
    </row>
    <row r="25184" spans="10:10" x14ac:dyDescent="0.25">
      <c r="J25184" t="str">
        <f t="shared" si="644"/>
        <v/>
      </c>
    </row>
    <row r="25185" spans="10:10" x14ac:dyDescent="0.25">
      <c r="J25185" t="str">
        <f t="shared" si="644"/>
        <v/>
      </c>
    </row>
    <row r="25186" spans="10:10" x14ac:dyDescent="0.25">
      <c r="J25186" t="str">
        <f t="shared" si="644"/>
        <v/>
      </c>
    </row>
    <row r="25187" spans="10:10" x14ac:dyDescent="0.25">
      <c r="J25187" t="str">
        <f t="shared" si="644"/>
        <v/>
      </c>
    </row>
    <row r="25188" spans="10:10" x14ac:dyDescent="0.25">
      <c r="J25188" t="str">
        <f t="shared" si="644"/>
        <v/>
      </c>
    </row>
    <row r="25189" spans="10:10" x14ac:dyDescent="0.25">
      <c r="J25189" t="str">
        <f t="shared" si="644"/>
        <v/>
      </c>
    </row>
    <row r="25190" spans="10:10" x14ac:dyDescent="0.25">
      <c r="J25190" t="str">
        <f t="shared" si="644"/>
        <v/>
      </c>
    </row>
    <row r="25191" spans="10:10" x14ac:dyDescent="0.25">
      <c r="J25191" t="str">
        <f t="shared" si="644"/>
        <v/>
      </c>
    </row>
    <row r="25192" spans="10:10" x14ac:dyDescent="0.25">
      <c r="J25192" t="str">
        <f t="shared" si="644"/>
        <v/>
      </c>
    </row>
    <row r="25193" spans="10:10" x14ac:dyDescent="0.25">
      <c r="J25193" t="str">
        <f t="shared" si="644"/>
        <v/>
      </c>
    </row>
    <row r="25194" spans="10:10" x14ac:dyDescent="0.25">
      <c r="J25194" t="str">
        <f t="shared" si="644"/>
        <v/>
      </c>
    </row>
    <row r="25195" spans="10:10" x14ac:dyDescent="0.25">
      <c r="J25195" t="str">
        <f t="shared" si="644"/>
        <v/>
      </c>
    </row>
    <row r="25196" spans="10:10" x14ac:dyDescent="0.25">
      <c r="J25196" t="str">
        <f t="shared" si="644"/>
        <v/>
      </c>
    </row>
    <row r="25197" spans="10:10" x14ac:dyDescent="0.25">
      <c r="J25197" t="str">
        <f t="shared" si="644"/>
        <v/>
      </c>
    </row>
    <row r="25198" spans="10:10" x14ac:dyDescent="0.25">
      <c r="J25198" t="str">
        <f t="shared" si="644"/>
        <v/>
      </c>
    </row>
    <row r="25199" spans="10:10" x14ac:dyDescent="0.25">
      <c r="J25199" t="str">
        <f t="shared" si="644"/>
        <v/>
      </c>
    </row>
    <row r="25200" spans="10:10" x14ac:dyDescent="0.25">
      <c r="J25200" t="str">
        <f t="shared" si="644"/>
        <v/>
      </c>
    </row>
    <row r="25201" spans="10:10" x14ac:dyDescent="0.25">
      <c r="J25201" t="str">
        <f t="shared" si="644"/>
        <v/>
      </c>
    </row>
    <row r="25202" spans="10:10" x14ac:dyDescent="0.25">
      <c r="J25202" t="str">
        <f t="shared" si="644"/>
        <v/>
      </c>
    </row>
    <row r="25203" spans="10:10" x14ac:dyDescent="0.25">
      <c r="J25203" t="str">
        <f t="shared" si="644"/>
        <v/>
      </c>
    </row>
    <row r="25204" spans="10:10" x14ac:dyDescent="0.25">
      <c r="J25204" t="str">
        <f t="shared" si="644"/>
        <v/>
      </c>
    </row>
    <row r="25205" spans="10:10" x14ac:dyDescent="0.25">
      <c r="J25205" t="str">
        <f t="shared" si="644"/>
        <v/>
      </c>
    </row>
    <row r="25206" spans="10:10" x14ac:dyDescent="0.25">
      <c r="J25206" t="str">
        <f t="shared" si="644"/>
        <v/>
      </c>
    </row>
    <row r="25207" spans="10:10" x14ac:dyDescent="0.25">
      <c r="J25207" t="str">
        <f t="shared" si="644"/>
        <v/>
      </c>
    </row>
    <row r="25208" spans="10:10" x14ac:dyDescent="0.25">
      <c r="J25208" t="str">
        <f t="shared" si="644"/>
        <v/>
      </c>
    </row>
    <row r="25209" spans="10:10" x14ac:dyDescent="0.25">
      <c r="J25209" t="str">
        <f t="shared" si="644"/>
        <v/>
      </c>
    </row>
    <row r="25210" spans="10:10" x14ac:dyDescent="0.25">
      <c r="J25210" t="str">
        <f t="shared" si="644"/>
        <v/>
      </c>
    </row>
    <row r="25211" spans="10:10" x14ac:dyDescent="0.25">
      <c r="J25211" t="str">
        <f t="shared" si="644"/>
        <v/>
      </c>
    </row>
    <row r="25212" spans="10:10" x14ac:dyDescent="0.25">
      <c r="J25212" t="str">
        <f t="shared" si="644"/>
        <v/>
      </c>
    </row>
    <row r="25213" spans="10:10" x14ac:dyDescent="0.25">
      <c r="J25213" t="str">
        <f t="shared" si="644"/>
        <v/>
      </c>
    </row>
    <row r="25214" spans="10:10" x14ac:dyDescent="0.25">
      <c r="J25214" t="str">
        <f t="shared" si="644"/>
        <v/>
      </c>
    </row>
    <row r="25215" spans="10:10" x14ac:dyDescent="0.25">
      <c r="J25215" t="str">
        <f t="shared" si="644"/>
        <v/>
      </c>
    </row>
    <row r="25216" spans="10:10" x14ac:dyDescent="0.25">
      <c r="J25216" t="str">
        <f t="shared" si="644"/>
        <v/>
      </c>
    </row>
    <row r="25217" spans="10:10" x14ac:dyDescent="0.25">
      <c r="J25217" t="str">
        <f t="shared" si="644"/>
        <v/>
      </c>
    </row>
    <row r="25218" spans="10:10" x14ac:dyDescent="0.25">
      <c r="J25218" t="str">
        <f t="shared" si="644"/>
        <v/>
      </c>
    </row>
    <row r="25219" spans="10:10" x14ac:dyDescent="0.25">
      <c r="J25219" t="str">
        <f t="shared" ref="J25219:J25282" si="645">B25219&amp;C25219&amp;E25219&amp;IF(C25219="Skog",F25219&amp;G25219,"")</f>
        <v/>
      </c>
    </row>
    <row r="25220" spans="10:10" x14ac:dyDescent="0.25">
      <c r="J25220" t="str">
        <f t="shared" si="645"/>
        <v/>
      </c>
    </row>
    <row r="25221" spans="10:10" x14ac:dyDescent="0.25">
      <c r="J25221" t="str">
        <f t="shared" si="645"/>
        <v/>
      </c>
    </row>
    <row r="25222" spans="10:10" x14ac:dyDescent="0.25">
      <c r="J25222" t="str">
        <f t="shared" si="645"/>
        <v/>
      </c>
    </row>
    <row r="25223" spans="10:10" x14ac:dyDescent="0.25">
      <c r="J25223" t="str">
        <f t="shared" si="645"/>
        <v/>
      </c>
    </row>
    <row r="25224" spans="10:10" x14ac:dyDescent="0.25">
      <c r="J25224" t="str">
        <f t="shared" si="645"/>
        <v/>
      </c>
    </row>
    <row r="25225" spans="10:10" x14ac:dyDescent="0.25">
      <c r="J25225" t="str">
        <f t="shared" si="645"/>
        <v/>
      </c>
    </row>
    <row r="25226" spans="10:10" x14ac:dyDescent="0.25">
      <c r="J25226" t="str">
        <f t="shared" si="645"/>
        <v/>
      </c>
    </row>
    <row r="25227" spans="10:10" x14ac:dyDescent="0.25">
      <c r="J25227" t="str">
        <f t="shared" si="645"/>
        <v/>
      </c>
    </row>
    <row r="25228" spans="10:10" x14ac:dyDescent="0.25">
      <c r="J25228" t="str">
        <f t="shared" si="645"/>
        <v/>
      </c>
    </row>
    <row r="25229" spans="10:10" x14ac:dyDescent="0.25">
      <c r="J25229" t="str">
        <f t="shared" si="645"/>
        <v/>
      </c>
    </row>
    <row r="25230" spans="10:10" x14ac:dyDescent="0.25">
      <c r="J25230" t="str">
        <f t="shared" si="645"/>
        <v/>
      </c>
    </row>
    <row r="25231" spans="10:10" x14ac:dyDescent="0.25">
      <c r="J25231" t="str">
        <f t="shared" si="645"/>
        <v/>
      </c>
    </row>
    <row r="25232" spans="10:10" x14ac:dyDescent="0.25">
      <c r="J25232" t="str">
        <f t="shared" si="645"/>
        <v/>
      </c>
    </row>
    <row r="25233" spans="10:10" x14ac:dyDescent="0.25">
      <c r="J25233" t="str">
        <f t="shared" si="645"/>
        <v/>
      </c>
    </row>
    <row r="25234" spans="10:10" x14ac:dyDescent="0.25">
      <c r="J25234" t="str">
        <f t="shared" si="645"/>
        <v/>
      </c>
    </row>
    <row r="25235" spans="10:10" x14ac:dyDescent="0.25">
      <c r="J25235" t="str">
        <f t="shared" si="645"/>
        <v/>
      </c>
    </row>
    <row r="25236" spans="10:10" x14ac:dyDescent="0.25">
      <c r="J25236" t="str">
        <f t="shared" si="645"/>
        <v/>
      </c>
    </row>
    <row r="25237" spans="10:10" x14ac:dyDescent="0.25">
      <c r="J25237" t="str">
        <f t="shared" si="645"/>
        <v/>
      </c>
    </row>
    <row r="25238" spans="10:10" x14ac:dyDescent="0.25">
      <c r="J25238" t="str">
        <f t="shared" si="645"/>
        <v/>
      </c>
    </row>
    <row r="25239" spans="10:10" x14ac:dyDescent="0.25">
      <c r="J25239" t="str">
        <f t="shared" si="645"/>
        <v/>
      </c>
    </row>
    <row r="25240" spans="10:10" x14ac:dyDescent="0.25">
      <c r="J25240" t="str">
        <f t="shared" si="645"/>
        <v/>
      </c>
    </row>
    <row r="25241" spans="10:10" x14ac:dyDescent="0.25">
      <c r="J25241" t="str">
        <f t="shared" si="645"/>
        <v/>
      </c>
    </row>
    <row r="25242" spans="10:10" x14ac:dyDescent="0.25">
      <c r="J25242" t="str">
        <f t="shared" si="645"/>
        <v/>
      </c>
    </row>
    <row r="25243" spans="10:10" x14ac:dyDescent="0.25">
      <c r="J25243" t="str">
        <f t="shared" si="645"/>
        <v/>
      </c>
    </row>
    <row r="25244" spans="10:10" x14ac:dyDescent="0.25">
      <c r="J25244" t="str">
        <f t="shared" si="645"/>
        <v/>
      </c>
    </row>
    <row r="25245" spans="10:10" x14ac:dyDescent="0.25">
      <c r="J25245" t="str">
        <f t="shared" si="645"/>
        <v/>
      </c>
    </row>
    <row r="25246" spans="10:10" x14ac:dyDescent="0.25">
      <c r="J25246" t="str">
        <f t="shared" si="645"/>
        <v/>
      </c>
    </row>
    <row r="25247" spans="10:10" x14ac:dyDescent="0.25">
      <c r="J25247" t="str">
        <f t="shared" si="645"/>
        <v/>
      </c>
    </row>
    <row r="25248" spans="10:10" x14ac:dyDescent="0.25">
      <c r="J25248" t="str">
        <f t="shared" si="645"/>
        <v/>
      </c>
    </row>
    <row r="25249" spans="10:10" x14ac:dyDescent="0.25">
      <c r="J25249" t="str">
        <f t="shared" si="645"/>
        <v/>
      </c>
    </row>
    <row r="25250" spans="10:10" x14ac:dyDescent="0.25">
      <c r="J25250" t="str">
        <f t="shared" si="645"/>
        <v/>
      </c>
    </row>
    <row r="25251" spans="10:10" x14ac:dyDescent="0.25">
      <c r="J25251" t="str">
        <f t="shared" si="645"/>
        <v/>
      </c>
    </row>
    <row r="25252" spans="10:10" x14ac:dyDescent="0.25">
      <c r="J25252" t="str">
        <f t="shared" si="645"/>
        <v/>
      </c>
    </row>
    <row r="25253" spans="10:10" x14ac:dyDescent="0.25">
      <c r="J25253" t="str">
        <f t="shared" si="645"/>
        <v/>
      </c>
    </row>
    <row r="25254" spans="10:10" x14ac:dyDescent="0.25">
      <c r="J25254" t="str">
        <f t="shared" si="645"/>
        <v/>
      </c>
    </row>
    <row r="25255" spans="10:10" x14ac:dyDescent="0.25">
      <c r="J25255" t="str">
        <f t="shared" si="645"/>
        <v/>
      </c>
    </row>
    <row r="25256" spans="10:10" x14ac:dyDescent="0.25">
      <c r="J25256" t="str">
        <f t="shared" si="645"/>
        <v/>
      </c>
    </row>
    <row r="25257" spans="10:10" x14ac:dyDescent="0.25">
      <c r="J25257" t="str">
        <f t="shared" si="645"/>
        <v/>
      </c>
    </row>
    <row r="25258" spans="10:10" x14ac:dyDescent="0.25">
      <c r="J25258" t="str">
        <f t="shared" si="645"/>
        <v/>
      </c>
    </row>
    <row r="25259" spans="10:10" x14ac:dyDescent="0.25">
      <c r="J25259" t="str">
        <f t="shared" si="645"/>
        <v/>
      </c>
    </row>
    <row r="25260" spans="10:10" x14ac:dyDescent="0.25">
      <c r="J25260" t="str">
        <f t="shared" si="645"/>
        <v/>
      </c>
    </row>
    <row r="25261" spans="10:10" x14ac:dyDescent="0.25">
      <c r="J25261" t="str">
        <f t="shared" si="645"/>
        <v/>
      </c>
    </row>
    <row r="25262" spans="10:10" x14ac:dyDescent="0.25">
      <c r="J25262" t="str">
        <f t="shared" si="645"/>
        <v/>
      </c>
    </row>
    <row r="25263" spans="10:10" x14ac:dyDescent="0.25">
      <c r="J25263" t="str">
        <f t="shared" si="645"/>
        <v/>
      </c>
    </row>
    <row r="25264" spans="10:10" x14ac:dyDescent="0.25">
      <c r="J25264" t="str">
        <f t="shared" si="645"/>
        <v/>
      </c>
    </row>
    <row r="25265" spans="10:10" x14ac:dyDescent="0.25">
      <c r="J25265" t="str">
        <f t="shared" si="645"/>
        <v/>
      </c>
    </row>
    <row r="25266" spans="10:10" x14ac:dyDescent="0.25">
      <c r="J25266" t="str">
        <f t="shared" si="645"/>
        <v/>
      </c>
    </row>
    <row r="25267" spans="10:10" x14ac:dyDescent="0.25">
      <c r="J25267" t="str">
        <f t="shared" si="645"/>
        <v/>
      </c>
    </row>
    <row r="25268" spans="10:10" x14ac:dyDescent="0.25">
      <c r="J25268" t="str">
        <f t="shared" si="645"/>
        <v/>
      </c>
    </row>
    <row r="25269" spans="10:10" x14ac:dyDescent="0.25">
      <c r="J25269" t="str">
        <f t="shared" si="645"/>
        <v/>
      </c>
    </row>
    <row r="25270" spans="10:10" x14ac:dyDescent="0.25">
      <c r="J25270" t="str">
        <f t="shared" si="645"/>
        <v/>
      </c>
    </row>
    <row r="25271" spans="10:10" x14ac:dyDescent="0.25">
      <c r="J25271" t="str">
        <f t="shared" si="645"/>
        <v/>
      </c>
    </row>
    <row r="25272" spans="10:10" x14ac:dyDescent="0.25">
      <c r="J25272" t="str">
        <f t="shared" si="645"/>
        <v/>
      </c>
    </row>
    <row r="25273" spans="10:10" x14ac:dyDescent="0.25">
      <c r="J25273" t="str">
        <f t="shared" si="645"/>
        <v/>
      </c>
    </row>
    <row r="25274" spans="10:10" x14ac:dyDescent="0.25">
      <c r="J25274" t="str">
        <f t="shared" si="645"/>
        <v/>
      </c>
    </row>
    <row r="25275" spans="10:10" x14ac:dyDescent="0.25">
      <c r="J25275" t="str">
        <f t="shared" si="645"/>
        <v/>
      </c>
    </row>
    <row r="25276" spans="10:10" x14ac:dyDescent="0.25">
      <c r="J25276" t="str">
        <f t="shared" si="645"/>
        <v/>
      </c>
    </row>
    <row r="25277" spans="10:10" x14ac:dyDescent="0.25">
      <c r="J25277" t="str">
        <f t="shared" si="645"/>
        <v/>
      </c>
    </row>
    <row r="25278" spans="10:10" x14ac:dyDescent="0.25">
      <c r="J25278" t="str">
        <f t="shared" si="645"/>
        <v/>
      </c>
    </row>
    <row r="25279" spans="10:10" x14ac:dyDescent="0.25">
      <c r="J25279" t="str">
        <f t="shared" si="645"/>
        <v/>
      </c>
    </row>
    <row r="25280" spans="10:10" x14ac:dyDescent="0.25">
      <c r="J25280" t="str">
        <f t="shared" si="645"/>
        <v/>
      </c>
    </row>
    <row r="25281" spans="10:10" x14ac:dyDescent="0.25">
      <c r="J25281" t="str">
        <f t="shared" si="645"/>
        <v/>
      </c>
    </row>
    <row r="25282" spans="10:10" x14ac:dyDescent="0.25">
      <c r="J25282" t="str">
        <f t="shared" si="645"/>
        <v/>
      </c>
    </row>
    <row r="25283" spans="10:10" x14ac:dyDescent="0.25">
      <c r="J25283" t="str">
        <f t="shared" ref="J25283:J25346" si="646">B25283&amp;C25283&amp;E25283&amp;IF(C25283="Skog",F25283&amp;G25283,"")</f>
        <v/>
      </c>
    </row>
    <row r="25284" spans="10:10" x14ac:dyDescent="0.25">
      <c r="J25284" t="str">
        <f t="shared" si="646"/>
        <v/>
      </c>
    </row>
    <row r="25285" spans="10:10" x14ac:dyDescent="0.25">
      <c r="J25285" t="str">
        <f t="shared" si="646"/>
        <v/>
      </c>
    </row>
    <row r="25286" spans="10:10" x14ac:dyDescent="0.25">
      <c r="J25286" t="str">
        <f t="shared" si="646"/>
        <v/>
      </c>
    </row>
    <row r="25287" spans="10:10" x14ac:dyDescent="0.25">
      <c r="J25287" t="str">
        <f t="shared" si="646"/>
        <v/>
      </c>
    </row>
    <row r="25288" spans="10:10" x14ac:dyDescent="0.25">
      <c r="J25288" t="str">
        <f t="shared" si="646"/>
        <v/>
      </c>
    </row>
    <row r="25289" spans="10:10" x14ac:dyDescent="0.25">
      <c r="J25289" t="str">
        <f t="shared" si="646"/>
        <v/>
      </c>
    </row>
    <row r="25290" spans="10:10" x14ac:dyDescent="0.25">
      <c r="J25290" t="str">
        <f t="shared" si="646"/>
        <v/>
      </c>
    </row>
    <row r="25291" spans="10:10" x14ac:dyDescent="0.25">
      <c r="J25291" t="str">
        <f t="shared" si="646"/>
        <v/>
      </c>
    </row>
    <row r="25292" spans="10:10" x14ac:dyDescent="0.25">
      <c r="J25292" t="str">
        <f t="shared" si="646"/>
        <v/>
      </c>
    </row>
    <row r="25293" spans="10:10" x14ac:dyDescent="0.25">
      <c r="J25293" t="str">
        <f t="shared" si="646"/>
        <v/>
      </c>
    </row>
    <row r="25294" spans="10:10" x14ac:dyDescent="0.25">
      <c r="J25294" t="str">
        <f t="shared" si="646"/>
        <v/>
      </c>
    </row>
    <row r="25295" spans="10:10" x14ac:dyDescent="0.25">
      <c r="J25295" t="str">
        <f t="shared" si="646"/>
        <v/>
      </c>
    </row>
    <row r="25296" spans="10:10" x14ac:dyDescent="0.25">
      <c r="J25296" t="str">
        <f t="shared" si="646"/>
        <v/>
      </c>
    </row>
    <row r="25297" spans="10:10" x14ac:dyDescent="0.25">
      <c r="J25297" t="str">
        <f t="shared" si="646"/>
        <v/>
      </c>
    </row>
    <row r="25298" spans="10:10" x14ac:dyDescent="0.25">
      <c r="J25298" t="str">
        <f t="shared" si="646"/>
        <v/>
      </c>
    </row>
    <row r="25299" spans="10:10" x14ac:dyDescent="0.25">
      <c r="J25299" t="str">
        <f t="shared" si="646"/>
        <v/>
      </c>
    </row>
    <row r="25300" spans="10:10" x14ac:dyDescent="0.25">
      <c r="J25300" t="str">
        <f t="shared" si="646"/>
        <v/>
      </c>
    </row>
    <row r="25301" spans="10:10" x14ac:dyDescent="0.25">
      <c r="J25301" t="str">
        <f t="shared" si="646"/>
        <v/>
      </c>
    </row>
    <row r="25302" spans="10:10" x14ac:dyDescent="0.25">
      <c r="J25302" t="str">
        <f t="shared" si="646"/>
        <v/>
      </c>
    </row>
    <row r="25303" spans="10:10" x14ac:dyDescent="0.25">
      <c r="J25303" t="str">
        <f t="shared" si="646"/>
        <v/>
      </c>
    </row>
    <row r="25304" spans="10:10" x14ac:dyDescent="0.25">
      <c r="J25304" t="str">
        <f t="shared" si="646"/>
        <v/>
      </c>
    </row>
    <row r="25305" spans="10:10" x14ac:dyDescent="0.25">
      <c r="J25305" t="str">
        <f t="shared" si="646"/>
        <v/>
      </c>
    </row>
    <row r="25306" spans="10:10" x14ac:dyDescent="0.25">
      <c r="J25306" t="str">
        <f t="shared" si="646"/>
        <v/>
      </c>
    </row>
    <row r="25307" spans="10:10" x14ac:dyDescent="0.25">
      <c r="J25307" t="str">
        <f t="shared" si="646"/>
        <v/>
      </c>
    </row>
    <row r="25308" spans="10:10" x14ac:dyDescent="0.25">
      <c r="J25308" t="str">
        <f t="shared" si="646"/>
        <v/>
      </c>
    </row>
    <row r="25309" spans="10:10" x14ac:dyDescent="0.25">
      <c r="J25309" t="str">
        <f t="shared" si="646"/>
        <v/>
      </c>
    </row>
    <row r="25310" spans="10:10" x14ac:dyDescent="0.25">
      <c r="J25310" t="str">
        <f t="shared" si="646"/>
        <v/>
      </c>
    </row>
    <row r="25311" spans="10:10" x14ac:dyDescent="0.25">
      <c r="J25311" t="str">
        <f t="shared" si="646"/>
        <v/>
      </c>
    </row>
    <row r="25312" spans="10:10" x14ac:dyDescent="0.25">
      <c r="J25312" t="str">
        <f t="shared" si="646"/>
        <v/>
      </c>
    </row>
    <row r="25313" spans="10:10" x14ac:dyDescent="0.25">
      <c r="J25313" t="str">
        <f t="shared" si="646"/>
        <v/>
      </c>
    </row>
    <row r="25314" spans="10:10" x14ac:dyDescent="0.25">
      <c r="J25314" t="str">
        <f t="shared" si="646"/>
        <v/>
      </c>
    </row>
    <row r="25315" spans="10:10" x14ac:dyDescent="0.25">
      <c r="J25315" t="str">
        <f t="shared" si="646"/>
        <v/>
      </c>
    </row>
    <row r="25316" spans="10:10" x14ac:dyDescent="0.25">
      <c r="J25316" t="str">
        <f t="shared" si="646"/>
        <v/>
      </c>
    </row>
    <row r="25317" spans="10:10" x14ac:dyDescent="0.25">
      <c r="J25317" t="str">
        <f t="shared" si="646"/>
        <v/>
      </c>
    </row>
    <row r="25318" spans="10:10" x14ac:dyDescent="0.25">
      <c r="J25318" t="str">
        <f t="shared" si="646"/>
        <v/>
      </c>
    </row>
    <row r="25319" spans="10:10" x14ac:dyDescent="0.25">
      <c r="J25319" t="str">
        <f t="shared" si="646"/>
        <v/>
      </c>
    </row>
    <row r="25320" spans="10:10" x14ac:dyDescent="0.25">
      <c r="J25320" t="str">
        <f t="shared" si="646"/>
        <v/>
      </c>
    </row>
    <row r="25321" spans="10:10" x14ac:dyDescent="0.25">
      <c r="J25321" t="str">
        <f t="shared" si="646"/>
        <v/>
      </c>
    </row>
    <row r="25322" spans="10:10" x14ac:dyDescent="0.25">
      <c r="J25322" t="str">
        <f t="shared" si="646"/>
        <v/>
      </c>
    </row>
    <row r="25323" spans="10:10" x14ac:dyDescent="0.25">
      <c r="J25323" t="str">
        <f t="shared" si="646"/>
        <v/>
      </c>
    </row>
    <row r="25324" spans="10:10" x14ac:dyDescent="0.25">
      <c r="J25324" t="str">
        <f t="shared" si="646"/>
        <v/>
      </c>
    </row>
    <row r="25325" spans="10:10" x14ac:dyDescent="0.25">
      <c r="J25325" t="str">
        <f t="shared" si="646"/>
        <v/>
      </c>
    </row>
    <row r="25326" spans="10:10" x14ac:dyDescent="0.25">
      <c r="J25326" t="str">
        <f t="shared" si="646"/>
        <v/>
      </c>
    </row>
    <row r="25327" spans="10:10" x14ac:dyDescent="0.25">
      <c r="J25327" t="str">
        <f t="shared" si="646"/>
        <v/>
      </c>
    </row>
    <row r="25328" spans="10:10" x14ac:dyDescent="0.25">
      <c r="J25328" t="str">
        <f t="shared" si="646"/>
        <v/>
      </c>
    </row>
    <row r="25329" spans="10:10" x14ac:dyDescent="0.25">
      <c r="J25329" t="str">
        <f t="shared" si="646"/>
        <v/>
      </c>
    </row>
    <row r="25330" spans="10:10" x14ac:dyDescent="0.25">
      <c r="J25330" t="str">
        <f t="shared" si="646"/>
        <v/>
      </c>
    </row>
    <row r="25331" spans="10:10" x14ac:dyDescent="0.25">
      <c r="J25331" t="str">
        <f t="shared" si="646"/>
        <v/>
      </c>
    </row>
    <row r="25332" spans="10:10" x14ac:dyDescent="0.25">
      <c r="J25332" t="str">
        <f t="shared" si="646"/>
        <v/>
      </c>
    </row>
    <row r="25333" spans="10:10" x14ac:dyDescent="0.25">
      <c r="J25333" t="str">
        <f t="shared" si="646"/>
        <v/>
      </c>
    </row>
    <row r="25334" spans="10:10" x14ac:dyDescent="0.25">
      <c r="J25334" t="str">
        <f t="shared" si="646"/>
        <v/>
      </c>
    </row>
    <row r="25335" spans="10:10" x14ac:dyDescent="0.25">
      <c r="J25335" t="str">
        <f t="shared" si="646"/>
        <v/>
      </c>
    </row>
    <row r="25336" spans="10:10" x14ac:dyDescent="0.25">
      <c r="J25336" t="str">
        <f t="shared" si="646"/>
        <v/>
      </c>
    </row>
    <row r="25337" spans="10:10" x14ac:dyDescent="0.25">
      <c r="J25337" t="str">
        <f t="shared" si="646"/>
        <v/>
      </c>
    </row>
    <row r="25338" spans="10:10" x14ac:dyDescent="0.25">
      <c r="J25338" t="str">
        <f t="shared" si="646"/>
        <v/>
      </c>
    </row>
    <row r="25339" spans="10:10" x14ac:dyDescent="0.25">
      <c r="J25339" t="str">
        <f t="shared" si="646"/>
        <v/>
      </c>
    </row>
    <row r="25340" spans="10:10" x14ac:dyDescent="0.25">
      <c r="J25340" t="str">
        <f t="shared" si="646"/>
        <v/>
      </c>
    </row>
    <row r="25341" spans="10:10" x14ac:dyDescent="0.25">
      <c r="J25341" t="str">
        <f t="shared" si="646"/>
        <v/>
      </c>
    </row>
    <row r="25342" spans="10:10" x14ac:dyDescent="0.25">
      <c r="J25342" t="str">
        <f t="shared" si="646"/>
        <v/>
      </c>
    </row>
    <row r="25343" spans="10:10" x14ac:dyDescent="0.25">
      <c r="J25343" t="str">
        <f t="shared" si="646"/>
        <v/>
      </c>
    </row>
    <row r="25344" spans="10:10" x14ac:dyDescent="0.25">
      <c r="J25344" t="str">
        <f t="shared" si="646"/>
        <v/>
      </c>
    </row>
    <row r="25345" spans="10:10" x14ac:dyDescent="0.25">
      <c r="J25345" t="str">
        <f t="shared" si="646"/>
        <v/>
      </c>
    </row>
    <row r="25346" spans="10:10" x14ac:dyDescent="0.25">
      <c r="J25346" t="str">
        <f t="shared" si="646"/>
        <v/>
      </c>
    </row>
    <row r="25347" spans="10:10" x14ac:dyDescent="0.25">
      <c r="J25347" t="str">
        <f t="shared" ref="J25347:J25410" si="647">B25347&amp;C25347&amp;E25347&amp;IF(C25347="Skog",F25347&amp;G25347,"")</f>
        <v/>
      </c>
    </row>
    <row r="25348" spans="10:10" x14ac:dyDescent="0.25">
      <c r="J25348" t="str">
        <f t="shared" si="647"/>
        <v/>
      </c>
    </row>
    <row r="25349" spans="10:10" x14ac:dyDescent="0.25">
      <c r="J25349" t="str">
        <f t="shared" si="647"/>
        <v/>
      </c>
    </row>
    <row r="25350" spans="10:10" x14ac:dyDescent="0.25">
      <c r="J25350" t="str">
        <f t="shared" si="647"/>
        <v/>
      </c>
    </row>
    <row r="25351" spans="10:10" x14ac:dyDescent="0.25">
      <c r="J25351" t="str">
        <f t="shared" si="647"/>
        <v/>
      </c>
    </row>
    <row r="25352" spans="10:10" x14ac:dyDescent="0.25">
      <c r="J25352" t="str">
        <f t="shared" si="647"/>
        <v/>
      </c>
    </row>
    <row r="25353" spans="10:10" x14ac:dyDescent="0.25">
      <c r="J25353" t="str">
        <f t="shared" si="647"/>
        <v/>
      </c>
    </row>
    <row r="25354" spans="10:10" x14ac:dyDescent="0.25">
      <c r="J25354" t="str">
        <f t="shared" si="647"/>
        <v/>
      </c>
    </row>
    <row r="25355" spans="10:10" x14ac:dyDescent="0.25">
      <c r="J25355" t="str">
        <f t="shared" si="647"/>
        <v/>
      </c>
    </row>
    <row r="25356" spans="10:10" x14ac:dyDescent="0.25">
      <c r="J25356" t="str">
        <f t="shared" si="647"/>
        <v/>
      </c>
    </row>
    <row r="25357" spans="10:10" x14ac:dyDescent="0.25">
      <c r="J25357" t="str">
        <f t="shared" si="647"/>
        <v/>
      </c>
    </row>
    <row r="25358" spans="10:10" x14ac:dyDescent="0.25">
      <c r="J25358" t="str">
        <f t="shared" si="647"/>
        <v/>
      </c>
    </row>
    <row r="25359" spans="10:10" x14ac:dyDescent="0.25">
      <c r="J25359" t="str">
        <f t="shared" si="647"/>
        <v/>
      </c>
    </row>
    <row r="25360" spans="10:10" x14ac:dyDescent="0.25">
      <c r="J25360" t="str">
        <f t="shared" si="647"/>
        <v/>
      </c>
    </row>
    <row r="25361" spans="10:10" x14ac:dyDescent="0.25">
      <c r="J25361" t="str">
        <f t="shared" si="647"/>
        <v/>
      </c>
    </row>
    <row r="25362" spans="10:10" x14ac:dyDescent="0.25">
      <c r="J25362" t="str">
        <f t="shared" si="647"/>
        <v/>
      </c>
    </row>
    <row r="25363" spans="10:10" x14ac:dyDescent="0.25">
      <c r="J25363" t="str">
        <f t="shared" si="647"/>
        <v/>
      </c>
    </row>
    <row r="25364" spans="10:10" x14ac:dyDescent="0.25">
      <c r="J25364" t="str">
        <f t="shared" si="647"/>
        <v/>
      </c>
    </row>
    <row r="25365" spans="10:10" x14ac:dyDescent="0.25">
      <c r="J25365" t="str">
        <f t="shared" si="647"/>
        <v/>
      </c>
    </row>
    <row r="25366" spans="10:10" x14ac:dyDescent="0.25">
      <c r="J25366" t="str">
        <f t="shared" si="647"/>
        <v/>
      </c>
    </row>
    <row r="25367" spans="10:10" x14ac:dyDescent="0.25">
      <c r="J25367" t="str">
        <f t="shared" si="647"/>
        <v/>
      </c>
    </row>
    <row r="25368" spans="10:10" x14ac:dyDescent="0.25">
      <c r="J25368" t="str">
        <f t="shared" si="647"/>
        <v/>
      </c>
    </row>
    <row r="25369" spans="10:10" x14ac:dyDescent="0.25">
      <c r="J25369" t="str">
        <f t="shared" si="647"/>
        <v/>
      </c>
    </row>
    <row r="25370" spans="10:10" x14ac:dyDescent="0.25">
      <c r="J25370" t="str">
        <f t="shared" si="647"/>
        <v/>
      </c>
    </row>
    <row r="25371" spans="10:10" x14ac:dyDescent="0.25">
      <c r="J25371" t="str">
        <f t="shared" si="647"/>
        <v/>
      </c>
    </row>
    <row r="25372" spans="10:10" x14ac:dyDescent="0.25">
      <c r="J25372" t="str">
        <f t="shared" si="647"/>
        <v/>
      </c>
    </row>
    <row r="25373" spans="10:10" x14ac:dyDescent="0.25">
      <c r="J25373" t="str">
        <f t="shared" si="647"/>
        <v/>
      </c>
    </row>
    <row r="25374" spans="10:10" x14ac:dyDescent="0.25">
      <c r="J25374" t="str">
        <f t="shared" si="647"/>
        <v/>
      </c>
    </row>
    <row r="25375" spans="10:10" x14ac:dyDescent="0.25">
      <c r="J25375" t="str">
        <f t="shared" si="647"/>
        <v/>
      </c>
    </row>
    <row r="25376" spans="10:10" x14ac:dyDescent="0.25">
      <c r="J25376" t="str">
        <f t="shared" si="647"/>
        <v/>
      </c>
    </row>
    <row r="25377" spans="10:10" x14ac:dyDescent="0.25">
      <c r="J25377" t="str">
        <f t="shared" si="647"/>
        <v/>
      </c>
    </row>
    <row r="25378" spans="10:10" x14ac:dyDescent="0.25">
      <c r="J25378" t="str">
        <f t="shared" si="647"/>
        <v/>
      </c>
    </row>
    <row r="25379" spans="10:10" x14ac:dyDescent="0.25">
      <c r="J25379" t="str">
        <f t="shared" si="647"/>
        <v/>
      </c>
    </row>
    <row r="25380" spans="10:10" x14ac:dyDescent="0.25">
      <c r="J25380" t="str">
        <f t="shared" si="647"/>
        <v/>
      </c>
    </row>
    <row r="25381" spans="10:10" x14ac:dyDescent="0.25">
      <c r="J25381" t="str">
        <f t="shared" si="647"/>
        <v/>
      </c>
    </row>
    <row r="25382" spans="10:10" x14ac:dyDescent="0.25">
      <c r="J25382" t="str">
        <f t="shared" si="647"/>
        <v/>
      </c>
    </row>
    <row r="25383" spans="10:10" x14ac:dyDescent="0.25">
      <c r="J25383" t="str">
        <f t="shared" si="647"/>
        <v/>
      </c>
    </row>
    <row r="25384" spans="10:10" x14ac:dyDescent="0.25">
      <c r="J25384" t="str">
        <f t="shared" si="647"/>
        <v/>
      </c>
    </row>
    <row r="25385" spans="10:10" x14ac:dyDescent="0.25">
      <c r="J25385" t="str">
        <f t="shared" si="647"/>
        <v/>
      </c>
    </row>
    <row r="25386" spans="10:10" x14ac:dyDescent="0.25">
      <c r="J25386" t="str">
        <f t="shared" si="647"/>
        <v/>
      </c>
    </row>
    <row r="25387" spans="10:10" x14ac:dyDescent="0.25">
      <c r="J25387" t="str">
        <f t="shared" si="647"/>
        <v/>
      </c>
    </row>
    <row r="25388" spans="10:10" x14ac:dyDescent="0.25">
      <c r="J25388" t="str">
        <f t="shared" si="647"/>
        <v/>
      </c>
    </row>
    <row r="25389" spans="10:10" x14ac:dyDescent="0.25">
      <c r="J25389" t="str">
        <f t="shared" si="647"/>
        <v/>
      </c>
    </row>
    <row r="25390" spans="10:10" x14ac:dyDescent="0.25">
      <c r="J25390" t="str">
        <f t="shared" si="647"/>
        <v/>
      </c>
    </row>
    <row r="25391" spans="10:10" x14ac:dyDescent="0.25">
      <c r="J25391" t="str">
        <f t="shared" si="647"/>
        <v/>
      </c>
    </row>
    <row r="25392" spans="10:10" x14ac:dyDescent="0.25">
      <c r="J25392" t="str">
        <f t="shared" si="647"/>
        <v/>
      </c>
    </row>
    <row r="25393" spans="10:10" x14ac:dyDescent="0.25">
      <c r="J25393" t="str">
        <f t="shared" si="647"/>
        <v/>
      </c>
    </row>
    <row r="25394" spans="10:10" x14ac:dyDescent="0.25">
      <c r="J25394" t="str">
        <f t="shared" si="647"/>
        <v/>
      </c>
    </row>
    <row r="25395" spans="10:10" x14ac:dyDescent="0.25">
      <c r="J25395" t="str">
        <f t="shared" si="647"/>
        <v/>
      </c>
    </row>
    <row r="25396" spans="10:10" x14ac:dyDescent="0.25">
      <c r="J25396" t="str">
        <f t="shared" si="647"/>
        <v/>
      </c>
    </row>
    <row r="25397" spans="10:10" x14ac:dyDescent="0.25">
      <c r="J25397" t="str">
        <f t="shared" si="647"/>
        <v/>
      </c>
    </row>
    <row r="25398" spans="10:10" x14ac:dyDescent="0.25">
      <c r="J25398" t="str">
        <f t="shared" si="647"/>
        <v/>
      </c>
    </row>
    <row r="25399" spans="10:10" x14ac:dyDescent="0.25">
      <c r="J25399" t="str">
        <f t="shared" si="647"/>
        <v/>
      </c>
    </row>
    <row r="25400" spans="10:10" x14ac:dyDescent="0.25">
      <c r="J25400" t="str">
        <f t="shared" si="647"/>
        <v/>
      </c>
    </row>
    <row r="25401" spans="10:10" x14ac:dyDescent="0.25">
      <c r="J25401" t="str">
        <f t="shared" si="647"/>
        <v/>
      </c>
    </row>
    <row r="25402" spans="10:10" x14ac:dyDescent="0.25">
      <c r="J25402" t="str">
        <f t="shared" si="647"/>
        <v/>
      </c>
    </row>
    <row r="25403" spans="10:10" x14ac:dyDescent="0.25">
      <c r="J25403" t="str">
        <f t="shared" si="647"/>
        <v/>
      </c>
    </row>
    <row r="25404" spans="10:10" x14ac:dyDescent="0.25">
      <c r="J25404" t="str">
        <f t="shared" si="647"/>
        <v/>
      </c>
    </row>
    <row r="25405" spans="10:10" x14ac:dyDescent="0.25">
      <c r="J25405" t="str">
        <f t="shared" si="647"/>
        <v/>
      </c>
    </row>
    <row r="25406" spans="10:10" x14ac:dyDescent="0.25">
      <c r="J25406" t="str">
        <f t="shared" si="647"/>
        <v/>
      </c>
    </row>
    <row r="25407" spans="10:10" x14ac:dyDescent="0.25">
      <c r="J25407" t="str">
        <f t="shared" si="647"/>
        <v/>
      </c>
    </row>
    <row r="25408" spans="10:10" x14ac:dyDescent="0.25">
      <c r="J25408" t="str">
        <f t="shared" si="647"/>
        <v/>
      </c>
    </row>
    <row r="25409" spans="10:10" x14ac:dyDescent="0.25">
      <c r="J25409" t="str">
        <f t="shared" si="647"/>
        <v/>
      </c>
    </row>
    <row r="25410" spans="10:10" x14ac:dyDescent="0.25">
      <c r="J25410" t="str">
        <f t="shared" si="647"/>
        <v/>
      </c>
    </row>
    <row r="25411" spans="10:10" x14ac:dyDescent="0.25">
      <c r="J25411" t="str">
        <f t="shared" ref="J25411:J25474" si="648">B25411&amp;C25411&amp;E25411&amp;IF(C25411="Skog",F25411&amp;G25411,"")</f>
        <v/>
      </c>
    </row>
    <row r="25412" spans="10:10" x14ac:dyDescent="0.25">
      <c r="J25412" t="str">
        <f t="shared" si="648"/>
        <v/>
      </c>
    </row>
    <row r="25413" spans="10:10" x14ac:dyDescent="0.25">
      <c r="J25413" t="str">
        <f t="shared" si="648"/>
        <v/>
      </c>
    </row>
    <row r="25414" spans="10:10" x14ac:dyDescent="0.25">
      <c r="J25414" t="str">
        <f t="shared" si="648"/>
        <v/>
      </c>
    </row>
    <row r="25415" spans="10:10" x14ac:dyDescent="0.25">
      <c r="J25415" t="str">
        <f t="shared" si="648"/>
        <v/>
      </c>
    </row>
    <row r="25416" spans="10:10" x14ac:dyDescent="0.25">
      <c r="J25416" t="str">
        <f t="shared" si="648"/>
        <v/>
      </c>
    </row>
    <row r="25417" spans="10:10" x14ac:dyDescent="0.25">
      <c r="J25417" t="str">
        <f t="shared" si="648"/>
        <v/>
      </c>
    </row>
    <row r="25418" spans="10:10" x14ac:dyDescent="0.25">
      <c r="J25418" t="str">
        <f t="shared" si="648"/>
        <v/>
      </c>
    </row>
    <row r="25419" spans="10:10" x14ac:dyDescent="0.25">
      <c r="J25419" t="str">
        <f t="shared" si="648"/>
        <v/>
      </c>
    </row>
    <row r="25420" spans="10:10" x14ac:dyDescent="0.25">
      <c r="J25420" t="str">
        <f t="shared" si="648"/>
        <v/>
      </c>
    </row>
    <row r="25421" spans="10:10" x14ac:dyDescent="0.25">
      <c r="J25421" t="str">
        <f t="shared" si="648"/>
        <v/>
      </c>
    </row>
    <row r="25422" spans="10:10" x14ac:dyDescent="0.25">
      <c r="J25422" t="str">
        <f t="shared" si="648"/>
        <v/>
      </c>
    </row>
    <row r="25423" spans="10:10" x14ac:dyDescent="0.25">
      <c r="J25423" t="str">
        <f t="shared" si="648"/>
        <v/>
      </c>
    </row>
    <row r="25424" spans="10:10" x14ac:dyDescent="0.25">
      <c r="J25424" t="str">
        <f t="shared" si="648"/>
        <v/>
      </c>
    </row>
    <row r="25425" spans="10:10" x14ac:dyDescent="0.25">
      <c r="J25425" t="str">
        <f t="shared" si="648"/>
        <v/>
      </c>
    </row>
    <row r="25426" spans="10:10" x14ac:dyDescent="0.25">
      <c r="J25426" t="str">
        <f t="shared" si="648"/>
        <v/>
      </c>
    </row>
    <row r="25427" spans="10:10" x14ac:dyDescent="0.25">
      <c r="J25427" t="str">
        <f t="shared" si="648"/>
        <v/>
      </c>
    </row>
    <row r="25428" spans="10:10" x14ac:dyDescent="0.25">
      <c r="J25428" t="str">
        <f t="shared" si="648"/>
        <v/>
      </c>
    </row>
    <row r="25429" spans="10:10" x14ac:dyDescent="0.25">
      <c r="J25429" t="str">
        <f t="shared" si="648"/>
        <v/>
      </c>
    </row>
    <row r="25430" spans="10:10" x14ac:dyDescent="0.25">
      <c r="J25430" t="str">
        <f t="shared" si="648"/>
        <v/>
      </c>
    </row>
    <row r="25431" spans="10:10" x14ac:dyDescent="0.25">
      <c r="J25431" t="str">
        <f t="shared" si="648"/>
        <v/>
      </c>
    </row>
    <row r="25432" spans="10:10" x14ac:dyDescent="0.25">
      <c r="J25432" t="str">
        <f t="shared" si="648"/>
        <v/>
      </c>
    </row>
    <row r="25433" spans="10:10" x14ac:dyDescent="0.25">
      <c r="J25433" t="str">
        <f t="shared" si="648"/>
        <v/>
      </c>
    </row>
    <row r="25434" spans="10:10" x14ac:dyDescent="0.25">
      <c r="J25434" t="str">
        <f t="shared" si="648"/>
        <v/>
      </c>
    </row>
    <row r="25435" spans="10:10" x14ac:dyDescent="0.25">
      <c r="J25435" t="str">
        <f t="shared" si="648"/>
        <v/>
      </c>
    </row>
    <row r="25436" spans="10:10" x14ac:dyDescent="0.25">
      <c r="J25436" t="str">
        <f t="shared" si="648"/>
        <v/>
      </c>
    </row>
    <row r="25437" spans="10:10" x14ac:dyDescent="0.25">
      <c r="J25437" t="str">
        <f t="shared" si="648"/>
        <v/>
      </c>
    </row>
    <row r="25438" spans="10:10" x14ac:dyDescent="0.25">
      <c r="J25438" t="str">
        <f t="shared" si="648"/>
        <v/>
      </c>
    </row>
    <row r="25439" spans="10:10" x14ac:dyDescent="0.25">
      <c r="J25439" t="str">
        <f t="shared" si="648"/>
        <v/>
      </c>
    </row>
    <row r="25440" spans="10:10" x14ac:dyDescent="0.25">
      <c r="J25440" t="str">
        <f t="shared" si="648"/>
        <v/>
      </c>
    </row>
    <row r="25441" spans="10:10" x14ac:dyDescent="0.25">
      <c r="J25441" t="str">
        <f t="shared" si="648"/>
        <v/>
      </c>
    </row>
    <row r="25442" spans="10:10" x14ac:dyDescent="0.25">
      <c r="J25442" t="str">
        <f t="shared" si="648"/>
        <v/>
      </c>
    </row>
    <row r="25443" spans="10:10" x14ac:dyDescent="0.25">
      <c r="J25443" t="str">
        <f t="shared" si="648"/>
        <v/>
      </c>
    </row>
    <row r="25444" spans="10:10" x14ac:dyDescent="0.25">
      <c r="J25444" t="str">
        <f t="shared" si="648"/>
        <v/>
      </c>
    </row>
    <row r="25445" spans="10:10" x14ac:dyDescent="0.25">
      <c r="J25445" t="str">
        <f t="shared" si="648"/>
        <v/>
      </c>
    </row>
    <row r="25446" spans="10:10" x14ac:dyDescent="0.25">
      <c r="J25446" t="str">
        <f t="shared" si="648"/>
        <v/>
      </c>
    </row>
    <row r="25447" spans="10:10" x14ac:dyDescent="0.25">
      <c r="J25447" t="str">
        <f t="shared" si="648"/>
        <v/>
      </c>
    </row>
    <row r="25448" spans="10:10" x14ac:dyDescent="0.25">
      <c r="J25448" t="str">
        <f t="shared" si="648"/>
        <v/>
      </c>
    </row>
    <row r="25449" spans="10:10" x14ac:dyDescent="0.25">
      <c r="J25449" t="str">
        <f t="shared" si="648"/>
        <v/>
      </c>
    </row>
    <row r="25450" spans="10:10" x14ac:dyDescent="0.25">
      <c r="J25450" t="str">
        <f t="shared" si="648"/>
        <v/>
      </c>
    </row>
    <row r="25451" spans="10:10" x14ac:dyDescent="0.25">
      <c r="J25451" t="str">
        <f t="shared" si="648"/>
        <v/>
      </c>
    </row>
    <row r="25452" spans="10:10" x14ac:dyDescent="0.25">
      <c r="J25452" t="str">
        <f t="shared" si="648"/>
        <v/>
      </c>
    </row>
    <row r="25453" spans="10:10" x14ac:dyDescent="0.25">
      <c r="J25453" t="str">
        <f t="shared" si="648"/>
        <v/>
      </c>
    </row>
    <row r="25454" spans="10:10" x14ac:dyDescent="0.25">
      <c r="J25454" t="str">
        <f t="shared" si="648"/>
        <v/>
      </c>
    </row>
    <row r="25455" spans="10:10" x14ac:dyDescent="0.25">
      <c r="J25455" t="str">
        <f t="shared" si="648"/>
        <v/>
      </c>
    </row>
    <row r="25456" spans="10:10" x14ac:dyDescent="0.25">
      <c r="J25456" t="str">
        <f t="shared" si="648"/>
        <v/>
      </c>
    </row>
    <row r="25457" spans="10:10" x14ac:dyDescent="0.25">
      <c r="J25457" t="str">
        <f t="shared" si="648"/>
        <v/>
      </c>
    </row>
    <row r="25458" spans="10:10" x14ac:dyDescent="0.25">
      <c r="J25458" t="str">
        <f t="shared" si="648"/>
        <v/>
      </c>
    </row>
    <row r="25459" spans="10:10" x14ac:dyDescent="0.25">
      <c r="J25459" t="str">
        <f t="shared" si="648"/>
        <v/>
      </c>
    </row>
    <row r="25460" spans="10:10" x14ac:dyDescent="0.25">
      <c r="J25460" t="str">
        <f t="shared" si="648"/>
        <v/>
      </c>
    </row>
    <row r="25461" spans="10:10" x14ac:dyDescent="0.25">
      <c r="J25461" t="str">
        <f t="shared" si="648"/>
        <v/>
      </c>
    </row>
    <row r="25462" spans="10:10" x14ac:dyDescent="0.25">
      <c r="J25462" t="str">
        <f t="shared" si="648"/>
        <v/>
      </c>
    </row>
    <row r="25463" spans="10:10" x14ac:dyDescent="0.25">
      <c r="J25463" t="str">
        <f t="shared" si="648"/>
        <v/>
      </c>
    </row>
    <row r="25464" spans="10:10" x14ac:dyDescent="0.25">
      <c r="J25464" t="str">
        <f t="shared" si="648"/>
        <v/>
      </c>
    </row>
    <row r="25465" spans="10:10" x14ac:dyDescent="0.25">
      <c r="J25465" t="str">
        <f t="shared" si="648"/>
        <v/>
      </c>
    </row>
    <row r="25466" spans="10:10" x14ac:dyDescent="0.25">
      <c r="J25466" t="str">
        <f t="shared" si="648"/>
        <v/>
      </c>
    </row>
    <row r="25467" spans="10:10" x14ac:dyDescent="0.25">
      <c r="J25467" t="str">
        <f t="shared" si="648"/>
        <v/>
      </c>
    </row>
    <row r="25468" spans="10:10" x14ac:dyDescent="0.25">
      <c r="J25468" t="str">
        <f t="shared" si="648"/>
        <v/>
      </c>
    </row>
    <row r="25469" spans="10:10" x14ac:dyDescent="0.25">
      <c r="J25469" t="str">
        <f t="shared" si="648"/>
        <v/>
      </c>
    </row>
    <row r="25470" spans="10:10" x14ac:dyDescent="0.25">
      <c r="J25470" t="str">
        <f t="shared" si="648"/>
        <v/>
      </c>
    </row>
    <row r="25471" spans="10:10" x14ac:dyDescent="0.25">
      <c r="J25471" t="str">
        <f t="shared" si="648"/>
        <v/>
      </c>
    </row>
    <row r="25472" spans="10:10" x14ac:dyDescent="0.25">
      <c r="J25472" t="str">
        <f t="shared" si="648"/>
        <v/>
      </c>
    </row>
    <row r="25473" spans="10:10" x14ac:dyDescent="0.25">
      <c r="J25473" t="str">
        <f t="shared" si="648"/>
        <v/>
      </c>
    </row>
    <row r="25474" spans="10:10" x14ac:dyDescent="0.25">
      <c r="J25474" t="str">
        <f t="shared" si="648"/>
        <v/>
      </c>
    </row>
    <row r="25475" spans="10:10" x14ac:dyDescent="0.25">
      <c r="J25475" t="str">
        <f t="shared" ref="J25475:J25538" si="649">B25475&amp;C25475&amp;E25475&amp;IF(C25475="Skog",F25475&amp;G25475,"")</f>
        <v/>
      </c>
    </row>
    <row r="25476" spans="10:10" x14ac:dyDescent="0.25">
      <c r="J25476" t="str">
        <f t="shared" si="649"/>
        <v/>
      </c>
    </row>
    <row r="25477" spans="10:10" x14ac:dyDescent="0.25">
      <c r="J25477" t="str">
        <f t="shared" si="649"/>
        <v/>
      </c>
    </row>
    <row r="25478" spans="10:10" x14ac:dyDescent="0.25">
      <c r="J25478" t="str">
        <f t="shared" si="649"/>
        <v/>
      </c>
    </row>
    <row r="25479" spans="10:10" x14ac:dyDescent="0.25">
      <c r="J25479" t="str">
        <f t="shared" si="649"/>
        <v/>
      </c>
    </row>
    <row r="25480" spans="10:10" x14ac:dyDescent="0.25">
      <c r="J25480" t="str">
        <f t="shared" si="649"/>
        <v/>
      </c>
    </row>
    <row r="25481" spans="10:10" x14ac:dyDescent="0.25">
      <c r="J25481" t="str">
        <f t="shared" si="649"/>
        <v/>
      </c>
    </row>
    <row r="25482" spans="10:10" x14ac:dyDescent="0.25">
      <c r="J25482" t="str">
        <f t="shared" si="649"/>
        <v/>
      </c>
    </row>
    <row r="25483" spans="10:10" x14ac:dyDescent="0.25">
      <c r="J25483" t="str">
        <f t="shared" si="649"/>
        <v/>
      </c>
    </row>
    <row r="25484" spans="10:10" x14ac:dyDescent="0.25">
      <c r="J25484" t="str">
        <f t="shared" si="649"/>
        <v/>
      </c>
    </row>
    <row r="25485" spans="10:10" x14ac:dyDescent="0.25">
      <c r="J25485" t="str">
        <f t="shared" si="649"/>
        <v/>
      </c>
    </row>
    <row r="25486" spans="10:10" x14ac:dyDescent="0.25">
      <c r="J25486" t="str">
        <f t="shared" si="649"/>
        <v/>
      </c>
    </row>
    <row r="25487" spans="10:10" x14ac:dyDescent="0.25">
      <c r="J25487" t="str">
        <f t="shared" si="649"/>
        <v/>
      </c>
    </row>
    <row r="25488" spans="10:10" x14ac:dyDescent="0.25">
      <c r="J25488" t="str">
        <f t="shared" si="649"/>
        <v/>
      </c>
    </row>
    <row r="25489" spans="10:10" x14ac:dyDescent="0.25">
      <c r="J25489" t="str">
        <f t="shared" si="649"/>
        <v/>
      </c>
    </row>
    <row r="25490" spans="10:10" x14ac:dyDescent="0.25">
      <c r="J25490" t="str">
        <f t="shared" si="649"/>
        <v/>
      </c>
    </row>
    <row r="25491" spans="10:10" x14ac:dyDescent="0.25">
      <c r="J25491" t="str">
        <f t="shared" si="649"/>
        <v/>
      </c>
    </row>
    <row r="25492" spans="10:10" x14ac:dyDescent="0.25">
      <c r="J25492" t="str">
        <f t="shared" si="649"/>
        <v/>
      </c>
    </row>
    <row r="25493" spans="10:10" x14ac:dyDescent="0.25">
      <c r="J25493" t="str">
        <f t="shared" si="649"/>
        <v/>
      </c>
    </row>
    <row r="25494" spans="10:10" x14ac:dyDescent="0.25">
      <c r="J25494" t="str">
        <f t="shared" si="649"/>
        <v/>
      </c>
    </row>
    <row r="25495" spans="10:10" x14ac:dyDescent="0.25">
      <c r="J25495" t="str">
        <f t="shared" si="649"/>
        <v/>
      </c>
    </row>
    <row r="25496" spans="10:10" x14ac:dyDescent="0.25">
      <c r="J25496" t="str">
        <f t="shared" si="649"/>
        <v/>
      </c>
    </row>
    <row r="25497" spans="10:10" x14ac:dyDescent="0.25">
      <c r="J25497" t="str">
        <f t="shared" si="649"/>
        <v/>
      </c>
    </row>
    <row r="25498" spans="10:10" x14ac:dyDescent="0.25">
      <c r="J25498" t="str">
        <f t="shared" si="649"/>
        <v/>
      </c>
    </row>
    <row r="25499" spans="10:10" x14ac:dyDescent="0.25">
      <c r="J25499" t="str">
        <f t="shared" si="649"/>
        <v/>
      </c>
    </row>
    <row r="25500" spans="10:10" x14ac:dyDescent="0.25">
      <c r="J25500" t="str">
        <f t="shared" si="649"/>
        <v/>
      </c>
    </row>
    <row r="25501" spans="10:10" x14ac:dyDescent="0.25">
      <c r="J25501" t="str">
        <f t="shared" si="649"/>
        <v/>
      </c>
    </row>
    <row r="25502" spans="10:10" x14ac:dyDescent="0.25">
      <c r="J25502" t="str">
        <f t="shared" si="649"/>
        <v/>
      </c>
    </row>
    <row r="25503" spans="10:10" x14ac:dyDescent="0.25">
      <c r="J25503" t="str">
        <f t="shared" si="649"/>
        <v/>
      </c>
    </row>
    <row r="25504" spans="10:10" x14ac:dyDescent="0.25">
      <c r="J25504" t="str">
        <f t="shared" si="649"/>
        <v/>
      </c>
    </row>
    <row r="25505" spans="10:10" x14ac:dyDescent="0.25">
      <c r="J25505" t="str">
        <f t="shared" si="649"/>
        <v/>
      </c>
    </row>
    <row r="25506" spans="10:10" x14ac:dyDescent="0.25">
      <c r="J25506" t="str">
        <f t="shared" si="649"/>
        <v/>
      </c>
    </row>
    <row r="25507" spans="10:10" x14ac:dyDescent="0.25">
      <c r="J25507" t="str">
        <f t="shared" si="649"/>
        <v/>
      </c>
    </row>
    <row r="25508" spans="10:10" x14ac:dyDescent="0.25">
      <c r="J25508" t="str">
        <f t="shared" si="649"/>
        <v/>
      </c>
    </row>
    <row r="25509" spans="10:10" x14ac:dyDescent="0.25">
      <c r="J25509" t="str">
        <f t="shared" si="649"/>
        <v/>
      </c>
    </row>
    <row r="25510" spans="10:10" x14ac:dyDescent="0.25">
      <c r="J25510" t="str">
        <f t="shared" si="649"/>
        <v/>
      </c>
    </row>
    <row r="25511" spans="10:10" x14ac:dyDescent="0.25">
      <c r="J25511" t="str">
        <f t="shared" si="649"/>
        <v/>
      </c>
    </row>
    <row r="25512" spans="10:10" x14ac:dyDescent="0.25">
      <c r="J25512" t="str">
        <f t="shared" si="649"/>
        <v/>
      </c>
    </row>
    <row r="25513" spans="10:10" x14ac:dyDescent="0.25">
      <c r="J25513" t="str">
        <f t="shared" si="649"/>
        <v/>
      </c>
    </row>
    <row r="25514" spans="10:10" x14ac:dyDescent="0.25">
      <c r="J25514" t="str">
        <f t="shared" si="649"/>
        <v/>
      </c>
    </row>
    <row r="25515" spans="10:10" x14ac:dyDescent="0.25">
      <c r="J25515" t="str">
        <f t="shared" si="649"/>
        <v/>
      </c>
    </row>
    <row r="25516" spans="10:10" x14ac:dyDescent="0.25">
      <c r="J25516" t="str">
        <f t="shared" si="649"/>
        <v/>
      </c>
    </row>
    <row r="25517" spans="10:10" x14ac:dyDescent="0.25">
      <c r="J25517" t="str">
        <f t="shared" si="649"/>
        <v/>
      </c>
    </row>
    <row r="25518" spans="10:10" x14ac:dyDescent="0.25">
      <c r="J25518" t="str">
        <f t="shared" si="649"/>
        <v/>
      </c>
    </row>
    <row r="25519" spans="10:10" x14ac:dyDescent="0.25">
      <c r="J25519" t="str">
        <f t="shared" si="649"/>
        <v/>
      </c>
    </row>
    <row r="25520" spans="10:10" x14ac:dyDescent="0.25">
      <c r="J25520" t="str">
        <f t="shared" si="649"/>
        <v/>
      </c>
    </row>
    <row r="25521" spans="10:10" x14ac:dyDescent="0.25">
      <c r="J25521" t="str">
        <f t="shared" si="649"/>
        <v/>
      </c>
    </row>
    <row r="25522" spans="10:10" x14ac:dyDescent="0.25">
      <c r="J25522" t="str">
        <f t="shared" si="649"/>
        <v/>
      </c>
    </row>
    <row r="25523" spans="10:10" x14ac:dyDescent="0.25">
      <c r="J25523" t="str">
        <f t="shared" si="649"/>
        <v/>
      </c>
    </row>
    <row r="25524" spans="10:10" x14ac:dyDescent="0.25">
      <c r="J25524" t="str">
        <f t="shared" si="649"/>
        <v/>
      </c>
    </row>
    <row r="25525" spans="10:10" x14ac:dyDescent="0.25">
      <c r="J25525" t="str">
        <f t="shared" si="649"/>
        <v/>
      </c>
    </row>
    <row r="25526" spans="10:10" x14ac:dyDescent="0.25">
      <c r="J25526" t="str">
        <f t="shared" si="649"/>
        <v/>
      </c>
    </row>
    <row r="25527" spans="10:10" x14ac:dyDescent="0.25">
      <c r="J25527" t="str">
        <f t="shared" si="649"/>
        <v/>
      </c>
    </row>
    <row r="25528" spans="10:10" x14ac:dyDescent="0.25">
      <c r="J25528" t="str">
        <f t="shared" si="649"/>
        <v/>
      </c>
    </row>
    <row r="25529" spans="10:10" x14ac:dyDescent="0.25">
      <c r="J25529" t="str">
        <f t="shared" si="649"/>
        <v/>
      </c>
    </row>
    <row r="25530" spans="10:10" x14ac:dyDescent="0.25">
      <c r="J25530" t="str">
        <f t="shared" si="649"/>
        <v/>
      </c>
    </row>
    <row r="25531" spans="10:10" x14ac:dyDescent="0.25">
      <c r="J25531" t="str">
        <f t="shared" si="649"/>
        <v/>
      </c>
    </row>
    <row r="25532" spans="10:10" x14ac:dyDescent="0.25">
      <c r="J25532" t="str">
        <f t="shared" si="649"/>
        <v/>
      </c>
    </row>
    <row r="25533" spans="10:10" x14ac:dyDescent="0.25">
      <c r="J25533" t="str">
        <f t="shared" si="649"/>
        <v/>
      </c>
    </row>
    <row r="25534" spans="10:10" x14ac:dyDescent="0.25">
      <c r="J25534" t="str">
        <f t="shared" si="649"/>
        <v/>
      </c>
    </row>
    <row r="25535" spans="10:10" x14ac:dyDescent="0.25">
      <c r="J25535" t="str">
        <f t="shared" si="649"/>
        <v/>
      </c>
    </row>
    <row r="25536" spans="10:10" x14ac:dyDescent="0.25">
      <c r="J25536" t="str">
        <f t="shared" si="649"/>
        <v/>
      </c>
    </row>
    <row r="25537" spans="10:10" x14ac:dyDescent="0.25">
      <c r="J25537" t="str">
        <f t="shared" si="649"/>
        <v/>
      </c>
    </row>
    <row r="25538" spans="10:10" x14ac:dyDescent="0.25">
      <c r="J25538" t="str">
        <f t="shared" si="649"/>
        <v/>
      </c>
    </row>
    <row r="25539" spans="10:10" x14ac:dyDescent="0.25">
      <c r="J25539" t="str">
        <f t="shared" ref="J25539:J25602" si="650">B25539&amp;C25539&amp;E25539&amp;IF(C25539="Skog",F25539&amp;G25539,"")</f>
        <v/>
      </c>
    </row>
    <row r="25540" spans="10:10" x14ac:dyDescent="0.25">
      <c r="J25540" t="str">
        <f t="shared" si="650"/>
        <v/>
      </c>
    </row>
    <row r="25541" spans="10:10" x14ac:dyDescent="0.25">
      <c r="J25541" t="str">
        <f t="shared" si="650"/>
        <v/>
      </c>
    </row>
    <row r="25542" spans="10:10" x14ac:dyDescent="0.25">
      <c r="J25542" t="str">
        <f t="shared" si="650"/>
        <v/>
      </c>
    </row>
    <row r="25543" spans="10:10" x14ac:dyDescent="0.25">
      <c r="J25543" t="str">
        <f t="shared" si="650"/>
        <v/>
      </c>
    </row>
    <row r="25544" spans="10:10" x14ac:dyDescent="0.25">
      <c r="J25544" t="str">
        <f t="shared" si="650"/>
        <v/>
      </c>
    </row>
    <row r="25545" spans="10:10" x14ac:dyDescent="0.25">
      <c r="J25545" t="str">
        <f t="shared" si="650"/>
        <v/>
      </c>
    </row>
    <row r="25546" spans="10:10" x14ac:dyDescent="0.25">
      <c r="J25546" t="str">
        <f t="shared" si="650"/>
        <v/>
      </c>
    </row>
    <row r="25547" spans="10:10" x14ac:dyDescent="0.25">
      <c r="J25547" t="str">
        <f t="shared" si="650"/>
        <v/>
      </c>
    </row>
    <row r="25548" spans="10:10" x14ac:dyDescent="0.25">
      <c r="J25548" t="str">
        <f t="shared" si="650"/>
        <v/>
      </c>
    </row>
    <row r="25549" spans="10:10" x14ac:dyDescent="0.25">
      <c r="J25549" t="str">
        <f t="shared" si="650"/>
        <v/>
      </c>
    </row>
    <row r="25550" spans="10:10" x14ac:dyDescent="0.25">
      <c r="J25550" t="str">
        <f t="shared" si="650"/>
        <v/>
      </c>
    </row>
    <row r="25551" spans="10:10" x14ac:dyDescent="0.25">
      <c r="J25551" t="str">
        <f t="shared" si="650"/>
        <v/>
      </c>
    </row>
    <row r="25552" spans="10:10" x14ac:dyDescent="0.25">
      <c r="J25552" t="str">
        <f t="shared" si="650"/>
        <v/>
      </c>
    </row>
    <row r="25553" spans="10:10" x14ac:dyDescent="0.25">
      <c r="J25553" t="str">
        <f t="shared" si="650"/>
        <v/>
      </c>
    </row>
    <row r="25554" spans="10:10" x14ac:dyDescent="0.25">
      <c r="J25554" t="str">
        <f t="shared" si="650"/>
        <v/>
      </c>
    </row>
    <row r="25555" spans="10:10" x14ac:dyDescent="0.25">
      <c r="J25555" t="str">
        <f t="shared" si="650"/>
        <v/>
      </c>
    </row>
    <row r="25556" spans="10:10" x14ac:dyDescent="0.25">
      <c r="J25556" t="str">
        <f t="shared" si="650"/>
        <v/>
      </c>
    </row>
    <row r="25557" spans="10:10" x14ac:dyDescent="0.25">
      <c r="J25557" t="str">
        <f t="shared" si="650"/>
        <v/>
      </c>
    </row>
    <row r="25558" spans="10:10" x14ac:dyDescent="0.25">
      <c r="J25558" t="str">
        <f t="shared" si="650"/>
        <v/>
      </c>
    </row>
    <row r="25559" spans="10:10" x14ac:dyDescent="0.25">
      <c r="J25559" t="str">
        <f t="shared" si="650"/>
        <v/>
      </c>
    </row>
    <row r="25560" spans="10:10" x14ac:dyDescent="0.25">
      <c r="J25560" t="str">
        <f t="shared" si="650"/>
        <v/>
      </c>
    </row>
    <row r="25561" spans="10:10" x14ac:dyDescent="0.25">
      <c r="J25561" t="str">
        <f t="shared" si="650"/>
        <v/>
      </c>
    </row>
    <row r="25562" spans="10:10" x14ac:dyDescent="0.25">
      <c r="J25562" t="str">
        <f t="shared" si="650"/>
        <v/>
      </c>
    </row>
    <row r="25563" spans="10:10" x14ac:dyDescent="0.25">
      <c r="J25563" t="str">
        <f t="shared" si="650"/>
        <v/>
      </c>
    </row>
    <row r="25564" spans="10:10" x14ac:dyDescent="0.25">
      <c r="J25564" t="str">
        <f t="shared" si="650"/>
        <v/>
      </c>
    </row>
    <row r="25565" spans="10:10" x14ac:dyDescent="0.25">
      <c r="J25565" t="str">
        <f t="shared" si="650"/>
        <v/>
      </c>
    </row>
    <row r="25566" spans="10:10" x14ac:dyDescent="0.25">
      <c r="J25566" t="str">
        <f t="shared" si="650"/>
        <v/>
      </c>
    </row>
    <row r="25567" spans="10:10" x14ac:dyDescent="0.25">
      <c r="J25567" t="str">
        <f t="shared" si="650"/>
        <v/>
      </c>
    </row>
    <row r="25568" spans="10:10" x14ac:dyDescent="0.25">
      <c r="J25568" t="str">
        <f t="shared" si="650"/>
        <v/>
      </c>
    </row>
    <row r="25569" spans="10:10" x14ac:dyDescent="0.25">
      <c r="J25569" t="str">
        <f t="shared" si="650"/>
        <v/>
      </c>
    </row>
    <row r="25570" spans="10:10" x14ac:dyDescent="0.25">
      <c r="J25570" t="str">
        <f t="shared" si="650"/>
        <v/>
      </c>
    </row>
    <row r="25571" spans="10:10" x14ac:dyDescent="0.25">
      <c r="J25571" t="str">
        <f t="shared" si="650"/>
        <v/>
      </c>
    </row>
    <row r="25572" spans="10:10" x14ac:dyDescent="0.25">
      <c r="J25572" t="str">
        <f t="shared" si="650"/>
        <v/>
      </c>
    </row>
    <row r="25573" spans="10:10" x14ac:dyDescent="0.25">
      <c r="J25573" t="str">
        <f t="shared" si="650"/>
        <v/>
      </c>
    </row>
    <row r="25574" spans="10:10" x14ac:dyDescent="0.25">
      <c r="J25574" t="str">
        <f t="shared" si="650"/>
        <v/>
      </c>
    </row>
    <row r="25575" spans="10:10" x14ac:dyDescent="0.25">
      <c r="J25575" t="str">
        <f t="shared" si="650"/>
        <v/>
      </c>
    </row>
    <row r="25576" spans="10:10" x14ac:dyDescent="0.25">
      <c r="J25576" t="str">
        <f t="shared" si="650"/>
        <v/>
      </c>
    </row>
    <row r="25577" spans="10:10" x14ac:dyDescent="0.25">
      <c r="J25577" t="str">
        <f t="shared" si="650"/>
        <v/>
      </c>
    </row>
    <row r="25578" spans="10:10" x14ac:dyDescent="0.25">
      <c r="J25578" t="str">
        <f t="shared" si="650"/>
        <v/>
      </c>
    </row>
    <row r="25579" spans="10:10" x14ac:dyDescent="0.25">
      <c r="J25579" t="str">
        <f t="shared" si="650"/>
        <v/>
      </c>
    </row>
    <row r="25580" spans="10:10" x14ac:dyDescent="0.25">
      <c r="J25580" t="str">
        <f t="shared" si="650"/>
        <v/>
      </c>
    </row>
    <row r="25581" spans="10:10" x14ac:dyDescent="0.25">
      <c r="J25581" t="str">
        <f t="shared" si="650"/>
        <v/>
      </c>
    </row>
    <row r="25582" spans="10:10" x14ac:dyDescent="0.25">
      <c r="J25582" t="str">
        <f t="shared" si="650"/>
        <v/>
      </c>
    </row>
    <row r="25583" spans="10:10" x14ac:dyDescent="0.25">
      <c r="J25583" t="str">
        <f t="shared" si="650"/>
        <v/>
      </c>
    </row>
    <row r="25584" spans="10:10" x14ac:dyDescent="0.25">
      <c r="J25584" t="str">
        <f t="shared" si="650"/>
        <v/>
      </c>
    </row>
    <row r="25585" spans="10:10" x14ac:dyDescent="0.25">
      <c r="J25585" t="str">
        <f t="shared" si="650"/>
        <v/>
      </c>
    </row>
    <row r="25586" spans="10:10" x14ac:dyDescent="0.25">
      <c r="J25586" t="str">
        <f t="shared" si="650"/>
        <v/>
      </c>
    </row>
    <row r="25587" spans="10:10" x14ac:dyDescent="0.25">
      <c r="J25587" t="str">
        <f t="shared" si="650"/>
        <v/>
      </c>
    </row>
    <row r="25588" spans="10:10" x14ac:dyDescent="0.25">
      <c r="J25588" t="str">
        <f t="shared" si="650"/>
        <v/>
      </c>
    </row>
    <row r="25589" spans="10:10" x14ac:dyDescent="0.25">
      <c r="J25589" t="str">
        <f t="shared" si="650"/>
        <v/>
      </c>
    </row>
    <row r="25590" spans="10:10" x14ac:dyDescent="0.25">
      <c r="J25590" t="str">
        <f t="shared" si="650"/>
        <v/>
      </c>
    </row>
    <row r="25591" spans="10:10" x14ac:dyDescent="0.25">
      <c r="J25591" t="str">
        <f t="shared" si="650"/>
        <v/>
      </c>
    </row>
    <row r="25592" spans="10:10" x14ac:dyDescent="0.25">
      <c r="J25592" t="str">
        <f t="shared" si="650"/>
        <v/>
      </c>
    </row>
    <row r="25593" spans="10:10" x14ac:dyDescent="0.25">
      <c r="J25593" t="str">
        <f t="shared" si="650"/>
        <v/>
      </c>
    </row>
    <row r="25594" spans="10:10" x14ac:dyDescent="0.25">
      <c r="J25594" t="str">
        <f t="shared" si="650"/>
        <v/>
      </c>
    </row>
    <row r="25595" spans="10:10" x14ac:dyDescent="0.25">
      <c r="J25595" t="str">
        <f t="shared" si="650"/>
        <v/>
      </c>
    </row>
    <row r="25596" spans="10:10" x14ac:dyDescent="0.25">
      <c r="J25596" t="str">
        <f t="shared" si="650"/>
        <v/>
      </c>
    </row>
    <row r="25597" spans="10:10" x14ac:dyDescent="0.25">
      <c r="J25597" t="str">
        <f t="shared" si="650"/>
        <v/>
      </c>
    </row>
    <row r="25598" spans="10:10" x14ac:dyDescent="0.25">
      <c r="J25598" t="str">
        <f t="shared" si="650"/>
        <v/>
      </c>
    </row>
    <row r="25599" spans="10:10" x14ac:dyDescent="0.25">
      <c r="J25599" t="str">
        <f t="shared" si="650"/>
        <v/>
      </c>
    </row>
    <row r="25600" spans="10:10" x14ac:dyDescent="0.25">
      <c r="J25600" t="str">
        <f t="shared" si="650"/>
        <v/>
      </c>
    </row>
    <row r="25601" spans="10:10" x14ac:dyDescent="0.25">
      <c r="J25601" t="str">
        <f t="shared" si="650"/>
        <v/>
      </c>
    </row>
    <row r="25602" spans="10:10" x14ac:dyDescent="0.25">
      <c r="J25602" t="str">
        <f t="shared" si="650"/>
        <v/>
      </c>
    </row>
    <row r="25603" spans="10:10" x14ac:dyDescent="0.25">
      <c r="J25603" t="str">
        <f t="shared" ref="J25603:J25666" si="651">B25603&amp;C25603&amp;E25603&amp;IF(C25603="Skog",F25603&amp;G25603,"")</f>
        <v/>
      </c>
    </row>
    <row r="25604" spans="10:10" x14ac:dyDescent="0.25">
      <c r="J25604" t="str">
        <f t="shared" si="651"/>
        <v/>
      </c>
    </row>
    <row r="25605" spans="10:10" x14ac:dyDescent="0.25">
      <c r="J25605" t="str">
        <f t="shared" si="651"/>
        <v/>
      </c>
    </row>
    <row r="25606" spans="10:10" x14ac:dyDescent="0.25">
      <c r="J25606" t="str">
        <f t="shared" si="651"/>
        <v/>
      </c>
    </row>
    <row r="25607" spans="10:10" x14ac:dyDescent="0.25">
      <c r="J25607" t="str">
        <f t="shared" si="651"/>
        <v/>
      </c>
    </row>
    <row r="25608" spans="10:10" x14ac:dyDescent="0.25">
      <c r="J25608" t="str">
        <f t="shared" si="651"/>
        <v/>
      </c>
    </row>
    <row r="25609" spans="10:10" x14ac:dyDescent="0.25">
      <c r="J25609" t="str">
        <f t="shared" si="651"/>
        <v/>
      </c>
    </row>
    <row r="25610" spans="10:10" x14ac:dyDescent="0.25">
      <c r="J25610" t="str">
        <f t="shared" si="651"/>
        <v/>
      </c>
    </row>
    <row r="25611" spans="10:10" x14ac:dyDescent="0.25">
      <c r="J25611" t="str">
        <f t="shared" si="651"/>
        <v/>
      </c>
    </row>
    <row r="25612" spans="10:10" x14ac:dyDescent="0.25">
      <c r="J25612" t="str">
        <f t="shared" si="651"/>
        <v/>
      </c>
    </row>
    <row r="25613" spans="10:10" x14ac:dyDescent="0.25">
      <c r="J25613" t="str">
        <f t="shared" si="651"/>
        <v/>
      </c>
    </row>
    <row r="25614" spans="10:10" x14ac:dyDescent="0.25">
      <c r="J25614" t="str">
        <f t="shared" si="651"/>
        <v/>
      </c>
    </row>
    <row r="25615" spans="10:10" x14ac:dyDescent="0.25">
      <c r="J25615" t="str">
        <f t="shared" si="651"/>
        <v/>
      </c>
    </row>
    <row r="25616" spans="10:10" x14ac:dyDescent="0.25">
      <c r="J25616" t="str">
        <f t="shared" si="651"/>
        <v/>
      </c>
    </row>
    <row r="25617" spans="10:10" x14ac:dyDescent="0.25">
      <c r="J25617" t="str">
        <f t="shared" si="651"/>
        <v/>
      </c>
    </row>
    <row r="25618" spans="10:10" x14ac:dyDescent="0.25">
      <c r="J25618" t="str">
        <f t="shared" si="651"/>
        <v/>
      </c>
    </row>
    <row r="25619" spans="10:10" x14ac:dyDescent="0.25">
      <c r="J25619" t="str">
        <f t="shared" si="651"/>
        <v/>
      </c>
    </row>
    <row r="25620" spans="10:10" x14ac:dyDescent="0.25">
      <c r="J25620" t="str">
        <f t="shared" si="651"/>
        <v/>
      </c>
    </row>
    <row r="25621" spans="10:10" x14ac:dyDescent="0.25">
      <c r="J25621" t="str">
        <f t="shared" si="651"/>
        <v/>
      </c>
    </row>
    <row r="25622" spans="10:10" x14ac:dyDescent="0.25">
      <c r="J25622" t="str">
        <f t="shared" si="651"/>
        <v/>
      </c>
    </row>
    <row r="25623" spans="10:10" x14ac:dyDescent="0.25">
      <c r="J25623" t="str">
        <f t="shared" si="651"/>
        <v/>
      </c>
    </row>
    <row r="25624" spans="10:10" x14ac:dyDescent="0.25">
      <c r="J25624" t="str">
        <f t="shared" si="651"/>
        <v/>
      </c>
    </row>
    <row r="25625" spans="10:10" x14ac:dyDescent="0.25">
      <c r="J25625" t="str">
        <f t="shared" si="651"/>
        <v/>
      </c>
    </row>
    <row r="25626" spans="10:10" x14ac:dyDescent="0.25">
      <c r="J25626" t="str">
        <f t="shared" si="651"/>
        <v/>
      </c>
    </row>
    <row r="25627" spans="10:10" x14ac:dyDescent="0.25">
      <c r="J25627" t="str">
        <f t="shared" si="651"/>
        <v/>
      </c>
    </row>
    <row r="25628" spans="10:10" x14ac:dyDescent="0.25">
      <c r="J25628" t="str">
        <f t="shared" si="651"/>
        <v/>
      </c>
    </row>
    <row r="25629" spans="10:10" x14ac:dyDescent="0.25">
      <c r="J25629" t="str">
        <f t="shared" si="651"/>
        <v/>
      </c>
    </row>
    <row r="25630" spans="10:10" x14ac:dyDescent="0.25">
      <c r="J25630" t="str">
        <f t="shared" si="651"/>
        <v/>
      </c>
    </row>
    <row r="25631" spans="10:10" x14ac:dyDescent="0.25">
      <c r="J25631" t="str">
        <f t="shared" si="651"/>
        <v/>
      </c>
    </row>
    <row r="25632" spans="10:10" x14ac:dyDescent="0.25">
      <c r="J25632" t="str">
        <f t="shared" si="651"/>
        <v/>
      </c>
    </row>
    <row r="25633" spans="10:10" x14ac:dyDescent="0.25">
      <c r="J25633" t="str">
        <f t="shared" si="651"/>
        <v/>
      </c>
    </row>
    <row r="25634" spans="10:10" x14ac:dyDescent="0.25">
      <c r="J25634" t="str">
        <f t="shared" si="651"/>
        <v/>
      </c>
    </row>
    <row r="25635" spans="10:10" x14ac:dyDescent="0.25">
      <c r="J25635" t="str">
        <f t="shared" si="651"/>
        <v/>
      </c>
    </row>
    <row r="25636" spans="10:10" x14ac:dyDescent="0.25">
      <c r="J25636" t="str">
        <f t="shared" si="651"/>
        <v/>
      </c>
    </row>
    <row r="25637" spans="10:10" x14ac:dyDescent="0.25">
      <c r="J25637" t="str">
        <f t="shared" si="651"/>
        <v/>
      </c>
    </row>
    <row r="25638" spans="10:10" x14ac:dyDescent="0.25">
      <c r="J25638" t="str">
        <f t="shared" si="651"/>
        <v/>
      </c>
    </row>
    <row r="25639" spans="10:10" x14ac:dyDescent="0.25">
      <c r="J25639" t="str">
        <f t="shared" si="651"/>
        <v/>
      </c>
    </row>
    <row r="25640" spans="10:10" x14ac:dyDescent="0.25">
      <c r="J25640" t="str">
        <f t="shared" si="651"/>
        <v/>
      </c>
    </row>
    <row r="25641" spans="10:10" x14ac:dyDescent="0.25">
      <c r="J25641" t="str">
        <f t="shared" si="651"/>
        <v/>
      </c>
    </row>
    <row r="25642" spans="10:10" x14ac:dyDescent="0.25">
      <c r="J25642" t="str">
        <f t="shared" si="651"/>
        <v/>
      </c>
    </row>
    <row r="25643" spans="10:10" x14ac:dyDescent="0.25">
      <c r="J25643" t="str">
        <f t="shared" si="651"/>
        <v/>
      </c>
    </row>
    <row r="25644" spans="10:10" x14ac:dyDescent="0.25">
      <c r="J25644" t="str">
        <f t="shared" si="651"/>
        <v/>
      </c>
    </row>
    <row r="25645" spans="10:10" x14ac:dyDescent="0.25">
      <c r="J25645" t="str">
        <f t="shared" si="651"/>
        <v/>
      </c>
    </row>
    <row r="25646" spans="10:10" x14ac:dyDescent="0.25">
      <c r="J25646" t="str">
        <f t="shared" si="651"/>
        <v/>
      </c>
    </row>
    <row r="25647" spans="10:10" x14ac:dyDescent="0.25">
      <c r="J25647" t="str">
        <f t="shared" si="651"/>
        <v/>
      </c>
    </row>
    <row r="25648" spans="10:10" x14ac:dyDescent="0.25">
      <c r="J25648" t="str">
        <f t="shared" si="651"/>
        <v/>
      </c>
    </row>
    <row r="25649" spans="10:10" x14ac:dyDescent="0.25">
      <c r="J25649" t="str">
        <f t="shared" si="651"/>
        <v/>
      </c>
    </row>
    <row r="25650" spans="10:10" x14ac:dyDescent="0.25">
      <c r="J25650" t="str">
        <f t="shared" si="651"/>
        <v/>
      </c>
    </row>
    <row r="25651" spans="10:10" x14ac:dyDescent="0.25">
      <c r="J25651" t="str">
        <f t="shared" si="651"/>
        <v/>
      </c>
    </row>
    <row r="25652" spans="10:10" x14ac:dyDescent="0.25">
      <c r="J25652" t="str">
        <f t="shared" si="651"/>
        <v/>
      </c>
    </row>
    <row r="25653" spans="10:10" x14ac:dyDescent="0.25">
      <c r="J25653" t="str">
        <f t="shared" si="651"/>
        <v/>
      </c>
    </row>
    <row r="25654" spans="10:10" x14ac:dyDescent="0.25">
      <c r="J25654" t="str">
        <f t="shared" si="651"/>
        <v/>
      </c>
    </row>
    <row r="25655" spans="10:10" x14ac:dyDescent="0.25">
      <c r="J25655" t="str">
        <f t="shared" si="651"/>
        <v/>
      </c>
    </row>
    <row r="25656" spans="10:10" x14ac:dyDescent="0.25">
      <c r="J25656" t="str">
        <f t="shared" si="651"/>
        <v/>
      </c>
    </row>
    <row r="25657" spans="10:10" x14ac:dyDescent="0.25">
      <c r="J25657" t="str">
        <f t="shared" si="651"/>
        <v/>
      </c>
    </row>
    <row r="25658" spans="10:10" x14ac:dyDescent="0.25">
      <c r="J25658" t="str">
        <f t="shared" si="651"/>
        <v/>
      </c>
    </row>
    <row r="25659" spans="10:10" x14ac:dyDescent="0.25">
      <c r="J25659" t="str">
        <f t="shared" si="651"/>
        <v/>
      </c>
    </row>
    <row r="25660" spans="10:10" x14ac:dyDescent="0.25">
      <c r="J25660" t="str">
        <f t="shared" si="651"/>
        <v/>
      </c>
    </row>
    <row r="25661" spans="10:10" x14ac:dyDescent="0.25">
      <c r="J25661" t="str">
        <f t="shared" si="651"/>
        <v/>
      </c>
    </row>
    <row r="25662" spans="10:10" x14ac:dyDescent="0.25">
      <c r="J25662" t="str">
        <f t="shared" si="651"/>
        <v/>
      </c>
    </row>
    <row r="25663" spans="10:10" x14ac:dyDescent="0.25">
      <c r="J25663" t="str">
        <f t="shared" si="651"/>
        <v/>
      </c>
    </row>
    <row r="25664" spans="10:10" x14ac:dyDescent="0.25">
      <c r="J25664" t="str">
        <f t="shared" si="651"/>
        <v/>
      </c>
    </row>
    <row r="25665" spans="10:10" x14ac:dyDescent="0.25">
      <c r="J25665" t="str">
        <f t="shared" si="651"/>
        <v/>
      </c>
    </row>
    <row r="25666" spans="10:10" x14ac:dyDescent="0.25">
      <c r="J25666" t="str">
        <f t="shared" si="651"/>
        <v/>
      </c>
    </row>
    <row r="25667" spans="10:10" x14ac:dyDescent="0.25">
      <c r="J25667" t="str">
        <f t="shared" ref="J25667:J25730" si="652">B25667&amp;C25667&amp;E25667&amp;IF(C25667="Skog",F25667&amp;G25667,"")</f>
        <v/>
      </c>
    </row>
    <row r="25668" spans="10:10" x14ac:dyDescent="0.25">
      <c r="J25668" t="str">
        <f t="shared" si="652"/>
        <v/>
      </c>
    </row>
    <row r="25669" spans="10:10" x14ac:dyDescent="0.25">
      <c r="J25669" t="str">
        <f t="shared" si="652"/>
        <v/>
      </c>
    </row>
    <row r="25670" spans="10:10" x14ac:dyDescent="0.25">
      <c r="J25670" t="str">
        <f t="shared" si="652"/>
        <v/>
      </c>
    </row>
    <row r="25671" spans="10:10" x14ac:dyDescent="0.25">
      <c r="J25671" t="str">
        <f t="shared" si="652"/>
        <v/>
      </c>
    </row>
    <row r="25672" spans="10:10" x14ac:dyDescent="0.25">
      <c r="J25672" t="str">
        <f t="shared" si="652"/>
        <v/>
      </c>
    </row>
    <row r="25673" spans="10:10" x14ac:dyDescent="0.25">
      <c r="J25673" t="str">
        <f t="shared" si="652"/>
        <v/>
      </c>
    </row>
    <row r="25674" spans="10:10" x14ac:dyDescent="0.25">
      <c r="J25674" t="str">
        <f t="shared" si="652"/>
        <v/>
      </c>
    </row>
    <row r="25675" spans="10:10" x14ac:dyDescent="0.25">
      <c r="J25675" t="str">
        <f t="shared" si="652"/>
        <v/>
      </c>
    </row>
    <row r="25676" spans="10:10" x14ac:dyDescent="0.25">
      <c r="J25676" t="str">
        <f t="shared" si="652"/>
        <v/>
      </c>
    </row>
    <row r="25677" spans="10:10" x14ac:dyDescent="0.25">
      <c r="J25677" t="str">
        <f t="shared" si="652"/>
        <v/>
      </c>
    </row>
    <row r="25678" spans="10:10" x14ac:dyDescent="0.25">
      <c r="J25678" t="str">
        <f t="shared" si="652"/>
        <v/>
      </c>
    </row>
    <row r="25679" spans="10:10" x14ac:dyDescent="0.25">
      <c r="J25679" t="str">
        <f t="shared" si="652"/>
        <v/>
      </c>
    </row>
    <row r="25680" spans="10:10" x14ac:dyDescent="0.25">
      <c r="J25680" t="str">
        <f t="shared" si="652"/>
        <v/>
      </c>
    </row>
    <row r="25681" spans="10:10" x14ac:dyDescent="0.25">
      <c r="J25681" t="str">
        <f t="shared" si="652"/>
        <v/>
      </c>
    </row>
    <row r="25682" spans="10:10" x14ac:dyDescent="0.25">
      <c r="J25682" t="str">
        <f t="shared" si="652"/>
        <v/>
      </c>
    </row>
    <row r="25683" spans="10:10" x14ac:dyDescent="0.25">
      <c r="J25683" t="str">
        <f t="shared" si="652"/>
        <v/>
      </c>
    </row>
    <row r="25684" spans="10:10" x14ac:dyDescent="0.25">
      <c r="J25684" t="str">
        <f t="shared" si="652"/>
        <v/>
      </c>
    </row>
    <row r="25685" spans="10:10" x14ac:dyDescent="0.25">
      <c r="J25685" t="str">
        <f t="shared" si="652"/>
        <v/>
      </c>
    </row>
    <row r="25686" spans="10:10" x14ac:dyDescent="0.25">
      <c r="J25686" t="str">
        <f t="shared" si="652"/>
        <v/>
      </c>
    </row>
    <row r="25687" spans="10:10" x14ac:dyDescent="0.25">
      <c r="J25687" t="str">
        <f t="shared" si="652"/>
        <v/>
      </c>
    </row>
    <row r="25688" spans="10:10" x14ac:dyDescent="0.25">
      <c r="J25688" t="str">
        <f t="shared" si="652"/>
        <v/>
      </c>
    </row>
    <row r="25689" spans="10:10" x14ac:dyDescent="0.25">
      <c r="J25689" t="str">
        <f t="shared" si="652"/>
        <v/>
      </c>
    </row>
    <row r="25690" spans="10:10" x14ac:dyDescent="0.25">
      <c r="J25690" t="str">
        <f t="shared" si="652"/>
        <v/>
      </c>
    </row>
    <row r="25691" spans="10:10" x14ac:dyDescent="0.25">
      <c r="J25691" t="str">
        <f t="shared" si="652"/>
        <v/>
      </c>
    </row>
    <row r="25692" spans="10:10" x14ac:dyDescent="0.25">
      <c r="J25692" t="str">
        <f t="shared" si="652"/>
        <v/>
      </c>
    </row>
    <row r="25693" spans="10:10" x14ac:dyDescent="0.25">
      <c r="J25693" t="str">
        <f t="shared" si="652"/>
        <v/>
      </c>
    </row>
    <row r="25694" spans="10:10" x14ac:dyDescent="0.25">
      <c r="J25694" t="str">
        <f t="shared" si="652"/>
        <v/>
      </c>
    </row>
    <row r="25695" spans="10:10" x14ac:dyDescent="0.25">
      <c r="J25695" t="str">
        <f t="shared" si="652"/>
        <v/>
      </c>
    </row>
    <row r="25696" spans="10:10" x14ac:dyDescent="0.25">
      <c r="J25696" t="str">
        <f t="shared" si="652"/>
        <v/>
      </c>
    </row>
    <row r="25697" spans="10:10" x14ac:dyDescent="0.25">
      <c r="J25697" t="str">
        <f t="shared" si="652"/>
        <v/>
      </c>
    </row>
    <row r="25698" spans="10:10" x14ac:dyDescent="0.25">
      <c r="J25698" t="str">
        <f t="shared" si="652"/>
        <v/>
      </c>
    </row>
    <row r="25699" spans="10:10" x14ac:dyDescent="0.25">
      <c r="J25699" t="str">
        <f t="shared" si="652"/>
        <v/>
      </c>
    </row>
    <row r="25700" spans="10:10" x14ac:dyDescent="0.25">
      <c r="J25700" t="str">
        <f t="shared" si="652"/>
        <v/>
      </c>
    </row>
    <row r="25701" spans="10:10" x14ac:dyDescent="0.25">
      <c r="J25701" t="str">
        <f t="shared" si="652"/>
        <v/>
      </c>
    </row>
    <row r="25702" spans="10:10" x14ac:dyDescent="0.25">
      <c r="J25702" t="str">
        <f t="shared" si="652"/>
        <v/>
      </c>
    </row>
    <row r="25703" spans="10:10" x14ac:dyDescent="0.25">
      <c r="J25703" t="str">
        <f t="shared" si="652"/>
        <v/>
      </c>
    </row>
    <row r="25704" spans="10:10" x14ac:dyDescent="0.25">
      <c r="J25704" t="str">
        <f t="shared" si="652"/>
        <v/>
      </c>
    </row>
    <row r="25705" spans="10:10" x14ac:dyDescent="0.25">
      <c r="J25705" t="str">
        <f t="shared" si="652"/>
        <v/>
      </c>
    </row>
    <row r="25706" spans="10:10" x14ac:dyDescent="0.25">
      <c r="J25706" t="str">
        <f t="shared" si="652"/>
        <v/>
      </c>
    </row>
    <row r="25707" spans="10:10" x14ac:dyDescent="0.25">
      <c r="J25707" t="str">
        <f t="shared" si="652"/>
        <v/>
      </c>
    </row>
    <row r="25708" spans="10:10" x14ac:dyDescent="0.25">
      <c r="J25708" t="str">
        <f t="shared" si="652"/>
        <v/>
      </c>
    </row>
    <row r="25709" spans="10:10" x14ac:dyDescent="0.25">
      <c r="J25709" t="str">
        <f t="shared" si="652"/>
        <v/>
      </c>
    </row>
    <row r="25710" spans="10:10" x14ac:dyDescent="0.25">
      <c r="J25710" t="str">
        <f t="shared" si="652"/>
        <v/>
      </c>
    </row>
    <row r="25711" spans="10:10" x14ac:dyDescent="0.25">
      <c r="J25711" t="str">
        <f t="shared" si="652"/>
        <v/>
      </c>
    </row>
    <row r="25712" spans="10:10" x14ac:dyDescent="0.25">
      <c r="J25712" t="str">
        <f t="shared" si="652"/>
        <v/>
      </c>
    </row>
    <row r="25713" spans="10:10" x14ac:dyDescent="0.25">
      <c r="J25713" t="str">
        <f t="shared" si="652"/>
        <v/>
      </c>
    </row>
    <row r="25714" spans="10:10" x14ac:dyDescent="0.25">
      <c r="J25714" t="str">
        <f t="shared" si="652"/>
        <v/>
      </c>
    </row>
    <row r="25715" spans="10:10" x14ac:dyDescent="0.25">
      <c r="J25715" t="str">
        <f t="shared" si="652"/>
        <v/>
      </c>
    </row>
    <row r="25716" spans="10:10" x14ac:dyDescent="0.25">
      <c r="J25716" t="str">
        <f t="shared" si="652"/>
        <v/>
      </c>
    </row>
    <row r="25717" spans="10:10" x14ac:dyDescent="0.25">
      <c r="J25717" t="str">
        <f t="shared" si="652"/>
        <v/>
      </c>
    </row>
    <row r="25718" spans="10:10" x14ac:dyDescent="0.25">
      <c r="J25718" t="str">
        <f t="shared" si="652"/>
        <v/>
      </c>
    </row>
    <row r="25719" spans="10:10" x14ac:dyDescent="0.25">
      <c r="J25719" t="str">
        <f t="shared" si="652"/>
        <v/>
      </c>
    </row>
    <row r="25720" spans="10:10" x14ac:dyDescent="0.25">
      <c r="J25720" t="str">
        <f t="shared" si="652"/>
        <v/>
      </c>
    </row>
    <row r="25721" spans="10:10" x14ac:dyDescent="0.25">
      <c r="J25721" t="str">
        <f t="shared" si="652"/>
        <v/>
      </c>
    </row>
    <row r="25722" spans="10:10" x14ac:dyDescent="0.25">
      <c r="J25722" t="str">
        <f t="shared" si="652"/>
        <v/>
      </c>
    </row>
    <row r="25723" spans="10:10" x14ac:dyDescent="0.25">
      <c r="J25723" t="str">
        <f t="shared" si="652"/>
        <v/>
      </c>
    </row>
    <row r="25724" spans="10:10" x14ac:dyDescent="0.25">
      <c r="J25724" t="str">
        <f t="shared" si="652"/>
        <v/>
      </c>
    </row>
    <row r="25725" spans="10:10" x14ac:dyDescent="0.25">
      <c r="J25725" t="str">
        <f t="shared" si="652"/>
        <v/>
      </c>
    </row>
    <row r="25726" spans="10:10" x14ac:dyDescent="0.25">
      <c r="J25726" t="str">
        <f t="shared" si="652"/>
        <v/>
      </c>
    </row>
    <row r="25727" spans="10:10" x14ac:dyDescent="0.25">
      <c r="J25727" t="str">
        <f t="shared" si="652"/>
        <v/>
      </c>
    </row>
    <row r="25728" spans="10:10" x14ac:dyDescent="0.25">
      <c r="J25728" t="str">
        <f t="shared" si="652"/>
        <v/>
      </c>
    </row>
    <row r="25729" spans="10:10" x14ac:dyDescent="0.25">
      <c r="J25729" t="str">
        <f t="shared" si="652"/>
        <v/>
      </c>
    </row>
    <row r="25730" spans="10:10" x14ac:dyDescent="0.25">
      <c r="J25730" t="str">
        <f t="shared" si="652"/>
        <v/>
      </c>
    </row>
    <row r="25731" spans="10:10" x14ac:dyDescent="0.25">
      <c r="J25731" t="str">
        <f t="shared" ref="J25731:J25794" si="653">B25731&amp;C25731&amp;E25731&amp;IF(C25731="Skog",F25731&amp;G25731,"")</f>
        <v/>
      </c>
    </row>
    <row r="25732" spans="10:10" x14ac:dyDescent="0.25">
      <c r="J25732" t="str">
        <f t="shared" si="653"/>
        <v/>
      </c>
    </row>
    <row r="25733" spans="10:10" x14ac:dyDescent="0.25">
      <c r="J25733" t="str">
        <f t="shared" si="653"/>
        <v/>
      </c>
    </row>
    <row r="25734" spans="10:10" x14ac:dyDescent="0.25">
      <c r="J25734" t="str">
        <f t="shared" si="653"/>
        <v/>
      </c>
    </row>
    <row r="25735" spans="10:10" x14ac:dyDescent="0.25">
      <c r="J25735" t="str">
        <f t="shared" si="653"/>
        <v/>
      </c>
    </row>
    <row r="25736" spans="10:10" x14ac:dyDescent="0.25">
      <c r="J25736" t="str">
        <f t="shared" si="653"/>
        <v/>
      </c>
    </row>
    <row r="25737" spans="10:10" x14ac:dyDescent="0.25">
      <c r="J25737" t="str">
        <f t="shared" si="653"/>
        <v/>
      </c>
    </row>
    <row r="25738" spans="10:10" x14ac:dyDescent="0.25">
      <c r="J25738" t="str">
        <f t="shared" si="653"/>
        <v/>
      </c>
    </row>
    <row r="25739" spans="10:10" x14ac:dyDescent="0.25">
      <c r="J25739" t="str">
        <f t="shared" si="653"/>
        <v/>
      </c>
    </row>
    <row r="25740" spans="10:10" x14ac:dyDescent="0.25">
      <c r="J25740" t="str">
        <f t="shared" si="653"/>
        <v/>
      </c>
    </row>
    <row r="25741" spans="10:10" x14ac:dyDescent="0.25">
      <c r="J25741" t="str">
        <f t="shared" si="653"/>
        <v/>
      </c>
    </row>
    <row r="25742" spans="10:10" x14ac:dyDescent="0.25">
      <c r="J25742" t="str">
        <f t="shared" si="653"/>
        <v/>
      </c>
    </row>
    <row r="25743" spans="10:10" x14ac:dyDescent="0.25">
      <c r="J25743" t="str">
        <f t="shared" si="653"/>
        <v/>
      </c>
    </row>
    <row r="25744" spans="10:10" x14ac:dyDescent="0.25">
      <c r="J25744" t="str">
        <f t="shared" si="653"/>
        <v/>
      </c>
    </row>
    <row r="25745" spans="10:10" x14ac:dyDescent="0.25">
      <c r="J25745" t="str">
        <f t="shared" si="653"/>
        <v/>
      </c>
    </row>
    <row r="25746" spans="10:10" x14ac:dyDescent="0.25">
      <c r="J25746" t="str">
        <f t="shared" si="653"/>
        <v/>
      </c>
    </row>
    <row r="25747" spans="10:10" x14ac:dyDescent="0.25">
      <c r="J25747" t="str">
        <f t="shared" si="653"/>
        <v/>
      </c>
    </row>
    <row r="25748" spans="10:10" x14ac:dyDescent="0.25">
      <c r="J25748" t="str">
        <f t="shared" si="653"/>
        <v/>
      </c>
    </row>
    <row r="25749" spans="10:10" x14ac:dyDescent="0.25">
      <c r="J25749" t="str">
        <f t="shared" si="653"/>
        <v/>
      </c>
    </row>
    <row r="25750" spans="10:10" x14ac:dyDescent="0.25">
      <c r="J25750" t="str">
        <f t="shared" si="653"/>
        <v/>
      </c>
    </row>
    <row r="25751" spans="10:10" x14ac:dyDescent="0.25">
      <c r="J25751" t="str">
        <f t="shared" si="653"/>
        <v/>
      </c>
    </row>
    <row r="25752" spans="10:10" x14ac:dyDescent="0.25">
      <c r="J25752" t="str">
        <f t="shared" si="653"/>
        <v/>
      </c>
    </row>
    <row r="25753" spans="10:10" x14ac:dyDescent="0.25">
      <c r="J25753" t="str">
        <f t="shared" si="653"/>
        <v/>
      </c>
    </row>
    <row r="25754" spans="10:10" x14ac:dyDescent="0.25">
      <c r="J25754" t="str">
        <f t="shared" si="653"/>
        <v/>
      </c>
    </row>
    <row r="25755" spans="10:10" x14ac:dyDescent="0.25">
      <c r="J25755" t="str">
        <f t="shared" si="653"/>
        <v/>
      </c>
    </row>
    <row r="25756" spans="10:10" x14ac:dyDescent="0.25">
      <c r="J25756" t="str">
        <f t="shared" si="653"/>
        <v/>
      </c>
    </row>
    <row r="25757" spans="10:10" x14ac:dyDescent="0.25">
      <c r="J25757" t="str">
        <f t="shared" si="653"/>
        <v/>
      </c>
    </row>
    <row r="25758" spans="10:10" x14ac:dyDescent="0.25">
      <c r="J25758" t="str">
        <f t="shared" si="653"/>
        <v/>
      </c>
    </row>
    <row r="25759" spans="10:10" x14ac:dyDescent="0.25">
      <c r="J25759" t="str">
        <f t="shared" si="653"/>
        <v/>
      </c>
    </row>
    <row r="25760" spans="10:10" x14ac:dyDescent="0.25">
      <c r="J25760" t="str">
        <f t="shared" si="653"/>
        <v/>
      </c>
    </row>
    <row r="25761" spans="10:10" x14ac:dyDescent="0.25">
      <c r="J25761" t="str">
        <f t="shared" si="653"/>
        <v/>
      </c>
    </row>
    <row r="25762" spans="10:10" x14ac:dyDescent="0.25">
      <c r="J25762" t="str">
        <f t="shared" si="653"/>
        <v/>
      </c>
    </row>
    <row r="25763" spans="10:10" x14ac:dyDescent="0.25">
      <c r="J25763" t="str">
        <f t="shared" si="653"/>
        <v/>
      </c>
    </row>
    <row r="25764" spans="10:10" x14ac:dyDescent="0.25">
      <c r="J25764" t="str">
        <f t="shared" si="653"/>
        <v/>
      </c>
    </row>
    <row r="25765" spans="10:10" x14ac:dyDescent="0.25">
      <c r="J25765" t="str">
        <f t="shared" si="653"/>
        <v/>
      </c>
    </row>
    <row r="25766" spans="10:10" x14ac:dyDescent="0.25">
      <c r="J25766" t="str">
        <f t="shared" si="653"/>
        <v/>
      </c>
    </row>
    <row r="25767" spans="10:10" x14ac:dyDescent="0.25">
      <c r="J25767" t="str">
        <f t="shared" si="653"/>
        <v/>
      </c>
    </row>
    <row r="25768" spans="10:10" x14ac:dyDescent="0.25">
      <c r="J25768" t="str">
        <f t="shared" si="653"/>
        <v/>
      </c>
    </row>
    <row r="25769" spans="10:10" x14ac:dyDescent="0.25">
      <c r="J25769" t="str">
        <f t="shared" si="653"/>
        <v/>
      </c>
    </row>
    <row r="25770" spans="10:10" x14ac:dyDescent="0.25">
      <c r="J25770" t="str">
        <f t="shared" si="653"/>
        <v/>
      </c>
    </row>
    <row r="25771" spans="10:10" x14ac:dyDescent="0.25">
      <c r="J25771" t="str">
        <f t="shared" si="653"/>
        <v/>
      </c>
    </row>
    <row r="25772" spans="10:10" x14ac:dyDescent="0.25">
      <c r="J25772" t="str">
        <f t="shared" si="653"/>
        <v/>
      </c>
    </row>
    <row r="25773" spans="10:10" x14ac:dyDescent="0.25">
      <c r="J25773" t="str">
        <f t="shared" si="653"/>
        <v/>
      </c>
    </row>
    <row r="25774" spans="10:10" x14ac:dyDescent="0.25">
      <c r="J25774" t="str">
        <f t="shared" si="653"/>
        <v/>
      </c>
    </row>
    <row r="25775" spans="10:10" x14ac:dyDescent="0.25">
      <c r="J25775" t="str">
        <f t="shared" si="653"/>
        <v/>
      </c>
    </row>
    <row r="25776" spans="10:10" x14ac:dyDescent="0.25">
      <c r="J25776" t="str">
        <f t="shared" si="653"/>
        <v/>
      </c>
    </row>
    <row r="25777" spans="10:10" x14ac:dyDescent="0.25">
      <c r="J25777" t="str">
        <f t="shared" si="653"/>
        <v/>
      </c>
    </row>
    <row r="25778" spans="10:10" x14ac:dyDescent="0.25">
      <c r="J25778" t="str">
        <f t="shared" si="653"/>
        <v/>
      </c>
    </row>
    <row r="25779" spans="10:10" x14ac:dyDescent="0.25">
      <c r="J25779" t="str">
        <f t="shared" si="653"/>
        <v/>
      </c>
    </row>
    <row r="25780" spans="10:10" x14ac:dyDescent="0.25">
      <c r="J25780" t="str">
        <f t="shared" si="653"/>
        <v/>
      </c>
    </row>
    <row r="25781" spans="10:10" x14ac:dyDescent="0.25">
      <c r="J25781" t="str">
        <f t="shared" si="653"/>
        <v/>
      </c>
    </row>
    <row r="25782" spans="10:10" x14ac:dyDescent="0.25">
      <c r="J25782" t="str">
        <f t="shared" si="653"/>
        <v/>
      </c>
    </row>
    <row r="25783" spans="10:10" x14ac:dyDescent="0.25">
      <c r="J25783" t="str">
        <f t="shared" si="653"/>
        <v/>
      </c>
    </row>
    <row r="25784" spans="10:10" x14ac:dyDescent="0.25">
      <c r="J25784" t="str">
        <f t="shared" si="653"/>
        <v/>
      </c>
    </row>
    <row r="25785" spans="10:10" x14ac:dyDescent="0.25">
      <c r="J25785" t="str">
        <f t="shared" si="653"/>
        <v/>
      </c>
    </row>
    <row r="25786" spans="10:10" x14ac:dyDescent="0.25">
      <c r="J25786" t="str">
        <f t="shared" si="653"/>
        <v/>
      </c>
    </row>
    <row r="25787" spans="10:10" x14ac:dyDescent="0.25">
      <c r="J25787" t="str">
        <f t="shared" si="653"/>
        <v/>
      </c>
    </row>
    <row r="25788" spans="10:10" x14ac:dyDescent="0.25">
      <c r="J25788" t="str">
        <f t="shared" si="653"/>
        <v/>
      </c>
    </row>
    <row r="25789" spans="10:10" x14ac:dyDescent="0.25">
      <c r="J25789" t="str">
        <f t="shared" si="653"/>
        <v/>
      </c>
    </row>
    <row r="25790" spans="10:10" x14ac:dyDescent="0.25">
      <c r="J25790" t="str">
        <f t="shared" si="653"/>
        <v/>
      </c>
    </row>
    <row r="25791" spans="10:10" x14ac:dyDescent="0.25">
      <c r="J25791" t="str">
        <f t="shared" si="653"/>
        <v/>
      </c>
    </row>
    <row r="25792" spans="10:10" x14ac:dyDescent="0.25">
      <c r="J25792" t="str">
        <f t="shared" si="653"/>
        <v/>
      </c>
    </row>
    <row r="25793" spans="10:10" x14ac:dyDescent="0.25">
      <c r="J25793" t="str">
        <f t="shared" si="653"/>
        <v/>
      </c>
    </row>
    <row r="25794" spans="10:10" x14ac:dyDescent="0.25">
      <c r="J25794" t="str">
        <f t="shared" si="653"/>
        <v/>
      </c>
    </row>
    <row r="25795" spans="10:10" x14ac:dyDescent="0.25">
      <c r="J25795" t="str">
        <f t="shared" ref="J25795:J25858" si="654">B25795&amp;C25795&amp;E25795&amp;IF(C25795="Skog",F25795&amp;G25795,"")</f>
        <v/>
      </c>
    </row>
    <row r="25796" spans="10:10" x14ac:dyDescent="0.25">
      <c r="J25796" t="str">
        <f t="shared" si="654"/>
        <v/>
      </c>
    </row>
    <row r="25797" spans="10:10" x14ac:dyDescent="0.25">
      <c r="J25797" t="str">
        <f t="shared" si="654"/>
        <v/>
      </c>
    </row>
    <row r="25798" spans="10:10" x14ac:dyDescent="0.25">
      <c r="J25798" t="str">
        <f t="shared" si="654"/>
        <v/>
      </c>
    </row>
    <row r="25799" spans="10:10" x14ac:dyDescent="0.25">
      <c r="J25799" t="str">
        <f t="shared" si="654"/>
        <v/>
      </c>
    </row>
    <row r="25800" spans="10:10" x14ac:dyDescent="0.25">
      <c r="J25800" t="str">
        <f t="shared" si="654"/>
        <v/>
      </c>
    </row>
    <row r="25801" spans="10:10" x14ac:dyDescent="0.25">
      <c r="J25801" t="str">
        <f t="shared" si="654"/>
        <v/>
      </c>
    </row>
    <row r="25802" spans="10:10" x14ac:dyDescent="0.25">
      <c r="J25802" t="str">
        <f t="shared" si="654"/>
        <v/>
      </c>
    </row>
    <row r="25803" spans="10:10" x14ac:dyDescent="0.25">
      <c r="J25803" t="str">
        <f t="shared" si="654"/>
        <v/>
      </c>
    </row>
    <row r="25804" spans="10:10" x14ac:dyDescent="0.25">
      <c r="J25804" t="str">
        <f t="shared" si="654"/>
        <v/>
      </c>
    </row>
    <row r="25805" spans="10:10" x14ac:dyDescent="0.25">
      <c r="J25805" t="str">
        <f t="shared" si="654"/>
        <v/>
      </c>
    </row>
    <row r="25806" spans="10:10" x14ac:dyDescent="0.25">
      <c r="J25806" t="str">
        <f t="shared" si="654"/>
        <v/>
      </c>
    </row>
    <row r="25807" spans="10:10" x14ac:dyDescent="0.25">
      <c r="J25807" t="str">
        <f t="shared" si="654"/>
        <v/>
      </c>
    </row>
    <row r="25808" spans="10:10" x14ac:dyDescent="0.25">
      <c r="J25808" t="str">
        <f t="shared" si="654"/>
        <v/>
      </c>
    </row>
    <row r="25809" spans="10:10" x14ac:dyDescent="0.25">
      <c r="J25809" t="str">
        <f t="shared" si="654"/>
        <v/>
      </c>
    </row>
    <row r="25810" spans="10:10" x14ac:dyDescent="0.25">
      <c r="J25810" t="str">
        <f t="shared" si="654"/>
        <v/>
      </c>
    </row>
    <row r="25811" spans="10:10" x14ac:dyDescent="0.25">
      <c r="J25811" t="str">
        <f t="shared" si="654"/>
        <v/>
      </c>
    </row>
    <row r="25812" spans="10:10" x14ac:dyDescent="0.25">
      <c r="J25812" t="str">
        <f t="shared" si="654"/>
        <v/>
      </c>
    </row>
    <row r="25813" spans="10:10" x14ac:dyDescent="0.25">
      <c r="J25813" t="str">
        <f t="shared" si="654"/>
        <v/>
      </c>
    </row>
    <row r="25814" spans="10:10" x14ac:dyDescent="0.25">
      <c r="J25814" t="str">
        <f t="shared" si="654"/>
        <v/>
      </c>
    </row>
    <row r="25815" spans="10:10" x14ac:dyDescent="0.25">
      <c r="J25815" t="str">
        <f t="shared" si="654"/>
        <v/>
      </c>
    </row>
    <row r="25816" spans="10:10" x14ac:dyDescent="0.25">
      <c r="J25816" t="str">
        <f t="shared" si="654"/>
        <v/>
      </c>
    </row>
    <row r="25817" spans="10:10" x14ac:dyDescent="0.25">
      <c r="J25817" t="str">
        <f t="shared" si="654"/>
        <v/>
      </c>
    </row>
    <row r="25818" spans="10:10" x14ac:dyDescent="0.25">
      <c r="J25818" t="str">
        <f t="shared" si="654"/>
        <v/>
      </c>
    </row>
    <row r="25819" spans="10:10" x14ac:dyDescent="0.25">
      <c r="J25819" t="str">
        <f t="shared" si="654"/>
        <v/>
      </c>
    </row>
    <row r="25820" spans="10:10" x14ac:dyDescent="0.25">
      <c r="J25820" t="str">
        <f t="shared" si="654"/>
        <v/>
      </c>
    </row>
    <row r="25821" spans="10:10" x14ac:dyDescent="0.25">
      <c r="J25821" t="str">
        <f t="shared" si="654"/>
        <v/>
      </c>
    </row>
    <row r="25822" spans="10:10" x14ac:dyDescent="0.25">
      <c r="J25822" t="str">
        <f t="shared" si="654"/>
        <v/>
      </c>
    </row>
    <row r="25823" spans="10:10" x14ac:dyDescent="0.25">
      <c r="J25823" t="str">
        <f t="shared" si="654"/>
        <v/>
      </c>
    </row>
    <row r="25824" spans="10:10" x14ac:dyDescent="0.25">
      <c r="J25824" t="str">
        <f t="shared" si="654"/>
        <v/>
      </c>
    </row>
    <row r="25825" spans="10:10" x14ac:dyDescent="0.25">
      <c r="J25825" t="str">
        <f t="shared" si="654"/>
        <v/>
      </c>
    </row>
    <row r="25826" spans="10:10" x14ac:dyDescent="0.25">
      <c r="J25826" t="str">
        <f t="shared" si="654"/>
        <v/>
      </c>
    </row>
    <row r="25827" spans="10:10" x14ac:dyDescent="0.25">
      <c r="J25827" t="str">
        <f t="shared" si="654"/>
        <v/>
      </c>
    </row>
    <row r="25828" spans="10:10" x14ac:dyDescent="0.25">
      <c r="J25828" t="str">
        <f t="shared" si="654"/>
        <v/>
      </c>
    </row>
    <row r="25829" spans="10:10" x14ac:dyDescent="0.25">
      <c r="J25829" t="str">
        <f t="shared" si="654"/>
        <v/>
      </c>
    </row>
    <row r="25830" spans="10:10" x14ac:dyDescent="0.25">
      <c r="J25830" t="str">
        <f t="shared" si="654"/>
        <v/>
      </c>
    </row>
    <row r="25831" spans="10:10" x14ac:dyDescent="0.25">
      <c r="J25831" t="str">
        <f t="shared" si="654"/>
        <v/>
      </c>
    </row>
    <row r="25832" spans="10:10" x14ac:dyDescent="0.25">
      <c r="J25832" t="str">
        <f t="shared" si="654"/>
        <v/>
      </c>
    </row>
    <row r="25833" spans="10:10" x14ac:dyDescent="0.25">
      <c r="J25833" t="str">
        <f t="shared" si="654"/>
        <v/>
      </c>
    </row>
    <row r="25834" spans="10:10" x14ac:dyDescent="0.25">
      <c r="J25834" t="str">
        <f t="shared" si="654"/>
        <v/>
      </c>
    </row>
    <row r="25835" spans="10:10" x14ac:dyDescent="0.25">
      <c r="J25835" t="str">
        <f t="shared" si="654"/>
        <v/>
      </c>
    </row>
    <row r="25836" spans="10:10" x14ac:dyDescent="0.25">
      <c r="J25836" t="str">
        <f t="shared" si="654"/>
        <v/>
      </c>
    </row>
    <row r="25837" spans="10:10" x14ac:dyDescent="0.25">
      <c r="J25837" t="str">
        <f t="shared" si="654"/>
        <v/>
      </c>
    </row>
    <row r="25838" spans="10:10" x14ac:dyDescent="0.25">
      <c r="J25838" t="str">
        <f t="shared" si="654"/>
        <v/>
      </c>
    </row>
    <row r="25839" spans="10:10" x14ac:dyDescent="0.25">
      <c r="J25839" t="str">
        <f t="shared" si="654"/>
        <v/>
      </c>
    </row>
    <row r="25840" spans="10:10" x14ac:dyDescent="0.25">
      <c r="J25840" t="str">
        <f t="shared" si="654"/>
        <v/>
      </c>
    </row>
    <row r="25841" spans="10:10" x14ac:dyDescent="0.25">
      <c r="J25841" t="str">
        <f t="shared" si="654"/>
        <v/>
      </c>
    </row>
    <row r="25842" spans="10:10" x14ac:dyDescent="0.25">
      <c r="J25842" t="str">
        <f t="shared" si="654"/>
        <v/>
      </c>
    </row>
    <row r="25843" spans="10:10" x14ac:dyDescent="0.25">
      <c r="J25843" t="str">
        <f t="shared" si="654"/>
        <v/>
      </c>
    </row>
    <row r="25844" spans="10:10" x14ac:dyDescent="0.25">
      <c r="J25844" t="str">
        <f t="shared" si="654"/>
        <v/>
      </c>
    </row>
    <row r="25845" spans="10:10" x14ac:dyDescent="0.25">
      <c r="J25845" t="str">
        <f t="shared" si="654"/>
        <v/>
      </c>
    </row>
    <row r="25846" spans="10:10" x14ac:dyDescent="0.25">
      <c r="J25846" t="str">
        <f t="shared" si="654"/>
        <v/>
      </c>
    </row>
    <row r="25847" spans="10:10" x14ac:dyDescent="0.25">
      <c r="J25847" t="str">
        <f t="shared" si="654"/>
        <v/>
      </c>
    </row>
    <row r="25848" spans="10:10" x14ac:dyDescent="0.25">
      <c r="J25848" t="str">
        <f t="shared" si="654"/>
        <v/>
      </c>
    </row>
    <row r="25849" spans="10:10" x14ac:dyDescent="0.25">
      <c r="J25849" t="str">
        <f t="shared" si="654"/>
        <v/>
      </c>
    </row>
    <row r="25850" spans="10:10" x14ac:dyDescent="0.25">
      <c r="J25850" t="str">
        <f t="shared" si="654"/>
        <v/>
      </c>
    </row>
    <row r="25851" spans="10:10" x14ac:dyDescent="0.25">
      <c r="J25851" t="str">
        <f t="shared" si="654"/>
        <v/>
      </c>
    </row>
    <row r="25852" spans="10:10" x14ac:dyDescent="0.25">
      <c r="J25852" t="str">
        <f t="shared" si="654"/>
        <v/>
      </c>
    </row>
    <row r="25853" spans="10:10" x14ac:dyDescent="0.25">
      <c r="J25853" t="str">
        <f t="shared" si="654"/>
        <v/>
      </c>
    </row>
    <row r="25854" spans="10:10" x14ac:dyDescent="0.25">
      <c r="J25854" t="str">
        <f t="shared" si="654"/>
        <v/>
      </c>
    </row>
    <row r="25855" spans="10:10" x14ac:dyDescent="0.25">
      <c r="J25855" t="str">
        <f t="shared" si="654"/>
        <v/>
      </c>
    </row>
    <row r="25856" spans="10:10" x14ac:dyDescent="0.25">
      <c r="J25856" t="str">
        <f t="shared" si="654"/>
        <v/>
      </c>
    </row>
    <row r="25857" spans="10:10" x14ac:dyDescent="0.25">
      <c r="J25857" t="str">
        <f t="shared" si="654"/>
        <v/>
      </c>
    </row>
    <row r="25858" spans="10:10" x14ac:dyDescent="0.25">
      <c r="J25858" t="str">
        <f t="shared" si="654"/>
        <v/>
      </c>
    </row>
    <row r="25859" spans="10:10" x14ac:dyDescent="0.25">
      <c r="J25859" t="str">
        <f t="shared" ref="J25859:J25922" si="655">B25859&amp;C25859&amp;E25859&amp;IF(C25859="Skog",F25859&amp;G25859,"")</f>
        <v/>
      </c>
    </row>
    <row r="25860" spans="10:10" x14ac:dyDescent="0.25">
      <c r="J25860" t="str">
        <f t="shared" si="655"/>
        <v/>
      </c>
    </row>
    <row r="25861" spans="10:10" x14ac:dyDescent="0.25">
      <c r="J25861" t="str">
        <f t="shared" si="655"/>
        <v/>
      </c>
    </row>
    <row r="25862" spans="10:10" x14ac:dyDescent="0.25">
      <c r="J25862" t="str">
        <f t="shared" si="655"/>
        <v/>
      </c>
    </row>
    <row r="25863" spans="10:10" x14ac:dyDescent="0.25">
      <c r="J25863" t="str">
        <f t="shared" si="655"/>
        <v/>
      </c>
    </row>
    <row r="25864" spans="10:10" x14ac:dyDescent="0.25">
      <c r="J25864" t="str">
        <f t="shared" si="655"/>
        <v/>
      </c>
    </row>
    <row r="25865" spans="10:10" x14ac:dyDescent="0.25">
      <c r="J25865" t="str">
        <f t="shared" si="655"/>
        <v/>
      </c>
    </row>
    <row r="25866" spans="10:10" x14ac:dyDescent="0.25">
      <c r="J25866" t="str">
        <f t="shared" si="655"/>
        <v/>
      </c>
    </row>
    <row r="25867" spans="10:10" x14ac:dyDescent="0.25">
      <c r="J25867" t="str">
        <f t="shared" si="655"/>
        <v/>
      </c>
    </row>
    <row r="25868" spans="10:10" x14ac:dyDescent="0.25">
      <c r="J25868" t="str">
        <f t="shared" si="655"/>
        <v/>
      </c>
    </row>
    <row r="25869" spans="10:10" x14ac:dyDescent="0.25">
      <c r="J25869" t="str">
        <f t="shared" si="655"/>
        <v/>
      </c>
    </row>
    <row r="25870" spans="10:10" x14ac:dyDescent="0.25">
      <c r="J25870" t="str">
        <f t="shared" si="655"/>
        <v/>
      </c>
    </row>
    <row r="25871" spans="10:10" x14ac:dyDescent="0.25">
      <c r="J25871" t="str">
        <f t="shared" si="655"/>
        <v/>
      </c>
    </row>
    <row r="25872" spans="10:10" x14ac:dyDescent="0.25">
      <c r="J25872" t="str">
        <f t="shared" si="655"/>
        <v/>
      </c>
    </row>
    <row r="25873" spans="10:10" x14ac:dyDescent="0.25">
      <c r="J25873" t="str">
        <f t="shared" si="655"/>
        <v/>
      </c>
    </row>
    <row r="25874" spans="10:10" x14ac:dyDescent="0.25">
      <c r="J25874" t="str">
        <f t="shared" si="655"/>
        <v/>
      </c>
    </row>
    <row r="25875" spans="10:10" x14ac:dyDescent="0.25">
      <c r="J25875" t="str">
        <f t="shared" si="655"/>
        <v/>
      </c>
    </row>
    <row r="25876" spans="10:10" x14ac:dyDescent="0.25">
      <c r="J25876" t="str">
        <f t="shared" si="655"/>
        <v/>
      </c>
    </row>
    <row r="25877" spans="10:10" x14ac:dyDescent="0.25">
      <c r="J25877" t="str">
        <f t="shared" si="655"/>
        <v/>
      </c>
    </row>
    <row r="25878" spans="10:10" x14ac:dyDescent="0.25">
      <c r="J25878" t="str">
        <f t="shared" si="655"/>
        <v/>
      </c>
    </row>
    <row r="25879" spans="10:10" x14ac:dyDescent="0.25">
      <c r="J25879" t="str">
        <f t="shared" si="655"/>
        <v/>
      </c>
    </row>
    <row r="25880" spans="10:10" x14ac:dyDescent="0.25">
      <c r="J25880" t="str">
        <f t="shared" si="655"/>
        <v/>
      </c>
    </row>
    <row r="25881" spans="10:10" x14ac:dyDescent="0.25">
      <c r="J25881" t="str">
        <f t="shared" si="655"/>
        <v/>
      </c>
    </row>
    <row r="25882" spans="10:10" x14ac:dyDescent="0.25">
      <c r="J25882" t="str">
        <f t="shared" si="655"/>
        <v/>
      </c>
    </row>
    <row r="25883" spans="10:10" x14ac:dyDescent="0.25">
      <c r="J25883" t="str">
        <f t="shared" si="655"/>
        <v/>
      </c>
    </row>
    <row r="25884" spans="10:10" x14ac:dyDescent="0.25">
      <c r="J25884" t="str">
        <f t="shared" si="655"/>
        <v/>
      </c>
    </row>
    <row r="25885" spans="10:10" x14ac:dyDescent="0.25">
      <c r="J25885" t="str">
        <f t="shared" si="655"/>
        <v/>
      </c>
    </row>
    <row r="25886" spans="10:10" x14ac:dyDescent="0.25">
      <c r="J25886" t="str">
        <f t="shared" si="655"/>
        <v/>
      </c>
    </row>
    <row r="25887" spans="10:10" x14ac:dyDescent="0.25">
      <c r="J25887" t="str">
        <f t="shared" si="655"/>
        <v/>
      </c>
    </row>
    <row r="25888" spans="10:10" x14ac:dyDescent="0.25">
      <c r="J25888" t="str">
        <f t="shared" si="655"/>
        <v/>
      </c>
    </row>
    <row r="25889" spans="10:10" x14ac:dyDescent="0.25">
      <c r="J25889" t="str">
        <f t="shared" si="655"/>
        <v/>
      </c>
    </row>
    <row r="25890" spans="10:10" x14ac:dyDescent="0.25">
      <c r="J25890" t="str">
        <f t="shared" si="655"/>
        <v/>
      </c>
    </row>
    <row r="25891" spans="10:10" x14ac:dyDescent="0.25">
      <c r="J25891" t="str">
        <f t="shared" si="655"/>
        <v/>
      </c>
    </row>
    <row r="25892" spans="10:10" x14ac:dyDescent="0.25">
      <c r="J25892" t="str">
        <f t="shared" si="655"/>
        <v/>
      </c>
    </row>
    <row r="25893" spans="10:10" x14ac:dyDescent="0.25">
      <c r="J25893" t="str">
        <f t="shared" si="655"/>
        <v/>
      </c>
    </row>
    <row r="25894" spans="10:10" x14ac:dyDescent="0.25">
      <c r="J25894" t="str">
        <f t="shared" si="655"/>
        <v/>
      </c>
    </row>
    <row r="25895" spans="10:10" x14ac:dyDescent="0.25">
      <c r="J25895" t="str">
        <f t="shared" si="655"/>
        <v/>
      </c>
    </row>
    <row r="25896" spans="10:10" x14ac:dyDescent="0.25">
      <c r="J25896" t="str">
        <f t="shared" si="655"/>
        <v/>
      </c>
    </row>
    <row r="25897" spans="10:10" x14ac:dyDescent="0.25">
      <c r="J25897" t="str">
        <f t="shared" si="655"/>
        <v/>
      </c>
    </row>
    <row r="25898" spans="10:10" x14ac:dyDescent="0.25">
      <c r="J25898" t="str">
        <f t="shared" si="655"/>
        <v/>
      </c>
    </row>
    <row r="25899" spans="10:10" x14ac:dyDescent="0.25">
      <c r="J25899" t="str">
        <f t="shared" si="655"/>
        <v/>
      </c>
    </row>
    <row r="25900" spans="10:10" x14ac:dyDescent="0.25">
      <c r="J25900" t="str">
        <f t="shared" si="655"/>
        <v/>
      </c>
    </row>
    <row r="25901" spans="10:10" x14ac:dyDescent="0.25">
      <c r="J25901" t="str">
        <f t="shared" si="655"/>
        <v/>
      </c>
    </row>
    <row r="25902" spans="10:10" x14ac:dyDescent="0.25">
      <c r="J25902" t="str">
        <f t="shared" si="655"/>
        <v/>
      </c>
    </row>
    <row r="25903" spans="10:10" x14ac:dyDescent="0.25">
      <c r="J25903" t="str">
        <f t="shared" si="655"/>
        <v/>
      </c>
    </row>
    <row r="25904" spans="10:10" x14ac:dyDescent="0.25">
      <c r="J25904" t="str">
        <f t="shared" si="655"/>
        <v/>
      </c>
    </row>
    <row r="25905" spans="10:10" x14ac:dyDescent="0.25">
      <c r="J25905" t="str">
        <f t="shared" si="655"/>
        <v/>
      </c>
    </row>
    <row r="25906" spans="10:10" x14ac:dyDescent="0.25">
      <c r="J25906" t="str">
        <f t="shared" si="655"/>
        <v/>
      </c>
    </row>
    <row r="25907" spans="10:10" x14ac:dyDescent="0.25">
      <c r="J25907" t="str">
        <f t="shared" si="655"/>
        <v/>
      </c>
    </row>
    <row r="25908" spans="10:10" x14ac:dyDescent="0.25">
      <c r="J25908" t="str">
        <f t="shared" si="655"/>
        <v/>
      </c>
    </row>
    <row r="25909" spans="10:10" x14ac:dyDescent="0.25">
      <c r="J25909" t="str">
        <f t="shared" si="655"/>
        <v/>
      </c>
    </row>
    <row r="25910" spans="10:10" x14ac:dyDescent="0.25">
      <c r="J25910" t="str">
        <f t="shared" si="655"/>
        <v/>
      </c>
    </row>
    <row r="25911" spans="10:10" x14ac:dyDescent="0.25">
      <c r="J25911" t="str">
        <f t="shared" si="655"/>
        <v/>
      </c>
    </row>
    <row r="25912" spans="10:10" x14ac:dyDescent="0.25">
      <c r="J25912" t="str">
        <f t="shared" si="655"/>
        <v/>
      </c>
    </row>
    <row r="25913" spans="10:10" x14ac:dyDescent="0.25">
      <c r="J25913" t="str">
        <f t="shared" si="655"/>
        <v/>
      </c>
    </row>
    <row r="25914" spans="10:10" x14ac:dyDescent="0.25">
      <c r="J25914" t="str">
        <f t="shared" si="655"/>
        <v/>
      </c>
    </row>
    <row r="25915" spans="10:10" x14ac:dyDescent="0.25">
      <c r="J25915" t="str">
        <f t="shared" si="655"/>
        <v/>
      </c>
    </row>
    <row r="25916" spans="10:10" x14ac:dyDescent="0.25">
      <c r="J25916" t="str">
        <f t="shared" si="655"/>
        <v/>
      </c>
    </row>
    <row r="25917" spans="10:10" x14ac:dyDescent="0.25">
      <c r="J25917" t="str">
        <f t="shared" si="655"/>
        <v/>
      </c>
    </row>
    <row r="25918" spans="10:10" x14ac:dyDescent="0.25">
      <c r="J25918" t="str">
        <f t="shared" si="655"/>
        <v/>
      </c>
    </row>
    <row r="25919" spans="10:10" x14ac:dyDescent="0.25">
      <c r="J25919" t="str">
        <f t="shared" si="655"/>
        <v/>
      </c>
    </row>
    <row r="25920" spans="10:10" x14ac:dyDescent="0.25">
      <c r="J25920" t="str">
        <f t="shared" si="655"/>
        <v/>
      </c>
    </row>
    <row r="25921" spans="10:10" x14ac:dyDescent="0.25">
      <c r="J25921" t="str">
        <f t="shared" si="655"/>
        <v/>
      </c>
    </row>
    <row r="25922" spans="10:10" x14ac:dyDescent="0.25">
      <c r="J25922" t="str">
        <f t="shared" si="655"/>
        <v/>
      </c>
    </row>
    <row r="25923" spans="10:10" x14ac:dyDescent="0.25">
      <c r="J25923" t="str">
        <f t="shared" ref="J25923:J25986" si="656">B25923&amp;C25923&amp;E25923&amp;IF(C25923="Skog",F25923&amp;G25923,"")</f>
        <v/>
      </c>
    </row>
    <row r="25924" spans="10:10" x14ac:dyDescent="0.25">
      <c r="J25924" t="str">
        <f t="shared" si="656"/>
        <v/>
      </c>
    </row>
    <row r="25925" spans="10:10" x14ac:dyDescent="0.25">
      <c r="J25925" t="str">
        <f t="shared" si="656"/>
        <v/>
      </c>
    </row>
    <row r="25926" spans="10:10" x14ac:dyDescent="0.25">
      <c r="J25926" t="str">
        <f t="shared" si="656"/>
        <v/>
      </c>
    </row>
    <row r="25927" spans="10:10" x14ac:dyDescent="0.25">
      <c r="J25927" t="str">
        <f t="shared" si="656"/>
        <v/>
      </c>
    </row>
    <row r="25928" spans="10:10" x14ac:dyDescent="0.25">
      <c r="J25928" t="str">
        <f t="shared" si="656"/>
        <v/>
      </c>
    </row>
    <row r="25929" spans="10:10" x14ac:dyDescent="0.25">
      <c r="J25929" t="str">
        <f t="shared" si="656"/>
        <v/>
      </c>
    </row>
    <row r="25930" spans="10:10" x14ac:dyDescent="0.25">
      <c r="J25930" t="str">
        <f t="shared" si="656"/>
        <v/>
      </c>
    </row>
    <row r="25931" spans="10:10" x14ac:dyDescent="0.25">
      <c r="J25931" t="str">
        <f t="shared" si="656"/>
        <v/>
      </c>
    </row>
    <row r="25932" spans="10:10" x14ac:dyDescent="0.25">
      <c r="J25932" t="str">
        <f t="shared" si="656"/>
        <v/>
      </c>
    </row>
    <row r="25933" spans="10:10" x14ac:dyDescent="0.25">
      <c r="J25933" t="str">
        <f t="shared" si="656"/>
        <v/>
      </c>
    </row>
    <row r="25934" spans="10:10" x14ac:dyDescent="0.25">
      <c r="J25934" t="str">
        <f t="shared" si="656"/>
        <v/>
      </c>
    </row>
    <row r="25935" spans="10:10" x14ac:dyDescent="0.25">
      <c r="J25935" t="str">
        <f t="shared" si="656"/>
        <v/>
      </c>
    </row>
    <row r="25936" spans="10:10" x14ac:dyDescent="0.25">
      <c r="J25936" t="str">
        <f t="shared" si="656"/>
        <v/>
      </c>
    </row>
    <row r="25937" spans="10:10" x14ac:dyDescent="0.25">
      <c r="J25937" t="str">
        <f t="shared" si="656"/>
        <v/>
      </c>
    </row>
    <row r="25938" spans="10:10" x14ac:dyDescent="0.25">
      <c r="J25938" t="str">
        <f t="shared" si="656"/>
        <v/>
      </c>
    </row>
    <row r="25939" spans="10:10" x14ac:dyDescent="0.25">
      <c r="J25939" t="str">
        <f t="shared" si="656"/>
        <v/>
      </c>
    </row>
    <row r="25940" spans="10:10" x14ac:dyDescent="0.25">
      <c r="J25940" t="str">
        <f t="shared" si="656"/>
        <v/>
      </c>
    </row>
    <row r="25941" spans="10:10" x14ac:dyDescent="0.25">
      <c r="J25941" t="str">
        <f t="shared" si="656"/>
        <v/>
      </c>
    </row>
    <row r="25942" spans="10:10" x14ac:dyDescent="0.25">
      <c r="J25942" t="str">
        <f t="shared" si="656"/>
        <v/>
      </c>
    </row>
    <row r="25943" spans="10:10" x14ac:dyDescent="0.25">
      <c r="J25943" t="str">
        <f t="shared" si="656"/>
        <v/>
      </c>
    </row>
    <row r="25944" spans="10:10" x14ac:dyDescent="0.25">
      <c r="J25944" t="str">
        <f t="shared" si="656"/>
        <v/>
      </c>
    </row>
    <row r="25945" spans="10:10" x14ac:dyDescent="0.25">
      <c r="J25945" t="str">
        <f t="shared" si="656"/>
        <v/>
      </c>
    </row>
    <row r="25946" spans="10:10" x14ac:dyDescent="0.25">
      <c r="J25946" t="str">
        <f t="shared" si="656"/>
        <v/>
      </c>
    </row>
    <row r="25947" spans="10:10" x14ac:dyDescent="0.25">
      <c r="J25947" t="str">
        <f t="shared" si="656"/>
        <v/>
      </c>
    </row>
    <row r="25948" spans="10:10" x14ac:dyDescent="0.25">
      <c r="J25948" t="str">
        <f t="shared" si="656"/>
        <v/>
      </c>
    </row>
    <row r="25949" spans="10:10" x14ac:dyDescent="0.25">
      <c r="J25949" t="str">
        <f t="shared" si="656"/>
        <v/>
      </c>
    </row>
    <row r="25950" spans="10:10" x14ac:dyDescent="0.25">
      <c r="J25950" t="str">
        <f t="shared" si="656"/>
        <v/>
      </c>
    </row>
    <row r="25951" spans="10:10" x14ac:dyDescent="0.25">
      <c r="J25951" t="str">
        <f t="shared" si="656"/>
        <v/>
      </c>
    </row>
    <row r="25952" spans="10:10" x14ac:dyDescent="0.25">
      <c r="J25952" t="str">
        <f t="shared" si="656"/>
        <v/>
      </c>
    </row>
    <row r="25953" spans="10:10" x14ac:dyDescent="0.25">
      <c r="J25953" t="str">
        <f t="shared" si="656"/>
        <v/>
      </c>
    </row>
    <row r="25954" spans="10:10" x14ac:dyDescent="0.25">
      <c r="J25954" t="str">
        <f t="shared" si="656"/>
        <v/>
      </c>
    </row>
    <row r="25955" spans="10:10" x14ac:dyDescent="0.25">
      <c r="J25955" t="str">
        <f t="shared" si="656"/>
        <v/>
      </c>
    </row>
    <row r="25956" spans="10:10" x14ac:dyDescent="0.25">
      <c r="J25956" t="str">
        <f t="shared" si="656"/>
        <v/>
      </c>
    </row>
    <row r="25957" spans="10:10" x14ac:dyDescent="0.25">
      <c r="J25957" t="str">
        <f t="shared" si="656"/>
        <v/>
      </c>
    </row>
    <row r="25958" spans="10:10" x14ac:dyDescent="0.25">
      <c r="J25958" t="str">
        <f t="shared" si="656"/>
        <v/>
      </c>
    </row>
    <row r="25959" spans="10:10" x14ac:dyDescent="0.25">
      <c r="J25959" t="str">
        <f t="shared" si="656"/>
        <v/>
      </c>
    </row>
    <row r="25960" spans="10:10" x14ac:dyDescent="0.25">
      <c r="J25960" t="str">
        <f t="shared" si="656"/>
        <v/>
      </c>
    </row>
    <row r="25961" spans="10:10" x14ac:dyDescent="0.25">
      <c r="J25961" t="str">
        <f t="shared" si="656"/>
        <v/>
      </c>
    </row>
    <row r="25962" spans="10:10" x14ac:dyDescent="0.25">
      <c r="J25962" t="str">
        <f t="shared" si="656"/>
        <v/>
      </c>
    </row>
    <row r="25963" spans="10:10" x14ac:dyDescent="0.25">
      <c r="J25963" t="str">
        <f t="shared" si="656"/>
        <v/>
      </c>
    </row>
    <row r="25964" spans="10:10" x14ac:dyDescent="0.25">
      <c r="J25964" t="str">
        <f t="shared" si="656"/>
        <v/>
      </c>
    </row>
    <row r="25965" spans="10:10" x14ac:dyDescent="0.25">
      <c r="J25965" t="str">
        <f t="shared" si="656"/>
        <v/>
      </c>
    </row>
    <row r="25966" spans="10:10" x14ac:dyDescent="0.25">
      <c r="J25966" t="str">
        <f t="shared" si="656"/>
        <v/>
      </c>
    </row>
    <row r="25967" spans="10:10" x14ac:dyDescent="0.25">
      <c r="J25967" t="str">
        <f t="shared" si="656"/>
        <v/>
      </c>
    </row>
    <row r="25968" spans="10:10" x14ac:dyDescent="0.25">
      <c r="J25968" t="str">
        <f t="shared" si="656"/>
        <v/>
      </c>
    </row>
    <row r="25969" spans="10:10" x14ac:dyDescent="0.25">
      <c r="J25969" t="str">
        <f t="shared" si="656"/>
        <v/>
      </c>
    </row>
    <row r="25970" spans="10:10" x14ac:dyDescent="0.25">
      <c r="J25970" t="str">
        <f t="shared" si="656"/>
        <v/>
      </c>
    </row>
    <row r="25971" spans="10:10" x14ac:dyDescent="0.25">
      <c r="J25971" t="str">
        <f t="shared" si="656"/>
        <v/>
      </c>
    </row>
    <row r="25972" spans="10:10" x14ac:dyDescent="0.25">
      <c r="J25972" t="str">
        <f t="shared" si="656"/>
        <v/>
      </c>
    </row>
    <row r="25973" spans="10:10" x14ac:dyDescent="0.25">
      <c r="J25973" t="str">
        <f t="shared" si="656"/>
        <v/>
      </c>
    </row>
    <row r="25974" spans="10:10" x14ac:dyDescent="0.25">
      <c r="J25974" t="str">
        <f t="shared" si="656"/>
        <v/>
      </c>
    </row>
    <row r="25975" spans="10:10" x14ac:dyDescent="0.25">
      <c r="J25975" t="str">
        <f t="shared" si="656"/>
        <v/>
      </c>
    </row>
    <row r="25976" spans="10:10" x14ac:dyDescent="0.25">
      <c r="J25976" t="str">
        <f t="shared" si="656"/>
        <v/>
      </c>
    </row>
    <row r="25977" spans="10:10" x14ac:dyDescent="0.25">
      <c r="J25977" t="str">
        <f t="shared" si="656"/>
        <v/>
      </c>
    </row>
    <row r="25978" spans="10:10" x14ac:dyDescent="0.25">
      <c r="J25978" t="str">
        <f t="shared" si="656"/>
        <v/>
      </c>
    </row>
    <row r="25979" spans="10:10" x14ac:dyDescent="0.25">
      <c r="J25979" t="str">
        <f t="shared" si="656"/>
        <v/>
      </c>
    </row>
    <row r="25980" spans="10:10" x14ac:dyDescent="0.25">
      <c r="J25980" t="str">
        <f t="shared" si="656"/>
        <v/>
      </c>
    </row>
    <row r="25981" spans="10:10" x14ac:dyDescent="0.25">
      <c r="J25981" t="str">
        <f t="shared" si="656"/>
        <v/>
      </c>
    </row>
    <row r="25982" spans="10:10" x14ac:dyDescent="0.25">
      <c r="J25982" t="str">
        <f t="shared" si="656"/>
        <v/>
      </c>
    </row>
    <row r="25983" spans="10:10" x14ac:dyDescent="0.25">
      <c r="J25983" t="str">
        <f t="shared" si="656"/>
        <v/>
      </c>
    </row>
    <row r="25984" spans="10:10" x14ac:dyDescent="0.25">
      <c r="J25984" t="str">
        <f t="shared" si="656"/>
        <v/>
      </c>
    </row>
    <row r="25985" spans="10:10" x14ac:dyDescent="0.25">
      <c r="J25985" t="str">
        <f t="shared" si="656"/>
        <v/>
      </c>
    </row>
    <row r="25986" spans="10:10" x14ac:dyDescent="0.25">
      <c r="J25986" t="str">
        <f t="shared" si="656"/>
        <v/>
      </c>
    </row>
    <row r="25987" spans="10:10" x14ac:dyDescent="0.25">
      <c r="J25987" t="str">
        <f t="shared" ref="J25987:J26050" si="657">B25987&amp;C25987&amp;E25987&amp;IF(C25987="Skog",F25987&amp;G25987,"")</f>
        <v/>
      </c>
    </row>
    <row r="25988" spans="10:10" x14ac:dyDescent="0.25">
      <c r="J25988" t="str">
        <f t="shared" si="657"/>
        <v/>
      </c>
    </row>
    <row r="25989" spans="10:10" x14ac:dyDescent="0.25">
      <c r="J25989" t="str">
        <f t="shared" si="657"/>
        <v/>
      </c>
    </row>
    <row r="25990" spans="10:10" x14ac:dyDescent="0.25">
      <c r="J25990" t="str">
        <f t="shared" si="657"/>
        <v/>
      </c>
    </row>
    <row r="25991" spans="10:10" x14ac:dyDescent="0.25">
      <c r="J25991" t="str">
        <f t="shared" si="657"/>
        <v/>
      </c>
    </row>
    <row r="25992" spans="10:10" x14ac:dyDescent="0.25">
      <c r="J25992" t="str">
        <f t="shared" si="657"/>
        <v/>
      </c>
    </row>
    <row r="25993" spans="10:10" x14ac:dyDescent="0.25">
      <c r="J25993" t="str">
        <f t="shared" si="657"/>
        <v/>
      </c>
    </row>
    <row r="25994" spans="10:10" x14ac:dyDescent="0.25">
      <c r="J25994" t="str">
        <f t="shared" si="657"/>
        <v/>
      </c>
    </row>
    <row r="25995" spans="10:10" x14ac:dyDescent="0.25">
      <c r="J25995" t="str">
        <f t="shared" si="657"/>
        <v/>
      </c>
    </row>
    <row r="25996" spans="10:10" x14ac:dyDescent="0.25">
      <c r="J25996" t="str">
        <f t="shared" si="657"/>
        <v/>
      </c>
    </row>
    <row r="25997" spans="10:10" x14ac:dyDescent="0.25">
      <c r="J25997" t="str">
        <f t="shared" si="657"/>
        <v/>
      </c>
    </row>
    <row r="25998" spans="10:10" x14ac:dyDescent="0.25">
      <c r="J25998" t="str">
        <f t="shared" si="657"/>
        <v/>
      </c>
    </row>
    <row r="25999" spans="10:10" x14ac:dyDescent="0.25">
      <c r="J25999" t="str">
        <f t="shared" si="657"/>
        <v/>
      </c>
    </row>
    <row r="26000" spans="10:10" x14ac:dyDescent="0.25">
      <c r="J26000" t="str">
        <f t="shared" si="657"/>
        <v/>
      </c>
    </row>
    <row r="26001" spans="10:10" x14ac:dyDescent="0.25">
      <c r="J26001" t="str">
        <f t="shared" si="657"/>
        <v/>
      </c>
    </row>
    <row r="26002" spans="10:10" x14ac:dyDescent="0.25">
      <c r="J26002" t="str">
        <f t="shared" si="657"/>
        <v/>
      </c>
    </row>
    <row r="26003" spans="10:10" x14ac:dyDescent="0.25">
      <c r="J26003" t="str">
        <f t="shared" si="657"/>
        <v/>
      </c>
    </row>
    <row r="26004" spans="10:10" x14ac:dyDescent="0.25">
      <c r="J26004" t="str">
        <f t="shared" si="657"/>
        <v/>
      </c>
    </row>
    <row r="26005" spans="10:10" x14ac:dyDescent="0.25">
      <c r="J26005" t="str">
        <f t="shared" si="657"/>
        <v/>
      </c>
    </row>
    <row r="26006" spans="10:10" x14ac:dyDescent="0.25">
      <c r="J26006" t="str">
        <f t="shared" si="657"/>
        <v/>
      </c>
    </row>
    <row r="26007" spans="10:10" x14ac:dyDescent="0.25">
      <c r="J26007" t="str">
        <f t="shared" si="657"/>
        <v/>
      </c>
    </row>
    <row r="26008" spans="10:10" x14ac:dyDescent="0.25">
      <c r="J26008" t="str">
        <f t="shared" si="657"/>
        <v/>
      </c>
    </row>
    <row r="26009" spans="10:10" x14ac:dyDescent="0.25">
      <c r="J26009" t="str">
        <f t="shared" si="657"/>
        <v/>
      </c>
    </row>
    <row r="26010" spans="10:10" x14ac:dyDescent="0.25">
      <c r="J26010" t="str">
        <f t="shared" si="657"/>
        <v/>
      </c>
    </row>
    <row r="26011" spans="10:10" x14ac:dyDescent="0.25">
      <c r="J26011" t="str">
        <f t="shared" si="657"/>
        <v/>
      </c>
    </row>
    <row r="26012" spans="10:10" x14ac:dyDescent="0.25">
      <c r="J26012" t="str">
        <f t="shared" si="657"/>
        <v/>
      </c>
    </row>
    <row r="26013" spans="10:10" x14ac:dyDescent="0.25">
      <c r="J26013" t="str">
        <f t="shared" si="657"/>
        <v/>
      </c>
    </row>
    <row r="26014" spans="10:10" x14ac:dyDescent="0.25">
      <c r="J26014" t="str">
        <f t="shared" si="657"/>
        <v/>
      </c>
    </row>
    <row r="26015" spans="10:10" x14ac:dyDescent="0.25">
      <c r="J26015" t="str">
        <f t="shared" si="657"/>
        <v/>
      </c>
    </row>
    <row r="26016" spans="10:10" x14ac:dyDescent="0.25">
      <c r="J26016" t="str">
        <f t="shared" si="657"/>
        <v/>
      </c>
    </row>
    <row r="26017" spans="10:10" x14ac:dyDescent="0.25">
      <c r="J26017" t="str">
        <f t="shared" si="657"/>
        <v/>
      </c>
    </row>
    <row r="26018" spans="10:10" x14ac:dyDescent="0.25">
      <c r="J26018" t="str">
        <f t="shared" si="657"/>
        <v/>
      </c>
    </row>
    <row r="26019" spans="10:10" x14ac:dyDescent="0.25">
      <c r="J26019" t="str">
        <f t="shared" si="657"/>
        <v/>
      </c>
    </row>
    <row r="26020" spans="10:10" x14ac:dyDescent="0.25">
      <c r="J26020" t="str">
        <f t="shared" si="657"/>
        <v/>
      </c>
    </row>
    <row r="26021" spans="10:10" x14ac:dyDescent="0.25">
      <c r="J26021" t="str">
        <f t="shared" si="657"/>
        <v/>
      </c>
    </row>
    <row r="26022" spans="10:10" x14ac:dyDescent="0.25">
      <c r="J26022" t="str">
        <f t="shared" si="657"/>
        <v/>
      </c>
    </row>
    <row r="26023" spans="10:10" x14ac:dyDescent="0.25">
      <c r="J26023" t="str">
        <f t="shared" si="657"/>
        <v/>
      </c>
    </row>
    <row r="26024" spans="10:10" x14ac:dyDescent="0.25">
      <c r="J26024" t="str">
        <f t="shared" si="657"/>
        <v/>
      </c>
    </row>
    <row r="26025" spans="10:10" x14ac:dyDescent="0.25">
      <c r="J26025" t="str">
        <f t="shared" si="657"/>
        <v/>
      </c>
    </row>
    <row r="26026" spans="10:10" x14ac:dyDescent="0.25">
      <c r="J26026" t="str">
        <f t="shared" si="657"/>
        <v/>
      </c>
    </row>
    <row r="26027" spans="10:10" x14ac:dyDescent="0.25">
      <c r="J26027" t="str">
        <f t="shared" si="657"/>
        <v/>
      </c>
    </row>
    <row r="26028" spans="10:10" x14ac:dyDescent="0.25">
      <c r="J26028" t="str">
        <f t="shared" si="657"/>
        <v/>
      </c>
    </row>
    <row r="26029" spans="10:10" x14ac:dyDescent="0.25">
      <c r="J26029" t="str">
        <f t="shared" si="657"/>
        <v/>
      </c>
    </row>
    <row r="26030" spans="10:10" x14ac:dyDescent="0.25">
      <c r="J26030" t="str">
        <f t="shared" si="657"/>
        <v/>
      </c>
    </row>
    <row r="26031" spans="10:10" x14ac:dyDescent="0.25">
      <c r="J26031" t="str">
        <f t="shared" si="657"/>
        <v/>
      </c>
    </row>
    <row r="26032" spans="10:10" x14ac:dyDescent="0.25">
      <c r="J26032" t="str">
        <f t="shared" si="657"/>
        <v/>
      </c>
    </row>
    <row r="26033" spans="10:10" x14ac:dyDescent="0.25">
      <c r="J26033" t="str">
        <f t="shared" si="657"/>
        <v/>
      </c>
    </row>
    <row r="26034" spans="10:10" x14ac:dyDescent="0.25">
      <c r="J26034" t="str">
        <f t="shared" si="657"/>
        <v/>
      </c>
    </row>
    <row r="26035" spans="10:10" x14ac:dyDescent="0.25">
      <c r="J26035" t="str">
        <f t="shared" si="657"/>
        <v/>
      </c>
    </row>
    <row r="26036" spans="10:10" x14ac:dyDescent="0.25">
      <c r="J26036" t="str">
        <f t="shared" si="657"/>
        <v/>
      </c>
    </row>
    <row r="26037" spans="10:10" x14ac:dyDescent="0.25">
      <c r="J26037" t="str">
        <f t="shared" si="657"/>
        <v/>
      </c>
    </row>
    <row r="26038" spans="10:10" x14ac:dyDescent="0.25">
      <c r="J26038" t="str">
        <f t="shared" si="657"/>
        <v/>
      </c>
    </row>
    <row r="26039" spans="10:10" x14ac:dyDescent="0.25">
      <c r="J26039" t="str">
        <f t="shared" si="657"/>
        <v/>
      </c>
    </row>
    <row r="26040" spans="10:10" x14ac:dyDescent="0.25">
      <c r="J26040" t="str">
        <f t="shared" si="657"/>
        <v/>
      </c>
    </row>
    <row r="26041" spans="10:10" x14ac:dyDescent="0.25">
      <c r="J26041" t="str">
        <f t="shared" si="657"/>
        <v/>
      </c>
    </row>
    <row r="26042" spans="10:10" x14ac:dyDescent="0.25">
      <c r="J26042" t="str">
        <f t="shared" si="657"/>
        <v/>
      </c>
    </row>
    <row r="26043" spans="10:10" x14ac:dyDescent="0.25">
      <c r="J26043" t="str">
        <f t="shared" si="657"/>
        <v/>
      </c>
    </row>
    <row r="26044" spans="10:10" x14ac:dyDescent="0.25">
      <c r="J26044" t="str">
        <f t="shared" si="657"/>
        <v/>
      </c>
    </row>
    <row r="26045" spans="10:10" x14ac:dyDescent="0.25">
      <c r="J26045" t="str">
        <f t="shared" si="657"/>
        <v/>
      </c>
    </row>
    <row r="26046" spans="10:10" x14ac:dyDescent="0.25">
      <c r="J26046" t="str">
        <f t="shared" si="657"/>
        <v/>
      </c>
    </row>
    <row r="26047" spans="10:10" x14ac:dyDescent="0.25">
      <c r="J26047" t="str">
        <f t="shared" si="657"/>
        <v/>
      </c>
    </row>
    <row r="26048" spans="10:10" x14ac:dyDescent="0.25">
      <c r="J26048" t="str">
        <f t="shared" si="657"/>
        <v/>
      </c>
    </row>
    <row r="26049" spans="10:10" x14ac:dyDescent="0.25">
      <c r="J26049" t="str">
        <f t="shared" si="657"/>
        <v/>
      </c>
    </row>
    <row r="26050" spans="10:10" x14ac:dyDescent="0.25">
      <c r="J26050" t="str">
        <f t="shared" si="657"/>
        <v/>
      </c>
    </row>
    <row r="26051" spans="10:10" x14ac:dyDescent="0.25">
      <c r="J26051" t="str">
        <f t="shared" ref="J26051:J26114" si="658">B26051&amp;C26051&amp;E26051&amp;IF(C26051="Skog",F26051&amp;G26051,"")</f>
        <v/>
      </c>
    </row>
    <row r="26052" spans="10:10" x14ac:dyDescent="0.25">
      <c r="J26052" t="str">
        <f t="shared" si="658"/>
        <v/>
      </c>
    </row>
    <row r="26053" spans="10:10" x14ac:dyDescent="0.25">
      <c r="J26053" t="str">
        <f t="shared" si="658"/>
        <v/>
      </c>
    </row>
    <row r="26054" spans="10:10" x14ac:dyDescent="0.25">
      <c r="J26054" t="str">
        <f t="shared" si="658"/>
        <v/>
      </c>
    </row>
    <row r="26055" spans="10:10" x14ac:dyDescent="0.25">
      <c r="J26055" t="str">
        <f t="shared" si="658"/>
        <v/>
      </c>
    </row>
    <row r="26056" spans="10:10" x14ac:dyDescent="0.25">
      <c r="J26056" t="str">
        <f t="shared" si="658"/>
        <v/>
      </c>
    </row>
    <row r="26057" spans="10:10" x14ac:dyDescent="0.25">
      <c r="J26057" t="str">
        <f t="shared" si="658"/>
        <v/>
      </c>
    </row>
    <row r="26058" spans="10:10" x14ac:dyDescent="0.25">
      <c r="J26058" t="str">
        <f t="shared" si="658"/>
        <v/>
      </c>
    </row>
    <row r="26059" spans="10:10" x14ac:dyDescent="0.25">
      <c r="J26059" t="str">
        <f t="shared" si="658"/>
        <v/>
      </c>
    </row>
    <row r="26060" spans="10:10" x14ac:dyDescent="0.25">
      <c r="J26060" t="str">
        <f t="shared" si="658"/>
        <v/>
      </c>
    </row>
    <row r="26061" spans="10:10" x14ac:dyDescent="0.25">
      <c r="J26061" t="str">
        <f t="shared" si="658"/>
        <v/>
      </c>
    </row>
    <row r="26062" spans="10:10" x14ac:dyDescent="0.25">
      <c r="J26062" t="str">
        <f t="shared" si="658"/>
        <v/>
      </c>
    </row>
    <row r="26063" spans="10:10" x14ac:dyDescent="0.25">
      <c r="J26063" t="str">
        <f t="shared" si="658"/>
        <v/>
      </c>
    </row>
    <row r="26064" spans="10:10" x14ac:dyDescent="0.25">
      <c r="J26064" t="str">
        <f t="shared" si="658"/>
        <v/>
      </c>
    </row>
    <row r="26065" spans="10:10" x14ac:dyDescent="0.25">
      <c r="J26065" t="str">
        <f t="shared" si="658"/>
        <v/>
      </c>
    </row>
    <row r="26066" spans="10:10" x14ac:dyDescent="0.25">
      <c r="J26066" t="str">
        <f t="shared" si="658"/>
        <v/>
      </c>
    </row>
    <row r="26067" spans="10:10" x14ac:dyDescent="0.25">
      <c r="J26067" t="str">
        <f t="shared" si="658"/>
        <v/>
      </c>
    </row>
    <row r="26068" spans="10:10" x14ac:dyDescent="0.25">
      <c r="J26068" t="str">
        <f t="shared" si="658"/>
        <v/>
      </c>
    </row>
    <row r="26069" spans="10:10" x14ac:dyDescent="0.25">
      <c r="J26069" t="str">
        <f t="shared" si="658"/>
        <v/>
      </c>
    </row>
    <row r="26070" spans="10:10" x14ac:dyDescent="0.25">
      <c r="J26070" t="str">
        <f t="shared" si="658"/>
        <v/>
      </c>
    </row>
    <row r="26071" spans="10:10" x14ac:dyDescent="0.25">
      <c r="J26071" t="str">
        <f t="shared" si="658"/>
        <v/>
      </c>
    </row>
    <row r="26072" spans="10:10" x14ac:dyDescent="0.25">
      <c r="J26072" t="str">
        <f t="shared" si="658"/>
        <v/>
      </c>
    </row>
    <row r="26073" spans="10:10" x14ac:dyDescent="0.25">
      <c r="J26073" t="str">
        <f t="shared" si="658"/>
        <v/>
      </c>
    </row>
    <row r="26074" spans="10:10" x14ac:dyDescent="0.25">
      <c r="J26074" t="str">
        <f t="shared" si="658"/>
        <v/>
      </c>
    </row>
    <row r="26075" spans="10:10" x14ac:dyDescent="0.25">
      <c r="J26075" t="str">
        <f t="shared" si="658"/>
        <v/>
      </c>
    </row>
    <row r="26076" spans="10:10" x14ac:dyDescent="0.25">
      <c r="J26076" t="str">
        <f t="shared" si="658"/>
        <v/>
      </c>
    </row>
    <row r="26077" spans="10:10" x14ac:dyDescent="0.25">
      <c r="J26077" t="str">
        <f t="shared" si="658"/>
        <v/>
      </c>
    </row>
    <row r="26078" spans="10:10" x14ac:dyDescent="0.25">
      <c r="J26078" t="str">
        <f t="shared" si="658"/>
        <v/>
      </c>
    </row>
    <row r="26079" spans="10:10" x14ac:dyDescent="0.25">
      <c r="J26079" t="str">
        <f t="shared" si="658"/>
        <v/>
      </c>
    </row>
    <row r="26080" spans="10:10" x14ac:dyDescent="0.25">
      <c r="J26080" t="str">
        <f t="shared" si="658"/>
        <v/>
      </c>
    </row>
    <row r="26081" spans="10:10" x14ac:dyDescent="0.25">
      <c r="J26081" t="str">
        <f t="shared" si="658"/>
        <v/>
      </c>
    </row>
    <row r="26082" spans="10:10" x14ac:dyDescent="0.25">
      <c r="J26082" t="str">
        <f t="shared" si="658"/>
        <v/>
      </c>
    </row>
    <row r="26083" spans="10:10" x14ac:dyDescent="0.25">
      <c r="J26083" t="str">
        <f t="shared" si="658"/>
        <v/>
      </c>
    </row>
    <row r="26084" spans="10:10" x14ac:dyDescent="0.25">
      <c r="J26084" t="str">
        <f t="shared" si="658"/>
        <v/>
      </c>
    </row>
    <row r="26085" spans="10:10" x14ac:dyDescent="0.25">
      <c r="J26085" t="str">
        <f t="shared" si="658"/>
        <v/>
      </c>
    </row>
    <row r="26086" spans="10:10" x14ac:dyDescent="0.25">
      <c r="J26086" t="str">
        <f t="shared" si="658"/>
        <v/>
      </c>
    </row>
    <row r="26087" spans="10:10" x14ac:dyDescent="0.25">
      <c r="J26087" t="str">
        <f t="shared" si="658"/>
        <v/>
      </c>
    </row>
    <row r="26088" spans="10:10" x14ac:dyDescent="0.25">
      <c r="J26088" t="str">
        <f t="shared" si="658"/>
        <v/>
      </c>
    </row>
    <row r="26089" spans="10:10" x14ac:dyDescent="0.25">
      <c r="J26089" t="str">
        <f t="shared" si="658"/>
        <v/>
      </c>
    </row>
    <row r="26090" spans="10:10" x14ac:dyDescent="0.25">
      <c r="J26090" t="str">
        <f t="shared" si="658"/>
        <v/>
      </c>
    </row>
    <row r="26091" spans="10:10" x14ac:dyDescent="0.25">
      <c r="J26091" t="str">
        <f t="shared" si="658"/>
        <v/>
      </c>
    </row>
    <row r="26092" spans="10:10" x14ac:dyDescent="0.25">
      <c r="J26092" t="str">
        <f t="shared" si="658"/>
        <v/>
      </c>
    </row>
    <row r="26093" spans="10:10" x14ac:dyDescent="0.25">
      <c r="J26093" t="str">
        <f t="shared" si="658"/>
        <v/>
      </c>
    </row>
    <row r="26094" spans="10:10" x14ac:dyDescent="0.25">
      <c r="J26094" t="str">
        <f t="shared" si="658"/>
        <v/>
      </c>
    </row>
    <row r="26095" spans="10:10" x14ac:dyDescent="0.25">
      <c r="J26095" t="str">
        <f t="shared" si="658"/>
        <v/>
      </c>
    </row>
    <row r="26096" spans="10:10" x14ac:dyDescent="0.25">
      <c r="J26096" t="str">
        <f t="shared" si="658"/>
        <v/>
      </c>
    </row>
    <row r="26097" spans="10:10" x14ac:dyDescent="0.25">
      <c r="J26097" t="str">
        <f t="shared" si="658"/>
        <v/>
      </c>
    </row>
    <row r="26098" spans="10:10" x14ac:dyDescent="0.25">
      <c r="J26098" t="str">
        <f t="shared" si="658"/>
        <v/>
      </c>
    </row>
    <row r="26099" spans="10:10" x14ac:dyDescent="0.25">
      <c r="J26099" t="str">
        <f t="shared" si="658"/>
        <v/>
      </c>
    </row>
    <row r="26100" spans="10:10" x14ac:dyDescent="0.25">
      <c r="J26100" t="str">
        <f t="shared" si="658"/>
        <v/>
      </c>
    </row>
    <row r="26101" spans="10:10" x14ac:dyDescent="0.25">
      <c r="J26101" t="str">
        <f t="shared" si="658"/>
        <v/>
      </c>
    </row>
    <row r="26102" spans="10:10" x14ac:dyDescent="0.25">
      <c r="J26102" t="str">
        <f t="shared" si="658"/>
        <v/>
      </c>
    </row>
    <row r="26103" spans="10:10" x14ac:dyDescent="0.25">
      <c r="J26103" t="str">
        <f t="shared" si="658"/>
        <v/>
      </c>
    </row>
    <row r="26104" spans="10:10" x14ac:dyDescent="0.25">
      <c r="J26104" t="str">
        <f t="shared" si="658"/>
        <v/>
      </c>
    </row>
    <row r="26105" spans="10:10" x14ac:dyDescent="0.25">
      <c r="J26105" t="str">
        <f t="shared" si="658"/>
        <v/>
      </c>
    </row>
    <row r="26106" spans="10:10" x14ac:dyDescent="0.25">
      <c r="J26106" t="str">
        <f t="shared" si="658"/>
        <v/>
      </c>
    </row>
    <row r="26107" spans="10:10" x14ac:dyDescent="0.25">
      <c r="J26107" t="str">
        <f t="shared" si="658"/>
        <v/>
      </c>
    </row>
    <row r="26108" spans="10:10" x14ac:dyDescent="0.25">
      <c r="J26108" t="str">
        <f t="shared" si="658"/>
        <v/>
      </c>
    </row>
    <row r="26109" spans="10:10" x14ac:dyDescent="0.25">
      <c r="J26109" t="str">
        <f t="shared" si="658"/>
        <v/>
      </c>
    </row>
    <row r="26110" spans="10:10" x14ac:dyDescent="0.25">
      <c r="J26110" t="str">
        <f t="shared" si="658"/>
        <v/>
      </c>
    </row>
    <row r="26111" spans="10:10" x14ac:dyDescent="0.25">
      <c r="J26111" t="str">
        <f t="shared" si="658"/>
        <v/>
      </c>
    </row>
    <row r="26112" spans="10:10" x14ac:dyDescent="0.25">
      <c r="J26112" t="str">
        <f t="shared" si="658"/>
        <v/>
      </c>
    </row>
    <row r="26113" spans="10:10" x14ac:dyDescent="0.25">
      <c r="J26113" t="str">
        <f t="shared" si="658"/>
        <v/>
      </c>
    </row>
    <row r="26114" spans="10:10" x14ac:dyDescent="0.25">
      <c r="J26114" t="str">
        <f t="shared" si="658"/>
        <v/>
      </c>
    </row>
    <row r="26115" spans="10:10" x14ac:dyDescent="0.25">
      <c r="J26115" t="str">
        <f t="shared" ref="J26115:J26178" si="659">B26115&amp;C26115&amp;E26115&amp;IF(C26115="Skog",F26115&amp;G26115,"")</f>
        <v/>
      </c>
    </row>
    <row r="26116" spans="10:10" x14ac:dyDescent="0.25">
      <c r="J26116" t="str">
        <f t="shared" si="659"/>
        <v/>
      </c>
    </row>
    <row r="26117" spans="10:10" x14ac:dyDescent="0.25">
      <c r="J26117" t="str">
        <f t="shared" si="659"/>
        <v/>
      </c>
    </row>
    <row r="26118" spans="10:10" x14ac:dyDescent="0.25">
      <c r="J26118" t="str">
        <f t="shared" si="659"/>
        <v/>
      </c>
    </row>
    <row r="26119" spans="10:10" x14ac:dyDescent="0.25">
      <c r="J26119" t="str">
        <f t="shared" si="659"/>
        <v/>
      </c>
    </row>
    <row r="26120" spans="10:10" x14ac:dyDescent="0.25">
      <c r="J26120" t="str">
        <f t="shared" si="659"/>
        <v/>
      </c>
    </row>
    <row r="26121" spans="10:10" x14ac:dyDescent="0.25">
      <c r="J26121" t="str">
        <f t="shared" si="659"/>
        <v/>
      </c>
    </row>
    <row r="26122" spans="10:10" x14ac:dyDescent="0.25">
      <c r="J26122" t="str">
        <f t="shared" si="659"/>
        <v/>
      </c>
    </row>
    <row r="26123" spans="10:10" x14ac:dyDescent="0.25">
      <c r="J26123" t="str">
        <f t="shared" si="659"/>
        <v/>
      </c>
    </row>
    <row r="26124" spans="10:10" x14ac:dyDescent="0.25">
      <c r="J26124" t="str">
        <f t="shared" si="659"/>
        <v/>
      </c>
    </row>
    <row r="26125" spans="10:10" x14ac:dyDescent="0.25">
      <c r="J26125" t="str">
        <f t="shared" si="659"/>
        <v/>
      </c>
    </row>
    <row r="26126" spans="10:10" x14ac:dyDescent="0.25">
      <c r="J26126" t="str">
        <f t="shared" si="659"/>
        <v/>
      </c>
    </row>
    <row r="26127" spans="10:10" x14ac:dyDescent="0.25">
      <c r="J26127" t="str">
        <f t="shared" si="659"/>
        <v/>
      </c>
    </row>
    <row r="26128" spans="10:10" x14ac:dyDescent="0.25">
      <c r="J26128" t="str">
        <f t="shared" si="659"/>
        <v/>
      </c>
    </row>
    <row r="26129" spans="10:10" x14ac:dyDescent="0.25">
      <c r="J26129" t="str">
        <f t="shared" si="659"/>
        <v/>
      </c>
    </row>
    <row r="26130" spans="10:10" x14ac:dyDescent="0.25">
      <c r="J26130" t="str">
        <f t="shared" si="659"/>
        <v/>
      </c>
    </row>
    <row r="26131" spans="10:10" x14ac:dyDescent="0.25">
      <c r="J26131" t="str">
        <f t="shared" si="659"/>
        <v/>
      </c>
    </row>
    <row r="26132" spans="10:10" x14ac:dyDescent="0.25">
      <c r="J26132" t="str">
        <f t="shared" si="659"/>
        <v/>
      </c>
    </row>
    <row r="26133" spans="10:10" x14ac:dyDescent="0.25">
      <c r="J26133" t="str">
        <f t="shared" si="659"/>
        <v/>
      </c>
    </row>
    <row r="26134" spans="10:10" x14ac:dyDescent="0.25">
      <c r="J26134" t="str">
        <f t="shared" si="659"/>
        <v/>
      </c>
    </row>
    <row r="26135" spans="10:10" x14ac:dyDescent="0.25">
      <c r="J26135" t="str">
        <f t="shared" si="659"/>
        <v/>
      </c>
    </row>
    <row r="26136" spans="10:10" x14ac:dyDescent="0.25">
      <c r="J26136" t="str">
        <f t="shared" si="659"/>
        <v/>
      </c>
    </row>
    <row r="26137" spans="10:10" x14ac:dyDescent="0.25">
      <c r="J26137" t="str">
        <f t="shared" si="659"/>
        <v/>
      </c>
    </row>
    <row r="26138" spans="10:10" x14ac:dyDescent="0.25">
      <c r="J26138" t="str">
        <f t="shared" si="659"/>
        <v/>
      </c>
    </row>
    <row r="26139" spans="10:10" x14ac:dyDescent="0.25">
      <c r="J26139" t="str">
        <f t="shared" si="659"/>
        <v/>
      </c>
    </row>
    <row r="26140" spans="10:10" x14ac:dyDescent="0.25">
      <c r="J26140" t="str">
        <f t="shared" si="659"/>
        <v/>
      </c>
    </row>
    <row r="26141" spans="10:10" x14ac:dyDescent="0.25">
      <c r="J26141" t="str">
        <f t="shared" si="659"/>
        <v/>
      </c>
    </row>
    <row r="26142" spans="10:10" x14ac:dyDescent="0.25">
      <c r="J26142" t="str">
        <f t="shared" si="659"/>
        <v/>
      </c>
    </row>
    <row r="26143" spans="10:10" x14ac:dyDescent="0.25">
      <c r="J26143" t="str">
        <f t="shared" si="659"/>
        <v/>
      </c>
    </row>
    <row r="26144" spans="10:10" x14ac:dyDescent="0.25">
      <c r="J26144" t="str">
        <f t="shared" si="659"/>
        <v/>
      </c>
    </row>
    <row r="26145" spans="10:10" x14ac:dyDescent="0.25">
      <c r="J26145" t="str">
        <f t="shared" si="659"/>
        <v/>
      </c>
    </row>
    <row r="26146" spans="10:10" x14ac:dyDescent="0.25">
      <c r="J26146" t="str">
        <f t="shared" si="659"/>
        <v/>
      </c>
    </row>
    <row r="26147" spans="10:10" x14ac:dyDescent="0.25">
      <c r="J26147" t="str">
        <f t="shared" si="659"/>
        <v/>
      </c>
    </row>
    <row r="26148" spans="10:10" x14ac:dyDescent="0.25">
      <c r="J26148" t="str">
        <f t="shared" si="659"/>
        <v/>
      </c>
    </row>
    <row r="26149" spans="10:10" x14ac:dyDescent="0.25">
      <c r="J26149" t="str">
        <f t="shared" si="659"/>
        <v/>
      </c>
    </row>
    <row r="26150" spans="10:10" x14ac:dyDescent="0.25">
      <c r="J26150" t="str">
        <f t="shared" si="659"/>
        <v/>
      </c>
    </row>
    <row r="26151" spans="10:10" x14ac:dyDescent="0.25">
      <c r="J26151" t="str">
        <f t="shared" si="659"/>
        <v/>
      </c>
    </row>
    <row r="26152" spans="10:10" x14ac:dyDescent="0.25">
      <c r="J26152" t="str">
        <f t="shared" si="659"/>
        <v/>
      </c>
    </row>
    <row r="26153" spans="10:10" x14ac:dyDescent="0.25">
      <c r="J26153" t="str">
        <f t="shared" si="659"/>
        <v/>
      </c>
    </row>
    <row r="26154" spans="10:10" x14ac:dyDescent="0.25">
      <c r="J26154" t="str">
        <f t="shared" si="659"/>
        <v/>
      </c>
    </row>
    <row r="26155" spans="10:10" x14ac:dyDescent="0.25">
      <c r="J26155" t="str">
        <f t="shared" si="659"/>
        <v/>
      </c>
    </row>
    <row r="26156" spans="10:10" x14ac:dyDescent="0.25">
      <c r="J26156" t="str">
        <f t="shared" si="659"/>
        <v/>
      </c>
    </row>
    <row r="26157" spans="10:10" x14ac:dyDescent="0.25">
      <c r="J26157" t="str">
        <f t="shared" si="659"/>
        <v/>
      </c>
    </row>
    <row r="26158" spans="10:10" x14ac:dyDescent="0.25">
      <c r="J26158" t="str">
        <f t="shared" si="659"/>
        <v/>
      </c>
    </row>
    <row r="26159" spans="10:10" x14ac:dyDescent="0.25">
      <c r="J26159" t="str">
        <f t="shared" si="659"/>
        <v/>
      </c>
    </row>
    <row r="26160" spans="10:10" x14ac:dyDescent="0.25">
      <c r="J26160" t="str">
        <f t="shared" si="659"/>
        <v/>
      </c>
    </row>
    <row r="26161" spans="10:10" x14ac:dyDescent="0.25">
      <c r="J26161" t="str">
        <f t="shared" si="659"/>
        <v/>
      </c>
    </row>
    <row r="26162" spans="10:10" x14ac:dyDescent="0.25">
      <c r="J26162" t="str">
        <f t="shared" si="659"/>
        <v/>
      </c>
    </row>
    <row r="26163" spans="10:10" x14ac:dyDescent="0.25">
      <c r="J26163" t="str">
        <f t="shared" si="659"/>
        <v/>
      </c>
    </row>
    <row r="26164" spans="10:10" x14ac:dyDescent="0.25">
      <c r="J26164" t="str">
        <f t="shared" si="659"/>
        <v/>
      </c>
    </row>
    <row r="26165" spans="10:10" x14ac:dyDescent="0.25">
      <c r="J26165" t="str">
        <f t="shared" si="659"/>
        <v/>
      </c>
    </row>
    <row r="26166" spans="10:10" x14ac:dyDescent="0.25">
      <c r="J26166" t="str">
        <f t="shared" si="659"/>
        <v/>
      </c>
    </row>
    <row r="26167" spans="10:10" x14ac:dyDescent="0.25">
      <c r="J26167" t="str">
        <f t="shared" si="659"/>
        <v/>
      </c>
    </row>
    <row r="26168" spans="10:10" x14ac:dyDescent="0.25">
      <c r="J26168" t="str">
        <f t="shared" si="659"/>
        <v/>
      </c>
    </row>
    <row r="26169" spans="10:10" x14ac:dyDescent="0.25">
      <c r="J26169" t="str">
        <f t="shared" si="659"/>
        <v/>
      </c>
    </row>
    <row r="26170" spans="10:10" x14ac:dyDescent="0.25">
      <c r="J26170" t="str">
        <f t="shared" si="659"/>
        <v/>
      </c>
    </row>
    <row r="26171" spans="10:10" x14ac:dyDescent="0.25">
      <c r="J26171" t="str">
        <f t="shared" si="659"/>
        <v/>
      </c>
    </row>
    <row r="26172" spans="10:10" x14ac:dyDescent="0.25">
      <c r="J26172" t="str">
        <f t="shared" si="659"/>
        <v/>
      </c>
    </row>
    <row r="26173" spans="10:10" x14ac:dyDescent="0.25">
      <c r="J26173" t="str">
        <f t="shared" si="659"/>
        <v/>
      </c>
    </row>
    <row r="26174" spans="10:10" x14ac:dyDescent="0.25">
      <c r="J26174" t="str">
        <f t="shared" si="659"/>
        <v/>
      </c>
    </row>
    <row r="26175" spans="10:10" x14ac:dyDescent="0.25">
      <c r="J26175" t="str">
        <f t="shared" si="659"/>
        <v/>
      </c>
    </row>
    <row r="26176" spans="10:10" x14ac:dyDescent="0.25">
      <c r="J26176" t="str">
        <f t="shared" si="659"/>
        <v/>
      </c>
    </row>
    <row r="26177" spans="10:10" x14ac:dyDescent="0.25">
      <c r="J26177" t="str">
        <f t="shared" si="659"/>
        <v/>
      </c>
    </row>
    <row r="26178" spans="10:10" x14ac:dyDescent="0.25">
      <c r="J26178" t="str">
        <f t="shared" si="659"/>
        <v/>
      </c>
    </row>
    <row r="26179" spans="10:10" x14ac:dyDescent="0.25">
      <c r="J26179" t="str">
        <f t="shared" ref="J26179:J26242" si="660">B26179&amp;C26179&amp;E26179&amp;IF(C26179="Skog",F26179&amp;G26179,"")</f>
        <v/>
      </c>
    </row>
    <row r="26180" spans="10:10" x14ac:dyDescent="0.25">
      <c r="J26180" t="str">
        <f t="shared" si="660"/>
        <v/>
      </c>
    </row>
    <row r="26181" spans="10:10" x14ac:dyDescent="0.25">
      <c r="J26181" t="str">
        <f t="shared" si="660"/>
        <v/>
      </c>
    </row>
    <row r="26182" spans="10:10" x14ac:dyDescent="0.25">
      <c r="J26182" t="str">
        <f t="shared" si="660"/>
        <v/>
      </c>
    </row>
    <row r="26183" spans="10:10" x14ac:dyDescent="0.25">
      <c r="J26183" t="str">
        <f t="shared" si="660"/>
        <v/>
      </c>
    </row>
    <row r="26184" spans="10:10" x14ac:dyDescent="0.25">
      <c r="J26184" t="str">
        <f t="shared" si="660"/>
        <v/>
      </c>
    </row>
    <row r="26185" spans="10:10" x14ac:dyDescent="0.25">
      <c r="J26185" t="str">
        <f t="shared" si="660"/>
        <v/>
      </c>
    </row>
    <row r="26186" spans="10:10" x14ac:dyDescent="0.25">
      <c r="J26186" t="str">
        <f t="shared" si="660"/>
        <v/>
      </c>
    </row>
    <row r="26187" spans="10:10" x14ac:dyDescent="0.25">
      <c r="J26187" t="str">
        <f t="shared" si="660"/>
        <v/>
      </c>
    </row>
    <row r="26188" spans="10:10" x14ac:dyDescent="0.25">
      <c r="J26188" t="str">
        <f t="shared" si="660"/>
        <v/>
      </c>
    </row>
    <row r="26189" spans="10:10" x14ac:dyDescent="0.25">
      <c r="J26189" t="str">
        <f t="shared" si="660"/>
        <v/>
      </c>
    </row>
    <row r="26190" spans="10:10" x14ac:dyDescent="0.25">
      <c r="J26190" t="str">
        <f t="shared" si="660"/>
        <v/>
      </c>
    </row>
    <row r="26191" spans="10:10" x14ac:dyDescent="0.25">
      <c r="J26191" t="str">
        <f t="shared" si="660"/>
        <v/>
      </c>
    </row>
    <row r="26192" spans="10:10" x14ac:dyDescent="0.25">
      <c r="J26192" t="str">
        <f t="shared" si="660"/>
        <v/>
      </c>
    </row>
    <row r="26193" spans="10:10" x14ac:dyDescent="0.25">
      <c r="J26193" t="str">
        <f t="shared" si="660"/>
        <v/>
      </c>
    </row>
    <row r="26194" spans="10:10" x14ac:dyDescent="0.25">
      <c r="J26194" t="str">
        <f t="shared" si="660"/>
        <v/>
      </c>
    </row>
    <row r="26195" spans="10:10" x14ac:dyDescent="0.25">
      <c r="J26195" t="str">
        <f t="shared" si="660"/>
        <v/>
      </c>
    </row>
    <row r="26196" spans="10:10" x14ac:dyDescent="0.25">
      <c r="J26196" t="str">
        <f t="shared" si="660"/>
        <v/>
      </c>
    </row>
    <row r="26197" spans="10:10" x14ac:dyDescent="0.25">
      <c r="J26197" t="str">
        <f t="shared" si="660"/>
        <v/>
      </c>
    </row>
    <row r="26198" spans="10:10" x14ac:dyDescent="0.25">
      <c r="J26198" t="str">
        <f t="shared" si="660"/>
        <v/>
      </c>
    </row>
    <row r="26199" spans="10:10" x14ac:dyDescent="0.25">
      <c r="J26199" t="str">
        <f t="shared" si="660"/>
        <v/>
      </c>
    </row>
    <row r="26200" spans="10:10" x14ac:dyDescent="0.25">
      <c r="J26200" t="str">
        <f t="shared" si="660"/>
        <v/>
      </c>
    </row>
    <row r="26201" spans="10:10" x14ac:dyDescent="0.25">
      <c r="J26201" t="str">
        <f t="shared" si="660"/>
        <v/>
      </c>
    </row>
    <row r="26202" spans="10:10" x14ac:dyDescent="0.25">
      <c r="J26202" t="str">
        <f t="shared" si="660"/>
        <v/>
      </c>
    </row>
    <row r="26203" spans="10:10" x14ac:dyDescent="0.25">
      <c r="J26203" t="str">
        <f t="shared" si="660"/>
        <v/>
      </c>
    </row>
    <row r="26204" spans="10:10" x14ac:dyDescent="0.25">
      <c r="J26204" t="str">
        <f t="shared" si="660"/>
        <v/>
      </c>
    </row>
    <row r="26205" spans="10:10" x14ac:dyDescent="0.25">
      <c r="J26205" t="str">
        <f t="shared" si="660"/>
        <v/>
      </c>
    </row>
    <row r="26206" spans="10:10" x14ac:dyDescent="0.25">
      <c r="J26206" t="str">
        <f t="shared" si="660"/>
        <v/>
      </c>
    </row>
    <row r="26207" spans="10:10" x14ac:dyDescent="0.25">
      <c r="J26207" t="str">
        <f t="shared" si="660"/>
        <v/>
      </c>
    </row>
    <row r="26208" spans="10:10" x14ac:dyDescent="0.25">
      <c r="J26208" t="str">
        <f t="shared" si="660"/>
        <v/>
      </c>
    </row>
    <row r="26209" spans="10:10" x14ac:dyDescent="0.25">
      <c r="J26209" t="str">
        <f t="shared" si="660"/>
        <v/>
      </c>
    </row>
    <row r="26210" spans="10:10" x14ac:dyDescent="0.25">
      <c r="J26210" t="str">
        <f t="shared" si="660"/>
        <v/>
      </c>
    </row>
    <row r="26211" spans="10:10" x14ac:dyDescent="0.25">
      <c r="J26211" t="str">
        <f t="shared" si="660"/>
        <v/>
      </c>
    </row>
    <row r="26212" spans="10:10" x14ac:dyDescent="0.25">
      <c r="J26212" t="str">
        <f t="shared" si="660"/>
        <v/>
      </c>
    </row>
    <row r="26213" spans="10:10" x14ac:dyDescent="0.25">
      <c r="J26213" t="str">
        <f t="shared" si="660"/>
        <v/>
      </c>
    </row>
    <row r="26214" spans="10:10" x14ac:dyDescent="0.25">
      <c r="J26214" t="str">
        <f t="shared" si="660"/>
        <v/>
      </c>
    </row>
    <row r="26215" spans="10:10" x14ac:dyDescent="0.25">
      <c r="J26215" t="str">
        <f t="shared" si="660"/>
        <v/>
      </c>
    </row>
    <row r="26216" spans="10:10" x14ac:dyDescent="0.25">
      <c r="J26216" t="str">
        <f t="shared" si="660"/>
        <v/>
      </c>
    </row>
    <row r="26217" spans="10:10" x14ac:dyDescent="0.25">
      <c r="J26217" t="str">
        <f t="shared" si="660"/>
        <v/>
      </c>
    </row>
    <row r="26218" spans="10:10" x14ac:dyDescent="0.25">
      <c r="J26218" t="str">
        <f t="shared" si="660"/>
        <v/>
      </c>
    </row>
    <row r="26219" spans="10:10" x14ac:dyDescent="0.25">
      <c r="J26219" t="str">
        <f t="shared" si="660"/>
        <v/>
      </c>
    </row>
    <row r="26220" spans="10:10" x14ac:dyDescent="0.25">
      <c r="J26220" t="str">
        <f t="shared" si="660"/>
        <v/>
      </c>
    </row>
    <row r="26221" spans="10:10" x14ac:dyDescent="0.25">
      <c r="J26221" t="str">
        <f t="shared" si="660"/>
        <v/>
      </c>
    </row>
    <row r="26222" spans="10:10" x14ac:dyDescent="0.25">
      <c r="J26222" t="str">
        <f t="shared" si="660"/>
        <v/>
      </c>
    </row>
    <row r="26223" spans="10:10" x14ac:dyDescent="0.25">
      <c r="J26223" t="str">
        <f t="shared" si="660"/>
        <v/>
      </c>
    </row>
    <row r="26224" spans="10:10" x14ac:dyDescent="0.25">
      <c r="J26224" t="str">
        <f t="shared" si="660"/>
        <v/>
      </c>
    </row>
    <row r="26225" spans="10:10" x14ac:dyDescent="0.25">
      <c r="J26225" t="str">
        <f t="shared" si="660"/>
        <v/>
      </c>
    </row>
    <row r="26226" spans="10:10" x14ac:dyDescent="0.25">
      <c r="J26226" t="str">
        <f t="shared" si="660"/>
        <v/>
      </c>
    </row>
    <row r="26227" spans="10:10" x14ac:dyDescent="0.25">
      <c r="J26227" t="str">
        <f t="shared" si="660"/>
        <v/>
      </c>
    </row>
    <row r="26228" spans="10:10" x14ac:dyDescent="0.25">
      <c r="J26228" t="str">
        <f t="shared" si="660"/>
        <v/>
      </c>
    </row>
    <row r="26229" spans="10:10" x14ac:dyDescent="0.25">
      <c r="J26229" t="str">
        <f t="shared" si="660"/>
        <v/>
      </c>
    </row>
    <row r="26230" spans="10:10" x14ac:dyDescent="0.25">
      <c r="J26230" t="str">
        <f t="shared" si="660"/>
        <v/>
      </c>
    </row>
    <row r="26231" spans="10:10" x14ac:dyDescent="0.25">
      <c r="J26231" t="str">
        <f t="shared" si="660"/>
        <v/>
      </c>
    </row>
    <row r="26232" spans="10:10" x14ac:dyDescent="0.25">
      <c r="J26232" t="str">
        <f t="shared" si="660"/>
        <v/>
      </c>
    </row>
    <row r="26233" spans="10:10" x14ac:dyDescent="0.25">
      <c r="J26233" t="str">
        <f t="shared" si="660"/>
        <v/>
      </c>
    </row>
    <row r="26234" spans="10:10" x14ac:dyDescent="0.25">
      <c r="J26234" t="str">
        <f t="shared" si="660"/>
        <v/>
      </c>
    </row>
    <row r="26235" spans="10:10" x14ac:dyDescent="0.25">
      <c r="J26235" t="str">
        <f t="shared" si="660"/>
        <v/>
      </c>
    </row>
    <row r="26236" spans="10:10" x14ac:dyDescent="0.25">
      <c r="J26236" t="str">
        <f t="shared" si="660"/>
        <v/>
      </c>
    </row>
    <row r="26237" spans="10:10" x14ac:dyDescent="0.25">
      <c r="J26237" t="str">
        <f t="shared" si="660"/>
        <v/>
      </c>
    </row>
    <row r="26238" spans="10:10" x14ac:dyDescent="0.25">
      <c r="J26238" t="str">
        <f t="shared" si="660"/>
        <v/>
      </c>
    </row>
    <row r="26239" spans="10:10" x14ac:dyDescent="0.25">
      <c r="J26239" t="str">
        <f t="shared" si="660"/>
        <v/>
      </c>
    </row>
    <row r="26240" spans="10:10" x14ac:dyDescent="0.25">
      <c r="J26240" t="str">
        <f t="shared" si="660"/>
        <v/>
      </c>
    </row>
    <row r="26241" spans="10:10" x14ac:dyDescent="0.25">
      <c r="J26241" t="str">
        <f t="shared" si="660"/>
        <v/>
      </c>
    </row>
    <row r="26242" spans="10:10" x14ac:dyDescent="0.25">
      <c r="J26242" t="str">
        <f t="shared" si="660"/>
        <v/>
      </c>
    </row>
    <row r="26243" spans="10:10" x14ac:dyDescent="0.25">
      <c r="J26243" t="str">
        <f t="shared" ref="J26243:J26306" si="661">B26243&amp;C26243&amp;E26243&amp;IF(C26243="Skog",F26243&amp;G26243,"")</f>
        <v/>
      </c>
    </row>
    <row r="26244" spans="10:10" x14ac:dyDescent="0.25">
      <c r="J26244" t="str">
        <f t="shared" si="661"/>
        <v/>
      </c>
    </row>
    <row r="26245" spans="10:10" x14ac:dyDescent="0.25">
      <c r="J26245" t="str">
        <f t="shared" si="661"/>
        <v/>
      </c>
    </row>
    <row r="26246" spans="10:10" x14ac:dyDescent="0.25">
      <c r="J26246" t="str">
        <f t="shared" si="661"/>
        <v/>
      </c>
    </row>
    <row r="26247" spans="10:10" x14ac:dyDescent="0.25">
      <c r="J26247" t="str">
        <f t="shared" si="661"/>
        <v/>
      </c>
    </row>
    <row r="26248" spans="10:10" x14ac:dyDescent="0.25">
      <c r="J26248" t="str">
        <f t="shared" si="661"/>
        <v/>
      </c>
    </row>
    <row r="26249" spans="10:10" x14ac:dyDescent="0.25">
      <c r="J26249" t="str">
        <f t="shared" si="661"/>
        <v/>
      </c>
    </row>
    <row r="26250" spans="10:10" x14ac:dyDescent="0.25">
      <c r="J26250" t="str">
        <f t="shared" si="661"/>
        <v/>
      </c>
    </row>
    <row r="26251" spans="10:10" x14ac:dyDescent="0.25">
      <c r="J26251" t="str">
        <f t="shared" si="661"/>
        <v/>
      </c>
    </row>
    <row r="26252" spans="10:10" x14ac:dyDescent="0.25">
      <c r="J26252" t="str">
        <f t="shared" si="661"/>
        <v/>
      </c>
    </row>
    <row r="26253" spans="10:10" x14ac:dyDescent="0.25">
      <c r="J26253" t="str">
        <f t="shared" si="661"/>
        <v/>
      </c>
    </row>
    <row r="26254" spans="10:10" x14ac:dyDescent="0.25">
      <c r="J26254" t="str">
        <f t="shared" si="661"/>
        <v/>
      </c>
    </row>
    <row r="26255" spans="10:10" x14ac:dyDescent="0.25">
      <c r="J26255" t="str">
        <f t="shared" si="661"/>
        <v/>
      </c>
    </row>
    <row r="26256" spans="10:10" x14ac:dyDescent="0.25">
      <c r="J26256" t="str">
        <f t="shared" si="661"/>
        <v/>
      </c>
    </row>
    <row r="26257" spans="10:10" x14ac:dyDescent="0.25">
      <c r="J26257" t="str">
        <f t="shared" si="661"/>
        <v/>
      </c>
    </row>
    <row r="26258" spans="10:10" x14ac:dyDescent="0.25">
      <c r="J26258" t="str">
        <f t="shared" si="661"/>
        <v/>
      </c>
    </row>
    <row r="26259" spans="10:10" x14ac:dyDescent="0.25">
      <c r="J26259" t="str">
        <f t="shared" si="661"/>
        <v/>
      </c>
    </row>
    <row r="26260" spans="10:10" x14ac:dyDescent="0.25">
      <c r="J26260" t="str">
        <f t="shared" si="661"/>
        <v/>
      </c>
    </row>
    <row r="26261" spans="10:10" x14ac:dyDescent="0.25">
      <c r="J26261" t="str">
        <f t="shared" si="661"/>
        <v/>
      </c>
    </row>
    <row r="26262" spans="10:10" x14ac:dyDescent="0.25">
      <c r="J26262" t="str">
        <f t="shared" si="661"/>
        <v/>
      </c>
    </row>
    <row r="26263" spans="10:10" x14ac:dyDescent="0.25">
      <c r="J26263" t="str">
        <f t="shared" si="661"/>
        <v/>
      </c>
    </row>
    <row r="26264" spans="10:10" x14ac:dyDescent="0.25">
      <c r="J26264" t="str">
        <f t="shared" si="661"/>
        <v/>
      </c>
    </row>
    <row r="26265" spans="10:10" x14ac:dyDescent="0.25">
      <c r="J26265" t="str">
        <f t="shared" si="661"/>
        <v/>
      </c>
    </row>
    <row r="26266" spans="10:10" x14ac:dyDescent="0.25">
      <c r="J26266" t="str">
        <f t="shared" si="661"/>
        <v/>
      </c>
    </row>
    <row r="26267" spans="10:10" x14ac:dyDescent="0.25">
      <c r="J26267" t="str">
        <f t="shared" si="661"/>
        <v/>
      </c>
    </row>
    <row r="26268" spans="10:10" x14ac:dyDescent="0.25">
      <c r="J26268" t="str">
        <f t="shared" si="661"/>
        <v/>
      </c>
    </row>
    <row r="26269" spans="10:10" x14ac:dyDescent="0.25">
      <c r="J26269" t="str">
        <f t="shared" si="661"/>
        <v/>
      </c>
    </row>
    <row r="26270" spans="10:10" x14ac:dyDescent="0.25">
      <c r="J26270" t="str">
        <f t="shared" si="661"/>
        <v/>
      </c>
    </row>
    <row r="26271" spans="10:10" x14ac:dyDescent="0.25">
      <c r="J26271" t="str">
        <f t="shared" si="661"/>
        <v/>
      </c>
    </row>
    <row r="26272" spans="10:10" x14ac:dyDescent="0.25">
      <c r="J26272" t="str">
        <f t="shared" si="661"/>
        <v/>
      </c>
    </row>
    <row r="26273" spans="10:10" x14ac:dyDescent="0.25">
      <c r="J26273" t="str">
        <f t="shared" si="661"/>
        <v/>
      </c>
    </row>
    <row r="26274" spans="10:10" x14ac:dyDescent="0.25">
      <c r="J26274" t="str">
        <f t="shared" si="661"/>
        <v/>
      </c>
    </row>
    <row r="26275" spans="10:10" x14ac:dyDescent="0.25">
      <c r="J26275" t="str">
        <f t="shared" si="661"/>
        <v/>
      </c>
    </row>
    <row r="26276" spans="10:10" x14ac:dyDescent="0.25">
      <c r="J26276" t="str">
        <f t="shared" si="661"/>
        <v/>
      </c>
    </row>
    <row r="26277" spans="10:10" x14ac:dyDescent="0.25">
      <c r="J26277" t="str">
        <f t="shared" si="661"/>
        <v/>
      </c>
    </row>
    <row r="26278" spans="10:10" x14ac:dyDescent="0.25">
      <c r="J26278" t="str">
        <f t="shared" si="661"/>
        <v/>
      </c>
    </row>
    <row r="26279" spans="10:10" x14ac:dyDescent="0.25">
      <c r="J26279" t="str">
        <f t="shared" si="661"/>
        <v/>
      </c>
    </row>
    <row r="26280" spans="10:10" x14ac:dyDescent="0.25">
      <c r="J26280" t="str">
        <f t="shared" si="661"/>
        <v/>
      </c>
    </row>
    <row r="26281" spans="10:10" x14ac:dyDescent="0.25">
      <c r="J26281" t="str">
        <f t="shared" si="661"/>
        <v/>
      </c>
    </row>
    <row r="26282" spans="10:10" x14ac:dyDescent="0.25">
      <c r="J26282" t="str">
        <f t="shared" si="661"/>
        <v/>
      </c>
    </row>
    <row r="26283" spans="10:10" x14ac:dyDescent="0.25">
      <c r="J26283" t="str">
        <f t="shared" si="661"/>
        <v/>
      </c>
    </row>
    <row r="26284" spans="10:10" x14ac:dyDescent="0.25">
      <c r="J26284" t="str">
        <f t="shared" si="661"/>
        <v/>
      </c>
    </row>
    <row r="26285" spans="10:10" x14ac:dyDescent="0.25">
      <c r="J26285" t="str">
        <f t="shared" si="661"/>
        <v/>
      </c>
    </row>
    <row r="26286" spans="10:10" x14ac:dyDescent="0.25">
      <c r="J26286" t="str">
        <f t="shared" si="661"/>
        <v/>
      </c>
    </row>
    <row r="26287" spans="10:10" x14ac:dyDescent="0.25">
      <c r="J26287" t="str">
        <f t="shared" si="661"/>
        <v/>
      </c>
    </row>
    <row r="26288" spans="10:10" x14ac:dyDescent="0.25">
      <c r="J26288" t="str">
        <f t="shared" si="661"/>
        <v/>
      </c>
    </row>
    <row r="26289" spans="10:10" x14ac:dyDescent="0.25">
      <c r="J26289" t="str">
        <f t="shared" si="661"/>
        <v/>
      </c>
    </row>
    <row r="26290" spans="10:10" x14ac:dyDescent="0.25">
      <c r="J26290" t="str">
        <f t="shared" si="661"/>
        <v/>
      </c>
    </row>
    <row r="26291" spans="10:10" x14ac:dyDescent="0.25">
      <c r="J26291" t="str">
        <f t="shared" si="661"/>
        <v/>
      </c>
    </row>
    <row r="26292" spans="10:10" x14ac:dyDescent="0.25">
      <c r="J26292" t="str">
        <f t="shared" si="661"/>
        <v/>
      </c>
    </row>
    <row r="26293" spans="10:10" x14ac:dyDescent="0.25">
      <c r="J26293" t="str">
        <f t="shared" si="661"/>
        <v/>
      </c>
    </row>
    <row r="26294" spans="10:10" x14ac:dyDescent="0.25">
      <c r="J26294" t="str">
        <f t="shared" si="661"/>
        <v/>
      </c>
    </row>
    <row r="26295" spans="10:10" x14ac:dyDescent="0.25">
      <c r="J26295" t="str">
        <f t="shared" si="661"/>
        <v/>
      </c>
    </row>
    <row r="26296" spans="10:10" x14ac:dyDescent="0.25">
      <c r="J26296" t="str">
        <f t="shared" si="661"/>
        <v/>
      </c>
    </row>
    <row r="26297" spans="10:10" x14ac:dyDescent="0.25">
      <c r="J26297" t="str">
        <f t="shared" si="661"/>
        <v/>
      </c>
    </row>
    <row r="26298" spans="10:10" x14ac:dyDescent="0.25">
      <c r="J26298" t="str">
        <f t="shared" si="661"/>
        <v/>
      </c>
    </row>
    <row r="26299" spans="10:10" x14ac:dyDescent="0.25">
      <c r="J26299" t="str">
        <f t="shared" si="661"/>
        <v/>
      </c>
    </row>
    <row r="26300" spans="10:10" x14ac:dyDescent="0.25">
      <c r="J26300" t="str">
        <f t="shared" si="661"/>
        <v/>
      </c>
    </row>
    <row r="26301" spans="10:10" x14ac:dyDescent="0.25">
      <c r="J26301" t="str">
        <f t="shared" si="661"/>
        <v/>
      </c>
    </row>
    <row r="26302" spans="10:10" x14ac:dyDescent="0.25">
      <c r="J26302" t="str">
        <f t="shared" si="661"/>
        <v/>
      </c>
    </row>
    <row r="26303" spans="10:10" x14ac:dyDescent="0.25">
      <c r="J26303" t="str">
        <f t="shared" si="661"/>
        <v/>
      </c>
    </row>
    <row r="26304" spans="10:10" x14ac:dyDescent="0.25">
      <c r="J26304" t="str">
        <f t="shared" si="661"/>
        <v/>
      </c>
    </row>
    <row r="26305" spans="10:10" x14ac:dyDescent="0.25">
      <c r="J26305" t="str">
        <f t="shared" si="661"/>
        <v/>
      </c>
    </row>
    <row r="26306" spans="10:10" x14ac:dyDescent="0.25">
      <c r="J26306" t="str">
        <f t="shared" si="661"/>
        <v/>
      </c>
    </row>
    <row r="26307" spans="10:10" x14ac:dyDescent="0.25">
      <c r="J26307" t="str">
        <f t="shared" ref="J26307:J26370" si="662">B26307&amp;C26307&amp;E26307&amp;IF(C26307="Skog",F26307&amp;G26307,"")</f>
        <v/>
      </c>
    </row>
    <row r="26308" spans="10:10" x14ac:dyDescent="0.25">
      <c r="J26308" t="str">
        <f t="shared" si="662"/>
        <v/>
      </c>
    </row>
    <row r="26309" spans="10:10" x14ac:dyDescent="0.25">
      <c r="J26309" t="str">
        <f t="shared" si="662"/>
        <v/>
      </c>
    </row>
    <row r="26310" spans="10:10" x14ac:dyDescent="0.25">
      <c r="J26310" t="str">
        <f t="shared" si="662"/>
        <v/>
      </c>
    </row>
    <row r="26311" spans="10:10" x14ac:dyDescent="0.25">
      <c r="J26311" t="str">
        <f t="shared" si="662"/>
        <v/>
      </c>
    </row>
    <row r="26312" spans="10:10" x14ac:dyDescent="0.25">
      <c r="J26312" t="str">
        <f t="shared" si="662"/>
        <v/>
      </c>
    </row>
    <row r="26313" spans="10:10" x14ac:dyDescent="0.25">
      <c r="J26313" t="str">
        <f t="shared" si="662"/>
        <v/>
      </c>
    </row>
    <row r="26314" spans="10:10" x14ac:dyDescent="0.25">
      <c r="J26314" t="str">
        <f t="shared" si="662"/>
        <v/>
      </c>
    </row>
    <row r="26315" spans="10:10" x14ac:dyDescent="0.25">
      <c r="J26315" t="str">
        <f t="shared" si="662"/>
        <v/>
      </c>
    </row>
    <row r="26316" spans="10:10" x14ac:dyDescent="0.25">
      <c r="J26316" t="str">
        <f t="shared" si="662"/>
        <v/>
      </c>
    </row>
    <row r="26317" spans="10:10" x14ac:dyDescent="0.25">
      <c r="J26317" t="str">
        <f t="shared" si="662"/>
        <v/>
      </c>
    </row>
    <row r="26318" spans="10:10" x14ac:dyDescent="0.25">
      <c r="J26318" t="str">
        <f t="shared" si="662"/>
        <v/>
      </c>
    </row>
    <row r="26319" spans="10:10" x14ac:dyDescent="0.25">
      <c r="J26319" t="str">
        <f t="shared" si="662"/>
        <v/>
      </c>
    </row>
    <row r="26320" spans="10:10" x14ac:dyDescent="0.25">
      <c r="J26320" t="str">
        <f t="shared" si="662"/>
        <v/>
      </c>
    </row>
    <row r="26321" spans="10:10" x14ac:dyDescent="0.25">
      <c r="J26321" t="str">
        <f t="shared" si="662"/>
        <v/>
      </c>
    </row>
    <row r="26322" spans="10:10" x14ac:dyDescent="0.25">
      <c r="J26322" t="str">
        <f t="shared" si="662"/>
        <v/>
      </c>
    </row>
    <row r="26323" spans="10:10" x14ac:dyDescent="0.25">
      <c r="J26323" t="str">
        <f t="shared" si="662"/>
        <v/>
      </c>
    </row>
    <row r="26324" spans="10:10" x14ac:dyDescent="0.25">
      <c r="J26324" t="str">
        <f t="shared" si="662"/>
        <v/>
      </c>
    </row>
    <row r="26325" spans="10:10" x14ac:dyDescent="0.25">
      <c r="J26325" t="str">
        <f t="shared" si="662"/>
        <v/>
      </c>
    </row>
    <row r="26326" spans="10:10" x14ac:dyDescent="0.25">
      <c r="J26326" t="str">
        <f t="shared" si="662"/>
        <v/>
      </c>
    </row>
    <row r="26327" spans="10:10" x14ac:dyDescent="0.25">
      <c r="J26327" t="str">
        <f t="shared" si="662"/>
        <v/>
      </c>
    </row>
    <row r="26328" spans="10:10" x14ac:dyDescent="0.25">
      <c r="J26328" t="str">
        <f t="shared" si="662"/>
        <v/>
      </c>
    </row>
    <row r="26329" spans="10:10" x14ac:dyDescent="0.25">
      <c r="J26329" t="str">
        <f t="shared" si="662"/>
        <v/>
      </c>
    </row>
    <row r="26330" spans="10:10" x14ac:dyDescent="0.25">
      <c r="J26330" t="str">
        <f t="shared" si="662"/>
        <v/>
      </c>
    </row>
    <row r="26331" spans="10:10" x14ac:dyDescent="0.25">
      <c r="J26331" t="str">
        <f t="shared" si="662"/>
        <v/>
      </c>
    </row>
    <row r="26332" spans="10:10" x14ac:dyDescent="0.25">
      <c r="J26332" t="str">
        <f t="shared" si="662"/>
        <v/>
      </c>
    </row>
    <row r="26333" spans="10:10" x14ac:dyDescent="0.25">
      <c r="J26333" t="str">
        <f t="shared" si="662"/>
        <v/>
      </c>
    </row>
    <row r="26334" spans="10:10" x14ac:dyDescent="0.25">
      <c r="J26334" t="str">
        <f t="shared" si="662"/>
        <v/>
      </c>
    </row>
    <row r="26335" spans="10:10" x14ac:dyDescent="0.25">
      <c r="J26335" t="str">
        <f t="shared" si="662"/>
        <v/>
      </c>
    </row>
    <row r="26336" spans="10:10" x14ac:dyDescent="0.25">
      <c r="J26336" t="str">
        <f t="shared" si="662"/>
        <v/>
      </c>
    </row>
    <row r="26337" spans="10:10" x14ac:dyDescent="0.25">
      <c r="J26337" t="str">
        <f t="shared" si="662"/>
        <v/>
      </c>
    </row>
    <row r="26338" spans="10:10" x14ac:dyDescent="0.25">
      <c r="J26338" t="str">
        <f t="shared" si="662"/>
        <v/>
      </c>
    </row>
    <row r="26339" spans="10:10" x14ac:dyDescent="0.25">
      <c r="J26339" t="str">
        <f t="shared" si="662"/>
        <v/>
      </c>
    </row>
    <row r="26340" spans="10:10" x14ac:dyDescent="0.25">
      <c r="J26340" t="str">
        <f t="shared" si="662"/>
        <v/>
      </c>
    </row>
    <row r="26341" spans="10:10" x14ac:dyDescent="0.25">
      <c r="J26341" t="str">
        <f t="shared" si="662"/>
        <v/>
      </c>
    </row>
    <row r="26342" spans="10:10" x14ac:dyDescent="0.25">
      <c r="J26342" t="str">
        <f t="shared" si="662"/>
        <v/>
      </c>
    </row>
    <row r="26343" spans="10:10" x14ac:dyDescent="0.25">
      <c r="J26343" t="str">
        <f t="shared" si="662"/>
        <v/>
      </c>
    </row>
    <row r="26344" spans="10:10" x14ac:dyDescent="0.25">
      <c r="J26344" t="str">
        <f t="shared" si="662"/>
        <v/>
      </c>
    </row>
    <row r="26345" spans="10:10" x14ac:dyDescent="0.25">
      <c r="J26345" t="str">
        <f t="shared" si="662"/>
        <v/>
      </c>
    </row>
    <row r="26346" spans="10:10" x14ac:dyDescent="0.25">
      <c r="J26346" t="str">
        <f t="shared" si="662"/>
        <v/>
      </c>
    </row>
    <row r="26347" spans="10:10" x14ac:dyDescent="0.25">
      <c r="J26347" t="str">
        <f t="shared" si="662"/>
        <v/>
      </c>
    </row>
    <row r="26348" spans="10:10" x14ac:dyDescent="0.25">
      <c r="J26348" t="str">
        <f t="shared" si="662"/>
        <v/>
      </c>
    </row>
    <row r="26349" spans="10:10" x14ac:dyDescent="0.25">
      <c r="J26349" t="str">
        <f t="shared" si="662"/>
        <v/>
      </c>
    </row>
    <row r="26350" spans="10:10" x14ac:dyDescent="0.25">
      <c r="J26350" t="str">
        <f t="shared" si="662"/>
        <v/>
      </c>
    </row>
    <row r="26351" spans="10:10" x14ac:dyDescent="0.25">
      <c r="J26351" t="str">
        <f t="shared" si="662"/>
        <v/>
      </c>
    </row>
    <row r="26352" spans="10:10" x14ac:dyDescent="0.25">
      <c r="J26352" t="str">
        <f t="shared" si="662"/>
        <v/>
      </c>
    </row>
    <row r="26353" spans="10:10" x14ac:dyDescent="0.25">
      <c r="J26353" t="str">
        <f t="shared" si="662"/>
        <v/>
      </c>
    </row>
    <row r="26354" spans="10:10" x14ac:dyDescent="0.25">
      <c r="J26354" t="str">
        <f t="shared" si="662"/>
        <v/>
      </c>
    </row>
    <row r="26355" spans="10:10" x14ac:dyDescent="0.25">
      <c r="J26355" t="str">
        <f t="shared" si="662"/>
        <v/>
      </c>
    </row>
    <row r="26356" spans="10:10" x14ac:dyDescent="0.25">
      <c r="J26356" t="str">
        <f t="shared" si="662"/>
        <v/>
      </c>
    </row>
    <row r="26357" spans="10:10" x14ac:dyDescent="0.25">
      <c r="J26357" t="str">
        <f t="shared" si="662"/>
        <v/>
      </c>
    </row>
    <row r="26358" spans="10:10" x14ac:dyDescent="0.25">
      <c r="J26358" t="str">
        <f t="shared" si="662"/>
        <v/>
      </c>
    </row>
    <row r="26359" spans="10:10" x14ac:dyDescent="0.25">
      <c r="J26359" t="str">
        <f t="shared" si="662"/>
        <v/>
      </c>
    </row>
    <row r="26360" spans="10:10" x14ac:dyDescent="0.25">
      <c r="J26360" t="str">
        <f t="shared" si="662"/>
        <v/>
      </c>
    </row>
    <row r="26361" spans="10:10" x14ac:dyDescent="0.25">
      <c r="J26361" t="str">
        <f t="shared" si="662"/>
        <v/>
      </c>
    </row>
    <row r="26362" spans="10:10" x14ac:dyDescent="0.25">
      <c r="J26362" t="str">
        <f t="shared" si="662"/>
        <v/>
      </c>
    </row>
    <row r="26363" spans="10:10" x14ac:dyDescent="0.25">
      <c r="J26363" t="str">
        <f t="shared" si="662"/>
        <v/>
      </c>
    </row>
    <row r="26364" spans="10:10" x14ac:dyDescent="0.25">
      <c r="J26364" t="str">
        <f t="shared" si="662"/>
        <v/>
      </c>
    </row>
    <row r="26365" spans="10:10" x14ac:dyDescent="0.25">
      <c r="J26365" t="str">
        <f t="shared" si="662"/>
        <v/>
      </c>
    </row>
    <row r="26366" spans="10:10" x14ac:dyDescent="0.25">
      <c r="J26366" t="str">
        <f t="shared" si="662"/>
        <v/>
      </c>
    </row>
    <row r="26367" spans="10:10" x14ac:dyDescent="0.25">
      <c r="J26367" t="str">
        <f t="shared" si="662"/>
        <v/>
      </c>
    </row>
    <row r="26368" spans="10:10" x14ac:dyDescent="0.25">
      <c r="J26368" t="str">
        <f t="shared" si="662"/>
        <v/>
      </c>
    </row>
    <row r="26369" spans="10:10" x14ac:dyDescent="0.25">
      <c r="J26369" t="str">
        <f t="shared" si="662"/>
        <v/>
      </c>
    </row>
    <row r="26370" spans="10:10" x14ac:dyDescent="0.25">
      <c r="J26370" t="str">
        <f t="shared" si="662"/>
        <v/>
      </c>
    </row>
    <row r="26371" spans="10:10" x14ac:dyDescent="0.25">
      <c r="J26371" t="str">
        <f t="shared" ref="J26371:J26434" si="663">B26371&amp;C26371&amp;E26371&amp;IF(C26371="Skog",F26371&amp;G26371,"")</f>
        <v/>
      </c>
    </row>
    <row r="26372" spans="10:10" x14ac:dyDescent="0.25">
      <c r="J26372" t="str">
        <f t="shared" si="663"/>
        <v/>
      </c>
    </row>
    <row r="26373" spans="10:10" x14ac:dyDescent="0.25">
      <c r="J26373" t="str">
        <f t="shared" si="663"/>
        <v/>
      </c>
    </row>
    <row r="26374" spans="10:10" x14ac:dyDescent="0.25">
      <c r="J26374" t="str">
        <f t="shared" si="663"/>
        <v/>
      </c>
    </row>
    <row r="26375" spans="10:10" x14ac:dyDescent="0.25">
      <c r="J26375" t="str">
        <f t="shared" si="663"/>
        <v/>
      </c>
    </row>
    <row r="26376" spans="10:10" x14ac:dyDescent="0.25">
      <c r="J26376" t="str">
        <f t="shared" si="663"/>
        <v/>
      </c>
    </row>
    <row r="26377" spans="10:10" x14ac:dyDescent="0.25">
      <c r="J26377" t="str">
        <f t="shared" si="663"/>
        <v/>
      </c>
    </row>
    <row r="26378" spans="10:10" x14ac:dyDescent="0.25">
      <c r="J26378" t="str">
        <f t="shared" si="663"/>
        <v/>
      </c>
    </row>
    <row r="26379" spans="10:10" x14ac:dyDescent="0.25">
      <c r="J26379" t="str">
        <f t="shared" si="663"/>
        <v/>
      </c>
    </row>
    <row r="26380" spans="10:10" x14ac:dyDescent="0.25">
      <c r="J26380" t="str">
        <f t="shared" si="663"/>
        <v/>
      </c>
    </row>
    <row r="26381" spans="10:10" x14ac:dyDescent="0.25">
      <c r="J26381" t="str">
        <f t="shared" si="663"/>
        <v/>
      </c>
    </row>
    <row r="26382" spans="10:10" x14ac:dyDescent="0.25">
      <c r="J26382" t="str">
        <f t="shared" si="663"/>
        <v/>
      </c>
    </row>
    <row r="26383" spans="10:10" x14ac:dyDescent="0.25">
      <c r="J26383" t="str">
        <f t="shared" si="663"/>
        <v/>
      </c>
    </row>
    <row r="26384" spans="10:10" x14ac:dyDescent="0.25">
      <c r="J26384" t="str">
        <f t="shared" si="663"/>
        <v/>
      </c>
    </row>
    <row r="26385" spans="10:10" x14ac:dyDescent="0.25">
      <c r="J26385" t="str">
        <f t="shared" si="663"/>
        <v/>
      </c>
    </row>
    <row r="26386" spans="10:10" x14ac:dyDescent="0.25">
      <c r="J26386" t="str">
        <f t="shared" si="663"/>
        <v/>
      </c>
    </row>
    <row r="26387" spans="10:10" x14ac:dyDescent="0.25">
      <c r="J26387" t="str">
        <f t="shared" si="663"/>
        <v/>
      </c>
    </row>
    <row r="26388" spans="10:10" x14ac:dyDescent="0.25">
      <c r="J26388" t="str">
        <f t="shared" si="663"/>
        <v/>
      </c>
    </row>
    <row r="26389" spans="10:10" x14ac:dyDescent="0.25">
      <c r="J26389" t="str">
        <f t="shared" si="663"/>
        <v/>
      </c>
    </row>
    <row r="26390" spans="10:10" x14ac:dyDescent="0.25">
      <c r="J26390" t="str">
        <f t="shared" si="663"/>
        <v/>
      </c>
    </row>
    <row r="26391" spans="10:10" x14ac:dyDescent="0.25">
      <c r="J26391" t="str">
        <f t="shared" si="663"/>
        <v/>
      </c>
    </row>
    <row r="26392" spans="10:10" x14ac:dyDescent="0.25">
      <c r="J26392" t="str">
        <f t="shared" si="663"/>
        <v/>
      </c>
    </row>
    <row r="26393" spans="10:10" x14ac:dyDescent="0.25">
      <c r="J26393" t="str">
        <f t="shared" si="663"/>
        <v/>
      </c>
    </row>
    <row r="26394" spans="10:10" x14ac:dyDescent="0.25">
      <c r="J26394" t="str">
        <f t="shared" si="663"/>
        <v/>
      </c>
    </row>
    <row r="26395" spans="10:10" x14ac:dyDescent="0.25">
      <c r="J26395" t="str">
        <f t="shared" si="663"/>
        <v/>
      </c>
    </row>
    <row r="26396" spans="10:10" x14ac:dyDescent="0.25">
      <c r="J26396" t="str">
        <f t="shared" si="663"/>
        <v/>
      </c>
    </row>
    <row r="26397" spans="10:10" x14ac:dyDescent="0.25">
      <c r="J26397" t="str">
        <f t="shared" si="663"/>
        <v/>
      </c>
    </row>
    <row r="26398" spans="10:10" x14ac:dyDescent="0.25">
      <c r="J26398" t="str">
        <f t="shared" si="663"/>
        <v/>
      </c>
    </row>
    <row r="26399" spans="10:10" x14ac:dyDescent="0.25">
      <c r="J26399" t="str">
        <f t="shared" si="663"/>
        <v/>
      </c>
    </row>
    <row r="26400" spans="10:10" x14ac:dyDescent="0.25">
      <c r="J26400" t="str">
        <f t="shared" si="663"/>
        <v/>
      </c>
    </row>
    <row r="26401" spans="10:10" x14ac:dyDescent="0.25">
      <c r="J26401" t="str">
        <f t="shared" si="663"/>
        <v/>
      </c>
    </row>
    <row r="26402" spans="10:10" x14ac:dyDescent="0.25">
      <c r="J26402" t="str">
        <f t="shared" si="663"/>
        <v/>
      </c>
    </row>
    <row r="26403" spans="10:10" x14ac:dyDescent="0.25">
      <c r="J26403" t="str">
        <f t="shared" si="663"/>
        <v/>
      </c>
    </row>
    <row r="26404" spans="10:10" x14ac:dyDescent="0.25">
      <c r="J26404" t="str">
        <f t="shared" si="663"/>
        <v/>
      </c>
    </row>
    <row r="26405" spans="10:10" x14ac:dyDescent="0.25">
      <c r="J26405" t="str">
        <f t="shared" si="663"/>
        <v/>
      </c>
    </row>
    <row r="26406" spans="10:10" x14ac:dyDescent="0.25">
      <c r="J26406" t="str">
        <f t="shared" si="663"/>
        <v/>
      </c>
    </row>
    <row r="26407" spans="10:10" x14ac:dyDescent="0.25">
      <c r="J26407" t="str">
        <f t="shared" si="663"/>
        <v/>
      </c>
    </row>
    <row r="26408" spans="10:10" x14ac:dyDescent="0.25">
      <c r="J26408" t="str">
        <f t="shared" si="663"/>
        <v/>
      </c>
    </row>
    <row r="26409" spans="10:10" x14ac:dyDescent="0.25">
      <c r="J26409" t="str">
        <f t="shared" si="663"/>
        <v/>
      </c>
    </row>
    <row r="26410" spans="10:10" x14ac:dyDescent="0.25">
      <c r="J26410" t="str">
        <f t="shared" si="663"/>
        <v/>
      </c>
    </row>
    <row r="26411" spans="10:10" x14ac:dyDescent="0.25">
      <c r="J26411" t="str">
        <f t="shared" si="663"/>
        <v/>
      </c>
    </row>
    <row r="26412" spans="10:10" x14ac:dyDescent="0.25">
      <c r="J26412" t="str">
        <f t="shared" si="663"/>
        <v/>
      </c>
    </row>
    <row r="26413" spans="10:10" x14ac:dyDescent="0.25">
      <c r="J26413" t="str">
        <f t="shared" si="663"/>
        <v/>
      </c>
    </row>
    <row r="26414" spans="10:10" x14ac:dyDescent="0.25">
      <c r="J26414" t="str">
        <f t="shared" si="663"/>
        <v/>
      </c>
    </row>
    <row r="26415" spans="10:10" x14ac:dyDescent="0.25">
      <c r="J26415" t="str">
        <f t="shared" si="663"/>
        <v/>
      </c>
    </row>
    <row r="26416" spans="10:10" x14ac:dyDescent="0.25">
      <c r="J26416" t="str">
        <f t="shared" si="663"/>
        <v/>
      </c>
    </row>
    <row r="26417" spans="10:10" x14ac:dyDescent="0.25">
      <c r="J26417" t="str">
        <f t="shared" si="663"/>
        <v/>
      </c>
    </row>
    <row r="26418" spans="10:10" x14ac:dyDescent="0.25">
      <c r="J26418" t="str">
        <f t="shared" si="663"/>
        <v/>
      </c>
    </row>
    <row r="26419" spans="10:10" x14ac:dyDescent="0.25">
      <c r="J26419" t="str">
        <f t="shared" si="663"/>
        <v/>
      </c>
    </row>
    <row r="26420" spans="10:10" x14ac:dyDescent="0.25">
      <c r="J26420" t="str">
        <f t="shared" si="663"/>
        <v/>
      </c>
    </row>
    <row r="26421" spans="10:10" x14ac:dyDescent="0.25">
      <c r="J26421" t="str">
        <f t="shared" si="663"/>
        <v/>
      </c>
    </row>
    <row r="26422" spans="10:10" x14ac:dyDescent="0.25">
      <c r="J26422" t="str">
        <f t="shared" si="663"/>
        <v/>
      </c>
    </row>
    <row r="26423" spans="10:10" x14ac:dyDescent="0.25">
      <c r="J26423" t="str">
        <f t="shared" si="663"/>
        <v/>
      </c>
    </row>
    <row r="26424" spans="10:10" x14ac:dyDescent="0.25">
      <c r="J26424" t="str">
        <f t="shared" si="663"/>
        <v/>
      </c>
    </row>
    <row r="26425" spans="10:10" x14ac:dyDescent="0.25">
      <c r="J26425" t="str">
        <f t="shared" si="663"/>
        <v/>
      </c>
    </row>
    <row r="26426" spans="10:10" x14ac:dyDescent="0.25">
      <c r="J26426" t="str">
        <f t="shared" si="663"/>
        <v/>
      </c>
    </row>
    <row r="26427" spans="10:10" x14ac:dyDescent="0.25">
      <c r="J26427" t="str">
        <f t="shared" si="663"/>
        <v/>
      </c>
    </row>
    <row r="26428" spans="10:10" x14ac:dyDescent="0.25">
      <c r="J26428" t="str">
        <f t="shared" si="663"/>
        <v/>
      </c>
    </row>
    <row r="26429" spans="10:10" x14ac:dyDescent="0.25">
      <c r="J26429" t="str">
        <f t="shared" si="663"/>
        <v/>
      </c>
    </row>
    <row r="26430" spans="10:10" x14ac:dyDescent="0.25">
      <c r="J26430" t="str">
        <f t="shared" si="663"/>
        <v/>
      </c>
    </row>
    <row r="26431" spans="10:10" x14ac:dyDescent="0.25">
      <c r="J26431" t="str">
        <f t="shared" si="663"/>
        <v/>
      </c>
    </row>
    <row r="26432" spans="10:10" x14ac:dyDescent="0.25">
      <c r="J26432" t="str">
        <f t="shared" si="663"/>
        <v/>
      </c>
    </row>
    <row r="26433" spans="10:10" x14ac:dyDescent="0.25">
      <c r="J26433" t="str">
        <f t="shared" si="663"/>
        <v/>
      </c>
    </row>
    <row r="26434" spans="10:10" x14ac:dyDescent="0.25">
      <c r="J26434" t="str">
        <f t="shared" si="663"/>
        <v/>
      </c>
    </row>
    <row r="26435" spans="10:10" x14ac:dyDescent="0.25">
      <c r="J26435" t="str">
        <f t="shared" ref="J26435:J26498" si="664">B26435&amp;C26435&amp;E26435&amp;IF(C26435="Skog",F26435&amp;G26435,"")</f>
        <v/>
      </c>
    </row>
    <row r="26436" spans="10:10" x14ac:dyDescent="0.25">
      <c r="J26436" t="str">
        <f t="shared" si="664"/>
        <v/>
      </c>
    </row>
    <row r="26437" spans="10:10" x14ac:dyDescent="0.25">
      <c r="J26437" t="str">
        <f t="shared" si="664"/>
        <v/>
      </c>
    </row>
    <row r="26438" spans="10:10" x14ac:dyDescent="0.25">
      <c r="J26438" t="str">
        <f t="shared" si="664"/>
        <v/>
      </c>
    </row>
    <row r="26439" spans="10:10" x14ac:dyDescent="0.25">
      <c r="J26439" t="str">
        <f t="shared" si="664"/>
        <v/>
      </c>
    </row>
    <row r="26440" spans="10:10" x14ac:dyDescent="0.25">
      <c r="J26440" t="str">
        <f t="shared" si="664"/>
        <v/>
      </c>
    </row>
    <row r="26441" spans="10:10" x14ac:dyDescent="0.25">
      <c r="J26441" t="str">
        <f t="shared" si="664"/>
        <v/>
      </c>
    </row>
    <row r="26442" spans="10:10" x14ac:dyDescent="0.25">
      <c r="J26442" t="str">
        <f t="shared" si="664"/>
        <v/>
      </c>
    </row>
    <row r="26443" spans="10:10" x14ac:dyDescent="0.25">
      <c r="J26443" t="str">
        <f t="shared" si="664"/>
        <v/>
      </c>
    </row>
    <row r="26444" spans="10:10" x14ac:dyDescent="0.25">
      <c r="J26444" t="str">
        <f t="shared" si="664"/>
        <v/>
      </c>
    </row>
    <row r="26445" spans="10:10" x14ac:dyDescent="0.25">
      <c r="J26445" t="str">
        <f t="shared" si="664"/>
        <v/>
      </c>
    </row>
    <row r="26446" spans="10:10" x14ac:dyDescent="0.25">
      <c r="J26446" t="str">
        <f t="shared" si="664"/>
        <v/>
      </c>
    </row>
    <row r="26447" spans="10:10" x14ac:dyDescent="0.25">
      <c r="J26447" t="str">
        <f t="shared" si="664"/>
        <v/>
      </c>
    </row>
    <row r="26448" spans="10:10" x14ac:dyDescent="0.25">
      <c r="J26448" t="str">
        <f t="shared" si="664"/>
        <v/>
      </c>
    </row>
    <row r="26449" spans="10:10" x14ac:dyDescent="0.25">
      <c r="J26449" t="str">
        <f t="shared" si="664"/>
        <v/>
      </c>
    </row>
    <row r="26450" spans="10:10" x14ac:dyDescent="0.25">
      <c r="J26450" t="str">
        <f t="shared" si="664"/>
        <v/>
      </c>
    </row>
    <row r="26451" spans="10:10" x14ac:dyDescent="0.25">
      <c r="J26451" t="str">
        <f t="shared" si="664"/>
        <v/>
      </c>
    </row>
    <row r="26452" spans="10:10" x14ac:dyDescent="0.25">
      <c r="J26452" t="str">
        <f t="shared" si="664"/>
        <v/>
      </c>
    </row>
    <row r="26453" spans="10:10" x14ac:dyDescent="0.25">
      <c r="J26453" t="str">
        <f t="shared" si="664"/>
        <v/>
      </c>
    </row>
    <row r="26454" spans="10:10" x14ac:dyDescent="0.25">
      <c r="J26454" t="str">
        <f t="shared" si="664"/>
        <v/>
      </c>
    </row>
    <row r="26455" spans="10:10" x14ac:dyDescent="0.25">
      <c r="J26455" t="str">
        <f t="shared" si="664"/>
        <v/>
      </c>
    </row>
    <row r="26456" spans="10:10" x14ac:dyDescent="0.25">
      <c r="J26456" t="str">
        <f t="shared" si="664"/>
        <v/>
      </c>
    </row>
    <row r="26457" spans="10:10" x14ac:dyDescent="0.25">
      <c r="J26457" t="str">
        <f t="shared" si="664"/>
        <v/>
      </c>
    </row>
    <row r="26458" spans="10:10" x14ac:dyDescent="0.25">
      <c r="J26458" t="str">
        <f t="shared" si="664"/>
        <v/>
      </c>
    </row>
    <row r="26459" spans="10:10" x14ac:dyDescent="0.25">
      <c r="J26459" t="str">
        <f t="shared" si="664"/>
        <v/>
      </c>
    </row>
    <row r="26460" spans="10:10" x14ac:dyDescent="0.25">
      <c r="J26460" t="str">
        <f t="shared" si="664"/>
        <v/>
      </c>
    </row>
    <row r="26461" spans="10:10" x14ac:dyDescent="0.25">
      <c r="J26461" t="str">
        <f t="shared" si="664"/>
        <v/>
      </c>
    </row>
    <row r="26462" spans="10:10" x14ac:dyDescent="0.25">
      <c r="J26462" t="str">
        <f t="shared" si="664"/>
        <v/>
      </c>
    </row>
    <row r="26463" spans="10:10" x14ac:dyDescent="0.25">
      <c r="J26463" t="str">
        <f t="shared" si="664"/>
        <v/>
      </c>
    </row>
    <row r="26464" spans="10:10" x14ac:dyDescent="0.25">
      <c r="J26464" t="str">
        <f t="shared" si="664"/>
        <v/>
      </c>
    </row>
    <row r="26465" spans="10:10" x14ac:dyDescent="0.25">
      <c r="J26465" t="str">
        <f t="shared" si="664"/>
        <v/>
      </c>
    </row>
    <row r="26466" spans="10:10" x14ac:dyDescent="0.25">
      <c r="J26466" t="str">
        <f t="shared" si="664"/>
        <v/>
      </c>
    </row>
    <row r="26467" spans="10:10" x14ac:dyDescent="0.25">
      <c r="J26467" t="str">
        <f t="shared" si="664"/>
        <v/>
      </c>
    </row>
    <row r="26468" spans="10:10" x14ac:dyDescent="0.25">
      <c r="J26468" t="str">
        <f t="shared" si="664"/>
        <v/>
      </c>
    </row>
    <row r="26469" spans="10:10" x14ac:dyDescent="0.25">
      <c r="J26469" t="str">
        <f t="shared" si="664"/>
        <v/>
      </c>
    </row>
    <row r="26470" spans="10:10" x14ac:dyDescent="0.25">
      <c r="J26470" t="str">
        <f t="shared" si="664"/>
        <v/>
      </c>
    </row>
    <row r="26471" spans="10:10" x14ac:dyDescent="0.25">
      <c r="J26471" t="str">
        <f t="shared" si="664"/>
        <v/>
      </c>
    </row>
    <row r="26472" spans="10:10" x14ac:dyDescent="0.25">
      <c r="J26472" t="str">
        <f t="shared" si="664"/>
        <v/>
      </c>
    </row>
    <row r="26473" spans="10:10" x14ac:dyDescent="0.25">
      <c r="J26473" t="str">
        <f t="shared" si="664"/>
        <v/>
      </c>
    </row>
    <row r="26474" spans="10:10" x14ac:dyDescent="0.25">
      <c r="J26474" t="str">
        <f t="shared" si="664"/>
        <v/>
      </c>
    </row>
    <row r="26475" spans="10:10" x14ac:dyDescent="0.25">
      <c r="J26475" t="str">
        <f t="shared" si="664"/>
        <v/>
      </c>
    </row>
    <row r="26476" spans="10:10" x14ac:dyDescent="0.25">
      <c r="J26476" t="str">
        <f t="shared" si="664"/>
        <v/>
      </c>
    </row>
    <row r="26477" spans="10:10" x14ac:dyDescent="0.25">
      <c r="J26477" t="str">
        <f t="shared" si="664"/>
        <v/>
      </c>
    </row>
    <row r="26478" spans="10:10" x14ac:dyDescent="0.25">
      <c r="J26478" t="str">
        <f t="shared" si="664"/>
        <v/>
      </c>
    </row>
    <row r="26479" spans="10:10" x14ac:dyDescent="0.25">
      <c r="J26479" t="str">
        <f t="shared" si="664"/>
        <v/>
      </c>
    </row>
    <row r="26480" spans="10:10" x14ac:dyDescent="0.25">
      <c r="J26480" t="str">
        <f t="shared" si="664"/>
        <v/>
      </c>
    </row>
    <row r="26481" spans="10:10" x14ac:dyDescent="0.25">
      <c r="J26481" t="str">
        <f t="shared" si="664"/>
        <v/>
      </c>
    </row>
    <row r="26482" spans="10:10" x14ac:dyDescent="0.25">
      <c r="J26482" t="str">
        <f t="shared" si="664"/>
        <v/>
      </c>
    </row>
    <row r="26483" spans="10:10" x14ac:dyDescent="0.25">
      <c r="J26483" t="str">
        <f t="shared" si="664"/>
        <v/>
      </c>
    </row>
    <row r="26484" spans="10:10" x14ac:dyDescent="0.25">
      <c r="J26484" t="str">
        <f t="shared" si="664"/>
        <v/>
      </c>
    </row>
    <row r="26485" spans="10:10" x14ac:dyDescent="0.25">
      <c r="J26485" t="str">
        <f t="shared" si="664"/>
        <v/>
      </c>
    </row>
    <row r="26486" spans="10:10" x14ac:dyDescent="0.25">
      <c r="J26486" t="str">
        <f t="shared" si="664"/>
        <v/>
      </c>
    </row>
    <row r="26487" spans="10:10" x14ac:dyDescent="0.25">
      <c r="J26487" t="str">
        <f t="shared" si="664"/>
        <v/>
      </c>
    </row>
    <row r="26488" spans="10:10" x14ac:dyDescent="0.25">
      <c r="J26488" t="str">
        <f t="shared" si="664"/>
        <v/>
      </c>
    </row>
    <row r="26489" spans="10:10" x14ac:dyDescent="0.25">
      <c r="J26489" t="str">
        <f t="shared" si="664"/>
        <v/>
      </c>
    </row>
    <row r="26490" spans="10:10" x14ac:dyDescent="0.25">
      <c r="J26490" t="str">
        <f t="shared" si="664"/>
        <v/>
      </c>
    </row>
    <row r="26491" spans="10:10" x14ac:dyDescent="0.25">
      <c r="J26491" t="str">
        <f t="shared" si="664"/>
        <v/>
      </c>
    </row>
    <row r="26492" spans="10:10" x14ac:dyDescent="0.25">
      <c r="J26492" t="str">
        <f t="shared" si="664"/>
        <v/>
      </c>
    </row>
    <row r="26493" spans="10:10" x14ac:dyDescent="0.25">
      <c r="J26493" t="str">
        <f t="shared" si="664"/>
        <v/>
      </c>
    </row>
    <row r="26494" spans="10:10" x14ac:dyDescent="0.25">
      <c r="J26494" t="str">
        <f t="shared" si="664"/>
        <v/>
      </c>
    </row>
    <row r="26495" spans="10:10" x14ac:dyDescent="0.25">
      <c r="J26495" t="str">
        <f t="shared" si="664"/>
        <v/>
      </c>
    </row>
    <row r="26496" spans="10:10" x14ac:dyDescent="0.25">
      <c r="J26496" t="str">
        <f t="shared" si="664"/>
        <v/>
      </c>
    </row>
    <row r="26497" spans="10:10" x14ac:dyDescent="0.25">
      <c r="J26497" t="str">
        <f t="shared" si="664"/>
        <v/>
      </c>
    </row>
    <row r="26498" spans="10:10" x14ac:dyDescent="0.25">
      <c r="J26498" t="str">
        <f t="shared" si="664"/>
        <v/>
      </c>
    </row>
    <row r="26499" spans="10:10" x14ac:dyDescent="0.25">
      <c r="J26499" t="str">
        <f t="shared" ref="J26499:J26562" si="665">B26499&amp;C26499&amp;E26499&amp;IF(C26499="Skog",F26499&amp;G26499,"")</f>
        <v/>
      </c>
    </row>
    <row r="26500" spans="10:10" x14ac:dyDescent="0.25">
      <c r="J26500" t="str">
        <f t="shared" si="665"/>
        <v/>
      </c>
    </row>
    <row r="26501" spans="10:10" x14ac:dyDescent="0.25">
      <c r="J26501" t="str">
        <f t="shared" si="665"/>
        <v/>
      </c>
    </row>
    <row r="26502" spans="10:10" x14ac:dyDescent="0.25">
      <c r="J26502" t="str">
        <f t="shared" si="665"/>
        <v/>
      </c>
    </row>
    <row r="26503" spans="10:10" x14ac:dyDescent="0.25">
      <c r="J26503" t="str">
        <f t="shared" si="665"/>
        <v/>
      </c>
    </row>
    <row r="26504" spans="10:10" x14ac:dyDescent="0.25">
      <c r="J26504" t="str">
        <f t="shared" si="665"/>
        <v/>
      </c>
    </row>
    <row r="26505" spans="10:10" x14ac:dyDescent="0.25">
      <c r="J26505" t="str">
        <f t="shared" si="665"/>
        <v/>
      </c>
    </row>
    <row r="26506" spans="10:10" x14ac:dyDescent="0.25">
      <c r="J26506" t="str">
        <f t="shared" si="665"/>
        <v/>
      </c>
    </row>
    <row r="26507" spans="10:10" x14ac:dyDescent="0.25">
      <c r="J26507" t="str">
        <f t="shared" si="665"/>
        <v/>
      </c>
    </row>
    <row r="26508" spans="10:10" x14ac:dyDescent="0.25">
      <c r="J26508" t="str">
        <f t="shared" si="665"/>
        <v/>
      </c>
    </row>
    <row r="26509" spans="10:10" x14ac:dyDescent="0.25">
      <c r="J26509" t="str">
        <f t="shared" si="665"/>
        <v/>
      </c>
    </row>
    <row r="26510" spans="10:10" x14ac:dyDescent="0.25">
      <c r="J26510" t="str">
        <f t="shared" si="665"/>
        <v/>
      </c>
    </row>
    <row r="26511" spans="10:10" x14ac:dyDescent="0.25">
      <c r="J26511" t="str">
        <f t="shared" si="665"/>
        <v/>
      </c>
    </row>
    <row r="26512" spans="10:10" x14ac:dyDescent="0.25">
      <c r="J26512" t="str">
        <f t="shared" si="665"/>
        <v/>
      </c>
    </row>
    <row r="26513" spans="10:10" x14ac:dyDescent="0.25">
      <c r="J26513" t="str">
        <f t="shared" si="665"/>
        <v/>
      </c>
    </row>
    <row r="26514" spans="10:10" x14ac:dyDescent="0.25">
      <c r="J26514" t="str">
        <f t="shared" si="665"/>
        <v/>
      </c>
    </row>
    <row r="26515" spans="10:10" x14ac:dyDescent="0.25">
      <c r="J26515" t="str">
        <f t="shared" si="665"/>
        <v/>
      </c>
    </row>
    <row r="26516" spans="10:10" x14ac:dyDescent="0.25">
      <c r="J26516" t="str">
        <f t="shared" si="665"/>
        <v/>
      </c>
    </row>
    <row r="26517" spans="10:10" x14ac:dyDescent="0.25">
      <c r="J26517" t="str">
        <f t="shared" si="665"/>
        <v/>
      </c>
    </row>
    <row r="26518" spans="10:10" x14ac:dyDescent="0.25">
      <c r="J26518" t="str">
        <f t="shared" si="665"/>
        <v/>
      </c>
    </row>
    <row r="26519" spans="10:10" x14ac:dyDescent="0.25">
      <c r="J26519" t="str">
        <f t="shared" si="665"/>
        <v/>
      </c>
    </row>
    <row r="26520" spans="10:10" x14ac:dyDescent="0.25">
      <c r="J26520" t="str">
        <f t="shared" si="665"/>
        <v/>
      </c>
    </row>
    <row r="26521" spans="10:10" x14ac:dyDescent="0.25">
      <c r="J26521" t="str">
        <f t="shared" si="665"/>
        <v/>
      </c>
    </row>
    <row r="26522" spans="10:10" x14ac:dyDescent="0.25">
      <c r="J26522" t="str">
        <f t="shared" si="665"/>
        <v/>
      </c>
    </row>
    <row r="26523" spans="10:10" x14ac:dyDescent="0.25">
      <c r="J26523" t="str">
        <f t="shared" si="665"/>
        <v/>
      </c>
    </row>
    <row r="26524" spans="10:10" x14ac:dyDescent="0.25">
      <c r="J26524" t="str">
        <f t="shared" si="665"/>
        <v/>
      </c>
    </row>
    <row r="26525" spans="10:10" x14ac:dyDescent="0.25">
      <c r="J26525" t="str">
        <f t="shared" si="665"/>
        <v/>
      </c>
    </row>
    <row r="26526" spans="10:10" x14ac:dyDescent="0.25">
      <c r="J26526" t="str">
        <f t="shared" si="665"/>
        <v/>
      </c>
    </row>
    <row r="26527" spans="10:10" x14ac:dyDescent="0.25">
      <c r="J26527" t="str">
        <f t="shared" si="665"/>
        <v/>
      </c>
    </row>
    <row r="26528" spans="10:10" x14ac:dyDescent="0.25">
      <c r="J26528" t="str">
        <f t="shared" si="665"/>
        <v/>
      </c>
    </row>
    <row r="26529" spans="10:10" x14ac:dyDescent="0.25">
      <c r="J26529" t="str">
        <f t="shared" si="665"/>
        <v/>
      </c>
    </row>
    <row r="26530" spans="10:10" x14ac:dyDescent="0.25">
      <c r="J26530" t="str">
        <f t="shared" si="665"/>
        <v/>
      </c>
    </row>
    <row r="26531" spans="10:10" x14ac:dyDescent="0.25">
      <c r="J26531" t="str">
        <f t="shared" si="665"/>
        <v/>
      </c>
    </row>
    <row r="26532" spans="10:10" x14ac:dyDescent="0.25">
      <c r="J26532" t="str">
        <f t="shared" si="665"/>
        <v/>
      </c>
    </row>
    <row r="26533" spans="10:10" x14ac:dyDescent="0.25">
      <c r="J26533" t="str">
        <f t="shared" si="665"/>
        <v/>
      </c>
    </row>
    <row r="26534" spans="10:10" x14ac:dyDescent="0.25">
      <c r="J26534" t="str">
        <f t="shared" si="665"/>
        <v/>
      </c>
    </row>
    <row r="26535" spans="10:10" x14ac:dyDescent="0.25">
      <c r="J26535" t="str">
        <f t="shared" si="665"/>
        <v/>
      </c>
    </row>
    <row r="26536" spans="10:10" x14ac:dyDescent="0.25">
      <c r="J26536" t="str">
        <f t="shared" si="665"/>
        <v/>
      </c>
    </row>
    <row r="26537" spans="10:10" x14ac:dyDescent="0.25">
      <c r="J26537" t="str">
        <f t="shared" si="665"/>
        <v/>
      </c>
    </row>
    <row r="26538" spans="10:10" x14ac:dyDescent="0.25">
      <c r="J26538" t="str">
        <f t="shared" si="665"/>
        <v/>
      </c>
    </row>
    <row r="26539" spans="10:10" x14ac:dyDescent="0.25">
      <c r="J26539" t="str">
        <f t="shared" si="665"/>
        <v/>
      </c>
    </row>
    <row r="26540" spans="10:10" x14ac:dyDescent="0.25">
      <c r="J26540" t="str">
        <f t="shared" si="665"/>
        <v/>
      </c>
    </row>
    <row r="26541" spans="10:10" x14ac:dyDescent="0.25">
      <c r="J26541" t="str">
        <f t="shared" si="665"/>
        <v/>
      </c>
    </row>
    <row r="26542" spans="10:10" x14ac:dyDescent="0.25">
      <c r="J26542" t="str">
        <f t="shared" si="665"/>
        <v/>
      </c>
    </row>
    <row r="26543" spans="10:10" x14ac:dyDescent="0.25">
      <c r="J26543" t="str">
        <f t="shared" si="665"/>
        <v/>
      </c>
    </row>
    <row r="26544" spans="10:10" x14ac:dyDescent="0.25">
      <c r="J26544" t="str">
        <f t="shared" si="665"/>
        <v/>
      </c>
    </row>
    <row r="26545" spans="10:10" x14ac:dyDescent="0.25">
      <c r="J26545" t="str">
        <f t="shared" si="665"/>
        <v/>
      </c>
    </row>
    <row r="26546" spans="10:10" x14ac:dyDescent="0.25">
      <c r="J26546" t="str">
        <f t="shared" si="665"/>
        <v/>
      </c>
    </row>
    <row r="26547" spans="10:10" x14ac:dyDescent="0.25">
      <c r="J26547" t="str">
        <f t="shared" si="665"/>
        <v/>
      </c>
    </row>
    <row r="26548" spans="10:10" x14ac:dyDescent="0.25">
      <c r="J26548" t="str">
        <f t="shared" si="665"/>
        <v/>
      </c>
    </row>
    <row r="26549" spans="10:10" x14ac:dyDescent="0.25">
      <c r="J26549" t="str">
        <f t="shared" si="665"/>
        <v/>
      </c>
    </row>
    <row r="26550" spans="10:10" x14ac:dyDescent="0.25">
      <c r="J26550" t="str">
        <f t="shared" si="665"/>
        <v/>
      </c>
    </row>
    <row r="26551" spans="10:10" x14ac:dyDescent="0.25">
      <c r="J26551" t="str">
        <f t="shared" si="665"/>
        <v/>
      </c>
    </row>
    <row r="26552" spans="10:10" x14ac:dyDescent="0.25">
      <c r="J26552" t="str">
        <f t="shared" si="665"/>
        <v/>
      </c>
    </row>
    <row r="26553" spans="10:10" x14ac:dyDescent="0.25">
      <c r="J26553" t="str">
        <f t="shared" si="665"/>
        <v/>
      </c>
    </row>
    <row r="26554" spans="10:10" x14ac:dyDescent="0.25">
      <c r="J26554" t="str">
        <f t="shared" si="665"/>
        <v/>
      </c>
    </row>
    <row r="26555" spans="10:10" x14ac:dyDescent="0.25">
      <c r="J26555" t="str">
        <f t="shared" si="665"/>
        <v/>
      </c>
    </row>
    <row r="26556" spans="10:10" x14ac:dyDescent="0.25">
      <c r="J26556" t="str">
        <f t="shared" si="665"/>
        <v/>
      </c>
    </row>
    <row r="26557" spans="10:10" x14ac:dyDescent="0.25">
      <c r="J26557" t="str">
        <f t="shared" si="665"/>
        <v/>
      </c>
    </row>
    <row r="26558" spans="10:10" x14ac:dyDescent="0.25">
      <c r="J26558" t="str">
        <f t="shared" si="665"/>
        <v/>
      </c>
    </row>
    <row r="26559" spans="10:10" x14ac:dyDescent="0.25">
      <c r="J26559" t="str">
        <f t="shared" si="665"/>
        <v/>
      </c>
    </row>
    <row r="26560" spans="10:10" x14ac:dyDescent="0.25">
      <c r="J26560" t="str">
        <f t="shared" si="665"/>
        <v/>
      </c>
    </row>
    <row r="26561" spans="10:10" x14ac:dyDescent="0.25">
      <c r="J26561" t="str">
        <f t="shared" si="665"/>
        <v/>
      </c>
    </row>
    <row r="26562" spans="10:10" x14ac:dyDescent="0.25">
      <c r="J26562" t="str">
        <f t="shared" si="665"/>
        <v/>
      </c>
    </row>
    <row r="26563" spans="10:10" x14ac:dyDescent="0.25">
      <c r="J26563" t="str">
        <f t="shared" ref="J26563:J26626" si="666">B26563&amp;C26563&amp;E26563&amp;IF(C26563="Skog",F26563&amp;G26563,"")</f>
        <v/>
      </c>
    </row>
    <row r="26564" spans="10:10" x14ac:dyDescent="0.25">
      <c r="J26564" t="str">
        <f t="shared" si="666"/>
        <v/>
      </c>
    </row>
    <row r="26565" spans="10:10" x14ac:dyDescent="0.25">
      <c r="J26565" t="str">
        <f t="shared" si="666"/>
        <v/>
      </c>
    </row>
    <row r="26566" spans="10:10" x14ac:dyDescent="0.25">
      <c r="J26566" t="str">
        <f t="shared" si="666"/>
        <v/>
      </c>
    </row>
    <row r="26567" spans="10:10" x14ac:dyDescent="0.25">
      <c r="J26567" t="str">
        <f t="shared" si="666"/>
        <v/>
      </c>
    </row>
    <row r="26568" spans="10:10" x14ac:dyDescent="0.25">
      <c r="J26568" t="str">
        <f t="shared" si="666"/>
        <v/>
      </c>
    </row>
    <row r="26569" spans="10:10" x14ac:dyDescent="0.25">
      <c r="J26569" t="str">
        <f t="shared" si="666"/>
        <v/>
      </c>
    </row>
    <row r="26570" spans="10:10" x14ac:dyDescent="0.25">
      <c r="J26570" t="str">
        <f t="shared" si="666"/>
        <v/>
      </c>
    </row>
    <row r="26571" spans="10:10" x14ac:dyDescent="0.25">
      <c r="J26571" t="str">
        <f t="shared" si="666"/>
        <v/>
      </c>
    </row>
    <row r="26572" spans="10:10" x14ac:dyDescent="0.25">
      <c r="J26572" t="str">
        <f t="shared" si="666"/>
        <v/>
      </c>
    </row>
    <row r="26573" spans="10:10" x14ac:dyDescent="0.25">
      <c r="J26573" t="str">
        <f t="shared" si="666"/>
        <v/>
      </c>
    </row>
    <row r="26574" spans="10:10" x14ac:dyDescent="0.25">
      <c r="J26574" t="str">
        <f t="shared" si="666"/>
        <v/>
      </c>
    </row>
    <row r="26575" spans="10:10" x14ac:dyDescent="0.25">
      <c r="J26575" t="str">
        <f t="shared" si="666"/>
        <v/>
      </c>
    </row>
    <row r="26576" spans="10:10" x14ac:dyDescent="0.25">
      <c r="J26576" t="str">
        <f t="shared" si="666"/>
        <v/>
      </c>
    </row>
    <row r="26577" spans="10:10" x14ac:dyDescent="0.25">
      <c r="J26577" t="str">
        <f t="shared" si="666"/>
        <v/>
      </c>
    </row>
    <row r="26578" spans="10:10" x14ac:dyDescent="0.25">
      <c r="J26578" t="str">
        <f t="shared" si="666"/>
        <v/>
      </c>
    </row>
    <row r="26579" spans="10:10" x14ac:dyDescent="0.25">
      <c r="J26579" t="str">
        <f t="shared" si="666"/>
        <v/>
      </c>
    </row>
    <row r="26580" spans="10:10" x14ac:dyDescent="0.25">
      <c r="J26580" t="str">
        <f t="shared" si="666"/>
        <v/>
      </c>
    </row>
    <row r="26581" spans="10:10" x14ac:dyDescent="0.25">
      <c r="J26581" t="str">
        <f t="shared" si="666"/>
        <v/>
      </c>
    </row>
    <row r="26582" spans="10:10" x14ac:dyDescent="0.25">
      <c r="J26582" t="str">
        <f t="shared" si="666"/>
        <v/>
      </c>
    </row>
    <row r="26583" spans="10:10" x14ac:dyDescent="0.25">
      <c r="J26583" t="str">
        <f t="shared" si="666"/>
        <v/>
      </c>
    </row>
    <row r="26584" spans="10:10" x14ac:dyDescent="0.25">
      <c r="J26584" t="str">
        <f t="shared" si="666"/>
        <v/>
      </c>
    </row>
    <row r="26585" spans="10:10" x14ac:dyDescent="0.25">
      <c r="J26585" t="str">
        <f t="shared" si="666"/>
        <v/>
      </c>
    </row>
    <row r="26586" spans="10:10" x14ac:dyDescent="0.25">
      <c r="J26586" t="str">
        <f t="shared" si="666"/>
        <v/>
      </c>
    </row>
    <row r="26587" spans="10:10" x14ac:dyDescent="0.25">
      <c r="J26587" t="str">
        <f t="shared" si="666"/>
        <v/>
      </c>
    </row>
    <row r="26588" spans="10:10" x14ac:dyDescent="0.25">
      <c r="J26588" t="str">
        <f t="shared" si="666"/>
        <v/>
      </c>
    </row>
    <row r="26589" spans="10:10" x14ac:dyDescent="0.25">
      <c r="J26589" t="str">
        <f t="shared" si="666"/>
        <v/>
      </c>
    </row>
    <row r="26590" spans="10:10" x14ac:dyDescent="0.25">
      <c r="J26590" t="str">
        <f t="shared" si="666"/>
        <v/>
      </c>
    </row>
    <row r="26591" spans="10:10" x14ac:dyDescent="0.25">
      <c r="J26591" t="str">
        <f t="shared" si="666"/>
        <v/>
      </c>
    </row>
    <row r="26592" spans="10:10" x14ac:dyDescent="0.25">
      <c r="J26592" t="str">
        <f t="shared" si="666"/>
        <v/>
      </c>
    </row>
    <row r="26593" spans="10:10" x14ac:dyDescent="0.25">
      <c r="J26593" t="str">
        <f t="shared" si="666"/>
        <v/>
      </c>
    </row>
    <row r="26594" spans="10:10" x14ac:dyDescent="0.25">
      <c r="J26594" t="str">
        <f t="shared" si="666"/>
        <v/>
      </c>
    </row>
    <row r="26595" spans="10:10" x14ac:dyDescent="0.25">
      <c r="J26595" t="str">
        <f t="shared" si="666"/>
        <v/>
      </c>
    </row>
    <row r="26596" spans="10:10" x14ac:dyDescent="0.25">
      <c r="J26596" t="str">
        <f t="shared" si="666"/>
        <v/>
      </c>
    </row>
    <row r="26597" spans="10:10" x14ac:dyDescent="0.25">
      <c r="J26597" t="str">
        <f t="shared" si="666"/>
        <v/>
      </c>
    </row>
    <row r="26598" spans="10:10" x14ac:dyDescent="0.25">
      <c r="J26598" t="str">
        <f t="shared" si="666"/>
        <v/>
      </c>
    </row>
    <row r="26599" spans="10:10" x14ac:dyDescent="0.25">
      <c r="J26599" t="str">
        <f t="shared" si="666"/>
        <v/>
      </c>
    </row>
    <row r="26600" spans="10:10" x14ac:dyDescent="0.25">
      <c r="J26600" t="str">
        <f t="shared" si="666"/>
        <v/>
      </c>
    </row>
    <row r="26601" spans="10:10" x14ac:dyDescent="0.25">
      <c r="J26601" t="str">
        <f t="shared" si="666"/>
        <v/>
      </c>
    </row>
    <row r="26602" spans="10:10" x14ac:dyDescent="0.25">
      <c r="J26602" t="str">
        <f t="shared" si="666"/>
        <v/>
      </c>
    </row>
    <row r="26603" spans="10:10" x14ac:dyDescent="0.25">
      <c r="J26603" t="str">
        <f t="shared" si="666"/>
        <v/>
      </c>
    </row>
    <row r="26604" spans="10:10" x14ac:dyDescent="0.25">
      <c r="J26604" t="str">
        <f t="shared" si="666"/>
        <v/>
      </c>
    </row>
    <row r="26605" spans="10:10" x14ac:dyDescent="0.25">
      <c r="J26605" t="str">
        <f t="shared" si="666"/>
        <v/>
      </c>
    </row>
    <row r="26606" spans="10:10" x14ac:dyDescent="0.25">
      <c r="J26606" t="str">
        <f t="shared" si="666"/>
        <v/>
      </c>
    </row>
    <row r="26607" spans="10:10" x14ac:dyDescent="0.25">
      <c r="J26607" t="str">
        <f t="shared" si="666"/>
        <v/>
      </c>
    </row>
    <row r="26608" spans="10:10" x14ac:dyDescent="0.25">
      <c r="J26608" t="str">
        <f t="shared" si="666"/>
        <v/>
      </c>
    </row>
    <row r="26609" spans="10:10" x14ac:dyDescent="0.25">
      <c r="J26609" t="str">
        <f t="shared" si="666"/>
        <v/>
      </c>
    </row>
    <row r="26610" spans="10:10" x14ac:dyDescent="0.25">
      <c r="J26610" t="str">
        <f t="shared" si="666"/>
        <v/>
      </c>
    </row>
    <row r="26611" spans="10:10" x14ac:dyDescent="0.25">
      <c r="J26611" t="str">
        <f t="shared" si="666"/>
        <v/>
      </c>
    </row>
    <row r="26612" spans="10:10" x14ac:dyDescent="0.25">
      <c r="J26612" t="str">
        <f t="shared" si="666"/>
        <v/>
      </c>
    </row>
    <row r="26613" spans="10:10" x14ac:dyDescent="0.25">
      <c r="J26613" t="str">
        <f t="shared" si="666"/>
        <v/>
      </c>
    </row>
    <row r="26614" spans="10:10" x14ac:dyDescent="0.25">
      <c r="J26614" t="str">
        <f t="shared" si="666"/>
        <v/>
      </c>
    </row>
    <row r="26615" spans="10:10" x14ac:dyDescent="0.25">
      <c r="J26615" t="str">
        <f t="shared" si="666"/>
        <v/>
      </c>
    </row>
    <row r="26616" spans="10:10" x14ac:dyDescent="0.25">
      <c r="J26616" t="str">
        <f t="shared" si="666"/>
        <v/>
      </c>
    </row>
    <row r="26617" spans="10:10" x14ac:dyDescent="0.25">
      <c r="J26617" t="str">
        <f t="shared" si="666"/>
        <v/>
      </c>
    </row>
    <row r="26618" spans="10:10" x14ac:dyDescent="0.25">
      <c r="J26618" t="str">
        <f t="shared" si="666"/>
        <v/>
      </c>
    </row>
    <row r="26619" spans="10:10" x14ac:dyDescent="0.25">
      <c r="J26619" t="str">
        <f t="shared" si="666"/>
        <v/>
      </c>
    </row>
    <row r="26620" spans="10:10" x14ac:dyDescent="0.25">
      <c r="J26620" t="str">
        <f t="shared" si="666"/>
        <v/>
      </c>
    </row>
    <row r="26621" spans="10:10" x14ac:dyDescent="0.25">
      <c r="J26621" t="str">
        <f t="shared" si="666"/>
        <v/>
      </c>
    </row>
    <row r="26622" spans="10:10" x14ac:dyDescent="0.25">
      <c r="J26622" t="str">
        <f t="shared" si="666"/>
        <v/>
      </c>
    </row>
    <row r="26623" spans="10:10" x14ac:dyDescent="0.25">
      <c r="J26623" t="str">
        <f t="shared" si="666"/>
        <v/>
      </c>
    </row>
    <row r="26624" spans="10:10" x14ac:dyDescent="0.25">
      <c r="J26624" t="str">
        <f t="shared" si="666"/>
        <v/>
      </c>
    </row>
    <row r="26625" spans="10:10" x14ac:dyDescent="0.25">
      <c r="J26625" t="str">
        <f t="shared" si="666"/>
        <v/>
      </c>
    </row>
    <row r="26626" spans="10:10" x14ac:dyDescent="0.25">
      <c r="J26626" t="str">
        <f t="shared" si="666"/>
        <v/>
      </c>
    </row>
    <row r="26627" spans="10:10" x14ac:dyDescent="0.25">
      <c r="J26627" t="str">
        <f t="shared" ref="J26627:J26690" si="667">B26627&amp;C26627&amp;E26627&amp;IF(C26627="Skog",F26627&amp;G26627,"")</f>
        <v/>
      </c>
    </row>
    <row r="26628" spans="10:10" x14ac:dyDescent="0.25">
      <c r="J26628" t="str">
        <f t="shared" si="667"/>
        <v/>
      </c>
    </row>
    <row r="26629" spans="10:10" x14ac:dyDescent="0.25">
      <c r="J26629" t="str">
        <f t="shared" si="667"/>
        <v/>
      </c>
    </row>
    <row r="26630" spans="10:10" x14ac:dyDescent="0.25">
      <c r="J26630" t="str">
        <f t="shared" si="667"/>
        <v/>
      </c>
    </row>
    <row r="26631" spans="10:10" x14ac:dyDescent="0.25">
      <c r="J26631" t="str">
        <f t="shared" si="667"/>
        <v/>
      </c>
    </row>
    <row r="26632" spans="10:10" x14ac:dyDescent="0.25">
      <c r="J26632" t="str">
        <f t="shared" si="667"/>
        <v/>
      </c>
    </row>
    <row r="26633" spans="10:10" x14ac:dyDescent="0.25">
      <c r="J26633" t="str">
        <f t="shared" si="667"/>
        <v/>
      </c>
    </row>
    <row r="26634" spans="10:10" x14ac:dyDescent="0.25">
      <c r="J26634" t="str">
        <f t="shared" si="667"/>
        <v/>
      </c>
    </row>
    <row r="26635" spans="10:10" x14ac:dyDescent="0.25">
      <c r="J26635" t="str">
        <f t="shared" si="667"/>
        <v/>
      </c>
    </row>
    <row r="26636" spans="10:10" x14ac:dyDescent="0.25">
      <c r="J26636" t="str">
        <f t="shared" si="667"/>
        <v/>
      </c>
    </row>
    <row r="26637" spans="10:10" x14ac:dyDescent="0.25">
      <c r="J26637" t="str">
        <f t="shared" si="667"/>
        <v/>
      </c>
    </row>
    <row r="26638" spans="10:10" x14ac:dyDescent="0.25">
      <c r="J26638" t="str">
        <f t="shared" si="667"/>
        <v/>
      </c>
    </row>
    <row r="26639" spans="10:10" x14ac:dyDescent="0.25">
      <c r="J26639" t="str">
        <f t="shared" si="667"/>
        <v/>
      </c>
    </row>
    <row r="26640" spans="10:10" x14ac:dyDescent="0.25">
      <c r="J26640" t="str">
        <f t="shared" si="667"/>
        <v/>
      </c>
    </row>
    <row r="26641" spans="10:10" x14ac:dyDescent="0.25">
      <c r="J26641" t="str">
        <f t="shared" si="667"/>
        <v/>
      </c>
    </row>
    <row r="26642" spans="10:10" x14ac:dyDescent="0.25">
      <c r="J26642" t="str">
        <f t="shared" si="667"/>
        <v/>
      </c>
    </row>
    <row r="26643" spans="10:10" x14ac:dyDescent="0.25">
      <c r="J26643" t="str">
        <f t="shared" si="667"/>
        <v/>
      </c>
    </row>
    <row r="26644" spans="10:10" x14ac:dyDescent="0.25">
      <c r="J26644" t="str">
        <f t="shared" si="667"/>
        <v/>
      </c>
    </row>
    <row r="26645" spans="10:10" x14ac:dyDescent="0.25">
      <c r="J26645" t="str">
        <f t="shared" si="667"/>
        <v/>
      </c>
    </row>
    <row r="26646" spans="10:10" x14ac:dyDescent="0.25">
      <c r="J26646" t="str">
        <f t="shared" si="667"/>
        <v/>
      </c>
    </row>
    <row r="26647" spans="10:10" x14ac:dyDescent="0.25">
      <c r="J26647" t="str">
        <f t="shared" si="667"/>
        <v/>
      </c>
    </row>
    <row r="26648" spans="10:10" x14ac:dyDescent="0.25">
      <c r="J26648" t="str">
        <f t="shared" si="667"/>
        <v/>
      </c>
    </row>
    <row r="26649" spans="10:10" x14ac:dyDescent="0.25">
      <c r="J26649" t="str">
        <f t="shared" si="667"/>
        <v/>
      </c>
    </row>
    <row r="26650" spans="10:10" x14ac:dyDescent="0.25">
      <c r="J26650" t="str">
        <f t="shared" si="667"/>
        <v/>
      </c>
    </row>
    <row r="26651" spans="10:10" x14ac:dyDescent="0.25">
      <c r="J26651" t="str">
        <f t="shared" si="667"/>
        <v/>
      </c>
    </row>
    <row r="26652" spans="10:10" x14ac:dyDescent="0.25">
      <c r="J26652" t="str">
        <f t="shared" si="667"/>
        <v/>
      </c>
    </row>
    <row r="26653" spans="10:10" x14ac:dyDescent="0.25">
      <c r="J26653" t="str">
        <f t="shared" si="667"/>
        <v/>
      </c>
    </row>
    <row r="26654" spans="10:10" x14ac:dyDescent="0.25">
      <c r="J26654" t="str">
        <f t="shared" si="667"/>
        <v/>
      </c>
    </row>
    <row r="26655" spans="10:10" x14ac:dyDescent="0.25">
      <c r="J26655" t="str">
        <f t="shared" si="667"/>
        <v/>
      </c>
    </row>
    <row r="26656" spans="10:10" x14ac:dyDescent="0.25">
      <c r="J26656" t="str">
        <f t="shared" si="667"/>
        <v/>
      </c>
    </row>
    <row r="26657" spans="10:10" x14ac:dyDescent="0.25">
      <c r="J26657" t="str">
        <f t="shared" si="667"/>
        <v/>
      </c>
    </row>
    <row r="26658" spans="10:10" x14ac:dyDescent="0.25">
      <c r="J26658" t="str">
        <f t="shared" si="667"/>
        <v/>
      </c>
    </row>
    <row r="26659" spans="10:10" x14ac:dyDescent="0.25">
      <c r="J26659" t="str">
        <f t="shared" si="667"/>
        <v/>
      </c>
    </row>
    <row r="26660" spans="10:10" x14ac:dyDescent="0.25">
      <c r="J26660" t="str">
        <f t="shared" si="667"/>
        <v/>
      </c>
    </row>
    <row r="26661" spans="10:10" x14ac:dyDescent="0.25">
      <c r="J26661" t="str">
        <f t="shared" si="667"/>
        <v/>
      </c>
    </row>
    <row r="26662" spans="10:10" x14ac:dyDescent="0.25">
      <c r="J26662" t="str">
        <f t="shared" si="667"/>
        <v/>
      </c>
    </row>
    <row r="26663" spans="10:10" x14ac:dyDescent="0.25">
      <c r="J26663" t="str">
        <f t="shared" si="667"/>
        <v/>
      </c>
    </row>
    <row r="26664" spans="10:10" x14ac:dyDescent="0.25">
      <c r="J26664" t="str">
        <f t="shared" si="667"/>
        <v/>
      </c>
    </row>
    <row r="26665" spans="10:10" x14ac:dyDescent="0.25">
      <c r="J26665" t="str">
        <f t="shared" si="667"/>
        <v/>
      </c>
    </row>
    <row r="26666" spans="10:10" x14ac:dyDescent="0.25">
      <c r="J26666" t="str">
        <f t="shared" si="667"/>
        <v/>
      </c>
    </row>
    <row r="26667" spans="10:10" x14ac:dyDescent="0.25">
      <c r="J26667" t="str">
        <f t="shared" si="667"/>
        <v/>
      </c>
    </row>
    <row r="26668" spans="10:10" x14ac:dyDescent="0.25">
      <c r="J26668" t="str">
        <f t="shared" si="667"/>
        <v/>
      </c>
    </row>
    <row r="26669" spans="10:10" x14ac:dyDescent="0.25">
      <c r="J26669" t="str">
        <f t="shared" si="667"/>
        <v/>
      </c>
    </row>
    <row r="26670" spans="10:10" x14ac:dyDescent="0.25">
      <c r="J26670" t="str">
        <f t="shared" si="667"/>
        <v/>
      </c>
    </row>
    <row r="26671" spans="10:10" x14ac:dyDescent="0.25">
      <c r="J26671" t="str">
        <f t="shared" si="667"/>
        <v/>
      </c>
    </row>
    <row r="26672" spans="10:10" x14ac:dyDescent="0.25">
      <c r="J26672" t="str">
        <f t="shared" si="667"/>
        <v/>
      </c>
    </row>
    <row r="26673" spans="10:10" x14ac:dyDescent="0.25">
      <c r="J26673" t="str">
        <f t="shared" si="667"/>
        <v/>
      </c>
    </row>
    <row r="26674" spans="10:10" x14ac:dyDescent="0.25">
      <c r="J26674" t="str">
        <f t="shared" si="667"/>
        <v/>
      </c>
    </row>
    <row r="26675" spans="10:10" x14ac:dyDescent="0.25">
      <c r="J26675" t="str">
        <f t="shared" si="667"/>
        <v/>
      </c>
    </row>
    <row r="26676" spans="10:10" x14ac:dyDescent="0.25">
      <c r="J26676" t="str">
        <f t="shared" si="667"/>
        <v/>
      </c>
    </row>
    <row r="26677" spans="10:10" x14ac:dyDescent="0.25">
      <c r="J26677" t="str">
        <f t="shared" si="667"/>
        <v/>
      </c>
    </row>
    <row r="26678" spans="10:10" x14ac:dyDescent="0.25">
      <c r="J26678" t="str">
        <f t="shared" si="667"/>
        <v/>
      </c>
    </row>
    <row r="26679" spans="10:10" x14ac:dyDescent="0.25">
      <c r="J26679" t="str">
        <f t="shared" si="667"/>
        <v/>
      </c>
    </row>
    <row r="26680" spans="10:10" x14ac:dyDescent="0.25">
      <c r="J26680" t="str">
        <f t="shared" si="667"/>
        <v/>
      </c>
    </row>
    <row r="26681" spans="10:10" x14ac:dyDescent="0.25">
      <c r="J26681" t="str">
        <f t="shared" si="667"/>
        <v/>
      </c>
    </row>
    <row r="26682" spans="10:10" x14ac:dyDescent="0.25">
      <c r="J26682" t="str">
        <f t="shared" si="667"/>
        <v/>
      </c>
    </row>
    <row r="26683" spans="10:10" x14ac:dyDescent="0.25">
      <c r="J26683" t="str">
        <f t="shared" si="667"/>
        <v/>
      </c>
    </row>
    <row r="26684" spans="10:10" x14ac:dyDescent="0.25">
      <c r="J26684" t="str">
        <f t="shared" si="667"/>
        <v/>
      </c>
    </row>
    <row r="26685" spans="10:10" x14ac:dyDescent="0.25">
      <c r="J26685" t="str">
        <f t="shared" si="667"/>
        <v/>
      </c>
    </row>
    <row r="26686" spans="10:10" x14ac:dyDescent="0.25">
      <c r="J26686" t="str">
        <f t="shared" si="667"/>
        <v/>
      </c>
    </row>
    <row r="26687" spans="10:10" x14ac:dyDescent="0.25">
      <c r="J26687" t="str">
        <f t="shared" si="667"/>
        <v/>
      </c>
    </row>
    <row r="26688" spans="10:10" x14ac:dyDescent="0.25">
      <c r="J26688" t="str">
        <f t="shared" si="667"/>
        <v/>
      </c>
    </row>
    <row r="26689" spans="10:10" x14ac:dyDescent="0.25">
      <c r="J26689" t="str">
        <f t="shared" si="667"/>
        <v/>
      </c>
    </row>
    <row r="26690" spans="10:10" x14ac:dyDescent="0.25">
      <c r="J26690" t="str">
        <f t="shared" si="667"/>
        <v/>
      </c>
    </row>
    <row r="26691" spans="10:10" x14ac:dyDescent="0.25">
      <c r="J26691" t="str">
        <f t="shared" ref="J26691:J26754" si="668">B26691&amp;C26691&amp;E26691&amp;IF(C26691="Skog",F26691&amp;G26691,"")</f>
        <v/>
      </c>
    </row>
    <row r="26692" spans="10:10" x14ac:dyDescent="0.25">
      <c r="J26692" t="str">
        <f t="shared" si="668"/>
        <v/>
      </c>
    </row>
    <row r="26693" spans="10:10" x14ac:dyDescent="0.25">
      <c r="J26693" t="str">
        <f t="shared" si="668"/>
        <v/>
      </c>
    </row>
    <row r="26694" spans="10:10" x14ac:dyDescent="0.25">
      <c r="J26694" t="str">
        <f t="shared" si="668"/>
        <v/>
      </c>
    </row>
    <row r="26695" spans="10:10" x14ac:dyDescent="0.25">
      <c r="J26695" t="str">
        <f t="shared" si="668"/>
        <v/>
      </c>
    </row>
    <row r="26696" spans="10:10" x14ac:dyDescent="0.25">
      <c r="J26696" t="str">
        <f t="shared" si="668"/>
        <v/>
      </c>
    </row>
    <row r="26697" spans="10:10" x14ac:dyDescent="0.25">
      <c r="J26697" t="str">
        <f t="shared" si="668"/>
        <v/>
      </c>
    </row>
    <row r="26698" spans="10:10" x14ac:dyDescent="0.25">
      <c r="J26698" t="str">
        <f t="shared" si="668"/>
        <v/>
      </c>
    </row>
    <row r="26699" spans="10:10" x14ac:dyDescent="0.25">
      <c r="J26699" t="str">
        <f t="shared" si="668"/>
        <v/>
      </c>
    </row>
    <row r="26700" spans="10:10" x14ac:dyDescent="0.25">
      <c r="J26700" t="str">
        <f t="shared" si="668"/>
        <v/>
      </c>
    </row>
    <row r="26701" spans="10:10" x14ac:dyDescent="0.25">
      <c r="J26701" t="str">
        <f t="shared" si="668"/>
        <v/>
      </c>
    </row>
    <row r="26702" spans="10:10" x14ac:dyDescent="0.25">
      <c r="J26702" t="str">
        <f t="shared" si="668"/>
        <v/>
      </c>
    </row>
    <row r="26703" spans="10:10" x14ac:dyDescent="0.25">
      <c r="J26703" t="str">
        <f t="shared" si="668"/>
        <v/>
      </c>
    </row>
    <row r="26704" spans="10:10" x14ac:dyDescent="0.25">
      <c r="J26704" t="str">
        <f t="shared" si="668"/>
        <v/>
      </c>
    </row>
    <row r="26705" spans="10:10" x14ac:dyDescent="0.25">
      <c r="J26705" t="str">
        <f t="shared" si="668"/>
        <v/>
      </c>
    </row>
    <row r="26706" spans="10:10" x14ac:dyDescent="0.25">
      <c r="J26706" t="str">
        <f t="shared" si="668"/>
        <v/>
      </c>
    </row>
    <row r="26707" spans="10:10" x14ac:dyDescent="0.25">
      <c r="J26707" t="str">
        <f t="shared" si="668"/>
        <v/>
      </c>
    </row>
    <row r="26708" spans="10:10" x14ac:dyDescent="0.25">
      <c r="J26708" t="str">
        <f t="shared" si="668"/>
        <v/>
      </c>
    </row>
    <row r="26709" spans="10:10" x14ac:dyDescent="0.25">
      <c r="J26709" t="str">
        <f t="shared" si="668"/>
        <v/>
      </c>
    </row>
    <row r="26710" spans="10:10" x14ac:dyDescent="0.25">
      <c r="J26710" t="str">
        <f t="shared" si="668"/>
        <v/>
      </c>
    </row>
    <row r="26711" spans="10:10" x14ac:dyDescent="0.25">
      <c r="J26711" t="str">
        <f t="shared" si="668"/>
        <v/>
      </c>
    </row>
    <row r="26712" spans="10:10" x14ac:dyDescent="0.25">
      <c r="J26712" t="str">
        <f t="shared" si="668"/>
        <v/>
      </c>
    </row>
    <row r="26713" spans="10:10" x14ac:dyDescent="0.25">
      <c r="J26713" t="str">
        <f t="shared" si="668"/>
        <v/>
      </c>
    </row>
    <row r="26714" spans="10:10" x14ac:dyDescent="0.25">
      <c r="J26714" t="str">
        <f t="shared" si="668"/>
        <v/>
      </c>
    </row>
    <row r="26715" spans="10:10" x14ac:dyDescent="0.25">
      <c r="J26715" t="str">
        <f t="shared" si="668"/>
        <v/>
      </c>
    </row>
    <row r="26716" spans="10:10" x14ac:dyDescent="0.25">
      <c r="J26716" t="str">
        <f t="shared" si="668"/>
        <v/>
      </c>
    </row>
    <row r="26717" spans="10:10" x14ac:dyDescent="0.25">
      <c r="J26717" t="str">
        <f t="shared" si="668"/>
        <v/>
      </c>
    </row>
    <row r="26718" spans="10:10" x14ac:dyDescent="0.25">
      <c r="J26718" t="str">
        <f t="shared" si="668"/>
        <v/>
      </c>
    </row>
    <row r="26719" spans="10:10" x14ac:dyDescent="0.25">
      <c r="J26719" t="str">
        <f t="shared" si="668"/>
        <v/>
      </c>
    </row>
    <row r="26720" spans="10:10" x14ac:dyDescent="0.25">
      <c r="J26720" t="str">
        <f t="shared" si="668"/>
        <v/>
      </c>
    </row>
    <row r="26721" spans="10:10" x14ac:dyDescent="0.25">
      <c r="J26721" t="str">
        <f t="shared" si="668"/>
        <v/>
      </c>
    </row>
    <row r="26722" spans="10:10" x14ac:dyDescent="0.25">
      <c r="J26722" t="str">
        <f t="shared" si="668"/>
        <v/>
      </c>
    </row>
    <row r="26723" spans="10:10" x14ac:dyDescent="0.25">
      <c r="J26723" t="str">
        <f t="shared" si="668"/>
        <v/>
      </c>
    </row>
    <row r="26724" spans="10:10" x14ac:dyDescent="0.25">
      <c r="J26724" t="str">
        <f t="shared" si="668"/>
        <v/>
      </c>
    </row>
    <row r="26725" spans="10:10" x14ac:dyDescent="0.25">
      <c r="J26725" t="str">
        <f t="shared" si="668"/>
        <v/>
      </c>
    </row>
    <row r="26726" spans="10:10" x14ac:dyDescent="0.25">
      <c r="J26726" t="str">
        <f t="shared" si="668"/>
        <v/>
      </c>
    </row>
    <row r="26727" spans="10:10" x14ac:dyDescent="0.25">
      <c r="J26727" t="str">
        <f t="shared" si="668"/>
        <v/>
      </c>
    </row>
    <row r="26728" spans="10:10" x14ac:dyDescent="0.25">
      <c r="J26728" t="str">
        <f t="shared" si="668"/>
        <v/>
      </c>
    </row>
    <row r="26729" spans="10:10" x14ac:dyDescent="0.25">
      <c r="J26729" t="str">
        <f t="shared" si="668"/>
        <v/>
      </c>
    </row>
    <row r="26730" spans="10:10" x14ac:dyDescent="0.25">
      <c r="J26730" t="str">
        <f t="shared" si="668"/>
        <v/>
      </c>
    </row>
    <row r="26731" spans="10:10" x14ac:dyDescent="0.25">
      <c r="J26731" t="str">
        <f t="shared" si="668"/>
        <v/>
      </c>
    </row>
    <row r="26732" spans="10:10" x14ac:dyDescent="0.25">
      <c r="J26732" t="str">
        <f t="shared" si="668"/>
        <v/>
      </c>
    </row>
    <row r="26733" spans="10:10" x14ac:dyDescent="0.25">
      <c r="J26733" t="str">
        <f t="shared" si="668"/>
        <v/>
      </c>
    </row>
    <row r="26734" spans="10:10" x14ac:dyDescent="0.25">
      <c r="J26734" t="str">
        <f t="shared" si="668"/>
        <v/>
      </c>
    </row>
    <row r="26735" spans="10:10" x14ac:dyDescent="0.25">
      <c r="J26735" t="str">
        <f t="shared" si="668"/>
        <v/>
      </c>
    </row>
    <row r="26736" spans="10:10" x14ac:dyDescent="0.25">
      <c r="J26736" t="str">
        <f t="shared" si="668"/>
        <v/>
      </c>
    </row>
    <row r="26737" spans="10:10" x14ac:dyDescent="0.25">
      <c r="J26737" t="str">
        <f t="shared" si="668"/>
        <v/>
      </c>
    </row>
    <row r="26738" spans="10:10" x14ac:dyDescent="0.25">
      <c r="J26738" t="str">
        <f t="shared" si="668"/>
        <v/>
      </c>
    </row>
    <row r="26739" spans="10:10" x14ac:dyDescent="0.25">
      <c r="J26739" t="str">
        <f t="shared" si="668"/>
        <v/>
      </c>
    </row>
    <row r="26740" spans="10:10" x14ac:dyDescent="0.25">
      <c r="J26740" t="str">
        <f t="shared" si="668"/>
        <v/>
      </c>
    </row>
    <row r="26741" spans="10:10" x14ac:dyDescent="0.25">
      <c r="J26741" t="str">
        <f t="shared" si="668"/>
        <v/>
      </c>
    </row>
    <row r="26742" spans="10:10" x14ac:dyDescent="0.25">
      <c r="J26742" t="str">
        <f t="shared" si="668"/>
        <v/>
      </c>
    </row>
    <row r="26743" spans="10:10" x14ac:dyDescent="0.25">
      <c r="J26743" t="str">
        <f t="shared" si="668"/>
        <v/>
      </c>
    </row>
    <row r="26744" spans="10:10" x14ac:dyDescent="0.25">
      <c r="J26744" t="str">
        <f t="shared" si="668"/>
        <v/>
      </c>
    </row>
    <row r="26745" spans="10:10" x14ac:dyDescent="0.25">
      <c r="J26745" t="str">
        <f t="shared" si="668"/>
        <v/>
      </c>
    </row>
    <row r="26746" spans="10:10" x14ac:dyDescent="0.25">
      <c r="J26746" t="str">
        <f t="shared" si="668"/>
        <v/>
      </c>
    </row>
    <row r="26747" spans="10:10" x14ac:dyDescent="0.25">
      <c r="J26747" t="str">
        <f t="shared" si="668"/>
        <v/>
      </c>
    </row>
    <row r="26748" spans="10:10" x14ac:dyDescent="0.25">
      <c r="J26748" t="str">
        <f t="shared" si="668"/>
        <v/>
      </c>
    </row>
    <row r="26749" spans="10:10" x14ac:dyDescent="0.25">
      <c r="J26749" t="str">
        <f t="shared" si="668"/>
        <v/>
      </c>
    </row>
    <row r="26750" spans="10:10" x14ac:dyDescent="0.25">
      <c r="J26750" t="str">
        <f t="shared" si="668"/>
        <v/>
      </c>
    </row>
    <row r="26751" spans="10:10" x14ac:dyDescent="0.25">
      <c r="J26751" t="str">
        <f t="shared" si="668"/>
        <v/>
      </c>
    </row>
    <row r="26752" spans="10:10" x14ac:dyDescent="0.25">
      <c r="J26752" t="str">
        <f t="shared" si="668"/>
        <v/>
      </c>
    </row>
    <row r="26753" spans="10:10" x14ac:dyDescent="0.25">
      <c r="J26753" t="str">
        <f t="shared" si="668"/>
        <v/>
      </c>
    </row>
    <row r="26754" spans="10:10" x14ac:dyDescent="0.25">
      <c r="J26754" t="str">
        <f t="shared" si="668"/>
        <v/>
      </c>
    </row>
    <row r="26755" spans="10:10" x14ac:dyDescent="0.25">
      <c r="J26755" t="str">
        <f t="shared" ref="J26755:J26818" si="669">B26755&amp;C26755&amp;E26755&amp;IF(C26755="Skog",F26755&amp;G26755,"")</f>
        <v/>
      </c>
    </row>
    <row r="26756" spans="10:10" x14ac:dyDescent="0.25">
      <c r="J26756" t="str">
        <f t="shared" si="669"/>
        <v/>
      </c>
    </row>
    <row r="26757" spans="10:10" x14ac:dyDescent="0.25">
      <c r="J26757" t="str">
        <f t="shared" si="669"/>
        <v/>
      </c>
    </row>
    <row r="26758" spans="10:10" x14ac:dyDescent="0.25">
      <c r="J26758" t="str">
        <f t="shared" si="669"/>
        <v/>
      </c>
    </row>
    <row r="26759" spans="10:10" x14ac:dyDescent="0.25">
      <c r="J26759" t="str">
        <f t="shared" si="669"/>
        <v/>
      </c>
    </row>
    <row r="26760" spans="10:10" x14ac:dyDescent="0.25">
      <c r="J26760" t="str">
        <f t="shared" si="669"/>
        <v/>
      </c>
    </row>
    <row r="26761" spans="10:10" x14ac:dyDescent="0.25">
      <c r="J26761" t="str">
        <f t="shared" si="669"/>
        <v/>
      </c>
    </row>
    <row r="26762" spans="10:10" x14ac:dyDescent="0.25">
      <c r="J26762" t="str">
        <f t="shared" si="669"/>
        <v/>
      </c>
    </row>
    <row r="26763" spans="10:10" x14ac:dyDescent="0.25">
      <c r="J26763" t="str">
        <f t="shared" si="669"/>
        <v/>
      </c>
    </row>
    <row r="26764" spans="10:10" x14ac:dyDescent="0.25">
      <c r="J26764" t="str">
        <f t="shared" si="669"/>
        <v/>
      </c>
    </row>
    <row r="26765" spans="10:10" x14ac:dyDescent="0.25">
      <c r="J26765" t="str">
        <f t="shared" si="669"/>
        <v/>
      </c>
    </row>
    <row r="26766" spans="10:10" x14ac:dyDescent="0.25">
      <c r="J26766" t="str">
        <f t="shared" si="669"/>
        <v/>
      </c>
    </row>
    <row r="26767" spans="10:10" x14ac:dyDescent="0.25">
      <c r="J26767" t="str">
        <f t="shared" si="669"/>
        <v/>
      </c>
    </row>
    <row r="26768" spans="10:10" x14ac:dyDescent="0.25">
      <c r="J26768" t="str">
        <f t="shared" si="669"/>
        <v/>
      </c>
    </row>
    <row r="26769" spans="10:10" x14ac:dyDescent="0.25">
      <c r="J26769" t="str">
        <f t="shared" si="669"/>
        <v/>
      </c>
    </row>
    <row r="26770" spans="10:10" x14ac:dyDescent="0.25">
      <c r="J26770" t="str">
        <f t="shared" si="669"/>
        <v/>
      </c>
    </row>
    <row r="26771" spans="10:10" x14ac:dyDescent="0.25">
      <c r="J26771" t="str">
        <f t="shared" si="669"/>
        <v/>
      </c>
    </row>
    <row r="26772" spans="10:10" x14ac:dyDescent="0.25">
      <c r="J26772" t="str">
        <f t="shared" si="669"/>
        <v/>
      </c>
    </row>
    <row r="26773" spans="10:10" x14ac:dyDescent="0.25">
      <c r="J26773" t="str">
        <f t="shared" si="669"/>
        <v/>
      </c>
    </row>
    <row r="26774" spans="10:10" x14ac:dyDescent="0.25">
      <c r="J26774" t="str">
        <f t="shared" si="669"/>
        <v/>
      </c>
    </row>
    <row r="26775" spans="10:10" x14ac:dyDescent="0.25">
      <c r="J26775" t="str">
        <f t="shared" si="669"/>
        <v/>
      </c>
    </row>
    <row r="26776" spans="10:10" x14ac:dyDescent="0.25">
      <c r="J26776" t="str">
        <f t="shared" si="669"/>
        <v/>
      </c>
    </row>
    <row r="26777" spans="10:10" x14ac:dyDescent="0.25">
      <c r="J26777" t="str">
        <f t="shared" si="669"/>
        <v/>
      </c>
    </row>
    <row r="26778" spans="10:10" x14ac:dyDescent="0.25">
      <c r="J26778" t="str">
        <f t="shared" si="669"/>
        <v/>
      </c>
    </row>
    <row r="26779" spans="10:10" x14ac:dyDescent="0.25">
      <c r="J26779" t="str">
        <f t="shared" si="669"/>
        <v/>
      </c>
    </row>
    <row r="26780" spans="10:10" x14ac:dyDescent="0.25">
      <c r="J26780" t="str">
        <f t="shared" si="669"/>
        <v/>
      </c>
    </row>
    <row r="26781" spans="10:10" x14ac:dyDescent="0.25">
      <c r="J26781" t="str">
        <f t="shared" si="669"/>
        <v/>
      </c>
    </row>
    <row r="26782" spans="10:10" x14ac:dyDescent="0.25">
      <c r="J26782" t="str">
        <f t="shared" si="669"/>
        <v/>
      </c>
    </row>
    <row r="26783" spans="10:10" x14ac:dyDescent="0.25">
      <c r="J26783" t="str">
        <f t="shared" si="669"/>
        <v/>
      </c>
    </row>
    <row r="26784" spans="10:10" x14ac:dyDescent="0.25">
      <c r="J26784" t="str">
        <f t="shared" si="669"/>
        <v/>
      </c>
    </row>
    <row r="26785" spans="10:10" x14ac:dyDescent="0.25">
      <c r="J26785" t="str">
        <f t="shared" si="669"/>
        <v/>
      </c>
    </row>
    <row r="26786" spans="10:10" x14ac:dyDescent="0.25">
      <c r="J26786" t="str">
        <f t="shared" si="669"/>
        <v/>
      </c>
    </row>
    <row r="26787" spans="10:10" x14ac:dyDescent="0.25">
      <c r="J26787" t="str">
        <f t="shared" si="669"/>
        <v/>
      </c>
    </row>
    <row r="26788" spans="10:10" x14ac:dyDescent="0.25">
      <c r="J26788" t="str">
        <f t="shared" si="669"/>
        <v/>
      </c>
    </row>
    <row r="26789" spans="10:10" x14ac:dyDescent="0.25">
      <c r="J26789" t="str">
        <f t="shared" si="669"/>
        <v/>
      </c>
    </row>
    <row r="26790" spans="10:10" x14ac:dyDescent="0.25">
      <c r="J26790" t="str">
        <f t="shared" si="669"/>
        <v/>
      </c>
    </row>
    <row r="26791" spans="10:10" x14ac:dyDescent="0.25">
      <c r="J26791" t="str">
        <f t="shared" si="669"/>
        <v/>
      </c>
    </row>
    <row r="26792" spans="10:10" x14ac:dyDescent="0.25">
      <c r="J26792" t="str">
        <f t="shared" si="669"/>
        <v/>
      </c>
    </row>
    <row r="26793" spans="10:10" x14ac:dyDescent="0.25">
      <c r="J26793" t="str">
        <f t="shared" si="669"/>
        <v/>
      </c>
    </row>
    <row r="26794" spans="10:10" x14ac:dyDescent="0.25">
      <c r="J26794" t="str">
        <f t="shared" si="669"/>
        <v/>
      </c>
    </row>
    <row r="26795" spans="10:10" x14ac:dyDescent="0.25">
      <c r="J26795" t="str">
        <f t="shared" si="669"/>
        <v/>
      </c>
    </row>
    <row r="26796" spans="10:10" x14ac:dyDescent="0.25">
      <c r="J26796" t="str">
        <f t="shared" si="669"/>
        <v/>
      </c>
    </row>
    <row r="26797" spans="10:10" x14ac:dyDescent="0.25">
      <c r="J26797" t="str">
        <f t="shared" si="669"/>
        <v/>
      </c>
    </row>
    <row r="26798" spans="10:10" x14ac:dyDescent="0.25">
      <c r="J26798" t="str">
        <f t="shared" si="669"/>
        <v/>
      </c>
    </row>
    <row r="26799" spans="10:10" x14ac:dyDescent="0.25">
      <c r="J26799" t="str">
        <f t="shared" si="669"/>
        <v/>
      </c>
    </row>
    <row r="26800" spans="10:10" x14ac:dyDescent="0.25">
      <c r="J26800" t="str">
        <f t="shared" si="669"/>
        <v/>
      </c>
    </row>
    <row r="26801" spans="10:10" x14ac:dyDescent="0.25">
      <c r="J26801" t="str">
        <f t="shared" si="669"/>
        <v/>
      </c>
    </row>
    <row r="26802" spans="10:10" x14ac:dyDescent="0.25">
      <c r="J26802" t="str">
        <f t="shared" si="669"/>
        <v/>
      </c>
    </row>
    <row r="26803" spans="10:10" x14ac:dyDescent="0.25">
      <c r="J26803" t="str">
        <f t="shared" si="669"/>
        <v/>
      </c>
    </row>
    <row r="26804" spans="10:10" x14ac:dyDescent="0.25">
      <c r="J26804" t="str">
        <f t="shared" si="669"/>
        <v/>
      </c>
    </row>
    <row r="26805" spans="10:10" x14ac:dyDescent="0.25">
      <c r="J26805" t="str">
        <f t="shared" si="669"/>
        <v/>
      </c>
    </row>
    <row r="26806" spans="10:10" x14ac:dyDescent="0.25">
      <c r="J26806" t="str">
        <f t="shared" si="669"/>
        <v/>
      </c>
    </row>
    <row r="26807" spans="10:10" x14ac:dyDescent="0.25">
      <c r="J26807" t="str">
        <f t="shared" si="669"/>
        <v/>
      </c>
    </row>
    <row r="26808" spans="10:10" x14ac:dyDescent="0.25">
      <c r="J26808" t="str">
        <f t="shared" si="669"/>
        <v/>
      </c>
    </row>
    <row r="26809" spans="10:10" x14ac:dyDescent="0.25">
      <c r="J26809" t="str">
        <f t="shared" si="669"/>
        <v/>
      </c>
    </row>
    <row r="26810" spans="10:10" x14ac:dyDescent="0.25">
      <c r="J26810" t="str">
        <f t="shared" si="669"/>
        <v/>
      </c>
    </row>
    <row r="26811" spans="10:10" x14ac:dyDescent="0.25">
      <c r="J26811" t="str">
        <f t="shared" si="669"/>
        <v/>
      </c>
    </row>
    <row r="26812" spans="10:10" x14ac:dyDescent="0.25">
      <c r="J26812" t="str">
        <f t="shared" si="669"/>
        <v/>
      </c>
    </row>
    <row r="26813" spans="10:10" x14ac:dyDescent="0.25">
      <c r="J26813" t="str">
        <f t="shared" si="669"/>
        <v/>
      </c>
    </row>
    <row r="26814" spans="10:10" x14ac:dyDescent="0.25">
      <c r="J26814" t="str">
        <f t="shared" si="669"/>
        <v/>
      </c>
    </row>
    <row r="26815" spans="10:10" x14ac:dyDescent="0.25">
      <c r="J26815" t="str">
        <f t="shared" si="669"/>
        <v/>
      </c>
    </row>
    <row r="26816" spans="10:10" x14ac:dyDescent="0.25">
      <c r="J26816" t="str">
        <f t="shared" si="669"/>
        <v/>
      </c>
    </row>
    <row r="26817" spans="10:10" x14ac:dyDescent="0.25">
      <c r="J26817" t="str">
        <f t="shared" si="669"/>
        <v/>
      </c>
    </row>
    <row r="26818" spans="10:10" x14ac:dyDescent="0.25">
      <c r="J26818" t="str">
        <f t="shared" si="669"/>
        <v/>
      </c>
    </row>
    <row r="26819" spans="10:10" x14ac:dyDescent="0.25">
      <c r="J26819" t="str">
        <f t="shared" ref="J26819:J26882" si="670">B26819&amp;C26819&amp;E26819&amp;IF(C26819="Skog",F26819&amp;G26819,"")</f>
        <v/>
      </c>
    </row>
    <row r="26820" spans="10:10" x14ac:dyDescent="0.25">
      <c r="J26820" t="str">
        <f t="shared" si="670"/>
        <v/>
      </c>
    </row>
    <row r="26821" spans="10:10" x14ac:dyDescent="0.25">
      <c r="J26821" t="str">
        <f t="shared" si="670"/>
        <v/>
      </c>
    </row>
    <row r="26822" spans="10:10" x14ac:dyDescent="0.25">
      <c r="J26822" t="str">
        <f t="shared" si="670"/>
        <v/>
      </c>
    </row>
    <row r="26823" spans="10:10" x14ac:dyDescent="0.25">
      <c r="J26823" t="str">
        <f t="shared" si="670"/>
        <v/>
      </c>
    </row>
    <row r="26824" spans="10:10" x14ac:dyDescent="0.25">
      <c r="J26824" t="str">
        <f t="shared" si="670"/>
        <v/>
      </c>
    </row>
    <row r="26825" spans="10:10" x14ac:dyDescent="0.25">
      <c r="J26825" t="str">
        <f t="shared" si="670"/>
        <v/>
      </c>
    </row>
    <row r="26826" spans="10:10" x14ac:dyDescent="0.25">
      <c r="J26826" t="str">
        <f t="shared" si="670"/>
        <v/>
      </c>
    </row>
    <row r="26827" spans="10:10" x14ac:dyDescent="0.25">
      <c r="J26827" t="str">
        <f t="shared" si="670"/>
        <v/>
      </c>
    </row>
    <row r="26828" spans="10:10" x14ac:dyDescent="0.25">
      <c r="J26828" t="str">
        <f t="shared" si="670"/>
        <v/>
      </c>
    </row>
    <row r="26829" spans="10:10" x14ac:dyDescent="0.25">
      <c r="J26829" t="str">
        <f t="shared" si="670"/>
        <v/>
      </c>
    </row>
    <row r="26830" spans="10:10" x14ac:dyDescent="0.25">
      <c r="J26830" t="str">
        <f t="shared" si="670"/>
        <v/>
      </c>
    </row>
    <row r="26831" spans="10:10" x14ac:dyDescent="0.25">
      <c r="J26831" t="str">
        <f t="shared" si="670"/>
        <v/>
      </c>
    </row>
    <row r="26832" spans="10:10" x14ac:dyDescent="0.25">
      <c r="J26832" t="str">
        <f t="shared" si="670"/>
        <v/>
      </c>
    </row>
    <row r="26833" spans="10:10" x14ac:dyDescent="0.25">
      <c r="J26833" t="str">
        <f t="shared" si="670"/>
        <v/>
      </c>
    </row>
    <row r="26834" spans="10:10" x14ac:dyDescent="0.25">
      <c r="J26834" t="str">
        <f t="shared" si="670"/>
        <v/>
      </c>
    </row>
    <row r="26835" spans="10:10" x14ac:dyDescent="0.25">
      <c r="J26835" t="str">
        <f t="shared" si="670"/>
        <v/>
      </c>
    </row>
    <row r="26836" spans="10:10" x14ac:dyDescent="0.25">
      <c r="J26836" t="str">
        <f t="shared" si="670"/>
        <v/>
      </c>
    </row>
    <row r="26837" spans="10:10" x14ac:dyDescent="0.25">
      <c r="J26837" t="str">
        <f t="shared" si="670"/>
        <v/>
      </c>
    </row>
    <row r="26838" spans="10:10" x14ac:dyDescent="0.25">
      <c r="J26838" t="str">
        <f t="shared" si="670"/>
        <v/>
      </c>
    </row>
    <row r="26839" spans="10:10" x14ac:dyDescent="0.25">
      <c r="J26839" t="str">
        <f t="shared" si="670"/>
        <v/>
      </c>
    </row>
    <row r="26840" spans="10:10" x14ac:dyDescent="0.25">
      <c r="J26840" t="str">
        <f t="shared" si="670"/>
        <v/>
      </c>
    </row>
    <row r="26841" spans="10:10" x14ac:dyDescent="0.25">
      <c r="J26841" t="str">
        <f t="shared" si="670"/>
        <v/>
      </c>
    </row>
    <row r="26842" spans="10:10" x14ac:dyDescent="0.25">
      <c r="J26842" t="str">
        <f t="shared" si="670"/>
        <v/>
      </c>
    </row>
    <row r="26843" spans="10:10" x14ac:dyDescent="0.25">
      <c r="J26843" t="str">
        <f t="shared" si="670"/>
        <v/>
      </c>
    </row>
    <row r="26844" spans="10:10" x14ac:dyDescent="0.25">
      <c r="J26844" t="str">
        <f t="shared" si="670"/>
        <v/>
      </c>
    </row>
    <row r="26845" spans="10:10" x14ac:dyDescent="0.25">
      <c r="J26845" t="str">
        <f t="shared" si="670"/>
        <v/>
      </c>
    </row>
    <row r="26846" spans="10:10" x14ac:dyDescent="0.25">
      <c r="J26846" t="str">
        <f t="shared" si="670"/>
        <v/>
      </c>
    </row>
    <row r="26847" spans="10:10" x14ac:dyDescent="0.25">
      <c r="J26847" t="str">
        <f t="shared" si="670"/>
        <v/>
      </c>
    </row>
    <row r="26848" spans="10:10" x14ac:dyDescent="0.25">
      <c r="J26848" t="str">
        <f t="shared" si="670"/>
        <v/>
      </c>
    </row>
    <row r="26849" spans="10:10" x14ac:dyDescent="0.25">
      <c r="J26849" t="str">
        <f t="shared" si="670"/>
        <v/>
      </c>
    </row>
    <row r="26850" spans="10:10" x14ac:dyDescent="0.25">
      <c r="J26850" t="str">
        <f t="shared" si="670"/>
        <v/>
      </c>
    </row>
    <row r="26851" spans="10:10" x14ac:dyDescent="0.25">
      <c r="J26851" t="str">
        <f t="shared" si="670"/>
        <v/>
      </c>
    </row>
    <row r="26852" spans="10:10" x14ac:dyDescent="0.25">
      <c r="J26852" t="str">
        <f t="shared" si="670"/>
        <v/>
      </c>
    </row>
    <row r="26853" spans="10:10" x14ac:dyDescent="0.25">
      <c r="J26853" t="str">
        <f t="shared" si="670"/>
        <v/>
      </c>
    </row>
    <row r="26854" spans="10:10" x14ac:dyDescent="0.25">
      <c r="J26854" t="str">
        <f t="shared" si="670"/>
        <v/>
      </c>
    </row>
    <row r="26855" spans="10:10" x14ac:dyDescent="0.25">
      <c r="J26855" t="str">
        <f t="shared" si="670"/>
        <v/>
      </c>
    </row>
    <row r="26856" spans="10:10" x14ac:dyDescent="0.25">
      <c r="J26856" t="str">
        <f t="shared" si="670"/>
        <v/>
      </c>
    </row>
    <row r="26857" spans="10:10" x14ac:dyDescent="0.25">
      <c r="J26857" t="str">
        <f t="shared" si="670"/>
        <v/>
      </c>
    </row>
    <row r="26858" spans="10:10" x14ac:dyDescent="0.25">
      <c r="J26858" t="str">
        <f t="shared" si="670"/>
        <v/>
      </c>
    </row>
    <row r="26859" spans="10:10" x14ac:dyDescent="0.25">
      <c r="J26859" t="str">
        <f t="shared" si="670"/>
        <v/>
      </c>
    </row>
    <row r="26860" spans="10:10" x14ac:dyDescent="0.25">
      <c r="J26860" t="str">
        <f t="shared" si="670"/>
        <v/>
      </c>
    </row>
    <row r="26861" spans="10:10" x14ac:dyDescent="0.25">
      <c r="J26861" t="str">
        <f t="shared" si="670"/>
        <v/>
      </c>
    </row>
    <row r="26862" spans="10:10" x14ac:dyDescent="0.25">
      <c r="J26862" t="str">
        <f t="shared" si="670"/>
        <v/>
      </c>
    </row>
    <row r="26863" spans="10:10" x14ac:dyDescent="0.25">
      <c r="J26863" t="str">
        <f t="shared" si="670"/>
        <v/>
      </c>
    </row>
    <row r="26864" spans="10:10" x14ac:dyDescent="0.25">
      <c r="J26864" t="str">
        <f t="shared" si="670"/>
        <v/>
      </c>
    </row>
    <row r="26865" spans="10:10" x14ac:dyDescent="0.25">
      <c r="J26865" t="str">
        <f t="shared" si="670"/>
        <v/>
      </c>
    </row>
    <row r="26866" spans="10:10" x14ac:dyDescent="0.25">
      <c r="J26866" t="str">
        <f t="shared" si="670"/>
        <v/>
      </c>
    </row>
    <row r="26867" spans="10:10" x14ac:dyDescent="0.25">
      <c r="J26867" t="str">
        <f t="shared" si="670"/>
        <v/>
      </c>
    </row>
    <row r="26868" spans="10:10" x14ac:dyDescent="0.25">
      <c r="J26868" t="str">
        <f t="shared" si="670"/>
        <v/>
      </c>
    </row>
    <row r="26869" spans="10:10" x14ac:dyDescent="0.25">
      <c r="J26869" t="str">
        <f t="shared" si="670"/>
        <v/>
      </c>
    </row>
    <row r="26870" spans="10:10" x14ac:dyDescent="0.25">
      <c r="J26870" t="str">
        <f t="shared" si="670"/>
        <v/>
      </c>
    </row>
    <row r="26871" spans="10:10" x14ac:dyDescent="0.25">
      <c r="J26871" t="str">
        <f t="shared" si="670"/>
        <v/>
      </c>
    </row>
    <row r="26872" spans="10:10" x14ac:dyDescent="0.25">
      <c r="J26872" t="str">
        <f t="shared" si="670"/>
        <v/>
      </c>
    </row>
    <row r="26873" spans="10:10" x14ac:dyDescent="0.25">
      <c r="J26873" t="str">
        <f t="shared" si="670"/>
        <v/>
      </c>
    </row>
    <row r="26874" spans="10:10" x14ac:dyDescent="0.25">
      <c r="J26874" t="str">
        <f t="shared" si="670"/>
        <v/>
      </c>
    </row>
    <row r="26875" spans="10:10" x14ac:dyDescent="0.25">
      <c r="J26875" t="str">
        <f t="shared" si="670"/>
        <v/>
      </c>
    </row>
    <row r="26876" spans="10:10" x14ac:dyDescent="0.25">
      <c r="J26876" t="str">
        <f t="shared" si="670"/>
        <v/>
      </c>
    </row>
    <row r="26877" spans="10:10" x14ac:dyDescent="0.25">
      <c r="J26877" t="str">
        <f t="shared" si="670"/>
        <v/>
      </c>
    </row>
    <row r="26878" spans="10:10" x14ac:dyDescent="0.25">
      <c r="J26878" t="str">
        <f t="shared" si="670"/>
        <v/>
      </c>
    </row>
    <row r="26879" spans="10:10" x14ac:dyDescent="0.25">
      <c r="J26879" t="str">
        <f t="shared" si="670"/>
        <v/>
      </c>
    </row>
    <row r="26880" spans="10:10" x14ac:dyDescent="0.25">
      <c r="J26880" t="str">
        <f t="shared" si="670"/>
        <v/>
      </c>
    </row>
    <row r="26881" spans="10:10" x14ac:dyDescent="0.25">
      <c r="J26881" t="str">
        <f t="shared" si="670"/>
        <v/>
      </c>
    </row>
    <row r="26882" spans="10:10" x14ac:dyDescent="0.25">
      <c r="J26882" t="str">
        <f t="shared" si="670"/>
        <v/>
      </c>
    </row>
    <row r="26883" spans="10:10" x14ac:dyDescent="0.25">
      <c r="J26883" t="str">
        <f t="shared" ref="J26883:J26946" si="671">B26883&amp;C26883&amp;E26883&amp;IF(C26883="Skog",F26883&amp;G26883,"")</f>
        <v/>
      </c>
    </row>
    <row r="26884" spans="10:10" x14ac:dyDescent="0.25">
      <c r="J26884" t="str">
        <f t="shared" si="671"/>
        <v/>
      </c>
    </row>
    <row r="26885" spans="10:10" x14ac:dyDescent="0.25">
      <c r="J26885" t="str">
        <f t="shared" si="671"/>
        <v/>
      </c>
    </row>
    <row r="26886" spans="10:10" x14ac:dyDescent="0.25">
      <c r="J26886" t="str">
        <f t="shared" si="671"/>
        <v/>
      </c>
    </row>
    <row r="26887" spans="10:10" x14ac:dyDescent="0.25">
      <c r="J26887" t="str">
        <f t="shared" si="671"/>
        <v/>
      </c>
    </row>
    <row r="26888" spans="10:10" x14ac:dyDescent="0.25">
      <c r="J26888" t="str">
        <f t="shared" si="671"/>
        <v/>
      </c>
    </row>
    <row r="26889" spans="10:10" x14ac:dyDescent="0.25">
      <c r="J26889" t="str">
        <f t="shared" si="671"/>
        <v/>
      </c>
    </row>
    <row r="26890" spans="10:10" x14ac:dyDescent="0.25">
      <c r="J26890" t="str">
        <f t="shared" si="671"/>
        <v/>
      </c>
    </row>
    <row r="26891" spans="10:10" x14ac:dyDescent="0.25">
      <c r="J26891" t="str">
        <f t="shared" si="671"/>
        <v/>
      </c>
    </row>
    <row r="26892" spans="10:10" x14ac:dyDescent="0.25">
      <c r="J26892" t="str">
        <f t="shared" si="671"/>
        <v/>
      </c>
    </row>
    <row r="26893" spans="10:10" x14ac:dyDescent="0.25">
      <c r="J26893" t="str">
        <f t="shared" si="671"/>
        <v/>
      </c>
    </row>
    <row r="26894" spans="10:10" x14ac:dyDescent="0.25">
      <c r="J26894" t="str">
        <f t="shared" si="671"/>
        <v/>
      </c>
    </row>
    <row r="26895" spans="10:10" x14ac:dyDescent="0.25">
      <c r="J26895" t="str">
        <f t="shared" si="671"/>
        <v/>
      </c>
    </row>
    <row r="26896" spans="10:10" x14ac:dyDescent="0.25">
      <c r="J26896" t="str">
        <f t="shared" si="671"/>
        <v/>
      </c>
    </row>
    <row r="26897" spans="10:10" x14ac:dyDescent="0.25">
      <c r="J26897" t="str">
        <f t="shared" si="671"/>
        <v/>
      </c>
    </row>
    <row r="26898" spans="10:10" x14ac:dyDescent="0.25">
      <c r="J26898" t="str">
        <f t="shared" si="671"/>
        <v/>
      </c>
    </row>
    <row r="26899" spans="10:10" x14ac:dyDescent="0.25">
      <c r="J26899" t="str">
        <f t="shared" si="671"/>
        <v/>
      </c>
    </row>
    <row r="26900" spans="10:10" x14ac:dyDescent="0.25">
      <c r="J26900" t="str">
        <f t="shared" si="671"/>
        <v/>
      </c>
    </row>
    <row r="26901" spans="10:10" x14ac:dyDescent="0.25">
      <c r="J26901" t="str">
        <f t="shared" si="671"/>
        <v/>
      </c>
    </row>
    <row r="26902" spans="10:10" x14ac:dyDescent="0.25">
      <c r="J26902" t="str">
        <f t="shared" si="671"/>
        <v/>
      </c>
    </row>
    <row r="26903" spans="10:10" x14ac:dyDescent="0.25">
      <c r="J26903" t="str">
        <f t="shared" si="671"/>
        <v/>
      </c>
    </row>
    <row r="26904" spans="10:10" x14ac:dyDescent="0.25">
      <c r="J26904" t="str">
        <f t="shared" si="671"/>
        <v/>
      </c>
    </row>
    <row r="26905" spans="10:10" x14ac:dyDescent="0.25">
      <c r="J26905" t="str">
        <f t="shared" si="671"/>
        <v/>
      </c>
    </row>
    <row r="26906" spans="10:10" x14ac:dyDescent="0.25">
      <c r="J26906" t="str">
        <f t="shared" si="671"/>
        <v/>
      </c>
    </row>
    <row r="26907" spans="10:10" x14ac:dyDescent="0.25">
      <c r="J26907" t="str">
        <f t="shared" si="671"/>
        <v/>
      </c>
    </row>
    <row r="26908" spans="10:10" x14ac:dyDescent="0.25">
      <c r="J26908" t="str">
        <f t="shared" si="671"/>
        <v/>
      </c>
    </row>
    <row r="26909" spans="10:10" x14ac:dyDescent="0.25">
      <c r="J26909" t="str">
        <f t="shared" si="671"/>
        <v/>
      </c>
    </row>
    <row r="26910" spans="10:10" x14ac:dyDescent="0.25">
      <c r="J26910" t="str">
        <f t="shared" si="671"/>
        <v/>
      </c>
    </row>
    <row r="26911" spans="10:10" x14ac:dyDescent="0.25">
      <c r="J26911" t="str">
        <f t="shared" si="671"/>
        <v/>
      </c>
    </row>
    <row r="26912" spans="10:10" x14ac:dyDescent="0.25">
      <c r="J26912" t="str">
        <f t="shared" si="671"/>
        <v/>
      </c>
    </row>
    <row r="26913" spans="10:10" x14ac:dyDescent="0.25">
      <c r="J26913" t="str">
        <f t="shared" si="671"/>
        <v/>
      </c>
    </row>
    <row r="26914" spans="10:10" x14ac:dyDescent="0.25">
      <c r="J26914" t="str">
        <f t="shared" si="671"/>
        <v/>
      </c>
    </row>
    <row r="26915" spans="10:10" x14ac:dyDescent="0.25">
      <c r="J26915" t="str">
        <f t="shared" si="671"/>
        <v/>
      </c>
    </row>
    <row r="26916" spans="10:10" x14ac:dyDescent="0.25">
      <c r="J26916" t="str">
        <f t="shared" si="671"/>
        <v/>
      </c>
    </row>
    <row r="26917" spans="10:10" x14ac:dyDescent="0.25">
      <c r="J26917" t="str">
        <f t="shared" si="671"/>
        <v/>
      </c>
    </row>
    <row r="26918" spans="10:10" x14ac:dyDescent="0.25">
      <c r="J26918" t="str">
        <f t="shared" si="671"/>
        <v/>
      </c>
    </row>
    <row r="26919" spans="10:10" x14ac:dyDescent="0.25">
      <c r="J26919" t="str">
        <f t="shared" si="671"/>
        <v/>
      </c>
    </row>
    <row r="26920" spans="10:10" x14ac:dyDescent="0.25">
      <c r="J26920" t="str">
        <f t="shared" si="671"/>
        <v/>
      </c>
    </row>
    <row r="26921" spans="10:10" x14ac:dyDescent="0.25">
      <c r="J26921" t="str">
        <f t="shared" si="671"/>
        <v/>
      </c>
    </row>
    <row r="26922" spans="10:10" x14ac:dyDescent="0.25">
      <c r="J26922" t="str">
        <f t="shared" si="671"/>
        <v/>
      </c>
    </row>
    <row r="26923" spans="10:10" x14ac:dyDescent="0.25">
      <c r="J26923" t="str">
        <f t="shared" si="671"/>
        <v/>
      </c>
    </row>
    <row r="26924" spans="10:10" x14ac:dyDescent="0.25">
      <c r="J26924" t="str">
        <f t="shared" si="671"/>
        <v/>
      </c>
    </row>
    <row r="26925" spans="10:10" x14ac:dyDescent="0.25">
      <c r="J26925" t="str">
        <f t="shared" si="671"/>
        <v/>
      </c>
    </row>
    <row r="26926" spans="10:10" x14ac:dyDescent="0.25">
      <c r="J26926" t="str">
        <f t="shared" si="671"/>
        <v/>
      </c>
    </row>
    <row r="26927" spans="10:10" x14ac:dyDescent="0.25">
      <c r="J26927" t="str">
        <f t="shared" si="671"/>
        <v/>
      </c>
    </row>
    <row r="26928" spans="10:10" x14ac:dyDescent="0.25">
      <c r="J26928" t="str">
        <f t="shared" si="671"/>
        <v/>
      </c>
    </row>
    <row r="26929" spans="10:10" x14ac:dyDescent="0.25">
      <c r="J26929" t="str">
        <f t="shared" si="671"/>
        <v/>
      </c>
    </row>
    <row r="26930" spans="10:10" x14ac:dyDescent="0.25">
      <c r="J26930" t="str">
        <f t="shared" si="671"/>
        <v/>
      </c>
    </row>
    <row r="26931" spans="10:10" x14ac:dyDescent="0.25">
      <c r="J26931" t="str">
        <f t="shared" si="671"/>
        <v/>
      </c>
    </row>
    <row r="26932" spans="10:10" x14ac:dyDescent="0.25">
      <c r="J26932" t="str">
        <f t="shared" si="671"/>
        <v/>
      </c>
    </row>
    <row r="26933" spans="10:10" x14ac:dyDescent="0.25">
      <c r="J26933" t="str">
        <f t="shared" si="671"/>
        <v/>
      </c>
    </row>
    <row r="26934" spans="10:10" x14ac:dyDescent="0.25">
      <c r="J26934" t="str">
        <f t="shared" si="671"/>
        <v/>
      </c>
    </row>
    <row r="26935" spans="10:10" x14ac:dyDescent="0.25">
      <c r="J26935" t="str">
        <f t="shared" si="671"/>
        <v/>
      </c>
    </row>
    <row r="26936" spans="10:10" x14ac:dyDescent="0.25">
      <c r="J26936" t="str">
        <f t="shared" si="671"/>
        <v/>
      </c>
    </row>
    <row r="26937" spans="10:10" x14ac:dyDescent="0.25">
      <c r="J26937" t="str">
        <f t="shared" si="671"/>
        <v/>
      </c>
    </row>
    <row r="26938" spans="10:10" x14ac:dyDescent="0.25">
      <c r="J26938" t="str">
        <f t="shared" si="671"/>
        <v/>
      </c>
    </row>
    <row r="26939" spans="10:10" x14ac:dyDescent="0.25">
      <c r="J26939" t="str">
        <f t="shared" si="671"/>
        <v/>
      </c>
    </row>
    <row r="26940" spans="10:10" x14ac:dyDescent="0.25">
      <c r="J26940" t="str">
        <f t="shared" si="671"/>
        <v/>
      </c>
    </row>
    <row r="26941" spans="10:10" x14ac:dyDescent="0.25">
      <c r="J26941" t="str">
        <f t="shared" si="671"/>
        <v/>
      </c>
    </row>
    <row r="26942" spans="10:10" x14ac:dyDescent="0.25">
      <c r="J26942" t="str">
        <f t="shared" si="671"/>
        <v/>
      </c>
    </row>
    <row r="26943" spans="10:10" x14ac:dyDescent="0.25">
      <c r="J26943" t="str">
        <f t="shared" si="671"/>
        <v/>
      </c>
    </row>
    <row r="26944" spans="10:10" x14ac:dyDescent="0.25">
      <c r="J26944" t="str">
        <f t="shared" si="671"/>
        <v/>
      </c>
    </row>
    <row r="26945" spans="10:10" x14ac:dyDescent="0.25">
      <c r="J26945" t="str">
        <f t="shared" si="671"/>
        <v/>
      </c>
    </row>
    <row r="26946" spans="10:10" x14ac:dyDescent="0.25">
      <c r="J26946" t="str">
        <f t="shared" si="671"/>
        <v/>
      </c>
    </row>
    <row r="26947" spans="10:10" x14ac:dyDescent="0.25">
      <c r="J26947" t="str">
        <f t="shared" ref="J26947:J27010" si="672">B26947&amp;C26947&amp;E26947&amp;IF(C26947="Skog",F26947&amp;G26947,"")</f>
        <v/>
      </c>
    </row>
    <row r="26948" spans="10:10" x14ac:dyDescent="0.25">
      <c r="J26948" t="str">
        <f t="shared" si="672"/>
        <v/>
      </c>
    </row>
    <row r="26949" spans="10:10" x14ac:dyDescent="0.25">
      <c r="J26949" t="str">
        <f t="shared" si="672"/>
        <v/>
      </c>
    </row>
    <row r="26950" spans="10:10" x14ac:dyDescent="0.25">
      <c r="J26950" t="str">
        <f t="shared" si="672"/>
        <v/>
      </c>
    </row>
    <row r="26951" spans="10:10" x14ac:dyDescent="0.25">
      <c r="J26951" t="str">
        <f t="shared" si="672"/>
        <v/>
      </c>
    </row>
    <row r="26952" spans="10:10" x14ac:dyDescent="0.25">
      <c r="J26952" t="str">
        <f t="shared" si="672"/>
        <v/>
      </c>
    </row>
    <row r="26953" spans="10:10" x14ac:dyDescent="0.25">
      <c r="J26953" t="str">
        <f t="shared" si="672"/>
        <v/>
      </c>
    </row>
    <row r="26954" spans="10:10" x14ac:dyDescent="0.25">
      <c r="J26954" t="str">
        <f t="shared" si="672"/>
        <v/>
      </c>
    </row>
    <row r="26955" spans="10:10" x14ac:dyDescent="0.25">
      <c r="J26955" t="str">
        <f t="shared" si="672"/>
        <v/>
      </c>
    </row>
    <row r="26956" spans="10:10" x14ac:dyDescent="0.25">
      <c r="J26956" t="str">
        <f t="shared" si="672"/>
        <v/>
      </c>
    </row>
    <row r="26957" spans="10:10" x14ac:dyDescent="0.25">
      <c r="J26957" t="str">
        <f t="shared" si="672"/>
        <v/>
      </c>
    </row>
    <row r="26958" spans="10:10" x14ac:dyDescent="0.25">
      <c r="J26958" t="str">
        <f t="shared" si="672"/>
        <v/>
      </c>
    </row>
    <row r="26959" spans="10:10" x14ac:dyDescent="0.25">
      <c r="J26959" t="str">
        <f t="shared" si="672"/>
        <v/>
      </c>
    </row>
    <row r="26960" spans="10:10" x14ac:dyDescent="0.25">
      <c r="J26960" t="str">
        <f t="shared" si="672"/>
        <v/>
      </c>
    </row>
    <row r="26961" spans="10:10" x14ac:dyDescent="0.25">
      <c r="J26961" t="str">
        <f t="shared" si="672"/>
        <v/>
      </c>
    </row>
    <row r="26962" spans="10:10" x14ac:dyDescent="0.25">
      <c r="J26962" t="str">
        <f t="shared" si="672"/>
        <v/>
      </c>
    </row>
    <row r="26963" spans="10:10" x14ac:dyDescent="0.25">
      <c r="J26963" t="str">
        <f t="shared" si="672"/>
        <v/>
      </c>
    </row>
    <row r="26964" spans="10:10" x14ac:dyDescent="0.25">
      <c r="J26964" t="str">
        <f t="shared" si="672"/>
        <v/>
      </c>
    </row>
    <row r="26965" spans="10:10" x14ac:dyDescent="0.25">
      <c r="J26965" t="str">
        <f t="shared" si="672"/>
        <v/>
      </c>
    </row>
    <row r="26966" spans="10:10" x14ac:dyDescent="0.25">
      <c r="J26966" t="str">
        <f t="shared" si="672"/>
        <v/>
      </c>
    </row>
    <row r="26967" spans="10:10" x14ac:dyDescent="0.25">
      <c r="J26967" t="str">
        <f t="shared" si="672"/>
        <v/>
      </c>
    </row>
    <row r="26968" spans="10:10" x14ac:dyDescent="0.25">
      <c r="J26968" t="str">
        <f t="shared" si="672"/>
        <v/>
      </c>
    </row>
    <row r="26969" spans="10:10" x14ac:dyDescent="0.25">
      <c r="J26969" t="str">
        <f t="shared" si="672"/>
        <v/>
      </c>
    </row>
    <row r="26970" spans="10:10" x14ac:dyDescent="0.25">
      <c r="J26970" t="str">
        <f t="shared" si="672"/>
        <v/>
      </c>
    </row>
    <row r="26971" spans="10:10" x14ac:dyDescent="0.25">
      <c r="J26971" t="str">
        <f t="shared" si="672"/>
        <v/>
      </c>
    </row>
    <row r="26972" spans="10:10" x14ac:dyDescent="0.25">
      <c r="J26972" t="str">
        <f t="shared" si="672"/>
        <v/>
      </c>
    </row>
    <row r="26973" spans="10:10" x14ac:dyDescent="0.25">
      <c r="J26973" t="str">
        <f t="shared" si="672"/>
        <v/>
      </c>
    </row>
    <row r="26974" spans="10:10" x14ac:dyDescent="0.25">
      <c r="J26974" t="str">
        <f t="shared" si="672"/>
        <v/>
      </c>
    </row>
    <row r="26975" spans="10:10" x14ac:dyDescent="0.25">
      <c r="J26975" t="str">
        <f t="shared" si="672"/>
        <v/>
      </c>
    </row>
    <row r="26976" spans="10:10" x14ac:dyDescent="0.25">
      <c r="J26976" t="str">
        <f t="shared" si="672"/>
        <v/>
      </c>
    </row>
    <row r="26977" spans="10:10" x14ac:dyDescent="0.25">
      <c r="J26977" t="str">
        <f t="shared" si="672"/>
        <v/>
      </c>
    </row>
    <row r="26978" spans="10:10" x14ac:dyDescent="0.25">
      <c r="J26978" t="str">
        <f t="shared" si="672"/>
        <v/>
      </c>
    </row>
    <row r="26979" spans="10:10" x14ac:dyDescent="0.25">
      <c r="J26979" t="str">
        <f t="shared" si="672"/>
        <v/>
      </c>
    </row>
    <row r="26980" spans="10:10" x14ac:dyDescent="0.25">
      <c r="J26980" t="str">
        <f t="shared" si="672"/>
        <v/>
      </c>
    </row>
    <row r="26981" spans="10:10" x14ac:dyDescent="0.25">
      <c r="J26981" t="str">
        <f t="shared" si="672"/>
        <v/>
      </c>
    </row>
    <row r="26982" spans="10:10" x14ac:dyDescent="0.25">
      <c r="J26982" t="str">
        <f t="shared" si="672"/>
        <v/>
      </c>
    </row>
    <row r="26983" spans="10:10" x14ac:dyDescent="0.25">
      <c r="J26983" t="str">
        <f t="shared" si="672"/>
        <v/>
      </c>
    </row>
    <row r="26984" spans="10:10" x14ac:dyDescent="0.25">
      <c r="J26984" t="str">
        <f t="shared" si="672"/>
        <v/>
      </c>
    </row>
    <row r="26985" spans="10:10" x14ac:dyDescent="0.25">
      <c r="J26985" t="str">
        <f t="shared" si="672"/>
        <v/>
      </c>
    </row>
    <row r="26986" spans="10:10" x14ac:dyDescent="0.25">
      <c r="J26986" t="str">
        <f t="shared" si="672"/>
        <v/>
      </c>
    </row>
    <row r="26987" spans="10:10" x14ac:dyDescent="0.25">
      <c r="J26987" t="str">
        <f t="shared" si="672"/>
        <v/>
      </c>
    </row>
    <row r="26988" spans="10:10" x14ac:dyDescent="0.25">
      <c r="J26988" t="str">
        <f t="shared" si="672"/>
        <v/>
      </c>
    </row>
    <row r="26989" spans="10:10" x14ac:dyDescent="0.25">
      <c r="J26989" t="str">
        <f t="shared" si="672"/>
        <v/>
      </c>
    </row>
    <row r="26990" spans="10:10" x14ac:dyDescent="0.25">
      <c r="J26990" t="str">
        <f t="shared" si="672"/>
        <v/>
      </c>
    </row>
    <row r="26991" spans="10:10" x14ac:dyDescent="0.25">
      <c r="J26991" t="str">
        <f t="shared" si="672"/>
        <v/>
      </c>
    </row>
    <row r="26992" spans="10:10" x14ac:dyDescent="0.25">
      <c r="J26992" t="str">
        <f t="shared" si="672"/>
        <v/>
      </c>
    </row>
    <row r="26993" spans="10:10" x14ac:dyDescent="0.25">
      <c r="J26993" t="str">
        <f t="shared" si="672"/>
        <v/>
      </c>
    </row>
    <row r="26994" spans="10:10" x14ac:dyDescent="0.25">
      <c r="J26994" t="str">
        <f t="shared" si="672"/>
        <v/>
      </c>
    </row>
    <row r="26995" spans="10:10" x14ac:dyDescent="0.25">
      <c r="J26995" t="str">
        <f t="shared" si="672"/>
        <v/>
      </c>
    </row>
    <row r="26996" spans="10:10" x14ac:dyDescent="0.25">
      <c r="J26996" t="str">
        <f t="shared" si="672"/>
        <v/>
      </c>
    </row>
    <row r="26997" spans="10:10" x14ac:dyDescent="0.25">
      <c r="J26997" t="str">
        <f t="shared" si="672"/>
        <v/>
      </c>
    </row>
    <row r="26998" spans="10:10" x14ac:dyDescent="0.25">
      <c r="J26998" t="str">
        <f t="shared" si="672"/>
        <v/>
      </c>
    </row>
    <row r="26999" spans="10:10" x14ac:dyDescent="0.25">
      <c r="J26999" t="str">
        <f t="shared" si="672"/>
        <v/>
      </c>
    </row>
    <row r="27000" spans="10:10" x14ac:dyDescent="0.25">
      <c r="J27000" t="str">
        <f t="shared" si="672"/>
        <v/>
      </c>
    </row>
    <row r="27001" spans="10:10" x14ac:dyDescent="0.25">
      <c r="J27001" t="str">
        <f t="shared" si="672"/>
        <v/>
      </c>
    </row>
    <row r="27002" spans="10:10" x14ac:dyDescent="0.25">
      <c r="J27002" t="str">
        <f t="shared" si="672"/>
        <v/>
      </c>
    </row>
    <row r="27003" spans="10:10" x14ac:dyDescent="0.25">
      <c r="J27003" t="str">
        <f t="shared" si="672"/>
        <v/>
      </c>
    </row>
    <row r="27004" spans="10:10" x14ac:dyDescent="0.25">
      <c r="J27004" t="str">
        <f t="shared" si="672"/>
        <v/>
      </c>
    </row>
    <row r="27005" spans="10:10" x14ac:dyDescent="0.25">
      <c r="J27005" t="str">
        <f t="shared" si="672"/>
        <v/>
      </c>
    </row>
    <row r="27006" spans="10:10" x14ac:dyDescent="0.25">
      <c r="J27006" t="str">
        <f t="shared" si="672"/>
        <v/>
      </c>
    </row>
    <row r="27007" spans="10:10" x14ac:dyDescent="0.25">
      <c r="J27007" t="str">
        <f t="shared" si="672"/>
        <v/>
      </c>
    </row>
    <row r="27008" spans="10:10" x14ac:dyDescent="0.25">
      <c r="J27008" t="str">
        <f t="shared" si="672"/>
        <v/>
      </c>
    </row>
    <row r="27009" spans="10:10" x14ac:dyDescent="0.25">
      <c r="J27009" t="str">
        <f t="shared" si="672"/>
        <v/>
      </c>
    </row>
    <row r="27010" spans="10:10" x14ac:dyDescent="0.25">
      <c r="J27010" t="str">
        <f t="shared" si="672"/>
        <v/>
      </c>
    </row>
    <row r="27011" spans="10:10" x14ac:dyDescent="0.25">
      <c r="J27011" t="str">
        <f t="shared" ref="J27011:J27074" si="673">B27011&amp;C27011&amp;E27011&amp;IF(C27011="Skog",F27011&amp;G27011,"")</f>
        <v/>
      </c>
    </row>
    <row r="27012" spans="10:10" x14ac:dyDescent="0.25">
      <c r="J27012" t="str">
        <f t="shared" si="673"/>
        <v/>
      </c>
    </row>
    <row r="27013" spans="10:10" x14ac:dyDescent="0.25">
      <c r="J27013" t="str">
        <f t="shared" si="673"/>
        <v/>
      </c>
    </row>
    <row r="27014" spans="10:10" x14ac:dyDescent="0.25">
      <c r="J27014" t="str">
        <f t="shared" si="673"/>
        <v/>
      </c>
    </row>
    <row r="27015" spans="10:10" x14ac:dyDescent="0.25">
      <c r="J27015" t="str">
        <f t="shared" si="673"/>
        <v/>
      </c>
    </row>
    <row r="27016" spans="10:10" x14ac:dyDescent="0.25">
      <c r="J27016" t="str">
        <f t="shared" si="673"/>
        <v/>
      </c>
    </row>
    <row r="27017" spans="10:10" x14ac:dyDescent="0.25">
      <c r="J27017" t="str">
        <f t="shared" si="673"/>
        <v/>
      </c>
    </row>
    <row r="27018" spans="10:10" x14ac:dyDescent="0.25">
      <c r="J27018" t="str">
        <f t="shared" si="673"/>
        <v/>
      </c>
    </row>
    <row r="27019" spans="10:10" x14ac:dyDescent="0.25">
      <c r="J27019" t="str">
        <f t="shared" si="673"/>
        <v/>
      </c>
    </row>
    <row r="27020" spans="10:10" x14ac:dyDescent="0.25">
      <c r="J27020" t="str">
        <f t="shared" si="673"/>
        <v/>
      </c>
    </row>
    <row r="27021" spans="10:10" x14ac:dyDescent="0.25">
      <c r="J27021" t="str">
        <f t="shared" si="673"/>
        <v/>
      </c>
    </row>
    <row r="27022" spans="10:10" x14ac:dyDescent="0.25">
      <c r="J27022" t="str">
        <f t="shared" si="673"/>
        <v/>
      </c>
    </row>
    <row r="27023" spans="10:10" x14ac:dyDescent="0.25">
      <c r="J27023" t="str">
        <f t="shared" si="673"/>
        <v/>
      </c>
    </row>
    <row r="27024" spans="10:10" x14ac:dyDescent="0.25">
      <c r="J27024" t="str">
        <f t="shared" si="673"/>
        <v/>
      </c>
    </row>
    <row r="27025" spans="10:10" x14ac:dyDescent="0.25">
      <c r="J27025" t="str">
        <f t="shared" si="673"/>
        <v/>
      </c>
    </row>
    <row r="27026" spans="10:10" x14ac:dyDescent="0.25">
      <c r="J27026" t="str">
        <f t="shared" si="673"/>
        <v/>
      </c>
    </row>
    <row r="27027" spans="10:10" x14ac:dyDescent="0.25">
      <c r="J27027" t="str">
        <f t="shared" si="673"/>
        <v/>
      </c>
    </row>
    <row r="27028" spans="10:10" x14ac:dyDescent="0.25">
      <c r="J27028" t="str">
        <f t="shared" si="673"/>
        <v/>
      </c>
    </row>
    <row r="27029" spans="10:10" x14ac:dyDescent="0.25">
      <c r="J27029" t="str">
        <f t="shared" si="673"/>
        <v/>
      </c>
    </row>
    <row r="27030" spans="10:10" x14ac:dyDescent="0.25">
      <c r="J27030" t="str">
        <f t="shared" si="673"/>
        <v/>
      </c>
    </row>
    <row r="27031" spans="10:10" x14ac:dyDescent="0.25">
      <c r="J27031" t="str">
        <f t="shared" si="673"/>
        <v/>
      </c>
    </row>
    <row r="27032" spans="10:10" x14ac:dyDescent="0.25">
      <c r="J27032" t="str">
        <f t="shared" si="673"/>
        <v/>
      </c>
    </row>
    <row r="27033" spans="10:10" x14ac:dyDescent="0.25">
      <c r="J27033" t="str">
        <f t="shared" si="673"/>
        <v/>
      </c>
    </row>
    <row r="27034" spans="10:10" x14ac:dyDescent="0.25">
      <c r="J27034" t="str">
        <f t="shared" si="673"/>
        <v/>
      </c>
    </row>
    <row r="27035" spans="10:10" x14ac:dyDescent="0.25">
      <c r="J27035" t="str">
        <f t="shared" si="673"/>
        <v/>
      </c>
    </row>
    <row r="27036" spans="10:10" x14ac:dyDescent="0.25">
      <c r="J27036" t="str">
        <f t="shared" si="673"/>
        <v/>
      </c>
    </row>
    <row r="27037" spans="10:10" x14ac:dyDescent="0.25">
      <c r="J27037" t="str">
        <f t="shared" si="673"/>
        <v/>
      </c>
    </row>
    <row r="27038" spans="10:10" x14ac:dyDescent="0.25">
      <c r="J27038" t="str">
        <f t="shared" si="673"/>
        <v/>
      </c>
    </row>
    <row r="27039" spans="10:10" x14ac:dyDescent="0.25">
      <c r="J27039" t="str">
        <f t="shared" si="673"/>
        <v/>
      </c>
    </row>
    <row r="27040" spans="10:10" x14ac:dyDescent="0.25">
      <c r="J27040" t="str">
        <f t="shared" si="673"/>
        <v/>
      </c>
    </row>
    <row r="27041" spans="10:10" x14ac:dyDescent="0.25">
      <c r="J27041" t="str">
        <f t="shared" si="673"/>
        <v/>
      </c>
    </row>
    <row r="27042" spans="10:10" x14ac:dyDescent="0.25">
      <c r="J27042" t="str">
        <f t="shared" si="673"/>
        <v/>
      </c>
    </row>
    <row r="27043" spans="10:10" x14ac:dyDescent="0.25">
      <c r="J27043" t="str">
        <f t="shared" si="673"/>
        <v/>
      </c>
    </row>
    <row r="27044" spans="10:10" x14ac:dyDescent="0.25">
      <c r="J27044" t="str">
        <f t="shared" si="673"/>
        <v/>
      </c>
    </row>
    <row r="27045" spans="10:10" x14ac:dyDescent="0.25">
      <c r="J27045" t="str">
        <f t="shared" si="673"/>
        <v/>
      </c>
    </row>
    <row r="27046" spans="10:10" x14ac:dyDescent="0.25">
      <c r="J27046" t="str">
        <f t="shared" si="673"/>
        <v/>
      </c>
    </row>
    <row r="27047" spans="10:10" x14ac:dyDescent="0.25">
      <c r="J27047" t="str">
        <f t="shared" si="673"/>
        <v/>
      </c>
    </row>
    <row r="27048" spans="10:10" x14ac:dyDescent="0.25">
      <c r="J27048" t="str">
        <f t="shared" si="673"/>
        <v/>
      </c>
    </row>
    <row r="27049" spans="10:10" x14ac:dyDescent="0.25">
      <c r="J27049" t="str">
        <f t="shared" si="673"/>
        <v/>
      </c>
    </row>
    <row r="27050" spans="10:10" x14ac:dyDescent="0.25">
      <c r="J27050" t="str">
        <f t="shared" si="673"/>
        <v/>
      </c>
    </row>
    <row r="27051" spans="10:10" x14ac:dyDescent="0.25">
      <c r="J27051" t="str">
        <f t="shared" si="673"/>
        <v/>
      </c>
    </row>
    <row r="27052" spans="10:10" x14ac:dyDescent="0.25">
      <c r="J27052" t="str">
        <f t="shared" si="673"/>
        <v/>
      </c>
    </row>
    <row r="27053" spans="10:10" x14ac:dyDescent="0.25">
      <c r="J27053" t="str">
        <f t="shared" si="673"/>
        <v/>
      </c>
    </row>
    <row r="27054" spans="10:10" x14ac:dyDescent="0.25">
      <c r="J27054" t="str">
        <f t="shared" si="673"/>
        <v/>
      </c>
    </row>
    <row r="27055" spans="10:10" x14ac:dyDescent="0.25">
      <c r="J27055" t="str">
        <f t="shared" si="673"/>
        <v/>
      </c>
    </row>
    <row r="27056" spans="10:10" x14ac:dyDescent="0.25">
      <c r="J27056" t="str">
        <f t="shared" si="673"/>
        <v/>
      </c>
    </row>
    <row r="27057" spans="10:10" x14ac:dyDescent="0.25">
      <c r="J27057" t="str">
        <f t="shared" si="673"/>
        <v/>
      </c>
    </row>
    <row r="27058" spans="10:10" x14ac:dyDescent="0.25">
      <c r="J27058" t="str">
        <f t="shared" si="673"/>
        <v/>
      </c>
    </row>
    <row r="27059" spans="10:10" x14ac:dyDescent="0.25">
      <c r="J27059" t="str">
        <f t="shared" si="673"/>
        <v/>
      </c>
    </row>
    <row r="27060" spans="10:10" x14ac:dyDescent="0.25">
      <c r="J27060" t="str">
        <f t="shared" si="673"/>
        <v/>
      </c>
    </row>
    <row r="27061" spans="10:10" x14ac:dyDescent="0.25">
      <c r="J27061" t="str">
        <f t="shared" si="673"/>
        <v/>
      </c>
    </row>
    <row r="27062" spans="10:10" x14ac:dyDescent="0.25">
      <c r="J27062" t="str">
        <f t="shared" si="673"/>
        <v/>
      </c>
    </row>
    <row r="27063" spans="10:10" x14ac:dyDescent="0.25">
      <c r="J27063" t="str">
        <f t="shared" si="673"/>
        <v/>
      </c>
    </row>
    <row r="27064" spans="10:10" x14ac:dyDescent="0.25">
      <c r="J27064" t="str">
        <f t="shared" si="673"/>
        <v/>
      </c>
    </row>
    <row r="27065" spans="10:10" x14ac:dyDescent="0.25">
      <c r="J27065" t="str">
        <f t="shared" si="673"/>
        <v/>
      </c>
    </row>
    <row r="27066" spans="10:10" x14ac:dyDescent="0.25">
      <c r="J27066" t="str">
        <f t="shared" si="673"/>
        <v/>
      </c>
    </row>
    <row r="27067" spans="10:10" x14ac:dyDescent="0.25">
      <c r="J27067" t="str">
        <f t="shared" si="673"/>
        <v/>
      </c>
    </row>
    <row r="27068" spans="10:10" x14ac:dyDescent="0.25">
      <c r="J27068" t="str">
        <f t="shared" si="673"/>
        <v/>
      </c>
    </row>
    <row r="27069" spans="10:10" x14ac:dyDescent="0.25">
      <c r="J27069" t="str">
        <f t="shared" si="673"/>
        <v/>
      </c>
    </row>
    <row r="27070" spans="10:10" x14ac:dyDescent="0.25">
      <c r="J27070" t="str">
        <f t="shared" si="673"/>
        <v/>
      </c>
    </row>
    <row r="27071" spans="10:10" x14ac:dyDescent="0.25">
      <c r="J27071" t="str">
        <f t="shared" si="673"/>
        <v/>
      </c>
    </row>
    <row r="27072" spans="10:10" x14ac:dyDescent="0.25">
      <c r="J27072" t="str">
        <f t="shared" si="673"/>
        <v/>
      </c>
    </row>
    <row r="27073" spans="10:10" x14ac:dyDescent="0.25">
      <c r="J27073" t="str">
        <f t="shared" si="673"/>
        <v/>
      </c>
    </row>
    <row r="27074" spans="10:10" x14ac:dyDescent="0.25">
      <c r="J27074" t="str">
        <f t="shared" si="673"/>
        <v/>
      </c>
    </row>
    <row r="27075" spans="10:10" x14ac:dyDescent="0.25">
      <c r="J27075" t="str">
        <f t="shared" ref="J27075:J27138" si="674">B27075&amp;C27075&amp;E27075&amp;IF(C27075="Skog",F27075&amp;G27075,"")</f>
        <v/>
      </c>
    </row>
    <row r="27076" spans="10:10" x14ac:dyDescent="0.25">
      <c r="J27076" t="str">
        <f t="shared" si="674"/>
        <v/>
      </c>
    </row>
    <row r="27077" spans="10:10" x14ac:dyDescent="0.25">
      <c r="J27077" t="str">
        <f t="shared" si="674"/>
        <v/>
      </c>
    </row>
    <row r="27078" spans="10:10" x14ac:dyDescent="0.25">
      <c r="J27078" t="str">
        <f t="shared" si="674"/>
        <v/>
      </c>
    </row>
    <row r="27079" spans="10:10" x14ac:dyDescent="0.25">
      <c r="J27079" t="str">
        <f t="shared" si="674"/>
        <v/>
      </c>
    </row>
    <row r="27080" spans="10:10" x14ac:dyDescent="0.25">
      <c r="J27080" t="str">
        <f t="shared" si="674"/>
        <v/>
      </c>
    </row>
    <row r="27081" spans="10:10" x14ac:dyDescent="0.25">
      <c r="J27081" t="str">
        <f t="shared" si="674"/>
        <v/>
      </c>
    </row>
    <row r="27082" spans="10:10" x14ac:dyDescent="0.25">
      <c r="J27082" t="str">
        <f t="shared" si="674"/>
        <v/>
      </c>
    </row>
    <row r="27083" spans="10:10" x14ac:dyDescent="0.25">
      <c r="J27083" t="str">
        <f t="shared" si="674"/>
        <v/>
      </c>
    </row>
    <row r="27084" spans="10:10" x14ac:dyDescent="0.25">
      <c r="J27084" t="str">
        <f t="shared" si="674"/>
        <v/>
      </c>
    </row>
    <row r="27085" spans="10:10" x14ac:dyDescent="0.25">
      <c r="J27085" t="str">
        <f t="shared" si="674"/>
        <v/>
      </c>
    </row>
    <row r="27086" spans="10:10" x14ac:dyDescent="0.25">
      <c r="J27086" t="str">
        <f t="shared" si="674"/>
        <v/>
      </c>
    </row>
    <row r="27087" spans="10:10" x14ac:dyDescent="0.25">
      <c r="J27087" t="str">
        <f t="shared" si="674"/>
        <v/>
      </c>
    </row>
    <row r="27088" spans="10:10" x14ac:dyDescent="0.25">
      <c r="J27088" t="str">
        <f t="shared" si="674"/>
        <v/>
      </c>
    </row>
    <row r="27089" spans="10:10" x14ac:dyDescent="0.25">
      <c r="J27089" t="str">
        <f t="shared" si="674"/>
        <v/>
      </c>
    </row>
    <row r="27090" spans="10:10" x14ac:dyDescent="0.25">
      <c r="J27090" t="str">
        <f t="shared" si="674"/>
        <v/>
      </c>
    </row>
    <row r="27091" spans="10:10" x14ac:dyDescent="0.25">
      <c r="J27091" t="str">
        <f t="shared" si="674"/>
        <v/>
      </c>
    </row>
    <row r="27092" spans="10:10" x14ac:dyDescent="0.25">
      <c r="J27092" t="str">
        <f t="shared" si="674"/>
        <v/>
      </c>
    </row>
    <row r="27093" spans="10:10" x14ac:dyDescent="0.25">
      <c r="J27093" t="str">
        <f t="shared" si="674"/>
        <v/>
      </c>
    </row>
    <row r="27094" spans="10:10" x14ac:dyDescent="0.25">
      <c r="J27094" t="str">
        <f t="shared" si="674"/>
        <v/>
      </c>
    </row>
    <row r="27095" spans="10:10" x14ac:dyDescent="0.25">
      <c r="J27095" t="str">
        <f t="shared" si="674"/>
        <v/>
      </c>
    </row>
    <row r="27096" spans="10:10" x14ac:dyDescent="0.25">
      <c r="J27096" t="str">
        <f t="shared" si="674"/>
        <v/>
      </c>
    </row>
    <row r="27097" spans="10:10" x14ac:dyDescent="0.25">
      <c r="J27097" t="str">
        <f t="shared" si="674"/>
        <v/>
      </c>
    </row>
    <row r="27098" spans="10:10" x14ac:dyDescent="0.25">
      <c r="J27098" t="str">
        <f t="shared" si="674"/>
        <v/>
      </c>
    </row>
    <row r="27099" spans="10:10" x14ac:dyDescent="0.25">
      <c r="J27099" t="str">
        <f t="shared" si="674"/>
        <v/>
      </c>
    </row>
    <row r="27100" spans="10:10" x14ac:dyDescent="0.25">
      <c r="J27100" t="str">
        <f t="shared" si="674"/>
        <v/>
      </c>
    </row>
    <row r="27101" spans="10:10" x14ac:dyDescent="0.25">
      <c r="J27101" t="str">
        <f t="shared" si="674"/>
        <v/>
      </c>
    </row>
    <row r="27102" spans="10:10" x14ac:dyDescent="0.25">
      <c r="J27102" t="str">
        <f t="shared" si="674"/>
        <v/>
      </c>
    </row>
    <row r="27103" spans="10:10" x14ac:dyDescent="0.25">
      <c r="J27103" t="str">
        <f t="shared" si="674"/>
        <v/>
      </c>
    </row>
    <row r="27104" spans="10:10" x14ac:dyDescent="0.25">
      <c r="J27104" t="str">
        <f t="shared" si="674"/>
        <v/>
      </c>
    </row>
    <row r="27105" spans="10:10" x14ac:dyDescent="0.25">
      <c r="J27105" t="str">
        <f t="shared" si="674"/>
        <v/>
      </c>
    </row>
    <row r="27106" spans="10:10" x14ac:dyDescent="0.25">
      <c r="J27106" t="str">
        <f t="shared" si="674"/>
        <v/>
      </c>
    </row>
    <row r="27107" spans="10:10" x14ac:dyDescent="0.25">
      <c r="J27107" t="str">
        <f t="shared" si="674"/>
        <v/>
      </c>
    </row>
    <row r="27108" spans="10:10" x14ac:dyDescent="0.25">
      <c r="J27108" t="str">
        <f t="shared" si="674"/>
        <v/>
      </c>
    </row>
    <row r="27109" spans="10:10" x14ac:dyDescent="0.25">
      <c r="J27109" t="str">
        <f t="shared" si="674"/>
        <v/>
      </c>
    </row>
    <row r="27110" spans="10:10" x14ac:dyDescent="0.25">
      <c r="J27110" t="str">
        <f t="shared" si="674"/>
        <v/>
      </c>
    </row>
    <row r="27111" spans="10:10" x14ac:dyDescent="0.25">
      <c r="J27111" t="str">
        <f t="shared" si="674"/>
        <v/>
      </c>
    </row>
    <row r="27112" spans="10:10" x14ac:dyDescent="0.25">
      <c r="J27112" t="str">
        <f t="shared" si="674"/>
        <v/>
      </c>
    </row>
    <row r="27113" spans="10:10" x14ac:dyDescent="0.25">
      <c r="J27113" t="str">
        <f t="shared" si="674"/>
        <v/>
      </c>
    </row>
    <row r="27114" spans="10:10" x14ac:dyDescent="0.25">
      <c r="J27114" t="str">
        <f t="shared" si="674"/>
        <v/>
      </c>
    </row>
    <row r="27115" spans="10:10" x14ac:dyDescent="0.25">
      <c r="J27115" t="str">
        <f t="shared" si="674"/>
        <v/>
      </c>
    </row>
    <row r="27116" spans="10:10" x14ac:dyDescent="0.25">
      <c r="J27116" t="str">
        <f t="shared" si="674"/>
        <v/>
      </c>
    </row>
    <row r="27117" spans="10:10" x14ac:dyDescent="0.25">
      <c r="J27117" t="str">
        <f t="shared" si="674"/>
        <v/>
      </c>
    </row>
    <row r="27118" spans="10:10" x14ac:dyDescent="0.25">
      <c r="J27118" t="str">
        <f t="shared" si="674"/>
        <v/>
      </c>
    </row>
    <row r="27119" spans="10:10" x14ac:dyDescent="0.25">
      <c r="J27119" t="str">
        <f t="shared" si="674"/>
        <v/>
      </c>
    </row>
    <row r="27120" spans="10:10" x14ac:dyDescent="0.25">
      <c r="J27120" t="str">
        <f t="shared" si="674"/>
        <v/>
      </c>
    </row>
    <row r="27121" spans="10:10" x14ac:dyDescent="0.25">
      <c r="J27121" t="str">
        <f t="shared" si="674"/>
        <v/>
      </c>
    </row>
    <row r="27122" spans="10:10" x14ac:dyDescent="0.25">
      <c r="J27122" t="str">
        <f t="shared" si="674"/>
        <v/>
      </c>
    </row>
    <row r="27123" spans="10:10" x14ac:dyDescent="0.25">
      <c r="J27123" t="str">
        <f t="shared" si="674"/>
        <v/>
      </c>
    </row>
    <row r="27124" spans="10:10" x14ac:dyDescent="0.25">
      <c r="J27124" t="str">
        <f t="shared" si="674"/>
        <v/>
      </c>
    </row>
    <row r="27125" spans="10:10" x14ac:dyDescent="0.25">
      <c r="J27125" t="str">
        <f t="shared" si="674"/>
        <v/>
      </c>
    </row>
    <row r="27126" spans="10:10" x14ac:dyDescent="0.25">
      <c r="J27126" t="str">
        <f t="shared" si="674"/>
        <v/>
      </c>
    </row>
    <row r="27127" spans="10:10" x14ac:dyDescent="0.25">
      <c r="J27127" t="str">
        <f t="shared" si="674"/>
        <v/>
      </c>
    </row>
    <row r="27128" spans="10:10" x14ac:dyDescent="0.25">
      <c r="J27128" t="str">
        <f t="shared" si="674"/>
        <v/>
      </c>
    </row>
    <row r="27129" spans="10:10" x14ac:dyDescent="0.25">
      <c r="J27129" t="str">
        <f t="shared" si="674"/>
        <v/>
      </c>
    </row>
    <row r="27130" spans="10:10" x14ac:dyDescent="0.25">
      <c r="J27130" t="str">
        <f t="shared" si="674"/>
        <v/>
      </c>
    </row>
    <row r="27131" spans="10:10" x14ac:dyDescent="0.25">
      <c r="J27131" t="str">
        <f t="shared" si="674"/>
        <v/>
      </c>
    </row>
    <row r="27132" spans="10:10" x14ac:dyDescent="0.25">
      <c r="J27132" t="str">
        <f t="shared" si="674"/>
        <v/>
      </c>
    </row>
    <row r="27133" spans="10:10" x14ac:dyDescent="0.25">
      <c r="J27133" t="str">
        <f t="shared" si="674"/>
        <v/>
      </c>
    </row>
    <row r="27134" spans="10:10" x14ac:dyDescent="0.25">
      <c r="J27134" t="str">
        <f t="shared" si="674"/>
        <v/>
      </c>
    </row>
    <row r="27135" spans="10:10" x14ac:dyDescent="0.25">
      <c r="J27135" t="str">
        <f t="shared" si="674"/>
        <v/>
      </c>
    </row>
    <row r="27136" spans="10:10" x14ac:dyDescent="0.25">
      <c r="J27136" t="str">
        <f t="shared" si="674"/>
        <v/>
      </c>
    </row>
    <row r="27137" spans="10:10" x14ac:dyDescent="0.25">
      <c r="J27137" t="str">
        <f t="shared" si="674"/>
        <v/>
      </c>
    </row>
    <row r="27138" spans="10:10" x14ac:dyDescent="0.25">
      <c r="J27138" t="str">
        <f t="shared" si="674"/>
        <v/>
      </c>
    </row>
    <row r="27139" spans="10:10" x14ac:dyDescent="0.25">
      <c r="J27139" t="str">
        <f t="shared" ref="J27139:J27202" si="675">B27139&amp;C27139&amp;E27139&amp;IF(C27139="Skog",F27139&amp;G27139,"")</f>
        <v/>
      </c>
    </row>
    <row r="27140" spans="10:10" x14ac:dyDescent="0.25">
      <c r="J27140" t="str">
        <f t="shared" si="675"/>
        <v/>
      </c>
    </row>
    <row r="27141" spans="10:10" x14ac:dyDescent="0.25">
      <c r="J27141" t="str">
        <f t="shared" si="675"/>
        <v/>
      </c>
    </row>
    <row r="27142" spans="10:10" x14ac:dyDescent="0.25">
      <c r="J27142" t="str">
        <f t="shared" si="675"/>
        <v/>
      </c>
    </row>
    <row r="27143" spans="10:10" x14ac:dyDescent="0.25">
      <c r="J27143" t="str">
        <f t="shared" si="675"/>
        <v/>
      </c>
    </row>
    <row r="27144" spans="10:10" x14ac:dyDescent="0.25">
      <c r="J27144" t="str">
        <f t="shared" si="675"/>
        <v/>
      </c>
    </row>
    <row r="27145" spans="10:10" x14ac:dyDescent="0.25">
      <c r="J27145" t="str">
        <f t="shared" si="675"/>
        <v/>
      </c>
    </row>
    <row r="27146" spans="10:10" x14ac:dyDescent="0.25">
      <c r="J27146" t="str">
        <f t="shared" si="675"/>
        <v/>
      </c>
    </row>
    <row r="27147" spans="10:10" x14ac:dyDescent="0.25">
      <c r="J27147" t="str">
        <f t="shared" si="675"/>
        <v/>
      </c>
    </row>
    <row r="27148" spans="10:10" x14ac:dyDescent="0.25">
      <c r="J27148" t="str">
        <f t="shared" si="675"/>
        <v/>
      </c>
    </row>
    <row r="27149" spans="10:10" x14ac:dyDescent="0.25">
      <c r="J27149" t="str">
        <f t="shared" si="675"/>
        <v/>
      </c>
    </row>
    <row r="27150" spans="10:10" x14ac:dyDescent="0.25">
      <c r="J27150" t="str">
        <f t="shared" si="675"/>
        <v/>
      </c>
    </row>
    <row r="27151" spans="10:10" x14ac:dyDescent="0.25">
      <c r="J27151" t="str">
        <f t="shared" si="675"/>
        <v/>
      </c>
    </row>
    <row r="27152" spans="10:10" x14ac:dyDescent="0.25">
      <c r="J27152" t="str">
        <f t="shared" si="675"/>
        <v/>
      </c>
    </row>
    <row r="27153" spans="10:10" x14ac:dyDescent="0.25">
      <c r="J27153" t="str">
        <f t="shared" si="675"/>
        <v/>
      </c>
    </row>
    <row r="27154" spans="10:10" x14ac:dyDescent="0.25">
      <c r="J27154" t="str">
        <f t="shared" si="675"/>
        <v/>
      </c>
    </row>
    <row r="27155" spans="10:10" x14ac:dyDescent="0.25">
      <c r="J27155" t="str">
        <f t="shared" si="675"/>
        <v/>
      </c>
    </row>
    <row r="27156" spans="10:10" x14ac:dyDescent="0.25">
      <c r="J27156" t="str">
        <f t="shared" si="675"/>
        <v/>
      </c>
    </row>
    <row r="27157" spans="10:10" x14ac:dyDescent="0.25">
      <c r="J27157" t="str">
        <f t="shared" si="675"/>
        <v/>
      </c>
    </row>
    <row r="27158" spans="10:10" x14ac:dyDescent="0.25">
      <c r="J27158" t="str">
        <f t="shared" si="675"/>
        <v/>
      </c>
    </row>
    <row r="27159" spans="10:10" x14ac:dyDescent="0.25">
      <c r="J27159" t="str">
        <f t="shared" si="675"/>
        <v/>
      </c>
    </row>
    <row r="27160" spans="10:10" x14ac:dyDescent="0.25">
      <c r="J27160" t="str">
        <f t="shared" si="675"/>
        <v/>
      </c>
    </row>
    <row r="27161" spans="10:10" x14ac:dyDescent="0.25">
      <c r="J27161" t="str">
        <f t="shared" si="675"/>
        <v/>
      </c>
    </row>
    <row r="27162" spans="10:10" x14ac:dyDescent="0.25">
      <c r="J27162" t="str">
        <f t="shared" si="675"/>
        <v/>
      </c>
    </row>
    <row r="27163" spans="10:10" x14ac:dyDescent="0.25">
      <c r="J27163" t="str">
        <f t="shared" si="675"/>
        <v/>
      </c>
    </row>
    <row r="27164" spans="10:10" x14ac:dyDescent="0.25">
      <c r="J27164" t="str">
        <f t="shared" si="675"/>
        <v/>
      </c>
    </row>
    <row r="27165" spans="10:10" x14ac:dyDescent="0.25">
      <c r="J27165" t="str">
        <f t="shared" si="675"/>
        <v/>
      </c>
    </row>
    <row r="27166" spans="10:10" x14ac:dyDescent="0.25">
      <c r="J27166" t="str">
        <f t="shared" si="675"/>
        <v/>
      </c>
    </row>
    <row r="27167" spans="10:10" x14ac:dyDescent="0.25">
      <c r="J27167" t="str">
        <f t="shared" si="675"/>
        <v/>
      </c>
    </row>
    <row r="27168" spans="10:10" x14ac:dyDescent="0.25">
      <c r="J27168" t="str">
        <f t="shared" si="675"/>
        <v/>
      </c>
    </row>
    <row r="27169" spans="10:10" x14ac:dyDescent="0.25">
      <c r="J27169" t="str">
        <f t="shared" si="675"/>
        <v/>
      </c>
    </row>
    <row r="27170" spans="10:10" x14ac:dyDescent="0.25">
      <c r="J27170" t="str">
        <f t="shared" si="675"/>
        <v/>
      </c>
    </row>
    <row r="27171" spans="10:10" x14ac:dyDescent="0.25">
      <c r="J27171" t="str">
        <f t="shared" si="675"/>
        <v/>
      </c>
    </row>
    <row r="27172" spans="10:10" x14ac:dyDescent="0.25">
      <c r="J27172" t="str">
        <f t="shared" si="675"/>
        <v/>
      </c>
    </row>
    <row r="27173" spans="10:10" x14ac:dyDescent="0.25">
      <c r="J27173" t="str">
        <f t="shared" si="675"/>
        <v/>
      </c>
    </row>
    <row r="27174" spans="10:10" x14ac:dyDescent="0.25">
      <c r="J27174" t="str">
        <f t="shared" si="675"/>
        <v/>
      </c>
    </row>
    <row r="27175" spans="10:10" x14ac:dyDescent="0.25">
      <c r="J27175" t="str">
        <f t="shared" si="675"/>
        <v/>
      </c>
    </row>
    <row r="27176" spans="10:10" x14ac:dyDescent="0.25">
      <c r="J27176" t="str">
        <f t="shared" si="675"/>
        <v/>
      </c>
    </row>
    <row r="27177" spans="10:10" x14ac:dyDescent="0.25">
      <c r="J27177" t="str">
        <f t="shared" si="675"/>
        <v/>
      </c>
    </row>
    <row r="27178" spans="10:10" x14ac:dyDescent="0.25">
      <c r="J27178" t="str">
        <f t="shared" si="675"/>
        <v/>
      </c>
    </row>
    <row r="27179" spans="10:10" x14ac:dyDescent="0.25">
      <c r="J27179" t="str">
        <f t="shared" si="675"/>
        <v/>
      </c>
    </row>
    <row r="27180" spans="10:10" x14ac:dyDescent="0.25">
      <c r="J27180" t="str">
        <f t="shared" si="675"/>
        <v/>
      </c>
    </row>
    <row r="27181" spans="10:10" x14ac:dyDescent="0.25">
      <c r="J27181" t="str">
        <f t="shared" si="675"/>
        <v/>
      </c>
    </row>
    <row r="27182" spans="10:10" x14ac:dyDescent="0.25">
      <c r="J27182" t="str">
        <f t="shared" si="675"/>
        <v/>
      </c>
    </row>
    <row r="27183" spans="10:10" x14ac:dyDescent="0.25">
      <c r="J27183" t="str">
        <f t="shared" si="675"/>
        <v/>
      </c>
    </row>
    <row r="27184" spans="10:10" x14ac:dyDescent="0.25">
      <c r="J27184" t="str">
        <f t="shared" si="675"/>
        <v/>
      </c>
    </row>
    <row r="27185" spans="10:10" x14ac:dyDescent="0.25">
      <c r="J27185" t="str">
        <f t="shared" si="675"/>
        <v/>
      </c>
    </row>
    <row r="27186" spans="10:10" x14ac:dyDescent="0.25">
      <c r="J27186" t="str">
        <f t="shared" si="675"/>
        <v/>
      </c>
    </row>
    <row r="27187" spans="10:10" x14ac:dyDescent="0.25">
      <c r="J27187" t="str">
        <f t="shared" si="675"/>
        <v/>
      </c>
    </row>
    <row r="27188" spans="10:10" x14ac:dyDescent="0.25">
      <c r="J27188" t="str">
        <f t="shared" si="675"/>
        <v/>
      </c>
    </row>
    <row r="27189" spans="10:10" x14ac:dyDescent="0.25">
      <c r="J27189" t="str">
        <f t="shared" si="675"/>
        <v/>
      </c>
    </row>
    <row r="27190" spans="10:10" x14ac:dyDescent="0.25">
      <c r="J27190" t="str">
        <f t="shared" si="675"/>
        <v/>
      </c>
    </row>
    <row r="27191" spans="10:10" x14ac:dyDescent="0.25">
      <c r="J27191" t="str">
        <f t="shared" si="675"/>
        <v/>
      </c>
    </row>
    <row r="27192" spans="10:10" x14ac:dyDescent="0.25">
      <c r="J27192" t="str">
        <f t="shared" si="675"/>
        <v/>
      </c>
    </row>
    <row r="27193" spans="10:10" x14ac:dyDescent="0.25">
      <c r="J27193" t="str">
        <f t="shared" si="675"/>
        <v/>
      </c>
    </row>
    <row r="27194" spans="10:10" x14ac:dyDescent="0.25">
      <c r="J27194" t="str">
        <f t="shared" si="675"/>
        <v/>
      </c>
    </row>
    <row r="27195" spans="10:10" x14ac:dyDescent="0.25">
      <c r="J27195" t="str">
        <f t="shared" si="675"/>
        <v/>
      </c>
    </row>
    <row r="27196" spans="10:10" x14ac:dyDescent="0.25">
      <c r="J27196" t="str">
        <f t="shared" si="675"/>
        <v/>
      </c>
    </row>
    <row r="27197" spans="10:10" x14ac:dyDescent="0.25">
      <c r="J27197" t="str">
        <f t="shared" si="675"/>
        <v/>
      </c>
    </row>
    <row r="27198" spans="10:10" x14ac:dyDescent="0.25">
      <c r="J27198" t="str">
        <f t="shared" si="675"/>
        <v/>
      </c>
    </row>
    <row r="27199" spans="10:10" x14ac:dyDescent="0.25">
      <c r="J27199" t="str">
        <f t="shared" si="675"/>
        <v/>
      </c>
    </row>
    <row r="27200" spans="10:10" x14ac:dyDescent="0.25">
      <c r="J27200" t="str">
        <f t="shared" si="675"/>
        <v/>
      </c>
    </row>
    <row r="27201" spans="10:10" x14ac:dyDescent="0.25">
      <c r="J27201" t="str">
        <f t="shared" si="675"/>
        <v/>
      </c>
    </row>
    <row r="27202" spans="10:10" x14ac:dyDescent="0.25">
      <c r="J27202" t="str">
        <f t="shared" si="675"/>
        <v/>
      </c>
    </row>
    <row r="27203" spans="10:10" x14ac:dyDescent="0.25">
      <c r="J27203" t="str">
        <f t="shared" ref="J27203:J27266" si="676">B27203&amp;C27203&amp;E27203&amp;IF(C27203="Skog",F27203&amp;G27203,"")</f>
        <v/>
      </c>
    </row>
    <row r="27204" spans="10:10" x14ac:dyDescent="0.25">
      <c r="J27204" t="str">
        <f t="shared" si="676"/>
        <v/>
      </c>
    </row>
    <row r="27205" spans="10:10" x14ac:dyDescent="0.25">
      <c r="J27205" t="str">
        <f t="shared" si="676"/>
        <v/>
      </c>
    </row>
    <row r="27206" spans="10:10" x14ac:dyDescent="0.25">
      <c r="J27206" t="str">
        <f t="shared" si="676"/>
        <v/>
      </c>
    </row>
    <row r="27207" spans="10:10" x14ac:dyDescent="0.25">
      <c r="J27207" t="str">
        <f t="shared" si="676"/>
        <v/>
      </c>
    </row>
    <row r="27208" spans="10:10" x14ac:dyDescent="0.25">
      <c r="J27208" t="str">
        <f t="shared" si="676"/>
        <v/>
      </c>
    </row>
    <row r="27209" spans="10:10" x14ac:dyDescent="0.25">
      <c r="J27209" t="str">
        <f t="shared" si="676"/>
        <v/>
      </c>
    </row>
    <row r="27210" spans="10:10" x14ac:dyDescent="0.25">
      <c r="J27210" t="str">
        <f t="shared" si="676"/>
        <v/>
      </c>
    </row>
    <row r="27211" spans="10:10" x14ac:dyDescent="0.25">
      <c r="J27211" t="str">
        <f t="shared" si="676"/>
        <v/>
      </c>
    </row>
    <row r="27212" spans="10:10" x14ac:dyDescent="0.25">
      <c r="J27212" t="str">
        <f t="shared" si="676"/>
        <v/>
      </c>
    </row>
    <row r="27213" spans="10:10" x14ac:dyDescent="0.25">
      <c r="J27213" t="str">
        <f t="shared" si="676"/>
        <v/>
      </c>
    </row>
    <row r="27214" spans="10:10" x14ac:dyDescent="0.25">
      <c r="J27214" t="str">
        <f t="shared" si="676"/>
        <v/>
      </c>
    </row>
    <row r="27215" spans="10:10" x14ac:dyDescent="0.25">
      <c r="J27215" t="str">
        <f t="shared" si="676"/>
        <v/>
      </c>
    </row>
    <row r="27216" spans="10:10" x14ac:dyDescent="0.25">
      <c r="J27216" t="str">
        <f t="shared" si="676"/>
        <v/>
      </c>
    </row>
    <row r="27217" spans="10:10" x14ac:dyDescent="0.25">
      <c r="J27217" t="str">
        <f t="shared" si="676"/>
        <v/>
      </c>
    </row>
    <row r="27218" spans="10:10" x14ac:dyDescent="0.25">
      <c r="J27218" t="str">
        <f t="shared" si="676"/>
        <v/>
      </c>
    </row>
    <row r="27219" spans="10:10" x14ac:dyDescent="0.25">
      <c r="J27219" t="str">
        <f t="shared" si="676"/>
        <v/>
      </c>
    </row>
    <row r="27220" spans="10:10" x14ac:dyDescent="0.25">
      <c r="J27220" t="str">
        <f t="shared" si="676"/>
        <v/>
      </c>
    </row>
    <row r="27221" spans="10:10" x14ac:dyDescent="0.25">
      <c r="J27221" t="str">
        <f t="shared" si="676"/>
        <v/>
      </c>
    </row>
    <row r="27222" spans="10:10" x14ac:dyDescent="0.25">
      <c r="J27222" t="str">
        <f t="shared" si="676"/>
        <v/>
      </c>
    </row>
    <row r="27223" spans="10:10" x14ac:dyDescent="0.25">
      <c r="J27223" t="str">
        <f t="shared" si="676"/>
        <v/>
      </c>
    </row>
    <row r="27224" spans="10:10" x14ac:dyDescent="0.25">
      <c r="J27224" t="str">
        <f t="shared" si="676"/>
        <v/>
      </c>
    </row>
    <row r="27225" spans="10:10" x14ac:dyDescent="0.25">
      <c r="J27225" t="str">
        <f t="shared" si="676"/>
        <v/>
      </c>
    </row>
    <row r="27226" spans="10:10" x14ac:dyDescent="0.25">
      <c r="J27226" t="str">
        <f t="shared" si="676"/>
        <v/>
      </c>
    </row>
    <row r="27227" spans="10:10" x14ac:dyDescent="0.25">
      <c r="J27227" t="str">
        <f t="shared" si="676"/>
        <v/>
      </c>
    </row>
    <row r="27228" spans="10:10" x14ac:dyDescent="0.25">
      <c r="J27228" t="str">
        <f t="shared" si="676"/>
        <v/>
      </c>
    </row>
    <row r="27229" spans="10:10" x14ac:dyDescent="0.25">
      <c r="J27229" t="str">
        <f t="shared" si="676"/>
        <v/>
      </c>
    </row>
    <row r="27230" spans="10:10" x14ac:dyDescent="0.25">
      <c r="J27230" t="str">
        <f t="shared" si="676"/>
        <v/>
      </c>
    </row>
    <row r="27231" spans="10:10" x14ac:dyDescent="0.25">
      <c r="J27231" t="str">
        <f t="shared" si="676"/>
        <v/>
      </c>
    </row>
    <row r="27232" spans="10:10" x14ac:dyDescent="0.25">
      <c r="J27232" t="str">
        <f t="shared" si="676"/>
        <v/>
      </c>
    </row>
    <row r="27233" spans="10:10" x14ac:dyDescent="0.25">
      <c r="J27233" t="str">
        <f t="shared" si="676"/>
        <v/>
      </c>
    </row>
    <row r="27234" spans="10:10" x14ac:dyDescent="0.25">
      <c r="J27234" t="str">
        <f t="shared" si="676"/>
        <v/>
      </c>
    </row>
    <row r="27235" spans="10:10" x14ac:dyDescent="0.25">
      <c r="J27235" t="str">
        <f t="shared" si="676"/>
        <v/>
      </c>
    </row>
    <row r="27236" spans="10:10" x14ac:dyDescent="0.25">
      <c r="J27236" t="str">
        <f t="shared" si="676"/>
        <v/>
      </c>
    </row>
    <row r="27237" spans="10:10" x14ac:dyDescent="0.25">
      <c r="J27237" t="str">
        <f t="shared" si="676"/>
        <v/>
      </c>
    </row>
    <row r="27238" spans="10:10" x14ac:dyDescent="0.25">
      <c r="J27238" t="str">
        <f t="shared" si="676"/>
        <v/>
      </c>
    </row>
    <row r="27239" spans="10:10" x14ac:dyDescent="0.25">
      <c r="J27239" t="str">
        <f t="shared" si="676"/>
        <v/>
      </c>
    </row>
    <row r="27240" spans="10:10" x14ac:dyDescent="0.25">
      <c r="J27240" t="str">
        <f t="shared" si="676"/>
        <v/>
      </c>
    </row>
    <row r="27241" spans="10:10" x14ac:dyDescent="0.25">
      <c r="J27241" t="str">
        <f t="shared" si="676"/>
        <v/>
      </c>
    </row>
    <row r="27242" spans="10:10" x14ac:dyDescent="0.25">
      <c r="J27242" t="str">
        <f t="shared" si="676"/>
        <v/>
      </c>
    </row>
    <row r="27243" spans="10:10" x14ac:dyDescent="0.25">
      <c r="J27243" t="str">
        <f t="shared" si="676"/>
        <v/>
      </c>
    </row>
    <row r="27244" spans="10:10" x14ac:dyDescent="0.25">
      <c r="J27244" t="str">
        <f t="shared" si="676"/>
        <v/>
      </c>
    </row>
    <row r="27245" spans="10:10" x14ac:dyDescent="0.25">
      <c r="J27245" t="str">
        <f t="shared" si="676"/>
        <v/>
      </c>
    </row>
    <row r="27246" spans="10:10" x14ac:dyDescent="0.25">
      <c r="J27246" t="str">
        <f t="shared" si="676"/>
        <v/>
      </c>
    </row>
    <row r="27247" spans="10:10" x14ac:dyDescent="0.25">
      <c r="J27247" t="str">
        <f t="shared" si="676"/>
        <v/>
      </c>
    </row>
    <row r="27248" spans="10:10" x14ac:dyDescent="0.25">
      <c r="J27248" t="str">
        <f t="shared" si="676"/>
        <v/>
      </c>
    </row>
    <row r="27249" spans="10:10" x14ac:dyDescent="0.25">
      <c r="J27249" t="str">
        <f t="shared" si="676"/>
        <v/>
      </c>
    </row>
    <row r="27250" spans="10:10" x14ac:dyDescent="0.25">
      <c r="J27250" t="str">
        <f t="shared" si="676"/>
        <v/>
      </c>
    </row>
    <row r="27251" spans="10:10" x14ac:dyDescent="0.25">
      <c r="J27251" t="str">
        <f t="shared" si="676"/>
        <v/>
      </c>
    </row>
    <row r="27252" spans="10:10" x14ac:dyDescent="0.25">
      <c r="J27252" t="str">
        <f t="shared" si="676"/>
        <v/>
      </c>
    </row>
    <row r="27253" spans="10:10" x14ac:dyDescent="0.25">
      <c r="J27253" t="str">
        <f t="shared" si="676"/>
        <v/>
      </c>
    </row>
    <row r="27254" spans="10:10" x14ac:dyDescent="0.25">
      <c r="J27254" t="str">
        <f t="shared" si="676"/>
        <v/>
      </c>
    </row>
    <row r="27255" spans="10:10" x14ac:dyDescent="0.25">
      <c r="J27255" t="str">
        <f t="shared" si="676"/>
        <v/>
      </c>
    </row>
    <row r="27256" spans="10:10" x14ac:dyDescent="0.25">
      <c r="J27256" t="str">
        <f t="shared" si="676"/>
        <v/>
      </c>
    </row>
    <row r="27257" spans="10:10" x14ac:dyDescent="0.25">
      <c r="J27257" t="str">
        <f t="shared" si="676"/>
        <v/>
      </c>
    </row>
    <row r="27258" spans="10:10" x14ac:dyDescent="0.25">
      <c r="J27258" t="str">
        <f t="shared" si="676"/>
        <v/>
      </c>
    </row>
    <row r="27259" spans="10:10" x14ac:dyDescent="0.25">
      <c r="J27259" t="str">
        <f t="shared" si="676"/>
        <v/>
      </c>
    </row>
    <row r="27260" spans="10:10" x14ac:dyDescent="0.25">
      <c r="J27260" t="str">
        <f t="shared" si="676"/>
        <v/>
      </c>
    </row>
    <row r="27261" spans="10:10" x14ac:dyDescent="0.25">
      <c r="J27261" t="str">
        <f t="shared" si="676"/>
        <v/>
      </c>
    </row>
    <row r="27262" spans="10:10" x14ac:dyDescent="0.25">
      <c r="J27262" t="str">
        <f t="shared" si="676"/>
        <v/>
      </c>
    </row>
    <row r="27263" spans="10:10" x14ac:dyDescent="0.25">
      <c r="J27263" t="str">
        <f t="shared" si="676"/>
        <v/>
      </c>
    </row>
    <row r="27264" spans="10:10" x14ac:dyDescent="0.25">
      <c r="J27264" t="str">
        <f t="shared" si="676"/>
        <v/>
      </c>
    </row>
    <row r="27265" spans="10:10" x14ac:dyDescent="0.25">
      <c r="J27265" t="str">
        <f t="shared" si="676"/>
        <v/>
      </c>
    </row>
    <row r="27266" spans="10:10" x14ac:dyDescent="0.25">
      <c r="J27266" t="str">
        <f t="shared" si="676"/>
        <v/>
      </c>
    </row>
    <row r="27267" spans="10:10" x14ac:dyDescent="0.25">
      <c r="J27267" t="str">
        <f t="shared" ref="J27267:J27330" si="677">B27267&amp;C27267&amp;E27267&amp;IF(C27267="Skog",F27267&amp;G27267,"")</f>
        <v/>
      </c>
    </row>
    <row r="27268" spans="10:10" x14ac:dyDescent="0.25">
      <c r="J27268" t="str">
        <f t="shared" si="677"/>
        <v/>
      </c>
    </row>
    <row r="27269" spans="10:10" x14ac:dyDescent="0.25">
      <c r="J27269" t="str">
        <f t="shared" si="677"/>
        <v/>
      </c>
    </row>
    <row r="27270" spans="10:10" x14ac:dyDescent="0.25">
      <c r="J27270" t="str">
        <f t="shared" si="677"/>
        <v/>
      </c>
    </row>
    <row r="27271" spans="10:10" x14ac:dyDescent="0.25">
      <c r="J27271" t="str">
        <f t="shared" si="677"/>
        <v/>
      </c>
    </row>
    <row r="27272" spans="10:10" x14ac:dyDescent="0.25">
      <c r="J27272" t="str">
        <f t="shared" si="677"/>
        <v/>
      </c>
    </row>
    <row r="27273" spans="10:10" x14ac:dyDescent="0.25">
      <c r="J27273" t="str">
        <f t="shared" si="677"/>
        <v/>
      </c>
    </row>
    <row r="27274" spans="10:10" x14ac:dyDescent="0.25">
      <c r="J27274" t="str">
        <f t="shared" si="677"/>
        <v/>
      </c>
    </row>
    <row r="27275" spans="10:10" x14ac:dyDescent="0.25">
      <c r="J27275" t="str">
        <f t="shared" si="677"/>
        <v/>
      </c>
    </row>
    <row r="27276" spans="10:10" x14ac:dyDescent="0.25">
      <c r="J27276" t="str">
        <f t="shared" si="677"/>
        <v/>
      </c>
    </row>
    <row r="27277" spans="10:10" x14ac:dyDescent="0.25">
      <c r="J27277" t="str">
        <f t="shared" si="677"/>
        <v/>
      </c>
    </row>
    <row r="27278" spans="10:10" x14ac:dyDescent="0.25">
      <c r="J27278" t="str">
        <f t="shared" si="677"/>
        <v/>
      </c>
    </row>
    <row r="27279" spans="10:10" x14ac:dyDescent="0.25">
      <c r="J27279" t="str">
        <f t="shared" si="677"/>
        <v/>
      </c>
    </row>
    <row r="27280" spans="10:10" x14ac:dyDescent="0.25">
      <c r="J27280" t="str">
        <f t="shared" si="677"/>
        <v/>
      </c>
    </row>
    <row r="27281" spans="10:10" x14ac:dyDescent="0.25">
      <c r="J27281" t="str">
        <f t="shared" si="677"/>
        <v/>
      </c>
    </row>
    <row r="27282" spans="10:10" x14ac:dyDescent="0.25">
      <c r="J27282" t="str">
        <f t="shared" si="677"/>
        <v/>
      </c>
    </row>
    <row r="27283" spans="10:10" x14ac:dyDescent="0.25">
      <c r="J27283" t="str">
        <f t="shared" si="677"/>
        <v/>
      </c>
    </row>
    <row r="27284" spans="10:10" x14ac:dyDescent="0.25">
      <c r="J27284" t="str">
        <f t="shared" si="677"/>
        <v/>
      </c>
    </row>
    <row r="27285" spans="10:10" x14ac:dyDescent="0.25">
      <c r="J27285" t="str">
        <f t="shared" si="677"/>
        <v/>
      </c>
    </row>
    <row r="27286" spans="10:10" x14ac:dyDescent="0.25">
      <c r="J27286" t="str">
        <f t="shared" si="677"/>
        <v/>
      </c>
    </row>
    <row r="27287" spans="10:10" x14ac:dyDescent="0.25">
      <c r="J27287" t="str">
        <f t="shared" si="677"/>
        <v/>
      </c>
    </row>
    <row r="27288" spans="10:10" x14ac:dyDescent="0.25">
      <c r="J27288" t="str">
        <f t="shared" si="677"/>
        <v/>
      </c>
    </row>
    <row r="27289" spans="10:10" x14ac:dyDescent="0.25">
      <c r="J27289" t="str">
        <f t="shared" si="677"/>
        <v/>
      </c>
    </row>
    <row r="27290" spans="10:10" x14ac:dyDescent="0.25">
      <c r="J27290" t="str">
        <f t="shared" si="677"/>
        <v/>
      </c>
    </row>
    <row r="27291" spans="10:10" x14ac:dyDescent="0.25">
      <c r="J27291" t="str">
        <f t="shared" si="677"/>
        <v/>
      </c>
    </row>
    <row r="27292" spans="10:10" x14ac:dyDescent="0.25">
      <c r="J27292" t="str">
        <f t="shared" si="677"/>
        <v/>
      </c>
    </row>
    <row r="27293" spans="10:10" x14ac:dyDescent="0.25">
      <c r="J27293" t="str">
        <f t="shared" si="677"/>
        <v/>
      </c>
    </row>
    <row r="27294" spans="10:10" x14ac:dyDescent="0.25">
      <c r="J27294" t="str">
        <f t="shared" si="677"/>
        <v/>
      </c>
    </row>
    <row r="27295" spans="10:10" x14ac:dyDescent="0.25">
      <c r="J27295" t="str">
        <f t="shared" si="677"/>
        <v/>
      </c>
    </row>
    <row r="27296" spans="10:10" x14ac:dyDescent="0.25">
      <c r="J27296" t="str">
        <f t="shared" si="677"/>
        <v/>
      </c>
    </row>
    <row r="27297" spans="10:10" x14ac:dyDescent="0.25">
      <c r="J27297" t="str">
        <f t="shared" si="677"/>
        <v/>
      </c>
    </row>
    <row r="27298" spans="10:10" x14ac:dyDescent="0.25">
      <c r="J27298" t="str">
        <f t="shared" si="677"/>
        <v/>
      </c>
    </row>
    <row r="27299" spans="10:10" x14ac:dyDescent="0.25">
      <c r="J27299" t="str">
        <f t="shared" si="677"/>
        <v/>
      </c>
    </row>
    <row r="27300" spans="10:10" x14ac:dyDescent="0.25">
      <c r="J27300" t="str">
        <f t="shared" si="677"/>
        <v/>
      </c>
    </row>
    <row r="27301" spans="10:10" x14ac:dyDescent="0.25">
      <c r="J27301" t="str">
        <f t="shared" si="677"/>
        <v/>
      </c>
    </row>
    <row r="27302" spans="10:10" x14ac:dyDescent="0.25">
      <c r="J27302" t="str">
        <f t="shared" si="677"/>
        <v/>
      </c>
    </row>
    <row r="27303" spans="10:10" x14ac:dyDescent="0.25">
      <c r="J27303" t="str">
        <f t="shared" si="677"/>
        <v/>
      </c>
    </row>
    <row r="27304" spans="10:10" x14ac:dyDescent="0.25">
      <c r="J27304" t="str">
        <f t="shared" si="677"/>
        <v/>
      </c>
    </row>
    <row r="27305" spans="10:10" x14ac:dyDescent="0.25">
      <c r="J27305" t="str">
        <f t="shared" si="677"/>
        <v/>
      </c>
    </row>
    <row r="27306" spans="10:10" x14ac:dyDescent="0.25">
      <c r="J27306" t="str">
        <f t="shared" si="677"/>
        <v/>
      </c>
    </row>
    <row r="27307" spans="10:10" x14ac:dyDescent="0.25">
      <c r="J27307" t="str">
        <f t="shared" si="677"/>
        <v/>
      </c>
    </row>
    <row r="27308" spans="10:10" x14ac:dyDescent="0.25">
      <c r="J27308" t="str">
        <f t="shared" si="677"/>
        <v/>
      </c>
    </row>
    <row r="27309" spans="10:10" x14ac:dyDescent="0.25">
      <c r="J27309" t="str">
        <f t="shared" si="677"/>
        <v/>
      </c>
    </row>
    <row r="27310" spans="10:10" x14ac:dyDescent="0.25">
      <c r="J27310" t="str">
        <f t="shared" si="677"/>
        <v/>
      </c>
    </row>
    <row r="27311" spans="10:10" x14ac:dyDescent="0.25">
      <c r="J27311" t="str">
        <f t="shared" si="677"/>
        <v/>
      </c>
    </row>
    <row r="27312" spans="10:10" x14ac:dyDescent="0.25">
      <c r="J27312" t="str">
        <f t="shared" si="677"/>
        <v/>
      </c>
    </row>
    <row r="27313" spans="10:10" x14ac:dyDescent="0.25">
      <c r="J27313" t="str">
        <f t="shared" si="677"/>
        <v/>
      </c>
    </row>
    <row r="27314" spans="10:10" x14ac:dyDescent="0.25">
      <c r="J27314" t="str">
        <f t="shared" si="677"/>
        <v/>
      </c>
    </row>
    <row r="27315" spans="10:10" x14ac:dyDescent="0.25">
      <c r="J27315" t="str">
        <f t="shared" si="677"/>
        <v/>
      </c>
    </row>
    <row r="27316" spans="10:10" x14ac:dyDescent="0.25">
      <c r="J27316" t="str">
        <f t="shared" si="677"/>
        <v/>
      </c>
    </row>
    <row r="27317" spans="10:10" x14ac:dyDescent="0.25">
      <c r="J27317" t="str">
        <f t="shared" si="677"/>
        <v/>
      </c>
    </row>
    <row r="27318" spans="10:10" x14ac:dyDescent="0.25">
      <c r="J27318" t="str">
        <f t="shared" si="677"/>
        <v/>
      </c>
    </row>
    <row r="27319" spans="10:10" x14ac:dyDescent="0.25">
      <c r="J27319" t="str">
        <f t="shared" si="677"/>
        <v/>
      </c>
    </row>
    <row r="27320" spans="10:10" x14ac:dyDescent="0.25">
      <c r="J27320" t="str">
        <f t="shared" si="677"/>
        <v/>
      </c>
    </row>
    <row r="27321" spans="10:10" x14ac:dyDescent="0.25">
      <c r="J27321" t="str">
        <f t="shared" si="677"/>
        <v/>
      </c>
    </row>
    <row r="27322" spans="10:10" x14ac:dyDescent="0.25">
      <c r="J27322" t="str">
        <f t="shared" si="677"/>
        <v/>
      </c>
    </row>
    <row r="27323" spans="10:10" x14ac:dyDescent="0.25">
      <c r="J27323" t="str">
        <f t="shared" si="677"/>
        <v/>
      </c>
    </row>
    <row r="27324" spans="10:10" x14ac:dyDescent="0.25">
      <c r="J27324" t="str">
        <f t="shared" si="677"/>
        <v/>
      </c>
    </row>
    <row r="27325" spans="10:10" x14ac:dyDescent="0.25">
      <c r="J27325" t="str">
        <f t="shared" si="677"/>
        <v/>
      </c>
    </row>
    <row r="27326" spans="10:10" x14ac:dyDescent="0.25">
      <c r="J27326" t="str">
        <f t="shared" si="677"/>
        <v/>
      </c>
    </row>
    <row r="27327" spans="10:10" x14ac:dyDescent="0.25">
      <c r="J27327" t="str">
        <f t="shared" si="677"/>
        <v/>
      </c>
    </row>
    <row r="27328" spans="10:10" x14ac:dyDescent="0.25">
      <c r="J27328" t="str">
        <f t="shared" si="677"/>
        <v/>
      </c>
    </row>
    <row r="27329" spans="10:10" x14ac:dyDescent="0.25">
      <c r="J27329" t="str">
        <f t="shared" si="677"/>
        <v/>
      </c>
    </row>
    <row r="27330" spans="10:10" x14ac:dyDescent="0.25">
      <c r="J27330" t="str">
        <f t="shared" si="677"/>
        <v/>
      </c>
    </row>
    <row r="27331" spans="10:10" x14ac:dyDescent="0.25">
      <c r="J27331" t="str">
        <f t="shared" ref="J27331:J27394" si="678">B27331&amp;C27331&amp;E27331&amp;IF(C27331="Skog",F27331&amp;G27331,"")</f>
        <v/>
      </c>
    </row>
    <row r="27332" spans="10:10" x14ac:dyDescent="0.25">
      <c r="J27332" t="str">
        <f t="shared" si="678"/>
        <v/>
      </c>
    </row>
    <row r="27333" spans="10:10" x14ac:dyDescent="0.25">
      <c r="J27333" t="str">
        <f t="shared" si="678"/>
        <v/>
      </c>
    </row>
    <row r="27334" spans="10:10" x14ac:dyDescent="0.25">
      <c r="J27334" t="str">
        <f t="shared" si="678"/>
        <v/>
      </c>
    </row>
    <row r="27335" spans="10:10" x14ac:dyDescent="0.25">
      <c r="J27335" t="str">
        <f t="shared" si="678"/>
        <v/>
      </c>
    </row>
    <row r="27336" spans="10:10" x14ac:dyDescent="0.25">
      <c r="J27336" t="str">
        <f t="shared" si="678"/>
        <v/>
      </c>
    </row>
    <row r="27337" spans="10:10" x14ac:dyDescent="0.25">
      <c r="J27337" t="str">
        <f t="shared" si="678"/>
        <v/>
      </c>
    </row>
    <row r="27338" spans="10:10" x14ac:dyDescent="0.25">
      <c r="J27338" t="str">
        <f t="shared" si="678"/>
        <v/>
      </c>
    </row>
    <row r="27339" spans="10:10" x14ac:dyDescent="0.25">
      <c r="J27339" t="str">
        <f t="shared" si="678"/>
        <v/>
      </c>
    </row>
    <row r="27340" spans="10:10" x14ac:dyDescent="0.25">
      <c r="J27340" t="str">
        <f t="shared" si="678"/>
        <v/>
      </c>
    </row>
    <row r="27341" spans="10:10" x14ac:dyDescent="0.25">
      <c r="J27341" t="str">
        <f t="shared" si="678"/>
        <v/>
      </c>
    </row>
    <row r="27342" spans="10:10" x14ac:dyDescent="0.25">
      <c r="J27342" t="str">
        <f t="shared" si="678"/>
        <v/>
      </c>
    </row>
    <row r="27343" spans="10:10" x14ac:dyDescent="0.25">
      <c r="J27343" t="str">
        <f t="shared" si="678"/>
        <v/>
      </c>
    </row>
    <row r="27344" spans="10:10" x14ac:dyDescent="0.25">
      <c r="J27344" t="str">
        <f t="shared" si="678"/>
        <v/>
      </c>
    </row>
    <row r="27345" spans="10:10" x14ac:dyDescent="0.25">
      <c r="J27345" t="str">
        <f t="shared" si="678"/>
        <v/>
      </c>
    </row>
    <row r="27346" spans="10:10" x14ac:dyDescent="0.25">
      <c r="J27346" t="str">
        <f t="shared" si="678"/>
        <v/>
      </c>
    </row>
    <row r="27347" spans="10:10" x14ac:dyDescent="0.25">
      <c r="J27347" t="str">
        <f t="shared" si="678"/>
        <v/>
      </c>
    </row>
    <row r="27348" spans="10:10" x14ac:dyDescent="0.25">
      <c r="J27348" t="str">
        <f t="shared" si="678"/>
        <v/>
      </c>
    </row>
    <row r="27349" spans="10:10" x14ac:dyDescent="0.25">
      <c r="J27349" t="str">
        <f t="shared" si="678"/>
        <v/>
      </c>
    </row>
    <row r="27350" spans="10:10" x14ac:dyDescent="0.25">
      <c r="J27350" t="str">
        <f t="shared" si="678"/>
        <v/>
      </c>
    </row>
    <row r="27351" spans="10:10" x14ac:dyDescent="0.25">
      <c r="J27351" t="str">
        <f t="shared" si="678"/>
        <v/>
      </c>
    </row>
    <row r="27352" spans="10:10" x14ac:dyDescent="0.25">
      <c r="J27352" t="str">
        <f t="shared" si="678"/>
        <v/>
      </c>
    </row>
    <row r="27353" spans="10:10" x14ac:dyDescent="0.25">
      <c r="J27353" t="str">
        <f t="shared" si="678"/>
        <v/>
      </c>
    </row>
    <row r="27354" spans="10:10" x14ac:dyDescent="0.25">
      <c r="J27354" t="str">
        <f t="shared" si="678"/>
        <v/>
      </c>
    </row>
    <row r="27355" spans="10:10" x14ac:dyDescent="0.25">
      <c r="J27355" t="str">
        <f t="shared" si="678"/>
        <v/>
      </c>
    </row>
    <row r="27356" spans="10:10" x14ac:dyDescent="0.25">
      <c r="J27356" t="str">
        <f t="shared" si="678"/>
        <v/>
      </c>
    </row>
    <row r="27357" spans="10:10" x14ac:dyDescent="0.25">
      <c r="J27357" t="str">
        <f t="shared" si="678"/>
        <v/>
      </c>
    </row>
    <row r="27358" spans="10:10" x14ac:dyDescent="0.25">
      <c r="J27358" t="str">
        <f t="shared" si="678"/>
        <v/>
      </c>
    </row>
    <row r="27359" spans="10:10" x14ac:dyDescent="0.25">
      <c r="J27359" t="str">
        <f t="shared" si="678"/>
        <v/>
      </c>
    </row>
    <row r="27360" spans="10:10" x14ac:dyDescent="0.25">
      <c r="J27360" t="str">
        <f t="shared" si="678"/>
        <v/>
      </c>
    </row>
    <row r="27361" spans="10:10" x14ac:dyDescent="0.25">
      <c r="J27361" t="str">
        <f t="shared" si="678"/>
        <v/>
      </c>
    </row>
    <row r="27362" spans="10:10" x14ac:dyDescent="0.25">
      <c r="J27362" t="str">
        <f t="shared" si="678"/>
        <v/>
      </c>
    </row>
    <row r="27363" spans="10:10" x14ac:dyDescent="0.25">
      <c r="J27363" t="str">
        <f t="shared" si="678"/>
        <v/>
      </c>
    </row>
    <row r="27364" spans="10:10" x14ac:dyDescent="0.25">
      <c r="J27364" t="str">
        <f t="shared" si="678"/>
        <v/>
      </c>
    </row>
    <row r="27365" spans="10:10" x14ac:dyDescent="0.25">
      <c r="J27365" t="str">
        <f t="shared" si="678"/>
        <v/>
      </c>
    </row>
    <row r="27366" spans="10:10" x14ac:dyDescent="0.25">
      <c r="J27366" t="str">
        <f t="shared" si="678"/>
        <v/>
      </c>
    </row>
    <row r="27367" spans="10:10" x14ac:dyDescent="0.25">
      <c r="J27367" t="str">
        <f t="shared" si="678"/>
        <v/>
      </c>
    </row>
    <row r="27368" spans="10:10" x14ac:dyDescent="0.25">
      <c r="J27368" t="str">
        <f t="shared" si="678"/>
        <v/>
      </c>
    </row>
    <row r="27369" spans="10:10" x14ac:dyDescent="0.25">
      <c r="J27369" t="str">
        <f t="shared" si="678"/>
        <v/>
      </c>
    </row>
    <row r="27370" spans="10:10" x14ac:dyDescent="0.25">
      <c r="J27370" t="str">
        <f t="shared" si="678"/>
        <v/>
      </c>
    </row>
    <row r="27371" spans="10:10" x14ac:dyDescent="0.25">
      <c r="J27371" t="str">
        <f t="shared" si="678"/>
        <v/>
      </c>
    </row>
    <row r="27372" spans="10:10" x14ac:dyDescent="0.25">
      <c r="J27372" t="str">
        <f t="shared" si="678"/>
        <v/>
      </c>
    </row>
    <row r="27373" spans="10:10" x14ac:dyDescent="0.25">
      <c r="J27373" t="str">
        <f t="shared" si="678"/>
        <v/>
      </c>
    </row>
    <row r="27374" spans="10:10" x14ac:dyDescent="0.25">
      <c r="J27374" t="str">
        <f t="shared" si="678"/>
        <v/>
      </c>
    </row>
    <row r="27375" spans="10:10" x14ac:dyDescent="0.25">
      <c r="J27375" t="str">
        <f t="shared" si="678"/>
        <v/>
      </c>
    </row>
    <row r="27376" spans="10:10" x14ac:dyDescent="0.25">
      <c r="J27376" t="str">
        <f t="shared" si="678"/>
        <v/>
      </c>
    </row>
    <row r="27377" spans="10:10" x14ac:dyDescent="0.25">
      <c r="J27377" t="str">
        <f t="shared" si="678"/>
        <v/>
      </c>
    </row>
    <row r="27378" spans="10:10" x14ac:dyDescent="0.25">
      <c r="J27378" t="str">
        <f t="shared" si="678"/>
        <v/>
      </c>
    </row>
    <row r="27379" spans="10:10" x14ac:dyDescent="0.25">
      <c r="J27379" t="str">
        <f t="shared" si="678"/>
        <v/>
      </c>
    </row>
    <row r="27380" spans="10:10" x14ac:dyDescent="0.25">
      <c r="J27380" t="str">
        <f t="shared" si="678"/>
        <v/>
      </c>
    </row>
    <row r="27381" spans="10:10" x14ac:dyDescent="0.25">
      <c r="J27381" t="str">
        <f t="shared" si="678"/>
        <v/>
      </c>
    </row>
    <row r="27382" spans="10:10" x14ac:dyDescent="0.25">
      <c r="J27382" t="str">
        <f t="shared" si="678"/>
        <v/>
      </c>
    </row>
    <row r="27383" spans="10:10" x14ac:dyDescent="0.25">
      <c r="J27383" t="str">
        <f t="shared" si="678"/>
        <v/>
      </c>
    </row>
    <row r="27384" spans="10:10" x14ac:dyDescent="0.25">
      <c r="J27384" t="str">
        <f t="shared" si="678"/>
        <v/>
      </c>
    </row>
    <row r="27385" spans="10:10" x14ac:dyDescent="0.25">
      <c r="J27385" t="str">
        <f t="shared" si="678"/>
        <v/>
      </c>
    </row>
    <row r="27386" spans="10:10" x14ac:dyDescent="0.25">
      <c r="J27386" t="str">
        <f t="shared" si="678"/>
        <v/>
      </c>
    </row>
    <row r="27387" spans="10:10" x14ac:dyDescent="0.25">
      <c r="J27387" t="str">
        <f t="shared" si="678"/>
        <v/>
      </c>
    </row>
    <row r="27388" spans="10:10" x14ac:dyDescent="0.25">
      <c r="J27388" t="str">
        <f t="shared" si="678"/>
        <v/>
      </c>
    </row>
    <row r="27389" spans="10:10" x14ac:dyDescent="0.25">
      <c r="J27389" t="str">
        <f t="shared" si="678"/>
        <v/>
      </c>
    </row>
    <row r="27390" spans="10:10" x14ac:dyDescent="0.25">
      <c r="J27390" t="str">
        <f t="shared" si="678"/>
        <v/>
      </c>
    </row>
    <row r="27391" spans="10:10" x14ac:dyDescent="0.25">
      <c r="J27391" t="str">
        <f t="shared" si="678"/>
        <v/>
      </c>
    </row>
    <row r="27392" spans="10:10" x14ac:dyDescent="0.25">
      <c r="J27392" t="str">
        <f t="shared" si="678"/>
        <v/>
      </c>
    </row>
    <row r="27393" spans="10:10" x14ac:dyDescent="0.25">
      <c r="J27393" t="str">
        <f t="shared" si="678"/>
        <v/>
      </c>
    </row>
    <row r="27394" spans="10:10" x14ac:dyDescent="0.25">
      <c r="J27394" t="str">
        <f t="shared" si="678"/>
        <v/>
      </c>
    </row>
    <row r="27395" spans="10:10" x14ac:dyDescent="0.25">
      <c r="J27395" t="str">
        <f t="shared" ref="J27395:J27458" si="679">B27395&amp;C27395&amp;E27395&amp;IF(C27395="Skog",F27395&amp;G27395,"")</f>
        <v/>
      </c>
    </row>
    <row r="27396" spans="10:10" x14ac:dyDescent="0.25">
      <c r="J27396" t="str">
        <f t="shared" si="679"/>
        <v/>
      </c>
    </row>
    <row r="27397" spans="10:10" x14ac:dyDescent="0.25">
      <c r="J27397" t="str">
        <f t="shared" si="679"/>
        <v/>
      </c>
    </row>
    <row r="27398" spans="10:10" x14ac:dyDescent="0.25">
      <c r="J27398" t="str">
        <f t="shared" si="679"/>
        <v/>
      </c>
    </row>
    <row r="27399" spans="10:10" x14ac:dyDescent="0.25">
      <c r="J27399" t="str">
        <f t="shared" si="679"/>
        <v/>
      </c>
    </row>
    <row r="27400" spans="10:10" x14ac:dyDescent="0.25">
      <c r="J27400" t="str">
        <f t="shared" si="679"/>
        <v/>
      </c>
    </row>
    <row r="27401" spans="10:10" x14ac:dyDescent="0.25">
      <c r="J27401" t="str">
        <f t="shared" si="679"/>
        <v/>
      </c>
    </row>
    <row r="27402" spans="10:10" x14ac:dyDescent="0.25">
      <c r="J27402" t="str">
        <f t="shared" si="679"/>
        <v/>
      </c>
    </row>
    <row r="27403" spans="10:10" x14ac:dyDescent="0.25">
      <c r="J27403" t="str">
        <f t="shared" si="679"/>
        <v/>
      </c>
    </row>
    <row r="27404" spans="10:10" x14ac:dyDescent="0.25">
      <c r="J27404" t="str">
        <f t="shared" si="679"/>
        <v/>
      </c>
    </row>
    <row r="27405" spans="10:10" x14ac:dyDescent="0.25">
      <c r="J27405" t="str">
        <f t="shared" si="679"/>
        <v/>
      </c>
    </row>
    <row r="27406" spans="10:10" x14ac:dyDescent="0.25">
      <c r="J27406" t="str">
        <f t="shared" si="679"/>
        <v/>
      </c>
    </row>
    <row r="27407" spans="10:10" x14ac:dyDescent="0.25">
      <c r="J27407" t="str">
        <f t="shared" si="679"/>
        <v/>
      </c>
    </row>
    <row r="27408" spans="10:10" x14ac:dyDescent="0.25">
      <c r="J27408" t="str">
        <f t="shared" si="679"/>
        <v/>
      </c>
    </row>
    <row r="27409" spans="10:10" x14ac:dyDescent="0.25">
      <c r="J27409" t="str">
        <f t="shared" si="679"/>
        <v/>
      </c>
    </row>
    <row r="27410" spans="10:10" x14ac:dyDescent="0.25">
      <c r="J27410" t="str">
        <f t="shared" si="679"/>
        <v/>
      </c>
    </row>
    <row r="27411" spans="10:10" x14ac:dyDescent="0.25">
      <c r="J27411" t="str">
        <f t="shared" si="679"/>
        <v/>
      </c>
    </row>
    <row r="27412" spans="10:10" x14ac:dyDescent="0.25">
      <c r="J27412" t="str">
        <f t="shared" si="679"/>
        <v/>
      </c>
    </row>
    <row r="27413" spans="10:10" x14ac:dyDescent="0.25">
      <c r="J27413" t="str">
        <f t="shared" si="679"/>
        <v/>
      </c>
    </row>
    <row r="27414" spans="10:10" x14ac:dyDescent="0.25">
      <c r="J27414" t="str">
        <f t="shared" si="679"/>
        <v/>
      </c>
    </row>
    <row r="27415" spans="10:10" x14ac:dyDescent="0.25">
      <c r="J27415" t="str">
        <f t="shared" si="679"/>
        <v/>
      </c>
    </row>
    <row r="27416" spans="10:10" x14ac:dyDescent="0.25">
      <c r="J27416" t="str">
        <f t="shared" si="679"/>
        <v/>
      </c>
    </row>
    <row r="27417" spans="10:10" x14ac:dyDescent="0.25">
      <c r="J27417" t="str">
        <f t="shared" si="679"/>
        <v/>
      </c>
    </row>
    <row r="27418" spans="10:10" x14ac:dyDescent="0.25">
      <c r="J27418" t="str">
        <f t="shared" si="679"/>
        <v/>
      </c>
    </row>
    <row r="27419" spans="10:10" x14ac:dyDescent="0.25">
      <c r="J27419" t="str">
        <f t="shared" si="679"/>
        <v/>
      </c>
    </row>
    <row r="27420" spans="10:10" x14ac:dyDescent="0.25">
      <c r="J27420" t="str">
        <f t="shared" si="679"/>
        <v/>
      </c>
    </row>
    <row r="27421" spans="10:10" x14ac:dyDescent="0.25">
      <c r="J27421" t="str">
        <f t="shared" si="679"/>
        <v/>
      </c>
    </row>
    <row r="27422" spans="10:10" x14ac:dyDescent="0.25">
      <c r="J27422" t="str">
        <f t="shared" si="679"/>
        <v/>
      </c>
    </row>
    <row r="27423" spans="10:10" x14ac:dyDescent="0.25">
      <c r="J27423" t="str">
        <f t="shared" si="679"/>
        <v/>
      </c>
    </row>
    <row r="27424" spans="10:10" x14ac:dyDescent="0.25">
      <c r="J27424" t="str">
        <f t="shared" si="679"/>
        <v/>
      </c>
    </row>
    <row r="27425" spans="10:10" x14ac:dyDescent="0.25">
      <c r="J27425" t="str">
        <f t="shared" si="679"/>
        <v/>
      </c>
    </row>
    <row r="27426" spans="10:10" x14ac:dyDescent="0.25">
      <c r="J27426" t="str">
        <f t="shared" si="679"/>
        <v/>
      </c>
    </row>
    <row r="27427" spans="10:10" x14ac:dyDescent="0.25">
      <c r="J27427" t="str">
        <f t="shared" si="679"/>
        <v/>
      </c>
    </row>
    <row r="27428" spans="10:10" x14ac:dyDescent="0.25">
      <c r="J27428" t="str">
        <f t="shared" si="679"/>
        <v/>
      </c>
    </row>
    <row r="27429" spans="10:10" x14ac:dyDescent="0.25">
      <c r="J27429" t="str">
        <f t="shared" si="679"/>
        <v/>
      </c>
    </row>
    <row r="27430" spans="10:10" x14ac:dyDescent="0.25">
      <c r="J27430" t="str">
        <f t="shared" si="679"/>
        <v/>
      </c>
    </row>
    <row r="27431" spans="10:10" x14ac:dyDescent="0.25">
      <c r="J27431" t="str">
        <f t="shared" si="679"/>
        <v/>
      </c>
    </row>
    <row r="27432" spans="10:10" x14ac:dyDescent="0.25">
      <c r="J27432" t="str">
        <f t="shared" si="679"/>
        <v/>
      </c>
    </row>
    <row r="27433" spans="10:10" x14ac:dyDescent="0.25">
      <c r="J27433" t="str">
        <f t="shared" si="679"/>
        <v/>
      </c>
    </row>
    <row r="27434" spans="10:10" x14ac:dyDescent="0.25">
      <c r="J27434" t="str">
        <f t="shared" si="679"/>
        <v/>
      </c>
    </row>
    <row r="27435" spans="10:10" x14ac:dyDescent="0.25">
      <c r="J27435" t="str">
        <f t="shared" si="679"/>
        <v/>
      </c>
    </row>
    <row r="27436" spans="10:10" x14ac:dyDescent="0.25">
      <c r="J27436" t="str">
        <f t="shared" si="679"/>
        <v/>
      </c>
    </row>
    <row r="27437" spans="10:10" x14ac:dyDescent="0.25">
      <c r="J27437" t="str">
        <f t="shared" si="679"/>
        <v/>
      </c>
    </row>
    <row r="27438" spans="10:10" x14ac:dyDescent="0.25">
      <c r="J27438" t="str">
        <f t="shared" si="679"/>
        <v/>
      </c>
    </row>
    <row r="27439" spans="10:10" x14ac:dyDescent="0.25">
      <c r="J27439" t="str">
        <f t="shared" si="679"/>
        <v/>
      </c>
    </row>
    <row r="27440" spans="10:10" x14ac:dyDescent="0.25">
      <c r="J27440" t="str">
        <f t="shared" si="679"/>
        <v/>
      </c>
    </row>
    <row r="27441" spans="10:10" x14ac:dyDescent="0.25">
      <c r="J27441" t="str">
        <f t="shared" si="679"/>
        <v/>
      </c>
    </row>
    <row r="27442" spans="10:10" x14ac:dyDescent="0.25">
      <c r="J27442" t="str">
        <f t="shared" si="679"/>
        <v/>
      </c>
    </row>
    <row r="27443" spans="10:10" x14ac:dyDescent="0.25">
      <c r="J27443" t="str">
        <f t="shared" si="679"/>
        <v/>
      </c>
    </row>
    <row r="27444" spans="10:10" x14ac:dyDescent="0.25">
      <c r="J27444" t="str">
        <f t="shared" si="679"/>
        <v/>
      </c>
    </row>
    <row r="27445" spans="10:10" x14ac:dyDescent="0.25">
      <c r="J27445" t="str">
        <f t="shared" si="679"/>
        <v/>
      </c>
    </row>
    <row r="27446" spans="10:10" x14ac:dyDescent="0.25">
      <c r="J27446" t="str">
        <f t="shared" si="679"/>
        <v/>
      </c>
    </row>
    <row r="27447" spans="10:10" x14ac:dyDescent="0.25">
      <c r="J27447" t="str">
        <f t="shared" si="679"/>
        <v/>
      </c>
    </row>
    <row r="27448" spans="10:10" x14ac:dyDescent="0.25">
      <c r="J27448" t="str">
        <f t="shared" si="679"/>
        <v/>
      </c>
    </row>
    <row r="27449" spans="10:10" x14ac:dyDescent="0.25">
      <c r="J27449" t="str">
        <f t="shared" si="679"/>
        <v/>
      </c>
    </row>
    <row r="27450" spans="10:10" x14ac:dyDescent="0.25">
      <c r="J27450" t="str">
        <f t="shared" si="679"/>
        <v/>
      </c>
    </row>
    <row r="27451" spans="10:10" x14ac:dyDescent="0.25">
      <c r="J27451" t="str">
        <f t="shared" si="679"/>
        <v/>
      </c>
    </row>
    <row r="27452" spans="10:10" x14ac:dyDescent="0.25">
      <c r="J27452" t="str">
        <f t="shared" si="679"/>
        <v/>
      </c>
    </row>
    <row r="27453" spans="10:10" x14ac:dyDescent="0.25">
      <c r="J27453" t="str">
        <f t="shared" si="679"/>
        <v/>
      </c>
    </row>
    <row r="27454" spans="10:10" x14ac:dyDescent="0.25">
      <c r="J27454" t="str">
        <f t="shared" si="679"/>
        <v/>
      </c>
    </row>
    <row r="27455" spans="10:10" x14ac:dyDescent="0.25">
      <c r="J27455" t="str">
        <f t="shared" si="679"/>
        <v/>
      </c>
    </row>
    <row r="27456" spans="10:10" x14ac:dyDescent="0.25">
      <c r="J27456" t="str">
        <f t="shared" si="679"/>
        <v/>
      </c>
    </row>
    <row r="27457" spans="10:10" x14ac:dyDescent="0.25">
      <c r="J27457" t="str">
        <f t="shared" si="679"/>
        <v/>
      </c>
    </row>
    <row r="27458" spans="10:10" x14ac:dyDescent="0.25">
      <c r="J27458" t="str">
        <f t="shared" si="679"/>
        <v/>
      </c>
    </row>
    <row r="27459" spans="10:10" x14ac:dyDescent="0.25">
      <c r="J27459" t="str">
        <f t="shared" ref="J27459:J27522" si="680">B27459&amp;C27459&amp;E27459&amp;IF(C27459="Skog",F27459&amp;G27459,"")</f>
        <v/>
      </c>
    </row>
    <row r="27460" spans="10:10" x14ac:dyDescent="0.25">
      <c r="J27460" t="str">
        <f t="shared" si="680"/>
        <v/>
      </c>
    </row>
    <row r="27461" spans="10:10" x14ac:dyDescent="0.25">
      <c r="J27461" t="str">
        <f t="shared" si="680"/>
        <v/>
      </c>
    </row>
    <row r="27462" spans="10:10" x14ac:dyDescent="0.25">
      <c r="J27462" t="str">
        <f t="shared" si="680"/>
        <v/>
      </c>
    </row>
    <row r="27463" spans="10:10" x14ac:dyDescent="0.25">
      <c r="J27463" t="str">
        <f t="shared" si="680"/>
        <v/>
      </c>
    </row>
    <row r="27464" spans="10:10" x14ac:dyDescent="0.25">
      <c r="J27464" t="str">
        <f t="shared" si="680"/>
        <v/>
      </c>
    </row>
    <row r="27465" spans="10:10" x14ac:dyDescent="0.25">
      <c r="J27465" t="str">
        <f t="shared" si="680"/>
        <v/>
      </c>
    </row>
    <row r="27466" spans="10:10" x14ac:dyDescent="0.25">
      <c r="J27466" t="str">
        <f t="shared" si="680"/>
        <v/>
      </c>
    </row>
    <row r="27467" spans="10:10" x14ac:dyDescent="0.25">
      <c r="J27467" t="str">
        <f t="shared" si="680"/>
        <v/>
      </c>
    </row>
    <row r="27468" spans="10:10" x14ac:dyDescent="0.25">
      <c r="J27468" t="str">
        <f t="shared" si="680"/>
        <v/>
      </c>
    </row>
    <row r="27469" spans="10:10" x14ac:dyDescent="0.25">
      <c r="J27469" t="str">
        <f t="shared" si="680"/>
        <v/>
      </c>
    </row>
    <row r="27470" spans="10:10" x14ac:dyDescent="0.25">
      <c r="J27470" t="str">
        <f t="shared" si="680"/>
        <v/>
      </c>
    </row>
    <row r="27471" spans="10:10" x14ac:dyDescent="0.25">
      <c r="J27471" t="str">
        <f t="shared" si="680"/>
        <v/>
      </c>
    </row>
    <row r="27472" spans="10:10" x14ac:dyDescent="0.25">
      <c r="J27472" t="str">
        <f t="shared" si="680"/>
        <v/>
      </c>
    </row>
    <row r="27473" spans="10:10" x14ac:dyDescent="0.25">
      <c r="J27473" t="str">
        <f t="shared" si="680"/>
        <v/>
      </c>
    </row>
    <row r="27474" spans="10:10" x14ac:dyDescent="0.25">
      <c r="J27474" t="str">
        <f t="shared" si="680"/>
        <v/>
      </c>
    </row>
    <row r="27475" spans="10:10" x14ac:dyDescent="0.25">
      <c r="J27475" t="str">
        <f t="shared" si="680"/>
        <v/>
      </c>
    </row>
    <row r="27476" spans="10:10" x14ac:dyDescent="0.25">
      <c r="J27476" t="str">
        <f t="shared" si="680"/>
        <v/>
      </c>
    </row>
    <row r="27477" spans="10:10" x14ac:dyDescent="0.25">
      <c r="J27477" t="str">
        <f t="shared" si="680"/>
        <v/>
      </c>
    </row>
    <row r="27478" spans="10:10" x14ac:dyDescent="0.25">
      <c r="J27478" t="str">
        <f t="shared" si="680"/>
        <v/>
      </c>
    </row>
    <row r="27479" spans="10:10" x14ac:dyDescent="0.25">
      <c r="J27479" t="str">
        <f t="shared" si="680"/>
        <v/>
      </c>
    </row>
    <row r="27480" spans="10:10" x14ac:dyDescent="0.25">
      <c r="J27480" t="str">
        <f t="shared" si="680"/>
        <v/>
      </c>
    </row>
    <row r="27481" spans="10:10" x14ac:dyDescent="0.25">
      <c r="J27481" t="str">
        <f t="shared" si="680"/>
        <v/>
      </c>
    </row>
    <row r="27482" spans="10:10" x14ac:dyDescent="0.25">
      <c r="J27482" t="str">
        <f t="shared" si="680"/>
        <v/>
      </c>
    </row>
    <row r="27483" spans="10:10" x14ac:dyDescent="0.25">
      <c r="J27483" t="str">
        <f t="shared" si="680"/>
        <v/>
      </c>
    </row>
    <row r="27484" spans="10:10" x14ac:dyDescent="0.25">
      <c r="J27484" t="str">
        <f t="shared" si="680"/>
        <v/>
      </c>
    </row>
    <row r="27485" spans="10:10" x14ac:dyDescent="0.25">
      <c r="J27485" t="str">
        <f t="shared" si="680"/>
        <v/>
      </c>
    </row>
    <row r="27486" spans="10:10" x14ac:dyDescent="0.25">
      <c r="J27486" t="str">
        <f t="shared" si="680"/>
        <v/>
      </c>
    </row>
    <row r="27487" spans="10:10" x14ac:dyDescent="0.25">
      <c r="J27487" t="str">
        <f t="shared" si="680"/>
        <v/>
      </c>
    </row>
    <row r="27488" spans="10:10" x14ac:dyDescent="0.25">
      <c r="J27488" t="str">
        <f t="shared" si="680"/>
        <v/>
      </c>
    </row>
    <row r="27489" spans="10:10" x14ac:dyDescent="0.25">
      <c r="J27489" t="str">
        <f t="shared" si="680"/>
        <v/>
      </c>
    </row>
    <row r="27490" spans="10:10" x14ac:dyDescent="0.25">
      <c r="J27490" t="str">
        <f t="shared" si="680"/>
        <v/>
      </c>
    </row>
    <row r="27491" spans="10:10" x14ac:dyDescent="0.25">
      <c r="J27491" t="str">
        <f t="shared" si="680"/>
        <v/>
      </c>
    </row>
    <row r="27492" spans="10:10" x14ac:dyDescent="0.25">
      <c r="J27492" t="str">
        <f t="shared" si="680"/>
        <v/>
      </c>
    </row>
    <row r="27493" spans="10:10" x14ac:dyDescent="0.25">
      <c r="J27493" t="str">
        <f t="shared" si="680"/>
        <v/>
      </c>
    </row>
    <row r="27494" spans="10:10" x14ac:dyDescent="0.25">
      <c r="J27494" t="str">
        <f t="shared" si="680"/>
        <v/>
      </c>
    </row>
    <row r="27495" spans="10:10" x14ac:dyDescent="0.25">
      <c r="J27495" t="str">
        <f t="shared" si="680"/>
        <v/>
      </c>
    </row>
    <row r="27496" spans="10:10" x14ac:dyDescent="0.25">
      <c r="J27496" t="str">
        <f t="shared" si="680"/>
        <v/>
      </c>
    </row>
    <row r="27497" spans="10:10" x14ac:dyDescent="0.25">
      <c r="J27497" t="str">
        <f t="shared" si="680"/>
        <v/>
      </c>
    </row>
    <row r="27498" spans="10:10" x14ac:dyDescent="0.25">
      <c r="J27498" t="str">
        <f t="shared" si="680"/>
        <v/>
      </c>
    </row>
    <row r="27499" spans="10:10" x14ac:dyDescent="0.25">
      <c r="J27499" t="str">
        <f t="shared" si="680"/>
        <v/>
      </c>
    </row>
    <row r="27500" spans="10:10" x14ac:dyDescent="0.25">
      <c r="J27500" t="str">
        <f t="shared" si="680"/>
        <v/>
      </c>
    </row>
    <row r="27501" spans="10:10" x14ac:dyDescent="0.25">
      <c r="J27501" t="str">
        <f t="shared" si="680"/>
        <v/>
      </c>
    </row>
    <row r="27502" spans="10:10" x14ac:dyDescent="0.25">
      <c r="J27502" t="str">
        <f t="shared" si="680"/>
        <v/>
      </c>
    </row>
    <row r="27503" spans="10:10" x14ac:dyDescent="0.25">
      <c r="J27503" t="str">
        <f t="shared" si="680"/>
        <v/>
      </c>
    </row>
    <row r="27504" spans="10:10" x14ac:dyDescent="0.25">
      <c r="J27504" t="str">
        <f t="shared" si="680"/>
        <v/>
      </c>
    </row>
    <row r="27505" spans="10:10" x14ac:dyDescent="0.25">
      <c r="J27505" t="str">
        <f t="shared" si="680"/>
        <v/>
      </c>
    </row>
    <row r="27506" spans="10:10" x14ac:dyDescent="0.25">
      <c r="J27506" t="str">
        <f t="shared" si="680"/>
        <v/>
      </c>
    </row>
    <row r="27507" spans="10:10" x14ac:dyDescent="0.25">
      <c r="J27507" t="str">
        <f t="shared" si="680"/>
        <v/>
      </c>
    </row>
    <row r="27508" spans="10:10" x14ac:dyDescent="0.25">
      <c r="J27508" t="str">
        <f t="shared" si="680"/>
        <v/>
      </c>
    </row>
    <row r="27509" spans="10:10" x14ac:dyDescent="0.25">
      <c r="J27509" t="str">
        <f t="shared" si="680"/>
        <v/>
      </c>
    </row>
    <row r="27510" spans="10:10" x14ac:dyDescent="0.25">
      <c r="J27510" t="str">
        <f t="shared" si="680"/>
        <v/>
      </c>
    </row>
    <row r="27511" spans="10:10" x14ac:dyDescent="0.25">
      <c r="J27511" t="str">
        <f t="shared" si="680"/>
        <v/>
      </c>
    </row>
    <row r="27512" spans="10:10" x14ac:dyDescent="0.25">
      <c r="J27512" t="str">
        <f t="shared" si="680"/>
        <v/>
      </c>
    </row>
    <row r="27513" spans="10:10" x14ac:dyDescent="0.25">
      <c r="J27513" t="str">
        <f t="shared" si="680"/>
        <v/>
      </c>
    </row>
    <row r="27514" spans="10:10" x14ac:dyDescent="0.25">
      <c r="J27514" t="str">
        <f t="shared" si="680"/>
        <v/>
      </c>
    </row>
    <row r="27515" spans="10:10" x14ac:dyDescent="0.25">
      <c r="J27515" t="str">
        <f t="shared" si="680"/>
        <v/>
      </c>
    </row>
    <row r="27516" spans="10:10" x14ac:dyDescent="0.25">
      <c r="J27516" t="str">
        <f t="shared" si="680"/>
        <v/>
      </c>
    </row>
    <row r="27517" spans="10:10" x14ac:dyDescent="0.25">
      <c r="J27517" t="str">
        <f t="shared" si="680"/>
        <v/>
      </c>
    </row>
    <row r="27518" spans="10:10" x14ac:dyDescent="0.25">
      <c r="J27518" t="str">
        <f t="shared" si="680"/>
        <v/>
      </c>
    </row>
    <row r="27519" spans="10:10" x14ac:dyDescent="0.25">
      <c r="J27519" t="str">
        <f t="shared" si="680"/>
        <v/>
      </c>
    </row>
    <row r="27520" spans="10:10" x14ac:dyDescent="0.25">
      <c r="J27520" t="str">
        <f t="shared" si="680"/>
        <v/>
      </c>
    </row>
    <row r="27521" spans="10:10" x14ac:dyDescent="0.25">
      <c r="J27521" t="str">
        <f t="shared" si="680"/>
        <v/>
      </c>
    </row>
    <row r="27522" spans="10:10" x14ac:dyDescent="0.25">
      <c r="J27522" t="str">
        <f t="shared" si="680"/>
        <v/>
      </c>
    </row>
    <row r="27523" spans="10:10" x14ac:dyDescent="0.25">
      <c r="J27523" t="str">
        <f t="shared" ref="J27523:J27586" si="681">B27523&amp;C27523&amp;E27523&amp;IF(C27523="Skog",F27523&amp;G27523,"")</f>
        <v/>
      </c>
    </row>
    <row r="27524" spans="10:10" x14ac:dyDescent="0.25">
      <c r="J27524" t="str">
        <f t="shared" si="681"/>
        <v/>
      </c>
    </row>
    <row r="27525" spans="10:10" x14ac:dyDescent="0.25">
      <c r="J27525" t="str">
        <f t="shared" si="681"/>
        <v/>
      </c>
    </row>
    <row r="27526" spans="10:10" x14ac:dyDescent="0.25">
      <c r="J27526" t="str">
        <f t="shared" si="681"/>
        <v/>
      </c>
    </row>
    <row r="27527" spans="10:10" x14ac:dyDescent="0.25">
      <c r="J27527" t="str">
        <f t="shared" si="681"/>
        <v/>
      </c>
    </row>
    <row r="27528" spans="10:10" x14ac:dyDescent="0.25">
      <c r="J27528" t="str">
        <f t="shared" si="681"/>
        <v/>
      </c>
    </row>
    <row r="27529" spans="10:10" x14ac:dyDescent="0.25">
      <c r="J27529" t="str">
        <f t="shared" si="681"/>
        <v/>
      </c>
    </row>
    <row r="27530" spans="10:10" x14ac:dyDescent="0.25">
      <c r="J27530" t="str">
        <f t="shared" si="681"/>
        <v/>
      </c>
    </row>
    <row r="27531" spans="10:10" x14ac:dyDescent="0.25">
      <c r="J27531" t="str">
        <f t="shared" si="681"/>
        <v/>
      </c>
    </row>
    <row r="27532" spans="10:10" x14ac:dyDescent="0.25">
      <c r="J27532" t="str">
        <f t="shared" si="681"/>
        <v/>
      </c>
    </row>
    <row r="27533" spans="10:10" x14ac:dyDescent="0.25">
      <c r="J27533" t="str">
        <f t="shared" si="681"/>
        <v/>
      </c>
    </row>
    <row r="27534" spans="10:10" x14ac:dyDescent="0.25">
      <c r="J27534" t="str">
        <f t="shared" si="681"/>
        <v/>
      </c>
    </row>
    <row r="27535" spans="10:10" x14ac:dyDescent="0.25">
      <c r="J27535" t="str">
        <f t="shared" si="681"/>
        <v/>
      </c>
    </row>
    <row r="27536" spans="10:10" x14ac:dyDescent="0.25">
      <c r="J27536" t="str">
        <f t="shared" si="681"/>
        <v/>
      </c>
    </row>
    <row r="27537" spans="10:10" x14ac:dyDescent="0.25">
      <c r="J27537" t="str">
        <f t="shared" si="681"/>
        <v/>
      </c>
    </row>
    <row r="27538" spans="10:10" x14ac:dyDescent="0.25">
      <c r="J27538" t="str">
        <f t="shared" si="681"/>
        <v/>
      </c>
    </row>
    <row r="27539" spans="10:10" x14ac:dyDescent="0.25">
      <c r="J27539" t="str">
        <f t="shared" si="681"/>
        <v/>
      </c>
    </row>
    <row r="27540" spans="10:10" x14ac:dyDescent="0.25">
      <c r="J27540" t="str">
        <f t="shared" si="681"/>
        <v/>
      </c>
    </row>
    <row r="27541" spans="10:10" x14ac:dyDescent="0.25">
      <c r="J27541" t="str">
        <f t="shared" si="681"/>
        <v/>
      </c>
    </row>
    <row r="27542" spans="10:10" x14ac:dyDescent="0.25">
      <c r="J27542" t="str">
        <f t="shared" si="681"/>
        <v/>
      </c>
    </row>
    <row r="27543" spans="10:10" x14ac:dyDescent="0.25">
      <c r="J27543" t="str">
        <f t="shared" si="681"/>
        <v/>
      </c>
    </row>
    <row r="27544" spans="10:10" x14ac:dyDescent="0.25">
      <c r="J27544" t="str">
        <f t="shared" si="681"/>
        <v/>
      </c>
    </row>
    <row r="27545" spans="10:10" x14ac:dyDescent="0.25">
      <c r="J27545" t="str">
        <f t="shared" si="681"/>
        <v/>
      </c>
    </row>
    <row r="27546" spans="10:10" x14ac:dyDescent="0.25">
      <c r="J27546" t="str">
        <f t="shared" si="681"/>
        <v/>
      </c>
    </row>
    <row r="27547" spans="10:10" x14ac:dyDescent="0.25">
      <c r="J27547" t="str">
        <f t="shared" si="681"/>
        <v/>
      </c>
    </row>
    <row r="27548" spans="10:10" x14ac:dyDescent="0.25">
      <c r="J27548" t="str">
        <f t="shared" si="681"/>
        <v/>
      </c>
    </row>
    <row r="27549" spans="10:10" x14ac:dyDescent="0.25">
      <c r="J27549" t="str">
        <f t="shared" si="681"/>
        <v/>
      </c>
    </row>
    <row r="27550" spans="10:10" x14ac:dyDescent="0.25">
      <c r="J27550" t="str">
        <f t="shared" si="681"/>
        <v/>
      </c>
    </row>
    <row r="27551" spans="10:10" x14ac:dyDescent="0.25">
      <c r="J27551" t="str">
        <f t="shared" si="681"/>
        <v/>
      </c>
    </row>
    <row r="27552" spans="10:10" x14ac:dyDescent="0.25">
      <c r="J27552" t="str">
        <f t="shared" si="681"/>
        <v/>
      </c>
    </row>
    <row r="27553" spans="10:10" x14ac:dyDescent="0.25">
      <c r="J27553" t="str">
        <f t="shared" si="681"/>
        <v/>
      </c>
    </row>
    <row r="27554" spans="10:10" x14ac:dyDescent="0.25">
      <c r="J27554" t="str">
        <f t="shared" si="681"/>
        <v/>
      </c>
    </row>
    <row r="27555" spans="10:10" x14ac:dyDescent="0.25">
      <c r="J27555" t="str">
        <f t="shared" si="681"/>
        <v/>
      </c>
    </row>
    <row r="27556" spans="10:10" x14ac:dyDescent="0.25">
      <c r="J27556" t="str">
        <f t="shared" si="681"/>
        <v/>
      </c>
    </row>
    <row r="27557" spans="10:10" x14ac:dyDescent="0.25">
      <c r="J27557" t="str">
        <f t="shared" si="681"/>
        <v/>
      </c>
    </row>
    <row r="27558" spans="10:10" x14ac:dyDescent="0.25">
      <c r="J27558" t="str">
        <f t="shared" si="681"/>
        <v/>
      </c>
    </row>
    <row r="27559" spans="10:10" x14ac:dyDescent="0.25">
      <c r="J27559" t="str">
        <f t="shared" si="681"/>
        <v/>
      </c>
    </row>
    <row r="27560" spans="10:10" x14ac:dyDescent="0.25">
      <c r="J27560" t="str">
        <f t="shared" si="681"/>
        <v/>
      </c>
    </row>
    <row r="27561" spans="10:10" x14ac:dyDescent="0.25">
      <c r="J27561" t="str">
        <f t="shared" si="681"/>
        <v/>
      </c>
    </row>
    <row r="27562" spans="10:10" x14ac:dyDescent="0.25">
      <c r="J27562" t="str">
        <f t="shared" si="681"/>
        <v/>
      </c>
    </row>
    <row r="27563" spans="10:10" x14ac:dyDescent="0.25">
      <c r="J27563" t="str">
        <f t="shared" si="681"/>
        <v/>
      </c>
    </row>
    <row r="27564" spans="10:10" x14ac:dyDescent="0.25">
      <c r="J27564" t="str">
        <f t="shared" si="681"/>
        <v/>
      </c>
    </row>
    <row r="27565" spans="10:10" x14ac:dyDescent="0.25">
      <c r="J27565" t="str">
        <f t="shared" si="681"/>
        <v/>
      </c>
    </row>
    <row r="27566" spans="10:10" x14ac:dyDescent="0.25">
      <c r="J27566" t="str">
        <f t="shared" si="681"/>
        <v/>
      </c>
    </row>
    <row r="27567" spans="10:10" x14ac:dyDescent="0.25">
      <c r="J27567" t="str">
        <f t="shared" si="681"/>
        <v/>
      </c>
    </row>
    <row r="27568" spans="10:10" x14ac:dyDescent="0.25">
      <c r="J27568" t="str">
        <f t="shared" si="681"/>
        <v/>
      </c>
    </row>
    <row r="27569" spans="10:10" x14ac:dyDescent="0.25">
      <c r="J27569" t="str">
        <f t="shared" si="681"/>
        <v/>
      </c>
    </row>
    <row r="27570" spans="10:10" x14ac:dyDescent="0.25">
      <c r="J27570" t="str">
        <f t="shared" si="681"/>
        <v/>
      </c>
    </row>
    <row r="27571" spans="10:10" x14ac:dyDescent="0.25">
      <c r="J27571" t="str">
        <f t="shared" si="681"/>
        <v/>
      </c>
    </row>
    <row r="27572" spans="10:10" x14ac:dyDescent="0.25">
      <c r="J27572" t="str">
        <f t="shared" si="681"/>
        <v/>
      </c>
    </row>
    <row r="27573" spans="10:10" x14ac:dyDescent="0.25">
      <c r="J27573" t="str">
        <f t="shared" si="681"/>
        <v/>
      </c>
    </row>
    <row r="27574" spans="10:10" x14ac:dyDescent="0.25">
      <c r="J27574" t="str">
        <f t="shared" si="681"/>
        <v/>
      </c>
    </row>
    <row r="27575" spans="10:10" x14ac:dyDescent="0.25">
      <c r="J27575" t="str">
        <f t="shared" si="681"/>
        <v/>
      </c>
    </row>
    <row r="27576" spans="10:10" x14ac:dyDescent="0.25">
      <c r="J27576" t="str">
        <f t="shared" si="681"/>
        <v/>
      </c>
    </row>
    <row r="27577" spans="10:10" x14ac:dyDescent="0.25">
      <c r="J27577" t="str">
        <f t="shared" si="681"/>
        <v/>
      </c>
    </row>
    <row r="27578" spans="10:10" x14ac:dyDescent="0.25">
      <c r="J27578" t="str">
        <f t="shared" si="681"/>
        <v/>
      </c>
    </row>
    <row r="27579" spans="10:10" x14ac:dyDescent="0.25">
      <c r="J27579" t="str">
        <f t="shared" si="681"/>
        <v/>
      </c>
    </row>
    <row r="27580" spans="10:10" x14ac:dyDescent="0.25">
      <c r="J27580" t="str">
        <f t="shared" si="681"/>
        <v/>
      </c>
    </row>
    <row r="27581" spans="10:10" x14ac:dyDescent="0.25">
      <c r="J27581" t="str">
        <f t="shared" si="681"/>
        <v/>
      </c>
    </row>
    <row r="27582" spans="10:10" x14ac:dyDescent="0.25">
      <c r="J27582" t="str">
        <f t="shared" si="681"/>
        <v/>
      </c>
    </row>
    <row r="27583" spans="10:10" x14ac:dyDescent="0.25">
      <c r="J27583" t="str">
        <f t="shared" si="681"/>
        <v/>
      </c>
    </row>
    <row r="27584" spans="10:10" x14ac:dyDescent="0.25">
      <c r="J27584" t="str">
        <f t="shared" si="681"/>
        <v/>
      </c>
    </row>
    <row r="27585" spans="10:10" x14ac:dyDescent="0.25">
      <c r="J27585" t="str">
        <f t="shared" si="681"/>
        <v/>
      </c>
    </row>
    <row r="27586" spans="10:10" x14ac:dyDescent="0.25">
      <c r="J27586" t="str">
        <f t="shared" si="681"/>
        <v/>
      </c>
    </row>
    <row r="27587" spans="10:10" x14ac:dyDescent="0.25">
      <c r="J27587" t="str">
        <f t="shared" ref="J27587:J27650" si="682">B27587&amp;C27587&amp;E27587&amp;IF(C27587="Skog",F27587&amp;G27587,"")</f>
        <v/>
      </c>
    </row>
    <row r="27588" spans="10:10" x14ac:dyDescent="0.25">
      <c r="J27588" t="str">
        <f t="shared" si="682"/>
        <v/>
      </c>
    </row>
    <row r="27589" spans="10:10" x14ac:dyDescent="0.25">
      <c r="J27589" t="str">
        <f t="shared" si="682"/>
        <v/>
      </c>
    </row>
    <row r="27590" spans="10:10" x14ac:dyDescent="0.25">
      <c r="J27590" t="str">
        <f t="shared" si="682"/>
        <v/>
      </c>
    </row>
    <row r="27591" spans="10:10" x14ac:dyDescent="0.25">
      <c r="J27591" t="str">
        <f t="shared" si="682"/>
        <v/>
      </c>
    </row>
    <row r="27592" spans="10:10" x14ac:dyDescent="0.25">
      <c r="J27592" t="str">
        <f t="shared" si="682"/>
        <v/>
      </c>
    </row>
    <row r="27593" spans="10:10" x14ac:dyDescent="0.25">
      <c r="J27593" t="str">
        <f t="shared" si="682"/>
        <v/>
      </c>
    </row>
    <row r="27594" spans="10:10" x14ac:dyDescent="0.25">
      <c r="J27594" t="str">
        <f t="shared" si="682"/>
        <v/>
      </c>
    </row>
    <row r="27595" spans="10:10" x14ac:dyDescent="0.25">
      <c r="J27595" t="str">
        <f t="shared" si="682"/>
        <v/>
      </c>
    </row>
    <row r="27596" spans="10:10" x14ac:dyDescent="0.25">
      <c r="J27596" t="str">
        <f t="shared" si="682"/>
        <v/>
      </c>
    </row>
    <row r="27597" spans="10:10" x14ac:dyDescent="0.25">
      <c r="J27597" t="str">
        <f t="shared" si="682"/>
        <v/>
      </c>
    </row>
    <row r="27598" spans="10:10" x14ac:dyDescent="0.25">
      <c r="J27598" t="str">
        <f t="shared" si="682"/>
        <v/>
      </c>
    </row>
    <row r="27599" spans="10:10" x14ac:dyDescent="0.25">
      <c r="J27599" t="str">
        <f t="shared" si="682"/>
        <v/>
      </c>
    </row>
    <row r="27600" spans="10:10" x14ac:dyDescent="0.25">
      <c r="J27600" t="str">
        <f t="shared" si="682"/>
        <v/>
      </c>
    </row>
    <row r="27601" spans="10:10" x14ac:dyDescent="0.25">
      <c r="J27601" t="str">
        <f t="shared" si="682"/>
        <v/>
      </c>
    </row>
    <row r="27602" spans="10:10" x14ac:dyDescent="0.25">
      <c r="J27602" t="str">
        <f t="shared" si="682"/>
        <v/>
      </c>
    </row>
    <row r="27603" spans="10:10" x14ac:dyDescent="0.25">
      <c r="J27603" t="str">
        <f t="shared" si="682"/>
        <v/>
      </c>
    </row>
    <row r="27604" spans="10:10" x14ac:dyDescent="0.25">
      <c r="J27604" t="str">
        <f t="shared" si="682"/>
        <v/>
      </c>
    </row>
    <row r="27605" spans="10:10" x14ac:dyDescent="0.25">
      <c r="J27605" t="str">
        <f t="shared" si="682"/>
        <v/>
      </c>
    </row>
    <row r="27606" spans="10:10" x14ac:dyDescent="0.25">
      <c r="J27606" t="str">
        <f t="shared" si="682"/>
        <v/>
      </c>
    </row>
    <row r="27607" spans="10:10" x14ac:dyDescent="0.25">
      <c r="J27607" t="str">
        <f t="shared" si="682"/>
        <v/>
      </c>
    </row>
    <row r="27608" spans="10:10" x14ac:dyDescent="0.25">
      <c r="J27608" t="str">
        <f t="shared" si="682"/>
        <v/>
      </c>
    </row>
    <row r="27609" spans="10:10" x14ac:dyDescent="0.25">
      <c r="J27609" t="str">
        <f t="shared" si="682"/>
        <v/>
      </c>
    </row>
    <row r="27610" spans="10:10" x14ac:dyDescent="0.25">
      <c r="J27610" t="str">
        <f t="shared" si="682"/>
        <v/>
      </c>
    </row>
    <row r="27611" spans="10:10" x14ac:dyDescent="0.25">
      <c r="J27611" t="str">
        <f t="shared" si="682"/>
        <v/>
      </c>
    </row>
    <row r="27612" spans="10:10" x14ac:dyDescent="0.25">
      <c r="J27612" t="str">
        <f t="shared" si="682"/>
        <v/>
      </c>
    </row>
    <row r="27613" spans="10:10" x14ac:dyDescent="0.25">
      <c r="J27613" t="str">
        <f t="shared" si="682"/>
        <v/>
      </c>
    </row>
    <row r="27614" spans="10:10" x14ac:dyDescent="0.25">
      <c r="J27614" t="str">
        <f t="shared" si="682"/>
        <v/>
      </c>
    </row>
    <row r="27615" spans="10:10" x14ac:dyDescent="0.25">
      <c r="J27615" t="str">
        <f t="shared" si="682"/>
        <v/>
      </c>
    </row>
    <row r="27616" spans="10:10" x14ac:dyDescent="0.25">
      <c r="J27616" t="str">
        <f t="shared" si="682"/>
        <v/>
      </c>
    </row>
    <row r="27617" spans="10:10" x14ac:dyDescent="0.25">
      <c r="J27617" t="str">
        <f t="shared" si="682"/>
        <v/>
      </c>
    </row>
    <row r="27618" spans="10:10" x14ac:dyDescent="0.25">
      <c r="J27618" t="str">
        <f t="shared" si="682"/>
        <v/>
      </c>
    </row>
    <row r="27619" spans="10:10" x14ac:dyDescent="0.25">
      <c r="J27619" t="str">
        <f t="shared" si="682"/>
        <v/>
      </c>
    </row>
    <row r="27620" spans="10:10" x14ac:dyDescent="0.25">
      <c r="J27620" t="str">
        <f t="shared" si="682"/>
        <v/>
      </c>
    </row>
    <row r="27621" spans="10:10" x14ac:dyDescent="0.25">
      <c r="J27621" t="str">
        <f t="shared" si="682"/>
        <v/>
      </c>
    </row>
    <row r="27622" spans="10:10" x14ac:dyDescent="0.25">
      <c r="J27622" t="str">
        <f t="shared" si="682"/>
        <v/>
      </c>
    </row>
    <row r="27623" spans="10:10" x14ac:dyDescent="0.25">
      <c r="J27623" t="str">
        <f t="shared" si="682"/>
        <v/>
      </c>
    </row>
    <row r="27624" spans="10:10" x14ac:dyDescent="0.25">
      <c r="J27624" t="str">
        <f t="shared" si="682"/>
        <v/>
      </c>
    </row>
    <row r="27625" spans="10:10" x14ac:dyDescent="0.25">
      <c r="J27625" t="str">
        <f t="shared" si="682"/>
        <v/>
      </c>
    </row>
    <row r="27626" spans="10:10" x14ac:dyDescent="0.25">
      <c r="J27626" t="str">
        <f t="shared" si="682"/>
        <v/>
      </c>
    </row>
    <row r="27627" spans="10:10" x14ac:dyDescent="0.25">
      <c r="J27627" t="str">
        <f t="shared" si="682"/>
        <v/>
      </c>
    </row>
    <row r="27628" spans="10:10" x14ac:dyDescent="0.25">
      <c r="J27628" t="str">
        <f t="shared" si="682"/>
        <v/>
      </c>
    </row>
    <row r="27629" spans="10:10" x14ac:dyDescent="0.25">
      <c r="J27629" t="str">
        <f t="shared" si="682"/>
        <v/>
      </c>
    </row>
    <row r="27630" spans="10:10" x14ac:dyDescent="0.25">
      <c r="J27630" t="str">
        <f t="shared" si="682"/>
        <v/>
      </c>
    </row>
    <row r="27631" spans="10:10" x14ac:dyDescent="0.25">
      <c r="J27631" t="str">
        <f t="shared" si="682"/>
        <v/>
      </c>
    </row>
    <row r="27632" spans="10:10" x14ac:dyDescent="0.25">
      <c r="J27632" t="str">
        <f t="shared" si="682"/>
        <v/>
      </c>
    </row>
    <row r="27633" spans="10:10" x14ac:dyDescent="0.25">
      <c r="J27633" t="str">
        <f t="shared" si="682"/>
        <v/>
      </c>
    </row>
    <row r="27634" spans="10:10" x14ac:dyDescent="0.25">
      <c r="J27634" t="str">
        <f t="shared" si="682"/>
        <v/>
      </c>
    </row>
    <row r="27635" spans="10:10" x14ac:dyDescent="0.25">
      <c r="J27635" t="str">
        <f t="shared" si="682"/>
        <v/>
      </c>
    </row>
    <row r="27636" spans="10:10" x14ac:dyDescent="0.25">
      <c r="J27636" t="str">
        <f t="shared" si="682"/>
        <v/>
      </c>
    </row>
    <row r="27637" spans="10:10" x14ac:dyDescent="0.25">
      <c r="J27637" t="str">
        <f t="shared" si="682"/>
        <v/>
      </c>
    </row>
    <row r="27638" spans="10:10" x14ac:dyDescent="0.25">
      <c r="J27638" t="str">
        <f t="shared" si="682"/>
        <v/>
      </c>
    </row>
    <row r="27639" spans="10:10" x14ac:dyDescent="0.25">
      <c r="J27639" t="str">
        <f t="shared" si="682"/>
        <v/>
      </c>
    </row>
    <row r="27640" spans="10:10" x14ac:dyDescent="0.25">
      <c r="J27640" t="str">
        <f t="shared" si="682"/>
        <v/>
      </c>
    </row>
    <row r="27641" spans="10:10" x14ac:dyDescent="0.25">
      <c r="J27641" t="str">
        <f t="shared" si="682"/>
        <v/>
      </c>
    </row>
    <row r="27642" spans="10:10" x14ac:dyDescent="0.25">
      <c r="J27642" t="str">
        <f t="shared" si="682"/>
        <v/>
      </c>
    </row>
    <row r="27643" spans="10:10" x14ac:dyDescent="0.25">
      <c r="J27643" t="str">
        <f t="shared" si="682"/>
        <v/>
      </c>
    </row>
    <row r="27644" spans="10:10" x14ac:dyDescent="0.25">
      <c r="J27644" t="str">
        <f t="shared" si="682"/>
        <v/>
      </c>
    </row>
    <row r="27645" spans="10:10" x14ac:dyDescent="0.25">
      <c r="J27645" t="str">
        <f t="shared" si="682"/>
        <v/>
      </c>
    </row>
    <row r="27646" spans="10:10" x14ac:dyDescent="0.25">
      <c r="J27646" t="str">
        <f t="shared" si="682"/>
        <v/>
      </c>
    </row>
    <row r="27647" spans="10:10" x14ac:dyDescent="0.25">
      <c r="J27647" t="str">
        <f t="shared" si="682"/>
        <v/>
      </c>
    </row>
    <row r="27648" spans="10:10" x14ac:dyDescent="0.25">
      <c r="J27648" t="str">
        <f t="shared" si="682"/>
        <v/>
      </c>
    </row>
    <row r="27649" spans="10:10" x14ac:dyDescent="0.25">
      <c r="J27649" t="str">
        <f t="shared" si="682"/>
        <v/>
      </c>
    </row>
    <row r="27650" spans="10:10" x14ac:dyDescent="0.25">
      <c r="J27650" t="str">
        <f t="shared" si="682"/>
        <v/>
      </c>
    </row>
    <row r="27651" spans="10:10" x14ac:dyDescent="0.25">
      <c r="J27651" t="str">
        <f t="shared" ref="J27651:J27714" si="683">B27651&amp;C27651&amp;E27651&amp;IF(C27651="Skog",F27651&amp;G27651,"")</f>
        <v/>
      </c>
    </row>
    <row r="27652" spans="10:10" x14ac:dyDescent="0.25">
      <c r="J27652" t="str">
        <f t="shared" si="683"/>
        <v/>
      </c>
    </row>
    <row r="27653" spans="10:10" x14ac:dyDescent="0.25">
      <c r="J27653" t="str">
        <f t="shared" si="683"/>
        <v/>
      </c>
    </row>
    <row r="27654" spans="10:10" x14ac:dyDescent="0.25">
      <c r="J27654" t="str">
        <f t="shared" si="683"/>
        <v/>
      </c>
    </row>
    <row r="27655" spans="10:10" x14ac:dyDescent="0.25">
      <c r="J27655" t="str">
        <f t="shared" si="683"/>
        <v/>
      </c>
    </row>
    <row r="27656" spans="10:10" x14ac:dyDescent="0.25">
      <c r="J27656" t="str">
        <f t="shared" si="683"/>
        <v/>
      </c>
    </row>
    <row r="27657" spans="10:10" x14ac:dyDescent="0.25">
      <c r="J27657" t="str">
        <f t="shared" si="683"/>
        <v/>
      </c>
    </row>
    <row r="27658" spans="10:10" x14ac:dyDescent="0.25">
      <c r="J27658" t="str">
        <f t="shared" si="683"/>
        <v/>
      </c>
    </row>
    <row r="27659" spans="10:10" x14ac:dyDescent="0.25">
      <c r="J27659" t="str">
        <f t="shared" si="683"/>
        <v/>
      </c>
    </row>
    <row r="27660" spans="10:10" x14ac:dyDescent="0.25">
      <c r="J27660" t="str">
        <f t="shared" si="683"/>
        <v/>
      </c>
    </row>
    <row r="27661" spans="10:10" x14ac:dyDescent="0.25">
      <c r="J27661" t="str">
        <f t="shared" si="683"/>
        <v/>
      </c>
    </row>
    <row r="27662" spans="10:10" x14ac:dyDescent="0.25">
      <c r="J27662" t="str">
        <f t="shared" si="683"/>
        <v/>
      </c>
    </row>
    <row r="27663" spans="10:10" x14ac:dyDescent="0.25">
      <c r="J27663" t="str">
        <f t="shared" si="683"/>
        <v/>
      </c>
    </row>
    <row r="27664" spans="10:10" x14ac:dyDescent="0.25">
      <c r="J27664" t="str">
        <f t="shared" si="683"/>
        <v/>
      </c>
    </row>
    <row r="27665" spans="10:10" x14ac:dyDescent="0.25">
      <c r="J27665" t="str">
        <f t="shared" si="683"/>
        <v/>
      </c>
    </row>
    <row r="27666" spans="10:10" x14ac:dyDescent="0.25">
      <c r="J27666" t="str">
        <f t="shared" si="683"/>
        <v/>
      </c>
    </row>
    <row r="27667" spans="10:10" x14ac:dyDescent="0.25">
      <c r="J27667" t="str">
        <f t="shared" si="683"/>
        <v/>
      </c>
    </row>
    <row r="27668" spans="10:10" x14ac:dyDescent="0.25">
      <c r="J27668" t="str">
        <f t="shared" si="683"/>
        <v/>
      </c>
    </row>
    <row r="27669" spans="10:10" x14ac:dyDescent="0.25">
      <c r="J27669" t="str">
        <f t="shared" si="683"/>
        <v/>
      </c>
    </row>
    <row r="27670" spans="10:10" x14ac:dyDescent="0.25">
      <c r="J27670" t="str">
        <f t="shared" si="683"/>
        <v/>
      </c>
    </row>
    <row r="27671" spans="10:10" x14ac:dyDescent="0.25">
      <c r="J27671" t="str">
        <f t="shared" si="683"/>
        <v/>
      </c>
    </row>
    <row r="27672" spans="10:10" x14ac:dyDescent="0.25">
      <c r="J27672" t="str">
        <f t="shared" si="683"/>
        <v/>
      </c>
    </row>
    <row r="27673" spans="10:10" x14ac:dyDescent="0.25">
      <c r="J27673" t="str">
        <f t="shared" si="683"/>
        <v/>
      </c>
    </row>
    <row r="27674" spans="10:10" x14ac:dyDescent="0.25">
      <c r="J27674" t="str">
        <f t="shared" si="683"/>
        <v/>
      </c>
    </row>
    <row r="27675" spans="10:10" x14ac:dyDescent="0.25">
      <c r="J27675" t="str">
        <f t="shared" si="683"/>
        <v/>
      </c>
    </row>
    <row r="27676" spans="10:10" x14ac:dyDescent="0.25">
      <c r="J27676" t="str">
        <f t="shared" si="683"/>
        <v/>
      </c>
    </row>
    <row r="27677" spans="10:10" x14ac:dyDescent="0.25">
      <c r="J27677" t="str">
        <f t="shared" si="683"/>
        <v/>
      </c>
    </row>
    <row r="27678" spans="10:10" x14ac:dyDescent="0.25">
      <c r="J27678" t="str">
        <f t="shared" si="683"/>
        <v/>
      </c>
    </row>
    <row r="27679" spans="10:10" x14ac:dyDescent="0.25">
      <c r="J27679" t="str">
        <f t="shared" si="683"/>
        <v/>
      </c>
    </row>
    <row r="27680" spans="10:10" x14ac:dyDescent="0.25">
      <c r="J27680" t="str">
        <f t="shared" si="683"/>
        <v/>
      </c>
    </row>
    <row r="27681" spans="10:10" x14ac:dyDescent="0.25">
      <c r="J27681" t="str">
        <f t="shared" si="683"/>
        <v/>
      </c>
    </row>
    <row r="27682" spans="10:10" x14ac:dyDescent="0.25">
      <c r="J27682" t="str">
        <f t="shared" si="683"/>
        <v/>
      </c>
    </row>
    <row r="27683" spans="10:10" x14ac:dyDescent="0.25">
      <c r="J27683" t="str">
        <f t="shared" si="683"/>
        <v/>
      </c>
    </row>
    <row r="27684" spans="10:10" x14ac:dyDescent="0.25">
      <c r="J27684" t="str">
        <f t="shared" si="683"/>
        <v/>
      </c>
    </row>
    <row r="27685" spans="10:10" x14ac:dyDescent="0.25">
      <c r="J27685" t="str">
        <f t="shared" si="683"/>
        <v/>
      </c>
    </row>
    <row r="27686" spans="10:10" x14ac:dyDescent="0.25">
      <c r="J27686" t="str">
        <f t="shared" si="683"/>
        <v/>
      </c>
    </row>
    <row r="27687" spans="10:10" x14ac:dyDescent="0.25">
      <c r="J27687" t="str">
        <f t="shared" si="683"/>
        <v/>
      </c>
    </row>
    <row r="27688" spans="10:10" x14ac:dyDescent="0.25">
      <c r="J27688" t="str">
        <f t="shared" si="683"/>
        <v/>
      </c>
    </row>
    <row r="27689" spans="10:10" x14ac:dyDescent="0.25">
      <c r="J27689" t="str">
        <f t="shared" si="683"/>
        <v/>
      </c>
    </row>
    <row r="27690" spans="10:10" x14ac:dyDescent="0.25">
      <c r="J27690" t="str">
        <f t="shared" si="683"/>
        <v/>
      </c>
    </row>
    <row r="27691" spans="10:10" x14ac:dyDescent="0.25">
      <c r="J27691" t="str">
        <f t="shared" si="683"/>
        <v/>
      </c>
    </row>
    <row r="27692" spans="10:10" x14ac:dyDescent="0.25">
      <c r="J27692" t="str">
        <f t="shared" si="683"/>
        <v/>
      </c>
    </row>
    <row r="27693" spans="10:10" x14ac:dyDescent="0.25">
      <c r="J27693" t="str">
        <f t="shared" si="683"/>
        <v/>
      </c>
    </row>
    <row r="27694" spans="10:10" x14ac:dyDescent="0.25">
      <c r="J27694" t="str">
        <f t="shared" si="683"/>
        <v/>
      </c>
    </row>
    <row r="27695" spans="10:10" x14ac:dyDescent="0.25">
      <c r="J27695" t="str">
        <f t="shared" si="683"/>
        <v/>
      </c>
    </row>
    <row r="27696" spans="10:10" x14ac:dyDescent="0.25">
      <c r="J27696" t="str">
        <f t="shared" si="683"/>
        <v/>
      </c>
    </row>
    <row r="27697" spans="10:10" x14ac:dyDescent="0.25">
      <c r="J27697" t="str">
        <f t="shared" si="683"/>
        <v/>
      </c>
    </row>
    <row r="27698" spans="10:10" x14ac:dyDescent="0.25">
      <c r="J27698" t="str">
        <f t="shared" si="683"/>
        <v/>
      </c>
    </row>
    <row r="27699" spans="10:10" x14ac:dyDescent="0.25">
      <c r="J27699" t="str">
        <f t="shared" si="683"/>
        <v/>
      </c>
    </row>
    <row r="27700" spans="10:10" x14ac:dyDescent="0.25">
      <c r="J27700" t="str">
        <f t="shared" si="683"/>
        <v/>
      </c>
    </row>
    <row r="27701" spans="10:10" x14ac:dyDescent="0.25">
      <c r="J27701" t="str">
        <f t="shared" si="683"/>
        <v/>
      </c>
    </row>
    <row r="27702" spans="10:10" x14ac:dyDescent="0.25">
      <c r="J27702" t="str">
        <f t="shared" si="683"/>
        <v/>
      </c>
    </row>
    <row r="27703" spans="10:10" x14ac:dyDescent="0.25">
      <c r="J27703" t="str">
        <f t="shared" si="683"/>
        <v/>
      </c>
    </row>
    <row r="27704" spans="10:10" x14ac:dyDescent="0.25">
      <c r="J27704" t="str">
        <f t="shared" si="683"/>
        <v/>
      </c>
    </row>
    <row r="27705" spans="10:10" x14ac:dyDescent="0.25">
      <c r="J27705" t="str">
        <f t="shared" si="683"/>
        <v/>
      </c>
    </row>
    <row r="27706" spans="10:10" x14ac:dyDescent="0.25">
      <c r="J27706" t="str">
        <f t="shared" si="683"/>
        <v/>
      </c>
    </row>
    <row r="27707" spans="10:10" x14ac:dyDescent="0.25">
      <c r="J27707" t="str">
        <f t="shared" si="683"/>
        <v/>
      </c>
    </row>
    <row r="27708" spans="10:10" x14ac:dyDescent="0.25">
      <c r="J27708" t="str">
        <f t="shared" si="683"/>
        <v/>
      </c>
    </row>
    <row r="27709" spans="10:10" x14ac:dyDescent="0.25">
      <c r="J27709" t="str">
        <f t="shared" si="683"/>
        <v/>
      </c>
    </row>
    <row r="27710" spans="10:10" x14ac:dyDescent="0.25">
      <c r="J27710" t="str">
        <f t="shared" si="683"/>
        <v/>
      </c>
    </row>
    <row r="27711" spans="10:10" x14ac:dyDescent="0.25">
      <c r="J27711" t="str">
        <f t="shared" si="683"/>
        <v/>
      </c>
    </row>
    <row r="27712" spans="10:10" x14ac:dyDescent="0.25">
      <c r="J27712" t="str">
        <f t="shared" si="683"/>
        <v/>
      </c>
    </row>
    <row r="27713" spans="10:10" x14ac:dyDescent="0.25">
      <c r="J27713" t="str">
        <f t="shared" si="683"/>
        <v/>
      </c>
    </row>
    <row r="27714" spans="10:10" x14ac:dyDescent="0.25">
      <c r="J27714" t="str">
        <f t="shared" si="683"/>
        <v/>
      </c>
    </row>
    <row r="27715" spans="10:10" x14ac:dyDescent="0.25">
      <c r="J27715" t="str">
        <f t="shared" ref="J27715:J27778" si="684">B27715&amp;C27715&amp;E27715&amp;IF(C27715="Skog",F27715&amp;G27715,"")</f>
        <v/>
      </c>
    </row>
    <row r="27716" spans="10:10" x14ac:dyDescent="0.25">
      <c r="J27716" t="str">
        <f t="shared" si="684"/>
        <v/>
      </c>
    </row>
    <row r="27717" spans="10:10" x14ac:dyDescent="0.25">
      <c r="J27717" t="str">
        <f t="shared" si="684"/>
        <v/>
      </c>
    </row>
    <row r="27718" spans="10:10" x14ac:dyDescent="0.25">
      <c r="J27718" t="str">
        <f t="shared" si="684"/>
        <v/>
      </c>
    </row>
    <row r="27719" spans="10:10" x14ac:dyDescent="0.25">
      <c r="J27719" t="str">
        <f t="shared" si="684"/>
        <v/>
      </c>
    </row>
    <row r="27720" spans="10:10" x14ac:dyDescent="0.25">
      <c r="J27720" t="str">
        <f t="shared" si="684"/>
        <v/>
      </c>
    </row>
    <row r="27721" spans="10:10" x14ac:dyDescent="0.25">
      <c r="J27721" t="str">
        <f t="shared" si="684"/>
        <v/>
      </c>
    </row>
    <row r="27722" spans="10:10" x14ac:dyDescent="0.25">
      <c r="J27722" t="str">
        <f t="shared" si="684"/>
        <v/>
      </c>
    </row>
    <row r="27723" spans="10:10" x14ac:dyDescent="0.25">
      <c r="J27723" t="str">
        <f t="shared" si="684"/>
        <v/>
      </c>
    </row>
    <row r="27724" spans="10:10" x14ac:dyDescent="0.25">
      <c r="J27724" t="str">
        <f t="shared" si="684"/>
        <v/>
      </c>
    </row>
    <row r="27725" spans="10:10" x14ac:dyDescent="0.25">
      <c r="J27725" t="str">
        <f t="shared" si="684"/>
        <v/>
      </c>
    </row>
    <row r="27726" spans="10:10" x14ac:dyDescent="0.25">
      <c r="J27726" t="str">
        <f t="shared" si="684"/>
        <v/>
      </c>
    </row>
    <row r="27727" spans="10:10" x14ac:dyDescent="0.25">
      <c r="J27727" t="str">
        <f t="shared" si="684"/>
        <v/>
      </c>
    </row>
    <row r="27728" spans="10:10" x14ac:dyDescent="0.25">
      <c r="J27728" t="str">
        <f t="shared" si="684"/>
        <v/>
      </c>
    </row>
    <row r="27729" spans="10:10" x14ac:dyDescent="0.25">
      <c r="J27729" t="str">
        <f t="shared" si="684"/>
        <v/>
      </c>
    </row>
    <row r="27730" spans="10:10" x14ac:dyDescent="0.25">
      <c r="J27730" t="str">
        <f t="shared" si="684"/>
        <v/>
      </c>
    </row>
    <row r="27731" spans="10:10" x14ac:dyDescent="0.25">
      <c r="J27731" t="str">
        <f t="shared" si="684"/>
        <v/>
      </c>
    </row>
    <row r="27732" spans="10:10" x14ac:dyDescent="0.25">
      <c r="J27732" t="str">
        <f t="shared" si="684"/>
        <v/>
      </c>
    </row>
    <row r="27733" spans="10:10" x14ac:dyDescent="0.25">
      <c r="J27733" t="str">
        <f t="shared" si="684"/>
        <v/>
      </c>
    </row>
    <row r="27734" spans="10:10" x14ac:dyDescent="0.25">
      <c r="J27734" t="str">
        <f t="shared" si="684"/>
        <v/>
      </c>
    </row>
    <row r="27735" spans="10:10" x14ac:dyDescent="0.25">
      <c r="J27735" t="str">
        <f t="shared" si="684"/>
        <v/>
      </c>
    </row>
    <row r="27736" spans="10:10" x14ac:dyDescent="0.25">
      <c r="J27736" t="str">
        <f t="shared" si="684"/>
        <v/>
      </c>
    </row>
    <row r="27737" spans="10:10" x14ac:dyDescent="0.25">
      <c r="J27737" t="str">
        <f t="shared" si="684"/>
        <v/>
      </c>
    </row>
    <row r="27738" spans="10:10" x14ac:dyDescent="0.25">
      <c r="J27738" t="str">
        <f t="shared" si="684"/>
        <v/>
      </c>
    </row>
    <row r="27739" spans="10:10" x14ac:dyDescent="0.25">
      <c r="J27739" t="str">
        <f t="shared" si="684"/>
        <v/>
      </c>
    </row>
    <row r="27740" spans="10:10" x14ac:dyDescent="0.25">
      <c r="J27740" t="str">
        <f t="shared" si="684"/>
        <v/>
      </c>
    </row>
    <row r="27741" spans="10:10" x14ac:dyDescent="0.25">
      <c r="J27741" t="str">
        <f t="shared" si="684"/>
        <v/>
      </c>
    </row>
    <row r="27742" spans="10:10" x14ac:dyDescent="0.25">
      <c r="J27742" t="str">
        <f t="shared" si="684"/>
        <v/>
      </c>
    </row>
    <row r="27743" spans="10:10" x14ac:dyDescent="0.25">
      <c r="J27743" t="str">
        <f t="shared" si="684"/>
        <v/>
      </c>
    </row>
    <row r="27744" spans="10:10" x14ac:dyDescent="0.25">
      <c r="J27744" t="str">
        <f t="shared" si="684"/>
        <v/>
      </c>
    </row>
    <row r="27745" spans="10:10" x14ac:dyDescent="0.25">
      <c r="J27745" t="str">
        <f t="shared" si="684"/>
        <v/>
      </c>
    </row>
    <row r="27746" spans="10:10" x14ac:dyDescent="0.25">
      <c r="J27746" t="str">
        <f t="shared" si="684"/>
        <v/>
      </c>
    </row>
    <row r="27747" spans="10:10" x14ac:dyDescent="0.25">
      <c r="J27747" t="str">
        <f t="shared" si="684"/>
        <v/>
      </c>
    </row>
    <row r="27748" spans="10:10" x14ac:dyDescent="0.25">
      <c r="J27748" t="str">
        <f t="shared" si="684"/>
        <v/>
      </c>
    </row>
    <row r="27749" spans="10:10" x14ac:dyDescent="0.25">
      <c r="J27749" t="str">
        <f t="shared" si="684"/>
        <v/>
      </c>
    </row>
    <row r="27750" spans="10:10" x14ac:dyDescent="0.25">
      <c r="J27750" t="str">
        <f t="shared" si="684"/>
        <v/>
      </c>
    </row>
    <row r="27751" spans="10:10" x14ac:dyDescent="0.25">
      <c r="J27751" t="str">
        <f t="shared" si="684"/>
        <v/>
      </c>
    </row>
    <row r="27752" spans="10:10" x14ac:dyDescent="0.25">
      <c r="J27752" t="str">
        <f t="shared" si="684"/>
        <v/>
      </c>
    </row>
    <row r="27753" spans="10:10" x14ac:dyDescent="0.25">
      <c r="J27753" t="str">
        <f t="shared" si="684"/>
        <v/>
      </c>
    </row>
    <row r="27754" spans="10:10" x14ac:dyDescent="0.25">
      <c r="J27754" t="str">
        <f t="shared" si="684"/>
        <v/>
      </c>
    </row>
    <row r="27755" spans="10:10" x14ac:dyDescent="0.25">
      <c r="J27755" t="str">
        <f t="shared" si="684"/>
        <v/>
      </c>
    </row>
    <row r="27756" spans="10:10" x14ac:dyDescent="0.25">
      <c r="J27756" t="str">
        <f t="shared" si="684"/>
        <v/>
      </c>
    </row>
    <row r="27757" spans="10:10" x14ac:dyDescent="0.25">
      <c r="J27757" t="str">
        <f t="shared" si="684"/>
        <v/>
      </c>
    </row>
    <row r="27758" spans="10:10" x14ac:dyDescent="0.25">
      <c r="J27758" t="str">
        <f t="shared" si="684"/>
        <v/>
      </c>
    </row>
    <row r="27759" spans="10:10" x14ac:dyDescent="0.25">
      <c r="J27759" t="str">
        <f t="shared" si="684"/>
        <v/>
      </c>
    </row>
    <row r="27760" spans="10:10" x14ac:dyDescent="0.25">
      <c r="J27760" t="str">
        <f t="shared" si="684"/>
        <v/>
      </c>
    </row>
    <row r="27761" spans="10:10" x14ac:dyDescent="0.25">
      <c r="J27761" t="str">
        <f t="shared" si="684"/>
        <v/>
      </c>
    </row>
    <row r="27762" spans="10:10" x14ac:dyDescent="0.25">
      <c r="J27762" t="str">
        <f t="shared" si="684"/>
        <v/>
      </c>
    </row>
    <row r="27763" spans="10:10" x14ac:dyDescent="0.25">
      <c r="J27763" t="str">
        <f t="shared" si="684"/>
        <v/>
      </c>
    </row>
    <row r="27764" spans="10:10" x14ac:dyDescent="0.25">
      <c r="J27764" t="str">
        <f t="shared" si="684"/>
        <v/>
      </c>
    </row>
    <row r="27765" spans="10:10" x14ac:dyDescent="0.25">
      <c r="J27765" t="str">
        <f t="shared" si="684"/>
        <v/>
      </c>
    </row>
    <row r="27766" spans="10:10" x14ac:dyDescent="0.25">
      <c r="J27766" t="str">
        <f t="shared" si="684"/>
        <v/>
      </c>
    </row>
    <row r="27767" spans="10:10" x14ac:dyDescent="0.25">
      <c r="J27767" t="str">
        <f t="shared" si="684"/>
        <v/>
      </c>
    </row>
    <row r="27768" spans="10:10" x14ac:dyDescent="0.25">
      <c r="J27768" t="str">
        <f t="shared" si="684"/>
        <v/>
      </c>
    </row>
    <row r="27769" spans="10:10" x14ac:dyDescent="0.25">
      <c r="J27769" t="str">
        <f t="shared" si="684"/>
        <v/>
      </c>
    </row>
    <row r="27770" spans="10:10" x14ac:dyDescent="0.25">
      <c r="J27770" t="str">
        <f t="shared" si="684"/>
        <v/>
      </c>
    </row>
    <row r="27771" spans="10:10" x14ac:dyDescent="0.25">
      <c r="J27771" t="str">
        <f t="shared" si="684"/>
        <v/>
      </c>
    </row>
    <row r="27772" spans="10:10" x14ac:dyDescent="0.25">
      <c r="J27772" t="str">
        <f t="shared" si="684"/>
        <v/>
      </c>
    </row>
    <row r="27773" spans="10:10" x14ac:dyDescent="0.25">
      <c r="J27773" t="str">
        <f t="shared" si="684"/>
        <v/>
      </c>
    </row>
    <row r="27774" spans="10:10" x14ac:dyDescent="0.25">
      <c r="J27774" t="str">
        <f t="shared" si="684"/>
        <v/>
      </c>
    </row>
    <row r="27775" spans="10:10" x14ac:dyDescent="0.25">
      <c r="J27775" t="str">
        <f t="shared" si="684"/>
        <v/>
      </c>
    </row>
    <row r="27776" spans="10:10" x14ac:dyDescent="0.25">
      <c r="J27776" t="str">
        <f t="shared" si="684"/>
        <v/>
      </c>
    </row>
    <row r="27777" spans="10:10" x14ac:dyDescent="0.25">
      <c r="J27777" t="str">
        <f t="shared" si="684"/>
        <v/>
      </c>
    </row>
    <row r="27778" spans="10:10" x14ac:dyDescent="0.25">
      <c r="J27778" t="str">
        <f t="shared" si="684"/>
        <v/>
      </c>
    </row>
    <row r="27779" spans="10:10" x14ac:dyDescent="0.25">
      <c r="J27779" t="str">
        <f t="shared" ref="J27779:J27842" si="685">B27779&amp;C27779&amp;E27779&amp;IF(C27779="Skog",F27779&amp;G27779,"")</f>
        <v/>
      </c>
    </row>
    <row r="27780" spans="10:10" x14ac:dyDescent="0.25">
      <c r="J27780" t="str">
        <f t="shared" si="685"/>
        <v/>
      </c>
    </row>
    <row r="27781" spans="10:10" x14ac:dyDescent="0.25">
      <c r="J27781" t="str">
        <f t="shared" si="685"/>
        <v/>
      </c>
    </row>
    <row r="27782" spans="10:10" x14ac:dyDescent="0.25">
      <c r="J27782" t="str">
        <f t="shared" si="685"/>
        <v/>
      </c>
    </row>
    <row r="27783" spans="10:10" x14ac:dyDescent="0.25">
      <c r="J27783" t="str">
        <f t="shared" si="685"/>
        <v/>
      </c>
    </row>
    <row r="27784" spans="10:10" x14ac:dyDescent="0.25">
      <c r="J27784" t="str">
        <f t="shared" si="685"/>
        <v/>
      </c>
    </row>
    <row r="27785" spans="10:10" x14ac:dyDescent="0.25">
      <c r="J27785" t="str">
        <f t="shared" si="685"/>
        <v/>
      </c>
    </row>
    <row r="27786" spans="10:10" x14ac:dyDescent="0.25">
      <c r="J27786" t="str">
        <f t="shared" si="685"/>
        <v/>
      </c>
    </row>
    <row r="27787" spans="10:10" x14ac:dyDescent="0.25">
      <c r="J27787" t="str">
        <f t="shared" si="685"/>
        <v/>
      </c>
    </row>
    <row r="27788" spans="10:10" x14ac:dyDescent="0.25">
      <c r="J27788" t="str">
        <f t="shared" si="685"/>
        <v/>
      </c>
    </row>
    <row r="27789" spans="10:10" x14ac:dyDescent="0.25">
      <c r="J27789" t="str">
        <f t="shared" si="685"/>
        <v/>
      </c>
    </row>
    <row r="27790" spans="10:10" x14ac:dyDescent="0.25">
      <c r="J27790" t="str">
        <f t="shared" si="685"/>
        <v/>
      </c>
    </row>
    <row r="27791" spans="10:10" x14ac:dyDescent="0.25">
      <c r="J27791" t="str">
        <f t="shared" si="685"/>
        <v/>
      </c>
    </row>
    <row r="27792" spans="10:10" x14ac:dyDescent="0.25">
      <c r="J27792" t="str">
        <f t="shared" si="685"/>
        <v/>
      </c>
    </row>
    <row r="27793" spans="10:10" x14ac:dyDescent="0.25">
      <c r="J27793" t="str">
        <f t="shared" si="685"/>
        <v/>
      </c>
    </row>
    <row r="27794" spans="10:10" x14ac:dyDescent="0.25">
      <c r="J27794" t="str">
        <f t="shared" si="685"/>
        <v/>
      </c>
    </row>
    <row r="27795" spans="10:10" x14ac:dyDescent="0.25">
      <c r="J27795" t="str">
        <f t="shared" si="685"/>
        <v/>
      </c>
    </row>
    <row r="27796" spans="10:10" x14ac:dyDescent="0.25">
      <c r="J27796" t="str">
        <f t="shared" si="685"/>
        <v/>
      </c>
    </row>
    <row r="27797" spans="10:10" x14ac:dyDescent="0.25">
      <c r="J27797" t="str">
        <f t="shared" si="685"/>
        <v/>
      </c>
    </row>
    <row r="27798" spans="10:10" x14ac:dyDescent="0.25">
      <c r="J27798" t="str">
        <f t="shared" si="685"/>
        <v/>
      </c>
    </row>
    <row r="27799" spans="10:10" x14ac:dyDescent="0.25">
      <c r="J27799" t="str">
        <f t="shared" si="685"/>
        <v/>
      </c>
    </row>
    <row r="27800" spans="10:10" x14ac:dyDescent="0.25">
      <c r="J27800" t="str">
        <f t="shared" si="685"/>
        <v/>
      </c>
    </row>
    <row r="27801" spans="10:10" x14ac:dyDescent="0.25">
      <c r="J27801" t="str">
        <f t="shared" si="685"/>
        <v/>
      </c>
    </row>
    <row r="27802" spans="10:10" x14ac:dyDescent="0.25">
      <c r="J27802" t="str">
        <f t="shared" si="685"/>
        <v/>
      </c>
    </row>
    <row r="27803" spans="10:10" x14ac:dyDescent="0.25">
      <c r="J27803" t="str">
        <f t="shared" si="685"/>
        <v/>
      </c>
    </row>
    <row r="27804" spans="10:10" x14ac:dyDescent="0.25">
      <c r="J27804" t="str">
        <f t="shared" si="685"/>
        <v/>
      </c>
    </row>
    <row r="27805" spans="10:10" x14ac:dyDescent="0.25">
      <c r="J27805" t="str">
        <f t="shared" si="685"/>
        <v/>
      </c>
    </row>
    <row r="27806" spans="10:10" x14ac:dyDescent="0.25">
      <c r="J27806" t="str">
        <f t="shared" si="685"/>
        <v/>
      </c>
    </row>
    <row r="27807" spans="10:10" x14ac:dyDescent="0.25">
      <c r="J27807" t="str">
        <f t="shared" si="685"/>
        <v/>
      </c>
    </row>
    <row r="27808" spans="10:10" x14ac:dyDescent="0.25">
      <c r="J27808" t="str">
        <f t="shared" si="685"/>
        <v/>
      </c>
    </row>
    <row r="27809" spans="10:10" x14ac:dyDescent="0.25">
      <c r="J27809" t="str">
        <f t="shared" si="685"/>
        <v/>
      </c>
    </row>
    <row r="27810" spans="10:10" x14ac:dyDescent="0.25">
      <c r="J27810" t="str">
        <f t="shared" si="685"/>
        <v/>
      </c>
    </row>
    <row r="27811" spans="10:10" x14ac:dyDescent="0.25">
      <c r="J27811" t="str">
        <f t="shared" si="685"/>
        <v/>
      </c>
    </row>
    <row r="27812" spans="10:10" x14ac:dyDescent="0.25">
      <c r="J27812" t="str">
        <f t="shared" si="685"/>
        <v/>
      </c>
    </row>
    <row r="27813" spans="10:10" x14ac:dyDescent="0.25">
      <c r="J27813" t="str">
        <f t="shared" si="685"/>
        <v/>
      </c>
    </row>
    <row r="27814" spans="10:10" x14ac:dyDescent="0.25">
      <c r="J27814" t="str">
        <f t="shared" si="685"/>
        <v/>
      </c>
    </row>
    <row r="27815" spans="10:10" x14ac:dyDescent="0.25">
      <c r="J27815" t="str">
        <f t="shared" si="685"/>
        <v/>
      </c>
    </row>
    <row r="27816" spans="10:10" x14ac:dyDescent="0.25">
      <c r="J27816" t="str">
        <f t="shared" si="685"/>
        <v/>
      </c>
    </row>
    <row r="27817" spans="10:10" x14ac:dyDescent="0.25">
      <c r="J27817" t="str">
        <f t="shared" si="685"/>
        <v/>
      </c>
    </row>
    <row r="27818" spans="10:10" x14ac:dyDescent="0.25">
      <c r="J27818" t="str">
        <f t="shared" si="685"/>
        <v/>
      </c>
    </row>
    <row r="27819" spans="10:10" x14ac:dyDescent="0.25">
      <c r="J27819" t="str">
        <f t="shared" si="685"/>
        <v/>
      </c>
    </row>
    <row r="27820" spans="10:10" x14ac:dyDescent="0.25">
      <c r="J27820" t="str">
        <f t="shared" si="685"/>
        <v/>
      </c>
    </row>
    <row r="27821" spans="10:10" x14ac:dyDescent="0.25">
      <c r="J27821" t="str">
        <f t="shared" si="685"/>
        <v/>
      </c>
    </row>
    <row r="27822" spans="10:10" x14ac:dyDescent="0.25">
      <c r="J27822" t="str">
        <f t="shared" si="685"/>
        <v/>
      </c>
    </row>
    <row r="27823" spans="10:10" x14ac:dyDescent="0.25">
      <c r="J27823" t="str">
        <f t="shared" si="685"/>
        <v/>
      </c>
    </row>
    <row r="27824" spans="10:10" x14ac:dyDescent="0.25">
      <c r="J27824" t="str">
        <f t="shared" si="685"/>
        <v/>
      </c>
    </row>
    <row r="27825" spans="10:10" x14ac:dyDescent="0.25">
      <c r="J27825" t="str">
        <f t="shared" si="685"/>
        <v/>
      </c>
    </row>
    <row r="27826" spans="10:10" x14ac:dyDescent="0.25">
      <c r="J27826" t="str">
        <f t="shared" si="685"/>
        <v/>
      </c>
    </row>
    <row r="27827" spans="10:10" x14ac:dyDescent="0.25">
      <c r="J27827" t="str">
        <f t="shared" si="685"/>
        <v/>
      </c>
    </row>
    <row r="27828" spans="10:10" x14ac:dyDescent="0.25">
      <c r="J27828" t="str">
        <f t="shared" si="685"/>
        <v/>
      </c>
    </row>
    <row r="27829" spans="10:10" x14ac:dyDescent="0.25">
      <c r="J27829" t="str">
        <f t="shared" si="685"/>
        <v/>
      </c>
    </row>
    <row r="27830" spans="10:10" x14ac:dyDescent="0.25">
      <c r="J27830" t="str">
        <f t="shared" si="685"/>
        <v/>
      </c>
    </row>
    <row r="27831" spans="10:10" x14ac:dyDescent="0.25">
      <c r="J27831" t="str">
        <f t="shared" si="685"/>
        <v/>
      </c>
    </row>
    <row r="27832" spans="10:10" x14ac:dyDescent="0.25">
      <c r="J27832" t="str">
        <f t="shared" si="685"/>
        <v/>
      </c>
    </row>
    <row r="27833" spans="10:10" x14ac:dyDescent="0.25">
      <c r="J27833" t="str">
        <f t="shared" si="685"/>
        <v/>
      </c>
    </row>
    <row r="27834" spans="10:10" x14ac:dyDescent="0.25">
      <c r="J27834" t="str">
        <f t="shared" si="685"/>
        <v/>
      </c>
    </row>
    <row r="27835" spans="10:10" x14ac:dyDescent="0.25">
      <c r="J27835" t="str">
        <f t="shared" si="685"/>
        <v/>
      </c>
    </row>
    <row r="27836" spans="10:10" x14ac:dyDescent="0.25">
      <c r="J27836" t="str">
        <f t="shared" si="685"/>
        <v/>
      </c>
    </row>
    <row r="27837" spans="10:10" x14ac:dyDescent="0.25">
      <c r="J27837" t="str">
        <f t="shared" si="685"/>
        <v/>
      </c>
    </row>
    <row r="27838" spans="10:10" x14ac:dyDescent="0.25">
      <c r="J27838" t="str">
        <f t="shared" si="685"/>
        <v/>
      </c>
    </row>
    <row r="27839" spans="10:10" x14ac:dyDescent="0.25">
      <c r="J27839" t="str">
        <f t="shared" si="685"/>
        <v/>
      </c>
    </row>
    <row r="27840" spans="10:10" x14ac:dyDescent="0.25">
      <c r="J27840" t="str">
        <f t="shared" si="685"/>
        <v/>
      </c>
    </row>
    <row r="27841" spans="10:10" x14ac:dyDescent="0.25">
      <c r="J27841" t="str">
        <f t="shared" si="685"/>
        <v/>
      </c>
    </row>
    <row r="27842" spans="10:10" x14ac:dyDescent="0.25">
      <c r="J27842" t="str">
        <f t="shared" si="685"/>
        <v/>
      </c>
    </row>
    <row r="27843" spans="10:10" x14ac:dyDescent="0.25">
      <c r="J27843" t="str">
        <f t="shared" ref="J27843:J27906" si="686">B27843&amp;C27843&amp;E27843&amp;IF(C27843="Skog",F27843&amp;G27843,"")</f>
        <v/>
      </c>
    </row>
    <row r="27844" spans="10:10" x14ac:dyDescent="0.25">
      <c r="J27844" t="str">
        <f t="shared" si="686"/>
        <v/>
      </c>
    </row>
    <row r="27845" spans="10:10" x14ac:dyDescent="0.25">
      <c r="J27845" t="str">
        <f t="shared" si="686"/>
        <v/>
      </c>
    </row>
    <row r="27846" spans="10:10" x14ac:dyDescent="0.25">
      <c r="J27846" t="str">
        <f t="shared" si="686"/>
        <v/>
      </c>
    </row>
    <row r="27847" spans="10:10" x14ac:dyDescent="0.25">
      <c r="J27847" t="str">
        <f t="shared" si="686"/>
        <v/>
      </c>
    </row>
    <row r="27848" spans="10:10" x14ac:dyDescent="0.25">
      <c r="J27848" t="str">
        <f t="shared" si="686"/>
        <v/>
      </c>
    </row>
    <row r="27849" spans="10:10" x14ac:dyDescent="0.25">
      <c r="J27849" t="str">
        <f t="shared" si="686"/>
        <v/>
      </c>
    </row>
    <row r="27850" spans="10:10" x14ac:dyDescent="0.25">
      <c r="J27850" t="str">
        <f t="shared" si="686"/>
        <v/>
      </c>
    </row>
    <row r="27851" spans="10:10" x14ac:dyDescent="0.25">
      <c r="J27851" t="str">
        <f t="shared" si="686"/>
        <v/>
      </c>
    </row>
    <row r="27852" spans="10:10" x14ac:dyDescent="0.25">
      <c r="J27852" t="str">
        <f t="shared" si="686"/>
        <v/>
      </c>
    </row>
    <row r="27853" spans="10:10" x14ac:dyDescent="0.25">
      <c r="J27853" t="str">
        <f t="shared" si="686"/>
        <v/>
      </c>
    </row>
    <row r="27854" spans="10:10" x14ac:dyDescent="0.25">
      <c r="J27854" t="str">
        <f t="shared" si="686"/>
        <v/>
      </c>
    </row>
    <row r="27855" spans="10:10" x14ac:dyDescent="0.25">
      <c r="J27855" t="str">
        <f t="shared" si="686"/>
        <v/>
      </c>
    </row>
    <row r="27856" spans="10:10" x14ac:dyDescent="0.25">
      <c r="J27856" t="str">
        <f t="shared" si="686"/>
        <v/>
      </c>
    </row>
    <row r="27857" spans="10:10" x14ac:dyDescent="0.25">
      <c r="J27857" t="str">
        <f t="shared" si="686"/>
        <v/>
      </c>
    </row>
    <row r="27858" spans="10:10" x14ac:dyDescent="0.25">
      <c r="J27858" t="str">
        <f t="shared" si="686"/>
        <v/>
      </c>
    </row>
    <row r="27859" spans="10:10" x14ac:dyDescent="0.25">
      <c r="J27859" t="str">
        <f t="shared" si="686"/>
        <v/>
      </c>
    </row>
    <row r="27860" spans="10:10" x14ac:dyDescent="0.25">
      <c r="J27860" t="str">
        <f t="shared" si="686"/>
        <v/>
      </c>
    </row>
    <row r="27861" spans="10:10" x14ac:dyDescent="0.25">
      <c r="J27861" t="str">
        <f t="shared" si="686"/>
        <v/>
      </c>
    </row>
    <row r="27862" spans="10:10" x14ac:dyDescent="0.25">
      <c r="J27862" t="str">
        <f t="shared" si="686"/>
        <v/>
      </c>
    </row>
    <row r="27863" spans="10:10" x14ac:dyDescent="0.25">
      <c r="J27863" t="str">
        <f t="shared" si="686"/>
        <v/>
      </c>
    </row>
    <row r="27864" spans="10:10" x14ac:dyDescent="0.25">
      <c r="J27864" t="str">
        <f t="shared" si="686"/>
        <v/>
      </c>
    </row>
    <row r="27865" spans="10:10" x14ac:dyDescent="0.25">
      <c r="J27865" t="str">
        <f t="shared" si="686"/>
        <v/>
      </c>
    </row>
    <row r="27866" spans="10:10" x14ac:dyDescent="0.25">
      <c r="J27866" t="str">
        <f t="shared" si="686"/>
        <v/>
      </c>
    </row>
    <row r="27867" spans="10:10" x14ac:dyDescent="0.25">
      <c r="J27867" t="str">
        <f t="shared" si="686"/>
        <v/>
      </c>
    </row>
    <row r="27868" spans="10:10" x14ac:dyDescent="0.25">
      <c r="J27868" t="str">
        <f t="shared" si="686"/>
        <v/>
      </c>
    </row>
    <row r="27869" spans="10:10" x14ac:dyDescent="0.25">
      <c r="J27869" t="str">
        <f t="shared" si="686"/>
        <v/>
      </c>
    </row>
    <row r="27870" spans="10:10" x14ac:dyDescent="0.25">
      <c r="J27870" t="str">
        <f t="shared" si="686"/>
        <v/>
      </c>
    </row>
    <row r="27871" spans="10:10" x14ac:dyDescent="0.25">
      <c r="J27871" t="str">
        <f t="shared" si="686"/>
        <v/>
      </c>
    </row>
    <row r="27872" spans="10:10" x14ac:dyDescent="0.25">
      <c r="J27872" t="str">
        <f t="shared" si="686"/>
        <v/>
      </c>
    </row>
    <row r="27873" spans="10:10" x14ac:dyDescent="0.25">
      <c r="J27873" t="str">
        <f t="shared" si="686"/>
        <v/>
      </c>
    </row>
    <row r="27874" spans="10:10" x14ac:dyDescent="0.25">
      <c r="J27874" t="str">
        <f t="shared" si="686"/>
        <v/>
      </c>
    </row>
    <row r="27875" spans="10:10" x14ac:dyDescent="0.25">
      <c r="J27875" t="str">
        <f t="shared" si="686"/>
        <v/>
      </c>
    </row>
    <row r="27876" spans="10:10" x14ac:dyDescent="0.25">
      <c r="J27876" t="str">
        <f t="shared" si="686"/>
        <v/>
      </c>
    </row>
    <row r="27877" spans="10:10" x14ac:dyDescent="0.25">
      <c r="J27877" t="str">
        <f t="shared" si="686"/>
        <v/>
      </c>
    </row>
    <row r="27878" spans="10:10" x14ac:dyDescent="0.25">
      <c r="J27878" t="str">
        <f t="shared" si="686"/>
        <v/>
      </c>
    </row>
    <row r="27879" spans="10:10" x14ac:dyDescent="0.25">
      <c r="J27879" t="str">
        <f t="shared" si="686"/>
        <v/>
      </c>
    </row>
    <row r="27880" spans="10:10" x14ac:dyDescent="0.25">
      <c r="J27880" t="str">
        <f t="shared" si="686"/>
        <v/>
      </c>
    </row>
    <row r="27881" spans="10:10" x14ac:dyDescent="0.25">
      <c r="J27881" t="str">
        <f t="shared" si="686"/>
        <v/>
      </c>
    </row>
    <row r="27882" spans="10:10" x14ac:dyDescent="0.25">
      <c r="J27882" t="str">
        <f t="shared" si="686"/>
        <v/>
      </c>
    </row>
    <row r="27883" spans="10:10" x14ac:dyDescent="0.25">
      <c r="J27883" t="str">
        <f t="shared" si="686"/>
        <v/>
      </c>
    </row>
    <row r="27884" spans="10:10" x14ac:dyDescent="0.25">
      <c r="J27884" t="str">
        <f t="shared" si="686"/>
        <v/>
      </c>
    </row>
    <row r="27885" spans="10:10" x14ac:dyDescent="0.25">
      <c r="J27885" t="str">
        <f t="shared" si="686"/>
        <v/>
      </c>
    </row>
    <row r="27886" spans="10:10" x14ac:dyDescent="0.25">
      <c r="J27886" t="str">
        <f t="shared" si="686"/>
        <v/>
      </c>
    </row>
    <row r="27887" spans="10:10" x14ac:dyDescent="0.25">
      <c r="J27887" t="str">
        <f t="shared" si="686"/>
        <v/>
      </c>
    </row>
    <row r="27888" spans="10:10" x14ac:dyDescent="0.25">
      <c r="J27888" t="str">
        <f t="shared" si="686"/>
        <v/>
      </c>
    </row>
    <row r="27889" spans="10:10" x14ac:dyDescent="0.25">
      <c r="J27889" t="str">
        <f t="shared" si="686"/>
        <v/>
      </c>
    </row>
    <row r="27890" spans="10:10" x14ac:dyDescent="0.25">
      <c r="J27890" t="str">
        <f t="shared" si="686"/>
        <v/>
      </c>
    </row>
    <row r="27891" spans="10:10" x14ac:dyDescent="0.25">
      <c r="J27891" t="str">
        <f t="shared" si="686"/>
        <v/>
      </c>
    </row>
    <row r="27892" spans="10:10" x14ac:dyDescent="0.25">
      <c r="J27892" t="str">
        <f t="shared" si="686"/>
        <v/>
      </c>
    </row>
    <row r="27893" spans="10:10" x14ac:dyDescent="0.25">
      <c r="J27893" t="str">
        <f t="shared" si="686"/>
        <v/>
      </c>
    </row>
    <row r="27894" spans="10:10" x14ac:dyDescent="0.25">
      <c r="J27894" t="str">
        <f t="shared" si="686"/>
        <v/>
      </c>
    </row>
    <row r="27895" spans="10:10" x14ac:dyDescent="0.25">
      <c r="J27895" t="str">
        <f t="shared" si="686"/>
        <v/>
      </c>
    </row>
    <row r="27896" spans="10:10" x14ac:dyDescent="0.25">
      <c r="J27896" t="str">
        <f t="shared" si="686"/>
        <v/>
      </c>
    </row>
    <row r="27897" spans="10:10" x14ac:dyDescent="0.25">
      <c r="J27897" t="str">
        <f t="shared" si="686"/>
        <v/>
      </c>
    </row>
    <row r="27898" spans="10:10" x14ac:dyDescent="0.25">
      <c r="J27898" t="str">
        <f t="shared" si="686"/>
        <v/>
      </c>
    </row>
    <row r="27899" spans="10:10" x14ac:dyDescent="0.25">
      <c r="J27899" t="str">
        <f t="shared" si="686"/>
        <v/>
      </c>
    </row>
    <row r="27900" spans="10:10" x14ac:dyDescent="0.25">
      <c r="J27900" t="str">
        <f t="shared" si="686"/>
        <v/>
      </c>
    </row>
    <row r="27901" spans="10:10" x14ac:dyDescent="0.25">
      <c r="J27901" t="str">
        <f t="shared" si="686"/>
        <v/>
      </c>
    </row>
    <row r="27902" spans="10:10" x14ac:dyDescent="0.25">
      <c r="J27902" t="str">
        <f t="shared" si="686"/>
        <v/>
      </c>
    </row>
    <row r="27903" spans="10:10" x14ac:dyDescent="0.25">
      <c r="J27903" t="str">
        <f t="shared" si="686"/>
        <v/>
      </c>
    </row>
    <row r="27904" spans="10:10" x14ac:dyDescent="0.25">
      <c r="J27904" t="str">
        <f t="shared" si="686"/>
        <v/>
      </c>
    </row>
    <row r="27905" spans="10:10" x14ac:dyDescent="0.25">
      <c r="J27905" t="str">
        <f t="shared" si="686"/>
        <v/>
      </c>
    </row>
    <row r="27906" spans="10:10" x14ac:dyDescent="0.25">
      <c r="J27906" t="str">
        <f t="shared" si="686"/>
        <v/>
      </c>
    </row>
    <row r="27907" spans="10:10" x14ac:dyDescent="0.25">
      <c r="J27907" t="str">
        <f t="shared" ref="J27907:J27970" si="687">B27907&amp;C27907&amp;E27907&amp;IF(C27907="Skog",F27907&amp;G27907,"")</f>
        <v/>
      </c>
    </row>
    <row r="27908" spans="10:10" x14ac:dyDescent="0.25">
      <c r="J27908" t="str">
        <f t="shared" si="687"/>
        <v/>
      </c>
    </row>
    <row r="27909" spans="10:10" x14ac:dyDescent="0.25">
      <c r="J27909" t="str">
        <f t="shared" si="687"/>
        <v/>
      </c>
    </row>
    <row r="27910" spans="10:10" x14ac:dyDescent="0.25">
      <c r="J27910" t="str">
        <f t="shared" si="687"/>
        <v/>
      </c>
    </row>
    <row r="27911" spans="10:10" x14ac:dyDescent="0.25">
      <c r="J27911" t="str">
        <f t="shared" si="687"/>
        <v/>
      </c>
    </row>
    <row r="27912" spans="10:10" x14ac:dyDescent="0.25">
      <c r="J27912" t="str">
        <f t="shared" si="687"/>
        <v/>
      </c>
    </row>
    <row r="27913" spans="10:10" x14ac:dyDescent="0.25">
      <c r="J27913" t="str">
        <f t="shared" si="687"/>
        <v/>
      </c>
    </row>
    <row r="27914" spans="10:10" x14ac:dyDescent="0.25">
      <c r="J27914" t="str">
        <f t="shared" si="687"/>
        <v/>
      </c>
    </row>
    <row r="27915" spans="10:10" x14ac:dyDescent="0.25">
      <c r="J27915" t="str">
        <f t="shared" si="687"/>
        <v/>
      </c>
    </row>
    <row r="27916" spans="10:10" x14ac:dyDescent="0.25">
      <c r="J27916" t="str">
        <f t="shared" si="687"/>
        <v/>
      </c>
    </row>
    <row r="27917" spans="10:10" x14ac:dyDescent="0.25">
      <c r="J27917" t="str">
        <f t="shared" si="687"/>
        <v/>
      </c>
    </row>
    <row r="27918" spans="10:10" x14ac:dyDescent="0.25">
      <c r="J27918" t="str">
        <f t="shared" si="687"/>
        <v/>
      </c>
    </row>
    <row r="27919" spans="10:10" x14ac:dyDescent="0.25">
      <c r="J27919" t="str">
        <f t="shared" si="687"/>
        <v/>
      </c>
    </row>
    <row r="27920" spans="10:10" x14ac:dyDescent="0.25">
      <c r="J27920" t="str">
        <f t="shared" si="687"/>
        <v/>
      </c>
    </row>
    <row r="27921" spans="10:10" x14ac:dyDescent="0.25">
      <c r="J27921" t="str">
        <f t="shared" si="687"/>
        <v/>
      </c>
    </row>
    <row r="27922" spans="10:10" x14ac:dyDescent="0.25">
      <c r="J27922" t="str">
        <f t="shared" si="687"/>
        <v/>
      </c>
    </row>
    <row r="27923" spans="10:10" x14ac:dyDescent="0.25">
      <c r="J27923" t="str">
        <f t="shared" si="687"/>
        <v/>
      </c>
    </row>
    <row r="27924" spans="10:10" x14ac:dyDescent="0.25">
      <c r="J27924" t="str">
        <f t="shared" si="687"/>
        <v/>
      </c>
    </row>
    <row r="27925" spans="10:10" x14ac:dyDescent="0.25">
      <c r="J27925" t="str">
        <f t="shared" si="687"/>
        <v/>
      </c>
    </row>
    <row r="27926" spans="10:10" x14ac:dyDescent="0.25">
      <c r="J27926" t="str">
        <f t="shared" si="687"/>
        <v/>
      </c>
    </row>
    <row r="27927" spans="10:10" x14ac:dyDescent="0.25">
      <c r="J27927" t="str">
        <f t="shared" si="687"/>
        <v/>
      </c>
    </row>
    <row r="27928" spans="10:10" x14ac:dyDescent="0.25">
      <c r="J27928" t="str">
        <f t="shared" si="687"/>
        <v/>
      </c>
    </row>
    <row r="27929" spans="10:10" x14ac:dyDescent="0.25">
      <c r="J27929" t="str">
        <f t="shared" si="687"/>
        <v/>
      </c>
    </row>
    <row r="27930" spans="10:10" x14ac:dyDescent="0.25">
      <c r="J27930" t="str">
        <f t="shared" si="687"/>
        <v/>
      </c>
    </row>
    <row r="27931" spans="10:10" x14ac:dyDescent="0.25">
      <c r="J27931" t="str">
        <f t="shared" si="687"/>
        <v/>
      </c>
    </row>
    <row r="27932" spans="10:10" x14ac:dyDescent="0.25">
      <c r="J27932" t="str">
        <f t="shared" si="687"/>
        <v/>
      </c>
    </row>
    <row r="27933" spans="10:10" x14ac:dyDescent="0.25">
      <c r="J27933" t="str">
        <f t="shared" si="687"/>
        <v/>
      </c>
    </row>
    <row r="27934" spans="10:10" x14ac:dyDescent="0.25">
      <c r="J27934" t="str">
        <f t="shared" si="687"/>
        <v/>
      </c>
    </row>
    <row r="27935" spans="10:10" x14ac:dyDescent="0.25">
      <c r="J27935" t="str">
        <f t="shared" si="687"/>
        <v/>
      </c>
    </row>
    <row r="27936" spans="10:10" x14ac:dyDescent="0.25">
      <c r="J27936" t="str">
        <f t="shared" si="687"/>
        <v/>
      </c>
    </row>
    <row r="27937" spans="10:10" x14ac:dyDescent="0.25">
      <c r="J27937" t="str">
        <f t="shared" si="687"/>
        <v/>
      </c>
    </row>
    <row r="27938" spans="10:10" x14ac:dyDescent="0.25">
      <c r="J27938" t="str">
        <f t="shared" si="687"/>
        <v/>
      </c>
    </row>
    <row r="27939" spans="10:10" x14ac:dyDescent="0.25">
      <c r="J27939" t="str">
        <f t="shared" si="687"/>
        <v/>
      </c>
    </row>
    <row r="27940" spans="10:10" x14ac:dyDescent="0.25">
      <c r="J27940" t="str">
        <f t="shared" si="687"/>
        <v/>
      </c>
    </row>
    <row r="27941" spans="10:10" x14ac:dyDescent="0.25">
      <c r="J27941" t="str">
        <f t="shared" si="687"/>
        <v/>
      </c>
    </row>
    <row r="27942" spans="10:10" x14ac:dyDescent="0.25">
      <c r="J27942" t="str">
        <f t="shared" si="687"/>
        <v/>
      </c>
    </row>
    <row r="27943" spans="10:10" x14ac:dyDescent="0.25">
      <c r="J27943" t="str">
        <f t="shared" si="687"/>
        <v/>
      </c>
    </row>
    <row r="27944" spans="10:10" x14ac:dyDescent="0.25">
      <c r="J27944" t="str">
        <f t="shared" si="687"/>
        <v/>
      </c>
    </row>
    <row r="27945" spans="10:10" x14ac:dyDescent="0.25">
      <c r="J27945" t="str">
        <f t="shared" si="687"/>
        <v/>
      </c>
    </row>
    <row r="27946" spans="10:10" x14ac:dyDescent="0.25">
      <c r="J27946" t="str">
        <f t="shared" si="687"/>
        <v/>
      </c>
    </row>
    <row r="27947" spans="10:10" x14ac:dyDescent="0.25">
      <c r="J27947" t="str">
        <f t="shared" si="687"/>
        <v/>
      </c>
    </row>
    <row r="27948" spans="10:10" x14ac:dyDescent="0.25">
      <c r="J27948" t="str">
        <f t="shared" si="687"/>
        <v/>
      </c>
    </row>
    <row r="27949" spans="10:10" x14ac:dyDescent="0.25">
      <c r="J27949" t="str">
        <f t="shared" si="687"/>
        <v/>
      </c>
    </row>
    <row r="27950" spans="10:10" x14ac:dyDescent="0.25">
      <c r="J27950" t="str">
        <f t="shared" si="687"/>
        <v/>
      </c>
    </row>
    <row r="27951" spans="10:10" x14ac:dyDescent="0.25">
      <c r="J27951" t="str">
        <f t="shared" si="687"/>
        <v/>
      </c>
    </row>
    <row r="27952" spans="10:10" x14ac:dyDescent="0.25">
      <c r="J27952" t="str">
        <f t="shared" si="687"/>
        <v/>
      </c>
    </row>
    <row r="27953" spans="10:10" x14ac:dyDescent="0.25">
      <c r="J27953" t="str">
        <f t="shared" si="687"/>
        <v/>
      </c>
    </row>
    <row r="27954" spans="10:10" x14ac:dyDescent="0.25">
      <c r="J27954" t="str">
        <f t="shared" si="687"/>
        <v/>
      </c>
    </row>
    <row r="27955" spans="10:10" x14ac:dyDescent="0.25">
      <c r="J27955" t="str">
        <f t="shared" si="687"/>
        <v/>
      </c>
    </row>
    <row r="27956" spans="10:10" x14ac:dyDescent="0.25">
      <c r="J27956" t="str">
        <f t="shared" si="687"/>
        <v/>
      </c>
    </row>
    <row r="27957" spans="10:10" x14ac:dyDescent="0.25">
      <c r="J27957" t="str">
        <f t="shared" si="687"/>
        <v/>
      </c>
    </row>
    <row r="27958" spans="10:10" x14ac:dyDescent="0.25">
      <c r="J27958" t="str">
        <f t="shared" si="687"/>
        <v/>
      </c>
    </row>
    <row r="27959" spans="10:10" x14ac:dyDescent="0.25">
      <c r="J27959" t="str">
        <f t="shared" si="687"/>
        <v/>
      </c>
    </row>
    <row r="27960" spans="10:10" x14ac:dyDescent="0.25">
      <c r="J27960" t="str">
        <f t="shared" si="687"/>
        <v/>
      </c>
    </row>
    <row r="27961" spans="10:10" x14ac:dyDescent="0.25">
      <c r="J27961" t="str">
        <f t="shared" si="687"/>
        <v/>
      </c>
    </row>
    <row r="27962" spans="10:10" x14ac:dyDescent="0.25">
      <c r="J27962" t="str">
        <f t="shared" si="687"/>
        <v/>
      </c>
    </row>
    <row r="27963" spans="10:10" x14ac:dyDescent="0.25">
      <c r="J27963" t="str">
        <f t="shared" si="687"/>
        <v/>
      </c>
    </row>
    <row r="27964" spans="10:10" x14ac:dyDescent="0.25">
      <c r="J27964" t="str">
        <f t="shared" si="687"/>
        <v/>
      </c>
    </row>
    <row r="27965" spans="10:10" x14ac:dyDescent="0.25">
      <c r="J27965" t="str">
        <f t="shared" si="687"/>
        <v/>
      </c>
    </row>
    <row r="27966" spans="10:10" x14ac:dyDescent="0.25">
      <c r="J27966" t="str">
        <f t="shared" si="687"/>
        <v/>
      </c>
    </row>
    <row r="27967" spans="10:10" x14ac:dyDescent="0.25">
      <c r="J27967" t="str">
        <f t="shared" si="687"/>
        <v/>
      </c>
    </row>
    <row r="27968" spans="10:10" x14ac:dyDescent="0.25">
      <c r="J27968" t="str">
        <f t="shared" si="687"/>
        <v/>
      </c>
    </row>
    <row r="27969" spans="10:10" x14ac:dyDescent="0.25">
      <c r="J27969" t="str">
        <f t="shared" si="687"/>
        <v/>
      </c>
    </row>
    <row r="27970" spans="10:10" x14ac:dyDescent="0.25">
      <c r="J27970" t="str">
        <f t="shared" si="687"/>
        <v/>
      </c>
    </row>
    <row r="27971" spans="10:10" x14ac:dyDescent="0.25">
      <c r="J27971" t="str">
        <f t="shared" ref="J27971:J28034" si="688">B27971&amp;C27971&amp;E27971&amp;IF(C27971="Skog",F27971&amp;G27971,"")</f>
        <v/>
      </c>
    </row>
    <row r="27972" spans="10:10" x14ac:dyDescent="0.25">
      <c r="J27972" t="str">
        <f t="shared" si="688"/>
        <v/>
      </c>
    </row>
    <row r="27973" spans="10:10" x14ac:dyDescent="0.25">
      <c r="J27973" t="str">
        <f t="shared" si="688"/>
        <v/>
      </c>
    </row>
    <row r="27974" spans="10:10" x14ac:dyDescent="0.25">
      <c r="J27974" t="str">
        <f t="shared" si="688"/>
        <v/>
      </c>
    </row>
    <row r="27975" spans="10:10" x14ac:dyDescent="0.25">
      <c r="J27975" t="str">
        <f t="shared" si="688"/>
        <v/>
      </c>
    </row>
    <row r="27976" spans="10:10" x14ac:dyDescent="0.25">
      <c r="J27976" t="str">
        <f t="shared" si="688"/>
        <v/>
      </c>
    </row>
    <row r="27977" spans="10:10" x14ac:dyDescent="0.25">
      <c r="J27977" t="str">
        <f t="shared" si="688"/>
        <v/>
      </c>
    </row>
    <row r="27978" spans="10:10" x14ac:dyDescent="0.25">
      <c r="J27978" t="str">
        <f t="shared" si="688"/>
        <v/>
      </c>
    </row>
    <row r="27979" spans="10:10" x14ac:dyDescent="0.25">
      <c r="J27979" t="str">
        <f t="shared" si="688"/>
        <v/>
      </c>
    </row>
    <row r="27980" spans="10:10" x14ac:dyDescent="0.25">
      <c r="J27980" t="str">
        <f t="shared" si="688"/>
        <v/>
      </c>
    </row>
    <row r="27981" spans="10:10" x14ac:dyDescent="0.25">
      <c r="J27981" t="str">
        <f t="shared" si="688"/>
        <v/>
      </c>
    </row>
    <row r="27982" spans="10:10" x14ac:dyDescent="0.25">
      <c r="J27982" t="str">
        <f t="shared" si="688"/>
        <v/>
      </c>
    </row>
    <row r="27983" spans="10:10" x14ac:dyDescent="0.25">
      <c r="J27983" t="str">
        <f t="shared" si="688"/>
        <v/>
      </c>
    </row>
    <row r="27984" spans="10:10" x14ac:dyDescent="0.25">
      <c r="J27984" t="str">
        <f t="shared" si="688"/>
        <v/>
      </c>
    </row>
    <row r="27985" spans="10:10" x14ac:dyDescent="0.25">
      <c r="J27985" t="str">
        <f t="shared" si="688"/>
        <v/>
      </c>
    </row>
    <row r="27986" spans="10:10" x14ac:dyDescent="0.25">
      <c r="J27986" t="str">
        <f t="shared" si="688"/>
        <v/>
      </c>
    </row>
    <row r="27987" spans="10:10" x14ac:dyDescent="0.25">
      <c r="J27987" t="str">
        <f t="shared" si="688"/>
        <v/>
      </c>
    </row>
    <row r="27988" spans="10:10" x14ac:dyDescent="0.25">
      <c r="J27988" t="str">
        <f t="shared" si="688"/>
        <v/>
      </c>
    </row>
    <row r="27989" spans="10:10" x14ac:dyDescent="0.25">
      <c r="J27989" t="str">
        <f t="shared" si="688"/>
        <v/>
      </c>
    </row>
    <row r="27990" spans="10:10" x14ac:dyDescent="0.25">
      <c r="J27990" t="str">
        <f t="shared" si="688"/>
        <v/>
      </c>
    </row>
    <row r="27991" spans="10:10" x14ac:dyDescent="0.25">
      <c r="J27991" t="str">
        <f t="shared" si="688"/>
        <v/>
      </c>
    </row>
    <row r="27992" spans="10:10" x14ac:dyDescent="0.25">
      <c r="J27992" t="str">
        <f t="shared" si="688"/>
        <v/>
      </c>
    </row>
    <row r="27993" spans="10:10" x14ac:dyDescent="0.25">
      <c r="J27993" t="str">
        <f t="shared" si="688"/>
        <v/>
      </c>
    </row>
    <row r="27994" spans="10:10" x14ac:dyDescent="0.25">
      <c r="J27994" t="str">
        <f t="shared" si="688"/>
        <v/>
      </c>
    </row>
    <row r="27995" spans="10:10" x14ac:dyDescent="0.25">
      <c r="J27995" t="str">
        <f t="shared" si="688"/>
        <v/>
      </c>
    </row>
    <row r="27996" spans="10:10" x14ac:dyDescent="0.25">
      <c r="J27996" t="str">
        <f t="shared" si="688"/>
        <v/>
      </c>
    </row>
    <row r="27997" spans="10:10" x14ac:dyDescent="0.25">
      <c r="J27997" t="str">
        <f t="shared" si="688"/>
        <v/>
      </c>
    </row>
    <row r="27998" spans="10:10" x14ac:dyDescent="0.25">
      <c r="J27998" t="str">
        <f t="shared" si="688"/>
        <v/>
      </c>
    </row>
    <row r="27999" spans="10:10" x14ac:dyDescent="0.25">
      <c r="J27999" t="str">
        <f t="shared" si="688"/>
        <v/>
      </c>
    </row>
    <row r="28000" spans="10:10" x14ac:dyDescent="0.25">
      <c r="J28000" t="str">
        <f t="shared" si="688"/>
        <v/>
      </c>
    </row>
    <row r="28001" spans="10:10" x14ac:dyDescent="0.25">
      <c r="J28001" t="str">
        <f t="shared" si="688"/>
        <v/>
      </c>
    </row>
    <row r="28002" spans="10:10" x14ac:dyDescent="0.25">
      <c r="J28002" t="str">
        <f t="shared" si="688"/>
        <v/>
      </c>
    </row>
    <row r="28003" spans="10:10" x14ac:dyDescent="0.25">
      <c r="J28003" t="str">
        <f t="shared" si="688"/>
        <v/>
      </c>
    </row>
    <row r="28004" spans="10:10" x14ac:dyDescent="0.25">
      <c r="J28004" t="str">
        <f t="shared" si="688"/>
        <v/>
      </c>
    </row>
    <row r="28005" spans="10:10" x14ac:dyDescent="0.25">
      <c r="J28005" t="str">
        <f t="shared" si="688"/>
        <v/>
      </c>
    </row>
    <row r="28006" spans="10:10" x14ac:dyDescent="0.25">
      <c r="J28006" t="str">
        <f t="shared" si="688"/>
        <v/>
      </c>
    </row>
    <row r="28007" spans="10:10" x14ac:dyDescent="0.25">
      <c r="J28007" t="str">
        <f t="shared" si="688"/>
        <v/>
      </c>
    </row>
    <row r="28008" spans="10:10" x14ac:dyDescent="0.25">
      <c r="J28008" t="str">
        <f t="shared" si="688"/>
        <v/>
      </c>
    </row>
    <row r="28009" spans="10:10" x14ac:dyDescent="0.25">
      <c r="J28009" t="str">
        <f t="shared" si="688"/>
        <v/>
      </c>
    </row>
    <row r="28010" spans="10:10" x14ac:dyDescent="0.25">
      <c r="J28010" t="str">
        <f t="shared" si="688"/>
        <v/>
      </c>
    </row>
    <row r="28011" spans="10:10" x14ac:dyDescent="0.25">
      <c r="J28011" t="str">
        <f t="shared" si="688"/>
        <v/>
      </c>
    </row>
    <row r="28012" spans="10:10" x14ac:dyDescent="0.25">
      <c r="J28012" t="str">
        <f t="shared" si="688"/>
        <v/>
      </c>
    </row>
    <row r="28013" spans="10:10" x14ac:dyDescent="0.25">
      <c r="J28013" t="str">
        <f t="shared" si="688"/>
        <v/>
      </c>
    </row>
    <row r="28014" spans="10:10" x14ac:dyDescent="0.25">
      <c r="J28014" t="str">
        <f t="shared" si="688"/>
        <v/>
      </c>
    </row>
    <row r="28015" spans="10:10" x14ac:dyDescent="0.25">
      <c r="J28015" t="str">
        <f t="shared" si="688"/>
        <v/>
      </c>
    </row>
    <row r="28016" spans="10:10" x14ac:dyDescent="0.25">
      <c r="J28016" t="str">
        <f t="shared" si="688"/>
        <v/>
      </c>
    </row>
    <row r="28017" spans="10:10" x14ac:dyDescent="0.25">
      <c r="J28017" t="str">
        <f t="shared" si="688"/>
        <v/>
      </c>
    </row>
    <row r="28018" spans="10:10" x14ac:dyDescent="0.25">
      <c r="J28018" t="str">
        <f t="shared" si="688"/>
        <v/>
      </c>
    </row>
    <row r="28019" spans="10:10" x14ac:dyDescent="0.25">
      <c r="J28019" t="str">
        <f t="shared" si="688"/>
        <v/>
      </c>
    </row>
    <row r="28020" spans="10:10" x14ac:dyDescent="0.25">
      <c r="J28020" t="str">
        <f t="shared" si="688"/>
        <v/>
      </c>
    </row>
    <row r="28021" spans="10:10" x14ac:dyDescent="0.25">
      <c r="J28021" t="str">
        <f t="shared" si="688"/>
        <v/>
      </c>
    </row>
    <row r="28022" spans="10:10" x14ac:dyDescent="0.25">
      <c r="J28022" t="str">
        <f t="shared" si="688"/>
        <v/>
      </c>
    </row>
    <row r="28023" spans="10:10" x14ac:dyDescent="0.25">
      <c r="J28023" t="str">
        <f t="shared" si="688"/>
        <v/>
      </c>
    </row>
    <row r="28024" spans="10:10" x14ac:dyDescent="0.25">
      <c r="J28024" t="str">
        <f t="shared" si="688"/>
        <v/>
      </c>
    </row>
    <row r="28025" spans="10:10" x14ac:dyDescent="0.25">
      <c r="J28025" t="str">
        <f t="shared" si="688"/>
        <v/>
      </c>
    </row>
    <row r="28026" spans="10:10" x14ac:dyDescent="0.25">
      <c r="J28026" t="str">
        <f t="shared" si="688"/>
        <v/>
      </c>
    </row>
    <row r="28027" spans="10:10" x14ac:dyDescent="0.25">
      <c r="J28027" t="str">
        <f t="shared" si="688"/>
        <v/>
      </c>
    </row>
    <row r="28028" spans="10:10" x14ac:dyDescent="0.25">
      <c r="J28028" t="str">
        <f t="shared" si="688"/>
        <v/>
      </c>
    </row>
    <row r="28029" spans="10:10" x14ac:dyDescent="0.25">
      <c r="J28029" t="str">
        <f t="shared" si="688"/>
        <v/>
      </c>
    </row>
    <row r="28030" spans="10:10" x14ac:dyDescent="0.25">
      <c r="J28030" t="str">
        <f t="shared" si="688"/>
        <v/>
      </c>
    </row>
    <row r="28031" spans="10:10" x14ac:dyDescent="0.25">
      <c r="J28031" t="str">
        <f t="shared" si="688"/>
        <v/>
      </c>
    </row>
    <row r="28032" spans="10:10" x14ac:dyDescent="0.25">
      <c r="J28032" t="str">
        <f t="shared" si="688"/>
        <v/>
      </c>
    </row>
    <row r="28033" spans="10:10" x14ac:dyDescent="0.25">
      <c r="J28033" t="str">
        <f t="shared" si="688"/>
        <v/>
      </c>
    </row>
    <row r="28034" spans="10:10" x14ac:dyDescent="0.25">
      <c r="J28034" t="str">
        <f t="shared" si="688"/>
        <v/>
      </c>
    </row>
    <row r="28035" spans="10:10" x14ac:dyDescent="0.25">
      <c r="J28035" t="str">
        <f t="shared" ref="J28035:J28098" si="689">B28035&amp;C28035&amp;E28035&amp;IF(C28035="Skog",F28035&amp;G28035,"")</f>
        <v/>
      </c>
    </row>
    <row r="28036" spans="10:10" x14ac:dyDescent="0.25">
      <c r="J28036" t="str">
        <f t="shared" si="689"/>
        <v/>
      </c>
    </row>
    <row r="28037" spans="10:10" x14ac:dyDescent="0.25">
      <c r="J28037" t="str">
        <f t="shared" si="689"/>
        <v/>
      </c>
    </row>
    <row r="28038" spans="10:10" x14ac:dyDescent="0.25">
      <c r="J28038" t="str">
        <f t="shared" si="689"/>
        <v/>
      </c>
    </row>
    <row r="28039" spans="10:10" x14ac:dyDescent="0.25">
      <c r="J28039" t="str">
        <f t="shared" si="689"/>
        <v/>
      </c>
    </row>
    <row r="28040" spans="10:10" x14ac:dyDescent="0.25">
      <c r="J28040" t="str">
        <f t="shared" si="689"/>
        <v/>
      </c>
    </row>
    <row r="28041" spans="10:10" x14ac:dyDescent="0.25">
      <c r="J28041" t="str">
        <f t="shared" si="689"/>
        <v/>
      </c>
    </row>
    <row r="28042" spans="10:10" x14ac:dyDescent="0.25">
      <c r="J28042" t="str">
        <f t="shared" si="689"/>
        <v/>
      </c>
    </row>
    <row r="28043" spans="10:10" x14ac:dyDescent="0.25">
      <c r="J28043" t="str">
        <f t="shared" si="689"/>
        <v/>
      </c>
    </row>
    <row r="28044" spans="10:10" x14ac:dyDescent="0.25">
      <c r="J28044" t="str">
        <f t="shared" si="689"/>
        <v/>
      </c>
    </row>
    <row r="28045" spans="10:10" x14ac:dyDescent="0.25">
      <c r="J28045" t="str">
        <f t="shared" si="689"/>
        <v/>
      </c>
    </row>
    <row r="28046" spans="10:10" x14ac:dyDescent="0.25">
      <c r="J28046" t="str">
        <f t="shared" si="689"/>
        <v/>
      </c>
    </row>
    <row r="28047" spans="10:10" x14ac:dyDescent="0.25">
      <c r="J28047" t="str">
        <f t="shared" si="689"/>
        <v/>
      </c>
    </row>
    <row r="28048" spans="10:10" x14ac:dyDescent="0.25">
      <c r="J28048" t="str">
        <f t="shared" si="689"/>
        <v/>
      </c>
    </row>
    <row r="28049" spans="10:10" x14ac:dyDescent="0.25">
      <c r="J28049" t="str">
        <f t="shared" si="689"/>
        <v/>
      </c>
    </row>
    <row r="28050" spans="10:10" x14ac:dyDescent="0.25">
      <c r="J28050" t="str">
        <f t="shared" si="689"/>
        <v/>
      </c>
    </row>
    <row r="28051" spans="10:10" x14ac:dyDescent="0.25">
      <c r="J28051" t="str">
        <f t="shared" si="689"/>
        <v/>
      </c>
    </row>
    <row r="28052" spans="10:10" x14ac:dyDescent="0.25">
      <c r="J28052" t="str">
        <f t="shared" si="689"/>
        <v/>
      </c>
    </row>
    <row r="28053" spans="10:10" x14ac:dyDescent="0.25">
      <c r="J28053" t="str">
        <f t="shared" si="689"/>
        <v/>
      </c>
    </row>
    <row r="28054" spans="10:10" x14ac:dyDescent="0.25">
      <c r="J28054" t="str">
        <f t="shared" si="689"/>
        <v/>
      </c>
    </row>
    <row r="28055" spans="10:10" x14ac:dyDescent="0.25">
      <c r="J28055" t="str">
        <f t="shared" si="689"/>
        <v/>
      </c>
    </row>
    <row r="28056" spans="10:10" x14ac:dyDescent="0.25">
      <c r="J28056" t="str">
        <f t="shared" si="689"/>
        <v/>
      </c>
    </row>
    <row r="28057" spans="10:10" x14ac:dyDescent="0.25">
      <c r="J28057" t="str">
        <f t="shared" si="689"/>
        <v/>
      </c>
    </row>
    <row r="28058" spans="10:10" x14ac:dyDescent="0.25">
      <c r="J28058" t="str">
        <f t="shared" si="689"/>
        <v/>
      </c>
    </row>
    <row r="28059" spans="10:10" x14ac:dyDescent="0.25">
      <c r="J28059" t="str">
        <f t="shared" si="689"/>
        <v/>
      </c>
    </row>
    <row r="28060" spans="10:10" x14ac:dyDescent="0.25">
      <c r="J28060" t="str">
        <f t="shared" si="689"/>
        <v/>
      </c>
    </row>
    <row r="28061" spans="10:10" x14ac:dyDescent="0.25">
      <c r="J28061" t="str">
        <f t="shared" si="689"/>
        <v/>
      </c>
    </row>
    <row r="28062" spans="10:10" x14ac:dyDescent="0.25">
      <c r="J28062" t="str">
        <f t="shared" si="689"/>
        <v/>
      </c>
    </row>
    <row r="28063" spans="10:10" x14ac:dyDescent="0.25">
      <c r="J28063" t="str">
        <f t="shared" si="689"/>
        <v/>
      </c>
    </row>
    <row r="28064" spans="10:10" x14ac:dyDescent="0.25">
      <c r="J28064" t="str">
        <f t="shared" si="689"/>
        <v/>
      </c>
    </row>
    <row r="28065" spans="10:10" x14ac:dyDescent="0.25">
      <c r="J28065" t="str">
        <f t="shared" si="689"/>
        <v/>
      </c>
    </row>
    <row r="28066" spans="10:10" x14ac:dyDescent="0.25">
      <c r="J28066" t="str">
        <f t="shared" si="689"/>
        <v/>
      </c>
    </row>
    <row r="28067" spans="10:10" x14ac:dyDescent="0.25">
      <c r="J28067" t="str">
        <f t="shared" si="689"/>
        <v/>
      </c>
    </row>
    <row r="28068" spans="10:10" x14ac:dyDescent="0.25">
      <c r="J28068" t="str">
        <f t="shared" si="689"/>
        <v/>
      </c>
    </row>
    <row r="28069" spans="10:10" x14ac:dyDescent="0.25">
      <c r="J28069" t="str">
        <f t="shared" si="689"/>
        <v/>
      </c>
    </row>
    <row r="28070" spans="10:10" x14ac:dyDescent="0.25">
      <c r="J28070" t="str">
        <f t="shared" si="689"/>
        <v/>
      </c>
    </row>
    <row r="28071" spans="10:10" x14ac:dyDescent="0.25">
      <c r="J28071" t="str">
        <f t="shared" si="689"/>
        <v/>
      </c>
    </row>
    <row r="28072" spans="10:10" x14ac:dyDescent="0.25">
      <c r="J28072" t="str">
        <f t="shared" si="689"/>
        <v/>
      </c>
    </row>
    <row r="28073" spans="10:10" x14ac:dyDescent="0.25">
      <c r="J28073" t="str">
        <f t="shared" si="689"/>
        <v/>
      </c>
    </row>
    <row r="28074" spans="10:10" x14ac:dyDescent="0.25">
      <c r="J28074" t="str">
        <f t="shared" si="689"/>
        <v/>
      </c>
    </row>
    <row r="28075" spans="10:10" x14ac:dyDescent="0.25">
      <c r="J28075" t="str">
        <f t="shared" si="689"/>
        <v/>
      </c>
    </row>
    <row r="28076" spans="10:10" x14ac:dyDescent="0.25">
      <c r="J28076" t="str">
        <f t="shared" si="689"/>
        <v/>
      </c>
    </row>
    <row r="28077" spans="10:10" x14ac:dyDescent="0.25">
      <c r="J28077" t="str">
        <f t="shared" si="689"/>
        <v/>
      </c>
    </row>
    <row r="28078" spans="10:10" x14ac:dyDescent="0.25">
      <c r="J28078" t="str">
        <f t="shared" si="689"/>
        <v/>
      </c>
    </row>
    <row r="28079" spans="10:10" x14ac:dyDescent="0.25">
      <c r="J28079" t="str">
        <f t="shared" si="689"/>
        <v/>
      </c>
    </row>
    <row r="28080" spans="10:10" x14ac:dyDescent="0.25">
      <c r="J28080" t="str">
        <f t="shared" si="689"/>
        <v/>
      </c>
    </row>
    <row r="28081" spans="10:10" x14ac:dyDescent="0.25">
      <c r="J28081" t="str">
        <f t="shared" si="689"/>
        <v/>
      </c>
    </row>
    <row r="28082" spans="10:10" x14ac:dyDescent="0.25">
      <c r="J28082" t="str">
        <f t="shared" si="689"/>
        <v/>
      </c>
    </row>
    <row r="28083" spans="10:10" x14ac:dyDescent="0.25">
      <c r="J28083" t="str">
        <f t="shared" si="689"/>
        <v/>
      </c>
    </row>
    <row r="28084" spans="10:10" x14ac:dyDescent="0.25">
      <c r="J28084" t="str">
        <f t="shared" si="689"/>
        <v/>
      </c>
    </row>
    <row r="28085" spans="10:10" x14ac:dyDescent="0.25">
      <c r="J28085" t="str">
        <f t="shared" si="689"/>
        <v/>
      </c>
    </row>
    <row r="28086" spans="10:10" x14ac:dyDescent="0.25">
      <c r="J28086" t="str">
        <f t="shared" si="689"/>
        <v/>
      </c>
    </row>
    <row r="28087" spans="10:10" x14ac:dyDescent="0.25">
      <c r="J28087" t="str">
        <f t="shared" si="689"/>
        <v/>
      </c>
    </row>
    <row r="28088" spans="10:10" x14ac:dyDescent="0.25">
      <c r="J28088" t="str">
        <f t="shared" si="689"/>
        <v/>
      </c>
    </row>
    <row r="28089" spans="10:10" x14ac:dyDescent="0.25">
      <c r="J28089" t="str">
        <f t="shared" si="689"/>
        <v/>
      </c>
    </row>
    <row r="28090" spans="10:10" x14ac:dyDescent="0.25">
      <c r="J28090" t="str">
        <f t="shared" si="689"/>
        <v/>
      </c>
    </row>
    <row r="28091" spans="10:10" x14ac:dyDescent="0.25">
      <c r="J28091" t="str">
        <f t="shared" si="689"/>
        <v/>
      </c>
    </row>
    <row r="28092" spans="10:10" x14ac:dyDescent="0.25">
      <c r="J28092" t="str">
        <f t="shared" si="689"/>
        <v/>
      </c>
    </row>
    <row r="28093" spans="10:10" x14ac:dyDescent="0.25">
      <c r="J28093" t="str">
        <f t="shared" si="689"/>
        <v/>
      </c>
    </row>
    <row r="28094" spans="10:10" x14ac:dyDescent="0.25">
      <c r="J28094" t="str">
        <f t="shared" si="689"/>
        <v/>
      </c>
    </row>
    <row r="28095" spans="10:10" x14ac:dyDescent="0.25">
      <c r="J28095" t="str">
        <f t="shared" si="689"/>
        <v/>
      </c>
    </row>
    <row r="28096" spans="10:10" x14ac:dyDescent="0.25">
      <c r="J28096" t="str">
        <f t="shared" si="689"/>
        <v/>
      </c>
    </row>
    <row r="28097" spans="10:10" x14ac:dyDescent="0.25">
      <c r="J28097" t="str">
        <f t="shared" si="689"/>
        <v/>
      </c>
    </row>
    <row r="28098" spans="10:10" x14ac:dyDescent="0.25">
      <c r="J28098" t="str">
        <f t="shared" si="689"/>
        <v/>
      </c>
    </row>
    <row r="28099" spans="10:10" x14ac:dyDescent="0.25">
      <c r="J28099" t="str">
        <f t="shared" ref="J28099:J28162" si="690">B28099&amp;C28099&amp;E28099&amp;IF(C28099="Skog",F28099&amp;G28099,"")</f>
        <v/>
      </c>
    </row>
    <row r="28100" spans="10:10" x14ac:dyDescent="0.25">
      <c r="J28100" t="str">
        <f t="shared" si="690"/>
        <v/>
      </c>
    </row>
    <row r="28101" spans="10:10" x14ac:dyDescent="0.25">
      <c r="J28101" t="str">
        <f t="shared" si="690"/>
        <v/>
      </c>
    </row>
    <row r="28102" spans="10:10" x14ac:dyDescent="0.25">
      <c r="J28102" t="str">
        <f t="shared" si="690"/>
        <v/>
      </c>
    </row>
    <row r="28103" spans="10:10" x14ac:dyDescent="0.25">
      <c r="J28103" t="str">
        <f t="shared" si="690"/>
        <v/>
      </c>
    </row>
    <row r="28104" spans="10:10" x14ac:dyDescent="0.25">
      <c r="J28104" t="str">
        <f t="shared" si="690"/>
        <v/>
      </c>
    </row>
    <row r="28105" spans="10:10" x14ac:dyDescent="0.25">
      <c r="J28105" t="str">
        <f t="shared" si="690"/>
        <v/>
      </c>
    </row>
    <row r="28106" spans="10:10" x14ac:dyDescent="0.25">
      <c r="J28106" t="str">
        <f t="shared" si="690"/>
        <v/>
      </c>
    </row>
    <row r="28107" spans="10:10" x14ac:dyDescent="0.25">
      <c r="J28107" t="str">
        <f t="shared" si="690"/>
        <v/>
      </c>
    </row>
    <row r="28108" spans="10:10" x14ac:dyDescent="0.25">
      <c r="J28108" t="str">
        <f t="shared" si="690"/>
        <v/>
      </c>
    </row>
    <row r="28109" spans="10:10" x14ac:dyDescent="0.25">
      <c r="J28109" t="str">
        <f t="shared" si="690"/>
        <v/>
      </c>
    </row>
    <row r="28110" spans="10:10" x14ac:dyDescent="0.25">
      <c r="J28110" t="str">
        <f t="shared" si="690"/>
        <v/>
      </c>
    </row>
    <row r="28111" spans="10:10" x14ac:dyDescent="0.25">
      <c r="J28111" t="str">
        <f t="shared" si="690"/>
        <v/>
      </c>
    </row>
    <row r="28112" spans="10:10" x14ac:dyDescent="0.25">
      <c r="J28112" t="str">
        <f t="shared" si="690"/>
        <v/>
      </c>
    </row>
    <row r="28113" spans="10:10" x14ac:dyDescent="0.25">
      <c r="J28113" t="str">
        <f t="shared" si="690"/>
        <v/>
      </c>
    </row>
    <row r="28114" spans="10:10" x14ac:dyDescent="0.25">
      <c r="J28114" t="str">
        <f t="shared" si="690"/>
        <v/>
      </c>
    </row>
    <row r="28115" spans="10:10" x14ac:dyDescent="0.25">
      <c r="J28115" t="str">
        <f t="shared" si="690"/>
        <v/>
      </c>
    </row>
    <row r="28116" spans="10:10" x14ac:dyDescent="0.25">
      <c r="J28116" t="str">
        <f t="shared" si="690"/>
        <v/>
      </c>
    </row>
    <row r="28117" spans="10:10" x14ac:dyDescent="0.25">
      <c r="J28117" t="str">
        <f t="shared" si="690"/>
        <v/>
      </c>
    </row>
    <row r="28118" spans="10:10" x14ac:dyDescent="0.25">
      <c r="J28118" t="str">
        <f t="shared" si="690"/>
        <v/>
      </c>
    </row>
    <row r="28119" spans="10:10" x14ac:dyDescent="0.25">
      <c r="J28119" t="str">
        <f t="shared" si="690"/>
        <v/>
      </c>
    </row>
    <row r="28120" spans="10:10" x14ac:dyDescent="0.25">
      <c r="J28120" t="str">
        <f t="shared" si="690"/>
        <v/>
      </c>
    </row>
    <row r="28121" spans="10:10" x14ac:dyDescent="0.25">
      <c r="J28121" t="str">
        <f t="shared" si="690"/>
        <v/>
      </c>
    </row>
    <row r="28122" spans="10:10" x14ac:dyDescent="0.25">
      <c r="J28122" t="str">
        <f t="shared" si="690"/>
        <v/>
      </c>
    </row>
    <row r="28123" spans="10:10" x14ac:dyDescent="0.25">
      <c r="J28123" t="str">
        <f t="shared" si="690"/>
        <v/>
      </c>
    </row>
    <row r="28124" spans="10:10" x14ac:dyDescent="0.25">
      <c r="J28124" t="str">
        <f t="shared" si="690"/>
        <v/>
      </c>
    </row>
    <row r="28125" spans="10:10" x14ac:dyDescent="0.25">
      <c r="J28125" t="str">
        <f t="shared" si="690"/>
        <v/>
      </c>
    </row>
    <row r="28126" spans="10:10" x14ac:dyDescent="0.25">
      <c r="J28126" t="str">
        <f t="shared" si="690"/>
        <v/>
      </c>
    </row>
    <row r="28127" spans="10:10" x14ac:dyDescent="0.25">
      <c r="J28127" t="str">
        <f t="shared" si="690"/>
        <v/>
      </c>
    </row>
    <row r="28128" spans="10:10" x14ac:dyDescent="0.25">
      <c r="J28128" t="str">
        <f t="shared" si="690"/>
        <v/>
      </c>
    </row>
    <row r="28129" spans="10:10" x14ac:dyDescent="0.25">
      <c r="J28129" t="str">
        <f t="shared" si="690"/>
        <v/>
      </c>
    </row>
    <row r="28130" spans="10:10" x14ac:dyDescent="0.25">
      <c r="J28130" t="str">
        <f t="shared" si="690"/>
        <v/>
      </c>
    </row>
    <row r="28131" spans="10:10" x14ac:dyDescent="0.25">
      <c r="J28131" t="str">
        <f t="shared" si="690"/>
        <v/>
      </c>
    </row>
    <row r="28132" spans="10:10" x14ac:dyDescent="0.25">
      <c r="J28132" t="str">
        <f t="shared" si="690"/>
        <v/>
      </c>
    </row>
    <row r="28133" spans="10:10" x14ac:dyDescent="0.25">
      <c r="J28133" t="str">
        <f t="shared" si="690"/>
        <v/>
      </c>
    </row>
    <row r="28134" spans="10:10" x14ac:dyDescent="0.25">
      <c r="J28134" t="str">
        <f t="shared" si="690"/>
        <v/>
      </c>
    </row>
    <row r="28135" spans="10:10" x14ac:dyDescent="0.25">
      <c r="J28135" t="str">
        <f t="shared" si="690"/>
        <v/>
      </c>
    </row>
    <row r="28136" spans="10:10" x14ac:dyDescent="0.25">
      <c r="J28136" t="str">
        <f t="shared" si="690"/>
        <v/>
      </c>
    </row>
    <row r="28137" spans="10:10" x14ac:dyDescent="0.25">
      <c r="J28137" t="str">
        <f t="shared" si="690"/>
        <v/>
      </c>
    </row>
    <row r="28138" spans="10:10" x14ac:dyDescent="0.25">
      <c r="J28138" t="str">
        <f t="shared" si="690"/>
        <v/>
      </c>
    </row>
    <row r="28139" spans="10:10" x14ac:dyDescent="0.25">
      <c r="J28139" t="str">
        <f t="shared" si="690"/>
        <v/>
      </c>
    </row>
    <row r="28140" spans="10:10" x14ac:dyDescent="0.25">
      <c r="J28140" t="str">
        <f t="shared" si="690"/>
        <v/>
      </c>
    </row>
    <row r="28141" spans="10:10" x14ac:dyDescent="0.25">
      <c r="J28141" t="str">
        <f t="shared" si="690"/>
        <v/>
      </c>
    </row>
    <row r="28142" spans="10:10" x14ac:dyDescent="0.25">
      <c r="J28142" t="str">
        <f t="shared" si="690"/>
        <v/>
      </c>
    </row>
    <row r="28143" spans="10:10" x14ac:dyDescent="0.25">
      <c r="J28143" t="str">
        <f t="shared" si="690"/>
        <v/>
      </c>
    </row>
    <row r="28144" spans="10:10" x14ac:dyDescent="0.25">
      <c r="J28144" t="str">
        <f t="shared" si="690"/>
        <v/>
      </c>
    </row>
    <row r="28145" spans="10:10" x14ac:dyDescent="0.25">
      <c r="J28145" t="str">
        <f t="shared" si="690"/>
        <v/>
      </c>
    </row>
    <row r="28146" spans="10:10" x14ac:dyDescent="0.25">
      <c r="J28146" t="str">
        <f t="shared" si="690"/>
        <v/>
      </c>
    </row>
    <row r="28147" spans="10:10" x14ac:dyDescent="0.25">
      <c r="J28147" t="str">
        <f t="shared" si="690"/>
        <v/>
      </c>
    </row>
    <row r="28148" spans="10:10" x14ac:dyDescent="0.25">
      <c r="J28148" t="str">
        <f t="shared" si="690"/>
        <v/>
      </c>
    </row>
    <row r="28149" spans="10:10" x14ac:dyDescent="0.25">
      <c r="J28149" t="str">
        <f t="shared" si="690"/>
        <v/>
      </c>
    </row>
    <row r="28150" spans="10:10" x14ac:dyDescent="0.25">
      <c r="J28150" t="str">
        <f t="shared" si="690"/>
        <v/>
      </c>
    </row>
    <row r="28151" spans="10:10" x14ac:dyDescent="0.25">
      <c r="J28151" t="str">
        <f t="shared" si="690"/>
        <v/>
      </c>
    </row>
    <row r="28152" spans="10:10" x14ac:dyDescent="0.25">
      <c r="J28152" t="str">
        <f t="shared" si="690"/>
        <v/>
      </c>
    </row>
    <row r="28153" spans="10:10" x14ac:dyDescent="0.25">
      <c r="J28153" t="str">
        <f t="shared" si="690"/>
        <v/>
      </c>
    </row>
    <row r="28154" spans="10:10" x14ac:dyDescent="0.25">
      <c r="J28154" t="str">
        <f t="shared" si="690"/>
        <v/>
      </c>
    </row>
    <row r="28155" spans="10:10" x14ac:dyDescent="0.25">
      <c r="J28155" t="str">
        <f t="shared" si="690"/>
        <v/>
      </c>
    </row>
    <row r="28156" spans="10:10" x14ac:dyDescent="0.25">
      <c r="J28156" t="str">
        <f t="shared" si="690"/>
        <v/>
      </c>
    </row>
    <row r="28157" spans="10:10" x14ac:dyDescent="0.25">
      <c r="J28157" t="str">
        <f t="shared" si="690"/>
        <v/>
      </c>
    </row>
    <row r="28158" spans="10:10" x14ac:dyDescent="0.25">
      <c r="J28158" t="str">
        <f t="shared" si="690"/>
        <v/>
      </c>
    </row>
    <row r="28159" spans="10:10" x14ac:dyDescent="0.25">
      <c r="J28159" t="str">
        <f t="shared" si="690"/>
        <v/>
      </c>
    </row>
    <row r="28160" spans="10:10" x14ac:dyDescent="0.25">
      <c r="J28160" t="str">
        <f t="shared" si="690"/>
        <v/>
      </c>
    </row>
    <row r="28161" spans="10:10" x14ac:dyDescent="0.25">
      <c r="J28161" t="str">
        <f t="shared" si="690"/>
        <v/>
      </c>
    </row>
    <row r="28162" spans="10:10" x14ac:dyDescent="0.25">
      <c r="J28162" t="str">
        <f t="shared" si="690"/>
        <v/>
      </c>
    </row>
    <row r="28163" spans="10:10" x14ac:dyDescent="0.25">
      <c r="J28163" t="str">
        <f t="shared" ref="J28163:J28226" si="691">B28163&amp;C28163&amp;E28163&amp;IF(C28163="Skog",F28163&amp;G28163,"")</f>
        <v/>
      </c>
    </row>
    <row r="28164" spans="10:10" x14ac:dyDescent="0.25">
      <c r="J28164" t="str">
        <f t="shared" si="691"/>
        <v/>
      </c>
    </row>
    <row r="28165" spans="10:10" x14ac:dyDescent="0.25">
      <c r="J28165" t="str">
        <f t="shared" si="691"/>
        <v/>
      </c>
    </row>
    <row r="28166" spans="10:10" x14ac:dyDescent="0.25">
      <c r="J28166" t="str">
        <f t="shared" si="691"/>
        <v/>
      </c>
    </row>
    <row r="28167" spans="10:10" x14ac:dyDescent="0.25">
      <c r="J28167" t="str">
        <f t="shared" si="691"/>
        <v/>
      </c>
    </row>
    <row r="28168" spans="10:10" x14ac:dyDescent="0.25">
      <c r="J28168" t="str">
        <f t="shared" si="691"/>
        <v/>
      </c>
    </row>
    <row r="28169" spans="10:10" x14ac:dyDescent="0.25">
      <c r="J28169" t="str">
        <f t="shared" si="691"/>
        <v/>
      </c>
    </row>
    <row r="28170" spans="10:10" x14ac:dyDescent="0.25">
      <c r="J28170" t="str">
        <f t="shared" si="691"/>
        <v/>
      </c>
    </row>
    <row r="28171" spans="10:10" x14ac:dyDescent="0.25">
      <c r="J28171" t="str">
        <f t="shared" si="691"/>
        <v/>
      </c>
    </row>
    <row r="28172" spans="10:10" x14ac:dyDescent="0.25">
      <c r="J28172" t="str">
        <f t="shared" si="691"/>
        <v/>
      </c>
    </row>
    <row r="28173" spans="10:10" x14ac:dyDescent="0.25">
      <c r="J28173" t="str">
        <f t="shared" si="691"/>
        <v/>
      </c>
    </row>
    <row r="28174" spans="10:10" x14ac:dyDescent="0.25">
      <c r="J28174" t="str">
        <f t="shared" si="691"/>
        <v/>
      </c>
    </row>
    <row r="28175" spans="10:10" x14ac:dyDescent="0.25">
      <c r="J28175" t="str">
        <f t="shared" si="691"/>
        <v/>
      </c>
    </row>
    <row r="28176" spans="10:10" x14ac:dyDescent="0.25">
      <c r="J28176" t="str">
        <f t="shared" si="691"/>
        <v/>
      </c>
    </row>
    <row r="28177" spans="10:10" x14ac:dyDescent="0.25">
      <c r="J28177" t="str">
        <f t="shared" si="691"/>
        <v/>
      </c>
    </row>
    <row r="28178" spans="10:10" x14ac:dyDescent="0.25">
      <c r="J28178" t="str">
        <f t="shared" si="691"/>
        <v/>
      </c>
    </row>
    <row r="28179" spans="10:10" x14ac:dyDescent="0.25">
      <c r="J28179" t="str">
        <f t="shared" si="691"/>
        <v/>
      </c>
    </row>
    <row r="28180" spans="10:10" x14ac:dyDescent="0.25">
      <c r="J28180" t="str">
        <f t="shared" si="691"/>
        <v/>
      </c>
    </row>
    <row r="28181" spans="10:10" x14ac:dyDescent="0.25">
      <c r="J28181" t="str">
        <f t="shared" si="691"/>
        <v/>
      </c>
    </row>
    <row r="28182" spans="10:10" x14ac:dyDescent="0.25">
      <c r="J28182" t="str">
        <f t="shared" si="691"/>
        <v/>
      </c>
    </row>
    <row r="28183" spans="10:10" x14ac:dyDescent="0.25">
      <c r="J28183" t="str">
        <f t="shared" si="691"/>
        <v/>
      </c>
    </row>
    <row r="28184" spans="10:10" x14ac:dyDescent="0.25">
      <c r="J28184" t="str">
        <f t="shared" si="691"/>
        <v/>
      </c>
    </row>
    <row r="28185" spans="10:10" x14ac:dyDescent="0.25">
      <c r="J28185" t="str">
        <f t="shared" si="691"/>
        <v/>
      </c>
    </row>
    <row r="28186" spans="10:10" x14ac:dyDescent="0.25">
      <c r="J28186" t="str">
        <f t="shared" si="691"/>
        <v/>
      </c>
    </row>
    <row r="28187" spans="10:10" x14ac:dyDescent="0.25">
      <c r="J28187" t="str">
        <f t="shared" si="691"/>
        <v/>
      </c>
    </row>
    <row r="28188" spans="10:10" x14ac:dyDescent="0.25">
      <c r="J28188" t="str">
        <f t="shared" si="691"/>
        <v/>
      </c>
    </row>
    <row r="28189" spans="10:10" x14ac:dyDescent="0.25">
      <c r="J28189" t="str">
        <f t="shared" si="691"/>
        <v/>
      </c>
    </row>
    <row r="28190" spans="10:10" x14ac:dyDescent="0.25">
      <c r="J28190" t="str">
        <f t="shared" si="691"/>
        <v/>
      </c>
    </row>
    <row r="28191" spans="10:10" x14ac:dyDescent="0.25">
      <c r="J28191" t="str">
        <f t="shared" si="691"/>
        <v/>
      </c>
    </row>
    <row r="28192" spans="10:10" x14ac:dyDescent="0.25">
      <c r="J28192" t="str">
        <f t="shared" si="691"/>
        <v/>
      </c>
    </row>
    <row r="28193" spans="10:10" x14ac:dyDescent="0.25">
      <c r="J28193" t="str">
        <f t="shared" si="691"/>
        <v/>
      </c>
    </row>
    <row r="28194" spans="10:10" x14ac:dyDescent="0.25">
      <c r="J28194" t="str">
        <f t="shared" si="691"/>
        <v/>
      </c>
    </row>
    <row r="28195" spans="10:10" x14ac:dyDescent="0.25">
      <c r="J28195" t="str">
        <f t="shared" si="691"/>
        <v/>
      </c>
    </row>
    <row r="28196" spans="10:10" x14ac:dyDescent="0.25">
      <c r="J28196" t="str">
        <f t="shared" si="691"/>
        <v/>
      </c>
    </row>
    <row r="28197" spans="10:10" x14ac:dyDescent="0.25">
      <c r="J28197" t="str">
        <f t="shared" si="691"/>
        <v/>
      </c>
    </row>
    <row r="28198" spans="10:10" x14ac:dyDescent="0.25">
      <c r="J28198" t="str">
        <f t="shared" si="691"/>
        <v/>
      </c>
    </row>
    <row r="28199" spans="10:10" x14ac:dyDescent="0.25">
      <c r="J28199" t="str">
        <f t="shared" si="691"/>
        <v/>
      </c>
    </row>
    <row r="28200" spans="10:10" x14ac:dyDescent="0.25">
      <c r="J28200" t="str">
        <f t="shared" si="691"/>
        <v/>
      </c>
    </row>
    <row r="28201" spans="10:10" x14ac:dyDescent="0.25">
      <c r="J28201" t="str">
        <f t="shared" si="691"/>
        <v/>
      </c>
    </row>
    <row r="28202" spans="10:10" x14ac:dyDescent="0.25">
      <c r="J28202" t="str">
        <f t="shared" si="691"/>
        <v/>
      </c>
    </row>
    <row r="28203" spans="10:10" x14ac:dyDescent="0.25">
      <c r="J28203" t="str">
        <f t="shared" si="691"/>
        <v/>
      </c>
    </row>
    <row r="28204" spans="10:10" x14ac:dyDescent="0.25">
      <c r="J28204" t="str">
        <f t="shared" si="691"/>
        <v/>
      </c>
    </row>
    <row r="28205" spans="10:10" x14ac:dyDescent="0.25">
      <c r="J28205" t="str">
        <f t="shared" si="691"/>
        <v/>
      </c>
    </row>
    <row r="28206" spans="10:10" x14ac:dyDescent="0.25">
      <c r="J28206" t="str">
        <f t="shared" si="691"/>
        <v/>
      </c>
    </row>
    <row r="28207" spans="10:10" x14ac:dyDescent="0.25">
      <c r="J28207" t="str">
        <f t="shared" si="691"/>
        <v/>
      </c>
    </row>
    <row r="28208" spans="10:10" x14ac:dyDescent="0.25">
      <c r="J28208" t="str">
        <f t="shared" si="691"/>
        <v/>
      </c>
    </row>
    <row r="28209" spans="10:10" x14ac:dyDescent="0.25">
      <c r="J28209" t="str">
        <f t="shared" si="691"/>
        <v/>
      </c>
    </row>
    <row r="28210" spans="10:10" x14ac:dyDescent="0.25">
      <c r="J28210" t="str">
        <f t="shared" si="691"/>
        <v/>
      </c>
    </row>
    <row r="28211" spans="10:10" x14ac:dyDescent="0.25">
      <c r="J28211" t="str">
        <f t="shared" si="691"/>
        <v/>
      </c>
    </row>
    <row r="28212" spans="10:10" x14ac:dyDescent="0.25">
      <c r="J28212" t="str">
        <f t="shared" si="691"/>
        <v/>
      </c>
    </row>
    <row r="28213" spans="10:10" x14ac:dyDescent="0.25">
      <c r="J28213" t="str">
        <f t="shared" si="691"/>
        <v/>
      </c>
    </row>
    <row r="28214" spans="10:10" x14ac:dyDescent="0.25">
      <c r="J28214" t="str">
        <f t="shared" si="691"/>
        <v/>
      </c>
    </row>
    <row r="28215" spans="10:10" x14ac:dyDescent="0.25">
      <c r="J28215" t="str">
        <f t="shared" si="691"/>
        <v/>
      </c>
    </row>
    <row r="28216" spans="10:10" x14ac:dyDescent="0.25">
      <c r="J28216" t="str">
        <f t="shared" si="691"/>
        <v/>
      </c>
    </row>
    <row r="28217" spans="10:10" x14ac:dyDescent="0.25">
      <c r="J28217" t="str">
        <f t="shared" si="691"/>
        <v/>
      </c>
    </row>
    <row r="28218" spans="10:10" x14ac:dyDescent="0.25">
      <c r="J28218" t="str">
        <f t="shared" si="691"/>
        <v/>
      </c>
    </row>
    <row r="28219" spans="10:10" x14ac:dyDescent="0.25">
      <c r="J28219" t="str">
        <f t="shared" si="691"/>
        <v/>
      </c>
    </row>
    <row r="28220" spans="10:10" x14ac:dyDescent="0.25">
      <c r="J28220" t="str">
        <f t="shared" si="691"/>
        <v/>
      </c>
    </row>
    <row r="28221" spans="10:10" x14ac:dyDescent="0.25">
      <c r="J28221" t="str">
        <f t="shared" si="691"/>
        <v/>
      </c>
    </row>
    <row r="28222" spans="10:10" x14ac:dyDescent="0.25">
      <c r="J28222" t="str">
        <f t="shared" si="691"/>
        <v/>
      </c>
    </row>
    <row r="28223" spans="10:10" x14ac:dyDescent="0.25">
      <c r="J28223" t="str">
        <f t="shared" si="691"/>
        <v/>
      </c>
    </row>
    <row r="28224" spans="10:10" x14ac:dyDescent="0.25">
      <c r="J28224" t="str">
        <f t="shared" si="691"/>
        <v/>
      </c>
    </row>
    <row r="28225" spans="10:10" x14ac:dyDescent="0.25">
      <c r="J28225" t="str">
        <f t="shared" si="691"/>
        <v/>
      </c>
    </row>
    <row r="28226" spans="10:10" x14ac:dyDescent="0.25">
      <c r="J28226" t="str">
        <f t="shared" si="691"/>
        <v/>
      </c>
    </row>
    <row r="28227" spans="10:10" x14ac:dyDescent="0.25">
      <c r="J28227" t="str">
        <f t="shared" ref="J28227:J28290" si="692">B28227&amp;C28227&amp;E28227&amp;IF(C28227="Skog",F28227&amp;G28227,"")</f>
        <v/>
      </c>
    </row>
    <row r="28228" spans="10:10" x14ac:dyDescent="0.25">
      <c r="J28228" t="str">
        <f t="shared" si="692"/>
        <v/>
      </c>
    </row>
    <row r="28229" spans="10:10" x14ac:dyDescent="0.25">
      <c r="J28229" t="str">
        <f t="shared" si="692"/>
        <v/>
      </c>
    </row>
    <row r="28230" spans="10:10" x14ac:dyDescent="0.25">
      <c r="J28230" t="str">
        <f t="shared" si="692"/>
        <v/>
      </c>
    </row>
    <row r="28231" spans="10:10" x14ac:dyDescent="0.25">
      <c r="J28231" t="str">
        <f t="shared" si="692"/>
        <v/>
      </c>
    </row>
    <row r="28232" spans="10:10" x14ac:dyDescent="0.25">
      <c r="J28232" t="str">
        <f t="shared" si="692"/>
        <v/>
      </c>
    </row>
    <row r="28233" spans="10:10" x14ac:dyDescent="0.25">
      <c r="J28233" t="str">
        <f t="shared" si="692"/>
        <v/>
      </c>
    </row>
    <row r="28234" spans="10:10" x14ac:dyDescent="0.25">
      <c r="J28234" t="str">
        <f t="shared" si="692"/>
        <v/>
      </c>
    </row>
    <row r="28235" spans="10:10" x14ac:dyDescent="0.25">
      <c r="J28235" t="str">
        <f t="shared" si="692"/>
        <v/>
      </c>
    </row>
    <row r="28236" spans="10:10" x14ac:dyDescent="0.25">
      <c r="J28236" t="str">
        <f t="shared" si="692"/>
        <v/>
      </c>
    </row>
    <row r="28237" spans="10:10" x14ac:dyDescent="0.25">
      <c r="J28237" t="str">
        <f t="shared" si="692"/>
        <v/>
      </c>
    </row>
    <row r="28238" spans="10:10" x14ac:dyDescent="0.25">
      <c r="J28238" t="str">
        <f t="shared" si="692"/>
        <v/>
      </c>
    </row>
    <row r="28239" spans="10:10" x14ac:dyDescent="0.25">
      <c r="J28239" t="str">
        <f t="shared" si="692"/>
        <v/>
      </c>
    </row>
    <row r="28240" spans="10:10" x14ac:dyDescent="0.25">
      <c r="J28240" t="str">
        <f t="shared" si="692"/>
        <v/>
      </c>
    </row>
    <row r="28241" spans="10:10" x14ac:dyDescent="0.25">
      <c r="J28241" t="str">
        <f t="shared" si="692"/>
        <v/>
      </c>
    </row>
    <row r="28242" spans="10:10" x14ac:dyDescent="0.25">
      <c r="J28242" t="str">
        <f t="shared" si="692"/>
        <v/>
      </c>
    </row>
    <row r="28243" spans="10:10" x14ac:dyDescent="0.25">
      <c r="J28243" t="str">
        <f t="shared" si="692"/>
        <v/>
      </c>
    </row>
    <row r="28244" spans="10:10" x14ac:dyDescent="0.25">
      <c r="J28244" t="str">
        <f t="shared" si="692"/>
        <v/>
      </c>
    </row>
    <row r="28245" spans="10:10" x14ac:dyDescent="0.25">
      <c r="J28245" t="str">
        <f t="shared" si="692"/>
        <v/>
      </c>
    </row>
    <row r="28246" spans="10:10" x14ac:dyDescent="0.25">
      <c r="J28246" t="str">
        <f t="shared" si="692"/>
        <v/>
      </c>
    </row>
    <row r="28247" spans="10:10" x14ac:dyDescent="0.25">
      <c r="J28247" t="str">
        <f t="shared" si="692"/>
        <v/>
      </c>
    </row>
    <row r="28248" spans="10:10" x14ac:dyDescent="0.25">
      <c r="J28248" t="str">
        <f t="shared" si="692"/>
        <v/>
      </c>
    </row>
    <row r="28249" spans="10:10" x14ac:dyDescent="0.25">
      <c r="J28249" t="str">
        <f t="shared" si="692"/>
        <v/>
      </c>
    </row>
    <row r="28250" spans="10:10" x14ac:dyDescent="0.25">
      <c r="J28250" t="str">
        <f t="shared" si="692"/>
        <v/>
      </c>
    </row>
    <row r="28251" spans="10:10" x14ac:dyDescent="0.25">
      <c r="J28251" t="str">
        <f t="shared" si="692"/>
        <v/>
      </c>
    </row>
    <row r="28252" spans="10:10" x14ac:dyDescent="0.25">
      <c r="J28252" t="str">
        <f t="shared" si="692"/>
        <v/>
      </c>
    </row>
    <row r="28253" spans="10:10" x14ac:dyDescent="0.25">
      <c r="J28253" t="str">
        <f t="shared" si="692"/>
        <v/>
      </c>
    </row>
    <row r="28254" spans="10:10" x14ac:dyDescent="0.25">
      <c r="J28254" t="str">
        <f t="shared" si="692"/>
        <v/>
      </c>
    </row>
    <row r="28255" spans="10:10" x14ac:dyDescent="0.25">
      <c r="J28255" t="str">
        <f t="shared" si="692"/>
        <v/>
      </c>
    </row>
    <row r="28256" spans="10:10" x14ac:dyDescent="0.25">
      <c r="J28256" t="str">
        <f t="shared" si="692"/>
        <v/>
      </c>
    </row>
    <row r="28257" spans="10:10" x14ac:dyDescent="0.25">
      <c r="J28257" t="str">
        <f t="shared" si="692"/>
        <v/>
      </c>
    </row>
    <row r="28258" spans="10:10" x14ac:dyDescent="0.25">
      <c r="J28258" t="str">
        <f t="shared" si="692"/>
        <v/>
      </c>
    </row>
    <row r="28259" spans="10:10" x14ac:dyDescent="0.25">
      <c r="J28259" t="str">
        <f t="shared" si="692"/>
        <v/>
      </c>
    </row>
    <row r="28260" spans="10:10" x14ac:dyDescent="0.25">
      <c r="J28260" t="str">
        <f t="shared" si="692"/>
        <v/>
      </c>
    </row>
    <row r="28261" spans="10:10" x14ac:dyDescent="0.25">
      <c r="J28261" t="str">
        <f t="shared" si="692"/>
        <v/>
      </c>
    </row>
    <row r="28262" spans="10:10" x14ac:dyDescent="0.25">
      <c r="J28262" t="str">
        <f t="shared" si="692"/>
        <v/>
      </c>
    </row>
    <row r="28263" spans="10:10" x14ac:dyDescent="0.25">
      <c r="J28263" t="str">
        <f t="shared" si="692"/>
        <v/>
      </c>
    </row>
    <row r="28264" spans="10:10" x14ac:dyDescent="0.25">
      <c r="J28264" t="str">
        <f t="shared" si="692"/>
        <v/>
      </c>
    </row>
    <row r="28265" spans="10:10" x14ac:dyDescent="0.25">
      <c r="J28265" t="str">
        <f t="shared" si="692"/>
        <v/>
      </c>
    </row>
    <row r="28266" spans="10:10" x14ac:dyDescent="0.25">
      <c r="J28266" t="str">
        <f t="shared" si="692"/>
        <v/>
      </c>
    </row>
    <row r="28267" spans="10:10" x14ac:dyDescent="0.25">
      <c r="J28267" t="str">
        <f t="shared" si="692"/>
        <v/>
      </c>
    </row>
    <row r="28268" spans="10:10" x14ac:dyDescent="0.25">
      <c r="J28268" t="str">
        <f t="shared" si="692"/>
        <v/>
      </c>
    </row>
    <row r="28269" spans="10:10" x14ac:dyDescent="0.25">
      <c r="J28269" t="str">
        <f t="shared" si="692"/>
        <v/>
      </c>
    </row>
    <row r="28270" spans="10:10" x14ac:dyDescent="0.25">
      <c r="J28270" t="str">
        <f t="shared" si="692"/>
        <v/>
      </c>
    </row>
    <row r="28271" spans="10:10" x14ac:dyDescent="0.25">
      <c r="J28271" t="str">
        <f t="shared" si="692"/>
        <v/>
      </c>
    </row>
    <row r="28272" spans="10:10" x14ac:dyDescent="0.25">
      <c r="J28272" t="str">
        <f t="shared" si="692"/>
        <v/>
      </c>
    </row>
    <row r="28273" spans="10:10" x14ac:dyDescent="0.25">
      <c r="J28273" t="str">
        <f t="shared" si="692"/>
        <v/>
      </c>
    </row>
    <row r="28274" spans="10:10" x14ac:dyDescent="0.25">
      <c r="J28274" t="str">
        <f t="shared" si="692"/>
        <v/>
      </c>
    </row>
    <row r="28275" spans="10:10" x14ac:dyDescent="0.25">
      <c r="J28275" t="str">
        <f t="shared" si="692"/>
        <v/>
      </c>
    </row>
    <row r="28276" spans="10:10" x14ac:dyDescent="0.25">
      <c r="J28276" t="str">
        <f t="shared" si="692"/>
        <v/>
      </c>
    </row>
    <row r="28277" spans="10:10" x14ac:dyDescent="0.25">
      <c r="J28277" t="str">
        <f t="shared" si="692"/>
        <v/>
      </c>
    </row>
    <row r="28278" spans="10:10" x14ac:dyDescent="0.25">
      <c r="J28278" t="str">
        <f t="shared" si="692"/>
        <v/>
      </c>
    </row>
    <row r="28279" spans="10:10" x14ac:dyDescent="0.25">
      <c r="J28279" t="str">
        <f t="shared" si="692"/>
        <v/>
      </c>
    </row>
    <row r="28280" spans="10:10" x14ac:dyDescent="0.25">
      <c r="J28280" t="str">
        <f t="shared" si="692"/>
        <v/>
      </c>
    </row>
    <row r="28281" spans="10:10" x14ac:dyDescent="0.25">
      <c r="J28281" t="str">
        <f t="shared" si="692"/>
        <v/>
      </c>
    </row>
    <row r="28282" spans="10:10" x14ac:dyDescent="0.25">
      <c r="J28282" t="str">
        <f t="shared" si="692"/>
        <v/>
      </c>
    </row>
    <row r="28283" spans="10:10" x14ac:dyDescent="0.25">
      <c r="J28283" t="str">
        <f t="shared" si="692"/>
        <v/>
      </c>
    </row>
    <row r="28284" spans="10:10" x14ac:dyDescent="0.25">
      <c r="J28284" t="str">
        <f t="shared" si="692"/>
        <v/>
      </c>
    </row>
    <row r="28285" spans="10:10" x14ac:dyDescent="0.25">
      <c r="J28285" t="str">
        <f t="shared" si="692"/>
        <v/>
      </c>
    </row>
    <row r="28286" spans="10:10" x14ac:dyDescent="0.25">
      <c r="J28286" t="str">
        <f t="shared" si="692"/>
        <v/>
      </c>
    </row>
    <row r="28287" spans="10:10" x14ac:dyDescent="0.25">
      <c r="J28287" t="str">
        <f t="shared" si="692"/>
        <v/>
      </c>
    </row>
    <row r="28288" spans="10:10" x14ac:dyDescent="0.25">
      <c r="J28288" t="str">
        <f t="shared" si="692"/>
        <v/>
      </c>
    </row>
    <row r="28289" spans="10:10" x14ac:dyDescent="0.25">
      <c r="J28289" t="str">
        <f t="shared" si="692"/>
        <v/>
      </c>
    </row>
    <row r="28290" spans="10:10" x14ac:dyDescent="0.25">
      <c r="J28290" t="str">
        <f t="shared" si="692"/>
        <v/>
      </c>
    </row>
    <row r="28291" spans="10:10" x14ac:dyDescent="0.25">
      <c r="J28291" t="str">
        <f t="shared" ref="J28291:J28354" si="693">B28291&amp;C28291&amp;E28291&amp;IF(C28291="Skog",F28291&amp;G28291,"")</f>
        <v/>
      </c>
    </row>
    <row r="28292" spans="10:10" x14ac:dyDescent="0.25">
      <c r="J28292" t="str">
        <f t="shared" si="693"/>
        <v/>
      </c>
    </row>
    <row r="28293" spans="10:10" x14ac:dyDescent="0.25">
      <c r="J28293" t="str">
        <f t="shared" si="693"/>
        <v/>
      </c>
    </row>
    <row r="28294" spans="10:10" x14ac:dyDescent="0.25">
      <c r="J28294" t="str">
        <f t="shared" si="693"/>
        <v/>
      </c>
    </row>
    <row r="28295" spans="10:10" x14ac:dyDescent="0.25">
      <c r="J28295" t="str">
        <f t="shared" si="693"/>
        <v/>
      </c>
    </row>
    <row r="28296" spans="10:10" x14ac:dyDescent="0.25">
      <c r="J28296" t="str">
        <f t="shared" si="693"/>
        <v/>
      </c>
    </row>
    <row r="28297" spans="10:10" x14ac:dyDescent="0.25">
      <c r="J28297" t="str">
        <f t="shared" si="693"/>
        <v/>
      </c>
    </row>
    <row r="28298" spans="10:10" x14ac:dyDescent="0.25">
      <c r="J28298" t="str">
        <f t="shared" si="693"/>
        <v/>
      </c>
    </row>
    <row r="28299" spans="10:10" x14ac:dyDescent="0.25">
      <c r="J28299" t="str">
        <f t="shared" si="693"/>
        <v/>
      </c>
    </row>
    <row r="28300" spans="10:10" x14ac:dyDescent="0.25">
      <c r="J28300" t="str">
        <f t="shared" si="693"/>
        <v/>
      </c>
    </row>
    <row r="28301" spans="10:10" x14ac:dyDescent="0.25">
      <c r="J28301" t="str">
        <f t="shared" si="693"/>
        <v/>
      </c>
    </row>
    <row r="28302" spans="10:10" x14ac:dyDescent="0.25">
      <c r="J28302" t="str">
        <f t="shared" si="693"/>
        <v/>
      </c>
    </row>
    <row r="28303" spans="10:10" x14ac:dyDescent="0.25">
      <c r="J28303" t="str">
        <f t="shared" si="693"/>
        <v/>
      </c>
    </row>
    <row r="28304" spans="10:10" x14ac:dyDescent="0.25">
      <c r="J28304" t="str">
        <f t="shared" si="693"/>
        <v/>
      </c>
    </row>
    <row r="28305" spans="10:10" x14ac:dyDescent="0.25">
      <c r="J28305" t="str">
        <f t="shared" si="693"/>
        <v/>
      </c>
    </row>
    <row r="28306" spans="10:10" x14ac:dyDescent="0.25">
      <c r="J28306" t="str">
        <f t="shared" si="693"/>
        <v/>
      </c>
    </row>
    <row r="28307" spans="10:10" x14ac:dyDescent="0.25">
      <c r="J28307" t="str">
        <f t="shared" si="693"/>
        <v/>
      </c>
    </row>
    <row r="28308" spans="10:10" x14ac:dyDescent="0.25">
      <c r="J28308" t="str">
        <f t="shared" si="693"/>
        <v/>
      </c>
    </row>
    <row r="28309" spans="10:10" x14ac:dyDescent="0.25">
      <c r="J28309" t="str">
        <f t="shared" si="693"/>
        <v/>
      </c>
    </row>
    <row r="28310" spans="10:10" x14ac:dyDescent="0.25">
      <c r="J28310" t="str">
        <f t="shared" si="693"/>
        <v/>
      </c>
    </row>
    <row r="28311" spans="10:10" x14ac:dyDescent="0.25">
      <c r="J28311" t="str">
        <f t="shared" si="693"/>
        <v/>
      </c>
    </row>
    <row r="28312" spans="10:10" x14ac:dyDescent="0.25">
      <c r="J28312" t="str">
        <f t="shared" si="693"/>
        <v/>
      </c>
    </row>
    <row r="28313" spans="10:10" x14ac:dyDescent="0.25">
      <c r="J28313" t="str">
        <f t="shared" si="693"/>
        <v/>
      </c>
    </row>
    <row r="28314" spans="10:10" x14ac:dyDescent="0.25">
      <c r="J28314" t="str">
        <f t="shared" si="693"/>
        <v/>
      </c>
    </row>
    <row r="28315" spans="10:10" x14ac:dyDescent="0.25">
      <c r="J28315" t="str">
        <f t="shared" si="693"/>
        <v/>
      </c>
    </row>
    <row r="28316" spans="10:10" x14ac:dyDescent="0.25">
      <c r="J28316" t="str">
        <f t="shared" si="693"/>
        <v/>
      </c>
    </row>
    <row r="28317" spans="10:10" x14ac:dyDescent="0.25">
      <c r="J28317" t="str">
        <f t="shared" si="693"/>
        <v/>
      </c>
    </row>
    <row r="28318" spans="10:10" x14ac:dyDescent="0.25">
      <c r="J28318" t="str">
        <f t="shared" si="693"/>
        <v/>
      </c>
    </row>
    <row r="28319" spans="10:10" x14ac:dyDescent="0.25">
      <c r="J28319" t="str">
        <f t="shared" si="693"/>
        <v/>
      </c>
    </row>
    <row r="28320" spans="10:10" x14ac:dyDescent="0.25">
      <c r="J28320" t="str">
        <f t="shared" si="693"/>
        <v/>
      </c>
    </row>
    <row r="28321" spans="10:10" x14ac:dyDescent="0.25">
      <c r="J28321" t="str">
        <f t="shared" si="693"/>
        <v/>
      </c>
    </row>
    <row r="28322" spans="10:10" x14ac:dyDescent="0.25">
      <c r="J28322" t="str">
        <f t="shared" si="693"/>
        <v/>
      </c>
    </row>
    <row r="28323" spans="10:10" x14ac:dyDescent="0.25">
      <c r="J28323" t="str">
        <f t="shared" si="693"/>
        <v/>
      </c>
    </row>
    <row r="28324" spans="10:10" x14ac:dyDescent="0.25">
      <c r="J28324" t="str">
        <f t="shared" si="693"/>
        <v/>
      </c>
    </row>
    <row r="28325" spans="10:10" x14ac:dyDescent="0.25">
      <c r="J28325" t="str">
        <f t="shared" si="693"/>
        <v/>
      </c>
    </row>
    <row r="28326" spans="10:10" x14ac:dyDescent="0.25">
      <c r="J28326" t="str">
        <f t="shared" si="693"/>
        <v/>
      </c>
    </row>
    <row r="28327" spans="10:10" x14ac:dyDescent="0.25">
      <c r="J28327" t="str">
        <f t="shared" si="693"/>
        <v/>
      </c>
    </row>
    <row r="28328" spans="10:10" x14ac:dyDescent="0.25">
      <c r="J28328" t="str">
        <f t="shared" si="693"/>
        <v/>
      </c>
    </row>
    <row r="28329" spans="10:10" x14ac:dyDescent="0.25">
      <c r="J28329" t="str">
        <f t="shared" si="693"/>
        <v/>
      </c>
    </row>
    <row r="28330" spans="10:10" x14ac:dyDescent="0.25">
      <c r="J28330" t="str">
        <f t="shared" si="693"/>
        <v/>
      </c>
    </row>
    <row r="28331" spans="10:10" x14ac:dyDescent="0.25">
      <c r="J28331" t="str">
        <f t="shared" si="693"/>
        <v/>
      </c>
    </row>
    <row r="28332" spans="10:10" x14ac:dyDescent="0.25">
      <c r="J28332" t="str">
        <f t="shared" si="693"/>
        <v/>
      </c>
    </row>
    <row r="28333" spans="10:10" x14ac:dyDescent="0.25">
      <c r="J28333" t="str">
        <f t="shared" si="693"/>
        <v/>
      </c>
    </row>
    <row r="28334" spans="10:10" x14ac:dyDescent="0.25">
      <c r="J28334" t="str">
        <f t="shared" si="693"/>
        <v/>
      </c>
    </row>
    <row r="28335" spans="10:10" x14ac:dyDescent="0.25">
      <c r="J28335" t="str">
        <f t="shared" si="693"/>
        <v/>
      </c>
    </row>
    <row r="28336" spans="10:10" x14ac:dyDescent="0.25">
      <c r="J28336" t="str">
        <f t="shared" si="693"/>
        <v/>
      </c>
    </row>
    <row r="28337" spans="10:10" x14ac:dyDescent="0.25">
      <c r="J28337" t="str">
        <f t="shared" si="693"/>
        <v/>
      </c>
    </row>
    <row r="28338" spans="10:10" x14ac:dyDescent="0.25">
      <c r="J28338" t="str">
        <f t="shared" si="693"/>
        <v/>
      </c>
    </row>
    <row r="28339" spans="10:10" x14ac:dyDescent="0.25">
      <c r="J28339" t="str">
        <f t="shared" si="693"/>
        <v/>
      </c>
    </row>
    <row r="28340" spans="10:10" x14ac:dyDescent="0.25">
      <c r="J28340" t="str">
        <f t="shared" si="693"/>
        <v/>
      </c>
    </row>
    <row r="28341" spans="10:10" x14ac:dyDescent="0.25">
      <c r="J28341" t="str">
        <f t="shared" si="693"/>
        <v/>
      </c>
    </row>
    <row r="28342" spans="10:10" x14ac:dyDescent="0.25">
      <c r="J28342" t="str">
        <f t="shared" si="693"/>
        <v/>
      </c>
    </row>
    <row r="28343" spans="10:10" x14ac:dyDescent="0.25">
      <c r="J28343" t="str">
        <f t="shared" si="693"/>
        <v/>
      </c>
    </row>
    <row r="28344" spans="10:10" x14ac:dyDescent="0.25">
      <c r="J28344" t="str">
        <f t="shared" si="693"/>
        <v/>
      </c>
    </row>
    <row r="28345" spans="10:10" x14ac:dyDescent="0.25">
      <c r="J28345" t="str">
        <f t="shared" si="693"/>
        <v/>
      </c>
    </row>
    <row r="28346" spans="10:10" x14ac:dyDescent="0.25">
      <c r="J28346" t="str">
        <f t="shared" si="693"/>
        <v/>
      </c>
    </row>
    <row r="28347" spans="10:10" x14ac:dyDescent="0.25">
      <c r="J28347" t="str">
        <f t="shared" si="693"/>
        <v/>
      </c>
    </row>
    <row r="28348" spans="10:10" x14ac:dyDescent="0.25">
      <c r="J28348" t="str">
        <f t="shared" si="693"/>
        <v/>
      </c>
    </row>
    <row r="28349" spans="10:10" x14ac:dyDescent="0.25">
      <c r="J28349" t="str">
        <f t="shared" si="693"/>
        <v/>
      </c>
    </row>
    <row r="28350" spans="10:10" x14ac:dyDescent="0.25">
      <c r="J28350" t="str">
        <f t="shared" si="693"/>
        <v/>
      </c>
    </row>
    <row r="28351" spans="10:10" x14ac:dyDescent="0.25">
      <c r="J28351" t="str">
        <f t="shared" si="693"/>
        <v/>
      </c>
    </row>
    <row r="28352" spans="10:10" x14ac:dyDescent="0.25">
      <c r="J28352" t="str">
        <f t="shared" si="693"/>
        <v/>
      </c>
    </row>
    <row r="28353" spans="10:10" x14ac:dyDescent="0.25">
      <c r="J28353" t="str">
        <f t="shared" si="693"/>
        <v/>
      </c>
    </row>
    <row r="28354" spans="10:10" x14ac:dyDescent="0.25">
      <c r="J28354" t="str">
        <f t="shared" si="693"/>
        <v/>
      </c>
    </row>
    <row r="28355" spans="10:10" x14ac:dyDescent="0.25">
      <c r="J28355" t="str">
        <f t="shared" ref="J28355:J28418" si="694">B28355&amp;C28355&amp;E28355&amp;IF(C28355="Skog",F28355&amp;G28355,"")</f>
        <v/>
      </c>
    </row>
    <row r="28356" spans="10:10" x14ac:dyDescent="0.25">
      <c r="J28356" t="str">
        <f t="shared" si="694"/>
        <v/>
      </c>
    </row>
    <row r="28357" spans="10:10" x14ac:dyDescent="0.25">
      <c r="J28357" t="str">
        <f t="shared" si="694"/>
        <v/>
      </c>
    </row>
    <row r="28358" spans="10:10" x14ac:dyDescent="0.25">
      <c r="J28358" t="str">
        <f t="shared" si="694"/>
        <v/>
      </c>
    </row>
    <row r="28359" spans="10:10" x14ac:dyDescent="0.25">
      <c r="J28359" t="str">
        <f t="shared" si="694"/>
        <v/>
      </c>
    </row>
    <row r="28360" spans="10:10" x14ac:dyDescent="0.25">
      <c r="J28360" t="str">
        <f t="shared" si="694"/>
        <v/>
      </c>
    </row>
    <row r="28361" spans="10:10" x14ac:dyDescent="0.25">
      <c r="J28361" t="str">
        <f t="shared" si="694"/>
        <v/>
      </c>
    </row>
    <row r="28362" spans="10:10" x14ac:dyDescent="0.25">
      <c r="J28362" t="str">
        <f t="shared" si="694"/>
        <v/>
      </c>
    </row>
    <row r="28363" spans="10:10" x14ac:dyDescent="0.25">
      <c r="J28363" t="str">
        <f t="shared" si="694"/>
        <v/>
      </c>
    </row>
    <row r="28364" spans="10:10" x14ac:dyDescent="0.25">
      <c r="J28364" t="str">
        <f t="shared" si="694"/>
        <v/>
      </c>
    </row>
    <row r="28365" spans="10:10" x14ac:dyDescent="0.25">
      <c r="J28365" t="str">
        <f t="shared" si="694"/>
        <v/>
      </c>
    </row>
    <row r="28366" spans="10:10" x14ac:dyDescent="0.25">
      <c r="J28366" t="str">
        <f t="shared" si="694"/>
        <v/>
      </c>
    </row>
    <row r="28367" spans="10:10" x14ac:dyDescent="0.25">
      <c r="J28367" t="str">
        <f t="shared" si="694"/>
        <v/>
      </c>
    </row>
    <row r="28368" spans="10:10" x14ac:dyDescent="0.25">
      <c r="J28368" t="str">
        <f t="shared" si="694"/>
        <v/>
      </c>
    </row>
    <row r="28369" spans="10:10" x14ac:dyDescent="0.25">
      <c r="J28369" t="str">
        <f t="shared" si="694"/>
        <v/>
      </c>
    </row>
    <row r="28370" spans="10:10" x14ac:dyDescent="0.25">
      <c r="J28370" t="str">
        <f t="shared" si="694"/>
        <v/>
      </c>
    </row>
    <row r="28371" spans="10:10" x14ac:dyDescent="0.25">
      <c r="J28371" t="str">
        <f t="shared" si="694"/>
        <v/>
      </c>
    </row>
    <row r="28372" spans="10:10" x14ac:dyDescent="0.25">
      <c r="J28372" t="str">
        <f t="shared" si="694"/>
        <v/>
      </c>
    </row>
    <row r="28373" spans="10:10" x14ac:dyDescent="0.25">
      <c r="J28373" t="str">
        <f t="shared" si="694"/>
        <v/>
      </c>
    </row>
    <row r="28374" spans="10:10" x14ac:dyDescent="0.25">
      <c r="J28374" t="str">
        <f t="shared" si="694"/>
        <v/>
      </c>
    </row>
    <row r="28375" spans="10:10" x14ac:dyDescent="0.25">
      <c r="J28375" t="str">
        <f t="shared" si="694"/>
        <v/>
      </c>
    </row>
    <row r="28376" spans="10:10" x14ac:dyDescent="0.25">
      <c r="J28376" t="str">
        <f t="shared" si="694"/>
        <v/>
      </c>
    </row>
    <row r="28377" spans="10:10" x14ac:dyDescent="0.25">
      <c r="J28377" t="str">
        <f t="shared" si="694"/>
        <v/>
      </c>
    </row>
    <row r="28378" spans="10:10" x14ac:dyDescent="0.25">
      <c r="J28378" t="str">
        <f t="shared" si="694"/>
        <v/>
      </c>
    </row>
    <row r="28379" spans="10:10" x14ac:dyDescent="0.25">
      <c r="J28379" t="str">
        <f t="shared" si="694"/>
        <v/>
      </c>
    </row>
    <row r="28380" spans="10:10" x14ac:dyDescent="0.25">
      <c r="J28380" t="str">
        <f t="shared" si="694"/>
        <v/>
      </c>
    </row>
    <row r="28381" spans="10:10" x14ac:dyDescent="0.25">
      <c r="J28381" t="str">
        <f t="shared" si="694"/>
        <v/>
      </c>
    </row>
    <row r="28382" spans="10:10" x14ac:dyDescent="0.25">
      <c r="J28382" t="str">
        <f t="shared" si="694"/>
        <v/>
      </c>
    </row>
    <row r="28383" spans="10:10" x14ac:dyDescent="0.25">
      <c r="J28383" t="str">
        <f t="shared" si="694"/>
        <v/>
      </c>
    </row>
    <row r="28384" spans="10:10" x14ac:dyDescent="0.25">
      <c r="J28384" t="str">
        <f t="shared" si="694"/>
        <v/>
      </c>
    </row>
    <row r="28385" spans="10:10" x14ac:dyDescent="0.25">
      <c r="J28385" t="str">
        <f t="shared" si="694"/>
        <v/>
      </c>
    </row>
    <row r="28386" spans="10:10" x14ac:dyDescent="0.25">
      <c r="J28386" t="str">
        <f t="shared" si="694"/>
        <v/>
      </c>
    </row>
    <row r="28387" spans="10:10" x14ac:dyDescent="0.25">
      <c r="J28387" t="str">
        <f t="shared" si="694"/>
        <v/>
      </c>
    </row>
    <row r="28388" spans="10:10" x14ac:dyDescent="0.25">
      <c r="J28388" t="str">
        <f t="shared" si="694"/>
        <v/>
      </c>
    </row>
    <row r="28389" spans="10:10" x14ac:dyDescent="0.25">
      <c r="J28389" t="str">
        <f t="shared" si="694"/>
        <v/>
      </c>
    </row>
    <row r="28390" spans="10:10" x14ac:dyDescent="0.25">
      <c r="J28390" t="str">
        <f t="shared" si="694"/>
        <v/>
      </c>
    </row>
    <row r="28391" spans="10:10" x14ac:dyDescent="0.25">
      <c r="J28391" t="str">
        <f t="shared" si="694"/>
        <v/>
      </c>
    </row>
    <row r="28392" spans="10:10" x14ac:dyDescent="0.25">
      <c r="J28392" t="str">
        <f t="shared" si="694"/>
        <v/>
      </c>
    </row>
    <row r="28393" spans="10:10" x14ac:dyDescent="0.25">
      <c r="J28393" t="str">
        <f t="shared" si="694"/>
        <v/>
      </c>
    </row>
    <row r="28394" spans="10:10" x14ac:dyDescent="0.25">
      <c r="J28394" t="str">
        <f t="shared" si="694"/>
        <v/>
      </c>
    </row>
    <row r="28395" spans="10:10" x14ac:dyDescent="0.25">
      <c r="J28395" t="str">
        <f t="shared" si="694"/>
        <v/>
      </c>
    </row>
    <row r="28396" spans="10:10" x14ac:dyDescent="0.25">
      <c r="J28396" t="str">
        <f t="shared" si="694"/>
        <v/>
      </c>
    </row>
    <row r="28397" spans="10:10" x14ac:dyDescent="0.25">
      <c r="J28397" t="str">
        <f t="shared" si="694"/>
        <v/>
      </c>
    </row>
    <row r="28398" spans="10:10" x14ac:dyDescent="0.25">
      <c r="J28398" t="str">
        <f t="shared" si="694"/>
        <v/>
      </c>
    </row>
    <row r="28399" spans="10:10" x14ac:dyDescent="0.25">
      <c r="J28399" t="str">
        <f t="shared" si="694"/>
        <v/>
      </c>
    </row>
    <row r="28400" spans="10:10" x14ac:dyDescent="0.25">
      <c r="J28400" t="str">
        <f t="shared" si="694"/>
        <v/>
      </c>
    </row>
    <row r="28401" spans="10:10" x14ac:dyDescent="0.25">
      <c r="J28401" t="str">
        <f t="shared" si="694"/>
        <v/>
      </c>
    </row>
    <row r="28402" spans="10:10" x14ac:dyDescent="0.25">
      <c r="J28402" t="str">
        <f t="shared" si="694"/>
        <v/>
      </c>
    </row>
    <row r="28403" spans="10:10" x14ac:dyDescent="0.25">
      <c r="J28403" t="str">
        <f t="shared" si="694"/>
        <v/>
      </c>
    </row>
    <row r="28404" spans="10:10" x14ac:dyDescent="0.25">
      <c r="J28404" t="str">
        <f t="shared" si="694"/>
        <v/>
      </c>
    </row>
    <row r="28405" spans="10:10" x14ac:dyDescent="0.25">
      <c r="J28405" t="str">
        <f t="shared" si="694"/>
        <v/>
      </c>
    </row>
    <row r="28406" spans="10:10" x14ac:dyDescent="0.25">
      <c r="J28406" t="str">
        <f t="shared" si="694"/>
        <v/>
      </c>
    </row>
    <row r="28407" spans="10:10" x14ac:dyDescent="0.25">
      <c r="J28407" t="str">
        <f t="shared" si="694"/>
        <v/>
      </c>
    </row>
    <row r="28408" spans="10:10" x14ac:dyDescent="0.25">
      <c r="J28408" t="str">
        <f t="shared" si="694"/>
        <v/>
      </c>
    </row>
    <row r="28409" spans="10:10" x14ac:dyDescent="0.25">
      <c r="J28409" t="str">
        <f t="shared" si="694"/>
        <v/>
      </c>
    </row>
    <row r="28410" spans="10:10" x14ac:dyDescent="0.25">
      <c r="J28410" t="str">
        <f t="shared" si="694"/>
        <v/>
      </c>
    </row>
    <row r="28411" spans="10:10" x14ac:dyDescent="0.25">
      <c r="J28411" t="str">
        <f t="shared" si="694"/>
        <v/>
      </c>
    </row>
    <row r="28412" spans="10:10" x14ac:dyDescent="0.25">
      <c r="J28412" t="str">
        <f t="shared" si="694"/>
        <v/>
      </c>
    </row>
    <row r="28413" spans="10:10" x14ac:dyDescent="0.25">
      <c r="J28413" t="str">
        <f t="shared" si="694"/>
        <v/>
      </c>
    </row>
    <row r="28414" spans="10:10" x14ac:dyDescent="0.25">
      <c r="J28414" t="str">
        <f t="shared" si="694"/>
        <v/>
      </c>
    </row>
    <row r="28415" spans="10:10" x14ac:dyDescent="0.25">
      <c r="J28415" t="str">
        <f t="shared" si="694"/>
        <v/>
      </c>
    </row>
    <row r="28416" spans="10:10" x14ac:dyDescent="0.25">
      <c r="J28416" t="str">
        <f t="shared" si="694"/>
        <v/>
      </c>
    </row>
    <row r="28417" spans="10:10" x14ac:dyDescent="0.25">
      <c r="J28417" t="str">
        <f t="shared" si="694"/>
        <v/>
      </c>
    </row>
    <row r="28418" spans="10:10" x14ac:dyDescent="0.25">
      <c r="J28418" t="str">
        <f t="shared" si="694"/>
        <v/>
      </c>
    </row>
    <row r="28419" spans="10:10" x14ac:dyDescent="0.25">
      <c r="J28419" t="str">
        <f t="shared" ref="J28419:J28482" si="695">B28419&amp;C28419&amp;E28419&amp;IF(C28419="Skog",F28419&amp;G28419,"")</f>
        <v/>
      </c>
    </row>
    <row r="28420" spans="10:10" x14ac:dyDescent="0.25">
      <c r="J28420" t="str">
        <f t="shared" si="695"/>
        <v/>
      </c>
    </row>
    <row r="28421" spans="10:10" x14ac:dyDescent="0.25">
      <c r="J28421" t="str">
        <f t="shared" si="695"/>
        <v/>
      </c>
    </row>
    <row r="28422" spans="10:10" x14ac:dyDescent="0.25">
      <c r="J28422" t="str">
        <f t="shared" si="695"/>
        <v/>
      </c>
    </row>
    <row r="28423" spans="10:10" x14ac:dyDescent="0.25">
      <c r="J28423" t="str">
        <f t="shared" si="695"/>
        <v/>
      </c>
    </row>
    <row r="28424" spans="10:10" x14ac:dyDescent="0.25">
      <c r="J28424" t="str">
        <f t="shared" si="695"/>
        <v/>
      </c>
    </row>
    <row r="28425" spans="10:10" x14ac:dyDescent="0.25">
      <c r="J28425" t="str">
        <f t="shared" si="695"/>
        <v/>
      </c>
    </row>
    <row r="28426" spans="10:10" x14ac:dyDescent="0.25">
      <c r="J28426" t="str">
        <f t="shared" si="695"/>
        <v/>
      </c>
    </row>
    <row r="28427" spans="10:10" x14ac:dyDescent="0.25">
      <c r="J28427" t="str">
        <f t="shared" si="695"/>
        <v/>
      </c>
    </row>
    <row r="28428" spans="10:10" x14ac:dyDescent="0.25">
      <c r="J28428" t="str">
        <f t="shared" si="695"/>
        <v/>
      </c>
    </row>
    <row r="28429" spans="10:10" x14ac:dyDescent="0.25">
      <c r="J28429" t="str">
        <f t="shared" si="695"/>
        <v/>
      </c>
    </row>
    <row r="28430" spans="10:10" x14ac:dyDescent="0.25">
      <c r="J28430" t="str">
        <f t="shared" si="695"/>
        <v/>
      </c>
    </row>
    <row r="28431" spans="10:10" x14ac:dyDescent="0.25">
      <c r="J28431" t="str">
        <f t="shared" si="695"/>
        <v/>
      </c>
    </row>
    <row r="28432" spans="10:10" x14ac:dyDescent="0.25">
      <c r="J28432" t="str">
        <f t="shared" si="695"/>
        <v/>
      </c>
    </row>
    <row r="28433" spans="10:10" x14ac:dyDescent="0.25">
      <c r="J28433" t="str">
        <f t="shared" si="695"/>
        <v/>
      </c>
    </row>
    <row r="28434" spans="10:10" x14ac:dyDescent="0.25">
      <c r="J28434" t="str">
        <f t="shared" si="695"/>
        <v/>
      </c>
    </row>
    <row r="28435" spans="10:10" x14ac:dyDescent="0.25">
      <c r="J28435" t="str">
        <f t="shared" si="695"/>
        <v/>
      </c>
    </row>
    <row r="28436" spans="10:10" x14ac:dyDescent="0.25">
      <c r="J28436" t="str">
        <f t="shared" si="695"/>
        <v/>
      </c>
    </row>
    <row r="28437" spans="10:10" x14ac:dyDescent="0.25">
      <c r="J28437" t="str">
        <f t="shared" si="695"/>
        <v/>
      </c>
    </row>
    <row r="28438" spans="10:10" x14ac:dyDescent="0.25">
      <c r="J28438" t="str">
        <f t="shared" si="695"/>
        <v/>
      </c>
    </row>
    <row r="28439" spans="10:10" x14ac:dyDescent="0.25">
      <c r="J28439" t="str">
        <f t="shared" si="695"/>
        <v/>
      </c>
    </row>
    <row r="28440" spans="10:10" x14ac:dyDescent="0.25">
      <c r="J28440" t="str">
        <f t="shared" si="695"/>
        <v/>
      </c>
    </row>
    <row r="28441" spans="10:10" x14ac:dyDescent="0.25">
      <c r="J28441" t="str">
        <f t="shared" si="695"/>
        <v/>
      </c>
    </row>
    <row r="28442" spans="10:10" x14ac:dyDescent="0.25">
      <c r="J28442" t="str">
        <f t="shared" si="695"/>
        <v/>
      </c>
    </row>
    <row r="28443" spans="10:10" x14ac:dyDescent="0.25">
      <c r="J28443" t="str">
        <f t="shared" si="695"/>
        <v/>
      </c>
    </row>
    <row r="28444" spans="10:10" x14ac:dyDescent="0.25">
      <c r="J28444" t="str">
        <f t="shared" si="695"/>
        <v/>
      </c>
    </row>
    <row r="28445" spans="10:10" x14ac:dyDescent="0.25">
      <c r="J28445" t="str">
        <f t="shared" si="695"/>
        <v/>
      </c>
    </row>
    <row r="28446" spans="10:10" x14ac:dyDescent="0.25">
      <c r="J28446" t="str">
        <f t="shared" si="695"/>
        <v/>
      </c>
    </row>
    <row r="28447" spans="10:10" x14ac:dyDescent="0.25">
      <c r="J28447" t="str">
        <f t="shared" si="695"/>
        <v/>
      </c>
    </row>
    <row r="28448" spans="10:10" x14ac:dyDescent="0.25">
      <c r="J28448" t="str">
        <f t="shared" si="695"/>
        <v/>
      </c>
    </row>
    <row r="28449" spans="10:10" x14ac:dyDescent="0.25">
      <c r="J28449" t="str">
        <f t="shared" si="695"/>
        <v/>
      </c>
    </row>
    <row r="28450" spans="10:10" x14ac:dyDescent="0.25">
      <c r="J28450" t="str">
        <f t="shared" si="695"/>
        <v/>
      </c>
    </row>
    <row r="28451" spans="10:10" x14ac:dyDescent="0.25">
      <c r="J28451" t="str">
        <f t="shared" si="695"/>
        <v/>
      </c>
    </row>
    <row r="28452" spans="10:10" x14ac:dyDescent="0.25">
      <c r="J28452" t="str">
        <f t="shared" si="695"/>
        <v/>
      </c>
    </row>
    <row r="28453" spans="10:10" x14ac:dyDescent="0.25">
      <c r="J28453" t="str">
        <f t="shared" si="695"/>
        <v/>
      </c>
    </row>
    <row r="28454" spans="10:10" x14ac:dyDescent="0.25">
      <c r="J28454" t="str">
        <f t="shared" si="695"/>
        <v/>
      </c>
    </row>
    <row r="28455" spans="10:10" x14ac:dyDescent="0.25">
      <c r="J28455" t="str">
        <f t="shared" si="695"/>
        <v/>
      </c>
    </row>
    <row r="28456" spans="10:10" x14ac:dyDescent="0.25">
      <c r="J28456" t="str">
        <f t="shared" si="695"/>
        <v/>
      </c>
    </row>
    <row r="28457" spans="10:10" x14ac:dyDescent="0.25">
      <c r="J28457" t="str">
        <f t="shared" si="695"/>
        <v/>
      </c>
    </row>
    <row r="28458" spans="10:10" x14ac:dyDescent="0.25">
      <c r="J28458" t="str">
        <f t="shared" si="695"/>
        <v/>
      </c>
    </row>
    <row r="28459" spans="10:10" x14ac:dyDescent="0.25">
      <c r="J28459" t="str">
        <f t="shared" si="695"/>
        <v/>
      </c>
    </row>
    <row r="28460" spans="10:10" x14ac:dyDescent="0.25">
      <c r="J28460" t="str">
        <f t="shared" si="695"/>
        <v/>
      </c>
    </row>
    <row r="28461" spans="10:10" x14ac:dyDescent="0.25">
      <c r="J28461" t="str">
        <f t="shared" si="695"/>
        <v/>
      </c>
    </row>
    <row r="28462" spans="10:10" x14ac:dyDescent="0.25">
      <c r="J28462" t="str">
        <f t="shared" si="695"/>
        <v/>
      </c>
    </row>
    <row r="28463" spans="10:10" x14ac:dyDescent="0.25">
      <c r="J28463" t="str">
        <f t="shared" si="695"/>
        <v/>
      </c>
    </row>
    <row r="28464" spans="10:10" x14ac:dyDescent="0.25">
      <c r="J28464" t="str">
        <f t="shared" si="695"/>
        <v/>
      </c>
    </row>
    <row r="28465" spans="10:10" x14ac:dyDescent="0.25">
      <c r="J28465" t="str">
        <f t="shared" si="695"/>
        <v/>
      </c>
    </row>
    <row r="28466" spans="10:10" x14ac:dyDescent="0.25">
      <c r="J28466" t="str">
        <f t="shared" si="695"/>
        <v/>
      </c>
    </row>
    <row r="28467" spans="10:10" x14ac:dyDescent="0.25">
      <c r="J28467" t="str">
        <f t="shared" si="695"/>
        <v/>
      </c>
    </row>
    <row r="28468" spans="10:10" x14ac:dyDescent="0.25">
      <c r="J28468" t="str">
        <f t="shared" si="695"/>
        <v/>
      </c>
    </row>
    <row r="28469" spans="10:10" x14ac:dyDescent="0.25">
      <c r="J28469" t="str">
        <f t="shared" si="695"/>
        <v/>
      </c>
    </row>
    <row r="28470" spans="10:10" x14ac:dyDescent="0.25">
      <c r="J28470" t="str">
        <f t="shared" si="695"/>
        <v/>
      </c>
    </row>
    <row r="28471" spans="10:10" x14ac:dyDescent="0.25">
      <c r="J28471" t="str">
        <f t="shared" si="695"/>
        <v/>
      </c>
    </row>
    <row r="28472" spans="10:10" x14ac:dyDescent="0.25">
      <c r="J28472" t="str">
        <f t="shared" si="695"/>
        <v/>
      </c>
    </row>
    <row r="28473" spans="10:10" x14ac:dyDescent="0.25">
      <c r="J28473" t="str">
        <f t="shared" si="695"/>
        <v/>
      </c>
    </row>
    <row r="28474" spans="10:10" x14ac:dyDescent="0.25">
      <c r="J28474" t="str">
        <f t="shared" si="695"/>
        <v/>
      </c>
    </row>
    <row r="28475" spans="10:10" x14ac:dyDescent="0.25">
      <c r="J28475" t="str">
        <f t="shared" si="695"/>
        <v/>
      </c>
    </row>
    <row r="28476" spans="10:10" x14ac:dyDescent="0.25">
      <c r="J28476" t="str">
        <f t="shared" si="695"/>
        <v/>
      </c>
    </row>
    <row r="28477" spans="10:10" x14ac:dyDescent="0.25">
      <c r="J28477" t="str">
        <f t="shared" si="695"/>
        <v/>
      </c>
    </row>
    <row r="28478" spans="10:10" x14ac:dyDescent="0.25">
      <c r="J28478" t="str">
        <f t="shared" si="695"/>
        <v/>
      </c>
    </row>
    <row r="28479" spans="10:10" x14ac:dyDescent="0.25">
      <c r="J28479" t="str">
        <f t="shared" si="695"/>
        <v/>
      </c>
    </row>
    <row r="28480" spans="10:10" x14ac:dyDescent="0.25">
      <c r="J28480" t="str">
        <f t="shared" si="695"/>
        <v/>
      </c>
    </row>
    <row r="28481" spans="10:10" x14ac:dyDescent="0.25">
      <c r="J28481" t="str">
        <f t="shared" si="695"/>
        <v/>
      </c>
    </row>
    <row r="28482" spans="10:10" x14ac:dyDescent="0.25">
      <c r="J28482" t="str">
        <f t="shared" si="695"/>
        <v/>
      </c>
    </row>
    <row r="28483" spans="10:10" x14ac:dyDescent="0.25">
      <c r="J28483" t="str">
        <f t="shared" ref="J28483:J28546" si="696">B28483&amp;C28483&amp;E28483&amp;IF(C28483="Skog",F28483&amp;G28483,"")</f>
        <v/>
      </c>
    </row>
    <row r="28484" spans="10:10" x14ac:dyDescent="0.25">
      <c r="J28484" t="str">
        <f t="shared" si="696"/>
        <v/>
      </c>
    </row>
    <row r="28485" spans="10:10" x14ac:dyDescent="0.25">
      <c r="J28485" t="str">
        <f t="shared" si="696"/>
        <v/>
      </c>
    </row>
    <row r="28486" spans="10:10" x14ac:dyDescent="0.25">
      <c r="J28486" t="str">
        <f t="shared" si="696"/>
        <v/>
      </c>
    </row>
    <row r="28487" spans="10:10" x14ac:dyDescent="0.25">
      <c r="J28487" t="str">
        <f t="shared" si="696"/>
        <v/>
      </c>
    </row>
    <row r="28488" spans="10:10" x14ac:dyDescent="0.25">
      <c r="J28488" t="str">
        <f t="shared" si="696"/>
        <v/>
      </c>
    </row>
    <row r="28489" spans="10:10" x14ac:dyDescent="0.25">
      <c r="J28489" t="str">
        <f t="shared" si="696"/>
        <v/>
      </c>
    </row>
    <row r="28490" spans="10:10" x14ac:dyDescent="0.25">
      <c r="J28490" t="str">
        <f t="shared" si="696"/>
        <v/>
      </c>
    </row>
    <row r="28491" spans="10:10" x14ac:dyDescent="0.25">
      <c r="J28491" t="str">
        <f t="shared" si="696"/>
        <v/>
      </c>
    </row>
    <row r="28492" spans="10:10" x14ac:dyDescent="0.25">
      <c r="J28492" t="str">
        <f t="shared" si="696"/>
        <v/>
      </c>
    </row>
    <row r="28493" spans="10:10" x14ac:dyDescent="0.25">
      <c r="J28493" t="str">
        <f t="shared" si="696"/>
        <v/>
      </c>
    </row>
    <row r="28494" spans="10:10" x14ac:dyDescent="0.25">
      <c r="J28494" t="str">
        <f t="shared" si="696"/>
        <v/>
      </c>
    </row>
    <row r="28495" spans="10:10" x14ac:dyDescent="0.25">
      <c r="J28495" t="str">
        <f t="shared" si="696"/>
        <v/>
      </c>
    </row>
    <row r="28496" spans="10:10" x14ac:dyDescent="0.25">
      <c r="J28496" t="str">
        <f t="shared" si="696"/>
        <v/>
      </c>
    </row>
    <row r="28497" spans="10:10" x14ac:dyDescent="0.25">
      <c r="J28497" t="str">
        <f t="shared" si="696"/>
        <v/>
      </c>
    </row>
    <row r="28498" spans="10:10" x14ac:dyDescent="0.25">
      <c r="J28498" t="str">
        <f t="shared" si="696"/>
        <v/>
      </c>
    </row>
    <row r="28499" spans="10:10" x14ac:dyDescent="0.25">
      <c r="J28499" t="str">
        <f t="shared" si="696"/>
        <v/>
      </c>
    </row>
    <row r="28500" spans="10:10" x14ac:dyDescent="0.25">
      <c r="J28500" t="str">
        <f t="shared" si="696"/>
        <v/>
      </c>
    </row>
    <row r="28501" spans="10:10" x14ac:dyDescent="0.25">
      <c r="J28501" t="str">
        <f t="shared" si="696"/>
        <v/>
      </c>
    </row>
    <row r="28502" spans="10:10" x14ac:dyDescent="0.25">
      <c r="J28502" t="str">
        <f t="shared" si="696"/>
        <v/>
      </c>
    </row>
    <row r="28503" spans="10:10" x14ac:dyDescent="0.25">
      <c r="J28503" t="str">
        <f t="shared" si="696"/>
        <v/>
      </c>
    </row>
    <row r="28504" spans="10:10" x14ac:dyDescent="0.25">
      <c r="J28504" t="str">
        <f t="shared" si="696"/>
        <v/>
      </c>
    </row>
    <row r="28505" spans="10:10" x14ac:dyDescent="0.25">
      <c r="J28505" t="str">
        <f t="shared" si="696"/>
        <v/>
      </c>
    </row>
    <row r="28506" spans="10:10" x14ac:dyDescent="0.25">
      <c r="J28506" t="str">
        <f t="shared" si="696"/>
        <v/>
      </c>
    </row>
    <row r="28507" spans="10:10" x14ac:dyDescent="0.25">
      <c r="J28507" t="str">
        <f t="shared" si="696"/>
        <v/>
      </c>
    </row>
    <row r="28508" spans="10:10" x14ac:dyDescent="0.25">
      <c r="J28508" t="str">
        <f t="shared" si="696"/>
        <v/>
      </c>
    </row>
    <row r="28509" spans="10:10" x14ac:dyDescent="0.25">
      <c r="J28509" t="str">
        <f t="shared" si="696"/>
        <v/>
      </c>
    </row>
    <row r="28510" spans="10:10" x14ac:dyDescent="0.25">
      <c r="J28510" t="str">
        <f t="shared" si="696"/>
        <v/>
      </c>
    </row>
    <row r="28511" spans="10:10" x14ac:dyDescent="0.25">
      <c r="J28511" t="str">
        <f t="shared" si="696"/>
        <v/>
      </c>
    </row>
    <row r="28512" spans="10:10" x14ac:dyDescent="0.25">
      <c r="J28512" t="str">
        <f t="shared" si="696"/>
        <v/>
      </c>
    </row>
    <row r="28513" spans="10:10" x14ac:dyDescent="0.25">
      <c r="J28513" t="str">
        <f t="shared" si="696"/>
        <v/>
      </c>
    </row>
    <row r="28514" spans="10:10" x14ac:dyDescent="0.25">
      <c r="J28514" t="str">
        <f t="shared" si="696"/>
        <v/>
      </c>
    </row>
    <row r="28515" spans="10:10" x14ac:dyDescent="0.25">
      <c r="J28515" t="str">
        <f t="shared" si="696"/>
        <v/>
      </c>
    </row>
    <row r="28516" spans="10:10" x14ac:dyDescent="0.25">
      <c r="J28516" t="str">
        <f t="shared" si="696"/>
        <v/>
      </c>
    </row>
    <row r="28517" spans="10:10" x14ac:dyDescent="0.25">
      <c r="J28517" t="str">
        <f t="shared" si="696"/>
        <v/>
      </c>
    </row>
    <row r="28518" spans="10:10" x14ac:dyDescent="0.25">
      <c r="J28518" t="str">
        <f t="shared" si="696"/>
        <v/>
      </c>
    </row>
    <row r="28519" spans="10:10" x14ac:dyDescent="0.25">
      <c r="J28519" t="str">
        <f t="shared" si="696"/>
        <v/>
      </c>
    </row>
    <row r="28520" spans="10:10" x14ac:dyDescent="0.25">
      <c r="J28520" t="str">
        <f t="shared" si="696"/>
        <v/>
      </c>
    </row>
    <row r="28521" spans="10:10" x14ac:dyDescent="0.25">
      <c r="J28521" t="str">
        <f t="shared" si="696"/>
        <v/>
      </c>
    </row>
    <row r="28522" spans="10:10" x14ac:dyDescent="0.25">
      <c r="J28522" t="str">
        <f t="shared" si="696"/>
        <v/>
      </c>
    </row>
    <row r="28523" spans="10:10" x14ac:dyDescent="0.25">
      <c r="J28523" t="str">
        <f t="shared" si="696"/>
        <v/>
      </c>
    </row>
    <row r="28524" spans="10:10" x14ac:dyDescent="0.25">
      <c r="J28524" t="str">
        <f t="shared" si="696"/>
        <v/>
      </c>
    </row>
    <row r="28525" spans="10:10" x14ac:dyDescent="0.25">
      <c r="J28525" t="str">
        <f t="shared" si="696"/>
        <v/>
      </c>
    </row>
    <row r="28526" spans="10:10" x14ac:dyDescent="0.25">
      <c r="J28526" t="str">
        <f t="shared" si="696"/>
        <v/>
      </c>
    </row>
    <row r="28527" spans="10:10" x14ac:dyDescent="0.25">
      <c r="J28527" t="str">
        <f t="shared" si="696"/>
        <v/>
      </c>
    </row>
    <row r="28528" spans="10:10" x14ac:dyDescent="0.25">
      <c r="J28528" t="str">
        <f t="shared" si="696"/>
        <v/>
      </c>
    </row>
    <row r="28529" spans="10:10" x14ac:dyDescent="0.25">
      <c r="J28529" t="str">
        <f t="shared" si="696"/>
        <v/>
      </c>
    </row>
    <row r="28530" spans="10:10" x14ac:dyDescent="0.25">
      <c r="J28530" t="str">
        <f t="shared" si="696"/>
        <v/>
      </c>
    </row>
    <row r="28531" spans="10:10" x14ac:dyDescent="0.25">
      <c r="J28531" t="str">
        <f t="shared" si="696"/>
        <v/>
      </c>
    </row>
    <row r="28532" spans="10:10" x14ac:dyDescent="0.25">
      <c r="J28532" t="str">
        <f t="shared" si="696"/>
        <v/>
      </c>
    </row>
    <row r="28533" spans="10:10" x14ac:dyDescent="0.25">
      <c r="J28533" t="str">
        <f t="shared" si="696"/>
        <v/>
      </c>
    </row>
    <row r="28534" spans="10:10" x14ac:dyDescent="0.25">
      <c r="J28534" t="str">
        <f t="shared" si="696"/>
        <v/>
      </c>
    </row>
    <row r="28535" spans="10:10" x14ac:dyDescent="0.25">
      <c r="J28535" t="str">
        <f t="shared" si="696"/>
        <v/>
      </c>
    </row>
    <row r="28536" spans="10:10" x14ac:dyDescent="0.25">
      <c r="J28536" t="str">
        <f t="shared" si="696"/>
        <v/>
      </c>
    </row>
    <row r="28537" spans="10:10" x14ac:dyDescent="0.25">
      <c r="J28537" t="str">
        <f t="shared" si="696"/>
        <v/>
      </c>
    </row>
    <row r="28538" spans="10:10" x14ac:dyDescent="0.25">
      <c r="J28538" t="str">
        <f t="shared" si="696"/>
        <v/>
      </c>
    </row>
    <row r="28539" spans="10:10" x14ac:dyDescent="0.25">
      <c r="J28539" t="str">
        <f t="shared" si="696"/>
        <v/>
      </c>
    </row>
    <row r="28540" spans="10:10" x14ac:dyDescent="0.25">
      <c r="J28540" t="str">
        <f t="shared" si="696"/>
        <v/>
      </c>
    </row>
    <row r="28541" spans="10:10" x14ac:dyDescent="0.25">
      <c r="J28541" t="str">
        <f t="shared" si="696"/>
        <v/>
      </c>
    </row>
    <row r="28542" spans="10:10" x14ac:dyDescent="0.25">
      <c r="J28542" t="str">
        <f t="shared" si="696"/>
        <v/>
      </c>
    </row>
    <row r="28543" spans="10:10" x14ac:dyDescent="0.25">
      <c r="J28543" t="str">
        <f t="shared" si="696"/>
        <v/>
      </c>
    </row>
    <row r="28544" spans="10:10" x14ac:dyDescent="0.25">
      <c r="J28544" t="str">
        <f t="shared" si="696"/>
        <v/>
      </c>
    </row>
    <row r="28545" spans="10:10" x14ac:dyDescent="0.25">
      <c r="J28545" t="str">
        <f t="shared" si="696"/>
        <v/>
      </c>
    </row>
    <row r="28546" spans="10:10" x14ac:dyDescent="0.25">
      <c r="J28546" t="str">
        <f t="shared" si="696"/>
        <v/>
      </c>
    </row>
    <row r="28547" spans="10:10" x14ac:dyDescent="0.25">
      <c r="J28547" t="str">
        <f t="shared" ref="J28547:J28610" si="697">B28547&amp;C28547&amp;E28547&amp;IF(C28547="Skog",F28547&amp;G28547,"")</f>
        <v/>
      </c>
    </row>
    <row r="28548" spans="10:10" x14ac:dyDescent="0.25">
      <c r="J28548" t="str">
        <f t="shared" si="697"/>
        <v/>
      </c>
    </row>
    <row r="28549" spans="10:10" x14ac:dyDescent="0.25">
      <c r="J28549" t="str">
        <f t="shared" si="697"/>
        <v/>
      </c>
    </row>
    <row r="28550" spans="10:10" x14ac:dyDescent="0.25">
      <c r="J28550" t="str">
        <f t="shared" si="697"/>
        <v/>
      </c>
    </row>
    <row r="28551" spans="10:10" x14ac:dyDescent="0.25">
      <c r="J28551" t="str">
        <f t="shared" si="697"/>
        <v/>
      </c>
    </row>
    <row r="28552" spans="10:10" x14ac:dyDescent="0.25">
      <c r="J28552" t="str">
        <f t="shared" si="697"/>
        <v/>
      </c>
    </row>
    <row r="28553" spans="10:10" x14ac:dyDescent="0.25">
      <c r="J28553" t="str">
        <f t="shared" si="697"/>
        <v/>
      </c>
    </row>
    <row r="28554" spans="10:10" x14ac:dyDescent="0.25">
      <c r="J28554" t="str">
        <f t="shared" si="697"/>
        <v/>
      </c>
    </row>
    <row r="28555" spans="10:10" x14ac:dyDescent="0.25">
      <c r="J28555" t="str">
        <f t="shared" si="697"/>
        <v/>
      </c>
    </row>
    <row r="28556" spans="10:10" x14ac:dyDescent="0.25">
      <c r="J28556" t="str">
        <f t="shared" si="697"/>
        <v/>
      </c>
    </row>
    <row r="28557" spans="10:10" x14ac:dyDescent="0.25">
      <c r="J28557" t="str">
        <f t="shared" si="697"/>
        <v/>
      </c>
    </row>
    <row r="28558" spans="10:10" x14ac:dyDescent="0.25">
      <c r="J28558" t="str">
        <f t="shared" si="697"/>
        <v/>
      </c>
    </row>
    <row r="28559" spans="10:10" x14ac:dyDescent="0.25">
      <c r="J28559" t="str">
        <f t="shared" si="697"/>
        <v/>
      </c>
    </row>
    <row r="28560" spans="10:10" x14ac:dyDescent="0.25">
      <c r="J28560" t="str">
        <f t="shared" si="697"/>
        <v/>
      </c>
    </row>
    <row r="28561" spans="10:10" x14ac:dyDescent="0.25">
      <c r="J28561" t="str">
        <f t="shared" si="697"/>
        <v/>
      </c>
    </row>
    <row r="28562" spans="10:10" x14ac:dyDescent="0.25">
      <c r="J28562" t="str">
        <f t="shared" si="697"/>
        <v/>
      </c>
    </row>
    <row r="28563" spans="10:10" x14ac:dyDescent="0.25">
      <c r="J28563" t="str">
        <f t="shared" si="697"/>
        <v/>
      </c>
    </row>
    <row r="28564" spans="10:10" x14ac:dyDescent="0.25">
      <c r="J28564" t="str">
        <f t="shared" si="697"/>
        <v/>
      </c>
    </row>
    <row r="28565" spans="10:10" x14ac:dyDescent="0.25">
      <c r="J28565" t="str">
        <f t="shared" si="697"/>
        <v/>
      </c>
    </row>
    <row r="28566" spans="10:10" x14ac:dyDescent="0.25">
      <c r="J28566" t="str">
        <f t="shared" si="697"/>
        <v/>
      </c>
    </row>
    <row r="28567" spans="10:10" x14ac:dyDescent="0.25">
      <c r="J28567" t="str">
        <f t="shared" si="697"/>
        <v/>
      </c>
    </row>
    <row r="28568" spans="10:10" x14ac:dyDescent="0.25">
      <c r="J28568" t="str">
        <f t="shared" si="697"/>
        <v/>
      </c>
    </row>
    <row r="28569" spans="10:10" x14ac:dyDescent="0.25">
      <c r="J28569" t="str">
        <f t="shared" si="697"/>
        <v/>
      </c>
    </row>
    <row r="28570" spans="10:10" x14ac:dyDescent="0.25">
      <c r="J28570" t="str">
        <f t="shared" si="697"/>
        <v/>
      </c>
    </row>
    <row r="28571" spans="10:10" x14ac:dyDescent="0.25">
      <c r="J28571" t="str">
        <f t="shared" si="697"/>
        <v/>
      </c>
    </row>
    <row r="28572" spans="10:10" x14ac:dyDescent="0.25">
      <c r="J28572" t="str">
        <f t="shared" si="697"/>
        <v/>
      </c>
    </row>
    <row r="28573" spans="10:10" x14ac:dyDescent="0.25">
      <c r="J28573" t="str">
        <f t="shared" si="697"/>
        <v/>
      </c>
    </row>
    <row r="28574" spans="10:10" x14ac:dyDescent="0.25">
      <c r="J28574" t="str">
        <f t="shared" si="697"/>
        <v/>
      </c>
    </row>
    <row r="28575" spans="10:10" x14ac:dyDescent="0.25">
      <c r="J28575" t="str">
        <f t="shared" si="697"/>
        <v/>
      </c>
    </row>
    <row r="28576" spans="10:10" x14ac:dyDescent="0.25">
      <c r="J28576" t="str">
        <f t="shared" si="697"/>
        <v/>
      </c>
    </row>
    <row r="28577" spans="10:10" x14ac:dyDescent="0.25">
      <c r="J28577" t="str">
        <f t="shared" si="697"/>
        <v/>
      </c>
    </row>
    <row r="28578" spans="10:10" x14ac:dyDescent="0.25">
      <c r="J28578" t="str">
        <f t="shared" si="697"/>
        <v/>
      </c>
    </row>
    <row r="28579" spans="10:10" x14ac:dyDescent="0.25">
      <c r="J28579" t="str">
        <f t="shared" si="697"/>
        <v/>
      </c>
    </row>
    <row r="28580" spans="10:10" x14ac:dyDescent="0.25">
      <c r="J28580" t="str">
        <f t="shared" si="697"/>
        <v/>
      </c>
    </row>
    <row r="28581" spans="10:10" x14ac:dyDescent="0.25">
      <c r="J28581" t="str">
        <f t="shared" si="697"/>
        <v/>
      </c>
    </row>
    <row r="28582" spans="10:10" x14ac:dyDescent="0.25">
      <c r="J28582" t="str">
        <f t="shared" si="697"/>
        <v/>
      </c>
    </row>
    <row r="28583" spans="10:10" x14ac:dyDescent="0.25">
      <c r="J28583" t="str">
        <f t="shared" si="697"/>
        <v/>
      </c>
    </row>
    <row r="28584" spans="10:10" x14ac:dyDescent="0.25">
      <c r="J28584" t="str">
        <f t="shared" si="697"/>
        <v/>
      </c>
    </row>
    <row r="28585" spans="10:10" x14ac:dyDescent="0.25">
      <c r="J28585" t="str">
        <f t="shared" si="697"/>
        <v/>
      </c>
    </row>
    <row r="28586" spans="10:10" x14ac:dyDescent="0.25">
      <c r="J28586" t="str">
        <f t="shared" si="697"/>
        <v/>
      </c>
    </row>
    <row r="28587" spans="10:10" x14ac:dyDescent="0.25">
      <c r="J28587" t="str">
        <f t="shared" si="697"/>
        <v/>
      </c>
    </row>
    <row r="28588" spans="10:10" x14ac:dyDescent="0.25">
      <c r="J28588" t="str">
        <f t="shared" si="697"/>
        <v/>
      </c>
    </row>
    <row r="28589" spans="10:10" x14ac:dyDescent="0.25">
      <c r="J28589" t="str">
        <f t="shared" si="697"/>
        <v/>
      </c>
    </row>
    <row r="28590" spans="10:10" x14ac:dyDescent="0.25">
      <c r="J28590" t="str">
        <f t="shared" si="697"/>
        <v/>
      </c>
    </row>
    <row r="28591" spans="10:10" x14ac:dyDescent="0.25">
      <c r="J28591" t="str">
        <f t="shared" si="697"/>
        <v/>
      </c>
    </row>
    <row r="28592" spans="10:10" x14ac:dyDescent="0.25">
      <c r="J28592" t="str">
        <f t="shared" si="697"/>
        <v/>
      </c>
    </row>
    <row r="28593" spans="10:10" x14ac:dyDescent="0.25">
      <c r="J28593" t="str">
        <f t="shared" si="697"/>
        <v/>
      </c>
    </row>
    <row r="28594" spans="10:10" x14ac:dyDescent="0.25">
      <c r="J28594" t="str">
        <f t="shared" si="697"/>
        <v/>
      </c>
    </row>
    <row r="28595" spans="10:10" x14ac:dyDescent="0.25">
      <c r="J28595" t="str">
        <f t="shared" si="697"/>
        <v/>
      </c>
    </row>
    <row r="28596" spans="10:10" x14ac:dyDescent="0.25">
      <c r="J28596" t="str">
        <f t="shared" si="697"/>
        <v/>
      </c>
    </row>
    <row r="28597" spans="10:10" x14ac:dyDescent="0.25">
      <c r="J28597" t="str">
        <f t="shared" si="697"/>
        <v/>
      </c>
    </row>
    <row r="28598" spans="10:10" x14ac:dyDescent="0.25">
      <c r="J28598" t="str">
        <f t="shared" si="697"/>
        <v/>
      </c>
    </row>
    <row r="28599" spans="10:10" x14ac:dyDescent="0.25">
      <c r="J28599" t="str">
        <f t="shared" si="697"/>
        <v/>
      </c>
    </row>
    <row r="28600" spans="10:10" x14ac:dyDescent="0.25">
      <c r="J28600" t="str">
        <f t="shared" si="697"/>
        <v/>
      </c>
    </row>
    <row r="28601" spans="10:10" x14ac:dyDescent="0.25">
      <c r="J28601" t="str">
        <f t="shared" si="697"/>
        <v/>
      </c>
    </row>
    <row r="28602" spans="10:10" x14ac:dyDescent="0.25">
      <c r="J28602" t="str">
        <f t="shared" si="697"/>
        <v/>
      </c>
    </row>
    <row r="28603" spans="10:10" x14ac:dyDescent="0.25">
      <c r="J28603" t="str">
        <f t="shared" si="697"/>
        <v/>
      </c>
    </row>
    <row r="28604" spans="10:10" x14ac:dyDescent="0.25">
      <c r="J28604" t="str">
        <f t="shared" si="697"/>
        <v/>
      </c>
    </row>
    <row r="28605" spans="10:10" x14ac:dyDescent="0.25">
      <c r="J28605" t="str">
        <f t="shared" si="697"/>
        <v/>
      </c>
    </row>
    <row r="28606" spans="10:10" x14ac:dyDescent="0.25">
      <c r="J28606" t="str">
        <f t="shared" si="697"/>
        <v/>
      </c>
    </row>
    <row r="28607" spans="10:10" x14ac:dyDescent="0.25">
      <c r="J28607" t="str">
        <f t="shared" si="697"/>
        <v/>
      </c>
    </row>
    <row r="28608" spans="10:10" x14ac:dyDescent="0.25">
      <c r="J28608" t="str">
        <f t="shared" si="697"/>
        <v/>
      </c>
    </row>
    <row r="28609" spans="10:10" x14ac:dyDescent="0.25">
      <c r="J28609" t="str">
        <f t="shared" si="697"/>
        <v/>
      </c>
    </row>
    <row r="28610" spans="10:10" x14ac:dyDescent="0.25">
      <c r="J28610" t="str">
        <f t="shared" si="697"/>
        <v/>
      </c>
    </row>
    <row r="28611" spans="10:10" x14ac:dyDescent="0.25">
      <c r="J28611" t="str">
        <f t="shared" ref="J28611:J28674" si="698">B28611&amp;C28611&amp;E28611&amp;IF(C28611="Skog",F28611&amp;G28611,"")</f>
        <v/>
      </c>
    </row>
    <row r="28612" spans="10:10" x14ac:dyDescent="0.25">
      <c r="J28612" t="str">
        <f t="shared" si="698"/>
        <v/>
      </c>
    </row>
    <row r="28613" spans="10:10" x14ac:dyDescent="0.25">
      <c r="J28613" t="str">
        <f t="shared" si="698"/>
        <v/>
      </c>
    </row>
    <row r="28614" spans="10:10" x14ac:dyDescent="0.25">
      <c r="J28614" t="str">
        <f t="shared" si="698"/>
        <v/>
      </c>
    </row>
    <row r="28615" spans="10:10" x14ac:dyDescent="0.25">
      <c r="J28615" t="str">
        <f t="shared" si="698"/>
        <v/>
      </c>
    </row>
    <row r="28616" spans="10:10" x14ac:dyDescent="0.25">
      <c r="J28616" t="str">
        <f t="shared" si="698"/>
        <v/>
      </c>
    </row>
    <row r="28617" spans="10:10" x14ac:dyDescent="0.25">
      <c r="J28617" t="str">
        <f t="shared" si="698"/>
        <v/>
      </c>
    </row>
    <row r="28618" spans="10:10" x14ac:dyDescent="0.25">
      <c r="J28618" t="str">
        <f t="shared" si="698"/>
        <v/>
      </c>
    </row>
    <row r="28619" spans="10:10" x14ac:dyDescent="0.25">
      <c r="J28619" t="str">
        <f t="shared" si="698"/>
        <v/>
      </c>
    </row>
    <row r="28620" spans="10:10" x14ac:dyDescent="0.25">
      <c r="J28620" t="str">
        <f t="shared" si="698"/>
        <v/>
      </c>
    </row>
    <row r="28621" spans="10:10" x14ac:dyDescent="0.25">
      <c r="J28621" t="str">
        <f t="shared" si="698"/>
        <v/>
      </c>
    </row>
    <row r="28622" spans="10:10" x14ac:dyDescent="0.25">
      <c r="J28622" t="str">
        <f t="shared" si="698"/>
        <v/>
      </c>
    </row>
    <row r="28623" spans="10:10" x14ac:dyDescent="0.25">
      <c r="J28623" t="str">
        <f t="shared" si="698"/>
        <v/>
      </c>
    </row>
    <row r="28624" spans="10:10" x14ac:dyDescent="0.25">
      <c r="J28624" t="str">
        <f t="shared" si="698"/>
        <v/>
      </c>
    </row>
    <row r="28625" spans="10:10" x14ac:dyDescent="0.25">
      <c r="J28625" t="str">
        <f t="shared" si="698"/>
        <v/>
      </c>
    </row>
    <row r="28626" spans="10:10" x14ac:dyDescent="0.25">
      <c r="J28626" t="str">
        <f t="shared" si="698"/>
        <v/>
      </c>
    </row>
    <row r="28627" spans="10:10" x14ac:dyDescent="0.25">
      <c r="J28627" t="str">
        <f t="shared" si="698"/>
        <v/>
      </c>
    </row>
    <row r="28628" spans="10:10" x14ac:dyDescent="0.25">
      <c r="J28628" t="str">
        <f t="shared" si="698"/>
        <v/>
      </c>
    </row>
    <row r="28629" spans="10:10" x14ac:dyDescent="0.25">
      <c r="J28629" t="str">
        <f t="shared" si="698"/>
        <v/>
      </c>
    </row>
    <row r="28630" spans="10:10" x14ac:dyDescent="0.25">
      <c r="J28630" t="str">
        <f t="shared" si="698"/>
        <v/>
      </c>
    </row>
    <row r="28631" spans="10:10" x14ac:dyDescent="0.25">
      <c r="J28631" t="str">
        <f t="shared" si="698"/>
        <v/>
      </c>
    </row>
    <row r="28632" spans="10:10" x14ac:dyDescent="0.25">
      <c r="J28632" t="str">
        <f t="shared" si="698"/>
        <v/>
      </c>
    </row>
    <row r="28633" spans="10:10" x14ac:dyDescent="0.25">
      <c r="J28633" t="str">
        <f t="shared" si="698"/>
        <v/>
      </c>
    </row>
    <row r="28634" spans="10:10" x14ac:dyDescent="0.25">
      <c r="J28634" t="str">
        <f t="shared" si="698"/>
        <v/>
      </c>
    </row>
    <row r="28635" spans="10:10" x14ac:dyDescent="0.25">
      <c r="J28635" t="str">
        <f t="shared" si="698"/>
        <v/>
      </c>
    </row>
    <row r="28636" spans="10:10" x14ac:dyDescent="0.25">
      <c r="J28636" t="str">
        <f t="shared" si="698"/>
        <v/>
      </c>
    </row>
    <row r="28637" spans="10:10" x14ac:dyDescent="0.25">
      <c r="J28637" t="str">
        <f t="shared" si="698"/>
        <v/>
      </c>
    </row>
    <row r="28638" spans="10:10" x14ac:dyDescent="0.25">
      <c r="J28638" t="str">
        <f t="shared" si="698"/>
        <v/>
      </c>
    </row>
    <row r="28639" spans="10:10" x14ac:dyDescent="0.25">
      <c r="J28639" t="str">
        <f t="shared" si="698"/>
        <v/>
      </c>
    </row>
    <row r="28640" spans="10:10" x14ac:dyDescent="0.25">
      <c r="J28640" t="str">
        <f t="shared" si="698"/>
        <v/>
      </c>
    </row>
    <row r="28641" spans="10:10" x14ac:dyDescent="0.25">
      <c r="J28641" t="str">
        <f t="shared" si="698"/>
        <v/>
      </c>
    </row>
    <row r="28642" spans="10:10" x14ac:dyDescent="0.25">
      <c r="J28642" t="str">
        <f t="shared" si="698"/>
        <v/>
      </c>
    </row>
    <row r="28643" spans="10:10" x14ac:dyDescent="0.25">
      <c r="J28643" t="str">
        <f t="shared" si="698"/>
        <v/>
      </c>
    </row>
    <row r="28644" spans="10:10" x14ac:dyDescent="0.25">
      <c r="J28644" t="str">
        <f t="shared" si="698"/>
        <v/>
      </c>
    </row>
    <row r="28645" spans="10:10" x14ac:dyDescent="0.25">
      <c r="J28645" t="str">
        <f t="shared" si="698"/>
        <v/>
      </c>
    </row>
    <row r="28646" spans="10:10" x14ac:dyDescent="0.25">
      <c r="J28646" t="str">
        <f t="shared" si="698"/>
        <v/>
      </c>
    </row>
    <row r="28647" spans="10:10" x14ac:dyDescent="0.25">
      <c r="J28647" t="str">
        <f t="shared" si="698"/>
        <v/>
      </c>
    </row>
    <row r="28648" spans="10:10" x14ac:dyDescent="0.25">
      <c r="J28648" t="str">
        <f t="shared" si="698"/>
        <v/>
      </c>
    </row>
    <row r="28649" spans="10:10" x14ac:dyDescent="0.25">
      <c r="J28649" t="str">
        <f t="shared" si="698"/>
        <v/>
      </c>
    </row>
    <row r="28650" spans="10:10" x14ac:dyDescent="0.25">
      <c r="J28650" t="str">
        <f t="shared" si="698"/>
        <v/>
      </c>
    </row>
    <row r="28651" spans="10:10" x14ac:dyDescent="0.25">
      <c r="J28651" t="str">
        <f t="shared" si="698"/>
        <v/>
      </c>
    </row>
    <row r="28652" spans="10:10" x14ac:dyDescent="0.25">
      <c r="J28652" t="str">
        <f t="shared" si="698"/>
        <v/>
      </c>
    </row>
    <row r="28653" spans="10:10" x14ac:dyDescent="0.25">
      <c r="J28653" t="str">
        <f t="shared" si="698"/>
        <v/>
      </c>
    </row>
    <row r="28654" spans="10:10" x14ac:dyDescent="0.25">
      <c r="J28654" t="str">
        <f t="shared" si="698"/>
        <v/>
      </c>
    </row>
    <row r="28655" spans="10:10" x14ac:dyDescent="0.25">
      <c r="J28655" t="str">
        <f t="shared" si="698"/>
        <v/>
      </c>
    </row>
    <row r="28656" spans="10:10" x14ac:dyDescent="0.25">
      <c r="J28656" t="str">
        <f t="shared" si="698"/>
        <v/>
      </c>
    </row>
    <row r="28657" spans="10:10" x14ac:dyDescent="0.25">
      <c r="J28657" t="str">
        <f t="shared" si="698"/>
        <v/>
      </c>
    </row>
    <row r="28658" spans="10:10" x14ac:dyDescent="0.25">
      <c r="J28658" t="str">
        <f t="shared" si="698"/>
        <v/>
      </c>
    </row>
    <row r="28659" spans="10:10" x14ac:dyDescent="0.25">
      <c r="J28659" t="str">
        <f t="shared" si="698"/>
        <v/>
      </c>
    </row>
    <row r="28660" spans="10:10" x14ac:dyDescent="0.25">
      <c r="J28660" t="str">
        <f t="shared" si="698"/>
        <v/>
      </c>
    </row>
    <row r="28661" spans="10:10" x14ac:dyDescent="0.25">
      <c r="J28661" t="str">
        <f t="shared" si="698"/>
        <v/>
      </c>
    </row>
    <row r="28662" spans="10:10" x14ac:dyDescent="0.25">
      <c r="J28662" t="str">
        <f t="shared" si="698"/>
        <v/>
      </c>
    </row>
    <row r="28663" spans="10:10" x14ac:dyDescent="0.25">
      <c r="J28663" t="str">
        <f t="shared" si="698"/>
        <v/>
      </c>
    </row>
    <row r="28664" spans="10:10" x14ac:dyDescent="0.25">
      <c r="J28664" t="str">
        <f t="shared" si="698"/>
        <v/>
      </c>
    </row>
    <row r="28665" spans="10:10" x14ac:dyDescent="0.25">
      <c r="J28665" t="str">
        <f t="shared" si="698"/>
        <v/>
      </c>
    </row>
    <row r="28666" spans="10:10" x14ac:dyDescent="0.25">
      <c r="J28666" t="str">
        <f t="shared" si="698"/>
        <v/>
      </c>
    </row>
    <row r="28667" spans="10:10" x14ac:dyDescent="0.25">
      <c r="J28667" t="str">
        <f t="shared" si="698"/>
        <v/>
      </c>
    </row>
    <row r="28668" spans="10:10" x14ac:dyDescent="0.25">
      <c r="J28668" t="str">
        <f t="shared" si="698"/>
        <v/>
      </c>
    </row>
    <row r="28669" spans="10:10" x14ac:dyDescent="0.25">
      <c r="J28669" t="str">
        <f t="shared" si="698"/>
        <v/>
      </c>
    </row>
    <row r="28670" spans="10:10" x14ac:dyDescent="0.25">
      <c r="J28670" t="str">
        <f t="shared" si="698"/>
        <v/>
      </c>
    </row>
    <row r="28671" spans="10:10" x14ac:dyDescent="0.25">
      <c r="J28671" t="str">
        <f t="shared" si="698"/>
        <v/>
      </c>
    </row>
    <row r="28672" spans="10:10" x14ac:dyDescent="0.25">
      <c r="J28672" t="str">
        <f t="shared" si="698"/>
        <v/>
      </c>
    </row>
    <row r="28673" spans="10:10" x14ac:dyDescent="0.25">
      <c r="J28673" t="str">
        <f t="shared" si="698"/>
        <v/>
      </c>
    </row>
    <row r="28674" spans="10:10" x14ac:dyDescent="0.25">
      <c r="J28674" t="str">
        <f t="shared" si="698"/>
        <v/>
      </c>
    </row>
    <row r="28675" spans="10:10" x14ac:dyDescent="0.25">
      <c r="J28675" t="str">
        <f t="shared" ref="J28675:J28738" si="699">B28675&amp;C28675&amp;E28675&amp;IF(C28675="Skog",F28675&amp;G28675,"")</f>
        <v/>
      </c>
    </row>
    <row r="28676" spans="10:10" x14ac:dyDescent="0.25">
      <c r="J28676" t="str">
        <f t="shared" si="699"/>
        <v/>
      </c>
    </row>
    <row r="28677" spans="10:10" x14ac:dyDescent="0.25">
      <c r="J28677" t="str">
        <f t="shared" si="699"/>
        <v/>
      </c>
    </row>
    <row r="28678" spans="10:10" x14ac:dyDescent="0.25">
      <c r="J28678" t="str">
        <f t="shared" si="699"/>
        <v/>
      </c>
    </row>
    <row r="28679" spans="10:10" x14ac:dyDescent="0.25">
      <c r="J28679" t="str">
        <f t="shared" si="699"/>
        <v/>
      </c>
    </row>
    <row r="28680" spans="10:10" x14ac:dyDescent="0.25">
      <c r="J28680" t="str">
        <f t="shared" si="699"/>
        <v/>
      </c>
    </row>
    <row r="28681" spans="10:10" x14ac:dyDescent="0.25">
      <c r="J28681" t="str">
        <f t="shared" si="699"/>
        <v/>
      </c>
    </row>
    <row r="28682" spans="10:10" x14ac:dyDescent="0.25">
      <c r="J28682" t="str">
        <f t="shared" si="699"/>
        <v/>
      </c>
    </row>
    <row r="28683" spans="10:10" x14ac:dyDescent="0.25">
      <c r="J28683" t="str">
        <f t="shared" si="699"/>
        <v/>
      </c>
    </row>
    <row r="28684" spans="10:10" x14ac:dyDescent="0.25">
      <c r="J28684" t="str">
        <f t="shared" si="699"/>
        <v/>
      </c>
    </row>
    <row r="28685" spans="10:10" x14ac:dyDescent="0.25">
      <c r="J28685" t="str">
        <f t="shared" si="699"/>
        <v/>
      </c>
    </row>
    <row r="28686" spans="10:10" x14ac:dyDescent="0.25">
      <c r="J28686" t="str">
        <f t="shared" si="699"/>
        <v/>
      </c>
    </row>
    <row r="28687" spans="10:10" x14ac:dyDescent="0.25">
      <c r="J28687" t="str">
        <f t="shared" si="699"/>
        <v/>
      </c>
    </row>
    <row r="28688" spans="10:10" x14ac:dyDescent="0.25">
      <c r="J28688" t="str">
        <f t="shared" si="699"/>
        <v/>
      </c>
    </row>
    <row r="28689" spans="10:10" x14ac:dyDescent="0.25">
      <c r="J28689" t="str">
        <f t="shared" si="699"/>
        <v/>
      </c>
    </row>
    <row r="28690" spans="10:10" x14ac:dyDescent="0.25">
      <c r="J28690" t="str">
        <f t="shared" si="699"/>
        <v/>
      </c>
    </row>
    <row r="28691" spans="10:10" x14ac:dyDescent="0.25">
      <c r="J28691" t="str">
        <f t="shared" si="699"/>
        <v/>
      </c>
    </row>
    <row r="28692" spans="10:10" x14ac:dyDescent="0.25">
      <c r="J28692" t="str">
        <f t="shared" si="699"/>
        <v/>
      </c>
    </row>
    <row r="28693" spans="10:10" x14ac:dyDescent="0.25">
      <c r="J28693" t="str">
        <f t="shared" si="699"/>
        <v/>
      </c>
    </row>
    <row r="28694" spans="10:10" x14ac:dyDescent="0.25">
      <c r="J28694" t="str">
        <f t="shared" si="699"/>
        <v/>
      </c>
    </row>
    <row r="28695" spans="10:10" x14ac:dyDescent="0.25">
      <c r="J28695" t="str">
        <f t="shared" si="699"/>
        <v/>
      </c>
    </row>
    <row r="28696" spans="10:10" x14ac:dyDescent="0.25">
      <c r="J28696" t="str">
        <f t="shared" si="699"/>
        <v/>
      </c>
    </row>
    <row r="28697" spans="10:10" x14ac:dyDescent="0.25">
      <c r="J28697" t="str">
        <f t="shared" si="699"/>
        <v/>
      </c>
    </row>
    <row r="28698" spans="10:10" x14ac:dyDescent="0.25">
      <c r="J28698" t="str">
        <f t="shared" si="699"/>
        <v/>
      </c>
    </row>
    <row r="28699" spans="10:10" x14ac:dyDescent="0.25">
      <c r="J28699" t="str">
        <f t="shared" si="699"/>
        <v/>
      </c>
    </row>
    <row r="28700" spans="10:10" x14ac:dyDescent="0.25">
      <c r="J28700" t="str">
        <f t="shared" si="699"/>
        <v/>
      </c>
    </row>
    <row r="28701" spans="10:10" x14ac:dyDescent="0.25">
      <c r="J28701" t="str">
        <f t="shared" si="699"/>
        <v/>
      </c>
    </row>
    <row r="28702" spans="10:10" x14ac:dyDescent="0.25">
      <c r="J28702" t="str">
        <f t="shared" si="699"/>
        <v/>
      </c>
    </row>
    <row r="28703" spans="10:10" x14ac:dyDescent="0.25">
      <c r="J28703" t="str">
        <f t="shared" si="699"/>
        <v/>
      </c>
    </row>
    <row r="28704" spans="10:10" x14ac:dyDescent="0.25">
      <c r="J28704" t="str">
        <f t="shared" si="699"/>
        <v/>
      </c>
    </row>
    <row r="28705" spans="10:10" x14ac:dyDescent="0.25">
      <c r="J28705" t="str">
        <f t="shared" si="699"/>
        <v/>
      </c>
    </row>
    <row r="28706" spans="10:10" x14ac:dyDescent="0.25">
      <c r="J28706" t="str">
        <f t="shared" si="699"/>
        <v/>
      </c>
    </row>
    <row r="28707" spans="10:10" x14ac:dyDescent="0.25">
      <c r="J28707" t="str">
        <f t="shared" si="699"/>
        <v/>
      </c>
    </row>
    <row r="28708" spans="10:10" x14ac:dyDescent="0.25">
      <c r="J28708" t="str">
        <f t="shared" si="699"/>
        <v/>
      </c>
    </row>
    <row r="28709" spans="10:10" x14ac:dyDescent="0.25">
      <c r="J28709" t="str">
        <f t="shared" si="699"/>
        <v/>
      </c>
    </row>
    <row r="28710" spans="10:10" x14ac:dyDescent="0.25">
      <c r="J28710" t="str">
        <f t="shared" si="699"/>
        <v/>
      </c>
    </row>
    <row r="28711" spans="10:10" x14ac:dyDescent="0.25">
      <c r="J28711" t="str">
        <f t="shared" si="699"/>
        <v/>
      </c>
    </row>
    <row r="28712" spans="10:10" x14ac:dyDescent="0.25">
      <c r="J28712" t="str">
        <f t="shared" si="699"/>
        <v/>
      </c>
    </row>
    <row r="28713" spans="10:10" x14ac:dyDescent="0.25">
      <c r="J28713" t="str">
        <f t="shared" si="699"/>
        <v/>
      </c>
    </row>
    <row r="28714" spans="10:10" x14ac:dyDescent="0.25">
      <c r="J28714" t="str">
        <f t="shared" si="699"/>
        <v/>
      </c>
    </row>
    <row r="28715" spans="10:10" x14ac:dyDescent="0.25">
      <c r="J28715" t="str">
        <f t="shared" si="699"/>
        <v/>
      </c>
    </row>
    <row r="28716" spans="10:10" x14ac:dyDescent="0.25">
      <c r="J28716" t="str">
        <f t="shared" si="699"/>
        <v/>
      </c>
    </row>
    <row r="28717" spans="10:10" x14ac:dyDescent="0.25">
      <c r="J28717" t="str">
        <f t="shared" si="699"/>
        <v/>
      </c>
    </row>
    <row r="28718" spans="10:10" x14ac:dyDescent="0.25">
      <c r="J28718" t="str">
        <f t="shared" si="699"/>
        <v/>
      </c>
    </row>
    <row r="28719" spans="10:10" x14ac:dyDescent="0.25">
      <c r="J28719" t="str">
        <f t="shared" si="699"/>
        <v/>
      </c>
    </row>
    <row r="28720" spans="10:10" x14ac:dyDescent="0.25">
      <c r="J28720" t="str">
        <f t="shared" si="699"/>
        <v/>
      </c>
    </row>
    <row r="28721" spans="10:10" x14ac:dyDescent="0.25">
      <c r="J28721" t="str">
        <f t="shared" si="699"/>
        <v/>
      </c>
    </row>
    <row r="28722" spans="10:10" x14ac:dyDescent="0.25">
      <c r="J28722" t="str">
        <f t="shared" si="699"/>
        <v/>
      </c>
    </row>
    <row r="28723" spans="10:10" x14ac:dyDescent="0.25">
      <c r="J28723" t="str">
        <f t="shared" si="699"/>
        <v/>
      </c>
    </row>
    <row r="28724" spans="10:10" x14ac:dyDescent="0.25">
      <c r="J28724" t="str">
        <f t="shared" si="699"/>
        <v/>
      </c>
    </row>
    <row r="28725" spans="10:10" x14ac:dyDescent="0.25">
      <c r="J28725" t="str">
        <f t="shared" si="699"/>
        <v/>
      </c>
    </row>
    <row r="28726" spans="10:10" x14ac:dyDescent="0.25">
      <c r="J28726" t="str">
        <f t="shared" si="699"/>
        <v/>
      </c>
    </row>
    <row r="28727" spans="10:10" x14ac:dyDescent="0.25">
      <c r="J28727" t="str">
        <f t="shared" si="699"/>
        <v/>
      </c>
    </row>
    <row r="28728" spans="10:10" x14ac:dyDescent="0.25">
      <c r="J28728" t="str">
        <f t="shared" si="699"/>
        <v/>
      </c>
    </row>
    <row r="28729" spans="10:10" x14ac:dyDescent="0.25">
      <c r="J28729" t="str">
        <f t="shared" si="699"/>
        <v/>
      </c>
    </row>
    <row r="28730" spans="10:10" x14ac:dyDescent="0.25">
      <c r="J28730" t="str">
        <f t="shared" si="699"/>
        <v/>
      </c>
    </row>
    <row r="28731" spans="10:10" x14ac:dyDescent="0.25">
      <c r="J28731" t="str">
        <f t="shared" si="699"/>
        <v/>
      </c>
    </row>
    <row r="28732" spans="10:10" x14ac:dyDescent="0.25">
      <c r="J28732" t="str">
        <f t="shared" si="699"/>
        <v/>
      </c>
    </row>
    <row r="28733" spans="10:10" x14ac:dyDescent="0.25">
      <c r="J28733" t="str">
        <f t="shared" si="699"/>
        <v/>
      </c>
    </row>
    <row r="28734" spans="10:10" x14ac:dyDescent="0.25">
      <c r="J28734" t="str">
        <f t="shared" si="699"/>
        <v/>
      </c>
    </row>
    <row r="28735" spans="10:10" x14ac:dyDescent="0.25">
      <c r="J28735" t="str">
        <f t="shared" si="699"/>
        <v/>
      </c>
    </row>
    <row r="28736" spans="10:10" x14ac:dyDescent="0.25">
      <c r="J28736" t="str">
        <f t="shared" si="699"/>
        <v/>
      </c>
    </row>
    <row r="28737" spans="10:10" x14ac:dyDescent="0.25">
      <c r="J28737" t="str">
        <f t="shared" si="699"/>
        <v/>
      </c>
    </row>
    <row r="28738" spans="10:10" x14ac:dyDescent="0.25">
      <c r="J28738" t="str">
        <f t="shared" si="699"/>
        <v/>
      </c>
    </row>
    <row r="28739" spans="10:10" x14ac:dyDescent="0.25">
      <c r="J28739" t="str">
        <f t="shared" ref="J28739:J28802" si="700">B28739&amp;C28739&amp;E28739&amp;IF(C28739="Skog",F28739&amp;G28739,"")</f>
        <v/>
      </c>
    </row>
    <row r="28740" spans="10:10" x14ac:dyDescent="0.25">
      <c r="J28740" t="str">
        <f t="shared" si="700"/>
        <v/>
      </c>
    </row>
    <row r="28741" spans="10:10" x14ac:dyDescent="0.25">
      <c r="J28741" t="str">
        <f t="shared" si="700"/>
        <v/>
      </c>
    </row>
    <row r="28742" spans="10:10" x14ac:dyDescent="0.25">
      <c r="J28742" t="str">
        <f t="shared" si="700"/>
        <v/>
      </c>
    </row>
    <row r="28743" spans="10:10" x14ac:dyDescent="0.25">
      <c r="J28743" t="str">
        <f t="shared" si="700"/>
        <v/>
      </c>
    </row>
    <row r="28744" spans="10:10" x14ac:dyDescent="0.25">
      <c r="J28744" t="str">
        <f t="shared" si="700"/>
        <v/>
      </c>
    </row>
    <row r="28745" spans="10:10" x14ac:dyDescent="0.25">
      <c r="J28745" t="str">
        <f t="shared" si="700"/>
        <v/>
      </c>
    </row>
    <row r="28746" spans="10:10" x14ac:dyDescent="0.25">
      <c r="J28746" t="str">
        <f t="shared" si="700"/>
        <v/>
      </c>
    </row>
    <row r="28747" spans="10:10" x14ac:dyDescent="0.25">
      <c r="J28747" t="str">
        <f t="shared" si="700"/>
        <v/>
      </c>
    </row>
    <row r="28748" spans="10:10" x14ac:dyDescent="0.25">
      <c r="J28748" t="str">
        <f t="shared" si="700"/>
        <v/>
      </c>
    </row>
    <row r="28749" spans="10:10" x14ac:dyDescent="0.25">
      <c r="J28749" t="str">
        <f t="shared" si="700"/>
        <v/>
      </c>
    </row>
    <row r="28750" spans="10:10" x14ac:dyDescent="0.25">
      <c r="J28750" t="str">
        <f t="shared" si="700"/>
        <v/>
      </c>
    </row>
    <row r="28751" spans="10:10" x14ac:dyDescent="0.25">
      <c r="J28751" t="str">
        <f t="shared" si="700"/>
        <v/>
      </c>
    </row>
    <row r="28752" spans="10:10" x14ac:dyDescent="0.25">
      <c r="J28752" t="str">
        <f t="shared" si="700"/>
        <v/>
      </c>
    </row>
    <row r="28753" spans="10:10" x14ac:dyDescent="0.25">
      <c r="J28753" t="str">
        <f t="shared" si="700"/>
        <v/>
      </c>
    </row>
    <row r="28754" spans="10:10" x14ac:dyDescent="0.25">
      <c r="J28754" t="str">
        <f t="shared" si="700"/>
        <v/>
      </c>
    </row>
    <row r="28755" spans="10:10" x14ac:dyDescent="0.25">
      <c r="J28755" t="str">
        <f t="shared" si="700"/>
        <v/>
      </c>
    </row>
    <row r="28756" spans="10:10" x14ac:dyDescent="0.25">
      <c r="J28756" t="str">
        <f t="shared" si="700"/>
        <v/>
      </c>
    </row>
    <row r="28757" spans="10:10" x14ac:dyDescent="0.25">
      <c r="J28757" t="str">
        <f t="shared" si="700"/>
        <v/>
      </c>
    </row>
    <row r="28758" spans="10:10" x14ac:dyDescent="0.25">
      <c r="J28758" t="str">
        <f t="shared" si="700"/>
        <v/>
      </c>
    </row>
    <row r="28759" spans="10:10" x14ac:dyDescent="0.25">
      <c r="J28759" t="str">
        <f t="shared" si="700"/>
        <v/>
      </c>
    </row>
    <row r="28760" spans="10:10" x14ac:dyDescent="0.25">
      <c r="J28760" t="str">
        <f t="shared" si="700"/>
        <v/>
      </c>
    </row>
    <row r="28761" spans="10:10" x14ac:dyDescent="0.25">
      <c r="J28761" t="str">
        <f t="shared" si="700"/>
        <v/>
      </c>
    </row>
    <row r="28762" spans="10:10" x14ac:dyDescent="0.25">
      <c r="J28762" t="str">
        <f t="shared" si="700"/>
        <v/>
      </c>
    </row>
    <row r="28763" spans="10:10" x14ac:dyDescent="0.25">
      <c r="J28763" t="str">
        <f t="shared" si="700"/>
        <v/>
      </c>
    </row>
    <row r="28764" spans="10:10" x14ac:dyDescent="0.25">
      <c r="J28764" t="str">
        <f t="shared" si="700"/>
        <v/>
      </c>
    </row>
    <row r="28765" spans="10:10" x14ac:dyDescent="0.25">
      <c r="J28765" t="str">
        <f t="shared" si="700"/>
        <v/>
      </c>
    </row>
    <row r="28766" spans="10:10" x14ac:dyDescent="0.25">
      <c r="J28766" t="str">
        <f t="shared" si="700"/>
        <v/>
      </c>
    </row>
    <row r="28767" spans="10:10" x14ac:dyDescent="0.25">
      <c r="J28767" t="str">
        <f t="shared" si="700"/>
        <v/>
      </c>
    </row>
    <row r="28768" spans="10:10" x14ac:dyDescent="0.25">
      <c r="J28768" t="str">
        <f t="shared" si="700"/>
        <v/>
      </c>
    </row>
    <row r="28769" spans="10:10" x14ac:dyDescent="0.25">
      <c r="J28769" t="str">
        <f t="shared" si="700"/>
        <v/>
      </c>
    </row>
    <row r="28770" spans="10:10" x14ac:dyDescent="0.25">
      <c r="J28770" t="str">
        <f t="shared" si="700"/>
        <v/>
      </c>
    </row>
    <row r="28771" spans="10:10" x14ac:dyDescent="0.25">
      <c r="J28771" t="str">
        <f t="shared" si="700"/>
        <v/>
      </c>
    </row>
    <row r="28772" spans="10:10" x14ac:dyDescent="0.25">
      <c r="J28772" t="str">
        <f t="shared" si="700"/>
        <v/>
      </c>
    </row>
    <row r="28773" spans="10:10" x14ac:dyDescent="0.25">
      <c r="J28773" t="str">
        <f t="shared" si="700"/>
        <v/>
      </c>
    </row>
    <row r="28774" spans="10:10" x14ac:dyDescent="0.25">
      <c r="J28774" t="str">
        <f t="shared" si="700"/>
        <v/>
      </c>
    </row>
    <row r="28775" spans="10:10" x14ac:dyDescent="0.25">
      <c r="J28775" t="str">
        <f t="shared" si="700"/>
        <v/>
      </c>
    </row>
    <row r="28776" spans="10:10" x14ac:dyDescent="0.25">
      <c r="J28776" t="str">
        <f t="shared" si="700"/>
        <v/>
      </c>
    </row>
    <row r="28777" spans="10:10" x14ac:dyDescent="0.25">
      <c r="J28777" t="str">
        <f t="shared" si="700"/>
        <v/>
      </c>
    </row>
    <row r="28778" spans="10:10" x14ac:dyDescent="0.25">
      <c r="J28778" t="str">
        <f t="shared" si="700"/>
        <v/>
      </c>
    </row>
    <row r="28779" spans="10:10" x14ac:dyDescent="0.25">
      <c r="J28779" t="str">
        <f t="shared" si="700"/>
        <v/>
      </c>
    </row>
    <row r="28780" spans="10:10" x14ac:dyDescent="0.25">
      <c r="J28780" t="str">
        <f t="shared" si="700"/>
        <v/>
      </c>
    </row>
    <row r="28781" spans="10:10" x14ac:dyDescent="0.25">
      <c r="J28781" t="str">
        <f t="shared" si="700"/>
        <v/>
      </c>
    </row>
    <row r="28782" spans="10:10" x14ac:dyDescent="0.25">
      <c r="J28782" t="str">
        <f t="shared" si="700"/>
        <v/>
      </c>
    </row>
    <row r="28783" spans="10:10" x14ac:dyDescent="0.25">
      <c r="J28783" t="str">
        <f t="shared" si="700"/>
        <v/>
      </c>
    </row>
    <row r="28784" spans="10:10" x14ac:dyDescent="0.25">
      <c r="J28784" t="str">
        <f t="shared" si="700"/>
        <v/>
      </c>
    </row>
    <row r="28785" spans="10:10" x14ac:dyDescent="0.25">
      <c r="J28785" t="str">
        <f t="shared" si="700"/>
        <v/>
      </c>
    </row>
    <row r="28786" spans="10:10" x14ac:dyDescent="0.25">
      <c r="J28786" t="str">
        <f t="shared" si="700"/>
        <v/>
      </c>
    </row>
    <row r="28787" spans="10:10" x14ac:dyDescent="0.25">
      <c r="J28787" t="str">
        <f t="shared" si="700"/>
        <v/>
      </c>
    </row>
    <row r="28788" spans="10:10" x14ac:dyDescent="0.25">
      <c r="J28788" t="str">
        <f t="shared" si="700"/>
        <v/>
      </c>
    </row>
    <row r="28789" spans="10:10" x14ac:dyDescent="0.25">
      <c r="J28789" t="str">
        <f t="shared" si="700"/>
        <v/>
      </c>
    </row>
    <row r="28790" spans="10:10" x14ac:dyDescent="0.25">
      <c r="J28790" t="str">
        <f t="shared" si="700"/>
        <v/>
      </c>
    </row>
    <row r="28791" spans="10:10" x14ac:dyDescent="0.25">
      <c r="J28791" t="str">
        <f t="shared" si="700"/>
        <v/>
      </c>
    </row>
    <row r="28792" spans="10:10" x14ac:dyDescent="0.25">
      <c r="J28792" t="str">
        <f t="shared" si="700"/>
        <v/>
      </c>
    </row>
    <row r="28793" spans="10:10" x14ac:dyDescent="0.25">
      <c r="J28793" t="str">
        <f t="shared" si="700"/>
        <v/>
      </c>
    </row>
    <row r="28794" spans="10:10" x14ac:dyDescent="0.25">
      <c r="J28794" t="str">
        <f t="shared" si="700"/>
        <v/>
      </c>
    </row>
    <row r="28795" spans="10:10" x14ac:dyDescent="0.25">
      <c r="J28795" t="str">
        <f t="shared" si="700"/>
        <v/>
      </c>
    </row>
    <row r="28796" spans="10:10" x14ac:dyDescent="0.25">
      <c r="J28796" t="str">
        <f t="shared" si="700"/>
        <v/>
      </c>
    </row>
    <row r="28797" spans="10:10" x14ac:dyDescent="0.25">
      <c r="J28797" t="str">
        <f t="shared" si="700"/>
        <v/>
      </c>
    </row>
    <row r="28798" spans="10:10" x14ac:dyDescent="0.25">
      <c r="J28798" t="str">
        <f t="shared" si="700"/>
        <v/>
      </c>
    </row>
    <row r="28799" spans="10:10" x14ac:dyDescent="0.25">
      <c r="J28799" t="str">
        <f t="shared" si="700"/>
        <v/>
      </c>
    </row>
    <row r="28800" spans="10:10" x14ac:dyDescent="0.25">
      <c r="J28800" t="str">
        <f t="shared" si="700"/>
        <v/>
      </c>
    </row>
    <row r="28801" spans="10:10" x14ac:dyDescent="0.25">
      <c r="J28801" t="str">
        <f t="shared" si="700"/>
        <v/>
      </c>
    </row>
    <row r="28802" spans="10:10" x14ac:dyDescent="0.25">
      <c r="J28802" t="str">
        <f t="shared" si="700"/>
        <v/>
      </c>
    </row>
    <row r="28803" spans="10:10" x14ac:dyDescent="0.25">
      <c r="J28803" t="str">
        <f t="shared" ref="J28803:J28866" si="701">B28803&amp;C28803&amp;E28803&amp;IF(C28803="Skog",F28803&amp;G28803,"")</f>
        <v/>
      </c>
    </row>
    <row r="28804" spans="10:10" x14ac:dyDescent="0.25">
      <c r="J28804" t="str">
        <f t="shared" si="701"/>
        <v/>
      </c>
    </row>
    <row r="28805" spans="10:10" x14ac:dyDescent="0.25">
      <c r="J28805" t="str">
        <f t="shared" si="701"/>
        <v/>
      </c>
    </row>
    <row r="28806" spans="10:10" x14ac:dyDescent="0.25">
      <c r="J28806" t="str">
        <f t="shared" si="701"/>
        <v/>
      </c>
    </row>
    <row r="28807" spans="10:10" x14ac:dyDescent="0.25">
      <c r="J28807" t="str">
        <f t="shared" si="701"/>
        <v/>
      </c>
    </row>
    <row r="28808" spans="10:10" x14ac:dyDescent="0.25">
      <c r="J28808" t="str">
        <f t="shared" si="701"/>
        <v/>
      </c>
    </row>
    <row r="28809" spans="10:10" x14ac:dyDescent="0.25">
      <c r="J28809" t="str">
        <f t="shared" si="701"/>
        <v/>
      </c>
    </row>
    <row r="28810" spans="10:10" x14ac:dyDescent="0.25">
      <c r="J28810" t="str">
        <f t="shared" si="701"/>
        <v/>
      </c>
    </row>
    <row r="28811" spans="10:10" x14ac:dyDescent="0.25">
      <c r="J28811" t="str">
        <f t="shared" si="701"/>
        <v/>
      </c>
    </row>
    <row r="28812" spans="10:10" x14ac:dyDescent="0.25">
      <c r="J28812" t="str">
        <f t="shared" si="701"/>
        <v/>
      </c>
    </row>
    <row r="28813" spans="10:10" x14ac:dyDescent="0.25">
      <c r="J28813" t="str">
        <f t="shared" si="701"/>
        <v/>
      </c>
    </row>
    <row r="28814" spans="10:10" x14ac:dyDescent="0.25">
      <c r="J28814" t="str">
        <f t="shared" si="701"/>
        <v/>
      </c>
    </row>
    <row r="28815" spans="10:10" x14ac:dyDescent="0.25">
      <c r="J28815" t="str">
        <f t="shared" si="701"/>
        <v/>
      </c>
    </row>
    <row r="28816" spans="10:10" x14ac:dyDescent="0.25">
      <c r="J28816" t="str">
        <f t="shared" si="701"/>
        <v/>
      </c>
    </row>
    <row r="28817" spans="10:10" x14ac:dyDescent="0.25">
      <c r="J28817" t="str">
        <f t="shared" si="701"/>
        <v/>
      </c>
    </row>
    <row r="28818" spans="10:10" x14ac:dyDescent="0.25">
      <c r="J28818" t="str">
        <f t="shared" si="701"/>
        <v/>
      </c>
    </row>
    <row r="28819" spans="10:10" x14ac:dyDescent="0.25">
      <c r="J28819" t="str">
        <f t="shared" si="701"/>
        <v/>
      </c>
    </row>
    <row r="28820" spans="10:10" x14ac:dyDescent="0.25">
      <c r="J28820" t="str">
        <f t="shared" si="701"/>
        <v/>
      </c>
    </row>
    <row r="28821" spans="10:10" x14ac:dyDescent="0.25">
      <c r="J28821" t="str">
        <f t="shared" si="701"/>
        <v/>
      </c>
    </row>
    <row r="28822" spans="10:10" x14ac:dyDescent="0.25">
      <c r="J28822" t="str">
        <f t="shared" si="701"/>
        <v/>
      </c>
    </row>
    <row r="28823" spans="10:10" x14ac:dyDescent="0.25">
      <c r="J28823" t="str">
        <f t="shared" si="701"/>
        <v/>
      </c>
    </row>
    <row r="28824" spans="10:10" x14ac:dyDescent="0.25">
      <c r="J28824" t="str">
        <f t="shared" si="701"/>
        <v/>
      </c>
    </row>
    <row r="28825" spans="10:10" x14ac:dyDescent="0.25">
      <c r="J28825" t="str">
        <f t="shared" si="701"/>
        <v/>
      </c>
    </row>
    <row r="28826" spans="10:10" x14ac:dyDescent="0.25">
      <c r="J28826" t="str">
        <f t="shared" si="701"/>
        <v/>
      </c>
    </row>
    <row r="28827" spans="10:10" x14ac:dyDescent="0.25">
      <c r="J28827" t="str">
        <f t="shared" si="701"/>
        <v/>
      </c>
    </row>
    <row r="28828" spans="10:10" x14ac:dyDescent="0.25">
      <c r="J28828" t="str">
        <f t="shared" si="701"/>
        <v/>
      </c>
    </row>
    <row r="28829" spans="10:10" x14ac:dyDescent="0.25">
      <c r="J28829" t="str">
        <f t="shared" si="701"/>
        <v/>
      </c>
    </row>
    <row r="28830" spans="10:10" x14ac:dyDescent="0.25">
      <c r="J28830" t="str">
        <f t="shared" si="701"/>
        <v/>
      </c>
    </row>
    <row r="28831" spans="10:10" x14ac:dyDescent="0.25">
      <c r="J28831" t="str">
        <f t="shared" si="701"/>
        <v/>
      </c>
    </row>
    <row r="28832" spans="10:10" x14ac:dyDescent="0.25">
      <c r="J28832" t="str">
        <f t="shared" si="701"/>
        <v/>
      </c>
    </row>
    <row r="28833" spans="10:10" x14ac:dyDescent="0.25">
      <c r="J28833" t="str">
        <f t="shared" si="701"/>
        <v/>
      </c>
    </row>
    <row r="28834" spans="10:10" x14ac:dyDescent="0.25">
      <c r="J28834" t="str">
        <f t="shared" si="701"/>
        <v/>
      </c>
    </row>
    <row r="28835" spans="10:10" x14ac:dyDescent="0.25">
      <c r="J28835" t="str">
        <f t="shared" si="701"/>
        <v/>
      </c>
    </row>
    <row r="28836" spans="10:10" x14ac:dyDescent="0.25">
      <c r="J28836" t="str">
        <f t="shared" si="701"/>
        <v/>
      </c>
    </row>
    <row r="28837" spans="10:10" x14ac:dyDescent="0.25">
      <c r="J28837" t="str">
        <f t="shared" si="701"/>
        <v/>
      </c>
    </row>
    <row r="28838" spans="10:10" x14ac:dyDescent="0.25">
      <c r="J28838" t="str">
        <f t="shared" si="701"/>
        <v/>
      </c>
    </row>
    <row r="28839" spans="10:10" x14ac:dyDescent="0.25">
      <c r="J28839" t="str">
        <f t="shared" si="701"/>
        <v/>
      </c>
    </row>
    <row r="28840" spans="10:10" x14ac:dyDescent="0.25">
      <c r="J28840" t="str">
        <f t="shared" si="701"/>
        <v/>
      </c>
    </row>
    <row r="28841" spans="10:10" x14ac:dyDescent="0.25">
      <c r="J28841" t="str">
        <f t="shared" si="701"/>
        <v/>
      </c>
    </row>
    <row r="28842" spans="10:10" x14ac:dyDescent="0.25">
      <c r="J28842" t="str">
        <f t="shared" si="701"/>
        <v/>
      </c>
    </row>
    <row r="28843" spans="10:10" x14ac:dyDescent="0.25">
      <c r="J28843" t="str">
        <f t="shared" si="701"/>
        <v/>
      </c>
    </row>
    <row r="28844" spans="10:10" x14ac:dyDescent="0.25">
      <c r="J28844" t="str">
        <f t="shared" si="701"/>
        <v/>
      </c>
    </row>
    <row r="28845" spans="10:10" x14ac:dyDescent="0.25">
      <c r="J28845" t="str">
        <f t="shared" si="701"/>
        <v/>
      </c>
    </row>
    <row r="28846" spans="10:10" x14ac:dyDescent="0.25">
      <c r="J28846" t="str">
        <f t="shared" si="701"/>
        <v/>
      </c>
    </row>
    <row r="28847" spans="10:10" x14ac:dyDescent="0.25">
      <c r="J28847" t="str">
        <f t="shared" si="701"/>
        <v/>
      </c>
    </row>
    <row r="28848" spans="10:10" x14ac:dyDescent="0.25">
      <c r="J28848" t="str">
        <f t="shared" si="701"/>
        <v/>
      </c>
    </row>
    <row r="28849" spans="10:10" x14ac:dyDescent="0.25">
      <c r="J28849" t="str">
        <f t="shared" si="701"/>
        <v/>
      </c>
    </row>
    <row r="28850" spans="10:10" x14ac:dyDescent="0.25">
      <c r="J28850" t="str">
        <f t="shared" si="701"/>
        <v/>
      </c>
    </row>
    <row r="28851" spans="10:10" x14ac:dyDescent="0.25">
      <c r="J28851" t="str">
        <f t="shared" si="701"/>
        <v/>
      </c>
    </row>
    <row r="28852" spans="10:10" x14ac:dyDescent="0.25">
      <c r="J28852" t="str">
        <f t="shared" si="701"/>
        <v/>
      </c>
    </row>
    <row r="28853" spans="10:10" x14ac:dyDescent="0.25">
      <c r="J28853" t="str">
        <f t="shared" si="701"/>
        <v/>
      </c>
    </row>
    <row r="28854" spans="10:10" x14ac:dyDescent="0.25">
      <c r="J28854" t="str">
        <f t="shared" si="701"/>
        <v/>
      </c>
    </row>
    <row r="28855" spans="10:10" x14ac:dyDescent="0.25">
      <c r="J28855" t="str">
        <f t="shared" si="701"/>
        <v/>
      </c>
    </row>
    <row r="28856" spans="10:10" x14ac:dyDescent="0.25">
      <c r="J28856" t="str">
        <f t="shared" si="701"/>
        <v/>
      </c>
    </row>
    <row r="28857" spans="10:10" x14ac:dyDescent="0.25">
      <c r="J28857" t="str">
        <f t="shared" si="701"/>
        <v/>
      </c>
    </row>
    <row r="28858" spans="10:10" x14ac:dyDescent="0.25">
      <c r="J28858" t="str">
        <f t="shared" si="701"/>
        <v/>
      </c>
    </row>
    <row r="28859" spans="10:10" x14ac:dyDescent="0.25">
      <c r="J28859" t="str">
        <f t="shared" si="701"/>
        <v/>
      </c>
    </row>
    <row r="28860" spans="10:10" x14ac:dyDescent="0.25">
      <c r="J28860" t="str">
        <f t="shared" si="701"/>
        <v/>
      </c>
    </row>
    <row r="28861" spans="10:10" x14ac:dyDescent="0.25">
      <c r="J28861" t="str">
        <f t="shared" si="701"/>
        <v/>
      </c>
    </row>
    <row r="28862" spans="10:10" x14ac:dyDescent="0.25">
      <c r="J28862" t="str">
        <f t="shared" si="701"/>
        <v/>
      </c>
    </row>
    <row r="28863" spans="10:10" x14ac:dyDescent="0.25">
      <c r="J28863" t="str">
        <f t="shared" si="701"/>
        <v/>
      </c>
    </row>
    <row r="28864" spans="10:10" x14ac:dyDescent="0.25">
      <c r="J28864" t="str">
        <f t="shared" si="701"/>
        <v/>
      </c>
    </row>
    <row r="28865" spans="10:10" x14ac:dyDescent="0.25">
      <c r="J28865" t="str">
        <f t="shared" si="701"/>
        <v/>
      </c>
    </row>
    <row r="28866" spans="10:10" x14ac:dyDescent="0.25">
      <c r="J28866" t="str">
        <f t="shared" si="701"/>
        <v/>
      </c>
    </row>
    <row r="28867" spans="10:10" x14ac:dyDescent="0.25">
      <c r="J28867" t="str">
        <f t="shared" ref="J28867:J28930" si="702">B28867&amp;C28867&amp;E28867&amp;IF(C28867="Skog",F28867&amp;G28867,"")</f>
        <v/>
      </c>
    </row>
    <row r="28868" spans="10:10" x14ac:dyDescent="0.25">
      <c r="J28868" t="str">
        <f t="shared" si="702"/>
        <v/>
      </c>
    </row>
    <row r="28869" spans="10:10" x14ac:dyDescent="0.25">
      <c r="J28869" t="str">
        <f t="shared" si="702"/>
        <v/>
      </c>
    </row>
    <row r="28870" spans="10:10" x14ac:dyDescent="0.25">
      <c r="J28870" t="str">
        <f t="shared" si="702"/>
        <v/>
      </c>
    </row>
    <row r="28871" spans="10:10" x14ac:dyDescent="0.25">
      <c r="J28871" t="str">
        <f t="shared" si="702"/>
        <v/>
      </c>
    </row>
    <row r="28872" spans="10:10" x14ac:dyDescent="0.25">
      <c r="J28872" t="str">
        <f t="shared" si="702"/>
        <v/>
      </c>
    </row>
    <row r="28873" spans="10:10" x14ac:dyDescent="0.25">
      <c r="J28873" t="str">
        <f t="shared" si="702"/>
        <v/>
      </c>
    </row>
    <row r="28874" spans="10:10" x14ac:dyDescent="0.25">
      <c r="J28874" t="str">
        <f t="shared" si="702"/>
        <v/>
      </c>
    </row>
    <row r="28875" spans="10:10" x14ac:dyDescent="0.25">
      <c r="J28875" t="str">
        <f t="shared" si="702"/>
        <v/>
      </c>
    </row>
    <row r="28876" spans="10:10" x14ac:dyDescent="0.25">
      <c r="J28876" t="str">
        <f t="shared" si="702"/>
        <v/>
      </c>
    </row>
    <row r="28877" spans="10:10" x14ac:dyDescent="0.25">
      <c r="J28877" t="str">
        <f t="shared" si="702"/>
        <v/>
      </c>
    </row>
    <row r="28878" spans="10:10" x14ac:dyDescent="0.25">
      <c r="J28878" t="str">
        <f t="shared" si="702"/>
        <v/>
      </c>
    </row>
    <row r="28879" spans="10:10" x14ac:dyDescent="0.25">
      <c r="J28879" t="str">
        <f t="shared" si="702"/>
        <v/>
      </c>
    </row>
    <row r="28880" spans="10:10" x14ac:dyDescent="0.25">
      <c r="J28880" t="str">
        <f t="shared" si="702"/>
        <v/>
      </c>
    </row>
    <row r="28881" spans="10:10" x14ac:dyDescent="0.25">
      <c r="J28881" t="str">
        <f t="shared" si="702"/>
        <v/>
      </c>
    </row>
    <row r="28882" spans="10:10" x14ac:dyDescent="0.25">
      <c r="J28882" t="str">
        <f t="shared" si="702"/>
        <v/>
      </c>
    </row>
    <row r="28883" spans="10:10" x14ac:dyDescent="0.25">
      <c r="J28883" t="str">
        <f t="shared" si="702"/>
        <v/>
      </c>
    </row>
    <row r="28884" spans="10:10" x14ac:dyDescent="0.25">
      <c r="J28884" t="str">
        <f t="shared" si="702"/>
        <v/>
      </c>
    </row>
    <row r="28885" spans="10:10" x14ac:dyDescent="0.25">
      <c r="J28885" t="str">
        <f t="shared" si="702"/>
        <v/>
      </c>
    </row>
    <row r="28886" spans="10:10" x14ac:dyDescent="0.25">
      <c r="J28886" t="str">
        <f t="shared" si="702"/>
        <v/>
      </c>
    </row>
    <row r="28887" spans="10:10" x14ac:dyDescent="0.25">
      <c r="J28887" t="str">
        <f t="shared" si="702"/>
        <v/>
      </c>
    </row>
    <row r="28888" spans="10:10" x14ac:dyDescent="0.25">
      <c r="J28888" t="str">
        <f t="shared" si="702"/>
        <v/>
      </c>
    </row>
    <row r="28889" spans="10:10" x14ac:dyDescent="0.25">
      <c r="J28889" t="str">
        <f t="shared" si="702"/>
        <v/>
      </c>
    </row>
    <row r="28890" spans="10:10" x14ac:dyDescent="0.25">
      <c r="J28890" t="str">
        <f t="shared" si="702"/>
        <v/>
      </c>
    </row>
    <row r="28891" spans="10:10" x14ac:dyDescent="0.25">
      <c r="J28891" t="str">
        <f t="shared" si="702"/>
        <v/>
      </c>
    </row>
    <row r="28892" spans="10:10" x14ac:dyDescent="0.25">
      <c r="J28892" t="str">
        <f t="shared" si="702"/>
        <v/>
      </c>
    </row>
    <row r="28893" spans="10:10" x14ac:dyDescent="0.25">
      <c r="J28893" t="str">
        <f t="shared" si="702"/>
        <v/>
      </c>
    </row>
    <row r="28894" spans="10:10" x14ac:dyDescent="0.25">
      <c r="J28894" t="str">
        <f t="shared" si="702"/>
        <v/>
      </c>
    </row>
    <row r="28895" spans="10:10" x14ac:dyDescent="0.25">
      <c r="J28895" t="str">
        <f t="shared" si="702"/>
        <v/>
      </c>
    </row>
    <row r="28896" spans="10:10" x14ac:dyDescent="0.25">
      <c r="J28896" t="str">
        <f t="shared" si="702"/>
        <v/>
      </c>
    </row>
    <row r="28897" spans="10:10" x14ac:dyDescent="0.25">
      <c r="J28897" t="str">
        <f t="shared" si="702"/>
        <v/>
      </c>
    </row>
    <row r="28898" spans="10:10" x14ac:dyDescent="0.25">
      <c r="J28898" t="str">
        <f t="shared" si="702"/>
        <v/>
      </c>
    </row>
    <row r="28899" spans="10:10" x14ac:dyDescent="0.25">
      <c r="J28899" t="str">
        <f t="shared" si="702"/>
        <v/>
      </c>
    </row>
    <row r="28900" spans="10:10" x14ac:dyDescent="0.25">
      <c r="J28900" t="str">
        <f t="shared" si="702"/>
        <v/>
      </c>
    </row>
    <row r="28901" spans="10:10" x14ac:dyDescent="0.25">
      <c r="J28901" t="str">
        <f t="shared" si="702"/>
        <v/>
      </c>
    </row>
    <row r="28902" spans="10:10" x14ac:dyDescent="0.25">
      <c r="J28902" t="str">
        <f t="shared" si="702"/>
        <v/>
      </c>
    </row>
    <row r="28903" spans="10:10" x14ac:dyDescent="0.25">
      <c r="J28903" t="str">
        <f t="shared" si="702"/>
        <v/>
      </c>
    </row>
    <row r="28904" spans="10:10" x14ac:dyDescent="0.25">
      <c r="J28904" t="str">
        <f t="shared" si="702"/>
        <v/>
      </c>
    </row>
    <row r="28905" spans="10:10" x14ac:dyDescent="0.25">
      <c r="J28905" t="str">
        <f t="shared" si="702"/>
        <v/>
      </c>
    </row>
    <row r="28906" spans="10:10" x14ac:dyDescent="0.25">
      <c r="J28906" t="str">
        <f t="shared" si="702"/>
        <v/>
      </c>
    </row>
    <row r="28907" spans="10:10" x14ac:dyDescent="0.25">
      <c r="J28907" t="str">
        <f t="shared" si="702"/>
        <v/>
      </c>
    </row>
    <row r="28908" spans="10:10" x14ac:dyDescent="0.25">
      <c r="J28908" t="str">
        <f t="shared" si="702"/>
        <v/>
      </c>
    </row>
    <row r="28909" spans="10:10" x14ac:dyDescent="0.25">
      <c r="J28909" t="str">
        <f t="shared" si="702"/>
        <v/>
      </c>
    </row>
    <row r="28910" spans="10:10" x14ac:dyDescent="0.25">
      <c r="J28910" t="str">
        <f t="shared" si="702"/>
        <v/>
      </c>
    </row>
    <row r="28911" spans="10:10" x14ac:dyDescent="0.25">
      <c r="J28911" t="str">
        <f t="shared" si="702"/>
        <v/>
      </c>
    </row>
    <row r="28912" spans="10:10" x14ac:dyDescent="0.25">
      <c r="J28912" t="str">
        <f t="shared" si="702"/>
        <v/>
      </c>
    </row>
    <row r="28913" spans="10:10" x14ac:dyDescent="0.25">
      <c r="J28913" t="str">
        <f t="shared" si="702"/>
        <v/>
      </c>
    </row>
    <row r="28914" spans="10:10" x14ac:dyDescent="0.25">
      <c r="J28914" t="str">
        <f t="shared" si="702"/>
        <v/>
      </c>
    </row>
    <row r="28915" spans="10:10" x14ac:dyDescent="0.25">
      <c r="J28915" t="str">
        <f t="shared" si="702"/>
        <v/>
      </c>
    </row>
    <row r="28916" spans="10:10" x14ac:dyDescent="0.25">
      <c r="J28916" t="str">
        <f t="shared" si="702"/>
        <v/>
      </c>
    </row>
    <row r="28917" spans="10:10" x14ac:dyDescent="0.25">
      <c r="J28917" t="str">
        <f t="shared" si="702"/>
        <v/>
      </c>
    </row>
    <row r="28918" spans="10:10" x14ac:dyDescent="0.25">
      <c r="J28918" t="str">
        <f t="shared" si="702"/>
        <v/>
      </c>
    </row>
    <row r="28919" spans="10:10" x14ac:dyDescent="0.25">
      <c r="J28919" t="str">
        <f t="shared" si="702"/>
        <v/>
      </c>
    </row>
    <row r="28920" spans="10:10" x14ac:dyDescent="0.25">
      <c r="J28920" t="str">
        <f t="shared" si="702"/>
        <v/>
      </c>
    </row>
    <row r="28921" spans="10:10" x14ac:dyDescent="0.25">
      <c r="J28921" t="str">
        <f t="shared" si="702"/>
        <v/>
      </c>
    </row>
    <row r="28922" spans="10:10" x14ac:dyDescent="0.25">
      <c r="J28922" t="str">
        <f t="shared" si="702"/>
        <v/>
      </c>
    </row>
    <row r="28923" spans="10:10" x14ac:dyDescent="0.25">
      <c r="J28923" t="str">
        <f t="shared" si="702"/>
        <v/>
      </c>
    </row>
    <row r="28924" spans="10:10" x14ac:dyDescent="0.25">
      <c r="J28924" t="str">
        <f t="shared" si="702"/>
        <v/>
      </c>
    </row>
    <row r="28925" spans="10:10" x14ac:dyDescent="0.25">
      <c r="J28925" t="str">
        <f t="shared" si="702"/>
        <v/>
      </c>
    </row>
    <row r="28926" spans="10:10" x14ac:dyDescent="0.25">
      <c r="J28926" t="str">
        <f t="shared" si="702"/>
        <v/>
      </c>
    </row>
    <row r="28927" spans="10:10" x14ac:dyDescent="0.25">
      <c r="J28927" t="str">
        <f t="shared" si="702"/>
        <v/>
      </c>
    </row>
    <row r="28928" spans="10:10" x14ac:dyDescent="0.25">
      <c r="J28928" t="str">
        <f t="shared" si="702"/>
        <v/>
      </c>
    </row>
    <row r="28929" spans="10:10" x14ac:dyDescent="0.25">
      <c r="J28929" t="str">
        <f t="shared" si="702"/>
        <v/>
      </c>
    </row>
    <row r="28930" spans="10:10" x14ac:dyDescent="0.25">
      <c r="J28930" t="str">
        <f t="shared" si="702"/>
        <v/>
      </c>
    </row>
    <row r="28931" spans="10:10" x14ac:dyDescent="0.25">
      <c r="J28931" t="str">
        <f t="shared" ref="J28931:J28994" si="703">B28931&amp;C28931&amp;E28931&amp;IF(C28931="Skog",F28931&amp;G28931,"")</f>
        <v/>
      </c>
    </row>
    <row r="28932" spans="10:10" x14ac:dyDescent="0.25">
      <c r="J28932" t="str">
        <f t="shared" si="703"/>
        <v/>
      </c>
    </row>
    <row r="28933" spans="10:10" x14ac:dyDescent="0.25">
      <c r="J28933" t="str">
        <f t="shared" si="703"/>
        <v/>
      </c>
    </row>
    <row r="28934" spans="10:10" x14ac:dyDescent="0.25">
      <c r="J28934" t="str">
        <f t="shared" si="703"/>
        <v/>
      </c>
    </row>
    <row r="28935" spans="10:10" x14ac:dyDescent="0.25">
      <c r="J28935" t="str">
        <f t="shared" si="703"/>
        <v/>
      </c>
    </row>
    <row r="28936" spans="10:10" x14ac:dyDescent="0.25">
      <c r="J28936" t="str">
        <f t="shared" si="703"/>
        <v/>
      </c>
    </row>
    <row r="28937" spans="10:10" x14ac:dyDescent="0.25">
      <c r="J28937" t="str">
        <f t="shared" si="703"/>
        <v/>
      </c>
    </row>
    <row r="28938" spans="10:10" x14ac:dyDescent="0.25">
      <c r="J28938" t="str">
        <f t="shared" si="703"/>
        <v/>
      </c>
    </row>
    <row r="28939" spans="10:10" x14ac:dyDescent="0.25">
      <c r="J28939" t="str">
        <f t="shared" si="703"/>
        <v/>
      </c>
    </row>
    <row r="28940" spans="10:10" x14ac:dyDescent="0.25">
      <c r="J28940" t="str">
        <f t="shared" si="703"/>
        <v/>
      </c>
    </row>
    <row r="28941" spans="10:10" x14ac:dyDescent="0.25">
      <c r="J28941" t="str">
        <f t="shared" si="703"/>
        <v/>
      </c>
    </row>
    <row r="28942" spans="10:10" x14ac:dyDescent="0.25">
      <c r="J28942" t="str">
        <f t="shared" si="703"/>
        <v/>
      </c>
    </row>
    <row r="28943" spans="10:10" x14ac:dyDescent="0.25">
      <c r="J28943" t="str">
        <f t="shared" si="703"/>
        <v/>
      </c>
    </row>
    <row r="28944" spans="10:10" x14ac:dyDescent="0.25">
      <c r="J28944" t="str">
        <f t="shared" si="703"/>
        <v/>
      </c>
    </row>
    <row r="28945" spans="10:10" x14ac:dyDescent="0.25">
      <c r="J28945" t="str">
        <f t="shared" si="703"/>
        <v/>
      </c>
    </row>
    <row r="28946" spans="10:10" x14ac:dyDescent="0.25">
      <c r="J28946" t="str">
        <f t="shared" si="703"/>
        <v/>
      </c>
    </row>
    <row r="28947" spans="10:10" x14ac:dyDescent="0.25">
      <c r="J28947" t="str">
        <f t="shared" si="703"/>
        <v/>
      </c>
    </row>
    <row r="28948" spans="10:10" x14ac:dyDescent="0.25">
      <c r="J28948" t="str">
        <f t="shared" si="703"/>
        <v/>
      </c>
    </row>
    <row r="28949" spans="10:10" x14ac:dyDescent="0.25">
      <c r="J28949" t="str">
        <f t="shared" si="703"/>
        <v/>
      </c>
    </row>
    <row r="28950" spans="10:10" x14ac:dyDescent="0.25">
      <c r="J28950" t="str">
        <f t="shared" si="703"/>
        <v/>
      </c>
    </row>
    <row r="28951" spans="10:10" x14ac:dyDescent="0.25">
      <c r="J28951" t="str">
        <f t="shared" si="703"/>
        <v/>
      </c>
    </row>
    <row r="28952" spans="10:10" x14ac:dyDescent="0.25">
      <c r="J28952" t="str">
        <f t="shared" si="703"/>
        <v/>
      </c>
    </row>
    <row r="28953" spans="10:10" x14ac:dyDescent="0.25">
      <c r="J28953" t="str">
        <f t="shared" si="703"/>
        <v/>
      </c>
    </row>
    <row r="28954" spans="10:10" x14ac:dyDescent="0.25">
      <c r="J28954" t="str">
        <f t="shared" si="703"/>
        <v/>
      </c>
    </row>
    <row r="28955" spans="10:10" x14ac:dyDescent="0.25">
      <c r="J28955" t="str">
        <f t="shared" si="703"/>
        <v/>
      </c>
    </row>
    <row r="28956" spans="10:10" x14ac:dyDescent="0.25">
      <c r="J28956" t="str">
        <f t="shared" si="703"/>
        <v/>
      </c>
    </row>
    <row r="28957" spans="10:10" x14ac:dyDescent="0.25">
      <c r="J28957" t="str">
        <f t="shared" si="703"/>
        <v/>
      </c>
    </row>
    <row r="28958" spans="10:10" x14ac:dyDescent="0.25">
      <c r="J28958" t="str">
        <f t="shared" si="703"/>
        <v/>
      </c>
    </row>
    <row r="28959" spans="10:10" x14ac:dyDescent="0.25">
      <c r="J28959" t="str">
        <f t="shared" si="703"/>
        <v/>
      </c>
    </row>
    <row r="28960" spans="10:10" x14ac:dyDescent="0.25">
      <c r="J28960" t="str">
        <f t="shared" si="703"/>
        <v/>
      </c>
    </row>
    <row r="28961" spans="10:10" x14ac:dyDescent="0.25">
      <c r="J28961" t="str">
        <f t="shared" si="703"/>
        <v/>
      </c>
    </row>
    <row r="28962" spans="10:10" x14ac:dyDescent="0.25">
      <c r="J28962" t="str">
        <f t="shared" si="703"/>
        <v/>
      </c>
    </row>
    <row r="28963" spans="10:10" x14ac:dyDescent="0.25">
      <c r="J28963" t="str">
        <f t="shared" si="703"/>
        <v/>
      </c>
    </row>
    <row r="28964" spans="10:10" x14ac:dyDescent="0.25">
      <c r="J28964" t="str">
        <f t="shared" si="703"/>
        <v/>
      </c>
    </row>
    <row r="28965" spans="10:10" x14ac:dyDescent="0.25">
      <c r="J28965" t="str">
        <f t="shared" si="703"/>
        <v/>
      </c>
    </row>
    <row r="28966" spans="10:10" x14ac:dyDescent="0.25">
      <c r="J28966" t="str">
        <f t="shared" si="703"/>
        <v/>
      </c>
    </row>
    <row r="28967" spans="10:10" x14ac:dyDescent="0.25">
      <c r="J28967" t="str">
        <f t="shared" si="703"/>
        <v/>
      </c>
    </row>
    <row r="28968" spans="10:10" x14ac:dyDescent="0.25">
      <c r="J28968" t="str">
        <f t="shared" si="703"/>
        <v/>
      </c>
    </row>
    <row r="28969" spans="10:10" x14ac:dyDescent="0.25">
      <c r="J28969" t="str">
        <f t="shared" si="703"/>
        <v/>
      </c>
    </row>
    <row r="28970" spans="10:10" x14ac:dyDescent="0.25">
      <c r="J28970" t="str">
        <f t="shared" si="703"/>
        <v/>
      </c>
    </row>
    <row r="28971" spans="10:10" x14ac:dyDescent="0.25">
      <c r="J28971" t="str">
        <f t="shared" si="703"/>
        <v/>
      </c>
    </row>
    <row r="28972" spans="10:10" x14ac:dyDescent="0.25">
      <c r="J28972" t="str">
        <f t="shared" si="703"/>
        <v/>
      </c>
    </row>
    <row r="28973" spans="10:10" x14ac:dyDescent="0.25">
      <c r="J28973" t="str">
        <f t="shared" si="703"/>
        <v/>
      </c>
    </row>
    <row r="28974" spans="10:10" x14ac:dyDescent="0.25">
      <c r="J28974" t="str">
        <f t="shared" si="703"/>
        <v/>
      </c>
    </row>
    <row r="28975" spans="10:10" x14ac:dyDescent="0.25">
      <c r="J28975" t="str">
        <f t="shared" si="703"/>
        <v/>
      </c>
    </row>
    <row r="28976" spans="10:10" x14ac:dyDescent="0.25">
      <c r="J28976" t="str">
        <f t="shared" si="703"/>
        <v/>
      </c>
    </row>
    <row r="28977" spans="10:10" x14ac:dyDescent="0.25">
      <c r="J28977" t="str">
        <f t="shared" si="703"/>
        <v/>
      </c>
    </row>
    <row r="28978" spans="10:10" x14ac:dyDescent="0.25">
      <c r="J28978" t="str">
        <f t="shared" si="703"/>
        <v/>
      </c>
    </row>
    <row r="28979" spans="10:10" x14ac:dyDescent="0.25">
      <c r="J28979" t="str">
        <f t="shared" si="703"/>
        <v/>
      </c>
    </row>
    <row r="28980" spans="10:10" x14ac:dyDescent="0.25">
      <c r="J28980" t="str">
        <f t="shared" si="703"/>
        <v/>
      </c>
    </row>
    <row r="28981" spans="10:10" x14ac:dyDescent="0.25">
      <c r="J28981" t="str">
        <f t="shared" si="703"/>
        <v/>
      </c>
    </row>
    <row r="28982" spans="10:10" x14ac:dyDescent="0.25">
      <c r="J28982" t="str">
        <f t="shared" si="703"/>
        <v/>
      </c>
    </row>
    <row r="28983" spans="10:10" x14ac:dyDescent="0.25">
      <c r="J28983" t="str">
        <f t="shared" si="703"/>
        <v/>
      </c>
    </row>
    <row r="28984" spans="10:10" x14ac:dyDescent="0.25">
      <c r="J28984" t="str">
        <f t="shared" si="703"/>
        <v/>
      </c>
    </row>
    <row r="28985" spans="10:10" x14ac:dyDescent="0.25">
      <c r="J28985" t="str">
        <f t="shared" si="703"/>
        <v/>
      </c>
    </row>
    <row r="28986" spans="10:10" x14ac:dyDescent="0.25">
      <c r="J28986" t="str">
        <f t="shared" si="703"/>
        <v/>
      </c>
    </row>
    <row r="28987" spans="10:10" x14ac:dyDescent="0.25">
      <c r="J28987" t="str">
        <f t="shared" si="703"/>
        <v/>
      </c>
    </row>
    <row r="28988" spans="10:10" x14ac:dyDescent="0.25">
      <c r="J28988" t="str">
        <f t="shared" si="703"/>
        <v/>
      </c>
    </row>
    <row r="28989" spans="10:10" x14ac:dyDescent="0.25">
      <c r="J28989" t="str">
        <f t="shared" si="703"/>
        <v/>
      </c>
    </row>
    <row r="28990" spans="10:10" x14ac:dyDescent="0.25">
      <c r="J28990" t="str">
        <f t="shared" si="703"/>
        <v/>
      </c>
    </row>
    <row r="28991" spans="10:10" x14ac:dyDescent="0.25">
      <c r="J28991" t="str">
        <f t="shared" si="703"/>
        <v/>
      </c>
    </row>
    <row r="28992" spans="10:10" x14ac:dyDescent="0.25">
      <c r="J28992" t="str">
        <f t="shared" si="703"/>
        <v/>
      </c>
    </row>
    <row r="28993" spans="10:10" x14ac:dyDescent="0.25">
      <c r="J28993" t="str">
        <f t="shared" si="703"/>
        <v/>
      </c>
    </row>
    <row r="28994" spans="10:10" x14ac:dyDescent="0.25">
      <c r="J28994" t="str">
        <f t="shared" si="703"/>
        <v/>
      </c>
    </row>
    <row r="28995" spans="10:10" x14ac:dyDescent="0.25">
      <c r="J28995" t="str">
        <f t="shared" ref="J28995:J29058" si="704">B28995&amp;C28995&amp;E28995&amp;IF(C28995="Skog",F28995&amp;G28995,"")</f>
        <v/>
      </c>
    </row>
    <row r="28996" spans="10:10" x14ac:dyDescent="0.25">
      <c r="J28996" t="str">
        <f t="shared" si="704"/>
        <v/>
      </c>
    </row>
    <row r="28997" spans="10:10" x14ac:dyDescent="0.25">
      <c r="J28997" t="str">
        <f t="shared" si="704"/>
        <v/>
      </c>
    </row>
    <row r="28998" spans="10:10" x14ac:dyDescent="0.25">
      <c r="J28998" t="str">
        <f t="shared" si="704"/>
        <v/>
      </c>
    </row>
    <row r="28999" spans="10:10" x14ac:dyDescent="0.25">
      <c r="J28999" t="str">
        <f t="shared" si="704"/>
        <v/>
      </c>
    </row>
    <row r="29000" spans="10:10" x14ac:dyDescent="0.25">
      <c r="J29000" t="str">
        <f t="shared" si="704"/>
        <v/>
      </c>
    </row>
    <row r="29001" spans="10:10" x14ac:dyDescent="0.25">
      <c r="J29001" t="str">
        <f t="shared" si="704"/>
        <v/>
      </c>
    </row>
    <row r="29002" spans="10:10" x14ac:dyDescent="0.25">
      <c r="J29002" t="str">
        <f t="shared" si="704"/>
        <v/>
      </c>
    </row>
    <row r="29003" spans="10:10" x14ac:dyDescent="0.25">
      <c r="J29003" t="str">
        <f t="shared" si="704"/>
        <v/>
      </c>
    </row>
    <row r="29004" spans="10:10" x14ac:dyDescent="0.25">
      <c r="J29004" t="str">
        <f t="shared" si="704"/>
        <v/>
      </c>
    </row>
    <row r="29005" spans="10:10" x14ac:dyDescent="0.25">
      <c r="J29005" t="str">
        <f t="shared" si="704"/>
        <v/>
      </c>
    </row>
    <row r="29006" spans="10:10" x14ac:dyDescent="0.25">
      <c r="J29006" t="str">
        <f t="shared" si="704"/>
        <v/>
      </c>
    </row>
    <row r="29007" spans="10:10" x14ac:dyDescent="0.25">
      <c r="J29007" t="str">
        <f t="shared" si="704"/>
        <v/>
      </c>
    </row>
    <row r="29008" spans="10:10" x14ac:dyDescent="0.25">
      <c r="J29008" t="str">
        <f t="shared" si="704"/>
        <v/>
      </c>
    </row>
    <row r="29009" spans="10:10" x14ac:dyDescent="0.25">
      <c r="J29009" t="str">
        <f t="shared" si="704"/>
        <v/>
      </c>
    </row>
    <row r="29010" spans="10:10" x14ac:dyDescent="0.25">
      <c r="J29010" t="str">
        <f t="shared" si="704"/>
        <v/>
      </c>
    </row>
    <row r="29011" spans="10:10" x14ac:dyDescent="0.25">
      <c r="J29011" t="str">
        <f t="shared" si="704"/>
        <v/>
      </c>
    </row>
    <row r="29012" spans="10:10" x14ac:dyDescent="0.25">
      <c r="J29012" t="str">
        <f t="shared" si="704"/>
        <v/>
      </c>
    </row>
    <row r="29013" spans="10:10" x14ac:dyDescent="0.25">
      <c r="J29013" t="str">
        <f t="shared" si="704"/>
        <v/>
      </c>
    </row>
    <row r="29014" spans="10:10" x14ac:dyDescent="0.25">
      <c r="J29014" t="str">
        <f t="shared" si="704"/>
        <v/>
      </c>
    </row>
    <row r="29015" spans="10:10" x14ac:dyDescent="0.25">
      <c r="J29015" t="str">
        <f t="shared" si="704"/>
        <v/>
      </c>
    </row>
    <row r="29016" spans="10:10" x14ac:dyDescent="0.25">
      <c r="J29016" t="str">
        <f t="shared" si="704"/>
        <v/>
      </c>
    </row>
    <row r="29017" spans="10:10" x14ac:dyDescent="0.25">
      <c r="J29017" t="str">
        <f t="shared" si="704"/>
        <v/>
      </c>
    </row>
    <row r="29018" spans="10:10" x14ac:dyDescent="0.25">
      <c r="J29018" t="str">
        <f t="shared" si="704"/>
        <v/>
      </c>
    </row>
    <row r="29019" spans="10:10" x14ac:dyDescent="0.25">
      <c r="J29019" t="str">
        <f t="shared" si="704"/>
        <v/>
      </c>
    </row>
    <row r="29020" spans="10:10" x14ac:dyDescent="0.25">
      <c r="J29020" t="str">
        <f t="shared" si="704"/>
        <v/>
      </c>
    </row>
    <row r="29021" spans="10:10" x14ac:dyDescent="0.25">
      <c r="J29021" t="str">
        <f t="shared" si="704"/>
        <v/>
      </c>
    </row>
    <row r="29022" spans="10:10" x14ac:dyDescent="0.25">
      <c r="J29022" t="str">
        <f t="shared" si="704"/>
        <v/>
      </c>
    </row>
    <row r="29023" spans="10:10" x14ac:dyDescent="0.25">
      <c r="J29023" t="str">
        <f t="shared" si="704"/>
        <v/>
      </c>
    </row>
    <row r="29024" spans="10:10" x14ac:dyDescent="0.25">
      <c r="J29024" t="str">
        <f t="shared" si="704"/>
        <v/>
      </c>
    </row>
    <row r="29025" spans="10:10" x14ac:dyDescent="0.25">
      <c r="J29025" t="str">
        <f t="shared" si="704"/>
        <v/>
      </c>
    </row>
    <row r="29026" spans="10:10" x14ac:dyDescent="0.25">
      <c r="J29026" t="str">
        <f t="shared" si="704"/>
        <v/>
      </c>
    </row>
    <row r="29027" spans="10:10" x14ac:dyDescent="0.25">
      <c r="J29027" t="str">
        <f t="shared" si="704"/>
        <v/>
      </c>
    </row>
    <row r="29028" spans="10:10" x14ac:dyDescent="0.25">
      <c r="J29028" t="str">
        <f t="shared" si="704"/>
        <v/>
      </c>
    </row>
    <row r="29029" spans="10:10" x14ac:dyDescent="0.25">
      <c r="J29029" t="str">
        <f t="shared" si="704"/>
        <v/>
      </c>
    </row>
    <row r="29030" spans="10:10" x14ac:dyDescent="0.25">
      <c r="J29030" t="str">
        <f t="shared" si="704"/>
        <v/>
      </c>
    </row>
    <row r="29031" spans="10:10" x14ac:dyDescent="0.25">
      <c r="J29031" t="str">
        <f t="shared" si="704"/>
        <v/>
      </c>
    </row>
    <row r="29032" spans="10:10" x14ac:dyDescent="0.25">
      <c r="J29032" t="str">
        <f t="shared" si="704"/>
        <v/>
      </c>
    </row>
    <row r="29033" spans="10:10" x14ac:dyDescent="0.25">
      <c r="J29033" t="str">
        <f t="shared" si="704"/>
        <v/>
      </c>
    </row>
    <row r="29034" spans="10:10" x14ac:dyDescent="0.25">
      <c r="J29034" t="str">
        <f t="shared" si="704"/>
        <v/>
      </c>
    </row>
    <row r="29035" spans="10:10" x14ac:dyDescent="0.25">
      <c r="J29035" t="str">
        <f t="shared" si="704"/>
        <v/>
      </c>
    </row>
    <row r="29036" spans="10:10" x14ac:dyDescent="0.25">
      <c r="J29036" t="str">
        <f t="shared" si="704"/>
        <v/>
      </c>
    </row>
    <row r="29037" spans="10:10" x14ac:dyDescent="0.25">
      <c r="J29037" t="str">
        <f t="shared" si="704"/>
        <v/>
      </c>
    </row>
    <row r="29038" spans="10:10" x14ac:dyDescent="0.25">
      <c r="J29038" t="str">
        <f t="shared" si="704"/>
        <v/>
      </c>
    </row>
    <row r="29039" spans="10:10" x14ac:dyDescent="0.25">
      <c r="J29039" t="str">
        <f t="shared" si="704"/>
        <v/>
      </c>
    </row>
    <row r="29040" spans="10:10" x14ac:dyDescent="0.25">
      <c r="J29040" t="str">
        <f t="shared" si="704"/>
        <v/>
      </c>
    </row>
    <row r="29041" spans="10:10" x14ac:dyDescent="0.25">
      <c r="J29041" t="str">
        <f t="shared" si="704"/>
        <v/>
      </c>
    </row>
    <row r="29042" spans="10:10" x14ac:dyDescent="0.25">
      <c r="J29042" t="str">
        <f t="shared" si="704"/>
        <v/>
      </c>
    </row>
    <row r="29043" spans="10:10" x14ac:dyDescent="0.25">
      <c r="J29043" t="str">
        <f t="shared" si="704"/>
        <v/>
      </c>
    </row>
    <row r="29044" spans="10:10" x14ac:dyDescent="0.25">
      <c r="J29044" t="str">
        <f t="shared" si="704"/>
        <v/>
      </c>
    </row>
    <row r="29045" spans="10:10" x14ac:dyDescent="0.25">
      <c r="J29045" t="str">
        <f t="shared" si="704"/>
        <v/>
      </c>
    </row>
    <row r="29046" spans="10:10" x14ac:dyDescent="0.25">
      <c r="J29046" t="str">
        <f t="shared" si="704"/>
        <v/>
      </c>
    </row>
    <row r="29047" spans="10:10" x14ac:dyDescent="0.25">
      <c r="J29047" t="str">
        <f t="shared" si="704"/>
        <v/>
      </c>
    </row>
    <row r="29048" spans="10:10" x14ac:dyDescent="0.25">
      <c r="J29048" t="str">
        <f t="shared" si="704"/>
        <v/>
      </c>
    </row>
    <row r="29049" spans="10:10" x14ac:dyDescent="0.25">
      <c r="J29049" t="str">
        <f t="shared" si="704"/>
        <v/>
      </c>
    </row>
    <row r="29050" spans="10:10" x14ac:dyDescent="0.25">
      <c r="J29050" t="str">
        <f t="shared" si="704"/>
        <v/>
      </c>
    </row>
    <row r="29051" spans="10:10" x14ac:dyDescent="0.25">
      <c r="J29051" t="str">
        <f t="shared" si="704"/>
        <v/>
      </c>
    </row>
    <row r="29052" spans="10:10" x14ac:dyDescent="0.25">
      <c r="J29052" t="str">
        <f t="shared" si="704"/>
        <v/>
      </c>
    </row>
    <row r="29053" spans="10:10" x14ac:dyDescent="0.25">
      <c r="J29053" t="str">
        <f t="shared" si="704"/>
        <v/>
      </c>
    </row>
    <row r="29054" spans="10:10" x14ac:dyDescent="0.25">
      <c r="J29054" t="str">
        <f t="shared" si="704"/>
        <v/>
      </c>
    </row>
    <row r="29055" spans="10:10" x14ac:dyDescent="0.25">
      <c r="J29055" t="str">
        <f t="shared" si="704"/>
        <v/>
      </c>
    </row>
    <row r="29056" spans="10:10" x14ac:dyDescent="0.25">
      <c r="J29056" t="str">
        <f t="shared" si="704"/>
        <v/>
      </c>
    </row>
    <row r="29057" spans="10:10" x14ac:dyDescent="0.25">
      <c r="J29057" t="str">
        <f t="shared" si="704"/>
        <v/>
      </c>
    </row>
    <row r="29058" spans="10:10" x14ac:dyDescent="0.25">
      <c r="J29058" t="str">
        <f t="shared" si="704"/>
        <v/>
      </c>
    </row>
    <row r="29059" spans="10:10" x14ac:dyDescent="0.25">
      <c r="J29059" t="str">
        <f t="shared" ref="J29059:J29122" si="705">B29059&amp;C29059&amp;E29059&amp;IF(C29059="Skog",F29059&amp;G29059,"")</f>
        <v/>
      </c>
    </row>
    <row r="29060" spans="10:10" x14ac:dyDescent="0.25">
      <c r="J29060" t="str">
        <f t="shared" si="705"/>
        <v/>
      </c>
    </row>
    <row r="29061" spans="10:10" x14ac:dyDescent="0.25">
      <c r="J29061" t="str">
        <f t="shared" si="705"/>
        <v/>
      </c>
    </row>
    <row r="29062" spans="10:10" x14ac:dyDescent="0.25">
      <c r="J29062" t="str">
        <f t="shared" si="705"/>
        <v/>
      </c>
    </row>
    <row r="29063" spans="10:10" x14ac:dyDescent="0.25">
      <c r="J29063" t="str">
        <f t="shared" si="705"/>
        <v/>
      </c>
    </row>
    <row r="29064" spans="10:10" x14ac:dyDescent="0.25">
      <c r="J29064" t="str">
        <f t="shared" si="705"/>
        <v/>
      </c>
    </row>
    <row r="29065" spans="10:10" x14ac:dyDescent="0.25">
      <c r="J29065" t="str">
        <f t="shared" si="705"/>
        <v/>
      </c>
    </row>
    <row r="29066" spans="10:10" x14ac:dyDescent="0.25">
      <c r="J29066" t="str">
        <f t="shared" si="705"/>
        <v/>
      </c>
    </row>
    <row r="29067" spans="10:10" x14ac:dyDescent="0.25">
      <c r="J29067" t="str">
        <f t="shared" si="705"/>
        <v/>
      </c>
    </row>
    <row r="29068" spans="10:10" x14ac:dyDescent="0.25">
      <c r="J29068" t="str">
        <f t="shared" si="705"/>
        <v/>
      </c>
    </row>
    <row r="29069" spans="10:10" x14ac:dyDescent="0.25">
      <c r="J29069" t="str">
        <f t="shared" si="705"/>
        <v/>
      </c>
    </row>
    <row r="29070" spans="10:10" x14ac:dyDescent="0.25">
      <c r="J29070" t="str">
        <f t="shared" si="705"/>
        <v/>
      </c>
    </row>
    <row r="29071" spans="10:10" x14ac:dyDescent="0.25">
      <c r="J29071" t="str">
        <f t="shared" si="705"/>
        <v/>
      </c>
    </row>
    <row r="29072" spans="10:10" x14ac:dyDescent="0.25">
      <c r="J29072" t="str">
        <f t="shared" si="705"/>
        <v/>
      </c>
    </row>
    <row r="29073" spans="10:10" x14ac:dyDescent="0.25">
      <c r="J29073" t="str">
        <f t="shared" si="705"/>
        <v/>
      </c>
    </row>
    <row r="29074" spans="10:10" x14ac:dyDescent="0.25">
      <c r="J29074" t="str">
        <f t="shared" si="705"/>
        <v/>
      </c>
    </row>
    <row r="29075" spans="10:10" x14ac:dyDescent="0.25">
      <c r="J29075" t="str">
        <f t="shared" si="705"/>
        <v/>
      </c>
    </row>
    <row r="29076" spans="10:10" x14ac:dyDescent="0.25">
      <c r="J29076" t="str">
        <f t="shared" si="705"/>
        <v/>
      </c>
    </row>
    <row r="29077" spans="10:10" x14ac:dyDescent="0.25">
      <c r="J29077" t="str">
        <f t="shared" si="705"/>
        <v/>
      </c>
    </row>
    <row r="29078" spans="10:10" x14ac:dyDescent="0.25">
      <c r="J29078" t="str">
        <f t="shared" si="705"/>
        <v/>
      </c>
    </row>
    <row r="29079" spans="10:10" x14ac:dyDescent="0.25">
      <c r="J29079" t="str">
        <f t="shared" si="705"/>
        <v/>
      </c>
    </row>
    <row r="29080" spans="10:10" x14ac:dyDescent="0.25">
      <c r="J29080" t="str">
        <f t="shared" si="705"/>
        <v/>
      </c>
    </row>
    <row r="29081" spans="10:10" x14ac:dyDescent="0.25">
      <c r="J29081" t="str">
        <f t="shared" si="705"/>
        <v/>
      </c>
    </row>
    <row r="29082" spans="10:10" x14ac:dyDescent="0.25">
      <c r="J29082" t="str">
        <f t="shared" si="705"/>
        <v/>
      </c>
    </row>
    <row r="29083" spans="10:10" x14ac:dyDescent="0.25">
      <c r="J29083" t="str">
        <f t="shared" si="705"/>
        <v/>
      </c>
    </row>
    <row r="29084" spans="10:10" x14ac:dyDescent="0.25">
      <c r="J29084" t="str">
        <f t="shared" si="705"/>
        <v/>
      </c>
    </row>
    <row r="29085" spans="10:10" x14ac:dyDescent="0.25">
      <c r="J29085" t="str">
        <f t="shared" si="705"/>
        <v/>
      </c>
    </row>
    <row r="29086" spans="10:10" x14ac:dyDescent="0.25">
      <c r="J29086" t="str">
        <f t="shared" si="705"/>
        <v/>
      </c>
    </row>
    <row r="29087" spans="10:10" x14ac:dyDescent="0.25">
      <c r="J29087" t="str">
        <f t="shared" si="705"/>
        <v/>
      </c>
    </row>
    <row r="29088" spans="10:10" x14ac:dyDescent="0.25">
      <c r="J29088" t="str">
        <f t="shared" si="705"/>
        <v/>
      </c>
    </row>
    <row r="29089" spans="10:10" x14ac:dyDescent="0.25">
      <c r="J29089" t="str">
        <f t="shared" si="705"/>
        <v/>
      </c>
    </row>
    <row r="29090" spans="10:10" x14ac:dyDescent="0.25">
      <c r="J29090" t="str">
        <f t="shared" si="705"/>
        <v/>
      </c>
    </row>
    <row r="29091" spans="10:10" x14ac:dyDescent="0.25">
      <c r="J29091" t="str">
        <f t="shared" si="705"/>
        <v/>
      </c>
    </row>
    <row r="29092" spans="10:10" x14ac:dyDescent="0.25">
      <c r="J29092" t="str">
        <f t="shared" si="705"/>
        <v/>
      </c>
    </row>
    <row r="29093" spans="10:10" x14ac:dyDescent="0.25">
      <c r="J29093" t="str">
        <f t="shared" si="705"/>
        <v/>
      </c>
    </row>
    <row r="29094" spans="10:10" x14ac:dyDescent="0.25">
      <c r="J29094" t="str">
        <f t="shared" si="705"/>
        <v/>
      </c>
    </row>
    <row r="29095" spans="10:10" x14ac:dyDescent="0.25">
      <c r="J29095" t="str">
        <f t="shared" si="705"/>
        <v/>
      </c>
    </row>
    <row r="29096" spans="10:10" x14ac:dyDescent="0.25">
      <c r="J29096" t="str">
        <f t="shared" si="705"/>
        <v/>
      </c>
    </row>
    <row r="29097" spans="10:10" x14ac:dyDescent="0.25">
      <c r="J29097" t="str">
        <f t="shared" si="705"/>
        <v/>
      </c>
    </row>
    <row r="29098" spans="10:10" x14ac:dyDescent="0.25">
      <c r="J29098" t="str">
        <f t="shared" si="705"/>
        <v/>
      </c>
    </row>
    <row r="29099" spans="10:10" x14ac:dyDescent="0.25">
      <c r="J29099" t="str">
        <f t="shared" si="705"/>
        <v/>
      </c>
    </row>
    <row r="29100" spans="10:10" x14ac:dyDescent="0.25">
      <c r="J29100" t="str">
        <f t="shared" si="705"/>
        <v/>
      </c>
    </row>
    <row r="29101" spans="10:10" x14ac:dyDescent="0.25">
      <c r="J29101" t="str">
        <f t="shared" si="705"/>
        <v/>
      </c>
    </row>
    <row r="29102" spans="10:10" x14ac:dyDescent="0.25">
      <c r="J29102" t="str">
        <f t="shared" si="705"/>
        <v/>
      </c>
    </row>
    <row r="29103" spans="10:10" x14ac:dyDescent="0.25">
      <c r="J29103" t="str">
        <f t="shared" si="705"/>
        <v/>
      </c>
    </row>
    <row r="29104" spans="10:10" x14ac:dyDescent="0.25">
      <c r="J29104" t="str">
        <f t="shared" si="705"/>
        <v/>
      </c>
    </row>
    <row r="29105" spans="10:10" x14ac:dyDescent="0.25">
      <c r="J29105" t="str">
        <f t="shared" si="705"/>
        <v/>
      </c>
    </row>
    <row r="29106" spans="10:10" x14ac:dyDescent="0.25">
      <c r="J29106" t="str">
        <f t="shared" si="705"/>
        <v/>
      </c>
    </row>
    <row r="29107" spans="10:10" x14ac:dyDescent="0.25">
      <c r="J29107" t="str">
        <f t="shared" si="705"/>
        <v/>
      </c>
    </row>
    <row r="29108" spans="10:10" x14ac:dyDescent="0.25">
      <c r="J29108" t="str">
        <f t="shared" si="705"/>
        <v/>
      </c>
    </row>
    <row r="29109" spans="10:10" x14ac:dyDescent="0.25">
      <c r="J29109" t="str">
        <f t="shared" si="705"/>
        <v/>
      </c>
    </row>
    <row r="29110" spans="10:10" x14ac:dyDescent="0.25">
      <c r="J29110" t="str">
        <f t="shared" si="705"/>
        <v/>
      </c>
    </row>
    <row r="29111" spans="10:10" x14ac:dyDescent="0.25">
      <c r="J29111" t="str">
        <f t="shared" si="705"/>
        <v/>
      </c>
    </row>
    <row r="29112" spans="10:10" x14ac:dyDescent="0.25">
      <c r="J29112" t="str">
        <f t="shared" si="705"/>
        <v/>
      </c>
    </row>
    <row r="29113" spans="10:10" x14ac:dyDescent="0.25">
      <c r="J29113" t="str">
        <f t="shared" si="705"/>
        <v/>
      </c>
    </row>
    <row r="29114" spans="10:10" x14ac:dyDescent="0.25">
      <c r="J29114" t="str">
        <f t="shared" si="705"/>
        <v/>
      </c>
    </row>
    <row r="29115" spans="10:10" x14ac:dyDescent="0.25">
      <c r="J29115" t="str">
        <f t="shared" si="705"/>
        <v/>
      </c>
    </row>
    <row r="29116" spans="10:10" x14ac:dyDescent="0.25">
      <c r="J29116" t="str">
        <f t="shared" si="705"/>
        <v/>
      </c>
    </row>
    <row r="29117" spans="10:10" x14ac:dyDescent="0.25">
      <c r="J29117" t="str">
        <f t="shared" si="705"/>
        <v/>
      </c>
    </row>
    <row r="29118" spans="10:10" x14ac:dyDescent="0.25">
      <c r="J29118" t="str">
        <f t="shared" si="705"/>
        <v/>
      </c>
    </row>
    <row r="29119" spans="10:10" x14ac:dyDescent="0.25">
      <c r="J29119" t="str">
        <f t="shared" si="705"/>
        <v/>
      </c>
    </row>
    <row r="29120" spans="10:10" x14ac:dyDescent="0.25">
      <c r="J29120" t="str">
        <f t="shared" si="705"/>
        <v/>
      </c>
    </row>
    <row r="29121" spans="10:10" x14ac:dyDescent="0.25">
      <c r="J29121" t="str">
        <f t="shared" si="705"/>
        <v/>
      </c>
    </row>
    <row r="29122" spans="10:10" x14ac:dyDescent="0.25">
      <c r="J29122" t="str">
        <f t="shared" si="705"/>
        <v/>
      </c>
    </row>
    <row r="29123" spans="10:10" x14ac:dyDescent="0.25">
      <c r="J29123" t="str">
        <f t="shared" ref="J29123:J29186" si="706">B29123&amp;C29123&amp;E29123&amp;IF(C29123="Skog",F29123&amp;G29123,"")</f>
        <v/>
      </c>
    </row>
    <row r="29124" spans="10:10" x14ac:dyDescent="0.25">
      <c r="J29124" t="str">
        <f t="shared" si="706"/>
        <v/>
      </c>
    </row>
    <row r="29125" spans="10:10" x14ac:dyDescent="0.25">
      <c r="J29125" t="str">
        <f t="shared" si="706"/>
        <v/>
      </c>
    </row>
    <row r="29126" spans="10:10" x14ac:dyDescent="0.25">
      <c r="J29126" t="str">
        <f t="shared" si="706"/>
        <v/>
      </c>
    </row>
    <row r="29127" spans="10:10" x14ac:dyDescent="0.25">
      <c r="J29127" t="str">
        <f t="shared" si="706"/>
        <v/>
      </c>
    </row>
    <row r="29128" spans="10:10" x14ac:dyDescent="0.25">
      <c r="J29128" t="str">
        <f t="shared" si="706"/>
        <v/>
      </c>
    </row>
    <row r="29129" spans="10:10" x14ac:dyDescent="0.25">
      <c r="J29129" t="str">
        <f t="shared" si="706"/>
        <v/>
      </c>
    </row>
    <row r="29130" spans="10:10" x14ac:dyDescent="0.25">
      <c r="J29130" t="str">
        <f t="shared" si="706"/>
        <v/>
      </c>
    </row>
    <row r="29131" spans="10:10" x14ac:dyDescent="0.25">
      <c r="J29131" t="str">
        <f t="shared" si="706"/>
        <v/>
      </c>
    </row>
    <row r="29132" spans="10:10" x14ac:dyDescent="0.25">
      <c r="J29132" t="str">
        <f t="shared" si="706"/>
        <v/>
      </c>
    </row>
    <row r="29133" spans="10:10" x14ac:dyDescent="0.25">
      <c r="J29133" t="str">
        <f t="shared" si="706"/>
        <v/>
      </c>
    </row>
    <row r="29134" spans="10:10" x14ac:dyDescent="0.25">
      <c r="J29134" t="str">
        <f t="shared" si="706"/>
        <v/>
      </c>
    </row>
    <row r="29135" spans="10:10" x14ac:dyDescent="0.25">
      <c r="J29135" t="str">
        <f t="shared" si="706"/>
        <v/>
      </c>
    </row>
    <row r="29136" spans="10:10" x14ac:dyDescent="0.25">
      <c r="J29136" t="str">
        <f t="shared" si="706"/>
        <v/>
      </c>
    </row>
    <row r="29137" spans="10:10" x14ac:dyDescent="0.25">
      <c r="J29137" t="str">
        <f t="shared" si="706"/>
        <v/>
      </c>
    </row>
    <row r="29138" spans="10:10" x14ac:dyDescent="0.25">
      <c r="J29138" t="str">
        <f t="shared" si="706"/>
        <v/>
      </c>
    </row>
    <row r="29139" spans="10:10" x14ac:dyDescent="0.25">
      <c r="J29139" t="str">
        <f t="shared" si="706"/>
        <v/>
      </c>
    </row>
    <row r="29140" spans="10:10" x14ac:dyDescent="0.25">
      <c r="J29140" t="str">
        <f t="shared" si="706"/>
        <v/>
      </c>
    </row>
    <row r="29141" spans="10:10" x14ac:dyDescent="0.25">
      <c r="J29141" t="str">
        <f t="shared" si="706"/>
        <v/>
      </c>
    </row>
    <row r="29142" spans="10:10" x14ac:dyDescent="0.25">
      <c r="J29142" t="str">
        <f t="shared" si="706"/>
        <v/>
      </c>
    </row>
    <row r="29143" spans="10:10" x14ac:dyDescent="0.25">
      <c r="J29143" t="str">
        <f t="shared" si="706"/>
        <v/>
      </c>
    </row>
    <row r="29144" spans="10:10" x14ac:dyDescent="0.25">
      <c r="J29144" t="str">
        <f t="shared" si="706"/>
        <v/>
      </c>
    </row>
    <row r="29145" spans="10:10" x14ac:dyDescent="0.25">
      <c r="J29145" t="str">
        <f t="shared" si="706"/>
        <v/>
      </c>
    </row>
    <row r="29146" spans="10:10" x14ac:dyDescent="0.25">
      <c r="J29146" t="str">
        <f t="shared" si="706"/>
        <v/>
      </c>
    </row>
    <row r="29147" spans="10:10" x14ac:dyDescent="0.25">
      <c r="J29147" t="str">
        <f t="shared" si="706"/>
        <v/>
      </c>
    </row>
    <row r="29148" spans="10:10" x14ac:dyDescent="0.25">
      <c r="J29148" t="str">
        <f t="shared" si="706"/>
        <v/>
      </c>
    </row>
    <row r="29149" spans="10:10" x14ac:dyDescent="0.25">
      <c r="J29149" t="str">
        <f t="shared" si="706"/>
        <v/>
      </c>
    </row>
    <row r="29150" spans="10:10" x14ac:dyDescent="0.25">
      <c r="J29150" t="str">
        <f t="shared" si="706"/>
        <v/>
      </c>
    </row>
    <row r="29151" spans="10:10" x14ac:dyDescent="0.25">
      <c r="J29151" t="str">
        <f t="shared" si="706"/>
        <v/>
      </c>
    </row>
    <row r="29152" spans="10:10" x14ac:dyDescent="0.25">
      <c r="J29152" t="str">
        <f t="shared" si="706"/>
        <v/>
      </c>
    </row>
    <row r="29153" spans="10:10" x14ac:dyDescent="0.25">
      <c r="J29153" t="str">
        <f t="shared" si="706"/>
        <v/>
      </c>
    </row>
    <row r="29154" spans="10:10" x14ac:dyDescent="0.25">
      <c r="J29154" t="str">
        <f t="shared" si="706"/>
        <v/>
      </c>
    </row>
    <row r="29155" spans="10:10" x14ac:dyDescent="0.25">
      <c r="J29155" t="str">
        <f t="shared" si="706"/>
        <v/>
      </c>
    </row>
    <row r="29156" spans="10:10" x14ac:dyDescent="0.25">
      <c r="J29156" t="str">
        <f t="shared" si="706"/>
        <v/>
      </c>
    </row>
    <row r="29157" spans="10:10" x14ac:dyDescent="0.25">
      <c r="J29157" t="str">
        <f t="shared" si="706"/>
        <v/>
      </c>
    </row>
    <row r="29158" spans="10:10" x14ac:dyDescent="0.25">
      <c r="J29158" t="str">
        <f t="shared" si="706"/>
        <v/>
      </c>
    </row>
    <row r="29159" spans="10:10" x14ac:dyDescent="0.25">
      <c r="J29159" t="str">
        <f t="shared" si="706"/>
        <v/>
      </c>
    </row>
    <row r="29160" spans="10:10" x14ac:dyDescent="0.25">
      <c r="J29160" t="str">
        <f t="shared" si="706"/>
        <v/>
      </c>
    </row>
    <row r="29161" spans="10:10" x14ac:dyDescent="0.25">
      <c r="J29161" t="str">
        <f t="shared" si="706"/>
        <v/>
      </c>
    </row>
    <row r="29162" spans="10:10" x14ac:dyDescent="0.25">
      <c r="J29162" t="str">
        <f t="shared" si="706"/>
        <v/>
      </c>
    </row>
    <row r="29163" spans="10:10" x14ac:dyDescent="0.25">
      <c r="J29163" t="str">
        <f t="shared" si="706"/>
        <v/>
      </c>
    </row>
    <row r="29164" spans="10:10" x14ac:dyDescent="0.25">
      <c r="J29164" t="str">
        <f t="shared" si="706"/>
        <v/>
      </c>
    </row>
    <row r="29165" spans="10:10" x14ac:dyDescent="0.25">
      <c r="J29165" t="str">
        <f t="shared" si="706"/>
        <v/>
      </c>
    </row>
    <row r="29166" spans="10:10" x14ac:dyDescent="0.25">
      <c r="J29166" t="str">
        <f t="shared" si="706"/>
        <v/>
      </c>
    </row>
    <row r="29167" spans="10:10" x14ac:dyDescent="0.25">
      <c r="J29167" t="str">
        <f t="shared" si="706"/>
        <v/>
      </c>
    </row>
    <row r="29168" spans="10:10" x14ac:dyDescent="0.25">
      <c r="J29168" t="str">
        <f t="shared" si="706"/>
        <v/>
      </c>
    </row>
    <row r="29169" spans="10:10" x14ac:dyDescent="0.25">
      <c r="J29169" t="str">
        <f t="shared" si="706"/>
        <v/>
      </c>
    </row>
    <row r="29170" spans="10:10" x14ac:dyDescent="0.25">
      <c r="J29170" t="str">
        <f t="shared" si="706"/>
        <v/>
      </c>
    </row>
    <row r="29171" spans="10:10" x14ac:dyDescent="0.25">
      <c r="J29171" t="str">
        <f t="shared" si="706"/>
        <v/>
      </c>
    </row>
    <row r="29172" spans="10:10" x14ac:dyDescent="0.25">
      <c r="J29172" t="str">
        <f t="shared" si="706"/>
        <v/>
      </c>
    </row>
    <row r="29173" spans="10:10" x14ac:dyDescent="0.25">
      <c r="J29173" t="str">
        <f t="shared" si="706"/>
        <v/>
      </c>
    </row>
    <row r="29174" spans="10:10" x14ac:dyDescent="0.25">
      <c r="J29174" t="str">
        <f t="shared" si="706"/>
        <v/>
      </c>
    </row>
    <row r="29175" spans="10:10" x14ac:dyDescent="0.25">
      <c r="J29175" t="str">
        <f t="shared" si="706"/>
        <v/>
      </c>
    </row>
    <row r="29176" spans="10:10" x14ac:dyDescent="0.25">
      <c r="J29176" t="str">
        <f t="shared" si="706"/>
        <v/>
      </c>
    </row>
    <row r="29177" spans="10:10" x14ac:dyDescent="0.25">
      <c r="J29177" t="str">
        <f t="shared" si="706"/>
        <v/>
      </c>
    </row>
    <row r="29178" spans="10:10" x14ac:dyDescent="0.25">
      <c r="J29178" t="str">
        <f t="shared" si="706"/>
        <v/>
      </c>
    </row>
    <row r="29179" spans="10:10" x14ac:dyDescent="0.25">
      <c r="J29179" t="str">
        <f t="shared" si="706"/>
        <v/>
      </c>
    </row>
    <row r="29180" spans="10:10" x14ac:dyDescent="0.25">
      <c r="J29180" t="str">
        <f t="shared" si="706"/>
        <v/>
      </c>
    </row>
    <row r="29181" spans="10:10" x14ac:dyDescent="0.25">
      <c r="J29181" t="str">
        <f t="shared" si="706"/>
        <v/>
      </c>
    </row>
    <row r="29182" spans="10:10" x14ac:dyDescent="0.25">
      <c r="J29182" t="str">
        <f t="shared" si="706"/>
        <v/>
      </c>
    </row>
    <row r="29183" spans="10:10" x14ac:dyDescent="0.25">
      <c r="J29183" t="str">
        <f t="shared" si="706"/>
        <v/>
      </c>
    </row>
    <row r="29184" spans="10:10" x14ac:dyDescent="0.25">
      <c r="J29184" t="str">
        <f t="shared" si="706"/>
        <v/>
      </c>
    </row>
    <row r="29185" spans="10:10" x14ac:dyDescent="0.25">
      <c r="J29185" t="str">
        <f t="shared" si="706"/>
        <v/>
      </c>
    </row>
    <row r="29186" spans="10:10" x14ac:dyDescent="0.25">
      <c r="J29186" t="str">
        <f t="shared" si="706"/>
        <v/>
      </c>
    </row>
    <row r="29187" spans="10:10" x14ac:dyDescent="0.25">
      <c r="J29187" t="str">
        <f t="shared" ref="J29187:J29250" si="707">B29187&amp;C29187&amp;E29187&amp;IF(C29187="Skog",F29187&amp;G29187,"")</f>
        <v/>
      </c>
    </row>
    <row r="29188" spans="10:10" x14ac:dyDescent="0.25">
      <c r="J29188" t="str">
        <f t="shared" si="707"/>
        <v/>
      </c>
    </row>
    <row r="29189" spans="10:10" x14ac:dyDescent="0.25">
      <c r="J29189" t="str">
        <f t="shared" si="707"/>
        <v/>
      </c>
    </row>
    <row r="29190" spans="10:10" x14ac:dyDescent="0.25">
      <c r="J29190" t="str">
        <f t="shared" si="707"/>
        <v/>
      </c>
    </row>
    <row r="29191" spans="10:10" x14ac:dyDescent="0.25">
      <c r="J29191" t="str">
        <f t="shared" si="707"/>
        <v/>
      </c>
    </row>
    <row r="29192" spans="10:10" x14ac:dyDescent="0.25">
      <c r="J29192" t="str">
        <f t="shared" si="707"/>
        <v/>
      </c>
    </row>
    <row r="29193" spans="10:10" x14ac:dyDescent="0.25">
      <c r="J29193" t="str">
        <f t="shared" si="707"/>
        <v/>
      </c>
    </row>
    <row r="29194" spans="10:10" x14ac:dyDescent="0.25">
      <c r="J29194" t="str">
        <f t="shared" si="707"/>
        <v/>
      </c>
    </row>
    <row r="29195" spans="10:10" x14ac:dyDescent="0.25">
      <c r="J29195" t="str">
        <f t="shared" si="707"/>
        <v/>
      </c>
    </row>
    <row r="29196" spans="10:10" x14ac:dyDescent="0.25">
      <c r="J29196" t="str">
        <f t="shared" si="707"/>
        <v/>
      </c>
    </row>
    <row r="29197" spans="10:10" x14ac:dyDescent="0.25">
      <c r="J29197" t="str">
        <f t="shared" si="707"/>
        <v/>
      </c>
    </row>
    <row r="29198" spans="10:10" x14ac:dyDescent="0.25">
      <c r="J29198" t="str">
        <f t="shared" si="707"/>
        <v/>
      </c>
    </row>
    <row r="29199" spans="10:10" x14ac:dyDescent="0.25">
      <c r="J29199" t="str">
        <f t="shared" si="707"/>
        <v/>
      </c>
    </row>
    <row r="29200" spans="10:10" x14ac:dyDescent="0.25">
      <c r="J29200" t="str">
        <f t="shared" si="707"/>
        <v/>
      </c>
    </row>
    <row r="29201" spans="10:10" x14ac:dyDescent="0.25">
      <c r="J29201" t="str">
        <f t="shared" si="707"/>
        <v/>
      </c>
    </row>
    <row r="29202" spans="10:10" x14ac:dyDescent="0.25">
      <c r="J29202" t="str">
        <f t="shared" si="707"/>
        <v/>
      </c>
    </row>
    <row r="29203" spans="10:10" x14ac:dyDescent="0.25">
      <c r="J29203" t="str">
        <f t="shared" si="707"/>
        <v/>
      </c>
    </row>
    <row r="29204" spans="10:10" x14ac:dyDescent="0.25">
      <c r="J29204" t="str">
        <f t="shared" si="707"/>
        <v/>
      </c>
    </row>
    <row r="29205" spans="10:10" x14ac:dyDescent="0.25">
      <c r="J29205" t="str">
        <f t="shared" si="707"/>
        <v/>
      </c>
    </row>
    <row r="29206" spans="10:10" x14ac:dyDescent="0.25">
      <c r="J29206" t="str">
        <f t="shared" si="707"/>
        <v/>
      </c>
    </row>
    <row r="29207" spans="10:10" x14ac:dyDescent="0.25">
      <c r="J29207" t="str">
        <f t="shared" si="707"/>
        <v/>
      </c>
    </row>
    <row r="29208" spans="10:10" x14ac:dyDescent="0.25">
      <c r="J29208" t="str">
        <f t="shared" si="707"/>
        <v/>
      </c>
    </row>
    <row r="29209" spans="10:10" x14ac:dyDescent="0.25">
      <c r="J29209" t="str">
        <f t="shared" si="707"/>
        <v/>
      </c>
    </row>
    <row r="29210" spans="10:10" x14ac:dyDescent="0.25">
      <c r="J29210" t="str">
        <f t="shared" si="707"/>
        <v/>
      </c>
    </row>
    <row r="29211" spans="10:10" x14ac:dyDescent="0.25">
      <c r="J29211" t="str">
        <f t="shared" si="707"/>
        <v/>
      </c>
    </row>
    <row r="29212" spans="10:10" x14ac:dyDescent="0.25">
      <c r="J29212" t="str">
        <f t="shared" si="707"/>
        <v/>
      </c>
    </row>
    <row r="29213" spans="10:10" x14ac:dyDescent="0.25">
      <c r="J29213" t="str">
        <f t="shared" si="707"/>
        <v/>
      </c>
    </row>
    <row r="29214" spans="10:10" x14ac:dyDescent="0.25">
      <c r="J29214" t="str">
        <f t="shared" si="707"/>
        <v/>
      </c>
    </row>
    <row r="29215" spans="10:10" x14ac:dyDescent="0.25">
      <c r="J29215" t="str">
        <f t="shared" si="707"/>
        <v/>
      </c>
    </row>
    <row r="29216" spans="10:10" x14ac:dyDescent="0.25">
      <c r="J29216" t="str">
        <f t="shared" si="707"/>
        <v/>
      </c>
    </row>
    <row r="29217" spans="10:10" x14ac:dyDescent="0.25">
      <c r="J29217" t="str">
        <f t="shared" si="707"/>
        <v/>
      </c>
    </row>
    <row r="29218" spans="10:10" x14ac:dyDescent="0.25">
      <c r="J29218" t="str">
        <f t="shared" si="707"/>
        <v/>
      </c>
    </row>
    <row r="29219" spans="10:10" x14ac:dyDescent="0.25">
      <c r="J29219" t="str">
        <f t="shared" si="707"/>
        <v/>
      </c>
    </row>
    <row r="29220" spans="10:10" x14ac:dyDescent="0.25">
      <c r="J29220" t="str">
        <f t="shared" si="707"/>
        <v/>
      </c>
    </row>
    <row r="29221" spans="10:10" x14ac:dyDescent="0.25">
      <c r="J29221" t="str">
        <f t="shared" si="707"/>
        <v/>
      </c>
    </row>
    <row r="29222" spans="10:10" x14ac:dyDescent="0.25">
      <c r="J29222" t="str">
        <f t="shared" si="707"/>
        <v/>
      </c>
    </row>
    <row r="29223" spans="10:10" x14ac:dyDescent="0.25">
      <c r="J29223" t="str">
        <f t="shared" si="707"/>
        <v/>
      </c>
    </row>
    <row r="29224" spans="10:10" x14ac:dyDescent="0.25">
      <c r="J29224" t="str">
        <f t="shared" si="707"/>
        <v/>
      </c>
    </row>
    <row r="29225" spans="10:10" x14ac:dyDescent="0.25">
      <c r="J29225" t="str">
        <f t="shared" si="707"/>
        <v/>
      </c>
    </row>
    <row r="29226" spans="10:10" x14ac:dyDescent="0.25">
      <c r="J29226" t="str">
        <f t="shared" si="707"/>
        <v/>
      </c>
    </row>
    <row r="29227" spans="10:10" x14ac:dyDescent="0.25">
      <c r="J29227" t="str">
        <f t="shared" si="707"/>
        <v/>
      </c>
    </row>
    <row r="29228" spans="10:10" x14ac:dyDescent="0.25">
      <c r="J29228" t="str">
        <f t="shared" si="707"/>
        <v/>
      </c>
    </row>
    <row r="29229" spans="10:10" x14ac:dyDescent="0.25">
      <c r="J29229" t="str">
        <f t="shared" si="707"/>
        <v/>
      </c>
    </row>
    <row r="29230" spans="10:10" x14ac:dyDescent="0.25">
      <c r="J29230" t="str">
        <f t="shared" si="707"/>
        <v/>
      </c>
    </row>
    <row r="29231" spans="10:10" x14ac:dyDescent="0.25">
      <c r="J29231" t="str">
        <f t="shared" si="707"/>
        <v/>
      </c>
    </row>
    <row r="29232" spans="10:10" x14ac:dyDescent="0.25">
      <c r="J29232" t="str">
        <f t="shared" si="707"/>
        <v/>
      </c>
    </row>
    <row r="29233" spans="10:10" x14ac:dyDescent="0.25">
      <c r="J29233" t="str">
        <f t="shared" si="707"/>
        <v/>
      </c>
    </row>
    <row r="29234" spans="10:10" x14ac:dyDescent="0.25">
      <c r="J29234" t="str">
        <f t="shared" si="707"/>
        <v/>
      </c>
    </row>
    <row r="29235" spans="10:10" x14ac:dyDescent="0.25">
      <c r="J29235" t="str">
        <f t="shared" si="707"/>
        <v/>
      </c>
    </row>
    <row r="29236" spans="10:10" x14ac:dyDescent="0.25">
      <c r="J29236" t="str">
        <f t="shared" si="707"/>
        <v/>
      </c>
    </row>
    <row r="29237" spans="10:10" x14ac:dyDescent="0.25">
      <c r="J29237" t="str">
        <f t="shared" si="707"/>
        <v/>
      </c>
    </row>
    <row r="29238" spans="10:10" x14ac:dyDescent="0.25">
      <c r="J29238" t="str">
        <f t="shared" si="707"/>
        <v/>
      </c>
    </row>
    <row r="29239" spans="10:10" x14ac:dyDescent="0.25">
      <c r="J29239" t="str">
        <f t="shared" si="707"/>
        <v/>
      </c>
    </row>
    <row r="29240" spans="10:10" x14ac:dyDescent="0.25">
      <c r="J29240" t="str">
        <f t="shared" si="707"/>
        <v/>
      </c>
    </row>
    <row r="29241" spans="10:10" x14ac:dyDescent="0.25">
      <c r="J29241" t="str">
        <f t="shared" si="707"/>
        <v/>
      </c>
    </row>
    <row r="29242" spans="10:10" x14ac:dyDescent="0.25">
      <c r="J29242" t="str">
        <f t="shared" si="707"/>
        <v/>
      </c>
    </row>
    <row r="29243" spans="10:10" x14ac:dyDescent="0.25">
      <c r="J29243" t="str">
        <f t="shared" si="707"/>
        <v/>
      </c>
    </row>
    <row r="29244" spans="10:10" x14ac:dyDescent="0.25">
      <c r="J29244" t="str">
        <f t="shared" si="707"/>
        <v/>
      </c>
    </row>
    <row r="29245" spans="10:10" x14ac:dyDescent="0.25">
      <c r="J29245" t="str">
        <f t="shared" si="707"/>
        <v/>
      </c>
    </row>
    <row r="29246" spans="10:10" x14ac:dyDescent="0.25">
      <c r="J29246" t="str">
        <f t="shared" si="707"/>
        <v/>
      </c>
    </row>
    <row r="29247" spans="10:10" x14ac:dyDescent="0.25">
      <c r="J29247" t="str">
        <f t="shared" si="707"/>
        <v/>
      </c>
    </row>
    <row r="29248" spans="10:10" x14ac:dyDescent="0.25">
      <c r="J29248" t="str">
        <f t="shared" si="707"/>
        <v/>
      </c>
    </row>
    <row r="29249" spans="10:10" x14ac:dyDescent="0.25">
      <c r="J29249" t="str">
        <f t="shared" si="707"/>
        <v/>
      </c>
    </row>
    <row r="29250" spans="10:10" x14ac:dyDescent="0.25">
      <c r="J29250" t="str">
        <f t="shared" si="707"/>
        <v/>
      </c>
    </row>
    <row r="29251" spans="10:10" x14ac:dyDescent="0.25">
      <c r="J29251" t="str">
        <f t="shared" ref="J29251:J29314" si="708">B29251&amp;C29251&amp;E29251&amp;IF(C29251="Skog",F29251&amp;G29251,"")</f>
        <v/>
      </c>
    </row>
    <row r="29252" spans="10:10" x14ac:dyDescent="0.25">
      <c r="J29252" t="str">
        <f t="shared" si="708"/>
        <v/>
      </c>
    </row>
    <row r="29253" spans="10:10" x14ac:dyDescent="0.25">
      <c r="J29253" t="str">
        <f t="shared" si="708"/>
        <v/>
      </c>
    </row>
    <row r="29254" spans="10:10" x14ac:dyDescent="0.25">
      <c r="J29254" t="str">
        <f t="shared" si="708"/>
        <v/>
      </c>
    </row>
    <row r="29255" spans="10:10" x14ac:dyDescent="0.25">
      <c r="J29255" t="str">
        <f t="shared" si="708"/>
        <v/>
      </c>
    </row>
    <row r="29256" spans="10:10" x14ac:dyDescent="0.25">
      <c r="J29256" t="str">
        <f t="shared" si="708"/>
        <v/>
      </c>
    </row>
    <row r="29257" spans="10:10" x14ac:dyDescent="0.25">
      <c r="J29257" t="str">
        <f t="shared" si="708"/>
        <v/>
      </c>
    </row>
    <row r="29258" spans="10:10" x14ac:dyDescent="0.25">
      <c r="J29258" t="str">
        <f t="shared" si="708"/>
        <v/>
      </c>
    </row>
    <row r="29259" spans="10:10" x14ac:dyDescent="0.25">
      <c r="J29259" t="str">
        <f t="shared" si="708"/>
        <v/>
      </c>
    </row>
    <row r="29260" spans="10:10" x14ac:dyDescent="0.25">
      <c r="J29260" t="str">
        <f t="shared" si="708"/>
        <v/>
      </c>
    </row>
    <row r="29261" spans="10:10" x14ac:dyDescent="0.25">
      <c r="J29261" t="str">
        <f t="shared" si="708"/>
        <v/>
      </c>
    </row>
    <row r="29262" spans="10:10" x14ac:dyDescent="0.25">
      <c r="J29262" t="str">
        <f t="shared" si="708"/>
        <v/>
      </c>
    </row>
    <row r="29263" spans="10:10" x14ac:dyDescent="0.25">
      <c r="J29263" t="str">
        <f t="shared" si="708"/>
        <v/>
      </c>
    </row>
    <row r="29264" spans="10:10" x14ac:dyDescent="0.25">
      <c r="J29264" t="str">
        <f t="shared" si="708"/>
        <v/>
      </c>
    </row>
    <row r="29265" spans="10:10" x14ac:dyDescent="0.25">
      <c r="J29265" t="str">
        <f t="shared" si="708"/>
        <v/>
      </c>
    </row>
    <row r="29266" spans="10:10" x14ac:dyDescent="0.25">
      <c r="J29266" t="str">
        <f t="shared" si="708"/>
        <v/>
      </c>
    </row>
    <row r="29267" spans="10:10" x14ac:dyDescent="0.25">
      <c r="J29267" t="str">
        <f t="shared" si="708"/>
        <v/>
      </c>
    </row>
    <row r="29268" spans="10:10" x14ac:dyDescent="0.25">
      <c r="J29268" t="str">
        <f t="shared" si="708"/>
        <v/>
      </c>
    </row>
    <row r="29269" spans="10:10" x14ac:dyDescent="0.25">
      <c r="J29269" t="str">
        <f t="shared" si="708"/>
        <v/>
      </c>
    </row>
    <row r="29270" spans="10:10" x14ac:dyDescent="0.25">
      <c r="J29270" t="str">
        <f t="shared" si="708"/>
        <v/>
      </c>
    </row>
    <row r="29271" spans="10:10" x14ac:dyDescent="0.25">
      <c r="J29271" t="str">
        <f t="shared" si="708"/>
        <v/>
      </c>
    </row>
    <row r="29272" spans="10:10" x14ac:dyDescent="0.25">
      <c r="J29272" t="str">
        <f t="shared" si="708"/>
        <v/>
      </c>
    </row>
    <row r="29273" spans="10:10" x14ac:dyDescent="0.25">
      <c r="J29273" t="str">
        <f t="shared" si="708"/>
        <v/>
      </c>
    </row>
    <row r="29274" spans="10:10" x14ac:dyDescent="0.25">
      <c r="J29274" t="str">
        <f t="shared" si="708"/>
        <v/>
      </c>
    </row>
    <row r="29275" spans="10:10" x14ac:dyDescent="0.25">
      <c r="J29275" t="str">
        <f t="shared" si="708"/>
        <v/>
      </c>
    </row>
    <row r="29276" spans="10:10" x14ac:dyDescent="0.25">
      <c r="J29276" t="str">
        <f t="shared" si="708"/>
        <v/>
      </c>
    </row>
    <row r="29277" spans="10:10" x14ac:dyDescent="0.25">
      <c r="J29277" t="str">
        <f t="shared" si="708"/>
        <v/>
      </c>
    </row>
    <row r="29278" spans="10:10" x14ac:dyDescent="0.25">
      <c r="J29278" t="str">
        <f t="shared" si="708"/>
        <v/>
      </c>
    </row>
    <row r="29279" spans="10:10" x14ac:dyDescent="0.25">
      <c r="J29279" t="str">
        <f t="shared" si="708"/>
        <v/>
      </c>
    </row>
    <row r="29280" spans="10:10" x14ac:dyDescent="0.25">
      <c r="J29280" t="str">
        <f t="shared" si="708"/>
        <v/>
      </c>
    </row>
    <row r="29281" spans="10:10" x14ac:dyDescent="0.25">
      <c r="J29281" t="str">
        <f t="shared" si="708"/>
        <v/>
      </c>
    </row>
    <row r="29282" spans="10:10" x14ac:dyDescent="0.25">
      <c r="J29282" t="str">
        <f t="shared" si="708"/>
        <v/>
      </c>
    </row>
    <row r="29283" spans="10:10" x14ac:dyDescent="0.25">
      <c r="J29283" t="str">
        <f t="shared" si="708"/>
        <v/>
      </c>
    </row>
    <row r="29284" spans="10:10" x14ac:dyDescent="0.25">
      <c r="J29284" t="str">
        <f t="shared" si="708"/>
        <v/>
      </c>
    </row>
    <row r="29285" spans="10:10" x14ac:dyDescent="0.25">
      <c r="J29285" t="str">
        <f t="shared" si="708"/>
        <v/>
      </c>
    </row>
    <row r="29286" spans="10:10" x14ac:dyDescent="0.25">
      <c r="J29286" t="str">
        <f t="shared" si="708"/>
        <v/>
      </c>
    </row>
    <row r="29287" spans="10:10" x14ac:dyDescent="0.25">
      <c r="J29287" t="str">
        <f t="shared" si="708"/>
        <v/>
      </c>
    </row>
    <row r="29288" spans="10:10" x14ac:dyDescent="0.25">
      <c r="J29288" t="str">
        <f t="shared" si="708"/>
        <v/>
      </c>
    </row>
    <row r="29289" spans="10:10" x14ac:dyDescent="0.25">
      <c r="J29289" t="str">
        <f t="shared" si="708"/>
        <v/>
      </c>
    </row>
    <row r="29290" spans="10:10" x14ac:dyDescent="0.25">
      <c r="J29290" t="str">
        <f t="shared" si="708"/>
        <v/>
      </c>
    </row>
    <row r="29291" spans="10:10" x14ac:dyDescent="0.25">
      <c r="J29291" t="str">
        <f t="shared" si="708"/>
        <v/>
      </c>
    </row>
    <row r="29292" spans="10:10" x14ac:dyDescent="0.25">
      <c r="J29292" t="str">
        <f t="shared" si="708"/>
        <v/>
      </c>
    </row>
    <row r="29293" spans="10:10" x14ac:dyDescent="0.25">
      <c r="J29293" t="str">
        <f t="shared" si="708"/>
        <v/>
      </c>
    </row>
    <row r="29294" spans="10:10" x14ac:dyDescent="0.25">
      <c r="J29294" t="str">
        <f t="shared" si="708"/>
        <v/>
      </c>
    </row>
    <row r="29295" spans="10:10" x14ac:dyDescent="0.25">
      <c r="J29295" t="str">
        <f t="shared" si="708"/>
        <v/>
      </c>
    </row>
    <row r="29296" spans="10:10" x14ac:dyDescent="0.25">
      <c r="J29296" t="str">
        <f t="shared" si="708"/>
        <v/>
      </c>
    </row>
    <row r="29297" spans="10:10" x14ac:dyDescent="0.25">
      <c r="J29297" t="str">
        <f t="shared" si="708"/>
        <v/>
      </c>
    </row>
    <row r="29298" spans="10:10" x14ac:dyDescent="0.25">
      <c r="J29298" t="str">
        <f t="shared" si="708"/>
        <v/>
      </c>
    </row>
    <row r="29299" spans="10:10" x14ac:dyDescent="0.25">
      <c r="J29299" t="str">
        <f t="shared" si="708"/>
        <v/>
      </c>
    </row>
    <row r="29300" spans="10:10" x14ac:dyDescent="0.25">
      <c r="J29300" t="str">
        <f t="shared" si="708"/>
        <v/>
      </c>
    </row>
    <row r="29301" spans="10:10" x14ac:dyDescent="0.25">
      <c r="J29301" t="str">
        <f t="shared" si="708"/>
        <v/>
      </c>
    </row>
    <row r="29302" spans="10:10" x14ac:dyDescent="0.25">
      <c r="J29302" t="str">
        <f t="shared" si="708"/>
        <v/>
      </c>
    </row>
    <row r="29303" spans="10:10" x14ac:dyDescent="0.25">
      <c r="J29303" t="str">
        <f t="shared" si="708"/>
        <v/>
      </c>
    </row>
    <row r="29304" spans="10:10" x14ac:dyDescent="0.25">
      <c r="J29304" t="str">
        <f t="shared" si="708"/>
        <v/>
      </c>
    </row>
    <row r="29305" spans="10:10" x14ac:dyDescent="0.25">
      <c r="J29305" t="str">
        <f t="shared" si="708"/>
        <v/>
      </c>
    </row>
    <row r="29306" spans="10:10" x14ac:dyDescent="0.25">
      <c r="J29306" t="str">
        <f t="shared" si="708"/>
        <v/>
      </c>
    </row>
    <row r="29307" spans="10:10" x14ac:dyDescent="0.25">
      <c r="J29307" t="str">
        <f t="shared" si="708"/>
        <v/>
      </c>
    </row>
    <row r="29308" spans="10:10" x14ac:dyDescent="0.25">
      <c r="J29308" t="str">
        <f t="shared" si="708"/>
        <v/>
      </c>
    </row>
    <row r="29309" spans="10:10" x14ac:dyDescent="0.25">
      <c r="J29309" t="str">
        <f t="shared" si="708"/>
        <v/>
      </c>
    </row>
    <row r="29310" spans="10:10" x14ac:dyDescent="0.25">
      <c r="J29310" t="str">
        <f t="shared" si="708"/>
        <v/>
      </c>
    </row>
    <row r="29311" spans="10:10" x14ac:dyDescent="0.25">
      <c r="J29311" t="str">
        <f t="shared" si="708"/>
        <v/>
      </c>
    </row>
    <row r="29312" spans="10:10" x14ac:dyDescent="0.25">
      <c r="J29312" t="str">
        <f t="shared" si="708"/>
        <v/>
      </c>
    </row>
    <row r="29313" spans="10:10" x14ac:dyDescent="0.25">
      <c r="J29313" t="str">
        <f t="shared" si="708"/>
        <v/>
      </c>
    </row>
    <row r="29314" spans="10:10" x14ac:dyDescent="0.25">
      <c r="J29314" t="str">
        <f t="shared" si="708"/>
        <v/>
      </c>
    </row>
    <row r="29315" spans="10:10" x14ac:dyDescent="0.25">
      <c r="J29315" t="str">
        <f t="shared" ref="J29315:J29378" si="709">B29315&amp;C29315&amp;E29315&amp;IF(C29315="Skog",F29315&amp;G29315,"")</f>
        <v/>
      </c>
    </row>
    <row r="29316" spans="10:10" x14ac:dyDescent="0.25">
      <c r="J29316" t="str">
        <f t="shared" si="709"/>
        <v/>
      </c>
    </row>
    <row r="29317" spans="10:10" x14ac:dyDescent="0.25">
      <c r="J29317" t="str">
        <f t="shared" si="709"/>
        <v/>
      </c>
    </row>
    <row r="29318" spans="10:10" x14ac:dyDescent="0.25">
      <c r="J29318" t="str">
        <f t="shared" si="709"/>
        <v/>
      </c>
    </row>
    <row r="29319" spans="10:10" x14ac:dyDescent="0.25">
      <c r="J29319" t="str">
        <f t="shared" si="709"/>
        <v/>
      </c>
    </row>
    <row r="29320" spans="10:10" x14ac:dyDescent="0.25">
      <c r="J29320" t="str">
        <f t="shared" si="709"/>
        <v/>
      </c>
    </row>
    <row r="29321" spans="10:10" x14ac:dyDescent="0.25">
      <c r="J29321" t="str">
        <f t="shared" si="709"/>
        <v/>
      </c>
    </row>
    <row r="29322" spans="10:10" x14ac:dyDescent="0.25">
      <c r="J29322" t="str">
        <f t="shared" si="709"/>
        <v/>
      </c>
    </row>
    <row r="29323" spans="10:10" x14ac:dyDescent="0.25">
      <c r="J29323" t="str">
        <f t="shared" si="709"/>
        <v/>
      </c>
    </row>
    <row r="29324" spans="10:10" x14ac:dyDescent="0.25">
      <c r="J29324" t="str">
        <f t="shared" si="709"/>
        <v/>
      </c>
    </row>
    <row r="29325" spans="10:10" x14ac:dyDescent="0.25">
      <c r="J29325" t="str">
        <f t="shared" si="709"/>
        <v/>
      </c>
    </row>
    <row r="29326" spans="10:10" x14ac:dyDescent="0.25">
      <c r="J29326" t="str">
        <f t="shared" si="709"/>
        <v/>
      </c>
    </row>
    <row r="29327" spans="10:10" x14ac:dyDescent="0.25">
      <c r="J29327" t="str">
        <f t="shared" si="709"/>
        <v/>
      </c>
    </row>
    <row r="29328" spans="10:10" x14ac:dyDescent="0.25">
      <c r="J29328" t="str">
        <f t="shared" si="709"/>
        <v/>
      </c>
    </row>
    <row r="29329" spans="10:10" x14ac:dyDescent="0.25">
      <c r="J29329" t="str">
        <f t="shared" si="709"/>
        <v/>
      </c>
    </row>
    <row r="29330" spans="10:10" x14ac:dyDescent="0.25">
      <c r="J29330" t="str">
        <f t="shared" si="709"/>
        <v/>
      </c>
    </row>
    <row r="29331" spans="10:10" x14ac:dyDescent="0.25">
      <c r="J29331" t="str">
        <f t="shared" si="709"/>
        <v/>
      </c>
    </row>
    <row r="29332" spans="10:10" x14ac:dyDescent="0.25">
      <c r="J29332" t="str">
        <f t="shared" si="709"/>
        <v/>
      </c>
    </row>
    <row r="29333" spans="10:10" x14ac:dyDescent="0.25">
      <c r="J29333" t="str">
        <f t="shared" si="709"/>
        <v/>
      </c>
    </row>
    <row r="29334" spans="10:10" x14ac:dyDescent="0.25">
      <c r="J29334" t="str">
        <f t="shared" si="709"/>
        <v/>
      </c>
    </row>
    <row r="29335" spans="10:10" x14ac:dyDescent="0.25">
      <c r="J29335" t="str">
        <f t="shared" si="709"/>
        <v/>
      </c>
    </row>
    <row r="29336" spans="10:10" x14ac:dyDescent="0.25">
      <c r="J29336" t="str">
        <f t="shared" si="709"/>
        <v/>
      </c>
    </row>
    <row r="29337" spans="10:10" x14ac:dyDescent="0.25">
      <c r="J29337" t="str">
        <f t="shared" si="709"/>
        <v/>
      </c>
    </row>
    <row r="29338" spans="10:10" x14ac:dyDescent="0.25">
      <c r="J29338" t="str">
        <f t="shared" si="709"/>
        <v/>
      </c>
    </row>
    <row r="29339" spans="10:10" x14ac:dyDescent="0.25">
      <c r="J29339" t="str">
        <f t="shared" si="709"/>
        <v/>
      </c>
    </row>
    <row r="29340" spans="10:10" x14ac:dyDescent="0.25">
      <c r="J29340" t="str">
        <f t="shared" si="709"/>
        <v/>
      </c>
    </row>
    <row r="29341" spans="10:10" x14ac:dyDescent="0.25">
      <c r="J29341" t="str">
        <f t="shared" si="709"/>
        <v/>
      </c>
    </row>
    <row r="29342" spans="10:10" x14ac:dyDescent="0.25">
      <c r="J29342" t="str">
        <f t="shared" si="709"/>
        <v/>
      </c>
    </row>
    <row r="29343" spans="10:10" x14ac:dyDescent="0.25">
      <c r="J29343" t="str">
        <f t="shared" si="709"/>
        <v/>
      </c>
    </row>
    <row r="29344" spans="10:10" x14ac:dyDescent="0.25">
      <c r="J29344" t="str">
        <f t="shared" si="709"/>
        <v/>
      </c>
    </row>
    <row r="29345" spans="10:10" x14ac:dyDescent="0.25">
      <c r="J29345" t="str">
        <f t="shared" si="709"/>
        <v/>
      </c>
    </row>
    <row r="29346" spans="10:10" x14ac:dyDescent="0.25">
      <c r="J29346" t="str">
        <f t="shared" si="709"/>
        <v/>
      </c>
    </row>
    <row r="29347" spans="10:10" x14ac:dyDescent="0.25">
      <c r="J29347" t="str">
        <f t="shared" si="709"/>
        <v/>
      </c>
    </row>
    <row r="29348" spans="10:10" x14ac:dyDescent="0.25">
      <c r="J29348" t="str">
        <f t="shared" si="709"/>
        <v/>
      </c>
    </row>
    <row r="29349" spans="10:10" x14ac:dyDescent="0.25">
      <c r="J29349" t="str">
        <f t="shared" si="709"/>
        <v/>
      </c>
    </row>
    <row r="29350" spans="10:10" x14ac:dyDescent="0.25">
      <c r="J29350" t="str">
        <f t="shared" si="709"/>
        <v/>
      </c>
    </row>
    <row r="29351" spans="10:10" x14ac:dyDescent="0.25">
      <c r="J29351" t="str">
        <f t="shared" si="709"/>
        <v/>
      </c>
    </row>
    <row r="29352" spans="10:10" x14ac:dyDescent="0.25">
      <c r="J29352" t="str">
        <f t="shared" si="709"/>
        <v/>
      </c>
    </row>
    <row r="29353" spans="10:10" x14ac:dyDescent="0.25">
      <c r="J29353" t="str">
        <f t="shared" si="709"/>
        <v/>
      </c>
    </row>
    <row r="29354" spans="10:10" x14ac:dyDescent="0.25">
      <c r="J29354" t="str">
        <f t="shared" si="709"/>
        <v/>
      </c>
    </row>
    <row r="29355" spans="10:10" x14ac:dyDescent="0.25">
      <c r="J29355" t="str">
        <f t="shared" si="709"/>
        <v/>
      </c>
    </row>
    <row r="29356" spans="10:10" x14ac:dyDescent="0.25">
      <c r="J29356" t="str">
        <f t="shared" si="709"/>
        <v/>
      </c>
    </row>
    <row r="29357" spans="10:10" x14ac:dyDescent="0.25">
      <c r="J29357" t="str">
        <f t="shared" si="709"/>
        <v/>
      </c>
    </row>
    <row r="29358" spans="10:10" x14ac:dyDescent="0.25">
      <c r="J29358" t="str">
        <f t="shared" si="709"/>
        <v/>
      </c>
    </row>
    <row r="29359" spans="10:10" x14ac:dyDescent="0.25">
      <c r="J29359" t="str">
        <f t="shared" si="709"/>
        <v/>
      </c>
    </row>
    <row r="29360" spans="10:10" x14ac:dyDescent="0.25">
      <c r="J29360" t="str">
        <f t="shared" si="709"/>
        <v/>
      </c>
    </row>
    <row r="29361" spans="10:10" x14ac:dyDescent="0.25">
      <c r="J29361" t="str">
        <f t="shared" si="709"/>
        <v/>
      </c>
    </row>
    <row r="29362" spans="10:10" x14ac:dyDescent="0.25">
      <c r="J29362" t="str">
        <f t="shared" si="709"/>
        <v/>
      </c>
    </row>
    <row r="29363" spans="10:10" x14ac:dyDescent="0.25">
      <c r="J29363" t="str">
        <f t="shared" si="709"/>
        <v/>
      </c>
    </row>
    <row r="29364" spans="10:10" x14ac:dyDescent="0.25">
      <c r="J29364" t="str">
        <f t="shared" si="709"/>
        <v/>
      </c>
    </row>
    <row r="29365" spans="10:10" x14ac:dyDescent="0.25">
      <c r="J29365" t="str">
        <f t="shared" si="709"/>
        <v/>
      </c>
    </row>
    <row r="29366" spans="10:10" x14ac:dyDescent="0.25">
      <c r="J29366" t="str">
        <f t="shared" si="709"/>
        <v/>
      </c>
    </row>
    <row r="29367" spans="10:10" x14ac:dyDescent="0.25">
      <c r="J29367" t="str">
        <f t="shared" si="709"/>
        <v/>
      </c>
    </row>
    <row r="29368" spans="10:10" x14ac:dyDescent="0.25">
      <c r="J29368" t="str">
        <f t="shared" si="709"/>
        <v/>
      </c>
    </row>
    <row r="29369" spans="10:10" x14ac:dyDescent="0.25">
      <c r="J29369" t="str">
        <f t="shared" si="709"/>
        <v/>
      </c>
    </row>
    <row r="29370" spans="10:10" x14ac:dyDescent="0.25">
      <c r="J29370" t="str">
        <f t="shared" si="709"/>
        <v/>
      </c>
    </row>
    <row r="29371" spans="10:10" x14ac:dyDescent="0.25">
      <c r="J29371" t="str">
        <f t="shared" si="709"/>
        <v/>
      </c>
    </row>
    <row r="29372" spans="10:10" x14ac:dyDescent="0.25">
      <c r="J29372" t="str">
        <f t="shared" si="709"/>
        <v/>
      </c>
    </row>
    <row r="29373" spans="10:10" x14ac:dyDescent="0.25">
      <c r="J29373" t="str">
        <f t="shared" si="709"/>
        <v/>
      </c>
    </row>
    <row r="29374" spans="10:10" x14ac:dyDescent="0.25">
      <c r="J29374" t="str">
        <f t="shared" si="709"/>
        <v/>
      </c>
    </row>
    <row r="29375" spans="10:10" x14ac:dyDescent="0.25">
      <c r="J29375" t="str">
        <f t="shared" si="709"/>
        <v/>
      </c>
    </row>
    <row r="29376" spans="10:10" x14ac:dyDescent="0.25">
      <c r="J29376" t="str">
        <f t="shared" si="709"/>
        <v/>
      </c>
    </row>
    <row r="29377" spans="10:10" x14ac:dyDescent="0.25">
      <c r="J29377" t="str">
        <f t="shared" si="709"/>
        <v/>
      </c>
    </row>
    <row r="29378" spans="10:10" x14ac:dyDescent="0.25">
      <c r="J29378" t="str">
        <f t="shared" si="709"/>
        <v/>
      </c>
    </row>
    <row r="29379" spans="10:10" x14ac:dyDescent="0.25">
      <c r="J29379" t="str">
        <f t="shared" ref="J29379:J29442" si="710">B29379&amp;C29379&amp;E29379&amp;IF(C29379="Skog",F29379&amp;G29379,"")</f>
        <v/>
      </c>
    </row>
    <row r="29380" spans="10:10" x14ac:dyDescent="0.25">
      <c r="J29380" t="str">
        <f t="shared" si="710"/>
        <v/>
      </c>
    </row>
    <row r="29381" spans="10:10" x14ac:dyDescent="0.25">
      <c r="J29381" t="str">
        <f t="shared" si="710"/>
        <v/>
      </c>
    </row>
    <row r="29382" spans="10:10" x14ac:dyDescent="0.25">
      <c r="J29382" t="str">
        <f t="shared" si="710"/>
        <v/>
      </c>
    </row>
    <row r="29383" spans="10:10" x14ac:dyDescent="0.25">
      <c r="J29383" t="str">
        <f t="shared" si="710"/>
        <v/>
      </c>
    </row>
    <row r="29384" spans="10:10" x14ac:dyDescent="0.25">
      <c r="J29384" t="str">
        <f t="shared" si="710"/>
        <v/>
      </c>
    </row>
    <row r="29385" spans="10:10" x14ac:dyDescent="0.25">
      <c r="J29385" t="str">
        <f t="shared" si="710"/>
        <v/>
      </c>
    </row>
    <row r="29386" spans="10:10" x14ac:dyDescent="0.25">
      <c r="J29386" t="str">
        <f t="shared" si="710"/>
        <v/>
      </c>
    </row>
    <row r="29387" spans="10:10" x14ac:dyDescent="0.25">
      <c r="J29387" t="str">
        <f t="shared" si="710"/>
        <v/>
      </c>
    </row>
    <row r="29388" spans="10:10" x14ac:dyDescent="0.25">
      <c r="J29388" t="str">
        <f t="shared" si="710"/>
        <v/>
      </c>
    </row>
    <row r="29389" spans="10:10" x14ac:dyDescent="0.25">
      <c r="J29389" t="str">
        <f t="shared" si="710"/>
        <v/>
      </c>
    </row>
    <row r="29390" spans="10:10" x14ac:dyDescent="0.25">
      <c r="J29390" t="str">
        <f t="shared" si="710"/>
        <v/>
      </c>
    </row>
    <row r="29391" spans="10:10" x14ac:dyDescent="0.25">
      <c r="J29391" t="str">
        <f t="shared" si="710"/>
        <v/>
      </c>
    </row>
    <row r="29392" spans="10:10" x14ac:dyDescent="0.25">
      <c r="J29392" t="str">
        <f t="shared" si="710"/>
        <v/>
      </c>
    </row>
    <row r="29393" spans="10:10" x14ac:dyDescent="0.25">
      <c r="J29393" t="str">
        <f t="shared" si="710"/>
        <v/>
      </c>
    </row>
    <row r="29394" spans="10:10" x14ac:dyDescent="0.25">
      <c r="J29394" t="str">
        <f t="shared" si="710"/>
        <v/>
      </c>
    </row>
    <row r="29395" spans="10:10" x14ac:dyDescent="0.25">
      <c r="J29395" t="str">
        <f t="shared" si="710"/>
        <v/>
      </c>
    </row>
    <row r="29396" spans="10:10" x14ac:dyDescent="0.25">
      <c r="J29396" t="str">
        <f t="shared" si="710"/>
        <v/>
      </c>
    </row>
    <row r="29397" spans="10:10" x14ac:dyDescent="0.25">
      <c r="J29397" t="str">
        <f t="shared" si="710"/>
        <v/>
      </c>
    </row>
    <row r="29398" spans="10:10" x14ac:dyDescent="0.25">
      <c r="J29398" t="str">
        <f t="shared" si="710"/>
        <v/>
      </c>
    </row>
    <row r="29399" spans="10:10" x14ac:dyDescent="0.25">
      <c r="J29399" t="str">
        <f t="shared" si="710"/>
        <v/>
      </c>
    </row>
    <row r="29400" spans="10:10" x14ac:dyDescent="0.25">
      <c r="J29400" t="str">
        <f t="shared" si="710"/>
        <v/>
      </c>
    </row>
    <row r="29401" spans="10:10" x14ac:dyDescent="0.25">
      <c r="J29401" t="str">
        <f t="shared" si="710"/>
        <v/>
      </c>
    </row>
    <row r="29402" spans="10:10" x14ac:dyDescent="0.25">
      <c r="J29402" t="str">
        <f t="shared" si="710"/>
        <v/>
      </c>
    </row>
    <row r="29403" spans="10:10" x14ac:dyDescent="0.25">
      <c r="J29403" t="str">
        <f t="shared" si="710"/>
        <v/>
      </c>
    </row>
    <row r="29404" spans="10:10" x14ac:dyDescent="0.25">
      <c r="J29404" t="str">
        <f t="shared" si="710"/>
        <v/>
      </c>
    </row>
    <row r="29405" spans="10:10" x14ac:dyDescent="0.25">
      <c r="J29405" t="str">
        <f t="shared" si="710"/>
        <v/>
      </c>
    </row>
    <row r="29406" spans="10:10" x14ac:dyDescent="0.25">
      <c r="J29406" t="str">
        <f t="shared" si="710"/>
        <v/>
      </c>
    </row>
    <row r="29407" spans="10:10" x14ac:dyDescent="0.25">
      <c r="J29407" t="str">
        <f t="shared" si="710"/>
        <v/>
      </c>
    </row>
    <row r="29408" spans="10:10" x14ac:dyDescent="0.25">
      <c r="J29408" t="str">
        <f t="shared" si="710"/>
        <v/>
      </c>
    </row>
    <row r="29409" spans="10:10" x14ac:dyDescent="0.25">
      <c r="J29409" t="str">
        <f t="shared" si="710"/>
        <v/>
      </c>
    </row>
    <row r="29410" spans="10:10" x14ac:dyDescent="0.25">
      <c r="J29410" t="str">
        <f t="shared" si="710"/>
        <v/>
      </c>
    </row>
    <row r="29411" spans="10:10" x14ac:dyDescent="0.25">
      <c r="J29411" t="str">
        <f t="shared" si="710"/>
        <v/>
      </c>
    </row>
    <row r="29412" spans="10:10" x14ac:dyDescent="0.25">
      <c r="J29412" t="str">
        <f t="shared" si="710"/>
        <v/>
      </c>
    </row>
    <row r="29413" spans="10:10" x14ac:dyDescent="0.25">
      <c r="J29413" t="str">
        <f t="shared" si="710"/>
        <v/>
      </c>
    </row>
    <row r="29414" spans="10:10" x14ac:dyDescent="0.25">
      <c r="J29414" t="str">
        <f t="shared" si="710"/>
        <v/>
      </c>
    </row>
    <row r="29415" spans="10:10" x14ac:dyDescent="0.25">
      <c r="J29415" t="str">
        <f t="shared" si="710"/>
        <v/>
      </c>
    </row>
    <row r="29416" spans="10:10" x14ac:dyDescent="0.25">
      <c r="J29416" t="str">
        <f t="shared" si="710"/>
        <v/>
      </c>
    </row>
    <row r="29417" spans="10:10" x14ac:dyDescent="0.25">
      <c r="J29417" t="str">
        <f t="shared" si="710"/>
        <v/>
      </c>
    </row>
    <row r="29418" spans="10:10" x14ac:dyDescent="0.25">
      <c r="J29418" t="str">
        <f t="shared" si="710"/>
        <v/>
      </c>
    </row>
    <row r="29419" spans="10:10" x14ac:dyDescent="0.25">
      <c r="J29419" t="str">
        <f t="shared" si="710"/>
        <v/>
      </c>
    </row>
    <row r="29420" spans="10:10" x14ac:dyDescent="0.25">
      <c r="J29420" t="str">
        <f t="shared" si="710"/>
        <v/>
      </c>
    </row>
    <row r="29421" spans="10:10" x14ac:dyDescent="0.25">
      <c r="J29421" t="str">
        <f t="shared" si="710"/>
        <v/>
      </c>
    </row>
    <row r="29422" spans="10:10" x14ac:dyDescent="0.25">
      <c r="J29422" t="str">
        <f t="shared" si="710"/>
        <v/>
      </c>
    </row>
    <row r="29423" spans="10:10" x14ac:dyDescent="0.25">
      <c r="J29423" t="str">
        <f t="shared" si="710"/>
        <v/>
      </c>
    </row>
    <row r="29424" spans="10:10" x14ac:dyDescent="0.25">
      <c r="J29424" t="str">
        <f t="shared" si="710"/>
        <v/>
      </c>
    </row>
    <row r="29425" spans="10:10" x14ac:dyDescent="0.25">
      <c r="J29425" t="str">
        <f t="shared" si="710"/>
        <v/>
      </c>
    </row>
    <row r="29426" spans="10:10" x14ac:dyDescent="0.25">
      <c r="J29426" t="str">
        <f t="shared" si="710"/>
        <v/>
      </c>
    </row>
    <row r="29427" spans="10:10" x14ac:dyDescent="0.25">
      <c r="J29427" t="str">
        <f t="shared" si="710"/>
        <v/>
      </c>
    </row>
    <row r="29428" spans="10:10" x14ac:dyDescent="0.25">
      <c r="J29428" t="str">
        <f t="shared" si="710"/>
        <v/>
      </c>
    </row>
    <row r="29429" spans="10:10" x14ac:dyDescent="0.25">
      <c r="J29429" t="str">
        <f t="shared" si="710"/>
        <v/>
      </c>
    </row>
    <row r="29430" spans="10:10" x14ac:dyDescent="0.25">
      <c r="J29430" t="str">
        <f t="shared" si="710"/>
        <v/>
      </c>
    </row>
    <row r="29431" spans="10:10" x14ac:dyDescent="0.25">
      <c r="J29431" t="str">
        <f t="shared" si="710"/>
        <v/>
      </c>
    </row>
    <row r="29432" spans="10:10" x14ac:dyDescent="0.25">
      <c r="J29432" t="str">
        <f t="shared" si="710"/>
        <v/>
      </c>
    </row>
    <row r="29433" spans="10:10" x14ac:dyDescent="0.25">
      <c r="J29433" t="str">
        <f t="shared" si="710"/>
        <v/>
      </c>
    </row>
    <row r="29434" spans="10:10" x14ac:dyDescent="0.25">
      <c r="J29434" t="str">
        <f t="shared" si="710"/>
        <v/>
      </c>
    </row>
    <row r="29435" spans="10:10" x14ac:dyDescent="0.25">
      <c r="J29435" t="str">
        <f t="shared" si="710"/>
        <v/>
      </c>
    </row>
    <row r="29436" spans="10:10" x14ac:dyDescent="0.25">
      <c r="J29436" t="str">
        <f t="shared" si="710"/>
        <v/>
      </c>
    </row>
    <row r="29437" spans="10:10" x14ac:dyDescent="0.25">
      <c r="J29437" t="str">
        <f t="shared" si="710"/>
        <v/>
      </c>
    </row>
    <row r="29438" spans="10:10" x14ac:dyDescent="0.25">
      <c r="J29438" t="str">
        <f t="shared" si="710"/>
        <v/>
      </c>
    </row>
    <row r="29439" spans="10:10" x14ac:dyDescent="0.25">
      <c r="J29439" t="str">
        <f t="shared" si="710"/>
        <v/>
      </c>
    </row>
    <row r="29440" spans="10:10" x14ac:dyDescent="0.25">
      <c r="J29440" t="str">
        <f t="shared" si="710"/>
        <v/>
      </c>
    </row>
    <row r="29441" spans="10:10" x14ac:dyDescent="0.25">
      <c r="J29441" t="str">
        <f t="shared" si="710"/>
        <v/>
      </c>
    </row>
    <row r="29442" spans="10:10" x14ac:dyDescent="0.25">
      <c r="J29442" t="str">
        <f t="shared" si="710"/>
        <v/>
      </c>
    </row>
    <row r="29443" spans="10:10" x14ac:dyDescent="0.25">
      <c r="J29443" t="str">
        <f t="shared" ref="J29443:J29506" si="711">B29443&amp;C29443&amp;E29443&amp;IF(C29443="Skog",F29443&amp;G29443,"")</f>
        <v/>
      </c>
    </row>
    <row r="29444" spans="10:10" x14ac:dyDescent="0.25">
      <c r="J29444" t="str">
        <f t="shared" si="711"/>
        <v/>
      </c>
    </row>
    <row r="29445" spans="10:10" x14ac:dyDescent="0.25">
      <c r="J29445" t="str">
        <f t="shared" si="711"/>
        <v/>
      </c>
    </row>
    <row r="29446" spans="10:10" x14ac:dyDescent="0.25">
      <c r="J29446" t="str">
        <f t="shared" si="711"/>
        <v/>
      </c>
    </row>
    <row r="29447" spans="10:10" x14ac:dyDescent="0.25">
      <c r="J29447" t="str">
        <f t="shared" si="711"/>
        <v/>
      </c>
    </row>
    <row r="29448" spans="10:10" x14ac:dyDescent="0.25">
      <c r="J29448" t="str">
        <f t="shared" si="711"/>
        <v/>
      </c>
    </row>
    <row r="29449" spans="10:10" x14ac:dyDescent="0.25">
      <c r="J29449" t="str">
        <f t="shared" si="711"/>
        <v/>
      </c>
    </row>
    <row r="29450" spans="10:10" x14ac:dyDescent="0.25">
      <c r="J29450" t="str">
        <f t="shared" si="711"/>
        <v/>
      </c>
    </row>
    <row r="29451" spans="10:10" x14ac:dyDescent="0.25">
      <c r="J29451" t="str">
        <f t="shared" si="711"/>
        <v/>
      </c>
    </row>
    <row r="29452" spans="10:10" x14ac:dyDescent="0.25">
      <c r="J29452" t="str">
        <f t="shared" si="711"/>
        <v/>
      </c>
    </row>
    <row r="29453" spans="10:10" x14ac:dyDescent="0.25">
      <c r="J29453" t="str">
        <f t="shared" si="711"/>
        <v/>
      </c>
    </row>
    <row r="29454" spans="10:10" x14ac:dyDescent="0.25">
      <c r="J29454" t="str">
        <f t="shared" si="711"/>
        <v/>
      </c>
    </row>
    <row r="29455" spans="10:10" x14ac:dyDescent="0.25">
      <c r="J29455" t="str">
        <f t="shared" si="711"/>
        <v/>
      </c>
    </row>
    <row r="29456" spans="10:10" x14ac:dyDescent="0.25">
      <c r="J29456" t="str">
        <f t="shared" si="711"/>
        <v/>
      </c>
    </row>
    <row r="29457" spans="10:10" x14ac:dyDescent="0.25">
      <c r="J29457" t="str">
        <f t="shared" si="711"/>
        <v/>
      </c>
    </row>
    <row r="29458" spans="10:10" x14ac:dyDescent="0.25">
      <c r="J29458" t="str">
        <f t="shared" si="711"/>
        <v/>
      </c>
    </row>
    <row r="29459" spans="10:10" x14ac:dyDescent="0.25">
      <c r="J29459" t="str">
        <f t="shared" si="711"/>
        <v/>
      </c>
    </row>
    <row r="29460" spans="10:10" x14ac:dyDescent="0.25">
      <c r="J29460" t="str">
        <f t="shared" si="711"/>
        <v/>
      </c>
    </row>
    <row r="29461" spans="10:10" x14ac:dyDescent="0.25">
      <c r="J29461" t="str">
        <f t="shared" si="711"/>
        <v/>
      </c>
    </row>
    <row r="29462" spans="10:10" x14ac:dyDescent="0.25">
      <c r="J29462" t="str">
        <f t="shared" si="711"/>
        <v/>
      </c>
    </row>
    <row r="29463" spans="10:10" x14ac:dyDescent="0.25">
      <c r="J29463" t="str">
        <f t="shared" si="711"/>
        <v/>
      </c>
    </row>
    <row r="29464" spans="10:10" x14ac:dyDescent="0.25">
      <c r="J29464" t="str">
        <f t="shared" si="711"/>
        <v/>
      </c>
    </row>
    <row r="29465" spans="10:10" x14ac:dyDescent="0.25">
      <c r="J29465" t="str">
        <f t="shared" si="711"/>
        <v/>
      </c>
    </row>
    <row r="29466" spans="10:10" x14ac:dyDescent="0.25">
      <c r="J29466" t="str">
        <f t="shared" si="711"/>
        <v/>
      </c>
    </row>
    <row r="29467" spans="10:10" x14ac:dyDescent="0.25">
      <c r="J29467" t="str">
        <f t="shared" si="711"/>
        <v/>
      </c>
    </row>
    <row r="29468" spans="10:10" x14ac:dyDescent="0.25">
      <c r="J29468" t="str">
        <f t="shared" si="711"/>
        <v/>
      </c>
    </row>
    <row r="29469" spans="10:10" x14ac:dyDescent="0.25">
      <c r="J29469" t="str">
        <f t="shared" si="711"/>
        <v/>
      </c>
    </row>
    <row r="29470" spans="10:10" x14ac:dyDescent="0.25">
      <c r="J29470" t="str">
        <f t="shared" si="711"/>
        <v/>
      </c>
    </row>
    <row r="29471" spans="10:10" x14ac:dyDescent="0.25">
      <c r="J29471" t="str">
        <f t="shared" si="711"/>
        <v/>
      </c>
    </row>
    <row r="29472" spans="10:10" x14ac:dyDescent="0.25">
      <c r="J29472" t="str">
        <f t="shared" si="711"/>
        <v/>
      </c>
    </row>
    <row r="29473" spans="10:10" x14ac:dyDescent="0.25">
      <c r="J29473" t="str">
        <f t="shared" si="711"/>
        <v/>
      </c>
    </row>
    <row r="29474" spans="10:10" x14ac:dyDescent="0.25">
      <c r="J29474" t="str">
        <f t="shared" si="711"/>
        <v/>
      </c>
    </row>
    <row r="29475" spans="10:10" x14ac:dyDescent="0.25">
      <c r="J29475" t="str">
        <f t="shared" si="711"/>
        <v/>
      </c>
    </row>
    <row r="29476" spans="10:10" x14ac:dyDescent="0.25">
      <c r="J29476" t="str">
        <f t="shared" si="711"/>
        <v/>
      </c>
    </row>
    <row r="29477" spans="10:10" x14ac:dyDescent="0.25">
      <c r="J29477" t="str">
        <f t="shared" si="711"/>
        <v/>
      </c>
    </row>
    <row r="29478" spans="10:10" x14ac:dyDescent="0.25">
      <c r="J29478" t="str">
        <f t="shared" si="711"/>
        <v/>
      </c>
    </row>
    <row r="29479" spans="10:10" x14ac:dyDescent="0.25">
      <c r="J29479" t="str">
        <f t="shared" si="711"/>
        <v/>
      </c>
    </row>
    <row r="29480" spans="10:10" x14ac:dyDescent="0.25">
      <c r="J29480" t="str">
        <f t="shared" si="711"/>
        <v/>
      </c>
    </row>
    <row r="29481" spans="10:10" x14ac:dyDescent="0.25">
      <c r="J29481" t="str">
        <f t="shared" si="711"/>
        <v/>
      </c>
    </row>
    <row r="29482" spans="10:10" x14ac:dyDescent="0.25">
      <c r="J29482" t="str">
        <f t="shared" si="711"/>
        <v/>
      </c>
    </row>
    <row r="29483" spans="10:10" x14ac:dyDescent="0.25">
      <c r="J29483" t="str">
        <f t="shared" si="711"/>
        <v/>
      </c>
    </row>
    <row r="29484" spans="10:10" x14ac:dyDescent="0.25">
      <c r="J29484" t="str">
        <f t="shared" si="711"/>
        <v/>
      </c>
    </row>
    <row r="29485" spans="10:10" x14ac:dyDescent="0.25">
      <c r="J29485" t="str">
        <f t="shared" si="711"/>
        <v/>
      </c>
    </row>
    <row r="29486" spans="10:10" x14ac:dyDescent="0.25">
      <c r="J29486" t="str">
        <f t="shared" si="711"/>
        <v/>
      </c>
    </row>
    <row r="29487" spans="10:10" x14ac:dyDescent="0.25">
      <c r="J29487" t="str">
        <f t="shared" si="711"/>
        <v/>
      </c>
    </row>
    <row r="29488" spans="10:10" x14ac:dyDescent="0.25">
      <c r="J29488" t="str">
        <f t="shared" si="711"/>
        <v/>
      </c>
    </row>
    <row r="29489" spans="10:10" x14ac:dyDescent="0.25">
      <c r="J29489" t="str">
        <f t="shared" si="711"/>
        <v/>
      </c>
    </row>
    <row r="29490" spans="10:10" x14ac:dyDescent="0.25">
      <c r="J29490" t="str">
        <f t="shared" si="711"/>
        <v/>
      </c>
    </row>
    <row r="29491" spans="10:10" x14ac:dyDescent="0.25">
      <c r="J29491" t="str">
        <f t="shared" si="711"/>
        <v/>
      </c>
    </row>
    <row r="29492" spans="10:10" x14ac:dyDescent="0.25">
      <c r="J29492" t="str">
        <f t="shared" si="711"/>
        <v/>
      </c>
    </row>
    <row r="29493" spans="10:10" x14ac:dyDescent="0.25">
      <c r="J29493" t="str">
        <f t="shared" si="711"/>
        <v/>
      </c>
    </row>
    <row r="29494" spans="10:10" x14ac:dyDescent="0.25">
      <c r="J29494" t="str">
        <f t="shared" si="711"/>
        <v/>
      </c>
    </row>
    <row r="29495" spans="10:10" x14ac:dyDescent="0.25">
      <c r="J29495" t="str">
        <f t="shared" si="711"/>
        <v/>
      </c>
    </row>
    <row r="29496" spans="10:10" x14ac:dyDescent="0.25">
      <c r="J29496" t="str">
        <f t="shared" si="711"/>
        <v/>
      </c>
    </row>
    <row r="29497" spans="10:10" x14ac:dyDescent="0.25">
      <c r="J29497" t="str">
        <f t="shared" si="711"/>
        <v/>
      </c>
    </row>
    <row r="29498" spans="10:10" x14ac:dyDescent="0.25">
      <c r="J29498" t="str">
        <f t="shared" si="711"/>
        <v/>
      </c>
    </row>
    <row r="29499" spans="10:10" x14ac:dyDescent="0.25">
      <c r="J29499" t="str">
        <f t="shared" si="711"/>
        <v/>
      </c>
    </row>
    <row r="29500" spans="10:10" x14ac:dyDescent="0.25">
      <c r="J29500" t="str">
        <f t="shared" si="711"/>
        <v/>
      </c>
    </row>
    <row r="29501" spans="10:10" x14ac:dyDescent="0.25">
      <c r="J29501" t="str">
        <f t="shared" si="711"/>
        <v/>
      </c>
    </row>
    <row r="29502" spans="10:10" x14ac:dyDescent="0.25">
      <c r="J29502" t="str">
        <f t="shared" si="711"/>
        <v/>
      </c>
    </row>
    <row r="29503" spans="10:10" x14ac:dyDescent="0.25">
      <c r="J29503" t="str">
        <f t="shared" si="711"/>
        <v/>
      </c>
    </row>
    <row r="29504" spans="10:10" x14ac:dyDescent="0.25">
      <c r="J29504" t="str">
        <f t="shared" si="711"/>
        <v/>
      </c>
    </row>
    <row r="29505" spans="10:10" x14ac:dyDescent="0.25">
      <c r="J29505" t="str">
        <f t="shared" si="711"/>
        <v/>
      </c>
    </row>
    <row r="29506" spans="10:10" x14ac:dyDescent="0.25">
      <c r="J29506" t="str">
        <f t="shared" si="711"/>
        <v/>
      </c>
    </row>
    <row r="29507" spans="10:10" x14ac:dyDescent="0.25">
      <c r="J29507" t="str">
        <f t="shared" ref="J29507:J29570" si="712">B29507&amp;C29507&amp;E29507&amp;IF(C29507="Skog",F29507&amp;G29507,"")</f>
        <v/>
      </c>
    </row>
    <row r="29508" spans="10:10" x14ac:dyDescent="0.25">
      <c r="J29508" t="str">
        <f t="shared" si="712"/>
        <v/>
      </c>
    </row>
    <row r="29509" spans="10:10" x14ac:dyDescent="0.25">
      <c r="J29509" t="str">
        <f t="shared" si="712"/>
        <v/>
      </c>
    </row>
    <row r="29510" spans="10:10" x14ac:dyDescent="0.25">
      <c r="J29510" t="str">
        <f t="shared" si="712"/>
        <v/>
      </c>
    </row>
    <row r="29511" spans="10:10" x14ac:dyDescent="0.25">
      <c r="J29511" t="str">
        <f t="shared" si="712"/>
        <v/>
      </c>
    </row>
    <row r="29512" spans="10:10" x14ac:dyDescent="0.25">
      <c r="J29512" t="str">
        <f t="shared" si="712"/>
        <v/>
      </c>
    </row>
    <row r="29513" spans="10:10" x14ac:dyDescent="0.25">
      <c r="J29513" t="str">
        <f t="shared" si="712"/>
        <v/>
      </c>
    </row>
    <row r="29514" spans="10:10" x14ac:dyDescent="0.25">
      <c r="J29514" t="str">
        <f t="shared" si="712"/>
        <v/>
      </c>
    </row>
    <row r="29515" spans="10:10" x14ac:dyDescent="0.25">
      <c r="J29515" t="str">
        <f t="shared" si="712"/>
        <v/>
      </c>
    </row>
    <row r="29516" spans="10:10" x14ac:dyDescent="0.25">
      <c r="J29516" t="str">
        <f t="shared" si="712"/>
        <v/>
      </c>
    </row>
    <row r="29517" spans="10:10" x14ac:dyDescent="0.25">
      <c r="J29517" t="str">
        <f t="shared" si="712"/>
        <v/>
      </c>
    </row>
    <row r="29518" spans="10:10" x14ac:dyDescent="0.25">
      <c r="J29518" t="str">
        <f t="shared" si="712"/>
        <v/>
      </c>
    </row>
    <row r="29519" spans="10:10" x14ac:dyDescent="0.25">
      <c r="J29519" t="str">
        <f t="shared" si="712"/>
        <v/>
      </c>
    </row>
    <row r="29520" spans="10:10" x14ac:dyDescent="0.25">
      <c r="J29520" t="str">
        <f t="shared" si="712"/>
        <v/>
      </c>
    </row>
    <row r="29521" spans="10:10" x14ac:dyDescent="0.25">
      <c r="J29521" t="str">
        <f t="shared" si="712"/>
        <v/>
      </c>
    </row>
    <row r="29522" spans="10:10" x14ac:dyDescent="0.25">
      <c r="J29522" t="str">
        <f t="shared" si="712"/>
        <v/>
      </c>
    </row>
    <row r="29523" spans="10:10" x14ac:dyDescent="0.25">
      <c r="J29523" t="str">
        <f t="shared" si="712"/>
        <v/>
      </c>
    </row>
    <row r="29524" spans="10:10" x14ac:dyDescent="0.25">
      <c r="J29524" t="str">
        <f t="shared" si="712"/>
        <v/>
      </c>
    </row>
    <row r="29525" spans="10:10" x14ac:dyDescent="0.25">
      <c r="J29525" t="str">
        <f t="shared" si="712"/>
        <v/>
      </c>
    </row>
    <row r="29526" spans="10:10" x14ac:dyDescent="0.25">
      <c r="J29526" t="str">
        <f t="shared" si="712"/>
        <v/>
      </c>
    </row>
    <row r="29527" spans="10:10" x14ac:dyDescent="0.25">
      <c r="J29527" t="str">
        <f t="shared" si="712"/>
        <v/>
      </c>
    </row>
    <row r="29528" spans="10:10" x14ac:dyDescent="0.25">
      <c r="J29528" t="str">
        <f t="shared" si="712"/>
        <v/>
      </c>
    </row>
    <row r="29529" spans="10:10" x14ac:dyDescent="0.25">
      <c r="J29529" t="str">
        <f t="shared" si="712"/>
        <v/>
      </c>
    </row>
    <row r="29530" spans="10:10" x14ac:dyDescent="0.25">
      <c r="J29530" t="str">
        <f t="shared" si="712"/>
        <v/>
      </c>
    </row>
    <row r="29531" spans="10:10" x14ac:dyDescent="0.25">
      <c r="J29531" t="str">
        <f t="shared" si="712"/>
        <v/>
      </c>
    </row>
    <row r="29532" spans="10:10" x14ac:dyDescent="0.25">
      <c r="J29532" t="str">
        <f t="shared" si="712"/>
        <v/>
      </c>
    </row>
    <row r="29533" spans="10:10" x14ac:dyDescent="0.25">
      <c r="J29533" t="str">
        <f t="shared" si="712"/>
        <v/>
      </c>
    </row>
    <row r="29534" spans="10:10" x14ac:dyDescent="0.25">
      <c r="J29534" t="str">
        <f t="shared" si="712"/>
        <v/>
      </c>
    </row>
    <row r="29535" spans="10:10" x14ac:dyDescent="0.25">
      <c r="J29535" t="str">
        <f t="shared" si="712"/>
        <v/>
      </c>
    </row>
    <row r="29536" spans="10:10" x14ac:dyDescent="0.25">
      <c r="J29536" t="str">
        <f t="shared" si="712"/>
        <v/>
      </c>
    </row>
    <row r="29537" spans="10:10" x14ac:dyDescent="0.25">
      <c r="J29537" t="str">
        <f t="shared" si="712"/>
        <v/>
      </c>
    </row>
    <row r="29538" spans="10:10" x14ac:dyDescent="0.25">
      <c r="J29538" t="str">
        <f t="shared" si="712"/>
        <v/>
      </c>
    </row>
    <row r="29539" spans="10:10" x14ac:dyDescent="0.25">
      <c r="J29539" t="str">
        <f t="shared" si="712"/>
        <v/>
      </c>
    </row>
    <row r="29540" spans="10:10" x14ac:dyDescent="0.25">
      <c r="J29540" t="str">
        <f t="shared" si="712"/>
        <v/>
      </c>
    </row>
    <row r="29541" spans="10:10" x14ac:dyDescent="0.25">
      <c r="J29541" t="str">
        <f t="shared" si="712"/>
        <v/>
      </c>
    </row>
    <row r="29542" spans="10:10" x14ac:dyDescent="0.25">
      <c r="J29542" t="str">
        <f t="shared" si="712"/>
        <v/>
      </c>
    </row>
    <row r="29543" spans="10:10" x14ac:dyDescent="0.25">
      <c r="J29543" t="str">
        <f t="shared" si="712"/>
        <v/>
      </c>
    </row>
    <row r="29544" spans="10:10" x14ac:dyDescent="0.25">
      <c r="J29544" t="str">
        <f t="shared" si="712"/>
        <v/>
      </c>
    </row>
    <row r="29545" spans="10:10" x14ac:dyDescent="0.25">
      <c r="J29545" t="str">
        <f t="shared" si="712"/>
        <v/>
      </c>
    </row>
    <row r="29546" spans="10:10" x14ac:dyDescent="0.25">
      <c r="J29546" t="str">
        <f t="shared" si="712"/>
        <v/>
      </c>
    </row>
    <row r="29547" spans="10:10" x14ac:dyDescent="0.25">
      <c r="J29547" t="str">
        <f t="shared" si="712"/>
        <v/>
      </c>
    </row>
    <row r="29548" spans="10:10" x14ac:dyDescent="0.25">
      <c r="J29548" t="str">
        <f t="shared" si="712"/>
        <v/>
      </c>
    </row>
    <row r="29549" spans="10:10" x14ac:dyDescent="0.25">
      <c r="J29549" t="str">
        <f t="shared" si="712"/>
        <v/>
      </c>
    </row>
    <row r="29550" spans="10:10" x14ac:dyDescent="0.25">
      <c r="J29550" t="str">
        <f t="shared" si="712"/>
        <v/>
      </c>
    </row>
    <row r="29551" spans="10:10" x14ac:dyDescent="0.25">
      <c r="J29551" t="str">
        <f t="shared" si="712"/>
        <v/>
      </c>
    </row>
    <row r="29552" spans="10:10" x14ac:dyDescent="0.25">
      <c r="J29552" t="str">
        <f t="shared" si="712"/>
        <v/>
      </c>
    </row>
    <row r="29553" spans="10:10" x14ac:dyDescent="0.25">
      <c r="J29553" t="str">
        <f t="shared" si="712"/>
        <v/>
      </c>
    </row>
    <row r="29554" spans="10:10" x14ac:dyDescent="0.25">
      <c r="J29554" t="str">
        <f t="shared" si="712"/>
        <v/>
      </c>
    </row>
    <row r="29555" spans="10:10" x14ac:dyDescent="0.25">
      <c r="J29555" t="str">
        <f t="shared" si="712"/>
        <v/>
      </c>
    </row>
    <row r="29556" spans="10:10" x14ac:dyDescent="0.25">
      <c r="J29556" t="str">
        <f t="shared" si="712"/>
        <v/>
      </c>
    </row>
    <row r="29557" spans="10:10" x14ac:dyDescent="0.25">
      <c r="J29557" t="str">
        <f t="shared" si="712"/>
        <v/>
      </c>
    </row>
    <row r="29558" spans="10:10" x14ac:dyDescent="0.25">
      <c r="J29558" t="str">
        <f t="shared" si="712"/>
        <v/>
      </c>
    </row>
    <row r="29559" spans="10:10" x14ac:dyDescent="0.25">
      <c r="J29559" t="str">
        <f t="shared" si="712"/>
        <v/>
      </c>
    </row>
    <row r="29560" spans="10:10" x14ac:dyDescent="0.25">
      <c r="J29560" t="str">
        <f t="shared" si="712"/>
        <v/>
      </c>
    </row>
    <row r="29561" spans="10:10" x14ac:dyDescent="0.25">
      <c r="J29561" t="str">
        <f t="shared" si="712"/>
        <v/>
      </c>
    </row>
    <row r="29562" spans="10:10" x14ac:dyDescent="0.25">
      <c r="J29562" t="str">
        <f t="shared" si="712"/>
        <v/>
      </c>
    </row>
    <row r="29563" spans="10:10" x14ac:dyDescent="0.25">
      <c r="J29563" t="str">
        <f t="shared" si="712"/>
        <v/>
      </c>
    </row>
    <row r="29564" spans="10:10" x14ac:dyDescent="0.25">
      <c r="J29564" t="str">
        <f t="shared" si="712"/>
        <v/>
      </c>
    </row>
    <row r="29565" spans="10:10" x14ac:dyDescent="0.25">
      <c r="J29565" t="str">
        <f t="shared" si="712"/>
        <v/>
      </c>
    </row>
    <row r="29566" spans="10:10" x14ac:dyDescent="0.25">
      <c r="J29566" t="str">
        <f t="shared" si="712"/>
        <v/>
      </c>
    </row>
    <row r="29567" spans="10:10" x14ac:dyDescent="0.25">
      <c r="J29567" t="str">
        <f t="shared" si="712"/>
        <v/>
      </c>
    </row>
    <row r="29568" spans="10:10" x14ac:dyDescent="0.25">
      <c r="J29568" t="str">
        <f t="shared" si="712"/>
        <v/>
      </c>
    </row>
    <row r="29569" spans="10:10" x14ac:dyDescent="0.25">
      <c r="J29569" t="str">
        <f t="shared" si="712"/>
        <v/>
      </c>
    </row>
    <row r="29570" spans="10:10" x14ac:dyDescent="0.25">
      <c r="J29570" t="str">
        <f t="shared" si="712"/>
        <v/>
      </c>
    </row>
    <row r="29571" spans="10:10" x14ac:dyDescent="0.25">
      <c r="J29571" t="str">
        <f t="shared" ref="J29571:J29634" si="713">B29571&amp;C29571&amp;E29571&amp;IF(C29571="Skog",F29571&amp;G29571,"")</f>
        <v/>
      </c>
    </row>
    <row r="29572" spans="10:10" x14ac:dyDescent="0.25">
      <c r="J29572" t="str">
        <f t="shared" si="713"/>
        <v/>
      </c>
    </row>
    <row r="29573" spans="10:10" x14ac:dyDescent="0.25">
      <c r="J29573" t="str">
        <f t="shared" si="713"/>
        <v/>
      </c>
    </row>
    <row r="29574" spans="10:10" x14ac:dyDescent="0.25">
      <c r="J29574" t="str">
        <f t="shared" si="713"/>
        <v/>
      </c>
    </row>
    <row r="29575" spans="10:10" x14ac:dyDescent="0.25">
      <c r="J29575" t="str">
        <f t="shared" si="713"/>
        <v/>
      </c>
    </row>
    <row r="29576" spans="10:10" x14ac:dyDescent="0.25">
      <c r="J29576" t="str">
        <f t="shared" si="713"/>
        <v/>
      </c>
    </row>
    <row r="29577" spans="10:10" x14ac:dyDescent="0.25">
      <c r="J29577" t="str">
        <f t="shared" si="713"/>
        <v/>
      </c>
    </row>
    <row r="29578" spans="10:10" x14ac:dyDescent="0.25">
      <c r="J29578" t="str">
        <f t="shared" si="713"/>
        <v/>
      </c>
    </row>
    <row r="29579" spans="10:10" x14ac:dyDescent="0.25">
      <c r="J29579" t="str">
        <f t="shared" si="713"/>
        <v/>
      </c>
    </row>
    <row r="29580" spans="10:10" x14ac:dyDescent="0.25">
      <c r="J29580" t="str">
        <f t="shared" si="713"/>
        <v/>
      </c>
    </row>
    <row r="29581" spans="10:10" x14ac:dyDescent="0.25">
      <c r="J29581" t="str">
        <f t="shared" si="713"/>
        <v/>
      </c>
    </row>
    <row r="29582" spans="10:10" x14ac:dyDescent="0.25">
      <c r="J29582" t="str">
        <f t="shared" si="713"/>
        <v/>
      </c>
    </row>
    <row r="29583" spans="10:10" x14ac:dyDescent="0.25">
      <c r="J29583" t="str">
        <f t="shared" si="713"/>
        <v/>
      </c>
    </row>
    <row r="29584" spans="10:10" x14ac:dyDescent="0.25">
      <c r="J29584" t="str">
        <f t="shared" si="713"/>
        <v/>
      </c>
    </row>
    <row r="29585" spans="10:10" x14ac:dyDescent="0.25">
      <c r="J29585" t="str">
        <f t="shared" si="713"/>
        <v/>
      </c>
    </row>
    <row r="29586" spans="10:10" x14ac:dyDescent="0.25">
      <c r="J29586" t="str">
        <f t="shared" si="713"/>
        <v/>
      </c>
    </row>
    <row r="29587" spans="10:10" x14ac:dyDescent="0.25">
      <c r="J29587" t="str">
        <f t="shared" si="713"/>
        <v/>
      </c>
    </row>
    <row r="29588" spans="10:10" x14ac:dyDescent="0.25">
      <c r="J29588" t="str">
        <f t="shared" si="713"/>
        <v/>
      </c>
    </row>
    <row r="29589" spans="10:10" x14ac:dyDescent="0.25">
      <c r="J29589" t="str">
        <f t="shared" si="713"/>
        <v/>
      </c>
    </row>
    <row r="29590" spans="10:10" x14ac:dyDescent="0.25">
      <c r="J29590" t="str">
        <f t="shared" si="713"/>
        <v/>
      </c>
    </row>
    <row r="29591" spans="10:10" x14ac:dyDescent="0.25">
      <c r="J29591" t="str">
        <f t="shared" si="713"/>
        <v/>
      </c>
    </row>
    <row r="29592" spans="10:10" x14ac:dyDescent="0.25">
      <c r="J29592" t="str">
        <f t="shared" si="713"/>
        <v/>
      </c>
    </row>
    <row r="29593" spans="10:10" x14ac:dyDescent="0.25">
      <c r="J29593" t="str">
        <f t="shared" si="713"/>
        <v/>
      </c>
    </row>
    <row r="29594" spans="10:10" x14ac:dyDescent="0.25">
      <c r="J29594" t="str">
        <f t="shared" si="713"/>
        <v/>
      </c>
    </row>
    <row r="29595" spans="10:10" x14ac:dyDescent="0.25">
      <c r="J29595" t="str">
        <f t="shared" si="713"/>
        <v/>
      </c>
    </row>
    <row r="29596" spans="10:10" x14ac:dyDescent="0.25">
      <c r="J29596" t="str">
        <f t="shared" si="713"/>
        <v/>
      </c>
    </row>
    <row r="29597" spans="10:10" x14ac:dyDescent="0.25">
      <c r="J29597" t="str">
        <f t="shared" si="713"/>
        <v/>
      </c>
    </row>
    <row r="29598" spans="10:10" x14ac:dyDescent="0.25">
      <c r="J29598" t="str">
        <f t="shared" si="713"/>
        <v/>
      </c>
    </row>
    <row r="29599" spans="10:10" x14ac:dyDescent="0.25">
      <c r="J29599" t="str">
        <f t="shared" si="713"/>
        <v/>
      </c>
    </row>
    <row r="29600" spans="10:10" x14ac:dyDescent="0.25">
      <c r="J29600" t="str">
        <f t="shared" si="713"/>
        <v/>
      </c>
    </row>
    <row r="29601" spans="10:10" x14ac:dyDescent="0.25">
      <c r="J29601" t="str">
        <f t="shared" si="713"/>
        <v/>
      </c>
    </row>
    <row r="29602" spans="10:10" x14ac:dyDescent="0.25">
      <c r="J29602" t="str">
        <f t="shared" si="713"/>
        <v/>
      </c>
    </row>
    <row r="29603" spans="10:10" x14ac:dyDescent="0.25">
      <c r="J29603" t="str">
        <f t="shared" si="713"/>
        <v/>
      </c>
    </row>
    <row r="29604" spans="10:10" x14ac:dyDescent="0.25">
      <c r="J29604" t="str">
        <f t="shared" si="713"/>
        <v/>
      </c>
    </row>
    <row r="29605" spans="10:10" x14ac:dyDescent="0.25">
      <c r="J29605" t="str">
        <f t="shared" si="713"/>
        <v/>
      </c>
    </row>
    <row r="29606" spans="10:10" x14ac:dyDescent="0.25">
      <c r="J29606" t="str">
        <f t="shared" si="713"/>
        <v/>
      </c>
    </row>
    <row r="29607" spans="10:10" x14ac:dyDescent="0.25">
      <c r="J29607" t="str">
        <f t="shared" si="713"/>
        <v/>
      </c>
    </row>
    <row r="29608" spans="10:10" x14ac:dyDescent="0.25">
      <c r="J29608" t="str">
        <f t="shared" si="713"/>
        <v/>
      </c>
    </row>
    <row r="29609" spans="10:10" x14ac:dyDescent="0.25">
      <c r="J29609" t="str">
        <f t="shared" si="713"/>
        <v/>
      </c>
    </row>
    <row r="29610" spans="10:10" x14ac:dyDescent="0.25">
      <c r="J29610" t="str">
        <f t="shared" si="713"/>
        <v/>
      </c>
    </row>
    <row r="29611" spans="10:10" x14ac:dyDescent="0.25">
      <c r="J29611" t="str">
        <f t="shared" si="713"/>
        <v/>
      </c>
    </row>
    <row r="29612" spans="10:10" x14ac:dyDescent="0.25">
      <c r="J29612" t="str">
        <f t="shared" si="713"/>
        <v/>
      </c>
    </row>
    <row r="29613" spans="10:10" x14ac:dyDescent="0.25">
      <c r="J29613" t="str">
        <f t="shared" si="713"/>
        <v/>
      </c>
    </row>
    <row r="29614" spans="10:10" x14ac:dyDescent="0.25">
      <c r="J29614" t="str">
        <f t="shared" si="713"/>
        <v/>
      </c>
    </row>
    <row r="29615" spans="10:10" x14ac:dyDescent="0.25">
      <c r="J29615" t="str">
        <f t="shared" si="713"/>
        <v/>
      </c>
    </row>
    <row r="29616" spans="10:10" x14ac:dyDescent="0.25">
      <c r="J29616" t="str">
        <f t="shared" si="713"/>
        <v/>
      </c>
    </row>
    <row r="29617" spans="10:10" x14ac:dyDescent="0.25">
      <c r="J29617" t="str">
        <f t="shared" si="713"/>
        <v/>
      </c>
    </row>
    <row r="29618" spans="10:10" x14ac:dyDescent="0.25">
      <c r="J29618" t="str">
        <f t="shared" si="713"/>
        <v/>
      </c>
    </row>
    <row r="29619" spans="10:10" x14ac:dyDescent="0.25">
      <c r="J29619" t="str">
        <f t="shared" si="713"/>
        <v/>
      </c>
    </row>
    <row r="29620" spans="10:10" x14ac:dyDescent="0.25">
      <c r="J29620" t="str">
        <f t="shared" si="713"/>
        <v/>
      </c>
    </row>
    <row r="29621" spans="10:10" x14ac:dyDescent="0.25">
      <c r="J29621" t="str">
        <f t="shared" si="713"/>
        <v/>
      </c>
    </row>
    <row r="29622" spans="10:10" x14ac:dyDescent="0.25">
      <c r="J29622" t="str">
        <f t="shared" si="713"/>
        <v/>
      </c>
    </row>
    <row r="29623" spans="10:10" x14ac:dyDescent="0.25">
      <c r="J29623" t="str">
        <f t="shared" si="713"/>
        <v/>
      </c>
    </row>
    <row r="29624" spans="10:10" x14ac:dyDescent="0.25">
      <c r="J29624" t="str">
        <f t="shared" si="713"/>
        <v/>
      </c>
    </row>
    <row r="29625" spans="10:10" x14ac:dyDescent="0.25">
      <c r="J29625" t="str">
        <f t="shared" si="713"/>
        <v/>
      </c>
    </row>
    <row r="29626" spans="10:10" x14ac:dyDescent="0.25">
      <c r="J29626" t="str">
        <f t="shared" si="713"/>
        <v/>
      </c>
    </row>
    <row r="29627" spans="10:10" x14ac:dyDescent="0.25">
      <c r="J29627" t="str">
        <f t="shared" si="713"/>
        <v/>
      </c>
    </row>
    <row r="29628" spans="10:10" x14ac:dyDescent="0.25">
      <c r="J29628" t="str">
        <f t="shared" si="713"/>
        <v/>
      </c>
    </row>
    <row r="29629" spans="10:10" x14ac:dyDescent="0.25">
      <c r="J29629" t="str">
        <f t="shared" si="713"/>
        <v/>
      </c>
    </row>
    <row r="29630" spans="10:10" x14ac:dyDescent="0.25">
      <c r="J29630" t="str">
        <f t="shared" si="713"/>
        <v/>
      </c>
    </row>
    <row r="29631" spans="10:10" x14ac:dyDescent="0.25">
      <c r="J29631" t="str">
        <f t="shared" si="713"/>
        <v/>
      </c>
    </row>
    <row r="29632" spans="10:10" x14ac:dyDescent="0.25">
      <c r="J29632" t="str">
        <f t="shared" si="713"/>
        <v/>
      </c>
    </row>
    <row r="29633" spans="10:10" x14ac:dyDescent="0.25">
      <c r="J29633" t="str">
        <f t="shared" si="713"/>
        <v/>
      </c>
    </row>
    <row r="29634" spans="10:10" x14ac:dyDescent="0.25">
      <c r="J29634" t="str">
        <f t="shared" si="713"/>
        <v/>
      </c>
    </row>
    <row r="29635" spans="10:10" x14ac:dyDescent="0.25">
      <c r="J29635" t="str">
        <f t="shared" ref="J29635:J29698" si="714">B29635&amp;C29635&amp;E29635&amp;IF(C29635="Skog",F29635&amp;G29635,"")</f>
        <v/>
      </c>
    </row>
    <row r="29636" spans="10:10" x14ac:dyDescent="0.25">
      <c r="J29636" t="str">
        <f t="shared" si="714"/>
        <v/>
      </c>
    </row>
    <row r="29637" spans="10:10" x14ac:dyDescent="0.25">
      <c r="J29637" t="str">
        <f t="shared" si="714"/>
        <v/>
      </c>
    </row>
    <row r="29638" spans="10:10" x14ac:dyDescent="0.25">
      <c r="J29638" t="str">
        <f t="shared" si="714"/>
        <v/>
      </c>
    </row>
    <row r="29639" spans="10:10" x14ac:dyDescent="0.25">
      <c r="J29639" t="str">
        <f t="shared" si="714"/>
        <v/>
      </c>
    </row>
    <row r="29640" spans="10:10" x14ac:dyDescent="0.25">
      <c r="J29640" t="str">
        <f t="shared" si="714"/>
        <v/>
      </c>
    </row>
    <row r="29641" spans="10:10" x14ac:dyDescent="0.25">
      <c r="J29641" t="str">
        <f t="shared" si="714"/>
        <v/>
      </c>
    </row>
    <row r="29642" spans="10:10" x14ac:dyDescent="0.25">
      <c r="J29642" t="str">
        <f t="shared" si="714"/>
        <v/>
      </c>
    </row>
    <row r="29643" spans="10:10" x14ac:dyDescent="0.25">
      <c r="J29643" t="str">
        <f t="shared" si="714"/>
        <v/>
      </c>
    </row>
    <row r="29644" spans="10:10" x14ac:dyDescent="0.25">
      <c r="J29644" t="str">
        <f t="shared" si="714"/>
        <v/>
      </c>
    </row>
    <row r="29645" spans="10:10" x14ac:dyDescent="0.25">
      <c r="J29645" t="str">
        <f t="shared" si="714"/>
        <v/>
      </c>
    </row>
    <row r="29646" spans="10:10" x14ac:dyDescent="0.25">
      <c r="J29646" t="str">
        <f t="shared" si="714"/>
        <v/>
      </c>
    </row>
    <row r="29647" spans="10:10" x14ac:dyDescent="0.25">
      <c r="J29647" t="str">
        <f t="shared" si="714"/>
        <v/>
      </c>
    </row>
    <row r="29648" spans="10:10" x14ac:dyDescent="0.25">
      <c r="J29648" t="str">
        <f t="shared" si="714"/>
        <v/>
      </c>
    </row>
    <row r="29649" spans="10:10" x14ac:dyDescent="0.25">
      <c r="J29649" t="str">
        <f t="shared" si="714"/>
        <v/>
      </c>
    </row>
    <row r="29650" spans="10:10" x14ac:dyDescent="0.25">
      <c r="J29650" t="str">
        <f t="shared" si="714"/>
        <v/>
      </c>
    </row>
    <row r="29651" spans="10:10" x14ac:dyDescent="0.25">
      <c r="J29651" t="str">
        <f t="shared" si="714"/>
        <v/>
      </c>
    </row>
    <row r="29652" spans="10:10" x14ac:dyDescent="0.25">
      <c r="J29652" t="str">
        <f t="shared" si="714"/>
        <v/>
      </c>
    </row>
    <row r="29653" spans="10:10" x14ac:dyDescent="0.25">
      <c r="J29653" t="str">
        <f t="shared" si="714"/>
        <v/>
      </c>
    </row>
    <row r="29654" spans="10:10" x14ac:dyDescent="0.25">
      <c r="J29654" t="str">
        <f t="shared" si="714"/>
        <v/>
      </c>
    </row>
    <row r="29655" spans="10:10" x14ac:dyDescent="0.25">
      <c r="J29655" t="str">
        <f t="shared" si="714"/>
        <v/>
      </c>
    </row>
    <row r="29656" spans="10:10" x14ac:dyDescent="0.25">
      <c r="J29656" t="str">
        <f t="shared" si="714"/>
        <v/>
      </c>
    </row>
    <row r="29657" spans="10:10" x14ac:dyDescent="0.25">
      <c r="J29657" t="str">
        <f t="shared" si="714"/>
        <v/>
      </c>
    </row>
    <row r="29658" spans="10:10" x14ac:dyDescent="0.25">
      <c r="J29658" t="str">
        <f t="shared" si="714"/>
        <v/>
      </c>
    </row>
    <row r="29659" spans="10:10" x14ac:dyDescent="0.25">
      <c r="J29659" t="str">
        <f t="shared" si="714"/>
        <v/>
      </c>
    </row>
    <row r="29660" spans="10:10" x14ac:dyDescent="0.25">
      <c r="J29660" t="str">
        <f t="shared" si="714"/>
        <v/>
      </c>
    </row>
    <row r="29661" spans="10:10" x14ac:dyDescent="0.25">
      <c r="J29661" t="str">
        <f t="shared" si="714"/>
        <v/>
      </c>
    </row>
    <row r="29662" spans="10:10" x14ac:dyDescent="0.25">
      <c r="J29662" t="str">
        <f t="shared" si="714"/>
        <v/>
      </c>
    </row>
    <row r="29663" spans="10:10" x14ac:dyDescent="0.25">
      <c r="J29663" t="str">
        <f t="shared" si="714"/>
        <v/>
      </c>
    </row>
    <row r="29664" spans="10:10" x14ac:dyDescent="0.25">
      <c r="J29664" t="str">
        <f t="shared" si="714"/>
        <v/>
      </c>
    </row>
    <row r="29665" spans="10:10" x14ac:dyDescent="0.25">
      <c r="J29665" t="str">
        <f t="shared" si="714"/>
        <v/>
      </c>
    </row>
    <row r="29666" spans="10:10" x14ac:dyDescent="0.25">
      <c r="J29666" t="str">
        <f t="shared" si="714"/>
        <v/>
      </c>
    </row>
    <row r="29667" spans="10:10" x14ac:dyDescent="0.25">
      <c r="J29667" t="str">
        <f t="shared" si="714"/>
        <v/>
      </c>
    </row>
    <row r="29668" spans="10:10" x14ac:dyDescent="0.25">
      <c r="J29668" t="str">
        <f t="shared" si="714"/>
        <v/>
      </c>
    </row>
    <row r="29669" spans="10:10" x14ac:dyDescent="0.25">
      <c r="J29669" t="str">
        <f t="shared" si="714"/>
        <v/>
      </c>
    </row>
    <row r="29670" spans="10:10" x14ac:dyDescent="0.25">
      <c r="J29670" t="str">
        <f t="shared" si="714"/>
        <v/>
      </c>
    </row>
    <row r="29671" spans="10:10" x14ac:dyDescent="0.25">
      <c r="J29671" t="str">
        <f t="shared" si="714"/>
        <v/>
      </c>
    </row>
    <row r="29672" spans="10:10" x14ac:dyDescent="0.25">
      <c r="J29672" t="str">
        <f t="shared" si="714"/>
        <v/>
      </c>
    </row>
    <row r="29673" spans="10:10" x14ac:dyDescent="0.25">
      <c r="J29673" t="str">
        <f t="shared" si="714"/>
        <v/>
      </c>
    </row>
    <row r="29674" spans="10:10" x14ac:dyDescent="0.25">
      <c r="J29674" t="str">
        <f t="shared" si="714"/>
        <v/>
      </c>
    </row>
    <row r="29675" spans="10:10" x14ac:dyDescent="0.25">
      <c r="J29675" t="str">
        <f t="shared" si="714"/>
        <v/>
      </c>
    </row>
    <row r="29676" spans="10:10" x14ac:dyDescent="0.25">
      <c r="J29676" t="str">
        <f t="shared" si="714"/>
        <v/>
      </c>
    </row>
    <row r="29677" spans="10:10" x14ac:dyDescent="0.25">
      <c r="J29677" t="str">
        <f t="shared" si="714"/>
        <v/>
      </c>
    </row>
    <row r="29678" spans="10:10" x14ac:dyDescent="0.25">
      <c r="J29678" t="str">
        <f t="shared" si="714"/>
        <v/>
      </c>
    </row>
    <row r="29679" spans="10:10" x14ac:dyDescent="0.25">
      <c r="J29679" t="str">
        <f t="shared" si="714"/>
        <v/>
      </c>
    </row>
    <row r="29680" spans="10:10" x14ac:dyDescent="0.25">
      <c r="J29680" t="str">
        <f t="shared" si="714"/>
        <v/>
      </c>
    </row>
    <row r="29681" spans="10:10" x14ac:dyDescent="0.25">
      <c r="J29681" t="str">
        <f t="shared" si="714"/>
        <v/>
      </c>
    </row>
    <row r="29682" spans="10:10" x14ac:dyDescent="0.25">
      <c r="J29682" t="str">
        <f t="shared" si="714"/>
        <v/>
      </c>
    </row>
    <row r="29683" spans="10:10" x14ac:dyDescent="0.25">
      <c r="J29683" t="str">
        <f t="shared" si="714"/>
        <v/>
      </c>
    </row>
    <row r="29684" spans="10:10" x14ac:dyDescent="0.25">
      <c r="J29684" t="str">
        <f t="shared" si="714"/>
        <v/>
      </c>
    </row>
    <row r="29685" spans="10:10" x14ac:dyDescent="0.25">
      <c r="J29685" t="str">
        <f t="shared" si="714"/>
        <v/>
      </c>
    </row>
    <row r="29686" spans="10:10" x14ac:dyDescent="0.25">
      <c r="J29686" t="str">
        <f t="shared" si="714"/>
        <v/>
      </c>
    </row>
    <row r="29687" spans="10:10" x14ac:dyDescent="0.25">
      <c r="J29687" t="str">
        <f t="shared" si="714"/>
        <v/>
      </c>
    </row>
    <row r="29688" spans="10:10" x14ac:dyDescent="0.25">
      <c r="J29688" t="str">
        <f t="shared" si="714"/>
        <v/>
      </c>
    </row>
    <row r="29689" spans="10:10" x14ac:dyDescent="0.25">
      <c r="J29689" t="str">
        <f t="shared" si="714"/>
        <v/>
      </c>
    </row>
    <row r="29690" spans="10:10" x14ac:dyDescent="0.25">
      <c r="J29690" t="str">
        <f t="shared" si="714"/>
        <v/>
      </c>
    </row>
    <row r="29691" spans="10:10" x14ac:dyDescent="0.25">
      <c r="J29691" t="str">
        <f t="shared" si="714"/>
        <v/>
      </c>
    </row>
    <row r="29692" spans="10:10" x14ac:dyDescent="0.25">
      <c r="J29692" t="str">
        <f t="shared" si="714"/>
        <v/>
      </c>
    </row>
    <row r="29693" spans="10:10" x14ac:dyDescent="0.25">
      <c r="J29693" t="str">
        <f t="shared" si="714"/>
        <v/>
      </c>
    </row>
    <row r="29694" spans="10:10" x14ac:dyDescent="0.25">
      <c r="J29694" t="str">
        <f t="shared" si="714"/>
        <v/>
      </c>
    </row>
    <row r="29695" spans="10:10" x14ac:dyDescent="0.25">
      <c r="J29695" t="str">
        <f t="shared" si="714"/>
        <v/>
      </c>
    </row>
    <row r="29696" spans="10:10" x14ac:dyDescent="0.25">
      <c r="J29696" t="str">
        <f t="shared" si="714"/>
        <v/>
      </c>
    </row>
    <row r="29697" spans="10:10" x14ac:dyDescent="0.25">
      <c r="J29697" t="str">
        <f t="shared" si="714"/>
        <v/>
      </c>
    </row>
    <row r="29698" spans="10:10" x14ac:dyDescent="0.25">
      <c r="J29698" t="str">
        <f t="shared" si="714"/>
        <v/>
      </c>
    </row>
    <row r="29699" spans="10:10" x14ac:dyDescent="0.25">
      <c r="J29699" t="str">
        <f t="shared" ref="J29699:J29762" si="715">B29699&amp;C29699&amp;E29699&amp;IF(C29699="Skog",F29699&amp;G29699,"")</f>
        <v/>
      </c>
    </row>
    <row r="29700" spans="10:10" x14ac:dyDescent="0.25">
      <c r="J29700" t="str">
        <f t="shared" si="715"/>
        <v/>
      </c>
    </row>
    <row r="29701" spans="10:10" x14ac:dyDescent="0.25">
      <c r="J29701" t="str">
        <f t="shared" si="715"/>
        <v/>
      </c>
    </row>
    <row r="29702" spans="10:10" x14ac:dyDescent="0.25">
      <c r="J29702" t="str">
        <f t="shared" si="715"/>
        <v/>
      </c>
    </row>
    <row r="29703" spans="10:10" x14ac:dyDescent="0.25">
      <c r="J29703" t="str">
        <f t="shared" si="715"/>
        <v/>
      </c>
    </row>
    <row r="29704" spans="10:10" x14ac:dyDescent="0.25">
      <c r="J29704" t="str">
        <f t="shared" si="715"/>
        <v/>
      </c>
    </row>
    <row r="29705" spans="10:10" x14ac:dyDescent="0.25">
      <c r="J29705" t="str">
        <f t="shared" si="715"/>
        <v/>
      </c>
    </row>
    <row r="29706" spans="10:10" x14ac:dyDescent="0.25">
      <c r="J29706" t="str">
        <f t="shared" si="715"/>
        <v/>
      </c>
    </row>
    <row r="29707" spans="10:10" x14ac:dyDescent="0.25">
      <c r="J29707" t="str">
        <f t="shared" si="715"/>
        <v/>
      </c>
    </row>
    <row r="29708" spans="10:10" x14ac:dyDescent="0.25">
      <c r="J29708" t="str">
        <f t="shared" si="715"/>
        <v/>
      </c>
    </row>
    <row r="29709" spans="10:10" x14ac:dyDescent="0.25">
      <c r="J29709" t="str">
        <f t="shared" si="715"/>
        <v/>
      </c>
    </row>
    <row r="29710" spans="10:10" x14ac:dyDescent="0.25">
      <c r="J29710" t="str">
        <f t="shared" si="715"/>
        <v/>
      </c>
    </row>
    <row r="29711" spans="10:10" x14ac:dyDescent="0.25">
      <c r="J29711" t="str">
        <f t="shared" si="715"/>
        <v/>
      </c>
    </row>
    <row r="29712" spans="10:10" x14ac:dyDescent="0.25">
      <c r="J29712" t="str">
        <f t="shared" si="715"/>
        <v/>
      </c>
    </row>
    <row r="29713" spans="10:10" x14ac:dyDescent="0.25">
      <c r="J29713" t="str">
        <f t="shared" si="715"/>
        <v/>
      </c>
    </row>
    <row r="29714" spans="10:10" x14ac:dyDescent="0.25">
      <c r="J29714" t="str">
        <f t="shared" si="715"/>
        <v/>
      </c>
    </row>
    <row r="29715" spans="10:10" x14ac:dyDescent="0.25">
      <c r="J29715" t="str">
        <f t="shared" si="715"/>
        <v/>
      </c>
    </row>
    <row r="29716" spans="10:10" x14ac:dyDescent="0.25">
      <c r="J29716" t="str">
        <f t="shared" si="715"/>
        <v/>
      </c>
    </row>
    <row r="29717" spans="10:10" x14ac:dyDescent="0.25">
      <c r="J29717" t="str">
        <f t="shared" si="715"/>
        <v/>
      </c>
    </row>
    <row r="29718" spans="10:10" x14ac:dyDescent="0.25">
      <c r="J29718" t="str">
        <f t="shared" si="715"/>
        <v/>
      </c>
    </row>
    <row r="29719" spans="10:10" x14ac:dyDescent="0.25">
      <c r="J29719" t="str">
        <f t="shared" si="715"/>
        <v/>
      </c>
    </row>
    <row r="29720" spans="10:10" x14ac:dyDescent="0.25">
      <c r="J29720" t="str">
        <f t="shared" si="715"/>
        <v/>
      </c>
    </row>
    <row r="29721" spans="10:10" x14ac:dyDescent="0.25">
      <c r="J29721" t="str">
        <f t="shared" si="715"/>
        <v/>
      </c>
    </row>
    <row r="29722" spans="10:10" x14ac:dyDescent="0.25">
      <c r="J29722" t="str">
        <f t="shared" si="715"/>
        <v/>
      </c>
    </row>
    <row r="29723" spans="10:10" x14ac:dyDescent="0.25">
      <c r="J29723" t="str">
        <f t="shared" si="715"/>
        <v/>
      </c>
    </row>
    <row r="29724" spans="10:10" x14ac:dyDescent="0.25">
      <c r="J29724" t="str">
        <f t="shared" si="715"/>
        <v/>
      </c>
    </row>
    <row r="29725" spans="10:10" x14ac:dyDescent="0.25">
      <c r="J29725" t="str">
        <f t="shared" si="715"/>
        <v/>
      </c>
    </row>
    <row r="29726" spans="10:10" x14ac:dyDescent="0.25">
      <c r="J29726" t="str">
        <f t="shared" si="715"/>
        <v/>
      </c>
    </row>
    <row r="29727" spans="10:10" x14ac:dyDescent="0.25">
      <c r="J29727" t="str">
        <f t="shared" si="715"/>
        <v/>
      </c>
    </row>
    <row r="29728" spans="10:10" x14ac:dyDescent="0.25">
      <c r="J29728" t="str">
        <f t="shared" si="715"/>
        <v/>
      </c>
    </row>
    <row r="29729" spans="10:10" x14ac:dyDescent="0.25">
      <c r="J29729" t="str">
        <f t="shared" si="715"/>
        <v/>
      </c>
    </row>
    <row r="29730" spans="10:10" x14ac:dyDescent="0.25">
      <c r="J29730" t="str">
        <f t="shared" si="715"/>
        <v/>
      </c>
    </row>
    <row r="29731" spans="10:10" x14ac:dyDescent="0.25">
      <c r="J29731" t="str">
        <f t="shared" si="715"/>
        <v/>
      </c>
    </row>
    <row r="29732" spans="10:10" x14ac:dyDescent="0.25">
      <c r="J29732" t="str">
        <f t="shared" si="715"/>
        <v/>
      </c>
    </row>
    <row r="29733" spans="10:10" x14ac:dyDescent="0.25">
      <c r="J29733" t="str">
        <f t="shared" si="715"/>
        <v/>
      </c>
    </row>
    <row r="29734" spans="10:10" x14ac:dyDescent="0.25">
      <c r="J29734" t="str">
        <f t="shared" si="715"/>
        <v/>
      </c>
    </row>
    <row r="29735" spans="10:10" x14ac:dyDescent="0.25">
      <c r="J29735" t="str">
        <f t="shared" si="715"/>
        <v/>
      </c>
    </row>
    <row r="29736" spans="10:10" x14ac:dyDescent="0.25">
      <c r="J29736" t="str">
        <f t="shared" si="715"/>
        <v/>
      </c>
    </row>
    <row r="29737" spans="10:10" x14ac:dyDescent="0.25">
      <c r="J29737" t="str">
        <f t="shared" si="715"/>
        <v/>
      </c>
    </row>
    <row r="29738" spans="10:10" x14ac:dyDescent="0.25">
      <c r="J29738" t="str">
        <f t="shared" si="715"/>
        <v/>
      </c>
    </row>
    <row r="29739" spans="10:10" x14ac:dyDescent="0.25">
      <c r="J29739" t="str">
        <f t="shared" si="715"/>
        <v/>
      </c>
    </row>
    <row r="29740" spans="10:10" x14ac:dyDescent="0.25">
      <c r="J29740" t="str">
        <f t="shared" si="715"/>
        <v/>
      </c>
    </row>
    <row r="29741" spans="10:10" x14ac:dyDescent="0.25">
      <c r="J29741" t="str">
        <f t="shared" si="715"/>
        <v/>
      </c>
    </row>
    <row r="29742" spans="10:10" x14ac:dyDescent="0.25">
      <c r="J29742" t="str">
        <f t="shared" si="715"/>
        <v/>
      </c>
    </row>
    <row r="29743" spans="10:10" x14ac:dyDescent="0.25">
      <c r="J29743" t="str">
        <f t="shared" si="715"/>
        <v/>
      </c>
    </row>
    <row r="29744" spans="10:10" x14ac:dyDescent="0.25">
      <c r="J29744" t="str">
        <f t="shared" si="715"/>
        <v/>
      </c>
    </row>
    <row r="29745" spans="10:10" x14ac:dyDescent="0.25">
      <c r="J29745" t="str">
        <f t="shared" si="715"/>
        <v/>
      </c>
    </row>
    <row r="29746" spans="10:10" x14ac:dyDescent="0.25">
      <c r="J29746" t="str">
        <f t="shared" si="715"/>
        <v/>
      </c>
    </row>
    <row r="29747" spans="10:10" x14ac:dyDescent="0.25">
      <c r="J29747" t="str">
        <f t="shared" si="715"/>
        <v/>
      </c>
    </row>
    <row r="29748" spans="10:10" x14ac:dyDescent="0.25">
      <c r="J29748" t="str">
        <f t="shared" si="715"/>
        <v/>
      </c>
    </row>
    <row r="29749" spans="10:10" x14ac:dyDescent="0.25">
      <c r="J29749" t="str">
        <f t="shared" si="715"/>
        <v/>
      </c>
    </row>
    <row r="29750" spans="10:10" x14ac:dyDescent="0.25">
      <c r="J29750" t="str">
        <f t="shared" si="715"/>
        <v/>
      </c>
    </row>
    <row r="29751" spans="10:10" x14ac:dyDescent="0.25">
      <c r="J29751" t="str">
        <f t="shared" si="715"/>
        <v/>
      </c>
    </row>
    <row r="29752" spans="10:10" x14ac:dyDescent="0.25">
      <c r="J29752" t="str">
        <f t="shared" si="715"/>
        <v/>
      </c>
    </row>
    <row r="29753" spans="10:10" x14ac:dyDescent="0.25">
      <c r="J29753" t="str">
        <f t="shared" si="715"/>
        <v/>
      </c>
    </row>
    <row r="29754" spans="10:10" x14ac:dyDescent="0.25">
      <c r="J29754" t="str">
        <f t="shared" si="715"/>
        <v/>
      </c>
    </row>
    <row r="29755" spans="10:10" x14ac:dyDescent="0.25">
      <c r="J29755" t="str">
        <f t="shared" si="715"/>
        <v/>
      </c>
    </row>
    <row r="29756" spans="10:10" x14ac:dyDescent="0.25">
      <c r="J29756" t="str">
        <f t="shared" si="715"/>
        <v/>
      </c>
    </row>
    <row r="29757" spans="10:10" x14ac:dyDescent="0.25">
      <c r="J29757" t="str">
        <f t="shared" si="715"/>
        <v/>
      </c>
    </row>
    <row r="29758" spans="10:10" x14ac:dyDescent="0.25">
      <c r="J29758" t="str">
        <f t="shared" si="715"/>
        <v/>
      </c>
    </row>
    <row r="29759" spans="10:10" x14ac:dyDescent="0.25">
      <c r="J29759" t="str">
        <f t="shared" si="715"/>
        <v/>
      </c>
    </row>
    <row r="29760" spans="10:10" x14ac:dyDescent="0.25">
      <c r="J29760" t="str">
        <f t="shared" si="715"/>
        <v/>
      </c>
    </row>
    <row r="29761" spans="10:10" x14ac:dyDescent="0.25">
      <c r="J29761" t="str">
        <f t="shared" si="715"/>
        <v/>
      </c>
    </row>
    <row r="29762" spans="10:10" x14ac:dyDescent="0.25">
      <c r="J29762" t="str">
        <f t="shared" si="715"/>
        <v/>
      </c>
    </row>
    <row r="29763" spans="10:10" x14ac:dyDescent="0.25">
      <c r="J29763" t="str">
        <f t="shared" ref="J29763:J29826" si="716">B29763&amp;C29763&amp;E29763&amp;IF(C29763="Skog",F29763&amp;G29763,"")</f>
        <v/>
      </c>
    </row>
    <row r="29764" spans="10:10" x14ac:dyDescent="0.25">
      <c r="J29764" t="str">
        <f t="shared" si="716"/>
        <v/>
      </c>
    </row>
    <row r="29765" spans="10:10" x14ac:dyDescent="0.25">
      <c r="J29765" t="str">
        <f t="shared" si="716"/>
        <v/>
      </c>
    </row>
    <row r="29766" spans="10:10" x14ac:dyDescent="0.25">
      <c r="J29766" t="str">
        <f t="shared" si="716"/>
        <v/>
      </c>
    </row>
    <row r="29767" spans="10:10" x14ac:dyDescent="0.25">
      <c r="J29767" t="str">
        <f t="shared" si="716"/>
        <v/>
      </c>
    </row>
    <row r="29768" spans="10:10" x14ac:dyDescent="0.25">
      <c r="J29768" t="str">
        <f t="shared" si="716"/>
        <v/>
      </c>
    </row>
    <row r="29769" spans="10:10" x14ac:dyDescent="0.25">
      <c r="J29769" t="str">
        <f t="shared" si="716"/>
        <v/>
      </c>
    </row>
    <row r="29770" spans="10:10" x14ac:dyDescent="0.25">
      <c r="J29770" t="str">
        <f t="shared" si="716"/>
        <v/>
      </c>
    </row>
    <row r="29771" spans="10:10" x14ac:dyDescent="0.25">
      <c r="J29771" t="str">
        <f t="shared" si="716"/>
        <v/>
      </c>
    </row>
    <row r="29772" spans="10:10" x14ac:dyDescent="0.25">
      <c r="J29772" t="str">
        <f t="shared" si="716"/>
        <v/>
      </c>
    </row>
    <row r="29773" spans="10:10" x14ac:dyDescent="0.25">
      <c r="J29773" t="str">
        <f t="shared" si="716"/>
        <v/>
      </c>
    </row>
    <row r="29774" spans="10:10" x14ac:dyDescent="0.25">
      <c r="J29774" t="str">
        <f t="shared" si="716"/>
        <v/>
      </c>
    </row>
    <row r="29775" spans="10:10" x14ac:dyDescent="0.25">
      <c r="J29775" t="str">
        <f t="shared" si="716"/>
        <v/>
      </c>
    </row>
    <row r="29776" spans="10:10" x14ac:dyDescent="0.25">
      <c r="J29776" t="str">
        <f t="shared" si="716"/>
        <v/>
      </c>
    </row>
    <row r="29777" spans="10:10" x14ac:dyDescent="0.25">
      <c r="J29777" t="str">
        <f t="shared" si="716"/>
        <v/>
      </c>
    </row>
    <row r="29778" spans="10:10" x14ac:dyDescent="0.25">
      <c r="J29778" t="str">
        <f t="shared" si="716"/>
        <v/>
      </c>
    </row>
    <row r="29779" spans="10:10" x14ac:dyDescent="0.25">
      <c r="J29779" t="str">
        <f t="shared" si="716"/>
        <v/>
      </c>
    </row>
    <row r="29780" spans="10:10" x14ac:dyDescent="0.25">
      <c r="J29780" t="str">
        <f t="shared" si="716"/>
        <v/>
      </c>
    </row>
    <row r="29781" spans="10:10" x14ac:dyDescent="0.25">
      <c r="J29781" t="str">
        <f t="shared" si="716"/>
        <v/>
      </c>
    </row>
    <row r="29782" spans="10:10" x14ac:dyDescent="0.25">
      <c r="J29782" t="str">
        <f t="shared" si="716"/>
        <v/>
      </c>
    </row>
    <row r="29783" spans="10:10" x14ac:dyDescent="0.25">
      <c r="J29783" t="str">
        <f t="shared" si="716"/>
        <v/>
      </c>
    </row>
    <row r="29784" spans="10:10" x14ac:dyDescent="0.25">
      <c r="J29784" t="str">
        <f t="shared" si="716"/>
        <v/>
      </c>
    </row>
    <row r="29785" spans="10:10" x14ac:dyDescent="0.25">
      <c r="J29785" t="str">
        <f t="shared" si="716"/>
        <v/>
      </c>
    </row>
    <row r="29786" spans="10:10" x14ac:dyDescent="0.25">
      <c r="J29786" t="str">
        <f t="shared" si="716"/>
        <v/>
      </c>
    </row>
    <row r="29787" spans="10:10" x14ac:dyDescent="0.25">
      <c r="J29787" t="str">
        <f t="shared" si="716"/>
        <v/>
      </c>
    </row>
    <row r="29788" spans="10:10" x14ac:dyDescent="0.25">
      <c r="J29788" t="str">
        <f t="shared" si="716"/>
        <v/>
      </c>
    </row>
    <row r="29789" spans="10:10" x14ac:dyDescent="0.25">
      <c r="J29789" t="str">
        <f t="shared" si="716"/>
        <v/>
      </c>
    </row>
    <row r="29790" spans="10:10" x14ac:dyDescent="0.25">
      <c r="J29790" t="str">
        <f t="shared" si="716"/>
        <v/>
      </c>
    </row>
    <row r="29791" spans="10:10" x14ac:dyDescent="0.25">
      <c r="J29791" t="str">
        <f t="shared" si="716"/>
        <v/>
      </c>
    </row>
    <row r="29792" spans="10:10" x14ac:dyDescent="0.25">
      <c r="J29792" t="str">
        <f t="shared" si="716"/>
        <v/>
      </c>
    </row>
    <row r="29793" spans="10:10" x14ac:dyDescent="0.25">
      <c r="J29793" t="str">
        <f t="shared" si="716"/>
        <v/>
      </c>
    </row>
    <row r="29794" spans="10:10" x14ac:dyDescent="0.25">
      <c r="J29794" t="str">
        <f t="shared" si="716"/>
        <v/>
      </c>
    </row>
    <row r="29795" spans="10:10" x14ac:dyDescent="0.25">
      <c r="J29795" t="str">
        <f t="shared" si="716"/>
        <v/>
      </c>
    </row>
    <row r="29796" spans="10:10" x14ac:dyDescent="0.25">
      <c r="J29796" t="str">
        <f t="shared" si="716"/>
        <v/>
      </c>
    </row>
    <row r="29797" spans="10:10" x14ac:dyDescent="0.25">
      <c r="J29797" t="str">
        <f t="shared" si="716"/>
        <v/>
      </c>
    </row>
    <row r="29798" spans="10:10" x14ac:dyDescent="0.25">
      <c r="J29798" t="str">
        <f t="shared" si="716"/>
        <v/>
      </c>
    </row>
    <row r="29799" spans="10:10" x14ac:dyDescent="0.25">
      <c r="J29799" t="str">
        <f t="shared" si="716"/>
        <v/>
      </c>
    </row>
    <row r="29800" spans="10:10" x14ac:dyDescent="0.25">
      <c r="J29800" t="str">
        <f t="shared" si="716"/>
        <v/>
      </c>
    </row>
    <row r="29801" spans="10:10" x14ac:dyDescent="0.25">
      <c r="J29801" t="str">
        <f t="shared" si="716"/>
        <v/>
      </c>
    </row>
    <row r="29802" spans="10:10" x14ac:dyDescent="0.25">
      <c r="J29802" t="str">
        <f t="shared" si="716"/>
        <v/>
      </c>
    </row>
    <row r="29803" spans="10:10" x14ac:dyDescent="0.25">
      <c r="J29803" t="str">
        <f t="shared" si="716"/>
        <v/>
      </c>
    </row>
    <row r="29804" spans="10:10" x14ac:dyDescent="0.25">
      <c r="J29804" t="str">
        <f t="shared" si="716"/>
        <v/>
      </c>
    </row>
    <row r="29805" spans="10:10" x14ac:dyDescent="0.25">
      <c r="J29805" t="str">
        <f t="shared" si="716"/>
        <v/>
      </c>
    </row>
    <row r="29806" spans="10:10" x14ac:dyDescent="0.25">
      <c r="J29806" t="str">
        <f t="shared" si="716"/>
        <v/>
      </c>
    </row>
    <row r="29807" spans="10:10" x14ac:dyDescent="0.25">
      <c r="J29807" t="str">
        <f t="shared" si="716"/>
        <v/>
      </c>
    </row>
    <row r="29808" spans="10:10" x14ac:dyDescent="0.25">
      <c r="J29808" t="str">
        <f t="shared" si="716"/>
        <v/>
      </c>
    </row>
    <row r="29809" spans="10:10" x14ac:dyDescent="0.25">
      <c r="J29809" t="str">
        <f t="shared" si="716"/>
        <v/>
      </c>
    </row>
    <row r="29810" spans="10:10" x14ac:dyDescent="0.25">
      <c r="J29810" t="str">
        <f t="shared" si="716"/>
        <v/>
      </c>
    </row>
    <row r="29811" spans="10:10" x14ac:dyDescent="0.25">
      <c r="J29811" t="str">
        <f t="shared" si="716"/>
        <v/>
      </c>
    </row>
    <row r="29812" spans="10:10" x14ac:dyDescent="0.25">
      <c r="J29812" t="str">
        <f t="shared" si="716"/>
        <v/>
      </c>
    </row>
    <row r="29813" spans="10:10" x14ac:dyDescent="0.25">
      <c r="J29813" t="str">
        <f t="shared" si="716"/>
        <v/>
      </c>
    </row>
    <row r="29814" spans="10:10" x14ac:dyDescent="0.25">
      <c r="J29814" t="str">
        <f t="shared" si="716"/>
        <v/>
      </c>
    </row>
    <row r="29815" spans="10:10" x14ac:dyDescent="0.25">
      <c r="J29815" t="str">
        <f t="shared" si="716"/>
        <v/>
      </c>
    </row>
    <row r="29816" spans="10:10" x14ac:dyDescent="0.25">
      <c r="J29816" t="str">
        <f t="shared" si="716"/>
        <v/>
      </c>
    </row>
    <row r="29817" spans="10:10" x14ac:dyDescent="0.25">
      <c r="J29817" t="str">
        <f t="shared" si="716"/>
        <v/>
      </c>
    </row>
    <row r="29818" spans="10:10" x14ac:dyDescent="0.25">
      <c r="J29818" t="str">
        <f t="shared" si="716"/>
        <v/>
      </c>
    </row>
    <row r="29819" spans="10:10" x14ac:dyDescent="0.25">
      <c r="J29819" t="str">
        <f t="shared" si="716"/>
        <v/>
      </c>
    </row>
    <row r="29820" spans="10:10" x14ac:dyDescent="0.25">
      <c r="J29820" t="str">
        <f t="shared" si="716"/>
        <v/>
      </c>
    </row>
    <row r="29821" spans="10:10" x14ac:dyDescent="0.25">
      <c r="J29821" t="str">
        <f t="shared" si="716"/>
        <v/>
      </c>
    </row>
    <row r="29822" spans="10:10" x14ac:dyDescent="0.25">
      <c r="J29822" t="str">
        <f t="shared" si="716"/>
        <v/>
      </c>
    </row>
    <row r="29823" spans="10:10" x14ac:dyDescent="0.25">
      <c r="J29823" t="str">
        <f t="shared" si="716"/>
        <v/>
      </c>
    </row>
    <row r="29824" spans="10:10" x14ac:dyDescent="0.25">
      <c r="J29824" t="str">
        <f t="shared" si="716"/>
        <v/>
      </c>
    </row>
    <row r="29825" spans="10:10" x14ac:dyDescent="0.25">
      <c r="J29825" t="str">
        <f t="shared" si="716"/>
        <v/>
      </c>
    </row>
    <row r="29826" spans="10:10" x14ac:dyDescent="0.25">
      <c r="J29826" t="str">
        <f t="shared" si="716"/>
        <v/>
      </c>
    </row>
    <row r="29827" spans="10:10" x14ac:dyDescent="0.25">
      <c r="J29827" t="str">
        <f t="shared" ref="J29827:J29890" si="717">B29827&amp;C29827&amp;E29827&amp;IF(C29827="Skog",F29827&amp;G29827,"")</f>
        <v/>
      </c>
    </row>
    <row r="29828" spans="10:10" x14ac:dyDescent="0.25">
      <c r="J29828" t="str">
        <f t="shared" si="717"/>
        <v/>
      </c>
    </row>
    <row r="29829" spans="10:10" x14ac:dyDescent="0.25">
      <c r="J29829" t="str">
        <f t="shared" si="717"/>
        <v/>
      </c>
    </row>
    <row r="29830" spans="10:10" x14ac:dyDescent="0.25">
      <c r="J29830" t="str">
        <f t="shared" si="717"/>
        <v/>
      </c>
    </row>
    <row r="29831" spans="10:10" x14ac:dyDescent="0.25">
      <c r="J29831" t="str">
        <f t="shared" si="717"/>
        <v/>
      </c>
    </row>
    <row r="29832" spans="10:10" x14ac:dyDescent="0.25">
      <c r="J29832" t="str">
        <f t="shared" si="717"/>
        <v/>
      </c>
    </row>
    <row r="29833" spans="10:10" x14ac:dyDescent="0.25">
      <c r="J29833" t="str">
        <f t="shared" si="717"/>
        <v/>
      </c>
    </row>
    <row r="29834" spans="10:10" x14ac:dyDescent="0.25">
      <c r="J29834" t="str">
        <f t="shared" si="717"/>
        <v/>
      </c>
    </row>
    <row r="29835" spans="10:10" x14ac:dyDescent="0.25">
      <c r="J29835" t="str">
        <f t="shared" si="717"/>
        <v/>
      </c>
    </row>
    <row r="29836" spans="10:10" x14ac:dyDescent="0.25">
      <c r="J29836" t="str">
        <f t="shared" si="717"/>
        <v/>
      </c>
    </row>
    <row r="29837" spans="10:10" x14ac:dyDescent="0.25">
      <c r="J29837" t="str">
        <f t="shared" si="717"/>
        <v/>
      </c>
    </row>
    <row r="29838" spans="10:10" x14ac:dyDescent="0.25">
      <c r="J29838" t="str">
        <f t="shared" si="717"/>
        <v/>
      </c>
    </row>
    <row r="29839" spans="10:10" x14ac:dyDescent="0.25">
      <c r="J29839" t="str">
        <f t="shared" si="717"/>
        <v/>
      </c>
    </row>
    <row r="29840" spans="10:10" x14ac:dyDescent="0.25">
      <c r="J29840" t="str">
        <f t="shared" si="717"/>
        <v/>
      </c>
    </row>
    <row r="29841" spans="10:10" x14ac:dyDescent="0.25">
      <c r="J29841" t="str">
        <f t="shared" si="717"/>
        <v/>
      </c>
    </row>
    <row r="29842" spans="10:10" x14ac:dyDescent="0.25">
      <c r="J29842" t="str">
        <f t="shared" si="717"/>
        <v/>
      </c>
    </row>
    <row r="29843" spans="10:10" x14ac:dyDescent="0.25">
      <c r="J29843" t="str">
        <f t="shared" si="717"/>
        <v/>
      </c>
    </row>
    <row r="29844" spans="10:10" x14ac:dyDescent="0.25">
      <c r="J29844" t="str">
        <f t="shared" si="717"/>
        <v/>
      </c>
    </row>
    <row r="29845" spans="10:10" x14ac:dyDescent="0.25">
      <c r="J29845" t="str">
        <f t="shared" si="717"/>
        <v/>
      </c>
    </row>
    <row r="29846" spans="10:10" x14ac:dyDescent="0.25">
      <c r="J29846" t="str">
        <f t="shared" si="717"/>
        <v/>
      </c>
    </row>
    <row r="29847" spans="10:10" x14ac:dyDescent="0.25">
      <c r="J29847" t="str">
        <f t="shared" si="717"/>
        <v/>
      </c>
    </row>
    <row r="29848" spans="10:10" x14ac:dyDescent="0.25">
      <c r="J29848" t="str">
        <f t="shared" si="717"/>
        <v/>
      </c>
    </row>
    <row r="29849" spans="10:10" x14ac:dyDescent="0.25">
      <c r="J29849" t="str">
        <f t="shared" si="717"/>
        <v/>
      </c>
    </row>
    <row r="29850" spans="10:10" x14ac:dyDescent="0.25">
      <c r="J29850" t="str">
        <f t="shared" si="717"/>
        <v/>
      </c>
    </row>
    <row r="29851" spans="10:10" x14ac:dyDescent="0.25">
      <c r="J29851" t="str">
        <f t="shared" si="717"/>
        <v/>
      </c>
    </row>
    <row r="29852" spans="10:10" x14ac:dyDescent="0.25">
      <c r="J29852" t="str">
        <f t="shared" si="717"/>
        <v/>
      </c>
    </row>
    <row r="29853" spans="10:10" x14ac:dyDescent="0.25">
      <c r="J29853" t="str">
        <f t="shared" si="717"/>
        <v/>
      </c>
    </row>
    <row r="29854" spans="10:10" x14ac:dyDescent="0.25">
      <c r="J29854" t="str">
        <f t="shared" si="717"/>
        <v/>
      </c>
    </row>
    <row r="29855" spans="10:10" x14ac:dyDescent="0.25">
      <c r="J29855" t="str">
        <f t="shared" si="717"/>
        <v/>
      </c>
    </row>
    <row r="29856" spans="10:10" x14ac:dyDescent="0.25">
      <c r="J29856" t="str">
        <f t="shared" si="717"/>
        <v/>
      </c>
    </row>
    <row r="29857" spans="10:10" x14ac:dyDescent="0.25">
      <c r="J29857" t="str">
        <f t="shared" si="717"/>
        <v/>
      </c>
    </row>
    <row r="29858" spans="10:10" x14ac:dyDescent="0.25">
      <c r="J29858" t="str">
        <f t="shared" si="717"/>
        <v/>
      </c>
    </row>
    <row r="29859" spans="10:10" x14ac:dyDescent="0.25">
      <c r="J29859" t="str">
        <f t="shared" si="717"/>
        <v/>
      </c>
    </row>
    <row r="29860" spans="10:10" x14ac:dyDescent="0.25">
      <c r="J29860" t="str">
        <f t="shared" si="717"/>
        <v/>
      </c>
    </row>
    <row r="29861" spans="10:10" x14ac:dyDescent="0.25">
      <c r="J29861" t="str">
        <f t="shared" si="717"/>
        <v/>
      </c>
    </row>
    <row r="29862" spans="10:10" x14ac:dyDescent="0.25">
      <c r="J29862" t="str">
        <f t="shared" si="717"/>
        <v/>
      </c>
    </row>
    <row r="29863" spans="10:10" x14ac:dyDescent="0.25">
      <c r="J29863" t="str">
        <f t="shared" si="717"/>
        <v/>
      </c>
    </row>
    <row r="29864" spans="10:10" x14ac:dyDescent="0.25">
      <c r="J29864" t="str">
        <f t="shared" si="717"/>
        <v/>
      </c>
    </row>
    <row r="29865" spans="10:10" x14ac:dyDescent="0.25">
      <c r="J29865" t="str">
        <f t="shared" si="717"/>
        <v/>
      </c>
    </row>
    <row r="29866" spans="10:10" x14ac:dyDescent="0.25">
      <c r="J29866" t="str">
        <f t="shared" si="717"/>
        <v/>
      </c>
    </row>
    <row r="29867" spans="10:10" x14ac:dyDescent="0.25">
      <c r="J29867" t="str">
        <f t="shared" si="717"/>
        <v/>
      </c>
    </row>
    <row r="29868" spans="10:10" x14ac:dyDescent="0.25">
      <c r="J29868" t="str">
        <f t="shared" si="717"/>
        <v/>
      </c>
    </row>
    <row r="29869" spans="10:10" x14ac:dyDescent="0.25">
      <c r="J29869" t="str">
        <f t="shared" si="717"/>
        <v/>
      </c>
    </row>
    <row r="29870" spans="10:10" x14ac:dyDescent="0.25">
      <c r="J29870" t="str">
        <f t="shared" si="717"/>
        <v/>
      </c>
    </row>
    <row r="29871" spans="10:10" x14ac:dyDescent="0.25">
      <c r="J29871" t="str">
        <f t="shared" si="717"/>
        <v/>
      </c>
    </row>
    <row r="29872" spans="10:10" x14ac:dyDescent="0.25">
      <c r="J29872" t="str">
        <f t="shared" si="717"/>
        <v/>
      </c>
    </row>
    <row r="29873" spans="10:10" x14ac:dyDescent="0.25">
      <c r="J29873" t="str">
        <f t="shared" si="717"/>
        <v/>
      </c>
    </row>
    <row r="29874" spans="10:10" x14ac:dyDescent="0.25">
      <c r="J29874" t="str">
        <f t="shared" si="717"/>
        <v/>
      </c>
    </row>
    <row r="29875" spans="10:10" x14ac:dyDescent="0.25">
      <c r="J29875" t="str">
        <f t="shared" si="717"/>
        <v/>
      </c>
    </row>
    <row r="29876" spans="10:10" x14ac:dyDescent="0.25">
      <c r="J29876" t="str">
        <f t="shared" si="717"/>
        <v/>
      </c>
    </row>
    <row r="29877" spans="10:10" x14ac:dyDescent="0.25">
      <c r="J29877" t="str">
        <f t="shared" si="717"/>
        <v/>
      </c>
    </row>
    <row r="29878" spans="10:10" x14ac:dyDescent="0.25">
      <c r="J29878" t="str">
        <f t="shared" si="717"/>
        <v/>
      </c>
    </row>
    <row r="29879" spans="10:10" x14ac:dyDescent="0.25">
      <c r="J29879" t="str">
        <f t="shared" si="717"/>
        <v/>
      </c>
    </row>
    <row r="29880" spans="10:10" x14ac:dyDescent="0.25">
      <c r="J29880" t="str">
        <f t="shared" si="717"/>
        <v/>
      </c>
    </row>
    <row r="29881" spans="10:10" x14ac:dyDescent="0.25">
      <c r="J29881" t="str">
        <f t="shared" si="717"/>
        <v/>
      </c>
    </row>
    <row r="29882" spans="10:10" x14ac:dyDescent="0.25">
      <c r="J29882" t="str">
        <f t="shared" si="717"/>
        <v/>
      </c>
    </row>
    <row r="29883" spans="10:10" x14ac:dyDescent="0.25">
      <c r="J29883" t="str">
        <f t="shared" si="717"/>
        <v/>
      </c>
    </row>
    <row r="29884" spans="10:10" x14ac:dyDescent="0.25">
      <c r="J29884" t="str">
        <f t="shared" si="717"/>
        <v/>
      </c>
    </row>
    <row r="29885" spans="10:10" x14ac:dyDescent="0.25">
      <c r="J29885" t="str">
        <f t="shared" si="717"/>
        <v/>
      </c>
    </row>
    <row r="29886" spans="10:10" x14ac:dyDescent="0.25">
      <c r="J29886" t="str">
        <f t="shared" si="717"/>
        <v/>
      </c>
    </row>
    <row r="29887" spans="10:10" x14ac:dyDescent="0.25">
      <c r="J29887" t="str">
        <f t="shared" si="717"/>
        <v/>
      </c>
    </row>
    <row r="29888" spans="10:10" x14ac:dyDescent="0.25">
      <c r="J29888" t="str">
        <f t="shared" si="717"/>
        <v/>
      </c>
    </row>
    <row r="29889" spans="10:10" x14ac:dyDescent="0.25">
      <c r="J29889" t="str">
        <f t="shared" si="717"/>
        <v/>
      </c>
    </row>
    <row r="29890" spans="10:10" x14ac:dyDescent="0.25">
      <c r="J29890" t="str">
        <f t="shared" si="717"/>
        <v/>
      </c>
    </row>
    <row r="29891" spans="10:10" x14ac:dyDescent="0.25">
      <c r="J29891" t="str">
        <f t="shared" ref="J29891:J29954" si="718">B29891&amp;C29891&amp;E29891&amp;IF(C29891="Skog",F29891&amp;G29891,"")</f>
        <v/>
      </c>
    </row>
    <row r="29892" spans="10:10" x14ac:dyDescent="0.25">
      <c r="J29892" t="str">
        <f t="shared" si="718"/>
        <v/>
      </c>
    </row>
    <row r="29893" spans="10:10" x14ac:dyDescent="0.25">
      <c r="J29893" t="str">
        <f t="shared" si="718"/>
        <v/>
      </c>
    </row>
    <row r="29894" spans="10:10" x14ac:dyDescent="0.25">
      <c r="J29894" t="str">
        <f t="shared" si="718"/>
        <v/>
      </c>
    </row>
    <row r="29895" spans="10:10" x14ac:dyDescent="0.25">
      <c r="J29895" t="str">
        <f t="shared" si="718"/>
        <v/>
      </c>
    </row>
    <row r="29896" spans="10:10" x14ac:dyDescent="0.25">
      <c r="J29896" t="str">
        <f t="shared" si="718"/>
        <v/>
      </c>
    </row>
    <row r="29897" spans="10:10" x14ac:dyDescent="0.25">
      <c r="J29897" t="str">
        <f t="shared" si="718"/>
        <v/>
      </c>
    </row>
    <row r="29898" spans="10:10" x14ac:dyDescent="0.25">
      <c r="J29898" t="str">
        <f t="shared" si="718"/>
        <v/>
      </c>
    </row>
    <row r="29899" spans="10:10" x14ac:dyDescent="0.25">
      <c r="J29899" t="str">
        <f t="shared" si="718"/>
        <v/>
      </c>
    </row>
    <row r="29900" spans="10:10" x14ac:dyDescent="0.25">
      <c r="J29900" t="str">
        <f t="shared" si="718"/>
        <v/>
      </c>
    </row>
    <row r="29901" spans="10:10" x14ac:dyDescent="0.25">
      <c r="J29901" t="str">
        <f t="shared" si="718"/>
        <v/>
      </c>
    </row>
    <row r="29902" spans="10:10" x14ac:dyDescent="0.25">
      <c r="J29902" t="str">
        <f t="shared" si="718"/>
        <v/>
      </c>
    </row>
    <row r="29903" spans="10:10" x14ac:dyDescent="0.25">
      <c r="J29903" t="str">
        <f t="shared" si="718"/>
        <v/>
      </c>
    </row>
    <row r="29904" spans="10:10" x14ac:dyDescent="0.25">
      <c r="J29904" t="str">
        <f t="shared" si="718"/>
        <v/>
      </c>
    </row>
    <row r="29905" spans="10:10" x14ac:dyDescent="0.25">
      <c r="J29905" t="str">
        <f t="shared" si="718"/>
        <v/>
      </c>
    </row>
    <row r="29906" spans="10:10" x14ac:dyDescent="0.25">
      <c r="J29906" t="str">
        <f t="shared" si="718"/>
        <v/>
      </c>
    </row>
    <row r="29907" spans="10:10" x14ac:dyDescent="0.25">
      <c r="J29907" t="str">
        <f t="shared" si="718"/>
        <v/>
      </c>
    </row>
    <row r="29908" spans="10:10" x14ac:dyDescent="0.25">
      <c r="J29908" t="str">
        <f t="shared" si="718"/>
        <v/>
      </c>
    </row>
    <row r="29909" spans="10:10" x14ac:dyDescent="0.25">
      <c r="J29909" t="str">
        <f t="shared" si="718"/>
        <v/>
      </c>
    </row>
    <row r="29910" spans="10:10" x14ac:dyDescent="0.25">
      <c r="J29910" t="str">
        <f t="shared" si="718"/>
        <v/>
      </c>
    </row>
    <row r="29911" spans="10:10" x14ac:dyDescent="0.25">
      <c r="J29911" t="str">
        <f t="shared" si="718"/>
        <v/>
      </c>
    </row>
    <row r="29912" spans="10:10" x14ac:dyDescent="0.25">
      <c r="J29912" t="str">
        <f t="shared" si="718"/>
        <v/>
      </c>
    </row>
    <row r="29913" spans="10:10" x14ac:dyDescent="0.25">
      <c r="J29913" t="str">
        <f t="shared" si="718"/>
        <v/>
      </c>
    </row>
    <row r="29914" spans="10:10" x14ac:dyDescent="0.25">
      <c r="J29914" t="str">
        <f t="shared" si="718"/>
        <v/>
      </c>
    </row>
    <row r="29915" spans="10:10" x14ac:dyDescent="0.25">
      <c r="J29915" t="str">
        <f t="shared" si="718"/>
        <v/>
      </c>
    </row>
    <row r="29916" spans="10:10" x14ac:dyDescent="0.25">
      <c r="J29916" t="str">
        <f t="shared" si="718"/>
        <v/>
      </c>
    </row>
    <row r="29917" spans="10:10" x14ac:dyDescent="0.25">
      <c r="J29917" t="str">
        <f t="shared" si="718"/>
        <v/>
      </c>
    </row>
    <row r="29918" spans="10:10" x14ac:dyDescent="0.25">
      <c r="J29918" t="str">
        <f t="shared" si="718"/>
        <v/>
      </c>
    </row>
    <row r="29919" spans="10:10" x14ac:dyDescent="0.25">
      <c r="J29919" t="str">
        <f t="shared" si="718"/>
        <v/>
      </c>
    </row>
    <row r="29920" spans="10:10" x14ac:dyDescent="0.25">
      <c r="J29920" t="str">
        <f t="shared" si="718"/>
        <v/>
      </c>
    </row>
    <row r="29921" spans="10:10" x14ac:dyDescent="0.25">
      <c r="J29921" t="str">
        <f t="shared" si="718"/>
        <v/>
      </c>
    </row>
    <row r="29922" spans="10:10" x14ac:dyDescent="0.25">
      <c r="J29922" t="str">
        <f t="shared" si="718"/>
        <v/>
      </c>
    </row>
    <row r="29923" spans="10:10" x14ac:dyDescent="0.25">
      <c r="J29923" t="str">
        <f t="shared" si="718"/>
        <v/>
      </c>
    </row>
    <row r="29924" spans="10:10" x14ac:dyDescent="0.25">
      <c r="J29924" t="str">
        <f t="shared" si="718"/>
        <v/>
      </c>
    </row>
    <row r="29925" spans="10:10" x14ac:dyDescent="0.25">
      <c r="J29925" t="str">
        <f t="shared" si="718"/>
        <v/>
      </c>
    </row>
    <row r="29926" spans="10:10" x14ac:dyDescent="0.25">
      <c r="J29926" t="str">
        <f t="shared" si="718"/>
        <v/>
      </c>
    </row>
    <row r="29927" spans="10:10" x14ac:dyDescent="0.25">
      <c r="J29927" t="str">
        <f t="shared" si="718"/>
        <v/>
      </c>
    </row>
    <row r="29928" spans="10:10" x14ac:dyDescent="0.25">
      <c r="J29928" t="str">
        <f t="shared" si="718"/>
        <v/>
      </c>
    </row>
    <row r="29929" spans="10:10" x14ac:dyDescent="0.25">
      <c r="J29929" t="str">
        <f t="shared" si="718"/>
        <v/>
      </c>
    </row>
    <row r="29930" spans="10:10" x14ac:dyDescent="0.25">
      <c r="J29930" t="str">
        <f t="shared" si="718"/>
        <v/>
      </c>
    </row>
    <row r="29931" spans="10:10" x14ac:dyDescent="0.25">
      <c r="J29931" t="str">
        <f t="shared" si="718"/>
        <v/>
      </c>
    </row>
    <row r="29932" spans="10:10" x14ac:dyDescent="0.25">
      <c r="J29932" t="str">
        <f t="shared" si="718"/>
        <v/>
      </c>
    </row>
    <row r="29933" spans="10:10" x14ac:dyDescent="0.25">
      <c r="J29933" t="str">
        <f t="shared" si="718"/>
        <v/>
      </c>
    </row>
    <row r="29934" spans="10:10" x14ac:dyDescent="0.25">
      <c r="J29934" t="str">
        <f t="shared" si="718"/>
        <v/>
      </c>
    </row>
    <row r="29935" spans="10:10" x14ac:dyDescent="0.25">
      <c r="J29935" t="str">
        <f t="shared" si="718"/>
        <v/>
      </c>
    </row>
    <row r="29936" spans="10:10" x14ac:dyDescent="0.25">
      <c r="J29936" t="str">
        <f t="shared" si="718"/>
        <v/>
      </c>
    </row>
    <row r="29937" spans="10:10" x14ac:dyDescent="0.25">
      <c r="J29937" t="str">
        <f t="shared" si="718"/>
        <v/>
      </c>
    </row>
    <row r="29938" spans="10:10" x14ac:dyDescent="0.25">
      <c r="J29938" t="str">
        <f t="shared" si="718"/>
        <v/>
      </c>
    </row>
    <row r="29939" spans="10:10" x14ac:dyDescent="0.25">
      <c r="J29939" t="str">
        <f t="shared" si="718"/>
        <v/>
      </c>
    </row>
    <row r="29940" spans="10:10" x14ac:dyDescent="0.25">
      <c r="J29940" t="str">
        <f t="shared" si="718"/>
        <v/>
      </c>
    </row>
    <row r="29941" spans="10:10" x14ac:dyDescent="0.25">
      <c r="J29941" t="str">
        <f t="shared" si="718"/>
        <v/>
      </c>
    </row>
    <row r="29942" spans="10:10" x14ac:dyDescent="0.25">
      <c r="J29942" t="str">
        <f t="shared" si="718"/>
        <v/>
      </c>
    </row>
    <row r="29943" spans="10:10" x14ac:dyDescent="0.25">
      <c r="J29943" t="str">
        <f t="shared" si="718"/>
        <v/>
      </c>
    </row>
    <row r="29944" spans="10:10" x14ac:dyDescent="0.25">
      <c r="J29944" t="str">
        <f t="shared" si="718"/>
        <v/>
      </c>
    </row>
    <row r="29945" spans="10:10" x14ac:dyDescent="0.25">
      <c r="J29945" t="str">
        <f t="shared" si="718"/>
        <v/>
      </c>
    </row>
    <row r="29946" spans="10:10" x14ac:dyDescent="0.25">
      <c r="J29946" t="str">
        <f t="shared" si="718"/>
        <v/>
      </c>
    </row>
    <row r="29947" spans="10:10" x14ac:dyDescent="0.25">
      <c r="J29947" t="str">
        <f t="shared" si="718"/>
        <v/>
      </c>
    </row>
    <row r="29948" spans="10:10" x14ac:dyDescent="0.25">
      <c r="J29948" t="str">
        <f t="shared" si="718"/>
        <v/>
      </c>
    </row>
    <row r="29949" spans="10:10" x14ac:dyDescent="0.25">
      <c r="J29949" t="str">
        <f t="shared" si="718"/>
        <v/>
      </c>
    </row>
    <row r="29950" spans="10:10" x14ac:dyDescent="0.25">
      <c r="J29950" t="str">
        <f t="shared" si="718"/>
        <v/>
      </c>
    </row>
    <row r="29951" spans="10:10" x14ac:dyDescent="0.25">
      <c r="J29951" t="str">
        <f t="shared" si="718"/>
        <v/>
      </c>
    </row>
    <row r="29952" spans="10:10" x14ac:dyDescent="0.25">
      <c r="J29952" t="str">
        <f t="shared" si="718"/>
        <v/>
      </c>
    </row>
    <row r="29953" spans="10:10" x14ac:dyDescent="0.25">
      <c r="J29953" t="str">
        <f t="shared" si="718"/>
        <v/>
      </c>
    </row>
    <row r="29954" spans="10:10" x14ac:dyDescent="0.25">
      <c r="J29954" t="str">
        <f t="shared" si="718"/>
        <v/>
      </c>
    </row>
    <row r="29955" spans="10:10" x14ac:dyDescent="0.25">
      <c r="J29955" t="str">
        <f t="shared" ref="J29955:J30018" si="719">B29955&amp;C29955&amp;E29955&amp;IF(C29955="Skog",F29955&amp;G29955,"")</f>
        <v/>
      </c>
    </row>
    <row r="29956" spans="10:10" x14ac:dyDescent="0.25">
      <c r="J29956" t="str">
        <f t="shared" si="719"/>
        <v/>
      </c>
    </row>
    <row r="29957" spans="10:10" x14ac:dyDescent="0.25">
      <c r="J29957" t="str">
        <f t="shared" si="719"/>
        <v/>
      </c>
    </row>
    <row r="29958" spans="10:10" x14ac:dyDescent="0.25">
      <c r="J29958" t="str">
        <f t="shared" si="719"/>
        <v/>
      </c>
    </row>
    <row r="29959" spans="10:10" x14ac:dyDescent="0.25">
      <c r="J29959" t="str">
        <f t="shared" si="719"/>
        <v/>
      </c>
    </row>
    <row r="29960" spans="10:10" x14ac:dyDescent="0.25">
      <c r="J29960" t="str">
        <f t="shared" si="719"/>
        <v/>
      </c>
    </row>
    <row r="29961" spans="10:10" x14ac:dyDescent="0.25">
      <c r="J29961" t="str">
        <f t="shared" si="719"/>
        <v/>
      </c>
    </row>
    <row r="29962" spans="10:10" x14ac:dyDescent="0.25">
      <c r="J29962" t="str">
        <f t="shared" si="719"/>
        <v/>
      </c>
    </row>
    <row r="29963" spans="10:10" x14ac:dyDescent="0.25">
      <c r="J29963" t="str">
        <f t="shared" si="719"/>
        <v/>
      </c>
    </row>
    <row r="29964" spans="10:10" x14ac:dyDescent="0.25">
      <c r="J29964" t="str">
        <f t="shared" si="719"/>
        <v/>
      </c>
    </row>
    <row r="29965" spans="10:10" x14ac:dyDescent="0.25">
      <c r="J29965" t="str">
        <f t="shared" si="719"/>
        <v/>
      </c>
    </row>
    <row r="29966" spans="10:10" x14ac:dyDescent="0.25">
      <c r="J29966" t="str">
        <f t="shared" si="719"/>
        <v/>
      </c>
    </row>
    <row r="29967" spans="10:10" x14ac:dyDescent="0.25">
      <c r="J29967" t="str">
        <f t="shared" si="719"/>
        <v/>
      </c>
    </row>
    <row r="29968" spans="10:10" x14ac:dyDescent="0.25">
      <c r="J29968" t="str">
        <f t="shared" si="719"/>
        <v/>
      </c>
    </row>
    <row r="29969" spans="10:10" x14ac:dyDescent="0.25">
      <c r="J29969" t="str">
        <f t="shared" si="719"/>
        <v/>
      </c>
    </row>
    <row r="29970" spans="10:10" x14ac:dyDescent="0.25">
      <c r="J29970" t="str">
        <f t="shared" si="719"/>
        <v/>
      </c>
    </row>
    <row r="29971" spans="10:10" x14ac:dyDescent="0.25">
      <c r="J29971" t="str">
        <f t="shared" si="719"/>
        <v/>
      </c>
    </row>
    <row r="29972" spans="10:10" x14ac:dyDescent="0.25">
      <c r="J29972" t="str">
        <f t="shared" si="719"/>
        <v/>
      </c>
    </row>
    <row r="29973" spans="10:10" x14ac:dyDescent="0.25">
      <c r="J29973" t="str">
        <f t="shared" si="719"/>
        <v/>
      </c>
    </row>
    <row r="29974" spans="10:10" x14ac:dyDescent="0.25">
      <c r="J29974" t="str">
        <f t="shared" si="719"/>
        <v/>
      </c>
    </row>
    <row r="29975" spans="10:10" x14ac:dyDescent="0.25">
      <c r="J29975" t="str">
        <f t="shared" si="719"/>
        <v/>
      </c>
    </row>
    <row r="29976" spans="10:10" x14ac:dyDescent="0.25">
      <c r="J29976" t="str">
        <f t="shared" si="719"/>
        <v/>
      </c>
    </row>
    <row r="29977" spans="10:10" x14ac:dyDescent="0.25">
      <c r="J29977" t="str">
        <f t="shared" si="719"/>
        <v/>
      </c>
    </row>
    <row r="29978" spans="10:10" x14ac:dyDescent="0.25">
      <c r="J29978" t="str">
        <f t="shared" si="719"/>
        <v/>
      </c>
    </row>
    <row r="29979" spans="10:10" x14ac:dyDescent="0.25">
      <c r="J29979" t="str">
        <f t="shared" si="719"/>
        <v/>
      </c>
    </row>
    <row r="29980" spans="10:10" x14ac:dyDescent="0.25">
      <c r="J29980" t="str">
        <f t="shared" si="719"/>
        <v/>
      </c>
    </row>
    <row r="29981" spans="10:10" x14ac:dyDescent="0.25">
      <c r="J29981" t="str">
        <f t="shared" si="719"/>
        <v/>
      </c>
    </row>
    <row r="29982" spans="10:10" x14ac:dyDescent="0.25">
      <c r="J29982" t="str">
        <f t="shared" si="719"/>
        <v/>
      </c>
    </row>
    <row r="29983" spans="10:10" x14ac:dyDescent="0.25">
      <c r="J29983" t="str">
        <f t="shared" si="719"/>
        <v/>
      </c>
    </row>
    <row r="29984" spans="10:10" x14ac:dyDescent="0.25">
      <c r="J29984" t="str">
        <f t="shared" si="719"/>
        <v/>
      </c>
    </row>
    <row r="29985" spans="10:10" x14ac:dyDescent="0.25">
      <c r="J29985" t="str">
        <f t="shared" si="719"/>
        <v/>
      </c>
    </row>
    <row r="29986" spans="10:10" x14ac:dyDescent="0.25">
      <c r="J29986" t="str">
        <f t="shared" si="719"/>
        <v/>
      </c>
    </row>
    <row r="29987" spans="10:10" x14ac:dyDescent="0.25">
      <c r="J29987" t="str">
        <f t="shared" si="719"/>
        <v/>
      </c>
    </row>
    <row r="29988" spans="10:10" x14ac:dyDescent="0.25">
      <c r="J29988" t="str">
        <f t="shared" si="719"/>
        <v/>
      </c>
    </row>
    <row r="29989" spans="10:10" x14ac:dyDescent="0.25">
      <c r="J29989" t="str">
        <f t="shared" si="719"/>
        <v/>
      </c>
    </row>
    <row r="29990" spans="10:10" x14ac:dyDescent="0.25">
      <c r="J29990" t="str">
        <f t="shared" si="719"/>
        <v/>
      </c>
    </row>
    <row r="29991" spans="10:10" x14ac:dyDescent="0.25">
      <c r="J29991" t="str">
        <f t="shared" si="719"/>
        <v/>
      </c>
    </row>
    <row r="29992" spans="10:10" x14ac:dyDescent="0.25">
      <c r="J29992" t="str">
        <f t="shared" si="719"/>
        <v/>
      </c>
    </row>
    <row r="29993" spans="10:10" x14ac:dyDescent="0.25">
      <c r="J29993" t="str">
        <f t="shared" si="719"/>
        <v/>
      </c>
    </row>
    <row r="29994" spans="10:10" x14ac:dyDescent="0.25">
      <c r="J29994" t="str">
        <f t="shared" si="719"/>
        <v/>
      </c>
    </row>
    <row r="29995" spans="10:10" x14ac:dyDescent="0.25">
      <c r="J29995" t="str">
        <f t="shared" si="719"/>
        <v/>
      </c>
    </row>
    <row r="29996" spans="10:10" x14ac:dyDescent="0.25">
      <c r="J29996" t="str">
        <f t="shared" si="719"/>
        <v/>
      </c>
    </row>
    <row r="29997" spans="10:10" x14ac:dyDescent="0.25">
      <c r="J29997" t="str">
        <f t="shared" si="719"/>
        <v/>
      </c>
    </row>
    <row r="29998" spans="10:10" x14ac:dyDescent="0.25">
      <c r="J29998" t="str">
        <f t="shared" si="719"/>
        <v/>
      </c>
    </row>
    <row r="29999" spans="10:10" x14ac:dyDescent="0.25">
      <c r="J29999" t="str">
        <f t="shared" si="719"/>
        <v/>
      </c>
    </row>
    <row r="30000" spans="10:10" x14ac:dyDescent="0.25">
      <c r="J30000" t="str">
        <f t="shared" si="719"/>
        <v/>
      </c>
    </row>
    <row r="30001" spans="10:10" x14ac:dyDescent="0.25">
      <c r="J30001" t="str">
        <f t="shared" si="719"/>
        <v/>
      </c>
    </row>
    <row r="30002" spans="10:10" x14ac:dyDescent="0.25">
      <c r="J30002" t="str">
        <f t="shared" si="719"/>
        <v/>
      </c>
    </row>
    <row r="30003" spans="10:10" x14ac:dyDescent="0.25">
      <c r="J30003" t="str">
        <f t="shared" si="719"/>
        <v/>
      </c>
    </row>
    <row r="30004" spans="10:10" x14ac:dyDescent="0.25">
      <c r="J30004" t="str">
        <f t="shared" si="719"/>
        <v/>
      </c>
    </row>
    <row r="30005" spans="10:10" x14ac:dyDescent="0.25">
      <c r="J30005" t="str">
        <f t="shared" si="719"/>
        <v/>
      </c>
    </row>
    <row r="30006" spans="10:10" x14ac:dyDescent="0.25">
      <c r="J30006" t="str">
        <f t="shared" si="719"/>
        <v/>
      </c>
    </row>
    <row r="30007" spans="10:10" x14ac:dyDescent="0.25">
      <c r="J30007" t="str">
        <f t="shared" si="719"/>
        <v/>
      </c>
    </row>
    <row r="30008" spans="10:10" x14ac:dyDescent="0.25">
      <c r="J30008" t="str">
        <f t="shared" si="719"/>
        <v/>
      </c>
    </row>
    <row r="30009" spans="10:10" x14ac:dyDescent="0.25">
      <c r="J30009" t="str">
        <f t="shared" si="719"/>
        <v/>
      </c>
    </row>
    <row r="30010" spans="10:10" x14ac:dyDescent="0.25">
      <c r="J30010" t="str">
        <f t="shared" si="719"/>
        <v/>
      </c>
    </row>
    <row r="30011" spans="10:10" x14ac:dyDescent="0.25">
      <c r="J30011" t="str">
        <f t="shared" si="719"/>
        <v/>
      </c>
    </row>
    <row r="30012" spans="10:10" x14ac:dyDescent="0.25">
      <c r="J30012" t="str">
        <f t="shared" si="719"/>
        <v/>
      </c>
    </row>
    <row r="30013" spans="10:10" x14ac:dyDescent="0.25">
      <c r="J30013" t="str">
        <f t="shared" si="719"/>
        <v/>
      </c>
    </row>
    <row r="30014" spans="10:10" x14ac:dyDescent="0.25">
      <c r="J30014" t="str">
        <f t="shared" si="719"/>
        <v/>
      </c>
    </row>
    <row r="30015" spans="10:10" x14ac:dyDescent="0.25">
      <c r="J30015" t="str">
        <f t="shared" si="719"/>
        <v/>
      </c>
    </row>
    <row r="30016" spans="10:10" x14ac:dyDescent="0.25">
      <c r="J30016" t="str">
        <f t="shared" si="719"/>
        <v/>
      </c>
    </row>
    <row r="30017" spans="10:10" x14ac:dyDescent="0.25">
      <c r="J30017" t="str">
        <f t="shared" si="719"/>
        <v/>
      </c>
    </row>
    <row r="30018" spans="10:10" x14ac:dyDescent="0.25">
      <c r="J30018" t="str">
        <f t="shared" si="719"/>
        <v/>
      </c>
    </row>
    <row r="30019" spans="10:10" x14ac:dyDescent="0.25">
      <c r="J30019" t="str">
        <f t="shared" ref="J30019:J30082" si="720">B30019&amp;C30019&amp;E30019&amp;IF(C30019="Skog",F30019&amp;G30019,"")</f>
        <v/>
      </c>
    </row>
    <row r="30020" spans="10:10" x14ac:dyDescent="0.25">
      <c r="J30020" t="str">
        <f t="shared" si="720"/>
        <v/>
      </c>
    </row>
    <row r="30021" spans="10:10" x14ac:dyDescent="0.25">
      <c r="J30021" t="str">
        <f t="shared" si="720"/>
        <v/>
      </c>
    </row>
    <row r="30022" spans="10:10" x14ac:dyDescent="0.25">
      <c r="J30022" t="str">
        <f t="shared" si="720"/>
        <v/>
      </c>
    </row>
    <row r="30023" spans="10:10" x14ac:dyDescent="0.25">
      <c r="J30023" t="str">
        <f t="shared" si="720"/>
        <v/>
      </c>
    </row>
    <row r="30024" spans="10:10" x14ac:dyDescent="0.25">
      <c r="J30024" t="str">
        <f t="shared" si="720"/>
        <v/>
      </c>
    </row>
    <row r="30025" spans="10:10" x14ac:dyDescent="0.25">
      <c r="J30025" t="str">
        <f t="shared" si="720"/>
        <v/>
      </c>
    </row>
    <row r="30026" spans="10:10" x14ac:dyDescent="0.25">
      <c r="J30026" t="str">
        <f t="shared" si="720"/>
        <v/>
      </c>
    </row>
    <row r="30027" spans="10:10" x14ac:dyDescent="0.25">
      <c r="J30027" t="str">
        <f t="shared" si="720"/>
        <v/>
      </c>
    </row>
    <row r="30028" spans="10:10" x14ac:dyDescent="0.25">
      <c r="J30028" t="str">
        <f t="shared" si="720"/>
        <v/>
      </c>
    </row>
    <row r="30029" spans="10:10" x14ac:dyDescent="0.25">
      <c r="J30029" t="str">
        <f t="shared" si="720"/>
        <v/>
      </c>
    </row>
    <row r="30030" spans="10:10" x14ac:dyDescent="0.25">
      <c r="J30030" t="str">
        <f t="shared" si="720"/>
        <v/>
      </c>
    </row>
    <row r="30031" spans="10:10" x14ac:dyDescent="0.25">
      <c r="J30031" t="str">
        <f t="shared" si="720"/>
        <v/>
      </c>
    </row>
    <row r="30032" spans="10:10" x14ac:dyDescent="0.25">
      <c r="J30032" t="str">
        <f t="shared" si="720"/>
        <v/>
      </c>
    </row>
    <row r="30033" spans="10:10" x14ac:dyDescent="0.25">
      <c r="J30033" t="str">
        <f t="shared" si="720"/>
        <v/>
      </c>
    </row>
    <row r="30034" spans="10:10" x14ac:dyDescent="0.25">
      <c r="J30034" t="str">
        <f t="shared" si="720"/>
        <v/>
      </c>
    </row>
    <row r="30035" spans="10:10" x14ac:dyDescent="0.25">
      <c r="J30035" t="str">
        <f t="shared" si="720"/>
        <v/>
      </c>
    </row>
    <row r="30036" spans="10:10" x14ac:dyDescent="0.25">
      <c r="J30036" t="str">
        <f t="shared" si="720"/>
        <v/>
      </c>
    </row>
    <row r="30037" spans="10:10" x14ac:dyDescent="0.25">
      <c r="J30037" t="str">
        <f t="shared" si="720"/>
        <v/>
      </c>
    </row>
    <row r="30038" spans="10:10" x14ac:dyDescent="0.25">
      <c r="J30038" t="str">
        <f t="shared" si="720"/>
        <v/>
      </c>
    </row>
    <row r="30039" spans="10:10" x14ac:dyDescent="0.25">
      <c r="J30039" t="str">
        <f t="shared" si="720"/>
        <v/>
      </c>
    </row>
    <row r="30040" spans="10:10" x14ac:dyDescent="0.25">
      <c r="J30040" t="str">
        <f t="shared" si="720"/>
        <v/>
      </c>
    </row>
    <row r="30041" spans="10:10" x14ac:dyDescent="0.25">
      <c r="J30041" t="str">
        <f t="shared" si="720"/>
        <v/>
      </c>
    </row>
    <row r="30042" spans="10:10" x14ac:dyDescent="0.25">
      <c r="J30042" t="str">
        <f t="shared" si="720"/>
        <v/>
      </c>
    </row>
    <row r="30043" spans="10:10" x14ac:dyDescent="0.25">
      <c r="J30043" t="str">
        <f t="shared" si="720"/>
        <v/>
      </c>
    </row>
    <row r="30044" spans="10:10" x14ac:dyDescent="0.25">
      <c r="J30044" t="str">
        <f t="shared" si="720"/>
        <v/>
      </c>
    </row>
    <row r="30045" spans="10:10" x14ac:dyDescent="0.25">
      <c r="J30045" t="str">
        <f t="shared" si="720"/>
        <v/>
      </c>
    </row>
    <row r="30046" spans="10:10" x14ac:dyDescent="0.25">
      <c r="J30046" t="str">
        <f t="shared" si="720"/>
        <v/>
      </c>
    </row>
    <row r="30047" spans="10:10" x14ac:dyDescent="0.25">
      <c r="J30047" t="str">
        <f t="shared" si="720"/>
        <v/>
      </c>
    </row>
    <row r="30048" spans="10:10" x14ac:dyDescent="0.25">
      <c r="J30048" t="str">
        <f t="shared" si="720"/>
        <v/>
      </c>
    </row>
    <row r="30049" spans="10:10" x14ac:dyDescent="0.25">
      <c r="J30049" t="str">
        <f t="shared" si="720"/>
        <v/>
      </c>
    </row>
    <row r="30050" spans="10:10" x14ac:dyDescent="0.25">
      <c r="J30050" t="str">
        <f t="shared" si="720"/>
        <v/>
      </c>
    </row>
    <row r="30051" spans="10:10" x14ac:dyDescent="0.25">
      <c r="J30051" t="str">
        <f t="shared" si="720"/>
        <v/>
      </c>
    </row>
    <row r="30052" spans="10:10" x14ac:dyDescent="0.25">
      <c r="J30052" t="str">
        <f t="shared" si="720"/>
        <v/>
      </c>
    </row>
    <row r="30053" spans="10:10" x14ac:dyDescent="0.25">
      <c r="J30053" t="str">
        <f t="shared" si="720"/>
        <v/>
      </c>
    </row>
    <row r="30054" spans="10:10" x14ac:dyDescent="0.25">
      <c r="J30054" t="str">
        <f t="shared" si="720"/>
        <v/>
      </c>
    </row>
    <row r="30055" spans="10:10" x14ac:dyDescent="0.25">
      <c r="J30055" t="str">
        <f t="shared" si="720"/>
        <v/>
      </c>
    </row>
    <row r="30056" spans="10:10" x14ac:dyDescent="0.25">
      <c r="J30056" t="str">
        <f t="shared" si="720"/>
        <v/>
      </c>
    </row>
    <row r="30057" spans="10:10" x14ac:dyDescent="0.25">
      <c r="J30057" t="str">
        <f t="shared" si="720"/>
        <v/>
      </c>
    </row>
    <row r="30058" spans="10:10" x14ac:dyDescent="0.25">
      <c r="J30058" t="str">
        <f t="shared" si="720"/>
        <v/>
      </c>
    </row>
    <row r="30059" spans="10:10" x14ac:dyDescent="0.25">
      <c r="J30059" t="str">
        <f t="shared" si="720"/>
        <v/>
      </c>
    </row>
    <row r="30060" spans="10:10" x14ac:dyDescent="0.25">
      <c r="J30060" t="str">
        <f t="shared" si="720"/>
        <v/>
      </c>
    </row>
    <row r="30061" spans="10:10" x14ac:dyDescent="0.25">
      <c r="J30061" t="str">
        <f t="shared" si="720"/>
        <v/>
      </c>
    </row>
    <row r="30062" spans="10:10" x14ac:dyDescent="0.25">
      <c r="J30062" t="str">
        <f t="shared" si="720"/>
        <v/>
      </c>
    </row>
    <row r="30063" spans="10:10" x14ac:dyDescent="0.25">
      <c r="J30063" t="str">
        <f t="shared" si="720"/>
        <v/>
      </c>
    </row>
    <row r="30064" spans="10:10" x14ac:dyDescent="0.25">
      <c r="J30064" t="str">
        <f t="shared" si="720"/>
        <v/>
      </c>
    </row>
    <row r="30065" spans="10:10" x14ac:dyDescent="0.25">
      <c r="J30065" t="str">
        <f t="shared" si="720"/>
        <v/>
      </c>
    </row>
    <row r="30066" spans="10:10" x14ac:dyDescent="0.25">
      <c r="J30066" t="str">
        <f t="shared" si="720"/>
        <v/>
      </c>
    </row>
    <row r="30067" spans="10:10" x14ac:dyDescent="0.25">
      <c r="J30067" t="str">
        <f t="shared" si="720"/>
        <v/>
      </c>
    </row>
    <row r="30068" spans="10:10" x14ac:dyDescent="0.25">
      <c r="J30068" t="str">
        <f t="shared" si="720"/>
        <v/>
      </c>
    </row>
    <row r="30069" spans="10:10" x14ac:dyDescent="0.25">
      <c r="J30069" t="str">
        <f t="shared" si="720"/>
        <v/>
      </c>
    </row>
    <row r="30070" spans="10:10" x14ac:dyDescent="0.25">
      <c r="J30070" t="str">
        <f t="shared" si="720"/>
        <v/>
      </c>
    </row>
    <row r="30071" spans="10:10" x14ac:dyDescent="0.25">
      <c r="J30071" t="str">
        <f t="shared" si="720"/>
        <v/>
      </c>
    </row>
    <row r="30072" spans="10:10" x14ac:dyDescent="0.25">
      <c r="J30072" t="str">
        <f t="shared" si="720"/>
        <v/>
      </c>
    </row>
    <row r="30073" spans="10:10" x14ac:dyDescent="0.25">
      <c r="J30073" t="str">
        <f t="shared" si="720"/>
        <v/>
      </c>
    </row>
    <row r="30074" spans="10:10" x14ac:dyDescent="0.25">
      <c r="J30074" t="str">
        <f t="shared" si="720"/>
        <v/>
      </c>
    </row>
    <row r="30075" spans="10:10" x14ac:dyDescent="0.25">
      <c r="J30075" t="str">
        <f t="shared" si="720"/>
        <v/>
      </c>
    </row>
    <row r="30076" spans="10:10" x14ac:dyDescent="0.25">
      <c r="J30076" t="str">
        <f t="shared" si="720"/>
        <v/>
      </c>
    </row>
    <row r="30077" spans="10:10" x14ac:dyDescent="0.25">
      <c r="J30077" t="str">
        <f t="shared" si="720"/>
        <v/>
      </c>
    </row>
    <row r="30078" spans="10:10" x14ac:dyDescent="0.25">
      <c r="J30078" t="str">
        <f t="shared" si="720"/>
        <v/>
      </c>
    </row>
    <row r="30079" spans="10:10" x14ac:dyDescent="0.25">
      <c r="J30079" t="str">
        <f t="shared" si="720"/>
        <v/>
      </c>
    </row>
    <row r="30080" spans="10:10" x14ac:dyDescent="0.25">
      <c r="J30080" t="str">
        <f t="shared" si="720"/>
        <v/>
      </c>
    </row>
    <row r="30081" spans="10:10" x14ac:dyDescent="0.25">
      <c r="J30081" t="str">
        <f t="shared" si="720"/>
        <v/>
      </c>
    </row>
    <row r="30082" spans="10:10" x14ac:dyDescent="0.25">
      <c r="J30082" t="str">
        <f t="shared" si="720"/>
        <v/>
      </c>
    </row>
    <row r="30083" spans="10:10" x14ac:dyDescent="0.25">
      <c r="J30083" t="str">
        <f t="shared" ref="J30083:J30146" si="721">B30083&amp;C30083&amp;E30083&amp;IF(C30083="Skog",F30083&amp;G30083,"")</f>
        <v/>
      </c>
    </row>
    <row r="30084" spans="10:10" x14ac:dyDescent="0.25">
      <c r="J30084" t="str">
        <f t="shared" si="721"/>
        <v/>
      </c>
    </row>
    <row r="30085" spans="10:10" x14ac:dyDescent="0.25">
      <c r="J30085" t="str">
        <f t="shared" si="721"/>
        <v/>
      </c>
    </row>
    <row r="30086" spans="10:10" x14ac:dyDescent="0.25">
      <c r="J30086" t="str">
        <f t="shared" si="721"/>
        <v/>
      </c>
    </row>
    <row r="30087" spans="10:10" x14ac:dyDescent="0.25">
      <c r="J30087" t="str">
        <f t="shared" si="721"/>
        <v/>
      </c>
    </row>
    <row r="30088" spans="10:10" x14ac:dyDescent="0.25">
      <c r="J30088" t="str">
        <f t="shared" si="721"/>
        <v/>
      </c>
    </row>
    <row r="30089" spans="10:10" x14ac:dyDescent="0.25">
      <c r="J30089" t="str">
        <f t="shared" si="721"/>
        <v/>
      </c>
    </row>
    <row r="30090" spans="10:10" x14ac:dyDescent="0.25">
      <c r="J30090" t="str">
        <f t="shared" si="721"/>
        <v/>
      </c>
    </row>
    <row r="30091" spans="10:10" x14ac:dyDescent="0.25">
      <c r="J30091" t="str">
        <f t="shared" si="721"/>
        <v/>
      </c>
    </row>
    <row r="30092" spans="10:10" x14ac:dyDescent="0.25">
      <c r="J30092" t="str">
        <f t="shared" si="721"/>
        <v/>
      </c>
    </row>
    <row r="30093" spans="10:10" x14ac:dyDescent="0.25">
      <c r="J30093" t="str">
        <f t="shared" si="721"/>
        <v/>
      </c>
    </row>
    <row r="30094" spans="10:10" x14ac:dyDescent="0.25">
      <c r="J30094" t="str">
        <f t="shared" si="721"/>
        <v/>
      </c>
    </row>
    <row r="30095" spans="10:10" x14ac:dyDescent="0.25">
      <c r="J30095" t="str">
        <f t="shared" si="721"/>
        <v/>
      </c>
    </row>
    <row r="30096" spans="10:10" x14ac:dyDescent="0.25">
      <c r="J30096" t="str">
        <f t="shared" si="721"/>
        <v/>
      </c>
    </row>
    <row r="30097" spans="10:10" x14ac:dyDescent="0.25">
      <c r="J30097" t="str">
        <f t="shared" si="721"/>
        <v/>
      </c>
    </row>
    <row r="30098" spans="10:10" x14ac:dyDescent="0.25">
      <c r="J30098" t="str">
        <f t="shared" si="721"/>
        <v/>
      </c>
    </row>
    <row r="30099" spans="10:10" x14ac:dyDescent="0.25">
      <c r="J30099" t="str">
        <f t="shared" si="721"/>
        <v/>
      </c>
    </row>
    <row r="30100" spans="10:10" x14ac:dyDescent="0.25">
      <c r="J30100" t="str">
        <f t="shared" si="721"/>
        <v/>
      </c>
    </row>
    <row r="30101" spans="10:10" x14ac:dyDescent="0.25">
      <c r="J30101" t="str">
        <f t="shared" si="721"/>
        <v/>
      </c>
    </row>
    <row r="30102" spans="10:10" x14ac:dyDescent="0.25">
      <c r="J30102" t="str">
        <f t="shared" si="721"/>
        <v/>
      </c>
    </row>
    <row r="30103" spans="10:10" x14ac:dyDescent="0.25">
      <c r="J30103" t="str">
        <f t="shared" si="721"/>
        <v/>
      </c>
    </row>
    <row r="30104" spans="10:10" x14ac:dyDescent="0.25">
      <c r="J30104" t="str">
        <f t="shared" si="721"/>
        <v/>
      </c>
    </row>
    <row r="30105" spans="10:10" x14ac:dyDescent="0.25">
      <c r="J30105" t="str">
        <f t="shared" si="721"/>
        <v/>
      </c>
    </row>
    <row r="30106" spans="10:10" x14ac:dyDescent="0.25">
      <c r="J30106" t="str">
        <f t="shared" si="721"/>
        <v/>
      </c>
    </row>
    <row r="30107" spans="10:10" x14ac:dyDescent="0.25">
      <c r="J30107" t="str">
        <f t="shared" si="721"/>
        <v/>
      </c>
    </row>
    <row r="30108" spans="10:10" x14ac:dyDescent="0.25">
      <c r="J30108" t="str">
        <f t="shared" si="721"/>
        <v/>
      </c>
    </row>
    <row r="30109" spans="10:10" x14ac:dyDescent="0.25">
      <c r="J30109" t="str">
        <f t="shared" si="721"/>
        <v/>
      </c>
    </row>
    <row r="30110" spans="10:10" x14ac:dyDescent="0.25">
      <c r="J30110" t="str">
        <f t="shared" si="721"/>
        <v/>
      </c>
    </row>
    <row r="30111" spans="10:10" x14ac:dyDescent="0.25">
      <c r="J30111" t="str">
        <f t="shared" si="721"/>
        <v/>
      </c>
    </row>
    <row r="30112" spans="10:10" x14ac:dyDescent="0.25">
      <c r="J30112" t="str">
        <f t="shared" si="721"/>
        <v/>
      </c>
    </row>
    <row r="30113" spans="10:10" x14ac:dyDescent="0.25">
      <c r="J30113" t="str">
        <f t="shared" si="721"/>
        <v/>
      </c>
    </row>
    <row r="30114" spans="10:10" x14ac:dyDescent="0.25">
      <c r="J30114" t="str">
        <f t="shared" si="721"/>
        <v/>
      </c>
    </row>
    <row r="30115" spans="10:10" x14ac:dyDescent="0.25">
      <c r="J30115" t="str">
        <f t="shared" si="721"/>
        <v/>
      </c>
    </row>
    <row r="30116" spans="10:10" x14ac:dyDescent="0.25">
      <c r="J30116" t="str">
        <f t="shared" si="721"/>
        <v/>
      </c>
    </row>
    <row r="30117" spans="10:10" x14ac:dyDescent="0.25">
      <c r="J30117" t="str">
        <f t="shared" si="721"/>
        <v/>
      </c>
    </row>
    <row r="30118" spans="10:10" x14ac:dyDescent="0.25">
      <c r="J30118" t="str">
        <f t="shared" si="721"/>
        <v/>
      </c>
    </row>
    <row r="30119" spans="10:10" x14ac:dyDescent="0.25">
      <c r="J30119" t="str">
        <f t="shared" si="721"/>
        <v/>
      </c>
    </row>
    <row r="30120" spans="10:10" x14ac:dyDescent="0.25">
      <c r="J30120" t="str">
        <f t="shared" si="721"/>
        <v/>
      </c>
    </row>
    <row r="30121" spans="10:10" x14ac:dyDescent="0.25">
      <c r="J30121" t="str">
        <f t="shared" si="721"/>
        <v/>
      </c>
    </row>
    <row r="30122" spans="10:10" x14ac:dyDescent="0.25">
      <c r="J30122" t="str">
        <f t="shared" si="721"/>
        <v/>
      </c>
    </row>
    <row r="30123" spans="10:10" x14ac:dyDescent="0.25">
      <c r="J30123" t="str">
        <f t="shared" si="721"/>
        <v/>
      </c>
    </row>
    <row r="30124" spans="10:10" x14ac:dyDescent="0.25">
      <c r="J30124" t="str">
        <f t="shared" si="721"/>
        <v/>
      </c>
    </row>
    <row r="30125" spans="10:10" x14ac:dyDescent="0.25">
      <c r="J30125" t="str">
        <f t="shared" si="721"/>
        <v/>
      </c>
    </row>
    <row r="30126" spans="10:10" x14ac:dyDescent="0.25">
      <c r="J30126" t="str">
        <f t="shared" si="721"/>
        <v/>
      </c>
    </row>
    <row r="30127" spans="10:10" x14ac:dyDescent="0.25">
      <c r="J30127" t="str">
        <f t="shared" si="721"/>
        <v/>
      </c>
    </row>
    <row r="30128" spans="10:10" x14ac:dyDescent="0.25">
      <c r="J30128" t="str">
        <f t="shared" si="721"/>
        <v/>
      </c>
    </row>
    <row r="30129" spans="10:10" x14ac:dyDescent="0.25">
      <c r="J30129" t="str">
        <f t="shared" si="721"/>
        <v/>
      </c>
    </row>
    <row r="30130" spans="10:10" x14ac:dyDescent="0.25">
      <c r="J30130" t="str">
        <f t="shared" si="721"/>
        <v/>
      </c>
    </row>
    <row r="30131" spans="10:10" x14ac:dyDescent="0.25">
      <c r="J30131" t="str">
        <f t="shared" si="721"/>
        <v/>
      </c>
    </row>
    <row r="30132" spans="10:10" x14ac:dyDescent="0.25">
      <c r="J30132" t="str">
        <f t="shared" si="721"/>
        <v/>
      </c>
    </row>
    <row r="30133" spans="10:10" x14ac:dyDescent="0.25">
      <c r="J30133" t="str">
        <f t="shared" si="721"/>
        <v/>
      </c>
    </row>
    <row r="30134" spans="10:10" x14ac:dyDescent="0.25">
      <c r="J30134" t="str">
        <f t="shared" si="721"/>
        <v/>
      </c>
    </row>
    <row r="30135" spans="10:10" x14ac:dyDescent="0.25">
      <c r="J30135" t="str">
        <f t="shared" si="721"/>
        <v/>
      </c>
    </row>
    <row r="30136" spans="10:10" x14ac:dyDescent="0.25">
      <c r="J30136" t="str">
        <f t="shared" si="721"/>
        <v/>
      </c>
    </row>
    <row r="30137" spans="10:10" x14ac:dyDescent="0.25">
      <c r="J30137" t="str">
        <f t="shared" si="721"/>
        <v/>
      </c>
    </row>
    <row r="30138" spans="10:10" x14ac:dyDescent="0.25">
      <c r="J30138" t="str">
        <f t="shared" si="721"/>
        <v/>
      </c>
    </row>
    <row r="30139" spans="10:10" x14ac:dyDescent="0.25">
      <c r="J30139" t="str">
        <f t="shared" si="721"/>
        <v/>
      </c>
    </row>
    <row r="30140" spans="10:10" x14ac:dyDescent="0.25">
      <c r="J30140" t="str">
        <f t="shared" si="721"/>
        <v/>
      </c>
    </row>
    <row r="30141" spans="10:10" x14ac:dyDescent="0.25">
      <c r="J30141" t="str">
        <f t="shared" si="721"/>
        <v/>
      </c>
    </row>
    <row r="30142" spans="10:10" x14ac:dyDescent="0.25">
      <c r="J30142" t="str">
        <f t="shared" si="721"/>
        <v/>
      </c>
    </row>
    <row r="30143" spans="10:10" x14ac:dyDescent="0.25">
      <c r="J30143" t="str">
        <f t="shared" si="721"/>
        <v/>
      </c>
    </row>
    <row r="30144" spans="10:10" x14ac:dyDescent="0.25">
      <c r="J30144" t="str">
        <f t="shared" si="721"/>
        <v/>
      </c>
    </row>
    <row r="30145" spans="10:10" x14ac:dyDescent="0.25">
      <c r="J30145" t="str">
        <f t="shared" si="721"/>
        <v/>
      </c>
    </row>
    <row r="30146" spans="10:10" x14ac:dyDescent="0.25">
      <c r="J30146" t="str">
        <f t="shared" si="721"/>
        <v/>
      </c>
    </row>
    <row r="30147" spans="10:10" x14ac:dyDescent="0.25">
      <c r="J30147" t="str">
        <f t="shared" ref="J30147:J30210" si="722">B30147&amp;C30147&amp;E30147&amp;IF(C30147="Skog",F30147&amp;G30147,"")</f>
        <v/>
      </c>
    </row>
    <row r="30148" spans="10:10" x14ac:dyDescent="0.25">
      <c r="J30148" t="str">
        <f t="shared" si="722"/>
        <v/>
      </c>
    </row>
    <row r="30149" spans="10:10" x14ac:dyDescent="0.25">
      <c r="J30149" t="str">
        <f t="shared" si="722"/>
        <v/>
      </c>
    </row>
    <row r="30150" spans="10:10" x14ac:dyDescent="0.25">
      <c r="J30150" t="str">
        <f t="shared" si="722"/>
        <v/>
      </c>
    </row>
    <row r="30151" spans="10:10" x14ac:dyDescent="0.25">
      <c r="J30151" t="str">
        <f t="shared" si="722"/>
        <v/>
      </c>
    </row>
    <row r="30152" spans="10:10" x14ac:dyDescent="0.25">
      <c r="J30152" t="str">
        <f t="shared" si="722"/>
        <v/>
      </c>
    </row>
    <row r="30153" spans="10:10" x14ac:dyDescent="0.25">
      <c r="J30153" t="str">
        <f t="shared" si="722"/>
        <v/>
      </c>
    </row>
    <row r="30154" spans="10:10" x14ac:dyDescent="0.25">
      <c r="J30154" t="str">
        <f t="shared" si="722"/>
        <v/>
      </c>
    </row>
    <row r="30155" spans="10:10" x14ac:dyDescent="0.25">
      <c r="J30155" t="str">
        <f t="shared" si="722"/>
        <v/>
      </c>
    </row>
    <row r="30156" spans="10:10" x14ac:dyDescent="0.25">
      <c r="J30156" t="str">
        <f t="shared" si="722"/>
        <v/>
      </c>
    </row>
    <row r="30157" spans="10:10" x14ac:dyDescent="0.25">
      <c r="J30157" t="str">
        <f t="shared" si="722"/>
        <v/>
      </c>
    </row>
    <row r="30158" spans="10:10" x14ac:dyDescent="0.25">
      <c r="J30158" t="str">
        <f t="shared" si="722"/>
        <v/>
      </c>
    </row>
    <row r="30159" spans="10:10" x14ac:dyDescent="0.25">
      <c r="J30159" t="str">
        <f t="shared" si="722"/>
        <v/>
      </c>
    </row>
    <row r="30160" spans="10:10" x14ac:dyDescent="0.25">
      <c r="J30160" t="str">
        <f t="shared" si="722"/>
        <v/>
      </c>
    </row>
    <row r="30161" spans="10:10" x14ac:dyDescent="0.25">
      <c r="J30161" t="str">
        <f t="shared" si="722"/>
        <v/>
      </c>
    </row>
    <row r="30162" spans="10:10" x14ac:dyDescent="0.25">
      <c r="J30162" t="str">
        <f t="shared" si="722"/>
        <v/>
      </c>
    </row>
    <row r="30163" spans="10:10" x14ac:dyDescent="0.25">
      <c r="J30163" t="str">
        <f t="shared" si="722"/>
        <v/>
      </c>
    </row>
    <row r="30164" spans="10:10" x14ac:dyDescent="0.25">
      <c r="J30164" t="str">
        <f t="shared" si="722"/>
        <v/>
      </c>
    </row>
    <row r="30165" spans="10:10" x14ac:dyDescent="0.25">
      <c r="J30165" t="str">
        <f t="shared" si="722"/>
        <v/>
      </c>
    </row>
    <row r="30166" spans="10:10" x14ac:dyDescent="0.25">
      <c r="J30166" t="str">
        <f t="shared" si="722"/>
        <v/>
      </c>
    </row>
    <row r="30167" spans="10:10" x14ac:dyDescent="0.25">
      <c r="J30167" t="str">
        <f t="shared" si="722"/>
        <v/>
      </c>
    </row>
    <row r="30168" spans="10:10" x14ac:dyDescent="0.25">
      <c r="J30168" t="str">
        <f t="shared" si="722"/>
        <v/>
      </c>
    </row>
    <row r="30169" spans="10:10" x14ac:dyDescent="0.25">
      <c r="J30169" t="str">
        <f t="shared" si="722"/>
        <v/>
      </c>
    </row>
    <row r="30170" spans="10:10" x14ac:dyDescent="0.25">
      <c r="J30170" t="str">
        <f t="shared" si="722"/>
        <v/>
      </c>
    </row>
    <row r="30171" spans="10:10" x14ac:dyDescent="0.25">
      <c r="J30171" t="str">
        <f t="shared" si="722"/>
        <v/>
      </c>
    </row>
    <row r="30172" spans="10:10" x14ac:dyDescent="0.25">
      <c r="J30172" t="str">
        <f t="shared" si="722"/>
        <v/>
      </c>
    </row>
    <row r="30173" spans="10:10" x14ac:dyDescent="0.25">
      <c r="J30173" t="str">
        <f t="shared" si="722"/>
        <v/>
      </c>
    </row>
    <row r="30174" spans="10:10" x14ac:dyDescent="0.25">
      <c r="J30174" t="str">
        <f t="shared" si="722"/>
        <v/>
      </c>
    </row>
    <row r="30175" spans="10:10" x14ac:dyDescent="0.25">
      <c r="J30175" t="str">
        <f t="shared" si="722"/>
        <v/>
      </c>
    </row>
    <row r="30176" spans="10:10" x14ac:dyDescent="0.25">
      <c r="J30176" t="str">
        <f t="shared" si="722"/>
        <v/>
      </c>
    </row>
    <row r="30177" spans="10:10" x14ac:dyDescent="0.25">
      <c r="J30177" t="str">
        <f t="shared" si="722"/>
        <v/>
      </c>
    </row>
    <row r="30178" spans="10:10" x14ac:dyDescent="0.25">
      <c r="J30178" t="str">
        <f t="shared" si="722"/>
        <v/>
      </c>
    </row>
    <row r="30179" spans="10:10" x14ac:dyDescent="0.25">
      <c r="J30179" t="str">
        <f t="shared" si="722"/>
        <v/>
      </c>
    </row>
    <row r="30180" spans="10:10" x14ac:dyDescent="0.25">
      <c r="J30180" t="str">
        <f t="shared" si="722"/>
        <v/>
      </c>
    </row>
    <row r="30181" spans="10:10" x14ac:dyDescent="0.25">
      <c r="J30181" t="str">
        <f t="shared" si="722"/>
        <v/>
      </c>
    </row>
    <row r="30182" spans="10:10" x14ac:dyDescent="0.25">
      <c r="J30182" t="str">
        <f t="shared" si="722"/>
        <v/>
      </c>
    </row>
    <row r="30183" spans="10:10" x14ac:dyDescent="0.25">
      <c r="J30183" t="str">
        <f t="shared" si="722"/>
        <v/>
      </c>
    </row>
    <row r="30184" spans="10:10" x14ac:dyDescent="0.25">
      <c r="J30184" t="str">
        <f t="shared" si="722"/>
        <v/>
      </c>
    </row>
    <row r="30185" spans="10:10" x14ac:dyDescent="0.25">
      <c r="J30185" t="str">
        <f t="shared" si="722"/>
        <v/>
      </c>
    </row>
    <row r="30186" spans="10:10" x14ac:dyDescent="0.25">
      <c r="J30186" t="str">
        <f t="shared" si="722"/>
        <v/>
      </c>
    </row>
    <row r="30187" spans="10:10" x14ac:dyDescent="0.25">
      <c r="J30187" t="str">
        <f t="shared" si="722"/>
        <v/>
      </c>
    </row>
    <row r="30188" spans="10:10" x14ac:dyDescent="0.25">
      <c r="J30188" t="str">
        <f t="shared" si="722"/>
        <v/>
      </c>
    </row>
    <row r="30189" spans="10:10" x14ac:dyDescent="0.25">
      <c r="J30189" t="str">
        <f t="shared" si="722"/>
        <v/>
      </c>
    </row>
    <row r="30190" spans="10:10" x14ac:dyDescent="0.25">
      <c r="J30190" t="str">
        <f t="shared" si="722"/>
        <v/>
      </c>
    </row>
    <row r="30191" spans="10:10" x14ac:dyDescent="0.25">
      <c r="J30191" t="str">
        <f t="shared" si="722"/>
        <v/>
      </c>
    </row>
    <row r="30192" spans="10:10" x14ac:dyDescent="0.25">
      <c r="J30192" t="str">
        <f t="shared" si="722"/>
        <v/>
      </c>
    </row>
    <row r="30193" spans="10:10" x14ac:dyDescent="0.25">
      <c r="J30193" t="str">
        <f t="shared" si="722"/>
        <v/>
      </c>
    </row>
    <row r="30194" spans="10:10" x14ac:dyDescent="0.25">
      <c r="J30194" t="str">
        <f t="shared" si="722"/>
        <v/>
      </c>
    </row>
    <row r="30195" spans="10:10" x14ac:dyDescent="0.25">
      <c r="J30195" t="str">
        <f t="shared" si="722"/>
        <v/>
      </c>
    </row>
    <row r="30196" spans="10:10" x14ac:dyDescent="0.25">
      <c r="J30196" t="str">
        <f t="shared" si="722"/>
        <v/>
      </c>
    </row>
    <row r="30197" spans="10:10" x14ac:dyDescent="0.25">
      <c r="J30197" t="str">
        <f t="shared" si="722"/>
        <v/>
      </c>
    </row>
    <row r="30198" spans="10:10" x14ac:dyDescent="0.25">
      <c r="J30198" t="str">
        <f t="shared" si="722"/>
        <v/>
      </c>
    </row>
    <row r="30199" spans="10:10" x14ac:dyDescent="0.25">
      <c r="J30199" t="str">
        <f t="shared" si="722"/>
        <v/>
      </c>
    </row>
    <row r="30200" spans="10:10" x14ac:dyDescent="0.25">
      <c r="J30200" t="str">
        <f t="shared" si="722"/>
        <v/>
      </c>
    </row>
    <row r="30201" spans="10:10" x14ac:dyDescent="0.25">
      <c r="J30201" t="str">
        <f t="shared" si="722"/>
        <v/>
      </c>
    </row>
    <row r="30202" spans="10:10" x14ac:dyDescent="0.25">
      <c r="J30202" t="str">
        <f t="shared" si="722"/>
        <v/>
      </c>
    </row>
    <row r="30203" spans="10:10" x14ac:dyDescent="0.25">
      <c r="J30203" t="str">
        <f t="shared" si="722"/>
        <v/>
      </c>
    </row>
    <row r="30204" spans="10:10" x14ac:dyDescent="0.25">
      <c r="J30204" t="str">
        <f t="shared" si="722"/>
        <v/>
      </c>
    </row>
    <row r="30205" spans="10:10" x14ac:dyDescent="0.25">
      <c r="J30205" t="str">
        <f t="shared" si="722"/>
        <v/>
      </c>
    </row>
    <row r="30206" spans="10:10" x14ac:dyDescent="0.25">
      <c r="J30206" t="str">
        <f t="shared" si="722"/>
        <v/>
      </c>
    </row>
    <row r="30207" spans="10:10" x14ac:dyDescent="0.25">
      <c r="J30207" t="str">
        <f t="shared" si="722"/>
        <v/>
      </c>
    </row>
    <row r="30208" spans="10:10" x14ac:dyDescent="0.25">
      <c r="J30208" t="str">
        <f t="shared" si="722"/>
        <v/>
      </c>
    </row>
    <row r="30209" spans="10:10" x14ac:dyDescent="0.25">
      <c r="J30209" t="str">
        <f t="shared" si="722"/>
        <v/>
      </c>
    </row>
    <row r="30210" spans="10:10" x14ac:dyDescent="0.25">
      <c r="J30210" t="str">
        <f t="shared" si="722"/>
        <v/>
      </c>
    </row>
    <row r="30211" spans="10:10" x14ac:dyDescent="0.25">
      <c r="J30211" t="str">
        <f t="shared" ref="J30211:J30274" si="723">B30211&amp;C30211&amp;E30211&amp;IF(C30211="Skog",F30211&amp;G30211,"")</f>
        <v/>
      </c>
    </row>
    <row r="30212" spans="10:10" x14ac:dyDescent="0.25">
      <c r="J30212" t="str">
        <f t="shared" si="723"/>
        <v/>
      </c>
    </row>
    <row r="30213" spans="10:10" x14ac:dyDescent="0.25">
      <c r="J30213" t="str">
        <f t="shared" si="723"/>
        <v/>
      </c>
    </row>
    <row r="30214" spans="10:10" x14ac:dyDescent="0.25">
      <c r="J30214" t="str">
        <f t="shared" si="723"/>
        <v/>
      </c>
    </row>
    <row r="30215" spans="10:10" x14ac:dyDescent="0.25">
      <c r="J30215" t="str">
        <f t="shared" si="723"/>
        <v/>
      </c>
    </row>
    <row r="30216" spans="10:10" x14ac:dyDescent="0.25">
      <c r="J30216" t="str">
        <f t="shared" si="723"/>
        <v/>
      </c>
    </row>
    <row r="30217" spans="10:10" x14ac:dyDescent="0.25">
      <c r="J30217" t="str">
        <f t="shared" si="723"/>
        <v/>
      </c>
    </row>
    <row r="30218" spans="10:10" x14ac:dyDescent="0.25">
      <c r="J30218" t="str">
        <f t="shared" si="723"/>
        <v/>
      </c>
    </row>
    <row r="30219" spans="10:10" x14ac:dyDescent="0.25">
      <c r="J30219" t="str">
        <f t="shared" si="723"/>
        <v/>
      </c>
    </row>
    <row r="30220" spans="10:10" x14ac:dyDescent="0.25">
      <c r="J30220" t="str">
        <f t="shared" si="723"/>
        <v/>
      </c>
    </row>
    <row r="30221" spans="10:10" x14ac:dyDescent="0.25">
      <c r="J30221" t="str">
        <f t="shared" si="723"/>
        <v/>
      </c>
    </row>
    <row r="30222" spans="10:10" x14ac:dyDescent="0.25">
      <c r="J30222" t="str">
        <f t="shared" si="723"/>
        <v/>
      </c>
    </row>
    <row r="30223" spans="10:10" x14ac:dyDescent="0.25">
      <c r="J30223" t="str">
        <f t="shared" si="723"/>
        <v/>
      </c>
    </row>
    <row r="30224" spans="10:10" x14ac:dyDescent="0.25">
      <c r="J30224" t="str">
        <f t="shared" si="723"/>
        <v/>
      </c>
    </row>
    <row r="30225" spans="10:10" x14ac:dyDescent="0.25">
      <c r="J30225" t="str">
        <f t="shared" si="723"/>
        <v/>
      </c>
    </row>
    <row r="30226" spans="10:10" x14ac:dyDescent="0.25">
      <c r="J30226" t="str">
        <f t="shared" si="723"/>
        <v/>
      </c>
    </row>
    <row r="30227" spans="10:10" x14ac:dyDescent="0.25">
      <c r="J30227" t="str">
        <f t="shared" si="723"/>
        <v/>
      </c>
    </row>
    <row r="30228" spans="10:10" x14ac:dyDescent="0.25">
      <c r="J30228" t="str">
        <f t="shared" si="723"/>
        <v/>
      </c>
    </row>
    <row r="30229" spans="10:10" x14ac:dyDescent="0.25">
      <c r="J30229" t="str">
        <f t="shared" si="723"/>
        <v/>
      </c>
    </row>
    <row r="30230" spans="10:10" x14ac:dyDescent="0.25">
      <c r="J30230" t="str">
        <f t="shared" si="723"/>
        <v/>
      </c>
    </row>
    <row r="30231" spans="10:10" x14ac:dyDescent="0.25">
      <c r="J30231" t="str">
        <f t="shared" si="723"/>
        <v/>
      </c>
    </row>
    <row r="30232" spans="10:10" x14ac:dyDescent="0.25">
      <c r="J30232" t="str">
        <f t="shared" si="723"/>
        <v/>
      </c>
    </row>
    <row r="30233" spans="10:10" x14ac:dyDescent="0.25">
      <c r="J30233" t="str">
        <f t="shared" si="723"/>
        <v/>
      </c>
    </row>
    <row r="30234" spans="10:10" x14ac:dyDescent="0.25">
      <c r="J30234" t="str">
        <f t="shared" si="723"/>
        <v/>
      </c>
    </row>
    <row r="30235" spans="10:10" x14ac:dyDescent="0.25">
      <c r="J30235" t="str">
        <f t="shared" si="723"/>
        <v/>
      </c>
    </row>
    <row r="30236" spans="10:10" x14ac:dyDescent="0.25">
      <c r="J30236" t="str">
        <f t="shared" si="723"/>
        <v/>
      </c>
    </row>
    <row r="30237" spans="10:10" x14ac:dyDescent="0.25">
      <c r="J30237" t="str">
        <f t="shared" si="723"/>
        <v/>
      </c>
    </row>
    <row r="30238" spans="10:10" x14ac:dyDescent="0.25">
      <c r="J30238" t="str">
        <f t="shared" si="723"/>
        <v/>
      </c>
    </row>
    <row r="30239" spans="10:10" x14ac:dyDescent="0.25">
      <c r="J30239" t="str">
        <f t="shared" si="723"/>
        <v/>
      </c>
    </row>
    <row r="30240" spans="10:10" x14ac:dyDescent="0.25">
      <c r="J30240" t="str">
        <f t="shared" si="723"/>
        <v/>
      </c>
    </row>
    <row r="30241" spans="10:10" x14ac:dyDescent="0.25">
      <c r="J30241" t="str">
        <f t="shared" si="723"/>
        <v/>
      </c>
    </row>
    <row r="30242" spans="10:10" x14ac:dyDescent="0.25">
      <c r="J30242" t="str">
        <f t="shared" si="723"/>
        <v/>
      </c>
    </row>
    <row r="30243" spans="10:10" x14ac:dyDescent="0.25">
      <c r="J30243" t="str">
        <f t="shared" si="723"/>
        <v/>
      </c>
    </row>
    <row r="30244" spans="10:10" x14ac:dyDescent="0.25">
      <c r="J30244" t="str">
        <f t="shared" si="723"/>
        <v/>
      </c>
    </row>
    <row r="30245" spans="10:10" x14ac:dyDescent="0.25">
      <c r="J30245" t="str">
        <f t="shared" si="723"/>
        <v/>
      </c>
    </row>
    <row r="30246" spans="10:10" x14ac:dyDescent="0.25">
      <c r="J30246" t="str">
        <f t="shared" si="723"/>
        <v/>
      </c>
    </row>
    <row r="30247" spans="10:10" x14ac:dyDescent="0.25">
      <c r="J30247" t="str">
        <f t="shared" si="723"/>
        <v/>
      </c>
    </row>
    <row r="30248" spans="10:10" x14ac:dyDescent="0.25">
      <c r="J30248" t="str">
        <f t="shared" si="723"/>
        <v/>
      </c>
    </row>
    <row r="30249" spans="10:10" x14ac:dyDescent="0.25">
      <c r="J30249" t="str">
        <f t="shared" si="723"/>
        <v/>
      </c>
    </row>
    <row r="30250" spans="10:10" x14ac:dyDescent="0.25">
      <c r="J30250" t="str">
        <f t="shared" si="723"/>
        <v/>
      </c>
    </row>
    <row r="30251" spans="10:10" x14ac:dyDescent="0.25">
      <c r="J30251" t="str">
        <f t="shared" si="723"/>
        <v/>
      </c>
    </row>
    <row r="30252" spans="10:10" x14ac:dyDescent="0.25">
      <c r="J30252" t="str">
        <f t="shared" si="723"/>
        <v/>
      </c>
    </row>
    <row r="30253" spans="10:10" x14ac:dyDescent="0.25">
      <c r="J30253" t="str">
        <f t="shared" si="723"/>
        <v/>
      </c>
    </row>
    <row r="30254" spans="10:10" x14ac:dyDescent="0.25">
      <c r="J30254" t="str">
        <f t="shared" si="723"/>
        <v/>
      </c>
    </row>
    <row r="30255" spans="10:10" x14ac:dyDescent="0.25">
      <c r="J30255" t="str">
        <f t="shared" si="723"/>
        <v/>
      </c>
    </row>
    <row r="30256" spans="10:10" x14ac:dyDescent="0.25">
      <c r="J30256" t="str">
        <f t="shared" si="723"/>
        <v/>
      </c>
    </row>
    <row r="30257" spans="10:10" x14ac:dyDescent="0.25">
      <c r="J30257" t="str">
        <f t="shared" si="723"/>
        <v/>
      </c>
    </row>
    <row r="30258" spans="10:10" x14ac:dyDescent="0.25">
      <c r="J30258" t="str">
        <f t="shared" si="723"/>
        <v/>
      </c>
    </row>
    <row r="30259" spans="10:10" x14ac:dyDescent="0.25">
      <c r="J30259" t="str">
        <f t="shared" si="723"/>
        <v/>
      </c>
    </row>
    <row r="30260" spans="10:10" x14ac:dyDescent="0.25">
      <c r="J30260" t="str">
        <f t="shared" si="723"/>
        <v/>
      </c>
    </row>
    <row r="30261" spans="10:10" x14ac:dyDescent="0.25">
      <c r="J30261" t="str">
        <f t="shared" si="723"/>
        <v/>
      </c>
    </row>
    <row r="30262" spans="10:10" x14ac:dyDescent="0.25">
      <c r="J30262" t="str">
        <f t="shared" si="723"/>
        <v/>
      </c>
    </row>
    <row r="30263" spans="10:10" x14ac:dyDescent="0.25">
      <c r="J30263" t="str">
        <f t="shared" si="723"/>
        <v/>
      </c>
    </row>
    <row r="30264" spans="10:10" x14ac:dyDescent="0.25">
      <c r="J30264" t="str">
        <f t="shared" si="723"/>
        <v/>
      </c>
    </row>
    <row r="30265" spans="10:10" x14ac:dyDescent="0.25">
      <c r="J30265" t="str">
        <f t="shared" si="723"/>
        <v/>
      </c>
    </row>
    <row r="30266" spans="10:10" x14ac:dyDescent="0.25">
      <c r="J30266" t="str">
        <f t="shared" si="723"/>
        <v/>
      </c>
    </row>
    <row r="30267" spans="10:10" x14ac:dyDescent="0.25">
      <c r="J30267" t="str">
        <f t="shared" si="723"/>
        <v/>
      </c>
    </row>
    <row r="30268" spans="10:10" x14ac:dyDescent="0.25">
      <c r="J30268" t="str">
        <f t="shared" si="723"/>
        <v/>
      </c>
    </row>
    <row r="30269" spans="10:10" x14ac:dyDescent="0.25">
      <c r="J30269" t="str">
        <f t="shared" si="723"/>
        <v/>
      </c>
    </row>
    <row r="30270" spans="10:10" x14ac:dyDescent="0.25">
      <c r="J30270" t="str">
        <f t="shared" si="723"/>
        <v/>
      </c>
    </row>
    <row r="30271" spans="10:10" x14ac:dyDescent="0.25">
      <c r="J30271" t="str">
        <f t="shared" si="723"/>
        <v/>
      </c>
    </row>
    <row r="30272" spans="10:10" x14ac:dyDescent="0.25">
      <c r="J30272" t="str">
        <f t="shared" si="723"/>
        <v/>
      </c>
    </row>
    <row r="30273" spans="10:10" x14ac:dyDescent="0.25">
      <c r="J30273" t="str">
        <f t="shared" si="723"/>
        <v/>
      </c>
    </row>
    <row r="30274" spans="10:10" x14ac:dyDescent="0.25">
      <c r="J30274" t="str">
        <f t="shared" si="723"/>
        <v/>
      </c>
    </row>
    <row r="30275" spans="10:10" x14ac:dyDescent="0.25">
      <c r="J30275" t="str">
        <f t="shared" ref="J30275:J30338" si="724">B30275&amp;C30275&amp;E30275&amp;IF(C30275="Skog",F30275&amp;G30275,"")</f>
        <v/>
      </c>
    </row>
    <row r="30276" spans="10:10" x14ac:dyDescent="0.25">
      <c r="J30276" t="str">
        <f t="shared" si="724"/>
        <v/>
      </c>
    </row>
    <row r="30277" spans="10:10" x14ac:dyDescent="0.25">
      <c r="J30277" t="str">
        <f t="shared" si="724"/>
        <v/>
      </c>
    </row>
    <row r="30278" spans="10:10" x14ac:dyDescent="0.25">
      <c r="J30278" t="str">
        <f t="shared" si="724"/>
        <v/>
      </c>
    </row>
    <row r="30279" spans="10:10" x14ac:dyDescent="0.25">
      <c r="J30279" t="str">
        <f t="shared" si="724"/>
        <v/>
      </c>
    </row>
    <row r="30280" spans="10:10" x14ac:dyDescent="0.25">
      <c r="J30280" t="str">
        <f t="shared" si="724"/>
        <v/>
      </c>
    </row>
    <row r="30281" spans="10:10" x14ac:dyDescent="0.25">
      <c r="J30281" t="str">
        <f t="shared" si="724"/>
        <v/>
      </c>
    </row>
    <row r="30282" spans="10:10" x14ac:dyDescent="0.25">
      <c r="J30282" t="str">
        <f t="shared" si="724"/>
        <v/>
      </c>
    </row>
    <row r="30283" spans="10:10" x14ac:dyDescent="0.25">
      <c r="J30283" t="str">
        <f t="shared" si="724"/>
        <v/>
      </c>
    </row>
    <row r="30284" spans="10:10" x14ac:dyDescent="0.25">
      <c r="J30284" t="str">
        <f t="shared" si="724"/>
        <v/>
      </c>
    </row>
    <row r="30285" spans="10:10" x14ac:dyDescent="0.25">
      <c r="J30285" t="str">
        <f t="shared" si="724"/>
        <v/>
      </c>
    </row>
    <row r="30286" spans="10:10" x14ac:dyDescent="0.25">
      <c r="J30286" t="str">
        <f t="shared" si="724"/>
        <v/>
      </c>
    </row>
    <row r="30287" spans="10:10" x14ac:dyDescent="0.25">
      <c r="J30287" t="str">
        <f t="shared" si="724"/>
        <v/>
      </c>
    </row>
    <row r="30288" spans="10:10" x14ac:dyDescent="0.25">
      <c r="J30288" t="str">
        <f t="shared" si="724"/>
        <v/>
      </c>
    </row>
    <row r="30289" spans="10:10" x14ac:dyDescent="0.25">
      <c r="J30289" t="str">
        <f t="shared" si="724"/>
        <v/>
      </c>
    </row>
    <row r="30290" spans="10:10" x14ac:dyDescent="0.25">
      <c r="J30290" t="str">
        <f t="shared" si="724"/>
        <v/>
      </c>
    </row>
    <row r="30291" spans="10:10" x14ac:dyDescent="0.25">
      <c r="J30291" t="str">
        <f t="shared" si="724"/>
        <v/>
      </c>
    </row>
    <row r="30292" spans="10:10" x14ac:dyDescent="0.25">
      <c r="J30292" t="str">
        <f t="shared" si="724"/>
        <v/>
      </c>
    </row>
    <row r="30293" spans="10:10" x14ac:dyDescent="0.25">
      <c r="J30293" t="str">
        <f t="shared" si="724"/>
        <v/>
      </c>
    </row>
    <row r="30294" spans="10:10" x14ac:dyDescent="0.25">
      <c r="J30294" t="str">
        <f t="shared" si="724"/>
        <v/>
      </c>
    </row>
    <row r="30295" spans="10:10" x14ac:dyDescent="0.25">
      <c r="J30295" t="str">
        <f t="shared" si="724"/>
        <v/>
      </c>
    </row>
    <row r="30296" spans="10:10" x14ac:dyDescent="0.25">
      <c r="J30296" t="str">
        <f t="shared" si="724"/>
        <v/>
      </c>
    </row>
    <row r="30297" spans="10:10" x14ac:dyDescent="0.25">
      <c r="J30297" t="str">
        <f t="shared" si="724"/>
        <v/>
      </c>
    </row>
    <row r="30298" spans="10:10" x14ac:dyDescent="0.25">
      <c r="J30298" t="str">
        <f t="shared" si="724"/>
        <v/>
      </c>
    </row>
    <row r="30299" spans="10:10" x14ac:dyDescent="0.25">
      <c r="J30299" t="str">
        <f t="shared" si="724"/>
        <v/>
      </c>
    </row>
    <row r="30300" spans="10:10" x14ac:dyDescent="0.25">
      <c r="J30300" t="str">
        <f t="shared" si="724"/>
        <v/>
      </c>
    </row>
    <row r="30301" spans="10:10" x14ac:dyDescent="0.25">
      <c r="J30301" t="str">
        <f t="shared" si="724"/>
        <v/>
      </c>
    </row>
    <row r="30302" spans="10:10" x14ac:dyDescent="0.25">
      <c r="J30302" t="str">
        <f t="shared" si="724"/>
        <v/>
      </c>
    </row>
    <row r="30303" spans="10:10" x14ac:dyDescent="0.25">
      <c r="J30303" t="str">
        <f t="shared" si="724"/>
        <v/>
      </c>
    </row>
    <row r="30304" spans="10:10" x14ac:dyDescent="0.25">
      <c r="J30304" t="str">
        <f t="shared" si="724"/>
        <v/>
      </c>
    </row>
    <row r="30305" spans="10:10" x14ac:dyDescent="0.25">
      <c r="J30305" t="str">
        <f t="shared" si="724"/>
        <v/>
      </c>
    </row>
    <row r="30306" spans="10:10" x14ac:dyDescent="0.25">
      <c r="J30306" t="str">
        <f t="shared" si="724"/>
        <v/>
      </c>
    </row>
    <row r="30307" spans="10:10" x14ac:dyDescent="0.25">
      <c r="J30307" t="str">
        <f t="shared" si="724"/>
        <v/>
      </c>
    </row>
    <row r="30308" spans="10:10" x14ac:dyDescent="0.25">
      <c r="J30308" t="str">
        <f t="shared" si="724"/>
        <v/>
      </c>
    </row>
    <row r="30309" spans="10:10" x14ac:dyDescent="0.25">
      <c r="J30309" t="str">
        <f t="shared" si="724"/>
        <v/>
      </c>
    </row>
    <row r="30310" spans="10:10" x14ac:dyDescent="0.25">
      <c r="J30310" t="str">
        <f t="shared" si="724"/>
        <v/>
      </c>
    </row>
    <row r="30311" spans="10:10" x14ac:dyDescent="0.25">
      <c r="J30311" t="str">
        <f t="shared" si="724"/>
        <v/>
      </c>
    </row>
    <row r="30312" spans="10:10" x14ac:dyDescent="0.25">
      <c r="J30312" t="str">
        <f t="shared" si="724"/>
        <v/>
      </c>
    </row>
    <row r="30313" spans="10:10" x14ac:dyDescent="0.25">
      <c r="J30313" t="str">
        <f t="shared" si="724"/>
        <v/>
      </c>
    </row>
    <row r="30314" spans="10:10" x14ac:dyDescent="0.25">
      <c r="J30314" t="str">
        <f t="shared" si="724"/>
        <v/>
      </c>
    </row>
    <row r="30315" spans="10:10" x14ac:dyDescent="0.25">
      <c r="J30315" t="str">
        <f t="shared" si="724"/>
        <v/>
      </c>
    </row>
    <row r="30316" spans="10:10" x14ac:dyDescent="0.25">
      <c r="J30316" t="str">
        <f t="shared" si="724"/>
        <v/>
      </c>
    </row>
    <row r="30317" spans="10:10" x14ac:dyDescent="0.25">
      <c r="J30317" t="str">
        <f t="shared" si="724"/>
        <v/>
      </c>
    </row>
    <row r="30318" spans="10:10" x14ac:dyDescent="0.25">
      <c r="J30318" t="str">
        <f t="shared" si="724"/>
        <v/>
      </c>
    </row>
    <row r="30319" spans="10:10" x14ac:dyDescent="0.25">
      <c r="J30319" t="str">
        <f t="shared" si="724"/>
        <v/>
      </c>
    </row>
    <row r="30320" spans="10:10" x14ac:dyDescent="0.25">
      <c r="J30320" t="str">
        <f t="shared" si="724"/>
        <v/>
      </c>
    </row>
    <row r="30321" spans="10:10" x14ac:dyDescent="0.25">
      <c r="J30321" t="str">
        <f t="shared" si="724"/>
        <v/>
      </c>
    </row>
    <row r="30322" spans="10:10" x14ac:dyDescent="0.25">
      <c r="J30322" t="str">
        <f t="shared" si="724"/>
        <v/>
      </c>
    </row>
    <row r="30323" spans="10:10" x14ac:dyDescent="0.25">
      <c r="J30323" t="str">
        <f t="shared" si="724"/>
        <v/>
      </c>
    </row>
    <row r="30324" spans="10:10" x14ac:dyDescent="0.25">
      <c r="J30324" t="str">
        <f t="shared" si="724"/>
        <v/>
      </c>
    </row>
    <row r="30325" spans="10:10" x14ac:dyDescent="0.25">
      <c r="J30325" t="str">
        <f t="shared" si="724"/>
        <v/>
      </c>
    </row>
    <row r="30326" spans="10:10" x14ac:dyDescent="0.25">
      <c r="J30326" t="str">
        <f t="shared" si="724"/>
        <v/>
      </c>
    </row>
    <row r="30327" spans="10:10" x14ac:dyDescent="0.25">
      <c r="J30327" t="str">
        <f t="shared" si="724"/>
        <v/>
      </c>
    </row>
    <row r="30328" spans="10:10" x14ac:dyDescent="0.25">
      <c r="J30328" t="str">
        <f t="shared" si="724"/>
        <v/>
      </c>
    </row>
    <row r="30329" spans="10:10" x14ac:dyDescent="0.25">
      <c r="J30329" t="str">
        <f t="shared" si="724"/>
        <v/>
      </c>
    </row>
    <row r="30330" spans="10:10" x14ac:dyDescent="0.25">
      <c r="J30330" t="str">
        <f t="shared" si="724"/>
        <v/>
      </c>
    </row>
    <row r="30331" spans="10:10" x14ac:dyDescent="0.25">
      <c r="J30331" t="str">
        <f t="shared" si="724"/>
        <v/>
      </c>
    </row>
    <row r="30332" spans="10:10" x14ac:dyDescent="0.25">
      <c r="J30332" t="str">
        <f t="shared" si="724"/>
        <v/>
      </c>
    </row>
    <row r="30333" spans="10:10" x14ac:dyDescent="0.25">
      <c r="J30333" t="str">
        <f t="shared" si="724"/>
        <v/>
      </c>
    </row>
    <row r="30334" spans="10:10" x14ac:dyDescent="0.25">
      <c r="J30334" t="str">
        <f t="shared" si="724"/>
        <v/>
      </c>
    </row>
    <row r="30335" spans="10:10" x14ac:dyDescent="0.25">
      <c r="J30335" t="str">
        <f t="shared" si="724"/>
        <v/>
      </c>
    </row>
    <row r="30336" spans="10:10" x14ac:dyDescent="0.25">
      <c r="J30336" t="str">
        <f t="shared" si="724"/>
        <v/>
      </c>
    </row>
    <row r="30337" spans="10:10" x14ac:dyDescent="0.25">
      <c r="J30337" t="str">
        <f t="shared" si="724"/>
        <v/>
      </c>
    </row>
    <row r="30338" spans="10:10" x14ac:dyDescent="0.25">
      <c r="J30338" t="str">
        <f t="shared" si="724"/>
        <v/>
      </c>
    </row>
    <row r="30339" spans="10:10" x14ac:dyDescent="0.25">
      <c r="J30339" t="str">
        <f t="shared" ref="J30339:J30402" si="725">B30339&amp;C30339&amp;E30339&amp;IF(C30339="Skog",F30339&amp;G30339,"")</f>
        <v/>
      </c>
    </row>
    <row r="30340" spans="10:10" x14ac:dyDescent="0.25">
      <c r="J30340" t="str">
        <f t="shared" si="725"/>
        <v/>
      </c>
    </row>
    <row r="30341" spans="10:10" x14ac:dyDescent="0.25">
      <c r="J30341" t="str">
        <f t="shared" si="725"/>
        <v/>
      </c>
    </row>
    <row r="30342" spans="10:10" x14ac:dyDescent="0.25">
      <c r="J30342" t="str">
        <f t="shared" si="725"/>
        <v/>
      </c>
    </row>
    <row r="30343" spans="10:10" x14ac:dyDescent="0.25">
      <c r="J30343" t="str">
        <f t="shared" si="725"/>
        <v/>
      </c>
    </row>
    <row r="30344" spans="10:10" x14ac:dyDescent="0.25">
      <c r="J30344" t="str">
        <f t="shared" si="725"/>
        <v/>
      </c>
    </row>
    <row r="30345" spans="10:10" x14ac:dyDescent="0.25">
      <c r="J30345" t="str">
        <f t="shared" si="725"/>
        <v/>
      </c>
    </row>
    <row r="30346" spans="10:10" x14ac:dyDescent="0.25">
      <c r="J30346" t="str">
        <f t="shared" si="725"/>
        <v/>
      </c>
    </row>
    <row r="30347" spans="10:10" x14ac:dyDescent="0.25">
      <c r="J30347" t="str">
        <f t="shared" si="725"/>
        <v/>
      </c>
    </row>
    <row r="30348" spans="10:10" x14ac:dyDescent="0.25">
      <c r="J30348" t="str">
        <f t="shared" si="725"/>
        <v/>
      </c>
    </row>
    <row r="30349" spans="10:10" x14ac:dyDescent="0.25">
      <c r="J30349" t="str">
        <f t="shared" si="725"/>
        <v/>
      </c>
    </row>
    <row r="30350" spans="10:10" x14ac:dyDescent="0.25">
      <c r="J30350" t="str">
        <f t="shared" si="725"/>
        <v/>
      </c>
    </row>
    <row r="30351" spans="10:10" x14ac:dyDescent="0.25">
      <c r="J30351" t="str">
        <f t="shared" si="725"/>
        <v/>
      </c>
    </row>
    <row r="30352" spans="10:10" x14ac:dyDescent="0.25">
      <c r="J30352" t="str">
        <f t="shared" si="725"/>
        <v/>
      </c>
    </row>
    <row r="30353" spans="10:10" x14ac:dyDescent="0.25">
      <c r="J30353" t="str">
        <f t="shared" si="725"/>
        <v/>
      </c>
    </row>
    <row r="30354" spans="10:10" x14ac:dyDescent="0.25">
      <c r="J30354" t="str">
        <f t="shared" si="725"/>
        <v/>
      </c>
    </row>
    <row r="30355" spans="10:10" x14ac:dyDescent="0.25">
      <c r="J30355" t="str">
        <f t="shared" si="725"/>
        <v/>
      </c>
    </row>
    <row r="30356" spans="10:10" x14ac:dyDescent="0.25">
      <c r="J30356" t="str">
        <f t="shared" si="725"/>
        <v/>
      </c>
    </row>
    <row r="30357" spans="10:10" x14ac:dyDescent="0.25">
      <c r="J30357" t="str">
        <f t="shared" si="725"/>
        <v/>
      </c>
    </row>
    <row r="30358" spans="10:10" x14ac:dyDescent="0.25">
      <c r="J30358" t="str">
        <f t="shared" si="725"/>
        <v/>
      </c>
    </row>
    <row r="30359" spans="10:10" x14ac:dyDescent="0.25">
      <c r="J30359" t="str">
        <f t="shared" si="725"/>
        <v/>
      </c>
    </row>
    <row r="30360" spans="10:10" x14ac:dyDescent="0.25">
      <c r="J30360" t="str">
        <f t="shared" si="725"/>
        <v/>
      </c>
    </row>
    <row r="30361" spans="10:10" x14ac:dyDescent="0.25">
      <c r="J30361" t="str">
        <f t="shared" si="725"/>
        <v/>
      </c>
    </row>
    <row r="30362" spans="10:10" x14ac:dyDescent="0.25">
      <c r="J30362" t="str">
        <f t="shared" si="725"/>
        <v/>
      </c>
    </row>
    <row r="30363" spans="10:10" x14ac:dyDescent="0.25">
      <c r="J30363" t="str">
        <f t="shared" si="725"/>
        <v/>
      </c>
    </row>
    <row r="30364" spans="10:10" x14ac:dyDescent="0.25">
      <c r="J30364" t="str">
        <f t="shared" si="725"/>
        <v/>
      </c>
    </row>
    <row r="30365" spans="10:10" x14ac:dyDescent="0.25">
      <c r="J30365" t="str">
        <f t="shared" si="725"/>
        <v/>
      </c>
    </row>
    <row r="30366" spans="10:10" x14ac:dyDescent="0.25">
      <c r="J30366" t="str">
        <f t="shared" si="725"/>
        <v/>
      </c>
    </row>
    <row r="30367" spans="10:10" x14ac:dyDescent="0.25">
      <c r="J30367" t="str">
        <f t="shared" si="725"/>
        <v/>
      </c>
    </row>
    <row r="30368" spans="10:10" x14ac:dyDescent="0.25">
      <c r="J30368" t="str">
        <f t="shared" si="725"/>
        <v/>
      </c>
    </row>
    <row r="30369" spans="10:10" x14ac:dyDescent="0.25">
      <c r="J30369" t="str">
        <f t="shared" si="725"/>
        <v/>
      </c>
    </row>
    <row r="30370" spans="10:10" x14ac:dyDescent="0.25">
      <c r="J30370" t="str">
        <f t="shared" si="725"/>
        <v/>
      </c>
    </row>
    <row r="30371" spans="10:10" x14ac:dyDescent="0.25">
      <c r="J30371" t="str">
        <f t="shared" si="725"/>
        <v/>
      </c>
    </row>
    <row r="30372" spans="10:10" x14ac:dyDescent="0.25">
      <c r="J30372" t="str">
        <f t="shared" si="725"/>
        <v/>
      </c>
    </row>
    <row r="30373" spans="10:10" x14ac:dyDescent="0.25">
      <c r="J30373" t="str">
        <f t="shared" si="725"/>
        <v/>
      </c>
    </row>
    <row r="30374" spans="10:10" x14ac:dyDescent="0.25">
      <c r="J30374" t="str">
        <f t="shared" si="725"/>
        <v/>
      </c>
    </row>
    <row r="30375" spans="10:10" x14ac:dyDescent="0.25">
      <c r="J30375" t="str">
        <f t="shared" si="725"/>
        <v/>
      </c>
    </row>
    <row r="30376" spans="10:10" x14ac:dyDescent="0.25">
      <c r="J30376" t="str">
        <f t="shared" si="725"/>
        <v/>
      </c>
    </row>
    <row r="30377" spans="10:10" x14ac:dyDescent="0.25">
      <c r="J30377" t="str">
        <f t="shared" si="725"/>
        <v/>
      </c>
    </row>
    <row r="30378" spans="10:10" x14ac:dyDescent="0.25">
      <c r="J30378" t="str">
        <f t="shared" si="725"/>
        <v/>
      </c>
    </row>
    <row r="30379" spans="10:10" x14ac:dyDescent="0.25">
      <c r="J30379" t="str">
        <f t="shared" si="725"/>
        <v/>
      </c>
    </row>
    <row r="30380" spans="10:10" x14ac:dyDescent="0.25">
      <c r="J30380" t="str">
        <f t="shared" si="725"/>
        <v/>
      </c>
    </row>
    <row r="30381" spans="10:10" x14ac:dyDescent="0.25">
      <c r="J30381" t="str">
        <f t="shared" si="725"/>
        <v/>
      </c>
    </row>
    <row r="30382" spans="10:10" x14ac:dyDescent="0.25">
      <c r="J30382" t="str">
        <f t="shared" si="725"/>
        <v/>
      </c>
    </row>
    <row r="30383" spans="10:10" x14ac:dyDescent="0.25">
      <c r="J30383" t="str">
        <f t="shared" si="725"/>
        <v/>
      </c>
    </row>
    <row r="30384" spans="10:10" x14ac:dyDescent="0.25">
      <c r="J30384" t="str">
        <f t="shared" si="725"/>
        <v/>
      </c>
    </row>
    <row r="30385" spans="10:10" x14ac:dyDescent="0.25">
      <c r="J30385" t="str">
        <f t="shared" si="725"/>
        <v/>
      </c>
    </row>
    <row r="30386" spans="10:10" x14ac:dyDescent="0.25">
      <c r="J30386" t="str">
        <f t="shared" si="725"/>
        <v/>
      </c>
    </row>
    <row r="30387" spans="10:10" x14ac:dyDescent="0.25">
      <c r="J30387" t="str">
        <f t="shared" si="725"/>
        <v/>
      </c>
    </row>
    <row r="30388" spans="10:10" x14ac:dyDescent="0.25">
      <c r="J30388" t="str">
        <f t="shared" si="725"/>
        <v/>
      </c>
    </row>
    <row r="30389" spans="10:10" x14ac:dyDescent="0.25">
      <c r="J30389" t="str">
        <f t="shared" si="725"/>
        <v/>
      </c>
    </row>
    <row r="30390" spans="10:10" x14ac:dyDescent="0.25">
      <c r="J30390" t="str">
        <f t="shared" si="725"/>
        <v/>
      </c>
    </row>
    <row r="30391" spans="10:10" x14ac:dyDescent="0.25">
      <c r="J30391" t="str">
        <f t="shared" si="725"/>
        <v/>
      </c>
    </row>
    <row r="30392" spans="10:10" x14ac:dyDescent="0.25">
      <c r="J30392" t="str">
        <f t="shared" si="725"/>
        <v/>
      </c>
    </row>
    <row r="30393" spans="10:10" x14ac:dyDescent="0.25">
      <c r="J30393" t="str">
        <f t="shared" si="725"/>
        <v/>
      </c>
    </row>
    <row r="30394" spans="10:10" x14ac:dyDescent="0.25">
      <c r="J30394" t="str">
        <f t="shared" si="725"/>
        <v/>
      </c>
    </row>
    <row r="30395" spans="10:10" x14ac:dyDescent="0.25">
      <c r="J30395" t="str">
        <f t="shared" si="725"/>
        <v/>
      </c>
    </row>
    <row r="30396" spans="10:10" x14ac:dyDescent="0.25">
      <c r="J30396" t="str">
        <f t="shared" si="725"/>
        <v/>
      </c>
    </row>
    <row r="30397" spans="10:10" x14ac:dyDescent="0.25">
      <c r="J30397" t="str">
        <f t="shared" si="725"/>
        <v/>
      </c>
    </row>
    <row r="30398" spans="10:10" x14ac:dyDescent="0.25">
      <c r="J30398" t="str">
        <f t="shared" si="725"/>
        <v/>
      </c>
    </row>
    <row r="30399" spans="10:10" x14ac:dyDescent="0.25">
      <c r="J30399" t="str">
        <f t="shared" si="725"/>
        <v/>
      </c>
    </row>
    <row r="30400" spans="10:10" x14ac:dyDescent="0.25">
      <c r="J30400" t="str">
        <f t="shared" si="725"/>
        <v/>
      </c>
    </row>
    <row r="30401" spans="10:10" x14ac:dyDescent="0.25">
      <c r="J30401" t="str">
        <f t="shared" si="725"/>
        <v/>
      </c>
    </row>
    <row r="30402" spans="10:10" x14ac:dyDescent="0.25">
      <c r="J30402" t="str">
        <f t="shared" si="725"/>
        <v/>
      </c>
    </row>
    <row r="30403" spans="10:10" x14ac:dyDescent="0.25">
      <c r="J30403" t="str">
        <f t="shared" ref="J30403:J30466" si="726">B30403&amp;C30403&amp;E30403&amp;IF(C30403="Skog",F30403&amp;G30403,"")</f>
        <v/>
      </c>
    </row>
    <row r="30404" spans="10:10" x14ac:dyDescent="0.25">
      <c r="J30404" t="str">
        <f t="shared" si="726"/>
        <v/>
      </c>
    </row>
    <row r="30405" spans="10:10" x14ac:dyDescent="0.25">
      <c r="J30405" t="str">
        <f t="shared" si="726"/>
        <v/>
      </c>
    </row>
    <row r="30406" spans="10:10" x14ac:dyDescent="0.25">
      <c r="J30406" t="str">
        <f t="shared" si="726"/>
        <v/>
      </c>
    </row>
    <row r="30407" spans="10:10" x14ac:dyDescent="0.25">
      <c r="J30407" t="str">
        <f t="shared" si="726"/>
        <v/>
      </c>
    </row>
    <row r="30408" spans="10:10" x14ac:dyDescent="0.25">
      <c r="J30408" t="str">
        <f t="shared" si="726"/>
        <v/>
      </c>
    </row>
    <row r="30409" spans="10:10" x14ac:dyDescent="0.25">
      <c r="J30409" t="str">
        <f t="shared" si="726"/>
        <v/>
      </c>
    </row>
    <row r="30410" spans="10:10" x14ac:dyDescent="0.25">
      <c r="J30410" t="str">
        <f t="shared" si="726"/>
        <v/>
      </c>
    </row>
    <row r="30411" spans="10:10" x14ac:dyDescent="0.25">
      <c r="J30411" t="str">
        <f t="shared" si="726"/>
        <v/>
      </c>
    </row>
    <row r="30412" spans="10:10" x14ac:dyDescent="0.25">
      <c r="J30412" t="str">
        <f t="shared" si="726"/>
        <v/>
      </c>
    </row>
    <row r="30413" spans="10:10" x14ac:dyDescent="0.25">
      <c r="J30413" t="str">
        <f t="shared" si="726"/>
        <v/>
      </c>
    </row>
    <row r="30414" spans="10:10" x14ac:dyDescent="0.25">
      <c r="J30414" t="str">
        <f t="shared" si="726"/>
        <v/>
      </c>
    </row>
    <row r="30415" spans="10:10" x14ac:dyDescent="0.25">
      <c r="J30415" t="str">
        <f t="shared" si="726"/>
        <v/>
      </c>
    </row>
    <row r="30416" spans="10:10" x14ac:dyDescent="0.25">
      <c r="J30416" t="str">
        <f t="shared" si="726"/>
        <v/>
      </c>
    </row>
    <row r="30417" spans="10:10" x14ac:dyDescent="0.25">
      <c r="J30417" t="str">
        <f t="shared" si="726"/>
        <v/>
      </c>
    </row>
    <row r="30418" spans="10:10" x14ac:dyDescent="0.25">
      <c r="J30418" t="str">
        <f t="shared" si="726"/>
        <v/>
      </c>
    </row>
    <row r="30419" spans="10:10" x14ac:dyDescent="0.25">
      <c r="J30419" t="str">
        <f t="shared" si="726"/>
        <v/>
      </c>
    </row>
    <row r="30420" spans="10:10" x14ac:dyDescent="0.25">
      <c r="J30420" t="str">
        <f t="shared" si="726"/>
        <v/>
      </c>
    </row>
    <row r="30421" spans="10:10" x14ac:dyDescent="0.25">
      <c r="J30421" t="str">
        <f t="shared" si="726"/>
        <v/>
      </c>
    </row>
    <row r="30422" spans="10:10" x14ac:dyDescent="0.25">
      <c r="J30422" t="str">
        <f t="shared" si="726"/>
        <v/>
      </c>
    </row>
    <row r="30423" spans="10:10" x14ac:dyDescent="0.25">
      <c r="J30423" t="str">
        <f t="shared" si="726"/>
        <v/>
      </c>
    </row>
    <row r="30424" spans="10:10" x14ac:dyDescent="0.25">
      <c r="J30424" t="str">
        <f t="shared" si="726"/>
        <v/>
      </c>
    </row>
    <row r="30425" spans="10:10" x14ac:dyDescent="0.25">
      <c r="J30425" t="str">
        <f t="shared" si="726"/>
        <v/>
      </c>
    </row>
    <row r="30426" spans="10:10" x14ac:dyDescent="0.25">
      <c r="J30426" t="str">
        <f t="shared" si="726"/>
        <v/>
      </c>
    </row>
    <row r="30427" spans="10:10" x14ac:dyDescent="0.25">
      <c r="J30427" t="str">
        <f t="shared" si="726"/>
        <v/>
      </c>
    </row>
    <row r="30428" spans="10:10" x14ac:dyDescent="0.25">
      <c r="J30428" t="str">
        <f t="shared" si="726"/>
        <v/>
      </c>
    </row>
    <row r="30429" spans="10:10" x14ac:dyDescent="0.25">
      <c r="J30429" t="str">
        <f t="shared" si="726"/>
        <v/>
      </c>
    </row>
    <row r="30430" spans="10:10" x14ac:dyDescent="0.25">
      <c r="J30430" t="str">
        <f t="shared" si="726"/>
        <v/>
      </c>
    </row>
    <row r="30431" spans="10:10" x14ac:dyDescent="0.25">
      <c r="J30431" t="str">
        <f t="shared" si="726"/>
        <v/>
      </c>
    </row>
    <row r="30432" spans="10:10" x14ac:dyDescent="0.25">
      <c r="J30432" t="str">
        <f t="shared" si="726"/>
        <v/>
      </c>
    </row>
    <row r="30433" spans="10:10" x14ac:dyDescent="0.25">
      <c r="J30433" t="str">
        <f t="shared" si="726"/>
        <v/>
      </c>
    </row>
    <row r="30434" spans="10:10" x14ac:dyDescent="0.25">
      <c r="J30434" t="str">
        <f t="shared" si="726"/>
        <v/>
      </c>
    </row>
    <row r="30435" spans="10:10" x14ac:dyDescent="0.25">
      <c r="J30435" t="str">
        <f t="shared" si="726"/>
        <v/>
      </c>
    </row>
    <row r="30436" spans="10:10" x14ac:dyDescent="0.25">
      <c r="J30436" t="str">
        <f t="shared" si="726"/>
        <v/>
      </c>
    </row>
    <row r="30437" spans="10:10" x14ac:dyDescent="0.25">
      <c r="J30437" t="str">
        <f t="shared" si="726"/>
        <v/>
      </c>
    </row>
    <row r="30438" spans="10:10" x14ac:dyDescent="0.25">
      <c r="J30438" t="str">
        <f t="shared" si="726"/>
        <v/>
      </c>
    </row>
    <row r="30439" spans="10:10" x14ac:dyDescent="0.25">
      <c r="J30439" t="str">
        <f t="shared" si="726"/>
        <v/>
      </c>
    </row>
    <row r="30440" spans="10:10" x14ac:dyDescent="0.25">
      <c r="J30440" t="str">
        <f t="shared" si="726"/>
        <v/>
      </c>
    </row>
    <row r="30441" spans="10:10" x14ac:dyDescent="0.25">
      <c r="J30441" t="str">
        <f t="shared" si="726"/>
        <v/>
      </c>
    </row>
    <row r="30442" spans="10:10" x14ac:dyDescent="0.25">
      <c r="J30442" t="str">
        <f t="shared" si="726"/>
        <v/>
      </c>
    </row>
    <row r="30443" spans="10:10" x14ac:dyDescent="0.25">
      <c r="J30443" t="str">
        <f t="shared" si="726"/>
        <v/>
      </c>
    </row>
    <row r="30444" spans="10:10" x14ac:dyDescent="0.25">
      <c r="J30444" t="str">
        <f t="shared" si="726"/>
        <v/>
      </c>
    </row>
    <row r="30445" spans="10:10" x14ac:dyDescent="0.25">
      <c r="J30445" t="str">
        <f t="shared" si="726"/>
        <v/>
      </c>
    </row>
    <row r="30446" spans="10:10" x14ac:dyDescent="0.25">
      <c r="J30446" t="str">
        <f t="shared" si="726"/>
        <v/>
      </c>
    </row>
    <row r="30447" spans="10:10" x14ac:dyDescent="0.25">
      <c r="J30447" t="str">
        <f t="shared" si="726"/>
        <v/>
      </c>
    </row>
    <row r="30448" spans="10:10" x14ac:dyDescent="0.25">
      <c r="J30448" t="str">
        <f t="shared" si="726"/>
        <v/>
      </c>
    </row>
    <row r="30449" spans="10:10" x14ac:dyDescent="0.25">
      <c r="J30449" t="str">
        <f t="shared" si="726"/>
        <v/>
      </c>
    </row>
    <row r="30450" spans="10:10" x14ac:dyDescent="0.25">
      <c r="J30450" t="str">
        <f t="shared" si="726"/>
        <v/>
      </c>
    </row>
    <row r="30451" spans="10:10" x14ac:dyDescent="0.25">
      <c r="J30451" t="str">
        <f t="shared" si="726"/>
        <v/>
      </c>
    </row>
    <row r="30452" spans="10:10" x14ac:dyDescent="0.25">
      <c r="J30452" t="str">
        <f t="shared" si="726"/>
        <v/>
      </c>
    </row>
    <row r="30453" spans="10:10" x14ac:dyDescent="0.25">
      <c r="J30453" t="str">
        <f t="shared" si="726"/>
        <v/>
      </c>
    </row>
    <row r="30454" spans="10:10" x14ac:dyDescent="0.25">
      <c r="J30454" t="str">
        <f t="shared" si="726"/>
        <v/>
      </c>
    </row>
    <row r="30455" spans="10:10" x14ac:dyDescent="0.25">
      <c r="J30455" t="str">
        <f t="shared" si="726"/>
        <v/>
      </c>
    </row>
    <row r="30456" spans="10:10" x14ac:dyDescent="0.25">
      <c r="J30456" t="str">
        <f t="shared" si="726"/>
        <v/>
      </c>
    </row>
    <row r="30457" spans="10:10" x14ac:dyDescent="0.25">
      <c r="J30457" t="str">
        <f t="shared" si="726"/>
        <v/>
      </c>
    </row>
    <row r="30458" spans="10:10" x14ac:dyDescent="0.25">
      <c r="J30458" t="str">
        <f t="shared" si="726"/>
        <v/>
      </c>
    </row>
    <row r="30459" spans="10:10" x14ac:dyDescent="0.25">
      <c r="J30459" t="str">
        <f t="shared" si="726"/>
        <v/>
      </c>
    </row>
    <row r="30460" spans="10:10" x14ac:dyDescent="0.25">
      <c r="J30460" t="str">
        <f t="shared" si="726"/>
        <v/>
      </c>
    </row>
    <row r="30461" spans="10:10" x14ac:dyDescent="0.25">
      <c r="J30461" t="str">
        <f t="shared" si="726"/>
        <v/>
      </c>
    </row>
    <row r="30462" spans="10:10" x14ac:dyDescent="0.25">
      <c r="J30462" t="str">
        <f t="shared" si="726"/>
        <v/>
      </c>
    </row>
    <row r="30463" spans="10:10" x14ac:dyDescent="0.25">
      <c r="J30463" t="str">
        <f t="shared" si="726"/>
        <v/>
      </c>
    </row>
    <row r="30464" spans="10:10" x14ac:dyDescent="0.25">
      <c r="J30464" t="str">
        <f t="shared" si="726"/>
        <v/>
      </c>
    </row>
    <row r="30465" spans="10:10" x14ac:dyDescent="0.25">
      <c r="J30465" t="str">
        <f t="shared" si="726"/>
        <v/>
      </c>
    </row>
    <row r="30466" spans="10:10" x14ac:dyDescent="0.25">
      <c r="J30466" t="str">
        <f t="shared" si="726"/>
        <v/>
      </c>
    </row>
    <row r="30467" spans="10:10" x14ac:dyDescent="0.25">
      <c r="J30467" t="str">
        <f t="shared" ref="J30467:J30530" si="727">B30467&amp;C30467&amp;E30467&amp;IF(C30467="Skog",F30467&amp;G30467,"")</f>
        <v/>
      </c>
    </row>
    <row r="30468" spans="10:10" x14ac:dyDescent="0.25">
      <c r="J30468" t="str">
        <f t="shared" si="727"/>
        <v/>
      </c>
    </row>
    <row r="30469" spans="10:10" x14ac:dyDescent="0.25">
      <c r="J30469" t="str">
        <f t="shared" si="727"/>
        <v/>
      </c>
    </row>
    <row r="30470" spans="10:10" x14ac:dyDescent="0.25">
      <c r="J30470" t="str">
        <f t="shared" si="727"/>
        <v/>
      </c>
    </row>
    <row r="30471" spans="10:10" x14ac:dyDescent="0.25">
      <c r="J30471" t="str">
        <f t="shared" si="727"/>
        <v/>
      </c>
    </row>
    <row r="30472" spans="10:10" x14ac:dyDescent="0.25">
      <c r="J30472" t="str">
        <f t="shared" si="727"/>
        <v/>
      </c>
    </row>
    <row r="30473" spans="10:10" x14ac:dyDescent="0.25">
      <c r="J30473" t="str">
        <f t="shared" si="727"/>
        <v/>
      </c>
    </row>
    <row r="30474" spans="10:10" x14ac:dyDescent="0.25">
      <c r="J30474" t="str">
        <f t="shared" si="727"/>
        <v/>
      </c>
    </row>
    <row r="30475" spans="10:10" x14ac:dyDescent="0.25">
      <c r="J30475" t="str">
        <f t="shared" si="727"/>
        <v/>
      </c>
    </row>
    <row r="30476" spans="10:10" x14ac:dyDescent="0.25">
      <c r="J30476" t="str">
        <f t="shared" si="727"/>
        <v/>
      </c>
    </row>
    <row r="30477" spans="10:10" x14ac:dyDescent="0.25">
      <c r="J30477" t="str">
        <f t="shared" si="727"/>
        <v/>
      </c>
    </row>
    <row r="30478" spans="10:10" x14ac:dyDescent="0.25">
      <c r="J30478" t="str">
        <f t="shared" si="727"/>
        <v/>
      </c>
    </row>
    <row r="30479" spans="10:10" x14ac:dyDescent="0.25">
      <c r="J30479" t="str">
        <f t="shared" si="727"/>
        <v/>
      </c>
    </row>
    <row r="30480" spans="10:10" x14ac:dyDescent="0.25">
      <c r="J30480" t="str">
        <f t="shared" si="727"/>
        <v/>
      </c>
    </row>
    <row r="30481" spans="10:10" x14ac:dyDescent="0.25">
      <c r="J30481" t="str">
        <f t="shared" si="727"/>
        <v/>
      </c>
    </row>
    <row r="30482" spans="10:10" x14ac:dyDescent="0.25">
      <c r="J30482" t="str">
        <f t="shared" si="727"/>
        <v/>
      </c>
    </row>
    <row r="30483" spans="10:10" x14ac:dyDescent="0.25">
      <c r="J30483" t="str">
        <f t="shared" si="727"/>
        <v/>
      </c>
    </row>
    <row r="30484" spans="10:10" x14ac:dyDescent="0.25">
      <c r="J30484" t="str">
        <f t="shared" si="727"/>
        <v/>
      </c>
    </row>
    <row r="30485" spans="10:10" x14ac:dyDescent="0.25">
      <c r="J30485" t="str">
        <f t="shared" si="727"/>
        <v/>
      </c>
    </row>
    <row r="30486" spans="10:10" x14ac:dyDescent="0.25">
      <c r="J30486" t="str">
        <f t="shared" si="727"/>
        <v/>
      </c>
    </row>
    <row r="30487" spans="10:10" x14ac:dyDescent="0.25">
      <c r="J30487" t="str">
        <f t="shared" si="727"/>
        <v/>
      </c>
    </row>
    <row r="30488" spans="10:10" x14ac:dyDescent="0.25">
      <c r="J30488" t="str">
        <f t="shared" si="727"/>
        <v/>
      </c>
    </row>
    <row r="30489" spans="10:10" x14ac:dyDescent="0.25">
      <c r="J30489" t="str">
        <f t="shared" si="727"/>
        <v/>
      </c>
    </row>
    <row r="30490" spans="10:10" x14ac:dyDescent="0.25">
      <c r="J30490" t="str">
        <f t="shared" si="727"/>
        <v/>
      </c>
    </row>
    <row r="30491" spans="10:10" x14ac:dyDescent="0.25">
      <c r="J30491" t="str">
        <f t="shared" si="727"/>
        <v/>
      </c>
    </row>
    <row r="30492" spans="10:10" x14ac:dyDescent="0.25">
      <c r="J30492" t="str">
        <f t="shared" si="727"/>
        <v/>
      </c>
    </row>
    <row r="30493" spans="10:10" x14ac:dyDescent="0.25">
      <c r="J30493" t="str">
        <f t="shared" si="727"/>
        <v/>
      </c>
    </row>
    <row r="30494" spans="10:10" x14ac:dyDescent="0.25">
      <c r="J30494" t="str">
        <f t="shared" si="727"/>
        <v/>
      </c>
    </row>
    <row r="30495" spans="10:10" x14ac:dyDescent="0.25">
      <c r="J30495" t="str">
        <f t="shared" si="727"/>
        <v/>
      </c>
    </row>
    <row r="30496" spans="10:10" x14ac:dyDescent="0.25">
      <c r="J30496" t="str">
        <f t="shared" si="727"/>
        <v/>
      </c>
    </row>
    <row r="30497" spans="10:10" x14ac:dyDescent="0.25">
      <c r="J30497" t="str">
        <f t="shared" si="727"/>
        <v/>
      </c>
    </row>
    <row r="30498" spans="10:10" x14ac:dyDescent="0.25">
      <c r="J30498" t="str">
        <f t="shared" si="727"/>
        <v/>
      </c>
    </row>
    <row r="30499" spans="10:10" x14ac:dyDescent="0.25">
      <c r="J30499" t="str">
        <f t="shared" si="727"/>
        <v/>
      </c>
    </row>
    <row r="30500" spans="10:10" x14ac:dyDescent="0.25">
      <c r="J30500" t="str">
        <f t="shared" si="727"/>
        <v/>
      </c>
    </row>
    <row r="30501" spans="10:10" x14ac:dyDescent="0.25">
      <c r="J30501" t="str">
        <f t="shared" si="727"/>
        <v/>
      </c>
    </row>
    <row r="30502" spans="10:10" x14ac:dyDescent="0.25">
      <c r="J30502" t="str">
        <f t="shared" si="727"/>
        <v/>
      </c>
    </row>
    <row r="30503" spans="10:10" x14ac:dyDescent="0.25">
      <c r="J30503" t="str">
        <f t="shared" si="727"/>
        <v/>
      </c>
    </row>
    <row r="30504" spans="10:10" x14ac:dyDescent="0.25">
      <c r="J30504" t="str">
        <f t="shared" si="727"/>
        <v/>
      </c>
    </row>
    <row r="30505" spans="10:10" x14ac:dyDescent="0.25">
      <c r="J30505" t="str">
        <f t="shared" si="727"/>
        <v/>
      </c>
    </row>
    <row r="30506" spans="10:10" x14ac:dyDescent="0.25">
      <c r="J30506" t="str">
        <f t="shared" si="727"/>
        <v/>
      </c>
    </row>
    <row r="30507" spans="10:10" x14ac:dyDescent="0.25">
      <c r="J30507" t="str">
        <f t="shared" si="727"/>
        <v/>
      </c>
    </row>
    <row r="30508" spans="10:10" x14ac:dyDescent="0.25">
      <c r="J30508" t="str">
        <f t="shared" si="727"/>
        <v/>
      </c>
    </row>
    <row r="30509" spans="10:10" x14ac:dyDescent="0.25">
      <c r="J30509" t="str">
        <f t="shared" si="727"/>
        <v/>
      </c>
    </row>
    <row r="30510" spans="10:10" x14ac:dyDescent="0.25">
      <c r="J30510" t="str">
        <f t="shared" si="727"/>
        <v/>
      </c>
    </row>
    <row r="30511" spans="10:10" x14ac:dyDescent="0.25">
      <c r="J30511" t="str">
        <f t="shared" si="727"/>
        <v/>
      </c>
    </row>
    <row r="30512" spans="10:10" x14ac:dyDescent="0.25">
      <c r="J30512" t="str">
        <f t="shared" si="727"/>
        <v/>
      </c>
    </row>
    <row r="30513" spans="10:10" x14ac:dyDescent="0.25">
      <c r="J30513" t="str">
        <f t="shared" si="727"/>
        <v/>
      </c>
    </row>
    <row r="30514" spans="10:10" x14ac:dyDescent="0.25">
      <c r="J30514" t="str">
        <f t="shared" si="727"/>
        <v/>
      </c>
    </row>
    <row r="30515" spans="10:10" x14ac:dyDescent="0.25">
      <c r="J30515" t="str">
        <f t="shared" si="727"/>
        <v/>
      </c>
    </row>
    <row r="30516" spans="10:10" x14ac:dyDescent="0.25">
      <c r="J30516" t="str">
        <f t="shared" si="727"/>
        <v/>
      </c>
    </row>
    <row r="30517" spans="10:10" x14ac:dyDescent="0.25">
      <c r="J30517" t="str">
        <f t="shared" si="727"/>
        <v/>
      </c>
    </row>
    <row r="30518" spans="10:10" x14ac:dyDescent="0.25">
      <c r="J30518" t="str">
        <f t="shared" si="727"/>
        <v/>
      </c>
    </row>
    <row r="30519" spans="10:10" x14ac:dyDescent="0.25">
      <c r="J30519" t="str">
        <f t="shared" si="727"/>
        <v/>
      </c>
    </row>
    <row r="30520" spans="10:10" x14ac:dyDescent="0.25">
      <c r="J30520" t="str">
        <f t="shared" si="727"/>
        <v/>
      </c>
    </row>
    <row r="30521" spans="10:10" x14ac:dyDescent="0.25">
      <c r="J30521" t="str">
        <f t="shared" si="727"/>
        <v/>
      </c>
    </row>
    <row r="30522" spans="10:10" x14ac:dyDescent="0.25">
      <c r="J30522" t="str">
        <f t="shared" si="727"/>
        <v/>
      </c>
    </row>
    <row r="30523" spans="10:10" x14ac:dyDescent="0.25">
      <c r="J30523" t="str">
        <f t="shared" si="727"/>
        <v/>
      </c>
    </row>
    <row r="30524" spans="10:10" x14ac:dyDescent="0.25">
      <c r="J30524" t="str">
        <f t="shared" si="727"/>
        <v/>
      </c>
    </row>
    <row r="30525" spans="10:10" x14ac:dyDescent="0.25">
      <c r="J30525" t="str">
        <f t="shared" si="727"/>
        <v/>
      </c>
    </row>
    <row r="30526" spans="10:10" x14ac:dyDescent="0.25">
      <c r="J30526" t="str">
        <f t="shared" si="727"/>
        <v/>
      </c>
    </row>
    <row r="30527" spans="10:10" x14ac:dyDescent="0.25">
      <c r="J30527" t="str">
        <f t="shared" si="727"/>
        <v/>
      </c>
    </row>
    <row r="30528" spans="10:10" x14ac:dyDescent="0.25">
      <c r="J30528" t="str">
        <f t="shared" si="727"/>
        <v/>
      </c>
    </row>
    <row r="30529" spans="10:10" x14ac:dyDescent="0.25">
      <c r="J30529" t="str">
        <f t="shared" si="727"/>
        <v/>
      </c>
    </row>
    <row r="30530" spans="10:10" x14ac:dyDescent="0.25">
      <c r="J30530" t="str">
        <f t="shared" si="727"/>
        <v/>
      </c>
    </row>
    <row r="30531" spans="10:10" x14ac:dyDescent="0.25">
      <c r="J30531" t="str">
        <f t="shared" ref="J30531:J30594" si="728">B30531&amp;C30531&amp;E30531&amp;IF(C30531="Skog",F30531&amp;G30531,"")</f>
        <v/>
      </c>
    </row>
    <row r="30532" spans="10:10" x14ac:dyDescent="0.25">
      <c r="J30532" t="str">
        <f t="shared" si="728"/>
        <v/>
      </c>
    </row>
    <row r="30533" spans="10:10" x14ac:dyDescent="0.25">
      <c r="J30533" t="str">
        <f t="shared" si="728"/>
        <v/>
      </c>
    </row>
    <row r="30534" spans="10:10" x14ac:dyDescent="0.25">
      <c r="J30534" t="str">
        <f t="shared" si="728"/>
        <v/>
      </c>
    </row>
    <row r="30535" spans="10:10" x14ac:dyDescent="0.25">
      <c r="J30535" t="str">
        <f t="shared" si="728"/>
        <v/>
      </c>
    </row>
    <row r="30536" spans="10:10" x14ac:dyDescent="0.25">
      <c r="J30536" t="str">
        <f t="shared" si="728"/>
        <v/>
      </c>
    </row>
    <row r="30537" spans="10:10" x14ac:dyDescent="0.25">
      <c r="J30537" t="str">
        <f t="shared" si="728"/>
        <v/>
      </c>
    </row>
    <row r="30538" spans="10:10" x14ac:dyDescent="0.25">
      <c r="J30538" t="str">
        <f t="shared" si="728"/>
        <v/>
      </c>
    </row>
    <row r="30539" spans="10:10" x14ac:dyDescent="0.25">
      <c r="J30539" t="str">
        <f t="shared" si="728"/>
        <v/>
      </c>
    </row>
    <row r="30540" spans="10:10" x14ac:dyDescent="0.25">
      <c r="J30540" t="str">
        <f t="shared" si="728"/>
        <v/>
      </c>
    </row>
    <row r="30541" spans="10:10" x14ac:dyDescent="0.25">
      <c r="J30541" t="str">
        <f t="shared" si="728"/>
        <v/>
      </c>
    </row>
    <row r="30542" spans="10:10" x14ac:dyDescent="0.25">
      <c r="J30542" t="str">
        <f t="shared" si="728"/>
        <v/>
      </c>
    </row>
    <row r="30543" spans="10:10" x14ac:dyDescent="0.25">
      <c r="J30543" t="str">
        <f t="shared" si="728"/>
        <v/>
      </c>
    </row>
    <row r="30544" spans="10:10" x14ac:dyDescent="0.25">
      <c r="J30544" t="str">
        <f t="shared" si="728"/>
        <v/>
      </c>
    </row>
    <row r="30545" spans="10:10" x14ac:dyDescent="0.25">
      <c r="J30545" t="str">
        <f t="shared" si="728"/>
        <v/>
      </c>
    </row>
    <row r="30546" spans="10:10" x14ac:dyDescent="0.25">
      <c r="J30546" t="str">
        <f t="shared" si="728"/>
        <v/>
      </c>
    </row>
    <row r="30547" spans="10:10" x14ac:dyDescent="0.25">
      <c r="J30547" t="str">
        <f t="shared" si="728"/>
        <v/>
      </c>
    </row>
    <row r="30548" spans="10:10" x14ac:dyDescent="0.25">
      <c r="J30548" t="str">
        <f t="shared" si="728"/>
        <v/>
      </c>
    </row>
    <row r="30549" spans="10:10" x14ac:dyDescent="0.25">
      <c r="J30549" t="str">
        <f t="shared" si="728"/>
        <v/>
      </c>
    </row>
    <row r="30550" spans="10:10" x14ac:dyDescent="0.25">
      <c r="J30550" t="str">
        <f t="shared" si="728"/>
        <v/>
      </c>
    </row>
    <row r="30551" spans="10:10" x14ac:dyDescent="0.25">
      <c r="J30551" t="str">
        <f t="shared" si="728"/>
        <v/>
      </c>
    </row>
    <row r="30552" spans="10:10" x14ac:dyDescent="0.25">
      <c r="J30552" t="str">
        <f t="shared" si="728"/>
        <v/>
      </c>
    </row>
    <row r="30553" spans="10:10" x14ac:dyDescent="0.25">
      <c r="J30553" t="str">
        <f t="shared" si="728"/>
        <v/>
      </c>
    </row>
    <row r="30554" spans="10:10" x14ac:dyDescent="0.25">
      <c r="J30554" t="str">
        <f t="shared" si="728"/>
        <v/>
      </c>
    </row>
    <row r="30555" spans="10:10" x14ac:dyDescent="0.25">
      <c r="J30555" t="str">
        <f t="shared" si="728"/>
        <v/>
      </c>
    </row>
    <row r="30556" spans="10:10" x14ac:dyDescent="0.25">
      <c r="J30556" t="str">
        <f t="shared" si="728"/>
        <v/>
      </c>
    </row>
    <row r="30557" spans="10:10" x14ac:dyDescent="0.25">
      <c r="J30557" t="str">
        <f t="shared" si="728"/>
        <v/>
      </c>
    </row>
    <row r="30558" spans="10:10" x14ac:dyDescent="0.25">
      <c r="J30558" t="str">
        <f t="shared" si="728"/>
        <v/>
      </c>
    </row>
    <row r="30559" spans="10:10" x14ac:dyDescent="0.25">
      <c r="J30559" t="str">
        <f t="shared" si="728"/>
        <v/>
      </c>
    </row>
    <row r="30560" spans="10:10" x14ac:dyDescent="0.25">
      <c r="J30560" t="str">
        <f t="shared" si="728"/>
        <v/>
      </c>
    </row>
    <row r="30561" spans="10:10" x14ac:dyDescent="0.25">
      <c r="J30561" t="str">
        <f t="shared" si="728"/>
        <v/>
      </c>
    </row>
    <row r="30562" spans="10:10" x14ac:dyDescent="0.25">
      <c r="J30562" t="str">
        <f t="shared" si="728"/>
        <v/>
      </c>
    </row>
    <row r="30563" spans="10:10" x14ac:dyDescent="0.25">
      <c r="J30563" t="str">
        <f t="shared" si="728"/>
        <v/>
      </c>
    </row>
    <row r="30564" spans="10:10" x14ac:dyDescent="0.25">
      <c r="J30564" t="str">
        <f t="shared" si="728"/>
        <v/>
      </c>
    </row>
    <row r="30565" spans="10:10" x14ac:dyDescent="0.25">
      <c r="J30565" t="str">
        <f t="shared" si="728"/>
        <v/>
      </c>
    </row>
    <row r="30566" spans="10:10" x14ac:dyDescent="0.25">
      <c r="J30566" t="str">
        <f t="shared" si="728"/>
        <v/>
      </c>
    </row>
    <row r="30567" spans="10:10" x14ac:dyDescent="0.25">
      <c r="J30567" t="str">
        <f t="shared" si="728"/>
        <v/>
      </c>
    </row>
    <row r="30568" spans="10:10" x14ac:dyDescent="0.25">
      <c r="J30568" t="str">
        <f t="shared" si="728"/>
        <v/>
      </c>
    </row>
    <row r="30569" spans="10:10" x14ac:dyDescent="0.25">
      <c r="J30569" t="str">
        <f t="shared" si="728"/>
        <v/>
      </c>
    </row>
    <row r="30570" spans="10:10" x14ac:dyDescent="0.25">
      <c r="J30570" t="str">
        <f t="shared" si="728"/>
        <v/>
      </c>
    </row>
    <row r="30571" spans="10:10" x14ac:dyDescent="0.25">
      <c r="J30571" t="str">
        <f t="shared" si="728"/>
        <v/>
      </c>
    </row>
    <row r="30572" spans="10:10" x14ac:dyDescent="0.25">
      <c r="J30572" t="str">
        <f t="shared" si="728"/>
        <v/>
      </c>
    </row>
    <row r="30573" spans="10:10" x14ac:dyDescent="0.25">
      <c r="J30573" t="str">
        <f t="shared" si="728"/>
        <v/>
      </c>
    </row>
    <row r="30574" spans="10:10" x14ac:dyDescent="0.25">
      <c r="J30574" t="str">
        <f t="shared" si="728"/>
        <v/>
      </c>
    </row>
    <row r="30575" spans="10:10" x14ac:dyDescent="0.25">
      <c r="J30575" t="str">
        <f t="shared" si="728"/>
        <v/>
      </c>
    </row>
    <row r="30576" spans="10:10" x14ac:dyDescent="0.25">
      <c r="J30576" t="str">
        <f t="shared" si="728"/>
        <v/>
      </c>
    </row>
    <row r="30577" spans="10:10" x14ac:dyDescent="0.25">
      <c r="J30577" t="str">
        <f t="shared" si="728"/>
        <v/>
      </c>
    </row>
    <row r="30578" spans="10:10" x14ac:dyDescent="0.25">
      <c r="J30578" t="str">
        <f t="shared" si="728"/>
        <v/>
      </c>
    </row>
    <row r="30579" spans="10:10" x14ac:dyDescent="0.25">
      <c r="J30579" t="str">
        <f t="shared" si="728"/>
        <v/>
      </c>
    </row>
    <row r="30580" spans="10:10" x14ac:dyDescent="0.25">
      <c r="J30580" t="str">
        <f t="shared" si="728"/>
        <v/>
      </c>
    </row>
    <row r="30581" spans="10:10" x14ac:dyDescent="0.25">
      <c r="J30581" t="str">
        <f t="shared" si="728"/>
        <v/>
      </c>
    </row>
    <row r="30582" spans="10:10" x14ac:dyDescent="0.25">
      <c r="J30582" t="str">
        <f t="shared" si="728"/>
        <v/>
      </c>
    </row>
    <row r="30583" spans="10:10" x14ac:dyDescent="0.25">
      <c r="J30583" t="str">
        <f t="shared" si="728"/>
        <v/>
      </c>
    </row>
    <row r="30584" spans="10:10" x14ac:dyDescent="0.25">
      <c r="J30584" t="str">
        <f t="shared" si="728"/>
        <v/>
      </c>
    </row>
    <row r="30585" spans="10:10" x14ac:dyDescent="0.25">
      <c r="J30585" t="str">
        <f t="shared" si="728"/>
        <v/>
      </c>
    </row>
    <row r="30586" spans="10:10" x14ac:dyDescent="0.25">
      <c r="J30586" t="str">
        <f t="shared" si="728"/>
        <v/>
      </c>
    </row>
    <row r="30587" spans="10:10" x14ac:dyDescent="0.25">
      <c r="J30587" t="str">
        <f t="shared" si="728"/>
        <v/>
      </c>
    </row>
    <row r="30588" spans="10:10" x14ac:dyDescent="0.25">
      <c r="J30588" t="str">
        <f t="shared" si="728"/>
        <v/>
      </c>
    </row>
    <row r="30589" spans="10:10" x14ac:dyDescent="0.25">
      <c r="J30589" t="str">
        <f t="shared" si="728"/>
        <v/>
      </c>
    </row>
    <row r="30590" spans="10:10" x14ac:dyDescent="0.25">
      <c r="J30590" t="str">
        <f t="shared" si="728"/>
        <v/>
      </c>
    </row>
    <row r="30591" spans="10:10" x14ac:dyDescent="0.25">
      <c r="J30591" t="str">
        <f t="shared" si="728"/>
        <v/>
      </c>
    </row>
    <row r="30592" spans="10:10" x14ac:dyDescent="0.25">
      <c r="J30592" t="str">
        <f t="shared" si="728"/>
        <v/>
      </c>
    </row>
    <row r="30593" spans="10:10" x14ac:dyDescent="0.25">
      <c r="J30593" t="str">
        <f t="shared" si="728"/>
        <v/>
      </c>
    </row>
    <row r="30594" spans="10:10" x14ac:dyDescent="0.25">
      <c r="J30594" t="str">
        <f t="shared" si="728"/>
        <v/>
      </c>
    </row>
    <row r="30595" spans="10:10" x14ac:dyDescent="0.25">
      <c r="J30595" t="str">
        <f t="shared" ref="J30595:J30658" si="729">B30595&amp;C30595&amp;E30595&amp;IF(C30595="Skog",F30595&amp;G30595,"")</f>
        <v/>
      </c>
    </row>
    <row r="30596" spans="10:10" x14ac:dyDescent="0.25">
      <c r="J30596" t="str">
        <f t="shared" si="729"/>
        <v/>
      </c>
    </row>
    <row r="30597" spans="10:10" x14ac:dyDescent="0.25">
      <c r="J30597" t="str">
        <f t="shared" si="729"/>
        <v/>
      </c>
    </row>
    <row r="30598" spans="10:10" x14ac:dyDescent="0.25">
      <c r="J30598" t="str">
        <f t="shared" si="729"/>
        <v/>
      </c>
    </row>
    <row r="30599" spans="10:10" x14ac:dyDescent="0.25">
      <c r="J30599" t="str">
        <f t="shared" si="729"/>
        <v/>
      </c>
    </row>
    <row r="30600" spans="10:10" x14ac:dyDescent="0.25">
      <c r="J30600" t="str">
        <f t="shared" si="729"/>
        <v/>
      </c>
    </row>
    <row r="30601" spans="10:10" x14ac:dyDescent="0.25">
      <c r="J30601" t="str">
        <f t="shared" si="729"/>
        <v/>
      </c>
    </row>
    <row r="30602" spans="10:10" x14ac:dyDescent="0.25">
      <c r="J30602" t="str">
        <f t="shared" si="729"/>
        <v/>
      </c>
    </row>
    <row r="30603" spans="10:10" x14ac:dyDescent="0.25">
      <c r="J30603" t="str">
        <f t="shared" si="729"/>
        <v/>
      </c>
    </row>
    <row r="30604" spans="10:10" x14ac:dyDescent="0.25">
      <c r="J30604" t="str">
        <f t="shared" si="729"/>
        <v/>
      </c>
    </row>
    <row r="30605" spans="10:10" x14ac:dyDescent="0.25">
      <c r="J30605" t="str">
        <f t="shared" si="729"/>
        <v/>
      </c>
    </row>
    <row r="30606" spans="10:10" x14ac:dyDescent="0.25">
      <c r="J30606" t="str">
        <f t="shared" si="729"/>
        <v/>
      </c>
    </row>
    <row r="30607" spans="10:10" x14ac:dyDescent="0.25">
      <c r="J30607" t="str">
        <f t="shared" si="729"/>
        <v/>
      </c>
    </row>
    <row r="30608" spans="10:10" x14ac:dyDescent="0.25">
      <c r="J30608" t="str">
        <f t="shared" si="729"/>
        <v/>
      </c>
    </row>
    <row r="30609" spans="10:10" x14ac:dyDescent="0.25">
      <c r="J30609" t="str">
        <f t="shared" si="729"/>
        <v/>
      </c>
    </row>
    <row r="30610" spans="10:10" x14ac:dyDescent="0.25">
      <c r="J30610" t="str">
        <f t="shared" si="729"/>
        <v/>
      </c>
    </row>
    <row r="30611" spans="10:10" x14ac:dyDescent="0.25">
      <c r="J30611" t="str">
        <f t="shared" si="729"/>
        <v/>
      </c>
    </row>
    <row r="30612" spans="10:10" x14ac:dyDescent="0.25">
      <c r="J30612" t="str">
        <f t="shared" si="729"/>
        <v/>
      </c>
    </row>
    <row r="30613" spans="10:10" x14ac:dyDescent="0.25">
      <c r="J30613" t="str">
        <f t="shared" si="729"/>
        <v/>
      </c>
    </row>
    <row r="30614" spans="10:10" x14ac:dyDescent="0.25">
      <c r="J30614" t="str">
        <f t="shared" si="729"/>
        <v/>
      </c>
    </row>
    <row r="30615" spans="10:10" x14ac:dyDescent="0.25">
      <c r="J30615" t="str">
        <f t="shared" si="729"/>
        <v/>
      </c>
    </row>
    <row r="30616" spans="10:10" x14ac:dyDescent="0.25">
      <c r="J30616" t="str">
        <f t="shared" si="729"/>
        <v/>
      </c>
    </row>
    <row r="30617" spans="10:10" x14ac:dyDescent="0.25">
      <c r="J30617" t="str">
        <f t="shared" si="729"/>
        <v/>
      </c>
    </row>
    <row r="30618" spans="10:10" x14ac:dyDescent="0.25">
      <c r="J30618" t="str">
        <f t="shared" si="729"/>
        <v/>
      </c>
    </row>
    <row r="30619" spans="10:10" x14ac:dyDescent="0.25">
      <c r="J30619" t="str">
        <f t="shared" si="729"/>
        <v/>
      </c>
    </row>
    <row r="30620" spans="10:10" x14ac:dyDescent="0.25">
      <c r="J30620" t="str">
        <f t="shared" si="729"/>
        <v/>
      </c>
    </row>
    <row r="30621" spans="10:10" x14ac:dyDescent="0.25">
      <c r="J30621" t="str">
        <f t="shared" si="729"/>
        <v/>
      </c>
    </row>
    <row r="30622" spans="10:10" x14ac:dyDescent="0.25">
      <c r="J30622" t="str">
        <f t="shared" si="729"/>
        <v/>
      </c>
    </row>
    <row r="30623" spans="10:10" x14ac:dyDescent="0.25">
      <c r="J30623" t="str">
        <f t="shared" si="729"/>
        <v/>
      </c>
    </row>
    <row r="30624" spans="10:10" x14ac:dyDescent="0.25">
      <c r="J30624" t="str">
        <f t="shared" si="729"/>
        <v/>
      </c>
    </row>
    <row r="30625" spans="10:10" x14ac:dyDescent="0.25">
      <c r="J30625" t="str">
        <f t="shared" si="729"/>
        <v/>
      </c>
    </row>
    <row r="30626" spans="10:10" x14ac:dyDescent="0.25">
      <c r="J30626" t="str">
        <f t="shared" si="729"/>
        <v/>
      </c>
    </row>
    <row r="30627" spans="10:10" x14ac:dyDescent="0.25">
      <c r="J30627" t="str">
        <f t="shared" si="729"/>
        <v/>
      </c>
    </row>
    <row r="30628" spans="10:10" x14ac:dyDescent="0.25">
      <c r="J30628" t="str">
        <f t="shared" si="729"/>
        <v/>
      </c>
    </row>
    <row r="30629" spans="10:10" x14ac:dyDescent="0.25">
      <c r="J30629" t="str">
        <f t="shared" si="729"/>
        <v/>
      </c>
    </row>
    <row r="30630" spans="10:10" x14ac:dyDescent="0.25">
      <c r="J30630" t="str">
        <f t="shared" si="729"/>
        <v/>
      </c>
    </row>
    <row r="30631" spans="10:10" x14ac:dyDescent="0.25">
      <c r="J30631" t="str">
        <f t="shared" si="729"/>
        <v/>
      </c>
    </row>
    <row r="30632" spans="10:10" x14ac:dyDescent="0.25">
      <c r="J30632" t="str">
        <f t="shared" si="729"/>
        <v/>
      </c>
    </row>
    <row r="30633" spans="10:10" x14ac:dyDescent="0.25">
      <c r="J30633" t="str">
        <f t="shared" si="729"/>
        <v/>
      </c>
    </row>
    <row r="30634" spans="10:10" x14ac:dyDescent="0.25">
      <c r="J30634" t="str">
        <f t="shared" si="729"/>
        <v/>
      </c>
    </row>
    <row r="30635" spans="10:10" x14ac:dyDescent="0.25">
      <c r="J30635" t="str">
        <f t="shared" si="729"/>
        <v/>
      </c>
    </row>
    <row r="30636" spans="10:10" x14ac:dyDescent="0.25">
      <c r="J30636" t="str">
        <f t="shared" si="729"/>
        <v/>
      </c>
    </row>
    <row r="30637" spans="10:10" x14ac:dyDescent="0.25">
      <c r="J30637" t="str">
        <f t="shared" si="729"/>
        <v/>
      </c>
    </row>
    <row r="30638" spans="10:10" x14ac:dyDescent="0.25">
      <c r="J30638" t="str">
        <f t="shared" si="729"/>
        <v/>
      </c>
    </row>
    <row r="30639" spans="10:10" x14ac:dyDescent="0.25">
      <c r="J30639" t="str">
        <f t="shared" si="729"/>
        <v/>
      </c>
    </row>
    <row r="30640" spans="10:10" x14ac:dyDescent="0.25">
      <c r="J30640" t="str">
        <f t="shared" si="729"/>
        <v/>
      </c>
    </row>
    <row r="30641" spans="10:10" x14ac:dyDescent="0.25">
      <c r="J30641" t="str">
        <f t="shared" si="729"/>
        <v/>
      </c>
    </row>
    <row r="30642" spans="10:10" x14ac:dyDescent="0.25">
      <c r="J30642" t="str">
        <f t="shared" si="729"/>
        <v/>
      </c>
    </row>
    <row r="30643" spans="10:10" x14ac:dyDescent="0.25">
      <c r="J30643" t="str">
        <f t="shared" si="729"/>
        <v/>
      </c>
    </row>
    <row r="30644" spans="10:10" x14ac:dyDescent="0.25">
      <c r="J30644" t="str">
        <f t="shared" si="729"/>
        <v/>
      </c>
    </row>
    <row r="30645" spans="10:10" x14ac:dyDescent="0.25">
      <c r="J30645" t="str">
        <f t="shared" si="729"/>
        <v/>
      </c>
    </row>
    <row r="30646" spans="10:10" x14ac:dyDescent="0.25">
      <c r="J30646" t="str">
        <f t="shared" si="729"/>
        <v/>
      </c>
    </row>
    <row r="30647" spans="10:10" x14ac:dyDescent="0.25">
      <c r="J30647" t="str">
        <f t="shared" si="729"/>
        <v/>
      </c>
    </row>
    <row r="30648" spans="10:10" x14ac:dyDescent="0.25">
      <c r="J30648" t="str">
        <f t="shared" si="729"/>
        <v/>
      </c>
    </row>
    <row r="30649" spans="10:10" x14ac:dyDescent="0.25">
      <c r="J30649" t="str">
        <f t="shared" si="729"/>
        <v/>
      </c>
    </row>
    <row r="30650" spans="10:10" x14ac:dyDescent="0.25">
      <c r="J30650" t="str">
        <f t="shared" si="729"/>
        <v/>
      </c>
    </row>
    <row r="30651" spans="10:10" x14ac:dyDescent="0.25">
      <c r="J30651" t="str">
        <f t="shared" si="729"/>
        <v/>
      </c>
    </row>
    <row r="30652" spans="10:10" x14ac:dyDescent="0.25">
      <c r="J30652" t="str">
        <f t="shared" si="729"/>
        <v/>
      </c>
    </row>
    <row r="30653" spans="10:10" x14ac:dyDescent="0.25">
      <c r="J30653" t="str">
        <f t="shared" si="729"/>
        <v/>
      </c>
    </row>
    <row r="30654" spans="10:10" x14ac:dyDescent="0.25">
      <c r="J30654" t="str">
        <f t="shared" si="729"/>
        <v/>
      </c>
    </row>
    <row r="30655" spans="10:10" x14ac:dyDescent="0.25">
      <c r="J30655" t="str">
        <f t="shared" si="729"/>
        <v/>
      </c>
    </row>
    <row r="30656" spans="10:10" x14ac:dyDescent="0.25">
      <c r="J30656" t="str">
        <f t="shared" si="729"/>
        <v/>
      </c>
    </row>
    <row r="30657" spans="10:10" x14ac:dyDescent="0.25">
      <c r="J30657" t="str">
        <f t="shared" si="729"/>
        <v/>
      </c>
    </row>
    <row r="30658" spans="10:10" x14ac:dyDescent="0.25">
      <c r="J30658" t="str">
        <f t="shared" si="729"/>
        <v/>
      </c>
    </row>
    <row r="30659" spans="10:10" x14ac:dyDescent="0.25">
      <c r="J30659" t="str">
        <f t="shared" ref="J30659:J30722" si="730">B30659&amp;C30659&amp;E30659&amp;IF(C30659="Skog",F30659&amp;G30659,"")</f>
        <v/>
      </c>
    </row>
    <row r="30660" spans="10:10" x14ac:dyDescent="0.25">
      <c r="J30660" t="str">
        <f t="shared" si="730"/>
        <v/>
      </c>
    </row>
    <row r="30661" spans="10:10" x14ac:dyDescent="0.25">
      <c r="J30661" t="str">
        <f t="shared" si="730"/>
        <v/>
      </c>
    </row>
    <row r="30662" spans="10:10" x14ac:dyDescent="0.25">
      <c r="J30662" t="str">
        <f t="shared" si="730"/>
        <v/>
      </c>
    </row>
    <row r="30663" spans="10:10" x14ac:dyDescent="0.25">
      <c r="J30663" t="str">
        <f t="shared" si="730"/>
        <v/>
      </c>
    </row>
    <row r="30664" spans="10:10" x14ac:dyDescent="0.25">
      <c r="J30664" t="str">
        <f t="shared" si="730"/>
        <v/>
      </c>
    </row>
    <row r="30665" spans="10:10" x14ac:dyDescent="0.25">
      <c r="J30665" t="str">
        <f t="shared" si="730"/>
        <v/>
      </c>
    </row>
    <row r="30666" spans="10:10" x14ac:dyDescent="0.25">
      <c r="J30666" t="str">
        <f t="shared" si="730"/>
        <v/>
      </c>
    </row>
    <row r="30667" spans="10:10" x14ac:dyDescent="0.25">
      <c r="J30667" t="str">
        <f t="shared" si="730"/>
        <v/>
      </c>
    </row>
    <row r="30668" spans="10:10" x14ac:dyDescent="0.25">
      <c r="J30668" t="str">
        <f t="shared" si="730"/>
        <v/>
      </c>
    </row>
    <row r="30669" spans="10:10" x14ac:dyDescent="0.25">
      <c r="J30669" t="str">
        <f t="shared" si="730"/>
        <v/>
      </c>
    </row>
    <row r="30670" spans="10:10" x14ac:dyDescent="0.25">
      <c r="J30670" t="str">
        <f t="shared" si="730"/>
        <v/>
      </c>
    </row>
    <row r="30671" spans="10:10" x14ac:dyDescent="0.25">
      <c r="J30671" t="str">
        <f t="shared" si="730"/>
        <v/>
      </c>
    </row>
    <row r="30672" spans="10:10" x14ac:dyDescent="0.25">
      <c r="J30672" t="str">
        <f t="shared" si="730"/>
        <v/>
      </c>
    </row>
    <row r="30673" spans="10:10" x14ac:dyDescent="0.25">
      <c r="J30673" t="str">
        <f t="shared" si="730"/>
        <v/>
      </c>
    </row>
    <row r="30674" spans="10:10" x14ac:dyDescent="0.25">
      <c r="J30674" t="str">
        <f t="shared" si="730"/>
        <v/>
      </c>
    </row>
    <row r="30675" spans="10:10" x14ac:dyDescent="0.25">
      <c r="J30675" t="str">
        <f t="shared" si="730"/>
        <v/>
      </c>
    </row>
    <row r="30676" spans="10:10" x14ac:dyDescent="0.25">
      <c r="J30676" t="str">
        <f t="shared" si="730"/>
        <v/>
      </c>
    </row>
    <row r="30677" spans="10:10" x14ac:dyDescent="0.25">
      <c r="J30677" t="str">
        <f t="shared" si="730"/>
        <v/>
      </c>
    </row>
    <row r="30678" spans="10:10" x14ac:dyDescent="0.25">
      <c r="J30678" t="str">
        <f t="shared" si="730"/>
        <v/>
      </c>
    </row>
    <row r="30679" spans="10:10" x14ac:dyDescent="0.25">
      <c r="J30679" t="str">
        <f t="shared" si="730"/>
        <v/>
      </c>
    </row>
    <row r="30680" spans="10:10" x14ac:dyDescent="0.25">
      <c r="J30680" t="str">
        <f t="shared" si="730"/>
        <v/>
      </c>
    </row>
    <row r="30681" spans="10:10" x14ac:dyDescent="0.25">
      <c r="J30681" t="str">
        <f t="shared" si="730"/>
        <v/>
      </c>
    </row>
    <row r="30682" spans="10:10" x14ac:dyDescent="0.25">
      <c r="J30682" t="str">
        <f t="shared" si="730"/>
        <v/>
      </c>
    </row>
    <row r="30683" spans="10:10" x14ac:dyDescent="0.25">
      <c r="J30683" t="str">
        <f t="shared" si="730"/>
        <v/>
      </c>
    </row>
    <row r="30684" spans="10:10" x14ac:dyDescent="0.25">
      <c r="J30684" t="str">
        <f t="shared" si="730"/>
        <v/>
      </c>
    </row>
    <row r="30685" spans="10:10" x14ac:dyDescent="0.25">
      <c r="J30685" t="str">
        <f t="shared" si="730"/>
        <v/>
      </c>
    </row>
    <row r="30686" spans="10:10" x14ac:dyDescent="0.25">
      <c r="J30686" t="str">
        <f t="shared" si="730"/>
        <v/>
      </c>
    </row>
    <row r="30687" spans="10:10" x14ac:dyDescent="0.25">
      <c r="J30687" t="str">
        <f t="shared" si="730"/>
        <v/>
      </c>
    </row>
    <row r="30688" spans="10:10" x14ac:dyDescent="0.25">
      <c r="J30688" t="str">
        <f t="shared" si="730"/>
        <v/>
      </c>
    </row>
    <row r="30689" spans="10:10" x14ac:dyDescent="0.25">
      <c r="J30689" t="str">
        <f t="shared" si="730"/>
        <v/>
      </c>
    </row>
    <row r="30690" spans="10:10" x14ac:dyDescent="0.25">
      <c r="J30690" t="str">
        <f t="shared" si="730"/>
        <v/>
      </c>
    </row>
    <row r="30691" spans="10:10" x14ac:dyDescent="0.25">
      <c r="J30691" t="str">
        <f t="shared" si="730"/>
        <v/>
      </c>
    </row>
    <row r="30692" spans="10:10" x14ac:dyDescent="0.25">
      <c r="J30692" t="str">
        <f t="shared" si="730"/>
        <v/>
      </c>
    </row>
    <row r="30693" spans="10:10" x14ac:dyDescent="0.25">
      <c r="J30693" t="str">
        <f t="shared" si="730"/>
        <v/>
      </c>
    </row>
    <row r="30694" spans="10:10" x14ac:dyDescent="0.25">
      <c r="J30694" t="str">
        <f t="shared" si="730"/>
        <v/>
      </c>
    </row>
    <row r="30695" spans="10:10" x14ac:dyDescent="0.25">
      <c r="J30695" t="str">
        <f t="shared" si="730"/>
        <v/>
      </c>
    </row>
    <row r="30696" spans="10:10" x14ac:dyDescent="0.25">
      <c r="J30696" t="str">
        <f t="shared" si="730"/>
        <v/>
      </c>
    </row>
    <row r="30697" spans="10:10" x14ac:dyDescent="0.25">
      <c r="J30697" t="str">
        <f t="shared" si="730"/>
        <v/>
      </c>
    </row>
    <row r="30698" spans="10:10" x14ac:dyDescent="0.25">
      <c r="J30698" t="str">
        <f t="shared" si="730"/>
        <v/>
      </c>
    </row>
    <row r="30699" spans="10:10" x14ac:dyDescent="0.25">
      <c r="J30699" t="str">
        <f t="shared" si="730"/>
        <v/>
      </c>
    </row>
    <row r="30700" spans="10:10" x14ac:dyDescent="0.25">
      <c r="J30700" t="str">
        <f t="shared" si="730"/>
        <v/>
      </c>
    </row>
    <row r="30701" spans="10:10" x14ac:dyDescent="0.25">
      <c r="J30701" t="str">
        <f t="shared" si="730"/>
        <v/>
      </c>
    </row>
    <row r="30702" spans="10:10" x14ac:dyDescent="0.25">
      <c r="J30702" t="str">
        <f t="shared" si="730"/>
        <v/>
      </c>
    </row>
    <row r="30703" spans="10:10" x14ac:dyDescent="0.25">
      <c r="J30703" t="str">
        <f t="shared" si="730"/>
        <v/>
      </c>
    </row>
    <row r="30704" spans="10:10" x14ac:dyDescent="0.25">
      <c r="J30704" t="str">
        <f t="shared" si="730"/>
        <v/>
      </c>
    </row>
    <row r="30705" spans="10:10" x14ac:dyDescent="0.25">
      <c r="J30705" t="str">
        <f t="shared" si="730"/>
        <v/>
      </c>
    </row>
    <row r="30706" spans="10:10" x14ac:dyDescent="0.25">
      <c r="J30706" t="str">
        <f t="shared" si="730"/>
        <v/>
      </c>
    </row>
    <row r="30707" spans="10:10" x14ac:dyDescent="0.25">
      <c r="J30707" t="str">
        <f t="shared" si="730"/>
        <v/>
      </c>
    </row>
    <row r="30708" spans="10:10" x14ac:dyDescent="0.25">
      <c r="J30708" t="str">
        <f t="shared" si="730"/>
        <v/>
      </c>
    </row>
    <row r="30709" spans="10:10" x14ac:dyDescent="0.25">
      <c r="J30709" t="str">
        <f t="shared" si="730"/>
        <v/>
      </c>
    </row>
    <row r="30710" spans="10:10" x14ac:dyDescent="0.25">
      <c r="J30710" t="str">
        <f t="shared" si="730"/>
        <v/>
      </c>
    </row>
    <row r="30711" spans="10:10" x14ac:dyDescent="0.25">
      <c r="J30711" t="str">
        <f t="shared" si="730"/>
        <v/>
      </c>
    </row>
    <row r="30712" spans="10:10" x14ac:dyDescent="0.25">
      <c r="J30712" t="str">
        <f t="shared" si="730"/>
        <v/>
      </c>
    </row>
    <row r="30713" spans="10:10" x14ac:dyDescent="0.25">
      <c r="J30713" t="str">
        <f t="shared" si="730"/>
        <v/>
      </c>
    </row>
    <row r="30714" spans="10:10" x14ac:dyDescent="0.25">
      <c r="J30714" t="str">
        <f t="shared" si="730"/>
        <v/>
      </c>
    </row>
    <row r="30715" spans="10:10" x14ac:dyDescent="0.25">
      <c r="J30715" t="str">
        <f t="shared" si="730"/>
        <v/>
      </c>
    </row>
    <row r="30716" spans="10:10" x14ac:dyDescent="0.25">
      <c r="J30716" t="str">
        <f t="shared" si="730"/>
        <v/>
      </c>
    </row>
    <row r="30717" spans="10:10" x14ac:dyDescent="0.25">
      <c r="J30717" t="str">
        <f t="shared" si="730"/>
        <v/>
      </c>
    </row>
    <row r="30718" spans="10:10" x14ac:dyDescent="0.25">
      <c r="J30718" t="str">
        <f t="shared" si="730"/>
        <v/>
      </c>
    </row>
    <row r="30719" spans="10:10" x14ac:dyDescent="0.25">
      <c r="J30719" t="str">
        <f t="shared" si="730"/>
        <v/>
      </c>
    </row>
    <row r="30720" spans="10:10" x14ac:dyDescent="0.25">
      <c r="J30720" t="str">
        <f t="shared" si="730"/>
        <v/>
      </c>
    </row>
    <row r="30721" spans="10:10" x14ac:dyDescent="0.25">
      <c r="J30721" t="str">
        <f t="shared" si="730"/>
        <v/>
      </c>
    </row>
    <row r="30722" spans="10:10" x14ac:dyDescent="0.25">
      <c r="J30722" t="str">
        <f t="shared" si="730"/>
        <v/>
      </c>
    </row>
    <row r="30723" spans="10:10" x14ac:dyDescent="0.25">
      <c r="J30723" t="str">
        <f t="shared" ref="J30723:J30786" si="731">B30723&amp;C30723&amp;E30723&amp;IF(C30723="Skog",F30723&amp;G30723,"")</f>
        <v/>
      </c>
    </row>
    <row r="30724" spans="10:10" x14ac:dyDescent="0.25">
      <c r="J30724" t="str">
        <f t="shared" si="731"/>
        <v/>
      </c>
    </row>
    <row r="30725" spans="10:10" x14ac:dyDescent="0.25">
      <c r="J30725" t="str">
        <f t="shared" si="731"/>
        <v/>
      </c>
    </row>
    <row r="30726" spans="10:10" x14ac:dyDescent="0.25">
      <c r="J30726" t="str">
        <f t="shared" si="731"/>
        <v/>
      </c>
    </row>
    <row r="30727" spans="10:10" x14ac:dyDescent="0.25">
      <c r="J30727" t="str">
        <f t="shared" si="731"/>
        <v/>
      </c>
    </row>
    <row r="30728" spans="10:10" x14ac:dyDescent="0.25">
      <c r="J30728" t="str">
        <f t="shared" si="731"/>
        <v/>
      </c>
    </row>
    <row r="30729" spans="10:10" x14ac:dyDescent="0.25">
      <c r="J30729" t="str">
        <f t="shared" si="731"/>
        <v/>
      </c>
    </row>
    <row r="30730" spans="10:10" x14ac:dyDescent="0.25">
      <c r="J30730" t="str">
        <f t="shared" si="731"/>
        <v/>
      </c>
    </row>
    <row r="30731" spans="10:10" x14ac:dyDescent="0.25">
      <c r="J30731" t="str">
        <f t="shared" si="731"/>
        <v/>
      </c>
    </row>
    <row r="30732" spans="10:10" x14ac:dyDescent="0.25">
      <c r="J30732" t="str">
        <f t="shared" si="731"/>
        <v/>
      </c>
    </row>
    <row r="30733" spans="10:10" x14ac:dyDescent="0.25">
      <c r="J30733" t="str">
        <f t="shared" si="731"/>
        <v/>
      </c>
    </row>
    <row r="30734" spans="10:10" x14ac:dyDescent="0.25">
      <c r="J30734" t="str">
        <f t="shared" si="731"/>
        <v/>
      </c>
    </row>
    <row r="30735" spans="10:10" x14ac:dyDescent="0.25">
      <c r="J30735" t="str">
        <f t="shared" si="731"/>
        <v/>
      </c>
    </row>
    <row r="30736" spans="10:10" x14ac:dyDescent="0.25">
      <c r="J30736" t="str">
        <f t="shared" si="731"/>
        <v/>
      </c>
    </row>
    <row r="30737" spans="10:10" x14ac:dyDescent="0.25">
      <c r="J30737" t="str">
        <f t="shared" si="731"/>
        <v/>
      </c>
    </row>
    <row r="30738" spans="10:10" x14ac:dyDescent="0.25">
      <c r="J30738" t="str">
        <f t="shared" si="731"/>
        <v/>
      </c>
    </row>
    <row r="30739" spans="10:10" x14ac:dyDescent="0.25">
      <c r="J30739" t="str">
        <f t="shared" si="731"/>
        <v/>
      </c>
    </row>
    <row r="30740" spans="10:10" x14ac:dyDescent="0.25">
      <c r="J30740" t="str">
        <f t="shared" si="731"/>
        <v/>
      </c>
    </row>
    <row r="30741" spans="10:10" x14ac:dyDescent="0.25">
      <c r="J30741" t="str">
        <f t="shared" si="731"/>
        <v/>
      </c>
    </row>
    <row r="30742" spans="10:10" x14ac:dyDescent="0.25">
      <c r="J30742" t="str">
        <f t="shared" si="731"/>
        <v/>
      </c>
    </row>
    <row r="30743" spans="10:10" x14ac:dyDescent="0.25">
      <c r="J30743" t="str">
        <f t="shared" si="731"/>
        <v/>
      </c>
    </row>
    <row r="30744" spans="10:10" x14ac:dyDescent="0.25">
      <c r="J30744" t="str">
        <f t="shared" si="731"/>
        <v/>
      </c>
    </row>
    <row r="30745" spans="10:10" x14ac:dyDescent="0.25">
      <c r="J30745" t="str">
        <f t="shared" si="731"/>
        <v/>
      </c>
    </row>
    <row r="30746" spans="10:10" x14ac:dyDescent="0.25">
      <c r="J30746" t="str">
        <f t="shared" si="731"/>
        <v/>
      </c>
    </row>
    <row r="30747" spans="10:10" x14ac:dyDescent="0.25">
      <c r="J30747" t="str">
        <f t="shared" si="731"/>
        <v/>
      </c>
    </row>
    <row r="30748" spans="10:10" x14ac:dyDescent="0.25">
      <c r="J30748" t="str">
        <f t="shared" si="731"/>
        <v/>
      </c>
    </row>
    <row r="30749" spans="10:10" x14ac:dyDescent="0.25">
      <c r="J30749" t="str">
        <f t="shared" si="731"/>
        <v/>
      </c>
    </row>
    <row r="30750" spans="10:10" x14ac:dyDescent="0.25">
      <c r="J30750" t="str">
        <f t="shared" si="731"/>
        <v/>
      </c>
    </row>
    <row r="30751" spans="10:10" x14ac:dyDescent="0.25">
      <c r="J30751" t="str">
        <f t="shared" si="731"/>
        <v/>
      </c>
    </row>
    <row r="30752" spans="10:10" x14ac:dyDescent="0.25">
      <c r="J30752" t="str">
        <f t="shared" si="731"/>
        <v/>
      </c>
    </row>
    <row r="30753" spans="10:10" x14ac:dyDescent="0.25">
      <c r="J30753" t="str">
        <f t="shared" si="731"/>
        <v/>
      </c>
    </row>
    <row r="30754" spans="10:10" x14ac:dyDescent="0.25">
      <c r="J30754" t="str">
        <f t="shared" si="731"/>
        <v/>
      </c>
    </row>
    <row r="30755" spans="10:10" x14ac:dyDescent="0.25">
      <c r="J30755" t="str">
        <f t="shared" si="731"/>
        <v/>
      </c>
    </row>
    <row r="30756" spans="10:10" x14ac:dyDescent="0.25">
      <c r="J30756" t="str">
        <f t="shared" si="731"/>
        <v/>
      </c>
    </row>
    <row r="30757" spans="10:10" x14ac:dyDescent="0.25">
      <c r="J30757" t="str">
        <f t="shared" si="731"/>
        <v/>
      </c>
    </row>
    <row r="30758" spans="10:10" x14ac:dyDescent="0.25">
      <c r="J30758" t="str">
        <f t="shared" si="731"/>
        <v/>
      </c>
    </row>
    <row r="30759" spans="10:10" x14ac:dyDescent="0.25">
      <c r="J30759" t="str">
        <f t="shared" si="731"/>
        <v/>
      </c>
    </row>
    <row r="30760" spans="10:10" x14ac:dyDescent="0.25">
      <c r="J30760" t="str">
        <f t="shared" si="731"/>
        <v/>
      </c>
    </row>
    <row r="30761" spans="10:10" x14ac:dyDescent="0.25">
      <c r="J30761" t="str">
        <f t="shared" si="731"/>
        <v/>
      </c>
    </row>
    <row r="30762" spans="10:10" x14ac:dyDescent="0.25">
      <c r="J30762" t="str">
        <f t="shared" si="731"/>
        <v/>
      </c>
    </row>
    <row r="30763" spans="10:10" x14ac:dyDescent="0.25">
      <c r="J30763" t="str">
        <f t="shared" si="731"/>
        <v/>
      </c>
    </row>
    <row r="30764" spans="10:10" x14ac:dyDescent="0.25">
      <c r="J30764" t="str">
        <f t="shared" si="731"/>
        <v/>
      </c>
    </row>
    <row r="30765" spans="10:10" x14ac:dyDescent="0.25">
      <c r="J30765" t="str">
        <f t="shared" si="731"/>
        <v/>
      </c>
    </row>
    <row r="30766" spans="10:10" x14ac:dyDescent="0.25">
      <c r="J30766" t="str">
        <f t="shared" si="731"/>
        <v/>
      </c>
    </row>
    <row r="30767" spans="10:10" x14ac:dyDescent="0.25">
      <c r="J30767" t="str">
        <f t="shared" si="731"/>
        <v/>
      </c>
    </row>
    <row r="30768" spans="10:10" x14ac:dyDescent="0.25">
      <c r="J30768" t="str">
        <f t="shared" si="731"/>
        <v/>
      </c>
    </row>
    <row r="30769" spans="10:10" x14ac:dyDescent="0.25">
      <c r="J30769" t="str">
        <f t="shared" si="731"/>
        <v/>
      </c>
    </row>
    <row r="30770" spans="10:10" x14ac:dyDescent="0.25">
      <c r="J30770" t="str">
        <f t="shared" si="731"/>
        <v/>
      </c>
    </row>
    <row r="30771" spans="10:10" x14ac:dyDescent="0.25">
      <c r="J30771" t="str">
        <f t="shared" si="731"/>
        <v/>
      </c>
    </row>
    <row r="30772" spans="10:10" x14ac:dyDescent="0.25">
      <c r="J30772" t="str">
        <f t="shared" si="731"/>
        <v/>
      </c>
    </row>
    <row r="30773" spans="10:10" x14ac:dyDescent="0.25">
      <c r="J30773" t="str">
        <f t="shared" si="731"/>
        <v/>
      </c>
    </row>
    <row r="30774" spans="10:10" x14ac:dyDescent="0.25">
      <c r="J30774" t="str">
        <f t="shared" si="731"/>
        <v/>
      </c>
    </row>
    <row r="30775" spans="10:10" x14ac:dyDescent="0.25">
      <c r="J30775" t="str">
        <f t="shared" si="731"/>
        <v/>
      </c>
    </row>
    <row r="30776" spans="10:10" x14ac:dyDescent="0.25">
      <c r="J30776" t="str">
        <f t="shared" si="731"/>
        <v/>
      </c>
    </row>
    <row r="30777" spans="10:10" x14ac:dyDescent="0.25">
      <c r="J30777" t="str">
        <f t="shared" si="731"/>
        <v/>
      </c>
    </row>
    <row r="30778" spans="10:10" x14ac:dyDescent="0.25">
      <c r="J30778" t="str">
        <f t="shared" si="731"/>
        <v/>
      </c>
    </row>
    <row r="30779" spans="10:10" x14ac:dyDescent="0.25">
      <c r="J30779" t="str">
        <f t="shared" si="731"/>
        <v/>
      </c>
    </row>
    <row r="30780" spans="10:10" x14ac:dyDescent="0.25">
      <c r="J30780" t="str">
        <f t="shared" si="731"/>
        <v/>
      </c>
    </row>
    <row r="30781" spans="10:10" x14ac:dyDescent="0.25">
      <c r="J30781" t="str">
        <f t="shared" si="731"/>
        <v/>
      </c>
    </row>
    <row r="30782" spans="10:10" x14ac:dyDescent="0.25">
      <c r="J30782" t="str">
        <f t="shared" si="731"/>
        <v/>
      </c>
    </row>
    <row r="30783" spans="10:10" x14ac:dyDescent="0.25">
      <c r="J30783" t="str">
        <f t="shared" si="731"/>
        <v/>
      </c>
    </row>
    <row r="30784" spans="10:10" x14ac:dyDescent="0.25">
      <c r="J30784" t="str">
        <f t="shared" si="731"/>
        <v/>
      </c>
    </row>
    <row r="30785" spans="10:10" x14ac:dyDescent="0.25">
      <c r="J30785" t="str">
        <f t="shared" si="731"/>
        <v/>
      </c>
    </row>
    <row r="30786" spans="10:10" x14ac:dyDescent="0.25">
      <c r="J30786" t="str">
        <f t="shared" si="731"/>
        <v/>
      </c>
    </row>
    <row r="30787" spans="10:10" x14ac:dyDescent="0.25">
      <c r="J30787" t="str">
        <f t="shared" ref="J30787:J30850" si="732">B30787&amp;C30787&amp;E30787&amp;IF(C30787="Skog",F30787&amp;G30787,"")</f>
        <v/>
      </c>
    </row>
    <row r="30788" spans="10:10" x14ac:dyDescent="0.25">
      <c r="J30788" t="str">
        <f t="shared" si="732"/>
        <v/>
      </c>
    </row>
    <row r="30789" spans="10:10" x14ac:dyDescent="0.25">
      <c r="J30789" t="str">
        <f t="shared" si="732"/>
        <v/>
      </c>
    </row>
    <row r="30790" spans="10:10" x14ac:dyDescent="0.25">
      <c r="J30790" t="str">
        <f t="shared" si="732"/>
        <v/>
      </c>
    </row>
    <row r="30791" spans="10:10" x14ac:dyDescent="0.25">
      <c r="J30791" t="str">
        <f t="shared" si="732"/>
        <v/>
      </c>
    </row>
    <row r="30792" spans="10:10" x14ac:dyDescent="0.25">
      <c r="J30792" t="str">
        <f t="shared" si="732"/>
        <v/>
      </c>
    </row>
    <row r="30793" spans="10:10" x14ac:dyDescent="0.25">
      <c r="J30793" t="str">
        <f t="shared" si="732"/>
        <v/>
      </c>
    </row>
    <row r="30794" spans="10:10" x14ac:dyDescent="0.25">
      <c r="J30794" t="str">
        <f t="shared" si="732"/>
        <v/>
      </c>
    </row>
    <row r="30795" spans="10:10" x14ac:dyDescent="0.25">
      <c r="J30795" t="str">
        <f t="shared" si="732"/>
        <v/>
      </c>
    </row>
    <row r="30796" spans="10:10" x14ac:dyDescent="0.25">
      <c r="J30796" t="str">
        <f t="shared" si="732"/>
        <v/>
      </c>
    </row>
    <row r="30797" spans="10:10" x14ac:dyDescent="0.25">
      <c r="J30797" t="str">
        <f t="shared" si="732"/>
        <v/>
      </c>
    </row>
    <row r="30798" spans="10:10" x14ac:dyDescent="0.25">
      <c r="J30798" t="str">
        <f t="shared" si="732"/>
        <v/>
      </c>
    </row>
    <row r="30799" spans="10:10" x14ac:dyDescent="0.25">
      <c r="J30799" t="str">
        <f t="shared" si="732"/>
        <v/>
      </c>
    </row>
    <row r="30800" spans="10:10" x14ac:dyDescent="0.25">
      <c r="J30800" t="str">
        <f t="shared" si="732"/>
        <v/>
      </c>
    </row>
    <row r="30801" spans="10:10" x14ac:dyDescent="0.25">
      <c r="J30801" t="str">
        <f t="shared" si="732"/>
        <v/>
      </c>
    </row>
    <row r="30802" spans="10:10" x14ac:dyDescent="0.25">
      <c r="J30802" t="str">
        <f t="shared" si="732"/>
        <v/>
      </c>
    </row>
    <row r="30803" spans="10:10" x14ac:dyDescent="0.25">
      <c r="J30803" t="str">
        <f t="shared" si="732"/>
        <v/>
      </c>
    </row>
    <row r="30804" spans="10:10" x14ac:dyDescent="0.25">
      <c r="J30804" t="str">
        <f t="shared" si="732"/>
        <v/>
      </c>
    </row>
    <row r="30805" spans="10:10" x14ac:dyDescent="0.25">
      <c r="J30805" t="str">
        <f t="shared" si="732"/>
        <v/>
      </c>
    </row>
    <row r="30806" spans="10:10" x14ac:dyDescent="0.25">
      <c r="J30806" t="str">
        <f t="shared" si="732"/>
        <v/>
      </c>
    </row>
    <row r="30807" spans="10:10" x14ac:dyDescent="0.25">
      <c r="J30807" t="str">
        <f t="shared" si="732"/>
        <v/>
      </c>
    </row>
    <row r="30808" spans="10:10" x14ac:dyDescent="0.25">
      <c r="J30808" t="str">
        <f t="shared" si="732"/>
        <v/>
      </c>
    </row>
    <row r="30809" spans="10:10" x14ac:dyDescent="0.25">
      <c r="J30809" t="str">
        <f t="shared" si="732"/>
        <v/>
      </c>
    </row>
    <row r="30810" spans="10:10" x14ac:dyDescent="0.25">
      <c r="J30810" t="str">
        <f t="shared" si="732"/>
        <v/>
      </c>
    </row>
    <row r="30811" spans="10:10" x14ac:dyDescent="0.25">
      <c r="J30811" t="str">
        <f t="shared" si="732"/>
        <v/>
      </c>
    </row>
    <row r="30812" spans="10:10" x14ac:dyDescent="0.25">
      <c r="J30812" t="str">
        <f t="shared" si="732"/>
        <v/>
      </c>
    </row>
    <row r="30813" spans="10:10" x14ac:dyDescent="0.25">
      <c r="J30813" t="str">
        <f t="shared" si="732"/>
        <v/>
      </c>
    </row>
    <row r="30814" spans="10:10" x14ac:dyDescent="0.25">
      <c r="J30814" t="str">
        <f t="shared" si="732"/>
        <v/>
      </c>
    </row>
    <row r="30815" spans="10:10" x14ac:dyDescent="0.25">
      <c r="J30815" t="str">
        <f t="shared" si="732"/>
        <v/>
      </c>
    </row>
    <row r="30816" spans="10:10" x14ac:dyDescent="0.25">
      <c r="J30816" t="str">
        <f t="shared" si="732"/>
        <v/>
      </c>
    </row>
    <row r="30817" spans="10:10" x14ac:dyDescent="0.25">
      <c r="J30817" t="str">
        <f t="shared" si="732"/>
        <v/>
      </c>
    </row>
    <row r="30818" spans="10:10" x14ac:dyDescent="0.25">
      <c r="J30818" t="str">
        <f t="shared" si="732"/>
        <v/>
      </c>
    </row>
    <row r="30819" spans="10:10" x14ac:dyDescent="0.25">
      <c r="J30819" t="str">
        <f t="shared" si="732"/>
        <v/>
      </c>
    </row>
    <row r="30820" spans="10:10" x14ac:dyDescent="0.25">
      <c r="J30820" t="str">
        <f t="shared" si="732"/>
        <v/>
      </c>
    </row>
    <row r="30821" spans="10:10" x14ac:dyDescent="0.25">
      <c r="J30821" t="str">
        <f t="shared" si="732"/>
        <v/>
      </c>
    </row>
    <row r="30822" spans="10:10" x14ac:dyDescent="0.25">
      <c r="J30822" t="str">
        <f t="shared" si="732"/>
        <v/>
      </c>
    </row>
    <row r="30823" spans="10:10" x14ac:dyDescent="0.25">
      <c r="J30823" t="str">
        <f t="shared" si="732"/>
        <v/>
      </c>
    </row>
    <row r="30824" spans="10:10" x14ac:dyDescent="0.25">
      <c r="J30824" t="str">
        <f t="shared" si="732"/>
        <v/>
      </c>
    </row>
    <row r="30825" spans="10:10" x14ac:dyDescent="0.25">
      <c r="J30825" t="str">
        <f t="shared" si="732"/>
        <v/>
      </c>
    </row>
    <row r="30826" spans="10:10" x14ac:dyDescent="0.25">
      <c r="J30826" t="str">
        <f t="shared" si="732"/>
        <v/>
      </c>
    </row>
    <row r="30827" spans="10:10" x14ac:dyDescent="0.25">
      <c r="J30827" t="str">
        <f t="shared" si="732"/>
        <v/>
      </c>
    </row>
    <row r="30828" spans="10:10" x14ac:dyDescent="0.25">
      <c r="J30828" t="str">
        <f t="shared" si="732"/>
        <v/>
      </c>
    </row>
    <row r="30829" spans="10:10" x14ac:dyDescent="0.25">
      <c r="J30829" t="str">
        <f t="shared" si="732"/>
        <v/>
      </c>
    </row>
    <row r="30830" spans="10:10" x14ac:dyDescent="0.25">
      <c r="J30830" t="str">
        <f t="shared" si="732"/>
        <v/>
      </c>
    </row>
    <row r="30831" spans="10:10" x14ac:dyDescent="0.25">
      <c r="J30831" t="str">
        <f t="shared" si="732"/>
        <v/>
      </c>
    </row>
    <row r="30832" spans="10:10" x14ac:dyDescent="0.25">
      <c r="J30832" t="str">
        <f t="shared" si="732"/>
        <v/>
      </c>
    </row>
    <row r="30833" spans="10:10" x14ac:dyDescent="0.25">
      <c r="J30833" t="str">
        <f t="shared" si="732"/>
        <v/>
      </c>
    </row>
    <row r="30834" spans="10:10" x14ac:dyDescent="0.25">
      <c r="J30834" t="str">
        <f t="shared" si="732"/>
        <v/>
      </c>
    </row>
    <row r="30835" spans="10:10" x14ac:dyDescent="0.25">
      <c r="J30835" t="str">
        <f t="shared" si="732"/>
        <v/>
      </c>
    </row>
    <row r="30836" spans="10:10" x14ac:dyDescent="0.25">
      <c r="J30836" t="str">
        <f t="shared" si="732"/>
        <v/>
      </c>
    </row>
    <row r="30837" spans="10:10" x14ac:dyDescent="0.25">
      <c r="J30837" t="str">
        <f t="shared" si="732"/>
        <v/>
      </c>
    </row>
    <row r="30838" spans="10:10" x14ac:dyDescent="0.25">
      <c r="J30838" t="str">
        <f t="shared" si="732"/>
        <v/>
      </c>
    </row>
    <row r="30839" spans="10:10" x14ac:dyDescent="0.25">
      <c r="J30839" t="str">
        <f t="shared" si="732"/>
        <v/>
      </c>
    </row>
    <row r="30840" spans="10:10" x14ac:dyDescent="0.25">
      <c r="J30840" t="str">
        <f t="shared" si="732"/>
        <v/>
      </c>
    </row>
    <row r="30841" spans="10:10" x14ac:dyDescent="0.25">
      <c r="J30841" t="str">
        <f t="shared" si="732"/>
        <v/>
      </c>
    </row>
    <row r="30842" spans="10:10" x14ac:dyDescent="0.25">
      <c r="J30842" t="str">
        <f t="shared" si="732"/>
        <v/>
      </c>
    </row>
    <row r="30843" spans="10:10" x14ac:dyDescent="0.25">
      <c r="J30843" t="str">
        <f t="shared" si="732"/>
        <v/>
      </c>
    </row>
    <row r="30844" spans="10:10" x14ac:dyDescent="0.25">
      <c r="J30844" t="str">
        <f t="shared" si="732"/>
        <v/>
      </c>
    </row>
    <row r="30845" spans="10:10" x14ac:dyDescent="0.25">
      <c r="J30845" t="str">
        <f t="shared" si="732"/>
        <v/>
      </c>
    </row>
    <row r="30846" spans="10:10" x14ac:dyDescent="0.25">
      <c r="J30846" t="str">
        <f t="shared" si="732"/>
        <v/>
      </c>
    </row>
    <row r="30847" spans="10:10" x14ac:dyDescent="0.25">
      <c r="J30847" t="str">
        <f t="shared" si="732"/>
        <v/>
      </c>
    </row>
    <row r="30848" spans="10:10" x14ac:dyDescent="0.25">
      <c r="J30848" t="str">
        <f t="shared" si="732"/>
        <v/>
      </c>
    </row>
    <row r="30849" spans="10:10" x14ac:dyDescent="0.25">
      <c r="J30849" t="str">
        <f t="shared" si="732"/>
        <v/>
      </c>
    </row>
    <row r="30850" spans="10:10" x14ac:dyDescent="0.25">
      <c r="J30850" t="str">
        <f t="shared" si="732"/>
        <v/>
      </c>
    </row>
    <row r="30851" spans="10:10" x14ac:dyDescent="0.25">
      <c r="J30851" t="str">
        <f t="shared" ref="J30851:J30914" si="733">B30851&amp;C30851&amp;E30851&amp;IF(C30851="Skog",F30851&amp;G30851,"")</f>
        <v/>
      </c>
    </row>
    <row r="30852" spans="10:10" x14ac:dyDescent="0.25">
      <c r="J30852" t="str">
        <f t="shared" si="733"/>
        <v/>
      </c>
    </row>
    <row r="30853" spans="10:10" x14ac:dyDescent="0.25">
      <c r="J30853" t="str">
        <f t="shared" si="733"/>
        <v/>
      </c>
    </row>
    <row r="30854" spans="10:10" x14ac:dyDescent="0.25">
      <c r="J30854" t="str">
        <f t="shared" si="733"/>
        <v/>
      </c>
    </row>
    <row r="30855" spans="10:10" x14ac:dyDescent="0.25">
      <c r="J30855" t="str">
        <f t="shared" si="733"/>
        <v/>
      </c>
    </row>
    <row r="30856" spans="10:10" x14ac:dyDescent="0.25">
      <c r="J30856" t="str">
        <f t="shared" si="733"/>
        <v/>
      </c>
    </row>
    <row r="30857" spans="10:10" x14ac:dyDescent="0.25">
      <c r="J30857" t="str">
        <f t="shared" si="733"/>
        <v/>
      </c>
    </row>
    <row r="30858" spans="10:10" x14ac:dyDescent="0.25">
      <c r="J30858" t="str">
        <f t="shared" si="733"/>
        <v/>
      </c>
    </row>
    <row r="30859" spans="10:10" x14ac:dyDescent="0.25">
      <c r="J30859" t="str">
        <f t="shared" si="733"/>
        <v/>
      </c>
    </row>
    <row r="30860" spans="10:10" x14ac:dyDescent="0.25">
      <c r="J30860" t="str">
        <f t="shared" si="733"/>
        <v/>
      </c>
    </row>
    <row r="30861" spans="10:10" x14ac:dyDescent="0.25">
      <c r="J30861" t="str">
        <f t="shared" si="733"/>
        <v/>
      </c>
    </row>
    <row r="30862" spans="10:10" x14ac:dyDescent="0.25">
      <c r="J30862" t="str">
        <f t="shared" si="733"/>
        <v/>
      </c>
    </row>
    <row r="30863" spans="10:10" x14ac:dyDescent="0.25">
      <c r="J30863" t="str">
        <f t="shared" si="733"/>
        <v/>
      </c>
    </row>
    <row r="30864" spans="10:10" x14ac:dyDescent="0.25">
      <c r="J30864" t="str">
        <f t="shared" si="733"/>
        <v/>
      </c>
    </row>
    <row r="30865" spans="10:10" x14ac:dyDescent="0.25">
      <c r="J30865" t="str">
        <f t="shared" si="733"/>
        <v/>
      </c>
    </row>
    <row r="30866" spans="10:10" x14ac:dyDescent="0.25">
      <c r="J30866" t="str">
        <f t="shared" si="733"/>
        <v/>
      </c>
    </row>
    <row r="30867" spans="10:10" x14ac:dyDescent="0.25">
      <c r="J30867" t="str">
        <f t="shared" si="733"/>
        <v/>
      </c>
    </row>
    <row r="30868" spans="10:10" x14ac:dyDescent="0.25">
      <c r="J30868" t="str">
        <f t="shared" si="733"/>
        <v/>
      </c>
    </row>
    <row r="30869" spans="10:10" x14ac:dyDescent="0.25">
      <c r="J30869" t="str">
        <f t="shared" si="733"/>
        <v/>
      </c>
    </row>
    <row r="30870" spans="10:10" x14ac:dyDescent="0.25">
      <c r="J30870" t="str">
        <f t="shared" si="733"/>
        <v/>
      </c>
    </row>
    <row r="30871" spans="10:10" x14ac:dyDescent="0.25">
      <c r="J30871" t="str">
        <f t="shared" si="733"/>
        <v/>
      </c>
    </row>
    <row r="30872" spans="10:10" x14ac:dyDescent="0.25">
      <c r="J30872" t="str">
        <f t="shared" si="733"/>
        <v/>
      </c>
    </row>
    <row r="30873" spans="10:10" x14ac:dyDescent="0.25">
      <c r="J30873" t="str">
        <f t="shared" si="733"/>
        <v/>
      </c>
    </row>
    <row r="30874" spans="10:10" x14ac:dyDescent="0.25">
      <c r="J30874" t="str">
        <f t="shared" si="733"/>
        <v/>
      </c>
    </row>
    <row r="30875" spans="10:10" x14ac:dyDescent="0.25">
      <c r="J30875" t="str">
        <f t="shared" si="733"/>
        <v/>
      </c>
    </row>
    <row r="30876" spans="10:10" x14ac:dyDescent="0.25">
      <c r="J30876" t="str">
        <f t="shared" si="733"/>
        <v/>
      </c>
    </row>
    <row r="30877" spans="10:10" x14ac:dyDescent="0.25">
      <c r="J30877" t="str">
        <f t="shared" si="733"/>
        <v/>
      </c>
    </row>
    <row r="30878" spans="10:10" x14ac:dyDescent="0.25">
      <c r="J30878" t="str">
        <f t="shared" si="733"/>
        <v/>
      </c>
    </row>
    <row r="30879" spans="10:10" x14ac:dyDescent="0.25">
      <c r="J30879" t="str">
        <f t="shared" si="733"/>
        <v/>
      </c>
    </row>
    <row r="30880" spans="10:10" x14ac:dyDescent="0.25">
      <c r="J30880" t="str">
        <f t="shared" si="733"/>
        <v/>
      </c>
    </row>
    <row r="30881" spans="10:10" x14ac:dyDescent="0.25">
      <c r="J30881" t="str">
        <f t="shared" si="733"/>
        <v/>
      </c>
    </row>
    <row r="30882" spans="10:10" x14ac:dyDescent="0.25">
      <c r="J30882" t="str">
        <f t="shared" si="733"/>
        <v/>
      </c>
    </row>
    <row r="30883" spans="10:10" x14ac:dyDescent="0.25">
      <c r="J30883" t="str">
        <f t="shared" si="733"/>
        <v/>
      </c>
    </row>
    <row r="30884" spans="10:10" x14ac:dyDescent="0.25">
      <c r="J30884" t="str">
        <f t="shared" si="733"/>
        <v/>
      </c>
    </row>
    <row r="30885" spans="10:10" x14ac:dyDescent="0.25">
      <c r="J30885" t="str">
        <f t="shared" si="733"/>
        <v/>
      </c>
    </row>
    <row r="30886" spans="10:10" x14ac:dyDescent="0.25">
      <c r="J30886" t="str">
        <f t="shared" si="733"/>
        <v/>
      </c>
    </row>
    <row r="30887" spans="10:10" x14ac:dyDescent="0.25">
      <c r="J30887" t="str">
        <f t="shared" si="733"/>
        <v/>
      </c>
    </row>
    <row r="30888" spans="10:10" x14ac:dyDescent="0.25">
      <c r="J30888" t="str">
        <f t="shared" si="733"/>
        <v/>
      </c>
    </row>
    <row r="30889" spans="10:10" x14ac:dyDescent="0.25">
      <c r="J30889" t="str">
        <f t="shared" si="733"/>
        <v/>
      </c>
    </row>
    <row r="30890" spans="10:10" x14ac:dyDescent="0.25">
      <c r="J30890" t="str">
        <f t="shared" si="733"/>
        <v/>
      </c>
    </row>
    <row r="30891" spans="10:10" x14ac:dyDescent="0.25">
      <c r="J30891" t="str">
        <f t="shared" si="733"/>
        <v/>
      </c>
    </row>
    <row r="30892" spans="10:10" x14ac:dyDescent="0.25">
      <c r="J30892" t="str">
        <f t="shared" si="733"/>
        <v/>
      </c>
    </row>
    <row r="30893" spans="10:10" x14ac:dyDescent="0.25">
      <c r="J30893" t="str">
        <f t="shared" si="733"/>
        <v/>
      </c>
    </row>
    <row r="30894" spans="10:10" x14ac:dyDescent="0.25">
      <c r="J30894" t="str">
        <f t="shared" si="733"/>
        <v/>
      </c>
    </row>
    <row r="30895" spans="10:10" x14ac:dyDescent="0.25">
      <c r="J30895" t="str">
        <f t="shared" si="733"/>
        <v/>
      </c>
    </row>
    <row r="30896" spans="10:10" x14ac:dyDescent="0.25">
      <c r="J30896" t="str">
        <f t="shared" si="733"/>
        <v/>
      </c>
    </row>
    <row r="30897" spans="10:10" x14ac:dyDescent="0.25">
      <c r="J30897" t="str">
        <f t="shared" si="733"/>
        <v/>
      </c>
    </row>
    <row r="30898" spans="10:10" x14ac:dyDescent="0.25">
      <c r="J30898" t="str">
        <f t="shared" si="733"/>
        <v/>
      </c>
    </row>
    <row r="30899" spans="10:10" x14ac:dyDescent="0.25">
      <c r="J30899" t="str">
        <f t="shared" si="733"/>
        <v/>
      </c>
    </row>
    <row r="30900" spans="10:10" x14ac:dyDescent="0.25">
      <c r="J30900" t="str">
        <f t="shared" si="733"/>
        <v/>
      </c>
    </row>
    <row r="30901" spans="10:10" x14ac:dyDescent="0.25">
      <c r="J30901" t="str">
        <f t="shared" si="733"/>
        <v/>
      </c>
    </row>
    <row r="30902" spans="10:10" x14ac:dyDescent="0.25">
      <c r="J30902" t="str">
        <f t="shared" si="733"/>
        <v/>
      </c>
    </row>
    <row r="30903" spans="10:10" x14ac:dyDescent="0.25">
      <c r="J30903" t="str">
        <f t="shared" si="733"/>
        <v/>
      </c>
    </row>
    <row r="30904" spans="10:10" x14ac:dyDescent="0.25">
      <c r="J30904" t="str">
        <f t="shared" si="733"/>
        <v/>
      </c>
    </row>
    <row r="30905" spans="10:10" x14ac:dyDescent="0.25">
      <c r="J30905" t="str">
        <f t="shared" si="733"/>
        <v/>
      </c>
    </row>
    <row r="30906" spans="10:10" x14ac:dyDescent="0.25">
      <c r="J30906" t="str">
        <f t="shared" si="733"/>
        <v/>
      </c>
    </row>
    <row r="30907" spans="10:10" x14ac:dyDescent="0.25">
      <c r="J30907" t="str">
        <f t="shared" si="733"/>
        <v/>
      </c>
    </row>
    <row r="30908" spans="10:10" x14ac:dyDescent="0.25">
      <c r="J30908" t="str">
        <f t="shared" si="733"/>
        <v/>
      </c>
    </row>
    <row r="30909" spans="10:10" x14ac:dyDescent="0.25">
      <c r="J30909" t="str">
        <f t="shared" si="733"/>
        <v/>
      </c>
    </row>
    <row r="30910" spans="10:10" x14ac:dyDescent="0.25">
      <c r="J30910" t="str">
        <f t="shared" si="733"/>
        <v/>
      </c>
    </row>
    <row r="30911" spans="10:10" x14ac:dyDescent="0.25">
      <c r="J30911" t="str">
        <f t="shared" si="733"/>
        <v/>
      </c>
    </row>
    <row r="30912" spans="10:10" x14ac:dyDescent="0.25">
      <c r="J30912" t="str">
        <f t="shared" si="733"/>
        <v/>
      </c>
    </row>
    <row r="30913" spans="10:10" x14ac:dyDescent="0.25">
      <c r="J30913" t="str">
        <f t="shared" si="733"/>
        <v/>
      </c>
    </row>
    <row r="30914" spans="10:10" x14ac:dyDescent="0.25">
      <c r="J30914" t="str">
        <f t="shared" si="733"/>
        <v/>
      </c>
    </row>
    <row r="30915" spans="10:10" x14ac:dyDescent="0.25">
      <c r="J30915" t="str">
        <f t="shared" ref="J30915:J30978" si="734">B30915&amp;C30915&amp;E30915&amp;IF(C30915="Skog",F30915&amp;G30915,"")</f>
        <v/>
      </c>
    </row>
    <row r="30916" spans="10:10" x14ac:dyDescent="0.25">
      <c r="J30916" t="str">
        <f t="shared" si="734"/>
        <v/>
      </c>
    </row>
    <row r="30917" spans="10:10" x14ac:dyDescent="0.25">
      <c r="J30917" t="str">
        <f t="shared" si="734"/>
        <v/>
      </c>
    </row>
    <row r="30918" spans="10:10" x14ac:dyDescent="0.25">
      <c r="J30918" t="str">
        <f t="shared" si="734"/>
        <v/>
      </c>
    </row>
    <row r="30919" spans="10:10" x14ac:dyDescent="0.25">
      <c r="J30919" t="str">
        <f t="shared" si="734"/>
        <v/>
      </c>
    </row>
    <row r="30920" spans="10:10" x14ac:dyDescent="0.25">
      <c r="J30920" t="str">
        <f t="shared" si="734"/>
        <v/>
      </c>
    </row>
    <row r="30921" spans="10:10" x14ac:dyDescent="0.25">
      <c r="J30921" t="str">
        <f t="shared" si="734"/>
        <v/>
      </c>
    </row>
    <row r="30922" spans="10:10" x14ac:dyDescent="0.25">
      <c r="J30922" t="str">
        <f t="shared" si="734"/>
        <v/>
      </c>
    </row>
    <row r="30923" spans="10:10" x14ac:dyDescent="0.25">
      <c r="J30923" t="str">
        <f t="shared" si="734"/>
        <v/>
      </c>
    </row>
    <row r="30924" spans="10:10" x14ac:dyDescent="0.25">
      <c r="J30924" t="str">
        <f t="shared" si="734"/>
        <v/>
      </c>
    </row>
    <row r="30925" spans="10:10" x14ac:dyDescent="0.25">
      <c r="J30925" t="str">
        <f t="shared" si="734"/>
        <v/>
      </c>
    </row>
    <row r="30926" spans="10:10" x14ac:dyDescent="0.25">
      <c r="J30926" t="str">
        <f t="shared" si="734"/>
        <v/>
      </c>
    </row>
    <row r="30927" spans="10:10" x14ac:dyDescent="0.25">
      <c r="J30927" t="str">
        <f t="shared" si="734"/>
        <v/>
      </c>
    </row>
    <row r="30928" spans="10:10" x14ac:dyDescent="0.25">
      <c r="J30928" t="str">
        <f t="shared" si="734"/>
        <v/>
      </c>
    </row>
    <row r="30929" spans="10:10" x14ac:dyDescent="0.25">
      <c r="J30929" t="str">
        <f t="shared" si="734"/>
        <v/>
      </c>
    </row>
    <row r="30930" spans="10:10" x14ac:dyDescent="0.25">
      <c r="J30930" t="str">
        <f t="shared" si="734"/>
        <v/>
      </c>
    </row>
    <row r="30931" spans="10:10" x14ac:dyDescent="0.25">
      <c r="J30931" t="str">
        <f t="shared" si="734"/>
        <v/>
      </c>
    </row>
    <row r="30932" spans="10:10" x14ac:dyDescent="0.25">
      <c r="J30932" t="str">
        <f t="shared" si="734"/>
        <v/>
      </c>
    </row>
    <row r="30933" spans="10:10" x14ac:dyDescent="0.25">
      <c r="J30933" t="str">
        <f t="shared" si="734"/>
        <v/>
      </c>
    </row>
    <row r="30934" spans="10:10" x14ac:dyDescent="0.25">
      <c r="J30934" t="str">
        <f t="shared" si="734"/>
        <v/>
      </c>
    </row>
    <row r="30935" spans="10:10" x14ac:dyDescent="0.25">
      <c r="J30935" t="str">
        <f t="shared" si="734"/>
        <v/>
      </c>
    </row>
    <row r="30936" spans="10:10" x14ac:dyDescent="0.25">
      <c r="J30936" t="str">
        <f t="shared" si="734"/>
        <v/>
      </c>
    </row>
    <row r="30937" spans="10:10" x14ac:dyDescent="0.25">
      <c r="J30937" t="str">
        <f t="shared" si="734"/>
        <v/>
      </c>
    </row>
    <row r="30938" spans="10:10" x14ac:dyDescent="0.25">
      <c r="J30938" t="str">
        <f t="shared" si="734"/>
        <v/>
      </c>
    </row>
    <row r="30939" spans="10:10" x14ac:dyDescent="0.25">
      <c r="J30939" t="str">
        <f t="shared" si="734"/>
        <v/>
      </c>
    </row>
    <row r="30940" spans="10:10" x14ac:dyDescent="0.25">
      <c r="J30940" t="str">
        <f t="shared" si="734"/>
        <v/>
      </c>
    </row>
    <row r="30941" spans="10:10" x14ac:dyDescent="0.25">
      <c r="J30941" t="str">
        <f t="shared" si="734"/>
        <v/>
      </c>
    </row>
    <row r="30942" spans="10:10" x14ac:dyDescent="0.25">
      <c r="J30942" t="str">
        <f t="shared" si="734"/>
        <v/>
      </c>
    </row>
    <row r="30943" spans="10:10" x14ac:dyDescent="0.25">
      <c r="J30943" t="str">
        <f t="shared" si="734"/>
        <v/>
      </c>
    </row>
    <row r="30944" spans="10:10" x14ac:dyDescent="0.25">
      <c r="J30944" t="str">
        <f t="shared" si="734"/>
        <v/>
      </c>
    </row>
    <row r="30945" spans="10:10" x14ac:dyDescent="0.25">
      <c r="J30945" t="str">
        <f t="shared" si="734"/>
        <v/>
      </c>
    </row>
    <row r="30946" spans="10:10" x14ac:dyDescent="0.25">
      <c r="J30946" t="str">
        <f t="shared" si="734"/>
        <v/>
      </c>
    </row>
    <row r="30947" spans="10:10" x14ac:dyDescent="0.25">
      <c r="J30947" t="str">
        <f t="shared" si="734"/>
        <v/>
      </c>
    </row>
    <row r="30948" spans="10:10" x14ac:dyDescent="0.25">
      <c r="J30948" t="str">
        <f t="shared" si="734"/>
        <v/>
      </c>
    </row>
    <row r="30949" spans="10:10" x14ac:dyDescent="0.25">
      <c r="J30949" t="str">
        <f t="shared" si="734"/>
        <v/>
      </c>
    </row>
    <row r="30950" spans="10:10" x14ac:dyDescent="0.25">
      <c r="J30950" t="str">
        <f t="shared" si="734"/>
        <v/>
      </c>
    </row>
    <row r="30951" spans="10:10" x14ac:dyDescent="0.25">
      <c r="J30951" t="str">
        <f t="shared" si="734"/>
        <v/>
      </c>
    </row>
    <row r="30952" spans="10:10" x14ac:dyDescent="0.25">
      <c r="J30952" t="str">
        <f t="shared" si="734"/>
        <v/>
      </c>
    </row>
    <row r="30953" spans="10:10" x14ac:dyDescent="0.25">
      <c r="J30953" t="str">
        <f t="shared" si="734"/>
        <v/>
      </c>
    </row>
    <row r="30954" spans="10:10" x14ac:dyDescent="0.25">
      <c r="J30954" t="str">
        <f t="shared" si="734"/>
        <v/>
      </c>
    </row>
    <row r="30955" spans="10:10" x14ac:dyDescent="0.25">
      <c r="J30955" t="str">
        <f t="shared" si="734"/>
        <v/>
      </c>
    </row>
    <row r="30956" spans="10:10" x14ac:dyDescent="0.25">
      <c r="J30956" t="str">
        <f t="shared" si="734"/>
        <v/>
      </c>
    </row>
    <row r="30957" spans="10:10" x14ac:dyDescent="0.25">
      <c r="J30957" t="str">
        <f t="shared" si="734"/>
        <v/>
      </c>
    </row>
    <row r="30958" spans="10:10" x14ac:dyDescent="0.25">
      <c r="J30958" t="str">
        <f t="shared" si="734"/>
        <v/>
      </c>
    </row>
    <row r="30959" spans="10:10" x14ac:dyDescent="0.25">
      <c r="J30959" t="str">
        <f t="shared" si="734"/>
        <v/>
      </c>
    </row>
    <row r="30960" spans="10:10" x14ac:dyDescent="0.25">
      <c r="J30960" t="str">
        <f t="shared" si="734"/>
        <v/>
      </c>
    </row>
    <row r="30961" spans="10:10" x14ac:dyDescent="0.25">
      <c r="J30961" t="str">
        <f t="shared" si="734"/>
        <v/>
      </c>
    </row>
    <row r="30962" spans="10:10" x14ac:dyDescent="0.25">
      <c r="J30962" t="str">
        <f t="shared" si="734"/>
        <v/>
      </c>
    </row>
    <row r="30963" spans="10:10" x14ac:dyDescent="0.25">
      <c r="J30963" t="str">
        <f t="shared" si="734"/>
        <v/>
      </c>
    </row>
    <row r="30964" spans="10:10" x14ac:dyDescent="0.25">
      <c r="J30964" t="str">
        <f t="shared" si="734"/>
        <v/>
      </c>
    </row>
    <row r="30965" spans="10:10" x14ac:dyDescent="0.25">
      <c r="J30965" t="str">
        <f t="shared" si="734"/>
        <v/>
      </c>
    </row>
    <row r="30966" spans="10:10" x14ac:dyDescent="0.25">
      <c r="J30966" t="str">
        <f t="shared" si="734"/>
        <v/>
      </c>
    </row>
    <row r="30967" spans="10:10" x14ac:dyDescent="0.25">
      <c r="J30967" t="str">
        <f t="shared" si="734"/>
        <v/>
      </c>
    </row>
    <row r="30968" spans="10:10" x14ac:dyDescent="0.25">
      <c r="J30968" t="str">
        <f t="shared" si="734"/>
        <v/>
      </c>
    </row>
    <row r="30969" spans="10:10" x14ac:dyDescent="0.25">
      <c r="J30969" t="str">
        <f t="shared" si="734"/>
        <v/>
      </c>
    </row>
    <row r="30970" spans="10:10" x14ac:dyDescent="0.25">
      <c r="J30970" t="str">
        <f t="shared" si="734"/>
        <v/>
      </c>
    </row>
    <row r="30971" spans="10:10" x14ac:dyDescent="0.25">
      <c r="J30971" t="str">
        <f t="shared" si="734"/>
        <v/>
      </c>
    </row>
    <row r="30972" spans="10:10" x14ac:dyDescent="0.25">
      <c r="J30972" t="str">
        <f t="shared" si="734"/>
        <v/>
      </c>
    </row>
    <row r="30973" spans="10:10" x14ac:dyDescent="0.25">
      <c r="J30973" t="str">
        <f t="shared" si="734"/>
        <v/>
      </c>
    </row>
    <row r="30974" spans="10:10" x14ac:dyDescent="0.25">
      <c r="J30974" t="str">
        <f t="shared" si="734"/>
        <v/>
      </c>
    </row>
    <row r="30975" spans="10:10" x14ac:dyDescent="0.25">
      <c r="J30975" t="str">
        <f t="shared" si="734"/>
        <v/>
      </c>
    </row>
    <row r="30976" spans="10:10" x14ac:dyDescent="0.25">
      <c r="J30976" t="str">
        <f t="shared" si="734"/>
        <v/>
      </c>
    </row>
    <row r="30977" spans="10:10" x14ac:dyDescent="0.25">
      <c r="J30977" t="str">
        <f t="shared" si="734"/>
        <v/>
      </c>
    </row>
    <row r="30978" spans="10:10" x14ac:dyDescent="0.25">
      <c r="J30978" t="str">
        <f t="shared" si="734"/>
        <v/>
      </c>
    </row>
    <row r="30979" spans="10:10" x14ac:dyDescent="0.25">
      <c r="J30979" t="str">
        <f t="shared" ref="J30979:J31042" si="735">B30979&amp;C30979&amp;E30979&amp;IF(C30979="Skog",F30979&amp;G30979,"")</f>
        <v/>
      </c>
    </row>
    <row r="30980" spans="10:10" x14ac:dyDescent="0.25">
      <c r="J30980" t="str">
        <f t="shared" si="735"/>
        <v/>
      </c>
    </row>
    <row r="30981" spans="10:10" x14ac:dyDescent="0.25">
      <c r="J30981" t="str">
        <f t="shared" si="735"/>
        <v/>
      </c>
    </row>
    <row r="30982" spans="10:10" x14ac:dyDescent="0.25">
      <c r="J30982" t="str">
        <f t="shared" si="735"/>
        <v/>
      </c>
    </row>
    <row r="30983" spans="10:10" x14ac:dyDescent="0.25">
      <c r="J30983" t="str">
        <f t="shared" si="735"/>
        <v/>
      </c>
    </row>
    <row r="30984" spans="10:10" x14ac:dyDescent="0.25">
      <c r="J30984" t="str">
        <f t="shared" si="735"/>
        <v/>
      </c>
    </row>
    <row r="30985" spans="10:10" x14ac:dyDescent="0.25">
      <c r="J30985" t="str">
        <f t="shared" si="735"/>
        <v/>
      </c>
    </row>
    <row r="30986" spans="10:10" x14ac:dyDescent="0.25">
      <c r="J30986" t="str">
        <f t="shared" si="735"/>
        <v/>
      </c>
    </row>
    <row r="30987" spans="10:10" x14ac:dyDescent="0.25">
      <c r="J30987" t="str">
        <f t="shared" si="735"/>
        <v/>
      </c>
    </row>
    <row r="30988" spans="10:10" x14ac:dyDescent="0.25">
      <c r="J30988" t="str">
        <f t="shared" si="735"/>
        <v/>
      </c>
    </row>
    <row r="30989" spans="10:10" x14ac:dyDescent="0.25">
      <c r="J30989" t="str">
        <f t="shared" si="735"/>
        <v/>
      </c>
    </row>
    <row r="30990" spans="10:10" x14ac:dyDescent="0.25">
      <c r="J30990" t="str">
        <f t="shared" si="735"/>
        <v/>
      </c>
    </row>
    <row r="30991" spans="10:10" x14ac:dyDescent="0.25">
      <c r="J30991" t="str">
        <f t="shared" si="735"/>
        <v/>
      </c>
    </row>
    <row r="30992" spans="10:10" x14ac:dyDescent="0.25">
      <c r="J30992" t="str">
        <f t="shared" si="735"/>
        <v/>
      </c>
    </row>
    <row r="30993" spans="10:10" x14ac:dyDescent="0.25">
      <c r="J30993" t="str">
        <f t="shared" si="735"/>
        <v/>
      </c>
    </row>
    <row r="30994" spans="10:10" x14ac:dyDescent="0.25">
      <c r="J30994" t="str">
        <f t="shared" si="735"/>
        <v/>
      </c>
    </row>
    <row r="30995" spans="10:10" x14ac:dyDescent="0.25">
      <c r="J30995" t="str">
        <f t="shared" si="735"/>
        <v/>
      </c>
    </row>
    <row r="30996" spans="10:10" x14ac:dyDescent="0.25">
      <c r="J30996" t="str">
        <f t="shared" si="735"/>
        <v/>
      </c>
    </row>
    <row r="30997" spans="10:10" x14ac:dyDescent="0.25">
      <c r="J30997" t="str">
        <f t="shared" si="735"/>
        <v/>
      </c>
    </row>
    <row r="30998" spans="10:10" x14ac:dyDescent="0.25">
      <c r="J30998" t="str">
        <f t="shared" si="735"/>
        <v/>
      </c>
    </row>
    <row r="30999" spans="10:10" x14ac:dyDescent="0.25">
      <c r="J30999" t="str">
        <f t="shared" si="735"/>
        <v/>
      </c>
    </row>
    <row r="31000" spans="10:10" x14ac:dyDescent="0.25">
      <c r="J31000" t="str">
        <f t="shared" si="735"/>
        <v/>
      </c>
    </row>
    <row r="31001" spans="10:10" x14ac:dyDescent="0.25">
      <c r="J31001" t="str">
        <f t="shared" si="735"/>
        <v/>
      </c>
    </row>
    <row r="31002" spans="10:10" x14ac:dyDescent="0.25">
      <c r="J31002" t="str">
        <f t="shared" si="735"/>
        <v/>
      </c>
    </row>
    <row r="31003" spans="10:10" x14ac:dyDescent="0.25">
      <c r="J31003" t="str">
        <f t="shared" si="735"/>
        <v/>
      </c>
    </row>
    <row r="31004" spans="10:10" x14ac:dyDescent="0.25">
      <c r="J31004" t="str">
        <f t="shared" si="735"/>
        <v/>
      </c>
    </row>
    <row r="31005" spans="10:10" x14ac:dyDescent="0.25">
      <c r="J31005" t="str">
        <f t="shared" si="735"/>
        <v/>
      </c>
    </row>
    <row r="31006" spans="10:10" x14ac:dyDescent="0.25">
      <c r="J31006" t="str">
        <f t="shared" si="735"/>
        <v/>
      </c>
    </row>
    <row r="31007" spans="10:10" x14ac:dyDescent="0.25">
      <c r="J31007" t="str">
        <f t="shared" si="735"/>
        <v/>
      </c>
    </row>
    <row r="31008" spans="10:10" x14ac:dyDescent="0.25">
      <c r="J31008" t="str">
        <f t="shared" si="735"/>
        <v/>
      </c>
    </row>
    <row r="31009" spans="10:10" x14ac:dyDescent="0.25">
      <c r="J31009" t="str">
        <f t="shared" si="735"/>
        <v/>
      </c>
    </row>
    <row r="31010" spans="10:10" x14ac:dyDescent="0.25">
      <c r="J31010" t="str">
        <f t="shared" si="735"/>
        <v/>
      </c>
    </row>
    <row r="31011" spans="10:10" x14ac:dyDescent="0.25">
      <c r="J31011" t="str">
        <f t="shared" si="735"/>
        <v/>
      </c>
    </row>
    <row r="31012" spans="10:10" x14ac:dyDescent="0.25">
      <c r="J31012" t="str">
        <f t="shared" si="735"/>
        <v/>
      </c>
    </row>
    <row r="31013" spans="10:10" x14ac:dyDescent="0.25">
      <c r="J31013" t="str">
        <f t="shared" si="735"/>
        <v/>
      </c>
    </row>
    <row r="31014" spans="10:10" x14ac:dyDescent="0.25">
      <c r="J31014" t="str">
        <f t="shared" si="735"/>
        <v/>
      </c>
    </row>
    <row r="31015" spans="10:10" x14ac:dyDescent="0.25">
      <c r="J31015" t="str">
        <f t="shared" si="735"/>
        <v/>
      </c>
    </row>
    <row r="31016" spans="10:10" x14ac:dyDescent="0.25">
      <c r="J31016" t="str">
        <f t="shared" si="735"/>
        <v/>
      </c>
    </row>
    <row r="31017" spans="10:10" x14ac:dyDescent="0.25">
      <c r="J31017" t="str">
        <f t="shared" si="735"/>
        <v/>
      </c>
    </row>
    <row r="31018" spans="10:10" x14ac:dyDescent="0.25">
      <c r="J31018" t="str">
        <f t="shared" si="735"/>
        <v/>
      </c>
    </row>
    <row r="31019" spans="10:10" x14ac:dyDescent="0.25">
      <c r="J31019" t="str">
        <f t="shared" si="735"/>
        <v/>
      </c>
    </row>
    <row r="31020" spans="10:10" x14ac:dyDescent="0.25">
      <c r="J31020" t="str">
        <f t="shared" si="735"/>
        <v/>
      </c>
    </row>
    <row r="31021" spans="10:10" x14ac:dyDescent="0.25">
      <c r="J31021" t="str">
        <f t="shared" si="735"/>
        <v/>
      </c>
    </row>
    <row r="31022" spans="10:10" x14ac:dyDescent="0.25">
      <c r="J31022" t="str">
        <f t="shared" si="735"/>
        <v/>
      </c>
    </row>
    <row r="31023" spans="10:10" x14ac:dyDescent="0.25">
      <c r="J31023" t="str">
        <f t="shared" si="735"/>
        <v/>
      </c>
    </row>
    <row r="31024" spans="10:10" x14ac:dyDescent="0.25">
      <c r="J31024" t="str">
        <f t="shared" si="735"/>
        <v/>
      </c>
    </row>
    <row r="31025" spans="10:10" x14ac:dyDescent="0.25">
      <c r="J31025" t="str">
        <f t="shared" si="735"/>
        <v/>
      </c>
    </row>
    <row r="31026" spans="10:10" x14ac:dyDescent="0.25">
      <c r="J31026" t="str">
        <f t="shared" si="735"/>
        <v/>
      </c>
    </row>
    <row r="31027" spans="10:10" x14ac:dyDescent="0.25">
      <c r="J31027" t="str">
        <f t="shared" si="735"/>
        <v/>
      </c>
    </row>
    <row r="31028" spans="10:10" x14ac:dyDescent="0.25">
      <c r="J31028" t="str">
        <f t="shared" si="735"/>
        <v/>
      </c>
    </row>
    <row r="31029" spans="10:10" x14ac:dyDescent="0.25">
      <c r="J31029" t="str">
        <f t="shared" si="735"/>
        <v/>
      </c>
    </row>
    <row r="31030" spans="10:10" x14ac:dyDescent="0.25">
      <c r="J31030" t="str">
        <f t="shared" si="735"/>
        <v/>
      </c>
    </row>
    <row r="31031" spans="10:10" x14ac:dyDescent="0.25">
      <c r="J31031" t="str">
        <f t="shared" si="735"/>
        <v/>
      </c>
    </row>
    <row r="31032" spans="10:10" x14ac:dyDescent="0.25">
      <c r="J31032" t="str">
        <f t="shared" si="735"/>
        <v/>
      </c>
    </row>
    <row r="31033" spans="10:10" x14ac:dyDescent="0.25">
      <c r="J31033" t="str">
        <f t="shared" si="735"/>
        <v/>
      </c>
    </row>
    <row r="31034" spans="10:10" x14ac:dyDescent="0.25">
      <c r="J31034" t="str">
        <f t="shared" si="735"/>
        <v/>
      </c>
    </row>
    <row r="31035" spans="10:10" x14ac:dyDescent="0.25">
      <c r="J31035" t="str">
        <f t="shared" si="735"/>
        <v/>
      </c>
    </row>
    <row r="31036" spans="10:10" x14ac:dyDescent="0.25">
      <c r="J31036" t="str">
        <f t="shared" si="735"/>
        <v/>
      </c>
    </row>
    <row r="31037" spans="10:10" x14ac:dyDescent="0.25">
      <c r="J31037" t="str">
        <f t="shared" si="735"/>
        <v/>
      </c>
    </row>
    <row r="31038" spans="10:10" x14ac:dyDescent="0.25">
      <c r="J31038" t="str">
        <f t="shared" si="735"/>
        <v/>
      </c>
    </row>
    <row r="31039" spans="10:10" x14ac:dyDescent="0.25">
      <c r="J31039" t="str">
        <f t="shared" si="735"/>
        <v/>
      </c>
    </row>
    <row r="31040" spans="10:10" x14ac:dyDescent="0.25">
      <c r="J31040" t="str">
        <f t="shared" si="735"/>
        <v/>
      </c>
    </row>
    <row r="31041" spans="10:10" x14ac:dyDescent="0.25">
      <c r="J31041" t="str">
        <f t="shared" si="735"/>
        <v/>
      </c>
    </row>
    <row r="31042" spans="10:10" x14ac:dyDescent="0.25">
      <c r="J31042" t="str">
        <f t="shared" si="735"/>
        <v/>
      </c>
    </row>
    <row r="31043" spans="10:10" x14ac:dyDescent="0.25">
      <c r="J31043" t="str">
        <f t="shared" ref="J31043:J31106" si="736">B31043&amp;C31043&amp;E31043&amp;IF(C31043="Skog",F31043&amp;G31043,"")</f>
        <v/>
      </c>
    </row>
    <row r="31044" spans="10:10" x14ac:dyDescent="0.25">
      <c r="J31044" t="str">
        <f t="shared" si="736"/>
        <v/>
      </c>
    </row>
    <row r="31045" spans="10:10" x14ac:dyDescent="0.25">
      <c r="J31045" t="str">
        <f t="shared" si="736"/>
        <v/>
      </c>
    </row>
    <row r="31046" spans="10:10" x14ac:dyDescent="0.25">
      <c r="J31046" t="str">
        <f t="shared" si="736"/>
        <v/>
      </c>
    </row>
    <row r="31047" spans="10:10" x14ac:dyDescent="0.25">
      <c r="J31047" t="str">
        <f t="shared" si="736"/>
        <v/>
      </c>
    </row>
    <row r="31048" spans="10:10" x14ac:dyDescent="0.25">
      <c r="J31048" t="str">
        <f t="shared" si="736"/>
        <v/>
      </c>
    </row>
    <row r="31049" spans="10:10" x14ac:dyDescent="0.25">
      <c r="J31049" t="str">
        <f t="shared" si="736"/>
        <v/>
      </c>
    </row>
    <row r="31050" spans="10:10" x14ac:dyDescent="0.25">
      <c r="J31050" t="str">
        <f t="shared" si="736"/>
        <v/>
      </c>
    </row>
    <row r="31051" spans="10:10" x14ac:dyDescent="0.25">
      <c r="J31051" t="str">
        <f t="shared" si="736"/>
        <v/>
      </c>
    </row>
    <row r="31052" spans="10:10" x14ac:dyDescent="0.25">
      <c r="J31052" t="str">
        <f t="shared" si="736"/>
        <v/>
      </c>
    </row>
    <row r="31053" spans="10:10" x14ac:dyDescent="0.25">
      <c r="J31053" t="str">
        <f t="shared" si="736"/>
        <v/>
      </c>
    </row>
    <row r="31054" spans="10:10" x14ac:dyDescent="0.25">
      <c r="J31054" t="str">
        <f t="shared" si="736"/>
        <v/>
      </c>
    </row>
    <row r="31055" spans="10:10" x14ac:dyDescent="0.25">
      <c r="J31055" t="str">
        <f t="shared" si="736"/>
        <v/>
      </c>
    </row>
    <row r="31056" spans="10:10" x14ac:dyDescent="0.25">
      <c r="J31056" t="str">
        <f t="shared" si="736"/>
        <v/>
      </c>
    </row>
    <row r="31057" spans="10:10" x14ac:dyDescent="0.25">
      <c r="J31057" t="str">
        <f t="shared" si="736"/>
        <v/>
      </c>
    </row>
    <row r="31058" spans="10:10" x14ac:dyDescent="0.25">
      <c r="J31058" t="str">
        <f t="shared" si="736"/>
        <v/>
      </c>
    </row>
    <row r="31059" spans="10:10" x14ac:dyDescent="0.25">
      <c r="J31059" t="str">
        <f t="shared" si="736"/>
        <v/>
      </c>
    </row>
    <row r="31060" spans="10:10" x14ac:dyDescent="0.25">
      <c r="J31060" t="str">
        <f t="shared" si="736"/>
        <v/>
      </c>
    </row>
    <row r="31061" spans="10:10" x14ac:dyDescent="0.25">
      <c r="J31061" t="str">
        <f t="shared" si="736"/>
        <v/>
      </c>
    </row>
    <row r="31062" spans="10:10" x14ac:dyDescent="0.25">
      <c r="J31062" t="str">
        <f t="shared" si="736"/>
        <v/>
      </c>
    </row>
    <row r="31063" spans="10:10" x14ac:dyDescent="0.25">
      <c r="J31063" t="str">
        <f t="shared" si="736"/>
        <v/>
      </c>
    </row>
    <row r="31064" spans="10:10" x14ac:dyDescent="0.25">
      <c r="J31064" t="str">
        <f t="shared" si="736"/>
        <v/>
      </c>
    </row>
    <row r="31065" spans="10:10" x14ac:dyDescent="0.25">
      <c r="J31065" t="str">
        <f t="shared" si="736"/>
        <v/>
      </c>
    </row>
    <row r="31066" spans="10:10" x14ac:dyDescent="0.25">
      <c r="J31066" t="str">
        <f t="shared" si="736"/>
        <v/>
      </c>
    </row>
    <row r="31067" spans="10:10" x14ac:dyDescent="0.25">
      <c r="J31067" t="str">
        <f t="shared" si="736"/>
        <v/>
      </c>
    </row>
    <row r="31068" spans="10:10" x14ac:dyDescent="0.25">
      <c r="J31068" t="str">
        <f t="shared" si="736"/>
        <v/>
      </c>
    </row>
    <row r="31069" spans="10:10" x14ac:dyDescent="0.25">
      <c r="J31069" t="str">
        <f t="shared" si="736"/>
        <v/>
      </c>
    </row>
    <row r="31070" spans="10:10" x14ac:dyDescent="0.25">
      <c r="J31070" t="str">
        <f t="shared" si="736"/>
        <v/>
      </c>
    </row>
    <row r="31071" spans="10:10" x14ac:dyDescent="0.25">
      <c r="J31071" t="str">
        <f t="shared" si="736"/>
        <v/>
      </c>
    </row>
    <row r="31072" spans="10:10" x14ac:dyDescent="0.25">
      <c r="J31072" t="str">
        <f t="shared" si="736"/>
        <v/>
      </c>
    </row>
    <row r="31073" spans="10:10" x14ac:dyDescent="0.25">
      <c r="J31073" t="str">
        <f t="shared" si="736"/>
        <v/>
      </c>
    </row>
    <row r="31074" spans="10:10" x14ac:dyDescent="0.25">
      <c r="J31074" t="str">
        <f t="shared" si="736"/>
        <v/>
      </c>
    </row>
    <row r="31075" spans="10:10" x14ac:dyDescent="0.25">
      <c r="J31075" t="str">
        <f t="shared" si="736"/>
        <v/>
      </c>
    </row>
    <row r="31076" spans="10:10" x14ac:dyDescent="0.25">
      <c r="J31076" t="str">
        <f t="shared" si="736"/>
        <v/>
      </c>
    </row>
    <row r="31077" spans="10:10" x14ac:dyDescent="0.25">
      <c r="J31077" t="str">
        <f t="shared" si="736"/>
        <v/>
      </c>
    </row>
    <row r="31078" spans="10:10" x14ac:dyDescent="0.25">
      <c r="J31078" t="str">
        <f t="shared" si="736"/>
        <v/>
      </c>
    </row>
    <row r="31079" spans="10:10" x14ac:dyDescent="0.25">
      <c r="J31079" t="str">
        <f t="shared" si="736"/>
        <v/>
      </c>
    </row>
    <row r="31080" spans="10:10" x14ac:dyDescent="0.25">
      <c r="J31080" t="str">
        <f t="shared" si="736"/>
        <v/>
      </c>
    </row>
    <row r="31081" spans="10:10" x14ac:dyDescent="0.25">
      <c r="J31081" t="str">
        <f t="shared" si="736"/>
        <v/>
      </c>
    </row>
    <row r="31082" spans="10:10" x14ac:dyDescent="0.25">
      <c r="J31082" t="str">
        <f t="shared" si="736"/>
        <v/>
      </c>
    </row>
    <row r="31083" spans="10:10" x14ac:dyDescent="0.25">
      <c r="J31083" t="str">
        <f t="shared" si="736"/>
        <v/>
      </c>
    </row>
    <row r="31084" spans="10:10" x14ac:dyDescent="0.25">
      <c r="J31084" t="str">
        <f t="shared" si="736"/>
        <v/>
      </c>
    </row>
    <row r="31085" spans="10:10" x14ac:dyDescent="0.25">
      <c r="J31085" t="str">
        <f t="shared" si="736"/>
        <v/>
      </c>
    </row>
    <row r="31086" spans="10:10" x14ac:dyDescent="0.25">
      <c r="J31086" t="str">
        <f t="shared" si="736"/>
        <v/>
      </c>
    </row>
    <row r="31087" spans="10:10" x14ac:dyDescent="0.25">
      <c r="J31087" t="str">
        <f t="shared" si="736"/>
        <v/>
      </c>
    </row>
    <row r="31088" spans="10:10" x14ac:dyDescent="0.25">
      <c r="J31088" t="str">
        <f t="shared" si="736"/>
        <v/>
      </c>
    </row>
    <row r="31089" spans="10:10" x14ac:dyDescent="0.25">
      <c r="J31089" t="str">
        <f t="shared" si="736"/>
        <v/>
      </c>
    </row>
    <row r="31090" spans="10:10" x14ac:dyDescent="0.25">
      <c r="J31090" t="str">
        <f t="shared" si="736"/>
        <v/>
      </c>
    </row>
    <row r="31091" spans="10:10" x14ac:dyDescent="0.25">
      <c r="J31091" t="str">
        <f t="shared" si="736"/>
        <v/>
      </c>
    </row>
    <row r="31092" spans="10:10" x14ac:dyDescent="0.25">
      <c r="J31092" t="str">
        <f t="shared" si="736"/>
        <v/>
      </c>
    </row>
    <row r="31093" spans="10:10" x14ac:dyDescent="0.25">
      <c r="J31093" t="str">
        <f t="shared" si="736"/>
        <v/>
      </c>
    </row>
    <row r="31094" spans="10:10" x14ac:dyDescent="0.25">
      <c r="J31094" t="str">
        <f t="shared" si="736"/>
        <v/>
      </c>
    </row>
    <row r="31095" spans="10:10" x14ac:dyDescent="0.25">
      <c r="J31095" t="str">
        <f t="shared" si="736"/>
        <v/>
      </c>
    </row>
    <row r="31096" spans="10:10" x14ac:dyDescent="0.25">
      <c r="J31096" t="str">
        <f t="shared" si="736"/>
        <v/>
      </c>
    </row>
    <row r="31097" spans="10:10" x14ac:dyDescent="0.25">
      <c r="J31097" t="str">
        <f t="shared" si="736"/>
        <v/>
      </c>
    </row>
    <row r="31098" spans="10:10" x14ac:dyDescent="0.25">
      <c r="J31098" t="str">
        <f t="shared" si="736"/>
        <v/>
      </c>
    </row>
    <row r="31099" spans="10:10" x14ac:dyDescent="0.25">
      <c r="J31099" t="str">
        <f t="shared" si="736"/>
        <v/>
      </c>
    </row>
    <row r="31100" spans="10:10" x14ac:dyDescent="0.25">
      <c r="J31100" t="str">
        <f t="shared" si="736"/>
        <v/>
      </c>
    </row>
    <row r="31101" spans="10:10" x14ac:dyDescent="0.25">
      <c r="J31101" t="str">
        <f t="shared" si="736"/>
        <v/>
      </c>
    </row>
    <row r="31102" spans="10:10" x14ac:dyDescent="0.25">
      <c r="J31102" t="str">
        <f t="shared" si="736"/>
        <v/>
      </c>
    </row>
    <row r="31103" spans="10:10" x14ac:dyDescent="0.25">
      <c r="J31103" t="str">
        <f t="shared" si="736"/>
        <v/>
      </c>
    </row>
    <row r="31104" spans="10:10" x14ac:dyDescent="0.25">
      <c r="J31104" t="str">
        <f t="shared" si="736"/>
        <v/>
      </c>
    </row>
    <row r="31105" spans="10:10" x14ac:dyDescent="0.25">
      <c r="J31105" t="str">
        <f t="shared" si="736"/>
        <v/>
      </c>
    </row>
    <row r="31106" spans="10:10" x14ac:dyDescent="0.25">
      <c r="J31106" t="str">
        <f t="shared" si="736"/>
        <v/>
      </c>
    </row>
    <row r="31107" spans="10:10" x14ac:dyDescent="0.25">
      <c r="J31107" t="str">
        <f t="shared" ref="J31107:J31170" si="737">B31107&amp;C31107&amp;E31107&amp;IF(C31107="Skog",F31107&amp;G31107,"")</f>
        <v/>
      </c>
    </row>
    <row r="31108" spans="10:10" x14ac:dyDescent="0.25">
      <c r="J31108" t="str">
        <f t="shared" si="737"/>
        <v/>
      </c>
    </row>
    <row r="31109" spans="10:10" x14ac:dyDescent="0.25">
      <c r="J31109" t="str">
        <f t="shared" si="737"/>
        <v/>
      </c>
    </row>
    <row r="31110" spans="10:10" x14ac:dyDescent="0.25">
      <c r="J31110" t="str">
        <f t="shared" si="737"/>
        <v/>
      </c>
    </row>
    <row r="31111" spans="10:10" x14ac:dyDescent="0.25">
      <c r="J31111" t="str">
        <f t="shared" si="737"/>
        <v/>
      </c>
    </row>
    <row r="31112" spans="10:10" x14ac:dyDescent="0.25">
      <c r="J31112" t="str">
        <f t="shared" si="737"/>
        <v/>
      </c>
    </row>
    <row r="31113" spans="10:10" x14ac:dyDescent="0.25">
      <c r="J31113" t="str">
        <f t="shared" si="737"/>
        <v/>
      </c>
    </row>
    <row r="31114" spans="10:10" x14ac:dyDescent="0.25">
      <c r="J31114" t="str">
        <f t="shared" si="737"/>
        <v/>
      </c>
    </row>
    <row r="31115" spans="10:10" x14ac:dyDescent="0.25">
      <c r="J31115" t="str">
        <f t="shared" si="737"/>
        <v/>
      </c>
    </row>
    <row r="31116" spans="10:10" x14ac:dyDescent="0.25">
      <c r="J31116" t="str">
        <f t="shared" si="737"/>
        <v/>
      </c>
    </row>
    <row r="31117" spans="10:10" x14ac:dyDescent="0.25">
      <c r="J31117" t="str">
        <f t="shared" si="737"/>
        <v/>
      </c>
    </row>
    <row r="31118" spans="10:10" x14ac:dyDescent="0.25">
      <c r="J31118" t="str">
        <f t="shared" si="737"/>
        <v/>
      </c>
    </row>
    <row r="31119" spans="10:10" x14ac:dyDescent="0.25">
      <c r="J31119" t="str">
        <f t="shared" si="737"/>
        <v/>
      </c>
    </row>
    <row r="31120" spans="10:10" x14ac:dyDescent="0.25">
      <c r="J31120" t="str">
        <f t="shared" si="737"/>
        <v/>
      </c>
    </row>
    <row r="31121" spans="10:10" x14ac:dyDescent="0.25">
      <c r="J31121" t="str">
        <f t="shared" si="737"/>
        <v/>
      </c>
    </row>
    <row r="31122" spans="10:10" x14ac:dyDescent="0.25">
      <c r="J31122" t="str">
        <f t="shared" si="737"/>
        <v/>
      </c>
    </row>
    <row r="31123" spans="10:10" x14ac:dyDescent="0.25">
      <c r="J31123" t="str">
        <f t="shared" si="737"/>
        <v/>
      </c>
    </row>
    <row r="31124" spans="10:10" x14ac:dyDescent="0.25">
      <c r="J31124" t="str">
        <f t="shared" si="737"/>
        <v/>
      </c>
    </row>
    <row r="31125" spans="10:10" x14ac:dyDescent="0.25">
      <c r="J31125" t="str">
        <f t="shared" si="737"/>
        <v/>
      </c>
    </row>
    <row r="31126" spans="10:10" x14ac:dyDescent="0.25">
      <c r="J31126" t="str">
        <f t="shared" si="737"/>
        <v/>
      </c>
    </row>
    <row r="31127" spans="10:10" x14ac:dyDescent="0.25">
      <c r="J31127" t="str">
        <f t="shared" si="737"/>
        <v/>
      </c>
    </row>
    <row r="31128" spans="10:10" x14ac:dyDescent="0.25">
      <c r="J31128" t="str">
        <f t="shared" si="737"/>
        <v/>
      </c>
    </row>
    <row r="31129" spans="10:10" x14ac:dyDescent="0.25">
      <c r="J31129" t="str">
        <f t="shared" si="737"/>
        <v/>
      </c>
    </row>
    <row r="31130" spans="10:10" x14ac:dyDescent="0.25">
      <c r="J31130" t="str">
        <f t="shared" si="737"/>
        <v/>
      </c>
    </row>
    <row r="31131" spans="10:10" x14ac:dyDescent="0.25">
      <c r="J31131" t="str">
        <f t="shared" si="737"/>
        <v/>
      </c>
    </row>
    <row r="31132" spans="10:10" x14ac:dyDescent="0.25">
      <c r="J31132" t="str">
        <f t="shared" si="737"/>
        <v/>
      </c>
    </row>
    <row r="31133" spans="10:10" x14ac:dyDescent="0.25">
      <c r="J31133" t="str">
        <f t="shared" si="737"/>
        <v/>
      </c>
    </row>
    <row r="31134" spans="10:10" x14ac:dyDescent="0.25">
      <c r="J31134" t="str">
        <f t="shared" si="737"/>
        <v/>
      </c>
    </row>
    <row r="31135" spans="10:10" x14ac:dyDescent="0.25">
      <c r="J31135" t="str">
        <f t="shared" si="737"/>
        <v/>
      </c>
    </row>
    <row r="31136" spans="10:10" x14ac:dyDescent="0.25">
      <c r="J31136" t="str">
        <f t="shared" si="737"/>
        <v/>
      </c>
    </row>
    <row r="31137" spans="10:10" x14ac:dyDescent="0.25">
      <c r="J31137" t="str">
        <f t="shared" si="737"/>
        <v/>
      </c>
    </row>
    <row r="31138" spans="10:10" x14ac:dyDescent="0.25">
      <c r="J31138" t="str">
        <f t="shared" si="737"/>
        <v/>
      </c>
    </row>
    <row r="31139" spans="10:10" x14ac:dyDescent="0.25">
      <c r="J31139" t="str">
        <f t="shared" si="737"/>
        <v/>
      </c>
    </row>
    <row r="31140" spans="10:10" x14ac:dyDescent="0.25">
      <c r="J31140" t="str">
        <f t="shared" si="737"/>
        <v/>
      </c>
    </row>
    <row r="31141" spans="10:10" x14ac:dyDescent="0.25">
      <c r="J31141" t="str">
        <f t="shared" si="737"/>
        <v/>
      </c>
    </row>
    <row r="31142" spans="10:10" x14ac:dyDescent="0.25">
      <c r="J31142" t="str">
        <f t="shared" si="737"/>
        <v/>
      </c>
    </row>
    <row r="31143" spans="10:10" x14ac:dyDescent="0.25">
      <c r="J31143" t="str">
        <f t="shared" si="737"/>
        <v/>
      </c>
    </row>
    <row r="31144" spans="10:10" x14ac:dyDescent="0.25">
      <c r="J31144" t="str">
        <f t="shared" si="737"/>
        <v/>
      </c>
    </row>
    <row r="31145" spans="10:10" x14ac:dyDescent="0.25">
      <c r="J31145" t="str">
        <f t="shared" si="737"/>
        <v/>
      </c>
    </row>
    <row r="31146" spans="10:10" x14ac:dyDescent="0.25">
      <c r="J31146" t="str">
        <f t="shared" si="737"/>
        <v/>
      </c>
    </row>
    <row r="31147" spans="10:10" x14ac:dyDescent="0.25">
      <c r="J31147" t="str">
        <f t="shared" si="737"/>
        <v/>
      </c>
    </row>
    <row r="31148" spans="10:10" x14ac:dyDescent="0.25">
      <c r="J31148" t="str">
        <f t="shared" si="737"/>
        <v/>
      </c>
    </row>
    <row r="31149" spans="10:10" x14ac:dyDescent="0.25">
      <c r="J31149" t="str">
        <f t="shared" si="737"/>
        <v/>
      </c>
    </row>
    <row r="31150" spans="10:10" x14ac:dyDescent="0.25">
      <c r="J31150" t="str">
        <f t="shared" si="737"/>
        <v/>
      </c>
    </row>
    <row r="31151" spans="10:10" x14ac:dyDescent="0.25">
      <c r="J31151" t="str">
        <f t="shared" si="737"/>
        <v/>
      </c>
    </row>
    <row r="31152" spans="10:10" x14ac:dyDescent="0.25">
      <c r="J31152" t="str">
        <f t="shared" si="737"/>
        <v/>
      </c>
    </row>
    <row r="31153" spans="10:10" x14ac:dyDescent="0.25">
      <c r="J31153" t="str">
        <f t="shared" si="737"/>
        <v/>
      </c>
    </row>
    <row r="31154" spans="10:10" x14ac:dyDescent="0.25">
      <c r="J31154" t="str">
        <f t="shared" si="737"/>
        <v/>
      </c>
    </row>
    <row r="31155" spans="10:10" x14ac:dyDescent="0.25">
      <c r="J31155" t="str">
        <f t="shared" si="737"/>
        <v/>
      </c>
    </row>
    <row r="31156" spans="10:10" x14ac:dyDescent="0.25">
      <c r="J31156" t="str">
        <f t="shared" si="737"/>
        <v/>
      </c>
    </row>
    <row r="31157" spans="10:10" x14ac:dyDescent="0.25">
      <c r="J31157" t="str">
        <f t="shared" si="737"/>
        <v/>
      </c>
    </row>
    <row r="31158" spans="10:10" x14ac:dyDescent="0.25">
      <c r="J31158" t="str">
        <f t="shared" si="737"/>
        <v/>
      </c>
    </row>
    <row r="31159" spans="10:10" x14ac:dyDescent="0.25">
      <c r="J31159" t="str">
        <f t="shared" si="737"/>
        <v/>
      </c>
    </row>
    <row r="31160" spans="10:10" x14ac:dyDescent="0.25">
      <c r="J31160" t="str">
        <f t="shared" si="737"/>
        <v/>
      </c>
    </row>
    <row r="31161" spans="10:10" x14ac:dyDescent="0.25">
      <c r="J31161" t="str">
        <f t="shared" si="737"/>
        <v/>
      </c>
    </row>
    <row r="31162" spans="10:10" x14ac:dyDescent="0.25">
      <c r="J31162" t="str">
        <f t="shared" si="737"/>
        <v/>
      </c>
    </row>
    <row r="31163" spans="10:10" x14ac:dyDescent="0.25">
      <c r="J31163" t="str">
        <f t="shared" si="737"/>
        <v/>
      </c>
    </row>
    <row r="31164" spans="10:10" x14ac:dyDescent="0.25">
      <c r="J31164" t="str">
        <f t="shared" si="737"/>
        <v/>
      </c>
    </row>
    <row r="31165" spans="10:10" x14ac:dyDescent="0.25">
      <c r="J31165" t="str">
        <f t="shared" si="737"/>
        <v/>
      </c>
    </row>
    <row r="31166" spans="10:10" x14ac:dyDescent="0.25">
      <c r="J31166" t="str">
        <f t="shared" si="737"/>
        <v/>
      </c>
    </row>
    <row r="31167" spans="10:10" x14ac:dyDescent="0.25">
      <c r="J31167" t="str">
        <f t="shared" si="737"/>
        <v/>
      </c>
    </row>
    <row r="31168" spans="10:10" x14ac:dyDescent="0.25">
      <c r="J31168" t="str">
        <f t="shared" si="737"/>
        <v/>
      </c>
    </row>
    <row r="31169" spans="10:10" x14ac:dyDescent="0.25">
      <c r="J31169" t="str">
        <f t="shared" si="737"/>
        <v/>
      </c>
    </row>
    <row r="31170" spans="10:10" x14ac:dyDescent="0.25">
      <c r="J31170" t="str">
        <f t="shared" si="737"/>
        <v/>
      </c>
    </row>
    <row r="31171" spans="10:10" x14ac:dyDescent="0.25">
      <c r="J31171" t="str">
        <f t="shared" ref="J31171:J31234" si="738">B31171&amp;C31171&amp;E31171&amp;IF(C31171="Skog",F31171&amp;G31171,"")</f>
        <v/>
      </c>
    </row>
    <row r="31172" spans="10:10" x14ac:dyDescent="0.25">
      <c r="J31172" t="str">
        <f t="shared" si="738"/>
        <v/>
      </c>
    </row>
    <row r="31173" spans="10:10" x14ac:dyDescent="0.25">
      <c r="J31173" t="str">
        <f t="shared" si="738"/>
        <v/>
      </c>
    </row>
    <row r="31174" spans="10:10" x14ac:dyDescent="0.25">
      <c r="J31174" t="str">
        <f t="shared" si="738"/>
        <v/>
      </c>
    </row>
    <row r="31175" spans="10:10" x14ac:dyDescent="0.25">
      <c r="J31175" t="str">
        <f t="shared" si="738"/>
        <v/>
      </c>
    </row>
    <row r="31176" spans="10:10" x14ac:dyDescent="0.25">
      <c r="J31176" t="str">
        <f t="shared" si="738"/>
        <v/>
      </c>
    </row>
    <row r="31177" spans="10:10" x14ac:dyDescent="0.25">
      <c r="J31177" t="str">
        <f t="shared" si="738"/>
        <v/>
      </c>
    </row>
    <row r="31178" spans="10:10" x14ac:dyDescent="0.25">
      <c r="J31178" t="str">
        <f t="shared" si="738"/>
        <v/>
      </c>
    </row>
    <row r="31179" spans="10:10" x14ac:dyDescent="0.25">
      <c r="J31179" t="str">
        <f t="shared" si="738"/>
        <v/>
      </c>
    </row>
    <row r="31180" spans="10:10" x14ac:dyDescent="0.25">
      <c r="J31180" t="str">
        <f t="shared" si="738"/>
        <v/>
      </c>
    </row>
    <row r="31181" spans="10:10" x14ac:dyDescent="0.25">
      <c r="J31181" t="str">
        <f t="shared" si="738"/>
        <v/>
      </c>
    </row>
    <row r="31182" spans="10:10" x14ac:dyDescent="0.25">
      <c r="J31182" t="str">
        <f t="shared" si="738"/>
        <v/>
      </c>
    </row>
    <row r="31183" spans="10:10" x14ac:dyDescent="0.25">
      <c r="J31183" t="str">
        <f t="shared" si="738"/>
        <v/>
      </c>
    </row>
    <row r="31184" spans="10:10" x14ac:dyDescent="0.25">
      <c r="J31184" t="str">
        <f t="shared" si="738"/>
        <v/>
      </c>
    </row>
    <row r="31185" spans="10:10" x14ac:dyDescent="0.25">
      <c r="J31185" t="str">
        <f t="shared" si="738"/>
        <v/>
      </c>
    </row>
    <row r="31186" spans="10:10" x14ac:dyDescent="0.25">
      <c r="J31186" t="str">
        <f t="shared" si="738"/>
        <v/>
      </c>
    </row>
    <row r="31187" spans="10:10" x14ac:dyDescent="0.25">
      <c r="J31187" t="str">
        <f t="shared" si="738"/>
        <v/>
      </c>
    </row>
    <row r="31188" spans="10:10" x14ac:dyDescent="0.25">
      <c r="J31188" t="str">
        <f t="shared" si="738"/>
        <v/>
      </c>
    </row>
    <row r="31189" spans="10:10" x14ac:dyDescent="0.25">
      <c r="J31189" t="str">
        <f t="shared" si="738"/>
        <v/>
      </c>
    </row>
    <row r="31190" spans="10:10" x14ac:dyDescent="0.25">
      <c r="J31190" t="str">
        <f t="shared" si="738"/>
        <v/>
      </c>
    </row>
    <row r="31191" spans="10:10" x14ac:dyDescent="0.25">
      <c r="J31191" t="str">
        <f t="shared" si="738"/>
        <v/>
      </c>
    </row>
    <row r="31192" spans="10:10" x14ac:dyDescent="0.25">
      <c r="J31192" t="str">
        <f t="shared" si="738"/>
        <v/>
      </c>
    </row>
    <row r="31193" spans="10:10" x14ac:dyDescent="0.25">
      <c r="J31193" t="str">
        <f t="shared" si="738"/>
        <v/>
      </c>
    </row>
    <row r="31194" spans="10:10" x14ac:dyDescent="0.25">
      <c r="J31194" t="str">
        <f t="shared" si="738"/>
        <v/>
      </c>
    </row>
    <row r="31195" spans="10:10" x14ac:dyDescent="0.25">
      <c r="J31195" t="str">
        <f t="shared" si="738"/>
        <v/>
      </c>
    </row>
    <row r="31196" spans="10:10" x14ac:dyDescent="0.25">
      <c r="J31196" t="str">
        <f t="shared" si="738"/>
        <v/>
      </c>
    </row>
    <row r="31197" spans="10:10" x14ac:dyDescent="0.25">
      <c r="J31197" t="str">
        <f t="shared" si="738"/>
        <v/>
      </c>
    </row>
    <row r="31198" spans="10:10" x14ac:dyDescent="0.25">
      <c r="J31198" t="str">
        <f t="shared" si="738"/>
        <v/>
      </c>
    </row>
    <row r="31199" spans="10:10" x14ac:dyDescent="0.25">
      <c r="J31199" t="str">
        <f t="shared" si="738"/>
        <v/>
      </c>
    </row>
    <row r="31200" spans="10:10" x14ac:dyDescent="0.25">
      <c r="J31200" t="str">
        <f t="shared" si="738"/>
        <v/>
      </c>
    </row>
    <row r="31201" spans="10:10" x14ac:dyDescent="0.25">
      <c r="J31201" t="str">
        <f t="shared" si="738"/>
        <v/>
      </c>
    </row>
    <row r="31202" spans="10:10" x14ac:dyDescent="0.25">
      <c r="J31202" t="str">
        <f t="shared" si="738"/>
        <v/>
      </c>
    </row>
    <row r="31203" spans="10:10" x14ac:dyDescent="0.25">
      <c r="J31203" t="str">
        <f t="shared" si="738"/>
        <v/>
      </c>
    </row>
    <row r="31204" spans="10:10" x14ac:dyDescent="0.25">
      <c r="J31204" t="str">
        <f t="shared" si="738"/>
        <v/>
      </c>
    </row>
    <row r="31205" spans="10:10" x14ac:dyDescent="0.25">
      <c r="J31205" t="str">
        <f t="shared" si="738"/>
        <v/>
      </c>
    </row>
    <row r="31206" spans="10:10" x14ac:dyDescent="0.25">
      <c r="J31206" t="str">
        <f t="shared" si="738"/>
        <v/>
      </c>
    </row>
    <row r="31207" spans="10:10" x14ac:dyDescent="0.25">
      <c r="J31207" t="str">
        <f t="shared" si="738"/>
        <v/>
      </c>
    </row>
    <row r="31208" spans="10:10" x14ac:dyDescent="0.25">
      <c r="J31208" t="str">
        <f t="shared" si="738"/>
        <v/>
      </c>
    </row>
    <row r="31209" spans="10:10" x14ac:dyDescent="0.25">
      <c r="J31209" t="str">
        <f t="shared" si="738"/>
        <v/>
      </c>
    </row>
    <row r="31210" spans="10:10" x14ac:dyDescent="0.25">
      <c r="J31210" t="str">
        <f t="shared" si="738"/>
        <v/>
      </c>
    </row>
    <row r="31211" spans="10:10" x14ac:dyDescent="0.25">
      <c r="J31211" t="str">
        <f t="shared" si="738"/>
        <v/>
      </c>
    </row>
    <row r="31212" spans="10:10" x14ac:dyDescent="0.25">
      <c r="J31212" t="str">
        <f t="shared" si="738"/>
        <v/>
      </c>
    </row>
    <row r="31213" spans="10:10" x14ac:dyDescent="0.25">
      <c r="J31213" t="str">
        <f t="shared" si="738"/>
        <v/>
      </c>
    </row>
    <row r="31214" spans="10:10" x14ac:dyDescent="0.25">
      <c r="J31214" t="str">
        <f t="shared" si="738"/>
        <v/>
      </c>
    </row>
    <row r="31215" spans="10:10" x14ac:dyDescent="0.25">
      <c r="J31215" t="str">
        <f t="shared" si="738"/>
        <v/>
      </c>
    </row>
    <row r="31216" spans="10:10" x14ac:dyDescent="0.25">
      <c r="J31216" t="str">
        <f t="shared" si="738"/>
        <v/>
      </c>
    </row>
    <row r="31217" spans="10:10" x14ac:dyDescent="0.25">
      <c r="J31217" t="str">
        <f t="shared" si="738"/>
        <v/>
      </c>
    </row>
    <row r="31218" spans="10:10" x14ac:dyDescent="0.25">
      <c r="J31218" t="str">
        <f t="shared" si="738"/>
        <v/>
      </c>
    </row>
    <row r="31219" spans="10:10" x14ac:dyDescent="0.25">
      <c r="J31219" t="str">
        <f t="shared" si="738"/>
        <v/>
      </c>
    </row>
    <row r="31220" spans="10:10" x14ac:dyDescent="0.25">
      <c r="J31220" t="str">
        <f t="shared" si="738"/>
        <v/>
      </c>
    </row>
    <row r="31221" spans="10:10" x14ac:dyDescent="0.25">
      <c r="J31221" t="str">
        <f t="shared" si="738"/>
        <v/>
      </c>
    </row>
    <row r="31222" spans="10:10" x14ac:dyDescent="0.25">
      <c r="J31222" t="str">
        <f t="shared" si="738"/>
        <v/>
      </c>
    </row>
    <row r="31223" spans="10:10" x14ac:dyDescent="0.25">
      <c r="J31223" t="str">
        <f t="shared" si="738"/>
        <v/>
      </c>
    </row>
    <row r="31224" spans="10:10" x14ac:dyDescent="0.25">
      <c r="J31224" t="str">
        <f t="shared" si="738"/>
        <v/>
      </c>
    </row>
    <row r="31225" spans="10:10" x14ac:dyDescent="0.25">
      <c r="J31225" t="str">
        <f t="shared" si="738"/>
        <v/>
      </c>
    </row>
    <row r="31226" spans="10:10" x14ac:dyDescent="0.25">
      <c r="J31226" t="str">
        <f t="shared" si="738"/>
        <v/>
      </c>
    </row>
    <row r="31227" spans="10:10" x14ac:dyDescent="0.25">
      <c r="J31227" t="str">
        <f t="shared" si="738"/>
        <v/>
      </c>
    </row>
    <row r="31228" spans="10:10" x14ac:dyDescent="0.25">
      <c r="J31228" t="str">
        <f t="shared" si="738"/>
        <v/>
      </c>
    </row>
    <row r="31229" spans="10:10" x14ac:dyDescent="0.25">
      <c r="J31229" t="str">
        <f t="shared" si="738"/>
        <v/>
      </c>
    </row>
    <row r="31230" spans="10:10" x14ac:dyDescent="0.25">
      <c r="J31230" t="str">
        <f t="shared" si="738"/>
        <v/>
      </c>
    </row>
    <row r="31231" spans="10:10" x14ac:dyDescent="0.25">
      <c r="J31231" t="str">
        <f t="shared" si="738"/>
        <v/>
      </c>
    </row>
    <row r="31232" spans="10:10" x14ac:dyDescent="0.25">
      <c r="J31232" t="str">
        <f t="shared" si="738"/>
        <v/>
      </c>
    </row>
    <row r="31233" spans="10:10" x14ac:dyDescent="0.25">
      <c r="J31233" t="str">
        <f t="shared" si="738"/>
        <v/>
      </c>
    </row>
    <row r="31234" spans="10:10" x14ac:dyDescent="0.25">
      <c r="J31234" t="str">
        <f t="shared" si="738"/>
        <v/>
      </c>
    </row>
    <row r="31235" spans="10:10" x14ac:dyDescent="0.25">
      <c r="J31235" t="str">
        <f t="shared" ref="J31235:J31298" si="739">B31235&amp;C31235&amp;E31235&amp;IF(C31235="Skog",F31235&amp;G31235,"")</f>
        <v/>
      </c>
    </row>
    <row r="31236" spans="10:10" x14ac:dyDescent="0.25">
      <c r="J31236" t="str">
        <f t="shared" si="739"/>
        <v/>
      </c>
    </row>
    <row r="31237" spans="10:10" x14ac:dyDescent="0.25">
      <c r="J31237" t="str">
        <f t="shared" si="739"/>
        <v/>
      </c>
    </row>
    <row r="31238" spans="10:10" x14ac:dyDescent="0.25">
      <c r="J31238" t="str">
        <f t="shared" si="739"/>
        <v/>
      </c>
    </row>
    <row r="31239" spans="10:10" x14ac:dyDescent="0.25">
      <c r="J31239" t="str">
        <f t="shared" si="739"/>
        <v/>
      </c>
    </row>
    <row r="31240" spans="10:10" x14ac:dyDescent="0.25">
      <c r="J31240" t="str">
        <f t="shared" si="739"/>
        <v/>
      </c>
    </row>
    <row r="31241" spans="10:10" x14ac:dyDescent="0.25">
      <c r="J31241" t="str">
        <f t="shared" si="739"/>
        <v/>
      </c>
    </row>
    <row r="31242" spans="10:10" x14ac:dyDescent="0.25">
      <c r="J31242" t="str">
        <f t="shared" si="739"/>
        <v/>
      </c>
    </row>
    <row r="31243" spans="10:10" x14ac:dyDescent="0.25">
      <c r="J31243" t="str">
        <f t="shared" si="739"/>
        <v/>
      </c>
    </row>
    <row r="31244" spans="10:10" x14ac:dyDescent="0.25">
      <c r="J31244" t="str">
        <f t="shared" si="739"/>
        <v/>
      </c>
    </row>
    <row r="31245" spans="10:10" x14ac:dyDescent="0.25">
      <c r="J31245" t="str">
        <f t="shared" si="739"/>
        <v/>
      </c>
    </row>
    <row r="31246" spans="10:10" x14ac:dyDescent="0.25">
      <c r="J31246" t="str">
        <f t="shared" si="739"/>
        <v/>
      </c>
    </row>
    <row r="31247" spans="10:10" x14ac:dyDescent="0.25">
      <c r="J31247" t="str">
        <f t="shared" si="739"/>
        <v/>
      </c>
    </row>
    <row r="31248" spans="10:10" x14ac:dyDescent="0.25">
      <c r="J31248" t="str">
        <f t="shared" si="739"/>
        <v/>
      </c>
    </row>
    <row r="31249" spans="10:10" x14ac:dyDescent="0.25">
      <c r="J31249" t="str">
        <f t="shared" si="739"/>
        <v/>
      </c>
    </row>
    <row r="31250" spans="10:10" x14ac:dyDescent="0.25">
      <c r="J31250" t="str">
        <f t="shared" si="739"/>
        <v/>
      </c>
    </row>
    <row r="31251" spans="10:10" x14ac:dyDescent="0.25">
      <c r="J31251" t="str">
        <f t="shared" si="739"/>
        <v/>
      </c>
    </row>
    <row r="31252" spans="10:10" x14ac:dyDescent="0.25">
      <c r="J31252" t="str">
        <f t="shared" si="739"/>
        <v/>
      </c>
    </row>
    <row r="31253" spans="10:10" x14ac:dyDescent="0.25">
      <c r="J31253" t="str">
        <f t="shared" si="739"/>
        <v/>
      </c>
    </row>
    <row r="31254" spans="10:10" x14ac:dyDescent="0.25">
      <c r="J31254" t="str">
        <f t="shared" si="739"/>
        <v/>
      </c>
    </row>
    <row r="31255" spans="10:10" x14ac:dyDescent="0.25">
      <c r="J31255" t="str">
        <f t="shared" si="739"/>
        <v/>
      </c>
    </row>
    <row r="31256" spans="10:10" x14ac:dyDescent="0.25">
      <c r="J31256" t="str">
        <f t="shared" si="739"/>
        <v/>
      </c>
    </row>
    <row r="31257" spans="10:10" x14ac:dyDescent="0.25">
      <c r="J31257" t="str">
        <f t="shared" si="739"/>
        <v/>
      </c>
    </row>
    <row r="31258" spans="10:10" x14ac:dyDescent="0.25">
      <c r="J31258" t="str">
        <f t="shared" si="739"/>
        <v/>
      </c>
    </row>
    <row r="31259" spans="10:10" x14ac:dyDescent="0.25">
      <c r="J31259" t="str">
        <f t="shared" si="739"/>
        <v/>
      </c>
    </row>
    <row r="31260" spans="10:10" x14ac:dyDescent="0.25">
      <c r="J31260" t="str">
        <f t="shared" si="739"/>
        <v/>
      </c>
    </row>
    <row r="31261" spans="10:10" x14ac:dyDescent="0.25">
      <c r="J31261" t="str">
        <f t="shared" si="739"/>
        <v/>
      </c>
    </row>
    <row r="31262" spans="10:10" x14ac:dyDescent="0.25">
      <c r="J31262" t="str">
        <f t="shared" si="739"/>
        <v/>
      </c>
    </row>
    <row r="31263" spans="10:10" x14ac:dyDescent="0.25">
      <c r="J31263" t="str">
        <f t="shared" si="739"/>
        <v/>
      </c>
    </row>
    <row r="31264" spans="10:10" x14ac:dyDescent="0.25">
      <c r="J31264" t="str">
        <f t="shared" si="739"/>
        <v/>
      </c>
    </row>
    <row r="31265" spans="10:10" x14ac:dyDescent="0.25">
      <c r="J31265" t="str">
        <f t="shared" si="739"/>
        <v/>
      </c>
    </row>
    <row r="31266" spans="10:10" x14ac:dyDescent="0.25">
      <c r="J31266" t="str">
        <f t="shared" si="739"/>
        <v/>
      </c>
    </row>
    <row r="31267" spans="10:10" x14ac:dyDescent="0.25">
      <c r="J31267" t="str">
        <f t="shared" si="739"/>
        <v/>
      </c>
    </row>
    <row r="31268" spans="10:10" x14ac:dyDescent="0.25">
      <c r="J31268" t="str">
        <f t="shared" si="739"/>
        <v/>
      </c>
    </row>
    <row r="31269" spans="10:10" x14ac:dyDescent="0.25">
      <c r="J31269" t="str">
        <f t="shared" si="739"/>
        <v/>
      </c>
    </row>
    <row r="31270" spans="10:10" x14ac:dyDescent="0.25">
      <c r="J31270" t="str">
        <f t="shared" si="739"/>
        <v/>
      </c>
    </row>
    <row r="31271" spans="10:10" x14ac:dyDescent="0.25">
      <c r="J31271" t="str">
        <f t="shared" si="739"/>
        <v/>
      </c>
    </row>
    <row r="31272" spans="10:10" x14ac:dyDescent="0.25">
      <c r="J31272" t="str">
        <f t="shared" si="739"/>
        <v/>
      </c>
    </row>
    <row r="31273" spans="10:10" x14ac:dyDescent="0.25">
      <c r="J31273" t="str">
        <f t="shared" si="739"/>
        <v/>
      </c>
    </row>
    <row r="31274" spans="10:10" x14ac:dyDescent="0.25">
      <c r="J31274" t="str">
        <f t="shared" si="739"/>
        <v/>
      </c>
    </row>
    <row r="31275" spans="10:10" x14ac:dyDescent="0.25">
      <c r="J31275" t="str">
        <f t="shared" si="739"/>
        <v/>
      </c>
    </row>
    <row r="31276" spans="10:10" x14ac:dyDescent="0.25">
      <c r="J31276" t="str">
        <f t="shared" si="739"/>
        <v/>
      </c>
    </row>
    <row r="31277" spans="10:10" x14ac:dyDescent="0.25">
      <c r="J31277" t="str">
        <f t="shared" si="739"/>
        <v/>
      </c>
    </row>
    <row r="31278" spans="10:10" x14ac:dyDescent="0.25">
      <c r="J31278" t="str">
        <f t="shared" si="739"/>
        <v/>
      </c>
    </row>
    <row r="31279" spans="10:10" x14ac:dyDescent="0.25">
      <c r="J31279" t="str">
        <f t="shared" si="739"/>
        <v/>
      </c>
    </row>
    <row r="31280" spans="10:10" x14ac:dyDescent="0.25">
      <c r="J31280" t="str">
        <f t="shared" si="739"/>
        <v/>
      </c>
    </row>
    <row r="31281" spans="10:10" x14ac:dyDescent="0.25">
      <c r="J31281" t="str">
        <f t="shared" si="739"/>
        <v/>
      </c>
    </row>
    <row r="31282" spans="10:10" x14ac:dyDescent="0.25">
      <c r="J31282" t="str">
        <f t="shared" si="739"/>
        <v/>
      </c>
    </row>
    <row r="31283" spans="10:10" x14ac:dyDescent="0.25">
      <c r="J31283" t="str">
        <f t="shared" si="739"/>
        <v/>
      </c>
    </row>
    <row r="31284" spans="10:10" x14ac:dyDescent="0.25">
      <c r="J31284" t="str">
        <f t="shared" si="739"/>
        <v/>
      </c>
    </row>
    <row r="31285" spans="10:10" x14ac:dyDescent="0.25">
      <c r="J31285" t="str">
        <f t="shared" si="739"/>
        <v/>
      </c>
    </row>
    <row r="31286" spans="10:10" x14ac:dyDescent="0.25">
      <c r="J31286" t="str">
        <f t="shared" si="739"/>
        <v/>
      </c>
    </row>
    <row r="31287" spans="10:10" x14ac:dyDescent="0.25">
      <c r="J31287" t="str">
        <f t="shared" si="739"/>
        <v/>
      </c>
    </row>
    <row r="31288" spans="10:10" x14ac:dyDescent="0.25">
      <c r="J31288" t="str">
        <f t="shared" si="739"/>
        <v/>
      </c>
    </row>
    <row r="31289" spans="10:10" x14ac:dyDescent="0.25">
      <c r="J31289" t="str">
        <f t="shared" si="739"/>
        <v/>
      </c>
    </row>
    <row r="31290" spans="10:10" x14ac:dyDescent="0.25">
      <c r="J31290" t="str">
        <f t="shared" si="739"/>
        <v/>
      </c>
    </row>
    <row r="31291" spans="10:10" x14ac:dyDescent="0.25">
      <c r="J31291" t="str">
        <f t="shared" si="739"/>
        <v/>
      </c>
    </row>
    <row r="31292" spans="10:10" x14ac:dyDescent="0.25">
      <c r="J31292" t="str">
        <f t="shared" si="739"/>
        <v/>
      </c>
    </row>
    <row r="31293" spans="10:10" x14ac:dyDescent="0.25">
      <c r="J31293" t="str">
        <f t="shared" si="739"/>
        <v/>
      </c>
    </row>
    <row r="31294" spans="10:10" x14ac:dyDescent="0.25">
      <c r="J31294" t="str">
        <f t="shared" si="739"/>
        <v/>
      </c>
    </row>
    <row r="31295" spans="10:10" x14ac:dyDescent="0.25">
      <c r="J31295" t="str">
        <f t="shared" si="739"/>
        <v/>
      </c>
    </row>
    <row r="31296" spans="10:10" x14ac:dyDescent="0.25">
      <c r="J31296" t="str">
        <f t="shared" si="739"/>
        <v/>
      </c>
    </row>
    <row r="31297" spans="10:10" x14ac:dyDescent="0.25">
      <c r="J31297" t="str">
        <f t="shared" si="739"/>
        <v/>
      </c>
    </row>
    <row r="31298" spans="10:10" x14ac:dyDescent="0.25">
      <c r="J31298" t="str">
        <f t="shared" si="739"/>
        <v/>
      </c>
    </row>
    <row r="31299" spans="10:10" x14ac:dyDescent="0.25">
      <c r="J31299" t="str">
        <f t="shared" ref="J31299:J31362" si="740">B31299&amp;C31299&amp;E31299&amp;IF(C31299="Skog",F31299&amp;G31299,"")</f>
        <v/>
      </c>
    </row>
    <row r="31300" spans="10:10" x14ac:dyDescent="0.25">
      <c r="J31300" t="str">
        <f t="shared" si="740"/>
        <v/>
      </c>
    </row>
    <row r="31301" spans="10:10" x14ac:dyDescent="0.25">
      <c r="J31301" t="str">
        <f t="shared" si="740"/>
        <v/>
      </c>
    </row>
    <row r="31302" spans="10:10" x14ac:dyDescent="0.25">
      <c r="J31302" t="str">
        <f t="shared" si="740"/>
        <v/>
      </c>
    </row>
    <row r="31303" spans="10:10" x14ac:dyDescent="0.25">
      <c r="J31303" t="str">
        <f t="shared" si="740"/>
        <v/>
      </c>
    </row>
    <row r="31304" spans="10:10" x14ac:dyDescent="0.25">
      <c r="J31304" t="str">
        <f t="shared" si="740"/>
        <v/>
      </c>
    </row>
    <row r="31305" spans="10:10" x14ac:dyDescent="0.25">
      <c r="J31305" t="str">
        <f t="shared" si="740"/>
        <v/>
      </c>
    </row>
    <row r="31306" spans="10:10" x14ac:dyDescent="0.25">
      <c r="J31306" t="str">
        <f t="shared" si="740"/>
        <v/>
      </c>
    </row>
    <row r="31307" spans="10:10" x14ac:dyDescent="0.25">
      <c r="J31307" t="str">
        <f t="shared" si="740"/>
        <v/>
      </c>
    </row>
    <row r="31308" spans="10:10" x14ac:dyDescent="0.25">
      <c r="J31308" t="str">
        <f t="shared" si="740"/>
        <v/>
      </c>
    </row>
    <row r="31309" spans="10:10" x14ac:dyDescent="0.25">
      <c r="J31309" t="str">
        <f t="shared" si="740"/>
        <v/>
      </c>
    </row>
    <row r="31310" spans="10:10" x14ac:dyDescent="0.25">
      <c r="J31310" t="str">
        <f t="shared" si="740"/>
        <v/>
      </c>
    </row>
    <row r="31311" spans="10:10" x14ac:dyDescent="0.25">
      <c r="J31311" t="str">
        <f t="shared" si="740"/>
        <v/>
      </c>
    </row>
    <row r="31312" spans="10:10" x14ac:dyDescent="0.25">
      <c r="J31312" t="str">
        <f t="shared" si="740"/>
        <v/>
      </c>
    </row>
    <row r="31313" spans="10:10" x14ac:dyDescent="0.25">
      <c r="J31313" t="str">
        <f t="shared" si="740"/>
        <v/>
      </c>
    </row>
    <row r="31314" spans="10:10" x14ac:dyDescent="0.25">
      <c r="J31314" t="str">
        <f t="shared" si="740"/>
        <v/>
      </c>
    </row>
    <row r="31315" spans="10:10" x14ac:dyDescent="0.25">
      <c r="J31315" t="str">
        <f t="shared" si="740"/>
        <v/>
      </c>
    </row>
    <row r="31316" spans="10:10" x14ac:dyDescent="0.25">
      <c r="J31316" t="str">
        <f t="shared" si="740"/>
        <v/>
      </c>
    </row>
    <row r="31317" spans="10:10" x14ac:dyDescent="0.25">
      <c r="J31317" t="str">
        <f t="shared" si="740"/>
        <v/>
      </c>
    </row>
    <row r="31318" spans="10:10" x14ac:dyDescent="0.25">
      <c r="J31318" t="str">
        <f t="shared" si="740"/>
        <v/>
      </c>
    </row>
    <row r="31319" spans="10:10" x14ac:dyDescent="0.25">
      <c r="J31319" t="str">
        <f t="shared" si="740"/>
        <v/>
      </c>
    </row>
    <row r="31320" spans="10:10" x14ac:dyDescent="0.25">
      <c r="J31320" t="str">
        <f t="shared" si="740"/>
        <v/>
      </c>
    </row>
    <row r="31321" spans="10:10" x14ac:dyDescent="0.25">
      <c r="J31321" t="str">
        <f t="shared" si="740"/>
        <v/>
      </c>
    </row>
    <row r="31322" spans="10:10" x14ac:dyDescent="0.25">
      <c r="J31322" t="str">
        <f t="shared" si="740"/>
        <v/>
      </c>
    </row>
    <row r="31323" spans="10:10" x14ac:dyDescent="0.25">
      <c r="J31323" t="str">
        <f t="shared" si="740"/>
        <v/>
      </c>
    </row>
    <row r="31324" spans="10:10" x14ac:dyDescent="0.25">
      <c r="J31324" t="str">
        <f t="shared" si="740"/>
        <v/>
      </c>
    </row>
    <row r="31325" spans="10:10" x14ac:dyDescent="0.25">
      <c r="J31325" t="str">
        <f t="shared" si="740"/>
        <v/>
      </c>
    </row>
    <row r="31326" spans="10:10" x14ac:dyDescent="0.25">
      <c r="J31326" t="str">
        <f t="shared" si="740"/>
        <v/>
      </c>
    </row>
    <row r="31327" spans="10:10" x14ac:dyDescent="0.25">
      <c r="J31327" t="str">
        <f t="shared" si="740"/>
        <v/>
      </c>
    </row>
    <row r="31328" spans="10:10" x14ac:dyDescent="0.25">
      <c r="J31328" t="str">
        <f t="shared" si="740"/>
        <v/>
      </c>
    </row>
    <row r="31329" spans="10:10" x14ac:dyDescent="0.25">
      <c r="J31329" t="str">
        <f t="shared" si="740"/>
        <v/>
      </c>
    </row>
    <row r="31330" spans="10:10" x14ac:dyDescent="0.25">
      <c r="J31330" t="str">
        <f t="shared" si="740"/>
        <v/>
      </c>
    </row>
    <row r="31331" spans="10:10" x14ac:dyDescent="0.25">
      <c r="J31331" t="str">
        <f t="shared" si="740"/>
        <v/>
      </c>
    </row>
    <row r="31332" spans="10:10" x14ac:dyDescent="0.25">
      <c r="J31332" t="str">
        <f t="shared" si="740"/>
        <v/>
      </c>
    </row>
    <row r="31333" spans="10:10" x14ac:dyDescent="0.25">
      <c r="J31333" t="str">
        <f t="shared" si="740"/>
        <v/>
      </c>
    </row>
    <row r="31334" spans="10:10" x14ac:dyDescent="0.25">
      <c r="J31334" t="str">
        <f t="shared" si="740"/>
        <v/>
      </c>
    </row>
    <row r="31335" spans="10:10" x14ac:dyDescent="0.25">
      <c r="J31335" t="str">
        <f t="shared" si="740"/>
        <v/>
      </c>
    </row>
    <row r="31336" spans="10:10" x14ac:dyDescent="0.25">
      <c r="J31336" t="str">
        <f t="shared" si="740"/>
        <v/>
      </c>
    </row>
    <row r="31337" spans="10:10" x14ac:dyDescent="0.25">
      <c r="J31337" t="str">
        <f t="shared" si="740"/>
        <v/>
      </c>
    </row>
    <row r="31338" spans="10:10" x14ac:dyDescent="0.25">
      <c r="J31338" t="str">
        <f t="shared" si="740"/>
        <v/>
      </c>
    </row>
    <row r="31339" spans="10:10" x14ac:dyDescent="0.25">
      <c r="J31339" t="str">
        <f t="shared" si="740"/>
        <v/>
      </c>
    </row>
    <row r="31340" spans="10:10" x14ac:dyDescent="0.25">
      <c r="J31340" t="str">
        <f t="shared" si="740"/>
        <v/>
      </c>
    </row>
    <row r="31341" spans="10:10" x14ac:dyDescent="0.25">
      <c r="J31341" t="str">
        <f t="shared" si="740"/>
        <v/>
      </c>
    </row>
    <row r="31342" spans="10:10" x14ac:dyDescent="0.25">
      <c r="J31342" t="str">
        <f t="shared" si="740"/>
        <v/>
      </c>
    </row>
    <row r="31343" spans="10:10" x14ac:dyDescent="0.25">
      <c r="J31343" t="str">
        <f t="shared" si="740"/>
        <v/>
      </c>
    </row>
    <row r="31344" spans="10:10" x14ac:dyDescent="0.25">
      <c r="J31344" t="str">
        <f t="shared" si="740"/>
        <v/>
      </c>
    </row>
    <row r="31345" spans="10:10" x14ac:dyDescent="0.25">
      <c r="J31345" t="str">
        <f t="shared" si="740"/>
        <v/>
      </c>
    </row>
    <row r="31346" spans="10:10" x14ac:dyDescent="0.25">
      <c r="J31346" t="str">
        <f t="shared" si="740"/>
        <v/>
      </c>
    </row>
    <row r="31347" spans="10:10" x14ac:dyDescent="0.25">
      <c r="J31347" t="str">
        <f t="shared" si="740"/>
        <v/>
      </c>
    </row>
    <row r="31348" spans="10:10" x14ac:dyDescent="0.25">
      <c r="J31348" t="str">
        <f t="shared" si="740"/>
        <v/>
      </c>
    </row>
    <row r="31349" spans="10:10" x14ac:dyDescent="0.25">
      <c r="J31349" t="str">
        <f t="shared" si="740"/>
        <v/>
      </c>
    </row>
    <row r="31350" spans="10:10" x14ac:dyDescent="0.25">
      <c r="J31350" t="str">
        <f t="shared" si="740"/>
        <v/>
      </c>
    </row>
    <row r="31351" spans="10:10" x14ac:dyDescent="0.25">
      <c r="J31351" t="str">
        <f t="shared" si="740"/>
        <v/>
      </c>
    </row>
    <row r="31352" spans="10:10" x14ac:dyDescent="0.25">
      <c r="J31352" t="str">
        <f t="shared" si="740"/>
        <v/>
      </c>
    </row>
    <row r="31353" spans="10:10" x14ac:dyDescent="0.25">
      <c r="J31353" t="str">
        <f t="shared" si="740"/>
        <v/>
      </c>
    </row>
    <row r="31354" spans="10:10" x14ac:dyDescent="0.25">
      <c r="J31354" t="str">
        <f t="shared" si="740"/>
        <v/>
      </c>
    </row>
    <row r="31355" spans="10:10" x14ac:dyDescent="0.25">
      <c r="J31355" t="str">
        <f t="shared" si="740"/>
        <v/>
      </c>
    </row>
    <row r="31356" spans="10:10" x14ac:dyDescent="0.25">
      <c r="J31356" t="str">
        <f t="shared" si="740"/>
        <v/>
      </c>
    </row>
    <row r="31357" spans="10:10" x14ac:dyDescent="0.25">
      <c r="J31357" t="str">
        <f t="shared" si="740"/>
        <v/>
      </c>
    </row>
    <row r="31358" spans="10:10" x14ac:dyDescent="0.25">
      <c r="J31358" t="str">
        <f t="shared" si="740"/>
        <v/>
      </c>
    </row>
    <row r="31359" spans="10:10" x14ac:dyDescent="0.25">
      <c r="J31359" t="str">
        <f t="shared" si="740"/>
        <v/>
      </c>
    </row>
    <row r="31360" spans="10:10" x14ac:dyDescent="0.25">
      <c r="J31360" t="str">
        <f t="shared" si="740"/>
        <v/>
      </c>
    </row>
    <row r="31361" spans="10:10" x14ac:dyDescent="0.25">
      <c r="J31361" t="str">
        <f t="shared" si="740"/>
        <v/>
      </c>
    </row>
    <row r="31362" spans="10:10" x14ac:dyDescent="0.25">
      <c r="J31362" t="str">
        <f t="shared" si="740"/>
        <v/>
      </c>
    </row>
    <row r="31363" spans="10:10" x14ac:dyDescent="0.25">
      <c r="J31363" t="str">
        <f t="shared" ref="J31363:J31426" si="741">B31363&amp;C31363&amp;E31363&amp;IF(C31363="Skog",F31363&amp;G31363,"")</f>
        <v/>
      </c>
    </row>
    <row r="31364" spans="10:10" x14ac:dyDescent="0.25">
      <c r="J31364" t="str">
        <f t="shared" si="741"/>
        <v/>
      </c>
    </row>
    <row r="31365" spans="10:10" x14ac:dyDescent="0.25">
      <c r="J31365" t="str">
        <f t="shared" si="741"/>
        <v/>
      </c>
    </row>
    <row r="31366" spans="10:10" x14ac:dyDescent="0.25">
      <c r="J31366" t="str">
        <f t="shared" si="741"/>
        <v/>
      </c>
    </row>
    <row r="31367" spans="10:10" x14ac:dyDescent="0.25">
      <c r="J31367" t="str">
        <f t="shared" si="741"/>
        <v/>
      </c>
    </row>
    <row r="31368" spans="10:10" x14ac:dyDescent="0.25">
      <c r="J31368" t="str">
        <f t="shared" si="741"/>
        <v/>
      </c>
    </row>
    <row r="31369" spans="10:10" x14ac:dyDescent="0.25">
      <c r="J31369" t="str">
        <f t="shared" si="741"/>
        <v/>
      </c>
    </row>
    <row r="31370" spans="10:10" x14ac:dyDescent="0.25">
      <c r="J31370" t="str">
        <f t="shared" si="741"/>
        <v/>
      </c>
    </row>
    <row r="31371" spans="10:10" x14ac:dyDescent="0.25">
      <c r="J31371" t="str">
        <f t="shared" si="741"/>
        <v/>
      </c>
    </row>
    <row r="31372" spans="10:10" x14ac:dyDescent="0.25">
      <c r="J31372" t="str">
        <f t="shared" si="741"/>
        <v/>
      </c>
    </row>
    <row r="31373" spans="10:10" x14ac:dyDescent="0.25">
      <c r="J31373" t="str">
        <f t="shared" si="741"/>
        <v/>
      </c>
    </row>
    <row r="31374" spans="10:10" x14ac:dyDescent="0.25">
      <c r="J31374" t="str">
        <f t="shared" si="741"/>
        <v/>
      </c>
    </row>
    <row r="31375" spans="10:10" x14ac:dyDescent="0.25">
      <c r="J31375" t="str">
        <f t="shared" si="741"/>
        <v/>
      </c>
    </row>
    <row r="31376" spans="10:10" x14ac:dyDescent="0.25">
      <c r="J31376" t="str">
        <f t="shared" si="741"/>
        <v/>
      </c>
    </row>
    <row r="31377" spans="10:10" x14ac:dyDescent="0.25">
      <c r="J31377" t="str">
        <f t="shared" si="741"/>
        <v/>
      </c>
    </row>
    <row r="31378" spans="10:10" x14ac:dyDescent="0.25">
      <c r="J31378" t="str">
        <f t="shared" si="741"/>
        <v/>
      </c>
    </row>
    <row r="31379" spans="10:10" x14ac:dyDescent="0.25">
      <c r="J31379" t="str">
        <f t="shared" si="741"/>
        <v/>
      </c>
    </row>
    <row r="31380" spans="10:10" x14ac:dyDescent="0.25">
      <c r="J31380" t="str">
        <f t="shared" si="741"/>
        <v/>
      </c>
    </row>
    <row r="31381" spans="10:10" x14ac:dyDescent="0.25">
      <c r="J31381" t="str">
        <f t="shared" si="741"/>
        <v/>
      </c>
    </row>
    <row r="31382" spans="10:10" x14ac:dyDescent="0.25">
      <c r="J31382" t="str">
        <f t="shared" si="741"/>
        <v/>
      </c>
    </row>
    <row r="31383" spans="10:10" x14ac:dyDescent="0.25">
      <c r="J31383" t="str">
        <f t="shared" si="741"/>
        <v/>
      </c>
    </row>
    <row r="31384" spans="10:10" x14ac:dyDescent="0.25">
      <c r="J31384" t="str">
        <f t="shared" si="741"/>
        <v/>
      </c>
    </row>
    <row r="31385" spans="10:10" x14ac:dyDescent="0.25">
      <c r="J31385" t="str">
        <f t="shared" si="741"/>
        <v/>
      </c>
    </row>
    <row r="31386" spans="10:10" x14ac:dyDescent="0.25">
      <c r="J31386" t="str">
        <f t="shared" si="741"/>
        <v/>
      </c>
    </row>
    <row r="31387" spans="10:10" x14ac:dyDescent="0.25">
      <c r="J31387" t="str">
        <f t="shared" si="741"/>
        <v/>
      </c>
    </row>
    <row r="31388" spans="10:10" x14ac:dyDescent="0.25">
      <c r="J31388" t="str">
        <f t="shared" si="741"/>
        <v/>
      </c>
    </row>
    <row r="31389" spans="10:10" x14ac:dyDescent="0.25">
      <c r="J31389" t="str">
        <f t="shared" si="741"/>
        <v/>
      </c>
    </row>
    <row r="31390" spans="10:10" x14ac:dyDescent="0.25">
      <c r="J31390" t="str">
        <f t="shared" si="741"/>
        <v/>
      </c>
    </row>
    <row r="31391" spans="10:10" x14ac:dyDescent="0.25">
      <c r="J31391" t="str">
        <f t="shared" si="741"/>
        <v/>
      </c>
    </row>
    <row r="31392" spans="10:10" x14ac:dyDescent="0.25">
      <c r="J31392" t="str">
        <f t="shared" si="741"/>
        <v/>
      </c>
    </row>
    <row r="31393" spans="10:10" x14ac:dyDescent="0.25">
      <c r="J31393" t="str">
        <f t="shared" si="741"/>
        <v/>
      </c>
    </row>
    <row r="31394" spans="10:10" x14ac:dyDescent="0.25">
      <c r="J31394" t="str">
        <f t="shared" si="741"/>
        <v/>
      </c>
    </row>
    <row r="31395" spans="10:10" x14ac:dyDescent="0.25">
      <c r="J31395" t="str">
        <f t="shared" si="741"/>
        <v/>
      </c>
    </row>
    <row r="31396" spans="10:10" x14ac:dyDescent="0.25">
      <c r="J31396" t="str">
        <f t="shared" si="741"/>
        <v/>
      </c>
    </row>
    <row r="31397" spans="10:10" x14ac:dyDescent="0.25">
      <c r="J31397" t="str">
        <f t="shared" si="741"/>
        <v/>
      </c>
    </row>
    <row r="31398" spans="10:10" x14ac:dyDescent="0.25">
      <c r="J31398" t="str">
        <f t="shared" si="741"/>
        <v/>
      </c>
    </row>
    <row r="31399" spans="10:10" x14ac:dyDescent="0.25">
      <c r="J31399" t="str">
        <f t="shared" si="741"/>
        <v/>
      </c>
    </row>
    <row r="31400" spans="10:10" x14ac:dyDescent="0.25">
      <c r="J31400" t="str">
        <f t="shared" si="741"/>
        <v/>
      </c>
    </row>
    <row r="31401" spans="10:10" x14ac:dyDescent="0.25">
      <c r="J31401" t="str">
        <f t="shared" si="741"/>
        <v/>
      </c>
    </row>
    <row r="31402" spans="10:10" x14ac:dyDescent="0.25">
      <c r="J31402" t="str">
        <f t="shared" si="741"/>
        <v/>
      </c>
    </row>
    <row r="31403" spans="10:10" x14ac:dyDescent="0.25">
      <c r="J31403" t="str">
        <f t="shared" si="741"/>
        <v/>
      </c>
    </row>
    <row r="31404" spans="10:10" x14ac:dyDescent="0.25">
      <c r="J31404" t="str">
        <f t="shared" si="741"/>
        <v/>
      </c>
    </row>
    <row r="31405" spans="10:10" x14ac:dyDescent="0.25">
      <c r="J31405" t="str">
        <f t="shared" si="741"/>
        <v/>
      </c>
    </row>
    <row r="31406" spans="10:10" x14ac:dyDescent="0.25">
      <c r="J31406" t="str">
        <f t="shared" si="741"/>
        <v/>
      </c>
    </row>
    <row r="31407" spans="10:10" x14ac:dyDescent="0.25">
      <c r="J31407" t="str">
        <f t="shared" si="741"/>
        <v/>
      </c>
    </row>
    <row r="31408" spans="10:10" x14ac:dyDescent="0.25">
      <c r="J31408" t="str">
        <f t="shared" si="741"/>
        <v/>
      </c>
    </row>
    <row r="31409" spans="10:10" x14ac:dyDescent="0.25">
      <c r="J31409" t="str">
        <f t="shared" si="741"/>
        <v/>
      </c>
    </row>
    <row r="31410" spans="10:10" x14ac:dyDescent="0.25">
      <c r="J31410" t="str">
        <f t="shared" si="741"/>
        <v/>
      </c>
    </row>
    <row r="31411" spans="10:10" x14ac:dyDescent="0.25">
      <c r="J31411" t="str">
        <f t="shared" si="741"/>
        <v/>
      </c>
    </row>
    <row r="31412" spans="10:10" x14ac:dyDescent="0.25">
      <c r="J31412" t="str">
        <f t="shared" si="741"/>
        <v/>
      </c>
    </row>
    <row r="31413" spans="10:10" x14ac:dyDescent="0.25">
      <c r="J31413" t="str">
        <f t="shared" si="741"/>
        <v/>
      </c>
    </row>
    <row r="31414" spans="10:10" x14ac:dyDescent="0.25">
      <c r="J31414" t="str">
        <f t="shared" si="741"/>
        <v/>
      </c>
    </row>
    <row r="31415" spans="10:10" x14ac:dyDescent="0.25">
      <c r="J31415" t="str">
        <f t="shared" si="741"/>
        <v/>
      </c>
    </row>
    <row r="31416" spans="10:10" x14ac:dyDescent="0.25">
      <c r="J31416" t="str">
        <f t="shared" si="741"/>
        <v/>
      </c>
    </row>
    <row r="31417" spans="10:10" x14ac:dyDescent="0.25">
      <c r="J31417" t="str">
        <f t="shared" si="741"/>
        <v/>
      </c>
    </row>
    <row r="31418" spans="10:10" x14ac:dyDescent="0.25">
      <c r="J31418" t="str">
        <f t="shared" si="741"/>
        <v/>
      </c>
    </row>
    <row r="31419" spans="10:10" x14ac:dyDescent="0.25">
      <c r="J31419" t="str">
        <f t="shared" si="741"/>
        <v/>
      </c>
    </row>
    <row r="31420" spans="10:10" x14ac:dyDescent="0.25">
      <c r="J31420" t="str">
        <f t="shared" si="741"/>
        <v/>
      </c>
    </row>
    <row r="31421" spans="10:10" x14ac:dyDescent="0.25">
      <c r="J31421" t="str">
        <f t="shared" si="741"/>
        <v/>
      </c>
    </row>
    <row r="31422" spans="10:10" x14ac:dyDescent="0.25">
      <c r="J31422" t="str">
        <f t="shared" si="741"/>
        <v/>
      </c>
    </row>
    <row r="31423" spans="10:10" x14ac:dyDescent="0.25">
      <c r="J31423" t="str">
        <f t="shared" si="741"/>
        <v/>
      </c>
    </row>
    <row r="31424" spans="10:10" x14ac:dyDescent="0.25">
      <c r="J31424" t="str">
        <f t="shared" si="741"/>
        <v/>
      </c>
    </row>
    <row r="31425" spans="10:10" x14ac:dyDescent="0.25">
      <c r="J31425" t="str">
        <f t="shared" si="741"/>
        <v/>
      </c>
    </row>
    <row r="31426" spans="10:10" x14ac:dyDescent="0.25">
      <c r="J31426" t="str">
        <f t="shared" si="741"/>
        <v/>
      </c>
    </row>
    <row r="31427" spans="10:10" x14ac:dyDescent="0.25">
      <c r="J31427" t="str">
        <f t="shared" ref="J31427:J31490" si="742">B31427&amp;C31427&amp;E31427&amp;IF(C31427="Skog",F31427&amp;G31427,"")</f>
        <v/>
      </c>
    </row>
    <row r="31428" spans="10:10" x14ac:dyDescent="0.25">
      <c r="J31428" t="str">
        <f t="shared" si="742"/>
        <v/>
      </c>
    </row>
    <row r="31429" spans="10:10" x14ac:dyDescent="0.25">
      <c r="J31429" t="str">
        <f t="shared" si="742"/>
        <v/>
      </c>
    </row>
    <row r="31430" spans="10:10" x14ac:dyDescent="0.25">
      <c r="J31430" t="str">
        <f t="shared" si="742"/>
        <v/>
      </c>
    </row>
    <row r="31431" spans="10:10" x14ac:dyDescent="0.25">
      <c r="J31431" t="str">
        <f t="shared" si="742"/>
        <v/>
      </c>
    </row>
    <row r="31432" spans="10:10" x14ac:dyDescent="0.25">
      <c r="J31432" t="str">
        <f t="shared" si="742"/>
        <v/>
      </c>
    </row>
    <row r="31433" spans="10:10" x14ac:dyDescent="0.25">
      <c r="J31433" t="str">
        <f t="shared" si="742"/>
        <v/>
      </c>
    </row>
    <row r="31434" spans="10:10" x14ac:dyDescent="0.25">
      <c r="J31434" t="str">
        <f t="shared" si="742"/>
        <v/>
      </c>
    </row>
    <row r="31435" spans="10:10" x14ac:dyDescent="0.25">
      <c r="J31435" t="str">
        <f t="shared" si="742"/>
        <v/>
      </c>
    </row>
    <row r="31436" spans="10:10" x14ac:dyDescent="0.25">
      <c r="J31436" t="str">
        <f t="shared" si="742"/>
        <v/>
      </c>
    </row>
    <row r="31437" spans="10:10" x14ac:dyDescent="0.25">
      <c r="J31437" t="str">
        <f t="shared" si="742"/>
        <v/>
      </c>
    </row>
    <row r="31438" spans="10:10" x14ac:dyDescent="0.25">
      <c r="J31438" t="str">
        <f t="shared" si="742"/>
        <v/>
      </c>
    </row>
    <row r="31439" spans="10:10" x14ac:dyDescent="0.25">
      <c r="J31439" t="str">
        <f t="shared" si="742"/>
        <v/>
      </c>
    </row>
    <row r="31440" spans="10:10" x14ac:dyDescent="0.25">
      <c r="J31440" t="str">
        <f t="shared" si="742"/>
        <v/>
      </c>
    </row>
    <row r="31441" spans="10:10" x14ac:dyDescent="0.25">
      <c r="J31441" t="str">
        <f t="shared" si="742"/>
        <v/>
      </c>
    </row>
    <row r="31442" spans="10:10" x14ac:dyDescent="0.25">
      <c r="J31442" t="str">
        <f t="shared" si="742"/>
        <v/>
      </c>
    </row>
    <row r="31443" spans="10:10" x14ac:dyDescent="0.25">
      <c r="J31443" t="str">
        <f t="shared" si="742"/>
        <v/>
      </c>
    </row>
    <row r="31444" spans="10:10" x14ac:dyDescent="0.25">
      <c r="J31444" t="str">
        <f t="shared" si="742"/>
        <v/>
      </c>
    </row>
    <row r="31445" spans="10:10" x14ac:dyDescent="0.25">
      <c r="J31445" t="str">
        <f t="shared" si="742"/>
        <v/>
      </c>
    </row>
    <row r="31446" spans="10:10" x14ac:dyDescent="0.25">
      <c r="J31446" t="str">
        <f t="shared" si="742"/>
        <v/>
      </c>
    </row>
    <row r="31447" spans="10:10" x14ac:dyDescent="0.25">
      <c r="J31447" t="str">
        <f t="shared" si="742"/>
        <v/>
      </c>
    </row>
    <row r="31448" spans="10:10" x14ac:dyDescent="0.25">
      <c r="J31448" t="str">
        <f t="shared" si="742"/>
        <v/>
      </c>
    </row>
    <row r="31449" spans="10:10" x14ac:dyDescent="0.25">
      <c r="J31449" t="str">
        <f t="shared" si="742"/>
        <v/>
      </c>
    </row>
    <row r="31450" spans="10:10" x14ac:dyDescent="0.25">
      <c r="J31450" t="str">
        <f t="shared" si="742"/>
        <v/>
      </c>
    </row>
    <row r="31451" spans="10:10" x14ac:dyDescent="0.25">
      <c r="J31451" t="str">
        <f t="shared" si="742"/>
        <v/>
      </c>
    </row>
    <row r="31452" spans="10:10" x14ac:dyDescent="0.25">
      <c r="J31452" t="str">
        <f t="shared" si="742"/>
        <v/>
      </c>
    </row>
    <row r="31453" spans="10:10" x14ac:dyDescent="0.25">
      <c r="J31453" t="str">
        <f t="shared" si="742"/>
        <v/>
      </c>
    </row>
    <row r="31454" spans="10:10" x14ac:dyDescent="0.25">
      <c r="J31454" t="str">
        <f t="shared" si="742"/>
        <v/>
      </c>
    </row>
    <row r="31455" spans="10:10" x14ac:dyDescent="0.25">
      <c r="J31455" t="str">
        <f t="shared" si="742"/>
        <v/>
      </c>
    </row>
    <row r="31456" spans="10:10" x14ac:dyDescent="0.25">
      <c r="J31456" t="str">
        <f t="shared" si="742"/>
        <v/>
      </c>
    </row>
    <row r="31457" spans="10:10" x14ac:dyDescent="0.25">
      <c r="J31457" t="str">
        <f t="shared" si="742"/>
        <v/>
      </c>
    </row>
    <row r="31458" spans="10:10" x14ac:dyDescent="0.25">
      <c r="J31458" t="str">
        <f t="shared" si="742"/>
        <v/>
      </c>
    </row>
    <row r="31459" spans="10:10" x14ac:dyDescent="0.25">
      <c r="J31459" t="str">
        <f t="shared" si="742"/>
        <v/>
      </c>
    </row>
    <row r="31460" spans="10:10" x14ac:dyDescent="0.25">
      <c r="J31460" t="str">
        <f t="shared" si="742"/>
        <v/>
      </c>
    </row>
    <row r="31461" spans="10:10" x14ac:dyDescent="0.25">
      <c r="J31461" t="str">
        <f t="shared" si="742"/>
        <v/>
      </c>
    </row>
    <row r="31462" spans="10:10" x14ac:dyDescent="0.25">
      <c r="J31462" t="str">
        <f t="shared" si="742"/>
        <v/>
      </c>
    </row>
    <row r="31463" spans="10:10" x14ac:dyDescent="0.25">
      <c r="J31463" t="str">
        <f t="shared" si="742"/>
        <v/>
      </c>
    </row>
    <row r="31464" spans="10:10" x14ac:dyDescent="0.25">
      <c r="J31464" t="str">
        <f t="shared" si="742"/>
        <v/>
      </c>
    </row>
    <row r="31465" spans="10:10" x14ac:dyDescent="0.25">
      <c r="J31465" t="str">
        <f t="shared" si="742"/>
        <v/>
      </c>
    </row>
    <row r="31466" spans="10:10" x14ac:dyDescent="0.25">
      <c r="J31466" t="str">
        <f t="shared" si="742"/>
        <v/>
      </c>
    </row>
    <row r="31467" spans="10:10" x14ac:dyDescent="0.25">
      <c r="J31467" t="str">
        <f t="shared" si="742"/>
        <v/>
      </c>
    </row>
    <row r="31468" spans="10:10" x14ac:dyDescent="0.25">
      <c r="J31468" t="str">
        <f t="shared" si="742"/>
        <v/>
      </c>
    </row>
    <row r="31469" spans="10:10" x14ac:dyDescent="0.25">
      <c r="J31469" t="str">
        <f t="shared" si="742"/>
        <v/>
      </c>
    </row>
    <row r="31470" spans="10:10" x14ac:dyDescent="0.25">
      <c r="J31470" t="str">
        <f t="shared" si="742"/>
        <v/>
      </c>
    </row>
    <row r="31471" spans="10:10" x14ac:dyDescent="0.25">
      <c r="J31471" t="str">
        <f t="shared" si="742"/>
        <v/>
      </c>
    </row>
    <row r="31472" spans="10:10" x14ac:dyDescent="0.25">
      <c r="J31472" t="str">
        <f t="shared" si="742"/>
        <v/>
      </c>
    </row>
    <row r="31473" spans="10:10" x14ac:dyDescent="0.25">
      <c r="J31473" t="str">
        <f t="shared" si="742"/>
        <v/>
      </c>
    </row>
    <row r="31474" spans="10:10" x14ac:dyDescent="0.25">
      <c r="J31474" t="str">
        <f t="shared" si="742"/>
        <v/>
      </c>
    </row>
    <row r="31475" spans="10:10" x14ac:dyDescent="0.25">
      <c r="J31475" t="str">
        <f t="shared" si="742"/>
        <v/>
      </c>
    </row>
    <row r="31476" spans="10:10" x14ac:dyDescent="0.25">
      <c r="J31476" t="str">
        <f t="shared" si="742"/>
        <v/>
      </c>
    </row>
    <row r="31477" spans="10:10" x14ac:dyDescent="0.25">
      <c r="J31477" t="str">
        <f t="shared" si="742"/>
        <v/>
      </c>
    </row>
    <row r="31478" spans="10:10" x14ac:dyDescent="0.25">
      <c r="J31478" t="str">
        <f t="shared" si="742"/>
        <v/>
      </c>
    </row>
    <row r="31479" spans="10:10" x14ac:dyDescent="0.25">
      <c r="J31479" t="str">
        <f t="shared" si="742"/>
        <v/>
      </c>
    </row>
    <row r="31480" spans="10:10" x14ac:dyDescent="0.25">
      <c r="J31480" t="str">
        <f t="shared" si="742"/>
        <v/>
      </c>
    </row>
    <row r="31481" spans="10:10" x14ac:dyDescent="0.25">
      <c r="J31481" t="str">
        <f t="shared" si="742"/>
        <v/>
      </c>
    </row>
    <row r="31482" spans="10:10" x14ac:dyDescent="0.25">
      <c r="J31482" t="str">
        <f t="shared" si="742"/>
        <v/>
      </c>
    </row>
    <row r="31483" spans="10:10" x14ac:dyDescent="0.25">
      <c r="J31483" t="str">
        <f t="shared" si="742"/>
        <v/>
      </c>
    </row>
    <row r="31484" spans="10:10" x14ac:dyDescent="0.25">
      <c r="J31484" t="str">
        <f t="shared" si="742"/>
        <v/>
      </c>
    </row>
    <row r="31485" spans="10:10" x14ac:dyDescent="0.25">
      <c r="J31485" t="str">
        <f t="shared" si="742"/>
        <v/>
      </c>
    </row>
    <row r="31486" spans="10:10" x14ac:dyDescent="0.25">
      <c r="J31486" t="str">
        <f t="shared" si="742"/>
        <v/>
      </c>
    </row>
    <row r="31487" spans="10:10" x14ac:dyDescent="0.25">
      <c r="J31487" t="str">
        <f t="shared" si="742"/>
        <v/>
      </c>
    </row>
    <row r="31488" spans="10:10" x14ac:dyDescent="0.25">
      <c r="J31488" t="str">
        <f t="shared" si="742"/>
        <v/>
      </c>
    </row>
    <row r="31489" spans="10:10" x14ac:dyDescent="0.25">
      <c r="J31489" t="str">
        <f t="shared" si="742"/>
        <v/>
      </c>
    </row>
    <row r="31490" spans="10:10" x14ac:dyDescent="0.25">
      <c r="J31490" t="str">
        <f t="shared" si="742"/>
        <v/>
      </c>
    </row>
    <row r="31491" spans="10:10" x14ac:dyDescent="0.25">
      <c r="J31491" t="str">
        <f t="shared" ref="J31491:J31554" si="743">B31491&amp;C31491&amp;E31491&amp;IF(C31491="Skog",F31491&amp;G31491,"")</f>
        <v/>
      </c>
    </row>
    <row r="31492" spans="10:10" x14ac:dyDescent="0.25">
      <c r="J31492" t="str">
        <f t="shared" si="743"/>
        <v/>
      </c>
    </row>
    <row r="31493" spans="10:10" x14ac:dyDescent="0.25">
      <c r="J31493" t="str">
        <f t="shared" si="743"/>
        <v/>
      </c>
    </row>
    <row r="31494" spans="10:10" x14ac:dyDescent="0.25">
      <c r="J31494" t="str">
        <f t="shared" si="743"/>
        <v/>
      </c>
    </row>
    <row r="31495" spans="10:10" x14ac:dyDescent="0.25">
      <c r="J31495" t="str">
        <f t="shared" si="743"/>
        <v/>
      </c>
    </row>
    <row r="31496" spans="10:10" x14ac:dyDescent="0.25">
      <c r="J31496" t="str">
        <f t="shared" si="743"/>
        <v/>
      </c>
    </row>
    <row r="31497" spans="10:10" x14ac:dyDescent="0.25">
      <c r="J31497" t="str">
        <f t="shared" si="743"/>
        <v/>
      </c>
    </row>
    <row r="31498" spans="10:10" x14ac:dyDescent="0.25">
      <c r="J31498" t="str">
        <f t="shared" si="743"/>
        <v/>
      </c>
    </row>
    <row r="31499" spans="10:10" x14ac:dyDescent="0.25">
      <c r="J31499" t="str">
        <f t="shared" si="743"/>
        <v/>
      </c>
    </row>
    <row r="31500" spans="10:10" x14ac:dyDescent="0.25">
      <c r="J31500" t="str">
        <f t="shared" si="743"/>
        <v/>
      </c>
    </row>
    <row r="31501" spans="10:10" x14ac:dyDescent="0.25">
      <c r="J31501" t="str">
        <f t="shared" si="743"/>
        <v/>
      </c>
    </row>
    <row r="31502" spans="10:10" x14ac:dyDescent="0.25">
      <c r="J31502" t="str">
        <f t="shared" si="743"/>
        <v/>
      </c>
    </row>
    <row r="31503" spans="10:10" x14ac:dyDescent="0.25">
      <c r="J31503" t="str">
        <f t="shared" si="743"/>
        <v/>
      </c>
    </row>
    <row r="31504" spans="10:10" x14ac:dyDescent="0.25">
      <c r="J31504" t="str">
        <f t="shared" si="743"/>
        <v/>
      </c>
    </row>
    <row r="31505" spans="10:10" x14ac:dyDescent="0.25">
      <c r="J31505" t="str">
        <f t="shared" si="743"/>
        <v/>
      </c>
    </row>
    <row r="31506" spans="10:10" x14ac:dyDescent="0.25">
      <c r="J31506" t="str">
        <f t="shared" si="743"/>
        <v/>
      </c>
    </row>
    <row r="31507" spans="10:10" x14ac:dyDescent="0.25">
      <c r="J31507" t="str">
        <f t="shared" si="743"/>
        <v/>
      </c>
    </row>
    <row r="31508" spans="10:10" x14ac:dyDescent="0.25">
      <c r="J31508" t="str">
        <f t="shared" si="743"/>
        <v/>
      </c>
    </row>
    <row r="31509" spans="10:10" x14ac:dyDescent="0.25">
      <c r="J31509" t="str">
        <f t="shared" si="743"/>
        <v/>
      </c>
    </row>
    <row r="31510" spans="10:10" x14ac:dyDescent="0.25">
      <c r="J31510" t="str">
        <f t="shared" si="743"/>
        <v/>
      </c>
    </row>
    <row r="31511" spans="10:10" x14ac:dyDescent="0.25">
      <c r="J31511" t="str">
        <f t="shared" si="743"/>
        <v/>
      </c>
    </row>
    <row r="31512" spans="10:10" x14ac:dyDescent="0.25">
      <c r="J31512" t="str">
        <f t="shared" si="743"/>
        <v/>
      </c>
    </row>
    <row r="31513" spans="10:10" x14ac:dyDescent="0.25">
      <c r="J31513" t="str">
        <f t="shared" si="743"/>
        <v/>
      </c>
    </row>
    <row r="31514" spans="10:10" x14ac:dyDescent="0.25">
      <c r="J31514" t="str">
        <f t="shared" si="743"/>
        <v/>
      </c>
    </row>
    <row r="31515" spans="10:10" x14ac:dyDescent="0.25">
      <c r="J31515" t="str">
        <f t="shared" si="743"/>
        <v/>
      </c>
    </row>
    <row r="31516" spans="10:10" x14ac:dyDescent="0.25">
      <c r="J31516" t="str">
        <f t="shared" si="743"/>
        <v/>
      </c>
    </row>
    <row r="31517" spans="10:10" x14ac:dyDescent="0.25">
      <c r="J31517" t="str">
        <f t="shared" si="743"/>
        <v/>
      </c>
    </row>
    <row r="31518" spans="10:10" x14ac:dyDescent="0.25">
      <c r="J31518" t="str">
        <f t="shared" si="743"/>
        <v/>
      </c>
    </row>
    <row r="31519" spans="10:10" x14ac:dyDescent="0.25">
      <c r="J31519" t="str">
        <f t="shared" si="743"/>
        <v/>
      </c>
    </row>
    <row r="31520" spans="10:10" x14ac:dyDescent="0.25">
      <c r="J31520" t="str">
        <f t="shared" si="743"/>
        <v/>
      </c>
    </row>
    <row r="31521" spans="10:10" x14ac:dyDescent="0.25">
      <c r="J31521" t="str">
        <f t="shared" si="743"/>
        <v/>
      </c>
    </row>
    <row r="31522" spans="10:10" x14ac:dyDescent="0.25">
      <c r="J31522" t="str">
        <f t="shared" si="743"/>
        <v/>
      </c>
    </row>
    <row r="31523" spans="10:10" x14ac:dyDescent="0.25">
      <c r="J31523" t="str">
        <f t="shared" si="743"/>
        <v/>
      </c>
    </row>
    <row r="31524" spans="10:10" x14ac:dyDescent="0.25">
      <c r="J31524" t="str">
        <f t="shared" si="743"/>
        <v/>
      </c>
    </row>
    <row r="31525" spans="10:10" x14ac:dyDescent="0.25">
      <c r="J31525" t="str">
        <f t="shared" si="743"/>
        <v/>
      </c>
    </row>
    <row r="31526" spans="10:10" x14ac:dyDescent="0.25">
      <c r="J31526" t="str">
        <f t="shared" si="743"/>
        <v/>
      </c>
    </row>
    <row r="31527" spans="10:10" x14ac:dyDescent="0.25">
      <c r="J31527" t="str">
        <f t="shared" si="743"/>
        <v/>
      </c>
    </row>
    <row r="31528" spans="10:10" x14ac:dyDescent="0.25">
      <c r="J31528" t="str">
        <f t="shared" si="743"/>
        <v/>
      </c>
    </row>
    <row r="31529" spans="10:10" x14ac:dyDescent="0.25">
      <c r="J31529" t="str">
        <f t="shared" si="743"/>
        <v/>
      </c>
    </row>
    <row r="31530" spans="10:10" x14ac:dyDescent="0.25">
      <c r="J31530" t="str">
        <f t="shared" si="743"/>
        <v/>
      </c>
    </row>
    <row r="31531" spans="10:10" x14ac:dyDescent="0.25">
      <c r="J31531" t="str">
        <f t="shared" si="743"/>
        <v/>
      </c>
    </row>
    <row r="31532" spans="10:10" x14ac:dyDescent="0.25">
      <c r="J31532" t="str">
        <f t="shared" si="743"/>
        <v/>
      </c>
    </row>
    <row r="31533" spans="10:10" x14ac:dyDescent="0.25">
      <c r="J31533" t="str">
        <f t="shared" si="743"/>
        <v/>
      </c>
    </row>
    <row r="31534" spans="10:10" x14ac:dyDescent="0.25">
      <c r="J31534" t="str">
        <f t="shared" si="743"/>
        <v/>
      </c>
    </row>
    <row r="31535" spans="10:10" x14ac:dyDescent="0.25">
      <c r="J31535" t="str">
        <f t="shared" si="743"/>
        <v/>
      </c>
    </row>
    <row r="31536" spans="10:10" x14ac:dyDescent="0.25">
      <c r="J31536" t="str">
        <f t="shared" si="743"/>
        <v/>
      </c>
    </row>
    <row r="31537" spans="10:10" x14ac:dyDescent="0.25">
      <c r="J31537" t="str">
        <f t="shared" si="743"/>
        <v/>
      </c>
    </row>
    <row r="31538" spans="10:10" x14ac:dyDescent="0.25">
      <c r="J31538" t="str">
        <f t="shared" si="743"/>
        <v/>
      </c>
    </row>
    <row r="31539" spans="10:10" x14ac:dyDescent="0.25">
      <c r="J31539" t="str">
        <f t="shared" si="743"/>
        <v/>
      </c>
    </row>
    <row r="31540" spans="10:10" x14ac:dyDescent="0.25">
      <c r="J31540" t="str">
        <f t="shared" si="743"/>
        <v/>
      </c>
    </row>
    <row r="31541" spans="10:10" x14ac:dyDescent="0.25">
      <c r="J31541" t="str">
        <f t="shared" si="743"/>
        <v/>
      </c>
    </row>
    <row r="31542" spans="10:10" x14ac:dyDescent="0.25">
      <c r="J31542" t="str">
        <f t="shared" si="743"/>
        <v/>
      </c>
    </row>
    <row r="31543" spans="10:10" x14ac:dyDescent="0.25">
      <c r="J31543" t="str">
        <f t="shared" si="743"/>
        <v/>
      </c>
    </row>
    <row r="31544" spans="10:10" x14ac:dyDescent="0.25">
      <c r="J31544" t="str">
        <f t="shared" si="743"/>
        <v/>
      </c>
    </row>
    <row r="31545" spans="10:10" x14ac:dyDescent="0.25">
      <c r="J31545" t="str">
        <f t="shared" si="743"/>
        <v/>
      </c>
    </row>
    <row r="31546" spans="10:10" x14ac:dyDescent="0.25">
      <c r="J31546" t="str">
        <f t="shared" si="743"/>
        <v/>
      </c>
    </row>
    <row r="31547" spans="10:10" x14ac:dyDescent="0.25">
      <c r="J31547" t="str">
        <f t="shared" si="743"/>
        <v/>
      </c>
    </row>
    <row r="31548" spans="10:10" x14ac:dyDescent="0.25">
      <c r="J31548" t="str">
        <f t="shared" si="743"/>
        <v/>
      </c>
    </row>
    <row r="31549" spans="10:10" x14ac:dyDescent="0.25">
      <c r="J31549" t="str">
        <f t="shared" si="743"/>
        <v/>
      </c>
    </row>
    <row r="31550" spans="10:10" x14ac:dyDescent="0.25">
      <c r="J31550" t="str">
        <f t="shared" si="743"/>
        <v/>
      </c>
    </row>
    <row r="31551" spans="10:10" x14ac:dyDescent="0.25">
      <c r="J31551" t="str">
        <f t="shared" si="743"/>
        <v/>
      </c>
    </row>
    <row r="31552" spans="10:10" x14ac:dyDescent="0.25">
      <c r="J31552" t="str">
        <f t="shared" si="743"/>
        <v/>
      </c>
    </row>
    <row r="31553" spans="10:10" x14ac:dyDescent="0.25">
      <c r="J31553" t="str">
        <f t="shared" si="743"/>
        <v/>
      </c>
    </row>
    <row r="31554" spans="10:10" x14ac:dyDescent="0.25">
      <c r="J31554" t="str">
        <f t="shared" si="743"/>
        <v/>
      </c>
    </row>
    <row r="31555" spans="10:10" x14ac:dyDescent="0.25">
      <c r="J31555" t="str">
        <f t="shared" ref="J31555:J31618" si="744">B31555&amp;C31555&amp;E31555&amp;IF(C31555="Skog",F31555&amp;G31555,"")</f>
        <v/>
      </c>
    </row>
    <row r="31556" spans="10:10" x14ac:dyDescent="0.25">
      <c r="J31556" t="str">
        <f t="shared" si="744"/>
        <v/>
      </c>
    </row>
    <row r="31557" spans="10:10" x14ac:dyDescent="0.25">
      <c r="J31557" t="str">
        <f t="shared" si="744"/>
        <v/>
      </c>
    </row>
    <row r="31558" spans="10:10" x14ac:dyDescent="0.25">
      <c r="J31558" t="str">
        <f t="shared" si="744"/>
        <v/>
      </c>
    </row>
    <row r="31559" spans="10:10" x14ac:dyDescent="0.25">
      <c r="J31559" t="str">
        <f t="shared" si="744"/>
        <v/>
      </c>
    </row>
    <row r="31560" spans="10:10" x14ac:dyDescent="0.25">
      <c r="J31560" t="str">
        <f t="shared" si="744"/>
        <v/>
      </c>
    </row>
    <row r="31561" spans="10:10" x14ac:dyDescent="0.25">
      <c r="J31561" t="str">
        <f t="shared" si="744"/>
        <v/>
      </c>
    </row>
    <row r="31562" spans="10:10" x14ac:dyDescent="0.25">
      <c r="J31562" t="str">
        <f t="shared" si="744"/>
        <v/>
      </c>
    </row>
    <row r="31563" spans="10:10" x14ac:dyDescent="0.25">
      <c r="J31563" t="str">
        <f t="shared" si="744"/>
        <v/>
      </c>
    </row>
    <row r="31564" spans="10:10" x14ac:dyDescent="0.25">
      <c r="J31564" t="str">
        <f t="shared" si="744"/>
        <v/>
      </c>
    </row>
    <row r="31565" spans="10:10" x14ac:dyDescent="0.25">
      <c r="J31565" t="str">
        <f t="shared" si="744"/>
        <v/>
      </c>
    </row>
    <row r="31566" spans="10:10" x14ac:dyDescent="0.25">
      <c r="J31566" t="str">
        <f t="shared" si="744"/>
        <v/>
      </c>
    </row>
    <row r="31567" spans="10:10" x14ac:dyDescent="0.25">
      <c r="J31567" t="str">
        <f t="shared" si="744"/>
        <v/>
      </c>
    </row>
    <row r="31568" spans="10:10" x14ac:dyDescent="0.25">
      <c r="J31568" t="str">
        <f t="shared" si="744"/>
        <v/>
      </c>
    </row>
    <row r="31569" spans="10:10" x14ac:dyDescent="0.25">
      <c r="J31569" t="str">
        <f t="shared" si="744"/>
        <v/>
      </c>
    </row>
    <row r="31570" spans="10:10" x14ac:dyDescent="0.25">
      <c r="J31570" t="str">
        <f t="shared" si="744"/>
        <v/>
      </c>
    </row>
    <row r="31571" spans="10:10" x14ac:dyDescent="0.25">
      <c r="J31571" t="str">
        <f t="shared" si="744"/>
        <v/>
      </c>
    </row>
    <row r="31572" spans="10:10" x14ac:dyDescent="0.25">
      <c r="J31572" t="str">
        <f t="shared" si="744"/>
        <v/>
      </c>
    </row>
    <row r="31573" spans="10:10" x14ac:dyDescent="0.25">
      <c r="J31573" t="str">
        <f t="shared" si="744"/>
        <v/>
      </c>
    </row>
    <row r="31574" spans="10:10" x14ac:dyDescent="0.25">
      <c r="J31574" t="str">
        <f t="shared" si="744"/>
        <v/>
      </c>
    </row>
    <row r="31575" spans="10:10" x14ac:dyDescent="0.25">
      <c r="J31575" t="str">
        <f t="shared" si="744"/>
        <v/>
      </c>
    </row>
    <row r="31576" spans="10:10" x14ac:dyDescent="0.25">
      <c r="J31576" t="str">
        <f t="shared" si="744"/>
        <v/>
      </c>
    </row>
    <row r="31577" spans="10:10" x14ac:dyDescent="0.25">
      <c r="J31577" t="str">
        <f t="shared" si="744"/>
        <v/>
      </c>
    </row>
    <row r="31578" spans="10:10" x14ac:dyDescent="0.25">
      <c r="J31578" t="str">
        <f t="shared" si="744"/>
        <v/>
      </c>
    </row>
    <row r="31579" spans="10:10" x14ac:dyDescent="0.25">
      <c r="J31579" t="str">
        <f t="shared" si="744"/>
        <v/>
      </c>
    </row>
    <row r="31580" spans="10:10" x14ac:dyDescent="0.25">
      <c r="J31580" t="str">
        <f t="shared" si="744"/>
        <v/>
      </c>
    </row>
    <row r="31581" spans="10:10" x14ac:dyDescent="0.25">
      <c r="J31581" t="str">
        <f t="shared" si="744"/>
        <v/>
      </c>
    </row>
    <row r="31582" spans="10:10" x14ac:dyDescent="0.25">
      <c r="J31582" t="str">
        <f t="shared" si="744"/>
        <v/>
      </c>
    </row>
    <row r="31583" spans="10:10" x14ac:dyDescent="0.25">
      <c r="J31583" t="str">
        <f t="shared" si="744"/>
        <v/>
      </c>
    </row>
    <row r="31584" spans="10:10" x14ac:dyDescent="0.25">
      <c r="J31584" t="str">
        <f t="shared" si="744"/>
        <v/>
      </c>
    </row>
    <row r="31585" spans="10:10" x14ac:dyDescent="0.25">
      <c r="J31585" t="str">
        <f t="shared" si="744"/>
        <v/>
      </c>
    </row>
    <row r="31586" spans="10:10" x14ac:dyDescent="0.25">
      <c r="J31586" t="str">
        <f t="shared" si="744"/>
        <v/>
      </c>
    </row>
    <row r="31587" spans="10:10" x14ac:dyDescent="0.25">
      <c r="J31587" t="str">
        <f t="shared" si="744"/>
        <v/>
      </c>
    </row>
    <row r="31588" spans="10:10" x14ac:dyDescent="0.25">
      <c r="J31588" t="str">
        <f t="shared" si="744"/>
        <v/>
      </c>
    </row>
    <row r="31589" spans="10:10" x14ac:dyDescent="0.25">
      <c r="J31589" t="str">
        <f t="shared" si="744"/>
        <v/>
      </c>
    </row>
    <row r="31590" spans="10:10" x14ac:dyDescent="0.25">
      <c r="J31590" t="str">
        <f t="shared" si="744"/>
        <v/>
      </c>
    </row>
    <row r="31591" spans="10:10" x14ac:dyDescent="0.25">
      <c r="J31591" t="str">
        <f t="shared" si="744"/>
        <v/>
      </c>
    </row>
    <row r="31592" spans="10:10" x14ac:dyDescent="0.25">
      <c r="J31592" t="str">
        <f t="shared" si="744"/>
        <v/>
      </c>
    </row>
    <row r="31593" spans="10:10" x14ac:dyDescent="0.25">
      <c r="J31593" t="str">
        <f t="shared" si="744"/>
        <v/>
      </c>
    </row>
    <row r="31594" spans="10:10" x14ac:dyDescent="0.25">
      <c r="J31594" t="str">
        <f t="shared" si="744"/>
        <v/>
      </c>
    </row>
    <row r="31595" spans="10:10" x14ac:dyDescent="0.25">
      <c r="J31595" t="str">
        <f t="shared" si="744"/>
        <v/>
      </c>
    </row>
    <row r="31596" spans="10:10" x14ac:dyDescent="0.25">
      <c r="J31596" t="str">
        <f t="shared" si="744"/>
        <v/>
      </c>
    </row>
    <row r="31597" spans="10:10" x14ac:dyDescent="0.25">
      <c r="J31597" t="str">
        <f t="shared" si="744"/>
        <v/>
      </c>
    </row>
    <row r="31598" spans="10:10" x14ac:dyDescent="0.25">
      <c r="J31598" t="str">
        <f t="shared" si="744"/>
        <v/>
      </c>
    </row>
    <row r="31599" spans="10:10" x14ac:dyDescent="0.25">
      <c r="J31599" t="str">
        <f t="shared" si="744"/>
        <v/>
      </c>
    </row>
    <row r="31600" spans="10:10" x14ac:dyDescent="0.25">
      <c r="J31600" t="str">
        <f t="shared" si="744"/>
        <v/>
      </c>
    </row>
    <row r="31601" spans="10:10" x14ac:dyDescent="0.25">
      <c r="J31601" t="str">
        <f t="shared" si="744"/>
        <v/>
      </c>
    </row>
    <row r="31602" spans="10:10" x14ac:dyDescent="0.25">
      <c r="J31602" t="str">
        <f t="shared" si="744"/>
        <v/>
      </c>
    </row>
    <row r="31603" spans="10:10" x14ac:dyDescent="0.25">
      <c r="J31603" t="str">
        <f t="shared" si="744"/>
        <v/>
      </c>
    </row>
    <row r="31604" spans="10:10" x14ac:dyDescent="0.25">
      <c r="J31604" t="str">
        <f t="shared" si="744"/>
        <v/>
      </c>
    </row>
    <row r="31605" spans="10:10" x14ac:dyDescent="0.25">
      <c r="J31605" t="str">
        <f t="shared" si="744"/>
        <v/>
      </c>
    </row>
    <row r="31606" spans="10:10" x14ac:dyDescent="0.25">
      <c r="J31606" t="str">
        <f t="shared" si="744"/>
        <v/>
      </c>
    </row>
    <row r="31607" spans="10:10" x14ac:dyDescent="0.25">
      <c r="J31607" t="str">
        <f t="shared" si="744"/>
        <v/>
      </c>
    </row>
    <row r="31608" spans="10:10" x14ac:dyDescent="0.25">
      <c r="J31608" t="str">
        <f t="shared" si="744"/>
        <v/>
      </c>
    </row>
    <row r="31609" spans="10:10" x14ac:dyDescent="0.25">
      <c r="J31609" t="str">
        <f t="shared" si="744"/>
        <v/>
      </c>
    </row>
    <row r="31610" spans="10:10" x14ac:dyDescent="0.25">
      <c r="J31610" t="str">
        <f t="shared" si="744"/>
        <v/>
      </c>
    </row>
    <row r="31611" spans="10:10" x14ac:dyDescent="0.25">
      <c r="J31611" t="str">
        <f t="shared" si="744"/>
        <v/>
      </c>
    </row>
    <row r="31612" spans="10:10" x14ac:dyDescent="0.25">
      <c r="J31612" t="str">
        <f t="shared" si="744"/>
        <v/>
      </c>
    </row>
    <row r="31613" spans="10:10" x14ac:dyDescent="0.25">
      <c r="J31613" t="str">
        <f t="shared" si="744"/>
        <v/>
      </c>
    </row>
    <row r="31614" spans="10:10" x14ac:dyDescent="0.25">
      <c r="J31614" t="str">
        <f t="shared" si="744"/>
        <v/>
      </c>
    </row>
    <row r="31615" spans="10:10" x14ac:dyDescent="0.25">
      <c r="J31615" t="str">
        <f t="shared" si="744"/>
        <v/>
      </c>
    </row>
    <row r="31616" spans="10:10" x14ac:dyDescent="0.25">
      <c r="J31616" t="str">
        <f t="shared" si="744"/>
        <v/>
      </c>
    </row>
    <row r="31617" spans="10:10" x14ac:dyDescent="0.25">
      <c r="J31617" t="str">
        <f t="shared" si="744"/>
        <v/>
      </c>
    </row>
    <row r="31618" spans="10:10" x14ac:dyDescent="0.25">
      <c r="J31618" t="str">
        <f t="shared" si="744"/>
        <v/>
      </c>
    </row>
    <row r="31619" spans="10:10" x14ac:dyDescent="0.25">
      <c r="J31619" t="str">
        <f t="shared" ref="J31619:J31682" si="745">B31619&amp;C31619&amp;E31619&amp;IF(C31619="Skog",F31619&amp;G31619,"")</f>
        <v/>
      </c>
    </row>
    <row r="31620" spans="10:10" x14ac:dyDescent="0.25">
      <c r="J31620" t="str">
        <f t="shared" si="745"/>
        <v/>
      </c>
    </row>
    <row r="31621" spans="10:10" x14ac:dyDescent="0.25">
      <c r="J31621" t="str">
        <f t="shared" si="745"/>
        <v/>
      </c>
    </row>
    <row r="31622" spans="10:10" x14ac:dyDescent="0.25">
      <c r="J31622" t="str">
        <f t="shared" si="745"/>
        <v/>
      </c>
    </row>
    <row r="31623" spans="10:10" x14ac:dyDescent="0.25">
      <c r="J31623" t="str">
        <f t="shared" si="745"/>
        <v/>
      </c>
    </row>
    <row r="31624" spans="10:10" x14ac:dyDescent="0.25">
      <c r="J31624" t="str">
        <f t="shared" si="745"/>
        <v/>
      </c>
    </row>
    <row r="31625" spans="10:10" x14ac:dyDescent="0.25">
      <c r="J31625" t="str">
        <f t="shared" si="745"/>
        <v/>
      </c>
    </row>
    <row r="31626" spans="10:10" x14ac:dyDescent="0.25">
      <c r="J31626" t="str">
        <f t="shared" si="745"/>
        <v/>
      </c>
    </row>
    <row r="31627" spans="10:10" x14ac:dyDescent="0.25">
      <c r="J31627" t="str">
        <f t="shared" si="745"/>
        <v/>
      </c>
    </row>
    <row r="31628" spans="10:10" x14ac:dyDescent="0.25">
      <c r="J31628" t="str">
        <f t="shared" si="745"/>
        <v/>
      </c>
    </row>
    <row r="31629" spans="10:10" x14ac:dyDescent="0.25">
      <c r="J31629" t="str">
        <f t="shared" si="745"/>
        <v/>
      </c>
    </row>
    <row r="31630" spans="10:10" x14ac:dyDescent="0.25">
      <c r="J31630" t="str">
        <f t="shared" si="745"/>
        <v/>
      </c>
    </row>
    <row r="31631" spans="10:10" x14ac:dyDescent="0.25">
      <c r="J31631" t="str">
        <f t="shared" si="745"/>
        <v/>
      </c>
    </row>
    <row r="31632" spans="10:10" x14ac:dyDescent="0.25">
      <c r="J31632" t="str">
        <f t="shared" si="745"/>
        <v/>
      </c>
    </row>
    <row r="31633" spans="10:10" x14ac:dyDescent="0.25">
      <c r="J31633" t="str">
        <f t="shared" si="745"/>
        <v/>
      </c>
    </row>
    <row r="31634" spans="10:10" x14ac:dyDescent="0.25">
      <c r="J31634" t="str">
        <f t="shared" si="745"/>
        <v/>
      </c>
    </row>
    <row r="31635" spans="10:10" x14ac:dyDescent="0.25">
      <c r="J31635" t="str">
        <f t="shared" si="745"/>
        <v/>
      </c>
    </row>
    <row r="31636" spans="10:10" x14ac:dyDescent="0.25">
      <c r="J31636" t="str">
        <f t="shared" si="745"/>
        <v/>
      </c>
    </row>
    <row r="31637" spans="10:10" x14ac:dyDescent="0.25">
      <c r="J31637" t="str">
        <f t="shared" si="745"/>
        <v/>
      </c>
    </row>
    <row r="31638" spans="10:10" x14ac:dyDescent="0.25">
      <c r="J31638" t="str">
        <f t="shared" si="745"/>
        <v/>
      </c>
    </row>
    <row r="31639" spans="10:10" x14ac:dyDescent="0.25">
      <c r="J31639" t="str">
        <f t="shared" si="745"/>
        <v/>
      </c>
    </row>
    <row r="31640" spans="10:10" x14ac:dyDescent="0.25">
      <c r="J31640" t="str">
        <f t="shared" si="745"/>
        <v/>
      </c>
    </row>
    <row r="31641" spans="10:10" x14ac:dyDescent="0.25">
      <c r="J31641" t="str">
        <f t="shared" si="745"/>
        <v/>
      </c>
    </row>
    <row r="31642" spans="10:10" x14ac:dyDescent="0.25">
      <c r="J31642" t="str">
        <f t="shared" si="745"/>
        <v/>
      </c>
    </row>
    <row r="31643" spans="10:10" x14ac:dyDescent="0.25">
      <c r="J31643" t="str">
        <f t="shared" si="745"/>
        <v/>
      </c>
    </row>
    <row r="31644" spans="10:10" x14ac:dyDescent="0.25">
      <c r="J31644" t="str">
        <f t="shared" si="745"/>
        <v/>
      </c>
    </row>
    <row r="31645" spans="10:10" x14ac:dyDescent="0.25">
      <c r="J31645" t="str">
        <f t="shared" si="745"/>
        <v/>
      </c>
    </row>
    <row r="31646" spans="10:10" x14ac:dyDescent="0.25">
      <c r="J31646" t="str">
        <f t="shared" si="745"/>
        <v/>
      </c>
    </row>
    <row r="31647" spans="10:10" x14ac:dyDescent="0.25">
      <c r="J31647" t="str">
        <f t="shared" si="745"/>
        <v/>
      </c>
    </row>
    <row r="31648" spans="10:10" x14ac:dyDescent="0.25">
      <c r="J31648" t="str">
        <f t="shared" si="745"/>
        <v/>
      </c>
    </row>
    <row r="31649" spans="10:10" x14ac:dyDescent="0.25">
      <c r="J31649" t="str">
        <f t="shared" si="745"/>
        <v/>
      </c>
    </row>
    <row r="31650" spans="10:10" x14ac:dyDescent="0.25">
      <c r="J31650" t="str">
        <f t="shared" si="745"/>
        <v/>
      </c>
    </row>
    <row r="31651" spans="10:10" x14ac:dyDescent="0.25">
      <c r="J31651" t="str">
        <f t="shared" si="745"/>
        <v/>
      </c>
    </row>
    <row r="31652" spans="10:10" x14ac:dyDescent="0.25">
      <c r="J31652" t="str">
        <f t="shared" si="745"/>
        <v/>
      </c>
    </row>
    <row r="31653" spans="10:10" x14ac:dyDescent="0.25">
      <c r="J31653" t="str">
        <f t="shared" si="745"/>
        <v/>
      </c>
    </row>
    <row r="31654" spans="10:10" x14ac:dyDescent="0.25">
      <c r="J31654" t="str">
        <f t="shared" si="745"/>
        <v/>
      </c>
    </row>
    <row r="31655" spans="10:10" x14ac:dyDescent="0.25">
      <c r="J31655" t="str">
        <f t="shared" si="745"/>
        <v/>
      </c>
    </row>
    <row r="31656" spans="10:10" x14ac:dyDescent="0.25">
      <c r="J31656" t="str">
        <f t="shared" si="745"/>
        <v/>
      </c>
    </row>
    <row r="31657" spans="10:10" x14ac:dyDescent="0.25">
      <c r="J31657" t="str">
        <f t="shared" si="745"/>
        <v/>
      </c>
    </row>
    <row r="31658" spans="10:10" x14ac:dyDescent="0.25">
      <c r="J31658" t="str">
        <f t="shared" si="745"/>
        <v/>
      </c>
    </row>
    <row r="31659" spans="10:10" x14ac:dyDescent="0.25">
      <c r="J31659" t="str">
        <f t="shared" si="745"/>
        <v/>
      </c>
    </row>
    <row r="31660" spans="10:10" x14ac:dyDescent="0.25">
      <c r="J31660" t="str">
        <f t="shared" si="745"/>
        <v/>
      </c>
    </row>
    <row r="31661" spans="10:10" x14ac:dyDescent="0.25">
      <c r="J31661" t="str">
        <f t="shared" si="745"/>
        <v/>
      </c>
    </row>
    <row r="31662" spans="10:10" x14ac:dyDescent="0.25">
      <c r="J31662" t="str">
        <f t="shared" si="745"/>
        <v/>
      </c>
    </row>
    <row r="31663" spans="10:10" x14ac:dyDescent="0.25">
      <c r="J31663" t="str">
        <f t="shared" si="745"/>
        <v/>
      </c>
    </row>
    <row r="31664" spans="10:10" x14ac:dyDescent="0.25">
      <c r="J31664" t="str">
        <f t="shared" si="745"/>
        <v/>
      </c>
    </row>
    <row r="31665" spans="10:10" x14ac:dyDescent="0.25">
      <c r="J31665" t="str">
        <f t="shared" si="745"/>
        <v/>
      </c>
    </row>
    <row r="31666" spans="10:10" x14ac:dyDescent="0.25">
      <c r="J31666" t="str">
        <f t="shared" si="745"/>
        <v/>
      </c>
    </row>
    <row r="31667" spans="10:10" x14ac:dyDescent="0.25">
      <c r="J31667" t="str">
        <f t="shared" si="745"/>
        <v/>
      </c>
    </row>
    <row r="31668" spans="10:10" x14ac:dyDescent="0.25">
      <c r="J31668" t="str">
        <f t="shared" si="745"/>
        <v/>
      </c>
    </row>
    <row r="31669" spans="10:10" x14ac:dyDescent="0.25">
      <c r="J31669" t="str">
        <f t="shared" si="745"/>
        <v/>
      </c>
    </row>
    <row r="31670" spans="10:10" x14ac:dyDescent="0.25">
      <c r="J31670" t="str">
        <f t="shared" si="745"/>
        <v/>
      </c>
    </row>
    <row r="31671" spans="10:10" x14ac:dyDescent="0.25">
      <c r="J31671" t="str">
        <f t="shared" si="745"/>
        <v/>
      </c>
    </row>
    <row r="31672" spans="10:10" x14ac:dyDescent="0.25">
      <c r="J31672" t="str">
        <f t="shared" si="745"/>
        <v/>
      </c>
    </row>
    <row r="31673" spans="10:10" x14ac:dyDescent="0.25">
      <c r="J31673" t="str">
        <f t="shared" si="745"/>
        <v/>
      </c>
    </row>
    <row r="31674" spans="10:10" x14ac:dyDescent="0.25">
      <c r="J31674" t="str">
        <f t="shared" si="745"/>
        <v/>
      </c>
    </row>
    <row r="31675" spans="10:10" x14ac:dyDescent="0.25">
      <c r="J31675" t="str">
        <f t="shared" si="745"/>
        <v/>
      </c>
    </row>
    <row r="31676" spans="10:10" x14ac:dyDescent="0.25">
      <c r="J31676" t="str">
        <f t="shared" si="745"/>
        <v/>
      </c>
    </row>
    <row r="31677" spans="10:10" x14ac:dyDescent="0.25">
      <c r="J31677" t="str">
        <f t="shared" si="745"/>
        <v/>
      </c>
    </row>
    <row r="31678" spans="10:10" x14ac:dyDescent="0.25">
      <c r="J31678" t="str">
        <f t="shared" si="745"/>
        <v/>
      </c>
    </row>
    <row r="31679" spans="10:10" x14ac:dyDescent="0.25">
      <c r="J31679" t="str">
        <f t="shared" si="745"/>
        <v/>
      </c>
    </row>
    <row r="31680" spans="10:10" x14ac:dyDescent="0.25">
      <c r="J31680" t="str">
        <f t="shared" si="745"/>
        <v/>
      </c>
    </row>
    <row r="31681" spans="10:10" x14ac:dyDescent="0.25">
      <c r="J31681" t="str">
        <f t="shared" si="745"/>
        <v/>
      </c>
    </row>
    <row r="31682" spans="10:10" x14ac:dyDescent="0.25">
      <c r="J31682" t="str">
        <f t="shared" si="745"/>
        <v/>
      </c>
    </row>
    <row r="31683" spans="10:10" x14ac:dyDescent="0.25">
      <c r="J31683" t="str">
        <f t="shared" ref="J31683:J31746" si="746">B31683&amp;C31683&amp;E31683&amp;IF(C31683="Skog",F31683&amp;G31683,"")</f>
        <v/>
      </c>
    </row>
    <row r="31684" spans="10:10" x14ac:dyDescent="0.25">
      <c r="J31684" t="str">
        <f t="shared" si="746"/>
        <v/>
      </c>
    </row>
    <row r="31685" spans="10:10" x14ac:dyDescent="0.25">
      <c r="J31685" t="str">
        <f t="shared" si="746"/>
        <v/>
      </c>
    </row>
    <row r="31686" spans="10:10" x14ac:dyDescent="0.25">
      <c r="J31686" t="str">
        <f t="shared" si="746"/>
        <v/>
      </c>
    </row>
    <row r="31687" spans="10:10" x14ac:dyDescent="0.25">
      <c r="J31687" t="str">
        <f t="shared" si="746"/>
        <v/>
      </c>
    </row>
    <row r="31688" spans="10:10" x14ac:dyDescent="0.25">
      <c r="J31688" t="str">
        <f t="shared" si="746"/>
        <v/>
      </c>
    </row>
    <row r="31689" spans="10:10" x14ac:dyDescent="0.25">
      <c r="J31689" t="str">
        <f t="shared" si="746"/>
        <v/>
      </c>
    </row>
    <row r="31690" spans="10:10" x14ac:dyDescent="0.25">
      <c r="J31690" t="str">
        <f t="shared" si="746"/>
        <v/>
      </c>
    </row>
    <row r="31691" spans="10:10" x14ac:dyDescent="0.25">
      <c r="J31691" t="str">
        <f t="shared" si="746"/>
        <v/>
      </c>
    </row>
    <row r="31692" spans="10:10" x14ac:dyDescent="0.25">
      <c r="J31692" t="str">
        <f t="shared" si="746"/>
        <v/>
      </c>
    </row>
    <row r="31693" spans="10:10" x14ac:dyDescent="0.25">
      <c r="J31693" t="str">
        <f t="shared" si="746"/>
        <v/>
      </c>
    </row>
    <row r="31694" spans="10:10" x14ac:dyDescent="0.25">
      <c r="J31694" t="str">
        <f t="shared" si="746"/>
        <v/>
      </c>
    </row>
    <row r="31695" spans="10:10" x14ac:dyDescent="0.25">
      <c r="J31695" t="str">
        <f t="shared" si="746"/>
        <v/>
      </c>
    </row>
    <row r="31696" spans="10:10" x14ac:dyDescent="0.25">
      <c r="J31696" t="str">
        <f t="shared" si="746"/>
        <v/>
      </c>
    </row>
    <row r="31697" spans="10:10" x14ac:dyDescent="0.25">
      <c r="J31697" t="str">
        <f t="shared" si="746"/>
        <v/>
      </c>
    </row>
    <row r="31698" spans="10:10" x14ac:dyDescent="0.25">
      <c r="J31698" t="str">
        <f t="shared" si="746"/>
        <v/>
      </c>
    </row>
    <row r="31699" spans="10:10" x14ac:dyDescent="0.25">
      <c r="J31699" t="str">
        <f t="shared" si="746"/>
        <v/>
      </c>
    </row>
    <row r="31700" spans="10:10" x14ac:dyDescent="0.25">
      <c r="J31700" t="str">
        <f t="shared" si="746"/>
        <v/>
      </c>
    </row>
    <row r="31701" spans="10:10" x14ac:dyDescent="0.25">
      <c r="J31701" t="str">
        <f t="shared" si="746"/>
        <v/>
      </c>
    </row>
    <row r="31702" spans="10:10" x14ac:dyDescent="0.25">
      <c r="J31702" t="str">
        <f t="shared" si="746"/>
        <v/>
      </c>
    </row>
    <row r="31703" spans="10:10" x14ac:dyDescent="0.25">
      <c r="J31703" t="str">
        <f t="shared" si="746"/>
        <v/>
      </c>
    </row>
    <row r="31704" spans="10:10" x14ac:dyDescent="0.25">
      <c r="J31704" t="str">
        <f t="shared" si="746"/>
        <v/>
      </c>
    </row>
    <row r="31705" spans="10:10" x14ac:dyDescent="0.25">
      <c r="J31705" t="str">
        <f t="shared" si="746"/>
        <v/>
      </c>
    </row>
    <row r="31706" spans="10:10" x14ac:dyDescent="0.25">
      <c r="J31706" t="str">
        <f t="shared" si="746"/>
        <v/>
      </c>
    </row>
    <row r="31707" spans="10:10" x14ac:dyDescent="0.25">
      <c r="J31707" t="str">
        <f t="shared" si="746"/>
        <v/>
      </c>
    </row>
    <row r="31708" spans="10:10" x14ac:dyDescent="0.25">
      <c r="J31708" t="str">
        <f t="shared" si="746"/>
        <v/>
      </c>
    </row>
    <row r="31709" spans="10:10" x14ac:dyDescent="0.25">
      <c r="J31709" t="str">
        <f t="shared" si="746"/>
        <v/>
      </c>
    </row>
    <row r="31710" spans="10:10" x14ac:dyDescent="0.25">
      <c r="J31710" t="str">
        <f t="shared" si="746"/>
        <v/>
      </c>
    </row>
    <row r="31711" spans="10:10" x14ac:dyDescent="0.25">
      <c r="J31711" t="str">
        <f t="shared" si="746"/>
        <v/>
      </c>
    </row>
    <row r="31712" spans="10:10" x14ac:dyDescent="0.25">
      <c r="J31712" t="str">
        <f t="shared" si="746"/>
        <v/>
      </c>
    </row>
    <row r="31713" spans="10:10" x14ac:dyDescent="0.25">
      <c r="J31713" t="str">
        <f t="shared" si="746"/>
        <v/>
      </c>
    </row>
    <row r="31714" spans="10:10" x14ac:dyDescent="0.25">
      <c r="J31714" t="str">
        <f t="shared" si="746"/>
        <v/>
      </c>
    </row>
    <row r="31715" spans="10:10" x14ac:dyDescent="0.25">
      <c r="J31715" t="str">
        <f t="shared" si="746"/>
        <v/>
      </c>
    </row>
    <row r="31716" spans="10:10" x14ac:dyDescent="0.25">
      <c r="J31716" t="str">
        <f t="shared" si="746"/>
        <v/>
      </c>
    </row>
    <row r="31717" spans="10:10" x14ac:dyDescent="0.25">
      <c r="J31717" t="str">
        <f t="shared" si="746"/>
        <v/>
      </c>
    </row>
    <row r="31718" spans="10:10" x14ac:dyDescent="0.25">
      <c r="J31718" t="str">
        <f t="shared" si="746"/>
        <v/>
      </c>
    </row>
    <row r="31719" spans="10:10" x14ac:dyDescent="0.25">
      <c r="J31719" t="str">
        <f t="shared" si="746"/>
        <v/>
      </c>
    </row>
    <row r="31720" spans="10:10" x14ac:dyDescent="0.25">
      <c r="J31720" t="str">
        <f t="shared" si="746"/>
        <v/>
      </c>
    </row>
    <row r="31721" spans="10:10" x14ac:dyDescent="0.25">
      <c r="J31721" t="str">
        <f t="shared" si="746"/>
        <v/>
      </c>
    </row>
    <row r="31722" spans="10:10" x14ac:dyDescent="0.25">
      <c r="J31722" t="str">
        <f t="shared" si="746"/>
        <v/>
      </c>
    </row>
    <row r="31723" spans="10:10" x14ac:dyDescent="0.25">
      <c r="J31723" t="str">
        <f t="shared" si="746"/>
        <v/>
      </c>
    </row>
    <row r="31724" spans="10:10" x14ac:dyDescent="0.25">
      <c r="J31724" t="str">
        <f t="shared" si="746"/>
        <v/>
      </c>
    </row>
    <row r="31725" spans="10:10" x14ac:dyDescent="0.25">
      <c r="J31725" t="str">
        <f t="shared" si="746"/>
        <v/>
      </c>
    </row>
    <row r="31726" spans="10:10" x14ac:dyDescent="0.25">
      <c r="J31726" t="str">
        <f t="shared" si="746"/>
        <v/>
      </c>
    </row>
    <row r="31727" spans="10:10" x14ac:dyDescent="0.25">
      <c r="J31727" t="str">
        <f t="shared" si="746"/>
        <v/>
      </c>
    </row>
    <row r="31728" spans="10:10" x14ac:dyDescent="0.25">
      <c r="J31728" t="str">
        <f t="shared" si="746"/>
        <v/>
      </c>
    </row>
    <row r="31729" spans="10:10" x14ac:dyDescent="0.25">
      <c r="J31729" t="str">
        <f t="shared" si="746"/>
        <v/>
      </c>
    </row>
    <row r="31730" spans="10:10" x14ac:dyDescent="0.25">
      <c r="J31730" t="str">
        <f t="shared" si="746"/>
        <v/>
      </c>
    </row>
    <row r="31731" spans="10:10" x14ac:dyDescent="0.25">
      <c r="J31731" t="str">
        <f t="shared" si="746"/>
        <v/>
      </c>
    </row>
    <row r="31732" spans="10:10" x14ac:dyDescent="0.25">
      <c r="J31732" t="str">
        <f t="shared" si="746"/>
        <v/>
      </c>
    </row>
    <row r="31733" spans="10:10" x14ac:dyDescent="0.25">
      <c r="J31733" t="str">
        <f t="shared" si="746"/>
        <v/>
      </c>
    </row>
    <row r="31734" spans="10:10" x14ac:dyDescent="0.25">
      <c r="J31734" t="str">
        <f t="shared" si="746"/>
        <v/>
      </c>
    </row>
    <row r="31735" spans="10:10" x14ac:dyDescent="0.25">
      <c r="J31735" t="str">
        <f t="shared" si="746"/>
        <v/>
      </c>
    </row>
    <row r="31736" spans="10:10" x14ac:dyDescent="0.25">
      <c r="J31736" t="str">
        <f t="shared" si="746"/>
        <v/>
      </c>
    </row>
    <row r="31737" spans="10:10" x14ac:dyDescent="0.25">
      <c r="J31737" t="str">
        <f t="shared" si="746"/>
        <v/>
      </c>
    </row>
    <row r="31738" spans="10:10" x14ac:dyDescent="0.25">
      <c r="J31738" t="str">
        <f t="shared" si="746"/>
        <v/>
      </c>
    </row>
    <row r="31739" spans="10:10" x14ac:dyDescent="0.25">
      <c r="J31739" t="str">
        <f t="shared" si="746"/>
        <v/>
      </c>
    </row>
    <row r="31740" spans="10:10" x14ac:dyDescent="0.25">
      <c r="J31740" t="str">
        <f t="shared" si="746"/>
        <v/>
      </c>
    </row>
    <row r="31741" spans="10:10" x14ac:dyDescent="0.25">
      <c r="J31741" t="str">
        <f t="shared" si="746"/>
        <v/>
      </c>
    </row>
    <row r="31742" spans="10:10" x14ac:dyDescent="0.25">
      <c r="J31742" t="str">
        <f t="shared" si="746"/>
        <v/>
      </c>
    </row>
    <row r="31743" spans="10:10" x14ac:dyDescent="0.25">
      <c r="J31743" t="str">
        <f t="shared" si="746"/>
        <v/>
      </c>
    </row>
    <row r="31744" spans="10:10" x14ac:dyDescent="0.25">
      <c r="J31744" t="str">
        <f t="shared" si="746"/>
        <v/>
      </c>
    </row>
    <row r="31745" spans="10:10" x14ac:dyDescent="0.25">
      <c r="J31745" t="str">
        <f t="shared" si="746"/>
        <v/>
      </c>
    </row>
    <row r="31746" spans="10:10" x14ac:dyDescent="0.25">
      <c r="J31746" t="str">
        <f t="shared" si="746"/>
        <v/>
      </c>
    </row>
    <row r="31747" spans="10:10" x14ac:dyDescent="0.25">
      <c r="J31747" t="str">
        <f t="shared" ref="J31747:J31810" si="747">B31747&amp;C31747&amp;E31747&amp;IF(C31747="Skog",F31747&amp;G31747,"")</f>
        <v/>
      </c>
    </row>
    <row r="31748" spans="10:10" x14ac:dyDescent="0.25">
      <c r="J31748" t="str">
        <f t="shared" si="747"/>
        <v/>
      </c>
    </row>
    <row r="31749" spans="10:10" x14ac:dyDescent="0.25">
      <c r="J31749" t="str">
        <f t="shared" si="747"/>
        <v/>
      </c>
    </row>
    <row r="31750" spans="10:10" x14ac:dyDescent="0.25">
      <c r="J31750" t="str">
        <f t="shared" si="747"/>
        <v/>
      </c>
    </row>
    <row r="31751" spans="10:10" x14ac:dyDescent="0.25">
      <c r="J31751" t="str">
        <f t="shared" si="747"/>
        <v/>
      </c>
    </row>
    <row r="31752" spans="10:10" x14ac:dyDescent="0.25">
      <c r="J31752" t="str">
        <f t="shared" si="747"/>
        <v/>
      </c>
    </row>
    <row r="31753" spans="10:10" x14ac:dyDescent="0.25">
      <c r="J31753" t="str">
        <f t="shared" si="747"/>
        <v/>
      </c>
    </row>
    <row r="31754" spans="10:10" x14ac:dyDescent="0.25">
      <c r="J31754" t="str">
        <f t="shared" si="747"/>
        <v/>
      </c>
    </row>
    <row r="31755" spans="10:10" x14ac:dyDescent="0.25">
      <c r="J31755" t="str">
        <f t="shared" si="747"/>
        <v/>
      </c>
    </row>
    <row r="31756" spans="10:10" x14ac:dyDescent="0.25">
      <c r="J31756" t="str">
        <f t="shared" si="747"/>
        <v/>
      </c>
    </row>
    <row r="31757" spans="10:10" x14ac:dyDescent="0.25">
      <c r="J31757" t="str">
        <f t="shared" si="747"/>
        <v/>
      </c>
    </row>
    <row r="31758" spans="10:10" x14ac:dyDescent="0.25">
      <c r="J31758" t="str">
        <f t="shared" si="747"/>
        <v/>
      </c>
    </row>
    <row r="31759" spans="10:10" x14ac:dyDescent="0.25">
      <c r="J31759" t="str">
        <f t="shared" si="747"/>
        <v/>
      </c>
    </row>
    <row r="31760" spans="10:10" x14ac:dyDescent="0.25">
      <c r="J31760" t="str">
        <f t="shared" si="747"/>
        <v/>
      </c>
    </row>
    <row r="31761" spans="10:10" x14ac:dyDescent="0.25">
      <c r="J31761" t="str">
        <f t="shared" si="747"/>
        <v/>
      </c>
    </row>
    <row r="31762" spans="10:10" x14ac:dyDescent="0.25">
      <c r="J31762" t="str">
        <f t="shared" si="747"/>
        <v/>
      </c>
    </row>
    <row r="31763" spans="10:10" x14ac:dyDescent="0.25">
      <c r="J31763" t="str">
        <f t="shared" si="747"/>
        <v/>
      </c>
    </row>
    <row r="31764" spans="10:10" x14ac:dyDescent="0.25">
      <c r="J31764" t="str">
        <f t="shared" si="747"/>
        <v/>
      </c>
    </row>
    <row r="31765" spans="10:10" x14ac:dyDescent="0.25">
      <c r="J31765" t="str">
        <f t="shared" si="747"/>
        <v/>
      </c>
    </row>
    <row r="31766" spans="10:10" x14ac:dyDescent="0.25">
      <c r="J31766" t="str">
        <f t="shared" si="747"/>
        <v/>
      </c>
    </row>
    <row r="31767" spans="10:10" x14ac:dyDescent="0.25">
      <c r="J31767" t="str">
        <f t="shared" si="747"/>
        <v/>
      </c>
    </row>
    <row r="31768" spans="10:10" x14ac:dyDescent="0.25">
      <c r="J31768" t="str">
        <f t="shared" si="747"/>
        <v/>
      </c>
    </row>
    <row r="31769" spans="10:10" x14ac:dyDescent="0.25">
      <c r="J31769" t="str">
        <f t="shared" si="747"/>
        <v/>
      </c>
    </row>
    <row r="31770" spans="10:10" x14ac:dyDescent="0.25">
      <c r="J31770" t="str">
        <f t="shared" si="747"/>
        <v/>
      </c>
    </row>
    <row r="31771" spans="10:10" x14ac:dyDescent="0.25">
      <c r="J31771" t="str">
        <f t="shared" si="747"/>
        <v/>
      </c>
    </row>
    <row r="31772" spans="10:10" x14ac:dyDescent="0.25">
      <c r="J31772" t="str">
        <f t="shared" si="747"/>
        <v/>
      </c>
    </row>
    <row r="31773" spans="10:10" x14ac:dyDescent="0.25">
      <c r="J31773" t="str">
        <f t="shared" si="747"/>
        <v/>
      </c>
    </row>
    <row r="31774" spans="10:10" x14ac:dyDescent="0.25">
      <c r="J31774" t="str">
        <f t="shared" si="747"/>
        <v/>
      </c>
    </row>
    <row r="31775" spans="10:10" x14ac:dyDescent="0.25">
      <c r="J31775" t="str">
        <f t="shared" si="747"/>
        <v/>
      </c>
    </row>
    <row r="31776" spans="10:10" x14ac:dyDescent="0.25">
      <c r="J31776" t="str">
        <f t="shared" si="747"/>
        <v/>
      </c>
    </row>
    <row r="31777" spans="10:10" x14ac:dyDescent="0.25">
      <c r="J31777" t="str">
        <f t="shared" si="747"/>
        <v/>
      </c>
    </row>
    <row r="31778" spans="10:10" x14ac:dyDescent="0.25">
      <c r="J31778" t="str">
        <f t="shared" si="747"/>
        <v/>
      </c>
    </row>
    <row r="31779" spans="10:10" x14ac:dyDescent="0.25">
      <c r="J31779" t="str">
        <f t="shared" si="747"/>
        <v/>
      </c>
    </row>
    <row r="31780" spans="10:10" x14ac:dyDescent="0.25">
      <c r="J31780" t="str">
        <f t="shared" si="747"/>
        <v/>
      </c>
    </row>
    <row r="31781" spans="10:10" x14ac:dyDescent="0.25">
      <c r="J31781" t="str">
        <f t="shared" si="747"/>
        <v/>
      </c>
    </row>
    <row r="31782" spans="10:10" x14ac:dyDescent="0.25">
      <c r="J31782" t="str">
        <f t="shared" si="747"/>
        <v/>
      </c>
    </row>
    <row r="31783" spans="10:10" x14ac:dyDescent="0.25">
      <c r="J31783" t="str">
        <f t="shared" si="747"/>
        <v/>
      </c>
    </row>
    <row r="31784" spans="10:10" x14ac:dyDescent="0.25">
      <c r="J31784" t="str">
        <f t="shared" si="747"/>
        <v/>
      </c>
    </row>
    <row r="31785" spans="10:10" x14ac:dyDescent="0.25">
      <c r="J31785" t="str">
        <f t="shared" si="747"/>
        <v/>
      </c>
    </row>
    <row r="31786" spans="10:10" x14ac:dyDescent="0.25">
      <c r="J31786" t="str">
        <f t="shared" si="747"/>
        <v/>
      </c>
    </row>
    <row r="31787" spans="10:10" x14ac:dyDescent="0.25">
      <c r="J31787" t="str">
        <f t="shared" si="747"/>
        <v/>
      </c>
    </row>
    <row r="31788" spans="10:10" x14ac:dyDescent="0.25">
      <c r="J31788" t="str">
        <f t="shared" si="747"/>
        <v/>
      </c>
    </row>
    <row r="31789" spans="10:10" x14ac:dyDescent="0.25">
      <c r="J31789" t="str">
        <f t="shared" si="747"/>
        <v/>
      </c>
    </row>
    <row r="31790" spans="10:10" x14ac:dyDescent="0.25">
      <c r="J31790" t="str">
        <f t="shared" si="747"/>
        <v/>
      </c>
    </row>
    <row r="31791" spans="10:10" x14ac:dyDescent="0.25">
      <c r="J31791" t="str">
        <f t="shared" si="747"/>
        <v/>
      </c>
    </row>
    <row r="31792" spans="10:10" x14ac:dyDescent="0.25">
      <c r="J31792" t="str">
        <f t="shared" si="747"/>
        <v/>
      </c>
    </row>
    <row r="31793" spans="10:10" x14ac:dyDescent="0.25">
      <c r="J31793" t="str">
        <f t="shared" si="747"/>
        <v/>
      </c>
    </row>
    <row r="31794" spans="10:10" x14ac:dyDescent="0.25">
      <c r="J31794" t="str">
        <f t="shared" si="747"/>
        <v/>
      </c>
    </row>
    <row r="31795" spans="10:10" x14ac:dyDescent="0.25">
      <c r="J31795" t="str">
        <f t="shared" si="747"/>
        <v/>
      </c>
    </row>
    <row r="31796" spans="10:10" x14ac:dyDescent="0.25">
      <c r="J31796" t="str">
        <f t="shared" si="747"/>
        <v/>
      </c>
    </row>
    <row r="31797" spans="10:10" x14ac:dyDescent="0.25">
      <c r="J31797" t="str">
        <f t="shared" si="747"/>
        <v/>
      </c>
    </row>
    <row r="31798" spans="10:10" x14ac:dyDescent="0.25">
      <c r="J31798" t="str">
        <f t="shared" si="747"/>
        <v/>
      </c>
    </row>
    <row r="31799" spans="10:10" x14ac:dyDescent="0.25">
      <c r="J31799" t="str">
        <f t="shared" si="747"/>
        <v/>
      </c>
    </row>
    <row r="31800" spans="10:10" x14ac:dyDescent="0.25">
      <c r="J31800" t="str">
        <f t="shared" si="747"/>
        <v/>
      </c>
    </row>
    <row r="31801" spans="10:10" x14ac:dyDescent="0.25">
      <c r="J31801" t="str">
        <f t="shared" si="747"/>
        <v/>
      </c>
    </row>
    <row r="31802" spans="10:10" x14ac:dyDescent="0.25">
      <c r="J31802" t="str">
        <f t="shared" si="747"/>
        <v/>
      </c>
    </row>
    <row r="31803" spans="10:10" x14ac:dyDescent="0.25">
      <c r="J31803" t="str">
        <f t="shared" si="747"/>
        <v/>
      </c>
    </row>
    <row r="31804" spans="10:10" x14ac:dyDescent="0.25">
      <c r="J31804" t="str">
        <f t="shared" si="747"/>
        <v/>
      </c>
    </row>
    <row r="31805" spans="10:10" x14ac:dyDescent="0.25">
      <c r="J31805" t="str">
        <f t="shared" si="747"/>
        <v/>
      </c>
    </row>
    <row r="31806" spans="10:10" x14ac:dyDescent="0.25">
      <c r="J31806" t="str">
        <f t="shared" si="747"/>
        <v/>
      </c>
    </row>
    <row r="31807" spans="10:10" x14ac:dyDescent="0.25">
      <c r="J31807" t="str">
        <f t="shared" si="747"/>
        <v/>
      </c>
    </row>
    <row r="31808" spans="10:10" x14ac:dyDescent="0.25">
      <c r="J31808" t="str">
        <f t="shared" si="747"/>
        <v/>
      </c>
    </row>
    <row r="31809" spans="10:10" x14ac:dyDescent="0.25">
      <c r="J31809" t="str">
        <f t="shared" si="747"/>
        <v/>
      </c>
    </row>
    <row r="31810" spans="10:10" x14ac:dyDescent="0.25">
      <c r="J31810" t="str">
        <f t="shared" si="747"/>
        <v/>
      </c>
    </row>
    <row r="31811" spans="10:10" x14ac:dyDescent="0.25">
      <c r="J31811" t="str">
        <f t="shared" ref="J31811:J31874" si="748">B31811&amp;C31811&amp;E31811&amp;IF(C31811="Skog",F31811&amp;G31811,"")</f>
        <v/>
      </c>
    </row>
    <row r="31812" spans="10:10" x14ac:dyDescent="0.25">
      <c r="J31812" t="str">
        <f t="shared" si="748"/>
        <v/>
      </c>
    </row>
    <row r="31813" spans="10:10" x14ac:dyDescent="0.25">
      <c r="J31813" t="str">
        <f t="shared" si="748"/>
        <v/>
      </c>
    </row>
    <row r="31814" spans="10:10" x14ac:dyDescent="0.25">
      <c r="J31814" t="str">
        <f t="shared" si="748"/>
        <v/>
      </c>
    </row>
    <row r="31815" spans="10:10" x14ac:dyDescent="0.25">
      <c r="J31815" t="str">
        <f t="shared" si="748"/>
        <v/>
      </c>
    </row>
    <row r="31816" spans="10:10" x14ac:dyDescent="0.25">
      <c r="J31816" t="str">
        <f t="shared" si="748"/>
        <v/>
      </c>
    </row>
    <row r="31817" spans="10:10" x14ac:dyDescent="0.25">
      <c r="J31817" t="str">
        <f t="shared" si="748"/>
        <v/>
      </c>
    </row>
    <row r="31818" spans="10:10" x14ac:dyDescent="0.25">
      <c r="J31818" t="str">
        <f t="shared" si="748"/>
        <v/>
      </c>
    </row>
    <row r="31819" spans="10:10" x14ac:dyDescent="0.25">
      <c r="J31819" t="str">
        <f t="shared" si="748"/>
        <v/>
      </c>
    </row>
    <row r="31820" spans="10:10" x14ac:dyDescent="0.25">
      <c r="J31820" t="str">
        <f t="shared" si="748"/>
        <v/>
      </c>
    </row>
    <row r="31821" spans="10:10" x14ac:dyDescent="0.25">
      <c r="J31821" t="str">
        <f t="shared" si="748"/>
        <v/>
      </c>
    </row>
    <row r="31822" spans="10:10" x14ac:dyDescent="0.25">
      <c r="J31822" t="str">
        <f t="shared" si="748"/>
        <v/>
      </c>
    </row>
    <row r="31823" spans="10:10" x14ac:dyDescent="0.25">
      <c r="J31823" t="str">
        <f t="shared" si="748"/>
        <v/>
      </c>
    </row>
    <row r="31824" spans="10:10" x14ac:dyDescent="0.25">
      <c r="J31824" t="str">
        <f t="shared" si="748"/>
        <v/>
      </c>
    </row>
    <row r="31825" spans="10:10" x14ac:dyDescent="0.25">
      <c r="J31825" t="str">
        <f t="shared" si="748"/>
        <v/>
      </c>
    </row>
    <row r="31826" spans="10:10" x14ac:dyDescent="0.25">
      <c r="J31826" t="str">
        <f t="shared" si="748"/>
        <v/>
      </c>
    </row>
    <row r="31827" spans="10:10" x14ac:dyDescent="0.25">
      <c r="J31827" t="str">
        <f t="shared" si="748"/>
        <v/>
      </c>
    </row>
    <row r="31828" spans="10:10" x14ac:dyDescent="0.25">
      <c r="J31828" t="str">
        <f t="shared" si="748"/>
        <v/>
      </c>
    </row>
    <row r="31829" spans="10:10" x14ac:dyDescent="0.25">
      <c r="J31829" t="str">
        <f t="shared" si="748"/>
        <v/>
      </c>
    </row>
    <row r="31830" spans="10:10" x14ac:dyDescent="0.25">
      <c r="J31830" t="str">
        <f t="shared" si="748"/>
        <v/>
      </c>
    </row>
    <row r="31831" spans="10:10" x14ac:dyDescent="0.25">
      <c r="J31831" t="str">
        <f t="shared" si="748"/>
        <v/>
      </c>
    </row>
    <row r="31832" spans="10:10" x14ac:dyDescent="0.25">
      <c r="J31832" t="str">
        <f t="shared" si="748"/>
        <v/>
      </c>
    </row>
    <row r="31833" spans="10:10" x14ac:dyDescent="0.25">
      <c r="J31833" t="str">
        <f t="shared" si="748"/>
        <v/>
      </c>
    </row>
    <row r="31834" spans="10:10" x14ac:dyDescent="0.25">
      <c r="J31834" t="str">
        <f t="shared" si="748"/>
        <v/>
      </c>
    </row>
    <row r="31835" spans="10:10" x14ac:dyDescent="0.25">
      <c r="J31835" t="str">
        <f t="shared" si="748"/>
        <v/>
      </c>
    </row>
    <row r="31836" spans="10:10" x14ac:dyDescent="0.25">
      <c r="J31836" t="str">
        <f t="shared" si="748"/>
        <v/>
      </c>
    </row>
    <row r="31837" spans="10:10" x14ac:dyDescent="0.25">
      <c r="J31837" t="str">
        <f t="shared" si="748"/>
        <v/>
      </c>
    </row>
    <row r="31838" spans="10:10" x14ac:dyDescent="0.25">
      <c r="J31838" t="str">
        <f t="shared" si="748"/>
        <v/>
      </c>
    </row>
    <row r="31839" spans="10:10" x14ac:dyDescent="0.25">
      <c r="J31839" t="str">
        <f t="shared" si="748"/>
        <v/>
      </c>
    </row>
    <row r="31840" spans="10:10" x14ac:dyDescent="0.25">
      <c r="J31840" t="str">
        <f t="shared" si="748"/>
        <v/>
      </c>
    </row>
    <row r="31841" spans="10:10" x14ac:dyDescent="0.25">
      <c r="J31841" t="str">
        <f t="shared" si="748"/>
        <v/>
      </c>
    </row>
    <row r="31842" spans="10:10" x14ac:dyDescent="0.25">
      <c r="J31842" t="str">
        <f t="shared" si="748"/>
        <v/>
      </c>
    </row>
    <row r="31843" spans="10:10" x14ac:dyDescent="0.25">
      <c r="J31843" t="str">
        <f t="shared" si="748"/>
        <v/>
      </c>
    </row>
    <row r="31844" spans="10:10" x14ac:dyDescent="0.25">
      <c r="J31844" t="str">
        <f t="shared" si="748"/>
        <v/>
      </c>
    </row>
    <row r="31845" spans="10:10" x14ac:dyDescent="0.25">
      <c r="J31845" t="str">
        <f t="shared" si="748"/>
        <v/>
      </c>
    </row>
    <row r="31846" spans="10:10" x14ac:dyDescent="0.25">
      <c r="J31846" t="str">
        <f t="shared" si="748"/>
        <v/>
      </c>
    </row>
    <row r="31847" spans="10:10" x14ac:dyDescent="0.25">
      <c r="J31847" t="str">
        <f t="shared" si="748"/>
        <v/>
      </c>
    </row>
    <row r="31848" spans="10:10" x14ac:dyDescent="0.25">
      <c r="J31848" t="str">
        <f t="shared" si="748"/>
        <v/>
      </c>
    </row>
    <row r="31849" spans="10:10" x14ac:dyDescent="0.25">
      <c r="J31849" t="str">
        <f t="shared" si="748"/>
        <v/>
      </c>
    </row>
    <row r="31850" spans="10:10" x14ac:dyDescent="0.25">
      <c r="J31850" t="str">
        <f t="shared" si="748"/>
        <v/>
      </c>
    </row>
    <row r="31851" spans="10:10" x14ac:dyDescent="0.25">
      <c r="J31851" t="str">
        <f t="shared" si="748"/>
        <v/>
      </c>
    </row>
    <row r="31852" spans="10:10" x14ac:dyDescent="0.25">
      <c r="J31852" t="str">
        <f t="shared" si="748"/>
        <v/>
      </c>
    </row>
    <row r="31853" spans="10:10" x14ac:dyDescent="0.25">
      <c r="J31853" t="str">
        <f t="shared" si="748"/>
        <v/>
      </c>
    </row>
    <row r="31854" spans="10:10" x14ac:dyDescent="0.25">
      <c r="J31854" t="str">
        <f t="shared" si="748"/>
        <v/>
      </c>
    </row>
    <row r="31855" spans="10:10" x14ac:dyDescent="0.25">
      <c r="J31855" t="str">
        <f t="shared" si="748"/>
        <v/>
      </c>
    </row>
    <row r="31856" spans="10:10" x14ac:dyDescent="0.25">
      <c r="J31856" t="str">
        <f t="shared" si="748"/>
        <v/>
      </c>
    </row>
    <row r="31857" spans="10:10" x14ac:dyDescent="0.25">
      <c r="J31857" t="str">
        <f t="shared" si="748"/>
        <v/>
      </c>
    </row>
    <row r="31858" spans="10:10" x14ac:dyDescent="0.25">
      <c r="J31858" t="str">
        <f t="shared" si="748"/>
        <v/>
      </c>
    </row>
    <row r="31859" spans="10:10" x14ac:dyDescent="0.25">
      <c r="J31859" t="str">
        <f t="shared" si="748"/>
        <v/>
      </c>
    </row>
    <row r="31860" spans="10:10" x14ac:dyDescent="0.25">
      <c r="J31860" t="str">
        <f t="shared" si="748"/>
        <v/>
      </c>
    </row>
    <row r="31861" spans="10:10" x14ac:dyDescent="0.25">
      <c r="J31861" t="str">
        <f t="shared" si="748"/>
        <v/>
      </c>
    </row>
    <row r="31862" spans="10:10" x14ac:dyDescent="0.25">
      <c r="J31862" t="str">
        <f t="shared" si="748"/>
        <v/>
      </c>
    </row>
    <row r="31863" spans="10:10" x14ac:dyDescent="0.25">
      <c r="J31863" t="str">
        <f t="shared" si="748"/>
        <v/>
      </c>
    </row>
    <row r="31864" spans="10:10" x14ac:dyDescent="0.25">
      <c r="J31864" t="str">
        <f t="shared" si="748"/>
        <v/>
      </c>
    </row>
    <row r="31865" spans="10:10" x14ac:dyDescent="0.25">
      <c r="J31865" t="str">
        <f t="shared" si="748"/>
        <v/>
      </c>
    </row>
    <row r="31866" spans="10:10" x14ac:dyDescent="0.25">
      <c r="J31866" t="str">
        <f t="shared" si="748"/>
        <v/>
      </c>
    </row>
    <row r="31867" spans="10:10" x14ac:dyDescent="0.25">
      <c r="J31867" t="str">
        <f t="shared" si="748"/>
        <v/>
      </c>
    </row>
    <row r="31868" spans="10:10" x14ac:dyDescent="0.25">
      <c r="J31868" t="str">
        <f t="shared" si="748"/>
        <v/>
      </c>
    </row>
    <row r="31869" spans="10:10" x14ac:dyDescent="0.25">
      <c r="J31869" t="str">
        <f t="shared" si="748"/>
        <v/>
      </c>
    </row>
    <row r="31870" spans="10:10" x14ac:dyDescent="0.25">
      <c r="J31870" t="str">
        <f t="shared" si="748"/>
        <v/>
      </c>
    </row>
    <row r="31871" spans="10:10" x14ac:dyDescent="0.25">
      <c r="J31871" t="str">
        <f t="shared" si="748"/>
        <v/>
      </c>
    </row>
    <row r="31872" spans="10:10" x14ac:dyDescent="0.25">
      <c r="J31872" t="str">
        <f t="shared" si="748"/>
        <v/>
      </c>
    </row>
    <row r="31873" spans="10:10" x14ac:dyDescent="0.25">
      <c r="J31873" t="str">
        <f t="shared" si="748"/>
        <v/>
      </c>
    </row>
    <row r="31874" spans="10:10" x14ac:dyDescent="0.25">
      <c r="J31874" t="str">
        <f t="shared" si="748"/>
        <v/>
      </c>
    </row>
    <row r="31875" spans="10:10" x14ac:dyDescent="0.25">
      <c r="J31875" t="str">
        <f t="shared" ref="J31875:J31938" si="749">B31875&amp;C31875&amp;E31875&amp;IF(C31875="Skog",F31875&amp;G31875,"")</f>
        <v/>
      </c>
    </row>
    <row r="31876" spans="10:10" x14ac:dyDescent="0.25">
      <c r="J31876" t="str">
        <f t="shared" si="749"/>
        <v/>
      </c>
    </row>
    <row r="31877" spans="10:10" x14ac:dyDescent="0.25">
      <c r="J31877" t="str">
        <f t="shared" si="749"/>
        <v/>
      </c>
    </row>
    <row r="31878" spans="10:10" x14ac:dyDescent="0.25">
      <c r="J31878" t="str">
        <f t="shared" si="749"/>
        <v/>
      </c>
    </row>
    <row r="31879" spans="10:10" x14ac:dyDescent="0.25">
      <c r="J31879" t="str">
        <f t="shared" si="749"/>
        <v/>
      </c>
    </row>
    <row r="31880" spans="10:10" x14ac:dyDescent="0.25">
      <c r="J31880" t="str">
        <f t="shared" si="749"/>
        <v/>
      </c>
    </row>
    <row r="31881" spans="10:10" x14ac:dyDescent="0.25">
      <c r="J31881" t="str">
        <f t="shared" si="749"/>
        <v/>
      </c>
    </row>
    <row r="31882" spans="10:10" x14ac:dyDescent="0.25">
      <c r="J31882" t="str">
        <f t="shared" si="749"/>
        <v/>
      </c>
    </row>
    <row r="31883" spans="10:10" x14ac:dyDescent="0.25">
      <c r="J31883" t="str">
        <f t="shared" si="749"/>
        <v/>
      </c>
    </row>
    <row r="31884" spans="10:10" x14ac:dyDescent="0.25">
      <c r="J31884" t="str">
        <f t="shared" si="749"/>
        <v/>
      </c>
    </row>
    <row r="31885" spans="10:10" x14ac:dyDescent="0.25">
      <c r="J31885" t="str">
        <f t="shared" si="749"/>
        <v/>
      </c>
    </row>
    <row r="31886" spans="10:10" x14ac:dyDescent="0.25">
      <c r="J31886" t="str">
        <f t="shared" si="749"/>
        <v/>
      </c>
    </row>
    <row r="31887" spans="10:10" x14ac:dyDescent="0.25">
      <c r="J31887" t="str">
        <f t="shared" si="749"/>
        <v/>
      </c>
    </row>
    <row r="31888" spans="10:10" x14ac:dyDescent="0.25">
      <c r="J31888" t="str">
        <f t="shared" si="749"/>
        <v/>
      </c>
    </row>
    <row r="31889" spans="10:10" x14ac:dyDescent="0.25">
      <c r="J31889" t="str">
        <f t="shared" si="749"/>
        <v/>
      </c>
    </row>
    <row r="31890" spans="10:10" x14ac:dyDescent="0.25">
      <c r="J31890" t="str">
        <f t="shared" si="749"/>
        <v/>
      </c>
    </row>
    <row r="31891" spans="10:10" x14ac:dyDescent="0.25">
      <c r="J31891" t="str">
        <f t="shared" si="749"/>
        <v/>
      </c>
    </row>
    <row r="31892" spans="10:10" x14ac:dyDescent="0.25">
      <c r="J31892" t="str">
        <f t="shared" si="749"/>
        <v/>
      </c>
    </row>
    <row r="31893" spans="10:10" x14ac:dyDescent="0.25">
      <c r="J31893" t="str">
        <f t="shared" si="749"/>
        <v/>
      </c>
    </row>
    <row r="31894" spans="10:10" x14ac:dyDescent="0.25">
      <c r="J31894" t="str">
        <f t="shared" si="749"/>
        <v/>
      </c>
    </row>
    <row r="31895" spans="10:10" x14ac:dyDescent="0.25">
      <c r="J31895" t="str">
        <f t="shared" si="749"/>
        <v/>
      </c>
    </row>
    <row r="31896" spans="10:10" x14ac:dyDescent="0.25">
      <c r="J31896" t="str">
        <f t="shared" si="749"/>
        <v/>
      </c>
    </row>
    <row r="31897" spans="10:10" x14ac:dyDescent="0.25">
      <c r="J31897" t="str">
        <f t="shared" si="749"/>
        <v/>
      </c>
    </row>
    <row r="31898" spans="10:10" x14ac:dyDescent="0.25">
      <c r="J31898" t="str">
        <f t="shared" si="749"/>
        <v/>
      </c>
    </row>
    <row r="31899" spans="10:10" x14ac:dyDescent="0.25">
      <c r="J31899" t="str">
        <f t="shared" si="749"/>
        <v/>
      </c>
    </row>
    <row r="31900" spans="10:10" x14ac:dyDescent="0.25">
      <c r="J31900" t="str">
        <f t="shared" si="749"/>
        <v/>
      </c>
    </row>
    <row r="31901" spans="10:10" x14ac:dyDescent="0.25">
      <c r="J31901" t="str">
        <f t="shared" si="749"/>
        <v/>
      </c>
    </row>
    <row r="31902" spans="10:10" x14ac:dyDescent="0.25">
      <c r="J31902" t="str">
        <f t="shared" si="749"/>
        <v/>
      </c>
    </row>
    <row r="31903" spans="10:10" x14ac:dyDescent="0.25">
      <c r="J31903" t="str">
        <f t="shared" si="749"/>
        <v/>
      </c>
    </row>
    <row r="31904" spans="10:10" x14ac:dyDescent="0.25">
      <c r="J31904" t="str">
        <f t="shared" si="749"/>
        <v/>
      </c>
    </row>
    <row r="31905" spans="10:10" x14ac:dyDescent="0.25">
      <c r="J31905" t="str">
        <f t="shared" si="749"/>
        <v/>
      </c>
    </row>
    <row r="31906" spans="10:10" x14ac:dyDescent="0.25">
      <c r="J31906" t="str">
        <f t="shared" si="749"/>
        <v/>
      </c>
    </row>
    <row r="31907" spans="10:10" x14ac:dyDescent="0.25">
      <c r="J31907" t="str">
        <f t="shared" si="749"/>
        <v/>
      </c>
    </row>
    <row r="31908" spans="10:10" x14ac:dyDescent="0.25">
      <c r="J31908" t="str">
        <f t="shared" si="749"/>
        <v/>
      </c>
    </row>
    <row r="31909" spans="10:10" x14ac:dyDescent="0.25">
      <c r="J31909" t="str">
        <f t="shared" si="749"/>
        <v/>
      </c>
    </row>
    <row r="31910" spans="10:10" x14ac:dyDescent="0.25">
      <c r="J31910" t="str">
        <f t="shared" si="749"/>
        <v/>
      </c>
    </row>
    <row r="31911" spans="10:10" x14ac:dyDescent="0.25">
      <c r="J31911" t="str">
        <f t="shared" si="749"/>
        <v/>
      </c>
    </row>
    <row r="31912" spans="10:10" x14ac:dyDescent="0.25">
      <c r="J31912" t="str">
        <f t="shared" si="749"/>
        <v/>
      </c>
    </row>
    <row r="31913" spans="10:10" x14ac:dyDescent="0.25">
      <c r="J31913" t="str">
        <f t="shared" si="749"/>
        <v/>
      </c>
    </row>
    <row r="31914" spans="10:10" x14ac:dyDescent="0.25">
      <c r="J31914" t="str">
        <f t="shared" si="749"/>
        <v/>
      </c>
    </row>
    <row r="31915" spans="10:10" x14ac:dyDescent="0.25">
      <c r="J31915" t="str">
        <f t="shared" si="749"/>
        <v/>
      </c>
    </row>
    <row r="31916" spans="10:10" x14ac:dyDescent="0.25">
      <c r="J31916" t="str">
        <f t="shared" si="749"/>
        <v/>
      </c>
    </row>
    <row r="31917" spans="10:10" x14ac:dyDescent="0.25">
      <c r="J31917" t="str">
        <f t="shared" si="749"/>
        <v/>
      </c>
    </row>
    <row r="31918" spans="10:10" x14ac:dyDescent="0.25">
      <c r="J31918" t="str">
        <f t="shared" si="749"/>
        <v/>
      </c>
    </row>
    <row r="31919" spans="10:10" x14ac:dyDescent="0.25">
      <c r="J31919" t="str">
        <f t="shared" si="749"/>
        <v/>
      </c>
    </row>
    <row r="31920" spans="10:10" x14ac:dyDescent="0.25">
      <c r="J31920" t="str">
        <f t="shared" si="749"/>
        <v/>
      </c>
    </row>
    <row r="31921" spans="10:10" x14ac:dyDescent="0.25">
      <c r="J31921" t="str">
        <f t="shared" si="749"/>
        <v/>
      </c>
    </row>
    <row r="31922" spans="10:10" x14ac:dyDescent="0.25">
      <c r="J31922" t="str">
        <f t="shared" si="749"/>
        <v/>
      </c>
    </row>
    <row r="31923" spans="10:10" x14ac:dyDescent="0.25">
      <c r="J31923" t="str">
        <f t="shared" si="749"/>
        <v/>
      </c>
    </row>
    <row r="31924" spans="10:10" x14ac:dyDescent="0.25">
      <c r="J31924" t="str">
        <f t="shared" si="749"/>
        <v/>
      </c>
    </row>
    <row r="31925" spans="10:10" x14ac:dyDescent="0.25">
      <c r="J31925" t="str">
        <f t="shared" si="749"/>
        <v/>
      </c>
    </row>
    <row r="31926" spans="10:10" x14ac:dyDescent="0.25">
      <c r="J31926" t="str">
        <f t="shared" si="749"/>
        <v/>
      </c>
    </row>
    <row r="31927" spans="10:10" x14ac:dyDescent="0.25">
      <c r="J31927" t="str">
        <f t="shared" si="749"/>
        <v/>
      </c>
    </row>
    <row r="31928" spans="10:10" x14ac:dyDescent="0.25">
      <c r="J31928" t="str">
        <f t="shared" si="749"/>
        <v/>
      </c>
    </row>
    <row r="31929" spans="10:10" x14ac:dyDescent="0.25">
      <c r="J31929" t="str">
        <f t="shared" si="749"/>
        <v/>
      </c>
    </row>
    <row r="31930" spans="10:10" x14ac:dyDescent="0.25">
      <c r="J31930" t="str">
        <f t="shared" si="749"/>
        <v/>
      </c>
    </row>
    <row r="31931" spans="10:10" x14ac:dyDescent="0.25">
      <c r="J31931" t="str">
        <f t="shared" si="749"/>
        <v/>
      </c>
    </row>
    <row r="31932" spans="10:10" x14ac:dyDescent="0.25">
      <c r="J31932" t="str">
        <f t="shared" si="749"/>
        <v/>
      </c>
    </row>
    <row r="31933" spans="10:10" x14ac:dyDescent="0.25">
      <c r="J31933" t="str">
        <f t="shared" si="749"/>
        <v/>
      </c>
    </row>
    <row r="31934" spans="10:10" x14ac:dyDescent="0.25">
      <c r="J31934" t="str">
        <f t="shared" si="749"/>
        <v/>
      </c>
    </row>
    <row r="31935" spans="10:10" x14ac:dyDescent="0.25">
      <c r="J31935" t="str">
        <f t="shared" si="749"/>
        <v/>
      </c>
    </row>
    <row r="31936" spans="10:10" x14ac:dyDescent="0.25">
      <c r="J31936" t="str">
        <f t="shared" si="749"/>
        <v/>
      </c>
    </row>
    <row r="31937" spans="10:10" x14ac:dyDescent="0.25">
      <c r="J31937" t="str">
        <f t="shared" si="749"/>
        <v/>
      </c>
    </row>
    <row r="31938" spans="10:10" x14ac:dyDescent="0.25">
      <c r="J31938" t="str">
        <f t="shared" si="749"/>
        <v/>
      </c>
    </row>
    <row r="31939" spans="10:10" x14ac:dyDescent="0.25">
      <c r="J31939" t="str">
        <f t="shared" ref="J31939:J32002" si="750">B31939&amp;C31939&amp;E31939&amp;IF(C31939="Skog",F31939&amp;G31939,"")</f>
        <v/>
      </c>
    </row>
    <row r="31940" spans="10:10" x14ac:dyDescent="0.25">
      <c r="J31940" t="str">
        <f t="shared" si="750"/>
        <v/>
      </c>
    </row>
    <row r="31941" spans="10:10" x14ac:dyDescent="0.25">
      <c r="J31941" t="str">
        <f t="shared" si="750"/>
        <v/>
      </c>
    </row>
    <row r="31942" spans="10:10" x14ac:dyDescent="0.25">
      <c r="J31942" t="str">
        <f t="shared" si="750"/>
        <v/>
      </c>
    </row>
    <row r="31943" spans="10:10" x14ac:dyDescent="0.25">
      <c r="J31943" t="str">
        <f t="shared" si="750"/>
        <v/>
      </c>
    </row>
    <row r="31944" spans="10:10" x14ac:dyDescent="0.25">
      <c r="J31944" t="str">
        <f t="shared" si="750"/>
        <v/>
      </c>
    </row>
    <row r="31945" spans="10:10" x14ac:dyDescent="0.25">
      <c r="J31945" t="str">
        <f t="shared" si="750"/>
        <v/>
      </c>
    </row>
    <row r="31946" spans="10:10" x14ac:dyDescent="0.25">
      <c r="J31946" t="str">
        <f t="shared" si="750"/>
        <v/>
      </c>
    </row>
    <row r="31947" spans="10:10" x14ac:dyDescent="0.25">
      <c r="J31947" t="str">
        <f t="shared" si="750"/>
        <v/>
      </c>
    </row>
    <row r="31948" spans="10:10" x14ac:dyDescent="0.25">
      <c r="J31948" t="str">
        <f t="shared" si="750"/>
        <v/>
      </c>
    </row>
    <row r="31949" spans="10:10" x14ac:dyDescent="0.25">
      <c r="J31949" t="str">
        <f t="shared" si="750"/>
        <v/>
      </c>
    </row>
    <row r="31950" spans="10:10" x14ac:dyDescent="0.25">
      <c r="J31950" t="str">
        <f t="shared" si="750"/>
        <v/>
      </c>
    </row>
    <row r="31951" spans="10:10" x14ac:dyDescent="0.25">
      <c r="J31951" t="str">
        <f t="shared" si="750"/>
        <v/>
      </c>
    </row>
    <row r="31952" spans="10:10" x14ac:dyDescent="0.25">
      <c r="J31952" t="str">
        <f t="shared" si="750"/>
        <v/>
      </c>
    </row>
    <row r="31953" spans="10:10" x14ac:dyDescent="0.25">
      <c r="J31953" t="str">
        <f t="shared" si="750"/>
        <v/>
      </c>
    </row>
    <row r="31954" spans="10:10" x14ac:dyDescent="0.25">
      <c r="J31954" t="str">
        <f t="shared" si="750"/>
        <v/>
      </c>
    </row>
    <row r="31955" spans="10:10" x14ac:dyDescent="0.25">
      <c r="J31955" t="str">
        <f t="shared" si="750"/>
        <v/>
      </c>
    </row>
    <row r="31956" spans="10:10" x14ac:dyDescent="0.25">
      <c r="J31956" t="str">
        <f t="shared" si="750"/>
        <v/>
      </c>
    </row>
    <row r="31957" spans="10:10" x14ac:dyDescent="0.25">
      <c r="J31957" t="str">
        <f t="shared" si="750"/>
        <v/>
      </c>
    </row>
    <row r="31958" spans="10:10" x14ac:dyDescent="0.25">
      <c r="J31958" t="str">
        <f t="shared" si="750"/>
        <v/>
      </c>
    </row>
    <row r="31959" spans="10:10" x14ac:dyDescent="0.25">
      <c r="J31959" t="str">
        <f t="shared" si="750"/>
        <v/>
      </c>
    </row>
    <row r="31960" spans="10:10" x14ac:dyDescent="0.25">
      <c r="J31960" t="str">
        <f t="shared" si="750"/>
        <v/>
      </c>
    </row>
    <row r="31961" spans="10:10" x14ac:dyDescent="0.25">
      <c r="J31961" t="str">
        <f t="shared" si="750"/>
        <v/>
      </c>
    </row>
    <row r="31962" spans="10:10" x14ac:dyDescent="0.25">
      <c r="J31962" t="str">
        <f t="shared" si="750"/>
        <v/>
      </c>
    </row>
    <row r="31963" spans="10:10" x14ac:dyDescent="0.25">
      <c r="J31963" t="str">
        <f t="shared" si="750"/>
        <v/>
      </c>
    </row>
    <row r="31964" spans="10:10" x14ac:dyDescent="0.25">
      <c r="J31964" t="str">
        <f t="shared" si="750"/>
        <v/>
      </c>
    </row>
    <row r="31965" spans="10:10" x14ac:dyDescent="0.25">
      <c r="J31965" t="str">
        <f t="shared" si="750"/>
        <v/>
      </c>
    </row>
    <row r="31966" spans="10:10" x14ac:dyDescent="0.25">
      <c r="J31966" t="str">
        <f t="shared" si="750"/>
        <v/>
      </c>
    </row>
    <row r="31967" spans="10:10" x14ac:dyDescent="0.25">
      <c r="J31967" t="str">
        <f t="shared" si="750"/>
        <v/>
      </c>
    </row>
    <row r="31968" spans="10:10" x14ac:dyDescent="0.25">
      <c r="J31968" t="str">
        <f t="shared" si="750"/>
        <v/>
      </c>
    </row>
    <row r="31969" spans="10:10" x14ac:dyDescent="0.25">
      <c r="J31969" t="str">
        <f t="shared" si="750"/>
        <v/>
      </c>
    </row>
    <row r="31970" spans="10:10" x14ac:dyDescent="0.25">
      <c r="J31970" t="str">
        <f t="shared" si="750"/>
        <v/>
      </c>
    </row>
    <row r="31971" spans="10:10" x14ac:dyDescent="0.25">
      <c r="J31971" t="str">
        <f t="shared" si="750"/>
        <v/>
      </c>
    </row>
    <row r="31972" spans="10:10" x14ac:dyDescent="0.25">
      <c r="J31972" t="str">
        <f t="shared" si="750"/>
        <v/>
      </c>
    </row>
    <row r="31973" spans="10:10" x14ac:dyDescent="0.25">
      <c r="J31973" t="str">
        <f t="shared" si="750"/>
        <v/>
      </c>
    </row>
    <row r="31974" spans="10:10" x14ac:dyDescent="0.25">
      <c r="J31974" t="str">
        <f t="shared" si="750"/>
        <v/>
      </c>
    </row>
    <row r="31975" spans="10:10" x14ac:dyDescent="0.25">
      <c r="J31975" t="str">
        <f t="shared" si="750"/>
        <v/>
      </c>
    </row>
    <row r="31976" spans="10:10" x14ac:dyDescent="0.25">
      <c r="J31976" t="str">
        <f t="shared" si="750"/>
        <v/>
      </c>
    </row>
    <row r="31977" spans="10:10" x14ac:dyDescent="0.25">
      <c r="J31977" t="str">
        <f t="shared" si="750"/>
        <v/>
      </c>
    </row>
    <row r="31978" spans="10:10" x14ac:dyDescent="0.25">
      <c r="J31978" t="str">
        <f t="shared" si="750"/>
        <v/>
      </c>
    </row>
    <row r="31979" spans="10:10" x14ac:dyDescent="0.25">
      <c r="J31979" t="str">
        <f t="shared" si="750"/>
        <v/>
      </c>
    </row>
    <row r="31980" spans="10:10" x14ac:dyDescent="0.25">
      <c r="J31980" t="str">
        <f t="shared" si="750"/>
        <v/>
      </c>
    </row>
    <row r="31981" spans="10:10" x14ac:dyDescent="0.25">
      <c r="J31981" t="str">
        <f t="shared" si="750"/>
        <v/>
      </c>
    </row>
    <row r="31982" spans="10:10" x14ac:dyDescent="0.25">
      <c r="J31982" t="str">
        <f t="shared" si="750"/>
        <v/>
      </c>
    </row>
    <row r="31983" spans="10:10" x14ac:dyDescent="0.25">
      <c r="J31983" t="str">
        <f t="shared" si="750"/>
        <v/>
      </c>
    </row>
    <row r="31984" spans="10:10" x14ac:dyDescent="0.25">
      <c r="J31984" t="str">
        <f t="shared" si="750"/>
        <v/>
      </c>
    </row>
    <row r="31985" spans="10:10" x14ac:dyDescent="0.25">
      <c r="J31985" t="str">
        <f t="shared" si="750"/>
        <v/>
      </c>
    </row>
    <row r="31986" spans="10:10" x14ac:dyDescent="0.25">
      <c r="J31986" t="str">
        <f t="shared" si="750"/>
        <v/>
      </c>
    </row>
    <row r="31987" spans="10:10" x14ac:dyDescent="0.25">
      <c r="J31987" t="str">
        <f t="shared" si="750"/>
        <v/>
      </c>
    </row>
    <row r="31988" spans="10:10" x14ac:dyDescent="0.25">
      <c r="J31988" t="str">
        <f t="shared" si="750"/>
        <v/>
      </c>
    </row>
    <row r="31989" spans="10:10" x14ac:dyDescent="0.25">
      <c r="J31989" t="str">
        <f t="shared" si="750"/>
        <v/>
      </c>
    </row>
    <row r="31990" spans="10:10" x14ac:dyDescent="0.25">
      <c r="J31990" t="str">
        <f t="shared" si="750"/>
        <v/>
      </c>
    </row>
    <row r="31991" spans="10:10" x14ac:dyDescent="0.25">
      <c r="J31991" t="str">
        <f t="shared" si="750"/>
        <v/>
      </c>
    </row>
    <row r="31992" spans="10:10" x14ac:dyDescent="0.25">
      <c r="J31992" t="str">
        <f t="shared" si="750"/>
        <v/>
      </c>
    </row>
    <row r="31993" spans="10:10" x14ac:dyDescent="0.25">
      <c r="J31993" t="str">
        <f t="shared" si="750"/>
        <v/>
      </c>
    </row>
    <row r="31994" spans="10:10" x14ac:dyDescent="0.25">
      <c r="J31994" t="str">
        <f t="shared" si="750"/>
        <v/>
      </c>
    </row>
    <row r="31995" spans="10:10" x14ac:dyDescent="0.25">
      <c r="J31995" t="str">
        <f t="shared" si="750"/>
        <v/>
      </c>
    </row>
    <row r="31996" spans="10:10" x14ac:dyDescent="0.25">
      <c r="J31996" t="str">
        <f t="shared" si="750"/>
        <v/>
      </c>
    </row>
    <row r="31997" spans="10:10" x14ac:dyDescent="0.25">
      <c r="J31997" t="str">
        <f t="shared" si="750"/>
        <v/>
      </c>
    </row>
    <row r="31998" spans="10:10" x14ac:dyDescent="0.25">
      <c r="J31998" t="str">
        <f t="shared" si="750"/>
        <v/>
      </c>
    </row>
    <row r="31999" spans="10:10" x14ac:dyDescent="0.25">
      <c r="J31999" t="str">
        <f t="shared" si="750"/>
        <v/>
      </c>
    </row>
    <row r="32000" spans="10:10" x14ac:dyDescent="0.25">
      <c r="J32000" t="str">
        <f t="shared" si="750"/>
        <v/>
      </c>
    </row>
    <row r="32001" spans="10:10" x14ac:dyDescent="0.25">
      <c r="J32001" t="str">
        <f t="shared" si="750"/>
        <v/>
      </c>
    </row>
    <row r="32002" spans="10:10" x14ac:dyDescent="0.25">
      <c r="J32002" t="str">
        <f t="shared" si="750"/>
        <v/>
      </c>
    </row>
    <row r="32003" spans="10:10" x14ac:dyDescent="0.25">
      <c r="J32003" t="str">
        <f t="shared" ref="J32003:J32066" si="751">B32003&amp;C32003&amp;E32003&amp;IF(C32003="Skog",F32003&amp;G32003,"")</f>
        <v/>
      </c>
    </row>
    <row r="32004" spans="10:10" x14ac:dyDescent="0.25">
      <c r="J32004" t="str">
        <f t="shared" si="751"/>
        <v/>
      </c>
    </row>
    <row r="32005" spans="10:10" x14ac:dyDescent="0.25">
      <c r="J32005" t="str">
        <f t="shared" si="751"/>
        <v/>
      </c>
    </row>
    <row r="32006" spans="10:10" x14ac:dyDescent="0.25">
      <c r="J32006" t="str">
        <f t="shared" si="751"/>
        <v/>
      </c>
    </row>
    <row r="32007" spans="10:10" x14ac:dyDescent="0.25">
      <c r="J32007" t="str">
        <f t="shared" si="751"/>
        <v/>
      </c>
    </row>
    <row r="32008" spans="10:10" x14ac:dyDescent="0.25">
      <c r="J32008" t="str">
        <f t="shared" si="751"/>
        <v/>
      </c>
    </row>
    <row r="32009" spans="10:10" x14ac:dyDescent="0.25">
      <c r="J32009" t="str">
        <f t="shared" si="751"/>
        <v/>
      </c>
    </row>
    <row r="32010" spans="10:10" x14ac:dyDescent="0.25">
      <c r="J32010" t="str">
        <f t="shared" si="751"/>
        <v/>
      </c>
    </row>
    <row r="32011" spans="10:10" x14ac:dyDescent="0.25">
      <c r="J32011" t="str">
        <f t="shared" si="751"/>
        <v/>
      </c>
    </row>
    <row r="32012" spans="10:10" x14ac:dyDescent="0.25">
      <c r="J32012" t="str">
        <f t="shared" si="751"/>
        <v/>
      </c>
    </row>
    <row r="32013" spans="10:10" x14ac:dyDescent="0.25">
      <c r="J32013" t="str">
        <f t="shared" si="751"/>
        <v/>
      </c>
    </row>
    <row r="32014" spans="10:10" x14ac:dyDescent="0.25">
      <c r="J32014" t="str">
        <f t="shared" si="751"/>
        <v/>
      </c>
    </row>
    <row r="32015" spans="10:10" x14ac:dyDescent="0.25">
      <c r="J32015" t="str">
        <f t="shared" si="751"/>
        <v/>
      </c>
    </row>
    <row r="32016" spans="10:10" x14ac:dyDescent="0.25">
      <c r="J32016" t="str">
        <f t="shared" si="751"/>
        <v/>
      </c>
    </row>
    <row r="32017" spans="10:10" x14ac:dyDescent="0.25">
      <c r="J32017" t="str">
        <f t="shared" si="751"/>
        <v/>
      </c>
    </row>
    <row r="32018" spans="10:10" x14ac:dyDescent="0.25">
      <c r="J32018" t="str">
        <f t="shared" si="751"/>
        <v/>
      </c>
    </row>
    <row r="32019" spans="10:10" x14ac:dyDescent="0.25">
      <c r="J32019" t="str">
        <f t="shared" si="751"/>
        <v/>
      </c>
    </row>
    <row r="32020" spans="10:10" x14ac:dyDescent="0.25">
      <c r="J32020" t="str">
        <f t="shared" si="751"/>
        <v/>
      </c>
    </row>
    <row r="32021" spans="10:10" x14ac:dyDescent="0.25">
      <c r="J32021" t="str">
        <f t="shared" si="751"/>
        <v/>
      </c>
    </row>
    <row r="32022" spans="10:10" x14ac:dyDescent="0.25">
      <c r="J32022" t="str">
        <f t="shared" si="751"/>
        <v/>
      </c>
    </row>
    <row r="32023" spans="10:10" x14ac:dyDescent="0.25">
      <c r="J32023" t="str">
        <f t="shared" si="751"/>
        <v/>
      </c>
    </row>
    <row r="32024" spans="10:10" x14ac:dyDescent="0.25">
      <c r="J32024" t="str">
        <f t="shared" si="751"/>
        <v/>
      </c>
    </row>
    <row r="32025" spans="10:10" x14ac:dyDescent="0.25">
      <c r="J32025" t="str">
        <f t="shared" si="751"/>
        <v/>
      </c>
    </row>
    <row r="32026" spans="10:10" x14ac:dyDescent="0.25">
      <c r="J32026" t="str">
        <f t="shared" si="751"/>
        <v/>
      </c>
    </row>
    <row r="32027" spans="10:10" x14ac:dyDescent="0.25">
      <c r="J32027" t="str">
        <f t="shared" si="751"/>
        <v/>
      </c>
    </row>
    <row r="32028" spans="10:10" x14ac:dyDescent="0.25">
      <c r="J32028" t="str">
        <f t="shared" si="751"/>
        <v/>
      </c>
    </row>
    <row r="32029" spans="10:10" x14ac:dyDescent="0.25">
      <c r="J32029" t="str">
        <f t="shared" si="751"/>
        <v/>
      </c>
    </row>
    <row r="32030" spans="10:10" x14ac:dyDescent="0.25">
      <c r="J32030" t="str">
        <f t="shared" si="751"/>
        <v/>
      </c>
    </row>
    <row r="32031" spans="10:10" x14ac:dyDescent="0.25">
      <c r="J32031" t="str">
        <f t="shared" si="751"/>
        <v/>
      </c>
    </row>
    <row r="32032" spans="10:10" x14ac:dyDescent="0.25">
      <c r="J32032" t="str">
        <f t="shared" si="751"/>
        <v/>
      </c>
    </row>
    <row r="32033" spans="10:10" x14ac:dyDescent="0.25">
      <c r="J32033" t="str">
        <f t="shared" si="751"/>
        <v/>
      </c>
    </row>
    <row r="32034" spans="10:10" x14ac:dyDescent="0.25">
      <c r="J32034" t="str">
        <f t="shared" si="751"/>
        <v/>
      </c>
    </row>
    <row r="32035" spans="10:10" x14ac:dyDescent="0.25">
      <c r="J32035" t="str">
        <f t="shared" si="751"/>
        <v/>
      </c>
    </row>
    <row r="32036" spans="10:10" x14ac:dyDescent="0.25">
      <c r="J32036" t="str">
        <f t="shared" si="751"/>
        <v/>
      </c>
    </row>
    <row r="32037" spans="10:10" x14ac:dyDescent="0.25">
      <c r="J32037" t="str">
        <f t="shared" si="751"/>
        <v/>
      </c>
    </row>
    <row r="32038" spans="10:10" x14ac:dyDescent="0.25">
      <c r="J32038" t="str">
        <f t="shared" si="751"/>
        <v/>
      </c>
    </row>
    <row r="32039" spans="10:10" x14ac:dyDescent="0.25">
      <c r="J32039" t="str">
        <f t="shared" si="751"/>
        <v/>
      </c>
    </row>
    <row r="32040" spans="10:10" x14ac:dyDescent="0.25">
      <c r="J32040" t="str">
        <f t="shared" si="751"/>
        <v/>
      </c>
    </row>
    <row r="32041" spans="10:10" x14ac:dyDescent="0.25">
      <c r="J32041" t="str">
        <f t="shared" si="751"/>
        <v/>
      </c>
    </row>
    <row r="32042" spans="10:10" x14ac:dyDescent="0.25">
      <c r="J32042" t="str">
        <f t="shared" si="751"/>
        <v/>
      </c>
    </row>
    <row r="32043" spans="10:10" x14ac:dyDescent="0.25">
      <c r="J32043" t="str">
        <f t="shared" si="751"/>
        <v/>
      </c>
    </row>
    <row r="32044" spans="10:10" x14ac:dyDescent="0.25">
      <c r="J32044" t="str">
        <f t="shared" si="751"/>
        <v/>
      </c>
    </row>
    <row r="32045" spans="10:10" x14ac:dyDescent="0.25">
      <c r="J32045" t="str">
        <f t="shared" si="751"/>
        <v/>
      </c>
    </row>
    <row r="32046" spans="10:10" x14ac:dyDescent="0.25">
      <c r="J32046" t="str">
        <f t="shared" si="751"/>
        <v/>
      </c>
    </row>
    <row r="32047" spans="10:10" x14ac:dyDescent="0.25">
      <c r="J32047" t="str">
        <f t="shared" si="751"/>
        <v/>
      </c>
    </row>
    <row r="32048" spans="10:10" x14ac:dyDescent="0.25">
      <c r="J32048" t="str">
        <f t="shared" si="751"/>
        <v/>
      </c>
    </row>
    <row r="32049" spans="10:10" x14ac:dyDescent="0.25">
      <c r="J32049" t="str">
        <f t="shared" si="751"/>
        <v/>
      </c>
    </row>
    <row r="32050" spans="10:10" x14ac:dyDescent="0.25">
      <c r="J32050" t="str">
        <f t="shared" si="751"/>
        <v/>
      </c>
    </row>
    <row r="32051" spans="10:10" x14ac:dyDescent="0.25">
      <c r="J32051" t="str">
        <f t="shared" si="751"/>
        <v/>
      </c>
    </row>
    <row r="32052" spans="10:10" x14ac:dyDescent="0.25">
      <c r="J32052" t="str">
        <f t="shared" si="751"/>
        <v/>
      </c>
    </row>
    <row r="32053" spans="10:10" x14ac:dyDescent="0.25">
      <c r="J32053" t="str">
        <f t="shared" si="751"/>
        <v/>
      </c>
    </row>
    <row r="32054" spans="10:10" x14ac:dyDescent="0.25">
      <c r="J32054" t="str">
        <f t="shared" si="751"/>
        <v/>
      </c>
    </row>
    <row r="32055" spans="10:10" x14ac:dyDescent="0.25">
      <c r="J32055" t="str">
        <f t="shared" si="751"/>
        <v/>
      </c>
    </row>
    <row r="32056" spans="10:10" x14ac:dyDescent="0.25">
      <c r="J32056" t="str">
        <f t="shared" si="751"/>
        <v/>
      </c>
    </row>
    <row r="32057" spans="10:10" x14ac:dyDescent="0.25">
      <c r="J32057" t="str">
        <f t="shared" si="751"/>
        <v/>
      </c>
    </row>
    <row r="32058" spans="10:10" x14ac:dyDescent="0.25">
      <c r="J32058" t="str">
        <f t="shared" si="751"/>
        <v/>
      </c>
    </row>
    <row r="32059" spans="10:10" x14ac:dyDescent="0.25">
      <c r="J32059" t="str">
        <f t="shared" si="751"/>
        <v/>
      </c>
    </row>
    <row r="32060" spans="10:10" x14ac:dyDescent="0.25">
      <c r="J32060" t="str">
        <f t="shared" si="751"/>
        <v/>
      </c>
    </row>
    <row r="32061" spans="10:10" x14ac:dyDescent="0.25">
      <c r="J32061" t="str">
        <f t="shared" si="751"/>
        <v/>
      </c>
    </row>
    <row r="32062" spans="10:10" x14ac:dyDescent="0.25">
      <c r="J32062" t="str">
        <f t="shared" si="751"/>
        <v/>
      </c>
    </row>
    <row r="32063" spans="10:10" x14ac:dyDescent="0.25">
      <c r="J32063" t="str">
        <f t="shared" si="751"/>
        <v/>
      </c>
    </row>
    <row r="32064" spans="10:10" x14ac:dyDescent="0.25">
      <c r="J32064" t="str">
        <f t="shared" si="751"/>
        <v/>
      </c>
    </row>
    <row r="32065" spans="10:10" x14ac:dyDescent="0.25">
      <c r="J32065" t="str">
        <f t="shared" si="751"/>
        <v/>
      </c>
    </row>
    <row r="32066" spans="10:10" x14ac:dyDescent="0.25">
      <c r="J32066" t="str">
        <f t="shared" si="751"/>
        <v/>
      </c>
    </row>
    <row r="32067" spans="10:10" x14ac:dyDescent="0.25">
      <c r="J32067" t="str">
        <f t="shared" ref="J32067:J32130" si="752">B32067&amp;C32067&amp;E32067&amp;IF(C32067="Skog",F32067&amp;G32067,"")</f>
        <v/>
      </c>
    </row>
    <row r="32068" spans="10:10" x14ac:dyDescent="0.25">
      <c r="J32068" t="str">
        <f t="shared" si="752"/>
        <v/>
      </c>
    </row>
    <row r="32069" spans="10:10" x14ac:dyDescent="0.25">
      <c r="J32069" t="str">
        <f t="shared" si="752"/>
        <v/>
      </c>
    </row>
    <row r="32070" spans="10:10" x14ac:dyDescent="0.25">
      <c r="J32070" t="str">
        <f t="shared" si="752"/>
        <v/>
      </c>
    </row>
    <row r="32071" spans="10:10" x14ac:dyDescent="0.25">
      <c r="J32071" t="str">
        <f t="shared" si="752"/>
        <v/>
      </c>
    </row>
    <row r="32072" spans="10:10" x14ac:dyDescent="0.25">
      <c r="J32072" t="str">
        <f t="shared" si="752"/>
        <v/>
      </c>
    </row>
    <row r="32073" spans="10:10" x14ac:dyDescent="0.25">
      <c r="J32073" t="str">
        <f t="shared" si="752"/>
        <v/>
      </c>
    </row>
    <row r="32074" spans="10:10" x14ac:dyDescent="0.25">
      <c r="J32074" t="str">
        <f t="shared" si="752"/>
        <v/>
      </c>
    </row>
    <row r="32075" spans="10:10" x14ac:dyDescent="0.25">
      <c r="J32075" t="str">
        <f t="shared" si="752"/>
        <v/>
      </c>
    </row>
    <row r="32076" spans="10:10" x14ac:dyDescent="0.25">
      <c r="J32076" t="str">
        <f t="shared" si="752"/>
        <v/>
      </c>
    </row>
    <row r="32077" spans="10:10" x14ac:dyDescent="0.25">
      <c r="J32077" t="str">
        <f t="shared" si="752"/>
        <v/>
      </c>
    </row>
    <row r="32078" spans="10:10" x14ac:dyDescent="0.25">
      <c r="J32078" t="str">
        <f t="shared" si="752"/>
        <v/>
      </c>
    </row>
    <row r="32079" spans="10:10" x14ac:dyDescent="0.25">
      <c r="J32079" t="str">
        <f t="shared" si="752"/>
        <v/>
      </c>
    </row>
    <row r="32080" spans="10:10" x14ac:dyDescent="0.25">
      <c r="J32080" t="str">
        <f t="shared" si="752"/>
        <v/>
      </c>
    </row>
    <row r="32081" spans="10:10" x14ac:dyDescent="0.25">
      <c r="J32081" t="str">
        <f t="shared" si="752"/>
        <v/>
      </c>
    </row>
    <row r="32082" spans="10:10" x14ac:dyDescent="0.25">
      <c r="J32082" t="str">
        <f t="shared" si="752"/>
        <v/>
      </c>
    </row>
    <row r="32083" spans="10:10" x14ac:dyDescent="0.25">
      <c r="J32083" t="str">
        <f t="shared" si="752"/>
        <v/>
      </c>
    </row>
    <row r="32084" spans="10:10" x14ac:dyDescent="0.25">
      <c r="J32084" t="str">
        <f t="shared" si="752"/>
        <v/>
      </c>
    </row>
    <row r="32085" spans="10:10" x14ac:dyDescent="0.25">
      <c r="J32085" t="str">
        <f t="shared" si="752"/>
        <v/>
      </c>
    </row>
    <row r="32086" spans="10:10" x14ac:dyDescent="0.25">
      <c r="J32086" t="str">
        <f t="shared" si="752"/>
        <v/>
      </c>
    </row>
    <row r="32087" spans="10:10" x14ac:dyDescent="0.25">
      <c r="J32087" t="str">
        <f t="shared" si="752"/>
        <v/>
      </c>
    </row>
    <row r="32088" spans="10:10" x14ac:dyDescent="0.25">
      <c r="J32088" t="str">
        <f t="shared" si="752"/>
        <v/>
      </c>
    </row>
    <row r="32089" spans="10:10" x14ac:dyDescent="0.25">
      <c r="J32089" t="str">
        <f t="shared" si="752"/>
        <v/>
      </c>
    </row>
    <row r="32090" spans="10:10" x14ac:dyDescent="0.25">
      <c r="J32090" t="str">
        <f t="shared" si="752"/>
        <v/>
      </c>
    </row>
    <row r="32091" spans="10:10" x14ac:dyDescent="0.25">
      <c r="J32091" t="str">
        <f t="shared" si="752"/>
        <v/>
      </c>
    </row>
    <row r="32092" spans="10:10" x14ac:dyDescent="0.25">
      <c r="J32092" t="str">
        <f t="shared" si="752"/>
        <v/>
      </c>
    </row>
    <row r="32093" spans="10:10" x14ac:dyDescent="0.25">
      <c r="J32093" t="str">
        <f t="shared" si="752"/>
        <v/>
      </c>
    </row>
    <row r="32094" spans="10:10" x14ac:dyDescent="0.25">
      <c r="J32094" t="str">
        <f t="shared" si="752"/>
        <v/>
      </c>
    </row>
    <row r="32095" spans="10:10" x14ac:dyDescent="0.25">
      <c r="J32095" t="str">
        <f t="shared" si="752"/>
        <v/>
      </c>
    </row>
    <row r="32096" spans="10:10" x14ac:dyDescent="0.25">
      <c r="J32096" t="str">
        <f t="shared" si="752"/>
        <v/>
      </c>
    </row>
    <row r="32097" spans="10:10" x14ac:dyDescent="0.25">
      <c r="J32097" t="str">
        <f t="shared" si="752"/>
        <v/>
      </c>
    </row>
    <row r="32098" spans="10:10" x14ac:dyDescent="0.25">
      <c r="J32098" t="str">
        <f t="shared" si="752"/>
        <v/>
      </c>
    </row>
    <row r="32099" spans="10:10" x14ac:dyDescent="0.25">
      <c r="J32099" t="str">
        <f t="shared" si="752"/>
        <v/>
      </c>
    </row>
    <row r="32100" spans="10:10" x14ac:dyDescent="0.25">
      <c r="J32100" t="str">
        <f t="shared" si="752"/>
        <v/>
      </c>
    </row>
    <row r="32101" spans="10:10" x14ac:dyDescent="0.25">
      <c r="J32101" t="str">
        <f t="shared" si="752"/>
        <v/>
      </c>
    </row>
    <row r="32102" spans="10:10" x14ac:dyDescent="0.25">
      <c r="J32102" t="str">
        <f t="shared" si="752"/>
        <v/>
      </c>
    </row>
    <row r="32103" spans="10:10" x14ac:dyDescent="0.25">
      <c r="J32103" t="str">
        <f t="shared" si="752"/>
        <v/>
      </c>
    </row>
    <row r="32104" spans="10:10" x14ac:dyDescent="0.25">
      <c r="J32104" t="str">
        <f t="shared" si="752"/>
        <v/>
      </c>
    </row>
    <row r="32105" spans="10:10" x14ac:dyDescent="0.25">
      <c r="J32105" t="str">
        <f t="shared" si="752"/>
        <v/>
      </c>
    </row>
    <row r="32106" spans="10:10" x14ac:dyDescent="0.25">
      <c r="J32106" t="str">
        <f t="shared" si="752"/>
        <v/>
      </c>
    </row>
    <row r="32107" spans="10:10" x14ac:dyDescent="0.25">
      <c r="J32107" t="str">
        <f t="shared" si="752"/>
        <v/>
      </c>
    </row>
    <row r="32108" spans="10:10" x14ac:dyDescent="0.25">
      <c r="J32108" t="str">
        <f t="shared" si="752"/>
        <v/>
      </c>
    </row>
    <row r="32109" spans="10:10" x14ac:dyDescent="0.25">
      <c r="J32109" t="str">
        <f t="shared" si="752"/>
        <v/>
      </c>
    </row>
    <row r="32110" spans="10:10" x14ac:dyDescent="0.25">
      <c r="J32110" t="str">
        <f t="shared" si="752"/>
        <v/>
      </c>
    </row>
    <row r="32111" spans="10:10" x14ac:dyDescent="0.25">
      <c r="J32111" t="str">
        <f t="shared" si="752"/>
        <v/>
      </c>
    </row>
    <row r="32112" spans="10:10" x14ac:dyDescent="0.25">
      <c r="J32112" t="str">
        <f t="shared" si="752"/>
        <v/>
      </c>
    </row>
    <row r="32113" spans="10:10" x14ac:dyDescent="0.25">
      <c r="J32113" t="str">
        <f t="shared" si="752"/>
        <v/>
      </c>
    </row>
    <row r="32114" spans="10:10" x14ac:dyDescent="0.25">
      <c r="J32114" t="str">
        <f t="shared" si="752"/>
        <v/>
      </c>
    </row>
    <row r="32115" spans="10:10" x14ac:dyDescent="0.25">
      <c r="J32115" t="str">
        <f t="shared" si="752"/>
        <v/>
      </c>
    </row>
    <row r="32116" spans="10:10" x14ac:dyDescent="0.25">
      <c r="J32116" t="str">
        <f t="shared" si="752"/>
        <v/>
      </c>
    </row>
    <row r="32117" spans="10:10" x14ac:dyDescent="0.25">
      <c r="J32117" t="str">
        <f t="shared" si="752"/>
        <v/>
      </c>
    </row>
    <row r="32118" spans="10:10" x14ac:dyDescent="0.25">
      <c r="J32118" t="str">
        <f t="shared" si="752"/>
        <v/>
      </c>
    </row>
    <row r="32119" spans="10:10" x14ac:dyDescent="0.25">
      <c r="J32119" t="str">
        <f t="shared" si="752"/>
        <v/>
      </c>
    </row>
    <row r="32120" spans="10:10" x14ac:dyDescent="0.25">
      <c r="J32120" t="str">
        <f t="shared" si="752"/>
        <v/>
      </c>
    </row>
    <row r="32121" spans="10:10" x14ac:dyDescent="0.25">
      <c r="J32121" t="str">
        <f t="shared" si="752"/>
        <v/>
      </c>
    </row>
    <row r="32122" spans="10:10" x14ac:dyDescent="0.25">
      <c r="J32122" t="str">
        <f t="shared" si="752"/>
        <v/>
      </c>
    </row>
    <row r="32123" spans="10:10" x14ac:dyDescent="0.25">
      <c r="J32123" t="str">
        <f t="shared" si="752"/>
        <v/>
      </c>
    </row>
    <row r="32124" spans="10:10" x14ac:dyDescent="0.25">
      <c r="J32124" t="str">
        <f t="shared" si="752"/>
        <v/>
      </c>
    </row>
    <row r="32125" spans="10:10" x14ac:dyDescent="0.25">
      <c r="J32125" t="str">
        <f t="shared" si="752"/>
        <v/>
      </c>
    </row>
    <row r="32126" spans="10:10" x14ac:dyDescent="0.25">
      <c r="J32126" t="str">
        <f t="shared" si="752"/>
        <v/>
      </c>
    </row>
    <row r="32127" spans="10:10" x14ac:dyDescent="0.25">
      <c r="J32127" t="str">
        <f t="shared" si="752"/>
        <v/>
      </c>
    </row>
    <row r="32128" spans="10:10" x14ac:dyDescent="0.25">
      <c r="J32128" t="str">
        <f t="shared" si="752"/>
        <v/>
      </c>
    </row>
    <row r="32129" spans="10:10" x14ac:dyDescent="0.25">
      <c r="J32129" t="str">
        <f t="shared" si="752"/>
        <v/>
      </c>
    </row>
    <row r="32130" spans="10:10" x14ac:dyDescent="0.25">
      <c r="J32130" t="str">
        <f t="shared" si="752"/>
        <v/>
      </c>
    </row>
    <row r="32131" spans="10:10" x14ac:dyDescent="0.25">
      <c r="J32131" t="str">
        <f t="shared" ref="J32131:J32194" si="753">B32131&amp;C32131&amp;E32131&amp;IF(C32131="Skog",F32131&amp;G32131,"")</f>
        <v/>
      </c>
    </row>
    <row r="32132" spans="10:10" x14ac:dyDescent="0.25">
      <c r="J32132" t="str">
        <f t="shared" si="753"/>
        <v/>
      </c>
    </row>
    <row r="32133" spans="10:10" x14ac:dyDescent="0.25">
      <c r="J32133" t="str">
        <f t="shared" si="753"/>
        <v/>
      </c>
    </row>
    <row r="32134" spans="10:10" x14ac:dyDescent="0.25">
      <c r="J32134" t="str">
        <f t="shared" si="753"/>
        <v/>
      </c>
    </row>
    <row r="32135" spans="10:10" x14ac:dyDescent="0.25">
      <c r="J32135" t="str">
        <f t="shared" si="753"/>
        <v/>
      </c>
    </row>
    <row r="32136" spans="10:10" x14ac:dyDescent="0.25">
      <c r="J32136" t="str">
        <f t="shared" si="753"/>
        <v/>
      </c>
    </row>
    <row r="32137" spans="10:10" x14ac:dyDescent="0.25">
      <c r="J32137" t="str">
        <f t="shared" si="753"/>
        <v/>
      </c>
    </row>
    <row r="32138" spans="10:10" x14ac:dyDescent="0.25">
      <c r="J32138" t="str">
        <f t="shared" si="753"/>
        <v/>
      </c>
    </row>
    <row r="32139" spans="10:10" x14ac:dyDescent="0.25">
      <c r="J32139" t="str">
        <f t="shared" si="753"/>
        <v/>
      </c>
    </row>
    <row r="32140" spans="10:10" x14ac:dyDescent="0.25">
      <c r="J32140" t="str">
        <f t="shared" si="753"/>
        <v/>
      </c>
    </row>
    <row r="32141" spans="10:10" x14ac:dyDescent="0.25">
      <c r="J32141" t="str">
        <f t="shared" si="753"/>
        <v/>
      </c>
    </row>
    <row r="32142" spans="10:10" x14ac:dyDescent="0.25">
      <c r="J32142" t="str">
        <f t="shared" si="753"/>
        <v/>
      </c>
    </row>
    <row r="32143" spans="10:10" x14ac:dyDescent="0.25">
      <c r="J32143" t="str">
        <f t="shared" si="753"/>
        <v/>
      </c>
    </row>
    <row r="32144" spans="10:10" x14ac:dyDescent="0.25">
      <c r="J32144" t="str">
        <f t="shared" si="753"/>
        <v/>
      </c>
    </row>
    <row r="32145" spans="10:10" x14ac:dyDescent="0.25">
      <c r="J32145" t="str">
        <f t="shared" si="753"/>
        <v/>
      </c>
    </row>
    <row r="32146" spans="10:10" x14ac:dyDescent="0.25">
      <c r="J32146" t="str">
        <f t="shared" si="753"/>
        <v/>
      </c>
    </row>
    <row r="32147" spans="10:10" x14ac:dyDescent="0.25">
      <c r="J32147" t="str">
        <f t="shared" si="753"/>
        <v/>
      </c>
    </row>
    <row r="32148" spans="10:10" x14ac:dyDescent="0.25">
      <c r="J32148" t="str">
        <f t="shared" si="753"/>
        <v/>
      </c>
    </row>
    <row r="32149" spans="10:10" x14ac:dyDescent="0.25">
      <c r="J32149" t="str">
        <f t="shared" si="753"/>
        <v/>
      </c>
    </row>
    <row r="32150" spans="10:10" x14ac:dyDescent="0.25">
      <c r="J32150" t="str">
        <f t="shared" si="753"/>
        <v/>
      </c>
    </row>
    <row r="32151" spans="10:10" x14ac:dyDescent="0.25">
      <c r="J32151" t="str">
        <f t="shared" si="753"/>
        <v/>
      </c>
    </row>
    <row r="32152" spans="10:10" x14ac:dyDescent="0.25">
      <c r="J32152" t="str">
        <f t="shared" si="753"/>
        <v/>
      </c>
    </row>
    <row r="32153" spans="10:10" x14ac:dyDescent="0.25">
      <c r="J32153" t="str">
        <f t="shared" si="753"/>
        <v/>
      </c>
    </row>
    <row r="32154" spans="10:10" x14ac:dyDescent="0.25">
      <c r="J32154" t="str">
        <f t="shared" si="753"/>
        <v/>
      </c>
    </row>
    <row r="32155" spans="10:10" x14ac:dyDescent="0.25">
      <c r="J32155" t="str">
        <f t="shared" si="753"/>
        <v/>
      </c>
    </row>
    <row r="32156" spans="10:10" x14ac:dyDescent="0.25">
      <c r="J32156" t="str">
        <f t="shared" si="753"/>
        <v/>
      </c>
    </row>
    <row r="32157" spans="10:10" x14ac:dyDescent="0.25">
      <c r="J32157" t="str">
        <f t="shared" si="753"/>
        <v/>
      </c>
    </row>
    <row r="32158" spans="10:10" x14ac:dyDescent="0.25">
      <c r="J32158" t="str">
        <f t="shared" si="753"/>
        <v/>
      </c>
    </row>
    <row r="32159" spans="10:10" x14ac:dyDescent="0.25">
      <c r="J32159" t="str">
        <f t="shared" si="753"/>
        <v/>
      </c>
    </row>
    <row r="32160" spans="10:10" x14ac:dyDescent="0.25">
      <c r="J32160" t="str">
        <f t="shared" si="753"/>
        <v/>
      </c>
    </row>
    <row r="32161" spans="10:10" x14ac:dyDescent="0.25">
      <c r="J32161" t="str">
        <f t="shared" si="753"/>
        <v/>
      </c>
    </row>
    <row r="32162" spans="10:10" x14ac:dyDescent="0.25">
      <c r="J32162" t="str">
        <f t="shared" si="753"/>
        <v/>
      </c>
    </row>
    <row r="32163" spans="10:10" x14ac:dyDescent="0.25">
      <c r="J32163" t="str">
        <f t="shared" si="753"/>
        <v/>
      </c>
    </row>
    <row r="32164" spans="10:10" x14ac:dyDescent="0.25">
      <c r="J32164" t="str">
        <f t="shared" si="753"/>
        <v/>
      </c>
    </row>
    <row r="32165" spans="10:10" x14ac:dyDescent="0.25">
      <c r="J32165" t="str">
        <f t="shared" si="753"/>
        <v/>
      </c>
    </row>
    <row r="32166" spans="10:10" x14ac:dyDescent="0.25">
      <c r="J32166" t="str">
        <f t="shared" si="753"/>
        <v/>
      </c>
    </row>
    <row r="32167" spans="10:10" x14ac:dyDescent="0.25">
      <c r="J32167" t="str">
        <f t="shared" si="753"/>
        <v/>
      </c>
    </row>
    <row r="32168" spans="10:10" x14ac:dyDescent="0.25">
      <c r="J32168" t="str">
        <f t="shared" si="753"/>
        <v/>
      </c>
    </row>
    <row r="32169" spans="10:10" x14ac:dyDescent="0.25">
      <c r="J32169" t="str">
        <f t="shared" si="753"/>
        <v/>
      </c>
    </row>
    <row r="32170" spans="10:10" x14ac:dyDescent="0.25">
      <c r="J32170" t="str">
        <f t="shared" si="753"/>
        <v/>
      </c>
    </row>
    <row r="32171" spans="10:10" x14ac:dyDescent="0.25">
      <c r="J32171" t="str">
        <f t="shared" si="753"/>
        <v/>
      </c>
    </row>
    <row r="32172" spans="10:10" x14ac:dyDescent="0.25">
      <c r="J32172" t="str">
        <f t="shared" si="753"/>
        <v/>
      </c>
    </row>
    <row r="32173" spans="10:10" x14ac:dyDescent="0.25">
      <c r="J32173" t="str">
        <f t="shared" si="753"/>
        <v/>
      </c>
    </row>
    <row r="32174" spans="10:10" x14ac:dyDescent="0.25">
      <c r="J32174" t="str">
        <f t="shared" si="753"/>
        <v/>
      </c>
    </row>
    <row r="32175" spans="10:10" x14ac:dyDescent="0.25">
      <c r="J32175" t="str">
        <f t="shared" si="753"/>
        <v/>
      </c>
    </row>
    <row r="32176" spans="10:10" x14ac:dyDescent="0.25">
      <c r="J32176" t="str">
        <f t="shared" si="753"/>
        <v/>
      </c>
    </row>
    <row r="32177" spans="10:10" x14ac:dyDescent="0.25">
      <c r="J32177" t="str">
        <f t="shared" si="753"/>
        <v/>
      </c>
    </row>
    <row r="32178" spans="10:10" x14ac:dyDescent="0.25">
      <c r="J32178" t="str">
        <f t="shared" si="753"/>
        <v/>
      </c>
    </row>
    <row r="32179" spans="10:10" x14ac:dyDescent="0.25">
      <c r="J32179" t="str">
        <f t="shared" si="753"/>
        <v/>
      </c>
    </row>
    <row r="32180" spans="10:10" x14ac:dyDescent="0.25">
      <c r="J32180" t="str">
        <f t="shared" si="753"/>
        <v/>
      </c>
    </row>
    <row r="32181" spans="10:10" x14ac:dyDescent="0.25">
      <c r="J32181" t="str">
        <f t="shared" si="753"/>
        <v/>
      </c>
    </row>
    <row r="32182" spans="10:10" x14ac:dyDescent="0.25">
      <c r="J32182" t="str">
        <f t="shared" si="753"/>
        <v/>
      </c>
    </row>
    <row r="32183" spans="10:10" x14ac:dyDescent="0.25">
      <c r="J32183" t="str">
        <f t="shared" si="753"/>
        <v/>
      </c>
    </row>
    <row r="32184" spans="10:10" x14ac:dyDescent="0.25">
      <c r="J32184" t="str">
        <f t="shared" si="753"/>
        <v/>
      </c>
    </row>
    <row r="32185" spans="10:10" x14ac:dyDescent="0.25">
      <c r="J32185" t="str">
        <f t="shared" si="753"/>
        <v/>
      </c>
    </row>
    <row r="32186" spans="10:10" x14ac:dyDescent="0.25">
      <c r="J32186" t="str">
        <f t="shared" si="753"/>
        <v/>
      </c>
    </row>
    <row r="32187" spans="10:10" x14ac:dyDescent="0.25">
      <c r="J32187" t="str">
        <f t="shared" si="753"/>
        <v/>
      </c>
    </row>
    <row r="32188" spans="10:10" x14ac:dyDescent="0.25">
      <c r="J32188" t="str">
        <f t="shared" si="753"/>
        <v/>
      </c>
    </row>
    <row r="32189" spans="10:10" x14ac:dyDescent="0.25">
      <c r="J32189" t="str">
        <f t="shared" si="753"/>
        <v/>
      </c>
    </row>
    <row r="32190" spans="10:10" x14ac:dyDescent="0.25">
      <c r="J32190" t="str">
        <f t="shared" si="753"/>
        <v/>
      </c>
    </row>
    <row r="32191" spans="10:10" x14ac:dyDescent="0.25">
      <c r="J32191" t="str">
        <f t="shared" si="753"/>
        <v/>
      </c>
    </row>
    <row r="32192" spans="10:10" x14ac:dyDescent="0.25">
      <c r="J32192" t="str">
        <f t="shared" si="753"/>
        <v/>
      </c>
    </row>
    <row r="32193" spans="10:10" x14ac:dyDescent="0.25">
      <c r="J32193" t="str">
        <f t="shared" si="753"/>
        <v/>
      </c>
    </row>
    <row r="32194" spans="10:10" x14ac:dyDescent="0.25">
      <c r="J32194" t="str">
        <f t="shared" si="753"/>
        <v/>
      </c>
    </row>
    <row r="32195" spans="10:10" x14ac:dyDescent="0.25">
      <c r="J32195" t="str">
        <f t="shared" ref="J32195:J32258" si="754">B32195&amp;C32195&amp;E32195&amp;IF(C32195="Skog",F32195&amp;G32195,"")</f>
        <v/>
      </c>
    </row>
    <row r="32196" spans="10:10" x14ac:dyDescent="0.25">
      <c r="J32196" t="str">
        <f t="shared" si="754"/>
        <v/>
      </c>
    </row>
    <row r="32197" spans="10:10" x14ac:dyDescent="0.25">
      <c r="J32197" t="str">
        <f t="shared" si="754"/>
        <v/>
      </c>
    </row>
    <row r="32198" spans="10:10" x14ac:dyDescent="0.25">
      <c r="J32198" t="str">
        <f t="shared" si="754"/>
        <v/>
      </c>
    </row>
    <row r="32199" spans="10:10" x14ac:dyDescent="0.25">
      <c r="J32199" t="str">
        <f t="shared" si="754"/>
        <v/>
      </c>
    </row>
    <row r="32200" spans="10:10" x14ac:dyDescent="0.25">
      <c r="J32200" t="str">
        <f t="shared" si="754"/>
        <v/>
      </c>
    </row>
    <row r="32201" spans="10:10" x14ac:dyDescent="0.25">
      <c r="J32201" t="str">
        <f t="shared" si="754"/>
        <v/>
      </c>
    </row>
    <row r="32202" spans="10:10" x14ac:dyDescent="0.25">
      <c r="J32202" t="str">
        <f t="shared" si="754"/>
        <v/>
      </c>
    </row>
    <row r="32203" spans="10:10" x14ac:dyDescent="0.25">
      <c r="J32203" t="str">
        <f t="shared" si="754"/>
        <v/>
      </c>
    </row>
    <row r="32204" spans="10:10" x14ac:dyDescent="0.25">
      <c r="J32204" t="str">
        <f t="shared" si="754"/>
        <v/>
      </c>
    </row>
    <row r="32205" spans="10:10" x14ac:dyDescent="0.25">
      <c r="J32205" t="str">
        <f t="shared" si="754"/>
        <v/>
      </c>
    </row>
    <row r="32206" spans="10:10" x14ac:dyDescent="0.25">
      <c r="J32206" t="str">
        <f t="shared" si="754"/>
        <v/>
      </c>
    </row>
    <row r="32207" spans="10:10" x14ac:dyDescent="0.25">
      <c r="J32207" t="str">
        <f t="shared" si="754"/>
        <v/>
      </c>
    </row>
    <row r="32208" spans="10:10" x14ac:dyDescent="0.25">
      <c r="J32208" t="str">
        <f t="shared" si="754"/>
        <v/>
      </c>
    </row>
    <row r="32209" spans="10:10" x14ac:dyDescent="0.25">
      <c r="J32209" t="str">
        <f t="shared" si="754"/>
        <v/>
      </c>
    </row>
    <row r="32210" spans="10:10" x14ac:dyDescent="0.25">
      <c r="J32210" t="str">
        <f t="shared" si="754"/>
        <v/>
      </c>
    </row>
    <row r="32211" spans="10:10" x14ac:dyDescent="0.25">
      <c r="J32211" t="str">
        <f t="shared" si="754"/>
        <v/>
      </c>
    </row>
    <row r="32212" spans="10:10" x14ac:dyDescent="0.25">
      <c r="J32212" t="str">
        <f t="shared" si="754"/>
        <v/>
      </c>
    </row>
    <row r="32213" spans="10:10" x14ac:dyDescent="0.25">
      <c r="J32213" t="str">
        <f t="shared" si="754"/>
        <v/>
      </c>
    </row>
    <row r="32214" spans="10:10" x14ac:dyDescent="0.25">
      <c r="J32214" t="str">
        <f t="shared" si="754"/>
        <v/>
      </c>
    </row>
    <row r="32215" spans="10:10" x14ac:dyDescent="0.25">
      <c r="J32215" t="str">
        <f t="shared" si="754"/>
        <v/>
      </c>
    </row>
    <row r="32216" spans="10:10" x14ac:dyDescent="0.25">
      <c r="J32216" t="str">
        <f t="shared" si="754"/>
        <v/>
      </c>
    </row>
    <row r="32217" spans="10:10" x14ac:dyDescent="0.25">
      <c r="J32217" t="str">
        <f t="shared" si="754"/>
        <v/>
      </c>
    </row>
    <row r="32218" spans="10:10" x14ac:dyDescent="0.25">
      <c r="J32218" t="str">
        <f t="shared" si="754"/>
        <v/>
      </c>
    </row>
    <row r="32219" spans="10:10" x14ac:dyDescent="0.25">
      <c r="J32219" t="str">
        <f t="shared" si="754"/>
        <v/>
      </c>
    </row>
    <row r="32220" spans="10:10" x14ac:dyDescent="0.25">
      <c r="J32220" t="str">
        <f t="shared" si="754"/>
        <v/>
      </c>
    </row>
    <row r="32221" spans="10:10" x14ac:dyDescent="0.25">
      <c r="J32221" t="str">
        <f t="shared" si="754"/>
        <v/>
      </c>
    </row>
    <row r="32222" spans="10:10" x14ac:dyDescent="0.25">
      <c r="J32222" t="str">
        <f t="shared" si="754"/>
        <v/>
      </c>
    </row>
    <row r="32223" spans="10:10" x14ac:dyDescent="0.25">
      <c r="J32223" t="str">
        <f t="shared" si="754"/>
        <v/>
      </c>
    </row>
    <row r="32224" spans="10:10" x14ac:dyDescent="0.25">
      <c r="J32224" t="str">
        <f t="shared" si="754"/>
        <v/>
      </c>
    </row>
    <row r="32225" spans="10:10" x14ac:dyDescent="0.25">
      <c r="J32225" t="str">
        <f t="shared" si="754"/>
        <v/>
      </c>
    </row>
    <row r="32226" spans="10:10" x14ac:dyDescent="0.25">
      <c r="J32226" t="str">
        <f t="shared" si="754"/>
        <v/>
      </c>
    </row>
    <row r="32227" spans="10:10" x14ac:dyDescent="0.25">
      <c r="J32227" t="str">
        <f t="shared" si="754"/>
        <v/>
      </c>
    </row>
    <row r="32228" spans="10:10" x14ac:dyDescent="0.25">
      <c r="J32228" t="str">
        <f t="shared" si="754"/>
        <v/>
      </c>
    </row>
    <row r="32229" spans="10:10" x14ac:dyDescent="0.25">
      <c r="J32229" t="str">
        <f t="shared" si="754"/>
        <v/>
      </c>
    </row>
    <row r="32230" spans="10:10" x14ac:dyDescent="0.25">
      <c r="J32230" t="str">
        <f t="shared" si="754"/>
        <v/>
      </c>
    </row>
    <row r="32231" spans="10:10" x14ac:dyDescent="0.25">
      <c r="J32231" t="str">
        <f t="shared" si="754"/>
        <v/>
      </c>
    </row>
    <row r="32232" spans="10:10" x14ac:dyDescent="0.25">
      <c r="J32232" t="str">
        <f t="shared" si="754"/>
        <v/>
      </c>
    </row>
    <row r="32233" spans="10:10" x14ac:dyDescent="0.25">
      <c r="J32233" t="str">
        <f t="shared" si="754"/>
        <v/>
      </c>
    </row>
    <row r="32234" spans="10:10" x14ac:dyDescent="0.25">
      <c r="J32234" t="str">
        <f t="shared" si="754"/>
        <v/>
      </c>
    </row>
    <row r="32235" spans="10:10" x14ac:dyDescent="0.25">
      <c r="J32235" t="str">
        <f t="shared" si="754"/>
        <v/>
      </c>
    </row>
    <row r="32236" spans="10:10" x14ac:dyDescent="0.25">
      <c r="J32236" t="str">
        <f t="shared" si="754"/>
        <v/>
      </c>
    </row>
    <row r="32237" spans="10:10" x14ac:dyDescent="0.25">
      <c r="J32237" t="str">
        <f t="shared" si="754"/>
        <v/>
      </c>
    </row>
    <row r="32238" spans="10:10" x14ac:dyDescent="0.25">
      <c r="J32238" t="str">
        <f t="shared" si="754"/>
        <v/>
      </c>
    </row>
    <row r="32239" spans="10:10" x14ac:dyDescent="0.25">
      <c r="J32239" t="str">
        <f t="shared" si="754"/>
        <v/>
      </c>
    </row>
    <row r="32240" spans="10:10" x14ac:dyDescent="0.25">
      <c r="J32240" t="str">
        <f t="shared" si="754"/>
        <v/>
      </c>
    </row>
    <row r="32241" spans="10:10" x14ac:dyDescent="0.25">
      <c r="J32241" t="str">
        <f t="shared" si="754"/>
        <v/>
      </c>
    </row>
    <row r="32242" spans="10:10" x14ac:dyDescent="0.25">
      <c r="J32242" t="str">
        <f t="shared" si="754"/>
        <v/>
      </c>
    </row>
    <row r="32243" spans="10:10" x14ac:dyDescent="0.25">
      <c r="J32243" t="str">
        <f t="shared" si="754"/>
        <v/>
      </c>
    </row>
    <row r="32244" spans="10:10" x14ac:dyDescent="0.25">
      <c r="J32244" t="str">
        <f t="shared" si="754"/>
        <v/>
      </c>
    </row>
    <row r="32245" spans="10:10" x14ac:dyDescent="0.25">
      <c r="J32245" t="str">
        <f t="shared" si="754"/>
        <v/>
      </c>
    </row>
    <row r="32246" spans="10:10" x14ac:dyDescent="0.25">
      <c r="J32246" t="str">
        <f t="shared" si="754"/>
        <v/>
      </c>
    </row>
    <row r="32247" spans="10:10" x14ac:dyDescent="0.25">
      <c r="J32247" t="str">
        <f t="shared" si="754"/>
        <v/>
      </c>
    </row>
    <row r="32248" spans="10:10" x14ac:dyDescent="0.25">
      <c r="J32248" t="str">
        <f t="shared" si="754"/>
        <v/>
      </c>
    </row>
    <row r="32249" spans="10:10" x14ac:dyDescent="0.25">
      <c r="J32249" t="str">
        <f t="shared" si="754"/>
        <v/>
      </c>
    </row>
    <row r="32250" spans="10:10" x14ac:dyDescent="0.25">
      <c r="J32250" t="str">
        <f t="shared" si="754"/>
        <v/>
      </c>
    </row>
    <row r="32251" spans="10:10" x14ac:dyDescent="0.25">
      <c r="J32251" t="str">
        <f t="shared" si="754"/>
        <v/>
      </c>
    </row>
    <row r="32252" spans="10:10" x14ac:dyDescent="0.25">
      <c r="J32252" t="str">
        <f t="shared" si="754"/>
        <v/>
      </c>
    </row>
    <row r="32253" spans="10:10" x14ac:dyDescent="0.25">
      <c r="J32253" t="str">
        <f t="shared" si="754"/>
        <v/>
      </c>
    </row>
    <row r="32254" spans="10:10" x14ac:dyDescent="0.25">
      <c r="J32254" t="str">
        <f t="shared" si="754"/>
        <v/>
      </c>
    </row>
    <row r="32255" spans="10:10" x14ac:dyDescent="0.25">
      <c r="J32255" t="str">
        <f t="shared" si="754"/>
        <v/>
      </c>
    </row>
    <row r="32256" spans="10:10" x14ac:dyDescent="0.25">
      <c r="J32256" t="str">
        <f t="shared" si="754"/>
        <v/>
      </c>
    </row>
    <row r="32257" spans="10:10" x14ac:dyDescent="0.25">
      <c r="J32257" t="str">
        <f t="shared" si="754"/>
        <v/>
      </c>
    </row>
    <row r="32258" spans="10:10" x14ac:dyDescent="0.25">
      <c r="J32258" t="str">
        <f t="shared" si="754"/>
        <v/>
      </c>
    </row>
    <row r="32259" spans="10:10" x14ac:dyDescent="0.25">
      <c r="J32259" t="str">
        <f t="shared" ref="J32259:J32322" si="755">B32259&amp;C32259&amp;E32259&amp;IF(C32259="Skog",F32259&amp;G32259,"")</f>
        <v/>
      </c>
    </row>
    <row r="32260" spans="10:10" x14ac:dyDescent="0.25">
      <c r="J32260" t="str">
        <f t="shared" si="755"/>
        <v/>
      </c>
    </row>
    <row r="32261" spans="10:10" x14ac:dyDescent="0.25">
      <c r="J32261" t="str">
        <f t="shared" si="755"/>
        <v/>
      </c>
    </row>
    <row r="32262" spans="10:10" x14ac:dyDescent="0.25">
      <c r="J32262" t="str">
        <f t="shared" si="755"/>
        <v/>
      </c>
    </row>
    <row r="32263" spans="10:10" x14ac:dyDescent="0.25">
      <c r="J32263" t="str">
        <f t="shared" si="755"/>
        <v/>
      </c>
    </row>
    <row r="32264" spans="10:10" x14ac:dyDescent="0.25">
      <c r="J32264" t="str">
        <f t="shared" si="755"/>
        <v/>
      </c>
    </row>
    <row r="32265" spans="10:10" x14ac:dyDescent="0.25">
      <c r="J32265" t="str">
        <f t="shared" si="755"/>
        <v/>
      </c>
    </row>
    <row r="32266" spans="10:10" x14ac:dyDescent="0.25">
      <c r="J32266" t="str">
        <f t="shared" si="755"/>
        <v/>
      </c>
    </row>
    <row r="32267" spans="10:10" x14ac:dyDescent="0.25">
      <c r="J32267" t="str">
        <f t="shared" si="755"/>
        <v/>
      </c>
    </row>
    <row r="32268" spans="10:10" x14ac:dyDescent="0.25">
      <c r="J32268" t="str">
        <f t="shared" si="755"/>
        <v/>
      </c>
    </row>
    <row r="32269" spans="10:10" x14ac:dyDescent="0.25">
      <c r="J32269" t="str">
        <f t="shared" si="755"/>
        <v/>
      </c>
    </row>
    <row r="32270" spans="10:10" x14ac:dyDescent="0.25">
      <c r="J32270" t="str">
        <f t="shared" si="755"/>
        <v/>
      </c>
    </row>
    <row r="32271" spans="10:10" x14ac:dyDescent="0.25">
      <c r="J32271" t="str">
        <f t="shared" si="755"/>
        <v/>
      </c>
    </row>
    <row r="32272" spans="10:10" x14ac:dyDescent="0.25">
      <c r="J32272" t="str">
        <f t="shared" si="755"/>
        <v/>
      </c>
    </row>
    <row r="32273" spans="10:10" x14ac:dyDescent="0.25">
      <c r="J32273" t="str">
        <f t="shared" si="755"/>
        <v/>
      </c>
    </row>
    <row r="32274" spans="10:10" x14ac:dyDescent="0.25">
      <c r="J32274" t="str">
        <f t="shared" si="755"/>
        <v/>
      </c>
    </row>
    <row r="32275" spans="10:10" x14ac:dyDescent="0.25">
      <c r="J32275" t="str">
        <f t="shared" si="755"/>
        <v/>
      </c>
    </row>
    <row r="32276" spans="10:10" x14ac:dyDescent="0.25">
      <c r="J32276" t="str">
        <f t="shared" si="755"/>
        <v/>
      </c>
    </row>
    <row r="32277" spans="10:10" x14ac:dyDescent="0.25">
      <c r="J32277" t="str">
        <f t="shared" si="755"/>
        <v/>
      </c>
    </row>
    <row r="32278" spans="10:10" x14ac:dyDescent="0.25">
      <c r="J32278" t="str">
        <f t="shared" si="755"/>
        <v/>
      </c>
    </row>
    <row r="32279" spans="10:10" x14ac:dyDescent="0.25">
      <c r="J32279" t="str">
        <f t="shared" si="755"/>
        <v/>
      </c>
    </row>
    <row r="32280" spans="10:10" x14ac:dyDescent="0.25">
      <c r="J32280" t="str">
        <f t="shared" si="755"/>
        <v/>
      </c>
    </row>
    <row r="32281" spans="10:10" x14ac:dyDescent="0.25">
      <c r="J32281" t="str">
        <f t="shared" si="755"/>
        <v/>
      </c>
    </row>
    <row r="32282" spans="10:10" x14ac:dyDescent="0.25">
      <c r="J32282" t="str">
        <f t="shared" si="755"/>
        <v/>
      </c>
    </row>
    <row r="32283" spans="10:10" x14ac:dyDescent="0.25">
      <c r="J32283" t="str">
        <f t="shared" si="755"/>
        <v/>
      </c>
    </row>
    <row r="32284" spans="10:10" x14ac:dyDescent="0.25">
      <c r="J32284" t="str">
        <f t="shared" si="755"/>
        <v/>
      </c>
    </row>
    <row r="32285" spans="10:10" x14ac:dyDescent="0.25">
      <c r="J32285" t="str">
        <f t="shared" si="755"/>
        <v/>
      </c>
    </row>
    <row r="32286" spans="10:10" x14ac:dyDescent="0.25">
      <c r="J32286" t="str">
        <f t="shared" si="755"/>
        <v/>
      </c>
    </row>
    <row r="32287" spans="10:10" x14ac:dyDescent="0.25">
      <c r="J32287" t="str">
        <f t="shared" si="755"/>
        <v/>
      </c>
    </row>
    <row r="32288" spans="10:10" x14ac:dyDescent="0.25">
      <c r="J32288" t="str">
        <f t="shared" si="755"/>
        <v/>
      </c>
    </row>
    <row r="32289" spans="10:10" x14ac:dyDescent="0.25">
      <c r="J32289" t="str">
        <f t="shared" si="755"/>
        <v/>
      </c>
    </row>
    <row r="32290" spans="10:10" x14ac:dyDescent="0.25">
      <c r="J32290" t="str">
        <f t="shared" si="755"/>
        <v/>
      </c>
    </row>
    <row r="32291" spans="10:10" x14ac:dyDescent="0.25">
      <c r="J32291" t="str">
        <f t="shared" si="755"/>
        <v/>
      </c>
    </row>
    <row r="32292" spans="10:10" x14ac:dyDescent="0.25">
      <c r="J32292" t="str">
        <f t="shared" si="755"/>
        <v/>
      </c>
    </row>
    <row r="32293" spans="10:10" x14ac:dyDescent="0.25">
      <c r="J32293" t="str">
        <f t="shared" si="755"/>
        <v/>
      </c>
    </row>
    <row r="32294" spans="10:10" x14ac:dyDescent="0.25">
      <c r="J32294" t="str">
        <f t="shared" si="755"/>
        <v/>
      </c>
    </row>
    <row r="32295" spans="10:10" x14ac:dyDescent="0.25">
      <c r="J32295" t="str">
        <f t="shared" si="755"/>
        <v/>
      </c>
    </row>
    <row r="32296" spans="10:10" x14ac:dyDescent="0.25">
      <c r="J32296" t="str">
        <f t="shared" si="755"/>
        <v/>
      </c>
    </row>
    <row r="32297" spans="10:10" x14ac:dyDescent="0.25">
      <c r="J32297" t="str">
        <f t="shared" si="755"/>
        <v/>
      </c>
    </row>
    <row r="32298" spans="10:10" x14ac:dyDescent="0.25">
      <c r="J32298" t="str">
        <f t="shared" si="755"/>
        <v/>
      </c>
    </row>
    <row r="32299" spans="10:10" x14ac:dyDescent="0.25">
      <c r="J32299" t="str">
        <f t="shared" si="755"/>
        <v/>
      </c>
    </row>
    <row r="32300" spans="10:10" x14ac:dyDescent="0.25">
      <c r="J32300" t="str">
        <f t="shared" si="755"/>
        <v/>
      </c>
    </row>
    <row r="32301" spans="10:10" x14ac:dyDescent="0.25">
      <c r="J32301" t="str">
        <f t="shared" si="755"/>
        <v/>
      </c>
    </row>
    <row r="32302" spans="10:10" x14ac:dyDescent="0.25">
      <c r="J32302" t="str">
        <f t="shared" si="755"/>
        <v/>
      </c>
    </row>
    <row r="32303" spans="10:10" x14ac:dyDescent="0.25">
      <c r="J32303" t="str">
        <f t="shared" si="755"/>
        <v/>
      </c>
    </row>
    <row r="32304" spans="10:10" x14ac:dyDescent="0.25">
      <c r="J32304" t="str">
        <f t="shared" si="755"/>
        <v/>
      </c>
    </row>
    <row r="32305" spans="10:10" x14ac:dyDescent="0.25">
      <c r="J32305" t="str">
        <f t="shared" si="755"/>
        <v/>
      </c>
    </row>
    <row r="32306" spans="10:10" x14ac:dyDescent="0.25">
      <c r="J32306" t="str">
        <f t="shared" si="755"/>
        <v/>
      </c>
    </row>
    <row r="32307" spans="10:10" x14ac:dyDescent="0.25">
      <c r="J32307" t="str">
        <f t="shared" si="755"/>
        <v/>
      </c>
    </row>
    <row r="32308" spans="10:10" x14ac:dyDescent="0.25">
      <c r="J32308" t="str">
        <f t="shared" si="755"/>
        <v/>
      </c>
    </row>
    <row r="32309" spans="10:10" x14ac:dyDescent="0.25">
      <c r="J32309" t="str">
        <f t="shared" si="755"/>
        <v/>
      </c>
    </row>
    <row r="32310" spans="10:10" x14ac:dyDescent="0.25">
      <c r="J32310" t="str">
        <f t="shared" si="755"/>
        <v/>
      </c>
    </row>
    <row r="32311" spans="10:10" x14ac:dyDescent="0.25">
      <c r="J32311" t="str">
        <f t="shared" si="755"/>
        <v/>
      </c>
    </row>
    <row r="32312" spans="10:10" x14ac:dyDescent="0.25">
      <c r="J32312" t="str">
        <f t="shared" si="755"/>
        <v/>
      </c>
    </row>
    <row r="32313" spans="10:10" x14ac:dyDescent="0.25">
      <c r="J32313" t="str">
        <f t="shared" si="755"/>
        <v/>
      </c>
    </row>
    <row r="32314" spans="10:10" x14ac:dyDescent="0.25">
      <c r="J32314" t="str">
        <f t="shared" si="755"/>
        <v/>
      </c>
    </row>
    <row r="32315" spans="10:10" x14ac:dyDescent="0.25">
      <c r="J32315" t="str">
        <f t="shared" si="755"/>
        <v/>
      </c>
    </row>
    <row r="32316" spans="10:10" x14ac:dyDescent="0.25">
      <c r="J32316" t="str">
        <f t="shared" si="755"/>
        <v/>
      </c>
    </row>
    <row r="32317" spans="10:10" x14ac:dyDescent="0.25">
      <c r="J32317" t="str">
        <f t="shared" si="755"/>
        <v/>
      </c>
    </row>
    <row r="32318" spans="10:10" x14ac:dyDescent="0.25">
      <c r="J32318" t="str">
        <f t="shared" si="755"/>
        <v/>
      </c>
    </row>
    <row r="32319" spans="10:10" x14ac:dyDescent="0.25">
      <c r="J32319" t="str">
        <f t="shared" si="755"/>
        <v/>
      </c>
    </row>
    <row r="32320" spans="10:10" x14ac:dyDescent="0.25">
      <c r="J32320" t="str">
        <f t="shared" si="755"/>
        <v/>
      </c>
    </row>
    <row r="32321" spans="10:10" x14ac:dyDescent="0.25">
      <c r="J32321" t="str">
        <f t="shared" si="755"/>
        <v/>
      </c>
    </row>
    <row r="32322" spans="10:10" x14ac:dyDescent="0.25">
      <c r="J32322" t="str">
        <f t="shared" si="755"/>
        <v/>
      </c>
    </row>
    <row r="32323" spans="10:10" x14ac:dyDescent="0.25">
      <c r="J32323" t="str">
        <f t="shared" ref="J32323:J32386" si="756">B32323&amp;C32323&amp;E32323&amp;IF(C32323="Skog",F32323&amp;G32323,"")</f>
        <v/>
      </c>
    </row>
    <row r="32324" spans="10:10" x14ac:dyDescent="0.25">
      <c r="J32324" t="str">
        <f t="shared" si="756"/>
        <v/>
      </c>
    </row>
    <row r="32325" spans="10:10" x14ac:dyDescent="0.25">
      <c r="J32325" t="str">
        <f t="shared" si="756"/>
        <v/>
      </c>
    </row>
    <row r="32326" spans="10:10" x14ac:dyDescent="0.25">
      <c r="J32326" t="str">
        <f t="shared" si="756"/>
        <v/>
      </c>
    </row>
    <row r="32327" spans="10:10" x14ac:dyDescent="0.25">
      <c r="J32327" t="str">
        <f t="shared" si="756"/>
        <v/>
      </c>
    </row>
    <row r="32328" spans="10:10" x14ac:dyDescent="0.25">
      <c r="J32328" t="str">
        <f t="shared" si="756"/>
        <v/>
      </c>
    </row>
    <row r="32329" spans="10:10" x14ac:dyDescent="0.25">
      <c r="J32329" t="str">
        <f t="shared" si="756"/>
        <v/>
      </c>
    </row>
    <row r="32330" spans="10:10" x14ac:dyDescent="0.25">
      <c r="J32330" t="str">
        <f t="shared" si="756"/>
        <v/>
      </c>
    </row>
    <row r="32331" spans="10:10" x14ac:dyDescent="0.25">
      <c r="J32331" t="str">
        <f t="shared" si="756"/>
        <v/>
      </c>
    </row>
    <row r="32332" spans="10:10" x14ac:dyDescent="0.25">
      <c r="J32332" t="str">
        <f t="shared" si="756"/>
        <v/>
      </c>
    </row>
    <row r="32333" spans="10:10" x14ac:dyDescent="0.25">
      <c r="J32333" t="str">
        <f t="shared" si="756"/>
        <v/>
      </c>
    </row>
    <row r="32334" spans="10:10" x14ac:dyDescent="0.25">
      <c r="J32334" t="str">
        <f t="shared" si="756"/>
        <v/>
      </c>
    </row>
    <row r="32335" spans="10:10" x14ac:dyDescent="0.25">
      <c r="J32335" t="str">
        <f t="shared" si="756"/>
        <v/>
      </c>
    </row>
    <row r="32336" spans="10:10" x14ac:dyDescent="0.25">
      <c r="J32336" t="str">
        <f t="shared" si="756"/>
        <v/>
      </c>
    </row>
    <row r="32337" spans="10:10" x14ac:dyDescent="0.25">
      <c r="J32337" t="str">
        <f t="shared" si="756"/>
        <v/>
      </c>
    </row>
    <row r="32338" spans="10:10" x14ac:dyDescent="0.25">
      <c r="J32338" t="str">
        <f t="shared" si="756"/>
        <v/>
      </c>
    </row>
    <row r="32339" spans="10:10" x14ac:dyDescent="0.25">
      <c r="J32339" t="str">
        <f t="shared" si="756"/>
        <v/>
      </c>
    </row>
    <row r="32340" spans="10:10" x14ac:dyDescent="0.25">
      <c r="J32340" t="str">
        <f t="shared" si="756"/>
        <v/>
      </c>
    </row>
    <row r="32341" spans="10:10" x14ac:dyDescent="0.25">
      <c r="J32341" t="str">
        <f t="shared" si="756"/>
        <v/>
      </c>
    </row>
    <row r="32342" spans="10:10" x14ac:dyDescent="0.25">
      <c r="J32342" t="str">
        <f t="shared" si="756"/>
        <v/>
      </c>
    </row>
    <row r="32343" spans="10:10" x14ac:dyDescent="0.25">
      <c r="J32343" t="str">
        <f t="shared" si="756"/>
        <v/>
      </c>
    </row>
    <row r="32344" spans="10:10" x14ac:dyDescent="0.25">
      <c r="J32344" t="str">
        <f t="shared" si="756"/>
        <v/>
      </c>
    </row>
    <row r="32345" spans="10:10" x14ac:dyDescent="0.25">
      <c r="J32345" t="str">
        <f t="shared" si="756"/>
        <v/>
      </c>
    </row>
    <row r="32346" spans="10:10" x14ac:dyDescent="0.25">
      <c r="J32346" t="str">
        <f t="shared" si="756"/>
        <v/>
      </c>
    </row>
    <row r="32347" spans="10:10" x14ac:dyDescent="0.25">
      <c r="J32347" t="str">
        <f t="shared" si="756"/>
        <v/>
      </c>
    </row>
    <row r="32348" spans="10:10" x14ac:dyDescent="0.25">
      <c r="J32348" t="str">
        <f t="shared" si="756"/>
        <v/>
      </c>
    </row>
    <row r="32349" spans="10:10" x14ac:dyDescent="0.25">
      <c r="J32349" t="str">
        <f t="shared" si="756"/>
        <v/>
      </c>
    </row>
    <row r="32350" spans="10:10" x14ac:dyDescent="0.25">
      <c r="J32350" t="str">
        <f t="shared" si="756"/>
        <v/>
      </c>
    </row>
    <row r="32351" spans="10:10" x14ac:dyDescent="0.25">
      <c r="J32351" t="str">
        <f t="shared" si="756"/>
        <v/>
      </c>
    </row>
    <row r="32352" spans="10:10" x14ac:dyDescent="0.25">
      <c r="J32352" t="str">
        <f t="shared" si="756"/>
        <v/>
      </c>
    </row>
    <row r="32353" spans="10:10" x14ac:dyDescent="0.25">
      <c r="J32353" t="str">
        <f t="shared" si="756"/>
        <v/>
      </c>
    </row>
    <row r="32354" spans="10:10" x14ac:dyDescent="0.25">
      <c r="J32354" t="str">
        <f t="shared" si="756"/>
        <v/>
      </c>
    </row>
    <row r="32355" spans="10:10" x14ac:dyDescent="0.25">
      <c r="J32355" t="str">
        <f t="shared" si="756"/>
        <v/>
      </c>
    </row>
    <row r="32356" spans="10:10" x14ac:dyDescent="0.25">
      <c r="J32356" t="str">
        <f t="shared" si="756"/>
        <v/>
      </c>
    </row>
    <row r="32357" spans="10:10" x14ac:dyDescent="0.25">
      <c r="J32357" t="str">
        <f t="shared" si="756"/>
        <v/>
      </c>
    </row>
    <row r="32358" spans="10:10" x14ac:dyDescent="0.25">
      <c r="J32358" t="str">
        <f t="shared" si="756"/>
        <v/>
      </c>
    </row>
    <row r="32359" spans="10:10" x14ac:dyDescent="0.25">
      <c r="J32359" t="str">
        <f t="shared" si="756"/>
        <v/>
      </c>
    </row>
    <row r="32360" spans="10:10" x14ac:dyDescent="0.25">
      <c r="J32360" t="str">
        <f t="shared" si="756"/>
        <v/>
      </c>
    </row>
    <row r="32361" spans="10:10" x14ac:dyDescent="0.25">
      <c r="J32361" t="str">
        <f t="shared" si="756"/>
        <v/>
      </c>
    </row>
    <row r="32362" spans="10:10" x14ac:dyDescent="0.25">
      <c r="J32362" t="str">
        <f t="shared" si="756"/>
        <v/>
      </c>
    </row>
    <row r="32363" spans="10:10" x14ac:dyDescent="0.25">
      <c r="J32363" t="str">
        <f t="shared" si="756"/>
        <v/>
      </c>
    </row>
    <row r="32364" spans="10:10" x14ac:dyDescent="0.25">
      <c r="J32364" t="str">
        <f t="shared" si="756"/>
        <v/>
      </c>
    </row>
    <row r="32365" spans="10:10" x14ac:dyDescent="0.25">
      <c r="J32365" t="str">
        <f t="shared" si="756"/>
        <v/>
      </c>
    </row>
    <row r="32366" spans="10:10" x14ac:dyDescent="0.25">
      <c r="J32366" t="str">
        <f t="shared" si="756"/>
        <v/>
      </c>
    </row>
    <row r="32367" spans="10:10" x14ac:dyDescent="0.25">
      <c r="J32367" t="str">
        <f t="shared" si="756"/>
        <v/>
      </c>
    </row>
    <row r="32368" spans="10:10" x14ac:dyDescent="0.25">
      <c r="J32368" t="str">
        <f t="shared" si="756"/>
        <v/>
      </c>
    </row>
    <row r="32369" spans="10:10" x14ac:dyDescent="0.25">
      <c r="J32369" t="str">
        <f t="shared" si="756"/>
        <v/>
      </c>
    </row>
    <row r="32370" spans="10:10" x14ac:dyDescent="0.25">
      <c r="J32370" t="str">
        <f t="shared" si="756"/>
        <v/>
      </c>
    </row>
    <row r="32371" spans="10:10" x14ac:dyDescent="0.25">
      <c r="J32371" t="str">
        <f t="shared" si="756"/>
        <v/>
      </c>
    </row>
    <row r="32372" spans="10:10" x14ac:dyDescent="0.25">
      <c r="J32372" t="str">
        <f t="shared" si="756"/>
        <v/>
      </c>
    </row>
    <row r="32373" spans="10:10" x14ac:dyDescent="0.25">
      <c r="J32373" t="str">
        <f t="shared" si="756"/>
        <v/>
      </c>
    </row>
    <row r="32374" spans="10:10" x14ac:dyDescent="0.25">
      <c r="J32374" t="str">
        <f t="shared" si="756"/>
        <v/>
      </c>
    </row>
    <row r="32375" spans="10:10" x14ac:dyDescent="0.25">
      <c r="J32375" t="str">
        <f t="shared" si="756"/>
        <v/>
      </c>
    </row>
    <row r="32376" spans="10:10" x14ac:dyDescent="0.25">
      <c r="J32376" t="str">
        <f t="shared" si="756"/>
        <v/>
      </c>
    </row>
    <row r="32377" spans="10:10" x14ac:dyDescent="0.25">
      <c r="J32377" t="str">
        <f t="shared" si="756"/>
        <v/>
      </c>
    </row>
    <row r="32378" spans="10:10" x14ac:dyDescent="0.25">
      <c r="J32378" t="str">
        <f t="shared" si="756"/>
        <v/>
      </c>
    </row>
    <row r="32379" spans="10:10" x14ac:dyDescent="0.25">
      <c r="J32379" t="str">
        <f t="shared" si="756"/>
        <v/>
      </c>
    </row>
    <row r="32380" spans="10:10" x14ac:dyDescent="0.25">
      <c r="J32380" t="str">
        <f t="shared" si="756"/>
        <v/>
      </c>
    </row>
    <row r="32381" spans="10:10" x14ac:dyDescent="0.25">
      <c r="J32381" t="str">
        <f t="shared" si="756"/>
        <v/>
      </c>
    </row>
    <row r="32382" spans="10:10" x14ac:dyDescent="0.25">
      <c r="J32382" t="str">
        <f t="shared" si="756"/>
        <v/>
      </c>
    </row>
    <row r="32383" spans="10:10" x14ac:dyDescent="0.25">
      <c r="J32383" t="str">
        <f t="shared" si="756"/>
        <v/>
      </c>
    </row>
    <row r="32384" spans="10:10" x14ac:dyDescent="0.25">
      <c r="J32384" t="str">
        <f t="shared" si="756"/>
        <v/>
      </c>
    </row>
    <row r="32385" spans="10:10" x14ac:dyDescent="0.25">
      <c r="J32385" t="str">
        <f t="shared" si="756"/>
        <v/>
      </c>
    </row>
    <row r="32386" spans="10:10" x14ac:dyDescent="0.25">
      <c r="J32386" t="str">
        <f t="shared" si="756"/>
        <v/>
      </c>
    </row>
    <row r="32387" spans="10:10" x14ac:dyDescent="0.25">
      <c r="J32387" t="str">
        <f t="shared" ref="J32387:J32450" si="757">B32387&amp;C32387&amp;E32387&amp;IF(C32387="Skog",F32387&amp;G32387,"")</f>
        <v/>
      </c>
    </row>
    <row r="32388" spans="10:10" x14ac:dyDescent="0.25">
      <c r="J32388" t="str">
        <f t="shared" si="757"/>
        <v/>
      </c>
    </row>
    <row r="32389" spans="10:10" x14ac:dyDescent="0.25">
      <c r="J32389" t="str">
        <f t="shared" si="757"/>
        <v/>
      </c>
    </row>
    <row r="32390" spans="10:10" x14ac:dyDescent="0.25">
      <c r="J32390" t="str">
        <f t="shared" si="757"/>
        <v/>
      </c>
    </row>
    <row r="32391" spans="10:10" x14ac:dyDescent="0.25">
      <c r="J32391" t="str">
        <f t="shared" si="757"/>
        <v/>
      </c>
    </row>
    <row r="32392" spans="10:10" x14ac:dyDescent="0.25">
      <c r="J32392" t="str">
        <f t="shared" si="757"/>
        <v/>
      </c>
    </row>
    <row r="32393" spans="10:10" x14ac:dyDescent="0.25">
      <c r="J32393" t="str">
        <f t="shared" si="757"/>
        <v/>
      </c>
    </row>
    <row r="32394" spans="10:10" x14ac:dyDescent="0.25">
      <c r="J32394" t="str">
        <f t="shared" si="757"/>
        <v/>
      </c>
    </row>
    <row r="32395" spans="10:10" x14ac:dyDescent="0.25">
      <c r="J32395" t="str">
        <f t="shared" si="757"/>
        <v/>
      </c>
    </row>
    <row r="32396" spans="10:10" x14ac:dyDescent="0.25">
      <c r="J32396" t="str">
        <f t="shared" si="757"/>
        <v/>
      </c>
    </row>
    <row r="32397" spans="10:10" x14ac:dyDescent="0.25">
      <c r="J32397" t="str">
        <f t="shared" si="757"/>
        <v/>
      </c>
    </row>
    <row r="32398" spans="10:10" x14ac:dyDescent="0.25">
      <c r="J32398" t="str">
        <f t="shared" si="757"/>
        <v/>
      </c>
    </row>
    <row r="32399" spans="10:10" x14ac:dyDescent="0.25">
      <c r="J32399" t="str">
        <f t="shared" si="757"/>
        <v/>
      </c>
    </row>
    <row r="32400" spans="10:10" x14ac:dyDescent="0.25">
      <c r="J32400" t="str">
        <f t="shared" si="757"/>
        <v/>
      </c>
    </row>
    <row r="32401" spans="10:10" x14ac:dyDescent="0.25">
      <c r="J32401" t="str">
        <f t="shared" si="757"/>
        <v/>
      </c>
    </row>
    <row r="32402" spans="10:10" x14ac:dyDescent="0.25">
      <c r="J32402" t="str">
        <f t="shared" si="757"/>
        <v/>
      </c>
    </row>
    <row r="32403" spans="10:10" x14ac:dyDescent="0.25">
      <c r="J32403" t="str">
        <f t="shared" si="757"/>
        <v/>
      </c>
    </row>
    <row r="32404" spans="10:10" x14ac:dyDescent="0.25">
      <c r="J32404" t="str">
        <f t="shared" si="757"/>
        <v/>
      </c>
    </row>
    <row r="32405" spans="10:10" x14ac:dyDescent="0.25">
      <c r="J32405" t="str">
        <f t="shared" si="757"/>
        <v/>
      </c>
    </row>
    <row r="32406" spans="10:10" x14ac:dyDescent="0.25">
      <c r="J32406" t="str">
        <f t="shared" si="757"/>
        <v/>
      </c>
    </row>
    <row r="32407" spans="10:10" x14ac:dyDescent="0.25">
      <c r="J32407" t="str">
        <f t="shared" si="757"/>
        <v/>
      </c>
    </row>
    <row r="32408" spans="10:10" x14ac:dyDescent="0.25">
      <c r="J32408" t="str">
        <f t="shared" si="757"/>
        <v/>
      </c>
    </row>
    <row r="32409" spans="10:10" x14ac:dyDescent="0.25">
      <c r="J32409" t="str">
        <f t="shared" si="757"/>
        <v/>
      </c>
    </row>
    <row r="32410" spans="10:10" x14ac:dyDescent="0.25">
      <c r="J32410" t="str">
        <f t="shared" si="757"/>
        <v/>
      </c>
    </row>
    <row r="32411" spans="10:10" x14ac:dyDescent="0.25">
      <c r="J32411" t="str">
        <f t="shared" si="757"/>
        <v/>
      </c>
    </row>
    <row r="32412" spans="10:10" x14ac:dyDescent="0.25">
      <c r="J32412" t="str">
        <f t="shared" si="757"/>
        <v/>
      </c>
    </row>
    <row r="32413" spans="10:10" x14ac:dyDescent="0.25">
      <c r="J32413" t="str">
        <f t="shared" si="757"/>
        <v/>
      </c>
    </row>
    <row r="32414" spans="10:10" x14ac:dyDescent="0.25">
      <c r="J32414" t="str">
        <f t="shared" si="757"/>
        <v/>
      </c>
    </row>
    <row r="32415" spans="10:10" x14ac:dyDescent="0.25">
      <c r="J32415" t="str">
        <f t="shared" si="757"/>
        <v/>
      </c>
    </row>
    <row r="32416" spans="10:10" x14ac:dyDescent="0.25">
      <c r="J32416" t="str">
        <f t="shared" si="757"/>
        <v/>
      </c>
    </row>
    <row r="32417" spans="10:10" x14ac:dyDescent="0.25">
      <c r="J32417" t="str">
        <f t="shared" si="757"/>
        <v/>
      </c>
    </row>
    <row r="32418" spans="10:10" x14ac:dyDescent="0.25">
      <c r="J32418" t="str">
        <f t="shared" si="757"/>
        <v/>
      </c>
    </row>
    <row r="32419" spans="10:10" x14ac:dyDescent="0.25">
      <c r="J32419" t="str">
        <f t="shared" si="757"/>
        <v/>
      </c>
    </row>
    <row r="32420" spans="10:10" x14ac:dyDescent="0.25">
      <c r="J32420" t="str">
        <f t="shared" si="757"/>
        <v/>
      </c>
    </row>
    <row r="32421" spans="10:10" x14ac:dyDescent="0.25">
      <c r="J32421" t="str">
        <f t="shared" si="757"/>
        <v/>
      </c>
    </row>
    <row r="32422" spans="10:10" x14ac:dyDescent="0.25">
      <c r="J32422" t="str">
        <f t="shared" si="757"/>
        <v/>
      </c>
    </row>
    <row r="32423" spans="10:10" x14ac:dyDescent="0.25">
      <c r="J32423" t="str">
        <f t="shared" si="757"/>
        <v/>
      </c>
    </row>
    <row r="32424" spans="10:10" x14ac:dyDescent="0.25">
      <c r="J32424" t="str">
        <f t="shared" si="757"/>
        <v/>
      </c>
    </row>
    <row r="32425" spans="10:10" x14ac:dyDescent="0.25">
      <c r="J32425" t="str">
        <f t="shared" si="757"/>
        <v/>
      </c>
    </row>
    <row r="32426" spans="10:10" x14ac:dyDescent="0.25">
      <c r="J32426" t="str">
        <f t="shared" si="757"/>
        <v/>
      </c>
    </row>
    <row r="32427" spans="10:10" x14ac:dyDescent="0.25">
      <c r="J32427" t="str">
        <f t="shared" si="757"/>
        <v/>
      </c>
    </row>
    <row r="32428" spans="10:10" x14ac:dyDescent="0.25">
      <c r="J32428" t="str">
        <f t="shared" si="757"/>
        <v/>
      </c>
    </row>
    <row r="32429" spans="10:10" x14ac:dyDescent="0.25">
      <c r="J32429" t="str">
        <f t="shared" si="757"/>
        <v/>
      </c>
    </row>
    <row r="32430" spans="10:10" x14ac:dyDescent="0.25">
      <c r="J32430" t="str">
        <f t="shared" si="757"/>
        <v/>
      </c>
    </row>
    <row r="32431" spans="10:10" x14ac:dyDescent="0.25">
      <c r="J32431" t="str">
        <f t="shared" si="757"/>
        <v/>
      </c>
    </row>
    <row r="32432" spans="10:10" x14ac:dyDescent="0.25">
      <c r="J32432" t="str">
        <f t="shared" si="757"/>
        <v/>
      </c>
    </row>
    <row r="32433" spans="10:10" x14ac:dyDescent="0.25">
      <c r="J32433" t="str">
        <f t="shared" si="757"/>
        <v/>
      </c>
    </row>
    <row r="32434" spans="10:10" x14ac:dyDescent="0.25">
      <c r="J32434" t="str">
        <f t="shared" si="757"/>
        <v/>
      </c>
    </row>
    <row r="32435" spans="10:10" x14ac:dyDescent="0.25">
      <c r="J32435" t="str">
        <f t="shared" si="757"/>
        <v/>
      </c>
    </row>
    <row r="32436" spans="10:10" x14ac:dyDescent="0.25">
      <c r="J32436" t="str">
        <f t="shared" si="757"/>
        <v/>
      </c>
    </row>
    <row r="32437" spans="10:10" x14ac:dyDescent="0.25">
      <c r="J32437" t="str">
        <f t="shared" si="757"/>
        <v/>
      </c>
    </row>
    <row r="32438" spans="10:10" x14ac:dyDescent="0.25">
      <c r="J32438" t="str">
        <f t="shared" si="757"/>
        <v/>
      </c>
    </row>
    <row r="32439" spans="10:10" x14ac:dyDescent="0.25">
      <c r="J32439" t="str">
        <f t="shared" si="757"/>
        <v/>
      </c>
    </row>
    <row r="32440" spans="10:10" x14ac:dyDescent="0.25">
      <c r="J32440" t="str">
        <f t="shared" si="757"/>
        <v/>
      </c>
    </row>
    <row r="32441" spans="10:10" x14ac:dyDescent="0.25">
      <c r="J32441" t="str">
        <f t="shared" si="757"/>
        <v/>
      </c>
    </row>
    <row r="32442" spans="10:10" x14ac:dyDescent="0.25">
      <c r="J32442" t="str">
        <f t="shared" si="757"/>
        <v/>
      </c>
    </row>
    <row r="32443" spans="10:10" x14ac:dyDescent="0.25">
      <c r="J32443" t="str">
        <f t="shared" si="757"/>
        <v/>
      </c>
    </row>
    <row r="32444" spans="10:10" x14ac:dyDescent="0.25">
      <c r="J32444" t="str">
        <f t="shared" si="757"/>
        <v/>
      </c>
    </row>
    <row r="32445" spans="10:10" x14ac:dyDescent="0.25">
      <c r="J32445" t="str">
        <f t="shared" si="757"/>
        <v/>
      </c>
    </row>
    <row r="32446" spans="10:10" x14ac:dyDescent="0.25">
      <c r="J32446" t="str">
        <f t="shared" si="757"/>
        <v/>
      </c>
    </row>
    <row r="32447" spans="10:10" x14ac:dyDescent="0.25">
      <c r="J32447" t="str">
        <f t="shared" si="757"/>
        <v/>
      </c>
    </row>
    <row r="32448" spans="10:10" x14ac:dyDescent="0.25">
      <c r="J32448" t="str">
        <f t="shared" si="757"/>
        <v/>
      </c>
    </row>
    <row r="32449" spans="10:10" x14ac:dyDescent="0.25">
      <c r="J32449" t="str">
        <f t="shared" si="757"/>
        <v/>
      </c>
    </row>
    <row r="32450" spans="10:10" x14ac:dyDescent="0.25">
      <c r="J32450" t="str">
        <f t="shared" si="757"/>
        <v/>
      </c>
    </row>
    <row r="32451" spans="10:10" x14ac:dyDescent="0.25">
      <c r="J32451" t="str">
        <f t="shared" ref="J32451:J32514" si="758">B32451&amp;C32451&amp;E32451&amp;IF(C32451="Skog",F32451&amp;G32451,"")</f>
        <v/>
      </c>
    </row>
    <row r="32452" spans="10:10" x14ac:dyDescent="0.25">
      <c r="J32452" t="str">
        <f t="shared" si="758"/>
        <v/>
      </c>
    </row>
    <row r="32453" spans="10:10" x14ac:dyDescent="0.25">
      <c r="J32453" t="str">
        <f t="shared" si="758"/>
        <v/>
      </c>
    </row>
    <row r="32454" spans="10:10" x14ac:dyDescent="0.25">
      <c r="J32454" t="str">
        <f t="shared" si="758"/>
        <v/>
      </c>
    </row>
    <row r="32455" spans="10:10" x14ac:dyDescent="0.25">
      <c r="J32455" t="str">
        <f t="shared" si="758"/>
        <v/>
      </c>
    </row>
    <row r="32456" spans="10:10" x14ac:dyDescent="0.25">
      <c r="J32456" t="str">
        <f t="shared" si="758"/>
        <v/>
      </c>
    </row>
    <row r="32457" spans="10:10" x14ac:dyDescent="0.25">
      <c r="J32457" t="str">
        <f t="shared" si="758"/>
        <v/>
      </c>
    </row>
    <row r="32458" spans="10:10" x14ac:dyDescent="0.25">
      <c r="J32458" t="str">
        <f t="shared" si="758"/>
        <v/>
      </c>
    </row>
    <row r="32459" spans="10:10" x14ac:dyDescent="0.25">
      <c r="J32459" t="str">
        <f t="shared" si="758"/>
        <v/>
      </c>
    </row>
    <row r="32460" spans="10:10" x14ac:dyDescent="0.25">
      <c r="J32460" t="str">
        <f t="shared" si="758"/>
        <v/>
      </c>
    </row>
    <row r="32461" spans="10:10" x14ac:dyDescent="0.25">
      <c r="J32461" t="str">
        <f t="shared" si="758"/>
        <v/>
      </c>
    </row>
    <row r="32462" spans="10:10" x14ac:dyDescent="0.25">
      <c r="J32462" t="str">
        <f t="shared" si="758"/>
        <v/>
      </c>
    </row>
    <row r="32463" spans="10:10" x14ac:dyDescent="0.25">
      <c r="J32463" t="str">
        <f t="shared" si="758"/>
        <v/>
      </c>
    </row>
    <row r="32464" spans="10:10" x14ac:dyDescent="0.25">
      <c r="J32464" t="str">
        <f t="shared" si="758"/>
        <v/>
      </c>
    </row>
    <row r="32465" spans="10:10" x14ac:dyDescent="0.25">
      <c r="J32465" t="str">
        <f t="shared" si="758"/>
        <v/>
      </c>
    </row>
    <row r="32466" spans="10:10" x14ac:dyDescent="0.25">
      <c r="J32466" t="str">
        <f t="shared" si="758"/>
        <v/>
      </c>
    </row>
    <row r="32467" spans="10:10" x14ac:dyDescent="0.25">
      <c r="J32467" t="str">
        <f t="shared" si="758"/>
        <v/>
      </c>
    </row>
    <row r="32468" spans="10:10" x14ac:dyDescent="0.25">
      <c r="J32468" t="str">
        <f t="shared" si="758"/>
        <v/>
      </c>
    </row>
    <row r="32469" spans="10:10" x14ac:dyDescent="0.25">
      <c r="J32469" t="str">
        <f t="shared" si="758"/>
        <v/>
      </c>
    </row>
    <row r="32470" spans="10:10" x14ac:dyDescent="0.25">
      <c r="J32470" t="str">
        <f t="shared" si="758"/>
        <v/>
      </c>
    </row>
    <row r="32471" spans="10:10" x14ac:dyDescent="0.25">
      <c r="J32471" t="str">
        <f t="shared" si="758"/>
        <v/>
      </c>
    </row>
    <row r="32472" spans="10:10" x14ac:dyDescent="0.25">
      <c r="J32472" t="str">
        <f t="shared" si="758"/>
        <v/>
      </c>
    </row>
    <row r="32473" spans="10:10" x14ac:dyDescent="0.25">
      <c r="J32473" t="str">
        <f t="shared" si="758"/>
        <v/>
      </c>
    </row>
    <row r="32474" spans="10:10" x14ac:dyDescent="0.25">
      <c r="J32474" t="str">
        <f t="shared" si="758"/>
        <v/>
      </c>
    </row>
    <row r="32475" spans="10:10" x14ac:dyDescent="0.25">
      <c r="J32475" t="str">
        <f t="shared" si="758"/>
        <v/>
      </c>
    </row>
    <row r="32476" spans="10:10" x14ac:dyDescent="0.25">
      <c r="J32476" t="str">
        <f t="shared" si="758"/>
        <v/>
      </c>
    </row>
    <row r="32477" spans="10:10" x14ac:dyDescent="0.25">
      <c r="J32477" t="str">
        <f t="shared" si="758"/>
        <v/>
      </c>
    </row>
    <row r="32478" spans="10:10" x14ac:dyDescent="0.25">
      <c r="J32478" t="str">
        <f t="shared" si="758"/>
        <v/>
      </c>
    </row>
    <row r="32479" spans="10:10" x14ac:dyDescent="0.25">
      <c r="J32479" t="str">
        <f t="shared" si="758"/>
        <v/>
      </c>
    </row>
    <row r="32480" spans="10:10" x14ac:dyDescent="0.25">
      <c r="J32480" t="str">
        <f t="shared" si="758"/>
        <v/>
      </c>
    </row>
    <row r="32481" spans="10:10" x14ac:dyDescent="0.25">
      <c r="J32481" t="str">
        <f t="shared" si="758"/>
        <v/>
      </c>
    </row>
    <row r="32482" spans="10:10" x14ac:dyDescent="0.25">
      <c r="J32482" t="str">
        <f t="shared" si="758"/>
        <v/>
      </c>
    </row>
    <row r="32483" spans="10:10" x14ac:dyDescent="0.25">
      <c r="J32483" t="str">
        <f t="shared" si="758"/>
        <v/>
      </c>
    </row>
    <row r="32484" spans="10:10" x14ac:dyDescent="0.25">
      <c r="J32484" t="str">
        <f t="shared" si="758"/>
        <v/>
      </c>
    </row>
    <row r="32485" spans="10:10" x14ac:dyDescent="0.25">
      <c r="J32485" t="str">
        <f t="shared" si="758"/>
        <v/>
      </c>
    </row>
    <row r="32486" spans="10:10" x14ac:dyDescent="0.25">
      <c r="J32486" t="str">
        <f t="shared" si="758"/>
        <v/>
      </c>
    </row>
    <row r="32487" spans="10:10" x14ac:dyDescent="0.25">
      <c r="J32487" t="str">
        <f t="shared" si="758"/>
        <v/>
      </c>
    </row>
    <row r="32488" spans="10:10" x14ac:dyDescent="0.25">
      <c r="J32488" t="str">
        <f t="shared" si="758"/>
        <v/>
      </c>
    </row>
    <row r="32489" spans="10:10" x14ac:dyDescent="0.25">
      <c r="J32489" t="str">
        <f t="shared" si="758"/>
        <v/>
      </c>
    </row>
    <row r="32490" spans="10:10" x14ac:dyDescent="0.25">
      <c r="J32490" t="str">
        <f t="shared" si="758"/>
        <v/>
      </c>
    </row>
    <row r="32491" spans="10:10" x14ac:dyDescent="0.25">
      <c r="J32491" t="str">
        <f t="shared" si="758"/>
        <v/>
      </c>
    </row>
    <row r="32492" spans="10:10" x14ac:dyDescent="0.25">
      <c r="J32492" t="str">
        <f t="shared" si="758"/>
        <v/>
      </c>
    </row>
    <row r="32493" spans="10:10" x14ac:dyDescent="0.25">
      <c r="J32493" t="str">
        <f t="shared" si="758"/>
        <v/>
      </c>
    </row>
    <row r="32494" spans="10:10" x14ac:dyDescent="0.25">
      <c r="J32494" t="str">
        <f t="shared" si="758"/>
        <v/>
      </c>
    </row>
    <row r="32495" spans="10:10" x14ac:dyDescent="0.25">
      <c r="J32495" t="str">
        <f t="shared" si="758"/>
        <v/>
      </c>
    </row>
    <row r="32496" spans="10:10" x14ac:dyDescent="0.25">
      <c r="J32496" t="str">
        <f t="shared" si="758"/>
        <v/>
      </c>
    </row>
    <row r="32497" spans="10:10" x14ac:dyDescent="0.25">
      <c r="J32497" t="str">
        <f t="shared" si="758"/>
        <v/>
      </c>
    </row>
    <row r="32498" spans="10:10" x14ac:dyDescent="0.25">
      <c r="J32498" t="str">
        <f t="shared" si="758"/>
        <v/>
      </c>
    </row>
    <row r="32499" spans="10:10" x14ac:dyDescent="0.25">
      <c r="J32499" t="str">
        <f t="shared" si="758"/>
        <v/>
      </c>
    </row>
    <row r="32500" spans="10:10" x14ac:dyDescent="0.25">
      <c r="J32500" t="str">
        <f t="shared" si="758"/>
        <v/>
      </c>
    </row>
    <row r="32501" spans="10:10" x14ac:dyDescent="0.25">
      <c r="J32501" t="str">
        <f t="shared" si="758"/>
        <v/>
      </c>
    </row>
    <row r="32502" spans="10:10" x14ac:dyDescent="0.25">
      <c r="J32502" t="str">
        <f t="shared" si="758"/>
        <v/>
      </c>
    </row>
    <row r="32503" spans="10:10" x14ac:dyDescent="0.25">
      <c r="J32503" t="str">
        <f t="shared" si="758"/>
        <v/>
      </c>
    </row>
    <row r="32504" spans="10:10" x14ac:dyDescent="0.25">
      <c r="J32504" t="str">
        <f t="shared" si="758"/>
        <v/>
      </c>
    </row>
    <row r="32505" spans="10:10" x14ac:dyDescent="0.25">
      <c r="J32505" t="str">
        <f t="shared" si="758"/>
        <v/>
      </c>
    </row>
    <row r="32506" spans="10:10" x14ac:dyDescent="0.25">
      <c r="J32506" t="str">
        <f t="shared" si="758"/>
        <v/>
      </c>
    </row>
    <row r="32507" spans="10:10" x14ac:dyDescent="0.25">
      <c r="J32507" t="str">
        <f t="shared" si="758"/>
        <v/>
      </c>
    </row>
    <row r="32508" spans="10:10" x14ac:dyDescent="0.25">
      <c r="J32508" t="str">
        <f t="shared" si="758"/>
        <v/>
      </c>
    </row>
    <row r="32509" spans="10:10" x14ac:dyDescent="0.25">
      <c r="J32509" t="str">
        <f t="shared" si="758"/>
        <v/>
      </c>
    </row>
    <row r="32510" spans="10:10" x14ac:dyDescent="0.25">
      <c r="J32510" t="str">
        <f t="shared" si="758"/>
        <v/>
      </c>
    </row>
    <row r="32511" spans="10:10" x14ac:dyDescent="0.25">
      <c r="J32511" t="str">
        <f t="shared" si="758"/>
        <v/>
      </c>
    </row>
    <row r="32512" spans="10:10" x14ac:dyDescent="0.25">
      <c r="J32512" t="str">
        <f t="shared" si="758"/>
        <v/>
      </c>
    </row>
    <row r="32513" spans="10:10" x14ac:dyDescent="0.25">
      <c r="J32513" t="str">
        <f t="shared" si="758"/>
        <v/>
      </c>
    </row>
    <row r="32514" spans="10:10" x14ac:dyDescent="0.25">
      <c r="J32514" t="str">
        <f t="shared" si="758"/>
        <v/>
      </c>
    </row>
    <row r="32515" spans="10:10" x14ac:dyDescent="0.25">
      <c r="J32515" t="str">
        <f t="shared" ref="J32515:J32578" si="759">B32515&amp;C32515&amp;E32515&amp;IF(C32515="Skog",F32515&amp;G32515,"")</f>
        <v/>
      </c>
    </row>
    <row r="32516" spans="10:10" x14ac:dyDescent="0.25">
      <c r="J32516" t="str">
        <f t="shared" si="759"/>
        <v/>
      </c>
    </row>
    <row r="32517" spans="10:10" x14ac:dyDescent="0.25">
      <c r="J32517" t="str">
        <f t="shared" si="759"/>
        <v/>
      </c>
    </row>
    <row r="32518" spans="10:10" x14ac:dyDescent="0.25">
      <c r="J32518" t="str">
        <f t="shared" si="759"/>
        <v/>
      </c>
    </row>
    <row r="32519" spans="10:10" x14ac:dyDescent="0.25">
      <c r="J32519" t="str">
        <f t="shared" si="759"/>
        <v/>
      </c>
    </row>
    <row r="32520" spans="10:10" x14ac:dyDescent="0.25">
      <c r="J32520" t="str">
        <f t="shared" si="759"/>
        <v/>
      </c>
    </row>
    <row r="32521" spans="10:10" x14ac:dyDescent="0.25">
      <c r="J32521" t="str">
        <f t="shared" si="759"/>
        <v/>
      </c>
    </row>
    <row r="32522" spans="10:10" x14ac:dyDescent="0.25">
      <c r="J32522" t="str">
        <f t="shared" si="759"/>
        <v/>
      </c>
    </row>
    <row r="32523" spans="10:10" x14ac:dyDescent="0.25">
      <c r="J32523" t="str">
        <f t="shared" si="759"/>
        <v/>
      </c>
    </row>
    <row r="32524" spans="10:10" x14ac:dyDescent="0.25">
      <c r="J32524" t="str">
        <f t="shared" si="759"/>
        <v/>
      </c>
    </row>
    <row r="32525" spans="10:10" x14ac:dyDescent="0.25">
      <c r="J32525" t="str">
        <f t="shared" si="759"/>
        <v/>
      </c>
    </row>
    <row r="32526" spans="10:10" x14ac:dyDescent="0.25">
      <c r="J32526" t="str">
        <f t="shared" si="759"/>
        <v/>
      </c>
    </row>
    <row r="32527" spans="10:10" x14ac:dyDescent="0.25">
      <c r="J32527" t="str">
        <f t="shared" si="759"/>
        <v/>
      </c>
    </row>
    <row r="32528" spans="10:10" x14ac:dyDescent="0.25">
      <c r="J32528" t="str">
        <f t="shared" si="759"/>
        <v/>
      </c>
    </row>
    <row r="32529" spans="10:10" x14ac:dyDescent="0.25">
      <c r="J32529" t="str">
        <f t="shared" si="759"/>
        <v/>
      </c>
    </row>
    <row r="32530" spans="10:10" x14ac:dyDescent="0.25">
      <c r="J32530" t="str">
        <f t="shared" si="759"/>
        <v/>
      </c>
    </row>
    <row r="32531" spans="10:10" x14ac:dyDescent="0.25">
      <c r="J32531" t="str">
        <f t="shared" si="759"/>
        <v/>
      </c>
    </row>
    <row r="32532" spans="10:10" x14ac:dyDescent="0.25">
      <c r="J32532" t="str">
        <f t="shared" si="759"/>
        <v/>
      </c>
    </row>
    <row r="32533" spans="10:10" x14ac:dyDescent="0.25">
      <c r="J32533" t="str">
        <f t="shared" si="759"/>
        <v/>
      </c>
    </row>
    <row r="32534" spans="10:10" x14ac:dyDescent="0.25">
      <c r="J32534" t="str">
        <f t="shared" si="759"/>
        <v/>
      </c>
    </row>
    <row r="32535" spans="10:10" x14ac:dyDescent="0.25">
      <c r="J32535" t="str">
        <f t="shared" si="759"/>
        <v/>
      </c>
    </row>
    <row r="32536" spans="10:10" x14ac:dyDescent="0.25">
      <c r="J32536" t="str">
        <f t="shared" si="759"/>
        <v/>
      </c>
    </row>
    <row r="32537" spans="10:10" x14ac:dyDescent="0.25">
      <c r="J32537" t="str">
        <f t="shared" si="759"/>
        <v/>
      </c>
    </row>
    <row r="32538" spans="10:10" x14ac:dyDescent="0.25">
      <c r="J32538" t="str">
        <f t="shared" si="759"/>
        <v/>
      </c>
    </row>
    <row r="32539" spans="10:10" x14ac:dyDescent="0.25">
      <c r="J32539" t="str">
        <f t="shared" si="759"/>
        <v/>
      </c>
    </row>
    <row r="32540" spans="10:10" x14ac:dyDescent="0.25">
      <c r="J32540" t="str">
        <f t="shared" si="759"/>
        <v/>
      </c>
    </row>
    <row r="32541" spans="10:10" x14ac:dyDescent="0.25">
      <c r="J32541" t="str">
        <f t="shared" si="759"/>
        <v/>
      </c>
    </row>
    <row r="32542" spans="10:10" x14ac:dyDescent="0.25">
      <c r="J32542" t="str">
        <f t="shared" si="759"/>
        <v/>
      </c>
    </row>
    <row r="32543" spans="10:10" x14ac:dyDescent="0.25">
      <c r="J32543" t="str">
        <f t="shared" si="759"/>
        <v/>
      </c>
    </row>
    <row r="32544" spans="10:10" x14ac:dyDescent="0.25">
      <c r="J32544" t="str">
        <f t="shared" si="759"/>
        <v/>
      </c>
    </row>
    <row r="32545" spans="10:10" x14ac:dyDescent="0.25">
      <c r="J32545" t="str">
        <f t="shared" si="759"/>
        <v/>
      </c>
    </row>
    <row r="32546" spans="10:10" x14ac:dyDescent="0.25">
      <c r="J32546" t="str">
        <f t="shared" si="759"/>
        <v/>
      </c>
    </row>
    <row r="32547" spans="10:10" x14ac:dyDescent="0.25">
      <c r="J32547" t="str">
        <f t="shared" si="759"/>
        <v/>
      </c>
    </row>
    <row r="32548" spans="10:10" x14ac:dyDescent="0.25">
      <c r="J32548" t="str">
        <f t="shared" si="759"/>
        <v/>
      </c>
    </row>
    <row r="32549" spans="10:10" x14ac:dyDescent="0.25">
      <c r="J32549" t="str">
        <f t="shared" si="759"/>
        <v/>
      </c>
    </row>
    <row r="32550" spans="10:10" x14ac:dyDescent="0.25">
      <c r="J32550" t="str">
        <f t="shared" si="759"/>
        <v/>
      </c>
    </row>
    <row r="32551" spans="10:10" x14ac:dyDescent="0.25">
      <c r="J32551" t="str">
        <f t="shared" si="759"/>
        <v/>
      </c>
    </row>
    <row r="32552" spans="10:10" x14ac:dyDescent="0.25">
      <c r="J32552" t="str">
        <f t="shared" si="759"/>
        <v/>
      </c>
    </row>
    <row r="32553" spans="10:10" x14ac:dyDescent="0.25">
      <c r="J32553" t="str">
        <f t="shared" si="759"/>
        <v/>
      </c>
    </row>
    <row r="32554" spans="10:10" x14ac:dyDescent="0.25">
      <c r="J32554" t="str">
        <f t="shared" si="759"/>
        <v/>
      </c>
    </row>
    <row r="32555" spans="10:10" x14ac:dyDescent="0.25">
      <c r="J32555" t="str">
        <f t="shared" si="759"/>
        <v/>
      </c>
    </row>
    <row r="32556" spans="10:10" x14ac:dyDescent="0.25">
      <c r="J32556" t="str">
        <f t="shared" si="759"/>
        <v/>
      </c>
    </row>
    <row r="32557" spans="10:10" x14ac:dyDescent="0.25">
      <c r="J32557" t="str">
        <f t="shared" si="759"/>
        <v/>
      </c>
    </row>
    <row r="32558" spans="10:10" x14ac:dyDescent="0.25">
      <c r="J32558" t="str">
        <f t="shared" si="759"/>
        <v/>
      </c>
    </row>
    <row r="32559" spans="10:10" x14ac:dyDescent="0.25">
      <c r="J32559" t="str">
        <f t="shared" si="759"/>
        <v/>
      </c>
    </row>
    <row r="32560" spans="10:10" x14ac:dyDescent="0.25">
      <c r="J32560" t="str">
        <f t="shared" si="759"/>
        <v/>
      </c>
    </row>
    <row r="32561" spans="10:10" x14ac:dyDescent="0.25">
      <c r="J32561" t="str">
        <f t="shared" si="759"/>
        <v/>
      </c>
    </row>
    <row r="32562" spans="10:10" x14ac:dyDescent="0.25">
      <c r="J32562" t="str">
        <f t="shared" si="759"/>
        <v/>
      </c>
    </row>
    <row r="32563" spans="10:10" x14ac:dyDescent="0.25">
      <c r="J32563" t="str">
        <f t="shared" si="759"/>
        <v/>
      </c>
    </row>
    <row r="32564" spans="10:10" x14ac:dyDescent="0.25">
      <c r="J32564" t="str">
        <f t="shared" si="759"/>
        <v/>
      </c>
    </row>
    <row r="32565" spans="10:10" x14ac:dyDescent="0.25">
      <c r="J32565" t="str">
        <f t="shared" si="759"/>
        <v/>
      </c>
    </row>
    <row r="32566" spans="10:10" x14ac:dyDescent="0.25">
      <c r="J32566" t="str">
        <f t="shared" si="759"/>
        <v/>
      </c>
    </row>
    <row r="32567" spans="10:10" x14ac:dyDescent="0.25">
      <c r="J32567" t="str">
        <f t="shared" si="759"/>
        <v/>
      </c>
    </row>
    <row r="32568" spans="10:10" x14ac:dyDescent="0.25">
      <c r="J32568" t="str">
        <f t="shared" si="759"/>
        <v/>
      </c>
    </row>
    <row r="32569" spans="10:10" x14ac:dyDescent="0.25">
      <c r="J32569" t="str">
        <f t="shared" si="759"/>
        <v/>
      </c>
    </row>
    <row r="32570" spans="10:10" x14ac:dyDescent="0.25">
      <c r="J32570" t="str">
        <f t="shared" si="759"/>
        <v/>
      </c>
    </row>
    <row r="32571" spans="10:10" x14ac:dyDescent="0.25">
      <c r="J32571" t="str">
        <f t="shared" si="759"/>
        <v/>
      </c>
    </row>
    <row r="32572" spans="10:10" x14ac:dyDescent="0.25">
      <c r="J32572" t="str">
        <f t="shared" si="759"/>
        <v/>
      </c>
    </row>
    <row r="32573" spans="10:10" x14ac:dyDescent="0.25">
      <c r="J32573" t="str">
        <f t="shared" si="759"/>
        <v/>
      </c>
    </row>
    <row r="32574" spans="10:10" x14ac:dyDescent="0.25">
      <c r="J32574" t="str">
        <f t="shared" si="759"/>
        <v/>
      </c>
    </row>
    <row r="32575" spans="10:10" x14ac:dyDescent="0.25">
      <c r="J32575" t="str">
        <f t="shared" si="759"/>
        <v/>
      </c>
    </row>
    <row r="32576" spans="10:10" x14ac:dyDescent="0.25">
      <c r="J32576" t="str">
        <f t="shared" si="759"/>
        <v/>
      </c>
    </row>
    <row r="32577" spans="10:10" x14ac:dyDescent="0.25">
      <c r="J32577" t="str">
        <f t="shared" si="759"/>
        <v/>
      </c>
    </row>
    <row r="32578" spans="10:10" x14ac:dyDescent="0.25">
      <c r="J32578" t="str">
        <f t="shared" si="759"/>
        <v/>
      </c>
    </row>
    <row r="32579" spans="10:10" x14ac:dyDescent="0.25">
      <c r="J32579" t="str">
        <f t="shared" ref="J32579:J32642" si="760">B32579&amp;C32579&amp;E32579&amp;IF(C32579="Skog",F32579&amp;G32579,"")</f>
        <v/>
      </c>
    </row>
    <row r="32580" spans="10:10" x14ac:dyDescent="0.25">
      <c r="J32580" t="str">
        <f t="shared" si="760"/>
        <v/>
      </c>
    </row>
    <row r="32581" spans="10:10" x14ac:dyDescent="0.25">
      <c r="J32581" t="str">
        <f t="shared" si="760"/>
        <v/>
      </c>
    </row>
    <row r="32582" spans="10:10" x14ac:dyDescent="0.25">
      <c r="J32582" t="str">
        <f t="shared" si="760"/>
        <v/>
      </c>
    </row>
    <row r="32583" spans="10:10" x14ac:dyDescent="0.25">
      <c r="J32583" t="str">
        <f t="shared" si="760"/>
        <v/>
      </c>
    </row>
    <row r="32584" spans="10:10" x14ac:dyDescent="0.25">
      <c r="J32584" t="str">
        <f t="shared" si="760"/>
        <v/>
      </c>
    </row>
    <row r="32585" spans="10:10" x14ac:dyDescent="0.25">
      <c r="J32585" t="str">
        <f t="shared" si="760"/>
        <v/>
      </c>
    </row>
    <row r="32586" spans="10:10" x14ac:dyDescent="0.25">
      <c r="J32586" t="str">
        <f t="shared" si="760"/>
        <v/>
      </c>
    </row>
    <row r="32587" spans="10:10" x14ac:dyDescent="0.25">
      <c r="J32587" t="str">
        <f t="shared" si="760"/>
        <v/>
      </c>
    </row>
    <row r="32588" spans="10:10" x14ac:dyDescent="0.25">
      <c r="J32588" t="str">
        <f t="shared" si="760"/>
        <v/>
      </c>
    </row>
    <row r="32589" spans="10:10" x14ac:dyDescent="0.25">
      <c r="J32589" t="str">
        <f t="shared" si="760"/>
        <v/>
      </c>
    </row>
    <row r="32590" spans="10:10" x14ac:dyDescent="0.25">
      <c r="J32590" t="str">
        <f t="shared" si="760"/>
        <v/>
      </c>
    </row>
    <row r="32591" spans="10:10" x14ac:dyDescent="0.25">
      <c r="J32591" t="str">
        <f t="shared" si="760"/>
        <v/>
      </c>
    </row>
    <row r="32592" spans="10:10" x14ac:dyDescent="0.25">
      <c r="J32592" t="str">
        <f t="shared" si="760"/>
        <v/>
      </c>
    </row>
    <row r="32593" spans="10:10" x14ac:dyDescent="0.25">
      <c r="J32593" t="str">
        <f t="shared" si="760"/>
        <v/>
      </c>
    </row>
    <row r="32594" spans="10:10" x14ac:dyDescent="0.25">
      <c r="J32594" t="str">
        <f t="shared" si="760"/>
        <v/>
      </c>
    </row>
    <row r="32595" spans="10:10" x14ac:dyDescent="0.25">
      <c r="J32595" t="str">
        <f t="shared" si="760"/>
        <v/>
      </c>
    </row>
    <row r="32596" spans="10:10" x14ac:dyDescent="0.25">
      <c r="J32596" t="str">
        <f t="shared" si="760"/>
        <v/>
      </c>
    </row>
    <row r="32597" spans="10:10" x14ac:dyDescent="0.25">
      <c r="J32597" t="str">
        <f t="shared" si="760"/>
        <v/>
      </c>
    </row>
    <row r="32598" spans="10:10" x14ac:dyDescent="0.25">
      <c r="J32598" t="str">
        <f t="shared" si="760"/>
        <v/>
      </c>
    </row>
    <row r="32599" spans="10:10" x14ac:dyDescent="0.25">
      <c r="J32599" t="str">
        <f t="shared" si="760"/>
        <v/>
      </c>
    </row>
    <row r="32600" spans="10:10" x14ac:dyDescent="0.25">
      <c r="J32600" t="str">
        <f t="shared" si="760"/>
        <v/>
      </c>
    </row>
    <row r="32601" spans="10:10" x14ac:dyDescent="0.25">
      <c r="J32601" t="str">
        <f t="shared" si="760"/>
        <v/>
      </c>
    </row>
    <row r="32602" spans="10:10" x14ac:dyDescent="0.25">
      <c r="J32602" t="str">
        <f t="shared" si="760"/>
        <v/>
      </c>
    </row>
    <row r="32603" spans="10:10" x14ac:dyDescent="0.25">
      <c r="J32603" t="str">
        <f t="shared" si="760"/>
        <v/>
      </c>
    </row>
    <row r="32604" spans="10:10" x14ac:dyDescent="0.25">
      <c r="J32604" t="str">
        <f t="shared" si="760"/>
        <v/>
      </c>
    </row>
    <row r="32605" spans="10:10" x14ac:dyDescent="0.25">
      <c r="J32605" t="str">
        <f t="shared" si="760"/>
        <v/>
      </c>
    </row>
    <row r="32606" spans="10:10" x14ac:dyDescent="0.25">
      <c r="J32606" t="str">
        <f t="shared" si="760"/>
        <v/>
      </c>
    </row>
    <row r="32607" spans="10:10" x14ac:dyDescent="0.25">
      <c r="J32607" t="str">
        <f t="shared" si="760"/>
        <v/>
      </c>
    </row>
    <row r="32608" spans="10:10" x14ac:dyDescent="0.25">
      <c r="J32608" t="str">
        <f t="shared" si="760"/>
        <v/>
      </c>
    </row>
    <row r="32609" spans="10:10" x14ac:dyDescent="0.25">
      <c r="J32609" t="str">
        <f t="shared" si="760"/>
        <v/>
      </c>
    </row>
    <row r="32610" spans="10:10" x14ac:dyDescent="0.25">
      <c r="J32610" t="str">
        <f t="shared" si="760"/>
        <v/>
      </c>
    </row>
    <row r="32611" spans="10:10" x14ac:dyDescent="0.25">
      <c r="J32611" t="str">
        <f t="shared" si="760"/>
        <v/>
      </c>
    </row>
    <row r="32612" spans="10:10" x14ac:dyDescent="0.25">
      <c r="J32612" t="str">
        <f t="shared" si="760"/>
        <v/>
      </c>
    </row>
    <row r="32613" spans="10:10" x14ac:dyDescent="0.25">
      <c r="J32613" t="str">
        <f t="shared" si="760"/>
        <v/>
      </c>
    </row>
    <row r="32614" spans="10:10" x14ac:dyDescent="0.25">
      <c r="J32614" t="str">
        <f t="shared" si="760"/>
        <v/>
      </c>
    </row>
    <row r="32615" spans="10:10" x14ac:dyDescent="0.25">
      <c r="J32615" t="str">
        <f t="shared" si="760"/>
        <v/>
      </c>
    </row>
    <row r="32616" spans="10:10" x14ac:dyDescent="0.25">
      <c r="J32616" t="str">
        <f t="shared" si="760"/>
        <v/>
      </c>
    </row>
    <row r="32617" spans="10:10" x14ac:dyDescent="0.25">
      <c r="J32617" t="str">
        <f t="shared" si="760"/>
        <v/>
      </c>
    </row>
    <row r="32618" spans="10:10" x14ac:dyDescent="0.25">
      <c r="J32618" t="str">
        <f t="shared" si="760"/>
        <v/>
      </c>
    </row>
    <row r="32619" spans="10:10" x14ac:dyDescent="0.25">
      <c r="J32619" t="str">
        <f t="shared" si="760"/>
        <v/>
      </c>
    </row>
    <row r="32620" spans="10:10" x14ac:dyDescent="0.25">
      <c r="J32620" t="str">
        <f t="shared" si="760"/>
        <v/>
      </c>
    </row>
    <row r="32621" spans="10:10" x14ac:dyDescent="0.25">
      <c r="J32621" t="str">
        <f t="shared" si="760"/>
        <v/>
      </c>
    </row>
    <row r="32622" spans="10:10" x14ac:dyDescent="0.25">
      <c r="J32622" t="str">
        <f t="shared" si="760"/>
        <v/>
      </c>
    </row>
    <row r="32623" spans="10:10" x14ac:dyDescent="0.25">
      <c r="J32623" t="str">
        <f t="shared" si="760"/>
        <v/>
      </c>
    </row>
    <row r="32624" spans="10:10" x14ac:dyDescent="0.25">
      <c r="J32624" t="str">
        <f t="shared" si="760"/>
        <v/>
      </c>
    </row>
    <row r="32625" spans="10:10" x14ac:dyDescent="0.25">
      <c r="J32625" t="str">
        <f t="shared" si="760"/>
        <v/>
      </c>
    </row>
    <row r="32626" spans="10:10" x14ac:dyDescent="0.25">
      <c r="J32626" t="str">
        <f t="shared" si="760"/>
        <v/>
      </c>
    </row>
    <row r="32627" spans="10:10" x14ac:dyDescent="0.25">
      <c r="J32627" t="str">
        <f t="shared" si="760"/>
        <v/>
      </c>
    </row>
    <row r="32628" spans="10:10" x14ac:dyDescent="0.25">
      <c r="J32628" t="str">
        <f t="shared" si="760"/>
        <v/>
      </c>
    </row>
    <row r="32629" spans="10:10" x14ac:dyDescent="0.25">
      <c r="J32629" t="str">
        <f t="shared" si="760"/>
        <v/>
      </c>
    </row>
    <row r="32630" spans="10:10" x14ac:dyDescent="0.25">
      <c r="J32630" t="str">
        <f t="shared" si="760"/>
        <v/>
      </c>
    </row>
    <row r="32631" spans="10:10" x14ac:dyDescent="0.25">
      <c r="J32631" t="str">
        <f t="shared" si="760"/>
        <v/>
      </c>
    </row>
    <row r="32632" spans="10:10" x14ac:dyDescent="0.25">
      <c r="J32632" t="str">
        <f t="shared" si="760"/>
        <v/>
      </c>
    </row>
    <row r="32633" spans="10:10" x14ac:dyDescent="0.25">
      <c r="J32633" t="str">
        <f t="shared" si="760"/>
        <v/>
      </c>
    </row>
    <row r="32634" spans="10:10" x14ac:dyDescent="0.25">
      <c r="J32634" t="str">
        <f t="shared" si="760"/>
        <v/>
      </c>
    </row>
    <row r="32635" spans="10:10" x14ac:dyDescent="0.25">
      <c r="J32635" t="str">
        <f t="shared" si="760"/>
        <v/>
      </c>
    </row>
    <row r="32636" spans="10:10" x14ac:dyDescent="0.25">
      <c r="J32636" t="str">
        <f t="shared" si="760"/>
        <v/>
      </c>
    </row>
    <row r="32637" spans="10:10" x14ac:dyDescent="0.25">
      <c r="J32637" t="str">
        <f t="shared" si="760"/>
        <v/>
      </c>
    </row>
    <row r="32638" spans="10:10" x14ac:dyDescent="0.25">
      <c r="J32638" t="str">
        <f t="shared" si="760"/>
        <v/>
      </c>
    </row>
    <row r="32639" spans="10:10" x14ac:dyDescent="0.25">
      <c r="J32639" t="str">
        <f t="shared" si="760"/>
        <v/>
      </c>
    </row>
    <row r="32640" spans="10:10" x14ac:dyDescent="0.25">
      <c r="J32640" t="str">
        <f t="shared" si="760"/>
        <v/>
      </c>
    </row>
    <row r="32641" spans="10:10" x14ac:dyDescent="0.25">
      <c r="J32641" t="str">
        <f t="shared" si="760"/>
        <v/>
      </c>
    </row>
    <row r="32642" spans="10:10" x14ac:dyDescent="0.25">
      <c r="J32642" t="str">
        <f t="shared" si="760"/>
        <v/>
      </c>
    </row>
    <row r="32643" spans="10:10" x14ac:dyDescent="0.25">
      <c r="J32643" t="str">
        <f t="shared" ref="J32643:J32706" si="761">B32643&amp;C32643&amp;E32643&amp;IF(C32643="Skog",F32643&amp;G32643,"")</f>
        <v/>
      </c>
    </row>
    <row r="32644" spans="10:10" x14ac:dyDescent="0.25">
      <c r="J32644" t="str">
        <f t="shared" si="761"/>
        <v/>
      </c>
    </row>
    <row r="32645" spans="10:10" x14ac:dyDescent="0.25">
      <c r="J32645" t="str">
        <f t="shared" si="761"/>
        <v/>
      </c>
    </row>
    <row r="32646" spans="10:10" x14ac:dyDescent="0.25">
      <c r="J32646" t="str">
        <f t="shared" si="761"/>
        <v/>
      </c>
    </row>
    <row r="32647" spans="10:10" x14ac:dyDescent="0.25">
      <c r="J32647" t="str">
        <f t="shared" si="761"/>
        <v/>
      </c>
    </row>
    <row r="32648" spans="10:10" x14ac:dyDescent="0.25">
      <c r="J32648" t="str">
        <f t="shared" si="761"/>
        <v/>
      </c>
    </row>
    <row r="32649" spans="10:10" x14ac:dyDescent="0.25">
      <c r="J32649" t="str">
        <f t="shared" si="761"/>
        <v/>
      </c>
    </row>
    <row r="32650" spans="10:10" x14ac:dyDescent="0.25">
      <c r="J32650" t="str">
        <f t="shared" si="761"/>
        <v/>
      </c>
    </row>
    <row r="32651" spans="10:10" x14ac:dyDescent="0.25">
      <c r="J32651" t="str">
        <f t="shared" si="761"/>
        <v/>
      </c>
    </row>
    <row r="32652" spans="10:10" x14ac:dyDescent="0.25">
      <c r="J32652" t="str">
        <f t="shared" si="761"/>
        <v/>
      </c>
    </row>
    <row r="32653" spans="10:10" x14ac:dyDescent="0.25">
      <c r="J32653" t="str">
        <f t="shared" si="761"/>
        <v/>
      </c>
    </row>
    <row r="32654" spans="10:10" x14ac:dyDescent="0.25">
      <c r="J32654" t="str">
        <f t="shared" si="761"/>
        <v/>
      </c>
    </row>
    <row r="32655" spans="10:10" x14ac:dyDescent="0.25">
      <c r="J32655" t="str">
        <f t="shared" si="761"/>
        <v/>
      </c>
    </row>
    <row r="32656" spans="10:10" x14ac:dyDescent="0.25">
      <c r="J32656" t="str">
        <f t="shared" si="761"/>
        <v/>
      </c>
    </row>
    <row r="32657" spans="10:10" x14ac:dyDescent="0.25">
      <c r="J32657" t="str">
        <f t="shared" si="761"/>
        <v/>
      </c>
    </row>
    <row r="32658" spans="10:10" x14ac:dyDescent="0.25">
      <c r="J32658" t="str">
        <f t="shared" si="761"/>
        <v/>
      </c>
    </row>
    <row r="32659" spans="10:10" x14ac:dyDescent="0.25">
      <c r="J32659" t="str">
        <f t="shared" si="761"/>
        <v/>
      </c>
    </row>
    <row r="32660" spans="10:10" x14ac:dyDescent="0.25">
      <c r="J32660" t="str">
        <f t="shared" si="761"/>
        <v/>
      </c>
    </row>
    <row r="32661" spans="10:10" x14ac:dyDescent="0.25">
      <c r="J32661" t="str">
        <f t="shared" si="761"/>
        <v/>
      </c>
    </row>
    <row r="32662" spans="10:10" x14ac:dyDescent="0.25">
      <c r="J32662" t="str">
        <f t="shared" si="761"/>
        <v/>
      </c>
    </row>
    <row r="32663" spans="10:10" x14ac:dyDescent="0.25">
      <c r="J32663" t="str">
        <f t="shared" si="761"/>
        <v/>
      </c>
    </row>
    <row r="32664" spans="10:10" x14ac:dyDescent="0.25">
      <c r="J32664" t="str">
        <f t="shared" si="761"/>
        <v/>
      </c>
    </row>
    <row r="32665" spans="10:10" x14ac:dyDescent="0.25">
      <c r="J32665" t="str">
        <f t="shared" si="761"/>
        <v/>
      </c>
    </row>
    <row r="32666" spans="10:10" x14ac:dyDescent="0.25">
      <c r="J32666" t="str">
        <f t="shared" si="761"/>
        <v/>
      </c>
    </row>
    <row r="32667" spans="10:10" x14ac:dyDescent="0.25">
      <c r="J32667" t="str">
        <f t="shared" si="761"/>
        <v/>
      </c>
    </row>
    <row r="32668" spans="10:10" x14ac:dyDescent="0.25">
      <c r="J32668" t="str">
        <f t="shared" si="761"/>
        <v/>
      </c>
    </row>
    <row r="32669" spans="10:10" x14ac:dyDescent="0.25">
      <c r="J32669" t="str">
        <f t="shared" si="761"/>
        <v/>
      </c>
    </row>
    <row r="32670" spans="10:10" x14ac:dyDescent="0.25">
      <c r="J32670" t="str">
        <f t="shared" si="761"/>
        <v/>
      </c>
    </row>
    <row r="32671" spans="10:10" x14ac:dyDescent="0.25">
      <c r="J32671" t="str">
        <f t="shared" si="761"/>
        <v/>
      </c>
    </row>
    <row r="32672" spans="10:10" x14ac:dyDescent="0.25">
      <c r="J32672" t="str">
        <f t="shared" si="761"/>
        <v/>
      </c>
    </row>
    <row r="32673" spans="10:10" x14ac:dyDescent="0.25">
      <c r="J32673" t="str">
        <f t="shared" si="761"/>
        <v/>
      </c>
    </row>
    <row r="32674" spans="10:10" x14ac:dyDescent="0.25">
      <c r="J32674" t="str">
        <f t="shared" si="761"/>
        <v/>
      </c>
    </row>
    <row r="32675" spans="10:10" x14ac:dyDescent="0.25">
      <c r="J32675" t="str">
        <f t="shared" si="761"/>
        <v/>
      </c>
    </row>
    <row r="32676" spans="10:10" x14ac:dyDescent="0.25">
      <c r="J32676" t="str">
        <f t="shared" si="761"/>
        <v/>
      </c>
    </row>
    <row r="32677" spans="10:10" x14ac:dyDescent="0.25">
      <c r="J32677" t="str">
        <f t="shared" si="761"/>
        <v/>
      </c>
    </row>
    <row r="32678" spans="10:10" x14ac:dyDescent="0.25">
      <c r="J32678" t="str">
        <f t="shared" si="761"/>
        <v/>
      </c>
    </row>
    <row r="32679" spans="10:10" x14ac:dyDescent="0.25">
      <c r="J32679" t="str">
        <f t="shared" si="761"/>
        <v/>
      </c>
    </row>
    <row r="32680" spans="10:10" x14ac:dyDescent="0.25">
      <c r="J32680" t="str">
        <f t="shared" si="761"/>
        <v/>
      </c>
    </row>
    <row r="32681" spans="10:10" x14ac:dyDescent="0.25">
      <c r="J32681" t="str">
        <f t="shared" si="761"/>
        <v/>
      </c>
    </row>
    <row r="32682" spans="10:10" x14ac:dyDescent="0.25">
      <c r="J32682" t="str">
        <f t="shared" si="761"/>
        <v/>
      </c>
    </row>
    <row r="32683" spans="10:10" x14ac:dyDescent="0.25">
      <c r="J32683" t="str">
        <f t="shared" si="761"/>
        <v/>
      </c>
    </row>
    <row r="32684" spans="10:10" x14ac:dyDescent="0.25">
      <c r="J32684" t="str">
        <f t="shared" si="761"/>
        <v/>
      </c>
    </row>
    <row r="32685" spans="10:10" x14ac:dyDescent="0.25">
      <c r="J32685" t="str">
        <f t="shared" si="761"/>
        <v/>
      </c>
    </row>
    <row r="32686" spans="10:10" x14ac:dyDescent="0.25">
      <c r="J32686" t="str">
        <f t="shared" si="761"/>
        <v/>
      </c>
    </row>
    <row r="32687" spans="10:10" x14ac:dyDescent="0.25">
      <c r="J32687" t="str">
        <f t="shared" si="761"/>
        <v/>
      </c>
    </row>
    <row r="32688" spans="10:10" x14ac:dyDescent="0.25">
      <c r="J32688" t="str">
        <f t="shared" si="761"/>
        <v/>
      </c>
    </row>
    <row r="32689" spans="10:10" x14ac:dyDescent="0.25">
      <c r="J32689" t="str">
        <f t="shared" si="761"/>
        <v/>
      </c>
    </row>
    <row r="32690" spans="10:10" x14ac:dyDescent="0.25">
      <c r="J32690" t="str">
        <f t="shared" si="761"/>
        <v/>
      </c>
    </row>
    <row r="32691" spans="10:10" x14ac:dyDescent="0.25">
      <c r="J32691" t="str">
        <f t="shared" si="761"/>
        <v/>
      </c>
    </row>
    <row r="32692" spans="10:10" x14ac:dyDescent="0.25">
      <c r="J32692" t="str">
        <f t="shared" si="761"/>
        <v/>
      </c>
    </row>
    <row r="32693" spans="10:10" x14ac:dyDescent="0.25">
      <c r="J32693" t="str">
        <f t="shared" si="761"/>
        <v/>
      </c>
    </row>
    <row r="32694" spans="10:10" x14ac:dyDescent="0.25">
      <c r="J32694" t="str">
        <f t="shared" si="761"/>
        <v/>
      </c>
    </row>
    <row r="32695" spans="10:10" x14ac:dyDescent="0.25">
      <c r="J32695" t="str">
        <f t="shared" si="761"/>
        <v/>
      </c>
    </row>
    <row r="32696" spans="10:10" x14ac:dyDescent="0.25">
      <c r="J32696" t="str">
        <f t="shared" si="761"/>
        <v/>
      </c>
    </row>
    <row r="32697" spans="10:10" x14ac:dyDescent="0.25">
      <c r="J32697" t="str">
        <f t="shared" si="761"/>
        <v/>
      </c>
    </row>
    <row r="32698" spans="10:10" x14ac:dyDescent="0.25">
      <c r="J32698" t="str">
        <f t="shared" si="761"/>
        <v/>
      </c>
    </row>
    <row r="32699" spans="10:10" x14ac:dyDescent="0.25">
      <c r="J32699" t="str">
        <f t="shared" si="761"/>
        <v/>
      </c>
    </row>
    <row r="32700" spans="10:10" x14ac:dyDescent="0.25">
      <c r="J32700" t="str">
        <f t="shared" si="761"/>
        <v/>
      </c>
    </row>
    <row r="32701" spans="10:10" x14ac:dyDescent="0.25">
      <c r="J32701" t="str">
        <f t="shared" si="761"/>
        <v/>
      </c>
    </row>
    <row r="32702" spans="10:10" x14ac:dyDescent="0.25">
      <c r="J32702" t="str">
        <f t="shared" si="761"/>
        <v/>
      </c>
    </row>
    <row r="32703" spans="10:10" x14ac:dyDescent="0.25">
      <c r="J32703" t="str">
        <f t="shared" si="761"/>
        <v/>
      </c>
    </row>
    <row r="32704" spans="10:10" x14ac:dyDescent="0.25">
      <c r="J32704" t="str">
        <f t="shared" si="761"/>
        <v/>
      </c>
    </row>
    <row r="32705" spans="10:10" x14ac:dyDescent="0.25">
      <c r="J32705" t="str">
        <f t="shared" si="761"/>
        <v/>
      </c>
    </row>
    <row r="32706" spans="10:10" x14ac:dyDescent="0.25">
      <c r="J32706" t="str">
        <f t="shared" si="761"/>
        <v/>
      </c>
    </row>
    <row r="32707" spans="10:10" x14ac:dyDescent="0.25">
      <c r="J32707" t="str">
        <f t="shared" ref="J32707:J32770" si="762">B32707&amp;C32707&amp;E32707&amp;IF(C32707="Skog",F32707&amp;G32707,"")</f>
        <v/>
      </c>
    </row>
    <row r="32708" spans="10:10" x14ac:dyDescent="0.25">
      <c r="J32708" t="str">
        <f t="shared" si="762"/>
        <v/>
      </c>
    </row>
    <row r="32709" spans="10:10" x14ac:dyDescent="0.25">
      <c r="J32709" t="str">
        <f t="shared" si="762"/>
        <v/>
      </c>
    </row>
    <row r="32710" spans="10:10" x14ac:dyDescent="0.25">
      <c r="J32710" t="str">
        <f t="shared" si="762"/>
        <v/>
      </c>
    </row>
    <row r="32711" spans="10:10" x14ac:dyDescent="0.25">
      <c r="J32711" t="str">
        <f t="shared" si="762"/>
        <v/>
      </c>
    </row>
    <row r="32712" spans="10:10" x14ac:dyDescent="0.25">
      <c r="J32712" t="str">
        <f t="shared" si="762"/>
        <v/>
      </c>
    </row>
    <row r="32713" spans="10:10" x14ac:dyDescent="0.25">
      <c r="J32713" t="str">
        <f t="shared" si="762"/>
        <v/>
      </c>
    </row>
    <row r="32714" spans="10:10" x14ac:dyDescent="0.25">
      <c r="J32714" t="str">
        <f t="shared" si="762"/>
        <v/>
      </c>
    </row>
    <row r="32715" spans="10:10" x14ac:dyDescent="0.25">
      <c r="J32715" t="str">
        <f t="shared" si="762"/>
        <v/>
      </c>
    </row>
    <row r="32716" spans="10:10" x14ac:dyDescent="0.25">
      <c r="J32716" t="str">
        <f t="shared" si="762"/>
        <v/>
      </c>
    </row>
    <row r="32717" spans="10:10" x14ac:dyDescent="0.25">
      <c r="J32717" t="str">
        <f t="shared" si="762"/>
        <v/>
      </c>
    </row>
    <row r="32718" spans="10:10" x14ac:dyDescent="0.25">
      <c r="J32718" t="str">
        <f t="shared" si="762"/>
        <v/>
      </c>
    </row>
    <row r="32719" spans="10:10" x14ac:dyDescent="0.25">
      <c r="J32719" t="str">
        <f t="shared" si="762"/>
        <v/>
      </c>
    </row>
    <row r="32720" spans="10:10" x14ac:dyDescent="0.25">
      <c r="J32720" t="str">
        <f t="shared" si="762"/>
        <v/>
      </c>
    </row>
    <row r="32721" spans="10:10" x14ac:dyDescent="0.25">
      <c r="J32721" t="str">
        <f t="shared" si="762"/>
        <v/>
      </c>
    </row>
    <row r="32722" spans="10:10" x14ac:dyDescent="0.25">
      <c r="J32722" t="str">
        <f t="shared" si="762"/>
        <v/>
      </c>
    </row>
    <row r="32723" spans="10:10" x14ac:dyDescent="0.25">
      <c r="J32723" t="str">
        <f t="shared" si="762"/>
        <v/>
      </c>
    </row>
    <row r="32724" spans="10:10" x14ac:dyDescent="0.25">
      <c r="J32724" t="str">
        <f t="shared" si="762"/>
        <v/>
      </c>
    </row>
    <row r="32725" spans="10:10" x14ac:dyDescent="0.25">
      <c r="J32725" t="str">
        <f t="shared" si="762"/>
        <v/>
      </c>
    </row>
    <row r="32726" spans="10:10" x14ac:dyDescent="0.25">
      <c r="J32726" t="str">
        <f t="shared" si="762"/>
        <v/>
      </c>
    </row>
    <row r="32727" spans="10:10" x14ac:dyDescent="0.25">
      <c r="J32727" t="str">
        <f t="shared" si="762"/>
        <v/>
      </c>
    </row>
    <row r="32728" spans="10:10" x14ac:dyDescent="0.25">
      <c r="J32728" t="str">
        <f t="shared" si="762"/>
        <v/>
      </c>
    </row>
    <row r="32729" spans="10:10" x14ac:dyDescent="0.25">
      <c r="J32729" t="str">
        <f t="shared" si="762"/>
        <v/>
      </c>
    </row>
    <row r="32730" spans="10:10" x14ac:dyDescent="0.25">
      <c r="J32730" t="str">
        <f t="shared" si="762"/>
        <v/>
      </c>
    </row>
    <row r="32731" spans="10:10" x14ac:dyDescent="0.25">
      <c r="J32731" t="str">
        <f t="shared" si="762"/>
        <v/>
      </c>
    </row>
    <row r="32732" spans="10:10" x14ac:dyDescent="0.25">
      <c r="J32732" t="str">
        <f t="shared" si="762"/>
        <v/>
      </c>
    </row>
    <row r="32733" spans="10:10" x14ac:dyDescent="0.25">
      <c r="J32733" t="str">
        <f t="shared" si="762"/>
        <v/>
      </c>
    </row>
    <row r="32734" spans="10:10" x14ac:dyDescent="0.25">
      <c r="J32734" t="str">
        <f t="shared" si="762"/>
        <v/>
      </c>
    </row>
    <row r="32735" spans="10:10" x14ac:dyDescent="0.25">
      <c r="J32735" t="str">
        <f t="shared" si="762"/>
        <v/>
      </c>
    </row>
    <row r="32736" spans="10:10" x14ac:dyDescent="0.25">
      <c r="J32736" t="str">
        <f t="shared" si="762"/>
        <v/>
      </c>
    </row>
    <row r="32737" spans="10:10" x14ac:dyDescent="0.25">
      <c r="J32737" t="str">
        <f t="shared" si="762"/>
        <v/>
      </c>
    </row>
    <row r="32738" spans="10:10" x14ac:dyDescent="0.25">
      <c r="J32738" t="str">
        <f t="shared" si="762"/>
        <v/>
      </c>
    </row>
    <row r="32739" spans="10:10" x14ac:dyDescent="0.25">
      <c r="J32739" t="str">
        <f t="shared" si="762"/>
        <v/>
      </c>
    </row>
    <row r="32740" spans="10:10" x14ac:dyDescent="0.25">
      <c r="J32740" t="str">
        <f t="shared" si="762"/>
        <v/>
      </c>
    </row>
    <row r="32741" spans="10:10" x14ac:dyDescent="0.25">
      <c r="J32741" t="str">
        <f t="shared" si="762"/>
        <v/>
      </c>
    </row>
    <row r="32742" spans="10:10" x14ac:dyDescent="0.25">
      <c r="J32742" t="str">
        <f t="shared" si="762"/>
        <v/>
      </c>
    </row>
    <row r="32743" spans="10:10" x14ac:dyDescent="0.25">
      <c r="J32743" t="str">
        <f t="shared" si="762"/>
        <v/>
      </c>
    </row>
    <row r="32744" spans="10:10" x14ac:dyDescent="0.25">
      <c r="J32744" t="str">
        <f t="shared" si="762"/>
        <v/>
      </c>
    </row>
    <row r="32745" spans="10:10" x14ac:dyDescent="0.25">
      <c r="J32745" t="str">
        <f t="shared" si="762"/>
        <v/>
      </c>
    </row>
    <row r="32746" spans="10:10" x14ac:dyDescent="0.25">
      <c r="J32746" t="str">
        <f t="shared" si="762"/>
        <v/>
      </c>
    </row>
    <row r="32747" spans="10:10" x14ac:dyDescent="0.25">
      <c r="J32747" t="str">
        <f t="shared" si="762"/>
        <v/>
      </c>
    </row>
    <row r="32748" spans="10:10" x14ac:dyDescent="0.25">
      <c r="J32748" t="str">
        <f t="shared" si="762"/>
        <v/>
      </c>
    </row>
    <row r="32749" spans="10:10" x14ac:dyDescent="0.25">
      <c r="J32749" t="str">
        <f t="shared" si="762"/>
        <v/>
      </c>
    </row>
    <row r="32750" spans="10:10" x14ac:dyDescent="0.25">
      <c r="J32750" t="str">
        <f t="shared" si="762"/>
        <v/>
      </c>
    </row>
    <row r="32751" spans="10:10" x14ac:dyDescent="0.25">
      <c r="J32751" t="str">
        <f t="shared" si="762"/>
        <v/>
      </c>
    </row>
    <row r="32752" spans="10:10" x14ac:dyDescent="0.25">
      <c r="J32752" t="str">
        <f t="shared" si="762"/>
        <v/>
      </c>
    </row>
    <row r="32753" spans="10:10" x14ac:dyDescent="0.25">
      <c r="J32753" t="str">
        <f t="shared" si="762"/>
        <v/>
      </c>
    </row>
    <row r="32754" spans="10:10" x14ac:dyDescent="0.25">
      <c r="J32754" t="str">
        <f t="shared" si="762"/>
        <v/>
      </c>
    </row>
    <row r="32755" spans="10:10" x14ac:dyDescent="0.25">
      <c r="J32755" t="str">
        <f t="shared" si="762"/>
        <v/>
      </c>
    </row>
    <row r="32756" spans="10:10" x14ac:dyDescent="0.25">
      <c r="J32756" t="str">
        <f t="shared" si="762"/>
        <v/>
      </c>
    </row>
    <row r="32757" spans="10:10" x14ac:dyDescent="0.25">
      <c r="J32757" t="str">
        <f t="shared" si="762"/>
        <v/>
      </c>
    </row>
    <row r="32758" spans="10:10" x14ac:dyDescent="0.25">
      <c r="J32758" t="str">
        <f t="shared" si="762"/>
        <v/>
      </c>
    </row>
    <row r="32759" spans="10:10" x14ac:dyDescent="0.25">
      <c r="J32759" t="str">
        <f t="shared" si="762"/>
        <v/>
      </c>
    </row>
    <row r="32760" spans="10:10" x14ac:dyDescent="0.25">
      <c r="J32760" t="str">
        <f t="shared" si="762"/>
        <v/>
      </c>
    </row>
    <row r="32761" spans="10:10" x14ac:dyDescent="0.25">
      <c r="J32761" t="str">
        <f t="shared" si="762"/>
        <v/>
      </c>
    </row>
    <row r="32762" spans="10:10" x14ac:dyDescent="0.25">
      <c r="J32762" t="str">
        <f t="shared" si="762"/>
        <v/>
      </c>
    </row>
    <row r="32763" spans="10:10" x14ac:dyDescent="0.25">
      <c r="J32763" t="str">
        <f t="shared" si="762"/>
        <v/>
      </c>
    </row>
    <row r="32764" spans="10:10" x14ac:dyDescent="0.25">
      <c r="J32764" t="str">
        <f t="shared" si="762"/>
        <v/>
      </c>
    </row>
    <row r="32765" spans="10:10" x14ac:dyDescent="0.25">
      <c r="J32765" t="str">
        <f t="shared" si="762"/>
        <v/>
      </c>
    </row>
    <row r="32766" spans="10:10" x14ac:dyDescent="0.25">
      <c r="J32766" t="str">
        <f t="shared" si="762"/>
        <v/>
      </c>
    </row>
    <row r="32767" spans="10:10" x14ac:dyDescent="0.25">
      <c r="J32767" t="str">
        <f t="shared" si="762"/>
        <v/>
      </c>
    </row>
    <row r="32768" spans="10:10" x14ac:dyDescent="0.25">
      <c r="J32768" t="str">
        <f t="shared" si="762"/>
        <v/>
      </c>
    </row>
    <row r="32769" spans="10:10" x14ac:dyDescent="0.25">
      <c r="J32769" t="str">
        <f t="shared" si="762"/>
        <v/>
      </c>
    </row>
    <row r="32770" spans="10:10" x14ac:dyDescent="0.25">
      <c r="J32770" t="str">
        <f t="shared" si="762"/>
        <v/>
      </c>
    </row>
    <row r="32771" spans="10:10" x14ac:dyDescent="0.25">
      <c r="J32771" t="str">
        <f t="shared" ref="J32771:J32834" si="763">B32771&amp;C32771&amp;E32771&amp;IF(C32771="Skog",F32771&amp;G32771,"")</f>
        <v/>
      </c>
    </row>
    <row r="32772" spans="10:10" x14ac:dyDescent="0.25">
      <c r="J32772" t="str">
        <f t="shared" si="763"/>
        <v/>
      </c>
    </row>
    <row r="32773" spans="10:10" x14ac:dyDescent="0.25">
      <c r="J32773" t="str">
        <f t="shared" si="763"/>
        <v/>
      </c>
    </row>
    <row r="32774" spans="10:10" x14ac:dyDescent="0.25">
      <c r="J32774" t="str">
        <f t="shared" si="763"/>
        <v/>
      </c>
    </row>
    <row r="32775" spans="10:10" x14ac:dyDescent="0.25">
      <c r="J32775" t="str">
        <f t="shared" si="763"/>
        <v/>
      </c>
    </row>
    <row r="32776" spans="10:10" x14ac:dyDescent="0.25">
      <c r="J32776" t="str">
        <f t="shared" si="763"/>
        <v/>
      </c>
    </row>
    <row r="32777" spans="10:10" x14ac:dyDescent="0.25">
      <c r="J32777" t="str">
        <f t="shared" si="763"/>
        <v/>
      </c>
    </row>
    <row r="32778" spans="10:10" x14ac:dyDescent="0.25">
      <c r="J32778" t="str">
        <f t="shared" si="763"/>
        <v/>
      </c>
    </row>
    <row r="32779" spans="10:10" x14ac:dyDescent="0.25">
      <c r="J32779" t="str">
        <f t="shared" si="763"/>
        <v/>
      </c>
    </row>
    <row r="32780" spans="10:10" x14ac:dyDescent="0.25">
      <c r="J32780" t="str">
        <f t="shared" si="763"/>
        <v/>
      </c>
    </row>
    <row r="32781" spans="10:10" x14ac:dyDescent="0.25">
      <c r="J32781" t="str">
        <f t="shared" si="763"/>
        <v/>
      </c>
    </row>
    <row r="32782" spans="10:10" x14ac:dyDescent="0.25">
      <c r="J32782" t="str">
        <f t="shared" si="763"/>
        <v/>
      </c>
    </row>
    <row r="32783" spans="10:10" x14ac:dyDescent="0.25">
      <c r="J32783" t="str">
        <f t="shared" si="763"/>
        <v/>
      </c>
    </row>
    <row r="32784" spans="10:10" x14ac:dyDescent="0.25">
      <c r="J32784" t="str">
        <f t="shared" si="763"/>
        <v/>
      </c>
    </row>
    <row r="32785" spans="10:10" x14ac:dyDescent="0.25">
      <c r="J32785" t="str">
        <f t="shared" si="763"/>
        <v/>
      </c>
    </row>
    <row r="32786" spans="10:10" x14ac:dyDescent="0.25">
      <c r="J32786" t="str">
        <f t="shared" si="763"/>
        <v/>
      </c>
    </row>
    <row r="32787" spans="10:10" x14ac:dyDescent="0.25">
      <c r="J32787" t="str">
        <f t="shared" si="763"/>
        <v/>
      </c>
    </row>
    <row r="32788" spans="10:10" x14ac:dyDescent="0.25">
      <c r="J32788" t="str">
        <f t="shared" si="763"/>
        <v/>
      </c>
    </row>
    <row r="32789" spans="10:10" x14ac:dyDescent="0.25">
      <c r="J32789" t="str">
        <f t="shared" si="763"/>
        <v/>
      </c>
    </row>
    <row r="32790" spans="10:10" x14ac:dyDescent="0.25">
      <c r="J32790" t="str">
        <f t="shared" si="763"/>
        <v/>
      </c>
    </row>
    <row r="32791" spans="10:10" x14ac:dyDescent="0.25">
      <c r="J32791" t="str">
        <f t="shared" si="763"/>
        <v/>
      </c>
    </row>
    <row r="32792" spans="10:10" x14ac:dyDescent="0.25">
      <c r="J32792" t="str">
        <f t="shared" si="763"/>
        <v/>
      </c>
    </row>
    <row r="32793" spans="10:10" x14ac:dyDescent="0.25">
      <c r="J32793" t="str">
        <f t="shared" si="763"/>
        <v/>
      </c>
    </row>
    <row r="32794" spans="10:10" x14ac:dyDescent="0.25">
      <c r="J32794" t="str">
        <f t="shared" si="763"/>
        <v/>
      </c>
    </row>
    <row r="32795" spans="10:10" x14ac:dyDescent="0.25">
      <c r="J32795" t="str">
        <f t="shared" si="763"/>
        <v/>
      </c>
    </row>
    <row r="32796" spans="10:10" x14ac:dyDescent="0.25">
      <c r="J32796" t="str">
        <f t="shared" si="763"/>
        <v/>
      </c>
    </row>
    <row r="32797" spans="10:10" x14ac:dyDescent="0.25">
      <c r="J32797" t="str">
        <f t="shared" si="763"/>
        <v/>
      </c>
    </row>
    <row r="32798" spans="10:10" x14ac:dyDescent="0.25">
      <c r="J32798" t="str">
        <f t="shared" si="763"/>
        <v/>
      </c>
    </row>
    <row r="32799" spans="10:10" x14ac:dyDescent="0.25">
      <c r="J32799" t="str">
        <f t="shared" si="763"/>
        <v/>
      </c>
    </row>
    <row r="32800" spans="10:10" x14ac:dyDescent="0.25">
      <c r="J32800" t="str">
        <f t="shared" si="763"/>
        <v/>
      </c>
    </row>
    <row r="32801" spans="10:10" x14ac:dyDescent="0.25">
      <c r="J32801" t="str">
        <f t="shared" si="763"/>
        <v/>
      </c>
    </row>
    <row r="32802" spans="10:10" x14ac:dyDescent="0.25">
      <c r="J32802" t="str">
        <f t="shared" si="763"/>
        <v/>
      </c>
    </row>
    <row r="32803" spans="10:10" x14ac:dyDescent="0.25">
      <c r="J32803" t="str">
        <f t="shared" si="763"/>
        <v/>
      </c>
    </row>
    <row r="32804" spans="10:10" x14ac:dyDescent="0.25">
      <c r="J32804" t="str">
        <f t="shared" si="763"/>
        <v/>
      </c>
    </row>
    <row r="32805" spans="10:10" x14ac:dyDescent="0.25">
      <c r="J32805" t="str">
        <f t="shared" si="763"/>
        <v/>
      </c>
    </row>
    <row r="32806" spans="10:10" x14ac:dyDescent="0.25">
      <c r="J32806" t="str">
        <f t="shared" si="763"/>
        <v/>
      </c>
    </row>
    <row r="32807" spans="10:10" x14ac:dyDescent="0.25">
      <c r="J32807" t="str">
        <f t="shared" si="763"/>
        <v/>
      </c>
    </row>
    <row r="32808" spans="10:10" x14ac:dyDescent="0.25">
      <c r="J32808" t="str">
        <f t="shared" si="763"/>
        <v/>
      </c>
    </row>
    <row r="32809" spans="10:10" x14ac:dyDescent="0.25">
      <c r="J32809" t="str">
        <f t="shared" si="763"/>
        <v/>
      </c>
    </row>
    <row r="32810" spans="10:10" x14ac:dyDescent="0.25">
      <c r="J32810" t="str">
        <f t="shared" si="763"/>
        <v/>
      </c>
    </row>
    <row r="32811" spans="10:10" x14ac:dyDescent="0.25">
      <c r="J32811" t="str">
        <f t="shared" si="763"/>
        <v/>
      </c>
    </row>
    <row r="32812" spans="10:10" x14ac:dyDescent="0.25">
      <c r="J32812" t="str">
        <f t="shared" si="763"/>
        <v/>
      </c>
    </row>
    <row r="32813" spans="10:10" x14ac:dyDescent="0.25">
      <c r="J32813" t="str">
        <f t="shared" si="763"/>
        <v/>
      </c>
    </row>
    <row r="32814" spans="10:10" x14ac:dyDescent="0.25">
      <c r="J32814" t="str">
        <f t="shared" si="763"/>
        <v/>
      </c>
    </row>
    <row r="32815" spans="10:10" x14ac:dyDescent="0.25">
      <c r="J32815" t="str">
        <f t="shared" si="763"/>
        <v/>
      </c>
    </row>
    <row r="32816" spans="10:10" x14ac:dyDescent="0.25">
      <c r="J32816" t="str">
        <f t="shared" si="763"/>
        <v/>
      </c>
    </row>
    <row r="32817" spans="10:10" x14ac:dyDescent="0.25">
      <c r="J32817" t="str">
        <f t="shared" si="763"/>
        <v/>
      </c>
    </row>
    <row r="32818" spans="10:10" x14ac:dyDescent="0.25">
      <c r="J32818" t="str">
        <f t="shared" si="763"/>
        <v/>
      </c>
    </row>
    <row r="32819" spans="10:10" x14ac:dyDescent="0.25">
      <c r="J32819" t="str">
        <f t="shared" si="763"/>
        <v/>
      </c>
    </row>
    <row r="32820" spans="10:10" x14ac:dyDescent="0.25">
      <c r="J32820" t="str">
        <f t="shared" si="763"/>
        <v/>
      </c>
    </row>
    <row r="32821" spans="10:10" x14ac:dyDescent="0.25">
      <c r="J32821" t="str">
        <f t="shared" si="763"/>
        <v/>
      </c>
    </row>
    <row r="32822" spans="10:10" x14ac:dyDescent="0.25">
      <c r="J32822" t="str">
        <f t="shared" si="763"/>
        <v/>
      </c>
    </row>
    <row r="32823" spans="10:10" x14ac:dyDescent="0.25">
      <c r="J32823" t="str">
        <f t="shared" si="763"/>
        <v/>
      </c>
    </row>
    <row r="32824" spans="10:10" x14ac:dyDescent="0.25">
      <c r="J32824" t="str">
        <f t="shared" si="763"/>
        <v/>
      </c>
    </row>
    <row r="32825" spans="10:10" x14ac:dyDescent="0.25">
      <c r="J32825" t="str">
        <f t="shared" si="763"/>
        <v/>
      </c>
    </row>
    <row r="32826" spans="10:10" x14ac:dyDescent="0.25">
      <c r="J32826" t="str">
        <f t="shared" si="763"/>
        <v/>
      </c>
    </row>
    <row r="32827" spans="10:10" x14ac:dyDescent="0.25">
      <c r="J32827" t="str">
        <f t="shared" si="763"/>
        <v/>
      </c>
    </row>
    <row r="32828" spans="10:10" x14ac:dyDescent="0.25">
      <c r="J32828" t="str">
        <f t="shared" si="763"/>
        <v/>
      </c>
    </row>
    <row r="32829" spans="10:10" x14ac:dyDescent="0.25">
      <c r="J32829" t="str">
        <f t="shared" si="763"/>
        <v/>
      </c>
    </row>
    <row r="32830" spans="10:10" x14ac:dyDescent="0.25">
      <c r="J32830" t="str">
        <f t="shared" si="763"/>
        <v/>
      </c>
    </row>
    <row r="32831" spans="10:10" x14ac:dyDescent="0.25">
      <c r="J32831" t="str">
        <f t="shared" si="763"/>
        <v/>
      </c>
    </row>
    <row r="32832" spans="10:10" x14ac:dyDescent="0.25">
      <c r="J32832" t="str">
        <f t="shared" si="763"/>
        <v/>
      </c>
    </row>
    <row r="32833" spans="10:10" x14ac:dyDescent="0.25">
      <c r="J32833" t="str">
        <f t="shared" si="763"/>
        <v/>
      </c>
    </row>
    <row r="32834" spans="10:10" x14ac:dyDescent="0.25">
      <c r="J32834" t="str">
        <f t="shared" si="763"/>
        <v/>
      </c>
    </row>
    <row r="32835" spans="10:10" x14ac:dyDescent="0.25">
      <c r="J32835" t="str">
        <f t="shared" ref="J32835:J32898" si="764">B32835&amp;C32835&amp;E32835&amp;IF(C32835="Skog",F32835&amp;G32835,"")</f>
        <v/>
      </c>
    </row>
    <row r="32836" spans="10:10" x14ac:dyDescent="0.25">
      <c r="J32836" t="str">
        <f t="shared" si="764"/>
        <v/>
      </c>
    </row>
    <row r="32837" spans="10:10" x14ac:dyDescent="0.25">
      <c r="J32837" t="str">
        <f t="shared" si="764"/>
        <v/>
      </c>
    </row>
    <row r="32838" spans="10:10" x14ac:dyDescent="0.25">
      <c r="J32838" t="str">
        <f t="shared" si="764"/>
        <v/>
      </c>
    </row>
    <row r="32839" spans="10:10" x14ac:dyDescent="0.25">
      <c r="J32839" t="str">
        <f t="shared" si="764"/>
        <v/>
      </c>
    </row>
    <row r="32840" spans="10:10" x14ac:dyDescent="0.25">
      <c r="J32840" t="str">
        <f t="shared" si="764"/>
        <v/>
      </c>
    </row>
    <row r="32841" spans="10:10" x14ac:dyDescent="0.25">
      <c r="J32841" t="str">
        <f t="shared" si="764"/>
        <v/>
      </c>
    </row>
    <row r="32842" spans="10:10" x14ac:dyDescent="0.25">
      <c r="J32842" t="str">
        <f t="shared" si="764"/>
        <v/>
      </c>
    </row>
    <row r="32843" spans="10:10" x14ac:dyDescent="0.25">
      <c r="J32843" t="str">
        <f t="shared" si="764"/>
        <v/>
      </c>
    </row>
    <row r="32844" spans="10:10" x14ac:dyDescent="0.25">
      <c r="J32844" t="str">
        <f t="shared" si="764"/>
        <v/>
      </c>
    </row>
    <row r="32845" spans="10:10" x14ac:dyDescent="0.25">
      <c r="J32845" t="str">
        <f t="shared" si="764"/>
        <v/>
      </c>
    </row>
    <row r="32846" spans="10:10" x14ac:dyDescent="0.25">
      <c r="J32846" t="str">
        <f t="shared" si="764"/>
        <v/>
      </c>
    </row>
    <row r="32847" spans="10:10" x14ac:dyDescent="0.25">
      <c r="J32847" t="str">
        <f t="shared" si="764"/>
        <v/>
      </c>
    </row>
    <row r="32848" spans="10:10" x14ac:dyDescent="0.25">
      <c r="J32848" t="str">
        <f t="shared" si="764"/>
        <v/>
      </c>
    </row>
    <row r="32849" spans="10:10" x14ac:dyDescent="0.25">
      <c r="J32849" t="str">
        <f t="shared" si="764"/>
        <v/>
      </c>
    </row>
    <row r="32850" spans="10:10" x14ac:dyDescent="0.25">
      <c r="J32850" t="str">
        <f t="shared" si="764"/>
        <v/>
      </c>
    </row>
    <row r="32851" spans="10:10" x14ac:dyDescent="0.25">
      <c r="J32851" t="str">
        <f t="shared" si="764"/>
        <v/>
      </c>
    </row>
    <row r="32852" spans="10:10" x14ac:dyDescent="0.25">
      <c r="J32852" t="str">
        <f t="shared" si="764"/>
        <v/>
      </c>
    </row>
    <row r="32853" spans="10:10" x14ac:dyDescent="0.25">
      <c r="J32853" t="str">
        <f t="shared" si="764"/>
        <v/>
      </c>
    </row>
    <row r="32854" spans="10:10" x14ac:dyDescent="0.25">
      <c r="J32854" t="str">
        <f t="shared" si="764"/>
        <v/>
      </c>
    </row>
    <row r="32855" spans="10:10" x14ac:dyDescent="0.25">
      <c r="J32855" t="str">
        <f t="shared" si="764"/>
        <v/>
      </c>
    </row>
    <row r="32856" spans="10:10" x14ac:dyDescent="0.25">
      <c r="J32856" t="str">
        <f t="shared" si="764"/>
        <v/>
      </c>
    </row>
    <row r="32857" spans="10:10" x14ac:dyDescent="0.25">
      <c r="J32857" t="str">
        <f t="shared" si="764"/>
        <v/>
      </c>
    </row>
    <row r="32858" spans="10:10" x14ac:dyDescent="0.25">
      <c r="J32858" t="str">
        <f t="shared" si="764"/>
        <v/>
      </c>
    </row>
    <row r="32859" spans="10:10" x14ac:dyDescent="0.25">
      <c r="J32859" t="str">
        <f t="shared" si="764"/>
        <v/>
      </c>
    </row>
    <row r="32860" spans="10:10" x14ac:dyDescent="0.25">
      <c r="J32860" t="str">
        <f t="shared" si="764"/>
        <v/>
      </c>
    </row>
    <row r="32861" spans="10:10" x14ac:dyDescent="0.25">
      <c r="J32861" t="str">
        <f t="shared" si="764"/>
        <v/>
      </c>
    </row>
    <row r="32862" spans="10:10" x14ac:dyDescent="0.25">
      <c r="J32862" t="str">
        <f t="shared" si="764"/>
        <v/>
      </c>
    </row>
    <row r="32863" spans="10:10" x14ac:dyDescent="0.25">
      <c r="J32863" t="str">
        <f t="shared" si="764"/>
        <v/>
      </c>
    </row>
    <row r="32864" spans="10:10" x14ac:dyDescent="0.25">
      <c r="J32864" t="str">
        <f t="shared" si="764"/>
        <v/>
      </c>
    </row>
    <row r="32865" spans="10:10" x14ac:dyDescent="0.25">
      <c r="J32865" t="str">
        <f t="shared" si="764"/>
        <v/>
      </c>
    </row>
    <row r="32866" spans="10:10" x14ac:dyDescent="0.25">
      <c r="J32866" t="str">
        <f t="shared" si="764"/>
        <v/>
      </c>
    </row>
    <row r="32867" spans="10:10" x14ac:dyDescent="0.25">
      <c r="J32867" t="str">
        <f t="shared" si="764"/>
        <v/>
      </c>
    </row>
    <row r="32868" spans="10:10" x14ac:dyDescent="0.25">
      <c r="J32868" t="str">
        <f t="shared" si="764"/>
        <v/>
      </c>
    </row>
    <row r="32869" spans="10:10" x14ac:dyDescent="0.25">
      <c r="J32869" t="str">
        <f t="shared" si="764"/>
        <v/>
      </c>
    </row>
    <row r="32870" spans="10:10" x14ac:dyDescent="0.25">
      <c r="J32870" t="str">
        <f t="shared" si="764"/>
        <v/>
      </c>
    </row>
    <row r="32871" spans="10:10" x14ac:dyDescent="0.25">
      <c r="J32871" t="str">
        <f t="shared" si="764"/>
        <v/>
      </c>
    </row>
    <row r="32872" spans="10:10" x14ac:dyDescent="0.25">
      <c r="J32872" t="str">
        <f t="shared" si="764"/>
        <v/>
      </c>
    </row>
    <row r="32873" spans="10:10" x14ac:dyDescent="0.25">
      <c r="J32873" t="str">
        <f t="shared" si="764"/>
        <v/>
      </c>
    </row>
    <row r="32874" spans="10:10" x14ac:dyDescent="0.25">
      <c r="J32874" t="str">
        <f t="shared" si="764"/>
        <v/>
      </c>
    </row>
    <row r="32875" spans="10:10" x14ac:dyDescent="0.25">
      <c r="J32875" t="str">
        <f t="shared" si="764"/>
        <v/>
      </c>
    </row>
    <row r="32876" spans="10:10" x14ac:dyDescent="0.25">
      <c r="J32876" t="str">
        <f t="shared" si="764"/>
        <v/>
      </c>
    </row>
    <row r="32877" spans="10:10" x14ac:dyDescent="0.25">
      <c r="J32877" t="str">
        <f t="shared" si="764"/>
        <v/>
      </c>
    </row>
    <row r="32878" spans="10:10" x14ac:dyDescent="0.25">
      <c r="J32878" t="str">
        <f t="shared" si="764"/>
        <v/>
      </c>
    </row>
    <row r="32879" spans="10:10" x14ac:dyDescent="0.25">
      <c r="J32879" t="str">
        <f t="shared" si="764"/>
        <v/>
      </c>
    </row>
    <row r="32880" spans="10:10" x14ac:dyDescent="0.25">
      <c r="J32880" t="str">
        <f t="shared" si="764"/>
        <v/>
      </c>
    </row>
    <row r="32881" spans="10:10" x14ac:dyDescent="0.25">
      <c r="J32881" t="str">
        <f t="shared" si="764"/>
        <v/>
      </c>
    </row>
    <row r="32882" spans="10:10" x14ac:dyDescent="0.25">
      <c r="J32882" t="str">
        <f t="shared" si="764"/>
        <v/>
      </c>
    </row>
    <row r="32883" spans="10:10" x14ac:dyDescent="0.25">
      <c r="J32883" t="str">
        <f t="shared" si="764"/>
        <v/>
      </c>
    </row>
    <row r="32884" spans="10:10" x14ac:dyDescent="0.25">
      <c r="J32884" t="str">
        <f t="shared" si="764"/>
        <v/>
      </c>
    </row>
    <row r="32885" spans="10:10" x14ac:dyDescent="0.25">
      <c r="J32885" t="str">
        <f t="shared" si="764"/>
        <v/>
      </c>
    </row>
    <row r="32886" spans="10:10" x14ac:dyDescent="0.25">
      <c r="J32886" t="str">
        <f t="shared" si="764"/>
        <v/>
      </c>
    </row>
    <row r="32887" spans="10:10" x14ac:dyDescent="0.25">
      <c r="J32887" t="str">
        <f t="shared" si="764"/>
        <v/>
      </c>
    </row>
    <row r="32888" spans="10:10" x14ac:dyDescent="0.25">
      <c r="J32888" t="str">
        <f t="shared" si="764"/>
        <v/>
      </c>
    </row>
    <row r="32889" spans="10:10" x14ac:dyDescent="0.25">
      <c r="J32889" t="str">
        <f t="shared" si="764"/>
        <v/>
      </c>
    </row>
    <row r="32890" spans="10:10" x14ac:dyDescent="0.25">
      <c r="J32890" t="str">
        <f t="shared" si="764"/>
        <v/>
      </c>
    </row>
    <row r="32891" spans="10:10" x14ac:dyDescent="0.25">
      <c r="J32891" t="str">
        <f t="shared" si="764"/>
        <v/>
      </c>
    </row>
    <row r="32892" spans="10:10" x14ac:dyDescent="0.25">
      <c r="J32892" t="str">
        <f t="shared" si="764"/>
        <v/>
      </c>
    </row>
    <row r="32893" spans="10:10" x14ac:dyDescent="0.25">
      <c r="J32893" t="str">
        <f t="shared" si="764"/>
        <v/>
      </c>
    </row>
    <row r="32894" spans="10:10" x14ac:dyDescent="0.25">
      <c r="J32894" t="str">
        <f t="shared" si="764"/>
        <v/>
      </c>
    </row>
    <row r="32895" spans="10:10" x14ac:dyDescent="0.25">
      <c r="J32895" t="str">
        <f t="shared" si="764"/>
        <v/>
      </c>
    </row>
    <row r="32896" spans="10:10" x14ac:dyDescent="0.25">
      <c r="J32896" t="str">
        <f t="shared" si="764"/>
        <v/>
      </c>
    </row>
    <row r="32897" spans="10:10" x14ac:dyDescent="0.25">
      <c r="J32897" t="str">
        <f t="shared" si="764"/>
        <v/>
      </c>
    </row>
    <row r="32898" spans="10:10" x14ac:dyDescent="0.25">
      <c r="J32898" t="str">
        <f t="shared" si="764"/>
        <v/>
      </c>
    </row>
    <row r="32899" spans="10:10" x14ac:dyDescent="0.25">
      <c r="J32899" t="str">
        <f t="shared" ref="J32899:J32962" si="765">B32899&amp;C32899&amp;E32899&amp;IF(C32899="Skog",F32899&amp;G32899,"")</f>
        <v/>
      </c>
    </row>
    <row r="32900" spans="10:10" x14ac:dyDescent="0.25">
      <c r="J32900" t="str">
        <f t="shared" si="765"/>
        <v/>
      </c>
    </row>
    <row r="32901" spans="10:10" x14ac:dyDescent="0.25">
      <c r="J32901" t="str">
        <f t="shared" si="765"/>
        <v/>
      </c>
    </row>
    <row r="32902" spans="10:10" x14ac:dyDescent="0.25">
      <c r="J32902" t="str">
        <f t="shared" si="765"/>
        <v/>
      </c>
    </row>
    <row r="32903" spans="10:10" x14ac:dyDescent="0.25">
      <c r="J32903" t="str">
        <f t="shared" si="765"/>
        <v/>
      </c>
    </row>
    <row r="32904" spans="10:10" x14ac:dyDescent="0.25">
      <c r="J32904" t="str">
        <f t="shared" si="765"/>
        <v/>
      </c>
    </row>
    <row r="32905" spans="10:10" x14ac:dyDescent="0.25">
      <c r="J32905" t="str">
        <f t="shared" si="765"/>
        <v/>
      </c>
    </row>
    <row r="32906" spans="10:10" x14ac:dyDescent="0.25">
      <c r="J32906" t="str">
        <f t="shared" si="765"/>
        <v/>
      </c>
    </row>
    <row r="32907" spans="10:10" x14ac:dyDescent="0.25">
      <c r="J32907" t="str">
        <f t="shared" si="765"/>
        <v/>
      </c>
    </row>
    <row r="32908" spans="10:10" x14ac:dyDescent="0.25">
      <c r="J32908" t="str">
        <f t="shared" si="765"/>
        <v/>
      </c>
    </row>
    <row r="32909" spans="10:10" x14ac:dyDescent="0.25">
      <c r="J32909" t="str">
        <f t="shared" si="765"/>
        <v/>
      </c>
    </row>
    <row r="32910" spans="10:10" x14ac:dyDescent="0.25">
      <c r="J32910" t="str">
        <f t="shared" si="765"/>
        <v/>
      </c>
    </row>
    <row r="32911" spans="10:10" x14ac:dyDescent="0.25">
      <c r="J32911" t="str">
        <f t="shared" si="765"/>
        <v/>
      </c>
    </row>
    <row r="32912" spans="10:10" x14ac:dyDescent="0.25">
      <c r="J32912" t="str">
        <f t="shared" si="765"/>
        <v/>
      </c>
    </row>
    <row r="32913" spans="10:10" x14ac:dyDescent="0.25">
      <c r="J32913" t="str">
        <f t="shared" si="765"/>
        <v/>
      </c>
    </row>
    <row r="32914" spans="10:10" x14ac:dyDescent="0.25">
      <c r="J32914" t="str">
        <f t="shared" si="765"/>
        <v/>
      </c>
    </row>
    <row r="32915" spans="10:10" x14ac:dyDescent="0.25">
      <c r="J32915" t="str">
        <f t="shared" si="765"/>
        <v/>
      </c>
    </row>
    <row r="32916" spans="10:10" x14ac:dyDescent="0.25">
      <c r="J32916" t="str">
        <f t="shared" si="765"/>
        <v/>
      </c>
    </row>
    <row r="32917" spans="10:10" x14ac:dyDescent="0.25">
      <c r="J32917" t="str">
        <f t="shared" si="765"/>
        <v/>
      </c>
    </row>
    <row r="32918" spans="10:10" x14ac:dyDescent="0.25">
      <c r="J32918" t="str">
        <f t="shared" si="765"/>
        <v/>
      </c>
    </row>
    <row r="32919" spans="10:10" x14ac:dyDescent="0.25">
      <c r="J32919" t="str">
        <f t="shared" si="765"/>
        <v/>
      </c>
    </row>
    <row r="32920" spans="10:10" x14ac:dyDescent="0.25">
      <c r="J32920" t="str">
        <f t="shared" si="765"/>
        <v/>
      </c>
    </row>
    <row r="32921" spans="10:10" x14ac:dyDescent="0.25">
      <c r="J32921" t="str">
        <f t="shared" si="765"/>
        <v/>
      </c>
    </row>
    <row r="32922" spans="10:10" x14ac:dyDescent="0.25">
      <c r="J32922" t="str">
        <f t="shared" si="765"/>
        <v/>
      </c>
    </row>
    <row r="32923" spans="10:10" x14ac:dyDescent="0.25">
      <c r="J32923" t="str">
        <f t="shared" si="765"/>
        <v/>
      </c>
    </row>
    <row r="32924" spans="10:10" x14ac:dyDescent="0.25">
      <c r="J32924" t="str">
        <f t="shared" si="765"/>
        <v/>
      </c>
    </row>
    <row r="32925" spans="10:10" x14ac:dyDescent="0.25">
      <c r="J32925" t="str">
        <f t="shared" si="765"/>
        <v/>
      </c>
    </row>
    <row r="32926" spans="10:10" x14ac:dyDescent="0.25">
      <c r="J32926" t="str">
        <f t="shared" si="765"/>
        <v/>
      </c>
    </row>
    <row r="32927" spans="10:10" x14ac:dyDescent="0.25">
      <c r="J32927" t="str">
        <f t="shared" si="765"/>
        <v/>
      </c>
    </row>
    <row r="32928" spans="10:10" x14ac:dyDescent="0.25">
      <c r="J32928" t="str">
        <f t="shared" si="765"/>
        <v/>
      </c>
    </row>
    <row r="32929" spans="10:10" x14ac:dyDescent="0.25">
      <c r="J32929" t="str">
        <f t="shared" si="765"/>
        <v/>
      </c>
    </row>
    <row r="32930" spans="10:10" x14ac:dyDescent="0.25">
      <c r="J32930" t="str">
        <f t="shared" si="765"/>
        <v/>
      </c>
    </row>
    <row r="32931" spans="10:10" x14ac:dyDescent="0.25">
      <c r="J32931" t="str">
        <f t="shared" si="765"/>
        <v/>
      </c>
    </row>
    <row r="32932" spans="10:10" x14ac:dyDescent="0.25">
      <c r="J32932" t="str">
        <f t="shared" si="765"/>
        <v/>
      </c>
    </row>
    <row r="32933" spans="10:10" x14ac:dyDescent="0.25">
      <c r="J32933" t="str">
        <f t="shared" si="765"/>
        <v/>
      </c>
    </row>
    <row r="32934" spans="10:10" x14ac:dyDescent="0.25">
      <c r="J32934" t="str">
        <f t="shared" si="765"/>
        <v/>
      </c>
    </row>
    <row r="32935" spans="10:10" x14ac:dyDescent="0.25">
      <c r="J32935" t="str">
        <f t="shared" si="765"/>
        <v/>
      </c>
    </row>
    <row r="32936" spans="10:10" x14ac:dyDescent="0.25">
      <c r="J32936" t="str">
        <f t="shared" si="765"/>
        <v/>
      </c>
    </row>
    <row r="32937" spans="10:10" x14ac:dyDescent="0.25">
      <c r="J32937" t="str">
        <f t="shared" si="765"/>
        <v/>
      </c>
    </row>
    <row r="32938" spans="10:10" x14ac:dyDescent="0.25">
      <c r="J32938" t="str">
        <f t="shared" si="765"/>
        <v/>
      </c>
    </row>
    <row r="32939" spans="10:10" x14ac:dyDescent="0.25">
      <c r="J32939" t="str">
        <f t="shared" si="765"/>
        <v/>
      </c>
    </row>
    <row r="32940" spans="10:10" x14ac:dyDescent="0.25">
      <c r="J32940" t="str">
        <f t="shared" si="765"/>
        <v/>
      </c>
    </row>
    <row r="32941" spans="10:10" x14ac:dyDescent="0.25">
      <c r="J32941" t="str">
        <f t="shared" si="765"/>
        <v/>
      </c>
    </row>
    <row r="32942" spans="10:10" x14ac:dyDescent="0.25">
      <c r="J32942" t="str">
        <f t="shared" si="765"/>
        <v/>
      </c>
    </row>
    <row r="32943" spans="10:10" x14ac:dyDescent="0.25">
      <c r="J32943" t="str">
        <f t="shared" si="765"/>
        <v/>
      </c>
    </row>
    <row r="32944" spans="10:10" x14ac:dyDescent="0.25">
      <c r="J32944" t="str">
        <f t="shared" si="765"/>
        <v/>
      </c>
    </row>
    <row r="32945" spans="10:10" x14ac:dyDescent="0.25">
      <c r="J32945" t="str">
        <f t="shared" si="765"/>
        <v/>
      </c>
    </row>
    <row r="32946" spans="10:10" x14ac:dyDescent="0.25">
      <c r="J32946" t="str">
        <f t="shared" si="765"/>
        <v/>
      </c>
    </row>
    <row r="32947" spans="10:10" x14ac:dyDescent="0.25">
      <c r="J32947" t="str">
        <f t="shared" si="765"/>
        <v/>
      </c>
    </row>
    <row r="32948" spans="10:10" x14ac:dyDescent="0.25">
      <c r="J32948" t="str">
        <f t="shared" si="765"/>
        <v/>
      </c>
    </row>
    <row r="32949" spans="10:10" x14ac:dyDescent="0.25">
      <c r="J32949" t="str">
        <f t="shared" si="765"/>
        <v/>
      </c>
    </row>
    <row r="32950" spans="10:10" x14ac:dyDescent="0.25">
      <c r="J32950" t="str">
        <f t="shared" si="765"/>
        <v/>
      </c>
    </row>
    <row r="32951" spans="10:10" x14ac:dyDescent="0.25">
      <c r="J32951" t="str">
        <f t="shared" si="765"/>
        <v/>
      </c>
    </row>
    <row r="32952" spans="10:10" x14ac:dyDescent="0.25">
      <c r="J32952" t="str">
        <f t="shared" si="765"/>
        <v/>
      </c>
    </row>
    <row r="32953" spans="10:10" x14ac:dyDescent="0.25">
      <c r="J32953" t="str">
        <f t="shared" si="765"/>
        <v/>
      </c>
    </row>
    <row r="32954" spans="10:10" x14ac:dyDescent="0.25">
      <c r="J32954" t="str">
        <f t="shared" si="765"/>
        <v/>
      </c>
    </row>
    <row r="32955" spans="10:10" x14ac:dyDescent="0.25">
      <c r="J32955" t="str">
        <f t="shared" si="765"/>
        <v/>
      </c>
    </row>
    <row r="32956" spans="10:10" x14ac:dyDescent="0.25">
      <c r="J32956" t="str">
        <f t="shared" si="765"/>
        <v/>
      </c>
    </row>
    <row r="32957" spans="10:10" x14ac:dyDescent="0.25">
      <c r="J32957" t="str">
        <f t="shared" si="765"/>
        <v/>
      </c>
    </row>
    <row r="32958" spans="10:10" x14ac:dyDescent="0.25">
      <c r="J32958" t="str">
        <f t="shared" si="765"/>
        <v/>
      </c>
    </row>
    <row r="32959" spans="10:10" x14ac:dyDescent="0.25">
      <c r="J32959" t="str">
        <f t="shared" si="765"/>
        <v/>
      </c>
    </row>
    <row r="32960" spans="10:10" x14ac:dyDescent="0.25">
      <c r="J32960" t="str">
        <f t="shared" si="765"/>
        <v/>
      </c>
    </row>
    <row r="32961" spans="10:10" x14ac:dyDescent="0.25">
      <c r="J32961" t="str">
        <f t="shared" si="765"/>
        <v/>
      </c>
    </row>
    <row r="32962" spans="10:10" x14ac:dyDescent="0.25">
      <c r="J32962" t="str">
        <f t="shared" si="765"/>
        <v/>
      </c>
    </row>
    <row r="32963" spans="10:10" x14ac:dyDescent="0.25">
      <c r="J32963" t="str">
        <f t="shared" ref="J32963:J33026" si="766">B32963&amp;C32963&amp;E32963&amp;IF(C32963="Skog",F32963&amp;G32963,"")</f>
        <v/>
      </c>
    </row>
    <row r="32964" spans="10:10" x14ac:dyDescent="0.25">
      <c r="J32964" t="str">
        <f t="shared" si="766"/>
        <v/>
      </c>
    </row>
    <row r="32965" spans="10:10" x14ac:dyDescent="0.25">
      <c r="J32965" t="str">
        <f t="shared" si="766"/>
        <v/>
      </c>
    </row>
    <row r="32966" spans="10:10" x14ac:dyDescent="0.25">
      <c r="J32966" t="str">
        <f t="shared" si="766"/>
        <v/>
      </c>
    </row>
    <row r="32967" spans="10:10" x14ac:dyDescent="0.25">
      <c r="J32967" t="str">
        <f t="shared" si="766"/>
        <v/>
      </c>
    </row>
    <row r="32968" spans="10:10" x14ac:dyDescent="0.25">
      <c r="J32968" t="str">
        <f t="shared" si="766"/>
        <v/>
      </c>
    </row>
    <row r="32969" spans="10:10" x14ac:dyDescent="0.25">
      <c r="J32969" t="str">
        <f t="shared" si="766"/>
        <v/>
      </c>
    </row>
    <row r="32970" spans="10:10" x14ac:dyDescent="0.25">
      <c r="J32970" t="str">
        <f t="shared" si="766"/>
        <v/>
      </c>
    </row>
    <row r="32971" spans="10:10" x14ac:dyDescent="0.25">
      <c r="J32971" t="str">
        <f t="shared" si="766"/>
        <v/>
      </c>
    </row>
    <row r="32972" spans="10:10" x14ac:dyDescent="0.25">
      <c r="J32972" t="str">
        <f t="shared" si="766"/>
        <v/>
      </c>
    </row>
    <row r="32973" spans="10:10" x14ac:dyDescent="0.25">
      <c r="J32973" t="str">
        <f t="shared" si="766"/>
        <v/>
      </c>
    </row>
    <row r="32974" spans="10:10" x14ac:dyDescent="0.25">
      <c r="J32974" t="str">
        <f t="shared" si="766"/>
        <v/>
      </c>
    </row>
    <row r="32975" spans="10:10" x14ac:dyDescent="0.25">
      <c r="J32975" t="str">
        <f t="shared" si="766"/>
        <v/>
      </c>
    </row>
    <row r="32976" spans="10:10" x14ac:dyDescent="0.25">
      <c r="J32976" t="str">
        <f t="shared" si="766"/>
        <v/>
      </c>
    </row>
    <row r="32977" spans="10:10" x14ac:dyDescent="0.25">
      <c r="J32977" t="str">
        <f t="shared" si="766"/>
        <v/>
      </c>
    </row>
    <row r="32978" spans="10:10" x14ac:dyDescent="0.25">
      <c r="J32978" t="str">
        <f t="shared" si="766"/>
        <v/>
      </c>
    </row>
    <row r="32979" spans="10:10" x14ac:dyDescent="0.25">
      <c r="J32979" t="str">
        <f t="shared" si="766"/>
        <v/>
      </c>
    </row>
    <row r="32980" spans="10:10" x14ac:dyDescent="0.25">
      <c r="J32980" t="str">
        <f t="shared" si="766"/>
        <v/>
      </c>
    </row>
    <row r="32981" spans="10:10" x14ac:dyDescent="0.25">
      <c r="J32981" t="str">
        <f t="shared" si="766"/>
        <v/>
      </c>
    </row>
    <row r="32982" spans="10:10" x14ac:dyDescent="0.25">
      <c r="J32982" t="str">
        <f t="shared" si="766"/>
        <v/>
      </c>
    </row>
    <row r="32983" spans="10:10" x14ac:dyDescent="0.25">
      <c r="J32983" t="str">
        <f t="shared" si="766"/>
        <v/>
      </c>
    </row>
    <row r="32984" spans="10:10" x14ac:dyDescent="0.25">
      <c r="J32984" t="str">
        <f t="shared" si="766"/>
        <v/>
      </c>
    </row>
    <row r="32985" spans="10:10" x14ac:dyDescent="0.25">
      <c r="J32985" t="str">
        <f t="shared" si="766"/>
        <v/>
      </c>
    </row>
    <row r="32986" spans="10:10" x14ac:dyDescent="0.25">
      <c r="J32986" t="str">
        <f t="shared" si="766"/>
        <v/>
      </c>
    </row>
    <row r="32987" spans="10:10" x14ac:dyDescent="0.25">
      <c r="J32987" t="str">
        <f t="shared" si="766"/>
        <v/>
      </c>
    </row>
    <row r="32988" spans="10:10" x14ac:dyDescent="0.25">
      <c r="J32988" t="str">
        <f t="shared" si="766"/>
        <v/>
      </c>
    </row>
    <row r="32989" spans="10:10" x14ac:dyDescent="0.25">
      <c r="J32989" t="str">
        <f t="shared" si="766"/>
        <v/>
      </c>
    </row>
    <row r="32990" spans="10:10" x14ac:dyDescent="0.25">
      <c r="J32990" t="str">
        <f t="shared" si="766"/>
        <v/>
      </c>
    </row>
    <row r="32991" spans="10:10" x14ac:dyDescent="0.25">
      <c r="J32991" t="str">
        <f t="shared" si="766"/>
        <v/>
      </c>
    </row>
    <row r="32992" spans="10:10" x14ac:dyDescent="0.25">
      <c r="J32992" t="str">
        <f t="shared" si="766"/>
        <v/>
      </c>
    </row>
    <row r="32993" spans="10:10" x14ac:dyDescent="0.25">
      <c r="J32993" t="str">
        <f t="shared" si="766"/>
        <v/>
      </c>
    </row>
    <row r="32994" spans="10:10" x14ac:dyDescent="0.25">
      <c r="J32994" t="str">
        <f t="shared" si="766"/>
        <v/>
      </c>
    </row>
    <row r="32995" spans="10:10" x14ac:dyDescent="0.25">
      <c r="J32995" t="str">
        <f t="shared" si="766"/>
        <v/>
      </c>
    </row>
    <row r="32996" spans="10:10" x14ac:dyDescent="0.25">
      <c r="J32996" t="str">
        <f t="shared" si="766"/>
        <v/>
      </c>
    </row>
    <row r="32997" spans="10:10" x14ac:dyDescent="0.25">
      <c r="J32997" t="str">
        <f t="shared" si="766"/>
        <v/>
      </c>
    </row>
    <row r="32998" spans="10:10" x14ac:dyDescent="0.25">
      <c r="J32998" t="str">
        <f t="shared" si="766"/>
        <v/>
      </c>
    </row>
    <row r="32999" spans="10:10" x14ac:dyDescent="0.25">
      <c r="J32999" t="str">
        <f t="shared" si="766"/>
        <v/>
      </c>
    </row>
    <row r="33000" spans="10:10" x14ac:dyDescent="0.25">
      <c r="J33000" t="str">
        <f t="shared" si="766"/>
        <v/>
      </c>
    </row>
    <row r="33001" spans="10:10" x14ac:dyDescent="0.25">
      <c r="J33001" t="str">
        <f t="shared" si="766"/>
        <v/>
      </c>
    </row>
    <row r="33002" spans="10:10" x14ac:dyDescent="0.25">
      <c r="J33002" t="str">
        <f t="shared" si="766"/>
        <v/>
      </c>
    </row>
    <row r="33003" spans="10:10" x14ac:dyDescent="0.25">
      <c r="J33003" t="str">
        <f t="shared" si="766"/>
        <v/>
      </c>
    </row>
    <row r="33004" spans="10:10" x14ac:dyDescent="0.25">
      <c r="J33004" t="str">
        <f t="shared" si="766"/>
        <v/>
      </c>
    </row>
    <row r="33005" spans="10:10" x14ac:dyDescent="0.25">
      <c r="J33005" t="str">
        <f t="shared" si="766"/>
        <v/>
      </c>
    </row>
    <row r="33006" spans="10:10" x14ac:dyDescent="0.25">
      <c r="J33006" t="str">
        <f t="shared" si="766"/>
        <v/>
      </c>
    </row>
    <row r="33007" spans="10:10" x14ac:dyDescent="0.25">
      <c r="J33007" t="str">
        <f t="shared" si="766"/>
        <v/>
      </c>
    </row>
    <row r="33008" spans="10:10" x14ac:dyDescent="0.25">
      <c r="J33008" t="str">
        <f t="shared" si="766"/>
        <v/>
      </c>
    </row>
    <row r="33009" spans="10:10" x14ac:dyDescent="0.25">
      <c r="J33009" t="str">
        <f t="shared" si="766"/>
        <v/>
      </c>
    </row>
    <row r="33010" spans="10:10" x14ac:dyDescent="0.25">
      <c r="J33010" t="str">
        <f t="shared" si="766"/>
        <v/>
      </c>
    </row>
    <row r="33011" spans="10:10" x14ac:dyDescent="0.25">
      <c r="J33011" t="str">
        <f t="shared" si="766"/>
        <v/>
      </c>
    </row>
    <row r="33012" spans="10:10" x14ac:dyDescent="0.25">
      <c r="J33012" t="str">
        <f t="shared" si="766"/>
        <v/>
      </c>
    </row>
    <row r="33013" spans="10:10" x14ac:dyDescent="0.25">
      <c r="J33013" t="str">
        <f t="shared" si="766"/>
        <v/>
      </c>
    </row>
    <row r="33014" spans="10:10" x14ac:dyDescent="0.25">
      <c r="J33014" t="str">
        <f t="shared" si="766"/>
        <v/>
      </c>
    </row>
    <row r="33015" spans="10:10" x14ac:dyDescent="0.25">
      <c r="J33015" t="str">
        <f t="shared" si="766"/>
        <v/>
      </c>
    </row>
    <row r="33016" spans="10:10" x14ac:dyDescent="0.25">
      <c r="J33016" t="str">
        <f t="shared" si="766"/>
        <v/>
      </c>
    </row>
    <row r="33017" spans="10:10" x14ac:dyDescent="0.25">
      <c r="J33017" t="str">
        <f t="shared" si="766"/>
        <v/>
      </c>
    </row>
    <row r="33018" spans="10:10" x14ac:dyDescent="0.25">
      <c r="J33018" t="str">
        <f t="shared" si="766"/>
        <v/>
      </c>
    </row>
    <row r="33019" spans="10:10" x14ac:dyDescent="0.25">
      <c r="J33019" t="str">
        <f t="shared" si="766"/>
        <v/>
      </c>
    </row>
    <row r="33020" spans="10:10" x14ac:dyDescent="0.25">
      <c r="J33020" t="str">
        <f t="shared" si="766"/>
        <v/>
      </c>
    </row>
    <row r="33021" spans="10:10" x14ac:dyDescent="0.25">
      <c r="J33021" t="str">
        <f t="shared" si="766"/>
        <v/>
      </c>
    </row>
    <row r="33022" spans="10:10" x14ac:dyDescent="0.25">
      <c r="J33022" t="str">
        <f t="shared" si="766"/>
        <v/>
      </c>
    </row>
    <row r="33023" spans="10:10" x14ac:dyDescent="0.25">
      <c r="J33023" t="str">
        <f t="shared" si="766"/>
        <v/>
      </c>
    </row>
    <row r="33024" spans="10:10" x14ac:dyDescent="0.25">
      <c r="J33024" t="str">
        <f t="shared" si="766"/>
        <v/>
      </c>
    </row>
    <row r="33025" spans="10:10" x14ac:dyDescent="0.25">
      <c r="J33025" t="str">
        <f t="shared" si="766"/>
        <v/>
      </c>
    </row>
    <row r="33026" spans="10:10" x14ac:dyDescent="0.25">
      <c r="J33026" t="str">
        <f t="shared" si="766"/>
        <v/>
      </c>
    </row>
    <row r="33027" spans="10:10" x14ac:dyDescent="0.25">
      <c r="J33027" t="str">
        <f t="shared" ref="J33027:J33090" si="767">B33027&amp;C33027&amp;E33027&amp;IF(C33027="Skog",F33027&amp;G33027,"")</f>
        <v/>
      </c>
    </row>
    <row r="33028" spans="10:10" x14ac:dyDescent="0.25">
      <c r="J33028" t="str">
        <f t="shared" si="767"/>
        <v/>
      </c>
    </row>
    <row r="33029" spans="10:10" x14ac:dyDescent="0.25">
      <c r="J33029" t="str">
        <f t="shared" si="767"/>
        <v/>
      </c>
    </row>
    <row r="33030" spans="10:10" x14ac:dyDescent="0.25">
      <c r="J33030" t="str">
        <f t="shared" si="767"/>
        <v/>
      </c>
    </row>
    <row r="33031" spans="10:10" x14ac:dyDescent="0.25">
      <c r="J33031" t="str">
        <f t="shared" si="767"/>
        <v/>
      </c>
    </row>
    <row r="33032" spans="10:10" x14ac:dyDescent="0.25">
      <c r="J33032" t="str">
        <f t="shared" si="767"/>
        <v/>
      </c>
    </row>
    <row r="33033" spans="10:10" x14ac:dyDescent="0.25">
      <c r="J33033" t="str">
        <f t="shared" si="767"/>
        <v/>
      </c>
    </row>
    <row r="33034" spans="10:10" x14ac:dyDescent="0.25">
      <c r="J33034" t="str">
        <f t="shared" si="767"/>
        <v/>
      </c>
    </row>
    <row r="33035" spans="10:10" x14ac:dyDescent="0.25">
      <c r="J33035" t="str">
        <f t="shared" si="767"/>
        <v/>
      </c>
    </row>
    <row r="33036" spans="10:10" x14ac:dyDescent="0.25">
      <c r="J33036" t="str">
        <f t="shared" si="767"/>
        <v/>
      </c>
    </row>
    <row r="33037" spans="10:10" x14ac:dyDescent="0.25">
      <c r="J33037" t="str">
        <f t="shared" si="767"/>
        <v/>
      </c>
    </row>
    <row r="33038" spans="10:10" x14ac:dyDescent="0.25">
      <c r="J33038" t="str">
        <f t="shared" si="767"/>
        <v/>
      </c>
    </row>
    <row r="33039" spans="10:10" x14ac:dyDescent="0.25">
      <c r="J33039" t="str">
        <f t="shared" si="767"/>
        <v/>
      </c>
    </row>
    <row r="33040" spans="10:10" x14ac:dyDescent="0.25">
      <c r="J33040" t="str">
        <f t="shared" si="767"/>
        <v/>
      </c>
    </row>
    <row r="33041" spans="10:10" x14ac:dyDescent="0.25">
      <c r="J33041" t="str">
        <f t="shared" si="767"/>
        <v/>
      </c>
    </row>
    <row r="33042" spans="10:10" x14ac:dyDescent="0.25">
      <c r="J33042" t="str">
        <f t="shared" si="767"/>
        <v/>
      </c>
    </row>
    <row r="33043" spans="10:10" x14ac:dyDescent="0.25">
      <c r="J33043" t="str">
        <f t="shared" si="767"/>
        <v/>
      </c>
    </row>
    <row r="33044" spans="10:10" x14ac:dyDescent="0.25">
      <c r="J33044" t="str">
        <f t="shared" si="767"/>
        <v/>
      </c>
    </row>
    <row r="33045" spans="10:10" x14ac:dyDescent="0.25">
      <c r="J33045" t="str">
        <f t="shared" si="767"/>
        <v/>
      </c>
    </row>
    <row r="33046" spans="10:10" x14ac:dyDescent="0.25">
      <c r="J33046" t="str">
        <f t="shared" si="767"/>
        <v/>
      </c>
    </row>
    <row r="33047" spans="10:10" x14ac:dyDescent="0.25">
      <c r="J33047" t="str">
        <f t="shared" si="767"/>
        <v/>
      </c>
    </row>
    <row r="33048" spans="10:10" x14ac:dyDescent="0.25">
      <c r="J33048" t="str">
        <f t="shared" si="767"/>
        <v/>
      </c>
    </row>
    <row r="33049" spans="10:10" x14ac:dyDescent="0.25">
      <c r="J33049" t="str">
        <f t="shared" si="767"/>
        <v/>
      </c>
    </row>
    <row r="33050" spans="10:10" x14ac:dyDescent="0.25">
      <c r="J33050" t="str">
        <f t="shared" si="767"/>
        <v/>
      </c>
    </row>
    <row r="33051" spans="10:10" x14ac:dyDescent="0.25">
      <c r="J33051" t="str">
        <f t="shared" si="767"/>
        <v/>
      </c>
    </row>
    <row r="33052" spans="10:10" x14ac:dyDescent="0.25">
      <c r="J33052" t="str">
        <f t="shared" si="767"/>
        <v/>
      </c>
    </row>
    <row r="33053" spans="10:10" x14ac:dyDescent="0.25">
      <c r="J33053" t="str">
        <f t="shared" si="767"/>
        <v/>
      </c>
    </row>
    <row r="33054" spans="10:10" x14ac:dyDescent="0.25">
      <c r="J33054" t="str">
        <f t="shared" si="767"/>
        <v/>
      </c>
    </row>
    <row r="33055" spans="10:10" x14ac:dyDescent="0.25">
      <c r="J33055" t="str">
        <f t="shared" si="767"/>
        <v/>
      </c>
    </row>
    <row r="33056" spans="10:10" x14ac:dyDescent="0.25">
      <c r="J33056" t="str">
        <f t="shared" si="767"/>
        <v/>
      </c>
    </row>
    <row r="33057" spans="10:10" x14ac:dyDescent="0.25">
      <c r="J33057" t="str">
        <f t="shared" si="767"/>
        <v/>
      </c>
    </row>
    <row r="33058" spans="10:10" x14ac:dyDescent="0.25">
      <c r="J33058" t="str">
        <f t="shared" si="767"/>
        <v/>
      </c>
    </row>
    <row r="33059" spans="10:10" x14ac:dyDescent="0.25">
      <c r="J33059" t="str">
        <f t="shared" si="767"/>
        <v/>
      </c>
    </row>
    <row r="33060" spans="10:10" x14ac:dyDescent="0.25">
      <c r="J33060" t="str">
        <f t="shared" si="767"/>
        <v/>
      </c>
    </row>
    <row r="33061" spans="10:10" x14ac:dyDescent="0.25">
      <c r="J33061" t="str">
        <f t="shared" si="767"/>
        <v/>
      </c>
    </row>
    <row r="33062" spans="10:10" x14ac:dyDescent="0.25">
      <c r="J33062" t="str">
        <f t="shared" si="767"/>
        <v/>
      </c>
    </row>
    <row r="33063" spans="10:10" x14ac:dyDescent="0.25">
      <c r="J33063" t="str">
        <f t="shared" si="767"/>
        <v/>
      </c>
    </row>
    <row r="33064" spans="10:10" x14ac:dyDescent="0.25">
      <c r="J33064" t="str">
        <f t="shared" si="767"/>
        <v/>
      </c>
    </row>
    <row r="33065" spans="10:10" x14ac:dyDescent="0.25">
      <c r="J33065" t="str">
        <f t="shared" si="767"/>
        <v/>
      </c>
    </row>
    <row r="33066" spans="10:10" x14ac:dyDescent="0.25">
      <c r="J33066" t="str">
        <f t="shared" si="767"/>
        <v/>
      </c>
    </row>
    <row r="33067" spans="10:10" x14ac:dyDescent="0.25">
      <c r="J33067" t="str">
        <f t="shared" si="767"/>
        <v/>
      </c>
    </row>
    <row r="33068" spans="10:10" x14ac:dyDescent="0.25">
      <c r="J33068" t="str">
        <f t="shared" si="767"/>
        <v/>
      </c>
    </row>
    <row r="33069" spans="10:10" x14ac:dyDescent="0.25">
      <c r="J33069" t="str">
        <f t="shared" si="767"/>
        <v/>
      </c>
    </row>
    <row r="33070" spans="10:10" x14ac:dyDescent="0.25">
      <c r="J33070" t="str">
        <f t="shared" si="767"/>
        <v/>
      </c>
    </row>
    <row r="33071" spans="10:10" x14ac:dyDescent="0.25">
      <c r="J33071" t="str">
        <f t="shared" si="767"/>
        <v/>
      </c>
    </row>
    <row r="33072" spans="10:10" x14ac:dyDescent="0.25">
      <c r="J33072" t="str">
        <f t="shared" si="767"/>
        <v/>
      </c>
    </row>
    <row r="33073" spans="10:10" x14ac:dyDescent="0.25">
      <c r="J33073" t="str">
        <f t="shared" si="767"/>
        <v/>
      </c>
    </row>
    <row r="33074" spans="10:10" x14ac:dyDescent="0.25">
      <c r="J33074" t="str">
        <f t="shared" si="767"/>
        <v/>
      </c>
    </row>
    <row r="33075" spans="10:10" x14ac:dyDescent="0.25">
      <c r="J33075" t="str">
        <f t="shared" si="767"/>
        <v/>
      </c>
    </row>
    <row r="33076" spans="10:10" x14ac:dyDescent="0.25">
      <c r="J33076" t="str">
        <f t="shared" si="767"/>
        <v/>
      </c>
    </row>
    <row r="33077" spans="10:10" x14ac:dyDescent="0.25">
      <c r="J33077" t="str">
        <f t="shared" si="767"/>
        <v/>
      </c>
    </row>
    <row r="33078" spans="10:10" x14ac:dyDescent="0.25">
      <c r="J33078" t="str">
        <f t="shared" si="767"/>
        <v/>
      </c>
    </row>
    <row r="33079" spans="10:10" x14ac:dyDescent="0.25">
      <c r="J33079" t="str">
        <f t="shared" si="767"/>
        <v/>
      </c>
    </row>
    <row r="33080" spans="10:10" x14ac:dyDescent="0.25">
      <c r="J33080" t="str">
        <f t="shared" si="767"/>
        <v/>
      </c>
    </row>
    <row r="33081" spans="10:10" x14ac:dyDescent="0.25">
      <c r="J33081" t="str">
        <f t="shared" si="767"/>
        <v/>
      </c>
    </row>
    <row r="33082" spans="10:10" x14ac:dyDescent="0.25">
      <c r="J33082" t="str">
        <f t="shared" si="767"/>
        <v/>
      </c>
    </row>
    <row r="33083" spans="10:10" x14ac:dyDescent="0.25">
      <c r="J33083" t="str">
        <f t="shared" si="767"/>
        <v/>
      </c>
    </row>
    <row r="33084" spans="10:10" x14ac:dyDescent="0.25">
      <c r="J33084" t="str">
        <f t="shared" si="767"/>
        <v/>
      </c>
    </row>
    <row r="33085" spans="10:10" x14ac:dyDescent="0.25">
      <c r="J33085" t="str">
        <f t="shared" si="767"/>
        <v/>
      </c>
    </row>
    <row r="33086" spans="10:10" x14ac:dyDescent="0.25">
      <c r="J33086" t="str">
        <f t="shared" si="767"/>
        <v/>
      </c>
    </row>
    <row r="33087" spans="10:10" x14ac:dyDescent="0.25">
      <c r="J33087" t="str">
        <f t="shared" si="767"/>
        <v/>
      </c>
    </row>
    <row r="33088" spans="10:10" x14ac:dyDescent="0.25">
      <c r="J33088" t="str">
        <f t="shared" si="767"/>
        <v/>
      </c>
    </row>
    <row r="33089" spans="10:10" x14ac:dyDescent="0.25">
      <c r="J33089" t="str">
        <f t="shared" si="767"/>
        <v/>
      </c>
    </row>
    <row r="33090" spans="10:10" x14ac:dyDescent="0.25">
      <c r="J33090" t="str">
        <f t="shared" si="767"/>
        <v/>
      </c>
    </row>
    <row r="33091" spans="10:10" x14ac:dyDescent="0.25">
      <c r="J33091" t="str">
        <f t="shared" ref="J33091:J33154" si="768">B33091&amp;C33091&amp;E33091&amp;IF(C33091="Skog",F33091&amp;G33091,"")</f>
        <v/>
      </c>
    </row>
    <row r="33092" spans="10:10" x14ac:dyDescent="0.25">
      <c r="J33092" t="str">
        <f t="shared" si="768"/>
        <v/>
      </c>
    </row>
    <row r="33093" spans="10:10" x14ac:dyDescent="0.25">
      <c r="J33093" t="str">
        <f t="shared" si="768"/>
        <v/>
      </c>
    </row>
    <row r="33094" spans="10:10" x14ac:dyDescent="0.25">
      <c r="J33094" t="str">
        <f t="shared" si="768"/>
        <v/>
      </c>
    </row>
    <row r="33095" spans="10:10" x14ac:dyDescent="0.25">
      <c r="J33095" t="str">
        <f t="shared" si="768"/>
        <v/>
      </c>
    </row>
    <row r="33096" spans="10:10" x14ac:dyDescent="0.25">
      <c r="J33096" t="str">
        <f t="shared" si="768"/>
        <v/>
      </c>
    </row>
    <row r="33097" spans="10:10" x14ac:dyDescent="0.25">
      <c r="J33097" t="str">
        <f t="shared" si="768"/>
        <v/>
      </c>
    </row>
    <row r="33098" spans="10:10" x14ac:dyDescent="0.25">
      <c r="J33098" t="str">
        <f t="shared" si="768"/>
        <v/>
      </c>
    </row>
    <row r="33099" spans="10:10" x14ac:dyDescent="0.25">
      <c r="J33099" t="str">
        <f t="shared" si="768"/>
        <v/>
      </c>
    </row>
    <row r="33100" spans="10:10" x14ac:dyDescent="0.25">
      <c r="J33100" t="str">
        <f t="shared" si="768"/>
        <v/>
      </c>
    </row>
    <row r="33101" spans="10:10" x14ac:dyDescent="0.25">
      <c r="J33101" t="str">
        <f t="shared" si="768"/>
        <v/>
      </c>
    </row>
    <row r="33102" spans="10:10" x14ac:dyDescent="0.25">
      <c r="J33102" t="str">
        <f t="shared" si="768"/>
        <v/>
      </c>
    </row>
    <row r="33103" spans="10:10" x14ac:dyDescent="0.25">
      <c r="J33103" t="str">
        <f t="shared" si="768"/>
        <v/>
      </c>
    </row>
    <row r="33104" spans="10:10" x14ac:dyDescent="0.25">
      <c r="J33104" t="str">
        <f t="shared" si="768"/>
        <v/>
      </c>
    </row>
    <row r="33105" spans="10:10" x14ac:dyDescent="0.25">
      <c r="J33105" t="str">
        <f t="shared" si="768"/>
        <v/>
      </c>
    </row>
    <row r="33106" spans="10:10" x14ac:dyDescent="0.25">
      <c r="J33106" t="str">
        <f t="shared" si="768"/>
        <v/>
      </c>
    </row>
    <row r="33107" spans="10:10" x14ac:dyDescent="0.25">
      <c r="J33107" t="str">
        <f t="shared" si="768"/>
        <v/>
      </c>
    </row>
    <row r="33108" spans="10:10" x14ac:dyDescent="0.25">
      <c r="J33108" t="str">
        <f t="shared" si="768"/>
        <v/>
      </c>
    </row>
    <row r="33109" spans="10:10" x14ac:dyDescent="0.25">
      <c r="J33109" t="str">
        <f t="shared" si="768"/>
        <v/>
      </c>
    </row>
    <row r="33110" spans="10:10" x14ac:dyDescent="0.25">
      <c r="J33110" t="str">
        <f t="shared" si="768"/>
        <v/>
      </c>
    </row>
    <row r="33111" spans="10:10" x14ac:dyDescent="0.25">
      <c r="J33111" t="str">
        <f t="shared" si="768"/>
        <v/>
      </c>
    </row>
    <row r="33112" spans="10:10" x14ac:dyDescent="0.25">
      <c r="J33112" t="str">
        <f t="shared" si="768"/>
        <v/>
      </c>
    </row>
    <row r="33113" spans="10:10" x14ac:dyDescent="0.25">
      <c r="J33113" t="str">
        <f t="shared" si="768"/>
        <v/>
      </c>
    </row>
    <row r="33114" spans="10:10" x14ac:dyDescent="0.25">
      <c r="J33114" t="str">
        <f t="shared" si="768"/>
        <v/>
      </c>
    </row>
    <row r="33115" spans="10:10" x14ac:dyDescent="0.25">
      <c r="J33115" t="str">
        <f t="shared" si="768"/>
        <v/>
      </c>
    </row>
    <row r="33116" spans="10:10" x14ac:dyDescent="0.25">
      <c r="J33116" t="str">
        <f t="shared" si="768"/>
        <v/>
      </c>
    </row>
    <row r="33117" spans="10:10" x14ac:dyDescent="0.25">
      <c r="J33117" t="str">
        <f t="shared" si="768"/>
        <v/>
      </c>
    </row>
    <row r="33118" spans="10:10" x14ac:dyDescent="0.25">
      <c r="J33118" t="str">
        <f t="shared" si="768"/>
        <v/>
      </c>
    </row>
    <row r="33119" spans="10:10" x14ac:dyDescent="0.25">
      <c r="J33119" t="str">
        <f t="shared" si="768"/>
        <v/>
      </c>
    </row>
    <row r="33120" spans="10:10" x14ac:dyDescent="0.25">
      <c r="J33120" t="str">
        <f t="shared" si="768"/>
        <v/>
      </c>
    </row>
    <row r="33121" spans="10:10" x14ac:dyDescent="0.25">
      <c r="J33121" t="str">
        <f t="shared" si="768"/>
        <v/>
      </c>
    </row>
    <row r="33122" spans="10:10" x14ac:dyDescent="0.25">
      <c r="J33122" t="str">
        <f t="shared" si="768"/>
        <v/>
      </c>
    </row>
    <row r="33123" spans="10:10" x14ac:dyDescent="0.25">
      <c r="J33123" t="str">
        <f t="shared" si="768"/>
        <v/>
      </c>
    </row>
    <row r="33124" spans="10:10" x14ac:dyDescent="0.25">
      <c r="J33124" t="str">
        <f t="shared" si="768"/>
        <v/>
      </c>
    </row>
    <row r="33125" spans="10:10" x14ac:dyDescent="0.25">
      <c r="J33125" t="str">
        <f t="shared" si="768"/>
        <v/>
      </c>
    </row>
    <row r="33126" spans="10:10" x14ac:dyDescent="0.25">
      <c r="J33126" t="str">
        <f t="shared" si="768"/>
        <v/>
      </c>
    </row>
    <row r="33127" spans="10:10" x14ac:dyDescent="0.25">
      <c r="J33127" t="str">
        <f t="shared" si="768"/>
        <v/>
      </c>
    </row>
    <row r="33128" spans="10:10" x14ac:dyDescent="0.25">
      <c r="J33128" t="str">
        <f t="shared" si="768"/>
        <v/>
      </c>
    </row>
    <row r="33129" spans="10:10" x14ac:dyDescent="0.25">
      <c r="J33129" t="str">
        <f t="shared" si="768"/>
        <v/>
      </c>
    </row>
    <row r="33130" spans="10:10" x14ac:dyDescent="0.25">
      <c r="J33130" t="str">
        <f t="shared" si="768"/>
        <v/>
      </c>
    </row>
    <row r="33131" spans="10:10" x14ac:dyDescent="0.25">
      <c r="J33131" t="str">
        <f t="shared" si="768"/>
        <v/>
      </c>
    </row>
    <row r="33132" spans="10:10" x14ac:dyDescent="0.25">
      <c r="J33132" t="str">
        <f t="shared" si="768"/>
        <v/>
      </c>
    </row>
    <row r="33133" spans="10:10" x14ac:dyDescent="0.25">
      <c r="J33133" t="str">
        <f t="shared" si="768"/>
        <v/>
      </c>
    </row>
    <row r="33134" spans="10:10" x14ac:dyDescent="0.25">
      <c r="J33134" t="str">
        <f t="shared" si="768"/>
        <v/>
      </c>
    </row>
    <row r="33135" spans="10:10" x14ac:dyDescent="0.25">
      <c r="J33135" t="str">
        <f t="shared" si="768"/>
        <v/>
      </c>
    </row>
    <row r="33136" spans="10:10" x14ac:dyDescent="0.25">
      <c r="J33136" t="str">
        <f t="shared" si="768"/>
        <v/>
      </c>
    </row>
    <row r="33137" spans="10:10" x14ac:dyDescent="0.25">
      <c r="J33137" t="str">
        <f t="shared" si="768"/>
        <v/>
      </c>
    </row>
    <row r="33138" spans="10:10" x14ac:dyDescent="0.25">
      <c r="J33138" t="str">
        <f t="shared" si="768"/>
        <v/>
      </c>
    </row>
    <row r="33139" spans="10:10" x14ac:dyDescent="0.25">
      <c r="J33139" t="str">
        <f t="shared" si="768"/>
        <v/>
      </c>
    </row>
    <row r="33140" spans="10:10" x14ac:dyDescent="0.25">
      <c r="J33140" t="str">
        <f t="shared" si="768"/>
        <v/>
      </c>
    </row>
    <row r="33141" spans="10:10" x14ac:dyDescent="0.25">
      <c r="J33141" t="str">
        <f t="shared" si="768"/>
        <v/>
      </c>
    </row>
    <row r="33142" spans="10:10" x14ac:dyDescent="0.25">
      <c r="J33142" t="str">
        <f t="shared" si="768"/>
        <v/>
      </c>
    </row>
    <row r="33143" spans="10:10" x14ac:dyDescent="0.25">
      <c r="J33143" t="str">
        <f t="shared" si="768"/>
        <v/>
      </c>
    </row>
    <row r="33144" spans="10:10" x14ac:dyDescent="0.25">
      <c r="J33144" t="str">
        <f t="shared" si="768"/>
        <v/>
      </c>
    </row>
    <row r="33145" spans="10:10" x14ac:dyDescent="0.25">
      <c r="J33145" t="str">
        <f t="shared" si="768"/>
        <v/>
      </c>
    </row>
    <row r="33146" spans="10:10" x14ac:dyDescent="0.25">
      <c r="J33146" t="str">
        <f t="shared" si="768"/>
        <v/>
      </c>
    </row>
    <row r="33147" spans="10:10" x14ac:dyDescent="0.25">
      <c r="J33147" t="str">
        <f t="shared" si="768"/>
        <v/>
      </c>
    </row>
    <row r="33148" spans="10:10" x14ac:dyDescent="0.25">
      <c r="J33148" t="str">
        <f t="shared" si="768"/>
        <v/>
      </c>
    </row>
    <row r="33149" spans="10:10" x14ac:dyDescent="0.25">
      <c r="J33149" t="str">
        <f t="shared" si="768"/>
        <v/>
      </c>
    </row>
    <row r="33150" spans="10:10" x14ac:dyDescent="0.25">
      <c r="J33150" t="str">
        <f t="shared" si="768"/>
        <v/>
      </c>
    </row>
    <row r="33151" spans="10:10" x14ac:dyDescent="0.25">
      <c r="J33151" t="str">
        <f t="shared" si="768"/>
        <v/>
      </c>
    </row>
    <row r="33152" spans="10:10" x14ac:dyDescent="0.25">
      <c r="J33152" t="str">
        <f t="shared" si="768"/>
        <v/>
      </c>
    </row>
    <row r="33153" spans="10:10" x14ac:dyDescent="0.25">
      <c r="J33153" t="str">
        <f t="shared" si="768"/>
        <v/>
      </c>
    </row>
    <row r="33154" spans="10:10" x14ac:dyDescent="0.25">
      <c r="J33154" t="str">
        <f t="shared" si="768"/>
        <v/>
      </c>
    </row>
    <row r="33155" spans="10:10" x14ac:dyDescent="0.25">
      <c r="J33155" t="str">
        <f t="shared" ref="J33155:J33218" si="769">B33155&amp;C33155&amp;E33155&amp;IF(C33155="Skog",F33155&amp;G33155,"")</f>
        <v/>
      </c>
    </row>
    <row r="33156" spans="10:10" x14ac:dyDescent="0.25">
      <c r="J33156" t="str">
        <f t="shared" si="769"/>
        <v/>
      </c>
    </row>
    <row r="33157" spans="10:10" x14ac:dyDescent="0.25">
      <c r="J33157" t="str">
        <f t="shared" si="769"/>
        <v/>
      </c>
    </row>
    <row r="33158" spans="10:10" x14ac:dyDescent="0.25">
      <c r="J33158" t="str">
        <f t="shared" si="769"/>
        <v/>
      </c>
    </row>
    <row r="33159" spans="10:10" x14ac:dyDescent="0.25">
      <c r="J33159" t="str">
        <f t="shared" si="769"/>
        <v/>
      </c>
    </row>
    <row r="33160" spans="10:10" x14ac:dyDescent="0.25">
      <c r="J33160" t="str">
        <f t="shared" si="769"/>
        <v/>
      </c>
    </row>
    <row r="33161" spans="10:10" x14ac:dyDescent="0.25">
      <c r="J33161" t="str">
        <f t="shared" si="769"/>
        <v/>
      </c>
    </row>
    <row r="33162" spans="10:10" x14ac:dyDescent="0.25">
      <c r="J33162" t="str">
        <f t="shared" si="769"/>
        <v/>
      </c>
    </row>
    <row r="33163" spans="10:10" x14ac:dyDescent="0.25">
      <c r="J33163" t="str">
        <f t="shared" si="769"/>
        <v/>
      </c>
    </row>
    <row r="33164" spans="10:10" x14ac:dyDescent="0.25">
      <c r="J33164" t="str">
        <f t="shared" si="769"/>
        <v/>
      </c>
    </row>
    <row r="33165" spans="10:10" x14ac:dyDescent="0.25">
      <c r="J33165" t="str">
        <f t="shared" si="769"/>
        <v/>
      </c>
    </row>
    <row r="33166" spans="10:10" x14ac:dyDescent="0.25">
      <c r="J33166" t="str">
        <f t="shared" si="769"/>
        <v/>
      </c>
    </row>
    <row r="33167" spans="10:10" x14ac:dyDescent="0.25">
      <c r="J33167" t="str">
        <f t="shared" si="769"/>
        <v/>
      </c>
    </row>
    <row r="33168" spans="10:10" x14ac:dyDescent="0.25">
      <c r="J33168" t="str">
        <f t="shared" si="769"/>
        <v/>
      </c>
    </row>
    <row r="33169" spans="10:10" x14ac:dyDescent="0.25">
      <c r="J33169" t="str">
        <f t="shared" si="769"/>
        <v/>
      </c>
    </row>
    <row r="33170" spans="10:10" x14ac:dyDescent="0.25">
      <c r="J33170" t="str">
        <f t="shared" si="769"/>
        <v/>
      </c>
    </row>
    <row r="33171" spans="10:10" x14ac:dyDescent="0.25">
      <c r="J33171" t="str">
        <f t="shared" si="769"/>
        <v/>
      </c>
    </row>
    <row r="33172" spans="10:10" x14ac:dyDescent="0.25">
      <c r="J33172" t="str">
        <f t="shared" si="769"/>
        <v/>
      </c>
    </row>
    <row r="33173" spans="10:10" x14ac:dyDescent="0.25">
      <c r="J33173" t="str">
        <f t="shared" si="769"/>
        <v/>
      </c>
    </row>
    <row r="33174" spans="10:10" x14ac:dyDescent="0.25">
      <c r="J33174" t="str">
        <f t="shared" si="769"/>
        <v/>
      </c>
    </row>
    <row r="33175" spans="10:10" x14ac:dyDescent="0.25">
      <c r="J33175" t="str">
        <f t="shared" si="769"/>
        <v/>
      </c>
    </row>
    <row r="33176" spans="10:10" x14ac:dyDescent="0.25">
      <c r="J33176" t="str">
        <f t="shared" si="769"/>
        <v/>
      </c>
    </row>
    <row r="33177" spans="10:10" x14ac:dyDescent="0.25">
      <c r="J33177" t="str">
        <f t="shared" si="769"/>
        <v/>
      </c>
    </row>
    <row r="33178" spans="10:10" x14ac:dyDescent="0.25">
      <c r="J33178" t="str">
        <f t="shared" si="769"/>
        <v/>
      </c>
    </row>
    <row r="33179" spans="10:10" x14ac:dyDescent="0.25">
      <c r="J33179" t="str">
        <f t="shared" si="769"/>
        <v/>
      </c>
    </row>
    <row r="33180" spans="10:10" x14ac:dyDescent="0.25">
      <c r="J33180" t="str">
        <f t="shared" si="769"/>
        <v/>
      </c>
    </row>
    <row r="33181" spans="10:10" x14ac:dyDescent="0.25">
      <c r="J33181" t="str">
        <f t="shared" si="769"/>
        <v/>
      </c>
    </row>
    <row r="33182" spans="10:10" x14ac:dyDescent="0.25">
      <c r="J33182" t="str">
        <f t="shared" si="769"/>
        <v/>
      </c>
    </row>
    <row r="33183" spans="10:10" x14ac:dyDescent="0.25">
      <c r="J33183" t="str">
        <f t="shared" si="769"/>
        <v/>
      </c>
    </row>
    <row r="33184" spans="10:10" x14ac:dyDescent="0.25">
      <c r="J33184" t="str">
        <f t="shared" si="769"/>
        <v/>
      </c>
    </row>
    <row r="33185" spans="10:10" x14ac:dyDescent="0.25">
      <c r="J33185" t="str">
        <f t="shared" si="769"/>
        <v/>
      </c>
    </row>
    <row r="33186" spans="10:10" x14ac:dyDescent="0.25">
      <c r="J33186" t="str">
        <f t="shared" si="769"/>
        <v/>
      </c>
    </row>
    <row r="33187" spans="10:10" x14ac:dyDescent="0.25">
      <c r="J33187" t="str">
        <f t="shared" si="769"/>
        <v/>
      </c>
    </row>
    <row r="33188" spans="10:10" x14ac:dyDescent="0.25">
      <c r="J33188" t="str">
        <f t="shared" si="769"/>
        <v/>
      </c>
    </row>
    <row r="33189" spans="10:10" x14ac:dyDescent="0.25">
      <c r="J33189" t="str">
        <f t="shared" si="769"/>
        <v/>
      </c>
    </row>
    <row r="33190" spans="10:10" x14ac:dyDescent="0.25">
      <c r="J33190" t="str">
        <f t="shared" si="769"/>
        <v/>
      </c>
    </row>
    <row r="33191" spans="10:10" x14ac:dyDescent="0.25">
      <c r="J33191" t="str">
        <f t="shared" si="769"/>
        <v/>
      </c>
    </row>
    <row r="33192" spans="10:10" x14ac:dyDescent="0.25">
      <c r="J33192" t="str">
        <f t="shared" si="769"/>
        <v/>
      </c>
    </row>
    <row r="33193" spans="10:10" x14ac:dyDescent="0.25">
      <c r="J33193" t="str">
        <f t="shared" si="769"/>
        <v/>
      </c>
    </row>
    <row r="33194" spans="10:10" x14ac:dyDescent="0.25">
      <c r="J33194" t="str">
        <f t="shared" si="769"/>
        <v/>
      </c>
    </row>
    <row r="33195" spans="10:10" x14ac:dyDescent="0.25">
      <c r="J33195" t="str">
        <f t="shared" si="769"/>
        <v/>
      </c>
    </row>
    <row r="33196" spans="10:10" x14ac:dyDescent="0.25">
      <c r="J33196" t="str">
        <f t="shared" si="769"/>
        <v/>
      </c>
    </row>
    <row r="33197" spans="10:10" x14ac:dyDescent="0.25">
      <c r="J33197" t="str">
        <f t="shared" si="769"/>
        <v/>
      </c>
    </row>
    <row r="33198" spans="10:10" x14ac:dyDescent="0.25">
      <c r="J33198" t="str">
        <f t="shared" si="769"/>
        <v/>
      </c>
    </row>
    <row r="33199" spans="10:10" x14ac:dyDescent="0.25">
      <c r="J33199" t="str">
        <f t="shared" si="769"/>
        <v/>
      </c>
    </row>
    <row r="33200" spans="10:10" x14ac:dyDescent="0.25">
      <c r="J33200" t="str">
        <f t="shared" si="769"/>
        <v/>
      </c>
    </row>
    <row r="33201" spans="10:10" x14ac:dyDescent="0.25">
      <c r="J33201" t="str">
        <f t="shared" si="769"/>
        <v/>
      </c>
    </row>
    <row r="33202" spans="10:10" x14ac:dyDescent="0.25">
      <c r="J33202" t="str">
        <f t="shared" si="769"/>
        <v/>
      </c>
    </row>
    <row r="33203" spans="10:10" x14ac:dyDescent="0.25">
      <c r="J33203" t="str">
        <f t="shared" si="769"/>
        <v/>
      </c>
    </row>
    <row r="33204" spans="10:10" x14ac:dyDescent="0.25">
      <c r="J33204" t="str">
        <f t="shared" si="769"/>
        <v/>
      </c>
    </row>
    <row r="33205" spans="10:10" x14ac:dyDescent="0.25">
      <c r="J33205" t="str">
        <f t="shared" si="769"/>
        <v/>
      </c>
    </row>
    <row r="33206" spans="10:10" x14ac:dyDescent="0.25">
      <c r="J33206" t="str">
        <f t="shared" si="769"/>
        <v/>
      </c>
    </row>
    <row r="33207" spans="10:10" x14ac:dyDescent="0.25">
      <c r="J33207" t="str">
        <f t="shared" si="769"/>
        <v/>
      </c>
    </row>
    <row r="33208" spans="10:10" x14ac:dyDescent="0.25">
      <c r="J33208" t="str">
        <f t="shared" si="769"/>
        <v/>
      </c>
    </row>
    <row r="33209" spans="10:10" x14ac:dyDescent="0.25">
      <c r="J33209" t="str">
        <f t="shared" si="769"/>
        <v/>
      </c>
    </row>
    <row r="33210" spans="10:10" x14ac:dyDescent="0.25">
      <c r="J33210" t="str">
        <f t="shared" si="769"/>
        <v/>
      </c>
    </row>
    <row r="33211" spans="10:10" x14ac:dyDescent="0.25">
      <c r="J33211" t="str">
        <f t="shared" si="769"/>
        <v/>
      </c>
    </row>
    <row r="33212" spans="10:10" x14ac:dyDescent="0.25">
      <c r="J33212" t="str">
        <f t="shared" si="769"/>
        <v/>
      </c>
    </row>
    <row r="33213" spans="10:10" x14ac:dyDescent="0.25">
      <c r="J33213" t="str">
        <f t="shared" si="769"/>
        <v/>
      </c>
    </row>
    <row r="33214" spans="10:10" x14ac:dyDescent="0.25">
      <c r="J33214" t="str">
        <f t="shared" si="769"/>
        <v/>
      </c>
    </row>
    <row r="33215" spans="10:10" x14ac:dyDescent="0.25">
      <c r="J33215" t="str">
        <f t="shared" si="769"/>
        <v/>
      </c>
    </row>
    <row r="33216" spans="10:10" x14ac:dyDescent="0.25">
      <c r="J33216" t="str">
        <f t="shared" si="769"/>
        <v/>
      </c>
    </row>
    <row r="33217" spans="10:10" x14ac:dyDescent="0.25">
      <c r="J33217" t="str">
        <f t="shared" si="769"/>
        <v/>
      </c>
    </row>
    <row r="33218" spans="10:10" x14ac:dyDescent="0.25">
      <c r="J33218" t="str">
        <f t="shared" si="769"/>
        <v/>
      </c>
    </row>
    <row r="33219" spans="10:10" x14ac:dyDescent="0.25">
      <c r="J33219" t="str">
        <f t="shared" ref="J33219:J33282" si="770">B33219&amp;C33219&amp;E33219&amp;IF(C33219="Skog",F33219&amp;G33219,"")</f>
        <v/>
      </c>
    </row>
    <row r="33220" spans="10:10" x14ac:dyDescent="0.25">
      <c r="J33220" t="str">
        <f t="shared" si="770"/>
        <v/>
      </c>
    </row>
    <row r="33221" spans="10:10" x14ac:dyDescent="0.25">
      <c r="J33221" t="str">
        <f t="shared" si="770"/>
        <v/>
      </c>
    </row>
    <row r="33222" spans="10:10" x14ac:dyDescent="0.25">
      <c r="J33222" t="str">
        <f t="shared" si="770"/>
        <v/>
      </c>
    </row>
    <row r="33223" spans="10:10" x14ac:dyDescent="0.25">
      <c r="J33223" t="str">
        <f t="shared" si="770"/>
        <v/>
      </c>
    </row>
    <row r="33224" spans="10:10" x14ac:dyDescent="0.25">
      <c r="J33224" t="str">
        <f t="shared" si="770"/>
        <v/>
      </c>
    </row>
    <row r="33225" spans="10:10" x14ac:dyDescent="0.25">
      <c r="J33225" t="str">
        <f t="shared" si="770"/>
        <v/>
      </c>
    </row>
    <row r="33226" spans="10:10" x14ac:dyDescent="0.25">
      <c r="J33226" t="str">
        <f t="shared" si="770"/>
        <v/>
      </c>
    </row>
    <row r="33227" spans="10:10" x14ac:dyDescent="0.25">
      <c r="J33227" t="str">
        <f t="shared" si="770"/>
        <v/>
      </c>
    </row>
    <row r="33228" spans="10:10" x14ac:dyDescent="0.25">
      <c r="J33228" t="str">
        <f t="shared" si="770"/>
        <v/>
      </c>
    </row>
    <row r="33229" spans="10:10" x14ac:dyDescent="0.25">
      <c r="J33229" t="str">
        <f t="shared" si="770"/>
        <v/>
      </c>
    </row>
    <row r="33230" spans="10:10" x14ac:dyDescent="0.25">
      <c r="J33230" t="str">
        <f t="shared" si="770"/>
        <v/>
      </c>
    </row>
    <row r="33231" spans="10:10" x14ac:dyDescent="0.25">
      <c r="J33231" t="str">
        <f t="shared" si="770"/>
        <v/>
      </c>
    </row>
    <row r="33232" spans="10:10" x14ac:dyDescent="0.25">
      <c r="J33232" t="str">
        <f t="shared" si="770"/>
        <v/>
      </c>
    </row>
    <row r="33233" spans="10:10" x14ac:dyDescent="0.25">
      <c r="J33233" t="str">
        <f t="shared" si="770"/>
        <v/>
      </c>
    </row>
    <row r="33234" spans="10:10" x14ac:dyDescent="0.25">
      <c r="J33234" t="str">
        <f t="shared" si="770"/>
        <v/>
      </c>
    </row>
    <row r="33235" spans="10:10" x14ac:dyDescent="0.25">
      <c r="J33235" t="str">
        <f t="shared" si="770"/>
        <v/>
      </c>
    </row>
    <row r="33236" spans="10:10" x14ac:dyDescent="0.25">
      <c r="J33236" t="str">
        <f t="shared" si="770"/>
        <v/>
      </c>
    </row>
    <row r="33237" spans="10:10" x14ac:dyDescent="0.25">
      <c r="J33237" t="str">
        <f t="shared" si="770"/>
        <v/>
      </c>
    </row>
    <row r="33238" spans="10:10" x14ac:dyDescent="0.25">
      <c r="J33238" t="str">
        <f t="shared" si="770"/>
        <v/>
      </c>
    </row>
    <row r="33239" spans="10:10" x14ac:dyDescent="0.25">
      <c r="J33239" t="str">
        <f t="shared" si="770"/>
        <v/>
      </c>
    </row>
    <row r="33240" spans="10:10" x14ac:dyDescent="0.25">
      <c r="J33240" t="str">
        <f t="shared" si="770"/>
        <v/>
      </c>
    </row>
    <row r="33241" spans="10:10" x14ac:dyDescent="0.25">
      <c r="J33241" t="str">
        <f t="shared" si="770"/>
        <v/>
      </c>
    </row>
    <row r="33242" spans="10:10" x14ac:dyDescent="0.25">
      <c r="J33242" t="str">
        <f t="shared" si="770"/>
        <v/>
      </c>
    </row>
    <row r="33243" spans="10:10" x14ac:dyDescent="0.25">
      <c r="J33243" t="str">
        <f t="shared" si="770"/>
        <v/>
      </c>
    </row>
    <row r="33244" spans="10:10" x14ac:dyDescent="0.25">
      <c r="J33244" t="str">
        <f t="shared" si="770"/>
        <v/>
      </c>
    </row>
    <row r="33245" spans="10:10" x14ac:dyDescent="0.25">
      <c r="J33245" t="str">
        <f t="shared" si="770"/>
        <v/>
      </c>
    </row>
    <row r="33246" spans="10:10" x14ac:dyDescent="0.25">
      <c r="J33246" t="str">
        <f t="shared" si="770"/>
        <v/>
      </c>
    </row>
    <row r="33247" spans="10:10" x14ac:dyDescent="0.25">
      <c r="J33247" t="str">
        <f t="shared" si="770"/>
        <v/>
      </c>
    </row>
    <row r="33248" spans="10:10" x14ac:dyDescent="0.25">
      <c r="J33248" t="str">
        <f t="shared" si="770"/>
        <v/>
      </c>
    </row>
    <row r="33249" spans="10:10" x14ac:dyDescent="0.25">
      <c r="J33249" t="str">
        <f t="shared" si="770"/>
        <v/>
      </c>
    </row>
    <row r="33250" spans="10:10" x14ac:dyDescent="0.25">
      <c r="J33250" t="str">
        <f t="shared" si="770"/>
        <v/>
      </c>
    </row>
    <row r="33251" spans="10:10" x14ac:dyDescent="0.25">
      <c r="J33251" t="str">
        <f t="shared" si="770"/>
        <v/>
      </c>
    </row>
    <row r="33252" spans="10:10" x14ac:dyDescent="0.25">
      <c r="J33252" t="str">
        <f t="shared" si="770"/>
        <v/>
      </c>
    </row>
    <row r="33253" spans="10:10" x14ac:dyDescent="0.25">
      <c r="J33253" t="str">
        <f t="shared" si="770"/>
        <v/>
      </c>
    </row>
    <row r="33254" spans="10:10" x14ac:dyDescent="0.25">
      <c r="J33254" t="str">
        <f t="shared" si="770"/>
        <v/>
      </c>
    </row>
    <row r="33255" spans="10:10" x14ac:dyDescent="0.25">
      <c r="J33255" t="str">
        <f t="shared" si="770"/>
        <v/>
      </c>
    </row>
    <row r="33256" spans="10:10" x14ac:dyDescent="0.25">
      <c r="J33256" t="str">
        <f t="shared" si="770"/>
        <v/>
      </c>
    </row>
    <row r="33257" spans="10:10" x14ac:dyDescent="0.25">
      <c r="J33257" t="str">
        <f t="shared" si="770"/>
        <v/>
      </c>
    </row>
    <row r="33258" spans="10:10" x14ac:dyDescent="0.25">
      <c r="J33258" t="str">
        <f t="shared" si="770"/>
        <v/>
      </c>
    </row>
    <row r="33259" spans="10:10" x14ac:dyDescent="0.25">
      <c r="J33259" t="str">
        <f t="shared" si="770"/>
        <v/>
      </c>
    </row>
    <row r="33260" spans="10:10" x14ac:dyDescent="0.25">
      <c r="J33260" t="str">
        <f t="shared" si="770"/>
        <v/>
      </c>
    </row>
    <row r="33261" spans="10:10" x14ac:dyDescent="0.25">
      <c r="J33261" t="str">
        <f t="shared" si="770"/>
        <v/>
      </c>
    </row>
    <row r="33262" spans="10:10" x14ac:dyDescent="0.25">
      <c r="J33262" t="str">
        <f t="shared" si="770"/>
        <v/>
      </c>
    </row>
    <row r="33263" spans="10:10" x14ac:dyDescent="0.25">
      <c r="J33263" t="str">
        <f t="shared" si="770"/>
        <v/>
      </c>
    </row>
    <row r="33264" spans="10:10" x14ac:dyDescent="0.25">
      <c r="J33264" t="str">
        <f t="shared" si="770"/>
        <v/>
      </c>
    </row>
    <row r="33265" spans="10:10" x14ac:dyDescent="0.25">
      <c r="J33265" t="str">
        <f t="shared" si="770"/>
        <v/>
      </c>
    </row>
    <row r="33266" spans="10:10" x14ac:dyDescent="0.25">
      <c r="J33266" t="str">
        <f t="shared" si="770"/>
        <v/>
      </c>
    </row>
    <row r="33267" spans="10:10" x14ac:dyDescent="0.25">
      <c r="J33267" t="str">
        <f t="shared" si="770"/>
        <v/>
      </c>
    </row>
    <row r="33268" spans="10:10" x14ac:dyDescent="0.25">
      <c r="J33268" t="str">
        <f t="shared" si="770"/>
        <v/>
      </c>
    </row>
    <row r="33269" spans="10:10" x14ac:dyDescent="0.25">
      <c r="J33269" t="str">
        <f t="shared" si="770"/>
        <v/>
      </c>
    </row>
    <row r="33270" spans="10:10" x14ac:dyDescent="0.25">
      <c r="J33270" t="str">
        <f t="shared" si="770"/>
        <v/>
      </c>
    </row>
    <row r="33271" spans="10:10" x14ac:dyDescent="0.25">
      <c r="J33271" t="str">
        <f t="shared" si="770"/>
        <v/>
      </c>
    </row>
    <row r="33272" spans="10:10" x14ac:dyDescent="0.25">
      <c r="J33272" t="str">
        <f t="shared" si="770"/>
        <v/>
      </c>
    </row>
    <row r="33273" spans="10:10" x14ac:dyDescent="0.25">
      <c r="J33273" t="str">
        <f t="shared" si="770"/>
        <v/>
      </c>
    </row>
    <row r="33274" spans="10:10" x14ac:dyDescent="0.25">
      <c r="J33274" t="str">
        <f t="shared" si="770"/>
        <v/>
      </c>
    </row>
    <row r="33275" spans="10:10" x14ac:dyDescent="0.25">
      <c r="J33275" t="str">
        <f t="shared" si="770"/>
        <v/>
      </c>
    </row>
    <row r="33276" spans="10:10" x14ac:dyDescent="0.25">
      <c r="J33276" t="str">
        <f t="shared" si="770"/>
        <v/>
      </c>
    </row>
    <row r="33277" spans="10:10" x14ac:dyDescent="0.25">
      <c r="J33277" t="str">
        <f t="shared" si="770"/>
        <v/>
      </c>
    </row>
    <row r="33278" spans="10:10" x14ac:dyDescent="0.25">
      <c r="J33278" t="str">
        <f t="shared" si="770"/>
        <v/>
      </c>
    </row>
    <row r="33279" spans="10:10" x14ac:dyDescent="0.25">
      <c r="J33279" t="str">
        <f t="shared" si="770"/>
        <v/>
      </c>
    </row>
    <row r="33280" spans="10:10" x14ac:dyDescent="0.25">
      <c r="J33280" t="str">
        <f t="shared" si="770"/>
        <v/>
      </c>
    </row>
    <row r="33281" spans="10:10" x14ac:dyDescent="0.25">
      <c r="J33281" t="str">
        <f t="shared" si="770"/>
        <v/>
      </c>
    </row>
    <row r="33282" spans="10:10" x14ac:dyDescent="0.25">
      <c r="J33282" t="str">
        <f t="shared" si="770"/>
        <v/>
      </c>
    </row>
    <row r="33283" spans="10:10" x14ac:dyDescent="0.25">
      <c r="J33283" t="str">
        <f t="shared" ref="J33283:J33346" si="771">B33283&amp;C33283&amp;E33283&amp;IF(C33283="Skog",F33283&amp;G33283,"")</f>
        <v/>
      </c>
    </row>
    <row r="33284" spans="10:10" x14ac:dyDescent="0.25">
      <c r="J33284" t="str">
        <f t="shared" si="771"/>
        <v/>
      </c>
    </row>
    <row r="33285" spans="10:10" x14ac:dyDescent="0.25">
      <c r="J33285" t="str">
        <f t="shared" si="771"/>
        <v/>
      </c>
    </row>
    <row r="33286" spans="10:10" x14ac:dyDescent="0.25">
      <c r="J33286" t="str">
        <f t="shared" si="771"/>
        <v/>
      </c>
    </row>
    <row r="33287" spans="10:10" x14ac:dyDescent="0.25">
      <c r="J33287" t="str">
        <f t="shared" si="771"/>
        <v/>
      </c>
    </row>
    <row r="33288" spans="10:10" x14ac:dyDescent="0.25">
      <c r="J33288" t="str">
        <f t="shared" si="771"/>
        <v/>
      </c>
    </row>
    <row r="33289" spans="10:10" x14ac:dyDescent="0.25">
      <c r="J33289" t="str">
        <f t="shared" si="771"/>
        <v/>
      </c>
    </row>
    <row r="33290" spans="10:10" x14ac:dyDescent="0.25">
      <c r="J33290" t="str">
        <f t="shared" si="771"/>
        <v/>
      </c>
    </row>
    <row r="33291" spans="10:10" x14ac:dyDescent="0.25">
      <c r="J33291" t="str">
        <f t="shared" si="771"/>
        <v/>
      </c>
    </row>
    <row r="33292" spans="10:10" x14ac:dyDescent="0.25">
      <c r="J33292" t="str">
        <f t="shared" si="771"/>
        <v/>
      </c>
    </row>
    <row r="33293" spans="10:10" x14ac:dyDescent="0.25">
      <c r="J33293" t="str">
        <f t="shared" si="771"/>
        <v/>
      </c>
    </row>
    <row r="33294" spans="10:10" x14ac:dyDescent="0.25">
      <c r="J33294" t="str">
        <f t="shared" si="771"/>
        <v/>
      </c>
    </row>
    <row r="33295" spans="10:10" x14ac:dyDescent="0.25">
      <c r="J33295" t="str">
        <f t="shared" si="771"/>
        <v/>
      </c>
    </row>
    <row r="33296" spans="10:10" x14ac:dyDescent="0.25">
      <c r="J33296" t="str">
        <f t="shared" si="771"/>
        <v/>
      </c>
    </row>
    <row r="33297" spans="10:10" x14ac:dyDescent="0.25">
      <c r="J33297" t="str">
        <f t="shared" si="771"/>
        <v/>
      </c>
    </row>
    <row r="33298" spans="10:10" x14ac:dyDescent="0.25">
      <c r="J33298" t="str">
        <f t="shared" si="771"/>
        <v/>
      </c>
    </row>
    <row r="33299" spans="10:10" x14ac:dyDescent="0.25">
      <c r="J33299" t="str">
        <f t="shared" si="771"/>
        <v/>
      </c>
    </row>
    <row r="33300" spans="10:10" x14ac:dyDescent="0.25">
      <c r="J33300" t="str">
        <f t="shared" si="771"/>
        <v/>
      </c>
    </row>
    <row r="33301" spans="10:10" x14ac:dyDescent="0.25">
      <c r="J33301" t="str">
        <f t="shared" si="771"/>
        <v/>
      </c>
    </row>
    <row r="33302" spans="10:10" x14ac:dyDescent="0.25">
      <c r="J33302" t="str">
        <f t="shared" si="771"/>
        <v/>
      </c>
    </row>
    <row r="33303" spans="10:10" x14ac:dyDescent="0.25">
      <c r="J33303" t="str">
        <f t="shared" si="771"/>
        <v/>
      </c>
    </row>
    <row r="33304" spans="10:10" x14ac:dyDescent="0.25">
      <c r="J33304" t="str">
        <f t="shared" si="771"/>
        <v/>
      </c>
    </row>
    <row r="33305" spans="10:10" x14ac:dyDescent="0.25">
      <c r="J33305" t="str">
        <f t="shared" si="771"/>
        <v/>
      </c>
    </row>
    <row r="33306" spans="10:10" x14ac:dyDescent="0.25">
      <c r="J33306" t="str">
        <f t="shared" si="771"/>
        <v/>
      </c>
    </row>
    <row r="33307" spans="10:10" x14ac:dyDescent="0.25">
      <c r="J33307" t="str">
        <f t="shared" si="771"/>
        <v/>
      </c>
    </row>
    <row r="33308" spans="10:10" x14ac:dyDescent="0.25">
      <c r="J33308" t="str">
        <f t="shared" si="771"/>
        <v/>
      </c>
    </row>
    <row r="33309" spans="10:10" x14ac:dyDescent="0.25">
      <c r="J33309" t="str">
        <f t="shared" si="771"/>
        <v/>
      </c>
    </row>
    <row r="33310" spans="10:10" x14ac:dyDescent="0.25">
      <c r="J33310" t="str">
        <f t="shared" si="771"/>
        <v/>
      </c>
    </row>
    <row r="33311" spans="10:10" x14ac:dyDescent="0.25">
      <c r="J33311" t="str">
        <f t="shared" si="771"/>
        <v/>
      </c>
    </row>
    <row r="33312" spans="10:10" x14ac:dyDescent="0.25">
      <c r="J33312" t="str">
        <f t="shared" si="771"/>
        <v/>
      </c>
    </row>
    <row r="33313" spans="10:10" x14ac:dyDescent="0.25">
      <c r="J33313" t="str">
        <f t="shared" si="771"/>
        <v/>
      </c>
    </row>
    <row r="33314" spans="10:10" x14ac:dyDescent="0.25">
      <c r="J33314" t="str">
        <f t="shared" si="771"/>
        <v/>
      </c>
    </row>
    <row r="33315" spans="10:10" x14ac:dyDescent="0.25">
      <c r="J33315" t="str">
        <f t="shared" si="771"/>
        <v/>
      </c>
    </row>
    <row r="33316" spans="10:10" x14ac:dyDescent="0.25">
      <c r="J33316" t="str">
        <f t="shared" si="771"/>
        <v/>
      </c>
    </row>
    <row r="33317" spans="10:10" x14ac:dyDescent="0.25">
      <c r="J33317" t="str">
        <f t="shared" si="771"/>
        <v/>
      </c>
    </row>
    <row r="33318" spans="10:10" x14ac:dyDescent="0.25">
      <c r="J33318" t="str">
        <f t="shared" si="771"/>
        <v/>
      </c>
    </row>
    <row r="33319" spans="10:10" x14ac:dyDescent="0.25">
      <c r="J33319" t="str">
        <f t="shared" si="771"/>
        <v/>
      </c>
    </row>
    <row r="33320" spans="10:10" x14ac:dyDescent="0.25">
      <c r="J33320" t="str">
        <f t="shared" si="771"/>
        <v/>
      </c>
    </row>
    <row r="33321" spans="10:10" x14ac:dyDescent="0.25">
      <c r="J33321" t="str">
        <f t="shared" si="771"/>
        <v/>
      </c>
    </row>
    <row r="33322" spans="10:10" x14ac:dyDescent="0.25">
      <c r="J33322" t="str">
        <f t="shared" si="771"/>
        <v/>
      </c>
    </row>
    <row r="33323" spans="10:10" x14ac:dyDescent="0.25">
      <c r="J33323" t="str">
        <f t="shared" si="771"/>
        <v/>
      </c>
    </row>
    <row r="33324" spans="10:10" x14ac:dyDescent="0.25">
      <c r="J33324" t="str">
        <f t="shared" si="771"/>
        <v/>
      </c>
    </row>
    <row r="33325" spans="10:10" x14ac:dyDescent="0.25">
      <c r="J33325" t="str">
        <f t="shared" si="771"/>
        <v/>
      </c>
    </row>
    <row r="33326" spans="10:10" x14ac:dyDescent="0.25">
      <c r="J33326" t="str">
        <f t="shared" si="771"/>
        <v/>
      </c>
    </row>
    <row r="33327" spans="10:10" x14ac:dyDescent="0.25">
      <c r="J33327" t="str">
        <f t="shared" si="771"/>
        <v/>
      </c>
    </row>
    <row r="33328" spans="10:10" x14ac:dyDescent="0.25">
      <c r="J33328" t="str">
        <f t="shared" si="771"/>
        <v/>
      </c>
    </row>
    <row r="33329" spans="10:10" x14ac:dyDescent="0.25">
      <c r="J33329" t="str">
        <f t="shared" si="771"/>
        <v/>
      </c>
    </row>
    <row r="33330" spans="10:10" x14ac:dyDescent="0.25">
      <c r="J33330" t="str">
        <f t="shared" si="771"/>
        <v/>
      </c>
    </row>
    <row r="33331" spans="10:10" x14ac:dyDescent="0.25">
      <c r="J33331" t="str">
        <f t="shared" si="771"/>
        <v/>
      </c>
    </row>
    <row r="33332" spans="10:10" x14ac:dyDescent="0.25">
      <c r="J33332" t="str">
        <f t="shared" si="771"/>
        <v/>
      </c>
    </row>
    <row r="33333" spans="10:10" x14ac:dyDescent="0.25">
      <c r="J33333" t="str">
        <f t="shared" si="771"/>
        <v/>
      </c>
    </row>
    <row r="33334" spans="10:10" x14ac:dyDescent="0.25">
      <c r="J33334" t="str">
        <f t="shared" si="771"/>
        <v/>
      </c>
    </row>
    <row r="33335" spans="10:10" x14ac:dyDescent="0.25">
      <c r="J33335" t="str">
        <f t="shared" si="771"/>
        <v/>
      </c>
    </row>
    <row r="33336" spans="10:10" x14ac:dyDescent="0.25">
      <c r="J33336" t="str">
        <f t="shared" si="771"/>
        <v/>
      </c>
    </row>
    <row r="33337" spans="10:10" x14ac:dyDescent="0.25">
      <c r="J33337" t="str">
        <f t="shared" si="771"/>
        <v/>
      </c>
    </row>
    <row r="33338" spans="10:10" x14ac:dyDescent="0.25">
      <c r="J33338" t="str">
        <f t="shared" si="771"/>
        <v/>
      </c>
    </row>
    <row r="33339" spans="10:10" x14ac:dyDescent="0.25">
      <c r="J33339" t="str">
        <f t="shared" si="771"/>
        <v/>
      </c>
    </row>
    <row r="33340" spans="10:10" x14ac:dyDescent="0.25">
      <c r="J33340" t="str">
        <f t="shared" si="771"/>
        <v/>
      </c>
    </row>
    <row r="33341" spans="10:10" x14ac:dyDescent="0.25">
      <c r="J33341" t="str">
        <f t="shared" si="771"/>
        <v/>
      </c>
    </row>
    <row r="33342" spans="10:10" x14ac:dyDescent="0.25">
      <c r="J33342" t="str">
        <f t="shared" si="771"/>
        <v/>
      </c>
    </row>
    <row r="33343" spans="10:10" x14ac:dyDescent="0.25">
      <c r="J33343" t="str">
        <f t="shared" si="771"/>
        <v/>
      </c>
    </row>
    <row r="33344" spans="10:10" x14ac:dyDescent="0.25">
      <c r="J33344" t="str">
        <f t="shared" si="771"/>
        <v/>
      </c>
    </row>
    <row r="33345" spans="10:10" x14ac:dyDescent="0.25">
      <c r="J33345" t="str">
        <f t="shared" si="771"/>
        <v/>
      </c>
    </row>
    <row r="33346" spans="10:10" x14ac:dyDescent="0.25">
      <c r="J33346" t="str">
        <f t="shared" si="771"/>
        <v/>
      </c>
    </row>
    <row r="33347" spans="10:10" x14ac:dyDescent="0.25">
      <c r="J33347" t="str">
        <f t="shared" ref="J33347:J33410" si="772">B33347&amp;C33347&amp;E33347&amp;IF(C33347="Skog",F33347&amp;G33347,"")</f>
        <v/>
      </c>
    </row>
    <row r="33348" spans="10:10" x14ac:dyDescent="0.25">
      <c r="J33348" t="str">
        <f t="shared" si="772"/>
        <v/>
      </c>
    </row>
    <row r="33349" spans="10:10" x14ac:dyDescent="0.25">
      <c r="J33349" t="str">
        <f t="shared" si="772"/>
        <v/>
      </c>
    </row>
    <row r="33350" spans="10:10" x14ac:dyDescent="0.25">
      <c r="J33350" t="str">
        <f t="shared" si="772"/>
        <v/>
      </c>
    </row>
    <row r="33351" spans="10:10" x14ac:dyDescent="0.25">
      <c r="J33351" t="str">
        <f t="shared" si="772"/>
        <v/>
      </c>
    </row>
    <row r="33352" spans="10:10" x14ac:dyDescent="0.25">
      <c r="J33352" t="str">
        <f t="shared" si="772"/>
        <v/>
      </c>
    </row>
    <row r="33353" spans="10:10" x14ac:dyDescent="0.25">
      <c r="J33353" t="str">
        <f t="shared" si="772"/>
        <v/>
      </c>
    </row>
    <row r="33354" spans="10:10" x14ac:dyDescent="0.25">
      <c r="J33354" t="str">
        <f t="shared" si="772"/>
        <v/>
      </c>
    </row>
    <row r="33355" spans="10:10" x14ac:dyDescent="0.25">
      <c r="J33355" t="str">
        <f t="shared" si="772"/>
        <v/>
      </c>
    </row>
    <row r="33356" spans="10:10" x14ac:dyDescent="0.25">
      <c r="J33356" t="str">
        <f t="shared" si="772"/>
        <v/>
      </c>
    </row>
    <row r="33357" spans="10:10" x14ac:dyDescent="0.25">
      <c r="J33357" t="str">
        <f t="shared" si="772"/>
        <v/>
      </c>
    </row>
    <row r="33358" spans="10:10" x14ac:dyDescent="0.25">
      <c r="J33358" t="str">
        <f t="shared" si="772"/>
        <v/>
      </c>
    </row>
    <row r="33359" spans="10:10" x14ac:dyDescent="0.25">
      <c r="J33359" t="str">
        <f t="shared" si="772"/>
        <v/>
      </c>
    </row>
    <row r="33360" spans="10:10" x14ac:dyDescent="0.25">
      <c r="J33360" t="str">
        <f t="shared" si="772"/>
        <v/>
      </c>
    </row>
    <row r="33361" spans="10:10" x14ac:dyDescent="0.25">
      <c r="J33361" t="str">
        <f t="shared" si="772"/>
        <v/>
      </c>
    </row>
    <row r="33362" spans="10:10" x14ac:dyDescent="0.25">
      <c r="J33362" t="str">
        <f t="shared" si="772"/>
        <v/>
      </c>
    </row>
    <row r="33363" spans="10:10" x14ac:dyDescent="0.25">
      <c r="J33363" t="str">
        <f t="shared" si="772"/>
        <v/>
      </c>
    </row>
    <row r="33364" spans="10:10" x14ac:dyDescent="0.25">
      <c r="J33364" t="str">
        <f t="shared" si="772"/>
        <v/>
      </c>
    </row>
    <row r="33365" spans="10:10" x14ac:dyDescent="0.25">
      <c r="J33365" t="str">
        <f t="shared" si="772"/>
        <v/>
      </c>
    </row>
    <row r="33366" spans="10:10" x14ac:dyDescent="0.25">
      <c r="J33366" t="str">
        <f t="shared" si="772"/>
        <v/>
      </c>
    </row>
    <row r="33367" spans="10:10" x14ac:dyDescent="0.25">
      <c r="J33367" t="str">
        <f t="shared" si="772"/>
        <v/>
      </c>
    </row>
    <row r="33368" spans="10:10" x14ac:dyDescent="0.25">
      <c r="J33368" t="str">
        <f t="shared" si="772"/>
        <v/>
      </c>
    </row>
    <row r="33369" spans="10:10" x14ac:dyDescent="0.25">
      <c r="J33369" t="str">
        <f t="shared" si="772"/>
        <v/>
      </c>
    </row>
    <row r="33370" spans="10:10" x14ac:dyDescent="0.25">
      <c r="J33370" t="str">
        <f t="shared" si="772"/>
        <v/>
      </c>
    </row>
    <row r="33371" spans="10:10" x14ac:dyDescent="0.25">
      <c r="J33371" t="str">
        <f t="shared" si="772"/>
        <v/>
      </c>
    </row>
    <row r="33372" spans="10:10" x14ac:dyDescent="0.25">
      <c r="J33372" t="str">
        <f t="shared" si="772"/>
        <v/>
      </c>
    </row>
    <row r="33373" spans="10:10" x14ac:dyDescent="0.25">
      <c r="J33373" t="str">
        <f t="shared" si="772"/>
        <v/>
      </c>
    </row>
    <row r="33374" spans="10:10" x14ac:dyDescent="0.25">
      <c r="J33374" t="str">
        <f t="shared" si="772"/>
        <v/>
      </c>
    </row>
    <row r="33375" spans="10:10" x14ac:dyDescent="0.25">
      <c r="J33375" t="str">
        <f t="shared" si="772"/>
        <v/>
      </c>
    </row>
    <row r="33376" spans="10:10" x14ac:dyDescent="0.25">
      <c r="J33376" t="str">
        <f t="shared" si="772"/>
        <v/>
      </c>
    </row>
    <row r="33377" spans="10:10" x14ac:dyDescent="0.25">
      <c r="J33377" t="str">
        <f t="shared" si="772"/>
        <v/>
      </c>
    </row>
    <row r="33378" spans="10:10" x14ac:dyDescent="0.25">
      <c r="J33378" t="str">
        <f t="shared" si="772"/>
        <v/>
      </c>
    </row>
    <row r="33379" spans="10:10" x14ac:dyDescent="0.25">
      <c r="J33379" t="str">
        <f t="shared" si="772"/>
        <v/>
      </c>
    </row>
    <row r="33380" spans="10:10" x14ac:dyDescent="0.25">
      <c r="J33380" t="str">
        <f t="shared" si="772"/>
        <v/>
      </c>
    </row>
    <row r="33381" spans="10:10" x14ac:dyDescent="0.25">
      <c r="J33381" t="str">
        <f t="shared" si="772"/>
        <v/>
      </c>
    </row>
    <row r="33382" spans="10:10" x14ac:dyDescent="0.25">
      <c r="J33382" t="str">
        <f t="shared" si="772"/>
        <v/>
      </c>
    </row>
    <row r="33383" spans="10:10" x14ac:dyDescent="0.25">
      <c r="J33383" t="str">
        <f t="shared" si="772"/>
        <v/>
      </c>
    </row>
    <row r="33384" spans="10:10" x14ac:dyDescent="0.25">
      <c r="J33384" t="str">
        <f t="shared" si="772"/>
        <v/>
      </c>
    </row>
    <row r="33385" spans="10:10" x14ac:dyDescent="0.25">
      <c r="J33385" t="str">
        <f t="shared" si="772"/>
        <v/>
      </c>
    </row>
    <row r="33386" spans="10:10" x14ac:dyDescent="0.25">
      <c r="J33386" t="str">
        <f t="shared" si="772"/>
        <v/>
      </c>
    </row>
    <row r="33387" spans="10:10" x14ac:dyDescent="0.25">
      <c r="J33387" t="str">
        <f t="shared" si="772"/>
        <v/>
      </c>
    </row>
    <row r="33388" spans="10:10" x14ac:dyDescent="0.25">
      <c r="J33388" t="str">
        <f t="shared" si="772"/>
        <v/>
      </c>
    </row>
    <row r="33389" spans="10:10" x14ac:dyDescent="0.25">
      <c r="J33389" t="str">
        <f t="shared" si="772"/>
        <v/>
      </c>
    </row>
    <row r="33390" spans="10:10" x14ac:dyDescent="0.25">
      <c r="J33390" t="str">
        <f t="shared" si="772"/>
        <v/>
      </c>
    </row>
    <row r="33391" spans="10:10" x14ac:dyDescent="0.25">
      <c r="J33391" t="str">
        <f t="shared" si="772"/>
        <v/>
      </c>
    </row>
    <row r="33392" spans="10:10" x14ac:dyDescent="0.25">
      <c r="J33392" t="str">
        <f t="shared" si="772"/>
        <v/>
      </c>
    </row>
    <row r="33393" spans="10:10" x14ac:dyDescent="0.25">
      <c r="J33393" t="str">
        <f t="shared" si="772"/>
        <v/>
      </c>
    </row>
    <row r="33394" spans="10:10" x14ac:dyDescent="0.25">
      <c r="J33394" t="str">
        <f t="shared" si="772"/>
        <v/>
      </c>
    </row>
    <row r="33395" spans="10:10" x14ac:dyDescent="0.25">
      <c r="J33395" t="str">
        <f t="shared" si="772"/>
        <v/>
      </c>
    </row>
    <row r="33396" spans="10:10" x14ac:dyDescent="0.25">
      <c r="J33396" t="str">
        <f t="shared" si="772"/>
        <v/>
      </c>
    </row>
    <row r="33397" spans="10:10" x14ac:dyDescent="0.25">
      <c r="J33397" t="str">
        <f t="shared" si="772"/>
        <v/>
      </c>
    </row>
    <row r="33398" spans="10:10" x14ac:dyDescent="0.25">
      <c r="J33398" t="str">
        <f t="shared" si="772"/>
        <v/>
      </c>
    </row>
    <row r="33399" spans="10:10" x14ac:dyDescent="0.25">
      <c r="J33399" t="str">
        <f t="shared" si="772"/>
        <v/>
      </c>
    </row>
    <row r="33400" spans="10:10" x14ac:dyDescent="0.25">
      <c r="J33400" t="str">
        <f t="shared" si="772"/>
        <v/>
      </c>
    </row>
    <row r="33401" spans="10:10" x14ac:dyDescent="0.25">
      <c r="J33401" t="str">
        <f t="shared" si="772"/>
        <v/>
      </c>
    </row>
    <row r="33402" spans="10:10" x14ac:dyDescent="0.25">
      <c r="J33402" t="str">
        <f t="shared" si="772"/>
        <v/>
      </c>
    </row>
    <row r="33403" spans="10:10" x14ac:dyDescent="0.25">
      <c r="J33403" t="str">
        <f t="shared" si="772"/>
        <v/>
      </c>
    </row>
    <row r="33404" spans="10:10" x14ac:dyDescent="0.25">
      <c r="J33404" t="str">
        <f t="shared" si="772"/>
        <v/>
      </c>
    </row>
    <row r="33405" spans="10:10" x14ac:dyDescent="0.25">
      <c r="J33405" t="str">
        <f t="shared" si="772"/>
        <v/>
      </c>
    </row>
    <row r="33406" spans="10:10" x14ac:dyDescent="0.25">
      <c r="J33406" t="str">
        <f t="shared" si="772"/>
        <v/>
      </c>
    </row>
    <row r="33407" spans="10:10" x14ac:dyDescent="0.25">
      <c r="J33407" t="str">
        <f t="shared" si="772"/>
        <v/>
      </c>
    </row>
    <row r="33408" spans="10:10" x14ac:dyDescent="0.25">
      <c r="J33408" t="str">
        <f t="shared" si="772"/>
        <v/>
      </c>
    </row>
    <row r="33409" spans="10:10" x14ac:dyDescent="0.25">
      <c r="J33409" t="str">
        <f t="shared" si="772"/>
        <v/>
      </c>
    </row>
    <row r="33410" spans="10:10" x14ac:dyDescent="0.25">
      <c r="J33410" t="str">
        <f t="shared" si="772"/>
        <v/>
      </c>
    </row>
    <row r="33411" spans="10:10" x14ac:dyDescent="0.25">
      <c r="J33411" t="str">
        <f t="shared" ref="J33411:J33474" si="773">B33411&amp;C33411&amp;E33411&amp;IF(C33411="Skog",F33411&amp;G33411,"")</f>
        <v/>
      </c>
    </row>
    <row r="33412" spans="10:10" x14ac:dyDescent="0.25">
      <c r="J33412" t="str">
        <f t="shared" si="773"/>
        <v/>
      </c>
    </row>
    <row r="33413" spans="10:10" x14ac:dyDescent="0.25">
      <c r="J33413" t="str">
        <f t="shared" si="773"/>
        <v/>
      </c>
    </row>
    <row r="33414" spans="10:10" x14ac:dyDescent="0.25">
      <c r="J33414" t="str">
        <f t="shared" si="773"/>
        <v/>
      </c>
    </row>
    <row r="33415" spans="10:10" x14ac:dyDescent="0.25">
      <c r="J33415" t="str">
        <f t="shared" si="773"/>
        <v/>
      </c>
    </row>
    <row r="33416" spans="10:10" x14ac:dyDescent="0.25">
      <c r="J33416" t="str">
        <f t="shared" si="773"/>
        <v/>
      </c>
    </row>
    <row r="33417" spans="10:10" x14ac:dyDescent="0.25">
      <c r="J33417" t="str">
        <f t="shared" si="773"/>
        <v/>
      </c>
    </row>
    <row r="33418" spans="10:10" x14ac:dyDescent="0.25">
      <c r="J33418" t="str">
        <f t="shared" si="773"/>
        <v/>
      </c>
    </row>
    <row r="33419" spans="10:10" x14ac:dyDescent="0.25">
      <c r="J33419" t="str">
        <f t="shared" si="773"/>
        <v/>
      </c>
    </row>
    <row r="33420" spans="10:10" x14ac:dyDescent="0.25">
      <c r="J33420" t="str">
        <f t="shared" si="773"/>
        <v/>
      </c>
    </row>
    <row r="33421" spans="10:10" x14ac:dyDescent="0.25">
      <c r="J33421" t="str">
        <f t="shared" si="773"/>
        <v/>
      </c>
    </row>
    <row r="33422" spans="10:10" x14ac:dyDescent="0.25">
      <c r="J33422" t="str">
        <f t="shared" si="773"/>
        <v/>
      </c>
    </row>
    <row r="33423" spans="10:10" x14ac:dyDescent="0.25">
      <c r="J33423" t="str">
        <f t="shared" si="773"/>
        <v/>
      </c>
    </row>
    <row r="33424" spans="10:10" x14ac:dyDescent="0.25">
      <c r="J33424" t="str">
        <f t="shared" si="773"/>
        <v/>
      </c>
    </row>
    <row r="33425" spans="10:10" x14ac:dyDescent="0.25">
      <c r="J33425" t="str">
        <f t="shared" si="773"/>
        <v/>
      </c>
    </row>
    <row r="33426" spans="10:10" x14ac:dyDescent="0.25">
      <c r="J33426" t="str">
        <f t="shared" si="773"/>
        <v/>
      </c>
    </row>
    <row r="33427" spans="10:10" x14ac:dyDescent="0.25">
      <c r="J33427" t="str">
        <f t="shared" si="773"/>
        <v/>
      </c>
    </row>
    <row r="33428" spans="10:10" x14ac:dyDescent="0.25">
      <c r="J33428" t="str">
        <f t="shared" si="773"/>
        <v/>
      </c>
    </row>
    <row r="33429" spans="10:10" x14ac:dyDescent="0.25">
      <c r="J33429" t="str">
        <f t="shared" si="773"/>
        <v/>
      </c>
    </row>
    <row r="33430" spans="10:10" x14ac:dyDescent="0.25">
      <c r="J33430" t="str">
        <f t="shared" si="773"/>
        <v/>
      </c>
    </row>
    <row r="33431" spans="10:10" x14ac:dyDescent="0.25">
      <c r="J33431" t="str">
        <f t="shared" si="773"/>
        <v/>
      </c>
    </row>
    <row r="33432" spans="10:10" x14ac:dyDescent="0.25">
      <c r="J33432" t="str">
        <f t="shared" si="773"/>
        <v/>
      </c>
    </row>
    <row r="33433" spans="10:10" x14ac:dyDescent="0.25">
      <c r="J33433" t="str">
        <f t="shared" si="773"/>
        <v/>
      </c>
    </row>
    <row r="33434" spans="10:10" x14ac:dyDescent="0.25">
      <c r="J33434" t="str">
        <f t="shared" si="773"/>
        <v/>
      </c>
    </row>
    <row r="33435" spans="10:10" x14ac:dyDescent="0.25">
      <c r="J33435" t="str">
        <f t="shared" si="773"/>
        <v/>
      </c>
    </row>
    <row r="33436" spans="10:10" x14ac:dyDescent="0.25">
      <c r="J33436" t="str">
        <f t="shared" si="773"/>
        <v/>
      </c>
    </row>
    <row r="33437" spans="10:10" x14ac:dyDescent="0.25">
      <c r="J33437" t="str">
        <f t="shared" si="773"/>
        <v/>
      </c>
    </row>
    <row r="33438" spans="10:10" x14ac:dyDescent="0.25">
      <c r="J33438" t="str">
        <f t="shared" si="773"/>
        <v/>
      </c>
    </row>
    <row r="33439" spans="10:10" x14ac:dyDescent="0.25">
      <c r="J33439" t="str">
        <f t="shared" si="773"/>
        <v/>
      </c>
    </row>
    <row r="33440" spans="10:10" x14ac:dyDescent="0.25">
      <c r="J33440" t="str">
        <f t="shared" si="773"/>
        <v/>
      </c>
    </row>
    <row r="33441" spans="10:10" x14ac:dyDescent="0.25">
      <c r="J33441" t="str">
        <f t="shared" si="773"/>
        <v/>
      </c>
    </row>
    <row r="33442" spans="10:10" x14ac:dyDescent="0.25">
      <c r="J33442" t="str">
        <f t="shared" si="773"/>
        <v/>
      </c>
    </row>
    <row r="33443" spans="10:10" x14ac:dyDescent="0.25">
      <c r="J33443" t="str">
        <f t="shared" si="773"/>
        <v/>
      </c>
    </row>
    <row r="33444" spans="10:10" x14ac:dyDescent="0.25">
      <c r="J33444" t="str">
        <f t="shared" si="773"/>
        <v/>
      </c>
    </row>
    <row r="33445" spans="10:10" x14ac:dyDescent="0.25">
      <c r="J33445" t="str">
        <f t="shared" si="773"/>
        <v/>
      </c>
    </row>
    <row r="33446" spans="10:10" x14ac:dyDescent="0.25">
      <c r="J33446" t="str">
        <f t="shared" si="773"/>
        <v/>
      </c>
    </row>
    <row r="33447" spans="10:10" x14ac:dyDescent="0.25">
      <c r="J33447" t="str">
        <f t="shared" si="773"/>
        <v/>
      </c>
    </row>
    <row r="33448" spans="10:10" x14ac:dyDescent="0.25">
      <c r="J33448" t="str">
        <f t="shared" si="773"/>
        <v/>
      </c>
    </row>
    <row r="33449" spans="10:10" x14ac:dyDescent="0.25">
      <c r="J33449" t="str">
        <f t="shared" si="773"/>
        <v/>
      </c>
    </row>
    <row r="33450" spans="10:10" x14ac:dyDescent="0.25">
      <c r="J33450" t="str">
        <f t="shared" si="773"/>
        <v/>
      </c>
    </row>
    <row r="33451" spans="10:10" x14ac:dyDescent="0.25">
      <c r="J33451" t="str">
        <f t="shared" si="773"/>
        <v/>
      </c>
    </row>
    <row r="33452" spans="10:10" x14ac:dyDescent="0.25">
      <c r="J33452" t="str">
        <f t="shared" si="773"/>
        <v/>
      </c>
    </row>
    <row r="33453" spans="10:10" x14ac:dyDescent="0.25">
      <c r="J33453" t="str">
        <f t="shared" si="773"/>
        <v/>
      </c>
    </row>
    <row r="33454" spans="10:10" x14ac:dyDescent="0.25">
      <c r="J33454" t="str">
        <f t="shared" si="773"/>
        <v/>
      </c>
    </row>
    <row r="33455" spans="10:10" x14ac:dyDescent="0.25">
      <c r="J33455" t="str">
        <f t="shared" si="773"/>
        <v/>
      </c>
    </row>
    <row r="33456" spans="10:10" x14ac:dyDescent="0.25">
      <c r="J33456" t="str">
        <f t="shared" si="773"/>
        <v/>
      </c>
    </row>
    <row r="33457" spans="10:10" x14ac:dyDescent="0.25">
      <c r="J33457" t="str">
        <f t="shared" si="773"/>
        <v/>
      </c>
    </row>
    <row r="33458" spans="10:10" x14ac:dyDescent="0.25">
      <c r="J33458" t="str">
        <f t="shared" si="773"/>
        <v/>
      </c>
    </row>
    <row r="33459" spans="10:10" x14ac:dyDescent="0.25">
      <c r="J33459" t="str">
        <f t="shared" si="773"/>
        <v/>
      </c>
    </row>
    <row r="33460" spans="10:10" x14ac:dyDescent="0.25">
      <c r="J33460" t="str">
        <f t="shared" si="773"/>
        <v/>
      </c>
    </row>
    <row r="33461" spans="10:10" x14ac:dyDescent="0.25">
      <c r="J33461" t="str">
        <f t="shared" si="773"/>
        <v/>
      </c>
    </row>
    <row r="33462" spans="10:10" x14ac:dyDescent="0.25">
      <c r="J33462" t="str">
        <f t="shared" si="773"/>
        <v/>
      </c>
    </row>
    <row r="33463" spans="10:10" x14ac:dyDescent="0.25">
      <c r="J33463" t="str">
        <f t="shared" si="773"/>
        <v/>
      </c>
    </row>
    <row r="33464" spans="10:10" x14ac:dyDescent="0.25">
      <c r="J33464" t="str">
        <f t="shared" si="773"/>
        <v/>
      </c>
    </row>
    <row r="33465" spans="10:10" x14ac:dyDescent="0.25">
      <c r="J33465" t="str">
        <f t="shared" si="773"/>
        <v/>
      </c>
    </row>
    <row r="33466" spans="10:10" x14ac:dyDescent="0.25">
      <c r="J33466" t="str">
        <f t="shared" si="773"/>
        <v/>
      </c>
    </row>
    <row r="33467" spans="10:10" x14ac:dyDescent="0.25">
      <c r="J33467" t="str">
        <f t="shared" si="773"/>
        <v/>
      </c>
    </row>
    <row r="33468" spans="10:10" x14ac:dyDescent="0.25">
      <c r="J33468" t="str">
        <f t="shared" si="773"/>
        <v/>
      </c>
    </row>
    <row r="33469" spans="10:10" x14ac:dyDescent="0.25">
      <c r="J33469" t="str">
        <f t="shared" si="773"/>
        <v/>
      </c>
    </row>
    <row r="33470" spans="10:10" x14ac:dyDescent="0.25">
      <c r="J33470" t="str">
        <f t="shared" si="773"/>
        <v/>
      </c>
    </row>
    <row r="33471" spans="10:10" x14ac:dyDescent="0.25">
      <c r="J33471" t="str">
        <f t="shared" si="773"/>
        <v/>
      </c>
    </row>
    <row r="33472" spans="10:10" x14ac:dyDescent="0.25">
      <c r="J33472" t="str">
        <f t="shared" si="773"/>
        <v/>
      </c>
    </row>
    <row r="33473" spans="10:10" x14ac:dyDescent="0.25">
      <c r="J33473" t="str">
        <f t="shared" si="773"/>
        <v/>
      </c>
    </row>
    <row r="33474" spans="10:10" x14ac:dyDescent="0.25">
      <c r="J33474" t="str">
        <f t="shared" si="773"/>
        <v/>
      </c>
    </row>
    <row r="33475" spans="10:10" x14ac:dyDescent="0.25">
      <c r="J33475" t="str">
        <f t="shared" ref="J33475:J33538" si="774">B33475&amp;C33475&amp;E33475&amp;IF(C33475="Skog",F33475&amp;G33475,"")</f>
        <v/>
      </c>
    </row>
    <row r="33476" spans="10:10" x14ac:dyDescent="0.25">
      <c r="J33476" t="str">
        <f t="shared" si="774"/>
        <v/>
      </c>
    </row>
    <row r="33477" spans="10:10" x14ac:dyDescent="0.25">
      <c r="J33477" t="str">
        <f t="shared" si="774"/>
        <v/>
      </c>
    </row>
    <row r="33478" spans="10:10" x14ac:dyDescent="0.25">
      <c r="J33478" t="str">
        <f t="shared" si="774"/>
        <v/>
      </c>
    </row>
    <row r="33479" spans="10:10" x14ac:dyDescent="0.25">
      <c r="J33479" t="str">
        <f t="shared" si="774"/>
        <v/>
      </c>
    </row>
    <row r="33480" spans="10:10" x14ac:dyDescent="0.25">
      <c r="J33480" t="str">
        <f t="shared" si="774"/>
        <v/>
      </c>
    </row>
    <row r="33481" spans="10:10" x14ac:dyDescent="0.25">
      <c r="J33481" t="str">
        <f t="shared" si="774"/>
        <v/>
      </c>
    </row>
    <row r="33482" spans="10:10" x14ac:dyDescent="0.25">
      <c r="J33482" t="str">
        <f t="shared" si="774"/>
        <v/>
      </c>
    </row>
    <row r="33483" spans="10:10" x14ac:dyDescent="0.25">
      <c r="J33483" t="str">
        <f t="shared" si="774"/>
        <v/>
      </c>
    </row>
    <row r="33484" spans="10:10" x14ac:dyDescent="0.25">
      <c r="J33484" t="str">
        <f t="shared" si="774"/>
        <v/>
      </c>
    </row>
    <row r="33485" spans="10:10" x14ac:dyDescent="0.25">
      <c r="J33485" t="str">
        <f t="shared" si="774"/>
        <v/>
      </c>
    </row>
    <row r="33486" spans="10:10" x14ac:dyDescent="0.25">
      <c r="J33486" t="str">
        <f t="shared" si="774"/>
        <v/>
      </c>
    </row>
    <row r="33487" spans="10:10" x14ac:dyDescent="0.25">
      <c r="J33487" t="str">
        <f t="shared" si="774"/>
        <v/>
      </c>
    </row>
    <row r="33488" spans="10:10" x14ac:dyDescent="0.25">
      <c r="J33488" t="str">
        <f t="shared" si="774"/>
        <v/>
      </c>
    </row>
    <row r="33489" spans="10:10" x14ac:dyDescent="0.25">
      <c r="J33489" t="str">
        <f t="shared" si="774"/>
        <v/>
      </c>
    </row>
    <row r="33490" spans="10:10" x14ac:dyDescent="0.25">
      <c r="J33490" t="str">
        <f t="shared" si="774"/>
        <v/>
      </c>
    </row>
    <row r="33491" spans="10:10" x14ac:dyDescent="0.25">
      <c r="J33491" t="str">
        <f t="shared" si="774"/>
        <v/>
      </c>
    </row>
    <row r="33492" spans="10:10" x14ac:dyDescent="0.25">
      <c r="J33492" t="str">
        <f t="shared" si="774"/>
        <v/>
      </c>
    </row>
    <row r="33493" spans="10:10" x14ac:dyDescent="0.25">
      <c r="J33493" t="str">
        <f t="shared" si="774"/>
        <v/>
      </c>
    </row>
    <row r="33494" spans="10:10" x14ac:dyDescent="0.25">
      <c r="J33494" t="str">
        <f t="shared" si="774"/>
        <v/>
      </c>
    </row>
    <row r="33495" spans="10:10" x14ac:dyDescent="0.25">
      <c r="J33495" t="str">
        <f t="shared" si="774"/>
        <v/>
      </c>
    </row>
    <row r="33496" spans="10:10" x14ac:dyDescent="0.25">
      <c r="J33496" t="str">
        <f t="shared" si="774"/>
        <v/>
      </c>
    </row>
    <row r="33497" spans="10:10" x14ac:dyDescent="0.25">
      <c r="J33497" t="str">
        <f t="shared" si="774"/>
        <v/>
      </c>
    </row>
    <row r="33498" spans="10:10" x14ac:dyDescent="0.25">
      <c r="J33498" t="str">
        <f t="shared" si="774"/>
        <v/>
      </c>
    </row>
    <row r="33499" spans="10:10" x14ac:dyDescent="0.25">
      <c r="J33499" t="str">
        <f t="shared" si="774"/>
        <v/>
      </c>
    </row>
    <row r="33500" spans="10:10" x14ac:dyDescent="0.25">
      <c r="J33500" t="str">
        <f t="shared" si="774"/>
        <v/>
      </c>
    </row>
    <row r="33501" spans="10:10" x14ac:dyDescent="0.25">
      <c r="J33501" t="str">
        <f t="shared" si="774"/>
        <v/>
      </c>
    </row>
    <row r="33502" spans="10:10" x14ac:dyDescent="0.25">
      <c r="J33502" t="str">
        <f t="shared" si="774"/>
        <v/>
      </c>
    </row>
    <row r="33503" spans="10:10" x14ac:dyDescent="0.25">
      <c r="J33503" t="str">
        <f t="shared" si="774"/>
        <v/>
      </c>
    </row>
    <row r="33504" spans="10:10" x14ac:dyDescent="0.25">
      <c r="J33504" t="str">
        <f t="shared" si="774"/>
        <v/>
      </c>
    </row>
    <row r="33505" spans="10:10" x14ac:dyDescent="0.25">
      <c r="J33505" t="str">
        <f t="shared" si="774"/>
        <v/>
      </c>
    </row>
    <row r="33506" spans="10:10" x14ac:dyDescent="0.25">
      <c r="J33506" t="str">
        <f t="shared" si="774"/>
        <v/>
      </c>
    </row>
    <row r="33507" spans="10:10" x14ac:dyDescent="0.25">
      <c r="J33507" t="str">
        <f t="shared" si="774"/>
        <v/>
      </c>
    </row>
    <row r="33508" spans="10:10" x14ac:dyDescent="0.25">
      <c r="J33508" t="str">
        <f t="shared" si="774"/>
        <v/>
      </c>
    </row>
    <row r="33509" spans="10:10" x14ac:dyDescent="0.25">
      <c r="J33509" t="str">
        <f t="shared" si="774"/>
        <v/>
      </c>
    </row>
    <row r="33510" spans="10:10" x14ac:dyDescent="0.25">
      <c r="J33510" t="str">
        <f t="shared" si="774"/>
        <v/>
      </c>
    </row>
    <row r="33511" spans="10:10" x14ac:dyDescent="0.25">
      <c r="J33511" t="str">
        <f t="shared" si="774"/>
        <v/>
      </c>
    </row>
    <row r="33512" spans="10:10" x14ac:dyDescent="0.25">
      <c r="J33512" t="str">
        <f t="shared" si="774"/>
        <v/>
      </c>
    </row>
    <row r="33513" spans="10:10" x14ac:dyDescent="0.25">
      <c r="J33513" t="str">
        <f t="shared" si="774"/>
        <v/>
      </c>
    </row>
    <row r="33514" spans="10:10" x14ac:dyDescent="0.25">
      <c r="J33514" t="str">
        <f t="shared" si="774"/>
        <v/>
      </c>
    </row>
    <row r="33515" spans="10:10" x14ac:dyDescent="0.25">
      <c r="J33515" t="str">
        <f t="shared" si="774"/>
        <v/>
      </c>
    </row>
    <row r="33516" spans="10:10" x14ac:dyDescent="0.25">
      <c r="J33516" t="str">
        <f t="shared" si="774"/>
        <v/>
      </c>
    </row>
    <row r="33517" spans="10:10" x14ac:dyDescent="0.25">
      <c r="J33517" t="str">
        <f t="shared" si="774"/>
        <v/>
      </c>
    </row>
    <row r="33518" spans="10:10" x14ac:dyDescent="0.25">
      <c r="J33518" t="str">
        <f t="shared" si="774"/>
        <v/>
      </c>
    </row>
    <row r="33519" spans="10:10" x14ac:dyDescent="0.25">
      <c r="J33519" t="str">
        <f t="shared" si="774"/>
        <v/>
      </c>
    </row>
    <row r="33520" spans="10:10" x14ac:dyDescent="0.25">
      <c r="J33520" t="str">
        <f t="shared" si="774"/>
        <v/>
      </c>
    </row>
    <row r="33521" spans="10:10" x14ac:dyDescent="0.25">
      <c r="J33521" t="str">
        <f t="shared" si="774"/>
        <v/>
      </c>
    </row>
    <row r="33522" spans="10:10" x14ac:dyDescent="0.25">
      <c r="J33522" t="str">
        <f t="shared" si="774"/>
        <v/>
      </c>
    </row>
    <row r="33523" spans="10:10" x14ac:dyDescent="0.25">
      <c r="J33523" t="str">
        <f t="shared" si="774"/>
        <v/>
      </c>
    </row>
    <row r="33524" spans="10:10" x14ac:dyDescent="0.25">
      <c r="J33524" t="str">
        <f t="shared" si="774"/>
        <v/>
      </c>
    </row>
    <row r="33525" spans="10:10" x14ac:dyDescent="0.25">
      <c r="J33525" t="str">
        <f t="shared" si="774"/>
        <v/>
      </c>
    </row>
    <row r="33526" spans="10:10" x14ac:dyDescent="0.25">
      <c r="J33526" t="str">
        <f t="shared" si="774"/>
        <v/>
      </c>
    </row>
    <row r="33527" spans="10:10" x14ac:dyDescent="0.25">
      <c r="J33527" t="str">
        <f t="shared" si="774"/>
        <v/>
      </c>
    </row>
    <row r="33528" spans="10:10" x14ac:dyDescent="0.25">
      <c r="J33528" t="str">
        <f t="shared" si="774"/>
        <v/>
      </c>
    </row>
    <row r="33529" spans="10:10" x14ac:dyDescent="0.25">
      <c r="J33529" t="str">
        <f t="shared" si="774"/>
        <v/>
      </c>
    </row>
    <row r="33530" spans="10:10" x14ac:dyDescent="0.25">
      <c r="J33530" t="str">
        <f t="shared" si="774"/>
        <v/>
      </c>
    </row>
    <row r="33531" spans="10:10" x14ac:dyDescent="0.25">
      <c r="J33531" t="str">
        <f t="shared" si="774"/>
        <v/>
      </c>
    </row>
    <row r="33532" spans="10:10" x14ac:dyDescent="0.25">
      <c r="J33532" t="str">
        <f t="shared" si="774"/>
        <v/>
      </c>
    </row>
    <row r="33533" spans="10:10" x14ac:dyDescent="0.25">
      <c r="J33533" t="str">
        <f t="shared" si="774"/>
        <v/>
      </c>
    </row>
    <row r="33534" spans="10:10" x14ac:dyDescent="0.25">
      <c r="J33534" t="str">
        <f t="shared" si="774"/>
        <v/>
      </c>
    </row>
    <row r="33535" spans="10:10" x14ac:dyDescent="0.25">
      <c r="J33535" t="str">
        <f t="shared" si="774"/>
        <v/>
      </c>
    </row>
    <row r="33536" spans="10:10" x14ac:dyDescent="0.25">
      <c r="J33536" t="str">
        <f t="shared" si="774"/>
        <v/>
      </c>
    </row>
    <row r="33537" spans="10:10" x14ac:dyDescent="0.25">
      <c r="J33537" t="str">
        <f t="shared" si="774"/>
        <v/>
      </c>
    </row>
    <row r="33538" spans="10:10" x14ac:dyDescent="0.25">
      <c r="J33538" t="str">
        <f t="shared" si="774"/>
        <v/>
      </c>
    </row>
    <row r="33539" spans="10:10" x14ac:dyDescent="0.25">
      <c r="J33539" t="str">
        <f t="shared" ref="J33539:J33602" si="775">B33539&amp;C33539&amp;E33539&amp;IF(C33539="Skog",F33539&amp;G33539,"")</f>
        <v/>
      </c>
    </row>
    <row r="33540" spans="10:10" x14ac:dyDescent="0.25">
      <c r="J33540" t="str">
        <f t="shared" si="775"/>
        <v/>
      </c>
    </row>
    <row r="33541" spans="10:10" x14ac:dyDescent="0.25">
      <c r="J33541" t="str">
        <f t="shared" si="775"/>
        <v/>
      </c>
    </row>
    <row r="33542" spans="10:10" x14ac:dyDescent="0.25">
      <c r="J33542" t="str">
        <f t="shared" si="775"/>
        <v/>
      </c>
    </row>
    <row r="33543" spans="10:10" x14ac:dyDescent="0.25">
      <c r="J33543" t="str">
        <f t="shared" si="775"/>
        <v/>
      </c>
    </row>
    <row r="33544" spans="10:10" x14ac:dyDescent="0.25">
      <c r="J33544" t="str">
        <f t="shared" si="775"/>
        <v/>
      </c>
    </row>
    <row r="33545" spans="10:10" x14ac:dyDescent="0.25">
      <c r="J33545" t="str">
        <f t="shared" si="775"/>
        <v/>
      </c>
    </row>
    <row r="33546" spans="10:10" x14ac:dyDescent="0.25">
      <c r="J33546" t="str">
        <f t="shared" si="775"/>
        <v/>
      </c>
    </row>
    <row r="33547" spans="10:10" x14ac:dyDescent="0.25">
      <c r="J33547" t="str">
        <f t="shared" si="775"/>
        <v/>
      </c>
    </row>
    <row r="33548" spans="10:10" x14ac:dyDescent="0.25">
      <c r="J33548" t="str">
        <f t="shared" si="775"/>
        <v/>
      </c>
    </row>
    <row r="33549" spans="10:10" x14ac:dyDescent="0.25">
      <c r="J33549" t="str">
        <f t="shared" si="775"/>
        <v/>
      </c>
    </row>
    <row r="33550" spans="10:10" x14ac:dyDescent="0.25">
      <c r="J33550" t="str">
        <f t="shared" si="775"/>
        <v/>
      </c>
    </row>
    <row r="33551" spans="10:10" x14ac:dyDescent="0.25">
      <c r="J33551" t="str">
        <f t="shared" si="775"/>
        <v/>
      </c>
    </row>
    <row r="33552" spans="10:10" x14ac:dyDescent="0.25">
      <c r="J33552" t="str">
        <f t="shared" si="775"/>
        <v/>
      </c>
    </row>
    <row r="33553" spans="10:10" x14ac:dyDescent="0.25">
      <c r="J33553" t="str">
        <f t="shared" si="775"/>
        <v/>
      </c>
    </row>
    <row r="33554" spans="10:10" x14ac:dyDescent="0.25">
      <c r="J33554" t="str">
        <f t="shared" si="775"/>
        <v/>
      </c>
    </row>
    <row r="33555" spans="10:10" x14ac:dyDescent="0.25">
      <c r="J33555" t="str">
        <f t="shared" si="775"/>
        <v/>
      </c>
    </row>
    <row r="33556" spans="10:10" x14ac:dyDescent="0.25">
      <c r="J33556" t="str">
        <f t="shared" si="775"/>
        <v/>
      </c>
    </row>
    <row r="33557" spans="10:10" x14ac:dyDescent="0.25">
      <c r="J33557" t="str">
        <f t="shared" si="775"/>
        <v/>
      </c>
    </row>
    <row r="33558" spans="10:10" x14ac:dyDescent="0.25">
      <c r="J33558" t="str">
        <f t="shared" si="775"/>
        <v/>
      </c>
    </row>
    <row r="33559" spans="10:10" x14ac:dyDescent="0.25">
      <c r="J33559" t="str">
        <f t="shared" si="775"/>
        <v/>
      </c>
    </row>
    <row r="33560" spans="10:10" x14ac:dyDescent="0.25">
      <c r="J33560" t="str">
        <f t="shared" si="775"/>
        <v/>
      </c>
    </row>
    <row r="33561" spans="10:10" x14ac:dyDescent="0.25">
      <c r="J33561" t="str">
        <f t="shared" si="775"/>
        <v/>
      </c>
    </row>
    <row r="33562" spans="10:10" x14ac:dyDescent="0.25">
      <c r="J33562" t="str">
        <f t="shared" si="775"/>
        <v/>
      </c>
    </row>
    <row r="33563" spans="10:10" x14ac:dyDescent="0.25">
      <c r="J33563" t="str">
        <f t="shared" si="775"/>
        <v/>
      </c>
    </row>
    <row r="33564" spans="10:10" x14ac:dyDescent="0.25">
      <c r="J33564" t="str">
        <f t="shared" si="775"/>
        <v/>
      </c>
    </row>
    <row r="33565" spans="10:10" x14ac:dyDescent="0.25">
      <c r="J33565" t="str">
        <f t="shared" si="775"/>
        <v/>
      </c>
    </row>
    <row r="33566" spans="10:10" x14ac:dyDescent="0.25">
      <c r="J33566" t="str">
        <f t="shared" si="775"/>
        <v/>
      </c>
    </row>
    <row r="33567" spans="10:10" x14ac:dyDescent="0.25">
      <c r="J33567" t="str">
        <f t="shared" si="775"/>
        <v/>
      </c>
    </row>
    <row r="33568" spans="10:10" x14ac:dyDescent="0.25">
      <c r="J33568" t="str">
        <f t="shared" si="775"/>
        <v/>
      </c>
    </row>
    <row r="33569" spans="10:10" x14ac:dyDescent="0.25">
      <c r="J33569" t="str">
        <f t="shared" si="775"/>
        <v/>
      </c>
    </row>
    <row r="33570" spans="10:10" x14ac:dyDescent="0.25">
      <c r="J33570" t="str">
        <f t="shared" si="775"/>
        <v/>
      </c>
    </row>
    <row r="33571" spans="10:10" x14ac:dyDescent="0.25">
      <c r="J33571" t="str">
        <f t="shared" si="775"/>
        <v/>
      </c>
    </row>
    <row r="33572" spans="10:10" x14ac:dyDescent="0.25">
      <c r="J33572" t="str">
        <f t="shared" si="775"/>
        <v/>
      </c>
    </row>
    <row r="33573" spans="10:10" x14ac:dyDescent="0.25">
      <c r="J33573" t="str">
        <f t="shared" si="775"/>
        <v/>
      </c>
    </row>
    <row r="33574" spans="10:10" x14ac:dyDescent="0.25">
      <c r="J33574" t="str">
        <f t="shared" si="775"/>
        <v/>
      </c>
    </row>
    <row r="33575" spans="10:10" x14ac:dyDescent="0.25">
      <c r="J33575" t="str">
        <f t="shared" si="775"/>
        <v/>
      </c>
    </row>
    <row r="33576" spans="10:10" x14ac:dyDescent="0.25">
      <c r="J33576" t="str">
        <f t="shared" si="775"/>
        <v/>
      </c>
    </row>
    <row r="33577" spans="10:10" x14ac:dyDescent="0.25">
      <c r="J33577" t="str">
        <f t="shared" si="775"/>
        <v/>
      </c>
    </row>
    <row r="33578" spans="10:10" x14ac:dyDescent="0.25">
      <c r="J33578" t="str">
        <f t="shared" si="775"/>
        <v/>
      </c>
    </row>
    <row r="33579" spans="10:10" x14ac:dyDescent="0.25">
      <c r="J33579" t="str">
        <f t="shared" si="775"/>
        <v/>
      </c>
    </row>
    <row r="33580" spans="10:10" x14ac:dyDescent="0.25">
      <c r="J33580" t="str">
        <f t="shared" si="775"/>
        <v/>
      </c>
    </row>
    <row r="33581" spans="10:10" x14ac:dyDescent="0.25">
      <c r="J33581" t="str">
        <f t="shared" si="775"/>
        <v/>
      </c>
    </row>
    <row r="33582" spans="10:10" x14ac:dyDescent="0.25">
      <c r="J33582" t="str">
        <f t="shared" si="775"/>
        <v/>
      </c>
    </row>
    <row r="33583" spans="10:10" x14ac:dyDescent="0.25">
      <c r="J33583" t="str">
        <f t="shared" si="775"/>
        <v/>
      </c>
    </row>
    <row r="33584" spans="10:10" x14ac:dyDescent="0.25">
      <c r="J33584" t="str">
        <f t="shared" si="775"/>
        <v/>
      </c>
    </row>
    <row r="33585" spans="10:10" x14ac:dyDescent="0.25">
      <c r="J33585" t="str">
        <f t="shared" si="775"/>
        <v/>
      </c>
    </row>
    <row r="33586" spans="10:10" x14ac:dyDescent="0.25">
      <c r="J33586" t="str">
        <f t="shared" si="775"/>
        <v/>
      </c>
    </row>
    <row r="33587" spans="10:10" x14ac:dyDescent="0.25">
      <c r="J33587" t="str">
        <f t="shared" si="775"/>
        <v/>
      </c>
    </row>
    <row r="33588" spans="10:10" x14ac:dyDescent="0.25">
      <c r="J33588" t="str">
        <f t="shared" si="775"/>
        <v/>
      </c>
    </row>
    <row r="33589" spans="10:10" x14ac:dyDescent="0.25">
      <c r="J33589" t="str">
        <f t="shared" si="775"/>
        <v/>
      </c>
    </row>
    <row r="33590" spans="10:10" x14ac:dyDescent="0.25">
      <c r="J33590" t="str">
        <f t="shared" si="775"/>
        <v/>
      </c>
    </row>
    <row r="33591" spans="10:10" x14ac:dyDescent="0.25">
      <c r="J33591" t="str">
        <f t="shared" si="775"/>
        <v/>
      </c>
    </row>
    <row r="33592" spans="10:10" x14ac:dyDescent="0.25">
      <c r="J33592" t="str">
        <f t="shared" si="775"/>
        <v/>
      </c>
    </row>
    <row r="33593" spans="10:10" x14ac:dyDescent="0.25">
      <c r="J33593" t="str">
        <f t="shared" si="775"/>
        <v/>
      </c>
    </row>
    <row r="33594" spans="10:10" x14ac:dyDescent="0.25">
      <c r="J33594" t="str">
        <f t="shared" si="775"/>
        <v/>
      </c>
    </row>
    <row r="33595" spans="10:10" x14ac:dyDescent="0.25">
      <c r="J33595" t="str">
        <f t="shared" si="775"/>
        <v/>
      </c>
    </row>
    <row r="33596" spans="10:10" x14ac:dyDescent="0.25">
      <c r="J33596" t="str">
        <f t="shared" si="775"/>
        <v/>
      </c>
    </row>
    <row r="33597" spans="10:10" x14ac:dyDescent="0.25">
      <c r="J33597" t="str">
        <f t="shared" si="775"/>
        <v/>
      </c>
    </row>
    <row r="33598" spans="10:10" x14ac:dyDescent="0.25">
      <c r="J33598" t="str">
        <f t="shared" si="775"/>
        <v/>
      </c>
    </row>
    <row r="33599" spans="10:10" x14ac:dyDescent="0.25">
      <c r="J33599" t="str">
        <f t="shared" si="775"/>
        <v/>
      </c>
    </row>
    <row r="33600" spans="10:10" x14ac:dyDescent="0.25">
      <c r="J33600" t="str">
        <f t="shared" si="775"/>
        <v/>
      </c>
    </row>
    <row r="33601" spans="10:10" x14ac:dyDescent="0.25">
      <c r="J33601" t="str">
        <f t="shared" si="775"/>
        <v/>
      </c>
    </row>
    <row r="33602" spans="10:10" x14ac:dyDescent="0.25">
      <c r="J33602" t="str">
        <f t="shared" si="775"/>
        <v/>
      </c>
    </row>
    <row r="33603" spans="10:10" x14ac:dyDescent="0.25">
      <c r="J33603" t="str">
        <f t="shared" ref="J33603:J33666" si="776">B33603&amp;C33603&amp;E33603&amp;IF(C33603="Skog",F33603&amp;G33603,"")</f>
        <v/>
      </c>
    </row>
    <row r="33604" spans="10:10" x14ac:dyDescent="0.25">
      <c r="J33604" t="str">
        <f t="shared" si="776"/>
        <v/>
      </c>
    </row>
    <row r="33605" spans="10:10" x14ac:dyDescent="0.25">
      <c r="J33605" t="str">
        <f t="shared" si="776"/>
        <v/>
      </c>
    </row>
    <row r="33606" spans="10:10" x14ac:dyDescent="0.25">
      <c r="J33606" t="str">
        <f t="shared" si="776"/>
        <v/>
      </c>
    </row>
    <row r="33607" spans="10:10" x14ac:dyDescent="0.25">
      <c r="J33607" t="str">
        <f t="shared" si="776"/>
        <v/>
      </c>
    </row>
    <row r="33608" spans="10:10" x14ac:dyDescent="0.25">
      <c r="J33608" t="str">
        <f t="shared" si="776"/>
        <v/>
      </c>
    </row>
    <row r="33609" spans="10:10" x14ac:dyDescent="0.25">
      <c r="J33609" t="str">
        <f t="shared" si="776"/>
        <v/>
      </c>
    </row>
    <row r="33610" spans="10:10" x14ac:dyDescent="0.25">
      <c r="J33610" t="str">
        <f t="shared" si="776"/>
        <v/>
      </c>
    </row>
    <row r="33611" spans="10:10" x14ac:dyDescent="0.25">
      <c r="J33611" t="str">
        <f t="shared" si="776"/>
        <v/>
      </c>
    </row>
    <row r="33612" spans="10:10" x14ac:dyDescent="0.25">
      <c r="J33612" t="str">
        <f t="shared" si="776"/>
        <v/>
      </c>
    </row>
    <row r="33613" spans="10:10" x14ac:dyDescent="0.25">
      <c r="J33613" t="str">
        <f t="shared" si="776"/>
        <v/>
      </c>
    </row>
    <row r="33614" spans="10:10" x14ac:dyDescent="0.25">
      <c r="J33614" t="str">
        <f t="shared" si="776"/>
        <v/>
      </c>
    </row>
    <row r="33615" spans="10:10" x14ac:dyDescent="0.25">
      <c r="J33615" t="str">
        <f t="shared" si="776"/>
        <v/>
      </c>
    </row>
    <row r="33616" spans="10:10" x14ac:dyDescent="0.25">
      <c r="J33616" t="str">
        <f t="shared" si="776"/>
        <v/>
      </c>
    </row>
    <row r="33617" spans="10:10" x14ac:dyDescent="0.25">
      <c r="J33617" t="str">
        <f t="shared" si="776"/>
        <v/>
      </c>
    </row>
    <row r="33618" spans="10:10" x14ac:dyDescent="0.25">
      <c r="J33618" t="str">
        <f t="shared" si="776"/>
        <v/>
      </c>
    </row>
    <row r="33619" spans="10:10" x14ac:dyDescent="0.25">
      <c r="J33619" t="str">
        <f t="shared" si="776"/>
        <v/>
      </c>
    </row>
    <row r="33620" spans="10:10" x14ac:dyDescent="0.25">
      <c r="J33620" t="str">
        <f t="shared" si="776"/>
        <v/>
      </c>
    </row>
    <row r="33621" spans="10:10" x14ac:dyDescent="0.25">
      <c r="J33621" t="str">
        <f t="shared" si="776"/>
        <v/>
      </c>
    </row>
    <row r="33622" spans="10:10" x14ac:dyDescent="0.25">
      <c r="J33622" t="str">
        <f t="shared" si="776"/>
        <v/>
      </c>
    </row>
    <row r="33623" spans="10:10" x14ac:dyDescent="0.25">
      <c r="J33623" t="str">
        <f t="shared" si="776"/>
        <v/>
      </c>
    </row>
    <row r="33624" spans="10:10" x14ac:dyDescent="0.25">
      <c r="J33624" t="str">
        <f t="shared" si="776"/>
        <v/>
      </c>
    </row>
    <row r="33625" spans="10:10" x14ac:dyDescent="0.25">
      <c r="J33625" t="str">
        <f t="shared" si="776"/>
        <v/>
      </c>
    </row>
    <row r="33626" spans="10:10" x14ac:dyDescent="0.25">
      <c r="J33626" t="str">
        <f t="shared" si="776"/>
        <v/>
      </c>
    </row>
    <row r="33627" spans="10:10" x14ac:dyDescent="0.25">
      <c r="J33627" t="str">
        <f t="shared" si="776"/>
        <v/>
      </c>
    </row>
    <row r="33628" spans="10:10" x14ac:dyDescent="0.25">
      <c r="J33628" t="str">
        <f t="shared" si="776"/>
        <v/>
      </c>
    </row>
    <row r="33629" spans="10:10" x14ac:dyDescent="0.25">
      <c r="J33629" t="str">
        <f t="shared" si="776"/>
        <v/>
      </c>
    </row>
    <row r="33630" spans="10:10" x14ac:dyDescent="0.25">
      <c r="J33630" t="str">
        <f t="shared" si="776"/>
        <v/>
      </c>
    </row>
    <row r="33631" spans="10:10" x14ac:dyDescent="0.25">
      <c r="J33631" t="str">
        <f t="shared" si="776"/>
        <v/>
      </c>
    </row>
    <row r="33632" spans="10:10" x14ac:dyDescent="0.25">
      <c r="J33632" t="str">
        <f t="shared" si="776"/>
        <v/>
      </c>
    </row>
    <row r="33633" spans="10:10" x14ac:dyDescent="0.25">
      <c r="J33633" t="str">
        <f t="shared" si="776"/>
        <v/>
      </c>
    </row>
    <row r="33634" spans="10:10" x14ac:dyDescent="0.25">
      <c r="J33634" t="str">
        <f t="shared" si="776"/>
        <v/>
      </c>
    </row>
    <row r="33635" spans="10:10" x14ac:dyDescent="0.25">
      <c r="J33635" t="str">
        <f t="shared" si="776"/>
        <v/>
      </c>
    </row>
    <row r="33636" spans="10:10" x14ac:dyDescent="0.25">
      <c r="J33636" t="str">
        <f t="shared" si="776"/>
        <v/>
      </c>
    </row>
    <row r="33637" spans="10:10" x14ac:dyDescent="0.25">
      <c r="J33637" t="str">
        <f t="shared" si="776"/>
        <v/>
      </c>
    </row>
    <row r="33638" spans="10:10" x14ac:dyDescent="0.25">
      <c r="J33638" t="str">
        <f t="shared" si="776"/>
        <v/>
      </c>
    </row>
    <row r="33639" spans="10:10" x14ac:dyDescent="0.25">
      <c r="J33639" t="str">
        <f t="shared" si="776"/>
        <v/>
      </c>
    </row>
    <row r="33640" spans="10:10" x14ac:dyDescent="0.25">
      <c r="J33640" t="str">
        <f t="shared" si="776"/>
        <v/>
      </c>
    </row>
    <row r="33641" spans="10:10" x14ac:dyDescent="0.25">
      <c r="J33641" t="str">
        <f t="shared" si="776"/>
        <v/>
      </c>
    </row>
    <row r="33642" spans="10:10" x14ac:dyDescent="0.25">
      <c r="J33642" t="str">
        <f t="shared" si="776"/>
        <v/>
      </c>
    </row>
    <row r="33643" spans="10:10" x14ac:dyDescent="0.25">
      <c r="J33643" t="str">
        <f t="shared" si="776"/>
        <v/>
      </c>
    </row>
    <row r="33644" spans="10:10" x14ac:dyDescent="0.25">
      <c r="J33644" t="str">
        <f t="shared" si="776"/>
        <v/>
      </c>
    </row>
    <row r="33645" spans="10:10" x14ac:dyDescent="0.25">
      <c r="J33645" t="str">
        <f t="shared" si="776"/>
        <v/>
      </c>
    </row>
    <row r="33646" spans="10:10" x14ac:dyDescent="0.25">
      <c r="J33646" t="str">
        <f t="shared" si="776"/>
        <v/>
      </c>
    </row>
    <row r="33647" spans="10:10" x14ac:dyDescent="0.25">
      <c r="J33647" t="str">
        <f t="shared" si="776"/>
        <v/>
      </c>
    </row>
    <row r="33648" spans="10:10" x14ac:dyDescent="0.25">
      <c r="J33648" t="str">
        <f t="shared" si="776"/>
        <v/>
      </c>
    </row>
    <row r="33649" spans="10:10" x14ac:dyDescent="0.25">
      <c r="J33649" t="str">
        <f t="shared" si="776"/>
        <v/>
      </c>
    </row>
    <row r="33650" spans="10:10" x14ac:dyDescent="0.25">
      <c r="J33650" t="str">
        <f t="shared" si="776"/>
        <v/>
      </c>
    </row>
    <row r="33651" spans="10:10" x14ac:dyDescent="0.25">
      <c r="J33651" t="str">
        <f t="shared" si="776"/>
        <v/>
      </c>
    </row>
    <row r="33652" spans="10:10" x14ac:dyDescent="0.25">
      <c r="J33652" t="str">
        <f t="shared" si="776"/>
        <v/>
      </c>
    </row>
    <row r="33653" spans="10:10" x14ac:dyDescent="0.25">
      <c r="J33653" t="str">
        <f t="shared" si="776"/>
        <v/>
      </c>
    </row>
    <row r="33654" spans="10:10" x14ac:dyDescent="0.25">
      <c r="J33654" t="str">
        <f t="shared" si="776"/>
        <v/>
      </c>
    </row>
    <row r="33655" spans="10:10" x14ac:dyDescent="0.25">
      <c r="J33655" t="str">
        <f t="shared" si="776"/>
        <v/>
      </c>
    </row>
    <row r="33656" spans="10:10" x14ac:dyDescent="0.25">
      <c r="J33656" t="str">
        <f t="shared" si="776"/>
        <v/>
      </c>
    </row>
    <row r="33657" spans="10:10" x14ac:dyDescent="0.25">
      <c r="J33657" t="str">
        <f t="shared" si="776"/>
        <v/>
      </c>
    </row>
    <row r="33658" spans="10:10" x14ac:dyDescent="0.25">
      <c r="J33658" t="str">
        <f t="shared" si="776"/>
        <v/>
      </c>
    </row>
    <row r="33659" spans="10:10" x14ac:dyDescent="0.25">
      <c r="J33659" t="str">
        <f t="shared" si="776"/>
        <v/>
      </c>
    </row>
    <row r="33660" spans="10:10" x14ac:dyDescent="0.25">
      <c r="J33660" t="str">
        <f t="shared" si="776"/>
        <v/>
      </c>
    </row>
    <row r="33661" spans="10:10" x14ac:dyDescent="0.25">
      <c r="J33661" t="str">
        <f t="shared" si="776"/>
        <v/>
      </c>
    </row>
    <row r="33662" spans="10:10" x14ac:dyDescent="0.25">
      <c r="J33662" t="str">
        <f t="shared" si="776"/>
        <v/>
      </c>
    </row>
    <row r="33663" spans="10:10" x14ac:dyDescent="0.25">
      <c r="J33663" t="str">
        <f t="shared" si="776"/>
        <v/>
      </c>
    </row>
    <row r="33664" spans="10:10" x14ac:dyDescent="0.25">
      <c r="J33664" t="str">
        <f t="shared" si="776"/>
        <v/>
      </c>
    </row>
    <row r="33665" spans="10:10" x14ac:dyDescent="0.25">
      <c r="J33665" t="str">
        <f t="shared" si="776"/>
        <v/>
      </c>
    </row>
    <row r="33666" spans="10:10" x14ac:dyDescent="0.25">
      <c r="J33666" t="str">
        <f t="shared" si="776"/>
        <v/>
      </c>
    </row>
    <row r="33667" spans="10:10" x14ac:dyDescent="0.25">
      <c r="J33667" t="str">
        <f t="shared" ref="J33667:J33730" si="777">B33667&amp;C33667&amp;E33667&amp;IF(C33667="Skog",F33667&amp;G33667,"")</f>
        <v/>
      </c>
    </row>
    <row r="33668" spans="10:10" x14ac:dyDescent="0.25">
      <c r="J33668" t="str">
        <f t="shared" si="777"/>
        <v/>
      </c>
    </row>
    <row r="33669" spans="10:10" x14ac:dyDescent="0.25">
      <c r="J33669" t="str">
        <f t="shared" si="777"/>
        <v/>
      </c>
    </row>
    <row r="33670" spans="10:10" x14ac:dyDescent="0.25">
      <c r="J33670" t="str">
        <f t="shared" si="777"/>
        <v/>
      </c>
    </row>
    <row r="33671" spans="10:10" x14ac:dyDescent="0.25">
      <c r="J33671" t="str">
        <f t="shared" si="777"/>
        <v/>
      </c>
    </row>
    <row r="33672" spans="10:10" x14ac:dyDescent="0.25">
      <c r="J33672" t="str">
        <f t="shared" si="777"/>
        <v/>
      </c>
    </row>
    <row r="33673" spans="10:10" x14ac:dyDescent="0.25">
      <c r="J33673" t="str">
        <f t="shared" si="777"/>
        <v/>
      </c>
    </row>
    <row r="33674" spans="10:10" x14ac:dyDescent="0.25">
      <c r="J33674" t="str">
        <f t="shared" si="777"/>
        <v/>
      </c>
    </row>
    <row r="33675" spans="10:10" x14ac:dyDescent="0.25">
      <c r="J33675" t="str">
        <f t="shared" si="777"/>
        <v/>
      </c>
    </row>
    <row r="33676" spans="10:10" x14ac:dyDescent="0.25">
      <c r="J33676" t="str">
        <f t="shared" si="777"/>
        <v/>
      </c>
    </row>
    <row r="33677" spans="10:10" x14ac:dyDescent="0.25">
      <c r="J33677" t="str">
        <f t="shared" si="777"/>
        <v/>
      </c>
    </row>
    <row r="33678" spans="10:10" x14ac:dyDescent="0.25">
      <c r="J33678" t="str">
        <f t="shared" si="777"/>
        <v/>
      </c>
    </row>
    <row r="33679" spans="10:10" x14ac:dyDescent="0.25">
      <c r="J33679" t="str">
        <f t="shared" si="777"/>
        <v/>
      </c>
    </row>
    <row r="33680" spans="10:10" x14ac:dyDescent="0.25">
      <c r="J33680" t="str">
        <f t="shared" si="777"/>
        <v/>
      </c>
    </row>
    <row r="33681" spans="10:10" x14ac:dyDescent="0.25">
      <c r="J33681" t="str">
        <f t="shared" si="777"/>
        <v/>
      </c>
    </row>
    <row r="33682" spans="10:10" x14ac:dyDescent="0.25">
      <c r="J33682" t="str">
        <f t="shared" si="777"/>
        <v/>
      </c>
    </row>
    <row r="33683" spans="10:10" x14ac:dyDescent="0.25">
      <c r="J33683" t="str">
        <f t="shared" si="777"/>
        <v/>
      </c>
    </row>
    <row r="33684" spans="10:10" x14ac:dyDescent="0.25">
      <c r="J33684" t="str">
        <f t="shared" si="777"/>
        <v/>
      </c>
    </row>
    <row r="33685" spans="10:10" x14ac:dyDescent="0.25">
      <c r="J33685" t="str">
        <f t="shared" si="777"/>
        <v/>
      </c>
    </row>
    <row r="33686" spans="10:10" x14ac:dyDescent="0.25">
      <c r="J33686" t="str">
        <f t="shared" si="777"/>
        <v/>
      </c>
    </row>
    <row r="33687" spans="10:10" x14ac:dyDescent="0.25">
      <c r="J33687" t="str">
        <f t="shared" si="777"/>
        <v/>
      </c>
    </row>
    <row r="33688" spans="10:10" x14ac:dyDescent="0.25">
      <c r="J33688" t="str">
        <f t="shared" si="777"/>
        <v/>
      </c>
    </row>
    <row r="33689" spans="10:10" x14ac:dyDescent="0.25">
      <c r="J33689" t="str">
        <f t="shared" si="777"/>
        <v/>
      </c>
    </row>
    <row r="33690" spans="10:10" x14ac:dyDescent="0.25">
      <c r="J33690" t="str">
        <f t="shared" si="777"/>
        <v/>
      </c>
    </row>
    <row r="33691" spans="10:10" x14ac:dyDescent="0.25">
      <c r="J33691" t="str">
        <f t="shared" si="777"/>
        <v/>
      </c>
    </row>
    <row r="33692" spans="10:10" x14ac:dyDescent="0.25">
      <c r="J33692" t="str">
        <f t="shared" si="777"/>
        <v/>
      </c>
    </row>
    <row r="33693" spans="10:10" x14ac:dyDescent="0.25">
      <c r="J33693" t="str">
        <f t="shared" si="777"/>
        <v/>
      </c>
    </row>
    <row r="33694" spans="10:10" x14ac:dyDescent="0.25">
      <c r="J33694" t="str">
        <f t="shared" si="777"/>
        <v/>
      </c>
    </row>
    <row r="33695" spans="10:10" x14ac:dyDescent="0.25">
      <c r="J33695" t="str">
        <f t="shared" si="777"/>
        <v/>
      </c>
    </row>
    <row r="33696" spans="10:10" x14ac:dyDescent="0.25">
      <c r="J33696" t="str">
        <f t="shared" si="777"/>
        <v/>
      </c>
    </row>
    <row r="33697" spans="10:10" x14ac:dyDescent="0.25">
      <c r="J33697" t="str">
        <f t="shared" si="777"/>
        <v/>
      </c>
    </row>
    <row r="33698" spans="10:10" x14ac:dyDescent="0.25">
      <c r="J33698" t="str">
        <f t="shared" si="777"/>
        <v/>
      </c>
    </row>
    <row r="33699" spans="10:10" x14ac:dyDescent="0.25">
      <c r="J33699" t="str">
        <f t="shared" si="777"/>
        <v/>
      </c>
    </row>
    <row r="33700" spans="10:10" x14ac:dyDescent="0.25">
      <c r="J33700" t="str">
        <f t="shared" si="777"/>
        <v/>
      </c>
    </row>
    <row r="33701" spans="10:10" x14ac:dyDescent="0.25">
      <c r="J33701" t="str">
        <f t="shared" si="777"/>
        <v/>
      </c>
    </row>
    <row r="33702" spans="10:10" x14ac:dyDescent="0.25">
      <c r="J33702" t="str">
        <f t="shared" si="777"/>
        <v/>
      </c>
    </row>
    <row r="33703" spans="10:10" x14ac:dyDescent="0.25">
      <c r="J33703" t="str">
        <f t="shared" si="777"/>
        <v/>
      </c>
    </row>
    <row r="33704" spans="10:10" x14ac:dyDescent="0.25">
      <c r="J33704" t="str">
        <f t="shared" si="777"/>
        <v/>
      </c>
    </row>
    <row r="33705" spans="10:10" x14ac:dyDescent="0.25">
      <c r="J33705" t="str">
        <f t="shared" si="777"/>
        <v/>
      </c>
    </row>
    <row r="33706" spans="10:10" x14ac:dyDescent="0.25">
      <c r="J33706" t="str">
        <f t="shared" si="777"/>
        <v/>
      </c>
    </row>
    <row r="33707" spans="10:10" x14ac:dyDescent="0.25">
      <c r="J33707" t="str">
        <f t="shared" si="777"/>
        <v/>
      </c>
    </row>
    <row r="33708" spans="10:10" x14ac:dyDescent="0.25">
      <c r="J33708" t="str">
        <f t="shared" si="777"/>
        <v/>
      </c>
    </row>
    <row r="33709" spans="10:10" x14ac:dyDescent="0.25">
      <c r="J33709" t="str">
        <f t="shared" si="777"/>
        <v/>
      </c>
    </row>
    <row r="33710" spans="10:10" x14ac:dyDescent="0.25">
      <c r="J33710" t="str">
        <f t="shared" si="777"/>
        <v/>
      </c>
    </row>
    <row r="33711" spans="10:10" x14ac:dyDescent="0.25">
      <c r="J33711" t="str">
        <f t="shared" si="777"/>
        <v/>
      </c>
    </row>
    <row r="33712" spans="10:10" x14ac:dyDescent="0.25">
      <c r="J33712" t="str">
        <f t="shared" si="777"/>
        <v/>
      </c>
    </row>
    <row r="33713" spans="10:10" x14ac:dyDescent="0.25">
      <c r="J33713" t="str">
        <f t="shared" si="777"/>
        <v/>
      </c>
    </row>
    <row r="33714" spans="10:10" x14ac:dyDescent="0.25">
      <c r="J33714" t="str">
        <f t="shared" si="777"/>
        <v/>
      </c>
    </row>
    <row r="33715" spans="10:10" x14ac:dyDescent="0.25">
      <c r="J33715" t="str">
        <f t="shared" si="777"/>
        <v/>
      </c>
    </row>
    <row r="33716" spans="10:10" x14ac:dyDescent="0.25">
      <c r="J33716" t="str">
        <f t="shared" si="777"/>
        <v/>
      </c>
    </row>
    <row r="33717" spans="10:10" x14ac:dyDescent="0.25">
      <c r="J33717" t="str">
        <f t="shared" si="777"/>
        <v/>
      </c>
    </row>
    <row r="33718" spans="10:10" x14ac:dyDescent="0.25">
      <c r="J33718" t="str">
        <f t="shared" si="777"/>
        <v/>
      </c>
    </row>
    <row r="33719" spans="10:10" x14ac:dyDescent="0.25">
      <c r="J33719" t="str">
        <f t="shared" si="777"/>
        <v/>
      </c>
    </row>
    <row r="33720" spans="10:10" x14ac:dyDescent="0.25">
      <c r="J33720" t="str">
        <f t="shared" si="777"/>
        <v/>
      </c>
    </row>
    <row r="33721" spans="10:10" x14ac:dyDescent="0.25">
      <c r="J33721" t="str">
        <f t="shared" si="777"/>
        <v/>
      </c>
    </row>
    <row r="33722" spans="10:10" x14ac:dyDescent="0.25">
      <c r="J33722" t="str">
        <f t="shared" si="777"/>
        <v/>
      </c>
    </row>
    <row r="33723" spans="10:10" x14ac:dyDescent="0.25">
      <c r="J33723" t="str">
        <f t="shared" si="777"/>
        <v/>
      </c>
    </row>
    <row r="33724" spans="10:10" x14ac:dyDescent="0.25">
      <c r="J33724" t="str">
        <f t="shared" si="777"/>
        <v/>
      </c>
    </row>
    <row r="33725" spans="10:10" x14ac:dyDescent="0.25">
      <c r="J33725" t="str">
        <f t="shared" si="777"/>
        <v/>
      </c>
    </row>
    <row r="33726" spans="10:10" x14ac:dyDescent="0.25">
      <c r="J33726" t="str">
        <f t="shared" si="777"/>
        <v/>
      </c>
    </row>
    <row r="33727" spans="10:10" x14ac:dyDescent="0.25">
      <c r="J33727" t="str">
        <f t="shared" si="777"/>
        <v/>
      </c>
    </row>
    <row r="33728" spans="10:10" x14ac:dyDescent="0.25">
      <c r="J33728" t="str">
        <f t="shared" si="777"/>
        <v/>
      </c>
    </row>
    <row r="33729" spans="10:10" x14ac:dyDescent="0.25">
      <c r="J33729" t="str">
        <f t="shared" si="777"/>
        <v/>
      </c>
    </row>
    <row r="33730" spans="10:10" x14ac:dyDescent="0.25">
      <c r="J33730" t="str">
        <f t="shared" si="777"/>
        <v/>
      </c>
    </row>
    <row r="33731" spans="10:10" x14ac:dyDescent="0.25">
      <c r="J33731" t="str">
        <f t="shared" ref="J33731:J33794" si="778">B33731&amp;C33731&amp;E33731&amp;IF(C33731="Skog",F33731&amp;G33731,"")</f>
        <v/>
      </c>
    </row>
    <row r="33732" spans="10:10" x14ac:dyDescent="0.25">
      <c r="J33732" t="str">
        <f t="shared" si="778"/>
        <v/>
      </c>
    </row>
    <row r="33733" spans="10:10" x14ac:dyDescent="0.25">
      <c r="J33733" t="str">
        <f t="shared" si="778"/>
        <v/>
      </c>
    </row>
    <row r="33734" spans="10:10" x14ac:dyDescent="0.25">
      <c r="J33734" t="str">
        <f t="shared" si="778"/>
        <v/>
      </c>
    </row>
    <row r="33735" spans="10:10" x14ac:dyDescent="0.25">
      <c r="J33735" t="str">
        <f t="shared" si="778"/>
        <v/>
      </c>
    </row>
    <row r="33736" spans="10:10" x14ac:dyDescent="0.25">
      <c r="J33736" t="str">
        <f t="shared" si="778"/>
        <v/>
      </c>
    </row>
    <row r="33737" spans="10:10" x14ac:dyDescent="0.25">
      <c r="J33737" t="str">
        <f t="shared" si="778"/>
        <v/>
      </c>
    </row>
    <row r="33738" spans="10:10" x14ac:dyDescent="0.25">
      <c r="J33738" t="str">
        <f t="shared" si="778"/>
        <v/>
      </c>
    </row>
    <row r="33739" spans="10:10" x14ac:dyDescent="0.25">
      <c r="J33739" t="str">
        <f t="shared" si="778"/>
        <v/>
      </c>
    </row>
    <row r="33740" spans="10:10" x14ac:dyDescent="0.25">
      <c r="J33740" t="str">
        <f t="shared" si="778"/>
        <v/>
      </c>
    </row>
    <row r="33741" spans="10:10" x14ac:dyDescent="0.25">
      <c r="J33741" t="str">
        <f t="shared" si="778"/>
        <v/>
      </c>
    </row>
    <row r="33742" spans="10:10" x14ac:dyDescent="0.25">
      <c r="J33742" t="str">
        <f t="shared" si="778"/>
        <v/>
      </c>
    </row>
    <row r="33743" spans="10:10" x14ac:dyDescent="0.25">
      <c r="J33743" t="str">
        <f t="shared" si="778"/>
        <v/>
      </c>
    </row>
    <row r="33744" spans="10:10" x14ac:dyDescent="0.25">
      <c r="J33744" t="str">
        <f t="shared" si="778"/>
        <v/>
      </c>
    </row>
    <row r="33745" spans="10:10" x14ac:dyDescent="0.25">
      <c r="J33745" t="str">
        <f t="shared" si="778"/>
        <v/>
      </c>
    </row>
    <row r="33746" spans="10:10" x14ac:dyDescent="0.25">
      <c r="J33746" t="str">
        <f t="shared" si="778"/>
        <v/>
      </c>
    </row>
    <row r="33747" spans="10:10" x14ac:dyDescent="0.25">
      <c r="J33747" t="str">
        <f t="shared" si="778"/>
        <v/>
      </c>
    </row>
    <row r="33748" spans="10:10" x14ac:dyDescent="0.25">
      <c r="J33748" t="str">
        <f t="shared" si="778"/>
        <v/>
      </c>
    </row>
    <row r="33749" spans="10:10" x14ac:dyDescent="0.25">
      <c r="J33749" t="str">
        <f t="shared" si="778"/>
        <v/>
      </c>
    </row>
    <row r="33750" spans="10:10" x14ac:dyDescent="0.25">
      <c r="J33750" t="str">
        <f t="shared" si="778"/>
        <v/>
      </c>
    </row>
    <row r="33751" spans="10:10" x14ac:dyDescent="0.25">
      <c r="J33751" t="str">
        <f t="shared" si="778"/>
        <v/>
      </c>
    </row>
    <row r="33752" spans="10:10" x14ac:dyDescent="0.25">
      <c r="J33752" t="str">
        <f t="shared" si="778"/>
        <v/>
      </c>
    </row>
    <row r="33753" spans="10:10" x14ac:dyDescent="0.25">
      <c r="J33753" t="str">
        <f t="shared" si="778"/>
        <v/>
      </c>
    </row>
    <row r="33754" spans="10:10" x14ac:dyDescent="0.25">
      <c r="J33754" t="str">
        <f t="shared" si="778"/>
        <v/>
      </c>
    </row>
    <row r="33755" spans="10:10" x14ac:dyDescent="0.25">
      <c r="J33755" t="str">
        <f t="shared" si="778"/>
        <v/>
      </c>
    </row>
    <row r="33756" spans="10:10" x14ac:dyDescent="0.25">
      <c r="J33756" t="str">
        <f t="shared" si="778"/>
        <v/>
      </c>
    </row>
    <row r="33757" spans="10:10" x14ac:dyDescent="0.25">
      <c r="J33757" t="str">
        <f t="shared" si="778"/>
        <v/>
      </c>
    </row>
    <row r="33758" spans="10:10" x14ac:dyDescent="0.25">
      <c r="J33758" t="str">
        <f t="shared" si="778"/>
        <v/>
      </c>
    </row>
    <row r="33759" spans="10:10" x14ac:dyDescent="0.25">
      <c r="J33759" t="str">
        <f t="shared" si="778"/>
        <v/>
      </c>
    </row>
    <row r="33760" spans="10:10" x14ac:dyDescent="0.25">
      <c r="J33760" t="str">
        <f t="shared" si="778"/>
        <v/>
      </c>
    </row>
    <row r="33761" spans="10:10" x14ac:dyDescent="0.25">
      <c r="J33761" t="str">
        <f t="shared" si="778"/>
        <v/>
      </c>
    </row>
    <row r="33762" spans="10:10" x14ac:dyDescent="0.25">
      <c r="J33762" t="str">
        <f t="shared" si="778"/>
        <v/>
      </c>
    </row>
    <row r="33763" spans="10:10" x14ac:dyDescent="0.25">
      <c r="J33763" t="str">
        <f t="shared" si="778"/>
        <v/>
      </c>
    </row>
    <row r="33764" spans="10:10" x14ac:dyDescent="0.25">
      <c r="J33764" t="str">
        <f t="shared" si="778"/>
        <v/>
      </c>
    </row>
    <row r="33765" spans="10:10" x14ac:dyDescent="0.25">
      <c r="J33765" t="str">
        <f t="shared" si="778"/>
        <v/>
      </c>
    </row>
    <row r="33766" spans="10:10" x14ac:dyDescent="0.25">
      <c r="J33766" t="str">
        <f t="shared" si="778"/>
        <v/>
      </c>
    </row>
    <row r="33767" spans="10:10" x14ac:dyDescent="0.25">
      <c r="J33767" t="str">
        <f t="shared" si="778"/>
        <v/>
      </c>
    </row>
    <row r="33768" spans="10:10" x14ac:dyDescent="0.25">
      <c r="J33768" t="str">
        <f t="shared" si="778"/>
        <v/>
      </c>
    </row>
    <row r="33769" spans="10:10" x14ac:dyDescent="0.25">
      <c r="J33769" t="str">
        <f t="shared" si="778"/>
        <v/>
      </c>
    </row>
    <row r="33770" spans="10:10" x14ac:dyDescent="0.25">
      <c r="J33770" t="str">
        <f t="shared" si="778"/>
        <v/>
      </c>
    </row>
    <row r="33771" spans="10:10" x14ac:dyDescent="0.25">
      <c r="J33771" t="str">
        <f t="shared" si="778"/>
        <v/>
      </c>
    </row>
    <row r="33772" spans="10:10" x14ac:dyDescent="0.25">
      <c r="J33772" t="str">
        <f t="shared" si="778"/>
        <v/>
      </c>
    </row>
    <row r="33773" spans="10:10" x14ac:dyDescent="0.25">
      <c r="J33773" t="str">
        <f t="shared" si="778"/>
        <v/>
      </c>
    </row>
    <row r="33774" spans="10:10" x14ac:dyDescent="0.25">
      <c r="J33774" t="str">
        <f t="shared" si="778"/>
        <v/>
      </c>
    </row>
    <row r="33775" spans="10:10" x14ac:dyDescent="0.25">
      <c r="J33775" t="str">
        <f t="shared" si="778"/>
        <v/>
      </c>
    </row>
    <row r="33776" spans="10:10" x14ac:dyDescent="0.25">
      <c r="J33776" t="str">
        <f t="shared" si="778"/>
        <v/>
      </c>
    </row>
    <row r="33777" spans="10:10" x14ac:dyDescent="0.25">
      <c r="J33777" t="str">
        <f t="shared" si="778"/>
        <v/>
      </c>
    </row>
    <row r="33778" spans="10:10" x14ac:dyDescent="0.25">
      <c r="J33778" t="str">
        <f t="shared" si="778"/>
        <v/>
      </c>
    </row>
    <row r="33779" spans="10:10" x14ac:dyDescent="0.25">
      <c r="J33779" t="str">
        <f t="shared" si="778"/>
        <v/>
      </c>
    </row>
    <row r="33780" spans="10:10" x14ac:dyDescent="0.25">
      <c r="J33780" t="str">
        <f t="shared" si="778"/>
        <v/>
      </c>
    </row>
    <row r="33781" spans="10:10" x14ac:dyDescent="0.25">
      <c r="J33781" t="str">
        <f t="shared" si="778"/>
        <v/>
      </c>
    </row>
    <row r="33782" spans="10:10" x14ac:dyDescent="0.25">
      <c r="J33782" t="str">
        <f t="shared" si="778"/>
        <v/>
      </c>
    </row>
    <row r="33783" spans="10:10" x14ac:dyDescent="0.25">
      <c r="J33783" t="str">
        <f t="shared" si="778"/>
        <v/>
      </c>
    </row>
    <row r="33784" spans="10:10" x14ac:dyDescent="0.25">
      <c r="J33784" t="str">
        <f t="shared" si="778"/>
        <v/>
      </c>
    </row>
    <row r="33785" spans="10:10" x14ac:dyDescent="0.25">
      <c r="J33785" t="str">
        <f t="shared" si="778"/>
        <v/>
      </c>
    </row>
    <row r="33786" spans="10:10" x14ac:dyDescent="0.25">
      <c r="J33786" t="str">
        <f t="shared" si="778"/>
        <v/>
      </c>
    </row>
    <row r="33787" spans="10:10" x14ac:dyDescent="0.25">
      <c r="J33787" t="str">
        <f t="shared" si="778"/>
        <v/>
      </c>
    </row>
    <row r="33788" spans="10:10" x14ac:dyDescent="0.25">
      <c r="J33788" t="str">
        <f t="shared" si="778"/>
        <v/>
      </c>
    </row>
    <row r="33789" spans="10:10" x14ac:dyDescent="0.25">
      <c r="J33789" t="str">
        <f t="shared" si="778"/>
        <v/>
      </c>
    </row>
    <row r="33790" spans="10:10" x14ac:dyDescent="0.25">
      <c r="J33790" t="str">
        <f t="shared" si="778"/>
        <v/>
      </c>
    </row>
    <row r="33791" spans="10:10" x14ac:dyDescent="0.25">
      <c r="J33791" t="str">
        <f t="shared" si="778"/>
        <v/>
      </c>
    </row>
    <row r="33792" spans="10:10" x14ac:dyDescent="0.25">
      <c r="J33792" t="str">
        <f t="shared" si="778"/>
        <v/>
      </c>
    </row>
    <row r="33793" spans="10:10" x14ac:dyDescent="0.25">
      <c r="J33793" t="str">
        <f t="shared" si="778"/>
        <v/>
      </c>
    </row>
    <row r="33794" spans="10:10" x14ac:dyDescent="0.25">
      <c r="J33794" t="str">
        <f t="shared" si="778"/>
        <v/>
      </c>
    </row>
    <row r="33795" spans="10:10" x14ac:dyDescent="0.25">
      <c r="J33795" t="str">
        <f t="shared" ref="J33795:J33858" si="779">B33795&amp;C33795&amp;E33795&amp;IF(C33795="Skog",F33795&amp;G33795,"")</f>
        <v/>
      </c>
    </row>
    <row r="33796" spans="10:10" x14ac:dyDescent="0.25">
      <c r="J33796" t="str">
        <f t="shared" si="779"/>
        <v/>
      </c>
    </row>
    <row r="33797" spans="10:10" x14ac:dyDescent="0.25">
      <c r="J33797" t="str">
        <f t="shared" si="779"/>
        <v/>
      </c>
    </row>
    <row r="33798" spans="10:10" x14ac:dyDescent="0.25">
      <c r="J33798" t="str">
        <f t="shared" si="779"/>
        <v/>
      </c>
    </row>
    <row r="33799" spans="10:10" x14ac:dyDescent="0.25">
      <c r="J33799" t="str">
        <f t="shared" si="779"/>
        <v/>
      </c>
    </row>
    <row r="33800" spans="10:10" x14ac:dyDescent="0.25">
      <c r="J33800" t="str">
        <f t="shared" si="779"/>
        <v/>
      </c>
    </row>
    <row r="33801" spans="10:10" x14ac:dyDescent="0.25">
      <c r="J33801" t="str">
        <f t="shared" si="779"/>
        <v/>
      </c>
    </row>
    <row r="33802" spans="10:10" x14ac:dyDescent="0.25">
      <c r="J33802" t="str">
        <f t="shared" si="779"/>
        <v/>
      </c>
    </row>
    <row r="33803" spans="10:10" x14ac:dyDescent="0.25">
      <c r="J33803" t="str">
        <f t="shared" si="779"/>
        <v/>
      </c>
    </row>
    <row r="33804" spans="10:10" x14ac:dyDescent="0.25">
      <c r="J33804" t="str">
        <f t="shared" si="779"/>
        <v/>
      </c>
    </row>
    <row r="33805" spans="10:10" x14ac:dyDescent="0.25">
      <c r="J33805" t="str">
        <f t="shared" si="779"/>
        <v/>
      </c>
    </row>
    <row r="33806" spans="10:10" x14ac:dyDescent="0.25">
      <c r="J33806" t="str">
        <f t="shared" si="779"/>
        <v/>
      </c>
    </row>
    <row r="33807" spans="10:10" x14ac:dyDescent="0.25">
      <c r="J33807" t="str">
        <f t="shared" si="779"/>
        <v/>
      </c>
    </row>
    <row r="33808" spans="10:10" x14ac:dyDescent="0.25">
      <c r="J33808" t="str">
        <f t="shared" si="779"/>
        <v/>
      </c>
    </row>
    <row r="33809" spans="10:10" x14ac:dyDescent="0.25">
      <c r="J33809" t="str">
        <f t="shared" si="779"/>
        <v/>
      </c>
    </row>
    <row r="33810" spans="10:10" x14ac:dyDescent="0.25">
      <c r="J33810" t="str">
        <f t="shared" si="779"/>
        <v/>
      </c>
    </row>
    <row r="33811" spans="10:10" x14ac:dyDescent="0.25">
      <c r="J33811" t="str">
        <f t="shared" si="779"/>
        <v/>
      </c>
    </row>
    <row r="33812" spans="10:10" x14ac:dyDescent="0.25">
      <c r="J33812" t="str">
        <f t="shared" si="779"/>
        <v/>
      </c>
    </row>
    <row r="33813" spans="10:10" x14ac:dyDescent="0.25">
      <c r="J33813" t="str">
        <f t="shared" si="779"/>
        <v/>
      </c>
    </row>
    <row r="33814" spans="10:10" x14ac:dyDescent="0.25">
      <c r="J33814" t="str">
        <f t="shared" si="779"/>
        <v/>
      </c>
    </row>
    <row r="33815" spans="10:10" x14ac:dyDescent="0.25">
      <c r="J33815" t="str">
        <f t="shared" si="779"/>
        <v/>
      </c>
    </row>
    <row r="33816" spans="10:10" x14ac:dyDescent="0.25">
      <c r="J33816" t="str">
        <f t="shared" si="779"/>
        <v/>
      </c>
    </row>
    <row r="33817" spans="10:10" x14ac:dyDescent="0.25">
      <c r="J33817" t="str">
        <f t="shared" si="779"/>
        <v/>
      </c>
    </row>
    <row r="33818" spans="10:10" x14ac:dyDescent="0.25">
      <c r="J33818" t="str">
        <f t="shared" si="779"/>
        <v/>
      </c>
    </row>
    <row r="33819" spans="10:10" x14ac:dyDescent="0.25">
      <c r="J33819" t="str">
        <f t="shared" si="779"/>
        <v/>
      </c>
    </row>
    <row r="33820" spans="10:10" x14ac:dyDescent="0.25">
      <c r="J33820" t="str">
        <f t="shared" si="779"/>
        <v/>
      </c>
    </row>
    <row r="33821" spans="10:10" x14ac:dyDescent="0.25">
      <c r="J33821" t="str">
        <f t="shared" si="779"/>
        <v/>
      </c>
    </row>
    <row r="33822" spans="10:10" x14ac:dyDescent="0.25">
      <c r="J33822" t="str">
        <f t="shared" si="779"/>
        <v/>
      </c>
    </row>
    <row r="33823" spans="10:10" x14ac:dyDescent="0.25">
      <c r="J33823" t="str">
        <f t="shared" si="779"/>
        <v/>
      </c>
    </row>
    <row r="33824" spans="10:10" x14ac:dyDescent="0.25">
      <c r="J33824" t="str">
        <f t="shared" si="779"/>
        <v/>
      </c>
    </row>
    <row r="33825" spans="10:10" x14ac:dyDescent="0.25">
      <c r="J33825" t="str">
        <f t="shared" si="779"/>
        <v/>
      </c>
    </row>
    <row r="33826" spans="10:10" x14ac:dyDescent="0.25">
      <c r="J33826" t="str">
        <f t="shared" si="779"/>
        <v/>
      </c>
    </row>
    <row r="33827" spans="10:10" x14ac:dyDescent="0.25">
      <c r="J33827" t="str">
        <f t="shared" si="779"/>
        <v/>
      </c>
    </row>
    <row r="33828" spans="10:10" x14ac:dyDescent="0.25">
      <c r="J33828" t="str">
        <f t="shared" si="779"/>
        <v/>
      </c>
    </row>
    <row r="33829" spans="10:10" x14ac:dyDescent="0.25">
      <c r="J33829" t="str">
        <f t="shared" si="779"/>
        <v/>
      </c>
    </row>
    <row r="33830" spans="10:10" x14ac:dyDescent="0.25">
      <c r="J33830" t="str">
        <f t="shared" si="779"/>
        <v/>
      </c>
    </row>
    <row r="33831" spans="10:10" x14ac:dyDescent="0.25">
      <c r="J33831" t="str">
        <f t="shared" si="779"/>
        <v/>
      </c>
    </row>
    <row r="33832" spans="10:10" x14ac:dyDescent="0.25">
      <c r="J33832" t="str">
        <f t="shared" si="779"/>
        <v/>
      </c>
    </row>
    <row r="33833" spans="10:10" x14ac:dyDescent="0.25">
      <c r="J33833" t="str">
        <f t="shared" si="779"/>
        <v/>
      </c>
    </row>
    <row r="33834" spans="10:10" x14ac:dyDescent="0.25">
      <c r="J33834" t="str">
        <f t="shared" si="779"/>
        <v/>
      </c>
    </row>
    <row r="33835" spans="10:10" x14ac:dyDescent="0.25">
      <c r="J33835" t="str">
        <f t="shared" si="779"/>
        <v/>
      </c>
    </row>
    <row r="33836" spans="10:10" x14ac:dyDescent="0.25">
      <c r="J33836" t="str">
        <f t="shared" si="779"/>
        <v/>
      </c>
    </row>
    <row r="33837" spans="10:10" x14ac:dyDescent="0.25">
      <c r="J33837" t="str">
        <f t="shared" si="779"/>
        <v/>
      </c>
    </row>
    <row r="33838" spans="10:10" x14ac:dyDescent="0.25">
      <c r="J33838" t="str">
        <f t="shared" si="779"/>
        <v/>
      </c>
    </row>
    <row r="33839" spans="10:10" x14ac:dyDescent="0.25">
      <c r="J33839" t="str">
        <f t="shared" si="779"/>
        <v/>
      </c>
    </row>
    <row r="33840" spans="10:10" x14ac:dyDescent="0.25">
      <c r="J33840" t="str">
        <f t="shared" si="779"/>
        <v/>
      </c>
    </row>
    <row r="33841" spans="10:10" x14ac:dyDescent="0.25">
      <c r="J33841" t="str">
        <f t="shared" si="779"/>
        <v/>
      </c>
    </row>
    <row r="33842" spans="10:10" x14ac:dyDescent="0.25">
      <c r="J33842" t="str">
        <f t="shared" si="779"/>
        <v/>
      </c>
    </row>
    <row r="33843" spans="10:10" x14ac:dyDescent="0.25">
      <c r="J33843" t="str">
        <f t="shared" si="779"/>
        <v/>
      </c>
    </row>
    <row r="33844" spans="10:10" x14ac:dyDescent="0.25">
      <c r="J33844" t="str">
        <f t="shared" si="779"/>
        <v/>
      </c>
    </row>
    <row r="33845" spans="10:10" x14ac:dyDescent="0.25">
      <c r="J33845" t="str">
        <f t="shared" si="779"/>
        <v/>
      </c>
    </row>
    <row r="33846" spans="10:10" x14ac:dyDescent="0.25">
      <c r="J33846" t="str">
        <f t="shared" si="779"/>
        <v/>
      </c>
    </row>
    <row r="33847" spans="10:10" x14ac:dyDescent="0.25">
      <c r="J33847" t="str">
        <f t="shared" si="779"/>
        <v/>
      </c>
    </row>
    <row r="33848" spans="10:10" x14ac:dyDescent="0.25">
      <c r="J33848" t="str">
        <f t="shared" si="779"/>
        <v/>
      </c>
    </row>
    <row r="33849" spans="10:10" x14ac:dyDescent="0.25">
      <c r="J33849" t="str">
        <f t="shared" si="779"/>
        <v/>
      </c>
    </row>
    <row r="33850" spans="10:10" x14ac:dyDescent="0.25">
      <c r="J33850" t="str">
        <f t="shared" si="779"/>
        <v/>
      </c>
    </row>
    <row r="33851" spans="10:10" x14ac:dyDescent="0.25">
      <c r="J33851" t="str">
        <f t="shared" si="779"/>
        <v/>
      </c>
    </row>
    <row r="33852" spans="10:10" x14ac:dyDescent="0.25">
      <c r="J33852" t="str">
        <f t="shared" si="779"/>
        <v/>
      </c>
    </row>
    <row r="33853" spans="10:10" x14ac:dyDescent="0.25">
      <c r="J33853" t="str">
        <f t="shared" si="779"/>
        <v/>
      </c>
    </row>
    <row r="33854" spans="10:10" x14ac:dyDescent="0.25">
      <c r="J33854" t="str">
        <f t="shared" si="779"/>
        <v/>
      </c>
    </row>
    <row r="33855" spans="10:10" x14ac:dyDescent="0.25">
      <c r="J33855" t="str">
        <f t="shared" si="779"/>
        <v/>
      </c>
    </row>
    <row r="33856" spans="10:10" x14ac:dyDescent="0.25">
      <c r="J33856" t="str">
        <f t="shared" si="779"/>
        <v/>
      </c>
    </row>
    <row r="33857" spans="10:10" x14ac:dyDescent="0.25">
      <c r="J33857" t="str">
        <f t="shared" si="779"/>
        <v/>
      </c>
    </row>
    <row r="33858" spans="10:10" x14ac:dyDescent="0.25">
      <c r="J33858" t="str">
        <f t="shared" si="779"/>
        <v/>
      </c>
    </row>
    <row r="33859" spans="10:10" x14ac:dyDescent="0.25">
      <c r="J33859" t="str">
        <f t="shared" ref="J33859:J33922" si="780">B33859&amp;C33859&amp;E33859&amp;IF(C33859="Skog",F33859&amp;G33859,"")</f>
        <v/>
      </c>
    </row>
    <row r="33860" spans="10:10" x14ac:dyDescent="0.25">
      <c r="J33860" t="str">
        <f t="shared" si="780"/>
        <v/>
      </c>
    </row>
    <row r="33861" spans="10:10" x14ac:dyDescent="0.25">
      <c r="J33861" t="str">
        <f t="shared" si="780"/>
        <v/>
      </c>
    </row>
    <row r="33862" spans="10:10" x14ac:dyDescent="0.25">
      <c r="J33862" t="str">
        <f t="shared" si="780"/>
        <v/>
      </c>
    </row>
    <row r="33863" spans="10:10" x14ac:dyDescent="0.25">
      <c r="J33863" t="str">
        <f t="shared" si="780"/>
        <v/>
      </c>
    </row>
    <row r="33864" spans="10:10" x14ac:dyDescent="0.25">
      <c r="J33864" t="str">
        <f t="shared" si="780"/>
        <v/>
      </c>
    </row>
    <row r="33865" spans="10:10" x14ac:dyDescent="0.25">
      <c r="J33865" t="str">
        <f t="shared" si="780"/>
        <v/>
      </c>
    </row>
    <row r="33866" spans="10:10" x14ac:dyDescent="0.25">
      <c r="J33866" t="str">
        <f t="shared" si="780"/>
        <v/>
      </c>
    </row>
    <row r="33867" spans="10:10" x14ac:dyDescent="0.25">
      <c r="J33867" t="str">
        <f t="shared" si="780"/>
        <v/>
      </c>
    </row>
    <row r="33868" spans="10:10" x14ac:dyDescent="0.25">
      <c r="J33868" t="str">
        <f t="shared" si="780"/>
        <v/>
      </c>
    </row>
    <row r="33869" spans="10:10" x14ac:dyDescent="0.25">
      <c r="J33869" t="str">
        <f t="shared" si="780"/>
        <v/>
      </c>
    </row>
    <row r="33870" spans="10:10" x14ac:dyDescent="0.25">
      <c r="J33870" t="str">
        <f t="shared" si="780"/>
        <v/>
      </c>
    </row>
    <row r="33871" spans="10:10" x14ac:dyDescent="0.25">
      <c r="J33871" t="str">
        <f t="shared" si="780"/>
        <v/>
      </c>
    </row>
    <row r="33872" spans="10:10" x14ac:dyDescent="0.25">
      <c r="J33872" t="str">
        <f t="shared" si="780"/>
        <v/>
      </c>
    </row>
    <row r="33873" spans="10:10" x14ac:dyDescent="0.25">
      <c r="J33873" t="str">
        <f t="shared" si="780"/>
        <v/>
      </c>
    </row>
    <row r="33874" spans="10:10" x14ac:dyDescent="0.25">
      <c r="J33874" t="str">
        <f t="shared" si="780"/>
        <v/>
      </c>
    </row>
    <row r="33875" spans="10:10" x14ac:dyDescent="0.25">
      <c r="J33875" t="str">
        <f t="shared" si="780"/>
        <v/>
      </c>
    </row>
    <row r="33876" spans="10:10" x14ac:dyDescent="0.25">
      <c r="J33876" t="str">
        <f t="shared" si="780"/>
        <v/>
      </c>
    </row>
    <row r="33877" spans="10:10" x14ac:dyDescent="0.25">
      <c r="J33877" t="str">
        <f t="shared" si="780"/>
        <v/>
      </c>
    </row>
    <row r="33878" spans="10:10" x14ac:dyDescent="0.25">
      <c r="J33878" t="str">
        <f t="shared" si="780"/>
        <v/>
      </c>
    </row>
    <row r="33879" spans="10:10" x14ac:dyDescent="0.25">
      <c r="J33879" t="str">
        <f t="shared" si="780"/>
        <v/>
      </c>
    </row>
    <row r="33880" spans="10:10" x14ac:dyDescent="0.25">
      <c r="J33880" t="str">
        <f t="shared" si="780"/>
        <v/>
      </c>
    </row>
    <row r="33881" spans="10:10" x14ac:dyDescent="0.25">
      <c r="J33881" t="str">
        <f t="shared" si="780"/>
        <v/>
      </c>
    </row>
    <row r="33882" spans="10:10" x14ac:dyDescent="0.25">
      <c r="J33882" t="str">
        <f t="shared" si="780"/>
        <v/>
      </c>
    </row>
    <row r="33883" spans="10:10" x14ac:dyDescent="0.25">
      <c r="J33883" t="str">
        <f t="shared" si="780"/>
        <v/>
      </c>
    </row>
    <row r="33884" spans="10:10" x14ac:dyDescent="0.25">
      <c r="J33884" t="str">
        <f t="shared" si="780"/>
        <v/>
      </c>
    </row>
    <row r="33885" spans="10:10" x14ac:dyDescent="0.25">
      <c r="J33885" t="str">
        <f t="shared" si="780"/>
        <v/>
      </c>
    </row>
    <row r="33886" spans="10:10" x14ac:dyDescent="0.25">
      <c r="J33886" t="str">
        <f t="shared" si="780"/>
        <v/>
      </c>
    </row>
    <row r="33887" spans="10:10" x14ac:dyDescent="0.25">
      <c r="J33887" t="str">
        <f t="shared" si="780"/>
        <v/>
      </c>
    </row>
    <row r="33888" spans="10:10" x14ac:dyDescent="0.25">
      <c r="J33888" t="str">
        <f t="shared" si="780"/>
        <v/>
      </c>
    </row>
    <row r="33889" spans="10:10" x14ac:dyDescent="0.25">
      <c r="J33889" t="str">
        <f t="shared" si="780"/>
        <v/>
      </c>
    </row>
    <row r="33890" spans="10:10" x14ac:dyDescent="0.25">
      <c r="J33890" t="str">
        <f t="shared" si="780"/>
        <v/>
      </c>
    </row>
    <row r="33891" spans="10:10" x14ac:dyDescent="0.25">
      <c r="J33891" t="str">
        <f t="shared" si="780"/>
        <v/>
      </c>
    </row>
    <row r="33892" spans="10:10" x14ac:dyDescent="0.25">
      <c r="J33892" t="str">
        <f t="shared" si="780"/>
        <v/>
      </c>
    </row>
    <row r="33893" spans="10:10" x14ac:dyDescent="0.25">
      <c r="J33893" t="str">
        <f t="shared" si="780"/>
        <v/>
      </c>
    </row>
    <row r="33894" spans="10:10" x14ac:dyDescent="0.25">
      <c r="J33894" t="str">
        <f t="shared" si="780"/>
        <v/>
      </c>
    </row>
    <row r="33895" spans="10:10" x14ac:dyDescent="0.25">
      <c r="J33895" t="str">
        <f t="shared" si="780"/>
        <v/>
      </c>
    </row>
    <row r="33896" spans="10:10" x14ac:dyDescent="0.25">
      <c r="J33896" t="str">
        <f t="shared" si="780"/>
        <v/>
      </c>
    </row>
    <row r="33897" spans="10:10" x14ac:dyDescent="0.25">
      <c r="J33897" t="str">
        <f t="shared" si="780"/>
        <v/>
      </c>
    </row>
    <row r="33898" spans="10:10" x14ac:dyDescent="0.25">
      <c r="J33898" t="str">
        <f t="shared" si="780"/>
        <v/>
      </c>
    </row>
    <row r="33899" spans="10:10" x14ac:dyDescent="0.25">
      <c r="J33899" t="str">
        <f t="shared" si="780"/>
        <v/>
      </c>
    </row>
    <row r="33900" spans="10:10" x14ac:dyDescent="0.25">
      <c r="J33900" t="str">
        <f t="shared" si="780"/>
        <v/>
      </c>
    </row>
    <row r="33901" spans="10:10" x14ac:dyDescent="0.25">
      <c r="J33901" t="str">
        <f t="shared" si="780"/>
        <v/>
      </c>
    </row>
    <row r="33902" spans="10:10" x14ac:dyDescent="0.25">
      <c r="J33902" t="str">
        <f t="shared" si="780"/>
        <v/>
      </c>
    </row>
    <row r="33903" spans="10:10" x14ac:dyDescent="0.25">
      <c r="J33903" t="str">
        <f t="shared" si="780"/>
        <v/>
      </c>
    </row>
    <row r="33904" spans="10:10" x14ac:dyDescent="0.25">
      <c r="J33904" t="str">
        <f t="shared" si="780"/>
        <v/>
      </c>
    </row>
    <row r="33905" spans="10:10" x14ac:dyDescent="0.25">
      <c r="J33905" t="str">
        <f t="shared" si="780"/>
        <v/>
      </c>
    </row>
    <row r="33906" spans="10:10" x14ac:dyDescent="0.25">
      <c r="J33906" t="str">
        <f t="shared" si="780"/>
        <v/>
      </c>
    </row>
    <row r="33907" spans="10:10" x14ac:dyDescent="0.25">
      <c r="J33907" t="str">
        <f t="shared" si="780"/>
        <v/>
      </c>
    </row>
    <row r="33908" spans="10:10" x14ac:dyDescent="0.25">
      <c r="J33908" t="str">
        <f t="shared" si="780"/>
        <v/>
      </c>
    </row>
    <row r="33909" spans="10:10" x14ac:dyDescent="0.25">
      <c r="J33909" t="str">
        <f t="shared" si="780"/>
        <v/>
      </c>
    </row>
    <row r="33910" spans="10:10" x14ac:dyDescent="0.25">
      <c r="J33910" t="str">
        <f t="shared" si="780"/>
        <v/>
      </c>
    </row>
    <row r="33911" spans="10:10" x14ac:dyDescent="0.25">
      <c r="J33911" t="str">
        <f t="shared" si="780"/>
        <v/>
      </c>
    </row>
    <row r="33912" spans="10:10" x14ac:dyDescent="0.25">
      <c r="J33912" t="str">
        <f t="shared" si="780"/>
        <v/>
      </c>
    </row>
    <row r="33913" spans="10:10" x14ac:dyDescent="0.25">
      <c r="J33913" t="str">
        <f t="shared" si="780"/>
        <v/>
      </c>
    </row>
    <row r="33914" spans="10:10" x14ac:dyDescent="0.25">
      <c r="J33914" t="str">
        <f t="shared" si="780"/>
        <v/>
      </c>
    </row>
    <row r="33915" spans="10:10" x14ac:dyDescent="0.25">
      <c r="J33915" t="str">
        <f t="shared" si="780"/>
        <v/>
      </c>
    </row>
    <row r="33916" spans="10:10" x14ac:dyDescent="0.25">
      <c r="J33916" t="str">
        <f t="shared" si="780"/>
        <v/>
      </c>
    </row>
    <row r="33917" spans="10:10" x14ac:dyDescent="0.25">
      <c r="J33917" t="str">
        <f t="shared" si="780"/>
        <v/>
      </c>
    </row>
    <row r="33918" spans="10:10" x14ac:dyDescent="0.25">
      <c r="J33918" t="str">
        <f t="shared" si="780"/>
        <v/>
      </c>
    </row>
    <row r="33919" spans="10:10" x14ac:dyDescent="0.25">
      <c r="J33919" t="str">
        <f t="shared" si="780"/>
        <v/>
      </c>
    </row>
    <row r="33920" spans="10:10" x14ac:dyDescent="0.25">
      <c r="J33920" t="str">
        <f t="shared" si="780"/>
        <v/>
      </c>
    </row>
    <row r="33921" spans="10:10" x14ac:dyDescent="0.25">
      <c r="J33921" t="str">
        <f t="shared" si="780"/>
        <v/>
      </c>
    </row>
    <row r="33922" spans="10:10" x14ac:dyDescent="0.25">
      <c r="J33922" t="str">
        <f t="shared" si="780"/>
        <v/>
      </c>
    </row>
    <row r="33923" spans="10:10" x14ac:dyDescent="0.25">
      <c r="J33923" t="str">
        <f t="shared" ref="J33923:J33986" si="781">B33923&amp;C33923&amp;E33923&amp;IF(C33923="Skog",F33923&amp;G33923,"")</f>
        <v/>
      </c>
    </row>
    <row r="33924" spans="10:10" x14ac:dyDescent="0.25">
      <c r="J33924" t="str">
        <f t="shared" si="781"/>
        <v/>
      </c>
    </row>
    <row r="33925" spans="10:10" x14ac:dyDescent="0.25">
      <c r="J33925" t="str">
        <f t="shared" si="781"/>
        <v/>
      </c>
    </row>
    <row r="33926" spans="10:10" x14ac:dyDescent="0.25">
      <c r="J33926" t="str">
        <f t="shared" si="781"/>
        <v/>
      </c>
    </row>
    <row r="33927" spans="10:10" x14ac:dyDescent="0.25">
      <c r="J33927" t="str">
        <f t="shared" si="781"/>
        <v/>
      </c>
    </row>
    <row r="33928" spans="10:10" x14ac:dyDescent="0.25">
      <c r="J33928" t="str">
        <f t="shared" si="781"/>
        <v/>
      </c>
    </row>
    <row r="33929" spans="10:10" x14ac:dyDescent="0.25">
      <c r="J33929" t="str">
        <f t="shared" si="781"/>
        <v/>
      </c>
    </row>
    <row r="33930" spans="10:10" x14ac:dyDescent="0.25">
      <c r="J33930" t="str">
        <f t="shared" si="781"/>
        <v/>
      </c>
    </row>
    <row r="33931" spans="10:10" x14ac:dyDescent="0.25">
      <c r="J33931" t="str">
        <f t="shared" si="781"/>
        <v/>
      </c>
    </row>
    <row r="33932" spans="10:10" x14ac:dyDescent="0.25">
      <c r="J33932" t="str">
        <f t="shared" si="781"/>
        <v/>
      </c>
    </row>
    <row r="33933" spans="10:10" x14ac:dyDescent="0.25">
      <c r="J33933" t="str">
        <f t="shared" si="781"/>
        <v/>
      </c>
    </row>
    <row r="33934" spans="10:10" x14ac:dyDescent="0.25">
      <c r="J33934" t="str">
        <f t="shared" si="781"/>
        <v/>
      </c>
    </row>
    <row r="33935" spans="10:10" x14ac:dyDescent="0.25">
      <c r="J33935" t="str">
        <f t="shared" si="781"/>
        <v/>
      </c>
    </row>
    <row r="33936" spans="10:10" x14ac:dyDescent="0.25">
      <c r="J33936" t="str">
        <f t="shared" si="781"/>
        <v/>
      </c>
    </row>
    <row r="33937" spans="10:10" x14ac:dyDescent="0.25">
      <c r="J33937" t="str">
        <f t="shared" si="781"/>
        <v/>
      </c>
    </row>
    <row r="33938" spans="10:10" x14ac:dyDescent="0.25">
      <c r="J33938" t="str">
        <f t="shared" si="781"/>
        <v/>
      </c>
    </row>
    <row r="33939" spans="10:10" x14ac:dyDescent="0.25">
      <c r="J33939" t="str">
        <f t="shared" si="781"/>
        <v/>
      </c>
    </row>
    <row r="33940" spans="10:10" x14ac:dyDescent="0.25">
      <c r="J33940" t="str">
        <f t="shared" si="781"/>
        <v/>
      </c>
    </row>
    <row r="33941" spans="10:10" x14ac:dyDescent="0.25">
      <c r="J33941" t="str">
        <f t="shared" si="781"/>
        <v/>
      </c>
    </row>
    <row r="33942" spans="10:10" x14ac:dyDescent="0.25">
      <c r="J33942" t="str">
        <f t="shared" si="781"/>
        <v/>
      </c>
    </row>
    <row r="33943" spans="10:10" x14ac:dyDescent="0.25">
      <c r="J33943" t="str">
        <f t="shared" si="781"/>
        <v/>
      </c>
    </row>
    <row r="33944" spans="10:10" x14ac:dyDescent="0.25">
      <c r="J33944" t="str">
        <f t="shared" si="781"/>
        <v/>
      </c>
    </row>
    <row r="33945" spans="10:10" x14ac:dyDescent="0.25">
      <c r="J33945" t="str">
        <f t="shared" si="781"/>
        <v/>
      </c>
    </row>
    <row r="33946" spans="10:10" x14ac:dyDescent="0.25">
      <c r="J33946" t="str">
        <f t="shared" si="781"/>
        <v/>
      </c>
    </row>
    <row r="33947" spans="10:10" x14ac:dyDescent="0.25">
      <c r="J33947" t="str">
        <f t="shared" si="781"/>
        <v/>
      </c>
    </row>
    <row r="33948" spans="10:10" x14ac:dyDescent="0.25">
      <c r="J33948" t="str">
        <f t="shared" si="781"/>
        <v/>
      </c>
    </row>
    <row r="33949" spans="10:10" x14ac:dyDescent="0.25">
      <c r="J33949" t="str">
        <f t="shared" si="781"/>
        <v/>
      </c>
    </row>
    <row r="33950" spans="10:10" x14ac:dyDescent="0.25">
      <c r="J33950" t="str">
        <f t="shared" si="781"/>
        <v/>
      </c>
    </row>
    <row r="33951" spans="10:10" x14ac:dyDescent="0.25">
      <c r="J33951" t="str">
        <f t="shared" si="781"/>
        <v/>
      </c>
    </row>
    <row r="33952" spans="10:10" x14ac:dyDescent="0.25">
      <c r="J33952" t="str">
        <f t="shared" si="781"/>
        <v/>
      </c>
    </row>
    <row r="33953" spans="10:10" x14ac:dyDescent="0.25">
      <c r="J33953" t="str">
        <f t="shared" si="781"/>
        <v/>
      </c>
    </row>
    <row r="33954" spans="10:10" x14ac:dyDescent="0.25">
      <c r="J33954" t="str">
        <f t="shared" si="781"/>
        <v/>
      </c>
    </row>
    <row r="33955" spans="10:10" x14ac:dyDescent="0.25">
      <c r="J33955" t="str">
        <f t="shared" si="781"/>
        <v/>
      </c>
    </row>
    <row r="33956" spans="10:10" x14ac:dyDescent="0.25">
      <c r="J33956" t="str">
        <f t="shared" si="781"/>
        <v/>
      </c>
    </row>
    <row r="33957" spans="10:10" x14ac:dyDescent="0.25">
      <c r="J33957" t="str">
        <f t="shared" si="781"/>
        <v/>
      </c>
    </row>
    <row r="33958" spans="10:10" x14ac:dyDescent="0.25">
      <c r="J33958" t="str">
        <f t="shared" si="781"/>
        <v/>
      </c>
    </row>
    <row r="33959" spans="10:10" x14ac:dyDescent="0.25">
      <c r="J33959" t="str">
        <f t="shared" si="781"/>
        <v/>
      </c>
    </row>
    <row r="33960" spans="10:10" x14ac:dyDescent="0.25">
      <c r="J33960" t="str">
        <f t="shared" si="781"/>
        <v/>
      </c>
    </row>
    <row r="33961" spans="10:10" x14ac:dyDescent="0.25">
      <c r="J33961" t="str">
        <f t="shared" si="781"/>
        <v/>
      </c>
    </row>
    <row r="33962" spans="10:10" x14ac:dyDescent="0.25">
      <c r="J33962" t="str">
        <f t="shared" si="781"/>
        <v/>
      </c>
    </row>
    <row r="33963" spans="10:10" x14ac:dyDescent="0.25">
      <c r="J33963" t="str">
        <f t="shared" si="781"/>
        <v/>
      </c>
    </row>
    <row r="33964" spans="10:10" x14ac:dyDescent="0.25">
      <c r="J33964" t="str">
        <f t="shared" si="781"/>
        <v/>
      </c>
    </row>
    <row r="33965" spans="10:10" x14ac:dyDescent="0.25">
      <c r="J33965" t="str">
        <f t="shared" si="781"/>
        <v/>
      </c>
    </row>
    <row r="33966" spans="10:10" x14ac:dyDescent="0.25">
      <c r="J33966" t="str">
        <f t="shared" si="781"/>
        <v/>
      </c>
    </row>
    <row r="33967" spans="10:10" x14ac:dyDescent="0.25">
      <c r="J33967" t="str">
        <f t="shared" si="781"/>
        <v/>
      </c>
    </row>
    <row r="33968" spans="10:10" x14ac:dyDescent="0.25">
      <c r="J33968" t="str">
        <f t="shared" si="781"/>
        <v/>
      </c>
    </row>
    <row r="33969" spans="10:10" x14ac:dyDescent="0.25">
      <c r="J33969" t="str">
        <f t="shared" si="781"/>
        <v/>
      </c>
    </row>
    <row r="33970" spans="10:10" x14ac:dyDescent="0.25">
      <c r="J33970" t="str">
        <f t="shared" si="781"/>
        <v/>
      </c>
    </row>
    <row r="33971" spans="10:10" x14ac:dyDescent="0.25">
      <c r="J33971" t="str">
        <f t="shared" si="781"/>
        <v/>
      </c>
    </row>
    <row r="33972" spans="10:10" x14ac:dyDescent="0.25">
      <c r="J33972" t="str">
        <f t="shared" si="781"/>
        <v/>
      </c>
    </row>
    <row r="33973" spans="10:10" x14ac:dyDescent="0.25">
      <c r="J33973" t="str">
        <f t="shared" si="781"/>
        <v/>
      </c>
    </row>
    <row r="33974" spans="10:10" x14ac:dyDescent="0.25">
      <c r="J33974" t="str">
        <f t="shared" si="781"/>
        <v/>
      </c>
    </row>
    <row r="33975" spans="10:10" x14ac:dyDescent="0.25">
      <c r="J33975" t="str">
        <f t="shared" si="781"/>
        <v/>
      </c>
    </row>
    <row r="33976" spans="10:10" x14ac:dyDescent="0.25">
      <c r="J33976" t="str">
        <f t="shared" si="781"/>
        <v/>
      </c>
    </row>
    <row r="33977" spans="10:10" x14ac:dyDescent="0.25">
      <c r="J33977" t="str">
        <f t="shared" si="781"/>
        <v/>
      </c>
    </row>
    <row r="33978" spans="10:10" x14ac:dyDescent="0.25">
      <c r="J33978" t="str">
        <f t="shared" si="781"/>
        <v/>
      </c>
    </row>
    <row r="33979" spans="10:10" x14ac:dyDescent="0.25">
      <c r="J33979" t="str">
        <f t="shared" si="781"/>
        <v/>
      </c>
    </row>
    <row r="33980" spans="10:10" x14ac:dyDescent="0.25">
      <c r="J33980" t="str">
        <f t="shared" si="781"/>
        <v/>
      </c>
    </row>
    <row r="33981" spans="10:10" x14ac:dyDescent="0.25">
      <c r="J33981" t="str">
        <f t="shared" si="781"/>
        <v/>
      </c>
    </row>
    <row r="33982" spans="10:10" x14ac:dyDescent="0.25">
      <c r="J33982" t="str">
        <f t="shared" si="781"/>
        <v/>
      </c>
    </row>
    <row r="33983" spans="10:10" x14ac:dyDescent="0.25">
      <c r="J33983" t="str">
        <f t="shared" si="781"/>
        <v/>
      </c>
    </row>
    <row r="33984" spans="10:10" x14ac:dyDescent="0.25">
      <c r="J33984" t="str">
        <f t="shared" si="781"/>
        <v/>
      </c>
    </row>
    <row r="33985" spans="10:10" x14ac:dyDescent="0.25">
      <c r="J33985" t="str">
        <f t="shared" si="781"/>
        <v/>
      </c>
    </row>
    <row r="33986" spans="10:10" x14ac:dyDescent="0.25">
      <c r="J33986" t="str">
        <f t="shared" si="781"/>
        <v/>
      </c>
    </row>
    <row r="33987" spans="10:10" x14ac:dyDescent="0.25">
      <c r="J33987" t="str">
        <f t="shared" ref="J33987:J34050" si="782">B33987&amp;C33987&amp;E33987&amp;IF(C33987="Skog",F33987&amp;G33987,"")</f>
        <v/>
      </c>
    </row>
    <row r="33988" spans="10:10" x14ac:dyDescent="0.25">
      <c r="J33988" t="str">
        <f t="shared" si="782"/>
        <v/>
      </c>
    </row>
    <row r="33989" spans="10:10" x14ac:dyDescent="0.25">
      <c r="J33989" t="str">
        <f t="shared" si="782"/>
        <v/>
      </c>
    </row>
    <row r="33990" spans="10:10" x14ac:dyDescent="0.25">
      <c r="J33990" t="str">
        <f t="shared" si="782"/>
        <v/>
      </c>
    </row>
    <row r="33991" spans="10:10" x14ac:dyDescent="0.25">
      <c r="J33991" t="str">
        <f t="shared" si="782"/>
        <v/>
      </c>
    </row>
    <row r="33992" spans="10:10" x14ac:dyDescent="0.25">
      <c r="J33992" t="str">
        <f t="shared" si="782"/>
        <v/>
      </c>
    </row>
    <row r="33993" spans="10:10" x14ac:dyDescent="0.25">
      <c r="J33993" t="str">
        <f t="shared" si="782"/>
        <v/>
      </c>
    </row>
    <row r="33994" spans="10:10" x14ac:dyDescent="0.25">
      <c r="J33994" t="str">
        <f t="shared" si="782"/>
        <v/>
      </c>
    </row>
    <row r="33995" spans="10:10" x14ac:dyDescent="0.25">
      <c r="J33995" t="str">
        <f t="shared" si="782"/>
        <v/>
      </c>
    </row>
    <row r="33996" spans="10:10" x14ac:dyDescent="0.25">
      <c r="J33996" t="str">
        <f t="shared" si="782"/>
        <v/>
      </c>
    </row>
    <row r="33997" spans="10:10" x14ac:dyDescent="0.25">
      <c r="J33997" t="str">
        <f t="shared" si="782"/>
        <v/>
      </c>
    </row>
    <row r="33998" spans="10:10" x14ac:dyDescent="0.25">
      <c r="J33998" t="str">
        <f t="shared" si="782"/>
        <v/>
      </c>
    </row>
    <row r="33999" spans="10:10" x14ac:dyDescent="0.25">
      <c r="J33999" t="str">
        <f t="shared" si="782"/>
        <v/>
      </c>
    </row>
    <row r="34000" spans="10:10" x14ac:dyDescent="0.25">
      <c r="J34000" t="str">
        <f t="shared" si="782"/>
        <v/>
      </c>
    </row>
    <row r="34001" spans="10:10" x14ac:dyDescent="0.25">
      <c r="J34001" t="str">
        <f t="shared" si="782"/>
        <v/>
      </c>
    </row>
    <row r="34002" spans="10:10" x14ac:dyDescent="0.25">
      <c r="J34002" t="str">
        <f t="shared" si="782"/>
        <v/>
      </c>
    </row>
    <row r="34003" spans="10:10" x14ac:dyDescent="0.25">
      <c r="J34003" t="str">
        <f t="shared" si="782"/>
        <v/>
      </c>
    </row>
    <row r="34004" spans="10:10" x14ac:dyDescent="0.25">
      <c r="J34004" t="str">
        <f t="shared" si="782"/>
        <v/>
      </c>
    </row>
    <row r="34005" spans="10:10" x14ac:dyDescent="0.25">
      <c r="J34005" t="str">
        <f t="shared" si="782"/>
        <v/>
      </c>
    </row>
    <row r="34006" spans="10:10" x14ac:dyDescent="0.25">
      <c r="J34006" t="str">
        <f t="shared" si="782"/>
        <v/>
      </c>
    </row>
    <row r="34007" spans="10:10" x14ac:dyDescent="0.25">
      <c r="J34007" t="str">
        <f t="shared" si="782"/>
        <v/>
      </c>
    </row>
    <row r="34008" spans="10:10" x14ac:dyDescent="0.25">
      <c r="J34008" t="str">
        <f t="shared" si="782"/>
        <v/>
      </c>
    </row>
    <row r="34009" spans="10:10" x14ac:dyDescent="0.25">
      <c r="J34009" t="str">
        <f t="shared" si="782"/>
        <v/>
      </c>
    </row>
    <row r="34010" spans="10:10" x14ac:dyDescent="0.25">
      <c r="J34010" t="str">
        <f t="shared" si="782"/>
        <v/>
      </c>
    </row>
    <row r="34011" spans="10:10" x14ac:dyDescent="0.25">
      <c r="J34011" t="str">
        <f t="shared" si="782"/>
        <v/>
      </c>
    </row>
    <row r="34012" spans="10:10" x14ac:dyDescent="0.25">
      <c r="J34012" t="str">
        <f t="shared" si="782"/>
        <v/>
      </c>
    </row>
    <row r="34013" spans="10:10" x14ac:dyDescent="0.25">
      <c r="J34013" t="str">
        <f t="shared" si="782"/>
        <v/>
      </c>
    </row>
    <row r="34014" spans="10:10" x14ac:dyDescent="0.25">
      <c r="J34014" t="str">
        <f t="shared" si="782"/>
        <v/>
      </c>
    </row>
    <row r="34015" spans="10:10" x14ac:dyDescent="0.25">
      <c r="J34015" t="str">
        <f t="shared" si="782"/>
        <v/>
      </c>
    </row>
    <row r="34016" spans="10:10" x14ac:dyDescent="0.25">
      <c r="J34016" t="str">
        <f t="shared" si="782"/>
        <v/>
      </c>
    </row>
    <row r="34017" spans="10:10" x14ac:dyDescent="0.25">
      <c r="J34017" t="str">
        <f t="shared" si="782"/>
        <v/>
      </c>
    </row>
    <row r="34018" spans="10:10" x14ac:dyDescent="0.25">
      <c r="J34018" t="str">
        <f t="shared" si="782"/>
        <v/>
      </c>
    </row>
    <row r="34019" spans="10:10" x14ac:dyDescent="0.25">
      <c r="J34019" t="str">
        <f t="shared" si="782"/>
        <v/>
      </c>
    </row>
    <row r="34020" spans="10:10" x14ac:dyDescent="0.25">
      <c r="J34020" t="str">
        <f t="shared" si="782"/>
        <v/>
      </c>
    </row>
    <row r="34021" spans="10:10" x14ac:dyDescent="0.25">
      <c r="J34021" t="str">
        <f t="shared" si="782"/>
        <v/>
      </c>
    </row>
    <row r="34022" spans="10:10" x14ac:dyDescent="0.25">
      <c r="J34022" t="str">
        <f t="shared" si="782"/>
        <v/>
      </c>
    </row>
    <row r="34023" spans="10:10" x14ac:dyDescent="0.25">
      <c r="J34023" t="str">
        <f t="shared" si="782"/>
        <v/>
      </c>
    </row>
    <row r="34024" spans="10:10" x14ac:dyDescent="0.25">
      <c r="J34024" t="str">
        <f t="shared" si="782"/>
        <v/>
      </c>
    </row>
    <row r="34025" spans="10:10" x14ac:dyDescent="0.25">
      <c r="J34025" t="str">
        <f t="shared" si="782"/>
        <v/>
      </c>
    </row>
    <row r="34026" spans="10:10" x14ac:dyDescent="0.25">
      <c r="J34026" t="str">
        <f t="shared" si="782"/>
        <v/>
      </c>
    </row>
    <row r="34027" spans="10:10" x14ac:dyDescent="0.25">
      <c r="J34027" t="str">
        <f t="shared" si="782"/>
        <v/>
      </c>
    </row>
    <row r="34028" spans="10:10" x14ac:dyDescent="0.25">
      <c r="J34028" t="str">
        <f t="shared" si="782"/>
        <v/>
      </c>
    </row>
    <row r="34029" spans="10:10" x14ac:dyDescent="0.25">
      <c r="J34029" t="str">
        <f t="shared" si="782"/>
        <v/>
      </c>
    </row>
    <row r="34030" spans="10:10" x14ac:dyDescent="0.25">
      <c r="J34030" t="str">
        <f t="shared" si="782"/>
        <v/>
      </c>
    </row>
    <row r="34031" spans="10:10" x14ac:dyDescent="0.25">
      <c r="J34031" t="str">
        <f t="shared" si="782"/>
        <v/>
      </c>
    </row>
    <row r="34032" spans="10:10" x14ac:dyDescent="0.25">
      <c r="J34032" t="str">
        <f t="shared" si="782"/>
        <v/>
      </c>
    </row>
    <row r="34033" spans="10:10" x14ac:dyDescent="0.25">
      <c r="J34033" t="str">
        <f t="shared" si="782"/>
        <v/>
      </c>
    </row>
    <row r="34034" spans="10:10" x14ac:dyDescent="0.25">
      <c r="J34034" t="str">
        <f t="shared" si="782"/>
        <v/>
      </c>
    </row>
    <row r="34035" spans="10:10" x14ac:dyDescent="0.25">
      <c r="J34035" t="str">
        <f t="shared" si="782"/>
        <v/>
      </c>
    </row>
    <row r="34036" spans="10:10" x14ac:dyDescent="0.25">
      <c r="J34036" t="str">
        <f t="shared" si="782"/>
        <v/>
      </c>
    </row>
    <row r="34037" spans="10:10" x14ac:dyDescent="0.25">
      <c r="J34037" t="str">
        <f t="shared" si="782"/>
        <v/>
      </c>
    </row>
    <row r="34038" spans="10:10" x14ac:dyDescent="0.25">
      <c r="J34038" t="str">
        <f t="shared" si="782"/>
        <v/>
      </c>
    </row>
    <row r="34039" spans="10:10" x14ac:dyDescent="0.25">
      <c r="J34039" t="str">
        <f t="shared" si="782"/>
        <v/>
      </c>
    </row>
    <row r="34040" spans="10:10" x14ac:dyDescent="0.25">
      <c r="J34040" t="str">
        <f t="shared" si="782"/>
        <v/>
      </c>
    </row>
    <row r="34041" spans="10:10" x14ac:dyDescent="0.25">
      <c r="J34041" t="str">
        <f t="shared" si="782"/>
        <v/>
      </c>
    </row>
    <row r="34042" spans="10:10" x14ac:dyDescent="0.25">
      <c r="J34042" t="str">
        <f t="shared" si="782"/>
        <v/>
      </c>
    </row>
    <row r="34043" spans="10:10" x14ac:dyDescent="0.25">
      <c r="J34043" t="str">
        <f t="shared" si="782"/>
        <v/>
      </c>
    </row>
    <row r="34044" spans="10:10" x14ac:dyDescent="0.25">
      <c r="J34044" t="str">
        <f t="shared" si="782"/>
        <v/>
      </c>
    </row>
    <row r="34045" spans="10:10" x14ac:dyDescent="0.25">
      <c r="J34045" t="str">
        <f t="shared" si="782"/>
        <v/>
      </c>
    </row>
    <row r="34046" spans="10:10" x14ac:dyDescent="0.25">
      <c r="J34046" t="str">
        <f t="shared" si="782"/>
        <v/>
      </c>
    </row>
    <row r="34047" spans="10:10" x14ac:dyDescent="0.25">
      <c r="J34047" t="str">
        <f t="shared" si="782"/>
        <v/>
      </c>
    </row>
    <row r="34048" spans="10:10" x14ac:dyDescent="0.25">
      <c r="J34048" t="str">
        <f t="shared" si="782"/>
        <v/>
      </c>
    </row>
    <row r="34049" spans="10:10" x14ac:dyDescent="0.25">
      <c r="J34049" t="str">
        <f t="shared" si="782"/>
        <v/>
      </c>
    </row>
    <row r="34050" spans="10:10" x14ac:dyDescent="0.25">
      <c r="J34050" t="str">
        <f t="shared" si="782"/>
        <v/>
      </c>
    </row>
    <row r="34051" spans="10:10" x14ac:dyDescent="0.25">
      <c r="J34051" t="str">
        <f t="shared" ref="J34051:J34114" si="783">B34051&amp;C34051&amp;E34051&amp;IF(C34051="Skog",F34051&amp;G34051,"")</f>
        <v/>
      </c>
    </row>
    <row r="34052" spans="10:10" x14ac:dyDescent="0.25">
      <c r="J34052" t="str">
        <f t="shared" si="783"/>
        <v/>
      </c>
    </row>
    <row r="34053" spans="10:10" x14ac:dyDescent="0.25">
      <c r="J34053" t="str">
        <f t="shared" si="783"/>
        <v/>
      </c>
    </row>
    <row r="34054" spans="10:10" x14ac:dyDescent="0.25">
      <c r="J34054" t="str">
        <f t="shared" si="783"/>
        <v/>
      </c>
    </row>
    <row r="34055" spans="10:10" x14ac:dyDescent="0.25">
      <c r="J34055" t="str">
        <f t="shared" si="783"/>
        <v/>
      </c>
    </row>
    <row r="34056" spans="10:10" x14ac:dyDescent="0.25">
      <c r="J34056" t="str">
        <f t="shared" si="783"/>
        <v/>
      </c>
    </row>
    <row r="34057" spans="10:10" x14ac:dyDescent="0.25">
      <c r="J34057" t="str">
        <f t="shared" si="783"/>
        <v/>
      </c>
    </row>
    <row r="34058" spans="10:10" x14ac:dyDescent="0.25">
      <c r="J34058" t="str">
        <f t="shared" si="783"/>
        <v/>
      </c>
    </row>
    <row r="34059" spans="10:10" x14ac:dyDescent="0.25">
      <c r="J34059" t="str">
        <f t="shared" si="783"/>
        <v/>
      </c>
    </row>
    <row r="34060" spans="10:10" x14ac:dyDescent="0.25">
      <c r="J34060" t="str">
        <f t="shared" si="783"/>
        <v/>
      </c>
    </row>
    <row r="34061" spans="10:10" x14ac:dyDescent="0.25">
      <c r="J34061" t="str">
        <f t="shared" si="783"/>
        <v/>
      </c>
    </row>
    <row r="34062" spans="10:10" x14ac:dyDescent="0.25">
      <c r="J34062" t="str">
        <f t="shared" si="783"/>
        <v/>
      </c>
    </row>
    <row r="34063" spans="10:10" x14ac:dyDescent="0.25">
      <c r="J34063" t="str">
        <f t="shared" si="783"/>
        <v/>
      </c>
    </row>
    <row r="34064" spans="10:10" x14ac:dyDescent="0.25">
      <c r="J34064" t="str">
        <f t="shared" si="783"/>
        <v/>
      </c>
    </row>
    <row r="34065" spans="10:10" x14ac:dyDescent="0.25">
      <c r="J34065" t="str">
        <f t="shared" si="783"/>
        <v/>
      </c>
    </row>
    <row r="34066" spans="10:10" x14ac:dyDescent="0.25">
      <c r="J34066" t="str">
        <f t="shared" si="783"/>
        <v/>
      </c>
    </row>
    <row r="34067" spans="10:10" x14ac:dyDescent="0.25">
      <c r="J34067" t="str">
        <f t="shared" si="783"/>
        <v/>
      </c>
    </row>
    <row r="34068" spans="10:10" x14ac:dyDescent="0.25">
      <c r="J34068" t="str">
        <f t="shared" si="783"/>
        <v/>
      </c>
    </row>
    <row r="34069" spans="10:10" x14ac:dyDescent="0.25">
      <c r="J34069" t="str">
        <f t="shared" si="783"/>
        <v/>
      </c>
    </row>
    <row r="34070" spans="10:10" x14ac:dyDescent="0.25">
      <c r="J34070" t="str">
        <f t="shared" si="783"/>
        <v/>
      </c>
    </row>
    <row r="34071" spans="10:10" x14ac:dyDescent="0.25">
      <c r="J34071" t="str">
        <f t="shared" si="783"/>
        <v/>
      </c>
    </row>
    <row r="34072" spans="10:10" x14ac:dyDescent="0.25">
      <c r="J34072" t="str">
        <f t="shared" si="783"/>
        <v/>
      </c>
    </row>
    <row r="34073" spans="10:10" x14ac:dyDescent="0.25">
      <c r="J34073" t="str">
        <f t="shared" si="783"/>
        <v/>
      </c>
    </row>
    <row r="34074" spans="10:10" x14ac:dyDescent="0.25">
      <c r="J34074" t="str">
        <f t="shared" si="783"/>
        <v/>
      </c>
    </row>
    <row r="34075" spans="10:10" x14ac:dyDescent="0.25">
      <c r="J34075" t="str">
        <f t="shared" si="783"/>
        <v/>
      </c>
    </row>
    <row r="34076" spans="10:10" x14ac:dyDescent="0.25">
      <c r="J34076" t="str">
        <f t="shared" si="783"/>
        <v/>
      </c>
    </row>
    <row r="34077" spans="10:10" x14ac:dyDescent="0.25">
      <c r="J34077" t="str">
        <f t="shared" si="783"/>
        <v/>
      </c>
    </row>
    <row r="34078" spans="10:10" x14ac:dyDescent="0.25">
      <c r="J34078" t="str">
        <f t="shared" si="783"/>
        <v/>
      </c>
    </row>
    <row r="34079" spans="10:10" x14ac:dyDescent="0.25">
      <c r="J34079" t="str">
        <f t="shared" si="783"/>
        <v/>
      </c>
    </row>
    <row r="34080" spans="10:10" x14ac:dyDescent="0.25">
      <c r="J34080" t="str">
        <f t="shared" si="783"/>
        <v/>
      </c>
    </row>
    <row r="34081" spans="10:10" x14ac:dyDescent="0.25">
      <c r="J34081" t="str">
        <f t="shared" si="783"/>
        <v/>
      </c>
    </row>
    <row r="34082" spans="10:10" x14ac:dyDescent="0.25">
      <c r="J34082" t="str">
        <f t="shared" si="783"/>
        <v/>
      </c>
    </row>
    <row r="34083" spans="10:10" x14ac:dyDescent="0.25">
      <c r="J34083" t="str">
        <f t="shared" si="783"/>
        <v/>
      </c>
    </row>
    <row r="34084" spans="10:10" x14ac:dyDescent="0.25">
      <c r="J34084" t="str">
        <f t="shared" si="783"/>
        <v/>
      </c>
    </row>
    <row r="34085" spans="10:10" x14ac:dyDescent="0.25">
      <c r="J34085" t="str">
        <f t="shared" si="783"/>
        <v/>
      </c>
    </row>
    <row r="34086" spans="10:10" x14ac:dyDescent="0.25">
      <c r="J34086" t="str">
        <f t="shared" si="783"/>
        <v/>
      </c>
    </row>
    <row r="34087" spans="10:10" x14ac:dyDescent="0.25">
      <c r="J34087" t="str">
        <f t="shared" si="783"/>
        <v/>
      </c>
    </row>
    <row r="34088" spans="10:10" x14ac:dyDescent="0.25">
      <c r="J34088" t="str">
        <f t="shared" si="783"/>
        <v/>
      </c>
    </row>
    <row r="34089" spans="10:10" x14ac:dyDescent="0.25">
      <c r="J34089" t="str">
        <f t="shared" si="783"/>
        <v/>
      </c>
    </row>
    <row r="34090" spans="10:10" x14ac:dyDescent="0.25">
      <c r="J34090" t="str">
        <f t="shared" si="783"/>
        <v/>
      </c>
    </row>
    <row r="34091" spans="10:10" x14ac:dyDescent="0.25">
      <c r="J34091" t="str">
        <f t="shared" si="783"/>
        <v/>
      </c>
    </row>
    <row r="34092" spans="10:10" x14ac:dyDescent="0.25">
      <c r="J34092" t="str">
        <f t="shared" si="783"/>
        <v/>
      </c>
    </row>
    <row r="34093" spans="10:10" x14ac:dyDescent="0.25">
      <c r="J34093" t="str">
        <f t="shared" si="783"/>
        <v/>
      </c>
    </row>
    <row r="34094" spans="10:10" x14ac:dyDescent="0.25">
      <c r="J34094" t="str">
        <f t="shared" si="783"/>
        <v/>
      </c>
    </row>
    <row r="34095" spans="10:10" x14ac:dyDescent="0.25">
      <c r="J34095" t="str">
        <f t="shared" si="783"/>
        <v/>
      </c>
    </row>
    <row r="34096" spans="10:10" x14ac:dyDescent="0.25">
      <c r="J34096" t="str">
        <f t="shared" si="783"/>
        <v/>
      </c>
    </row>
    <row r="34097" spans="10:10" x14ac:dyDescent="0.25">
      <c r="J34097" t="str">
        <f t="shared" si="783"/>
        <v/>
      </c>
    </row>
    <row r="34098" spans="10:10" x14ac:dyDescent="0.25">
      <c r="J34098" t="str">
        <f t="shared" si="783"/>
        <v/>
      </c>
    </row>
    <row r="34099" spans="10:10" x14ac:dyDescent="0.25">
      <c r="J34099" t="str">
        <f t="shared" si="783"/>
        <v/>
      </c>
    </row>
    <row r="34100" spans="10:10" x14ac:dyDescent="0.25">
      <c r="J34100" t="str">
        <f t="shared" si="783"/>
        <v/>
      </c>
    </row>
    <row r="34101" spans="10:10" x14ac:dyDescent="0.25">
      <c r="J34101" t="str">
        <f t="shared" si="783"/>
        <v/>
      </c>
    </row>
    <row r="34102" spans="10:10" x14ac:dyDescent="0.25">
      <c r="J34102" t="str">
        <f t="shared" si="783"/>
        <v/>
      </c>
    </row>
    <row r="34103" spans="10:10" x14ac:dyDescent="0.25">
      <c r="J34103" t="str">
        <f t="shared" si="783"/>
        <v/>
      </c>
    </row>
    <row r="34104" spans="10:10" x14ac:dyDescent="0.25">
      <c r="J34104" t="str">
        <f t="shared" si="783"/>
        <v/>
      </c>
    </row>
    <row r="34105" spans="10:10" x14ac:dyDescent="0.25">
      <c r="J34105" t="str">
        <f t="shared" si="783"/>
        <v/>
      </c>
    </row>
    <row r="34106" spans="10:10" x14ac:dyDescent="0.25">
      <c r="J34106" t="str">
        <f t="shared" si="783"/>
        <v/>
      </c>
    </row>
    <row r="34107" spans="10:10" x14ac:dyDescent="0.25">
      <c r="J34107" t="str">
        <f t="shared" si="783"/>
        <v/>
      </c>
    </row>
    <row r="34108" spans="10:10" x14ac:dyDescent="0.25">
      <c r="J34108" t="str">
        <f t="shared" si="783"/>
        <v/>
      </c>
    </row>
    <row r="34109" spans="10:10" x14ac:dyDescent="0.25">
      <c r="J34109" t="str">
        <f t="shared" si="783"/>
        <v/>
      </c>
    </row>
    <row r="34110" spans="10:10" x14ac:dyDescent="0.25">
      <c r="J34110" t="str">
        <f t="shared" si="783"/>
        <v/>
      </c>
    </row>
    <row r="34111" spans="10:10" x14ac:dyDescent="0.25">
      <c r="J34111" t="str">
        <f t="shared" si="783"/>
        <v/>
      </c>
    </row>
    <row r="34112" spans="10:10" x14ac:dyDescent="0.25">
      <c r="J34112" t="str">
        <f t="shared" si="783"/>
        <v/>
      </c>
    </row>
    <row r="34113" spans="10:10" x14ac:dyDescent="0.25">
      <c r="J34113" t="str">
        <f t="shared" si="783"/>
        <v/>
      </c>
    </row>
    <row r="34114" spans="10:10" x14ac:dyDescent="0.25">
      <c r="J34114" t="str">
        <f t="shared" si="783"/>
        <v/>
      </c>
    </row>
    <row r="34115" spans="10:10" x14ac:dyDescent="0.25">
      <c r="J34115" t="str">
        <f t="shared" ref="J34115:J34178" si="784">B34115&amp;C34115&amp;E34115&amp;IF(C34115="Skog",F34115&amp;G34115,"")</f>
        <v/>
      </c>
    </row>
    <row r="34116" spans="10:10" x14ac:dyDescent="0.25">
      <c r="J34116" t="str">
        <f t="shared" si="784"/>
        <v/>
      </c>
    </row>
    <row r="34117" spans="10:10" x14ac:dyDescent="0.25">
      <c r="J34117" t="str">
        <f t="shared" si="784"/>
        <v/>
      </c>
    </row>
    <row r="34118" spans="10:10" x14ac:dyDescent="0.25">
      <c r="J34118" t="str">
        <f t="shared" si="784"/>
        <v/>
      </c>
    </row>
    <row r="34119" spans="10:10" x14ac:dyDescent="0.25">
      <c r="J34119" t="str">
        <f t="shared" si="784"/>
        <v/>
      </c>
    </row>
    <row r="34120" spans="10:10" x14ac:dyDescent="0.25">
      <c r="J34120" t="str">
        <f t="shared" si="784"/>
        <v/>
      </c>
    </row>
    <row r="34121" spans="10:10" x14ac:dyDescent="0.25">
      <c r="J34121" t="str">
        <f t="shared" si="784"/>
        <v/>
      </c>
    </row>
    <row r="34122" spans="10:10" x14ac:dyDescent="0.25">
      <c r="J34122" t="str">
        <f t="shared" si="784"/>
        <v/>
      </c>
    </row>
    <row r="34123" spans="10:10" x14ac:dyDescent="0.25">
      <c r="J34123" t="str">
        <f t="shared" si="784"/>
        <v/>
      </c>
    </row>
    <row r="34124" spans="10:10" x14ac:dyDescent="0.25">
      <c r="J34124" t="str">
        <f t="shared" si="784"/>
        <v/>
      </c>
    </row>
    <row r="34125" spans="10:10" x14ac:dyDescent="0.25">
      <c r="J34125" t="str">
        <f t="shared" si="784"/>
        <v/>
      </c>
    </row>
    <row r="34126" spans="10:10" x14ac:dyDescent="0.25">
      <c r="J34126" t="str">
        <f t="shared" si="784"/>
        <v/>
      </c>
    </row>
    <row r="34127" spans="10:10" x14ac:dyDescent="0.25">
      <c r="J34127" t="str">
        <f t="shared" si="784"/>
        <v/>
      </c>
    </row>
    <row r="34128" spans="10:10" x14ac:dyDescent="0.25">
      <c r="J34128" t="str">
        <f t="shared" si="784"/>
        <v/>
      </c>
    </row>
    <row r="34129" spans="10:10" x14ac:dyDescent="0.25">
      <c r="J34129" t="str">
        <f t="shared" si="784"/>
        <v/>
      </c>
    </row>
    <row r="34130" spans="10:10" x14ac:dyDescent="0.25">
      <c r="J34130" t="str">
        <f t="shared" si="784"/>
        <v/>
      </c>
    </row>
    <row r="34131" spans="10:10" x14ac:dyDescent="0.25">
      <c r="J34131" t="str">
        <f t="shared" si="784"/>
        <v/>
      </c>
    </row>
    <row r="34132" spans="10:10" x14ac:dyDescent="0.25">
      <c r="J34132" t="str">
        <f t="shared" si="784"/>
        <v/>
      </c>
    </row>
    <row r="34133" spans="10:10" x14ac:dyDescent="0.25">
      <c r="J34133" t="str">
        <f t="shared" si="784"/>
        <v/>
      </c>
    </row>
    <row r="34134" spans="10:10" x14ac:dyDescent="0.25">
      <c r="J34134" t="str">
        <f t="shared" si="784"/>
        <v/>
      </c>
    </row>
    <row r="34135" spans="10:10" x14ac:dyDescent="0.25">
      <c r="J34135" t="str">
        <f t="shared" si="784"/>
        <v/>
      </c>
    </row>
    <row r="34136" spans="10:10" x14ac:dyDescent="0.25">
      <c r="J34136" t="str">
        <f t="shared" si="784"/>
        <v/>
      </c>
    </row>
    <row r="34137" spans="10:10" x14ac:dyDescent="0.25">
      <c r="J34137" t="str">
        <f t="shared" si="784"/>
        <v/>
      </c>
    </row>
    <row r="34138" spans="10:10" x14ac:dyDescent="0.25">
      <c r="J34138" t="str">
        <f t="shared" si="784"/>
        <v/>
      </c>
    </row>
    <row r="34139" spans="10:10" x14ac:dyDescent="0.25">
      <c r="J34139" t="str">
        <f t="shared" si="784"/>
        <v/>
      </c>
    </row>
    <row r="34140" spans="10:10" x14ac:dyDescent="0.25">
      <c r="J34140" t="str">
        <f t="shared" si="784"/>
        <v/>
      </c>
    </row>
    <row r="34141" spans="10:10" x14ac:dyDescent="0.25">
      <c r="J34141" t="str">
        <f t="shared" si="784"/>
        <v/>
      </c>
    </row>
    <row r="34142" spans="10:10" x14ac:dyDescent="0.25">
      <c r="J34142" t="str">
        <f t="shared" si="784"/>
        <v/>
      </c>
    </row>
    <row r="34143" spans="10:10" x14ac:dyDescent="0.25">
      <c r="J34143" t="str">
        <f t="shared" si="784"/>
        <v/>
      </c>
    </row>
    <row r="34144" spans="10:10" x14ac:dyDescent="0.25">
      <c r="J34144" t="str">
        <f t="shared" si="784"/>
        <v/>
      </c>
    </row>
    <row r="34145" spans="10:10" x14ac:dyDescent="0.25">
      <c r="J34145" t="str">
        <f t="shared" si="784"/>
        <v/>
      </c>
    </row>
    <row r="34146" spans="10:10" x14ac:dyDescent="0.25">
      <c r="J34146" t="str">
        <f t="shared" si="784"/>
        <v/>
      </c>
    </row>
    <row r="34147" spans="10:10" x14ac:dyDescent="0.25">
      <c r="J34147" t="str">
        <f t="shared" si="784"/>
        <v/>
      </c>
    </row>
    <row r="34148" spans="10:10" x14ac:dyDescent="0.25">
      <c r="J34148" t="str">
        <f t="shared" si="784"/>
        <v/>
      </c>
    </row>
    <row r="34149" spans="10:10" x14ac:dyDescent="0.25">
      <c r="J34149" t="str">
        <f t="shared" si="784"/>
        <v/>
      </c>
    </row>
    <row r="34150" spans="10:10" x14ac:dyDescent="0.25">
      <c r="J34150" t="str">
        <f t="shared" si="784"/>
        <v/>
      </c>
    </row>
    <row r="34151" spans="10:10" x14ac:dyDescent="0.25">
      <c r="J34151" t="str">
        <f t="shared" si="784"/>
        <v/>
      </c>
    </row>
    <row r="34152" spans="10:10" x14ac:dyDescent="0.25">
      <c r="J34152" t="str">
        <f t="shared" si="784"/>
        <v/>
      </c>
    </row>
    <row r="34153" spans="10:10" x14ac:dyDescent="0.25">
      <c r="J34153" t="str">
        <f t="shared" si="784"/>
        <v/>
      </c>
    </row>
    <row r="34154" spans="10:10" x14ac:dyDescent="0.25">
      <c r="J34154" t="str">
        <f t="shared" si="784"/>
        <v/>
      </c>
    </row>
    <row r="34155" spans="10:10" x14ac:dyDescent="0.25">
      <c r="J34155" t="str">
        <f t="shared" si="784"/>
        <v/>
      </c>
    </row>
    <row r="34156" spans="10:10" x14ac:dyDescent="0.25">
      <c r="J34156" t="str">
        <f t="shared" si="784"/>
        <v/>
      </c>
    </row>
    <row r="34157" spans="10:10" x14ac:dyDescent="0.25">
      <c r="J34157" t="str">
        <f t="shared" si="784"/>
        <v/>
      </c>
    </row>
    <row r="34158" spans="10:10" x14ac:dyDescent="0.25">
      <c r="J34158" t="str">
        <f t="shared" si="784"/>
        <v/>
      </c>
    </row>
    <row r="34159" spans="10:10" x14ac:dyDescent="0.25">
      <c r="J34159" t="str">
        <f t="shared" si="784"/>
        <v/>
      </c>
    </row>
    <row r="34160" spans="10:10" x14ac:dyDescent="0.25">
      <c r="J34160" t="str">
        <f t="shared" si="784"/>
        <v/>
      </c>
    </row>
    <row r="34161" spans="10:10" x14ac:dyDescent="0.25">
      <c r="J34161" t="str">
        <f t="shared" si="784"/>
        <v/>
      </c>
    </row>
    <row r="34162" spans="10:10" x14ac:dyDescent="0.25">
      <c r="J34162" t="str">
        <f t="shared" si="784"/>
        <v/>
      </c>
    </row>
    <row r="34163" spans="10:10" x14ac:dyDescent="0.25">
      <c r="J34163" t="str">
        <f t="shared" si="784"/>
        <v/>
      </c>
    </row>
    <row r="34164" spans="10:10" x14ac:dyDescent="0.25">
      <c r="J34164" t="str">
        <f t="shared" si="784"/>
        <v/>
      </c>
    </row>
    <row r="34165" spans="10:10" x14ac:dyDescent="0.25">
      <c r="J34165" t="str">
        <f t="shared" si="784"/>
        <v/>
      </c>
    </row>
    <row r="34166" spans="10:10" x14ac:dyDescent="0.25">
      <c r="J34166" t="str">
        <f t="shared" si="784"/>
        <v/>
      </c>
    </row>
    <row r="34167" spans="10:10" x14ac:dyDescent="0.25">
      <c r="J34167" t="str">
        <f t="shared" si="784"/>
        <v/>
      </c>
    </row>
    <row r="34168" spans="10:10" x14ac:dyDescent="0.25">
      <c r="J34168" t="str">
        <f t="shared" si="784"/>
        <v/>
      </c>
    </row>
    <row r="34169" spans="10:10" x14ac:dyDescent="0.25">
      <c r="J34169" t="str">
        <f t="shared" si="784"/>
        <v/>
      </c>
    </row>
    <row r="34170" spans="10:10" x14ac:dyDescent="0.25">
      <c r="J34170" t="str">
        <f t="shared" si="784"/>
        <v/>
      </c>
    </row>
    <row r="34171" spans="10:10" x14ac:dyDescent="0.25">
      <c r="J34171" t="str">
        <f t="shared" si="784"/>
        <v/>
      </c>
    </row>
    <row r="34172" spans="10:10" x14ac:dyDescent="0.25">
      <c r="J34172" t="str">
        <f t="shared" si="784"/>
        <v/>
      </c>
    </row>
    <row r="34173" spans="10:10" x14ac:dyDescent="0.25">
      <c r="J34173" t="str">
        <f t="shared" si="784"/>
        <v/>
      </c>
    </row>
    <row r="34174" spans="10:10" x14ac:dyDescent="0.25">
      <c r="J34174" t="str">
        <f t="shared" si="784"/>
        <v/>
      </c>
    </row>
    <row r="34175" spans="10:10" x14ac:dyDescent="0.25">
      <c r="J34175" t="str">
        <f t="shared" si="784"/>
        <v/>
      </c>
    </row>
    <row r="34176" spans="10:10" x14ac:dyDescent="0.25">
      <c r="J34176" t="str">
        <f t="shared" si="784"/>
        <v/>
      </c>
    </row>
    <row r="34177" spans="10:10" x14ac:dyDescent="0.25">
      <c r="J34177" t="str">
        <f t="shared" si="784"/>
        <v/>
      </c>
    </row>
    <row r="34178" spans="10:10" x14ac:dyDescent="0.25">
      <c r="J34178" t="str">
        <f t="shared" si="784"/>
        <v/>
      </c>
    </row>
    <row r="34179" spans="10:10" x14ac:dyDescent="0.25">
      <c r="J34179" t="str">
        <f t="shared" ref="J34179:J34242" si="785">B34179&amp;C34179&amp;E34179&amp;IF(C34179="Skog",F34179&amp;G34179,"")</f>
        <v/>
      </c>
    </row>
    <row r="34180" spans="10:10" x14ac:dyDescent="0.25">
      <c r="J34180" t="str">
        <f t="shared" si="785"/>
        <v/>
      </c>
    </row>
    <row r="34181" spans="10:10" x14ac:dyDescent="0.25">
      <c r="J34181" t="str">
        <f t="shared" si="785"/>
        <v/>
      </c>
    </row>
    <row r="34182" spans="10:10" x14ac:dyDescent="0.25">
      <c r="J34182" t="str">
        <f t="shared" si="785"/>
        <v/>
      </c>
    </row>
    <row r="34183" spans="10:10" x14ac:dyDescent="0.25">
      <c r="J34183" t="str">
        <f t="shared" si="785"/>
        <v/>
      </c>
    </row>
    <row r="34184" spans="10:10" x14ac:dyDescent="0.25">
      <c r="J34184" t="str">
        <f t="shared" si="785"/>
        <v/>
      </c>
    </row>
    <row r="34185" spans="10:10" x14ac:dyDescent="0.25">
      <c r="J34185" t="str">
        <f t="shared" si="785"/>
        <v/>
      </c>
    </row>
    <row r="34186" spans="10:10" x14ac:dyDescent="0.25">
      <c r="J34186" t="str">
        <f t="shared" si="785"/>
        <v/>
      </c>
    </row>
    <row r="34187" spans="10:10" x14ac:dyDescent="0.25">
      <c r="J34187" t="str">
        <f t="shared" si="785"/>
        <v/>
      </c>
    </row>
    <row r="34188" spans="10:10" x14ac:dyDescent="0.25">
      <c r="J34188" t="str">
        <f t="shared" si="785"/>
        <v/>
      </c>
    </row>
    <row r="34189" spans="10:10" x14ac:dyDescent="0.25">
      <c r="J34189" t="str">
        <f t="shared" si="785"/>
        <v/>
      </c>
    </row>
    <row r="34190" spans="10:10" x14ac:dyDescent="0.25">
      <c r="J34190" t="str">
        <f t="shared" si="785"/>
        <v/>
      </c>
    </row>
    <row r="34191" spans="10:10" x14ac:dyDescent="0.25">
      <c r="J34191" t="str">
        <f t="shared" si="785"/>
        <v/>
      </c>
    </row>
    <row r="34192" spans="10:10" x14ac:dyDescent="0.25">
      <c r="J34192" t="str">
        <f t="shared" si="785"/>
        <v/>
      </c>
    </row>
    <row r="34193" spans="10:10" x14ac:dyDescent="0.25">
      <c r="J34193" t="str">
        <f t="shared" si="785"/>
        <v/>
      </c>
    </row>
    <row r="34194" spans="10:10" x14ac:dyDescent="0.25">
      <c r="J34194" t="str">
        <f t="shared" si="785"/>
        <v/>
      </c>
    </row>
    <row r="34195" spans="10:10" x14ac:dyDescent="0.25">
      <c r="J34195" t="str">
        <f t="shared" si="785"/>
        <v/>
      </c>
    </row>
    <row r="34196" spans="10:10" x14ac:dyDescent="0.25">
      <c r="J34196" t="str">
        <f t="shared" si="785"/>
        <v/>
      </c>
    </row>
    <row r="34197" spans="10:10" x14ac:dyDescent="0.25">
      <c r="J34197" t="str">
        <f t="shared" si="785"/>
        <v/>
      </c>
    </row>
    <row r="34198" spans="10:10" x14ac:dyDescent="0.25">
      <c r="J34198" t="str">
        <f t="shared" si="785"/>
        <v/>
      </c>
    </row>
    <row r="34199" spans="10:10" x14ac:dyDescent="0.25">
      <c r="J34199" t="str">
        <f t="shared" si="785"/>
        <v/>
      </c>
    </row>
    <row r="34200" spans="10:10" x14ac:dyDescent="0.25">
      <c r="J34200" t="str">
        <f t="shared" si="785"/>
        <v/>
      </c>
    </row>
    <row r="34201" spans="10:10" x14ac:dyDescent="0.25">
      <c r="J34201" t="str">
        <f t="shared" si="785"/>
        <v/>
      </c>
    </row>
    <row r="34202" spans="10:10" x14ac:dyDescent="0.25">
      <c r="J34202" t="str">
        <f t="shared" si="785"/>
        <v/>
      </c>
    </row>
    <row r="34203" spans="10:10" x14ac:dyDescent="0.25">
      <c r="J34203" t="str">
        <f t="shared" si="785"/>
        <v/>
      </c>
    </row>
    <row r="34204" spans="10:10" x14ac:dyDescent="0.25">
      <c r="J34204" t="str">
        <f t="shared" si="785"/>
        <v/>
      </c>
    </row>
    <row r="34205" spans="10:10" x14ac:dyDescent="0.25">
      <c r="J34205" t="str">
        <f t="shared" si="785"/>
        <v/>
      </c>
    </row>
    <row r="34206" spans="10:10" x14ac:dyDescent="0.25">
      <c r="J34206" t="str">
        <f t="shared" si="785"/>
        <v/>
      </c>
    </row>
    <row r="34207" spans="10:10" x14ac:dyDescent="0.25">
      <c r="J34207" t="str">
        <f t="shared" si="785"/>
        <v/>
      </c>
    </row>
    <row r="34208" spans="10:10" x14ac:dyDescent="0.25">
      <c r="J34208" t="str">
        <f t="shared" si="785"/>
        <v/>
      </c>
    </row>
    <row r="34209" spans="10:10" x14ac:dyDescent="0.25">
      <c r="J34209" t="str">
        <f t="shared" si="785"/>
        <v/>
      </c>
    </row>
    <row r="34210" spans="10:10" x14ac:dyDescent="0.25">
      <c r="J34210" t="str">
        <f t="shared" si="785"/>
        <v/>
      </c>
    </row>
    <row r="34211" spans="10:10" x14ac:dyDescent="0.25">
      <c r="J34211" t="str">
        <f t="shared" si="785"/>
        <v/>
      </c>
    </row>
    <row r="34212" spans="10:10" x14ac:dyDescent="0.25">
      <c r="J34212" t="str">
        <f t="shared" si="785"/>
        <v/>
      </c>
    </row>
    <row r="34213" spans="10:10" x14ac:dyDescent="0.25">
      <c r="J34213" t="str">
        <f t="shared" si="785"/>
        <v/>
      </c>
    </row>
    <row r="34214" spans="10:10" x14ac:dyDescent="0.25">
      <c r="J34214" t="str">
        <f t="shared" si="785"/>
        <v/>
      </c>
    </row>
    <row r="34215" spans="10:10" x14ac:dyDescent="0.25">
      <c r="J34215" t="str">
        <f t="shared" si="785"/>
        <v/>
      </c>
    </row>
    <row r="34216" spans="10:10" x14ac:dyDescent="0.25">
      <c r="J34216" t="str">
        <f t="shared" si="785"/>
        <v/>
      </c>
    </row>
    <row r="34217" spans="10:10" x14ac:dyDescent="0.25">
      <c r="J34217" t="str">
        <f t="shared" si="785"/>
        <v/>
      </c>
    </row>
    <row r="34218" spans="10:10" x14ac:dyDescent="0.25">
      <c r="J34218" t="str">
        <f t="shared" si="785"/>
        <v/>
      </c>
    </row>
    <row r="34219" spans="10:10" x14ac:dyDescent="0.25">
      <c r="J34219" t="str">
        <f t="shared" si="785"/>
        <v/>
      </c>
    </row>
    <row r="34220" spans="10:10" x14ac:dyDescent="0.25">
      <c r="J34220" t="str">
        <f t="shared" si="785"/>
        <v/>
      </c>
    </row>
    <row r="34221" spans="10:10" x14ac:dyDescent="0.25">
      <c r="J34221" t="str">
        <f t="shared" si="785"/>
        <v/>
      </c>
    </row>
    <row r="34222" spans="10:10" x14ac:dyDescent="0.25">
      <c r="J34222" t="str">
        <f t="shared" si="785"/>
        <v/>
      </c>
    </row>
    <row r="34223" spans="10:10" x14ac:dyDescent="0.25">
      <c r="J34223" t="str">
        <f t="shared" si="785"/>
        <v/>
      </c>
    </row>
    <row r="34224" spans="10:10" x14ac:dyDescent="0.25">
      <c r="J34224" t="str">
        <f t="shared" si="785"/>
        <v/>
      </c>
    </row>
    <row r="34225" spans="10:10" x14ac:dyDescent="0.25">
      <c r="J34225" t="str">
        <f t="shared" si="785"/>
        <v/>
      </c>
    </row>
    <row r="34226" spans="10:10" x14ac:dyDescent="0.25">
      <c r="J34226" t="str">
        <f t="shared" si="785"/>
        <v/>
      </c>
    </row>
    <row r="34227" spans="10:10" x14ac:dyDescent="0.25">
      <c r="J34227" t="str">
        <f t="shared" si="785"/>
        <v/>
      </c>
    </row>
    <row r="34228" spans="10:10" x14ac:dyDescent="0.25">
      <c r="J34228" t="str">
        <f t="shared" si="785"/>
        <v/>
      </c>
    </row>
    <row r="34229" spans="10:10" x14ac:dyDescent="0.25">
      <c r="J34229" t="str">
        <f t="shared" si="785"/>
        <v/>
      </c>
    </row>
    <row r="34230" spans="10:10" x14ac:dyDescent="0.25">
      <c r="J34230" t="str">
        <f t="shared" si="785"/>
        <v/>
      </c>
    </row>
    <row r="34231" spans="10:10" x14ac:dyDescent="0.25">
      <c r="J34231" t="str">
        <f t="shared" si="785"/>
        <v/>
      </c>
    </row>
    <row r="34232" spans="10:10" x14ac:dyDescent="0.25">
      <c r="J34232" t="str">
        <f t="shared" si="785"/>
        <v/>
      </c>
    </row>
    <row r="34233" spans="10:10" x14ac:dyDescent="0.25">
      <c r="J34233" t="str">
        <f t="shared" si="785"/>
        <v/>
      </c>
    </row>
    <row r="34234" spans="10:10" x14ac:dyDescent="0.25">
      <c r="J34234" t="str">
        <f t="shared" si="785"/>
        <v/>
      </c>
    </row>
    <row r="34235" spans="10:10" x14ac:dyDescent="0.25">
      <c r="J34235" t="str">
        <f t="shared" si="785"/>
        <v/>
      </c>
    </row>
    <row r="34236" spans="10:10" x14ac:dyDescent="0.25">
      <c r="J34236" t="str">
        <f t="shared" si="785"/>
        <v/>
      </c>
    </row>
    <row r="34237" spans="10:10" x14ac:dyDescent="0.25">
      <c r="J34237" t="str">
        <f t="shared" si="785"/>
        <v/>
      </c>
    </row>
    <row r="34238" spans="10:10" x14ac:dyDescent="0.25">
      <c r="J34238" t="str">
        <f t="shared" si="785"/>
        <v/>
      </c>
    </row>
    <row r="34239" spans="10:10" x14ac:dyDescent="0.25">
      <c r="J34239" t="str">
        <f t="shared" si="785"/>
        <v/>
      </c>
    </row>
    <row r="34240" spans="10:10" x14ac:dyDescent="0.25">
      <c r="J34240" t="str">
        <f t="shared" si="785"/>
        <v/>
      </c>
    </row>
    <row r="34241" spans="10:10" x14ac:dyDescent="0.25">
      <c r="J34241" t="str">
        <f t="shared" si="785"/>
        <v/>
      </c>
    </row>
    <row r="34242" spans="10:10" x14ac:dyDescent="0.25">
      <c r="J34242" t="str">
        <f t="shared" si="785"/>
        <v/>
      </c>
    </row>
    <row r="34243" spans="10:10" x14ac:dyDescent="0.25">
      <c r="J34243" t="str">
        <f t="shared" ref="J34243:J34306" si="786">B34243&amp;C34243&amp;E34243&amp;IF(C34243="Skog",F34243&amp;G34243,"")</f>
        <v/>
      </c>
    </row>
    <row r="34244" spans="10:10" x14ac:dyDescent="0.25">
      <c r="J34244" t="str">
        <f t="shared" si="786"/>
        <v/>
      </c>
    </row>
    <row r="34245" spans="10:10" x14ac:dyDescent="0.25">
      <c r="J34245" t="str">
        <f t="shared" si="786"/>
        <v/>
      </c>
    </row>
    <row r="34246" spans="10:10" x14ac:dyDescent="0.25">
      <c r="J34246" t="str">
        <f t="shared" si="786"/>
        <v/>
      </c>
    </row>
    <row r="34247" spans="10:10" x14ac:dyDescent="0.25">
      <c r="J34247" t="str">
        <f t="shared" si="786"/>
        <v/>
      </c>
    </row>
    <row r="34248" spans="10:10" x14ac:dyDescent="0.25">
      <c r="J34248" t="str">
        <f t="shared" si="786"/>
        <v/>
      </c>
    </row>
    <row r="34249" spans="10:10" x14ac:dyDescent="0.25">
      <c r="J34249" t="str">
        <f t="shared" si="786"/>
        <v/>
      </c>
    </row>
    <row r="34250" spans="10:10" x14ac:dyDescent="0.25">
      <c r="J34250" t="str">
        <f t="shared" si="786"/>
        <v/>
      </c>
    </row>
    <row r="34251" spans="10:10" x14ac:dyDescent="0.25">
      <c r="J34251" t="str">
        <f t="shared" si="786"/>
        <v/>
      </c>
    </row>
    <row r="34252" spans="10:10" x14ac:dyDescent="0.25">
      <c r="J34252" t="str">
        <f t="shared" si="786"/>
        <v/>
      </c>
    </row>
    <row r="34253" spans="10:10" x14ac:dyDescent="0.25">
      <c r="J34253" t="str">
        <f t="shared" si="786"/>
        <v/>
      </c>
    </row>
    <row r="34254" spans="10:10" x14ac:dyDescent="0.25">
      <c r="J34254" t="str">
        <f t="shared" si="786"/>
        <v/>
      </c>
    </row>
    <row r="34255" spans="10:10" x14ac:dyDescent="0.25">
      <c r="J34255" t="str">
        <f t="shared" si="786"/>
        <v/>
      </c>
    </row>
    <row r="34256" spans="10:10" x14ac:dyDescent="0.25">
      <c r="J34256" t="str">
        <f t="shared" si="786"/>
        <v/>
      </c>
    </row>
    <row r="34257" spans="10:10" x14ac:dyDescent="0.25">
      <c r="J34257" t="str">
        <f t="shared" si="786"/>
        <v/>
      </c>
    </row>
    <row r="34258" spans="10:10" x14ac:dyDescent="0.25">
      <c r="J34258" t="str">
        <f t="shared" si="786"/>
        <v/>
      </c>
    </row>
    <row r="34259" spans="10:10" x14ac:dyDescent="0.25">
      <c r="J34259" t="str">
        <f t="shared" si="786"/>
        <v/>
      </c>
    </row>
    <row r="34260" spans="10:10" x14ac:dyDescent="0.25">
      <c r="J34260" t="str">
        <f t="shared" si="786"/>
        <v/>
      </c>
    </row>
    <row r="34261" spans="10:10" x14ac:dyDescent="0.25">
      <c r="J34261" t="str">
        <f t="shared" si="786"/>
        <v/>
      </c>
    </row>
    <row r="34262" spans="10:10" x14ac:dyDescent="0.25">
      <c r="J34262" t="str">
        <f t="shared" si="786"/>
        <v/>
      </c>
    </row>
    <row r="34263" spans="10:10" x14ac:dyDescent="0.25">
      <c r="J34263" t="str">
        <f t="shared" si="786"/>
        <v/>
      </c>
    </row>
    <row r="34264" spans="10:10" x14ac:dyDescent="0.25">
      <c r="J34264" t="str">
        <f t="shared" si="786"/>
        <v/>
      </c>
    </row>
    <row r="34265" spans="10:10" x14ac:dyDescent="0.25">
      <c r="J34265" t="str">
        <f t="shared" si="786"/>
        <v/>
      </c>
    </row>
    <row r="34266" spans="10:10" x14ac:dyDescent="0.25">
      <c r="J34266" t="str">
        <f t="shared" si="786"/>
        <v/>
      </c>
    </row>
    <row r="34267" spans="10:10" x14ac:dyDescent="0.25">
      <c r="J34267" t="str">
        <f t="shared" si="786"/>
        <v/>
      </c>
    </row>
    <row r="34268" spans="10:10" x14ac:dyDescent="0.25">
      <c r="J34268" t="str">
        <f t="shared" si="786"/>
        <v/>
      </c>
    </row>
    <row r="34269" spans="10:10" x14ac:dyDescent="0.25">
      <c r="J34269" t="str">
        <f t="shared" si="786"/>
        <v/>
      </c>
    </row>
    <row r="34270" spans="10:10" x14ac:dyDescent="0.25">
      <c r="J34270" t="str">
        <f t="shared" si="786"/>
        <v/>
      </c>
    </row>
    <row r="34271" spans="10:10" x14ac:dyDescent="0.25">
      <c r="J34271" t="str">
        <f t="shared" si="786"/>
        <v/>
      </c>
    </row>
    <row r="34272" spans="10:10" x14ac:dyDescent="0.25">
      <c r="J34272" t="str">
        <f t="shared" si="786"/>
        <v/>
      </c>
    </row>
    <row r="34273" spans="10:10" x14ac:dyDescent="0.25">
      <c r="J34273" t="str">
        <f t="shared" si="786"/>
        <v/>
      </c>
    </row>
    <row r="34274" spans="10:10" x14ac:dyDescent="0.25">
      <c r="J34274" t="str">
        <f t="shared" si="786"/>
        <v/>
      </c>
    </row>
    <row r="34275" spans="10:10" x14ac:dyDescent="0.25">
      <c r="J34275" t="str">
        <f t="shared" si="786"/>
        <v/>
      </c>
    </row>
    <row r="34276" spans="10:10" x14ac:dyDescent="0.25">
      <c r="J34276" t="str">
        <f t="shared" si="786"/>
        <v/>
      </c>
    </row>
    <row r="34277" spans="10:10" x14ac:dyDescent="0.25">
      <c r="J34277" t="str">
        <f t="shared" si="786"/>
        <v/>
      </c>
    </row>
    <row r="34278" spans="10:10" x14ac:dyDescent="0.25">
      <c r="J34278" t="str">
        <f t="shared" si="786"/>
        <v/>
      </c>
    </row>
    <row r="34279" spans="10:10" x14ac:dyDescent="0.25">
      <c r="J34279" t="str">
        <f t="shared" si="786"/>
        <v/>
      </c>
    </row>
    <row r="34280" spans="10:10" x14ac:dyDescent="0.25">
      <c r="J34280" t="str">
        <f t="shared" si="786"/>
        <v/>
      </c>
    </row>
    <row r="34281" spans="10:10" x14ac:dyDescent="0.25">
      <c r="J34281" t="str">
        <f t="shared" si="786"/>
        <v/>
      </c>
    </row>
    <row r="34282" spans="10:10" x14ac:dyDescent="0.25">
      <c r="J34282" t="str">
        <f t="shared" si="786"/>
        <v/>
      </c>
    </row>
    <row r="34283" spans="10:10" x14ac:dyDescent="0.25">
      <c r="J34283" t="str">
        <f t="shared" si="786"/>
        <v/>
      </c>
    </row>
    <row r="34284" spans="10:10" x14ac:dyDescent="0.25">
      <c r="J34284" t="str">
        <f t="shared" si="786"/>
        <v/>
      </c>
    </row>
    <row r="34285" spans="10:10" x14ac:dyDescent="0.25">
      <c r="J34285" t="str">
        <f t="shared" si="786"/>
        <v/>
      </c>
    </row>
    <row r="34286" spans="10:10" x14ac:dyDescent="0.25">
      <c r="J34286" t="str">
        <f t="shared" si="786"/>
        <v/>
      </c>
    </row>
    <row r="34287" spans="10:10" x14ac:dyDescent="0.25">
      <c r="J34287" t="str">
        <f t="shared" si="786"/>
        <v/>
      </c>
    </row>
    <row r="34288" spans="10:10" x14ac:dyDescent="0.25">
      <c r="J34288" t="str">
        <f t="shared" si="786"/>
        <v/>
      </c>
    </row>
    <row r="34289" spans="10:10" x14ac:dyDescent="0.25">
      <c r="J34289" t="str">
        <f t="shared" si="786"/>
        <v/>
      </c>
    </row>
    <row r="34290" spans="10:10" x14ac:dyDescent="0.25">
      <c r="J34290" t="str">
        <f t="shared" si="786"/>
        <v/>
      </c>
    </row>
    <row r="34291" spans="10:10" x14ac:dyDescent="0.25">
      <c r="J34291" t="str">
        <f t="shared" si="786"/>
        <v/>
      </c>
    </row>
    <row r="34292" spans="10:10" x14ac:dyDescent="0.25">
      <c r="J34292" t="str">
        <f t="shared" si="786"/>
        <v/>
      </c>
    </row>
    <row r="34293" spans="10:10" x14ac:dyDescent="0.25">
      <c r="J34293" t="str">
        <f t="shared" si="786"/>
        <v/>
      </c>
    </row>
    <row r="34294" spans="10:10" x14ac:dyDescent="0.25">
      <c r="J34294" t="str">
        <f t="shared" si="786"/>
        <v/>
      </c>
    </row>
    <row r="34295" spans="10:10" x14ac:dyDescent="0.25">
      <c r="J34295" t="str">
        <f t="shared" si="786"/>
        <v/>
      </c>
    </row>
    <row r="34296" spans="10:10" x14ac:dyDescent="0.25">
      <c r="J34296" t="str">
        <f t="shared" si="786"/>
        <v/>
      </c>
    </row>
    <row r="34297" spans="10:10" x14ac:dyDescent="0.25">
      <c r="J34297" t="str">
        <f t="shared" si="786"/>
        <v/>
      </c>
    </row>
    <row r="34298" spans="10:10" x14ac:dyDescent="0.25">
      <c r="J34298" t="str">
        <f t="shared" si="786"/>
        <v/>
      </c>
    </row>
    <row r="34299" spans="10:10" x14ac:dyDescent="0.25">
      <c r="J34299" t="str">
        <f t="shared" si="786"/>
        <v/>
      </c>
    </row>
    <row r="34300" spans="10:10" x14ac:dyDescent="0.25">
      <c r="J34300" t="str">
        <f t="shared" si="786"/>
        <v/>
      </c>
    </row>
    <row r="34301" spans="10:10" x14ac:dyDescent="0.25">
      <c r="J34301" t="str">
        <f t="shared" si="786"/>
        <v/>
      </c>
    </row>
    <row r="34302" spans="10:10" x14ac:dyDescent="0.25">
      <c r="J34302" t="str">
        <f t="shared" si="786"/>
        <v/>
      </c>
    </row>
    <row r="34303" spans="10:10" x14ac:dyDescent="0.25">
      <c r="J34303" t="str">
        <f t="shared" si="786"/>
        <v/>
      </c>
    </row>
    <row r="34304" spans="10:10" x14ac:dyDescent="0.25">
      <c r="J34304" t="str">
        <f t="shared" si="786"/>
        <v/>
      </c>
    </row>
    <row r="34305" spans="10:10" x14ac:dyDescent="0.25">
      <c r="J34305" t="str">
        <f t="shared" si="786"/>
        <v/>
      </c>
    </row>
    <row r="34306" spans="10:10" x14ac:dyDescent="0.25">
      <c r="J34306" t="str">
        <f t="shared" si="786"/>
        <v/>
      </c>
    </row>
    <row r="34307" spans="10:10" x14ac:dyDescent="0.25">
      <c r="J34307" t="str">
        <f t="shared" ref="J34307:J34370" si="787">B34307&amp;C34307&amp;E34307&amp;IF(C34307="Skog",F34307&amp;G34307,"")</f>
        <v/>
      </c>
    </row>
    <row r="34308" spans="10:10" x14ac:dyDescent="0.25">
      <c r="J34308" t="str">
        <f t="shared" si="787"/>
        <v/>
      </c>
    </row>
    <row r="34309" spans="10:10" x14ac:dyDescent="0.25">
      <c r="J34309" t="str">
        <f t="shared" si="787"/>
        <v/>
      </c>
    </row>
    <row r="34310" spans="10:10" x14ac:dyDescent="0.25">
      <c r="J34310" t="str">
        <f t="shared" si="787"/>
        <v/>
      </c>
    </row>
    <row r="34311" spans="10:10" x14ac:dyDescent="0.25">
      <c r="J34311" t="str">
        <f t="shared" si="787"/>
        <v/>
      </c>
    </row>
    <row r="34312" spans="10:10" x14ac:dyDescent="0.25">
      <c r="J34312" t="str">
        <f t="shared" si="787"/>
        <v/>
      </c>
    </row>
    <row r="34313" spans="10:10" x14ac:dyDescent="0.25">
      <c r="J34313" t="str">
        <f t="shared" si="787"/>
        <v/>
      </c>
    </row>
    <row r="34314" spans="10:10" x14ac:dyDescent="0.25">
      <c r="J34314" t="str">
        <f t="shared" si="787"/>
        <v/>
      </c>
    </row>
    <row r="34315" spans="10:10" x14ac:dyDescent="0.25">
      <c r="J34315" t="str">
        <f t="shared" si="787"/>
        <v/>
      </c>
    </row>
    <row r="34316" spans="10:10" x14ac:dyDescent="0.25">
      <c r="J34316" t="str">
        <f t="shared" si="787"/>
        <v/>
      </c>
    </row>
    <row r="34317" spans="10:10" x14ac:dyDescent="0.25">
      <c r="J34317" t="str">
        <f t="shared" si="787"/>
        <v/>
      </c>
    </row>
    <row r="34318" spans="10:10" x14ac:dyDescent="0.25">
      <c r="J34318" t="str">
        <f t="shared" si="787"/>
        <v/>
      </c>
    </row>
    <row r="34319" spans="10:10" x14ac:dyDescent="0.25">
      <c r="J34319" t="str">
        <f t="shared" si="787"/>
        <v/>
      </c>
    </row>
    <row r="34320" spans="10:10" x14ac:dyDescent="0.25">
      <c r="J34320" t="str">
        <f t="shared" si="787"/>
        <v/>
      </c>
    </row>
    <row r="34321" spans="10:10" x14ac:dyDescent="0.25">
      <c r="J34321" t="str">
        <f t="shared" si="787"/>
        <v/>
      </c>
    </row>
    <row r="34322" spans="10:10" x14ac:dyDescent="0.25">
      <c r="J34322" t="str">
        <f t="shared" si="787"/>
        <v/>
      </c>
    </row>
    <row r="34323" spans="10:10" x14ac:dyDescent="0.25">
      <c r="J34323" t="str">
        <f t="shared" si="787"/>
        <v/>
      </c>
    </row>
    <row r="34324" spans="10:10" x14ac:dyDescent="0.25">
      <c r="J34324" t="str">
        <f t="shared" si="787"/>
        <v/>
      </c>
    </row>
    <row r="34325" spans="10:10" x14ac:dyDescent="0.25">
      <c r="J34325" t="str">
        <f t="shared" si="787"/>
        <v/>
      </c>
    </row>
    <row r="34326" spans="10:10" x14ac:dyDescent="0.25">
      <c r="J34326" t="str">
        <f t="shared" si="787"/>
        <v/>
      </c>
    </row>
    <row r="34327" spans="10:10" x14ac:dyDescent="0.25">
      <c r="J34327" t="str">
        <f t="shared" si="787"/>
        <v/>
      </c>
    </row>
    <row r="34328" spans="10:10" x14ac:dyDescent="0.25">
      <c r="J34328" t="str">
        <f t="shared" si="787"/>
        <v/>
      </c>
    </row>
    <row r="34329" spans="10:10" x14ac:dyDescent="0.25">
      <c r="J34329" t="str">
        <f t="shared" si="787"/>
        <v/>
      </c>
    </row>
    <row r="34330" spans="10:10" x14ac:dyDescent="0.25">
      <c r="J34330" t="str">
        <f t="shared" si="787"/>
        <v/>
      </c>
    </row>
    <row r="34331" spans="10:10" x14ac:dyDescent="0.25">
      <c r="J34331" t="str">
        <f t="shared" si="787"/>
        <v/>
      </c>
    </row>
    <row r="34332" spans="10:10" x14ac:dyDescent="0.25">
      <c r="J34332" t="str">
        <f t="shared" si="787"/>
        <v/>
      </c>
    </row>
    <row r="34333" spans="10:10" x14ac:dyDescent="0.25">
      <c r="J34333" t="str">
        <f t="shared" si="787"/>
        <v/>
      </c>
    </row>
    <row r="34334" spans="10:10" x14ac:dyDescent="0.25">
      <c r="J34334" t="str">
        <f t="shared" si="787"/>
        <v/>
      </c>
    </row>
    <row r="34335" spans="10:10" x14ac:dyDescent="0.25">
      <c r="J34335" t="str">
        <f t="shared" si="787"/>
        <v/>
      </c>
    </row>
    <row r="34336" spans="10:10" x14ac:dyDescent="0.25">
      <c r="J34336" t="str">
        <f t="shared" si="787"/>
        <v/>
      </c>
    </row>
    <row r="34337" spans="10:10" x14ac:dyDescent="0.25">
      <c r="J34337" t="str">
        <f t="shared" si="787"/>
        <v/>
      </c>
    </row>
    <row r="34338" spans="10:10" x14ac:dyDescent="0.25">
      <c r="J34338" t="str">
        <f t="shared" si="787"/>
        <v/>
      </c>
    </row>
    <row r="34339" spans="10:10" x14ac:dyDescent="0.25">
      <c r="J34339" t="str">
        <f t="shared" si="787"/>
        <v/>
      </c>
    </row>
    <row r="34340" spans="10:10" x14ac:dyDescent="0.25">
      <c r="J34340" t="str">
        <f t="shared" si="787"/>
        <v/>
      </c>
    </row>
    <row r="34341" spans="10:10" x14ac:dyDescent="0.25">
      <c r="J34341" t="str">
        <f t="shared" si="787"/>
        <v/>
      </c>
    </row>
    <row r="34342" spans="10:10" x14ac:dyDescent="0.25">
      <c r="J34342" t="str">
        <f t="shared" si="787"/>
        <v/>
      </c>
    </row>
    <row r="34343" spans="10:10" x14ac:dyDescent="0.25">
      <c r="J34343" t="str">
        <f t="shared" si="787"/>
        <v/>
      </c>
    </row>
    <row r="34344" spans="10:10" x14ac:dyDescent="0.25">
      <c r="J34344" t="str">
        <f t="shared" si="787"/>
        <v/>
      </c>
    </row>
    <row r="34345" spans="10:10" x14ac:dyDescent="0.25">
      <c r="J34345" t="str">
        <f t="shared" si="787"/>
        <v/>
      </c>
    </row>
    <row r="34346" spans="10:10" x14ac:dyDescent="0.25">
      <c r="J34346" t="str">
        <f t="shared" si="787"/>
        <v/>
      </c>
    </row>
    <row r="34347" spans="10:10" x14ac:dyDescent="0.25">
      <c r="J34347" t="str">
        <f t="shared" si="787"/>
        <v/>
      </c>
    </row>
    <row r="34348" spans="10:10" x14ac:dyDescent="0.25">
      <c r="J34348" t="str">
        <f t="shared" si="787"/>
        <v/>
      </c>
    </row>
    <row r="34349" spans="10:10" x14ac:dyDescent="0.25">
      <c r="J34349" t="str">
        <f t="shared" si="787"/>
        <v/>
      </c>
    </row>
    <row r="34350" spans="10:10" x14ac:dyDescent="0.25">
      <c r="J34350" t="str">
        <f t="shared" si="787"/>
        <v/>
      </c>
    </row>
    <row r="34351" spans="10:10" x14ac:dyDescent="0.25">
      <c r="J34351" t="str">
        <f t="shared" si="787"/>
        <v/>
      </c>
    </row>
    <row r="34352" spans="10:10" x14ac:dyDescent="0.25">
      <c r="J34352" t="str">
        <f t="shared" si="787"/>
        <v/>
      </c>
    </row>
    <row r="34353" spans="10:10" x14ac:dyDescent="0.25">
      <c r="J34353" t="str">
        <f t="shared" si="787"/>
        <v/>
      </c>
    </row>
    <row r="34354" spans="10:10" x14ac:dyDescent="0.25">
      <c r="J34354" t="str">
        <f t="shared" si="787"/>
        <v/>
      </c>
    </row>
    <row r="34355" spans="10:10" x14ac:dyDescent="0.25">
      <c r="J34355" t="str">
        <f t="shared" si="787"/>
        <v/>
      </c>
    </row>
    <row r="34356" spans="10:10" x14ac:dyDescent="0.25">
      <c r="J34356" t="str">
        <f t="shared" si="787"/>
        <v/>
      </c>
    </row>
    <row r="34357" spans="10:10" x14ac:dyDescent="0.25">
      <c r="J34357" t="str">
        <f t="shared" si="787"/>
        <v/>
      </c>
    </row>
    <row r="34358" spans="10:10" x14ac:dyDescent="0.25">
      <c r="J34358" t="str">
        <f t="shared" si="787"/>
        <v/>
      </c>
    </row>
    <row r="34359" spans="10:10" x14ac:dyDescent="0.25">
      <c r="J34359" t="str">
        <f t="shared" si="787"/>
        <v/>
      </c>
    </row>
    <row r="34360" spans="10:10" x14ac:dyDescent="0.25">
      <c r="J34360" t="str">
        <f t="shared" si="787"/>
        <v/>
      </c>
    </row>
    <row r="34361" spans="10:10" x14ac:dyDescent="0.25">
      <c r="J34361" t="str">
        <f t="shared" si="787"/>
        <v/>
      </c>
    </row>
    <row r="34362" spans="10:10" x14ac:dyDescent="0.25">
      <c r="J34362" t="str">
        <f t="shared" si="787"/>
        <v/>
      </c>
    </row>
    <row r="34363" spans="10:10" x14ac:dyDescent="0.25">
      <c r="J34363" t="str">
        <f t="shared" si="787"/>
        <v/>
      </c>
    </row>
    <row r="34364" spans="10:10" x14ac:dyDescent="0.25">
      <c r="J34364" t="str">
        <f t="shared" si="787"/>
        <v/>
      </c>
    </row>
    <row r="34365" spans="10:10" x14ac:dyDescent="0.25">
      <c r="J34365" t="str">
        <f t="shared" si="787"/>
        <v/>
      </c>
    </row>
    <row r="34366" spans="10:10" x14ac:dyDescent="0.25">
      <c r="J34366" t="str">
        <f t="shared" si="787"/>
        <v/>
      </c>
    </row>
    <row r="34367" spans="10:10" x14ac:dyDescent="0.25">
      <c r="J34367" t="str">
        <f t="shared" si="787"/>
        <v/>
      </c>
    </row>
    <row r="34368" spans="10:10" x14ac:dyDescent="0.25">
      <c r="J34368" t="str">
        <f t="shared" si="787"/>
        <v/>
      </c>
    </row>
    <row r="34369" spans="10:10" x14ac:dyDescent="0.25">
      <c r="J34369" t="str">
        <f t="shared" si="787"/>
        <v/>
      </c>
    </row>
    <row r="34370" spans="10:10" x14ac:dyDescent="0.25">
      <c r="J34370" t="str">
        <f t="shared" si="787"/>
        <v/>
      </c>
    </row>
    <row r="34371" spans="10:10" x14ac:dyDescent="0.25">
      <c r="J34371" t="str">
        <f t="shared" ref="J34371:J34434" si="788">B34371&amp;C34371&amp;E34371&amp;IF(C34371="Skog",F34371&amp;G34371,"")</f>
        <v/>
      </c>
    </row>
    <row r="34372" spans="10:10" x14ac:dyDescent="0.25">
      <c r="J34372" t="str">
        <f t="shared" si="788"/>
        <v/>
      </c>
    </row>
    <row r="34373" spans="10:10" x14ac:dyDescent="0.25">
      <c r="J34373" t="str">
        <f t="shared" si="788"/>
        <v/>
      </c>
    </row>
    <row r="34374" spans="10:10" x14ac:dyDescent="0.25">
      <c r="J34374" t="str">
        <f t="shared" si="788"/>
        <v/>
      </c>
    </row>
    <row r="34375" spans="10:10" x14ac:dyDescent="0.25">
      <c r="J34375" t="str">
        <f t="shared" si="788"/>
        <v/>
      </c>
    </row>
    <row r="34376" spans="10:10" x14ac:dyDescent="0.25">
      <c r="J34376" t="str">
        <f t="shared" si="788"/>
        <v/>
      </c>
    </row>
    <row r="34377" spans="10:10" x14ac:dyDescent="0.25">
      <c r="J34377" t="str">
        <f t="shared" si="788"/>
        <v/>
      </c>
    </row>
    <row r="34378" spans="10:10" x14ac:dyDescent="0.25">
      <c r="J34378" t="str">
        <f t="shared" si="788"/>
        <v/>
      </c>
    </row>
    <row r="34379" spans="10:10" x14ac:dyDescent="0.25">
      <c r="J34379" t="str">
        <f t="shared" si="788"/>
        <v/>
      </c>
    </row>
    <row r="34380" spans="10:10" x14ac:dyDescent="0.25">
      <c r="J34380" t="str">
        <f t="shared" si="788"/>
        <v/>
      </c>
    </row>
    <row r="34381" spans="10:10" x14ac:dyDescent="0.25">
      <c r="J34381" t="str">
        <f t="shared" si="788"/>
        <v/>
      </c>
    </row>
    <row r="34382" spans="10:10" x14ac:dyDescent="0.25">
      <c r="J34382" t="str">
        <f t="shared" si="788"/>
        <v/>
      </c>
    </row>
    <row r="34383" spans="10:10" x14ac:dyDescent="0.25">
      <c r="J34383" t="str">
        <f t="shared" si="788"/>
        <v/>
      </c>
    </row>
    <row r="34384" spans="10:10" x14ac:dyDescent="0.25">
      <c r="J34384" t="str">
        <f t="shared" si="788"/>
        <v/>
      </c>
    </row>
    <row r="34385" spans="10:10" x14ac:dyDescent="0.25">
      <c r="J34385" t="str">
        <f t="shared" si="788"/>
        <v/>
      </c>
    </row>
    <row r="34386" spans="10:10" x14ac:dyDescent="0.25">
      <c r="J34386" t="str">
        <f t="shared" si="788"/>
        <v/>
      </c>
    </row>
    <row r="34387" spans="10:10" x14ac:dyDescent="0.25">
      <c r="J34387" t="str">
        <f t="shared" si="788"/>
        <v/>
      </c>
    </row>
    <row r="34388" spans="10:10" x14ac:dyDescent="0.25">
      <c r="J34388" t="str">
        <f t="shared" si="788"/>
        <v/>
      </c>
    </row>
    <row r="34389" spans="10:10" x14ac:dyDescent="0.25">
      <c r="J34389" t="str">
        <f t="shared" si="788"/>
        <v/>
      </c>
    </row>
    <row r="34390" spans="10:10" x14ac:dyDescent="0.25">
      <c r="J34390" t="str">
        <f t="shared" si="788"/>
        <v/>
      </c>
    </row>
    <row r="34391" spans="10:10" x14ac:dyDescent="0.25">
      <c r="J34391" t="str">
        <f t="shared" si="788"/>
        <v/>
      </c>
    </row>
    <row r="34392" spans="10:10" x14ac:dyDescent="0.25">
      <c r="J34392" t="str">
        <f t="shared" si="788"/>
        <v/>
      </c>
    </row>
    <row r="34393" spans="10:10" x14ac:dyDescent="0.25">
      <c r="J34393" t="str">
        <f t="shared" si="788"/>
        <v/>
      </c>
    </row>
    <row r="34394" spans="10:10" x14ac:dyDescent="0.25">
      <c r="J34394" t="str">
        <f t="shared" si="788"/>
        <v/>
      </c>
    </row>
    <row r="34395" spans="10:10" x14ac:dyDescent="0.25">
      <c r="J34395" t="str">
        <f t="shared" si="788"/>
        <v/>
      </c>
    </row>
    <row r="34396" spans="10:10" x14ac:dyDescent="0.25">
      <c r="J34396" t="str">
        <f t="shared" si="788"/>
        <v/>
      </c>
    </row>
    <row r="34397" spans="10:10" x14ac:dyDescent="0.25">
      <c r="J34397" t="str">
        <f t="shared" si="788"/>
        <v/>
      </c>
    </row>
    <row r="34398" spans="10:10" x14ac:dyDescent="0.25">
      <c r="J34398" t="str">
        <f t="shared" si="788"/>
        <v/>
      </c>
    </row>
    <row r="34399" spans="10:10" x14ac:dyDescent="0.25">
      <c r="J34399" t="str">
        <f t="shared" si="788"/>
        <v/>
      </c>
    </row>
    <row r="34400" spans="10:10" x14ac:dyDescent="0.25">
      <c r="J34400" t="str">
        <f t="shared" si="788"/>
        <v/>
      </c>
    </row>
    <row r="34401" spans="10:10" x14ac:dyDescent="0.25">
      <c r="J34401" t="str">
        <f t="shared" si="788"/>
        <v/>
      </c>
    </row>
    <row r="34402" spans="10:10" x14ac:dyDescent="0.25">
      <c r="J34402" t="str">
        <f t="shared" si="788"/>
        <v/>
      </c>
    </row>
    <row r="34403" spans="10:10" x14ac:dyDescent="0.25">
      <c r="J34403" t="str">
        <f t="shared" si="788"/>
        <v/>
      </c>
    </row>
    <row r="34404" spans="10:10" x14ac:dyDescent="0.25">
      <c r="J34404" t="str">
        <f t="shared" si="788"/>
        <v/>
      </c>
    </row>
    <row r="34405" spans="10:10" x14ac:dyDescent="0.25">
      <c r="J34405" t="str">
        <f t="shared" si="788"/>
        <v/>
      </c>
    </row>
    <row r="34406" spans="10:10" x14ac:dyDescent="0.25">
      <c r="J34406" t="str">
        <f t="shared" si="788"/>
        <v/>
      </c>
    </row>
    <row r="34407" spans="10:10" x14ac:dyDescent="0.25">
      <c r="J34407" t="str">
        <f t="shared" si="788"/>
        <v/>
      </c>
    </row>
    <row r="34408" spans="10:10" x14ac:dyDescent="0.25">
      <c r="J34408" t="str">
        <f t="shared" si="788"/>
        <v/>
      </c>
    </row>
    <row r="34409" spans="10:10" x14ac:dyDescent="0.25">
      <c r="J34409" t="str">
        <f t="shared" si="788"/>
        <v/>
      </c>
    </row>
    <row r="34410" spans="10:10" x14ac:dyDescent="0.25">
      <c r="J34410" t="str">
        <f t="shared" si="788"/>
        <v/>
      </c>
    </row>
    <row r="34411" spans="10:10" x14ac:dyDescent="0.25">
      <c r="J34411" t="str">
        <f t="shared" si="788"/>
        <v/>
      </c>
    </row>
    <row r="34412" spans="10:10" x14ac:dyDescent="0.25">
      <c r="J34412" t="str">
        <f t="shared" si="788"/>
        <v/>
      </c>
    </row>
    <row r="34413" spans="10:10" x14ac:dyDescent="0.25">
      <c r="J34413" t="str">
        <f t="shared" si="788"/>
        <v/>
      </c>
    </row>
    <row r="34414" spans="10:10" x14ac:dyDescent="0.25">
      <c r="J34414" t="str">
        <f t="shared" si="788"/>
        <v/>
      </c>
    </row>
    <row r="34415" spans="10:10" x14ac:dyDescent="0.25">
      <c r="J34415" t="str">
        <f t="shared" si="788"/>
        <v/>
      </c>
    </row>
    <row r="34416" spans="10:10" x14ac:dyDescent="0.25">
      <c r="J34416" t="str">
        <f t="shared" si="788"/>
        <v/>
      </c>
    </row>
    <row r="34417" spans="10:10" x14ac:dyDescent="0.25">
      <c r="J34417" t="str">
        <f t="shared" si="788"/>
        <v/>
      </c>
    </row>
    <row r="34418" spans="10:10" x14ac:dyDescent="0.25">
      <c r="J34418" t="str">
        <f t="shared" si="788"/>
        <v/>
      </c>
    </row>
    <row r="34419" spans="10:10" x14ac:dyDescent="0.25">
      <c r="J34419" t="str">
        <f t="shared" si="788"/>
        <v/>
      </c>
    </row>
    <row r="34420" spans="10:10" x14ac:dyDescent="0.25">
      <c r="J34420" t="str">
        <f t="shared" si="788"/>
        <v/>
      </c>
    </row>
    <row r="34421" spans="10:10" x14ac:dyDescent="0.25">
      <c r="J34421" t="str">
        <f t="shared" si="788"/>
        <v/>
      </c>
    </row>
    <row r="34422" spans="10:10" x14ac:dyDescent="0.25">
      <c r="J34422" t="str">
        <f t="shared" si="788"/>
        <v/>
      </c>
    </row>
    <row r="34423" spans="10:10" x14ac:dyDescent="0.25">
      <c r="J34423" t="str">
        <f t="shared" si="788"/>
        <v/>
      </c>
    </row>
    <row r="34424" spans="10:10" x14ac:dyDescent="0.25">
      <c r="J34424" t="str">
        <f t="shared" si="788"/>
        <v/>
      </c>
    </row>
    <row r="34425" spans="10:10" x14ac:dyDescent="0.25">
      <c r="J34425" t="str">
        <f t="shared" si="788"/>
        <v/>
      </c>
    </row>
    <row r="34426" spans="10:10" x14ac:dyDescent="0.25">
      <c r="J34426" t="str">
        <f t="shared" si="788"/>
        <v/>
      </c>
    </row>
    <row r="34427" spans="10:10" x14ac:dyDescent="0.25">
      <c r="J34427" t="str">
        <f t="shared" si="788"/>
        <v/>
      </c>
    </row>
    <row r="34428" spans="10:10" x14ac:dyDescent="0.25">
      <c r="J34428" t="str">
        <f t="shared" si="788"/>
        <v/>
      </c>
    </row>
    <row r="34429" spans="10:10" x14ac:dyDescent="0.25">
      <c r="J34429" t="str">
        <f t="shared" si="788"/>
        <v/>
      </c>
    </row>
    <row r="34430" spans="10:10" x14ac:dyDescent="0.25">
      <c r="J34430" t="str">
        <f t="shared" si="788"/>
        <v/>
      </c>
    </row>
    <row r="34431" spans="10:10" x14ac:dyDescent="0.25">
      <c r="J34431" t="str">
        <f t="shared" si="788"/>
        <v/>
      </c>
    </row>
    <row r="34432" spans="10:10" x14ac:dyDescent="0.25">
      <c r="J34432" t="str">
        <f t="shared" si="788"/>
        <v/>
      </c>
    </row>
    <row r="34433" spans="10:10" x14ac:dyDescent="0.25">
      <c r="J34433" t="str">
        <f t="shared" si="788"/>
        <v/>
      </c>
    </row>
    <row r="34434" spans="10:10" x14ac:dyDescent="0.25">
      <c r="J34434" t="str">
        <f t="shared" si="788"/>
        <v/>
      </c>
    </row>
    <row r="34435" spans="10:10" x14ac:dyDescent="0.25">
      <c r="J34435" t="str">
        <f t="shared" ref="J34435:J34498" si="789">B34435&amp;C34435&amp;E34435&amp;IF(C34435="Skog",F34435&amp;G34435,"")</f>
        <v/>
      </c>
    </row>
    <row r="34436" spans="10:10" x14ac:dyDescent="0.25">
      <c r="J34436" t="str">
        <f t="shared" si="789"/>
        <v/>
      </c>
    </row>
    <row r="34437" spans="10:10" x14ac:dyDescent="0.25">
      <c r="J34437" t="str">
        <f t="shared" si="789"/>
        <v/>
      </c>
    </row>
    <row r="34438" spans="10:10" x14ac:dyDescent="0.25">
      <c r="J34438" t="str">
        <f t="shared" si="789"/>
        <v/>
      </c>
    </row>
    <row r="34439" spans="10:10" x14ac:dyDescent="0.25">
      <c r="J34439" t="str">
        <f t="shared" si="789"/>
        <v/>
      </c>
    </row>
    <row r="34440" spans="10:10" x14ac:dyDescent="0.25">
      <c r="J34440" t="str">
        <f t="shared" si="789"/>
        <v/>
      </c>
    </row>
    <row r="34441" spans="10:10" x14ac:dyDescent="0.25">
      <c r="J34441" t="str">
        <f t="shared" si="789"/>
        <v/>
      </c>
    </row>
    <row r="34442" spans="10:10" x14ac:dyDescent="0.25">
      <c r="J34442" t="str">
        <f t="shared" si="789"/>
        <v/>
      </c>
    </row>
    <row r="34443" spans="10:10" x14ac:dyDescent="0.25">
      <c r="J34443" t="str">
        <f t="shared" si="789"/>
        <v/>
      </c>
    </row>
    <row r="34444" spans="10:10" x14ac:dyDescent="0.25">
      <c r="J34444" t="str">
        <f t="shared" si="789"/>
        <v/>
      </c>
    </row>
    <row r="34445" spans="10:10" x14ac:dyDescent="0.25">
      <c r="J34445" t="str">
        <f t="shared" si="789"/>
        <v/>
      </c>
    </row>
    <row r="34446" spans="10:10" x14ac:dyDescent="0.25">
      <c r="J34446" t="str">
        <f t="shared" si="789"/>
        <v/>
      </c>
    </row>
    <row r="34447" spans="10:10" x14ac:dyDescent="0.25">
      <c r="J34447" t="str">
        <f t="shared" si="789"/>
        <v/>
      </c>
    </row>
    <row r="34448" spans="10:10" x14ac:dyDescent="0.25">
      <c r="J34448" t="str">
        <f t="shared" si="789"/>
        <v/>
      </c>
    </row>
    <row r="34449" spans="10:10" x14ac:dyDescent="0.25">
      <c r="J34449" t="str">
        <f t="shared" si="789"/>
        <v/>
      </c>
    </row>
    <row r="34450" spans="10:10" x14ac:dyDescent="0.25">
      <c r="J34450" t="str">
        <f t="shared" si="789"/>
        <v/>
      </c>
    </row>
    <row r="34451" spans="10:10" x14ac:dyDescent="0.25">
      <c r="J34451" t="str">
        <f t="shared" si="789"/>
        <v/>
      </c>
    </row>
    <row r="34452" spans="10:10" x14ac:dyDescent="0.25">
      <c r="J34452" t="str">
        <f t="shared" si="789"/>
        <v/>
      </c>
    </row>
    <row r="34453" spans="10:10" x14ac:dyDescent="0.25">
      <c r="J34453" t="str">
        <f t="shared" si="789"/>
        <v/>
      </c>
    </row>
    <row r="34454" spans="10:10" x14ac:dyDescent="0.25">
      <c r="J34454" t="str">
        <f t="shared" si="789"/>
        <v/>
      </c>
    </row>
    <row r="34455" spans="10:10" x14ac:dyDescent="0.25">
      <c r="J34455" t="str">
        <f t="shared" si="789"/>
        <v/>
      </c>
    </row>
    <row r="34456" spans="10:10" x14ac:dyDescent="0.25">
      <c r="J34456" t="str">
        <f t="shared" si="789"/>
        <v/>
      </c>
    </row>
    <row r="34457" spans="10:10" x14ac:dyDescent="0.25">
      <c r="J34457" t="str">
        <f t="shared" si="789"/>
        <v/>
      </c>
    </row>
    <row r="34458" spans="10:10" x14ac:dyDescent="0.25">
      <c r="J34458" t="str">
        <f t="shared" si="789"/>
        <v/>
      </c>
    </row>
    <row r="34459" spans="10:10" x14ac:dyDescent="0.25">
      <c r="J34459" t="str">
        <f t="shared" si="789"/>
        <v/>
      </c>
    </row>
    <row r="34460" spans="10:10" x14ac:dyDescent="0.25">
      <c r="J34460" t="str">
        <f t="shared" si="789"/>
        <v/>
      </c>
    </row>
    <row r="34461" spans="10:10" x14ac:dyDescent="0.25">
      <c r="J34461" t="str">
        <f t="shared" si="789"/>
        <v/>
      </c>
    </row>
    <row r="34462" spans="10:10" x14ac:dyDescent="0.25">
      <c r="J34462" t="str">
        <f t="shared" si="789"/>
        <v/>
      </c>
    </row>
    <row r="34463" spans="10:10" x14ac:dyDescent="0.25">
      <c r="J34463" t="str">
        <f t="shared" si="789"/>
        <v/>
      </c>
    </row>
    <row r="34464" spans="10:10" x14ac:dyDescent="0.25">
      <c r="J34464" t="str">
        <f t="shared" si="789"/>
        <v/>
      </c>
    </row>
    <row r="34465" spans="10:10" x14ac:dyDescent="0.25">
      <c r="J34465" t="str">
        <f t="shared" si="789"/>
        <v/>
      </c>
    </row>
    <row r="34466" spans="10:10" x14ac:dyDescent="0.25">
      <c r="J34466" t="str">
        <f t="shared" si="789"/>
        <v/>
      </c>
    </row>
    <row r="34467" spans="10:10" x14ac:dyDescent="0.25">
      <c r="J34467" t="str">
        <f t="shared" si="789"/>
        <v/>
      </c>
    </row>
    <row r="34468" spans="10:10" x14ac:dyDescent="0.25">
      <c r="J34468" t="str">
        <f t="shared" si="789"/>
        <v/>
      </c>
    </row>
    <row r="34469" spans="10:10" x14ac:dyDescent="0.25">
      <c r="J34469" t="str">
        <f t="shared" si="789"/>
        <v/>
      </c>
    </row>
    <row r="34470" spans="10:10" x14ac:dyDescent="0.25">
      <c r="J34470" t="str">
        <f t="shared" si="789"/>
        <v/>
      </c>
    </row>
    <row r="34471" spans="10:10" x14ac:dyDescent="0.25">
      <c r="J34471" t="str">
        <f t="shared" si="789"/>
        <v/>
      </c>
    </row>
    <row r="34472" spans="10:10" x14ac:dyDescent="0.25">
      <c r="J34472" t="str">
        <f t="shared" si="789"/>
        <v/>
      </c>
    </row>
    <row r="34473" spans="10:10" x14ac:dyDescent="0.25">
      <c r="J34473" t="str">
        <f t="shared" si="789"/>
        <v/>
      </c>
    </row>
    <row r="34474" spans="10:10" x14ac:dyDescent="0.25">
      <c r="J34474" t="str">
        <f t="shared" si="789"/>
        <v/>
      </c>
    </row>
    <row r="34475" spans="10:10" x14ac:dyDescent="0.25">
      <c r="J34475" t="str">
        <f t="shared" si="789"/>
        <v/>
      </c>
    </row>
    <row r="34476" spans="10:10" x14ac:dyDescent="0.25">
      <c r="J34476" t="str">
        <f t="shared" si="789"/>
        <v/>
      </c>
    </row>
    <row r="34477" spans="10:10" x14ac:dyDescent="0.25">
      <c r="J34477" t="str">
        <f t="shared" si="789"/>
        <v/>
      </c>
    </row>
    <row r="34478" spans="10:10" x14ac:dyDescent="0.25">
      <c r="J34478" t="str">
        <f t="shared" si="789"/>
        <v/>
      </c>
    </row>
    <row r="34479" spans="10:10" x14ac:dyDescent="0.25">
      <c r="J34479" t="str">
        <f t="shared" si="789"/>
        <v/>
      </c>
    </row>
    <row r="34480" spans="10:10" x14ac:dyDescent="0.25">
      <c r="J34480" t="str">
        <f t="shared" si="789"/>
        <v/>
      </c>
    </row>
    <row r="34481" spans="10:10" x14ac:dyDescent="0.25">
      <c r="J34481" t="str">
        <f t="shared" si="789"/>
        <v/>
      </c>
    </row>
    <row r="34482" spans="10:10" x14ac:dyDescent="0.25">
      <c r="J34482" t="str">
        <f t="shared" si="789"/>
        <v/>
      </c>
    </row>
    <row r="34483" spans="10:10" x14ac:dyDescent="0.25">
      <c r="J34483" t="str">
        <f t="shared" si="789"/>
        <v/>
      </c>
    </row>
    <row r="34484" spans="10:10" x14ac:dyDescent="0.25">
      <c r="J34484" t="str">
        <f t="shared" si="789"/>
        <v/>
      </c>
    </row>
    <row r="34485" spans="10:10" x14ac:dyDescent="0.25">
      <c r="J34485" t="str">
        <f t="shared" si="789"/>
        <v/>
      </c>
    </row>
    <row r="34486" spans="10:10" x14ac:dyDescent="0.25">
      <c r="J34486" t="str">
        <f t="shared" si="789"/>
        <v/>
      </c>
    </row>
    <row r="34487" spans="10:10" x14ac:dyDescent="0.25">
      <c r="J34487" t="str">
        <f t="shared" si="789"/>
        <v/>
      </c>
    </row>
    <row r="34488" spans="10:10" x14ac:dyDescent="0.25">
      <c r="J34488" t="str">
        <f t="shared" si="789"/>
        <v/>
      </c>
    </row>
    <row r="34489" spans="10:10" x14ac:dyDescent="0.25">
      <c r="J34489" t="str">
        <f t="shared" si="789"/>
        <v/>
      </c>
    </row>
    <row r="34490" spans="10:10" x14ac:dyDescent="0.25">
      <c r="J34490" t="str">
        <f t="shared" si="789"/>
        <v/>
      </c>
    </row>
    <row r="34491" spans="10:10" x14ac:dyDescent="0.25">
      <c r="J34491" t="str">
        <f t="shared" si="789"/>
        <v/>
      </c>
    </row>
    <row r="34492" spans="10:10" x14ac:dyDescent="0.25">
      <c r="J34492" t="str">
        <f t="shared" si="789"/>
        <v/>
      </c>
    </row>
    <row r="34493" spans="10:10" x14ac:dyDescent="0.25">
      <c r="J34493" t="str">
        <f t="shared" si="789"/>
        <v/>
      </c>
    </row>
    <row r="34494" spans="10:10" x14ac:dyDescent="0.25">
      <c r="J34494" t="str">
        <f t="shared" si="789"/>
        <v/>
      </c>
    </row>
    <row r="34495" spans="10:10" x14ac:dyDescent="0.25">
      <c r="J34495" t="str">
        <f t="shared" si="789"/>
        <v/>
      </c>
    </row>
    <row r="34496" spans="10:10" x14ac:dyDescent="0.25">
      <c r="J34496" t="str">
        <f t="shared" si="789"/>
        <v/>
      </c>
    </row>
    <row r="34497" spans="10:10" x14ac:dyDescent="0.25">
      <c r="J34497" t="str">
        <f t="shared" si="789"/>
        <v/>
      </c>
    </row>
    <row r="34498" spans="10:10" x14ac:dyDescent="0.25">
      <c r="J34498" t="str">
        <f t="shared" si="789"/>
        <v/>
      </c>
    </row>
    <row r="34499" spans="10:10" x14ac:dyDescent="0.25">
      <c r="J34499" t="str">
        <f t="shared" ref="J34499:J34562" si="790">B34499&amp;C34499&amp;E34499&amp;IF(C34499="Skog",F34499&amp;G34499,"")</f>
        <v/>
      </c>
    </row>
    <row r="34500" spans="10:10" x14ac:dyDescent="0.25">
      <c r="J34500" t="str">
        <f t="shared" si="790"/>
        <v/>
      </c>
    </row>
    <row r="34501" spans="10:10" x14ac:dyDescent="0.25">
      <c r="J34501" t="str">
        <f t="shared" si="790"/>
        <v/>
      </c>
    </row>
    <row r="34502" spans="10:10" x14ac:dyDescent="0.25">
      <c r="J34502" t="str">
        <f t="shared" si="790"/>
        <v/>
      </c>
    </row>
    <row r="34503" spans="10:10" x14ac:dyDescent="0.25">
      <c r="J34503" t="str">
        <f t="shared" si="790"/>
        <v/>
      </c>
    </row>
    <row r="34504" spans="10:10" x14ac:dyDescent="0.25">
      <c r="J34504" t="str">
        <f t="shared" si="790"/>
        <v/>
      </c>
    </row>
    <row r="34505" spans="10:10" x14ac:dyDescent="0.25">
      <c r="J34505" t="str">
        <f t="shared" si="790"/>
        <v/>
      </c>
    </row>
    <row r="34506" spans="10:10" x14ac:dyDescent="0.25">
      <c r="J34506" t="str">
        <f t="shared" si="790"/>
        <v/>
      </c>
    </row>
    <row r="34507" spans="10:10" x14ac:dyDescent="0.25">
      <c r="J34507" t="str">
        <f t="shared" si="790"/>
        <v/>
      </c>
    </row>
    <row r="34508" spans="10:10" x14ac:dyDescent="0.25">
      <c r="J34508" t="str">
        <f t="shared" si="790"/>
        <v/>
      </c>
    </row>
    <row r="34509" spans="10:10" x14ac:dyDescent="0.25">
      <c r="J34509" t="str">
        <f t="shared" si="790"/>
        <v/>
      </c>
    </row>
    <row r="34510" spans="10:10" x14ac:dyDescent="0.25">
      <c r="J34510" t="str">
        <f t="shared" si="790"/>
        <v/>
      </c>
    </row>
    <row r="34511" spans="10:10" x14ac:dyDescent="0.25">
      <c r="J34511" t="str">
        <f t="shared" si="790"/>
        <v/>
      </c>
    </row>
    <row r="34512" spans="10:10" x14ac:dyDescent="0.25">
      <c r="J34512" t="str">
        <f t="shared" si="790"/>
        <v/>
      </c>
    </row>
    <row r="34513" spans="10:10" x14ac:dyDescent="0.25">
      <c r="J34513" t="str">
        <f t="shared" si="790"/>
        <v/>
      </c>
    </row>
    <row r="34514" spans="10:10" x14ac:dyDescent="0.25">
      <c r="J34514" t="str">
        <f t="shared" si="790"/>
        <v/>
      </c>
    </row>
    <row r="34515" spans="10:10" x14ac:dyDescent="0.25">
      <c r="J34515" t="str">
        <f t="shared" si="790"/>
        <v/>
      </c>
    </row>
    <row r="34516" spans="10:10" x14ac:dyDescent="0.25">
      <c r="J34516" t="str">
        <f t="shared" si="790"/>
        <v/>
      </c>
    </row>
    <row r="34517" spans="10:10" x14ac:dyDescent="0.25">
      <c r="J34517" t="str">
        <f t="shared" si="790"/>
        <v/>
      </c>
    </row>
    <row r="34518" spans="10:10" x14ac:dyDescent="0.25">
      <c r="J34518" t="str">
        <f t="shared" si="790"/>
        <v/>
      </c>
    </row>
    <row r="34519" spans="10:10" x14ac:dyDescent="0.25">
      <c r="J34519" t="str">
        <f t="shared" si="790"/>
        <v/>
      </c>
    </row>
    <row r="34520" spans="10:10" x14ac:dyDescent="0.25">
      <c r="J34520" t="str">
        <f t="shared" si="790"/>
        <v/>
      </c>
    </row>
    <row r="34521" spans="10:10" x14ac:dyDescent="0.25">
      <c r="J34521" t="str">
        <f t="shared" si="790"/>
        <v/>
      </c>
    </row>
    <row r="34522" spans="10:10" x14ac:dyDescent="0.25">
      <c r="J34522" t="str">
        <f t="shared" si="790"/>
        <v/>
      </c>
    </row>
    <row r="34523" spans="10:10" x14ac:dyDescent="0.25">
      <c r="J34523" t="str">
        <f t="shared" si="790"/>
        <v/>
      </c>
    </row>
    <row r="34524" spans="10:10" x14ac:dyDescent="0.25">
      <c r="J34524" t="str">
        <f t="shared" si="790"/>
        <v/>
      </c>
    </row>
    <row r="34525" spans="10:10" x14ac:dyDescent="0.25">
      <c r="J34525" t="str">
        <f t="shared" si="790"/>
        <v/>
      </c>
    </row>
    <row r="34526" spans="10:10" x14ac:dyDescent="0.25">
      <c r="J34526" t="str">
        <f t="shared" si="790"/>
        <v/>
      </c>
    </row>
    <row r="34527" spans="10:10" x14ac:dyDescent="0.25">
      <c r="J34527" t="str">
        <f t="shared" si="790"/>
        <v/>
      </c>
    </row>
    <row r="34528" spans="10:10" x14ac:dyDescent="0.25">
      <c r="J34528" t="str">
        <f t="shared" si="790"/>
        <v/>
      </c>
    </row>
    <row r="34529" spans="10:10" x14ac:dyDescent="0.25">
      <c r="J34529" t="str">
        <f t="shared" si="790"/>
        <v/>
      </c>
    </row>
    <row r="34530" spans="10:10" x14ac:dyDescent="0.25">
      <c r="J34530" t="str">
        <f t="shared" si="790"/>
        <v/>
      </c>
    </row>
    <row r="34531" spans="10:10" x14ac:dyDescent="0.25">
      <c r="J34531" t="str">
        <f t="shared" si="790"/>
        <v/>
      </c>
    </row>
    <row r="34532" spans="10:10" x14ac:dyDescent="0.25">
      <c r="J34532" t="str">
        <f t="shared" si="790"/>
        <v/>
      </c>
    </row>
    <row r="34533" spans="10:10" x14ac:dyDescent="0.25">
      <c r="J34533" t="str">
        <f t="shared" si="790"/>
        <v/>
      </c>
    </row>
    <row r="34534" spans="10:10" x14ac:dyDescent="0.25">
      <c r="J34534" t="str">
        <f t="shared" si="790"/>
        <v/>
      </c>
    </row>
    <row r="34535" spans="10:10" x14ac:dyDescent="0.25">
      <c r="J34535" t="str">
        <f t="shared" si="790"/>
        <v/>
      </c>
    </row>
    <row r="34536" spans="10:10" x14ac:dyDescent="0.25">
      <c r="J34536" t="str">
        <f t="shared" si="790"/>
        <v/>
      </c>
    </row>
    <row r="34537" spans="10:10" x14ac:dyDescent="0.25">
      <c r="J34537" t="str">
        <f t="shared" si="790"/>
        <v/>
      </c>
    </row>
    <row r="34538" spans="10:10" x14ac:dyDescent="0.25">
      <c r="J34538" t="str">
        <f t="shared" si="790"/>
        <v/>
      </c>
    </row>
    <row r="34539" spans="10:10" x14ac:dyDescent="0.25">
      <c r="J34539" t="str">
        <f t="shared" si="790"/>
        <v/>
      </c>
    </row>
    <row r="34540" spans="10:10" x14ac:dyDescent="0.25">
      <c r="J34540" t="str">
        <f t="shared" si="790"/>
        <v/>
      </c>
    </row>
    <row r="34541" spans="10:10" x14ac:dyDescent="0.25">
      <c r="J34541" t="str">
        <f t="shared" si="790"/>
        <v/>
      </c>
    </row>
    <row r="34542" spans="10:10" x14ac:dyDescent="0.25">
      <c r="J34542" t="str">
        <f t="shared" si="790"/>
        <v/>
      </c>
    </row>
    <row r="34543" spans="10:10" x14ac:dyDescent="0.25">
      <c r="J34543" t="str">
        <f t="shared" si="790"/>
        <v/>
      </c>
    </row>
    <row r="34544" spans="10:10" x14ac:dyDescent="0.25">
      <c r="J34544" t="str">
        <f t="shared" si="790"/>
        <v/>
      </c>
    </row>
    <row r="34545" spans="10:10" x14ac:dyDescent="0.25">
      <c r="J34545" t="str">
        <f t="shared" si="790"/>
        <v/>
      </c>
    </row>
    <row r="34546" spans="10:10" x14ac:dyDescent="0.25">
      <c r="J34546" t="str">
        <f t="shared" si="790"/>
        <v/>
      </c>
    </row>
    <row r="34547" spans="10:10" x14ac:dyDescent="0.25">
      <c r="J34547" t="str">
        <f t="shared" si="790"/>
        <v/>
      </c>
    </row>
    <row r="34548" spans="10:10" x14ac:dyDescent="0.25">
      <c r="J34548" t="str">
        <f t="shared" si="790"/>
        <v/>
      </c>
    </row>
    <row r="34549" spans="10:10" x14ac:dyDescent="0.25">
      <c r="J34549" t="str">
        <f t="shared" si="790"/>
        <v/>
      </c>
    </row>
    <row r="34550" spans="10:10" x14ac:dyDescent="0.25">
      <c r="J34550" t="str">
        <f t="shared" si="790"/>
        <v/>
      </c>
    </row>
    <row r="34551" spans="10:10" x14ac:dyDescent="0.25">
      <c r="J34551" t="str">
        <f t="shared" si="790"/>
        <v/>
      </c>
    </row>
    <row r="34552" spans="10:10" x14ac:dyDescent="0.25">
      <c r="J34552" t="str">
        <f t="shared" si="790"/>
        <v/>
      </c>
    </row>
    <row r="34553" spans="10:10" x14ac:dyDescent="0.25">
      <c r="J34553" t="str">
        <f t="shared" si="790"/>
        <v/>
      </c>
    </row>
    <row r="34554" spans="10:10" x14ac:dyDescent="0.25">
      <c r="J34554" t="str">
        <f t="shared" si="790"/>
        <v/>
      </c>
    </row>
    <row r="34555" spans="10:10" x14ac:dyDescent="0.25">
      <c r="J34555" t="str">
        <f t="shared" si="790"/>
        <v/>
      </c>
    </row>
    <row r="34556" spans="10:10" x14ac:dyDescent="0.25">
      <c r="J34556" t="str">
        <f t="shared" si="790"/>
        <v/>
      </c>
    </row>
    <row r="34557" spans="10:10" x14ac:dyDescent="0.25">
      <c r="J34557" t="str">
        <f t="shared" si="790"/>
        <v/>
      </c>
    </row>
    <row r="34558" spans="10:10" x14ac:dyDescent="0.25">
      <c r="J34558" t="str">
        <f t="shared" si="790"/>
        <v/>
      </c>
    </row>
    <row r="34559" spans="10:10" x14ac:dyDescent="0.25">
      <c r="J34559" t="str">
        <f t="shared" si="790"/>
        <v/>
      </c>
    </row>
    <row r="34560" spans="10:10" x14ac:dyDescent="0.25">
      <c r="J34560" t="str">
        <f t="shared" si="790"/>
        <v/>
      </c>
    </row>
    <row r="34561" spans="10:10" x14ac:dyDescent="0.25">
      <c r="J34561" t="str">
        <f t="shared" si="790"/>
        <v/>
      </c>
    </row>
    <row r="34562" spans="10:10" x14ac:dyDescent="0.25">
      <c r="J34562" t="str">
        <f t="shared" si="790"/>
        <v/>
      </c>
    </row>
    <row r="34563" spans="10:10" x14ac:dyDescent="0.25">
      <c r="J34563" t="str">
        <f t="shared" ref="J34563:J34626" si="791">B34563&amp;C34563&amp;E34563&amp;IF(C34563="Skog",F34563&amp;G34563,"")</f>
        <v/>
      </c>
    </row>
    <row r="34564" spans="10:10" x14ac:dyDescent="0.25">
      <c r="J34564" t="str">
        <f t="shared" si="791"/>
        <v/>
      </c>
    </row>
    <row r="34565" spans="10:10" x14ac:dyDescent="0.25">
      <c r="J34565" t="str">
        <f t="shared" si="791"/>
        <v/>
      </c>
    </row>
    <row r="34566" spans="10:10" x14ac:dyDescent="0.25">
      <c r="J34566" t="str">
        <f t="shared" si="791"/>
        <v/>
      </c>
    </row>
    <row r="34567" spans="10:10" x14ac:dyDescent="0.25">
      <c r="J34567" t="str">
        <f t="shared" si="791"/>
        <v/>
      </c>
    </row>
    <row r="34568" spans="10:10" x14ac:dyDescent="0.25">
      <c r="J34568" t="str">
        <f t="shared" si="791"/>
        <v/>
      </c>
    </row>
    <row r="34569" spans="10:10" x14ac:dyDescent="0.25">
      <c r="J34569" t="str">
        <f t="shared" si="791"/>
        <v/>
      </c>
    </row>
    <row r="34570" spans="10:10" x14ac:dyDescent="0.25">
      <c r="J34570" t="str">
        <f t="shared" si="791"/>
        <v/>
      </c>
    </row>
    <row r="34571" spans="10:10" x14ac:dyDescent="0.25">
      <c r="J34571" t="str">
        <f t="shared" si="791"/>
        <v/>
      </c>
    </row>
    <row r="34572" spans="10:10" x14ac:dyDescent="0.25">
      <c r="J34572" t="str">
        <f t="shared" si="791"/>
        <v/>
      </c>
    </row>
    <row r="34573" spans="10:10" x14ac:dyDescent="0.25">
      <c r="J34573" t="str">
        <f t="shared" si="791"/>
        <v/>
      </c>
    </row>
    <row r="34574" spans="10:10" x14ac:dyDescent="0.25">
      <c r="J34574" t="str">
        <f t="shared" si="791"/>
        <v/>
      </c>
    </row>
    <row r="34575" spans="10:10" x14ac:dyDescent="0.25">
      <c r="J34575" t="str">
        <f t="shared" si="791"/>
        <v/>
      </c>
    </row>
    <row r="34576" spans="10:10" x14ac:dyDescent="0.25">
      <c r="J34576" t="str">
        <f t="shared" si="791"/>
        <v/>
      </c>
    </row>
    <row r="34577" spans="10:10" x14ac:dyDescent="0.25">
      <c r="J34577" t="str">
        <f t="shared" si="791"/>
        <v/>
      </c>
    </row>
    <row r="34578" spans="10:10" x14ac:dyDescent="0.25">
      <c r="J34578" t="str">
        <f t="shared" si="791"/>
        <v/>
      </c>
    </row>
    <row r="34579" spans="10:10" x14ac:dyDescent="0.25">
      <c r="J34579" t="str">
        <f t="shared" si="791"/>
        <v/>
      </c>
    </row>
    <row r="34580" spans="10:10" x14ac:dyDescent="0.25">
      <c r="J34580" t="str">
        <f t="shared" si="791"/>
        <v/>
      </c>
    </row>
    <row r="34581" spans="10:10" x14ac:dyDescent="0.25">
      <c r="J34581" t="str">
        <f t="shared" si="791"/>
        <v/>
      </c>
    </row>
    <row r="34582" spans="10:10" x14ac:dyDescent="0.25">
      <c r="J34582" t="str">
        <f t="shared" si="791"/>
        <v/>
      </c>
    </row>
    <row r="34583" spans="10:10" x14ac:dyDescent="0.25">
      <c r="J34583" t="str">
        <f t="shared" si="791"/>
        <v/>
      </c>
    </row>
    <row r="34584" spans="10:10" x14ac:dyDescent="0.25">
      <c r="J34584" t="str">
        <f t="shared" si="791"/>
        <v/>
      </c>
    </row>
    <row r="34585" spans="10:10" x14ac:dyDescent="0.25">
      <c r="J34585" t="str">
        <f t="shared" si="791"/>
        <v/>
      </c>
    </row>
    <row r="34586" spans="10:10" x14ac:dyDescent="0.25">
      <c r="J34586" t="str">
        <f t="shared" si="791"/>
        <v/>
      </c>
    </row>
    <row r="34587" spans="10:10" x14ac:dyDescent="0.25">
      <c r="J34587" t="str">
        <f t="shared" si="791"/>
        <v/>
      </c>
    </row>
    <row r="34588" spans="10:10" x14ac:dyDescent="0.25">
      <c r="J34588" t="str">
        <f t="shared" si="791"/>
        <v/>
      </c>
    </row>
    <row r="34589" spans="10:10" x14ac:dyDescent="0.25">
      <c r="J34589" t="str">
        <f t="shared" si="791"/>
        <v/>
      </c>
    </row>
    <row r="34590" spans="10:10" x14ac:dyDescent="0.25">
      <c r="J34590" t="str">
        <f t="shared" si="791"/>
        <v/>
      </c>
    </row>
    <row r="34591" spans="10:10" x14ac:dyDescent="0.25">
      <c r="J34591" t="str">
        <f t="shared" si="791"/>
        <v/>
      </c>
    </row>
    <row r="34592" spans="10:10" x14ac:dyDescent="0.25">
      <c r="J34592" t="str">
        <f t="shared" si="791"/>
        <v/>
      </c>
    </row>
    <row r="34593" spans="10:10" x14ac:dyDescent="0.25">
      <c r="J34593" t="str">
        <f t="shared" si="791"/>
        <v/>
      </c>
    </row>
    <row r="34594" spans="10:10" x14ac:dyDescent="0.25">
      <c r="J34594" t="str">
        <f t="shared" si="791"/>
        <v/>
      </c>
    </row>
    <row r="34595" spans="10:10" x14ac:dyDescent="0.25">
      <c r="J34595" t="str">
        <f t="shared" si="791"/>
        <v/>
      </c>
    </row>
    <row r="34596" spans="10:10" x14ac:dyDescent="0.25">
      <c r="J34596" t="str">
        <f t="shared" si="791"/>
        <v/>
      </c>
    </row>
    <row r="34597" spans="10:10" x14ac:dyDescent="0.25">
      <c r="J34597" t="str">
        <f t="shared" si="791"/>
        <v/>
      </c>
    </row>
    <row r="34598" spans="10:10" x14ac:dyDescent="0.25">
      <c r="J34598" t="str">
        <f t="shared" si="791"/>
        <v/>
      </c>
    </row>
    <row r="34599" spans="10:10" x14ac:dyDescent="0.25">
      <c r="J34599" t="str">
        <f t="shared" si="791"/>
        <v/>
      </c>
    </row>
    <row r="34600" spans="10:10" x14ac:dyDescent="0.25">
      <c r="J34600" t="str">
        <f t="shared" si="791"/>
        <v/>
      </c>
    </row>
    <row r="34601" spans="10:10" x14ac:dyDescent="0.25">
      <c r="J34601" t="str">
        <f t="shared" si="791"/>
        <v/>
      </c>
    </row>
    <row r="34602" spans="10:10" x14ac:dyDescent="0.25">
      <c r="J34602" t="str">
        <f t="shared" si="791"/>
        <v/>
      </c>
    </row>
    <row r="34603" spans="10:10" x14ac:dyDescent="0.25">
      <c r="J34603" t="str">
        <f t="shared" si="791"/>
        <v/>
      </c>
    </row>
    <row r="34604" spans="10:10" x14ac:dyDescent="0.25">
      <c r="J34604" t="str">
        <f t="shared" si="791"/>
        <v/>
      </c>
    </row>
    <row r="34605" spans="10:10" x14ac:dyDescent="0.25">
      <c r="J34605" t="str">
        <f t="shared" si="791"/>
        <v/>
      </c>
    </row>
    <row r="34606" spans="10:10" x14ac:dyDescent="0.25">
      <c r="J34606" t="str">
        <f t="shared" si="791"/>
        <v/>
      </c>
    </row>
    <row r="34607" spans="10:10" x14ac:dyDescent="0.25">
      <c r="J34607" t="str">
        <f t="shared" si="791"/>
        <v/>
      </c>
    </row>
    <row r="34608" spans="10:10" x14ac:dyDescent="0.25">
      <c r="J34608" t="str">
        <f t="shared" si="791"/>
        <v/>
      </c>
    </row>
    <row r="34609" spans="10:10" x14ac:dyDescent="0.25">
      <c r="J34609" t="str">
        <f t="shared" si="791"/>
        <v/>
      </c>
    </row>
    <row r="34610" spans="10:10" x14ac:dyDescent="0.25">
      <c r="J34610" t="str">
        <f t="shared" si="791"/>
        <v/>
      </c>
    </row>
    <row r="34611" spans="10:10" x14ac:dyDescent="0.25">
      <c r="J34611" t="str">
        <f t="shared" si="791"/>
        <v/>
      </c>
    </row>
    <row r="34612" spans="10:10" x14ac:dyDescent="0.25">
      <c r="J34612" t="str">
        <f t="shared" si="791"/>
        <v/>
      </c>
    </row>
    <row r="34613" spans="10:10" x14ac:dyDescent="0.25">
      <c r="J34613" t="str">
        <f t="shared" si="791"/>
        <v/>
      </c>
    </row>
    <row r="34614" spans="10:10" x14ac:dyDescent="0.25">
      <c r="J34614" t="str">
        <f t="shared" si="791"/>
        <v/>
      </c>
    </row>
    <row r="34615" spans="10:10" x14ac:dyDescent="0.25">
      <c r="J34615" t="str">
        <f t="shared" si="791"/>
        <v/>
      </c>
    </row>
    <row r="34616" spans="10:10" x14ac:dyDescent="0.25">
      <c r="J34616" t="str">
        <f t="shared" si="791"/>
        <v/>
      </c>
    </row>
    <row r="34617" spans="10:10" x14ac:dyDescent="0.25">
      <c r="J34617" t="str">
        <f t="shared" si="791"/>
        <v/>
      </c>
    </row>
    <row r="34618" spans="10:10" x14ac:dyDescent="0.25">
      <c r="J34618" t="str">
        <f t="shared" si="791"/>
        <v/>
      </c>
    </row>
    <row r="34619" spans="10:10" x14ac:dyDescent="0.25">
      <c r="J34619" t="str">
        <f t="shared" si="791"/>
        <v/>
      </c>
    </row>
    <row r="34620" spans="10:10" x14ac:dyDescent="0.25">
      <c r="J34620" t="str">
        <f t="shared" si="791"/>
        <v/>
      </c>
    </row>
    <row r="34621" spans="10:10" x14ac:dyDescent="0.25">
      <c r="J34621" t="str">
        <f t="shared" si="791"/>
        <v/>
      </c>
    </row>
    <row r="34622" spans="10:10" x14ac:dyDescent="0.25">
      <c r="J34622" t="str">
        <f t="shared" si="791"/>
        <v/>
      </c>
    </row>
    <row r="34623" spans="10:10" x14ac:dyDescent="0.25">
      <c r="J34623" t="str">
        <f t="shared" si="791"/>
        <v/>
      </c>
    </row>
    <row r="34624" spans="10:10" x14ac:dyDescent="0.25">
      <c r="J34624" t="str">
        <f t="shared" si="791"/>
        <v/>
      </c>
    </row>
    <row r="34625" spans="10:10" x14ac:dyDescent="0.25">
      <c r="J34625" t="str">
        <f t="shared" si="791"/>
        <v/>
      </c>
    </row>
    <row r="34626" spans="10:10" x14ac:dyDescent="0.25">
      <c r="J34626" t="str">
        <f t="shared" si="791"/>
        <v/>
      </c>
    </row>
    <row r="34627" spans="10:10" x14ac:dyDescent="0.25">
      <c r="J34627" t="str">
        <f t="shared" ref="J34627:J34690" si="792">B34627&amp;C34627&amp;E34627&amp;IF(C34627="Skog",F34627&amp;G34627,"")</f>
        <v/>
      </c>
    </row>
    <row r="34628" spans="10:10" x14ac:dyDescent="0.25">
      <c r="J34628" t="str">
        <f t="shared" si="792"/>
        <v/>
      </c>
    </row>
    <row r="34629" spans="10:10" x14ac:dyDescent="0.25">
      <c r="J34629" t="str">
        <f t="shared" si="792"/>
        <v/>
      </c>
    </row>
    <row r="34630" spans="10:10" x14ac:dyDescent="0.25">
      <c r="J34630" t="str">
        <f t="shared" si="792"/>
        <v/>
      </c>
    </row>
    <row r="34631" spans="10:10" x14ac:dyDescent="0.25">
      <c r="J34631" t="str">
        <f t="shared" si="792"/>
        <v/>
      </c>
    </row>
    <row r="34632" spans="10:10" x14ac:dyDescent="0.25">
      <c r="J34632" t="str">
        <f t="shared" si="792"/>
        <v/>
      </c>
    </row>
    <row r="34633" spans="10:10" x14ac:dyDescent="0.25">
      <c r="J34633" t="str">
        <f t="shared" si="792"/>
        <v/>
      </c>
    </row>
    <row r="34634" spans="10:10" x14ac:dyDescent="0.25">
      <c r="J34634" t="str">
        <f t="shared" si="792"/>
        <v/>
      </c>
    </row>
    <row r="34635" spans="10:10" x14ac:dyDescent="0.25">
      <c r="J34635" t="str">
        <f t="shared" si="792"/>
        <v/>
      </c>
    </row>
    <row r="34636" spans="10:10" x14ac:dyDescent="0.25">
      <c r="J34636" t="str">
        <f t="shared" si="792"/>
        <v/>
      </c>
    </row>
    <row r="34637" spans="10:10" x14ac:dyDescent="0.25">
      <c r="J34637" t="str">
        <f t="shared" si="792"/>
        <v/>
      </c>
    </row>
    <row r="34638" spans="10:10" x14ac:dyDescent="0.25">
      <c r="J34638" t="str">
        <f t="shared" si="792"/>
        <v/>
      </c>
    </row>
    <row r="34639" spans="10:10" x14ac:dyDescent="0.25">
      <c r="J34639" t="str">
        <f t="shared" si="792"/>
        <v/>
      </c>
    </row>
    <row r="34640" spans="10:10" x14ac:dyDescent="0.25">
      <c r="J34640" t="str">
        <f t="shared" si="792"/>
        <v/>
      </c>
    </row>
    <row r="34641" spans="10:10" x14ac:dyDescent="0.25">
      <c r="J34641" t="str">
        <f t="shared" si="792"/>
        <v/>
      </c>
    </row>
    <row r="34642" spans="10:10" x14ac:dyDescent="0.25">
      <c r="J34642" t="str">
        <f t="shared" si="792"/>
        <v/>
      </c>
    </row>
    <row r="34643" spans="10:10" x14ac:dyDescent="0.25">
      <c r="J34643" t="str">
        <f t="shared" si="792"/>
        <v/>
      </c>
    </row>
    <row r="34644" spans="10:10" x14ac:dyDescent="0.25">
      <c r="J34644" t="str">
        <f t="shared" si="792"/>
        <v/>
      </c>
    </row>
    <row r="34645" spans="10:10" x14ac:dyDescent="0.25">
      <c r="J34645" t="str">
        <f t="shared" si="792"/>
        <v/>
      </c>
    </row>
    <row r="34646" spans="10:10" x14ac:dyDescent="0.25">
      <c r="J34646" t="str">
        <f t="shared" si="792"/>
        <v/>
      </c>
    </row>
    <row r="34647" spans="10:10" x14ac:dyDescent="0.25">
      <c r="J34647" t="str">
        <f t="shared" si="792"/>
        <v/>
      </c>
    </row>
    <row r="34648" spans="10:10" x14ac:dyDescent="0.25">
      <c r="J34648" t="str">
        <f t="shared" si="792"/>
        <v/>
      </c>
    </row>
    <row r="34649" spans="10:10" x14ac:dyDescent="0.25">
      <c r="J34649" t="str">
        <f t="shared" si="792"/>
        <v/>
      </c>
    </row>
    <row r="34650" spans="10:10" x14ac:dyDescent="0.25">
      <c r="J34650" t="str">
        <f t="shared" si="792"/>
        <v/>
      </c>
    </row>
    <row r="34651" spans="10:10" x14ac:dyDescent="0.25">
      <c r="J34651" t="str">
        <f t="shared" si="792"/>
        <v/>
      </c>
    </row>
    <row r="34652" spans="10:10" x14ac:dyDescent="0.25">
      <c r="J34652" t="str">
        <f t="shared" si="792"/>
        <v/>
      </c>
    </row>
    <row r="34653" spans="10:10" x14ac:dyDescent="0.25">
      <c r="J34653" t="str">
        <f t="shared" si="792"/>
        <v/>
      </c>
    </row>
    <row r="34654" spans="10:10" x14ac:dyDescent="0.25">
      <c r="J34654" t="str">
        <f t="shared" si="792"/>
        <v/>
      </c>
    </row>
    <row r="34655" spans="10:10" x14ac:dyDescent="0.25">
      <c r="J34655" t="str">
        <f t="shared" si="792"/>
        <v/>
      </c>
    </row>
    <row r="34656" spans="10:10" x14ac:dyDescent="0.25">
      <c r="J34656" t="str">
        <f t="shared" si="792"/>
        <v/>
      </c>
    </row>
    <row r="34657" spans="10:10" x14ac:dyDescent="0.25">
      <c r="J34657" t="str">
        <f t="shared" si="792"/>
        <v/>
      </c>
    </row>
    <row r="34658" spans="10:10" x14ac:dyDescent="0.25">
      <c r="J34658" t="str">
        <f t="shared" si="792"/>
        <v/>
      </c>
    </row>
    <row r="34659" spans="10:10" x14ac:dyDescent="0.25">
      <c r="J34659" t="str">
        <f t="shared" si="792"/>
        <v/>
      </c>
    </row>
    <row r="34660" spans="10:10" x14ac:dyDescent="0.25">
      <c r="J34660" t="str">
        <f t="shared" si="792"/>
        <v/>
      </c>
    </row>
    <row r="34661" spans="10:10" x14ac:dyDescent="0.25">
      <c r="J34661" t="str">
        <f t="shared" si="792"/>
        <v/>
      </c>
    </row>
    <row r="34662" spans="10:10" x14ac:dyDescent="0.25">
      <c r="J34662" t="str">
        <f t="shared" si="792"/>
        <v/>
      </c>
    </row>
    <row r="34663" spans="10:10" x14ac:dyDescent="0.25">
      <c r="J34663" t="str">
        <f t="shared" si="792"/>
        <v/>
      </c>
    </row>
    <row r="34664" spans="10:10" x14ac:dyDescent="0.25">
      <c r="J34664" t="str">
        <f t="shared" si="792"/>
        <v/>
      </c>
    </row>
    <row r="34665" spans="10:10" x14ac:dyDescent="0.25">
      <c r="J34665" t="str">
        <f t="shared" si="792"/>
        <v/>
      </c>
    </row>
    <row r="34666" spans="10:10" x14ac:dyDescent="0.25">
      <c r="J34666" t="str">
        <f t="shared" si="792"/>
        <v/>
      </c>
    </row>
    <row r="34667" spans="10:10" x14ac:dyDescent="0.25">
      <c r="J34667" t="str">
        <f t="shared" si="792"/>
        <v/>
      </c>
    </row>
    <row r="34668" spans="10:10" x14ac:dyDescent="0.25">
      <c r="J34668" t="str">
        <f t="shared" si="792"/>
        <v/>
      </c>
    </row>
    <row r="34669" spans="10:10" x14ac:dyDescent="0.25">
      <c r="J34669" t="str">
        <f t="shared" si="792"/>
        <v/>
      </c>
    </row>
    <row r="34670" spans="10:10" x14ac:dyDescent="0.25">
      <c r="J34670" t="str">
        <f t="shared" si="792"/>
        <v/>
      </c>
    </row>
    <row r="34671" spans="10:10" x14ac:dyDescent="0.25">
      <c r="J34671" t="str">
        <f t="shared" si="792"/>
        <v/>
      </c>
    </row>
    <row r="34672" spans="10:10" x14ac:dyDescent="0.25">
      <c r="J34672" t="str">
        <f t="shared" si="792"/>
        <v/>
      </c>
    </row>
    <row r="34673" spans="10:10" x14ac:dyDescent="0.25">
      <c r="J34673" t="str">
        <f t="shared" si="792"/>
        <v/>
      </c>
    </row>
    <row r="34674" spans="10:10" x14ac:dyDescent="0.25">
      <c r="J34674" t="str">
        <f t="shared" si="792"/>
        <v/>
      </c>
    </row>
    <row r="34675" spans="10:10" x14ac:dyDescent="0.25">
      <c r="J34675" t="str">
        <f t="shared" si="792"/>
        <v/>
      </c>
    </row>
    <row r="34676" spans="10:10" x14ac:dyDescent="0.25">
      <c r="J34676" t="str">
        <f t="shared" si="792"/>
        <v/>
      </c>
    </row>
    <row r="34677" spans="10:10" x14ac:dyDescent="0.25">
      <c r="J34677" t="str">
        <f t="shared" si="792"/>
        <v/>
      </c>
    </row>
    <row r="34678" spans="10:10" x14ac:dyDescent="0.25">
      <c r="J34678" t="str">
        <f t="shared" si="792"/>
        <v/>
      </c>
    </row>
    <row r="34679" spans="10:10" x14ac:dyDescent="0.25">
      <c r="J34679" t="str">
        <f t="shared" si="792"/>
        <v/>
      </c>
    </row>
    <row r="34680" spans="10:10" x14ac:dyDescent="0.25">
      <c r="J34680" t="str">
        <f t="shared" si="792"/>
        <v/>
      </c>
    </row>
    <row r="34681" spans="10:10" x14ac:dyDescent="0.25">
      <c r="J34681" t="str">
        <f t="shared" si="792"/>
        <v/>
      </c>
    </row>
    <row r="34682" spans="10:10" x14ac:dyDescent="0.25">
      <c r="J34682" t="str">
        <f t="shared" si="792"/>
        <v/>
      </c>
    </row>
    <row r="34683" spans="10:10" x14ac:dyDescent="0.25">
      <c r="J34683" t="str">
        <f t="shared" si="792"/>
        <v/>
      </c>
    </row>
    <row r="34684" spans="10:10" x14ac:dyDescent="0.25">
      <c r="J34684" t="str">
        <f t="shared" si="792"/>
        <v/>
      </c>
    </row>
    <row r="34685" spans="10:10" x14ac:dyDescent="0.25">
      <c r="J34685" t="str">
        <f t="shared" si="792"/>
        <v/>
      </c>
    </row>
    <row r="34686" spans="10:10" x14ac:dyDescent="0.25">
      <c r="J34686" t="str">
        <f t="shared" si="792"/>
        <v/>
      </c>
    </row>
    <row r="34687" spans="10:10" x14ac:dyDescent="0.25">
      <c r="J34687" t="str">
        <f t="shared" si="792"/>
        <v/>
      </c>
    </row>
    <row r="34688" spans="10:10" x14ac:dyDescent="0.25">
      <c r="J34688" t="str">
        <f t="shared" si="792"/>
        <v/>
      </c>
    </row>
    <row r="34689" spans="10:10" x14ac:dyDescent="0.25">
      <c r="J34689" t="str">
        <f t="shared" si="792"/>
        <v/>
      </c>
    </row>
    <row r="34690" spans="10:10" x14ac:dyDescent="0.25">
      <c r="J34690" t="str">
        <f t="shared" si="792"/>
        <v/>
      </c>
    </row>
    <row r="34691" spans="10:10" x14ac:dyDescent="0.25">
      <c r="J34691" t="str">
        <f t="shared" ref="J34691:J34754" si="793">B34691&amp;C34691&amp;E34691&amp;IF(C34691="Skog",F34691&amp;G34691,"")</f>
        <v/>
      </c>
    </row>
    <row r="34692" spans="10:10" x14ac:dyDescent="0.25">
      <c r="J34692" t="str">
        <f t="shared" si="793"/>
        <v/>
      </c>
    </row>
    <row r="34693" spans="10:10" x14ac:dyDescent="0.25">
      <c r="J34693" t="str">
        <f t="shared" si="793"/>
        <v/>
      </c>
    </row>
    <row r="34694" spans="10:10" x14ac:dyDescent="0.25">
      <c r="J34694" t="str">
        <f t="shared" si="793"/>
        <v/>
      </c>
    </row>
    <row r="34695" spans="10:10" x14ac:dyDescent="0.25">
      <c r="J34695" t="str">
        <f t="shared" si="793"/>
        <v/>
      </c>
    </row>
    <row r="34696" spans="10:10" x14ac:dyDescent="0.25">
      <c r="J34696" t="str">
        <f t="shared" si="793"/>
        <v/>
      </c>
    </row>
    <row r="34697" spans="10:10" x14ac:dyDescent="0.25">
      <c r="J34697" t="str">
        <f t="shared" si="793"/>
        <v/>
      </c>
    </row>
    <row r="34698" spans="10:10" x14ac:dyDescent="0.25">
      <c r="J34698" t="str">
        <f t="shared" si="793"/>
        <v/>
      </c>
    </row>
    <row r="34699" spans="10:10" x14ac:dyDescent="0.25">
      <c r="J34699" t="str">
        <f t="shared" si="793"/>
        <v/>
      </c>
    </row>
    <row r="34700" spans="10:10" x14ac:dyDescent="0.25">
      <c r="J34700" t="str">
        <f t="shared" si="793"/>
        <v/>
      </c>
    </row>
    <row r="34701" spans="10:10" x14ac:dyDescent="0.25">
      <c r="J34701" t="str">
        <f t="shared" si="793"/>
        <v/>
      </c>
    </row>
    <row r="34702" spans="10:10" x14ac:dyDescent="0.25">
      <c r="J34702" t="str">
        <f t="shared" si="793"/>
        <v/>
      </c>
    </row>
    <row r="34703" spans="10:10" x14ac:dyDescent="0.25">
      <c r="J34703" t="str">
        <f t="shared" si="793"/>
        <v/>
      </c>
    </row>
    <row r="34704" spans="10:10" x14ac:dyDescent="0.25">
      <c r="J34704" t="str">
        <f t="shared" si="793"/>
        <v/>
      </c>
    </row>
    <row r="34705" spans="10:10" x14ac:dyDescent="0.25">
      <c r="J34705" t="str">
        <f t="shared" si="793"/>
        <v/>
      </c>
    </row>
    <row r="34706" spans="10:10" x14ac:dyDescent="0.25">
      <c r="J34706" t="str">
        <f t="shared" si="793"/>
        <v/>
      </c>
    </row>
    <row r="34707" spans="10:10" x14ac:dyDescent="0.25">
      <c r="J34707" t="str">
        <f t="shared" si="793"/>
        <v/>
      </c>
    </row>
    <row r="34708" spans="10:10" x14ac:dyDescent="0.25">
      <c r="J34708" t="str">
        <f t="shared" si="793"/>
        <v/>
      </c>
    </row>
    <row r="34709" spans="10:10" x14ac:dyDescent="0.25">
      <c r="J34709" t="str">
        <f t="shared" si="793"/>
        <v/>
      </c>
    </row>
    <row r="34710" spans="10:10" x14ac:dyDescent="0.25">
      <c r="J34710" t="str">
        <f t="shared" si="793"/>
        <v/>
      </c>
    </row>
    <row r="34711" spans="10:10" x14ac:dyDescent="0.25">
      <c r="J34711" t="str">
        <f t="shared" si="793"/>
        <v/>
      </c>
    </row>
    <row r="34712" spans="10:10" x14ac:dyDescent="0.25">
      <c r="J34712" t="str">
        <f t="shared" si="793"/>
        <v/>
      </c>
    </row>
    <row r="34713" spans="10:10" x14ac:dyDescent="0.25">
      <c r="J34713" t="str">
        <f t="shared" si="793"/>
        <v/>
      </c>
    </row>
    <row r="34714" spans="10:10" x14ac:dyDescent="0.25">
      <c r="J34714" t="str">
        <f t="shared" si="793"/>
        <v/>
      </c>
    </row>
    <row r="34715" spans="10:10" x14ac:dyDescent="0.25">
      <c r="J34715" t="str">
        <f t="shared" si="793"/>
        <v/>
      </c>
    </row>
    <row r="34716" spans="10:10" x14ac:dyDescent="0.25">
      <c r="J34716" t="str">
        <f t="shared" si="793"/>
        <v/>
      </c>
    </row>
    <row r="34717" spans="10:10" x14ac:dyDescent="0.25">
      <c r="J34717" t="str">
        <f t="shared" si="793"/>
        <v/>
      </c>
    </row>
    <row r="34718" spans="10:10" x14ac:dyDescent="0.25">
      <c r="J34718" t="str">
        <f t="shared" si="793"/>
        <v/>
      </c>
    </row>
    <row r="34719" spans="10:10" x14ac:dyDescent="0.25">
      <c r="J34719" t="str">
        <f t="shared" si="793"/>
        <v/>
      </c>
    </row>
    <row r="34720" spans="10:10" x14ac:dyDescent="0.25">
      <c r="J34720" t="str">
        <f t="shared" si="793"/>
        <v/>
      </c>
    </row>
    <row r="34721" spans="10:10" x14ac:dyDescent="0.25">
      <c r="J34721" t="str">
        <f t="shared" si="793"/>
        <v/>
      </c>
    </row>
    <row r="34722" spans="10:10" x14ac:dyDescent="0.25">
      <c r="J34722" t="str">
        <f t="shared" si="793"/>
        <v/>
      </c>
    </row>
    <row r="34723" spans="10:10" x14ac:dyDescent="0.25">
      <c r="J34723" t="str">
        <f t="shared" si="793"/>
        <v/>
      </c>
    </row>
    <row r="34724" spans="10:10" x14ac:dyDescent="0.25">
      <c r="J34724" t="str">
        <f t="shared" si="793"/>
        <v/>
      </c>
    </row>
    <row r="34725" spans="10:10" x14ac:dyDescent="0.25">
      <c r="J34725" t="str">
        <f t="shared" si="793"/>
        <v/>
      </c>
    </row>
    <row r="34726" spans="10:10" x14ac:dyDescent="0.25">
      <c r="J34726" t="str">
        <f t="shared" si="793"/>
        <v/>
      </c>
    </row>
    <row r="34727" spans="10:10" x14ac:dyDescent="0.25">
      <c r="J34727" t="str">
        <f t="shared" si="793"/>
        <v/>
      </c>
    </row>
    <row r="34728" spans="10:10" x14ac:dyDescent="0.25">
      <c r="J34728" t="str">
        <f t="shared" si="793"/>
        <v/>
      </c>
    </row>
    <row r="34729" spans="10:10" x14ac:dyDescent="0.25">
      <c r="J34729" t="str">
        <f t="shared" si="793"/>
        <v/>
      </c>
    </row>
    <row r="34730" spans="10:10" x14ac:dyDescent="0.25">
      <c r="J34730" t="str">
        <f t="shared" si="793"/>
        <v/>
      </c>
    </row>
    <row r="34731" spans="10:10" x14ac:dyDescent="0.25">
      <c r="J34731" t="str">
        <f t="shared" si="793"/>
        <v/>
      </c>
    </row>
    <row r="34732" spans="10:10" x14ac:dyDescent="0.25">
      <c r="J34732" t="str">
        <f t="shared" si="793"/>
        <v/>
      </c>
    </row>
    <row r="34733" spans="10:10" x14ac:dyDescent="0.25">
      <c r="J34733" t="str">
        <f t="shared" si="793"/>
        <v/>
      </c>
    </row>
    <row r="34734" spans="10:10" x14ac:dyDescent="0.25">
      <c r="J34734" t="str">
        <f t="shared" si="793"/>
        <v/>
      </c>
    </row>
    <row r="34735" spans="10:10" x14ac:dyDescent="0.25">
      <c r="J34735" t="str">
        <f t="shared" si="793"/>
        <v/>
      </c>
    </row>
    <row r="34736" spans="10:10" x14ac:dyDescent="0.25">
      <c r="J34736" t="str">
        <f t="shared" si="793"/>
        <v/>
      </c>
    </row>
    <row r="34737" spans="10:10" x14ac:dyDescent="0.25">
      <c r="J34737" t="str">
        <f t="shared" si="793"/>
        <v/>
      </c>
    </row>
    <row r="34738" spans="10:10" x14ac:dyDescent="0.25">
      <c r="J34738" t="str">
        <f t="shared" si="793"/>
        <v/>
      </c>
    </row>
    <row r="34739" spans="10:10" x14ac:dyDescent="0.25">
      <c r="J34739" t="str">
        <f t="shared" si="793"/>
        <v/>
      </c>
    </row>
    <row r="34740" spans="10:10" x14ac:dyDescent="0.25">
      <c r="J34740" t="str">
        <f t="shared" si="793"/>
        <v/>
      </c>
    </row>
    <row r="34741" spans="10:10" x14ac:dyDescent="0.25">
      <c r="J34741" t="str">
        <f t="shared" si="793"/>
        <v/>
      </c>
    </row>
    <row r="34742" spans="10:10" x14ac:dyDescent="0.25">
      <c r="J34742" t="str">
        <f t="shared" si="793"/>
        <v/>
      </c>
    </row>
    <row r="34743" spans="10:10" x14ac:dyDescent="0.25">
      <c r="J34743" t="str">
        <f t="shared" si="793"/>
        <v/>
      </c>
    </row>
    <row r="34744" spans="10:10" x14ac:dyDescent="0.25">
      <c r="J34744" t="str">
        <f t="shared" si="793"/>
        <v/>
      </c>
    </row>
    <row r="34745" spans="10:10" x14ac:dyDescent="0.25">
      <c r="J34745" t="str">
        <f t="shared" si="793"/>
        <v/>
      </c>
    </row>
    <row r="34746" spans="10:10" x14ac:dyDescent="0.25">
      <c r="J34746" t="str">
        <f t="shared" si="793"/>
        <v/>
      </c>
    </row>
    <row r="34747" spans="10:10" x14ac:dyDescent="0.25">
      <c r="J34747" t="str">
        <f t="shared" si="793"/>
        <v/>
      </c>
    </row>
    <row r="34748" spans="10:10" x14ac:dyDescent="0.25">
      <c r="J34748" t="str">
        <f t="shared" si="793"/>
        <v/>
      </c>
    </row>
    <row r="34749" spans="10:10" x14ac:dyDescent="0.25">
      <c r="J34749" t="str">
        <f t="shared" si="793"/>
        <v/>
      </c>
    </row>
    <row r="34750" spans="10:10" x14ac:dyDescent="0.25">
      <c r="J34750" t="str">
        <f t="shared" si="793"/>
        <v/>
      </c>
    </row>
    <row r="34751" spans="10:10" x14ac:dyDescent="0.25">
      <c r="J34751" t="str">
        <f t="shared" si="793"/>
        <v/>
      </c>
    </row>
    <row r="34752" spans="10:10" x14ac:dyDescent="0.25">
      <c r="J34752" t="str">
        <f t="shared" si="793"/>
        <v/>
      </c>
    </row>
    <row r="34753" spans="10:10" x14ac:dyDescent="0.25">
      <c r="J34753" t="str">
        <f t="shared" si="793"/>
        <v/>
      </c>
    </row>
    <row r="34754" spans="10:10" x14ac:dyDescent="0.25">
      <c r="J34754" t="str">
        <f t="shared" si="793"/>
        <v/>
      </c>
    </row>
    <row r="34755" spans="10:10" x14ac:dyDescent="0.25">
      <c r="J34755" t="str">
        <f t="shared" ref="J34755:J34818" si="794">B34755&amp;C34755&amp;E34755&amp;IF(C34755="Skog",F34755&amp;G34755,"")</f>
        <v/>
      </c>
    </row>
    <row r="34756" spans="10:10" x14ac:dyDescent="0.25">
      <c r="J34756" t="str">
        <f t="shared" si="794"/>
        <v/>
      </c>
    </row>
    <row r="34757" spans="10:10" x14ac:dyDescent="0.25">
      <c r="J34757" t="str">
        <f t="shared" si="794"/>
        <v/>
      </c>
    </row>
    <row r="34758" spans="10:10" x14ac:dyDescent="0.25">
      <c r="J34758" t="str">
        <f t="shared" si="794"/>
        <v/>
      </c>
    </row>
    <row r="34759" spans="10:10" x14ac:dyDescent="0.25">
      <c r="J34759" t="str">
        <f t="shared" si="794"/>
        <v/>
      </c>
    </row>
    <row r="34760" spans="10:10" x14ac:dyDescent="0.25">
      <c r="J34760" t="str">
        <f t="shared" si="794"/>
        <v/>
      </c>
    </row>
    <row r="34761" spans="10:10" x14ac:dyDescent="0.25">
      <c r="J34761" t="str">
        <f t="shared" si="794"/>
        <v/>
      </c>
    </row>
    <row r="34762" spans="10:10" x14ac:dyDescent="0.25">
      <c r="J34762" t="str">
        <f t="shared" si="794"/>
        <v/>
      </c>
    </row>
    <row r="34763" spans="10:10" x14ac:dyDescent="0.25">
      <c r="J34763" t="str">
        <f t="shared" si="794"/>
        <v/>
      </c>
    </row>
    <row r="34764" spans="10:10" x14ac:dyDescent="0.25">
      <c r="J34764" t="str">
        <f t="shared" si="794"/>
        <v/>
      </c>
    </row>
    <row r="34765" spans="10:10" x14ac:dyDescent="0.25">
      <c r="J34765" t="str">
        <f t="shared" si="794"/>
        <v/>
      </c>
    </row>
    <row r="34766" spans="10:10" x14ac:dyDescent="0.25">
      <c r="J34766" t="str">
        <f t="shared" si="794"/>
        <v/>
      </c>
    </row>
    <row r="34767" spans="10:10" x14ac:dyDescent="0.25">
      <c r="J34767" t="str">
        <f t="shared" si="794"/>
        <v/>
      </c>
    </row>
    <row r="34768" spans="10:10" x14ac:dyDescent="0.25">
      <c r="J34768" t="str">
        <f t="shared" si="794"/>
        <v/>
      </c>
    </row>
    <row r="34769" spans="10:10" x14ac:dyDescent="0.25">
      <c r="J34769" t="str">
        <f t="shared" si="794"/>
        <v/>
      </c>
    </row>
    <row r="34770" spans="10:10" x14ac:dyDescent="0.25">
      <c r="J34770" t="str">
        <f t="shared" si="794"/>
        <v/>
      </c>
    </row>
    <row r="34771" spans="10:10" x14ac:dyDescent="0.25">
      <c r="J34771" t="str">
        <f t="shared" si="794"/>
        <v/>
      </c>
    </row>
    <row r="34772" spans="10:10" x14ac:dyDescent="0.25">
      <c r="J34772" t="str">
        <f t="shared" si="794"/>
        <v/>
      </c>
    </row>
    <row r="34773" spans="10:10" x14ac:dyDescent="0.25">
      <c r="J34773" t="str">
        <f t="shared" si="794"/>
        <v/>
      </c>
    </row>
    <row r="34774" spans="10:10" x14ac:dyDescent="0.25">
      <c r="J34774" t="str">
        <f t="shared" si="794"/>
        <v/>
      </c>
    </row>
    <row r="34775" spans="10:10" x14ac:dyDescent="0.25">
      <c r="J34775" t="str">
        <f t="shared" si="794"/>
        <v/>
      </c>
    </row>
    <row r="34776" spans="10:10" x14ac:dyDescent="0.25">
      <c r="J34776" t="str">
        <f t="shared" si="794"/>
        <v/>
      </c>
    </row>
    <row r="34777" spans="10:10" x14ac:dyDescent="0.25">
      <c r="J34777" t="str">
        <f t="shared" si="794"/>
        <v/>
      </c>
    </row>
    <row r="34778" spans="10:10" x14ac:dyDescent="0.25">
      <c r="J34778" t="str">
        <f t="shared" si="794"/>
        <v/>
      </c>
    </row>
    <row r="34779" spans="10:10" x14ac:dyDescent="0.25">
      <c r="J34779" t="str">
        <f t="shared" si="794"/>
        <v/>
      </c>
    </row>
    <row r="34780" spans="10:10" x14ac:dyDescent="0.25">
      <c r="J34780" t="str">
        <f t="shared" si="794"/>
        <v/>
      </c>
    </row>
    <row r="34781" spans="10:10" x14ac:dyDescent="0.25">
      <c r="J34781" t="str">
        <f t="shared" si="794"/>
        <v/>
      </c>
    </row>
    <row r="34782" spans="10:10" x14ac:dyDescent="0.25">
      <c r="J34782" t="str">
        <f t="shared" si="794"/>
        <v/>
      </c>
    </row>
    <row r="34783" spans="10:10" x14ac:dyDescent="0.25">
      <c r="J34783" t="str">
        <f t="shared" si="794"/>
        <v/>
      </c>
    </row>
    <row r="34784" spans="10:10" x14ac:dyDescent="0.25">
      <c r="J34784" t="str">
        <f t="shared" si="794"/>
        <v/>
      </c>
    </row>
    <row r="34785" spans="10:10" x14ac:dyDescent="0.25">
      <c r="J34785" t="str">
        <f t="shared" si="794"/>
        <v/>
      </c>
    </row>
    <row r="34786" spans="10:10" x14ac:dyDescent="0.25">
      <c r="J34786" t="str">
        <f t="shared" si="794"/>
        <v/>
      </c>
    </row>
    <row r="34787" spans="10:10" x14ac:dyDescent="0.25">
      <c r="J34787" t="str">
        <f t="shared" si="794"/>
        <v/>
      </c>
    </row>
    <row r="34788" spans="10:10" x14ac:dyDescent="0.25">
      <c r="J34788" t="str">
        <f t="shared" si="794"/>
        <v/>
      </c>
    </row>
    <row r="34789" spans="10:10" x14ac:dyDescent="0.25">
      <c r="J34789" t="str">
        <f t="shared" si="794"/>
        <v/>
      </c>
    </row>
    <row r="34790" spans="10:10" x14ac:dyDescent="0.25">
      <c r="J34790" t="str">
        <f t="shared" si="794"/>
        <v/>
      </c>
    </row>
    <row r="34791" spans="10:10" x14ac:dyDescent="0.25">
      <c r="J34791" t="str">
        <f t="shared" si="794"/>
        <v/>
      </c>
    </row>
    <row r="34792" spans="10:10" x14ac:dyDescent="0.25">
      <c r="J34792" t="str">
        <f t="shared" si="794"/>
        <v/>
      </c>
    </row>
    <row r="34793" spans="10:10" x14ac:dyDescent="0.25">
      <c r="J34793" t="str">
        <f t="shared" si="794"/>
        <v/>
      </c>
    </row>
    <row r="34794" spans="10:10" x14ac:dyDescent="0.25">
      <c r="J34794" t="str">
        <f t="shared" si="794"/>
        <v/>
      </c>
    </row>
    <row r="34795" spans="10:10" x14ac:dyDescent="0.25">
      <c r="J34795" t="str">
        <f t="shared" si="794"/>
        <v/>
      </c>
    </row>
    <row r="34796" spans="10:10" x14ac:dyDescent="0.25">
      <c r="J34796" t="str">
        <f t="shared" si="794"/>
        <v/>
      </c>
    </row>
    <row r="34797" spans="10:10" x14ac:dyDescent="0.25">
      <c r="J34797" t="str">
        <f t="shared" si="794"/>
        <v/>
      </c>
    </row>
    <row r="34798" spans="10:10" x14ac:dyDescent="0.25">
      <c r="J34798" t="str">
        <f t="shared" si="794"/>
        <v/>
      </c>
    </row>
    <row r="34799" spans="10:10" x14ac:dyDescent="0.25">
      <c r="J34799" t="str">
        <f t="shared" si="794"/>
        <v/>
      </c>
    </row>
    <row r="34800" spans="10:10" x14ac:dyDescent="0.25">
      <c r="J34800" t="str">
        <f t="shared" si="794"/>
        <v/>
      </c>
    </row>
    <row r="34801" spans="10:10" x14ac:dyDescent="0.25">
      <c r="J34801" t="str">
        <f t="shared" si="794"/>
        <v/>
      </c>
    </row>
    <row r="34802" spans="10:10" x14ac:dyDescent="0.25">
      <c r="J34802" t="str">
        <f t="shared" si="794"/>
        <v/>
      </c>
    </row>
    <row r="34803" spans="10:10" x14ac:dyDescent="0.25">
      <c r="J34803" t="str">
        <f t="shared" si="794"/>
        <v/>
      </c>
    </row>
    <row r="34804" spans="10:10" x14ac:dyDescent="0.25">
      <c r="J34804" t="str">
        <f t="shared" si="794"/>
        <v/>
      </c>
    </row>
    <row r="34805" spans="10:10" x14ac:dyDescent="0.25">
      <c r="J34805" t="str">
        <f t="shared" si="794"/>
        <v/>
      </c>
    </row>
    <row r="34806" spans="10:10" x14ac:dyDescent="0.25">
      <c r="J34806" t="str">
        <f t="shared" si="794"/>
        <v/>
      </c>
    </row>
    <row r="34807" spans="10:10" x14ac:dyDescent="0.25">
      <c r="J34807" t="str">
        <f t="shared" si="794"/>
        <v/>
      </c>
    </row>
    <row r="34808" spans="10:10" x14ac:dyDescent="0.25">
      <c r="J34808" t="str">
        <f t="shared" si="794"/>
        <v/>
      </c>
    </row>
    <row r="34809" spans="10:10" x14ac:dyDescent="0.25">
      <c r="J34809" t="str">
        <f t="shared" si="794"/>
        <v/>
      </c>
    </row>
    <row r="34810" spans="10:10" x14ac:dyDescent="0.25">
      <c r="J34810" t="str">
        <f t="shared" si="794"/>
        <v/>
      </c>
    </row>
    <row r="34811" spans="10:10" x14ac:dyDescent="0.25">
      <c r="J34811" t="str">
        <f t="shared" si="794"/>
        <v/>
      </c>
    </row>
    <row r="34812" spans="10:10" x14ac:dyDescent="0.25">
      <c r="J34812" t="str">
        <f t="shared" si="794"/>
        <v/>
      </c>
    </row>
    <row r="34813" spans="10:10" x14ac:dyDescent="0.25">
      <c r="J34813" t="str">
        <f t="shared" si="794"/>
        <v/>
      </c>
    </row>
    <row r="34814" spans="10:10" x14ac:dyDescent="0.25">
      <c r="J34814" t="str">
        <f t="shared" si="794"/>
        <v/>
      </c>
    </row>
    <row r="34815" spans="10:10" x14ac:dyDescent="0.25">
      <c r="J34815" t="str">
        <f t="shared" si="794"/>
        <v/>
      </c>
    </row>
    <row r="34816" spans="10:10" x14ac:dyDescent="0.25">
      <c r="J34816" t="str">
        <f t="shared" si="794"/>
        <v/>
      </c>
    </row>
    <row r="34817" spans="10:10" x14ac:dyDescent="0.25">
      <c r="J34817" t="str">
        <f t="shared" si="794"/>
        <v/>
      </c>
    </row>
    <row r="34818" spans="10:10" x14ac:dyDescent="0.25">
      <c r="J34818" t="str">
        <f t="shared" si="794"/>
        <v/>
      </c>
    </row>
    <row r="34819" spans="10:10" x14ac:dyDescent="0.25">
      <c r="J34819" t="str">
        <f t="shared" ref="J34819:J34882" si="795">B34819&amp;C34819&amp;E34819&amp;IF(C34819="Skog",F34819&amp;G34819,"")</f>
        <v/>
      </c>
    </row>
    <row r="34820" spans="10:10" x14ac:dyDescent="0.25">
      <c r="J34820" t="str">
        <f t="shared" si="795"/>
        <v/>
      </c>
    </row>
    <row r="34821" spans="10:10" x14ac:dyDescent="0.25">
      <c r="J34821" t="str">
        <f t="shared" si="795"/>
        <v/>
      </c>
    </row>
    <row r="34822" spans="10:10" x14ac:dyDescent="0.25">
      <c r="J34822" t="str">
        <f t="shared" si="795"/>
        <v/>
      </c>
    </row>
    <row r="34823" spans="10:10" x14ac:dyDescent="0.25">
      <c r="J34823" t="str">
        <f t="shared" si="795"/>
        <v/>
      </c>
    </row>
    <row r="34824" spans="10:10" x14ac:dyDescent="0.25">
      <c r="J34824" t="str">
        <f t="shared" si="795"/>
        <v/>
      </c>
    </row>
    <row r="34825" spans="10:10" x14ac:dyDescent="0.25">
      <c r="J34825" t="str">
        <f t="shared" si="795"/>
        <v/>
      </c>
    </row>
    <row r="34826" spans="10:10" x14ac:dyDescent="0.25">
      <c r="J34826" t="str">
        <f t="shared" si="795"/>
        <v/>
      </c>
    </row>
    <row r="34827" spans="10:10" x14ac:dyDescent="0.25">
      <c r="J34827" t="str">
        <f t="shared" si="795"/>
        <v/>
      </c>
    </row>
    <row r="34828" spans="10:10" x14ac:dyDescent="0.25">
      <c r="J34828" t="str">
        <f t="shared" si="795"/>
        <v/>
      </c>
    </row>
    <row r="34829" spans="10:10" x14ac:dyDescent="0.25">
      <c r="J34829" t="str">
        <f t="shared" si="795"/>
        <v/>
      </c>
    </row>
    <row r="34830" spans="10:10" x14ac:dyDescent="0.25">
      <c r="J34830" t="str">
        <f t="shared" si="795"/>
        <v/>
      </c>
    </row>
    <row r="34831" spans="10:10" x14ac:dyDescent="0.25">
      <c r="J34831" t="str">
        <f t="shared" si="795"/>
        <v/>
      </c>
    </row>
    <row r="34832" spans="10:10" x14ac:dyDescent="0.25">
      <c r="J34832" t="str">
        <f t="shared" si="795"/>
        <v/>
      </c>
    </row>
    <row r="34833" spans="10:10" x14ac:dyDescent="0.25">
      <c r="J34833" t="str">
        <f t="shared" si="795"/>
        <v/>
      </c>
    </row>
    <row r="34834" spans="10:10" x14ac:dyDescent="0.25">
      <c r="J34834" t="str">
        <f t="shared" si="795"/>
        <v/>
      </c>
    </row>
    <row r="34835" spans="10:10" x14ac:dyDescent="0.25">
      <c r="J34835" t="str">
        <f t="shared" si="795"/>
        <v/>
      </c>
    </row>
    <row r="34836" spans="10:10" x14ac:dyDescent="0.25">
      <c r="J34836" t="str">
        <f t="shared" si="795"/>
        <v/>
      </c>
    </row>
    <row r="34837" spans="10:10" x14ac:dyDescent="0.25">
      <c r="J34837" t="str">
        <f t="shared" si="795"/>
        <v/>
      </c>
    </row>
    <row r="34838" spans="10:10" x14ac:dyDescent="0.25">
      <c r="J34838" t="str">
        <f t="shared" si="795"/>
        <v/>
      </c>
    </row>
    <row r="34839" spans="10:10" x14ac:dyDescent="0.25">
      <c r="J34839" t="str">
        <f t="shared" si="795"/>
        <v/>
      </c>
    </row>
    <row r="34840" spans="10:10" x14ac:dyDescent="0.25">
      <c r="J34840" t="str">
        <f t="shared" si="795"/>
        <v/>
      </c>
    </row>
    <row r="34841" spans="10:10" x14ac:dyDescent="0.25">
      <c r="J34841" t="str">
        <f t="shared" si="795"/>
        <v/>
      </c>
    </row>
    <row r="34842" spans="10:10" x14ac:dyDescent="0.25">
      <c r="J34842" t="str">
        <f t="shared" si="795"/>
        <v/>
      </c>
    </row>
    <row r="34843" spans="10:10" x14ac:dyDescent="0.25">
      <c r="J34843" t="str">
        <f t="shared" si="795"/>
        <v/>
      </c>
    </row>
    <row r="34844" spans="10:10" x14ac:dyDescent="0.25">
      <c r="J34844" t="str">
        <f t="shared" si="795"/>
        <v/>
      </c>
    </row>
    <row r="34845" spans="10:10" x14ac:dyDescent="0.25">
      <c r="J34845" t="str">
        <f t="shared" si="795"/>
        <v/>
      </c>
    </row>
    <row r="34846" spans="10:10" x14ac:dyDescent="0.25">
      <c r="J34846" t="str">
        <f t="shared" si="795"/>
        <v/>
      </c>
    </row>
    <row r="34847" spans="10:10" x14ac:dyDescent="0.25">
      <c r="J34847" t="str">
        <f t="shared" si="795"/>
        <v/>
      </c>
    </row>
    <row r="34848" spans="10:10" x14ac:dyDescent="0.25">
      <c r="J34848" t="str">
        <f t="shared" si="795"/>
        <v/>
      </c>
    </row>
    <row r="34849" spans="10:10" x14ac:dyDescent="0.25">
      <c r="J34849" t="str">
        <f t="shared" si="795"/>
        <v/>
      </c>
    </row>
    <row r="34850" spans="10:10" x14ac:dyDescent="0.25">
      <c r="J34850" t="str">
        <f t="shared" si="795"/>
        <v/>
      </c>
    </row>
    <row r="34851" spans="10:10" x14ac:dyDescent="0.25">
      <c r="J34851" t="str">
        <f t="shared" si="795"/>
        <v/>
      </c>
    </row>
    <row r="34852" spans="10:10" x14ac:dyDescent="0.25">
      <c r="J34852" t="str">
        <f t="shared" si="795"/>
        <v/>
      </c>
    </row>
    <row r="34853" spans="10:10" x14ac:dyDescent="0.25">
      <c r="J34853" t="str">
        <f t="shared" si="795"/>
        <v/>
      </c>
    </row>
    <row r="34854" spans="10:10" x14ac:dyDescent="0.25">
      <c r="J34854" t="str">
        <f t="shared" si="795"/>
        <v/>
      </c>
    </row>
    <row r="34855" spans="10:10" x14ac:dyDescent="0.25">
      <c r="J34855" t="str">
        <f t="shared" si="795"/>
        <v/>
      </c>
    </row>
    <row r="34856" spans="10:10" x14ac:dyDescent="0.25">
      <c r="J34856" t="str">
        <f t="shared" si="795"/>
        <v/>
      </c>
    </row>
    <row r="34857" spans="10:10" x14ac:dyDescent="0.25">
      <c r="J34857" t="str">
        <f t="shared" si="795"/>
        <v/>
      </c>
    </row>
    <row r="34858" spans="10:10" x14ac:dyDescent="0.25">
      <c r="J34858" t="str">
        <f t="shared" si="795"/>
        <v/>
      </c>
    </row>
    <row r="34859" spans="10:10" x14ac:dyDescent="0.25">
      <c r="J34859" t="str">
        <f t="shared" si="795"/>
        <v/>
      </c>
    </row>
    <row r="34860" spans="10:10" x14ac:dyDescent="0.25">
      <c r="J34860" t="str">
        <f t="shared" si="795"/>
        <v/>
      </c>
    </row>
    <row r="34861" spans="10:10" x14ac:dyDescent="0.25">
      <c r="J34861" t="str">
        <f t="shared" si="795"/>
        <v/>
      </c>
    </row>
    <row r="34862" spans="10:10" x14ac:dyDescent="0.25">
      <c r="J34862" t="str">
        <f t="shared" si="795"/>
        <v/>
      </c>
    </row>
    <row r="34863" spans="10:10" x14ac:dyDescent="0.25">
      <c r="J34863" t="str">
        <f t="shared" si="795"/>
        <v/>
      </c>
    </row>
    <row r="34864" spans="10:10" x14ac:dyDescent="0.25">
      <c r="J34864" t="str">
        <f t="shared" si="795"/>
        <v/>
      </c>
    </row>
    <row r="34865" spans="10:10" x14ac:dyDescent="0.25">
      <c r="J34865" t="str">
        <f t="shared" si="795"/>
        <v/>
      </c>
    </row>
    <row r="34866" spans="10:10" x14ac:dyDescent="0.25">
      <c r="J34866" t="str">
        <f t="shared" si="795"/>
        <v/>
      </c>
    </row>
    <row r="34867" spans="10:10" x14ac:dyDescent="0.25">
      <c r="J34867" t="str">
        <f t="shared" si="795"/>
        <v/>
      </c>
    </row>
    <row r="34868" spans="10:10" x14ac:dyDescent="0.25">
      <c r="J34868" t="str">
        <f t="shared" si="795"/>
        <v/>
      </c>
    </row>
    <row r="34869" spans="10:10" x14ac:dyDescent="0.25">
      <c r="J34869" t="str">
        <f t="shared" si="795"/>
        <v/>
      </c>
    </row>
    <row r="34870" spans="10:10" x14ac:dyDescent="0.25">
      <c r="J34870" t="str">
        <f t="shared" si="795"/>
        <v/>
      </c>
    </row>
    <row r="34871" spans="10:10" x14ac:dyDescent="0.25">
      <c r="J34871" t="str">
        <f t="shared" si="795"/>
        <v/>
      </c>
    </row>
    <row r="34872" spans="10:10" x14ac:dyDescent="0.25">
      <c r="J34872" t="str">
        <f t="shared" si="795"/>
        <v/>
      </c>
    </row>
    <row r="34873" spans="10:10" x14ac:dyDescent="0.25">
      <c r="J34873" t="str">
        <f t="shared" si="795"/>
        <v/>
      </c>
    </row>
    <row r="34874" spans="10:10" x14ac:dyDescent="0.25">
      <c r="J34874" t="str">
        <f t="shared" si="795"/>
        <v/>
      </c>
    </row>
    <row r="34875" spans="10:10" x14ac:dyDescent="0.25">
      <c r="J34875" t="str">
        <f t="shared" si="795"/>
        <v/>
      </c>
    </row>
    <row r="34876" spans="10:10" x14ac:dyDescent="0.25">
      <c r="J34876" t="str">
        <f t="shared" si="795"/>
        <v/>
      </c>
    </row>
    <row r="34877" spans="10:10" x14ac:dyDescent="0.25">
      <c r="J34877" t="str">
        <f t="shared" si="795"/>
        <v/>
      </c>
    </row>
    <row r="34878" spans="10:10" x14ac:dyDescent="0.25">
      <c r="J34878" t="str">
        <f t="shared" si="795"/>
        <v/>
      </c>
    </row>
    <row r="34879" spans="10:10" x14ac:dyDescent="0.25">
      <c r="J34879" t="str">
        <f t="shared" si="795"/>
        <v/>
      </c>
    </row>
    <row r="34880" spans="10:10" x14ac:dyDescent="0.25">
      <c r="J34880" t="str">
        <f t="shared" si="795"/>
        <v/>
      </c>
    </row>
    <row r="34881" spans="10:10" x14ac:dyDescent="0.25">
      <c r="J34881" t="str">
        <f t="shared" si="795"/>
        <v/>
      </c>
    </row>
    <row r="34882" spans="10:10" x14ac:dyDescent="0.25">
      <c r="J34882" t="str">
        <f t="shared" si="795"/>
        <v/>
      </c>
    </row>
    <row r="34883" spans="10:10" x14ac:dyDescent="0.25">
      <c r="J34883" t="str">
        <f t="shared" ref="J34883:J34946" si="796">B34883&amp;C34883&amp;E34883&amp;IF(C34883="Skog",F34883&amp;G34883,"")</f>
        <v/>
      </c>
    </row>
    <row r="34884" spans="10:10" x14ac:dyDescent="0.25">
      <c r="J34884" t="str">
        <f t="shared" si="796"/>
        <v/>
      </c>
    </row>
    <row r="34885" spans="10:10" x14ac:dyDescent="0.25">
      <c r="J34885" t="str">
        <f t="shared" si="796"/>
        <v/>
      </c>
    </row>
    <row r="34886" spans="10:10" x14ac:dyDescent="0.25">
      <c r="J34886" t="str">
        <f t="shared" si="796"/>
        <v/>
      </c>
    </row>
    <row r="34887" spans="10:10" x14ac:dyDescent="0.25">
      <c r="J34887" t="str">
        <f t="shared" si="796"/>
        <v/>
      </c>
    </row>
    <row r="34888" spans="10:10" x14ac:dyDescent="0.25">
      <c r="J34888" t="str">
        <f t="shared" si="796"/>
        <v/>
      </c>
    </row>
    <row r="34889" spans="10:10" x14ac:dyDescent="0.25">
      <c r="J34889" t="str">
        <f t="shared" si="796"/>
        <v/>
      </c>
    </row>
    <row r="34890" spans="10:10" x14ac:dyDescent="0.25">
      <c r="J34890" t="str">
        <f t="shared" si="796"/>
        <v/>
      </c>
    </row>
    <row r="34891" spans="10:10" x14ac:dyDescent="0.25">
      <c r="J34891" t="str">
        <f t="shared" si="796"/>
        <v/>
      </c>
    </row>
    <row r="34892" spans="10:10" x14ac:dyDescent="0.25">
      <c r="J34892" t="str">
        <f t="shared" si="796"/>
        <v/>
      </c>
    </row>
    <row r="34893" spans="10:10" x14ac:dyDescent="0.25">
      <c r="J34893" t="str">
        <f t="shared" si="796"/>
        <v/>
      </c>
    </row>
    <row r="34894" spans="10:10" x14ac:dyDescent="0.25">
      <c r="J34894" t="str">
        <f t="shared" si="796"/>
        <v/>
      </c>
    </row>
    <row r="34895" spans="10:10" x14ac:dyDescent="0.25">
      <c r="J34895" t="str">
        <f t="shared" si="796"/>
        <v/>
      </c>
    </row>
    <row r="34896" spans="10:10" x14ac:dyDescent="0.25">
      <c r="J34896" t="str">
        <f t="shared" si="796"/>
        <v/>
      </c>
    </row>
    <row r="34897" spans="10:10" x14ac:dyDescent="0.25">
      <c r="J34897" t="str">
        <f t="shared" si="796"/>
        <v/>
      </c>
    </row>
    <row r="34898" spans="10:10" x14ac:dyDescent="0.25">
      <c r="J34898" t="str">
        <f t="shared" si="796"/>
        <v/>
      </c>
    </row>
    <row r="34899" spans="10:10" x14ac:dyDescent="0.25">
      <c r="J34899" t="str">
        <f t="shared" si="796"/>
        <v/>
      </c>
    </row>
    <row r="34900" spans="10:10" x14ac:dyDescent="0.25">
      <c r="J34900" t="str">
        <f t="shared" si="796"/>
        <v/>
      </c>
    </row>
    <row r="34901" spans="10:10" x14ac:dyDescent="0.25">
      <c r="J34901" t="str">
        <f t="shared" si="796"/>
        <v/>
      </c>
    </row>
    <row r="34902" spans="10:10" x14ac:dyDescent="0.25">
      <c r="J34902" t="str">
        <f t="shared" si="796"/>
        <v/>
      </c>
    </row>
    <row r="34903" spans="10:10" x14ac:dyDescent="0.25">
      <c r="J34903" t="str">
        <f t="shared" si="796"/>
        <v/>
      </c>
    </row>
    <row r="34904" spans="10:10" x14ac:dyDescent="0.25">
      <c r="J34904" t="str">
        <f t="shared" si="796"/>
        <v/>
      </c>
    </row>
    <row r="34905" spans="10:10" x14ac:dyDescent="0.25">
      <c r="J34905" t="str">
        <f t="shared" si="796"/>
        <v/>
      </c>
    </row>
    <row r="34906" spans="10:10" x14ac:dyDescent="0.25">
      <c r="J34906" t="str">
        <f t="shared" si="796"/>
        <v/>
      </c>
    </row>
    <row r="34907" spans="10:10" x14ac:dyDescent="0.25">
      <c r="J34907" t="str">
        <f t="shared" si="796"/>
        <v/>
      </c>
    </row>
    <row r="34908" spans="10:10" x14ac:dyDescent="0.25">
      <c r="J34908" t="str">
        <f t="shared" si="796"/>
        <v/>
      </c>
    </row>
    <row r="34909" spans="10:10" x14ac:dyDescent="0.25">
      <c r="J34909" t="str">
        <f t="shared" si="796"/>
        <v/>
      </c>
    </row>
    <row r="34910" spans="10:10" x14ac:dyDescent="0.25">
      <c r="J34910" t="str">
        <f t="shared" si="796"/>
        <v/>
      </c>
    </row>
    <row r="34911" spans="10:10" x14ac:dyDescent="0.25">
      <c r="J34911" t="str">
        <f t="shared" si="796"/>
        <v/>
      </c>
    </row>
    <row r="34912" spans="10:10" x14ac:dyDescent="0.25">
      <c r="J34912" t="str">
        <f t="shared" si="796"/>
        <v/>
      </c>
    </row>
    <row r="34913" spans="10:10" x14ac:dyDescent="0.25">
      <c r="J34913" t="str">
        <f t="shared" si="796"/>
        <v/>
      </c>
    </row>
    <row r="34914" spans="10:10" x14ac:dyDescent="0.25">
      <c r="J34914" t="str">
        <f t="shared" si="796"/>
        <v/>
      </c>
    </row>
    <row r="34915" spans="10:10" x14ac:dyDescent="0.25">
      <c r="J34915" t="str">
        <f t="shared" si="796"/>
        <v/>
      </c>
    </row>
    <row r="34916" spans="10:10" x14ac:dyDescent="0.25">
      <c r="J34916" t="str">
        <f t="shared" si="796"/>
        <v/>
      </c>
    </row>
    <row r="34917" spans="10:10" x14ac:dyDescent="0.25">
      <c r="J34917" t="str">
        <f t="shared" si="796"/>
        <v/>
      </c>
    </row>
    <row r="34918" spans="10:10" x14ac:dyDescent="0.25">
      <c r="J34918" t="str">
        <f t="shared" si="796"/>
        <v/>
      </c>
    </row>
    <row r="34919" spans="10:10" x14ac:dyDescent="0.25">
      <c r="J34919" t="str">
        <f t="shared" si="796"/>
        <v/>
      </c>
    </row>
    <row r="34920" spans="10:10" x14ac:dyDescent="0.25">
      <c r="J34920" t="str">
        <f t="shared" si="796"/>
        <v/>
      </c>
    </row>
    <row r="34921" spans="10:10" x14ac:dyDescent="0.25">
      <c r="J34921" t="str">
        <f t="shared" si="796"/>
        <v/>
      </c>
    </row>
    <row r="34922" spans="10:10" x14ac:dyDescent="0.25">
      <c r="J34922" t="str">
        <f t="shared" si="796"/>
        <v/>
      </c>
    </row>
    <row r="34923" spans="10:10" x14ac:dyDescent="0.25">
      <c r="J34923" t="str">
        <f t="shared" si="796"/>
        <v/>
      </c>
    </row>
    <row r="34924" spans="10:10" x14ac:dyDescent="0.25">
      <c r="J34924" t="str">
        <f t="shared" si="796"/>
        <v/>
      </c>
    </row>
    <row r="34925" spans="10:10" x14ac:dyDescent="0.25">
      <c r="J34925" t="str">
        <f t="shared" si="796"/>
        <v/>
      </c>
    </row>
    <row r="34926" spans="10:10" x14ac:dyDescent="0.25">
      <c r="J34926" t="str">
        <f t="shared" si="796"/>
        <v/>
      </c>
    </row>
    <row r="34927" spans="10:10" x14ac:dyDescent="0.25">
      <c r="J34927" t="str">
        <f t="shared" si="796"/>
        <v/>
      </c>
    </row>
    <row r="34928" spans="10:10" x14ac:dyDescent="0.25">
      <c r="J34928" t="str">
        <f t="shared" si="796"/>
        <v/>
      </c>
    </row>
    <row r="34929" spans="10:10" x14ac:dyDescent="0.25">
      <c r="J34929" t="str">
        <f t="shared" si="796"/>
        <v/>
      </c>
    </row>
    <row r="34930" spans="10:10" x14ac:dyDescent="0.25">
      <c r="J34930" t="str">
        <f t="shared" si="796"/>
        <v/>
      </c>
    </row>
    <row r="34931" spans="10:10" x14ac:dyDescent="0.25">
      <c r="J34931" t="str">
        <f t="shared" si="796"/>
        <v/>
      </c>
    </row>
    <row r="34932" spans="10:10" x14ac:dyDescent="0.25">
      <c r="J34932" t="str">
        <f t="shared" si="796"/>
        <v/>
      </c>
    </row>
    <row r="34933" spans="10:10" x14ac:dyDescent="0.25">
      <c r="J34933" t="str">
        <f t="shared" si="796"/>
        <v/>
      </c>
    </row>
    <row r="34934" spans="10:10" x14ac:dyDescent="0.25">
      <c r="J34934" t="str">
        <f t="shared" si="796"/>
        <v/>
      </c>
    </row>
    <row r="34935" spans="10:10" x14ac:dyDescent="0.25">
      <c r="J34935" t="str">
        <f t="shared" si="796"/>
        <v/>
      </c>
    </row>
    <row r="34936" spans="10:10" x14ac:dyDescent="0.25">
      <c r="J34936" t="str">
        <f t="shared" si="796"/>
        <v/>
      </c>
    </row>
    <row r="34937" spans="10:10" x14ac:dyDescent="0.25">
      <c r="J34937" t="str">
        <f t="shared" si="796"/>
        <v/>
      </c>
    </row>
    <row r="34938" spans="10:10" x14ac:dyDescent="0.25">
      <c r="J34938" t="str">
        <f t="shared" si="796"/>
        <v/>
      </c>
    </row>
    <row r="34939" spans="10:10" x14ac:dyDescent="0.25">
      <c r="J34939" t="str">
        <f t="shared" si="796"/>
        <v/>
      </c>
    </row>
    <row r="34940" spans="10:10" x14ac:dyDescent="0.25">
      <c r="J34940" t="str">
        <f t="shared" si="796"/>
        <v/>
      </c>
    </row>
    <row r="34941" spans="10:10" x14ac:dyDescent="0.25">
      <c r="J34941" t="str">
        <f t="shared" si="796"/>
        <v/>
      </c>
    </row>
    <row r="34942" spans="10:10" x14ac:dyDescent="0.25">
      <c r="J34942" t="str">
        <f t="shared" si="796"/>
        <v/>
      </c>
    </row>
    <row r="34943" spans="10:10" x14ac:dyDescent="0.25">
      <c r="J34943" t="str">
        <f t="shared" si="796"/>
        <v/>
      </c>
    </row>
    <row r="34944" spans="10:10" x14ac:dyDescent="0.25">
      <c r="J34944" t="str">
        <f t="shared" si="796"/>
        <v/>
      </c>
    </row>
    <row r="34945" spans="10:10" x14ac:dyDescent="0.25">
      <c r="J34945" t="str">
        <f t="shared" si="796"/>
        <v/>
      </c>
    </row>
    <row r="34946" spans="10:10" x14ac:dyDescent="0.25">
      <c r="J34946" t="str">
        <f t="shared" si="796"/>
        <v/>
      </c>
    </row>
    <row r="34947" spans="10:10" x14ac:dyDescent="0.25">
      <c r="J34947" t="str">
        <f t="shared" ref="J34947:J35010" si="797">B34947&amp;C34947&amp;E34947&amp;IF(C34947="Skog",F34947&amp;G34947,"")</f>
        <v/>
      </c>
    </row>
    <row r="34948" spans="10:10" x14ac:dyDescent="0.25">
      <c r="J34948" t="str">
        <f t="shared" si="797"/>
        <v/>
      </c>
    </row>
    <row r="34949" spans="10:10" x14ac:dyDescent="0.25">
      <c r="J34949" t="str">
        <f t="shared" si="797"/>
        <v/>
      </c>
    </row>
    <row r="34950" spans="10:10" x14ac:dyDescent="0.25">
      <c r="J34950" t="str">
        <f t="shared" si="797"/>
        <v/>
      </c>
    </row>
    <row r="34951" spans="10:10" x14ac:dyDescent="0.25">
      <c r="J34951" t="str">
        <f t="shared" si="797"/>
        <v/>
      </c>
    </row>
    <row r="34952" spans="10:10" x14ac:dyDescent="0.25">
      <c r="J34952" t="str">
        <f t="shared" si="797"/>
        <v/>
      </c>
    </row>
    <row r="34953" spans="10:10" x14ac:dyDescent="0.25">
      <c r="J34953" t="str">
        <f t="shared" si="797"/>
        <v/>
      </c>
    </row>
    <row r="34954" spans="10:10" x14ac:dyDescent="0.25">
      <c r="J34954" t="str">
        <f t="shared" si="797"/>
        <v/>
      </c>
    </row>
    <row r="34955" spans="10:10" x14ac:dyDescent="0.25">
      <c r="J34955" t="str">
        <f t="shared" si="797"/>
        <v/>
      </c>
    </row>
    <row r="34956" spans="10:10" x14ac:dyDescent="0.25">
      <c r="J34956" t="str">
        <f t="shared" si="797"/>
        <v/>
      </c>
    </row>
    <row r="34957" spans="10:10" x14ac:dyDescent="0.25">
      <c r="J34957" t="str">
        <f t="shared" si="797"/>
        <v/>
      </c>
    </row>
    <row r="34958" spans="10:10" x14ac:dyDescent="0.25">
      <c r="J34958" t="str">
        <f t="shared" si="797"/>
        <v/>
      </c>
    </row>
    <row r="34959" spans="10:10" x14ac:dyDescent="0.25">
      <c r="J34959" t="str">
        <f t="shared" si="797"/>
        <v/>
      </c>
    </row>
    <row r="34960" spans="10:10" x14ac:dyDescent="0.25">
      <c r="J34960" t="str">
        <f t="shared" si="797"/>
        <v/>
      </c>
    </row>
    <row r="34961" spans="10:10" x14ac:dyDescent="0.25">
      <c r="J34961" t="str">
        <f t="shared" si="797"/>
        <v/>
      </c>
    </row>
    <row r="34962" spans="10:10" x14ac:dyDescent="0.25">
      <c r="J34962" t="str">
        <f t="shared" si="797"/>
        <v/>
      </c>
    </row>
    <row r="34963" spans="10:10" x14ac:dyDescent="0.25">
      <c r="J34963" t="str">
        <f t="shared" si="797"/>
        <v/>
      </c>
    </row>
    <row r="34964" spans="10:10" x14ac:dyDescent="0.25">
      <c r="J34964" t="str">
        <f t="shared" si="797"/>
        <v/>
      </c>
    </row>
    <row r="34965" spans="10:10" x14ac:dyDescent="0.25">
      <c r="J34965" t="str">
        <f t="shared" si="797"/>
        <v/>
      </c>
    </row>
    <row r="34966" spans="10:10" x14ac:dyDescent="0.25">
      <c r="J34966" t="str">
        <f t="shared" si="797"/>
        <v/>
      </c>
    </row>
    <row r="34967" spans="10:10" x14ac:dyDescent="0.25">
      <c r="J34967" t="str">
        <f t="shared" si="797"/>
        <v/>
      </c>
    </row>
    <row r="34968" spans="10:10" x14ac:dyDescent="0.25">
      <c r="J34968" t="str">
        <f t="shared" si="797"/>
        <v/>
      </c>
    </row>
    <row r="34969" spans="10:10" x14ac:dyDescent="0.25">
      <c r="J34969" t="str">
        <f t="shared" si="797"/>
        <v/>
      </c>
    </row>
    <row r="34970" spans="10:10" x14ac:dyDescent="0.25">
      <c r="J34970" t="str">
        <f t="shared" si="797"/>
        <v/>
      </c>
    </row>
    <row r="34971" spans="10:10" x14ac:dyDescent="0.25">
      <c r="J34971" t="str">
        <f t="shared" si="797"/>
        <v/>
      </c>
    </row>
    <row r="34972" spans="10:10" x14ac:dyDescent="0.25">
      <c r="J34972" t="str">
        <f t="shared" si="797"/>
        <v/>
      </c>
    </row>
    <row r="34973" spans="10:10" x14ac:dyDescent="0.25">
      <c r="J34973" t="str">
        <f t="shared" si="797"/>
        <v/>
      </c>
    </row>
    <row r="34974" spans="10:10" x14ac:dyDescent="0.25">
      <c r="J34974" t="str">
        <f t="shared" si="797"/>
        <v/>
      </c>
    </row>
    <row r="34975" spans="10:10" x14ac:dyDescent="0.25">
      <c r="J34975" t="str">
        <f t="shared" si="797"/>
        <v/>
      </c>
    </row>
    <row r="34976" spans="10:10" x14ac:dyDescent="0.25">
      <c r="J34976" t="str">
        <f t="shared" si="797"/>
        <v/>
      </c>
    </row>
    <row r="34977" spans="10:10" x14ac:dyDescent="0.25">
      <c r="J34977" t="str">
        <f t="shared" si="797"/>
        <v/>
      </c>
    </row>
    <row r="34978" spans="10:10" x14ac:dyDescent="0.25">
      <c r="J34978" t="str">
        <f t="shared" si="797"/>
        <v/>
      </c>
    </row>
    <row r="34979" spans="10:10" x14ac:dyDescent="0.25">
      <c r="J34979" t="str">
        <f t="shared" si="797"/>
        <v/>
      </c>
    </row>
    <row r="34980" spans="10:10" x14ac:dyDescent="0.25">
      <c r="J34980" t="str">
        <f t="shared" si="797"/>
        <v/>
      </c>
    </row>
    <row r="34981" spans="10:10" x14ac:dyDescent="0.25">
      <c r="J34981" t="str">
        <f t="shared" si="797"/>
        <v/>
      </c>
    </row>
    <row r="34982" spans="10:10" x14ac:dyDescent="0.25">
      <c r="J34982" t="str">
        <f t="shared" si="797"/>
        <v/>
      </c>
    </row>
    <row r="34983" spans="10:10" x14ac:dyDescent="0.25">
      <c r="J34983" t="str">
        <f t="shared" si="797"/>
        <v/>
      </c>
    </row>
    <row r="34984" spans="10:10" x14ac:dyDescent="0.25">
      <c r="J34984" t="str">
        <f t="shared" si="797"/>
        <v/>
      </c>
    </row>
    <row r="34985" spans="10:10" x14ac:dyDescent="0.25">
      <c r="J34985" t="str">
        <f t="shared" si="797"/>
        <v/>
      </c>
    </row>
    <row r="34986" spans="10:10" x14ac:dyDescent="0.25">
      <c r="J34986" t="str">
        <f t="shared" si="797"/>
        <v/>
      </c>
    </row>
    <row r="34987" spans="10:10" x14ac:dyDescent="0.25">
      <c r="J34987" t="str">
        <f t="shared" si="797"/>
        <v/>
      </c>
    </row>
    <row r="34988" spans="10:10" x14ac:dyDescent="0.25">
      <c r="J34988" t="str">
        <f t="shared" si="797"/>
        <v/>
      </c>
    </row>
    <row r="34989" spans="10:10" x14ac:dyDescent="0.25">
      <c r="J34989" t="str">
        <f t="shared" si="797"/>
        <v/>
      </c>
    </row>
    <row r="34990" spans="10:10" x14ac:dyDescent="0.25">
      <c r="J34990" t="str">
        <f t="shared" si="797"/>
        <v/>
      </c>
    </row>
    <row r="34991" spans="10:10" x14ac:dyDescent="0.25">
      <c r="J34991" t="str">
        <f t="shared" si="797"/>
        <v/>
      </c>
    </row>
    <row r="34992" spans="10:10" x14ac:dyDescent="0.25">
      <c r="J34992" t="str">
        <f t="shared" si="797"/>
        <v/>
      </c>
    </row>
    <row r="34993" spans="10:10" x14ac:dyDescent="0.25">
      <c r="J34993" t="str">
        <f t="shared" si="797"/>
        <v/>
      </c>
    </row>
    <row r="34994" spans="10:10" x14ac:dyDescent="0.25">
      <c r="J34994" t="str">
        <f t="shared" si="797"/>
        <v/>
      </c>
    </row>
    <row r="34995" spans="10:10" x14ac:dyDescent="0.25">
      <c r="J34995" t="str">
        <f t="shared" si="797"/>
        <v/>
      </c>
    </row>
    <row r="34996" spans="10:10" x14ac:dyDescent="0.25">
      <c r="J34996" t="str">
        <f t="shared" si="797"/>
        <v/>
      </c>
    </row>
    <row r="34997" spans="10:10" x14ac:dyDescent="0.25">
      <c r="J34997" t="str">
        <f t="shared" si="797"/>
        <v/>
      </c>
    </row>
    <row r="34998" spans="10:10" x14ac:dyDescent="0.25">
      <c r="J34998" t="str">
        <f t="shared" si="797"/>
        <v/>
      </c>
    </row>
    <row r="34999" spans="10:10" x14ac:dyDescent="0.25">
      <c r="J34999" t="str">
        <f t="shared" si="797"/>
        <v/>
      </c>
    </row>
    <row r="35000" spans="10:10" x14ac:dyDescent="0.25">
      <c r="J35000" t="str">
        <f t="shared" si="797"/>
        <v/>
      </c>
    </row>
    <row r="35001" spans="10:10" x14ac:dyDescent="0.25">
      <c r="J35001" t="str">
        <f t="shared" si="797"/>
        <v/>
      </c>
    </row>
    <row r="35002" spans="10:10" x14ac:dyDescent="0.25">
      <c r="J35002" t="str">
        <f t="shared" si="797"/>
        <v/>
      </c>
    </row>
    <row r="35003" spans="10:10" x14ac:dyDescent="0.25">
      <c r="J35003" t="str">
        <f t="shared" si="797"/>
        <v/>
      </c>
    </row>
    <row r="35004" spans="10:10" x14ac:dyDescent="0.25">
      <c r="J35004" t="str">
        <f t="shared" si="797"/>
        <v/>
      </c>
    </row>
    <row r="35005" spans="10:10" x14ac:dyDescent="0.25">
      <c r="J35005" t="str">
        <f t="shared" si="797"/>
        <v/>
      </c>
    </row>
    <row r="35006" spans="10:10" x14ac:dyDescent="0.25">
      <c r="J35006" t="str">
        <f t="shared" si="797"/>
        <v/>
      </c>
    </row>
    <row r="35007" spans="10:10" x14ac:dyDescent="0.25">
      <c r="J35007" t="str">
        <f t="shared" si="797"/>
        <v/>
      </c>
    </row>
    <row r="35008" spans="10:10" x14ac:dyDescent="0.25">
      <c r="J35008" t="str">
        <f t="shared" si="797"/>
        <v/>
      </c>
    </row>
    <row r="35009" spans="10:10" x14ac:dyDescent="0.25">
      <c r="J35009" t="str">
        <f t="shared" si="797"/>
        <v/>
      </c>
    </row>
    <row r="35010" spans="10:10" x14ac:dyDescent="0.25">
      <c r="J35010" t="str">
        <f t="shared" si="797"/>
        <v/>
      </c>
    </row>
    <row r="35011" spans="10:10" x14ac:dyDescent="0.25">
      <c r="J35011" t="str">
        <f t="shared" ref="J35011:J35074" si="798">B35011&amp;C35011&amp;E35011&amp;IF(C35011="Skog",F35011&amp;G35011,"")</f>
        <v/>
      </c>
    </row>
    <row r="35012" spans="10:10" x14ac:dyDescent="0.25">
      <c r="J35012" t="str">
        <f t="shared" si="798"/>
        <v/>
      </c>
    </row>
    <row r="35013" spans="10:10" x14ac:dyDescent="0.25">
      <c r="J35013" t="str">
        <f t="shared" si="798"/>
        <v/>
      </c>
    </row>
    <row r="35014" spans="10:10" x14ac:dyDescent="0.25">
      <c r="J35014" t="str">
        <f t="shared" si="798"/>
        <v/>
      </c>
    </row>
    <row r="35015" spans="10:10" x14ac:dyDescent="0.25">
      <c r="J35015" t="str">
        <f t="shared" si="798"/>
        <v/>
      </c>
    </row>
    <row r="35016" spans="10:10" x14ac:dyDescent="0.25">
      <c r="J35016" t="str">
        <f t="shared" si="798"/>
        <v/>
      </c>
    </row>
    <row r="35017" spans="10:10" x14ac:dyDescent="0.25">
      <c r="J35017" t="str">
        <f t="shared" si="798"/>
        <v/>
      </c>
    </row>
    <row r="35018" spans="10:10" x14ac:dyDescent="0.25">
      <c r="J35018" t="str">
        <f t="shared" si="798"/>
        <v/>
      </c>
    </row>
    <row r="35019" spans="10:10" x14ac:dyDescent="0.25">
      <c r="J35019" t="str">
        <f t="shared" si="798"/>
        <v/>
      </c>
    </row>
    <row r="35020" spans="10:10" x14ac:dyDescent="0.25">
      <c r="J35020" t="str">
        <f t="shared" si="798"/>
        <v/>
      </c>
    </row>
    <row r="35021" spans="10:10" x14ac:dyDescent="0.25">
      <c r="J35021" t="str">
        <f t="shared" si="798"/>
        <v/>
      </c>
    </row>
    <row r="35022" spans="10:10" x14ac:dyDescent="0.25">
      <c r="J35022" t="str">
        <f t="shared" si="798"/>
        <v/>
      </c>
    </row>
    <row r="35023" spans="10:10" x14ac:dyDescent="0.25">
      <c r="J35023" t="str">
        <f t="shared" si="798"/>
        <v/>
      </c>
    </row>
    <row r="35024" spans="10:10" x14ac:dyDescent="0.25">
      <c r="J35024" t="str">
        <f t="shared" si="798"/>
        <v/>
      </c>
    </row>
    <row r="35025" spans="10:10" x14ac:dyDescent="0.25">
      <c r="J35025" t="str">
        <f t="shared" si="798"/>
        <v/>
      </c>
    </row>
    <row r="35026" spans="10:10" x14ac:dyDescent="0.25">
      <c r="J35026" t="str">
        <f t="shared" si="798"/>
        <v/>
      </c>
    </row>
    <row r="35027" spans="10:10" x14ac:dyDescent="0.25">
      <c r="J35027" t="str">
        <f t="shared" si="798"/>
        <v/>
      </c>
    </row>
    <row r="35028" spans="10:10" x14ac:dyDescent="0.25">
      <c r="J35028" t="str">
        <f t="shared" si="798"/>
        <v/>
      </c>
    </row>
    <row r="35029" spans="10:10" x14ac:dyDescent="0.25">
      <c r="J35029" t="str">
        <f t="shared" si="798"/>
        <v/>
      </c>
    </row>
    <row r="35030" spans="10:10" x14ac:dyDescent="0.25">
      <c r="J35030" t="str">
        <f t="shared" si="798"/>
        <v/>
      </c>
    </row>
    <row r="35031" spans="10:10" x14ac:dyDescent="0.25">
      <c r="J35031" t="str">
        <f t="shared" si="798"/>
        <v/>
      </c>
    </row>
    <row r="35032" spans="10:10" x14ac:dyDescent="0.25">
      <c r="J35032" t="str">
        <f t="shared" si="798"/>
        <v/>
      </c>
    </row>
    <row r="35033" spans="10:10" x14ac:dyDescent="0.25">
      <c r="J35033" t="str">
        <f t="shared" si="798"/>
        <v/>
      </c>
    </row>
    <row r="35034" spans="10:10" x14ac:dyDescent="0.25">
      <c r="J35034" t="str">
        <f t="shared" si="798"/>
        <v/>
      </c>
    </row>
    <row r="35035" spans="10:10" x14ac:dyDescent="0.25">
      <c r="J35035" t="str">
        <f t="shared" si="798"/>
        <v/>
      </c>
    </row>
    <row r="35036" spans="10:10" x14ac:dyDescent="0.25">
      <c r="J35036" t="str">
        <f t="shared" si="798"/>
        <v/>
      </c>
    </row>
    <row r="35037" spans="10:10" x14ac:dyDescent="0.25">
      <c r="J35037" t="str">
        <f t="shared" si="798"/>
        <v/>
      </c>
    </row>
    <row r="35038" spans="10:10" x14ac:dyDescent="0.25">
      <c r="J35038" t="str">
        <f t="shared" si="798"/>
        <v/>
      </c>
    </row>
    <row r="35039" spans="10:10" x14ac:dyDescent="0.25">
      <c r="J35039" t="str">
        <f t="shared" si="798"/>
        <v/>
      </c>
    </row>
    <row r="35040" spans="10:10" x14ac:dyDescent="0.25">
      <c r="J35040" t="str">
        <f t="shared" si="798"/>
        <v/>
      </c>
    </row>
    <row r="35041" spans="10:10" x14ac:dyDescent="0.25">
      <c r="J35041" t="str">
        <f t="shared" si="798"/>
        <v/>
      </c>
    </row>
    <row r="35042" spans="10:10" x14ac:dyDescent="0.25">
      <c r="J35042" t="str">
        <f t="shared" si="798"/>
        <v/>
      </c>
    </row>
    <row r="35043" spans="10:10" x14ac:dyDescent="0.25">
      <c r="J35043" t="str">
        <f t="shared" si="798"/>
        <v/>
      </c>
    </row>
    <row r="35044" spans="10:10" x14ac:dyDescent="0.25">
      <c r="J35044" t="str">
        <f t="shared" si="798"/>
        <v/>
      </c>
    </row>
    <row r="35045" spans="10:10" x14ac:dyDescent="0.25">
      <c r="J35045" t="str">
        <f t="shared" si="798"/>
        <v/>
      </c>
    </row>
    <row r="35046" spans="10:10" x14ac:dyDescent="0.25">
      <c r="J35046" t="str">
        <f t="shared" si="798"/>
        <v/>
      </c>
    </row>
    <row r="35047" spans="10:10" x14ac:dyDescent="0.25">
      <c r="J35047" t="str">
        <f t="shared" si="798"/>
        <v/>
      </c>
    </row>
    <row r="35048" spans="10:10" x14ac:dyDescent="0.25">
      <c r="J35048" t="str">
        <f t="shared" si="798"/>
        <v/>
      </c>
    </row>
    <row r="35049" spans="10:10" x14ac:dyDescent="0.25">
      <c r="J35049" t="str">
        <f t="shared" si="798"/>
        <v/>
      </c>
    </row>
    <row r="35050" spans="10:10" x14ac:dyDescent="0.25">
      <c r="J35050" t="str">
        <f t="shared" si="798"/>
        <v/>
      </c>
    </row>
    <row r="35051" spans="10:10" x14ac:dyDescent="0.25">
      <c r="J35051" t="str">
        <f t="shared" si="798"/>
        <v/>
      </c>
    </row>
    <row r="35052" spans="10:10" x14ac:dyDescent="0.25">
      <c r="J35052" t="str">
        <f t="shared" si="798"/>
        <v/>
      </c>
    </row>
    <row r="35053" spans="10:10" x14ac:dyDescent="0.25">
      <c r="J35053" t="str">
        <f t="shared" si="798"/>
        <v/>
      </c>
    </row>
    <row r="35054" spans="10:10" x14ac:dyDescent="0.25">
      <c r="J35054" t="str">
        <f t="shared" si="798"/>
        <v/>
      </c>
    </row>
    <row r="35055" spans="10:10" x14ac:dyDescent="0.25">
      <c r="J35055" t="str">
        <f t="shared" si="798"/>
        <v/>
      </c>
    </row>
    <row r="35056" spans="10:10" x14ac:dyDescent="0.25">
      <c r="J35056" t="str">
        <f t="shared" si="798"/>
        <v/>
      </c>
    </row>
    <row r="35057" spans="10:10" x14ac:dyDescent="0.25">
      <c r="J35057" t="str">
        <f t="shared" si="798"/>
        <v/>
      </c>
    </row>
    <row r="35058" spans="10:10" x14ac:dyDescent="0.25">
      <c r="J35058" t="str">
        <f t="shared" si="798"/>
        <v/>
      </c>
    </row>
    <row r="35059" spans="10:10" x14ac:dyDescent="0.25">
      <c r="J35059" t="str">
        <f t="shared" si="798"/>
        <v/>
      </c>
    </row>
    <row r="35060" spans="10:10" x14ac:dyDescent="0.25">
      <c r="J35060" t="str">
        <f t="shared" si="798"/>
        <v/>
      </c>
    </row>
    <row r="35061" spans="10:10" x14ac:dyDescent="0.25">
      <c r="J35061" t="str">
        <f t="shared" si="798"/>
        <v/>
      </c>
    </row>
    <row r="35062" spans="10:10" x14ac:dyDescent="0.25">
      <c r="J35062" t="str">
        <f t="shared" si="798"/>
        <v/>
      </c>
    </row>
    <row r="35063" spans="10:10" x14ac:dyDescent="0.25">
      <c r="J35063" t="str">
        <f t="shared" si="798"/>
        <v/>
      </c>
    </row>
    <row r="35064" spans="10:10" x14ac:dyDescent="0.25">
      <c r="J35064" t="str">
        <f t="shared" si="798"/>
        <v/>
      </c>
    </row>
    <row r="35065" spans="10:10" x14ac:dyDescent="0.25">
      <c r="J35065" t="str">
        <f t="shared" si="798"/>
        <v/>
      </c>
    </row>
    <row r="35066" spans="10:10" x14ac:dyDescent="0.25">
      <c r="J35066" t="str">
        <f t="shared" si="798"/>
        <v/>
      </c>
    </row>
    <row r="35067" spans="10:10" x14ac:dyDescent="0.25">
      <c r="J35067" t="str">
        <f t="shared" si="798"/>
        <v/>
      </c>
    </row>
    <row r="35068" spans="10:10" x14ac:dyDescent="0.25">
      <c r="J35068" t="str">
        <f t="shared" si="798"/>
        <v/>
      </c>
    </row>
    <row r="35069" spans="10:10" x14ac:dyDescent="0.25">
      <c r="J35069" t="str">
        <f t="shared" si="798"/>
        <v/>
      </c>
    </row>
    <row r="35070" spans="10:10" x14ac:dyDescent="0.25">
      <c r="J35070" t="str">
        <f t="shared" si="798"/>
        <v/>
      </c>
    </row>
    <row r="35071" spans="10:10" x14ac:dyDescent="0.25">
      <c r="J35071" t="str">
        <f t="shared" si="798"/>
        <v/>
      </c>
    </row>
    <row r="35072" spans="10:10" x14ac:dyDescent="0.25">
      <c r="J35072" t="str">
        <f t="shared" si="798"/>
        <v/>
      </c>
    </row>
    <row r="35073" spans="10:10" x14ac:dyDescent="0.25">
      <c r="J35073" t="str">
        <f t="shared" si="798"/>
        <v/>
      </c>
    </row>
    <row r="35074" spans="10:10" x14ac:dyDescent="0.25">
      <c r="J35074" t="str">
        <f t="shared" si="798"/>
        <v/>
      </c>
    </row>
    <row r="35075" spans="10:10" x14ac:dyDescent="0.25">
      <c r="J35075" t="str">
        <f t="shared" ref="J35075:J35138" si="799">B35075&amp;C35075&amp;E35075&amp;IF(C35075="Skog",F35075&amp;G35075,"")</f>
        <v/>
      </c>
    </row>
    <row r="35076" spans="10:10" x14ac:dyDescent="0.25">
      <c r="J35076" t="str">
        <f t="shared" si="799"/>
        <v/>
      </c>
    </row>
    <row r="35077" spans="10:10" x14ac:dyDescent="0.25">
      <c r="J35077" t="str">
        <f t="shared" si="799"/>
        <v/>
      </c>
    </row>
    <row r="35078" spans="10:10" x14ac:dyDescent="0.25">
      <c r="J35078" t="str">
        <f t="shared" si="799"/>
        <v/>
      </c>
    </row>
    <row r="35079" spans="10:10" x14ac:dyDescent="0.25">
      <c r="J35079" t="str">
        <f t="shared" si="799"/>
        <v/>
      </c>
    </row>
    <row r="35080" spans="10:10" x14ac:dyDescent="0.25">
      <c r="J35080" t="str">
        <f t="shared" si="799"/>
        <v/>
      </c>
    </row>
    <row r="35081" spans="10:10" x14ac:dyDescent="0.25">
      <c r="J35081" t="str">
        <f t="shared" si="799"/>
        <v/>
      </c>
    </row>
    <row r="35082" spans="10:10" x14ac:dyDescent="0.25">
      <c r="J35082" t="str">
        <f t="shared" si="799"/>
        <v/>
      </c>
    </row>
    <row r="35083" spans="10:10" x14ac:dyDescent="0.25">
      <c r="J35083" t="str">
        <f t="shared" si="799"/>
        <v/>
      </c>
    </row>
    <row r="35084" spans="10:10" x14ac:dyDescent="0.25">
      <c r="J35084" t="str">
        <f t="shared" si="799"/>
        <v/>
      </c>
    </row>
    <row r="35085" spans="10:10" x14ac:dyDescent="0.25">
      <c r="J35085" t="str">
        <f t="shared" si="799"/>
        <v/>
      </c>
    </row>
    <row r="35086" spans="10:10" x14ac:dyDescent="0.25">
      <c r="J35086" t="str">
        <f t="shared" si="799"/>
        <v/>
      </c>
    </row>
    <row r="35087" spans="10:10" x14ac:dyDescent="0.25">
      <c r="J35087" t="str">
        <f t="shared" si="799"/>
        <v/>
      </c>
    </row>
    <row r="35088" spans="10:10" x14ac:dyDescent="0.25">
      <c r="J35088" t="str">
        <f t="shared" si="799"/>
        <v/>
      </c>
    </row>
    <row r="35089" spans="10:10" x14ac:dyDescent="0.25">
      <c r="J35089" t="str">
        <f t="shared" si="799"/>
        <v/>
      </c>
    </row>
    <row r="35090" spans="10:10" x14ac:dyDescent="0.25">
      <c r="J35090" t="str">
        <f t="shared" si="799"/>
        <v/>
      </c>
    </row>
    <row r="35091" spans="10:10" x14ac:dyDescent="0.25">
      <c r="J35091" t="str">
        <f t="shared" si="799"/>
        <v/>
      </c>
    </row>
    <row r="35092" spans="10:10" x14ac:dyDescent="0.25">
      <c r="J35092" t="str">
        <f t="shared" si="799"/>
        <v/>
      </c>
    </row>
    <row r="35093" spans="10:10" x14ac:dyDescent="0.25">
      <c r="J35093" t="str">
        <f t="shared" si="799"/>
        <v/>
      </c>
    </row>
    <row r="35094" spans="10:10" x14ac:dyDescent="0.25">
      <c r="J35094" t="str">
        <f t="shared" si="799"/>
        <v/>
      </c>
    </row>
    <row r="35095" spans="10:10" x14ac:dyDescent="0.25">
      <c r="J35095" t="str">
        <f t="shared" si="799"/>
        <v/>
      </c>
    </row>
    <row r="35096" spans="10:10" x14ac:dyDescent="0.25">
      <c r="J35096" t="str">
        <f t="shared" si="799"/>
        <v/>
      </c>
    </row>
    <row r="35097" spans="10:10" x14ac:dyDescent="0.25">
      <c r="J35097" t="str">
        <f t="shared" si="799"/>
        <v/>
      </c>
    </row>
    <row r="35098" spans="10:10" x14ac:dyDescent="0.25">
      <c r="J35098" t="str">
        <f t="shared" si="799"/>
        <v/>
      </c>
    </row>
    <row r="35099" spans="10:10" x14ac:dyDescent="0.25">
      <c r="J35099" t="str">
        <f t="shared" si="799"/>
        <v/>
      </c>
    </row>
    <row r="35100" spans="10:10" x14ac:dyDescent="0.25">
      <c r="J35100" t="str">
        <f t="shared" si="799"/>
        <v/>
      </c>
    </row>
    <row r="35101" spans="10:10" x14ac:dyDescent="0.25">
      <c r="J35101" t="str">
        <f t="shared" si="799"/>
        <v/>
      </c>
    </row>
    <row r="35102" spans="10:10" x14ac:dyDescent="0.25">
      <c r="J35102" t="str">
        <f t="shared" si="799"/>
        <v/>
      </c>
    </row>
    <row r="35103" spans="10:10" x14ac:dyDescent="0.25">
      <c r="J35103" t="str">
        <f t="shared" si="799"/>
        <v/>
      </c>
    </row>
    <row r="35104" spans="10:10" x14ac:dyDescent="0.25">
      <c r="J35104" t="str">
        <f t="shared" si="799"/>
        <v/>
      </c>
    </row>
    <row r="35105" spans="10:10" x14ac:dyDescent="0.25">
      <c r="J35105" t="str">
        <f t="shared" si="799"/>
        <v/>
      </c>
    </row>
    <row r="35106" spans="10:10" x14ac:dyDescent="0.25">
      <c r="J35106" t="str">
        <f t="shared" si="799"/>
        <v/>
      </c>
    </row>
    <row r="35107" spans="10:10" x14ac:dyDescent="0.25">
      <c r="J35107" t="str">
        <f t="shared" si="799"/>
        <v/>
      </c>
    </row>
    <row r="35108" spans="10:10" x14ac:dyDescent="0.25">
      <c r="J35108" t="str">
        <f t="shared" si="799"/>
        <v/>
      </c>
    </row>
    <row r="35109" spans="10:10" x14ac:dyDescent="0.25">
      <c r="J35109" t="str">
        <f t="shared" si="799"/>
        <v/>
      </c>
    </row>
    <row r="35110" spans="10:10" x14ac:dyDescent="0.25">
      <c r="J35110" t="str">
        <f t="shared" si="799"/>
        <v/>
      </c>
    </row>
    <row r="35111" spans="10:10" x14ac:dyDescent="0.25">
      <c r="J35111" t="str">
        <f t="shared" si="799"/>
        <v/>
      </c>
    </row>
    <row r="35112" spans="10:10" x14ac:dyDescent="0.25">
      <c r="J35112" t="str">
        <f t="shared" si="799"/>
        <v/>
      </c>
    </row>
    <row r="35113" spans="10:10" x14ac:dyDescent="0.25">
      <c r="J35113" t="str">
        <f t="shared" si="799"/>
        <v/>
      </c>
    </row>
    <row r="35114" spans="10:10" x14ac:dyDescent="0.25">
      <c r="J35114" t="str">
        <f t="shared" si="799"/>
        <v/>
      </c>
    </row>
    <row r="35115" spans="10:10" x14ac:dyDescent="0.25">
      <c r="J35115" t="str">
        <f t="shared" si="799"/>
        <v/>
      </c>
    </row>
    <row r="35116" spans="10:10" x14ac:dyDescent="0.25">
      <c r="J35116" t="str">
        <f t="shared" si="799"/>
        <v/>
      </c>
    </row>
    <row r="35117" spans="10:10" x14ac:dyDescent="0.25">
      <c r="J35117" t="str">
        <f t="shared" si="799"/>
        <v/>
      </c>
    </row>
    <row r="35118" spans="10:10" x14ac:dyDescent="0.25">
      <c r="J35118" t="str">
        <f t="shared" si="799"/>
        <v/>
      </c>
    </row>
    <row r="35119" spans="10:10" x14ac:dyDescent="0.25">
      <c r="J35119" t="str">
        <f t="shared" si="799"/>
        <v/>
      </c>
    </row>
    <row r="35120" spans="10:10" x14ac:dyDescent="0.25">
      <c r="J35120" t="str">
        <f t="shared" si="799"/>
        <v/>
      </c>
    </row>
    <row r="35121" spans="10:10" x14ac:dyDescent="0.25">
      <c r="J35121" t="str">
        <f t="shared" si="799"/>
        <v/>
      </c>
    </row>
    <row r="35122" spans="10:10" x14ac:dyDescent="0.25">
      <c r="J35122" t="str">
        <f t="shared" si="799"/>
        <v/>
      </c>
    </row>
    <row r="35123" spans="10:10" x14ac:dyDescent="0.25">
      <c r="J35123" t="str">
        <f t="shared" si="799"/>
        <v/>
      </c>
    </row>
    <row r="35124" spans="10:10" x14ac:dyDescent="0.25">
      <c r="J35124" t="str">
        <f t="shared" si="799"/>
        <v/>
      </c>
    </row>
    <row r="35125" spans="10:10" x14ac:dyDescent="0.25">
      <c r="J35125" t="str">
        <f t="shared" si="799"/>
        <v/>
      </c>
    </row>
    <row r="35126" spans="10:10" x14ac:dyDescent="0.25">
      <c r="J35126" t="str">
        <f t="shared" si="799"/>
        <v/>
      </c>
    </row>
    <row r="35127" spans="10:10" x14ac:dyDescent="0.25">
      <c r="J35127" t="str">
        <f t="shared" si="799"/>
        <v/>
      </c>
    </row>
    <row r="35128" spans="10:10" x14ac:dyDescent="0.25">
      <c r="J35128" t="str">
        <f t="shared" si="799"/>
        <v/>
      </c>
    </row>
    <row r="35129" spans="10:10" x14ac:dyDescent="0.25">
      <c r="J35129" t="str">
        <f t="shared" si="799"/>
        <v/>
      </c>
    </row>
    <row r="35130" spans="10:10" x14ac:dyDescent="0.25">
      <c r="J35130" t="str">
        <f t="shared" si="799"/>
        <v/>
      </c>
    </row>
    <row r="35131" spans="10:10" x14ac:dyDescent="0.25">
      <c r="J35131" t="str">
        <f t="shared" si="799"/>
        <v/>
      </c>
    </row>
    <row r="35132" spans="10:10" x14ac:dyDescent="0.25">
      <c r="J35132" t="str">
        <f t="shared" si="799"/>
        <v/>
      </c>
    </row>
    <row r="35133" spans="10:10" x14ac:dyDescent="0.25">
      <c r="J35133" t="str">
        <f t="shared" si="799"/>
        <v/>
      </c>
    </row>
    <row r="35134" spans="10:10" x14ac:dyDescent="0.25">
      <c r="J35134" t="str">
        <f t="shared" si="799"/>
        <v/>
      </c>
    </row>
    <row r="35135" spans="10:10" x14ac:dyDescent="0.25">
      <c r="J35135" t="str">
        <f t="shared" si="799"/>
        <v/>
      </c>
    </row>
    <row r="35136" spans="10:10" x14ac:dyDescent="0.25">
      <c r="J35136" t="str">
        <f t="shared" si="799"/>
        <v/>
      </c>
    </row>
    <row r="35137" spans="10:10" x14ac:dyDescent="0.25">
      <c r="J35137" t="str">
        <f t="shared" si="799"/>
        <v/>
      </c>
    </row>
    <row r="35138" spans="10:10" x14ac:dyDescent="0.25">
      <c r="J35138" t="str">
        <f t="shared" si="799"/>
        <v/>
      </c>
    </row>
    <row r="35139" spans="10:10" x14ac:dyDescent="0.25">
      <c r="J35139" t="str">
        <f t="shared" ref="J35139:J35202" si="800">B35139&amp;C35139&amp;E35139&amp;IF(C35139="Skog",F35139&amp;G35139,"")</f>
        <v/>
      </c>
    </row>
    <row r="35140" spans="10:10" x14ac:dyDescent="0.25">
      <c r="J35140" t="str">
        <f t="shared" si="800"/>
        <v/>
      </c>
    </row>
    <row r="35141" spans="10:10" x14ac:dyDescent="0.25">
      <c r="J35141" t="str">
        <f t="shared" si="800"/>
        <v/>
      </c>
    </row>
    <row r="35142" spans="10:10" x14ac:dyDescent="0.25">
      <c r="J35142" t="str">
        <f t="shared" si="800"/>
        <v/>
      </c>
    </row>
    <row r="35143" spans="10:10" x14ac:dyDescent="0.25">
      <c r="J35143" t="str">
        <f t="shared" si="800"/>
        <v/>
      </c>
    </row>
    <row r="35144" spans="10:10" x14ac:dyDescent="0.25">
      <c r="J35144" t="str">
        <f t="shared" si="800"/>
        <v/>
      </c>
    </row>
    <row r="35145" spans="10:10" x14ac:dyDescent="0.25">
      <c r="J35145" t="str">
        <f t="shared" si="800"/>
        <v/>
      </c>
    </row>
    <row r="35146" spans="10:10" x14ac:dyDescent="0.25">
      <c r="J35146" t="str">
        <f t="shared" si="800"/>
        <v/>
      </c>
    </row>
    <row r="35147" spans="10:10" x14ac:dyDescent="0.25">
      <c r="J35147" t="str">
        <f t="shared" si="800"/>
        <v/>
      </c>
    </row>
    <row r="35148" spans="10:10" x14ac:dyDescent="0.25">
      <c r="J35148" t="str">
        <f t="shared" si="800"/>
        <v/>
      </c>
    </row>
    <row r="35149" spans="10:10" x14ac:dyDescent="0.25">
      <c r="J35149" t="str">
        <f t="shared" si="800"/>
        <v/>
      </c>
    </row>
    <row r="35150" spans="10:10" x14ac:dyDescent="0.25">
      <c r="J35150" t="str">
        <f t="shared" si="800"/>
        <v/>
      </c>
    </row>
    <row r="35151" spans="10:10" x14ac:dyDescent="0.25">
      <c r="J35151" t="str">
        <f t="shared" si="800"/>
        <v/>
      </c>
    </row>
    <row r="35152" spans="10:10" x14ac:dyDescent="0.25">
      <c r="J35152" t="str">
        <f t="shared" si="800"/>
        <v/>
      </c>
    </row>
    <row r="35153" spans="10:10" x14ac:dyDescent="0.25">
      <c r="J35153" t="str">
        <f t="shared" si="800"/>
        <v/>
      </c>
    </row>
    <row r="35154" spans="10:10" x14ac:dyDescent="0.25">
      <c r="J35154" t="str">
        <f t="shared" si="800"/>
        <v/>
      </c>
    </row>
    <row r="35155" spans="10:10" x14ac:dyDescent="0.25">
      <c r="J35155" t="str">
        <f t="shared" si="800"/>
        <v/>
      </c>
    </row>
    <row r="35156" spans="10:10" x14ac:dyDescent="0.25">
      <c r="J35156" t="str">
        <f t="shared" si="800"/>
        <v/>
      </c>
    </row>
    <row r="35157" spans="10:10" x14ac:dyDescent="0.25">
      <c r="J35157" t="str">
        <f t="shared" si="800"/>
        <v/>
      </c>
    </row>
    <row r="35158" spans="10:10" x14ac:dyDescent="0.25">
      <c r="J35158" t="str">
        <f t="shared" si="800"/>
        <v/>
      </c>
    </row>
    <row r="35159" spans="10:10" x14ac:dyDescent="0.25">
      <c r="J35159" t="str">
        <f t="shared" si="800"/>
        <v/>
      </c>
    </row>
    <row r="35160" spans="10:10" x14ac:dyDescent="0.25">
      <c r="J35160" t="str">
        <f t="shared" si="800"/>
        <v/>
      </c>
    </row>
    <row r="35161" spans="10:10" x14ac:dyDescent="0.25">
      <c r="J35161" t="str">
        <f t="shared" si="800"/>
        <v/>
      </c>
    </row>
    <row r="35162" spans="10:10" x14ac:dyDescent="0.25">
      <c r="J35162" t="str">
        <f t="shared" si="800"/>
        <v/>
      </c>
    </row>
    <row r="35163" spans="10:10" x14ac:dyDescent="0.25">
      <c r="J35163" t="str">
        <f t="shared" si="800"/>
        <v/>
      </c>
    </row>
    <row r="35164" spans="10:10" x14ac:dyDescent="0.25">
      <c r="J35164" t="str">
        <f t="shared" si="800"/>
        <v/>
      </c>
    </row>
    <row r="35165" spans="10:10" x14ac:dyDescent="0.25">
      <c r="J35165" t="str">
        <f t="shared" si="800"/>
        <v/>
      </c>
    </row>
    <row r="35166" spans="10:10" x14ac:dyDescent="0.25">
      <c r="J35166" t="str">
        <f t="shared" si="800"/>
        <v/>
      </c>
    </row>
    <row r="35167" spans="10:10" x14ac:dyDescent="0.25">
      <c r="J35167" t="str">
        <f t="shared" si="800"/>
        <v/>
      </c>
    </row>
    <row r="35168" spans="10:10" x14ac:dyDescent="0.25">
      <c r="J35168" t="str">
        <f t="shared" si="800"/>
        <v/>
      </c>
    </row>
    <row r="35169" spans="10:10" x14ac:dyDescent="0.25">
      <c r="J35169" t="str">
        <f t="shared" si="800"/>
        <v/>
      </c>
    </row>
    <row r="35170" spans="10:10" x14ac:dyDescent="0.25">
      <c r="J35170" t="str">
        <f t="shared" si="800"/>
        <v/>
      </c>
    </row>
    <row r="35171" spans="10:10" x14ac:dyDescent="0.25">
      <c r="J35171" t="str">
        <f t="shared" si="800"/>
        <v/>
      </c>
    </row>
    <row r="35172" spans="10:10" x14ac:dyDescent="0.25">
      <c r="J35172" t="str">
        <f t="shared" si="800"/>
        <v/>
      </c>
    </row>
    <row r="35173" spans="10:10" x14ac:dyDescent="0.25">
      <c r="J35173" t="str">
        <f t="shared" si="800"/>
        <v/>
      </c>
    </row>
    <row r="35174" spans="10:10" x14ac:dyDescent="0.25">
      <c r="J35174" t="str">
        <f t="shared" si="800"/>
        <v/>
      </c>
    </row>
    <row r="35175" spans="10:10" x14ac:dyDescent="0.25">
      <c r="J35175" t="str">
        <f t="shared" si="800"/>
        <v/>
      </c>
    </row>
    <row r="35176" spans="10:10" x14ac:dyDescent="0.25">
      <c r="J35176" t="str">
        <f t="shared" si="800"/>
        <v/>
      </c>
    </row>
    <row r="35177" spans="10:10" x14ac:dyDescent="0.25">
      <c r="J35177" t="str">
        <f t="shared" si="800"/>
        <v/>
      </c>
    </row>
    <row r="35178" spans="10:10" x14ac:dyDescent="0.25">
      <c r="J35178" t="str">
        <f t="shared" si="800"/>
        <v/>
      </c>
    </row>
    <row r="35179" spans="10:10" x14ac:dyDescent="0.25">
      <c r="J35179" t="str">
        <f t="shared" si="800"/>
        <v/>
      </c>
    </row>
    <row r="35180" spans="10:10" x14ac:dyDescent="0.25">
      <c r="J35180" t="str">
        <f t="shared" si="800"/>
        <v/>
      </c>
    </row>
    <row r="35181" spans="10:10" x14ac:dyDescent="0.25">
      <c r="J35181" t="str">
        <f t="shared" si="800"/>
        <v/>
      </c>
    </row>
    <row r="35182" spans="10:10" x14ac:dyDescent="0.25">
      <c r="J35182" t="str">
        <f t="shared" si="800"/>
        <v/>
      </c>
    </row>
    <row r="35183" spans="10:10" x14ac:dyDescent="0.25">
      <c r="J35183" t="str">
        <f t="shared" si="800"/>
        <v/>
      </c>
    </row>
    <row r="35184" spans="10:10" x14ac:dyDescent="0.25">
      <c r="J35184" t="str">
        <f t="shared" si="800"/>
        <v/>
      </c>
    </row>
    <row r="35185" spans="10:10" x14ac:dyDescent="0.25">
      <c r="J35185" t="str">
        <f t="shared" si="800"/>
        <v/>
      </c>
    </row>
    <row r="35186" spans="10:10" x14ac:dyDescent="0.25">
      <c r="J35186" t="str">
        <f t="shared" si="800"/>
        <v/>
      </c>
    </row>
    <row r="35187" spans="10:10" x14ac:dyDescent="0.25">
      <c r="J35187" t="str">
        <f t="shared" si="800"/>
        <v/>
      </c>
    </row>
    <row r="35188" spans="10:10" x14ac:dyDescent="0.25">
      <c r="J35188" t="str">
        <f t="shared" si="800"/>
        <v/>
      </c>
    </row>
    <row r="35189" spans="10:10" x14ac:dyDescent="0.25">
      <c r="J35189" t="str">
        <f t="shared" si="800"/>
        <v/>
      </c>
    </row>
    <row r="35190" spans="10:10" x14ac:dyDescent="0.25">
      <c r="J35190" t="str">
        <f t="shared" si="800"/>
        <v/>
      </c>
    </row>
    <row r="35191" spans="10:10" x14ac:dyDescent="0.25">
      <c r="J35191" t="str">
        <f t="shared" si="800"/>
        <v/>
      </c>
    </row>
    <row r="35192" spans="10:10" x14ac:dyDescent="0.25">
      <c r="J35192" t="str">
        <f t="shared" si="800"/>
        <v/>
      </c>
    </row>
    <row r="35193" spans="10:10" x14ac:dyDescent="0.25">
      <c r="J35193" t="str">
        <f t="shared" si="800"/>
        <v/>
      </c>
    </row>
    <row r="35194" spans="10:10" x14ac:dyDescent="0.25">
      <c r="J35194" t="str">
        <f t="shared" si="800"/>
        <v/>
      </c>
    </row>
    <row r="35195" spans="10:10" x14ac:dyDescent="0.25">
      <c r="J35195" t="str">
        <f t="shared" si="800"/>
        <v/>
      </c>
    </row>
    <row r="35196" spans="10:10" x14ac:dyDescent="0.25">
      <c r="J35196" t="str">
        <f t="shared" si="800"/>
        <v/>
      </c>
    </row>
    <row r="35197" spans="10:10" x14ac:dyDescent="0.25">
      <c r="J35197" t="str">
        <f t="shared" si="800"/>
        <v/>
      </c>
    </row>
    <row r="35198" spans="10:10" x14ac:dyDescent="0.25">
      <c r="J35198" t="str">
        <f t="shared" si="800"/>
        <v/>
      </c>
    </row>
    <row r="35199" spans="10:10" x14ac:dyDescent="0.25">
      <c r="J35199" t="str">
        <f t="shared" si="800"/>
        <v/>
      </c>
    </row>
    <row r="35200" spans="10:10" x14ac:dyDescent="0.25">
      <c r="J35200" t="str">
        <f t="shared" si="800"/>
        <v/>
      </c>
    </row>
    <row r="35201" spans="10:10" x14ac:dyDescent="0.25">
      <c r="J35201" t="str">
        <f t="shared" si="800"/>
        <v/>
      </c>
    </row>
    <row r="35202" spans="10:10" x14ac:dyDescent="0.25">
      <c r="J35202" t="str">
        <f t="shared" si="800"/>
        <v/>
      </c>
    </row>
    <row r="35203" spans="10:10" x14ac:dyDescent="0.25">
      <c r="J35203" t="str">
        <f t="shared" ref="J35203:J35266" si="801">B35203&amp;C35203&amp;E35203&amp;IF(C35203="Skog",F35203&amp;G35203,"")</f>
        <v/>
      </c>
    </row>
    <row r="35204" spans="10:10" x14ac:dyDescent="0.25">
      <c r="J35204" t="str">
        <f t="shared" si="801"/>
        <v/>
      </c>
    </row>
    <row r="35205" spans="10:10" x14ac:dyDescent="0.25">
      <c r="J35205" t="str">
        <f t="shared" si="801"/>
        <v/>
      </c>
    </row>
    <row r="35206" spans="10:10" x14ac:dyDescent="0.25">
      <c r="J35206" t="str">
        <f t="shared" si="801"/>
        <v/>
      </c>
    </row>
    <row r="35207" spans="10:10" x14ac:dyDescent="0.25">
      <c r="J35207" t="str">
        <f t="shared" si="801"/>
        <v/>
      </c>
    </row>
    <row r="35208" spans="10:10" x14ac:dyDescent="0.25">
      <c r="J35208" t="str">
        <f t="shared" si="801"/>
        <v/>
      </c>
    </row>
    <row r="35209" spans="10:10" x14ac:dyDescent="0.25">
      <c r="J35209" t="str">
        <f t="shared" si="801"/>
        <v/>
      </c>
    </row>
    <row r="35210" spans="10:10" x14ac:dyDescent="0.25">
      <c r="J35210" t="str">
        <f t="shared" si="801"/>
        <v/>
      </c>
    </row>
    <row r="35211" spans="10:10" x14ac:dyDescent="0.25">
      <c r="J35211" t="str">
        <f t="shared" si="801"/>
        <v/>
      </c>
    </row>
    <row r="35212" spans="10:10" x14ac:dyDescent="0.25">
      <c r="J35212" t="str">
        <f t="shared" si="801"/>
        <v/>
      </c>
    </row>
    <row r="35213" spans="10:10" x14ac:dyDescent="0.25">
      <c r="J35213" t="str">
        <f t="shared" si="801"/>
        <v/>
      </c>
    </row>
    <row r="35214" spans="10:10" x14ac:dyDescent="0.25">
      <c r="J35214" t="str">
        <f t="shared" si="801"/>
        <v/>
      </c>
    </row>
    <row r="35215" spans="10:10" x14ac:dyDescent="0.25">
      <c r="J35215" t="str">
        <f t="shared" si="801"/>
        <v/>
      </c>
    </row>
    <row r="35216" spans="10:10" x14ac:dyDescent="0.25">
      <c r="J35216" t="str">
        <f t="shared" si="801"/>
        <v/>
      </c>
    </row>
    <row r="35217" spans="10:10" x14ac:dyDescent="0.25">
      <c r="J35217" t="str">
        <f t="shared" si="801"/>
        <v/>
      </c>
    </row>
    <row r="35218" spans="10:10" x14ac:dyDescent="0.25">
      <c r="J35218" t="str">
        <f t="shared" si="801"/>
        <v/>
      </c>
    </row>
    <row r="35219" spans="10:10" x14ac:dyDescent="0.25">
      <c r="J35219" t="str">
        <f t="shared" si="801"/>
        <v/>
      </c>
    </row>
    <row r="35220" spans="10:10" x14ac:dyDescent="0.25">
      <c r="J35220" t="str">
        <f t="shared" si="801"/>
        <v/>
      </c>
    </row>
    <row r="35221" spans="10:10" x14ac:dyDescent="0.25">
      <c r="J35221" t="str">
        <f t="shared" si="801"/>
        <v/>
      </c>
    </row>
    <row r="35222" spans="10:10" x14ac:dyDescent="0.25">
      <c r="J35222" t="str">
        <f t="shared" si="801"/>
        <v/>
      </c>
    </row>
    <row r="35223" spans="10:10" x14ac:dyDescent="0.25">
      <c r="J35223" t="str">
        <f t="shared" si="801"/>
        <v/>
      </c>
    </row>
    <row r="35224" spans="10:10" x14ac:dyDescent="0.25">
      <c r="J35224" t="str">
        <f t="shared" si="801"/>
        <v/>
      </c>
    </row>
    <row r="35225" spans="10:10" x14ac:dyDescent="0.25">
      <c r="J35225" t="str">
        <f t="shared" si="801"/>
        <v/>
      </c>
    </row>
    <row r="35226" spans="10:10" x14ac:dyDescent="0.25">
      <c r="J35226" t="str">
        <f t="shared" si="801"/>
        <v/>
      </c>
    </row>
    <row r="35227" spans="10:10" x14ac:dyDescent="0.25">
      <c r="J35227" t="str">
        <f t="shared" si="801"/>
        <v/>
      </c>
    </row>
    <row r="35228" spans="10:10" x14ac:dyDescent="0.25">
      <c r="J35228" t="str">
        <f t="shared" si="801"/>
        <v/>
      </c>
    </row>
    <row r="35229" spans="10:10" x14ac:dyDescent="0.25">
      <c r="J35229" t="str">
        <f t="shared" si="801"/>
        <v/>
      </c>
    </row>
    <row r="35230" spans="10:10" x14ac:dyDescent="0.25">
      <c r="J35230" t="str">
        <f t="shared" si="801"/>
        <v/>
      </c>
    </row>
    <row r="35231" spans="10:10" x14ac:dyDescent="0.25">
      <c r="J35231" t="str">
        <f t="shared" si="801"/>
        <v/>
      </c>
    </row>
    <row r="35232" spans="10:10" x14ac:dyDescent="0.25">
      <c r="J35232" t="str">
        <f t="shared" si="801"/>
        <v/>
      </c>
    </row>
    <row r="35233" spans="10:10" x14ac:dyDescent="0.25">
      <c r="J35233" t="str">
        <f t="shared" si="801"/>
        <v/>
      </c>
    </row>
    <row r="35234" spans="10:10" x14ac:dyDescent="0.25">
      <c r="J35234" t="str">
        <f t="shared" si="801"/>
        <v/>
      </c>
    </row>
    <row r="35235" spans="10:10" x14ac:dyDescent="0.25">
      <c r="J35235" t="str">
        <f t="shared" si="801"/>
        <v/>
      </c>
    </row>
    <row r="35236" spans="10:10" x14ac:dyDescent="0.25">
      <c r="J35236" t="str">
        <f t="shared" si="801"/>
        <v/>
      </c>
    </row>
    <row r="35237" spans="10:10" x14ac:dyDescent="0.25">
      <c r="J35237" t="str">
        <f t="shared" si="801"/>
        <v/>
      </c>
    </row>
    <row r="35238" spans="10:10" x14ac:dyDescent="0.25">
      <c r="J35238" t="str">
        <f t="shared" si="801"/>
        <v/>
      </c>
    </row>
    <row r="35239" spans="10:10" x14ac:dyDescent="0.25">
      <c r="J35239" t="str">
        <f t="shared" si="801"/>
        <v/>
      </c>
    </row>
    <row r="35240" spans="10:10" x14ac:dyDescent="0.25">
      <c r="J35240" t="str">
        <f t="shared" si="801"/>
        <v/>
      </c>
    </row>
    <row r="35241" spans="10:10" x14ac:dyDescent="0.25">
      <c r="J35241" t="str">
        <f t="shared" si="801"/>
        <v/>
      </c>
    </row>
    <row r="35242" spans="10:10" x14ac:dyDescent="0.25">
      <c r="J35242" t="str">
        <f t="shared" si="801"/>
        <v/>
      </c>
    </row>
    <row r="35243" spans="10:10" x14ac:dyDescent="0.25">
      <c r="J35243" t="str">
        <f t="shared" si="801"/>
        <v/>
      </c>
    </row>
    <row r="35244" spans="10:10" x14ac:dyDescent="0.25">
      <c r="J35244" t="str">
        <f t="shared" si="801"/>
        <v/>
      </c>
    </row>
    <row r="35245" spans="10:10" x14ac:dyDescent="0.25">
      <c r="J35245" t="str">
        <f t="shared" si="801"/>
        <v/>
      </c>
    </row>
    <row r="35246" spans="10:10" x14ac:dyDescent="0.25">
      <c r="J35246" t="str">
        <f t="shared" si="801"/>
        <v/>
      </c>
    </row>
    <row r="35247" spans="10:10" x14ac:dyDescent="0.25">
      <c r="J35247" t="str">
        <f t="shared" si="801"/>
        <v/>
      </c>
    </row>
    <row r="35248" spans="10:10" x14ac:dyDescent="0.25">
      <c r="J35248" t="str">
        <f t="shared" si="801"/>
        <v/>
      </c>
    </row>
    <row r="35249" spans="10:10" x14ac:dyDescent="0.25">
      <c r="J35249" t="str">
        <f t="shared" si="801"/>
        <v/>
      </c>
    </row>
    <row r="35250" spans="10:10" x14ac:dyDescent="0.25">
      <c r="J35250" t="str">
        <f t="shared" si="801"/>
        <v/>
      </c>
    </row>
    <row r="35251" spans="10:10" x14ac:dyDescent="0.25">
      <c r="J35251" t="str">
        <f t="shared" si="801"/>
        <v/>
      </c>
    </row>
    <row r="35252" spans="10:10" x14ac:dyDescent="0.25">
      <c r="J35252" t="str">
        <f t="shared" si="801"/>
        <v/>
      </c>
    </row>
    <row r="35253" spans="10:10" x14ac:dyDescent="0.25">
      <c r="J35253" t="str">
        <f t="shared" si="801"/>
        <v/>
      </c>
    </row>
    <row r="35254" spans="10:10" x14ac:dyDescent="0.25">
      <c r="J35254" t="str">
        <f t="shared" si="801"/>
        <v/>
      </c>
    </row>
    <row r="35255" spans="10:10" x14ac:dyDescent="0.25">
      <c r="J35255" t="str">
        <f t="shared" si="801"/>
        <v/>
      </c>
    </row>
    <row r="35256" spans="10:10" x14ac:dyDescent="0.25">
      <c r="J35256" t="str">
        <f t="shared" si="801"/>
        <v/>
      </c>
    </row>
    <row r="35257" spans="10:10" x14ac:dyDescent="0.25">
      <c r="J35257" t="str">
        <f t="shared" si="801"/>
        <v/>
      </c>
    </row>
    <row r="35258" spans="10:10" x14ac:dyDescent="0.25">
      <c r="J35258" t="str">
        <f t="shared" si="801"/>
        <v/>
      </c>
    </row>
    <row r="35259" spans="10:10" x14ac:dyDescent="0.25">
      <c r="J35259" t="str">
        <f t="shared" si="801"/>
        <v/>
      </c>
    </row>
    <row r="35260" spans="10:10" x14ac:dyDescent="0.25">
      <c r="J35260" t="str">
        <f t="shared" si="801"/>
        <v/>
      </c>
    </row>
    <row r="35261" spans="10:10" x14ac:dyDescent="0.25">
      <c r="J35261" t="str">
        <f t="shared" si="801"/>
        <v/>
      </c>
    </row>
    <row r="35262" spans="10:10" x14ac:dyDescent="0.25">
      <c r="J35262" t="str">
        <f t="shared" si="801"/>
        <v/>
      </c>
    </row>
    <row r="35263" spans="10:10" x14ac:dyDescent="0.25">
      <c r="J35263" t="str">
        <f t="shared" si="801"/>
        <v/>
      </c>
    </row>
    <row r="35264" spans="10:10" x14ac:dyDescent="0.25">
      <c r="J35264" t="str">
        <f t="shared" si="801"/>
        <v/>
      </c>
    </row>
    <row r="35265" spans="10:10" x14ac:dyDescent="0.25">
      <c r="J35265" t="str">
        <f t="shared" si="801"/>
        <v/>
      </c>
    </row>
    <row r="35266" spans="10:10" x14ac:dyDescent="0.25">
      <c r="J35266" t="str">
        <f t="shared" si="801"/>
        <v/>
      </c>
    </row>
    <row r="35267" spans="10:10" x14ac:dyDescent="0.25">
      <c r="J35267" t="str">
        <f t="shared" ref="J35267:J35330" si="802">B35267&amp;C35267&amp;E35267&amp;IF(C35267="Skog",F35267&amp;G35267,"")</f>
        <v/>
      </c>
    </row>
    <row r="35268" spans="10:10" x14ac:dyDescent="0.25">
      <c r="J35268" t="str">
        <f t="shared" si="802"/>
        <v/>
      </c>
    </row>
    <row r="35269" spans="10:10" x14ac:dyDescent="0.25">
      <c r="J35269" t="str">
        <f t="shared" si="802"/>
        <v/>
      </c>
    </row>
    <row r="35270" spans="10:10" x14ac:dyDescent="0.25">
      <c r="J35270" t="str">
        <f t="shared" si="802"/>
        <v/>
      </c>
    </row>
    <row r="35271" spans="10:10" x14ac:dyDescent="0.25">
      <c r="J35271" t="str">
        <f t="shared" si="802"/>
        <v/>
      </c>
    </row>
    <row r="35272" spans="10:10" x14ac:dyDescent="0.25">
      <c r="J35272" t="str">
        <f t="shared" si="802"/>
        <v/>
      </c>
    </row>
    <row r="35273" spans="10:10" x14ac:dyDescent="0.25">
      <c r="J35273" t="str">
        <f t="shared" si="802"/>
        <v/>
      </c>
    </row>
    <row r="35274" spans="10:10" x14ac:dyDescent="0.25">
      <c r="J35274" t="str">
        <f t="shared" si="802"/>
        <v/>
      </c>
    </row>
    <row r="35275" spans="10:10" x14ac:dyDescent="0.25">
      <c r="J35275" t="str">
        <f t="shared" si="802"/>
        <v/>
      </c>
    </row>
    <row r="35276" spans="10:10" x14ac:dyDescent="0.25">
      <c r="J35276" t="str">
        <f t="shared" si="802"/>
        <v/>
      </c>
    </row>
    <row r="35277" spans="10:10" x14ac:dyDescent="0.25">
      <c r="J35277" t="str">
        <f t="shared" si="802"/>
        <v/>
      </c>
    </row>
    <row r="35278" spans="10:10" x14ac:dyDescent="0.25">
      <c r="J35278" t="str">
        <f t="shared" si="802"/>
        <v/>
      </c>
    </row>
    <row r="35279" spans="10:10" x14ac:dyDescent="0.25">
      <c r="J35279" t="str">
        <f t="shared" si="802"/>
        <v/>
      </c>
    </row>
    <row r="35280" spans="10:10" x14ac:dyDescent="0.25">
      <c r="J35280" t="str">
        <f t="shared" si="802"/>
        <v/>
      </c>
    </row>
    <row r="35281" spans="10:10" x14ac:dyDescent="0.25">
      <c r="J35281" t="str">
        <f t="shared" si="802"/>
        <v/>
      </c>
    </row>
    <row r="35282" spans="10:10" x14ac:dyDescent="0.25">
      <c r="J35282" t="str">
        <f t="shared" si="802"/>
        <v/>
      </c>
    </row>
    <row r="35283" spans="10:10" x14ac:dyDescent="0.25">
      <c r="J35283" t="str">
        <f t="shared" si="802"/>
        <v/>
      </c>
    </row>
    <row r="35284" spans="10:10" x14ac:dyDescent="0.25">
      <c r="J35284" t="str">
        <f t="shared" si="802"/>
        <v/>
      </c>
    </row>
    <row r="35285" spans="10:10" x14ac:dyDescent="0.25">
      <c r="J35285" t="str">
        <f t="shared" si="802"/>
        <v/>
      </c>
    </row>
    <row r="35286" spans="10:10" x14ac:dyDescent="0.25">
      <c r="J35286" t="str">
        <f t="shared" si="802"/>
        <v/>
      </c>
    </row>
    <row r="35287" spans="10:10" x14ac:dyDescent="0.25">
      <c r="J35287" t="str">
        <f t="shared" si="802"/>
        <v/>
      </c>
    </row>
    <row r="35288" spans="10:10" x14ac:dyDescent="0.25">
      <c r="J35288" t="str">
        <f t="shared" si="802"/>
        <v/>
      </c>
    </row>
    <row r="35289" spans="10:10" x14ac:dyDescent="0.25">
      <c r="J35289" t="str">
        <f t="shared" si="802"/>
        <v/>
      </c>
    </row>
    <row r="35290" spans="10:10" x14ac:dyDescent="0.25">
      <c r="J35290" t="str">
        <f t="shared" si="802"/>
        <v/>
      </c>
    </row>
    <row r="35291" spans="10:10" x14ac:dyDescent="0.25">
      <c r="J35291" t="str">
        <f t="shared" si="802"/>
        <v/>
      </c>
    </row>
    <row r="35292" spans="10:10" x14ac:dyDescent="0.25">
      <c r="J35292" t="str">
        <f t="shared" si="802"/>
        <v/>
      </c>
    </row>
    <row r="35293" spans="10:10" x14ac:dyDescent="0.25">
      <c r="J35293" t="str">
        <f t="shared" si="802"/>
        <v/>
      </c>
    </row>
    <row r="35294" spans="10:10" x14ac:dyDescent="0.25">
      <c r="J35294" t="str">
        <f t="shared" si="802"/>
        <v/>
      </c>
    </row>
    <row r="35295" spans="10:10" x14ac:dyDescent="0.25">
      <c r="J35295" t="str">
        <f t="shared" si="802"/>
        <v/>
      </c>
    </row>
    <row r="35296" spans="10:10" x14ac:dyDescent="0.25">
      <c r="J35296" t="str">
        <f t="shared" si="802"/>
        <v/>
      </c>
    </row>
    <row r="35297" spans="10:10" x14ac:dyDescent="0.25">
      <c r="J35297" t="str">
        <f t="shared" si="802"/>
        <v/>
      </c>
    </row>
    <row r="35298" spans="10:10" x14ac:dyDescent="0.25">
      <c r="J35298" t="str">
        <f t="shared" si="802"/>
        <v/>
      </c>
    </row>
    <row r="35299" spans="10:10" x14ac:dyDescent="0.25">
      <c r="J35299" t="str">
        <f t="shared" si="802"/>
        <v/>
      </c>
    </row>
    <row r="35300" spans="10:10" x14ac:dyDescent="0.25">
      <c r="J35300" t="str">
        <f t="shared" si="802"/>
        <v/>
      </c>
    </row>
    <row r="35301" spans="10:10" x14ac:dyDescent="0.25">
      <c r="J35301" t="str">
        <f t="shared" si="802"/>
        <v/>
      </c>
    </row>
    <row r="35302" spans="10:10" x14ac:dyDescent="0.25">
      <c r="J35302" t="str">
        <f t="shared" si="802"/>
        <v/>
      </c>
    </row>
    <row r="35303" spans="10:10" x14ac:dyDescent="0.25">
      <c r="J35303" t="str">
        <f t="shared" si="802"/>
        <v/>
      </c>
    </row>
    <row r="35304" spans="10:10" x14ac:dyDescent="0.25">
      <c r="J35304" t="str">
        <f t="shared" si="802"/>
        <v/>
      </c>
    </row>
    <row r="35305" spans="10:10" x14ac:dyDescent="0.25">
      <c r="J35305" t="str">
        <f t="shared" si="802"/>
        <v/>
      </c>
    </row>
    <row r="35306" spans="10:10" x14ac:dyDescent="0.25">
      <c r="J35306" t="str">
        <f t="shared" si="802"/>
        <v/>
      </c>
    </row>
    <row r="35307" spans="10:10" x14ac:dyDescent="0.25">
      <c r="J35307" t="str">
        <f t="shared" si="802"/>
        <v/>
      </c>
    </row>
    <row r="35308" spans="10:10" x14ac:dyDescent="0.25">
      <c r="J35308" t="str">
        <f t="shared" si="802"/>
        <v/>
      </c>
    </row>
    <row r="35309" spans="10:10" x14ac:dyDescent="0.25">
      <c r="J35309" t="str">
        <f t="shared" si="802"/>
        <v/>
      </c>
    </row>
    <row r="35310" spans="10:10" x14ac:dyDescent="0.25">
      <c r="J35310" t="str">
        <f t="shared" si="802"/>
        <v/>
      </c>
    </row>
    <row r="35311" spans="10:10" x14ac:dyDescent="0.25">
      <c r="J35311" t="str">
        <f t="shared" si="802"/>
        <v/>
      </c>
    </row>
    <row r="35312" spans="10:10" x14ac:dyDescent="0.25">
      <c r="J35312" t="str">
        <f t="shared" si="802"/>
        <v/>
      </c>
    </row>
    <row r="35313" spans="10:10" x14ac:dyDescent="0.25">
      <c r="J35313" t="str">
        <f t="shared" si="802"/>
        <v/>
      </c>
    </row>
    <row r="35314" spans="10:10" x14ac:dyDescent="0.25">
      <c r="J35314" t="str">
        <f t="shared" si="802"/>
        <v/>
      </c>
    </row>
    <row r="35315" spans="10:10" x14ac:dyDescent="0.25">
      <c r="J35315" t="str">
        <f t="shared" si="802"/>
        <v/>
      </c>
    </row>
    <row r="35316" spans="10:10" x14ac:dyDescent="0.25">
      <c r="J35316" t="str">
        <f t="shared" si="802"/>
        <v/>
      </c>
    </row>
    <row r="35317" spans="10:10" x14ac:dyDescent="0.25">
      <c r="J35317" t="str">
        <f t="shared" si="802"/>
        <v/>
      </c>
    </row>
    <row r="35318" spans="10:10" x14ac:dyDescent="0.25">
      <c r="J35318" t="str">
        <f t="shared" si="802"/>
        <v/>
      </c>
    </row>
    <row r="35319" spans="10:10" x14ac:dyDescent="0.25">
      <c r="J35319" t="str">
        <f t="shared" si="802"/>
        <v/>
      </c>
    </row>
    <row r="35320" spans="10:10" x14ac:dyDescent="0.25">
      <c r="J35320" t="str">
        <f t="shared" si="802"/>
        <v/>
      </c>
    </row>
    <row r="35321" spans="10:10" x14ac:dyDescent="0.25">
      <c r="J35321" t="str">
        <f t="shared" si="802"/>
        <v/>
      </c>
    </row>
    <row r="35322" spans="10:10" x14ac:dyDescent="0.25">
      <c r="J35322" t="str">
        <f t="shared" si="802"/>
        <v/>
      </c>
    </row>
    <row r="35323" spans="10:10" x14ac:dyDescent="0.25">
      <c r="J35323" t="str">
        <f t="shared" si="802"/>
        <v/>
      </c>
    </row>
    <row r="35324" spans="10:10" x14ac:dyDescent="0.25">
      <c r="J35324" t="str">
        <f t="shared" si="802"/>
        <v/>
      </c>
    </row>
    <row r="35325" spans="10:10" x14ac:dyDescent="0.25">
      <c r="J35325" t="str">
        <f t="shared" si="802"/>
        <v/>
      </c>
    </row>
    <row r="35326" spans="10:10" x14ac:dyDescent="0.25">
      <c r="J35326" t="str">
        <f t="shared" si="802"/>
        <v/>
      </c>
    </row>
    <row r="35327" spans="10:10" x14ac:dyDescent="0.25">
      <c r="J35327" t="str">
        <f t="shared" si="802"/>
        <v/>
      </c>
    </row>
    <row r="35328" spans="10:10" x14ac:dyDescent="0.25">
      <c r="J35328" t="str">
        <f t="shared" si="802"/>
        <v/>
      </c>
    </row>
    <row r="35329" spans="10:10" x14ac:dyDescent="0.25">
      <c r="J35329" t="str">
        <f t="shared" si="802"/>
        <v/>
      </c>
    </row>
    <row r="35330" spans="10:10" x14ac:dyDescent="0.25">
      <c r="J35330" t="str">
        <f t="shared" si="802"/>
        <v/>
      </c>
    </row>
    <row r="35331" spans="10:10" x14ac:dyDescent="0.25">
      <c r="J35331" t="str">
        <f t="shared" ref="J35331:J35394" si="803">B35331&amp;C35331&amp;E35331&amp;IF(C35331="Skog",F35331&amp;G35331,"")</f>
        <v/>
      </c>
    </row>
    <row r="35332" spans="10:10" x14ac:dyDescent="0.25">
      <c r="J35332" t="str">
        <f t="shared" si="803"/>
        <v/>
      </c>
    </row>
    <row r="35333" spans="10:10" x14ac:dyDescent="0.25">
      <c r="J35333" t="str">
        <f t="shared" si="803"/>
        <v/>
      </c>
    </row>
    <row r="35334" spans="10:10" x14ac:dyDescent="0.25">
      <c r="J35334" t="str">
        <f t="shared" si="803"/>
        <v/>
      </c>
    </row>
    <row r="35335" spans="10:10" x14ac:dyDescent="0.25">
      <c r="J35335" t="str">
        <f t="shared" si="803"/>
        <v/>
      </c>
    </row>
    <row r="35336" spans="10:10" x14ac:dyDescent="0.25">
      <c r="J35336" t="str">
        <f t="shared" si="803"/>
        <v/>
      </c>
    </row>
    <row r="35337" spans="10:10" x14ac:dyDescent="0.25">
      <c r="J35337" t="str">
        <f t="shared" si="803"/>
        <v/>
      </c>
    </row>
    <row r="35338" spans="10:10" x14ac:dyDescent="0.25">
      <c r="J35338" t="str">
        <f t="shared" si="803"/>
        <v/>
      </c>
    </row>
    <row r="35339" spans="10:10" x14ac:dyDescent="0.25">
      <c r="J35339" t="str">
        <f t="shared" si="803"/>
        <v/>
      </c>
    </row>
    <row r="35340" spans="10:10" x14ac:dyDescent="0.25">
      <c r="J35340" t="str">
        <f t="shared" si="803"/>
        <v/>
      </c>
    </row>
    <row r="35341" spans="10:10" x14ac:dyDescent="0.25">
      <c r="J35341" t="str">
        <f t="shared" si="803"/>
        <v/>
      </c>
    </row>
    <row r="35342" spans="10:10" x14ac:dyDescent="0.25">
      <c r="J35342" t="str">
        <f t="shared" si="803"/>
        <v/>
      </c>
    </row>
    <row r="35343" spans="10:10" x14ac:dyDescent="0.25">
      <c r="J35343" t="str">
        <f t="shared" si="803"/>
        <v/>
      </c>
    </row>
    <row r="35344" spans="10:10" x14ac:dyDescent="0.25">
      <c r="J35344" t="str">
        <f t="shared" si="803"/>
        <v/>
      </c>
    </row>
    <row r="35345" spans="10:10" x14ac:dyDescent="0.25">
      <c r="J35345" t="str">
        <f t="shared" si="803"/>
        <v/>
      </c>
    </row>
    <row r="35346" spans="10:10" x14ac:dyDescent="0.25">
      <c r="J35346" t="str">
        <f t="shared" si="803"/>
        <v/>
      </c>
    </row>
    <row r="35347" spans="10:10" x14ac:dyDescent="0.25">
      <c r="J35347" t="str">
        <f t="shared" si="803"/>
        <v/>
      </c>
    </row>
    <row r="35348" spans="10:10" x14ac:dyDescent="0.25">
      <c r="J35348" t="str">
        <f t="shared" si="803"/>
        <v/>
      </c>
    </row>
    <row r="35349" spans="10:10" x14ac:dyDescent="0.25">
      <c r="J35349" t="str">
        <f t="shared" si="803"/>
        <v/>
      </c>
    </row>
    <row r="35350" spans="10:10" x14ac:dyDescent="0.25">
      <c r="J35350" t="str">
        <f t="shared" si="803"/>
        <v/>
      </c>
    </row>
    <row r="35351" spans="10:10" x14ac:dyDescent="0.25">
      <c r="J35351" t="str">
        <f t="shared" si="803"/>
        <v/>
      </c>
    </row>
    <row r="35352" spans="10:10" x14ac:dyDescent="0.25">
      <c r="J35352" t="str">
        <f t="shared" si="803"/>
        <v/>
      </c>
    </row>
    <row r="35353" spans="10:10" x14ac:dyDescent="0.25">
      <c r="J35353" t="str">
        <f t="shared" si="803"/>
        <v/>
      </c>
    </row>
    <row r="35354" spans="10:10" x14ac:dyDescent="0.25">
      <c r="J35354" t="str">
        <f t="shared" si="803"/>
        <v/>
      </c>
    </row>
    <row r="35355" spans="10:10" x14ac:dyDescent="0.25">
      <c r="J35355" t="str">
        <f t="shared" si="803"/>
        <v/>
      </c>
    </row>
    <row r="35356" spans="10:10" x14ac:dyDescent="0.25">
      <c r="J35356" t="str">
        <f t="shared" si="803"/>
        <v/>
      </c>
    </row>
    <row r="35357" spans="10:10" x14ac:dyDescent="0.25">
      <c r="J35357" t="str">
        <f t="shared" si="803"/>
        <v/>
      </c>
    </row>
    <row r="35358" spans="10:10" x14ac:dyDescent="0.25">
      <c r="J35358" t="str">
        <f t="shared" si="803"/>
        <v/>
      </c>
    </row>
    <row r="35359" spans="10:10" x14ac:dyDescent="0.25">
      <c r="J35359" t="str">
        <f t="shared" si="803"/>
        <v/>
      </c>
    </row>
    <row r="35360" spans="10:10" x14ac:dyDescent="0.25">
      <c r="J35360" t="str">
        <f t="shared" si="803"/>
        <v/>
      </c>
    </row>
    <row r="35361" spans="10:10" x14ac:dyDescent="0.25">
      <c r="J35361" t="str">
        <f t="shared" si="803"/>
        <v/>
      </c>
    </row>
    <row r="35362" spans="10:10" x14ac:dyDescent="0.25">
      <c r="J35362" t="str">
        <f t="shared" si="803"/>
        <v/>
      </c>
    </row>
    <row r="35363" spans="10:10" x14ac:dyDescent="0.25">
      <c r="J35363" t="str">
        <f t="shared" si="803"/>
        <v/>
      </c>
    </row>
    <row r="35364" spans="10:10" x14ac:dyDescent="0.25">
      <c r="J35364" t="str">
        <f t="shared" si="803"/>
        <v/>
      </c>
    </row>
    <row r="35365" spans="10:10" x14ac:dyDescent="0.25">
      <c r="J35365" t="str">
        <f t="shared" si="803"/>
        <v/>
      </c>
    </row>
    <row r="35366" spans="10:10" x14ac:dyDescent="0.25">
      <c r="J35366" t="str">
        <f t="shared" si="803"/>
        <v/>
      </c>
    </row>
    <row r="35367" spans="10:10" x14ac:dyDescent="0.25">
      <c r="J35367" t="str">
        <f t="shared" si="803"/>
        <v/>
      </c>
    </row>
    <row r="35368" spans="10:10" x14ac:dyDescent="0.25">
      <c r="J35368" t="str">
        <f t="shared" si="803"/>
        <v/>
      </c>
    </row>
    <row r="35369" spans="10:10" x14ac:dyDescent="0.25">
      <c r="J35369" t="str">
        <f t="shared" si="803"/>
        <v/>
      </c>
    </row>
    <row r="35370" spans="10:10" x14ac:dyDescent="0.25">
      <c r="J35370" t="str">
        <f t="shared" si="803"/>
        <v/>
      </c>
    </row>
    <row r="35371" spans="10:10" x14ac:dyDescent="0.25">
      <c r="J35371" t="str">
        <f t="shared" si="803"/>
        <v/>
      </c>
    </row>
    <row r="35372" spans="10:10" x14ac:dyDescent="0.25">
      <c r="J35372" t="str">
        <f t="shared" si="803"/>
        <v/>
      </c>
    </row>
    <row r="35373" spans="10:10" x14ac:dyDescent="0.25">
      <c r="J35373" t="str">
        <f t="shared" si="803"/>
        <v/>
      </c>
    </row>
    <row r="35374" spans="10:10" x14ac:dyDescent="0.25">
      <c r="J35374" t="str">
        <f t="shared" si="803"/>
        <v/>
      </c>
    </row>
    <row r="35375" spans="10:10" x14ac:dyDescent="0.25">
      <c r="J35375" t="str">
        <f t="shared" si="803"/>
        <v/>
      </c>
    </row>
    <row r="35376" spans="10:10" x14ac:dyDescent="0.25">
      <c r="J35376" t="str">
        <f t="shared" si="803"/>
        <v/>
      </c>
    </row>
    <row r="35377" spans="10:10" x14ac:dyDescent="0.25">
      <c r="J35377" t="str">
        <f t="shared" si="803"/>
        <v/>
      </c>
    </row>
    <row r="35378" spans="10:10" x14ac:dyDescent="0.25">
      <c r="J35378" t="str">
        <f t="shared" si="803"/>
        <v/>
      </c>
    </row>
    <row r="35379" spans="10:10" x14ac:dyDescent="0.25">
      <c r="J35379" t="str">
        <f t="shared" si="803"/>
        <v/>
      </c>
    </row>
    <row r="35380" spans="10:10" x14ac:dyDescent="0.25">
      <c r="J35380" t="str">
        <f t="shared" si="803"/>
        <v/>
      </c>
    </row>
    <row r="35381" spans="10:10" x14ac:dyDescent="0.25">
      <c r="J35381" t="str">
        <f t="shared" si="803"/>
        <v/>
      </c>
    </row>
    <row r="35382" spans="10:10" x14ac:dyDescent="0.25">
      <c r="J35382" t="str">
        <f t="shared" si="803"/>
        <v/>
      </c>
    </row>
    <row r="35383" spans="10:10" x14ac:dyDescent="0.25">
      <c r="J35383" t="str">
        <f t="shared" si="803"/>
        <v/>
      </c>
    </row>
    <row r="35384" spans="10:10" x14ac:dyDescent="0.25">
      <c r="J35384" t="str">
        <f t="shared" si="803"/>
        <v/>
      </c>
    </row>
    <row r="35385" spans="10:10" x14ac:dyDescent="0.25">
      <c r="J35385" t="str">
        <f t="shared" si="803"/>
        <v/>
      </c>
    </row>
    <row r="35386" spans="10:10" x14ac:dyDescent="0.25">
      <c r="J35386" t="str">
        <f t="shared" si="803"/>
        <v/>
      </c>
    </row>
    <row r="35387" spans="10:10" x14ac:dyDescent="0.25">
      <c r="J35387" t="str">
        <f t="shared" si="803"/>
        <v/>
      </c>
    </row>
    <row r="35388" spans="10:10" x14ac:dyDescent="0.25">
      <c r="J35388" t="str">
        <f t="shared" si="803"/>
        <v/>
      </c>
    </row>
    <row r="35389" spans="10:10" x14ac:dyDescent="0.25">
      <c r="J35389" t="str">
        <f t="shared" si="803"/>
        <v/>
      </c>
    </row>
    <row r="35390" spans="10:10" x14ac:dyDescent="0.25">
      <c r="J35390" t="str">
        <f t="shared" si="803"/>
        <v/>
      </c>
    </row>
    <row r="35391" spans="10:10" x14ac:dyDescent="0.25">
      <c r="J35391" t="str">
        <f t="shared" si="803"/>
        <v/>
      </c>
    </row>
    <row r="35392" spans="10:10" x14ac:dyDescent="0.25">
      <c r="J35392" t="str">
        <f t="shared" si="803"/>
        <v/>
      </c>
    </row>
    <row r="35393" spans="10:10" x14ac:dyDescent="0.25">
      <c r="J35393" t="str">
        <f t="shared" si="803"/>
        <v/>
      </c>
    </row>
    <row r="35394" spans="10:10" x14ac:dyDescent="0.25">
      <c r="J35394" t="str">
        <f t="shared" si="803"/>
        <v/>
      </c>
    </row>
    <row r="35395" spans="10:10" x14ac:dyDescent="0.25">
      <c r="J35395" t="str">
        <f t="shared" ref="J35395:J35458" si="804">B35395&amp;C35395&amp;E35395&amp;IF(C35395="Skog",F35395&amp;G35395,"")</f>
        <v/>
      </c>
    </row>
    <row r="35396" spans="10:10" x14ac:dyDescent="0.25">
      <c r="J35396" t="str">
        <f t="shared" si="804"/>
        <v/>
      </c>
    </row>
    <row r="35397" spans="10:10" x14ac:dyDescent="0.25">
      <c r="J35397" t="str">
        <f t="shared" si="804"/>
        <v/>
      </c>
    </row>
    <row r="35398" spans="10:10" x14ac:dyDescent="0.25">
      <c r="J35398" t="str">
        <f t="shared" si="804"/>
        <v/>
      </c>
    </row>
    <row r="35399" spans="10:10" x14ac:dyDescent="0.25">
      <c r="J35399" t="str">
        <f t="shared" si="804"/>
        <v/>
      </c>
    </row>
    <row r="35400" spans="10:10" x14ac:dyDescent="0.25">
      <c r="J35400" t="str">
        <f t="shared" si="804"/>
        <v/>
      </c>
    </row>
    <row r="35401" spans="10:10" x14ac:dyDescent="0.25">
      <c r="J35401" t="str">
        <f t="shared" si="804"/>
        <v/>
      </c>
    </row>
    <row r="35402" spans="10:10" x14ac:dyDescent="0.25">
      <c r="J35402" t="str">
        <f t="shared" si="804"/>
        <v/>
      </c>
    </row>
    <row r="35403" spans="10:10" x14ac:dyDescent="0.25">
      <c r="J35403" t="str">
        <f t="shared" si="804"/>
        <v/>
      </c>
    </row>
    <row r="35404" spans="10:10" x14ac:dyDescent="0.25">
      <c r="J35404" t="str">
        <f t="shared" si="804"/>
        <v/>
      </c>
    </row>
    <row r="35405" spans="10:10" x14ac:dyDescent="0.25">
      <c r="J35405" t="str">
        <f t="shared" si="804"/>
        <v/>
      </c>
    </row>
    <row r="35406" spans="10:10" x14ac:dyDescent="0.25">
      <c r="J35406" t="str">
        <f t="shared" si="804"/>
        <v/>
      </c>
    </row>
    <row r="35407" spans="10:10" x14ac:dyDescent="0.25">
      <c r="J35407" t="str">
        <f t="shared" si="804"/>
        <v/>
      </c>
    </row>
    <row r="35408" spans="10:10" x14ac:dyDescent="0.25">
      <c r="J35408" t="str">
        <f t="shared" si="804"/>
        <v/>
      </c>
    </row>
    <row r="35409" spans="10:10" x14ac:dyDescent="0.25">
      <c r="J35409" t="str">
        <f t="shared" si="804"/>
        <v/>
      </c>
    </row>
    <row r="35410" spans="10:10" x14ac:dyDescent="0.25">
      <c r="J35410" t="str">
        <f t="shared" si="804"/>
        <v/>
      </c>
    </row>
    <row r="35411" spans="10:10" x14ac:dyDescent="0.25">
      <c r="J35411" t="str">
        <f t="shared" si="804"/>
        <v/>
      </c>
    </row>
    <row r="35412" spans="10:10" x14ac:dyDescent="0.25">
      <c r="J35412" t="str">
        <f t="shared" si="804"/>
        <v/>
      </c>
    </row>
    <row r="35413" spans="10:10" x14ac:dyDescent="0.25">
      <c r="J35413" t="str">
        <f t="shared" si="804"/>
        <v/>
      </c>
    </row>
    <row r="35414" spans="10:10" x14ac:dyDescent="0.25">
      <c r="J35414" t="str">
        <f t="shared" si="804"/>
        <v/>
      </c>
    </row>
    <row r="35415" spans="10:10" x14ac:dyDescent="0.25">
      <c r="J35415" t="str">
        <f t="shared" si="804"/>
        <v/>
      </c>
    </row>
    <row r="35416" spans="10:10" x14ac:dyDescent="0.25">
      <c r="J35416" t="str">
        <f t="shared" si="804"/>
        <v/>
      </c>
    </row>
    <row r="35417" spans="10:10" x14ac:dyDescent="0.25">
      <c r="J35417" t="str">
        <f t="shared" si="804"/>
        <v/>
      </c>
    </row>
    <row r="35418" spans="10:10" x14ac:dyDescent="0.25">
      <c r="J35418" t="str">
        <f t="shared" si="804"/>
        <v/>
      </c>
    </row>
    <row r="35419" spans="10:10" x14ac:dyDescent="0.25">
      <c r="J35419" t="str">
        <f t="shared" si="804"/>
        <v/>
      </c>
    </row>
    <row r="35420" spans="10:10" x14ac:dyDescent="0.25">
      <c r="J35420" t="str">
        <f t="shared" si="804"/>
        <v/>
      </c>
    </row>
    <row r="35421" spans="10:10" x14ac:dyDescent="0.25">
      <c r="J35421" t="str">
        <f t="shared" si="804"/>
        <v/>
      </c>
    </row>
    <row r="35422" spans="10:10" x14ac:dyDescent="0.25">
      <c r="J35422" t="str">
        <f t="shared" si="804"/>
        <v/>
      </c>
    </row>
    <row r="35423" spans="10:10" x14ac:dyDescent="0.25">
      <c r="J35423" t="str">
        <f t="shared" si="804"/>
        <v/>
      </c>
    </row>
    <row r="35424" spans="10:10" x14ac:dyDescent="0.25">
      <c r="J35424" t="str">
        <f t="shared" si="804"/>
        <v/>
      </c>
    </row>
    <row r="35425" spans="10:10" x14ac:dyDescent="0.25">
      <c r="J35425" t="str">
        <f t="shared" si="804"/>
        <v/>
      </c>
    </row>
    <row r="35426" spans="10:10" x14ac:dyDescent="0.25">
      <c r="J35426" t="str">
        <f t="shared" si="804"/>
        <v/>
      </c>
    </row>
    <row r="35427" spans="10:10" x14ac:dyDescent="0.25">
      <c r="J35427" t="str">
        <f t="shared" si="804"/>
        <v/>
      </c>
    </row>
    <row r="35428" spans="10:10" x14ac:dyDescent="0.25">
      <c r="J35428" t="str">
        <f t="shared" si="804"/>
        <v/>
      </c>
    </row>
    <row r="35429" spans="10:10" x14ac:dyDescent="0.25">
      <c r="J35429" t="str">
        <f t="shared" si="804"/>
        <v/>
      </c>
    </row>
    <row r="35430" spans="10:10" x14ac:dyDescent="0.25">
      <c r="J35430" t="str">
        <f t="shared" si="804"/>
        <v/>
      </c>
    </row>
    <row r="35431" spans="10:10" x14ac:dyDescent="0.25">
      <c r="J35431" t="str">
        <f t="shared" si="804"/>
        <v/>
      </c>
    </row>
    <row r="35432" spans="10:10" x14ac:dyDescent="0.25">
      <c r="J35432" t="str">
        <f t="shared" si="804"/>
        <v/>
      </c>
    </row>
    <row r="35433" spans="10:10" x14ac:dyDescent="0.25">
      <c r="J35433" t="str">
        <f t="shared" si="804"/>
        <v/>
      </c>
    </row>
    <row r="35434" spans="10:10" x14ac:dyDescent="0.25">
      <c r="J35434" t="str">
        <f t="shared" si="804"/>
        <v/>
      </c>
    </row>
    <row r="35435" spans="10:10" x14ac:dyDescent="0.25">
      <c r="J35435" t="str">
        <f t="shared" si="804"/>
        <v/>
      </c>
    </row>
    <row r="35436" spans="10:10" x14ac:dyDescent="0.25">
      <c r="J35436" t="str">
        <f t="shared" si="804"/>
        <v/>
      </c>
    </row>
    <row r="35437" spans="10:10" x14ac:dyDescent="0.25">
      <c r="J35437" t="str">
        <f t="shared" si="804"/>
        <v/>
      </c>
    </row>
    <row r="35438" spans="10:10" x14ac:dyDescent="0.25">
      <c r="J35438" t="str">
        <f t="shared" si="804"/>
        <v/>
      </c>
    </row>
    <row r="35439" spans="10:10" x14ac:dyDescent="0.25">
      <c r="J35439" t="str">
        <f t="shared" si="804"/>
        <v/>
      </c>
    </row>
    <row r="35440" spans="10:10" x14ac:dyDescent="0.25">
      <c r="J35440" t="str">
        <f t="shared" si="804"/>
        <v/>
      </c>
    </row>
    <row r="35441" spans="10:10" x14ac:dyDescent="0.25">
      <c r="J35441" t="str">
        <f t="shared" si="804"/>
        <v/>
      </c>
    </row>
    <row r="35442" spans="10:10" x14ac:dyDescent="0.25">
      <c r="J35442" t="str">
        <f t="shared" si="804"/>
        <v/>
      </c>
    </row>
    <row r="35443" spans="10:10" x14ac:dyDescent="0.25">
      <c r="J35443" t="str">
        <f t="shared" si="804"/>
        <v/>
      </c>
    </row>
    <row r="35444" spans="10:10" x14ac:dyDescent="0.25">
      <c r="J35444" t="str">
        <f t="shared" si="804"/>
        <v/>
      </c>
    </row>
    <row r="35445" spans="10:10" x14ac:dyDescent="0.25">
      <c r="J35445" t="str">
        <f t="shared" si="804"/>
        <v/>
      </c>
    </row>
    <row r="35446" spans="10:10" x14ac:dyDescent="0.25">
      <c r="J35446" t="str">
        <f t="shared" si="804"/>
        <v/>
      </c>
    </row>
    <row r="35447" spans="10:10" x14ac:dyDescent="0.25">
      <c r="J35447" t="str">
        <f t="shared" si="804"/>
        <v/>
      </c>
    </row>
    <row r="35448" spans="10:10" x14ac:dyDescent="0.25">
      <c r="J35448" t="str">
        <f t="shared" si="804"/>
        <v/>
      </c>
    </row>
    <row r="35449" spans="10:10" x14ac:dyDescent="0.25">
      <c r="J35449" t="str">
        <f t="shared" si="804"/>
        <v/>
      </c>
    </row>
    <row r="35450" spans="10:10" x14ac:dyDescent="0.25">
      <c r="J35450" t="str">
        <f t="shared" si="804"/>
        <v/>
      </c>
    </row>
    <row r="35451" spans="10:10" x14ac:dyDescent="0.25">
      <c r="J35451" t="str">
        <f t="shared" si="804"/>
        <v/>
      </c>
    </row>
    <row r="35452" spans="10:10" x14ac:dyDescent="0.25">
      <c r="J35452" t="str">
        <f t="shared" si="804"/>
        <v/>
      </c>
    </row>
    <row r="35453" spans="10:10" x14ac:dyDescent="0.25">
      <c r="J35453" t="str">
        <f t="shared" si="804"/>
        <v/>
      </c>
    </row>
    <row r="35454" spans="10:10" x14ac:dyDescent="0.25">
      <c r="J35454" t="str">
        <f t="shared" si="804"/>
        <v/>
      </c>
    </row>
    <row r="35455" spans="10:10" x14ac:dyDescent="0.25">
      <c r="J35455" t="str">
        <f t="shared" si="804"/>
        <v/>
      </c>
    </row>
    <row r="35456" spans="10:10" x14ac:dyDescent="0.25">
      <c r="J35456" t="str">
        <f t="shared" si="804"/>
        <v/>
      </c>
    </row>
    <row r="35457" spans="10:10" x14ac:dyDescent="0.25">
      <c r="J35457" t="str">
        <f t="shared" si="804"/>
        <v/>
      </c>
    </row>
    <row r="35458" spans="10:10" x14ac:dyDescent="0.25">
      <c r="J35458" t="str">
        <f t="shared" si="804"/>
        <v/>
      </c>
    </row>
    <row r="35459" spans="10:10" x14ac:dyDescent="0.25">
      <c r="J35459" t="str">
        <f t="shared" ref="J35459:J35522" si="805">B35459&amp;C35459&amp;E35459&amp;IF(C35459="Skog",F35459&amp;G35459,"")</f>
        <v/>
      </c>
    </row>
    <row r="35460" spans="10:10" x14ac:dyDescent="0.25">
      <c r="J35460" t="str">
        <f t="shared" si="805"/>
        <v/>
      </c>
    </row>
    <row r="35461" spans="10:10" x14ac:dyDescent="0.25">
      <c r="J35461" t="str">
        <f t="shared" si="805"/>
        <v/>
      </c>
    </row>
    <row r="35462" spans="10:10" x14ac:dyDescent="0.25">
      <c r="J35462" t="str">
        <f t="shared" si="805"/>
        <v/>
      </c>
    </row>
    <row r="35463" spans="10:10" x14ac:dyDescent="0.25">
      <c r="J35463" t="str">
        <f t="shared" si="805"/>
        <v/>
      </c>
    </row>
    <row r="35464" spans="10:10" x14ac:dyDescent="0.25">
      <c r="J35464" t="str">
        <f t="shared" si="805"/>
        <v/>
      </c>
    </row>
    <row r="35465" spans="10:10" x14ac:dyDescent="0.25">
      <c r="J35465" t="str">
        <f t="shared" si="805"/>
        <v/>
      </c>
    </row>
    <row r="35466" spans="10:10" x14ac:dyDescent="0.25">
      <c r="J35466" t="str">
        <f t="shared" si="805"/>
        <v/>
      </c>
    </row>
    <row r="35467" spans="10:10" x14ac:dyDescent="0.25">
      <c r="J35467" t="str">
        <f t="shared" si="805"/>
        <v/>
      </c>
    </row>
    <row r="35468" spans="10:10" x14ac:dyDescent="0.25">
      <c r="J35468" t="str">
        <f t="shared" si="805"/>
        <v/>
      </c>
    </row>
    <row r="35469" spans="10:10" x14ac:dyDescent="0.25">
      <c r="J35469" t="str">
        <f t="shared" si="805"/>
        <v/>
      </c>
    </row>
    <row r="35470" spans="10:10" x14ac:dyDescent="0.25">
      <c r="J35470" t="str">
        <f t="shared" si="805"/>
        <v/>
      </c>
    </row>
    <row r="35471" spans="10:10" x14ac:dyDescent="0.25">
      <c r="J35471" t="str">
        <f t="shared" si="805"/>
        <v/>
      </c>
    </row>
    <row r="35472" spans="10:10" x14ac:dyDescent="0.25">
      <c r="J35472" t="str">
        <f t="shared" si="805"/>
        <v/>
      </c>
    </row>
    <row r="35473" spans="10:10" x14ac:dyDescent="0.25">
      <c r="J35473" t="str">
        <f t="shared" si="805"/>
        <v/>
      </c>
    </row>
    <row r="35474" spans="10:10" x14ac:dyDescent="0.25">
      <c r="J35474" t="str">
        <f t="shared" si="805"/>
        <v/>
      </c>
    </row>
    <row r="35475" spans="10:10" x14ac:dyDescent="0.25">
      <c r="J35475" t="str">
        <f t="shared" si="805"/>
        <v/>
      </c>
    </row>
    <row r="35476" spans="10:10" x14ac:dyDescent="0.25">
      <c r="J35476" t="str">
        <f t="shared" si="805"/>
        <v/>
      </c>
    </row>
    <row r="35477" spans="10:10" x14ac:dyDescent="0.25">
      <c r="J35477" t="str">
        <f t="shared" si="805"/>
        <v/>
      </c>
    </row>
    <row r="35478" spans="10:10" x14ac:dyDescent="0.25">
      <c r="J35478" t="str">
        <f t="shared" si="805"/>
        <v/>
      </c>
    </row>
    <row r="35479" spans="10:10" x14ac:dyDescent="0.25">
      <c r="J35479" t="str">
        <f t="shared" si="805"/>
        <v/>
      </c>
    </row>
    <row r="35480" spans="10:10" x14ac:dyDescent="0.25">
      <c r="J35480" t="str">
        <f t="shared" si="805"/>
        <v/>
      </c>
    </row>
    <row r="35481" spans="10:10" x14ac:dyDescent="0.25">
      <c r="J35481" t="str">
        <f t="shared" si="805"/>
        <v/>
      </c>
    </row>
    <row r="35482" spans="10:10" x14ac:dyDescent="0.25">
      <c r="J35482" t="str">
        <f t="shared" si="805"/>
        <v/>
      </c>
    </row>
    <row r="35483" spans="10:10" x14ac:dyDescent="0.25">
      <c r="J35483" t="str">
        <f t="shared" si="805"/>
        <v/>
      </c>
    </row>
    <row r="35484" spans="10:10" x14ac:dyDescent="0.25">
      <c r="J35484" t="str">
        <f t="shared" si="805"/>
        <v/>
      </c>
    </row>
    <row r="35485" spans="10:10" x14ac:dyDescent="0.25">
      <c r="J35485" t="str">
        <f t="shared" si="805"/>
        <v/>
      </c>
    </row>
    <row r="35486" spans="10:10" x14ac:dyDescent="0.25">
      <c r="J35486" t="str">
        <f t="shared" si="805"/>
        <v/>
      </c>
    </row>
    <row r="35487" spans="10:10" x14ac:dyDescent="0.25">
      <c r="J35487" t="str">
        <f t="shared" si="805"/>
        <v/>
      </c>
    </row>
    <row r="35488" spans="10:10" x14ac:dyDescent="0.25">
      <c r="J35488" t="str">
        <f t="shared" si="805"/>
        <v/>
      </c>
    </row>
    <row r="35489" spans="10:10" x14ac:dyDescent="0.25">
      <c r="J35489" t="str">
        <f t="shared" si="805"/>
        <v/>
      </c>
    </row>
    <row r="35490" spans="10:10" x14ac:dyDescent="0.25">
      <c r="J35490" t="str">
        <f t="shared" si="805"/>
        <v/>
      </c>
    </row>
    <row r="35491" spans="10:10" x14ac:dyDescent="0.25">
      <c r="J35491" t="str">
        <f t="shared" si="805"/>
        <v/>
      </c>
    </row>
    <row r="35492" spans="10:10" x14ac:dyDescent="0.25">
      <c r="J35492" t="str">
        <f t="shared" si="805"/>
        <v/>
      </c>
    </row>
    <row r="35493" spans="10:10" x14ac:dyDescent="0.25">
      <c r="J35493" t="str">
        <f t="shared" si="805"/>
        <v/>
      </c>
    </row>
    <row r="35494" spans="10:10" x14ac:dyDescent="0.25">
      <c r="J35494" t="str">
        <f t="shared" si="805"/>
        <v/>
      </c>
    </row>
    <row r="35495" spans="10:10" x14ac:dyDescent="0.25">
      <c r="J35495" t="str">
        <f t="shared" si="805"/>
        <v/>
      </c>
    </row>
    <row r="35496" spans="10:10" x14ac:dyDescent="0.25">
      <c r="J35496" t="str">
        <f t="shared" si="805"/>
        <v/>
      </c>
    </row>
    <row r="35497" spans="10:10" x14ac:dyDescent="0.25">
      <c r="J35497" t="str">
        <f t="shared" si="805"/>
        <v/>
      </c>
    </row>
    <row r="35498" spans="10:10" x14ac:dyDescent="0.25">
      <c r="J35498" t="str">
        <f t="shared" si="805"/>
        <v/>
      </c>
    </row>
    <row r="35499" spans="10:10" x14ac:dyDescent="0.25">
      <c r="J35499" t="str">
        <f t="shared" si="805"/>
        <v/>
      </c>
    </row>
    <row r="35500" spans="10:10" x14ac:dyDescent="0.25">
      <c r="J35500" t="str">
        <f t="shared" si="805"/>
        <v/>
      </c>
    </row>
    <row r="35501" spans="10:10" x14ac:dyDescent="0.25">
      <c r="J35501" t="str">
        <f t="shared" si="805"/>
        <v/>
      </c>
    </row>
    <row r="35502" spans="10:10" x14ac:dyDescent="0.25">
      <c r="J35502" t="str">
        <f t="shared" si="805"/>
        <v/>
      </c>
    </row>
    <row r="35503" spans="10:10" x14ac:dyDescent="0.25">
      <c r="J35503" t="str">
        <f t="shared" si="805"/>
        <v/>
      </c>
    </row>
    <row r="35504" spans="10:10" x14ac:dyDescent="0.25">
      <c r="J35504" t="str">
        <f t="shared" si="805"/>
        <v/>
      </c>
    </row>
    <row r="35505" spans="10:10" x14ac:dyDescent="0.25">
      <c r="J35505" t="str">
        <f t="shared" si="805"/>
        <v/>
      </c>
    </row>
    <row r="35506" spans="10:10" x14ac:dyDescent="0.25">
      <c r="J35506" t="str">
        <f t="shared" si="805"/>
        <v/>
      </c>
    </row>
    <row r="35507" spans="10:10" x14ac:dyDescent="0.25">
      <c r="J35507" t="str">
        <f t="shared" si="805"/>
        <v/>
      </c>
    </row>
    <row r="35508" spans="10:10" x14ac:dyDescent="0.25">
      <c r="J35508" t="str">
        <f t="shared" si="805"/>
        <v/>
      </c>
    </row>
    <row r="35509" spans="10:10" x14ac:dyDescent="0.25">
      <c r="J35509" t="str">
        <f t="shared" si="805"/>
        <v/>
      </c>
    </row>
    <row r="35510" spans="10:10" x14ac:dyDescent="0.25">
      <c r="J35510" t="str">
        <f t="shared" si="805"/>
        <v/>
      </c>
    </row>
    <row r="35511" spans="10:10" x14ac:dyDescent="0.25">
      <c r="J35511" t="str">
        <f t="shared" si="805"/>
        <v/>
      </c>
    </row>
    <row r="35512" spans="10:10" x14ac:dyDescent="0.25">
      <c r="J35512" t="str">
        <f t="shared" si="805"/>
        <v/>
      </c>
    </row>
    <row r="35513" spans="10:10" x14ac:dyDescent="0.25">
      <c r="J35513" t="str">
        <f t="shared" si="805"/>
        <v/>
      </c>
    </row>
    <row r="35514" spans="10:10" x14ac:dyDescent="0.25">
      <c r="J35514" t="str">
        <f t="shared" si="805"/>
        <v/>
      </c>
    </row>
    <row r="35515" spans="10:10" x14ac:dyDescent="0.25">
      <c r="J35515" t="str">
        <f t="shared" si="805"/>
        <v/>
      </c>
    </row>
    <row r="35516" spans="10:10" x14ac:dyDescent="0.25">
      <c r="J35516" t="str">
        <f t="shared" si="805"/>
        <v/>
      </c>
    </row>
    <row r="35517" spans="10:10" x14ac:dyDescent="0.25">
      <c r="J35517" t="str">
        <f t="shared" si="805"/>
        <v/>
      </c>
    </row>
    <row r="35518" spans="10:10" x14ac:dyDescent="0.25">
      <c r="J35518" t="str">
        <f t="shared" si="805"/>
        <v/>
      </c>
    </row>
    <row r="35519" spans="10:10" x14ac:dyDescent="0.25">
      <c r="J35519" t="str">
        <f t="shared" si="805"/>
        <v/>
      </c>
    </row>
    <row r="35520" spans="10:10" x14ac:dyDescent="0.25">
      <c r="J35520" t="str">
        <f t="shared" si="805"/>
        <v/>
      </c>
    </row>
    <row r="35521" spans="10:10" x14ac:dyDescent="0.25">
      <c r="J35521" t="str">
        <f t="shared" si="805"/>
        <v/>
      </c>
    </row>
    <row r="35522" spans="10:10" x14ac:dyDescent="0.25">
      <c r="J35522" t="str">
        <f t="shared" si="805"/>
        <v/>
      </c>
    </row>
    <row r="35523" spans="10:10" x14ac:dyDescent="0.25">
      <c r="J35523" t="str">
        <f t="shared" ref="J35523:J35586" si="806">B35523&amp;C35523&amp;E35523&amp;IF(C35523="Skog",F35523&amp;G35523,"")</f>
        <v/>
      </c>
    </row>
    <row r="35524" spans="10:10" x14ac:dyDescent="0.25">
      <c r="J35524" t="str">
        <f t="shared" si="806"/>
        <v/>
      </c>
    </row>
    <row r="35525" spans="10:10" x14ac:dyDescent="0.25">
      <c r="J35525" t="str">
        <f t="shared" si="806"/>
        <v/>
      </c>
    </row>
    <row r="35526" spans="10:10" x14ac:dyDescent="0.25">
      <c r="J35526" t="str">
        <f t="shared" si="806"/>
        <v/>
      </c>
    </row>
    <row r="35527" spans="10:10" x14ac:dyDescent="0.25">
      <c r="J35527" t="str">
        <f t="shared" si="806"/>
        <v/>
      </c>
    </row>
    <row r="35528" spans="10:10" x14ac:dyDescent="0.25">
      <c r="J35528" t="str">
        <f t="shared" si="806"/>
        <v/>
      </c>
    </row>
    <row r="35529" spans="10:10" x14ac:dyDescent="0.25">
      <c r="J35529" t="str">
        <f t="shared" si="806"/>
        <v/>
      </c>
    </row>
    <row r="35530" spans="10:10" x14ac:dyDescent="0.25">
      <c r="J35530" t="str">
        <f t="shared" si="806"/>
        <v/>
      </c>
    </row>
    <row r="35531" spans="10:10" x14ac:dyDescent="0.25">
      <c r="J35531" t="str">
        <f t="shared" si="806"/>
        <v/>
      </c>
    </row>
    <row r="35532" spans="10:10" x14ac:dyDescent="0.25">
      <c r="J35532" t="str">
        <f t="shared" si="806"/>
        <v/>
      </c>
    </row>
    <row r="35533" spans="10:10" x14ac:dyDescent="0.25">
      <c r="J35533" t="str">
        <f t="shared" si="806"/>
        <v/>
      </c>
    </row>
    <row r="35534" spans="10:10" x14ac:dyDescent="0.25">
      <c r="J35534" t="str">
        <f t="shared" si="806"/>
        <v/>
      </c>
    </row>
    <row r="35535" spans="10:10" x14ac:dyDescent="0.25">
      <c r="J35535" t="str">
        <f t="shared" si="806"/>
        <v/>
      </c>
    </row>
    <row r="35536" spans="10:10" x14ac:dyDescent="0.25">
      <c r="J35536" t="str">
        <f t="shared" si="806"/>
        <v/>
      </c>
    </row>
    <row r="35537" spans="10:10" x14ac:dyDescent="0.25">
      <c r="J35537" t="str">
        <f t="shared" si="806"/>
        <v/>
      </c>
    </row>
    <row r="35538" spans="10:10" x14ac:dyDescent="0.25">
      <c r="J35538" t="str">
        <f t="shared" si="806"/>
        <v/>
      </c>
    </row>
    <row r="35539" spans="10:10" x14ac:dyDescent="0.25">
      <c r="J35539" t="str">
        <f t="shared" si="806"/>
        <v/>
      </c>
    </row>
    <row r="35540" spans="10:10" x14ac:dyDescent="0.25">
      <c r="J35540" t="str">
        <f t="shared" si="806"/>
        <v/>
      </c>
    </row>
    <row r="35541" spans="10:10" x14ac:dyDescent="0.25">
      <c r="J35541" t="str">
        <f t="shared" si="806"/>
        <v/>
      </c>
    </row>
    <row r="35542" spans="10:10" x14ac:dyDescent="0.25">
      <c r="J35542" t="str">
        <f t="shared" si="806"/>
        <v/>
      </c>
    </row>
    <row r="35543" spans="10:10" x14ac:dyDescent="0.25">
      <c r="J35543" t="str">
        <f t="shared" si="806"/>
        <v/>
      </c>
    </row>
    <row r="35544" spans="10:10" x14ac:dyDescent="0.25">
      <c r="J35544" t="str">
        <f t="shared" si="806"/>
        <v/>
      </c>
    </row>
    <row r="35545" spans="10:10" x14ac:dyDescent="0.25">
      <c r="J35545" t="str">
        <f t="shared" si="806"/>
        <v/>
      </c>
    </row>
    <row r="35546" spans="10:10" x14ac:dyDescent="0.25">
      <c r="J35546" t="str">
        <f t="shared" si="806"/>
        <v/>
      </c>
    </row>
    <row r="35547" spans="10:10" x14ac:dyDescent="0.25">
      <c r="J35547" t="str">
        <f t="shared" si="806"/>
        <v/>
      </c>
    </row>
    <row r="35548" spans="10:10" x14ac:dyDescent="0.25">
      <c r="J35548" t="str">
        <f t="shared" si="806"/>
        <v/>
      </c>
    </row>
    <row r="35549" spans="10:10" x14ac:dyDescent="0.25">
      <c r="J35549" t="str">
        <f t="shared" si="806"/>
        <v/>
      </c>
    </row>
    <row r="35550" spans="10:10" x14ac:dyDescent="0.25">
      <c r="J35550" t="str">
        <f t="shared" si="806"/>
        <v/>
      </c>
    </row>
    <row r="35551" spans="10:10" x14ac:dyDescent="0.25">
      <c r="J35551" t="str">
        <f t="shared" si="806"/>
        <v/>
      </c>
    </row>
    <row r="35552" spans="10:10" x14ac:dyDescent="0.25">
      <c r="J35552" t="str">
        <f t="shared" si="806"/>
        <v/>
      </c>
    </row>
    <row r="35553" spans="10:10" x14ac:dyDescent="0.25">
      <c r="J35553" t="str">
        <f t="shared" si="806"/>
        <v/>
      </c>
    </row>
    <row r="35554" spans="10:10" x14ac:dyDescent="0.25">
      <c r="J35554" t="str">
        <f t="shared" si="806"/>
        <v/>
      </c>
    </row>
    <row r="35555" spans="10:10" x14ac:dyDescent="0.25">
      <c r="J35555" t="str">
        <f t="shared" si="806"/>
        <v/>
      </c>
    </row>
    <row r="35556" spans="10:10" x14ac:dyDescent="0.25">
      <c r="J35556" t="str">
        <f t="shared" si="806"/>
        <v/>
      </c>
    </row>
    <row r="35557" spans="10:10" x14ac:dyDescent="0.25">
      <c r="J35557" t="str">
        <f t="shared" si="806"/>
        <v/>
      </c>
    </row>
    <row r="35558" spans="10:10" x14ac:dyDescent="0.25">
      <c r="J35558" t="str">
        <f t="shared" si="806"/>
        <v/>
      </c>
    </row>
    <row r="35559" spans="10:10" x14ac:dyDescent="0.25">
      <c r="J35559" t="str">
        <f t="shared" si="806"/>
        <v/>
      </c>
    </row>
    <row r="35560" spans="10:10" x14ac:dyDescent="0.25">
      <c r="J35560" t="str">
        <f t="shared" si="806"/>
        <v/>
      </c>
    </row>
    <row r="35561" spans="10:10" x14ac:dyDescent="0.25">
      <c r="J35561" t="str">
        <f t="shared" si="806"/>
        <v/>
      </c>
    </row>
    <row r="35562" spans="10:10" x14ac:dyDescent="0.25">
      <c r="J35562" t="str">
        <f t="shared" si="806"/>
        <v/>
      </c>
    </row>
    <row r="35563" spans="10:10" x14ac:dyDescent="0.25">
      <c r="J35563" t="str">
        <f t="shared" si="806"/>
        <v/>
      </c>
    </row>
    <row r="35564" spans="10:10" x14ac:dyDescent="0.25">
      <c r="J35564" t="str">
        <f t="shared" si="806"/>
        <v/>
      </c>
    </row>
    <row r="35565" spans="10:10" x14ac:dyDescent="0.25">
      <c r="J35565" t="str">
        <f t="shared" si="806"/>
        <v/>
      </c>
    </row>
    <row r="35566" spans="10:10" x14ac:dyDescent="0.25">
      <c r="J35566" t="str">
        <f t="shared" si="806"/>
        <v/>
      </c>
    </row>
    <row r="35567" spans="10:10" x14ac:dyDescent="0.25">
      <c r="J35567" t="str">
        <f t="shared" si="806"/>
        <v/>
      </c>
    </row>
    <row r="35568" spans="10:10" x14ac:dyDescent="0.25">
      <c r="J35568" t="str">
        <f t="shared" si="806"/>
        <v/>
      </c>
    </row>
    <row r="35569" spans="10:10" x14ac:dyDescent="0.25">
      <c r="J35569" t="str">
        <f t="shared" si="806"/>
        <v/>
      </c>
    </row>
    <row r="35570" spans="10:10" x14ac:dyDescent="0.25">
      <c r="J35570" t="str">
        <f t="shared" si="806"/>
        <v/>
      </c>
    </row>
    <row r="35571" spans="10:10" x14ac:dyDescent="0.25">
      <c r="J35571" t="str">
        <f t="shared" si="806"/>
        <v/>
      </c>
    </row>
    <row r="35572" spans="10:10" x14ac:dyDescent="0.25">
      <c r="J35572" t="str">
        <f t="shared" si="806"/>
        <v/>
      </c>
    </row>
    <row r="35573" spans="10:10" x14ac:dyDescent="0.25">
      <c r="J35573" t="str">
        <f t="shared" si="806"/>
        <v/>
      </c>
    </row>
    <row r="35574" spans="10:10" x14ac:dyDescent="0.25">
      <c r="J35574" t="str">
        <f t="shared" si="806"/>
        <v/>
      </c>
    </row>
    <row r="35575" spans="10:10" x14ac:dyDescent="0.25">
      <c r="J35575" t="str">
        <f t="shared" si="806"/>
        <v/>
      </c>
    </row>
    <row r="35576" spans="10:10" x14ac:dyDescent="0.25">
      <c r="J35576" t="str">
        <f t="shared" si="806"/>
        <v/>
      </c>
    </row>
    <row r="35577" spans="10:10" x14ac:dyDescent="0.25">
      <c r="J35577" t="str">
        <f t="shared" si="806"/>
        <v/>
      </c>
    </row>
    <row r="35578" spans="10:10" x14ac:dyDescent="0.25">
      <c r="J35578" t="str">
        <f t="shared" si="806"/>
        <v/>
      </c>
    </row>
    <row r="35579" spans="10:10" x14ac:dyDescent="0.25">
      <c r="J35579" t="str">
        <f t="shared" si="806"/>
        <v/>
      </c>
    </row>
    <row r="35580" spans="10:10" x14ac:dyDescent="0.25">
      <c r="J35580" t="str">
        <f t="shared" si="806"/>
        <v/>
      </c>
    </row>
    <row r="35581" spans="10:10" x14ac:dyDescent="0.25">
      <c r="J35581" t="str">
        <f t="shared" si="806"/>
        <v/>
      </c>
    </row>
    <row r="35582" spans="10:10" x14ac:dyDescent="0.25">
      <c r="J35582" t="str">
        <f t="shared" si="806"/>
        <v/>
      </c>
    </row>
    <row r="35583" spans="10:10" x14ac:dyDescent="0.25">
      <c r="J35583" t="str">
        <f t="shared" si="806"/>
        <v/>
      </c>
    </row>
    <row r="35584" spans="10:10" x14ac:dyDescent="0.25">
      <c r="J35584" t="str">
        <f t="shared" si="806"/>
        <v/>
      </c>
    </row>
    <row r="35585" spans="10:10" x14ac:dyDescent="0.25">
      <c r="J35585" t="str">
        <f t="shared" si="806"/>
        <v/>
      </c>
    </row>
    <row r="35586" spans="10:10" x14ac:dyDescent="0.25">
      <c r="J35586" t="str">
        <f t="shared" si="806"/>
        <v/>
      </c>
    </row>
    <row r="35587" spans="10:10" x14ac:dyDescent="0.25">
      <c r="J35587" t="str">
        <f t="shared" ref="J35587:J35650" si="807">B35587&amp;C35587&amp;E35587&amp;IF(C35587="Skog",F35587&amp;G35587,"")</f>
        <v/>
      </c>
    </row>
    <row r="35588" spans="10:10" x14ac:dyDescent="0.25">
      <c r="J35588" t="str">
        <f t="shared" si="807"/>
        <v/>
      </c>
    </row>
    <row r="35589" spans="10:10" x14ac:dyDescent="0.25">
      <c r="J35589" t="str">
        <f t="shared" si="807"/>
        <v/>
      </c>
    </row>
    <row r="35590" spans="10:10" x14ac:dyDescent="0.25">
      <c r="J35590" t="str">
        <f t="shared" si="807"/>
        <v/>
      </c>
    </row>
    <row r="35591" spans="10:10" x14ac:dyDescent="0.25">
      <c r="J35591" t="str">
        <f t="shared" si="807"/>
        <v/>
      </c>
    </row>
    <row r="35592" spans="10:10" x14ac:dyDescent="0.25">
      <c r="J35592" t="str">
        <f t="shared" si="807"/>
        <v/>
      </c>
    </row>
    <row r="35593" spans="10:10" x14ac:dyDescent="0.25">
      <c r="J35593" t="str">
        <f t="shared" si="807"/>
        <v/>
      </c>
    </row>
    <row r="35594" spans="10:10" x14ac:dyDescent="0.25">
      <c r="J35594" t="str">
        <f t="shared" si="807"/>
        <v/>
      </c>
    </row>
    <row r="35595" spans="10:10" x14ac:dyDescent="0.25">
      <c r="J35595" t="str">
        <f t="shared" si="807"/>
        <v/>
      </c>
    </row>
    <row r="35596" spans="10:10" x14ac:dyDescent="0.25">
      <c r="J35596" t="str">
        <f t="shared" si="807"/>
        <v/>
      </c>
    </row>
    <row r="35597" spans="10:10" x14ac:dyDescent="0.25">
      <c r="J35597" t="str">
        <f t="shared" si="807"/>
        <v/>
      </c>
    </row>
    <row r="35598" spans="10:10" x14ac:dyDescent="0.25">
      <c r="J35598" t="str">
        <f t="shared" si="807"/>
        <v/>
      </c>
    </row>
    <row r="35599" spans="10:10" x14ac:dyDescent="0.25">
      <c r="J35599" t="str">
        <f t="shared" si="807"/>
        <v/>
      </c>
    </row>
    <row r="35600" spans="10:10" x14ac:dyDescent="0.25">
      <c r="J35600" t="str">
        <f t="shared" si="807"/>
        <v/>
      </c>
    </row>
    <row r="35601" spans="10:10" x14ac:dyDescent="0.25">
      <c r="J35601" t="str">
        <f t="shared" si="807"/>
        <v/>
      </c>
    </row>
    <row r="35602" spans="10:10" x14ac:dyDescent="0.25">
      <c r="J35602" t="str">
        <f t="shared" si="807"/>
        <v/>
      </c>
    </row>
    <row r="35603" spans="10:10" x14ac:dyDescent="0.25">
      <c r="J35603" t="str">
        <f t="shared" si="807"/>
        <v/>
      </c>
    </row>
    <row r="35604" spans="10:10" x14ac:dyDescent="0.25">
      <c r="J35604" t="str">
        <f t="shared" si="807"/>
        <v/>
      </c>
    </row>
    <row r="35605" spans="10:10" x14ac:dyDescent="0.25">
      <c r="J35605" t="str">
        <f t="shared" si="807"/>
        <v/>
      </c>
    </row>
    <row r="35606" spans="10:10" x14ac:dyDescent="0.25">
      <c r="J35606" t="str">
        <f t="shared" si="807"/>
        <v/>
      </c>
    </row>
    <row r="35607" spans="10:10" x14ac:dyDescent="0.25">
      <c r="J35607" t="str">
        <f t="shared" si="807"/>
        <v/>
      </c>
    </row>
    <row r="35608" spans="10:10" x14ac:dyDescent="0.25">
      <c r="J35608" t="str">
        <f t="shared" si="807"/>
        <v/>
      </c>
    </row>
    <row r="35609" spans="10:10" x14ac:dyDescent="0.25">
      <c r="J35609" t="str">
        <f t="shared" si="807"/>
        <v/>
      </c>
    </row>
    <row r="35610" spans="10:10" x14ac:dyDescent="0.25">
      <c r="J35610" t="str">
        <f t="shared" si="807"/>
        <v/>
      </c>
    </row>
    <row r="35611" spans="10:10" x14ac:dyDescent="0.25">
      <c r="J35611" t="str">
        <f t="shared" si="807"/>
        <v/>
      </c>
    </row>
    <row r="35612" spans="10:10" x14ac:dyDescent="0.25">
      <c r="J35612" t="str">
        <f t="shared" si="807"/>
        <v/>
      </c>
    </row>
    <row r="35613" spans="10:10" x14ac:dyDescent="0.25">
      <c r="J35613" t="str">
        <f t="shared" si="807"/>
        <v/>
      </c>
    </row>
    <row r="35614" spans="10:10" x14ac:dyDescent="0.25">
      <c r="J35614" t="str">
        <f t="shared" si="807"/>
        <v/>
      </c>
    </row>
    <row r="35615" spans="10:10" x14ac:dyDescent="0.25">
      <c r="J35615" t="str">
        <f t="shared" si="807"/>
        <v/>
      </c>
    </row>
    <row r="35616" spans="10:10" x14ac:dyDescent="0.25">
      <c r="J35616" t="str">
        <f t="shared" si="807"/>
        <v/>
      </c>
    </row>
    <row r="35617" spans="10:10" x14ac:dyDescent="0.25">
      <c r="J35617" t="str">
        <f t="shared" si="807"/>
        <v/>
      </c>
    </row>
    <row r="35618" spans="10:10" x14ac:dyDescent="0.25">
      <c r="J35618" t="str">
        <f t="shared" si="807"/>
        <v/>
      </c>
    </row>
    <row r="35619" spans="10:10" x14ac:dyDescent="0.25">
      <c r="J35619" t="str">
        <f t="shared" si="807"/>
        <v/>
      </c>
    </row>
    <row r="35620" spans="10:10" x14ac:dyDescent="0.25">
      <c r="J35620" t="str">
        <f t="shared" si="807"/>
        <v/>
      </c>
    </row>
    <row r="35621" spans="10:10" x14ac:dyDescent="0.25">
      <c r="J35621" t="str">
        <f t="shared" si="807"/>
        <v/>
      </c>
    </row>
    <row r="35622" spans="10:10" x14ac:dyDescent="0.25">
      <c r="J35622" t="str">
        <f t="shared" si="807"/>
        <v/>
      </c>
    </row>
    <row r="35623" spans="10:10" x14ac:dyDescent="0.25">
      <c r="J35623" t="str">
        <f t="shared" si="807"/>
        <v/>
      </c>
    </row>
    <row r="35624" spans="10:10" x14ac:dyDescent="0.25">
      <c r="J35624" t="str">
        <f t="shared" si="807"/>
        <v/>
      </c>
    </row>
    <row r="35625" spans="10:10" x14ac:dyDescent="0.25">
      <c r="J35625" t="str">
        <f t="shared" si="807"/>
        <v/>
      </c>
    </row>
    <row r="35626" spans="10:10" x14ac:dyDescent="0.25">
      <c r="J35626" t="str">
        <f t="shared" si="807"/>
        <v/>
      </c>
    </row>
    <row r="35627" spans="10:10" x14ac:dyDescent="0.25">
      <c r="J35627" t="str">
        <f t="shared" si="807"/>
        <v/>
      </c>
    </row>
    <row r="35628" spans="10:10" x14ac:dyDescent="0.25">
      <c r="J35628" t="str">
        <f t="shared" si="807"/>
        <v/>
      </c>
    </row>
    <row r="35629" spans="10:10" x14ac:dyDescent="0.25">
      <c r="J35629" t="str">
        <f t="shared" si="807"/>
        <v/>
      </c>
    </row>
    <row r="35630" spans="10:10" x14ac:dyDescent="0.25">
      <c r="J35630" t="str">
        <f t="shared" si="807"/>
        <v/>
      </c>
    </row>
    <row r="35631" spans="10:10" x14ac:dyDescent="0.25">
      <c r="J35631" t="str">
        <f t="shared" si="807"/>
        <v/>
      </c>
    </row>
    <row r="35632" spans="10:10" x14ac:dyDescent="0.25">
      <c r="J35632" t="str">
        <f t="shared" si="807"/>
        <v/>
      </c>
    </row>
    <row r="35633" spans="10:10" x14ac:dyDescent="0.25">
      <c r="J35633" t="str">
        <f t="shared" si="807"/>
        <v/>
      </c>
    </row>
    <row r="35634" spans="10:10" x14ac:dyDescent="0.25">
      <c r="J35634" t="str">
        <f t="shared" si="807"/>
        <v/>
      </c>
    </row>
    <row r="35635" spans="10:10" x14ac:dyDescent="0.25">
      <c r="J35635" t="str">
        <f t="shared" si="807"/>
        <v/>
      </c>
    </row>
    <row r="35636" spans="10:10" x14ac:dyDescent="0.25">
      <c r="J35636" t="str">
        <f t="shared" si="807"/>
        <v/>
      </c>
    </row>
    <row r="35637" spans="10:10" x14ac:dyDescent="0.25">
      <c r="J35637" t="str">
        <f t="shared" si="807"/>
        <v/>
      </c>
    </row>
    <row r="35638" spans="10:10" x14ac:dyDescent="0.25">
      <c r="J35638" t="str">
        <f t="shared" si="807"/>
        <v/>
      </c>
    </row>
    <row r="35639" spans="10:10" x14ac:dyDescent="0.25">
      <c r="J35639" t="str">
        <f t="shared" si="807"/>
        <v/>
      </c>
    </row>
    <row r="35640" spans="10:10" x14ac:dyDescent="0.25">
      <c r="J35640" t="str">
        <f t="shared" si="807"/>
        <v/>
      </c>
    </row>
    <row r="35641" spans="10:10" x14ac:dyDescent="0.25">
      <c r="J35641" t="str">
        <f t="shared" si="807"/>
        <v/>
      </c>
    </row>
    <row r="35642" spans="10:10" x14ac:dyDescent="0.25">
      <c r="J35642" t="str">
        <f t="shared" si="807"/>
        <v/>
      </c>
    </row>
    <row r="35643" spans="10:10" x14ac:dyDescent="0.25">
      <c r="J35643" t="str">
        <f t="shared" si="807"/>
        <v/>
      </c>
    </row>
    <row r="35644" spans="10:10" x14ac:dyDescent="0.25">
      <c r="J35644" t="str">
        <f t="shared" si="807"/>
        <v/>
      </c>
    </row>
    <row r="35645" spans="10:10" x14ac:dyDescent="0.25">
      <c r="J35645" t="str">
        <f t="shared" si="807"/>
        <v/>
      </c>
    </row>
    <row r="35646" spans="10:10" x14ac:dyDescent="0.25">
      <c r="J35646" t="str">
        <f t="shared" si="807"/>
        <v/>
      </c>
    </row>
    <row r="35647" spans="10:10" x14ac:dyDescent="0.25">
      <c r="J35647" t="str">
        <f t="shared" si="807"/>
        <v/>
      </c>
    </row>
    <row r="35648" spans="10:10" x14ac:dyDescent="0.25">
      <c r="J35648" t="str">
        <f t="shared" si="807"/>
        <v/>
      </c>
    </row>
    <row r="35649" spans="10:10" x14ac:dyDescent="0.25">
      <c r="J35649" t="str">
        <f t="shared" si="807"/>
        <v/>
      </c>
    </row>
    <row r="35650" spans="10:10" x14ac:dyDescent="0.25">
      <c r="J35650" t="str">
        <f t="shared" si="807"/>
        <v/>
      </c>
    </row>
    <row r="35651" spans="10:10" x14ac:dyDescent="0.25">
      <c r="J35651" t="str">
        <f t="shared" ref="J35651:J35714" si="808">B35651&amp;C35651&amp;E35651&amp;IF(C35651="Skog",F35651&amp;G35651,"")</f>
        <v/>
      </c>
    </row>
    <row r="35652" spans="10:10" x14ac:dyDescent="0.25">
      <c r="J35652" t="str">
        <f t="shared" si="808"/>
        <v/>
      </c>
    </row>
    <row r="35653" spans="10:10" x14ac:dyDescent="0.25">
      <c r="J35653" t="str">
        <f t="shared" si="808"/>
        <v/>
      </c>
    </row>
    <row r="35654" spans="10:10" x14ac:dyDescent="0.25">
      <c r="J35654" t="str">
        <f t="shared" si="808"/>
        <v/>
      </c>
    </row>
    <row r="35655" spans="10:10" x14ac:dyDescent="0.25">
      <c r="J35655" t="str">
        <f t="shared" si="808"/>
        <v/>
      </c>
    </row>
    <row r="35656" spans="10:10" x14ac:dyDescent="0.25">
      <c r="J35656" t="str">
        <f t="shared" si="808"/>
        <v/>
      </c>
    </row>
    <row r="35657" spans="10:10" x14ac:dyDescent="0.25">
      <c r="J35657" t="str">
        <f t="shared" si="808"/>
        <v/>
      </c>
    </row>
    <row r="35658" spans="10:10" x14ac:dyDescent="0.25">
      <c r="J35658" t="str">
        <f t="shared" si="808"/>
        <v/>
      </c>
    </row>
    <row r="35659" spans="10:10" x14ac:dyDescent="0.25">
      <c r="J35659" t="str">
        <f t="shared" si="808"/>
        <v/>
      </c>
    </row>
    <row r="35660" spans="10:10" x14ac:dyDescent="0.25">
      <c r="J35660" t="str">
        <f t="shared" si="808"/>
        <v/>
      </c>
    </row>
    <row r="35661" spans="10:10" x14ac:dyDescent="0.25">
      <c r="J35661" t="str">
        <f t="shared" si="808"/>
        <v/>
      </c>
    </row>
    <row r="35662" spans="10:10" x14ac:dyDescent="0.25">
      <c r="J35662" t="str">
        <f t="shared" si="808"/>
        <v/>
      </c>
    </row>
    <row r="35663" spans="10:10" x14ac:dyDescent="0.25">
      <c r="J35663" t="str">
        <f t="shared" si="808"/>
        <v/>
      </c>
    </row>
    <row r="35664" spans="10:10" x14ac:dyDescent="0.25">
      <c r="J35664" t="str">
        <f t="shared" si="808"/>
        <v/>
      </c>
    </row>
    <row r="35665" spans="10:10" x14ac:dyDescent="0.25">
      <c r="J35665" t="str">
        <f t="shared" si="808"/>
        <v/>
      </c>
    </row>
    <row r="35666" spans="10:10" x14ac:dyDescent="0.25">
      <c r="J35666" t="str">
        <f t="shared" si="808"/>
        <v/>
      </c>
    </row>
    <row r="35667" spans="10:10" x14ac:dyDescent="0.25">
      <c r="J35667" t="str">
        <f t="shared" si="808"/>
        <v/>
      </c>
    </row>
    <row r="35668" spans="10:10" x14ac:dyDescent="0.25">
      <c r="J35668" t="str">
        <f t="shared" si="808"/>
        <v/>
      </c>
    </row>
    <row r="35669" spans="10:10" x14ac:dyDescent="0.25">
      <c r="J35669" t="str">
        <f t="shared" si="808"/>
        <v/>
      </c>
    </row>
    <row r="35670" spans="10:10" x14ac:dyDescent="0.25">
      <c r="J35670" t="str">
        <f t="shared" si="808"/>
        <v/>
      </c>
    </row>
    <row r="35671" spans="10:10" x14ac:dyDescent="0.25">
      <c r="J35671" t="str">
        <f t="shared" si="808"/>
        <v/>
      </c>
    </row>
    <row r="35672" spans="10:10" x14ac:dyDescent="0.25">
      <c r="J35672" t="str">
        <f t="shared" si="808"/>
        <v/>
      </c>
    </row>
    <row r="35673" spans="10:10" x14ac:dyDescent="0.25">
      <c r="J35673" t="str">
        <f t="shared" si="808"/>
        <v/>
      </c>
    </row>
    <row r="35674" spans="10:10" x14ac:dyDescent="0.25">
      <c r="J35674" t="str">
        <f t="shared" si="808"/>
        <v/>
      </c>
    </row>
    <row r="35675" spans="10:10" x14ac:dyDescent="0.25">
      <c r="J35675" t="str">
        <f t="shared" si="808"/>
        <v/>
      </c>
    </row>
    <row r="35676" spans="10:10" x14ac:dyDescent="0.25">
      <c r="J35676" t="str">
        <f t="shared" si="808"/>
        <v/>
      </c>
    </row>
    <row r="35677" spans="10:10" x14ac:dyDescent="0.25">
      <c r="J35677" t="str">
        <f t="shared" si="808"/>
        <v/>
      </c>
    </row>
    <row r="35678" spans="10:10" x14ac:dyDescent="0.25">
      <c r="J35678" t="str">
        <f t="shared" si="808"/>
        <v/>
      </c>
    </row>
    <row r="35679" spans="10:10" x14ac:dyDescent="0.25">
      <c r="J35679" t="str">
        <f t="shared" si="808"/>
        <v/>
      </c>
    </row>
    <row r="35680" spans="10:10" x14ac:dyDescent="0.25">
      <c r="J35680" t="str">
        <f t="shared" si="808"/>
        <v/>
      </c>
    </row>
    <row r="35681" spans="10:10" x14ac:dyDescent="0.25">
      <c r="J35681" t="str">
        <f t="shared" si="808"/>
        <v/>
      </c>
    </row>
    <row r="35682" spans="10:10" x14ac:dyDescent="0.25">
      <c r="J35682" t="str">
        <f t="shared" si="808"/>
        <v/>
      </c>
    </row>
    <row r="35683" spans="10:10" x14ac:dyDescent="0.25">
      <c r="J35683" t="str">
        <f t="shared" si="808"/>
        <v/>
      </c>
    </row>
    <row r="35684" spans="10:10" x14ac:dyDescent="0.25">
      <c r="J35684" t="str">
        <f t="shared" si="808"/>
        <v/>
      </c>
    </row>
    <row r="35685" spans="10:10" x14ac:dyDescent="0.25">
      <c r="J35685" t="str">
        <f t="shared" si="808"/>
        <v/>
      </c>
    </row>
    <row r="35686" spans="10:10" x14ac:dyDescent="0.25">
      <c r="J35686" t="str">
        <f t="shared" si="808"/>
        <v/>
      </c>
    </row>
    <row r="35687" spans="10:10" x14ac:dyDescent="0.25">
      <c r="J35687" t="str">
        <f t="shared" si="808"/>
        <v/>
      </c>
    </row>
    <row r="35688" spans="10:10" x14ac:dyDescent="0.25">
      <c r="J35688" t="str">
        <f t="shared" si="808"/>
        <v/>
      </c>
    </row>
    <row r="35689" spans="10:10" x14ac:dyDescent="0.25">
      <c r="J35689" t="str">
        <f t="shared" si="808"/>
        <v/>
      </c>
    </row>
    <row r="35690" spans="10:10" x14ac:dyDescent="0.25">
      <c r="J35690" t="str">
        <f t="shared" si="808"/>
        <v/>
      </c>
    </row>
    <row r="35691" spans="10:10" x14ac:dyDescent="0.25">
      <c r="J35691" t="str">
        <f t="shared" si="808"/>
        <v/>
      </c>
    </row>
    <row r="35692" spans="10:10" x14ac:dyDescent="0.25">
      <c r="J35692" t="str">
        <f t="shared" si="808"/>
        <v/>
      </c>
    </row>
    <row r="35693" spans="10:10" x14ac:dyDescent="0.25">
      <c r="J35693" t="str">
        <f t="shared" si="808"/>
        <v/>
      </c>
    </row>
    <row r="35694" spans="10:10" x14ac:dyDescent="0.25">
      <c r="J35694" t="str">
        <f t="shared" si="808"/>
        <v/>
      </c>
    </row>
    <row r="35695" spans="10:10" x14ac:dyDescent="0.25">
      <c r="J35695" t="str">
        <f t="shared" si="808"/>
        <v/>
      </c>
    </row>
    <row r="35696" spans="10:10" x14ac:dyDescent="0.25">
      <c r="J35696" t="str">
        <f t="shared" si="808"/>
        <v/>
      </c>
    </row>
    <row r="35697" spans="10:10" x14ac:dyDescent="0.25">
      <c r="J35697" t="str">
        <f t="shared" si="808"/>
        <v/>
      </c>
    </row>
    <row r="35698" spans="10:10" x14ac:dyDescent="0.25">
      <c r="J35698" t="str">
        <f t="shared" si="808"/>
        <v/>
      </c>
    </row>
    <row r="35699" spans="10:10" x14ac:dyDescent="0.25">
      <c r="J35699" t="str">
        <f t="shared" si="808"/>
        <v/>
      </c>
    </row>
    <row r="35700" spans="10:10" x14ac:dyDescent="0.25">
      <c r="J35700" t="str">
        <f t="shared" si="808"/>
        <v/>
      </c>
    </row>
    <row r="35701" spans="10:10" x14ac:dyDescent="0.25">
      <c r="J35701" t="str">
        <f t="shared" si="808"/>
        <v/>
      </c>
    </row>
    <row r="35702" spans="10:10" x14ac:dyDescent="0.25">
      <c r="J35702" t="str">
        <f t="shared" si="808"/>
        <v/>
      </c>
    </row>
    <row r="35703" spans="10:10" x14ac:dyDescent="0.25">
      <c r="J35703" t="str">
        <f t="shared" si="808"/>
        <v/>
      </c>
    </row>
    <row r="35704" spans="10:10" x14ac:dyDescent="0.25">
      <c r="J35704" t="str">
        <f t="shared" si="808"/>
        <v/>
      </c>
    </row>
    <row r="35705" spans="10:10" x14ac:dyDescent="0.25">
      <c r="J35705" t="str">
        <f t="shared" si="808"/>
        <v/>
      </c>
    </row>
    <row r="35706" spans="10:10" x14ac:dyDescent="0.25">
      <c r="J35706" t="str">
        <f t="shared" si="808"/>
        <v/>
      </c>
    </row>
    <row r="35707" spans="10:10" x14ac:dyDescent="0.25">
      <c r="J35707" t="str">
        <f t="shared" si="808"/>
        <v/>
      </c>
    </row>
    <row r="35708" spans="10:10" x14ac:dyDescent="0.25">
      <c r="J35708" t="str">
        <f t="shared" si="808"/>
        <v/>
      </c>
    </row>
    <row r="35709" spans="10:10" x14ac:dyDescent="0.25">
      <c r="J35709" t="str">
        <f t="shared" si="808"/>
        <v/>
      </c>
    </row>
    <row r="35710" spans="10:10" x14ac:dyDescent="0.25">
      <c r="J35710" t="str">
        <f t="shared" si="808"/>
        <v/>
      </c>
    </row>
    <row r="35711" spans="10:10" x14ac:dyDescent="0.25">
      <c r="J35711" t="str">
        <f t="shared" si="808"/>
        <v/>
      </c>
    </row>
    <row r="35712" spans="10:10" x14ac:dyDescent="0.25">
      <c r="J35712" t="str">
        <f t="shared" si="808"/>
        <v/>
      </c>
    </row>
    <row r="35713" spans="10:10" x14ac:dyDescent="0.25">
      <c r="J35713" t="str">
        <f t="shared" si="808"/>
        <v/>
      </c>
    </row>
    <row r="35714" spans="10:10" x14ac:dyDescent="0.25">
      <c r="J35714" t="str">
        <f t="shared" si="808"/>
        <v/>
      </c>
    </row>
    <row r="35715" spans="10:10" x14ac:dyDescent="0.25">
      <c r="J35715" t="str">
        <f t="shared" ref="J35715:J35778" si="809">B35715&amp;C35715&amp;E35715&amp;IF(C35715="Skog",F35715&amp;G35715,"")</f>
        <v/>
      </c>
    </row>
    <row r="35716" spans="10:10" x14ac:dyDescent="0.25">
      <c r="J35716" t="str">
        <f t="shared" si="809"/>
        <v/>
      </c>
    </row>
    <row r="35717" spans="10:10" x14ac:dyDescent="0.25">
      <c r="J35717" t="str">
        <f t="shared" si="809"/>
        <v/>
      </c>
    </row>
    <row r="35718" spans="10:10" x14ac:dyDescent="0.25">
      <c r="J35718" t="str">
        <f t="shared" si="809"/>
        <v/>
      </c>
    </row>
    <row r="35719" spans="10:10" x14ac:dyDescent="0.25">
      <c r="J35719" t="str">
        <f t="shared" si="809"/>
        <v/>
      </c>
    </row>
    <row r="35720" spans="10:10" x14ac:dyDescent="0.25">
      <c r="J35720" t="str">
        <f t="shared" si="809"/>
        <v/>
      </c>
    </row>
    <row r="35721" spans="10:10" x14ac:dyDescent="0.25">
      <c r="J35721" t="str">
        <f t="shared" si="809"/>
        <v/>
      </c>
    </row>
    <row r="35722" spans="10:10" x14ac:dyDescent="0.25">
      <c r="J35722" t="str">
        <f t="shared" si="809"/>
        <v/>
      </c>
    </row>
    <row r="35723" spans="10:10" x14ac:dyDescent="0.25">
      <c r="J35723" t="str">
        <f t="shared" si="809"/>
        <v/>
      </c>
    </row>
    <row r="35724" spans="10:10" x14ac:dyDescent="0.25">
      <c r="J35724" t="str">
        <f t="shared" si="809"/>
        <v/>
      </c>
    </row>
    <row r="35725" spans="10:10" x14ac:dyDescent="0.25">
      <c r="J35725" t="str">
        <f t="shared" si="809"/>
        <v/>
      </c>
    </row>
    <row r="35726" spans="10:10" x14ac:dyDescent="0.25">
      <c r="J35726" t="str">
        <f t="shared" si="809"/>
        <v/>
      </c>
    </row>
    <row r="35727" spans="10:10" x14ac:dyDescent="0.25">
      <c r="J35727" t="str">
        <f t="shared" si="809"/>
        <v/>
      </c>
    </row>
    <row r="35728" spans="10:10" x14ac:dyDescent="0.25">
      <c r="J35728" t="str">
        <f t="shared" si="809"/>
        <v/>
      </c>
    </row>
    <row r="35729" spans="10:10" x14ac:dyDescent="0.25">
      <c r="J35729" t="str">
        <f t="shared" si="809"/>
        <v/>
      </c>
    </row>
    <row r="35730" spans="10:10" x14ac:dyDescent="0.25">
      <c r="J35730" t="str">
        <f t="shared" si="809"/>
        <v/>
      </c>
    </row>
    <row r="35731" spans="10:10" x14ac:dyDescent="0.25">
      <c r="J35731" t="str">
        <f t="shared" si="809"/>
        <v/>
      </c>
    </row>
    <row r="35732" spans="10:10" x14ac:dyDescent="0.25">
      <c r="J35732" t="str">
        <f t="shared" si="809"/>
        <v/>
      </c>
    </row>
    <row r="35733" spans="10:10" x14ac:dyDescent="0.25">
      <c r="J35733" t="str">
        <f t="shared" si="809"/>
        <v/>
      </c>
    </row>
    <row r="35734" spans="10:10" x14ac:dyDescent="0.25">
      <c r="J35734" t="str">
        <f t="shared" si="809"/>
        <v/>
      </c>
    </row>
    <row r="35735" spans="10:10" x14ac:dyDescent="0.25">
      <c r="J35735" t="str">
        <f t="shared" si="809"/>
        <v/>
      </c>
    </row>
    <row r="35736" spans="10:10" x14ac:dyDescent="0.25">
      <c r="J35736" t="str">
        <f t="shared" si="809"/>
        <v/>
      </c>
    </row>
    <row r="35737" spans="10:10" x14ac:dyDescent="0.25">
      <c r="J35737" t="str">
        <f t="shared" si="809"/>
        <v/>
      </c>
    </row>
    <row r="35738" spans="10:10" x14ac:dyDescent="0.25">
      <c r="J35738" t="str">
        <f t="shared" si="809"/>
        <v/>
      </c>
    </row>
    <row r="35739" spans="10:10" x14ac:dyDescent="0.25">
      <c r="J35739" t="str">
        <f t="shared" si="809"/>
        <v/>
      </c>
    </row>
    <row r="35740" spans="10:10" x14ac:dyDescent="0.25">
      <c r="J35740" t="str">
        <f t="shared" si="809"/>
        <v/>
      </c>
    </row>
    <row r="35741" spans="10:10" x14ac:dyDescent="0.25">
      <c r="J35741" t="str">
        <f t="shared" si="809"/>
        <v/>
      </c>
    </row>
    <row r="35742" spans="10:10" x14ac:dyDescent="0.25">
      <c r="J35742" t="str">
        <f t="shared" si="809"/>
        <v/>
      </c>
    </row>
    <row r="35743" spans="10:10" x14ac:dyDescent="0.25">
      <c r="J35743" t="str">
        <f t="shared" si="809"/>
        <v/>
      </c>
    </row>
    <row r="35744" spans="10:10" x14ac:dyDescent="0.25">
      <c r="J35744" t="str">
        <f t="shared" si="809"/>
        <v/>
      </c>
    </row>
    <row r="35745" spans="10:10" x14ac:dyDescent="0.25">
      <c r="J35745" t="str">
        <f t="shared" si="809"/>
        <v/>
      </c>
    </row>
    <row r="35746" spans="10:10" x14ac:dyDescent="0.25">
      <c r="J35746" t="str">
        <f t="shared" si="809"/>
        <v/>
      </c>
    </row>
    <row r="35747" spans="10:10" x14ac:dyDescent="0.25">
      <c r="J35747" t="str">
        <f t="shared" si="809"/>
        <v/>
      </c>
    </row>
    <row r="35748" spans="10:10" x14ac:dyDescent="0.25">
      <c r="J35748" t="str">
        <f t="shared" si="809"/>
        <v/>
      </c>
    </row>
    <row r="35749" spans="10:10" x14ac:dyDescent="0.25">
      <c r="J35749" t="str">
        <f t="shared" si="809"/>
        <v/>
      </c>
    </row>
    <row r="35750" spans="10:10" x14ac:dyDescent="0.25">
      <c r="J35750" t="str">
        <f t="shared" si="809"/>
        <v/>
      </c>
    </row>
    <row r="35751" spans="10:10" x14ac:dyDescent="0.25">
      <c r="J35751" t="str">
        <f t="shared" si="809"/>
        <v/>
      </c>
    </row>
    <row r="35752" spans="10:10" x14ac:dyDescent="0.25">
      <c r="J35752" t="str">
        <f t="shared" si="809"/>
        <v/>
      </c>
    </row>
    <row r="35753" spans="10:10" x14ac:dyDescent="0.25">
      <c r="J35753" t="str">
        <f t="shared" si="809"/>
        <v/>
      </c>
    </row>
    <row r="35754" spans="10:10" x14ac:dyDescent="0.25">
      <c r="J35754" t="str">
        <f t="shared" si="809"/>
        <v/>
      </c>
    </row>
    <row r="35755" spans="10:10" x14ac:dyDescent="0.25">
      <c r="J35755" t="str">
        <f t="shared" si="809"/>
        <v/>
      </c>
    </row>
    <row r="35756" spans="10:10" x14ac:dyDescent="0.25">
      <c r="J35756" t="str">
        <f t="shared" si="809"/>
        <v/>
      </c>
    </row>
    <row r="35757" spans="10:10" x14ac:dyDescent="0.25">
      <c r="J35757" t="str">
        <f t="shared" si="809"/>
        <v/>
      </c>
    </row>
    <row r="35758" spans="10:10" x14ac:dyDescent="0.25">
      <c r="J35758" t="str">
        <f t="shared" si="809"/>
        <v/>
      </c>
    </row>
    <row r="35759" spans="10:10" x14ac:dyDescent="0.25">
      <c r="J35759" t="str">
        <f t="shared" si="809"/>
        <v/>
      </c>
    </row>
    <row r="35760" spans="10:10" x14ac:dyDescent="0.25">
      <c r="J35760" t="str">
        <f t="shared" si="809"/>
        <v/>
      </c>
    </row>
    <row r="35761" spans="10:10" x14ac:dyDescent="0.25">
      <c r="J35761" t="str">
        <f t="shared" si="809"/>
        <v/>
      </c>
    </row>
    <row r="35762" spans="10:10" x14ac:dyDescent="0.25">
      <c r="J35762" t="str">
        <f t="shared" si="809"/>
        <v/>
      </c>
    </row>
    <row r="35763" spans="10:10" x14ac:dyDescent="0.25">
      <c r="J35763" t="str">
        <f t="shared" si="809"/>
        <v/>
      </c>
    </row>
    <row r="35764" spans="10:10" x14ac:dyDescent="0.25">
      <c r="J35764" t="str">
        <f t="shared" si="809"/>
        <v/>
      </c>
    </row>
    <row r="35765" spans="10:10" x14ac:dyDescent="0.25">
      <c r="J35765" t="str">
        <f t="shared" si="809"/>
        <v/>
      </c>
    </row>
    <row r="35766" spans="10:10" x14ac:dyDescent="0.25">
      <c r="J35766" t="str">
        <f t="shared" si="809"/>
        <v/>
      </c>
    </row>
    <row r="35767" spans="10:10" x14ac:dyDescent="0.25">
      <c r="J35767" t="str">
        <f t="shared" si="809"/>
        <v/>
      </c>
    </row>
    <row r="35768" spans="10:10" x14ac:dyDescent="0.25">
      <c r="J35768" t="str">
        <f t="shared" si="809"/>
        <v/>
      </c>
    </row>
    <row r="35769" spans="10:10" x14ac:dyDescent="0.25">
      <c r="J35769" t="str">
        <f t="shared" si="809"/>
        <v/>
      </c>
    </row>
    <row r="35770" spans="10:10" x14ac:dyDescent="0.25">
      <c r="J35770" t="str">
        <f t="shared" si="809"/>
        <v/>
      </c>
    </row>
    <row r="35771" spans="10:10" x14ac:dyDescent="0.25">
      <c r="J35771" t="str">
        <f t="shared" si="809"/>
        <v/>
      </c>
    </row>
    <row r="35772" spans="10:10" x14ac:dyDescent="0.25">
      <c r="J35772" t="str">
        <f t="shared" si="809"/>
        <v/>
      </c>
    </row>
    <row r="35773" spans="10:10" x14ac:dyDescent="0.25">
      <c r="J35773" t="str">
        <f t="shared" si="809"/>
        <v/>
      </c>
    </row>
    <row r="35774" spans="10:10" x14ac:dyDescent="0.25">
      <c r="J35774" t="str">
        <f t="shared" si="809"/>
        <v/>
      </c>
    </row>
    <row r="35775" spans="10:10" x14ac:dyDescent="0.25">
      <c r="J35775" t="str">
        <f t="shared" si="809"/>
        <v/>
      </c>
    </row>
    <row r="35776" spans="10:10" x14ac:dyDescent="0.25">
      <c r="J35776" t="str">
        <f t="shared" si="809"/>
        <v/>
      </c>
    </row>
    <row r="35777" spans="10:10" x14ac:dyDescent="0.25">
      <c r="J35777" t="str">
        <f t="shared" si="809"/>
        <v/>
      </c>
    </row>
    <row r="35778" spans="10:10" x14ac:dyDescent="0.25">
      <c r="J35778" t="str">
        <f t="shared" si="809"/>
        <v/>
      </c>
    </row>
    <row r="35779" spans="10:10" x14ac:dyDescent="0.25">
      <c r="J35779" t="str">
        <f t="shared" ref="J35779:J35842" si="810">B35779&amp;C35779&amp;E35779&amp;IF(C35779="Skog",F35779&amp;G35779,"")</f>
        <v/>
      </c>
    </row>
    <row r="35780" spans="10:10" x14ac:dyDescent="0.25">
      <c r="J35780" t="str">
        <f t="shared" si="810"/>
        <v/>
      </c>
    </row>
    <row r="35781" spans="10:10" x14ac:dyDescent="0.25">
      <c r="J35781" t="str">
        <f t="shared" si="810"/>
        <v/>
      </c>
    </row>
    <row r="35782" spans="10:10" x14ac:dyDescent="0.25">
      <c r="J35782" t="str">
        <f t="shared" si="810"/>
        <v/>
      </c>
    </row>
    <row r="35783" spans="10:10" x14ac:dyDescent="0.25">
      <c r="J35783" t="str">
        <f t="shared" si="810"/>
        <v/>
      </c>
    </row>
    <row r="35784" spans="10:10" x14ac:dyDescent="0.25">
      <c r="J35784" t="str">
        <f t="shared" si="810"/>
        <v/>
      </c>
    </row>
    <row r="35785" spans="10:10" x14ac:dyDescent="0.25">
      <c r="J35785" t="str">
        <f t="shared" si="810"/>
        <v/>
      </c>
    </row>
    <row r="35786" spans="10:10" x14ac:dyDescent="0.25">
      <c r="J35786" t="str">
        <f t="shared" si="810"/>
        <v/>
      </c>
    </row>
    <row r="35787" spans="10:10" x14ac:dyDescent="0.25">
      <c r="J35787" t="str">
        <f t="shared" si="810"/>
        <v/>
      </c>
    </row>
    <row r="35788" spans="10:10" x14ac:dyDescent="0.25">
      <c r="J35788" t="str">
        <f t="shared" si="810"/>
        <v/>
      </c>
    </row>
    <row r="35789" spans="10:10" x14ac:dyDescent="0.25">
      <c r="J35789" t="str">
        <f t="shared" si="810"/>
        <v/>
      </c>
    </row>
    <row r="35790" spans="10:10" x14ac:dyDescent="0.25">
      <c r="J35790" t="str">
        <f t="shared" si="810"/>
        <v/>
      </c>
    </row>
    <row r="35791" spans="10:10" x14ac:dyDescent="0.25">
      <c r="J35791" t="str">
        <f t="shared" si="810"/>
        <v/>
      </c>
    </row>
    <row r="35792" spans="10:10" x14ac:dyDescent="0.25">
      <c r="J35792" t="str">
        <f t="shared" si="810"/>
        <v/>
      </c>
    </row>
    <row r="35793" spans="10:10" x14ac:dyDescent="0.25">
      <c r="J35793" t="str">
        <f t="shared" si="810"/>
        <v/>
      </c>
    </row>
    <row r="35794" spans="10:10" x14ac:dyDescent="0.25">
      <c r="J35794" t="str">
        <f t="shared" si="810"/>
        <v/>
      </c>
    </row>
    <row r="35795" spans="10:10" x14ac:dyDescent="0.25">
      <c r="J35795" t="str">
        <f t="shared" si="810"/>
        <v/>
      </c>
    </row>
    <row r="35796" spans="10:10" x14ac:dyDescent="0.25">
      <c r="J35796" t="str">
        <f t="shared" si="810"/>
        <v/>
      </c>
    </row>
    <row r="35797" spans="10:10" x14ac:dyDescent="0.25">
      <c r="J35797" t="str">
        <f t="shared" si="810"/>
        <v/>
      </c>
    </row>
    <row r="35798" spans="10:10" x14ac:dyDescent="0.25">
      <c r="J35798" t="str">
        <f t="shared" si="810"/>
        <v/>
      </c>
    </row>
    <row r="35799" spans="10:10" x14ac:dyDescent="0.25">
      <c r="J35799" t="str">
        <f t="shared" si="810"/>
        <v/>
      </c>
    </row>
    <row r="35800" spans="10:10" x14ac:dyDescent="0.25">
      <c r="J35800" t="str">
        <f t="shared" si="810"/>
        <v/>
      </c>
    </row>
    <row r="35801" spans="10:10" x14ac:dyDescent="0.25">
      <c r="J35801" t="str">
        <f t="shared" si="810"/>
        <v/>
      </c>
    </row>
    <row r="35802" spans="10:10" x14ac:dyDescent="0.25">
      <c r="J35802" t="str">
        <f t="shared" si="810"/>
        <v/>
      </c>
    </row>
    <row r="35803" spans="10:10" x14ac:dyDescent="0.25">
      <c r="J35803" t="str">
        <f t="shared" si="810"/>
        <v/>
      </c>
    </row>
    <row r="35804" spans="10:10" x14ac:dyDescent="0.25">
      <c r="J35804" t="str">
        <f t="shared" si="810"/>
        <v/>
      </c>
    </row>
    <row r="35805" spans="10:10" x14ac:dyDescent="0.25">
      <c r="J35805" t="str">
        <f t="shared" si="810"/>
        <v/>
      </c>
    </row>
    <row r="35806" spans="10:10" x14ac:dyDescent="0.25">
      <c r="J35806" t="str">
        <f t="shared" si="810"/>
        <v/>
      </c>
    </row>
    <row r="35807" spans="10:10" x14ac:dyDescent="0.25">
      <c r="J35807" t="str">
        <f t="shared" si="810"/>
        <v/>
      </c>
    </row>
    <row r="35808" spans="10:10" x14ac:dyDescent="0.25">
      <c r="J35808" t="str">
        <f t="shared" si="810"/>
        <v/>
      </c>
    </row>
    <row r="35809" spans="10:10" x14ac:dyDescent="0.25">
      <c r="J35809" t="str">
        <f t="shared" si="810"/>
        <v/>
      </c>
    </row>
    <row r="35810" spans="10:10" x14ac:dyDescent="0.25">
      <c r="J35810" t="str">
        <f t="shared" si="810"/>
        <v/>
      </c>
    </row>
    <row r="35811" spans="10:10" x14ac:dyDescent="0.25">
      <c r="J35811" t="str">
        <f t="shared" si="810"/>
        <v/>
      </c>
    </row>
    <row r="35812" spans="10:10" x14ac:dyDescent="0.25">
      <c r="J35812" t="str">
        <f t="shared" si="810"/>
        <v/>
      </c>
    </row>
    <row r="35813" spans="10:10" x14ac:dyDescent="0.25">
      <c r="J35813" t="str">
        <f t="shared" si="810"/>
        <v/>
      </c>
    </row>
    <row r="35814" spans="10:10" x14ac:dyDescent="0.25">
      <c r="J35814" t="str">
        <f t="shared" si="810"/>
        <v/>
      </c>
    </row>
    <row r="35815" spans="10:10" x14ac:dyDescent="0.25">
      <c r="J35815" t="str">
        <f t="shared" si="810"/>
        <v/>
      </c>
    </row>
    <row r="35816" spans="10:10" x14ac:dyDescent="0.25">
      <c r="J35816" t="str">
        <f t="shared" si="810"/>
        <v/>
      </c>
    </row>
    <row r="35817" spans="10:10" x14ac:dyDescent="0.25">
      <c r="J35817" t="str">
        <f t="shared" si="810"/>
        <v/>
      </c>
    </row>
    <row r="35818" spans="10:10" x14ac:dyDescent="0.25">
      <c r="J35818" t="str">
        <f t="shared" si="810"/>
        <v/>
      </c>
    </row>
    <row r="35819" spans="10:10" x14ac:dyDescent="0.25">
      <c r="J35819" t="str">
        <f t="shared" si="810"/>
        <v/>
      </c>
    </row>
    <row r="35820" spans="10:10" x14ac:dyDescent="0.25">
      <c r="J35820" t="str">
        <f t="shared" si="810"/>
        <v/>
      </c>
    </row>
    <row r="35821" spans="10:10" x14ac:dyDescent="0.25">
      <c r="J35821" t="str">
        <f t="shared" si="810"/>
        <v/>
      </c>
    </row>
    <row r="35822" spans="10:10" x14ac:dyDescent="0.25">
      <c r="J35822" t="str">
        <f t="shared" si="810"/>
        <v/>
      </c>
    </row>
    <row r="35823" spans="10:10" x14ac:dyDescent="0.25">
      <c r="J35823" t="str">
        <f t="shared" si="810"/>
        <v/>
      </c>
    </row>
    <row r="35824" spans="10:10" x14ac:dyDescent="0.25">
      <c r="J35824" t="str">
        <f t="shared" si="810"/>
        <v/>
      </c>
    </row>
    <row r="35825" spans="10:10" x14ac:dyDescent="0.25">
      <c r="J35825" t="str">
        <f t="shared" si="810"/>
        <v/>
      </c>
    </row>
    <row r="35826" spans="10:10" x14ac:dyDescent="0.25">
      <c r="J35826" t="str">
        <f t="shared" si="810"/>
        <v/>
      </c>
    </row>
    <row r="35827" spans="10:10" x14ac:dyDescent="0.25">
      <c r="J35827" t="str">
        <f t="shared" si="810"/>
        <v/>
      </c>
    </row>
    <row r="35828" spans="10:10" x14ac:dyDescent="0.25">
      <c r="J35828" t="str">
        <f t="shared" si="810"/>
        <v/>
      </c>
    </row>
    <row r="35829" spans="10:10" x14ac:dyDescent="0.25">
      <c r="J35829" t="str">
        <f t="shared" si="810"/>
        <v/>
      </c>
    </row>
    <row r="35830" spans="10:10" x14ac:dyDescent="0.25">
      <c r="J35830" t="str">
        <f t="shared" si="810"/>
        <v/>
      </c>
    </row>
    <row r="35831" spans="10:10" x14ac:dyDescent="0.25">
      <c r="J35831" t="str">
        <f t="shared" si="810"/>
        <v/>
      </c>
    </row>
    <row r="35832" spans="10:10" x14ac:dyDescent="0.25">
      <c r="J35832" t="str">
        <f t="shared" si="810"/>
        <v/>
      </c>
    </row>
    <row r="35833" spans="10:10" x14ac:dyDescent="0.25">
      <c r="J35833" t="str">
        <f t="shared" si="810"/>
        <v/>
      </c>
    </row>
    <row r="35834" spans="10:10" x14ac:dyDescent="0.25">
      <c r="J35834" t="str">
        <f t="shared" si="810"/>
        <v/>
      </c>
    </row>
    <row r="35835" spans="10:10" x14ac:dyDescent="0.25">
      <c r="J35835" t="str">
        <f t="shared" si="810"/>
        <v/>
      </c>
    </row>
    <row r="35836" spans="10:10" x14ac:dyDescent="0.25">
      <c r="J35836" t="str">
        <f t="shared" si="810"/>
        <v/>
      </c>
    </row>
    <row r="35837" spans="10:10" x14ac:dyDescent="0.25">
      <c r="J35837" t="str">
        <f t="shared" si="810"/>
        <v/>
      </c>
    </row>
    <row r="35838" spans="10:10" x14ac:dyDescent="0.25">
      <c r="J35838" t="str">
        <f t="shared" si="810"/>
        <v/>
      </c>
    </row>
    <row r="35839" spans="10:10" x14ac:dyDescent="0.25">
      <c r="J35839" t="str">
        <f t="shared" si="810"/>
        <v/>
      </c>
    </row>
    <row r="35840" spans="10:10" x14ac:dyDescent="0.25">
      <c r="J35840" t="str">
        <f t="shared" si="810"/>
        <v/>
      </c>
    </row>
    <row r="35841" spans="10:10" x14ac:dyDescent="0.25">
      <c r="J35841" t="str">
        <f t="shared" si="810"/>
        <v/>
      </c>
    </row>
    <row r="35842" spans="10:10" x14ac:dyDescent="0.25">
      <c r="J35842" t="str">
        <f t="shared" si="810"/>
        <v/>
      </c>
    </row>
    <row r="35843" spans="10:10" x14ac:dyDescent="0.25">
      <c r="J35843" t="str">
        <f t="shared" ref="J35843:J35906" si="811">B35843&amp;C35843&amp;E35843&amp;IF(C35843="Skog",F35843&amp;G35843,"")</f>
        <v/>
      </c>
    </row>
    <row r="35844" spans="10:10" x14ac:dyDescent="0.25">
      <c r="J35844" t="str">
        <f t="shared" si="811"/>
        <v/>
      </c>
    </row>
    <row r="35845" spans="10:10" x14ac:dyDescent="0.25">
      <c r="J35845" t="str">
        <f t="shared" si="811"/>
        <v/>
      </c>
    </row>
    <row r="35846" spans="10:10" x14ac:dyDescent="0.25">
      <c r="J35846" t="str">
        <f t="shared" si="811"/>
        <v/>
      </c>
    </row>
    <row r="35847" spans="10:10" x14ac:dyDescent="0.25">
      <c r="J35847" t="str">
        <f t="shared" si="811"/>
        <v/>
      </c>
    </row>
    <row r="35848" spans="10:10" x14ac:dyDescent="0.25">
      <c r="J35848" t="str">
        <f t="shared" si="811"/>
        <v/>
      </c>
    </row>
    <row r="35849" spans="10:10" x14ac:dyDescent="0.25">
      <c r="J35849" t="str">
        <f t="shared" si="811"/>
        <v/>
      </c>
    </row>
    <row r="35850" spans="10:10" x14ac:dyDescent="0.25">
      <c r="J35850" t="str">
        <f t="shared" si="811"/>
        <v/>
      </c>
    </row>
    <row r="35851" spans="10:10" x14ac:dyDescent="0.25">
      <c r="J35851" t="str">
        <f t="shared" si="811"/>
        <v/>
      </c>
    </row>
    <row r="35852" spans="10:10" x14ac:dyDescent="0.25">
      <c r="J35852" t="str">
        <f t="shared" si="811"/>
        <v/>
      </c>
    </row>
    <row r="35853" spans="10:10" x14ac:dyDescent="0.25">
      <c r="J35853" t="str">
        <f t="shared" si="811"/>
        <v/>
      </c>
    </row>
    <row r="35854" spans="10:10" x14ac:dyDescent="0.25">
      <c r="J35854" t="str">
        <f t="shared" si="811"/>
        <v/>
      </c>
    </row>
    <row r="35855" spans="10:10" x14ac:dyDescent="0.25">
      <c r="J35855" t="str">
        <f t="shared" si="811"/>
        <v/>
      </c>
    </row>
    <row r="35856" spans="10:10" x14ac:dyDescent="0.25">
      <c r="J35856" t="str">
        <f t="shared" si="811"/>
        <v/>
      </c>
    </row>
    <row r="35857" spans="10:10" x14ac:dyDescent="0.25">
      <c r="J35857" t="str">
        <f t="shared" si="811"/>
        <v/>
      </c>
    </row>
    <row r="35858" spans="10:10" x14ac:dyDescent="0.25">
      <c r="J35858" t="str">
        <f t="shared" si="811"/>
        <v/>
      </c>
    </row>
    <row r="35859" spans="10:10" x14ac:dyDescent="0.25">
      <c r="J35859" t="str">
        <f t="shared" si="811"/>
        <v/>
      </c>
    </row>
    <row r="35860" spans="10:10" x14ac:dyDescent="0.25">
      <c r="J35860" t="str">
        <f t="shared" si="811"/>
        <v/>
      </c>
    </row>
    <row r="35861" spans="10:10" x14ac:dyDescent="0.25">
      <c r="J35861" t="str">
        <f t="shared" si="811"/>
        <v/>
      </c>
    </row>
    <row r="35862" spans="10:10" x14ac:dyDescent="0.25">
      <c r="J35862" t="str">
        <f t="shared" si="811"/>
        <v/>
      </c>
    </row>
    <row r="35863" spans="10:10" x14ac:dyDescent="0.25">
      <c r="J35863" t="str">
        <f t="shared" si="811"/>
        <v/>
      </c>
    </row>
    <row r="35864" spans="10:10" x14ac:dyDescent="0.25">
      <c r="J35864" t="str">
        <f t="shared" si="811"/>
        <v/>
      </c>
    </row>
    <row r="35865" spans="10:10" x14ac:dyDescent="0.25">
      <c r="J35865" t="str">
        <f t="shared" si="811"/>
        <v/>
      </c>
    </row>
    <row r="35866" spans="10:10" x14ac:dyDescent="0.25">
      <c r="J35866" t="str">
        <f t="shared" si="811"/>
        <v/>
      </c>
    </row>
    <row r="35867" spans="10:10" x14ac:dyDescent="0.25">
      <c r="J35867" t="str">
        <f t="shared" si="811"/>
        <v/>
      </c>
    </row>
    <row r="35868" spans="10:10" x14ac:dyDescent="0.25">
      <c r="J35868" t="str">
        <f t="shared" si="811"/>
        <v/>
      </c>
    </row>
    <row r="35869" spans="10:10" x14ac:dyDescent="0.25">
      <c r="J35869" t="str">
        <f t="shared" si="811"/>
        <v/>
      </c>
    </row>
    <row r="35870" spans="10:10" x14ac:dyDescent="0.25">
      <c r="J35870" t="str">
        <f t="shared" si="811"/>
        <v/>
      </c>
    </row>
    <row r="35871" spans="10:10" x14ac:dyDescent="0.25">
      <c r="J35871" t="str">
        <f t="shared" si="811"/>
        <v/>
      </c>
    </row>
    <row r="35872" spans="10:10" x14ac:dyDescent="0.25">
      <c r="J35872" t="str">
        <f t="shared" si="811"/>
        <v/>
      </c>
    </row>
    <row r="35873" spans="10:10" x14ac:dyDescent="0.25">
      <c r="J35873" t="str">
        <f t="shared" si="811"/>
        <v/>
      </c>
    </row>
    <row r="35874" spans="10:10" x14ac:dyDescent="0.25">
      <c r="J35874" t="str">
        <f t="shared" si="811"/>
        <v/>
      </c>
    </row>
    <row r="35875" spans="10:10" x14ac:dyDescent="0.25">
      <c r="J35875" t="str">
        <f t="shared" si="811"/>
        <v/>
      </c>
    </row>
    <row r="35876" spans="10:10" x14ac:dyDescent="0.25">
      <c r="J35876" t="str">
        <f t="shared" si="811"/>
        <v/>
      </c>
    </row>
    <row r="35877" spans="10:10" x14ac:dyDescent="0.25">
      <c r="J35877" t="str">
        <f t="shared" si="811"/>
        <v/>
      </c>
    </row>
    <row r="35878" spans="10:10" x14ac:dyDescent="0.25">
      <c r="J35878" t="str">
        <f t="shared" si="811"/>
        <v/>
      </c>
    </row>
    <row r="35879" spans="10:10" x14ac:dyDescent="0.25">
      <c r="J35879" t="str">
        <f t="shared" si="811"/>
        <v/>
      </c>
    </row>
    <row r="35880" spans="10:10" x14ac:dyDescent="0.25">
      <c r="J35880" t="str">
        <f t="shared" si="811"/>
        <v/>
      </c>
    </row>
    <row r="35881" spans="10:10" x14ac:dyDescent="0.25">
      <c r="J35881" t="str">
        <f t="shared" si="811"/>
        <v/>
      </c>
    </row>
    <row r="35882" spans="10:10" x14ac:dyDescent="0.25">
      <c r="J35882" t="str">
        <f t="shared" si="811"/>
        <v/>
      </c>
    </row>
    <row r="35883" spans="10:10" x14ac:dyDescent="0.25">
      <c r="J35883" t="str">
        <f t="shared" si="811"/>
        <v/>
      </c>
    </row>
    <row r="35884" spans="10:10" x14ac:dyDescent="0.25">
      <c r="J35884" t="str">
        <f t="shared" si="811"/>
        <v/>
      </c>
    </row>
    <row r="35885" spans="10:10" x14ac:dyDescent="0.25">
      <c r="J35885" t="str">
        <f t="shared" si="811"/>
        <v/>
      </c>
    </row>
    <row r="35886" spans="10:10" x14ac:dyDescent="0.25">
      <c r="J35886" t="str">
        <f t="shared" si="811"/>
        <v/>
      </c>
    </row>
    <row r="35887" spans="10:10" x14ac:dyDescent="0.25">
      <c r="J35887" t="str">
        <f t="shared" si="811"/>
        <v/>
      </c>
    </row>
    <row r="35888" spans="10:10" x14ac:dyDescent="0.25">
      <c r="J35888" t="str">
        <f t="shared" si="811"/>
        <v/>
      </c>
    </row>
    <row r="35889" spans="10:10" x14ac:dyDescent="0.25">
      <c r="J35889" t="str">
        <f t="shared" si="811"/>
        <v/>
      </c>
    </row>
    <row r="35890" spans="10:10" x14ac:dyDescent="0.25">
      <c r="J35890" t="str">
        <f t="shared" si="811"/>
        <v/>
      </c>
    </row>
    <row r="35891" spans="10:10" x14ac:dyDescent="0.25">
      <c r="J35891" t="str">
        <f t="shared" si="811"/>
        <v/>
      </c>
    </row>
    <row r="35892" spans="10:10" x14ac:dyDescent="0.25">
      <c r="J35892" t="str">
        <f t="shared" si="811"/>
        <v/>
      </c>
    </row>
    <row r="35893" spans="10:10" x14ac:dyDescent="0.25">
      <c r="J35893" t="str">
        <f t="shared" si="811"/>
        <v/>
      </c>
    </row>
    <row r="35894" spans="10:10" x14ac:dyDescent="0.25">
      <c r="J35894" t="str">
        <f t="shared" si="811"/>
        <v/>
      </c>
    </row>
    <row r="35895" spans="10:10" x14ac:dyDescent="0.25">
      <c r="J35895" t="str">
        <f t="shared" si="811"/>
        <v/>
      </c>
    </row>
    <row r="35896" spans="10:10" x14ac:dyDescent="0.25">
      <c r="J35896" t="str">
        <f t="shared" si="811"/>
        <v/>
      </c>
    </row>
    <row r="35897" spans="10:10" x14ac:dyDescent="0.25">
      <c r="J35897" t="str">
        <f t="shared" si="811"/>
        <v/>
      </c>
    </row>
    <row r="35898" spans="10:10" x14ac:dyDescent="0.25">
      <c r="J35898" t="str">
        <f t="shared" si="811"/>
        <v/>
      </c>
    </row>
    <row r="35899" spans="10:10" x14ac:dyDescent="0.25">
      <c r="J35899" t="str">
        <f t="shared" si="811"/>
        <v/>
      </c>
    </row>
    <row r="35900" spans="10:10" x14ac:dyDescent="0.25">
      <c r="J35900" t="str">
        <f t="shared" si="811"/>
        <v/>
      </c>
    </row>
    <row r="35901" spans="10:10" x14ac:dyDescent="0.25">
      <c r="J35901" t="str">
        <f t="shared" si="811"/>
        <v/>
      </c>
    </row>
    <row r="35902" spans="10:10" x14ac:dyDescent="0.25">
      <c r="J35902" t="str">
        <f t="shared" si="811"/>
        <v/>
      </c>
    </row>
    <row r="35903" spans="10:10" x14ac:dyDescent="0.25">
      <c r="J35903" t="str">
        <f t="shared" si="811"/>
        <v/>
      </c>
    </row>
    <row r="35904" spans="10:10" x14ac:dyDescent="0.25">
      <c r="J35904" t="str">
        <f t="shared" si="811"/>
        <v/>
      </c>
    </row>
    <row r="35905" spans="10:10" x14ac:dyDescent="0.25">
      <c r="J35905" t="str">
        <f t="shared" si="811"/>
        <v/>
      </c>
    </row>
    <row r="35906" spans="10:10" x14ac:dyDescent="0.25">
      <c r="J35906" t="str">
        <f t="shared" si="811"/>
        <v/>
      </c>
    </row>
    <row r="35907" spans="10:10" x14ac:dyDescent="0.25">
      <c r="J35907" t="str">
        <f t="shared" ref="J35907:J35970" si="812">B35907&amp;C35907&amp;E35907&amp;IF(C35907="Skog",F35907&amp;G35907,"")</f>
        <v/>
      </c>
    </row>
    <row r="35908" spans="10:10" x14ac:dyDescent="0.25">
      <c r="J35908" t="str">
        <f t="shared" si="812"/>
        <v/>
      </c>
    </row>
    <row r="35909" spans="10:10" x14ac:dyDescent="0.25">
      <c r="J35909" t="str">
        <f t="shared" si="812"/>
        <v/>
      </c>
    </row>
    <row r="35910" spans="10:10" x14ac:dyDescent="0.25">
      <c r="J35910" t="str">
        <f t="shared" si="812"/>
        <v/>
      </c>
    </row>
    <row r="35911" spans="10:10" x14ac:dyDescent="0.25">
      <c r="J35911" t="str">
        <f t="shared" si="812"/>
        <v/>
      </c>
    </row>
    <row r="35912" spans="10:10" x14ac:dyDescent="0.25">
      <c r="J35912" t="str">
        <f t="shared" si="812"/>
        <v/>
      </c>
    </row>
    <row r="35913" spans="10:10" x14ac:dyDescent="0.25">
      <c r="J35913" t="str">
        <f t="shared" si="812"/>
        <v/>
      </c>
    </row>
    <row r="35914" spans="10:10" x14ac:dyDescent="0.25">
      <c r="J35914" t="str">
        <f t="shared" si="812"/>
        <v/>
      </c>
    </row>
    <row r="35915" spans="10:10" x14ac:dyDescent="0.25">
      <c r="J35915" t="str">
        <f t="shared" si="812"/>
        <v/>
      </c>
    </row>
    <row r="35916" spans="10:10" x14ac:dyDescent="0.25">
      <c r="J35916" t="str">
        <f t="shared" si="812"/>
        <v/>
      </c>
    </row>
    <row r="35917" spans="10:10" x14ac:dyDescent="0.25">
      <c r="J35917" t="str">
        <f t="shared" si="812"/>
        <v/>
      </c>
    </row>
    <row r="35918" spans="10:10" x14ac:dyDescent="0.25">
      <c r="J35918" t="str">
        <f t="shared" si="812"/>
        <v/>
      </c>
    </row>
    <row r="35919" spans="10:10" x14ac:dyDescent="0.25">
      <c r="J35919" t="str">
        <f t="shared" si="812"/>
        <v/>
      </c>
    </row>
    <row r="35920" spans="10:10" x14ac:dyDescent="0.25">
      <c r="J35920" t="str">
        <f t="shared" si="812"/>
        <v/>
      </c>
    </row>
    <row r="35921" spans="10:10" x14ac:dyDescent="0.25">
      <c r="J35921" t="str">
        <f t="shared" si="812"/>
        <v/>
      </c>
    </row>
    <row r="35922" spans="10:10" x14ac:dyDescent="0.25">
      <c r="J35922" t="str">
        <f t="shared" si="812"/>
        <v/>
      </c>
    </row>
    <row r="35923" spans="10:10" x14ac:dyDescent="0.25">
      <c r="J35923" t="str">
        <f t="shared" si="812"/>
        <v/>
      </c>
    </row>
    <row r="35924" spans="10:10" x14ac:dyDescent="0.25">
      <c r="J35924" t="str">
        <f t="shared" si="812"/>
        <v/>
      </c>
    </row>
    <row r="35925" spans="10:10" x14ac:dyDescent="0.25">
      <c r="J35925" t="str">
        <f t="shared" si="812"/>
        <v/>
      </c>
    </row>
    <row r="35926" spans="10:10" x14ac:dyDescent="0.25">
      <c r="J35926" t="str">
        <f t="shared" si="812"/>
        <v/>
      </c>
    </row>
    <row r="35927" spans="10:10" x14ac:dyDescent="0.25">
      <c r="J35927" t="str">
        <f t="shared" si="812"/>
        <v/>
      </c>
    </row>
    <row r="35928" spans="10:10" x14ac:dyDescent="0.25">
      <c r="J35928" t="str">
        <f t="shared" si="812"/>
        <v/>
      </c>
    </row>
    <row r="35929" spans="10:10" x14ac:dyDescent="0.25">
      <c r="J35929" t="str">
        <f t="shared" si="812"/>
        <v/>
      </c>
    </row>
    <row r="35930" spans="10:10" x14ac:dyDescent="0.25">
      <c r="J35930" t="str">
        <f t="shared" si="812"/>
        <v/>
      </c>
    </row>
    <row r="35931" spans="10:10" x14ac:dyDescent="0.25">
      <c r="J35931" t="str">
        <f t="shared" si="812"/>
        <v/>
      </c>
    </row>
    <row r="35932" spans="10:10" x14ac:dyDescent="0.25">
      <c r="J35932" t="str">
        <f t="shared" si="812"/>
        <v/>
      </c>
    </row>
    <row r="35933" spans="10:10" x14ac:dyDescent="0.25">
      <c r="J35933" t="str">
        <f t="shared" si="812"/>
        <v/>
      </c>
    </row>
    <row r="35934" spans="10:10" x14ac:dyDescent="0.25">
      <c r="J35934" t="str">
        <f t="shared" si="812"/>
        <v/>
      </c>
    </row>
    <row r="35935" spans="10:10" x14ac:dyDescent="0.25">
      <c r="J35935" t="str">
        <f t="shared" si="812"/>
        <v/>
      </c>
    </row>
    <row r="35936" spans="10:10" x14ac:dyDescent="0.25">
      <c r="J35936" t="str">
        <f t="shared" si="812"/>
        <v/>
      </c>
    </row>
    <row r="35937" spans="10:10" x14ac:dyDescent="0.25">
      <c r="J35937" t="str">
        <f t="shared" si="812"/>
        <v/>
      </c>
    </row>
    <row r="35938" spans="10:10" x14ac:dyDescent="0.25">
      <c r="J35938" t="str">
        <f t="shared" si="812"/>
        <v/>
      </c>
    </row>
    <row r="35939" spans="10:10" x14ac:dyDescent="0.25">
      <c r="J35939" t="str">
        <f t="shared" si="812"/>
        <v/>
      </c>
    </row>
    <row r="35940" spans="10:10" x14ac:dyDescent="0.25">
      <c r="J35940" t="str">
        <f t="shared" si="812"/>
        <v/>
      </c>
    </row>
    <row r="35941" spans="10:10" x14ac:dyDescent="0.25">
      <c r="J35941" t="str">
        <f t="shared" si="812"/>
        <v/>
      </c>
    </row>
    <row r="35942" spans="10:10" x14ac:dyDescent="0.25">
      <c r="J35942" t="str">
        <f t="shared" si="812"/>
        <v/>
      </c>
    </row>
    <row r="35943" spans="10:10" x14ac:dyDescent="0.25">
      <c r="J35943" t="str">
        <f t="shared" si="812"/>
        <v/>
      </c>
    </row>
    <row r="35944" spans="10:10" x14ac:dyDescent="0.25">
      <c r="J35944" t="str">
        <f t="shared" si="812"/>
        <v/>
      </c>
    </row>
    <row r="35945" spans="10:10" x14ac:dyDescent="0.25">
      <c r="J35945" t="str">
        <f t="shared" si="812"/>
        <v/>
      </c>
    </row>
    <row r="35946" spans="10:10" x14ac:dyDescent="0.25">
      <c r="J35946" t="str">
        <f t="shared" si="812"/>
        <v/>
      </c>
    </row>
    <row r="35947" spans="10:10" x14ac:dyDescent="0.25">
      <c r="J35947" t="str">
        <f t="shared" si="812"/>
        <v/>
      </c>
    </row>
    <row r="35948" spans="10:10" x14ac:dyDescent="0.25">
      <c r="J35948" t="str">
        <f t="shared" si="812"/>
        <v/>
      </c>
    </row>
    <row r="35949" spans="10:10" x14ac:dyDescent="0.25">
      <c r="J35949" t="str">
        <f t="shared" si="812"/>
        <v/>
      </c>
    </row>
    <row r="35950" spans="10:10" x14ac:dyDescent="0.25">
      <c r="J35950" t="str">
        <f t="shared" si="812"/>
        <v/>
      </c>
    </row>
    <row r="35951" spans="10:10" x14ac:dyDescent="0.25">
      <c r="J35951" t="str">
        <f t="shared" si="812"/>
        <v/>
      </c>
    </row>
    <row r="35952" spans="10:10" x14ac:dyDescent="0.25">
      <c r="J35952" t="str">
        <f t="shared" si="812"/>
        <v/>
      </c>
    </row>
    <row r="35953" spans="10:10" x14ac:dyDescent="0.25">
      <c r="J35953" t="str">
        <f t="shared" si="812"/>
        <v/>
      </c>
    </row>
    <row r="35954" spans="10:10" x14ac:dyDescent="0.25">
      <c r="J35954" t="str">
        <f t="shared" si="812"/>
        <v/>
      </c>
    </row>
    <row r="35955" spans="10:10" x14ac:dyDescent="0.25">
      <c r="J35955" t="str">
        <f t="shared" si="812"/>
        <v/>
      </c>
    </row>
    <row r="35956" spans="10:10" x14ac:dyDescent="0.25">
      <c r="J35956" t="str">
        <f t="shared" si="812"/>
        <v/>
      </c>
    </row>
    <row r="35957" spans="10:10" x14ac:dyDescent="0.25">
      <c r="J35957" t="str">
        <f t="shared" si="812"/>
        <v/>
      </c>
    </row>
    <row r="35958" spans="10:10" x14ac:dyDescent="0.25">
      <c r="J35958" t="str">
        <f t="shared" si="812"/>
        <v/>
      </c>
    </row>
    <row r="35959" spans="10:10" x14ac:dyDescent="0.25">
      <c r="J35959" t="str">
        <f t="shared" si="812"/>
        <v/>
      </c>
    </row>
    <row r="35960" spans="10:10" x14ac:dyDescent="0.25">
      <c r="J35960" t="str">
        <f t="shared" si="812"/>
        <v/>
      </c>
    </row>
    <row r="35961" spans="10:10" x14ac:dyDescent="0.25">
      <c r="J35961" t="str">
        <f t="shared" si="812"/>
        <v/>
      </c>
    </row>
    <row r="35962" spans="10:10" x14ac:dyDescent="0.25">
      <c r="J35962" t="str">
        <f t="shared" si="812"/>
        <v/>
      </c>
    </row>
    <row r="35963" spans="10:10" x14ac:dyDescent="0.25">
      <c r="J35963" t="str">
        <f t="shared" si="812"/>
        <v/>
      </c>
    </row>
    <row r="35964" spans="10:10" x14ac:dyDescent="0.25">
      <c r="J35964" t="str">
        <f t="shared" si="812"/>
        <v/>
      </c>
    </row>
    <row r="35965" spans="10:10" x14ac:dyDescent="0.25">
      <c r="J35965" t="str">
        <f t="shared" si="812"/>
        <v/>
      </c>
    </row>
    <row r="35966" spans="10:10" x14ac:dyDescent="0.25">
      <c r="J35966" t="str">
        <f t="shared" si="812"/>
        <v/>
      </c>
    </row>
    <row r="35967" spans="10:10" x14ac:dyDescent="0.25">
      <c r="J35967" t="str">
        <f t="shared" si="812"/>
        <v/>
      </c>
    </row>
    <row r="35968" spans="10:10" x14ac:dyDescent="0.25">
      <c r="J35968" t="str">
        <f t="shared" si="812"/>
        <v/>
      </c>
    </row>
    <row r="35969" spans="10:10" x14ac:dyDescent="0.25">
      <c r="J35969" t="str">
        <f t="shared" si="812"/>
        <v/>
      </c>
    </row>
    <row r="35970" spans="10:10" x14ac:dyDescent="0.25">
      <c r="J35970" t="str">
        <f t="shared" si="812"/>
        <v/>
      </c>
    </row>
    <row r="35971" spans="10:10" x14ac:dyDescent="0.25">
      <c r="J35971" t="str">
        <f t="shared" ref="J35971:J36034" si="813">B35971&amp;C35971&amp;E35971&amp;IF(C35971="Skog",F35971&amp;G35971,"")</f>
        <v/>
      </c>
    </row>
    <row r="35972" spans="10:10" x14ac:dyDescent="0.25">
      <c r="J35972" t="str">
        <f t="shared" si="813"/>
        <v/>
      </c>
    </row>
    <row r="35973" spans="10:10" x14ac:dyDescent="0.25">
      <c r="J35973" t="str">
        <f t="shared" si="813"/>
        <v/>
      </c>
    </row>
    <row r="35974" spans="10:10" x14ac:dyDescent="0.25">
      <c r="J35974" t="str">
        <f t="shared" si="813"/>
        <v/>
      </c>
    </row>
    <row r="35975" spans="10:10" x14ac:dyDescent="0.25">
      <c r="J35975" t="str">
        <f t="shared" si="813"/>
        <v/>
      </c>
    </row>
    <row r="35976" spans="10:10" x14ac:dyDescent="0.25">
      <c r="J35976" t="str">
        <f t="shared" si="813"/>
        <v/>
      </c>
    </row>
    <row r="35977" spans="10:10" x14ac:dyDescent="0.25">
      <c r="J35977" t="str">
        <f t="shared" si="813"/>
        <v/>
      </c>
    </row>
    <row r="35978" spans="10:10" x14ac:dyDescent="0.25">
      <c r="J35978" t="str">
        <f t="shared" si="813"/>
        <v/>
      </c>
    </row>
    <row r="35979" spans="10:10" x14ac:dyDescent="0.25">
      <c r="J35979" t="str">
        <f t="shared" si="813"/>
        <v/>
      </c>
    </row>
    <row r="35980" spans="10:10" x14ac:dyDescent="0.25">
      <c r="J35980" t="str">
        <f t="shared" si="813"/>
        <v/>
      </c>
    </row>
    <row r="35981" spans="10:10" x14ac:dyDescent="0.25">
      <c r="J35981" t="str">
        <f t="shared" si="813"/>
        <v/>
      </c>
    </row>
    <row r="35982" spans="10:10" x14ac:dyDescent="0.25">
      <c r="J35982" t="str">
        <f t="shared" si="813"/>
        <v/>
      </c>
    </row>
    <row r="35983" spans="10:10" x14ac:dyDescent="0.25">
      <c r="J35983" t="str">
        <f t="shared" si="813"/>
        <v/>
      </c>
    </row>
    <row r="35984" spans="10:10" x14ac:dyDescent="0.25">
      <c r="J35984" t="str">
        <f t="shared" si="813"/>
        <v/>
      </c>
    </row>
    <row r="35985" spans="10:10" x14ac:dyDescent="0.25">
      <c r="J35985" t="str">
        <f t="shared" si="813"/>
        <v/>
      </c>
    </row>
    <row r="35986" spans="10:10" x14ac:dyDescent="0.25">
      <c r="J35986" t="str">
        <f t="shared" si="813"/>
        <v/>
      </c>
    </row>
    <row r="35987" spans="10:10" x14ac:dyDescent="0.25">
      <c r="J35987" t="str">
        <f t="shared" si="813"/>
        <v/>
      </c>
    </row>
    <row r="35988" spans="10:10" x14ac:dyDescent="0.25">
      <c r="J35988" t="str">
        <f t="shared" si="813"/>
        <v/>
      </c>
    </row>
    <row r="35989" spans="10:10" x14ac:dyDescent="0.25">
      <c r="J35989" t="str">
        <f t="shared" si="813"/>
        <v/>
      </c>
    </row>
    <row r="35990" spans="10:10" x14ac:dyDescent="0.25">
      <c r="J35990" t="str">
        <f t="shared" si="813"/>
        <v/>
      </c>
    </row>
    <row r="35991" spans="10:10" x14ac:dyDescent="0.25">
      <c r="J35991" t="str">
        <f t="shared" si="813"/>
        <v/>
      </c>
    </row>
    <row r="35992" spans="10:10" x14ac:dyDescent="0.25">
      <c r="J35992" t="str">
        <f t="shared" si="813"/>
        <v/>
      </c>
    </row>
    <row r="35993" spans="10:10" x14ac:dyDescent="0.25">
      <c r="J35993" t="str">
        <f t="shared" si="813"/>
        <v/>
      </c>
    </row>
    <row r="35994" spans="10:10" x14ac:dyDescent="0.25">
      <c r="J35994" t="str">
        <f t="shared" si="813"/>
        <v/>
      </c>
    </row>
    <row r="35995" spans="10:10" x14ac:dyDescent="0.25">
      <c r="J35995" t="str">
        <f t="shared" si="813"/>
        <v/>
      </c>
    </row>
    <row r="35996" spans="10:10" x14ac:dyDescent="0.25">
      <c r="J35996" t="str">
        <f t="shared" si="813"/>
        <v/>
      </c>
    </row>
    <row r="35997" spans="10:10" x14ac:dyDescent="0.25">
      <c r="J35997" t="str">
        <f t="shared" si="813"/>
        <v/>
      </c>
    </row>
    <row r="35998" spans="10:10" x14ac:dyDescent="0.25">
      <c r="J35998" t="str">
        <f t="shared" si="813"/>
        <v/>
      </c>
    </row>
    <row r="35999" spans="10:10" x14ac:dyDescent="0.25">
      <c r="J35999" t="str">
        <f t="shared" si="813"/>
        <v/>
      </c>
    </row>
    <row r="36000" spans="10:10" x14ac:dyDescent="0.25">
      <c r="J36000" t="str">
        <f t="shared" si="813"/>
        <v/>
      </c>
    </row>
    <row r="36001" spans="10:10" x14ac:dyDescent="0.25">
      <c r="J36001" t="str">
        <f t="shared" si="813"/>
        <v/>
      </c>
    </row>
    <row r="36002" spans="10:10" x14ac:dyDescent="0.25">
      <c r="J36002" t="str">
        <f t="shared" si="813"/>
        <v/>
      </c>
    </row>
    <row r="36003" spans="10:10" x14ac:dyDescent="0.25">
      <c r="J36003" t="str">
        <f t="shared" si="813"/>
        <v/>
      </c>
    </row>
    <row r="36004" spans="10:10" x14ac:dyDescent="0.25">
      <c r="J36004" t="str">
        <f t="shared" si="813"/>
        <v/>
      </c>
    </row>
    <row r="36005" spans="10:10" x14ac:dyDescent="0.25">
      <c r="J36005" t="str">
        <f t="shared" si="813"/>
        <v/>
      </c>
    </row>
    <row r="36006" spans="10:10" x14ac:dyDescent="0.25">
      <c r="J36006" t="str">
        <f t="shared" si="813"/>
        <v/>
      </c>
    </row>
    <row r="36007" spans="10:10" x14ac:dyDescent="0.25">
      <c r="J36007" t="str">
        <f t="shared" si="813"/>
        <v/>
      </c>
    </row>
    <row r="36008" spans="10:10" x14ac:dyDescent="0.25">
      <c r="J36008" t="str">
        <f t="shared" si="813"/>
        <v/>
      </c>
    </row>
    <row r="36009" spans="10:10" x14ac:dyDescent="0.25">
      <c r="J36009" t="str">
        <f t="shared" si="813"/>
        <v/>
      </c>
    </row>
    <row r="36010" spans="10:10" x14ac:dyDescent="0.25">
      <c r="J36010" t="str">
        <f t="shared" si="813"/>
        <v/>
      </c>
    </row>
    <row r="36011" spans="10:10" x14ac:dyDescent="0.25">
      <c r="J36011" t="str">
        <f t="shared" si="813"/>
        <v/>
      </c>
    </row>
    <row r="36012" spans="10:10" x14ac:dyDescent="0.25">
      <c r="J36012" t="str">
        <f t="shared" si="813"/>
        <v/>
      </c>
    </row>
    <row r="36013" spans="10:10" x14ac:dyDescent="0.25">
      <c r="J36013" t="str">
        <f t="shared" si="813"/>
        <v/>
      </c>
    </row>
    <row r="36014" spans="10:10" x14ac:dyDescent="0.25">
      <c r="J36014" t="str">
        <f t="shared" si="813"/>
        <v/>
      </c>
    </row>
    <row r="36015" spans="10:10" x14ac:dyDescent="0.25">
      <c r="J36015" t="str">
        <f t="shared" si="813"/>
        <v/>
      </c>
    </row>
    <row r="36016" spans="10:10" x14ac:dyDescent="0.25">
      <c r="J36016" t="str">
        <f t="shared" si="813"/>
        <v/>
      </c>
    </row>
    <row r="36017" spans="10:10" x14ac:dyDescent="0.25">
      <c r="J36017" t="str">
        <f t="shared" si="813"/>
        <v/>
      </c>
    </row>
    <row r="36018" spans="10:10" x14ac:dyDescent="0.25">
      <c r="J36018" t="str">
        <f t="shared" si="813"/>
        <v/>
      </c>
    </row>
    <row r="36019" spans="10:10" x14ac:dyDescent="0.25">
      <c r="J36019" t="str">
        <f t="shared" si="813"/>
        <v/>
      </c>
    </row>
    <row r="36020" spans="10:10" x14ac:dyDescent="0.25">
      <c r="J36020" t="str">
        <f t="shared" si="813"/>
        <v/>
      </c>
    </row>
    <row r="36021" spans="10:10" x14ac:dyDescent="0.25">
      <c r="J36021" t="str">
        <f t="shared" si="813"/>
        <v/>
      </c>
    </row>
    <row r="36022" spans="10:10" x14ac:dyDescent="0.25">
      <c r="J36022" t="str">
        <f t="shared" si="813"/>
        <v/>
      </c>
    </row>
    <row r="36023" spans="10:10" x14ac:dyDescent="0.25">
      <c r="J36023" t="str">
        <f t="shared" si="813"/>
        <v/>
      </c>
    </row>
    <row r="36024" spans="10:10" x14ac:dyDescent="0.25">
      <c r="J36024" t="str">
        <f t="shared" si="813"/>
        <v/>
      </c>
    </row>
    <row r="36025" spans="10:10" x14ac:dyDescent="0.25">
      <c r="J36025" t="str">
        <f t="shared" si="813"/>
        <v/>
      </c>
    </row>
    <row r="36026" spans="10:10" x14ac:dyDescent="0.25">
      <c r="J36026" t="str">
        <f t="shared" si="813"/>
        <v/>
      </c>
    </row>
    <row r="36027" spans="10:10" x14ac:dyDescent="0.25">
      <c r="J36027" t="str">
        <f t="shared" si="813"/>
        <v/>
      </c>
    </row>
    <row r="36028" spans="10:10" x14ac:dyDescent="0.25">
      <c r="J36028" t="str">
        <f t="shared" si="813"/>
        <v/>
      </c>
    </row>
    <row r="36029" spans="10:10" x14ac:dyDescent="0.25">
      <c r="J36029" t="str">
        <f t="shared" si="813"/>
        <v/>
      </c>
    </row>
    <row r="36030" spans="10:10" x14ac:dyDescent="0.25">
      <c r="J36030" t="str">
        <f t="shared" si="813"/>
        <v/>
      </c>
    </row>
    <row r="36031" spans="10:10" x14ac:dyDescent="0.25">
      <c r="J36031" t="str">
        <f t="shared" si="813"/>
        <v/>
      </c>
    </row>
    <row r="36032" spans="10:10" x14ac:dyDescent="0.25">
      <c r="J36032" t="str">
        <f t="shared" si="813"/>
        <v/>
      </c>
    </row>
    <row r="36033" spans="10:10" x14ac:dyDescent="0.25">
      <c r="J36033" t="str">
        <f t="shared" si="813"/>
        <v/>
      </c>
    </row>
    <row r="36034" spans="10:10" x14ac:dyDescent="0.25">
      <c r="J36034" t="str">
        <f t="shared" si="813"/>
        <v/>
      </c>
    </row>
    <row r="36035" spans="10:10" x14ac:dyDescent="0.25">
      <c r="J36035" t="str">
        <f t="shared" ref="J36035:J36098" si="814">B36035&amp;C36035&amp;E36035&amp;IF(C36035="Skog",F36035&amp;G36035,"")</f>
        <v/>
      </c>
    </row>
    <row r="36036" spans="10:10" x14ac:dyDescent="0.25">
      <c r="J36036" t="str">
        <f t="shared" si="814"/>
        <v/>
      </c>
    </row>
    <row r="36037" spans="10:10" x14ac:dyDescent="0.25">
      <c r="J36037" t="str">
        <f t="shared" si="814"/>
        <v/>
      </c>
    </row>
    <row r="36038" spans="10:10" x14ac:dyDescent="0.25">
      <c r="J36038" t="str">
        <f t="shared" si="814"/>
        <v/>
      </c>
    </row>
    <row r="36039" spans="10:10" x14ac:dyDescent="0.25">
      <c r="J36039" t="str">
        <f t="shared" si="814"/>
        <v/>
      </c>
    </row>
    <row r="36040" spans="10:10" x14ac:dyDescent="0.25">
      <c r="J36040" t="str">
        <f t="shared" si="814"/>
        <v/>
      </c>
    </row>
    <row r="36041" spans="10:10" x14ac:dyDescent="0.25">
      <c r="J36041" t="str">
        <f t="shared" si="814"/>
        <v/>
      </c>
    </row>
    <row r="36042" spans="10:10" x14ac:dyDescent="0.25">
      <c r="J36042" t="str">
        <f t="shared" si="814"/>
        <v/>
      </c>
    </row>
    <row r="36043" spans="10:10" x14ac:dyDescent="0.25">
      <c r="J36043" t="str">
        <f t="shared" si="814"/>
        <v/>
      </c>
    </row>
    <row r="36044" spans="10:10" x14ac:dyDescent="0.25">
      <c r="J36044" t="str">
        <f t="shared" si="814"/>
        <v/>
      </c>
    </row>
    <row r="36045" spans="10:10" x14ac:dyDescent="0.25">
      <c r="J36045" t="str">
        <f t="shared" si="814"/>
        <v/>
      </c>
    </row>
    <row r="36046" spans="10:10" x14ac:dyDescent="0.25">
      <c r="J36046" t="str">
        <f t="shared" si="814"/>
        <v/>
      </c>
    </row>
    <row r="36047" spans="10:10" x14ac:dyDescent="0.25">
      <c r="J36047" t="str">
        <f t="shared" si="814"/>
        <v/>
      </c>
    </row>
    <row r="36048" spans="10:10" x14ac:dyDescent="0.25">
      <c r="J36048" t="str">
        <f t="shared" si="814"/>
        <v/>
      </c>
    </row>
    <row r="36049" spans="10:10" x14ac:dyDescent="0.25">
      <c r="J36049" t="str">
        <f t="shared" si="814"/>
        <v/>
      </c>
    </row>
    <row r="36050" spans="10:10" x14ac:dyDescent="0.25">
      <c r="J36050" t="str">
        <f t="shared" si="814"/>
        <v/>
      </c>
    </row>
    <row r="36051" spans="10:10" x14ac:dyDescent="0.25">
      <c r="J36051" t="str">
        <f t="shared" si="814"/>
        <v/>
      </c>
    </row>
    <row r="36052" spans="10:10" x14ac:dyDescent="0.25">
      <c r="J36052" t="str">
        <f t="shared" si="814"/>
        <v/>
      </c>
    </row>
    <row r="36053" spans="10:10" x14ac:dyDescent="0.25">
      <c r="J36053" t="str">
        <f t="shared" si="814"/>
        <v/>
      </c>
    </row>
    <row r="36054" spans="10:10" x14ac:dyDescent="0.25">
      <c r="J36054" t="str">
        <f t="shared" si="814"/>
        <v/>
      </c>
    </row>
    <row r="36055" spans="10:10" x14ac:dyDescent="0.25">
      <c r="J36055" t="str">
        <f t="shared" si="814"/>
        <v/>
      </c>
    </row>
    <row r="36056" spans="10:10" x14ac:dyDescent="0.25">
      <c r="J36056" t="str">
        <f t="shared" si="814"/>
        <v/>
      </c>
    </row>
    <row r="36057" spans="10:10" x14ac:dyDescent="0.25">
      <c r="J36057" t="str">
        <f t="shared" si="814"/>
        <v/>
      </c>
    </row>
    <row r="36058" spans="10:10" x14ac:dyDescent="0.25">
      <c r="J36058" t="str">
        <f t="shared" si="814"/>
        <v/>
      </c>
    </row>
    <row r="36059" spans="10:10" x14ac:dyDescent="0.25">
      <c r="J36059" t="str">
        <f t="shared" si="814"/>
        <v/>
      </c>
    </row>
    <row r="36060" spans="10:10" x14ac:dyDescent="0.25">
      <c r="J36060" t="str">
        <f t="shared" si="814"/>
        <v/>
      </c>
    </row>
    <row r="36061" spans="10:10" x14ac:dyDescent="0.25">
      <c r="J36061" t="str">
        <f t="shared" si="814"/>
        <v/>
      </c>
    </row>
    <row r="36062" spans="10:10" x14ac:dyDescent="0.25">
      <c r="J36062" t="str">
        <f t="shared" si="814"/>
        <v/>
      </c>
    </row>
    <row r="36063" spans="10:10" x14ac:dyDescent="0.25">
      <c r="J36063" t="str">
        <f t="shared" si="814"/>
        <v/>
      </c>
    </row>
    <row r="36064" spans="10:10" x14ac:dyDescent="0.25">
      <c r="J36064" t="str">
        <f t="shared" si="814"/>
        <v/>
      </c>
    </row>
    <row r="36065" spans="10:10" x14ac:dyDescent="0.25">
      <c r="J36065" t="str">
        <f t="shared" si="814"/>
        <v/>
      </c>
    </row>
    <row r="36066" spans="10:10" x14ac:dyDescent="0.25">
      <c r="J36066" t="str">
        <f t="shared" si="814"/>
        <v/>
      </c>
    </row>
    <row r="36067" spans="10:10" x14ac:dyDescent="0.25">
      <c r="J36067" t="str">
        <f t="shared" si="814"/>
        <v/>
      </c>
    </row>
    <row r="36068" spans="10:10" x14ac:dyDescent="0.25">
      <c r="J36068" t="str">
        <f t="shared" si="814"/>
        <v/>
      </c>
    </row>
    <row r="36069" spans="10:10" x14ac:dyDescent="0.25">
      <c r="J36069" t="str">
        <f t="shared" si="814"/>
        <v/>
      </c>
    </row>
    <row r="36070" spans="10:10" x14ac:dyDescent="0.25">
      <c r="J36070" t="str">
        <f t="shared" si="814"/>
        <v/>
      </c>
    </row>
    <row r="36071" spans="10:10" x14ac:dyDescent="0.25">
      <c r="J36071" t="str">
        <f t="shared" si="814"/>
        <v/>
      </c>
    </row>
    <row r="36072" spans="10:10" x14ac:dyDescent="0.25">
      <c r="J36072" t="str">
        <f t="shared" si="814"/>
        <v/>
      </c>
    </row>
    <row r="36073" spans="10:10" x14ac:dyDescent="0.25">
      <c r="J36073" t="str">
        <f t="shared" si="814"/>
        <v/>
      </c>
    </row>
    <row r="36074" spans="10:10" x14ac:dyDescent="0.25">
      <c r="J36074" t="str">
        <f t="shared" si="814"/>
        <v/>
      </c>
    </row>
    <row r="36075" spans="10:10" x14ac:dyDescent="0.25">
      <c r="J36075" t="str">
        <f t="shared" si="814"/>
        <v/>
      </c>
    </row>
    <row r="36076" spans="10:10" x14ac:dyDescent="0.25">
      <c r="J36076" t="str">
        <f t="shared" si="814"/>
        <v/>
      </c>
    </row>
    <row r="36077" spans="10:10" x14ac:dyDescent="0.25">
      <c r="J36077" t="str">
        <f t="shared" si="814"/>
        <v/>
      </c>
    </row>
    <row r="36078" spans="10:10" x14ac:dyDescent="0.25">
      <c r="J36078" t="str">
        <f t="shared" si="814"/>
        <v/>
      </c>
    </row>
    <row r="36079" spans="10:10" x14ac:dyDescent="0.25">
      <c r="J36079" t="str">
        <f t="shared" si="814"/>
        <v/>
      </c>
    </row>
    <row r="36080" spans="10:10" x14ac:dyDescent="0.25">
      <c r="J36080" t="str">
        <f t="shared" si="814"/>
        <v/>
      </c>
    </row>
    <row r="36081" spans="10:10" x14ac:dyDescent="0.25">
      <c r="J36081" t="str">
        <f t="shared" si="814"/>
        <v/>
      </c>
    </row>
    <row r="36082" spans="10:10" x14ac:dyDescent="0.25">
      <c r="J36082" t="str">
        <f t="shared" si="814"/>
        <v/>
      </c>
    </row>
    <row r="36083" spans="10:10" x14ac:dyDescent="0.25">
      <c r="J36083" t="str">
        <f t="shared" si="814"/>
        <v/>
      </c>
    </row>
    <row r="36084" spans="10:10" x14ac:dyDescent="0.25">
      <c r="J36084" t="str">
        <f t="shared" si="814"/>
        <v/>
      </c>
    </row>
    <row r="36085" spans="10:10" x14ac:dyDescent="0.25">
      <c r="J36085" t="str">
        <f t="shared" si="814"/>
        <v/>
      </c>
    </row>
    <row r="36086" spans="10:10" x14ac:dyDescent="0.25">
      <c r="J36086" t="str">
        <f t="shared" si="814"/>
        <v/>
      </c>
    </row>
    <row r="36087" spans="10:10" x14ac:dyDescent="0.25">
      <c r="J36087" t="str">
        <f t="shared" si="814"/>
        <v/>
      </c>
    </row>
    <row r="36088" spans="10:10" x14ac:dyDescent="0.25">
      <c r="J36088" t="str">
        <f t="shared" si="814"/>
        <v/>
      </c>
    </row>
    <row r="36089" spans="10:10" x14ac:dyDescent="0.25">
      <c r="J36089" t="str">
        <f t="shared" si="814"/>
        <v/>
      </c>
    </row>
    <row r="36090" spans="10:10" x14ac:dyDescent="0.25">
      <c r="J36090" t="str">
        <f t="shared" si="814"/>
        <v/>
      </c>
    </row>
    <row r="36091" spans="10:10" x14ac:dyDescent="0.25">
      <c r="J36091" t="str">
        <f t="shared" si="814"/>
        <v/>
      </c>
    </row>
    <row r="36092" spans="10:10" x14ac:dyDescent="0.25">
      <c r="J36092" t="str">
        <f t="shared" si="814"/>
        <v/>
      </c>
    </row>
    <row r="36093" spans="10:10" x14ac:dyDescent="0.25">
      <c r="J36093" t="str">
        <f t="shared" si="814"/>
        <v/>
      </c>
    </row>
    <row r="36094" spans="10:10" x14ac:dyDescent="0.25">
      <c r="J36094" t="str">
        <f t="shared" si="814"/>
        <v/>
      </c>
    </row>
    <row r="36095" spans="10:10" x14ac:dyDescent="0.25">
      <c r="J36095" t="str">
        <f t="shared" si="814"/>
        <v/>
      </c>
    </row>
    <row r="36096" spans="10:10" x14ac:dyDescent="0.25">
      <c r="J36096" t="str">
        <f t="shared" si="814"/>
        <v/>
      </c>
    </row>
    <row r="36097" spans="10:10" x14ac:dyDescent="0.25">
      <c r="J36097" t="str">
        <f t="shared" si="814"/>
        <v/>
      </c>
    </row>
    <row r="36098" spans="10:10" x14ac:dyDescent="0.25">
      <c r="J36098" t="str">
        <f t="shared" si="814"/>
        <v/>
      </c>
    </row>
    <row r="36099" spans="10:10" x14ac:dyDescent="0.25">
      <c r="J36099" t="str">
        <f t="shared" ref="J36099:J36162" si="815">B36099&amp;C36099&amp;E36099&amp;IF(C36099="Skog",F36099&amp;G36099,"")</f>
        <v/>
      </c>
    </row>
    <row r="36100" spans="10:10" x14ac:dyDescent="0.25">
      <c r="J36100" t="str">
        <f t="shared" si="815"/>
        <v/>
      </c>
    </row>
    <row r="36101" spans="10:10" x14ac:dyDescent="0.25">
      <c r="J36101" t="str">
        <f t="shared" si="815"/>
        <v/>
      </c>
    </row>
    <row r="36102" spans="10:10" x14ac:dyDescent="0.25">
      <c r="J36102" t="str">
        <f t="shared" si="815"/>
        <v/>
      </c>
    </row>
    <row r="36103" spans="10:10" x14ac:dyDescent="0.25">
      <c r="J36103" t="str">
        <f t="shared" si="815"/>
        <v/>
      </c>
    </row>
    <row r="36104" spans="10:10" x14ac:dyDescent="0.25">
      <c r="J36104" t="str">
        <f t="shared" si="815"/>
        <v/>
      </c>
    </row>
    <row r="36105" spans="10:10" x14ac:dyDescent="0.25">
      <c r="J36105" t="str">
        <f t="shared" si="815"/>
        <v/>
      </c>
    </row>
    <row r="36106" spans="10:10" x14ac:dyDescent="0.25">
      <c r="J36106" t="str">
        <f t="shared" si="815"/>
        <v/>
      </c>
    </row>
    <row r="36107" spans="10:10" x14ac:dyDescent="0.25">
      <c r="J36107" t="str">
        <f t="shared" si="815"/>
        <v/>
      </c>
    </row>
    <row r="36108" spans="10:10" x14ac:dyDescent="0.25">
      <c r="J36108" t="str">
        <f t="shared" si="815"/>
        <v/>
      </c>
    </row>
    <row r="36109" spans="10:10" x14ac:dyDescent="0.25">
      <c r="J36109" t="str">
        <f t="shared" si="815"/>
        <v/>
      </c>
    </row>
    <row r="36110" spans="10:10" x14ac:dyDescent="0.25">
      <c r="J36110" t="str">
        <f t="shared" si="815"/>
        <v/>
      </c>
    </row>
    <row r="36111" spans="10:10" x14ac:dyDescent="0.25">
      <c r="J36111" t="str">
        <f t="shared" si="815"/>
        <v/>
      </c>
    </row>
    <row r="36112" spans="10:10" x14ac:dyDescent="0.25">
      <c r="J36112" t="str">
        <f t="shared" si="815"/>
        <v/>
      </c>
    </row>
    <row r="36113" spans="10:10" x14ac:dyDescent="0.25">
      <c r="J36113" t="str">
        <f t="shared" si="815"/>
        <v/>
      </c>
    </row>
    <row r="36114" spans="10:10" x14ac:dyDescent="0.25">
      <c r="J36114" t="str">
        <f t="shared" si="815"/>
        <v/>
      </c>
    </row>
    <row r="36115" spans="10:10" x14ac:dyDescent="0.25">
      <c r="J36115" t="str">
        <f t="shared" si="815"/>
        <v/>
      </c>
    </row>
    <row r="36116" spans="10:10" x14ac:dyDescent="0.25">
      <c r="J36116" t="str">
        <f t="shared" si="815"/>
        <v/>
      </c>
    </row>
    <row r="36117" spans="10:10" x14ac:dyDescent="0.25">
      <c r="J36117" t="str">
        <f t="shared" si="815"/>
        <v/>
      </c>
    </row>
    <row r="36118" spans="10:10" x14ac:dyDescent="0.25">
      <c r="J36118" t="str">
        <f t="shared" si="815"/>
        <v/>
      </c>
    </row>
    <row r="36119" spans="10:10" x14ac:dyDescent="0.25">
      <c r="J36119" t="str">
        <f t="shared" si="815"/>
        <v/>
      </c>
    </row>
    <row r="36120" spans="10:10" x14ac:dyDescent="0.25">
      <c r="J36120" t="str">
        <f t="shared" si="815"/>
        <v/>
      </c>
    </row>
    <row r="36121" spans="10:10" x14ac:dyDescent="0.25">
      <c r="J36121" t="str">
        <f t="shared" si="815"/>
        <v/>
      </c>
    </row>
    <row r="36122" spans="10:10" x14ac:dyDescent="0.25">
      <c r="J36122" t="str">
        <f t="shared" si="815"/>
        <v/>
      </c>
    </row>
    <row r="36123" spans="10:10" x14ac:dyDescent="0.25">
      <c r="J36123" t="str">
        <f t="shared" si="815"/>
        <v/>
      </c>
    </row>
    <row r="36124" spans="10:10" x14ac:dyDescent="0.25">
      <c r="J36124" t="str">
        <f t="shared" si="815"/>
        <v/>
      </c>
    </row>
    <row r="36125" spans="10:10" x14ac:dyDescent="0.25">
      <c r="J36125" t="str">
        <f t="shared" si="815"/>
        <v/>
      </c>
    </row>
    <row r="36126" spans="10:10" x14ac:dyDescent="0.25">
      <c r="J36126" t="str">
        <f t="shared" si="815"/>
        <v/>
      </c>
    </row>
    <row r="36127" spans="10:10" x14ac:dyDescent="0.25">
      <c r="J36127" t="str">
        <f t="shared" si="815"/>
        <v/>
      </c>
    </row>
    <row r="36128" spans="10:10" x14ac:dyDescent="0.25">
      <c r="J36128" t="str">
        <f t="shared" si="815"/>
        <v/>
      </c>
    </row>
    <row r="36129" spans="10:10" x14ac:dyDescent="0.25">
      <c r="J36129" t="str">
        <f t="shared" si="815"/>
        <v/>
      </c>
    </row>
    <row r="36130" spans="10:10" x14ac:dyDescent="0.25">
      <c r="J36130" t="str">
        <f t="shared" si="815"/>
        <v/>
      </c>
    </row>
    <row r="36131" spans="10:10" x14ac:dyDescent="0.25">
      <c r="J36131" t="str">
        <f t="shared" si="815"/>
        <v/>
      </c>
    </row>
    <row r="36132" spans="10:10" x14ac:dyDescent="0.25">
      <c r="J36132" t="str">
        <f t="shared" si="815"/>
        <v/>
      </c>
    </row>
    <row r="36133" spans="10:10" x14ac:dyDescent="0.25">
      <c r="J36133" t="str">
        <f t="shared" si="815"/>
        <v/>
      </c>
    </row>
    <row r="36134" spans="10:10" x14ac:dyDescent="0.25">
      <c r="J36134" t="str">
        <f t="shared" si="815"/>
        <v/>
      </c>
    </row>
    <row r="36135" spans="10:10" x14ac:dyDescent="0.25">
      <c r="J36135" t="str">
        <f t="shared" si="815"/>
        <v/>
      </c>
    </row>
    <row r="36136" spans="10:10" x14ac:dyDescent="0.25">
      <c r="J36136" t="str">
        <f t="shared" si="815"/>
        <v/>
      </c>
    </row>
    <row r="36137" spans="10:10" x14ac:dyDescent="0.25">
      <c r="J36137" t="str">
        <f t="shared" si="815"/>
        <v/>
      </c>
    </row>
    <row r="36138" spans="10:10" x14ac:dyDescent="0.25">
      <c r="J36138" t="str">
        <f t="shared" si="815"/>
        <v/>
      </c>
    </row>
    <row r="36139" spans="10:10" x14ac:dyDescent="0.25">
      <c r="J36139" t="str">
        <f t="shared" si="815"/>
        <v/>
      </c>
    </row>
    <row r="36140" spans="10:10" x14ac:dyDescent="0.25">
      <c r="J36140" t="str">
        <f t="shared" si="815"/>
        <v/>
      </c>
    </row>
    <row r="36141" spans="10:10" x14ac:dyDescent="0.25">
      <c r="J36141" t="str">
        <f t="shared" si="815"/>
        <v/>
      </c>
    </row>
    <row r="36142" spans="10:10" x14ac:dyDescent="0.25">
      <c r="J36142" t="str">
        <f t="shared" si="815"/>
        <v/>
      </c>
    </row>
    <row r="36143" spans="10:10" x14ac:dyDescent="0.25">
      <c r="J36143" t="str">
        <f t="shared" si="815"/>
        <v/>
      </c>
    </row>
    <row r="36144" spans="10:10" x14ac:dyDescent="0.25">
      <c r="J36144" t="str">
        <f t="shared" si="815"/>
        <v/>
      </c>
    </row>
    <row r="36145" spans="10:10" x14ac:dyDescent="0.25">
      <c r="J36145" t="str">
        <f t="shared" si="815"/>
        <v/>
      </c>
    </row>
    <row r="36146" spans="10:10" x14ac:dyDescent="0.25">
      <c r="J36146" t="str">
        <f t="shared" si="815"/>
        <v/>
      </c>
    </row>
    <row r="36147" spans="10:10" x14ac:dyDescent="0.25">
      <c r="J36147" t="str">
        <f t="shared" si="815"/>
        <v/>
      </c>
    </row>
    <row r="36148" spans="10:10" x14ac:dyDescent="0.25">
      <c r="J36148" t="str">
        <f t="shared" si="815"/>
        <v/>
      </c>
    </row>
    <row r="36149" spans="10:10" x14ac:dyDescent="0.25">
      <c r="J36149" t="str">
        <f t="shared" si="815"/>
        <v/>
      </c>
    </row>
    <row r="36150" spans="10:10" x14ac:dyDescent="0.25">
      <c r="J36150" t="str">
        <f t="shared" si="815"/>
        <v/>
      </c>
    </row>
    <row r="36151" spans="10:10" x14ac:dyDescent="0.25">
      <c r="J36151" t="str">
        <f t="shared" si="815"/>
        <v/>
      </c>
    </row>
    <row r="36152" spans="10:10" x14ac:dyDescent="0.25">
      <c r="J36152" t="str">
        <f t="shared" si="815"/>
        <v/>
      </c>
    </row>
    <row r="36153" spans="10:10" x14ac:dyDescent="0.25">
      <c r="J36153" t="str">
        <f t="shared" si="815"/>
        <v/>
      </c>
    </row>
    <row r="36154" spans="10:10" x14ac:dyDescent="0.25">
      <c r="J36154" t="str">
        <f t="shared" si="815"/>
        <v/>
      </c>
    </row>
    <row r="36155" spans="10:10" x14ac:dyDescent="0.25">
      <c r="J36155" t="str">
        <f t="shared" si="815"/>
        <v/>
      </c>
    </row>
    <row r="36156" spans="10:10" x14ac:dyDescent="0.25">
      <c r="J36156" t="str">
        <f t="shared" si="815"/>
        <v/>
      </c>
    </row>
    <row r="36157" spans="10:10" x14ac:dyDescent="0.25">
      <c r="J36157" t="str">
        <f t="shared" si="815"/>
        <v/>
      </c>
    </row>
    <row r="36158" spans="10:10" x14ac:dyDescent="0.25">
      <c r="J36158" t="str">
        <f t="shared" si="815"/>
        <v/>
      </c>
    </row>
    <row r="36159" spans="10:10" x14ac:dyDescent="0.25">
      <c r="J36159" t="str">
        <f t="shared" si="815"/>
        <v/>
      </c>
    </row>
    <row r="36160" spans="10:10" x14ac:dyDescent="0.25">
      <c r="J36160" t="str">
        <f t="shared" si="815"/>
        <v/>
      </c>
    </row>
    <row r="36161" spans="10:10" x14ac:dyDescent="0.25">
      <c r="J36161" t="str">
        <f t="shared" si="815"/>
        <v/>
      </c>
    </row>
    <row r="36162" spans="10:10" x14ac:dyDescent="0.25">
      <c r="J36162" t="str">
        <f t="shared" si="815"/>
        <v/>
      </c>
    </row>
    <row r="36163" spans="10:10" x14ac:dyDescent="0.25">
      <c r="J36163" t="str">
        <f t="shared" ref="J36163:J36226" si="816">B36163&amp;C36163&amp;E36163&amp;IF(C36163="Skog",F36163&amp;G36163,"")</f>
        <v/>
      </c>
    </row>
    <row r="36164" spans="10:10" x14ac:dyDescent="0.25">
      <c r="J36164" t="str">
        <f t="shared" si="816"/>
        <v/>
      </c>
    </row>
    <row r="36165" spans="10:10" x14ac:dyDescent="0.25">
      <c r="J36165" t="str">
        <f t="shared" si="816"/>
        <v/>
      </c>
    </row>
    <row r="36166" spans="10:10" x14ac:dyDescent="0.25">
      <c r="J36166" t="str">
        <f t="shared" si="816"/>
        <v/>
      </c>
    </row>
    <row r="36167" spans="10:10" x14ac:dyDescent="0.25">
      <c r="J36167" t="str">
        <f t="shared" si="816"/>
        <v/>
      </c>
    </row>
    <row r="36168" spans="10:10" x14ac:dyDescent="0.25">
      <c r="J36168" t="str">
        <f t="shared" si="816"/>
        <v/>
      </c>
    </row>
    <row r="36169" spans="10:10" x14ac:dyDescent="0.25">
      <c r="J36169" t="str">
        <f t="shared" si="816"/>
        <v/>
      </c>
    </row>
    <row r="36170" spans="10:10" x14ac:dyDescent="0.25">
      <c r="J36170" t="str">
        <f t="shared" si="816"/>
        <v/>
      </c>
    </row>
    <row r="36171" spans="10:10" x14ac:dyDescent="0.25">
      <c r="J36171" t="str">
        <f t="shared" si="816"/>
        <v/>
      </c>
    </row>
    <row r="36172" spans="10:10" x14ac:dyDescent="0.25">
      <c r="J36172" t="str">
        <f t="shared" si="816"/>
        <v/>
      </c>
    </row>
    <row r="36173" spans="10:10" x14ac:dyDescent="0.25">
      <c r="J36173" t="str">
        <f t="shared" si="816"/>
        <v/>
      </c>
    </row>
    <row r="36174" spans="10:10" x14ac:dyDescent="0.25">
      <c r="J36174" t="str">
        <f t="shared" si="816"/>
        <v/>
      </c>
    </row>
    <row r="36175" spans="10:10" x14ac:dyDescent="0.25">
      <c r="J36175" t="str">
        <f t="shared" si="816"/>
        <v/>
      </c>
    </row>
    <row r="36176" spans="10:10" x14ac:dyDescent="0.25">
      <c r="J36176" t="str">
        <f t="shared" si="816"/>
        <v/>
      </c>
    </row>
    <row r="36177" spans="10:10" x14ac:dyDescent="0.25">
      <c r="J36177" t="str">
        <f t="shared" si="816"/>
        <v/>
      </c>
    </row>
    <row r="36178" spans="10:10" x14ac:dyDescent="0.25">
      <c r="J36178" t="str">
        <f t="shared" si="816"/>
        <v/>
      </c>
    </row>
    <row r="36179" spans="10:10" x14ac:dyDescent="0.25">
      <c r="J36179" t="str">
        <f t="shared" si="816"/>
        <v/>
      </c>
    </row>
    <row r="36180" spans="10:10" x14ac:dyDescent="0.25">
      <c r="J36180" t="str">
        <f t="shared" si="816"/>
        <v/>
      </c>
    </row>
    <row r="36181" spans="10:10" x14ac:dyDescent="0.25">
      <c r="J36181" t="str">
        <f t="shared" si="816"/>
        <v/>
      </c>
    </row>
    <row r="36182" spans="10:10" x14ac:dyDescent="0.25">
      <c r="J36182" t="str">
        <f t="shared" si="816"/>
        <v/>
      </c>
    </row>
    <row r="36183" spans="10:10" x14ac:dyDescent="0.25">
      <c r="J36183" t="str">
        <f t="shared" si="816"/>
        <v/>
      </c>
    </row>
    <row r="36184" spans="10:10" x14ac:dyDescent="0.25">
      <c r="J36184" t="str">
        <f t="shared" si="816"/>
        <v/>
      </c>
    </row>
    <row r="36185" spans="10:10" x14ac:dyDescent="0.25">
      <c r="J36185" t="str">
        <f t="shared" si="816"/>
        <v/>
      </c>
    </row>
    <row r="36186" spans="10:10" x14ac:dyDescent="0.25">
      <c r="J36186" t="str">
        <f t="shared" si="816"/>
        <v/>
      </c>
    </row>
    <row r="36187" spans="10:10" x14ac:dyDescent="0.25">
      <c r="J36187" t="str">
        <f t="shared" si="816"/>
        <v/>
      </c>
    </row>
    <row r="36188" spans="10:10" x14ac:dyDescent="0.25">
      <c r="J36188" t="str">
        <f t="shared" si="816"/>
        <v/>
      </c>
    </row>
    <row r="36189" spans="10:10" x14ac:dyDescent="0.25">
      <c r="J36189" t="str">
        <f t="shared" si="816"/>
        <v/>
      </c>
    </row>
    <row r="36190" spans="10:10" x14ac:dyDescent="0.25">
      <c r="J36190" t="str">
        <f t="shared" si="816"/>
        <v/>
      </c>
    </row>
    <row r="36191" spans="10:10" x14ac:dyDescent="0.25">
      <c r="J36191" t="str">
        <f t="shared" si="816"/>
        <v/>
      </c>
    </row>
    <row r="36192" spans="10:10" x14ac:dyDescent="0.25">
      <c r="J36192" t="str">
        <f t="shared" si="816"/>
        <v/>
      </c>
    </row>
    <row r="36193" spans="10:10" x14ac:dyDescent="0.25">
      <c r="J36193" t="str">
        <f t="shared" si="816"/>
        <v/>
      </c>
    </row>
    <row r="36194" spans="10:10" x14ac:dyDescent="0.25">
      <c r="J36194" t="str">
        <f t="shared" si="816"/>
        <v/>
      </c>
    </row>
    <row r="36195" spans="10:10" x14ac:dyDescent="0.25">
      <c r="J36195" t="str">
        <f t="shared" si="816"/>
        <v/>
      </c>
    </row>
    <row r="36196" spans="10:10" x14ac:dyDescent="0.25">
      <c r="J36196" t="str">
        <f t="shared" si="816"/>
        <v/>
      </c>
    </row>
    <row r="36197" spans="10:10" x14ac:dyDescent="0.25">
      <c r="J36197" t="str">
        <f t="shared" si="816"/>
        <v/>
      </c>
    </row>
    <row r="36198" spans="10:10" x14ac:dyDescent="0.25">
      <c r="J36198" t="str">
        <f t="shared" si="816"/>
        <v/>
      </c>
    </row>
    <row r="36199" spans="10:10" x14ac:dyDescent="0.25">
      <c r="J36199" t="str">
        <f t="shared" si="816"/>
        <v/>
      </c>
    </row>
    <row r="36200" spans="10:10" x14ac:dyDescent="0.25">
      <c r="J36200" t="str">
        <f t="shared" si="816"/>
        <v/>
      </c>
    </row>
    <row r="36201" spans="10:10" x14ac:dyDescent="0.25">
      <c r="J36201" t="str">
        <f t="shared" si="816"/>
        <v/>
      </c>
    </row>
    <row r="36202" spans="10:10" x14ac:dyDescent="0.25">
      <c r="J36202" t="str">
        <f t="shared" si="816"/>
        <v/>
      </c>
    </row>
    <row r="36203" spans="10:10" x14ac:dyDescent="0.25">
      <c r="J36203" t="str">
        <f t="shared" si="816"/>
        <v/>
      </c>
    </row>
    <row r="36204" spans="10:10" x14ac:dyDescent="0.25">
      <c r="J36204" t="str">
        <f t="shared" si="816"/>
        <v/>
      </c>
    </row>
    <row r="36205" spans="10:10" x14ac:dyDescent="0.25">
      <c r="J36205" t="str">
        <f t="shared" si="816"/>
        <v/>
      </c>
    </row>
    <row r="36206" spans="10:10" x14ac:dyDescent="0.25">
      <c r="J36206" t="str">
        <f t="shared" si="816"/>
        <v/>
      </c>
    </row>
    <row r="36207" spans="10:10" x14ac:dyDescent="0.25">
      <c r="J36207" t="str">
        <f t="shared" si="816"/>
        <v/>
      </c>
    </row>
    <row r="36208" spans="10:10" x14ac:dyDescent="0.25">
      <c r="J36208" t="str">
        <f t="shared" si="816"/>
        <v/>
      </c>
    </row>
    <row r="36209" spans="10:10" x14ac:dyDescent="0.25">
      <c r="J36209" t="str">
        <f t="shared" si="816"/>
        <v/>
      </c>
    </row>
    <row r="36210" spans="10:10" x14ac:dyDescent="0.25">
      <c r="J36210" t="str">
        <f t="shared" si="816"/>
        <v/>
      </c>
    </row>
    <row r="36211" spans="10:10" x14ac:dyDescent="0.25">
      <c r="J36211" t="str">
        <f t="shared" si="816"/>
        <v/>
      </c>
    </row>
    <row r="36212" spans="10:10" x14ac:dyDescent="0.25">
      <c r="J36212" t="str">
        <f t="shared" si="816"/>
        <v/>
      </c>
    </row>
    <row r="36213" spans="10:10" x14ac:dyDescent="0.25">
      <c r="J36213" t="str">
        <f t="shared" si="816"/>
        <v/>
      </c>
    </row>
    <row r="36214" spans="10:10" x14ac:dyDescent="0.25">
      <c r="J36214" t="str">
        <f t="shared" si="816"/>
        <v/>
      </c>
    </row>
    <row r="36215" spans="10:10" x14ac:dyDescent="0.25">
      <c r="J36215" t="str">
        <f t="shared" si="816"/>
        <v/>
      </c>
    </row>
    <row r="36216" spans="10:10" x14ac:dyDescent="0.25">
      <c r="J36216" t="str">
        <f t="shared" si="816"/>
        <v/>
      </c>
    </row>
    <row r="36217" spans="10:10" x14ac:dyDescent="0.25">
      <c r="J36217" t="str">
        <f t="shared" si="816"/>
        <v/>
      </c>
    </row>
    <row r="36218" spans="10:10" x14ac:dyDescent="0.25">
      <c r="J36218" t="str">
        <f t="shared" si="816"/>
        <v/>
      </c>
    </row>
    <row r="36219" spans="10:10" x14ac:dyDescent="0.25">
      <c r="J36219" t="str">
        <f t="shared" si="816"/>
        <v/>
      </c>
    </row>
    <row r="36220" spans="10:10" x14ac:dyDescent="0.25">
      <c r="J36220" t="str">
        <f t="shared" si="816"/>
        <v/>
      </c>
    </row>
    <row r="36221" spans="10:10" x14ac:dyDescent="0.25">
      <c r="J36221" t="str">
        <f t="shared" si="816"/>
        <v/>
      </c>
    </row>
    <row r="36222" spans="10:10" x14ac:dyDescent="0.25">
      <c r="J36222" t="str">
        <f t="shared" si="816"/>
        <v/>
      </c>
    </row>
    <row r="36223" spans="10:10" x14ac:dyDescent="0.25">
      <c r="J36223" t="str">
        <f t="shared" si="816"/>
        <v/>
      </c>
    </row>
    <row r="36224" spans="10:10" x14ac:dyDescent="0.25">
      <c r="J36224" t="str">
        <f t="shared" si="816"/>
        <v/>
      </c>
    </row>
    <row r="36225" spans="10:10" x14ac:dyDescent="0.25">
      <c r="J36225" t="str">
        <f t="shared" si="816"/>
        <v/>
      </c>
    </row>
    <row r="36226" spans="10:10" x14ac:dyDescent="0.25">
      <c r="J36226" t="str">
        <f t="shared" si="816"/>
        <v/>
      </c>
    </row>
    <row r="36227" spans="10:10" x14ac:dyDescent="0.25">
      <c r="J36227" t="str">
        <f t="shared" ref="J36227:J36290" si="817">B36227&amp;C36227&amp;E36227&amp;IF(C36227="Skog",F36227&amp;G36227,"")</f>
        <v/>
      </c>
    </row>
    <row r="36228" spans="10:10" x14ac:dyDescent="0.25">
      <c r="J36228" t="str">
        <f t="shared" si="817"/>
        <v/>
      </c>
    </row>
    <row r="36229" spans="10:10" x14ac:dyDescent="0.25">
      <c r="J36229" t="str">
        <f t="shared" si="817"/>
        <v/>
      </c>
    </row>
    <row r="36230" spans="10:10" x14ac:dyDescent="0.25">
      <c r="J36230" t="str">
        <f t="shared" si="817"/>
        <v/>
      </c>
    </row>
    <row r="36231" spans="10:10" x14ac:dyDescent="0.25">
      <c r="J36231" t="str">
        <f t="shared" si="817"/>
        <v/>
      </c>
    </row>
    <row r="36232" spans="10:10" x14ac:dyDescent="0.25">
      <c r="J36232" t="str">
        <f t="shared" si="817"/>
        <v/>
      </c>
    </row>
    <row r="36233" spans="10:10" x14ac:dyDescent="0.25">
      <c r="J36233" t="str">
        <f t="shared" si="817"/>
        <v/>
      </c>
    </row>
    <row r="36234" spans="10:10" x14ac:dyDescent="0.25">
      <c r="J36234" t="str">
        <f t="shared" si="817"/>
        <v/>
      </c>
    </row>
    <row r="36235" spans="10:10" x14ac:dyDescent="0.25">
      <c r="J36235" t="str">
        <f t="shared" si="817"/>
        <v/>
      </c>
    </row>
    <row r="36236" spans="10:10" x14ac:dyDescent="0.25">
      <c r="J36236" t="str">
        <f t="shared" si="817"/>
        <v/>
      </c>
    </row>
    <row r="36237" spans="10:10" x14ac:dyDescent="0.25">
      <c r="J36237" t="str">
        <f t="shared" si="817"/>
        <v/>
      </c>
    </row>
    <row r="36238" spans="10:10" x14ac:dyDescent="0.25">
      <c r="J36238" t="str">
        <f t="shared" si="817"/>
        <v/>
      </c>
    </row>
    <row r="36239" spans="10:10" x14ac:dyDescent="0.25">
      <c r="J36239" t="str">
        <f t="shared" si="817"/>
        <v/>
      </c>
    </row>
    <row r="36240" spans="10:10" x14ac:dyDescent="0.25">
      <c r="J36240" t="str">
        <f t="shared" si="817"/>
        <v/>
      </c>
    </row>
    <row r="36241" spans="10:10" x14ac:dyDescent="0.25">
      <c r="J36241" t="str">
        <f t="shared" si="817"/>
        <v/>
      </c>
    </row>
    <row r="36242" spans="10:10" x14ac:dyDescent="0.25">
      <c r="J36242" t="str">
        <f t="shared" si="817"/>
        <v/>
      </c>
    </row>
    <row r="36243" spans="10:10" x14ac:dyDescent="0.25">
      <c r="J36243" t="str">
        <f t="shared" si="817"/>
        <v/>
      </c>
    </row>
    <row r="36244" spans="10:10" x14ac:dyDescent="0.25">
      <c r="J36244" t="str">
        <f t="shared" si="817"/>
        <v/>
      </c>
    </row>
    <row r="36245" spans="10:10" x14ac:dyDescent="0.25">
      <c r="J36245" t="str">
        <f t="shared" si="817"/>
        <v/>
      </c>
    </row>
    <row r="36246" spans="10:10" x14ac:dyDescent="0.25">
      <c r="J36246" t="str">
        <f t="shared" si="817"/>
        <v/>
      </c>
    </row>
    <row r="36247" spans="10:10" x14ac:dyDescent="0.25">
      <c r="J36247" t="str">
        <f t="shared" si="817"/>
        <v/>
      </c>
    </row>
    <row r="36248" spans="10:10" x14ac:dyDescent="0.25">
      <c r="J36248" t="str">
        <f t="shared" si="817"/>
        <v/>
      </c>
    </row>
    <row r="36249" spans="10:10" x14ac:dyDescent="0.25">
      <c r="J36249" t="str">
        <f t="shared" si="817"/>
        <v/>
      </c>
    </row>
    <row r="36250" spans="10:10" x14ac:dyDescent="0.25">
      <c r="J36250" t="str">
        <f t="shared" si="817"/>
        <v/>
      </c>
    </row>
    <row r="36251" spans="10:10" x14ac:dyDescent="0.25">
      <c r="J36251" t="str">
        <f t="shared" si="817"/>
        <v/>
      </c>
    </row>
    <row r="36252" spans="10:10" x14ac:dyDescent="0.25">
      <c r="J36252" t="str">
        <f t="shared" si="817"/>
        <v/>
      </c>
    </row>
    <row r="36253" spans="10:10" x14ac:dyDescent="0.25">
      <c r="J36253" t="str">
        <f t="shared" si="817"/>
        <v/>
      </c>
    </row>
    <row r="36254" spans="10:10" x14ac:dyDescent="0.25">
      <c r="J36254" t="str">
        <f t="shared" si="817"/>
        <v/>
      </c>
    </row>
    <row r="36255" spans="10:10" x14ac:dyDescent="0.25">
      <c r="J36255" t="str">
        <f t="shared" si="817"/>
        <v/>
      </c>
    </row>
    <row r="36256" spans="10:10" x14ac:dyDescent="0.25">
      <c r="J36256" t="str">
        <f t="shared" si="817"/>
        <v/>
      </c>
    </row>
    <row r="36257" spans="10:10" x14ac:dyDescent="0.25">
      <c r="J36257" t="str">
        <f t="shared" si="817"/>
        <v/>
      </c>
    </row>
    <row r="36258" spans="10:10" x14ac:dyDescent="0.25">
      <c r="J36258" t="str">
        <f t="shared" si="817"/>
        <v/>
      </c>
    </row>
    <row r="36259" spans="10:10" x14ac:dyDescent="0.25">
      <c r="J36259" t="str">
        <f t="shared" si="817"/>
        <v/>
      </c>
    </row>
    <row r="36260" spans="10:10" x14ac:dyDescent="0.25">
      <c r="J36260" t="str">
        <f t="shared" si="817"/>
        <v/>
      </c>
    </row>
    <row r="36261" spans="10:10" x14ac:dyDescent="0.25">
      <c r="J36261" t="str">
        <f t="shared" si="817"/>
        <v/>
      </c>
    </row>
    <row r="36262" spans="10:10" x14ac:dyDescent="0.25">
      <c r="J36262" t="str">
        <f t="shared" si="817"/>
        <v/>
      </c>
    </row>
    <row r="36263" spans="10:10" x14ac:dyDescent="0.25">
      <c r="J36263" t="str">
        <f t="shared" si="817"/>
        <v/>
      </c>
    </row>
    <row r="36264" spans="10:10" x14ac:dyDescent="0.25">
      <c r="J36264" t="str">
        <f t="shared" si="817"/>
        <v/>
      </c>
    </row>
    <row r="36265" spans="10:10" x14ac:dyDescent="0.25">
      <c r="J36265" t="str">
        <f t="shared" si="817"/>
        <v/>
      </c>
    </row>
    <row r="36266" spans="10:10" x14ac:dyDescent="0.25">
      <c r="J36266" t="str">
        <f t="shared" si="817"/>
        <v/>
      </c>
    </row>
    <row r="36267" spans="10:10" x14ac:dyDescent="0.25">
      <c r="J36267" t="str">
        <f t="shared" si="817"/>
        <v/>
      </c>
    </row>
    <row r="36268" spans="10:10" x14ac:dyDescent="0.25">
      <c r="J36268" t="str">
        <f t="shared" si="817"/>
        <v/>
      </c>
    </row>
    <row r="36269" spans="10:10" x14ac:dyDescent="0.25">
      <c r="J36269" t="str">
        <f t="shared" si="817"/>
        <v/>
      </c>
    </row>
    <row r="36270" spans="10:10" x14ac:dyDescent="0.25">
      <c r="J36270" t="str">
        <f t="shared" si="817"/>
        <v/>
      </c>
    </row>
    <row r="36271" spans="10:10" x14ac:dyDescent="0.25">
      <c r="J36271" t="str">
        <f t="shared" si="817"/>
        <v/>
      </c>
    </row>
    <row r="36272" spans="10:10" x14ac:dyDescent="0.25">
      <c r="J36272" t="str">
        <f t="shared" si="817"/>
        <v/>
      </c>
    </row>
    <row r="36273" spans="10:10" x14ac:dyDescent="0.25">
      <c r="J36273" t="str">
        <f t="shared" si="817"/>
        <v/>
      </c>
    </row>
    <row r="36274" spans="10:10" x14ac:dyDescent="0.25">
      <c r="J36274" t="str">
        <f t="shared" si="817"/>
        <v/>
      </c>
    </row>
    <row r="36275" spans="10:10" x14ac:dyDescent="0.25">
      <c r="J36275" t="str">
        <f t="shared" si="817"/>
        <v/>
      </c>
    </row>
    <row r="36276" spans="10:10" x14ac:dyDescent="0.25">
      <c r="J36276" t="str">
        <f t="shared" si="817"/>
        <v/>
      </c>
    </row>
    <row r="36277" spans="10:10" x14ac:dyDescent="0.25">
      <c r="J36277" t="str">
        <f t="shared" si="817"/>
        <v/>
      </c>
    </row>
    <row r="36278" spans="10:10" x14ac:dyDescent="0.25">
      <c r="J36278" t="str">
        <f t="shared" si="817"/>
        <v/>
      </c>
    </row>
    <row r="36279" spans="10:10" x14ac:dyDescent="0.25">
      <c r="J36279" t="str">
        <f t="shared" si="817"/>
        <v/>
      </c>
    </row>
    <row r="36280" spans="10:10" x14ac:dyDescent="0.25">
      <c r="J36280" t="str">
        <f t="shared" si="817"/>
        <v/>
      </c>
    </row>
    <row r="36281" spans="10:10" x14ac:dyDescent="0.25">
      <c r="J36281" t="str">
        <f t="shared" si="817"/>
        <v/>
      </c>
    </row>
    <row r="36282" spans="10:10" x14ac:dyDescent="0.25">
      <c r="J36282" t="str">
        <f t="shared" si="817"/>
        <v/>
      </c>
    </row>
    <row r="36283" spans="10:10" x14ac:dyDescent="0.25">
      <c r="J36283" t="str">
        <f t="shared" si="817"/>
        <v/>
      </c>
    </row>
    <row r="36284" spans="10:10" x14ac:dyDescent="0.25">
      <c r="J36284" t="str">
        <f t="shared" si="817"/>
        <v/>
      </c>
    </row>
    <row r="36285" spans="10:10" x14ac:dyDescent="0.25">
      <c r="J36285" t="str">
        <f t="shared" si="817"/>
        <v/>
      </c>
    </row>
    <row r="36286" spans="10:10" x14ac:dyDescent="0.25">
      <c r="J36286" t="str">
        <f t="shared" si="817"/>
        <v/>
      </c>
    </row>
    <row r="36287" spans="10:10" x14ac:dyDescent="0.25">
      <c r="J36287" t="str">
        <f t="shared" si="817"/>
        <v/>
      </c>
    </row>
    <row r="36288" spans="10:10" x14ac:dyDescent="0.25">
      <c r="J36288" t="str">
        <f t="shared" si="817"/>
        <v/>
      </c>
    </row>
    <row r="36289" spans="10:10" x14ac:dyDescent="0.25">
      <c r="J36289" t="str">
        <f t="shared" si="817"/>
        <v/>
      </c>
    </row>
    <row r="36290" spans="10:10" x14ac:dyDescent="0.25">
      <c r="J36290" t="str">
        <f t="shared" si="817"/>
        <v/>
      </c>
    </row>
    <row r="36291" spans="10:10" x14ac:dyDescent="0.25">
      <c r="J36291" t="str">
        <f t="shared" ref="J36291:J36354" si="818">B36291&amp;C36291&amp;E36291&amp;IF(C36291="Skog",F36291&amp;G36291,"")</f>
        <v/>
      </c>
    </row>
    <row r="36292" spans="10:10" x14ac:dyDescent="0.25">
      <c r="J36292" t="str">
        <f t="shared" si="818"/>
        <v/>
      </c>
    </row>
    <row r="36293" spans="10:10" x14ac:dyDescent="0.25">
      <c r="J36293" t="str">
        <f t="shared" si="818"/>
        <v/>
      </c>
    </row>
    <row r="36294" spans="10:10" x14ac:dyDescent="0.25">
      <c r="J36294" t="str">
        <f t="shared" si="818"/>
        <v/>
      </c>
    </row>
    <row r="36295" spans="10:10" x14ac:dyDescent="0.25">
      <c r="J36295" t="str">
        <f t="shared" si="818"/>
        <v/>
      </c>
    </row>
    <row r="36296" spans="10:10" x14ac:dyDescent="0.25">
      <c r="J36296" t="str">
        <f t="shared" si="818"/>
        <v/>
      </c>
    </row>
    <row r="36297" spans="10:10" x14ac:dyDescent="0.25">
      <c r="J36297" t="str">
        <f t="shared" si="818"/>
        <v/>
      </c>
    </row>
    <row r="36298" spans="10:10" x14ac:dyDescent="0.25">
      <c r="J36298" t="str">
        <f t="shared" si="818"/>
        <v/>
      </c>
    </row>
    <row r="36299" spans="10:10" x14ac:dyDescent="0.25">
      <c r="J36299" t="str">
        <f t="shared" si="818"/>
        <v/>
      </c>
    </row>
    <row r="36300" spans="10:10" x14ac:dyDescent="0.25">
      <c r="J36300" t="str">
        <f t="shared" si="818"/>
        <v/>
      </c>
    </row>
    <row r="36301" spans="10:10" x14ac:dyDescent="0.25">
      <c r="J36301" t="str">
        <f t="shared" si="818"/>
        <v/>
      </c>
    </row>
    <row r="36302" spans="10:10" x14ac:dyDescent="0.25">
      <c r="J36302" t="str">
        <f t="shared" si="818"/>
        <v/>
      </c>
    </row>
    <row r="36303" spans="10:10" x14ac:dyDescent="0.25">
      <c r="J36303" t="str">
        <f t="shared" si="818"/>
        <v/>
      </c>
    </row>
    <row r="36304" spans="10:10" x14ac:dyDescent="0.25">
      <c r="J36304" t="str">
        <f t="shared" si="818"/>
        <v/>
      </c>
    </row>
    <row r="36305" spans="10:10" x14ac:dyDescent="0.25">
      <c r="J36305" t="str">
        <f t="shared" si="818"/>
        <v/>
      </c>
    </row>
    <row r="36306" spans="10:10" x14ac:dyDescent="0.25">
      <c r="J36306" t="str">
        <f t="shared" si="818"/>
        <v/>
      </c>
    </row>
    <row r="36307" spans="10:10" x14ac:dyDescent="0.25">
      <c r="J36307" t="str">
        <f t="shared" si="818"/>
        <v/>
      </c>
    </row>
    <row r="36308" spans="10:10" x14ac:dyDescent="0.25">
      <c r="J36308" t="str">
        <f t="shared" si="818"/>
        <v/>
      </c>
    </row>
    <row r="36309" spans="10:10" x14ac:dyDescent="0.25">
      <c r="J36309" t="str">
        <f t="shared" si="818"/>
        <v/>
      </c>
    </row>
    <row r="36310" spans="10:10" x14ac:dyDescent="0.25">
      <c r="J36310" t="str">
        <f t="shared" si="818"/>
        <v/>
      </c>
    </row>
    <row r="36311" spans="10:10" x14ac:dyDescent="0.25">
      <c r="J36311" t="str">
        <f t="shared" si="818"/>
        <v/>
      </c>
    </row>
    <row r="36312" spans="10:10" x14ac:dyDescent="0.25">
      <c r="J36312" t="str">
        <f t="shared" si="818"/>
        <v/>
      </c>
    </row>
    <row r="36313" spans="10:10" x14ac:dyDescent="0.25">
      <c r="J36313" t="str">
        <f t="shared" si="818"/>
        <v/>
      </c>
    </row>
    <row r="36314" spans="10:10" x14ac:dyDescent="0.25">
      <c r="J36314" t="str">
        <f t="shared" si="818"/>
        <v/>
      </c>
    </row>
    <row r="36315" spans="10:10" x14ac:dyDescent="0.25">
      <c r="J36315" t="str">
        <f t="shared" si="818"/>
        <v/>
      </c>
    </row>
    <row r="36316" spans="10:10" x14ac:dyDescent="0.25">
      <c r="J36316" t="str">
        <f t="shared" si="818"/>
        <v/>
      </c>
    </row>
    <row r="36317" spans="10:10" x14ac:dyDescent="0.25">
      <c r="J36317" t="str">
        <f t="shared" si="818"/>
        <v/>
      </c>
    </row>
    <row r="36318" spans="10:10" x14ac:dyDescent="0.25">
      <c r="J36318" t="str">
        <f t="shared" si="818"/>
        <v/>
      </c>
    </row>
    <row r="36319" spans="10:10" x14ac:dyDescent="0.25">
      <c r="J36319" t="str">
        <f t="shared" si="818"/>
        <v/>
      </c>
    </row>
    <row r="36320" spans="10:10" x14ac:dyDescent="0.25">
      <c r="J36320" t="str">
        <f t="shared" si="818"/>
        <v/>
      </c>
    </row>
    <row r="36321" spans="10:10" x14ac:dyDescent="0.25">
      <c r="J36321" t="str">
        <f t="shared" si="818"/>
        <v/>
      </c>
    </row>
    <row r="36322" spans="10:10" x14ac:dyDescent="0.25">
      <c r="J36322" t="str">
        <f t="shared" si="818"/>
        <v/>
      </c>
    </row>
    <row r="36323" spans="10:10" x14ac:dyDescent="0.25">
      <c r="J36323" t="str">
        <f t="shared" si="818"/>
        <v/>
      </c>
    </row>
    <row r="36324" spans="10:10" x14ac:dyDescent="0.25">
      <c r="J36324" t="str">
        <f t="shared" si="818"/>
        <v/>
      </c>
    </row>
    <row r="36325" spans="10:10" x14ac:dyDescent="0.25">
      <c r="J36325" t="str">
        <f t="shared" si="818"/>
        <v/>
      </c>
    </row>
    <row r="36326" spans="10:10" x14ac:dyDescent="0.25">
      <c r="J36326" t="str">
        <f t="shared" si="818"/>
        <v/>
      </c>
    </row>
    <row r="36327" spans="10:10" x14ac:dyDescent="0.25">
      <c r="J36327" t="str">
        <f t="shared" si="818"/>
        <v/>
      </c>
    </row>
    <row r="36328" spans="10:10" x14ac:dyDescent="0.25">
      <c r="J36328" t="str">
        <f t="shared" si="818"/>
        <v/>
      </c>
    </row>
    <row r="36329" spans="10:10" x14ac:dyDescent="0.25">
      <c r="J36329" t="str">
        <f t="shared" si="818"/>
        <v/>
      </c>
    </row>
    <row r="36330" spans="10:10" x14ac:dyDescent="0.25">
      <c r="J36330" t="str">
        <f t="shared" si="818"/>
        <v/>
      </c>
    </row>
    <row r="36331" spans="10:10" x14ac:dyDescent="0.25">
      <c r="J36331" t="str">
        <f t="shared" si="818"/>
        <v/>
      </c>
    </row>
    <row r="36332" spans="10:10" x14ac:dyDescent="0.25">
      <c r="J36332" t="str">
        <f t="shared" si="818"/>
        <v/>
      </c>
    </row>
    <row r="36333" spans="10:10" x14ac:dyDescent="0.25">
      <c r="J36333" t="str">
        <f t="shared" si="818"/>
        <v/>
      </c>
    </row>
    <row r="36334" spans="10:10" x14ac:dyDescent="0.25">
      <c r="J36334" t="str">
        <f t="shared" si="818"/>
        <v/>
      </c>
    </row>
    <row r="36335" spans="10:10" x14ac:dyDescent="0.25">
      <c r="J36335" t="str">
        <f t="shared" si="818"/>
        <v/>
      </c>
    </row>
    <row r="36336" spans="10:10" x14ac:dyDescent="0.25">
      <c r="J36336" t="str">
        <f t="shared" si="818"/>
        <v/>
      </c>
    </row>
    <row r="36337" spans="10:10" x14ac:dyDescent="0.25">
      <c r="J36337" t="str">
        <f t="shared" si="818"/>
        <v/>
      </c>
    </row>
    <row r="36338" spans="10:10" x14ac:dyDescent="0.25">
      <c r="J36338" t="str">
        <f t="shared" si="818"/>
        <v/>
      </c>
    </row>
    <row r="36339" spans="10:10" x14ac:dyDescent="0.25">
      <c r="J36339" t="str">
        <f t="shared" si="818"/>
        <v/>
      </c>
    </row>
    <row r="36340" spans="10:10" x14ac:dyDescent="0.25">
      <c r="J36340" t="str">
        <f t="shared" si="818"/>
        <v/>
      </c>
    </row>
    <row r="36341" spans="10:10" x14ac:dyDescent="0.25">
      <c r="J36341" t="str">
        <f t="shared" si="818"/>
        <v/>
      </c>
    </row>
    <row r="36342" spans="10:10" x14ac:dyDescent="0.25">
      <c r="J36342" t="str">
        <f t="shared" si="818"/>
        <v/>
      </c>
    </row>
    <row r="36343" spans="10:10" x14ac:dyDescent="0.25">
      <c r="J36343" t="str">
        <f t="shared" si="818"/>
        <v/>
      </c>
    </row>
    <row r="36344" spans="10:10" x14ac:dyDescent="0.25">
      <c r="J36344" t="str">
        <f t="shared" si="818"/>
        <v/>
      </c>
    </row>
    <row r="36345" spans="10:10" x14ac:dyDescent="0.25">
      <c r="J36345" t="str">
        <f t="shared" si="818"/>
        <v/>
      </c>
    </row>
    <row r="36346" spans="10:10" x14ac:dyDescent="0.25">
      <c r="J36346" t="str">
        <f t="shared" si="818"/>
        <v/>
      </c>
    </row>
    <row r="36347" spans="10:10" x14ac:dyDescent="0.25">
      <c r="J36347" t="str">
        <f t="shared" si="818"/>
        <v/>
      </c>
    </row>
    <row r="36348" spans="10:10" x14ac:dyDescent="0.25">
      <c r="J36348" t="str">
        <f t="shared" si="818"/>
        <v/>
      </c>
    </row>
    <row r="36349" spans="10:10" x14ac:dyDescent="0.25">
      <c r="J36349" t="str">
        <f t="shared" si="818"/>
        <v/>
      </c>
    </row>
    <row r="36350" spans="10:10" x14ac:dyDescent="0.25">
      <c r="J36350" t="str">
        <f t="shared" si="818"/>
        <v/>
      </c>
    </row>
    <row r="36351" spans="10:10" x14ac:dyDescent="0.25">
      <c r="J36351" t="str">
        <f t="shared" si="818"/>
        <v/>
      </c>
    </row>
    <row r="36352" spans="10:10" x14ac:dyDescent="0.25">
      <c r="J36352" t="str">
        <f t="shared" si="818"/>
        <v/>
      </c>
    </row>
    <row r="36353" spans="10:10" x14ac:dyDescent="0.25">
      <c r="J36353" t="str">
        <f t="shared" si="818"/>
        <v/>
      </c>
    </row>
    <row r="36354" spans="10:10" x14ac:dyDescent="0.25">
      <c r="J36354" t="str">
        <f t="shared" si="818"/>
        <v/>
      </c>
    </row>
    <row r="36355" spans="10:10" x14ac:dyDescent="0.25">
      <c r="J36355" t="str">
        <f t="shared" ref="J36355:J36418" si="819">B36355&amp;C36355&amp;E36355&amp;IF(C36355="Skog",F36355&amp;G36355,"")</f>
        <v/>
      </c>
    </row>
    <row r="36356" spans="10:10" x14ac:dyDescent="0.25">
      <c r="J36356" t="str">
        <f t="shared" si="819"/>
        <v/>
      </c>
    </row>
    <row r="36357" spans="10:10" x14ac:dyDescent="0.25">
      <c r="J36357" t="str">
        <f t="shared" si="819"/>
        <v/>
      </c>
    </row>
    <row r="36358" spans="10:10" x14ac:dyDescent="0.25">
      <c r="J36358" t="str">
        <f t="shared" si="819"/>
        <v/>
      </c>
    </row>
    <row r="36359" spans="10:10" x14ac:dyDescent="0.25">
      <c r="J36359" t="str">
        <f t="shared" si="819"/>
        <v/>
      </c>
    </row>
    <row r="36360" spans="10:10" x14ac:dyDescent="0.25">
      <c r="J36360" t="str">
        <f t="shared" si="819"/>
        <v/>
      </c>
    </row>
    <row r="36361" spans="10:10" x14ac:dyDescent="0.25">
      <c r="J36361" t="str">
        <f t="shared" si="819"/>
        <v/>
      </c>
    </row>
    <row r="36362" spans="10:10" x14ac:dyDescent="0.25">
      <c r="J36362" t="str">
        <f t="shared" si="819"/>
        <v/>
      </c>
    </row>
    <row r="36363" spans="10:10" x14ac:dyDescent="0.25">
      <c r="J36363" t="str">
        <f t="shared" si="819"/>
        <v/>
      </c>
    </row>
    <row r="36364" spans="10:10" x14ac:dyDescent="0.25">
      <c r="J36364" t="str">
        <f t="shared" si="819"/>
        <v/>
      </c>
    </row>
    <row r="36365" spans="10:10" x14ac:dyDescent="0.25">
      <c r="J36365" t="str">
        <f t="shared" si="819"/>
        <v/>
      </c>
    </row>
    <row r="36366" spans="10:10" x14ac:dyDescent="0.25">
      <c r="J36366" t="str">
        <f t="shared" si="819"/>
        <v/>
      </c>
    </row>
    <row r="36367" spans="10:10" x14ac:dyDescent="0.25">
      <c r="J36367" t="str">
        <f t="shared" si="819"/>
        <v/>
      </c>
    </row>
    <row r="36368" spans="10:10" x14ac:dyDescent="0.25">
      <c r="J36368" t="str">
        <f t="shared" si="819"/>
        <v/>
      </c>
    </row>
    <row r="36369" spans="10:10" x14ac:dyDescent="0.25">
      <c r="J36369" t="str">
        <f t="shared" si="819"/>
        <v/>
      </c>
    </row>
    <row r="36370" spans="10:10" x14ac:dyDescent="0.25">
      <c r="J36370" t="str">
        <f t="shared" si="819"/>
        <v/>
      </c>
    </row>
    <row r="36371" spans="10:10" x14ac:dyDescent="0.25">
      <c r="J36371" t="str">
        <f t="shared" si="819"/>
        <v/>
      </c>
    </row>
    <row r="36372" spans="10:10" x14ac:dyDescent="0.25">
      <c r="J36372" t="str">
        <f t="shared" si="819"/>
        <v/>
      </c>
    </row>
    <row r="36373" spans="10:10" x14ac:dyDescent="0.25">
      <c r="J36373" t="str">
        <f t="shared" si="819"/>
        <v/>
      </c>
    </row>
    <row r="36374" spans="10:10" x14ac:dyDescent="0.25">
      <c r="J36374" t="str">
        <f t="shared" si="819"/>
        <v/>
      </c>
    </row>
    <row r="36375" spans="10:10" x14ac:dyDescent="0.25">
      <c r="J36375" t="str">
        <f t="shared" si="819"/>
        <v/>
      </c>
    </row>
    <row r="36376" spans="10:10" x14ac:dyDescent="0.25">
      <c r="J36376" t="str">
        <f t="shared" si="819"/>
        <v/>
      </c>
    </row>
    <row r="36377" spans="10:10" x14ac:dyDescent="0.25">
      <c r="J36377" t="str">
        <f t="shared" si="819"/>
        <v/>
      </c>
    </row>
    <row r="36378" spans="10:10" x14ac:dyDescent="0.25">
      <c r="J36378" t="str">
        <f t="shared" si="819"/>
        <v/>
      </c>
    </row>
    <row r="36379" spans="10:10" x14ac:dyDescent="0.25">
      <c r="J36379" t="str">
        <f t="shared" si="819"/>
        <v/>
      </c>
    </row>
    <row r="36380" spans="10:10" x14ac:dyDescent="0.25">
      <c r="J36380" t="str">
        <f t="shared" si="819"/>
        <v/>
      </c>
    </row>
    <row r="36381" spans="10:10" x14ac:dyDescent="0.25">
      <c r="J36381" t="str">
        <f t="shared" si="819"/>
        <v/>
      </c>
    </row>
    <row r="36382" spans="10:10" x14ac:dyDescent="0.25">
      <c r="J36382" t="str">
        <f t="shared" si="819"/>
        <v/>
      </c>
    </row>
    <row r="36383" spans="10:10" x14ac:dyDescent="0.25">
      <c r="J36383" t="str">
        <f t="shared" si="819"/>
        <v/>
      </c>
    </row>
    <row r="36384" spans="10:10" x14ac:dyDescent="0.25">
      <c r="J36384" t="str">
        <f t="shared" si="819"/>
        <v/>
      </c>
    </row>
    <row r="36385" spans="10:10" x14ac:dyDescent="0.25">
      <c r="J36385" t="str">
        <f t="shared" si="819"/>
        <v/>
      </c>
    </row>
    <row r="36386" spans="10:10" x14ac:dyDescent="0.25">
      <c r="J36386" t="str">
        <f t="shared" si="819"/>
        <v/>
      </c>
    </row>
    <row r="36387" spans="10:10" x14ac:dyDescent="0.25">
      <c r="J36387" t="str">
        <f t="shared" si="819"/>
        <v/>
      </c>
    </row>
    <row r="36388" spans="10:10" x14ac:dyDescent="0.25">
      <c r="J36388" t="str">
        <f t="shared" si="819"/>
        <v/>
      </c>
    </row>
    <row r="36389" spans="10:10" x14ac:dyDescent="0.25">
      <c r="J36389" t="str">
        <f t="shared" si="819"/>
        <v/>
      </c>
    </row>
    <row r="36390" spans="10:10" x14ac:dyDescent="0.25">
      <c r="J36390" t="str">
        <f t="shared" si="819"/>
        <v/>
      </c>
    </row>
    <row r="36391" spans="10:10" x14ac:dyDescent="0.25">
      <c r="J36391" t="str">
        <f t="shared" si="819"/>
        <v/>
      </c>
    </row>
    <row r="36392" spans="10:10" x14ac:dyDescent="0.25">
      <c r="J36392" t="str">
        <f t="shared" si="819"/>
        <v/>
      </c>
    </row>
    <row r="36393" spans="10:10" x14ac:dyDescent="0.25">
      <c r="J36393" t="str">
        <f t="shared" si="819"/>
        <v/>
      </c>
    </row>
    <row r="36394" spans="10:10" x14ac:dyDescent="0.25">
      <c r="J36394" t="str">
        <f t="shared" si="819"/>
        <v/>
      </c>
    </row>
    <row r="36395" spans="10:10" x14ac:dyDescent="0.25">
      <c r="J36395" t="str">
        <f t="shared" si="819"/>
        <v/>
      </c>
    </row>
    <row r="36396" spans="10:10" x14ac:dyDescent="0.25">
      <c r="J36396" t="str">
        <f t="shared" si="819"/>
        <v/>
      </c>
    </row>
    <row r="36397" spans="10:10" x14ac:dyDescent="0.25">
      <c r="J36397" t="str">
        <f t="shared" si="819"/>
        <v/>
      </c>
    </row>
    <row r="36398" spans="10:10" x14ac:dyDescent="0.25">
      <c r="J36398" t="str">
        <f t="shared" si="819"/>
        <v/>
      </c>
    </row>
    <row r="36399" spans="10:10" x14ac:dyDescent="0.25">
      <c r="J36399" t="str">
        <f t="shared" si="819"/>
        <v/>
      </c>
    </row>
    <row r="36400" spans="10:10" x14ac:dyDescent="0.25">
      <c r="J36400" t="str">
        <f t="shared" si="819"/>
        <v/>
      </c>
    </row>
    <row r="36401" spans="10:10" x14ac:dyDescent="0.25">
      <c r="J36401" t="str">
        <f t="shared" si="819"/>
        <v/>
      </c>
    </row>
    <row r="36402" spans="10:10" x14ac:dyDescent="0.25">
      <c r="J36402" t="str">
        <f t="shared" si="819"/>
        <v/>
      </c>
    </row>
    <row r="36403" spans="10:10" x14ac:dyDescent="0.25">
      <c r="J36403" t="str">
        <f t="shared" si="819"/>
        <v/>
      </c>
    </row>
    <row r="36404" spans="10:10" x14ac:dyDescent="0.25">
      <c r="J36404" t="str">
        <f t="shared" si="819"/>
        <v/>
      </c>
    </row>
    <row r="36405" spans="10:10" x14ac:dyDescent="0.25">
      <c r="J36405" t="str">
        <f t="shared" si="819"/>
        <v/>
      </c>
    </row>
    <row r="36406" spans="10:10" x14ac:dyDescent="0.25">
      <c r="J36406" t="str">
        <f t="shared" si="819"/>
        <v/>
      </c>
    </row>
    <row r="36407" spans="10:10" x14ac:dyDescent="0.25">
      <c r="J36407" t="str">
        <f t="shared" si="819"/>
        <v/>
      </c>
    </row>
    <row r="36408" spans="10:10" x14ac:dyDescent="0.25">
      <c r="J36408" t="str">
        <f t="shared" si="819"/>
        <v/>
      </c>
    </row>
    <row r="36409" spans="10:10" x14ac:dyDescent="0.25">
      <c r="J36409" t="str">
        <f t="shared" si="819"/>
        <v/>
      </c>
    </row>
    <row r="36410" spans="10:10" x14ac:dyDescent="0.25">
      <c r="J36410" t="str">
        <f t="shared" si="819"/>
        <v/>
      </c>
    </row>
    <row r="36411" spans="10:10" x14ac:dyDescent="0.25">
      <c r="J36411" t="str">
        <f t="shared" si="819"/>
        <v/>
      </c>
    </row>
    <row r="36412" spans="10:10" x14ac:dyDescent="0.25">
      <c r="J36412" t="str">
        <f t="shared" si="819"/>
        <v/>
      </c>
    </row>
    <row r="36413" spans="10:10" x14ac:dyDescent="0.25">
      <c r="J36413" t="str">
        <f t="shared" si="819"/>
        <v/>
      </c>
    </row>
    <row r="36414" spans="10:10" x14ac:dyDescent="0.25">
      <c r="J36414" t="str">
        <f t="shared" si="819"/>
        <v/>
      </c>
    </row>
    <row r="36415" spans="10:10" x14ac:dyDescent="0.25">
      <c r="J36415" t="str">
        <f t="shared" si="819"/>
        <v/>
      </c>
    </row>
    <row r="36416" spans="10:10" x14ac:dyDescent="0.25">
      <c r="J36416" t="str">
        <f t="shared" si="819"/>
        <v/>
      </c>
    </row>
    <row r="36417" spans="10:10" x14ac:dyDescent="0.25">
      <c r="J36417" t="str">
        <f t="shared" si="819"/>
        <v/>
      </c>
    </row>
    <row r="36418" spans="10:10" x14ac:dyDescent="0.25">
      <c r="J36418" t="str">
        <f t="shared" si="819"/>
        <v/>
      </c>
    </row>
    <row r="36419" spans="10:10" x14ac:dyDescent="0.25">
      <c r="J36419" t="str">
        <f t="shared" ref="J36419:J36482" si="820">B36419&amp;C36419&amp;E36419&amp;IF(C36419="Skog",F36419&amp;G36419,"")</f>
        <v/>
      </c>
    </row>
    <row r="36420" spans="10:10" x14ac:dyDescent="0.25">
      <c r="J36420" t="str">
        <f t="shared" si="820"/>
        <v/>
      </c>
    </row>
    <row r="36421" spans="10:10" x14ac:dyDescent="0.25">
      <c r="J36421" t="str">
        <f t="shared" si="820"/>
        <v/>
      </c>
    </row>
    <row r="36422" spans="10:10" x14ac:dyDescent="0.25">
      <c r="J36422" t="str">
        <f t="shared" si="820"/>
        <v/>
      </c>
    </row>
    <row r="36423" spans="10:10" x14ac:dyDescent="0.25">
      <c r="J36423" t="str">
        <f t="shared" si="820"/>
        <v/>
      </c>
    </row>
    <row r="36424" spans="10:10" x14ac:dyDescent="0.25">
      <c r="J36424" t="str">
        <f t="shared" si="820"/>
        <v/>
      </c>
    </row>
    <row r="36425" spans="10:10" x14ac:dyDescent="0.25">
      <c r="J36425" t="str">
        <f t="shared" si="820"/>
        <v/>
      </c>
    </row>
    <row r="36426" spans="10:10" x14ac:dyDescent="0.25">
      <c r="J36426" t="str">
        <f t="shared" si="820"/>
        <v/>
      </c>
    </row>
    <row r="36427" spans="10:10" x14ac:dyDescent="0.25">
      <c r="J36427" t="str">
        <f t="shared" si="820"/>
        <v/>
      </c>
    </row>
    <row r="36428" spans="10:10" x14ac:dyDescent="0.25">
      <c r="J36428" t="str">
        <f t="shared" si="820"/>
        <v/>
      </c>
    </row>
    <row r="36429" spans="10:10" x14ac:dyDescent="0.25">
      <c r="J36429" t="str">
        <f t="shared" si="820"/>
        <v/>
      </c>
    </row>
    <row r="36430" spans="10:10" x14ac:dyDescent="0.25">
      <c r="J36430" t="str">
        <f t="shared" si="820"/>
        <v/>
      </c>
    </row>
    <row r="36431" spans="10:10" x14ac:dyDescent="0.25">
      <c r="J36431" t="str">
        <f t="shared" si="820"/>
        <v/>
      </c>
    </row>
    <row r="36432" spans="10:10" x14ac:dyDescent="0.25">
      <c r="J36432" t="str">
        <f t="shared" si="820"/>
        <v/>
      </c>
    </row>
    <row r="36433" spans="10:10" x14ac:dyDescent="0.25">
      <c r="J36433" t="str">
        <f t="shared" si="820"/>
        <v/>
      </c>
    </row>
    <row r="36434" spans="10:10" x14ac:dyDescent="0.25">
      <c r="J36434" t="str">
        <f t="shared" si="820"/>
        <v/>
      </c>
    </row>
    <row r="36435" spans="10:10" x14ac:dyDescent="0.25">
      <c r="J36435" t="str">
        <f t="shared" si="820"/>
        <v/>
      </c>
    </row>
    <row r="36436" spans="10:10" x14ac:dyDescent="0.25">
      <c r="J36436" t="str">
        <f t="shared" si="820"/>
        <v/>
      </c>
    </row>
    <row r="36437" spans="10:10" x14ac:dyDescent="0.25">
      <c r="J36437" t="str">
        <f t="shared" si="820"/>
        <v/>
      </c>
    </row>
    <row r="36438" spans="10:10" x14ac:dyDescent="0.25">
      <c r="J36438" t="str">
        <f t="shared" si="820"/>
        <v/>
      </c>
    </row>
    <row r="36439" spans="10:10" x14ac:dyDescent="0.25">
      <c r="J36439" t="str">
        <f t="shared" si="820"/>
        <v/>
      </c>
    </row>
    <row r="36440" spans="10:10" x14ac:dyDescent="0.25">
      <c r="J36440" t="str">
        <f t="shared" si="820"/>
        <v/>
      </c>
    </row>
    <row r="36441" spans="10:10" x14ac:dyDescent="0.25">
      <c r="J36441" t="str">
        <f t="shared" si="820"/>
        <v/>
      </c>
    </row>
    <row r="36442" spans="10:10" x14ac:dyDescent="0.25">
      <c r="J36442" t="str">
        <f t="shared" si="820"/>
        <v/>
      </c>
    </row>
    <row r="36443" spans="10:10" x14ac:dyDescent="0.25">
      <c r="J36443" t="str">
        <f t="shared" si="820"/>
        <v/>
      </c>
    </row>
    <row r="36444" spans="10:10" x14ac:dyDescent="0.25">
      <c r="J36444" t="str">
        <f t="shared" si="820"/>
        <v/>
      </c>
    </row>
    <row r="36445" spans="10:10" x14ac:dyDescent="0.25">
      <c r="J36445" t="str">
        <f t="shared" si="820"/>
        <v/>
      </c>
    </row>
    <row r="36446" spans="10:10" x14ac:dyDescent="0.25">
      <c r="J36446" t="str">
        <f t="shared" si="820"/>
        <v/>
      </c>
    </row>
    <row r="36447" spans="10:10" x14ac:dyDescent="0.25">
      <c r="J36447" t="str">
        <f t="shared" si="820"/>
        <v/>
      </c>
    </row>
    <row r="36448" spans="10:10" x14ac:dyDescent="0.25">
      <c r="J36448" t="str">
        <f t="shared" si="820"/>
        <v/>
      </c>
    </row>
    <row r="36449" spans="10:10" x14ac:dyDescent="0.25">
      <c r="J36449" t="str">
        <f t="shared" si="820"/>
        <v/>
      </c>
    </row>
    <row r="36450" spans="10:10" x14ac:dyDescent="0.25">
      <c r="J36450" t="str">
        <f t="shared" si="820"/>
        <v/>
      </c>
    </row>
    <row r="36451" spans="10:10" x14ac:dyDescent="0.25">
      <c r="J36451" t="str">
        <f t="shared" si="820"/>
        <v/>
      </c>
    </row>
    <row r="36452" spans="10:10" x14ac:dyDescent="0.25">
      <c r="J36452" t="str">
        <f t="shared" si="820"/>
        <v/>
      </c>
    </row>
    <row r="36453" spans="10:10" x14ac:dyDescent="0.25">
      <c r="J36453" t="str">
        <f t="shared" si="820"/>
        <v/>
      </c>
    </row>
    <row r="36454" spans="10:10" x14ac:dyDescent="0.25">
      <c r="J36454" t="str">
        <f t="shared" si="820"/>
        <v/>
      </c>
    </row>
    <row r="36455" spans="10:10" x14ac:dyDescent="0.25">
      <c r="J36455" t="str">
        <f t="shared" si="820"/>
        <v/>
      </c>
    </row>
    <row r="36456" spans="10:10" x14ac:dyDescent="0.25">
      <c r="J36456" t="str">
        <f t="shared" si="820"/>
        <v/>
      </c>
    </row>
    <row r="36457" spans="10:10" x14ac:dyDescent="0.25">
      <c r="J36457" t="str">
        <f t="shared" si="820"/>
        <v/>
      </c>
    </row>
    <row r="36458" spans="10:10" x14ac:dyDescent="0.25">
      <c r="J36458" t="str">
        <f t="shared" si="820"/>
        <v/>
      </c>
    </row>
    <row r="36459" spans="10:10" x14ac:dyDescent="0.25">
      <c r="J36459" t="str">
        <f t="shared" si="820"/>
        <v/>
      </c>
    </row>
    <row r="36460" spans="10:10" x14ac:dyDescent="0.25">
      <c r="J36460" t="str">
        <f t="shared" si="820"/>
        <v/>
      </c>
    </row>
    <row r="36461" spans="10:10" x14ac:dyDescent="0.25">
      <c r="J36461" t="str">
        <f t="shared" si="820"/>
        <v/>
      </c>
    </row>
    <row r="36462" spans="10:10" x14ac:dyDescent="0.25">
      <c r="J36462" t="str">
        <f t="shared" si="820"/>
        <v/>
      </c>
    </row>
    <row r="36463" spans="10:10" x14ac:dyDescent="0.25">
      <c r="J36463" t="str">
        <f t="shared" si="820"/>
        <v/>
      </c>
    </row>
    <row r="36464" spans="10:10" x14ac:dyDescent="0.25">
      <c r="J36464" t="str">
        <f t="shared" si="820"/>
        <v/>
      </c>
    </row>
    <row r="36465" spans="10:10" x14ac:dyDescent="0.25">
      <c r="J36465" t="str">
        <f t="shared" si="820"/>
        <v/>
      </c>
    </row>
    <row r="36466" spans="10:10" x14ac:dyDescent="0.25">
      <c r="J36466" t="str">
        <f t="shared" si="820"/>
        <v/>
      </c>
    </row>
    <row r="36467" spans="10:10" x14ac:dyDescent="0.25">
      <c r="J36467" t="str">
        <f t="shared" si="820"/>
        <v/>
      </c>
    </row>
    <row r="36468" spans="10:10" x14ac:dyDescent="0.25">
      <c r="J36468" t="str">
        <f t="shared" si="820"/>
        <v/>
      </c>
    </row>
    <row r="36469" spans="10:10" x14ac:dyDescent="0.25">
      <c r="J36469" t="str">
        <f t="shared" si="820"/>
        <v/>
      </c>
    </row>
    <row r="36470" spans="10:10" x14ac:dyDescent="0.25">
      <c r="J36470" t="str">
        <f t="shared" si="820"/>
        <v/>
      </c>
    </row>
    <row r="36471" spans="10:10" x14ac:dyDescent="0.25">
      <c r="J36471" t="str">
        <f t="shared" si="820"/>
        <v/>
      </c>
    </row>
    <row r="36472" spans="10:10" x14ac:dyDescent="0.25">
      <c r="J36472" t="str">
        <f t="shared" si="820"/>
        <v/>
      </c>
    </row>
    <row r="36473" spans="10:10" x14ac:dyDescent="0.25">
      <c r="J36473" t="str">
        <f t="shared" si="820"/>
        <v/>
      </c>
    </row>
    <row r="36474" spans="10:10" x14ac:dyDescent="0.25">
      <c r="J36474" t="str">
        <f t="shared" si="820"/>
        <v/>
      </c>
    </row>
    <row r="36475" spans="10:10" x14ac:dyDescent="0.25">
      <c r="J36475" t="str">
        <f t="shared" si="820"/>
        <v/>
      </c>
    </row>
    <row r="36476" spans="10:10" x14ac:dyDescent="0.25">
      <c r="J36476" t="str">
        <f t="shared" si="820"/>
        <v/>
      </c>
    </row>
    <row r="36477" spans="10:10" x14ac:dyDescent="0.25">
      <c r="J36477" t="str">
        <f t="shared" si="820"/>
        <v/>
      </c>
    </row>
    <row r="36478" spans="10:10" x14ac:dyDescent="0.25">
      <c r="J36478" t="str">
        <f t="shared" si="820"/>
        <v/>
      </c>
    </row>
    <row r="36479" spans="10:10" x14ac:dyDescent="0.25">
      <c r="J36479" t="str">
        <f t="shared" si="820"/>
        <v/>
      </c>
    </row>
    <row r="36480" spans="10:10" x14ac:dyDescent="0.25">
      <c r="J36480" t="str">
        <f t="shared" si="820"/>
        <v/>
      </c>
    </row>
    <row r="36481" spans="10:10" x14ac:dyDescent="0.25">
      <c r="J36481" t="str">
        <f t="shared" si="820"/>
        <v/>
      </c>
    </row>
    <row r="36482" spans="10:10" x14ac:dyDescent="0.25">
      <c r="J36482" t="str">
        <f t="shared" si="820"/>
        <v/>
      </c>
    </row>
    <row r="36483" spans="10:10" x14ac:dyDescent="0.25">
      <c r="J36483" t="str">
        <f t="shared" ref="J36483:J36546" si="821">B36483&amp;C36483&amp;E36483&amp;IF(C36483="Skog",F36483&amp;G36483,"")</f>
        <v/>
      </c>
    </row>
    <row r="36484" spans="10:10" x14ac:dyDescent="0.25">
      <c r="J36484" t="str">
        <f t="shared" si="821"/>
        <v/>
      </c>
    </row>
    <row r="36485" spans="10:10" x14ac:dyDescent="0.25">
      <c r="J36485" t="str">
        <f t="shared" si="821"/>
        <v/>
      </c>
    </row>
    <row r="36486" spans="10:10" x14ac:dyDescent="0.25">
      <c r="J36486" t="str">
        <f t="shared" si="821"/>
        <v/>
      </c>
    </row>
    <row r="36487" spans="10:10" x14ac:dyDescent="0.25">
      <c r="J36487" t="str">
        <f t="shared" si="821"/>
        <v/>
      </c>
    </row>
    <row r="36488" spans="10:10" x14ac:dyDescent="0.25">
      <c r="J36488" t="str">
        <f t="shared" si="821"/>
        <v/>
      </c>
    </row>
    <row r="36489" spans="10:10" x14ac:dyDescent="0.25">
      <c r="J36489" t="str">
        <f t="shared" si="821"/>
        <v/>
      </c>
    </row>
    <row r="36490" spans="10:10" x14ac:dyDescent="0.25">
      <c r="J36490" t="str">
        <f t="shared" si="821"/>
        <v/>
      </c>
    </row>
    <row r="36491" spans="10:10" x14ac:dyDescent="0.25">
      <c r="J36491" t="str">
        <f t="shared" si="821"/>
        <v/>
      </c>
    </row>
    <row r="36492" spans="10:10" x14ac:dyDescent="0.25">
      <c r="J36492" t="str">
        <f t="shared" si="821"/>
        <v/>
      </c>
    </row>
    <row r="36493" spans="10:10" x14ac:dyDescent="0.25">
      <c r="J36493" t="str">
        <f t="shared" si="821"/>
        <v/>
      </c>
    </row>
    <row r="36494" spans="10:10" x14ac:dyDescent="0.25">
      <c r="J36494" t="str">
        <f t="shared" si="821"/>
        <v/>
      </c>
    </row>
    <row r="36495" spans="10:10" x14ac:dyDescent="0.25">
      <c r="J36495" t="str">
        <f t="shared" si="821"/>
        <v/>
      </c>
    </row>
    <row r="36496" spans="10:10" x14ac:dyDescent="0.25">
      <c r="J36496" t="str">
        <f t="shared" si="821"/>
        <v/>
      </c>
    </row>
    <row r="36497" spans="10:10" x14ac:dyDescent="0.25">
      <c r="J36497" t="str">
        <f t="shared" si="821"/>
        <v/>
      </c>
    </row>
    <row r="36498" spans="10:10" x14ac:dyDescent="0.25">
      <c r="J36498" t="str">
        <f t="shared" si="821"/>
        <v/>
      </c>
    </row>
    <row r="36499" spans="10:10" x14ac:dyDescent="0.25">
      <c r="J36499" t="str">
        <f t="shared" si="821"/>
        <v/>
      </c>
    </row>
    <row r="36500" spans="10:10" x14ac:dyDescent="0.25">
      <c r="J36500" t="str">
        <f t="shared" si="821"/>
        <v/>
      </c>
    </row>
    <row r="36501" spans="10:10" x14ac:dyDescent="0.25">
      <c r="J36501" t="str">
        <f t="shared" si="821"/>
        <v/>
      </c>
    </row>
    <row r="36502" spans="10:10" x14ac:dyDescent="0.25">
      <c r="J36502" t="str">
        <f t="shared" si="821"/>
        <v/>
      </c>
    </row>
    <row r="36503" spans="10:10" x14ac:dyDescent="0.25">
      <c r="J36503" t="str">
        <f t="shared" si="821"/>
        <v/>
      </c>
    </row>
    <row r="36504" spans="10:10" x14ac:dyDescent="0.25">
      <c r="J36504" t="str">
        <f t="shared" si="821"/>
        <v/>
      </c>
    </row>
    <row r="36505" spans="10:10" x14ac:dyDescent="0.25">
      <c r="J36505" t="str">
        <f t="shared" si="821"/>
        <v/>
      </c>
    </row>
    <row r="36506" spans="10:10" x14ac:dyDescent="0.25">
      <c r="J36506" t="str">
        <f t="shared" si="821"/>
        <v/>
      </c>
    </row>
    <row r="36507" spans="10:10" x14ac:dyDescent="0.25">
      <c r="J36507" t="str">
        <f t="shared" si="821"/>
        <v/>
      </c>
    </row>
    <row r="36508" spans="10:10" x14ac:dyDescent="0.25">
      <c r="J36508" t="str">
        <f t="shared" si="821"/>
        <v/>
      </c>
    </row>
    <row r="36509" spans="10:10" x14ac:dyDescent="0.25">
      <c r="J36509" t="str">
        <f t="shared" si="821"/>
        <v/>
      </c>
    </row>
    <row r="36510" spans="10:10" x14ac:dyDescent="0.25">
      <c r="J36510" t="str">
        <f t="shared" si="821"/>
        <v/>
      </c>
    </row>
    <row r="36511" spans="10:10" x14ac:dyDescent="0.25">
      <c r="J36511" t="str">
        <f t="shared" si="821"/>
        <v/>
      </c>
    </row>
    <row r="36512" spans="10:10" x14ac:dyDescent="0.25">
      <c r="J36512" t="str">
        <f t="shared" si="821"/>
        <v/>
      </c>
    </row>
    <row r="36513" spans="10:10" x14ac:dyDescent="0.25">
      <c r="J36513" t="str">
        <f t="shared" si="821"/>
        <v/>
      </c>
    </row>
    <row r="36514" spans="10:10" x14ac:dyDescent="0.25">
      <c r="J36514" t="str">
        <f t="shared" si="821"/>
        <v/>
      </c>
    </row>
    <row r="36515" spans="10:10" x14ac:dyDescent="0.25">
      <c r="J36515" t="str">
        <f t="shared" si="821"/>
        <v/>
      </c>
    </row>
    <row r="36516" spans="10:10" x14ac:dyDescent="0.25">
      <c r="J36516" t="str">
        <f t="shared" si="821"/>
        <v/>
      </c>
    </row>
    <row r="36517" spans="10:10" x14ac:dyDescent="0.25">
      <c r="J36517" t="str">
        <f t="shared" si="821"/>
        <v/>
      </c>
    </row>
    <row r="36518" spans="10:10" x14ac:dyDescent="0.25">
      <c r="J36518" t="str">
        <f t="shared" si="821"/>
        <v/>
      </c>
    </row>
    <row r="36519" spans="10:10" x14ac:dyDescent="0.25">
      <c r="J36519" t="str">
        <f t="shared" si="821"/>
        <v/>
      </c>
    </row>
    <row r="36520" spans="10:10" x14ac:dyDescent="0.25">
      <c r="J36520" t="str">
        <f t="shared" si="821"/>
        <v/>
      </c>
    </row>
    <row r="36521" spans="10:10" x14ac:dyDescent="0.25">
      <c r="J36521" t="str">
        <f t="shared" si="821"/>
        <v/>
      </c>
    </row>
    <row r="36522" spans="10:10" x14ac:dyDescent="0.25">
      <c r="J36522" t="str">
        <f t="shared" si="821"/>
        <v/>
      </c>
    </row>
    <row r="36523" spans="10:10" x14ac:dyDescent="0.25">
      <c r="J36523" t="str">
        <f t="shared" si="821"/>
        <v/>
      </c>
    </row>
    <row r="36524" spans="10:10" x14ac:dyDescent="0.25">
      <c r="J36524" t="str">
        <f t="shared" si="821"/>
        <v/>
      </c>
    </row>
    <row r="36525" spans="10:10" x14ac:dyDescent="0.25">
      <c r="J36525" t="str">
        <f t="shared" si="821"/>
        <v/>
      </c>
    </row>
    <row r="36526" spans="10:10" x14ac:dyDescent="0.25">
      <c r="J36526" t="str">
        <f t="shared" si="821"/>
        <v/>
      </c>
    </row>
    <row r="36527" spans="10:10" x14ac:dyDescent="0.25">
      <c r="J36527" t="str">
        <f t="shared" si="821"/>
        <v/>
      </c>
    </row>
    <row r="36528" spans="10:10" x14ac:dyDescent="0.25">
      <c r="J36528" t="str">
        <f t="shared" si="821"/>
        <v/>
      </c>
    </row>
    <row r="36529" spans="10:10" x14ac:dyDescent="0.25">
      <c r="J36529" t="str">
        <f t="shared" si="821"/>
        <v/>
      </c>
    </row>
    <row r="36530" spans="10:10" x14ac:dyDescent="0.25">
      <c r="J36530" t="str">
        <f t="shared" si="821"/>
        <v/>
      </c>
    </row>
    <row r="36531" spans="10:10" x14ac:dyDescent="0.25">
      <c r="J36531" t="str">
        <f t="shared" si="821"/>
        <v/>
      </c>
    </row>
    <row r="36532" spans="10:10" x14ac:dyDescent="0.25">
      <c r="J36532" t="str">
        <f t="shared" si="821"/>
        <v/>
      </c>
    </row>
    <row r="36533" spans="10:10" x14ac:dyDescent="0.25">
      <c r="J36533" t="str">
        <f t="shared" si="821"/>
        <v/>
      </c>
    </row>
    <row r="36534" spans="10:10" x14ac:dyDescent="0.25">
      <c r="J36534" t="str">
        <f t="shared" si="821"/>
        <v/>
      </c>
    </row>
    <row r="36535" spans="10:10" x14ac:dyDescent="0.25">
      <c r="J36535" t="str">
        <f t="shared" si="821"/>
        <v/>
      </c>
    </row>
    <row r="36536" spans="10:10" x14ac:dyDescent="0.25">
      <c r="J36536" t="str">
        <f t="shared" si="821"/>
        <v/>
      </c>
    </row>
    <row r="36537" spans="10:10" x14ac:dyDescent="0.25">
      <c r="J36537" t="str">
        <f t="shared" si="821"/>
        <v/>
      </c>
    </row>
    <row r="36538" spans="10:10" x14ac:dyDescent="0.25">
      <c r="J36538" t="str">
        <f t="shared" si="821"/>
        <v/>
      </c>
    </row>
    <row r="36539" spans="10:10" x14ac:dyDescent="0.25">
      <c r="J36539" t="str">
        <f t="shared" si="821"/>
        <v/>
      </c>
    </row>
    <row r="36540" spans="10:10" x14ac:dyDescent="0.25">
      <c r="J36540" t="str">
        <f t="shared" si="821"/>
        <v/>
      </c>
    </row>
    <row r="36541" spans="10:10" x14ac:dyDescent="0.25">
      <c r="J36541" t="str">
        <f t="shared" si="821"/>
        <v/>
      </c>
    </row>
    <row r="36542" spans="10:10" x14ac:dyDescent="0.25">
      <c r="J36542" t="str">
        <f t="shared" si="821"/>
        <v/>
      </c>
    </row>
    <row r="36543" spans="10:10" x14ac:dyDescent="0.25">
      <c r="J36543" t="str">
        <f t="shared" si="821"/>
        <v/>
      </c>
    </row>
    <row r="36544" spans="10:10" x14ac:dyDescent="0.25">
      <c r="J36544" t="str">
        <f t="shared" si="821"/>
        <v/>
      </c>
    </row>
    <row r="36545" spans="10:10" x14ac:dyDescent="0.25">
      <c r="J36545" t="str">
        <f t="shared" si="821"/>
        <v/>
      </c>
    </row>
    <row r="36546" spans="10:10" x14ac:dyDescent="0.25">
      <c r="J36546" t="str">
        <f t="shared" si="821"/>
        <v/>
      </c>
    </row>
    <row r="36547" spans="10:10" x14ac:dyDescent="0.25">
      <c r="J36547" t="str">
        <f t="shared" ref="J36547:J36610" si="822">B36547&amp;C36547&amp;E36547&amp;IF(C36547="Skog",F36547&amp;G36547,"")</f>
        <v/>
      </c>
    </row>
    <row r="36548" spans="10:10" x14ac:dyDescent="0.25">
      <c r="J36548" t="str">
        <f t="shared" si="822"/>
        <v/>
      </c>
    </row>
    <row r="36549" spans="10:10" x14ac:dyDescent="0.25">
      <c r="J36549" t="str">
        <f t="shared" si="822"/>
        <v/>
      </c>
    </row>
    <row r="36550" spans="10:10" x14ac:dyDescent="0.25">
      <c r="J36550" t="str">
        <f t="shared" si="822"/>
        <v/>
      </c>
    </row>
    <row r="36551" spans="10:10" x14ac:dyDescent="0.25">
      <c r="J36551" t="str">
        <f t="shared" si="822"/>
        <v/>
      </c>
    </row>
    <row r="36552" spans="10:10" x14ac:dyDescent="0.25">
      <c r="J36552" t="str">
        <f t="shared" si="822"/>
        <v/>
      </c>
    </row>
    <row r="36553" spans="10:10" x14ac:dyDescent="0.25">
      <c r="J36553" t="str">
        <f t="shared" si="822"/>
        <v/>
      </c>
    </row>
    <row r="36554" spans="10:10" x14ac:dyDescent="0.25">
      <c r="J36554" t="str">
        <f t="shared" si="822"/>
        <v/>
      </c>
    </row>
    <row r="36555" spans="10:10" x14ac:dyDescent="0.25">
      <c r="J36555" t="str">
        <f t="shared" si="822"/>
        <v/>
      </c>
    </row>
    <row r="36556" spans="10:10" x14ac:dyDescent="0.25">
      <c r="J36556" t="str">
        <f t="shared" si="822"/>
        <v/>
      </c>
    </row>
    <row r="36557" spans="10:10" x14ac:dyDescent="0.25">
      <c r="J36557" t="str">
        <f t="shared" si="822"/>
        <v/>
      </c>
    </row>
    <row r="36558" spans="10:10" x14ac:dyDescent="0.25">
      <c r="J36558" t="str">
        <f t="shared" si="822"/>
        <v/>
      </c>
    </row>
    <row r="36559" spans="10:10" x14ac:dyDescent="0.25">
      <c r="J36559" t="str">
        <f t="shared" si="822"/>
        <v/>
      </c>
    </row>
    <row r="36560" spans="10:10" x14ac:dyDescent="0.25">
      <c r="J36560" t="str">
        <f t="shared" si="822"/>
        <v/>
      </c>
    </row>
    <row r="36561" spans="10:10" x14ac:dyDescent="0.25">
      <c r="J36561" t="str">
        <f t="shared" si="822"/>
        <v/>
      </c>
    </row>
    <row r="36562" spans="10:10" x14ac:dyDescent="0.25">
      <c r="J36562" t="str">
        <f t="shared" si="822"/>
        <v/>
      </c>
    </row>
    <row r="36563" spans="10:10" x14ac:dyDescent="0.25">
      <c r="J36563" t="str">
        <f t="shared" si="822"/>
        <v/>
      </c>
    </row>
    <row r="36564" spans="10:10" x14ac:dyDescent="0.25">
      <c r="J36564" t="str">
        <f t="shared" si="822"/>
        <v/>
      </c>
    </row>
    <row r="36565" spans="10:10" x14ac:dyDescent="0.25">
      <c r="J36565" t="str">
        <f t="shared" si="822"/>
        <v/>
      </c>
    </row>
    <row r="36566" spans="10:10" x14ac:dyDescent="0.25">
      <c r="J36566" t="str">
        <f t="shared" si="822"/>
        <v/>
      </c>
    </row>
    <row r="36567" spans="10:10" x14ac:dyDescent="0.25">
      <c r="J36567" t="str">
        <f t="shared" si="822"/>
        <v/>
      </c>
    </row>
    <row r="36568" spans="10:10" x14ac:dyDescent="0.25">
      <c r="J36568" t="str">
        <f t="shared" si="822"/>
        <v/>
      </c>
    </row>
    <row r="36569" spans="10:10" x14ac:dyDescent="0.25">
      <c r="J36569" t="str">
        <f t="shared" si="822"/>
        <v/>
      </c>
    </row>
    <row r="36570" spans="10:10" x14ac:dyDescent="0.25">
      <c r="J36570" t="str">
        <f t="shared" si="822"/>
        <v/>
      </c>
    </row>
    <row r="36571" spans="10:10" x14ac:dyDescent="0.25">
      <c r="J36571" t="str">
        <f t="shared" si="822"/>
        <v/>
      </c>
    </row>
    <row r="36572" spans="10:10" x14ac:dyDescent="0.25">
      <c r="J36572" t="str">
        <f t="shared" si="822"/>
        <v/>
      </c>
    </row>
    <row r="36573" spans="10:10" x14ac:dyDescent="0.25">
      <c r="J36573" t="str">
        <f t="shared" si="822"/>
        <v/>
      </c>
    </row>
    <row r="36574" spans="10:10" x14ac:dyDescent="0.25">
      <c r="J36574" t="str">
        <f t="shared" si="822"/>
        <v/>
      </c>
    </row>
    <row r="36575" spans="10:10" x14ac:dyDescent="0.25">
      <c r="J36575" t="str">
        <f t="shared" si="822"/>
        <v/>
      </c>
    </row>
    <row r="36576" spans="10:10" x14ac:dyDescent="0.25">
      <c r="J36576" t="str">
        <f t="shared" si="822"/>
        <v/>
      </c>
    </row>
    <row r="36577" spans="10:10" x14ac:dyDescent="0.25">
      <c r="J36577" t="str">
        <f t="shared" si="822"/>
        <v/>
      </c>
    </row>
    <row r="36578" spans="10:10" x14ac:dyDescent="0.25">
      <c r="J36578" t="str">
        <f t="shared" si="822"/>
        <v/>
      </c>
    </row>
    <row r="36579" spans="10:10" x14ac:dyDescent="0.25">
      <c r="J36579" t="str">
        <f t="shared" si="822"/>
        <v/>
      </c>
    </row>
    <row r="36580" spans="10:10" x14ac:dyDescent="0.25">
      <c r="J36580" t="str">
        <f t="shared" si="822"/>
        <v/>
      </c>
    </row>
    <row r="36581" spans="10:10" x14ac:dyDescent="0.25">
      <c r="J36581" t="str">
        <f t="shared" si="822"/>
        <v/>
      </c>
    </row>
    <row r="36582" spans="10:10" x14ac:dyDescent="0.25">
      <c r="J36582" t="str">
        <f t="shared" si="822"/>
        <v/>
      </c>
    </row>
    <row r="36583" spans="10:10" x14ac:dyDescent="0.25">
      <c r="J36583" t="str">
        <f t="shared" si="822"/>
        <v/>
      </c>
    </row>
    <row r="36584" spans="10:10" x14ac:dyDescent="0.25">
      <c r="J36584" t="str">
        <f t="shared" si="822"/>
        <v/>
      </c>
    </row>
    <row r="36585" spans="10:10" x14ac:dyDescent="0.25">
      <c r="J36585" t="str">
        <f t="shared" si="822"/>
        <v/>
      </c>
    </row>
    <row r="36586" spans="10:10" x14ac:dyDescent="0.25">
      <c r="J36586" t="str">
        <f t="shared" si="822"/>
        <v/>
      </c>
    </row>
    <row r="36587" spans="10:10" x14ac:dyDescent="0.25">
      <c r="J36587" t="str">
        <f t="shared" si="822"/>
        <v/>
      </c>
    </row>
    <row r="36588" spans="10:10" x14ac:dyDescent="0.25">
      <c r="J36588" t="str">
        <f t="shared" si="822"/>
        <v/>
      </c>
    </row>
    <row r="36589" spans="10:10" x14ac:dyDescent="0.25">
      <c r="J36589" t="str">
        <f t="shared" si="822"/>
        <v/>
      </c>
    </row>
    <row r="36590" spans="10:10" x14ac:dyDescent="0.25">
      <c r="J36590" t="str">
        <f t="shared" si="822"/>
        <v/>
      </c>
    </row>
    <row r="36591" spans="10:10" x14ac:dyDescent="0.25">
      <c r="J36591" t="str">
        <f t="shared" si="822"/>
        <v/>
      </c>
    </row>
    <row r="36592" spans="10:10" x14ac:dyDescent="0.25">
      <c r="J36592" t="str">
        <f t="shared" si="822"/>
        <v/>
      </c>
    </row>
    <row r="36593" spans="10:10" x14ac:dyDescent="0.25">
      <c r="J36593" t="str">
        <f t="shared" si="822"/>
        <v/>
      </c>
    </row>
    <row r="36594" spans="10:10" x14ac:dyDescent="0.25">
      <c r="J36594" t="str">
        <f t="shared" si="822"/>
        <v/>
      </c>
    </row>
    <row r="36595" spans="10:10" x14ac:dyDescent="0.25">
      <c r="J36595" t="str">
        <f t="shared" si="822"/>
        <v/>
      </c>
    </row>
    <row r="36596" spans="10:10" x14ac:dyDescent="0.25">
      <c r="J36596" t="str">
        <f t="shared" si="822"/>
        <v/>
      </c>
    </row>
    <row r="36597" spans="10:10" x14ac:dyDescent="0.25">
      <c r="J36597" t="str">
        <f t="shared" si="822"/>
        <v/>
      </c>
    </row>
    <row r="36598" spans="10:10" x14ac:dyDescent="0.25">
      <c r="J36598" t="str">
        <f t="shared" si="822"/>
        <v/>
      </c>
    </row>
    <row r="36599" spans="10:10" x14ac:dyDescent="0.25">
      <c r="J36599" t="str">
        <f t="shared" si="822"/>
        <v/>
      </c>
    </row>
    <row r="36600" spans="10:10" x14ac:dyDescent="0.25">
      <c r="J36600" t="str">
        <f t="shared" si="822"/>
        <v/>
      </c>
    </row>
    <row r="36601" spans="10:10" x14ac:dyDescent="0.25">
      <c r="J36601" t="str">
        <f t="shared" si="822"/>
        <v/>
      </c>
    </row>
    <row r="36602" spans="10:10" x14ac:dyDescent="0.25">
      <c r="J36602" t="str">
        <f t="shared" si="822"/>
        <v/>
      </c>
    </row>
    <row r="36603" spans="10:10" x14ac:dyDescent="0.25">
      <c r="J36603" t="str">
        <f t="shared" si="822"/>
        <v/>
      </c>
    </row>
    <row r="36604" spans="10:10" x14ac:dyDescent="0.25">
      <c r="J36604" t="str">
        <f t="shared" si="822"/>
        <v/>
      </c>
    </row>
    <row r="36605" spans="10:10" x14ac:dyDescent="0.25">
      <c r="J36605" t="str">
        <f t="shared" si="822"/>
        <v/>
      </c>
    </row>
    <row r="36606" spans="10:10" x14ac:dyDescent="0.25">
      <c r="J36606" t="str">
        <f t="shared" si="822"/>
        <v/>
      </c>
    </row>
    <row r="36607" spans="10:10" x14ac:dyDescent="0.25">
      <c r="J36607" t="str">
        <f t="shared" si="822"/>
        <v/>
      </c>
    </row>
    <row r="36608" spans="10:10" x14ac:dyDescent="0.25">
      <c r="J36608" t="str">
        <f t="shared" si="822"/>
        <v/>
      </c>
    </row>
    <row r="36609" spans="10:10" x14ac:dyDescent="0.25">
      <c r="J36609" t="str">
        <f t="shared" si="822"/>
        <v/>
      </c>
    </row>
    <row r="36610" spans="10:10" x14ac:dyDescent="0.25">
      <c r="J36610" t="str">
        <f t="shared" si="822"/>
        <v/>
      </c>
    </row>
    <row r="36611" spans="10:10" x14ac:dyDescent="0.25">
      <c r="J36611" t="str">
        <f t="shared" ref="J36611:J36674" si="823">B36611&amp;C36611&amp;E36611&amp;IF(C36611="Skog",F36611&amp;G36611,"")</f>
        <v/>
      </c>
    </row>
    <row r="36612" spans="10:10" x14ac:dyDescent="0.25">
      <c r="J36612" t="str">
        <f t="shared" si="823"/>
        <v/>
      </c>
    </row>
    <row r="36613" spans="10:10" x14ac:dyDescent="0.25">
      <c r="J36613" t="str">
        <f t="shared" si="823"/>
        <v/>
      </c>
    </row>
    <row r="36614" spans="10:10" x14ac:dyDescent="0.25">
      <c r="J36614" t="str">
        <f t="shared" si="823"/>
        <v/>
      </c>
    </row>
    <row r="36615" spans="10:10" x14ac:dyDescent="0.25">
      <c r="J36615" t="str">
        <f t="shared" si="823"/>
        <v/>
      </c>
    </row>
    <row r="36616" spans="10:10" x14ac:dyDescent="0.25">
      <c r="J36616" t="str">
        <f t="shared" si="823"/>
        <v/>
      </c>
    </row>
    <row r="36617" spans="10:10" x14ac:dyDescent="0.25">
      <c r="J36617" t="str">
        <f t="shared" si="823"/>
        <v/>
      </c>
    </row>
    <row r="36618" spans="10:10" x14ac:dyDescent="0.25">
      <c r="J36618" t="str">
        <f t="shared" si="823"/>
        <v/>
      </c>
    </row>
    <row r="36619" spans="10:10" x14ac:dyDescent="0.25">
      <c r="J36619" t="str">
        <f t="shared" si="823"/>
        <v/>
      </c>
    </row>
    <row r="36620" spans="10:10" x14ac:dyDescent="0.25">
      <c r="J36620" t="str">
        <f t="shared" si="823"/>
        <v/>
      </c>
    </row>
    <row r="36621" spans="10:10" x14ac:dyDescent="0.25">
      <c r="J36621" t="str">
        <f t="shared" si="823"/>
        <v/>
      </c>
    </row>
    <row r="36622" spans="10:10" x14ac:dyDescent="0.25">
      <c r="J36622" t="str">
        <f t="shared" si="823"/>
        <v/>
      </c>
    </row>
    <row r="36623" spans="10:10" x14ac:dyDescent="0.25">
      <c r="J36623" t="str">
        <f t="shared" si="823"/>
        <v/>
      </c>
    </row>
    <row r="36624" spans="10:10" x14ac:dyDescent="0.25">
      <c r="J36624" t="str">
        <f t="shared" si="823"/>
        <v/>
      </c>
    </row>
    <row r="36625" spans="10:10" x14ac:dyDescent="0.25">
      <c r="J36625" t="str">
        <f t="shared" si="823"/>
        <v/>
      </c>
    </row>
    <row r="36626" spans="10:10" x14ac:dyDescent="0.25">
      <c r="J36626" t="str">
        <f t="shared" si="823"/>
        <v/>
      </c>
    </row>
    <row r="36627" spans="10:10" x14ac:dyDescent="0.25">
      <c r="J36627" t="str">
        <f t="shared" si="823"/>
        <v/>
      </c>
    </row>
    <row r="36628" spans="10:10" x14ac:dyDescent="0.25">
      <c r="J36628" t="str">
        <f t="shared" si="823"/>
        <v/>
      </c>
    </row>
    <row r="36629" spans="10:10" x14ac:dyDescent="0.25">
      <c r="J36629" t="str">
        <f t="shared" si="823"/>
        <v/>
      </c>
    </row>
    <row r="36630" spans="10:10" x14ac:dyDescent="0.25">
      <c r="J36630" t="str">
        <f t="shared" si="823"/>
        <v/>
      </c>
    </row>
    <row r="36631" spans="10:10" x14ac:dyDescent="0.25">
      <c r="J36631" t="str">
        <f t="shared" si="823"/>
        <v/>
      </c>
    </row>
    <row r="36632" spans="10:10" x14ac:dyDescent="0.25">
      <c r="J36632" t="str">
        <f t="shared" si="823"/>
        <v/>
      </c>
    </row>
    <row r="36633" spans="10:10" x14ac:dyDescent="0.25">
      <c r="J36633" t="str">
        <f t="shared" si="823"/>
        <v/>
      </c>
    </row>
    <row r="36634" spans="10:10" x14ac:dyDescent="0.25">
      <c r="J36634" t="str">
        <f t="shared" si="823"/>
        <v/>
      </c>
    </row>
    <row r="36635" spans="10:10" x14ac:dyDescent="0.25">
      <c r="J36635" t="str">
        <f t="shared" si="823"/>
        <v/>
      </c>
    </row>
    <row r="36636" spans="10:10" x14ac:dyDescent="0.25">
      <c r="J36636" t="str">
        <f t="shared" si="823"/>
        <v/>
      </c>
    </row>
    <row r="36637" spans="10:10" x14ac:dyDescent="0.25">
      <c r="J36637" t="str">
        <f t="shared" si="823"/>
        <v/>
      </c>
    </row>
    <row r="36638" spans="10:10" x14ac:dyDescent="0.25">
      <c r="J36638" t="str">
        <f t="shared" si="823"/>
        <v/>
      </c>
    </row>
    <row r="36639" spans="10:10" x14ac:dyDescent="0.25">
      <c r="J36639" t="str">
        <f t="shared" si="823"/>
        <v/>
      </c>
    </row>
    <row r="36640" spans="10:10" x14ac:dyDescent="0.25">
      <c r="J36640" t="str">
        <f t="shared" si="823"/>
        <v/>
      </c>
    </row>
    <row r="36641" spans="10:10" x14ac:dyDescent="0.25">
      <c r="J36641" t="str">
        <f t="shared" si="823"/>
        <v/>
      </c>
    </row>
    <row r="36642" spans="10:10" x14ac:dyDescent="0.25">
      <c r="J36642" t="str">
        <f t="shared" si="823"/>
        <v/>
      </c>
    </row>
    <row r="36643" spans="10:10" x14ac:dyDescent="0.25">
      <c r="J36643" t="str">
        <f t="shared" si="823"/>
        <v/>
      </c>
    </row>
    <row r="36644" spans="10:10" x14ac:dyDescent="0.25">
      <c r="J36644" t="str">
        <f t="shared" si="823"/>
        <v/>
      </c>
    </row>
    <row r="36645" spans="10:10" x14ac:dyDescent="0.25">
      <c r="J36645" t="str">
        <f t="shared" si="823"/>
        <v/>
      </c>
    </row>
    <row r="36646" spans="10:10" x14ac:dyDescent="0.25">
      <c r="J36646" t="str">
        <f t="shared" si="823"/>
        <v/>
      </c>
    </row>
    <row r="36647" spans="10:10" x14ac:dyDescent="0.25">
      <c r="J36647" t="str">
        <f t="shared" si="823"/>
        <v/>
      </c>
    </row>
    <row r="36648" spans="10:10" x14ac:dyDescent="0.25">
      <c r="J36648" t="str">
        <f t="shared" si="823"/>
        <v/>
      </c>
    </row>
    <row r="36649" spans="10:10" x14ac:dyDescent="0.25">
      <c r="J36649" t="str">
        <f t="shared" si="823"/>
        <v/>
      </c>
    </row>
    <row r="36650" spans="10:10" x14ac:dyDescent="0.25">
      <c r="J36650" t="str">
        <f t="shared" si="823"/>
        <v/>
      </c>
    </row>
    <row r="36651" spans="10:10" x14ac:dyDescent="0.25">
      <c r="J36651" t="str">
        <f t="shared" si="823"/>
        <v/>
      </c>
    </row>
    <row r="36652" spans="10:10" x14ac:dyDescent="0.25">
      <c r="J36652" t="str">
        <f t="shared" si="823"/>
        <v/>
      </c>
    </row>
    <row r="36653" spans="10:10" x14ac:dyDescent="0.25">
      <c r="J36653" t="str">
        <f t="shared" si="823"/>
        <v/>
      </c>
    </row>
    <row r="36654" spans="10:10" x14ac:dyDescent="0.25">
      <c r="J36654" t="str">
        <f t="shared" si="823"/>
        <v/>
      </c>
    </row>
    <row r="36655" spans="10:10" x14ac:dyDescent="0.25">
      <c r="J36655" t="str">
        <f t="shared" si="823"/>
        <v/>
      </c>
    </row>
    <row r="36656" spans="10:10" x14ac:dyDescent="0.25">
      <c r="J36656" t="str">
        <f t="shared" si="823"/>
        <v/>
      </c>
    </row>
    <row r="36657" spans="10:10" x14ac:dyDescent="0.25">
      <c r="J36657" t="str">
        <f t="shared" si="823"/>
        <v/>
      </c>
    </row>
    <row r="36658" spans="10:10" x14ac:dyDescent="0.25">
      <c r="J36658" t="str">
        <f t="shared" si="823"/>
        <v/>
      </c>
    </row>
    <row r="36659" spans="10:10" x14ac:dyDescent="0.25">
      <c r="J36659" t="str">
        <f t="shared" si="823"/>
        <v/>
      </c>
    </row>
    <row r="36660" spans="10:10" x14ac:dyDescent="0.25">
      <c r="J36660" t="str">
        <f t="shared" si="823"/>
        <v/>
      </c>
    </row>
    <row r="36661" spans="10:10" x14ac:dyDescent="0.25">
      <c r="J36661" t="str">
        <f t="shared" si="823"/>
        <v/>
      </c>
    </row>
    <row r="36662" spans="10:10" x14ac:dyDescent="0.25">
      <c r="J36662" t="str">
        <f t="shared" si="823"/>
        <v/>
      </c>
    </row>
    <row r="36663" spans="10:10" x14ac:dyDescent="0.25">
      <c r="J36663" t="str">
        <f t="shared" si="823"/>
        <v/>
      </c>
    </row>
    <row r="36664" spans="10:10" x14ac:dyDescent="0.25">
      <c r="J36664" t="str">
        <f t="shared" si="823"/>
        <v/>
      </c>
    </row>
    <row r="36665" spans="10:10" x14ac:dyDescent="0.25">
      <c r="J36665" t="str">
        <f t="shared" si="823"/>
        <v/>
      </c>
    </row>
    <row r="36666" spans="10:10" x14ac:dyDescent="0.25">
      <c r="J36666" t="str">
        <f t="shared" si="823"/>
        <v/>
      </c>
    </row>
    <row r="36667" spans="10:10" x14ac:dyDescent="0.25">
      <c r="J36667" t="str">
        <f t="shared" si="823"/>
        <v/>
      </c>
    </row>
    <row r="36668" spans="10:10" x14ac:dyDescent="0.25">
      <c r="J36668" t="str">
        <f t="shared" si="823"/>
        <v/>
      </c>
    </row>
    <row r="36669" spans="10:10" x14ac:dyDescent="0.25">
      <c r="J36669" t="str">
        <f t="shared" si="823"/>
        <v/>
      </c>
    </row>
    <row r="36670" spans="10:10" x14ac:dyDescent="0.25">
      <c r="J36670" t="str">
        <f t="shared" si="823"/>
        <v/>
      </c>
    </row>
    <row r="36671" spans="10:10" x14ac:dyDescent="0.25">
      <c r="J36671" t="str">
        <f t="shared" si="823"/>
        <v/>
      </c>
    </row>
    <row r="36672" spans="10:10" x14ac:dyDescent="0.25">
      <c r="J36672" t="str">
        <f t="shared" si="823"/>
        <v/>
      </c>
    </row>
    <row r="36673" spans="10:10" x14ac:dyDescent="0.25">
      <c r="J36673" t="str">
        <f t="shared" si="823"/>
        <v/>
      </c>
    </row>
    <row r="36674" spans="10:10" x14ac:dyDescent="0.25">
      <c r="J36674" t="str">
        <f t="shared" si="823"/>
        <v/>
      </c>
    </row>
    <row r="36675" spans="10:10" x14ac:dyDescent="0.25">
      <c r="J36675" t="str">
        <f t="shared" ref="J36675:J36738" si="824">B36675&amp;C36675&amp;E36675&amp;IF(C36675="Skog",F36675&amp;G36675,"")</f>
        <v/>
      </c>
    </row>
    <row r="36676" spans="10:10" x14ac:dyDescent="0.25">
      <c r="J36676" t="str">
        <f t="shared" si="824"/>
        <v/>
      </c>
    </row>
    <row r="36677" spans="10:10" x14ac:dyDescent="0.25">
      <c r="J36677" t="str">
        <f t="shared" si="824"/>
        <v/>
      </c>
    </row>
    <row r="36678" spans="10:10" x14ac:dyDescent="0.25">
      <c r="J36678" t="str">
        <f t="shared" si="824"/>
        <v/>
      </c>
    </row>
    <row r="36679" spans="10:10" x14ac:dyDescent="0.25">
      <c r="J36679" t="str">
        <f t="shared" si="824"/>
        <v/>
      </c>
    </row>
    <row r="36680" spans="10:10" x14ac:dyDescent="0.25">
      <c r="J36680" t="str">
        <f t="shared" si="824"/>
        <v/>
      </c>
    </row>
    <row r="36681" spans="10:10" x14ac:dyDescent="0.25">
      <c r="J36681" t="str">
        <f t="shared" si="824"/>
        <v/>
      </c>
    </row>
    <row r="36682" spans="10:10" x14ac:dyDescent="0.25">
      <c r="J36682" t="str">
        <f t="shared" si="824"/>
        <v/>
      </c>
    </row>
    <row r="36683" spans="10:10" x14ac:dyDescent="0.25">
      <c r="J36683" t="str">
        <f t="shared" si="824"/>
        <v/>
      </c>
    </row>
    <row r="36684" spans="10:10" x14ac:dyDescent="0.25">
      <c r="J36684" t="str">
        <f t="shared" si="824"/>
        <v/>
      </c>
    </row>
    <row r="36685" spans="10:10" x14ac:dyDescent="0.25">
      <c r="J36685" t="str">
        <f t="shared" si="824"/>
        <v/>
      </c>
    </row>
    <row r="36686" spans="10:10" x14ac:dyDescent="0.25">
      <c r="J36686" t="str">
        <f t="shared" si="824"/>
        <v/>
      </c>
    </row>
    <row r="36687" spans="10:10" x14ac:dyDescent="0.25">
      <c r="J36687" t="str">
        <f t="shared" si="824"/>
        <v/>
      </c>
    </row>
    <row r="36688" spans="10:10" x14ac:dyDescent="0.25">
      <c r="J36688" t="str">
        <f t="shared" si="824"/>
        <v/>
      </c>
    </row>
    <row r="36689" spans="10:10" x14ac:dyDescent="0.25">
      <c r="J36689" t="str">
        <f t="shared" si="824"/>
        <v/>
      </c>
    </row>
    <row r="36690" spans="10:10" x14ac:dyDescent="0.25">
      <c r="J36690" t="str">
        <f t="shared" si="824"/>
        <v/>
      </c>
    </row>
    <row r="36691" spans="10:10" x14ac:dyDescent="0.25">
      <c r="J36691" t="str">
        <f t="shared" si="824"/>
        <v/>
      </c>
    </row>
    <row r="36692" spans="10:10" x14ac:dyDescent="0.25">
      <c r="J36692" t="str">
        <f t="shared" si="824"/>
        <v/>
      </c>
    </row>
    <row r="36693" spans="10:10" x14ac:dyDescent="0.25">
      <c r="J36693" t="str">
        <f t="shared" si="824"/>
        <v/>
      </c>
    </row>
    <row r="36694" spans="10:10" x14ac:dyDescent="0.25">
      <c r="J36694" t="str">
        <f t="shared" si="824"/>
        <v/>
      </c>
    </row>
    <row r="36695" spans="10:10" x14ac:dyDescent="0.25">
      <c r="J36695" t="str">
        <f t="shared" si="824"/>
        <v/>
      </c>
    </row>
    <row r="36696" spans="10:10" x14ac:dyDescent="0.25">
      <c r="J36696" t="str">
        <f t="shared" si="824"/>
        <v/>
      </c>
    </row>
    <row r="36697" spans="10:10" x14ac:dyDescent="0.25">
      <c r="J36697" t="str">
        <f t="shared" si="824"/>
        <v/>
      </c>
    </row>
    <row r="36698" spans="10:10" x14ac:dyDescent="0.25">
      <c r="J36698" t="str">
        <f t="shared" si="824"/>
        <v/>
      </c>
    </row>
    <row r="36699" spans="10:10" x14ac:dyDescent="0.25">
      <c r="J36699" t="str">
        <f t="shared" si="824"/>
        <v/>
      </c>
    </row>
    <row r="36700" spans="10:10" x14ac:dyDescent="0.25">
      <c r="J36700" t="str">
        <f t="shared" si="824"/>
        <v/>
      </c>
    </row>
    <row r="36701" spans="10:10" x14ac:dyDescent="0.25">
      <c r="J36701" t="str">
        <f t="shared" si="824"/>
        <v/>
      </c>
    </row>
    <row r="36702" spans="10:10" x14ac:dyDescent="0.25">
      <c r="J36702" t="str">
        <f t="shared" si="824"/>
        <v/>
      </c>
    </row>
    <row r="36703" spans="10:10" x14ac:dyDescent="0.25">
      <c r="J36703" t="str">
        <f t="shared" si="824"/>
        <v/>
      </c>
    </row>
    <row r="36704" spans="10:10" x14ac:dyDescent="0.25">
      <c r="J36704" t="str">
        <f t="shared" si="824"/>
        <v/>
      </c>
    </row>
    <row r="36705" spans="10:10" x14ac:dyDescent="0.25">
      <c r="J36705" t="str">
        <f t="shared" si="824"/>
        <v/>
      </c>
    </row>
    <row r="36706" spans="10:10" x14ac:dyDescent="0.25">
      <c r="J36706" t="str">
        <f t="shared" si="824"/>
        <v/>
      </c>
    </row>
    <row r="36707" spans="10:10" x14ac:dyDescent="0.25">
      <c r="J36707" t="str">
        <f t="shared" si="824"/>
        <v/>
      </c>
    </row>
    <row r="36708" spans="10:10" x14ac:dyDescent="0.25">
      <c r="J36708" t="str">
        <f t="shared" si="824"/>
        <v/>
      </c>
    </row>
    <row r="36709" spans="10:10" x14ac:dyDescent="0.25">
      <c r="J36709" t="str">
        <f t="shared" si="824"/>
        <v/>
      </c>
    </row>
    <row r="36710" spans="10:10" x14ac:dyDescent="0.25">
      <c r="J36710" t="str">
        <f t="shared" si="824"/>
        <v/>
      </c>
    </row>
    <row r="36711" spans="10:10" x14ac:dyDescent="0.25">
      <c r="J36711" t="str">
        <f t="shared" si="824"/>
        <v/>
      </c>
    </row>
    <row r="36712" spans="10:10" x14ac:dyDescent="0.25">
      <c r="J36712" t="str">
        <f t="shared" si="824"/>
        <v/>
      </c>
    </row>
    <row r="36713" spans="10:10" x14ac:dyDescent="0.25">
      <c r="J36713" t="str">
        <f t="shared" si="824"/>
        <v/>
      </c>
    </row>
    <row r="36714" spans="10:10" x14ac:dyDescent="0.25">
      <c r="J36714" t="str">
        <f t="shared" si="824"/>
        <v/>
      </c>
    </row>
    <row r="36715" spans="10:10" x14ac:dyDescent="0.25">
      <c r="J36715" t="str">
        <f t="shared" si="824"/>
        <v/>
      </c>
    </row>
    <row r="36716" spans="10:10" x14ac:dyDescent="0.25">
      <c r="J36716" t="str">
        <f t="shared" si="824"/>
        <v/>
      </c>
    </row>
    <row r="36717" spans="10:10" x14ac:dyDescent="0.25">
      <c r="J36717" t="str">
        <f t="shared" si="824"/>
        <v/>
      </c>
    </row>
    <row r="36718" spans="10:10" x14ac:dyDescent="0.25">
      <c r="J36718" t="str">
        <f t="shared" si="824"/>
        <v/>
      </c>
    </row>
    <row r="36719" spans="10:10" x14ac:dyDescent="0.25">
      <c r="J36719" t="str">
        <f t="shared" si="824"/>
        <v/>
      </c>
    </row>
    <row r="36720" spans="10:10" x14ac:dyDescent="0.25">
      <c r="J36720" t="str">
        <f t="shared" si="824"/>
        <v/>
      </c>
    </row>
    <row r="36721" spans="10:10" x14ac:dyDescent="0.25">
      <c r="J36721" t="str">
        <f t="shared" si="824"/>
        <v/>
      </c>
    </row>
    <row r="36722" spans="10:10" x14ac:dyDescent="0.25">
      <c r="J36722" t="str">
        <f t="shared" si="824"/>
        <v/>
      </c>
    </row>
    <row r="36723" spans="10:10" x14ac:dyDescent="0.25">
      <c r="J36723" t="str">
        <f t="shared" si="824"/>
        <v/>
      </c>
    </row>
    <row r="36724" spans="10:10" x14ac:dyDescent="0.25">
      <c r="J36724" t="str">
        <f t="shared" si="824"/>
        <v/>
      </c>
    </row>
    <row r="36725" spans="10:10" x14ac:dyDescent="0.25">
      <c r="J36725" t="str">
        <f t="shared" si="824"/>
        <v/>
      </c>
    </row>
    <row r="36726" spans="10:10" x14ac:dyDescent="0.25">
      <c r="J36726" t="str">
        <f t="shared" si="824"/>
        <v/>
      </c>
    </row>
    <row r="36727" spans="10:10" x14ac:dyDescent="0.25">
      <c r="J36727" t="str">
        <f t="shared" si="824"/>
        <v/>
      </c>
    </row>
    <row r="36728" spans="10:10" x14ac:dyDescent="0.25">
      <c r="J36728" t="str">
        <f t="shared" si="824"/>
        <v/>
      </c>
    </row>
    <row r="36729" spans="10:10" x14ac:dyDescent="0.25">
      <c r="J36729" t="str">
        <f t="shared" si="824"/>
        <v/>
      </c>
    </row>
    <row r="36730" spans="10:10" x14ac:dyDescent="0.25">
      <c r="J36730" t="str">
        <f t="shared" si="824"/>
        <v/>
      </c>
    </row>
    <row r="36731" spans="10:10" x14ac:dyDescent="0.25">
      <c r="J36731" t="str">
        <f t="shared" si="824"/>
        <v/>
      </c>
    </row>
    <row r="36732" spans="10:10" x14ac:dyDescent="0.25">
      <c r="J36732" t="str">
        <f t="shared" si="824"/>
        <v/>
      </c>
    </row>
    <row r="36733" spans="10:10" x14ac:dyDescent="0.25">
      <c r="J36733" t="str">
        <f t="shared" si="824"/>
        <v/>
      </c>
    </row>
    <row r="36734" spans="10:10" x14ac:dyDescent="0.25">
      <c r="J36734" t="str">
        <f t="shared" si="824"/>
        <v/>
      </c>
    </row>
    <row r="36735" spans="10:10" x14ac:dyDescent="0.25">
      <c r="J36735" t="str">
        <f t="shared" si="824"/>
        <v/>
      </c>
    </row>
    <row r="36736" spans="10:10" x14ac:dyDescent="0.25">
      <c r="J36736" t="str">
        <f t="shared" si="824"/>
        <v/>
      </c>
    </row>
    <row r="36737" spans="10:10" x14ac:dyDescent="0.25">
      <c r="J36737" t="str">
        <f t="shared" si="824"/>
        <v/>
      </c>
    </row>
    <row r="36738" spans="10:10" x14ac:dyDescent="0.25">
      <c r="J36738" t="str">
        <f t="shared" si="824"/>
        <v/>
      </c>
    </row>
    <row r="36739" spans="10:10" x14ac:dyDescent="0.25">
      <c r="J36739" t="str">
        <f t="shared" ref="J36739:J36802" si="825">B36739&amp;C36739&amp;E36739&amp;IF(C36739="Skog",F36739&amp;G36739,"")</f>
        <v/>
      </c>
    </row>
    <row r="36740" spans="10:10" x14ac:dyDescent="0.25">
      <c r="J36740" t="str">
        <f t="shared" si="825"/>
        <v/>
      </c>
    </row>
    <row r="36741" spans="10:10" x14ac:dyDescent="0.25">
      <c r="J36741" t="str">
        <f t="shared" si="825"/>
        <v/>
      </c>
    </row>
    <row r="36742" spans="10:10" x14ac:dyDescent="0.25">
      <c r="J36742" t="str">
        <f t="shared" si="825"/>
        <v/>
      </c>
    </row>
    <row r="36743" spans="10:10" x14ac:dyDescent="0.25">
      <c r="J36743" t="str">
        <f t="shared" si="825"/>
        <v/>
      </c>
    </row>
    <row r="36744" spans="10:10" x14ac:dyDescent="0.25">
      <c r="J36744" t="str">
        <f t="shared" si="825"/>
        <v/>
      </c>
    </row>
    <row r="36745" spans="10:10" x14ac:dyDescent="0.25">
      <c r="J36745" t="str">
        <f t="shared" si="825"/>
        <v/>
      </c>
    </row>
    <row r="36746" spans="10:10" x14ac:dyDescent="0.25">
      <c r="J36746" t="str">
        <f t="shared" si="825"/>
        <v/>
      </c>
    </row>
    <row r="36747" spans="10:10" x14ac:dyDescent="0.25">
      <c r="J36747" t="str">
        <f t="shared" si="825"/>
        <v/>
      </c>
    </row>
    <row r="36748" spans="10:10" x14ac:dyDescent="0.25">
      <c r="J36748" t="str">
        <f t="shared" si="825"/>
        <v/>
      </c>
    </row>
    <row r="36749" spans="10:10" x14ac:dyDescent="0.25">
      <c r="J36749" t="str">
        <f t="shared" si="825"/>
        <v/>
      </c>
    </row>
    <row r="36750" spans="10:10" x14ac:dyDescent="0.25">
      <c r="J36750" t="str">
        <f t="shared" si="825"/>
        <v/>
      </c>
    </row>
    <row r="36751" spans="10:10" x14ac:dyDescent="0.25">
      <c r="J36751" t="str">
        <f t="shared" si="825"/>
        <v/>
      </c>
    </row>
    <row r="36752" spans="10:10" x14ac:dyDescent="0.25">
      <c r="J36752" t="str">
        <f t="shared" si="825"/>
        <v/>
      </c>
    </row>
    <row r="36753" spans="10:10" x14ac:dyDescent="0.25">
      <c r="J36753" t="str">
        <f t="shared" si="825"/>
        <v/>
      </c>
    </row>
    <row r="36754" spans="10:10" x14ac:dyDescent="0.25">
      <c r="J36754" t="str">
        <f t="shared" si="825"/>
        <v/>
      </c>
    </row>
    <row r="36755" spans="10:10" x14ac:dyDescent="0.25">
      <c r="J36755" t="str">
        <f t="shared" si="825"/>
        <v/>
      </c>
    </row>
    <row r="36756" spans="10:10" x14ac:dyDescent="0.25">
      <c r="J36756" t="str">
        <f t="shared" si="825"/>
        <v/>
      </c>
    </row>
    <row r="36757" spans="10:10" x14ac:dyDescent="0.25">
      <c r="J36757" t="str">
        <f t="shared" si="825"/>
        <v/>
      </c>
    </row>
    <row r="36758" spans="10:10" x14ac:dyDescent="0.25">
      <c r="J36758" t="str">
        <f t="shared" si="825"/>
        <v/>
      </c>
    </row>
    <row r="36759" spans="10:10" x14ac:dyDescent="0.25">
      <c r="J36759" t="str">
        <f t="shared" si="825"/>
        <v/>
      </c>
    </row>
    <row r="36760" spans="10:10" x14ac:dyDescent="0.25">
      <c r="J36760" t="str">
        <f t="shared" si="825"/>
        <v/>
      </c>
    </row>
    <row r="36761" spans="10:10" x14ac:dyDescent="0.25">
      <c r="J36761" t="str">
        <f t="shared" si="825"/>
        <v/>
      </c>
    </row>
    <row r="36762" spans="10:10" x14ac:dyDescent="0.25">
      <c r="J36762" t="str">
        <f t="shared" si="825"/>
        <v/>
      </c>
    </row>
    <row r="36763" spans="10:10" x14ac:dyDescent="0.25">
      <c r="J36763" t="str">
        <f t="shared" si="825"/>
        <v/>
      </c>
    </row>
    <row r="36764" spans="10:10" x14ac:dyDescent="0.25">
      <c r="J36764" t="str">
        <f t="shared" si="825"/>
        <v/>
      </c>
    </row>
    <row r="36765" spans="10:10" x14ac:dyDescent="0.25">
      <c r="J36765" t="str">
        <f t="shared" si="825"/>
        <v/>
      </c>
    </row>
    <row r="36766" spans="10:10" x14ac:dyDescent="0.25">
      <c r="J36766" t="str">
        <f t="shared" si="825"/>
        <v/>
      </c>
    </row>
    <row r="36767" spans="10:10" x14ac:dyDescent="0.25">
      <c r="J36767" t="str">
        <f t="shared" si="825"/>
        <v/>
      </c>
    </row>
    <row r="36768" spans="10:10" x14ac:dyDescent="0.25">
      <c r="J36768" t="str">
        <f t="shared" si="825"/>
        <v/>
      </c>
    </row>
    <row r="36769" spans="10:10" x14ac:dyDescent="0.25">
      <c r="J36769" t="str">
        <f t="shared" si="825"/>
        <v/>
      </c>
    </row>
    <row r="36770" spans="10:10" x14ac:dyDescent="0.25">
      <c r="J36770" t="str">
        <f t="shared" si="825"/>
        <v/>
      </c>
    </row>
    <row r="36771" spans="10:10" x14ac:dyDescent="0.25">
      <c r="J36771" t="str">
        <f t="shared" si="825"/>
        <v/>
      </c>
    </row>
    <row r="36772" spans="10:10" x14ac:dyDescent="0.25">
      <c r="J36772" t="str">
        <f t="shared" si="825"/>
        <v/>
      </c>
    </row>
    <row r="36773" spans="10:10" x14ac:dyDescent="0.25">
      <c r="J36773" t="str">
        <f t="shared" si="825"/>
        <v/>
      </c>
    </row>
    <row r="36774" spans="10:10" x14ac:dyDescent="0.25">
      <c r="J36774" t="str">
        <f t="shared" si="825"/>
        <v/>
      </c>
    </row>
    <row r="36775" spans="10:10" x14ac:dyDescent="0.25">
      <c r="J36775" t="str">
        <f t="shared" si="825"/>
        <v/>
      </c>
    </row>
    <row r="36776" spans="10:10" x14ac:dyDescent="0.25">
      <c r="J36776" t="str">
        <f t="shared" si="825"/>
        <v/>
      </c>
    </row>
    <row r="36777" spans="10:10" x14ac:dyDescent="0.25">
      <c r="J36777" t="str">
        <f t="shared" si="825"/>
        <v/>
      </c>
    </row>
    <row r="36778" spans="10:10" x14ac:dyDescent="0.25">
      <c r="J36778" t="str">
        <f t="shared" si="825"/>
        <v/>
      </c>
    </row>
    <row r="36779" spans="10:10" x14ac:dyDescent="0.25">
      <c r="J36779" t="str">
        <f t="shared" si="825"/>
        <v/>
      </c>
    </row>
    <row r="36780" spans="10:10" x14ac:dyDescent="0.25">
      <c r="J36780" t="str">
        <f t="shared" si="825"/>
        <v/>
      </c>
    </row>
    <row r="36781" spans="10:10" x14ac:dyDescent="0.25">
      <c r="J36781" t="str">
        <f t="shared" si="825"/>
        <v/>
      </c>
    </row>
    <row r="36782" spans="10:10" x14ac:dyDescent="0.25">
      <c r="J36782" t="str">
        <f t="shared" si="825"/>
        <v/>
      </c>
    </row>
    <row r="36783" spans="10:10" x14ac:dyDescent="0.25">
      <c r="J36783" t="str">
        <f t="shared" si="825"/>
        <v/>
      </c>
    </row>
    <row r="36784" spans="10:10" x14ac:dyDescent="0.25">
      <c r="J36784" t="str">
        <f t="shared" si="825"/>
        <v/>
      </c>
    </row>
    <row r="36785" spans="10:10" x14ac:dyDescent="0.25">
      <c r="J36785" t="str">
        <f t="shared" si="825"/>
        <v/>
      </c>
    </row>
    <row r="36786" spans="10:10" x14ac:dyDescent="0.25">
      <c r="J36786" t="str">
        <f t="shared" si="825"/>
        <v/>
      </c>
    </row>
    <row r="36787" spans="10:10" x14ac:dyDescent="0.25">
      <c r="J36787" t="str">
        <f t="shared" si="825"/>
        <v/>
      </c>
    </row>
    <row r="36788" spans="10:10" x14ac:dyDescent="0.25">
      <c r="J36788" t="str">
        <f t="shared" si="825"/>
        <v/>
      </c>
    </row>
    <row r="36789" spans="10:10" x14ac:dyDescent="0.25">
      <c r="J36789" t="str">
        <f t="shared" si="825"/>
        <v/>
      </c>
    </row>
    <row r="36790" spans="10:10" x14ac:dyDescent="0.25">
      <c r="J36790" t="str">
        <f t="shared" si="825"/>
        <v/>
      </c>
    </row>
    <row r="36791" spans="10:10" x14ac:dyDescent="0.25">
      <c r="J36791" t="str">
        <f t="shared" si="825"/>
        <v/>
      </c>
    </row>
    <row r="36792" spans="10:10" x14ac:dyDescent="0.25">
      <c r="J36792" t="str">
        <f t="shared" si="825"/>
        <v/>
      </c>
    </row>
    <row r="36793" spans="10:10" x14ac:dyDescent="0.25">
      <c r="J36793" t="str">
        <f t="shared" si="825"/>
        <v/>
      </c>
    </row>
    <row r="36794" spans="10:10" x14ac:dyDescent="0.25">
      <c r="J36794" t="str">
        <f t="shared" si="825"/>
        <v/>
      </c>
    </row>
    <row r="36795" spans="10:10" x14ac:dyDescent="0.25">
      <c r="J36795" t="str">
        <f t="shared" si="825"/>
        <v/>
      </c>
    </row>
    <row r="36796" spans="10:10" x14ac:dyDescent="0.25">
      <c r="J36796" t="str">
        <f t="shared" si="825"/>
        <v/>
      </c>
    </row>
    <row r="36797" spans="10:10" x14ac:dyDescent="0.25">
      <c r="J36797" t="str">
        <f t="shared" si="825"/>
        <v/>
      </c>
    </row>
    <row r="36798" spans="10:10" x14ac:dyDescent="0.25">
      <c r="J36798" t="str">
        <f t="shared" si="825"/>
        <v/>
      </c>
    </row>
    <row r="36799" spans="10:10" x14ac:dyDescent="0.25">
      <c r="J36799" t="str">
        <f t="shared" si="825"/>
        <v/>
      </c>
    </row>
    <row r="36800" spans="10:10" x14ac:dyDescent="0.25">
      <c r="J36800" t="str">
        <f t="shared" si="825"/>
        <v/>
      </c>
    </row>
    <row r="36801" spans="10:10" x14ac:dyDescent="0.25">
      <c r="J36801" t="str">
        <f t="shared" si="825"/>
        <v/>
      </c>
    </row>
    <row r="36802" spans="10:10" x14ac:dyDescent="0.25">
      <c r="J36802" t="str">
        <f t="shared" si="825"/>
        <v/>
      </c>
    </row>
    <row r="36803" spans="10:10" x14ac:dyDescent="0.25">
      <c r="J36803" t="str">
        <f t="shared" ref="J36803:J36866" si="826">B36803&amp;C36803&amp;E36803&amp;IF(C36803="Skog",F36803&amp;G36803,"")</f>
        <v/>
      </c>
    </row>
    <row r="36804" spans="10:10" x14ac:dyDescent="0.25">
      <c r="J36804" t="str">
        <f t="shared" si="826"/>
        <v/>
      </c>
    </row>
    <row r="36805" spans="10:10" x14ac:dyDescent="0.25">
      <c r="J36805" t="str">
        <f t="shared" si="826"/>
        <v/>
      </c>
    </row>
    <row r="36806" spans="10:10" x14ac:dyDescent="0.25">
      <c r="J36806" t="str">
        <f t="shared" si="826"/>
        <v/>
      </c>
    </row>
    <row r="36807" spans="10:10" x14ac:dyDescent="0.25">
      <c r="J36807" t="str">
        <f t="shared" si="826"/>
        <v/>
      </c>
    </row>
    <row r="36808" spans="10:10" x14ac:dyDescent="0.25">
      <c r="J36808" t="str">
        <f t="shared" si="826"/>
        <v/>
      </c>
    </row>
    <row r="36809" spans="10:10" x14ac:dyDescent="0.25">
      <c r="J36809" t="str">
        <f t="shared" si="826"/>
        <v/>
      </c>
    </row>
    <row r="36810" spans="10:10" x14ac:dyDescent="0.25">
      <c r="J36810" t="str">
        <f t="shared" si="826"/>
        <v/>
      </c>
    </row>
    <row r="36811" spans="10:10" x14ac:dyDescent="0.25">
      <c r="J36811" t="str">
        <f t="shared" si="826"/>
        <v/>
      </c>
    </row>
    <row r="36812" spans="10:10" x14ac:dyDescent="0.25">
      <c r="J36812" t="str">
        <f t="shared" si="826"/>
        <v/>
      </c>
    </row>
    <row r="36813" spans="10:10" x14ac:dyDescent="0.25">
      <c r="J36813" t="str">
        <f t="shared" si="826"/>
        <v/>
      </c>
    </row>
    <row r="36814" spans="10:10" x14ac:dyDescent="0.25">
      <c r="J36814" t="str">
        <f t="shared" si="826"/>
        <v/>
      </c>
    </row>
    <row r="36815" spans="10:10" x14ac:dyDescent="0.25">
      <c r="J36815" t="str">
        <f t="shared" si="826"/>
        <v/>
      </c>
    </row>
    <row r="36816" spans="10:10" x14ac:dyDescent="0.25">
      <c r="J36816" t="str">
        <f t="shared" si="826"/>
        <v/>
      </c>
    </row>
    <row r="36817" spans="10:10" x14ac:dyDescent="0.25">
      <c r="J36817" t="str">
        <f t="shared" si="826"/>
        <v/>
      </c>
    </row>
    <row r="36818" spans="10:10" x14ac:dyDescent="0.25">
      <c r="J36818" t="str">
        <f t="shared" si="826"/>
        <v/>
      </c>
    </row>
    <row r="36819" spans="10:10" x14ac:dyDescent="0.25">
      <c r="J36819" t="str">
        <f t="shared" si="826"/>
        <v/>
      </c>
    </row>
    <row r="36820" spans="10:10" x14ac:dyDescent="0.25">
      <c r="J36820" t="str">
        <f t="shared" si="826"/>
        <v/>
      </c>
    </row>
    <row r="36821" spans="10:10" x14ac:dyDescent="0.25">
      <c r="J36821" t="str">
        <f t="shared" si="826"/>
        <v/>
      </c>
    </row>
    <row r="36822" spans="10:10" x14ac:dyDescent="0.25">
      <c r="J36822" t="str">
        <f t="shared" si="826"/>
        <v/>
      </c>
    </row>
    <row r="36823" spans="10:10" x14ac:dyDescent="0.25">
      <c r="J36823" t="str">
        <f t="shared" si="826"/>
        <v/>
      </c>
    </row>
    <row r="36824" spans="10:10" x14ac:dyDescent="0.25">
      <c r="J36824" t="str">
        <f t="shared" si="826"/>
        <v/>
      </c>
    </row>
    <row r="36825" spans="10:10" x14ac:dyDescent="0.25">
      <c r="J36825" t="str">
        <f t="shared" si="826"/>
        <v/>
      </c>
    </row>
    <row r="36826" spans="10:10" x14ac:dyDescent="0.25">
      <c r="J36826" t="str">
        <f t="shared" si="826"/>
        <v/>
      </c>
    </row>
    <row r="36827" spans="10:10" x14ac:dyDescent="0.25">
      <c r="J36827" t="str">
        <f t="shared" si="826"/>
        <v/>
      </c>
    </row>
    <row r="36828" spans="10:10" x14ac:dyDescent="0.25">
      <c r="J36828" t="str">
        <f t="shared" si="826"/>
        <v/>
      </c>
    </row>
    <row r="36829" spans="10:10" x14ac:dyDescent="0.25">
      <c r="J36829" t="str">
        <f t="shared" si="826"/>
        <v/>
      </c>
    </row>
    <row r="36830" spans="10:10" x14ac:dyDescent="0.25">
      <c r="J36830" t="str">
        <f t="shared" si="826"/>
        <v/>
      </c>
    </row>
    <row r="36831" spans="10:10" x14ac:dyDescent="0.25">
      <c r="J36831" t="str">
        <f t="shared" si="826"/>
        <v/>
      </c>
    </row>
    <row r="36832" spans="10:10" x14ac:dyDescent="0.25">
      <c r="J36832" t="str">
        <f t="shared" si="826"/>
        <v/>
      </c>
    </row>
    <row r="36833" spans="10:10" x14ac:dyDescent="0.25">
      <c r="J36833" t="str">
        <f t="shared" si="826"/>
        <v/>
      </c>
    </row>
    <row r="36834" spans="10:10" x14ac:dyDescent="0.25">
      <c r="J36834" t="str">
        <f t="shared" si="826"/>
        <v/>
      </c>
    </row>
    <row r="36835" spans="10:10" x14ac:dyDescent="0.25">
      <c r="J36835" t="str">
        <f t="shared" si="826"/>
        <v/>
      </c>
    </row>
    <row r="36836" spans="10:10" x14ac:dyDescent="0.25">
      <c r="J36836" t="str">
        <f t="shared" si="826"/>
        <v/>
      </c>
    </row>
    <row r="36837" spans="10:10" x14ac:dyDescent="0.25">
      <c r="J36837" t="str">
        <f t="shared" si="826"/>
        <v/>
      </c>
    </row>
    <row r="36838" spans="10:10" x14ac:dyDescent="0.25">
      <c r="J36838" t="str">
        <f t="shared" si="826"/>
        <v/>
      </c>
    </row>
    <row r="36839" spans="10:10" x14ac:dyDescent="0.25">
      <c r="J36839" t="str">
        <f t="shared" si="826"/>
        <v/>
      </c>
    </row>
    <row r="36840" spans="10:10" x14ac:dyDescent="0.25">
      <c r="J36840" t="str">
        <f t="shared" si="826"/>
        <v/>
      </c>
    </row>
    <row r="36841" spans="10:10" x14ac:dyDescent="0.25">
      <c r="J36841" t="str">
        <f t="shared" si="826"/>
        <v/>
      </c>
    </row>
    <row r="36842" spans="10:10" x14ac:dyDescent="0.25">
      <c r="J36842" t="str">
        <f t="shared" si="826"/>
        <v/>
      </c>
    </row>
    <row r="36843" spans="10:10" x14ac:dyDescent="0.25">
      <c r="J36843" t="str">
        <f t="shared" si="826"/>
        <v/>
      </c>
    </row>
    <row r="36844" spans="10:10" x14ac:dyDescent="0.25">
      <c r="J36844" t="str">
        <f t="shared" si="826"/>
        <v/>
      </c>
    </row>
    <row r="36845" spans="10:10" x14ac:dyDescent="0.25">
      <c r="J36845" t="str">
        <f t="shared" si="826"/>
        <v/>
      </c>
    </row>
    <row r="36846" spans="10:10" x14ac:dyDescent="0.25">
      <c r="J36846" t="str">
        <f t="shared" si="826"/>
        <v/>
      </c>
    </row>
    <row r="36847" spans="10:10" x14ac:dyDescent="0.25">
      <c r="J36847" t="str">
        <f t="shared" si="826"/>
        <v/>
      </c>
    </row>
    <row r="36848" spans="10:10" x14ac:dyDescent="0.25">
      <c r="J36848" t="str">
        <f t="shared" si="826"/>
        <v/>
      </c>
    </row>
    <row r="36849" spans="10:10" x14ac:dyDescent="0.25">
      <c r="J36849" t="str">
        <f t="shared" si="826"/>
        <v/>
      </c>
    </row>
    <row r="36850" spans="10:10" x14ac:dyDescent="0.25">
      <c r="J36850" t="str">
        <f t="shared" si="826"/>
        <v/>
      </c>
    </row>
    <row r="36851" spans="10:10" x14ac:dyDescent="0.25">
      <c r="J36851" t="str">
        <f t="shared" si="826"/>
        <v/>
      </c>
    </row>
    <row r="36852" spans="10:10" x14ac:dyDescent="0.25">
      <c r="J36852" t="str">
        <f t="shared" si="826"/>
        <v/>
      </c>
    </row>
    <row r="36853" spans="10:10" x14ac:dyDescent="0.25">
      <c r="J36853" t="str">
        <f t="shared" si="826"/>
        <v/>
      </c>
    </row>
    <row r="36854" spans="10:10" x14ac:dyDescent="0.25">
      <c r="J36854" t="str">
        <f t="shared" si="826"/>
        <v/>
      </c>
    </row>
    <row r="36855" spans="10:10" x14ac:dyDescent="0.25">
      <c r="J36855" t="str">
        <f t="shared" si="826"/>
        <v/>
      </c>
    </row>
    <row r="36856" spans="10:10" x14ac:dyDescent="0.25">
      <c r="J36856" t="str">
        <f t="shared" si="826"/>
        <v/>
      </c>
    </row>
    <row r="36857" spans="10:10" x14ac:dyDescent="0.25">
      <c r="J36857" t="str">
        <f t="shared" si="826"/>
        <v/>
      </c>
    </row>
    <row r="36858" spans="10:10" x14ac:dyDescent="0.25">
      <c r="J36858" t="str">
        <f t="shared" si="826"/>
        <v/>
      </c>
    </row>
    <row r="36859" spans="10:10" x14ac:dyDescent="0.25">
      <c r="J36859" t="str">
        <f t="shared" si="826"/>
        <v/>
      </c>
    </row>
    <row r="36860" spans="10:10" x14ac:dyDescent="0.25">
      <c r="J36860" t="str">
        <f t="shared" si="826"/>
        <v/>
      </c>
    </row>
    <row r="36861" spans="10:10" x14ac:dyDescent="0.25">
      <c r="J36861" t="str">
        <f t="shared" si="826"/>
        <v/>
      </c>
    </row>
    <row r="36862" spans="10:10" x14ac:dyDescent="0.25">
      <c r="J36862" t="str">
        <f t="shared" si="826"/>
        <v/>
      </c>
    </row>
    <row r="36863" spans="10:10" x14ac:dyDescent="0.25">
      <c r="J36863" t="str">
        <f t="shared" si="826"/>
        <v/>
      </c>
    </row>
    <row r="36864" spans="10:10" x14ac:dyDescent="0.25">
      <c r="J36864" t="str">
        <f t="shared" si="826"/>
        <v/>
      </c>
    </row>
    <row r="36865" spans="10:10" x14ac:dyDescent="0.25">
      <c r="J36865" t="str">
        <f t="shared" si="826"/>
        <v/>
      </c>
    </row>
    <row r="36866" spans="10:10" x14ac:dyDescent="0.25">
      <c r="J36866" t="str">
        <f t="shared" si="826"/>
        <v/>
      </c>
    </row>
    <row r="36867" spans="10:10" x14ac:dyDescent="0.25">
      <c r="J36867" t="str">
        <f t="shared" ref="J36867:J36930" si="827">B36867&amp;C36867&amp;E36867&amp;IF(C36867="Skog",F36867&amp;G36867,"")</f>
        <v/>
      </c>
    </row>
    <row r="36868" spans="10:10" x14ac:dyDescent="0.25">
      <c r="J36868" t="str">
        <f t="shared" si="827"/>
        <v/>
      </c>
    </row>
    <row r="36869" spans="10:10" x14ac:dyDescent="0.25">
      <c r="J36869" t="str">
        <f t="shared" si="827"/>
        <v/>
      </c>
    </row>
    <row r="36870" spans="10:10" x14ac:dyDescent="0.25">
      <c r="J36870" t="str">
        <f t="shared" si="827"/>
        <v/>
      </c>
    </row>
    <row r="36871" spans="10:10" x14ac:dyDescent="0.25">
      <c r="J36871" t="str">
        <f t="shared" si="827"/>
        <v/>
      </c>
    </row>
    <row r="36872" spans="10:10" x14ac:dyDescent="0.25">
      <c r="J36872" t="str">
        <f t="shared" si="827"/>
        <v/>
      </c>
    </row>
    <row r="36873" spans="10:10" x14ac:dyDescent="0.25">
      <c r="J36873" t="str">
        <f t="shared" si="827"/>
        <v/>
      </c>
    </row>
    <row r="36874" spans="10:10" x14ac:dyDescent="0.25">
      <c r="J36874" t="str">
        <f t="shared" si="827"/>
        <v/>
      </c>
    </row>
    <row r="36875" spans="10:10" x14ac:dyDescent="0.25">
      <c r="J36875" t="str">
        <f t="shared" si="827"/>
        <v/>
      </c>
    </row>
    <row r="36876" spans="10:10" x14ac:dyDescent="0.25">
      <c r="J36876" t="str">
        <f t="shared" si="827"/>
        <v/>
      </c>
    </row>
    <row r="36877" spans="10:10" x14ac:dyDescent="0.25">
      <c r="J36877" t="str">
        <f t="shared" si="827"/>
        <v/>
      </c>
    </row>
    <row r="36878" spans="10:10" x14ac:dyDescent="0.25">
      <c r="J36878" t="str">
        <f t="shared" si="827"/>
        <v/>
      </c>
    </row>
    <row r="36879" spans="10:10" x14ac:dyDescent="0.25">
      <c r="J36879" t="str">
        <f t="shared" si="827"/>
        <v/>
      </c>
    </row>
    <row r="36880" spans="10:10" x14ac:dyDescent="0.25">
      <c r="J36880" t="str">
        <f t="shared" si="827"/>
        <v/>
      </c>
    </row>
    <row r="36881" spans="10:10" x14ac:dyDescent="0.25">
      <c r="J36881" t="str">
        <f t="shared" si="827"/>
        <v/>
      </c>
    </row>
    <row r="36882" spans="10:10" x14ac:dyDescent="0.25">
      <c r="J36882" t="str">
        <f t="shared" si="827"/>
        <v/>
      </c>
    </row>
    <row r="36883" spans="10:10" x14ac:dyDescent="0.25">
      <c r="J36883" t="str">
        <f t="shared" si="827"/>
        <v/>
      </c>
    </row>
    <row r="36884" spans="10:10" x14ac:dyDescent="0.25">
      <c r="J36884" t="str">
        <f t="shared" si="827"/>
        <v/>
      </c>
    </row>
    <row r="36885" spans="10:10" x14ac:dyDescent="0.25">
      <c r="J36885" t="str">
        <f t="shared" si="827"/>
        <v/>
      </c>
    </row>
    <row r="36886" spans="10:10" x14ac:dyDescent="0.25">
      <c r="J36886" t="str">
        <f t="shared" si="827"/>
        <v/>
      </c>
    </row>
    <row r="36887" spans="10:10" x14ac:dyDescent="0.25">
      <c r="J36887" t="str">
        <f t="shared" si="827"/>
        <v/>
      </c>
    </row>
    <row r="36888" spans="10:10" x14ac:dyDescent="0.25">
      <c r="J36888" t="str">
        <f t="shared" si="827"/>
        <v/>
      </c>
    </row>
    <row r="36889" spans="10:10" x14ac:dyDescent="0.25">
      <c r="J36889" t="str">
        <f t="shared" si="827"/>
        <v/>
      </c>
    </row>
    <row r="36890" spans="10:10" x14ac:dyDescent="0.25">
      <c r="J36890" t="str">
        <f t="shared" si="827"/>
        <v/>
      </c>
    </row>
    <row r="36891" spans="10:10" x14ac:dyDescent="0.25">
      <c r="J36891" t="str">
        <f t="shared" si="827"/>
        <v/>
      </c>
    </row>
    <row r="36892" spans="10:10" x14ac:dyDescent="0.25">
      <c r="J36892" t="str">
        <f t="shared" si="827"/>
        <v/>
      </c>
    </row>
    <row r="36893" spans="10:10" x14ac:dyDescent="0.25">
      <c r="J36893" t="str">
        <f t="shared" si="827"/>
        <v/>
      </c>
    </row>
    <row r="36894" spans="10:10" x14ac:dyDescent="0.25">
      <c r="J36894" t="str">
        <f t="shared" si="827"/>
        <v/>
      </c>
    </row>
    <row r="36895" spans="10:10" x14ac:dyDescent="0.25">
      <c r="J36895" t="str">
        <f t="shared" si="827"/>
        <v/>
      </c>
    </row>
    <row r="36896" spans="10:10" x14ac:dyDescent="0.25">
      <c r="J36896" t="str">
        <f t="shared" si="827"/>
        <v/>
      </c>
    </row>
    <row r="36897" spans="10:10" x14ac:dyDescent="0.25">
      <c r="J36897" t="str">
        <f t="shared" si="827"/>
        <v/>
      </c>
    </row>
    <row r="36898" spans="10:10" x14ac:dyDescent="0.25">
      <c r="J36898" t="str">
        <f t="shared" si="827"/>
        <v/>
      </c>
    </row>
    <row r="36899" spans="10:10" x14ac:dyDescent="0.25">
      <c r="J36899" t="str">
        <f t="shared" si="827"/>
        <v/>
      </c>
    </row>
    <row r="36900" spans="10:10" x14ac:dyDescent="0.25">
      <c r="J36900" t="str">
        <f t="shared" si="827"/>
        <v/>
      </c>
    </row>
    <row r="36901" spans="10:10" x14ac:dyDescent="0.25">
      <c r="J36901" t="str">
        <f t="shared" si="827"/>
        <v/>
      </c>
    </row>
    <row r="36902" spans="10:10" x14ac:dyDescent="0.25">
      <c r="J36902" t="str">
        <f t="shared" si="827"/>
        <v/>
      </c>
    </row>
    <row r="36903" spans="10:10" x14ac:dyDescent="0.25">
      <c r="J36903" t="str">
        <f t="shared" si="827"/>
        <v/>
      </c>
    </row>
    <row r="36904" spans="10:10" x14ac:dyDescent="0.25">
      <c r="J36904" t="str">
        <f t="shared" si="827"/>
        <v/>
      </c>
    </row>
    <row r="36905" spans="10:10" x14ac:dyDescent="0.25">
      <c r="J36905" t="str">
        <f t="shared" si="827"/>
        <v/>
      </c>
    </row>
    <row r="36906" spans="10:10" x14ac:dyDescent="0.25">
      <c r="J36906" t="str">
        <f t="shared" si="827"/>
        <v/>
      </c>
    </row>
    <row r="36907" spans="10:10" x14ac:dyDescent="0.25">
      <c r="J36907" t="str">
        <f t="shared" si="827"/>
        <v/>
      </c>
    </row>
    <row r="36908" spans="10:10" x14ac:dyDescent="0.25">
      <c r="J36908" t="str">
        <f t="shared" si="827"/>
        <v/>
      </c>
    </row>
    <row r="36909" spans="10:10" x14ac:dyDescent="0.25">
      <c r="J36909" t="str">
        <f t="shared" si="827"/>
        <v/>
      </c>
    </row>
    <row r="36910" spans="10:10" x14ac:dyDescent="0.25">
      <c r="J36910" t="str">
        <f t="shared" si="827"/>
        <v/>
      </c>
    </row>
    <row r="36911" spans="10:10" x14ac:dyDescent="0.25">
      <c r="J36911" t="str">
        <f t="shared" si="827"/>
        <v/>
      </c>
    </row>
    <row r="36912" spans="10:10" x14ac:dyDescent="0.25">
      <c r="J36912" t="str">
        <f t="shared" si="827"/>
        <v/>
      </c>
    </row>
    <row r="36913" spans="10:10" x14ac:dyDescent="0.25">
      <c r="J36913" t="str">
        <f t="shared" si="827"/>
        <v/>
      </c>
    </row>
    <row r="36914" spans="10:10" x14ac:dyDescent="0.25">
      <c r="J36914" t="str">
        <f t="shared" si="827"/>
        <v/>
      </c>
    </row>
    <row r="36915" spans="10:10" x14ac:dyDescent="0.25">
      <c r="J36915" t="str">
        <f t="shared" si="827"/>
        <v/>
      </c>
    </row>
    <row r="36916" spans="10:10" x14ac:dyDescent="0.25">
      <c r="J36916" t="str">
        <f t="shared" si="827"/>
        <v/>
      </c>
    </row>
    <row r="36917" spans="10:10" x14ac:dyDescent="0.25">
      <c r="J36917" t="str">
        <f t="shared" si="827"/>
        <v/>
      </c>
    </row>
    <row r="36918" spans="10:10" x14ac:dyDescent="0.25">
      <c r="J36918" t="str">
        <f t="shared" si="827"/>
        <v/>
      </c>
    </row>
    <row r="36919" spans="10:10" x14ac:dyDescent="0.25">
      <c r="J36919" t="str">
        <f t="shared" si="827"/>
        <v/>
      </c>
    </row>
    <row r="36920" spans="10:10" x14ac:dyDescent="0.25">
      <c r="J36920" t="str">
        <f t="shared" si="827"/>
        <v/>
      </c>
    </row>
    <row r="36921" spans="10:10" x14ac:dyDescent="0.25">
      <c r="J36921" t="str">
        <f t="shared" si="827"/>
        <v/>
      </c>
    </row>
    <row r="36922" spans="10:10" x14ac:dyDescent="0.25">
      <c r="J36922" t="str">
        <f t="shared" si="827"/>
        <v/>
      </c>
    </row>
    <row r="36923" spans="10:10" x14ac:dyDescent="0.25">
      <c r="J36923" t="str">
        <f t="shared" si="827"/>
        <v/>
      </c>
    </row>
    <row r="36924" spans="10:10" x14ac:dyDescent="0.25">
      <c r="J36924" t="str">
        <f t="shared" si="827"/>
        <v/>
      </c>
    </row>
    <row r="36925" spans="10:10" x14ac:dyDescent="0.25">
      <c r="J36925" t="str">
        <f t="shared" si="827"/>
        <v/>
      </c>
    </row>
    <row r="36926" spans="10:10" x14ac:dyDescent="0.25">
      <c r="J36926" t="str">
        <f t="shared" si="827"/>
        <v/>
      </c>
    </row>
    <row r="36927" spans="10:10" x14ac:dyDescent="0.25">
      <c r="J36927" t="str">
        <f t="shared" si="827"/>
        <v/>
      </c>
    </row>
    <row r="36928" spans="10:10" x14ac:dyDescent="0.25">
      <c r="J36928" t="str">
        <f t="shared" si="827"/>
        <v/>
      </c>
    </row>
    <row r="36929" spans="10:10" x14ac:dyDescent="0.25">
      <c r="J36929" t="str">
        <f t="shared" si="827"/>
        <v/>
      </c>
    </row>
    <row r="36930" spans="10:10" x14ac:dyDescent="0.25">
      <c r="J36930" t="str">
        <f t="shared" si="827"/>
        <v/>
      </c>
    </row>
    <row r="36931" spans="10:10" x14ac:dyDescent="0.25">
      <c r="J36931" t="str">
        <f t="shared" ref="J36931:J36994" si="828">B36931&amp;C36931&amp;E36931&amp;IF(C36931="Skog",F36931&amp;G36931,"")</f>
        <v/>
      </c>
    </row>
    <row r="36932" spans="10:10" x14ac:dyDescent="0.25">
      <c r="J36932" t="str">
        <f t="shared" si="828"/>
        <v/>
      </c>
    </row>
    <row r="36933" spans="10:10" x14ac:dyDescent="0.25">
      <c r="J36933" t="str">
        <f t="shared" si="828"/>
        <v/>
      </c>
    </row>
    <row r="36934" spans="10:10" x14ac:dyDescent="0.25">
      <c r="J36934" t="str">
        <f t="shared" si="828"/>
        <v/>
      </c>
    </row>
    <row r="36935" spans="10:10" x14ac:dyDescent="0.25">
      <c r="J36935" t="str">
        <f t="shared" si="828"/>
        <v/>
      </c>
    </row>
    <row r="36936" spans="10:10" x14ac:dyDescent="0.25">
      <c r="J36936" t="str">
        <f t="shared" si="828"/>
        <v/>
      </c>
    </row>
    <row r="36937" spans="10:10" x14ac:dyDescent="0.25">
      <c r="J36937" t="str">
        <f t="shared" si="828"/>
        <v/>
      </c>
    </row>
    <row r="36938" spans="10:10" x14ac:dyDescent="0.25">
      <c r="J36938" t="str">
        <f t="shared" si="828"/>
        <v/>
      </c>
    </row>
    <row r="36939" spans="10:10" x14ac:dyDescent="0.25">
      <c r="J36939" t="str">
        <f t="shared" si="828"/>
        <v/>
      </c>
    </row>
    <row r="36940" spans="10:10" x14ac:dyDescent="0.25">
      <c r="J36940" t="str">
        <f t="shared" si="828"/>
        <v/>
      </c>
    </row>
    <row r="36941" spans="10:10" x14ac:dyDescent="0.25">
      <c r="J36941" t="str">
        <f t="shared" si="828"/>
        <v/>
      </c>
    </row>
    <row r="36942" spans="10:10" x14ac:dyDescent="0.25">
      <c r="J36942" t="str">
        <f t="shared" si="828"/>
        <v/>
      </c>
    </row>
    <row r="36943" spans="10:10" x14ac:dyDescent="0.25">
      <c r="J36943" t="str">
        <f t="shared" si="828"/>
        <v/>
      </c>
    </row>
    <row r="36944" spans="10:10" x14ac:dyDescent="0.25">
      <c r="J36944" t="str">
        <f t="shared" si="828"/>
        <v/>
      </c>
    </row>
    <row r="36945" spans="10:10" x14ac:dyDescent="0.25">
      <c r="J36945" t="str">
        <f t="shared" si="828"/>
        <v/>
      </c>
    </row>
    <row r="36946" spans="10:10" x14ac:dyDescent="0.25">
      <c r="J36946" t="str">
        <f t="shared" si="828"/>
        <v/>
      </c>
    </row>
    <row r="36947" spans="10:10" x14ac:dyDescent="0.25">
      <c r="J36947" t="str">
        <f t="shared" si="828"/>
        <v/>
      </c>
    </row>
    <row r="36948" spans="10:10" x14ac:dyDescent="0.25">
      <c r="J36948" t="str">
        <f t="shared" si="828"/>
        <v/>
      </c>
    </row>
    <row r="36949" spans="10:10" x14ac:dyDescent="0.25">
      <c r="J36949" t="str">
        <f t="shared" si="828"/>
        <v/>
      </c>
    </row>
    <row r="36950" spans="10:10" x14ac:dyDescent="0.25">
      <c r="J36950" t="str">
        <f t="shared" si="828"/>
        <v/>
      </c>
    </row>
    <row r="36951" spans="10:10" x14ac:dyDescent="0.25">
      <c r="J36951" t="str">
        <f t="shared" si="828"/>
        <v/>
      </c>
    </row>
    <row r="36952" spans="10:10" x14ac:dyDescent="0.25">
      <c r="J36952" t="str">
        <f t="shared" si="828"/>
        <v/>
      </c>
    </row>
    <row r="36953" spans="10:10" x14ac:dyDescent="0.25">
      <c r="J36953" t="str">
        <f t="shared" si="828"/>
        <v/>
      </c>
    </row>
    <row r="36954" spans="10:10" x14ac:dyDescent="0.25">
      <c r="J36954" t="str">
        <f t="shared" si="828"/>
        <v/>
      </c>
    </row>
    <row r="36955" spans="10:10" x14ac:dyDescent="0.25">
      <c r="J36955" t="str">
        <f t="shared" si="828"/>
        <v/>
      </c>
    </row>
    <row r="36956" spans="10:10" x14ac:dyDescent="0.25">
      <c r="J36956" t="str">
        <f t="shared" si="828"/>
        <v/>
      </c>
    </row>
    <row r="36957" spans="10:10" x14ac:dyDescent="0.25">
      <c r="J36957" t="str">
        <f t="shared" si="828"/>
        <v/>
      </c>
    </row>
    <row r="36958" spans="10:10" x14ac:dyDescent="0.25">
      <c r="J36958" t="str">
        <f t="shared" si="828"/>
        <v/>
      </c>
    </row>
    <row r="36959" spans="10:10" x14ac:dyDescent="0.25">
      <c r="J36959" t="str">
        <f t="shared" si="828"/>
        <v/>
      </c>
    </row>
    <row r="36960" spans="10:10" x14ac:dyDescent="0.25">
      <c r="J36960" t="str">
        <f t="shared" si="828"/>
        <v/>
      </c>
    </row>
    <row r="36961" spans="10:10" x14ac:dyDescent="0.25">
      <c r="J36961" t="str">
        <f t="shared" si="828"/>
        <v/>
      </c>
    </row>
    <row r="36962" spans="10:10" x14ac:dyDescent="0.25">
      <c r="J36962" t="str">
        <f t="shared" si="828"/>
        <v/>
      </c>
    </row>
    <row r="36963" spans="10:10" x14ac:dyDescent="0.25">
      <c r="J36963" t="str">
        <f t="shared" si="828"/>
        <v/>
      </c>
    </row>
    <row r="36964" spans="10:10" x14ac:dyDescent="0.25">
      <c r="J36964" t="str">
        <f t="shared" si="828"/>
        <v/>
      </c>
    </row>
    <row r="36965" spans="10:10" x14ac:dyDescent="0.25">
      <c r="J36965" t="str">
        <f t="shared" si="828"/>
        <v/>
      </c>
    </row>
    <row r="36966" spans="10:10" x14ac:dyDescent="0.25">
      <c r="J36966" t="str">
        <f t="shared" si="828"/>
        <v/>
      </c>
    </row>
    <row r="36967" spans="10:10" x14ac:dyDescent="0.25">
      <c r="J36967" t="str">
        <f t="shared" si="828"/>
        <v/>
      </c>
    </row>
    <row r="36968" spans="10:10" x14ac:dyDescent="0.25">
      <c r="J36968" t="str">
        <f t="shared" si="828"/>
        <v/>
      </c>
    </row>
    <row r="36969" spans="10:10" x14ac:dyDescent="0.25">
      <c r="J36969" t="str">
        <f t="shared" si="828"/>
        <v/>
      </c>
    </row>
    <row r="36970" spans="10:10" x14ac:dyDescent="0.25">
      <c r="J36970" t="str">
        <f t="shared" si="828"/>
        <v/>
      </c>
    </row>
    <row r="36971" spans="10:10" x14ac:dyDescent="0.25">
      <c r="J36971" t="str">
        <f t="shared" si="828"/>
        <v/>
      </c>
    </row>
    <row r="36972" spans="10:10" x14ac:dyDescent="0.25">
      <c r="J36972" t="str">
        <f t="shared" si="828"/>
        <v/>
      </c>
    </row>
    <row r="36973" spans="10:10" x14ac:dyDescent="0.25">
      <c r="J36973" t="str">
        <f t="shared" si="828"/>
        <v/>
      </c>
    </row>
    <row r="36974" spans="10:10" x14ac:dyDescent="0.25">
      <c r="J36974" t="str">
        <f t="shared" si="828"/>
        <v/>
      </c>
    </row>
    <row r="36975" spans="10:10" x14ac:dyDescent="0.25">
      <c r="J36975" t="str">
        <f t="shared" si="828"/>
        <v/>
      </c>
    </row>
    <row r="36976" spans="10:10" x14ac:dyDescent="0.25">
      <c r="J36976" t="str">
        <f t="shared" si="828"/>
        <v/>
      </c>
    </row>
    <row r="36977" spans="10:10" x14ac:dyDescent="0.25">
      <c r="J36977" t="str">
        <f t="shared" si="828"/>
        <v/>
      </c>
    </row>
    <row r="36978" spans="10:10" x14ac:dyDescent="0.25">
      <c r="J36978" t="str">
        <f t="shared" si="828"/>
        <v/>
      </c>
    </row>
    <row r="36979" spans="10:10" x14ac:dyDescent="0.25">
      <c r="J36979" t="str">
        <f t="shared" si="828"/>
        <v/>
      </c>
    </row>
    <row r="36980" spans="10:10" x14ac:dyDescent="0.25">
      <c r="J36980" t="str">
        <f t="shared" si="828"/>
        <v/>
      </c>
    </row>
    <row r="36981" spans="10:10" x14ac:dyDescent="0.25">
      <c r="J36981" t="str">
        <f t="shared" si="828"/>
        <v/>
      </c>
    </row>
    <row r="36982" spans="10:10" x14ac:dyDescent="0.25">
      <c r="J36982" t="str">
        <f t="shared" si="828"/>
        <v/>
      </c>
    </row>
    <row r="36983" spans="10:10" x14ac:dyDescent="0.25">
      <c r="J36983" t="str">
        <f t="shared" si="828"/>
        <v/>
      </c>
    </row>
    <row r="36984" spans="10:10" x14ac:dyDescent="0.25">
      <c r="J36984" t="str">
        <f t="shared" si="828"/>
        <v/>
      </c>
    </row>
    <row r="36985" spans="10:10" x14ac:dyDescent="0.25">
      <c r="J36985" t="str">
        <f t="shared" si="828"/>
        <v/>
      </c>
    </row>
    <row r="36986" spans="10:10" x14ac:dyDescent="0.25">
      <c r="J36986" t="str">
        <f t="shared" si="828"/>
        <v/>
      </c>
    </row>
    <row r="36987" spans="10:10" x14ac:dyDescent="0.25">
      <c r="J36987" t="str">
        <f t="shared" si="828"/>
        <v/>
      </c>
    </row>
    <row r="36988" spans="10:10" x14ac:dyDescent="0.25">
      <c r="J36988" t="str">
        <f t="shared" si="828"/>
        <v/>
      </c>
    </row>
    <row r="36989" spans="10:10" x14ac:dyDescent="0.25">
      <c r="J36989" t="str">
        <f t="shared" si="828"/>
        <v/>
      </c>
    </row>
    <row r="36990" spans="10:10" x14ac:dyDescent="0.25">
      <c r="J36990" t="str">
        <f t="shared" si="828"/>
        <v/>
      </c>
    </row>
    <row r="36991" spans="10:10" x14ac:dyDescent="0.25">
      <c r="J36991" t="str">
        <f t="shared" si="828"/>
        <v/>
      </c>
    </row>
    <row r="36992" spans="10:10" x14ac:dyDescent="0.25">
      <c r="J36992" t="str">
        <f t="shared" si="828"/>
        <v/>
      </c>
    </row>
    <row r="36993" spans="10:10" x14ac:dyDescent="0.25">
      <c r="J36993" t="str">
        <f t="shared" si="828"/>
        <v/>
      </c>
    </row>
    <row r="36994" spans="10:10" x14ac:dyDescent="0.25">
      <c r="J36994" t="str">
        <f t="shared" si="828"/>
        <v/>
      </c>
    </row>
    <row r="36995" spans="10:10" x14ac:dyDescent="0.25">
      <c r="J36995" t="str">
        <f t="shared" ref="J36995:J37058" si="829">B36995&amp;C36995&amp;E36995&amp;IF(C36995="Skog",F36995&amp;G36995,"")</f>
        <v/>
      </c>
    </row>
    <row r="36996" spans="10:10" x14ac:dyDescent="0.25">
      <c r="J36996" t="str">
        <f t="shared" si="829"/>
        <v/>
      </c>
    </row>
    <row r="36997" spans="10:10" x14ac:dyDescent="0.25">
      <c r="J36997" t="str">
        <f t="shared" si="829"/>
        <v/>
      </c>
    </row>
    <row r="36998" spans="10:10" x14ac:dyDescent="0.25">
      <c r="J36998" t="str">
        <f t="shared" si="829"/>
        <v/>
      </c>
    </row>
    <row r="36999" spans="10:10" x14ac:dyDescent="0.25">
      <c r="J36999" t="str">
        <f t="shared" si="829"/>
        <v/>
      </c>
    </row>
    <row r="37000" spans="10:10" x14ac:dyDescent="0.25">
      <c r="J37000" t="str">
        <f t="shared" si="829"/>
        <v/>
      </c>
    </row>
    <row r="37001" spans="10:10" x14ac:dyDescent="0.25">
      <c r="J37001" t="str">
        <f t="shared" si="829"/>
        <v/>
      </c>
    </row>
    <row r="37002" spans="10:10" x14ac:dyDescent="0.25">
      <c r="J37002" t="str">
        <f t="shared" si="829"/>
        <v/>
      </c>
    </row>
    <row r="37003" spans="10:10" x14ac:dyDescent="0.25">
      <c r="J37003" t="str">
        <f t="shared" si="829"/>
        <v/>
      </c>
    </row>
    <row r="37004" spans="10:10" x14ac:dyDescent="0.25">
      <c r="J37004" t="str">
        <f t="shared" si="829"/>
        <v/>
      </c>
    </row>
    <row r="37005" spans="10:10" x14ac:dyDescent="0.25">
      <c r="J37005" t="str">
        <f t="shared" si="829"/>
        <v/>
      </c>
    </row>
    <row r="37006" spans="10:10" x14ac:dyDescent="0.25">
      <c r="J37006" t="str">
        <f t="shared" si="829"/>
        <v/>
      </c>
    </row>
    <row r="37007" spans="10:10" x14ac:dyDescent="0.25">
      <c r="J37007" t="str">
        <f t="shared" si="829"/>
        <v/>
      </c>
    </row>
    <row r="37008" spans="10:10" x14ac:dyDescent="0.25">
      <c r="J37008" t="str">
        <f t="shared" si="829"/>
        <v/>
      </c>
    </row>
    <row r="37009" spans="10:10" x14ac:dyDescent="0.25">
      <c r="J37009" t="str">
        <f t="shared" si="829"/>
        <v/>
      </c>
    </row>
    <row r="37010" spans="10:10" x14ac:dyDescent="0.25">
      <c r="J37010" t="str">
        <f t="shared" si="829"/>
        <v/>
      </c>
    </row>
    <row r="37011" spans="10:10" x14ac:dyDescent="0.25">
      <c r="J37011" t="str">
        <f t="shared" si="829"/>
        <v/>
      </c>
    </row>
    <row r="37012" spans="10:10" x14ac:dyDescent="0.25">
      <c r="J37012" t="str">
        <f t="shared" si="829"/>
        <v/>
      </c>
    </row>
    <row r="37013" spans="10:10" x14ac:dyDescent="0.25">
      <c r="J37013" t="str">
        <f t="shared" si="829"/>
        <v/>
      </c>
    </row>
    <row r="37014" spans="10:10" x14ac:dyDescent="0.25">
      <c r="J37014" t="str">
        <f t="shared" si="829"/>
        <v/>
      </c>
    </row>
    <row r="37015" spans="10:10" x14ac:dyDescent="0.25">
      <c r="J37015" t="str">
        <f t="shared" si="829"/>
        <v/>
      </c>
    </row>
    <row r="37016" spans="10:10" x14ac:dyDescent="0.25">
      <c r="J37016" t="str">
        <f t="shared" si="829"/>
        <v/>
      </c>
    </row>
    <row r="37017" spans="10:10" x14ac:dyDescent="0.25">
      <c r="J37017" t="str">
        <f t="shared" si="829"/>
        <v/>
      </c>
    </row>
    <row r="37018" spans="10:10" x14ac:dyDescent="0.25">
      <c r="J37018" t="str">
        <f t="shared" si="829"/>
        <v/>
      </c>
    </row>
    <row r="37019" spans="10:10" x14ac:dyDescent="0.25">
      <c r="J37019" t="str">
        <f t="shared" si="829"/>
        <v/>
      </c>
    </row>
    <row r="37020" spans="10:10" x14ac:dyDescent="0.25">
      <c r="J37020" t="str">
        <f t="shared" si="829"/>
        <v/>
      </c>
    </row>
    <row r="37021" spans="10:10" x14ac:dyDescent="0.25">
      <c r="J37021" t="str">
        <f t="shared" si="829"/>
        <v/>
      </c>
    </row>
    <row r="37022" spans="10:10" x14ac:dyDescent="0.25">
      <c r="J37022" t="str">
        <f t="shared" si="829"/>
        <v/>
      </c>
    </row>
    <row r="37023" spans="10:10" x14ac:dyDescent="0.25">
      <c r="J37023" t="str">
        <f t="shared" si="829"/>
        <v/>
      </c>
    </row>
    <row r="37024" spans="10:10" x14ac:dyDescent="0.25">
      <c r="J37024" t="str">
        <f t="shared" si="829"/>
        <v/>
      </c>
    </row>
    <row r="37025" spans="10:10" x14ac:dyDescent="0.25">
      <c r="J37025" t="str">
        <f t="shared" si="829"/>
        <v/>
      </c>
    </row>
    <row r="37026" spans="10:10" x14ac:dyDescent="0.25">
      <c r="J37026" t="str">
        <f t="shared" si="829"/>
        <v/>
      </c>
    </row>
    <row r="37027" spans="10:10" x14ac:dyDescent="0.25">
      <c r="J37027" t="str">
        <f t="shared" si="829"/>
        <v/>
      </c>
    </row>
    <row r="37028" spans="10:10" x14ac:dyDescent="0.25">
      <c r="J37028" t="str">
        <f t="shared" si="829"/>
        <v/>
      </c>
    </row>
    <row r="37029" spans="10:10" x14ac:dyDescent="0.25">
      <c r="J37029" t="str">
        <f t="shared" si="829"/>
        <v/>
      </c>
    </row>
    <row r="37030" spans="10:10" x14ac:dyDescent="0.25">
      <c r="J37030" t="str">
        <f t="shared" si="829"/>
        <v/>
      </c>
    </row>
    <row r="37031" spans="10:10" x14ac:dyDescent="0.25">
      <c r="J37031" t="str">
        <f t="shared" si="829"/>
        <v/>
      </c>
    </row>
    <row r="37032" spans="10:10" x14ac:dyDescent="0.25">
      <c r="J37032" t="str">
        <f t="shared" si="829"/>
        <v/>
      </c>
    </row>
    <row r="37033" spans="10:10" x14ac:dyDescent="0.25">
      <c r="J37033" t="str">
        <f t="shared" si="829"/>
        <v/>
      </c>
    </row>
    <row r="37034" spans="10:10" x14ac:dyDescent="0.25">
      <c r="J37034" t="str">
        <f t="shared" si="829"/>
        <v/>
      </c>
    </row>
    <row r="37035" spans="10:10" x14ac:dyDescent="0.25">
      <c r="J37035" t="str">
        <f t="shared" si="829"/>
        <v/>
      </c>
    </row>
    <row r="37036" spans="10:10" x14ac:dyDescent="0.25">
      <c r="J37036" t="str">
        <f t="shared" si="829"/>
        <v/>
      </c>
    </row>
    <row r="37037" spans="10:10" x14ac:dyDescent="0.25">
      <c r="J37037" t="str">
        <f t="shared" si="829"/>
        <v/>
      </c>
    </row>
    <row r="37038" spans="10:10" x14ac:dyDescent="0.25">
      <c r="J37038" t="str">
        <f t="shared" si="829"/>
        <v/>
      </c>
    </row>
    <row r="37039" spans="10:10" x14ac:dyDescent="0.25">
      <c r="J37039" t="str">
        <f t="shared" si="829"/>
        <v/>
      </c>
    </row>
    <row r="37040" spans="10:10" x14ac:dyDescent="0.25">
      <c r="J37040" t="str">
        <f t="shared" si="829"/>
        <v/>
      </c>
    </row>
    <row r="37041" spans="10:10" x14ac:dyDescent="0.25">
      <c r="J37041" t="str">
        <f t="shared" si="829"/>
        <v/>
      </c>
    </row>
    <row r="37042" spans="10:10" x14ac:dyDescent="0.25">
      <c r="J37042" t="str">
        <f t="shared" si="829"/>
        <v/>
      </c>
    </row>
    <row r="37043" spans="10:10" x14ac:dyDescent="0.25">
      <c r="J37043" t="str">
        <f t="shared" si="829"/>
        <v/>
      </c>
    </row>
    <row r="37044" spans="10:10" x14ac:dyDescent="0.25">
      <c r="J37044" t="str">
        <f t="shared" si="829"/>
        <v/>
      </c>
    </row>
    <row r="37045" spans="10:10" x14ac:dyDescent="0.25">
      <c r="J37045" t="str">
        <f t="shared" si="829"/>
        <v/>
      </c>
    </row>
    <row r="37046" spans="10:10" x14ac:dyDescent="0.25">
      <c r="J37046" t="str">
        <f t="shared" si="829"/>
        <v/>
      </c>
    </row>
    <row r="37047" spans="10:10" x14ac:dyDescent="0.25">
      <c r="J37047" t="str">
        <f t="shared" si="829"/>
        <v/>
      </c>
    </row>
    <row r="37048" spans="10:10" x14ac:dyDescent="0.25">
      <c r="J37048" t="str">
        <f t="shared" si="829"/>
        <v/>
      </c>
    </row>
    <row r="37049" spans="10:10" x14ac:dyDescent="0.25">
      <c r="J37049" t="str">
        <f t="shared" si="829"/>
        <v/>
      </c>
    </row>
    <row r="37050" spans="10:10" x14ac:dyDescent="0.25">
      <c r="J37050" t="str">
        <f t="shared" si="829"/>
        <v/>
      </c>
    </row>
    <row r="37051" spans="10:10" x14ac:dyDescent="0.25">
      <c r="J37051" t="str">
        <f t="shared" si="829"/>
        <v/>
      </c>
    </row>
    <row r="37052" spans="10:10" x14ac:dyDescent="0.25">
      <c r="J37052" t="str">
        <f t="shared" si="829"/>
        <v/>
      </c>
    </row>
    <row r="37053" spans="10:10" x14ac:dyDescent="0.25">
      <c r="J37053" t="str">
        <f t="shared" si="829"/>
        <v/>
      </c>
    </row>
    <row r="37054" spans="10:10" x14ac:dyDescent="0.25">
      <c r="J37054" t="str">
        <f t="shared" si="829"/>
        <v/>
      </c>
    </row>
    <row r="37055" spans="10:10" x14ac:dyDescent="0.25">
      <c r="J37055" t="str">
        <f t="shared" si="829"/>
        <v/>
      </c>
    </row>
    <row r="37056" spans="10:10" x14ac:dyDescent="0.25">
      <c r="J37056" t="str">
        <f t="shared" si="829"/>
        <v/>
      </c>
    </row>
    <row r="37057" spans="10:10" x14ac:dyDescent="0.25">
      <c r="J37057" t="str">
        <f t="shared" si="829"/>
        <v/>
      </c>
    </row>
    <row r="37058" spans="10:10" x14ac:dyDescent="0.25">
      <c r="J37058" t="str">
        <f t="shared" si="829"/>
        <v/>
      </c>
    </row>
    <row r="37059" spans="10:10" x14ac:dyDescent="0.25">
      <c r="J37059" t="str">
        <f t="shared" ref="J37059:J37122" si="830">B37059&amp;C37059&amp;E37059&amp;IF(C37059="Skog",F37059&amp;G37059,"")</f>
        <v/>
      </c>
    </row>
    <row r="37060" spans="10:10" x14ac:dyDescent="0.25">
      <c r="J37060" t="str">
        <f t="shared" si="830"/>
        <v/>
      </c>
    </row>
    <row r="37061" spans="10:10" x14ac:dyDescent="0.25">
      <c r="J37061" t="str">
        <f t="shared" si="830"/>
        <v/>
      </c>
    </row>
    <row r="37062" spans="10:10" x14ac:dyDescent="0.25">
      <c r="J37062" t="str">
        <f t="shared" si="830"/>
        <v/>
      </c>
    </row>
    <row r="37063" spans="10:10" x14ac:dyDescent="0.25">
      <c r="J37063" t="str">
        <f t="shared" si="830"/>
        <v/>
      </c>
    </row>
    <row r="37064" spans="10:10" x14ac:dyDescent="0.25">
      <c r="J37064" t="str">
        <f t="shared" si="830"/>
        <v/>
      </c>
    </row>
    <row r="37065" spans="10:10" x14ac:dyDescent="0.25">
      <c r="J37065" t="str">
        <f t="shared" si="830"/>
        <v/>
      </c>
    </row>
    <row r="37066" spans="10:10" x14ac:dyDescent="0.25">
      <c r="J37066" t="str">
        <f t="shared" si="830"/>
        <v/>
      </c>
    </row>
    <row r="37067" spans="10:10" x14ac:dyDescent="0.25">
      <c r="J37067" t="str">
        <f t="shared" si="830"/>
        <v/>
      </c>
    </row>
    <row r="37068" spans="10:10" x14ac:dyDescent="0.25">
      <c r="J37068" t="str">
        <f t="shared" si="830"/>
        <v/>
      </c>
    </row>
    <row r="37069" spans="10:10" x14ac:dyDescent="0.25">
      <c r="J37069" t="str">
        <f t="shared" si="830"/>
        <v/>
      </c>
    </row>
    <row r="37070" spans="10:10" x14ac:dyDescent="0.25">
      <c r="J37070" t="str">
        <f t="shared" si="830"/>
        <v/>
      </c>
    </row>
    <row r="37071" spans="10:10" x14ac:dyDescent="0.25">
      <c r="J37071" t="str">
        <f t="shared" si="830"/>
        <v/>
      </c>
    </row>
    <row r="37072" spans="10:10" x14ac:dyDescent="0.25">
      <c r="J37072" t="str">
        <f t="shared" si="830"/>
        <v/>
      </c>
    </row>
    <row r="37073" spans="10:10" x14ac:dyDescent="0.25">
      <c r="J37073" t="str">
        <f t="shared" si="830"/>
        <v/>
      </c>
    </row>
    <row r="37074" spans="10:10" x14ac:dyDescent="0.25">
      <c r="J37074" t="str">
        <f t="shared" si="830"/>
        <v/>
      </c>
    </row>
    <row r="37075" spans="10:10" x14ac:dyDescent="0.25">
      <c r="J37075" t="str">
        <f t="shared" si="830"/>
        <v/>
      </c>
    </row>
    <row r="37076" spans="10:10" x14ac:dyDescent="0.25">
      <c r="J37076" t="str">
        <f t="shared" si="830"/>
        <v/>
      </c>
    </row>
    <row r="37077" spans="10:10" x14ac:dyDescent="0.25">
      <c r="J37077" t="str">
        <f t="shared" si="830"/>
        <v/>
      </c>
    </row>
    <row r="37078" spans="10:10" x14ac:dyDescent="0.25">
      <c r="J37078" t="str">
        <f t="shared" si="830"/>
        <v/>
      </c>
    </row>
    <row r="37079" spans="10:10" x14ac:dyDescent="0.25">
      <c r="J37079" t="str">
        <f t="shared" si="830"/>
        <v/>
      </c>
    </row>
    <row r="37080" spans="10:10" x14ac:dyDescent="0.25">
      <c r="J37080" t="str">
        <f t="shared" si="830"/>
        <v/>
      </c>
    </row>
    <row r="37081" spans="10:10" x14ac:dyDescent="0.25">
      <c r="J37081" t="str">
        <f t="shared" si="830"/>
        <v/>
      </c>
    </row>
    <row r="37082" spans="10:10" x14ac:dyDescent="0.25">
      <c r="J37082" t="str">
        <f t="shared" si="830"/>
        <v/>
      </c>
    </row>
    <row r="37083" spans="10:10" x14ac:dyDescent="0.25">
      <c r="J37083" t="str">
        <f t="shared" si="830"/>
        <v/>
      </c>
    </row>
    <row r="37084" spans="10:10" x14ac:dyDescent="0.25">
      <c r="J37084" t="str">
        <f t="shared" si="830"/>
        <v/>
      </c>
    </row>
    <row r="37085" spans="10:10" x14ac:dyDescent="0.25">
      <c r="J37085" t="str">
        <f t="shared" si="830"/>
        <v/>
      </c>
    </row>
    <row r="37086" spans="10:10" x14ac:dyDescent="0.25">
      <c r="J37086" t="str">
        <f t="shared" si="830"/>
        <v/>
      </c>
    </row>
    <row r="37087" spans="10:10" x14ac:dyDescent="0.25">
      <c r="J37087" t="str">
        <f t="shared" si="830"/>
        <v/>
      </c>
    </row>
    <row r="37088" spans="10:10" x14ac:dyDescent="0.25">
      <c r="J37088" t="str">
        <f t="shared" si="830"/>
        <v/>
      </c>
    </row>
    <row r="37089" spans="10:10" x14ac:dyDescent="0.25">
      <c r="J37089" t="str">
        <f t="shared" si="830"/>
        <v/>
      </c>
    </row>
    <row r="37090" spans="10:10" x14ac:dyDescent="0.25">
      <c r="J37090" t="str">
        <f t="shared" si="830"/>
        <v/>
      </c>
    </row>
    <row r="37091" spans="10:10" x14ac:dyDescent="0.25">
      <c r="J37091" t="str">
        <f t="shared" si="830"/>
        <v/>
      </c>
    </row>
    <row r="37092" spans="10:10" x14ac:dyDescent="0.25">
      <c r="J37092" t="str">
        <f t="shared" si="830"/>
        <v/>
      </c>
    </row>
    <row r="37093" spans="10:10" x14ac:dyDescent="0.25">
      <c r="J37093" t="str">
        <f t="shared" si="830"/>
        <v/>
      </c>
    </row>
    <row r="37094" spans="10:10" x14ac:dyDescent="0.25">
      <c r="J37094" t="str">
        <f t="shared" si="830"/>
        <v/>
      </c>
    </row>
    <row r="37095" spans="10:10" x14ac:dyDescent="0.25">
      <c r="J37095" t="str">
        <f t="shared" si="830"/>
        <v/>
      </c>
    </row>
    <row r="37096" spans="10:10" x14ac:dyDescent="0.25">
      <c r="J37096" t="str">
        <f t="shared" si="830"/>
        <v/>
      </c>
    </row>
    <row r="37097" spans="10:10" x14ac:dyDescent="0.25">
      <c r="J37097" t="str">
        <f t="shared" si="830"/>
        <v/>
      </c>
    </row>
    <row r="37098" spans="10:10" x14ac:dyDescent="0.25">
      <c r="J37098" t="str">
        <f t="shared" si="830"/>
        <v/>
      </c>
    </row>
    <row r="37099" spans="10:10" x14ac:dyDescent="0.25">
      <c r="J37099" t="str">
        <f t="shared" si="830"/>
        <v/>
      </c>
    </row>
    <row r="37100" spans="10:10" x14ac:dyDescent="0.25">
      <c r="J37100" t="str">
        <f t="shared" si="830"/>
        <v/>
      </c>
    </row>
    <row r="37101" spans="10:10" x14ac:dyDescent="0.25">
      <c r="J37101" t="str">
        <f t="shared" si="830"/>
        <v/>
      </c>
    </row>
    <row r="37102" spans="10:10" x14ac:dyDescent="0.25">
      <c r="J37102" t="str">
        <f t="shared" si="830"/>
        <v/>
      </c>
    </row>
    <row r="37103" spans="10:10" x14ac:dyDescent="0.25">
      <c r="J37103" t="str">
        <f t="shared" si="830"/>
        <v/>
      </c>
    </row>
    <row r="37104" spans="10:10" x14ac:dyDescent="0.25">
      <c r="J37104" t="str">
        <f t="shared" si="830"/>
        <v/>
      </c>
    </row>
    <row r="37105" spans="10:10" x14ac:dyDescent="0.25">
      <c r="J37105" t="str">
        <f t="shared" si="830"/>
        <v/>
      </c>
    </row>
    <row r="37106" spans="10:10" x14ac:dyDescent="0.25">
      <c r="J37106" t="str">
        <f t="shared" si="830"/>
        <v/>
      </c>
    </row>
    <row r="37107" spans="10:10" x14ac:dyDescent="0.25">
      <c r="J37107" t="str">
        <f t="shared" si="830"/>
        <v/>
      </c>
    </row>
    <row r="37108" spans="10:10" x14ac:dyDescent="0.25">
      <c r="J37108" t="str">
        <f t="shared" si="830"/>
        <v/>
      </c>
    </row>
    <row r="37109" spans="10:10" x14ac:dyDescent="0.25">
      <c r="J37109" t="str">
        <f t="shared" si="830"/>
        <v/>
      </c>
    </row>
    <row r="37110" spans="10:10" x14ac:dyDescent="0.25">
      <c r="J37110" t="str">
        <f t="shared" si="830"/>
        <v/>
      </c>
    </row>
    <row r="37111" spans="10:10" x14ac:dyDescent="0.25">
      <c r="J37111" t="str">
        <f t="shared" si="830"/>
        <v/>
      </c>
    </row>
    <row r="37112" spans="10:10" x14ac:dyDescent="0.25">
      <c r="J37112" t="str">
        <f t="shared" si="830"/>
        <v/>
      </c>
    </row>
    <row r="37113" spans="10:10" x14ac:dyDescent="0.25">
      <c r="J37113" t="str">
        <f t="shared" si="830"/>
        <v/>
      </c>
    </row>
    <row r="37114" spans="10:10" x14ac:dyDescent="0.25">
      <c r="J37114" t="str">
        <f t="shared" si="830"/>
        <v/>
      </c>
    </row>
    <row r="37115" spans="10:10" x14ac:dyDescent="0.25">
      <c r="J37115" t="str">
        <f t="shared" si="830"/>
        <v/>
      </c>
    </row>
    <row r="37116" spans="10:10" x14ac:dyDescent="0.25">
      <c r="J37116" t="str">
        <f t="shared" si="830"/>
        <v/>
      </c>
    </row>
    <row r="37117" spans="10:10" x14ac:dyDescent="0.25">
      <c r="J37117" t="str">
        <f t="shared" si="830"/>
        <v/>
      </c>
    </row>
    <row r="37118" spans="10:10" x14ac:dyDescent="0.25">
      <c r="J37118" t="str">
        <f t="shared" si="830"/>
        <v/>
      </c>
    </row>
    <row r="37119" spans="10:10" x14ac:dyDescent="0.25">
      <c r="J37119" t="str">
        <f t="shared" si="830"/>
        <v/>
      </c>
    </row>
    <row r="37120" spans="10:10" x14ac:dyDescent="0.25">
      <c r="J37120" t="str">
        <f t="shared" si="830"/>
        <v/>
      </c>
    </row>
    <row r="37121" spans="10:10" x14ac:dyDescent="0.25">
      <c r="J37121" t="str">
        <f t="shared" si="830"/>
        <v/>
      </c>
    </row>
    <row r="37122" spans="10:10" x14ac:dyDescent="0.25">
      <c r="J37122" t="str">
        <f t="shared" si="830"/>
        <v/>
      </c>
    </row>
    <row r="37123" spans="10:10" x14ac:dyDescent="0.25">
      <c r="J37123" t="str">
        <f t="shared" ref="J37123:J37186" si="831">B37123&amp;C37123&amp;E37123&amp;IF(C37123="Skog",F37123&amp;G37123,"")</f>
        <v/>
      </c>
    </row>
    <row r="37124" spans="10:10" x14ac:dyDescent="0.25">
      <c r="J37124" t="str">
        <f t="shared" si="831"/>
        <v/>
      </c>
    </row>
    <row r="37125" spans="10:10" x14ac:dyDescent="0.25">
      <c r="J37125" t="str">
        <f t="shared" si="831"/>
        <v/>
      </c>
    </row>
    <row r="37126" spans="10:10" x14ac:dyDescent="0.25">
      <c r="J37126" t="str">
        <f t="shared" si="831"/>
        <v/>
      </c>
    </row>
    <row r="37127" spans="10:10" x14ac:dyDescent="0.25">
      <c r="J37127" t="str">
        <f t="shared" si="831"/>
        <v/>
      </c>
    </row>
    <row r="37128" spans="10:10" x14ac:dyDescent="0.25">
      <c r="J37128" t="str">
        <f t="shared" si="831"/>
        <v/>
      </c>
    </row>
    <row r="37129" spans="10:10" x14ac:dyDescent="0.25">
      <c r="J37129" t="str">
        <f t="shared" si="831"/>
        <v/>
      </c>
    </row>
    <row r="37130" spans="10:10" x14ac:dyDescent="0.25">
      <c r="J37130" t="str">
        <f t="shared" si="831"/>
        <v/>
      </c>
    </row>
    <row r="37131" spans="10:10" x14ac:dyDescent="0.25">
      <c r="J37131" t="str">
        <f t="shared" si="831"/>
        <v/>
      </c>
    </row>
    <row r="37132" spans="10:10" x14ac:dyDescent="0.25">
      <c r="J37132" t="str">
        <f t="shared" si="831"/>
        <v/>
      </c>
    </row>
    <row r="37133" spans="10:10" x14ac:dyDescent="0.25">
      <c r="J37133" t="str">
        <f t="shared" si="831"/>
        <v/>
      </c>
    </row>
    <row r="37134" spans="10:10" x14ac:dyDescent="0.25">
      <c r="J37134" t="str">
        <f t="shared" si="831"/>
        <v/>
      </c>
    </row>
    <row r="37135" spans="10:10" x14ac:dyDescent="0.25">
      <c r="J37135" t="str">
        <f t="shared" si="831"/>
        <v/>
      </c>
    </row>
    <row r="37136" spans="10:10" x14ac:dyDescent="0.25">
      <c r="J37136" t="str">
        <f t="shared" si="831"/>
        <v/>
      </c>
    </row>
    <row r="37137" spans="10:10" x14ac:dyDescent="0.25">
      <c r="J37137" t="str">
        <f t="shared" si="831"/>
        <v/>
      </c>
    </row>
    <row r="37138" spans="10:10" x14ac:dyDescent="0.25">
      <c r="J37138" t="str">
        <f t="shared" si="831"/>
        <v/>
      </c>
    </row>
    <row r="37139" spans="10:10" x14ac:dyDescent="0.25">
      <c r="J37139" t="str">
        <f t="shared" si="831"/>
        <v/>
      </c>
    </row>
    <row r="37140" spans="10:10" x14ac:dyDescent="0.25">
      <c r="J37140" t="str">
        <f t="shared" si="831"/>
        <v/>
      </c>
    </row>
    <row r="37141" spans="10:10" x14ac:dyDescent="0.25">
      <c r="J37141" t="str">
        <f t="shared" si="831"/>
        <v/>
      </c>
    </row>
    <row r="37142" spans="10:10" x14ac:dyDescent="0.25">
      <c r="J37142" t="str">
        <f t="shared" si="831"/>
        <v/>
      </c>
    </row>
    <row r="37143" spans="10:10" x14ac:dyDescent="0.25">
      <c r="J37143" t="str">
        <f t="shared" si="831"/>
        <v/>
      </c>
    </row>
    <row r="37144" spans="10:10" x14ac:dyDescent="0.25">
      <c r="J37144" t="str">
        <f t="shared" si="831"/>
        <v/>
      </c>
    </row>
    <row r="37145" spans="10:10" x14ac:dyDescent="0.25">
      <c r="J37145" t="str">
        <f t="shared" si="831"/>
        <v/>
      </c>
    </row>
    <row r="37146" spans="10:10" x14ac:dyDescent="0.25">
      <c r="J37146" t="str">
        <f t="shared" si="831"/>
        <v/>
      </c>
    </row>
    <row r="37147" spans="10:10" x14ac:dyDescent="0.25">
      <c r="J37147" t="str">
        <f t="shared" si="831"/>
        <v/>
      </c>
    </row>
    <row r="37148" spans="10:10" x14ac:dyDescent="0.25">
      <c r="J37148" t="str">
        <f t="shared" si="831"/>
        <v/>
      </c>
    </row>
    <row r="37149" spans="10:10" x14ac:dyDescent="0.25">
      <c r="J37149" t="str">
        <f t="shared" si="831"/>
        <v/>
      </c>
    </row>
    <row r="37150" spans="10:10" x14ac:dyDescent="0.25">
      <c r="J37150" t="str">
        <f t="shared" si="831"/>
        <v/>
      </c>
    </row>
    <row r="37151" spans="10:10" x14ac:dyDescent="0.25">
      <c r="J37151" t="str">
        <f t="shared" si="831"/>
        <v/>
      </c>
    </row>
    <row r="37152" spans="10:10" x14ac:dyDescent="0.25">
      <c r="J37152" t="str">
        <f t="shared" si="831"/>
        <v/>
      </c>
    </row>
    <row r="37153" spans="10:10" x14ac:dyDescent="0.25">
      <c r="J37153" t="str">
        <f t="shared" si="831"/>
        <v/>
      </c>
    </row>
    <row r="37154" spans="10:10" x14ac:dyDescent="0.25">
      <c r="J37154" t="str">
        <f t="shared" si="831"/>
        <v/>
      </c>
    </row>
    <row r="37155" spans="10:10" x14ac:dyDescent="0.25">
      <c r="J37155" t="str">
        <f t="shared" si="831"/>
        <v/>
      </c>
    </row>
    <row r="37156" spans="10:10" x14ac:dyDescent="0.25">
      <c r="J37156" t="str">
        <f t="shared" si="831"/>
        <v/>
      </c>
    </row>
    <row r="37157" spans="10:10" x14ac:dyDescent="0.25">
      <c r="J37157" t="str">
        <f t="shared" si="831"/>
        <v/>
      </c>
    </row>
    <row r="37158" spans="10:10" x14ac:dyDescent="0.25">
      <c r="J37158" t="str">
        <f t="shared" si="831"/>
        <v/>
      </c>
    </row>
    <row r="37159" spans="10:10" x14ac:dyDescent="0.25">
      <c r="J37159" t="str">
        <f t="shared" si="831"/>
        <v/>
      </c>
    </row>
    <row r="37160" spans="10:10" x14ac:dyDescent="0.25">
      <c r="J37160" t="str">
        <f t="shared" si="831"/>
        <v/>
      </c>
    </row>
    <row r="37161" spans="10:10" x14ac:dyDescent="0.25">
      <c r="J37161" t="str">
        <f t="shared" si="831"/>
        <v/>
      </c>
    </row>
    <row r="37162" spans="10:10" x14ac:dyDescent="0.25">
      <c r="J37162" t="str">
        <f t="shared" si="831"/>
        <v/>
      </c>
    </row>
    <row r="37163" spans="10:10" x14ac:dyDescent="0.25">
      <c r="J37163" t="str">
        <f t="shared" si="831"/>
        <v/>
      </c>
    </row>
    <row r="37164" spans="10:10" x14ac:dyDescent="0.25">
      <c r="J37164" t="str">
        <f t="shared" si="831"/>
        <v/>
      </c>
    </row>
    <row r="37165" spans="10:10" x14ac:dyDescent="0.25">
      <c r="J37165" t="str">
        <f t="shared" si="831"/>
        <v/>
      </c>
    </row>
    <row r="37166" spans="10:10" x14ac:dyDescent="0.25">
      <c r="J37166" t="str">
        <f t="shared" si="831"/>
        <v/>
      </c>
    </row>
    <row r="37167" spans="10:10" x14ac:dyDescent="0.25">
      <c r="J37167" t="str">
        <f t="shared" si="831"/>
        <v/>
      </c>
    </row>
    <row r="37168" spans="10:10" x14ac:dyDescent="0.25">
      <c r="J37168" t="str">
        <f t="shared" si="831"/>
        <v/>
      </c>
    </row>
    <row r="37169" spans="10:10" x14ac:dyDescent="0.25">
      <c r="J37169" t="str">
        <f t="shared" si="831"/>
        <v/>
      </c>
    </row>
    <row r="37170" spans="10:10" x14ac:dyDescent="0.25">
      <c r="J37170" t="str">
        <f t="shared" si="831"/>
        <v/>
      </c>
    </row>
    <row r="37171" spans="10:10" x14ac:dyDescent="0.25">
      <c r="J37171" t="str">
        <f t="shared" si="831"/>
        <v/>
      </c>
    </row>
    <row r="37172" spans="10:10" x14ac:dyDescent="0.25">
      <c r="J37172" t="str">
        <f t="shared" si="831"/>
        <v/>
      </c>
    </row>
    <row r="37173" spans="10:10" x14ac:dyDescent="0.25">
      <c r="J37173" t="str">
        <f t="shared" si="831"/>
        <v/>
      </c>
    </row>
    <row r="37174" spans="10:10" x14ac:dyDescent="0.25">
      <c r="J37174" t="str">
        <f t="shared" si="831"/>
        <v/>
      </c>
    </row>
    <row r="37175" spans="10:10" x14ac:dyDescent="0.25">
      <c r="J37175" t="str">
        <f t="shared" si="831"/>
        <v/>
      </c>
    </row>
    <row r="37176" spans="10:10" x14ac:dyDescent="0.25">
      <c r="J37176" t="str">
        <f t="shared" si="831"/>
        <v/>
      </c>
    </row>
    <row r="37177" spans="10:10" x14ac:dyDescent="0.25">
      <c r="J37177" t="str">
        <f t="shared" si="831"/>
        <v/>
      </c>
    </row>
    <row r="37178" spans="10:10" x14ac:dyDescent="0.25">
      <c r="J37178" t="str">
        <f t="shared" si="831"/>
        <v/>
      </c>
    </row>
    <row r="37179" spans="10:10" x14ac:dyDescent="0.25">
      <c r="J37179" t="str">
        <f t="shared" si="831"/>
        <v/>
      </c>
    </row>
    <row r="37180" spans="10:10" x14ac:dyDescent="0.25">
      <c r="J37180" t="str">
        <f t="shared" si="831"/>
        <v/>
      </c>
    </row>
    <row r="37181" spans="10:10" x14ac:dyDescent="0.25">
      <c r="J37181" t="str">
        <f t="shared" si="831"/>
        <v/>
      </c>
    </row>
    <row r="37182" spans="10:10" x14ac:dyDescent="0.25">
      <c r="J37182" t="str">
        <f t="shared" si="831"/>
        <v/>
      </c>
    </row>
    <row r="37183" spans="10:10" x14ac:dyDescent="0.25">
      <c r="J37183" t="str">
        <f t="shared" si="831"/>
        <v/>
      </c>
    </row>
    <row r="37184" spans="10:10" x14ac:dyDescent="0.25">
      <c r="J37184" t="str">
        <f t="shared" si="831"/>
        <v/>
      </c>
    </row>
    <row r="37185" spans="10:10" x14ac:dyDescent="0.25">
      <c r="J37185" t="str">
        <f t="shared" si="831"/>
        <v/>
      </c>
    </row>
    <row r="37186" spans="10:10" x14ac:dyDescent="0.25">
      <c r="J37186" t="str">
        <f t="shared" si="831"/>
        <v/>
      </c>
    </row>
    <row r="37187" spans="10:10" x14ac:dyDescent="0.25">
      <c r="J37187" t="str">
        <f t="shared" ref="J37187:J37250" si="832">B37187&amp;C37187&amp;E37187&amp;IF(C37187="Skog",F37187&amp;G37187,"")</f>
        <v/>
      </c>
    </row>
    <row r="37188" spans="10:10" x14ac:dyDescent="0.25">
      <c r="J37188" t="str">
        <f t="shared" si="832"/>
        <v/>
      </c>
    </row>
    <row r="37189" spans="10:10" x14ac:dyDescent="0.25">
      <c r="J37189" t="str">
        <f t="shared" si="832"/>
        <v/>
      </c>
    </row>
    <row r="37190" spans="10:10" x14ac:dyDescent="0.25">
      <c r="J37190" t="str">
        <f t="shared" si="832"/>
        <v/>
      </c>
    </row>
    <row r="37191" spans="10:10" x14ac:dyDescent="0.25">
      <c r="J37191" t="str">
        <f t="shared" si="832"/>
        <v/>
      </c>
    </row>
    <row r="37192" spans="10:10" x14ac:dyDescent="0.25">
      <c r="J37192" t="str">
        <f t="shared" si="832"/>
        <v/>
      </c>
    </row>
    <row r="37193" spans="10:10" x14ac:dyDescent="0.25">
      <c r="J37193" t="str">
        <f t="shared" si="832"/>
        <v/>
      </c>
    </row>
    <row r="37194" spans="10:10" x14ac:dyDescent="0.25">
      <c r="J37194" t="str">
        <f t="shared" si="832"/>
        <v/>
      </c>
    </row>
    <row r="37195" spans="10:10" x14ac:dyDescent="0.25">
      <c r="J37195" t="str">
        <f t="shared" si="832"/>
        <v/>
      </c>
    </row>
    <row r="37196" spans="10:10" x14ac:dyDescent="0.25">
      <c r="J37196" t="str">
        <f t="shared" si="832"/>
        <v/>
      </c>
    </row>
    <row r="37197" spans="10:10" x14ac:dyDescent="0.25">
      <c r="J37197" t="str">
        <f t="shared" si="832"/>
        <v/>
      </c>
    </row>
    <row r="37198" spans="10:10" x14ac:dyDescent="0.25">
      <c r="J37198" t="str">
        <f t="shared" si="832"/>
        <v/>
      </c>
    </row>
    <row r="37199" spans="10:10" x14ac:dyDescent="0.25">
      <c r="J37199" t="str">
        <f t="shared" si="832"/>
        <v/>
      </c>
    </row>
    <row r="37200" spans="10:10" x14ac:dyDescent="0.25">
      <c r="J37200" t="str">
        <f t="shared" si="832"/>
        <v/>
      </c>
    </row>
    <row r="37201" spans="10:10" x14ac:dyDescent="0.25">
      <c r="J37201" t="str">
        <f t="shared" si="832"/>
        <v/>
      </c>
    </row>
    <row r="37202" spans="10:10" x14ac:dyDescent="0.25">
      <c r="J37202" t="str">
        <f t="shared" si="832"/>
        <v/>
      </c>
    </row>
    <row r="37203" spans="10:10" x14ac:dyDescent="0.25">
      <c r="J37203" t="str">
        <f t="shared" si="832"/>
        <v/>
      </c>
    </row>
    <row r="37204" spans="10:10" x14ac:dyDescent="0.25">
      <c r="J37204" t="str">
        <f t="shared" si="832"/>
        <v/>
      </c>
    </row>
    <row r="37205" spans="10:10" x14ac:dyDescent="0.25">
      <c r="J37205" t="str">
        <f t="shared" si="832"/>
        <v/>
      </c>
    </row>
    <row r="37206" spans="10:10" x14ac:dyDescent="0.25">
      <c r="J37206" t="str">
        <f t="shared" si="832"/>
        <v/>
      </c>
    </row>
    <row r="37207" spans="10:10" x14ac:dyDescent="0.25">
      <c r="J37207" t="str">
        <f t="shared" si="832"/>
        <v/>
      </c>
    </row>
    <row r="37208" spans="10:10" x14ac:dyDescent="0.25">
      <c r="J37208" t="str">
        <f t="shared" si="832"/>
        <v/>
      </c>
    </row>
    <row r="37209" spans="10:10" x14ac:dyDescent="0.25">
      <c r="J37209" t="str">
        <f t="shared" si="832"/>
        <v/>
      </c>
    </row>
    <row r="37210" spans="10:10" x14ac:dyDescent="0.25">
      <c r="J37210" t="str">
        <f t="shared" si="832"/>
        <v/>
      </c>
    </row>
    <row r="37211" spans="10:10" x14ac:dyDescent="0.25">
      <c r="J37211" t="str">
        <f t="shared" si="832"/>
        <v/>
      </c>
    </row>
    <row r="37212" spans="10:10" x14ac:dyDescent="0.25">
      <c r="J37212" t="str">
        <f t="shared" si="832"/>
        <v/>
      </c>
    </row>
    <row r="37213" spans="10:10" x14ac:dyDescent="0.25">
      <c r="J37213" t="str">
        <f t="shared" si="832"/>
        <v/>
      </c>
    </row>
    <row r="37214" spans="10:10" x14ac:dyDescent="0.25">
      <c r="J37214" t="str">
        <f t="shared" si="832"/>
        <v/>
      </c>
    </row>
    <row r="37215" spans="10:10" x14ac:dyDescent="0.25">
      <c r="J37215" t="str">
        <f t="shared" si="832"/>
        <v/>
      </c>
    </row>
    <row r="37216" spans="10:10" x14ac:dyDescent="0.25">
      <c r="J37216" t="str">
        <f t="shared" si="832"/>
        <v/>
      </c>
    </row>
    <row r="37217" spans="10:10" x14ac:dyDescent="0.25">
      <c r="J37217" t="str">
        <f t="shared" si="832"/>
        <v/>
      </c>
    </row>
    <row r="37218" spans="10:10" x14ac:dyDescent="0.25">
      <c r="J37218" t="str">
        <f t="shared" si="832"/>
        <v/>
      </c>
    </row>
    <row r="37219" spans="10:10" x14ac:dyDescent="0.25">
      <c r="J37219" t="str">
        <f t="shared" si="832"/>
        <v/>
      </c>
    </row>
    <row r="37220" spans="10:10" x14ac:dyDescent="0.25">
      <c r="J37220" t="str">
        <f t="shared" si="832"/>
        <v/>
      </c>
    </row>
    <row r="37221" spans="10:10" x14ac:dyDescent="0.25">
      <c r="J37221" t="str">
        <f t="shared" si="832"/>
        <v/>
      </c>
    </row>
    <row r="37222" spans="10:10" x14ac:dyDescent="0.25">
      <c r="J37222" t="str">
        <f t="shared" si="832"/>
        <v/>
      </c>
    </row>
    <row r="37223" spans="10:10" x14ac:dyDescent="0.25">
      <c r="J37223" t="str">
        <f t="shared" si="832"/>
        <v/>
      </c>
    </row>
    <row r="37224" spans="10:10" x14ac:dyDescent="0.25">
      <c r="J37224" t="str">
        <f t="shared" si="832"/>
        <v/>
      </c>
    </row>
    <row r="37225" spans="10:10" x14ac:dyDescent="0.25">
      <c r="J37225" t="str">
        <f t="shared" si="832"/>
        <v/>
      </c>
    </row>
    <row r="37226" spans="10:10" x14ac:dyDescent="0.25">
      <c r="J37226" t="str">
        <f t="shared" si="832"/>
        <v/>
      </c>
    </row>
    <row r="37227" spans="10:10" x14ac:dyDescent="0.25">
      <c r="J37227" t="str">
        <f t="shared" si="832"/>
        <v/>
      </c>
    </row>
    <row r="37228" spans="10:10" x14ac:dyDescent="0.25">
      <c r="J37228" t="str">
        <f t="shared" si="832"/>
        <v/>
      </c>
    </row>
    <row r="37229" spans="10:10" x14ac:dyDescent="0.25">
      <c r="J37229" t="str">
        <f t="shared" si="832"/>
        <v/>
      </c>
    </row>
    <row r="37230" spans="10:10" x14ac:dyDescent="0.25">
      <c r="J37230" t="str">
        <f t="shared" si="832"/>
        <v/>
      </c>
    </row>
    <row r="37231" spans="10:10" x14ac:dyDescent="0.25">
      <c r="J37231" t="str">
        <f t="shared" si="832"/>
        <v/>
      </c>
    </row>
    <row r="37232" spans="10:10" x14ac:dyDescent="0.25">
      <c r="J37232" t="str">
        <f t="shared" si="832"/>
        <v/>
      </c>
    </row>
    <row r="37233" spans="10:10" x14ac:dyDescent="0.25">
      <c r="J37233" t="str">
        <f t="shared" si="832"/>
        <v/>
      </c>
    </row>
    <row r="37234" spans="10:10" x14ac:dyDescent="0.25">
      <c r="J37234" t="str">
        <f t="shared" si="832"/>
        <v/>
      </c>
    </row>
    <row r="37235" spans="10:10" x14ac:dyDescent="0.25">
      <c r="J37235" t="str">
        <f t="shared" si="832"/>
        <v/>
      </c>
    </row>
    <row r="37236" spans="10:10" x14ac:dyDescent="0.25">
      <c r="J37236" t="str">
        <f t="shared" si="832"/>
        <v/>
      </c>
    </row>
    <row r="37237" spans="10:10" x14ac:dyDescent="0.25">
      <c r="J37237" t="str">
        <f t="shared" si="832"/>
        <v/>
      </c>
    </row>
    <row r="37238" spans="10:10" x14ac:dyDescent="0.25">
      <c r="J37238" t="str">
        <f t="shared" si="832"/>
        <v/>
      </c>
    </row>
    <row r="37239" spans="10:10" x14ac:dyDescent="0.25">
      <c r="J37239" t="str">
        <f t="shared" si="832"/>
        <v/>
      </c>
    </row>
    <row r="37240" spans="10:10" x14ac:dyDescent="0.25">
      <c r="J37240" t="str">
        <f t="shared" si="832"/>
        <v/>
      </c>
    </row>
    <row r="37241" spans="10:10" x14ac:dyDescent="0.25">
      <c r="J37241" t="str">
        <f t="shared" si="832"/>
        <v/>
      </c>
    </row>
    <row r="37242" spans="10:10" x14ac:dyDescent="0.25">
      <c r="J37242" t="str">
        <f t="shared" si="832"/>
        <v/>
      </c>
    </row>
    <row r="37243" spans="10:10" x14ac:dyDescent="0.25">
      <c r="J37243" t="str">
        <f t="shared" si="832"/>
        <v/>
      </c>
    </row>
    <row r="37244" spans="10:10" x14ac:dyDescent="0.25">
      <c r="J37244" t="str">
        <f t="shared" si="832"/>
        <v/>
      </c>
    </row>
    <row r="37245" spans="10:10" x14ac:dyDescent="0.25">
      <c r="J37245" t="str">
        <f t="shared" si="832"/>
        <v/>
      </c>
    </row>
    <row r="37246" spans="10:10" x14ac:dyDescent="0.25">
      <c r="J37246" t="str">
        <f t="shared" si="832"/>
        <v/>
      </c>
    </row>
    <row r="37247" spans="10:10" x14ac:dyDescent="0.25">
      <c r="J37247" t="str">
        <f t="shared" si="832"/>
        <v/>
      </c>
    </row>
    <row r="37248" spans="10:10" x14ac:dyDescent="0.25">
      <c r="J37248" t="str">
        <f t="shared" si="832"/>
        <v/>
      </c>
    </row>
    <row r="37249" spans="10:10" x14ac:dyDescent="0.25">
      <c r="J37249" t="str">
        <f t="shared" si="832"/>
        <v/>
      </c>
    </row>
    <row r="37250" spans="10:10" x14ac:dyDescent="0.25">
      <c r="J37250" t="str">
        <f t="shared" si="832"/>
        <v/>
      </c>
    </row>
    <row r="37251" spans="10:10" x14ac:dyDescent="0.25">
      <c r="J37251" t="str">
        <f t="shared" ref="J37251:J37314" si="833">B37251&amp;C37251&amp;E37251&amp;IF(C37251="Skog",F37251&amp;G37251,"")</f>
        <v/>
      </c>
    </row>
    <row r="37252" spans="10:10" x14ac:dyDescent="0.25">
      <c r="J37252" t="str">
        <f t="shared" si="833"/>
        <v/>
      </c>
    </row>
    <row r="37253" spans="10:10" x14ac:dyDescent="0.25">
      <c r="J37253" t="str">
        <f t="shared" si="833"/>
        <v/>
      </c>
    </row>
    <row r="37254" spans="10:10" x14ac:dyDescent="0.25">
      <c r="J37254" t="str">
        <f t="shared" si="833"/>
        <v/>
      </c>
    </row>
    <row r="37255" spans="10:10" x14ac:dyDescent="0.25">
      <c r="J37255" t="str">
        <f t="shared" si="833"/>
        <v/>
      </c>
    </row>
    <row r="37256" spans="10:10" x14ac:dyDescent="0.25">
      <c r="J37256" t="str">
        <f t="shared" si="833"/>
        <v/>
      </c>
    </row>
    <row r="37257" spans="10:10" x14ac:dyDescent="0.25">
      <c r="J37257" t="str">
        <f t="shared" si="833"/>
        <v/>
      </c>
    </row>
    <row r="37258" spans="10:10" x14ac:dyDescent="0.25">
      <c r="J37258" t="str">
        <f t="shared" si="833"/>
        <v/>
      </c>
    </row>
    <row r="37259" spans="10:10" x14ac:dyDescent="0.25">
      <c r="J37259" t="str">
        <f t="shared" si="833"/>
        <v/>
      </c>
    </row>
    <row r="37260" spans="10:10" x14ac:dyDescent="0.25">
      <c r="J37260" t="str">
        <f t="shared" si="833"/>
        <v/>
      </c>
    </row>
    <row r="37261" spans="10:10" x14ac:dyDescent="0.25">
      <c r="J37261" t="str">
        <f t="shared" si="833"/>
        <v/>
      </c>
    </row>
    <row r="37262" spans="10:10" x14ac:dyDescent="0.25">
      <c r="J37262" t="str">
        <f t="shared" si="833"/>
        <v/>
      </c>
    </row>
    <row r="37263" spans="10:10" x14ac:dyDescent="0.25">
      <c r="J37263" t="str">
        <f t="shared" si="833"/>
        <v/>
      </c>
    </row>
    <row r="37264" spans="10:10" x14ac:dyDescent="0.25">
      <c r="J37264" t="str">
        <f t="shared" si="833"/>
        <v/>
      </c>
    </row>
    <row r="37265" spans="10:10" x14ac:dyDescent="0.25">
      <c r="J37265" t="str">
        <f t="shared" si="833"/>
        <v/>
      </c>
    </row>
    <row r="37266" spans="10:10" x14ac:dyDescent="0.25">
      <c r="J37266" t="str">
        <f t="shared" si="833"/>
        <v/>
      </c>
    </row>
    <row r="37267" spans="10:10" x14ac:dyDescent="0.25">
      <c r="J37267" t="str">
        <f t="shared" si="833"/>
        <v/>
      </c>
    </row>
    <row r="37268" spans="10:10" x14ac:dyDescent="0.25">
      <c r="J37268" t="str">
        <f t="shared" si="833"/>
        <v/>
      </c>
    </row>
    <row r="37269" spans="10:10" x14ac:dyDescent="0.25">
      <c r="J37269" t="str">
        <f t="shared" si="833"/>
        <v/>
      </c>
    </row>
    <row r="37270" spans="10:10" x14ac:dyDescent="0.25">
      <c r="J37270" t="str">
        <f t="shared" si="833"/>
        <v/>
      </c>
    </row>
    <row r="37271" spans="10:10" x14ac:dyDescent="0.25">
      <c r="J37271" t="str">
        <f t="shared" si="833"/>
        <v/>
      </c>
    </row>
    <row r="37272" spans="10:10" x14ac:dyDescent="0.25">
      <c r="J37272" t="str">
        <f t="shared" si="833"/>
        <v/>
      </c>
    </row>
    <row r="37273" spans="10:10" x14ac:dyDescent="0.25">
      <c r="J37273" t="str">
        <f t="shared" si="833"/>
        <v/>
      </c>
    </row>
    <row r="37274" spans="10:10" x14ac:dyDescent="0.25">
      <c r="J37274" t="str">
        <f t="shared" si="833"/>
        <v/>
      </c>
    </row>
    <row r="37275" spans="10:10" x14ac:dyDescent="0.25">
      <c r="J37275" t="str">
        <f t="shared" si="833"/>
        <v/>
      </c>
    </row>
    <row r="37276" spans="10:10" x14ac:dyDescent="0.25">
      <c r="J37276" t="str">
        <f t="shared" si="833"/>
        <v/>
      </c>
    </row>
    <row r="37277" spans="10:10" x14ac:dyDescent="0.25">
      <c r="J37277" t="str">
        <f t="shared" si="833"/>
        <v/>
      </c>
    </row>
    <row r="37278" spans="10:10" x14ac:dyDescent="0.25">
      <c r="J37278" t="str">
        <f t="shared" si="833"/>
        <v/>
      </c>
    </row>
    <row r="37279" spans="10:10" x14ac:dyDescent="0.25">
      <c r="J37279" t="str">
        <f t="shared" si="833"/>
        <v/>
      </c>
    </row>
    <row r="37280" spans="10:10" x14ac:dyDescent="0.25">
      <c r="J37280" t="str">
        <f t="shared" si="833"/>
        <v/>
      </c>
    </row>
    <row r="37281" spans="10:10" x14ac:dyDescent="0.25">
      <c r="J37281" t="str">
        <f t="shared" si="833"/>
        <v/>
      </c>
    </row>
    <row r="37282" spans="10:10" x14ac:dyDescent="0.25">
      <c r="J37282" t="str">
        <f t="shared" si="833"/>
        <v/>
      </c>
    </row>
    <row r="37283" spans="10:10" x14ac:dyDescent="0.25">
      <c r="J37283" t="str">
        <f t="shared" si="833"/>
        <v/>
      </c>
    </row>
    <row r="37284" spans="10:10" x14ac:dyDescent="0.25">
      <c r="J37284" t="str">
        <f t="shared" si="833"/>
        <v/>
      </c>
    </row>
    <row r="37285" spans="10:10" x14ac:dyDescent="0.25">
      <c r="J37285" t="str">
        <f t="shared" si="833"/>
        <v/>
      </c>
    </row>
    <row r="37286" spans="10:10" x14ac:dyDescent="0.25">
      <c r="J37286" t="str">
        <f t="shared" si="833"/>
        <v/>
      </c>
    </row>
    <row r="37287" spans="10:10" x14ac:dyDescent="0.25">
      <c r="J37287" t="str">
        <f t="shared" si="833"/>
        <v/>
      </c>
    </row>
    <row r="37288" spans="10:10" x14ac:dyDescent="0.25">
      <c r="J37288" t="str">
        <f t="shared" si="833"/>
        <v/>
      </c>
    </row>
    <row r="37289" spans="10:10" x14ac:dyDescent="0.25">
      <c r="J37289" t="str">
        <f t="shared" si="833"/>
        <v/>
      </c>
    </row>
    <row r="37290" spans="10:10" x14ac:dyDescent="0.25">
      <c r="J37290" t="str">
        <f t="shared" si="833"/>
        <v/>
      </c>
    </row>
    <row r="37291" spans="10:10" x14ac:dyDescent="0.25">
      <c r="J37291" t="str">
        <f t="shared" si="833"/>
        <v/>
      </c>
    </row>
    <row r="37292" spans="10:10" x14ac:dyDescent="0.25">
      <c r="J37292" t="str">
        <f t="shared" si="833"/>
        <v/>
      </c>
    </row>
    <row r="37293" spans="10:10" x14ac:dyDescent="0.25">
      <c r="J37293" t="str">
        <f t="shared" si="833"/>
        <v/>
      </c>
    </row>
    <row r="37294" spans="10:10" x14ac:dyDescent="0.25">
      <c r="J37294" t="str">
        <f t="shared" si="833"/>
        <v/>
      </c>
    </row>
    <row r="37295" spans="10:10" x14ac:dyDescent="0.25">
      <c r="J37295" t="str">
        <f t="shared" si="833"/>
        <v/>
      </c>
    </row>
    <row r="37296" spans="10:10" x14ac:dyDescent="0.25">
      <c r="J37296" t="str">
        <f t="shared" si="833"/>
        <v/>
      </c>
    </row>
    <row r="37297" spans="10:10" x14ac:dyDescent="0.25">
      <c r="J37297" t="str">
        <f t="shared" si="833"/>
        <v/>
      </c>
    </row>
    <row r="37298" spans="10:10" x14ac:dyDescent="0.25">
      <c r="J37298" t="str">
        <f t="shared" si="833"/>
        <v/>
      </c>
    </row>
    <row r="37299" spans="10:10" x14ac:dyDescent="0.25">
      <c r="J37299" t="str">
        <f t="shared" si="833"/>
        <v/>
      </c>
    </row>
    <row r="37300" spans="10:10" x14ac:dyDescent="0.25">
      <c r="J37300" t="str">
        <f t="shared" si="833"/>
        <v/>
      </c>
    </row>
    <row r="37301" spans="10:10" x14ac:dyDescent="0.25">
      <c r="J37301" t="str">
        <f t="shared" si="833"/>
        <v/>
      </c>
    </row>
    <row r="37302" spans="10:10" x14ac:dyDescent="0.25">
      <c r="J37302" t="str">
        <f t="shared" si="833"/>
        <v/>
      </c>
    </row>
    <row r="37303" spans="10:10" x14ac:dyDescent="0.25">
      <c r="J37303" t="str">
        <f t="shared" si="833"/>
        <v/>
      </c>
    </row>
    <row r="37304" spans="10:10" x14ac:dyDescent="0.25">
      <c r="J37304" t="str">
        <f t="shared" si="833"/>
        <v/>
      </c>
    </row>
    <row r="37305" spans="10:10" x14ac:dyDescent="0.25">
      <c r="J37305" t="str">
        <f t="shared" si="833"/>
        <v/>
      </c>
    </row>
    <row r="37306" spans="10:10" x14ac:dyDescent="0.25">
      <c r="J37306" t="str">
        <f t="shared" si="833"/>
        <v/>
      </c>
    </row>
    <row r="37307" spans="10:10" x14ac:dyDescent="0.25">
      <c r="J37307" t="str">
        <f t="shared" si="833"/>
        <v/>
      </c>
    </row>
    <row r="37308" spans="10:10" x14ac:dyDescent="0.25">
      <c r="J37308" t="str">
        <f t="shared" si="833"/>
        <v/>
      </c>
    </row>
    <row r="37309" spans="10:10" x14ac:dyDescent="0.25">
      <c r="J37309" t="str">
        <f t="shared" si="833"/>
        <v/>
      </c>
    </row>
    <row r="37310" spans="10:10" x14ac:dyDescent="0.25">
      <c r="J37310" t="str">
        <f t="shared" si="833"/>
        <v/>
      </c>
    </row>
    <row r="37311" spans="10:10" x14ac:dyDescent="0.25">
      <c r="J37311" t="str">
        <f t="shared" si="833"/>
        <v/>
      </c>
    </row>
    <row r="37312" spans="10:10" x14ac:dyDescent="0.25">
      <c r="J37312" t="str">
        <f t="shared" si="833"/>
        <v/>
      </c>
    </row>
    <row r="37313" spans="10:10" x14ac:dyDescent="0.25">
      <c r="J37313" t="str">
        <f t="shared" si="833"/>
        <v/>
      </c>
    </row>
    <row r="37314" spans="10:10" x14ac:dyDescent="0.25">
      <c r="J37314" t="str">
        <f t="shared" si="833"/>
        <v/>
      </c>
    </row>
    <row r="37315" spans="10:10" x14ac:dyDescent="0.25">
      <c r="J37315" t="str">
        <f t="shared" ref="J37315:J37378" si="834">B37315&amp;C37315&amp;E37315&amp;IF(C37315="Skog",F37315&amp;G37315,"")</f>
        <v/>
      </c>
    </row>
    <row r="37316" spans="10:10" x14ac:dyDescent="0.25">
      <c r="J37316" t="str">
        <f t="shared" si="834"/>
        <v/>
      </c>
    </row>
    <row r="37317" spans="10:10" x14ac:dyDescent="0.25">
      <c r="J37317" t="str">
        <f t="shared" si="834"/>
        <v/>
      </c>
    </row>
    <row r="37318" spans="10:10" x14ac:dyDescent="0.25">
      <c r="J37318" t="str">
        <f t="shared" si="834"/>
        <v/>
      </c>
    </row>
    <row r="37319" spans="10:10" x14ac:dyDescent="0.25">
      <c r="J37319" t="str">
        <f t="shared" si="834"/>
        <v/>
      </c>
    </row>
    <row r="37320" spans="10:10" x14ac:dyDescent="0.25">
      <c r="J37320" t="str">
        <f t="shared" si="834"/>
        <v/>
      </c>
    </row>
    <row r="37321" spans="10:10" x14ac:dyDescent="0.25">
      <c r="J37321" t="str">
        <f t="shared" si="834"/>
        <v/>
      </c>
    </row>
    <row r="37322" spans="10:10" x14ac:dyDescent="0.25">
      <c r="J37322" t="str">
        <f t="shared" si="834"/>
        <v/>
      </c>
    </row>
    <row r="37323" spans="10:10" x14ac:dyDescent="0.25">
      <c r="J37323" t="str">
        <f t="shared" si="834"/>
        <v/>
      </c>
    </row>
    <row r="37324" spans="10:10" x14ac:dyDescent="0.25">
      <c r="J37324" t="str">
        <f t="shared" si="834"/>
        <v/>
      </c>
    </row>
    <row r="37325" spans="10:10" x14ac:dyDescent="0.25">
      <c r="J37325" t="str">
        <f t="shared" si="834"/>
        <v/>
      </c>
    </row>
    <row r="37326" spans="10:10" x14ac:dyDescent="0.25">
      <c r="J37326" t="str">
        <f t="shared" si="834"/>
        <v/>
      </c>
    </row>
    <row r="37327" spans="10:10" x14ac:dyDescent="0.25">
      <c r="J37327" t="str">
        <f t="shared" si="834"/>
        <v/>
      </c>
    </row>
    <row r="37328" spans="10:10" x14ac:dyDescent="0.25">
      <c r="J37328" t="str">
        <f t="shared" si="834"/>
        <v/>
      </c>
    </row>
    <row r="37329" spans="10:10" x14ac:dyDescent="0.25">
      <c r="J37329" t="str">
        <f t="shared" si="834"/>
        <v/>
      </c>
    </row>
    <row r="37330" spans="10:10" x14ac:dyDescent="0.25">
      <c r="J37330" t="str">
        <f t="shared" si="834"/>
        <v/>
      </c>
    </row>
    <row r="37331" spans="10:10" x14ac:dyDescent="0.25">
      <c r="J37331" t="str">
        <f t="shared" si="834"/>
        <v/>
      </c>
    </row>
    <row r="37332" spans="10:10" x14ac:dyDescent="0.25">
      <c r="J37332" t="str">
        <f t="shared" si="834"/>
        <v/>
      </c>
    </row>
    <row r="37333" spans="10:10" x14ac:dyDescent="0.25">
      <c r="J37333" t="str">
        <f t="shared" si="834"/>
        <v/>
      </c>
    </row>
    <row r="37334" spans="10:10" x14ac:dyDescent="0.25">
      <c r="J37334" t="str">
        <f t="shared" si="834"/>
        <v/>
      </c>
    </row>
    <row r="37335" spans="10:10" x14ac:dyDescent="0.25">
      <c r="J37335" t="str">
        <f t="shared" si="834"/>
        <v/>
      </c>
    </row>
    <row r="37336" spans="10:10" x14ac:dyDescent="0.25">
      <c r="J37336" t="str">
        <f t="shared" si="834"/>
        <v/>
      </c>
    </row>
    <row r="37337" spans="10:10" x14ac:dyDescent="0.25">
      <c r="J37337" t="str">
        <f t="shared" si="834"/>
        <v/>
      </c>
    </row>
    <row r="37338" spans="10:10" x14ac:dyDescent="0.25">
      <c r="J37338" t="str">
        <f t="shared" si="834"/>
        <v/>
      </c>
    </row>
    <row r="37339" spans="10:10" x14ac:dyDescent="0.25">
      <c r="J37339" t="str">
        <f t="shared" si="834"/>
        <v/>
      </c>
    </row>
    <row r="37340" spans="10:10" x14ac:dyDescent="0.25">
      <c r="J37340" t="str">
        <f t="shared" si="834"/>
        <v/>
      </c>
    </row>
    <row r="37341" spans="10:10" x14ac:dyDescent="0.25">
      <c r="J37341" t="str">
        <f t="shared" si="834"/>
        <v/>
      </c>
    </row>
    <row r="37342" spans="10:10" x14ac:dyDescent="0.25">
      <c r="J37342" t="str">
        <f t="shared" si="834"/>
        <v/>
      </c>
    </row>
    <row r="37343" spans="10:10" x14ac:dyDescent="0.25">
      <c r="J37343" t="str">
        <f t="shared" si="834"/>
        <v/>
      </c>
    </row>
    <row r="37344" spans="10:10" x14ac:dyDescent="0.25">
      <c r="J37344" t="str">
        <f t="shared" si="834"/>
        <v/>
      </c>
    </row>
    <row r="37345" spans="10:10" x14ac:dyDescent="0.25">
      <c r="J37345" t="str">
        <f t="shared" si="834"/>
        <v/>
      </c>
    </row>
    <row r="37346" spans="10:10" x14ac:dyDescent="0.25">
      <c r="J37346" t="str">
        <f t="shared" si="834"/>
        <v/>
      </c>
    </row>
    <row r="37347" spans="10:10" x14ac:dyDescent="0.25">
      <c r="J37347" t="str">
        <f t="shared" si="834"/>
        <v/>
      </c>
    </row>
    <row r="37348" spans="10:10" x14ac:dyDescent="0.25">
      <c r="J37348" t="str">
        <f t="shared" si="834"/>
        <v/>
      </c>
    </row>
    <row r="37349" spans="10:10" x14ac:dyDescent="0.25">
      <c r="J37349" t="str">
        <f t="shared" si="834"/>
        <v/>
      </c>
    </row>
    <row r="37350" spans="10:10" x14ac:dyDescent="0.25">
      <c r="J37350" t="str">
        <f t="shared" si="834"/>
        <v/>
      </c>
    </row>
    <row r="37351" spans="10:10" x14ac:dyDescent="0.25">
      <c r="J37351" t="str">
        <f t="shared" si="834"/>
        <v/>
      </c>
    </row>
    <row r="37352" spans="10:10" x14ac:dyDescent="0.25">
      <c r="J37352" t="str">
        <f t="shared" si="834"/>
        <v/>
      </c>
    </row>
    <row r="37353" spans="10:10" x14ac:dyDescent="0.25">
      <c r="J37353" t="str">
        <f t="shared" si="834"/>
        <v/>
      </c>
    </row>
    <row r="37354" spans="10:10" x14ac:dyDescent="0.25">
      <c r="J37354" t="str">
        <f t="shared" si="834"/>
        <v/>
      </c>
    </row>
    <row r="37355" spans="10:10" x14ac:dyDescent="0.25">
      <c r="J37355" t="str">
        <f t="shared" si="834"/>
        <v/>
      </c>
    </row>
    <row r="37356" spans="10:10" x14ac:dyDescent="0.25">
      <c r="J37356" t="str">
        <f t="shared" si="834"/>
        <v/>
      </c>
    </row>
    <row r="37357" spans="10:10" x14ac:dyDescent="0.25">
      <c r="J37357" t="str">
        <f t="shared" si="834"/>
        <v/>
      </c>
    </row>
    <row r="37358" spans="10:10" x14ac:dyDescent="0.25">
      <c r="J37358" t="str">
        <f t="shared" si="834"/>
        <v/>
      </c>
    </row>
    <row r="37359" spans="10:10" x14ac:dyDescent="0.25">
      <c r="J37359" t="str">
        <f t="shared" si="834"/>
        <v/>
      </c>
    </row>
    <row r="37360" spans="10:10" x14ac:dyDescent="0.25">
      <c r="J37360" t="str">
        <f t="shared" si="834"/>
        <v/>
      </c>
    </row>
    <row r="37361" spans="10:10" x14ac:dyDescent="0.25">
      <c r="J37361" t="str">
        <f t="shared" si="834"/>
        <v/>
      </c>
    </row>
    <row r="37362" spans="10:10" x14ac:dyDescent="0.25">
      <c r="J37362" t="str">
        <f t="shared" si="834"/>
        <v/>
      </c>
    </row>
    <row r="37363" spans="10:10" x14ac:dyDescent="0.25">
      <c r="J37363" t="str">
        <f t="shared" si="834"/>
        <v/>
      </c>
    </row>
    <row r="37364" spans="10:10" x14ac:dyDescent="0.25">
      <c r="J37364" t="str">
        <f t="shared" si="834"/>
        <v/>
      </c>
    </row>
    <row r="37365" spans="10:10" x14ac:dyDescent="0.25">
      <c r="J37365" t="str">
        <f t="shared" si="834"/>
        <v/>
      </c>
    </row>
    <row r="37366" spans="10:10" x14ac:dyDescent="0.25">
      <c r="J37366" t="str">
        <f t="shared" si="834"/>
        <v/>
      </c>
    </row>
    <row r="37367" spans="10:10" x14ac:dyDescent="0.25">
      <c r="J37367" t="str">
        <f t="shared" si="834"/>
        <v/>
      </c>
    </row>
    <row r="37368" spans="10:10" x14ac:dyDescent="0.25">
      <c r="J37368" t="str">
        <f t="shared" si="834"/>
        <v/>
      </c>
    </row>
    <row r="37369" spans="10:10" x14ac:dyDescent="0.25">
      <c r="J37369" t="str">
        <f t="shared" si="834"/>
        <v/>
      </c>
    </row>
    <row r="37370" spans="10:10" x14ac:dyDescent="0.25">
      <c r="J37370" t="str">
        <f t="shared" si="834"/>
        <v/>
      </c>
    </row>
    <row r="37371" spans="10:10" x14ac:dyDescent="0.25">
      <c r="J37371" t="str">
        <f t="shared" si="834"/>
        <v/>
      </c>
    </row>
    <row r="37372" spans="10:10" x14ac:dyDescent="0.25">
      <c r="J37372" t="str">
        <f t="shared" si="834"/>
        <v/>
      </c>
    </row>
    <row r="37373" spans="10:10" x14ac:dyDescent="0.25">
      <c r="J37373" t="str">
        <f t="shared" si="834"/>
        <v/>
      </c>
    </row>
    <row r="37374" spans="10:10" x14ac:dyDescent="0.25">
      <c r="J37374" t="str">
        <f t="shared" si="834"/>
        <v/>
      </c>
    </row>
    <row r="37375" spans="10:10" x14ac:dyDescent="0.25">
      <c r="J37375" t="str">
        <f t="shared" si="834"/>
        <v/>
      </c>
    </row>
    <row r="37376" spans="10:10" x14ac:dyDescent="0.25">
      <c r="J37376" t="str">
        <f t="shared" si="834"/>
        <v/>
      </c>
    </row>
    <row r="37377" spans="10:10" x14ac:dyDescent="0.25">
      <c r="J37377" t="str">
        <f t="shared" si="834"/>
        <v/>
      </c>
    </row>
    <row r="37378" spans="10:10" x14ac:dyDescent="0.25">
      <c r="J37378" t="str">
        <f t="shared" si="834"/>
        <v/>
      </c>
    </row>
    <row r="37379" spans="10:10" x14ac:dyDescent="0.25">
      <c r="J37379" t="str">
        <f t="shared" ref="J37379:J37442" si="835">B37379&amp;C37379&amp;E37379&amp;IF(C37379="Skog",F37379&amp;G37379,"")</f>
        <v/>
      </c>
    </row>
    <row r="37380" spans="10:10" x14ac:dyDescent="0.25">
      <c r="J37380" t="str">
        <f t="shared" si="835"/>
        <v/>
      </c>
    </row>
    <row r="37381" spans="10:10" x14ac:dyDescent="0.25">
      <c r="J37381" t="str">
        <f t="shared" si="835"/>
        <v/>
      </c>
    </row>
    <row r="37382" spans="10:10" x14ac:dyDescent="0.25">
      <c r="J37382" t="str">
        <f t="shared" si="835"/>
        <v/>
      </c>
    </row>
    <row r="37383" spans="10:10" x14ac:dyDescent="0.25">
      <c r="J37383" t="str">
        <f t="shared" si="835"/>
        <v/>
      </c>
    </row>
    <row r="37384" spans="10:10" x14ac:dyDescent="0.25">
      <c r="J37384" t="str">
        <f t="shared" si="835"/>
        <v/>
      </c>
    </row>
    <row r="37385" spans="10:10" x14ac:dyDescent="0.25">
      <c r="J37385" t="str">
        <f t="shared" si="835"/>
        <v/>
      </c>
    </row>
    <row r="37386" spans="10:10" x14ac:dyDescent="0.25">
      <c r="J37386" t="str">
        <f t="shared" si="835"/>
        <v/>
      </c>
    </row>
    <row r="37387" spans="10:10" x14ac:dyDescent="0.25">
      <c r="J37387" t="str">
        <f t="shared" si="835"/>
        <v/>
      </c>
    </row>
    <row r="37388" spans="10:10" x14ac:dyDescent="0.25">
      <c r="J37388" t="str">
        <f t="shared" si="835"/>
        <v/>
      </c>
    </row>
    <row r="37389" spans="10:10" x14ac:dyDescent="0.25">
      <c r="J37389" t="str">
        <f t="shared" si="835"/>
        <v/>
      </c>
    </row>
    <row r="37390" spans="10:10" x14ac:dyDescent="0.25">
      <c r="J37390" t="str">
        <f t="shared" si="835"/>
        <v/>
      </c>
    </row>
    <row r="37391" spans="10:10" x14ac:dyDescent="0.25">
      <c r="J37391" t="str">
        <f t="shared" si="835"/>
        <v/>
      </c>
    </row>
    <row r="37392" spans="10:10" x14ac:dyDescent="0.25">
      <c r="J37392" t="str">
        <f t="shared" si="835"/>
        <v/>
      </c>
    </row>
    <row r="37393" spans="10:10" x14ac:dyDescent="0.25">
      <c r="J37393" t="str">
        <f t="shared" si="835"/>
        <v/>
      </c>
    </row>
    <row r="37394" spans="10:10" x14ac:dyDescent="0.25">
      <c r="J37394" t="str">
        <f t="shared" si="835"/>
        <v/>
      </c>
    </row>
    <row r="37395" spans="10:10" x14ac:dyDescent="0.25">
      <c r="J37395" t="str">
        <f t="shared" si="835"/>
        <v/>
      </c>
    </row>
    <row r="37396" spans="10:10" x14ac:dyDescent="0.25">
      <c r="J37396" t="str">
        <f t="shared" si="835"/>
        <v/>
      </c>
    </row>
    <row r="37397" spans="10:10" x14ac:dyDescent="0.25">
      <c r="J37397" t="str">
        <f t="shared" si="835"/>
        <v/>
      </c>
    </row>
    <row r="37398" spans="10:10" x14ac:dyDescent="0.25">
      <c r="J37398" t="str">
        <f t="shared" si="835"/>
        <v/>
      </c>
    </row>
    <row r="37399" spans="10:10" x14ac:dyDescent="0.25">
      <c r="J37399" t="str">
        <f t="shared" si="835"/>
        <v/>
      </c>
    </row>
    <row r="37400" spans="10:10" x14ac:dyDescent="0.25">
      <c r="J37400" t="str">
        <f t="shared" si="835"/>
        <v/>
      </c>
    </row>
    <row r="37401" spans="10:10" x14ac:dyDescent="0.25">
      <c r="J37401" t="str">
        <f t="shared" si="835"/>
        <v/>
      </c>
    </row>
    <row r="37402" spans="10:10" x14ac:dyDescent="0.25">
      <c r="J37402" t="str">
        <f t="shared" si="835"/>
        <v/>
      </c>
    </row>
    <row r="37403" spans="10:10" x14ac:dyDescent="0.25">
      <c r="J37403" t="str">
        <f t="shared" si="835"/>
        <v/>
      </c>
    </row>
    <row r="37404" spans="10:10" x14ac:dyDescent="0.25">
      <c r="J37404" t="str">
        <f t="shared" si="835"/>
        <v/>
      </c>
    </row>
    <row r="37405" spans="10:10" x14ac:dyDescent="0.25">
      <c r="J37405" t="str">
        <f t="shared" si="835"/>
        <v/>
      </c>
    </row>
    <row r="37406" spans="10:10" x14ac:dyDescent="0.25">
      <c r="J37406" t="str">
        <f t="shared" si="835"/>
        <v/>
      </c>
    </row>
    <row r="37407" spans="10:10" x14ac:dyDescent="0.25">
      <c r="J37407" t="str">
        <f t="shared" si="835"/>
        <v/>
      </c>
    </row>
    <row r="37408" spans="10:10" x14ac:dyDescent="0.25">
      <c r="J37408" t="str">
        <f t="shared" si="835"/>
        <v/>
      </c>
    </row>
    <row r="37409" spans="10:10" x14ac:dyDescent="0.25">
      <c r="J37409" t="str">
        <f t="shared" si="835"/>
        <v/>
      </c>
    </row>
    <row r="37410" spans="10:10" x14ac:dyDescent="0.25">
      <c r="J37410" t="str">
        <f t="shared" si="835"/>
        <v/>
      </c>
    </row>
    <row r="37411" spans="10:10" x14ac:dyDescent="0.25">
      <c r="J37411" t="str">
        <f t="shared" si="835"/>
        <v/>
      </c>
    </row>
    <row r="37412" spans="10:10" x14ac:dyDescent="0.25">
      <c r="J37412" t="str">
        <f t="shared" si="835"/>
        <v/>
      </c>
    </row>
    <row r="37413" spans="10:10" x14ac:dyDescent="0.25">
      <c r="J37413" t="str">
        <f t="shared" si="835"/>
        <v/>
      </c>
    </row>
    <row r="37414" spans="10:10" x14ac:dyDescent="0.25">
      <c r="J37414" t="str">
        <f t="shared" si="835"/>
        <v/>
      </c>
    </row>
    <row r="37415" spans="10:10" x14ac:dyDescent="0.25">
      <c r="J37415" t="str">
        <f t="shared" si="835"/>
        <v/>
      </c>
    </row>
    <row r="37416" spans="10:10" x14ac:dyDescent="0.25">
      <c r="J37416" t="str">
        <f t="shared" si="835"/>
        <v/>
      </c>
    </row>
    <row r="37417" spans="10:10" x14ac:dyDescent="0.25">
      <c r="J37417" t="str">
        <f t="shared" si="835"/>
        <v/>
      </c>
    </row>
    <row r="37418" spans="10:10" x14ac:dyDescent="0.25">
      <c r="J37418" t="str">
        <f t="shared" si="835"/>
        <v/>
      </c>
    </row>
    <row r="37419" spans="10:10" x14ac:dyDescent="0.25">
      <c r="J37419" t="str">
        <f t="shared" si="835"/>
        <v/>
      </c>
    </row>
    <row r="37420" spans="10:10" x14ac:dyDescent="0.25">
      <c r="J37420" t="str">
        <f t="shared" si="835"/>
        <v/>
      </c>
    </row>
    <row r="37421" spans="10:10" x14ac:dyDescent="0.25">
      <c r="J37421" t="str">
        <f t="shared" si="835"/>
        <v/>
      </c>
    </row>
    <row r="37422" spans="10:10" x14ac:dyDescent="0.25">
      <c r="J37422" t="str">
        <f t="shared" si="835"/>
        <v/>
      </c>
    </row>
    <row r="37423" spans="10:10" x14ac:dyDescent="0.25">
      <c r="J37423" t="str">
        <f t="shared" si="835"/>
        <v/>
      </c>
    </row>
    <row r="37424" spans="10:10" x14ac:dyDescent="0.25">
      <c r="J37424" t="str">
        <f t="shared" si="835"/>
        <v/>
      </c>
    </row>
    <row r="37425" spans="10:10" x14ac:dyDescent="0.25">
      <c r="J37425" t="str">
        <f t="shared" si="835"/>
        <v/>
      </c>
    </row>
    <row r="37426" spans="10:10" x14ac:dyDescent="0.25">
      <c r="J37426" t="str">
        <f t="shared" si="835"/>
        <v/>
      </c>
    </row>
    <row r="37427" spans="10:10" x14ac:dyDescent="0.25">
      <c r="J37427" t="str">
        <f t="shared" si="835"/>
        <v/>
      </c>
    </row>
    <row r="37428" spans="10:10" x14ac:dyDescent="0.25">
      <c r="J37428" t="str">
        <f t="shared" si="835"/>
        <v/>
      </c>
    </row>
    <row r="37429" spans="10:10" x14ac:dyDescent="0.25">
      <c r="J37429" t="str">
        <f t="shared" si="835"/>
        <v/>
      </c>
    </row>
    <row r="37430" spans="10:10" x14ac:dyDescent="0.25">
      <c r="J37430" t="str">
        <f t="shared" si="835"/>
        <v/>
      </c>
    </row>
    <row r="37431" spans="10:10" x14ac:dyDescent="0.25">
      <c r="J37431" t="str">
        <f t="shared" si="835"/>
        <v/>
      </c>
    </row>
    <row r="37432" spans="10:10" x14ac:dyDescent="0.25">
      <c r="J37432" t="str">
        <f t="shared" si="835"/>
        <v/>
      </c>
    </row>
    <row r="37433" spans="10:10" x14ac:dyDescent="0.25">
      <c r="J37433" t="str">
        <f t="shared" si="835"/>
        <v/>
      </c>
    </row>
    <row r="37434" spans="10:10" x14ac:dyDescent="0.25">
      <c r="J37434" t="str">
        <f t="shared" si="835"/>
        <v/>
      </c>
    </row>
    <row r="37435" spans="10:10" x14ac:dyDescent="0.25">
      <c r="J37435" t="str">
        <f t="shared" si="835"/>
        <v/>
      </c>
    </row>
    <row r="37436" spans="10:10" x14ac:dyDescent="0.25">
      <c r="J37436" t="str">
        <f t="shared" si="835"/>
        <v/>
      </c>
    </row>
    <row r="37437" spans="10:10" x14ac:dyDescent="0.25">
      <c r="J37437" t="str">
        <f t="shared" si="835"/>
        <v/>
      </c>
    </row>
    <row r="37438" spans="10:10" x14ac:dyDescent="0.25">
      <c r="J37438" t="str">
        <f t="shared" si="835"/>
        <v/>
      </c>
    </row>
    <row r="37439" spans="10:10" x14ac:dyDescent="0.25">
      <c r="J37439" t="str">
        <f t="shared" si="835"/>
        <v/>
      </c>
    </row>
    <row r="37440" spans="10:10" x14ac:dyDescent="0.25">
      <c r="J37440" t="str">
        <f t="shared" si="835"/>
        <v/>
      </c>
    </row>
    <row r="37441" spans="10:10" x14ac:dyDescent="0.25">
      <c r="J37441" t="str">
        <f t="shared" si="835"/>
        <v/>
      </c>
    </row>
    <row r="37442" spans="10:10" x14ac:dyDescent="0.25">
      <c r="J37442" t="str">
        <f t="shared" si="835"/>
        <v/>
      </c>
    </row>
    <row r="37443" spans="10:10" x14ac:dyDescent="0.25">
      <c r="J37443" t="str">
        <f t="shared" ref="J37443:J37506" si="836">B37443&amp;C37443&amp;E37443&amp;IF(C37443="Skog",F37443&amp;G37443,"")</f>
        <v/>
      </c>
    </row>
    <row r="37444" spans="10:10" x14ac:dyDescent="0.25">
      <c r="J37444" t="str">
        <f t="shared" si="836"/>
        <v/>
      </c>
    </row>
    <row r="37445" spans="10:10" x14ac:dyDescent="0.25">
      <c r="J37445" t="str">
        <f t="shared" si="836"/>
        <v/>
      </c>
    </row>
    <row r="37446" spans="10:10" x14ac:dyDescent="0.25">
      <c r="J37446" t="str">
        <f t="shared" si="836"/>
        <v/>
      </c>
    </row>
    <row r="37447" spans="10:10" x14ac:dyDescent="0.25">
      <c r="J37447" t="str">
        <f t="shared" si="836"/>
        <v/>
      </c>
    </row>
    <row r="37448" spans="10:10" x14ac:dyDescent="0.25">
      <c r="J37448" t="str">
        <f t="shared" si="836"/>
        <v/>
      </c>
    </row>
    <row r="37449" spans="10:10" x14ac:dyDescent="0.25">
      <c r="J37449" t="str">
        <f t="shared" si="836"/>
        <v/>
      </c>
    </row>
    <row r="37450" spans="10:10" x14ac:dyDescent="0.25">
      <c r="J37450" t="str">
        <f t="shared" si="836"/>
        <v/>
      </c>
    </row>
    <row r="37451" spans="10:10" x14ac:dyDescent="0.25">
      <c r="J37451" t="str">
        <f t="shared" si="836"/>
        <v/>
      </c>
    </row>
    <row r="37452" spans="10:10" x14ac:dyDescent="0.25">
      <c r="J37452" t="str">
        <f t="shared" si="836"/>
        <v/>
      </c>
    </row>
    <row r="37453" spans="10:10" x14ac:dyDescent="0.25">
      <c r="J37453" t="str">
        <f t="shared" si="836"/>
        <v/>
      </c>
    </row>
    <row r="37454" spans="10:10" x14ac:dyDescent="0.25">
      <c r="J37454" t="str">
        <f t="shared" si="836"/>
        <v/>
      </c>
    </row>
    <row r="37455" spans="10:10" x14ac:dyDescent="0.25">
      <c r="J37455" t="str">
        <f t="shared" si="836"/>
        <v/>
      </c>
    </row>
    <row r="37456" spans="10:10" x14ac:dyDescent="0.25">
      <c r="J37456" t="str">
        <f t="shared" si="836"/>
        <v/>
      </c>
    </row>
    <row r="37457" spans="10:10" x14ac:dyDescent="0.25">
      <c r="J37457" t="str">
        <f t="shared" si="836"/>
        <v/>
      </c>
    </row>
    <row r="37458" spans="10:10" x14ac:dyDescent="0.25">
      <c r="J37458" t="str">
        <f t="shared" si="836"/>
        <v/>
      </c>
    </row>
    <row r="37459" spans="10:10" x14ac:dyDescent="0.25">
      <c r="J37459" t="str">
        <f t="shared" si="836"/>
        <v/>
      </c>
    </row>
    <row r="37460" spans="10:10" x14ac:dyDescent="0.25">
      <c r="J37460" t="str">
        <f t="shared" si="836"/>
        <v/>
      </c>
    </row>
    <row r="37461" spans="10:10" x14ac:dyDescent="0.25">
      <c r="J37461" t="str">
        <f t="shared" si="836"/>
        <v/>
      </c>
    </row>
    <row r="37462" spans="10:10" x14ac:dyDescent="0.25">
      <c r="J37462" t="str">
        <f t="shared" si="836"/>
        <v/>
      </c>
    </row>
    <row r="37463" spans="10:10" x14ac:dyDescent="0.25">
      <c r="J37463" t="str">
        <f t="shared" si="836"/>
        <v/>
      </c>
    </row>
    <row r="37464" spans="10:10" x14ac:dyDescent="0.25">
      <c r="J37464" t="str">
        <f t="shared" si="836"/>
        <v/>
      </c>
    </row>
    <row r="37465" spans="10:10" x14ac:dyDescent="0.25">
      <c r="J37465" t="str">
        <f t="shared" si="836"/>
        <v/>
      </c>
    </row>
    <row r="37466" spans="10:10" x14ac:dyDescent="0.25">
      <c r="J37466" t="str">
        <f t="shared" si="836"/>
        <v/>
      </c>
    </row>
    <row r="37467" spans="10:10" x14ac:dyDescent="0.25">
      <c r="J37467" t="str">
        <f t="shared" si="836"/>
        <v/>
      </c>
    </row>
    <row r="37468" spans="10:10" x14ac:dyDescent="0.25">
      <c r="J37468" t="str">
        <f t="shared" si="836"/>
        <v/>
      </c>
    </row>
    <row r="37469" spans="10:10" x14ac:dyDescent="0.25">
      <c r="J37469" t="str">
        <f t="shared" si="836"/>
        <v/>
      </c>
    </row>
    <row r="37470" spans="10:10" x14ac:dyDescent="0.25">
      <c r="J37470" t="str">
        <f t="shared" si="836"/>
        <v/>
      </c>
    </row>
    <row r="37471" spans="10:10" x14ac:dyDescent="0.25">
      <c r="J37471" t="str">
        <f t="shared" si="836"/>
        <v/>
      </c>
    </row>
    <row r="37472" spans="10:10" x14ac:dyDescent="0.25">
      <c r="J37472" t="str">
        <f t="shared" si="836"/>
        <v/>
      </c>
    </row>
    <row r="37473" spans="10:10" x14ac:dyDescent="0.25">
      <c r="J37473" t="str">
        <f t="shared" si="836"/>
        <v/>
      </c>
    </row>
    <row r="37474" spans="10:10" x14ac:dyDescent="0.25">
      <c r="J37474" t="str">
        <f t="shared" si="836"/>
        <v/>
      </c>
    </row>
    <row r="37475" spans="10:10" x14ac:dyDescent="0.25">
      <c r="J37475" t="str">
        <f t="shared" si="836"/>
        <v/>
      </c>
    </row>
    <row r="37476" spans="10:10" x14ac:dyDescent="0.25">
      <c r="J37476" t="str">
        <f t="shared" si="836"/>
        <v/>
      </c>
    </row>
    <row r="37477" spans="10:10" x14ac:dyDescent="0.25">
      <c r="J37477" t="str">
        <f t="shared" si="836"/>
        <v/>
      </c>
    </row>
    <row r="37478" spans="10:10" x14ac:dyDescent="0.25">
      <c r="J37478" t="str">
        <f t="shared" si="836"/>
        <v/>
      </c>
    </row>
    <row r="37479" spans="10:10" x14ac:dyDescent="0.25">
      <c r="J37479" t="str">
        <f t="shared" si="836"/>
        <v/>
      </c>
    </row>
    <row r="37480" spans="10:10" x14ac:dyDescent="0.25">
      <c r="J37480" t="str">
        <f t="shared" si="836"/>
        <v/>
      </c>
    </row>
    <row r="37481" spans="10:10" x14ac:dyDescent="0.25">
      <c r="J37481" t="str">
        <f t="shared" si="836"/>
        <v/>
      </c>
    </row>
    <row r="37482" spans="10:10" x14ac:dyDescent="0.25">
      <c r="J37482" t="str">
        <f t="shared" si="836"/>
        <v/>
      </c>
    </row>
    <row r="37483" spans="10:10" x14ac:dyDescent="0.25">
      <c r="J37483" t="str">
        <f t="shared" si="836"/>
        <v/>
      </c>
    </row>
    <row r="37484" spans="10:10" x14ac:dyDescent="0.25">
      <c r="J37484" t="str">
        <f t="shared" si="836"/>
        <v/>
      </c>
    </row>
    <row r="37485" spans="10:10" x14ac:dyDescent="0.25">
      <c r="J37485" t="str">
        <f t="shared" si="836"/>
        <v/>
      </c>
    </row>
    <row r="37486" spans="10:10" x14ac:dyDescent="0.25">
      <c r="J37486" t="str">
        <f t="shared" si="836"/>
        <v/>
      </c>
    </row>
    <row r="37487" spans="10:10" x14ac:dyDescent="0.25">
      <c r="J37487" t="str">
        <f t="shared" si="836"/>
        <v/>
      </c>
    </row>
    <row r="37488" spans="10:10" x14ac:dyDescent="0.25">
      <c r="J37488" t="str">
        <f t="shared" si="836"/>
        <v/>
      </c>
    </row>
    <row r="37489" spans="10:10" x14ac:dyDescent="0.25">
      <c r="J37489" t="str">
        <f t="shared" si="836"/>
        <v/>
      </c>
    </row>
    <row r="37490" spans="10:10" x14ac:dyDescent="0.25">
      <c r="J37490" t="str">
        <f t="shared" si="836"/>
        <v/>
      </c>
    </row>
    <row r="37491" spans="10:10" x14ac:dyDescent="0.25">
      <c r="J37491" t="str">
        <f t="shared" si="836"/>
        <v/>
      </c>
    </row>
    <row r="37492" spans="10:10" x14ac:dyDescent="0.25">
      <c r="J37492" t="str">
        <f t="shared" si="836"/>
        <v/>
      </c>
    </row>
    <row r="37493" spans="10:10" x14ac:dyDescent="0.25">
      <c r="J37493" t="str">
        <f t="shared" si="836"/>
        <v/>
      </c>
    </row>
    <row r="37494" spans="10:10" x14ac:dyDescent="0.25">
      <c r="J37494" t="str">
        <f t="shared" si="836"/>
        <v/>
      </c>
    </row>
    <row r="37495" spans="10:10" x14ac:dyDescent="0.25">
      <c r="J37495" t="str">
        <f t="shared" si="836"/>
        <v/>
      </c>
    </row>
    <row r="37496" spans="10:10" x14ac:dyDescent="0.25">
      <c r="J37496" t="str">
        <f t="shared" si="836"/>
        <v/>
      </c>
    </row>
    <row r="37497" spans="10:10" x14ac:dyDescent="0.25">
      <c r="J37497" t="str">
        <f t="shared" si="836"/>
        <v/>
      </c>
    </row>
    <row r="37498" spans="10:10" x14ac:dyDescent="0.25">
      <c r="J37498" t="str">
        <f t="shared" si="836"/>
        <v/>
      </c>
    </row>
    <row r="37499" spans="10:10" x14ac:dyDescent="0.25">
      <c r="J37499" t="str">
        <f t="shared" si="836"/>
        <v/>
      </c>
    </row>
    <row r="37500" spans="10:10" x14ac:dyDescent="0.25">
      <c r="J37500" t="str">
        <f t="shared" si="836"/>
        <v/>
      </c>
    </row>
    <row r="37501" spans="10:10" x14ac:dyDescent="0.25">
      <c r="J37501" t="str">
        <f t="shared" si="836"/>
        <v/>
      </c>
    </row>
    <row r="37502" spans="10:10" x14ac:dyDescent="0.25">
      <c r="J37502" t="str">
        <f t="shared" si="836"/>
        <v/>
      </c>
    </row>
    <row r="37503" spans="10:10" x14ac:dyDescent="0.25">
      <c r="J37503" t="str">
        <f t="shared" si="836"/>
        <v/>
      </c>
    </row>
    <row r="37504" spans="10:10" x14ac:dyDescent="0.25">
      <c r="J37504" t="str">
        <f t="shared" si="836"/>
        <v/>
      </c>
    </row>
    <row r="37505" spans="10:10" x14ac:dyDescent="0.25">
      <c r="J37505" t="str">
        <f t="shared" si="836"/>
        <v/>
      </c>
    </row>
    <row r="37506" spans="10:10" x14ac:dyDescent="0.25">
      <c r="J37506" t="str">
        <f t="shared" si="836"/>
        <v/>
      </c>
    </row>
    <row r="37507" spans="10:10" x14ac:dyDescent="0.25">
      <c r="J37507" t="str">
        <f t="shared" ref="J37507:J37570" si="837">B37507&amp;C37507&amp;E37507&amp;IF(C37507="Skog",F37507&amp;G37507,"")</f>
        <v/>
      </c>
    </row>
    <row r="37508" spans="10:10" x14ac:dyDescent="0.25">
      <c r="J37508" t="str">
        <f t="shared" si="837"/>
        <v/>
      </c>
    </row>
    <row r="37509" spans="10:10" x14ac:dyDescent="0.25">
      <c r="J37509" t="str">
        <f t="shared" si="837"/>
        <v/>
      </c>
    </row>
    <row r="37510" spans="10:10" x14ac:dyDescent="0.25">
      <c r="J37510" t="str">
        <f t="shared" si="837"/>
        <v/>
      </c>
    </row>
    <row r="37511" spans="10:10" x14ac:dyDescent="0.25">
      <c r="J37511" t="str">
        <f t="shared" si="837"/>
        <v/>
      </c>
    </row>
    <row r="37512" spans="10:10" x14ac:dyDescent="0.25">
      <c r="J37512" t="str">
        <f t="shared" si="837"/>
        <v/>
      </c>
    </row>
    <row r="37513" spans="10:10" x14ac:dyDescent="0.25">
      <c r="J37513" t="str">
        <f t="shared" si="837"/>
        <v/>
      </c>
    </row>
    <row r="37514" spans="10:10" x14ac:dyDescent="0.25">
      <c r="J37514" t="str">
        <f t="shared" si="837"/>
        <v/>
      </c>
    </row>
    <row r="37515" spans="10:10" x14ac:dyDescent="0.25">
      <c r="J37515" t="str">
        <f t="shared" si="837"/>
        <v/>
      </c>
    </row>
    <row r="37516" spans="10:10" x14ac:dyDescent="0.25">
      <c r="J37516" t="str">
        <f t="shared" si="837"/>
        <v/>
      </c>
    </row>
    <row r="37517" spans="10:10" x14ac:dyDescent="0.25">
      <c r="J37517" t="str">
        <f t="shared" si="837"/>
        <v/>
      </c>
    </row>
    <row r="37518" spans="10:10" x14ac:dyDescent="0.25">
      <c r="J37518" t="str">
        <f t="shared" si="837"/>
        <v/>
      </c>
    </row>
    <row r="37519" spans="10:10" x14ac:dyDescent="0.25">
      <c r="J37519" t="str">
        <f t="shared" si="837"/>
        <v/>
      </c>
    </row>
    <row r="37520" spans="10:10" x14ac:dyDescent="0.25">
      <c r="J37520" t="str">
        <f t="shared" si="837"/>
        <v/>
      </c>
    </row>
    <row r="37521" spans="10:10" x14ac:dyDescent="0.25">
      <c r="J37521" t="str">
        <f t="shared" si="837"/>
        <v/>
      </c>
    </row>
    <row r="37522" spans="10:10" x14ac:dyDescent="0.25">
      <c r="J37522" t="str">
        <f t="shared" si="837"/>
        <v/>
      </c>
    </row>
    <row r="37523" spans="10:10" x14ac:dyDescent="0.25">
      <c r="J37523" t="str">
        <f t="shared" si="837"/>
        <v/>
      </c>
    </row>
    <row r="37524" spans="10:10" x14ac:dyDescent="0.25">
      <c r="J37524" t="str">
        <f t="shared" si="837"/>
        <v/>
      </c>
    </row>
    <row r="37525" spans="10:10" x14ac:dyDescent="0.25">
      <c r="J37525" t="str">
        <f t="shared" si="837"/>
        <v/>
      </c>
    </row>
    <row r="37526" spans="10:10" x14ac:dyDescent="0.25">
      <c r="J37526" t="str">
        <f t="shared" si="837"/>
        <v/>
      </c>
    </row>
    <row r="37527" spans="10:10" x14ac:dyDescent="0.25">
      <c r="J37527" t="str">
        <f t="shared" si="837"/>
        <v/>
      </c>
    </row>
    <row r="37528" spans="10:10" x14ac:dyDescent="0.25">
      <c r="J37528" t="str">
        <f t="shared" si="837"/>
        <v/>
      </c>
    </row>
    <row r="37529" spans="10:10" x14ac:dyDescent="0.25">
      <c r="J37529" t="str">
        <f t="shared" si="837"/>
        <v/>
      </c>
    </row>
    <row r="37530" spans="10:10" x14ac:dyDescent="0.25">
      <c r="J37530" t="str">
        <f t="shared" si="837"/>
        <v/>
      </c>
    </row>
    <row r="37531" spans="10:10" x14ac:dyDescent="0.25">
      <c r="J37531" t="str">
        <f t="shared" si="837"/>
        <v/>
      </c>
    </row>
    <row r="37532" spans="10:10" x14ac:dyDescent="0.25">
      <c r="J37532" t="str">
        <f t="shared" si="837"/>
        <v/>
      </c>
    </row>
    <row r="37533" spans="10:10" x14ac:dyDescent="0.25">
      <c r="J37533" t="str">
        <f t="shared" si="837"/>
        <v/>
      </c>
    </row>
    <row r="37534" spans="10:10" x14ac:dyDescent="0.25">
      <c r="J37534" t="str">
        <f t="shared" si="837"/>
        <v/>
      </c>
    </row>
    <row r="37535" spans="10:10" x14ac:dyDescent="0.25">
      <c r="J37535" t="str">
        <f t="shared" si="837"/>
        <v/>
      </c>
    </row>
    <row r="37536" spans="10:10" x14ac:dyDescent="0.25">
      <c r="J37536" t="str">
        <f t="shared" si="837"/>
        <v/>
      </c>
    </row>
    <row r="37537" spans="10:10" x14ac:dyDescent="0.25">
      <c r="J37537" t="str">
        <f t="shared" si="837"/>
        <v/>
      </c>
    </row>
    <row r="37538" spans="10:10" x14ac:dyDescent="0.25">
      <c r="J37538" t="str">
        <f t="shared" si="837"/>
        <v/>
      </c>
    </row>
    <row r="37539" spans="10:10" x14ac:dyDescent="0.25">
      <c r="J37539" t="str">
        <f t="shared" si="837"/>
        <v/>
      </c>
    </row>
    <row r="37540" spans="10:10" x14ac:dyDescent="0.25">
      <c r="J37540" t="str">
        <f t="shared" si="837"/>
        <v/>
      </c>
    </row>
    <row r="37541" spans="10:10" x14ac:dyDescent="0.25">
      <c r="J37541" t="str">
        <f t="shared" si="837"/>
        <v/>
      </c>
    </row>
    <row r="37542" spans="10:10" x14ac:dyDescent="0.25">
      <c r="J37542" t="str">
        <f t="shared" si="837"/>
        <v/>
      </c>
    </row>
    <row r="37543" spans="10:10" x14ac:dyDescent="0.25">
      <c r="J37543" t="str">
        <f t="shared" si="837"/>
        <v/>
      </c>
    </row>
    <row r="37544" spans="10:10" x14ac:dyDescent="0.25">
      <c r="J37544" t="str">
        <f t="shared" si="837"/>
        <v/>
      </c>
    </row>
    <row r="37545" spans="10:10" x14ac:dyDescent="0.25">
      <c r="J37545" t="str">
        <f t="shared" si="837"/>
        <v/>
      </c>
    </row>
    <row r="37546" spans="10:10" x14ac:dyDescent="0.25">
      <c r="J37546" t="str">
        <f t="shared" si="837"/>
        <v/>
      </c>
    </row>
    <row r="37547" spans="10:10" x14ac:dyDescent="0.25">
      <c r="J37547" t="str">
        <f t="shared" si="837"/>
        <v/>
      </c>
    </row>
    <row r="37548" spans="10:10" x14ac:dyDescent="0.25">
      <c r="J37548" t="str">
        <f t="shared" si="837"/>
        <v/>
      </c>
    </row>
    <row r="37549" spans="10:10" x14ac:dyDescent="0.25">
      <c r="J37549" t="str">
        <f t="shared" si="837"/>
        <v/>
      </c>
    </row>
    <row r="37550" spans="10:10" x14ac:dyDescent="0.25">
      <c r="J37550" t="str">
        <f t="shared" si="837"/>
        <v/>
      </c>
    </row>
    <row r="37551" spans="10:10" x14ac:dyDescent="0.25">
      <c r="J37551" t="str">
        <f t="shared" si="837"/>
        <v/>
      </c>
    </row>
    <row r="37552" spans="10:10" x14ac:dyDescent="0.25">
      <c r="J37552" t="str">
        <f t="shared" si="837"/>
        <v/>
      </c>
    </row>
    <row r="37553" spans="10:10" x14ac:dyDescent="0.25">
      <c r="J37553" t="str">
        <f t="shared" si="837"/>
        <v/>
      </c>
    </row>
    <row r="37554" spans="10:10" x14ac:dyDescent="0.25">
      <c r="J37554" t="str">
        <f t="shared" si="837"/>
        <v/>
      </c>
    </row>
    <row r="37555" spans="10:10" x14ac:dyDescent="0.25">
      <c r="J37555" t="str">
        <f t="shared" si="837"/>
        <v/>
      </c>
    </row>
    <row r="37556" spans="10:10" x14ac:dyDescent="0.25">
      <c r="J37556" t="str">
        <f t="shared" si="837"/>
        <v/>
      </c>
    </row>
    <row r="37557" spans="10:10" x14ac:dyDescent="0.25">
      <c r="J37557" t="str">
        <f t="shared" si="837"/>
        <v/>
      </c>
    </row>
    <row r="37558" spans="10:10" x14ac:dyDescent="0.25">
      <c r="J37558" t="str">
        <f t="shared" si="837"/>
        <v/>
      </c>
    </row>
    <row r="37559" spans="10:10" x14ac:dyDescent="0.25">
      <c r="J37559" t="str">
        <f t="shared" si="837"/>
        <v/>
      </c>
    </row>
    <row r="37560" spans="10:10" x14ac:dyDescent="0.25">
      <c r="J37560" t="str">
        <f t="shared" si="837"/>
        <v/>
      </c>
    </row>
    <row r="37561" spans="10:10" x14ac:dyDescent="0.25">
      <c r="J37561" t="str">
        <f t="shared" si="837"/>
        <v/>
      </c>
    </row>
    <row r="37562" spans="10:10" x14ac:dyDescent="0.25">
      <c r="J37562" t="str">
        <f t="shared" si="837"/>
        <v/>
      </c>
    </row>
    <row r="37563" spans="10:10" x14ac:dyDescent="0.25">
      <c r="J37563" t="str">
        <f t="shared" si="837"/>
        <v/>
      </c>
    </row>
    <row r="37564" spans="10:10" x14ac:dyDescent="0.25">
      <c r="J37564" t="str">
        <f t="shared" si="837"/>
        <v/>
      </c>
    </row>
    <row r="37565" spans="10:10" x14ac:dyDescent="0.25">
      <c r="J37565" t="str">
        <f t="shared" si="837"/>
        <v/>
      </c>
    </row>
    <row r="37566" spans="10:10" x14ac:dyDescent="0.25">
      <c r="J37566" t="str">
        <f t="shared" si="837"/>
        <v/>
      </c>
    </row>
    <row r="37567" spans="10:10" x14ac:dyDescent="0.25">
      <c r="J37567" t="str">
        <f t="shared" si="837"/>
        <v/>
      </c>
    </row>
    <row r="37568" spans="10:10" x14ac:dyDescent="0.25">
      <c r="J37568" t="str">
        <f t="shared" si="837"/>
        <v/>
      </c>
    </row>
    <row r="37569" spans="10:10" x14ac:dyDescent="0.25">
      <c r="J37569" t="str">
        <f t="shared" si="837"/>
        <v/>
      </c>
    </row>
    <row r="37570" spans="10:10" x14ac:dyDescent="0.25">
      <c r="J37570" t="str">
        <f t="shared" si="837"/>
        <v/>
      </c>
    </row>
    <row r="37571" spans="10:10" x14ac:dyDescent="0.25">
      <c r="J37571" t="str">
        <f t="shared" ref="J37571:J37634" si="838">B37571&amp;C37571&amp;E37571&amp;IF(C37571="Skog",F37571&amp;G37571,"")</f>
        <v/>
      </c>
    </row>
    <row r="37572" spans="10:10" x14ac:dyDescent="0.25">
      <c r="J37572" t="str">
        <f t="shared" si="838"/>
        <v/>
      </c>
    </row>
    <row r="37573" spans="10:10" x14ac:dyDescent="0.25">
      <c r="J37573" t="str">
        <f t="shared" si="838"/>
        <v/>
      </c>
    </row>
    <row r="37574" spans="10:10" x14ac:dyDescent="0.25">
      <c r="J37574" t="str">
        <f t="shared" si="838"/>
        <v/>
      </c>
    </row>
    <row r="37575" spans="10:10" x14ac:dyDescent="0.25">
      <c r="J37575" t="str">
        <f t="shared" si="838"/>
        <v/>
      </c>
    </row>
    <row r="37576" spans="10:10" x14ac:dyDescent="0.25">
      <c r="J37576" t="str">
        <f t="shared" si="838"/>
        <v/>
      </c>
    </row>
    <row r="37577" spans="10:10" x14ac:dyDescent="0.25">
      <c r="J37577" t="str">
        <f t="shared" si="838"/>
        <v/>
      </c>
    </row>
    <row r="37578" spans="10:10" x14ac:dyDescent="0.25">
      <c r="J37578" t="str">
        <f t="shared" si="838"/>
        <v/>
      </c>
    </row>
    <row r="37579" spans="10:10" x14ac:dyDescent="0.25">
      <c r="J37579" t="str">
        <f t="shared" si="838"/>
        <v/>
      </c>
    </row>
    <row r="37580" spans="10:10" x14ac:dyDescent="0.25">
      <c r="J37580" t="str">
        <f t="shared" si="838"/>
        <v/>
      </c>
    </row>
    <row r="37581" spans="10:10" x14ac:dyDescent="0.25">
      <c r="J37581" t="str">
        <f t="shared" si="838"/>
        <v/>
      </c>
    </row>
    <row r="37582" spans="10:10" x14ac:dyDescent="0.25">
      <c r="J37582" t="str">
        <f t="shared" si="838"/>
        <v/>
      </c>
    </row>
    <row r="37583" spans="10:10" x14ac:dyDescent="0.25">
      <c r="J37583" t="str">
        <f t="shared" si="838"/>
        <v/>
      </c>
    </row>
    <row r="37584" spans="10:10" x14ac:dyDescent="0.25">
      <c r="J37584" t="str">
        <f t="shared" si="838"/>
        <v/>
      </c>
    </row>
    <row r="37585" spans="10:10" x14ac:dyDescent="0.25">
      <c r="J37585" t="str">
        <f t="shared" si="838"/>
        <v/>
      </c>
    </row>
    <row r="37586" spans="10:10" x14ac:dyDescent="0.25">
      <c r="J37586" t="str">
        <f t="shared" si="838"/>
        <v/>
      </c>
    </row>
    <row r="37587" spans="10:10" x14ac:dyDescent="0.25">
      <c r="J37587" t="str">
        <f t="shared" si="838"/>
        <v/>
      </c>
    </row>
    <row r="37588" spans="10:10" x14ac:dyDescent="0.25">
      <c r="J37588" t="str">
        <f t="shared" si="838"/>
        <v/>
      </c>
    </row>
    <row r="37589" spans="10:10" x14ac:dyDescent="0.25">
      <c r="J37589" t="str">
        <f t="shared" si="838"/>
        <v/>
      </c>
    </row>
    <row r="37590" spans="10:10" x14ac:dyDescent="0.25">
      <c r="J37590" t="str">
        <f t="shared" si="838"/>
        <v/>
      </c>
    </row>
    <row r="37591" spans="10:10" x14ac:dyDescent="0.25">
      <c r="J37591" t="str">
        <f t="shared" si="838"/>
        <v/>
      </c>
    </row>
    <row r="37592" spans="10:10" x14ac:dyDescent="0.25">
      <c r="J37592" t="str">
        <f t="shared" si="838"/>
        <v/>
      </c>
    </row>
    <row r="37593" spans="10:10" x14ac:dyDescent="0.25">
      <c r="J37593" t="str">
        <f t="shared" si="838"/>
        <v/>
      </c>
    </row>
    <row r="37594" spans="10:10" x14ac:dyDescent="0.25">
      <c r="J37594" t="str">
        <f t="shared" si="838"/>
        <v/>
      </c>
    </row>
    <row r="37595" spans="10:10" x14ac:dyDescent="0.25">
      <c r="J37595" t="str">
        <f t="shared" si="838"/>
        <v/>
      </c>
    </row>
    <row r="37596" spans="10:10" x14ac:dyDescent="0.25">
      <c r="J37596" t="str">
        <f t="shared" si="838"/>
        <v/>
      </c>
    </row>
    <row r="37597" spans="10:10" x14ac:dyDescent="0.25">
      <c r="J37597" t="str">
        <f t="shared" si="838"/>
        <v/>
      </c>
    </row>
    <row r="37598" spans="10:10" x14ac:dyDescent="0.25">
      <c r="J37598" t="str">
        <f t="shared" si="838"/>
        <v/>
      </c>
    </row>
    <row r="37599" spans="10:10" x14ac:dyDescent="0.25">
      <c r="J37599" t="str">
        <f t="shared" si="838"/>
        <v/>
      </c>
    </row>
    <row r="37600" spans="10:10" x14ac:dyDescent="0.25">
      <c r="J37600" t="str">
        <f t="shared" si="838"/>
        <v/>
      </c>
    </row>
    <row r="37601" spans="10:10" x14ac:dyDescent="0.25">
      <c r="J37601" t="str">
        <f t="shared" si="838"/>
        <v/>
      </c>
    </row>
    <row r="37602" spans="10:10" x14ac:dyDescent="0.25">
      <c r="J37602" t="str">
        <f t="shared" si="838"/>
        <v/>
      </c>
    </row>
    <row r="37603" spans="10:10" x14ac:dyDescent="0.25">
      <c r="J37603" t="str">
        <f t="shared" si="838"/>
        <v/>
      </c>
    </row>
    <row r="37604" spans="10:10" x14ac:dyDescent="0.25">
      <c r="J37604" t="str">
        <f t="shared" si="838"/>
        <v/>
      </c>
    </row>
    <row r="37605" spans="10:10" x14ac:dyDescent="0.25">
      <c r="J37605" t="str">
        <f t="shared" si="838"/>
        <v/>
      </c>
    </row>
    <row r="37606" spans="10:10" x14ac:dyDescent="0.25">
      <c r="J37606" t="str">
        <f t="shared" si="838"/>
        <v/>
      </c>
    </row>
    <row r="37607" spans="10:10" x14ac:dyDescent="0.25">
      <c r="J37607" t="str">
        <f t="shared" si="838"/>
        <v/>
      </c>
    </row>
    <row r="37608" spans="10:10" x14ac:dyDescent="0.25">
      <c r="J37608" t="str">
        <f t="shared" si="838"/>
        <v/>
      </c>
    </row>
    <row r="37609" spans="10:10" x14ac:dyDescent="0.25">
      <c r="J37609" t="str">
        <f t="shared" si="838"/>
        <v/>
      </c>
    </row>
    <row r="37610" spans="10:10" x14ac:dyDescent="0.25">
      <c r="J37610" t="str">
        <f t="shared" si="838"/>
        <v/>
      </c>
    </row>
    <row r="37611" spans="10:10" x14ac:dyDescent="0.25">
      <c r="J37611" t="str">
        <f t="shared" si="838"/>
        <v/>
      </c>
    </row>
    <row r="37612" spans="10:10" x14ac:dyDescent="0.25">
      <c r="J37612" t="str">
        <f t="shared" si="838"/>
        <v/>
      </c>
    </row>
    <row r="37613" spans="10:10" x14ac:dyDescent="0.25">
      <c r="J37613" t="str">
        <f t="shared" si="838"/>
        <v/>
      </c>
    </row>
    <row r="37614" spans="10:10" x14ac:dyDescent="0.25">
      <c r="J37614" t="str">
        <f t="shared" si="838"/>
        <v/>
      </c>
    </row>
    <row r="37615" spans="10:10" x14ac:dyDescent="0.25">
      <c r="J37615" t="str">
        <f t="shared" si="838"/>
        <v/>
      </c>
    </row>
    <row r="37616" spans="10:10" x14ac:dyDescent="0.25">
      <c r="J37616" t="str">
        <f t="shared" si="838"/>
        <v/>
      </c>
    </row>
    <row r="37617" spans="10:10" x14ac:dyDescent="0.25">
      <c r="J37617" t="str">
        <f t="shared" si="838"/>
        <v/>
      </c>
    </row>
    <row r="37618" spans="10:10" x14ac:dyDescent="0.25">
      <c r="J37618" t="str">
        <f t="shared" si="838"/>
        <v/>
      </c>
    </row>
    <row r="37619" spans="10:10" x14ac:dyDescent="0.25">
      <c r="J37619" t="str">
        <f t="shared" si="838"/>
        <v/>
      </c>
    </row>
    <row r="37620" spans="10:10" x14ac:dyDescent="0.25">
      <c r="J37620" t="str">
        <f t="shared" si="838"/>
        <v/>
      </c>
    </row>
    <row r="37621" spans="10:10" x14ac:dyDescent="0.25">
      <c r="J37621" t="str">
        <f t="shared" si="838"/>
        <v/>
      </c>
    </row>
    <row r="37622" spans="10:10" x14ac:dyDescent="0.25">
      <c r="J37622" t="str">
        <f t="shared" si="838"/>
        <v/>
      </c>
    </row>
    <row r="37623" spans="10:10" x14ac:dyDescent="0.25">
      <c r="J37623" t="str">
        <f t="shared" si="838"/>
        <v/>
      </c>
    </row>
    <row r="37624" spans="10:10" x14ac:dyDescent="0.25">
      <c r="J37624" t="str">
        <f t="shared" si="838"/>
        <v/>
      </c>
    </row>
    <row r="37625" spans="10:10" x14ac:dyDescent="0.25">
      <c r="J37625" t="str">
        <f t="shared" si="838"/>
        <v/>
      </c>
    </row>
    <row r="37626" spans="10:10" x14ac:dyDescent="0.25">
      <c r="J37626" t="str">
        <f t="shared" si="838"/>
        <v/>
      </c>
    </row>
    <row r="37627" spans="10:10" x14ac:dyDescent="0.25">
      <c r="J37627" t="str">
        <f t="shared" si="838"/>
        <v/>
      </c>
    </row>
    <row r="37628" spans="10:10" x14ac:dyDescent="0.25">
      <c r="J37628" t="str">
        <f t="shared" si="838"/>
        <v/>
      </c>
    </row>
    <row r="37629" spans="10:10" x14ac:dyDescent="0.25">
      <c r="J37629" t="str">
        <f t="shared" si="838"/>
        <v/>
      </c>
    </row>
    <row r="37630" spans="10:10" x14ac:dyDescent="0.25">
      <c r="J37630" t="str">
        <f t="shared" si="838"/>
        <v/>
      </c>
    </row>
    <row r="37631" spans="10:10" x14ac:dyDescent="0.25">
      <c r="J37631" t="str">
        <f t="shared" si="838"/>
        <v/>
      </c>
    </row>
    <row r="37632" spans="10:10" x14ac:dyDescent="0.25">
      <c r="J37632" t="str">
        <f t="shared" si="838"/>
        <v/>
      </c>
    </row>
    <row r="37633" spans="10:10" x14ac:dyDescent="0.25">
      <c r="J37633" t="str">
        <f t="shared" si="838"/>
        <v/>
      </c>
    </row>
    <row r="37634" spans="10:10" x14ac:dyDescent="0.25">
      <c r="J37634" t="str">
        <f t="shared" si="838"/>
        <v/>
      </c>
    </row>
    <row r="37635" spans="10:10" x14ac:dyDescent="0.25">
      <c r="J37635" t="str">
        <f t="shared" ref="J37635:J37698" si="839">B37635&amp;C37635&amp;E37635&amp;IF(C37635="Skog",F37635&amp;G37635,"")</f>
        <v/>
      </c>
    </row>
    <row r="37636" spans="10:10" x14ac:dyDescent="0.25">
      <c r="J37636" t="str">
        <f t="shared" si="839"/>
        <v/>
      </c>
    </row>
    <row r="37637" spans="10:10" x14ac:dyDescent="0.25">
      <c r="J37637" t="str">
        <f t="shared" si="839"/>
        <v/>
      </c>
    </row>
    <row r="37638" spans="10:10" x14ac:dyDescent="0.25">
      <c r="J37638" t="str">
        <f t="shared" si="839"/>
        <v/>
      </c>
    </row>
    <row r="37639" spans="10:10" x14ac:dyDescent="0.25">
      <c r="J37639" t="str">
        <f t="shared" si="839"/>
        <v/>
      </c>
    </row>
    <row r="37640" spans="10:10" x14ac:dyDescent="0.25">
      <c r="J37640" t="str">
        <f t="shared" si="839"/>
        <v/>
      </c>
    </row>
    <row r="37641" spans="10:10" x14ac:dyDescent="0.25">
      <c r="J37641" t="str">
        <f t="shared" si="839"/>
        <v/>
      </c>
    </row>
    <row r="37642" spans="10:10" x14ac:dyDescent="0.25">
      <c r="J37642" t="str">
        <f t="shared" si="839"/>
        <v/>
      </c>
    </row>
    <row r="37643" spans="10:10" x14ac:dyDescent="0.25">
      <c r="J37643" t="str">
        <f t="shared" si="839"/>
        <v/>
      </c>
    </row>
    <row r="37644" spans="10:10" x14ac:dyDescent="0.25">
      <c r="J37644" t="str">
        <f t="shared" si="839"/>
        <v/>
      </c>
    </row>
    <row r="37645" spans="10:10" x14ac:dyDescent="0.25">
      <c r="J37645" t="str">
        <f t="shared" si="839"/>
        <v/>
      </c>
    </row>
    <row r="37646" spans="10:10" x14ac:dyDescent="0.25">
      <c r="J37646" t="str">
        <f t="shared" si="839"/>
        <v/>
      </c>
    </row>
    <row r="37647" spans="10:10" x14ac:dyDescent="0.25">
      <c r="J37647" t="str">
        <f t="shared" si="839"/>
        <v/>
      </c>
    </row>
    <row r="37648" spans="10:10" x14ac:dyDescent="0.25">
      <c r="J37648" t="str">
        <f t="shared" si="839"/>
        <v/>
      </c>
    </row>
    <row r="37649" spans="10:10" x14ac:dyDescent="0.25">
      <c r="J37649" t="str">
        <f t="shared" si="839"/>
        <v/>
      </c>
    </row>
    <row r="37650" spans="10:10" x14ac:dyDescent="0.25">
      <c r="J37650" t="str">
        <f t="shared" si="839"/>
        <v/>
      </c>
    </row>
    <row r="37651" spans="10:10" x14ac:dyDescent="0.25">
      <c r="J37651" t="str">
        <f t="shared" si="839"/>
        <v/>
      </c>
    </row>
    <row r="37652" spans="10:10" x14ac:dyDescent="0.25">
      <c r="J37652" t="str">
        <f t="shared" si="839"/>
        <v/>
      </c>
    </row>
    <row r="37653" spans="10:10" x14ac:dyDescent="0.25">
      <c r="J37653" t="str">
        <f t="shared" si="839"/>
        <v/>
      </c>
    </row>
    <row r="37654" spans="10:10" x14ac:dyDescent="0.25">
      <c r="J37654" t="str">
        <f t="shared" si="839"/>
        <v/>
      </c>
    </row>
    <row r="37655" spans="10:10" x14ac:dyDescent="0.25">
      <c r="J37655" t="str">
        <f t="shared" si="839"/>
        <v/>
      </c>
    </row>
    <row r="37656" spans="10:10" x14ac:dyDescent="0.25">
      <c r="J37656" t="str">
        <f t="shared" si="839"/>
        <v/>
      </c>
    </row>
    <row r="37657" spans="10:10" x14ac:dyDescent="0.25">
      <c r="J37657" t="str">
        <f t="shared" si="839"/>
        <v/>
      </c>
    </row>
    <row r="37658" spans="10:10" x14ac:dyDescent="0.25">
      <c r="J37658" t="str">
        <f t="shared" si="839"/>
        <v/>
      </c>
    </row>
    <row r="37659" spans="10:10" x14ac:dyDescent="0.25">
      <c r="J37659" t="str">
        <f t="shared" si="839"/>
        <v/>
      </c>
    </row>
    <row r="37660" spans="10:10" x14ac:dyDescent="0.25">
      <c r="J37660" t="str">
        <f t="shared" si="839"/>
        <v/>
      </c>
    </row>
    <row r="37661" spans="10:10" x14ac:dyDescent="0.25">
      <c r="J37661" t="str">
        <f t="shared" si="839"/>
        <v/>
      </c>
    </row>
    <row r="37662" spans="10:10" x14ac:dyDescent="0.25">
      <c r="J37662" t="str">
        <f t="shared" si="839"/>
        <v/>
      </c>
    </row>
    <row r="37663" spans="10:10" x14ac:dyDescent="0.25">
      <c r="J37663" t="str">
        <f t="shared" si="839"/>
        <v/>
      </c>
    </row>
    <row r="37664" spans="10:10" x14ac:dyDescent="0.25">
      <c r="J37664" t="str">
        <f t="shared" si="839"/>
        <v/>
      </c>
    </row>
    <row r="37665" spans="10:10" x14ac:dyDescent="0.25">
      <c r="J37665" t="str">
        <f t="shared" si="839"/>
        <v/>
      </c>
    </row>
    <row r="37666" spans="10:10" x14ac:dyDescent="0.25">
      <c r="J37666" t="str">
        <f t="shared" si="839"/>
        <v/>
      </c>
    </row>
    <row r="37667" spans="10:10" x14ac:dyDescent="0.25">
      <c r="J37667" t="str">
        <f t="shared" si="839"/>
        <v/>
      </c>
    </row>
    <row r="37668" spans="10:10" x14ac:dyDescent="0.25">
      <c r="J37668" t="str">
        <f t="shared" si="839"/>
        <v/>
      </c>
    </row>
    <row r="37669" spans="10:10" x14ac:dyDescent="0.25">
      <c r="J37669" t="str">
        <f t="shared" si="839"/>
        <v/>
      </c>
    </row>
    <row r="37670" spans="10:10" x14ac:dyDescent="0.25">
      <c r="J37670" t="str">
        <f t="shared" si="839"/>
        <v/>
      </c>
    </row>
    <row r="37671" spans="10:10" x14ac:dyDescent="0.25">
      <c r="J37671" t="str">
        <f t="shared" si="839"/>
        <v/>
      </c>
    </row>
    <row r="37672" spans="10:10" x14ac:dyDescent="0.25">
      <c r="J37672" t="str">
        <f t="shared" si="839"/>
        <v/>
      </c>
    </row>
    <row r="37673" spans="10:10" x14ac:dyDescent="0.25">
      <c r="J37673" t="str">
        <f t="shared" si="839"/>
        <v/>
      </c>
    </row>
    <row r="37674" spans="10:10" x14ac:dyDescent="0.25">
      <c r="J37674" t="str">
        <f t="shared" si="839"/>
        <v/>
      </c>
    </row>
    <row r="37675" spans="10:10" x14ac:dyDescent="0.25">
      <c r="J37675" t="str">
        <f t="shared" si="839"/>
        <v/>
      </c>
    </row>
    <row r="37676" spans="10:10" x14ac:dyDescent="0.25">
      <c r="J37676" t="str">
        <f t="shared" si="839"/>
        <v/>
      </c>
    </row>
    <row r="37677" spans="10:10" x14ac:dyDescent="0.25">
      <c r="J37677" t="str">
        <f t="shared" si="839"/>
        <v/>
      </c>
    </row>
    <row r="37678" spans="10:10" x14ac:dyDescent="0.25">
      <c r="J37678" t="str">
        <f t="shared" si="839"/>
        <v/>
      </c>
    </row>
    <row r="37679" spans="10:10" x14ac:dyDescent="0.25">
      <c r="J37679" t="str">
        <f t="shared" si="839"/>
        <v/>
      </c>
    </row>
    <row r="37680" spans="10:10" x14ac:dyDescent="0.25">
      <c r="J37680" t="str">
        <f t="shared" si="839"/>
        <v/>
      </c>
    </row>
    <row r="37681" spans="10:10" x14ac:dyDescent="0.25">
      <c r="J37681" t="str">
        <f t="shared" si="839"/>
        <v/>
      </c>
    </row>
    <row r="37682" spans="10:10" x14ac:dyDescent="0.25">
      <c r="J37682" t="str">
        <f t="shared" si="839"/>
        <v/>
      </c>
    </row>
    <row r="37683" spans="10:10" x14ac:dyDescent="0.25">
      <c r="J37683" t="str">
        <f t="shared" si="839"/>
        <v/>
      </c>
    </row>
    <row r="37684" spans="10:10" x14ac:dyDescent="0.25">
      <c r="J37684" t="str">
        <f t="shared" si="839"/>
        <v/>
      </c>
    </row>
    <row r="37685" spans="10:10" x14ac:dyDescent="0.25">
      <c r="J37685" t="str">
        <f t="shared" si="839"/>
        <v/>
      </c>
    </row>
    <row r="37686" spans="10:10" x14ac:dyDescent="0.25">
      <c r="J37686" t="str">
        <f t="shared" si="839"/>
        <v/>
      </c>
    </row>
    <row r="37687" spans="10:10" x14ac:dyDescent="0.25">
      <c r="J37687" t="str">
        <f t="shared" si="839"/>
        <v/>
      </c>
    </row>
    <row r="37688" spans="10:10" x14ac:dyDescent="0.25">
      <c r="J37688" t="str">
        <f t="shared" si="839"/>
        <v/>
      </c>
    </row>
    <row r="37689" spans="10:10" x14ac:dyDescent="0.25">
      <c r="J37689" t="str">
        <f t="shared" si="839"/>
        <v/>
      </c>
    </row>
    <row r="37690" spans="10:10" x14ac:dyDescent="0.25">
      <c r="J37690" t="str">
        <f t="shared" si="839"/>
        <v/>
      </c>
    </row>
    <row r="37691" spans="10:10" x14ac:dyDescent="0.25">
      <c r="J37691" t="str">
        <f t="shared" si="839"/>
        <v/>
      </c>
    </row>
    <row r="37692" spans="10:10" x14ac:dyDescent="0.25">
      <c r="J37692" t="str">
        <f t="shared" si="839"/>
        <v/>
      </c>
    </row>
    <row r="37693" spans="10:10" x14ac:dyDescent="0.25">
      <c r="J37693" t="str">
        <f t="shared" si="839"/>
        <v/>
      </c>
    </row>
    <row r="37694" spans="10:10" x14ac:dyDescent="0.25">
      <c r="J37694" t="str">
        <f t="shared" si="839"/>
        <v/>
      </c>
    </row>
    <row r="37695" spans="10:10" x14ac:dyDescent="0.25">
      <c r="J37695" t="str">
        <f t="shared" si="839"/>
        <v/>
      </c>
    </row>
    <row r="37696" spans="10:10" x14ac:dyDescent="0.25">
      <c r="J37696" t="str">
        <f t="shared" si="839"/>
        <v/>
      </c>
    </row>
    <row r="37697" spans="10:10" x14ac:dyDescent="0.25">
      <c r="J37697" t="str">
        <f t="shared" si="839"/>
        <v/>
      </c>
    </row>
    <row r="37698" spans="10:10" x14ac:dyDescent="0.25">
      <c r="J37698" t="str">
        <f t="shared" si="839"/>
        <v/>
      </c>
    </row>
    <row r="37699" spans="10:10" x14ac:dyDescent="0.25">
      <c r="J37699" t="str">
        <f t="shared" ref="J37699:J37762" si="840">B37699&amp;C37699&amp;E37699&amp;IF(C37699="Skog",F37699&amp;G37699,"")</f>
        <v/>
      </c>
    </row>
    <row r="37700" spans="10:10" x14ac:dyDescent="0.25">
      <c r="J37700" t="str">
        <f t="shared" si="840"/>
        <v/>
      </c>
    </row>
    <row r="37701" spans="10:10" x14ac:dyDescent="0.25">
      <c r="J37701" t="str">
        <f t="shared" si="840"/>
        <v/>
      </c>
    </row>
    <row r="37702" spans="10:10" x14ac:dyDescent="0.25">
      <c r="J37702" t="str">
        <f t="shared" si="840"/>
        <v/>
      </c>
    </row>
    <row r="37703" spans="10:10" x14ac:dyDescent="0.25">
      <c r="J37703" t="str">
        <f t="shared" si="840"/>
        <v/>
      </c>
    </row>
    <row r="37704" spans="10:10" x14ac:dyDescent="0.25">
      <c r="J37704" t="str">
        <f t="shared" si="840"/>
        <v/>
      </c>
    </row>
    <row r="37705" spans="10:10" x14ac:dyDescent="0.25">
      <c r="J37705" t="str">
        <f t="shared" si="840"/>
        <v/>
      </c>
    </row>
    <row r="37706" spans="10:10" x14ac:dyDescent="0.25">
      <c r="J37706" t="str">
        <f t="shared" si="840"/>
        <v/>
      </c>
    </row>
    <row r="37707" spans="10:10" x14ac:dyDescent="0.25">
      <c r="J37707" t="str">
        <f t="shared" si="840"/>
        <v/>
      </c>
    </row>
    <row r="37708" spans="10:10" x14ac:dyDescent="0.25">
      <c r="J37708" t="str">
        <f t="shared" si="840"/>
        <v/>
      </c>
    </row>
    <row r="37709" spans="10:10" x14ac:dyDescent="0.25">
      <c r="J37709" t="str">
        <f t="shared" si="840"/>
        <v/>
      </c>
    </row>
    <row r="37710" spans="10:10" x14ac:dyDescent="0.25">
      <c r="J37710" t="str">
        <f t="shared" si="840"/>
        <v/>
      </c>
    </row>
    <row r="37711" spans="10:10" x14ac:dyDescent="0.25">
      <c r="J37711" t="str">
        <f t="shared" si="840"/>
        <v/>
      </c>
    </row>
    <row r="37712" spans="10:10" x14ac:dyDescent="0.25">
      <c r="J37712" t="str">
        <f t="shared" si="840"/>
        <v/>
      </c>
    </row>
    <row r="37713" spans="10:10" x14ac:dyDescent="0.25">
      <c r="J37713" t="str">
        <f t="shared" si="840"/>
        <v/>
      </c>
    </row>
    <row r="37714" spans="10:10" x14ac:dyDescent="0.25">
      <c r="J37714" t="str">
        <f t="shared" si="840"/>
        <v/>
      </c>
    </row>
    <row r="37715" spans="10:10" x14ac:dyDescent="0.25">
      <c r="J37715" t="str">
        <f t="shared" si="840"/>
        <v/>
      </c>
    </row>
    <row r="37716" spans="10:10" x14ac:dyDescent="0.25">
      <c r="J37716" t="str">
        <f t="shared" si="840"/>
        <v/>
      </c>
    </row>
    <row r="37717" spans="10:10" x14ac:dyDescent="0.25">
      <c r="J37717" t="str">
        <f t="shared" si="840"/>
        <v/>
      </c>
    </row>
    <row r="37718" spans="10:10" x14ac:dyDescent="0.25">
      <c r="J37718" t="str">
        <f t="shared" si="840"/>
        <v/>
      </c>
    </row>
    <row r="37719" spans="10:10" x14ac:dyDescent="0.25">
      <c r="J37719" t="str">
        <f t="shared" si="840"/>
        <v/>
      </c>
    </row>
    <row r="37720" spans="10:10" x14ac:dyDescent="0.25">
      <c r="J37720" t="str">
        <f t="shared" si="840"/>
        <v/>
      </c>
    </row>
    <row r="37721" spans="10:10" x14ac:dyDescent="0.25">
      <c r="J37721" t="str">
        <f t="shared" si="840"/>
        <v/>
      </c>
    </row>
    <row r="37722" spans="10:10" x14ac:dyDescent="0.25">
      <c r="J37722" t="str">
        <f t="shared" si="840"/>
        <v/>
      </c>
    </row>
    <row r="37723" spans="10:10" x14ac:dyDescent="0.25">
      <c r="J37723" t="str">
        <f t="shared" si="840"/>
        <v/>
      </c>
    </row>
    <row r="37724" spans="10:10" x14ac:dyDescent="0.25">
      <c r="J37724" t="str">
        <f t="shared" si="840"/>
        <v/>
      </c>
    </row>
    <row r="37725" spans="10:10" x14ac:dyDescent="0.25">
      <c r="J37725" t="str">
        <f t="shared" si="840"/>
        <v/>
      </c>
    </row>
    <row r="37726" spans="10:10" x14ac:dyDescent="0.25">
      <c r="J37726" t="str">
        <f t="shared" si="840"/>
        <v/>
      </c>
    </row>
    <row r="37727" spans="10:10" x14ac:dyDescent="0.25">
      <c r="J37727" t="str">
        <f t="shared" si="840"/>
        <v/>
      </c>
    </row>
    <row r="37728" spans="10:10" x14ac:dyDescent="0.25">
      <c r="J37728" t="str">
        <f t="shared" si="840"/>
        <v/>
      </c>
    </row>
    <row r="37729" spans="10:10" x14ac:dyDescent="0.25">
      <c r="J37729" t="str">
        <f t="shared" si="840"/>
        <v/>
      </c>
    </row>
    <row r="37730" spans="10:10" x14ac:dyDescent="0.25">
      <c r="J37730" t="str">
        <f t="shared" si="840"/>
        <v/>
      </c>
    </row>
    <row r="37731" spans="10:10" x14ac:dyDescent="0.25">
      <c r="J37731" t="str">
        <f t="shared" si="840"/>
        <v/>
      </c>
    </row>
    <row r="37732" spans="10:10" x14ac:dyDescent="0.25">
      <c r="J37732" t="str">
        <f t="shared" si="840"/>
        <v/>
      </c>
    </row>
    <row r="37733" spans="10:10" x14ac:dyDescent="0.25">
      <c r="J37733" t="str">
        <f t="shared" si="840"/>
        <v/>
      </c>
    </row>
    <row r="37734" spans="10:10" x14ac:dyDescent="0.25">
      <c r="J37734" t="str">
        <f t="shared" si="840"/>
        <v/>
      </c>
    </row>
    <row r="37735" spans="10:10" x14ac:dyDescent="0.25">
      <c r="J37735" t="str">
        <f t="shared" si="840"/>
        <v/>
      </c>
    </row>
    <row r="37736" spans="10:10" x14ac:dyDescent="0.25">
      <c r="J37736" t="str">
        <f t="shared" si="840"/>
        <v/>
      </c>
    </row>
    <row r="37737" spans="10:10" x14ac:dyDescent="0.25">
      <c r="J37737" t="str">
        <f t="shared" si="840"/>
        <v/>
      </c>
    </row>
    <row r="37738" spans="10:10" x14ac:dyDescent="0.25">
      <c r="J37738" t="str">
        <f t="shared" si="840"/>
        <v/>
      </c>
    </row>
    <row r="37739" spans="10:10" x14ac:dyDescent="0.25">
      <c r="J37739" t="str">
        <f t="shared" si="840"/>
        <v/>
      </c>
    </row>
    <row r="37740" spans="10:10" x14ac:dyDescent="0.25">
      <c r="J37740" t="str">
        <f t="shared" si="840"/>
        <v/>
      </c>
    </row>
    <row r="37741" spans="10:10" x14ac:dyDescent="0.25">
      <c r="J37741" t="str">
        <f t="shared" si="840"/>
        <v/>
      </c>
    </row>
    <row r="37742" spans="10:10" x14ac:dyDescent="0.25">
      <c r="J37742" t="str">
        <f t="shared" si="840"/>
        <v/>
      </c>
    </row>
    <row r="37743" spans="10:10" x14ac:dyDescent="0.25">
      <c r="J37743" t="str">
        <f t="shared" si="840"/>
        <v/>
      </c>
    </row>
    <row r="37744" spans="10:10" x14ac:dyDescent="0.25">
      <c r="J37744" t="str">
        <f t="shared" si="840"/>
        <v/>
      </c>
    </row>
    <row r="37745" spans="10:10" x14ac:dyDescent="0.25">
      <c r="J37745" t="str">
        <f t="shared" si="840"/>
        <v/>
      </c>
    </row>
    <row r="37746" spans="10:10" x14ac:dyDescent="0.25">
      <c r="J37746" t="str">
        <f t="shared" si="840"/>
        <v/>
      </c>
    </row>
    <row r="37747" spans="10:10" x14ac:dyDescent="0.25">
      <c r="J37747" t="str">
        <f t="shared" si="840"/>
        <v/>
      </c>
    </row>
    <row r="37748" spans="10:10" x14ac:dyDescent="0.25">
      <c r="J37748" t="str">
        <f t="shared" si="840"/>
        <v/>
      </c>
    </row>
    <row r="37749" spans="10:10" x14ac:dyDescent="0.25">
      <c r="J37749" t="str">
        <f t="shared" si="840"/>
        <v/>
      </c>
    </row>
    <row r="37750" spans="10:10" x14ac:dyDescent="0.25">
      <c r="J37750" t="str">
        <f t="shared" si="840"/>
        <v/>
      </c>
    </row>
    <row r="37751" spans="10:10" x14ac:dyDescent="0.25">
      <c r="J37751" t="str">
        <f t="shared" si="840"/>
        <v/>
      </c>
    </row>
    <row r="37752" spans="10:10" x14ac:dyDescent="0.25">
      <c r="J37752" t="str">
        <f t="shared" si="840"/>
        <v/>
      </c>
    </row>
    <row r="37753" spans="10:10" x14ac:dyDescent="0.25">
      <c r="J37753" t="str">
        <f t="shared" si="840"/>
        <v/>
      </c>
    </row>
    <row r="37754" spans="10:10" x14ac:dyDescent="0.25">
      <c r="J37754" t="str">
        <f t="shared" si="840"/>
        <v/>
      </c>
    </row>
    <row r="37755" spans="10:10" x14ac:dyDescent="0.25">
      <c r="J37755" t="str">
        <f t="shared" si="840"/>
        <v/>
      </c>
    </row>
    <row r="37756" spans="10:10" x14ac:dyDescent="0.25">
      <c r="J37756" t="str">
        <f t="shared" si="840"/>
        <v/>
      </c>
    </row>
    <row r="37757" spans="10:10" x14ac:dyDescent="0.25">
      <c r="J37757" t="str">
        <f t="shared" si="840"/>
        <v/>
      </c>
    </row>
    <row r="37758" spans="10:10" x14ac:dyDescent="0.25">
      <c r="J37758" t="str">
        <f t="shared" si="840"/>
        <v/>
      </c>
    </row>
    <row r="37759" spans="10:10" x14ac:dyDescent="0.25">
      <c r="J37759" t="str">
        <f t="shared" si="840"/>
        <v/>
      </c>
    </row>
    <row r="37760" spans="10:10" x14ac:dyDescent="0.25">
      <c r="J37760" t="str">
        <f t="shared" si="840"/>
        <v/>
      </c>
    </row>
    <row r="37761" spans="10:10" x14ac:dyDescent="0.25">
      <c r="J37761" t="str">
        <f t="shared" si="840"/>
        <v/>
      </c>
    </row>
    <row r="37762" spans="10:10" x14ac:dyDescent="0.25">
      <c r="J37762" t="str">
        <f t="shared" si="840"/>
        <v/>
      </c>
    </row>
    <row r="37763" spans="10:10" x14ac:dyDescent="0.25">
      <c r="J37763" t="str">
        <f t="shared" ref="J37763:J37826" si="841">B37763&amp;C37763&amp;E37763&amp;IF(C37763="Skog",F37763&amp;G37763,"")</f>
        <v/>
      </c>
    </row>
    <row r="37764" spans="10:10" x14ac:dyDescent="0.25">
      <c r="J37764" t="str">
        <f t="shared" si="841"/>
        <v/>
      </c>
    </row>
    <row r="37765" spans="10:10" x14ac:dyDescent="0.25">
      <c r="J37765" t="str">
        <f t="shared" si="841"/>
        <v/>
      </c>
    </row>
    <row r="37766" spans="10:10" x14ac:dyDescent="0.25">
      <c r="J37766" t="str">
        <f t="shared" si="841"/>
        <v/>
      </c>
    </row>
    <row r="37767" spans="10:10" x14ac:dyDescent="0.25">
      <c r="J37767" t="str">
        <f t="shared" si="841"/>
        <v/>
      </c>
    </row>
    <row r="37768" spans="10:10" x14ac:dyDescent="0.25">
      <c r="J37768" t="str">
        <f t="shared" si="841"/>
        <v/>
      </c>
    </row>
    <row r="37769" spans="10:10" x14ac:dyDescent="0.25">
      <c r="J37769" t="str">
        <f t="shared" si="841"/>
        <v/>
      </c>
    </row>
    <row r="37770" spans="10:10" x14ac:dyDescent="0.25">
      <c r="J37770" t="str">
        <f t="shared" si="841"/>
        <v/>
      </c>
    </row>
    <row r="37771" spans="10:10" x14ac:dyDescent="0.25">
      <c r="J37771" t="str">
        <f t="shared" si="841"/>
        <v/>
      </c>
    </row>
    <row r="37772" spans="10:10" x14ac:dyDescent="0.25">
      <c r="J37772" t="str">
        <f t="shared" si="841"/>
        <v/>
      </c>
    </row>
    <row r="37773" spans="10:10" x14ac:dyDescent="0.25">
      <c r="J37773" t="str">
        <f t="shared" si="841"/>
        <v/>
      </c>
    </row>
    <row r="37774" spans="10:10" x14ac:dyDescent="0.25">
      <c r="J37774" t="str">
        <f t="shared" si="841"/>
        <v/>
      </c>
    </row>
    <row r="37775" spans="10:10" x14ac:dyDescent="0.25">
      <c r="J37775" t="str">
        <f t="shared" si="841"/>
        <v/>
      </c>
    </row>
    <row r="37776" spans="10:10" x14ac:dyDescent="0.25">
      <c r="J37776" t="str">
        <f t="shared" si="841"/>
        <v/>
      </c>
    </row>
    <row r="37777" spans="10:10" x14ac:dyDescent="0.25">
      <c r="J37777" t="str">
        <f t="shared" si="841"/>
        <v/>
      </c>
    </row>
    <row r="37778" spans="10:10" x14ac:dyDescent="0.25">
      <c r="J37778" t="str">
        <f t="shared" si="841"/>
        <v/>
      </c>
    </row>
    <row r="37779" spans="10:10" x14ac:dyDescent="0.25">
      <c r="J37779" t="str">
        <f t="shared" si="841"/>
        <v/>
      </c>
    </row>
    <row r="37780" spans="10:10" x14ac:dyDescent="0.25">
      <c r="J37780" t="str">
        <f t="shared" si="841"/>
        <v/>
      </c>
    </row>
    <row r="37781" spans="10:10" x14ac:dyDescent="0.25">
      <c r="J37781" t="str">
        <f t="shared" si="841"/>
        <v/>
      </c>
    </row>
    <row r="37782" spans="10:10" x14ac:dyDescent="0.25">
      <c r="J37782" t="str">
        <f t="shared" si="841"/>
        <v/>
      </c>
    </row>
    <row r="37783" spans="10:10" x14ac:dyDescent="0.25">
      <c r="J37783" t="str">
        <f t="shared" si="841"/>
        <v/>
      </c>
    </row>
    <row r="37784" spans="10:10" x14ac:dyDescent="0.25">
      <c r="J37784" t="str">
        <f t="shared" si="841"/>
        <v/>
      </c>
    </row>
    <row r="37785" spans="10:10" x14ac:dyDescent="0.25">
      <c r="J37785" t="str">
        <f t="shared" si="841"/>
        <v/>
      </c>
    </row>
    <row r="37786" spans="10:10" x14ac:dyDescent="0.25">
      <c r="J37786" t="str">
        <f t="shared" si="841"/>
        <v/>
      </c>
    </row>
    <row r="37787" spans="10:10" x14ac:dyDescent="0.25">
      <c r="J37787" t="str">
        <f t="shared" si="841"/>
        <v/>
      </c>
    </row>
    <row r="37788" spans="10:10" x14ac:dyDescent="0.25">
      <c r="J37788" t="str">
        <f t="shared" si="841"/>
        <v/>
      </c>
    </row>
    <row r="37789" spans="10:10" x14ac:dyDescent="0.25">
      <c r="J37789" t="str">
        <f t="shared" si="841"/>
        <v/>
      </c>
    </row>
    <row r="37790" spans="10:10" x14ac:dyDescent="0.25">
      <c r="J37790" t="str">
        <f t="shared" si="841"/>
        <v/>
      </c>
    </row>
    <row r="37791" spans="10:10" x14ac:dyDescent="0.25">
      <c r="J37791" t="str">
        <f t="shared" si="841"/>
        <v/>
      </c>
    </row>
    <row r="37792" spans="10:10" x14ac:dyDescent="0.25">
      <c r="J37792" t="str">
        <f t="shared" si="841"/>
        <v/>
      </c>
    </row>
    <row r="37793" spans="10:10" x14ac:dyDescent="0.25">
      <c r="J37793" t="str">
        <f t="shared" si="841"/>
        <v/>
      </c>
    </row>
    <row r="37794" spans="10:10" x14ac:dyDescent="0.25">
      <c r="J37794" t="str">
        <f t="shared" si="841"/>
        <v/>
      </c>
    </row>
    <row r="37795" spans="10:10" x14ac:dyDescent="0.25">
      <c r="J37795" t="str">
        <f t="shared" si="841"/>
        <v/>
      </c>
    </row>
    <row r="37796" spans="10:10" x14ac:dyDescent="0.25">
      <c r="J37796" t="str">
        <f t="shared" si="841"/>
        <v/>
      </c>
    </row>
    <row r="37797" spans="10:10" x14ac:dyDescent="0.25">
      <c r="J37797" t="str">
        <f t="shared" si="841"/>
        <v/>
      </c>
    </row>
    <row r="37798" spans="10:10" x14ac:dyDescent="0.25">
      <c r="J37798" t="str">
        <f t="shared" si="841"/>
        <v/>
      </c>
    </row>
    <row r="37799" spans="10:10" x14ac:dyDescent="0.25">
      <c r="J37799" t="str">
        <f t="shared" si="841"/>
        <v/>
      </c>
    </row>
    <row r="37800" spans="10:10" x14ac:dyDescent="0.25">
      <c r="J37800" t="str">
        <f t="shared" si="841"/>
        <v/>
      </c>
    </row>
    <row r="37801" spans="10:10" x14ac:dyDescent="0.25">
      <c r="J37801" t="str">
        <f t="shared" si="841"/>
        <v/>
      </c>
    </row>
    <row r="37802" spans="10:10" x14ac:dyDescent="0.25">
      <c r="J37802" t="str">
        <f t="shared" si="841"/>
        <v/>
      </c>
    </row>
    <row r="37803" spans="10:10" x14ac:dyDescent="0.25">
      <c r="J37803" t="str">
        <f t="shared" si="841"/>
        <v/>
      </c>
    </row>
    <row r="37804" spans="10:10" x14ac:dyDescent="0.25">
      <c r="J37804" t="str">
        <f t="shared" si="841"/>
        <v/>
      </c>
    </row>
    <row r="37805" spans="10:10" x14ac:dyDescent="0.25">
      <c r="J37805" t="str">
        <f t="shared" si="841"/>
        <v/>
      </c>
    </row>
    <row r="37806" spans="10:10" x14ac:dyDescent="0.25">
      <c r="J37806" t="str">
        <f t="shared" si="841"/>
        <v/>
      </c>
    </row>
    <row r="37807" spans="10:10" x14ac:dyDescent="0.25">
      <c r="J37807" t="str">
        <f t="shared" si="841"/>
        <v/>
      </c>
    </row>
    <row r="37808" spans="10:10" x14ac:dyDescent="0.25">
      <c r="J37808" t="str">
        <f t="shared" si="841"/>
        <v/>
      </c>
    </row>
    <row r="37809" spans="10:10" x14ac:dyDescent="0.25">
      <c r="J37809" t="str">
        <f t="shared" si="841"/>
        <v/>
      </c>
    </row>
    <row r="37810" spans="10:10" x14ac:dyDescent="0.25">
      <c r="J37810" t="str">
        <f t="shared" si="841"/>
        <v/>
      </c>
    </row>
    <row r="37811" spans="10:10" x14ac:dyDescent="0.25">
      <c r="J37811" t="str">
        <f t="shared" si="841"/>
        <v/>
      </c>
    </row>
    <row r="37812" spans="10:10" x14ac:dyDescent="0.25">
      <c r="J37812" t="str">
        <f t="shared" si="841"/>
        <v/>
      </c>
    </row>
    <row r="37813" spans="10:10" x14ac:dyDescent="0.25">
      <c r="J37813" t="str">
        <f t="shared" si="841"/>
        <v/>
      </c>
    </row>
    <row r="37814" spans="10:10" x14ac:dyDescent="0.25">
      <c r="J37814" t="str">
        <f t="shared" si="841"/>
        <v/>
      </c>
    </row>
    <row r="37815" spans="10:10" x14ac:dyDescent="0.25">
      <c r="J37815" t="str">
        <f t="shared" si="841"/>
        <v/>
      </c>
    </row>
    <row r="37816" spans="10:10" x14ac:dyDescent="0.25">
      <c r="J37816" t="str">
        <f t="shared" si="841"/>
        <v/>
      </c>
    </row>
    <row r="37817" spans="10:10" x14ac:dyDescent="0.25">
      <c r="J37817" t="str">
        <f t="shared" si="841"/>
        <v/>
      </c>
    </row>
    <row r="37818" spans="10:10" x14ac:dyDescent="0.25">
      <c r="J37818" t="str">
        <f t="shared" si="841"/>
        <v/>
      </c>
    </row>
    <row r="37819" spans="10:10" x14ac:dyDescent="0.25">
      <c r="J37819" t="str">
        <f t="shared" si="841"/>
        <v/>
      </c>
    </row>
    <row r="37820" spans="10:10" x14ac:dyDescent="0.25">
      <c r="J37820" t="str">
        <f t="shared" si="841"/>
        <v/>
      </c>
    </row>
    <row r="37821" spans="10:10" x14ac:dyDescent="0.25">
      <c r="J37821" t="str">
        <f t="shared" si="841"/>
        <v/>
      </c>
    </row>
    <row r="37822" spans="10:10" x14ac:dyDescent="0.25">
      <c r="J37822" t="str">
        <f t="shared" si="841"/>
        <v/>
      </c>
    </row>
    <row r="37823" spans="10:10" x14ac:dyDescent="0.25">
      <c r="J37823" t="str">
        <f t="shared" si="841"/>
        <v/>
      </c>
    </row>
    <row r="37824" spans="10:10" x14ac:dyDescent="0.25">
      <c r="J37824" t="str">
        <f t="shared" si="841"/>
        <v/>
      </c>
    </row>
    <row r="37825" spans="10:10" x14ac:dyDescent="0.25">
      <c r="J37825" t="str">
        <f t="shared" si="841"/>
        <v/>
      </c>
    </row>
    <row r="37826" spans="10:10" x14ac:dyDescent="0.25">
      <c r="J37826" t="str">
        <f t="shared" si="841"/>
        <v/>
      </c>
    </row>
    <row r="37827" spans="10:10" x14ac:dyDescent="0.25">
      <c r="J37827" t="str">
        <f t="shared" ref="J37827:J37890" si="842">B37827&amp;C37827&amp;E37827&amp;IF(C37827="Skog",F37827&amp;G37827,"")</f>
        <v/>
      </c>
    </row>
    <row r="37828" spans="10:10" x14ac:dyDescent="0.25">
      <c r="J37828" t="str">
        <f t="shared" si="842"/>
        <v/>
      </c>
    </row>
    <row r="37829" spans="10:10" x14ac:dyDescent="0.25">
      <c r="J37829" t="str">
        <f t="shared" si="842"/>
        <v/>
      </c>
    </row>
    <row r="37830" spans="10:10" x14ac:dyDescent="0.25">
      <c r="J37830" t="str">
        <f t="shared" si="842"/>
        <v/>
      </c>
    </row>
    <row r="37831" spans="10:10" x14ac:dyDescent="0.25">
      <c r="J37831" t="str">
        <f t="shared" si="842"/>
        <v/>
      </c>
    </row>
    <row r="37832" spans="10:10" x14ac:dyDescent="0.25">
      <c r="J37832" t="str">
        <f t="shared" si="842"/>
        <v/>
      </c>
    </row>
    <row r="37833" spans="10:10" x14ac:dyDescent="0.25">
      <c r="J37833" t="str">
        <f t="shared" si="842"/>
        <v/>
      </c>
    </row>
    <row r="37834" spans="10:10" x14ac:dyDescent="0.25">
      <c r="J37834" t="str">
        <f t="shared" si="842"/>
        <v/>
      </c>
    </row>
    <row r="37835" spans="10:10" x14ac:dyDescent="0.25">
      <c r="J37835" t="str">
        <f t="shared" si="842"/>
        <v/>
      </c>
    </row>
    <row r="37836" spans="10:10" x14ac:dyDescent="0.25">
      <c r="J37836" t="str">
        <f t="shared" si="842"/>
        <v/>
      </c>
    </row>
    <row r="37837" spans="10:10" x14ac:dyDescent="0.25">
      <c r="J37837" t="str">
        <f t="shared" si="842"/>
        <v/>
      </c>
    </row>
    <row r="37838" spans="10:10" x14ac:dyDescent="0.25">
      <c r="J37838" t="str">
        <f t="shared" si="842"/>
        <v/>
      </c>
    </row>
    <row r="37839" spans="10:10" x14ac:dyDescent="0.25">
      <c r="J37839" t="str">
        <f t="shared" si="842"/>
        <v/>
      </c>
    </row>
    <row r="37840" spans="10:10" x14ac:dyDescent="0.25">
      <c r="J37840" t="str">
        <f t="shared" si="842"/>
        <v/>
      </c>
    </row>
    <row r="37841" spans="10:10" x14ac:dyDescent="0.25">
      <c r="J37841" t="str">
        <f t="shared" si="842"/>
        <v/>
      </c>
    </row>
    <row r="37842" spans="10:10" x14ac:dyDescent="0.25">
      <c r="J37842" t="str">
        <f t="shared" si="842"/>
        <v/>
      </c>
    </row>
    <row r="37843" spans="10:10" x14ac:dyDescent="0.25">
      <c r="J37843" t="str">
        <f t="shared" si="842"/>
        <v/>
      </c>
    </row>
    <row r="37844" spans="10:10" x14ac:dyDescent="0.25">
      <c r="J37844" t="str">
        <f t="shared" si="842"/>
        <v/>
      </c>
    </row>
    <row r="37845" spans="10:10" x14ac:dyDescent="0.25">
      <c r="J37845" t="str">
        <f t="shared" si="842"/>
        <v/>
      </c>
    </row>
    <row r="37846" spans="10:10" x14ac:dyDescent="0.25">
      <c r="J37846" t="str">
        <f t="shared" si="842"/>
        <v/>
      </c>
    </row>
    <row r="37847" spans="10:10" x14ac:dyDescent="0.25">
      <c r="J37847" t="str">
        <f t="shared" si="842"/>
        <v/>
      </c>
    </row>
    <row r="37848" spans="10:10" x14ac:dyDescent="0.25">
      <c r="J37848" t="str">
        <f t="shared" si="842"/>
        <v/>
      </c>
    </row>
    <row r="37849" spans="10:10" x14ac:dyDescent="0.25">
      <c r="J37849" t="str">
        <f t="shared" si="842"/>
        <v/>
      </c>
    </row>
    <row r="37850" spans="10:10" x14ac:dyDescent="0.25">
      <c r="J37850" t="str">
        <f t="shared" si="842"/>
        <v/>
      </c>
    </row>
    <row r="37851" spans="10:10" x14ac:dyDescent="0.25">
      <c r="J37851" t="str">
        <f t="shared" si="842"/>
        <v/>
      </c>
    </row>
    <row r="37852" spans="10:10" x14ac:dyDescent="0.25">
      <c r="J37852" t="str">
        <f t="shared" si="842"/>
        <v/>
      </c>
    </row>
    <row r="37853" spans="10:10" x14ac:dyDescent="0.25">
      <c r="J37853" t="str">
        <f t="shared" si="842"/>
        <v/>
      </c>
    </row>
    <row r="37854" spans="10:10" x14ac:dyDescent="0.25">
      <c r="J37854" t="str">
        <f t="shared" si="842"/>
        <v/>
      </c>
    </row>
    <row r="37855" spans="10:10" x14ac:dyDescent="0.25">
      <c r="J37855" t="str">
        <f t="shared" si="842"/>
        <v/>
      </c>
    </row>
    <row r="37856" spans="10:10" x14ac:dyDescent="0.25">
      <c r="J37856" t="str">
        <f t="shared" si="842"/>
        <v/>
      </c>
    </row>
    <row r="37857" spans="10:10" x14ac:dyDescent="0.25">
      <c r="J37857" t="str">
        <f t="shared" si="842"/>
        <v/>
      </c>
    </row>
    <row r="37858" spans="10:10" x14ac:dyDescent="0.25">
      <c r="J37858" t="str">
        <f t="shared" si="842"/>
        <v/>
      </c>
    </row>
    <row r="37859" spans="10:10" x14ac:dyDescent="0.25">
      <c r="J37859" t="str">
        <f t="shared" si="842"/>
        <v/>
      </c>
    </row>
    <row r="37860" spans="10:10" x14ac:dyDescent="0.25">
      <c r="J37860" t="str">
        <f t="shared" si="842"/>
        <v/>
      </c>
    </row>
    <row r="37861" spans="10:10" x14ac:dyDescent="0.25">
      <c r="J37861" t="str">
        <f t="shared" si="842"/>
        <v/>
      </c>
    </row>
    <row r="37862" spans="10:10" x14ac:dyDescent="0.25">
      <c r="J37862" t="str">
        <f t="shared" si="842"/>
        <v/>
      </c>
    </row>
    <row r="37863" spans="10:10" x14ac:dyDescent="0.25">
      <c r="J37863" t="str">
        <f t="shared" si="842"/>
        <v/>
      </c>
    </row>
    <row r="37864" spans="10:10" x14ac:dyDescent="0.25">
      <c r="J37864" t="str">
        <f t="shared" si="842"/>
        <v/>
      </c>
    </row>
    <row r="37865" spans="10:10" x14ac:dyDescent="0.25">
      <c r="J37865" t="str">
        <f t="shared" si="842"/>
        <v/>
      </c>
    </row>
    <row r="37866" spans="10:10" x14ac:dyDescent="0.25">
      <c r="J37866" t="str">
        <f t="shared" si="842"/>
        <v/>
      </c>
    </row>
    <row r="37867" spans="10:10" x14ac:dyDescent="0.25">
      <c r="J37867" t="str">
        <f t="shared" si="842"/>
        <v/>
      </c>
    </row>
    <row r="37868" spans="10:10" x14ac:dyDescent="0.25">
      <c r="J37868" t="str">
        <f t="shared" si="842"/>
        <v/>
      </c>
    </row>
    <row r="37869" spans="10:10" x14ac:dyDescent="0.25">
      <c r="J37869" t="str">
        <f t="shared" si="842"/>
        <v/>
      </c>
    </row>
    <row r="37870" spans="10:10" x14ac:dyDescent="0.25">
      <c r="J37870" t="str">
        <f t="shared" si="842"/>
        <v/>
      </c>
    </row>
    <row r="37871" spans="10:10" x14ac:dyDescent="0.25">
      <c r="J37871" t="str">
        <f t="shared" si="842"/>
        <v/>
      </c>
    </row>
    <row r="37872" spans="10:10" x14ac:dyDescent="0.25">
      <c r="J37872" t="str">
        <f t="shared" si="842"/>
        <v/>
      </c>
    </row>
    <row r="37873" spans="10:10" x14ac:dyDescent="0.25">
      <c r="J37873" t="str">
        <f t="shared" si="842"/>
        <v/>
      </c>
    </row>
    <row r="37874" spans="10:10" x14ac:dyDescent="0.25">
      <c r="J37874" t="str">
        <f t="shared" si="842"/>
        <v/>
      </c>
    </row>
    <row r="37875" spans="10:10" x14ac:dyDescent="0.25">
      <c r="J37875" t="str">
        <f t="shared" si="842"/>
        <v/>
      </c>
    </row>
    <row r="37876" spans="10:10" x14ac:dyDescent="0.25">
      <c r="J37876" t="str">
        <f t="shared" si="842"/>
        <v/>
      </c>
    </row>
    <row r="37877" spans="10:10" x14ac:dyDescent="0.25">
      <c r="J37877" t="str">
        <f t="shared" si="842"/>
        <v/>
      </c>
    </row>
    <row r="37878" spans="10:10" x14ac:dyDescent="0.25">
      <c r="J37878" t="str">
        <f t="shared" si="842"/>
        <v/>
      </c>
    </row>
    <row r="37879" spans="10:10" x14ac:dyDescent="0.25">
      <c r="J37879" t="str">
        <f t="shared" si="842"/>
        <v/>
      </c>
    </row>
    <row r="37880" spans="10:10" x14ac:dyDescent="0.25">
      <c r="J37880" t="str">
        <f t="shared" si="842"/>
        <v/>
      </c>
    </row>
    <row r="37881" spans="10:10" x14ac:dyDescent="0.25">
      <c r="J37881" t="str">
        <f t="shared" si="842"/>
        <v/>
      </c>
    </row>
    <row r="37882" spans="10:10" x14ac:dyDescent="0.25">
      <c r="J37882" t="str">
        <f t="shared" si="842"/>
        <v/>
      </c>
    </row>
    <row r="37883" spans="10:10" x14ac:dyDescent="0.25">
      <c r="J37883" t="str">
        <f t="shared" si="842"/>
        <v/>
      </c>
    </row>
    <row r="37884" spans="10:10" x14ac:dyDescent="0.25">
      <c r="J37884" t="str">
        <f t="shared" si="842"/>
        <v/>
      </c>
    </row>
    <row r="37885" spans="10:10" x14ac:dyDescent="0.25">
      <c r="J37885" t="str">
        <f t="shared" si="842"/>
        <v/>
      </c>
    </row>
    <row r="37886" spans="10:10" x14ac:dyDescent="0.25">
      <c r="J37886" t="str">
        <f t="shared" si="842"/>
        <v/>
      </c>
    </row>
    <row r="37887" spans="10:10" x14ac:dyDescent="0.25">
      <c r="J37887" t="str">
        <f t="shared" si="842"/>
        <v/>
      </c>
    </row>
    <row r="37888" spans="10:10" x14ac:dyDescent="0.25">
      <c r="J37888" t="str">
        <f t="shared" si="842"/>
        <v/>
      </c>
    </row>
    <row r="37889" spans="10:10" x14ac:dyDescent="0.25">
      <c r="J37889" t="str">
        <f t="shared" si="842"/>
        <v/>
      </c>
    </row>
    <row r="37890" spans="10:10" x14ac:dyDescent="0.25">
      <c r="J37890" t="str">
        <f t="shared" si="842"/>
        <v/>
      </c>
    </row>
    <row r="37891" spans="10:10" x14ac:dyDescent="0.25">
      <c r="J37891" t="str">
        <f t="shared" ref="J37891:J37954" si="843">B37891&amp;C37891&amp;E37891&amp;IF(C37891="Skog",F37891&amp;G37891,"")</f>
        <v/>
      </c>
    </row>
    <row r="37892" spans="10:10" x14ac:dyDescent="0.25">
      <c r="J37892" t="str">
        <f t="shared" si="843"/>
        <v/>
      </c>
    </row>
    <row r="37893" spans="10:10" x14ac:dyDescent="0.25">
      <c r="J37893" t="str">
        <f t="shared" si="843"/>
        <v/>
      </c>
    </row>
    <row r="37894" spans="10:10" x14ac:dyDescent="0.25">
      <c r="J37894" t="str">
        <f t="shared" si="843"/>
        <v/>
      </c>
    </row>
    <row r="37895" spans="10:10" x14ac:dyDescent="0.25">
      <c r="J37895" t="str">
        <f t="shared" si="843"/>
        <v/>
      </c>
    </row>
    <row r="37896" spans="10:10" x14ac:dyDescent="0.25">
      <c r="J37896" t="str">
        <f t="shared" si="843"/>
        <v/>
      </c>
    </row>
    <row r="37897" spans="10:10" x14ac:dyDescent="0.25">
      <c r="J37897" t="str">
        <f t="shared" si="843"/>
        <v/>
      </c>
    </row>
    <row r="37898" spans="10:10" x14ac:dyDescent="0.25">
      <c r="J37898" t="str">
        <f t="shared" si="843"/>
        <v/>
      </c>
    </row>
    <row r="37899" spans="10:10" x14ac:dyDescent="0.25">
      <c r="J37899" t="str">
        <f t="shared" si="843"/>
        <v/>
      </c>
    </row>
    <row r="37900" spans="10:10" x14ac:dyDescent="0.25">
      <c r="J37900" t="str">
        <f t="shared" si="843"/>
        <v/>
      </c>
    </row>
    <row r="37901" spans="10:10" x14ac:dyDescent="0.25">
      <c r="J37901" t="str">
        <f t="shared" si="843"/>
        <v/>
      </c>
    </row>
    <row r="37902" spans="10:10" x14ac:dyDescent="0.25">
      <c r="J37902" t="str">
        <f t="shared" si="843"/>
        <v/>
      </c>
    </row>
    <row r="37903" spans="10:10" x14ac:dyDescent="0.25">
      <c r="J37903" t="str">
        <f t="shared" si="843"/>
        <v/>
      </c>
    </row>
    <row r="37904" spans="10:10" x14ac:dyDescent="0.25">
      <c r="J37904" t="str">
        <f t="shared" si="843"/>
        <v/>
      </c>
    </row>
    <row r="37905" spans="10:10" x14ac:dyDescent="0.25">
      <c r="J37905" t="str">
        <f t="shared" si="843"/>
        <v/>
      </c>
    </row>
    <row r="37906" spans="10:10" x14ac:dyDescent="0.25">
      <c r="J37906" t="str">
        <f t="shared" si="843"/>
        <v/>
      </c>
    </row>
    <row r="37907" spans="10:10" x14ac:dyDescent="0.25">
      <c r="J37907" t="str">
        <f t="shared" si="843"/>
        <v/>
      </c>
    </row>
    <row r="37908" spans="10:10" x14ac:dyDescent="0.25">
      <c r="J37908" t="str">
        <f t="shared" si="843"/>
        <v/>
      </c>
    </row>
    <row r="37909" spans="10:10" x14ac:dyDescent="0.25">
      <c r="J37909" t="str">
        <f t="shared" si="843"/>
        <v/>
      </c>
    </row>
    <row r="37910" spans="10:10" x14ac:dyDescent="0.25">
      <c r="J37910" t="str">
        <f t="shared" si="843"/>
        <v/>
      </c>
    </row>
    <row r="37911" spans="10:10" x14ac:dyDescent="0.25">
      <c r="J37911" t="str">
        <f t="shared" si="843"/>
        <v/>
      </c>
    </row>
    <row r="37912" spans="10:10" x14ac:dyDescent="0.25">
      <c r="J37912" t="str">
        <f t="shared" si="843"/>
        <v/>
      </c>
    </row>
    <row r="37913" spans="10:10" x14ac:dyDescent="0.25">
      <c r="J37913" t="str">
        <f t="shared" si="843"/>
        <v/>
      </c>
    </row>
    <row r="37914" spans="10:10" x14ac:dyDescent="0.25">
      <c r="J37914" t="str">
        <f t="shared" si="843"/>
        <v/>
      </c>
    </row>
    <row r="37915" spans="10:10" x14ac:dyDescent="0.25">
      <c r="J37915" t="str">
        <f t="shared" si="843"/>
        <v/>
      </c>
    </row>
    <row r="37916" spans="10:10" x14ac:dyDescent="0.25">
      <c r="J37916" t="str">
        <f t="shared" si="843"/>
        <v/>
      </c>
    </row>
    <row r="37917" spans="10:10" x14ac:dyDescent="0.25">
      <c r="J37917" t="str">
        <f t="shared" si="843"/>
        <v/>
      </c>
    </row>
    <row r="37918" spans="10:10" x14ac:dyDescent="0.25">
      <c r="J37918" t="str">
        <f t="shared" si="843"/>
        <v/>
      </c>
    </row>
    <row r="37919" spans="10:10" x14ac:dyDescent="0.25">
      <c r="J37919" t="str">
        <f t="shared" si="843"/>
        <v/>
      </c>
    </row>
    <row r="37920" spans="10:10" x14ac:dyDescent="0.25">
      <c r="J37920" t="str">
        <f t="shared" si="843"/>
        <v/>
      </c>
    </row>
    <row r="37921" spans="10:10" x14ac:dyDescent="0.25">
      <c r="J37921" t="str">
        <f t="shared" si="843"/>
        <v/>
      </c>
    </row>
    <row r="37922" spans="10:10" x14ac:dyDescent="0.25">
      <c r="J37922" t="str">
        <f t="shared" si="843"/>
        <v/>
      </c>
    </row>
    <row r="37923" spans="10:10" x14ac:dyDescent="0.25">
      <c r="J37923" t="str">
        <f t="shared" si="843"/>
        <v/>
      </c>
    </row>
    <row r="37924" spans="10:10" x14ac:dyDescent="0.25">
      <c r="J37924" t="str">
        <f t="shared" si="843"/>
        <v/>
      </c>
    </row>
    <row r="37925" spans="10:10" x14ac:dyDescent="0.25">
      <c r="J37925" t="str">
        <f t="shared" si="843"/>
        <v/>
      </c>
    </row>
    <row r="37926" spans="10:10" x14ac:dyDescent="0.25">
      <c r="J37926" t="str">
        <f t="shared" si="843"/>
        <v/>
      </c>
    </row>
    <row r="37927" spans="10:10" x14ac:dyDescent="0.25">
      <c r="J37927" t="str">
        <f t="shared" si="843"/>
        <v/>
      </c>
    </row>
    <row r="37928" spans="10:10" x14ac:dyDescent="0.25">
      <c r="J37928" t="str">
        <f t="shared" si="843"/>
        <v/>
      </c>
    </row>
    <row r="37929" spans="10:10" x14ac:dyDescent="0.25">
      <c r="J37929" t="str">
        <f t="shared" si="843"/>
        <v/>
      </c>
    </row>
    <row r="37930" spans="10:10" x14ac:dyDescent="0.25">
      <c r="J37930" t="str">
        <f t="shared" si="843"/>
        <v/>
      </c>
    </row>
    <row r="37931" spans="10:10" x14ac:dyDescent="0.25">
      <c r="J37931" t="str">
        <f t="shared" si="843"/>
        <v/>
      </c>
    </row>
    <row r="37932" spans="10:10" x14ac:dyDescent="0.25">
      <c r="J37932" t="str">
        <f t="shared" si="843"/>
        <v/>
      </c>
    </row>
    <row r="37933" spans="10:10" x14ac:dyDescent="0.25">
      <c r="J37933" t="str">
        <f t="shared" si="843"/>
        <v/>
      </c>
    </row>
    <row r="37934" spans="10:10" x14ac:dyDescent="0.25">
      <c r="J37934" t="str">
        <f t="shared" si="843"/>
        <v/>
      </c>
    </row>
    <row r="37935" spans="10:10" x14ac:dyDescent="0.25">
      <c r="J37935" t="str">
        <f t="shared" si="843"/>
        <v/>
      </c>
    </row>
    <row r="37936" spans="10:10" x14ac:dyDescent="0.25">
      <c r="J37936" t="str">
        <f t="shared" si="843"/>
        <v/>
      </c>
    </row>
    <row r="37937" spans="10:10" x14ac:dyDescent="0.25">
      <c r="J37937" t="str">
        <f t="shared" si="843"/>
        <v/>
      </c>
    </row>
    <row r="37938" spans="10:10" x14ac:dyDescent="0.25">
      <c r="J37938" t="str">
        <f t="shared" si="843"/>
        <v/>
      </c>
    </row>
    <row r="37939" spans="10:10" x14ac:dyDescent="0.25">
      <c r="J37939" t="str">
        <f t="shared" si="843"/>
        <v/>
      </c>
    </row>
    <row r="37940" spans="10:10" x14ac:dyDescent="0.25">
      <c r="J37940" t="str">
        <f t="shared" si="843"/>
        <v/>
      </c>
    </row>
    <row r="37941" spans="10:10" x14ac:dyDescent="0.25">
      <c r="J37941" t="str">
        <f t="shared" si="843"/>
        <v/>
      </c>
    </row>
    <row r="37942" spans="10:10" x14ac:dyDescent="0.25">
      <c r="J37942" t="str">
        <f t="shared" si="843"/>
        <v/>
      </c>
    </row>
    <row r="37943" spans="10:10" x14ac:dyDescent="0.25">
      <c r="J37943" t="str">
        <f t="shared" si="843"/>
        <v/>
      </c>
    </row>
    <row r="37944" spans="10:10" x14ac:dyDescent="0.25">
      <c r="J37944" t="str">
        <f t="shared" si="843"/>
        <v/>
      </c>
    </row>
    <row r="37945" spans="10:10" x14ac:dyDescent="0.25">
      <c r="J37945" t="str">
        <f t="shared" si="843"/>
        <v/>
      </c>
    </row>
    <row r="37946" spans="10:10" x14ac:dyDescent="0.25">
      <c r="J37946" t="str">
        <f t="shared" si="843"/>
        <v/>
      </c>
    </row>
    <row r="37947" spans="10:10" x14ac:dyDescent="0.25">
      <c r="J37947" t="str">
        <f t="shared" si="843"/>
        <v/>
      </c>
    </row>
    <row r="37948" spans="10:10" x14ac:dyDescent="0.25">
      <c r="J37948" t="str">
        <f t="shared" si="843"/>
        <v/>
      </c>
    </row>
    <row r="37949" spans="10:10" x14ac:dyDescent="0.25">
      <c r="J37949" t="str">
        <f t="shared" si="843"/>
        <v/>
      </c>
    </row>
    <row r="37950" spans="10:10" x14ac:dyDescent="0.25">
      <c r="J37950" t="str">
        <f t="shared" si="843"/>
        <v/>
      </c>
    </row>
    <row r="37951" spans="10:10" x14ac:dyDescent="0.25">
      <c r="J37951" t="str">
        <f t="shared" si="843"/>
        <v/>
      </c>
    </row>
    <row r="37952" spans="10:10" x14ac:dyDescent="0.25">
      <c r="J37952" t="str">
        <f t="shared" si="843"/>
        <v/>
      </c>
    </row>
    <row r="37953" spans="10:10" x14ac:dyDescent="0.25">
      <c r="J37953" t="str">
        <f t="shared" si="843"/>
        <v/>
      </c>
    </row>
    <row r="37954" spans="10:10" x14ac:dyDescent="0.25">
      <c r="J37954" t="str">
        <f t="shared" si="843"/>
        <v/>
      </c>
    </row>
    <row r="37955" spans="10:10" x14ac:dyDescent="0.25">
      <c r="J37955" t="str">
        <f t="shared" ref="J37955:J38018" si="844">B37955&amp;C37955&amp;E37955&amp;IF(C37955="Skog",F37955&amp;G37955,"")</f>
        <v/>
      </c>
    </row>
    <row r="37956" spans="10:10" x14ac:dyDescent="0.25">
      <c r="J37956" t="str">
        <f t="shared" si="844"/>
        <v/>
      </c>
    </row>
    <row r="37957" spans="10:10" x14ac:dyDescent="0.25">
      <c r="J37957" t="str">
        <f t="shared" si="844"/>
        <v/>
      </c>
    </row>
    <row r="37958" spans="10:10" x14ac:dyDescent="0.25">
      <c r="J37958" t="str">
        <f t="shared" si="844"/>
        <v/>
      </c>
    </row>
    <row r="37959" spans="10:10" x14ac:dyDescent="0.25">
      <c r="J37959" t="str">
        <f t="shared" si="844"/>
        <v/>
      </c>
    </row>
    <row r="37960" spans="10:10" x14ac:dyDescent="0.25">
      <c r="J37960" t="str">
        <f t="shared" si="844"/>
        <v/>
      </c>
    </row>
    <row r="37961" spans="10:10" x14ac:dyDescent="0.25">
      <c r="J37961" t="str">
        <f t="shared" si="844"/>
        <v/>
      </c>
    </row>
    <row r="37962" spans="10:10" x14ac:dyDescent="0.25">
      <c r="J37962" t="str">
        <f t="shared" si="844"/>
        <v/>
      </c>
    </row>
    <row r="37963" spans="10:10" x14ac:dyDescent="0.25">
      <c r="J37963" t="str">
        <f t="shared" si="844"/>
        <v/>
      </c>
    </row>
    <row r="37964" spans="10:10" x14ac:dyDescent="0.25">
      <c r="J37964" t="str">
        <f t="shared" si="844"/>
        <v/>
      </c>
    </row>
    <row r="37965" spans="10:10" x14ac:dyDescent="0.25">
      <c r="J37965" t="str">
        <f t="shared" si="844"/>
        <v/>
      </c>
    </row>
    <row r="37966" spans="10:10" x14ac:dyDescent="0.25">
      <c r="J37966" t="str">
        <f t="shared" si="844"/>
        <v/>
      </c>
    </row>
    <row r="37967" spans="10:10" x14ac:dyDescent="0.25">
      <c r="J37967" t="str">
        <f t="shared" si="844"/>
        <v/>
      </c>
    </row>
    <row r="37968" spans="10:10" x14ac:dyDescent="0.25">
      <c r="J37968" t="str">
        <f t="shared" si="844"/>
        <v/>
      </c>
    </row>
    <row r="37969" spans="10:10" x14ac:dyDescent="0.25">
      <c r="J37969" t="str">
        <f t="shared" si="844"/>
        <v/>
      </c>
    </row>
    <row r="37970" spans="10:10" x14ac:dyDescent="0.25">
      <c r="J37970" t="str">
        <f t="shared" si="844"/>
        <v/>
      </c>
    </row>
    <row r="37971" spans="10:10" x14ac:dyDescent="0.25">
      <c r="J37971" t="str">
        <f t="shared" si="844"/>
        <v/>
      </c>
    </row>
    <row r="37972" spans="10:10" x14ac:dyDescent="0.25">
      <c r="J37972" t="str">
        <f t="shared" si="844"/>
        <v/>
      </c>
    </row>
    <row r="37973" spans="10:10" x14ac:dyDescent="0.25">
      <c r="J37973" t="str">
        <f t="shared" si="844"/>
        <v/>
      </c>
    </row>
    <row r="37974" spans="10:10" x14ac:dyDescent="0.25">
      <c r="J37974" t="str">
        <f t="shared" si="844"/>
        <v/>
      </c>
    </row>
    <row r="37975" spans="10:10" x14ac:dyDescent="0.25">
      <c r="J37975" t="str">
        <f t="shared" si="844"/>
        <v/>
      </c>
    </row>
    <row r="37976" spans="10:10" x14ac:dyDescent="0.25">
      <c r="J37976" t="str">
        <f t="shared" si="844"/>
        <v/>
      </c>
    </row>
    <row r="37977" spans="10:10" x14ac:dyDescent="0.25">
      <c r="J37977" t="str">
        <f t="shared" si="844"/>
        <v/>
      </c>
    </row>
    <row r="37978" spans="10:10" x14ac:dyDescent="0.25">
      <c r="J37978" t="str">
        <f t="shared" si="844"/>
        <v/>
      </c>
    </row>
    <row r="37979" spans="10:10" x14ac:dyDescent="0.25">
      <c r="J37979" t="str">
        <f t="shared" si="844"/>
        <v/>
      </c>
    </row>
    <row r="37980" spans="10:10" x14ac:dyDescent="0.25">
      <c r="J37980" t="str">
        <f t="shared" si="844"/>
        <v/>
      </c>
    </row>
    <row r="37981" spans="10:10" x14ac:dyDescent="0.25">
      <c r="J37981" t="str">
        <f t="shared" si="844"/>
        <v/>
      </c>
    </row>
    <row r="37982" spans="10:10" x14ac:dyDescent="0.25">
      <c r="J37982" t="str">
        <f t="shared" si="844"/>
        <v/>
      </c>
    </row>
    <row r="37983" spans="10:10" x14ac:dyDescent="0.25">
      <c r="J37983" t="str">
        <f t="shared" si="844"/>
        <v/>
      </c>
    </row>
    <row r="37984" spans="10:10" x14ac:dyDescent="0.25">
      <c r="J37984" t="str">
        <f t="shared" si="844"/>
        <v/>
      </c>
    </row>
    <row r="37985" spans="10:10" x14ac:dyDescent="0.25">
      <c r="J37985" t="str">
        <f t="shared" si="844"/>
        <v/>
      </c>
    </row>
    <row r="37986" spans="10:10" x14ac:dyDescent="0.25">
      <c r="J37986" t="str">
        <f t="shared" si="844"/>
        <v/>
      </c>
    </row>
    <row r="37987" spans="10:10" x14ac:dyDescent="0.25">
      <c r="J37987" t="str">
        <f t="shared" si="844"/>
        <v/>
      </c>
    </row>
    <row r="37988" spans="10:10" x14ac:dyDescent="0.25">
      <c r="J37988" t="str">
        <f t="shared" si="844"/>
        <v/>
      </c>
    </row>
    <row r="37989" spans="10:10" x14ac:dyDescent="0.25">
      <c r="J37989" t="str">
        <f t="shared" si="844"/>
        <v/>
      </c>
    </row>
    <row r="37990" spans="10:10" x14ac:dyDescent="0.25">
      <c r="J37990" t="str">
        <f t="shared" si="844"/>
        <v/>
      </c>
    </row>
    <row r="37991" spans="10:10" x14ac:dyDescent="0.25">
      <c r="J37991" t="str">
        <f t="shared" si="844"/>
        <v/>
      </c>
    </row>
    <row r="37992" spans="10:10" x14ac:dyDescent="0.25">
      <c r="J37992" t="str">
        <f t="shared" si="844"/>
        <v/>
      </c>
    </row>
    <row r="37993" spans="10:10" x14ac:dyDescent="0.25">
      <c r="J37993" t="str">
        <f t="shared" si="844"/>
        <v/>
      </c>
    </row>
    <row r="37994" spans="10:10" x14ac:dyDescent="0.25">
      <c r="J37994" t="str">
        <f t="shared" si="844"/>
        <v/>
      </c>
    </row>
    <row r="37995" spans="10:10" x14ac:dyDescent="0.25">
      <c r="J37995" t="str">
        <f t="shared" si="844"/>
        <v/>
      </c>
    </row>
    <row r="37996" spans="10:10" x14ac:dyDescent="0.25">
      <c r="J37996" t="str">
        <f t="shared" si="844"/>
        <v/>
      </c>
    </row>
    <row r="37997" spans="10:10" x14ac:dyDescent="0.25">
      <c r="J37997" t="str">
        <f t="shared" si="844"/>
        <v/>
      </c>
    </row>
    <row r="37998" spans="10:10" x14ac:dyDescent="0.25">
      <c r="J37998" t="str">
        <f t="shared" si="844"/>
        <v/>
      </c>
    </row>
    <row r="37999" spans="10:10" x14ac:dyDescent="0.25">
      <c r="J37999" t="str">
        <f t="shared" si="844"/>
        <v/>
      </c>
    </row>
    <row r="38000" spans="10:10" x14ac:dyDescent="0.25">
      <c r="J38000" t="str">
        <f t="shared" si="844"/>
        <v/>
      </c>
    </row>
    <row r="38001" spans="10:10" x14ac:dyDescent="0.25">
      <c r="J38001" t="str">
        <f t="shared" si="844"/>
        <v/>
      </c>
    </row>
    <row r="38002" spans="10:10" x14ac:dyDescent="0.25">
      <c r="J38002" t="str">
        <f t="shared" si="844"/>
        <v/>
      </c>
    </row>
    <row r="38003" spans="10:10" x14ac:dyDescent="0.25">
      <c r="J38003" t="str">
        <f t="shared" si="844"/>
        <v/>
      </c>
    </row>
    <row r="38004" spans="10:10" x14ac:dyDescent="0.25">
      <c r="J38004" t="str">
        <f t="shared" si="844"/>
        <v/>
      </c>
    </row>
    <row r="38005" spans="10:10" x14ac:dyDescent="0.25">
      <c r="J38005" t="str">
        <f t="shared" si="844"/>
        <v/>
      </c>
    </row>
    <row r="38006" spans="10:10" x14ac:dyDescent="0.25">
      <c r="J38006" t="str">
        <f t="shared" si="844"/>
        <v/>
      </c>
    </row>
    <row r="38007" spans="10:10" x14ac:dyDescent="0.25">
      <c r="J38007" t="str">
        <f t="shared" si="844"/>
        <v/>
      </c>
    </row>
    <row r="38008" spans="10:10" x14ac:dyDescent="0.25">
      <c r="J38008" t="str">
        <f t="shared" si="844"/>
        <v/>
      </c>
    </row>
    <row r="38009" spans="10:10" x14ac:dyDescent="0.25">
      <c r="J38009" t="str">
        <f t="shared" si="844"/>
        <v/>
      </c>
    </row>
    <row r="38010" spans="10:10" x14ac:dyDescent="0.25">
      <c r="J38010" t="str">
        <f t="shared" si="844"/>
        <v/>
      </c>
    </row>
    <row r="38011" spans="10:10" x14ac:dyDescent="0.25">
      <c r="J38011" t="str">
        <f t="shared" si="844"/>
        <v/>
      </c>
    </row>
    <row r="38012" spans="10:10" x14ac:dyDescent="0.25">
      <c r="J38012" t="str">
        <f t="shared" si="844"/>
        <v/>
      </c>
    </row>
    <row r="38013" spans="10:10" x14ac:dyDescent="0.25">
      <c r="J38013" t="str">
        <f t="shared" si="844"/>
        <v/>
      </c>
    </row>
    <row r="38014" spans="10:10" x14ac:dyDescent="0.25">
      <c r="J38014" t="str">
        <f t="shared" si="844"/>
        <v/>
      </c>
    </row>
    <row r="38015" spans="10:10" x14ac:dyDescent="0.25">
      <c r="J38015" t="str">
        <f t="shared" si="844"/>
        <v/>
      </c>
    </row>
    <row r="38016" spans="10:10" x14ac:dyDescent="0.25">
      <c r="J38016" t="str">
        <f t="shared" si="844"/>
        <v/>
      </c>
    </row>
    <row r="38017" spans="10:10" x14ac:dyDescent="0.25">
      <c r="J38017" t="str">
        <f t="shared" si="844"/>
        <v/>
      </c>
    </row>
    <row r="38018" spans="10:10" x14ac:dyDescent="0.25">
      <c r="J38018" t="str">
        <f t="shared" si="844"/>
        <v/>
      </c>
    </row>
    <row r="38019" spans="10:10" x14ac:dyDescent="0.25">
      <c r="J38019" t="str">
        <f t="shared" ref="J38019:J38082" si="845">B38019&amp;C38019&amp;E38019&amp;IF(C38019="Skog",F38019&amp;G38019,"")</f>
        <v/>
      </c>
    </row>
    <row r="38020" spans="10:10" x14ac:dyDescent="0.25">
      <c r="J38020" t="str">
        <f t="shared" si="845"/>
        <v/>
      </c>
    </row>
    <row r="38021" spans="10:10" x14ac:dyDescent="0.25">
      <c r="J38021" t="str">
        <f t="shared" si="845"/>
        <v/>
      </c>
    </row>
    <row r="38022" spans="10:10" x14ac:dyDescent="0.25">
      <c r="J38022" t="str">
        <f t="shared" si="845"/>
        <v/>
      </c>
    </row>
    <row r="38023" spans="10:10" x14ac:dyDescent="0.25">
      <c r="J38023" t="str">
        <f t="shared" si="845"/>
        <v/>
      </c>
    </row>
    <row r="38024" spans="10:10" x14ac:dyDescent="0.25">
      <c r="J38024" t="str">
        <f t="shared" si="845"/>
        <v/>
      </c>
    </row>
    <row r="38025" spans="10:10" x14ac:dyDescent="0.25">
      <c r="J38025" t="str">
        <f t="shared" si="845"/>
        <v/>
      </c>
    </row>
    <row r="38026" spans="10:10" x14ac:dyDescent="0.25">
      <c r="J38026" t="str">
        <f t="shared" si="845"/>
        <v/>
      </c>
    </row>
    <row r="38027" spans="10:10" x14ac:dyDescent="0.25">
      <c r="J38027" t="str">
        <f t="shared" si="845"/>
        <v/>
      </c>
    </row>
    <row r="38028" spans="10:10" x14ac:dyDescent="0.25">
      <c r="J38028" t="str">
        <f t="shared" si="845"/>
        <v/>
      </c>
    </row>
    <row r="38029" spans="10:10" x14ac:dyDescent="0.25">
      <c r="J38029" t="str">
        <f t="shared" si="845"/>
        <v/>
      </c>
    </row>
    <row r="38030" spans="10:10" x14ac:dyDescent="0.25">
      <c r="J38030" t="str">
        <f t="shared" si="845"/>
        <v/>
      </c>
    </row>
    <row r="38031" spans="10:10" x14ac:dyDescent="0.25">
      <c r="J38031" t="str">
        <f t="shared" si="845"/>
        <v/>
      </c>
    </row>
    <row r="38032" spans="10:10" x14ac:dyDescent="0.25">
      <c r="J38032" t="str">
        <f t="shared" si="845"/>
        <v/>
      </c>
    </row>
    <row r="38033" spans="10:10" x14ac:dyDescent="0.25">
      <c r="J38033" t="str">
        <f t="shared" si="845"/>
        <v/>
      </c>
    </row>
    <row r="38034" spans="10:10" x14ac:dyDescent="0.25">
      <c r="J38034" t="str">
        <f t="shared" si="845"/>
        <v/>
      </c>
    </row>
    <row r="38035" spans="10:10" x14ac:dyDescent="0.25">
      <c r="J38035" t="str">
        <f t="shared" si="845"/>
        <v/>
      </c>
    </row>
    <row r="38036" spans="10:10" x14ac:dyDescent="0.25">
      <c r="J38036" t="str">
        <f t="shared" si="845"/>
        <v/>
      </c>
    </row>
    <row r="38037" spans="10:10" x14ac:dyDescent="0.25">
      <c r="J38037" t="str">
        <f t="shared" si="845"/>
        <v/>
      </c>
    </row>
    <row r="38038" spans="10:10" x14ac:dyDescent="0.25">
      <c r="J38038" t="str">
        <f t="shared" si="845"/>
        <v/>
      </c>
    </row>
    <row r="38039" spans="10:10" x14ac:dyDescent="0.25">
      <c r="J38039" t="str">
        <f t="shared" si="845"/>
        <v/>
      </c>
    </row>
    <row r="38040" spans="10:10" x14ac:dyDescent="0.25">
      <c r="J38040" t="str">
        <f t="shared" si="845"/>
        <v/>
      </c>
    </row>
    <row r="38041" spans="10:10" x14ac:dyDescent="0.25">
      <c r="J38041" t="str">
        <f t="shared" si="845"/>
        <v/>
      </c>
    </row>
    <row r="38042" spans="10:10" x14ac:dyDescent="0.25">
      <c r="J38042" t="str">
        <f t="shared" si="845"/>
        <v/>
      </c>
    </row>
    <row r="38043" spans="10:10" x14ac:dyDescent="0.25">
      <c r="J38043" t="str">
        <f t="shared" si="845"/>
        <v/>
      </c>
    </row>
    <row r="38044" spans="10:10" x14ac:dyDescent="0.25">
      <c r="J38044" t="str">
        <f t="shared" si="845"/>
        <v/>
      </c>
    </row>
    <row r="38045" spans="10:10" x14ac:dyDescent="0.25">
      <c r="J38045" t="str">
        <f t="shared" si="845"/>
        <v/>
      </c>
    </row>
    <row r="38046" spans="10:10" x14ac:dyDescent="0.25">
      <c r="J38046" t="str">
        <f t="shared" si="845"/>
        <v/>
      </c>
    </row>
    <row r="38047" spans="10:10" x14ac:dyDescent="0.25">
      <c r="J38047" t="str">
        <f t="shared" si="845"/>
        <v/>
      </c>
    </row>
    <row r="38048" spans="10:10" x14ac:dyDescent="0.25">
      <c r="J38048" t="str">
        <f t="shared" si="845"/>
        <v/>
      </c>
    </row>
    <row r="38049" spans="10:10" x14ac:dyDescent="0.25">
      <c r="J38049" t="str">
        <f t="shared" si="845"/>
        <v/>
      </c>
    </row>
    <row r="38050" spans="10:10" x14ac:dyDescent="0.25">
      <c r="J38050" t="str">
        <f t="shared" si="845"/>
        <v/>
      </c>
    </row>
    <row r="38051" spans="10:10" x14ac:dyDescent="0.25">
      <c r="J38051" t="str">
        <f t="shared" si="845"/>
        <v/>
      </c>
    </row>
    <row r="38052" spans="10:10" x14ac:dyDescent="0.25">
      <c r="J38052" t="str">
        <f t="shared" si="845"/>
        <v/>
      </c>
    </row>
    <row r="38053" spans="10:10" x14ac:dyDescent="0.25">
      <c r="J38053" t="str">
        <f t="shared" si="845"/>
        <v/>
      </c>
    </row>
    <row r="38054" spans="10:10" x14ac:dyDescent="0.25">
      <c r="J38054" t="str">
        <f t="shared" si="845"/>
        <v/>
      </c>
    </row>
    <row r="38055" spans="10:10" x14ac:dyDescent="0.25">
      <c r="J38055" t="str">
        <f t="shared" si="845"/>
        <v/>
      </c>
    </row>
    <row r="38056" spans="10:10" x14ac:dyDescent="0.25">
      <c r="J38056" t="str">
        <f t="shared" si="845"/>
        <v/>
      </c>
    </row>
    <row r="38057" spans="10:10" x14ac:dyDescent="0.25">
      <c r="J38057" t="str">
        <f t="shared" si="845"/>
        <v/>
      </c>
    </row>
    <row r="38058" spans="10:10" x14ac:dyDescent="0.25">
      <c r="J38058" t="str">
        <f t="shared" si="845"/>
        <v/>
      </c>
    </row>
    <row r="38059" spans="10:10" x14ac:dyDescent="0.25">
      <c r="J38059" t="str">
        <f t="shared" si="845"/>
        <v/>
      </c>
    </row>
    <row r="38060" spans="10:10" x14ac:dyDescent="0.25">
      <c r="J38060" t="str">
        <f t="shared" si="845"/>
        <v/>
      </c>
    </row>
    <row r="38061" spans="10:10" x14ac:dyDescent="0.25">
      <c r="J38061" t="str">
        <f t="shared" si="845"/>
        <v/>
      </c>
    </row>
    <row r="38062" spans="10:10" x14ac:dyDescent="0.25">
      <c r="J38062" t="str">
        <f t="shared" si="845"/>
        <v/>
      </c>
    </row>
    <row r="38063" spans="10:10" x14ac:dyDescent="0.25">
      <c r="J38063" t="str">
        <f t="shared" si="845"/>
        <v/>
      </c>
    </row>
    <row r="38064" spans="10:10" x14ac:dyDescent="0.25">
      <c r="J38064" t="str">
        <f t="shared" si="845"/>
        <v/>
      </c>
    </row>
    <row r="38065" spans="10:10" x14ac:dyDescent="0.25">
      <c r="J38065" t="str">
        <f t="shared" si="845"/>
        <v/>
      </c>
    </row>
    <row r="38066" spans="10:10" x14ac:dyDescent="0.25">
      <c r="J38066" t="str">
        <f t="shared" si="845"/>
        <v/>
      </c>
    </row>
    <row r="38067" spans="10:10" x14ac:dyDescent="0.25">
      <c r="J38067" t="str">
        <f t="shared" si="845"/>
        <v/>
      </c>
    </row>
    <row r="38068" spans="10:10" x14ac:dyDescent="0.25">
      <c r="J38068" t="str">
        <f t="shared" si="845"/>
        <v/>
      </c>
    </row>
    <row r="38069" spans="10:10" x14ac:dyDescent="0.25">
      <c r="J38069" t="str">
        <f t="shared" si="845"/>
        <v/>
      </c>
    </row>
    <row r="38070" spans="10:10" x14ac:dyDescent="0.25">
      <c r="J38070" t="str">
        <f t="shared" si="845"/>
        <v/>
      </c>
    </row>
    <row r="38071" spans="10:10" x14ac:dyDescent="0.25">
      <c r="J38071" t="str">
        <f t="shared" si="845"/>
        <v/>
      </c>
    </row>
    <row r="38072" spans="10:10" x14ac:dyDescent="0.25">
      <c r="J38072" t="str">
        <f t="shared" si="845"/>
        <v/>
      </c>
    </row>
    <row r="38073" spans="10:10" x14ac:dyDescent="0.25">
      <c r="J38073" t="str">
        <f t="shared" si="845"/>
        <v/>
      </c>
    </row>
    <row r="38074" spans="10:10" x14ac:dyDescent="0.25">
      <c r="J38074" t="str">
        <f t="shared" si="845"/>
        <v/>
      </c>
    </row>
    <row r="38075" spans="10:10" x14ac:dyDescent="0.25">
      <c r="J38075" t="str">
        <f t="shared" si="845"/>
        <v/>
      </c>
    </row>
    <row r="38076" spans="10:10" x14ac:dyDescent="0.25">
      <c r="J38076" t="str">
        <f t="shared" si="845"/>
        <v/>
      </c>
    </row>
    <row r="38077" spans="10:10" x14ac:dyDescent="0.25">
      <c r="J38077" t="str">
        <f t="shared" si="845"/>
        <v/>
      </c>
    </row>
    <row r="38078" spans="10:10" x14ac:dyDescent="0.25">
      <c r="J38078" t="str">
        <f t="shared" si="845"/>
        <v/>
      </c>
    </row>
    <row r="38079" spans="10:10" x14ac:dyDescent="0.25">
      <c r="J38079" t="str">
        <f t="shared" si="845"/>
        <v/>
      </c>
    </row>
    <row r="38080" spans="10:10" x14ac:dyDescent="0.25">
      <c r="J38080" t="str">
        <f t="shared" si="845"/>
        <v/>
      </c>
    </row>
    <row r="38081" spans="10:10" x14ac:dyDescent="0.25">
      <c r="J38081" t="str">
        <f t="shared" si="845"/>
        <v/>
      </c>
    </row>
    <row r="38082" spans="10:10" x14ac:dyDescent="0.25">
      <c r="J38082" t="str">
        <f t="shared" si="845"/>
        <v/>
      </c>
    </row>
    <row r="38083" spans="10:10" x14ac:dyDescent="0.25">
      <c r="J38083" t="str">
        <f t="shared" ref="J38083:J38146" si="846">B38083&amp;C38083&amp;E38083&amp;IF(C38083="Skog",F38083&amp;G38083,"")</f>
        <v/>
      </c>
    </row>
    <row r="38084" spans="10:10" x14ac:dyDescent="0.25">
      <c r="J38084" t="str">
        <f t="shared" si="846"/>
        <v/>
      </c>
    </row>
    <row r="38085" spans="10:10" x14ac:dyDescent="0.25">
      <c r="J38085" t="str">
        <f t="shared" si="846"/>
        <v/>
      </c>
    </row>
    <row r="38086" spans="10:10" x14ac:dyDescent="0.25">
      <c r="J38086" t="str">
        <f t="shared" si="846"/>
        <v/>
      </c>
    </row>
    <row r="38087" spans="10:10" x14ac:dyDescent="0.25">
      <c r="J38087" t="str">
        <f t="shared" si="846"/>
        <v/>
      </c>
    </row>
    <row r="38088" spans="10:10" x14ac:dyDescent="0.25">
      <c r="J38088" t="str">
        <f t="shared" si="846"/>
        <v/>
      </c>
    </row>
    <row r="38089" spans="10:10" x14ac:dyDescent="0.25">
      <c r="J38089" t="str">
        <f t="shared" si="846"/>
        <v/>
      </c>
    </row>
    <row r="38090" spans="10:10" x14ac:dyDescent="0.25">
      <c r="J38090" t="str">
        <f t="shared" si="846"/>
        <v/>
      </c>
    </row>
    <row r="38091" spans="10:10" x14ac:dyDescent="0.25">
      <c r="J38091" t="str">
        <f t="shared" si="846"/>
        <v/>
      </c>
    </row>
    <row r="38092" spans="10:10" x14ac:dyDescent="0.25">
      <c r="J38092" t="str">
        <f t="shared" si="846"/>
        <v/>
      </c>
    </row>
    <row r="38093" spans="10:10" x14ac:dyDescent="0.25">
      <c r="J38093" t="str">
        <f t="shared" si="846"/>
        <v/>
      </c>
    </row>
    <row r="38094" spans="10:10" x14ac:dyDescent="0.25">
      <c r="J38094" t="str">
        <f t="shared" si="846"/>
        <v/>
      </c>
    </row>
    <row r="38095" spans="10:10" x14ac:dyDescent="0.25">
      <c r="J38095" t="str">
        <f t="shared" si="846"/>
        <v/>
      </c>
    </row>
    <row r="38096" spans="10:10" x14ac:dyDescent="0.25">
      <c r="J38096" t="str">
        <f t="shared" si="846"/>
        <v/>
      </c>
    </row>
    <row r="38097" spans="10:10" x14ac:dyDescent="0.25">
      <c r="J38097" t="str">
        <f t="shared" si="846"/>
        <v/>
      </c>
    </row>
    <row r="38098" spans="10:10" x14ac:dyDescent="0.25">
      <c r="J38098" t="str">
        <f t="shared" si="846"/>
        <v/>
      </c>
    </row>
    <row r="38099" spans="10:10" x14ac:dyDescent="0.25">
      <c r="J38099" t="str">
        <f t="shared" si="846"/>
        <v/>
      </c>
    </row>
    <row r="38100" spans="10:10" x14ac:dyDescent="0.25">
      <c r="J38100" t="str">
        <f t="shared" si="846"/>
        <v/>
      </c>
    </row>
    <row r="38101" spans="10:10" x14ac:dyDescent="0.25">
      <c r="J38101" t="str">
        <f t="shared" si="846"/>
        <v/>
      </c>
    </row>
    <row r="38102" spans="10:10" x14ac:dyDescent="0.25">
      <c r="J38102" t="str">
        <f t="shared" si="846"/>
        <v/>
      </c>
    </row>
    <row r="38103" spans="10:10" x14ac:dyDescent="0.25">
      <c r="J38103" t="str">
        <f t="shared" si="846"/>
        <v/>
      </c>
    </row>
    <row r="38104" spans="10:10" x14ac:dyDescent="0.25">
      <c r="J38104" t="str">
        <f t="shared" si="846"/>
        <v/>
      </c>
    </row>
    <row r="38105" spans="10:10" x14ac:dyDescent="0.25">
      <c r="J38105" t="str">
        <f t="shared" si="846"/>
        <v/>
      </c>
    </row>
    <row r="38106" spans="10:10" x14ac:dyDescent="0.25">
      <c r="J38106" t="str">
        <f t="shared" si="846"/>
        <v/>
      </c>
    </row>
    <row r="38107" spans="10:10" x14ac:dyDescent="0.25">
      <c r="J38107" t="str">
        <f t="shared" si="846"/>
        <v/>
      </c>
    </row>
    <row r="38108" spans="10:10" x14ac:dyDescent="0.25">
      <c r="J38108" t="str">
        <f t="shared" si="846"/>
        <v/>
      </c>
    </row>
    <row r="38109" spans="10:10" x14ac:dyDescent="0.25">
      <c r="J38109" t="str">
        <f t="shared" si="846"/>
        <v/>
      </c>
    </row>
    <row r="38110" spans="10:10" x14ac:dyDescent="0.25">
      <c r="J38110" t="str">
        <f t="shared" si="846"/>
        <v/>
      </c>
    </row>
    <row r="38111" spans="10:10" x14ac:dyDescent="0.25">
      <c r="J38111" t="str">
        <f t="shared" si="846"/>
        <v/>
      </c>
    </row>
    <row r="38112" spans="10:10" x14ac:dyDescent="0.25">
      <c r="J38112" t="str">
        <f t="shared" si="846"/>
        <v/>
      </c>
    </row>
    <row r="38113" spans="10:10" x14ac:dyDescent="0.25">
      <c r="J38113" t="str">
        <f t="shared" si="846"/>
        <v/>
      </c>
    </row>
    <row r="38114" spans="10:10" x14ac:dyDescent="0.25">
      <c r="J38114" t="str">
        <f t="shared" si="846"/>
        <v/>
      </c>
    </row>
    <row r="38115" spans="10:10" x14ac:dyDescent="0.25">
      <c r="J38115" t="str">
        <f t="shared" si="846"/>
        <v/>
      </c>
    </row>
    <row r="38116" spans="10:10" x14ac:dyDescent="0.25">
      <c r="J38116" t="str">
        <f t="shared" si="846"/>
        <v/>
      </c>
    </row>
    <row r="38117" spans="10:10" x14ac:dyDescent="0.25">
      <c r="J38117" t="str">
        <f t="shared" si="846"/>
        <v/>
      </c>
    </row>
    <row r="38118" spans="10:10" x14ac:dyDescent="0.25">
      <c r="J38118" t="str">
        <f t="shared" si="846"/>
        <v/>
      </c>
    </row>
    <row r="38119" spans="10:10" x14ac:dyDescent="0.25">
      <c r="J38119" t="str">
        <f t="shared" si="846"/>
        <v/>
      </c>
    </row>
    <row r="38120" spans="10:10" x14ac:dyDescent="0.25">
      <c r="J38120" t="str">
        <f t="shared" si="846"/>
        <v/>
      </c>
    </row>
    <row r="38121" spans="10:10" x14ac:dyDescent="0.25">
      <c r="J38121" t="str">
        <f t="shared" si="846"/>
        <v/>
      </c>
    </row>
    <row r="38122" spans="10:10" x14ac:dyDescent="0.25">
      <c r="J38122" t="str">
        <f t="shared" si="846"/>
        <v/>
      </c>
    </row>
    <row r="38123" spans="10:10" x14ac:dyDescent="0.25">
      <c r="J38123" t="str">
        <f t="shared" si="846"/>
        <v/>
      </c>
    </row>
    <row r="38124" spans="10:10" x14ac:dyDescent="0.25">
      <c r="J38124" t="str">
        <f t="shared" si="846"/>
        <v/>
      </c>
    </row>
    <row r="38125" spans="10:10" x14ac:dyDescent="0.25">
      <c r="J38125" t="str">
        <f t="shared" si="846"/>
        <v/>
      </c>
    </row>
    <row r="38126" spans="10:10" x14ac:dyDescent="0.25">
      <c r="J38126" t="str">
        <f t="shared" si="846"/>
        <v/>
      </c>
    </row>
    <row r="38127" spans="10:10" x14ac:dyDescent="0.25">
      <c r="J38127" t="str">
        <f t="shared" si="846"/>
        <v/>
      </c>
    </row>
    <row r="38128" spans="10:10" x14ac:dyDescent="0.25">
      <c r="J38128" t="str">
        <f t="shared" si="846"/>
        <v/>
      </c>
    </row>
    <row r="38129" spans="10:10" x14ac:dyDescent="0.25">
      <c r="J38129" t="str">
        <f t="shared" si="846"/>
        <v/>
      </c>
    </row>
    <row r="38130" spans="10:10" x14ac:dyDescent="0.25">
      <c r="J38130" t="str">
        <f t="shared" si="846"/>
        <v/>
      </c>
    </row>
    <row r="38131" spans="10:10" x14ac:dyDescent="0.25">
      <c r="J38131" t="str">
        <f t="shared" si="846"/>
        <v/>
      </c>
    </row>
    <row r="38132" spans="10:10" x14ac:dyDescent="0.25">
      <c r="J38132" t="str">
        <f t="shared" si="846"/>
        <v/>
      </c>
    </row>
    <row r="38133" spans="10:10" x14ac:dyDescent="0.25">
      <c r="J38133" t="str">
        <f t="shared" si="846"/>
        <v/>
      </c>
    </row>
    <row r="38134" spans="10:10" x14ac:dyDescent="0.25">
      <c r="J38134" t="str">
        <f t="shared" si="846"/>
        <v/>
      </c>
    </row>
    <row r="38135" spans="10:10" x14ac:dyDescent="0.25">
      <c r="J38135" t="str">
        <f t="shared" si="846"/>
        <v/>
      </c>
    </row>
    <row r="38136" spans="10:10" x14ac:dyDescent="0.25">
      <c r="J38136" t="str">
        <f t="shared" si="846"/>
        <v/>
      </c>
    </row>
    <row r="38137" spans="10:10" x14ac:dyDescent="0.25">
      <c r="J38137" t="str">
        <f t="shared" si="846"/>
        <v/>
      </c>
    </row>
    <row r="38138" spans="10:10" x14ac:dyDescent="0.25">
      <c r="J38138" t="str">
        <f t="shared" si="846"/>
        <v/>
      </c>
    </row>
    <row r="38139" spans="10:10" x14ac:dyDescent="0.25">
      <c r="J38139" t="str">
        <f t="shared" si="846"/>
        <v/>
      </c>
    </row>
    <row r="38140" spans="10:10" x14ac:dyDescent="0.25">
      <c r="J38140" t="str">
        <f t="shared" si="846"/>
        <v/>
      </c>
    </row>
    <row r="38141" spans="10:10" x14ac:dyDescent="0.25">
      <c r="J38141" t="str">
        <f t="shared" si="846"/>
        <v/>
      </c>
    </row>
    <row r="38142" spans="10:10" x14ac:dyDescent="0.25">
      <c r="J38142" t="str">
        <f t="shared" si="846"/>
        <v/>
      </c>
    </row>
    <row r="38143" spans="10:10" x14ac:dyDescent="0.25">
      <c r="J38143" t="str">
        <f t="shared" si="846"/>
        <v/>
      </c>
    </row>
    <row r="38144" spans="10:10" x14ac:dyDescent="0.25">
      <c r="J38144" t="str">
        <f t="shared" si="846"/>
        <v/>
      </c>
    </row>
    <row r="38145" spans="10:10" x14ac:dyDescent="0.25">
      <c r="J38145" t="str">
        <f t="shared" si="846"/>
        <v/>
      </c>
    </row>
    <row r="38146" spans="10:10" x14ac:dyDescent="0.25">
      <c r="J38146" t="str">
        <f t="shared" si="846"/>
        <v/>
      </c>
    </row>
    <row r="38147" spans="10:10" x14ac:dyDescent="0.25">
      <c r="J38147" t="str">
        <f t="shared" ref="J38147:J38210" si="847">B38147&amp;C38147&amp;E38147&amp;IF(C38147="Skog",F38147&amp;G38147,"")</f>
        <v/>
      </c>
    </row>
    <row r="38148" spans="10:10" x14ac:dyDescent="0.25">
      <c r="J38148" t="str">
        <f t="shared" si="847"/>
        <v/>
      </c>
    </row>
    <row r="38149" spans="10:10" x14ac:dyDescent="0.25">
      <c r="J38149" t="str">
        <f t="shared" si="847"/>
        <v/>
      </c>
    </row>
    <row r="38150" spans="10:10" x14ac:dyDescent="0.25">
      <c r="J38150" t="str">
        <f t="shared" si="847"/>
        <v/>
      </c>
    </row>
    <row r="38151" spans="10:10" x14ac:dyDescent="0.25">
      <c r="J38151" t="str">
        <f t="shared" si="847"/>
        <v/>
      </c>
    </row>
    <row r="38152" spans="10:10" x14ac:dyDescent="0.25">
      <c r="J38152" t="str">
        <f t="shared" si="847"/>
        <v/>
      </c>
    </row>
    <row r="38153" spans="10:10" x14ac:dyDescent="0.25">
      <c r="J38153" t="str">
        <f t="shared" si="847"/>
        <v/>
      </c>
    </row>
    <row r="38154" spans="10:10" x14ac:dyDescent="0.25">
      <c r="J38154" t="str">
        <f t="shared" si="847"/>
        <v/>
      </c>
    </row>
    <row r="38155" spans="10:10" x14ac:dyDescent="0.25">
      <c r="J38155" t="str">
        <f t="shared" si="847"/>
        <v/>
      </c>
    </row>
    <row r="38156" spans="10:10" x14ac:dyDescent="0.25">
      <c r="J38156" t="str">
        <f t="shared" si="847"/>
        <v/>
      </c>
    </row>
    <row r="38157" spans="10:10" x14ac:dyDescent="0.25">
      <c r="J38157" t="str">
        <f t="shared" si="847"/>
        <v/>
      </c>
    </row>
    <row r="38158" spans="10:10" x14ac:dyDescent="0.25">
      <c r="J38158" t="str">
        <f t="shared" si="847"/>
        <v/>
      </c>
    </row>
    <row r="38159" spans="10:10" x14ac:dyDescent="0.25">
      <c r="J38159" t="str">
        <f t="shared" si="847"/>
        <v/>
      </c>
    </row>
    <row r="38160" spans="10:10" x14ac:dyDescent="0.25">
      <c r="J38160" t="str">
        <f t="shared" si="847"/>
        <v/>
      </c>
    </row>
    <row r="38161" spans="10:10" x14ac:dyDescent="0.25">
      <c r="J38161" t="str">
        <f t="shared" si="847"/>
        <v/>
      </c>
    </row>
    <row r="38162" spans="10:10" x14ac:dyDescent="0.25">
      <c r="J38162" t="str">
        <f t="shared" si="847"/>
        <v/>
      </c>
    </row>
    <row r="38163" spans="10:10" x14ac:dyDescent="0.25">
      <c r="J38163" t="str">
        <f t="shared" si="847"/>
        <v/>
      </c>
    </row>
    <row r="38164" spans="10:10" x14ac:dyDescent="0.25">
      <c r="J38164" t="str">
        <f t="shared" si="847"/>
        <v/>
      </c>
    </row>
    <row r="38165" spans="10:10" x14ac:dyDescent="0.25">
      <c r="J38165" t="str">
        <f t="shared" si="847"/>
        <v/>
      </c>
    </row>
    <row r="38166" spans="10:10" x14ac:dyDescent="0.25">
      <c r="J38166" t="str">
        <f t="shared" si="847"/>
        <v/>
      </c>
    </row>
    <row r="38167" spans="10:10" x14ac:dyDescent="0.25">
      <c r="J38167" t="str">
        <f t="shared" si="847"/>
        <v/>
      </c>
    </row>
    <row r="38168" spans="10:10" x14ac:dyDescent="0.25">
      <c r="J38168" t="str">
        <f t="shared" si="847"/>
        <v/>
      </c>
    </row>
    <row r="38169" spans="10:10" x14ac:dyDescent="0.25">
      <c r="J38169" t="str">
        <f t="shared" si="847"/>
        <v/>
      </c>
    </row>
    <row r="38170" spans="10:10" x14ac:dyDescent="0.25">
      <c r="J38170" t="str">
        <f t="shared" si="847"/>
        <v/>
      </c>
    </row>
    <row r="38171" spans="10:10" x14ac:dyDescent="0.25">
      <c r="J38171" t="str">
        <f t="shared" si="847"/>
        <v/>
      </c>
    </row>
    <row r="38172" spans="10:10" x14ac:dyDescent="0.25">
      <c r="J38172" t="str">
        <f t="shared" si="847"/>
        <v/>
      </c>
    </row>
    <row r="38173" spans="10:10" x14ac:dyDescent="0.25">
      <c r="J38173" t="str">
        <f t="shared" si="847"/>
        <v/>
      </c>
    </row>
    <row r="38174" spans="10:10" x14ac:dyDescent="0.25">
      <c r="J38174" t="str">
        <f t="shared" si="847"/>
        <v/>
      </c>
    </row>
    <row r="38175" spans="10:10" x14ac:dyDescent="0.25">
      <c r="J38175" t="str">
        <f t="shared" si="847"/>
        <v/>
      </c>
    </row>
    <row r="38176" spans="10:10" x14ac:dyDescent="0.25">
      <c r="J38176" t="str">
        <f t="shared" si="847"/>
        <v/>
      </c>
    </row>
    <row r="38177" spans="10:10" x14ac:dyDescent="0.25">
      <c r="J38177" t="str">
        <f t="shared" si="847"/>
        <v/>
      </c>
    </row>
    <row r="38178" spans="10:10" x14ac:dyDescent="0.25">
      <c r="J38178" t="str">
        <f t="shared" si="847"/>
        <v/>
      </c>
    </row>
    <row r="38179" spans="10:10" x14ac:dyDescent="0.25">
      <c r="J38179" t="str">
        <f t="shared" si="847"/>
        <v/>
      </c>
    </row>
    <row r="38180" spans="10:10" x14ac:dyDescent="0.25">
      <c r="J38180" t="str">
        <f t="shared" si="847"/>
        <v/>
      </c>
    </row>
    <row r="38181" spans="10:10" x14ac:dyDescent="0.25">
      <c r="J38181" t="str">
        <f t="shared" si="847"/>
        <v/>
      </c>
    </row>
    <row r="38182" spans="10:10" x14ac:dyDescent="0.25">
      <c r="J38182" t="str">
        <f t="shared" si="847"/>
        <v/>
      </c>
    </row>
    <row r="38183" spans="10:10" x14ac:dyDescent="0.25">
      <c r="J38183" t="str">
        <f t="shared" si="847"/>
        <v/>
      </c>
    </row>
    <row r="38184" spans="10:10" x14ac:dyDescent="0.25">
      <c r="J38184" t="str">
        <f t="shared" si="847"/>
        <v/>
      </c>
    </row>
    <row r="38185" spans="10:10" x14ac:dyDescent="0.25">
      <c r="J38185" t="str">
        <f t="shared" si="847"/>
        <v/>
      </c>
    </row>
    <row r="38186" spans="10:10" x14ac:dyDescent="0.25">
      <c r="J38186" t="str">
        <f t="shared" si="847"/>
        <v/>
      </c>
    </row>
    <row r="38187" spans="10:10" x14ac:dyDescent="0.25">
      <c r="J38187" t="str">
        <f t="shared" si="847"/>
        <v/>
      </c>
    </row>
    <row r="38188" spans="10:10" x14ac:dyDescent="0.25">
      <c r="J38188" t="str">
        <f t="shared" si="847"/>
        <v/>
      </c>
    </row>
    <row r="38189" spans="10:10" x14ac:dyDescent="0.25">
      <c r="J38189" t="str">
        <f t="shared" si="847"/>
        <v/>
      </c>
    </row>
    <row r="38190" spans="10:10" x14ac:dyDescent="0.25">
      <c r="J38190" t="str">
        <f t="shared" si="847"/>
        <v/>
      </c>
    </row>
    <row r="38191" spans="10:10" x14ac:dyDescent="0.25">
      <c r="J38191" t="str">
        <f t="shared" si="847"/>
        <v/>
      </c>
    </row>
    <row r="38192" spans="10:10" x14ac:dyDescent="0.25">
      <c r="J38192" t="str">
        <f t="shared" si="847"/>
        <v/>
      </c>
    </row>
    <row r="38193" spans="10:10" x14ac:dyDescent="0.25">
      <c r="J38193" t="str">
        <f t="shared" si="847"/>
        <v/>
      </c>
    </row>
    <row r="38194" spans="10:10" x14ac:dyDescent="0.25">
      <c r="J38194" t="str">
        <f t="shared" si="847"/>
        <v/>
      </c>
    </row>
    <row r="38195" spans="10:10" x14ac:dyDescent="0.25">
      <c r="J38195" t="str">
        <f t="shared" si="847"/>
        <v/>
      </c>
    </row>
    <row r="38196" spans="10:10" x14ac:dyDescent="0.25">
      <c r="J38196" t="str">
        <f t="shared" si="847"/>
        <v/>
      </c>
    </row>
    <row r="38197" spans="10:10" x14ac:dyDescent="0.25">
      <c r="J38197" t="str">
        <f t="shared" si="847"/>
        <v/>
      </c>
    </row>
    <row r="38198" spans="10:10" x14ac:dyDescent="0.25">
      <c r="J38198" t="str">
        <f t="shared" si="847"/>
        <v/>
      </c>
    </row>
    <row r="38199" spans="10:10" x14ac:dyDescent="0.25">
      <c r="J38199" t="str">
        <f t="shared" si="847"/>
        <v/>
      </c>
    </row>
    <row r="38200" spans="10:10" x14ac:dyDescent="0.25">
      <c r="J38200" t="str">
        <f t="shared" si="847"/>
        <v/>
      </c>
    </row>
    <row r="38201" spans="10:10" x14ac:dyDescent="0.25">
      <c r="J38201" t="str">
        <f t="shared" si="847"/>
        <v/>
      </c>
    </row>
    <row r="38202" spans="10:10" x14ac:dyDescent="0.25">
      <c r="J38202" t="str">
        <f t="shared" si="847"/>
        <v/>
      </c>
    </row>
    <row r="38203" spans="10:10" x14ac:dyDescent="0.25">
      <c r="J38203" t="str">
        <f t="shared" si="847"/>
        <v/>
      </c>
    </row>
    <row r="38204" spans="10:10" x14ac:dyDescent="0.25">
      <c r="J38204" t="str">
        <f t="shared" si="847"/>
        <v/>
      </c>
    </row>
    <row r="38205" spans="10:10" x14ac:dyDescent="0.25">
      <c r="J38205" t="str">
        <f t="shared" si="847"/>
        <v/>
      </c>
    </row>
    <row r="38206" spans="10:10" x14ac:dyDescent="0.25">
      <c r="J38206" t="str">
        <f t="shared" si="847"/>
        <v/>
      </c>
    </row>
    <row r="38207" spans="10:10" x14ac:dyDescent="0.25">
      <c r="J38207" t="str">
        <f t="shared" si="847"/>
        <v/>
      </c>
    </row>
    <row r="38208" spans="10:10" x14ac:dyDescent="0.25">
      <c r="J38208" t="str">
        <f t="shared" si="847"/>
        <v/>
      </c>
    </row>
    <row r="38209" spans="10:10" x14ac:dyDescent="0.25">
      <c r="J38209" t="str">
        <f t="shared" si="847"/>
        <v/>
      </c>
    </row>
    <row r="38210" spans="10:10" x14ac:dyDescent="0.25">
      <c r="J38210" t="str">
        <f t="shared" si="847"/>
        <v/>
      </c>
    </row>
    <row r="38211" spans="10:10" x14ac:dyDescent="0.25">
      <c r="J38211" t="str">
        <f t="shared" ref="J38211:J38274" si="848">B38211&amp;C38211&amp;E38211&amp;IF(C38211="Skog",F38211&amp;G38211,"")</f>
        <v/>
      </c>
    </row>
    <row r="38212" spans="10:10" x14ac:dyDescent="0.25">
      <c r="J38212" t="str">
        <f t="shared" si="848"/>
        <v/>
      </c>
    </row>
    <row r="38213" spans="10:10" x14ac:dyDescent="0.25">
      <c r="J38213" t="str">
        <f t="shared" si="848"/>
        <v/>
      </c>
    </row>
    <row r="38214" spans="10:10" x14ac:dyDescent="0.25">
      <c r="J38214" t="str">
        <f t="shared" si="848"/>
        <v/>
      </c>
    </row>
    <row r="38215" spans="10:10" x14ac:dyDescent="0.25">
      <c r="J38215" t="str">
        <f t="shared" si="848"/>
        <v/>
      </c>
    </row>
    <row r="38216" spans="10:10" x14ac:dyDescent="0.25">
      <c r="J38216" t="str">
        <f t="shared" si="848"/>
        <v/>
      </c>
    </row>
    <row r="38217" spans="10:10" x14ac:dyDescent="0.25">
      <c r="J38217" t="str">
        <f t="shared" si="848"/>
        <v/>
      </c>
    </row>
    <row r="38218" spans="10:10" x14ac:dyDescent="0.25">
      <c r="J38218" t="str">
        <f t="shared" si="848"/>
        <v/>
      </c>
    </row>
    <row r="38219" spans="10:10" x14ac:dyDescent="0.25">
      <c r="J38219" t="str">
        <f t="shared" si="848"/>
        <v/>
      </c>
    </row>
    <row r="38220" spans="10:10" x14ac:dyDescent="0.25">
      <c r="J38220" t="str">
        <f t="shared" si="848"/>
        <v/>
      </c>
    </row>
    <row r="38221" spans="10:10" x14ac:dyDescent="0.25">
      <c r="J38221" t="str">
        <f t="shared" si="848"/>
        <v/>
      </c>
    </row>
    <row r="38222" spans="10:10" x14ac:dyDescent="0.25">
      <c r="J38222" t="str">
        <f t="shared" si="848"/>
        <v/>
      </c>
    </row>
    <row r="38223" spans="10:10" x14ac:dyDescent="0.25">
      <c r="J38223" t="str">
        <f t="shared" si="848"/>
        <v/>
      </c>
    </row>
    <row r="38224" spans="10:10" x14ac:dyDescent="0.25">
      <c r="J38224" t="str">
        <f t="shared" si="848"/>
        <v/>
      </c>
    </row>
    <row r="38225" spans="10:10" x14ac:dyDescent="0.25">
      <c r="J38225" t="str">
        <f t="shared" si="848"/>
        <v/>
      </c>
    </row>
    <row r="38226" spans="10:10" x14ac:dyDescent="0.25">
      <c r="J38226" t="str">
        <f t="shared" si="848"/>
        <v/>
      </c>
    </row>
    <row r="38227" spans="10:10" x14ac:dyDescent="0.25">
      <c r="J38227" t="str">
        <f t="shared" si="848"/>
        <v/>
      </c>
    </row>
    <row r="38228" spans="10:10" x14ac:dyDescent="0.25">
      <c r="J38228" t="str">
        <f t="shared" si="848"/>
        <v/>
      </c>
    </row>
    <row r="38229" spans="10:10" x14ac:dyDescent="0.25">
      <c r="J38229" t="str">
        <f t="shared" si="848"/>
        <v/>
      </c>
    </row>
    <row r="38230" spans="10:10" x14ac:dyDescent="0.25">
      <c r="J38230" t="str">
        <f t="shared" si="848"/>
        <v/>
      </c>
    </row>
    <row r="38231" spans="10:10" x14ac:dyDescent="0.25">
      <c r="J38231" t="str">
        <f t="shared" si="848"/>
        <v/>
      </c>
    </row>
    <row r="38232" spans="10:10" x14ac:dyDescent="0.25">
      <c r="J38232" t="str">
        <f t="shared" si="848"/>
        <v/>
      </c>
    </row>
    <row r="38233" spans="10:10" x14ac:dyDescent="0.25">
      <c r="J38233" t="str">
        <f t="shared" si="848"/>
        <v/>
      </c>
    </row>
    <row r="38234" spans="10:10" x14ac:dyDescent="0.25">
      <c r="J38234" t="str">
        <f t="shared" si="848"/>
        <v/>
      </c>
    </row>
    <row r="38235" spans="10:10" x14ac:dyDescent="0.25">
      <c r="J38235" t="str">
        <f t="shared" si="848"/>
        <v/>
      </c>
    </row>
    <row r="38236" spans="10:10" x14ac:dyDescent="0.25">
      <c r="J38236" t="str">
        <f t="shared" si="848"/>
        <v/>
      </c>
    </row>
    <row r="38237" spans="10:10" x14ac:dyDescent="0.25">
      <c r="J38237" t="str">
        <f t="shared" si="848"/>
        <v/>
      </c>
    </row>
    <row r="38238" spans="10:10" x14ac:dyDescent="0.25">
      <c r="J38238" t="str">
        <f t="shared" si="848"/>
        <v/>
      </c>
    </row>
    <row r="38239" spans="10:10" x14ac:dyDescent="0.25">
      <c r="J38239" t="str">
        <f t="shared" si="848"/>
        <v/>
      </c>
    </row>
    <row r="38240" spans="10:10" x14ac:dyDescent="0.25">
      <c r="J38240" t="str">
        <f t="shared" si="848"/>
        <v/>
      </c>
    </row>
    <row r="38241" spans="10:10" x14ac:dyDescent="0.25">
      <c r="J38241" t="str">
        <f t="shared" si="848"/>
        <v/>
      </c>
    </row>
    <row r="38242" spans="10:10" x14ac:dyDescent="0.25">
      <c r="J38242" t="str">
        <f t="shared" si="848"/>
        <v/>
      </c>
    </row>
    <row r="38243" spans="10:10" x14ac:dyDescent="0.25">
      <c r="J38243" t="str">
        <f t="shared" si="848"/>
        <v/>
      </c>
    </row>
    <row r="38244" spans="10:10" x14ac:dyDescent="0.25">
      <c r="J38244" t="str">
        <f t="shared" si="848"/>
        <v/>
      </c>
    </row>
    <row r="38245" spans="10:10" x14ac:dyDescent="0.25">
      <c r="J38245" t="str">
        <f t="shared" si="848"/>
        <v/>
      </c>
    </row>
    <row r="38246" spans="10:10" x14ac:dyDescent="0.25">
      <c r="J38246" t="str">
        <f t="shared" si="848"/>
        <v/>
      </c>
    </row>
    <row r="38247" spans="10:10" x14ac:dyDescent="0.25">
      <c r="J38247" t="str">
        <f t="shared" si="848"/>
        <v/>
      </c>
    </row>
    <row r="38248" spans="10:10" x14ac:dyDescent="0.25">
      <c r="J38248" t="str">
        <f t="shared" si="848"/>
        <v/>
      </c>
    </row>
    <row r="38249" spans="10:10" x14ac:dyDescent="0.25">
      <c r="J38249" t="str">
        <f t="shared" si="848"/>
        <v/>
      </c>
    </row>
    <row r="38250" spans="10:10" x14ac:dyDescent="0.25">
      <c r="J38250" t="str">
        <f t="shared" si="848"/>
        <v/>
      </c>
    </row>
    <row r="38251" spans="10:10" x14ac:dyDescent="0.25">
      <c r="J38251" t="str">
        <f t="shared" si="848"/>
        <v/>
      </c>
    </row>
    <row r="38252" spans="10:10" x14ac:dyDescent="0.25">
      <c r="J38252" t="str">
        <f t="shared" si="848"/>
        <v/>
      </c>
    </row>
    <row r="38253" spans="10:10" x14ac:dyDescent="0.25">
      <c r="J38253" t="str">
        <f t="shared" si="848"/>
        <v/>
      </c>
    </row>
    <row r="38254" spans="10:10" x14ac:dyDescent="0.25">
      <c r="J38254" t="str">
        <f t="shared" si="848"/>
        <v/>
      </c>
    </row>
    <row r="38255" spans="10:10" x14ac:dyDescent="0.25">
      <c r="J38255" t="str">
        <f t="shared" si="848"/>
        <v/>
      </c>
    </row>
    <row r="38256" spans="10:10" x14ac:dyDescent="0.25">
      <c r="J38256" t="str">
        <f t="shared" si="848"/>
        <v/>
      </c>
    </row>
    <row r="38257" spans="10:10" x14ac:dyDescent="0.25">
      <c r="J38257" t="str">
        <f t="shared" si="848"/>
        <v/>
      </c>
    </row>
    <row r="38258" spans="10:10" x14ac:dyDescent="0.25">
      <c r="J38258" t="str">
        <f t="shared" si="848"/>
        <v/>
      </c>
    </row>
    <row r="38259" spans="10:10" x14ac:dyDescent="0.25">
      <c r="J38259" t="str">
        <f t="shared" si="848"/>
        <v/>
      </c>
    </row>
    <row r="38260" spans="10:10" x14ac:dyDescent="0.25">
      <c r="J38260" t="str">
        <f t="shared" si="848"/>
        <v/>
      </c>
    </row>
    <row r="38261" spans="10:10" x14ac:dyDescent="0.25">
      <c r="J38261" t="str">
        <f t="shared" si="848"/>
        <v/>
      </c>
    </row>
    <row r="38262" spans="10:10" x14ac:dyDescent="0.25">
      <c r="J38262" t="str">
        <f t="shared" si="848"/>
        <v/>
      </c>
    </row>
    <row r="38263" spans="10:10" x14ac:dyDescent="0.25">
      <c r="J38263" t="str">
        <f t="shared" si="848"/>
        <v/>
      </c>
    </row>
    <row r="38264" spans="10:10" x14ac:dyDescent="0.25">
      <c r="J38264" t="str">
        <f t="shared" si="848"/>
        <v/>
      </c>
    </row>
    <row r="38265" spans="10:10" x14ac:dyDescent="0.25">
      <c r="J38265" t="str">
        <f t="shared" si="848"/>
        <v/>
      </c>
    </row>
    <row r="38266" spans="10:10" x14ac:dyDescent="0.25">
      <c r="J38266" t="str">
        <f t="shared" si="848"/>
        <v/>
      </c>
    </row>
    <row r="38267" spans="10:10" x14ac:dyDescent="0.25">
      <c r="J38267" t="str">
        <f t="shared" si="848"/>
        <v/>
      </c>
    </row>
    <row r="38268" spans="10:10" x14ac:dyDescent="0.25">
      <c r="J38268" t="str">
        <f t="shared" si="848"/>
        <v/>
      </c>
    </row>
    <row r="38269" spans="10:10" x14ac:dyDescent="0.25">
      <c r="J38269" t="str">
        <f t="shared" si="848"/>
        <v/>
      </c>
    </row>
    <row r="38270" spans="10:10" x14ac:dyDescent="0.25">
      <c r="J38270" t="str">
        <f t="shared" si="848"/>
        <v/>
      </c>
    </row>
    <row r="38271" spans="10:10" x14ac:dyDescent="0.25">
      <c r="J38271" t="str">
        <f t="shared" si="848"/>
        <v/>
      </c>
    </row>
    <row r="38272" spans="10:10" x14ac:dyDescent="0.25">
      <c r="J38272" t="str">
        <f t="shared" si="848"/>
        <v/>
      </c>
    </row>
    <row r="38273" spans="10:10" x14ac:dyDescent="0.25">
      <c r="J38273" t="str">
        <f t="shared" si="848"/>
        <v/>
      </c>
    </row>
    <row r="38274" spans="10:10" x14ac:dyDescent="0.25">
      <c r="J38274" t="str">
        <f t="shared" si="848"/>
        <v/>
      </c>
    </row>
    <row r="38275" spans="10:10" x14ac:dyDescent="0.25">
      <c r="J38275" t="str">
        <f t="shared" ref="J38275:J38338" si="849">B38275&amp;C38275&amp;E38275&amp;IF(C38275="Skog",F38275&amp;G38275,"")</f>
        <v/>
      </c>
    </row>
    <row r="38276" spans="10:10" x14ac:dyDescent="0.25">
      <c r="J38276" t="str">
        <f t="shared" si="849"/>
        <v/>
      </c>
    </row>
    <row r="38277" spans="10:10" x14ac:dyDescent="0.25">
      <c r="J38277" t="str">
        <f t="shared" si="849"/>
        <v/>
      </c>
    </row>
    <row r="38278" spans="10:10" x14ac:dyDescent="0.25">
      <c r="J38278" t="str">
        <f t="shared" si="849"/>
        <v/>
      </c>
    </row>
    <row r="38279" spans="10:10" x14ac:dyDescent="0.25">
      <c r="J38279" t="str">
        <f t="shared" si="849"/>
        <v/>
      </c>
    </row>
    <row r="38280" spans="10:10" x14ac:dyDescent="0.25">
      <c r="J38280" t="str">
        <f t="shared" si="849"/>
        <v/>
      </c>
    </row>
    <row r="38281" spans="10:10" x14ac:dyDescent="0.25">
      <c r="J38281" t="str">
        <f t="shared" si="849"/>
        <v/>
      </c>
    </row>
    <row r="38282" spans="10:10" x14ac:dyDescent="0.25">
      <c r="J38282" t="str">
        <f t="shared" si="849"/>
        <v/>
      </c>
    </row>
    <row r="38283" spans="10:10" x14ac:dyDescent="0.25">
      <c r="J38283" t="str">
        <f t="shared" si="849"/>
        <v/>
      </c>
    </row>
    <row r="38284" spans="10:10" x14ac:dyDescent="0.25">
      <c r="J38284" t="str">
        <f t="shared" si="849"/>
        <v/>
      </c>
    </row>
    <row r="38285" spans="10:10" x14ac:dyDescent="0.25">
      <c r="J38285" t="str">
        <f t="shared" si="849"/>
        <v/>
      </c>
    </row>
    <row r="38286" spans="10:10" x14ac:dyDescent="0.25">
      <c r="J38286" t="str">
        <f t="shared" si="849"/>
        <v/>
      </c>
    </row>
    <row r="38287" spans="10:10" x14ac:dyDescent="0.25">
      <c r="J38287" t="str">
        <f t="shared" si="849"/>
        <v/>
      </c>
    </row>
    <row r="38288" spans="10:10" x14ac:dyDescent="0.25">
      <c r="J38288" t="str">
        <f t="shared" si="849"/>
        <v/>
      </c>
    </row>
    <row r="38289" spans="10:10" x14ac:dyDescent="0.25">
      <c r="J38289" t="str">
        <f t="shared" si="849"/>
        <v/>
      </c>
    </row>
    <row r="38290" spans="10:10" x14ac:dyDescent="0.25">
      <c r="J38290" t="str">
        <f t="shared" si="849"/>
        <v/>
      </c>
    </row>
    <row r="38291" spans="10:10" x14ac:dyDescent="0.25">
      <c r="J38291" t="str">
        <f t="shared" si="849"/>
        <v/>
      </c>
    </row>
    <row r="38292" spans="10:10" x14ac:dyDescent="0.25">
      <c r="J38292" t="str">
        <f t="shared" si="849"/>
        <v/>
      </c>
    </row>
    <row r="38293" spans="10:10" x14ac:dyDescent="0.25">
      <c r="J38293" t="str">
        <f t="shared" si="849"/>
        <v/>
      </c>
    </row>
    <row r="38294" spans="10:10" x14ac:dyDescent="0.25">
      <c r="J38294" t="str">
        <f t="shared" si="849"/>
        <v/>
      </c>
    </row>
    <row r="38295" spans="10:10" x14ac:dyDescent="0.25">
      <c r="J38295" t="str">
        <f t="shared" si="849"/>
        <v/>
      </c>
    </row>
    <row r="38296" spans="10:10" x14ac:dyDescent="0.25">
      <c r="J38296" t="str">
        <f t="shared" si="849"/>
        <v/>
      </c>
    </row>
    <row r="38297" spans="10:10" x14ac:dyDescent="0.25">
      <c r="J38297" t="str">
        <f t="shared" si="849"/>
        <v/>
      </c>
    </row>
    <row r="38298" spans="10:10" x14ac:dyDescent="0.25">
      <c r="J38298" t="str">
        <f t="shared" si="849"/>
        <v/>
      </c>
    </row>
    <row r="38299" spans="10:10" x14ac:dyDescent="0.25">
      <c r="J38299" t="str">
        <f t="shared" si="849"/>
        <v/>
      </c>
    </row>
    <row r="38300" spans="10:10" x14ac:dyDescent="0.25">
      <c r="J38300" t="str">
        <f t="shared" si="849"/>
        <v/>
      </c>
    </row>
    <row r="38301" spans="10:10" x14ac:dyDescent="0.25">
      <c r="J38301" t="str">
        <f t="shared" si="849"/>
        <v/>
      </c>
    </row>
    <row r="38302" spans="10:10" x14ac:dyDescent="0.25">
      <c r="J38302" t="str">
        <f t="shared" si="849"/>
        <v/>
      </c>
    </row>
    <row r="38303" spans="10:10" x14ac:dyDescent="0.25">
      <c r="J38303" t="str">
        <f t="shared" si="849"/>
        <v/>
      </c>
    </row>
    <row r="38304" spans="10:10" x14ac:dyDescent="0.25">
      <c r="J38304" t="str">
        <f t="shared" si="849"/>
        <v/>
      </c>
    </row>
    <row r="38305" spans="10:10" x14ac:dyDescent="0.25">
      <c r="J38305" t="str">
        <f t="shared" si="849"/>
        <v/>
      </c>
    </row>
    <row r="38306" spans="10:10" x14ac:dyDescent="0.25">
      <c r="J38306" t="str">
        <f t="shared" si="849"/>
        <v/>
      </c>
    </row>
    <row r="38307" spans="10:10" x14ac:dyDescent="0.25">
      <c r="J38307" t="str">
        <f t="shared" si="849"/>
        <v/>
      </c>
    </row>
    <row r="38308" spans="10:10" x14ac:dyDescent="0.25">
      <c r="J38308" t="str">
        <f t="shared" si="849"/>
        <v/>
      </c>
    </row>
    <row r="38309" spans="10:10" x14ac:dyDescent="0.25">
      <c r="J38309" t="str">
        <f t="shared" si="849"/>
        <v/>
      </c>
    </row>
    <row r="38310" spans="10:10" x14ac:dyDescent="0.25">
      <c r="J38310" t="str">
        <f t="shared" si="849"/>
        <v/>
      </c>
    </row>
    <row r="38311" spans="10:10" x14ac:dyDescent="0.25">
      <c r="J38311" t="str">
        <f t="shared" si="849"/>
        <v/>
      </c>
    </row>
    <row r="38312" spans="10:10" x14ac:dyDescent="0.25">
      <c r="J38312" t="str">
        <f t="shared" si="849"/>
        <v/>
      </c>
    </row>
    <row r="38313" spans="10:10" x14ac:dyDescent="0.25">
      <c r="J38313" t="str">
        <f t="shared" si="849"/>
        <v/>
      </c>
    </row>
    <row r="38314" spans="10:10" x14ac:dyDescent="0.25">
      <c r="J38314" t="str">
        <f t="shared" si="849"/>
        <v/>
      </c>
    </row>
    <row r="38315" spans="10:10" x14ac:dyDescent="0.25">
      <c r="J38315" t="str">
        <f t="shared" si="849"/>
        <v/>
      </c>
    </row>
    <row r="38316" spans="10:10" x14ac:dyDescent="0.25">
      <c r="J38316" t="str">
        <f t="shared" si="849"/>
        <v/>
      </c>
    </row>
    <row r="38317" spans="10:10" x14ac:dyDescent="0.25">
      <c r="J38317" t="str">
        <f t="shared" si="849"/>
        <v/>
      </c>
    </row>
    <row r="38318" spans="10:10" x14ac:dyDescent="0.25">
      <c r="J38318" t="str">
        <f t="shared" si="849"/>
        <v/>
      </c>
    </row>
    <row r="38319" spans="10:10" x14ac:dyDescent="0.25">
      <c r="J38319" t="str">
        <f t="shared" si="849"/>
        <v/>
      </c>
    </row>
    <row r="38320" spans="10:10" x14ac:dyDescent="0.25">
      <c r="J38320" t="str">
        <f t="shared" si="849"/>
        <v/>
      </c>
    </row>
    <row r="38321" spans="10:10" x14ac:dyDescent="0.25">
      <c r="J38321" t="str">
        <f t="shared" si="849"/>
        <v/>
      </c>
    </row>
    <row r="38322" spans="10:10" x14ac:dyDescent="0.25">
      <c r="J38322" t="str">
        <f t="shared" si="849"/>
        <v/>
      </c>
    </row>
    <row r="38323" spans="10:10" x14ac:dyDescent="0.25">
      <c r="J38323" t="str">
        <f t="shared" si="849"/>
        <v/>
      </c>
    </row>
    <row r="38324" spans="10:10" x14ac:dyDescent="0.25">
      <c r="J38324" t="str">
        <f t="shared" si="849"/>
        <v/>
      </c>
    </row>
    <row r="38325" spans="10:10" x14ac:dyDescent="0.25">
      <c r="J38325" t="str">
        <f t="shared" si="849"/>
        <v/>
      </c>
    </row>
    <row r="38326" spans="10:10" x14ac:dyDescent="0.25">
      <c r="J38326" t="str">
        <f t="shared" si="849"/>
        <v/>
      </c>
    </row>
    <row r="38327" spans="10:10" x14ac:dyDescent="0.25">
      <c r="J38327" t="str">
        <f t="shared" si="849"/>
        <v/>
      </c>
    </row>
    <row r="38328" spans="10:10" x14ac:dyDescent="0.25">
      <c r="J38328" t="str">
        <f t="shared" si="849"/>
        <v/>
      </c>
    </row>
    <row r="38329" spans="10:10" x14ac:dyDescent="0.25">
      <c r="J38329" t="str">
        <f t="shared" si="849"/>
        <v/>
      </c>
    </row>
    <row r="38330" spans="10:10" x14ac:dyDescent="0.25">
      <c r="J38330" t="str">
        <f t="shared" si="849"/>
        <v/>
      </c>
    </row>
    <row r="38331" spans="10:10" x14ac:dyDescent="0.25">
      <c r="J38331" t="str">
        <f t="shared" si="849"/>
        <v/>
      </c>
    </row>
    <row r="38332" spans="10:10" x14ac:dyDescent="0.25">
      <c r="J38332" t="str">
        <f t="shared" si="849"/>
        <v/>
      </c>
    </row>
    <row r="38333" spans="10:10" x14ac:dyDescent="0.25">
      <c r="J38333" t="str">
        <f t="shared" si="849"/>
        <v/>
      </c>
    </row>
    <row r="38334" spans="10:10" x14ac:dyDescent="0.25">
      <c r="J38334" t="str">
        <f t="shared" si="849"/>
        <v/>
      </c>
    </row>
    <row r="38335" spans="10:10" x14ac:dyDescent="0.25">
      <c r="J38335" t="str">
        <f t="shared" si="849"/>
        <v/>
      </c>
    </row>
    <row r="38336" spans="10:10" x14ac:dyDescent="0.25">
      <c r="J38336" t="str">
        <f t="shared" si="849"/>
        <v/>
      </c>
    </row>
    <row r="38337" spans="10:10" x14ac:dyDescent="0.25">
      <c r="J38337" t="str">
        <f t="shared" si="849"/>
        <v/>
      </c>
    </row>
    <row r="38338" spans="10:10" x14ac:dyDescent="0.25">
      <c r="J38338" t="str">
        <f t="shared" si="849"/>
        <v/>
      </c>
    </row>
    <row r="38339" spans="10:10" x14ac:dyDescent="0.25">
      <c r="J38339" t="str">
        <f t="shared" ref="J38339:J38402" si="850">B38339&amp;C38339&amp;E38339&amp;IF(C38339="Skog",F38339&amp;G38339,"")</f>
        <v/>
      </c>
    </row>
    <row r="38340" spans="10:10" x14ac:dyDescent="0.25">
      <c r="J38340" t="str">
        <f t="shared" si="850"/>
        <v/>
      </c>
    </row>
    <row r="38341" spans="10:10" x14ac:dyDescent="0.25">
      <c r="J38341" t="str">
        <f t="shared" si="850"/>
        <v/>
      </c>
    </row>
    <row r="38342" spans="10:10" x14ac:dyDescent="0.25">
      <c r="J38342" t="str">
        <f t="shared" si="850"/>
        <v/>
      </c>
    </row>
    <row r="38343" spans="10:10" x14ac:dyDescent="0.25">
      <c r="J38343" t="str">
        <f t="shared" si="850"/>
        <v/>
      </c>
    </row>
    <row r="38344" spans="10:10" x14ac:dyDescent="0.25">
      <c r="J38344" t="str">
        <f t="shared" si="850"/>
        <v/>
      </c>
    </row>
    <row r="38345" spans="10:10" x14ac:dyDescent="0.25">
      <c r="J38345" t="str">
        <f t="shared" si="850"/>
        <v/>
      </c>
    </row>
    <row r="38346" spans="10:10" x14ac:dyDescent="0.25">
      <c r="J38346" t="str">
        <f t="shared" si="850"/>
        <v/>
      </c>
    </row>
    <row r="38347" spans="10:10" x14ac:dyDescent="0.25">
      <c r="J38347" t="str">
        <f t="shared" si="850"/>
        <v/>
      </c>
    </row>
    <row r="38348" spans="10:10" x14ac:dyDescent="0.25">
      <c r="J38348" t="str">
        <f t="shared" si="850"/>
        <v/>
      </c>
    </row>
    <row r="38349" spans="10:10" x14ac:dyDescent="0.25">
      <c r="J38349" t="str">
        <f t="shared" si="850"/>
        <v/>
      </c>
    </row>
    <row r="38350" spans="10:10" x14ac:dyDescent="0.25">
      <c r="J38350" t="str">
        <f t="shared" si="850"/>
        <v/>
      </c>
    </row>
    <row r="38351" spans="10:10" x14ac:dyDescent="0.25">
      <c r="J38351" t="str">
        <f t="shared" si="850"/>
        <v/>
      </c>
    </row>
    <row r="38352" spans="10:10" x14ac:dyDescent="0.25">
      <c r="J38352" t="str">
        <f t="shared" si="850"/>
        <v/>
      </c>
    </row>
    <row r="38353" spans="10:10" x14ac:dyDescent="0.25">
      <c r="J38353" t="str">
        <f t="shared" si="850"/>
        <v/>
      </c>
    </row>
    <row r="38354" spans="10:10" x14ac:dyDescent="0.25">
      <c r="J38354" t="str">
        <f t="shared" si="850"/>
        <v/>
      </c>
    </row>
    <row r="38355" spans="10:10" x14ac:dyDescent="0.25">
      <c r="J38355" t="str">
        <f t="shared" si="850"/>
        <v/>
      </c>
    </row>
    <row r="38356" spans="10:10" x14ac:dyDescent="0.25">
      <c r="J38356" t="str">
        <f t="shared" si="850"/>
        <v/>
      </c>
    </row>
    <row r="38357" spans="10:10" x14ac:dyDescent="0.25">
      <c r="J38357" t="str">
        <f t="shared" si="850"/>
        <v/>
      </c>
    </row>
    <row r="38358" spans="10:10" x14ac:dyDescent="0.25">
      <c r="J38358" t="str">
        <f t="shared" si="850"/>
        <v/>
      </c>
    </row>
    <row r="38359" spans="10:10" x14ac:dyDescent="0.25">
      <c r="J38359" t="str">
        <f t="shared" si="850"/>
        <v/>
      </c>
    </row>
    <row r="38360" spans="10:10" x14ac:dyDescent="0.25">
      <c r="J38360" t="str">
        <f t="shared" si="850"/>
        <v/>
      </c>
    </row>
    <row r="38361" spans="10:10" x14ac:dyDescent="0.25">
      <c r="J38361" t="str">
        <f t="shared" si="850"/>
        <v/>
      </c>
    </row>
    <row r="38362" spans="10:10" x14ac:dyDescent="0.25">
      <c r="J38362" t="str">
        <f t="shared" si="850"/>
        <v/>
      </c>
    </row>
    <row r="38363" spans="10:10" x14ac:dyDescent="0.25">
      <c r="J38363" t="str">
        <f t="shared" si="850"/>
        <v/>
      </c>
    </row>
    <row r="38364" spans="10:10" x14ac:dyDescent="0.25">
      <c r="J38364" t="str">
        <f t="shared" si="850"/>
        <v/>
      </c>
    </row>
    <row r="38365" spans="10:10" x14ac:dyDescent="0.25">
      <c r="J38365" t="str">
        <f t="shared" si="850"/>
        <v/>
      </c>
    </row>
    <row r="38366" spans="10:10" x14ac:dyDescent="0.25">
      <c r="J38366" t="str">
        <f t="shared" si="850"/>
        <v/>
      </c>
    </row>
    <row r="38367" spans="10:10" x14ac:dyDescent="0.25">
      <c r="J38367" t="str">
        <f t="shared" si="850"/>
        <v/>
      </c>
    </row>
    <row r="38368" spans="10:10" x14ac:dyDescent="0.25">
      <c r="J38368" t="str">
        <f t="shared" si="850"/>
        <v/>
      </c>
    </row>
    <row r="38369" spans="10:10" x14ac:dyDescent="0.25">
      <c r="J38369" t="str">
        <f t="shared" si="850"/>
        <v/>
      </c>
    </row>
    <row r="38370" spans="10:10" x14ac:dyDescent="0.25">
      <c r="J38370" t="str">
        <f t="shared" si="850"/>
        <v/>
      </c>
    </row>
    <row r="38371" spans="10:10" x14ac:dyDescent="0.25">
      <c r="J38371" t="str">
        <f t="shared" si="850"/>
        <v/>
      </c>
    </row>
    <row r="38372" spans="10:10" x14ac:dyDescent="0.25">
      <c r="J38372" t="str">
        <f t="shared" si="850"/>
        <v/>
      </c>
    </row>
    <row r="38373" spans="10:10" x14ac:dyDescent="0.25">
      <c r="J38373" t="str">
        <f t="shared" si="850"/>
        <v/>
      </c>
    </row>
    <row r="38374" spans="10:10" x14ac:dyDescent="0.25">
      <c r="J38374" t="str">
        <f t="shared" si="850"/>
        <v/>
      </c>
    </row>
    <row r="38375" spans="10:10" x14ac:dyDescent="0.25">
      <c r="J38375" t="str">
        <f t="shared" si="850"/>
        <v/>
      </c>
    </row>
    <row r="38376" spans="10:10" x14ac:dyDescent="0.25">
      <c r="J38376" t="str">
        <f t="shared" si="850"/>
        <v/>
      </c>
    </row>
    <row r="38377" spans="10:10" x14ac:dyDescent="0.25">
      <c r="J38377" t="str">
        <f t="shared" si="850"/>
        <v/>
      </c>
    </row>
    <row r="38378" spans="10:10" x14ac:dyDescent="0.25">
      <c r="J38378" t="str">
        <f t="shared" si="850"/>
        <v/>
      </c>
    </row>
    <row r="38379" spans="10:10" x14ac:dyDescent="0.25">
      <c r="J38379" t="str">
        <f t="shared" si="850"/>
        <v/>
      </c>
    </row>
    <row r="38380" spans="10:10" x14ac:dyDescent="0.25">
      <c r="J38380" t="str">
        <f t="shared" si="850"/>
        <v/>
      </c>
    </row>
    <row r="38381" spans="10:10" x14ac:dyDescent="0.25">
      <c r="J38381" t="str">
        <f t="shared" si="850"/>
        <v/>
      </c>
    </row>
    <row r="38382" spans="10:10" x14ac:dyDescent="0.25">
      <c r="J38382" t="str">
        <f t="shared" si="850"/>
        <v/>
      </c>
    </row>
    <row r="38383" spans="10:10" x14ac:dyDescent="0.25">
      <c r="J38383" t="str">
        <f t="shared" si="850"/>
        <v/>
      </c>
    </row>
    <row r="38384" spans="10:10" x14ac:dyDescent="0.25">
      <c r="J38384" t="str">
        <f t="shared" si="850"/>
        <v/>
      </c>
    </row>
    <row r="38385" spans="10:10" x14ac:dyDescent="0.25">
      <c r="J38385" t="str">
        <f t="shared" si="850"/>
        <v/>
      </c>
    </row>
    <row r="38386" spans="10:10" x14ac:dyDescent="0.25">
      <c r="J38386" t="str">
        <f t="shared" si="850"/>
        <v/>
      </c>
    </row>
    <row r="38387" spans="10:10" x14ac:dyDescent="0.25">
      <c r="J38387" t="str">
        <f t="shared" si="850"/>
        <v/>
      </c>
    </row>
    <row r="38388" spans="10:10" x14ac:dyDescent="0.25">
      <c r="J38388" t="str">
        <f t="shared" si="850"/>
        <v/>
      </c>
    </row>
    <row r="38389" spans="10:10" x14ac:dyDescent="0.25">
      <c r="J38389" t="str">
        <f t="shared" si="850"/>
        <v/>
      </c>
    </row>
    <row r="38390" spans="10:10" x14ac:dyDescent="0.25">
      <c r="J38390" t="str">
        <f t="shared" si="850"/>
        <v/>
      </c>
    </row>
    <row r="38391" spans="10:10" x14ac:dyDescent="0.25">
      <c r="J38391" t="str">
        <f t="shared" si="850"/>
        <v/>
      </c>
    </row>
    <row r="38392" spans="10:10" x14ac:dyDescent="0.25">
      <c r="J38392" t="str">
        <f t="shared" si="850"/>
        <v/>
      </c>
    </row>
    <row r="38393" spans="10:10" x14ac:dyDescent="0.25">
      <c r="J38393" t="str">
        <f t="shared" si="850"/>
        <v/>
      </c>
    </row>
    <row r="38394" spans="10:10" x14ac:dyDescent="0.25">
      <c r="J38394" t="str">
        <f t="shared" si="850"/>
        <v/>
      </c>
    </row>
    <row r="38395" spans="10:10" x14ac:dyDescent="0.25">
      <c r="J38395" t="str">
        <f t="shared" si="850"/>
        <v/>
      </c>
    </row>
    <row r="38396" spans="10:10" x14ac:dyDescent="0.25">
      <c r="J38396" t="str">
        <f t="shared" si="850"/>
        <v/>
      </c>
    </row>
    <row r="38397" spans="10:10" x14ac:dyDescent="0.25">
      <c r="J38397" t="str">
        <f t="shared" si="850"/>
        <v/>
      </c>
    </row>
    <row r="38398" spans="10:10" x14ac:dyDescent="0.25">
      <c r="J38398" t="str">
        <f t="shared" si="850"/>
        <v/>
      </c>
    </row>
    <row r="38399" spans="10:10" x14ac:dyDescent="0.25">
      <c r="J38399" t="str">
        <f t="shared" si="850"/>
        <v/>
      </c>
    </row>
    <row r="38400" spans="10:10" x14ac:dyDescent="0.25">
      <c r="J38400" t="str">
        <f t="shared" si="850"/>
        <v/>
      </c>
    </row>
    <row r="38401" spans="10:10" x14ac:dyDescent="0.25">
      <c r="J38401" t="str">
        <f t="shared" si="850"/>
        <v/>
      </c>
    </row>
    <row r="38402" spans="10:10" x14ac:dyDescent="0.25">
      <c r="J38402" t="str">
        <f t="shared" si="850"/>
        <v/>
      </c>
    </row>
    <row r="38403" spans="10:10" x14ac:dyDescent="0.25">
      <c r="J38403" t="str">
        <f t="shared" ref="J38403:J38466" si="851">B38403&amp;C38403&amp;E38403&amp;IF(C38403="Skog",F38403&amp;G38403,"")</f>
        <v/>
      </c>
    </row>
    <row r="38404" spans="10:10" x14ac:dyDescent="0.25">
      <c r="J38404" t="str">
        <f t="shared" si="851"/>
        <v/>
      </c>
    </row>
    <row r="38405" spans="10:10" x14ac:dyDescent="0.25">
      <c r="J38405" t="str">
        <f t="shared" si="851"/>
        <v/>
      </c>
    </row>
    <row r="38406" spans="10:10" x14ac:dyDescent="0.25">
      <c r="J38406" t="str">
        <f t="shared" si="851"/>
        <v/>
      </c>
    </row>
    <row r="38407" spans="10:10" x14ac:dyDescent="0.25">
      <c r="J38407" t="str">
        <f t="shared" si="851"/>
        <v/>
      </c>
    </row>
    <row r="38408" spans="10:10" x14ac:dyDescent="0.25">
      <c r="J38408" t="str">
        <f t="shared" si="851"/>
        <v/>
      </c>
    </row>
    <row r="38409" spans="10:10" x14ac:dyDescent="0.25">
      <c r="J38409" t="str">
        <f t="shared" si="851"/>
        <v/>
      </c>
    </row>
    <row r="38410" spans="10:10" x14ac:dyDescent="0.25">
      <c r="J38410" t="str">
        <f t="shared" si="851"/>
        <v/>
      </c>
    </row>
    <row r="38411" spans="10:10" x14ac:dyDescent="0.25">
      <c r="J38411" t="str">
        <f t="shared" si="851"/>
        <v/>
      </c>
    </row>
    <row r="38412" spans="10:10" x14ac:dyDescent="0.25">
      <c r="J38412" t="str">
        <f t="shared" si="851"/>
        <v/>
      </c>
    </row>
    <row r="38413" spans="10:10" x14ac:dyDescent="0.25">
      <c r="J38413" t="str">
        <f t="shared" si="851"/>
        <v/>
      </c>
    </row>
    <row r="38414" spans="10:10" x14ac:dyDescent="0.25">
      <c r="J38414" t="str">
        <f t="shared" si="851"/>
        <v/>
      </c>
    </row>
    <row r="38415" spans="10:10" x14ac:dyDescent="0.25">
      <c r="J38415" t="str">
        <f t="shared" si="851"/>
        <v/>
      </c>
    </row>
    <row r="38416" spans="10:10" x14ac:dyDescent="0.25">
      <c r="J38416" t="str">
        <f t="shared" si="851"/>
        <v/>
      </c>
    </row>
    <row r="38417" spans="10:10" x14ac:dyDescent="0.25">
      <c r="J38417" t="str">
        <f t="shared" si="851"/>
        <v/>
      </c>
    </row>
    <row r="38418" spans="10:10" x14ac:dyDescent="0.25">
      <c r="J38418" t="str">
        <f t="shared" si="851"/>
        <v/>
      </c>
    </row>
    <row r="38419" spans="10:10" x14ac:dyDescent="0.25">
      <c r="J38419" t="str">
        <f t="shared" si="851"/>
        <v/>
      </c>
    </row>
    <row r="38420" spans="10:10" x14ac:dyDescent="0.25">
      <c r="J38420" t="str">
        <f t="shared" si="851"/>
        <v/>
      </c>
    </row>
    <row r="38421" spans="10:10" x14ac:dyDescent="0.25">
      <c r="J38421" t="str">
        <f t="shared" si="851"/>
        <v/>
      </c>
    </row>
    <row r="38422" spans="10:10" x14ac:dyDescent="0.25">
      <c r="J38422" t="str">
        <f t="shared" si="851"/>
        <v/>
      </c>
    </row>
    <row r="38423" spans="10:10" x14ac:dyDescent="0.25">
      <c r="J38423" t="str">
        <f t="shared" si="851"/>
        <v/>
      </c>
    </row>
    <row r="38424" spans="10:10" x14ac:dyDescent="0.25">
      <c r="J38424" t="str">
        <f t="shared" si="851"/>
        <v/>
      </c>
    </row>
    <row r="38425" spans="10:10" x14ac:dyDescent="0.25">
      <c r="J38425" t="str">
        <f t="shared" si="851"/>
        <v/>
      </c>
    </row>
    <row r="38426" spans="10:10" x14ac:dyDescent="0.25">
      <c r="J38426" t="str">
        <f t="shared" si="851"/>
        <v/>
      </c>
    </row>
    <row r="38427" spans="10:10" x14ac:dyDescent="0.25">
      <c r="J38427" t="str">
        <f t="shared" si="851"/>
        <v/>
      </c>
    </row>
    <row r="38428" spans="10:10" x14ac:dyDescent="0.25">
      <c r="J38428" t="str">
        <f t="shared" si="851"/>
        <v/>
      </c>
    </row>
    <row r="38429" spans="10:10" x14ac:dyDescent="0.25">
      <c r="J38429" t="str">
        <f t="shared" si="851"/>
        <v/>
      </c>
    </row>
    <row r="38430" spans="10:10" x14ac:dyDescent="0.25">
      <c r="J38430" t="str">
        <f t="shared" si="851"/>
        <v/>
      </c>
    </row>
    <row r="38431" spans="10:10" x14ac:dyDescent="0.25">
      <c r="J38431" t="str">
        <f t="shared" si="851"/>
        <v/>
      </c>
    </row>
    <row r="38432" spans="10:10" x14ac:dyDescent="0.25">
      <c r="J38432" t="str">
        <f t="shared" si="851"/>
        <v/>
      </c>
    </row>
    <row r="38433" spans="10:10" x14ac:dyDescent="0.25">
      <c r="J38433" t="str">
        <f t="shared" si="851"/>
        <v/>
      </c>
    </row>
    <row r="38434" spans="10:10" x14ac:dyDescent="0.25">
      <c r="J38434" t="str">
        <f t="shared" si="851"/>
        <v/>
      </c>
    </row>
    <row r="38435" spans="10:10" x14ac:dyDescent="0.25">
      <c r="J38435" t="str">
        <f t="shared" si="851"/>
        <v/>
      </c>
    </row>
    <row r="38436" spans="10:10" x14ac:dyDescent="0.25">
      <c r="J38436" t="str">
        <f t="shared" si="851"/>
        <v/>
      </c>
    </row>
    <row r="38437" spans="10:10" x14ac:dyDescent="0.25">
      <c r="J38437" t="str">
        <f t="shared" si="851"/>
        <v/>
      </c>
    </row>
    <row r="38438" spans="10:10" x14ac:dyDescent="0.25">
      <c r="J38438" t="str">
        <f t="shared" si="851"/>
        <v/>
      </c>
    </row>
    <row r="38439" spans="10:10" x14ac:dyDescent="0.25">
      <c r="J38439" t="str">
        <f t="shared" si="851"/>
        <v/>
      </c>
    </row>
    <row r="38440" spans="10:10" x14ac:dyDescent="0.25">
      <c r="J38440" t="str">
        <f t="shared" si="851"/>
        <v/>
      </c>
    </row>
    <row r="38441" spans="10:10" x14ac:dyDescent="0.25">
      <c r="J38441" t="str">
        <f t="shared" si="851"/>
        <v/>
      </c>
    </row>
    <row r="38442" spans="10:10" x14ac:dyDescent="0.25">
      <c r="J38442" t="str">
        <f t="shared" si="851"/>
        <v/>
      </c>
    </row>
    <row r="38443" spans="10:10" x14ac:dyDescent="0.25">
      <c r="J38443" t="str">
        <f t="shared" si="851"/>
        <v/>
      </c>
    </row>
    <row r="38444" spans="10:10" x14ac:dyDescent="0.25">
      <c r="J38444" t="str">
        <f t="shared" si="851"/>
        <v/>
      </c>
    </row>
    <row r="38445" spans="10:10" x14ac:dyDescent="0.25">
      <c r="J38445" t="str">
        <f t="shared" si="851"/>
        <v/>
      </c>
    </row>
    <row r="38446" spans="10:10" x14ac:dyDescent="0.25">
      <c r="J38446" t="str">
        <f t="shared" si="851"/>
        <v/>
      </c>
    </row>
    <row r="38447" spans="10:10" x14ac:dyDescent="0.25">
      <c r="J38447" t="str">
        <f t="shared" si="851"/>
        <v/>
      </c>
    </row>
    <row r="38448" spans="10:10" x14ac:dyDescent="0.25">
      <c r="J38448" t="str">
        <f t="shared" si="851"/>
        <v/>
      </c>
    </row>
    <row r="38449" spans="10:10" x14ac:dyDescent="0.25">
      <c r="J38449" t="str">
        <f t="shared" si="851"/>
        <v/>
      </c>
    </row>
    <row r="38450" spans="10:10" x14ac:dyDescent="0.25">
      <c r="J38450" t="str">
        <f t="shared" si="851"/>
        <v/>
      </c>
    </row>
    <row r="38451" spans="10:10" x14ac:dyDescent="0.25">
      <c r="J38451" t="str">
        <f t="shared" si="851"/>
        <v/>
      </c>
    </row>
    <row r="38452" spans="10:10" x14ac:dyDescent="0.25">
      <c r="J38452" t="str">
        <f t="shared" si="851"/>
        <v/>
      </c>
    </row>
    <row r="38453" spans="10:10" x14ac:dyDescent="0.25">
      <c r="J38453" t="str">
        <f t="shared" si="851"/>
        <v/>
      </c>
    </row>
    <row r="38454" spans="10:10" x14ac:dyDescent="0.25">
      <c r="J38454" t="str">
        <f t="shared" si="851"/>
        <v/>
      </c>
    </row>
    <row r="38455" spans="10:10" x14ac:dyDescent="0.25">
      <c r="J38455" t="str">
        <f t="shared" si="851"/>
        <v/>
      </c>
    </row>
    <row r="38456" spans="10:10" x14ac:dyDescent="0.25">
      <c r="J38456" t="str">
        <f t="shared" si="851"/>
        <v/>
      </c>
    </row>
    <row r="38457" spans="10:10" x14ac:dyDescent="0.25">
      <c r="J38457" t="str">
        <f t="shared" si="851"/>
        <v/>
      </c>
    </row>
    <row r="38458" spans="10:10" x14ac:dyDescent="0.25">
      <c r="J38458" t="str">
        <f t="shared" si="851"/>
        <v/>
      </c>
    </row>
    <row r="38459" spans="10:10" x14ac:dyDescent="0.25">
      <c r="J38459" t="str">
        <f t="shared" si="851"/>
        <v/>
      </c>
    </row>
    <row r="38460" spans="10:10" x14ac:dyDescent="0.25">
      <c r="J38460" t="str">
        <f t="shared" si="851"/>
        <v/>
      </c>
    </row>
    <row r="38461" spans="10:10" x14ac:dyDescent="0.25">
      <c r="J38461" t="str">
        <f t="shared" si="851"/>
        <v/>
      </c>
    </row>
    <row r="38462" spans="10:10" x14ac:dyDescent="0.25">
      <c r="J38462" t="str">
        <f t="shared" si="851"/>
        <v/>
      </c>
    </row>
    <row r="38463" spans="10:10" x14ac:dyDescent="0.25">
      <c r="J38463" t="str">
        <f t="shared" si="851"/>
        <v/>
      </c>
    </row>
    <row r="38464" spans="10:10" x14ac:dyDescent="0.25">
      <c r="J38464" t="str">
        <f t="shared" si="851"/>
        <v/>
      </c>
    </row>
    <row r="38465" spans="10:10" x14ac:dyDescent="0.25">
      <c r="J38465" t="str">
        <f t="shared" si="851"/>
        <v/>
      </c>
    </row>
    <row r="38466" spans="10:10" x14ac:dyDescent="0.25">
      <c r="J38466" t="str">
        <f t="shared" si="851"/>
        <v/>
      </c>
    </row>
    <row r="38467" spans="10:10" x14ac:dyDescent="0.25">
      <c r="J38467" t="str">
        <f t="shared" ref="J38467:J38530" si="852">B38467&amp;C38467&amp;E38467&amp;IF(C38467="Skog",F38467&amp;G38467,"")</f>
        <v/>
      </c>
    </row>
    <row r="38468" spans="10:10" x14ac:dyDescent="0.25">
      <c r="J38468" t="str">
        <f t="shared" si="852"/>
        <v/>
      </c>
    </row>
    <row r="38469" spans="10:10" x14ac:dyDescent="0.25">
      <c r="J38469" t="str">
        <f t="shared" si="852"/>
        <v/>
      </c>
    </row>
    <row r="38470" spans="10:10" x14ac:dyDescent="0.25">
      <c r="J38470" t="str">
        <f t="shared" si="852"/>
        <v/>
      </c>
    </row>
    <row r="38471" spans="10:10" x14ac:dyDescent="0.25">
      <c r="J38471" t="str">
        <f t="shared" si="852"/>
        <v/>
      </c>
    </row>
    <row r="38472" spans="10:10" x14ac:dyDescent="0.25">
      <c r="J38472" t="str">
        <f t="shared" si="852"/>
        <v/>
      </c>
    </row>
    <row r="38473" spans="10:10" x14ac:dyDescent="0.25">
      <c r="J38473" t="str">
        <f t="shared" si="852"/>
        <v/>
      </c>
    </row>
    <row r="38474" spans="10:10" x14ac:dyDescent="0.25">
      <c r="J38474" t="str">
        <f t="shared" si="852"/>
        <v/>
      </c>
    </row>
    <row r="38475" spans="10:10" x14ac:dyDescent="0.25">
      <c r="J38475" t="str">
        <f t="shared" si="852"/>
        <v/>
      </c>
    </row>
    <row r="38476" spans="10:10" x14ac:dyDescent="0.25">
      <c r="J38476" t="str">
        <f t="shared" si="852"/>
        <v/>
      </c>
    </row>
    <row r="38477" spans="10:10" x14ac:dyDescent="0.25">
      <c r="J38477" t="str">
        <f t="shared" si="852"/>
        <v/>
      </c>
    </row>
    <row r="38478" spans="10:10" x14ac:dyDescent="0.25">
      <c r="J38478" t="str">
        <f t="shared" si="852"/>
        <v/>
      </c>
    </row>
    <row r="38479" spans="10:10" x14ac:dyDescent="0.25">
      <c r="J38479" t="str">
        <f t="shared" si="852"/>
        <v/>
      </c>
    </row>
    <row r="38480" spans="10:10" x14ac:dyDescent="0.25">
      <c r="J38480" t="str">
        <f t="shared" si="852"/>
        <v/>
      </c>
    </row>
    <row r="38481" spans="10:10" x14ac:dyDescent="0.25">
      <c r="J38481" t="str">
        <f t="shared" si="852"/>
        <v/>
      </c>
    </row>
    <row r="38482" spans="10:10" x14ac:dyDescent="0.25">
      <c r="J38482" t="str">
        <f t="shared" si="852"/>
        <v/>
      </c>
    </row>
    <row r="38483" spans="10:10" x14ac:dyDescent="0.25">
      <c r="J38483" t="str">
        <f t="shared" si="852"/>
        <v/>
      </c>
    </row>
    <row r="38484" spans="10:10" x14ac:dyDescent="0.25">
      <c r="J38484" t="str">
        <f t="shared" si="852"/>
        <v/>
      </c>
    </row>
    <row r="38485" spans="10:10" x14ac:dyDescent="0.25">
      <c r="J38485" t="str">
        <f t="shared" si="852"/>
        <v/>
      </c>
    </row>
    <row r="38486" spans="10:10" x14ac:dyDescent="0.25">
      <c r="J38486" t="str">
        <f t="shared" si="852"/>
        <v/>
      </c>
    </row>
    <row r="38487" spans="10:10" x14ac:dyDescent="0.25">
      <c r="J38487" t="str">
        <f t="shared" si="852"/>
        <v/>
      </c>
    </row>
    <row r="38488" spans="10:10" x14ac:dyDescent="0.25">
      <c r="J38488" t="str">
        <f t="shared" si="852"/>
        <v/>
      </c>
    </row>
    <row r="38489" spans="10:10" x14ac:dyDescent="0.25">
      <c r="J38489" t="str">
        <f t="shared" si="852"/>
        <v/>
      </c>
    </row>
    <row r="38490" spans="10:10" x14ac:dyDescent="0.25">
      <c r="J38490" t="str">
        <f t="shared" si="852"/>
        <v/>
      </c>
    </row>
    <row r="38491" spans="10:10" x14ac:dyDescent="0.25">
      <c r="J38491" t="str">
        <f t="shared" si="852"/>
        <v/>
      </c>
    </row>
    <row r="38492" spans="10:10" x14ac:dyDescent="0.25">
      <c r="J38492" t="str">
        <f t="shared" si="852"/>
        <v/>
      </c>
    </row>
    <row r="38493" spans="10:10" x14ac:dyDescent="0.25">
      <c r="J38493" t="str">
        <f t="shared" si="852"/>
        <v/>
      </c>
    </row>
    <row r="38494" spans="10:10" x14ac:dyDescent="0.25">
      <c r="J38494" t="str">
        <f t="shared" si="852"/>
        <v/>
      </c>
    </row>
    <row r="38495" spans="10:10" x14ac:dyDescent="0.25">
      <c r="J38495" t="str">
        <f t="shared" si="852"/>
        <v/>
      </c>
    </row>
    <row r="38496" spans="10:10" x14ac:dyDescent="0.25">
      <c r="J38496" t="str">
        <f t="shared" si="852"/>
        <v/>
      </c>
    </row>
    <row r="38497" spans="10:10" x14ac:dyDescent="0.25">
      <c r="J38497" t="str">
        <f t="shared" si="852"/>
        <v/>
      </c>
    </row>
    <row r="38498" spans="10:10" x14ac:dyDescent="0.25">
      <c r="J38498" t="str">
        <f t="shared" si="852"/>
        <v/>
      </c>
    </row>
    <row r="38499" spans="10:10" x14ac:dyDescent="0.25">
      <c r="J38499" t="str">
        <f t="shared" si="852"/>
        <v/>
      </c>
    </row>
    <row r="38500" spans="10:10" x14ac:dyDescent="0.25">
      <c r="J38500" t="str">
        <f t="shared" si="852"/>
        <v/>
      </c>
    </row>
    <row r="38501" spans="10:10" x14ac:dyDescent="0.25">
      <c r="J38501" t="str">
        <f t="shared" si="852"/>
        <v/>
      </c>
    </row>
    <row r="38502" spans="10:10" x14ac:dyDescent="0.25">
      <c r="J38502" t="str">
        <f t="shared" si="852"/>
        <v/>
      </c>
    </row>
    <row r="38503" spans="10:10" x14ac:dyDescent="0.25">
      <c r="J38503" t="str">
        <f t="shared" si="852"/>
        <v/>
      </c>
    </row>
    <row r="38504" spans="10:10" x14ac:dyDescent="0.25">
      <c r="J38504" t="str">
        <f t="shared" si="852"/>
        <v/>
      </c>
    </row>
    <row r="38505" spans="10:10" x14ac:dyDescent="0.25">
      <c r="J38505" t="str">
        <f t="shared" si="852"/>
        <v/>
      </c>
    </row>
    <row r="38506" spans="10:10" x14ac:dyDescent="0.25">
      <c r="J38506" t="str">
        <f t="shared" si="852"/>
        <v/>
      </c>
    </row>
    <row r="38507" spans="10:10" x14ac:dyDescent="0.25">
      <c r="J38507" t="str">
        <f t="shared" si="852"/>
        <v/>
      </c>
    </row>
    <row r="38508" spans="10:10" x14ac:dyDescent="0.25">
      <c r="J38508" t="str">
        <f t="shared" si="852"/>
        <v/>
      </c>
    </row>
    <row r="38509" spans="10:10" x14ac:dyDescent="0.25">
      <c r="J38509" t="str">
        <f t="shared" si="852"/>
        <v/>
      </c>
    </row>
    <row r="38510" spans="10:10" x14ac:dyDescent="0.25">
      <c r="J38510" t="str">
        <f t="shared" si="852"/>
        <v/>
      </c>
    </row>
    <row r="38511" spans="10:10" x14ac:dyDescent="0.25">
      <c r="J38511" t="str">
        <f t="shared" si="852"/>
        <v/>
      </c>
    </row>
    <row r="38512" spans="10:10" x14ac:dyDescent="0.25">
      <c r="J38512" t="str">
        <f t="shared" si="852"/>
        <v/>
      </c>
    </row>
    <row r="38513" spans="10:10" x14ac:dyDescent="0.25">
      <c r="J38513" t="str">
        <f t="shared" si="852"/>
        <v/>
      </c>
    </row>
    <row r="38514" spans="10:10" x14ac:dyDescent="0.25">
      <c r="J38514" t="str">
        <f t="shared" si="852"/>
        <v/>
      </c>
    </row>
    <row r="38515" spans="10:10" x14ac:dyDescent="0.25">
      <c r="J38515" t="str">
        <f t="shared" si="852"/>
        <v/>
      </c>
    </row>
    <row r="38516" spans="10:10" x14ac:dyDescent="0.25">
      <c r="J38516" t="str">
        <f t="shared" si="852"/>
        <v/>
      </c>
    </row>
    <row r="38517" spans="10:10" x14ac:dyDescent="0.25">
      <c r="J38517" t="str">
        <f t="shared" si="852"/>
        <v/>
      </c>
    </row>
    <row r="38518" spans="10:10" x14ac:dyDescent="0.25">
      <c r="J38518" t="str">
        <f t="shared" si="852"/>
        <v/>
      </c>
    </row>
    <row r="38519" spans="10:10" x14ac:dyDescent="0.25">
      <c r="J38519" t="str">
        <f t="shared" si="852"/>
        <v/>
      </c>
    </row>
    <row r="38520" spans="10:10" x14ac:dyDescent="0.25">
      <c r="J38520" t="str">
        <f t="shared" si="852"/>
        <v/>
      </c>
    </row>
    <row r="38521" spans="10:10" x14ac:dyDescent="0.25">
      <c r="J38521" t="str">
        <f t="shared" si="852"/>
        <v/>
      </c>
    </row>
    <row r="38522" spans="10:10" x14ac:dyDescent="0.25">
      <c r="J38522" t="str">
        <f t="shared" si="852"/>
        <v/>
      </c>
    </row>
    <row r="38523" spans="10:10" x14ac:dyDescent="0.25">
      <c r="J38523" t="str">
        <f t="shared" si="852"/>
        <v/>
      </c>
    </row>
    <row r="38524" spans="10:10" x14ac:dyDescent="0.25">
      <c r="J38524" t="str">
        <f t="shared" si="852"/>
        <v/>
      </c>
    </row>
    <row r="38525" spans="10:10" x14ac:dyDescent="0.25">
      <c r="J38525" t="str">
        <f t="shared" si="852"/>
        <v/>
      </c>
    </row>
    <row r="38526" spans="10:10" x14ac:dyDescent="0.25">
      <c r="J38526" t="str">
        <f t="shared" si="852"/>
        <v/>
      </c>
    </row>
    <row r="38527" spans="10:10" x14ac:dyDescent="0.25">
      <c r="J38527" t="str">
        <f t="shared" si="852"/>
        <v/>
      </c>
    </row>
    <row r="38528" spans="10:10" x14ac:dyDescent="0.25">
      <c r="J38528" t="str">
        <f t="shared" si="852"/>
        <v/>
      </c>
    </row>
    <row r="38529" spans="10:10" x14ac:dyDescent="0.25">
      <c r="J38529" t="str">
        <f t="shared" si="852"/>
        <v/>
      </c>
    </row>
    <row r="38530" spans="10:10" x14ac:dyDescent="0.25">
      <c r="J38530" t="str">
        <f t="shared" si="852"/>
        <v/>
      </c>
    </row>
    <row r="38531" spans="10:10" x14ac:dyDescent="0.25">
      <c r="J38531" t="str">
        <f t="shared" ref="J38531:J38594" si="853">B38531&amp;C38531&amp;E38531&amp;IF(C38531="Skog",F38531&amp;G38531,"")</f>
        <v/>
      </c>
    </row>
    <row r="38532" spans="10:10" x14ac:dyDescent="0.25">
      <c r="J38532" t="str">
        <f t="shared" si="853"/>
        <v/>
      </c>
    </row>
    <row r="38533" spans="10:10" x14ac:dyDescent="0.25">
      <c r="J38533" t="str">
        <f t="shared" si="853"/>
        <v/>
      </c>
    </row>
    <row r="38534" spans="10:10" x14ac:dyDescent="0.25">
      <c r="J38534" t="str">
        <f t="shared" si="853"/>
        <v/>
      </c>
    </row>
    <row r="38535" spans="10:10" x14ac:dyDescent="0.25">
      <c r="J38535" t="str">
        <f t="shared" si="853"/>
        <v/>
      </c>
    </row>
    <row r="38536" spans="10:10" x14ac:dyDescent="0.25">
      <c r="J38536" t="str">
        <f t="shared" si="853"/>
        <v/>
      </c>
    </row>
    <row r="38537" spans="10:10" x14ac:dyDescent="0.25">
      <c r="J38537" t="str">
        <f t="shared" si="853"/>
        <v/>
      </c>
    </row>
    <row r="38538" spans="10:10" x14ac:dyDescent="0.25">
      <c r="J38538" t="str">
        <f t="shared" si="853"/>
        <v/>
      </c>
    </row>
    <row r="38539" spans="10:10" x14ac:dyDescent="0.25">
      <c r="J38539" t="str">
        <f t="shared" si="853"/>
        <v/>
      </c>
    </row>
    <row r="38540" spans="10:10" x14ac:dyDescent="0.25">
      <c r="J38540" t="str">
        <f t="shared" si="853"/>
        <v/>
      </c>
    </row>
    <row r="38541" spans="10:10" x14ac:dyDescent="0.25">
      <c r="J38541" t="str">
        <f t="shared" si="853"/>
        <v/>
      </c>
    </row>
    <row r="38542" spans="10:10" x14ac:dyDescent="0.25">
      <c r="J38542" t="str">
        <f t="shared" si="853"/>
        <v/>
      </c>
    </row>
    <row r="38543" spans="10:10" x14ac:dyDescent="0.25">
      <c r="J38543" t="str">
        <f t="shared" si="853"/>
        <v/>
      </c>
    </row>
    <row r="38544" spans="10:10" x14ac:dyDescent="0.25">
      <c r="J38544" t="str">
        <f t="shared" si="853"/>
        <v/>
      </c>
    </row>
    <row r="38545" spans="10:10" x14ac:dyDescent="0.25">
      <c r="J38545" t="str">
        <f t="shared" si="853"/>
        <v/>
      </c>
    </row>
    <row r="38546" spans="10:10" x14ac:dyDescent="0.25">
      <c r="J38546" t="str">
        <f t="shared" si="853"/>
        <v/>
      </c>
    </row>
    <row r="38547" spans="10:10" x14ac:dyDescent="0.25">
      <c r="J38547" t="str">
        <f t="shared" si="853"/>
        <v/>
      </c>
    </row>
    <row r="38548" spans="10:10" x14ac:dyDescent="0.25">
      <c r="J38548" t="str">
        <f t="shared" si="853"/>
        <v/>
      </c>
    </row>
    <row r="38549" spans="10:10" x14ac:dyDescent="0.25">
      <c r="J38549" t="str">
        <f t="shared" si="853"/>
        <v/>
      </c>
    </row>
    <row r="38550" spans="10:10" x14ac:dyDescent="0.25">
      <c r="J38550" t="str">
        <f t="shared" si="853"/>
        <v/>
      </c>
    </row>
    <row r="38551" spans="10:10" x14ac:dyDescent="0.25">
      <c r="J38551" t="str">
        <f t="shared" si="853"/>
        <v/>
      </c>
    </row>
    <row r="38552" spans="10:10" x14ac:dyDescent="0.25">
      <c r="J38552" t="str">
        <f t="shared" si="853"/>
        <v/>
      </c>
    </row>
    <row r="38553" spans="10:10" x14ac:dyDescent="0.25">
      <c r="J38553" t="str">
        <f t="shared" si="853"/>
        <v/>
      </c>
    </row>
    <row r="38554" spans="10:10" x14ac:dyDescent="0.25">
      <c r="J38554" t="str">
        <f t="shared" si="853"/>
        <v/>
      </c>
    </row>
    <row r="38555" spans="10:10" x14ac:dyDescent="0.25">
      <c r="J38555" t="str">
        <f t="shared" si="853"/>
        <v/>
      </c>
    </row>
    <row r="38556" spans="10:10" x14ac:dyDescent="0.25">
      <c r="J38556" t="str">
        <f t="shared" si="853"/>
        <v/>
      </c>
    </row>
    <row r="38557" spans="10:10" x14ac:dyDescent="0.25">
      <c r="J38557" t="str">
        <f t="shared" si="853"/>
        <v/>
      </c>
    </row>
    <row r="38558" spans="10:10" x14ac:dyDescent="0.25">
      <c r="J38558" t="str">
        <f t="shared" si="853"/>
        <v/>
      </c>
    </row>
    <row r="38559" spans="10:10" x14ac:dyDescent="0.25">
      <c r="J38559" t="str">
        <f t="shared" si="853"/>
        <v/>
      </c>
    </row>
    <row r="38560" spans="10:10" x14ac:dyDescent="0.25">
      <c r="J38560" t="str">
        <f t="shared" si="853"/>
        <v/>
      </c>
    </row>
    <row r="38561" spans="10:10" x14ac:dyDescent="0.25">
      <c r="J38561" t="str">
        <f t="shared" si="853"/>
        <v/>
      </c>
    </row>
    <row r="38562" spans="10:10" x14ac:dyDescent="0.25">
      <c r="J38562" t="str">
        <f t="shared" si="853"/>
        <v/>
      </c>
    </row>
    <row r="38563" spans="10:10" x14ac:dyDescent="0.25">
      <c r="J38563" t="str">
        <f t="shared" si="853"/>
        <v/>
      </c>
    </row>
    <row r="38564" spans="10:10" x14ac:dyDescent="0.25">
      <c r="J38564" t="str">
        <f t="shared" si="853"/>
        <v/>
      </c>
    </row>
    <row r="38565" spans="10:10" x14ac:dyDescent="0.25">
      <c r="J38565" t="str">
        <f t="shared" si="853"/>
        <v/>
      </c>
    </row>
    <row r="38566" spans="10:10" x14ac:dyDescent="0.25">
      <c r="J38566" t="str">
        <f t="shared" si="853"/>
        <v/>
      </c>
    </row>
    <row r="38567" spans="10:10" x14ac:dyDescent="0.25">
      <c r="J38567" t="str">
        <f t="shared" si="853"/>
        <v/>
      </c>
    </row>
    <row r="38568" spans="10:10" x14ac:dyDescent="0.25">
      <c r="J38568" t="str">
        <f t="shared" si="853"/>
        <v/>
      </c>
    </row>
    <row r="38569" spans="10:10" x14ac:dyDescent="0.25">
      <c r="J38569" t="str">
        <f t="shared" si="853"/>
        <v/>
      </c>
    </row>
    <row r="38570" spans="10:10" x14ac:dyDescent="0.25">
      <c r="J38570" t="str">
        <f t="shared" si="853"/>
        <v/>
      </c>
    </row>
    <row r="38571" spans="10:10" x14ac:dyDescent="0.25">
      <c r="J38571" t="str">
        <f t="shared" si="853"/>
        <v/>
      </c>
    </row>
    <row r="38572" spans="10:10" x14ac:dyDescent="0.25">
      <c r="J38572" t="str">
        <f t="shared" si="853"/>
        <v/>
      </c>
    </row>
    <row r="38573" spans="10:10" x14ac:dyDescent="0.25">
      <c r="J38573" t="str">
        <f t="shared" si="853"/>
        <v/>
      </c>
    </row>
    <row r="38574" spans="10:10" x14ac:dyDescent="0.25">
      <c r="J38574" t="str">
        <f t="shared" si="853"/>
        <v/>
      </c>
    </row>
    <row r="38575" spans="10:10" x14ac:dyDescent="0.25">
      <c r="J38575" t="str">
        <f t="shared" si="853"/>
        <v/>
      </c>
    </row>
    <row r="38576" spans="10:10" x14ac:dyDescent="0.25">
      <c r="J38576" t="str">
        <f t="shared" si="853"/>
        <v/>
      </c>
    </row>
    <row r="38577" spans="10:10" x14ac:dyDescent="0.25">
      <c r="J38577" t="str">
        <f t="shared" si="853"/>
        <v/>
      </c>
    </row>
    <row r="38578" spans="10:10" x14ac:dyDescent="0.25">
      <c r="J38578" t="str">
        <f t="shared" si="853"/>
        <v/>
      </c>
    </row>
    <row r="38579" spans="10:10" x14ac:dyDescent="0.25">
      <c r="J38579" t="str">
        <f t="shared" si="853"/>
        <v/>
      </c>
    </row>
    <row r="38580" spans="10:10" x14ac:dyDescent="0.25">
      <c r="J38580" t="str">
        <f t="shared" si="853"/>
        <v/>
      </c>
    </row>
    <row r="38581" spans="10:10" x14ac:dyDescent="0.25">
      <c r="J38581" t="str">
        <f t="shared" si="853"/>
        <v/>
      </c>
    </row>
    <row r="38582" spans="10:10" x14ac:dyDescent="0.25">
      <c r="J38582" t="str">
        <f t="shared" si="853"/>
        <v/>
      </c>
    </row>
    <row r="38583" spans="10:10" x14ac:dyDescent="0.25">
      <c r="J38583" t="str">
        <f t="shared" si="853"/>
        <v/>
      </c>
    </row>
    <row r="38584" spans="10:10" x14ac:dyDescent="0.25">
      <c r="J38584" t="str">
        <f t="shared" si="853"/>
        <v/>
      </c>
    </row>
    <row r="38585" spans="10:10" x14ac:dyDescent="0.25">
      <c r="J38585" t="str">
        <f t="shared" si="853"/>
        <v/>
      </c>
    </row>
    <row r="38586" spans="10:10" x14ac:dyDescent="0.25">
      <c r="J38586" t="str">
        <f t="shared" si="853"/>
        <v/>
      </c>
    </row>
    <row r="38587" spans="10:10" x14ac:dyDescent="0.25">
      <c r="J38587" t="str">
        <f t="shared" si="853"/>
        <v/>
      </c>
    </row>
    <row r="38588" spans="10:10" x14ac:dyDescent="0.25">
      <c r="J38588" t="str">
        <f t="shared" si="853"/>
        <v/>
      </c>
    </row>
    <row r="38589" spans="10:10" x14ac:dyDescent="0.25">
      <c r="J38589" t="str">
        <f t="shared" si="853"/>
        <v/>
      </c>
    </row>
    <row r="38590" spans="10:10" x14ac:dyDescent="0.25">
      <c r="J38590" t="str">
        <f t="shared" si="853"/>
        <v/>
      </c>
    </row>
    <row r="38591" spans="10:10" x14ac:dyDescent="0.25">
      <c r="J38591" t="str">
        <f t="shared" si="853"/>
        <v/>
      </c>
    </row>
    <row r="38592" spans="10:10" x14ac:dyDescent="0.25">
      <c r="J38592" t="str">
        <f t="shared" si="853"/>
        <v/>
      </c>
    </row>
    <row r="38593" spans="10:10" x14ac:dyDescent="0.25">
      <c r="J38593" t="str">
        <f t="shared" si="853"/>
        <v/>
      </c>
    </row>
    <row r="38594" spans="10:10" x14ac:dyDescent="0.25">
      <c r="J38594" t="str">
        <f t="shared" si="853"/>
        <v/>
      </c>
    </row>
    <row r="38595" spans="10:10" x14ac:dyDescent="0.25">
      <c r="J38595" t="str">
        <f t="shared" ref="J38595:J38658" si="854">B38595&amp;C38595&amp;E38595&amp;IF(C38595="Skog",F38595&amp;G38595,"")</f>
        <v/>
      </c>
    </row>
    <row r="38596" spans="10:10" x14ac:dyDescent="0.25">
      <c r="J38596" t="str">
        <f t="shared" si="854"/>
        <v/>
      </c>
    </row>
    <row r="38597" spans="10:10" x14ac:dyDescent="0.25">
      <c r="J38597" t="str">
        <f t="shared" si="854"/>
        <v/>
      </c>
    </row>
    <row r="38598" spans="10:10" x14ac:dyDescent="0.25">
      <c r="J38598" t="str">
        <f t="shared" si="854"/>
        <v/>
      </c>
    </row>
    <row r="38599" spans="10:10" x14ac:dyDescent="0.25">
      <c r="J38599" t="str">
        <f t="shared" si="854"/>
        <v/>
      </c>
    </row>
    <row r="38600" spans="10:10" x14ac:dyDescent="0.25">
      <c r="J38600" t="str">
        <f t="shared" si="854"/>
        <v/>
      </c>
    </row>
    <row r="38601" spans="10:10" x14ac:dyDescent="0.25">
      <c r="J38601" t="str">
        <f t="shared" si="854"/>
        <v/>
      </c>
    </row>
    <row r="38602" spans="10:10" x14ac:dyDescent="0.25">
      <c r="J38602" t="str">
        <f t="shared" si="854"/>
        <v/>
      </c>
    </row>
    <row r="38603" spans="10:10" x14ac:dyDescent="0.25">
      <c r="J38603" t="str">
        <f t="shared" si="854"/>
        <v/>
      </c>
    </row>
    <row r="38604" spans="10:10" x14ac:dyDescent="0.25">
      <c r="J38604" t="str">
        <f t="shared" si="854"/>
        <v/>
      </c>
    </row>
    <row r="38605" spans="10:10" x14ac:dyDescent="0.25">
      <c r="J38605" t="str">
        <f t="shared" si="854"/>
        <v/>
      </c>
    </row>
    <row r="38606" spans="10:10" x14ac:dyDescent="0.25">
      <c r="J38606" t="str">
        <f t="shared" si="854"/>
        <v/>
      </c>
    </row>
    <row r="38607" spans="10:10" x14ac:dyDescent="0.25">
      <c r="J38607" t="str">
        <f t="shared" si="854"/>
        <v/>
      </c>
    </row>
    <row r="38608" spans="10:10" x14ac:dyDescent="0.25">
      <c r="J38608" t="str">
        <f t="shared" si="854"/>
        <v/>
      </c>
    </row>
    <row r="38609" spans="10:10" x14ac:dyDescent="0.25">
      <c r="J38609" t="str">
        <f t="shared" si="854"/>
        <v/>
      </c>
    </row>
    <row r="38610" spans="10:10" x14ac:dyDescent="0.25">
      <c r="J38610" t="str">
        <f t="shared" si="854"/>
        <v/>
      </c>
    </row>
    <row r="38611" spans="10:10" x14ac:dyDescent="0.25">
      <c r="J38611" t="str">
        <f t="shared" si="854"/>
        <v/>
      </c>
    </row>
    <row r="38612" spans="10:10" x14ac:dyDescent="0.25">
      <c r="J38612" t="str">
        <f t="shared" si="854"/>
        <v/>
      </c>
    </row>
    <row r="38613" spans="10:10" x14ac:dyDescent="0.25">
      <c r="J38613" t="str">
        <f t="shared" si="854"/>
        <v/>
      </c>
    </row>
    <row r="38614" spans="10:10" x14ac:dyDescent="0.25">
      <c r="J38614" t="str">
        <f t="shared" si="854"/>
        <v/>
      </c>
    </row>
    <row r="38615" spans="10:10" x14ac:dyDescent="0.25">
      <c r="J38615" t="str">
        <f t="shared" si="854"/>
        <v/>
      </c>
    </row>
    <row r="38616" spans="10:10" x14ac:dyDescent="0.25">
      <c r="J38616" t="str">
        <f t="shared" si="854"/>
        <v/>
      </c>
    </row>
    <row r="38617" spans="10:10" x14ac:dyDescent="0.25">
      <c r="J38617" t="str">
        <f t="shared" si="854"/>
        <v/>
      </c>
    </row>
    <row r="38618" spans="10:10" x14ac:dyDescent="0.25">
      <c r="J38618" t="str">
        <f t="shared" si="854"/>
        <v/>
      </c>
    </row>
    <row r="38619" spans="10:10" x14ac:dyDescent="0.25">
      <c r="J38619" t="str">
        <f t="shared" si="854"/>
        <v/>
      </c>
    </row>
    <row r="38620" spans="10:10" x14ac:dyDescent="0.25">
      <c r="J38620" t="str">
        <f t="shared" si="854"/>
        <v/>
      </c>
    </row>
    <row r="38621" spans="10:10" x14ac:dyDescent="0.25">
      <c r="J38621" t="str">
        <f t="shared" si="854"/>
        <v/>
      </c>
    </row>
    <row r="38622" spans="10:10" x14ac:dyDescent="0.25">
      <c r="J38622" t="str">
        <f t="shared" si="854"/>
        <v/>
      </c>
    </row>
    <row r="38623" spans="10:10" x14ac:dyDescent="0.25">
      <c r="J38623" t="str">
        <f t="shared" si="854"/>
        <v/>
      </c>
    </row>
    <row r="38624" spans="10:10" x14ac:dyDescent="0.25">
      <c r="J38624" t="str">
        <f t="shared" si="854"/>
        <v/>
      </c>
    </row>
    <row r="38625" spans="10:10" x14ac:dyDescent="0.25">
      <c r="J38625" t="str">
        <f t="shared" si="854"/>
        <v/>
      </c>
    </row>
    <row r="38626" spans="10:10" x14ac:dyDescent="0.25">
      <c r="J38626" t="str">
        <f t="shared" si="854"/>
        <v/>
      </c>
    </row>
    <row r="38627" spans="10:10" x14ac:dyDescent="0.25">
      <c r="J38627" t="str">
        <f t="shared" si="854"/>
        <v/>
      </c>
    </row>
    <row r="38628" spans="10:10" x14ac:dyDescent="0.25">
      <c r="J38628" t="str">
        <f t="shared" si="854"/>
        <v/>
      </c>
    </row>
    <row r="38629" spans="10:10" x14ac:dyDescent="0.25">
      <c r="J38629" t="str">
        <f t="shared" si="854"/>
        <v/>
      </c>
    </row>
    <row r="38630" spans="10:10" x14ac:dyDescent="0.25">
      <c r="J38630" t="str">
        <f t="shared" si="854"/>
        <v/>
      </c>
    </row>
    <row r="38631" spans="10:10" x14ac:dyDescent="0.25">
      <c r="J38631" t="str">
        <f t="shared" si="854"/>
        <v/>
      </c>
    </row>
    <row r="38632" spans="10:10" x14ac:dyDescent="0.25">
      <c r="J38632" t="str">
        <f t="shared" si="854"/>
        <v/>
      </c>
    </row>
    <row r="38633" spans="10:10" x14ac:dyDescent="0.25">
      <c r="J38633" t="str">
        <f t="shared" si="854"/>
        <v/>
      </c>
    </row>
    <row r="38634" spans="10:10" x14ac:dyDescent="0.25">
      <c r="J38634" t="str">
        <f t="shared" si="854"/>
        <v/>
      </c>
    </row>
    <row r="38635" spans="10:10" x14ac:dyDescent="0.25">
      <c r="J38635" t="str">
        <f t="shared" si="854"/>
        <v/>
      </c>
    </row>
    <row r="38636" spans="10:10" x14ac:dyDescent="0.25">
      <c r="J38636" t="str">
        <f t="shared" si="854"/>
        <v/>
      </c>
    </row>
    <row r="38637" spans="10:10" x14ac:dyDescent="0.25">
      <c r="J38637" t="str">
        <f t="shared" si="854"/>
        <v/>
      </c>
    </row>
    <row r="38638" spans="10:10" x14ac:dyDescent="0.25">
      <c r="J38638" t="str">
        <f t="shared" si="854"/>
        <v/>
      </c>
    </row>
    <row r="38639" spans="10:10" x14ac:dyDescent="0.25">
      <c r="J38639" t="str">
        <f t="shared" si="854"/>
        <v/>
      </c>
    </row>
    <row r="38640" spans="10:10" x14ac:dyDescent="0.25">
      <c r="J38640" t="str">
        <f t="shared" si="854"/>
        <v/>
      </c>
    </row>
    <row r="38641" spans="10:10" x14ac:dyDescent="0.25">
      <c r="J38641" t="str">
        <f t="shared" si="854"/>
        <v/>
      </c>
    </row>
    <row r="38642" spans="10:10" x14ac:dyDescent="0.25">
      <c r="J38642" t="str">
        <f t="shared" si="854"/>
        <v/>
      </c>
    </row>
    <row r="38643" spans="10:10" x14ac:dyDescent="0.25">
      <c r="J38643" t="str">
        <f t="shared" si="854"/>
        <v/>
      </c>
    </row>
    <row r="38644" spans="10:10" x14ac:dyDescent="0.25">
      <c r="J38644" t="str">
        <f t="shared" si="854"/>
        <v/>
      </c>
    </row>
    <row r="38645" spans="10:10" x14ac:dyDescent="0.25">
      <c r="J38645" t="str">
        <f t="shared" si="854"/>
        <v/>
      </c>
    </row>
    <row r="38646" spans="10:10" x14ac:dyDescent="0.25">
      <c r="J38646" t="str">
        <f t="shared" si="854"/>
        <v/>
      </c>
    </row>
    <row r="38647" spans="10:10" x14ac:dyDescent="0.25">
      <c r="J38647" t="str">
        <f t="shared" si="854"/>
        <v/>
      </c>
    </row>
    <row r="38648" spans="10:10" x14ac:dyDescent="0.25">
      <c r="J38648" t="str">
        <f t="shared" si="854"/>
        <v/>
      </c>
    </row>
    <row r="38649" spans="10:10" x14ac:dyDescent="0.25">
      <c r="J38649" t="str">
        <f t="shared" si="854"/>
        <v/>
      </c>
    </row>
    <row r="38650" spans="10:10" x14ac:dyDescent="0.25">
      <c r="J38650" t="str">
        <f t="shared" si="854"/>
        <v/>
      </c>
    </row>
    <row r="38651" spans="10:10" x14ac:dyDescent="0.25">
      <c r="J38651" t="str">
        <f t="shared" si="854"/>
        <v/>
      </c>
    </row>
    <row r="38652" spans="10:10" x14ac:dyDescent="0.25">
      <c r="J38652" t="str">
        <f t="shared" si="854"/>
        <v/>
      </c>
    </row>
    <row r="38653" spans="10:10" x14ac:dyDescent="0.25">
      <c r="J38653" t="str">
        <f t="shared" si="854"/>
        <v/>
      </c>
    </row>
    <row r="38654" spans="10:10" x14ac:dyDescent="0.25">
      <c r="J38654" t="str">
        <f t="shared" si="854"/>
        <v/>
      </c>
    </row>
    <row r="38655" spans="10:10" x14ac:dyDescent="0.25">
      <c r="J38655" t="str">
        <f t="shared" si="854"/>
        <v/>
      </c>
    </row>
    <row r="38656" spans="10:10" x14ac:dyDescent="0.25">
      <c r="J38656" t="str">
        <f t="shared" si="854"/>
        <v/>
      </c>
    </row>
    <row r="38657" spans="10:10" x14ac:dyDescent="0.25">
      <c r="J38657" t="str">
        <f t="shared" si="854"/>
        <v/>
      </c>
    </row>
    <row r="38658" spans="10:10" x14ac:dyDescent="0.25">
      <c r="J38658" t="str">
        <f t="shared" si="854"/>
        <v/>
      </c>
    </row>
    <row r="38659" spans="10:10" x14ac:dyDescent="0.25">
      <c r="J38659" t="str">
        <f t="shared" ref="J38659:J38722" si="855">B38659&amp;C38659&amp;E38659&amp;IF(C38659="Skog",F38659&amp;G38659,"")</f>
        <v/>
      </c>
    </row>
    <row r="38660" spans="10:10" x14ac:dyDescent="0.25">
      <c r="J38660" t="str">
        <f t="shared" si="855"/>
        <v/>
      </c>
    </row>
    <row r="38661" spans="10:10" x14ac:dyDescent="0.25">
      <c r="J38661" t="str">
        <f t="shared" si="855"/>
        <v/>
      </c>
    </row>
    <row r="38662" spans="10:10" x14ac:dyDescent="0.25">
      <c r="J38662" t="str">
        <f t="shared" si="855"/>
        <v/>
      </c>
    </row>
    <row r="38663" spans="10:10" x14ac:dyDescent="0.25">
      <c r="J38663" t="str">
        <f t="shared" si="855"/>
        <v/>
      </c>
    </row>
    <row r="38664" spans="10:10" x14ac:dyDescent="0.25">
      <c r="J38664" t="str">
        <f t="shared" si="855"/>
        <v/>
      </c>
    </row>
    <row r="38665" spans="10:10" x14ac:dyDescent="0.25">
      <c r="J38665" t="str">
        <f t="shared" si="855"/>
        <v/>
      </c>
    </row>
    <row r="38666" spans="10:10" x14ac:dyDescent="0.25">
      <c r="J38666" t="str">
        <f t="shared" si="855"/>
        <v/>
      </c>
    </row>
    <row r="38667" spans="10:10" x14ac:dyDescent="0.25">
      <c r="J38667" t="str">
        <f t="shared" si="855"/>
        <v/>
      </c>
    </row>
    <row r="38668" spans="10:10" x14ac:dyDescent="0.25">
      <c r="J38668" t="str">
        <f t="shared" si="855"/>
        <v/>
      </c>
    </row>
    <row r="38669" spans="10:10" x14ac:dyDescent="0.25">
      <c r="J38669" t="str">
        <f t="shared" si="855"/>
        <v/>
      </c>
    </row>
    <row r="38670" spans="10:10" x14ac:dyDescent="0.25">
      <c r="J38670" t="str">
        <f t="shared" si="855"/>
        <v/>
      </c>
    </row>
    <row r="38671" spans="10:10" x14ac:dyDescent="0.25">
      <c r="J38671" t="str">
        <f t="shared" si="855"/>
        <v/>
      </c>
    </row>
    <row r="38672" spans="10:10" x14ac:dyDescent="0.25">
      <c r="J38672" t="str">
        <f t="shared" si="855"/>
        <v/>
      </c>
    </row>
    <row r="38673" spans="10:10" x14ac:dyDescent="0.25">
      <c r="J38673" t="str">
        <f t="shared" si="855"/>
        <v/>
      </c>
    </row>
    <row r="38674" spans="10:10" x14ac:dyDescent="0.25">
      <c r="J38674" t="str">
        <f t="shared" si="855"/>
        <v/>
      </c>
    </row>
    <row r="38675" spans="10:10" x14ac:dyDescent="0.25">
      <c r="J38675" t="str">
        <f t="shared" si="855"/>
        <v/>
      </c>
    </row>
    <row r="38676" spans="10:10" x14ac:dyDescent="0.25">
      <c r="J38676" t="str">
        <f t="shared" si="855"/>
        <v/>
      </c>
    </row>
    <row r="38677" spans="10:10" x14ac:dyDescent="0.25">
      <c r="J38677" t="str">
        <f t="shared" si="855"/>
        <v/>
      </c>
    </row>
    <row r="38678" spans="10:10" x14ac:dyDescent="0.25">
      <c r="J38678" t="str">
        <f t="shared" si="855"/>
        <v/>
      </c>
    </row>
    <row r="38679" spans="10:10" x14ac:dyDescent="0.25">
      <c r="J38679" t="str">
        <f t="shared" si="855"/>
        <v/>
      </c>
    </row>
    <row r="38680" spans="10:10" x14ac:dyDescent="0.25">
      <c r="J38680" t="str">
        <f t="shared" si="855"/>
        <v/>
      </c>
    </row>
    <row r="38681" spans="10:10" x14ac:dyDescent="0.25">
      <c r="J38681" t="str">
        <f t="shared" si="855"/>
        <v/>
      </c>
    </row>
    <row r="38682" spans="10:10" x14ac:dyDescent="0.25">
      <c r="J38682" t="str">
        <f t="shared" si="855"/>
        <v/>
      </c>
    </row>
    <row r="38683" spans="10:10" x14ac:dyDescent="0.25">
      <c r="J38683" t="str">
        <f t="shared" si="855"/>
        <v/>
      </c>
    </row>
    <row r="38684" spans="10:10" x14ac:dyDescent="0.25">
      <c r="J38684" t="str">
        <f t="shared" si="855"/>
        <v/>
      </c>
    </row>
    <row r="38685" spans="10:10" x14ac:dyDescent="0.25">
      <c r="J38685" t="str">
        <f t="shared" si="855"/>
        <v/>
      </c>
    </row>
    <row r="38686" spans="10:10" x14ac:dyDescent="0.25">
      <c r="J38686" t="str">
        <f t="shared" si="855"/>
        <v/>
      </c>
    </row>
    <row r="38687" spans="10:10" x14ac:dyDescent="0.25">
      <c r="J38687" t="str">
        <f t="shared" si="855"/>
        <v/>
      </c>
    </row>
    <row r="38688" spans="10:10" x14ac:dyDescent="0.25">
      <c r="J38688" t="str">
        <f t="shared" si="855"/>
        <v/>
      </c>
    </row>
    <row r="38689" spans="10:10" x14ac:dyDescent="0.25">
      <c r="J38689" t="str">
        <f t="shared" si="855"/>
        <v/>
      </c>
    </row>
    <row r="38690" spans="10:10" x14ac:dyDescent="0.25">
      <c r="J38690" t="str">
        <f t="shared" si="855"/>
        <v/>
      </c>
    </row>
    <row r="38691" spans="10:10" x14ac:dyDescent="0.25">
      <c r="J38691" t="str">
        <f t="shared" si="855"/>
        <v/>
      </c>
    </row>
    <row r="38692" spans="10:10" x14ac:dyDescent="0.25">
      <c r="J38692" t="str">
        <f t="shared" si="855"/>
        <v/>
      </c>
    </row>
    <row r="38693" spans="10:10" x14ac:dyDescent="0.25">
      <c r="J38693" t="str">
        <f t="shared" si="855"/>
        <v/>
      </c>
    </row>
    <row r="38694" spans="10:10" x14ac:dyDescent="0.25">
      <c r="J38694" t="str">
        <f t="shared" si="855"/>
        <v/>
      </c>
    </row>
    <row r="38695" spans="10:10" x14ac:dyDescent="0.25">
      <c r="J38695" t="str">
        <f t="shared" si="855"/>
        <v/>
      </c>
    </row>
    <row r="38696" spans="10:10" x14ac:dyDescent="0.25">
      <c r="J38696" t="str">
        <f t="shared" si="855"/>
        <v/>
      </c>
    </row>
    <row r="38697" spans="10:10" x14ac:dyDescent="0.25">
      <c r="J38697" t="str">
        <f t="shared" si="855"/>
        <v/>
      </c>
    </row>
    <row r="38698" spans="10:10" x14ac:dyDescent="0.25">
      <c r="J38698" t="str">
        <f t="shared" si="855"/>
        <v/>
      </c>
    </row>
    <row r="38699" spans="10:10" x14ac:dyDescent="0.25">
      <c r="J38699" t="str">
        <f t="shared" si="855"/>
        <v/>
      </c>
    </row>
    <row r="38700" spans="10:10" x14ac:dyDescent="0.25">
      <c r="J38700" t="str">
        <f t="shared" si="855"/>
        <v/>
      </c>
    </row>
    <row r="38701" spans="10:10" x14ac:dyDescent="0.25">
      <c r="J38701" t="str">
        <f t="shared" si="855"/>
        <v/>
      </c>
    </row>
    <row r="38702" spans="10:10" x14ac:dyDescent="0.25">
      <c r="J38702" t="str">
        <f t="shared" si="855"/>
        <v/>
      </c>
    </row>
    <row r="38703" spans="10:10" x14ac:dyDescent="0.25">
      <c r="J38703" t="str">
        <f t="shared" si="855"/>
        <v/>
      </c>
    </row>
    <row r="38704" spans="10:10" x14ac:dyDescent="0.25">
      <c r="J38704" t="str">
        <f t="shared" si="855"/>
        <v/>
      </c>
    </row>
    <row r="38705" spans="10:10" x14ac:dyDescent="0.25">
      <c r="J38705" t="str">
        <f t="shared" si="855"/>
        <v/>
      </c>
    </row>
    <row r="38706" spans="10:10" x14ac:dyDescent="0.25">
      <c r="J38706" t="str">
        <f t="shared" si="855"/>
        <v/>
      </c>
    </row>
    <row r="38707" spans="10:10" x14ac:dyDescent="0.25">
      <c r="J38707" t="str">
        <f t="shared" si="855"/>
        <v/>
      </c>
    </row>
    <row r="38708" spans="10:10" x14ac:dyDescent="0.25">
      <c r="J38708" t="str">
        <f t="shared" si="855"/>
        <v/>
      </c>
    </row>
    <row r="38709" spans="10:10" x14ac:dyDescent="0.25">
      <c r="J38709" t="str">
        <f t="shared" si="855"/>
        <v/>
      </c>
    </row>
    <row r="38710" spans="10:10" x14ac:dyDescent="0.25">
      <c r="J38710" t="str">
        <f t="shared" si="855"/>
        <v/>
      </c>
    </row>
    <row r="38711" spans="10:10" x14ac:dyDescent="0.25">
      <c r="J38711" t="str">
        <f t="shared" si="855"/>
        <v/>
      </c>
    </row>
    <row r="38712" spans="10:10" x14ac:dyDescent="0.25">
      <c r="J38712" t="str">
        <f t="shared" si="855"/>
        <v/>
      </c>
    </row>
    <row r="38713" spans="10:10" x14ac:dyDescent="0.25">
      <c r="J38713" t="str">
        <f t="shared" si="855"/>
        <v/>
      </c>
    </row>
    <row r="38714" spans="10:10" x14ac:dyDescent="0.25">
      <c r="J38714" t="str">
        <f t="shared" si="855"/>
        <v/>
      </c>
    </row>
    <row r="38715" spans="10:10" x14ac:dyDescent="0.25">
      <c r="J38715" t="str">
        <f t="shared" si="855"/>
        <v/>
      </c>
    </row>
    <row r="38716" spans="10:10" x14ac:dyDescent="0.25">
      <c r="J38716" t="str">
        <f t="shared" si="855"/>
        <v/>
      </c>
    </row>
    <row r="38717" spans="10:10" x14ac:dyDescent="0.25">
      <c r="J38717" t="str">
        <f t="shared" si="855"/>
        <v/>
      </c>
    </row>
    <row r="38718" spans="10:10" x14ac:dyDescent="0.25">
      <c r="J38718" t="str">
        <f t="shared" si="855"/>
        <v/>
      </c>
    </row>
    <row r="38719" spans="10:10" x14ac:dyDescent="0.25">
      <c r="J38719" t="str">
        <f t="shared" si="855"/>
        <v/>
      </c>
    </row>
    <row r="38720" spans="10:10" x14ac:dyDescent="0.25">
      <c r="J38720" t="str">
        <f t="shared" si="855"/>
        <v/>
      </c>
    </row>
    <row r="38721" spans="10:10" x14ac:dyDescent="0.25">
      <c r="J38721" t="str">
        <f t="shared" si="855"/>
        <v/>
      </c>
    </row>
    <row r="38722" spans="10:10" x14ac:dyDescent="0.25">
      <c r="J38722" t="str">
        <f t="shared" si="855"/>
        <v/>
      </c>
    </row>
    <row r="38723" spans="10:10" x14ac:dyDescent="0.25">
      <c r="J38723" t="str">
        <f t="shared" ref="J38723:J38786" si="856">B38723&amp;C38723&amp;E38723&amp;IF(C38723="Skog",F38723&amp;G38723,"")</f>
        <v/>
      </c>
    </row>
    <row r="38724" spans="10:10" x14ac:dyDescent="0.25">
      <c r="J38724" t="str">
        <f t="shared" si="856"/>
        <v/>
      </c>
    </row>
    <row r="38725" spans="10:10" x14ac:dyDescent="0.25">
      <c r="J38725" t="str">
        <f t="shared" si="856"/>
        <v/>
      </c>
    </row>
    <row r="38726" spans="10:10" x14ac:dyDescent="0.25">
      <c r="J38726" t="str">
        <f t="shared" si="856"/>
        <v/>
      </c>
    </row>
    <row r="38727" spans="10:10" x14ac:dyDescent="0.25">
      <c r="J38727" t="str">
        <f t="shared" si="856"/>
        <v/>
      </c>
    </row>
    <row r="38728" spans="10:10" x14ac:dyDescent="0.25">
      <c r="J38728" t="str">
        <f t="shared" si="856"/>
        <v/>
      </c>
    </row>
    <row r="38729" spans="10:10" x14ac:dyDescent="0.25">
      <c r="J38729" t="str">
        <f t="shared" si="856"/>
        <v/>
      </c>
    </row>
    <row r="38730" spans="10:10" x14ac:dyDescent="0.25">
      <c r="J38730" t="str">
        <f t="shared" si="856"/>
        <v/>
      </c>
    </row>
    <row r="38731" spans="10:10" x14ac:dyDescent="0.25">
      <c r="J38731" t="str">
        <f t="shared" si="856"/>
        <v/>
      </c>
    </row>
    <row r="38732" spans="10:10" x14ac:dyDescent="0.25">
      <c r="J38732" t="str">
        <f t="shared" si="856"/>
        <v/>
      </c>
    </row>
    <row r="38733" spans="10:10" x14ac:dyDescent="0.25">
      <c r="J38733" t="str">
        <f t="shared" si="856"/>
        <v/>
      </c>
    </row>
    <row r="38734" spans="10:10" x14ac:dyDescent="0.25">
      <c r="J38734" t="str">
        <f t="shared" si="856"/>
        <v/>
      </c>
    </row>
    <row r="38735" spans="10:10" x14ac:dyDescent="0.25">
      <c r="J38735" t="str">
        <f t="shared" si="856"/>
        <v/>
      </c>
    </row>
    <row r="38736" spans="10:10" x14ac:dyDescent="0.25">
      <c r="J38736" t="str">
        <f t="shared" si="856"/>
        <v/>
      </c>
    </row>
    <row r="38737" spans="10:10" x14ac:dyDescent="0.25">
      <c r="J38737" t="str">
        <f t="shared" si="856"/>
        <v/>
      </c>
    </row>
    <row r="38738" spans="10:10" x14ac:dyDescent="0.25">
      <c r="J38738" t="str">
        <f t="shared" si="856"/>
        <v/>
      </c>
    </row>
    <row r="38739" spans="10:10" x14ac:dyDescent="0.25">
      <c r="J38739" t="str">
        <f t="shared" si="856"/>
        <v/>
      </c>
    </row>
    <row r="38740" spans="10:10" x14ac:dyDescent="0.25">
      <c r="J38740" t="str">
        <f t="shared" si="856"/>
        <v/>
      </c>
    </row>
    <row r="38741" spans="10:10" x14ac:dyDescent="0.25">
      <c r="J38741" t="str">
        <f t="shared" si="856"/>
        <v/>
      </c>
    </row>
    <row r="38742" spans="10:10" x14ac:dyDescent="0.25">
      <c r="J38742" t="str">
        <f t="shared" si="856"/>
        <v/>
      </c>
    </row>
    <row r="38743" spans="10:10" x14ac:dyDescent="0.25">
      <c r="J38743" t="str">
        <f t="shared" si="856"/>
        <v/>
      </c>
    </row>
    <row r="38744" spans="10:10" x14ac:dyDescent="0.25">
      <c r="J38744" t="str">
        <f t="shared" si="856"/>
        <v/>
      </c>
    </row>
    <row r="38745" spans="10:10" x14ac:dyDescent="0.25">
      <c r="J38745" t="str">
        <f t="shared" si="856"/>
        <v/>
      </c>
    </row>
    <row r="38746" spans="10:10" x14ac:dyDescent="0.25">
      <c r="J38746" t="str">
        <f t="shared" si="856"/>
        <v/>
      </c>
    </row>
    <row r="38747" spans="10:10" x14ac:dyDescent="0.25">
      <c r="J38747" t="str">
        <f t="shared" si="856"/>
        <v/>
      </c>
    </row>
    <row r="38748" spans="10:10" x14ac:dyDescent="0.25">
      <c r="J38748" t="str">
        <f t="shared" si="856"/>
        <v/>
      </c>
    </row>
    <row r="38749" spans="10:10" x14ac:dyDescent="0.25">
      <c r="J38749" t="str">
        <f t="shared" si="856"/>
        <v/>
      </c>
    </row>
    <row r="38750" spans="10:10" x14ac:dyDescent="0.25">
      <c r="J38750" t="str">
        <f t="shared" si="856"/>
        <v/>
      </c>
    </row>
    <row r="38751" spans="10:10" x14ac:dyDescent="0.25">
      <c r="J38751" t="str">
        <f t="shared" si="856"/>
        <v/>
      </c>
    </row>
    <row r="38752" spans="10:10" x14ac:dyDescent="0.25">
      <c r="J38752" t="str">
        <f t="shared" si="856"/>
        <v/>
      </c>
    </row>
    <row r="38753" spans="10:10" x14ac:dyDescent="0.25">
      <c r="J38753" t="str">
        <f t="shared" si="856"/>
        <v/>
      </c>
    </row>
    <row r="38754" spans="10:10" x14ac:dyDescent="0.25">
      <c r="J38754" t="str">
        <f t="shared" si="856"/>
        <v/>
      </c>
    </row>
    <row r="38755" spans="10:10" x14ac:dyDescent="0.25">
      <c r="J38755" t="str">
        <f t="shared" si="856"/>
        <v/>
      </c>
    </row>
    <row r="38756" spans="10:10" x14ac:dyDescent="0.25">
      <c r="J38756" t="str">
        <f t="shared" si="856"/>
        <v/>
      </c>
    </row>
    <row r="38757" spans="10:10" x14ac:dyDescent="0.25">
      <c r="J38757" t="str">
        <f t="shared" si="856"/>
        <v/>
      </c>
    </row>
    <row r="38758" spans="10:10" x14ac:dyDescent="0.25">
      <c r="J38758" t="str">
        <f t="shared" si="856"/>
        <v/>
      </c>
    </row>
    <row r="38759" spans="10:10" x14ac:dyDescent="0.25">
      <c r="J38759" t="str">
        <f t="shared" si="856"/>
        <v/>
      </c>
    </row>
    <row r="38760" spans="10:10" x14ac:dyDescent="0.25">
      <c r="J38760" t="str">
        <f t="shared" si="856"/>
        <v/>
      </c>
    </row>
    <row r="38761" spans="10:10" x14ac:dyDescent="0.25">
      <c r="J38761" t="str">
        <f t="shared" si="856"/>
        <v/>
      </c>
    </row>
    <row r="38762" spans="10:10" x14ac:dyDescent="0.25">
      <c r="J38762" t="str">
        <f t="shared" si="856"/>
        <v/>
      </c>
    </row>
    <row r="38763" spans="10:10" x14ac:dyDescent="0.25">
      <c r="J38763" t="str">
        <f t="shared" si="856"/>
        <v/>
      </c>
    </row>
    <row r="38764" spans="10:10" x14ac:dyDescent="0.25">
      <c r="J38764" t="str">
        <f t="shared" si="856"/>
        <v/>
      </c>
    </row>
    <row r="38765" spans="10:10" x14ac:dyDescent="0.25">
      <c r="J38765" t="str">
        <f t="shared" si="856"/>
        <v/>
      </c>
    </row>
    <row r="38766" spans="10:10" x14ac:dyDescent="0.25">
      <c r="J38766" t="str">
        <f t="shared" si="856"/>
        <v/>
      </c>
    </row>
    <row r="38767" spans="10:10" x14ac:dyDescent="0.25">
      <c r="J38767" t="str">
        <f t="shared" si="856"/>
        <v/>
      </c>
    </row>
    <row r="38768" spans="10:10" x14ac:dyDescent="0.25">
      <c r="J38768" t="str">
        <f t="shared" si="856"/>
        <v/>
      </c>
    </row>
    <row r="38769" spans="10:10" x14ac:dyDescent="0.25">
      <c r="J38769" t="str">
        <f t="shared" si="856"/>
        <v/>
      </c>
    </row>
    <row r="38770" spans="10:10" x14ac:dyDescent="0.25">
      <c r="J38770" t="str">
        <f t="shared" si="856"/>
        <v/>
      </c>
    </row>
    <row r="38771" spans="10:10" x14ac:dyDescent="0.25">
      <c r="J38771" t="str">
        <f t="shared" si="856"/>
        <v/>
      </c>
    </row>
    <row r="38772" spans="10:10" x14ac:dyDescent="0.25">
      <c r="J38772" t="str">
        <f t="shared" si="856"/>
        <v/>
      </c>
    </row>
    <row r="38773" spans="10:10" x14ac:dyDescent="0.25">
      <c r="J38773" t="str">
        <f t="shared" si="856"/>
        <v/>
      </c>
    </row>
    <row r="38774" spans="10:10" x14ac:dyDescent="0.25">
      <c r="J38774" t="str">
        <f t="shared" si="856"/>
        <v/>
      </c>
    </row>
    <row r="38775" spans="10:10" x14ac:dyDescent="0.25">
      <c r="J38775" t="str">
        <f t="shared" si="856"/>
        <v/>
      </c>
    </row>
    <row r="38776" spans="10:10" x14ac:dyDescent="0.25">
      <c r="J38776" t="str">
        <f t="shared" si="856"/>
        <v/>
      </c>
    </row>
    <row r="38777" spans="10:10" x14ac:dyDescent="0.25">
      <c r="J38777" t="str">
        <f t="shared" si="856"/>
        <v/>
      </c>
    </row>
    <row r="38778" spans="10:10" x14ac:dyDescent="0.25">
      <c r="J38778" t="str">
        <f t="shared" si="856"/>
        <v/>
      </c>
    </row>
    <row r="38779" spans="10:10" x14ac:dyDescent="0.25">
      <c r="J38779" t="str">
        <f t="shared" si="856"/>
        <v/>
      </c>
    </row>
    <row r="38780" spans="10:10" x14ac:dyDescent="0.25">
      <c r="J38780" t="str">
        <f t="shared" si="856"/>
        <v/>
      </c>
    </row>
    <row r="38781" spans="10:10" x14ac:dyDescent="0.25">
      <c r="J38781" t="str">
        <f t="shared" si="856"/>
        <v/>
      </c>
    </row>
    <row r="38782" spans="10:10" x14ac:dyDescent="0.25">
      <c r="J38782" t="str">
        <f t="shared" si="856"/>
        <v/>
      </c>
    </row>
    <row r="38783" spans="10:10" x14ac:dyDescent="0.25">
      <c r="J38783" t="str">
        <f t="shared" si="856"/>
        <v/>
      </c>
    </row>
    <row r="38784" spans="10:10" x14ac:dyDescent="0.25">
      <c r="J38784" t="str">
        <f t="shared" si="856"/>
        <v/>
      </c>
    </row>
    <row r="38785" spans="10:10" x14ac:dyDescent="0.25">
      <c r="J38785" t="str">
        <f t="shared" si="856"/>
        <v/>
      </c>
    </row>
    <row r="38786" spans="10:10" x14ac:dyDescent="0.25">
      <c r="J38786" t="str">
        <f t="shared" si="856"/>
        <v/>
      </c>
    </row>
    <row r="38787" spans="10:10" x14ac:dyDescent="0.25">
      <c r="J38787" t="str">
        <f t="shared" ref="J38787:J38850" si="857">B38787&amp;C38787&amp;E38787&amp;IF(C38787="Skog",F38787&amp;G38787,"")</f>
        <v/>
      </c>
    </row>
    <row r="38788" spans="10:10" x14ac:dyDescent="0.25">
      <c r="J38788" t="str">
        <f t="shared" si="857"/>
        <v/>
      </c>
    </row>
    <row r="38789" spans="10:10" x14ac:dyDescent="0.25">
      <c r="J38789" t="str">
        <f t="shared" si="857"/>
        <v/>
      </c>
    </row>
    <row r="38790" spans="10:10" x14ac:dyDescent="0.25">
      <c r="J38790" t="str">
        <f t="shared" si="857"/>
        <v/>
      </c>
    </row>
    <row r="38791" spans="10:10" x14ac:dyDescent="0.25">
      <c r="J38791" t="str">
        <f t="shared" si="857"/>
        <v/>
      </c>
    </row>
    <row r="38792" spans="10:10" x14ac:dyDescent="0.25">
      <c r="J38792" t="str">
        <f t="shared" si="857"/>
        <v/>
      </c>
    </row>
    <row r="38793" spans="10:10" x14ac:dyDescent="0.25">
      <c r="J38793" t="str">
        <f t="shared" si="857"/>
        <v/>
      </c>
    </row>
    <row r="38794" spans="10:10" x14ac:dyDescent="0.25">
      <c r="J38794" t="str">
        <f t="shared" si="857"/>
        <v/>
      </c>
    </row>
    <row r="38795" spans="10:10" x14ac:dyDescent="0.25">
      <c r="J38795" t="str">
        <f t="shared" si="857"/>
        <v/>
      </c>
    </row>
    <row r="38796" spans="10:10" x14ac:dyDescent="0.25">
      <c r="J38796" t="str">
        <f t="shared" si="857"/>
        <v/>
      </c>
    </row>
    <row r="38797" spans="10:10" x14ac:dyDescent="0.25">
      <c r="J38797" t="str">
        <f t="shared" si="857"/>
        <v/>
      </c>
    </row>
    <row r="38798" spans="10:10" x14ac:dyDescent="0.25">
      <c r="J38798" t="str">
        <f t="shared" si="857"/>
        <v/>
      </c>
    </row>
    <row r="38799" spans="10:10" x14ac:dyDescent="0.25">
      <c r="J38799" t="str">
        <f t="shared" si="857"/>
        <v/>
      </c>
    </row>
    <row r="38800" spans="10:10" x14ac:dyDescent="0.25">
      <c r="J38800" t="str">
        <f t="shared" si="857"/>
        <v/>
      </c>
    </row>
    <row r="38801" spans="10:10" x14ac:dyDescent="0.25">
      <c r="J38801" t="str">
        <f t="shared" si="857"/>
        <v/>
      </c>
    </row>
    <row r="38802" spans="10:10" x14ac:dyDescent="0.25">
      <c r="J38802" t="str">
        <f t="shared" si="857"/>
        <v/>
      </c>
    </row>
    <row r="38803" spans="10:10" x14ac:dyDescent="0.25">
      <c r="J38803" t="str">
        <f t="shared" si="857"/>
        <v/>
      </c>
    </row>
    <row r="38804" spans="10:10" x14ac:dyDescent="0.25">
      <c r="J38804" t="str">
        <f t="shared" si="857"/>
        <v/>
      </c>
    </row>
    <row r="38805" spans="10:10" x14ac:dyDescent="0.25">
      <c r="J38805" t="str">
        <f t="shared" si="857"/>
        <v/>
      </c>
    </row>
    <row r="38806" spans="10:10" x14ac:dyDescent="0.25">
      <c r="J38806" t="str">
        <f t="shared" si="857"/>
        <v/>
      </c>
    </row>
    <row r="38807" spans="10:10" x14ac:dyDescent="0.25">
      <c r="J38807" t="str">
        <f t="shared" si="857"/>
        <v/>
      </c>
    </row>
    <row r="38808" spans="10:10" x14ac:dyDescent="0.25">
      <c r="J38808" t="str">
        <f t="shared" si="857"/>
        <v/>
      </c>
    </row>
    <row r="38809" spans="10:10" x14ac:dyDescent="0.25">
      <c r="J38809" t="str">
        <f t="shared" si="857"/>
        <v/>
      </c>
    </row>
    <row r="38810" spans="10:10" x14ac:dyDescent="0.25">
      <c r="J38810" t="str">
        <f t="shared" si="857"/>
        <v/>
      </c>
    </row>
    <row r="38811" spans="10:10" x14ac:dyDescent="0.25">
      <c r="J38811" t="str">
        <f t="shared" si="857"/>
        <v/>
      </c>
    </row>
    <row r="38812" spans="10:10" x14ac:dyDescent="0.25">
      <c r="J38812" t="str">
        <f t="shared" si="857"/>
        <v/>
      </c>
    </row>
    <row r="38813" spans="10:10" x14ac:dyDescent="0.25">
      <c r="J38813" t="str">
        <f t="shared" si="857"/>
        <v/>
      </c>
    </row>
    <row r="38814" spans="10:10" x14ac:dyDescent="0.25">
      <c r="J38814" t="str">
        <f t="shared" si="857"/>
        <v/>
      </c>
    </row>
    <row r="38815" spans="10:10" x14ac:dyDescent="0.25">
      <c r="J38815" t="str">
        <f t="shared" si="857"/>
        <v/>
      </c>
    </row>
    <row r="38816" spans="10:10" x14ac:dyDescent="0.25">
      <c r="J38816" t="str">
        <f t="shared" si="857"/>
        <v/>
      </c>
    </row>
    <row r="38817" spans="10:10" x14ac:dyDescent="0.25">
      <c r="J38817" t="str">
        <f t="shared" si="857"/>
        <v/>
      </c>
    </row>
    <row r="38818" spans="10:10" x14ac:dyDescent="0.25">
      <c r="J38818" t="str">
        <f t="shared" si="857"/>
        <v/>
      </c>
    </row>
    <row r="38819" spans="10:10" x14ac:dyDescent="0.25">
      <c r="J38819" t="str">
        <f t="shared" si="857"/>
        <v/>
      </c>
    </row>
    <row r="38820" spans="10:10" x14ac:dyDescent="0.25">
      <c r="J38820" t="str">
        <f t="shared" si="857"/>
        <v/>
      </c>
    </row>
    <row r="38821" spans="10:10" x14ac:dyDescent="0.25">
      <c r="J38821" t="str">
        <f t="shared" si="857"/>
        <v/>
      </c>
    </row>
    <row r="38822" spans="10:10" x14ac:dyDescent="0.25">
      <c r="J38822" t="str">
        <f t="shared" si="857"/>
        <v/>
      </c>
    </row>
    <row r="38823" spans="10:10" x14ac:dyDescent="0.25">
      <c r="J38823" t="str">
        <f t="shared" si="857"/>
        <v/>
      </c>
    </row>
    <row r="38824" spans="10:10" x14ac:dyDescent="0.25">
      <c r="J38824" t="str">
        <f t="shared" si="857"/>
        <v/>
      </c>
    </row>
    <row r="38825" spans="10:10" x14ac:dyDescent="0.25">
      <c r="J38825" t="str">
        <f t="shared" si="857"/>
        <v/>
      </c>
    </row>
    <row r="38826" spans="10:10" x14ac:dyDescent="0.25">
      <c r="J38826" t="str">
        <f t="shared" si="857"/>
        <v/>
      </c>
    </row>
    <row r="38827" spans="10:10" x14ac:dyDescent="0.25">
      <c r="J38827" t="str">
        <f t="shared" si="857"/>
        <v/>
      </c>
    </row>
    <row r="38828" spans="10:10" x14ac:dyDescent="0.25">
      <c r="J38828" t="str">
        <f t="shared" si="857"/>
        <v/>
      </c>
    </row>
    <row r="38829" spans="10:10" x14ac:dyDescent="0.25">
      <c r="J38829" t="str">
        <f t="shared" si="857"/>
        <v/>
      </c>
    </row>
    <row r="38830" spans="10:10" x14ac:dyDescent="0.25">
      <c r="J38830" t="str">
        <f t="shared" si="857"/>
        <v/>
      </c>
    </row>
    <row r="38831" spans="10:10" x14ac:dyDescent="0.25">
      <c r="J38831" t="str">
        <f t="shared" si="857"/>
        <v/>
      </c>
    </row>
    <row r="38832" spans="10:10" x14ac:dyDescent="0.25">
      <c r="J38832" t="str">
        <f t="shared" si="857"/>
        <v/>
      </c>
    </row>
    <row r="38833" spans="10:10" x14ac:dyDescent="0.25">
      <c r="J38833" t="str">
        <f t="shared" si="857"/>
        <v/>
      </c>
    </row>
    <row r="38834" spans="10:10" x14ac:dyDescent="0.25">
      <c r="J38834" t="str">
        <f t="shared" si="857"/>
        <v/>
      </c>
    </row>
    <row r="38835" spans="10:10" x14ac:dyDescent="0.25">
      <c r="J38835" t="str">
        <f t="shared" si="857"/>
        <v/>
      </c>
    </row>
    <row r="38836" spans="10:10" x14ac:dyDescent="0.25">
      <c r="J38836" t="str">
        <f t="shared" si="857"/>
        <v/>
      </c>
    </row>
    <row r="38837" spans="10:10" x14ac:dyDescent="0.25">
      <c r="J38837" t="str">
        <f t="shared" si="857"/>
        <v/>
      </c>
    </row>
    <row r="38838" spans="10:10" x14ac:dyDescent="0.25">
      <c r="J38838" t="str">
        <f t="shared" si="857"/>
        <v/>
      </c>
    </row>
    <row r="38839" spans="10:10" x14ac:dyDescent="0.25">
      <c r="J38839" t="str">
        <f t="shared" si="857"/>
        <v/>
      </c>
    </row>
    <row r="38840" spans="10:10" x14ac:dyDescent="0.25">
      <c r="J38840" t="str">
        <f t="shared" si="857"/>
        <v/>
      </c>
    </row>
    <row r="38841" spans="10:10" x14ac:dyDescent="0.25">
      <c r="J38841" t="str">
        <f t="shared" si="857"/>
        <v/>
      </c>
    </row>
    <row r="38842" spans="10:10" x14ac:dyDescent="0.25">
      <c r="J38842" t="str">
        <f t="shared" si="857"/>
        <v/>
      </c>
    </row>
    <row r="38843" spans="10:10" x14ac:dyDescent="0.25">
      <c r="J38843" t="str">
        <f t="shared" si="857"/>
        <v/>
      </c>
    </row>
    <row r="38844" spans="10:10" x14ac:dyDescent="0.25">
      <c r="J38844" t="str">
        <f t="shared" si="857"/>
        <v/>
      </c>
    </row>
    <row r="38845" spans="10:10" x14ac:dyDescent="0.25">
      <c r="J38845" t="str">
        <f t="shared" si="857"/>
        <v/>
      </c>
    </row>
    <row r="38846" spans="10:10" x14ac:dyDescent="0.25">
      <c r="J38846" t="str">
        <f t="shared" si="857"/>
        <v/>
      </c>
    </row>
    <row r="38847" spans="10:10" x14ac:dyDescent="0.25">
      <c r="J38847" t="str">
        <f t="shared" si="857"/>
        <v/>
      </c>
    </row>
    <row r="38848" spans="10:10" x14ac:dyDescent="0.25">
      <c r="J38848" t="str">
        <f t="shared" si="857"/>
        <v/>
      </c>
    </row>
    <row r="38849" spans="10:10" x14ac:dyDescent="0.25">
      <c r="J38849" t="str">
        <f t="shared" si="857"/>
        <v/>
      </c>
    </row>
    <row r="38850" spans="10:10" x14ac:dyDescent="0.25">
      <c r="J38850" t="str">
        <f t="shared" si="857"/>
        <v/>
      </c>
    </row>
    <row r="38851" spans="10:10" x14ac:dyDescent="0.25">
      <c r="J38851" t="str">
        <f t="shared" ref="J38851:J38914" si="858">B38851&amp;C38851&amp;E38851&amp;IF(C38851="Skog",F38851&amp;G38851,"")</f>
        <v/>
      </c>
    </row>
    <row r="38852" spans="10:10" x14ac:dyDescent="0.25">
      <c r="J38852" t="str">
        <f t="shared" si="858"/>
        <v/>
      </c>
    </row>
    <row r="38853" spans="10:10" x14ac:dyDescent="0.25">
      <c r="J38853" t="str">
        <f t="shared" si="858"/>
        <v/>
      </c>
    </row>
    <row r="38854" spans="10:10" x14ac:dyDescent="0.25">
      <c r="J38854" t="str">
        <f t="shared" si="858"/>
        <v/>
      </c>
    </row>
    <row r="38855" spans="10:10" x14ac:dyDescent="0.25">
      <c r="J38855" t="str">
        <f t="shared" si="858"/>
        <v/>
      </c>
    </row>
    <row r="38856" spans="10:10" x14ac:dyDescent="0.25">
      <c r="J38856" t="str">
        <f t="shared" si="858"/>
        <v/>
      </c>
    </row>
    <row r="38857" spans="10:10" x14ac:dyDescent="0.25">
      <c r="J38857" t="str">
        <f t="shared" si="858"/>
        <v/>
      </c>
    </row>
    <row r="38858" spans="10:10" x14ac:dyDescent="0.25">
      <c r="J38858" t="str">
        <f t="shared" si="858"/>
        <v/>
      </c>
    </row>
    <row r="38859" spans="10:10" x14ac:dyDescent="0.25">
      <c r="J38859" t="str">
        <f t="shared" si="858"/>
        <v/>
      </c>
    </row>
    <row r="38860" spans="10:10" x14ac:dyDescent="0.25">
      <c r="J38860" t="str">
        <f t="shared" si="858"/>
        <v/>
      </c>
    </row>
    <row r="38861" spans="10:10" x14ac:dyDescent="0.25">
      <c r="J38861" t="str">
        <f t="shared" si="858"/>
        <v/>
      </c>
    </row>
    <row r="38862" spans="10:10" x14ac:dyDescent="0.25">
      <c r="J38862" t="str">
        <f t="shared" si="858"/>
        <v/>
      </c>
    </row>
    <row r="38863" spans="10:10" x14ac:dyDescent="0.25">
      <c r="J38863" t="str">
        <f t="shared" si="858"/>
        <v/>
      </c>
    </row>
    <row r="38864" spans="10:10" x14ac:dyDescent="0.25">
      <c r="J38864" t="str">
        <f t="shared" si="858"/>
        <v/>
      </c>
    </row>
    <row r="38865" spans="10:10" x14ac:dyDescent="0.25">
      <c r="J38865" t="str">
        <f t="shared" si="858"/>
        <v/>
      </c>
    </row>
    <row r="38866" spans="10:10" x14ac:dyDescent="0.25">
      <c r="J38866" t="str">
        <f t="shared" si="858"/>
        <v/>
      </c>
    </row>
    <row r="38867" spans="10:10" x14ac:dyDescent="0.25">
      <c r="J38867" t="str">
        <f t="shared" si="858"/>
        <v/>
      </c>
    </row>
    <row r="38868" spans="10:10" x14ac:dyDescent="0.25">
      <c r="J38868" t="str">
        <f t="shared" si="858"/>
        <v/>
      </c>
    </row>
    <row r="38869" spans="10:10" x14ac:dyDescent="0.25">
      <c r="J38869" t="str">
        <f t="shared" si="858"/>
        <v/>
      </c>
    </row>
    <row r="38870" spans="10:10" x14ac:dyDescent="0.25">
      <c r="J38870" t="str">
        <f t="shared" si="858"/>
        <v/>
      </c>
    </row>
    <row r="38871" spans="10:10" x14ac:dyDescent="0.25">
      <c r="J38871" t="str">
        <f t="shared" si="858"/>
        <v/>
      </c>
    </row>
    <row r="38872" spans="10:10" x14ac:dyDescent="0.25">
      <c r="J38872" t="str">
        <f t="shared" si="858"/>
        <v/>
      </c>
    </row>
    <row r="38873" spans="10:10" x14ac:dyDescent="0.25">
      <c r="J38873" t="str">
        <f t="shared" si="858"/>
        <v/>
      </c>
    </row>
    <row r="38874" spans="10:10" x14ac:dyDescent="0.25">
      <c r="J38874" t="str">
        <f t="shared" si="858"/>
        <v/>
      </c>
    </row>
    <row r="38875" spans="10:10" x14ac:dyDescent="0.25">
      <c r="J38875" t="str">
        <f t="shared" si="858"/>
        <v/>
      </c>
    </row>
    <row r="38876" spans="10:10" x14ac:dyDescent="0.25">
      <c r="J38876" t="str">
        <f t="shared" si="858"/>
        <v/>
      </c>
    </row>
    <row r="38877" spans="10:10" x14ac:dyDescent="0.25">
      <c r="J38877" t="str">
        <f t="shared" si="858"/>
        <v/>
      </c>
    </row>
    <row r="38878" spans="10:10" x14ac:dyDescent="0.25">
      <c r="J38878" t="str">
        <f t="shared" si="858"/>
        <v/>
      </c>
    </row>
    <row r="38879" spans="10:10" x14ac:dyDescent="0.25">
      <c r="J38879" t="str">
        <f t="shared" si="858"/>
        <v/>
      </c>
    </row>
    <row r="38880" spans="10:10" x14ac:dyDescent="0.25">
      <c r="J38880" t="str">
        <f t="shared" si="858"/>
        <v/>
      </c>
    </row>
    <row r="38881" spans="10:10" x14ac:dyDescent="0.25">
      <c r="J38881" t="str">
        <f t="shared" si="858"/>
        <v/>
      </c>
    </row>
    <row r="38882" spans="10:10" x14ac:dyDescent="0.25">
      <c r="J38882" t="str">
        <f t="shared" si="858"/>
        <v/>
      </c>
    </row>
    <row r="38883" spans="10:10" x14ac:dyDescent="0.25">
      <c r="J38883" t="str">
        <f t="shared" si="858"/>
        <v/>
      </c>
    </row>
    <row r="38884" spans="10:10" x14ac:dyDescent="0.25">
      <c r="J38884" t="str">
        <f t="shared" si="858"/>
        <v/>
      </c>
    </row>
    <row r="38885" spans="10:10" x14ac:dyDescent="0.25">
      <c r="J38885" t="str">
        <f t="shared" si="858"/>
        <v/>
      </c>
    </row>
    <row r="38886" spans="10:10" x14ac:dyDescent="0.25">
      <c r="J38886" t="str">
        <f t="shared" si="858"/>
        <v/>
      </c>
    </row>
    <row r="38887" spans="10:10" x14ac:dyDescent="0.25">
      <c r="J38887" t="str">
        <f t="shared" si="858"/>
        <v/>
      </c>
    </row>
    <row r="38888" spans="10:10" x14ac:dyDescent="0.25">
      <c r="J38888" t="str">
        <f t="shared" si="858"/>
        <v/>
      </c>
    </row>
    <row r="38889" spans="10:10" x14ac:dyDescent="0.25">
      <c r="J38889" t="str">
        <f t="shared" si="858"/>
        <v/>
      </c>
    </row>
    <row r="38890" spans="10:10" x14ac:dyDescent="0.25">
      <c r="J38890" t="str">
        <f t="shared" si="858"/>
        <v/>
      </c>
    </row>
    <row r="38891" spans="10:10" x14ac:dyDescent="0.25">
      <c r="J38891" t="str">
        <f t="shared" si="858"/>
        <v/>
      </c>
    </row>
    <row r="38892" spans="10:10" x14ac:dyDescent="0.25">
      <c r="J38892" t="str">
        <f t="shared" si="858"/>
        <v/>
      </c>
    </row>
    <row r="38893" spans="10:10" x14ac:dyDescent="0.25">
      <c r="J38893" t="str">
        <f t="shared" si="858"/>
        <v/>
      </c>
    </row>
    <row r="38894" spans="10:10" x14ac:dyDescent="0.25">
      <c r="J38894" t="str">
        <f t="shared" si="858"/>
        <v/>
      </c>
    </row>
    <row r="38895" spans="10:10" x14ac:dyDescent="0.25">
      <c r="J38895" t="str">
        <f t="shared" si="858"/>
        <v/>
      </c>
    </row>
    <row r="38896" spans="10:10" x14ac:dyDescent="0.25">
      <c r="J38896" t="str">
        <f t="shared" si="858"/>
        <v/>
      </c>
    </row>
    <row r="38897" spans="10:10" x14ac:dyDescent="0.25">
      <c r="J38897" t="str">
        <f t="shared" si="858"/>
        <v/>
      </c>
    </row>
    <row r="38898" spans="10:10" x14ac:dyDescent="0.25">
      <c r="J38898" t="str">
        <f t="shared" si="858"/>
        <v/>
      </c>
    </row>
    <row r="38899" spans="10:10" x14ac:dyDescent="0.25">
      <c r="J38899" t="str">
        <f t="shared" si="858"/>
        <v/>
      </c>
    </row>
    <row r="38900" spans="10:10" x14ac:dyDescent="0.25">
      <c r="J38900" t="str">
        <f t="shared" si="858"/>
        <v/>
      </c>
    </row>
    <row r="38901" spans="10:10" x14ac:dyDescent="0.25">
      <c r="J38901" t="str">
        <f t="shared" si="858"/>
        <v/>
      </c>
    </row>
    <row r="38902" spans="10:10" x14ac:dyDescent="0.25">
      <c r="J38902" t="str">
        <f t="shared" si="858"/>
        <v/>
      </c>
    </row>
    <row r="38903" spans="10:10" x14ac:dyDescent="0.25">
      <c r="J38903" t="str">
        <f t="shared" si="858"/>
        <v/>
      </c>
    </row>
    <row r="38904" spans="10:10" x14ac:dyDescent="0.25">
      <c r="J38904" t="str">
        <f t="shared" si="858"/>
        <v/>
      </c>
    </row>
    <row r="38905" spans="10:10" x14ac:dyDescent="0.25">
      <c r="J38905" t="str">
        <f t="shared" si="858"/>
        <v/>
      </c>
    </row>
    <row r="38906" spans="10:10" x14ac:dyDescent="0.25">
      <c r="J38906" t="str">
        <f t="shared" si="858"/>
        <v/>
      </c>
    </row>
    <row r="38907" spans="10:10" x14ac:dyDescent="0.25">
      <c r="J38907" t="str">
        <f t="shared" si="858"/>
        <v/>
      </c>
    </row>
    <row r="38908" spans="10:10" x14ac:dyDescent="0.25">
      <c r="J38908" t="str">
        <f t="shared" si="858"/>
        <v/>
      </c>
    </row>
    <row r="38909" spans="10:10" x14ac:dyDescent="0.25">
      <c r="J38909" t="str">
        <f t="shared" si="858"/>
        <v/>
      </c>
    </row>
    <row r="38910" spans="10:10" x14ac:dyDescent="0.25">
      <c r="J38910" t="str">
        <f t="shared" si="858"/>
        <v/>
      </c>
    </row>
    <row r="38911" spans="10:10" x14ac:dyDescent="0.25">
      <c r="J38911" t="str">
        <f t="shared" si="858"/>
        <v/>
      </c>
    </row>
    <row r="38912" spans="10:10" x14ac:dyDescent="0.25">
      <c r="J38912" t="str">
        <f t="shared" si="858"/>
        <v/>
      </c>
    </row>
    <row r="38913" spans="10:10" x14ac:dyDescent="0.25">
      <c r="J38913" t="str">
        <f t="shared" si="858"/>
        <v/>
      </c>
    </row>
    <row r="38914" spans="10:10" x14ac:dyDescent="0.25">
      <c r="J38914" t="str">
        <f t="shared" si="858"/>
        <v/>
      </c>
    </row>
    <row r="38915" spans="10:10" x14ac:dyDescent="0.25">
      <c r="J38915" t="str">
        <f t="shared" ref="J38915:J38978" si="859">B38915&amp;C38915&amp;E38915&amp;IF(C38915="Skog",F38915&amp;G38915,"")</f>
        <v/>
      </c>
    </row>
    <row r="38916" spans="10:10" x14ac:dyDescent="0.25">
      <c r="J38916" t="str">
        <f t="shared" si="859"/>
        <v/>
      </c>
    </row>
    <row r="38917" spans="10:10" x14ac:dyDescent="0.25">
      <c r="J38917" t="str">
        <f t="shared" si="859"/>
        <v/>
      </c>
    </row>
    <row r="38918" spans="10:10" x14ac:dyDescent="0.25">
      <c r="J38918" t="str">
        <f t="shared" si="859"/>
        <v/>
      </c>
    </row>
    <row r="38919" spans="10:10" x14ac:dyDescent="0.25">
      <c r="J38919" t="str">
        <f t="shared" si="859"/>
        <v/>
      </c>
    </row>
    <row r="38920" spans="10:10" x14ac:dyDescent="0.25">
      <c r="J38920" t="str">
        <f t="shared" si="859"/>
        <v/>
      </c>
    </row>
    <row r="38921" spans="10:10" x14ac:dyDescent="0.25">
      <c r="J38921" t="str">
        <f t="shared" si="859"/>
        <v/>
      </c>
    </row>
    <row r="38922" spans="10:10" x14ac:dyDescent="0.25">
      <c r="J38922" t="str">
        <f t="shared" si="859"/>
        <v/>
      </c>
    </row>
    <row r="38923" spans="10:10" x14ac:dyDescent="0.25">
      <c r="J38923" t="str">
        <f t="shared" si="859"/>
        <v/>
      </c>
    </row>
    <row r="38924" spans="10:10" x14ac:dyDescent="0.25">
      <c r="J38924" t="str">
        <f t="shared" si="859"/>
        <v/>
      </c>
    </row>
    <row r="38925" spans="10:10" x14ac:dyDescent="0.25">
      <c r="J38925" t="str">
        <f t="shared" si="859"/>
        <v/>
      </c>
    </row>
    <row r="38926" spans="10:10" x14ac:dyDescent="0.25">
      <c r="J38926" t="str">
        <f t="shared" si="859"/>
        <v/>
      </c>
    </row>
    <row r="38927" spans="10:10" x14ac:dyDescent="0.25">
      <c r="J38927" t="str">
        <f t="shared" si="859"/>
        <v/>
      </c>
    </row>
    <row r="38928" spans="10:10" x14ac:dyDescent="0.25">
      <c r="J38928" t="str">
        <f t="shared" si="859"/>
        <v/>
      </c>
    </row>
    <row r="38929" spans="10:10" x14ac:dyDescent="0.25">
      <c r="J38929" t="str">
        <f t="shared" si="859"/>
        <v/>
      </c>
    </row>
    <row r="38930" spans="10:10" x14ac:dyDescent="0.25">
      <c r="J38930" t="str">
        <f t="shared" si="859"/>
        <v/>
      </c>
    </row>
    <row r="38931" spans="10:10" x14ac:dyDescent="0.25">
      <c r="J38931" t="str">
        <f t="shared" si="859"/>
        <v/>
      </c>
    </row>
    <row r="38932" spans="10:10" x14ac:dyDescent="0.25">
      <c r="J38932" t="str">
        <f t="shared" si="859"/>
        <v/>
      </c>
    </row>
    <row r="38933" spans="10:10" x14ac:dyDescent="0.25">
      <c r="J38933" t="str">
        <f t="shared" si="859"/>
        <v/>
      </c>
    </row>
    <row r="38934" spans="10:10" x14ac:dyDescent="0.25">
      <c r="J38934" t="str">
        <f t="shared" si="859"/>
        <v/>
      </c>
    </row>
    <row r="38935" spans="10:10" x14ac:dyDescent="0.25">
      <c r="J38935" t="str">
        <f t="shared" si="859"/>
        <v/>
      </c>
    </row>
    <row r="38936" spans="10:10" x14ac:dyDescent="0.25">
      <c r="J38936" t="str">
        <f t="shared" si="859"/>
        <v/>
      </c>
    </row>
    <row r="38937" spans="10:10" x14ac:dyDescent="0.25">
      <c r="J38937" t="str">
        <f t="shared" si="859"/>
        <v/>
      </c>
    </row>
    <row r="38938" spans="10:10" x14ac:dyDescent="0.25">
      <c r="J38938" t="str">
        <f t="shared" si="859"/>
        <v/>
      </c>
    </row>
    <row r="38939" spans="10:10" x14ac:dyDescent="0.25">
      <c r="J38939" t="str">
        <f t="shared" si="859"/>
        <v/>
      </c>
    </row>
    <row r="38940" spans="10:10" x14ac:dyDescent="0.25">
      <c r="J38940" t="str">
        <f t="shared" si="859"/>
        <v/>
      </c>
    </row>
    <row r="38941" spans="10:10" x14ac:dyDescent="0.25">
      <c r="J38941" t="str">
        <f t="shared" si="859"/>
        <v/>
      </c>
    </row>
    <row r="38942" spans="10:10" x14ac:dyDescent="0.25">
      <c r="J38942" t="str">
        <f t="shared" si="859"/>
        <v/>
      </c>
    </row>
    <row r="38943" spans="10:10" x14ac:dyDescent="0.25">
      <c r="J38943" t="str">
        <f t="shared" si="859"/>
        <v/>
      </c>
    </row>
    <row r="38944" spans="10:10" x14ac:dyDescent="0.25">
      <c r="J38944" t="str">
        <f t="shared" si="859"/>
        <v/>
      </c>
    </row>
    <row r="38945" spans="10:10" x14ac:dyDescent="0.25">
      <c r="J38945" t="str">
        <f t="shared" si="859"/>
        <v/>
      </c>
    </row>
    <row r="38946" spans="10:10" x14ac:dyDescent="0.25">
      <c r="J38946" t="str">
        <f t="shared" si="859"/>
        <v/>
      </c>
    </row>
    <row r="38947" spans="10:10" x14ac:dyDescent="0.25">
      <c r="J38947" t="str">
        <f t="shared" si="859"/>
        <v/>
      </c>
    </row>
    <row r="38948" spans="10:10" x14ac:dyDescent="0.25">
      <c r="J38948" t="str">
        <f t="shared" si="859"/>
        <v/>
      </c>
    </row>
    <row r="38949" spans="10:10" x14ac:dyDescent="0.25">
      <c r="J38949" t="str">
        <f t="shared" si="859"/>
        <v/>
      </c>
    </row>
    <row r="38950" spans="10:10" x14ac:dyDescent="0.25">
      <c r="J38950" t="str">
        <f t="shared" si="859"/>
        <v/>
      </c>
    </row>
    <row r="38951" spans="10:10" x14ac:dyDescent="0.25">
      <c r="J38951" t="str">
        <f t="shared" si="859"/>
        <v/>
      </c>
    </row>
    <row r="38952" spans="10:10" x14ac:dyDescent="0.25">
      <c r="J38952" t="str">
        <f t="shared" si="859"/>
        <v/>
      </c>
    </row>
    <row r="38953" spans="10:10" x14ac:dyDescent="0.25">
      <c r="J38953" t="str">
        <f t="shared" si="859"/>
        <v/>
      </c>
    </row>
    <row r="38954" spans="10:10" x14ac:dyDescent="0.25">
      <c r="J38954" t="str">
        <f t="shared" si="859"/>
        <v/>
      </c>
    </row>
    <row r="38955" spans="10:10" x14ac:dyDescent="0.25">
      <c r="J38955" t="str">
        <f t="shared" si="859"/>
        <v/>
      </c>
    </row>
    <row r="38956" spans="10:10" x14ac:dyDescent="0.25">
      <c r="J38956" t="str">
        <f t="shared" si="859"/>
        <v/>
      </c>
    </row>
    <row r="38957" spans="10:10" x14ac:dyDescent="0.25">
      <c r="J38957" t="str">
        <f t="shared" si="859"/>
        <v/>
      </c>
    </row>
    <row r="38958" spans="10:10" x14ac:dyDescent="0.25">
      <c r="J38958" t="str">
        <f t="shared" si="859"/>
        <v/>
      </c>
    </row>
    <row r="38959" spans="10:10" x14ac:dyDescent="0.25">
      <c r="J38959" t="str">
        <f t="shared" si="859"/>
        <v/>
      </c>
    </row>
    <row r="38960" spans="10:10" x14ac:dyDescent="0.25">
      <c r="J38960" t="str">
        <f t="shared" si="859"/>
        <v/>
      </c>
    </row>
    <row r="38961" spans="10:10" x14ac:dyDescent="0.25">
      <c r="J38961" t="str">
        <f t="shared" si="859"/>
        <v/>
      </c>
    </row>
    <row r="38962" spans="10:10" x14ac:dyDescent="0.25">
      <c r="J38962" t="str">
        <f t="shared" si="859"/>
        <v/>
      </c>
    </row>
    <row r="38963" spans="10:10" x14ac:dyDescent="0.25">
      <c r="J38963" t="str">
        <f t="shared" si="859"/>
        <v/>
      </c>
    </row>
    <row r="38964" spans="10:10" x14ac:dyDescent="0.25">
      <c r="J38964" t="str">
        <f t="shared" si="859"/>
        <v/>
      </c>
    </row>
    <row r="38965" spans="10:10" x14ac:dyDescent="0.25">
      <c r="J38965" t="str">
        <f t="shared" si="859"/>
        <v/>
      </c>
    </row>
    <row r="38966" spans="10:10" x14ac:dyDescent="0.25">
      <c r="J38966" t="str">
        <f t="shared" si="859"/>
        <v/>
      </c>
    </row>
    <row r="38967" spans="10:10" x14ac:dyDescent="0.25">
      <c r="J38967" t="str">
        <f t="shared" si="859"/>
        <v/>
      </c>
    </row>
    <row r="38968" spans="10:10" x14ac:dyDescent="0.25">
      <c r="J38968" t="str">
        <f t="shared" si="859"/>
        <v/>
      </c>
    </row>
    <row r="38969" spans="10:10" x14ac:dyDescent="0.25">
      <c r="J38969" t="str">
        <f t="shared" si="859"/>
        <v/>
      </c>
    </row>
    <row r="38970" spans="10:10" x14ac:dyDescent="0.25">
      <c r="J38970" t="str">
        <f t="shared" si="859"/>
        <v/>
      </c>
    </row>
    <row r="38971" spans="10:10" x14ac:dyDescent="0.25">
      <c r="J38971" t="str">
        <f t="shared" si="859"/>
        <v/>
      </c>
    </row>
    <row r="38972" spans="10:10" x14ac:dyDescent="0.25">
      <c r="J38972" t="str">
        <f t="shared" si="859"/>
        <v/>
      </c>
    </row>
    <row r="38973" spans="10:10" x14ac:dyDescent="0.25">
      <c r="J38973" t="str">
        <f t="shared" si="859"/>
        <v/>
      </c>
    </row>
    <row r="38974" spans="10:10" x14ac:dyDescent="0.25">
      <c r="J38974" t="str">
        <f t="shared" si="859"/>
        <v/>
      </c>
    </row>
    <row r="38975" spans="10:10" x14ac:dyDescent="0.25">
      <c r="J38975" t="str">
        <f t="shared" si="859"/>
        <v/>
      </c>
    </row>
    <row r="38976" spans="10:10" x14ac:dyDescent="0.25">
      <c r="J38976" t="str">
        <f t="shared" si="859"/>
        <v/>
      </c>
    </row>
    <row r="38977" spans="10:10" x14ac:dyDescent="0.25">
      <c r="J38977" t="str">
        <f t="shared" si="859"/>
        <v/>
      </c>
    </row>
    <row r="38978" spans="10:10" x14ac:dyDescent="0.25">
      <c r="J38978" t="str">
        <f t="shared" si="859"/>
        <v/>
      </c>
    </row>
    <row r="38979" spans="10:10" x14ac:dyDescent="0.25">
      <c r="J38979" t="str">
        <f t="shared" ref="J38979:J39042" si="860">B38979&amp;C38979&amp;E38979&amp;IF(C38979="Skog",F38979&amp;G38979,"")</f>
        <v/>
      </c>
    </row>
    <row r="38980" spans="10:10" x14ac:dyDescent="0.25">
      <c r="J38980" t="str">
        <f t="shared" si="860"/>
        <v/>
      </c>
    </row>
    <row r="38981" spans="10:10" x14ac:dyDescent="0.25">
      <c r="J38981" t="str">
        <f t="shared" si="860"/>
        <v/>
      </c>
    </row>
    <row r="38982" spans="10:10" x14ac:dyDescent="0.25">
      <c r="J38982" t="str">
        <f t="shared" si="860"/>
        <v/>
      </c>
    </row>
    <row r="38983" spans="10:10" x14ac:dyDescent="0.25">
      <c r="J38983" t="str">
        <f t="shared" si="860"/>
        <v/>
      </c>
    </row>
    <row r="38984" spans="10:10" x14ac:dyDescent="0.25">
      <c r="J38984" t="str">
        <f t="shared" si="860"/>
        <v/>
      </c>
    </row>
    <row r="38985" spans="10:10" x14ac:dyDescent="0.25">
      <c r="J38985" t="str">
        <f t="shared" si="860"/>
        <v/>
      </c>
    </row>
    <row r="38986" spans="10:10" x14ac:dyDescent="0.25">
      <c r="J38986" t="str">
        <f t="shared" si="860"/>
        <v/>
      </c>
    </row>
    <row r="38987" spans="10:10" x14ac:dyDescent="0.25">
      <c r="J38987" t="str">
        <f t="shared" si="860"/>
        <v/>
      </c>
    </row>
    <row r="38988" spans="10:10" x14ac:dyDescent="0.25">
      <c r="J38988" t="str">
        <f t="shared" si="860"/>
        <v/>
      </c>
    </row>
    <row r="38989" spans="10:10" x14ac:dyDescent="0.25">
      <c r="J38989" t="str">
        <f t="shared" si="860"/>
        <v/>
      </c>
    </row>
    <row r="38990" spans="10:10" x14ac:dyDescent="0.25">
      <c r="J38990" t="str">
        <f t="shared" si="860"/>
        <v/>
      </c>
    </row>
    <row r="38991" spans="10:10" x14ac:dyDescent="0.25">
      <c r="J38991" t="str">
        <f t="shared" si="860"/>
        <v/>
      </c>
    </row>
    <row r="38992" spans="10:10" x14ac:dyDescent="0.25">
      <c r="J38992" t="str">
        <f t="shared" si="860"/>
        <v/>
      </c>
    </row>
    <row r="38993" spans="10:10" x14ac:dyDescent="0.25">
      <c r="J38993" t="str">
        <f t="shared" si="860"/>
        <v/>
      </c>
    </row>
    <row r="38994" spans="10:10" x14ac:dyDescent="0.25">
      <c r="J38994" t="str">
        <f t="shared" si="860"/>
        <v/>
      </c>
    </row>
    <row r="38995" spans="10:10" x14ac:dyDescent="0.25">
      <c r="J38995" t="str">
        <f t="shared" si="860"/>
        <v/>
      </c>
    </row>
    <row r="38996" spans="10:10" x14ac:dyDescent="0.25">
      <c r="J38996" t="str">
        <f t="shared" si="860"/>
        <v/>
      </c>
    </row>
    <row r="38997" spans="10:10" x14ac:dyDescent="0.25">
      <c r="J38997" t="str">
        <f t="shared" si="860"/>
        <v/>
      </c>
    </row>
    <row r="38998" spans="10:10" x14ac:dyDescent="0.25">
      <c r="J38998" t="str">
        <f t="shared" si="860"/>
        <v/>
      </c>
    </row>
    <row r="38999" spans="10:10" x14ac:dyDescent="0.25">
      <c r="J38999" t="str">
        <f t="shared" si="860"/>
        <v/>
      </c>
    </row>
    <row r="39000" spans="10:10" x14ac:dyDescent="0.25">
      <c r="J39000" t="str">
        <f t="shared" si="860"/>
        <v/>
      </c>
    </row>
    <row r="39001" spans="10:10" x14ac:dyDescent="0.25">
      <c r="J39001" t="str">
        <f t="shared" si="860"/>
        <v/>
      </c>
    </row>
    <row r="39002" spans="10:10" x14ac:dyDescent="0.25">
      <c r="J39002" t="str">
        <f t="shared" si="860"/>
        <v/>
      </c>
    </row>
    <row r="39003" spans="10:10" x14ac:dyDescent="0.25">
      <c r="J39003" t="str">
        <f t="shared" si="860"/>
        <v/>
      </c>
    </row>
    <row r="39004" spans="10:10" x14ac:dyDescent="0.25">
      <c r="J39004" t="str">
        <f t="shared" si="860"/>
        <v/>
      </c>
    </row>
    <row r="39005" spans="10:10" x14ac:dyDescent="0.25">
      <c r="J39005" t="str">
        <f t="shared" si="860"/>
        <v/>
      </c>
    </row>
    <row r="39006" spans="10:10" x14ac:dyDescent="0.25">
      <c r="J39006" t="str">
        <f t="shared" si="860"/>
        <v/>
      </c>
    </row>
    <row r="39007" spans="10:10" x14ac:dyDescent="0.25">
      <c r="J39007" t="str">
        <f t="shared" si="860"/>
        <v/>
      </c>
    </row>
    <row r="39008" spans="10:10" x14ac:dyDescent="0.25">
      <c r="J39008" t="str">
        <f t="shared" si="860"/>
        <v/>
      </c>
    </row>
    <row r="39009" spans="10:10" x14ac:dyDescent="0.25">
      <c r="J39009" t="str">
        <f t="shared" si="860"/>
        <v/>
      </c>
    </row>
    <row r="39010" spans="10:10" x14ac:dyDescent="0.25">
      <c r="J39010" t="str">
        <f t="shared" si="860"/>
        <v/>
      </c>
    </row>
    <row r="39011" spans="10:10" x14ac:dyDescent="0.25">
      <c r="J39011" t="str">
        <f t="shared" si="860"/>
        <v/>
      </c>
    </row>
    <row r="39012" spans="10:10" x14ac:dyDescent="0.25">
      <c r="J39012" t="str">
        <f t="shared" si="860"/>
        <v/>
      </c>
    </row>
    <row r="39013" spans="10:10" x14ac:dyDescent="0.25">
      <c r="J39013" t="str">
        <f t="shared" si="860"/>
        <v/>
      </c>
    </row>
    <row r="39014" spans="10:10" x14ac:dyDescent="0.25">
      <c r="J39014" t="str">
        <f t="shared" si="860"/>
        <v/>
      </c>
    </row>
    <row r="39015" spans="10:10" x14ac:dyDescent="0.25">
      <c r="J39015" t="str">
        <f t="shared" si="860"/>
        <v/>
      </c>
    </row>
    <row r="39016" spans="10:10" x14ac:dyDescent="0.25">
      <c r="J39016" t="str">
        <f t="shared" si="860"/>
        <v/>
      </c>
    </row>
    <row r="39017" spans="10:10" x14ac:dyDescent="0.25">
      <c r="J39017" t="str">
        <f t="shared" si="860"/>
        <v/>
      </c>
    </row>
    <row r="39018" spans="10:10" x14ac:dyDescent="0.25">
      <c r="J39018" t="str">
        <f t="shared" si="860"/>
        <v/>
      </c>
    </row>
    <row r="39019" spans="10:10" x14ac:dyDescent="0.25">
      <c r="J39019" t="str">
        <f t="shared" si="860"/>
        <v/>
      </c>
    </row>
    <row r="39020" spans="10:10" x14ac:dyDescent="0.25">
      <c r="J39020" t="str">
        <f t="shared" si="860"/>
        <v/>
      </c>
    </row>
    <row r="39021" spans="10:10" x14ac:dyDescent="0.25">
      <c r="J39021" t="str">
        <f t="shared" si="860"/>
        <v/>
      </c>
    </row>
    <row r="39022" spans="10:10" x14ac:dyDescent="0.25">
      <c r="J39022" t="str">
        <f t="shared" si="860"/>
        <v/>
      </c>
    </row>
    <row r="39023" spans="10:10" x14ac:dyDescent="0.25">
      <c r="J39023" t="str">
        <f t="shared" si="860"/>
        <v/>
      </c>
    </row>
    <row r="39024" spans="10:10" x14ac:dyDescent="0.25">
      <c r="J39024" t="str">
        <f t="shared" si="860"/>
        <v/>
      </c>
    </row>
    <row r="39025" spans="10:10" x14ac:dyDescent="0.25">
      <c r="J39025" t="str">
        <f t="shared" si="860"/>
        <v/>
      </c>
    </row>
    <row r="39026" spans="10:10" x14ac:dyDescent="0.25">
      <c r="J39026" t="str">
        <f t="shared" si="860"/>
        <v/>
      </c>
    </row>
    <row r="39027" spans="10:10" x14ac:dyDescent="0.25">
      <c r="J39027" t="str">
        <f t="shared" si="860"/>
        <v/>
      </c>
    </row>
    <row r="39028" spans="10:10" x14ac:dyDescent="0.25">
      <c r="J39028" t="str">
        <f t="shared" si="860"/>
        <v/>
      </c>
    </row>
    <row r="39029" spans="10:10" x14ac:dyDescent="0.25">
      <c r="J39029" t="str">
        <f t="shared" si="860"/>
        <v/>
      </c>
    </row>
    <row r="39030" spans="10:10" x14ac:dyDescent="0.25">
      <c r="J39030" t="str">
        <f t="shared" si="860"/>
        <v/>
      </c>
    </row>
    <row r="39031" spans="10:10" x14ac:dyDescent="0.25">
      <c r="J39031" t="str">
        <f t="shared" si="860"/>
        <v/>
      </c>
    </row>
    <row r="39032" spans="10:10" x14ac:dyDescent="0.25">
      <c r="J39032" t="str">
        <f t="shared" si="860"/>
        <v/>
      </c>
    </row>
    <row r="39033" spans="10:10" x14ac:dyDescent="0.25">
      <c r="J39033" t="str">
        <f t="shared" si="860"/>
        <v/>
      </c>
    </row>
    <row r="39034" spans="10:10" x14ac:dyDescent="0.25">
      <c r="J39034" t="str">
        <f t="shared" si="860"/>
        <v/>
      </c>
    </row>
    <row r="39035" spans="10:10" x14ac:dyDescent="0.25">
      <c r="J39035" t="str">
        <f t="shared" si="860"/>
        <v/>
      </c>
    </row>
    <row r="39036" spans="10:10" x14ac:dyDescent="0.25">
      <c r="J39036" t="str">
        <f t="shared" si="860"/>
        <v/>
      </c>
    </row>
    <row r="39037" spans="10:10" x14ac:dyDescent="0.25">
      <c r="J39037" t="str">
        <f t="shared" si="860"/>
        <v/>
      </c>
    </row>
    <row r="39038" spans="10:10" x14ac:dyDescent="0.25">
      <c r="J39038" t="str">
        <f t="shared" si="860"/>
        <v/>
      </c>
    </row>
    <row r="39039" spans="10:10" x14ac:dyDescent="0.25">
      <c r="J39039" t="str">
        <f t="shared" si="860"/>
        <v/>
      </c>
    </row>
    <row r="39040" spans="10:10" x14ac:dyDescent="0.25">
      <c r="J39040" t="str">
        <f t="shared" si="860"/>
        <v/>
      </c>
    </row>
    <row r="39041" spans="10:10" x14ac:dyDescent="0.25">
      <c r="J39041" t="str">
        <f t="shared" si="860"/>
        <v/>
      </c>
    </row>
    <row r="39042" spans="10:10" x14ac:dyDescent="0.25">
      <c r="J39042" t="str">
        <f t="shared" si="860"/>
        <v/>
      </c>
    </row>
    <row r="39043" spans="10:10" x14ac:dyDescent="0.25">
      <c r="J39043" t="str">
        <f t="shared" ref="J39043:J39106" si="861">B39043&amp;C39043&amp;E39043&amp;IF(C39043="Skog",F39043&amp;G39043,"")</f>
        <v/>
      </c>
    </row>
    <row r="39044" spans="10:10" x14ac:dyDescent="0.25">
      <c r="J39044" t="str">
        <f t="shared" si="861"/>
        <v/>
      </c>
    </row>
    <row r="39045" spans="10:10" x14ac:dyDescent="0.25">
      <c r="J39045" t="str">
        <f t="shared" si="861"/>
        <v/>
      </c>
    </row>
    <row r="39046" spans="10:10" x14ac:dyDescent="0.25">
      <c r="J39046" t="str">
        <f t="shared" si="861"/>
        <v/>
      </c>
    </row>
    <row r="39047" spans="10:10" x14ac:dyDescent="0.25">
      <c r="J39047" t="str">
        <f t="shared" si="861"/>
        <v/>
      </c>
    </row>
    <row r="39048" spans="10:10" x14ac:dyDescent="0.25">
      <c r="J39048" t="str">
        <f t="shared" si="861"/>
        <v/>
      </c>
    </row>
    <row r="39049" spans="10:10" x14ac:dyDescent="0.25">
      <c r="J39049" t="str">
        <f t="shared" si="861"/>
        <v/>
      </c>
    </row>
    <row r="39050" spans="10:10" x14ac:dyDescent="0.25">
      <c r="J39050" t="str">
        <f t="shared" si="861"/>
        <v/>
      </c>
    </row>
    <row r="39051" spans="10:10" x14ac:dyDescent="0.25">
      <c r="J39051" t="str">
        <f t="shared" si="861"/>
        <v/>
      </c>
    </row>
    <row r="39052" spans="10:10" x14ac:dyDescent="0.25">
      <c r="J39052" t="str">
        <f t="shared" si="861"/>
        <v/>
      </c>
    </row>
    <row r="39053" spans="10:10" x14ac:dyDescent="0.25">
      <c r="J39053" t="str">
        <f t="shared" si="861"/>
        <v/>
      </c>
    </row>
    <row r="39054" spans="10:10" x14ac:dyDescent="0.25">
      <c r="J39054" t="str">
        <f t="shared" si="861"/>
        <v/>
      </c>
    </row>
    <row r="39055" spans="10:10" x14ac:dyDescent="0.25">
      <c r="J39055" t="str">
        <f t="shared" si="861"/>
        <v/>
      </c>
    </row>
    <row r="39056" spans="10:10" x14ac:dyDescent="0.25">
      <c r="J39056" t="str">
        <f t="shared" si="861"/>
        <v/>
      </c>
    </row>
    <row r="39057" spans="10:10" x14ac:dyDescent="0.25">
      <c r="J39057" t="str">
        <f t="shared" si="861"/>
        <v/>
      </c>
    </row>
    <row r="39058" spans="10:10" x14ac:dyDescent="0.25">
      <c r="J39058" t="str">
        <f t="shared" si="861"/>
        <v/>
      </c>
    </row>
    <row r="39059" spans="10:10" x14ac:dyDescent="0.25">
      <c r="J39059" t="str">
        <f t="shared" si="861"/>
        <v/>
      </c>
    </row>
    <row r="39060" spans="10:10" x14ac:dyDescent="0.25">
      <c r="J39060" t="str">
        <f t="shared" si="861"/>
        <v/>
      </c>
    </row>
    <row r="39061" spans="10:10" x14ac:dyDescent="0.25">
      <c r="J39061" t="str">
        <f t="shared" si="861"/>
        <v/>
      </c>
    </row>
    <row r="39062" spans="10:10" x14ac:dyDescent="0.25">
      <c r="J39062" t="str">
        <f t="shared" si="861"/>
        <v/>
      </c>
    </row>
    <row r="39063" spans="10:10" x14ac:dyDescent="0.25">
      <c r="J39063" t="str">
        <f t="shared" si="861"/>
        <v/>
      </c>
    </row>
    <row r="39064" spans="10:10" x14ac:dyDescent="0.25">
      <c r="J39064" t="str">
        <f t="shared" si="861"/>
        <v/>
      </c>
    </row>
    <row r="39065" spans="10:10" x14ac:dyDescent="0.25">
      <c r="J39065" t="str">
        <f t="shared" si="861"/>
        <v/>
      </c>
    </row>
    <row r="39066" spans="10:10" x14ac:dyDescent="0.25">
      <c r="J39066" t="str">
        <f t="shared" si="861"/>
        <v/>
      </c>
    </row>
    <row r="39067" spans="10:10" x14ac:dyDescent="0.25">
      <c r="J39067" t="str">
        <f t="shared" si="861"/>
        <v/>
      </c>
    </row>
    <row r="39068" spans="10:10" x14ac:dyDescent="0.25">
      <c r="J39068" t="str">
        <f t="shared" si="861"/>
        <v/>
      </c>
    </row>
    <row r="39069" spans="10:10" x14ac:dyDescent="0.25">
      <c r="J39069" t="str">
        <f t="shared" si="861"/>
        <v/>
      </c>
    </row>
    <row r="39070" spans="10:10" x14ac:dyDescent="0.25">
      <c r="J39070" t="str">
        <f t="shared" si="861"/>
        <v/>
      </c>
    </row>
    <row r="39071" spans="10:10" x14ac:dyDescent="0.25">
      <c r="J39071" t="str">
        <f t="shared" si="861"/>
        <v/>
      </c>
    </row>
    <row r="39072" spans="10:10" x14ac:dyDescent="0.25">
      <c r="J39072" t="str">
        <f t="shared" si="861"/>
        <v/>
      </c>
    </row>
    <row r="39073" spans="10:10" x14ac:dyDescent="0.25">
      <c r="J39073" t="str">
        <f t="shared" si="861"/>
        <v/>
      </c>
    </row>
    <row r="39074" spans="10:10" x14ac:dyDescent="0.25">
      <c r="J39074" t="str">
        <f t="shared" si="861"/>
        <v/>
      </c>
    </row>
    <row r="39075" spans="10:10" x14ac:dyDescent="0.25">
      <c r="J39075" t="str">
        <f t="shared" si="861"/>
        <v/>
      </c>
    </row>
    <row r="39076" spans="10:10" x14ac:dyDescent="0.25">
      <c r="J39076" t="str">
        <f t="shared" si="861"/>
        <v/>
      </c>
    </row>
    <row r="39077" spans="10:10" x14ac:dyDescent="0.25">
      <c r="J39077" t="str">
        <f t="shared" si="861"/>
        <v/>
      </c>
    </row>
    <row r="39078" spans="10:10" x14ac:dyDescent="0.25">
      <c r="J39078" t="str">
        <f t="shared" si="861"/>
        <v/>
      </c>
    </row>
    <row r="39079" spans="10:10" x14ac:dyDescent="0.25">
      <c r="J39079" t="str">
        <f t="shared" si="861"/>
        <v/>
      </c>
    </row>
    <row r="39080" spans="10:10" x14ac:dyDescent="0.25">
      <c r="J39080" t="str">
        <f t="shared" si="861"/>
        <v/>
      </c>
    </row>
    <row r="39081" spans="10:10" x14ac:dyDescent="0.25">
      <c r="J39081" t="str">
        <f t="shared" si="861"/>
        <v/>
      </c>
    </row>
    <row r="39082" spans="10:10" x14ac:dyDescent="0.25">
      <c r="J39082" t="str">
        <f t="shared" si="861"/>
        <v/>
      </c>
    </row>
    <row r="39083" spans="10:10" x14ac:dyDescent="0.25">
      <c r="J39083" t="str">
        <f t="shared" si="861"/>
        <v/>
      </c>
    </row>
    <row r="39084" spans="10:10" x14ac:dyDescent="0.25">
      <c r="J39084" t="str">
        <f t="shared" si="861"/>
        <v/>
      </c>
    </row>
    <row r="39085" spans="10:10" x14ac:dyDescent="0.25">
      <c r="J39085" t="str">
        <f t="shared" si="861"/>
        <v/>
      </c>
    </row>
    <row r="39086" spans="10:10" x14ac:dyDescent="0.25">
      <c r="J39086" t="str">
        <f t="shared" si="861"/>
        <v/>
      </c>
    </row>
    <row r="39087" spans="10:10" x14ac:dyDescent="0.25">
      <c r="J39087" t="str">
        <f t="shared" si="861"/>
        <v/>
      </c>
    </row>
    <row r="39088" spans="10:10" x14ac:dyDescent="0.25">
      <c r="J39088" t="str">
        <f t="shared" si="861"/>
        <v/>
      </c>
    </row>
    <row r="39089" spans="10:10" x14ac:dyDescent="0.25">
      <c r="J39089" t="str">
        <f t="shared" si="861"/>
        <v/>
      </c>
    </row>
    <row r="39090" spans="10:10" x14ac:dyDescent="0.25">
      <c r="J39090" t="str">
        <f t="shared" si="861"/>
        <v/>
      </c>
    </row>
    <row r="39091" spans="10:10" x14ac:dyDescent="0.25">
      <c r="J39091" t="str">
        <f t="shared" si="861"/>
        <v/>
      </c>
    </row>
    <row r="39092" spans="10:10" x14ac:dyDescent="0.25">
      <c r="J39092" t="str">
        <f t="shared" si="861"/>
        <v/>
      </c>
    </row>
    <row r="39093" spans="10:10" x14ac:dyDescent="0.25">
      <c r="J39093" t="str">
        <f t="shared" si="861"/>
        <v/>
      </c>
    </row>
    <row r="39094" spans="10:10" x14ac:dyDescent="0.25">
      <c r="J39094" t="str">
        <f t="shared" si="861"/>
        <v/>
      </c>
    </row>
    <row r="39095" spans="10:10" x14ac:dyDescent="0.25">
      <c r="J39095" t="str">
        <f t="shared" si="861"/>
        <v/>
      </c>
    </row>
    <row r="39096" spans="10:10" x14ac:dyDescent="0.25">
      <c r="J39096" t="str">
        <f t="shared" si="861"/>
        <v/>
      </c>
    </row>
    <row r="39097" spans="10:10" x14ac:dyDescent="0.25">
      <c r="J39097" t="str">
        <f t="shared" si="861"/>
        <v/>
      </c>
    </row>
    <row r="39098" spans="10:10" x14ac:dyDescent="0.25">
      <c r="J39098" t="str">
        <f t="shared" si="861"/>
        <v/>
      </c>
    </row>
    <row r="39099" spans="10:10" x14ac:dyDescent="0.25">
      <c r="J39099" t="str">
        <f t="shared" si="861"/>
        <v/>
      </c>
    </row>
    <row r="39100" spans="10:10" x14ac:dyDescent="0.25">
      <c r="J39100" t="str">
        <f t="shared" si="861"/>
        <v/>
      </c>
    </row>
    <row r="39101" spans="10:10" x14ac:dyDescent="0.25">
      <c r="J39101" t="str">
        <f t="shared" si="861"/>
        <v/>
      </c>
    </row>
    <row r="39102" spans="10:10" x14ac:dyDescent="0.25">
      <c r="J39102" t="str">
        <f t="shared" si="861"/>
        <v/>
      </c>
    </row>
    <row r="39103" spans="10:10" x14ac:dyDescent="0.25">
      <c r="J39103" t="str">
        <f t="shared" si="861"/>
        <v/>
      </c>
    </row>
    <row r="39104" spans="10:10" x14ac:dyDescent="0.25">
      <c r="J39104" t="str">
        <f t="shared" si="861"/>
        <v/>
      </c>
    </row>
    <row r="39105" spans="10:10" x14ac:dyDescent="0.25">
      <c r="J39105" t="str">
        <f t="shared" si="861"/>
        <v/>
      </c>
    </row>
    <row r="39106" spans="10:10" x14ac:dyDescent="0.25">
      <c r="J39106" t="str">
        <f t="shared" si="861"/>
        <v/>
      </c>
    </row>
    <row r="39107" spans="10:10" x14ac:dyDescent="0.25">
      <c r="J39107" t="str">
        <f t="shared" ref="J39107:J39170" si="862">B39107&amp;C39107&amp;E39107&amp;IF(C39107="Skog",F39107&amp;G39107,"")</f>
        <v/>
      </c>
    </row>
    <row r="39108" spans="10:10" x14ac:dyDescent="0.25">
      <c r="J39108" t="str">
        <f t="shared" si="862"/>
        <v/>
      </c>
    </row>
    <row r="39109" spans="10:10" x14ac:dyDescent="0.25">
      <c r="J39109" t="str">
        <f t="shared" si="862"/>
        <v/>
      </c>
    </row>
    <row r="39110" spans="10:10" x14ac:dyDescent="0.25">
      <c r="J39110" t="str">
        <f t="shared" si="862"/>
        <v/>
      </c>
    </row>
    <row r="39111" spans="10:10" x14ac:dyDescent="0.25">
      <c r="J39111" t="str">
        <f t="shared" si="862"/>
        <v/>
      </c>
    </row>
    <row r="39112" spans="10:10" x14ac:dyDescent="0.25">
      <c r="J39112" t="str">
        <f t="shared" si="862"/>
        <v/>
      </c>
    </row>
    <row r="39113" spans="10:10" x14ac:dyDescent="0.25">
      <c r="J39113" t="str">
        <f t="shared" si="862"/>
        <v/>
      </c>
    </row>
    <row r="39114" spans="10:10" x14ac:dyDescent="0.25">
      <c r="J39114" t="str">
        <f t="shared" si="862"/>
        <v/>
      </c>
    </row>
    <row r="39115" spans="10:10" x14ac:dyDescent="0.25">
      <c r="J39115" t="str">
        <f t="shared" si="862"/>
        <v/>
      </c>
    </row>
    <row r="39116" spans="10:10" x14ac:dyDescent="0.25">
      <c r="J39116" t="str">
        <f t="shared" si="862"/>
        <v/>
      </c>
    </row>
    <row r="39117" spans="10:10" x14ac:dyDescent="0.25">
      <c r="J39117" t="str">
        <f t="shared" si="862"/>
        <v/>
      </c>
    </row>
    <row r="39118" spans="10:10" x14ac:dyDescent="0.25">
      <c r="J39118" t="str">
        <f t="shared" si="862"/>
        <v/>
      </c>
    </row>
    <row r="39119" spans="10:10" x14ac:dyDescent="0.25">
      <c r="J39119" t="str">
        <f t="shared" si="862"/>
        <v/>
      </c>
    </row>
    <row r="39120" spans="10:10" x14ac:dyDescent="0.25">
      <c r="J39120" t="str">
        <f t="shared" si="862"/>
        <v/>
      </c>
    </row>
    <row r="39121" spans="10:10" x14ac:dyDescent="0.25">
      <c r="J39121" t="str">
        <f t="shared" si="862"/>
        <v/>
      </c>
    </row>
    <row r="39122" spans="10:10" x14ac:dyDescent="0.25">
      <c r="J39122" t="str">
        <f t="shared" si="862"/>
        <v/>
      </c>
    </row>
    <row r="39123" spans="10:10" x14ac:dyDescent="0.25">
      <c r="J39123" t="str">
        <f t="shared" si="862"/>
        <v/>
      </c>
    </row>
    <row r="39124" spans="10:10" x14ac:dyDescent="0.25">
      <c r="J39124" t="str">
        <f t="shared" si="862"/>
        <v/>
      </c>
    </row>
    <row r="39125" spans="10:10" x14ac:dyDescent="0.25">
      <c r="J39125" t="str">
        <f t="shared" si="862"/>
        <v/>
      </c>
    </row>
    <row r="39126" spans="10:10" x14ac:dyDescent="0.25">
      <c r="J39126" t="str">
        <f t="shared" si="862"/>
        <v/>
      </c>
    </row>
    <row r="39127" spans="10:10" x14ac:dyDescent="0.25">
      <c r="J39127" t="str">
        <f t="shared" si="862"/>
        <v/>
      </c>
    </row>
    <row r="39128" spans="10:10" x14ac:dyDescent="0.25">
      <c r="J39128" t="str">
        <f t="shared" si="862"/>
        <v/>
      </c>
    </row>
    <row r="39129" spans="10:10" x14ac:dyDescent="0.25">
      <c r="J39129" t="str">
        <f t="shared" si="862"/>
        <v/>
      </c>
    </row>
    <row r="39130" spans="10:10" x14ac:dyDescent="0.25">
      <c r="J39130" t="str">
        <f t="shared" si="862"/>
        <v/>
      </c>
    </row>
    <row r="39131" spans="10:10" x14ac:dyDescent="0.25">
      <c r="J39131" t="str">
        <f t="shared" si="862"/>
        <v/>
      </c>
    </row>
    <row r="39132" spans="10:10" x14ac:dyDescent="0.25">
      <c r="J39132" t="str">
        <f t="shared" si="862"/>
        <v/>
      </c>
    </row>
    <row r="39133" spans="10:10" x14ac:dyDescent="0.25">
      <c r="J39133" t="str">
        <f t="shared" si="862"/>
        <v/>
      </c>
    </row>
    <row r="39134" spans="10:10" x14ac:dyDescent="0.25">
      <c r="J39134" t="str">
        <f t="shared" si="862"/>
        <v/>
      </c>
    </row>
    <row r="39135" spans="10:10" x14ac:dyDescent="0.25">
      <c r="J39135" t="str">
        <f t="shared" si="862"/>
        <v/>
      </c>
    </row>
    <row r="39136" spans="10:10" x14ac:dyDescent="0.25">
      <c r="J39136" t="str">
        <f t="shared" si="862"/>
        <v/>
      </c>
    </row>
    <row r="39137" spans="10:10" x14ac:dyDescent="0.25">
      <c r="J39137" t="str">
        <f t="shared" si="862"/>
        <v/>
      </c>
    </row>
    <row r="39138" spans="10:10" x14ac:dyDescent="0.25">
      <c r="J39138" t="str">
        <f t="shared" si="862"/>
        <v/>
      </c>
    </row>
    <row r="39139" spans="10:10" x14ac:dyDescent="0.25">
      <c r="J39139" t="str">
        <f t="shared" si="862"/>
        <v/>
      </c>
    </row>
    <row r="39140" spans="10:10" x14ac:dyDescent="0.25">
      <c r="J39140" t="str">
        <f t="shared" si="862"/>
        <v/>
      </c>
    </row>
    <row r="39141" spans="10:10" x14ac:dyDescent="0.25">
      <c r="J39141" t="str">
        <f t="shared" si="862"/>
        <v/>
      </c>
    </row>
    <row r="39142" spans="10:10" x14ac:dyDescent="0.25">
      <c r="J39142" t="str">
        <f t="shared" si="862"/>
        <v/>
      </c>
    </row>
    <row r="39143" spans="10:10" x14ac:dyDescent="0.25">
      <c r="J39143" t="str">
        <f t="shared" si="862"/>
        <v/>
      </c>
    </row>
    <row r="39144" spans="10:10" x14ac:dyDescent="0.25">
      <c r="J39144" t="str">
        <f t="shared" si="862"/>
        <v/>
      </c>
    </row>
    <row r="39145" spans="10:10" x14ac:dyDescent="0.25">
      <c r="J39145" t="str">
        <f t="shared" si="862"/>
        <v/>
      </c>
    </row>
    <row r="39146" spans="10:10" x14ac:dyDescent="0.25">
      <c r="J39146" t="str">
        <f t="shared" si="862"/>
        <v/>
      </c>
    </row>
    <row r="39147" spans="10:10" x14ac:dyDescent="0.25">
      <c r="J39147" t="str">
        <f t="shared" si="862"/>
        <v/>
      </c>
    </row>
    <row r="39148" spans="10:10" x14ac:dyDescent="0.25">
      <c r="J39148" t="str">
        <f t="shared" si="862"/>
        <v/>
      </c>
    </row>
    <row r="39149" spans="10:10" x14ac:dyDescent="0.25">
      <c r="J39149" t="str">
        <f t="shared" si="862"/>
        <v/>
      </c>
    </row>
    <row r="39150" spans="10:10" x14ac:dyDescent="0.25">
      <c r="J39150" t="str">
        <f t="shared" si="862"/>
        <v/>
      </c>
    </row>
    <row r="39151" spans="10:10" x14ac:dyDescent="0.25">
      <c r="J39151" t="str">
        <f t="shared" si="862"/>
        <v/>
      </c>
    </row>
    <row r="39152" spans="10:10" x14ac:dyDescent="0.25">
      <c r="J39152" t="str">
        <f t="shared" si="862"/>
        <v/>
      </c>
    </row>
    <row r="39153" spans="10:10" x14ac:dyDescent="0.25">
      <c r="J39153" t="str">
        <f t="shared" si="862"/>
        <v/>
      </c>
    </row>
    <row r="39154" spans="10:10" x14ac:dyDescent="0.25">
      <c r="J39154" t="str">
        <f t="shared" si="862"/>
        <v/>
      </c>
    </row>
    <row r="39155" spans="10:10" x14ac:dyDescent="0.25">
      <c r="J39155" t="str">
        <f t="shared" si="862"/>
        <v/>
      </c>
    </row>
    <row r="39156" spans="10:10" x14ac:dyDescent="0.25">
      <c r="J39156" t="str">
        <f t="shared" si="862"/>
        <v/>
      </c>
    </row>
    <row r="39157" spans="10:10" x14ac:dyDescent="0.25">
      <c r="J39157" t="str">
        <f t="shared" si="862"/>
        <v/>
      </c>
    </row>
    <row r="39158" spans="10:10" x14ac:dyDescent="0.25">
      <c r="J39158" t="str">
        <f t="shared" si="862"/>
        <v/>
      </c>
    </row>
    <row r="39159" spans="10:10" x14ac:dyDescent="0.25">
      <c r="J39159" t="str">
        <f t="shared" si="862"/>
        <v/>
      </c>
    </row>
    <row r="39160" spans="10:10" x14ac:dyDescent="0.25">
      <c r="J39160" t="str">
        <f t="shared" si="862"/>
        <v/>
      </c>
    </row>
    <row r="39161" spans="10:10" x14ac:dyDescent="0.25">
      <c r="J39161" t="str">
        <f t="shared" si="862"/>
        <v/>
      </c>
    </row>
    <row r="39162" spans="10:10" x14ac:dyDescent="0.25">
      <c r="J39162" t="str">
        <f t="shared" si="862"/>
        <v/>
      </c>
    </row>
    <row r="39163" spans="10:10" x14ac:dyDescent="0.25">
      <c r="J39163" t="str">
        <f t="shared" si="862"/>
        <v/>
      </c>
    </row>
    <row r="39164" spans="10:10" x14ac:dyDescent="0.25">
      <c r="J39164" t="str">
        <f t="shared" si="862"/>
        <v/>
      </c>
    </row>
    <row r="39165" spans="10:10" x14ac:dyDescent="0.25">
      <c r="J39165" t="str">
        <f t="shared" si="862"/>
        <v/>
      </c>
    </row>
    <row r="39166" spans="10:10" x14ac:dyDescent="0.25">
      <c r="J39166" t="str">
        <f t="shared" si="862"/>
        <v/>
      </c>
    </row>
    <row r="39167" spans="10:10" x14ac:dyDescent="0.25">
      <c r="J39167" t="str">
        <f t="shared" si="862"/>
        <v/>
      </c>
    </row>
    <row r="39168" spans="10:10" x14ac:dyDescent="0.25">
      <c r="J39168" t="str">
        <f t="shared" si="862"/>
        <v/>
      </c>
    </row>
    <row r="39169" spans="10:10" x14ac:dyDescent="0.25">
      <c r="J39169" t="str">
        <f t="shared" si="862"/>
        <v/>
      </c>
    </row>
    <row r="39170" spans="10:10" x14ac:dyDescent="0.25">
      <c r="J39170" t="str">
        <f t="shared" si="862"/>
        <v/>
      </c>
    </row>
    <row r="39171" spans="10:10" x14ac:dyDescent="0.25">
      <c r="J39171" t="str">
        <f t="shared" ref="J39171:J39234" si="863">B39171&amp;C39171&amp;E39171&amp;IF(C39171="Skog",F39171&amp;G39171,"")</f>
        <v/>
      </c>
    </row>
    <row r="39172" spans="10:10" x14ac:dyDescent="0.25">
      <c r="J39172" t="str">
        <f t="shared" si="863"/>
        <v/>
      </c>
    </row>
    <row r="39173" spans="10:10" x14ac:dyDescent="0.25">
      <c r="J39173" t="str">
        <f t="shared" si="863"/>
        <v/>
      </c>
    </row>
    <row r="39174" spans="10:10" x14ac:dyDescent="0.25">
      <c r="J39174" t="str">
        <f t="shared" si="863"/>
        <v/>
      </c>
    </row>
    <row r="39175" spans="10:10" x14ac:dyDescent="0.25">
      <c r="J39175" t="str">
        <f t="shared" si="863"/>
        <v/>
      </c>
    </row>
    <row r="39176" spans="10:10" x14ac:dyDescent="0.25">
      <c r="J39176" t="str">
        <f t="shared" si="863"/>
        <v/>
      </c>
    </row>
    <row r="39177" spans="10:10" x14ac:dyDescent="0.25">
      <c r="J39177" t="str">
        <f t="shared" si="863"/>
        <v/>
      </c>
    </row>
    <row r="39178" spans="10:10" x14ac:dyDescent="0.25">
      <c r="J39178" t="str">
        <f t="shared" si="863"/>
        <v/>
      </c>
    </row>
    <row r="39179" spans="10:10" x14ac:dyDescent="0.25">
      <c r="J39179" t="str">
        <f t="shared" si="863"/>
        <v/>
      </c>
    </row>
    <row r="39180" spans="10:10" x14ac:dyDescent="0.25">
      <c r="J39180" t="str">
        <f t="shared" si="863"/>
        <v/>
      </c>
    </row>
    <row r="39181" spans="10:10" x14ac:dyDescent="0.25">
      <c r="J39181" t="str">
        <f t="shared" si="863"/>
        <v/>
      </c>
    </row>
    <row r="39182" spans="10:10" x14ac:dyDescent="0.25">
      <c r="J39182" t="str">
        <f t="shared" si="863"/>
        <v/>
      </c>
    </row>
    <row r="39183" spans="10:10" x14ac:dyDescent="0.25">
      <c r="J39183" t="str">
        <f t="shared" si="863"/>
        <v/>
      </c>
    </row>
    <row r="39184" spans="10:10" x14ac:dyDescent="0.25">
      <c r="J39184" t="str">
        <f t="shared" si="863"/>
        <v/>
      </c>
    </row>
    <row r="39185" spans="10:10" x14ac:dyDescent="0.25">
      <c r="J39185" t="str">
        <f t="shared" si="863"/>
        <v/>
      </c>
    </row>
    <row r="39186" spans="10:10" x14ac:dyDescent="0.25">
      <c r="J39186" t="str">
        <f t="shared" si="863"/>
        <v/>
      </c>
    </row>
    <row r="39187" spans="10:10" x14ac:dyDescent="0.25">
      <c r="J39187" t="str">
        <f t="shared" si="863"/>
        <v/>
      </c>
    </row>
    <row r="39188" spans="10:10" x14ac:dyDescent="0.25">
      <c r="J39188" t="str">
        <f t="shared" si="863"/>
        <v/>
      </c>
    </row>
    <row r="39189" spans="10:10" x14ac:dyDescent="0.25">
      <c r="J39189" t="str">
        <f t="shared" si="863"/>
        <v/>
      </c>
    </row>
    <row r="39190" spans="10:10" x14ac:dyDescent="0.25">
      <c r="J39190" t="str">
        <f t="shared" si="863"/>
        <v/>
      </c>
    </row>
    <row r="39191" spans="10:10" x14ac:dyDescent="0.25">
      <c r="J39191" t="str">
        <f t="shared" si="863"/>
        <v/>
      </c>
    </row>
    <row r="39192" spans="10:10" x14ac:dyDescent="0.25">
      <c r="J39192" t="str">
        <f t="shared" si="863"/>
        <v/>
      </c>
    </row>
    <row r="39193" spans="10:10" x14ac:dyDescent="0.25">
      <c r="J39193" t="str">
        <f t="shared" si="863"/>
        <v/>
      </c>
    </row>
    <row r="39194" spans="10:10" x14ac:dyDescent="0.25">
      <c r="J39194" t="str">
        <f t="shared" si="863"/>
        <v/>
      </c>
    </row>
    <row r="39195" spans="10:10" x14ac:dyDescent="0.25">
      <c r="J39195" t="str">
        <f t="shared" si="863"/>
        <v/>
      </c>
    </row>
    <row r="39196" spans="10:10" x14ac:dyDescent="0.25">
      <c r="J39196" t="str">
        <f t="shared" si="863"/>
        <v/>
      </c>
    </row>
    <row r="39197" spans="10:10" x14ac:dyDescent="0.25">
      <c r="J39197" t="str">
        <f t="shared" si="863"/>
        <v/>
      </c>
    </row>
    <row r="39198" spans="10:10" x14ac:dyDescent="0.25">
      <c r="J39198" t="str">
        <f t="shared" si="863"/>
        <v/>
      </c>
    </row>
    <row r="39199" spans="10:10" x14ac:dyDescent="0.25">
      <c r="J39199" t="str">
        <f t="shared" si="863"/>
        <v/>
      </c>
    </row>
    <row r="39200" spans="10:10" x14ac:dyDescent="0.25">
      <c r="J39200" t="str">
        <f t="shared" si="863"/>
        <v/>
      </c>
    </row>
    <row r="39201" spans="10:10" x14ac:dyDescent="0.25">
      <c r="J39201" t="str">
        <f t="shared" si="863"/>
        <v/>
      </c>
    </row>
    <row r="39202" spans="10:10" x14ac:dyDescent="0.25">
      <c r="J39202" t="str">
        <f t="shared" si="863"/>
        <v/>
      </c>
    </row>
    <row r="39203" spans="10:10" x14ac:dyDescent="0.25">
      <c r="J39203" t="str">
        <f t="shared" si="863"/>
        <v/>
      </c>
    </row>
    <row r="39204" spans="10:10" x14ac:dyDescent="0.25">
      <c r="J39204" t="str">
        <f t="shared" si="863"/>
        <v/>
      </c>
    </row>
    <row r="39205" spans="10:10" x14ac:dyDescent="0.25">
      <c r="J39205" t="str">
        <f t="shared" si="863"/>
        <v/>
      </c>
    </row>
    <row r="39206" spans="10:10" x14ac:dyDescent="0.25">
      <c r="J39206" t="str">
        <f t="shared" si="863"/>
        <v/>
      </c>
    </row>
    <row r="39207" spans="10:10" x14ac:dyDescent="0.25">
      <c r="J39207" t="str">
        <f t="shared" si="863"/>
        <v/>
      </c>
    </row>
    <row r="39208" spans="10:10" x14ac:dyDescent="0.25">
      <c r="J39208" t="str">
        <f t="shared" si="863"/>
        <v/>
      </c>
    </row>
    <row r="39209" spans="10:10" x14ac:dyDescent="0.25">
      <c r="J39209" t="str">
        <f t="shared" si="863"/>
        <v/>
      </c>
    </row>
    <row r="39210" spans="10:10" x14ac:dyDescent="0.25">
      <c r="J39210" t="str">
        <f t="shared" si="863"/>
        <v/>
      </c>
    </row>
    <row r="39211" spans="10:10" x14ac:dyDescent="0.25">
      <c r="J39211" t="str">
        <f t="shared" si="863"/>
        <v/>
      </c>
    </row>
    <row r="39212" spans="10:10" x14ac:dyDescent="0.25">
      <c r="J39212" t="str">
        <f t="shared" si="863"/>
        <v/>
      </c>
    </row>
    <row r="39213" spans="10:10" x14ac:dyDescent="0.25">
      <c r="J39213" t="str">
        <f t="shared" si="863"/>
        <v/>
      </c>
    </row>
    <row r="39214" spans="10:10" x14ac:dyDescent="0.25">
      <c r="J39214" t="str">
        <f t="shared" si="863"/>
        <v/>
      </c>
    </row>
    <row r="39215" spans="10:10" x14ac:dyDescent="0.25">
      <c r="J39215" t="str">
        <f t="shared" si="863"/>
        <v/>
      </c>
    </row>
    <row r="39216" spans="10:10" x14ac:dyDescent="0.25">
      <c r="J39216" t="str">
        <f t="shared" si="863"/>
        <v/>
      </c>
    </row>
    <row r="39217" spans="10:10" x14ac:dyDescent="0.25">
      <c r="J39217" t="str">
        <f t="shared" si="863"/>
        <v/>
      </c>
    </row>
    <row r="39218" spans="10:10" x14ac:dyDescent="0.25">
      <c r="J39218" t="str">
        <f t="shared" si="863"/>
        <v/>
      </c>
    </row>
    <row r="39219" spans="10:10" x14ac:dyDescent="0.25">
      <c r="J39219" t="str">
        <f t="shared" si="863"/>
        <v/>
      </c>
    </row>
    <row r="39220" spans="10:10" x14ac:dyDescent="0.25">
      <c r="J39220" t="str">
        <f t="shared" si="863"/>
        <v/>
      </c>
    </row>
    <row r="39221" spans="10:10" x14ac:dyDescent="0.25">
      <c r="J39221" t="str">
        <f t="shared" si="863"/>
        <v/>
      </c>
    </row>
    <row r="39222" spans="10:10" x14ac:dyDescent="0.25">
      <c r="J39222" t="str">
        <f t="shared" si="863"/>
        <v/>
      </c>
    </row>
    <row r="39223" spans="10:10" x14ac:dyDescent="0.25">
      <c r="J39223" t="str">
        <f t="shared" si="863"/>
        <v/>
      </c>
    </row>
    <row r="39224" spans="10:10" x14ac:dyDescent="0.25">
      <c r="J39224" t="str">
        <f t="shared" si="863"/>
        <v/>
      </c>
    </row>
    <row r="39225" spans="10:10" x14ac:dyDescent="0.25">
      <c r="J39225" t="str">
        <f t="shared" si="863"/>
        <v/>
      </c>
    </row>
    <row r="39226" spans="10:10" x14ac:dyDescent="0.25">
      <c r="J39226" t="str">
        <f t="shared" si="863"/>
        <v/>
      </c>
    </row>
    <row r="39227" spans="10:10" x14ac:dyDescent="0.25">
      <c r="J39227" t="str">
        <f t="shared" si="863"/>
        <v/>
      </c>
    </row>
    <row r="39228" spans="10:10" x14ac:dyDescent="0.25">
      <c r="J39228" t="str">
        <f t="shared" si="863"/>
        <v/>
      </c>
    </row>
    <row r="39229" spans="10:10" x14ac:dyDescent="0.25">
      <c r="J39229" t="str">
        <f t="shared" si="863"/>
        <v/>
      </c>
    </row>
    <row r="39230" spans="10:10" x14ac:dyDescent="0.25">
      <c r="J39230" t="str">
        <f t="shared" si="863"/>
        <v/>
      </c>
    </row>
    <row r="39231" spans="10:10" x14ac:dyDescent="0.25">
      <c r="J39231" t="str">
        <f t="shared" si="863"/>
        <v/>
      </c>
    </row>
    <row r="39232" spans="10:10" x14ac:dyDescent="0.25">
      <c r="J39232" t="str">
        <f t="shared" si="863"/>
        <v/>
      </c>
    </row>
    <row r="39233" spans="10:10" x14ac:dyDescent="0.25">
      <c r="J39233" t="str">
        <f t="shared" si="863"/>
        <v/>
      </c>
    </row>
    <row r="39234" spans="10:10" x14ac:dyDescent="0.25">
      <c r="J39234" t="str">
        <f t="shared" si="863"/>
        <v/>
      </c>
    </row>
    <row r="39235" spans="10:10" x14ac:dyDescent="0.25">
      <c r="J39235" t="str">
        <f t="shared" ref="J39235:J39298" si="864">B39235&amp;C39235&amp;E39235&amp;IF(C39235="Skog",F39235&amp;G39235,"")</f>
        <v/>
      </c>
    </row>
    <row r="39236" spans="10:10" x14ac:dyDescent="0.25">
      <c r="J39236" t="str">
        <f t="shared" si="864"/>
        <v/>
      </c>
    </row>
    <row r="39237" spans="10:10" x14ac:dyDescent="0.25">
      <c r="J39237" t="str">
        <f t="shared" si="864"/>
        <v/>
      </c>
    </row>
    <row r="39238" spans="10:10" x14ac:dyDescent="0.25">
      <c r="J39238" t="str">
        <f t="shared" si="864"/>
        <v/>
      </c>
    </row>
    <row r="39239" spans="10:10" x14ac:dyDescent="0.25">
      <c r="J39239" t="str">
        <f t="shared" si="864"/>
        <v/>
      </c>
    </row>
    <row r="39240" spans="10:10" x14ac:dyDescent="0.25">
      <c r="J39240" t="str">
        <f t="shared" si="864"/>
        <v/>
      </c>
    </row>
    <row r="39241" spans="10:10" x14ac:dyDescent="0.25">
      <c r="J39241" t="str">
        <f t="shared" si="864"/>
        <v/>
      </c>
    </row>
    <row r="39242" spans="10:10" x14ac:dyDescent="0.25">
      <c r="J39242" t="str">
        <f t="shared" si="864"/>
        <v/>
      </c>
    </row>
    <row r="39243" spans="10:10" x14ac:dyDescent="0.25">
      <c r="J39243" t="str">
        <f t="shared" si="864"/>
        <v/>
      </c>
    </row>
    <row r="39244" spans="10:10" x14ac:dyDescent="0.25">
      <c r="J39244" t="str">
        <f t="shared" si="864"/>
        <v/>
      </c>
    </row>
    <row r="39245" spans="10:10" x14ac:dyDescent="0.25">
      <c r="J39245" t="str">
        <f t="shared" si="864"/>
        <v/>
      </c>
    </row>
    <row r="39246" spans="10:10" x14ac:dyDescent="0.25">
      <c r="J39246" t="str">
        <f t="shared" si="864"/>
        <v/>
      </c>
    </row>
    <row r="39247" spans="10:10" x14ac:dyDescent="0.25">
      <c r="J39247" t="str">
        <f t="shared" si="864"/>
        <v/>
      </c>
    </row>
    <row r="39248" spans="10:10" x14ac:dyDescent="0.25">
      <c r="J39248" t="str">
        <f t="shared" si="864"/>
        <v/>
      </c>
    </row>
    <row r="39249" spans="10:10" x14ac:dyDescent="0.25">
      <c r="J39249" t="str">
        <f t="shared" si="864"/>
        <v/>
      </c>
    </row>
    <row r="39250" spans="10:10" x14ac:dyDescent="0.25">
      <c r="J39250" t="str">
        <f t="shared" si="864"/>
        <v/>
      </c>
    </row>
    <row r="39251" spans="10:10" x14ac:dyDescent="0.25">
      <c r="J39251" t="str">
        <f t="shared" si="864"/>
        <v/>
      </c>
    </row>
    <row r="39252" spans="10:10" x14ac:dyDescent="0.25">
      <c r="J39252" t="str">
        <f t="shared" si="864"/>
        <v/>
      </c>
    </row>
    <row r="39253" spans="10:10" x14ac:dyDescent="0.25">
      <c r="J39253" t="str">
        <f t="shared" si="864"/>
        <v/>
      </c>
    </row>
    <row r="39254" spans="10:10" x14ac:dyDescent="0.25">
      <c r="J39254" t="str">
        <f t="shared" si="864"/>
        <v/>
      </c>
    </row>
    <row r="39255" spans="10:10" x14ac:dyDescent="0.25">
      <c r="J39255" t="str">
        <f t="shared" si="864"/>
        <v/>
      </c>
    </row>
    <row r="39256" spans="10:10" x14ac:dyDescent="0.25">
      <c r="J39256" t="str">
        <f t="shared" si="864"/>
        <v/>
      </c>
    </row>
    <row r="39257" spans="10:10" x14ac:dyDescent="0.25">
      <c r="J39257" t="str">
        <f t="shared" si="864"/>
        <v/>
      </c>
    </row>
    <row r="39258" spans="10:10" x14ac:dyDescent="0.25">
      <c r="J39258" t="str">
        <f t="shared" si="864"/>
        <v/>
      </c>
    </row>
    <row r="39259" spans="10:10" x14ac:dyDescent="0.25">
      <c r="J39259" t="str">
        <f t="shared" si="864"/>
        <v/>
      </c>
    </row>
    <row r="39260" spans="10:10" x14ac:dyDescent="0.25">
      <c r="J39260" t="str">
        <f t="shared" si="864"/>
        <v/>
      </c>
    </row>
    <row r="39261" spans="10:10" x14ac:dyDescent="0.25">
      <c r="J39261" t="str">
        <f t="shared" si="864"/>
        <v/>
      </c>
    </row>
    <row r="39262" spans="10:10" x14ac:dyDescent="0.25">
      <c r="J39262" t="str">
        <f t="shared" si="864"/>
        <v/>
      </c>
    </row>
    <row r="39263" spans="10:10" x14ac:dyDescent="0.25">
      <c r="J39263" t="str">
        <f t="shared" si="864"/>
        <v/>
      </c>
    </row>
    <row r="39264" spans="10:10" x14ac:dyDescent="0.25">
      <c r="J39264" t="str">
        <f t="shared" si="864"/>
        <v/>
      </c>
    </row>
    <row r="39265" spans="10:10" x14ac:dyDescent="0.25">
      <c r="J39265" t="str">
        <f t="shared" si="864"/>
        <v/>
      </c>
    </row>
    <row r="39266" spans="10:10" x14ac:dyDescent="0.25">
      <c r="J39266" t="str">
        <f t="shared" si="864"/>
        <v/>
      </c>
    </row>
    <row r="39267" spans="10:10" x14ac:dyDescent="0.25">
      <c r="J39267" t="str">
        <f t="shared" si="864"/>
        <v/>
      </c>
    </row>
    <row r="39268" spans="10:10" x14ac:dyDescent="0.25">
      <c r="J39268" t="str">
        <f t="shared" si="864"/>
        <v/>
      </c>
    </row>
    <row r="39269" spans="10:10" x14ac:dyDescent="0.25">
      <c r="J39269" t="str">
        <f t="shared" si="864"/>
        <v/>
      </c>
    </row>
    <row r="39270" spans="10:10" x14ac:dyDescent="0.25">
      <c r="J39270" t="str">
        <f t="shared" si="864"/>
        <v/>
      </c>
    </row>
    <row r="39271" spans="10:10" x14ac:dyDescent="0.25">
      <c r="J39271" t="str">
        <f t="shared" si="864"/>
        <v/>
      </c>
    </row>
    <row r="39272" spans="10:10" x14ac:dyDescent="0.25">
      <c r="J39272" t="str">
        <f t="shared" si="864"/>
        <v/>
      </c>
    </row>
    <row r="39273" spans="10:10" x14ac:dyDescent="0.25">
      <c r="J39273" t="str">
        <f t="shared" si="864"/>
        <v/>
      </c>
    </row>
    <row r="39274" spans="10:10" x14ac:dyDescent="0.25">
      <c r="J39274" t="str">
        <f t="shared" si="864"/>
        <v/>
      </c>
    </row>
    <row r="39275" spans="10:10" x14ac:dyDescent="0.25">
      <c r="J39275" t="str">
        <f t="shared" si="864"/>
        <v/>
      </c>
    </row>
    <row r="39276" spans="10:10" x14ac:dyDescent="0.25">
      <c r="J39276" t="str">
        <f t="shared" si="864"/>
        <v/>
      </c>
    </row>
    <row r="39277" spans="10:10" x14ac:dyDescent="0.25">
      <c r="J39277" t="str">
        <f t="shared" si="864"/>
        <v/>
      </c>
    </row>
    <row r="39278" spans="10:10" x14ac:dyDescent="0.25">
      <c r="J39278" t="str">
        <f t="shared" si="864"/>
        <v/>
      </c>
    </row>
    <row r="39279" spans="10:10" x14ac:dyDescent="0.25">
      <c r="J39279" t="str">
        <f t="shared" si="864"/>
        <v/>
      </c>
    </row>
    <row r="39280" spans="10:10" x14ac:dyDescent="0.25">
      <c r="J39280" t="str">
        <f t="shared" si="864"/>
        <v/>
      </c>
    </row>
    <row r="39281" spans="10:10" x14ac:dyDescent="0.25">
      <c r="J39281" t="str">
        <f t="shared" si="864"/>
        <v/>
      </c>
    </row>
    <row r="39282" spans="10:10" x14ac:dyDescent="0.25">
      <c r="J39282" t="str">
        <f t="shared" si="864"/>
        <v/>
      </c>
    </row>
    <row r="39283" spans="10:10" x14ac:dyDescent="0.25">
      <c r="J39283" t="str">
        <f t="shared" si="864"/>
        <v/>
      </c>
    </row>
    <row r="39284" spans="10:10" x14ac:dyDescent="0.25">
      <c r="J39284" t="str">
        <f t="shared" si="864"/>
        <v/>
      </c>
    </row>
    <row r="39285" spans="10:10" x14ac:dyDescent="0.25">
      <c r="J39285" t="str">
        <f t="shared" si="864"/>
        <v/>
      </c>
    </row>
    <row r="39286" spans="10:10" x14ac:dyDescent="0.25">
      <c r="J39286" t="str">
        <f t="shared" si="864"/>
        <v/>
      </c>
    </row>
    <row r="39287" spans="10:10" x14ac:dyDescent="0.25">
      <c r="J39287" t="str">
        <f t="shared" si="864"/>
        <v/>
      </c>
    </row>
    <row r="39288" spans="10:10" x14ac:dyDescent="0.25">
      <c r="J39288" t="str">
        <f t="shared" si="864"/>
        <v/>
      </c>
    </row>
    <row r="39289" spans="10:10" x14ac:dyDescent="0.25">
      <c r="J39289" t="str">
        <f t="shared" si="864"/>
        <v/>
      </c>
    </row>
    <row r="39290" spans="10:10" x14ac:dyDescent="0.25">
      <c r="J39290" t="str">
        <f t="shared" si="864"/>
        <v/>
      </c>
    </row>
    <row r="39291" spans="10:10" x14ac:dyDescent="0.25">
      <c r="J39291" t="str">
        <f t="shared" si="864"/>
        <v/>
      </c>
    </row>
    <row r="39292" spans="10:10" x14ac:dyDescent="0.25">
      <c r="J39292" t="str">
        <f t="shared" si="864"/>
        <v/>
      </c>
    </row>
    <row r="39293" spans="10:10" x14ac:dyDescent="0.25">
      <c r="J39293" t="str">
        <f t="shared" si="864"/>
        <v/>
      </c>
    </row>
    <row r="39294" spans="10:10" x14ac:dyDescent="0.25">
      <c r="J39294" t="str">
        <f t="shared" si="864"/>
        <v/>
      </c>
    </row>
    <row r="39295" spans="10:10" x14ac:dyDescent="0.25">
      <c r="J39295" t="str">
        <f t="shared" si="864"/>
        <v/>
      </c>
    </row>
    <row r="39296" spans="10:10" x14ac:dyDescent="0.25">
      <c r="J39296" t="str">
        <f t="shared" si="864"/>
        <v/>
      </c>
    </row>
    <row r="39297" spans="10:10" x14ac:dyDescent="0.25">
      <c r="J39297" t="str">
        <f t="shared" si="864"/>
        <v/>
      </c>
    </row>
    <row r="39298" spans="10:10" x14ac:dyDescent="0.25">
      <c r="J39298" t="str">
        <f t="shared" si="864"/>
        <v/>
      </c>
    </row>
    <row r="39299" spans="10:10" x14ac:dyDescent="0.25">
      <c r="J39299" t="str">
        <f t="shared" ref="J39299:J39362" si="865">B39299&amp;C39299&amp;E39299&amp;IF(C39299="Skog",F39299&amp;G39299,"")</f>
        <v/>
      </c>
    </row>
    <row r="39300" spans="10:10" x14ac:dyDescent="0.25">
      <c r="J39300" t="str">
        <f t="shared" si="865"/>
        <v/>
      </c>
    </row>
    <row r="39301" spans="10:10" x14ac:dyDescent="0.25">
      <c r="J39301" t="str">
        <f t="shared" si="865"/>
        <v/>
      </c>
    </row>
    <row r="39302" spans="10:10" x14ac:dyDescent="0.25">
      <c r="J39302" t="str">
        <f t="shared" si="865"/>
        <v/>
      </c>
    </row>
    <row r="39303" spans="10:10" x14ac:dyDescent="0.25">
      <c r="J39303" t="str">
        <f t="shared" si="865"/>
        <v/>
      </c>
    </row>
    <row r="39304" spans="10:10" x14ac:dyDescent="0.25">
      <c r="J39304" t="str">
        <f t="shared" si="865"/>
        <v/>
      </c>
    </row>
    <row r="39305" spans="10:10" x14ac:dyDescent="0.25">
      <c r="J39305" t="str">
        <f t="shared" si="865"/>
        <v/>
      </c>
    </row>
    <row r="39306" spans="10:10" x14ac:dyDescent="0.25">
      <c r="J39306" t="str">
        <f t="shared" si="865"/>
        <v/>
      </c>
    </row>
    <row r="39307" spans="10:10" x14ac:dyDescent="0.25">
      <c r="J39307" t="str">
        <f t="shared" si="865"/>
        <v/>
      </c>
    </row>
    <row r="39308" spans="10:10" x14ac:dyDescent="0.25">
      <c r="J39308" t="str">
        <f t="shared" si="865"/>
        <v/>
      </c>
    </row>
    <row r="39309" spans="10:10" x14ac:dyDescent="0.25">
      <c r="J39309" t="str">
        <f t="shared" si="865"/>
        <v/>
      </c>
    </row>
    <row r="39310" spans="10:10" x14ac:dyDescent="0.25">
      <c r="J39310" t="str">
        <f t="shared" si="865"/>
        <v/>
      </c>
    </row>
    <row r="39311" spans="10:10" x14ac:dyDescent="0.25">
      <c r="J39311" t="str">
        <f t="shared" si="865"/>
        <v/>
      </c>
    </row>
    <row r="39312" spans="10:10" x14ac:dyDescent="0.25">
      <c r="J39312" t="str">
        <f t="shared" si="865"/>
        <v/>
      </c>
    </row>
    <row r="39313" spans="10:10" x14ac:dyDescent="0.25">
      <c r="J39313" t="str">
        <f t="shared" si="865"/>
        <v/>
      </c>
    </row>
    <row r="39314" spans="10:10" x14ac:dyDescent="0.25">
      <c r="J39314" t="str">
        <f t="shared" si="865"/>
        <v/>
      </c>
    </row>
    <row r="39315" spans="10:10" x14ac:dyDescent="0.25">
      <c r="J39315" t="str">
        <f t="shared" si="865"/>
        <v/>
      </c>
    </row>
    <row r="39316" spans="10:10" x14ac:dyDescent="0.25">
      <c r="J39316" t="str">
        <f t="shared" si="865"/>
        <v/>
      </c>
    </row>
    <row r="39317" spans="10:10" x14ac:dyDescent="0.25">
      <c r="J39317" t="str">
        <f t="shared" si="865"/>
        <v/>
      </c>
    </row>
    <row r="39318" spans="10:10" x14ac:dyDescent="0.25">
      <c r="J39318" t="str">
        <f t="shared" si="865"/>
        <v/>
      </c>
    </row>
    <row r="39319" spans="10:10" x14ac:dyDescent="0.25">
      <c r="J39319" t="str">
        <f t="shared" si="865"/>
        <v/>
      </c>
    </row>
    <row r="39320" spans="10:10" x14ac:dyDescent="0.25">
      <c r="J39320" t="str">
        <f t="shared" si="865"/>
        <v/>
      </c>
    </row>
    <row r="39321" spans="10:10" x14ac:dyDescent="0.25">
      <c r="J39321" t="str">
        <f t="shared" si="865"/>
        <v/>
      </c>
    </row>
    <row r="39322" spans="10:10" x14ac:dyDescent="0.25">
      <c r="J39322" t="str">
        <f t="shared" si="865"/>
        <v/>
      </c>
    </row>
    <row r="39323" spans="10:10" x14ac:dyDescent="0.25">
      <c r="J39323" t="str">
        <f t="shared" si="865"/>
        <v/>
      </c>
    </row>
    <row r="39324" spans="10:10" x14ac:dyDescent="0.25">
      <c r="J39324" t="str">
        <f t="shared" si="865"/>
        <v/>
      </c>
    </row>
    <row r="39325" spans="10:10" x14ac:dyDescent="0.25">
      <c r="J39325" t="str">
        <f t="shared" si="865"/>
        <v/>
      </c>
    </row>
    <row r="39326" spans="10:10" x14ac:dyDescent="0.25">
      <c r="J39326" t="str">
        <f t="shared" si="865"/>
        <v/>
      </c>
    </row>
    <row r="39327" spans="10:10" x14ac:dyDescent="0.25">
      <c r="J39327" t="str">
        <f t="shared" si="865"/>
        <v/>
      </c>
    </row>
    <row r="39328" spans="10:10" x14ac:dyDescent="0.25">
      <c r="J39328" t="str">
        <f t="shared" si="865"/>
        <v/>
      </c>
    </row>
    <row r="39329" spans="10:10" x14ac:dyDescent="0.25">
      <c r="J39329" t="str">
        <f t="shared" si="865"/>
        <v/>
      </c>
    </row>
    <row r="39330" spans="10:10" x14ac:dyDescent="0.25">
      <c r="J39330" t="str">
        <f t="shared" si="865"/>
        <v/>
      </c>
    </row>
    <row r="39331" spans="10:10" x14ac:dyDescent="0.25">
      <c r="J39331" t="str">
        <f t="shared" si="865"/>
        <v/>
      </c>
    </row>
    <row r="39332" spans="10:10" x14ac:dyDescent="0.25">
      <c r="J39332" t="str">
        <f t="shared" si="865"/>
        <v/>
      </c>
    </row>
    <row r="39333" spans="10:10" x14ac:dyDescent="0.25">
      <c r="J39333" t="str">
        <f t="shared" si="865"/>
        <v/>
      </c>
    </row>
    <row r="39334" spans="10:10" x14ac:dyDescent="0.25">
      <c r="J39334" t="str">
        <f t="shared" si="865"/>
        <v/>
      </c>
    </row>
    <row r="39335" spans="10:10" x14ac:dyDescent="0.25">
      <c r="J39335" t="str">
        <f t="shared" si="865"/>
        <v/>
      </c>
    </row>
    <row r="39336" spans="10:10" x14ac:dyDescent="0.25">
      <c r="J39336" t="str">
        <f t="shared" si="865"/>
        <v/>
      </c>
    </row>
    <row r="39337" spans="10:10" x14ac:dyDescent="0.25">
      <c r="J39337" t="str">
        <f t="shared" si="865"/>
        <v/>
      </c>
    </row>
    <row r="39338" spans="10:10" x14ac:dyDescent="0.25">
      <c r="J39338" t="str">
        <f t="shared" si="865"/>
        <v/>
      </c>
    </row>
    <row r="39339" spans="10:10" x14ac:dyDescent="0.25">
      <c r="J39339" t="str">
        <f t="shared" si="865"/>
        <v/>
      </c>
    </row>
    <row r="39340" spans="10:10" x14ac:dyDescent="0.25">
      <c r="J39340" t="str">
        <f t="shared" si="865"/>
        <v/>
      </c>
    </row>
    <row r="39341" spans="10:10" x14ac:dyDescent="0.25">
      <c r="J39341" t="str">
        <f t="shared" si="865"/>
        <v/>
      </c>
    </row>
    <row r="39342" spans="10:10" x14ac:dyDescent="0.25">
      <c r="J39342" t="str">
        <f t="shared" si="865"/>
        <v/>
      </c>
    </row>
    <row r="39343" spans="10:10" x14ac:dyDescent="0.25">
      <c r="J39343" t="str">
        <f t="shared" si="865"/>
        <v/>
      </c>
    </row>
    <row r="39344" spans="10:10" x14ac:dyDescent="0.25">
      <c r="J39344" t="str">
        <f t="shared" si="865"/>
        <v/>
      </c>
    </row>
    <row r="39345" spans="10:10" x14ac:dyDescent="0.25">
      <c r="J39345" t="str">
        <f t="shared" si="865"/>
        <v/>
      </c>
    </row>
    <row r="39346" spans="10:10" x14ac:dyDescent="0.25">
      <c r="J39346" t="str">
        <f t="shared" si="865"/>
        <v/>
      </c>
    </row>
    <row r="39347" spans="10:10" x14ac:dyDescent="0.25">
      <c r="J39347" t="str">
        <f t="shared" si="865"/>
        <v/>
      </c>
    </row>
    <row r="39348" spans="10:10" x14ac:dyDescent="0.25">
      <c r="J39348" t="str">
        <f t="shared" si="865"/>
        <v/>
      </c>
    </row>
    <row r="39349" spans="10:10" x14ac:dyDescent="0.25">
      <c r="J39349" t="str">
        <f t="shared" si="865"/>
        <v/>
      </c>
    </row>
    <row r="39350" spans="10:10" x14ac:dyDescent="0.25">
      <c r="J39350" t="str">
        <f t="shared" si="865"/>
        <v/>
      </c>
    </row>
    <row r="39351" spans="10:10" x14ac:dyDescent="0.25">
      <c r="J39351" t="str">
        <f t="shared" si="865"/>
        <v/>
      </c>
    </row>
    <row r="39352" spans="10:10" x14ac:dyDescent="0.25">
      <c r="J39352" t="str">
        <f t="shared" si="865"/>
        <v/>
      </c>
    </row>
    <row r="39353" spans="10:10" x14ac:dyDescent="0.25">
      <c r="J39353" t="str">
        <f t="shared" si="865"/>
        <v/>
      </c>
    </row>
    <row r="39354" spans="10:10" x14ac:dyDescent="0.25">
      <c r="J39354" t="str">
        <f t="shared" si="865"/>
        <v/>
      </c>
    </row>
    <row r="39355" spans="10:10" x14ac:dyDescent="0.25">
      <c r="J39355" t="str">
        <f t="shared" si="865"/>
        <v/>
      </c>
    </row>
    <row r="39356" spans="10:10" x14ac:dyDescent="0.25">
      <c r="J39356" t="str">
        <f t="shared" si="865"/>
        <v/>
      </c>
    </row>
    <row r="39357" spans="10:10" x14ac:dyDescent="0.25">
      <c r="J39357" t="str">
        <f t="shared" si="865"/>
        <v/>
      </c>
    </row>
    <row r="39358" spans="10:10" x14ac:dyDescent="0.25">
      <c r="J39358" t="str">
        <f t="shared" si="865"/>
        <v/>
      </c>
    </row>
    <row r="39359" spans="10:10" x14ac:dyDescent="0.25">
      <c r="J39359" t="str">
        <f t="shared" si="865"/>
        <v/>
      </c>
    </row>
    <row r="39360" spans="10:10" x14ac:dyDescent="0.25">
      <c r="J39360" t="str">
        <f t="shared" si="865"/>
        <v/>
      </c>
    </row>
    <row r="39361" spans="10:10" x14ac:dyDescent="0.25">
      <c r="J39361" t="str">
        <f t="shared" si="865"/>
        <v/>
      </c>
    </row>
    <row r="39362" spans="10:10" x14ac:dyDescent="0.25">
      <c r="J39362" t="str">
        <f t="shared" si="865"/>
        <v/>
      </c>
    </row>
    <row r="39363" spans="10:10" x14ac:dyDescent="0.25">
      <c r="J39363" t="str">
        <f t="shared" ref="J39363:J39426" si="866">B39363&amp;C39363&amp;E39363&amp;IF(C39363="Skog",F39363&amp;G39363,"")</f>
        <v/>
      </c>
    </row>
    <row r="39364" spans="10:10" x14ac:dyDescent="0.25">
      <c r="J39364" t="str">
        <f t="shared" si="866"/>
        <v/>
      </c>
    </row>
    <row r="39365" spans="10:10" x14ac:dyDescent="0.25">
      <c r="J39365" t="str">
        <f t="shared" si="866"/>
        <v/>
      </c>
    </row>
    <row r="39366" spans="10:10" x14ac:dyDescent="0.25">
      <c r="J39366" t="str">
        <f t="shared" si="866"/>
        <v/>
      </c>
    </row>
    <row r="39367" spans="10:10" x14ac:dyDescent="0.25">
      <c r="J39367" t="str">
        <f t="shared" si="866"/>
        <v/>
      </c>
    </row>
    <row r="39368" spans="10:10" x14ac:dyDescent="0.25">
      <c r="J39368" t="str">
        <f t="shared" si="866"/>
        <v/>
      </c>
    </row>
    <row r="39369" spans="10:10" x14ac:dyDescent="0.25">
      <c r="J39369" t="str">
        <f t="shared" si="866"/>
        <v/>
      </c>
    </row>
    <row r="39370" spans="10:10" x14ac:dyDescent="0.25">
      <c r="J39370" t="str">
        <f t="shared" si="866"/>
        <v/>
      </c>
    </row>
    <row r="39371" spans="10:10" x14ac:dyDescent="0.25">
      <c r="J39371" t="str">
        <f t="shared" si="866"/>
        <v/>
      </c>
    </row>
    <row r="39372" spans="10:10" x14ac:dyDescent="0.25">
      <c r="J39372" t="str">
        <f t="shared" si="866"/>
        <v/>
      </c>
    </row>
    <row r="39373" spans="10:10" x14ac:dyDescent="0.25">
      <c r="J39373" t="str">
        <f t="shared" si="866"/>
        <v/>
      </c>
    </row>
    <row r="39374" spans="10:10" x14ac:dyDescent="0.25">
      <c r="J39374" t="str">
        <f t="shared" si="866"/>
        <v/>
      </c>
    </row>
    <row r="39375" spans="10:10" x14ac:dyDescent="0.25">
      <c r="J39375" t="str">
        <f t="shared" si="866"/>
        <v/>
      </c>
    </row>
    <row r="39376" spans="10:10" x14ac:dyDescent="0.25">
      <c r="J39376" t="str">
        <f t="shared" si="866"/>
        <v/>
      </c>
    </row>
    <row r="39377" spans="10:10" x14ac:dyDescent="0.25">
      <c r="J39377" t="str">
        <f t="shared" si="866"/>
        <v/>
      </c>
    </row>
    <row r="39378" spans="10:10" x14ac:dyDescent="0.25">
      <c r="J39378" t="str">
        <f t="shared" si="866"/>
        <v/>
      </c>
    </row>
    <row r="39379" spans="10:10" x14ac:dyDescent="0.25">
      <c r="J39379" t="str">
        <f t="shared" si="866"/>
        <v/>
      </c>
    </row>
    <row r="39380" spans="10:10" x14ac:dyDescent="0.25">
      <c r="J39380" t="str">
        <f t="shared" si="866"/>
        <v/>
      </c>
    </row>
    <row r="39381" spans="10:10" x14ac:dyDescent="0.25">
      <c r="J39381" t="str">
        <f t="shared" si="866"/>
        <v/>
      </c>
    </row>
    <row r="39382" spans="10:10" x14ac:dyDescent="0.25">
      <c r="J39382" t="str">
        <f t="shared" si="866"/>
        <v/>
      </c>
    </row>
    <row r="39383" spans="10:10" x14ac:dyDescent="0.25">
      <c r="J39383" t="str">
        <f t="shared" si="866"/>
        <v/>
      </c>
    </row>
    <row r="39384" spans="10:10" x14ac:dyDescent="0.25">
      <c r="J39384" t="str">
        <f t="shared" si="866"/>
        <v/>
      </c>
    </row>
    <row r="39385" spans="10:10" x14ac:dyDescent="0.25">
      <c r="J39385" t="str">
        <f t="shared" si="866"/>
        <v/>
      </c>
    </row>
    <row r="39386" spans="10:10" x14ac:dyDescent="0.25">
      <c r="J39386" t="str">
        <f t="shared" si="866"/>
        <v/>
      </c>
    </row>
    <row r="39387" spans="10:10" x14ac:dyDescent="0.25">
      <c r="J39387" t="str">
        <f t="shared" si="866"/>
        <v/>
      </c>
    </row>
    <row r="39388" spans="10:10" x14ac:dyDescent="0.25">
      <c r="J39388" t="str">
        <f t="shared" si="866"/>
        <v/>
      </c>
    </row>
    <row r="39389" spans="10:10" x14ac:dyDescent="0.25">
      <c r="J39389" t="str">
        <f t="shared" si="866"/>
        <v/>
      </c>
    </row>
    <row r="39390" spans="10:10" x14ac:dyDescent="0.25">
      <c r="J39390" t="str">
        <f t="shared" si="866"/>
        <v/>
      </c>
    </row>
    <row r="39391" spans="10:10" x14ac:dyDescent="0.25">
      <c r="J39391" t="str">
        <f t="shared" si="866"/>
        <v/>
      </c>
    </row>
    <row r="39392" spans="10:10" x14ac:dyDescent="0.25">
      <c r="J39392" t="str">
        <f t="shared" si="866"/>
        <v/>
      </c>
    </row>
    <row r="39393" spans="10:10" x14ac:dyDescent="0.25">
      <c r="J39393" t="str">
        <f t="shared" si="866"/>
        <v/>
      </c>
    </row>
    <row r="39394" spans="10:10" x14ac:dyDescent="0.25">
      <c r="J39394" t="str">
        <f t="shared" si="866"/>
        <v/>
      </c>
    </row>
    <row r="39395" spans="10:10" x14ac:dyDescent="0.25">
      <c r="J39395" t="str">
        <f t="shared" si="866"/>
        <v/>
      </c>
    </row>
    <row r="39396" spans="10:10" x14ac:dyDescent="0.25">
      <c r="J39396" t="str">
        <f t="shared" si="866"/>
        <v/>
      </c>
    </row>
    <row r="39397" spans="10:10" x14ac:dyDescent="0.25">
      <c r="J39397" t="str">
        <f t="shared" si="866"/>
        <v/>
      </c>
    </row>
    <row r="39398" spans="10:10" x14ac:dyDescent="0.25">
      <c r="J39398" t="str">
        <f t="shared" si="866"/>
        <v/>
      </c>
    </row>
    <row r="39399" spans="10:10" x14ac:dyDescent="0.25">
      <c r="J39399" t="str">
        <f t="shared" si="866"/>
        <v/>
      </c>
    </row>
    <row r="39400" spans="10:10" x14ac:dyDescent="0.25">
      <c r="J39400" t="str">
        <f t="shared" si="866"/>
        <v/>
      </c>
    </row>
    <row r="39401" spans="10:10" x14ac:dyDescent="0.25">
      <c r="J39401" t="str">
        <f t="shared" si="866"/>
        <v/>
      </c>
    </row>
    <row r="39402" spans="10:10" x14ac:dyDescent="0.25">
      <c r="J39402" t="str">
        <f t="shared" si="866"/>
        <v/>
      </c>
    </row>
    <row r="39403" spans="10:10" x14ac:dyDescent="0.25">
      <c r="J39403" t="str">
        <f t="shared" si="866"/>
        <v/>
      </c>
    </row>
    <row r="39404" spans="10:10" x14ac:dyDescent="0.25">
      <c r="J39404" t="str">
        <f t="shared" si="866"/>
        <v/>
      </c>
    </row>
    <row r="39405" spans="10:10" x14ac:dyDescent="0.25">
      <c r="J39405" t="str">
        <f t="shared" si="866"/>
        <v/>
      </c>
    </row>
    <row r="39406" spans="10:10" x14ac:dyDescent="0.25">
      <c r="J39406" t="str">
        <f t="shared" si="866"/>
        <v/>
      </c>
    </row>
    <row r="39407" spans="10:10" x14ac:dyDescent="0.25">
      <c r="J39407" t="str">
        <f t="shared" si="866"/>
        <v/>
      </c>
    </row>
    <row r="39408" spans="10:10" x14ac:dyDescent="0.25">
      <c r="J39408" t="str">
        <f t="shared" si="866"/>
        <v/>
      </c>
    </row>
    <row r="39409" spans="10:10" x14ac:dyDescent="0.25">
      <c r="J39409" t="str">
        <f t="shared" si="866"/>
        <v/>
      </c>
    </row>
    <row r="39410" spans="10:10" x14ac:dyDescent="0.25">
      <c r="J39410" t="str">
        <f t="shared" si="866"/>
        <v/>
      </c>
    </row>
    <row r="39411" spans="10:10" x14ac:dyDescent="0.25">
      <c r="J39411" t="str">
        <f t="shared" si="866"/>
        <v/>
      </c>
    </row>
    <row r="39412" spans="10:10" x14ac:dyDescent="0.25">
      <c r="J39412" t="str">
        <f t="shared" si="866"/>
        <v/>
      </c>
    </row>
    <row r="39413" spans="10:10" x14ac:dyDescent="0.25">
      <c r="J39413" t="str">
        <f t="shared" si="866"/>
        <v/>
      </c>
    </row>
    <row r="39414" spans="10:10" x14ac:dyDescent="0.25">
      <c r="J39414" t="str">
        <f t="shared" si="866"/>
        <v/>
      </c>
    </row>
    <row r="39415" spans="10:10" x14ac:dyDescent="0.25">
      <c r="J39415" t="str">
        <f t="shared" si="866"/>
        <v/>
      </c>
    </row>
    <row r="39416" spans="10:10" x14ac:dyDescent="0.25">
      <c r="J39416" t="str">
        <f t="shared" si="866"/>
        <v/>
      </c>
    </row>
    <row r="39417" spans="10:10" x14ac:dyDescent="0.25">
      <c r="J39417" t="str">
        <f t="shared" si="866"/>
        <v/>
      </c>
    </row>
    <row r="39418" spans="10:10" x14ac:dyDescent="0.25">
      <c r="J39418" t="str">
        <f t="shared" si="866"/>
        <v/>
      </c>
    </row>
    <row r="39419" spans="10:10" x14ac:dyDescent="0.25">
      <c r="J39419" t="str">
        <f t="shared" si="866"/>
        <v/>
      </c>
    </row>
    <row r="39420" spans="10:10" x14ac:dyDescent="0.25">
      <c r="J39420" t="str">
        <f t="shared" si="866"/>
        <v/>
      </c>
    </row>
    <row r="39421" spans="10:10" x14ac:dyDescent="0.25">
      <c r="J39421" t="str">
        <f t="shared" si="866"/>
        <v/>
      </c>
    </row>
    <row r="39422" spans="10:10" x14ac:dyDescent="0.25">
      <c r="J39422" t="str">
        <f t="shared" si="866"/>
        <v/>
      </c>
    </row>
    <row r="39423" spans="10:10" x14ac:dyDescent="0.25">
      <c r="J39423" t="str">
        <f t="shared" si="866"/>
        <v/>
      </c>
    </row>
    <row r="39424" spans="10:10" x14ac:dyDescent="0.25">
      <c r="J39424" t="str">
        <f t="shared" si="866"/>
        <v/>
      </c>
    </row>
    <row r="39425" spans="10:10" x14ac:dyDescent="0.25">
      <c r="J39425" t="str">
        <f t="shared" si="866"/>
        <v/>
      </c>
    </row>
    <row r="39426" spans="10:10" x14ac:dyDescent="0.25">
      <c r="J39426" t="str">
        <f t="shared" si="866"/>
        <v/>
      </c>
    </row>
    <row r="39427" spans="10:10" x14ac:dyDescent="0.25">
      <c r="J39427" t="str">
        <f t="shared" ref="J39427:J39490" si="867">B39427&amp;C39427&amp;E39427&amp;IF(C39427="Skog",F39427&amp;G39427,"")</f>
        <v/>
      </c>
    </row>
    <row r="39428" spans="10:10" x14ac:dyDescent="0.25">
      <c r="J39428" t="str">
        <f t="shared" si="867"/>
        <v/>
      </c>
    </row>
    <row r="39429" spans="10:10" x14ac:dyDescent="0.25">
      <c r="J39429" t="str">
        <f t="shared" si="867"/>
        <v/>
      </c>
    </row>
    <row r="39430" spans="10:10" x14ac:dyDescent="0.25">
      <c r="J39430" t="str">
        <f t="shared" si="867"/>
        <v/>
      </c>
    </row>
    <row r="39431" spans="10:10" x14ac:dyDescent="0.25">
      <c r="J39431" t="str">
        <f t="shared" si="867"/>
        <v/>
      </c>
    </row>
    <row r="39432" spans="10:10" x14ac:dyDescent="0.25">
      <c r="J39432" t="str">
        <f t="shared" si="867"/>
        <v/>
      </c>
    </row>
    <row r="39433" spans="10:10" x14ac:dyDescent="0.25">
      <c r="J39433" t="str">
        <f t="shared" si="867"/>
        <v/>
      </c>
    </row>
    <row r="39434" spans="10:10" x14ac:dyDescent="0.25">
      <c r="J39434" t="str">
        <f t="shared" si="867"/>
        <v/>
      </c>
    </row>
    <row r="39435" spans="10:10" x14ac:dyDescent="0.25">
      <c r="J39435" t="str">
        <f t="shared" si="867"/>
        <v/>
      </c>
    </row>
    <row r="39436" spans="10:10" x14ac:dyDescent="0.25">
      <c r="J39436" t="str">
        <f t="shared" si="867"/>
        <v/>
      </c>
    </row>
    <row r="39437" spans="10:10" x14ac:dyDescent="0.25">
      <c r="J39437" t="str">
        <f t="shared" si="867"/>
        <v/>
      </c>
    </row>
    <row r="39438" spans="10:10" x14ac:dyDescent="0.25">
      <c r="J39438" t="str">
        <f t="shared" si="867"/>
        <v/>
      </c>
    </row>
    <row r="39439" spans="10:10" x14ac:dyDescent="0.25">
      <c r="J39439" t="str">
        <f t="shared" si="867"/>
        <v/>
      </c>
    </row>
    <row r="39440" spans="10:10" x14ac:dyDescent="0.25">
      <c r="J39440" t="str">
        <f t="shared" si="867"/>
        <v/>
      </c>
    </row>
    <row r="39441" spans="10:10" x14ac:dyDescent="0.25">
      <c r="J39441" t="str">
        <f t="shared" si="867"/>
        <v/>
      </c>
    </row>
    <row r="39442" spans="10:10" x14ac:dyDescent="0.25">
      <c r="J39442" t="str">
        <f t="shared" si="867"/>
        <v/>
      </c>
    </row>
    <row r="39443" spans="10:10" x14ac:dyDescent="0.25">
      <c r="J39443" t="str">
        <f t="shared" si="867"/>
        <v/>
      </c>
    </row>
    <row r="39444" spans="10:10" x14ac:dyDescent="0.25">
      <c r="J39444" t="str">
        <f t="shared" si="867"/>
        <v/>
      </c>
    </row>
    <row r="39445" spans="10:10" x14ac:dyDescent="0.25">
      <c r="J39445" t="str">
        <f t="shared" si="867"/>
        <v/>
      </c>
    </row>
    <row r="39446" spans="10:10" x14ac:dyDescent="0.25">
      <c r="J39446" t="str">
        <f t="shared" si="867"/>
        <v/>
      </c>
    </row>
    <row r="39447" spans="10:10" x14ac:dyDescent="0.25">
      <c r="J39447" t="str">
        <f t="shared" si="867"/>
        <v/>
      </c>
    </row>
    <row r="39448" spans="10:10" x14ac:dyDescent="0.25">
      <c r="J39448" t="str">
        <f t="shared" si="867"/>
        <v/>
      </c>
    </row>
    <row r="39449" spans="10:10" x14ac:dyDescent="0.25">
      <c r="J39449" t="str">
        <f t="shared" si="867"/>
        <v/>
      </c>
    </row>
    <row r="39450" spans="10:10" x14ac:dyDescent="0.25">
      <c r="J39450" t="str">
        <f t="shared" si="867"/>
        <v/>
      </c>
    </row>
    <row r="39451" spans="10:10" x14ac:dyDescent="0.25">
      <c r="J39451" t="str">
        <f t="shared" si="867"/>
        <v/>
      </c>
    </row>
    <row r="39452" spans="10:10" x14ac:dyDescent="0.25">
      <c r="J39452" t="str">
        <f t="shared" si="867"/>
        <v/>
      </c>
    </row>
    <row r="39453" spans="10:10" x14ac:dyDescent="0.25">
      <c r="J39453" t="str">
        <f t="shared" si="867"/>
        <v/>
      </c>
    </row>
    <row r="39454" spans="10:10" x14ac:dyDescent="0.25">
      <c r="J39454" t="str">
        <f t="shared" si="867"/>
        <v/>
      </c>
    </row>
    <row r="39455" spans="10:10" x14ac:dyDescent="0.25">
      <c r="J39455" t="str">
        <f t="shared" si="867"/>
        <v/>
      </c>
    </row>
    <row r="39456" spans="10:10" x14ac:dyDescent="0.25">
      <c r="J39456" t="str">
        <f t="shared" si="867"/>
        <v/>
      </c>
    </row>
    <row r="39457" spans="10:10" x14ac:dyDescent="0.25">
      <c r="J39457" t="str">
        <f t="shared" si="867"/>
        <v/>
      </c>
    </row>
    <row r="39458" spans="10:10" x14ac:dyDescent="0.25">
      <c r="J39458" t="str">
        <f t="shared" si="867"/>
        <v/>
      </c>
    </row>
    <row r="39459" spans="10:10" x14ac:dyDescent="0.25">
      <c r="J39459" t="str">
        <f t="shared" si="867"/>
        <v/>
      </c>
    </row>
    <row r="39460" spans="10:10" x14ac:dyDescent="0.25">
      <c r="J39460" t="str">
        <f t="shared" si="867"/>
        <v/>
      </c>
    </row>
    <row r="39461" spans="10:10" x14ac:dyDescent="0.25">
      <c r="J39461" t="str">
        <f t="shared" si="867"/>
        <v/>
      </c>
    </row>
    <row r="39462" spans="10:10" x14ac:dyDescent="0.25">
      <c r="J39462" t="str">
        <f t="shared" si="867"/>
        <v/>
      </c>
    </row>
    <row r="39463" spans="10:10" x14ac:dyDescent="0.25">
      <c r="J39463" t="str">
        <f t="shared" si="867"/>
        <v/>
      </c>
    </row>
    <row r="39464" spans="10:10" x14ac:dyDescent="0.25">
      <c r="J39464" t="str">
        <f t="shared" si="867"/>
        <v/>
      </c>
    </row>
    <row r="39465" spans="10:10" x14ac:dyDescent="0.25">
      <c r="J39465" t="str">
        <f t="shared" si="867"/>
        <v/>
      </c>
    </row>
    <row r="39466" spans="10:10" x14ac:dyDescent="0.25">
      <c r="J39466" t="str">
        <f t="shared" si="867"/>
        <v/>
      </c>
    </row>
    <row r="39467" spans="10:10" x14ac:dyDescent="0.25">
      <c r="J39467" t="str">
        <f t="shared" si="867"/>
        <v/>
      </c>
    </row>
    <row r="39468" spans="10:10" x14ac:dyDescent="0.25">
      <c r="J39468" t="str">
        <f t="shared" si="867"/>
        <v/>
      </c>
    </row>
    <row r="39469" spans="10:10" x14ac:dyDescent="0.25">
      <c r="J39469" t="str">
        <f t="shared" si="867"/>
        <v/>
      </c>
    </row>
    <row r="39470" spans="10:10" x14ac:dyDescent="0.25">
      <c r="J39470" t="str">
        <f t="shared" si="867"/>
        <v/>
      </c>
    </row>
    <row r="39471" spans="10:10" x14ac:dyDescent="0.25">
      <c r="J39471" t="str">
        <f t="shared" si="867"/>
        <v/>
      </c>
    </row>
    <row r="39472" spans="10:10" x14ac:dyDescent="0.25">
      <c r="J39472" t="str">
        <f t="shared" si="867"/>
        <v/>
      </c>
    </row>
    <row r="39473" spans="10:10" x14ac:dyDescent="0.25">
      <c r="J39473" t="str">
        <f t="shared" si="867"/>
        <v/>
      </c>
    </row>
    <row r="39474" spans="10:10" x14ac:dyDescent="0.25">
      <c r="J39474" t="str">
        <f t="shared" si="867"/>
        <v/>
      </c>
    </row>
    <row r="39475" spans="10:10" x14ac:dyDescent="0.25">
      <c r="J39475" t="str">
        <f t="shared" si="867"/>
        <v/>
      </c>
    </row>
    <row r="39476" spans="10:10" x14ac:dyDescent="0.25">
      <c r="J39476" t="str">
        <f t="shared" si="867"/>
        <v/>
      </c>
    </row>
    <row r="39477" spans="10:10" x14ac:dyDescent="0.25">
      <c r="J39477" t="str">
        <f t="shared" si="867"/>
        <v/>
      </c>
    </row>
    <row r="39478" spans="10:10" x14ac:dyDescent="0.25">
      <c r="J39478" t="str">
        <f t="shared" si="867"/>
        <v/>
      </c>
    </row>
    <row r="39479" spans="10:10" x14ac:dyDescent="0.25">
      <c r="J39479" t="str">
        <f t="shared" si="867"/>
        <v/>
      </c>
    </row>
    <row r="39480" spans="10:10" x14ac:dyDescent="0.25">
      <c r="J39480" t="str">
        <f t="shared" si="867"/>
        <v/>
      </c>
    </row>
    <row r="39481" spans="10:10" x14ac:dyDescent="0.25">
      <c r="J39481" t="str">
        <f t="shared" si="867"/>
        <v/>
      </c>
    </row>
    <row r="39482" spans="10:10" x14ac:dyDescent="0.25">
      <c r="J39482" t="str">
        <f t="shared" si="867"/>
        <v/>
      </c>
    </row>
    <row r="39483" spans="10:10" x14ac:dyDescent="0.25">
      <c r="J39483" t="str">
        <f t="shared" si="867"/>
        <v/>
      </c>
    </row>
    <row r="39484" spans="10:10" x14ac:dyDescent="0.25">
      <c r="J39484" t="str">
        <f t="shared" si="867"/>
        <v/>
      </c>
    </row>
    <row r="39485" spans="10:10" x14ac:dyDescent="0.25">
      <c r="J39485" t="str">
        <f t="shared" si="867"/>
        <v/>
      </c>
    </row>
    <row r="39486" spans="10:10" x14ac:dyDescent="0.25">
      <c r="J39486" t="str">
        <f t="shared" si="867"/>
        <v/>
      </c>
    </row>
    <row r="39487" spans="10:10" x14ac:dyDescent="0.25">
      <c r="J39487" t="str">
        <f t="shared" si="867"/>
        <v/>
      </c>
    </row>
    <row r="39488" spans="10:10" x14ac:dyDescent="0.25">
      <c r="J39488" t="str">
        <f t="shared" si="867"/>
        <v/>
      </c>
    </row>
    <row r="39489" spans="10:10" x14ac:dyDescent="0.25">
      <c r="J39489" t="str">
        <f t="shared" si="867"/>
        <v/>
      </c>
    </row>
    <row r="39490" spans="10:10" x14ac:dyDescent="0.25">
      <c r="J39490" t="str">
        <f t="shared" si="867"/>
        <v/>
      </c>
    </row>
    <row r="39491" spans="10:10" x14ac:dyDescent="0.25">
      <c r="J39491" t="str">
        <f t="shared" ref="J39491:J39554" si="868">B39491&amp;C39491&amp;E39491&amp;IF(C39491="Skog",F39491&amp;G39491,"")</f>
        <v/>
      </c>
    </row>
    <row r="39492" spans="10:10" x14ac:dyDescent="0.25">
      <c r="J39492" t="str">
        <f t="shared" si="868"/>
        <v/>
      </c>
    </row>
    <row r="39493" spans="10:10" x14ac:dyDescent="0.25">
      <c r="J39493" t="str">
        <f t="shared" si="868"/>
        <v/>
      </c>
    </row>
    <row r="39494" spans="10:10" x14ac:dyDescent="0.25">
      <c r="J39494" t="str">
        <f t="shared" si="868"/>
        <v/>
      </c>
    </row>
    <row r="39495" spans="10:10" x14ac:dyDescent="0.25">
      <c r="J39495" t="str">
        <f t="shared" si="868"/>
        <v/>
      </c>
    </row>
    <row r="39496" spans="10:10" x14ac:dyDescent="0.25">
      <c r="J39496" t="str">
        <f t="shared" si="868"/>
        <v/>
      </c>
    </row>
    <row r="39497" spans="10:10" x14ac:dyDescent="0.25">
      <c r="J39497" t="str">
        <f t="shared" si="868"/>
        <v/>
      </c>
    </row>
    <row r="39498" spans="10:10" x14ac:dyDescent="0.25">
      <c r="J39498" t="str">
        <f t="shared" si="868"/>
        <v/>
      </c>
    </row>
    <row r="39499" spans="10:10" x14ac:dyDescent="0.25">
      <c r="J39499" t="str">
        <f t="shared" si="868"/>
        <v/>
      </c>
    </row>
    <row r="39500" spans="10:10" x14ac:dyDescent="0.25">
      <c r="J39500" t="str">
        <f t="shared" si="868"/>
        <v/>
      </c>
    </row>
    <row r="39501" spans="10:10" x14ac:dyDescent="0.25">
      <c r="J39501" t="str">
        <f t="shared" si="868"/>
        <v/>
      </c>
    </row>
    <row r="39502" spans="10:10" x14ac:dyDescent="0.25">
      <c r="J39502" t="str">
        <f t="shared" si="868"/>
        <v/>
      </c>
    </row>
    <row r="39503" spans="10:10" x14ac:dyDescent="0.25">
      <c r="J39503" t="str">
        <f t="shared" si="868"/>
        <v/>
      </c>
    </row>
    <row r="39504" spans="10:10" x14ac:dyDescent="0.25">
      <c r="J39504" t="str">
        <f t="shared" si="868"/>
        <v/>
      </c>
    </row>
    <row r="39505" spans="10:10" x14ac:dyDescent="0.25">
      <c r="J39505" t="str">
        <f t="shared" si="868"/>
        <v/>
      </c>
    </row>
    <row r="39506" spans="10:10" x14ac:dyDescent="0.25">
      <c r="J39506" t="str">
        <f t="shared" si="868"/>
        <v/>
      </c>
    </row>
    <row r="39507" spans="10:10" x14ac:dyDescent="0.25">
      <c r="J39507" t="str">
        <f t="shared" si="868"/>
        <v/>
      </c>
    </row>
    <row r="39508" spans="10:10" x14ac:dyDescent="0.25">
      <c r="J39508" t="str">
        <f t="shared" si="868"/>
        <v/>
      </c>
    </row>
    <row r="39509" spans="10:10" x14ac:dyDescent="0.25">
      <c r="J39509" t="str">
        <f t="shared" si="868"/>
        <v/>
      </c>
    </row>
    <row r="39510" spans="10:10" x14ac:dyDescent="0.25">
      <c r="J39510" t="str">
        <f t="shared" si="868"/>
        <v/>
      </c>
    </row>
    <row r="39511" spans="10:10" x14ac:dyDescent="0.25">
      <c r="J39511" t="str">
        <f t="shared" si="868"/>
        <v/>
      </c>
    </row>
    <row r="39512" spans="10:10" x14ac:dyDescent="0.25">
      <c r="J39512" t="str">
        <f t="shared" si="868"/>
        <v/>
      </c>
    </row>
    <row r="39513" spans="10:10" x14ac:dyDescent="0.25">
      <c r="J39513" t="str">
        <f t="shared" si="868"/>
        <v/>
      </c>
    </row>
    <row r="39514" spans="10:10" x14ac:dyDescent="0.25">
      <c r="J39514" t="str">
        <f t="shared" si="868"/>
        <v/>
      </c>
    </row>
    <row r="39515" spans="10:10" x14ac:dyDescent="0.25">
      <c r="J39515" t="str">
        <f t="shared" si="868"/>
        <v/>
      </c>
    </row>
    <row r="39516" spans="10:10" x14ac:dyDescent="0.25">
      <c r="J39516" t="str">
        <f t="shared" si="868"/>
        <v/>
      </c>
    </row>
    <row r="39517" spans="10:10" x14ac:dyDescent="0.25">
      <c r="J39517" t="str">
        <f t="shared" si="868"/>
        <v/>
      </c>
    </row>
    <row r="39518" spans="10:10" x14ac:dyDescent="0.25">
      <c r="J39518" t="str">
        <f t="shared" si="868"/>
        <v/>
      </c>
    </row>
    <row r="39519" spans="10:10" x14ac:dyDescent="0.25">
      <c r="J39519" t="str">
        <f t="shared" si="868"/>
        <v/>
      </c>
    </row>
    <row r="39520" spans="10:10" x14ac:dyDescent="0.25">
      <c r="J39520" t="str">
        <f t="shared" si="868"/>
        <v/>
      </c>
    </row>
    <row r="39521" spans="10:10" x14ac:dyDescent="0.25">
      <c r="J39521" t="str">
        <f t="shared" si="868"/>
        <v/>
      </c>
    </row>
    <row r="39522" spans="10:10" x14ac:dyDescent="0.25">
      <c r="J39522" t="str">
        <f t="shared" si="868"/>
        <v/>
      </c>
    </row>
    <row r="39523" spans="10:10" x14ac:dyDescent="0.25">
      <c r="J39523" t="str">
        <f t="shared" si="868"/>
        <v/>
      </c>
    </row>
    <row r="39524" spans="10:10" x14ac:dyDescent="0.25">
      <c r="J39524" t="str">
        <f t="shared" si="868"/>
        <v/>
      </c>
    </row>
    <row r="39525" spans="10:10" x14ac:dyDescent="0.25">
      <c r="J39525" t="str">
        <f t="shared" si="868"/>
        <v/>
      </c>
    </row>
    <row r="39526" spans="10:10" x14ac:dyDescent="0.25">
      <c r="J39526" t="str">
        <f t="shared" si="868"/>
        <v/>
      </c>
    </row>
    <row r="39527" spans="10:10" x14ac:dyDescent="0.25">
      <c r="J39527" t="str">
        <f t="shared" si="868"/>
        <v/>
      </c>
    </row>
    <row r="39528" spans="10:10" x14ac:dyDescent="0.25">
      <c r="J39528" t="str">
        <f t="shared" si="868"/>
        <v/>
      </c>
    </row>
    <row r="39529" spans="10:10" x14ac:dyDescent="0.25">
      <c r="J39529" t="str">
        <f t="shared" si="868"/>
        <v/>
      </c>
    </row>
    <row r="39530" spans="10:10" x14ac:dyDescent="0.25">
      <c r="J39530" t="str">
        <f t="shared" si="868"/>
        <v/>
      </c>
    </row>
    <row r="39531" spans="10:10" x14ac:dyDescent="0.25">
      <c r="J39531" t="str">
        <f t="shared" si="868"/>
        <v/>
      </c>
    </row>
    <row r="39532" spans="10:10" x14ac:dyDescent="0.25">
      <c r="J39532" t="str">
        <f t="shared" si="868"/>
        <v/>
      </c>
    </row>
    <row r="39533" spans="10:10" x14ac:dyDescent="0.25">
      <c r="J39533" t="str">
        <f t="shared" si="868"/>
        <v/>
      </c>
    </row>
    <row r="39534" spans="10:10" x14ac:dyDescent="0.25">
      <c r="J39534" t="str">
        <f t="shared" si="868"/>
        <v/>
      </c>
    </row>
    <row r="39535" spans="10:10" x14ac:dyDescent="0.25">
      <c r="J39535" t="str">
        <f t="shared" si="868"/>
        <v/>
      </c>
    </row>
    <row r="39536" spans="10:10" x14ac:dyDescent="0.25">
      <c r="J39536" t="str">
        <f t="shared" si="868"/>
        <v/>
      </c>
    </row>
    <row r="39537" spans="10:10" x14ac:dyDescent="0.25">
      <c r="J39537" t="str">
        <f t="shared" si="868"/>
        <v/>
      </c>
    </row>
    <row r="39538" spans="10:10" x14ac:dyDescent="0.25">
      <c r="J39538" t="str">
        <f t="shared" si="868"/>
        <v/>
      </c>
    </row>
    <row r="39539" spans="10:10" x14ac:dyDescent="0.25">
      <c r="J39539" t="str">
        <f t="shared" si="868"/>
        <v/>
      </c>
    </row>
    <row r="39540" spans="10:10" x14ac:dyDescent="0.25">
      <c r="J39540" t="str">
        <f t="shared" si="868"/>
        <v/>
      </c>
    </row>
    <row r="39541" spans="10:10" x14ac:dyDescent="0.25">
      <c r="J39541" t="str">
        <f t="shared" si="868"/>
        <v/>
      </c>
    </row>
    <row r="39542" spans="10:10" x14ac:dyDescent="0.25">
      <c r="J39542" t="str">
        <f t="shared" si="868"/>
        <v/>
      </c>
    </row>
    <row r="39543" spans="10:10" x14ac:dyDescent="0.25">
      <c r="J39543" t="str">
        <f t="shared" si="868"/>
        <v/>
      </c>
    </row>
    <row r="39544" spans="10:10" x14ac:dyDescent="0.25">
      <c r="J39544" t="str">
        <f t="shared" si="868"/>
        <v/>
      </c>
    </row>
    <row r="39545" spans="10:10" x14ac:dyDescent="0.25">
      <c r="J39545" t="str">
        <f t="shared" si="868"/>
        <v/>
      </c>
    </row>
    <row r="39546" spans="10:10" x14ac:dyDescent="0.25">
      <c r="J39546" t="str">
        <f t="shared" si="868"/>
        <v/>
      </c>
    </row>
    <row r="39547" spans="10:10" x14ac:dyDescent="0.25">
      <c r="J39547" t="str">
        <f t="shared" si="868"/>
        <v/>
      </c>
    </row>
    <row r="39548" spans="10:10" x14ac:dyDescent="0.25">
      <c r="J39548" t="str">
        <f t="shared" si="868"/>
        <v/>
      </c>
    </row>
    <row r="39549" spans="10:10" x14ac:dyDescent="0.25">
      <c r="J39549" t="str">
        <f t="shared" si="868"/>
        <v/>
      </c>
    </row>
    <row r="39550" spans="10:10" x14ac:dyDescent="0.25">
      <c r="J39550" t="str">
        <f t="shared" si="868"/>
        <v/>
      </c>
    </row>
    <row r="39551" spans="10:10" x14ac:dyDescent="0.25">
      <c r="J39551" t="str">
        <f t="shared" si="868"/>
        <v/>
      </c>
    </row>
    <row r="39552" spans="10:10" x14ac:dyDescent="0.25">
      <c r="J39552" t="str">
        <f t="shared" si="868"/>
        <v/>
      </c>
    </row>
    <row r="39553" spans="10:10" x14ac:dyDescent="0.25">
      <c r="J39553" t="str">
        <f t="shared" si="868"/>
        <v/>
      </c>
    </row>
    <row r="39554" spans="10:10" x14ac:dyDescent="0.25">
      <c r="J39554" t="str">
        <f t="shared" si="868"/>
        <v/>
      </c>
    </row>
    <row r="39555" spans="10:10" x14ac:dyDescent="0.25">
      <c r="J39555" t="str">
        <f t="shared" ref="J39555:J39618" si="869">B39555&amp;C39555&amp;E39555&amp;IF(C39555="Skog",F39555&amp;G39555,"")</f>
        <v/>
      </c>
    </row>
    <row r="39556" spans="10:10" x14ac:dyDescent="0.25">
      <c r="J39556" t="str">
        <f t="shared" si="869"/>
        <v/>
      </c>
    </row>
    <row r="39557" spans="10:10" x14ac:dyDescent="0.25">
      <c r="J39557" t="str">
        <f t="shared" si="869"/>
        <v/>
      </c>
    </row>
    <row r="39558" spans="10:10" x14ac:dyDescent="0.25">
      <c r="J39558" t="str">
        <f t="shared" si="869"/>
        <v/>
      </c>
    </row>
    <row r="39559" spans="10:10" x14ac:dyDescent="0.25">
      <c r="J39559" t="str">
        <f t="shared" si="869"/>
        <v/>
      </c>
    </row>
    <row r="39560" spans="10:10" x14ac:dyDescent="0.25">
      <c r="J39560" t="str">
        <f t="shared" si="869"/>
        <v/>
      </c>
    </row>
    <row r="39561" spans="10:10" x14ac:dyDescent="0.25">
      <c r="J39561" t="str">
        <f t="shared" si="869"/>
        <v/>
      </c>
    </row>
    <row r="39562" spans="10:10" x14ac:dyDescent="0.25">
      <c r="J39562" t="str">
        <f t="shared" si="869"/>
        <v/>
      </c>
    </row>
    <row r="39563" spans="10:10" x14ac:dyDescent="0.25">
      <c r="J39563" t="str">
        <f t="shared" si="869"/>
        <v/>
      </c>
    </row>
    <row r="39564" spans="10:10" x14ac:dyDescent="0.25">
      <c r="J39564" t="str">
        <f t="shared" si="869"/>
        <v/>
      </c>
    </row>
    <row r="39565" spans="10:10" x14ac:dyDescent="0.25">
      <c r="J39565" t="str">
        <f t="shared" si="869"/>
        <v/>
      </c>
    </row>
    <row r="39566" spans="10:10" x14ac:dyDescent="0.25">
      <c r="J39566" t="str">
        <f t="shared" si="869"/>
        <v/>
      </c>
    </row>
    <row r="39567" spans="10:10" x14ac:dyDescent="0.25">
      <c r="J39567" t="str">
        <f t="shared" si="869"/>
        <v/>
      </c>
    </row>
    <row r="39568" spans="10:10" x14ac:dyDescent="0.25">
      <c r="J39568" t="str">
        <f t="shared" si="869"/>
        <v/>
      </c>
    </row>
    <row r="39569" spans="10:10" x14ac:dyDescent="0.25">
      <c r="J39569" t="str">
        <f t="shared" si="869"/>
        <v/>
      </c>
    </row>
    <row r="39570" spans="10:10" x14ac:dyDescent="0.25">
      <c r="J39570" t="str">
        <f t="shared" si="869"/>
        <v/>
      </c>
    </row>
    <row r="39571" spans="10:10" x14ac:dyDescent="0.25">
      <c r="J39571" t="str">
        <f t="shared" si="869"/>
        <v/>
      </c>
    </row>
    <row r="39572" spans="10:10" x14ac:dyDescent="0.25">
      <c r="J39572" t="str">
        <f t="shared" si="869"/>
        <v/>
      </c>
    </row>
    <row r="39573" spans="10:10" x14ac:dyDescent="0.25">
      <c r="J39573" t="str">
        <f t="shared" si="869"/>
        <v/>
      </c>
    </row>
    <row r="39574" spans="10:10" x14ac:dyDescent="0.25">
      <c r="J39574" t="str">
        <f t="shared" si="869"/>
        <v/>
      </c>
    </row>
    <row r="39575" spans="10:10" x14ac:dyDescent="0.25">
      <c r="J39575" t="str">
        <f t="shared" si="869"/>
        <v/>
      </c>
    </row>
    <row r="39576" spans="10:10" x14ac:dyDescent="0.25">
      <c r="J39576" t="str">
        <f t="shared" si="869"/>
        <v/>
      </c>
    </row>
    <row r="39577" spans="10:10" x14ac:dyDescent="0.25">
      <c r="J39577" t="str">
        <f t="shared" si="869"/>
        <v/>
      </c>
    </row>
    <row r="39578" spans="10:10" x14ac:dyDescent="0.25">
      <c r="J39578" t="str">
        <f t="shared" si="869"/>
        <v/>
      </c>
    </row>
    <row r="39579" spans="10:10" x14ac:dyDescent="0.25">
      <c r="J39579" t="str">
        <f t="shared" si="869"/>
        <v/>
      </c>
    </row>
    <row r="39580" spans="10:10" x14ac:dyDescent="0.25">
      <c r="J39580" t="str">
        <f t="shared" si="869"/>
        <v/>
      </c>
    </row>
    <row r="39581" spans="10:10" x14ac:dyDescent="0.25">
      <c r="J39581" t="str">
        <f t="shared" si="869"/>
        <v/>
      </c>
    </row>
    <row r="39582" spans="10:10" x14ac:dyDescent="0.25">
      <c r="J39582" t="str">
        <f t="shared" si="869"/>
        <v/>
      </c>
    </row>
    <row r="39583" spans="10:10" x14ac:dyDescent="0.25">
      <c r="J39583" t="str">
        <f t="shared" si="869"/>
        <v/>
      </c>
    </row>
    <row r="39584" spans="10:10" x14ac:dyDescent="0.25">
      <c r="J39584" t="str">
        <f t="shared" si="869"/>
        <v/>
      </c>
    </row>
    <row r="39585" spans="10:10" x14ac:dyDescent="0.25">
      <c r="J39585" t="str">
        <f t="shared" si="869"/>
        <v/>
      </c>
    </row>
    <row r="39586" spans="10:10" x14ac:dyDescent="0.25">
      <c r="J39586" t="str">
        <f t="shared" si="869"/>
        <v/>
      </c>
    </row>
    <row r="39587" spans="10:10" x14ac:dyDescent="0.25">
      <c r="J39587" t="str">
        <f t="shared" si="869"/>
        <v/>
      </c>
    </row>
    <row r="39588" spans="10:10" x14ac:dyDescent="0.25">
      <c r="J39588" t="str">
        <f t="shared" si="869"/>
        <v/>
      </c>
    </row>
    <row r="39589" spans="10:10" x14ac:dyDescent="0.25">
      <c r="J39589" t="str">
        <f t="shared" si="869"/>
        <v/>
      </c>
    </row>
    <row r="39590" spans="10:10" x14ac:dyDescent="0.25">
      <c r="J39590" t="str">
        <f t="shared" si="869"/>
        <v/>
      </c>
    </row>
    <row r="39591" spans="10:10" x14ac:dyDescent="0.25">
      <c r="J39591" t="str">
        <f t="shared" si="869"/>
        <v/>
      </c>
    </row>
    <row r="39592" spans="10:10" x14ac:dyDescent="0.25">
      <c r="J39592" t="str">
        <f t="shared" si="869"/>
        <v/>
      </c>
    </row>
    <row r="39593" spans="10:10" x14ac:dyDescent="0.25">
      <c r="J39593" t="str">
        <f t="shared" si="869"/>
        <v/>
      </c>
    </row>
    <row r="39594" spans="10:10" x14ac:dyDescent="0.25">
      <c r="J39594" t="str">
        <f t="shared" si="869"/>
        <v/>
      </c>
    </row>
    <row r="39595" spans="10:10" x14ac:dyDescent="0.25">
      <c r="J39595" t="str">
        <f t="shared" si="869"/>
        <v/>
      </c>
    </row>
    <row r="39596" spans="10:10" x14ac:dyDescent="0.25">
      <c r="J39596" t="str">
        <f t="shared" si="869"/>
        <v/>
      </c>
    </row>
    <row r="39597" spans="10:10" x14ac:dyDescent="0.25">
      <c r="J39597" t="str">
        <f t="shared" si="869"/>
        <v/>
      </c>
    </row>
    <row r="39598" spans="10:10" x14ac:dyDescent="0.25">
      <c r="J39598" t="str">
        <f t="shared" si="869"/>
        <v/>
      </c>
    </row>
    <row r="39599" spans="10:10" x14ac:dyDescent="0.25">
      <c r="J39599" t="str">
        <f t="shared" si="869"/>
        <v/>
      </c>
    </row>
    <row r="39600" spans="10:10" x14ac:dyDescent="0.25">
      <c r="J39600" t="str">
        <f t="shared" si="869"/>
        <v/>
      </c>
    </row>
    <row r="39601" spans="10:10" x14ac:dyDescent="0.25">
      <c r="J39601" t="str">
        <f t="shared" si="869"/>
        <v/>
      </c>
    </row>
    <row r="39602" spans="10:10" x14ac:dyDescent="0.25">
      <c r="J39602" t="str">
        <f t="shared" si="869"/>
        <v/>
      </c>
    </row>
    <row r="39603" spans="10:10" x14ac:dyDescent="0.25">
      <c r="J39603" t="str">
        <f t="shared" si="869"/>
        <v/>
      </c>
    </row>
    <row r="39604" spans="10:10" x14ac:dyDescent="0.25">
      <c r="J39604" t="str">
        <f t="shared" si="869"/>
        <v/>
      </c>
    </row>
    <row r="39605" spans="10:10" x14ac:dyDescent="0.25">
      <c r="J39605" t="str">
        <f t="shared" si="869"/>
        <v/>
      </c>
    </row>
    <row r="39606" spans="10:10" x14ac:dyDescent="0.25">
      <c r="J39606" t="str">
        <f t="shared" si="869"/>
        <v/>
      </c>
    </row>
    <row r="39607" spans="10:10" x14ac:dyDescent="0.25">
      <c r="J39607" t="str">
        <f t="shared" si="869"/>
        <v/>
      </c>
    </row>
    <row r="39608" spans="10:10" x14ac:dyDescent="0.25">
      <c r="J39608" t="str">
        <f t="shared" si="869"/>
        <v/>
      </c>
    </row>
    <row r="39609" spans="10:10" x14ac:dyDescent="0.25">
      <c r="J39609" t="str">
        <f t="shared" si="869"/>
        <v/>
      </c>
    </row>
    <row r="39610" spans="10:10" x14ac:dyDescent="0.25">
      <c r="J39610" t="str">
        <f t="shared" si="869"/>
        <v/>
      </c>
    </row>
    <row r="39611" spans="10:10" x14ac:dyDescent="0.25">
      <c r="J39611" t="str">
        <f t="shared" si="869"/>
        <v/>
      </c>
    </row>
    <row r="39612" spans="10:10" x14ac:dyDescent="0.25">
      <c r="J39612" t="str">
        <f t="shared" si="869"/>
        <v/>
      </c>
    </row>
    <row r="39613" spans="10:10" x14ac:dyDescent="0.25">
      <c r="J39613" t="str">
        <f t="shared" si="869"/>
        <v/>
      </c>
    </row>
    <row r="39614" spans="10:10" x14ac:dyDescent="0.25">
      <c r="J39614" t="str">
        <f t="shared" si="869"/>
        <v/>
      </c>
    </row>
    <row r="39615" spans="10:10" x14ac:dyDescent="0.25">
      <c r="J39615" t="str">
        <f t="shared" si="869"/>
        <v/>
      </c>
    </row>
    <row r="39616" spans="10:10" x14ac:dyDescent="0.25">
      <c r="J39616" t="str">
        <f t="shared" si="869"/>
        <v/>
      </c>
    </row>
    <row r="39617" spans="10:10" x14ac:dyDescent="0.25">
      <c r="J39617" t="str">
        <f t="shared" si="869"/>
        <v/>
      </c>
    </row>
    <row r="39618" spans="10:10" x14ac:dyDescent="0.25">
      <c r="J39618" t="str">
        <f t="shared" si="869"/>
        <v/>
      </c>
    </row>
    <row r="39619" spans="10:10" x14ac:dyDescent="0.25">
      <c r="J39619" t="str">
        <f t="shared" ref="J39619:J39682" si="870">B39619&amp;C39619&amp;E39619&amp;IF(C39619="Skog",F39619&amp;G39619,"")</f>
        <v/>
      </c>
    </row>
    <row r="39620" spans="10:10" x14ac:dyDescent="0.25">
      <c r="J39620" t="str">
        <f t="shared" si="870"/>
        <v/>
      </c>
    </row>
    <row r="39621" spans="10:10" x14ac:dyDescent="0.25">
      <c r="J39621" t="str">
        <f t="shared" si="870"/>
        <v/>
      </c>
    </row>
    <row r="39622" spans="10:10" x14ac:dyDescent="0.25">
      <c r="J39622" t="str">
        <f t="shared" si="870"/>
        <v/>
      </c>
    </row>
    <row r="39623" spans="10:10" x14ac:dyDescent="0.25">
      <c r="J39623" t="str">
        <f t="shared" si="870"/>
        <v/>
      </c>
    </row>
    <row r="39624" spans="10:10" x14ac:dyDescent="0.25">
      <c r="J39624" t="str">
        <f t="shared" si="870"/>
        <v/>
      </c>
    </row>
    <row r="39625" spans="10:10" x14ac:dyDescent="0.25">
      <c r="J39625" t="str">
        <f t="shared" si="870"/>
        <v/>
      </c>
    </row>
    <row r="39626" spans="10:10" x14ac:dyDescent="0.25">
      <c r="J39626" t="str">
        <f t="shared" si="870"/>
        <v/>
      </c>
    </row>
    <row r="39627" spans="10:10" x14ac:dyDescent="0.25">
      <c r="J39627" t="str">
        <f t="shared" si="870"/>
        <v/>
      </c>
    </row>
    <row r="39628" spans="10:10" x14ac:dyDescent="0.25">
      <c r="J39628" t="str">
        <f t="shared" si="870"/>
        <v/>
      </c>
    </row>
    <row r="39629" spans="10:10" x14ac:dyDescent="0.25">
      <c r="J39629" t="str">
        <f t="shared" si="870"/>
        <v/>
      </c>
    </row>
    <row r="39630" spans="10:10" x14ac:dyDescent="0.25">
      <c r="J39630" t="str">
        <f t="shared" si="870"/>
        <v/>
      </c>
    </row>
    <row r="39631" spans="10:10" x14ac:dyDescent="0.25">
      <c r="J39631" t="str">
        <f t="shared" si="870"/>
        <v/>
      </c>
    </row>
    <row r="39632" spans="10:10" x14ac:dyDescent="0.25">
      <c r="J39632" t="str">
        <f t="shared" si="870"/>
        <v/>
      </c>
    </row>
    <row r="39633" spans="10:10" x14ac:dyDescent="0.25">
      <c r="J39633" t="str">
        <f t="shared" si="870"/>
        <v/>
      </c>
    </row>
    <row r="39634" spans="10:10" x14ac:dyDescent="0.25">
      <c r="J39634" t="str">
        <f t="shared" si="870"/>
        <v/>
      </c>
    </row>
    <row r="39635" spans="10:10" x14ac:dyDescent="0.25">
      <c r="J39635" t="str">
        <f t="shared" si="870"/>
        <v/>
      </c>
    </row>
    <row r="39636" spans="10:10" x14ac:dyDescent="0.25">
      <c r="J39636" t="str">
        <f t="shared" si="870"/>
        <v/>
      </c>
    </row>
    <row r="39637" spans="10:10" x14ac:dyDescent="0.25">
      <c r="J39637" t="str">
        <f t="shared" si="870"/>
        <v/>
      </c>
    </row>
    <row r="39638" spans="10:10" x14ac:dyDescent="0.25">
      <c r="J39638" t="str">
        <f t="shared" si="870"/>
        <v/>
      </c>
    </row>
    <row r="39639" spans="10:10" x14ac:dyDescent="0.25">
      <c r="J39639" t="str">
        <f t="shared" si="870"/>
        <v/>
      </c>
    </row>
    <row r="39640" spans="10:10" x14ac:dyDescent="0.25">
      <c r="J39640" t="str">
        <f t="shared" si="870"/>
        <v/>
      </c>
    </row>
    <row r="39641" spans="10:10" x14ac:dyDescent="0.25">
      <c r="J39641" t="str">
        <f t="shared" si="870"/>
        <v/>
      </c>
    </row>
    <row r="39642" spans="10:10" x14ac:dyDescent="0.25">
      <c r="J39642" t="str">
        <f t="shared" si="870"/>
        <v/>
      </c>
    </row>
    <row r="39643" spans="10:10" x14ac:dyDescent="0.25">
      <c r="J39643" t="str">
        <f t="shared" si="870"/>
        <v/>
      </c>
    </row>
    <row r="39644" spans="10:10" x14ac:dyDescent="0.25">
      <c r="J39644" t="str">
        <f t="shared" si="870"/>
        <v/>
      </c>
    </row>
    <row r="39645" spans="10:10" x14ac:dyDescent="0.25">
      <c r="J39645" t="str">
        <f t="shared" si="870"/>
        <v/>
      </c>
    </row>
    <row r="39646" spans="10:10" x14ac:dyDescent="0.25">
      <c r="J39646" t="str">
        <f t="shared" si="870"/>
        <v/>
      </c>
    </row>
    <row r="39647" spans="10:10" x14ac:dyDescent="0.25">
      <c r="J39647" t="str">
        <f t="shared" si="870"/>
        <v/>
      </c>
    </row>
    <row r="39648" spans="10:10" x14ac:dyDescent="0.25">
      <c r="J39648" t="str">
        <f t="shared" si="870"/>
        <v/>
      </c>
    </row>
    <row r="39649" spans="10:10" x14ac:dyDescent="0.25">
      <c r="J39649" t="str">
        <f t="shared" si="870"/>
        <v/>
      </c>
    </row>
    <row r="39650" spans="10:10" x14ac:dyDescent="0.25">
      <c r="J39650" t="str">
        <f t="shared" si="870"/>
        <v/>
      </c>
    </row>
    <row r="39651" spans="10:10" x14ac:dyDescent="0.25">
      <c r="J39651" t="str">
        <f t="shared" si="870"/>
        <v/>
      </c>
    </row>
    <row r="39652" spans="10:10" x14ac:dyDescent="0.25">
      <c r="J39652" t="str">
        <f t="shared" si="870"/>
        <v/>
      </c>
    </row>
    <row r="39653" spans="10:10" x14ac:dyDescent="0.25">
      <c r="J39653" t="str">
        <f t="shared" si="870"/>
        <v/>
      </c>
    </row>
    <row r="39654" spans="10:10" x14ac:dyDescent="0.25">
      <c r="J39654" t="str">
        <f t="shared" si="870"/>
        <v/>
      </c>
    </row>
    <row r="39655" spans="10:10" x14ac:dyDescent="0.25">
      <c r="J39655" t="str">
        <f t="shared" si="870"/>
        <v/>
      </c>
    </row>
    <row r="39656" spans="10:10" x14ac:dyDescent="0.25">
      <c r="J39656" t="str">
        <f t="shared" si="870"/>
        <v/>
      </c>
    </row>
    <row r="39657" spans="10:10" x14ac:dyDescent="0.25">
      <c r="J39657" t="str">
        <f t="shared" si="870"/>
        <v/>
      </c>
    </row>
    <row r="39658" spans="10:10" x14ac:dyDescent="0.25">
      <c r="J39658" t="str">
        <f t="shared" si="870"/>
        <v/>
      </c>
    </row>
    <row r="39659" spans="10:10" x14ac:dyDescent="0.25">
      <c r="J39659" t="str">
        <f t="shared" si="870"/>
        <v/>
      </c>
    </row>
    <row r="39660" spans="10:10" x14ac:dyDescent="0.25">
      <c r="J39660" t="str">
        <f t="shared" si="870"/>
        <v/>
      </c>
    </row>
    <row r="39661" spans="10:10" x14ac:dyDescent="0.25">
      <c r="J39661" t="str">
        <f t="shared" si="870"/>
        <v/>
      </c>
    </row>
    <row r="39662" spans="10:10" x14ac:dyDescent="0.25">
      <c r="J39662" t="str">
        <f t="shared" si="870"/>
        <v/>
      </c>
    </row>
    <row r="39663" spans="10:10" x14ac:dyDescent="0.25">
      <c r="J39663" t="str">
        <f t="shared" si="870"/>
        <v/>
      </c>
    </row>
    <row r="39664" spans="10:10" x14ac:dyDescent="0.25">
      <c r="J39664" t="str">
        <f t="shared" si="870"/>
        <v/>
      </c>
    </row>
    <row r="39665" spans="10:10" x14ac:dyDescent="0.25">
      <c r="J39665" t="str">
        <f t="shared" si="870"/>
        <v/>
      </c>
    </row>
    <row r="39666" spans="10:10" x14ac:dyDescent="0.25">
      <c r="J39666" t="str">
        <f t="shared" si="870"/>
        <v/>
      </c>
    </row>
    <row r="39667" spans="10:10" x14ac:dyDescent="0.25">
      <c r="J39667" t="str">
        <f t="shared" si="870"/>
        <v/>
      </c>
    </row>
    <row r="39668" spans="10:10" x14ac:dyDescent="0.25">
      <c r="J39668" t="str">
        <f t="shared" si="870"/>
        <v/>
      </c>
    </row>
    <row r="39669" spans="10:10" x14ac:dyDescent="0.25">
      <c r="J39669" t="str">
        <f t="shared" si="870"/>
        <v/>
      </c>
    </row>
    <row r="39670" spans="10:10" x14ac:dyDescent="0.25">
      <c r="J39670" t="str">
        <f t="shared" si="870"/>
        <v/>
      </c>
    </row>
    <row r="39671" spans="10:10" x14ac:dyDescent="0.25">
      <c r="J39671" t="str">
        <f t="shared" si="870"/>
        <v/>
      </c>
    </row>
    <row r="39672" spans="10:10" x14ac:dyDescent="0.25">
      <c r="J39672" t="str">
        <f t="shared" si="870"/>
        <v/>
      </c>
    </row>
    <row r="39673" spans="10:10" x14ac:dyDescent="0.25">
      <c r="J39673" t="str">
        <f t="shared" si="870"/>
        <v/>
      </c>
    </row>
    <row r="39674" spans="10:10" x14ac:dyDescent="0.25">
      <c r="J39674" t="str">
        <f t="shared" si="870"/>
        <v/>
      </c>
    </row>
    <row r="39675" spans="10:10" x14ac:dyDescent="0.25">
      <c r="J39675" t="str">
        <f t="shared" si="870"/>
        <v/>
      </c>
    </row>
    <row r="39676" spans="10:10" x14ac:dyDescent="0.25">
      <c r="J39676" t="str">
        <f t="shared" si="870"/>
        <v/>
      </c>
    </row>
    <row r="39677" spans="10:10" x14ac:dyDescent="0.25">
      <c r="J39677" t="str">
        <f t="shared" si="870"/>
        <v/>
      </c>
    </row>
    <row r="39678" spans="10:10" x14ac:dyDescent="0.25">
      <c r="J39678" t="str">
        <f t="shared" si="870"/>
        <v/>
      </c>
    </row>
    <row r="39679" spans="10:10" x14ac:dyDescent="0.25">
      <c r="J39679" t="str">
        <f t="shared" si="870"/>
        <v/>
      </c>
    </row>
    <row r="39680" spans="10:10" x14ac:dyDescent="0.25">
      <c r="J39680" t="str">
        <f t="shared" si="870"/>
        <v/>
      </c>
    </row>
    <row r="39681" spans="10:10" x14ac:dyDescent="0.25">
      <c r="J39681" t="str">
        <f t="shared" si="870"/>
        <v/>
      </c>
    </row>
    <row r="39682" spans="10:10" x14ac:dyDescent="0.25">
      <c r="J39682" t="str">
        <f t="shared" si="870"/>
        <v/>
      </c>
    </row>
    <row r="39683" spans="10:10" x14ac:dyDescent="0.25">
      <c r="J39683" t="str">
        <f t="shared" ref="J39683:J39746" si="871">B39683&amp;C39683&amp;E39683&amp;IF(C39683="Skog",F39683&amp;G39683,"")</f>
        <v/>
      </c>
    </row>
    <row r="39684" spans="10:10" x14ac:dyDescent="0.25">
      <c r="J39684" t="str">
        <f t="shared" si="871"/>
        <v/>
      </c>
    </row>
    <row r="39685" spans="10:10" x14ac:dyDescent="0.25">
      <c r="J39685" t="str">
        <f t="shared" si="871"/>
        <v/>
      </c>
    </row>
    <row r="39686" spans="10:10" x14ac:dyDescent="0.25">
      <c r="J39686" t="str">
        <f t="shared" si="871"/>
        <v/>
      </c>
    </row>
    <row r="39687" spans="10:10" x14ac:dyDescent="0.25">
      <c r="J39687" t="str">
        <f t="shared" si="871"/>
        <v/>
      </c>
    </row>
    <row r="39688" spans="10:10" x14ac:dyDescent="0.25">
      <c r="J39688" t="str">
        <f t="shared" si="871"/>
        <v/>
      </c>
    </row>
    <row r="39689" spans="10:10" x14ac:dyDescent="0.25">
      <c r="J39689" t="str">
        <f t="shared" si="871"/>
        <v/>
      </c>
    </row>
    <row r="39690" spans="10:10" x14ac:dyDescent="0.25">
      <c r="J39690" t="str">
        <f t="shared" si="871"/>
        <v/>
      </c>
    </row>
    <row r="39691" spans="10:10" x14ac:dyDescent="0.25">
      <c r="J39691" t="str">
        <f t="shared" si="871"/>
        <v/>
      </c>
    </row>
    <row r="39692" spans="10:10" x14ac:dyDescent="0.25">
      <c r="J39692" t="str">
        <f t="shared" si="871"/>
        <v/>
      </c>
    </row>
    <row r="39693" spans="10:10" x14ac:dyDescent="0.25">
      <c r="J39693" t="str">
        <f t="shared" si="871"/>
        <v/>
      </c>
    </row>
    <row r="39694" spans="10:10" x14ac:dyDescent="0.25">
      <c r="J39694" t="str">
        <f t="shared" si="871"/>
        <v/>
      </c>
    </row>
    <row r="39695" spans="10:10" x14ac:dyDescent="0.25">
      <c r="J39695" t="str">
        <f t="shared" si="871"/>
        <v/>
      </c>
    </row>
    <row r="39696" spans="10:10" x14ac:dyDescent="0.25">
      <c r="J39696" t="str">
        <f t="shared" si="871"/>
        <v/>
      </c>
    </row>
    <row r="39697" spans="10:10" x14ac:dyDescent="0.25">
      <c r="J39697" t="str">
        <f t="shared" si="871"/>
        <v/>
      </c>
    </row>
    <row r="39698" spans="10:10" x14ac:dyDescent="0.25">
      <c r="J39698" t="str">
        <f t="shared" si="871"/>
        <v/>
      </c>
    </row>
    <row r="39699" spans="10:10" x14ac:dyDescent="0.25">
      <c r="J39699" t="str">
        <f t="shared" si="871"/>
        <v/>
      </c>
    </row>
    <row r="39700" spans="10:10" x14ac:dyDescent="0.25">
      <c r="J39700" t="str">
        <f t="shared" si="871"/>
        <v/>
      </c>
    </row>
    <row r="39701" spans="10:10" x14ac:dyDescent="0.25">
      <c r="J39701" t="str">
        <f t="shared" si="871"/>
        <v/>
      </c>
    </row>
    <row r="39702" spans="10:10" x14ac:dyDescent="0.25">
      <c r="J39702" t="str">
        <f t="shared" si="871"/>
        <v/>
      </c>
    </row>
    <row r="39703" spans="10:10" x14ac:dyDescent="0.25">
      <c r="J39703" t="str">
        <f t="shared" si="871"/>
        <v/>
      </c>
    </row>
    <row r="39704" spans="10:10" x14ac:dyDescent="0.25">
      <c r="J39704" t="str">
        <f t="shared" si="871"/>
        <v/>
      </c>
    </row>
    <row r="39705" spans="10:10" x14ac:dyDescent="0.25">
      <c r="J39705" t="str">
        <f t="shared" si="871"/>
        <v/>
      </c>
    </row>
    <row r="39706" spans="10:10" x14ac:dyDescent="0.25">
      <c r="J39706" t="str">
        <f t="shared" si="871"/>
        <v/>
      </c>
    </row>
    <row r="39707" spans="10:10" x14ac:dyDescent="0.25">
      <c r="J39707" t="str">
        <f t="shared" si="871"/>
        <v/>
      </c>
    </row>
    <row r="39708" spans="10:10" x14ac:dyDescent="0.25">
      <c r="J39708" t="str">
        <f t="shared" si="871"/>
        <v/>
      </c>
    </row>
    <row r="39709" spans="10:10" x14ac:dyDescent="0.25">
      <c r="J39709" t="str">
        <f t="shared" si="871"/>
        <v/>
      </c>
    </row>
    <row r="39710" spans="10:10" x14ac:dyDescent="0.25">
      <c r="J39710" t="str">
        <f t="shared" si="871"/>
        <v/>
      </c>
    </row>
    <row r="39711" spans="10:10" x14ac:dyDescent="0.25">
      <c r="J39711" t="str">
        <f t="shared" si="871"/>
        <v/>
      </c>
    </row>
    <row r="39712" spans="10:10" x14ac:dyDescent="0.25">
      <c r="J39712" t="str">
        <f t="shared" si="871"/>
        <v/>
      </c>
    </row>
    <row r="39713" spans="10:10" x14ac:dyDescent="0.25">
      <c r="J39713" t="str">
        <f t="shared" si="871"/>
        <v/>
      </c>
    </row>
    <row r="39714" spans="10:10" x14ac:dyDescent="0.25">
      <c r="J39714" t="str">
        <f t="shared" si="871"/>
        <v/>
      </c>
    </row>
    <row r="39715" spans="10:10" x14ac:dyDescent="0.25">
      <c r="J39715" t="str">
        <f t="shared" si="871"/>
        <v/>
      </c>
    </row>
    <row r="39716" spans="10:10" x14ac:dyDescent="0.25">
      <c r="J39716" t="str">
        <f t="shared" si="871"/>
        <v/>
      </c>
    </row>
    <row r="39717" spans="10:10" x14ac:dyDescent="0.25">
      <c r="J39717" t="str">
        <f t="shared" si="871"/>
        <v/>
      </c>
    </row>
    <row r="39718" spans="10:10" x14ac:dyDescent="0.25">
      <c r="J39718" t="str">
        <f t="shared" si="871"/>
        <v/>
      </c>
    </row>
    <row r="39719" spans="10:10" x14ac:dyDescent="0.25">
      <c r="J39719" t="str">
        <f t="shared" si="871"/>
        <v/>
      </c>
    </row>
    <row r="39720" spans="10:10" x14ac:dyDescent="0.25">
      <c r="J39720" t="str">
        <f t="shared" si="871"/>
        <v/>
      </c>
    </row>
    <row r="39721" spans="10:10" x14ac:dyDescent="0.25">
      <c r="J39721" t="str">
        <f t="shared" si="871"/>
        <v/>
      </c>
    </row>
    <row r="39722" spans="10:10" x14ac:dyDescent="0.25">
      <c r="J39722" t="str">
        <f t="shared" si="871"/>
        <v/>
      </c>
    </row>
    <row r="39723" spans="10:10" x14ac:dyDescent="0.25">
      <c r="J39723" t="str">
        <f t="shared" si="871"/>
        <v/>
      </c>
    </row>
    <row r="39724" spans="10:10" x14ac:dyDescent="0.25">
      <c r="J39724" t="str">
        <f t="shared" si="871"/>
        <v/>
      </c>
    </row>
    <row r="39725" spans="10:10" x14ac:dyDescent="0.25">
      <c r="J39725" t="str">
        <f t="shared" si="871"/>
        <v/>
      </c>
    </row>
    <row r="39726" spans="10:10" x14ac:dyDescent="0.25">
      <c r="J39726" t="str">
        <f t="shared" si="871"/>
        <v/>
      </c>
    </row>
    <row r="39727" spans="10:10" x14ac:dyDescent="0.25">
      <c r="J39727" t="str">
        <f t="shared" si="871"/>
        <v/>
      </c>
    </row>
    <row r="39728" spans="10:10" x14ac:dyDescent="0.25">
      <c r="J39728" t="str">
        <f t="shared" si="871"/>
        <v/>
      </c>
    </row>
    <row r="39729" spans="10:10" x14ac:dyDescent="0.25">
      <c r="J39729" t="str">
        <f t="shared" si="871"/>
        <v/>
      </c>
    </row>
    <row r="39730" spans="10:10" x14ac:dyDescent="0.25">
      <c r="J39730" t="str">
        <f t="shared" si="871"/>
        <v/>
      </c>
    </row>
    <row r="39731" spans="10:10" x14ac:dyDescent="0.25">
      <c r="J39731" t="str">
        <f t="shared" si="871"/>
        <v/>
      </c>
    </row>
    <row r="39732" spans="10:10" x14ac:dyDescent="0.25">
      <c r="J39732" t="str">
        <f t="shared" si="871"/>
        <v/>
      </c>
    </row>
    <row r="39733" spans="10:10" x14ac:dyDescent="0.25">
      <c r="J39733" t="str">
        <f t="shared" si="871"/>
        <v/>
      </c>
    </row>
    <row r="39734" spans="10:10" x14ac:dyDescent="0.25">
      <c r="J39734" t="str">
        <f t="shared" si="871"/>
        <v/>
      </c>
    </row>
    <row r="39735" spans="10:10" x14ac:dyDescent="0.25">
      <c r="J39735" t="str">
        <f t="shared" si="871"/>
        <v/>
      </c>
    </row>
    <row r="39736" spans="10:10" x14ac:dyDescent="0.25">
      <c r="J39736" t="str">
        <f t="shared" si="871"/>
        <v/>
      </c>
    </row>
    <row r="39737" spans="10:10" x14ac:dyDescent="0.25">
      <c r="J39737" t="str">
        <f t="shared" si="871"/>
        <v/>
      </c>
    </row>
    <row r="39738" spans="10:10" x14ac:dyDescent="0.25">
      <c r="J39738" t="str">
        <f t="shared" si="871"/>
        <v/>
      </c>
    </row>
    <row r="39739" spans="10:10" x14ac:dyDescent="0.25">
      <c r="J39739" t="str">
        <f t="shared" si="871"/>
        <v/>
      </c>
    </row>
    <row r="39740" spans="10:10" x14ac:dyDescent="0.25">
      <c r="J39740" t="str">
        <f t="shared" si="871"/>
        <v/>
      </c>
    </row>
    <row r="39741" spans="10:10" x14ac:dyDescent="0.25">
      <c r="J39741" t="str">
        <f t="shared" si="871"/>
        <v/>
      </c>
    </row>
    <row r="39742" spans="10:10" x14ac:dyDescent="0.25">
      <c r="J39742" t="str">
        <f t="shared" si="871"/>
        <v/>
      </c>
    </row>
    <row r="39743" spans="10:10" x14ac:dyDescent="0.25">
      <c r="J39743" t="str">
        <f t="shared" si="871"/>
        <v/>
      </c>
    </row>
    <row r="39744" spans="10:10" x14ac:dyDescent="0.25">
      <c r="J39744" t="str">
        <f t="shared" si="871"/>
        <v/>
      </c>
    </row>
    <row r="39745" spans="10:10" x14ac:dyDescent="0.25">
      <c r="J39745" t="str">
        <f t="shared" si="871"/>
        <v/>
      </c>
    </row>
    <row r="39746" spans="10:10" x14ac:dyDescent="0.25">
      <c r="J39746" t="str">
        <f t="shared" si="871"/>
        <v/>
      </c>
    </row>
    <row r="39747" spans="10:10" x14ac:dyDescent="0.25">
      <c r="J39747" t="str">
        <f t="shared" ref="J39747:J39810" si="872">B39747&amp;C39747&amp;E39747&amp;IF(C39747="Skog",F39747&amp;G39747,"")</f>
        <v/>
      </c>
    </row>
    <row r="39748" spans="10:10" x14ac:dyDescent="0.25">
      <c r="J39748" t="str">
        <f t="shared" si="872"/>
        <v/>
      </c>
    </row>
    <row r="39749" spans="10:10" x14ac:dyDescent="0.25">
      <c r="J39749" t="str">
        <f t="shared" si="872"/>
        <v/>
      </c>
    </row>
    <row r="39750" spans="10:10" x14ac:dyDescent="0.25">
      <c r="J39750" t="str">
        <f t="shared" si="872"/>
        <v/>
      </c>
    </row>
    <row r="39751" spans="10:10" x14ac:dyDescent="0.25">
      <c r="J39751" t="str">
        <f t="shared" si="872"/>
        <v/>
      </c>
    </row>
    <row r="39752" spans="10:10" x14ac:dyDescent="0.25">
      <c r="J39752" t="str">
        <f t="shared" si="872"/>
        <v/>
      </c>
    </row>
    <row r="39753" spans="10:10" x14ac:dyDescent="0.25">
      <c r="J39753" t="str">
        <f t="shared" si="872"/>
        <v/>
      </c>
    </row>
    <row r="39754" spans="10:10" x14ac:dyDescent="0.25">
      <c r="J39754" t="str">
        <f t="shared" si="872"/>
        <v/>
      </c>
    </row>
    <row r="39755" spans="10:10" x14ac:dyDescent="0.25">
      <c r="J39755" t="str">
        <f t="shared" si="872"/>
        <v/>
      </c>
    </row>
    <row r="39756" spans="10:10" x14ac:dyDescent="0.25">
      <c r="J39756" t="str">
        <f t="shared" si="872"/>
        <v/>
      </c>
    </row>
    <row r="39757" spans="10:10" x14ac:dyDescent="0.25">
      <c r="J39757" t="str">
        <f t="shared" si="872"/>
        <v/>
      </c>
    </row>
    <row r="39758" spans="10:10" x14ac:dyDescent="0.25">
      <c r="J39758" t="str">
        <f t="shared" si="872"/>
        <v/>
      </c>
    </row>
    <row r="39759" spans="10:10" x14ac:dyDescent="0.25">
      <c r="J39759" t="str">
        <f t="shared" si="872"/>
        <v/>
      </c>
    </row>
    <row r="39760" spans="10:10" x14ac:dyDescent="0.25">
      <c r="J39760" t="str">
        <f t="shared" si="872"/>
        <v/>
      </c>
    </row>
    <row r="39761" spans="10:10" x14ac:dyDescent="0.25">
      <c r="J39761" t="str">
        <f t="shared" si="872"/>
        <v/>
      </c>
    </row>
    <row r="39762" spans="10:10" x14ac:dyDescent="0.25">
      <c r="J39762" t="str">
        <f t="shared" si="872"/>
        <v/>
      </c>
    </row>
    <row r="39763" spans="10:10" x14ac:dyDescent="0.25">
      <c r="J39763" t="str">
        <f t="shared" si="872"/>
        <v/>
      </c>
    </row>
    <row r="39764" spans="10:10" x14ac:dyDescent="0.25">
      <c r="J39764" t="str">
        <f t="shared" si="872"/>
        <v/>
      </c>
    </row>
    <row r="39765" spans="10:10" x14ac:dyDescent="0.25">
      <c r="J39765" t="str">
        <f t="shared" si="872"/>
        <v/>
      </c>
    </row>
    <row r="39766" spans="10:10" x14ac:dyDescent="0.25">
      <c r="J39766" t="str">
        <f t="shared" si="872"/>
        <v/>
      </c>
    </row>
    <row r="39767" spans="10:10" x14ac:dyDescent="0.25">
      <c r="J39767" t="str">
        <f t="shared" si="872"/>
        <v/>
      </c>
    </row>
    <row r="39768" spans="10:10" x14ac:dyDescent="0.25">
      <c r="J39768" t="str">
        <f t="shared" si="872"/>
        <v/>
      </c>
    </row>
    <row r="39769" spans="10:10" x14ac:dyDescent="0.25">
      <c r="J39769" t="str">
        <f t="shared" si="872"/>
        <v/>
      </c>
    </row>
    <row r="39770" spans="10:10" x14ac:dyDescent="0.25">
      <c r="J39770" t="str">
        <f t="shared" si="872"/>
        <v/>
      </c>
    </row>
    <row r="39771" spans="10:10" x14ac:dyDescent="0.25">
      <c r="J39771" t="str">
        <f t="shared" si="872"/>
        <v/>
      </c>
    </row>
    <row r="39772" spans="10:10" x14ac:dyDescent="0.25">
      <c r="J39772" t="str">
        <f t="shared" si="872"/>
        <v/>
      </c>
    </row>
    <row r="39773" spans="10:10" x14ac:dyDescent="0.25">
      <c r="J39773" t="str">
        <f t="shared" si="872"/>
        <v/>
      </c>
    </row>
    <row r="39774" spans="10:10" x14ac:dyDescent="0.25">
      <c r="J39774" t="str">
        <f t="shared" si="872"/>
        <v/>
      </c>
    </row>
    <row r="39775" spans="10:10" x14ac:dyDescent="0.25">
      <c r="J39775" t="str">
        <f t="shared" si="872"/>
        <v/>
      </c>
    </row>
    <row r="39776" spans="10:10" x14ac:dyDescent="0.25">
      <c r="J39776" t="str">
        <f t="shared" si="872"/>
        <v/>
      </c>
    </row>
    <row r="39777" spans="10:10" x14ac:dyDescent="0.25">
      <c r="J39777" t="str">
        <f t="shared" si="872"/>
        <v/>
      </c>
    </row>
    <row r="39778" spans="10:10" x14ac:dyDescent="0.25">
      <c r="J39778" t="str">
        <f t="shared" si="872"/>
        <v/>
      </c>
    </row>
    <row r="39779" spans="10:10" x14ac:dyDescent="0.25">
      <c r="J39779" t="str">
        <f t="shared" si="872"/>
        <v/>
      </c>
    </row>
    <row r="39780" spans="10:10" x14ac:dyDescent="0.25">
      <c r="J39780" t="str">
        <f t="shared" si="872"/>
        <v/>
      </c>
    </row>
    <row r="39781" spans="10:10" x14ac:dyDescent="0.25">
      <c r="J39781" t="str">
        <f t="shared" si="872"/>
        <v/>
      </c>
    </row>
    <row r="39782" spans="10:10" x14ac:dyDescent="0.25">
      <c r="J39782" t="str">
        <f t="shared" si="872"/>
        <v/>
      </c>
    </row>
    <row r="39783" spans="10:10" x14ac:dyDescent="0.25">
      <c r="J39783" t="str">
        <f t="shared" si="872"/>
        <v/>
      </c>
    </row>
    <row r="39784" spans="10:10" x14ac:dyDescent="0.25">
      <c r="J39784" t="str">
        <f t="shared" si="872"/>
        <v/>
      </c>
    </row>
    <row r="39785" spans="10:10" x14ac:dyDescent="0.25">
      <c r="J39785" t="str">
        <f t="shared" si="872"/>
        <v/>
      </c>
    </row>
    <row r="39786" spans="10:10" x14ac:dyDescent="0.25">
      <c r="J39786" t="str">
        <f t="shared" si="872"/>
        <v/>
      </c>
    </row>
    <row r="39787" spans="10:10" x14ac:dyDescent="0.25">
      <c r="J39787" t="str">
        <f t="shared" si="872"/>
        <v/>
      </c>
    </row>
    <row r="39788" spans="10:10" x14ac:dyDescent="0.25">
      <c r="J39788" t="str">
        <f t="shared" si="872"/>
        <v/>
      </c>
    </row>
    <row r="39789" spans="10:10" x14ac:dyDescent="0.25">
      <c r="J39789" t="str">
        <f t="shared" si="872"/>
        <v/>
      </c>
    </row>
    <row r="39790" spans="10:10" x14ac:dyDescent="0.25">
      <c r="J39790" t="str">
        <f t="shared" si="872"/>
        <v/>
      </c>
    </row>
    <row r="39791" spans="10:10" x14ac:dyDescent="0.25">
      <c r="J39791" t="str">
        <f t="shared" si="872"/>
        <v/>
      </c>
    </row>
    <row r="39792" spans="10:10" x14ac:dyDescent="0.25">
      <c r="J39792" t="str">
        <f t="shared" si="872"/>
        <v/>
      </c>
    </row>
    <row r="39793" spans="10:10" x14ac:dyDescent="0.25">
      <c r="J39793" t="str">
        <f t="shared" si="872"/>
        <v/>
      </c>
    </row>
    <row r="39794" spans="10:10" x14ac:dyDescent="0.25">
      <c r="J39794" t="str">
        <f t="shared" si="872"/>
        <v/>
      </c>
    </row>
    <row r="39795" spans="10:10" x14ac:dyDescent="0.25">
      <c r="J39795" t="str">
        <f t="shared" si="872"/>
        <v/>
      </c>
    </row>
    <row r="39796" spans="10:10" x14ac:dyDescent="0.25">
      <c r="J39796" t="str">
        <f t="shared" si="872"/>
        <v/>
      </c>
    </row>
    <row r="39797" spans="10:10" x14ac:dyDescent="0.25">
      <c r="J39797" t="str">
        <f t="shared" si="872"/>
        <v/>
      </c>
    </row>
    <row r="39798" spans="10:10" x14ac:dyDescent="0.25">
      <c r="J39798" t="str">
        <f t="shared" si="872"/>
        <v/>
      </c>
    </row>
    <row r="39799" spans="10:10" x14ac:dyDescent="0.25">
      <c r="J39799" t="str">
        <f t="shared" si="872"/>
        <v/>
      </c>
    </row>
    <row r="39800" spans="10:10" x14ac:dyDescent="0.25">
      <c r="J39800" t="str">
        <f t="shared" si="872"/>
        <v/>
      </c>
    </row>
    <row r="39801" spans="10:10" x14ac:dyDescent="0.25">
      <c r="J39801" t="str">
        <f t="shared" si="872"/>
        <v/>
      </c>
    </row>
    <row r="39802" spans="10:10" x14ac:dyDescent="0.25">
      <c r="J39802" t="str">
        <f t="shared" si="872"/>
        <v/>
      </c>
    </row>
    <row r="39803" spans="10:10" x14ac:dyDescent="0.25">
      <c r="J39803" t="str">
        <f t="shared" si="872"/>
        <v/>
      </c>
    </row>
    <row r="39804" spans="10:10" x14ac:dyDescent="0.25">
      <c r="J39804" t="str">
        <f t="shared" si="872"/>
        <v/>
      </c>
    </row>
    <row r="39805" spans="10:10" x14ac:dyDescent="0.25">
      <c r="J39805" t="str">
        <f t="shared" si="872"/>
        <v/>
      </c>
    </row>
    <row r="39806" spans="10:10" x14ac:dyDescent="0.25">
      <c r="J39806" t="str">
        <f t="shared" si="872"/>
        <v/>
      </c>
    </row>
    <row r="39807" spans="10:10" x14ac:dyDescent="0.25">
      <c r="J39807" t="str">
        <f t="shared" si="872"/>
        <v/>
      </c>
    </row>
    <row r="39808" spans="10:10" x14ac:dyDescent="0.25">
      <c r="J39808" t="str">
        <f t="shared" si="872"/>
        <v/>
      </c>
    </row>
    <row r="39809" spans="10:10" x14ac:dyDescent="0.25">
      <c r="J39809" t="str">
        <f t="shared" si="872"/>
        <v/>
      </c>
    </row>
    <row r="39810" spans="10:10" x14ac:dyDescent="0.25">
      <c r="J39810" t="str">
        <f t="shared" si="872"/>
        <v/>
      </c>
    </row>
    <row r="39811" spans="10:10" x14ac:dyDescent="0.25">
      <c r="J39811" t="str">
        <f t="shared" ref="J39811:J39874" si="873">B39811&amp;C39811&amp;E39811&amp;IF(C39811="Skog",F39811&amp;G39811,"")</f>
        <v/>
      </c>
    </row>
    <row r="39812" spans="10:10" x14ac:dyDescent="0.25">
      <c r="J39812" t="str">
        <f t="shared" si="873"/>
        <v/>
      </c>
    </row>
    <row r="39813" spans="10:10" x14ac:dyDescent="0.25">
      <c r="J39813" t="str">
        <f t="shared" si="873"/>
        <v/>
      </c>
    </row>
    <row r="39814" spans="10:10" x14ac:dyDescent="0.25">
      <c r="J39814" t="str">
        <f t="shared" si="873"/>
        <v/>
      </c>
    </row>
    <row r="39815" spans="10:10" x14ac:dyDescent="0.25">
      <c r="J39815" t="str">
        <f t="shared" si="873"/>
        <v/>
      </c>
    </row>
    <row r="39816" spans="10:10" x14ac:dyDescent="0.25">
      <c r="J39816" t="str">
        <f t="shared" si="873"/>
        <v/>
      </c>
    </row>
    <row r="39817" spans="10:10" x14ac:dyDescent="0.25">
      <c r="J39817" t="str">
        <f t="shared" si="873"/>
        <v/>
      </c>
    </row>
    <row r="39818" spans="10:10" x14ac:dyDescent="0.25">
      <c r="J39818" t="str">
        <f t="shared" si="873"/>
        <v/>
      </c>
    </row>
    <row r="39819" spans="10:10" x14ac:dyDescent="0.25">
      <c r="J39819" t="str">
        <f t="shared" si="873"/>
        <v/>
      </c>
    </row>
    <row r="39820" spans="10:10" x14ac:dyDescent="0.25">
      <c r="J39820" t="str">
        <f t="shared" si="873"/>
        <v/>
      </c>
    </row>
    <row r="39821" spans="10:10" x14ac:dyDescent="0.25">
      <c r="J39821" t="str">
        <f t="shared" si="873"/>
        <v/>
      </c>
    </row>
    <row r="39822" spans="10:10" x14ac:dyDescent="0.25">
      <c r="J39822" t="str">
        <f t="shared" si="873"/>
        <v/>
      </c>
    </row>
    <row r="39823" spans="10:10" x14ac:dyDescent="0.25">
      <c r="J39823" t="str">
        <f t="shared" si="873"/>
        <v/>
      </c>
    </row>
    <row r="39824" spans="10:10" x14ac:dyDescent="0.25">
      <c r="J39824" t="str">
        <f t="shared" si="873"/>
        <v/>
      </c>
    </row>
    <row r="39825" spans="10:10" x14ac:dyDescent="0.25">
      <c r="J39825" t="str">
        <f t="shared" si="873"/>
        <v/>
      </c>
    </row>
    <row r="39826" spans="10:10" x14ac:dyDescent="0.25">
      <c r="J39826" t="str">
        <f t="shared" si="873"/>
        <v/>
      </c>
    </row>
    <row r="39827" spans="10:10" x14ac:dyDescent="0.25">
      <c r="J39827" t="str">
        <f t="shared" si="873"/>
        <v/>
      </c>
    </row>
    <row r="39828" spans="10:10" x14ac:dyDescent="0.25">
      <c r="J39828" t="str">
        <f t="shared" si="873"/>
        <v/>
      </c>
    </row>
    <row r="39829" spans="10:10" x14ac:dyDescent="0.25">
      <c r="J39829" t="str">
        <f t="shared" si="873"/>
        <v/>
      </c>
    </row>
    <row r="39830" spans="10:10" x14ac:dyDescent="0.25">
      <c r="J39830" t="str">
        <f t="shared" si="873"/>
        <v/>
      </c>
    </row>
    <row r="39831" spans="10:10" x14ac:dyDescent="0.25">
      <c r="J39831" t="str">
        <f t="shared" si="873"/>
        <v/>
      </c>
    </row>
    <row r="39832" spans="10:10" x14ac:dyDescent="0.25">
      <c r="J39832" t="str">
        <f t="shared" si="873"/>
        <v/>
      </c>
    </row>
    <row r="39833" spans="10:10" x14ac:dyDescent="0.25">
      <c r="J39833" t="str">
        <f t="shared" si="873"/>
        <v/>
      </c>
    </row>
    <row r="39834" spans="10:10" x14ac:dyDescent="0.25">
      <c r="J39834" t="str">
        <f t="shared" si="873"/>
        <v/>
      </c>
    </row>
    <row r="39835" spans="10:10" x14ac:dyDescent="0.25">
      <c r="J39835" t="str">
        <f t="shared" si="873"/>
        <v/>
      </c>
    </row>
    <row r="39836" spans="10:10" x14ac:dyDescent="0.25">
      <c r="J39836" t="str">
        <f t="shared" si="873"/>
        <v/>
      </c>
    </row>
    <row r="39837" spans="10:10" x14ac:dyDescent="0.25">
      <c r="J39837" t="str">
        <f t="shared" si="873"/>
        <v/>
      </c>
    </row>
    <row r="39838" spans="10:10" x14ac:dyDescent="0.25">
      <c r="J39838" t="str">
        <f t="shared" si="873"/>
        <v/>
      </c>
    </row>
    <row r="39839" spans="10:10" x14ac:dyDescent="0.25">
      <c r="J39839" t="str">
        <f t="shared" si="873"/>
        <v/>
      </c>
    </row>
    <row r="39840" spans="10:10" x14ac:dyDescent="0.25">
      <c r="J39840" t="str">
        <f t="shared" si="873"/>
        <v/>
      </c>
    </row>
    <row r="39841" spans="10:10" x14ac:dyDescent="0.25">
      <c r="J39841" t="str">
        <f t="shared" si="873"/>
        <v/>
      </c>
    </row>
    <row r="39842" spans="10:10" x14ac:dyDescent="0.25">
      <c r="J39842" t="str">
        <f t="shared" si="873"/>
        <v/>
      </c>
    </row>
    <row r="39843" spans="10:10" x14ac:dyDescent="0.25">
      <c r="J39843" t="str">
        <f t="shared" si="873"/>
        <v/>
      </c>
    </row>
    <row r="39844" spans="10:10" x14ac:dyDescent="0.25">
      <c r="J39844" t="str">
        <f t="shared" si="873"/>
        <v/>
      </c>
    </row>
    <row r="39845" spans="10:10" x14ac:dyDescent="0.25">
      <c r="J39845" t="str">
        <f t="shared" si="873"/>
        <v/>
      </c>
    </row>
    <row r="39846" spans="10:10" x14ac:dyDescent="0.25">
      <c r="J39846" t="str">
        <f t="shared" si="873"/>
        <v/>
      </c>
    </row>
    <row r="39847" spans="10:10" x14ac:dyDescent="0.25">
      <c r="J39847" t="str">
        <f t="shared" si="873"/>
        <v/>
      </c>
    </row>
    <row r="39848" spans="10:10" x14ac:dyDescent="0.25">
      <c r="J39848" t="str">
        <f t="shared" si="873"/>
        <v/>
      </c>
    </row>
    <row r="39849" spans="10:10" x14ac:dyDescent="0.25">
      <c r="J39849" t="str">
        <f t="shared" si="873"/>
        <v/>
      </c>
    </row>
    <row r="39850" spans="10:10" x14ac:dyDescent="0.25">
      <c r="J39850" t="str">
        <f t="shared" si="873"/>
        <v/>
      </c>
    </row>
    <row r="39851" spans="10:10" x14ac:dyDescent="0.25">
      <c r="J39851" t="str">
        <f t="shared" si="873"/>
        <v/>
      </c>
    </row>
    <row r="39852" spans="10:10" x14ac:dyDescent="0.25">
      <c r="J39852" t="str">
        <f t="shared" si="873"/>
        <v/>
      </c>
    </row>
    <row r="39853" spans="10:10" x14ac:dyDescent="0.25">
      <c r="J39853" t="str">
        <f t="shared" si="873"/>
        <v/>
      </c>
    </row>
    <row r="39854" spans="10:10" x14ac:dyDescent="0.25">
      <c r="J39854" t="str">
        <f t="shared" si="873"/>
        <v/>
      </c>
    </row>
    <row r="39855" spans="10:10" x14ac:dyDescent="0.25">
      <c r="J39855" t="str">
        <f t="shared" si="873"/>
        <v/>
      </c>
    </row>
    <row r="39856" spans="10:10" x14ac:dyDescent="0.25">
      <c r="J39856" t="str">
        <f t="shared" si="873"/>
        <v/>
      </c>
    </row>
    <row r="39857" spans="10:10" x14ac:dyDescent="0.25">
      <c r="J39857" t="str">
        <f t="shared" si="873"/>
        <v/>
      </c>
    </row>
    <row r="39858" spans="10:10" x14ac:dyDescent="0.25">
      <c r="J39858" t="str">
        <f t="shared" si="873"/>
        <v/>
      </c>
    </row>
    <row r="39859" spans="10:10" x14ac:dyDescent="0.25">
      <c r="J39859" t="str">
        <f t="shared" si="873"/>
        <v/>
      </c>
    </row>
    <row r="39860" spans="10:10" x14ac:dyDescent="0.25">
      <c r="J39860" t="str">
        <f t="shared" si="873"/>
        <v/>
      </c>
    </row>
    <row r="39861" spans="10:10" x14ac:dyDescent="0.25">
      <c r="J39861" t="str">
        <f t="shared" si="873"/>
        <v/>
      </c>
    </row>
    <row r="39862" spans="10:10" x14ac:dyDescent="0.25">
      <c r="J39862" t="str">
        <f t="shared" si="873"/>
        <v/>
      </c>
    </row>
    <row r="39863" spans="10:10" x14ac:dyDescent="0.25">
      <c r="J39863" t="str">
        <f t="shared" si="873"/>
        <v/>
      </c>
    </row>
    <row r="39864" spans="10:10" x14ac:dyDescent="0.25">
      <c r="J39864" t="str">
        <f t="shared" si="873"/>
        <v/>
      </c>
    </row>
    <row r="39865" spans="10:10" x14ac:dyDescent="0.25">
      <c r="J39865" t="str">
        <f t="shared" si="873"/>
        <v/>
      </c>
    </row>
    <row r="39866" spans="10:10" x14ac:dyDescent="0.25">
      <c r="J39866" t="str">
        <f t="shared" si="873"/>
        <v/>
      </c>
    </row>
    <row r="39867" spans="10:10" x14ac:dyDescent="0.25">
      <c r="J39867" t="str">
        <f t="shared" si="873"/>
        <v/>
      </c>
    </row>
    <row r="39868" spans="10:10" x14ac:dyDescent="0.25">
      <c r="J39868" t="str">
        <f t="shared" si="873"/>
        <v/>
      </c>
    </row>
    <row r="39869" spans="10:10" x14ac:dyDescent="0.25">
      <c r="J39869" t="str">
        <f t="shared" si="873"/>
        <v/>
      </c>
    </row>
    <row r="39870" spans="10:10" x14ac:dyDescent="0.25">
      <c r="J39870" t="str">
        <f t="shared" si="873"/>
        <v/>
      </c>
    </row>
    <row r="39871" spans="10:10" x14ac:dyDescent="0.25">
      <c r="J39871" t="str">
        <f t="shared" si="873"/>
        <v/>
      </c>
    </row>
    <row r="39872" spans="10:10" x14ac:dyDescent="0.25">
      <c r="J39872" t="str">
        <f t="shared" si="873"/>
        <v/>
      </c>
    </row>
    <row r="39873" spans="10:10" x14ac:dyDescent="0.25">
      <c r="J39873" t="str">
        <f t="shared" si="873"/>
        <v/>
      </c>
    </row>
    <row r="39874" spans="10:10" x14ac:dyDescent="0.25">
      <c r="J39874" t="str">
        <f t="shared" si="873"/>
        <v/>
      </c>
    </row>
    <row r="39875" spans="10:10" x14ac:dyDescent="0.25">
      <c r="J39875" t="str">
        <f t="shared" ref="J39875:J39938" si="874">B39875&amp;C39875&amp;E39875&amp;IF(C39875="Skog",F39875&amp;G39875,"")</f>
        <v/>
      </c>
    </row>
    <row r="39876" spans="10:10" x14ac:dyDescent="0.25">
      <c r="J39876" t="str">
        <f t="shared" si="874"/>
        <v/>
      </c>
    </row>
    <row r="39877" spans="10:10" x14ac:dyDescent="0.25">
      <c r="J39877" t="str">
        <f t="shared" si="874"/>
        <v/>
      </c>
    </row>
    <row r="39878" spans="10:10" x14ac:dyDescent="0.25">
      <c r="J39878" t="str">
        <f t="shared" si="874"/>
        <v/>
      </c>
    </row>
    <row r="39879" spans="10:10" x14ac:dyDescent="0.25">
      <c r="J39879" t="str">
        <f t="shared" si="874"/>
        <v/>
      </c>
    </row>
    <row r="39880" spans="10:10" x14ac:dyDescent="0.25">
      <c r="J39880" t="str">
        <f t="shared" si="874"/>
        <v/>
      </c>
    </row>
    <row r="39881" spans="10:10" x14ac:dyDescent="0.25">
      <c r="J39881" t="str">
        <f t="shared" si="874"/>
        <v/>
      </c>
    </row>
    <row r="39882" spans="10:10" x14ac:dyDescent="0.25">
      <c r="J39882" t="str">
        <f t="shared" si="874"/>
        <v/>
      </c>
    </row>
    <row r="39883" spans="10:10" x14ac:dyDescent="0.25">
      <c r="J39883" t="str">
        <f t="shared" si="874"/>
        <v/>
      </c>
    </row>
    <row r="39884" spans="10:10" x14ac:dyDescent="0.25">
      <c r="J39884" t="str">
        <f t="shared" si="874"/>
        <v/>
      </c>
    </row>
    <row r="39885" spans="10:10" x14ac:dyDescent="0.25">
      <c r="J39885" t="str">
        <f t="shared" si="874"/>
        <v/>
      </c>
    </row>
    <row r="39886" spans="10:10" x14ac:dyDescent="0.25">
      <c r="J39886" t="str">
        <f t="shared" si="874"/>
        <v/>
      </c>
    </row>
    <row r="39887" spans="10:10" x14ac:dyDescent="0.25">
      <c r="J39887" t="str">
        <f t="shared" si="874"/>
        <v/>
      </c>
    </row>
    <row r="39888" spans="10:10" x14ac:dyDescent="0.25">
      <c r="J39888" t="str">
        <f t="shared" si="874"/>
        <v/>
      </c>
    </row>
    <row r="39889" spans="10:10" x14ac:dyDescent="0.25">
      <c r="J39889" t="str">
        <f t="shared" si="874"/>
        <v/>
      </c>
    </row>
    <row r="39890" spans="10:10" x14ac:dyDescent="0.25">
      <c r="J39890" t="str">
        <f t="shared" si="874"/>
        <v/>
      </c>
    </row>
    <row r="39891" spans="10:10" x14ac:dyDescent="0.25">
      <c r="J39891" t="str">
        <f t="shared" si="874"/>
        <v/>
      </c>
    </row>
    <row r="39892" spans="10:10" x14ac:dyDescent="0.25">
      <c r="J39892" t="str">
        <f t="shared" si="874"/>
        <v/>
      </c>
    </row>
    <row r="39893" spans="10:10" x14ac:dyDescent="0.25">
      <c r="J39893" t="str">
        <f t="shared" si="874"/>
        <v/>
      </c>
    </row>
    <row r="39894" spans="10:10" x14ac:dyDescent="0.25">
      <c r="J39894" t="str">
        <f t="shared" si="874"/>
        <v/>
      </c>
    </row>
    <row r="39895" spans="10:10" x14ac:dyDescent="0.25">
      <c r="J39895" t="str">
        <f t="shared" si="874"/>
        <v/>
      </c>
    </row>
    <row r="39896" spans="10:10" x14ac:dyDescent="0.25">
      <c r="J39896" t="str">
        <f t="shared" si="874"/>
        <v/>
      </c>
    </row>
    <row r="39897" spans="10:10" x14ac:dyDescent="0.25">
      <c r="J39897" t="str">
        <f t="shared" si="874"/>
        <v/>
      </c>
    </row>
    <row r="39898" spans="10:10" x14ac:dyDescent="0.25">
      <c r="J39898" t="str">
        <f t="shared" si="874"/>
        <v/>
      </c>
    </row>
    <row r="39899" spans="10:10" x14ac:dyDescent="0.25">
      <c r="J39899" t="str">
        <f t="shared" si="874"/>
        <v/>
      </c>
    </row>
    <row r="39900" spans="10:10" x14ac:dyDescent="0.25">
      <c r="J39900" t="str">
        <f t="shared" si="874"/>
        <v/>
      </c>
    </row>
    <row r="39901" spans="10:10" x14ac:dyDescent="0.25">
      <c r="J39901" t="str">
        <f t="shared" si="874"/>
        <v/>
      </c>
    </row>
    <row r="39902" spans="10:10" x14ac:dyDescent="0.25">
      <c r="J39902" t="str">
        <f t="shared" si="874"/>
        <v/>
      </c>
    </row>
    <row r="39903" spans="10:10" x14ac:dyDescent="0.25">
      <c r="J39903" t="str">
        <f t="shared" si="874"/>
        <v/>
      </c>
    </row>
    <row r="39904" spans="10:10" x14ac:dyDescent="0.25">
      <c r="J39904" t="str">
        <f t="shared" si="874"/>
        <v/>
      </c>
    </row>
    <row r="39905" spans="10:10" x14ac:dyDescent="0.25">
      <c r="J39905" t="str">
        <f t="shared" si="874"/>
        <v/>
      </c>
    </row>
    <row r="39906" spans="10:10" x14ac:dyDescent="0.25">
      <c r="J39906" t="str">
        <f t="shared" si="874"/>
        <v/>
      </c>
    </row>
    <row r="39907" spans="10:10" x14ac:dyDescent="0.25">
      <c r="J39907" t="str">
        <f t="shared" si="874"/>
        <v/>
      </c>
    </row>
    <row r="39908" spans="10:10" x14ac:dyDescent="0.25">
      <c r="J39908" t="str">
        <f t="shared" si="874"/>
        <v/>
      </c>
    </row>
    <row r="39909" spans="10:10" x14ac:dyDescent="0.25">
      <c r="J39909" t="str">
        <f t="shared" si="874"/>
        <v/>
      </c>
    </row>
    <row r="39910" spans="10:10" x14ac:dyDescent="0.25">
      <c r="J39910" t="str">
        <f t="shared" si="874"/>
        <v/>
      </c>
    </row>
    <row r="39911" spans="10:10" x14ac:dyDescent="0.25">
      <c r="J39911" t="str">
        <f t="shared" si="874"/>
        <v/>
      </c>
    </row>
    <row r="39912" spans="10:10" x14ac:dyDescent="0.25">
      <c r="J39912" t="str">
        <f t="shared" si="874"/>
        <v/>
      </c>
    </row>
    <row r="39913" spans="10:10" x14ac:dyDescent="0.25">
      <c r="J39913" t="str">
        <f t="shared" si="874"/>
        <v/>
      </c>
    </row>
    <row r="39914" spans="10:10" x14ac:dyDescent="0.25">
      <c r="J39914" t="str">
        <f t="shared" si="874"/>
        <v/>
      </c>
    </row>
    <row r="39915" spans="10:10" x14ac:dyDescent="0.25">
      <c r="J39915" t="str">
        <f t="shared" si="874"/>
        <v/>
      </c>
    </row>
    <row r="39916" spans="10:10" x14ac:dyDescent="0.25">
      <c r="J39916" t="str">
        <f t="shared" si="874"/>
        <v/>
      </c>
    </row>
    <row r="39917" spans="10:10" x14ac:dyDescent="0.25">
      <c r="J39917" t="str">
        <f t="shared" si="874"/>
        <v/>
      </c>
    </row>
    <row r="39918" spans="10:10" x14ac:dyDescent="0.25">
      <c r="J39918" t="str">
        <f t="shared" si="874"/>
        <v/>
      </c>
    </row>
    <row r="39919" spans="10:10" x14ac:dyDescent="0.25">
      <c r="J39919" t="str">
        <f t="shared" si="874"/>
        <v/>
      </c>
    </row>
    <row r="39920" spans="10:10" x14ac:dyDescent="0.25">
      <c r="J39920" t="str">
        <f t="shared" si="874"/>
        <v/>
      </c>
    </row>
    <row r="39921" spans="10:10" x14ac:dyDescent="0.25">
      <c r="J39921" t="str">
        <f t="shared" si="874"/>
        <v/>
      </c>
    </row>
    <row r="39922" spans="10:10" x14ac:dyDescent="0.25">
      <c r="J39922" t="str">
        <f t="shared" si="874"/>
        <v/>
      </c>
    </row>
    <row r="39923" spans="10:10" x14ac:dyDescent="0.25">
      <c r="J39923" t="str">
        <f t="shared" si="874"/>
        <v/>
      </c>
    </row>
    <row r="39924" spans="10:10" x14ac:dyDescent="0.25">
      <c r="J39924" t="str">
        <f t="shared" si="874"/>
        <v/>
      </c>
    </row>
    <row r="39925" spans="10:10" x14ac:dyDescent="0.25">
      <c r="J39925" t="str">
        <f t="shared" si="874"/>
        <v/>
      </c>
    </row>
    <row r="39926" spans="10:10" x14ac:dyDescent="0.25">
      <c r="J39926" t="str">
        <f t="shared" si="874"/>
        <v/>
      </c>
    </row>
    <row r="39927" spans="10:10" x14ac:dyDescent="0.25">
      <c r="J39927" t="str">
        <f t="shared" si="874"/>
        <v/>
      </c>
    </row>
    <row r="39928" spans="10:10" x14ac:dyDescent="0.25">
      <c r="J39928" t="str">
        <f t="shared" si="874"/>
        <v/>
      </c>
    </row>
    <row r="39929" spans="10:10" x14ac:dyDescent="0.25">
      <c r="J39929" t="str">
        <f t="shared" si="874"/>
        <v/>
      </c>
    </row>
    <row r="39930" spans="10:10" x14ac:dyDescent="0.25">
      <c r="J39930" t="str">
        <f t="shared" si="874"/>
        <v/>
      </c>
    </row>
    <row r="39931" spans="10:10" x14ac:dyDescent="0.25">
      <c r="J39931" t="str">
        <f t="shared" si="874"/>
        <v/>
      </c>
    </row>
    <row r="39932" spans="10:10" x14ac:dyDescent="0.25">
      <c r="J39932" t="str">
        <f t="shared" si="874"/>
        <v/>
      </c>
    </row>
    <row r="39933" spans="10:10" x14ac:dyDescent="0.25">
      <c r="J39933" t="str">
        <f t="shared" si="874"/>
        <v/>
      </c>
    </row>
    <row r="39934" spans="10:10" x14ac:dyDescent="0.25">
      <c r="J39934" t="str">
        <f t="shared" si="874"/>
        <v/>
      </c>
    </row>
    <row r="39935" spans="10:10" x14ac:dyDescent="0.25">
      <c r="J39935" t="str">
        <f t="shared" si="874"/>
        <v/>
      </c>
    </row>
    <row r="39936" spans="10:10" x14ac:dyDescent="0.25">
      <c r="J39936" t="str">
        <f t="shared" si="874"/>
        <v/>
      </c>
    </row>
    <row r="39937" spans="10:10" x14ac:dyDescent="0.25">
      <c r="J39937" t="str">
        <f t="shared" si="874"/>
        <v/>
      </c>
    </row>
    <row r="39938" spans="10:10" x14ac:dyDescent="0.25">
      <c r="J39938" t="str">
        <f t="shared" si="874"/>
        <v/>
      </c>
    </row>
    <row r="39939" spans="10:10" x14ac:dyDescent="0.25">
      <c r="J39939" t="str">
        <f t="shared" ref="J39939:J40002" si="875">B39939&amp;C39939&amp;E39939&amp;IF(C39939="Skog",F39939&amp;G39939,"")</f>
        <v/>
      </c>
    </row>
    <row r="39940" spans="10:10" x14ac:dyDescent="0.25">
      <c r="J39940" t="str">
        <f t="shared" si="875"/>
        <v/>
      </c>
    </row>
    <row r="39941" spans="10:10" x14ac:dyDescent="0.25">
      <c r="J39941" t="str">
        <f t="shared" si="875"/>
        <v/>
      </c>
    </row>
    <row r="39942" spans="10:10" x14ac:dyDescent="0.25">
      <c r="J39942" t="str">
        <f t="shared" si="875"/>
        <v/>
      </c>
    </row>
    <row r="39943" spans="10:10" x14ac:dyDescent="0.25">
      <c r="J39943" t="str">
        <f t="shared" si="875"/>
        <v/>
      </c>
    </row>
    <row r="39944" spans="10:10" x14ac:dyDescent="0.25">
      <c r="J39944" t="str">
        <f t="shared" si="875"/>
        <v/>
      </c>
    </row>
    <row r="39945" spans="10:10" x14ac:dyDescent="0.25">
      <c r="J39945" t="str">
        <f t="shared" si="875"/>
        <v/>
      </c>
    </row>
    <row r="39946" spans="10:10" x14ac:dyDescent="0.25">
      <c r="J39946" t="str">
        <f t="shared" si="875"/>
        <v/>
      </c>
    </row>
    <row r="39947" spans="10:10" x14ac:dyDescent="0.25">
      <c r="J39947" t="str">
        <f t="shared" si="875"/>
        <v/>
      </c>
    </row>
    <row r="39948" spans="10:10" x14ac:dyDescent="0.25">
      <c r="J39948" t="str">
        <f t="shared" si="875"/>
        <v/>
      </c>
    </row>
    <row r="39949" spans="10:10" x14ac:dyDescent="0.25">
      <c r="J39949" t="str">
        <f t="shared" si="875"/>
        <v/>
      </c>
    </row>
    <row r="39950" spans="10:10" x14ac:dyDescent="0.25">
      <c r="J39950" t="str">
        <f t="shared" si="875"/>
        <v/>
      </c>
    </row>
    <row r="39951" spans="10:10" x14ac:dyDescent="0.25">
      <c r="J39951" t="str">
        <f t="shared" si="875"/>
        <v/>
      </c>
    </row>
    <row r="39952" spans="10:10" x14ac:dyDescent="0.25">
      <c r="J39952" t="str">
        <f t="shared" si="875"/>
        <v/>
      </c>
    </row>
    <row r="39953" spans="10:10" x14ac:dyDescent="0.25">
      <c r="J39953" t="str">
        <f t="shared" si="875"/>
        <v/>
      </c>
    </row>
    <row r="39954" spans="10:10" x14ac:dyDescent="0.25">
      <c r="J39954" t="str">
        <f t="shared" si="875"/>
        <v/>
      </c>
    </row>
    <row r="39955" spans="10:10" x14ac:dyDescent="0.25">
      <c r="J39955" t="str">
        <f t="shared" si="875"/>
        <v/>
      </c>
    </row>
    <row r="39956" spans="10:10" x14ac:dyDescent="0.25">
      <c r="J39956" t="str">
        <f t="shared" si="875"/>
        <v/>
      </c>
    </row>
    <row r="39957" spans="10:10" x14ac:dyDescent="0.25">
      <c r="J39957" t="str">
        <f t="shared" si="875"/>
        <v/>
      </c>
    </row>
    <row r="39958" spans="10:10" x14ac:dyDescent="0.25">
      <c r="J39958" t="str">
        <f t="shared" si="875"/>
        <v/>
      </c>
    </row>
    <row r="39959" spans="10:10" x14ac:dyDescent="0.25">
      <c r="J39959" t="str">
        <f t="shared" si="875"/>
        <v/>
      </c>
    </row>
    <row r="39960" spans="10:10" x14ac:dyDescent="0.25">
      <c r="J39960" t="str">
        <f t="shared" si="875"/>
        <v/>
      </c>
    </row>
    <row r="39961" spans="10:10" x14ac:dyDescent="0.25">
      <c r="J39961" t="str">
        <f t="shared" si="875"/>
        <v/>
      </c>
    </row>
    <row r="39962" spans="10:10" x14ac:dyDescent="0.25">
      <c r="J39962" t="str">
        <f t="shared" si="875"/>
        <v/>
      </c>
    </row>
    <row r="39963" spans="10:10" x14ac:dyDescent="0.25">
      <c r="J39963" t="str">
        <f t="shared" si="875"/>
        <v/>
      </c>
    </row>
    <row r="39964" spans="10:10" x14ac:dyDescent="0.25">
      <c r="J39964" t="str">
        <f t="shared" si="875"/>
        <v/>
      </c>
    </row>
    <row r="39965" spans="10:10" x14ac:dyDescent="0.25">
      <c r="J39965" t="str">
        <f t="shared" si="875"/>
        <v/>
      </c>
    </row>
    <row r="39966" spans="10:10" x14ac:dyDescent="0.25">
      <c r="J39966" t="str">
        <f t="shared" si="875"/>
        <v/>
      </c>
    </row>
    <row r="39967" spans="10:10" x14ac:dyDescent="0.25">
      <c r="J39967" t="str">
        <f t="shared" si="875"/>
        <v/>
      </c>
    </row>
    <row r="39968" spans="10:10" x14ac:dyDescent="0.25">
      <c r="J39968" t="str">
        <f t="shared" si="875"/>
        <v/>
      </c>
    </row>
    <row r="39969" spans="10:10" x14ac:dyDescent="0.25">
      <c r="J39969" t="str">
        <f t="shared" si="875"/>
        <v/>
      </c>
    </row>
    <row r="39970" spans="10:10" x14ac:dyDescent="0.25">
      <c r="J39970" t="str">
        <f t="shared" si="875"/>
        <v/>
      </c>
    </row>
    <row r="39971" spans="10:10" x14ac:dyDescent="0.25">
      <c r="J39971" t="str">
        <f t="shared" si="875"/>
        <v/>
      </c>
    </row>
    <row r="39972" spans="10:10" x14ac:dyDescent="0.25">
      <c r="J39972" t="str">
        <f t="shared" si="875"/>
        <v/>
      </c>
    </row>
    <row r="39973" spans="10:10" x14ac:dyDescent="0.25">
      <c r="J39973" t="str">
        <f t="shared" si="875"/>
        <v/>
      </c>
    </row>
    <row r="39974" spans="10:10" x14ac:dyDescent="0.25">
      <c r="J39974" t="str">
        <f t="shared" si="875"/>
        <v/>
      </c>
    </row>
    <row r="39975" spans="10:10" x14ac:dyDescent="0.25">
      <c r="J39975" t="str">
        <f t="shared" si="875"/>
        <v/>
      </c>
    </row>
    <row r="39976" spans="10:10" x14ac:dyDescent="0.25">
      <c r="J39976" t="str">
        <f t="shared" si="875"/>
        <v/>
      </c>
    </row>
    <row r="39977" spans="10:10" x14ac:dyDescent="0.25">
      <c r="J39977" t="str">
        <f t="shared" si="875"/>
        <v/>
      </c>
    </row>
    <row r="39978" spans="10:10" x14ac:dyDescent="0.25">
      <c r="J39978" t="str">
        <f t="shared" si="875"/>
        <v/>
      </c>
    </row>
    <row r="39979" spans="10:10" x14ac:dyDescent="0.25">
      <c r="J39979" t="str">
        <f t="shared" si="875"/>
        <v/>
      </c>
    </row>
    <row r="39980" spans="10:10" x14ac:dyDescent="0.25">
      <c r="J39980" t="str">
        <f t="shared" si="875"/>
        <v/>
      </c>
    </row>
    <row r="39981" spans="10:10" x14ac:dyDescent="0.25">
      <c r="J39981" t="str">
        <f t="shared" si="875"/>
        <v/>
      </c>
    </row>
    <row r="39982" spans="10:10" x14ac:dyDescent="0.25">
      <c r="J39982" t="str">
        <f t="shared" si="875"/>
        <v/>
      </c>
    </row>
    <row r="39983" spans="10:10" x14ac:dyDescent="0.25">
      <c r="J39983" t="str">
        <f t="shared" si="875"/>
        <v/>
      </c>
    </row>
    <row r="39984" spans="10:10" x14ac:dyDescent="0.25">
      <c r="J39984" t="str">
        <f t="shared" si="875"/>
        <v/>
      </c>
    </row>
    <row r="39985" spans="10:10" x14ac:dyDescent="0.25">
      <c r="J39985" t="str">
        <f t="shared" si="875"/>
        <v/>
      </c>
    </row>
    <row r="39986" spans="10:10" x14ac:dyDescent="0.25">
      <c r="J39986" t="str">
        <f t="shared" si="875"/>
        <v/>
      </c>
    </row>
    <row r="39987" spans="10:10" x14ac:dyDescent="0.25">
      <c r="J39987" t="str">
        <f t="shared" si="875"/>
        <v/>
      </c>
    </row>
    <row r="39988" spans="10:10" x14ac:dyDescent="0.25">
      <c r="J39988" t="str">
        <f t="shared" si="875"/>
        <v/>
      </c>
    </row>
    <row r="39989" spans="10:10" x14ac:dyDescent="0.25">
      <c r="J39989" t="str">
        <f t="shared" si="875"/>
        <v/>
      </c>
    </row>
    <row r="39990" spans="10:10" x14ac:dyDescent="0.25">
      <c r="J39990" t="str">
        <f t="shared" si="875"/>
        <v/>
      </c>
    </row>
    <row r="39991" spans="10:10" x14ac:dyDescent="0.25">
      <c r="J39991" t="str">
        <f t="shared" si="875"/>
        <v/>
      </c>
    </row>
    <row r="39992" spans="10:10" x14ac:dyDescent="0.25">
      <c r="J39992" t="str">
        <f t="shared" si="875"/>
        <v/>
      </c>
    </row>
    <row r="39993" spans="10:10" x14ac:dyDescent="0.25">
      <c r="J39993" t="str">
        <f t="shared" si="875"/>
        <v/>
      </c>
    </row>
    <row r="39994" spans="10:10" x14ac:dyDescent="0.25">
      <c r="J39994" t="str">
        <f t="shared" si="875"/>
        <v/>
      </c>
    </row>
    <row r="39995" spans="10:10" x14ac:dyDescent="0.25">
      <c r="J39995" t="str">
        <f t="shared" si="875"/>
        <v/>
      </c>
    </row>
    <row r="39996" spans="10:10" x14ac:dyDescent="0.25">
      <c r="J39996" t="str">
        <f t="shared" si="875"/>
        <v/>
      </c>
    </row>
    <row r="39997" spans="10:10" x14ac:dyDescent="0.25">
      <c r="J39997" t="str">
        <f t="shared" si="875"/>
        <v/>
      </c>
    </row>
    <row r="39998" spans="10:10" x14ac:dyDescent="0.25">
      <c r="J39998" t="str">
        <f t="shared" si="875"/>
        <v/>
      </c>
    </row>
    <row r="39999" spans="10:10" x14ac:dyDescent="0.25">
      <c r="J39999" t="str">
        <f t="shared" si="875"/>
        <v/>
      </c>
    </row>
    <row r="40000" spans="10:10" x14ac:dyDescent="0.25">
      <c r="J40000" t="str">
        <f t="shared" si="875"/>
        <v/>
      </c>
    </row>
    <row r="40001" spans="10:10" x14ac:dyDescent="0.25">
      <c r="J40001" t="str">
        <f t="shared" si="875"/>
        <v/>
      </c>
    </row>
    <row r="40002" spans="10:10" x14ac:dyDescent="0.25">
      <c r="J40002" t="str">
        <f t="shared" si="875"/>
        <v/>
      </c>
    </row>
    <row r="40003" spans="10:10" x14ac:dyDescent="0.25">
      <c r="J40003" t="str">
        <f t="shared" ref="J40003:J40066" si="876">B40003&amp;C40003&amp;E40003&amp;IF(C40003="Skog",F40003&amp;G40003,"")</f>
        <v/>
      </c>
    </row>
    <row r="40004" spans="10:10" x14ac:dyDescent="0.25">
      <c r="J40004" t="str">
        <f t="shared" si="876"/>
        <v/>
      </c>
    </row>
    <row r="40005" spans="10:10" x14ac:dyDescent="0.25">
      <c r="J40005" t="str">
        <f t="shared" si="876"/>
        <v/>
      </c>
    </row>
    <row r="40006" spans="10:10" x14ac:dyDescent="0.25">
      <c r="J40006" t="str">
        <f t="shared" si="876"/>
        <v/>
      </c>
    </row>
    <row r="40007" spans="10:10" x14ac:dyDescent="0.25">
      <c r="J40007" t="str">
        <f t="shared" si="876"/>
        <v/>
      </c>
    </row>
    <row r="40008" spans="10:10" x14ac:dyDescent="0.25">
      <c r="J40008" t="str">
        <f t="shared" si="876"/>
        <v/>
      </c>
    </row>
    <row r="40009" spans="10:10" x14ac:dyDescent="0.25">
      <c r="J40009" t="str">
        <f t="shared" si="876"/>
        <v/>
      </c>
    </row>
    <row r="40010" spans="10:10" x14ac:dyDescent="0.25">
      <c r="J40010" t="str">
        <f t="shared" si="876"/>
        <v/>
      </c>
    </row>
    <row r="40011" spans="10:10" x14ac:dyDescent="0.25">
      <c r="J40011" t="str">
        <f t="shared" si="876"/>
        <v/>
      </c>
    </row>
    <row r="40012" spans="10:10" x14ac:dyDescent="0.25">
      <c r="J40012" t="str">
        <f t="shared" si="876"/>
        <v/>
      </c>
    </row>
    <row r="40013" spans="10:10" x14ac:dyDescent="0.25">
      <c r="J40013" t="str">
        <f t="shared" si="876"/>
        <v/>
      </c>
    </row>
    <row r="40014" spans="10:10" x14ac:dyDescent="0.25">
      <c r="J40014" t="str">
        <f t="shared" si="876"/>
        <v/>
      </c>
    </row>
    <row r="40015" spans="10:10" x14ac:dyDescent="0.25">
      <c r="J40015" t="str">
        <f t="shared" si="876"/>
        <v/>
      </c>
    </row>
    <row r="40016" spans="10:10" x14ac:dyDescent="0.25">
      <c r="J40016" t="str">
        <f t="shared" si="876"/>
        <v/>
      </c>
    </row>
    <row r="40017" spans="10:10" x14ac:dyDescent="0.25">
      <c r="J40017" t="str">
        <f t="shared" si="876"/>
        <v/>
      </c>
    </row>
    <row r="40018" spans="10:10" x14ac:dyDescent="0.25">
      <c r="J40018" t="str">
        <f t="shared" si="876"/>
        <v/>
      </c>
    </row>
    <row r="40019" spans="10:10" x14ac:dyDescent="0.25">
      <c r="J40019" t="str">
        <f t="shared" si="876"/>
        <v/>
      </c>
    </row>
    <row r="40020" spans="10:10" x14ac:dyDescent="0.25">
      <c r="J40020" t="str">
        <f t="shared" si="876"/>
        <v/>
      </c>
    </row>
    <row r="40021" spans="10:10" x14ac:dyDescent="0.25">
      <c r="J40021" t="str">
        <f t="shared" si="876"/>
        <v/>
      </c>
    </row>
    <row r="40022" spans="10:10" x14ac:dyDescent="0.25">
      <c r="J40022" t="str">
        <f t="shared" si="876"/>
        <v/>
      </c>
    </row>
    <row r="40023" spans="10:10" x14ac:dyDescent="0.25">
      <c r="J40023" t="str">
        <f t="shared" si="876"/>
        <v/>
      </c>
    </row>
    <row r="40024" spans="10:10" x14ac:dyDescent="0.25">
      <c r="J40024" t="str">
        <f t="shared" si="876"/>
        <v/>
      </c>
    </row>
    <row r="40025" spans="10:10" x14ac:dyDescent="0.25">
      <c r="J40025" t="str">
        <f t="shared" si="876"/>
        <v/>
      </c>
    </row>
    <row r="40026" spans="10:10" x14ac:dyDescent="0.25">
      <c r="J40026" t="str">
        <f t="shared" si="876"/>
        <v/>
      </c>
    </row>
    <row r="40027" spans="10:10" x14ac:dyDescent="0.25">
      <c r="J40027" t="str">
        <f t="shared" si="876"/>
        <v/>
      </c>
    </row>
    <row r="40028" spans="10:10" x14ac:dyDescent="0.25">
      <c r="J40028" t="str">
        <f t="shared" si="876"/>
        <v/>
      </c>
    </row>
    <row r="40029" spans="10:10" x14ac:dyDescent="0.25">
      <c r="J40029" t="str">
        <f t="shared" si="876"/>
        <v/>
      </c>
    </row>
    <row r="40030" spans="10:10" x14ac:dyDescent="0.25">
      <c r="J40030" t="str">
        <f t="shared" si="876"/>
        <v/>
      </c>
    </row>
    <row r="40031" spans="10:10" x14ac:dyDescent="0.25">
      <c r="J40031" t="str">
        <f t="shared" si="876"/>
        <v/>
      </c>
    </row>
    <row r="40032" spans="10:10" x14ac:dyDescent="0.25">
      <c r="J40032" t="str">
        <f t="shared" si="876"/>
        <v/>
      </c>
    </row>
    <row r="40033" spans="10:10" x14ac:dyDescent="0.25">
      <c r="J40033" t="str">
        <f t="shared" si="876"/>
        <v/>
      </c>
    </row>
    <row r="40034" spans="10:10" x14ac:dyDescent="0.25">
      <c r="J40034" t="str">
        <f t="shared" si="876"/>
        <v/>
      </c>
    </row>
    <row r="40035" spans="10:10" x14ac:dyDescent="0.25">
      <c r="J40035" t="str">
        <f t="shared" si="876"/>
        <v/>
      </c>
    </row>
    <row r="40036" spans="10:10" x14ac:dyDescent="0.25">
      <c r="J40036" t="str">
        <f t="shared" si="876"/>
        <v/>
      </c>
    </row>
    <row r="40037" spans="10:10" x14ac:dyDescent="0.25">
      <c r="J40037" t="str">
        <f t="shared" si="876"/>
        <v/>
      </c>
    </row>
    <row r="40038" spans="10:10" x14ac:dyDescent="0.25">
      <c r="J40038" t="str">
        <f t="shared" si="876"/>
        <v/>
      </c>
    </row>
    <row r="40039" spans="10:10" x14ac:dyDescent="0.25">
      <c r="J40039" t="str">
        <f t="shared" si="876"/>
        <v/>
      </c>
    </row>
    <row r="40040" spans="10:10" x14ac:dyDescent="0.25">
      <c r="J40040" t="str">
        <f t="shared" si="876"/>
        <v/>
      </c>
    </row>
    <row r="40041" spans="10:10" x14ac:dyDescent="0.25">
      <c r="J40041" t="str">
        <f t="shared" si="876"/>
        <v/>
      </c>
    </row>
    <row r="40042" spans="10:10" x14ac:dyDescent="0.25">
      <c r="J40042" t="str">
        <f t="shared" si="876"/>
        <v/>
      </c>
    </row>
    <row r="40043" spans="10:10" x14ac:dyDescent="0.25">
      <c r="J40043" t="str">
        <f t="shared" si="876"/>
        <v/>
      </c>
    </row>
    <row r="40044" spans="10:10" x14ac:dyDescent="0.25">
      <c r="J40044" t="str">
        <f t="shared" si="876"/>
        <v/>
      </c>
    </row>
    <row r="40045" spans="10:10" x14ac:dyDescent="0.25">
      <c r="J40045" t="str">
        <f t="shared" si="876"/>
        <v/>
      </c>
    </row>
    <row r="40046" spans="10:10" x14ac:dyDescent="0.25">
      <c r="J40046" t="str">
        <f t="shared" si="876"/>
        <v/>
      </c>
    </row>
    <row r="40047" spans="10:10" x14ac:dyDescent="0.25">
      <c r="J40047" t="str">
        <f t="shared" si="876"/>
        <v/>
      </c>
    </row>
    <row r="40048" spans="10:10" x14ac:dyDescent="0.25">
      <c r="J40048" t="str">
        <f t="shared" si="876"/>
        <v/>
      </c>
    </row>
    <row r="40049" spans="10:10" x14ac:dyDescent="0.25">
      <c r="J40049" t="str">
        <f t="shared" si="876"/>
        <v/>
      </c>
    </row>
    <row r="40050" spans="10:10" x14ac:dyDescent="0.25">
      <c r="J40050" t="str">
        <f t="shared" si="876"/>
        <v/>
      </c>
    </row>
    <row r="40051" spans="10:10" x14ac:dyDescent="0.25">
      <c r="J40051" t="str">
        <f t="shared" si="876"/>
        <v/>
      </c>
    </row>
    <row r="40052" spans="10:10" x14ac:dyDescent="0.25">
      <c r="J40052" t="str">
        <f t="shared" si="876"/>
        <v/>
      </c>
    </row>
    <row r="40053" spans="10:10" x14ac:dyDescent="0.25">
      <c r="J40053" t="str">
        <f t="shared" si="876"/>
        <v/>
      </c>
    </row>
    <row r="40054" spans="10:10" x14ac:dyDescent="0.25">
      <c r="J40054" t="str">
        <f t="shared" si="876"/>
        <v/>
      </c>
    </row>
    <row r="40055" spans="10:10" x14ac:dyDescent="0.25">
      <c r="J40055" t="str">
        <f t="shared" si="876"/>
        <v/>
      </c>
    </row>
    <row r="40056" spans="10:10" x14ac:dyDescent="0.25">
      <c r="J40056" t="str">
        <f t="shared" si="876"/>
        <v/>
      </c>
    </row>
    <row r="40057" spans="10:10" x14ac:dyDescent="0.25">
      <c r="J40057" t="str">
        <f t="shared" si="876"/>
        <v/>
      </c>
    </row>
    <row r="40058" spans="10:10" x14ac:dyDescent="0.25">
      <c r="J40058" t="str">
        <f t="shared" si="876"/>
        <v/>
      </c>
    </row>
    <row r="40059" spans="10:10" x14ac:dyDescent="0.25">
      <c r="J40059" t="str">
        <f t="shared" si="876"/>
        <v/>
      </c>
    </row>
    <row r="40060" spans="10:10" x14ac:dyDescent="0.25">
      <c r="J40060" t="str">
        <f t="shared" si="876"/>
        <v/>
      </c>
    </row>
    <row r="40061" spans="10:10" x14ac:dyDescent="0.25">
      <c r="J40061" t="str">
        <f t="shared" si="876"/>
        <v/>
      </c>
    </row>
    <row r="40062" spans="10:10" x14ac:dyDescent="0.25">
      <c r="J40062" t="str">
        <f t="shared" si="876"/>
        <v/>
      </c>
    </row>
    <row r="40063" spans="10:10" x14ac:dyDescent="0.25">
      <c r="J40063" t="str">
        <f t="shared" si="876"/>
        <v/>
      </c>
    </row>
    <row r="40064" spans="10:10" x14ac:dyDescent="0.25">
      <c r="J40064" t="str">
        <f t="shared" si="876"/>
        <v/>
      </c>
    </row>
    <row r="40065" spans="10:10" x14ac:dyDescent="0.25">
      <c r="J40065" t="str">
        <f t="shared" si="876"/>
        <v/>
      </c>
    </row>
    <row r="40066" spans="10:10" x14ac:dyDescent="0.25">
      <c r="J40066" t="str">
        <f t="shared" si="876"/>
        <v/>
      </c>
    </row>
    <row r="40067" spans="10:10" x14ac:dyDescent="0.25">
      <c r="J40067" t="str">
        <f t="shared" ref="J40067:J40130" si="877">B40067&amp;C40067&amp;E40067&amp;IF(C40067="Skog",F40067&amp;G40067,"")</f>
        <v/>
      </c>
    </row>
    <row r="40068" spans="10:10" x14ac:dyDescent="0.25">
      <c r="J40068" t="str">
        <f t="shared" si="877"/>
        <v/>
      </c>
    </row>
    <row r="40069" spans="10:10" x14ac:dyDescent="0.25">
      <c r="J40069" t="str">
        <f t="shared" si="877"/>
        <v/>
      </c>
    </row>
    <row r="40070" spans="10:10" x14ac:dyDescent="0.25">
      <c r="J40070" t="str">
        <f t="shared" si="877"/>
        <v/>
      </c>
    </row>
    <row r="40071" spans="10:10" x14ac:dyDescent="0.25">
      <c r="J40071" t="str">
        <f t="shared" si="877"/>
        <v/>
      </c>
    </row>
    <row r="40072" spans="10:10" x14ac:dyDescent="0.25">
      <c r="J40072" t="str">
        <f t="shared" si="877"/>
        <v/>
      </c>
    </row>
    <row r="40073" spans="10:10" x14ac:dyDescent="0.25">
      <c r="J40073" t="str">
        <f t="shared" si="877"/>
        <v/>
      </c>
    </row>
    <row r="40074" spans="10:10" x14ac:dyDescent="0.25">
      <c r="J40074" t="str">
        <f t="shared" si="877"/>
        <v/>
      </c>
    </row>
    <row r="40075" spans="10:10" x14ac:dyDescent="0.25">
      <c r="J40075" t="str">
        <f t="shared" si="877"/>
        <v/>
      </c>
    </row>
    <row r="40076" spans="10:10" x14ac:dyDescent="0.25">
      <c r="J40076" t="str">
        <f t="shared" si="877"/>
        <v/>
      </c>
    </row>
    <row r="40077" spans="10:10" x14ac:dyDescent="0.25">
      <c r="J40077" t="str">
        <f t="shared" si="877"/>
        <v/>
      </c>
    </row>
    <row r="40078" spans="10:10" x14ac:dyDescent="0.25">
      <c r="J40078" t="str">
        <f t="shared" si="877"/>
        <v/>
      </c>
    </row>
    <row r="40079" spans="10:10" x14ac:dyDescent="0.25">
      <c r="J40079" t="str">
        <f t="shared" si="877"/>
        <v/>
      </c>
    </row>
    <row r="40080" spans="10:10" x14ac:dyDescent="0.25">
      <c r="J40080" t="str">
        <f t="shared" si="877"/>
        <v/>
      </c>
    </row>
    <row r="40081" spans="10:10" x14ac:dyDescent="0.25">
      <c r="J40081" t="str">
        <f t="shared" si="877"/>
        <v/>
      </c>
    </row>
    <row r="40082" spans="10:10" x14ac:dyDescent="0.25">
      <c r="J40082" t="str">
        <f t="shared" si="877"/>
        <v/>
      </c>
    </row>
    <row r="40083" spans="10:10" x14ac:dyDescent="0.25">
      <c r="J40083" t="str">
        <f t="shared" si="877"/>
        <v/>
      </c>
    </row>
    <row r="40084" spans="10:10" x14ac:dyDescent="0.25">
      <c r="J40084" t="str">
        <f t="shared" si="877"/>
        <v/>
      </c>
    </row>
    <row r="40085" spans="10:10" x14ac:dyDescent="0.25">
      <c r="J40085" t="str">
        <f t="shared" si="877"/>
        <v/>
      </c>
    </row>
    <row r="40086" spans="10:10" x14ac:dyDescent="0.25">
      <c r="J40086" t="str">
        <f t="shared" si="877"/>
        <v/>
      </c>
    </row>
    <row r="40087" spans="10:10" x14ac:dyDescent="0.25">
      <c r="J40087" t="str">
        <f t="shared" si="877"/>
        <v/>
      </c>
    </row>
    <row r="40088" spans="10:10" x14ac:dyDescent="0.25">
      <c r="J40088" t="str">
        <f t="shared" si="877"/>
        <v/>
      </c>
    </row>
    <row r="40089" spans="10:10" x14ac:dyDescent="0.25">
      <c r="J40089" t="str">
        <f t="shared" si="877"/>
        <v/>
      </c>
    </row>
    <row r="40090" spans="10:10" x14ac:dyDescent="0.25">
      <c r="J40090" t="str">
        <f t="shared" si="877"/>
        <v/>
      </c>
    </row>
    <row r="40091" spans="10:10" x14ac:dyDescent="0.25">
      <c r="J40091" t="str">
        <f t="shared" si="877"/>
        <v/>
      </c>
    </row>
    <row r="40092" spans="10:10" x14ac:dyDescent="0.25">
      <c r="J40092" t="str">
        <f t="shared" si="877"/>
        <v/>
      </c>
    </row>
    <row r="40093" spans="10:10" x14ac:dyDescent="0.25">
      <c r="J40093" t="str">
        <f t="shared" si="877"/>
        <v/>
      </c>
    </row>
    <row r="40094" spans="10:10" x14ac:dyDescent="0.25">
      <c r="J40094" t="str">
        <f t="shared" si="877"/>
        <v/>
      </c>
    </row>
    <row r="40095" spans="10:10" x14ac:dyDescent="0.25">
      <c r="J40095" t="str">
        <f t="shared" si="877"/>
        <v/>
      </c>
    </row>
    <row r="40096" spans="10:10" x14ac:dyDescent="0.25">
      <c r="J40096" t="str">
        <f t="shared" si="877"/>
        <v/>
      </c>
    </row>
    <row r="40097" spans="10:10" x14ac:dyDescent="0.25">
      <c r="J40097" t="str">
        <f t="shared" si="877"/>
        <v/>
      </c>
    </row>
    <row r="40098" spans="10:10" x14ac:dyDescent="0.25">
      <c r="J40098" t="str">
        <f t="shared" si="877"/>
        <v/>
      </c>
    </row>
    <row r="40099" spans="10:10" x14ac:dyDescent="0.25">
      <c r="J40099" t="str">
        <f t="shared" si="877"/>
        <v/>
      </c>
    </row>
    <row r="40100" spans="10:10" x14ac:dyDescent="0.25">
      <c r="J40100" t="str">
        <f t="shared" si="877"/>
        <v/>
      </c>
    </row>
    <row r="40101" spans="10:10" x14ac:dyDescent="0.25">
      <c r="J40101" t="str">
        <f t="shared" si="877"/>
        <v/>
      </c>
    </row>
    <row r="40102" spans="10:10" x14ac:dyDescent="0.25">
      <c r="J40102" t="str">
        <f t="shared" si="877"/>
        <v/>
      </c>
    </row>
    <row r="40103" spans="10:10" x14ac:dyDescent="0.25">
      <c r="J40103" t="str">
        <f t="shared" si="877"/>
        <v/>
      </c>
    </row>
    <row r="40104" spans="10:10" x14ac:dyDescent="0.25">
      <c r="J40104" t="str">
        <f t="shared" si="877"/>
        <v/>
      </c>
    </row>
    <row r="40105" spans="10:10" x14ac:dyDescent="0.25">
      <c r="J40105" t="str">
        <f t="shared" si="877"/>
        <v/>
      </c>
    </row>
    <row r="40106" spans="10:10" x14ac:dyDescent="0.25">
      <c r="J40106" t="str">
        <f t="shared" si="877"/>
        <v/>
      </c>
    </row>
    <row r="40107" spans="10:10" x14ac:dyDescent="0.25">
      <c r="J40107" t="str">
        <f t="shared" si="877"/>
        <v/>
      </c>
    </row>
    <row r="40108" spans="10:10" x14ac:dyDescent="0.25">
      <c r="J40108" t="str">
        <f t="shared" si="877"/>
        <v/>
      </c>
    </row>
    <row r="40109" spans="10:10" x14ac:dyDescent="0.25">
      <c r="J40109" t="str">
        <f t="shared" si="877"/>
        <v/>
      </c>
    </row>
    <row r="40110" spans="10:10" x14ac:dyDescent="0.25">
      <c r="J40110" t="str">
        <f t="shared" si="877"/>
        <v/>
      </c>
    </row>
    <row r="40111" spans="10:10" x14ac:dyDescent="0.25">
      <c r="J40111" t="str">
        <f t="shared" si="877"/>
        <v/>
      </c>
    </row>
    <row r="40112" spans="10:10" x14ac:dyDescent="0.25">
      <c r="J40112" t="str">
        <f t="shared" si="877"/>
        <v/>
      </c>
    </row>
    <row r="40113" spans="10:10" x14ac:dyDescent="0.25">
      <c r="J40113" t="str">
        <f t="shared" si="877"/>
        <v/>
      </c>
    </row>
    <row r="40114" spans="10:10" x14ac:dyDescent="0.25">
      <c r="J40114" t="str">
        <f t="shared" si="877"/>
        <v/>
      </c>
    </row>
    <row r="40115" spans="10:10" x14ac:dyDescent="0.25">
      <c r="J40115" t="str">
        <f t="shared" si="877"/>
        <v/>
      </c>
    </row>
    <row r="40116" spans="10:10" x14ac:dyDescent="0.25">
      <c r="J40116" t="str">
        <f t="shared" si="877"/>
        <v/>
      </c>
    </row>
    <row r="40117" spans="10:10" x14ac:dyDescent="0.25">
      <c r="J40117" t="str">
        <f t="shared" si="877"/>
        <v/>
      </c>
    </row>
    <row r="40118" spans="10:10" x14ac:dyDescent="0.25">
      <c r="J40118" t="str">
        <f t="shared" si="877"/>
        <v/>
      </c>
    </row>
    <row r="40119" spans="10:10" x14ac:dyDescent="0.25">
      <c r="J40119" t="str">
        <f t="shared" si="877"/>
        <v/>
      </c>
    </row>
    <row r="40120" spans="10:10" x14ac:dyDescent="0.25">
      <c r="J40120" t="str">
        <f t="shared" si="877"/>
        <v/>
      </c>
    </row>
    <row r="40121" spans="10:10" x14ac:dyDescent="0.25">
      <c r="J40121" t="str">
        <f t="shared" si="877"/>
        <v/>
      </c>
    </row>
    <row r="40122" spans="10:10" x14ac:dyDescent="0.25">
      <c r="J40122" t="str">
        <f t="shared" si="877"/>
        <v/>
      </c>
    </row>
    <row r="40123" spans="10:10" x14ac:dyDescent="0.25">
      <c r="J40123" t="str">
        <f t="shared" si="877"/>
        <v/>
      </c>
    </row>
    <row r="40124" spans="10:10" x14ac:dyDescent="0.25">
      <c r="J40124" t="str">
        <f t="shared" si="877"/>
        <v/>
      </c>
    </row>
    <row r="40125" spans="10:10" x14ac:dyDescent="0.25">
      <c r="J40125" t="str">
        <f t="shared" si="877"/>
        <v/>
      </c>
    </row>
    <row r="40126" spans="10:10" x14ac:dyDescent="0.25">
      <c r="J40126" t="str">
        <f t="shared" si="877"/>
        <v/>
      </c>
    </row>
    <row r="40127" spans="10:10" x14ac:dyDescent="0.25">
      <c r="J40127" t="str">
        <f t="shared" si="877"/>
        <v/>
      </c>
    </row>
    <row r="40128" spans="10:10" x14ac:dyDescent="0.25">
      <c r="J40128" t="str">
        <f t="shared" si="877"/>
        <v/>
      </c>
    </row>
    <row r="40129" spans="10:10" x14ac:dyDescent="0.25">
      <c r="J40129" t="str">
        <f t="shared" si="877"/>
        <v/>
      </c>
    </row>
    <row r="40130" spans="10:10" x14ac:dyDescent="0.25">
      <c r="J40130" t="str">
        <f t="shared" si="877"/>
        <v/>
      </c>
    </row>
    <row r="40131" spans="10:10" x14ac:dyDescent="0.25">
      <c r="J40131" t="str">
        <f t="shared" ref="J40131:J40194" si="878">B40131&amp;C40131&amp;E40131&amp;IF(C40131="Skog",F40131&amp;G40131,"")</f>
        <v/>
      </c>
    </row>
    <row r="40132" spans="10:10" x14ac:dyDescent="0.25">
      <c r="J40132" t="str">
        <f t="shared" si="878"/>
        <v/>
      </c>
    </row>
    <row r="40133" spans="10:10" x14ac:dyDescent="0.25">
      <c r="J40133" t="str">
        <f t="shared" si="878"/>
        <v/>
      </c>
    </row>
    <row r="40134" spans="10:10" x14ac:dyDescent="0.25">
      <c r="J40134" t="str">
        <f t="shared" si="878"/>
        <v/>
      </c>
    </row>
    <row r="40135" spans="10:10" x14ac:dyDescent="0.25">
      <c r="J40135" t="str">
        <f t="shared" si="878"/>
        <v/>
      </c>
    </row>
    <row r="40136" spans="10:10" x14ac:dyDescent="0.25">
      <c r="J40136" t="str">
        <f t="shared" si="878"/>
        <v/>
      </c>
    </row>
    <row r="40137" spans="10:10" x14ac:dyDescent="0.25">
      <c r="J40137" t="str">
        <f t="shared" si="878"/>
        <v/>
      </c>
    </row>
    <row r="40138" spans="10:10" x14ac:dyDescent="0.25">
      <c r="J40138" t="str">
        <f t="shared" si="878"/>
        <v/>
      </c>
    </row>
    <row r="40139" spans="10:10" x14ac:dyDescent="0.25">
      <c r="J40139" t="str">
        <f t="shared" si="878"/>
        <v/>
      </c>
    </row>
    <row r="40140" spans="10:10" x14ac:dyDescent="0.25">
      <c r="J40140" t="str">
        <f t="shared" si="878"/>
        <v/>
      </c>
    </row>
    <row r="40141" spans="10:10" x14ac:dyDescent="0.25">
      <c r="J40141" t="str">
        <f t="shared" si="878"/>
        <v/>
      </c>
    </row>
    <row r="40142" spans="10:10" x14ac:dyDescent="0.25">
      <c r="J40142" t="str">
        <f t="shared" si="878"/>
        <v/>
      </c>
    </row>
    <row r="40143" spans="10:10" x14ac:dyDescent="0.25">
      <c r="J40143" t="str">
        <f t="shared" si="878"/>
        <v/>
      </c>
    </row>
    <row r="40144" spans="10:10" x14ac:dyDescent="0.25">
      <c r="J40144" t="str">
        <f t="shared" si="878"/>
        <v/>
      </c>
    </row>
    <row r="40145" spans="10:10" x14ac:dyDescent="0.25">
      <c r="J40145" t="str">
        <f t="shared" si="878"/>
        <v/>
      </c>
    </row>
    <row r="40146" spans="10:10" x14ac:dyDescent="0.25">
      <c r="J40146" t="str">
        <f t="shared" si="878"/>
        <v/>
      </c>
    </row>
    <row r="40147" spans="10:10" x14ac:dyDescent="0.25">
      <c r="J40147" t="str">
        <f t="shared" si="878"/>
        <v/>
      </c>
    </row>
    <row r="40148" spans="10:10" x14ac:dyDescent="0.25">
      <c r="J40148" t="str">
        <f t="shared" si="878"/>
        <v/>
      </c>
    </row>
    <row r="40149" spans="10:10" x14ac:dyDescent="0.25">
      <c r="J40149" t="str">
        <f t="shared" si="878"/>
        <v/>
      </c>
    </row>
    <row r="40150" spans="10:10" x14ac:dyDescent="0.25">
      <c r="J40150" t="str">
        <f t="shared" si="878"/>
        <v/>
      </c>
    </row>
    <row r="40151" spans="10:10" x14ac:dyDescent="0.25">
      <c r="J40151" t="str">
        <f t="shared" si="878"/>
        <v/>
      </c>
    </row>
    <row r="40152" spans="10:10" x14ac:dyDescent="0.25">
      <c r="J40152" t="str">
        <f t="shared" si="878"/>
        <v/>
      </c>
    </row>
    <row r="40153" spans="10:10" x14ac:dyDescent="0.25">
      <c r="J40153" t="str">
        <f t="shared" si="878"/>
        <v/>
      </c>
    </row>
    <row r="40154" spans="10:10" x14ac:dyDescent="0.25">
      <c r="J40154" t="str">
        <f t="shared" si="878"/>
        <v/>
      </c>
    </row>
    <row r="40155" spans="10:10" x14ac:dyDescent="0.25">
      <c r="J40155" t="str">
        <f t="shared" si="878"/>
        <v/>
      </c>
    </row>
    <row r="40156" spans="10:10" x14ac:dyDescent="0.25">
      <c r="J40156" t="str">
        <f t="shared" si="878"/>
        <v/>
      </c>
    </row>
    <row r="40157" spans="10:10" x14ac:dyDescent="0.25">
      <c r="J40157" t="str">
        <f t="shared" si="878"/>
        <v/>
      </c>
    </row>
    <row r="40158" spans="10:10" x14ac:dyDescent="0.25">
      <c r="J40158" t="str">
        <f t="shared" si="878"/>
        <v/>
      </c>
    </row>
    <row r="40159" spans="10:10" x14ac:dyDescent="0.25">
      <c r="J40159" t="str">
        <f t="shared" si="878"/>
        <v/>
      </c>
    </row>
    <row r="40160" spans="10:10" x14ac:dyDescent="0.25">
      <c r="J40160" t="str">
        <f t="shared" si="878"/>
        <v/>
      </c>
    </row>
    <row r="40161" spans="10:10" x14ac:dyDescent="0.25">
      <c r="J40161" t="str">
        <f t="shared" si="878"/>
        <v/>
      </c>
    </row>
    <row r="40162" spans="10:10" x14ac:dyDescent="0.25">
      <c r="J40162" t="str">
        <f t="shared" si="878"/>
        <v/>
      </c>
    </row>
    <row r="40163" spans="10:10" x14ac:dyDescent="0.25">
      <c r="J40163" t="str">
        <f t="shared" si="878"/>
        <v/>
      </c>
    </row>
    <row r="40164" spans="10:10" x14ac:dyDescent="0.25">
      <c r="J40164" t="str">
        <f t="shared" si="878"/>
        <v/>
      </c>
    </row>
    <row r="40165" spans="10:10" x14ac:dyDescent="0.25">
      <c r="J40165" t="str">
        <f t="shared" si="878"/>
        <v/>
      </c>
    </row>
    <row r="40166" spans="10:10" x14ac:dyDescent="0.25">
      <c r="J40166" t="str">
        <f t="shared" si="878"/>
        <v/>
      </c>
    </row>
    <row r="40167" spans="10:10" x14ac:dyDescent="0.25">
      <c r="J40167" t="str">
        <f t="shared" si="878"/>
        <v/>
      </c>
    </row>
    <row r="40168" spans="10:10" x14ac:dyDescent="0.25">
      <c r="J40168" t="str">
        <f t="shared" si="878"/>
        <v/>
      </c>
    </row>
    <row r="40169" spans="10:10" x14ac:dyDescent="0.25">
      <c r="J40169" t="str">
        <f t="shared" si="878"/>
        <v/>
      </c>
    </row>
    <row r="40170" spans="10:10" x14ac:dyDescent="0.25">
      <c r="J40170" t="str">
        <f t="shared" si="878"/>
        <v/>
      </c>
    </row>
    <row r="40171" spans="10:10" x14ac:dyDescent="0.25">
      <c r="J40171" t="str">
        <f t="shared" si="878"/>
        <v/>
      </c>
    </row>
    <row r="40172" spans="10:10" x14ac:dyDescent="0.25">
      <c r="J40172" t="str">
        <f t="shared" si="878"/>
        <v/>
      </c>
    </row>
    <row r="40173" spans="10:10" x14ac:dyDescent="0.25">
      <c r="J40173" t="str">
        <f t="shared" si="878"/>
        <v/>
      </c>
    </row>
    <row r="40174" spans="10:10" x14ac:dyDescent="0.25">
      <c r="J40174" t="str">
        <f t="shared" si="878"/>
        <v/>
      </c>
    </row>
    <row r="40175" spans="10:10" x14ac:dyDescent="0.25">
      <c r="J40175" t="str">
        <f t="shared" si="878"/>
        <v/>
      </c>
    </row>
    <row r="40176" spans="10:10" x14ac:dyDescent="0.25">
      <c r="J40176" t="str">
        <f t="shared" si="878"/>
        <v/>
      </c>
    </row>
    <row r="40177" spans="10:10" x14ac:dyDescent="0.25">
      <c r="J40177" t="str">
        <f t="shared" si="878"/>
        <v/>
      </c>
    </row>
    <row r="40178" spans="10:10" x14ac:dyDescent="0.25">
      <c r="J40178" t="str">
        <f t="shared" si="878"/>
        <v/>
      </c>
    </row>
    <row r="40179" spans="10:10" x14ac:dyDescent="0.25">
      <c r="J40179" t="str">
        <f t="shared" si="878"/>
        <v/>
      </c>
    </row>
    <row r="40180" spans="10:10" x14ac:dyDescent="0.25">
      <c r="J40180" t="str">
        <f t="shared" si="878"/>
        <v/>
      </c>
    </row>
    <row r="40181" spans="10:10" x14ac:dyDescent="0.25">
      <c r="J40181" t="str">
        <f t="shared" si="878"/>
        <v/>
      </c>
    </row>
    <row r="40182" spans="10:10" x14ac:dyDescent="0.25">
      <c r="J40182" t="str">
        <f t="shared" si="878"/>
        <v/>
      </c>
    </row>
    <row r="40183" spans="10:10" x14ac:dyDescent="0.25">
      <c r="J40183" t="str">
        <f t="shared" si="878"/>
        <v/>
      </c>
    </row>
    <row r="40184" spans="10:10" x14ac:dyDescent="0.25">
      <c r="J40184" t="str">
        <f t="shared" si="878"/>
        <v/>
      </c>
    </row>
    <row r="40185" spans="10:10" x14ac:dyDescent="0.25">
      <c r="J40185" t="str">
        <f t="shared" si="878"/>
        <v/>
      </c>
    </row>
    <row r="40186" spans="10:10" x14ac:dyDescent="0.25">
      <c r="J40186" t="str">
        <f t="shared" si="878"/>
        <v/>
      </c>
    </row>
    <row r="40187" spans="10:10" x14ac:dyDescent="0.25">
      <c r="J40187" t="str">
        <f t="shared" si="878"/>
        <v/>
      </c>
    </row>
    <row r="40188" spans="10:10" x14ac:dyDescent="0.25">
      <c r="J40188" t="str">
        <f t="shared" si="878"/>
        <v/>
      </c>
    </row>
    <row r="40189" spans="10:10" x14ac:dyDescent="0.25">
      <c r="J40189" t="str">
        <f t="shared" si="878"/>
        <v/>
      </c>
    </row>
    <row r="40190" spans="10:10" x14ac:dyDescent="0.25">
      <c r="J40190" t="str">
        <f t="shared" si="878"/>
        <v/>
      </c>
    </row>
    <row r="40191" spans="10:10" x14ac:dyDescent="0.25">
      <c r="J40191" t="str">
        <f t="shared" si="878"/>
        <v/>
      </c>
    </row>
    <row r="40192" spans="10:10" x14ac:dyDescent="0.25">
      <c r="J40192" t="str">
        <f t="shared" si="878"/>
        <v/>
      </c>
    </row>
    <row r="40193" spans="10:10" x14ac:dyDescent="0.25">
      <c r="J40193" t="str">
        <f t="shared" si="878"/>
        <v/>
      </c>
    </row>
    <row r="40194" spans="10:10" x14ac:dyDescent="0.25">
      <c r="J40194" t="str">
        <f t="shared" si="878"/>
        <v/>
      </c>
    </row>
    <row r="40195" spans="10:10" x14ac:dyDescent="0.25">
      <c r="J40195" t="str">
        <f t="shared" ref="J40195:J40258" si="879">B40195&amp;C40195&amp;E40195&amp;IF(C40195="Skog",F40195&amp;G40195,"")</f>
        <v/>
      </c>
    </row>
    <row r="40196" spans="10:10" x14ac:dyDescent="0.25">
      <c r="J40196" t="str">
        <f t="shared" si="879"/>
        <v/>
      </c>
    </row>
    <row r="40197" spans="10:10" x14ac:dyDescent="0.25">
      <c r="J40197" t="str">
        <f t="shared" si="879"/>
        <v/>
      </c>
    </row>
    <row r="40198" spans="10:10" x14ac:dyDescent="0.25">
      <c r="J40198" t="str">
        <f t="shared" si="879"/>
        <v/>
      </c>
    </row>
    <row r="40199" spans="10:10" x14ac:dyDescent="0.25">
      <c r="J40199" t="str">
        <f t="shared" si="879"/>
        <v/>
      </c>
    </row>
    <row r="40200" spans="10:10" x14ac:dyDescent="0.25">
      <c r="J40200" t="str">
        <f t="shared" si="879"/>
        <v/>
      </c>
    </row>
    <row r="40201" spans="10:10" x14ac:dyDescent="0.25">
      <c r="J40201" t="str">
        <f t="shared" si="879"/>
        <v/>
      </c>
    </row>
    <row r="40202" spans="10:10" x14ac:dyDescent="0.25">
      <c r="J40202" t="str">
        <f t="shared" si="879"/>
        <v/>
      </c>
    </row>
    <row r="40203" spans="10:10" x14ac:dyDescent="0.25">
      <c r="J40203" t="str">
        <f t="shared" si="879"/>
        <v/>
      </c>
    </row>
    <row r="40204" spans="10:10" x14ac:dyDescent="0.25">
      <c r="J40204" t="str">
        <f t="shared" si="879"/>
        <v/>
      </c>
    </row>
    <row r="40205" spans="10:10" x14ac:dyDescent="0.25">
      <c r="J40205" t="str">
        <f t="shared" si="879"/>
        <v/>
      </c>
    </row>
    <row r="40206" spans="10:10" x14ac:dyDescent="0.25">
      <c r="J40206" t="str">
        <f t="shared" si="879"/>
        <v/>
      </c>
    </row>
    <row r="40207" spans="10:10" x14ac:dyDescent="0.25">
      <c r="J40207" t="str">
        <f t="shared" si="879"/>
        <v/>
      </c>
    </row>
    <row r="40208" spans="10:10" x14ac:dyDescent="0.25">
      <c r="J40208" t="str">
        <f t="shared" si="879"/>
        <v/>
      </c>
    </row>
    <row r="40209" spans="10:10" x14ac:dyDescent="0.25">
      <c r="J40209" t="str">
        <f t="shared" si="879"/>
        <v/>
      </c>
    </row>
    <row r="40210" spans="10:10" x14ac:dyDescent="0.25">
      <c r="J40210" t="str">
        <f t="shared" si="879"/>
        <v/>
      </c>
    </row>
    <row r="40211" spans="10:10" x14ac:dyDescent="0.25">
      <c r="J40211" t="str">
        <f t="shared" si="879"/>
        <v/>
      </c>
    </row>
    <row r="40212" spans="10:10" x14ac:dyDescent="0.25">
      <c r="J40212" t="str">
        <f t="shared" si="879"/>
        <v/>
      </c>
    </row>
    <row r="40213" spans="10:10" x14ac:dyDescent="0.25">
      <c r="J40213" t="str">
        <f t="shared" si="879"/>
        <v/>
      </c>
    </row>
    <row r="40214" spans="10:10" x14ac:dyDescent="0.25">
      <c r="J40214" t="str">
        <f t="shared" si="879"/>
        <v/>
      </c>
    </row>
    <row r="40215" spans="10:10" x14ac:dyDescent="0.25">
      <c r="J40215" t="str">
        <f t="shared" si="879"/>
        <v/>
      </c>
    </row>
    <row r="40216" spans="10:10" x14ac:dyDescent="0.25">
      <c r="J40216" t="str">
        <f t="shared" si="879"/>
        <v/>
      </c>
    </row>
    <row r="40217" spans="10:10" x14ac:dyDescent="0.25">
      <c r="J40217" t="str">
        <f t="shared" si="879"/>
        <v/>
      </c>
    </row>
    <row r="40218" spans="10:10" x14ac:dyDescent="0.25">
      <c r="J40218" t="str">
        <f t="shared" si="879"/>
        <v/>
      </c>
    </row>
    <row r="40219" spans="10:10" x14ac:dyDescent="0.25">
      <c r="J40219" t="str">
        <f t="shared" si="879"/>
        <v/>
      </c>
    </row>
    <row r="40220" spans="10:10" x14ac:dyDescent="0.25">
      <c r="J40220" t="str">
        <f t="shared" si="879"/>
        <v/>
      </c>
    </row>
    <row r="40221" spans="10:10" x14ac:dyDescent="0.25">
      <c r="J40221" t="str">
        <f t="shared" si="879"/>
        <v/>
      </c>
    </row>
    <row r="40222" spans="10:10" x14ac:dyDescent="0.25">
      <c r="J40222" t="str">
        <f t="shared" si="879"/>
        <v/>
      </c>
    </row>
    <row r="40223" spans="10:10" x14ac:dyDescent="0.25">
      <c r="J40223" t="str">
        <f t="shared" si="879"/>
        <v/>
      </c>
    </row>
    <row r="40224" spans="10:10" x14ac:dyDescent="0.25">
      <c r="J40224" t="str">
        <f t="shared" si="879"/>
        <v/>
      </c>
    </row>
    <row r="40225" spans="10:10" x14ac:dyDescent="0.25">
      <c r="J40225" t="str">
        <f t="shared" si="879"/>
        <v/>
      </c>
    </row>
    <row r="40226" spans="10:10" x14ac:dyDescent="0.25">
      <c r="J40226" t="str">
        <f t="shared" si="879"/>
        <v/>
      </c>
    </row>
    <row r="40227" spans="10:10" x14ac:dyDescent="0.25">
      <c r="J40227" t="str">
        <f t="shared" si="879"/>
        <v/>
      </c>
    </row>
    <row r="40228" spans="10:10" x14ac:dyDescent="0.25">
      <c r="J40228" t="str">
        <f t="shared" si="879"/>
        <v/>
      </c>
    </row>
    <row r="40229" spans="10:10" x14ac:dyDescent="0.25">
      <c r="J40229" t="str">
        <f t="shared" si="879"/>
        <v/>
      </c>
    </row>
    <row r="40230" spans="10:10" x14ac:dyDescent="0.25">
      <c r="J40230" t="str">
        <f t="shared" si="879"/>
        <v/>
      </c>
    </row>
    <row r="40231" spans="10:10" x14ac:dyDescent="0.25">
      <c r="J40231" t="str">
        <f t="shared" si="879"/>
        <v/>
      </c>
    </row>
    <row r="40232" spans="10:10" x14ac:dyDescent="0.25">
      <c r="J40232" t="str">
        <f t="shared" si="879"/>
        <v/>
      </c>
    </row>
    <row r="40233" spans="10:10" x14ac:dyDescent="0.25">
      <c r="J40233" t="str">
        <f t="shared" si="879"/>
        <v/>
      </c>
    </row>
    <row r="40234" spans="10:10" x14ac:dyDescent="0.25">
      <c r="J40234" t="str">
        <f t="shared" si="879"/>
        <v/>
      </c>
    </row>
    <row r="40235" spans="10:10" x14ac:dyDescent="0.25">
      <c r="J40235" t="str">
        <f t="shared" si="879"/>
        <v/>
      </c>
    </row>
    <row r="40236" spans="10:10" x14ac:dyDescent="0.25">
      <c r="J40236" t="str">
        <f t="shared" si="879"/>
        <v/>
      </c>
    </row>
    <row r="40237" spans="10:10" x14ac:dyDescent="0.25">
      <c r="J40237" t="str">
        <f t="shared" si="879"/>
        <v/>
      </c>
    </row>
    <row r="40238" spans="10:10" x14ac:dyDescent="0.25">
      <c r="J40238" t="str">
        <f t="shared" si="879"/>
        <v/>
      </c>
    </row>
    <row r="40239" spans="10:10" x14ac:dyDescent="0.25">
      <c r="J40239" t="str">
        <f t="shared" si="879"/>
        <v/>
      </c>
    </row>
    <row r="40240" spans="10:10" x14ac:dyDescent="0.25">
      <c r="J40240" t="str">
        <f t="shared" si="879"/>
        <v/>
      </c>
    </row>
    <row r="40241" spans="10:10" x14ac:dyDescent="0.25">
      <c r="J40241" t="str">
        <f t="shared" si="879"/>
        <v/>
      </c>
    </row>
    <row r="40242" spans="10:10" x14ac:dyDescent="0.25">
      <c r="J40242" t="str">
        <f t="shared" si="879"/>
        <v/>
      </c>
    </row>
    <row r="40243" spans="10:10" x14ac:dyDescent="0.25">
      <c r="J40243" t="str">
        <f t="shared" si="879"/>
        <v/>
      </c>
    </row>
    <row r="40244" spans="10:10" x14ac:dyDescent="0.25">
      <c r="J40244" t="str">
        <f t="shared" si="879"/>
        <v/>
      </c>
    </row>
    <row r="40245" spans="10:10" x14ac:dyDescent="0.25">
      <c r="J40245" t="str">
        <f t="shared" si="879"/>
        <v/>
      </c>
    </row>
    <row r="40246" spans="10:10" x14ac:dyDescent="0.25">
      <c r="J40246" t="str">
        <f t="shared" si="879"/>
        <v/>
      </c>
    </row>
    <row r="40247" spans="10:10" x14ac:dyDescent="0.25">
      <c r="J40247" t="str">
        <f t="shared" si="879"/>
        <v/>
      </c>
    </row>
    <row r="40248" spans="10:10" x14ac:dyDescent="0.25">
      <c r="J40248" t="str">
        <f t="shared" si="879"/>
        <v/>
      </c>
    </row>
    <row r="40249" spans="10:10" x14ac:dyDescent="0.25">
      <c r="J40249" t="str">
        <f t="shared" si="879"/>
        <v/>
      </c>
    </row>
    <row r="40250" spans="10:10" x14ac:dyDescent="0.25">
      <c r="J40250" t="str">
        <f t="shared" si="879"/>
        <v/>
      </c>
    </row>
    <row r="40251" spans="10:10" x14ac:dyDescent="0.25">
      <c r="J40251" t="str">
        <f t="shared" si="879"/>
        <v/>
      </c>
    </row>
    <row r="40252" spans="10:10" x14ac:dyDescent="0.25">
      <c r="J40252" t="str">
        <f t="shared" si="879"/>
        <v/>
      </c>
    </row>
    <row r="40253" spans="10:10" x14ac:dyDescent="0.25">
      <c r="J40253" t="str">
        <f t="shared" si="879"/>
        <v/>
      </c>
    </row>
    <row r="40254" spans="10:10" x14ac:dyDescent="0.25">
      <c r="J40254" t="str">
        <f t="shared" si="879"/>
        <v/>
      </c>
    </row>
    <row r="40255" spans="10:10" x14ac:dyDescent="0.25">
      <c r="J40255" t="str">
        <f t="shared" si="879"/>
        <v/>
      </c>
    </row>
    <row r="40256" spans="10:10" x14ac:dyDescent="0.25">
      <c r="J40256" t="str">
        <f t="shared" si="879"/>
        <v/>
      </c>
    </row>
    <row r="40257" spans="10:10" x14ac:dyDescent="0.25">
      <c r="J40257" t="str">
        <f t="shared" si="879"/>
        <v/>
      </c>
    </row>
    <row r="40258" spans="10:10" x14ac:dyDescent="0.25">
      <c r="J40258" t="str">
        <f t="shared" si="879"/>
        <v/>
      </c>
    </row>
    <row r="40259" spans="10:10" x14ac:dyDescent="0.25">
      <c r="J40259" t="str">
        <f t="shared" ref="J40259:J40322" si="880">B40259&amp;C40259&amp;E40259&amp;IF(C40259="Skog",F40259&amp;G40259,"")</f>
        <v/>
      </c>
    </row>
    <row r="40260" spans="10:10" x14ac:dyDescent="0.25">
      <c r="J40260" t="str">
        <f t="shared" si="880"/>
        <v/>
      </c>
    </row>
    <row r="40261" spans="10:10" x14ac:dyDescent="0.25">
      <c r="J40261" t="str">
        <f t="shared" si="880"/>
        <v/>
      </c>
    </row>
    <row r="40262" spans="10:10" x14ac:dyDescent="0.25">
      <c r="J40262" t="str">
        <f t="shared" si="880"/>
        <v/>
      </c>
    </row>
    <row r="40263" spans="10:10" x14ac:dyDescent="0.25">
      <c r="J40263" t="str">
        <f t="shared" si="880"/>
        <v/>
      </c>
    </row>
    <row r="40264" spans="10:10" x14ac:dyDescent="0.25">
      <c r="J40264" t="str">
        <f t="shared" si="880"/>
        <v/>
      </c>
    </row>
    <row r="40265" spans="10:10" x14ac:dyDescent="0.25">
      <c r="J40265" t="str">
        <f t="shared" si="880"/>
        <v/>
      </c>
    </row>
    <row r="40266" spans="10:10" x14ac:dyDescent="0.25">
      <c r="J40266" t="str">
        <f t="shared" si="880"/>
        <v/>
      </c>
    </row>
    <row r="40267" spans="10:10" x14ac:dyDescent="0.25">
      <c r="J40267" t="str">
        <f t="shared" si="880"/>
        <v/>
      </c>
    </row>
    <row r="40268" spans="10:10" x14ac:dyDescent="0.25">
      <c r="J40268" t="str">
        <f t="shared" si="880"/>
        <v/>
      </c>
    </row>
    <row r="40269" spans="10:10" x14ac:dyDescent="0.25">
      <c r="J40269" t="str">
        <f t="shared" si="880"/>
        <v/>
      </c>
    </row>
    <row r="40270" spans="10:10" x14ac:dyDescent="0.25">
      <c r="J40270" t="str">
        <f t="shared" si="880"/>
        <v/>
      </c>
    </row>
    <row r="40271" spans="10:10" x14ac:dyDescent="0.25">
      <c r="J40271" t="str">
        <f t="shared" si="880"/>
        <v/>
      </c>
    </row>
    <row r="40272" spans="10:10" x14ac:dyDescent="0.25">
      <c r="J40272" t="str">
        <f t="shared" si="880"/>
        <v/>
      </c>
    </row>
    <row r="40273" spans="10:10" x14ac:dyDescent="0.25">
      <c r="J40273" t="str">
        <f t="shared" si="880"/>
        <v/>
      </c>
    </row>
    <row r="40274" spans="10:10" x14ac:dyDescent="0.25">
      <c r="J40274" t="str">
        <f t="shared" si="880"/>
        <v/>
      </c>
    </row>
    <row r="40275" spans="10:10" x14ac:dyDescent="0.25">
      <c r="J40275" t="str">
        <f t="shared" si="880"/>
        <v/>
      </c>
    </row>
    <row r="40276" spans="10:10" x14ac:dyDescent="0.25">
      <c r="J40276" t="str">
        <f t="shared" si="880"/>
        <v/>
      </c>
    </row>
    <row r="40277" spans="10:10" x14ac:dyDescent="0.25">
      <c r="J40277" t="str">
        <f t="shared" si="880"/>
        <v/>
      </c>
    </row>
    <row r="40278" spans="10:10" x14ac:dyDescent="0.25">
      <c r="J40278" t="str">
        <f t="shared" si="880"/>
        <v/>
      </c>
    </row>
    <row r="40279" spans="10:10" x14ac:dyDescent="0.25">
      <c r="J40279" t="str">
        <f t="shared" si="880"/>
        <v/>
      </c>
    </row>
    <row r="40280" spans="10:10" x14ac:dyDescent="0.25">
      <c r="J40280" t="str">
        <f t="shared" si="880"/>
        <v/>
      </c>
    </row>
    <row r="40281" spans="10:10" x14ac:dyDescent="0.25">
      <c r="J40281" t="str">
        <f t="shared" si="880"/>
        <v/>
      </c>
    </row>
    <row r="40282" spans="10:10" x14ac:dyDescent="0.25">
      <c r="J40282" t="str">
        <f t="shared" si="880"/>
        <v/>
      </c>
    </row>
    <row r="40283" spans="10:10" x14ac:dyDescent="0.25">
      <c r="J40283" t="str">
        <f t="shared" si="880"/>
        <v/>
      </c>
    </row>
    <row r="40284" spans="10:10" x14ac:dyDescent="0.25">
      <c r="J40284" t="str">
        <f t="shared" si="880"/>
        <v/>
      </c>
    </row>
    <row r="40285" spans="10:10" x14ac:dyDescent="0.25">
      <c r="J40285" t="str">
        <f t="shared" si="880"/>
        <v/>
      </c>
    </row>
    <row r="40286" spans="10:10" x14ac:dyDescent="0.25">
      <c r="J40286" t="str">
        <f t="shared" si="880"/>
        <v/>
      </c>
    </row>
    <row r="40287" spans="10:10" x14ac:dyDescent="0.25">
      <c r="J40287" t="str">
        <f t="shared" si="880"/>
        <v/>
      </c>
    </row>
    <row r="40288" spans="10:10" x14ac:dyDescent="0.25">
      <c r="J40288" t="str">
        <f t="shared" si="880"/>
        <v/>
      </c>
    </row>
    <row r="40289" spans="10:10" x14ac:dyDescent="0.25">
      <c r="J40289" t="str">
        <f t="shared" si="880"/>
        <v/>
      </c>
    </row>
    <row r="40290" spans="10:10" x14ac:dyDescent="0.25">
      <c r="J40290" t="str">
        <f t="shared" si="880"/>
        <v/>
      </c>
    </row>
    <row r="40291" spans="10:10" x14ac:dyDescent="0.25">
      <c r="J40291" t="str">
        <f t="shared" si="880"/>
        <v/>
      </c>
    </row>
    <row r="40292" spans="10:10" x14ac:dyDescent="0.25">
      <c r="J40292" t="str">
        <f t="shared" si="880"/>
        <v/>
      </c>
    </row>
    <row r="40293" spans="10:10" x14ac:dyDescent="0.25">
      <c r="J40293" t="str">
        <f t="shared" si="880"/>
        <v/>
      </c>
    </row>
    <row r="40294" spans="10:10" x14ac:dyDescent="0.25">
      <c r="J40294" t="str">
        <f t="shared" si="880"/>
        <v/>
      </c>
    </row>
    <row r="40295" spans="10:10" x14ac:dyDescent="0.25">
      <c r="J40295" t="str">
        <f t="shared" si="880"/>
        <v/>
      </c>
    </row>
    <row r="40296" spans="10:10" x14ac:dyDescent="0.25">
      <c r="J40296" t="str">
        <f t="shared" si="880"/>
        <v/>
      </c>
    </row>
    <row r="40297" spans="10:10" x14ac:dyDescent="0.25">
      <c r="J40297" t="str">
        <f t="shared" si="880"/>
        <v/>
      </c>
    </row>
    <row r="40298" spans="10:10" x14ac:dyDescent="0.25">
      <c r="J40298" t="str">
        <f t="shared" si="880"/>
        <v/>
      </c>
    </row>
    <row r="40299" spans="10:10" x14ac:dyDescent="0.25">
      <c r="J40299" t="str">
        <f t="shared" si="880"/>
        <v/>
      </c>
    </row>
    <row r="40300" spans="10:10" x14ac:dyDescent="0.25">
      <c r="J40300" t="str">
        <f t="shared" si="880"/>
        <v/>
      </c>
    </row>
    <row r="40301" spans="10:10" x14ac:dyDescent="0.25">
      <c r="J40301" t="str">
        <f t="shared" si="880"/>
        <v/>
      </c>
    </row>
    <row r="40302" spans="10:10" x14ac:dyDescent="0.25">
      <c r="J40302" t="str">
        <f t="shared" si="880"/>
        <v/>
      </c>
    </row>
    <row r="40303" spans="10:10" x14ac:dyDescent="0.25">
      <c r="J40303" t="str">
        <f t="shared" si="880"/>
        <v/>
      </c>
    </row>
    <row r="40304" spans="10:10" x14ac:dyDescent="0.25">
      <c r="J40304" t="str">
        <f t="shared" si="880"/>
        <v/>
      </c>
    </row>
    <row r="40305" spans="10:10" x14ac:dyDescent="0.25">
      <c r="J40305" t="str">
        <f t="shared" si="880"/>
        <v/>
      </c>
    </row>
    <row r="40306" spans="10:10" x14ac:dyDescent="0.25">
      <c r="J40306" t="str">
        <f t="shared" si="880"/>
        <v/>
      </c>
    </row>
    <row r="40307" spans="10:10" x14ac:dyDescent="0.25">
      <c r="J40307" t="str">
        <f t="shared" si="880"/>
        <v/>
      </c>
    </row>
    <row r="40308" spans="10:10" x14ac:dyDescent="0.25">
      <c r="J40308" t="str">
        <f t="shared" si="880"/>
        <v/>
      </c>
    </row>
    <row r="40309" spans="10:10" x14ac:dyDescent="0.25">
      <c r="J40309" t="str">
        <f t="shared" si="880"/>
        <v/>
      </c>
    </row>
    <row r="40310" spans="10:10" x14ac:dyDescent="0.25">
      <c r="J40310" t="str">
        <f t="shared" si="880"/>
        <v/>
      </c>
    </row>
    <row r="40311" spans="10:10" x14ac:dyDescent="0.25">
      <c r="J40311" t="str">
        <f t="shared" si="880"/>
        <v/>
      </c>
    </row>
    <row r="40312" spans="10:10" x14ac:dyDescent="0.25">
      <c r="J40312" t="str">
        <f t="shared" si="880"/>
        <v/>
      </c>
    </row>
    <row r="40313" spans="10:10" x14ac:dyDescent="0.25">
      <c r="J40313" t="str">
        <f t="shared" si="880"/>
        <v/>
      </c>
    </row>
    <row r="40314" spans="10:10" x14ac:dyDescent="0.25">
      <c r="J40314" t="str">
        <f t="shared" si="880"/>
        <v/>
      </c>
    </row>
    <row r="40315" spans="10:10" x14ac:dyDescent="0.25">
      <c r="J40315" t="str">
        <f t="shared" si="880"/>
        <v/>
      </c>
    </row>
    <row r="40316" spans="10:10" x14ac:dyDescent="0.25">
      <c r="J40316" t="str">
        <f t="shared" si="880"/>
        <v/>
      </c>
    </row>
    <row r="40317" spans="10:10" x14ac:dyDescent="0.25">
      <c r="J40317" t="str">
        <f t="shared" si="880"/>
        <v/>
      </c>
    </row>
    <row r="40318" spans="10:10" x14ac:dyDescent="0.25">
      <c r="J40318" t="str">
        <f t="shared" si="880"/>
        <v/>
      </c>
    </row>
    <row r="40319" spans="10:10" x14ac:dyDescent="0.25">
      <c r="J40319" t="str">
        <f t="shared" si="880"/>
        <v/>
      </c>
    </row>
    <row r="40320" spans="10:10" x14ac:dyDescent="0.25">
      <c r="J40320" t="str">
        <f t="shared" si="880"/>
        <v/>
      </c>
    </row>
    <row r="40321" spans="10:10" x14ac:dyDescent="0.25">
      <c r="J40321" t="str">
        <f t="shared" si="880"/>
        <v/>
      </c>
    </row>
    <row r="40322" spans="10:10" x14ac:dyDescent="0.25">
      <c r="J40322" t="str">
        <f t="shared" si="880"/>
        <v/>
      </c>
    </row>
    <row r="40323" spans="10:10" x14ac:dyDescent="0.25">
      <c r="J40323" t="str">
        <f t="shared" ref="J40323:J40386" si="881">B40323&amp;C40323&amp;E40323&amp;IF(C40323="Skog",F40323&amp;G40323,"")</f>
        <v/>
      </c>
    </row>
    <row r="40324" spans="10:10" x14ac:dyDescent="0.25">
      <c r="J40324" t="str">
        <f t="shared" si="881"/>
        <v/>
      </c>
    </row>
    <row r="40325" spans="10:10" x14ac:dyDescent="0.25">
      <c r="J40325" t="str">
        <f t="shared" si="881"/>
        <v/>
      </c>
    </row>
    <row r="40326" spans="10:10" x14ac:dyDescent="0.25">
      <c r="J40326" t="str">
        <f t="shared" si="881"/>
        <v/>
      </c>
    </row>
    <row r="40327" spans="10:10" x14ac:dyDescent="0.25">
      <c r="J40327" t="str">
        <f t="shared" si="881"/>
        <v/>
      </c>
    </row>
    <row r="40328" spans="10:10" x14ac:dyDescent="0.25">
      <c r="J40328" t="str">
        <f t="shared" si="881"/>
        <v/>
      </c>
    </row>
    <row r="40329" spans="10:10" x14ac:dyDescent="0.25">
      <c r="J40329" t="str">
        <f t="shared" si="881"/>
        <v/>
      </c>
    </row>
    <row r="40330" spans="10:10" x14ac:dyDescent="0.25">
      <c r="J40330" t="str">
        <f t="shared" si="881"/>
        <v/>
      </c>
    </row>
    <row r="40331" spans="10:10" x14ac:dyDescent="0.25">
      <c r="J40331" t="str">
        <f t="shared" si="881"/>
        <v/>
      </c>
    </row>
    <row r="40332" spans="10:10" x14ac:dyDescent="0.25">
      <c r="J40332" t="str">
        <f t="shared" si="881"/>
        <v/>
      </c>
    </row>
    <row r="40333" spans="10:10" x14ac:dyDescent="0.25">
      <c r="J40333" t="str">
        <f t="shared" si="881"/>
        <v/>
      </c>
    </row>
    <row r="40334" spans="10:10" x14ac:dyDescent="0.25">
      <c r="J40334" t="str">
        <f t="shared" si="881"/>
        <v/>
      </c>
    </row>
    <row r="40335" spans="10:10" x14ac:dyDescent="0.25">
      <c r="J40335" t="str">
        <f t="shared" si="881"/>
        <v/>
      </c>
    </row>
    <row r="40336" spans="10:10" x14ac:dyDescent="0.25">
      <c r="J40336" t="str">
        <f t="shared" si="881"/>
        <v/>
      </c>
    </row>
    <row r="40337" spans="10:10" x14ac:dyDescent="0.25">
      <c r="J40337" t="str">
        <f t="shared" si="881"/>
        <v/>
      </c>
    </row>
    <row r="40338" spans="10:10" x14ac:dyDescent="0.25">
      <c r="J40338" t="str">
        <f t="shared" si="881"/>
        <v/>
      </c>
    </row>
    <row r="40339" spans="10:10" x14ac:dyDescent="0.25">
      <c r="J40339" t="str">
        <f t="shared" si="881"/>
        <v/>
      </c>
    </row>
    <row r="40340" spans="10:10" x14ac:dyDescent="0.25">
      <c r="J40340" t="str">
        <f t="shared" si="881"/>
        <v/>
      </c>
    </row>
    <row r="40341" spans="10:10" x14ac:dyDescent="0.25">
      <c r="J40341" t="str">
        <f t="shared" si="881"/>
        <v/>
      </c>
    </row>
    <row r="40342" spans="10:10" x14ac:dyDescent="0.25">
      <c r="J40342" t="str">
        <f t="shared" si="881"/>
        <v/>
      </c>
    </row>
    <row r="40343" spans="10:10" x14ac:dyDescent="0.25">
      <c r="J40343" t="str">
        <f t="shared" si="881"/>
        <v/>
      </c>
    </row>
    <row r="40344" spans="10:10" x14ac:dyDescent="0.25">
      <c r="J40344" t="str">
        <f t="shared" si="881"/>
        <v/>
      </c>
    </row>
    <row r="40345" spans="10:10" x14ac:dyDescent="0.25">
      <c r="J40345" t="str">
        <f t="shared" si="881"/>
        <v/>
      </c>
    </row>
    <row r="40346" spans="10:10" x14ac:dyDescent="0.25">
      <c r="J40346" t="str">
        <f t="shared" si="881"/>
        <v/>
      </c>
    </row>
    <row r="40347" spans="10:10" x14ac:dyDescent="0.25">
      <c r="J40347" t="str">
        <f t="shared" si="881"/>
        <v/>
      </c>
    </row>
    <row r="40348" spans="10:10" x14ac:dyDescent="0.25">
      <c r="J40348" t="str">
        <f t="shared" si="881"/>
        <v/>
      </c>
    </row>
    <row r="40349" spans="10:10" x14ac:dyDescent="0.25">
      <c r="J40349" t="str">
        <f t="shared" si="881"/>
        <v/>
      </c>
    </row>
    <row r="40350" spans="10:10" x14ac:dyDescent="0.25">
      <c r="J40350" t="str">
        <f t="shared" si="881"/>
        <v/>
      </c>
    </row>
    <row r="40351" spans="10:10" x14ac:dyDescent="0.25">
      <c r="J40351" t="str">
        <f t="shared" si="881"/>
        <v/>
      </c>
    </row>
    <row r="40352" spans="10:10" x14ac:dyDescent="0.25">
      <c r="J40352" t="str">
        <f t="shared" si="881"/>
        <v/>
      </c>
    </row>
    <row r="40353" spans="10:10" x14ac:dyDescent="0.25">
      <c r="J40353" t="str">
        <f t="shared" si="881"/>
        <v/>
      </c>
    </row>
    <row r="40354" spans="10:10" x14ac:dyDescent="0.25">
      <c r="J40354" t="str">
        <f t="shared" si="881"/>
        <v/>
      </c>
    </row>
    <row r="40355" spans="10:10" x14ac:dyDescent="0.25">
      <c r="J40355" t="str">
        <f t="shared" si="881"/>
        <v/>
      </c>
    </row>
    <row r="40356" spans="10:10" x14ac:dyDescent="0.25">
      <c r="J40356" t="str">
        <f t="shared" si="881"/>
        <v/>
      </c>
    </row>
    <row r="40357" spans="10:10" x14ac:dyDescent="0.25">
      <c r="J40357" t="str">
        <f t="shared" si="881"/>
        <v/>
      </c>
    </row>
    <row r="40358" spans="10:10" x14ac:dyDescent="0.25">
      <c r="J40358" t="str">
        <f t="shared" si="881"/>
        <v/>
      </c>
    </row>
    <row r="40359" spans="10:10" x14ac:dyDescent="0.25">
      <c r="J40359" t="str">
        <f t="shared" si="881"/>
        <v/>
      </c>
    </row>
    <row r="40360" spans="10:10" x14ac:dyDescent="0.25">
      <c r="J40360" t="str">
        <f t="shared" si="881"/>
        <v/>
      </c>
    </row>
    <row r="40361" spans="10:10" x14ac:dyDescent="0.25">
      <c r="J40361" t="str">
        <f t="shared" si="881"/>
        <v/>
      </c>
    </row>
    <row r="40362" spans="10:10" x14ac:dyDescent="0.25">
      <c r="J40362" t="str">
        <f t="shared" si="881"/>
        <v/>
      </c>
    </row>
    <row r="40363" spans="10:10" x14ac:dyDescent="0.25">
      <c r="J40363" t="str">
        <f t="shared" si="881"/>
        <v/>
      </c>
    </row>
    <row r="40364" spans="10:10" x14ac:dyDescent="0.25">
      <c r="J40364" t="str">
        <f t="shared" si="881"/>
        <v/>
      </c>
    </row>
    <row r="40365" spans="10:10" x14ac:dyDescent="0.25">
      <c r="J40365" t="str">
        <f t="shared" si="881"/>
        <v/>
      </c>
    </row>
    <row r="40366" spans="10:10" x14ac:dyDescent="0.25">
      <c r="J40366" t="str">
        <f t="shared" si="881"/>
        <v/>
      </c>
    </row>
    <row r="40367" spans="10:10" x14ac:dyDescent="0.25">
      <c r="J40367" t="str">
        <f t="shared" si="881"/>
        <v/>
      </c>
    </row>
    <row r="40368" spans="10:10" x14ac:dyDescent="0.25">
      <c r="J40368" t="str">
        <f t="shared" si="881"/>
        <v/>
      </c>
    </row>
    <row r="40369" spans="10:10" x14ac:dyDescent="0.25">
      <c r="J40369" t="str">
        <f t="shared" si="881"/>
        <v/>
      </c>
    </row>
    <row r="40370" spans="10:10" x14ac:dyDescent="0.25">
      <c r="J40370" t="str">
        <f t="shared" si="881"/>
        <v/>
      </c>
    </row>
    <row r="40371" spans="10:10" x14ac:dyDescent="0.25">
      <c r="J40371" t="str">
        <f t="shared" si="881"/>
        <v/>
      </c>
    </row>
    <row r="40372" spans="10:10" x14ac:dyDescent="0.25">
      <c r="J40372" t="str">
        <f t="shared" si="881"/>
        <v/>
      </c>
    </row>
    <row r="40373" spans="10:10" x14ac:dyDescent="0.25">
      <c r="J40373" t="str">
        <f t="shared" si="881"/>
        <v/>
      </c>
    </row>
    <row r="40374" spans="10:10" x14ac:dyDescent="0.25">
      <c r="J40374" t="str">
        <f t="shared" si="881"/>
        <v/>
      </c>
    </row>
    <row r="40375" spans="10:10" x14ac:dyDescent="0.25">
      <c r="J40375" t="str">
        <f t="shared" si="881"/>
        <v/>
      </c>
    </row>
    <row r="40376" spans="10:10" x14ac:dyDescent="0.25">
      <c r="J40376" t="str">
        <f t="shared" si="881"/>
        <v/>
      </c>
    </row>
    <row r="40377" spans="10:10" x14ac:dyDescent="0.25">
      <c r="J40377" t="str">
        <f t="shared" si="881"/>
        <v/>
      </c>
    </row>
    <row r="40378" spans="10:10" x14ac:dyDescent="0.25">
      <c r="J40378" t="str">
        <f t="shared" si="881"/>
        <v/>
      </c>
    </row>
    <row r="40379" spans="10:10" x14ac:dyDescent="0.25">
      <c r="J40379" t="str">
        <f t="shared" si="881"/>
        <v/>
      </c>
    </row>
    <row r="40380" spans="10:10" x14ac:dyDescent="0.25">
      <c r="J40380" t="str">
        <f t="shared" si="881"/>
        <v/>
      </c>
    </row>
    <row r="40381" spans="10:10" x14ac:dyDescent="0.25">
      <c r="J40381" t="str">
        <f t="shared" si="881"/>
        <v/>
      </c>
    </row>
    <row r="40382" spans="10:10" x14ac:dyDescent="0.25">
      <c r="J40382" t="str">
        <f t="shared" si="881"/>
        <v/>
      </c>
    </row>
    <row r="40383" spans="10:10" x14ac:dyDescent="0.25">
      <c r="J40383" t="str">
        <f t="shared" si="881"/>
        <v/>
      </c>
    </row>
    <row r="40384" spans="10:10" x14ac:dyDescent="0.25">
      <c r="J40384" t="str">
        <f t="shared" si="881"/>
        <v/>
      </c>
    </row>
    <row r="40385" spans="10:10" x14ac:dyDescent="0.25">
      <c r="J40385" t="str">
        <f t="shared" si="881"/>
        <v/>
      </c>
    </row>
    <row r="40386" spans="10:10" x14ac:dyDescent="0.25">
      <c r="J40386" t="str">
        <f t="shared" si="881"/>
        <v/>
      </c>
    </row>
    <row r="40387" spans="10:10" x14ac:dyDescent="0.25">
      <c r="J40387" t="str">
        <f t="shared" ref="J40387:J40450" si="882">B40387&amp;C40387&amp;E40387&amp;IF(C40387="Skog",F40387&amp;G40387,"")</f>
        <v/>
      </c>
    </row>
    <row r="40388" spans="10:10" x14ac:dyDescent="0.25">
      <c r="J40388" t="str">
        <f t="shared" si="882"/>
        <v/>
      </c>
    </row>
    <row r="40389" spans="10:10" x14ac:dyDescent="0.25">
      <c r="J40389" t="str">
        <f t="shared" si="882"/>
        <v/>
      </c>
    </row>
    <row r="40390" spans="10:10" x14ac:dyDescent="0.25">
      <c r="J40390" t="str">
        <f t="shared" si="882"/>
        <v/>
      </c>
    </row>
    <row r="40391" spans="10:10" x14ac:dyDescent="0.25">
      <c r="J40391" t="str">
        <f t="shared" si="882"/>
        <v/>
      </c>
    </row>
    <row r="40392" spans="10:10" x14ac:dyDescent="0.25">
      <c r="J40392" t="str">
        <f t="shared" si="882"/>
        <v/>
      </c>
    </row>
    <row r="40393" spans="10:10" x14ac:dyDescent="0.25">
      <c r="J40393" t="str">
        <f t="shared" si="882"/>
        <v/>
      </c>
    </row>
    <row r="40394" spans="10:10" x14ac:dyDescent="0.25">
      <c r="J40394" t="str">
        <f t="shared" si="882"/>
        <v/>
      </c>
    </row>
    <row r="40395" spans="10:10" x14ac:dyDescent="0.25">
      <c r="J40395" t="str">
        <f t="shared" si="882"/>
        <v/>
      </c>
    </row>
    <row r="40396" spans="10:10" x14ac:dyDescent="0.25">
      <c r="J40396" t="str">
        <f t="shared" si="882"/>
        <v/>
      </c>
    </row>
    <row r="40397" spans="10:10" x14ac:dyDescent="0.25">
      <c r="J40397" t="str">
        <f t="shared" si="882"/>
        <v/>
      </c>
    </row>
    <row r="40398" spans="10:10" x14ac:dyDescent="0.25">
      <c r="J40398" t="str">
        <f t="shared" si="882"/>
        <v/>
      </c>
    </row>
    <row r="40399" spans="10:10" x14ac:dyDescent="0.25">
      <c r="J40399" t="str">
        <f t="shared" si="882"/>
        <v/>
      </c>
    </row>
    <row r="40400" spans="10:10" x14ac:dyDescent="0.25">
      <c r="J40400" t="str">
        <f t="shared" si="882"/>
        <v/>
      </c>
    </row>
    <row r="40401" spans="10:10" x14ac:dyDescent="0.25">
      <c r="J40401" t="str">
        <f t="shared" si="882"/>
        <v/>
      </c>
    </row>
    <row r="40402" spans="10:10" x14ac:dyDescent="0.25">
      <c r="J40402" t="str">
        <f t="shared" si="882"/>
        <v/>
      </c>
    </row>
    <row r="40403" spans="10:10" x14ac:dyDescent="0.25">
      <c r="J40403" t="str">
        <f t="shared" si="882"/>
        <v/>
      </c>
    </row>
    <row r="40404" spans="10:10" x14ac:dyDescent="0.25">
      <c r="J40404" t="str">
        <f t="shared" si="882"/>
        <v/>
      </c>
    </row>
    <row r="40405" spans="10:10" x14ac:dyDescent="0.25">
      <c r="J40405" t="str">
        <f t="shared" si="882"/>
        <v/>
      </c>
    </row>
    <row r="40406" spans="10:10" x14ac:dyDescent="0.25">
      <c r="J40406" t="str">
        <f t="shared" si="882"/>
        <v/>
      </c>
    </row>
    <row r="40407" spans="10:10" x14ac:dyDescent="0.25">
      <c r="J40407" t="str">
        <f t="shared" si="882"/>
        <v/>
      </c>
    </row>
    <row r="40408" spans="10:10" x14ac:dyDescent="0.25">
      <c r="J40408" t="str">
        <f t="shared" si="882"/>
        <v/>
      </c>
    </row>
    <row r="40409" spans="10:10" x14ac:dyDescent="0.25">
      <c r="J40409" t="str">
        <f t="shared" si="882"/>
        <v/>
      </c>
    </row>
    <row r="40410" spans="10:10" x14ac:dyDescent="0.25">
      <c r="J40410" t="str">
        <f t="shared" si="882"/>
        <v/>
      </c>
    </row>
    <row r="40411" spans="10:10" x14ac:dyDescent="0.25">
      <c r="J40411" t="str">
        <f t="shared" si="882"/>
        <v/>
      </c>
    </row>
    <row r="40412" spans="10:10" x14ac:dyDescent="0.25">
      <c r="J40412" t="str">
        <f t="shared" si="882"/>
        <v/>
      </c>
    </row>
    <row r="40413" spans="10:10" x14ac:dyDescent="0.25">
      <c r="J40413" t="str">
        <f t="shared" si="882"/>
        <v/>
      </c>
    </row>
    <row r="40414" spans="10:10" x14ac:dyDescent="0.25">
      <c r="J40414" t="str">
        <f t="shared" si="882"/>
        <v/>
      </c>
    </row>
    <row r="40415" spans="10:10" x14ac:dyDescent="0.25">
      <c r="J40415" t="str">
        <f t="shared" si="882"/>
        <v/>
      </c>
    </row>
    <row r="40416" spans="10:10" x14ac:dyDescent="0.25">
      <c r="J40416" t="str">
        <f t="shared" si="882"/>
        <v/>
      </c>
    </row>
    <row r="40417" spans="10:10" x14ac:dyDescent="0.25">
      <c r="J40417" t="str">
        <f t="shared" si="882"/>
        <v/>
      </c>
    </row>
    <row r="40418" spans="10:10" x14ac:dyDescent="0.25">
      <c r="J40418" t="str">
        <f t="shared" si="882"/>
        <v/>
      </c>
    </row>
    <row r="40419" spans="10:10" x14ac:dyDescent="0.25">
      <c r="J40419" t="str">
        <f t="shared" si="882"/>
        <v/>
      </c>
    </row>
    <row r="40420" spans="10:10" x14ac:dyDescent="0.25">
      <c r="J40420" t="str">
        <f t="shared" si="882"/>
        <v/>
      </c>
    </row>
    <row r="40421" spans="10:10" x14ac:dyDescent="0.25">
      <c r="J40421" t="str">
        <f t="shared" si="882"/>
        <v/>
      </c>
    </row>
    <row r="40422" spans="10:10" x14ac:dyDescent="0.25">
      <c r="J40422" t="str">
        <f t="shared" si="882"/>
        <v/>
      </c>
    </row>
    <row r="40423" spans="10:10" x14ac:dyDescent="0.25">
      <c r="J40423" t="str">
        <f t="shared" si="882"/>
        <v/>
      </c>
    </row>
    <row r="40424" spans="10:10" x14ac:dyDescent="0.25">
      <c r="J40424" t="str">
        <f t="shared" si="882"/>
        <v/>
      </c>
    </row>
    <row r="40425" spans="10:10" x14ac:dyDescent="0.25">
      <c r="J40425" t="str">
        <f t="shared" si="882"/>
        <v/>
      </c>
    </row>
    <row r="40426" spans="10:10" x14ac:dyDescent="0.25">
      <c r="J40426" t="str">
        <f t="shared" si="882"/>
        <v/>
      </c>
    </row>
    <row r="40427" spans="10:10" x14ac:dyDescent="0.25">
      <c r="J40427" t="str">
        <f t="shared" si="882"/>
        <v/>
      </c>
    </row>
    <row r="40428" spans="10:10" x14ac:dyDescent="0.25">
      <c r="J40428" t="str">
        <f t="shared" si="882"/>
        <v/>
      </c>
    </row>
    <row r="40429" spans="10:10" x14ac:dyDescent="0.25">
      <c r="J40429" t="str">
        <f t="shared" si="882"/>
        <v/>
      </c>
    </row>
    <row r="40430" spans="10:10" x14ac:dyDescent="0.25">
      <c r="J40430" t="str">
        <f t="shared" si="882"/>
        <v/>
      </c>
    </row>
    <row r="40431" spans="10:10" x14ac:dyDescent="0.25">
      <c r="J40431" t="str">
        <f t="shared" si="882"/>
        <v/>
      </c>
    </row>
    <row r="40432" spans="10:10" x14ac:dyDescent="0.25">
      <c r="J40432" t="str">
        <f t="shared" si="882"/>
        <v/>
      </c>
    </row>
    <row r="40433" spans="10:10" x14ac:dyDescent="0.25">
      <c r="J40433" t="str">
        <f t="shared" si="882"/>
        <v/>
      </c>
    </row>
    <row r="40434" spans="10:10" x14ac:dyDescent="0.25">
      <c r="J40434" t="str">
        <f t="shared" si="882"/>
        <v/>
      </c>
    </row>
    <row r="40435" spans="10:10" x14ac:dyDescent="0.25">
      <c r="J40435" t="str">
        <f t="shared" si="882"/>
        <v/>
      </c>
    </row>
    <row r="40436" spans="10:10" x14ac:dyDescent="0.25">
      <c r="J40436" t="str">
        <f t="shared" si="882"/>
        <v/>
      </c>
    </row>
    <row r="40437" spans="10:10" x14ac:dyDescent="0.25">
      <c r="J40437" t="str">
        <f t="shared" si="882"/>
        <v/>
      </c>
    </row>
    <row r="40438" spans="10:10" x14ac:dyDescent="0.25">
      <c r="J40438" t="str">
        <f t="shared" si="882"/>
        <v/>
      </c>
    </row>
    <row r="40439" spans="10:10" x14ac:dyDescent="0.25">
      <c r="J40439" t="str">
        <f t="shared" si="882"/>
        <v/>
      </c>
    </row>
    <row r="40440" spans="10:10" x14ac:dyDescent="0.25">
      <c r="J40440" t="str">
        <f t="shared" si="882"/>
        <v/>
      </c>
    </row>
    <row r="40441" spans="10:10" x14ac:dyDescent="0.25">
      <c r="J40441" t="str">
        <f t="shared" si="882"/>
        <v/>
      </c>
    </row>
    <row r="40442" spans="10:10" x14ac:dyDescent="0.25">
      <c r="J40442" t="str">
        <f t="shared" si="882"/>
        <v/>
      </c>
    </row>
    <row r="40443" spans="10:10" x14ac:dyDescent="0.25">
      <c r="J40443" t="str">
        <f t="shared" si="882"/>
        <v/>
      </c>
    </row>
    <row r="40444" spans="10:10" x14ac:dyDescent="0.25">
      <c r="J40444" t="str">
        <f t="shared" si="882"/>
        <v/>
      </c>
    </row>
    <row r="40445" spans="10:10" x14ac:dyDescent="0.25">
      <c r="J40445" t="str">
        <f t="shared" si="882"/>
        <v/>
      </c>
    </row>
    <row r="40446" spans="10:10" x14ac:dyDescent="0.25">
      <c r="J40446" t="str">
        <f t="shared" si="882"/>
        <v/>
      </c>
    </row>
    <row r="40447" spans="10:10" x14ac:dyDescent="0.25">
      <c r="J40447" t="str">
        <f t="shared" si="882"/>
        <v/>
      </c>
    </row>
    <row r="40448" spans="10:10" x14ac:dyDescent="0.25">
      <c r="J40448" t="str">
        <f t="shared" si="882"/>
        <v/>
      </c>
    </row>
    <row r="40449" spans="10:10" x14ac:dyDescent="0.25">
      <c r="J40449" t="str">
        <f t="shared" si="882"/>
        <v/>
      </c>
    </row>
    <row r="40450" spans="10:10" x14ac:dyDescent="0.25">
      <c r="J40450" t="str">
        <f t="shared" si="882"/>
        <v/>
      </c>
    </row>
    <row r="40451" spans="10:10" x14ac:dyDescent="0.25">
      <c r="J40451" t="str">
        <f t="shared" ref="J40451:J40514" si="883">B40451&amp;C40451&amp;E40451&amp;IF(C40451="Skog",F40451&amp;G40451,"")</f>
        <v/>
      </c>
    </row>
    <row r="40452" spans="10:10" x14ac:dyDescent="0.25">
      <c r="J40452" t="str">
        <f t="shared" si="883"/>
        <v/>
      </c>
    </row>
    <row r="40453" spans="10:10" x14ac:dyDescent="0.25">
      <c r="J40453" t="str">
        <f t="shared" si="883"/>
        <v/>
      </c>
    </row>
    <row r="40454" spans="10:10" x14ac:dyDescent="0.25">
      <c r="J40454" t="str">
        <f t="shared" si="883"/>
        <v/>
      </c>
    </row>
    <row r="40455" spans="10:10" x14ac:dyDescent="0.25">
      <c r="J40455" t="str">
        <f t="shared" si="883"/>
        <v/>
      </c>
    </row>
    <row r="40456" spans="10:10" x14ac:dyDescent="0.25">
      <c r="J40456" t="str">
        <f t="shared" si="883"/>
        <v/>
      </c>
    </row>
    <row r="40457" spans="10:10" x14ac:dyDescent="0.25">
      <c r="J40457" t="str">
        <f t="shared" si="883"/>
        <v/>
      </c>
    </row>
    <row r="40458" spans="10:10" x14ac:dyDescent="0.25">
      <c r="J40458" t="str">
        <f t="shared" si="883"/>
        <v/>
      </c>
    </row>
    <row r="40459" spans="10:10" x14ac:dyDescent="0.25">
      <c r="J40459" t="str">
        <f t="shared" si="883"/>
        <v/>
      </c>
    </row>
    <row r="40460" spans="10:10" x14ac:dyDescent="0.25">
      <c r="J40460" t="str">
        <f t="shared" si="883"/>
        <v/>
      </c>
    </row>
    <row r="40461" spans="10:10" x14ac:dyDescent="0.25">
      <c r="J40461" t="str">
        <f t="shared" si="883"/>
        <v/>
      </c>
    </row>
    <row r="40462" spans="10:10" x14ac:dyDescent="0.25">
      <c r="J40462" t="str">
        <f t="shared" si="883"/>
        <v/>
      </c>
    </row>
    <row r="40463" spans="10:10" x14ac:dyDescent="0.25">
      <c r="J40463" t="str">
        <f t="shared" si="883"/>
        <v/>
      </c>
    </row>
    <row r="40464" spans="10:10" x14ac:dyDescent="0.25">
      <c r="J40464" t="str">
        <f t="shared" si="883"/>
        <v/>
      </c>
    </row>
    <row r="40465" spans="10:10" x14ac:dyDescent="0.25">
      <c r="J40465" t="str">
        <f t="shared" si="883"/>
        <v/>
      </c>
    </row>
    <row r="40466" spans="10:10" x14ac:dyDescent="0.25">
      <c r="J40466" t="str">
        <f t="shared" si="883"/>
        <v/>
      </c>
    </row>
    <row r="40467" spans="10:10" x14ac:dyDescent="0.25">
      <c r="J40467" t="str">
        <f t="shared" si="883"/>
        <v/>
      </c>
    </row>
    <row r="40468" spans="10:10" x14ac:dyDescent="0.25">
      <c r="J40468" t="str">
        <f t="shared" si="883"/>
        <v/>
      </c>
    </row>
    <row r="40469" spans="10:10" x14ac:dyDescent="0.25">
      <c r="J40469" t="str">
        <f t="shared" si="883"/>
        <v/>
      </c>
    </row>
    <row r="40470" spans="10:10" x14ac:dyDescent="0.25">
      <c r="J40470" t="str">
        <f t="shared" si="883"/>
        <v/>
      </c>
    </row>
    <row r="40471" spans="10:10" x14ac:dyDescent="0.25">
      <c r="J40471" t="str">
        <f t="shared" si="883"/>
        <v/>
      </c>
    </row>
    <row r="40472" spans="10:10" x14ac:dyDescent="0.25">
      <c r="J40472" t="str">
        <f t="shared" si="883"/>
        <v/>
      </c>
    </row>
    <row r="40473" spans="10:10" x14ac:dyDescent="0.25">
      <c r="J40473" t="str">
        <f t="shared" si="883"/>
        <v/>
      </c>
    </row>
    <row r="40474" spans="10:10" x14ac:dyDescent="0.25">
      <c r="J40474" t="str">
        <f t="shared" si="883"/>
        <v/>
      </c>
    </row>
    <row r="40475" spans="10:10" x14ac:dyDescent="0.25">
      <c r="J40475" t="str">
        <f t="shared" si="883"/>
        <v/>
      </c>
    </row>
    <row r="40476" spans="10:10" x14ac:dyDescent="0.25">
      <c r="J40476" t="str">
        <f t="shared" si="883"/>
        <v/>
      </c>
    </row>
    <row r="40477" spans="10:10" x14ac:dyDescent="0.25">
      <c r="J40477" t="str">
        <f t="shared" si="883"/>
        <v/>
      </c>
    </row>
    <row r="40478" spans="10:10" x14ac:dyDescent="0.25">
      <c r="J40478" t="str">
        <f t="shared" si="883"/>
        <v/>
      </c>
    </row>
    <row r="40479" spans="10:10" x14ac:dyDescent="0.25">
      <c r="J40479" t="str">
        <f t="shared" si="883"/>
        <v/>
      </c>
    </row>
    <row r="40480" spans="10:10" x14ac:dyDescent="0.25">
      <c r="J40480" t="str">
        <f t="shared" si="883"/>
        <v/>
      </c>
    </row>
    <row r="40481" spans="10:10" x14ac:dyDescent="0.25">
      <c r="J40481" t="str">
        <f t="shared" si="883"/>
        <v/>
      </c>
    </row>
    <row r="40482" spans="10:10" x14ac:dyDescent="0.25">
      <c r="J40482" t="str">
        <f t="shared" si="883"/>
        <v/>
      </c>
    </row>
    <row r="40483" spans="10:10" x14ac:dyDescent="0.25">
      <c r="J40483" t="str">
        <f t="shared" si="883"/>
        <v/>
      </c>
    </row>
    <row r="40484" spans="10:10" x14ac:dyDescent="0.25">
      <c r="J40484" t="str">
        <f t="shared" si="883"/>
        <v/>
      </c>
    </row>
    <row r="40485" spans="10:10" x14ac:dyDescent="0.25">
      <c r="J40485" t="str">
        <f t="shared" si="883"/>
        <v/>
      </c>
    </row>
    <row r="40486" spans="10:10" x14ac:dyDescent="0.25">
      <c r="J40486" t="str">
        <f t="shared" si="883"/>
        <v/>
      </c>
    </row>
    <row r="40487" spans="10:10" x14ac:dyDescent="0.25">
      <c r="J40487" t="str">
        <f t="shared" si="883"/>
        <v/>
      </c>
    </row>
    <row r="40488" spans="10:10" x14ac:dyDescent="0.25">
      <c r="J40488" t="str">
        <f t="shared" si="883"/>
        <v/>
      </c>
    </row>
    <row r="40489" spans="10:10" x14ac:dyDescent="0.25">
      <c r="J40489" t="str">
        <f t="shared" si="883"/>
        <v/>
      </c>
    </row>
    <row r="40490" spans="10:10" x14ac:dyDescent="0.25">
      <c r="J40490" t="str">
        <f t="shared" si="883"/>
        <v/>
      </c>
    </row>
    <row r="40491" spans="10:10" x14ac:dyDescent="0.25">
      <c r="J40491" t="str">
        <f t="shared" si="883"/>
        <v/>
      </c>
    </row>
    <row r="40492" spans="10:10" x14ac:dyDescent="0.25">
      <c r="J40492" t="str">
        <f t="shared" si="883"/>
        <v/>
      </c>
    </row>
    <row r="40493" spans="10:10" x14ac:dyDescent="0.25">
      <c r="J40493" t="str">
        <f t="shared" si="883"/>
        <v/>
      </c>
    </row>
    <row r="40494" spans="10:10" x14ac:dyDescent="0.25">
      <c r="J40494" t="str">
        <f t="shared" si="883"/>
        <v/>
      </c>
    </row>
    <row r="40495" spans="10:10" x14ac:dyDescent="0.25">
      <c r="J40495" t="str">
        <f t="shared" si="883"/>
        <v/>
      </c>
    </row>
    <row r="40496" spans="10:10" x14ac:dyDescent="0.25">
      <c r="J40496" t="str">
        <f t="shared" si="883"/>
        <v/>
      </c>
    </row>
    <row r="40497" spans="10:10" x14ac:dyDescent="0.25">
      <c r="J40497" t="str">
        <f t="shared" si="883"/>
        <v/>
      </c>
    </row>
    <row r="40498" spans="10:10" x14ac:dyDescent="0.25">
      <c r="J40498" t="str">
        <f t="shared" si="883"/>
        <v/>
      </c>
    </row>
    <row r="40499" spans="10:10" x14ac:dyDescent="0.25">
      <c r="J40499" t="str">
        <f t="shared" si="883"/>
        <v/>
      </c>
    </row>
    <row r="40500" spans="10:10" x14ac:dyDescent="0.25">
      <c r="J40500" t="str">
        <f t="shared" si="883"/>
        <v/>
      </c>
    </row>
    <row r="40501" spans="10:10" x14ac:dyDescent="0.25">
      <c r="J40501" t="str">
        <f t="shared" si="883"/>
        <v/>
      </c>
    </row>
    <row r="40502" spans="10:10" x14ac:dyDescent="0.25">
      <c r="J40502" t="str">
        <f t="shared" si="883"/>
        <v/>
      </c>
    </row>
    <row r="40503" spans="10:10" x14ac:dyDescent="0.25">
      <c r="J40503" t="str">
        <f t="shared" si="883"/>
        <v/>
      </c>
    </row>
    <row r="40504" spans="10:10" x14ac:dyDescent="0.25">
      <c r="J40504" t="str">
        <f t="shared" si="883"/>
        <v/>
      </c>
    </row>
    <row r="40505" spans="10:10" x14ac:dyDescent="0.25">
      <c r="J40505" t="str">
        <f t="shared" si="883"/>
        <v/>
      </c>
    </row>
    <row r="40506" spans="10:10" x14ac:dyDescent="0.25">
      <c r="J40506" t="str">
        <f t="shared" si="883"/>
        <v/>
      </c>
    </row>
    <row r="40507" spans="10:10" x14ac:dyDescent="0.25">
      <c r="J40507" t="str">
        <f t="shared" si="883"/>
        <v/>
      </c>
    </row>
    <row r="40508" spans="10:10" x14ac:dyDescent="0.25">
      <c r="J40508" t="str">
        <f t="shared" si="883"/>
        <v/>
      </c>
    </row>
    <row r="40509" spans="10:10" x14ac:dyDescent="0.25">
      <c r="J40509" t="str">
        <f t="shared" si="883"/>
        <v/>
      </c>
    </row>
    <row r="40510" spans="10:10" x14ac:dyDescent="0.25">
      <c r="J40510" t="str">
        <f t="shared" si="883"/>
        <v/>
      </c>
    </row>
    <row r="40511" spans="10:10" x14ac:dyDescent="0.25">
      <c r="J40511" t="str">
        <f t="shared" si="883"/>
        <v/>
      </c>
    </row>
    <row r="40512" spans="10:10" x14ac:dyDescent="0.25">
      <c r="J40512" t="str">
        <f t="shared" si="883"/>
        <v/>
      </c>
    </row>
    <row r="40513" spans="10:10" x14ac:dyDescent="0.25">
      <c r="J40513" t="str">
        <f t="shared" si="883"/>
        <v/>
      </c>
    </row>
    <row r="40514" spans="10:10" x14ac:dyDescent="0.25">
      <c r="J40514" t="str">
        <f t="shared" si="883"/>
        <v/>
      </c>
    </row>
    <row r="40515" spans="10:10" x14ac:dyDescent="0.25">
      <c r="J40515" t="str">
        <f t="shared" ref="J40515:J40578" si="884">B40515&amp;C40515&amp;E40515&amp;IF(C40515="Skog",F40515&amp;G40515,"")</f>
        <v/>
      </c>
    </row>
    <row r="40516" spans="10:10" x14ac:dyDescent="0.25">
      <c r="J40516" t="str">
        <f t="shared" si="884"/>
        <v/>
      </c>
    </row>
    <row r="40517" spans="10:10" x14ac:dyDescent="0.25">
      <c r="J40517" t="str">
        <f t="shared" si="884"/>
        <v/>
      </c>
    </row>
    <row r="40518" spans="10:10" x14ac:dyDescent="0.25">
      <c r="J40518" t="str">
        <f t="shared" si="884"/>
        <v/>
      </c>
    </row>
    <row r="40519" spans="10:10" x14ac:dyDescent="0.25">
      <c r="J40519" t="str">
        <f t="shared" si="884"/>
        <v/>
      </c>
    </row>
    <row r="40520" spans="10:10" x14ac:dyDescent="0.25">
      <c r="J40520" t="str">
        <f t="shared" si="884"/>
        <v/>
      </c>
    </row>
    <row r="40521" spans="10:10" x14ac:dyDescent="0.25">
      <c r="J40521" t="str">
        <f t="shared" si="884"/>
        <v/>
      </c>
    </row>
    <row r="40522" spans="10:10" x14ac:dyDescent="0.25">
      <c r="J40522" t="str">
        <f t="shared" si="884"/>
        <v/>
      </c>
    </row>
    <row r="40523" spans="10:10" x14ac:dyDescent="0.25">
      <c r="J40523" t="str">
        <f t="shared" si="884"/>
        <v/>
      </c>
    </row>
    <row r="40524" spans="10:10" x14ac:dyDescent="0.25">
      <c r="J40524" t="str">
        <f t="shared" si="884"/>
        <v/>
      </c>
    </row>
    <row r="40525" spans="10:10" x14ac:dyDescent="0.25">
      <c r="J40525" t="str">
        <f t="shared" si="884"/>
        <v/>
      </c>
    </row>
    <row r="40526" spans="10:10" x14ac:dyDescent="0.25">
      <c r="J40526" t="str">
        <f t="shared" si="884"/>
        <v/>
      </c>
    </row>
    <row r="40527" spans="10:10" x14ac:dyDescent="0.25">
      <c r="J40527" t="str">
        <f t="shared" si="884"/>
        <v/>
      </c>
    </row>
    <row r="40528" spans="10:10" x14ac:dyDescent="0.25">
      <c r="J40528" t="str">
        <f t="shared" si="884"/>
        <v/>
      </c>
    </row>
    <row r="40529" spans="10:10" x14ac:dyDescent="0.25">
      <c r="J40529" t="str">
        <f t="shared" si="884"/>
        <v/>
      </c>
    </row>
    <row r="40530" spans="10:10" x14ac:dyDescent="0.25">
      <c r="J40530" t="str">
        <f t="shared" si="884"/>
        <v/>
      </c>
    </row>
    <row r="40531" spans="10:10" x14ac:dyDescent="0.25">
      <c r="J40531" t="str">
        <f t="shared" si="884"/>
        <v/>
      </c>
    </row>
    <row r="40532" spans="10:10" x14ac:dyDescent="0.25">
      <c r="J40532" t="str">
        <f t="shared" si="884"/>
        <v/>
      </c>
    </row>
    <row r="40533" spans="10:10" x14ac:dyDescent="0.25">
      <c r="J40533" t="str">
        <f t="shared" si="884"/>
        <v/>
      </c>
    </row>
    <row r="40534" spans="10:10" x14ac:dyDescent="0.25">
      <c r="J40534" t="str">
        <f t="shared" si="884"/>
        <v/>
      </c>
    </row>
    <row r="40535" spans="10:10" x14ac:dyDescent="0.25">
      <c r="J40535" t="str">
        <f t="shared" si="884"/>
        <v/>
      </c>
    </row>
    <row r="40536" spans="10:10" x14ac:dyDescent="0.25">
      <c r="J40536" t="str">
        <f t="shared" si="884"/>
        <v/>
      </c>
    </row>
    <row r="40537" spans="10:10" x14ac:dyDescent="0.25">
      <c r="J40537" t="str">
        <f t="shared" si="884"/>
        <v/>
      </c>
    </row>
    <row r="40538" spans="10:10" x14ac:dyDescent="0.25">
      <c r="J40538" t="str">
        <f t="shared" si="884"/>
        <v/>
      </c>
    </row>
    <row r="40539" spans="10:10" x14ac:dyDescent="0.25">
      <c r="J40539" t="str">
        <f t="shared" si="884"/>
        <v/>
      </c>
    </row>
    <row r="40540" spans="10:10" x14ac:dyDescent="0.25">
      <c r="J40540" t="str">
        <f t="shared" si="884"/>
        <v/>
      </c>
    </row>
    <row r="40541" spans="10:10" x14ac:dyDescent="0.25">
      <c r="J40541" t="str">
        <f t="shared" si="884"/>
        <v/>
      </c>
    </row>
    <row r="40542" spans="10:10" x14ac:dyDescent="0.25">
      <c r="J40542" t="str">
        <f t="shared" si="884"/>
        <v/>
      </c>
    </row>
    <row r="40543" spans="10:10" x14ac:dyDescent="0.25">
      <c r="J40543" t="str">
        <f t="shared" si="884"/>
        <v/>
      </c>
    </row>
    <row r="40544" spans="10:10" x14ac:dyDescent="0.25">
      <c r="J40544" t="str">
        <f t="shared" si="884"/>
        <v/>
      </c>
    </row>
    <row r="40545" spans="10:10" x14ac:dyDescent="0.25">
      <c r="J40545" t="str">
        <f t="shared" si="884"/>
        <v/>
      </c>
    </row>
    <row r="40546" spans="10:10" x14ac:dyDescent="0.25">
      <c r="J40546" t="str">
        <f t="shared" si="884"/>
        <v/>
      </c>
    </row>
    <row r="40547" spans="10:10" x14ac:dyDescent="0.25">
      <c r="J40547" t="str">
        <f t="shared" si="884"/>
        <v/>
      </c>
    </row>
    <row r="40548" spans="10:10" x14ac:dyDescent="0.25">
      <c r="J40548" t="str">
        <f t="shared" si="884"/>
        <v/>
      </c>
    </row>
    <row r="40549" spans="10:10" x14ac:dyDescent="0.25">
      <c r="J40549" t="str">
        <f t="shared" si="884"/>
        <v/>
      </c>
    </row>
    <row r="40550" spans="10:10" x14ac:dyDescent="0.25">
      <c r="J40550" t="str">
        <f t="shared" si="884"/>
        <v/>
      </c>
    </row>
    <row r="40551" spans="10:10" x14ac:dyDescent="0.25">
      <c r="J40551" t="str">
        <f t="shared" si="884"/>
        <v/>
      </c>
    </row>
    <row r="40552" spans="10:10" x14ac:dyDescent="0.25">
      <c r="J40552" t="str">
        <f t="shared" si="884"/>
        <v/>
      </c>
    </row>
    <row r="40553" spans="10:10" x14ac:dyDescent="0.25">
      <c r="J40553" t="str">
        <f t="shared" si="884"/>
        <v/>
      </c>
    </row>
    <row r="40554" spans="10:10" x14ac:dyDescent="0.25">
      <c r="J40554" t="str">
        <f t="shared" si="884"/>
        <v/>
      </c>
    </row>
    <row r="40555" spans="10:10" x14ac:dyDescent="0.25">
      <c r="J40555" t="str">
        <f t="shared" si="884"/>
        <v/>
      </c>
    </row>
    <row r="40556" spans="10:10" x14ac:dyDescent="0.25">
      <c r="J40556" t="str">
        <f t="shared" si="884"/>
        <v/>
      </c>
    </row>
    <row r="40557" spans="10:10" x14ac:dyDescent="0.25">
      <c r="J40557" t="str">
        <f t="shared" si="884"/>
        <v/>
      </c>
    </row>
    <row r="40558" spans="10:10" x14ac:dyDescent="0.25">
      <c r="J40558" t="str">
        <f t="shared" si="884"/>
        <v/>
      </c>
    </row>
    <row r="40559" spans="10:10" x14ac:dyDescent="0.25">
      <c r="J40559" t="str">
        <f t="shared" si="884"/>
        <v/>
      </c>
    </row>
    <row r="40560" spans="10:10" x14ac:dyDescent="0.25">
      <c r="J40560" t="str">
        <f t="shared" si="884"/>
        <v/>
      </c>
    </row>
    <row r="40561" spans="10:10" x14ac:dyDescent="0.25">
      <c r="J40561" t="str">
        <f t="shared" si="884"/>
        <v/>
      </c>
    </row>
    <row r="40562" spans="10:10" x14ac:dyDescent="0.25">
      <c r="J40562" t="str">
        <f t="shared" si="884"/>
        <v/>
      </c>
    </row>
    <row r="40563" spans="10:10" x14ac:dyDescent="0.25">
      <c r="J40563" t="str">
        <f t="shared" si="884"/>
        <v/>
      </c>
    </row>
    <row r="40564" spans="10:10" x14ac:dyDescent="0.25">
      <c r="J40564" t="str">
        <f t="shared" si="884"/>
        <v/>
      </c>
    </row>
    <row r="40565" spans="10:10" x14ac:dyDescent="0.25">
      <c r="J40565" t="str">
        <f t="shared" si="884"/>
        <v/>
      </c>
    </row>
    <row r="40566" spans="10:10" x14ac:dyDescent="0.25">
      <c r="J40566" t="str">
        <f t="shared" si="884"/>
        <v/>
      </c>
    </row>
    <row r="40567" spans="10:10" x14ac:dyDescent="0.25">
      <c r="J40567" t="str">
        <f t="shared" si="884"/>
        <v/>
      </c>
    </row>
    <row r="40568" spans="10:10" x14ac:dyDescent="0.25">
      <c r="J40568" t="str">
        <f t="shared" si="884"/>
        <v/>
      </c>
    </row>
    <row r="40569" spans="10:10" x14ac:dyDescent="0.25">
      <c r="J40569" t="str">
        <f t="shared" si="884"/>
        <v/>
      </c>
    </row>
    <row r="40570" spans="10:10" x14ac:dyDescent="0.25">
      <c r="J40570" t="str">
        <f t="shared" si="884"/>
        <v/>
      </c>
    </row>
    <row r="40571" spans="10:10" x14ac:dyDescent="0.25">
      <c r="J40571" t="str">
        <f t="shared" si="884"/>
        <v/>
      </c>
    </row>
    <row r="40572" spans="10:10" x14ac:dyDescent="0.25">
      <c r="J40572" t="str">
        <f t="shared" si="884"/>
        <v/>
      </c>
    </row>
    <row r="40573" spans="10:10" x14ac:dyDescent="0.25">
      <c r="J40573" t="str">
        <f t="shared" si="884"/>
        <v/>
      </c>
    </row>
    <row r="40574" spans="10:10" x14ac:dyDescent="0.25">
      <c r="J40574" t="str">
        <f t="shared" si="884"/>
        <v/>
      </c>
    </row>
    <row r="40575" spans="10:10" x14ac:dyDescent="0.25">
      <c r="J40575" t="str">
        <f t="shared" si="884"/>
        <v/>
      </c>
    </row>
    <row r="40576" spans="10:10" x14ac:dyDescent="0.25">
      <c r="J40576" t="str">
        <f t="shared" si="884"/>
        <v/>
      </c>
    </row>
    <row r="40577" spans="10:10" x14ac:dyDescent="0.25">
      <c r="J40577" t="str">
        <f t="shared" si="884"/>
        <v/>
      </c>
    </row>
    <row r="40578" spans="10:10" x14ac:dyDescent="0.25">
      <c r="J40578" t="str">
        <f t="shared" si="884"/>
        <v/>
      </c>
    </row>
    <row r="40579" spans="10:10" x14ac:dyDescent="0.25">
      <c r="J40579" t="str">
        <f t="shared" ref="J40579:J40642" si="885">B40579&amp;C40579&amp;E40579&amp;IF(C40579="Skog",F40579&amp;G40579,"")</f>
        <v/>
      </c>
    </row>
    <row r="40580" spans="10:10" x14ac:dyDescent="0.25">
      <c r="J40580" t="str">
        <f t="shared" si="885"/>
        <v/>
      </c>
    </row>
    <row r="40581" spans="10:10" x14ac:dyDescent="0.25">
      <c r="J40581" t="str">
        <f t="shared" si="885"/>
        <v/>
      </c>
    </row>
    <row r="40582" spans="10:10" x14ac:dyDescent="0.25">
      <c r="J40582" t="str">
        <f t="shared" si="885"/>
        <v/>
      </c>
    </row>
    <row r="40583" spans="10:10" x14ac:dyDescent="0.25">
      <c r="J40583" t="str">
        <f t="shared" si="885"/>
        <v/>
      </c>
    </row>
    <row r="40584" spans="10:10" x14ac:dyDescent="0.25">
      <c r="J40584" t="str">
        <f t="shared" si="885"/>
        <v/>
      </c>
    </row>
    <row r="40585" spans="10:10" x14ac:dyDescent="0.25">
      <c r="J40585" t="str">
        <f t="shared" si="885"/>
        <v/>
      </c>
    </row>
    <row r="40586" spans="10:10" x14ac:dyDescent="0.25">
      <c r="J40586" t="str">
        <f t="shared" si="885"/>
        <v/>
      </c>
    </row>
    <row r="40587" spans="10:10" x14ac:dyDescent="0.25">
      <c r="J40587" t="str">
        <f t="shared" si="885"/>
        <v/>
      </c>
    </row>
    <row r="40588" spans="10:10" x14ac:dyDescent="0.25">
      <c r="J40588" t="str">
        <f t="shared" si="885"/>
        <v/>
      </c>
    </row>
    <row r="40589" spans="10:10" x14ac:dyDescent="0.25">
      <c r="J40589" t="str">
        <f t="shared" si="885"/>
        <v/>
      </c>
    </row>
    <row r="40590" spans="10:10" x14ac:dyDescent="0.25">
      <c r="J40590" t="str">
        <f t="shared" si="885"/>
        <v/>
      </c>
    </row>
    <row r="40591" spans="10:10" x14ac:dyDescent="0.25">
      <c r="J40591" t="str">
        <f t="shared" si="885"/>
        <v/>
      </c>
    </row>
    <row r="40592" spans="10:10" x14ac:dyDescent="0.25">
      <c r="J40592" t="str">
        <f t="shared" si="885"/>
        <v/>
      </c>
    </row>
    <row r="40593" spans="10:10" x14ac:dyDescent="0.25">
      <c r="J40593" t="str">
        <f t="shared" si="885"/>
        <v/>
      </c>
    </row>
    <row r="40594" spans="10:10" x14ac:dyDescent="0.25">
      <c r="J40594" t="str">
        <f t="shared" si="885"/>
        <v/>
      </c>
    </row>
    <row r="40595" spans="10:10" x14ac:dyDescent="0.25">
      <c r="J40595" t="str">
        <f t="shared" si="885"/>
        <v/>
      </c>
    </row>
    <row r="40596" spans="10:10" x14ac:dyDescent="0.25">
      <c r="J40596" t="str">
        <f t="shared" si="885"/>
        <v/>
      </c>
    </row>
    <row r="40597" spans="10:10" x14ac:dyDescent="0.25">
      <c r="J40597" t="str">
        <f t="shared" si="885"/>
        <v/>
      </c>
    </row>
    <row r="40598" spans="10:10" x14ac:dyDescent="0.25">
      <c r="J40598" t="str">
        <f t="shared" si="885"/>
        <v/>
      </c>
    </row>
    <row r="40599" spans="10:10" x14ac:dyDescent="0.25">
      <c r="J40599" t="str">
        <f t="shared" si="885"/>
        <v/>
      </c>
    </row>
    <row r="40600" spans="10:10" x14ac:dyDescent="0.25">
      <c r="J40600" t="str">
        <f t="shared" si="885"/>
        <v/>
      </c>
    </row>
    <row r="40601" spans="10:10" x14ac:dyDescent="0.25">
      <c r="J40601" t="str">
        <f t="shared" si="885"/>
        <v/>
      </c>
    </row>
    <row r="40602" spans="10:10" x14ac:dyDescent="0.25">
      <c r="J40602" t="str">
        <f t="shared" si="885"/>
        <v/>
      </c>
    </row>
    <row r="40603" spans="10:10" x14ac:dyDescent="0.25">
      <c r="J40603" t="str">
        <f t="shared" si="885"/>
        <v/>
      </c>
    </row>
    <row r="40604" spans="10:10" x14ac:dyDescent="0.25">
      <c r="J40604" t="str">
        <f t="shared" si="885"/>
        <v/>
      </c>
    </row>
    <row r="40605" spans="10:10" x14ac:dyDescent="0.25">
      <c r="J40605" t="str">
        <f t="shared" si="885"/>
        <v/>
      </c>
    </row>
    <row r="40606" spans="10:10" x14ac:dyDescent="0.25">
      <c r="J40606" t="str">
        <f t="shared" si="885"/>
        <v/>
      </c>
    </row>
    <row r="40607" spans="10:10" x14ac:dyDescent="0.25">
      <c r="J40607" t="str">
        <f t="shared" si="885"/>
        <v/>
      </c>
    </row>
    <row r="40608" spans="10:10" x14ac:dyDescent="0.25">
      <c r="J40608" t="str">
        <f t="shared" si="885"/>
        <v/>
      </c>
    </row>
    <row r="40609" spans="10:10" x14ac:dyDescent="0.25">
      <c r="J40609" t="str">
        <f t="shared" si="885"/>
        <v/>
      </c>
    </row>
    <row r="40610" spans="10:10" x14ac:dyDescent="0.25">
      <c r="J40610" t="str">
        <f t="shared" si="885"/>
        <v/>
      </c>
    </row>
    <row r="40611" spans="10:10" x14ac:dyDescent="0.25">
      <c r="J40611" t="str">
        <f t="shared" si="885"/>
        <v/>
      </c>
    </row>
    <row r="40612" spans="10:10" x14ac:dyDescent="0.25">
      <c r="J40612" t="str">
        <f t="shared" si="885"/>
        <v/>
      </c>
    </row>
    <row r="40613" spans="10:10" x14ac:dyDescent="0.25">
      <c r="J40613" t="str">
        <f t="shared" si="885"/>
        <v/>
      </c>
    </row>
    <row r="40614" spans="10:10" x14ac:dyDescent="0.25">
      <c r="J40614" t="str">
        <f t="shared" si="885"/>
        <v/>
      </c>
    </row>
    <row r="40615" spans="10:10" x14ac:dyDescent="0.25">
      <c r="J40615" t="str">
        <f t="shared" si="885"/>
        <v/>
      </c>
    </row>
    <row r="40616" spans="10:10" x14ac:dyDescent="0.25">
      <c r="J40616" t="str">
        <f t="shared" si="885"/>
        <v/>
      </c>
    </row>
    <row r="40617" spans="10:10" x14ac:dyDescent="0.25">
      <c r="J40617" t="str">
        <f t="shared" si="885"/>
        <v/>
      </c>
    </row>
    <row r="40618" spans="10:10" x14ac:dyDescent="0.25">
      <c r="J40618" t="str">
        <f t="shared" si="885"/>
        <v/>
      </c>
    </row>
    <row r="40619" spans="10:10" x14ac:dyDescent="0.25">
      <c r="J40619" t="str">
        <f t="shared" si="885"/>
        <v/>
      </c>
    </row>
    <row r="40620" spans="10:10" x14ac:dyDescent="0.25">
      <c r="J40620" t="str">
        <f t="shared" si="885"/>
        <v/>
      </c>
    </row>
    <row r="40621" spans="10:10" x14ac:dyDescent="0.25">
      <c r="J40621" t="str">
        <f t="shared" si="885"/>
        <v/>
      </c>
    </row>
    <row r="40622" spans="10:10" x14ac:dyDescent="0.25">
      <c r="J40622" t="str">
        <f t="shared" si="885"/>
        <v/>
      </c>
    </row>
    <row r="40623" spans="10:10" x14ac:dyDescent="0.25">
      <c r="J40623" t="str">
        <f t="shared" si="885"/>
        <v/>
      </c>
    </row>
    <row r="40624" spans="10:10" x14ac:dyDescent="0.25">
      <c r="J40624" t="str">
        <f t="shared" si="885"/>
        <v/>
      </c>
    </row>
    <row r="40625" spans="10:10" x14ac:dyDescent="0.25">
      <c r="J40625" t="str">
        <f t="shared" si="885"/>
        <v/>
      </c>
    </row>
    <row r="40626" spans="10:10" x14ac:dyDescent="0.25">
      <c r="J40626" t="str">
        <f t="shared" si="885"/>
        <v/>
      </c>
    </row>
    <row r="40627" spans="10:10" x14ac:dyDescent="0.25">
      <c r="J40627" t="str">
        <f t="shared" si="885"/>
        <v/>
      </c>
    </row>
    <row r="40628" spans="10:10" x14ac:dyDescent="0.25">
      <c r="J40628" t="str">
        <f t="shared" si="885"/>
        <v/>
      </c>
    </row>
    <row r="40629" spans="10:10" x14ac:dyDescent="0.25">
      <c r="J40629" t="str">
        <f t="shared" si="885"/>
        <v/>
      </c>
    </row>
    <row r="40630" spans="10:10" x14ac:dyDescent="0.25">
      <c r="J40630" t="str">
        <f t="shared" si="885"/>
        <v/>
      </c>
    </row>
    <row r="40631" spans="10:10" x14ac:dyDescent="0.25">
      <c r="J40631" t="str">
        <f t="shared" si="885"/>
        <v/>
      </c>
    </row>
    <row r="40632" spans="10:10" x14ac:dyDescent="0.25">
      <c r="J40632" t="str">
        <f t="shared" si="885"/>
        <v/>
      </c>
    </row>
    <row r="40633" spans="10:10" x14ac:dyDescent="0.25">
      <c r="J40633" t="str">
        <f t="shared" si="885"/>
        <v/>
      </c>
    </row>
    <row r="40634" spans="10:10" x14ac:dyDescent="0.25">
      <c r="J40634" t="str">
        <f t="shared" si="885"/>
        <v/>
      </c>
    </row>
    <row r="40635" spans="10:10" x14ac:dyDescent="0.25">
      <c r="J40635" t="str">
        <f t="shared" si="885"/>
        <v/>
      </c>
    </row>
    <row r="40636" spans="10:10" x14ac:dyDescent="0.25">
      <c r="J40636" t="str">
        <f t="shared" si="885"/>
        <v/>
      </c>
    </row>
    <row r="40637" spans="10:10" x14ac:dyDescent="0.25">
      <c r="J40637" t="str">
        <f t="shared" si="885"/>
        <v/>
      </c>
    </row>
    <row r="40638" spans="10:10" x14ac:dyDescent="0.25">
      <c r="J40638" t="str">
        <f t="shared" si="885"/>
        <v/>
      </c>
    </row>
    <row r="40639" spans="10:10" x14ac:dyDescent="0.25">
      <c r="J40639" t="str">
        <f t="shared" si="885"/>
        <v/>
      </c>
    </row>
    <row r="40640" spans="10:10" x14ac:dyDescent="0.25">
      <c r="J40640" t="str">
        <f t="shared" si="885"/>
        <v/>
      </c>
    </row>
    <row r="40641" spans="10:10" x14ac:dyDescent="0.25">
      <c r="J40641" t="str">
        <f t="shared" si="885"/>
        <v/>
      </c>
    </row>
    <row r="40642" spans="10:10" x14ac:dyDescent="0.25">
      <c r="J40642" t="str">
        <f t="shared" si="885"/>
        <v/>
      </c>
    </row>
    <row r="40643" spans="10:10" x14ac:dyDescent="0.25">
      <c r="J40643" t="str">
        <f t="shared" ref="J40643:J40706" si="886">B40643&amp;C40643&amp;E40643&amp;IF(C40643="Skog",F40643&amp;G40643,"")</f>
        <v/>
      </c>
    </row>
    <row r="40644" spans="10:10" x14ac:dyDescent="0.25">
      <c r="J40644" t="str">
        <f t="shared" si="886"/>
        <v/>
      </c>
    </row>
    <row r="40645" spans="10:10" x14ac:dyDescent="0.25">
      <c r="J40645" t="str">
        <f t="shared" si="886"/>
        <v/>
      </c>
    </row>
    <row r="40646" spans="10:10" x14ac:dyDescent="0.25">
      <c r="J40646" t="str">
        <f t="shared" si="886"/>
        <v/>
      </c>
    </row>
    <row r="40647" spans="10:10" x14ac:dyDescent="0.25">
      <c r="J40647" t="str">
        <f t="shared" si="886"/>
        <v/>
      </c>
    </row>
    <row r="40648" spans="10:10" x14ac:dyDescent="0.25">
      <c r="J40648" t="str">
        <f t="shared" si="886"/>
        <v/>
      </c>
    </row>
    <row r="40649" spans="10:10" x14ac:dyDescent="0.25">
      <c r="J40649" t="str">
        <f t="shared" si="886"/>
        <v/>
      </c>
    </row>
    <row r="40650" spans="10:10" x14ac:dyDescent="0.25">
      <c r="J40650" t="str">
        <f t="shared" si="886"/>
        <v/>
      </c>
    </row>
    <row r="40651" spans="10:10" x14ac:dyDescent="0.25">
      <c r="J40651" t="str">
        <f t="shared" si="886"/>
        <v/>
      </c>
    </row>
    <row r="40652" spans="10:10" x14ac:dyDescent="0.25">
      <c r="J40652" t="str">
        <f t="shared" si="886"/>
        <v/>
      </c>
    </row>
    <row r="40653" spans="10:10" x14ac:dyDescent="0.25">
      <c r="J40653" t="str">
        <f t="shared" si="886"/>
        <v/>
      </c>
    </row>
    <row r="40654" spans="10:10" x14ac:dyDescent="0.25">
      <c r="J40654" t="str">
        <f t="shared" si="886"/>
        <v/>
      </c>
    </row>
    <row r="40655" spans="10:10" x14ac:dyDescent="0.25">
      <c r="J40655" t="str">
        <f t="shared" si="886"/>
        <v/>
      </c>
    </row>
    <row r="40656" spans="10:10" x14ac:dyDescent="0.25">
      <c r="J40656" t="str">
        <f t="shared" si="886"/>
        <v/>
      </c>
    </row>
    <row r="40657" spans="10:10" x14ac:dyDescent="0.25">
      <c r="J40657" t="str">
        <f t="shared" si="886"/>
        <v/>
      </c>
    </row>
    <row r="40658" spans="10:10" x14ac:dyDescent="0.25">
      <c r="J40658" t="str">
        <f t="shared" si="886"/>
        <v/>
      </c>
    </row>
    <row r="40659" spans="10:10" x14ac:dyDescent="0.25">
      <c r="J40659" t="str">
        <f t="shared" si="886"/>
        <v/>
      </c>
    </row>
    <row r="40660" spans="10:10" x14ac:dyDescent="0.25">
      <c r="J40660" t="str">
        <f t="shared" si="886"/>
        <v/>
      </c>
    </row>
    <row r="40661" spans="10:10" x14ac:dyDescent="0.25">
      <c r="J40661" t="str">
        <f t="shared" si="886"/>
        <v/>
      </c>
    </row>
    <row r="40662" spans="10:10" x14ac:dyDescent="0.25">
      <c r="J40662" t="str">
        <f t="shared" si="886"/>
        <v/>
      </c>
    </row>
    <row r="40663" spans="10:10" x14ac:dyDescent="0.25">
      <c r="J40663" t="str">
        <f t="shared" si="886"/>
        <v/>
      </c>
    </row>
    <row r="40664" spans="10:10" x14ac:dyDescent="0.25">
      <c r="J40664" t="str">
        <f t="shared" si="886"/>
        <v/>
      </c>
    </row>
    <row r="40665" spans="10:10" x14ac:dyDescent="0.25">
      <c r="J40665" t="str">
        <f t="shared" si="886"/>
        <v/>
      </c>
    </row>
    <row r="40666" spans="10:10" x14ac:dyDescent="0.25">
      <c r="J40666" t="str">
        <f t="shared" si="886"/>
        <v/>
      </c>
    </row>
    <row r="40667" spans="10:10" x14ac:dyDescent="0.25">
      <c r="J40667" t="str">
        <f t="shared" si="886"/>
        <v/>
      </c>
    </row>
    <row r="40668" spans="10:10" x14ac:dyDescent="0.25">
      <c r="J40668" t="str">
        <f t="shared" si="886"/>
        <v/>
      </c>
    </row>
    <row r="40669" spans="10:10" x14ac:dyDescent="0.25">
      <c r="J40669" t="str">
        <f t="shared" si="886"/>
        <v/>
      </c>
    </row>
    <row r="40670" spans="10:10" x14ac:dyDescent="0.25">
      <c r="J40670" t="str">
        <f t="shared" si="886"/>
        <v/>
      </c>
    </row>
    <row r="40671" spans="10:10" x14ac:dyDescent="0.25">
      <c r="J40671" t="str">
        <f t="shared" si="886"/>
        <v/>
      </c>
    </row>
    <row r="40672" spans="10:10" x14ac:dyDescent="0.25">
      <c r="J40672" t="str">
        <f t="shared" si="886"/>
        <v/>
      </c>
    </row>
    <row r="40673" spans="10:10" x14ac:dyDescent="0.25">
      <c r="J40673" t="str">
        <f t="shared" si="886"/>
        <v/>
      </c>
    </row>
    <row r="40674" spans="10:10" x14ac:dyDescent="0.25">
      <c r="J40674" t="str">
        <f t="shared" si="886"/>
        <v/>
      </c>
    </row>
    <row r="40675" spans="10:10" x14ac:dyDescent="0.25">
      <c r="J40675" t="str">
        <f t="shared" si="886"/>
        <v/>
      </c>
    </row>
    <row r="40676" spans="10:10" x14ac:dyDescent="0.25">
      <c r="J40676" t="str">
        <f t="shared" si="886"/>
        <v/>
      </c>
    </row>
    <row r="40677" spans="10:10" x14ac:dyDescent="0.25">
      <c r="J40677" t="str">
        <f t="shared" si="886"/>
        <v/>
      </c>
    </row>
    <row r="40678" spans="10:10" x14ac:dyDescent="0.25">
      <c r="J40678" t="str">
        <f t="shared" si="886"/>
        <v/>
      </c>
    </row>
    <row r="40679" spans="10:10" x14ac:dyDescent="0.25">
      <c r="J40679" t="str">
        <f t="shared" si="886"/>
        <v/>
      </c>
    </row>
    <row r="40680" spans="10:10" x14ac:dyDescent="0.25">
      <c r="J40680" t="str">
        <f t="shared" si="886"/>
        <v/>
      </c>
    </row>
    <row r="40681" spans="10:10" x14ac:dyDescent="0.25">
      <c r="J40681" t="str">
        <f t="shared" si="886"/>
        <v/>
      </c>
    </row>
    <row r="40682" spans="10:10" x14ac:dyDescent="0.25">
      <c r="J40682" t="str">
        <f t="shared" si="886"/>
        <v/>
      </c>
    </row>
    <row r="40683" spans="10:10" x14ac:dyDescent="0.25">
      <c r="J40683" t="str">
        <f t="shared" si="886"/>
        <v/>
      </c>
    </row>
    <row r="40684" spans="10:10" x14ac:dyDescent="0.25">
      <c r="J40684" t="str">
        <f t="shared" si="886"/>
        <v/>
      </c>
    </row>
    <row r="40685" spans="10:10" x14ac:dyDescent="0.25">
      <c r="J40685" t="str">
        <f t="shared" si="886"/>
        <v/>
      </c>
    </row>
    <row r="40686" spans="10:10" x14ac:dyDescent="0.25">
      <c r="J40686" t="str">
        <f t="shared" si="886"/>
        <v/>
      </c>
    </row>
    <row r="40687" spans="10:10" x14ac:dyDescent="0.25">
      <c r="J40687" t="str">
        <f t="shared" si="886"/>
        <v/>
      </c>
    </row>
    <row r="40688" spans="10:10" x14ac:dyDescent="0.25">
      <c r="J40688" t="str">
        <f t="shared" si="886"/>
        <v/>
      </c>
    </row>
    <row r="40689" spans="10:10" x14ac:dyDescent="0.25">
      <c r="J40689" t="str">
        <f t="shared" si="886"/>
        <v/>
      </c>
    </row>
    <row r="40690" spans="10:10" x14ac:dyDescent="0.25">
      <c r="J40690" t="str">
        <f t="shared" si="886"/>
        <v/>
      </c>
    </row>
    <row r="40691" spans="10:10" x14ac:dyDescent="0.25">
      <c r="J40691" t="str">
        <f t="shared" si="886"/>
        <v/>
      </c>
    </row>
    <row r="40692" spans="10:10" x14ac:dyDescent="0.25">
      <c r="J40692" t="str">
        <f t="shared" si="886"/>
        <v/>
      </c>
    </row>
    <row r="40693" spans="10:10" x14ac:dyDescent="0.25">
      <c r="J40693" t="str">
        <f t="shared" si="886"/>
        <v/>
      </c>
    </row>
    <row r="40694" spans="10:10" x14ac:dyDescent="0.25">
      <c r="J40694" t="str">
        <f t="shared" si="886"/>
        <v/>
      </c>
    </row>
    <row r="40695" spans="10:10" x14ac:dyDescent="0.25">
      <c r="J40695" t="str">
        <f t="shared" si="886"/>
        <v/>
      </c>
    </row>
    <row r="40696" spans="10:10" x14ac:dyDescent="0.25">
      <c r="J40696" t="str">
        <f t="shared" si="886"/>
        <v/>
      </c>
    </row>
    <row r="40697" spans="10:10" x14ac:dyDescent="0.25">
      <c r="J40697" t="str">
        <f t="shared" si="886"/>
        <v/>
      </c>
    </row>
    <row r="40698" spans="10:10" x14ac:dyDescent="0.25">
      <c r="J40698" t="str">
        <f t="shared" si="886"/>
        <v/>
      </c>
    </row>
    <row r="40699" spans="10:10" x14ac:dyDescent="0.25">
      <c r="J40699" t="str">
        <f t="shared" si="886"/>
        <v/>
      </c>
    </row>
    <row r="40700" spans="10:10" x14ac:dyDescent="0.25">
      <c r="J40700" t="str">
        <f t="shared" si="886"/>
        <v/>
      </c>
    </row>
    <row r="40701" spans="10:10" x14ac:dyDescent="0.25">
      <c r="J40701" t="str">
        <f t="shared" si="886"/>
        <v/>
      </c>
    </row>
    <row r="40702" spans="10:10" x14ac:dyDescent="0.25">
      <c r="J40702" t="str">
        <f t="shared" si="886"/>
        <v/>
      </c>
    </row>
    <row r="40703" spans="10:10" x14ac:dyDescent="0.25">
      <c r="J40703" t="str">
        <f t="shared" si="886"/>
        <v/>
      </c>
    </row>
    <row r="40704" spans="10:10" x14ac:dyDescent="0.25">
      <c r="J40704" t="str">
        <f t="shared" si="886"/>
        <v/>
      </c>
    </row>
    <row r="40705" spans="10:10" x14ac:dyDescent="0.25">
      <c r="J40705" t="str">
        <f t="shared" si="886"/>
        <v/>
      </c>
    </row>
    <row r="40706" spans="10:10" x14ac:dyDescent="0.25">
      <c r="J40706" t="str">
        <f t="shared" si="886"/>
        <v/>
      </c>
    </row>
    <row r="40707" spans="10:10" x14ac:dyDescent="0.25">
      <c r="J40707" t="str">
        <f t="shared" ref="J40707:J40770" si="887">B40707&amp;C40707&amp;E40707&amp;IF(C40707="Skog",F40707&amp;G40707,"")</f>
        <v/>
      </c>
    </row>
    <row r="40708" spans="10:10" x14ac:dyDescent="0.25">
      <c r="J40708" t="str">
        <f t="shared" si="887"/>
        <v/>
      </c>
    </row>
    <row r="40709" spans="10:10" x14ac:dyDescent="0.25">
      <c r="J40709" t="str">
        <f t="shared" si="887"/>
        <v/>
      </c>
    </row>
    <row r="40710" spans="10:10" x14ac:dyDescent="0.25">
      <c r="J40710" t="str">
        <f t="shared" si="887"/>
        <v/>
      </c>
    </row>
    <row r="40711" spans="10:10" x14ac:dyDescent="0.25">
      <c r="J40711" t="str">
        <f t="shared" si="887"/>
        <v/>
      </c>
    </row>
    <row r="40712" spans="10:10" x14ac:dyDescent="0.25">
      <c r="J40712" t="str">
        <f t="shared" si="887"/>
        <v/>
      </c>
    </row>
    <row r="40713" spans="10:10" x14ac:dyDescent="0.25">
      <c r="J40713" t="str">
        <f t="shared" si="887"/>
        <v/>
      </c>
    </row>
    <row r="40714" spans="10:10" x14ac:dyDescent="0.25">
      <c r="J40714" t="str">
        <f t="shared" si="887"/>
        <v/>
      </c>
    </row>
    <row r="40715" spans="10:10" x14ac:dyDescent="0.25">
      <c r="J40715" t="str">
        <f t="shared" si="887"/>
        <v/>
      </c>
    </row>
    <row r="40716" spans="10:10" x14ac:dyDescent="0.25">
      <c r="J40716" t="str">
        <f t="shared" si="887"/>
        <v/>
      </c>
    </row>
    <row r="40717" spans="10:10" x14ac:dyDescent="0.25">
      <c r="J40717" t="str">
        <f t="shared" si="887"/>
        <v/>
      </c>
    </row>
    <row r="40718" spans="10:10" x14ac:dyDescent="0.25">
      <c r="J40718" t="str">
        <f t="shared" si="887"/>
        <v/>
      </c>
    </row>
    <row r="40719" spans="10:10" x14ac:dyDescent="0.25">
      <c r="J40719" t="str">
        <f t="shared" si="887"/>
        <v/>
      </c>
    </row>
    <row r="40720" spans="10:10" x14ac:dyDescent="0.25">
      <c r="J40720" t="str">
        <f t="shared" si="887"/>
        <v/>
      </c>
    </row>
    <row r="40721" spans="10:10" x14ac:dyDescent="0.25">
      <c r="J40721" t="str">
        <f t="shared" si="887"/>
        <v/>
      </c>
    </row>
    <row r="40722" spans="10:10" x14ac:dyDescent="0.25">
      <c r="J40722" t="str">
        <f t="shared" si="887"/>
        <v/>
      </c>
    </row>
    <row r="40723" spans="10:10" x14ac:dyDescent="0.25">
      <c r="J40723" t="str">
        <f t="shared" si="887"/>
        <v/>
      </c>
    </row>
    <row r="40724" spans="10:10" x14ac:dyDescent="0.25">
      <c r="J40724" t="str">
        <f t="shared" si="887"/>
        <v/>
      </c>
    </row>
    <row r="40725" spans="10:10" x14ac:dyDescent="0.25">
      <c r="J40725" t="str">
        <f t="shared" si="887"/>
        <v/>
      </c>
    </row>
    <row r="40726" spans="10:10" x14ac:dyDescent="0.25">
      <c r="J40726" t="str">
        <f t="shared" si="887"/>
        <v/>
      </c>
    </row>
    <row r="40727" spans="10:10" x14ac:dyDescent="0.25">
      <c r="J40727" t="str">
        <f t="shared" si="887"/>
        <v/>
      </c>
    </row>
    <row r="40728" spans="10:10" x14ac:dyDescent="0.25">
      <c r="J40728" t="str">
        <f t="shared" si="887"/>
        <v/>
      </c>
    </row>
    <row r="40729" spans="10:10" x14ac:dyDescent="0.25">
      <c r="J40729" t="str">
        <f t="shared" si="887"/>
        <v/>
      </c>
    </row>
    <row r="40730" spans="10:10" x14ac:dyDescent="0.25">
      <c r="J40730" t="str">
        <f t="shared" si="887"/>
        <v/>
      </c>
    </row>
    <row r="40731" spans="10:10" x14ac:dyDescent="0.25">
      <c r="J40731" t="str">
        <f t="shared" si="887"/>
        <v/>
      </c>
    </row>
    <row r="40732" spans="10:10" x14ac:dyDescent="0.25">
      <c r="J40732" t="str">
        <f t="shared" si="887"/>
        <v/>
      </c>
    </row>
    <row r="40733" spans="10:10" x14ac:dyDescent="0.25">
      <c r="J40733" t="str">
        <f t="shared" si="887"/>
        <v/>
      </c>
    </row>
    <row r="40734" spans="10:10" x14ac:dyDescent="0.25">
      <c r="J40734" t="str">
        <f t="shared" si="887"/>
        <v/>
      </c>
    </row>
    <row r="40735" spans="10:10" x14ac:dyDescent="0.25">
      <c r="J40735" t="str">
        <f t="shared" si="887"/>
        <v/>
      </c>
    </row>
    <row r="40736" spans="10:10" x14ac:dyDescent="0.25">
      <c r="J40736" t="str">
        <f t="shared" si="887"/>
        <v/>
      </c>
    </row>
    <row r="40737" spans="10:10" x14ac:dyDescent="0.25">
      <c r="J40737" t="str">
        <f t="shared" si="887"/>
        <v/>
      </c>
    </row>
    <row r="40738" spans="10:10" x14ac:dyDescent="0.25">
      <c r="J40738" t="str">
        <f t="shared" si="887"/>
        <v/>
      </c>
    </row>
    <row r="40739" spans="10:10" x14ac:dyDescent="0.25">
      <c r="J40739" t="str">
        <f t="shared" si="887"/>
        <v/>
      </c>
    </row>
    <row r="40740" spans="10:10" x14ac:dyDescent="0.25">
      <c r="J40740" t="str">
        <f t="shared" si="887"/>
        <v/>
      </c>
    </row>
    <row r="40741" spans="10:10" x14ac:dyDescent="0.25">
      <c r="J40741" t="str">
        <f t="shared" si="887"/>
        <v/>
      </c>
    </row>
    <row r="40742" spans="10:10" x14ac:dyDescent="0.25">
      <c r="J40742" t="str">
        <f t="shared" si="887"/>
        <v/>
      </c>
    </row>
    <row r="40743" spans="10:10" x14ac:dyDescent="0.25">
      <c r="J40743" t="str">
        <f t="shared" si="887"/>
        <v/>
      </c>
    </row>
    <row r="40744" spans="10:10" x14ac:dyDescent="0.25">
      <c r="J40744" t="str">
        <f t="shared" si="887"/>
        <v/>
      </c>
    </row>
    <row r="40745" spans="10:10" x14ac:dyDescent="0.25">
      <c r="J40745" t="str">
        <f t="shared" si="887"/>
        <v/>
      </c>
    </row>
    <row r="40746" spans="10:10" x14ac:dyDescent="0.25">
      <c r="J40746" t="str">
        <f t="shared" si="887"/>
        <v/>
      </c>
    </row>
    <row r="40747" spans="10:10" x14ac:dyDescent="0.25">
      <c r="J40747" t="str">
        <f t="shared" si="887"/>
        <v/>
      </c>
    </row>
    <row r="40748" spans="10:10" x14ac:dyDescent="0.25">
      <c r="J40748" t="str">
        <f t="shared" si="887"/>
        <v/>
      </c>
    </row>
    <row r="40749" spans="10:10" x14ac:dyDescent="0.25">
      <c r="J40749" t="str">
        <f t="shared" si="887"/>
        <v/>
      </c>
    </row>
    <row r="40750" spans="10:10" x14ac:dyDescent="0.25">
      <c r="J40750" t="str">
        <f t="shared" si="887"/>
        <v/>
      </c>
    </row>
    <row r="40751" spans="10:10" x14ac:dyDescent="0.25">
      <c r="J40751" t="str">
        <f t="shared" si="887"/>
        <v/>
      </c>
    </row>
    <row r="40752" spans="10:10" x14ac:dyDescent="0.25">
      <c r="J40752" t="str">
        <f t="shared" si="887"/>
        <v/>
      </c>
    </row>
    <row r="40753" spans="10:10" x14ac:dyDescent="0.25">
      <c r="J40753" t="str">
        <f t="shared" si="887"/>
        <v/>
      </c>
    </row>
    <row r="40754" spans="10:10" x14ac:dyDescent="0.25">
      <c r="J40754" t="str">
        <f t="shared" si="887"/>
        <v/>
      </c>
    </row>
    <row r="40755" spans="10:10" x14ac:dyDescent="0.25">
      <c r="J40755" t="str">
        <f t="shared" si="887"/>
        <v/>
      </c>
    </row>
    <row r="40756" spans="10:10" x14ac:dyDescent="0.25">
      <c r="J40756" t="str">
        <f t="shared" si="887"/>
        <v/>
      </c>
    </row>
    <row r="40757" spans="10:10" x14ac:dyDescent="0.25">
      <c r="J40757" t="str">
        <f t="shared" si="887"/>
        <v/>
      </c>
    </row>
    <row r="40758" spans="10:10" x14ac:dyDescent="0.25">
      <c r="J40758" t="str">
        <f t="shared" si="887"/>
        <v/>
      </c>
    </row>
    <row r="40759" spans="10:10" x14ac:dyDescent="0.25">
      <c r="J40759" t="str">
        <f t="shared" si="887"/>
        <v/>
      </c>
    </row>
    <row r="40760" spans="10:10" x14ac:dyDescent="0.25">
      <c r="J40760" t="str">
        <f t="shared" si="887"/>
        <v/>
      </c>
    </row>
    <row r="40761" spans="10:10" x14ac:dyDescent="0.25">
      <c r="J40761" t="str">
        <f t="shared" si="887"/>
        <v/>
      </c>
    </row>
    <row r="40762" spans="10:10" x14ac:dyDescent="0.25">
      <c r="J40762" t="str">
        <f t="shared" si="887"/>
        <v/>
      </c>
    </row>
    <row r="40763" spans="10:10" x14ac:dyDescent="0.25">
      <c r="J40763" t="str">
        <f t="shared" si="887"/>
        <v/>
      </c>
    </row>
    <row r="40764" spans="10:10" x14ac:dyDescent="0.25">
      <c r="J40764" t="str">
        <f t="shared" si="887"/>
        <v/>
      </c>
    </row>
    <row r="40765" spans="10:10" x14ac:dyDescent="0.25">
      <c r="J40765" t="str">
        <f t="shared" si="887"/>
        <v/>
      </c>
    </row>
    <row r="40766" spans="10:10" x14ac:dyDescent="0.25">
      <c r="J40766" t="str">
        <f t="shared" si="887"/>
        <v/>
      </c>
    </row>
    <row r="40767" spans="10:10" x14ac:dyDescent="0.25">
      <c r="J40767" t="str">
        <f t="shared" si="887"/>
        <v/>
      </c>
    </row>
    <row r="40768" spans="10:10" x14ac:dyDescent="0.25">
      <c r="J40768" t="str">
        <f t="shared" si="887"/>
        <v/>
      </c>
    </row>
    <row r="40769" spans="10:10" x14ac:dyDescent="0.25">
      <c r="J40769" t="str">
        <f t="shared" si="887"/>
        <v/>
      </c>
    </row>
    <row r="40770" spans="10:10" x14ac:dyDescent="0.25">
      <c r="J40770" t="str">
        <f t="shared" si="887"/>
        <v/>
      </c>
    </row>
    <row r="40771" spans="10:10" x14ac:dyDescent="0.25">
      <c r="J40771" t="str">
        <f t="shared" ref="J40771:J40834" si="888">B40771&amp;C40771&amp;E40771&amp;IF(C40771="Skog",F40771&amp;G40771,"")</f>
        <v/>
      </c>
    </row>
    <row r="40772" spans="10:10" x14ac:dyDescent="0.25">
      <c r="J40772" t="str">
        <f t="shared" si="888"/>
        <v/>
      </c>
    </row>
    <row r="40773" spans="10:10" x14ac:dyDescent="0.25">
      <c r="J40773" t="str">
        <f t="shared" si="888"/>
        <v/>
      </c>
    </row>
    <row r="40774" spans="10:10" x14ac:dyDescent="0.25">
      <c r="J40774" t="str">
        <f t="shared" si="888"/>
        <v/>
      </c>
    </row>
    <row r="40775" spans="10:10" x14ac:dyDescent="0.25">
      <c r="J40775" t="str">
        <f t="shared" si="888"/>
        <v/>
      </c>
    </row>
    <row r="40776" spans="10:10" x14ac:dyDescent="0.25">
      <c r="J40776" t="str">
        <f t="shared" si="888"/>
        <v/>
      </c>
    </row>
    <row r="40777" spans="10:10" x14ac:dyDescent="0.25">
      <c r="J40777" t="str">
        <f t="shared" si="888"/>
        <v/>
      </c>
    </row>
    <row r="40778" spans="10:10" x14ac:dyDescent="0.25">
      <c r="J40778" t="str">
        <f t="shared" si="888"/>
        <v/>
      </c>
    </row>
    <row r="40779" spans="10:10" x14ac:dyDescent="0.25">
      <c r="J40779" t="str">
        <f t="shared" si="888"/>
        <v/>
      </c>
    </row>
    <row r="40780" spans="10:10" x14ac:dyDescent="0.25">
      <c r="J40780" t="str">
        <f t="shared" si="888"/>
        <v/>
      </c>
    </row>
    <row r="40781" spans="10:10" x14ac:dyDescent="0.25">
      <c r="J40781" t="str">
        <f t="shared" si="888"/>
        <v/>
      </c>
    </row>
    <row r="40782" spans="10:10" x14ac:dyDescent="0.25">
      <c r="J40782" t="str">
        <f t="shared" si="888"/>
        <v/>
      </c>
    </row>
    <row r="40783" spans="10:10" x14ac:dyDescent="0.25">
      <c r="J40783" t="str">
        <f t="shared" si="888"/>
        <v/>
      </c>
    </row>
    <row r="40784" spans="10:10" x14ac:dyDescent="0.25">
      <c r="J40784" t="str">
        <f t="shared" si="888"/>
        <v/>
      </c>
    </row>
    <row r="40785" spans="10:10" x14ac:dyDescent="0.25">
      <c r="J40785" t="str">
        <f t="shared" si="888"/>
        <v/>
      </c>
    </row>
    <row r="40786" spans="10:10" x14ac:dyDescent="0.25">
      <c r="J40786" t="str">
        <f t="shared" si="888"/>
        <v/>
      </c>
    </row>
    <row r="40787" spans="10:10" x14ac:dyDescent="0.25">
      <c r="J40787" t="str">
        <f t="shared" si="888"/>
        <v/>
      </c>
    </row>
    <row r="40788" spans="10:10" x14ac:dyDescent="0.25">
      <c r="J40788" t="str">
        <f t="shared" si="888"/>
        <v/>
      </c>
    </row>
    <row r="40789" spans="10:10" x14ac:dyDescent="0.25">
      <c r="J40789" t="str">
        <f t="shared" si="888"/>
        <v/>
      </c>
    </row>
    <row r="40790" spans="10:10" x14ac:dyDescent="0.25">
      <c r="J40790" t="str">
        <f t="shared" si="888"/>
        <v/>
      </c>
    </row>
    <row r="40791" spans="10:10" x14ac:dyDescent="0.25">
      <c r="J40791" t="str">
        <f t="shared" si="888"/>
        <v/>
      </c>
    </row>
    <row r="40792" spans="10:10" x14ac:dyDescent="0.25">
      <c r="J40792" t="str">
        <f t="shared" si="888"/>
        <v/>
      </c>
    </row>
    <row r="40793" spans="10:10" x14ac:dyDescent="0.25">
      <c r="J40793" t="str">
        <f t="shared" si="888"/>
        <v/>
      </c>
    </row>
    <row r="40794" spans="10:10" x14ac:dyDescent="0.25">
      <c r="J40794" t="str">
        <f t="shared" si="888"/>
        <v/>
      </c>
    </row>
    <row r="40795" spans="10:10" x14ac:dyDescent="0.25">
      <c r="J40795" t="str">
        <f t="shared" si="888"/>
        <v/>
      </c>
    </row>
    <row r="40796" spans="10:10" x14ac:dyDescent="0.25">
      <c r="J40796" t="str">
        <f t="shared" si="888"/>
        <v/>
      </c>
    </row>
    <row r="40797" spans="10:10" x14ac:dyDescent="0.25">
      <c r="J40797" t="str">
        <f t="shared" si="888"/>
        <v/>
      </c>
    </row>
    <row r="40798" spans="10:10" x14ac:dyDescent="0.25">
      <c r="J40798" t="str">
        <f t="shared" si="888"/>
        <v/>
      </c>
    </row>
    <row r="40799" spans="10:10" x14ac:dyDescent="0.25">
      <c r="J40799" t="str">
        <f t="shared" si="888"/>
        <v/>
      </c>
    </row>
    <row r="40800" spans="10:10" x14ac:dyDescent="0.25">
      <c r="J40800" t="str">
        <f t="shared" si="888"/>
        <v/>
      </c>
    </row>
    <row r="40801" spans="10:10" x14ac:dyDescent="0.25">
      <c r="J40801" t="str">
        <f t="shared" si="888"/>
        <v/>
      </c>
    </row>
    <row r="40802" spans="10:10" x14ac:dyDescent="0.25">
      <c r="J40802" t="str">
        <f t="shared" si="888"/>
        <v/>
      </c>
    </row>
    <row r="40803" spans="10:10" x14ac:dyDescent="0.25">
      <c r="J40803" t="str">
        <f t="shared" si="888"/>
        <v/>
      </c>
    </row>
    <row r="40804" spans="10:10" x14ac:dyDescent="0.25">
      <c r="J40804" t="str">
        <f t="shared" si="888"/>
        <v/>
      </c>
    </row>
    <row r="40805" spans="10:10" x14ac:dyDescent="0.25">
      <c r="J40805" t="str">
        <f t="shared" si="888"/>
        <v/>
      </c>
    </row>
    <row r="40806" spans="10:10" x14ac:dyDescent="0.25">
      <c r="J40806" t="str">
        <f t="shared" si="888"/>
        <v/>
      </c>
    </row>
    <row r="40807" spans="10:10" x14ac:dyDescent="0.25">
      <c r="J40807" t="str">
        <f t="shared" si="888"/>
        <v/>
      </c>
    </row>
    <row r="40808" spans="10:10" x14ac:dyDescent="0.25">
      <c r="J40808" t="str">
        <f t="shared" si="888"/>
        <v/>
      </c>
    </row>
    <row r="40809" spans="10:10" x14ac:dyDescent="0.25">
      <c r="J40809" t="str">
        <f t="shared" si="888"/>
        <v/>
      </c>
    </row>
    <row r="40810" spans="10:10" x14ac:dyDescent="0.25">
      <c r="J40810" t="str">
        <f t="shared" si="888"/>
        <v/>
      </c>
    </row>
    <row r="40811" spans="10:10" x14ac:dyDescent="0.25">
      <c r="J40811" t="str">
        <f t="shared" si="888"/>
        <v/>
      </c>
    </row>
    <row r="40812" spans="10:10" x14ac:dyDescent="0.25">
      <c r="J40812" t="str">
        <f t="shared" si="888"/>
        <v/>
      </c>
    </row>
    <row r="40813" spans="10:10" x14ac:dyDescent="0.25">
      <c r="J40813" t="str">
        <f t="shared" si="888"/>
        <v/>
      </c>
    </row>
    <row r="40814" spans="10:10" x14ac:dyDescent="0.25">
      <c r="J40814" t="str">
        <f t="shared" si="888"/>
        <v/>
      </c>
    </row>
    <row r="40815" spans="10:10" x14ac:dyDescent="0.25">
      <c r="J40815" t="str">
        <f t="shared" si="888"/>
        <v/>
      </c>
    </row>
    <row r="40816" spans="10:10" x14ac:dyDescent="0.25">
      <c r="J40816" t="str">
        <f t="shared" si="888"/>
        <v/>
      </c>
    </row>
    <row r="40817" spans="10:10" x14ac:dyDescent="0.25">
      <c r="J40817" t="str">
        <f t="shared" si="888"/>
        <v/>
      </c>
    </row>
    <row r="40818" spans="10:10" x14ac:dyDescent="0.25">
      <c r="J40818" t="str">
        <f t="shared" si="888"/>
        <v/>
      </c>
    </row>
    <row r="40819" spans="10:10" x14ac:dyDescent="0.25">
      <c r="J40819" t="str">
        <f t="shared" si="888"/>
        <v/>
      </c>
    </row>
    <row r="40820" spans="10:10" x14ac:dyDescent="0.25">
      <c r="J40820" t="str">
        <f t="shared" si="888"/>
        <v/>
      </c>
    </row>
    <row r="40821" spans="10:10" x14ac:dyDescent="0.25">
      <c r="J40821" t="str">
        <f t="shared" si="888"/>
        <v/>
      </c>
    </row>
    <row r="40822" spans="10:10" x14ac:dyDescent="0.25">
      <c r="J40822" t="str">
        <f t="shared" si="888"/>
        <v/>
      </c>
    </row>
    <row r="40823" spans="10:10" x14ac:dyDescent="0.25">
      <c r="J40823" t="str">
        <f t="shared" si="888"/>
        <v/>
      </c>
    </row>
    <row r="40824" spans="10:10" x14ac:dyDescent="0.25">
      <c r="J40824" t="str">
        <f t="shared" si="888"/>
        <v/>
      </c>
    </row>
    <row r="40825" spans="10:10" x14ac:dyDescent="0.25">
      <c r="J40825" t="str">
        <f t="shared" si="888"/>
        <v/>
      </c>
    </row>
    <row r="40826" spans="10:10" x14ac:dyDescent="0.25">
      <c r="J40826" t="str">
        <f t="shared" si="888"/>
        <v/>
      </c>
    </row>
    <row r="40827" spans="10:10" x14ac:dyDescent="0.25">
      <c r="J40827" t="str">
        <f t="shared" si="888"/>
        <v/>
      </c>
    </row>
    <row r="40828" spans="10:10" x14ac:dyDescent="0.25">
      <c r="J40828" t="str">
        <f t="shared" si="888"/>
        <v/>
      </c>
    </row>
    <row r="40829" spans="10:10" x14ac:dyDescent="0.25">
      <c r="J40829" t="str">
        <f t="shared" si="888"/>
        <v/>
      </c>
    </row>
    <row r="40830" spans="10:10" x14ac:dyDescent="0.25">
      <c r="J40830" t="str">
        <f t="shared" si="888"/>
        <v/>
      </c>
    </row>
    <row r="40831" spans="10:10" x14ac:dyDescent="0.25">
      <c r="J40831" t="str">
        <f t="shared" si="888"/>
        <v/>
      </c>
    </row>
    <row r="40832" spans="10:10" x14ac:dyDescent="0.25">
      <c r="J40832" t="str">
        <f t="shared" si="888"/>
        <v/>
      </c>
    </row>
    <row r="40833" spans="10:10" x14ac:dyDescent="0.25">
      <c r="J40833" t="str">
        <f t="shared" si="888"/>
        <v/>
      </c>
    </row>
    <row r="40834" spans="10:10" x14ac:dyDescent="0.25">
      <c r="J40834" t="str">
        <f t="shared" si="888"/>
        <v/>
      </c>
    </row>
    <row r="40835" spans="10:10" x14ac:dyDescent="0.25">
      <c r="J40835" t="str">
        <f t="shared" ref="J40835:J40898" si="889">B40835&amp;C40835&amp;E40835&amp;IF(C40835="Skog",F40835&amp;G40835,"")</f>
        <v/>
      </c>
    </row>
    <row r="40836" spans="10:10" x14ac:dyDescent="0.25">
      <c r="J40836" t="str">
        <f t="shared" si="889"/>
        <v/>
      </c>
    </row>
    <row r="40837" spans="10:10" x14ac:dyDescent="0.25">
      <c r="J40837" t="str">
        <f t="shared" si="889"/>
        <v/>
      </c>
    </row>
    <row r="40838" spans="10:10" x14ac:dyDescent="0.25">
      <c r="J40838" t="str">
        <f t="shared" si="889"/>
        <v/>
      </c>
    </row>
    <row r="40839" spans="10:10" x14ac:dyDescent="0.25">
      <c r="J40839" t="str">
        <f t="shared" si="889"/>
        <v/>
      </c>
    </row>
    <row r="40840" spans="10:10" x14ac:dyDescent="0.25">
      <c r="J40840" t="str">
        <f t="shared" si="889"/>
        <v/>
      </c>
    </row>
    <row r="40841" spans="10:10" x14ac:dyDescent="0.25">
      <c r="J40841" t="str">
        <f t="shared" si="889"/>
        <v/>
      </c>
    </row>
    <row r="40842" spans="10:10" x14ac:dyDescent="0.25">
      <c r="J40842" t="str">
        <f t="shared" si="889"/>
        <v/>
      </c>
    </row>
    <row r="40843" spans="10:10" x14ac:dyDescent="0.25">
      <c r="J40843" t="str">
        <f t="shared" si="889"/>
        <v/>
      </c>
    </row>
    <row r="40844" spans="10:10" x14ac:dyDescent="0.25">
      <c r="J40844" t="str">
        <f t="shared" si="889"/>
        <v/>
      </c>
    </row>
    <row r="40845" spans="10:10" x14ac:dyDescent="0.25">
      <c r="J40845" t="str">
        <f t="shared" si="889"/>
        <v/>
      </c>
    </row>
    <row r="40846" spans="10:10" x14ac:dyDescent="0.25">
      <c r="J40846" t="str">
        <f t="shared" si="889"/>
        <v/>
      </c>
    </row>
    <row r="40847" spans="10:10" x14ac:dyDescent="0.25">
      <c r="J40847" t="str">
        <f t="shared" si="889"/>
        <v/>
      </c>
    </row>
    <row r="40848" spans="10:10" x14ac:dyDescent="0.25">
      <c r="J40848" t="str">
        <f t="shared" si="889"/>
        <v/>
      </c>
    </row>
    <row r="40849" spans="10:10" x14ac:dyDescent="0.25">
      <c r="J40849" t="str">
        <f t="shared" si="889"/>
        <v/>
      </c>
    </row>
    <row r="40850" spans="10:10" x14ac:dyDescent="0.25">
      <c r="J40850" t="str">
        <f t="shared" si="889"/>
        <v/>
      </c>
    </row>
    <row r="40851" spans="10:10" x14ac:dyDescent="0.25">
      <c r="J40851" t="str">
        <f t="shared" si="889"/>
        <v/>
      </c>
    </row>
    <row r="40852" spans="10:10" x14ac:dyDescent="0.25">
      <c r="J40852" t="str">
        <f t="shared" si="889"/>
        <v/>
      </c>
    </row>
    <row r="40853" spans="10:10" x14ac:dyDescent="0.25">
      <c r="J40853" t="str">
        <f t="shared" si="889"/>
        <v/>
      </c>
    </row>
    <row r="40854" spans="10:10" x14ac:dyDescent="0.25">
      <c r="J40854" t="str">
        <f t="shared" si="889"/>
        <v/>
      </c>
    </row>
    <row r="40855" spans="10:10" x14ac:dyDescent="0.25">
      <c r="J40855" t="str">
        <f t="shared" si="889"/>
        <v/>
      </c>
    </row>
    <row r="40856" spans="10:10" x14ac:dyDescent="0.25">
      <c r="J40856" t="str">
        <f t="shared" si="889"/>
        <v/>
      </c>
    </row>
    <row r="40857" spans="10:10" x14ac:dyDescent="0.25">
      <c r="J40857" t="str">
        <f t="shared" si="889"/>
        <v/>
      </c>
    </row>
    <row r="40858" spans="10:10" x14ac:dyDescent="0.25">
      <c r="J40858" t="str">
        <f t="shared" si="889"/>
        <v/>
      </c>
    </row>
    <row r="40859" spans="10:10" x14ac:dyDescent="0.25">
      <c r="J40859" t="str">
        <f t="shared" si="889"/>
        <v/>
      </c>
    </row>
    <row r="40860" spans="10:10" x14ac:dyDescent="0.25">
      <c r="J40860" t="str">
        <f t="shared" si="889"/>
        <v/>
      </c>
    </row>
    <row r="40861" spans="10:10" x14ac:dyDescent="0.25">
      <c r="J40861" t="str">
        <f t="shared" si="889"/>
        <v/>
      </c>
    </row>
    <row r="40862" spans="10:10" x14ac:dyDescent="0.25">
      <c r="J40862" t="str">
        <f t="shared" si="889"/>
        <v/>
      </c>
    </row>
    <row r="40863" spans="10:10" x14ac:dyDescent="0.25">
      <c r="J40863" t="str">
        <f t="shared" si="889"/>
        <v/>
      </c>
    </row>
    <row r="40864" spans="10:10" x14ac:dyDescent="0.25">
      <c r="J40864" t="str">
        <f t="shared" si="889"/>
        <v/>
      </c>
    </row>
    <row r="40865" spans="10:10" x14ac:dyDescent="0.25">
      <c r="J40865" t="str">
        <f t="shared" si="889"/>
        <v/>
      </c>
    </row>
    <row r="40866" spans="10:10" x14ac:dyDescent="0.25">
      <c r="J40866" t="str">
        <f t="shared" si="889"/>
        <v/>
      </c>
    </row>
    <row r="40867" spans="10:10" x14ac:dyDescent="0.25">
      <c r="J40867" t="str">
        <f t="shared" si="889"/>
        <v/>
      </c>
    </row>
    <row r="40868" spans="10:10" x14ac:dyDescent="0.25">
      <c r="J40868" t="str">
        <f t="shared" si="889"/>
        <v/>
      </c>
    </row>
    <row r="40869" spans="10:10" x14ac:dyDescent="0.25">
      <c r="J40869" t="str">
        <f t="shared" si="889"/>
        <v/>
      </c>
    </row>
    <row r="40870" spans="10:10" x14ac:dyDescent="0.25">
      <c r="J40870" t="str">
        <f t="shared" si="889"/>
        <v/>
      </c>
    </row>
    <row r="40871" spans="10:10" x14ac:dyDescent="0.25">
      <c r="J40871" t="str">
        <f t="shared" si="889"/>
        <v/>
      </c>
    </row>
    <row r="40872" spans="10:10" x14ac:dyDescent="0.25">
      <c r="J40872" t="str">
        <f t="shared" si="889"/>
        <v/>
      </c>
    </row>
    <row r="40873" spans="10:10" x14ac:dyDescent="0.25">
      <c r="J40873" t="str">
        <f t="shared" si="889"/>
        <v/>
      </c>
    </row>
    <row r="40874" spans="10:10" x14ac:dyDescent="0.25">
      <c r="J40874" t="str">
        <f t="shared" si="889"/>
        <v/>
      </c>
    </row>
    <row r="40875" spans="10:10" x14ac:dyDescent="0.25">
      <c r="J40875" t="str">
        <f t="shared" si="889"/>
        <v/>
      </c>
    </row>
    <row r="40876" spans="10:10" x14ac:dyDescent="0.25">
      <c r="J40876" t="str">
        <f t="shared" si="889"/>
        <v/>
      </c>
    </row>
    <row r="40877" spans="10:10" x14ac:dyDescent="0.25">
      <c r="J40877" t="str">
        <f t="shared" si="889"/>
        <v/>
      </c>
    </row>
    <row r="40878" spans="10:10" x14ac:dyDescent="0.25">
      <c r="J40878" t="str">
        <f t="shared" si="889"/>
        <v/>
      </c>
    </row>
    <row r="40879" spans="10:10" x14ac:dyDescent="0.25">
      <c r="J40879" t="str">
        <f t="shared" si="889"/>
        <v/>
      </c>
    </row>
    <row r="40880" spans="10:10" x14ac:dyDescent="0.25">
      <c r="J40880" t="str">
        <f t="shared" si="889"/>
        <v/>
      </c>
    </row>
    <row r="40881" spans="10:10" x14ac:dyDescent="0.25">
      <c r="J40881" t="str">
        <f t="shared" si="889"/>
        <v/>
      </c>
    </row>
    <row r="40882" spans="10:10" x14ac:dyDescent="0.25">
      <c r="J40882" t="str">
        <f t="shared" si="889"/>
        <v/>
      </c>
    </row>
    <row r="40883" spans="10:10" x14ac:dyDescent="0.25">
      <c r="J40883" t="str">
        <f t="shared" si="889"/>
        <v/>
      </c>
    </row>
    <row r="40884" spans="10:10" x14ac:dyDescent="0.25">
      <c r="J40884" t="str">
        <f t="shared" si="889"/>
        <v/>
      </c>
    </row>
    <row r="40885" spans="10:10" x14ac:dyDescent="0.25">
      <c r="J40885" t="str">
        <f t="shared" si="889"/>
        <v/>
      </c>
    </row>
    <row r="40886" spans="10:10" x14ac:dyDescent="0.25">
      <c r="J40886" t="str">
        <f t="shared" si="889"/>
        <v/>
      </c>
    </row>
    <row r="40887" spans="10:10" x14ac:dyDescent="0.25">
      <c r="J40887" t="str">
        <f t="shared" si="889"/>
        <v/>
      </c>
    </row>
    <row r="40888" spans="10:10" x14ac:dyDescent="0.25">
      <c r="J40888" t="str">
        <f t="shared" si="889"/>
        <v/>
      </c>
    </row>
    <row r="40889" spans="10:10" x14ac:dyDescent="0.25">
      <c r="J40889" t="str">
        <f t="shared" si="889"/>
        <v/>
      </c>
    </row>
    <row r="40890" spans="10:10" x14ac:dyDescent="0.25">
      <c r="J40890" t="str">
        <f t="shared" si="889"/>
        <v/>
      </c>
    </row>
    <row r="40891" spans="10:10" x14ac:dyDescent="0.25">
      <c r="J40891" t="str">
        <f t="shared" si="889"/>
        <v/>
      </c>
    </row>
    <row r="40892" spans="10:10" x14ac:dyDescent="0.25">
      <c r="J40892" t="str">
        <f t="shared" si="889"/>
        <v/>
      </c>
    </row>
    <row r="40893" spans="10:10" x14ac:dyDescent="0.25">
      <c r="J40893" t="str">
        <f t="shared" si="889"/>
        <v/>
      </c>
    </row>
    <row r="40894" spans="10:10" x14ac:dyDescent="0.25">
      <c r="J40894" t="str">
        <f t="shared" si="889"/>
        <v/>
      </c>
    </row>
    <row r="40895" spans="10:10" x14ac:dyDescent="0.25">
      <c r="J40895" t="str">
        <f t="shared" si="889"/>
        <v/>
      </c>
    </row>
    <row r="40896" spans="10:10" x14ac:dyDescent="0.25">
      <c r="J40896" t="str">
        <f t="shared" si="889"/>
        <v/>
      </c>
    </row>
    <row r="40897" spans="10:10" x14ac:dyDescent="0.25">
      <c r="J40897" t="str">
        <f t="shared" si="889"/>
        <v/>
      </c>
    </row>
    <row r="40898" spans="10:10" x14ac:dyDescent="0.25">
      <c r="J40898" t="str">
        <f t="shared" si="889"/>
        <v/>
      </c>
    </row>
    <row r="40899" spans="10:10" x14ac:dyDescent="0.25">
      <c r="J40899" t="str">
        <f t="shared" ref="J40899:J40962" si="890">B40899&amp;C40899&amp;E40899&amp;IF(C40899="Skog",F40899&amp;G40899,"")</f>
        <v/>
      </c>
    </row>
    <row r="40900" spans="10:10" x14ac:dyDescent="0.25">
      <c r="J40900" t="str">
        <f t="shared" si="890"/>
        <v/>
      </c>
    </row>
    <row r="40901" spans="10:10" x14ac:dyDescent="0.25">
      <c r="J40901" t="str">
        <f t="shared" si="890"/>
        <v/>
      </c>
    </row>
    <row r="40902" spans="10:10" x14ac:dyDescent="0.25">
      <c r="J40902" t="str">
        <f t="shared" si="890"/>
        <v/>
      </c>
    </row>
    <row r="40903" spans="10:10" x14ac:dyDescent="0.25">
      <c r="J40903" t="str">
        <f t="shared" si="890"/>
        <v/>
      </c>
    </row>
    <row r="40904" spans="10:10" x14ac:dyDescent="0.25">
      <c r="J40904" t="str">
        <f t="shared" si="890"/>
        <v/>
      </c>
    </row>
    <row r="40905" spans="10:10" x14ac:dyDescent="0.25">
      <c r="J40905" t="str">
        <f t="shared" si="890"/>
        <v/>
      </c>
    </row>
    <row r="40906" spans="10:10" x14ac:dyDescent="0.25">
      <c r="J40906" t="str">
        <f t="shared" si="890"/>
        <v/>
      </c>
    </row>
    <row r="40907" spans="10:10" x14ac:dyDescent="0.25">
      <c r="J40907" t="str">
        <f t="shared" si="890"/>
        <v/>
      </c>
    </row>
    <row r="40908" spans="10:10" x14ac:dyDescent="0.25">
      <c r="J40908" t="str">
        <f t="shared" si="890"/>
        <v/>
      </c>
    </row>
    <row r="40909" spans="10:10" x14ac:dyDescent="0.25">
      <c r="J40909" t="str">
        <f t="shared" si="890"/>
        <v/>
      </c>
    </row>
    <row r="40910" spans="10:10" x14ac:dyDescent="0.25">
      <c r="J40910" t="str">
        <f t="shared" si="890"/>
        <v/>
      </c>
    </row>
    <row r="40911" spans="10:10" x14ac:dyDescent="0.25">
      <c r="J40911" t="str">
        <f t="shared" si="890"/>
        <v/>
      </c>
    </row>
    <row r="40912" spans="10:10" x14ac:dyDescent="0.25">
      <c r="J40912" t="str">
        <f t="shared" si="890"/>
        <v/>
      </c>
    </row>
    <row r="40913" spans="10:10" x14ac:dyDescent="0.25">
      <c r="J40913" t="str">
        <f t="shared" si="890"/>
        <v/>
      </c>
    </row>
    <row r="40914" spans="10:10" x14ac:dyDescent="0.25">
      <c r="J40914" t="str">
        <f t="shared" si="890"/>
        <v/>
      </c>
    </row>
    <row r="40915" spans="10:10" x14ac:dyDescent="0.25">
      <c r="J40915" t="str">
        <f t="shared" si="890"/>
        <v/>
      </c>
    </row>
    <row r="40916" spans="10:10" x14ac:dyDescent="0.25">
      <c r="J40916" t="str">
        <f t="shared" si="890"/>
        <v/>
      </c>
    </row>
    <row r="40917" spans="10:10" x14ac:dyDescent="0.25">
      <c r="J40917" t="str">
        <f t="shared" si="890"/>
        <v/>
      </c>
    </row>
    <row r="40918" spans="10:10" x14ac:dyDescent="0.25">
      <c r="J40918" t="str">
        <f t="shared" si="890"/>
        <v/>
      </c>
    </row>
    <row r="40919" spans="10:10" x14ac:dyDescent="0.25">
      <c r="J40919" t="str">
        <f t="shared" si="890"/>
        <v/>
      </c>
    </row>
    <row r="40920" spans="10:10" x14ac:dyDescent="0.25">
      <c r="J40920" t="str">
        <f t="shared" si="890"/>
        <v/>
      </c>
    </row>
    <row r="40921" spans="10:10" x14ac:dyDescent="0.25">
      <c r="J40921" t="str">
        <f t="shared" si="890"/>
        <v/>
      </c>
    </row>
    <row r="40922" spans="10:10" x14ac:dyDescent="0.25">
      <c r="J40922" t="str">
        <f t="shared" si="890"/>
        <v/>
      </c>
    </row>
    <row r="40923" spans="10:10" x14ac:dyDescent="0.25">
      <c r="J40923" t="str">
        <f t="shared" si="890"/>
        <v/>
      </c>
    </row>
    <row r="40924" spans="10:10" x14ac:dyDescent="0.25">
      <c r="J40924" t="str">
        <f t="shared" si="890"/>
        <v/>
      </c>
    </row>
    <row r="40925" spans="10:10" x14ac:dyDescent="0.25">
      <c r="J40925" t="str">
        <f t="shared" si="890"/>
        <v/>
      </c>
    </row>
    <row r="40926" spans="10:10" x14ac:dyDescent="0.25">
      <c r="J40926" t="str">
        <f t="shared" si="890"/>
        <v/>
      </c>
    </row>
    <row r="40927" spans="10:10" x14ac:dyDescent="0.25">
      <c r="J40927" t="str">
        <f t="shared" si="890"/>
        <v/>
      </c>
    </row>
    <row r="40928" spans="10:10" x14ac:dyDescent="0.25">
      <c r="J40928" t="str">
        <f t="shared" si="890"/>
        <v/>
      </c>
    </row>
    <row r="40929" spans="10:10" x14ac:dyDescent="0.25">
      <c r="J40929" t="str">
        <f t="shared" si="890"/>
        <v/>
      </c>
    </row>
    <row r="40930" spans="10:10" x14ac:dyDescent="0.25">
      <c r="J40930" t="str">
        <f t="shared" si="890"/>
        <v/>
      </c>
    </row>
    <row r="40931" spans="10:10" x14ac:dyDescent="0.25">
      <c r="J40931" t="str">
        <f t="shared" si="890"/>
        <v/>
      </c>
    </row>
    <row r="40932" spans="10:10" x14ac:dyDescent="0.25">
      <c r="J40932" t="str">
        <f t="shared" si="890"/>
        <v/>
      </c>
    </row>
    <row r="40933" spans="10:10" x14ac:dyDescent="0.25">
      <c r="J40933" t="str">
        <f t="shared" si="890"/>
        <v/>
      </c>
    </row>
    <row r="40934" spans="10:10" x14ac:dyDescent="0.25">
      <c r="J40934" t="str">
        <f t="shared" si="890"/>
        <v/>
      </c>
    </row>
    <row r="40935" spans="10:10" x14ac:dyDescent="0.25">
      <c r="J40935" t="str">
        <f t="shared" si="890"/>
        <v/>
      </c>
    </row>
    <row r="40936" spans="10:10" x14ac:dyDescent="0.25">
      <c r="J40936" t="str">
        <f t="shared" si="890"/>
        <v/>
      </c>
    </row>
    <row r="40937" spans="10:10" x14ac:dyDescent="0.25">
      <c r="J40937" t="str">
        <f t="shared" si="890"/>
        <v/>
      </c>
    </row>
    <row r="40938" spans="10:10" x14ac:dyDescent="0.25">
      <c r="J40938" t="str">
        <f t="shared" si="890"/>
        <v/>
      </c>
    </row>
    <row r="40939" spans="10:10" x14ac:dyDescent="0.25">
      <c r="J40939" t="str">
        <f t="shared" si="890"/>
        <v/>
      </c>
    </row>
    <row r="40940" spans="10:10" x14ac:dyDescent="0.25">
      <c r="J40940" t="str">
        <f t="shared" si="890"/>
        <v/>
      </c>
    </row>
    <row r="40941" spans="10:10" x14ac:dyDescent="0.25">
      <c r="J40941" t="str">
        <f t="shared" si="890"/>
        <v/>
      </c>
    </row>
    <row r="40942" spans="10:10" x14ac:dyDescent="0.25">
      <c r="J40942" t="str">
        <f t="shared" si="890"/>
        <v/>
      </c>
    </row>
    <row r="40943" spans="10:10" x14ac:dyDescent="0.25">
      <c r="J40943" t="str">
        <f t="shared" si="890"/>
        <v/>
      </c>
    </row>
    <row r="40944" spans="10:10" x14ac:dyDescent="0.25">
      <c r="J40944" t="str">
        <f t="shared" si="890"/>
        <v/>
      </c>
    </row>
    <row r="40945" spans="10:10" x14ac:dyDescent="0.25">
      <c r="J40945" t="str">
        <f t="shared" si="890"/>
        <v/>
      </c>
    </row>
    <row r="40946" spans="10:10" x14ac:dyDescent="0.25">
      <c r="J40946" t="str">
        <f t="shared" si="890"/>
        <v/>
      </c>
    </row>
    <row r="40947" spans="10:10" x14ac:dyDescent="0.25">
      <c r="J40947" t="str">
        <f t="shared" si="890"/>
        <v/>
      </c>
    </row>
    <row r="40948" spans="10:10" x14ac:dyDescent="0.25">
      <c r="J40948" t="str">
        <f t="shared" si="890"/>
        <v/>
      </c>
    </row>
    <row r="40949" spans="10:10" x14ac:dyDescent="0.25">
      <c r="J40949" t="str">
        <f t="shared" si="890"/>
        <v/>
      </c>
    </row>
    <row r="40950" spans="10:10" x14ac:dyDescent="0.25">
      <c r="J40950" t="str">
        <f t="shared" si="890"/>
        <v/>
      </c>
    </row>
    <row r="40951" spans="10:10" x14ac:dyDescent="0.25">
      <c r="J40951" t="str">
        <f t="shared" si="890"/>
        <v/>
      </c>
    </row>
    <row r="40952" spans="10:10" x14ac:dyDescent="0.25">
      <c r="J40952" t="str">
        <f t="shared" si="890"/>
        <v/>
      </c>
    </row>
    <row r="40953" spans="10:10" x14ac:dyDescent="0.25">
      <c r="J40953" t="str">
        <f t="shared" si="890"/>
        <v/>
      </c>
    </row>
    <row r="40954" spans="10:10" x14ac:dyDescent="0.25">
      <c r="J40954" t="str">
        <f t="shared" si="890"/>
        <v/>
      </c>
    </row>
    <row r="40955" spans="10:10" x14ac:dyDescent="0.25">
      <c r="J40955" t="str">
        <f t="shared" si="890"/>
        <v/>
      </c>
    </row>
    <row r="40956" spans="10:10" x14ac:dyDescent="0.25">
      <c r="J40956" t="str">
        <f t="shared" si="890"/>
        <v/>
      </c>
    </row>
    <row r="40957" spans="10:10" x14ac:dyDescent="0.25">
      <c r="J40957" t="str">
        <f t="shared" si="890"/>
        <v/>
      </c>
    </row>
    <row r="40958" spans="10:10" x14ac:dyDescent="0.25">
      <c r="J40958" t="str">
        <f t="shared" si="890"/>
        <v/>
      </c>
    </row>
    <row r="40959" spans="10:10" x14ac:dyDescent="0.25">
      <c r="J40959" t="str">
        <f t="shared" si="890"/>
        <v/>
      </c>
    </row>
    <row r="40960" spans="10:10" x14ac:dyDescent="0.25">
      <c r="J40960" t="str">
        <f t="shared" si="890"/>
        <v/>
      </c>
    </row>
    <row r="40961" spans="10:10" x14ac:dyDescent="0.25">
      <c r="J40961" t="str">
        <f t="shared" si="890"/>
        <v/>
      </c>
    </row>
    <row r="40962" spans="10:10" x14ac:dyDescent="0.25">
      <c r="J40962" t="str">
        <f t="shared" si="890"/>
        <v/>
      </c>
    </row>
    <row r="40963" spans="10:10" x14ac:dyDescent="0.25">
      <c r="J40963" t="str">
        <f t="shared" ref="J40963:J41026" si="891">B40963&amp;C40963&amp;E40963&amp;IF(C40963="Skog",F40963&amp;G40963,"")</f>
        <v/>
      </c>
    </row>
    <row r="40964" spans="10:10" x14ac:dyDescent="0.25">
      <c r="J40964" t="str">
        <f t="shared" si="891"/>
        <v/>
      </c>
    </row>
    <row r="40965" spans="10:10" x14ac:dyDescent="0.25">
      <c r="J40965" t="str">
        <f t="shared" si="891"/>
        <v/>
      </c>
    </row>
    <row r="40966" spans="10:10" x14ac:dyDescent="0.25">
      <c r="J40966" t="str">
        <f t="shared" si="891"/>
        <v/>
      </c>
    </row>
    <row r="40967" spans="10:10" x14ac:dyDescent="0.25">
      <c r="J40967" t="str">
        <f t="shared" si="891"/>
        <v/>
      </c>
    </row>
    <row r="40968" spans="10:10" x14ac:dyDescent="0.25">
      <c r="J40968" t="str">
        <f t="shared" si="891"/>
        <v/>
      </c>
    </row>
    <row r="40969" spans="10:10" x14ac:dyDescent="0.25">
      <c r="J40969" t="str">
        <f t="shared" si="891"/>
        <v/>
      </c>
    </row>
    <row r="40970" spans="10:10" x14ac:dyDescent="0.25">
      <c r="J40970" t="str">
        <f t="shared" si="891"/>
        <v/>
      </c>
    </row>
    <row r="40971" spans="10:10" x14ac:dyDescent="0.25">
      <c r="J40971" t="str">
        <f t="shared" si="891"/>
        <v/>
      </c>
    </row>
    <row r="40972" spans="10:10" x14ac:dyDescent="0.25">
      <c r="J40972" t="str">
        <f t="shared" si="891"/>
        <v/>
      </c>
    </row>
    <row r="40973" spans="10:10" x14ac:dyDescent="0.25">
      <c r="J40973" t="str">
        <f t="shared" si="891"/>
        <v/>
      </c>
    </row>
    <row r="40974" spans="10:10" x14ac:dyDescent="0.25">
      <c r="J40974" t="str">
        <f t="shared" si="891"/>
        <v/>
      </c>
    </row>
    <row r="40975" spans="10:10" x14ac:dyDescent="0.25">
      <c r="J40975" t="str">
        <f t="shared" si="891"/>
        <v/>
      </c>
    </row>
    <row r="40976" spans="10:10" x14ac:dyDescent="0.25">
      <c r="J40976" t="str">
        <f t="shared" si="891"/>
        <v/>
      </c>
    </row>
    <row r="40977" spans="10:10" x14ac:dyDescent="0.25">
      <c r="J40977" t="str">
        <f t="shared" si="891"/>
        <v/>
      </c>
    </row>
    <row r="40978" spans="10:10" x14ac:dyDescent="0.25">
      <c r="J40978" t="str">
        <f t="shared" si="891"/>
        <v/>
      </c>
    </row>
    <row r="40979" spans="10:10" x14ac:dyDescent="0.25">
      <c r="J40979" t="str">
        <f t="shared" si="891"/>
        <v/>
      </c>
    </row>
    <row r="40980" spans="10:10" x14ac:dyDescent="0.25">
      <c r="J40980" t="str">
        <f t="shared" si="891"/>
        <v/>
      </c>
    </row>
    <row r="40981" spans="10:10" x14ac:dyDescent="0.25">
      <c r="J40981" t="str">
        <f t="shared" si="891"/>
        <v/>
      </c>
    </row>
    <row r="40982" spans="10:10" x14ac:dyDescent="0.25">
      <c r="J40982" t="str">
        <f t="shared" si="891"/>
        <v/>
      </c>
    </row>
    <row r="40983" spans="10:10" x14ac:dyDescent="0.25">
      <c r="J40983" t="str">
        <f t="shared" si="891"/>
        <v/>
      </c>
    </row>
    <row r="40984" spans="10:10" x14ac:dyDescent="0.25">
      <c r="J40984" t="str">
        <f t="shared" si="891"/>
        <v/>
      </c>
    </row>
    <row r="40985" spans="10:10" x14ac:dyDescent="0.25">
      <c r="J40985" t="str">
        <f t="shared" si="891"/>
        <v/>
      </c>
    </row>
    <row r="40986" spans="10:10" x14ac:dyDescent="0.25">
      <c r="J40986" t="str">
        <f t="shared" si="891"/>
        <v/>
      </c>
    </row>
    <row r="40987" spans="10:10" x14ac:dyDescent="0.25">
      <c r="J40987" t="str">
        <f t="shared" si="891"/>
        <v/>
      </c>
    </row>
    <row r="40988" spans="10:10" x14ac:dyDescent="0.25">
      <c r="J40988" t="str">
        <f t="shared" si="891"/>
        <v/>
      </c>
    </row>
    <row r="40989" spans="10:10" x14ac:dyDescent="0.25">
      <c r="J40989" t="str">
        <f t="shared" si="891"/>
        <v/>
      </c>
    </row>
    <row r="40990" spans="10:10" x14ac:dyDescent="0.25">
      <c r="J40990" t="str">
        <f t="shared" si="891"/>
        <v/>
      </c>
    </row>
    <row r="40991" spans="10:10" x14ac:dyDescent="0.25">
      <c r="J40991" t="str">
        <f t="shared" si="891"/>
        <v/>
      </c>
    </row>
    <row r="40992" spans="10:10" x14ac:dyDescent="0.25">
      <c r="J40992" t="str">
        <f t="shared" si="891"/>
        <v/>
      </c>
    </row>
    <row r="40993" spans="10:10" x14ac:dyDescent="0.25">
      <c r="J40993" t="str">
        <f t="shared" si="891"/>
        <v/>
      </c>
    </row>
    <row r="40994" spans="10:10" x14ac:dyDescent="0.25">
      <c r="J40994" t="str">
        <f t="shared" si="891"/>
        <v/>
      </c>
    </row>
    <row r="40995" spans="10:10" x14ac:dyDescent="0.25">
      <c r="J40995" t="str">
        <f t="shared" si="891"/>
        <v/>
      </c>
    </row>
    <row r="40996" spans="10:10" x14ac:dyDescent="0.25">
      <c r="J40996" t="str">
        <f t="shared" si="891"/>
        <v/>
      </c>
    </row>
    <row r="40997" spans="10:10" x14ac:dyDescent="0.25">
      <c r="J40997" t="str">
        <f t="shared" si="891"/>
        <v/>
      </c>
    </row>
    <row r="40998" spans="10:10" x14ac:dyDescent="0.25">
      <c r="J40998" t="str">
        <f t="shared" si="891"/>
        <v/>
      </c>
    </row>
    <row r="40999" spans="10:10" x14ac:dyDescent="0.25">
      <c r="J40999" t="str">
        <f t="shared" si="891"/>
        <v/>
      </c>
    </row>
    <row r="41000" spans="10:10" x14ac:dyDescent="0.25">
      <c r="J41000" t="str">
        <f t="shared" si="891"/>
        <v/>
      </c>
    </row>
    <row r="41001" spans="10:10" x14ac:dyDescent="0.25">
      <c r="J41001" t="str">
        <f t="shared" si="891"/>
        <v/>
      </c>
    </row>
    <row r="41002" spans="10:10" x14ac:dyDescent="0.25">
      <c r="J41002" t="str">
        <f t="shared" si="891"/>
        <v/>
      </c>
    </row>
    <row r="41003" spans="10:10" x14ac:dyDescent="0.25">
      <c r="J41003" t="str">
        <f t="shared" si="891"/>
        <v/>
      </c>
    </row>
    <row r="41004" spans="10:10" x14ac:dyDescent="0.25">
      <c r="J41004" t="str">
        <f t="shared" si="891"/>
        <v/>
      </c>
    </row>
    <row r="41005" spans="10:10" x14ac:dyDescent="0.25">
      <c r="J41005" t="str">
        <f t="shared" si="891"/>
        <v/>
      </c>
    </row>
    <row r="41006" spans="10:10" x14ac:dyDescent="0.25">
      <c r="J41006" t="str">
        <f t="shared" si="891"/>
        <v/>
      </c>
    </row>
    <row r="41007" spans="10:10" x14ac:dyDescent="0.25">
      <c r="J41007" t="str">
        <f t="shared" si="891"/>
        <v/>
      </c>
    </row>
    <row r="41008" spans="10:10" x14ac:dyDescent="0.25">
      <c r="J41008" t="str">
        <f t="shared" si="891"/>
        <v/>
      </c>
    </row>
    <row r="41009" spans="10:10" x14ac:dyDescent="0.25">
      <c r="J41009" t="str">
        <f t="shared" si="891"/>
        <v/>
      </c>
    </row>
    <row r="41010" spans="10:10" x14ac:dyDescent="0.25">
      <c r="J41010" t="str">
        <f t="shared" si="891"/>
        <v/>
      </c>
    </row>
    <row r="41011" spans="10:10" x14ac:dyDescent="0.25">
      <c r="J41011" t="str">
        <f t="shared" si="891"/>
        <v/>
      </c>
    </row>
    <row r="41012" spans="10:10" x14ac:dyDescent="0.25">
      <c r="J41012" t="str">
        <f t="shared" si="891"/>
        <v/>
      </c>
    </row>
    <row r="41013" spans="10:10" x14ac:dyDescent="0.25">
      <c r="J41013" t="str">
        <f t="shared" si="891"/>
        <v/>
      </c>
    </row>
    <row r="41014" spans="10:10" x14ac:dyDescent="0.25">
      <c r="J41014" t="str">
        <f t="shared" si="891"/>
        <v/>
      </c>
    </row>
    <row r="41015" spans="10:10" x14ac:dyDescent="0.25">
      <c r="J41015" t="str">
        <f t="shared" si="891"/>
        <v/>
      </c>
    </row>
    <row r="41016" spans="10:10" x14ac:dyDescent="0.25">
      <c r="J41016" t="str">
        <f t="shared" si="891"/>
        <v/>
      </c>
    </row>
    <row r="41017" spans="10:10" x14ac:dyDescent="0.25">
      <c r="J41017" t="str">
        <f t="shared" si="891"/>
        <v/>
      </c>
    </row>
    <row r="41018" spans="10:10" x14ac:dyDescent="0.25">
      <c r="J41018" t="str">
        <f t="shared" si="891"/>
        <v/>
      </c>
    </row>
    <row r="41019" spans="10:10" x14ac:dyDescent="0.25">
      <c r="J41019" t="str">
        <f t="shared" si="891"/>
        <v/>
      </c>
    </row>
    <row r="41020" spans="10:10" x14ac:dyDescent="0.25">
      <c r="J41020" t="str">
        <f t="shared" si="891"/>
        <v/>
      </c>
    </row>
    <row r="41021" spans="10:10" x14ac:dyDescent="0.25">
      <c r="J41021" t="str">
        <f t="shared" si="891"/>
        <v/>
      </c>
    </row>
    <row r="41022" spans="10:10" x14ac:dyDescent="0.25">
      <c r="J41022" t="str">
        <f t="shared" si="891"/>
        <v/>
      </c>
    </row>
    <row r="41023" spans="10:10" x14ac:dyDescent="0.25">
      <c r="J41023" t="str">
        <f t="shared" si="891"/>
        <v/>
      </c>
    </row>
    <row r="41024" spans="10:10" x14ac:dyDescent="0.25">
      <c r="J41024" t="str">
        <f t="shared" si="891"/>
        <v/>
      </c>
    </row>
    <row r="41025" spans="10:10" x14ac:dyDescent="0.25">
      <c r="J41025" t="str">
        <f t="shared" si="891"/>
        <v/>
      </c>
    </row>
    <row r="41026" spans="10:10" x14ac:dyDescent="0.25">
      <c r="J41026" t="str">
        <f t="shared" si="891"/>
        <v/>
      </c>
    </row>
    <row r="41027" spans="10:10" x14ac:dyDescent="0.25">
      <c r="J41027" t="str">
        <f t="shared" ref="J41027:J41090" si="892">B41027&amp;C41027&amp;E41027&amp;IF(C41027="Skog",F41027&amp;G41027,"")</f>
        <v/>
      </c>
    </row>
    <row r="41028" spans="10:10" x14ac:dyDescent="0.25">
      <c r="J41028" t="str">
        <f t="shared" si="892"/>
        <v/>
      </c>
    </row>
    <row r="41029" spans="10:10" x14ac:dyDescent="0.25">
      <c r="J41029" t="str">
        <f t="shared" si="892"/>
        <v/>
      </c>
    </row>
    <row r="41030" spans="10:10" x14ac:dyDescent="0.25">
      <c r="J41030" t="str">
        <f t="shared" si="892"/>
        <v/>
      </c>
    </row>
    <row r="41031" spans="10:10" x14ac:dyDescent="0.25">
      <c r="J41031" t="str">
        <f t="shared" si="892"/>
        <v/>
      </c>
    </row>
    <row r="41032" spans="10:10" x14ac:dyDescent="0.25">
      <c r="J41032" t="str">
        <f t="shared" si="892"/>
        <v/>
      </c>
    </row>
    <row r="41033" spans="10:10" x14ac:dyDescent="0.25">
      <c r="J41033" t="str">
        <f t="shared" si="892"/>
        <v/>
      </c>
    </row>
    <row r="41034" spans="10:10" x14ac:dyDescent="0.25">
      <c r="J41034" t="str">
        <f t="shared" si="892"/>
        <v/>
      </c>
    </row>
    <row r="41035" spans="10:10" x14ac:dyDescent="0.25">
      <c r="J41035" t="str">
        <f t="shared" si="892"/>
        <v/>
      </c>
    </row>
    <row r="41036" spans="10:10" x14ac:dyDescent="0.25">
      <c r="J41036" t="str">
        <f t="shared" si="892"/>
        <v/>
      </c>
    </row>
    <row r="41037" spans="10:10" x14ac:dyDescent="0.25">
      <c r="J41037" t="str">
        <f t="shared" si="892"/>
        <v/>
      </c>
    </row>
    <row r="41038" spans="10:10" x14ac:dyDescent="0.25">
      <c r="J41038" t="str">
        <f t="shared" si="892"/>
        <v/>
      </c>
    </row>
    <row r="41039" spans="10:10" x14ac:dyDescent="0.25">
      <c r="J41039" t="str">
        <f t="shared" si="892"/>
        <v/>
      </c>
    </row>
    <row r="41040" spans="10:10" x14ac:dyDescent="0.25">
      <c r="J41040" t="str">
        <f t="shared" si="892"/>
        <v/>
      </c>
    </row>
    <row r="41041" spans="10:10" x14ac:dyDescent="0.25">
      <c r="J41041" t="str">
        <f t="shared" si="892"/>
        <v/>
      </c>
    </row>
    <row r="41042" spans="10:10" x14ac:dyDescent="0.25">
      <c r="J41042" t="str">
        <f t="shared" si="892"/>
        <v/>
      </c>
    </row>
    <row r="41043" spans="10:10" x14ac:dyDescent="0.25">
      <c r="J41043" t="str">
        <f t="shared" si="892"/>
        <v/>
      </c>
    </row>
    <row r="41044" spans="10:10" x14ac:dyDescent="0.25">
      <c r="J41044" t="str">
        <f t="shared" si="892"/>
        <v/>
      </c>
    </row>
    <row r="41045" spans="10:10" x14ac:dyDescent="0.25">
      <c r="J41045" t="str">
        <f t="shared" si="892"/>
        <v/>
      </c>
    </row>
    <row r="41046" spans="10:10" x14ac:dyDescent="0.25">
      <c r="J41046" t="str">
        <f t="shared" si="892"/>
        <v/>
      </c>
    </row>
    <row r="41047" spans="10:10" x14ac:dyDescent="0.25">
      <c r="J41047" t="str">
        <f t="shared" si="892"/>
        <v/>
      </c>
    </row>
    <row r="41048" spans="10:10" x14ac:dyDescent="0.25">
      <c r="J41048" t="str">
        <f t="shared" si="892"/>
        <v/>
      </c>
    </row>
    <row r="41049" spans="10:10" x14ac:dyDescent="0.25">
      <c r="J41049" t="str">
        <f t="shared" si="892"/>
        <v/>
      </c>
    </row>
    <row r="41050" spans="10:10" x14ac:dyDescent="0.25">
      <c r="J41050" t="str">
        <f t="shared" si="892"/>
        <v/>
      </c>
    </row>
    <row r="41051" spans="10:10" x14ac:dyDescent="0.25">
      <c r="J41051" t="str">
        <f t="shared" si="892"/>
        <v/>
      </c>
    </row>
    <row r="41052" spans="10:10" x14ac:dyDescent="0.25">
      <c r="J41052" t="str">
        <f t="shared" si="892"/>
        <v/>
      </c>
    </row>
    <row r="41053" spans="10:10" x14ac:dyDescent="0.25">
      <c r="J41053" t="str">
        <f t="shared" si="892"/>
        <v/>
      </c>
    </row>
    <row r="41054" spans="10:10" x14ac:dyDescent="0.25">
      <c r="J41054" t="str">
        <f t="shared" si="892"/>
        <v/>
      </c>
    </row>
    <row r="41055" spans="10:10" x14ac:dyDescent="0.25">
      <c r="J41055" t="str">
        <f t="shared" si="892"/>
        <v/>
      </c>
    </row>
    <row r="41056" spans="10:10" x14ac:dyDescent="0.25">
      <c r="J41056" t="str">
        <f t="shared" si="892"/>
        <v/>
      </c>
    </row>
    <row r="41057" spans="10:10" x14ac:dyDescent="0.25">
      <c r="J41057" t="str">
        <f t="shared" si="892"/>
        <v/>
      </c>
    </row>
    <row r="41058" spans="10:10" x14ac:dyDescent="0.25">
      <c r="J41058" t="str">
        <f t="shared" si="892"/>
        <v/>
      </c>
    </row>
    <row r="41059" spans="10:10" x14ac:dyDescent="0.25">
      <c r="J41059" t="str">
        <f t="shared" si="892"/>
        <v/>
      </c>
    </row>
    <row r="41060" spans="10:10" x14ac:dyDescent="0.25">
      <c r="J41060" t="str">
        <f t="shared" si="892"/>
        <v/>
      </c>
    </row>
    <row r="41061" spans="10:10" x14ac:dyDescent="0.25">
      <c r="J41061" t="str">
        <f t="shared" si="892"/>
        <v/>
      </c>
    </row>
    <row r="41062" spans="10:10" x14ac:dyDescent="0.25">
      <c r="J41062" t="str">
        <f t="shared" si="892"/>
        <v/>
      </c>
    </row>
    <row r="41063" spans="10:10" x14ac:dyDescent="0.25">
      <c r="J41063" t="str">
        <f t="shared" si="892"/>
        <v/>
      </c>
    </row>
    <row r="41064" spans="10:10" x14ac:dyDescent="0.25">
      <c r="J41064" t="str">
        <f t="shared" si="892"/>
        <v/>
      </c>
    </row>
    <row r="41065" spans="10:10" x14ac:dyDescent="0.25">
      <c r="J41065" t="str">
        <f t="shared" si="892"/>
        <v/>
      </c>
    </row>
    <row r="41066" spans="10:10" x14ac:dyDescent="0.25">
      <c r="J41066" t="str">
        <f t="shared" si="892"/>
        <v/>
      </c>
    </row>
    <row r="41067" spans="10:10" x14ac:dyDescent="0.25">
      <c r="J41067" t="str">
        <f t="shared" si="892"/>
        <v/>
      </c>
    </row>
    <row r="41068" spans="10:10" x14ac:dyDescent="0.25">
      <c r="J41068" t="str">
        <f t="shared" si="892"/>
        <v/>
      </c>
    </row>
    <row r="41069" spans="10:10" x14ac:dyDescent="0.25">
      <c r="J41069" t="str">
        <f t="shared" si="892"/>
        <v/>
      </c>
    </row>
    <row r="41070" spans="10:10" x14ac:dyDescent="0.25">
      <c r="J41070" t="str">
        <f t="shared" si="892"/>
        <v/>
      </c>
    </row>
    <row r="41071" spans="10:10" x14ac:dyDescent="0.25">
      <c r="J41071" t="str">
        <f t="shared" si="892"/>
        <v/>
      </c>
    </row>
    <row r="41072" spans="10:10" x14ac:dyDescent="0.25">
      <c r="J41072" t="str">
        <f t="shared" si="892"/>
        <v/>
      </c>
    </row>
    <row r="41073" spans="10:10" x14ac:dyDescent="0.25">
      <c r="J41073" t="str">
        <f t="shared" si="892"/>
        <v/>
      </c>
    </row>
    <row r="41074" spans="10:10" x14ac:dyDescent="0.25">
      <c r="J41074" t="str">
        <f t="shared" si="892"/>
        <v/>
      </c>
    </row>
    <row r="41075" spans="10:10" x14ac:dyDescent="0.25">
      <c r="J41075" t="str">
        <f t="shared" si="892"/>
        <v/>
      </c>
    </row>
    <row r="41076" spans="10:10" x14ac:dyDescent="0.25">
      <c r="J41076" t="str">
        <f t="shared" si="892"/>
        <v/>
      </c>
    </row>
    <row r="41077" spans="10:10" x14ac:dyDescent="0.25">
      <c r="J41077" t="str">
        <f t="shared" si="892"/>
        <v/>
      </c>
    </row>
    <row r="41078" spans="10:10" x14ac:dyDescent="0.25">
      <c r="J41078" t="str">
        <f t="shared" si="892"/>
        <v/>
      </c>
    </row>
    <row r="41079" spans="10:10" x14ac:dyDescent="0.25">
      <c r="J41079" t="str">
        <f t="shared" si="892"/>
        <v/>
      </c>
    </row>
    <row r="41080" spans="10:10" x14ac:dyDescent="0.25">
      <c r="J41080" t="str">
        <f t="shared" si="892"/>
        <v/>
      </c>
    </row>
    <row r="41081" spans="10:10" x14ac:dyDescent="0.25">
      <c r="J41081" t="str">
        <f t="shared" si="892"/>
        <v/>
      </c>
    </row>
    <row r="41082" spans="10:10" x14ac:dyDescent="0.25">
      <c r="J41082" t="str">
        <f t="shared" si="892"/>
        <v/>
      </c>
    </row>
    <row r="41083" spans="10:10" x14ac:dyDescent="0.25">
      <c r="J41083" t="str">
        <f t="shared" si="892"/>
        <v/>
      </c>
    </row>
    <row r="41084" spans="10:10" x14ac:dyDescent="0.25">
      <c r="J41084" t="str">
        <f t="shared" si="892"/>
        <v/>
      </c>
    </row>
    <row r="41085" spans="10:10" x14ac:dyDescent="0.25">
      <c r="J41085" t="str">
        <f t="shared" si="892"/>
        <v/>
      </c>
    </row>
    <row r="41086" spans="10:10" x14ac:dyDescent="0.25">
      <c r="J41086" t="str">
        <f t="shared" si="892"/>
        <v/>
      </c>
    </row>
    <row r="41087" spans="10:10" x14ac:dyDescent="0.25">
      <c r="J41087" t="str">
        <f t="shared" si="892"/>
        <v/>
      </c>
    </row>
    <row r="41088" spans="10:10" x14ac:dyDescent="0.25">
      <c r="J41088" t="str">
        <f t="shared" si="892"/>
        <v/>
      </c>
    </row>
    <row r="41089" spans="10:10" x14ac:dyDescent="0.25">
      <c r="J41089" t="str">
        <f t="shared" si="892"/>
        <v/>
      </c>
    </row>
    <row r="41090" spans="10:10" x14ac:dyDescent="0.25">
      <c r="J41090" t="str">
        <f t="shared" si="892"/>
        <v/>
      </c>
    </row>
    <row r="41091" spans="10:10" x14ac:dyDescent="0.25">
      <c r="J41091" t="str">
        <f t="shared" ref="J41091:J41154" si="893">B41091&amp;C41091&amp;E41091&amp;IF(C41091="Skog",F41091&amp;G41091,"")</f>
        <v/>
      </c>
    </row>
    <row r="41092" spans="10:10" x14ac:dyDescent="0.25">
      <c r="J41092" t="str">
        <f t="shared" si="893"/>
        <v/>
      </c>
    </row>
    <row r="41093" spans="10:10" x14ac:dyDescent="0.25">
      <c r="J41093" t="str">
        <f t="shared" si="893"/>
        <v/>
      </c>
    </row>
    <row r="41094" spans="10:10" x14ac:dyDescent="0.25">
      <c r="J41094" t="str">
        <f t="shared" si="893"/>
        <v/>
      </c>
    </row>
    <row r="41095" spans="10:10" x14ac:dyDescent="0.25">
      <c r="J41095" t="str">
        <f t="shared" si="893"/>
        <v/>
      </c>
    </row>
    <row r="41096" spans="10:10" x14ac:dyDescent="0.25">
      <c r="J41096" t="str">
        <f t="shared" si="893"/>
        <v/>
      </c>
    </row>
    <row r="41097" spans="10:10" x14ac:dyDescent="0.25">
      <c r="J41097" t="str">
        <f t="shared" si="893"/>
        <v/>
      </c>
    </row>
    <row r="41098" spans="10:10" x14ac:dyDescent="0.25">
      <c r="J41098" t="str">
        <f t="shared" si="893"/>
        <v/>
      </c>
    </row>
    <row r="41099" spans="10:10" x14ac:dyDescent="0.25">
      <c r="J41099" t="str">
        <f t="shared" si="893"/>
        <v/>
      </c>
    </row>
    <row r="41100" spans="10:10" x14ac:dyDescent="0.25">
      <c r="J41100" t="str">
        <f t="shared" si="893"/>
        <v/>
      </c>
    </row>
    <row r="41101" spans="10:10" x14ac:dyDescent="0.25">
      <c r="J41101" t="str">
        <f t="shared" si="893"/>
        <v/>
      </c>
    </row>
    <row r="41102" spans="10:10" x14ac:dyDescent="0.25">
      <c r="J41102" t="str">
        <f t="shared" si="893"/>
        <v/>
      </c>
    </row>
    <row r="41103" spans="10:10" x14ac:dyDescent="0.25">
      <c r="J41103" t="str">
        <f t="shared" si="893"/>
        <v/>
      </c>
    </row>
    <row r="41104" spans="10:10" x14ac:dyDescent="0.25">
      <c r="J41104" t="str">
        <f t="shared" si="893"/>
        <v/>
      </c>
    </row>
    <row r="41105" spans="10:10" x14ac:dyDescent="0.25">
      <c r="J41105" t="str">
        <f t="shared" si="893"/>
        <v/>
      </c>
    </row>
    <row r="41106" spans="10:10" x14ac:dyDescent="0.25">
      <c r="J41106" t="str">
        <f t="shared" si="893"/>
        <v/>
      </c>
    </row>
    <row r="41107" spans="10:10" x14ac:dyDescent="0.25">
      <c r="J41107" t="str">
        <f t="shared" si="893"/>
        <v/>
      </c>
    </row>
    <row r="41108" spans="10:10" x14ac:dyDescent="0.25">
      <c r="J41108" t="str">
        <f t="shared" si="893"/>
        <v/>
      </c>
    </row>
    <row r="41109" spans="10:10" x14ac:dyDescent="0.25">
      <c r="J41109" t="str">
        <f t="shared" si="893"/>
        <v/>
      </c>
    </row>
    <row r="41110" spans="10:10" x14ac:dyDescent="0.25">
      <c r="J41110" t="str">
        <f t="shared" si="893"/>
        <v/>
      </c>
    </row>
    <row r="41111" spans="10:10" x14ac:dyDescent="0.25">
      <c r="J41111" t="str">
        <f t="shared" si="893"/>
        <v/>
      </c>
    </row>
    <row r="41112" spans="10:10" x14ac:dyDescent="0.25">
      <c r="J41112" t="str">
        <f t="shared" si="893"/>
        <v/>
      </c>
    </row>
    <row r="41113" spans="10:10" x14ac:dyDescent="0.25">
      <c r="J41113" t="str">
        <f t="shared" si="893"/>
        <v/>
      </c>
    </row>
    <row r="41114" spans="10:10" x14ac:dyDescent="0.25">
      <c r="J41114" t="str">
        <f t="shared" si="893"/>
        <v/>
      </c>
    </row>
    <row r="41115" spans="10:10" x14ac:dyDescent="0.25">
      <c r="J41115" t="str">
        <f t="shared" si="893"/>
        <v/>
      </c>
    </row>
    <row r="41116" spans="10:10" x14ac:dyDescent="0.25">
      <c r="J41116" t="str">
        <f t="shared" si="893"/>
        <v/>
      </c>
    </row>
    <row r="41117" spans="10:10" x14ac:dyDescent="0.25">
      <c r="J41117" t="str">
        <f t="shared" si="893"/>
        <v/>
      </c>
    </row>
    <row r="41118" spans="10:10" x14ac:dyDescent="0.25">
      <c r="J41118" t="str">
        <f t="shared" si="893"/>
        <v/>
      </c>
    </row>
    <row r="41119" spans="10:10" x14ac:dyDescent="0.25">
      <c r="J41119" t="str">
        <f t="shared" si="893"/>
        <v/>
      </c>
    </row>
    <row r="41120" spans="10:10" x14ac:dyDescent="0.25">
      <c r="J41120" t="str">
        <f t="shared" si="893"/>
        <v/>
      </c>
    </row>
    <row r="41121" spans="10:10" x14ac:dyDescent="0.25">
      <c r="J41121" t="str">
        <f t="shared" si="893"/>
        <v/>
      </c>
    </row>
    <row r="41122" spans="10:10" x14ac:dyDescent="0.25">
      <c r="J41122" t="str">
        <f t="shared" si="893"/>
        <v/>
      </c>
    </row>
    <row r="41123" spans="10:10" x14ac:dyDescent="0.25">
      <c r="J41123" t="str">
        <f t="shared" si="893"/>
        <v/>
      </c>
    </row>
    <row r="41124" spans="10:10" x14ac:dyDescent="0.25">
      <c r="J41124" t="str">
        <f t="shared" si="893"/>
        <v/>
      </c>
    </row>
    <row r="41125" spans="10:10" x14ac:dyDescent="0.25">
      <c r="J41125" t="str">
        <f t="shared" si="893"/>
        <v/>
      </c>
    </row>
    <row r="41126" spans="10:10" x14ac:dyDescent="0.25">
      <c r="J41126" t="str">
        <f t="shared" si="893"/>
        <v/>
      </c>
    </row>
    <row r="41127" spans="10:10" x14ac:dyDescent="0.25">
      <c r="J41127" t="str">
        <f t="shared" si="893"/>
        <v/>
      </c>
    </row>
    <row r="41128" spans="10:10" x14ac:dyDescent="0.25">
      <c r="J41128" t="str">
        <f t="shared" si="893"/>
        <v/>
      </c>
    </row>
    <row r="41129" spans="10:10" x14ac:dyDescent="0.25">
      <c r="J41129" t="str">
        <f t="shared" si="893"/>
        <v/>
      </c>
    </row>
    <row r="41130" spans="10:10" x14ac:dyDescent="0.25">
      <c r="J41130" t="str">
        <f t="shared" si="893"/>
        <v/>
      </c>
    </row>
    <row r="41131" spans="10:10" x14ac:dyDescent="0.25">
      <c r="J41131" t="str">
        <f t="shared" si="893"/>
        <v/>
      </c>
    </row>
    <row r="41132" spans="10:10" x14ac:dyDescent="0.25">
      <c r="J41132" t="str">
        <f t="shared" si="893"/>
        <v/>
      </c>
    </row>
    <row r="41133" spans="10:10" x14ac:dyDescent="0.25">
      <c r="J41133" t="str">
        <f t="shared" si="893"/>
        <v/>
      </c>
    </row>
    <row r="41134" spans="10:10" x14ac:dyDescent="0.25">
      <c r="J41134" t="str">
        <f t="shared" si="893"/>
        <v/>
      </c>
    </row>
    <row r="41135" spans="10:10" x14ac:dyDescent="0.25">
      <c r="J41135" t="str">
        <f t="shared" si="893"/>
        <v/>
      </c>
    </row>
    <row r="41136" spans="10:10" x14ac:dyDescent="0.25">
      <c r="J41136" t="str">
        <f t="shared" si="893"/>
        <v/>
      </c>
    </row>
    <row r="41137" spans="10:10" x14ac:dyDescent="0.25">
      <c r="J41137" t="str">
        <f t="shared" si="893"/>
        <v/>
      </c>
    </row>
    <row r="41138" spans="10:10" x14ac:dyDescent="0.25">
      <c r="J41138" t="str">
        <f t="shared" si="893"/>
        <v/>
      </c>
    </row>
    <row r="41139" spans="10:10" x14ac:dyDescent="0.25">
      <c r="J41139" t="str">
        <f t="shared" si="893"/>
        <v/>
      </c>
    </row>
    <row r="41140" spans="10:10" x14ac:dyDescent="0.25">
      <c r="J41140" t="str">
        <f t="shared" si="893"/>
        <v/>
      </c>
    </row>
    <row r="41141" spans="10:10" x14ac:dyDescent="0.25">
      <c r="J41141" t="str">
        <f t="shared" si="893"/>
        <v/>
      </c>
    </row>
    <row r="41142" spans="10:10" x14ac:dyDescent="0.25">
      <c r="J41142" t="str">
        <f t="shared" si="893"/>
        <v/>
      </c>
    </row>
    <row r="41143" spans="10:10" x14ac:dyDescent="0.25">
      <c r="J41143" t="str">
        <f t="shared" si="893"/>
        <v/>
      </c>
    </row>
    <row r="41144" spans="10:10" x14ac:dyDescent="0.25">
      <c r="J41144" t="str">
        <f t="shared" si="893"/>
        <v/>
      </c>
    </row>
    <row r="41145" spans="10:10" x14ac:dyDescent="0.25">
      <c r="J41145" t="str">
        <f t="shared" si="893"/>
        <v/>
      </c>
    </row>
    <row r="41146" spans="10:10" x14ac:dyDescent="0.25">
      <c r="J41146" t="str">
        <f t="shared" si="893"/>
        <v/>
      </c>
    </row>
    <row r="41147" spans="10:10" x14ac:dyDescent="0.25">
      <c r="J41147" t="str">
        <f t="shared" si="893"/>
        <v/>
      </c>
    </row>
    <row r="41148" spans="10:10" x14ac:dyDescent="0.25">
      <c r="J41148" t="str">
        <f t="shared" si="893"/>
        <v/>
      </c>
    </row>
    <row r="41149" spans="10:10" x14ac:dyDescent="0.25">
      <c r="J41149" t="str">
        <f t="shared" si="893"/>
        <v/>
      </c>
    </row>
    <row r="41150" spans="10:10" x14ac:dyDescent="0.25">
      <c r="J41150" t="str">
        <f t="shared" si="893"/>
        <v/>
      </c>
    </row>
    <row r="41151" spans="10:10" x14ac:dyDescent="0.25">
      <c r="J41151" t="str">
        <f t="shared" si="893"/>
        <v/>
      </c>
    </row>
    <row r="41152" spans="10:10" x14ac:dyDescent="0.25">
      <c r="J41152" t="str">
        <f t="shared" si="893"/>
        <v/>
      </c>
    </row>
    <row r="41153" spans="10:10" x14ac:dyDescent="0.25">
      <c r="J41153" t="str">
        <f t="shared" si="893"/>
        <v/>
      </c>
    </row>
    <row r="41154" spans="10:10" x14ac:dyDescent="0.25">
      <c r="J41154" t="str">
        <f t="shared" si="893"/>
        <v/>
      </c>
    </row>
    <row r="41155" spans="10:10" x14ac:dyDescent="0.25">
      <c r="J41155" t="str">
        <f t="shared" ref="J41155:J41218" si="894">B41155&amp;C41155&amp;E41155&amp;IF(C41155="Skog",F41155&amp;G41155,"")</f>
        <v/>
      </c>
    </row>
    <row r="41156" spans="10:10" x14ac:dyDescent="0.25">
      <c r="J41156" t="str">
        <f t="shared" si="894"/>
        <v/>
      </c>
    </row>
    <row r="41157" spans="10:10" x14ac:dyDescent="0.25">
      <c r="J41157" t="str">
        <f t="shared" si="894"/>
        <v/>
      </c>
    </row>
    <row r="41158" spans="10:10" x14ac:dyDescent="0.25">
      <c r="J41158" t="str">
        <f t="shared" si="894"/>
        <v/>
      </c>
    </row>
    <row r="41159" spans="10:10" x14ac:dyDescent="0.25">
      <c r="J41159" t="str">
        <f t="shared" si="894"/>
        <v/>
      </c>
    </row>
    <row r="41160" spans="10:10" x14ac:dyDescent="0.25">
      <c r="J41160" t="str">
        <f t="shared" si="894"/>
        <v/>
      </c>
    </row>
    <row r="41161" spans="10:10" x14ac:dyDescent="0.25">
      <c r="J41161" t="str">
        <f t="shared" si="894"/>
        <v/>
      </c>
    </row>
    <row r="41162" spans="10:10" x14ac:dyDescent="0.25">
      <c r="J41162" t="str">
        <f t="shared" si="894"/>
        <v/>
      </c>
    </row>
    <row r="41163" spans="10:10" x14ac:dyDescent="0.25">
      <c r="J41163" t="str">
        <f t="shared" si="894"/>
        <v/>
      </c>
    </row>
    <row r="41164" spans="10:10" x14ac:dyDescent="0.25">
      <c r="J41164" t="str">
        <f t="shared" si="894"/>
        <v/>
      </c>
    </row>
    <row r="41165" spans="10:10" x14ac:dyDescent="0.25">
      <c r="J41165" t="str">
        <f t="shared" si="894"/>
        <v/>
      </c>
    </row>
    <row r="41166" spans="10:10" x14ac:dyDescent="0.25">
      <c r="J41166" t="str">
        <f t="shared" si="894"/>
        <v/>
      </c>
    </row>
    <row r="41167" spans="10:10" x14ac:dyDescent="0.25">
      <c r="J41167" t="str">
        <f t="shared" si="894"/>
        <v/>
      </c>
    </row>
    <row r="41168" spans="10:10" x14ac:dyDescent="0.25">
      <c r="J41168" t="str">
        <f t="shared" si="894"/>
        <v/>
      </c>
    </row>
    <row r="41169" spans="10:10" x14ac:dyDescent="0.25">
      <c r="J41169" t="str">
        <f t="shared" si="894"/>
        <v/>
      </c>
    </row>
    <row r="41170" spans="10:10" x14ac:dyDescent="0.25">
      <c r="J41170" t="str">
        <f t="shared" si="894"/>
        <v/>
      </c>
    </row>
    <row r="41171" spans="10:10" x14ac:dyDescent="0.25">
      <c r="J41171" t="str">
        <f t="shared" si="894"/>
        <v/>
      </c>
    </row>
    <row r="41172" spans="10:10" x14ac:dyDescent="0.25">
      <c r="J41172" t="str">
        <f t="shared" si="894"/>
        <v/>
      </c>
    </row>
    <row r="41173" spans="10:10" x14ac:dyDescent="0.25">
      <c r="J41173" t="str">
        <f t="shared" si="894"/>
        <v/>
      </c>
    </row>
    <row r="41174" spans="10:10" x14ac:dyDescent="0.25">
      <c r="J41174" t="str">
        <f t="shared" si="894"/>
        <v/>
      </c>
    </row>
    <row r="41175" spans="10:10" x14ac:dyDescent="0.25">
      <c r="J41175" t="str">
        <f t="shared" si="894"/>
        <v/>
      </c>
    </row>
    <row r="41176" spans="10:10" x14ac:dyDescent="0.25">
      <c r="J41176" t="str">
        <f t="shared" si="894"/>
        <v/>
      </c>
    </row>
    <row r="41177" spans="10:10" x14ac:dyDescent="0.25">
      <c r="J41177" t="str">
        <f t="shared" si="894"/>
        <v/>
      </c>
    </row>
    <row r="41178" spans="10:10" x14ac:dyDescent="0.25">
      <c r="J41178" t="str">
        <f t="shared" si="894"/>
        <v/>
      </c>
    </row>
    <row r="41179" spans="10:10" x14ac:dyDescent="0.25">
      <c r="J41179" t="str">
        <f t="shared" si="894"/>
        <v/>
      </c>
    </row>
    <row r="41180" spans="10:10" x14ac:dyDescent="0.25">
      <c r="J41180" t="str">
        <f t="shared" si="894"/>
        <v/>
      </c>
    </row>
    <row r="41181" spans="10:10" x14ac:dyDescent="0.25">
      <c r="J41181" t="str">
        <f t="shared" si="894"/>
        <v/>
      </c>
    </row>
    <row r="41182" spans="10:10" x14ac:dyDescent="0.25">
      <c r="J41182" t="str">
        <f t="shared" si="894"/>
        <v/>
      </c>
    </row>
    <row r="41183" spans="10:10" x14ac:dyDescent="0.25">
      <c r="J41183" t="str">
        <f t="shared" si="894"/>
        <v/>
      </c>
    </row>
    <row r="41184" spans="10:10" x14ac:dyDescent="0.25">
      <c r="J41184" t="str">
        <f t="shared" si="894"/>
        <v/>
      </c>
    </row>
    <row r="41185" spans="10:10" x14ac:dyDescent="0.25">
      <c r="J41185" t="str">
        <f t="shared" si="894"/>
        <v/>
      </c>
    </row>
    <row r="41186" spans="10:10" x14ac:dyDescent="0.25">
      <c r="J41186" t="str">
        <f t="shared" si="894"/>
        <v/>
      </c>
    </row>
    <row r="41187" spans="10:10" x14ac:dyDescent="0.25">
      <c r="J41187" t="str">
        <f t="shared" si="894"/>
        <v/>
      </c>
    </row>
    <row r="41188" spans="10:10" x14ac:dyDescent="0.25">
      <c r="J41188" t="str">
        <f t="shared" si="894"/>
        <v/>
      </c>
    </row>
    <row r="41189" spans="10:10" x14ac:dyDescent="0.25">
      <c r="J41189" t="str">
        <f t="shared" si="894"/>
        <v/>
      </c>
    </row>
    <row r="41190" spans="10:10" x14ac:dyDescent="0.25">
      <c r="J41190" t="str">
        <f t="shared" si="894"/>
        <v/>
      </c>
    </row>
    <row r="41191" spans="10:10" x14ac:dyDescent="0.25">
      <c r="J41191" t="str">
        <f t="shared" si="894"/>
        <v/>
      </c>
    </row>
    <row r="41192" spans="10:10" x14ac:dyDescent="0.25">
      <c r="J41192" t="str">
        <f t="shared" si="894"/>
        <v/>
      </c>
    </row>
    <row r="41193" spans="10:10" x14ac:dyDescent="0.25">
      <c r="J41193" t="str">
        <f t="shared" si="894"/>
        <v/>
      </c>
    </row>
    <row r="41194" spans="10:10" x14ac:dyDescent="0.25">
      <c r="J41194" t="str">
        <f t="shared" si="894"/>
        <v/>
      </c>
    </row>
    <row r="41195" spans="10:10" x14ac:dyDescent="0.25">
      <c r="J41195" t="str">
        <f t="shared" si="894"/>
        <v/>
      </c>
    </row>
    <row r="41196" spans="10:10" x14ac:dyDescent="0.25">
      <c r="J41196" t="str">
        <f t="shared" si="894"/>
        <v/>
      </c>
    </row>
    <row r="41197" spans="10:10" x14ac:dyDescent="0.25">
      <c r="J41197" t="str">
        <f t="shared" si="894"/>
        <v/>
      </c>
    </row>
    <row r="41198" spans="10:10" x14ac:dyDescent="0.25">
      <c r="J41198" t="str">
        <f t="shared" si="894"/>
        <v/>
      </c>
    </row>
    <row r="41199" spans="10:10" x14ac:dyDescent="0.25">
      <c r="J41199" t="str">
        <f t="shared" si="894"/>
        <v/>
      </c>
    </row>
    <row r="41200" spans="10:10" x14ac:dyDescent="0.25">
      <c r="J41200" t="str">
        <f t="shared" si="894"/>
        <v/>
      </c>
    </row>
    <row r="41201" spans="10:10" x14ac:dyDescent="0.25">
      <c r="J41201" t="str">
        <f t="shared" si="894"/>
        <v/>
      </c>
    </row>
    <row r="41202" spans="10:10" x14ac:dyDescent="0.25">
      <c r="J41202" t="str">
        <f t="shared" si="894"/>
        <v/>
      </c>
    </row>
    <row r="41203" spans="10:10" x14ac:dyDescent="0.25">
      <c r="J41203" t="str">
        <f t="shared" si="894"/>
        <v/>
      </c>
    </row>
    <row r="41204" spans="10:10" x14ac:dyDescent="0.25">
      <c r="J41204" t="str">
        <f t="shared" si="894"/>
        <v/>
      </c>
    </row>
    <row r="41205" spans="10:10" x14ac:dyDescent="0.25">
      <c r="J41205" t="str">
        <f t="shared" si="894"/>
        <v/>
      </c>
    </row>
    <row r="41206" spans="10:10" x14ac:dyDescent="0.25">
      <c r="J41206" t="str">
        <f t="shared" si="894"/>
        <v/>
      </c>
    </row>
    <row r="41207" spans="10:10" x14ac:dyDescent="0.25">
      <c r="J41207" t="str">
        <f t="shared" si="894"/>
        <v/>
      </c>
    </row>
    <row r="41208" spans="10:10" x14ac:dyDescent="0.25">
      <c r="J41208" t="str">
        <f t="shared" si="894"/>
        <v/>
      </c>
    </row>
    <row r="41209" spans="10:10" x14ac:dyDescent="0.25">
      <c r="J41209" t="str">
        <f t="shared" si="894"/>
        <v/>
      </c>
    </row>
    <row r="41210" spans="10:10" x14ac:dyDescent="0.25">
      <c r="J41210" t="str">
        <f t="shared" si="894"/>
        <v/>
      </c>
    </row>
    <row r="41211" spans="10:10" x14ac:dyDescent="0.25">
      <c r="J41211" t="str">
        <f t="shared" si="894"/>
        <v/>
      </c>
    </row>
    <row r="41212" spans="10:10" x14ac:dyDescent="0.25">
      <c r="J41212" t="str">
        <f t="shared" si="894"/>
        <v/>
      </c>
    </row>
    <row r="41213" spans="10:10" x14ac:dyDescent="0.25">
      <c r="J41213" t="str">
        <f t="shared" si="894"/>
        <v/>
      </c>
    </row>
    <row r="41214" spans="10:10" x14ac:dyDescent="0.25">
      <c r="J41214" t="str">
        <f t="shared" si="894"/>
        <v/>
      </c>
    </row>
    <row r="41215" spans="10:10" x14ac:dyDescent="0.25">
      <c r="J41215" t="str">
        <f t="shared" si="894"/>
        <v/>
      </c>
    </row>
    <row r="41216" spans="10:10" x14ac:dyDescent="0.25">
      <c r="J41216" t="str">
        <f t="shared" si="894"/>
        <v/>
      </c>
    </row>
    <row r="41217" spans="10:10" x14ac:dyDescent="0.25">
      <c r="J41217" t="str">
        <f t="shared" si="894"/>
        <v/>
      </c>
    </row>
    <row r="41218" spans="10:10" x14ac:dyDescent="0.25">
      <c r="J41218" t="str">
        <f t="shared" si="894"/>
        <v/>
      </c>
    </row>
    <row r="41219" spans="10:10" x14ac:dyDescent="0.25">
      <c r="J41219" t="str">
        <f t="shared" ref="J41219:J41282" si="895">B41219&amp;C41219&amp;E41219&amp;IF(C41219="Skog",F41219&amp;G41219,"")</f>
        <v/>
      </c>
    </row>
    <row r="41220" spans="10:10" x14ac:dyDescent="0.25">
      <c r="J41220" t="str">
        <f t="shared" si="895"/>
        <v/>
      </c>
    </row>
    <row r="41221" spans="10:10" x14ac:dyDescent="0.25">
      <c r="J41221" t="str">
        <f t="shared" si="895"/>
        <v/>
      </c>
    </row>
    <row r="41222" spans="10:10" x14ac:dyDescent="0.25">
      <c r="J41222" t="str">
        <f t="shared" si="895"/>
        <v/>
      </c>
    </row>
    <row r="41223" spans="10:10" x14ac:dyDescent="0.25">
      <c r="J41223" t="str">
        <f t="shared" si="895"/>
        <v/>
      </c>
    </row>
    <row r="41224" spans="10:10" x14ac:dyDescent="0.25">
      <c r="J41224" t="str">
        <f t="shared" si="895"/>
        <v/>
      </c>
    </row>
    <row r="41225" spans="10:10" x14ac:dyDescent="0.25">
      <c r="J41225" t="str">
        <f t="shared" si="895"/>
        <v/>
      </c>
    </row>
    <row r="41226" spans="10:10" x14ac:dyDescent="0.25">
      <c r="J41226" t="str">
        <f t="shared" si="895"/>
        <v/>
      </c>
    </row>
    <row r="41227" spans="10:10" x14ac:dyDescent="0.25">
      <c r="J41227" t="str">
        <f t="shared" si="895"/>
        <v/>
      </c>
    </row>
    <row r="41228" spans="10:10" x14ac:dyDescent="0.25">
      <c r="J41228" t="str">
        <f t="shared" si="895"/>
        <v/>
      </c>
    </row>
    <row r="41229" spans="10:10" x14ac:dyDescent="0.25">
      <c r="J41229" t="str">
        <f t="shared" si="895"/>
        <v/>
      </c>
    </row>
    <row r="41230" spans="10:10" x14ac:dyDescent="0.25">
      <c r="J41230" t="str">
        <f t="shared" si="895"/>
        <v/>
      </c>
    </row>
    <row r="41231" spans="10:10" x14ac:dyDescent="0.25">
      <c r="J41231" t="str">
        <f t="shared" si="895"/>
        <v/>
      </c>
    </row>
    <row r="41232" spans="10:10" x14ac:dyDescent="0.25">
      <c r="J41232" t="str">
        <f t="shared" si="895"/>
        <v/>
      </c>
    </row>
    <row r="41233" spans="10:10" x14ac:dyDescent="0.25">
      <c r="J41233" t="str">
        <f t="shared" si="895"/>
        <v/>
      </c>
    </row>
    <row r="41234" spans="10:10" x14ac:dyDescent="0.25">
      <c r="J41234" t="str">
        <f t="shared" si="895"/>
        <v/>
      </c>
    </row>
    <row r="41235" spans="10:10" x14ac:dyDescent="0.25">
      <c r="J41235" t="str">
        <f t="shared" si="895"/>
        <v/>
      </c>
    </row>
    <row r="41236" spans="10:10" x14ac:dyDescent="0.25">
      <c r="J41236" t="str">
        <f t="shared" si="895"/>
        <v/>
      </c>
    </row>
    <row r="41237" spans="10:10" x14ac:dyDescent="0.25">
      <c r="J41237" t="str">
        <f t="shared" si="895"/>
        <v/>
      </c>
    </row>
    <row r="41238" spans="10:10" x14ac:dyDescent="0.25">
      <c r="J41238" t="str">
        <f t="shared" si="895"/>
        <v/>
      </c>
    </row>
    <row r="41239" spans="10:10" x14ac:dyDescent="0.25">
      <c r="J41239" t="str">
        <f t="shared" si="895"/>
        <v/>
      </c>
    </row>
    <row r="41240" spans="10:10" x14ac:dyDescent="0.25">
      <c r="J41240" t="str">
        <f t="shared" si="895"/>
        <v/>
      </c>
    </row>
    <row r="41241" spans="10:10" x14ac:dyDescent="0.25">
      <c r="J41241" t="str">
        <f t="shared" si="895"/>
        <v/>
      </c>
    </row>
    <row r="41242" spans="10:10" x14ac:dyDescent="0.25">
      <c r="J41242" t="str">
        <f t="shared" si="895"/>
        <v/>
      </c>
    </row>
    <row r="41243" spans="10:10" x14ac:dyDescent="0.25">
      <c r="J41243" t="str">
        <f t="shared" si="895"/>
        <v/>
      </c>
    </row>
    <row r="41244" spans="10:10" x14ac:dyDescent="0.25">
      <c r="J41244" t="str">
        <f t="shared" si="895"/>
        <v/>
      </c>
    </row>
    <row r="41245" spans="10:10" x14ac:dyDescent="0.25">
      <c r="J41245" t="str">
        <f t="shared" si="895"/>
        <v/>
      </c>
    </row>
    <row r="41246" spans="10:10" x14ac:dyDescent="0.25">
      <c r="J41246" t="str">
        <f t="shared" si="895"/>
        <v/>
      </c>
    </row>
    <row r="41247" spans="10:10" x14ac:dyDescent="0.25">
      <c r="J41247" t="str">
        <f t="shared" si="895"/>
        <v/>
      </c>
    </row>
    <row r="41248" spans="10:10" x14ac:dyDescent="0.25">
      <c r="J41248" t="str">
        <f t="shared" si="895"/>
        <v/>
      </c>
    </row>
    <row r="41249" spans="10:10" x14ac:dyDescent="0.25">
      <c r="J41249" t="str">
        <f t="shared" si="895"/>
        <v/>
      </c>
    </row>
    <row r="41250" spans="10:10" x14ac:dyDescent="0.25">
      <c r="J41250" t="str">
        <f t="shared" si="895"/>
        <v/>
      </c>
    </row>
    <row r="41251" spans="10:10" x14ac:dyDescent="0.25">
      <c r="J41251" t="str">
        <f t="shared" si="895"/>
        <v/>
      </c>
    </row>
    <row r="41252" spans="10:10" x14ac:dyDescent="0.25">
      <c r="J41252" t="str">
        <f t="shared" si="895"/>
        <v/>
      </c>
    </row>
    <row r="41253" spans="10:10" x14ac:dyDescent="0.25">
      <c r="J41253" t="str">
        <f t="shared" si="895"/>
        <v/>
      </c>
    </row>
    <row r="41254" spans="10:10" x14ac:dyDescent="0.25">
      <c r="J41254" t="str">
        <f t="shared" si="895"/>
        <v/>
      </c>
    </row>
    <row r="41255" spans="10:10" x14ac:dyDescent="0.25">
      <c r="J41255" t="str">
        <f t="shared" si="895"/>
        <v/>
      </c>
    </row>
    <row r="41256" spans="10:10" x14ac:dyDescent="0.25">
      <c r="J41256" t="str">
        <f t="shared" si="895"/>
        <v/>
      </c>
    </row>
    <row r="41257" spans="10:10" x14ac:dyDescent="0.25">
      <c r="J41257" t="str">
        <f t="shared" si="895"/>
        <v/>
      </c>
    </row>
    <row r="41258" spans="10:10" x14ac:dyDescent="0.25">
      <c r="J41258" t="str">
        <f t="shared" si="895"/>
        <v/>
      </c>
    </row>
    <row r="41259" spans="10:10" x14ac:dyDescent="0.25">
      <c r="J41259" t="str">
        <f t="shared" si="895"/>
        <v/>
      </c>
    </row>
    <row r="41260" spans="10:10" x14ac:dyDescent="0.25">
      <c r="J41260" t="str">
        <f t="shared" si="895"/>
        <v/>
      </c>
    </row>
    <row r="41261" spans="10:10" x14ac:dyDescent="0.25">
      <c r="J41261" t="str">
        <f t="shared" si="895"/>
        <v/>
      </c>
    </row>
    <row r="41262" spans="10:10" x14ac:dyDescent="0.25">
      <c r="J41262" t="str">
        <f t="shared" si="895"/>
        <v/>
      </c>
    </row>
    <row r="41263" spans="10:10" x14ac:dyDescent="0.25">
      <c r="J41263" t="str">
        <f t="shared" si="895"/>
        <v/>
      </c>
    </row>
    <row r="41264" spans="10:10" x14ac:dyDescent="0.25">
      <c r="J41264" t="str">
        <f t="shared" si="895"/>
        <v/>
      </c>
    </row>
    <row r="41265" spans="10:10" x14ac:dyDescent="0.25">
      <c r="J41265" t="str">
        <f t="shared" si="895"/>
        <v/>
      </c>
    </row>
    <row r="41266" spans="10:10" x14ac:dyDescent="0.25">
      <c r="J41266" t="str">
        <f t="shared" si="895"/>
        <v/>
      </c>
    </row>
    <row r="41267" spans="10:10" x14ac:dyDescent="0.25">
      <c r="J41267" t="str">
        <f t="shared" si="895"/>
        <v/>
      </c>
    </row>
    <row r="41268" spans="10:10" x14ac:dyDescent="0.25">
      <c r="J41268" t="str">
        <f t="shared" si="895"/>
        <v/>
      </c>
    </row>
    <row r="41269" spans="10:10" x14ac:dyDescent="0.25">
      <c r="J41269" t="str">
        <f t="shared" si="895"/>
        <v/>
      </c>
    </row>
    <row r="41270" spans="10:10" x14ac:dyDescent="0.25">
      <c r="J41270" t="str">
        <f t="shared" si="895"/>
        <v/>
      </c>
    </row>
    <row r="41271" spans="10:10" x14ac:dyDescent="0.25">
      <c r="J41271" t="str">
        <f t="shared" si="895"/>
        <v/>
      </c>
    </row>
    <row r="41272" spans="10:10" x14ac:dyDescent="0.25">
      <c r="J41272" t="str">
        <f t="shared" si="895"/>
        <v/>
      </c>
    </row>
    <row r="41273" spans="10:10" x14ac:dyDescent="0.25">
      <c r="J41273" t="str">
        <f t="shared" si="895"/>
        <v/>
      </c>
    </row>
    <row r="41274" spans="10:10" x14ac:dyDescent="0.25">
      <c r="J41274" t="str">
        <f t="shared" si="895"/>
        <v/>
      </c>
    </row>
    <row r="41275" spans="10:10" x14ac:dyDescent="0.25">
      <c r="J41275" t="str">
        <f t="shared" si="895"/>
        <v/>
      </c>
    </row>
    <row r="41276" spans="10:10" x14ac:dyDescent="0.25">
      <c r="J41276" t="str">
        <f t="shared" si="895"/>
        <v/>
      </c>
    </row>
    <row r="41277" spans="10:10" x14ac:dyDescent="0.25">
      <c r="J41277" t="str">
        <f t="shared" si="895"/>
        <v/>
      </c>
    </row>
    <row r="41278" spans="10:10" x14ac:dyDescent="0.25">
      <c r="J41278" t="str">
        <f t="shared" si="895"/>
        <v/>
      </c>
    </row>
    <row r="41279" spans="10:10" x14ac:dyDescent="0.25">
      <c r="J41279" t="str">
        <f t="shared" si="895"/>
        <v/>
      </c>
    </row>
    <row r="41280" spans="10:10" x14ac:dyDescent="0.25">
      <c r="J41280" t="str">
        <f t="shared" si="895"/>
        <v/>
      </c>
    </row>
    <row r="41281" spans="10:10" x14ac:dyDescent="0.25">
      <c r="J41281" t="str">
        <f t="shared" si="895"/>
        <v/>
      </c>
    </row>
    <row r="41282" spans="10:10" x14ac:dyDescent="0.25">
      <c r="J41282" t="str">
        <f t="shared" si="895"/>
        <v/>
      </c>
    </row>
    <row r="41283" spans="10:10" x14ac:dyDescent="0.25">
      <c r="J41283" t="str">
        <f t="shared" ref="J41283:J41346" si="896">B41283&amp;C41283&amp;E41283&amp;IF(C41283="Skog",F41283&amp;G41283,"")</f>
        <v/>
      </c>
    </row>
    <row r="41284" spans="10:10" x14ac:dyDescent="0.25">
      <c r="J41284" t="str">
        <f t="shared" si="896"/>
        <v/>
      </c>
    </row>
    <row r="41285" spans="10:10" x14ac:dyDescent="0.25">
      <c r="J41285" t="str">
        <f t="shared" si="896"/>
        <v/>
      </c>
    </row>
    <row r="41286" spans="10:10" x14ac:dyDescent="0.25">
      <c r="J41286" t="str">
        <f t="shared" si="896"/>
        <v/>
      </c>
    </row>
    <row r="41287" spans="10:10" x14ac:dyDescent="0.25">
      <c r="J41287" t="str">
        <f t="shared" si="896"/>
        <v/>
      </c>
    </row>
    <row r="41288" spans="10:10" x14ac:dyDescent="0.25">
      <c r="J41288" t="str">
        <f t="shared" si="896"/>
        <v/>
      </c>
    </row>
    <row r="41289" spans="10:10" x14ac:dyDescent="0.25">
      <c r="J41289" t="str">
        <f t="shared" si="896"/>
        <v/>
      </c>
    </row>
    <row r="41290" spans="10:10" x14ac:dyDescent="0.25">
      <c r="J41290" t="str">
        <f t="shared" si="896"/>
        <v/>
      </c>
    </row>
    <row r="41291" spans="10:10" x14ac:dyDescent="0.25">
      <c r="J41291" t="str">
        <f t="shared" si="896"/>
        <v/>
      </c>
    </row>
    <row r="41292" spans="10:10" x14ac:dyDescent="0.25">
      <c r="J41292" t="str">
        <f t="shared" si="896"/>
        <v/>
      </c>
    </row>
    <row r="41293" spans="10:10" x14ac:dyDescent="0.25">
      <c r="J41293" t="str">
        <f t="shared" si="896"/>
        <v/>
      </c>
    </row>
    <row r="41294" spans="10:10" x14ac:dyDescent="0.25">
      <c r="J41294" t="str">
        <f t="shared" si="896"/>
        <v/>
      </c>
    </row>
    <row r="41295" spans="10:10" x14ac:dyDescent="0.25">
      <c r="J41295" t="str">
        <f t="shared" si="896"/>
        <v/>
      </c>
    </row>
    <row r="41296" spans="10:10" x14ac:dyDescent="0.25">
      <c r="J41296" t="str">
        <f t="shared" si="896"/>
        <v/>
      </c>
    </row>
    <row r="41297" spans="10:10" x14ac:dyDescent="0.25">
      <c r="J41297" t="str">
        <f t="shared" si="896"/>
        <v/>
      </c>
    </row>
    <row r="41298" spans="10:10" x14ac:dyDescent="0.25">
      <c r="J41298" t="str">
        <f t="shared" si="896"/>
        <v/>
      </c>
    </row>
    <row r="41299" spans="10:10" x14ac:dyDescent="0.25">
      <c r="J41299" t="str">
        <f t="shared" si="896"/>
        <v/>
      </c>
    </row>
    <row r="41300" spans="10:10" x14ac:dyDescent="0.25">
      <c r="J41300" t="str">
        <f t="shared" si="896"/>
        <v/>
      </c>
    </row>
    <row r="41301" spans="10:10" x14ac:dyDescent="0.25">
      <c r="J41301" t="str">
        <f t="shared" si="896"/>
        <v/>
      </c>
    </row>
    <row r="41302" spans="10:10" x14ac:dyDescent="0.25">
      <c r="J41302" t="str">
        <f t="shared" si="896"/>
        <v/>
      </c>
    </row>
    <row r="41303" spans="10:10" x14ac:dyDescent="0.25">
      <c r="J41303" t="str">
        <f t="shared" si="896"/>
        <v/>
      </c>
    </row>
    <row r="41304" spans="10:10" x14ac:dyDescent="0.25">
      <c r="J41304" t="str">
        <f t="shared" si="896"/>
        <v/>
      </c>
    </row>
    <row r="41305" spans="10:10" x14ac:dyDescent="0.25">
      <c r="J41305" t="str">
        <f t="shared" si="896"/>
        <v/>
      </c>
    </row>
    <row r="41306" spans="10:10" x14ac:dyDescent="0.25">
      <c r="J41306" t="str">
        <f t="shared" si="896"/>
        <v/>
      </c>
    </row>
    <row r="41307" spans="10:10" x14ac:dyDescent="0.25">
      <c r="J41307" t="str">
        <f t="shared" si="896"/>
        <v/>
      </c>
    </row>
    <row r="41308" spans="10:10" x14ac:dyDescent="0.25">
      <c r="J41308" t="str">
        <f t="shared" si="896"/>
        <v/>
      </c>
    </row>
    <row r="41309" spans="10:10" x14ac:dyDescent="0.25">
      <c r="J41309" t="str">
        <f t="shared" si="896"/>
        <v/>
      </c>
    </row>
    <row r="41310" spans="10:10" x14ac:dyDescent="0.25">
      <c r="J41310" t="str">
        <f t="shared" si="896"/>
        <v/>
      </c>
    </row>
    <row r="41311" spans="10:10" x14ac:dyDescent="0.25">
      <c r="J41311" t="str">
        <f t="shared" si="896"/>
        <v/>
      </c>
    </row>
    <row r="41312" spans="10:10" x14ac:dyDescent="0.25">
      <c r="J41312" t="str">
        <f t="shared" si="896"/>
        <v/>
      </c>
    </row>
    <row r="41313" spans="10:10" x14ac:dyDescent="0.25">
      <c r="J41313" t="str">
        <f t="shared" si="896"/>
        <v/>
      </c>
    </row>
    <row r="41314" spans="10:10" x14ac:dyDescent="0.25">
      <c r="J41314" t="str">
        <f t="shared" si="896"/>
        <v/>
      </c>
    </row>
    <row r="41315" spans="10:10" x14ac:dyDescent="0.25">
      <c r="J41315" t="str">
        <f t="shared" si="896"/>
        <v/>
      </c>
    </row>
    <row r="41316" spans="10:10" x14ac:dyDescent="0.25">
      <c r="J41316" t="str">
        <f t="shared" si="896"/>
        <v/>
      </c>
    </row>
    <row r="41317" spans="10:10" x14ac:dyDescent="0.25">
      <c r="J41317" t="str">
        <f t="shared" si="896"/>
        <v/>
      </c>
    </row>
    <row r="41318" spans="10:10" x14ac:dyDescent="0.25">
      <c r="J41318" t="str">
        <f t="shared" si="896"/>
        <v/>
      </c>
    </row>
    <row r="41319" spans="10:10" x14ac:dyDescent="0.25">
      <c r="J41319" t="str">
        <f t="shared" si="896"/>
        <v/>
      </c>
    </row>
    <row r="41320" spans="10:10" x14ac:dyDescent="0.25">
      <c r="J41320" t="str">
        <f t="shared" si="896"/>
        <v/>
      </c>
    </row>
    <row r="41321" spans="10:10" x14ac:dyDescent="0.25">
      <c r="J41321" t="str">
        <f t="shared" si="896"/>
        <v/>
      </c>
    </row>
    <row r="41322" spans="10:10" x14ac:dyDescent="0.25">
      <c r="J41322" t="str">
        <f t="shared" si="896"/>
        <v/>
      </c>
    </row>
    <row r="41323" spans="10:10" x14ac:dyDescent="0.25">
      <c r="J41323" t="str">
        <f t="shared" si="896"/>
        <v/>
      </c>
    </row>
    <row r="41324" spans="10:10" x14ac:dyDescent="0.25">
      <c r="J41324" t="str">
        <f t="shared" si="896"/>
        <v/>
      </c>
    </row>
    <row r="41325" spans="10:10" x14ac:dyDescent="0.25">
      <c r="J41325" t="str">
        <f t="shared" si="896"/>
        <v/>
      </c>
    </row>
    <row r="41326" spans="10:10" x14ac:dyDescent="0.25">
      <c r="J41326" t="str">
        <f t="shared" si="896"/>
        <v/>
      </c>
    </row>
    <row r="41327" spans="10:10" x14ac:dyDescent="0.25">
      <c r="J41327" t="str">
        <f t="shared" si="896"/>
        <v/>
      </c>
    </row>
    <row r="41328" spans="10:10" x14ac:dyDescent="0.25">
      <c r="J41328" t="str">
        <f t="shared" si="896"/>
        <v/>
      </c>
    </row>
    <row r="41329" spans="10:10" x14ac:dyDescent="0.25">
      <c r="J41329" t="str">
        <f t="shared" si="896"/>
        <v/>
      </c>
    </row>
    <row r="41330" spans="10:10" x14ac:dyDescent="0.25">
      <c r="J41330" t="str">
        <f t="shared" si="896"/>
        <v/>
      </c>
    </row>
    <row r="41331" spans="10:10" x14ac:dyDescent="0.25">
      <c r="J41331" t="str">
        <f t="shared" si="896"/>
        <v/>
      </c>
    </row>
    <row r="41332" spans="10:10" x14ac:dyDescent="0.25">
      <c r="J41332" t="str">
        <f t="shared" si="896"/>
        <v/>
      </c>
    </row>
    <row r="41333" spans="10:10" x14ac:dyDescent="0.25">
      <c r="J41333" t="str">
        <f t="shared" si="896"/>
        <v/>
      </c>
    </row>
    <row r="41334" spans="10:10" x14ac:dyDescent="0.25">
      <c r="J41334" t="str">
        <f t="shared" si="896"/>
        <v/>
      </c>
    </row>
    <row r="41335" spans="10:10" x14ac:dyDescent="0.25">
      <c r="J41335" t="str">
        <f t="shared" si="896"/>
        <v/>
      </c>
    </row>
    <row r="41336" spans="10:10" x14ac:dyDescent="0.25">
      <c r="J41336" t="str">
        <f t="shared" si="896"/>
        <v/>
      </c>
    </row>
    <row r="41337" spans="10:10" x14ac:dyDescent="0.25">
      <c r="J41337" t="str">
        <f t="shared" si="896"/>
        <v/>
      </c>
    </row>
    <row r="41338" spans="10:10" x14ac:dyDescent="0.25">
      <c r="J41338" t="str">
        <f t="shared" si="896"/>
        <v/>
      </c>
    </row>
    <row r="41339" spans="10:10" x14ac:dyDescent="0.25">
      <c r="J41339" t="str">
        <f t="shared" si="896"/>
        <v/>
      </c>
    </row>
    <row r="41340" spans="10:10" x14ac:dyDescent="0.25">
      <c r="J41340" t="str">
        <f t="shared" si="896"/>
        <v/>
      </c>
    </row>
    <row r="41341" spans="10:10" x14ac:dyDescent="0.25">
      <c r="J41341" t="str">
        <f t="shared" si="896"/>
        <v/>
      </c>
    </row>
    <row r="41342" spans="10:10" x14ac:dyDescent="0.25">
      <c r="J41342" t="str">
        <f t="shared" si="896"/>
        <v/>
      </c>
    </row>
    <row r="41343" spans="10:10" x14ac:dyDescent="0.25">
      <c r="J41343" t="str">
        <f t="shared" si="896"/>
        <v/>
      </c>
    </row>
    <row r="41344" spans="10:10" x14ac:dyDescent="0.25">
      <c r="J41344" t="str">
        <f t="shared" si="896"/>
        <v/>
      </c>
    </row>
    <row r="41345" spans="10:10" x14ac:dyDescent="0.25">
      <c r="J41345" t="str">
        <f t="shared" si="896"/>
        <v/>
      </c>
    </row>
    <row r="41346" spans="10:10" x14ac:dyDescent="0.25">
      <c r="J41346" t="str">
        <f t="shared" si="896"/>
        <v/>
      </c>
    </row>
    <row r="41347" spans="10:10" x14ac:dyDescent="0.25">
      <c r="J41347" t="str">
        <f t="shared" ref="J41347:J41410" si="897">B41347&amp;C41347&amp;E41347&amp;IF(C41347="Skog",F41347&amp;G41347,"")</f>
        <v/>
      </c>
    </row>
    <row r="41348" spans="10:10" x14ac:dyDescent="0.25">
      <c r="J41348" t="str">
        <f t="shared" si="897"/>
        <v/>
      </c>
    </row>
    <row r="41349" spans="10:10" x14ac:dyDescent="0.25">
      <c r="J41349" t="str">
        <f t="shared" si="897"/>
        <v/>
      </c>
    </row>
    <row r="41350" spans="10:10" x14ac:dyDescent="0.25">
      <c r="J41350" t="str">
        <f t="shared" si="897"/>
        <v/>
      </c>
    </row>
    <row r="41351" spans="10:10" x14ac:dyDescent="0.25">
      <c r="J41351" t="str">
        <f t="shared" si="897"/>
        <v/>
      </c>
    </row>
    <row r="41352" spans="10:10" x14ac:dyDescent="0.25">
      <c r="J41352" t="str">
        <f t="shared" si="897"/>
        <v/>
      </c>
    </row>
    <row r="41353" spans="10:10" x14ac:dyDescent="0.25">
      <c r="J41353" t="str">
        <f t="shared" si="897"/>
        <v/>
      </c>
    </row>
    <row r="41354" spans="10:10" x14ac:dyDescent="0.25">
      <c r="J41354" t="str">
        <f t="shared" si="897"/>
        <v/>
      </c>
    </row>
    <row r="41355" spans="10:10" x14ac:dyDescent="0.25">
      <c r="J41355" t="str">
        <f t="shared" si="897"/>
        <v/>
      </c>
    </row>
    <row r="41356" spans="10:10" x14ac:dyDescent="0.25">
      <c r="J41356" t="str">
        <f t="shared" si="897"/>
        <v/>
      </c>
    </row>
    <row r="41357" spans="10:10" x14ac:dyDescent="0.25">
      <c r="J41357" t="str">
        <f t="shared" si="897"/>
        <v/>
      </c>
    </row>
    <row r="41358" spans="10:10" x14ac:dyDescent="0.25">
      <c r="J41358" t="str">
        <f t="shared" si="897"/>
        <v/>
      </c>
    </row>
    <row r="41359" spans="10:10" x14ac:dyDescent="0.25">
      <c r="J41359" t="str">
        <f t="shared" si="897"/>
        <v/>
      </c>
    </row>
    <row r="41360" spans="10:10" x14ac:dyDescent="0.25">
      <c r="J41360" t="str">
        <f t="shared" si="897"/>
        <v/>
      </c>
    </row>
    <row r="41361" spans="10:10" x14ac:dyDescent="0.25">
      <c r="J41361" t="str">
        <f t="shared" si="897"/>
        <v/>
      </c>
    </row>
    <row r="41362" spans="10:10" x14ac:dyDescent="0.25">
      <c r="J41362" t="str">
        <f t="shared" si="897"/>
        <v/>
      </c>
    </row>
    <row r="41363" spans="10:10" x14ac:dyDescent="0.25">
      <c r="J41363" t="str">
        <f t="shared" si="897"/>
        <v/>
      </c>
    </row>
    <row r="41364" spans="10:10" x14ac:dyDescent="0.25">
      <c r="J41364" t="str">
        <f t="shared" si="897"/>
        <v/>
      </c>
    </row>
    <row r="41365" spans="10:10" x14ac:dyDescent="0.25">
      <c r="J41365" t="str">
        <f t="shared" si="897"/>
        <v/>
      </c>
    </row>
    <row r="41366" spans="10:10" x14ac:dyDescent="0.25">
      <c r="J41366" t="str">
        <f t="shared" si="897"/>
        <v/>
      </c>
    </row>
    <row r="41367" spans="10:10" x14ac:dyDescent="0.25">
      <c r="J41367" t="str">
        <f t="shared" si="897"/>
        <v/>
      </c>
    </row>
    <row r="41368" spans="10:10" x14ac:dyDescent="0.25">
      <c r="J41368" t="str">
        <f t="shared" si="897"/>
        <v/>
      </c>
    </row>
    <row r="41369" spans="10:10" x14ac:dyDescent="0.25">
      <c r="J41369" t="str">
        <f t="shared" si="897"/>
        <v/>
      </c>
    </row>
    <row r="41370" spans="10:10" x14ac:dyDescent="0.25">
      <c r="J41370" t="str">
        <f t="shared" si="897"/>
        <v/>
      </c>
    </row>
    <row r="41371" spans="10:10" x14ac:dyDescent="0.25">
      <c r="J41371" t="str">
        <f t="shared" si="897"/>
        <v/>
      </c>
    </row>
    <row r="41372" spans="10:10" x14ac:dyDescent="0.25">
      <c r="J41372" t="str">
        <f t="shared" si="897"/>
        <v/>
      </c>
    </row>
    <row r="41373" spans="10:10" x14ac:dyDescent="0.25">
      <c r="J41373" t="str">
        <f t="shared" si="897"/>
        <v/>
      </c>
    </row>
    <row r="41374" spans="10:10" x14ac:dyDescent="0.25">
      <c r="J41374" t="str">
        <f t="shared" si="897"/>
        <v/>
      </c>
    </row>
    <row r="41375" spans="10:10" x14ac:dyDescent="0.25">
      <c r="J41375" t="str">
        <f t="shared" si="897"/>
        <v/>
      </c>
    </row>
    <row r="41376" spans="10:10" x14ac:dyDescent="0.25">
      <c r="J41376" t="str">
        <f t="shared" si="897"/>
        <v/>
      </c>
    </row>
    <row r="41377" spans="10:10" x14ac:dyDescent="0.25">
      <c r="J41377" t="str">
        <f t="shared" si="897"/>
        <v/>
      </c>
    </row>
    <row r="41378" spans="10:10" x14ac:dyDescent="0.25">
      <c r="J41378" t="str">
        <f t="shared" si="897"/>
        <v/>
      </c>
    </row>
    <row r="41379" spans="10:10" x14ac:dyDescent="0.25">
      <c r="J41379" t="str">
        <f t="shared" si="897"/>
        <v/>
      </c>
    </row>
    <row r="41380" spans="10:10" x14ac:dyDescent="0.25">
      <c r="J41380" t="str">
        <f t="shared" si="897"/>
        <v/>
      </c>
    </row>
    <row r="41381" spans="10:10" x14ac:dyDescent="0.25">
      <c r="J41381" t="str">
        <f t="shared" si="897"/>
        <v/>
      </c>
    </row>
    <row r="41382" spans="10:10" x14ac:dyDescent="0.25">
      <c r="J41382" t="str">
        <f t="shared" si="897"/>
        <v/>
      </c>
    </row>
    <row r="41383" spans="10:10" x14ac:dyDescent="0.25">
      <c r="J41383" t="str">
        <f t="shared" si="897"/>
        <v/>
      </c>
    </row>
    <row r="41384" spans="10:10" x14ac:dyDescent="0.25">
      <c r="J41384" t="str">
        <f t="shared" si="897"/>
        <v/>
      </c>
    </row>
    <row r="41385" spans="10:10" x14ac:dyDescent="0.25">
      <c r="J41385" t="str">
        <f t="shared" si="897"/>
        <v/>
      </c>
    </row>
    <row r="41386" spans="10:10" x14ac:dyDescent="0.25">
      <c r="J41386" t="str">
        <f t="shared" si="897"/>
        <v/>
      </c>
    </row>
    <row r="41387" spans="10:10" x14ac:dyDescent="0.25">
      <c r="J41387" t="str">
        <f t="shared" si="897"/>
        <v/>
      </c>
    </row>
    <row r="41388" spans="10:10" x14ac:dyDescent="0.25">
      <c r="J41388" t="str">
        <f t="shared" si="897"/>
        <v/>
      </c>
    </row>
    <row r="41389" spans="10:10" x14ac:dyDescent="0.25">
      <c r="J41389" t="str">
        <f t="shared" si="897"/>
        <v/>
      </c>
    </row>
    <row r="41390" spans="10:10" x14ac:dyDescent="0.25">
      <c r="J41390" t="str">
        <f t="shared" si="897"/>
        <v/>
      </c>
    </row>
    <row r="41391" spans="10:10" x14ac:dyDescent="0.25">
      <c r="J41391" t="str">
        <f t="shared" si="897"/>
        <v/>
      </c>
    </row>
    <row r="41392" spans="10:10" x14ac:dyDescent="0.25">
      <c r="J41392" t="str">
        <f t="shared" si="897"/>
        <v/>
      </c>
    </row>
    <row r="41393" spans="10:10" x14ac:dyDescent="0.25">
      <c r="J41393" t="str">
        <f t="shared" si="897"/>
        <v/>
      </c>
    </row>
    <row r="41394" spans="10:10" x14ac:dyDescent="0.25">
      <c r="J41394" t="str">
        <f t="shared" si="897"/>
        <v/>
      </c>
    </row>
    <row r="41395" spans="10:10" x14ac:dyDescent="0.25">
      <c r="J41395" t="str">
        <f t="shared" si="897"/>
        <v/>
      </c>
    </row>
    <row r="41396" spans="10:10" x14ac:dyDescent="0.25">
      <c r="J41396" t="str">
        <f t="shared" si="897"/>
        <v/>
      </c>
    </row>
    <row r="41397" spans="10:10" x14ac:dyDescent="0.25">
      <c r="J41397" t="str">
        <f t="shared" si="897"/>
        <v/>
      </c>
    </row>
    <row r="41398" spans="10:10" x14ac:dyDescent="0.25">
      <c r="J41398" t="str">
        <f t="shared" si="897"/>
        <v/>
      </c>
    </row>
    <row r="41399" spans="10:10" x14ac:dyDescent="0.25">
      <c r="J41399" t="str">
        <f t="shared" si="897"/>
        <v/>
      </c>
    </row>
    <row r="41400" spans="10:10" x14ac:dyDescent="0.25">
      <c r="J41400" t="str">
        <f t="shared" si="897"/>
        <v/>
      </c>
    </row>
    <row r="41401" spans="10:10" x14ac:dyDescent="0.25">
      <c r="J41401" t="str">
        <f t="shared" si="897"/>
        <v/>
      </c>
    </row>
    <row r="41402" spans="10:10" x14ac:dyDescent="0.25">
      <c r="J41402" t="str">
        <f t="shared" si="897"/>
        <v/>
      </c>
    </row>
    <row r="41403" spans="10:10" x14ac:dyDescent="0.25">
      <c r="J41403" t="str">
        <f t="shared" si="897"/>
        <v/>
      </c>
    </row>
    <row r="41404" spans="10:10" x14ac:dyDescent="0.25">
      <c r="J41404" t="str">
        <f t="shared" si="897"/>
        <v/>
      </c>
    </row>
    <row r="41405" spans="10:10" x14ac:dyDescent="0.25">
      <c r="J41405" t="str">
        <f t="shared" si="897"/>
        <v/>
      </c>
    </row>
    <row r="41406" spans="10:10" x14ac:dyDescent="0.25">
      <c r="J41406" t="str">
        <f t="shared" si="897"/>
        <v/>
      </c>
    </row>
    <row r="41407" spans="10:10" x14ac:dyDescent="0.25">
      <c r="J41407" t="str">
        <f t="shared" si="897"/>
        <v/>
      </c>
    </row>
    <row r="41408" spans="10:10" x14ac:dyDescent="0.25">
      <c r="J41408" t="str">
        <f t="shared" si="897"/>
        <v/>
      </c>
    </row>
    <row r="41409" spans="10:10" x14ac:dyDescent="0.25">
      <c r="J41409" t="str">
        <f t="shared" si="897"/>
        <v/>
      </c>
    </row>
    <row r="41410" spans="10:10" x14ac:dyDescent="0.25">
      <c r="J41410" t="str">
        <f t="shared" si="897"/>
        <v/>
      </c>
    </row>
    <row r="41411" spans="10:10" x14ac:dyDescent="0.25">
      <c r="J41411" t="str">
        <f t="shared" ref="J41411:J41474" si="898">B41411&amp;C41411&amp;E41411&amp;IF(C41411="Skog",F41411&amp;G41411,"")</f>
        <v/>
      </c>
    </row>
    <row r="41412" spans="10:10" x14ac:dyDescent="0.25">
      <c r="J41412" t="str">
        <f t="shared" si="898"/>
        <v/>
      </c>
    </row>
    <row r="41413" spans="10:10" x14ac:dyDescent="0.25">
      <c r="J41413" t="str">
        <f t="shared" si="898"/>
        <v/>
      </c>
    </row>
    <row r="41414" spans="10:10" x14ac:dyDescent="0.25">
      <c r="J41414" t="str">
        <f t="shared" si="898"/>
        <v/>
      </c>
    </row>
    <row r="41415" spans="10:10" x14ac:dyDescent="0.25">
      <c r="J41415" t="str">
        <f t="shared" si="898"/>
        <v/>
      </c>
    </row>
    <row r="41416" spans="10:10" x14ac:dyDescent="0.25">
      <c r="J41416" t="str">
        <f t="shared" si="898"/>
        <v/>
      </c>
    </row>
    <row r="41417" spans="10:10" x14ac:dyDescent="0.25">
      <c r="J41417" t="str">
        <f t="shared" si="898"/>
        <v/>
      </c>
    </row>
    <row r="41418" spans="10:10" x14ac:dyDescent="0.25">
      <c r="J41418" t="str">
        <f t="shared" si="898"/>
        <v/>
      </c>
    </row>
    <row r="41419" spans="10:10" x14ac:dyDescent="0.25">
      <c r="J41419" t="str">
        <f t="shared" si="898"/>
        <v/>
      </c>
    </row>
    <row r="41420" spans="10:10" x14ac:dyDescent="0.25">
      <c r="J41420" t="str">
        <f t="shared" si="898"/>
        <v/>
      </c>
    </row>
    <row r="41421" spans="10:10" x14ac:dyDescent="0.25">
      <c r="J41421" t="str">
        <f t="shared" si="898"/>
        <v/>
      </c>
    </row>
    <row r="41422" spans="10:10" x14ac:dyDescent="0.25">
      <c r="J41422" t="str">
        <f t="shared" si="898"/>
        <v/>
      </c>
    </row>
    <row r="41423" spans="10:10" x14ac:dyDescent="0.25">
      <c r="J41423" t="str">
        <f t="shared" si="898"/>
        <v/>
      </c>
    </row>
    <row r="41424" spans="10:10" x14ac:dyDescent="0.25">
      <c r="J41424" t="str">
        <f t="shared" si="898"/>
        <v/>
      </c>
    </row>
    <row r="41425" spans="10:10" x14ac:dyDescent="0.25">
      <c r="J41425" t="str">
        <f t="shared" si="898"/>
        <v/>
      </c>
    </row>
    <row r="41426" spans="10:10" x14ac:dyDescent="0.25">
      <c r="J41426" t="str">
        <f t="shared" si="898"/>
        <v/>
      </c>
    </row>
    <row r="41427" spans="10:10" x14ac:dyDescent="0.25">
      <c r="J41427" t="str">
        <f t="shared" si="898"/>
        <v/>
      </c>
    </row>
    <row r="41428" spans="10:10" x14ac:dyDescent="0.25">
      <c r="J41428" t="str">
        <f t="shared" si="898"/>
        <v/>
      </c>
    </row>
    <row r="41429" spans="10:10" x14ac:dyDescent="0.25">
      <c r="J41429" t="str">
        <f t="shared" si="898"/>
        <v/>
      </c>
    </row>
    <row r="41430" spans="10:10" x14ac:dyDescent="0.25">
      <c r="J41430" t="str">
        <f t="shared" si="898"/>
        <v/>
      </c>
    </row>
    <row r="41431" spans="10:10" x14ac:dyDescent="0.25">
      <c r="J41431" t="str">
        <f t="shared" si="898"/>
        <v/>
      </c>
    </row>
    <row r="41432" spans="10:10" x14ac:dyDescent="0.25">
      <c r="J41432" t="str">
        <f t="shared" si="898"/>
        <v/>
      </c>
    </row>
    <row r="41433" spans="10:10" x14ac:dyDescent="0.25">
      <c r="J41433" t="str">
        <f t="shared" si="898"/>
        <v/>
      </c>
    </row>
    <row r="41434" spans="10:10" x14ac:dyDescent="0.25">
      <c r="J41434" t="str">
        <f t="shared" si="898"/>
        <v/>
      </c>
    </row>
    <row r="41435" spans="10:10" x14ac:dyDescent="0.25">
      <c r="J41435" t="str">
        <f t="shared" si="898"/>
        <v/>
      </c>
    </row>
    <row r="41436" spans="10:10" x14ac:dyDescent="0.25">
      <c r="J41436" t="str">
        <f t="shared" si="898"/>
        <v/>
      </c>
    </row>
    <row r="41437" spans="10:10" x14ac:dyDescent="0.25">
      <c r="J41437" t="str">
        <f t="shared" si="898"/>
        <v/>
      </c>
    </row>
    <row r="41438" spans="10:10" x14ac:dyDescent="0.25">
      <c r="J41438" t="str">
        <f t="shared" si="898"/>
        <v/>
      </c>
    </row>
    <row r="41439" spans="10:10" x14ac:dyDescent="0.25">
      <c r="J41439" t="str">
        <f t="shared" si="898"/>
        <v/>
      </c>
    </row>
    <row r="41440" spans="10:10" x14ac:dyDescent="0.25">
      <c r="J41440" t="str">
        <f t="shared" si="898"/>
        <v/>
      </c>
    </row>
    <row r="41441" spans="10:10" x14ac:dyDescent="0.25">
      <c r="J41441" t="str">
        <f t="shared" si="898"/>
        <v/>
      </c>
    </row>
    <row r="41442" spans="10:10" x14ac:dyDescent="0.25">
      <c r="J41442" t="str">
        <f t="shared" si="898"/>
        <v/>
      </c>
    </row>
    <row r="41443" spans="10:10" x14ac:dyDescent="0.25">
      <c r="J41443" t="str">
        <f t="shared" si="898"/>
        <v/>
      </c>
    </row>
    <row r="41444" spans="10:10" x14ac:dyDescent="0.25">
      <c r="J41444" t="str">
        <f t="shared" si="898"/>
        <v/>
      </c>
    </row>
    <row r="41445" spans="10:10" x14ac:dyDescent="0.25">
      <c r="J41445" t="str">
        <f t="shared" si="898"/>
        <v/>
      </c>
    </row>
    <row r="41446" spans="10:10" x14ac:dyDescent="0.25">
      <c r="J41446" t="str">
        <f t="shared" si="898"/>
        <v/>
      </c>
    </row>
    <row r="41447" spans="10:10" x14ac:dyDescent="0.25">
      <c r="J41447" t="str">
        <f t="shared" si="898"/>
        <v/>
      </c>
    </row>
    <row r="41448" spans="10:10" x14ac:dyDescent="0.25">
      <c r="J41448" t="str">
        <f t="shared" si="898"/>
        <v/>
      </c>
    </row>
    <row r="41449" spans="10:10" x14ac:dyDescent="0.25">
      <c r="J41449" t="str">
        <f t="shared" si="898"/>
        <v/>
      </c>
    </row>
    <row r="41450" spans="10:10" x14ac:dyDescent="0.25">
      <c r="J41450" t="str">
        <f t="shared" si="898"/>
        <v/>
      </c>
    </row>
    <row r="41451" spans="10:10" x14ac:dyDescent="0.25">
      <c r="J41451" t="str">
        <f t="shared" si="898"/>
        <v/>
      </c>
    </row>
    <row r="41452" spans="10:10" x14ac:dyDescent="0.25">
      <c r="J41452" t="str">
        <f t="shared" si="898"/>
        <v/>
      </c>
    </row>
    <row r="41453" spans="10:10" x14ac:dyDescent="0.25">
      <c r="J41453" t="str">
        <f t="shared" si="898"/>
        <v/>
      </c>
    </row>
    <row r="41454" spans="10:10" x14ac:dyDescent="0.25">
      <c r="J41454" t="str">
        <f t="shared" si="898"/>
        <v/>
      </c>
    </row>
    <row r="41455" spans="10:10" x14ac:dyDescent="0.25">
      <c r="J41455" t="str">
        <f t="shared" si="898"/>
        <v/>
      </c>
    </row>
    <row r="41456" spans="10:10" x14ac:dyDescent="0.25">
      <c r="J41456" t="str">
        <f t="shared" si="898"/>
        <v/>
      </c>
    </row>
    <row r="41457" spans="10:10" x14ac:dyDescent="0.25">
      <c r="J41457" t="str">
        <f t="shared" si="898"/>
        <v/>
      </c>
    </row>
    <row r="41458" spans="10:10" x14ac:dyDescent="0.25">
      <c r="J41458" t="str">
        <f t="shared" si="898"/>
        <v/>
      </c>
    </row>
    <row r="41459" spans="10:10" x14ac:dyDescent="0.25">
      <c r="J41459" t="str">
        <f t="shared" si="898"/>
        <v/>
      </c>
    </row>
    <row r="41460" spans="10:10" x14ac:dyDescent="0.25">
      <c r="J41460" t="str">
        <f t="shared" si="898"/>
        <v/>
      </c>
    </row>
    <row r="41461" spans="10:10" x14ac:dyDescent="0.25">
      <c r="J41461" t="str">
        <f t="shared" si="898"/>
        <v/>
      </c>
    </row>
    <row r="41462" spans="10:10" x14ac:dyDescent="0.25">
      <c r="J41462" t="str">
        <f t="shared" si="898"/>
        <v/>
      </c>
    </row>
    <row r="41463" spans="10:10" x14ac:dyDescent="0.25">
      <c r="J41463" t="str">
        <f t="shared" si="898"/>
        <v/>
      </c>
    </row>
    <row r="41464" spans="10:10" x14ac:dyDescent="0.25">
      <c r="J41464" t="str">
        <f t="shared" si="898"/>
        <v/>
      </c>
    </row>
    <row r="41465" spans="10:10" x14ac:dyDescent="0.25">
      <c r="J41465" t="str">
        <f t="shared" si="898"/>
        <v/>
      </c>
    </row>
    <row r="41466" spans="10:10" x14ac:dyDescent="0.25">
      <c r="J41466" t="str">
        <f t="shared" si="898"/>
        <v/>
      </c>
    </row>
    <row r="41467" spans="10:10" x14ac:dyDescent="0.25">
      <c r="J41467" t="str">
        <f t="shared" si="898"/>
        <v/>
      </c>
    </row>
    <row r="41468" spans="10:10" x14ac:dyDescent="0.25">
      <c r="J41468" t="str">
        <f t="shared" si="898"/>
        <v/>
      </c>
    </row>
    <row r="41469" spans="10:10" x14ac:dyDescent="0.25">
      <c r="J41469" t="str">
        <f t="shared" si="898"/>
        <v/>
      </c>
    </row>
    <row r="41470" spans="10:10" x14ac:dyDescent="0.25">
      <c r="J41470" t="str">
        <f t="shared" si="898"/>
        <v/>
      </c>
    </row>
    <row r="41471" spans="10:10" x14ac:dyDescent="0.25">
      <c r="J41471" t="str">
        <f t="shared" si="898"/>
        <v/>
      </c>
    </row>
    <row r="41472" spans="10:10" x14ac:dyDescent="0.25">
      <c r="J41472" t="str">
        <f t="shared" si="898"/>
        <v/>
      </c>
    </row>
    <row r="41473" spans="10:10" x14ac:dyDescent="0.25">
      <c r="J41473" t="str">
        <f t="shared" si="898"/>
        <v/>
      </c>
    </row>
    <row r="41474" spans="10:10" x14ac:dyDescent="0.25">
      <c r="J41474" t="str">
        <f t="shared" si="898"/>
        <v/>
      </c>
    </row>
    <row r="41475" spans="10:10" x14ac:dyDescent="0.25">
      <c r="J41475" t="str">
        <f t="shared" ref="J41475:J41538" si="899">B41475&amp;C41475&amp;E41475&amp;IF(C41475="Skog",F41475&amp;G41475,"")</f>
        <v/>
      </c>
    </row>
    <row r="41476" spans="10:10" x14ac:dyDescent="0.25">
      <c r="J41476" t="str">
        <f t="shared" si="899"/>
        <v/>
      </c>
    </row>
    <row r="41477" spans="10:10" x14ac:dyDescent="0.25">
      <c r="J41477" t="str">
        <f t="shared" si="899"/>
        <v/>
      </c>
    </row>
    <row r="41478" spans="10:10" x14ac:dyDescent="0.25">
      <c r="J41478" t="str">
        <f t="shared" si="899"/>
        <v/>
      </c>
    </row>
    <row r="41479" spans="10:10" x14ac:dyDescent="0.25">
      <c r="J41479" t="str">
        <f t="shared" si="899"/>
        <v/>
      </c>
    </row>
    <row r="41480" spans="10:10" x14ac:dyDescent="0.25">
      <c r="J41480" t="str">
        <f t="shared" si="899"/>
        <v/>
      </c>
    </row>
    <row r="41481" spans="10:10" x14ac:dyDescent="0.25">
      <c r="J41481" t="str">
        <f t="shared" si="899"/>
        <v/>
      </c>
    </row>
    <row r="41482" spans="10:10" x14ac:dyDescent="0.25">
      <c r="J41482" t="str">
        <f t="shared" si="899"/>
        <v/>
      </c>
    </row>
    <row r="41483" spans="10:10" x14ac:dyDescent="0.25">
      <c r="J41483" t="str">
        <f t="shared" si="899"/>
        <v/>
      </c>
    </row>
    <row r="41484" spans="10:10" x14ac:dyDescent="0.25">
      <c r="J41484" t="str">
        <f t="shared" si="899"/>
        <v/>
      </c>
    </row>
    <row r="41485" spans="10:10" x14ac:dyDescent="0.25">
      <c r="J41485" t="str">
        <f t="shared" si="899"/>
        <v/>
      </c>
    </row>
    <row r="41486" spans="10:10" x14ac:dyDescent="0.25">
      <c r="J41486" t="str">
        <f t="shared" si="899"/>
        <v/>
      </c>
    </row>
    <row r="41487" spans="10:10" x14ac:dyDescent="0.25">
      <c r="J41487" t="str">
        <f t="shared" si="899"/>
        <v/>
      </c>
    </row>
    <row r="41488" spans="10:10" x14ac:dyDescent="0.25">
      <c r="J41488" t="str">
        <f t="shared" si="899"/>
        <v/>
      </c>
    </row>
    <row r="41489" spans="10:10" x14ac:dyDescent="0.25">
      <c r="J41489" t="str">
        <f t="shared" si="899"/>
        <v/>
      </c>
    </row>
    <row r="41490" spans="10:10" x14ac:dyDescent="0.25">
      <c r="J41490" t="str">
        <f t="shared" si="899"/>
        <v/>
      </c>
    </row>
    <row r="41491" spans="10:10" x14ac:dyDescent="0.25">
      <c r="J41491" t="str">
        <f t="shared" si="899"/>
        <v/>
      </c>
    </row>
    <row r="41492" spans="10:10" x14ac:dyDescent="0.25">
      <c r="J41492" t="str">
        <f t="shared" si="899"/>
        <v/>
      </c>
    </row>
    <row r="41493" spans="10:10" x14ac:dyDescent="0.25">
      <c r="J41493" t="str">
        <f t="shared" si="899"/>
        <v/>
      </c>
    </row>
    <row r="41494" spans="10:10" x14ac:dyDescent="0.25">
      <c r="J41494" t="str">
        <f t="shared" si="899"/>
        <v/>
      </c>
    </row>
    <row r="41495" spans="10:10" x14ac:dyDescent="0.25">
      <c r="J41495" t="str">
        <f t="shared" si="899"/>
        <v/>
      </c>
    </row>
    <row r="41496" spans="10:10" x14ac:dyDescent="0.25">
      <c r="J41496" t="str">
        <f t="shared" si="899"/>
        <v/>
      </c>
    </row>
    <row r="41497" spans="10:10" x14ac:dyDescent="0.25">
      <c r="J41497" t="str">
        <f t="shared" si="899"/>
        <v/>
      </c>
    </row>
    <row r="41498" spans="10:10" x14ac:dyDescent="0.25">
      <c r="J41498" t="str">
        <f t="shared" si="899"/>
        <v/>
      </c>
    </row>
    <row r="41499" spans="10:10" x14ac:dyDescent="0.25">
      <c r="J41499" t="str">
        <f t="shared" si="899"/>
        <v/>
      </c>
    </row>
    <row r="41500" spans="10:10" x14ac:dyDescent="0.25">
      <c r="J41500" t="str">
        <f t="shared" si="899"/>
        <v/>
      </c>
    </row>
    <row r="41501" spans="10:10" x14ac:dyDescent="0.25">
      <c r="J41501" t="str">
        <f t="shared" si="899"/>
        <v/>
      </c>
    </row>
    <row r="41502" spans="10:10" x14ac:dyDescent="0.25">
      <c r="J41502" t="str">
        <f t="shared" si="899"/>
        <v/>
      </c>
    </row>
    <row r="41503" spans="10:10" x14ac:dyDescent="0.25">
      <c r="J41503" t="str">
        <f t="shared" si="899"/>
        <v/>
      </c>
    </row>
    <row r="41504" spans="10:10" x14ac:dyDescent="0.25">
      <c r="J41504" t="str">
        <f t="shared" si="899"/>
        <v/>
      </c>
    </row>
    <row r="41505" spans="10:10" x14ac:dyDescent="0.25">
      <c r="J41505" t="str">
        <f t="shared" si="899"/>
        <v/>
      </c>
    </row>
    <row r="41506" spans="10:10" x14ac:dyDescent="0.25">
      <c r="J41506" t="str">
        <f t="shared" si="899"/>
        <v/>
      </c>
    </row>
    <row r="41507" spans="10:10" x14ac:dyDescent="0.25">
      <c r="J41507" t="str">
        <f t="shared" si="899"/>
        <v/>
      </c>
    </row>
    <row r="41508" spans="10:10" x14ac:dyDescent="0.25">
      <c r="J41508" t="str">
        <f t="shared" si="899"/>
        <v/>
      </c>
    </row>
    <row r="41509" spans="10:10" x14ac:dyDescent="0.25">
      <c r="J41509" t="str">
        <f t="shared" si="899"/>
        <v/>
      </c>
    </row>
    <row r="41510" spans="10:10" x14ac:dyDescent="0.25">
      <c r="J41510" t="str">
        <f t="shared" si="899"/>
        <v/>
      </c>
    </row>
    <row r="41511" spans="10:10" x14ac:dyDescent="0.25">
      <c r="J41511" t="str">
        <f t="shared" si="899"/>
        <v/>
      </c>
    </row>
    <row r="41512" spans="10:10" x14ac:dyDescent="0.25">
      <c r="J41512" t="str">
        <f t="shared" si="899"/>
        <v/>
      </c>
    </row>
    <row r="41513" spans="10:10" x14ac:dyDescent="0.25">
      <c r="J41513" t="str">
        <f t="shared" si="899"/>
        <v/>
      </c>
    </row>
    <row r="41514" spans="10:10" x14ac:dyDescent="0.25">
      <c r="J41514" t="str">
        <f t="shared" si="899"/>
        <v/>
      </c>
    </row>
    <row r="41515" spans="10:10" x14ac:dyDescent="0.25">
      <c r="J41515" t="str">
        <f t="shared" si="899"/>
        <v/>
      </c>
    </row>
    <row r="41516" spans="10:10" x14ac:dyDescent="0.25">
      <c r="J41516" t="str">
        <f t="shared" si="899"/>
        <v/>
      </c>
    </row>
    <row r="41517" spans="10:10" x14ac:dyDescent="0.25">
      <c r="J41517" t="str">
        <f t="shared" si="899"/>
        <v/>
      </c>
    </row>
    <row r="41518" spans="10:10" x14ac:dyDescent="0.25">
      <c r="J41518" t="str">
        <f t="shared" si="899"/>
        <v/>
      </c>
    </row>
    <row r="41519" spans="10:10" x14ac:dyDescent="0.25">
      <c r="J41519" t="str">
        <f t="shared" si="899"/>
        <v/>
      </c>
    </row>
    <row r="41520" spans="10:10" x14ac:dyDescent="0.25">
      <c r="J41520" t="str">
        <f t="shared" si="899"/>
        <v/>
      </c>
    </row>
    <row r="41521" spans="10:10" x14ac:dyDescent="0.25">
      <c r="J41521" t="str">
        <f t="shared" si="899"/>
        <v/>
      </c>
    </row>
    <row r="41522" spans="10:10" x14ac:dyDescent="0.25">
      <c r="J41522" t="str">
        <f t="shared" si="899"/>
        <v/>
      </c>
    </row>
    <row r="41523" spans="10:10" x14ac:dyDescent="0.25">
      <c r="J41523" t="str">
        <f t="shared" si="899"/>
        <v/>
      </c>
    </row>
    <row r="41524" spans="10:10" x14ac:dyDescent="0.25">
      <c r="J41524" t="str">
        <f t="shared" si="899"/>
        <v/>
      </c>
    </row>
    <row r="41525" spans="10:10" x14ac:dyDescent="0.25">
      <c r="J41525" t="str">
        <f t="shared" si="899"/>
        <v/>
      </c>
    </row>
    <row r="41526" spans="10:10" x14ac:dyDescent="0.25">
      <c r="J41526" t="str">
        <f t="shared" si="899"/>
        <v/>
      </c>
    </row>
    <row r="41527" spans="10:10" x14ac:dyDescent="0.25">
      <c r="J41527" t="str">
        <f t="shared" si="899"/>
        <v/>
      </c>
    </row>
    <row r="41528" spans="10:10" x14ac:dyDescent="0.25">
      <c r="J41528" t="str">
        <f t="shared" si="899"/>
        <v/>
      </c>
    </row>
    <row r="41529" spans="10:10" x14ac:dyDescent="0.25">
      <c r="J41529" t="str">
        <f t="shared" si="899"/>
        <v/>
      </c>
    </row>
    <row r="41530" spans="10:10" x14ac:dyDescent="0.25">
      <c r="J41530" t="str">
        <f t="shared" si="899"/>
        <v/>
      </c>
    </row>
    <row r="41531" spans="10:10" x14ac:dyDescent="0.25">
      <c r="J41531" t="str">
        <f t="shared" si="899"/>
        <v/>
      </c>
    </row>
    <row r="41532" spans="10:10" x14ac:dyDescent="0.25">
      <c r="J41532" t="str">
        <f t="shared" si="899"/>
        <v/>
      </c>
    </row>
    <row r="41533" spans="10:10" x14ac:dyDescent="0.25">
      <c r="J41533" t="str">
        <f t="shared" si="899"/>
        <v/>
      </c>
    </row>
    <row r="41534" spans="10:10" x14ac:dyDescent="0.25">
      <c r="J41534" t="str">
        <f t="shared" si="899"/>
        <v/>
      </c>
    </row>
    <row r="41535" spans="10:10" x14ac:dyDescent="0.25">
      <c r="J41535" t="str">
        <f t="shared" si="899"/>
        <v/>
      </c>
    </row>
    <row r="41536" spans="10:10" x14ac:dyDescent="0.25">
      <c r="J41536" t="str">
        <f t="shared" si="899"/>
        <v/>
      </c>
    </row>
    <row r="41537" spans="10:10" x14ac:dyDescent="0.25">
      <c r="J41537" t="str">
        <f t="shared" si="899"/>
        <v/>
      </c>
    </row>
    <row r="41538" spans="10:10" x14ac:dyDescent="0.25">
      <c r="J41538" t="str">
        <f t="shared" si="899"/>
        <v/>
      </c>
    </row>
    <row r="41539" spans="10:10" x14ac:dyDescent="0.25">
      <c r="J41539" t="str">
        <f t="shared" ref="J41539:J41602" si="900">B41539&amp;C41539&amp;E41539&amp;IF(C41539="Skog",F41539&amp;G41539,"")</f>
        <v/>
      </c>
    </row>
    <row r="41540" spans="10:10" x14ac:dyDescent="0.25">
      <c r="J41540" t="str">
        <f t="shared" si="900"/>
        <v/>
      </c>
    </row>
    <row r="41541" spans="10:10" x14ac:dyDescent="0.25">
      <c r="J41541" t="str">
        <f t="shared" si="900"/>
        <v/>
      </c>
    </row>
    <row r="41542" spans="10:10" x14ac:dyDescent="0.25">
      <c r="J41542" t="str">
        <f t="shared" si="900"/>
        <v/>
      </c>
    </row>
    <row r="41543" spans="10:10" x14ac:dyDescent="0.25">
      <c r="J41543" t="str">
        <f t="shared" si="900"/>
        <v/>
      </c>
    </row>
    <row r="41544" spans="10:10" x14ac:dyDescent="0.25">
      <c r="J41544" t="str">
        <f t="shared" si="900"/>
        <v/>
      </c>
    </row>
    <row r="41545" spans="10:10" x14ac:dyDescent="0.25">
      <c r="J41545" t="str">
        <f t="shared" si="900"/>
        <v/>
      </c>
    </row>
    <row r="41546" spans="10:10" x14ac:dyDescent="0.25">
      <c r="J41546" t="str">
        <f t="shared" si="900"/>
        <v/>
      </c>
    </row>
    <row r="41547" spans="10:10" x14ac:dyDescent="0.25">
      <c r="J41547" t="str">
        <f t="shared" si="900"/>
        <v/>
      </c>
    </row>
    <row r="41548" spans="10:10" x14ac:dyDescent="0.25">
      <c r="J41548" t="str">
        <f t="shared" si="900"/>
        <v/>
      </c>
    </row>
    <row r="41549" spans="10:10" x14ac:dyDescent="0.25">
      <c r="J41549" t="str">
        <f t="shared" si="900"/>
        <v/>
      </c>
    </row>
    <row r="41550" spans="10:10" x14ac:dyDescent="0.25">
      <c r="J41550" t="str">
        <f t="shared" si="900"/>
        <v/>
      </c>
    </row>
    <row r="41551" spans="10:10" x14ac:dyDescent="0.25">
      <c r="J41551" t="str">
        <f t="shared" si="900"/>
        <v/>
      </c>
    </row>
    <row r="41552" spans="10:10" x14ac:dyDescent="0.25">
      <c r="J41552" t="str">
        <f t="shared" si="900"/>
        <v/>
      </c>
    </row>
    <row r="41553" spans="10:10" x14ac:dyDescent="0.25">
      <c r="J41553" t="str">
        <f t="shared" si="900"/>
        <v/>
      </c>
    </row>
    <row r="41554" spans="10:10" x14ac:dyDescent="0.25">
      <c r="J41554" t="str">
        <f t="shared" si="900"/>
        <v/>
      </c>
    </row>
    <row r="41555" spans="10:10" x14ac:dyDescent="0.25">
      <c r="J41555" t="str">
        <f t="shared" si="900"/>
        <v/>
      </c>
    </row>
    <row r="41556" spans="10:10" x14ac:dyDescent="0.25">
      <c r="J41556" t="str">
        <f t="shared" si="900"/>
        <v/>
      </c>
    </row>
    <row r="41557" spans="10:10" x14ac:dyDescent="0.25">
      <c r="J41557" t="str">
        <f t="shared" si="900"/>
        <v/>
      </c>
    </row>
    <row r="41558" spans="10:10" x14ac:dyDescent="0.25">
      <c r="J41558" t="str">
        <f t="shared" si="900"/>
        <v/>
      </c>
    </row>
    <row r="41559" spans="10:10" x14ac:dyDescent="0.25">
      <c r="J41559" t="str">
        <f t="shared" si="900"/>
        <v/>
      </c>
    </row>
    <row r="41560" spans="10:10" x14ac:dyDescent="0.25">
      <c r="J41560" t="str">
        <f t="shared" si="900"/>
        <v/>
      </c>
    </row>
    <row r="41561" spans="10:10" x14ac:dyDescent="0.25">
      <c r="J41561" t="str">
        <f t="shared" si="900"/>
        <v/>
      </c>
    </row>
    <row r="41562" spans="10:10" x14ac:dyDescent="0.25">
      <c r="J41562" t="str">
        <f t="shared" si="900"/>
        <v/>
      </c>
    </row>
    <row r="41563" spans="10:10" x14ac:dyDescent="0.25">
      <c r="J41563" t="str">
        <f t="shared" si="900"/>
        <v/>
      </c>
    </row>
    <row r="41564" spans="10:10" x14ac:dyDescent="0.25">
      <c r="J41564" t="str">
        <f t="shared" si="900"/>
        <v/>
      </c>
    </row>
    <row r="41565" spans="10:10" x14ac:dyDescent="0.25">
      <c r="J41565" t="str">
        <f t="shared" si="900"/>
        <v/>
      </c>
    </row>
    <row r="41566" spans="10:10" x14ac:dyDescent="0.25">
      <c r="J41566" t="str">
        <f t="shared" si="900"/>
        <v/>
      </c>
    </row>
    <row r="41567" spans="10:10" x14ac:dyDescent="0.25">
      <c r="J41567" t="str">
        <f t="shared" si="900"/>
        <v/>
      </c>
    </row>
    <row r="41568" spans="10:10" x14ac:dyDescent="0.25">
      <c r="J41568" t="str">
        <f t="shared" si="900"/>
        <v/>
      </c>
    </row>
    <row r="41569" spans="10:10" x14ac:dyDescent="0.25">
      <c r="J41569" t="str">
        <f t="shared" si="900"/>
        <v/>
      </c>
    </row>
    <row r="41570" spans="10:10" x14ac:dyDescent="0.25">
      <c r="J41570" t="str">
        <f t="shared" si="900"/>
        <v/>
      </c>
    </row>
    <row r="41571" spans="10:10" x14ac:dyDescent="0.25">
      <c r="J41571" t="str">
        <f t="shared" si="900"/>
        <v/>
      </c>
    </row>
    <row r="41572" spans="10:10" x14ac:dyDescent="0.25">
      <c r="J41572" t="str">
        <f t="shared" si="900"/>
        <v/>
      </c>
    </row>
    <row r="41573" spans="10:10" x14ac:dyDescent="0.25">
      <c r="J41573" t="str">
        <f t="shared" si="900"/>
        <v/>
      </c>
    </row>
    <row r="41574" spans="10:10" x14ac:dyDescent="0.25">
      <c r="J41574" t="str">
        <f t="shared" si="900"/>
        <v/>
      </c>
    </row>
    <row r="41575" spans="10:10" x14ac:dyDescent="0.25">
      <c r="J41575" t="str">
        <f t="shared" si="900"/>
        <v/>
      </c>
    </row>
    <row r="41576" spans="10:10" x14ac:dyDescent="0.25">
      <c r="J41576" t="str">
        <f t="shared" si="900"/>
        <v/>
      </c>
    </row>
    <row r="41577" spans="10:10" x14ac:dyDescent="0.25">
      <c r="J41577" t="str">
        <f t="shared" si="900"/>
        <v/>
      </c>
    </row>
    <row r="41578" spans="10:10" x14ac:dyDescent="0.25">
      <c r="J41578" t="str">
        <f t="shared" si="900"/>
        <v/>
      </c>
    </row>
    <row r="41579" spans="10:10" x14ac:dyDescent="0.25">
      <c r="J41579" t="str">
        <f t="shared" si="900"/>
        <v/>
      </c>
    </row>
    <row r="41580" spans="10:10" x14ac:dyDescent="0.25">
      <c r="J41580" t="str">
        <f t="shared" si="900"/>
        <v/>
      </c>
    </row>
    <row r="41581" spans="10:10" x14ac:dyDescent="0.25">
      <c r="J41581" t="str">
        <f t="shared" si="900"/>
        <v/>
      </c>
    </row>
    <row r="41582" spans="10:10" x14ac:dyDescent="0.25">
      <c r="J41582" t="str">
        <f t="shared" si="900"/>
        <v/>
      </c>
    </row>
    <row r="41583" spans="10:10" x14ac:dyDescent="0.25">
      <c r="J41583" t="str">
        <f t="shared" si="900"/>
        <v/>
      </c>
    </row>
    <row r="41584" spans="10:10" x14ac:dyDescent="0.25">
      <c r="J41584" t="str">
        <f t="shared" si="900"/>
        <v/>
      </c>
    </row>
    <row r="41585" spans="10:10" x14ac:dyDescent="0.25">
      <c r="J41585" t="str">
        <f t="shared" si="900"/>
        <v/>
      </c>
    </row>
    <row r="41586" spans="10:10" x14ac:dyDescent="0.25">
      <c r="J41586" t="str">
        <f t="shared" si="900"/>
        <v/>
      </c>
    </row>
    <row r="41587" spans="10:10" x14ac:dyDescent="0.25">
      <c r="J41587" t="str">
        <f t="shared" si="900"/>
        <v/>
      </c>
    </row>
    <row r="41588" spans="10:10" x14ac:dyDescent="0.25">
      <c r="J41588" t="str">
        <f t="shared" si="900"/>
        <v/>
      </c>
    </row>
    <row r="41589" spans="10:10" x14ac:dyDescent="0.25">
      <c r="J41589" t="str">
        <f t="shared" si="900"/>
        <v/>
      </c>
    </row>
    <row r="41590" spans="10:10" x14ac:dyDescent="0.25">
      <c r="J41590" t="str">
        <f t="shared" si="900"/>
        <v/>
      </c>
    </row>
    <row r="41591" spans="10:10" x14ac:dyDescent="0.25">
      <c r="J41591" t="str">
        <f t="shared" si="900"/>
        <v/>
      </c>
    </row>
    <row r="41592" spans="10:10" x14ac:dyDescent="0.25">
      <c r="J41592" t="str">
        <f t="shared" si="900"/>
        <v/>
      </c>
    </row>
    <row r="41593" spans="10:10" x14ac:dyDescent="0.25">
      <c r="J41593" t="str">
        <f t="shared" si="900"/>
        <v/>
      </c>
    </row>
    <row r="41594" spans="10:10" x14ac:dyDescent="0.25">
      <c r="J41594" t="str">
        <f t="shared" si="900"/>
        <v/>
      </c>
    </row>
    <row r="41595" spans="10:10" x14ac:dyDescent="0.25">
      <c r="J41595" t="str">
        <f t="shared" si="900"/>
        <v/>
      </c>
    </row>
    <row r="41596" spans="10:10" x14ac:dyDescent="0.25">
      <c r="J41596" t="str">
        <f t="shared" si="900"/>
        <v/>
      </c>
    </row>
    <row r="41597" spans="10:10" x14ac:dyDescent="0.25">
      <c r="J41597" t="str">
        <f t="shared" si="900"/>
        <v/>
      </c>
    </row>
    <row r="41598" spans="10:10" x14ac:dyDescent="0.25">
      <c r="J41598" t="str">
        <f t="shared" si="900"/>
        <v/>
      </c>
    </row>
    <row r="41599" spans="10:10" x14ac:dyDescent="0.25">
      <c r="J41599" t="str">
        <f t="shared" si="900"/>
        <v/>
      </c>
    </row>
    <row r="41600" spans="10:10" x14ac:dyDescent="0.25">
      <c r="J41600" t="str">
        <f t="shared" si="900"/>
        <v/>
      </c>
    </row>
    <row r="41601" spans="10:10" x14ac:dyDescent="0.25">
      <c r="J41601" t="str">
        <f t="shared" si="900"/>
        <v/>
      </c>
    </row>
    <row r="41602" spans="10:10" x14ac:dyDescent="0.25">
      <c r="J41602" t="str">
        <f t="shared" si="900"/>
        <v/>
      </c>
    </row>
    <row r="41603" spans="10:10" x14ac:dyDescent="0.25">
      <c r="J41603" t="str">
        <f t="shared" ref="J41603:J41666" si="901">B41603&amp;C41603&amp;E41603&amp;IF(C41603="Skog",F41603&amp;G41603,"")</f>
        <v/>
      </c>
    </row>
    <row r="41604" spans="10:10" x14ac:dyDescent="0.25">
      <c r="J41604" t="str">
        <f t="shared" si="901"/>
        <v/>
      </c>
    </row>
    <row r="41605" spans="10:10" x14ac:dyDescent="0.25">
      <c r="J41605" t="str">
        <f t="shared" si="901"/>
        <v/>
      </c>
    </row>
    <row r="41606" spans="10:10" x14ac:dyDescent="0.25">
      <c r="J41606" t="str">
        <f t="shared" si="901"/>
        <v/>
      </c>
    </row>
    <row r="41607" spans="10:10" x14ac:dyDescent="0.25">
      <c r="J41607" t="str">
        <f t="shared" si="901"/>
        <v/>
      </c>
    </row>
    <row r="41608" spans="10:10" x14ac:dyDescent="0.25">
      <c r="J41608" t="str">
        <f t="shared" si="901"/>
        <v/>
      </c>
    </row>
    <row r="41609" spans="10:10" x14ac:dyDescent="0.25">
      <c r="J41609" t="str">
        <f t="shared" si="901"/>
        <v/>
      </c>
    </row>
    <row r="41610" spans="10:10" x14ac:dyDescent="0.25">
      <c r="J41610" t="str">
        <f t="shared" si="901"/>
        <v/>
      </c>
    </row>
    <row r="41611" spans="10:10" x14ac:dyDescent="0.25">
      <c r="J41611" t="str">
        <f t="shared" si="901"/>
        <v/>
      </c>
    </row>
    <row r="41612" spans="10:10" x14ac:dyDescent="0.25">
      <c r="J41612" t="str">
        <f t="shared" si="901"/>
        <v/>
      </c>
    </row>
    <row r="41613" spans="10:10" x14ac:dyDescent="0.25">
      <c r="J41613" t="str">
        <f t="shared" si="901"/>
        <v/>
      </c>
    </row>
    <row r="41614" spans="10:10" x14ac:dyDescent="0.25">
      <c r="J41614" t="str">
        <f t="shared" si="901"/>
        <v/>
      </c>
    </row>
    <row r="41615" spans="10:10" x14ac:dyDescent="0.25">
      <c r="J41615" t="str">
        <f t="shared" si="901"/>
        <v/>
      </c>
    </row>
    <row r="41616" spans="10:10" x14ac:dyDescent="0.25">
      <c r="J41616" t="str">
        <f t="shared" si="901"/>
        <v/>
      </c>
    </row>
    <row r="41617" spans="10:10" x14ac:dyDescent="0.25">
      <c r="J41617" t="str">
        <f t="shared" si="901"/>
        <v/>
      </c>
    </row>
    <row r="41618" spans="10:10" x14ac:dyDescent="0.25">
      <c r="J41618" t="str">
        <f t="shared" si="901"/>
        <v/>
      </c>
    </row>
    <row r="41619" spans="10:10" x14ac:dyDescent="0.25">
      <c r="J41619" t="str">
        <f t="shared" si="901"/>
        <v/>
      </c>
    </row>
    <row r="41620" spans="10:10" x14ac:dyDescent="0.25">
      <c r="J41620" t="str">
        <f t="shared" si="901"/>
        <v/>
      </c>
    </row>
    <row r="41621" spans="10:10" x14ac:dyDescent="0.25">
      <c r="J41621" t="str">
        <f t="shared" si="901"/>
        <v/>
      </c>
    </row>
    <row r="41622" spans="10:10" x14ac:dyDescent="0.25">
      <c r="J41622" t="str">
        <f t="shared" si="901"/>
        <v/>
      </c>
    </row>
    <row r="41623" spans="10:10" x14ac:dyDescent="0.25">
      <c r="J41623" t="str">
        <f t="shared" si="901"/>
        <v/>
      </c>
    </row>
    <row r="41624" spans="10:10" x14ac:dyDescent="0.25">
      <c r="J41624" t="str">
        <f t="shared" si="901"/>
        <v/>
      </c>
    </row>
    <row r="41625" spans="10:10" x14ac:dyDescent="0.25">
      <c r="J41625" t="str">
        <f t="shared" si="901"/>
        <v/>
      </c>
    </row>
    <row r="41626" spans="10:10" x14ac:dyDescent="0.25">
      <c r="J41626" t="str">
        <f t="shared" si="901"/>
        <v/>
      </c>
    </row>
    <row r="41627" spans="10:10" x14ac:dyDescent="0.25">
      <c r="J41627" t="str">
        <f t="shared" si="901"/>
        <v/>
      </c>
    </row>
    <row r="41628" spans="10:10" x14ac:dyDescent="0.25">
      <c r="J41628" t="str">
        <f t="shared" si="901"/>
        <v/>
      </c>
    </row>
    <row r="41629" spans="10:10" x14ac:dyDescent="0.25">
      <c r="J41629" t="str">
        <f t="shared" si="901"/>
        <v/>
      </c>
    </row>
    <row r="41630" spans="10:10" x14ac:dyDescent="0.25">
      <c r="J41630" t="str">
        <f t="shared" si="901"/>
        <v/>
      </c>
    </row>
    <row r="41631" spans="10:10" x14ac:dyDescent="0.25">
      <c r="J41631" t="str">
        <f t="shared" si="901"/>
        <v/>
      </c>
    </row>
    <row r="41632" spans="10:10" x14ac:dyDescent="0.25">
      <c r="J41632" t="str">
        <f t="shared" si="901"/>
        <v/>
      </c>
    </row>
    <row r="41633" spans="10:10" x14ac:dyDescent="0.25">
      <c r="J41633" t="str">
        <f t="shared" si="901"/>
        <v/>
      </c>
    </row>
    <row r="41634" spans="10:10" x14ac:dyDescent="0.25">
      <c r="J41634" t="str">
        <f t="shared" si="901"/>
        <v/>
      </c>
    </row>
    <row r="41635" spans="10:10" x14ac:dyDescent="0.25">
      <c r="J41635" t="str">
        <f t="shared" si="901"/>
        <v/>
      </c>
    </row>
    <row r="41636" spans="10:10" x14ac:dyDescent="0.25">
      <c r="J41636" t="str">
        <f t="shared" si="901"/>
        <v/>
      </c>
    </row>
    <row r="41637" spans="10:10" x14ac:dyDescent="0.25">
      <c r="J41637" t="str">
        <f t="shared" si="901"/>
        <v/>
      </c>
    </row>
    <row r="41638" spans="10:10" x14ac:dyDescent="0.25">
      <c r="J41638" t="str">
        <f t="shared" si="901"/>
        <v/>
      </c>
    </row>
    <row r="41639" spans="10:10" x14ac:dyDescent="0.25">
      <c r="J41639" t="str">
        <f t="shared" si="901"/>
        <v/>
      </c>
    </row>
    <row r="41640" spans="10:10" x14ac:dyDescent="0.25">
      <c r="J41640" t="str">
        <f t="shared" si="901"/>
        <v/>
      </c>
    </row>
    <row r="41641" spans="10:10" x14ac:dyDescent="0.25">
      <c r="J41641" t="str">
        <f t="shared" si="901"/>
        <v/>
      </c>
    </row>
    <row r="41642" spans="10:10" x14ac:dyDescent="0.25">
      <c r="J41642" t="str">
        <f t="shared" si="901"/>
        <v/>
      </c>
    </row>
    <row r="41643" spans="10:10" x14ac:dyDescent="0.25">
      <c r="J41643" t="str">
        <f t="shared" si="901"/>
        <v/>
      </c>
    </row>
    <row r="41644" spans="10:10" x14ac:dyDescent="0.25">
      <c r="J41644" t="str">
        <f t="shared" si="901"/>
        <v/>
      </c>
    </row>
    <row r="41645" spans="10:10" x14ac:dyDescent="0.25">
      <c r="J41645" t="str">
        <f t="shared" si="901"/>
        <v/>
      </c>
    </row>
    <row r="41646" spans="10:10" x14ac:dyDescent="0.25">
      <c r="J41646" t="str">
        <f t="shared" si="901"/>
        <v/>
      </c>
    </row>
    <row r="41647" spans="10:10" x14ac:dyDescent="0.25">
      <c r="J41647" t="str">
        <f t="shared" si="901"/>
        <v/>
      </c>
    </row>
    <row r="41648" spans="10:10" x14ac:dyDescent="0.25">
      <c r="J41648" t="str">
        <f t="shared" si="901"/>
        <v/>
      </c>
    </row>
    <row r="41649" spans="10:10" x14ac:dyDescent="0.25">
      <c r="J41649" t="str">
        <f t="shared" si="901"/>
        <v/>
      </c>
    </row>
    <row r="41650" spans="10:10" x14ac:dyDescent="0.25">
      <c r="J41650" t="str">
        <f t="shared" si="901"/>
        <v/>
      </c>
    </row>
    <row r="41651" spans="10:10" x14ac:dyDescent="0.25">
      <c r="J41651" t="str">
        <f t="shared" si="901"/>
        <v/>
      </c>
    </row>
    <row r="41652" spans="10:10" x14ac:dyDescent="0.25">
      <c r="J41652" t="str">
        <f t="shared" si="901"/>
        <v/>
      </c>
    </row>
    <row r="41653" spans="10:10" x14ac:dyDescent="0.25">
      <c r="J41653" t="str">
        <f t="shared" si="901"/>
        <v/>
      </c>
    </row>
    <row r="41654" spans="10:10" x14ac:dyDescent="0.25">
      <c r="J41654" t="str">
        <f t="shared" si="901"/>
        <v/>
      </c>
    </row>
    <row r="41655" spans="10:10" x14ac:dyDescent="0.25">
      <c r="J41655" t="str">
        <f t="shared" si="901"/>
        <v/>
      </c>
    </row>
    <row r="41656" spans="10:10" x14ac:dyDescent="0.25">
      <c r="J41656" t="str">
        <f t="shared" si="901"/>
        <v/>
      </c>
    </row>
    <row r="41657" spans="10:10" x14ac:dyDescent="0.25">
      <c r="J41657" t="str">
        <f t="shared" si="901"/>
        <v/>
      </c>
    </row>
    <row r="41658" spans="10:10" x14ac:dyDescent="0.25">
      <c r="J41658" t="str">
        <f t="shared" si="901"/>
        <v/>
      </c>
    </row>
    <row r="41659" spans="10:10" x14ac:dyDescent="0.25">
      <c r="J41659" t="str">
        <f t="shared" si="901"/>
        <v/>
      </c>
    </row>
    <row r="41660" spans="10:10" x14ac:dyDescent="0.25">
      <c r="J41660" t="str">
        <f t="shared" si="901"/>
        <v/>
      </c>
    </row>
    <row r="41661" spans="10:10" x14ac:dyDescent="0.25">
      <c r="J41661" t="str">
        <f t="shared" si="901"/>
        <v/>
      </c>
    </row>
    <row r="41662" spans="10:10" x14ac:dyDescent="0.25">
      <c r="J41662" t="str">
        <f t="shared" si="901"/>
        <v/>
      </c>
    </row>
    <row r="41663" spans="10:10" x14ac:dyDescent="0.25">
      <c r="J41663" t="str">
        <f t="shared" si="901"/>
        <v/>
      </c>
    </row>
    <row r="41664" spans="10:10" x14ac:dyDescent="0.25">
      <c r="J41664" t="str">
        <f t="shared" si="901"/>
        <v/>
      </c>
    </row>
    <row r="41665" spans="10:10" x14ac:dyDescent="0.25">
      <c r="J41665" t="str">
        <f t="shared" si="901"/>
        <v/>
      </c>
    </row>
    <row r="41666" spans="10:10" x14ac:dyDescent="0.25">
      <c r="J41666" t="str">
        <f t="shared" si="901"/>
        <v/>
      </c>
    </row>
    <row r="41667" spans="10:10" x14ac:dyDescent="0.25">
      <c r="J41667" t="str">
        <f t="shared" ref="J41667:J41730" si="902">B41667&amp;C41667&amp;E41667&amp;IF(C41667="Skog",F41667&amp;G41667,"")</f>
        <v/>
      </c>
    </row>
    <row r="41668" spans="10:10" x14ac:dyDescent="0.25">
      <c r="J41668" t="str">
        <f t="shared" si="902"/>
        <v/>
      </c>
    </row>
    <row r="41669" spans="10:10" x14ac:dyDescent="0.25">
      <c r="J41669" t="str">
        <f t="shared" si="902"/>
        <v/>
      </c>
    </row>
    <row r="41670" spans="10:10" x14ac:dyDescent="0.25">
      <c r="J41670" t="str">
        <f t="shared" si="902"/>
        <v/>
      </c>
    </row>
    <row r="41671" spans="10:10" x14ac:dyDescent="0.25">
      <c r="J41671" t="str">
        <f t="shared" si="902"/>
        <v/>
      </c>
    </row>
    <row r="41672" spans="10:10" x14ac:dyDescent="0.25">
      <c r="J41672" t="str">
        <f t="shared" si="902"/>
        <v/>
      </c>
    </row>
    <row r="41673" spans="10:10" x14ac:dyDescent="0.25">
      <c r="J41673" t="str">
        <f t="shared" si="902"/>
        <v/>
      </c>
    </row>
    <row r="41674" spans="10:10" x14ac:dyDescent="0.25">
      <c r="J41674" t="str">
        <f t="shared" si="902"/>
        <v/>
      </c>
    </row>
    <row r="41675" spans="10:10" x14ac:dyDescent="0.25">
      <c r="J41675" t="str">
        <f t="shared" si="902"/>
        <v/>
      </c>
    </row>
    <row r="41676" spans="10:10" x14ac:dyDescent="0.25">
      <c r="J41676" t="str">
        <f t="shared" si="902"/>
        <v/>
      </c>
    </row>
    <row r="41677" spans="10:10" x14ac:dyDescent="0.25">
      <c r="J41677" t="str">
        <f t="shared" si="902"/>
        <v/>
      </c>
    </row>
    <row r="41678" spans="10:10" x14ac:dyDescent="0.25">
      <c r="J41678" t="str">
        <f t="shared" si="902"/>
        <v/>
      </c>
    </row>
    <row r="41679" spans="10:10" x14ac:dyDescent="0.25">
      <c r="J41679" t="str">
        <f t="shared" si="902"/>
        <v/>
      </c>
    </row>
    <row r="41680" spans="10:10" x14ac:dyDescent="0.25">
      <c r="J41680" t="str">
        <f t="shared" si="902"/>
        <v/>
      </c>
    </row>
    <row r="41681" spans="10:10" x14ac:dyDescent="0.25">
      <c r="J41681" t="str">
        <f t="shared" si="902"/>
        <v/>
      </c>
    </row>
    <row r="41682" spans="10:10" x14ac:dyDescent="0.25">
      <c r="J41682" t="str">
        <f t="shared" si="902"/>
        <v/>
      </c>
    </row>
    <row r="41683" spans="10:10" x14ac:dyDescent="0.25">
      <c r="J41683" t="str">
        <f t="shared" si="902"/>
        <v/>
      </c>
    </row>
    <row r="41684" spans="10:10" x14ac:dyDescent="0.25">
      <c r="J41684" t="str">
        <f t="shared" si="902"/>
        <v/>
      </c>
    </row>
    <row r="41685" spans="10:10" x14ac:dyDescent="0.25">
      <c r="J41685" t="str">
        <f t="shared" si="902"/>
        <v/>
      </c>
    </row>
    <row r="41686" spans="10:10" x14ac:dyDescent="0.25">
      <c r="J41686" t="str">
        <f t="shared" si="902"/>
        <v/>
      </c>
    </row>
    <row r="41687" spans="10:10" x14ac:dyDescent="0.25">
      <c r="J41687" t="str">
        <f t="shared" si="902"/>
        <v/>
      </c>
    </row>
    <row r="41688" spans="10:10" x14ac:dyDescent="0.25">
      <c r="J41688" t="str">
        <f t="shared" si="902"/>
        <v/>
      </c>
    </row>
    <row r="41689" spans="10:10" x14ac:dyDescent="0.25">
      <c r="J41689" t="str">
        <f t="shared" si="902"/>
        <v/>
      </c>
    </row>
    <row r="41690" spans="10:10" x14ac:dyDescent="0.25">
      <c r="J41690" t="str">
        <f t="shared" si="902"/>
        <v/>
      </c>
    </row>
    <row r="41691" spans="10:10" x14ac:dyDescent="0.25">
      <c r="J41691" t="str">
        <f t="shared" si="902"/>
        <v/>
      </c>
    </row>
    <row r="41692" spans="10:10" x14ac:dyDescent="0.25">
      <c r="J41692" t="str">
        <f t="shared" si="902"/>
        <v/>
      </c>
    </row>
    <row r="41693" spans="10:10" x14ac:dyDescent="0.25">
      <c r="J41693" t="str">
        <f t="shared" si="902"/>
        <v/>
      </c>
    </row>
    <row r="41694" spans="10:10" x14ac:dyDescent="0.25">
      <c r="J41694" t="str">
        <f t="shared" si="902"/>
        <v/>
      </c>
    </row>
    <row r="41695" spans="10:10" x14ac:dyDescent="0.25">
      <c r="J41695" t="str">
        <f t="shared" si="902"/>
        <v/>
      </c>
    </row>
    <row r="41696" spans="10:10" x14ac:dyDescent="0.25">
      <c r="J41696" t="str">
        <f t="shared" si="902"/>
        <v/>
      </c>
    </row>
    <row r="41697" spans="10:10" x14ac:dyDescent="0.25">
      <c r="J41697" t="str">
        <f t="shared" si="902"/>
        <v/>
      </c>
    </row>
    <row r="41698" spans="10:10" x14ac:dyDescent="0.25">
      <c r="J41698" t="str">
        <f t="shared" si="902"/>
        <v/>
      </c>
    </row>
    <row r="41699" spans="10:10" x14ac:dyDescent="0.25">
      <c r="J41699" t="str">
        <f t="shared" si="902"/>
        <v/>
      </c>
    </row>
    <row r="41700" spans="10:10" x14ac:dyDescent="0.25">
      <c r="J41700" t="str">
        <f t="shared" si="902"/>
        <v/>
      </c>
    </row>
    <row r="41701" spans="10:10" x14ac:dyDescent="0.25">
      <c r="J41701" t="str">
        <f t="shared" si="902"/>
        <v/>
      </c>
    </row>
    <row r="41702" spans="10:10" x14ac:dyDescent="0.25">
      <c r="J41702" t="str">
        <f t="shared" si="902"/>
        <v/>
      </c>
    </row>
    <row r="41703" spans="10:10" x14ac:dyDescent="0.25">
      <c r="J41703" t="str">
        <f t="shared" si="902"/>
        <v/>
      </c>
    </row>
    <row r="41704" spans="10:10" x14ac:dyDescent="0.25">
      <c r="J41704" t="str">
        <f t="shared" si="902"/>
        <v/>
      </c>
    </row>
    <row r="41705" spans="10:10" x14ac:dyDescent="0.25">
      <c r="J41705" t="str">
        <f t="shared" si="902"/>
        <v/>
      </c>
    </row>
    <row r="41706" spans="10:10" x14ac:dyDescent="0.25">
      <c r="J41706" t="str">
        <f t="shared" si="902"/>
        <v/>
      </c>
    </row>
    <row r="41707" spans="10:10" x14ac:dyDescent="0.25">
      <c r="J41707" t="str">
        <f t="shared" si="902"/>
        <v/>
      </c>
    </row>
    <row r="41708" spans="10:10" x14ac:dyDescent="0.25">
      <c r="J41708" t="str">
        <f t="shared" si="902"/>
        <v/>
      </c>
    </row>
    <row r="41709" spans="10:10" x14ac:dyDescent="0.25">
      <c r="J41709" t="str">
        <f t="shared" si="902"/>
        <v/>
      </c>
    </row>
    <row r="41710" spans="10:10" x14ac:dyDescent="0.25">
      <c r="J41710" t="str">
        <f t="shared" si="902"/>
        <v/>
      </c>
    </row>
    <row r="41711" spans="10:10" x14ac:dyDescent="0.25">
      <c r="J41711" t="str">
        <f t="shared" si="902"/>
        <v/>
      </c>
    </row>
    <row r="41712" spans="10:10" x14ac:dyDescent="0.25">
      <c r="J41712" t="str">
        <f t="shared" si="902"/>
        <v/>
      </c>
    </row>
    <row r="41713" spans="10:10" x14ac:dyDescent="0.25">
      <c r="J41713" t="str">
        <f t="shared" si="902"/>
        <v/>
      </c>
    </row>
    <row r="41714" spans="10:10" x14ac:dyDescent="0.25">
      <c r="J41714" t="str">
        <f t="shared" si="902"/>
        <v/>
      </c>
    </row>
    <row r="41715" spans="10:10" x14ac:dyDescent="0.25">
      <c r="J41715" t="str">
        <f t="shared" si="902"/>
        <v/>
      </c>
    </row>
    <row r="41716" spans="10:10" x14ac:dyDescent="0.25">
      <c r="J41716" t="str">
        <f t="shared" si="902"/>
        <v/>
      </c>
    </row>
    <row r="41717" spans="10:10" x14ac:dyDescent="0.25">
      <c r="J41717" t="str">
        <f t="shared" si="902"/>
        <v/>
      </c>
    </row>
    <row r="41718" spans="10:10" x14ac:dyDescent="0.25">
      <c r="J41718" t="str">
        <f t="shared" si="902"/>
        <v/>
      </c>
    </row>
    <row r="41719" spans="10:10" x14ac:dyDescent="0.25">
      <c r="J41719" t="str">
        <f t="shared" si="902"/>
        <v/>
      </c>
    </row>
    <row r="41720" spans="10:10" x14ac:dyDescent="0.25">
      <c r="J41720" t="str">
        <f t="shared" si="902"/>
        <v/>
      </c>
    </row>
    <row r="41721" spans="10:10" x14ac:dyDescent="0.25">
      <c r="J41721" t="str">
        <f t="shared" si="902"/>
        <v/>
      </c>
    </row>
    <row r="41722" spans="10:10" x14ac:dyDescent="0.25">
      <c r="J41722" t="str">
        <f t="shared" si="902"/>
        <v/>
      </c>
    </row>
    <row r="41723" spans="10:10" x14ac:dyDescent="0.25">
      <c r="J41723" t="str">
        <f t="shared" si="902"/>
        <v/>
      </c>
    </row>
    <row r="41724" spans="10:10" x14ac:dyDescent="0.25">
      <c r="J41724" t="str">
        <f t="shared" si="902"/>
        <v/>
      </c>
    </row>
    <row r="41725" spans="10:10" x14ac:dyDescent="0.25">
      <c r="J41725" t="str">
        <f t="shared" si="902"/>
        <v/>
      </c>
    </row>
    <row r="41726" spans="10:10" x14ac:dyDescent="0.25">
      <c r="J41726" t="str">
        <f t="shared" si="902"/>
        <v/>
      </c>
    </row>
    <row r="41727" spans="10:10" x14ac:dyDescent="0.25">
      <c r="J41727" t="str">
        <f t="shared" si="902"/>
        <v/>
      </c>
    </row>
    <row r="41728" spans="10:10" x14ac:dyDescent="0.25">
      <c r="J41728" t="str">
        <f t="shared" si="902"/>
        <v/>
      </c>
    </row>
    <row r="41729" spans="10:10" x14ac:dyDescent="0.25">
      <c r="J41729" t="str">
        <f t="shared" si="902"/>
        <v/>
      </c>
    </row>
    <row r="41730" spans="10:10" x14ac:dyDescent="0.25">
      <c r="J41730" t="str">
        <f t="shared" si="902"/>
        <v/>
      </c>
    </row>
    <row r="41731" spans="10:10" x14ac:dyDescent="0.25">
      <c r="J41731" t="str">
        <f t="shared" ref="J41731:J41794" si="903">B41731&amp;C41731&amp;E41731&amp;IF(C41731="Skog",F41731&amp;G41731,"")</f>
        <v/>
      </c>
    </row>
    <row r="41732" spans="10:10" x14ac:dyDescent="0.25">
      <c r="J41732" t="str">
        <f t="shared" si="903"/>
        <v/>
      </c>
    </row>
    <row r="41733" spans="10:10" x14ac:dyDescent="0.25">
      <c r="J41733" t="str">
        <f t="shared" si="903"/>
        <v/>
      </c>
    </row>
    <row r="41734" spans="10:10" x14ac:dyDescent="0.25">
      <c r="J41734" t="str">
        <f t="shared" si="903"/>
        <v/>
      </c>
    </row>
    <row r="41735" spans="10:10" x14ac:dyDescent="0.25">
      <c r="J41735" t="str">
        <f t="shared" si="903"/>
        <v/>
      </c>
    </row>
    <row r="41736" spans="10:10" x14ac:dyDescent="0.25">
      <c r="J41736" t="str">
        <f t="shared" si="903"/>
        <v/>
      </c>
    </row>
    <row r="41737" spans="10:10" x14ac:dyDescent="0.25">
      <c r="J41737" t="str">
        <f t="shared" si="903"/>
        <v/>
      </c>
    </row>
    <row r="41738" spans="10:10" x14ac:dyDescent="0.25">
      <c r="J41738" t="str">
        <f t="shared" si="903"/>
        <v/>
      </c>
    </row>
    <row r="41739" spans="10:10" x14ac:dyDescent="0.25">
      <c r="J41739" t="str">
        <f t="shared" si="903"/>
        <v/>
      </c>
    </row>
    <row r="41740" spans="10:10" x14ac:dyDescent="0.25">
      <c r="J41740" t="str">
        <f t="shared" si="903"/>
        <v/>
      </c>
    </row>
    <row r="41741" spans="10:10" x14ac:dyDescent="0.25">
      <c r="J41741" t="str">
        <f t="shared" si="903"/>
        <v/>
      </c>
    </row>
    <row r="41742" spans="10:10" x14ac:dyDescent="0.25">
      <c r="J41742" t="str">
        <f t="shared" si="903"/>
        <v/>
      </c>
    </row>
    <row r="41743" spans="10:10" x14ac:dyDescent="0.25">
      <c r="J41743" t="str">
        <f t="shared" si="903"/>
        <v/>
      </c>
    </row>
    <row r="41744" spans="10:10" x14ac:dyDescent="0.25">
      <c r="J41744" t="str">
        <f t="shared" si="903"/>
        <v/>
      </c>
    </row>
    <row r="41745" spans="10:10" x14ac:dyDescent="0.25">
      <c r="J41745" t="str">
        <f t="shared" si="903"/>
        <v/>
      </c>
    </row>
    <row r="41746" spans="10:10" x14ac:dyDescent="0.25">
      <c r="J41746" t="str">
        <f t="shared" si="903"/>
        <v/>
      </c>
    </row>
    <row r="41747" spans="10:10" x14ac:dyDescent="0.25">
      <c r="J41747" t="str">
        <f t="shared" si="903"/>
        <v/>
      </c>
    </row>
    <row r="41748" spans="10:10" x14ac:dyDescent="0.25">
      <c r="J41748" t="str">
        <f t="shared" si="903"/>
        <v/>
      </c>
    </row>
    <row r="41749" spans="10:10" x14ac:dyDescent="0.25">
      <c r="J41749" t="str">
        <f t="shared" si="903"/>
        <v/>
      </c>
    </row>
    <row r="41750" spans="10:10" x14ac:dyDescent="0.25">
      <c r="J41750" t="str">
        <f t="shared" si="903"/>
        <v/>
      </c>
    </row>
    <row r="41751" spans="10:10" x14ac:dyDescent="0.25">
      <c r="J41751" t="str">
        <f t="shared" si="903"/>
        <v/>
      </c>
    </row>
    <row r="41752" spans="10:10" x14ac:dyDescent="0.25">
      <c r="J41752" t="str">
        <f t="shared" si="903"/>
        <v/>
      </c>
    </row>
    <row r="41753" spans="10:10" x14ac:dyDescent="0.25">
      <c r="J41753" t="str">
        <f t="shared" si="903"/>
        <v/>
      </c>
    </row>
    <row r="41754" spans="10:10" x14ac:dyDescent="0.25">
      <c r="J41754" t="str">
        <f t="shared" si="903"/>
        <v/>
      </c>
    </row>
    <row r="41755" spans="10:10" x14ac:dyDescent="0.25">
      <c r="J41755" t="str">
        <f t="shared" si="903"/>
        <v/>
      </c>
    </row>
    <row r="41756" spans="10:10" x14ac:dyDescent="0.25">
      <c r="J41756" t="str">
        <f t="shared" si="903"/>
        <v/>
      </c>
    </row>
    <row r="41757" spans="10:10" x14ac:dyDescent="0.25">
      <c r="J41757" t="str">
        <f t="shared" si="903"/>
        <v/>
      </c>
    </row>
    <row r="41758" spans="10:10" x14ac:dyDescent="0.25">
      <c r="J41758" t="str">
        <f t="shared" si="903"/>
        <v/>
      </c>
    </row>
    <row r="41759" spans="10:10" x14ac:dyDescent="0.25">
      <c r="J41759" t="str">
        <f t="shared" si="903"/>
        <v/>
      </c>
    </row>
    <row r="41760" spans="10:10" x14ac:dyDescent="0.25">
      <c r="J41760" t="str">
        <f t="shared" si="903"/>
        <v/>
      </c>
    </row>
    <row r="41761" spans="10:10" x14ac:dyDescent="0.25">
      <c r="J41761" t="str">
        <f t="shared" si="903"/>
        <v/>
      </c>
    </row>
    <row r="41762" spans="10:10" x14ac:dyDescent="0.25">
      <c r="J41762" t="str">
        <f t="shared" si="903"/>
        <v/>
      </c>
    </row>
    <row r="41763" spans="10:10" x14ac:dyDescent="0.25">
      <c r="J41763" t="str">
        <f t="shared" si="903"/>
        <v/>
      </c>
    </row>
    <row r="41764" spans="10:10" x14ac:dyDescent="0.25">
      <c r="J41764" t="str">
        <f t="shared" si="903"/>
        <v/>
      </c>
    </row>
    <row r="41765" spans="10:10" x14ac:dyDescent="0.25">
      <c r="J41765" t="str">
        <f t="shared" si="903"/>
        <v/>
      </c>
    </row>
    <row r="41766" spans="10:10" x14ac:dyDescent="0.25">
      <c r="J41766" t="str">
        <f t="shared" si="903"/>
        <v/>
      </c>
    </row>
    <row r="41767" spans="10:10" x14ac:dyDescent="0.25">
      <c r="J41767" t="str">
        <f t="shared" si="903"/>
        <v/>
      </c>
    </row>
    <row r="41768" spans="10:10" x14ac:dyDescent="0.25">
      <c r="J41768" t="str">
        <f t="shared" si="903"/>
        <v/>
      </c>
    </row>
    <row r="41769" spans="10:10" x14ac:dyDescent="0.25">
      <c r="J41769" t="str">
        <f t="shared" si="903"/>
        <v/>
      </c>
    </row>
    <row r="41770" spans="10:10" x14ac:dyDescent="0.25">
      <c r="J41770" t="str">
        <f t="shared" si="903"/>
        <v/>
      </c>
    </row>
    <row r="41771" spans="10:10" x14ac:dyDescent="0.25">
      <c r="J41771" t="str">
        <f t="shared" si="903"/>
        <v/>
      </c>
    </row>
    <row r="41772" spans="10:10" x14ac:dyDescent="0.25">
      <c r="J41772" t="str">
        <f t="shared" si="903"/>
        <v/>
      </c>
    </row>
    <row r="41773" spans="10:10" x14ac:dyDescent="0.25">
      <c r="J41773" t="str">
        <f t="shared" si="903"/>
        <v/>
      </c>
    </row>
    <row r="41774" spans="10:10" x14ac:dyDescent="0.25">
      <c r="J41774" t="str">
        <f t="shared" si="903"/>
        <v/>
      </c>
    </row>
    <row r="41775" spans="10:10" x14ac:dyDescent="0.25">
      <c r="J41775" t="str">
        <f t="shared" si="903"/>
        <v/>
      </c>
    </row>
    <row r="41776" spans="10:10" x14ac:dyDescent="0.25">
      <c r="J41776" t="str">
        <f t="shared" si="903"/>
        <v/>
      </c>
    </row>
    <row r="41777" spans="10:10" x14ac:dyDescent="0.25">
      <c r="J41777" t="str">
        <f t="shared" si="903"/>
        <v/>
      </c>
    </row>
    <row r="41778" spans="10:10" x14ac:dyDescent="0.25">
      <c r="J41778" t="str">
        <f t="shared" si="903"/>
        <v/>
      </c>
    </row>
    <row r="41779" spans="10:10" x14ac:dyDescent="0.25">
      <c r="J41779" t="str">
        <f t="shared" si="903"/>
        <v/>
      </c>
    </row>
    <row r="41780" spans="10:10" x14ac:dyDescent="0.25">
      <c r="J41780" t="str">
        <f t="shared" si="903"/>
        <v/>
      </c>
    </row>
    <row r="41781" spans="10:10" x14ac:dyDescent="0.25">
      <c r="J41781" t="str">
        <f t="shared" si="903"/>
        <v/>
      </c>
    </row>
    <row r="41782" spans="10:10" x14ac:dyDescent="0.25">
      <c r="J41782" t="str">
        <f t="shared" si="903"/>
        <v/>
      </c>
    </row>
    <row r="41783" spans="10:10" x14ac:dyDescent="0.25">
      <c r="J41783" t="str">
        <f t="shared" si="903"/>
        <v/>
      </c>
    </row>
    <row r="41784" spans="10:10" x14ac:dyDescent="0.25">
      <c r="J41784" t="str">
        <f t="shared" si="903"/>
        <v/>
      </c>
    </row>
    <row r="41785" spans="10:10" x14ac:dyDescent="0.25">
      <c r="J41785" t="str">
        <f t="shared" si="903"/>
        <v/>
      </c>
    </row>
    <row r="41786" spans="10:10" x14ac:dyDescent="0.25">
      <c r="J41786" t="str">
        <f t="shared" si="903"/>
        <v/>
      </c>
    </row>
    <row r="41787" spans="10:10" x14ac:dyDescent="0.25">
      <c r="J41787" t="str">
        <f t="shared" si="903"/>
        <v/>
      </c>
    </row>
    <row r="41788" spans="10:10" x14ac:dyDescent="0.25">
      <c r="J41788" t="str">
        <f t="shared" si="903"/>
        <v/>
      </c>
    </row>
    <row r="41789" spans="10:10" x14ac:dyDescent="0.25">
      <c r="J41789" t="str">
        <f t="shared" si="903"/>
        <v/>
      </c>
    </row>
    <row r="41790" spans="10:10" x14ac:dyDescent="0.25">
      <c r="J41790" t="str">
        <f t="shared" si="903"/>
        <v/>
      </c>
    </row>
    <row r="41791" spans="10:10" x14ac:dyDescent="0.25">
      <c r="J41791" t="str">
        <f t="shared" si="903"/>
        <v/>
      </c>
    </row>
    <row r="41792" spans="10:10" x14ac:dyDescent="0.25">
      <c r="J41792" t="str">
        <f t="shared" si="903"/>
        <v/>
      </c>
    </row>
    <row r="41793" spans="10:10" x14ac:dyDescent="0.25">
      <c r="J41793" t="str">
        <f t="shared" si="903"/>
        <v/>
      </c>
    </row>
    <row r="41794" spans="10:10" x14ac:dyDescent="0.25">
      <c r="J41794" t="str">
        <f t="shared" si="903"/>
        <v/>
      </c>
    </row>
    <row r="41795" spans="10:10" x14ac:dyDescent="0.25">
      <c r="J41795" t="str">
        <f t="shared" ref="J41795:J41858" si="904">B41795&amp;C41795&amp;E41795&amp;IF(C41795="Skog",F41795&amp;G41795,"")</f>
        <v/>
      </c>
    </row>
    <row r="41796" spans="10:10" x14ac:dyDescent="0.25">
      <c r="J41796" t="str">
        <f t="shared" si="904"/>
        <v/>
      </c>
    </row>
    <row r="41797" spans="10:10" x14ac:dyDescent="0.25">
      <c r="J41797" t="str">
        <f t="shared" si="904"/>
        <v/>
      </c>
    </row>
    <row r="41798" spans="10:10" x14ac:dyDescent="0.25">
      <c r="J41798" t="str">
        <f t="shared" si="904"/>
        <v/>
      </c>
    </row>
    <row r="41799" spans="10:10" x14ac:dyDescent="0.25">
      <c r="J41799" t="str">
        <f t="shared" si="904"/>
        <v/>
      </c>
    </row>
    <row r="41800" spans="10:10" x14ac:dyDescent="0.25">
      <c r="J41800" t="str">
        <f t="shared" si="904"/>
        <v/>
      </c>
    </row>
    <row r="41801" spans="10:10" x14ac:dyDescent="0.25">
      <c r="J41801" t="str">
        <f t="shared" si="904"/>
        <v/>
      </c>
    </row>
    <row r="41802" spans="10:10" x14ac:dyDescent="0.25">
      <c r="J41802" t="str">
        <f t="shared" si="904"/>
        <v/>
      </c>
    </row>
    <row r="41803" spans="10:10" x14ac:dyDescent="0.25">
      <c r="J41803" t="str">
        <f t="shared" si="904"/>
        <v/>
      </c>
    </row>
    <row r="41804" spans="10:10" x14ac:dyDescent="0.25">
      <c r="J41804" t="str">
        <f t="shared" si="904"/>
        <v/>
      </c>
    </row>
    <row r="41805" spans="10:10" x14ac:dyDescent="0.25">
      <c r="J41805" t="str">
        <f t="shared" si="904"/>
        <v/>
      </c>
    </row>
    <row r="41806" spans="10:10" x14ac:dyDescent="0.25">
      <c r="J41806" t="str">
        <f t="shared" si="904"/>
        <v/>
      </c>
    </row>
    <row r="41807" spans="10:10" x14ac:dyDescent="0.25">
      <c r="J41807" t="str">
        <f t="shared" si="904"/>
        <v/>
      </c>
    </row>
    <row r="41808" spans="10:10" x14ac:dyDescent="0.25">
      <c r="J41808" t="str">
        <f t="shared" si="904"/>
        <v/>
      </c>
    </row>
    <row r="41809" spans="10:10" x14ac:dyDescent="0.25">
      <c r="J41809" t="str">
        <f t="shared" si="904"/>
        <v/>
      </c>
    </row>
    <row r="41810" spans="10:10" x14ac:dyDescent="0.25">
      <c r="J41810" t="str">
        <f t="shared" si="904"/>
        <v/>
      </c>
    </row>
    <row r="41811" spans="10:10" x14ac:dyDescent="0.25">
      <c r="J41811" t="str">
        <f t="shared" si="904"/>
        <v/>
      </c>
    </row>
    <row r="41812" spans="10:10" x14ac:dyDescent="0.25">
      <c r="J41812" t="str">
        <f t="shared" si="904"/>
        <v/>
      </c>
    </row>
    <row r="41813" spans="10:10" x14ac:dyDescent="0.25">
      <c r="J41813" t="str">
        <f t="shared" si="904"/>
        <v/>
      </c>
    </row>
    <row r="41814" spans="10:10" x14ac:dyDescent="0.25">
      <c r="J41814" t="str">
        <f t="shared" si="904"/>
        <v/>
      </c>
    </row>
    <row r="41815" spans="10:10" x14ac:dyDescent="0.25">
      <c r="J41815" t="str">
        <f t="shared" si="904"/>
        <v/>
      </c>
    </row>
    <row r="41816" spans="10:10" x14ac:dyDescent="0.25">
      <c r="J41816" t="str">
        <f t="shared" si="904"/>
        <v/>
      </c>
    </row>
    <row r="41817" spans="10:10" x14ac:dyDescent="0.25">
      <c r="J41817" t="str">
        <f t="shared" si="904"/>
        <v/>
      </c>
    </row>
    <row r="41818" spans="10:10" x14ac:dyDescent="0.25">
      <c r="J41818" t="str">
        <f t="shared" si="904"/>
        <v/>
      </c>
    </row>
    <row r="41819" spans="10:10" x14ac:dyDescent="0.25">
      <c r="J41819" t="str">
        <f t="shared" si="904"/>
        <v/>
      </c>
    </row>
    <row r="41820" spans="10:10" x14ac:dyDescent="0.25">
      <c r="J41820" t="str">
        <f t="shared" si="904"/>
        <v/>
      </c>
    </row>
    <row r="41821" spans="10:10" x14ac:dyDescent="0.25">
      <c r="J41821" t="str">
        <f t="shared" si="904"/>
        <v/>
      </c>
    </row>
    <row r="41822" spans="10:10" x14ac:dyDescent="0.25">
      <c r="J41822" t="str">
        <f t="shared" si="904"/>
        <v/>
      </c>
    </row>
    <row r="41823" spans="10:10" x14ac:dyDescent="0.25">
      <c r="J41823" t="str">
        <f t="shared" si="904"/>
        <v/>
      </c>
    </row>
    <row r="41824" spans="10:10" x14ac:dyDescent="0.25">
      <c r="J41824" t="str">
        <f t="shared" si="904"/>
        <v/>
      </c>
    </row>
    <row r="41825" spans="10:10" x14ac:dyDescent="0.25">
      <c r="J41825" t="str">
        <f t="shared" si="904"/>
        <v/>
      </c>
    </row>
    <row r="41826" spans="10:10" x14ac:dyDescent="0.25">
      <c r="J41826" t="str">
        <f t="shared" si="904"/>
        <v/>
      </c>
    </row>
    <row r="41827" spans="10:10" x14ac:dyDescent="0.25">
      <c r="J41827" t="str">
        <f t="shared" si="904"/>
        <v/>
      </c>
    </row>
    <row r="41828" spans="10:10" x14ac:dyDescent="0.25">
      <c r="J41828" t="str">
        <f t="shared" si="904"/>
        <v/>
      </c>
    </row>
    <row r="41829" spans="10:10" x14ac:dyDescent="0.25">
      <c r="J41829" t="str">
        <f t="shared" si="904"/>
        <v/>
      </c>
    </row>
    <row r="41830" spans="10:10" x14ac:dyDescent="0.25">
      <c r="J41830" t="str">
        <f t="shared" si="904"/>
        <v/>
      </c>
    </row>
    <row r="41831" spans="10:10" x14ac:dyDescent="0.25">
      <c r="J41831" t="str">
        <f t="shared" si="904"/>
        <v/>
      </c>
    </row>
    <row r="41832" spans="10:10" x14ac:dyDescent="0.25">
      <c r="J41832" t="str">
        <f t="shared" si="904"/>
        <v/>
      </c>
    </row>
    <row r="41833" spans="10:10" x14ac:dyDescent="0.25">
      <c r="J41833" t="str">
        <f t="shared" si="904"/>
        <v/>
      </c>
    </row>
    <row r="41834" spans="10:10" x14ac:dyDescent="0.25">
      <c r="J41834" t="str">
        <f t="shared" si="904"/>
        <v/>
      </c>
    </row>
    <row r="41835" spans="10:10" x14ac:dyDescent="0.25">
      <c r="J41835" t="str">
        <f t="shared" si="904"/>
        <v/>
      </c>
    </row>
    <row r="41836" spans="10:10" x14ac:dyDescent="0.25">
      <c r="J41836" t="str">
        <f t="shared" si="904"/>
        <v/>
      </c>
    </row>
    <row r="41837" spans="10:10" x14ac:dyDescent="0.25">
      <c r="J41837" t="str">
        <f t="shared" si="904"/>
        <v/>
      </c>
    </row>
    <row r="41838" spans="10:10" x14ac:dyDescent="0.25">
      <c r="J41838" t="str">
        <f t="shared" si="904"/>
        <v/>
      </c>
    </row>
    <row r="41839" spans="10:10" x14ac:dyDescent="0.25">
      <c r="J41839" t="str">
        <f t="shared" si="904"/>
        <v/>
      </c>
    </row>
    <row r="41840" spans="10:10" x14ac:dyDescent="0.25">
      <c r="J41840" t="str">
        <f t="shared" si="904"/>
        <v/>
      </c>
    </row>
    <row r="41841" spans="10:10" x14ac:dyDescent="0.25">
      <c r="J41841" t="str">
        <f t="shared" si="904"/>
        <v/>
      </c>
    </row>
    <row r="41842" spans="10:10" x14ac:dyDescent="0.25">
      <c r="J41842" t="str">
        <f t="shared" si="904"/>
        <v/>
      </c>
    </row>
    <row r="41843" spans="10:10" x14ac:dyDescent="0.25">
      <c r="J41843" t="str">
        <f t="shared" si="904"/>
        <v/>
      </c>
    </row>
    <row r="41844" spans="10:10" x14ac:dyDescent="0.25">
      <c r="J41844" t="str">
        <f t="shared" si="904"/>
        <v/>
      </c>
    </row>
    <row r="41845" spans="10:10" x14ac:dyDescent="0.25">
      <c r="J41845" t="str">
        <f t="shared" si="904"/>
        <v/>
      </c>
    </row>
    <row r="41846" spans="10:10" x14ac:dyDescent="0.25">
      <c r="J41846" t="str">
        <f t="shared" si="904"/>
        <v/>
      </c>
    </row>
    <row r="41847" spans="10:10" x14ac:dyDescent="0.25">
      <c r="J41847" t="str">
        <f t="shared" si="904"/>
        <v/>
      </c>
    </row>
    <row r="41848" spans="10:10" x14ac:dyDescent="0.25">
      <c r="J41848" t="str">
        <f t="shared" si="904"/>
        <v/>
      </c>
    </row>
    <row r="41849" spans="10:10" x14ac:dyDescent="0.25">
      <c r="J41849" t="str">
        <f t="shared" si="904"/>
        <v/>
      </c>
    </row>
    <row r="41850" spans="10:10" x14ac:dyDescent="0.25">
      <c r="J41850" t="str">
        <f t="shared" si="904"/>
        <v/>
      </c>
    </row>
    <row r="41851" spans="10:10" x14ac:dyDescent="0.25">
      <c r="J41851" t="str">
        <f t="shared" si="904"/>
        <v/>
      </c>
    </row>
    <row r="41852" spans="10:10" x14ac:dyDescent="0.25">
      <c r="J41852" t="str">
        <f t="shared" si="904"/>
        <v/>
      </c>
    </row>
    <row r="41853" spans="10:10" x14ac:dyDescent="0.25">
      <c r="J41853" t="str">
        <f t="shared" si="904"/>
        <v/>
      </c>
    </row>
    <row r="41854" spans="10:10" x14ac:dyDescent="0.25">
      <c r="J41854" t="str">
        <f t="shared" si="904"/>
        <v/>
      </c>
    </row>
    <row r="41855" spans="10:10" x14ac:dyDescent="0.25">
      <c r="J41855" t="str">
        <f t="shared" si="904"/>
        <v/>
      </c>
    </row>
    <row r="41856" spans="10:10" x14ac:dyDescent="0.25">
      <c r="J41856" t="str">
        <f t="shared" si="904"/>
        <v/>
      </c>
    </row>
    <row r="41857" spans="10:10" x14ac:dyDescent="0.25">
      <c r="J41857" t="str">
        <f t="shared" si="904"/>
        <v/>
      </c>
    </row>
    <row r="41858" spans="10:10" x14ac:dyDescent="0.25">
      <c r="J41858" t="str">
        <f t="shared" si="904"/>
        <v/>
      </c>
    </row>
    <row r="41859" spans="10:10" x14ac:dyDescent="0.25">
      <c r="J41859" t="str">
        <f t="shared" ref="J41859:J41922" si="905">B41859&amp;C41859&amp;E41859&amp;IF(C41859="Skog",F41859&amp;G41859,"")</f>
        <v/>
      </c>
    </row>
    <row r="41860" spans="10:10" x14ac:dyDescent="0.25">
      <c r="J41860" t="str">
        <f t="shared" si="905"/>
        <v/>
      </c>
    </row>
    <row r="41861" spans="10:10" x14ac:dyDescent="0.25">
      <c r="J41861" t="str">
        <f t="shared" si="905"/>
        <v/>
      </c>
    </row>
    <row r="41862" spans="10:10" x14ac:dyDescent="0.25">
      <c r="J41862" t="str">
        <f t="shared" si="905"/>
        <v/>
      </c>
    </row>
    <row r="41863" spans="10:10" x14ac:dyDescent="0.25">
      <c r="J41863" t="str">
        <f t="shared" si="905"/>
        <v/>
      </c>
    </row>
    <row r="41864" spans="10:10" x14ac:dyDescent="0.25">
      <c r="J41864" t="str">
        <f t="shared" si="905"/>
        <v/>
      </c>
    </row>
    <row r="41865" spans="10:10" x14ac:dyDescent="0.25">
      <c r="J41865" t="str">
        <f t="shared" si="905"/>
        <v/>
      </c>
    </row>
    <row r="41866" spans="10:10" x14ac:dyDescent="0.25">
      <c r="J41866" t="str">
        <f t="shared" si="905"/>
        <v/>
      </c>
    </row>
    <row r="41867" spans="10:10" x14ac:dyDescent="0.25">
      <c r="J41867" t="str">
        <f t="shared" si="905"/>
        <v/>
      </c>
    </row>
    <row r="41868" spans="10:10" x14ac:dyDescent="0.25">
      <c r="J41868" t="str">
        <f t="shared" si="905"/>
        <v/>
      </c>
    </row>
    <row r="41869" spans="10:10" x14ac:dyDescent="0.25">
      <c r="J41869" t="str">
        <f t="shared" si="905"/>
        <v/>
      </c>
    </row>
    <row r="41870" spans="10:10" x14ac:dyDescent="0.25">
      <c r="J41870" t="str">
        <f t="shared" si="905"/>
        <v/>
      </c>
    </row>
    <row r="41871" spans="10:10" x14ac:dyDescent="0.25">
      <c r="J41871" t="str">
        <f t="shared" si="905"/>
        <v/>
      </c>
    </row>
    <row r="41872" spans="10:10" x14ac:dyDescent="0.25">
      <c r="J41872" t="str">
        <f t="shared" si="905"/>
        <v/>
      </c>
    </row>
    <row r="41873" spans="10:10" x14ac:dyDescent="0.25">
      <c r="J41873" t="str">
        <f t="shared" si="905"/>
        <v/>
      </c>
    </row>
    <row r="41874" spans="10:10" x14ac:dyDescent="0.25">
      <c r="J41874" t="str">
        <f t="shared" si="905"/>
        <v/>
      </c>
    </row>
    <row r="41875" spans="10:10" x14ac:dyDescent="0.25">
      <c r="J41875" t="str">
        <f t="shared" si="905"/>
        <v/>
      </c>
    </row>
    <row r="41876" spans="10:10" x14ac:dyDescent="0.25">
      <c r="J41876" t="str">
        <f t="shared" si="905"/>
        <v/>
      </c>
    </row>
    <row r="41877" spans="10:10" x14ac:dyDescent="0.25">
      <c r="J41877" t="str">
        <f t="shared" si="905"/>
        <v/>
      </c>
    </row>
    <row r="41878" spans="10:10" x14ac:dyDescent="0.25">
      <c r="J41878" t="str">
        <f t="shared" si="905"/>
        <v/>
      </c>
    </row>
    <row r="41879" spans="10:10" x14ac:dyDescent="0.25">
      <c r="J41879" t="str">
        <f t="shared" si="905"/>
        <v/>
      </c>
    </row>
    <row r="41880" spans="10:10" x14ac:dyDescent="0.25">
      <c r="J41880" t="str">
        <f t="shared" si="905"/>
        <v/>
      </c>
    </row>
    <row r="41881" spans="10:10" x14ac:dyDescent="0.25">
      <c r="J41881" t="str">
        <f t="shared" si="905"/>
        <v/>
      </c>
    </row>
    <row r="41882" spans="10:10" x14ac:dyDescent="0.25">
      <c r="J41882" t="str">
        <f t="shared" si="905"/>
        <v/>
      </c>
    </row>
    <row r="41883" spans="10:10" x14ac:dyDescent="0.25">
      <c r="J41883" t="str">
        <f t="shared" si="905"/>
        <v/>
      </c>
    </row>
    <row r="41884" spans="10:10" x14ac:dyDescent="0.25">
      <c r="J41884" t="str">
        <f t="shared" si="905"/>
        <v/>
      </c>
    </row>
    <row r="41885" spans="10:10" x14ac:dyDescent="0.25">
      <c r="J41885" t="str">
        <f t="shared" si="905"/>
        <v/>
      </c>
    </row>
    <row r="41886" spans="10:10" x14ac:dyDescent="0.25">
      <c r="J41886" t="str">
        <f t="shared" si="905"/>
        <v/>
      </c>
    </row>
    <row r="41887" spans="10:10" x14ac:dyDescent="0.25">
      <c r="J41887" t="str">
        <f t="shared" si="905"/>
        <v/>
      </c>
    </row>
    <row r="41888" spans="10:10" x14ac:dyDescent="0.25">
      <c r="J41888" t="str">
        <f t="shared" si="905"/>
        <v/>
      </c>
    </row>
    <row r="41889" spans="10:10" x14ac:dyDescent="0.25">
      <c r="J41889" t="str">
        <f t="shared" si="905"/>
        <v/>
      </c>
    </row>
    <row r="41890" spans="10:10" x14ac:dyDescent="0.25">
      <c r="J41890" t="str">
        <f t="shared" si="905"/>
        <v/>
      </c>
    </row>
    <row r="41891" spans="10:10" x14ac:dyDescent="0.25">
      <c r="J41891" t="str">
        <f t="shared" si="905"/>
        <v/>
      </c>
    </row>
    <row r="41892" spans="10:10" x14ac:dyDescent="0.25">
      <c r="J41892" t="str">
        <f t="shared" si="905"/>
        <v/>
      </c>
    </row>
    <row r="41893" spans="10:10" x14ac:dyDescent="0.25">
      <c r="J41893" t="str">
        <f t="shared" si="905"/>
        <v/>
      </c>
    </row>
    <row r="41894" spans="10:10" x14ac:dyDescent="0.25">
      <c r="J41894" t="str">
        <f t="shared" si="905"/>
        <v/>
      </c>
    </row>
    <row r="41895" spans="10:10" x14ac:dyDescent="0.25">
      <c r="J41895" t="str">
        <f t="shared" si="905"/>
        <v/>
      </c>
    </row>
    <row r="41896" spans="10:10" x14ac:dyDescent="0.25">
      <c r="J41896" t="str">
        <f t="shared" si="905"/>
        <v/>
      </c>
    </row>
    <row r="41897" spans="10:10" x14ac:dyDescent="0.25">
      <c r="J41897" t="str">
        <f t="shared" si="905"/>
        <v/>
      </c>
    </row>
    <row r="41898" spans="10:10" x14ac:dyDescent="0.25">
      <c r="J41898" t="str">
        <f t="shared" si="905"/>
        <v/>
      </c>
    </row>
    <row r="41899" spans="10:10" x14ac:dyDescent="0.25">
      <c r="J41899" t="str">
        <f t="shared" si="905"/>
        <v/>
      </c>
    </row>
    <row r="41900" spans="10:10" x14ac:dyDescent="0.25">
      <c r="J41900" t="str">
        <f t="shared" si="905"/>
        <v/>
      </c>
    </row>
    <row r="41901" spans="10:10" x14ac:dyDescent="0.25">
      <c r="J41901" t="str">
        <f t="shared" si="905"/>
        <v/>
      </c>
    </row>
    <row r="41902" spans="10:10" x14ac:dyDescent="0.25">
      <c r="J41902" t="str">
        <f t="shared" si="905"/>
        <v/>
      </c>
    </row>
    <row r="41903" spans="10:10" x14ac:dyDescent="0.25">
      <c r="J41903" t="str">
        <f t="shared" si="905"/>
        <v/>
      </c>
    </row>
    <row r="41904" spans="10:10" x14ac:dyDescent="0.25">
      <c r="J41904" t="str">
        <f t="shared" si="905"/>
        <v/>
      </c>
    </row>
    <row r="41905" spans="10:10" x14ac:dyDescent="0.25">
      <c r="J41905" t="str">
        <f t="shared" si="905"/>
        <v/>
      </c>
    </row>
    <row r="41906" spans="10:10" x14ac:dyDescent="0.25">
      <c r="J41906" t="str">
        <f t="shared" si="905"/>
        <v/>
      </c>
    </row>
    <row r="41907" spans="10:10" x14ac:dyDescent="0.25">
      <c r="J41907" t="str">
        <f t="shared" si="905"/>
        <v/>
      </c>
    </row>
    <row r="41908" spans="10:10" x14ac:dyDescent="0.25">
      <c r="J41908" t="str">
        <f t="shared" si="905"/>
        <v/>
      </c>
    </row>
    <row r="41909" spans="10:10" x14ac:dyDescent="0.25">
      <c r="J41909" t="str">
        <f t="shared" si="905"/>
        <v/>
      </c>
    </row>
    <row r="41910" spans="10:10" x14ac:dyDescent="0.25">
      <c r="J41910" t="str">
        <f t="shared" si="905"/>
        <v/>
      </c>
    </row>
    <row r="41911" spans="10:10" x14ac:dyDescent="0.25">
      <c r="J41911" t="str">
        <f t="shared" si="905"/>
        <v/>
      </c>
    </row>
    <row r="41912" spans="10:10" x14ac:dyDescent="0.25">
      <c r="J41912" t="str">
        <f t="shared" si="905"/>
        <v/>
      </c>
    </row>
    <row r="41913" spans="10:10" x14ac:dyDescent="0.25">
      <c r="J41913" t="str">
        <f t="shared" si="905"/>
        <v/>
      </c>
    </row>
    <row r="41914" spans="10:10" x14ac:dyDescent="0.25">
      <c r="J41914" t="str">
        <f t="shared" si="905"/>
        <v/>
      </c>
    </row>
    <row r="41915" spans="10:10" x14ac:dyDescent="0.25">
      <c r="J41915" t="str">
        <f t="shared" si="905"/>
        <v/>
      </c>
    </row>
    <row r="41916" spans="10:10" x14ac:dyDescent="0.25">
      <c r="J41916" t="str">
        <f t="shared" si="905"/>
        <v/>
      </c>
    </row>
    <row r="41917" spans="10:10" x14ac:dyDescent="0.25">
      <c r="J41917" t="str">
        <f t="shared" si="905"/>
        <v/>
      </c>
    </row>
    <row r="41918" spans="10:10" x14ac:dyDescent="0.25">
      <c r="J41918" t="str">
        <f t="shared" si="905"/>
        <v/>
      </c>
    </row>
    <row r="41919" spans="10:10" x14ac:dyDescent="0.25">
      <c r="J41919" t="str">
        <f t="shared" si="905"/>
        <v/>
      </c>
    </row>
    <row r="41920" spans="10:10" x14ac:dyDescent="0.25">
      <c r="J41920" t="str">
        <f t="shared" si="905"/>
        <v/>
      </c>
    </row>
    <row r="41921" spans="10:10" x14ac:dyDescent="0.25">
      <c r="J41921" t="str">
        <f t="shared" si="905"/>
        <v/>
      </c>
    </row>
    <row r="41922" spans="10:10" x14ac:dyDescent="0.25">
      <c r="J41922" t="str">
        <f t="shared" si="905"/>
        <v/>
      </c>
    </row>
    <row r="41923" spans="10:10" x14ac:dyDescent="0.25">
      <c r="J41923" t="str">
        <f t="shared" ref="J41923:J41986" si="906">B41923&amp;C41923&amp;E41923&amp;IF(C41923="Skog",F41923&amp;G41923,"")</f>
        <v/>
      </c>
    </row>
    <row r="41924" spans="10:10" x14ac:dyDescent="0.25">
      <c r="J41924" t="str">
        <f t="shared" si="906"/>
        <v/>
      </c>
    </row>
    <row r="41925" spans="10:10" x14ac:dyDescent="0.25">
      <c r="J41925" t="str">
        <f t="shared" si="906"/>
        <v/>
      </c>
    </row>
    <row r="41926" spans="10:10" x14ac:dyDescent="0.25">
      <c r="J41926" t="str">
        <f t="shared" si="906"/>
        <v/>
      </c>
    </row>
    <row r="41927" spans="10:10" x14ac:dyDescent="0.25">
      <c r="J41927" t="str">
        <f t="shared" si="906"/>
        <v/>
      </c>
    </row>
    <row r="41928" spans="10:10" x14ac:dyDescent="0.25">
      <c r="J41928" t="str">
        <f t="shared" si="906"/>
        <v/>
      </c>
    </row>
    <row r="41929" spans="10:10" x14ac:dyDescent="0.25">
      <c r="J41929" t="str">
        <f t="shared" si="906"/>
        <v/>
      </c>
    </row>
    <row r="41930" spans="10:10" x14ac:dyDescent="0.25">
      <c r="J41930" t="str">
        <f t="shared" si="906"/>
        <v/>
      </c>
    </row>
    <row r="41931" spans="10:10" x14ac:dyDescent="0.25">
      <c r="J41931" t="str">
        <f t="shared" si="906"/>
        <v/>
      </c>
    </row>
    <row r="41932" spans="10:10" x14ac:dyDescent="0.25">
      <c r="J41932" t="str">
        <f t="shared" si="906"/>
        <v/>
      </c>
    </row>
    <row r="41933" spans="10:10" x14ac:dyDescent="0.25">
      <c r="J41933" t="str">
        <f t="shared" si="906"/>
        <v/>
      </c>
    </row>
    <row r="41934" spans="10:10" x14ac:dyDescent="0.25">
      <c r="J41934" t="str">
        <f t="shared" si="906"/>
        <v/>
      </c>
    </row>
    <row r="41935" spans="10:10" x14ac:dyDescent="0.25">
      <c r="J41935" t="str">
        <f t="shared" si="906"/>
        <v/>
      </c>
    </row>
    <row r="41936" spans="10:10" x14ac:dyDescent="0.25">
      <c r="J41936" t="str">
        <f t="shared" si="906"/>
        <v/>
      </c>
    </row>
    <row r="41937" spans="10:10" x14ac:dyDescent="0.25">
      <c r="J41937" t="str">
        <f t="shared" si="906"/>
        <v/>
      </c>
    </row>
    <row r="41938" spans="10:10" x14ac:dyDescent="0.25">
      <c r="J41938" t="str">
        <f t="shared" si="906"/>
        <v/>
      </c>
    </row>
    <row r="41939" spans="10:10" x14ac:dyDescent="0.25">
      <c r="J41939" t="str">
        <f t="shared" si="906"/>
        <v/>
      </c>
    </row>
    <row r="41940" spans="10:10" x14ac:dyDescent="0.25">
      <c r="J41940" t="str">
        <f t="shared" si="906"/>
        <v/>
      </c>
    </row>
    <row r="41941" spans="10:10" x14ac:dyDescent="0.25">
      <c r="J41941" t="str">
        <f t="shared" si="906"/>
        <v/>
      </c>
    </row>
    <row r="41942" spans="10:10" x14ac:dyDescent="0.25">
      <c r="J41942" t="str">
        <f t="shared" si="906"/>
        <v/>
      </c>
    </row>
    <row r="41943" spans="10:10" x14ac:dyDescent="0.25">
      <c r="J41943" t="str">
        <f t="shared" si="906"/>
        <v/>
      </c>
    </row>
    <row r="41944" spans="10:10" x14ac:dyDescent="0.25">
      <c r="J41944" t="str">
        <f t="shared" si="906"/>
        <v/>
      </c>
    </row>
    <row r="41945" spans="10:10" x14ac:dyDescent="0.25">
      <c r="J41945" t="str">
        <f t="shared" si="906"/>
        <v/>
      </c>
    </row>
    <row r="41946" spans="10:10" x14ac:dyDescent="0.25">
      <c r="J41946" t="str">
        <f t="shared" si="906"/>
        <v/>
      </c>
    </row>
    <row r="41947" spans="10:10" x14ac:dyDescent="0.25">
      <c r="J41947" t="str">
        <f t="shared" si="906"/>
        <v/>
      </c>
    </row>
    <row r="41948" spans="10:10" x14ac:dyDescent="0.25">
      <c r="J41948" t="str">
        <f t="shared" si="906"/>
        <v/>
      </c>
    </row>
    <row r="41949" spans="10:10" x14ac:dyDescent="0.25">
      <c r="J41949" t="str">
        <f t="shared" si="906"/>
        <v/>
      </c>
    </row>
    <row r="41950" spans="10:10" x14ac:dyDescent="0.25">
      <c r="J41950" t="str">
        <f t="shared" si="906"/>
        <v/>
      </c>
    </row>
    <row r="41951" spans="10:10" x14ac:dyDescent="0.25">
      <c r="J41951" t="str">
        <f t="shared" si="906"/>
        <v/>
      </c>
    </row>
    <row r="41952" spans="10:10" x14ac:dyDescent="0.25">
      <c r="J41952" t="str">
        <f t="shared" si="906"/>
        <v/>
      </c>
    </row>
    <row r="41953" spans="10:10" x14ac:dyDescent="0.25">
      <c r="J41953" t="str">
        <f t="shared" si="906"/>
        <v/>
      </c>
    </row>
    <row r="41954" spans="10:10" x14ac:dyDescent="0.25">
      <c r="J41954" t="str">
        <f t="shared" si="906"/>
        <v/>
      </c>
    </row>
    <row r="41955" spans="10:10" x14ac:dyDescent="0.25">
      <c r="J41955" t="str">
        <f t="shared" si="906"/>
        <v/>
      </c>
    </row>
    <row r="41956" spans="10:10" x14ac:dyDescent="0.25">
      <c r="J41956" t="str">
        <f t="shared" si="906"/>
        <v/>
      </c>
    </row>
    <row r="41957" spans="10:10" x14ac:dyDescent="0.25">
      <c r="J41957" t="str">
        <f t="shared" si="906"/>
        <v/>
      </c>
    </row>
    <row r="41958" spans="10:10" x14ac:dyDescent="0.25">
      <c r="J41958" t="str">
        <f t="shared" si="906"/>
        <v/>
      </c>
    </row>
    <row r="41959" spans="10:10" x14ac:dyDescent="0.25">
      <c r="J41959" t="str">
        <f t="shared" si="906"/>
        <v/>
      </c>
    </row>
    <row r="41960" spans="10:10" x14ac:dyDescent="0.25">
      <c r="J41960" t="str">
        <f t="shared" si="906"/>
        <v/>
      </c>
    </row>
    <row r="41961" spans="10:10" x14ac:dyDescent="0.25">
      <c r="J41961" t="str">
        <f t="shared" si="906"/>
        <v/>
      </c>
    </row>
    <row r="41962" spans="10:10" x14ac:dyDescent="0.25">
      <c r="J41962" t="str">
        <f t="shared" si="906"/>
        <v/>
      </c>
    </row>
    <row r="41963" spans="10:10" x14ac:dyDescent="0.25">
      <c r="J41963" t="str">
        <f t="shared" si="906"/>
        <v/>
      </c>
    </row>
    <row r="41964" spans="10:10" x14ac:dyDescent="0.25">
      <c r="J41964" t="str">
        <f t="shared" si="906"/>
        <v/>
      </c>
    </row>
    <row r="41965" spans="10:10" x14ac:dyDescent="0.25">
      <c r="J41965" t="str">
        <f t="shared" si="906"/>
        <v/>
      </c>
    </row>
    <row r="41966" spans="10:10" x14ac:dyDescent="0.25">
      <c r="J41966" t="str">
        <f t="shared" si="906"/>
        <v/>
      </c>
    </row>
    <row r="41967" spans="10:10" x14ac:dyDescent="0.25">
      <c r="J41967" t="str">
        <f t="shared" si="906"/>
        <v/>
      </c>
    </row>
    <row r="41968" spans="10:10" x14ac:dyDescent="0.25">
      <c r="J41968" t="str">
        <f t="shared" si="906"/>
        <v/>
      </c>
    </row>
    <row r="41969" spans="10:10" x14ac:dyDescent="0.25">
      <c r="J41969" t="str">
        <f t="shared" si="906"/>
        <v/>
      </c>
    </row>
    <row r="41970" spans="10:10" x14ac:dyDescent="0.25">
      <c r="J41970" t="str">
        <f t="shared" si="906"/>
        <v/>
      </c>
    </row>
    <row r="41971" spans="10:10" x14ac:dyDescent="0.25">
      <c r="J41971" t="str">
        <f t="shared" si="906"/>
        <v/>
      </c>
    </row>
    <row r="41972" spans="10:10" x14ac:dyDescent="0.25">
      <c r="J41972" t="str">
        <f t="shared" si="906"/>
        <v/>
      </c>
    </row>
    <row r="41973" spans="10:10" x14ac:dyDescent="0.25">
      <c r="J41973" t="str">
        <f t="shared" si="906"/>
        <v/>
      </c>
    </row>
    <row r="41974" spans="10:10" x14ac:dyDescent="0.25">
      <c r="J41974" t="str">
        <f t="shared" si="906"/>
        <v/>
      </c>
    </row>
    <row r="41975" spans="10:10" x14ac:dyDescent="0.25">
      <c r="J41975" t="str">
        <f t="shared" si="906"/>
        <v/>
      </c>
    </row>
    <row r="41976" spans="10:10" x14ac:dyDescent="0.25">
      <c r="J41976" t="str">
        <f t="shared" si="906"/>
        <v/>
      </c>
    </row>
    <row r="41977" spans="10:10" x14ac:dyDescent="0.25">
      <c r="J41977" t="str">
        <f t="shared" si="906"/>
        <v/>
      </c>
    </row>
    <row r="41978" spans="10:10" x14ac:dyDescent="0.25">
      <c r="J41978" t="str">
        <f t="shared" si="906"/>
        <v/>
      </c>
    </row>
    <row r="41979" spans="10:10" x14ac:dyDescent="0.25">
      <c r="J41979" t="str">
        <f t="shared" si="906"/>
        <v/>
      </c>
    </row>
    <row r="41980" spans="10:10" x14ac:dyDescent="0.25">
      <c r="J41980" t="str">
        <f t="shared" si="906"/>
        <v/>
      </c>
    </row>
    <row r="41981" spans="10:10" x14ac:dyDescent="0.25">
      <c r="J41981" t="str">
        <f t="shared" si="906"/>
        <v/>
      </c>
    </row>
    <row r="41982" spans="10:10" x14ac:dyDescent="0.25">
      <c r="J41982" t="str">
        <f t="shared" si="906"/>
        <v/>
      </c>
    </row>
    <row r="41983" spans="10:10" x14ac:dyDescent="0.25">
      <c r="J41983" t="str">
        <f t="shared" si="906"/>
        <v/>
      </c>
    </row>
    <row r="41984" spans="10:10" x14ac:dyDescent="0.25">
      <c r="J41984" t="str">
        <f t="shared" si="906"/>
        <v/>
      </c>
    </row>
    <row r="41985" spans="10:10" x14ac:dyDescent="0.25">
      <c r="J41985" t="str">
        <f t="shared" si="906"/>
        <v/>
      </c>
    </row>
    <row r="41986" spans="10:10" x14ac:dyDescent="0.25">
      <c r="J41986" t="str">
        <f t="shared" si="906"/>
        <v/>
      </c>
    </row>
    <row r="41987" spans="10:10" x14ac:dyDescent="0.25">
      <c r="J41987" t="str">
        <f t="shared" ref="J41987:J42050" si="907">B41987&amp;C41987&amp;E41987&amp;IF(C41987="Skog",F41987&amp;G41987,"")</f>
        <v/>
      </c>
    </row>
    <row r="41988" spans="10:10" x14ac:dyDescent="0.25">
      <c r="J41988" t="str">
        <f t="shared" si="907"/>
        <v/>
      </c>
    </row>
    <row r="41989" spans="10:10" x14ac:dyDescent="0.25">
      <c r="J41989" t="str">
        <f t="shared" si="907"/>
        <v/>
      </c>
    </row>
    <row r="41990" spans="10:10" x14ac:dyDescent="0.25">
      <c r="J41990" t="str">
        <f t="shared" si="907"/>
        <v/>
      </c>
    </row>
    <row r="41991" spans="10:10" x14ac:dyDescent="0.25">
      <c r="J41991" t="str">
        <f t="shared" si="907"/>
        <v/>
      </c>
    </row>
    <row r="41992" spans="10:10" x14ac:dyDescent="0.25">
      <c r="J41992" t="str">
        <f t="shared" si="907"/>
        <v/>
      </c>
    </row>
    <row r="41993" spans="10:10" x14ac:dyDescent="0.25">
      <c r="J41993" t="str">
        <f t="shared" si="907"/>
        <v/>
      </c>
    </row>
    <row r="41994" spans="10:10" x14ac:dyDescent="0.25">
      <c r="J41994" t="str">
        <f t="shared" si="907"/>
        <v/>
      </c>
    </row>
    <row r="41995" spans="10:10" x14ac:dyDescent="0.25">
      <c r="J41995" t="str">
        <f t="shared" si="907"/>
        <v/>
      </c>
    </row>
    <row r="41996" spans="10:10" x14ac:dyDescent="0.25">
      <c r="J41996" t="str">
        <f t="shared" si="907"/>
        <v/>
      </c>
    </row>
    <row r="41997" spans="10:10" x14ac:dyDescent="0.25">
      <c r="J41997" t="str">
        <f t="shared" si="907"/>
        <v/>
      </c>
    </row>
    <row r="41998" spans="10:10" x14ac:dyDescent="0.25">
      <c r="J41998" t="str">
        <f t="shared" si="907"/>
        <v/>
      </c>
    </row>
    <row r="41999" spans="10:10" x14ac:dyDescent="0.25">
      <c r="J41999" t="str">
        <f t="shared" si="907"/>
        <v/>
      </c>
    </row>
    <row r="42000" spans="10:10" x14ac:dyDescent="0.25">
      <c r="J42000" t="str">
        <f t="shared" si="907"/>
        <v/>
      </c>
    </row>
    <row r="42001" spans="10:10" x14ac:dyDescent="0.25">
      <c r="J42001" t="str">
        <f t="shared" si="907"/>
        <v/>
      </c>
    </row>
    <row r="42002" spans="10:10" x14ac:dyDescent="0.25">
      <c r="J42002" t="str">
        <f t="shared" si="907"/>
        <v/>
      </c>
    </row>
    <row r="42003" spans="10:10" x14ac:dyDescent="0.25">
      <c r="J42003" t="str">
        <f t="shared" si="907"/>
        <v/>
      </c>
    </row>
    <row r="42004" spans="10:10" x14ac:dyDescent="0.25">
      <c r="J42004" t="str">
        <f t="shared" si="907"/>
        <v/>
      </c>
    </row>
    <row r="42005" spans="10:10" x14ac:dyDescent="0.25">
      <c r="J42005" t="str">
        <f t="shared" si="907"/>
        <v/>
      </c>
    </row>
    <row r="42006" spans="10:10" x14ac:dyDescent="0.25">
      <c r="J42006" t="str">
        <f t="shared" si="907"/>
        <v/>
      </c>
    </row>
    <row r="42007" spans="10:10" x14ac:dyDescent="0.25">
      <c r="J42007" t="str">
        <f t="shared" si="907"/>
        <v/>
      </c>
    </row>
    <row r="42008" spans="10:10" x14ac:dyDescent="0.25">
      <c r="J42008" t="str">
        <f t="shared" si="907"/>
        <v/>
      </c>
    </row>
    <row r="42009" spans="10:10" x14ac:dyDescent="0.25">
      <c r="J42009" t="str">
        <f t="shared" si="907"/>
        <v/>
      </c>
    </row>
    <row r="42010" spans="10:10" x14ac:dyDescent="0.25">
      <c r="J42010" t="str">
        <f t="shared" si="907"/>
        <v/>
      </c>
    </row>
    <row r="42011" spans="10:10" x14ac:dyDescent="0.25">
      <c r="J42011" t="str">
        <f t="shared" si="907"/>
        <v/>
      </c>
    </row>
    <row r="42012" spans="10:10" x14ac:dyDescent="0.25">
      <c r="J42012" t="str">
        <f t="shared" si="907"/>
        <v/>
      </c>
    </row>
    <row r="42013" spans="10:10" x14ac:dyDescent="0.25">
      <c r="J42013" t="str">
        <f t="shared" si="907"/>
        <v/>
      </c>
    </row>
    <row r="42014" spans="10:10" x14ac:dyDescent="0.25">
      <c r="J42014" t="str">
        <f t="shared" si="907"/>
        <v/>
      </c>
    </row>
    <row r="42015" spans="10:10" x14ac:dyDescent="0.25">
      <c r="J42015" t="str">
        <f t="shared" si="907"/>
        <v/>
      </c>
    </row>
    <row r="42016" spans="10:10" x14ac:dyDescent="0.25">
      <c r="J42016" t="str">
        <f t="shared" si="907"/>
        <v/>
      </c>
    </row>
    <row r="42017" spans="10:10" x14ac:dyDescent="0.25">
      <c r="J42017" t="str">
        <f t="shared" si="907"/>
        <v/>
      </c>
    </row>
    <row r="42018" spans="10:10" x14ac:dyDescent="0.25">
      <c r="J42018" t="str">
        <f t="shared" si="907"/>
        <v/>
      </c>
    </row>
    <row r="42019" spans="10:10" x14ac:dyDescent="0.25">
      <c r="J42019" t="str">
        <f t="shared" si="907"/>
        <v/>
      </c>
    </row>
    <row r="42020" spans="10:10" x14ac:dyDescent="0.25">
      <c r="J42020" t="str">
        <f t="shared" si="907"/>
        <v/>
      </c>
    </row>
    <row r="42021" spans="10:10" x14ac:dyDescent="0.25">
      <c r="J42021" t="str">
        <f t="shared" si="907"/>
        <v/>
      </c>
    </row>
    <row r="42022" spans="10:10" x14ac:dyDescent="0.25">
      <c r="J42022" t="str">
        <f t="shared" si="907"/>
        <v/>
      </c>
    </row>
    <row r="42023" spans="10:10" x14ac:dyDescent="0.25">
      <c r="J42023" t="str">
        <f t="shared" si="907"/>
        <v/>
      </c>
    </row>
    <row r="42024" spans="10:10" x14ac:dyDescent="0.25">
      <c r="J42024" t="str">
        <f t="shared" si="907"/>
        <v/>
      </c>
    </row>
    <row r="42025" spans="10:10" x14ac:dyDescent="0.25">
      <c r="J42025" t="str">
        <f t="shared" si="907"/>
        <v/>
      </c>
    </row>
    <row r="42026" spans="10:10" x14ac:dyDescent="0.25">
      <c r="J42026" t="str">
        <f t="shared" si="907"/>
        <v/>
      </c>
    </row>
    <row r="42027" spans="10:10" x14ac:dyDescent="0.25">
      <c r="J42027" t="str">
        <f t="shared" si="907"/>
        <v/>
      </c>
    </row>
    <row r="42028" spans="10:10" x14ac:dyDescent="0.25">
      <c r="J42028" t="str">
        <f t="shared" si="907"/>
        <v/>
      </c>
    </row>
    <row r="42029" spans="10:10" x14ac:dyDescent="0.25">
      <c r="J42029" t="str">
        <f t="shared" si="907"/>
        <v/>
      </c>
    </row>
    <row r="42030" spans="10:10" x14ac:dyDescent="0.25">
      <c r="J42030" t="str">
        <f t="shared" si="907"/>
        <v/>
      </c>
    </row>
    <row r="42031" spans="10:10" x14ac:dyDescent="0.25">
      <c r="J42031" t="str">
        <f t="shared" si="907"/>
        <v/>
      </c>
    </row>
    <row r="42032" spans="10:10" x14ac:dyDescent="0.25">
      <c r="J42032" t="str">
        <f t="shared" si="907"/>
        <v/>
      </c>
    </row>
    <row r="42033" spans="10:10" x14ac:dyDescent="0.25">
      <c r="J42033" t="str">
        <f t="shared" si="907"/>
        <v/>
      </c>
    </row>
    <row r="42034" spans="10:10" x14ac:dyDescent="0.25">
      <c r="J42034" t="str">
        <f t="shared" si="907"/>
        <v/>
      </c>
    </row>
    <row r="42035" spans="10:10" x14ac:dyDescent="0.25">
      <c r="J42035" t="str">
        <f t="shared" si="907"/>
        <v/>
      </c>
    </row>
    <row r="42036" spans="10:10" x14ac:dyDescent="0.25">
      <c r="J42036" t="str">
        <f t="shared" si="907"/>
        <v/>
      </c>
    </row>
    <row r="42037" spans="10:10" x14ac:dyDescent="0.25">
      <c r="J42037" t="str">
        <f t="shared" si="907"/>
        <v/>
      </c>
    </row>
    <row r="42038" spans="10:10" x14ac:dyDescent="0.25">
      <c r="J42038" t="str">
        <f t="shared" si="907"/>
        <v/>
      </c>
    </row>
    <row r="42039" spans="10:10" x14ac:dyDescent="0.25">
      <c r="J42039" t="str">
        <f t="shared" si="907"/>
        <v/>
      </c>
    </row>
    <row r="42040" spans="10:10" x14ac:dyDescent="0.25">
      <c r="J42040" t="str">
        <f t="shared" si="907"/>
        <v/>
      </c>
    </row>
    <row r="42041" spans="10:10" x14ac:dyDescent="0.25">
      <c r="J42041" t="str">
        <f t="shared" si="907"/>
        <v/>
      </c>
    </row>
    <row r="42042" spans="10:10" x14ac:dyDescent="0.25">
      <c r="J42042" t="str">
        <f t="shared" si="907"/>
        <v/>
      </c>
    </row>
    <row r="42043" spans="10:10" x14ac:dyDescent="0.25">
      <c r="J42043" t="str">
        <f t="shared" si="907"/>
        <v/>
      </c>
    </row>
    <row r="42044" spans="10:10" x14ac:dyDescent="0.25">
      <c r="J42044" t="str">
        <f t="shared" si="907"/>
        <v/>
      </c>
    </row>
    <row r="42045" spans="10:10" x14ac:dyDescent="0.25">
      <c r="J42045" t="str">
        <f t="shared" si="907"/>
        <v/>
      </c>
    </row>
    <row r="42046" spans="10:10" x14ac:dyDescent="0.25">
      <c r="J42046" t="str">
        <f t="shared" si="907"/>
        <v/>
      </c>
    </row>
    <row r="42047" spans="10:10" x14ac:dyDescent="0.25">
      <c r="J42047" t="str">
        <f t="shared" si="907"/>
        <v/>
      </c>
    </row>
    <row r="42048" spans="10:10" x14ac:dyDescent="0.25">
      <c r="J42048" t="str">
        <f t="shared" si="907"/>
        <v/>
      </c>
    </row>
    <row r="42049" spans="10:10" x14ac:dyDescent="0.25">
      <c r="J42049" t="str">
        <f t="shared" si="907"/>
        <v/>
      </c>
    </row>
    <row r="42050" spans="10:10" x14ac:dyDescent="0.25">
      <c r="J42050" t="str">
        <f t="shared" si="907"/>
        <v/>
      </c>
    </row>
    <row r="42051" spans="10:10" x14ac:dyDescent="0.25">
      <c r="J42051" t="str">
        <f t="shared" ref="J42051:J42114" si="908">B42051&amp;C42051&amp;E42051&amp;IF(C42051="Skog",F42051&amp;G42051,"")</f>
        <v/>
      </c>
    </row>
    <row r="42052" spans="10:10" x14ac:dyDescent="0.25">
      <c r="J42052" t="str">
        <f t="shared" si="908"/>
        <v/>
      </c>
    </row>
    <row r="42053" spans="10:10" x14ac:dyDescent="0.25">
      <c r="J42053" t="str">
        <f t="shared" si="908"/>
        <v/>
      </c>
    </row>
    <row r="42054" spans="10:10" x14ac:dyDescent="0.25">
      <c r="J42054" t="str">
        <f t="shared" si="908"/>
        <v/>
      </c>
    </row>
    <row r="42055" spans="10:10" x14ac:dyDescent="0.25">
      <c r="J42055" t="str">
        <f t="shared" si="908"/>
        <v/>
      </c>
    </row>
    <row r="42056" spans="10:10" x14ac:dyDescent="0.25">
      <c r="J42056" t="str">
        <f t="shared" si="908"/>
        <v/>
      </c>
    </row>
    <row r="42057" spans="10:10" x14ac:dyDescent="0.25">
      <c r="J42057" t="str">
        <f t="shared" si="908"/>
        <v/>
      </c>
    </row>
    <row r="42058" spans="10:10" x14ac:dyDescent="0.25">
      <c r="J42058" t="str">
        <f t="shared" si="908"/>
        <v/>
      </c>
    </row>
    <row r="42059" spans="10:10" x14ac:dyDescent="0.25">
      <c r="J42059" t="str">
        <f t="shared" si="908"/>
        <v/>
      </c>
    </row>
    <row r="42060" spans="10:10" x14ac:dyDescent="0.25">
      <c r="J42060" t="str">
        <f t="shared" si="908"/>
        <v/>
      </c>
    </row>
    <row r="42061" spans="10:10" x14ac:dyDescent="0.25">
      <c r="J42061" t="str">
        <f t="shared" si="908"/>
        <v/>
      </c>
    </row>
    <row r="42062" spans="10:10" x14ac:dyDescent="0.25">
      <c r="J42062" t="str">
        <f t="shared" si="908"/>
        <v/>
      </c>
    </row>
    <row r="42063" spans="10:10" x14ac:dyDescent="0.25">
      <c r="J42063" t="str">
        <f t="shared" si="908"/>
        <v/>
      </c>
    </row>
    <row r="42064" spans="10:10" x14ac:dyDescent="0.25">
      <c r="J42064" t="str">
        <f t="shared" si="908"/>
        <v/>
      </c>
    </row>
    <row r="42065" spans="10:10" x14ac:dyDescent="0.25">
      <c r="J42065" t="str">
        <f t="shared" si="908"/>
        <v/>
      </c>
    </row>
    <row r="42066" spans="10:10" x14ac:dyDescent="0.25">
      <c r="J42066" t="str">
        <f t="shared" si="908"/>
        <v/>
      </c>
    </row>
    <row r="42067" spans="10:10" x14ac:dyDescent="0.25">
      <c r="J42067" t="str">
        <f t="shared" si="908"/>
        <v/>
      </c>
    </row>
    <row r="42068" spans="10:10" x14ac:dyDescent="0.25">
      <c r="J42068" t="str">
        <f t="shared" si="908"/>
        <v/>
      </c>
    </row>
    <row r="42069" spans="10:10" x14ac:dyDescent="0.25">
      <c r="J42069" t="str">
        <f t="shared" si="908"/>
        <v/>
      </c>
    </row>
    <row r="42070" spans="10:10" x14ac:dyDescent="0.25">
      <c r="J42070" t="str">
        <f t="shared" si="908"/>
        <v/>
      </c>
    </row>
    <row r="42071" spans="10:10" x14ac:dyDescent="0.25">
      <c r="J42071" t="str">
        <f t="shared" si="908"/>
        <v/>
      </c>
    </row>
    <row r="42072" spans="10:10" x14ac:dyDescent="0.25">
      <c r="J42072" t="str">
        <f t="shared" si="908"/>
        <v/>
      </c>
    </row>
    <row r="42073" spans="10:10" x14ac:dyDescent="0.25">
      <c r="J42073" t="str">
        <f t="shared" si="908"/>
        <v/>
      </c>
    </row>
    <row r="42074" spans="10:10" x14ac:dyDescent="0.25">
      <c r="J42074" t="str">
        <f t="shared" si="908"/>
        <v/>
      </c>
    </row>
    <row r="42075" spans="10:10" x14ac:dyDescent="0.25">
      <c r="J42075" t="str">
        <f t="shared" si="908"/>
        <v/>
      </c>
    </row>
    <row r="42076" spans="10:10" x14ac:dyDescent="0.25">
      <c r="J42076" t="str">
        <f t="shared" si="908"/>
        <v/>
      </c>
    </row>
    <row r="42077" spans="10:10" x14ac:dyDescent="0.25">
      <c r="J42077" t="str">
        <f t="shared" si="908"/>
        <v/>
      </c>
    </row>
    <row r="42078" spans="10:10" x14ac:dyDescent="0.25">
      <c r="J42078" t="str">
        <f t="shared" si="908"/>
        <v/>
      </c>
    </row>
    <row r="42079" spans="10:10" x14ac:dyDescent="0.25">
      <c r="J42079" t="str">
        <f t="shared" si="908"/>
        <v/>
      </c>
    </row>
    <row r="42080" spans="10:10" x14ac:dyDescent="0.25">
      <c r="J42080" t="str">
        <f t="shared" si="908"/>
        <v/>
      </c>
    </row>
    <row r="42081" spans="10:10" x14ac:dyDescent="0.25">
      <c r="J42081" t="str">
        <f t="shared" si="908"/>
        <v/>
      </c>
    </row>
    <row r="42082" spans="10:10" x14ac:dyDescent="0.25">
      <c r="J42082" t="str">
        <f t="shared" si="908"/>
        <v/>
      </c>
    </row>
    <row r="42083" spans="10:10" x14ac:dyDescent="0.25">
      <c r="J42083" t="str">
        <f t="shared" si="908"/>
        <v/>
      </c>
    </row>
    <row r="42084" spans="10:10" x14ac:dyDescent="0.25">
      <c r="J42084" t="str">
        <f t="shared" si="908"/>
        <v/>
      </c>
    </row>
    <row r="42085" spans="10:10" x14ac:dyDescent="0.25">
      <c r="J42085" t="str">
        <f t="shared" si="908"/>
        <v/>
      </c>
    </row>
    <row r="42086" spans="10:10" x14ac:dyDescent="0.25">
      <c r="J42086" t="str">
        <f t="shared" si="908"/>
        <v/>
      </c>
    </row>
    <row r="42087" spans="10:10" x14ac:dyDescent="0.25">
      <c r="J42087" t="str">
        <f t="shared" si="908"/>
        <v/>
      </c>
    </row>
    <row r="42088" spans="10:10" x14ac:dyDescent="0.25">
      <c r="J42088" t="str">
        <f t="shared" si="908"/>
        <v/>
      </c>
    </row>
    <row r="42089" spans="10:10" x14ac:dyDescent="0.25">
      <c r="J42089" t="str">
        <f t="shared" si="908"/>
        <v/>
      </c>
    </row>
    <row r="42090" spans="10:10" x14ac:dyDescent="0.25">
      <c r="J42090" t="str">
        <f t="shared" si="908"/>
        <v/>
      </c>
    </row>
    <row r="42091" spans="10:10" x14ac:dyDescent="0.25">
      <c r="J42091" t="str">
        <f t="shared" si="908"/>
        <v/>
      </c>
    </row>
    <row r="42092" spans="10:10" x14ac:dyDescent="0.25">
      <c r="J42092" t="str">
        <f t="shared" si="908"/>
        <v/>
      </c>
    </row>
    <row r="42093" spans="10:10" x14ac:dyDescent="0.25">
      <c r="J42093" t="str">
        <f t="shared" si="908"/>
        <v/>
      </c>
    </row>
    <row r="42094" spans="10:10" x14ac:dyDescent="0.25">
      <c r="J42094" t="str">
        <f t="shared" si="908"/>
        <v/>
      </c>
    </row>
    <row r="42095" spans="10:10" x14ac:dyDescent="0.25">
      <c r="J42095" t="str">
        <f t="shared" si="908"/>
        <v/>
      </c>
    </row>
    <row r="42096" spans="10:10" x14ac:dyDescent="0.25">
      <c r="J42096" t="str">
        <f t="shared" si="908"/>
        <v/>
      </c>
    </row>
    <row r="42097" spans="10:10" x14ac:dyDescent="0.25">
      <c r="J42097" t="str">
        <f t="shared" si="908"/>
        <v/>
      </c>
    </row>
    <row r="42098" spans="10:10" x14ac:dyDescent="0.25">
      <c r="J42098" t="str">
        <f t="shared" si="908"/>
        <v/>
      </c>
    </row>
    <row r="42099" spans="10:10" x14ac:dyDescent="0.25">
      <c r="J42099" t="str">
        <f t="shared" si="908"/>
        <v/>
      </c>
    </row>
    <row r="42100" spans="10:10" x14ac:dyDescent="0.25">
      <c r="J42100" t="str">
        <f t="shared" si="908"/>
        <v/>
      </c>
    </row>
    <row r="42101" spans="10:10" x14ac:dyDescent="0.25">
      <c r="J42101" t="str">
        <f t="shared" si="908"/>
        <v/>
      </c>
    </row>
    <row r="42102" spans="10:10" x14ac:dyDescent="0.25">
      <c r="J42102" t="str">
        <f t="shared" si="908"/>
        <v/>
      </c>
    </row>
    <row r="42103" spans="10:10" x14ac:dyDescent="0.25">
      <c r="J42103" t="str">
        <f t="shared" si="908"/>
        <v/>
      </c>
    </row>
    <row r="42104" spans="10:10" x14ac:dyDescent="0.25">
      <c r="J42104" t="str">
        <f t="shared" si="908"/>
        <v/>
      </c>
    </row>
    <row r="42105" spans="10:10" x14ac:dyDescent="0.25">
      <c r="J42105" t="str">
        <f t="shared" si="908"/>
        <v/>
      </c>
    </row>
    <row r="42106" spans="10:10" x14ac:dyDescent="0.25">
      <c r="J42106" t="str">
        <f t="shared" si="908"/>
        <v/>
      </c>
    </row>
    <row r="42107" spans="10:10" x14ac:dyDescent="0.25">
      <c r="J42107" t="str">
        <f t="shared" si="908"/>
        <v/>
      </c>
    </row>
    <row r="42108" spans="10:10" x14ac:dyDescent="0.25">
      <c r="J42108" t="str">
        <f t="shared" si="908"/>
        <v/>
      </c>
    </row>
    <row r="42109" spans="10:10" x14ac:dyDescent="0.25">
      <c r="J42109" t="str">
        <f t="shared" si="908"/>
        <v/>
      </c>
    </row>
    <row r="42110" spans="10:10" x14ac:dyDescent="0.25">
      <c r="J42110" t="str">
        <f t="shared" si="908"/>
        <v/>
      </c>
    </row>
    <row r="42111" spans="10:10" x14ac:dyDescent="0.25">
      <c r="J42111" t="str">
        <f t="shared" si="908"/>
        <v/>
      </c>
    </row>
    <row r="42112" spans="10:10" x14ac:dyDescent="0.25">
      <c r="J42112" t="str">
        <f t="shared" si="908"/>
        <v/>
      </c>
    </row>
    <row r="42113" spans="10:10" x14ac:dyDescent="0.25">
      <c r="J42113" t="str">
        <f t="shared" si="908"/>
        <v/>
      </c>
    </row>
    <row r="42114" spans="10:10" x14ac:dyDescent="0.25">
      <c r="J42114" t="str">
        <f t="shared" si="908"/>
        <v/>
      </c>
    </row>
    <row r="42115" spans="10:10" x14ac:dyDescent="0.25">
      <c r="J42115" t="str">
        <f t="shared" ref="J42115:J42178" si="909">B42115&amp;C42115&amp;E42115&amp;IF(C42115="Skog",F42115&amp;G42115,"")</f>
        <v/>
      </c>
    </row>
    <row r="42116" spans="10:10" x14ac:dyDescent="0.25">
      <c r="J42116" t="str">
        <f t="shared" si="909"/>
        <v/>
      </c>
    </row>
    <row r="42117" spans="10:10" x14ac:dyDescent="0.25">
      <c r="J42117" t="str">
        <f t="shared" si="909"/>
        <v/>
      </c>
    </row>
    <row r="42118" spans="10:10" x14ac:dyDescent="0.25">
      <c r="J42118" t="str">
        <f t="shared" si="909"/>
        <v/>
      </c>
    </row>
    <row r="42119" spans="10:10" x14ac:dyDescent="0.25">
      <c r="J42119" t="str">
        <f t="shared" si="909"/>
        <v/>
      </c>
    </row>
    <row r="42120" spans="10:10" x14ac:dyDescent="0.25">
      <c r="J42120" t="str">
        <f t="shared" si="909"/>
        <v/>
      </c>
    </row>
    <row r="42121" spans="10:10" x14ac:dyDescent="0.25">
      <c r="J42121" t="str">
        <f t="shared" si="909"/>
        <v/>
      </c>
    </row>
    <row r="42122" spans="10:10" x14ac:dyDescent="0.25">
      <c r="J42122" t="str">
        <f t="shared" si="909"/>
        <v/>
      </c>
    </row>
    <row r="42123" spans="10:10" x14ac:dyDescent="0.25">
      <c r="J42123" t="str">
        <f t="shared" si="909"/>
        <v/>
      </c>
    </row>
    <row r="42124" spans="10:10" x14ac:dyDescent="0.25">
      <c r="J42124" t="str">
        <f t="shared" si="909"/>
        <v/>
      </c>
    </row>
    <row r="42125" spans="10:10" x14ac:dyDescent="0.25">
      <c r="J42125" t="str">
        <f t="shared" si="909"/>
        <v/>
      </c>
    </row>
    <row r="42126" spans="10:10" x14ac:dyDescent="0.25">
      <c r="J42126" t="str">
        <f t="shared" si="909"/>
        <v/>
      </c>
    </row>
    <row r="42127" spans="10:10" x14ac:dyDescent="0.25">
      <c r="J42127" t="str">
        <f t="shared" si="909"/>
        <v/>
      </c>
    </row>
    <row r="42128" spans="10:10" x14ac:dyDescent="0.25">
      <c r="J42128" t="str">
        <f t="shared" si="909"/>
        <v/>
      </c>
    </row>
    <row r="42129" spans="10:10" x14ac:dyDescent="0.25">
      <c r="J42129" t="str">
        <f t="shared" si="909"/>
        <v/>
      </c>
    </row>
    <row r="42130" spans="10:10" x14ac:dyDescent="0.25">
      <c r="J42130" t="str">
        <f t="shared" si="909"/>
        <v/>
      </c>
    </row>
    <row r="42131" spans="10:10" x14ac:dyDescent="0.25">
      <c r="J42131" t="str">
        <f t="shared" si="909"/>
        <v/>
      </c>
    </row>
    <row r="42132" spans="10:10" x14ac:dyDescent="0.25">
      <c r="J42132" t="str">
        <f t="shared" si="909"/>
        <v/>
      </c>
    </row>
    <row r="42133" spans="10:10" x14ac:dyDescent="0.25">
      <c r="J42133" t="str">
        <f t="shared" si="909"/>
        <v/>
      </c>
    </row>
    <row r="42134" spans="10:10" x14ac:dyDescent="0.25">
      <c r="J42134" t="str">
        <f t="shared" si="909"/>
        <v/>
      </c>
    </row>
    <row r="42135" spans="10:10" x14ac:dyDescent="0.25">
      <c r="J42135" t="str">
        <f t="shared" si="909"/>
        <v/>
      </c>
    </row>
    <row r="42136" spans="10:10" x14ac:dyDescent="0.25">
      <c r="J42136" t="str">
        <f t="shared" si="909"/>
        <v/>
      </c>
    </row>
    <row r="42137" spans="10:10" x14ac:dyDescent="0.25">
      <c r="J42137" t="str">
        <f t="shared" si="909"/>
        <v/>
      </c>
    </row>
    <row r="42138" spans="10:10" x14ac:dyDescent="0.25">
      <c r="J42138" t="str">
        <f t="shared" si="909"/>
        <v/>
      </c>
    </row>
    <row r="42139" spans="10:10" x14ac:dyDescent="0.25">
      <c r="J42139" t="str">
        <f t="shared" si="909"/>
        <v/>
      </c>
    </row>
    <row r="42140" spans="10:10" x14ac:dyDescent="0.25">
      <c r="J42140" t="str">
        <f t="shared" si="909"/>
        <v/>
      </c>
    </row>
    <row r="42141" spans="10:10" x14ac:dyDescent="0.25">
      <c r="J42141" t="str">
        <f t="shared" si="909"/>
        <v/>
      </c>
    </row>
    <row r="42142" spans="10:10" x14ac:dyDescent="0.25">
      <c r="J42142" t="str">
        <f t="shared" si="909"/>
        <v/>
      </c>
    </row>
    <row r="42143" spans="10:10" x14ac:dyDescent="0.25">
      <c r="J42143" t="str">
        <f t="shared" si="909"/>
        <v/>
      </c>
    </row>
    <row r="42144" spans="10:10" x14ac:dyDescent="0.25">
      <c r="J42144" t="str">
        <f t="shared" si="909"/>
        <v/>
      </c>
    </row>
    <row r="42145" spans="10:10" x14ac:dyDescent="0.25">
      <c r="J42145" t="str">
        <f t="shared" si="909"/>
        <v/>
      </c>
    </row>
    <row r="42146" spans="10:10" x14ac:dyDescent="0.25">
      <c r="J42146" t="str">
        <f t="shared" si="909"/>
        <v/>
      </c>
    </row>
    <row r="42147" spans="10:10" x14ac:dyDescent="0.25">
      <c r="J42147" t="str">
        <f t="shared" si="909"/>
        <v/>
      </c>
    </row>
    <row r="42148" spans="10:10" x14ac:dyDescent="0.25">
      <c r="J42148" t="str">
        <f t="shared" si="909"/>
        <v/>
      </c>
    </row>
    <row r="42149" spans="10:10" x14ac:dyDescent="0.25">
      <c r="J42149" t="str">
        <f t="shared" si="909"/>
        <v/>
      </c>
    </row>
    <row r="42150" spans="10:10" x14ac:dyDescent="0.25">
      <c r="J42150" t="str">
        <f t="shared" si="909"/>
        <v/>
      </c>
    </row>
    <row r="42151" spans="10:10" x14ac:dyDescent="0.25">
      <c r="J42151" t="str">
        <f t="shared" si="909"/>
        <v/>
      </c>
    </row>
    <row r="42152" spans="10:10" x14ac:dyDescent="0.25">
      <c r="J42152" t="str">
        <f t="shared" si="909"/>
        <v/>
      </c>
    </row>
    <row r="42153" spans="10:10" x14ac:dyDescent="0.25">
      <c r="J42153" t="str">
        <f t="shared" si="909"/>
        <v/>
      </c>
    </row>
    <row r="42154" spans="10:10" x14ac:dyDescent="0.25">
      <c r="J42154" t="str">
        <f t="shared" si="909"/>
        <v/>
      </c>
    </row>
    <row r="42155" spans="10:10" x14ac:dyDescent="0.25">
      <c r="J42155" t="str">
        <f t="shared" si="909"/>
        <v/>
      </c>
    </row>
    <row r="42156" spans="10:10" x14ac:dyDescent="0.25">
      <c r="J42156" t="str">
        <f t="shared" si="909"/>
        <v/>
      </c>
    </row>
    <row r="42157" spans="10:10" x14ac:dyDescent="0.25">
      <c r="J42157" t="str">
        <f t="shared" si="909"/>
        <v/>
      </c>
    </row>
    <row r="42158" spans="10:10" x14ac:dyDescent="0.25">
      <c r="J42158" t="str">
        <f t="shared" si="909"/>
        <v/>
      </c>
    </row>
    <row r="42159" spans="10:10" x14ac:dyDescent="0.25">
      <c r="J42159" t="str">
        <f t="shared" si="909"/>
        <v/>
      </c>
    </row>
    <row r="42160" spans="10:10" x14ac:dyDescent="0.25">
      <c r="J42160" t="str">
        <f t="shared" si="909"/>
        <v/>
      </c>
    </row>
    <row r="42161" spans="10:10" x14ac:dyDescent="0.25">
      <c r="J42161" t="str">
        <f t="shared" si="909"/>
        <v/>
      </c>
    </row>
    <row r="42162" spans="10:10" x14ac:dyDescent="0.25">
      <c r="J42162" t="str">
        <f t="shared" si="909"/>
        <v/>
      </c>
    </row>
    <row r="42163" spans="10:10" x14ac:dyDescent="0.25">
      <c r="J42163" t="str">
        <f t="shared" si="909"/>
        <v/>
      </c>
    </row>
    <row r="42164" spans="10:10" x14ac:dyDescent="0.25">
      <c r="J42164" t="str">
        <f t="shared" si="909"/>
        <v/>
      </c>
    </row>
    <row r="42165" spans="10:10" x14ac:dyDescent="0.25">
      <c r="J42165" t="str">
        <f t="shared" si="909"/>
        <v/>
      </c>
    </row>
    <row r="42166" spans="10:10" x14ac:dyDescent="0.25">
      <c r="J42166" t="str">
        <f t="shared" si="909"/>
        <v/>
      </c>
    </row>
    <row r="42167" spans="10:10" x14ac:dyDescent="0.25">
      <c r="J42167" t="str">
        <f t="shared" si="909"/>
        <v/>
      </c>
    </row>
    <row r="42168" spans="10:10" x14ac:dyDescent="0.25">
      <c r="J42168" t="str">
        <f t="shared" si="909"/>
        <v/>
      </c>
    </row>
    <row r="42169" spans="10:10" x14ac:dyDescent="0.25">
      <c r="J42169" t="str">
        <f t="shared" si="909"/>
        <v/>
      </c>
    </row>
    <row r="42170" spans="10:10" x14ac:dyDescent="0.25">
      <c r="J42170" t="str">
        <f t="shared" si="909"/>
        <v/>
      </c>
    </row>
    <row r="42171" spans="10:10" x14ac:dyDescent="0.25">
      <c r="J42171" t="str">
        <f t="shared" si="909"/>
        <v/>
      </c>
    </row>
    <row r="42172" spans="10:10" x14ac:dyDescent="0.25">
      <c r="J42172" t="str">
        <f t="shared" si="909"/>
        <v/>
      </c>
    </row>
    <row r="42173" spans="10:10" x14ac:dyDescent="0.25">
      <c r="J42173" t="str">
        <f t="shared" si="909"/>
        <v/>
      </c>
    </row>
    <row r="42174" spans="10:10" x14ac:dyDescent="0.25">
      <c r="J42174" t="str">
        <f t="shared" si="909"/>
        <v/>
      </c>
    </row>
    <row r="42175" spans="10:10" x14ac:dyDescent="0.25">
      <c r="J42175" t="str">
        <f t="shared" si="909"/>
        <v/>
      </c>
    </row>
    <row r="42176" spans="10:10" x14ac:dyDescent="0.25">
      <c r="J42176" t="str">
        <f t="shared" si="909"/>
        <v/>
      </c>
    </row>
    <row r="42177" spans="10:10" x14ac:dyDescent="0.25">
      <c r="J42177" t="str">
        <f t="shared" si="909"/>
        <v/>
      </c>
    </row>
    <row r="42178" spans="10:10" x14ac:dyDescent="0.25">
      <c r="J42178" t="str">
        <f t="shared" si="909"/>
        <v/>
      </c>
    </row>
    <row r="42179" spans="10:10" x14ac:dyDescent="0.25">
      <c r="J42179" t="str">
        <f t="shared" ref="J42179:J42242" si="910">B42179&amp;C42179&amp;E42179&amp;IF(C42179="Skog",F42179&amp;G42179,"")</f>
        <v/>
      </c>
    </row>
    <row r="42180" spans="10:10" x14ac:dyDescent="0.25">
      <c r="J42180" t="str">
        <f t="shared" si="910"/>
        <v/>
      </c>
    </row>
    <row r="42181" spans="10:10" x14ac:dyDescent="0.25">
      <c r="J42181" t="str">
        <f t="shared" si="910"/>
        <v/>
      </c>
    </row>
    <row r="42182" spans="10:10" x14ac:dyDescent="0.25">
      <c r="J42182" t="str">
        <f t="shared" si="910"/>
        <v/>
      </c>
    </row>
    <row r="42183" spans="10:10" x14ac:dyDescent="0.25">
      <c r="J42183" t="str">
        <f t="shared" si="910"/>
        <v/>
      </c>
    </row>
    <row r="42184" spans="10:10" x14ac:dyDescent="0.25">
      <c r="J42184" t="str">
        <f t="shared" si="910"/>
        <v/>
      </c>
    </row>
    <row r="42185" spans="10:10" x14ac:dyDescent="0.25">
      <c r="J42185" t="str">
        <f t="shared" si="910"/>
        <v/>
      </c>
    </row>
    <row r="42186" spans="10:10" x14ac:dyDescent="0.25">
      <c r="J42186" t="str">
        <f t="shared" si="910"/>
        <v/>
      </c>
    </row>
    <row r="42187" spans="10:10" x14ac:dyDescent="0.25">
      <c r="J42187" t="str">
        <f t="shared" si="910"/>
        <v/>
      </c>
    </row>
    <row r="42188" spans="10:10" x14ac:dyDescent="0.25">
      <c r="J42188" t="str">
        <f t="shared" si="910"/>
        <v/>
      </c>
    </row>
    <row r="42189" spans="10:10" x14ac:dyDescent="0.25">
      <c r="J42189" t="str">
        <f t="shared" si="910"/>
        <v/>
      </c>
    </row>
    <row r="42190" spans="10:10" x14ac:dyDescent="0.25">
      <c r="J42190" t="str">
        <f t="shared" si="910"/>
        <v/>
      </c>
    </row>
    <row r="42191" spans="10:10" x14ac:dyDescent="0.25">
      <c r="J42191" t="str">
        <f t="shared" si="910"/>
        <v/>
      </c>
    </row>
    <row r="42192" spans="10:10" x14ac:dyDescent="0.25">
      <c r="J42192" t="str">
        <f t="shared" si="910"/>
        <v/>
      </c>
    </row>
    <row r="42193" spans="10:10" x14ac:dyDescent="0.25">
      <c r="J42193" t="str">
        <f t="shared" si="910"/>
        <v/>
      </c>
    </row>
    <row r="42194" spans="10:10" x14ac:dyDescent="0.25">
      <c r="J42194" t="str">
        <f t="shared" si="910"/>
        <v/>
      </c>
    </row>
    <row r="42195" spans="10:10" x14ac:dyDescent="0.25">
      <c r="J42195" t="str">
        <f t="shared" si="910"/>
        <v/>
      </c>
    </row>
    <row r="42196" spans="10:10" x14ac:dyDescent="0.25">
      <c r="J42196" t="str">
        <f t="shared" si="910"/>
        <v/>
      </c>
    </row>
    <row r="42197" spans="10:10" x14ac:dyDescent="0.25">
      <c r="J42197" t="str">
        <f t="shared" si="910"/>
        <v/>
      </c>
    </row>
    <row r="42198" spans="10:10" x14ac:dyDescent="0.25">
      <c r="J42198" t="str">
        <f t="shared" si="910"/>
        <v/>
      </c>
    </row>
    <row r="42199" spans="10:10" x14ac:dyDescent="0.25">
      <c r="J42199" t="str">
        <f t="shared" si="910"/>
        <v/>
      </c>
    </row>
    <row r="42200" spans="10:10" x14ac:dyDescent="0.25">
      <c r="J42200" t="str">
        <f t="shared" si="910"/>
        <v/>
      </c>
    </row>
    <row r="42201" spans="10:10" x14ac:dyDescent="0.25">
      <c r="J42201" t="str">
        <f t="shared" si="910"/>
        <v/>
      </c>
    </row>
    <row r="42202" spans="10:10" x14ac:dyDescent="0.25">
      <c r="J42202" t="str">
        <f t="shared" si="910"/>
        <v/>
      </c>
    </row>
    <row r="42203" spans="10:10" x14ac:dyDescent="0.25">
      <c r="J42203" t="str">
        <f t="shared" si="910"/>
        <v/>
      </c>
    </row>
    <row r="42204" spans="10:10" x14ac:dyDescent="0.25">
      <c r="J42204" t="str">
        <f t="shared" si="910"/>
        <v/>
      </c>
    </row>
    <row r="42205" spans="10:10" x14ac:dyDescent="0.25">
      <c r="J42205" t="str">
        <f t="shared" si="910"/>
        <v/>
      </c>
    </row>
    <row r="42206" spans="10:10" x14ac:dyDescent="0.25">
      <c r="J42206" t="str">
        <f t="shared" si="910"/>
        <v/>
      </c>
    </row>
    <row r="42207" spans="10:10" x14ac:dyDescent="0.25">
      <c r="J42207" t="str">
        <f t="shared" si="910"/>
        <v/>
      </c>
    </row>
    <row r="42208" spans="10:10" x14ac:dyDescent="0.25">
      <c r="J42208" t="str">
        <f t="shared" si="910"/>
        <v/>
      </c>
    </row>
    <row r="42209" spans="10:10" x14ac:dyDescent="0.25">
      <c r="J42209" t="str">
        <f t="shared" si="910"/>
        <v/>
      </c>
    </row>
    <row r="42210" spans="10:10" x14ac:dyDescent="0.25">
      <c r="J42210" t="str">
        <f t="shared" si="910"/>
        <v/>
      </c>
    </row>
    <row r="42211" spans="10:10" x14ac:dyDescent="0.25">
      <c r="J42211" t="str">
        <f t="shared" si="910"/>
        <v/>
      </c>
    </row>
    <row r="42212" spans="10:10" x14ac:dyDescent="0.25">
      <c r="J42212" t="str">
        <f t="shared" si="910"/>
        <v/>
      </c>
    </row>
    <row r="42213" spans="10:10" x14ac:dyDescent="0.25">
      <c r="J42213" t="str">
        <f t="shared" si="910"/>
        <v/>
      </c>
    </row>
    <row r="42214" spans="10:10" x14ac:dyDescent="0.25">
      <c r="J42214" t="str">
        <f t="shared" si="910"/>
        <v/>
      </c>
    </row>
    <row r="42215" spans="10:10" x14ac:dyDescent="0.25">
      <c r="J42215" t="str">
        <f t="shared" si="910"/>
        <v/>
      </c>
    </row>
    <row r="42216" spans="10:10" x14ac:dyDescent="0.25">
      <c r="J42216" t="str">
        <f t="shared" si="910"/>
        <v/>
      </c>
    </row>
    <row r="42217" spans="10:10" x14ac:dyDescent="0.25">
      <c r="J42217" t="str">
        <f t="shared" si="910"/>
        <v/>
      </c>
    </row>
    <row r="42218" spans="10:10" x14ac:dyDescent="0.25">
      <c r="J42218" t="str">
        <f t="shared" si="910"/>
        <v/>
      </c>
    </row>
    <row r="42219" spans="10:10" x14ac:dyDescent="0.25">
      <c r="J42219" t="str">
        <f t="shared" si="910"/>
        <v/>
      </c>
    </row>
    <row r="42220" spans="10:10" x14ac:dyDescent="0.25">
      <c r="J42220" t="str">
        <f t="shared" si="910"/>
        <v/>
      </c>
    </row>
    <row r="42221" spans="10:10" x14ac:dyDescent="0.25">
      <c r="J42221" t="str">
        <f t="shared" si="910"/>
        <v/>
      </c>
    </row>
    <row r="42222" spans="10:10" x14ac:dyDescent="0.25">
      <c r="J42222" t="str">
        <f t="shared" si="910"/>
        <v/>
      </c>
    </row>
    <row r="42223" spans="10:10" x14ac:dyDescent="0.25">
      <c r="J42223" t="str">
        <f t="shared" si="910"/>
        <v/>
      </c>
    </row>
    <row r="42224" spans="10:10" x14ac:dyDescent="0.25">
      <c r="J42224" t="str">
        <f t="shared" si="910"/>
        <v/>
      </c>
    </row>
    <row r="42225" spans="10:10" x14ac:dyDescent="0.25">
      <c r="J42225" t="str">
        <f t="shared" si="910"/>
        <v/>
      </c>
    </row>
    <row r="42226" spans="10:10" x14ac:dyDescent="0.25">
      <c r="J42226" t="str">
        <f t="shared" si="910"/>
        <v/>
      </c>
    </row>
    <row r="42227" spans="10:10" x14ac:dyDescent="0.25">
      <c r="J42227" t="str">
        <f t="shared" si="910"/>
        <v/>
      </c>
    </row>
    <row r="42228" spans="10:10" x14ac:dyDescent="0.25">
      <c r="J42228" t="str">
        <f t="shared" si="910"/>
        <v/>
      </c>
    </row>
    <row r="42229" spans="10:10" x14ac:dyDescent="0.25">
      <c r="J42229" t="str">
        <f t="shared" si="910"/>
        <v/>
      </c>
    </row>
    <row r="42230" spans="10:10" x14ac:dyDescent="0.25">
      <c r="J42230" t="str">
        <f t="shared" si="910"/>
        <v/>
      </c>
    </row>
    <row r="42231" spans="10:10" x14ac:dyDescent="0.25">
      <c r="J42231" t="str">
        <f t="shared" si="910"/>
        <v/>
      </c>
    </row>
    <row r="42232" spans="10:10" x14ac:dyDescent="0.25">
      <c r="J42232" t="str">
        <f t="shared" si="910"/>
        <v/>
      </c>
    </row>
    <row r="42233" spans="10:10" x14ac:dyDescent="0.25">
      <c r="J42233" t="str">
        <f t="shared" si="910"/>
        <v/>
      </c>
    </row>
    <row r="42234" spans="10:10" x14ac:dyDescent="0.25">
      <c r="J42234" t="str">
        <f t="shared" si="910"/>
        <v/>
      </c>
    </row>
    <row r="42235" spans="10:10" x14ac:dyDescent="0.25">
      <c r="J42235" t="str">
        <f t="shared" si="910"/>
        <v/>
      </c>
    </row>
    <row r="42236" spans="10:10" x14ac:dyDescent="0.25">
      <c r="J42236" t="str">
        <f t="shared" si="910"/>
        <v/>
      </c>
    </row>
    <row r="42237" spans="10:10" x14ac:dyDescent="0.25">
      <c r="J42237" t="str">
        <f t="shared" si="910"/>
        <v/>
      </c>
    </row>
    <row r="42238" spans="10:10" x14ac:dyDescent="0.25">
      <c r="J42238" t="str">
        <f t="shared" si="910"/>
        <v/>
      </c>
    </row>
    <row r="42239" spans="10:10" x14ac:dyDescent="0.25">
      <c r="J42239" t="str">
        <f t="shared" si="910"/>
        <v/>
      </c>
    </row>
    <row r="42240" spans="10:10" x14ac:dyDescent="0.25">
      <c r="J42240" t="str">
        <f t="shared" si="910"/>
        <v/>
      </c>
    </row>
    <row r="42241" spans="10:10" x14ac:dyDescent="0.25">
      <c r="J42241" t="str">
        <f t="shared" si="910"/>
        <v/>
      </c>
    </row>
    <row r="42242" spans="10:10" x14ac:dyDescent="0.25">
      <c r="J42242" t="str">
        <f t="shared" si="910"/>
        <v/>
      </c>
    </row>
    <row r="42243" spans="10:10" x14ac:dyDescent="0.25">
      <c r="J42243" t="str">
        <f t="shared" ref="J42243:J42306" si="911">B42243&amp;C42243&amp;E42243&amp;IF(C42243="Skog",F42243&amp;G42243,"")</f>
        <v/>
      </c>
    </row>
    <row r="42244" spans="10:10" x14ac:dyDescent="0.25">
      <c r="J42244" t="str">
        <f t="shared" si="911"/>
        <v/>
      </c>
    </row>
    <row r="42245" spans="10:10" x14ac:dyDescent="0.25">
      <c r="J42245" t="str">
        <f t="shared" si="911"/>
        <v/>
      </c>
    </row>
    <row r="42246" spans="10:10" x14ac:dyDescent="0.25">
      <c r="J42246" t="str">
        <f t="shared" si="911"/>
        <v/>
      </c>
    </row>
    <row r="42247" spans="10:10" x14ac:dyDescent="0.25">
      <c r="J42247" t="str">
        <f t="shared" si="911"/>
        <v/>
      </c>
    </row>
    <row r="42248" spans="10:10" x14ac:dyDescent="0.25">
      <c r="J42248" t="str">
        <f t="shared" si="911"/>
        <v/>
      </c>
    </row>
    <row r="42249" spans="10:10" x14ac:dyDescent="0.25">
      <c r="J42249" t="str">
        <f t="shared" si="911"/>
        <v/>
      </c>
    </row>
    <row r="42250" spans="10:10" x14ac:dyDescent="0.25">
      <c r="J42250" t="str">
        <f t="shared" si="911"/>
        <v/>
      </c>
    </row>
    <row r="42251" spans="10:10" x14ac:dyDescent="0.25">
      <c r="J42251" t="str">
        <f t="shared" si="911"/>
        <v/>
      </c>
    </row>
    <row r="42252" spans="10:10" x14ac:dyDescent="0.25">
      <c r="J42252" t="str">
        <f t="shared" si="911"/>
        <v/>
      </c>
    </row>
    <row r="42253" spans="10:10" x14ac:dyDescent="0.25">
      <c r="J42253" t="str">
        <f t="shared" si="911"/>
        <v/>
      </c>
    </row>
    <row r="42254" spans="10:10" x14ac:dyDescent="0.25">
      <c r="J42254" t="str">
        <f t="shared" si="911"/>
        <v/>
      </c>
    </row>
    <row r="42255" spans="10:10" x14ac:dyDescent="0.25">
      <c r="J42255" t="str">
        <f t="shared" si="911"/>
        <v/>
      </c>
    </row>
    <row r="42256" spans="10:10" x14ac:dyDescent="0.25">
      <c r="J42256" t="str">
        <f t="shared" si="911"/>
        <v/>
      </c>
    </row>
    <row r="42257" spans="10:10" x14ac:dyDescent="0.25">
      <c r="J42257" t="str">
        <f t="shared" si="911"/>
        <v/>
      </c>
    </row>
    <row r="42258" spans="10:10" x14ac:dyDescent="0.25">
      <c r="J42258" t="str">
        <f t="shared" si="911"/>
        <v/>
      </c>
    </row>
    <row r="42259" spans="10:10" x14ac:dyDescent="0.25">
      <c r="J42259" t="str">
        <f t="shared" si="911"/>
        <v/>
      </c>
    </row>
    <row r="42260" spans="10:10" x14ac:dyDescent="0.25">
      <c r="J42260" t="str">
        <f t="shared" si="911"/>
        <v/>
      </c>
    </row>
    <row r="42261" spans="10:10" x14ac:dyDescent="0.25">
      <c r="J42261" t="str">
        <f t="shared" si="911"/>
        <v/>
      </c>
    </row>
    <row r="42262" spans="10:10" x14ac:dyDescent="0.25">
      <c r="J42262" t="str">
        <f t="shared" si="911"/>
        <v/>
      </c>
    </row>
    <row r="42263" spans="10:10" x14ac:dyDescent="0.25">
      <c r="J42263" t="str">
        <f t="shared" si="911"/>
        <v/>
      </c>
    </row>
    <row r="42264" spans="10:10" x14ac:dyDescent="0.25">
      <c r="J42264" t="str">
        <f t="shared" si="911"/>
        <v/>
      </c>
    </row>
    <row r="42265" spans="10:10" x14ac:dyDescent="0.25">
      <c r="J42265" t="str">
        <f t="shared" si="911"/>
        <v/>
      </c>
    </row>
    <row r="42266" spans="10:10" x14ac:dyDescent="0.25">
      <c r="J42266" t="str">
        <f t="shared" si="911"/>
        <v/>
      </c>
    </row>
    <row r="42267" spans="10:10" x14ac:dyDescent="0.25">
      <c r="J42267" t="str">
        <f t="shared" si="911"/>
        <v/>
      </c>
    </row>
    <row r="42268" spans="10:10" x14ac:dyDescent="0.25">
      <c r="J42268" t="str">
        <f t="shared" si="911"/>
        <v/>
      </c>
    </row>
    <row r="42269" spans="10:10" x14ac:dyDescent="0.25">
      <c r="J42269" t="str">
        <f t="shared" si="911"/>
        <v/>
      </c>
    </row>
    <row r="42270" spans="10:10" x14ac:dyDescent="0.25">
      <c r="J42270" t="str">
        <f t="shared" si="911"/>
        <v/>
      </c>
    </row>
    <row r="42271" spans="10:10" x14ac:dyDescent="0.25">
      <c r="J42271" t="str">
        <f t="shared" si="911"/>
        <v/>
      </c>
    </row>
    <row r="42272" spans="10:10" x14ac:dyDescent="0.25">
      <c r="J42272" t="str">
        <f t="shared" si="911"/>
        <v/>
      </c>
    </row>
    <row r="42273" spans="10:10" x14ac:dyDescent="0.25">
      <c r="J42273" t="str">
        <f t="shared" si="911"/>
        <v/>
      </c>
    </row>
    <row r="42274" spans="10:10" x14ac:dyDescent="0.25">
      <c r="J42274" t="str">
        <f t="shared" si="911"/>
        <v/>
      </c>
    </row>
    <row r="42275" spans="10:10" x14ac:dyDescent="0.25">
      <c r="J42275" t="str">
        <f t="shared" si="911"/>
        <v/>
      </c>
    </row>
    <row r="42276" spans="10:10" x14ac:dyDescent="0.25">
      <c r="J42276" t="str">
        <f t="shared" si="911"/>
        <v/>
      </c>
    </row>
    <row r="42277" spans="10:10" x14ac:dyDescent="0.25">
      <c r="J42277" t="str">
        <f t="shared" si="911"/>
        <v/>
      </c>
    </row>
    <row r="42278" spans="10:10" x14ac:dyDescent="0.25">
      <c r="J42278" t="str">
        <f t="shared" si="911"/>
        <v/>
      </c>
    </row>
    <row r="42279" spans="10:10" x14ac:dyDescent="0.25">
      <c r="J42279" t="str">
        <f t="shared" si="911"/>
        <v/>
      </c>
    </row>
    <row r="42280" spans="10:10" x14ac:dyDescent="0.25">
      <c r="J42280" t="str">
        <f t="shared" si="911"/>
        <v/>
      </c>
    </row>
    <row r="42281" spans="10:10" x14ac:dyDescent="0.25">
      <c r="J42281" t="str">
        <f t="shared" si="911"/>
        <v/>
      </c>
    </row>
    <row r="42282" spans="10:10" x14ac:dyDescent="0.25">
      <c r="J42282" t="str">
        <f t="shared" si="911"/>
        <v/>
      </c>
    </row>
    <row r="42283" spans="10:10" x14ac:dyDescent="0.25">
      <c r="J42283" t="str">
        <f t="shared" si="911"/>
        <v/>
      </c>
    </row>
    <row r="42284" spans="10:10" x14ac:dyDescent="0.25">
      <c r="J42284" t="str">
        <f t="shared" si="911"/>
        <v/>
      </c>
    </row>
    <row r="42285" spans="10:10" x14ac:dyDescent="0.25">
      <c r="J42285" t="str">
        <f t="shared" si="911"/>
        <v/>
      </c>
    </row>
    <row r="42286" spans="10:10" x14ac:dyDescent="0.25">
      <c r="J42286" t="str">
        <f t="shared" si="911"/>
        <v/>
      </c>
    </row>
    <row r="42287" spans="10:10" x14ac:dyDescent="0.25">
      <c r="J42287" t="str">
        <f t="shared" si="911"/>
        <v/>
      </c>
    </row>
    <row r="42288" spans="10:10" x14ac:dyDescent="0.25">
      <c r="J42288" t="str">
        <f t="shared" si="911"/>
        <v/>
      </c>
    </row>
    <row r="42289" spans="10:10" x14ac:dyDescent="0.25">
      <c r="J42289" t="str">
        <f t="shared" si="911"/>
        <v/>
      </c>
    </row>
    <row r="42290" spans="10:10" x14ac:dyDescent="0.25">
      <c r="J42290" t="str">
        <f t="shared" si="911"/>
        <v/>
      </c>
    </row>
    <row r="42291" spans="10:10" x14ac:dyDescent="0.25">
      <c r="J42291" t="str">
        <f t="shared" si="911"/>
        <v/>
      </c>
    </row>
    <row r="42292" spans="10:10" x14ac:dyDescent="0.25">
      <c r="J42292" t="str">
        <f t="shared" si="911"/>
        <v/>
      </c>
    </row>
    <row r="42293" spans="10:10" x14ac:dyDescent="0.25">
      <c r="J42293" t="str">
        <f t="shared" si="911"/>
        <v/>
      </c>
    </row>
    <row r="42294" spans="10:10" x14ac:dyDescent="0.25">
      <c r="J42294" t="str">
        <f t="shared" si="911"/>
        <v/>
      </c>
    </row>
    <row r="42295" spans="10:10" x14ac:dyDescent="0.25">
      <c r="J42295" t="str">
        <f t="shared" si="911"/>
        <v/>
      </c>
    </row>
    <row r="42296" spans="10:10" x14ac:dyDescent="0.25">
      <c r="J42296" t="str">
        <f t="shared" si="911"/>
        <v/>
      </c>
    </row>
    <row r="42297" spans="10:10" x14ac:dyDescent="0.25">
      <c r="J42297" t="str">
        <f t="shared" si="911"/>
        <v/>
      </c>
    </row>
    <row r="42298" spans="10:10" x14ac:dyDescent="0.25">
      <c r="J42298" t="str">
        <f t="shared" si="911"/>
        <v/>
      </c>
    </row>
    <row r="42299" spans="10:10" x14ac:dyDescent="0.25">
      <c r="J42299" t="str">
        <f t="shared" si="911"/>
        <v/>
      </c>
    </row>
    <row r="42300" spans="10:10" x14ac:dyDescent="0.25">
      <c r="J42300" t="str">
        <f t="shared" si="911"/>
        <v/>
      </c>
    </row>
    <row r="42301" spans="10:10" x14ac:dyDescent="0.25">
      <c r="J42301" t="str">
        <f t="shared" si="911"/>
        <v/>
      </c>
    </row>
    <row r="42302" spans="10:10" x14ac:dyDescent="0.25">
      <c r="J42302" t="str">
        <f t="shared" si="911"/>
        <v/>
      </c>
    </row>
    <row r="42303" spans="10:10" x14ac:dyDescent="0.25">
      <c r="J42303" t="str">
        <f t="shared" si="911"/>
        <v/>
      </c>
    </row>
    <row r="42304" spans="10:10" x14ac:dyDescent="0.25">
      <c r="J42304" t="str">
        <f t="shared" si="911"/>
        <v/>
      </c>
    </row>
    <row r="42305" spans="10:10" x14ac:dyDescent="0.25">
      <c r="J42305" t="str">
        <f t="shared" si="911"/>
        <v/>
      </c>
    </row>
    <row r="42306" spans="10:10" x14ac:dyDescent="0.25">
      <c r="J42306" t="str">
        <f t="shared" si="911"/>
        <v/>
      </c>
    </row>
    <row r="42307" spans="10:10" x14ac:dyDescent="0.25">
      <c r="J42307" t="str">
        <f t="shared" ref="J42307:J42370" si="912">B42307&amp;C42307&amp;E42307&amp;IF(C42307="Skog",F42307&amp;G42307,"")</f>
        <v/>
      </c>
    </row>
    <row r="42308" spans="10:10" x14ac:dyDescent="0.25">
      <c r="J42308" t="str">
        <f t="shared" si="912"/>
        <v/>
      </c>
    </row>
    <row r="42309" spans="10:10" x14ac:dyDescent="0.25">
      <c r="J42309" t="str">
        <f t="shared" si="912"/>
        <v/>
      </c>
    </row>
    <row r="42310" spans="10:10" x14ac:dyDescent="0.25">
      <c r="J42310" t="str">
        <f t="shared" si="912"/>
        <v/>
      </c>
    </row>
    <row r="42311" spans="10:10" x14ac:dyDescent="0.25">
      <c r="J42311" t="str">
        <f t="shared" si="912"/>
        <v/>
      </c>
    </row>
    <row r="42312" spans="10:10" x14ac:dyDescent="0.25">
      <c r="J42312" t="str">
        <f t="shared" si="912"/>
        <v/>
      </c>
    </row>
    <row r="42313" spans="10:10" x14ac:dyDescent="0.25">
      <c r="J42313" t="str">
        <f t="shared" si="912"/>
        <v/>
      </c>
    </row>
    <row r="42314" spans="10:10" x14ac:dyDescent="0.25">
      <c r="J42314" t="str">
        <f t="shared" si="912"/>
        <v/>
      </c>
    </row>
    <row r="42315" spans="10:10" x14ac:dyDescent="0.25">
      <c r="J42315" t="str">
        <f t="shared" si="912"/>
        <v/>
      </c>
    </row>
    <row r="42316" spans="10:10" x14ac:dyDescent="0.25">
      <c r="J42316" t="str">
        <f t="shared" si="912"/>
        <v/>
      </c>
    </row>
    <row r="42317" spans="10:10" x14ac:dyDescent="0.25">
      <c r="J42317" t="str">
        <f t="shared" si="912"/>
        <v/>
      </c>
    </row>
    <row r="42318" spans="10:10" x14ac:dyDescent="0.25">
      <c r="J42318" t="str">
        <f t="shared" si="912"/>
        <v/>
      </c>
    </row>
    <row r="42319" spans="10:10" x14ac:dyDescent="0.25">
      <c r="J42319" t="str">
        <f t="shared" si="912"/>
        <v/>
      </c>
    </row>
    <row r="42320" spans="10:10" x14ac:dyDescent="0.25">
      <c r="J42320" t="str">
        <f t="shared" si="912"/>
        <v/>
      </c>
    </row>
    <row r="42321" spans="10:10" x14ac:dyDescent="0.25">
      <c r="J42321" t="str">
        <f t="shared" si="912"/>
        <v/>
      </c>
    </row>
    <row r="42322" spans="10:10" x14ac:dyDescent="0.25">
      <c r="J42322" t="str">
        <f t="shared" si="912"/>
        <v/>
      </c>
    </row>
    <row r="42323" spans="10:10" x14ac:dyDescent="0.25">
      <c r="J42323" t="str">
        <f t="shared" si="912"/>
        <v/>
      </c>
    </row>
    <row r="42324" spans="10:10" x14ac:dyDescent="0.25">
      <c r="J42324" t="str">
        <f t="shared" si="912"/>
        <v/>
      </c>
    </row>
    <row r="42325" spans="10:10" x14ac:dyDescent="0.25">
      <c r="J42325" t="str">
        <f t="shared" si="912"/>
        <v/>
      </c>
    </row>
    <row r="42326" spans="10:10" x14ac:dyDescent="0.25">
      <c r="J42326" t="str">
        <f t="shared" si="912"/>
        <v/>
      </c>
    </row>
    <row r="42327" spans="10:10" x14ac:dyDescent="0.25">
      <c r="J42327" t="str">
        <f t="shared" si="912"/>
        <v/>
      </c>
    </row>
    <row r="42328" spans="10:10" x14ac:dyDescent="0.25">
      <c r="J42328" t="str">
        <f t="shared" si="912"/>
        <v/>
      </c>
    </row>
    <row r="42329" spans="10:10" x14ac:dyDescent="0.25">
      <c r="J42329" t="str">
        <f t="shared" si="912"/>
        <v/>
      </c>
    </row>
    <row r="42330" spans="10:10" x14ac:dyDescent="0.25">
      <c r="J42330" t="str">
        <f t="shared" si="912"/>
        <v/>
      </c>
    </row>
    <row r="42331" spans="10:10" x14ac:dyDescent="0.25">
      <c r="J42331" t="str">
        <f t="shared" si="912"/>
        <v/>
      </c>
    </row>
    <row r="42332" spans="10:10" x14ac:dyDescent="0.25">
      <c r="J42332" t="str">
        <f t="shared" si="912"/>
        <v/>
      </c>
    </row>
    <row r="42333" spans="10:10" x14ac:dyDescent="0.25">
      <c r="J42333" t="str">
        <f t="shared" si="912"/>
        <v/>
      </c>
    </row>
    <row r="42334" spans="10:10" x14ac:dyDescent="0.25">
      <c r="J42334" t="str">
        <f t="shared" si="912"/>
        <v/>
      </c>
    </row>
    <row r="42335" spans="10:10" x14ac:dyDescent="0.25">
      <c r="J42335" t="str">
        <f t="shared" si="912"/>
        <v/>
      </c>
    </row>
    <row r="42336" spans="10:10" x14ac:dyDescent="0.25">
      <c r="J42336" t="str">
        <f t="shared" si="912"/>
        <v/>
      </c>
    </row>
    <row r="42337" spans="10:10" x14ac:dyDescent="0.25">
      <c r="J42337" t="str">
        <f t="shared" si="912"/>
        <v/>
      </c>
    </row>
    <row r="42338" spans="10:10" x14ac:dyDescent="0.25">
      <c r="J42338" t="str">
        <f t="shared" si="912"/>
        <v/>
      </c>
    </row>
    <row r="42339" spans="10:10" x14ac:dyDescent="0.25">
      <c r="J42339" t="str">
        <f t="shared" si="912"/>
        <v/>
      </c>
    </row>
    <row r="42340" spans="10:10" x14ac:dyDescent="0.25">
      <c r="J42340" t="str">
        <f t="shared" si="912"/>
        <v/>
      </c>
    </row>
    <row r="42341" spans="10:10" x14ac:dyDescent="0.25">
      <c r="J42341" t="str">
        <f t="shared" si="912"/>
        <v/>
      </c>
    </row>
    <row r="42342" spans="10:10" x14ac:dyDescent="0.25">
      <c r="J42342" t="str">
        <f t="shared" si="912"/>
        <v/>
      </c>
    </row>
    <row r="42343" spans="10:10" x14ac:dyDescent="0.25">
      <c r="J42343" t="str">
        <f t="shared" si="912"/>
        <v/>
      </c>
    </row>
    <row r="42344" spans="10:10" x14ac:dyDescent="0.25">
      <c r="J42344" t="str">
        <f t="shared" si="912"/>
        <v/>
      </c>
    </row>
    <row r="42345" spans="10:10" x14ac:dyDescent="0.25">
      <c r="J42345" t="str">
        <f t="shared" si="912"/>
        <v/>
      </c>
    </row>
    <row r="42346" spans="10:10" x14ac:dyDescent="0.25">
      <c r="J42346" t="str">
        <f t="shared" si="912"/>
        <v/>
      </c>
    </row>
    <row r="42347" spans="10:10" x14ac:dyDescent="0.25">
      <c r="J42347" t="str">
        <f t="shared" si="912"/>
        <v/>
      </c>
    </row>
    <row r="42348" spans="10:10" x14ac:dyDescent="0.25">
      <c r="J42348" t="str">
        <f t="shared" si="912"/>
        <v/>
      </c>
    </row>
    <row r="42349" spans="10:10" x14ac:dyDescent="0.25">
      <c r="J42349" t="str">
        <f t="shared" si="912"/>
        <v/>
      </c>
    </row>
    <row r="42350" spans="10:10" x14ac:dyDescent="0.25">
      <c r="J42350" t="str">
        <f t="shared" si="912"/>
        <v/>
      </c>
    </row>
    <row r="42351" spans="10:10" x14ac:dyDescent="0.25">
      <c r="J42351" t="str">
        <f t="shared" si="912"/>
        <v/>
      </c>
    </row>
    <row r="42352" spans="10:10" x14ac:dyDescent="0.25">
      <c r="J42352" t="str">
        <f t="shared" si="912"/>
        <v/>
      </c>
    </row>
    <row r="42353" spans="10:10" x14ac:dyDescent="0.25">
      <c r="J42353" t="str">
        <f t="shared" si="912"/>
        <v/>
      </c>
    </row>
    <row r="42354" spans="10:10" x14ac:dyDescent="0.25">
      <c r="J42354" t="str">
        <f t="shared" si="912"/>
        <v/>
      </c>
    </row>
    <row r="42355" spans="10:10" x14ac:dyDescent="0.25">
      <c r="J42355" t="str">
        <f t="shared" si="912"/>
        <v/>
      </c>
    </row>
    <row r="42356" spans="10:10" x14ac:dyDescent="0.25">
      <c r="J42356" t="str">
        <f t="shared" si="912"/>
        <v/>
      </c>
    </row>
    <row r="42357" spans="10:10" x14ac:dyDescent="0.25">
      <c r="J42357" t="str">
        <f t="shared" si="912"/>
        <v/>
      </c>
    </row>
    <row r="42358" spans="10:10" x14ac:dyDescent="0.25">
      <c r="J42358" t="str">
        <f t="shared" si="912"/>
        <v/>
      </c>
    </row>
    <row r="42359" spans="10:10" x14ac:dyDescent="0.25">
      <c r="J42359" t="str">
        <f t="shared" si="912"/>
        <v/>
      </c>
    </row>
    <row r="42360" spans="10:10" x14ac:dyDescent="0.25">
      <c r="J42360" t="str">
        <f t="shared" si="912"/>
        <v/>
      </c>
    </row>
    <row r="42361" spans="10:10" x14ac:dyDescent="0.25">
      <c r="J42361" t="str">
        <f t="shared" si="912"/>
        <v/>
      </c>
    </row>
    <row r="42362" spans="10:10" x14ac:dyDescent="0.25">
      <c r="J42362" t="str">
        <f t="shared" si="912"/>
        <v/>
      </c>
    </row>
    <row r="42363" spans="10:10" x14ac:dyDescent="0.25">
      <c r="J42363" t="str">
        <f t="shared" si="912"/>
        <v/>
      </c>
    </row>
    <row r="42364" spans="10:10" x14ac:dyDescent="0.25">
      <c r="J42364" t="str">
        <f t="shared" si="912"/>
        <v/>
      </c>
    </row>
    <row r="42365" spans="10:10" x14ac:dyDescent="0.25">
      <c r="J42365" t="str">
        <f t="shared" si="912"/>
        <v/>
      </c>
    </row>
    <row r="42366" spans="10:10" x14ac:dyDescent="0.25">
      <c r="J42366" t="str">
        <f t="shared" si="912"/>
        <v/>
      </c>
    </row>
    <row r="42367" spans="10:10" x14ac:dyDescent="0.25">
      <c r="J42367" t="str">
        <f t="shared" si="912"/>
        <v/>
      </c>
    </row>
    <row r="42368" spans="10:10" x14ac:dyDescent="0.25">
      <c r="J42368" t="str">
        <f t="shared" si="912"/>
        <v/>
      </c>
    </row>
    <row r="42369" spans="10:10" x14ac:dyDescent="0.25">
      <c r="J42369" t="str">
        <f t="shared" si="912"/>
        <v/>
      </c>
    </row>
    <row r="42370" spans="10:10" x14ac:dyDescent="0.25">
      <c r="J42370" t="str">
        <f t="shared" si="912"/>
        <v/>
      </c>
    </row>
    <row r="42371" spans="10:10" x14ac:dyDescent="0.25">
      <c r="J42371" t="str">
        <f t="shared" ref="J42371:J42434" si="913">B42371&amp;C42371&amp;E42371&amp;IF(C42371="Skog",F42371&amp;G42371,"")</f>
        <v/>
      </c>
    </row>
    <row r="42372" spans="10:10" x14ac:dyDescent="0.25">
      <c r="J42372" t="str">
        <f t="shared" si="913"/>
        <v/>
      </c>
    </row>
    <row r="42373" spans="10:10" x14ac:dyDescent="0.25">
      <c r="J42373" t="str">
        <f t="shared" si="913"/>
        <v/>
      </c>
    </row>
    <row r="42374" spans="10:10" x14ac:dyDescent="0.25">
      <c r="J42374" t="str">
        <f t="shared" si="913"/>
        <v/>
      </c>
    </row>
    <row r="42375" spans="10:10" x14ac:dyDescent="0.25">
      <c r="J42375" t="str">
        <f t="shared" si="913"/>
        <v/>
      </c>
    </row>
    <row r="42376" spans="10:10" x14ac:dyDescent="0.25">
      <c r="J42376" t="str">
        <f t="shared" si="913"/>
        <v/>
      </c>
    </row>
    <row r="42377" spans="10:10" x14ac:dyDescent="0.25">
      <c r="J42377" t="str">
        <f t="shared" si="913"/>
        <v/>
      </c>
    </row>
    <row r="42378" spans="10:10" x14ac:dyDescent="0.25">
      <c r="J42378" t="str">
        <f t="shared" si="913"/>
        <v/>
      </c>
    </row>
    <row r="42379" spans="10:10" x14ac:dyDescent="0.25">
      <c r="J42379" t="str">
        <f t="shared" si="913"/>
        <v/>
      </c>
    </row>
    <row r="42380" spans="10:10" x14ac:dyDescent="0.25">
      <c r="J42380" t="str">
        <f t="shared" si="913"/>
        <v/>
      </c>
    </row>
    <row r="42381" spans="10:10" x14ac:dyDescent="0.25">
      <c r="J42381" t="str">
        <f t="shared" si="913"/>
        <v/>
      </c>
    </row>
    <row r="42382" spans="10:10" x14ac:dyDescent="0.25">
      <c r="J42382" t="str">
        <f t="shared" si="913"/>
        <v/>
      </c>
    </row>
    <row r="42383" spans="10:10" x14ac:dyDescent="0.25">
      <c r="J42383" t="str">
        <f t="shared" si="913"/>
        <v/>
      </c>
    </row>
    <row r="42384" spans="10:10" x14ac:dyDescent="0.25">
      <c r="J42384" t="str">
        <f t="shared" si="913"/>
        <v/>
      </c>
    </row>
    <row r="42385" spans="10:10" x14ac:dyDescent="0.25">
      <c r="J42385" t="str">
        <f t="shared" si="913"/>
        <v/>
      </c>
    </row>
    <row r="42386" spans="10:10" x14ac:dyDescent="0.25">
      <c r="J42386" t="str">
        <f t="shared" si="913"/>
        <v/>
      </c>
    </row>
    <row r="42387" spans="10:10" x14ac:dyDescent="0.25">
      <c r="J42387" t="str">
        <f t="shared" si="913"/>
        <v/>
      </c>
    </row>
    <row r="42388" spans="10:10" x14ac:dyDescent="0.25">
      <c r="J42388" t="str">
        <f t="shared" si="913"/>
        <v/>
      </c>
    </row>
    <row r="42389" spans="10:10" x14ac:dyDescent="0.25">
      <c r="J42389" t="str">
        <f t="shared" si="913"/>
        <v/>
      </c>
    </row>
    <row r="42390" spans="10:10" x14ac:dyDescent="0.25">
      <c r="J42390" t="str">
        <f t="shared" si="913"/>
        <v/>
      </c>
    </row>
    <row r="42391" spans="10:10" x14ac:dyDescent="0.25">
      <c r="J42391" t="str">
        <f t="shared" si="913"/>
        <v/>
      </c>
    </row>
    <row r="42392" spans="10:10" x14ac:dyDescent="0.25">
      <c r="J42392" t="str">
        <f t="shared" si="913"/>
        <v/>
      </c>
    </row>
    <row r="42393" spans="10:10" x14ac:dyDescent="0.25">
      <c r="J42393" t="str">
        <f t="shared" si="913"/>
        <v/>
      </c>
    </row>
    <row r="42394" spans="10:10" x14ac:dyDescent="0.25">
      <c r="J42394" t="str">
        <f t="shared" si="913"/>
        <v/>
      </c>
    </row>
    <row r="42395" spans="10:10" x14ac:dyDescent="0.25">
      <c r="J42395" t="str">
        <f t="shared" si="913"/>
        <v/>
      </c>
    </row>
    <row r="42396" spans="10:10" x14ac:dyDescent="0.25">
      <c r="J42396" t="str">
        <f t="shared" si="913"/>
        <v/>
      </c>
    </row>
    <row r="42397" spans="10:10" x14ac:dyDescent="0.25">
      <c r="J42397" t="str">
        <f t="shared" si="913"/>
        <v/>
      </c>
    </row>
    <row r="42398" spans="10:10" x14ac:dyDescent="0.25">
      <c r="J42398" t="str">
        <f t="shared" si="913"/>
        <v/>
      </c>
    </row>
    <row r="42399" spans="10:10" x14ac:dyDescent="0.25">
      <c r="J42399" t="str">
        <f t="shared" si="913"/>
        <v/>
      </c>
    </row>
    <row r="42400" spans="10:10" x14ac:dyDescent="0.25">
      <c r="J42400" t="str">
        <f t="shared" si="913"/>
        <v/>
      </c>
    </row>
    <row r="42401" spans="10:10" x14ac:dyDescent="0.25">
      <c r="J42401" t="str">
        <f t="shared" si="913"/>
        <v/>
      </c>
    </row>
    <row r="42402" spans="10:10" x14ac:dyDescent="0.25">
      <c r="J42402" t="str">
        <f t="shared" si="913"/>
        <v/>
      </c>
    </row>
    <row r="42403" spans="10:10" x14ac:dyDescent="0.25">
      <c r="J42403" t="str">
        <f t="shared" si="913"/>
        <v/>
      </c>
    </row>
    <row r="42404" spans="10:10" x14ac:dyDescent="0.25">
      <c r="J42404" t="str">
        <f t="shared" si="913"/>
        <v/>
      </c>
    </row>
    <row r="42405" spans="10:10" x14ac:dyDescent="0.25">
      <c r="J42405" t="str">
        <f t="shared" si="913"/>
        <v/>
      </c>
    </row>
    <row r="42406" spans="10:10" x14ac:dyDescent="0.25">
      <c r="J42406" t="str">
        <f t="shared" si="913"/>
        <v/>
      </c>
    </row>
    <row r="42407" spans="10:10" x14ac:dyDescent="0.25">
      <c r="J42407" t="str">
        <f t="shared" si="913"/>
        <v/>
      </c>
    </row>
    <row r="42408" spans="10:10" x14ac:dyDescent="0.25">
      <c r="J42408" t="str">
        <f t="shared" si="913"/>
        <v/>
      </c>
    </row>
    <row r="42409" spans="10:10" x14ac:dyDescent="0.25">
      <c r="J42409" t="str">
        <f t="shared" si="913"/>
        <v/>
      </c>
    </row>
    <row r="42410" spans="10:10" x14ac:dyDescent="0.25">
      <c r="J42410" t="str">
        <f t="shared" si="913"/>
        <v/>
      </c>
    </row>
    <row r="42411" spans="10:10" x14ac:dyDescent="0.25">
      <c r="J42411" t="str">
        <f t="shared" si="913"/>
        <v/>
      </c>
    </row>
    <row r="42412" spans="10:10" x14ac:dyDescent="0.25">
      <c r="J42412" t="str">
        <f t="shared" si="913"/>
        <v/>
      </c>
    </row>
    <row r="42413" spans="10:10" x14ac:dyDescent="0.25">
      <c r="J42413" t="str">
        <f t="shared" si="913"/>
        <v/>
      </c>
    </row>
    <row r="42414" spans="10:10" x14ac:dyDescent="0.25">
      <c r="J42414" t="str">
        <f t="shared" si="913"/>
        <v/>
      </c>
    </row>
    <row r="42415" spans="10:10" x14ac:dyDescent="0.25">
      <c r="J42415" t="str">
        <f t="shared" si="913"/>
        <v/>
      </c>
    </row>
    <row r="42416" spans="10:10" x14ac:dyDescent="0.25">
      <c r="J42416" t="str">
        <f t="shared" si="913"/>
        <v/>
      </c>
    </row>
    <row r="42417" spans="10:10" x14ac:dyDescent="0.25">
      <c r="J42417" t="str">
        <f t="shared" si="913"/>
        <v/>
      </c>
    </row>
    <row r="42418" spans="10:10" x14ac:dyDescent="0.25">
      <c r="J42418" t="str">
        <f t="shared" si="913"/>
        <v/>
      </c>
    </row>
    <row r="42419" spans="10:10" x14ac:dyDescent="0.25">
      <c r="J42419" t="str">
        <f t="shared" si="913"/>
        <v/>
      </c>
    </row>
    <row r="42420" spans="10:10" x14ac:dyDescent="0.25">
      <c r="J42420" t="str">
        <f t="shared" si="913"/>
        <v/>
      </c>
    </row>
    <row r="42421" spans="10:10" x14ac:dyDescent="0.25">
      <c r="J42421" t="str">
        <f t="shared" si="913"/>
        <v/>
      </c>
    </row>
    <row r="42422" spans="10:10" x14ac:dyDescent="0.25">
      <c r="J42422" t="str">
        <f t="shared" si="913"/>
        <v/>
      </c>
    </row>
    <row r="42423" spans="10:10" x14ac:dyDescent="0.25">
      <c r="J42423" t="str">
        <f t="shared" si="913"/>
        <v/>
      </c>
    </row>
    <row r="42424" spans="10:10" x14ac:dyDescent="0.25">
      <c r="J42424" t="str">
        <f t="shared" si="913"/>
        <v/>
      </c>
    </row>
    <row r="42425" spans="10:10" x14ac:dyDescent="0.25">
      <c r="J42425" t="str">
        <f t="shared" si="913"/>
        <v/>
      </c>
    </row>
    <row r="42426" spans="10:10" x14ac:dyDescent="0.25">
      <c r="J42426" t="str">
        <f t="shared" si="913"/>
        <v/>
      </c>
    </row>
    <row r="42427" spans="10:10" x14ac:dyDescent="0.25">
      <c r="J42427" t="str">
        <f t="shared" si="913"/>
        <v/>
      </c>
    </row>
    <row r="42428" spans="10:10" x14ac:dyDescent="0.25">
      <c r="J42428" t="str">
        <f t="shared" si="913"/>
        <v/>
      </c>
    </row>
    <row r="42429" spans="10:10" x14ac:dyDescent="0.25">
      <c r="J42429" t="str">
        <f t="shared" si="913"/>
        <v/>
      </c>
    </row>
    <row r="42430" spans="10:10" x14ac:dyDescent="0.25">
      <c r="J42430" t="str">
        <f t="shared" si="913"/>
        <v/>
      </c>
    </row>
    <row r="42431" spans="10:10" x14ac:dyDescent="0.25">
      <c r="J42431" t="str">
        <f t="shared" si="913"/>
        <v/>
      </c>
    </row>
    <row r="42432" spans="10:10" x14ac:dyDescent="0.25">
      <c r="J42432" t="str">
        <f t="shared" si="913"/>
        <v/>
      </c>
    </row>
    <row r="42433" spans="10:10" x14ac:dyDescent="0.25">
      <c r="J42433" t="str">
        <f t="shared" si="913"/>
        <v/>
      </c>
    </row>
    <row r="42434" spans="10:10" x14ac:dyDescent="0.25">
      <c r="J42434" t="str">
        <f t="shared" si="913"/>
        <v/>
      </c>
    </row>
    <row r="42435" spans="10:10" x14ac:dyDescent="0.25">
      <c r="J42435" t="str">
        <f t="shared" ref="J42435:J42498" si="914">B42435&amp;C42435&amp;E42435&amp;IF(C42435="Skog",F42435&amp;G42435,"")</f>
        <v/>
      </c>
    </row>
    <row r="42436" spans="10:10" x14ac:dyDescent="0.25">
      <c r="J42436" t="str">
        <f t="shared" si="914"/>
        <v/>
      </c>
    </row>
    <row r="42437" spans="10:10" x14ac:dyDescent="0.25">
      <c r="J42437" t="str">
        <f t="shared" si="914"/>
        <v/>
      </c>
    </row>
    <row r="42438" spans="10:10" x14ac:dyDescent="0.25">
      <c r="J42438" t="str">
        <f t="shared" si="914"/>
        <v/>
      </c>
    </row>
    <row r="42439" spans="10:10" x14ac:dyDescent="0.25">
      <c r="J42439" t="str">
        <f t="shared" si="914"/>
        <v/>
      </c>
    </row>
    <row r="42440" spans="10:10" x14ac:dyDescent="0.25">
      <c r="J42440" t="str">
        <f t="shared" si="914"/>
        <v/>
      </c>
    </row>
    <row r="42441" spans="10:10" x14ac:dyDescent="0.25">
      <c r="J42441" t="str">
        <f t="shared" si="914"/>
        <v/>
      </c>
    </row>
    <row r="42442" spans="10:10" x14ac:dyDescent="0.25">
      <c r="J42442" t="str">
        <f t="shared" si="914"/>
        <v/>
      </c>
    </row>
    <row r="42443" spans="10:10" x14ac:dyDescent="0.25">
      <c r="J42443" t="str">
        <f t="shared" si="914"/>
        <v/>
      </c>
    </row>
    <row r="42444" spans="10:10" x14ac:dyDescent="0.25">
      <c r="J42444" t="str">
        <f t="shared" si="914"/>
        <v/>
      </c>
    </row>
    <row r="42445" spans="10:10" x14ac:dyDescent="0.25">
      <c r="J42445" t="str">
        <f t="shared" si="914"/>
        <v/>
      </c>
    </row>
    <row r="42446" spans="10:10" x14ac:dyDescent="0.25">
      <c r="J42446" t="str">
        <f t="shared" si="914"/>
        <v/>
      </c>
    </row>
    <row r="42447" spans="10:10" x14ac:dyDescent="0.25">
      <c r="J42447" t="str">
        <f t="shared" si="914"/>
        <v/>
      </c>
    </row>
    <row r="42448" spans="10:10" x14ac:dyDescent="0.25">
      <c r="J42448" t="str">
        <f t="shared" si="914"/>
        <v/>
      </c>
    </row>
    <row r="42449" spans="10:10" x14ac:dyDescent="0.25">
      <c r="J42449" t="str">
        <f t="shared" si="914"/>
        <v/>
      </c>
    </row>
    <row r="42450" spans="10:10" x14ac:dyDescent="0.25">
      <c r="J42450" t="str">
        <f t="shared" si="914"/>
        <v/>
      </c>
    </row>
    <row r="42451" spans="10:10" x14ac:dyDescent="0.25">
      <c r="J42451" t="str">
        <f t="shared" si="914"/>
        <v/>
      </c>
    </row>
    <row r="42452" spans="10:10" x14ac:dyDescent="0.25">
      <c r="J42452" t="str">
        <f t="shared" si="914"/>
        <v/>
      </c>
    </row>
    <row r="42453" spans="10:10" x14ac:dyDescent="0.25">
      <c r="J42453" t="str">
        <f t="shared" si="914"/>
        <v/>
      </c>
    </row>
    <row r="42454" spans="10:10" x14ac:dyDescent="0.25">
      <c r="J42454" t="str">
        <f t="shared" si="914"/>
        <v/>
      </c>
    </row>
    <row r="42455" spans="10:10" x14ac:dyDescent="0.25">
      <c r="J42455" t="str">
        <f t="shared" si="914"/>
        <v/>
      </c>
    </row>
    <row r="42456" spans="10:10" x14ac:dyDescent="0.25">
      <c r="J42456" t="str">
        <f t="shared" si="914"/>
        <v/>
      </c>
    </row>
    <row r="42457" spans="10:10" x14ac:dyDescent="0.25">
      <c r="J42457" t="str">
        <f t="shared" si="914"/>
        <v/>
      </c>
    </row>
    <row r="42458" spans="10:10" x14ac:dyDescent="0.25">
      <c r="J42458" t="str">
        <f t="shared" si="914"/>
        <v/>
      </c>
    </row>
    <row r="42459" spans="10:10" x14ac:dyDescent="0.25">
      <c r="J42459" t="str">
        <f t="shared" si="914"/>
        <v/>
      </c>
    </row>
    <row r="42460" spans="10:10" x14ac:dyDescent="0.25">
      <c r="J42460" t="str">
        <f t="shared" si="914"/>
        <v/>
      </c>
    </row>
    <row r="42461" spans="10:10" x14ac:dyDescent="0.25">
      <c r="J42461" t="str">
        <f t="shared" si="914"/>
        <v/>
      </c>
    </row>
    <row r="42462" spans="10:10" x14ac:dyDescent="0.25">
      <c r="J42462" t="str">
        <f t="shared" si="914"/>
        <v/>
      </c>
    </row>
    <row r="42463" spans="10:10" x14ac:dyDescent="0.25">
      <c r="J42463" t="str">
        <f t="shared" si="914"/>
        <v/>
      </c>
    </row>
    <row r="42464" spans="10:10" x14ac:dyDescent="0.25">
      <c r="J42464" t="str">
        <f t="shared" si="914"/>
        <v/>
      </c>
    </row>
    <row r="42465" spans="10:10" x14ac:dyDescent="0.25">
      <c r="J42465" t="str">
        <f t="shared" si="914"/>
        <v/>
      </c>
    </row>
    <row r="42466" spans="10:10" x14ac:dyDescent="0.25">
      <c r="J42466" t="str">
        <f t="shared" si="914"/>
        <v/>
      </c>
    </row>
    <row r="42467" spans="10:10" x14ac:dyDescent="0.25">
      <c r="J42467" t="str">
        <f t="shared" si="914"/>
        <v/>
      </c>
    </row>
    <row r="42468" spans="10:10" x14ac:dyDescent="0.25">
      <c r="J42468" t="str">
        <f t="shared" si="914"/>
        <v/>
      </c>
    </row>
    <row r="42469" spans="10:10" x14ac:dyDescent="0.25">
      <c r="J42469" t="str">
        <f t="shared" si="914"/>
        <v/>
      </c>
    </row>
    <row r="42470" spans="10:10" x14ac:dyDescent="0.25">
      <c r="J42470" t="str">
        <f t="shared" si="914"/>
        <v/>
      </c>
    </row>
    <row r="42471" spans="10:10" x14ac:dyDescent="0.25">
      <c r="J42471" t="str">
        <f t="shared" si="914"/>
        <v/>
      </c>
    </row>
    <row r="42472" spans="10:10" x14ac:dyDescent="0.25">
      <c r="J42472" t="str">
        <f t="shared" si="914"/>
        <v/>
      </c>
    </row>
    <row r="42473" spans="10:10" x14ac:dyDescent="0.25">
      <c r="J42473" t="str">
        <f t="shared" si="914"/>
        <v/>
      </c>
    </row>
    <row r="42474" spans="10:10" x14ac:dyDescent="0.25">
      <c r="J42474" t="str">
        <f t="shared" si="914"/>
        <v/>
      </c>
    </row>
    <row r="42475" spans="10:10" x14ac:dyDescent="0.25">
      <c r="J42475" t="str">
        <f t="shared" si="914"/>
        <v/>
      </c>
    </row>
    <row r="42476" spans="10:10" x14ac:dyDescent="0.25">
      <c r="J42476" t="str">
        <f t="shared" si="914"/>
        <v/>
      </c>
    </row>
    <row r="42477" spans="10:10" x14ac:dyDescent="0.25">
      <c r="J42477" t="str">
        <f t="shared" si="914"/>
        <v/>
      </c>
    </row>
    <row r="42478" spans="10:10" x14ac:dyDescent="0.25">
      <c r="J42478" t="str">
        <f t="shared" si="914"/>
        <v/>
      </c>
    </row>
    <row r="42479" spans="10:10" x14ac:dyDescent="0.25">
      <c r="J42479" t="str">
        <f t="shared" si="914"/>
        <v/>
      </c>
    </row>
    <row r="42480" spans="10:10" x14ac:dyDescent="0.25">
      <c r="J42480" t="str">
        <f t="shared" si="914"/>
        <v/>
      </c>
    </row>
    <row r="42481" spans="10:10" x14ac:dyDescent="0.25">
      <c r="J42481" t="str">
        <f t="shared" si="914"/>
        <v/>
      </c>
    </row>
    <row r="42482" spans="10:10" x14ac:dyDescent="0.25">
      <c r="J42482" t="str">
        <f t="shared" si="914"/>
        <v/>
      </c>
    </row>
    <row r="42483" spans="10:10" x14ac:dyDescent="0.25">
      <c r="J42483" t="str">
        <f t="shared" si="914"/>
        <v/>
      </c>
    </row>
    <row r="42484" spans="10:10" x14ac:dyDescent="0.25">
      <c r="J42484" t="str">
        <f t="shared" si="914"/>
        <v/>
      </c>
    </row>
    <row r="42485" spans="10:10" x14ac:dyDescent="0.25">
      <c r="J42485" t="str">
        <f t="shared" si="914"/>
        <v/>
      </c>
    </row>
    <row r="42486" spans="10:10" x14ac:dyDescent="0.25">
      <c r="J42486" t="str">
        <f t="shared" si="914"/>
        <v/>
      </c>
    </row>
    <row r="42487" spans="10:10" x14ac:dyDescent="0.25">
      <c r="J42487" t="str">
        <f t="shared" si="914"/>
        <v/>
      </c>
    </row>
    <row r="42488" spans="10:10" x14ac:dyDescent="0.25">
      <c r="J42488" t="str">
        <f t="shared" si="914"/>
        <v/>
      </c>
    </row>
    <row r="42489" spans="10:10" x14ac:dyDescent="0.25">
      <c r="J42489" t="str">
        <f t="shared" si="914"/>
        <v/>
      </c>
    </row>
    <row r="42490" spans="10:10" x14ac:dyDescent="0.25">
      <c r="J42490" t="str">
        <f t="shared" si="914"/>
        <v/>
      </c>
    </row>
    <row r="42491" spans="10:10" x14ac:dyDescent="0.25">
      <c r="J42491" t="str">
        <f t="shared" si="914"/>
        <v/>
      </c>
    </row>
    <row r="42492" spans="10:10" x14ac:dyDescent="0.25">
      <c r="J42492" t="str">
        <f t="shared" si="914"/>
        <v/>
      </c>
    </row>
    <row r="42493" spans="10:10" x14ac:dyDescent="0.25">
      <c r="J42493" t="str">
        <f t="shared" si="914"/>
        <v/>
      </c>
    </row>
    <row r="42494" spans="10:10" x14ac:dyDescent="0.25">
      <c r="J42494" t="str">
        <f t="shared" si="914"/>
        <v/>
      </c>
    </row>
    <row r="42495" spans="10:10" x14ac:dyDescent="0.25">
      <c r="J42495" t="str">
        <f t="shared" si="914"/>
        <v/>
      </c>
    </row>
    <row r="42496" spans="10:10" x14ac:dyDescent="0.25">
      <c r="J42496" t="str">
        <f t="shared" si="914"/>
        <v/>
      </c>
    </row>
    <row r="42497" spans="10:10" x14ac:dyDescent="0.25">
      <c r="J42497" t="str">
        <f t="shared" si="914"/>
        <v/>
      </c>
    </row>
    <row r="42498" spans="10:10" x14ac:dyDescent="0.25">
      <c r="J42498" t="str">
        <f t="shared" si="914"/>
        <v/>
      </c>
    </row>
    <row r="42499" spans="10:10" x14ac:dyDescent="0.25">
      <c r="J42499" t="str">
        <f t="shared" ref="J42499:J42562" si="915">B42499&amp;C42499&amp;E42499&amp;IF(C42499="Skog",F42499&amp;G42499,"")</f>
        <v/>
      </c>
    </row>
    <row r="42500" spans="10:10" x14ac:dyDescent="0.25">
      <c r="J42500" t="str">
        <f t="shared" si="915"/>
        <v/>
      </c>
    </row>
    <row r="42501" spans="10:10" x14ac:dyDescent="0.25">
      <c r="J42501" t="str">
        <f t="shared" si="915"/>
        <v/>
      </c>
    </row>
    <row r="42502" spans="10:10" x14ac:dyDescent="0.25">
      <c r="J42502" t="str">
        <f t="shared" si="915"/>
        <v/>
      </c>
    </row>
    <row r="42503" spans="10:10" x14ac:dyDescent="0.25">
      <c r="J42503" t="str">
        <f t="shared" si="915"/>
        <v/>
      </c>
    </row>
    <row r="42504" spans="10:10" x14ac:dyDescent="0.25">
      <c r="J42504" t="str">
        <f t="shared" si="915"/>
        <v/>
      </c>
    </row>
    <row r="42505" spans="10:10" x14ac:dyDescent="0.25">
      <c r="J42505" t="str">
        <f t="shared" si="915"/>
        <v/>
      </c>
    </row>
    <row r="42506" spans="10:10" x14ac:dyDescent="0.25">
      <c r="J42506" t="str">
        <f t="shared" si="915"/>
        <v/>
      </c>
    </row>
    <row r="42507" spans="10:10" x14ac:dyDescent="0.25">
      <c r="J42507" t="str">
        <f t="shared" si="915"/>
        <v/>
      </c>
    </row>
    <row r="42508" spans="10:10" x14ac:dyDescent="0.25">
      <c r="J42508" t="str">
        <f t="shared" si="915"/>
        <v/>
      </c>
    </row>
    <row r="42509" spans="10:10" x14ac:dyDescent="0.25">
      <c r="J42509" t="str">
        <f t="shared" si="915"/>
        <v/>
      </c>
    </row>
    <row r="42510" spans="10:10" x14ac:dyDescent="0.25">
      <c r="J42510" t="str">
        <f t="shared" si="915"/>
        <v/>
      </c>
    </row>
    <row r="42511" spans="10:10" x14ac:dyDescent="0.25">
      <c r="J42511" t="str">
        <f t="shared" si="915"/>
        <v/>
      </c>
    </row>
    <row r="42512" spans="10:10" x14ac:dyDescent="0.25">
      <c r="J42512" t="str">
        <f t="shared" si="915"/>
        <v/>
      </c>
    </row>
    <row r="42513" spans="10:10" x14ac:dyDescent="0.25">
      <c r="J42513" t="str">
        <f t="shared" si="915"/>
        <v/>
      </c>
    </row>
    <row r="42514" spans="10:10" x14ac:dyDescent="0.25">
      <c r="J42514" t="str">
        <f t="shared" si="915"/>
        <v/>
      </c>
    </row>
    <row r="42515" spans="10:10" x14ac:dyDescent="0.25">
      <c r="J42515" t="str">
        <f t="shared" si="915"/>
        <v/>
      </c>
    </row>
    <row r="42516" spans="10:10" x14ac:dyDescent="0.25">
      <c r="J42516" t="str">
        <f t="shared" si="915"/>
        <v/>
      </c>
    </row>
    <row r="42517" spans="10:10" x14ac:dyDescent="0.25">
      <c r="J42517" t="str">
        <f t="shared" si="915"/>
        <v/>
      </c>
    </row>
    <row r="42518" spans="10:10" x14ac:dyDescent="0.25">
      <c r="J42518" t="str">
        <f t="shared" si="915"/>
        <v/>
      </c>
    </row>
    <row r="42519" spans="10:10" x14ac:dyDescent="0.25">
      <c r="J42519" t="str">
        <f t="shared" si="915"/>
        <v/>
      </c>
    </row>
    <row r="42520" spans="10:10" x14ac:dyDescent="0.25">
      <c r="J42520" t="str">
        <f t="shared" si="915"/>
        <v/>
      </c>
    </row>
    <row r="42521" spans="10:10" x14ac:dyDescent="0.25">
      <c r="J42521" t="str">
        <f t="shared" si="915"/>
        <v/>
      </c>
    </row>
    <row r="42522" spans="10:10" x14ac:dyDescent="0.25">
      <c r="J42522" t="str">
        <f t="shared" si="915"/>
        <v/>
      </c>
    </row>
    <row r="42523" spans="10:10" x14ac:dyDescent="0.25">
      <c r="J42523" t="str">
        <f t="shared" si="915"/>
        <v/>
      </c>
    </row>
    <row r="42524" spans="10:10" x14ac:dyDescent="0.25">
      <c r="J42524" t="str">
        <f t="shared" si="915"/>
        <v/>
      </c>
    </row>
    <row r="42525" spans="10:10" x14ac:dyDescent="0.25">
      <c r="J42525" t="str">
        <f t="shared" si="915"/>
        <v/>
      </c>
    </row>
    <row r="42526" spans="10:10" x14ac:dyDescent="0.25">
      <c r="J42526" t="str">
        <f t="shared" si="915"/>
        <v/>
      </c>
    </row>
    <row r="42527" spans="10:10" x14ac:dyDescent="0.25">
      <c r="J42527" t="str">
        <f t="shared" si="915"/>
        <v/>
      </c>
    </row>
    <row r="42528" spans="10:10" x14ac:dyDescent="0.25">
      <c r="J42528" t="str">
        <f t="shared" si="915"/>
        <v/>
      </c>
    </row>
    <row r="42529" spans="10:10" x14ac:dyDescent="0.25">
      <c r="J42529" t="str">
        <f t="shared" si="915"/>
        <v/>
      </c>
    </row>
    <row r="42530" spans="10:10" x14ac:dyDescent="0.25">
      <c r="J42530" t="str">
        <f t="shared" si="915"/>
        <v/>
      </c>
    </row>
    <row r="42531" spans="10:10" x14ac:dyDescent="0.25">
      <c r="J42531" t="str">
        <f t="shared" si="915"/>
        <v/>
      </c>
    </row>
    <row r="42532" spans="10:10" x14ac:dyDescent="0.25">
      <c r="J42532" t="str">
        <f t="shared" si="915"/>
        <v/>
      </c>
    </row>
    <row r="42533" spans="10:10" x14ac:dyDescent="0.25">
      <c r="J42533" t="str">
        <f t="shared" si="915"/>
        <v/>
      </c>
    </row>
    <row r="42534" spans="10:10" x14ac:dyDescent="0.25">
      <c r="J42534" t="str">
        <f t="shared" si="915"/>
        <v/>
      </c>
    </row>
    <row r="42535" spans="10:10" x14ac:dyDescent="0.25">
      <c r="J42535" t="str">
        <f t="shared" si="915"/>
        <v/>
      </c>
    </row>
    <row r="42536" spans="10:10" x14ac:dyDescent="0.25">
      <c r="J42536" t="str">
        <f t="shared" si="915"/>
        <v/>
      </c>
    </row>
    <row r="42537" spans="10:10" x14ac:dyDescent="0.25">
      <c r="J42537" t="str">
        <f t="shared" si="915"/>
        <v/>
      </c>
    </row>
    <row r="42538" spans="10:10" x14ac:dyDescent="0.25">
      <c r="J42538" t="str">
        <f t="shared" si="915"/>
        <v/>
      </c>
    </row>
    <row r="42539" spans="10:10" x14ac:dyDescent="0.25">
      <c r="J42539" t="str">
        <f t="shared" si="915"/>
        <v/>
      </c>
    </row>
    <row r="42540" spans="10:10" x14ac:dyDescent="0.25">
      <c r="J42540" t="str">
        <f t="shared" si="915"/>
        <v/>
      </c>
    </row>
    <row r="42541" spans="10:10" x14ac:dyDescent="0.25">
      <c r="J42541" t="str">
        <f t="shared" si="915"/>
        <v/>
      </c>
    </row>
    <row r="42542" spans="10:10" x14ac:dyDescent="0.25">
      <c r="J42542" t="str">
        <f t="shared" si="915"/>
        <v/>
      </c>
    </row>
    <row r="42543" spans="10:10" x14ac:dyDescent="0.25">
      <c r="J42543" t="str">
        <f t="shared" si="915"/>
        <v/>
      </c>
    </row>
    <row r="42544" spans="10:10" x14ac:dyDescent="0.25">
      <c r="J42544" t="str">
        <f t="shared" si="915"/>
        <v/>
      </c>
    </row>
    <row r="42545" spans="10:10" x14ac:dyDescent="0.25">
      <c r="J42545" t="str">
        <f t="shared" si="915"/>
        <v/>
      </c>
    </row>
    <row r="42546" spans="10:10" x14ac:dyDescent="0.25">
      <c r="J42546" t="str">
        <f t="shared" si="915"/>
        <v/>
      </c>
    </row>
    <row r="42547" spans="10:10" x14ac:dyDescent="0.25">
      <c r="J42547" t="str">
        <f t="shared" si="915"/>
        <v/>
      </c>
    </row>
    <row r="42548" spans="10:10" x14ac:dyDescent="0.25">
      <c r="J42548" t="str">
        <f t="shared" si="915"/>
        <v/>
      </c>
    </row>
    <row r="42549" spans="10:10" x14ac:dyDescent="0.25">
      <c r="J42549" t="str">
        <f t="shared" si="915"/>
        <v/>
      </c>
    </row>
    <row r="42550" spans="10:10" x14ac:dyDescent="0.25">
      <c r="J42550" t="str">
        <f t="shared" si="915"/>
        <v/>
      </c>
    </row>
    <row r="42551" spans="10:10" x14ac:dyDescent="0.25">
      <c r="J42551" t="str">
        <f t="shared" si="915"/>
        <v/>
      </c>
    </row>
    <row r="42552" spans="10:10" x14ac:dyDescent="0.25">
      <c r="J42552" t="str">
        <f t="shared" si="915"/>
        <v/>
      </c>
    </row>
    <row r="42553" spans="10:10" x14ac:dyDescent="0.25">
      <c r="J42553" t="str">
        <f t="shared" si="915"/>
        <v/>
      </c>
    </row>
    <row r="42554" spans="10:10" x14ac:dyDescent="0.25">
      <c r="J42554" t="str">
        <f t="shared" si="915"/>
        <v/>
      </c>
    </row>
    <row r="42555" spans="10:10" x14ac:dyDescent="0.25">
      <c r="J42555" t="str">
        <f t="shared" si="915"/>
        <v/>
      </c>
    </row>
    <row r="42556" spans="10:10" x14ac:dyDescent="0.25">
      <c r="J42556" t="str">
        <f t="shared" si="915"/>
        <v/>
      </c>
    </row>
    <row r="42557" spans="10:10" x14ac:dyDescent="0.25">
      <c r="J42557" t="str">
        <f t="shared" si="915"/>
        <v/>
      </c>
    </row>
    <row r="42558" spans="10:10" x14ac:dyDescent="0.25">
      <c r="J42558" t="str">
        <f t="shared" si="915"/>
        <v/>
      </c>
    </row>
    <row r="42559" spans="10:10" x14ac:dyDescent="0.25">
      <c r="J42559" t="str">
        <f t="shared" si="915"/>
        <v/>
      </c>
    </row>
    <row r="42560" spans="10:10" x14ac:dyDescent="0.25">
      <c r="J42560" t="str">
        <f t="shared" si="915"/>
        <v/>
      </c>
    </row>
    <row r="42561" spans="10:10" x14ac:dyDescent="0.25">
      <c r="J42561" t="str">
        <f t="shared" si="915"/>
        <v/>
      </c>
    </row>
    <row r="42562" spans="10:10" x14ac:dyDescent="0.25">
      <c r="J42562" t="str">
        <f t="shared" si="915"/>
        <v/>
      </c>
    </row>
    <row r="42563" spans="10:10" x14ac:dyDescent="0.25">
      <c r="J42563" t="str">
        <f t="shared" ref="J42563:J42626" si="916">B42563&amp;C42563&amp;E42563&amp;IF(C42563="Skog",F42563&amp;G42563,"")</f>
        <v/>
      </c>
    </row>
    <row r="42564" spans="10:10" x14ac:dyDescent="0.25">
      <c r="J42564" t="str">
        <f t="shared" si="916"/>
        <v/>
      </c>
    </row>
    <row r="42565" spans="10:10" x14ac:dyDescent="0.25">
      <c r="J42565" t="str">
        <f t="shared" si="916"/>
        <v/>
      </c>
    </row>
    <row r="42566" spans="10:10" x14ac:dyDescent="0.25">
      <c r="J42566" t="str">
        <f t="shared" si="916"/>
        <v/>
      </c>
    </row>
    <row r="42567" spans="10:10" x14ac:dyDescent="0.25">
      <c r="J42567" t="str">
        <f t="shared" si="916"/>
        <v/>
      </c>
    </row>
    <row r="42568" spans="10:10" x14ac:dyDescent="0.25">
      <c r="J42568" t="str">
        <f t="shared" si="916"/>
        <v/>
      </c>
    </row>
    <row r="42569" spans="10:10" x14ac:dyDescent="0.25">
      <c r="J42569" t="str">
        <f t="shared" si="916"/>
        <v/>
      </c>
    </row>
    <row r="42570" spans="10:10" x14ac:dyDescent="0.25">
      <c r="J42570" t="str">
        <f t="shared" si="916"/>
        <v/>
      </c>
    </row>
    <row r="42571" spans="10:10" x14ac:dyDescent="0.25">
      <c r="J42571" t="str">
        <f t="shared" si="916"/>
        <v/>
      </c>
    </row>
    <row r="42572" spans="10:10" x14ac:dyDescent="0.25">
      <c r="J42572" t="str">
        <f t="shared" si="916"/>
        <v/>
      </c>
    </row>
    <row r="42573" spans="10:10" x14ac:dyDescent="0.25">
      <c r="J42573" t="str">
        <f t="shared" si="916"/>
        <v/>
      </c>
    </row>
    <row r="42574" spans="10:10" x14ac:dyDescent="0.25">
      <c r="J42574" t="str">
        <f t="shared" si="916"/>
        <v/>
      </c>
    </row>
    <row r="42575" spans="10:10" x14ac:dyDescent="0.25">
      <c r="J42575" t="str">
        <f t="shared" si="916"/>
        <v/>
      </c>
    </row>
    <row r="42576" spans="10:10" x14ac:dyDescent="0.25">
      <c r="J42576" t="str">
        <f t="shared" si="916"/>
        <v/>
      </c>
    </row>
    <row r="42577" spans="10:10" x14ac:dyDescent="0.25">
      <c r="J42577" t="str">
        <f t="shared" si="916"/>
        <v/>
      </c>
    </row>
    <row r="42578" spans="10:10" x14ac:dyDescent="0.25">
      <c r="J42578" t="str">
        <f t="shared" si="916"/>
        <v/>
      </c>
    </row>
    <row r="42579" spans="10:10" x14ac:dyDescent="0.25">
      <c r="J42579" t="str">
        <f t="shared" si="916"/>
        <v/>
      </c>
    </row>
    <row r="42580" spans="10:10" x14ac:dyDescent="0.25">
      <c r="J42580" t="str">
        <f t="shared" si="916"/>
        <v/>
      </c>
    </row>
    <row r="42581" spans="10:10" x14ac:dyDescent="0.25">
      <c r="J42581" t="str">
        <f t="shared" si="916"/>
        <v/>
      </c>
    </row>
    <row r="42582" spans="10:10" x14ac:dyDescent="0.25">
      <c r="J42582" t="str">
        <f t="shared" si="916"/>
        <v/>
      </c>
    </row>
    <row r="42583" spans="10:10" x14ac:dyDescent="0.25">
      <c r="J42583" t="str">
        <f t="shared" si="916"/>
        <v/>
      </c>
    </row>
    <row r="42584" spans="10:10" x14ac:dyDescent="0.25">
      <c r="J42584" t="str">
        <f t="shared" si="916"/>
        <v/>
      </c>
    </row>
    <row r="42585" spans="10:10" x14ac:dyDescent="0.25">
      <c r="J42585" t="str">
        <f t="shared" si="916"/>
        <v/>
      </c>
    </row>
    <row r="42586" spans="10:10" x14ac:dyDescent="0.25">
      <c r="J42586" t="str">
        <f t="shared" si="916"/>
        <v/>
      </c>
    </row>
    <row r="42587" spans="10:10" x14ac:dyDescent="0.25">
      <c r="J42587" t="str">
        <f t="shared" si="916"/>
        <v/>
      </c>
    </row>
    <row r="42588" spans="10:10" x14ac:dyDescent="0.25">
      <c r="J42588" t="str">
        <f t="shared" si="916"/>
        <v/>
      </c>
    </row>
    <row r="42589" spans="10:10" x14ac:dyDescent="0.25">
      <c r="J42589" t="str">
        <f t="shared" si="916"/>
        <v/>
      </c>
    </row>
    <row r="42590" spans="10:10" x14ac:dyDescent="0.25">
      <c r="J42590" t="str">
        <f t="shared" si="916"/>
        <v/>
      </c>
    </row>
    <row r="42591" spans="10:10" x14ac:dyDescent="0.25">
      <c r="J42591" t="str">
        <f t="shared" si="916"/>
        <v/>
      </c>
    </row>
    <row r="42592" spans="10:10" x14ac:dyDescent="0.25">
      <c r="J42592" t="str">
        <f t="shared" si="916"/>
        <v/>
      </c>
    </row>
    <row r="42593" spans="10:10" x14ac:dyDescent="0.25">
      <c r="J42593" t="str">
        <f t="shared" si="916"/>
        <v/>
      </c>
    </row>
    <row r="42594" spans="10:10" x14ac:dyDescent="0.25">
      <c r="J42594" t="str">
        <f t="shared" si="916"/>
        <v/>
      </c>
    </row>
    <row r="42595" spans="10:10" x14ac:dyDescent="0.25">
      <c r="J42595" t="str">
        <f t="shared" si="916"/>
        <v/>
      </c>
    </row>
    <row r="42596" spans="10:10" x14ac:dyDescent="0.25">
      <c r="J42596" t="str">
        <f t="shared" si="916"/>
        <v/>
      </c>
    </row>
    <row r="42597" spans="10:10" x14ac:dyDescent="0.25">
      <c r="J42597" t="str">
        <f t="shared" si="916"/>
        <v/>
      </c>
    </row>
    <row r="42598" spans="10:10" x14ac:dyDescent="0.25">
      <c r="J42598" t="str">
        <f t="shared" si="916"/>
        <v/>
      </c>
    </row>
    <row r="42599" spans="10:10" x14ac:dyDescent="0.25">
      <c r="J42599" t="str">
        <f t="shared" si="916"/>
        <v/>
      </c>
    </row>
    <row r="42600" spans="10:10" x14ac:dyDescent="0.25">
      <c r="J42600" t="str">
        <f t="shared" si="916"/>
        <v/>
      </c>
    </row>
    <row r="42601" spans="10:10" x14ac:dyDescent="0.25">
      <c r="J42601" t="str">
        <f t="shared" si="916"/>
        <v/>
      </c>
    </row>
    <row r="42602" spans="10:10" x14ac:dyDescent="0.25">
      <c r="J42602" t="str">
        <f t="shared" si="916"/>
        <v/>
      </c>
    </row>
    <row r="42603" spans="10:10" x14ac:dyDescent="0.25">
      <c r="J42603" t="str">
        <f t="shared" si="916"/>
        <v/>
      </c>
    </row>
    <row r="42604" spans="10:10" x14ac:dyDescent="0.25">
      <c r="J42604" t="str">
        <f t="shared" si="916"/>
        <v/>
      </c>
    </row>
    <row r="42605" spans="10:10" x14ac:dyDescent="0.25">
      <c r="J42605" t="str">
        <f t="shared" si="916"/>
        <v/>
      </c>
    </row>
    <row r="42606" spans="10:10" x14ac:dyDescent="0.25">
      <c r="J42606" t="str">
        <f t="shared" si="916"/>
        <v/>
      </c>
    </row>
    <row r="42607" spans="10:10" x14ac:dyDescent="0.25">
      <c r="J42607" t="str">
        <f t="shared" si="916"/>
        <v/>
      </c>
    </row>
    <row r="42608" spans="10:10" x14ac:dyDescent="0.25">
      <c r="J42608" t="str">
        <f t="shared" si="916"/>
        <v/>
      </c>
    </row>
    <row r="42609" spans="10:10" x14ac:dyDescent="0.25">
      <c r="J42609" t="str">
        <f t="shared" si="916"/>
        <v/>
      </c>
    </row>
    <row r="42610" spans="10:10" x14ac:dyDescent="0.25">
      <c r="J42610" t="str">
        <f t="shared" si="916"/>
        <v/>
      </c>
    </row>
    <row r="42611" spans="10:10" x14ac:dyDescent="0.25">
      <c r="J42611" t="str">
        <f t="shared" si="916"/>
        <v/>
      </c>
    </row>
    <row r="42612" spans="10:10" x14ac:dyDescent="0.25">
      <c r="J42612" t="str">
        <f t="shared" si="916"/>
        <v/>
      </c>
    </row>
    <row r="42613" spans="10:10" x14ac:dyDescent="0.25">
      <c r="J42613" t="str">
        <f t="shared" si="916"/>
        <v/>
      </c>
    </row>
    <row r="42614" spans="10:10" x14ac:dyDescent="0.25">
      <c r="J42614" t="str">
        <f t="shared" si="916"/>
        <v/>
      </c>
    </row>
    <row r="42615" spans="10:10" x14ac:dyDescent="0.25">
      <c r="J42615" t="str">
        <f t="shared" si="916"/>
        <v/>
      </c>
    </row>
    <row r="42616" spans="10:10" x14ac:dyDescent="0.25">
      <c r="J42616" t="str">
        <f t="shared" si="916"/>
        <v/>
      </c>
    </row>
    <row r="42617" spans="10:10" x14ac:dyDescent="0.25">
      <c r="J42617" t="str">
        <f t="shared" si="916"/>
        <v/>
      </c>
    </row>
    <row r="42618" spans="10:10" x14ac:dyDescent="0.25">
      <c r="J42618" t="str">
        <f t="shared" si="916"/>
        <v/>
      </c>
    </row>
    <row r="42619" spans="10:10" x14ac:dyDescent="0.25">
      <c r="J42619" t="str">
        <f t="shared" si="916"/>
        <v/>
      </c>
    </row>
    <row r="42620" spans="10:10" x14ac:dyDescent="0.25">
      <c r="J42620" t="str">
        <f t="shared" si="916"/>
        <v/>
      </c>
    </row>
    <row r="42621" spans="10:10" x14ac:dyDescent="0.25">
      <c r="J42621" t="str">
        <f t="shared" si="916"/>
        <v/>
      </c>
    </row>
    <row r="42622" spans="10:10" x14ac:dyDescent="0.25">
      <c r="J42622" t="str">
        <f t="shared" si="916"/>
        <v/>
      </c>
    </row>
    <row r="42623" spans="10:10" x14ac:dyDescent="0.25">
      <c r="J42623" t="str">
        <f t="shared" si="916"/>
        <v/>
      </c>
    </row>
    <row r="42624" spans="10:10" x14ac:dyDescent="0.25">
      <c r="J42624" t="str">
        <f t="shared" si="916"/>
        <v/>
      </c>
    </row>
    <row r="42625" spans="10:10" x14ac:dyDescent="0.25">
      <c r="J42625" t="str">
        <f t="shared" si="916"/>
        <v/>
      </c>
    </row>
    <row r="42626" spans="10:10" x14ac:dyDescent="0.25">
      <c r="J42626" t="str">
        <f t="shared" si="916"/>
        <v/>
      </c>
    </row>
    <row r="42627" spans="10:10" x14ac:dyDescent="0.25">
      <c r="J42627" t="str">
        <f t="shared" ref="J42627:J42690" si="917">B42627&amp;C42627&amp;E42627&amp;IF(C42627="Skog",F42627&amp;G42627,"")</f>
        <v/>
      </c>
    </row>
    <row r="42628" spans="10:10" x14ac:dyDescent="0.25">
      <c r="J42628" t="str">
        <f t="shared" si="917"/>
        <v/>
      </c>
    </row>
    <row r="42629" spans="10:10" x14ac:dyDescent="0.25">
      <c r="J42629" t="str">
        <f t="shared" si="917"/>
        <v/>
      </c>
    </row>
    <row r="42630" spans="10:10" x14ac:dyDescent="0.25">
      <c r="J42630" t="str">
        <f t="shared" si="917"/>
        <v/>
      </c>
    </row>
    <row r="42631" spans="10:10" x14ac:dyDescent="0.25">
      <c r="J42631" t="str">
        <f t="shared" si="917"/>
        <v/>
      </c>
    </row>
    <row r="42632" spans="10:10" x14ac:dyDescent="0.25">
      <c r="J42632" t="str">
        <f t="shared" si="917"/>
        <v/>
      </c>
    </row>
    <row r="42633" spans="10:10" x14ac:dyDescent="0.25">
      <c r="J42633" t="str">
        <f t="shared" si="917"/>
        <v/>
      </c>
    </row>
    <row r="42634" spans="10:10" x14ac:dyDescent="0.25">
      <c r="J42634" t="str">
        <f t="shared" si="917"/>
        <v/>
      </c>
    </row>
    <row r="42635" spans="10:10" x14ac:dyDescent="0.25">
      <c r="J42635" t="str">
        <f t="shared" si="917"/>
        <v/>
      </c>
    </row>
    <row r="42636" spans="10:10" x14ac:dyDescent="0.25">
      <c r="J42636" t="str">
        <f t="shared" si="917"/>
        <v/>
      </c>
    </row>
    <row r="42637" spans="10:10" x14ac:dyDescent="0.25">
      <c r="J42637" t="str">
        <f t="shared" si="917"/>
        <v/>
      </c>
    </row>
    <row r="42638" spans="10:10" x14ac:dyDescent="0.25">
      <c r="J42638" t="str">
        <f t="shared" si="917"/>
        <v/>
      </c>
    </row>
    <row r="42639" spans="10:10" x14ac:dyDescent="0.25">
      <c r="J42639" t="str">
        <f t="shared" si="917"/>
        <v/>
      </c>
    </row>
    <row r="42640" spans="10:10" x14ac:dyDescent="0.25">
      <c r="J42640" t="str">
        <f t="shared" si="917"/>
        <v/>
      </c>
    </row>
    <row r="42641" spans="10:10" x14ac:dyDescent="0.25">
      <c r="J42641" t="str">
        <f t="shared" si="917"/>
        <v/>
      </c>
    </row>
    <row r="42642" spans="10:10" x14ac:dyDescent="0.25">
      <c r="J42642" t="str">
        <f t="shared" si="917"/>
        <v/>
      </c>
    </row>
    <row r="42643" spans="10:10" x14ac:dyDescent="0.25">
      <c r="J42643" t="str">
        <f t="shared" si="917"/>
        <v/>
      </c>
    </row>
    <row r="42644" spans="10:10" x14ac:dyDescent="0.25">
      <c r="J42644" t="str">
        <f t="shared" si="917"/>
        <v/>
      </c>
    </row>
    <row r="42645" spans="10:10" x14ac:dyDescent="0.25">
      <c r="J42645" t="str">
        <f t="shared" si="917"/>
        <v/>
      </c>
    </row>
    <row r="42646" spans="10:10" x14ac:dyDescent="0.25">
      <c r="J42646" t="str">
        <f t="shared" si="917"/>
        <v/>
      </c>
    </row>
    <row r="42647" spans="10:10" x14ac:dyDescent="0.25">
      <c r="J42647" t="str">
        <f t="shared" si="917"/>
        <v/>
      </c>
    </row>
    <row r="42648" spans="10:10" x14ac:dyDescent="0.25">
      <c r="J42648" t="str">
        <f t="shared" si="917"/>
        <v/>
      </c>
    </row>
    <row r="42649" spans="10:10" x14ac:dyDescent="0.25">
      <c r="J42649" t="str">
        <f t="shared" si="917"/>
        <v/>
      </c>
    </row>
    <row r="42650" spans="10:10" x14ac:dyDescent="0.25">
      <c r="J42650" t="str">
        <f t="shared" si="917"/>
        <v/>
      </c>
    </row>
    <row r="42651" spans="10:10" x14ac:dyDescent="0.25">
      <c r="J42651" t="str">
        <f t="shared" si="917"/>
        <v/>
      </c>
    </row>
    <row r="42652" spans="10:10" x14ac:dyDescent="0.25">
      <c r="J42652" t="str">
        <f t="shared" si="917"/>
        <v/>
      </c>
    </row>
    <row r="42653" spans="10:10" x14ac:dyDescent="0.25">
      <c r="J42653" t="str">
        <f t="shared" si="917"/>
        <v/>
      </c>
    </row>
    <row r="42654" spans="10:10" x14ac:dyDescent="0.25">
      <c r="J42654" t="str">
        <f t="shared" si="917"/>
        <v/>
      </c>
    </row>
    <row r="42655" spans="10:10" x14ac:dyDescent="0.25">
      <c r="J42655" t="str">
        <f t="shared" si="917"/>
        <v/>
      </c>
    </row>
    <row r="42656" spans="10:10" x14ac:dyDescent="0.25">
      <c r="J42656" t="str">
        <f t="shared" si="917"/>
        <v/>
      </c>
    </row>
    <row r="42657" spans="10:10" x14ac:dyDescent="0.25">
      <c r="J42657" t="str">
        <f t="shared" si="917"/>
        <v/>
      </c>
    </row>
    <row r="42658" spans="10:10" x14ac:dyDescent="0.25">
      <c r="J42658" t="str">
        <f t="shared" si="917"/>
        <v/>
      </c>
    </row>
    <row r="42659" spans="10:10" x14ac:dyDescent="0.25">
      <c r="J42659" t="str">
        <f t="shared" si="917"/>
        <v/>
      </c>
    </row>
    <row r="42660" spans="10:10" x14ac:dyDescent="0.25">
      <c r="J42660" t="str">
        <f t="shared" si="917"/>
        <v/>
      </c>
    </row>
    <row r="42661" spans="10:10" x14ac:dyDescent="0.25">
      <c r="J42661" t="str">
        <f t="shared" si="917"/>
        <v/>
      </c>
    </row>
    <row r="42662" spans="10:10" x14ac:dyDescent="0.25">
      <c r="J42662" t="str">
        <f t="shared" si="917"/>
        <v/>
      </c>
    </row>
    <row r="42663" spans="10:10" x14ac:dyDescent="0.25">
      <c r="J42663" t="str">
        <f t="shared" si="917"/>
        <v/>
      </c>
    </row>
    <row r="42664" spans="10:10" x14ac:dyDescent="0.25">
      <c r="J42664" t="str">
        <f t="shared" si="917"/>
        <v/>
      </c>
    </row>
    <row r="42665" spans="10:10" x14ac:dyDescent="0.25">
      <c r="J42665" t="str">
        <f t="shared" si="917"/>
        <v/>
      </c>
    </row>
    <row r="42666" spans="10:10" x14ac:dyDescent="0.25">
      <c r="J42666" t="str">
        <f t="shared" si="917"/>
        <v/>
      </c>
    </row>
    <row r="42667" spans="10:10" x14ac:dyDescent="0.25">
      <c r="J42667" t="str">
        <f t="shared" si="917"/>
        <v/>
      </c>
    </row>
    <row r="42668" spans="10:10" x14ac:dyDescent="0.25">
      <c r="J42668" t="str">
        <f t="shared" si="917"/>
        <v/>
      </c>
    </row>
    <row r="42669" spans="10:10" x14ac:dyDescent="0.25">
      <c r="J42669" t="str">
        <f t="shared" si="917"/>
        <v/>
      </c>
    </row>
    <row r="42670" spans="10:10" x14ac:dyDescent="0.25">
      <c r="J42670" t="str">
        <f t="shared" si="917"/>
        <v/>
      </c>
    </row>
    <row r="42671" spans="10:10" x14ac:dyDescent="0.25">
      <c r="J42671" t="str">
        <f t="shared" si="917"/>
        <v/>
      </c>
    </row>
    <row r="42672" spans="10:10" x14ac:dyDescent="0.25">
      <c r="J42672" t="str">
        <f t="shared" si="917"/>
        <v/>
      </c>
    </row>
    <row r="42673" spans="10:10" x14ac:dyDescent="0.25">
      <c r="J42673" t="str">
        <f t="shared" si="917"/>
        <v/>
      </c>
    </row>
    <row r="42674" spans="10:10" x14ac:dyDescent="0.25">
      <c r="J42674" t="str">
        <f t="shared" si="917"/>
        <v/>
      </c>
    </row>
    <row r="42675" spans="10:10" x14ac:dyDescent="0.25">
      <c r="J42675" t="str">
        <f t="shared" si="917"/>
        <v/>
      </c>
    </row>
    <row r="42676" spans="10:10" x14ac:dyDescent="0.25">
      <c r="J42676" t="str">
        <f t="shared" si="917"/>
        <v/>
      </c>
    </row>
    <row r="42677" spans="10:10" x14ac:dyDescent="0.25">
      <c r="J42677" t="str">
        <f t="shared" si="917"/>
        <v/>
      </c>
    </row>
    <row r="42678" spans="10:10" x14ac:dyDescent="0.25">
      <c r="J42678" t="str">
        <f t="shared" si="917"/>
        <v/>
      </c>
    </row>
    <row r="42679" spans="10:10" x14ac:dyDescent="0.25">
      <c r="J42679" t="str">
        <f t="shared" si="917"/>
        <v/>
      </c>
    </row>
    <row r="42680" spans="10:10" x14ac:dyDescent="0.25">
      <c r="J42680" t="str">
        <f t="shared" si="917"/>
        <v/>
      </c>
    </row>
    <row r="42681" spans="10:10" x14ac:dyDescent="0.25">
      <c r="J42681" t="str">
        <f t="shared" si="917"/>
        <v/>
      </c>
    </row>
    <row r="42682" spans="10:10" x14ac:dyDescent="0.25">
      <c r="J42682" t="str">
        <f t="shared" si="917"/>
        <v/>
      </c>
    </row>
    <row r="42683" spans="10:10" x14ac:dyDescent="0.25">
      <c r="J42683" t="str">
        <f t="shared" si="917"/>
        <v/>
      </c>
    </row>
    <row r="42684" spans="10:10" x14ac:dyDescent="0.25">
      <c r="J42684" t="str">
        <f t="shared" si="917"/>
        <v/>
      </c>
    </row>
    <row r="42685" spans="10:10" x14ac:dyDescent="0.25">
      <c r="J42685" t="str">
        <f t="shared" si="917"/>
        <v/>
      </c>
    </row>
    <row r="42686" spans="10:10" x14ac:dyDescent="0.25">
      <c r="J42686" t="str">
        <f t="shared" si="917"/>
        <v/>
      </c>
    </row>
    <row r="42687" spans="10:10" x14ac:dyDescent="0.25">
      <c r="J42687" t="str">
        <f t="shared" si="917"/>
        <v/>
      </c>
    </row>
    <row r="42688" spans="10:10" x14ac:dyDescent="0.25">
      <c r="J42688" t="str">
        <f t="shared" si="917"/>
        <v/>
      </c>
    </row>
    <row r="42689" spans="10:10" x14ac:dyDescent="0.25">
      <c r="J42689" t="str">
        <f t="shared" si="917"/>
        <v/>
      </c>
    </row>
    <row r="42690" spans="10:10" x14ac:dyDescent="0.25">
      <c r="J42690" t="str">
        <f t="shared" si="917"/>
        <v/>
      </c>
    </row>
    <row r="42691" spans="10:10" x14ac:dyDescent="0.25">
      <c r="J42691" t="str">
        <f t="shared" ref="J42691:J42754" si="918">B42691&amp;C42691&amp;E42691&amp;IF(C42691="Skog",F42691&amp;G42691,"")</f>
        <v/>
      </c>
    </row>
    <row r="42692" spans="10:10" x14ac:dyDescent="0.25">
      <c r="J42692" t="str">
        <f t="shared" si="918"/>
        <v/>
      </c>
    </row>
    <row r="42693" spans="10:10" x14ac:dyDescent="0.25">
      <c r="J42693" t="str">
        <f t="shared" si="918"/>
        <v/>
      </c>
    </row>
    <row r="42694" spans="10:10" x14ac:dyDescent="0.25">
      <c r="J42694" t="str">
        <f t="shared" si="918"/>
        <v/>
      </c>
    </row>
    <row r="42695" spans="10:10" x14ac:dyDescent="0.25">
      <c r="J42695" t="str">
        <f t="shared" si="918"/>
        <v/>
      </c>
    </row>
    <row r="42696" spans="10:10" x14ac:dyDescent="0.25">
      <c r="J42696" t="str">
        <f t="shared" si="918"/>
        <v/>
      </c>
    </row>
    <row r="42697" spans="10:10" x14ac:dyDescent="0.25">
      <c r="J42697" t="str">
        <f t="shared" si="918"/>
        <v/>
      </c>
    </row>
    <row r="42698" spans="10:10" x14ac:dyDescent="0.25">
      <c r="J42698" t="str">
        <f t="shared" si="918"/>
        <v/>
      </c>
    </row>
    <row r="42699" spans="10:10" x14ac:dyDescent="0.25">
      <c r="J42699" t="str">
        <f t="shared" si="918"/>
        <v/>
      </c>
    </row>
    <row r="42700" spans="10:10" x14ac:dyDescent="0.25">
      <c r="J42700" t="str">
        <f t="shared" si="918"/>
        <v/>
      </c>
    </row>
    <row r="42701" spans="10:10" x14ac:dyDescent="0.25">
      <c r="J42701" t="str">
        <f t="shared" si="918"/>
        <v/>
      </c>
    </row>
    <row r="42702" spans="10:10" x14ac:dyDescent="0.25">
      <c r="J42702" t="str">
        <f t="shared" si="918"/>
        <v/>
      </c>
    </row>
    <row r="42703" spans="10:10" x14ac:dyDescent="0.25">
      <c r="J42703" t="str">
        <f t="shared" si="918"/>
        <v/>
      </c>
    </row>
    <row r="42704" spans="10:10" x14ac:dyDescent="0.25">
      <c r="J42704" t="str">
        <f t="shared" si="918"/>
        <v/>
      </c>
    </row>
    <row r="42705" spans="10:10" x14ac:dyDescent="0.25">
      <c r="J42705" t="str">
        <f t="shared" si="918"/>
        <v/>
      </c>
    </row>
    <row r="42706" spans="10:10" x14ac:dyDescent="0.25">
      <c r="J42706" t="str">
        <f t="shared" si="918"/>
        <v/>
      </c>
    </row>
    <row r="42707" spans="10:10" x14ac:dyDescent="0.25">
      <c r="J42707" t="str">
        <f t="shared" si="918"/>
        <v/>
      </c>
    </row>
    <row r="42708" spans="10:10" x14ac:dyDescent="0.25">
      <c r="J42708" t="str">
        <f t="shared" si="918"/>
        <v/>
      </c>
    </row>
    <row r="42709" spans="10:10" x14ac:dyDescent="0.25">
      <c r="J42709" t="str">
        <f t="shared" si="918"/>
        <v/>
      </c>
    </row>
    <row r="42710" spans="10:10" x14ac:dyDescent="0.25">
      <c r="J42710" t="str">
        <f t="shared" si="918"/>
        <v/>
      </c>
    </row>
    <row r="42711" spans="10:10" x14ac:dyDescent="0.25">
      <c r="J42711" t="str">
        <f t="shared" si="918"/>
        <v/>
      </c>
    </row>
    <row r="42712" spans="10:10" x14ac:dyDescent="0.25">
      <c r="J42712" t="str">
        <f t="shared" si="918"/>
        <v/>
      </c>
    </row>
    <row r="42713" spans="10:10" x14ac:dyDescent="0.25">
      <c r="J42713" t="str">
        <f t="shared" si="918"/>
        <v/>
      </c>
    </row>
    <row r="42714" spans="10:10" x14ac:dyDescent="0.25">
      <c r="J42714" t="str">
        <f t="shared" si="918"/>
        <v/>
      </c>
    </row>
    <row r="42715" spans="10:10" x14ac:dyDescent="0.25">
      <c r="J42715" t="str">
        <f t="shared" si="918"/>
        <v/>
      </c>
    </row>
    <row r="42716" spans="10:10" x14ac:dyDescent="0.25">
      <c r="J42716" t="str">
        <f t="shared" si="918"/>
        <v/>
      </c>
    </row>
    <row r="42717" spans="10:10" x14ac:dyDescent="0.25">
      <c r="J42717" t="str">
        <f t="shared" si="918"/>
        <v/>
      </c>
    </row>
    <row r="42718" spans="10:10" x14ac:dyDescent="0.25">
      <c r="J42718" t="str">
        <f t="shared" si="918"/>
        <v/>
      </c>
    </row>
    <row r="42719" spans="10:10" x14ac:dyDescent="0.25">
      <c r="J42719" t="str">
        <f t="shared" si="918"/>
        <v/>
      </c>
    </row>
    <row r="42720" spans="10:10" x14ac:dyDescent="0.25">
      <c r="J42720" t="str">
        <f t="shared" si="918"/>
        <v/>
      </c>
    </row>
    <row r="42721" spans="10:10" x14ac:dyDescent="0.25">
      <c r="J42721" t="str">
        <f t="shared" si="918"/>
        <v/>
      </c>
    </row>
    <row r="42722" spans="10:10" x14ac:dyDescent="0.25">
      <c r="J42722" t="str">
        <f t="shared" si="918"/>
        <v/>
      </c>
    </row>
    <row r="42723" spans="10:10" x14ac:dyDescent="0.25">
      <c r="J42723" t="str">
        <f t="shared" si="918"/>
        <v/>
      </c>
    </row>
    <row r="42724" spans="10:10" x14ac:dyDescent="0.25">
      <c r="J42724" t="str">
        <f t="shared" si="918"/>
        <v/>
      </c>
    </row>
    <row r="42725" spans="10:10" x14ac:dyDescent="0.25">
      <c r="J42725" t="str">
        <f t="shared" si="918"/>
        <v/>
      </c>
    </row>
    <row r="42726" spans="10:10" x14ac:dyDescent="0.25">
      <c r="J42726" t="str">
        <f t="shared" si="918"/>
        <v/>
      </c>
    </row>
    <row r="42727" spans="10:10" x14ac:dyDescent="0.25">
      <c r="J42727" t="str">
        <f t="shared" si="918"/>
        <v/>
      </c>
    </row>
    <row r="42728" spans="10:10" x14ac:dyDescent="0.25">
      <c r="J42728" t="str">
        <f t="shared" si="918"/>
        <v/>
      </c>
    </row>
    <row r="42729" spans="10:10" x14ac:dyDescent="0.25">
      <c r="J42729" t="str">
        <f t="shared" si="918"/>
        <v/>
      </c>
    </row>
    <row r="42730" spans="10:10" x14ac:dyDescent="0.25">
      <c r="J42730" t="str">
        <f t="shared" si="918"/>
        <v/>
      </c>
    </row>
    <row r="42731" spans="10:10" x14ac:dyDescent="0.25">
      <c r="J42731" t="str">
        <f t="shared" si="918"/>
        <v/>
      </c>
    </row>
    <row r="42732" spans="10:10" x14ac:dyDescent="0.25">
      <c r="J42732" t="str">
        <f t="shared" si="918"/>
        <v/>
      </c>
    </row>
    <row r="42733" spans="10:10" x14ac:dyDescent="0.25">
      <c r="J42733" t="str">
        <f t="shared" si="918"/>
        <v/>
      </c>
    </row>
    <row r="42734" spans="10:10" x14ac:dyDescent="0.25">
      <c r="J42734" t="str">
        <f t="shared" si="918"/>
        <v/>
      </c>
    </row>
    <row r="42735" spans="10:10" x14ac:dyDescent="0.25">
      <c r="J42735" t="str">
        <f t="shared" si="918"/>
        <v/>
      </c>
    </row>
    <row r="42736" spans="10:10" x14ac:dyDescent="0.25">
      <c r="J42736" t="str">
        <f t="shared" si="918"/>
        <v/>
      </c>
    </row>
    <row r="42737" spans="10:10" x14ac:dyDescent="0.25">
      <c r="J42737" t="str">
        <f t="shared" si="918"/>
        <v/>
      </c>
    </row>
    <row r="42738" spans="10:10" x14ac:dyDescent="0.25">
      <c r="J42738" t="str">
        <f t="shared" si="918"/>
        <v/>
      </c>
    </row>
    <row r="42739" spans="10:10" x14ac:dyDescent="0.25">
      <c r="J42739" t="str">
        <f t="shared" si="918"/>
        <v/>
      </c>
    </row>
    <row r="42740" spans="10:10" x14ac:dyDescent="0.25">
      <c r="J42740" t="str">
        <f t="shared" si="918"/>
        <v/>
      </c>
    </row>
    <row r="42741" spans="10:10" x14ac:dyDescent="0.25">
      <c r="J42741" t="str">
        <f t="shared" si="918"/>
        <v/>
      </c>
    </row>
    <row r="42742" spans="10:10" x14ac:dyDescent="0.25">
      <c r="J42742" t="str">
        <f t="shared" si="918"/>
        <v/>
      </c>
    </row>
    <row r="42743" spans="10:10" x14ac:dyDescent="0.25">
      <c r="J42743" t="str">
        <f t="shared" si="918"/>
        <v/>
      </c>
    </row>
    <row r="42744" spans="10:10" x14ac:dyDescent="0.25">
      <c r="J42744" t="str">
        <f t="shared" si="918"/>
        <v/>
      </c>
    </row>
    <row r="42745" spans="10:10" x14ac:dyDescent="0.25">
      <c r="J42745" t="str">
        <f t="shared" si="918"/>
        <v/>
      </c>
    </row>
    <row r="42746" spans="10:10" x14ac:dyDescent="0.25">
      <c r="J42746" t="str">
        <f t="shared" si="918"/>
        <v/>
      </c>
    </row>
    <row r="42747" spans="10:10" x14ac:dyDescent="0.25">
      <c r="J42747" t="str">
        <f t="shared" si="918"/>
        <v/>
      </c>
    </row>
    <row r="42748" spans="10:10" x14ac:dyDescent="0.25">
      <c r="J42748" t="str">
        <f t="shared" si="918"/>
        <v/>
      </c>
    </row>
    <row r="42749" spans="10:10" x14ac:dyDescent="0.25">
      <c r="J42749" t="str">
        <f t="shared" si="918"/>
        <v/>
      </c>
    </row>
    <row r="42750" spans="10:10" x14ac:dyDescent="0.25">
      <c r="J42750" t="str">
        <f t="shared" si="918"/>
        <v/>
      </c>
    </row>
    <row r="42751" spans="10:10" x14ac:dyDescent="0.25">
      <c r="J42751" t="str">
        <f t="shared" si="918"/>
        <v/>
      </c>
    </row>
    <row r="42752" spans="10:10" x14ac:dyDescent="0.25">
      <c r="J42752" t="str">
        <f t="shared" si="918"/>
        <v/>
      </c>
    </row>
    <row r="42753" spans="10:10" x14ac:dyDescent="0.25">
      <c r="J42753" t="str">
        <f t="shared" si="918"/>
        <v/>
      </c>
    </row>
    <row r="42754" spans="10:10" x14ac:dyDescent="0.25">
      <c r="J42754" t="str">
        <f t="shared" si="918"/>
        <v/>
      </c>
    </row>
    <row r="42755" spans="10:10" x14ac:dyDescent="0.25">
      <c r="J42755" t="str">
        <f t="shared" ref="J42755:J42818" si="919">B42755&amp;C42755&amp;E42755&amp;IF(C42755="Skog",F42755&amp;G42755,"")</f>
        <v/>
      </c>
    </row>
    <row r="42756" spans="10:10" x14ac:dyDescent="0.25">
      <c r="J42756" t="str">
        <f t="shared" si="919"/>
        <v/>
      </c>
    </row>
    <row r="42757" spans="10:10" x14ac:dyDescent="0.25">
      <c r="J42757" t="str">
        <f t="shared" si="919"/>
        <v/>
      </c>
    </row>
    <row r="42758" spans="10:10" x14ac:dyDescent="0.25">
      <c r="J42758" t="str">
        <f t="shared" si="919"/>
        <v/>
      </c>
    </row>
    <row r="42759" spans="10:10" x14ac:dyDescent="0.25">
      <c r="J42759" t="str">
        <f t="shared" si="919"/>
        <v/>
      </c>
    </row>
    <row r="42760" spans="10:10" x14ac:dyDescent="0.25">
      <c r="J42760" t="str">
        <f t="shared" si="919"/>
        <v/>
      </c>
    </row>
    <row r="42761" spans="10:10" x14ac:dyDescent="0.25">
      <c r="J42761" t="str">
        <f t="shared" si="919"/>
        <v/>
      </c>
    </row>
    <row r="42762" spans="10:10" x14ac:dyDescent="0.25">
      <c r="J42762" t="str">
        <f t="shared" si="919"/>
        <v/>
      </c>
    </row>
    <row r="42763" spans="10:10" x14ac:dyDescent="0.25">
      <c r="J42763" t="str">
        <f t="shared" si="919"/>
        <v/>
      </c>
    </row>
    <row r="42764" spans="10:10" x14ac:dyDescent="0.25">
      <c r="J42764" t="str">
        <f t="shared" si="919"/>
        <v/>
      </c>
    </row>
    <row r="42765" spans="10:10" x14ac:dyDescent="0.25">
      <c r="J42765" t="str">
        <f t="shared" si="919"/>
        <v/>
      </c>
    </row>
    <row r="42766" spans="10:10" x14ac:dyDescent="0.25">
      <c r="J42766" t="str">
        <f t="shared" si="919"/>
        <v/>
      </c>
    </row>
    <row r="42767" spans="10:10" x14ac:dyDescent="0.25">
      <c r="J42767" t="str">
        <f t="shared" si="919"/>
        <v/>
      </c>
    </row>
    <row r="42768" spans="10:10" x14ac:dyDescent="0.25">
      <c r="J42768" t="str">
        <f t="shared" si="919"/>
        <v/>
      </c>
    </row>
    <row r="42769" spans="10:10" x14ac:dyDescent="0.25">
      <c r="J42769" t="str">
        <f t="shared" si="919"/>
        <v/>
      </c>
    </row>
    <row r="42770" spans="10:10" x14ac:dyDescent="0.25">
      <c r="J42770" t="str">
        <f t="shared" si="919"/>
        <v/>
      </c>
    </row>
    <row r="42771" spans="10:10" x14ac:dyDescent="0.25">
      <c r="J42771" t="str">
        <f t="shared" si="919"/>
        <v/>
      </c>
    </row>
    <row r="42772" spans="10:10" x14ac:dyDescent="0.25">
      <c r="J42772" t="str">
        <f t="shared" si="919"/>
        <v/>
      </c>
    </row>
    <row r="42773" spans="10:10" x14ac:dyDescent="0.25">
      <c r="J42773" t="str">
        <f t="shared" si="919"/>
        <v/>
      </c>
    </row>
    <row r="42774" spans="10:10" x14ac:dyDescent="0.25">
      <c r="J42774" t="str">
        <f t="shared" si="919"/>
        <v/>
      </c>
    </row>
    <row r="42775" spans="10:10" x14ac:dyDescent="0.25">
      <c r="J42775" t="str">
        <f t="shared" si="919"/>
        <v/>
      </c>
    </row>
    <row r="42776" spans="10:10" x14ac:dyDescent="0.25">
      <c r="J42776" t="str">
        <f t="shared" si="919"/>
        <v/>
      </c>
    </row>
    <row r="42777" spans="10:10" x14ac:dyDescent="0.25">
      <c r="J42777" t="str">
        <f t="shared" si="919"/>
        <v/>
      </c>
    </row>
    <row r="42778" spans="10:10" x14ac:dyDescent="0.25">
      <c r="J42778" t="str">
        <f t="shared" si="919"/>
        <v/>
      </c>
    </row>
    <row r="42779" spans="10:10" x14ac:dyDescent="0.25">
      <c r="J42779" t="str">
        <f t="shared" si="919"/>
        <v/>
      </c>
    </row>
    <row r="42780" spans="10:10" x14ac:dyDescent="0.25">
      <c r="J42780" t="str">
        <f t="shared" si="919"/>
        <v/>
      </c>
    </row>
    <row r="42781" spans="10:10" x14ac:dyDescent="0.25">
      <c r="J42781" t="str">
        <f t="shared" si="919"/>
        <v/>
      </c>
    </row>
    <row r="42782" spans="10:10" x14ac:dyDescent="0.25">
      <c r="J42782" t="str">
        <f t="shared" si="919"/>
        <v/>
      </c>
    </row>
    <row r="42783" spans="10:10" x14ac:dyDescent="0.25">
      <c r="J42783" t="str">
        <f t="shared" si="919"/>
        <v/>
      </c>
    </row>
    <row r="42784" spans="10:10" x14ac:dyDescent="0.25">
      <c r="J42784" t="str">
        <f t="shared" si="919"/>
        <v/>
      </c>
    </row>
    <row r="42785" spans="10:10" x14ac:dyDescent="0.25">
      <c r="J42785" t="str">
        <f t="shared" si="919"/>
        <v/>
      </c>
    </row>
    <row r="42786" spans="10:10" x14ac:dyDescent="0.25">
      <c r="J42786" t="str">
        <f t="shared" si="919"/>
        <v/>
      </c>
    </row>
    <row r="42787" spans="10:10" x14ac:dyDescent="0.25">
      <c r="J42787" t="str">
        <f t="shared" si="919"/>
        <v/>
      </c>
    </row>
    <row r="42788" spans="10:10" x14ac:dyDescent="0.25">
      <c r="J42788" t="str">
        <f t="shared" si="919"/>
        <v/>
      </c>
    </row>
    <row r="42789" spans="10:10" x14ac:dyDescent="0.25">
      <c r="J42789" t="str">
        <f t="shared" si="919"/>
        <v/>
      </c>
    </row>
    <row r="42790" spans="10:10" x14ac:dyDescent="0.25">
      <c r="J42790" t="str">
        <f t="shared" si="919"/>
        <v/>
      </c>
    </row>
    <row r="42791" spans="10:10" x14ac:dyDescent="0.25">
      <c r="J42791" t="str">
        <f t="shared" si="919"/>
        <v/>
      </c>
    </row>
    <row r="42792" spans="10:10" x14ac:dyDescent="0.25">
      <c r="J42792" t="str">
        <f t="shared" si="919"/>
        <v/>
      </c>
    </row>
    <row r="42793" spans="10:10" x14ac:dyDescent="0.25">
      <c r="J42793" t="str">
        <f t="shared" si="919"/>
        <v/>
      </c>
    </row>
    <row r="42794" spans="10:10" x14ac:dyDescent="0.25">
      <c r="J42794" t="str">
        <f t="shared" si="919"/>
        <v/>
      </c>
    </row>
    <row r="42795" spans="10:10" x14ac:dyDescent="0.25">
      <c r="J42795" t="str">
        <f t="shared" si="919"/>
        <v/>
      </c>
    </row>
    <row r="42796" spans="10:10" x14ac:dyDescent="0.25">
      <c r="J42796" t="str">
        <f t="shared" si="919"/>
        <v/>
      </c>
    </row>
    <row r="42797" spans="10:10" x14ac:dyDescent="0.25">
      <c r="J42797" t="str">
        <f t="shared" si="919"/>
        <v/>
      </c>
    </row>
    <row r="42798" spans="10:10" x14ac:dyDescent="0.25">
      <c r="J42798" t="str">
        <f t="shared" si="919"/>
        <v/>
      </c>
    </row>
    <row r="42799" spans="10:10" x14ac:dyDescent="0.25">
      <c r="J42799" t="str">
        <f t="shared" si="919"/>
        <v/>
      </c>
    </row>
    <row r="42800" spans="10:10" x14ac:dyDescent="0.25">
      <c r="J42800" t="str">
        <f t="shared" si="919"/>
        <v/>
      </c>
    </row>
    <row r="42801" spans="10:10" x14ac:dyDescent="0.25">
      <c r="J42801" t="str">
        <f t="shared" si="919"/>
        <v/>
      </c>
    </row>
    <row r="42802" spans="10:10" x14ac:dyDescent="0.25">
      <c r="J42802" t="str">
        <f t="shared" si="919"/>
        <v/>
      </c>
    </row>
    <row r="42803" spans="10:10" x14ac:dyDescent="0.25">
      <c r="J42803" t="str">
        <f t="shared" si="919"/>
        <v/>
      </c>
    </row>
    <row r="42804" spans="10:10" x14ac:dyDescent="0.25">
      <c r="J42804" t="str">
        <f t="shared" si="919"/>
        <v/>
      </c>
    </row>
    <row r="42805" spans="10:10" x14ac:dyDescent="0.25">
      <c r="J42805" t="str">
        <f t="shared" si="919"/>
        <v/>
      </c>
    </row>
    <row r="42806" spans="10:10" x14ac:dyDescent="0.25">
      <c r="J42806" t="str">
        <f t="shared" si="919"/>
        <v/>
      </c>
    </row>
    <row r="42807" spans="10:10" x14ac:dyDescent="0.25">
      <c r="J42807" t="str">
        <f t="shared" si="919"/>
        <v/>
      </c>
    </row>
    <row r="42808" spans="10:10" x14ac:dyDescent="0.25">
      <c r="J42808" t="str">
        <f t="shared" si="919"/>
        <v/>
      </c>
    </row>
    <row r="42809" spans="10:10" x14ac:dyDescent="0.25">
      <c r="J42809" t="str">
        <f t="shared" si="919"/>
        <v/>
      </c>
    </row>
    <row r="42810" spans="10:10" x14ac:dyDescent="0.25">
      <c r="J42810" t="str">
        <f t="shared" si="919"/>
        <v/>
      </c>
    </row>
    <row r="42811" spans="10:10" x14ac:dyDescent="0.25">
      <c r="J42811" t="str">
        <f t="shared" si="919"/>
        <v/>
      </c>
    </row>
    <row r="42812" spans="10:10" x14ac:dyDescent="0.25">
      <c r="J42812" t="str">
        <f t="shared" si="919"/>
        <v/>
      </c>
    </row>
    <row r="42813" spans="10:10" x14ac:dyDescent="0.25">
      <c r="J42813" t="str">
        <f t="shared" si="919"/>
        <v/>
      </c>
    </row>
    <row r="42814" spans="10:10" x14ac:dyDescent="0.25">
      <c r="J42814" t="str">
        <f t="shared" si="919"/>
        <v/>
      </c>
    </row>
    <row r="42815" spans="10:10" x14ac:dyDescent="0.25">
      <c r="J42815" t="str">
        <f t="shared" si="919"/>
        <v/>
      </c>
    </row>
    <row r="42816" spans="10:10" x14ac:dyDescent="0.25">
      <c r="J42816" t="str">
        <f t="shared" si="919"/>
        <v/>
      </c>
    </row>
    <row r="42817" spans="10:10" x14ac:dyDescent="0.25">
      <c r="J42817" t="str">
        <f t="shared" si="919"/>
        <v/>
      </c>
    </row>
    <row r="42818" spans="10:10" x14ac:dyDescent="0.25">
      <c r="J42818" t="str">
        <f t="shared" si="919"/>
        <v/>
      </c>
    </row>
    <row r="42819" spans="10:10" x14ac:dyDescent="0.25">
      <c r="J42819" t="str">
        <f t="shared" ref="J42819:J42882" si="920">B42819&amp;C42819&amp;E42819&amp;IF(C42819="Skog",F42819&amp;G42819,"")</f>
        <v/>
      </c>
    </row>
    <row r="42820" spans="10:10" x14ac:dyDescent="0.25">
      <c r="J42820" t="str">
        <f t="shared" si="920"/>
        <v/>
      </c>
    </row>
    <row r="42821" spans="10:10" x14ac:dyDescent="0.25">
      <c r="J42821" t="str">
        <f t="shared" si="920"/>
        <v/>
      </c>
    </row>
    <row r="42822" spans="10:10" x14ac:dyDescent="0.25">
      <c r="J42822" t="str">
        <f t="shared" si="920"/>
        <v/>
      </c>
    </row>
    <row r="42823" spans="10:10" x14ac:dyDescent="0.25">
      <c r="J42823" t="str">
        <f t="shared" si="920"/>
        <v/>
      </c>
    </row>
    <row r="42824" spans="10:10" x14ac:dyDescent="0.25">
      <c r="J42824" t="str">
        <f t="shared" si="920"/>
        <v/>
      </c>
    </row>
    <row r="42825" spans="10:10" x14ac:dyDescent="0.25">
      <c r="J42825" t="str">
        <f t="shared" si="920"/>
        <v/>
      </c>
    </row>
    <row r="42826" spans="10:10" x14ac:dyDescent="0.25">
      <c r="J42826" t="str">
        <f t="shared" si="920"/>
        <v/>
      </c>
    </row>
    <row r="42827" spans="10:10" x14ac:dyDescent="0.25">
      <c r="J42827" t="str">
        <f t="shared" si="920"/>
        <v/>
      </c>
    </row>
    <row r="42828" spans="10:10" x14ac:dyDescent="0.25">
      <c r="J42828" t="str">
        <f t="shared" si="920"/>
        <v/>
      </c>
    </row>
    <row r="42829" spans="10:10" x14ac:dyDescent="0.25">
      <c r="J42829" t="str">
        <f t="shared" si="920"/>
        <v/>
      </c>
    </row>
    <row r="42830" spans="10:10" x14ac:dyDescent="0.25">
      <c r="J42830" t="str">
        <f t="shared" si="920"/>
        <v/>
      </c>
    </row>
    <row r="42831" spans="10:10" x14ac:dyDescent="0.25">
      <c r="J42831" t="str">
        <f t="shared" si="920"/>
        <v/>
      </c>
    </row>
    <row r="42832" spans="10:10" x14ac:dyDescent="0.25">
      <c r="J42832" t="str">
        <f t="shared" si="920"/>
        <v/>
      </c>
    </row>
    <row r="42833" spans="10:10" x14ac:dyDescent="0.25">
      <c r="J42833" t="str">
        <f t="shared" si="920"/>
        <v/>
      </c>
    </row>
    <row r="42834" spans="10:10" x14ac:dyDescent="0.25">
      <c r="J42834" t="str">
        <f t="shared" si="920"/>
        <v/>
      </c>
    </row>
    <row r="42835" spans="10:10" x14ac:dyDescent="0.25">
      <c r="J42835" t="str">
        <f t="shared" si="920"/>
        <v/>
      </c>
    </row>
    <row r="42836" spans="10:10" x14ac:dyDescent="0.25">
      <c r="J42836" t="str">
        <f t="shared" si="920"/>
        <v/>
      </c>
    </row>
    <row r="42837" spans="10:10" x14ac:dyDescent="0.25">
      <c r="J42837" t="str">
        <f t="shared" si="920"/>
        <v/>
      </c>
    </row>
    <row r="42838" spans="10:10" x14ac:dyDescent="0.25">
      <c r="J42838" t="str">
        <f t="shared" si="920"/>
        <v/>
      </c>
    </row>
    <row r="42839" spans="10:10" x14ac:dyDescent="0.25">
      <c r="J42839" t="str">
        <f t="shared" si="920"/>
        <v/>
      </c>
    </row>
    <row r="42840" spans="10:10" x14ac:dyDescent="0.25">
      <c r="J42840" t="str">
        <f t="shared" si="920"/>
        <v/>
      </c>
    </row>
    <row r="42841" spans="10:10" x14ac:dyDescent="0.25">
      <c r="J42841" t="str">
        <f t="shared" si="920"/>
        <v/>
      </c>
    </row>
    <row r="42842" spans="10:10" x14ac:dyDescent="0.25">
      <c r="J42842" t="str">
        <f t="shared" si="920"/>
        <v/>
      </c>
    </row>
    <row r="42843" spans="10:10" x14ac:dyDescent="0.25">
      <c r="J42843" t="str">
        <f t="shared" si="920"/>
        <v/>
      </c>
    </row>
    <row r="42844" spans="10:10" x14ac:dyDescent="0.25">
      <c r="J42844" t="str">
        <f t="shared" si="920"/>
        <v/>
      </c>
    </row>
    <row r="42845" spans="10:10" x14ac:dyDescent="0.25">
      <c r="J42845" t="str">
        <f t="shared" si="920"/>
        <v/>
      </c>
    </row>
    <row r="42846" spans="10:10" x14ac:dyDescent="0.25">
      <c r="J42846" t="str">
        <f t="shared" si="920"/>
        <v/>
      </c>
    </row>
    <row r="42847" spans="10:10" x14ac:dyDescent="0.25">
      <c r="J42847" t="str">
        <f t="shared" si="920"/>
        <v/>
      </c>
    </row>
    <row r="42848" spans="10:10" x14ac:dyDescent="0.25">
      <c r="J42848" t="str">
        <f t="shared" si="920"/>
        <v/>
      </c>
    </row>
    <row r="42849" spans="10:10" x14ac:dyDescent="0.25">
      <c r="J42849" t="str">
        <f t="shared" si="920"/>
        <v/>
      </c>
    </row>
    <row r="42850" spans="10:10" x14ac:dyDescent="0.25">
      <c r="J42850" t="str">
        <f t="shared" si="920"/>
        <v/>
      </c>
    </row>
    <row r="42851" spans="10:10" x14ac:dyDescent="0.25">
      <c r="J42851" t="str">
        <f t="shared" si="920"/>
        <v/>
      </c>
    </row>
    <row r="42852" spans="10:10" x14ac:dyDescent="0.25">
      <c r="J42852" t="str">
        <f t="shared" si="920"/>
        <v/>
      </c>
    </row>
    <row r="42853" spans="10:10" x14ac:dyDescent="0.25">
      <c r="J42853" t="str">
        <f t="shared" si="920"/>
        <v/>
      </c>
    </row>
    <row r="42854" spans="10:10" x14ac:dyDescent="0.25">
      <c r="J42854" t="str">
        <f t="shared" si="920"/>
        <v/>
      </c>
    </row>
    <row r="42855" spans="10:10" x14ac:dyDescent="0.25">
      <c r="J42855" t="str">
        <f t="shared" si="920"/>
        <v/>
      </c>
    </row>
    <row r="42856" spans="10:10" x14ac:dyDescent="0.25">
      <c r="J42856" t="str">
        <f t="shared" si="920"/>
        <v/>
      </c>
    </row>
    <row r="42857" spans="10:10" x14ac:dyDescent="0.25">
      <c r="J42857" t="str">
        <f t="shared" si="920"/>
        <v/>
      </c>
    </row>
    <row r="42858" spans="10:10" x14ac:dyDescent="0.25">
      <c r="J42858" t="str">
        <f t="shared" si="920"/>
        <v/>
      </c>
    </row>
    <row r="42859" spans="10:10" x14ac:dyDescent="0.25">
      <c r="J42859" t="str">
        <f t="shared" si="920"/>
        <v/>
      </c>
    </row>
    <row r="42860" spans="10:10" x14ac:dyDescent="0.25">
      <c r="J42860" t="str">
        <f t="shared" si="920"/>
        <v/>
      </c>
    </row>
    <row r="42861" spans="10:10" x14ac:dyDescent="0.25">
      <c r="J42861" t="str">
        <f t="shared" si="920"/>
        <v/>
      </c>
    </row>
    <row r="42862" spans="10:10" x14ac:dyDescent="0.25">
      <c r="J42862" t="str">
        <f t="shared" si="920"/>
        <v/>
      </c>
    </row>
    <row r="42863" spans="10:10" x14ac:dyDescent="0.25">
      <c r="J42863" t="str">
        <f t="shared" si="920"/>
        <v/>
      </c>
    </row>
    <row r="42864" spans="10:10" x14ac:dyDescent="0.25">
      <c r="J42864" t="str">
        <f t="shared" si="920"/>
        <v/>
      </c>
    </row>
    <row r="42865" spans="10:10" x14ac:dyDescent="0.25">
      <c r="J42865" t="str">
        <f t="shared" si="920"/>
        <v/>
      </c>
    </row>
    <row r="42866" spans="10:10" x14ac:dyDescent="0.25">
      <c r="J42866" t="str">
        <f t="shared" si="920"/>
        <v/>
      </c>
    </row>
    <row r="42867" spans="10:10" x14ac:dyDescent="0.25">
      <c r="J42867" t="str">
        <f t="shared" si="920"/>
        <v/>
      </c>
    </row>
    <row r="42868" spans="10:10" x14ac:dyDescent="0.25">
      <c r="J42868" t="str">
        <f t="shared" si="920"/>
        <v/>
      </c>
    </row>
    <row r="42869" spans="10:10" x14ac:dyDescent="0.25">
      <c r="J42869" t="str">
        <f t="shared" si="920"/>
        <v/>
      </c>
    </row>
    <row r="42870" spans="10:10" x14ac:dyDescent="0.25">
      <c r="J42870" t="str">
        <f t="shared" si="920"/>
        <v/>
      </c>
    </row>
    <row r="42871" spans="10:10" x14ac:dyDescent="0.25">
      <c r="J42871" t="str">
        <f t="shared" si="920"/>
        <v/>
      </c>
    </row>
    <row r="42872" spans="10:10" x14ac:dyDescent="0.25">
      <c r="J42872" t="str">
        <f t="shared" si="920"/>
        <v/>
      </c>
    </row>
    <row r="42873" spans="10:10" x14ac:dyDescent="0.25">
      <c r="J42873" t="str">
        <f t="shared" si="920"/>
        <v/>
      </c>
    </row>
    <row r="42874" spans="10:10" x14ac:dyDescent="0.25">
      <c r="J42874" t="str">
        <f t="shared" si="920"/>
        <v/>
      </c>
    </row>
    <row r="42875" spans="10:10" x14ac:dyDescent="0.25">
      <c r="J42875" t="str">
        <f t="shared" si="920"/>
        <v/>
      </c>
    </row>
    <row r="42876" spans="10:10" x14ac:dyDescent="0.25">
      <c r="J42876" t="str">
        <f t="shared" si="920"/>
        <v/>
      </c>
    </row>
    <row r="42877" spans="10:10" x14ac:dyDescent="0.25">
      <c r="J42877" t="str">
        <f t="shared" si="920"/>
        <v/>
      </c>
    </row>
    <row r="42878" spans="10:10" x14ac:dyDescent="0.25">
      <c r="J42878" t="str">
        <f t="shared" si="920"/>
        <v/>
      </c>
    </row>
    <row r="42879" spans="10:10" x14ac:dyDescent="0.25">
      <c r="J42879" t="str">
        <f t="shared" si="920"/>
        <v/>
      </c>
    </row>
    <row r="42880" spans="10:10" x14ac:dyDescent="0.25">
      <c r="J42880" t="str">
        <f t="shared" si="920"/>
        <v/>
      </c>
    </row>
    <row r="42881" spans="10:10" x14ac:dyDescent="0.25">
      <c r="J42881" t="str">
        <f t="shared" si="920"/>
        <v/>
      </c>
    </row>
    <row r="42882" spans="10:10" x14ac:dyDescent="0.25">
      <c r="J42882" t="str">
        <f t="shared" si="920"/>
        <v/>
      </c>
    </row>
    <row r="42883" spans="10:10" x14ac:dyDescent="0.25">
      <c r="J42883" t="str">
        <f t="shared" ref="J42883:J42946" si="921">B42883&amp;C42883&amp;E42883&amp;IF(C42883="Skog",F42883&amp;G42883,"")</f>
        <v/>
      </c>
    </row>
    <row r="42884" spans="10:10" x14ac:dyDescent="0.25">
      <c r="J42884" t="str">
        <f t="shared" si="921"/>
        <v/>
      </c>
    </row>
    <row r="42885" spans="10:10" x14ac:dyDescent="0.25">
      <c r="J42885" t="str">
        <f t="shared" si="921"/>
        <v/>
      </c>
    </row>
    <row r="42886" spans="10:10" x14ac:dyDescent="0.25">
      <c r="J42886" t="str">
        <f t="shared" si="921"/>
        <v/>
      </c>
    </row>
    <row r="42887" spans="10:10" x14ac:dyDescent="0.25">
      <c r="J42887" t="str">
        <f t="shared" si="921"/>
        <v/>
      </c>
    </row>
    <row r="42888" spans="10:10" x14ac:dyDescent="0.25">
      <c r="J42888" t="str">
        <f t="shared" si="921"/>
        <v/>
      </c>
    </row>
    <row r="42889" spans="10:10" x14ac:dyDescent="0.25">
      <c r="J42889" t="str">
        <f t="shared" si="921"/>
        <v/>
      </c>
    </row>
    <row r="42890" spans="10:10" x14ac:dyDescent="0.25">
      <c r="J42890" t="str">
        <f t="shared" si="921"/>
        <v/>
      </c>
    </row>
    <row r="42891" spans="10:10" x14ac:dyDescent="0.25">
      <c r="J42891" t="str">
        <f t="shared" si="921"/>
        <v/>
      </c>
    </row>
    <row r="42892" spans="10:10" x14ac:dyDescent="0.25">
      <c r="J42892" t="str">
        <f t="shared" si="921"/>
        <v/>
      </c>
    </row>
    <row r="42893" spans="10:10" x14ac:dyDescent="0.25">
      <c r="J42893" t="str">
        <f t="shared" si="921"/>
        <v/>
      </c>
    </row>
    <row r="42894" spans="10:10" x14ac:dyDescent="0.25">
      <c r="J42894" t="str">
        <f t="shared" si="921"/>
        <v/>
      </c>
    </row>
    <row r="42895" spans="10:10" x14ac:dyDescent="0.25">
      <c r="J42895" t="str">
        <f t="shared" si="921"/>
        <v/>
      </c>
    </row>
    <row r="42896" spans="10:10" x14ac:dyDescent="0.25">
      <c r="J42896" t="str">
        <f t="shared" si="921"/>
        <v/>
      </c>
    </row>
    <row r="42897" spans="10:10" x14ac:dyDescent="0.25">
      <c r="J42897" t="str">
        <f t="shared" si="921"/>
        <v/>
      </c>
    </row>
    <row r="42898" spans="10:10" x14ac:dyDescent="0.25">
      <c r="J42898" t="str">
        <f t="shared" si="921"/>
        <v/>
      </c>
    </row>
    <row r="42899" spans="10:10" x14ac:dyDescent="0.25">
      <c r="J42899" t="str">
        <f t="shared" si="921"/>
        <v/>
      </c>
    </row>
    <row r="42900" spans="10:10" x14ac:dyDescent="0.25">
      <c r="J42900" t="str">
        <f t="shared" si="921"/>
        <v/>
      </c>
    </row>
    <row r="42901" spans="10:10" x14ac:dyDescent="0.25">
      <c r="J42901" t="str">
        <f t="shared" si="921"/>
        <v/>
      </c>
    </row>
    <row r="42902" spans="10:10" x14ac:dyDescent="0.25">
      <c r="J42902" t="str">
        <f t="shared" si="921"/>
        <v/>
      </c>
    </row>
    <row r="42903" spans="10:10" x14ac:dyDescent="0.25">
      <c r="J42903" t="str">
        <f t="shared" si="921"/>
        <v/>
      </c>
    </row>
    <row r="42904" spans="10:10" x14ac:dyDescent="0.25">
      <c r="J42904" t="str">
        <f t="shared" si="921"/>
        <v/>
      </c>
    </row>
    <row r="42905" spans="10:10" x14ac:dyDescent="0.25">
      <c r="J42905" t="str">
        <f t="shared" si="921"/>
        <v/>
      </c>
    </row>
    <row r="42906" spans="10:10" x14ac:dyDescent="0.25">
      <c r="J42906" t="str">
        <f t="shared" si="921"/>
        <v/>
      </c>
    </row>
    <row r="42907" spans="10:10" x14ac:dyDescent="0.25">
      <c r="J42907" t="str">
        <f t="shared" si="921"/>
        <v/>
      </c>
    </row>
    <row r="42908" spans="10:10" x14ac:dyDescent="0.25">
      <c r="J42908" t="str">
        <f t="shared" si="921"/>
        <v/>
      </c>
    </row>
    <row r="42909" spans="10:10" x14ac:dyDescent="0.25">
      <c r="J42909" t="str">
        <f t="shared" si="921"/>
        <v/>
      </c>
    </row>
    <row r="42910" spans="10:10" x14ac:dyDescent="0.25">
      <c r="J42910" t="str">
        <f t="shared" si="921"/>
        <v/>
      </c>
    </row>
    <row r="42911" spans="10:10" x14ac:dyDescent="0.25">
      <c r="J42911" t="str">
        <f t="shared" si="921"/>
        <v/>
      </c>
    </row>
    <row r="42912" spans="10:10" x14ac:dyDescent="0.25">
      <c r="J42912" t="str">
        <f t="shared" si="921"/>
        <v/>
      </c>
    </row>
    <row r="42913" spans="10:10" x14ac:dyDescent="0.25">
      <c r="J42913" t="str">
        <f t="shared" si="921"/>
        <v/>
      </c>
    </row>
    <row r="42914" spans="10:10" x14ac:dyDescent="0.25">
      <c r="J42914" t="str">
        <f t="shared" si="921"/>
        <v/>
      </c>
    </row>
    <row r="42915" spans="10:10" x14ac:dyDescent="0.25">
      <c r="J42915" t="str">
        <f t="shared" si="921"/>
        <v/>
      </c>
    </row>
    <row r="42916" spans="10:10" x14ac:dyDescent="0.25">
      <c r="J42916" t="str">
        <f t="shared" si="921"/>
        <v/>
      </c>
    </row>
    <row r="42917" spans="10:10" x14ac:dyDescent="0.25">
      <c r="J42917" t="str">
        <f t="shared" si="921"/>
        <v/>
      </c>
    </row>
    <row r="42918" spans="10:10" x14ac:dyDescent="0.25">
      <c r="J42918" t="str">
        <f t="shared" si="921"/>
        <v/>
      </c>
    </row>
    <row r="42919" spans="10:10" x14ac:dyDescent="0.25">
      <c r="J42919" t="str">
        <f t="shared" si="921"/>
        <v/>
      </c>
    </row>
    <row r="42920" spans="10:10" x14ac:dyDescent="0.25">
      <c r="J42920" t="str">
        <f t="shared" si="921"/>
        <v/>
      </c>
    </row>
    <row r="42921" spans="10:10" x14ac:dyDescent="0.25">
      <c r="J42921" t="str">
        <f t="shared" si="921"/>
        <v/>
      </c>
    </row>
    <row r="42922" spans="10:10" x14ac:dyDescent="0.25">
      <c r="J42922" t="str">
        <f t="shared" si="921"/>
        <v/>
      </c>
    </row>
    <row r="42923" spans="10:10" x14ac:dyDescent="0.25">
      <c r="J42923" t="str">
        <f t="shared" si="921"/>
        <v/>
      </c>
    </row>
    <row r="42924" spans="10:10" x14ac:dyDescent="0.25">
      <c r="J42924" t="str">
        <f t="shared" si="921"/>
        <v/>
      </c>
    </row>
    <row r="42925" spans="10:10" x14ac:dyDescent="0.25">
      <c r="J42925" t="str">
        <f t="shared" si="921"/>
        <v/>
      </c>
    </row>
    <row r="42926" spans="10:10" x14ac:dyDescent="0.25">
      <c r="J42926" t="str">
        <f t="shared" si="921"/>
        <v/>
      </c>
    </row>
    <row r="42927" spans="10:10" x14ac:dyDescent="0.25">
      <c r="J42927" t="str">
        <f t="shared" si="921"/>
        <v/>
      </c>
    </row>
    <row r="42928" spans="10:10" x14ac:dyDescent="0.25">
      <c r="J42928" t="str">
        <f t="shared" si="921"/>
        <v/>
      </c>
    </row>
    <row r="42929" spans="10:10" x14ac:dyDescent="0.25">
      <c r="J42929" t="str">
        <f t="shared" si="921"/>
        <v/>
      </c>
    </row>
    <row r="42930" spans="10:10" x14ac:dyDescent="0.25">
      <c r="J42930" t="str">
        <f t="shared" si="921"/>
        <v/>
      </c>
    </row>
    <row r="42931" spans="10:10" x14ac:dyDescent="0.25">
      <c r="J42931" t="str">
        <f t="shared" si="921"/>
        <v/>
      </c>
    </row>
    <row r="42932" spans="10:10" x14ac:dyDescent="0.25">
      <c r="J42932" t="str">
        <f t="shared" si="921"/>
        <v/>
      </c>
    </row>
    <row r="42933" spans="10:10" x14ac:dyDescent="0.25">
      <c r="J42933" t="str">
        <f t="shared" si="921"/>
        <v/>
      </c>
    </row>
    <row r="42934" spans="10:10" x14ac:dyDescent="0.25">
      <c r="J42934" t="str">
        <f t="shared" si="921"/>
        <v/>
      </c>
    </row>
    <row r="42935" spans="10:10" x14ac:dyDescent="0.25">
      <c r="J42935" t="str">
        <f t="shared" si="921"/>
        <v/>
      </c>
    </row>
    <row r="42936" spans="10:10" x14ac:dyDescent="0.25">
      <c r="J42936" t="str">
        <f t="shared" si="921"/>
        <v/>
      </c>
    </row>
    <row r="42937" spans="10:10" x14ac:dyDescent="0.25">
      <c r="J42937" t="str">
        <f t="shared" si="921"/>
        <v/>
      </c>
    </row>
    <row r="42938" spans="10:10" x14ac:dyDescent="0.25">
      <c r="J42938" t="str">
        <f t="shared" si="921"/>
        <v/>
      </c>
    </row>
    <row r="42939" spans="10:10" x14ac:dyDescent="0.25">
      <c r="J42939" t="str">
        <f t="shared" si="921"/>
        <v/>
      </c>
    </row>
    <row r="42940" spans="10:10" x14ac:dyDescent="0.25">
      <c r="J42940" t="str">
        <f t="shared" si="921"/>
        <v/>
      </c>
    </row>
    <row r="42941" spans="10:10" x14ac:dyDescent="0.25">
      <c r="J42941" t="str">
        <f t="shared" si="921"/>
        <v/>
      </c>
    </row>
    <row r="42942" spans="10:10" x14ac:dyDescent="0.25">
      <c r="J42942" t="str">
        <f t="shared" si="921"/>
        <v/>
      </c>
    </row>
    <row r="42943" spans="10:10" x14ac:dyDescent="0.25">
      <c r="J42943" t="str">
        <f t="shared" si="921"/>
        <v/>
      </c>
    </row>
    <row r="42944" spans="10:10" x14ac:dyDescent="0.25">
      <c r="J42944" t="str">
        <f t="shared" si="921"/>
        <v/>
      </c>
    </row>
    <row r="42945" spans="10:10" x14ac:dyDescent="0.25">
      <c r="J42945" t="str">
        <f t="shared" si="921"/>
        <v/>
      </c>
    </row>
    <row r="42946" spans="10:10" x14ac:dyDescent="0.25">
      <c r="J42946" t="str">
        <f t="shared" si="921"/>
        <v/>
      </c>
    </row>
    <row r="42947" spans="10:10" x14ac:dyDescent="0.25">
      <c r="J42947" t="str">
        <f t="shared" ref="J42947:J43010" si="922">B42947&amp;C42947&amp;E42947&amp;IF(C42947="Skog",F42947&amp;G42947,"")</f>
        <v/>
      </c>
    </row>
    <row r="42948" spans="10:10" x14ac:dyDescent="0.25">
      <c r="J42948" t="str">
        <f t="shared" si="922"/>
        <v/>
      </c>
    </row>
    <row r="42949" spans="10:10" x14ac:dyDescent="0.25">
      <c r="J42949" t="str">
        <f t="shared" si="922"/>
        <v/>
      </c>
    </row>
    <row r="42950" spans="10:10" x14ac:dyDescent="0.25">
      <c r="J42950" t="str">
        <f t="shared" si="922"/>
        <v/>
      </c>
    </row>
    <row r="42951" spans="10:10" x14ac:dyDescent="0.25">
      <c r="J42951" t="str">
        <f t="shared" si="922"/>
        <v/>
      </c>
    </row>
    <row r="42952" spans="10:10" x14ac:dyDescent="0.25">
      <c r="J42952" t="str">
        <f t="shared" si="922"/>
        <v/>
      </c>
    </row>
    <row r="42953" spans="10:10" x14ac:dyDescent="0.25">
      <c r="J42953" t="str">
        <f t="shared" si="922"/>
        <v/>
      </c>
    </row>
    <row r="42954" spans="10:10" x14ac:dyDescent="0.25">
      <c r="J42954" t="str">
        <f t="shared" si="922"/>
        <v/>
      </c>
    </row>
    <row r="42955" spans="10:10" x14ac:dyDescent="0.25">
      <c r="J42955" t="str">
        <f t="shared" si="922"/>
        <v/>
      </c>
    </row>
    <row r="42956" spans="10:10" x14ac:dyDescent="0.25">
      <c r="J42956" t="str">
        <f t="shared" si="922"/>
        <v/>
      </c>
    </row>
    <row r="42957" spans="10:10" x14ac:dyDescent="0.25">
      <c r="J42957" t="str">
        <f t="shared" si="922"/>
        <v/>
      </c>
    </row>
    <row r="42958" spans="10:10" x14ac:dyDescent="0.25">
      <c r="J42958" t="str">
        <f t="shared" si="922"/>
        <v/>
      </c>
    </row>
    <row r="42959" spans="10:10" x14ac:dyDescent="0.25">
      <c r="J42959" t="str">
        <f t="shared" si="922"/>
        <v/>
      </c>
    </row>
    <row r="42960" spans="10:10" x14ac:dyDescent="0.25">
      <c r="J42960" t="str">
        <f t="shared" si="922"/>
        <v/>
      </c>
    </row>
    <row r="42961" spans="10:10" x14ac:dyDescent="0.25">
      <c r="J42961" t="str">
        <f t="shared" si="922"/>
        <v/>
      </c>
    </row>
    <row r="42962" spans="10:10" x14ac:dyDescent="0.25">
      <c r="J42962" t="str">
        <f t="shared" si="922"/>
        <v/>
      </c>
    </row>
    <row r="42963" spans="10:10" x14ac:dyDescent="0.25">
      <c r="J42963" t="str">
        <f t="shared" si="922"/>
        <v/>
      </c>
    </row>
    <row r="42964" spans="10:10" x14ac:dyDescent="0.25">
      <c r="J42964" t="str">
        <f t="shared" si="922"/>
        <v/>
      </c>
    </row>
    <row r="42965" spans="10:10" x14ac:dyDescent="0.25">
      <c r="J42965" t="str">
        <f t="shared" si="922"/>
        <v/>
      </c>
    </row>
    <row r="42966" spans="10:10" x14ac:dyDescent="0.25">
      <c r="J42966" t="str">
        <f t="shared" si="922"/>
        <v/>
      </c>
    </row>
    <row r="42967" spans="10:10" x14ac:dyDescent="0.25">
      <c r="J42967" t="str">
        <f t="shared" si="922"/>
        <v/>
      </c>
    </row>
    <row r="42968" spans="10:10" x14ac:dyDescent="0.25">
      <c r="J42968" t="str">
        <f t="shared" si="922"/>
        <v/>
      </c>
    </row>
    <row r="42969" spans="10:10" x14ac:dyDescent="0.25">
      <c r="J42969" t="str">
        <f t="shared" si="922"/>
        <v/>
      </c>
    </row>
    <row r="42970" spans="10:10" x14ac:dyDescent="0.25">
      <c r="J42970" t="str">
        <f t="shared" si="922"/>
        <v/>
      </c>
    </row>
    <row r="42971" spans="10:10" x14ac:dyDescent="0.25">
      <c r="J42971" t="str">
        <f t="shared" si="922"/>
        <v/>
      </c>
    </row>
    <row r="42972" spans="10:10" x14ac:dyDescent="0.25">
      <c r="J42972" t="str">
        <f t="shared" si="922"/>
        <v/>
      </c>
    </row>
    <row r="42973" spans="10:10" x14ac:dyDescent="0.25">
      <c r="J42973" t="str">
        <f t="shared" si="922"/>
        <v/>
      </c>
    </row>
    <row r="42974" spans="10:10" x14ac:dyDescent="0.25">
      <c r="J42974" t="str">
        <f t="shared" si="922"/>
        <v/>
      </c>
    </row>
    <row r="42975" spans="10:10" x14ac:dyDescent="0.25">
      <c r="J42975" t="str">
        <f t="shared" si="922"/>
        <v/>
      </c>
    </row>
    <row r="42976" spans="10:10" x14ac:dyDescent="0.25">
      <c r="J42976" t="str">
        <f t="shared" si="922"/>
        <v/>
      </c>
    </row>
    <row r="42977" spans="10:10" x14ac:dyDescent="0.25">
      <c r="J42977" t="str">
        <f t="shared" si="922"/>
        <v/>
      </c>
    </row>
    <row r="42978" spans="10:10" x14ac:dyDescent="0.25">
      <c r="J42978" t="str">
        <f t="shared" si="922"/>
        <v/>
      </c>
    </row>
    <row r="42979" spans="10:10" x14ac:dyDescent="0.25">
      <c r="J42979" t="str">
        <f t="shared" si="922"/>
        <v/>
      </c>
    </row>
    <row r="42980" spans="10:10" x14ac:dyDescent="0.25">
      <c r="J42980" t="str">
        <f t="shared" si="922"/>
        <v/>
      </c>
    </row>
    <row r="42981" spans="10:10" x14ac:dyDescent="0.25">
      <c r="J42981" t="str">
        <f t="shared" si="922"/>
        <v/>
      </c>
    </row>
    <row r="42982" spans="10:10" x14ac:dyDescent="0.25">
      <c r="J42982" t="str">
        <f t="shared" si="922"/>
        <v/>
      </c>
    </row>
    <row r="42983" spans="10:10" x14ac:dyDescent="0.25">
      <c r="J42983" t="str">
        <f t="shared" si="922"/>
        <v/>
      </c>
    </row>
    <row r="42984" spans="10:10" x14ac:dyDescent="0.25">
      <c r="J42984" t="str">
        <f t="shared" si="922"/>
        <v/>
      </c>
    </row>
    <row r="42985" spans="10:10" x14ac:dyDescent="0.25">
      <c r="J42985" t="str">
        <f t="shared" si="922"/>
        <v/>
      </c>
    </row>
    <row r="42986" spans="10:10" x14ac:dyDescent="0.25">
      <c r="J42986" t="str">
        <f t="shared" si="922"/>
        <v/>
      </c>
    </row>
    <row r="42987" spans="10:10" x14ac:dyDescent="0.25">
      <c r="J42987" t="str">
        <f t="shared" si="922"/>
        <v/>
      </c>
    </row>
    <row r="42988" spans="10:10" x14ac:dyDescent="0.25">
      <c r="J42988" t="str">
        <f t="shared" si="922"/>
        <v/>
      </c>
    </row>
    <row r="42989" spans="10:10" x14ac:dyDescent="0.25">
      <c r="J42989" t="str">
        <f t="shared" si="922"/>
        <v/>
      </c>
    </row>
    <row r="42990" spans="10:10" x14ac:dyDescent="0.25">
      <c r="J42990" t="str">
        <f t="shared" si="922"/>
        <v/>
      </c>
    </row>
    <row r="42991" spans="10:10" x14ac:dyDescent="0.25">
      <c r="J42991" t="str">
        <f t="shared" si="922"/>
        <v/>
      </c>
    </row>
    <row r="42992" spans="10:10" x14ac:dyDescent="0.25">
      <c r="J42992" t="str">
        <f t="shared" si="922"/>
        <v/>
      </c>
    </row>
    <row r="42993" spans="10:10" x14ac:dyDescent="0.25">
      <c r="J42993" t="str">
        <f t="shared" si="922"/>
        <v/>
      </c>
    </row>
    <row r="42994" spans="10:10" x14ac:dyDescent="0.25">
      <c r="J42994" t="str">
        <f t="shared" si="922"/>
        <v/>
      </c>
    </row>
    <row r="42995" spans="10:10" x14ac:dyDescent="0.25">
      <c r="J42995" t="str">
        <f t="shared" si="922"/>
        <v/>
      </c>
    </row>
    <row r="42996" spans="10:10" x14ac:dyDescent="0.25">
      <c r="J42996" t="str">
        <f t="shared" si="922"/>
        <v/>
      </c>
    </row>
    <row r="42997" spans="10:10" x14ac:dyDescent="0.25">
      <c r="J42997" t="str">
        <f t="shared" si="922"/>
        <v/>
      </c>
    </row>
    <row r="42998" spans="10:10" x14ac:dyDescent="0.25">
      <c r="J42998" t="str">
        <f t="shared" si="922"/>
        <v/>
      </c>
    </row>
    <row r="42999" spans="10:10" x14ac:dyDescent="0.25">
      <c r="J42999" t="str">
        <f t="shared" si="922"/>
        <v/>
      </c>
    </row>
    <row r="43000" spans="10:10" x14ac:dyDescent="0.25">
      <c r="J43000" t="str">
        <f t="shared" si="922"/>
        <v/>
      </c>
    </row>
    <row r="43001" spans="10:10" x14ac:dyDescent="0.25">
      <c r="J43001" t="str">
        <f t="shared" si="922"/>
        <v/>
      </c>
    </row>
    <row r="43002" spans="10:10" x14ac:dyDescent="0.25">
      <c r="J43002" t="str">
        <f t="shared" si="922"/>
        <v/>
      </c>
    </row>
    <row r="43003" spans="10:10" x14ac:dyDescent="0.25">
      <c r="J43003" t="str">
        <f t="shared" si="922"/>
        <v/>
      </c>
    </row>
    <row r="43004" spans="10:10" x14ac:dyDescent="0.25">
      <c r="J43004" t="str">
        <f t="shared" si="922"/>
        <v/>
      </c>
    </row>
    <row r="43005" spans="10:10" x14ac:dyDescent="0.25">
      <c r="J43005" t="str">
        <f t="shared" si="922"/>
        <v/>
      </c>
    </row>
    <row r="43006" spans="10:10" x14ac:dyDescent="0.25">
      <c r="J43006" t="str">
        <f t="shared" si="922"/>
        <v/>
      </c>
    </row>
    <row r="43007" spans="10:10" x14ac:dyDescent="0.25">
      <c r="J43007" t="str">
        <f t="shared" si="922"/>
        <v/>
      </c>
    </row>
    <row r="43008" spans="10:10" x14ac:dyDescent="0.25">
      <c r="J43008" t="str">
        <f t="shared" si="922"/>
        <v/>
      </c>
    </row>
    <row r="43009" spans="10:10" x14ac:dyDescent="0.25">
      <c r="J43009" t="str">
        <f t="shared" si="922"/>
        <v/>
      </c>
    </row>
    <row r="43010" spans="10:10" x14ac:dyDescent="0.25">
      <c r="J43010" t="str">
        <f t="shared" si="922"/>
        <v/>
      </c>
    </row>
    <row r="43011" spans="10:10" x14ac:dyDescent="0.25">
      <c r="J43011" t="str">
        <f t="shared" ref="J43011:J43074" si="923">B43011&amp;C43011&amp;E43011&amp;IF(C43011="Skog",F43011&amp;G43011,"")</f>
        <v/>
      </c>
    </row>
    <row r="43012" spans="10:10" x14ac:dyDescent="0.25">
      <c r="J43012" t="str">
        <f t="shared" si="923"/>
        <v/>
      </c>
    </row>
    <row r="43013" spans="10:10" x14ac:dyDescent="0.25">
      <c r="J43013" t="str">
        <f t="shared" si="923"/>
        <v/>
      </c>
    </row>
    <row r="43014" spans="10:10" x14ac:dyDescent="0.25">
      <c r="J43014" t="str">
        <f t="shared" si="923"/>
        <v/>
      </c>
    </row>
    <row r="43015" spans="10:10" x14ac:dyDescent="0.25">
      <c r="J43015" t="str">
        <f t="shared" si="923"/>
        <v/>
      </c>
    </row>
    <row r="43016" spans="10:10" x14ac:dyDescent="0.25">
      <c r="J43016" t="str">
        <f t="shared" si="923"/>
        <v/>
      </c>
    </row>
    <row r="43017" spans="10:10" x14ac:dyDescent="0.25">
      <c r="J43017" t="str">
        <f t="shared" si="923"/>
        <v/>
      </c>
    </row>
    <row r="43018" spans="10:10" x14ac:dyDescent="0.25">
      <c r="J43018" t="str">
        <f t="shared" si="923"/>
        <v/>
      </c>
    </row>
    <row r="43019" spans="10:10" x14ac:dyDescent="0.25">
      <c r="J43019" t="str">
        <f t="shared" si="923"/>
        <v/>
      </c>
    </row>
    <row r="43020" spans="10:10" x14ac:dyDescent="0.25">
      <c r="J43020" t="str">
        <f t="shared" si="923"/>
        <v/>
      </c>
    </row>
    <row r="43021" spans="10:10" x14ac:dyDescent="0.25">
      <c r="J43021" t="str">
        <f t="shared" si="923"/>
        <v/>
      </c>
    </row>
    <row r="43022" spans="10:10" x14ac:dyDescent="0.25">
      <c r="J43022" t="str">
        <f t="shared" si="923"/>
        <v/>
      </c>
    </row>
    <row r="43023" spans="10:10" x14ac:dyDescent="0.25">
      <c r="J43023" t="str">
        <f t="shared" si="923"/>
        <v/>
      </c>
    </row>
    <row r="43024" spans="10:10" x14ac:dyDescent="0.25">
      <c r="J43024" t="str">
        <f t="shared" si="923"/>
        <v/>
      </c>
    </row>
    <row r="43025" spans="10:10" x14ac:dyDescent="0.25">
      <c r="J43025" t="str">
        <f t="shared" si="923"/>
        <v/>
      </c>
    </row>
    <row r="43026" spans="10:10" x14ac:dyDescent="0.25">
      <c r="J43026" t="str">
        <f t="shared" si="923"/>
        <v/>
      </c>
    </row>
    <row r="43027" spans="10:10" x14ac:dyDescent="0.25">
      <c r="J43027" t="str">
        <f t="shared" si="923"/>
        <v/>
      </c>
    </row>
    <row r="43028" spans="10:10" x14ac:dyDescent="0.25">
      <c r="J43028" t="str">
        <f t="shared" si="923"/>
        <v/>
      </c>
    </row>
    <row r="43029" spans="10:10" x14ac:dyDescent="0.25">
      <c r="J43029" t="str">
        <f t="shared" si="923"/>
        <v/>
      </c>
    </row>
    <row r="43030" spans="10:10" x14ac:dyDescent="0.25">
      <c r="J43030" t="str">
        <f t="shared" si="923"/>
        <v/>
      </c>
    </row>
    <row r="43031" spans="10:10" x14ac:dyDescent="0.25">
      <c r="J43031" t="str">
        <f t="shared" si="923"/>
        <v/>
      </c>
    </row>
    <row r="43032" spans="10:10" x14ac:dyDescent="0.25">
      <c r="J43032" t="str">
        <f t="shared" si="923"/>
        <v/>
      </c>
    </row>
    <row r="43033" spans="10:10" x14ac:dyDescent="0.25">
      <c r="J43033" t="str">
        <f t="shared" si="923"/>
        <v/>
      </c>
    </row>
    <row r="43034" spans="10:10" x14ac:dyDescent="0.25">
      <c r="J43034" t="str">
        <f t="shared" si="923"/>
        <v/>
      </c>
    </row>
    <row r="43035" spans="10:10" x14ac:dyDescent="0.25">
      <c r="J43035" t="str">
        <f t="shared" si="923"/>
        <v/>
      </c>
    </row>
    <row r="43036" spans="10:10" x14ac:dyDescent="0.25">
      <c r="J43036" t="str">
        <f t="shared" si="923"/>
        <v/>
      </c>
    </row>
    <row r="43037" spans="10:10" x14ac:dyDescent="0.25">
      <c r="J43037" t="str">
        <f t="shared" si="923"/>
        <v/>
      </c>
    </row>
    <row r="43038" spans="10:10" x14ac:dyDescent="0.25">
      <c r="J43038" t="str">
        <f t="shared" si="923"/>
        <v/>
      </c>
    </row>
    <row r="43039" spans="10:10" x14ac:dyDescent="0.25">
      <c r="J43039" t="str">
        <f t="shared" si="923"/>
        <v/>
      </c>
    </row>
    <row r="43040" spans="10:10" x14ac:dyDescent="0.25">
      <c r="J43040" t="str">
        <f t="shared" si="923"/>
        <v/>
      </c>
    </row>
    <row r="43041" spans="10:10" x14ac:dyDescent="0.25">
      <c r="J43041" t="str">
        <f t="shared" si="923"/>
        <v/>
      </c>
    </row>
    <row r="43042" spans="10:10" x14ac:dyDescent="0.25">
      <c r="J43042" t="str">
        <f t="shared" si="923"/>
        <v/>
      </c>
    </row>
    <row r="43043" spans="10:10" x14ac:dyDescent="0.25">
      <c r="J43043" t="str">
        <f t="shared" si="923"/>
        <v/>
      </c>
    </row>
    <row r="43044" spans="10:10" x14ac:dyDescent="0.25">
      <c r="J43044" t="str">
        <f t="shared" si="923"/>
        <v/>
      </c>
    </row>
    <row r="43045" spans="10:10" x14ac:dyDescent="0.25">
      <c r="J43045" t="str">
        <f t="shared" si="923"/>
        <v/>
      </c>
    </row>
    <row r="43046" spans="10:10" x14ac:dyDescent="0.25">
      <c r="J43046" t="str">
        <f t="shared" si="923"/>
        <v/>
      </c>
    </row>
    <row r="43047" spans="10:10" x14ac:dyDescent="0.25">
      <c r="J43047" t="str">
        <f t="shared" si="923"/>
        <v/>
      </c>
    </row>
    <row r="43048" spans="10:10" x14ac:dyDescent="0.25">
      <c r="J43048" t="str">
        <f t="shared" si="923"/>
        <v/>
      </c>
    </row>
    <row r="43049" spans="10:10" x14ac:dyDescent="0.25">
      <c r="J43049" t="str">
        <f t="shared" si="923"/>
        <v/>
      </c>
    </row>
    <row r="43050" spans="10:10" x14ac:dyDescent="0.25">
      <c r="J43050" t="str">
        <f t="shared" si="923"/>
        <v/>
      </c>
    </row>
    <row r="43051" spans="10:10" x14ac:dyDescent="0.25">
      <c r="J43051" t="str">
        <f t="shared" si="923"/>
        <v/>
      </c>
    </row>
    <row r="43052" spans="10:10" x14ac:dyDescent="0.25">
      <c r="J43052" t="str">
        <f t="shared" si="923"/>
        <v/>
      </c>
    </row>
    <row r="43053" spans="10:10" x14ac:dyDescent="0.25">
      <c r="J43053" t="str">
        <f t="shared" si="923"/>
        <v/>
      </c>
    </row>
    <row r="43054" spans="10:10" x14ac:dyDescent="0.25">
      <c r="J43054" t="str">
        <f t="shared" si="923"/>
        <v/>
      </c>
    </row>
    <row r="43055" spans="10:10" x14ac:dyDescent="0.25">
      <c r="J43055" t="str">
        <f t="shared" si="923"/>
        <v/>
      </c>
    </row>
    <row r="43056" spans="10:10" x14ac:dyDescent="0.25">
      <c r="J43056" t="str">
        <f t="shared" si="923"/>
        <v/>
      </c>
    </row>
    <row r="43057" spans="10:10" x14ac:dyDescent="0.25">
      <c r="J43057" t="str">
        <f t="shared" si="923"/>
        <v/>
      </c>
    </row>
    <row r="43058" spans="10:10" x14ac:dyDescent="0.25">
      <c r="J43058" t="str">
        <f t="shared" si="923"/>
        <v/>
      </c>
    </row>
    <row r="43059" spans="10:10" x14ac:dyDescent="0.25">
      <c r="J43059" t="str">
        <f t="shared" si="923"/>
        <v/>
      </c>
    </row>
    <row r="43060" spans="10:10" x14ac:dyDescent="0.25">
      <c r="J43060" t="str">
        <f t="shared" si="923"/>
        <v/>
      </c>
    </row>
    <row r="43061" spans="10:10" x14ac:dyDescent="0.25">
      <c r="J43061" t="str">
        <f t="shared" si="923"/>
        <v/>
      </c>
    </row>
    <row r="43062" spans="10:10" x14ac:dyDescent="0.25">
      <c r="J43062" t="str">
        <f t="shared" si="923"/>
        <v/>
      </c>
    </row>
    <row r="43063" spans="10:10" x14ac:dyDescent="0.25">
      <c r="J43063" t="str">
        <f t="shared" si="923"/>
        <v/>
      </c>
    </row>
    <row r="43064" spans="10:10" x14ac:dyDescent="0.25">
      <c r="J43064" t="str">
        <f t="shared" si="923"/>
        <v/>
      </c>
    </row>
    <row r="43065" spans="10:10" x14ac:dyDescent="0.25">
      <c r="J43065" t="str">
        <f t="shared" si="923"/>
        <v/>
      </c>
    </row>
    <row r="43066" spans="10:10" x14ac:dyDescent="0.25">
      <c r="J43066" t="str">
        <f t="shared" si="923"/>
        <v/>
      </c>
    </row>
    <row r="43067" spans="10:10" x14ac:dyDescent="0.25">
      <c r="J43067" t="str">
        <f t="shared" si="923"/>
        <v/>
      </c>
    </row>
    <row r="43068" spans="10:10" x14ac:dyDescent="0.25">
      <c r="J43068" t="str">
        <f t="shared" si="923"/>
        <v/>
      </c>
    </row>
    <row r="43069" spans="10:10" x14ac:dyDescent="0.25">
      <c r="J43069" t="str">
        <f t="shared" si="923"/>
        <v/>
      </c>
    </row>
    <row r="43070" spans="10:10" x14ac:dyDescent="0.25">
      <c r="J43070" t="str">
        <f t="shared" si="923"/>
        <v/>
      </c>
    </row>
    <row r="43071" spans="10:10" x14ac:dyDescent="0.25">
      <c r="J43071" t="str">
        <f t="shared" si="923"/>
        <v/>
      </c>
    </row>
    <row r="43072" spans="10:10" x14ac:dyDescent="0.25">
      <c r="J43072" t="str">
        <f t="shared" si="923"/>
        <v/>
      </c>
    </row>
    <row r="43073" spans="10:10" x14ac:dyDescent="0.25">
      <c r="J43073" t="str">
        <f t="shared" si="923"/>
        <v/>
      </c>
    </row>
    <row r="43074" spans="10:10" x14ac:dyDescent="0.25">
      <c r="J43074" t="str">
        <f t="shared" si="923"/>
        <v/>
      </c>
    </row>
    <row r="43075" spans="10:10" x14ac:dyDescent="0.25">
      <c r="J43075" t="str">
        <f t="shared" ref="J43075:J43138" si="924">B43075&amp;C43075&amp;E43075&amp;IF(C43075="Skog",F43075&amp;G43075,"")</f>
        <v/>
      </c>
    </row>
    <row r="43076" spans="10:10" x14ac:dyDescent="0.25">
      <c r="J43076" t="str">
        <f t="shared" si="924"/>
        <v/>
      </c>
    </row>
    <row r="43077" spans="10:10" x14ac:dyDescent="0.25">
      <c r="J43077" t="str">
        <f t="shared" si="924"/>
        <v/>
      </c>
    </row>
    <row r="43078" spans="10:10" x14ac:dyDescent="0.25">
      <c r="J43078" t="str">
        <f t="shared" si="924"/>
        <v/>
      </c>
    </row>
    <row r="43079" spans="10:10" x14ac:dyDescent="0.25">
      <c r="J43079" t="str">
        <f t="shared" si="924"/>
        <v/>
      </c>
    </row>
    <row r="43080" spans="10:10" x14ac:dyDescent="0.25">
      <c r="J43080" t="str">
        <f t="shared" si="924"/>
        <v/>
      </c>
    </row>
    <row r="43081" spans="10:10" x14ac:dyDescent="0.25">
      <c r="J43081" t="str">
        <f t="shared" si="924"/>
        <v/>
      </c>
    </row>
    <row r="43082" spans="10:10" x14ac:dyDescent="0.25">
      <c r="J43082" t="str">
        <f t="shared" si="924"/>
        <v/>
      </c>
    </row>
    <row r="43083" spans="10:10" x14ac:dyDescent="0.25">
      <c r="J43083" t="str">
        <f t="shared" si="924"/>
        <v/>
      </c>
    </row>
    <row r="43084" spans="10:10" x14ac:dyDescent="0.25">
      <c r="J43084" t="str">
        <f t="shared" si="924"/>
        <v/>
      </c>
    </row>
    <row r="43085" spans="10:10" x14ac:dyDescent="0.25">
      <c r="J43085" t="str">
        <f t="shared" si="924"/>
        <v/>
      </c>
    </row>
    <row r="43086" spans="10:10" x14ac:dyDescent="0.25">
      <c r="J43086" t="str">
        <f t="shared" si="924"/>
        <v/>
      </c>
    </row>
    <row r="43087" spans="10:10" x14ac:dyDescent="0.25">
      <c r="J43087" t="str">
        <f t="shared" si="924"/>
        <v/>
      </c>
    </row>
    <row r="43088" spans="10:10" x14ac:dyDescent="0.25">
      <c r="J43088" t="str">
        <f t="shared" si="924"/>
        <v/>
      </c>
    </row>
    <row r="43089" spans="10:10" x14ac:dyDescent="0.25">
      <c r="J43089" t="str">
        <f t="shared" si="924"/>
        <v/>
      </c>
    </row>
    <row r="43090" spans="10:10" x14ac:dyDescent="0.25">
      <c r="J43090" t="str">
        <f t="shared" si="924"/>
        <v/>
      </c>
    </row>
    <row r="43091" spans="10:10" x14ac:dyDescent="0.25">
      <c r="J43091" t="str">
        <f t="shared" si="924"/>
        <v/>
      </c>
    </row>
    <row r="43092" spans="10:10" x14ac:dyDescent="0.25">
      <c r="J43092" t="str">
        <f t="shared" si="924"/>
        <v/>
      </c>
    </row>
    <row r="43093" spans="10:10" x14ac:dyDescent="0.25">
      <c r="J43093" t="str">
        <f t="shared" si="924"/>
        <v/>
      </c>
    </row>
    <row r="43094" spans="10:10" x14ac:dyDescent="0.25">
      <c r="J43094" t="str">
        <f t="shared" si="924"/>
        <v/>
      </c>
    </row>
    <row r="43095" spans="10:10" x14ac:dyDescent="0.25">
      <c r="J43095" t="str">
        <f t="shared" si="924"/>
        <v/>
      </c>
    </row>
    <row r="43096" spans="10:10" x14ac:dyDescent="0.25">
      <c r="J43096" t="str">
        <f t="shared" si="924"/>
        <v/>
      </c>
    </row>
    <row r="43097" spans="10:10" x14ac:dyDescent="0.25">
      <c r="J43097" t="str">
        <f t="shared" si="924"/>
        <v/>
      </c>
    </row>
    <row r="43098" spans="10:10" x14ac:dyDescent="0.25">
      <c r="J43098" t="str">
        <f t="shared" si="924"/>
        <v/>
      </c>
    </row>
    <row r="43099" spans="10:10" x14ac:dyDescent="0.25">
      <c r="J43099" t="str">
        <f t="shared" si="924"/>
        <v/>
      </c>
    </row>
    <row r="43100" spans="10:10" x14ac:dyDescent="0.25">
      <c r="J43100" t="str">
        <f t="shared" si="924"/>
        <v/>
      </c>
    </row>
    <row r="43101" spans="10:10" x14ac:dyDescent="0.25">
      <c r="J43101" t="str">
        <f t="shared" si="924"/>
        <v/>
      </c>
    </row>
    <row r="43102" spans="10:10" x14ac:dyDescent="0.25">
      <c r="J43102" t="str">
        <f t="shared" si="924"/>
        <v/>
      </c>
    </row>
    <row r="43103" spans="10:10" x14ac:dyDescent="0.25">
      <c r="J43103" t="str">
        <f t="shared" si="924"/>
        <v/>
      </c>
    </row>
    <row r="43104" spans="10:10" x14ac:dyDescent="0.25">
      <c r="J43104" t="str">
        <f t="shared" si="924"/>
        <v/>
      </c>
    </row>
    <row r="43105" spans="10:10" x14ac:dyDescent="0.25">
      <c r="J43105" t="str">
        <f t="shared" si="924"/>
        <v/>
      </c>
    </row>
    <row r="43106" spans="10:10" x14ac:dyDescent="0.25">
      <c r="J43106" t="str">
        <f t="shared" si="924"/>
        <v/>
      </c>
    </row>
    <row r="43107" spans="10:10" x14ac:dyDescent="0.25">
      <c r="J43107" t="str">
        <f t="shared" si="924"/>
        <v/>
      </c>
    </row>
    <row r="43108" spans="10:10" x14ac:dyDescent="0.25">
      <c r="J43108" t="str">
        <f t="shared" si="924"/>
        <v/>
      </c>
    </row>
    <row r="43109" spans="10:10" x14ac:dyDescent="0.25">
      <c r="J43109" t="str">
        <f t="shared" si="924"/>
        <v/>
      </c>
    </row>
    <row r="43110" spans="10:10" x14ac:dyDescent="0.25">
      <c r="J43110" t="str">
        <f t="shared" si="924"/>
        <v/>
      </c>
    </row>
    <row r="43111" spans="10:10" x14ac:dyDescent="0.25">
      <c r="J43111" t="str">
        <f t="shared" si="924"/>
        <v/>
      </c>
    </row>
    <row r="43112" spans="10:10" x14ac:dyDescent="0.25">
      <c r="J43112" t="str">
        <f t="shared" si="924"/>
        <v/>
      </c>
    </row>
    <row r="43113" spans="10:10" x14ac:dyDescent="0.25">
      <c r="J43113" t="str">
        <f t="shared" si="924"/>
        <v/>
      </c>
    </row>
    <row r="43114" spans="10:10" x14ac:dyDescent="0.25">
      <c r="J43114" t="str">
        <f t="shared" si="924"/>
        <v/>
      </c>
    </row>
    <row r="43115" spans="10:10" x14ac:dyDescent="0.25">
      <c r="J43115" t="str">
        <f t="shared" si="924"/>
        <v/>
      </c>
    </row>
    <row r="43116" spans="10:10" x14ac:dyDescent="0.25">
      <c r="J43116" t="str">
        <f t="shared" si="924"/>
        <v/>
      </c>
    </row>
    <row r="43117" spans="10:10" x14ac:dyDescent="0.25">
      <c r="J43117" t="str">
        <f t="shared" si="924"/>
        <v/>
      </c>
    </row>
    <row r="43118" spans="10:10" x14ac:dyDescent="0.25">
      <c r="J43118" t="str">
        <f t="shared" si="924"/>
        <v/>
      </c>
    </row>
    <row r="43119" spans="10:10" x14ac:dyDescent="0.25">
      <c r="J43119" t="str">
        <f t="shared" si="924"/>
        <v/>
      </c>
    </row>
    <row r="43120" spans="10:10" x14ac:dyDescent="0.25">
      <c r="J43120" t="str">
        <f t="shared" si="924"/>
        <v/>
      </c>
    </row>
    <row r="43121" spans="10:10" x14ac:dyDescent="0.25">
      <c r="J43121" t="str">
        <f t="shared" si="924"/>
        <v/>
      </c>
    </row>
    <row r="43122" spans="10:10" x14ac:dyDescent="0.25">
      <c r="J43122" t="str">
        <f t="shared" si="924"/>
        <v/>
      </c>
    </row>
    <row r="43123" spans="10:10" x14ac:dyDescent="0.25">
      <c r="J43123" t="str">
        <f t="shared" si="924"/>
        <v/>
      </c>
    </row>
    <row r="43124" spans="10:10" x14ac:dyDescent="0.25">
      <c r="J43124" t="str">
        <f t="shared" si="924"/>
        <v/>
      </c>
    </row>
    <row r="43125" spans="10:10" x14ac:dyDescent="0.25">
      <c r="J43125" t="str">
        <f t="shared" si="924"/>
        <v/>
      </c>
    </row>
    <row r="43126" spans="10:10" x14ac:dyDescent="0.25">
      <c r="J43126" t="str">
        <f t="shared" si="924"/>
        <v/>
      </c>
    </row>
    <row r="43127" spans="10:10" x14ac:dyDescent="0.25">
      <c r="J43127" t="str">
        <f t="shared" si="924"/>
        <v/>
      </c>
    </row>
    <row r="43128" spans="10:10" x14ac:dyDescent="0.25">
      <c r="J43128" t="str">
        <f t="shared" si="924"/>
        <v/>
      </c>
    </row>
    <row r="43129" spans="10:10" x14ac:dyDescent="0.25">
      <c r="J43129" t="str">
        <f t="shared" si="924"/>
        <v/>
      </c>
    </row>
    <row r="43130" spans="10:10" x14ac:dyDescent="0.25">
      <c r="J43130" t="str">
        <f t="shared" si="924"/>
        <v/>
      </c>
    </row>
    <row r="43131" spans="10:10" x14ac:dyDescent="0.25">
      <c r="J43131" t="str">
        <f t="shared" si="924"/>
        <v/>
      </c>
    </row>
    <row r="43132" spans="10:10" x14ac:dyDescent="0.25">
      <c r="J43132" t="str">
        <f t="shared" si="924"/>
        <v/>
      </c>
    </row>
    <row r="43133" spans="10:10" x14ac:dyDescent="0.25">
      <c r="J43133" t="str">
        <f t="shared" si="924"/>
        <v/>
      </c>
    </row>
    <row r="43134" spans="10:10" x14ac:dyDescent="0.25">
      <c r="J43134" t="str">
        <f t="shared" si="924"/>
        <v/>
      </c>
    </row>
    <row r="43135" spans="10:10" x14ac:dyDescent="0.25">
      <c r="J43135" t="str">
        <f t="shared" si="924"/>
        <v/>
      </c>
    </row>
    <row r="43136" spans="10:10" x14ac:dyDescent="0.25">
      <c r="J43136" t="str">
        <f t="shared" si="924"/>
        <v/>
      </c>
    </row>
    <row r="43137" spans="10:10" x14ac:dyDescent="0.25">
      <c r="J43137" t="str">
        <f t="shared" si="924"/>
        <v/>
      </c>
    </row>
    <row r="43138" spans="10:10" x14ac:dyDescent="0.25">
      <c r="J43138" t="str">
        <f t="shared" si="924"/>
        <v/>
      </c>
    </row>
    <row r="43139" spans="10:10" x14ac:dyDescent="0.25">
      <c r="J43139" t="str">
        <f t="shared" ref="J43139:J43202" si="925">B43139&amp;C43139&amp;E43139&amp;IF(C43139="Skog",F43139&amp;G43139,"")</f>
        <v/>
      </c>
    </row>
    <row r="43140" spans="10:10" x14ac:dyDescent="0.25">
      <c r="J43140" t="str">
        <f t="shared" si="925"/>
        <v/>
      </c>
    </row>
    <row r="43141" spans="10:10" x14ac:dyDescent="0.25">
      <c r="J43141" t="str">
        <f t="shared" si="925"/>
        <v/>
      </c>
    </row>
    <row r="43142" spans="10:10" x14ac:dyDescent="0.25">
      <c r="J43142" t="str">
        <f t="shared" si="925"/>
        <v/>
      </c>
    </row>
    <row r="43143" spans="10:10" x14ac:dyDescent="0.25">
      <c r="J43143" t="str">
        <f t="shared" si="925"/>
        <v/>
      </c>
    </row>
    <row r="43144" spans="10:10" x14ac:dyDescent="0.25">
      <c r="J43144" t="str">
        <f t="shared" si="925"/>
        <v/>
      </c>
    </row>
    <row r="43145" spans="10:10" x14ac:dyDescent="0.25">
      <c r="J43145" t="str">
        <f t="shared" si="925"/>
        <v/>
      </c>
    </row>
    <row r="43146" spans="10:10" x14ac:dyDescent="0.25">
      <c r="J43146" t="str">
        <f t="shared" si="925"/>
        <v/>
      </c>
    </row>
    <row r="43147" spans="10:10" x14ac:dyDescent="0.25">
      <c r="J43147" t="str">
        <f t="shared" si="925"/>
        <v/>
      </c>
    </row>
    <row r="43148" spans="10:10" x14ac:dyDescent="0.25">
      <c r="J43148" t="str">
        <f t="shared" si="925"/>
        <v/>
      </c>
    </row>
    <row r="43149" spans="10:10" x14ac:dyDescent="0.25">
      <c r="J43149" t="str">
        <f t="shared" si="925"/>
        <v/>
      </c>
    </row>
    <row r="43150" spans="10:10" x14ac:dyDescent="0.25">
      <c r="J43150" t="str">
        <f t="shared" si="925"/>
        <v/>
      </c>
    </row>
    <row r="43151" spans="10:10" x14ac:dyDescent="0.25">
      <c r="J43151" t="str">
        <f t="shared" si="925"/>
        <v/>
      </c>
    </row>
    <row r="43152" spans="10:10" x14ac:dyDescent="0.25">
      <c r="J43152" t="str">
        <f t="shared" si="925"/>
        <v/>
      </c>
    </row>
    <row r="43153" spans="10:10" x14ac:dyDescent="0.25">
      <c r="J43153" t="str">
        <f t="shared" si="925"/>
        <v/>
      </c>
    </row>
    <row r="43154" spans="10:10" x14ac:dyDescent="0.25">
      <c r="J43154" t="str">
        <f t="shared" si="925"/>
        <v/>
      </c>
    </row>
    <row r="43155" spans="10:10" x14ac:dyDescent="0.25">
      <c r="J43155" t="str">
        <f t="shared" si="925"/>
        <v/>
      </c>
    </row>
    <row r="43156" spans="10:10" x14ac:dyDescent="0.25">
      <c r="J43156" t="str">
        <f t="shared" si="925"/>
        <v/>
      </c>
    </row>
    <row r="43157" spans="10:10" x14ac:dyDescent="0.25">
      <c r="J43157" t="str">
        <f t="shared" si="925"/>
        <v/>
      </c>
    </row>
    <row r="43158" spans="10:10" x14ac:dyDescent="0.25">
      <c r="J43158" t="str">
        <f t="shared" si="925"/>
        <v/>
      </c>
    </row>
    <row r="43159" spans="10:10" x14ac:dyDescent="0.25">
      <c r="J43159" t="str">
        <f t="shared" si="925"/>
        <v/>
      </c>
    </row>
    <row r="43160" spans="10:10" x14ac:dyDescent="0.25">
      <c r="J43160" t="str">
        <f t="shared" si="925"/>
        <v/>
      </c>
    </row>
    <row r="43161" spans="10:10" x14ac:dyDescent="0.25">
      <c r="J43161" t="str">
        <f t="shared" si="925"/>
        <v/>
      </c>
    </row>
    <row r="43162" spans="10:10" x14ac:dyDescent="0.25">
      <c r="J43162" t="str">
        <f t="shared" si="925"/>
        <v/>
      </c>
    </row>
    <row r="43163" spans="10:10" x14ac:dyDescent="0.25">
      <c r="J43163" t="str">
        <f t="shared" si="925"/>
        <v/>
      </c>
    </row>
    <row r="43164" spans="10:10" x14ac:dyDescent="0.25">
      <c r="J43164" t="str">
        <f t="shared" si="925"/>
        <v/>
      </c>
    </row>
    <row r="43165" spans="10:10" x14ac:dyDescent="0.25">
      <c r="J43165" t="str">
        <f t="shared" si="925"/>
        <v/>
      </c>
    </row>
    <row r="43166" spans="10:10" x14ac:dyDescent="0.25">
      <c r="J43166" t="str">
        <f t="shared" si="925"/>
        <v/>
      </c>
    </row>
    <row r="43167" spans="10:10" x14ac:dyDescent="0.25">
      <c r="J43167" t="str">
        <f t="shared" si="925"/>
        <v/>
      </c>
    </row>
    <row r="43168" spans="10:10" x14ac:dyDescent="0.25">
      <c r="J43168" t="str">
        <f t="shared" si="925"/>
        <v/>
      </c>
    </row>
    <row r="43169" spans="10:10" x14ac:dyDescent="0.25">
      <c r="J43169" t="str">
        <f t="shared" si="925"/>
        <v/>
      </c>
    </row>
    <row r="43170" spans="10:10" x14ac:dyDescent="0.25">
      <c r="J43170" t="str">
        <f t="shared" si="925"/>
        <v/>
      </c>
    </row>
    <row r="43171" spans="10:10" x14ac:dyDescent="0.25">
      <c r="J43171" t="str">
        <f t="shared" si="925"/>
        <v/>
      </c>
    </row>
    <row r="43172" spans="10:10" x14ac:dyDescent="0.25">
      <c r="J43172" t="str">
        <f t="shared" si="925"/>
        <v/>
      </c>
    </row>
    <row r="43173" spans="10:10" x14ac:dyDescent="0.25">
      <c r="J43173" t="str">
        <f t="shared" si="925"/>
        <v/>
      </c>
    </row>
    <row r="43174" spans="10:10" x14ac:dyDescent="0.25">
      <c r="J43174" t="str">
        <f t="shared" si="925"/>
        <v/>
      </c>
    </row>
    <row r="43175" spans="10:10" x14ac:dyDescent="0.25">
      <c r="J43175" t="str">
        <f t="shared" si="925"/>
        <v/>
      </c>
    </row>
    <row r="43176" spans="10:10" x14ac:dyDescent="0.25">
      <c r="J43176" t="str">
        <f t="shared" si="925"/>
        <v/>
      </c>
    </row>
    <row r="43177" spans="10:10" x14ac:dyDescent="0.25">
      <c r="J43177" t="str">
        <f t="shared" si="925"/>
        <v/>
      </c>
    </row>
    <row r="43178" spans="10:10" x14ac:dyDescent="0.25">
      <c r="J43178" t="str">
        <f t="shared" si="925"/>
        <v/>
      </c>
    </row>
    <row r="43179" spans="10:10" x14ac:dyDescent="0.25">
      <c r="J43179" t="str">
        <f t="shared" si="925"/>
        <v/>
      </c>
    </row>
    <row r="43180" spans="10:10" x14ac:dyDescent="0.25">
      <c r="J43180" t="str">
        <f t="shared" si="925"/>
        <v/>
      </c>
    </row>
    <row r="43181" spans="10:10" x14ac:dyDescent="0.25">
      <c r="J43181" t="str">
        <f t="shared" si="925"/>
        <v/>
      </c>
    </row>
    <row r="43182" spans="10:10" x14ac:dyDescent="0.25">
      <c r="J43182" t="str">
        <f t="shared" si="925"/>
        <v/>
      </c>
    </row>
    <row r="43183" spans="10:10" x14ac:dyDescent="0.25">
      <c r="J43183" t="str">
        <f t="shared" si="925"/>
        <v/>
      </c>
    </row>
    <row r="43184" spans="10:10" x14ac:dyDescent="0.25">
      <c r="J43184" t="str">
        <f t="shared" si="925"/>
        <v/>
      </c>
    </row>
    <row r="43185" spans="10:10" x14ac:dyDescent="0.25">
      <c r="J43185" t="str">
        <f t="shared" si="925"/>
        <v/>
      </c>
    </row>
    <row r="43186" spans="10:10" x14ac:dyDescent="0.25">
      <c r="J43186" t="str">
        <f t="shared" si="925"/>
        <v/>
      </c>
    </row>
    <row r="43187" spans="10:10" x14ac:dyDescent="0.25">
      <c r="J43187" t="str">
        <f t="shared" si="925"/>
        <v/>
      </c>
    </row>
    <row r="43188" spans="10:10" x14ac:dyDescent="0.25">
      <c r="J43188" t="str">
        <f t="shared" si="925"/>
        <v/>
      </c>
    </row>
    <row r="43189" spans="10:10" x14ac:dyDescent="0.25">
      <c r="J43189" t="str">
        <f t="shared" si="925"/>
        <v/>
      </c>
    </row>
    <row r="43190" spans="10:10" x14ac:dyDescent="0.25">
      <c r="J43190" t="str">
        <f t="shared" si="925"/>
        <v/>
      </c>
    </row>
    <row r="43191" spans="10:10" x14ac:dyDescent="0.25">
      <c r="J43191" t="str">
        <f t="shared" si="925"/>
        <v/>
      </c>
    </row>
    <row r="43192" spans="10:10" x14ac:dyDescent="0.25">
      <c r="J43192" t="str">
        <f t="shared" si="925"/>
        <v/>
      </c>
    </row>
    <row r="43193" spans="10:10" x14ac:dyDescent="0.25">
      <c r="J43193" t="str">
        <f t="shared" si="925"/>
        <v/>
      </c>
    </row>
    <row r="43194" spans="10:10" x14ac:dyDescent="0.25">
      <c r="J43194" t="str">
        <f t="shared" si="925"/>
        <v/>
      </c>
    </row>
    <row r="43195" spans="10:10" x14ac:dyDescent="0.25">
      <c r="J43195" t="str">
        <f t="shared" si="925"/>
        <v/>
      </c>
    </row>
    <row r="43196" spans="10:10" x14ac:dyDescent="0.25">
      <c r="J43196" t="str">
        <f t="shared" si="925"/>
        <v/>
      </c>
    </row>
    <row r="43197" spans="10:10" x14ac:dyDescent="0.25">
      <c r="J43197" t="str">
        <f t="shared" si="925"/>
        <v/>
      </c>
    </row>
    <row r="43198" spans="10:10" x14ac:dyDescent="0.25">
      <c r="J43198" t="str">
        <f t="shared" si="925"/>
        <v/>
      </c>
    </row>
    <row r="43199" spans="10:10" x14ac:dyDescent="0.25">
      <c r="J43199" t="str">
        <f t="shared" si="925"/>
        <v/>
      </c>
    </row>
    <row r="43200" spans="10:10" x14ac:dyDescent="0.25">
      <c r="J43200" t="str">
        <f t="shared" si="925"/>
        <v/>
      </c>
    </row>
    <row r="43201" spans="10:10" x14ac:dyDescent="0.25">
      <c r="J43201" t="str">
        <f t="shared" si="925"/>
        <v/>
      </c>
    </row>
    <row r="43202" spans="10:10" x14ac:dyDescent="0.25">
      <c r="J43202" t="str">
        <f t="shared" si="925"/>
        <v/>
      </c>
    </row>
    <row r="43203" spans="10:10" x14ac:dyDescent="0.25">
      <c r="J43203" t="str">
        <f t="shared" ref="J43203:J43266" si="926">B43203&amp;C43203&amp;E43203&amp;IF(C43203="Skog",F43203&amp;G43203,"")</f>
        <v/>
      </c>
    </row>
    <row r="43204" spans="10:10" x14ac:dyDescent="0.25">
      <c r="J43204" t="str">
        <f t="shared" si="926"/>
        <v/>
      </c>
    </row>
    <row r="43205" spans="10:10" x14ac:dyDescent="0.25">
      <c r="J43205" t="str">
        <f t="shared" si="926"/>
        <v/>
      </c>
    </row>
    <row r="43206" spans="10:10" x14ac:dyDescent="0.25">
      <c r="J43206" t="str">
        <f t="shared" si="926"/>
        <v/>
      </c>
    </row>
    <row r="43207" spans="10:10" x14ac:dyDescent="0.25">
      <c r="J43207" t="str">
        <f t="shared" si="926"/>
        <v/>
      </c>
    </row>
    <row r="43208" spans="10:10" x14ac:dyDescent="0.25">
      <c r="J43208" t="str">
        <f t="shared" si="926"/>
        <v/>
      </c>
    </row>
    <row r="43209" spans="10:10" x14ac:dyDescent="0.25">
      <c r="J43209" t="str">
        <f t="shared" si="926"/>
        <v/>
      </c>
    </row>
    <row r="43210" spans="10:10" x14ac:dyDescent="0.25">
      <c r="J43210" t="str">
        <f t="shared" si="926"/>
        <v/>
      </c>
    </row>
    <row r="43211" spans="10:10" x14ac:dyDescent="0.25">
      <c r="J43211" t="str">
        <f t="shared" si="926"/>
        <v/>
      </c>
    </row>
    <row r="43212" spans="10:10" x14ac:dyDescent="0.25">
      <c r="J43212" t="str">
        <f t="shared" si="926"/>
        <v/>
      </c>
    </row>
    <row r="43213" spans="10:10" x14ac:dyDescent="0.25">
      <c r="J43213" t="str">
        <f t="shared" si="926"/>
        <v/>
      </c>
    </row>
    <row r="43214" spans="10:10" x14ac:dyDescent="0.25">
      <c r="J43214" t="str">
        <f t="shared" si="926"/>
        <v/>
      </c>
    </row>
    <row r="43215" spans="10:10" x14ac:dyDescent="0.25">
      <c r="J43215" t="str">
        <f t="shared" si="926"/>
        <v/>
      </c>
    </row>
    <row r="43216" spans="10:10" x14ac:dyDescent="0.25">
      <c r="J43216" t="str">
        <f t="shared" si="926"/>
        <v/>
      </c>
    </row>
    <row r="43217" spans="10:10" x14ac:dyDescent="0.25">
      <c r="J43217" t="str">
        <f t="shared" si="926"/>
        <v/>
      </c>
    </row>
    <row r="43218" spans="10:10" x14ac:dyDescent="0.25">
      <c r="J43218" t="str">
        <f t="shared" si="926"/>
        <v/>
      </c>
    </row>
    <row r="43219" spans="10:10" x14ac:dyDescent="0.25">
      <c r="J43219" t="str">
        <f t="shared" si="926"/>
        <v/>
      </c>
    </row>
    <row r="43220" spans="10:10" x14ac:dyDescent="0.25">
      <c r="J43220" t="str">
        <f t="shared" si="926"/>
        <v/>
      </c>
    </row>
    <row r="43221" spans="10:10" x14ac:dyDescent="0.25">
      <c r="J43221" t="str">
        <f t="shared" si="926"/>
        <v/>
      </c>
    </row>
    <row r="43222" spans="10:10" x14ac:dyDescent="0.25">
      <c r="J43222" t="str">
        <f t="shared" si="926"/>
        <v/>
      </c>
    </row>
    <row r="43223" spans="10:10" x14ac:dyDescent="0.25">
      <c r="J43223" t="str">
        <f t="shared" si="926"/>
        <v/>
      </c>
    </row>
    <row r="43224" spans="10:10" x14ac:dyDescent="0.25">
      <c r="J43224" t="str">
        <f t="shared" si="926"/>
        <v/>
      </c>
    </row>
    <row r="43225" spans="10:10" x14ac:dyDescent="0.25">
      <c r="J43225" t="str">
        <f t="shared" si="926"/>
        <v/>
      </c>
    </row>
    <row r="43226" spans="10:10" x14ac:dyDescent="0.25">
      <c r="J43226" t="str">
        <f t="shared" si="926"/>
        <v/>
      </c>
    </row>
    <row r="43227" spans="10:10" x14ac:dyDescent="0.25">
      <c r="J43227" t="str">
        <f t="shared" si="926"/>
        <v/>
      </c>
    </row>
    <row r="43228" spans="10:10" x14ac:dyDescent="0.25">
      <c r="J43228" t="str">
        <f t="shared" si="926"/>
        <v/>
      </c>
    </row>
    <row r="43229" spans="10:10" x14ac:dyDescent="0.25">
      <c r="J43229" t="str">
        <f t="shared" si="926"/>
        <v/>
      </c>
    </row>
    <row r="43230" spans="10:10" x14ac:dyDescent="0.25">
      <c r="J43230" t="str">
        <f t="shared" si="926"/>
        <v/>
      </c>
    </row>
    <row r="43231" spans="10:10" x14ac:dyDescent="0.25">
      <c r="J43231" t="str">
        <f t="shared" si="926"/>
        <v/>
      </c>
    </row>
    <row r="43232" spans="10:10" x14ac:dyDescent="0.25">
      <c r="J43232" t="str">
        <f t="shared" si="926"/>
        <v/>
      </c>
    </row>
    <row r="43233" spans="10:10" x14ac:dyDescent="0.25">
      <c r="J43233" t="str">
        <f t="shared" si="926"/>
        <v/>
      </c>
    </row>
    <row r="43234" spans="10:10" x14ac:dyDescent="0.25">
      <c r="J43234" t="str">
        <f t="shared" si="926"/>
        <v/>
      </c>
    </row>
    <row r="43235" spans="10:10" x14ac:dyDescent="0.25">
      <c r="J43235" t="str">
        <f t="shared" si="926"/>
        <v/>
      </c>
    </row>
    <row r="43236" spans="10:10" x14ac:dyDescent="0.25">
      <c r="J43236" t="str">
        <f t="shared" si="926"/>
        <v/>
      </c>
    </row>
    <row r="43237" spans="10:10" x14ac:dyDescent="0.25">
      <c r="J43237" t="str">
        <f t="shared" si="926"/>
        <v/>
      </c>
    </row>
    <row r="43238" spans="10:10" x14ac:dyDescent="0.25">
      <c r="J43238" t="str">
        <f t="shared" si="926"/>
        <v/>
      </c>
    </row>
    <row r="43239" spans="10:10" x14ac:dyDescent="0.25">
      <c r="J43239" t="str">
        <f t="shared" si="926"/>
        <v/>
      </c>
    </row>
    <row r="43240" spans="10:10" x14ac:dyDescent="0.25">
      <c r="J43240" t="str">
        <f t="shared" si="926"/>
        <v/>
      </c>
    </row>
    <row r="43241" spans="10:10" x14ac:dyDescent="0.25">
      <c r="J43241" t="str">
        <f t="shared" si="926"/>
        <v/>
      </c>
    </row>
    <row r="43242" spans="10:10" x14ac:dyDescent="0.25">
      <c r="J43242" t="str">
        <f t="shared" si="926"/>
        <v/>
      </c>
    </row>
    <row r="43243" spans="10:10" x14ac:dyDescent="0.25">
      <c r="J43243" t="str">
        <f t="shared" si="926"/>
        <v/>
      </c>
    </row>
    <row r="43244" spans="10:10" x14ac:dyDescent="0.25">
      <c r="J43244" t="str">
        <f t="shared" si="926"/>
        <v/>
      </c>
    </row>
    <row r="43245" spans="10:10" x14ac:dyDescent="0.25">
      <c r="J43245" t="str">
        <f t="shared" si="926"/>
        <v/>
      </c>
    </row>
    <row r="43246" spans="10:10" x14ac:dyDescent="0.25">
      <c r="J43246" t="str">
        <f t="shared" si="926"/>
        <v/>
      </c>
    </row>
    <row r="43247" spans="10:10" x14ac:dyDescent="0.25">
      <c r="J43247" t="str">
        <f t="shared" si="926"/>
        <v/>
      </c>
    </row>
    <row r="43248" spans="10:10" x14ac:dyDescent="0.25">
      <c r="J43248" t="str">
        <f t="shared" si="926"/>
        <v/>
      </c>
    </row>
    <row r="43249" spans="10:10" x14ac:dyDescent="0.25">
      <c r="J43249" t="str">
        <f t="shared" si="926"/>
        <v/>
      </c>
    </row>
    <row r="43250" spans="10:10" x14ac:dyDescent="0.25">
      <c r="J43250" t="str">
        <f t="shared" si="926"/>
        <v/>
      </c>
    </row>
    <row r="43251" spans="10:10" x14ac:dyDescent="0.25">
      <c r="J43251" t="str">
        <f t="shared" si="926"/>
        <v/>
      </c>
    </row>
    <row r="43252" spans="10:10" x14ac:dyDescent="0.25">
      <c r="J43252" t="str">
        <f t="shared" si="926"/>
        <v/>
      </c>
    </row>
    <row r="43253" spans="10:10" x14ac:dyDescent="0.25">
      <c r="J43253" t="str">
        <f t="shared" si="926"/>
        <v/>
      </c>
    </row>
    <row r="43254" spans="10:10" x14ac:dyDescent="0.25">
      <c r="J43254" t="str">
        <f t="shared" si="926"/>
        <v/>
      </c>
    </row>
    <row r="43255" spans="10:10" x14ac:dyDescent="0.25">
      <c r="J43255" t="str">
        <f t="shared" si="926"/>
        <v/>
      </c>
    </row>
    <row r="43256" spans="10:10" x14ac:dyDescent="0.25">
      <c r="J43256" t="str">
        <f t="shared" si="926"/>
        <v/>
      </c>
    </row>
    <row r="43257" spans="10:10" x14ac:dyDescent="0.25">
      <c r="J43257" t="str">
        <f t="shared" si="926"/>
        <v/>
      </c>
    </row>
    <row r="43258" spans="10:10" x14ac:dyDescent="0.25">
      <c r="J43258" t="str">
        <f t="shared" si="926"/>
        <v/>
      </c>
    </row>
    <row r="43259" spans="10:10" x14ac:dyDescent="0.25">
      <c r="J43259" t="str">
        <f t="shared" si="926"/>
        <v/>
      </c>
    </row>
    <row r="43260" spans="10:10" x14ac:dyDescent="0.25">
      <c r="J43260" t="str">
        <f t="shared" si="926"/>
        <v/>
      </c>
    </row>
    <row r="43261" spans="10:10" x14ac:dyDescent="0.25">
      <c r="J43261" t="str">
        <f t="shared" si="926"/>
        <v/>
      </c>
    </row>
    <row r="43262" spans="10:10" x14ac:dyDescent="0.25">
      <c r="J43262" t="str">
        <f t="shared" si="926"/>
        <v/>
      </c>
    </row>
    <row r="43263" spans="10:10" x14ac:dyDescent="0.25">
      <c r="J43263" t="str">
        <f t="shared" si="926"/>
        <v/>
      </c>
    </row>
    <row r="43264" spans="10:10" x14ac:dyDescent="0.25">
      <c r="J43264" t="str">
        <f t="shared" si="926"/>
        <v/>
      </c>
    </row>
    <row r="43265" spans="10:10" x14ac:dyDescent="0.25">
      <c r="J43265" t="str">
        <f t="shared" si="926"/>
        <v/>
      </c>
    </row>
    <row r="43266" spans="10:10" x14ac:dyDescent="0.25">
      <c r="J43266" t="str">
        <f t="shared" si="926"/>
        <v/>
      </c>
    </row>
    <row r="43267" spans="10:10" x14ac:dyDescent="0.25">
      <c r="J43267" t="str">
        <f t="shared" ref="J43267:J43330" si="927">B43267&amp;C43267&amp;E43267&amp;IF(C43267="Skog",F43267&amp;G43267,"")</f>
        <v/>
      </c>
    </row>
    <row r="43268" spans="10:10" x14ac:dyDescent="0.25">
      <c r="J43268" t="str">
        <f t="shared" si="927"/>
        <v/>
      </c>
    </row>
    <row r="43269" spans="10:10" x14ac:dyDescent="0.25">
      <c r="J43269" t="str">
        <f t="shared" si="927"/>
        <v/>
      </c>
    </row>
    <row r="43270" spans="10:10" x14ac:dyDescent="0.25">
      <c r="J43270" t="str">
        <f t="shared" si="927"/>
        <v/>
      </c>
    </row>
    <row r="43271" spans="10:10" x14ac:dyDescent="0.25">
      <c r="J43271" t="str">
        <f t="shared" si="927"/>
        <v/>
      </c>
    </row>
    <row r="43272" spans="10:10" x14ac:dyDescent="0.25">
      <c r="J43272" t="str">
        <f t="shared" si="927"/>
        <v/>
      </c>
    </row>
    <row r="43273" spans="10:10" x14ac:dyDescent="0.25">
      <c r="J43273" t="str">
        <f t="shared" si="927"/>
        <v/>
      </c>
    </row>
    <row r="43274" spans="10:10" x14ac:dyDescent="0.25">
      <c r="J43274" t="str">
        <f t="shared" si="927"/>
        <v/>
      </c>
    </row>
    <row r="43275" spans="10:10" x14ac:dyDescent="0.25">
      <c r="J43275" t="str">
        <f t="shared" si="927"/>
        <v/>
      </c>
    </row>
    <row r="43276" spans="10:10" x14ac:dyDescent="0.25">
      <c r="J43276" t="str">
        <f t="shared" si="927"/>
        <v/>
      </c>
    </row>
    <row r="43277" spans="10:10" x14ac:dyDescent="0.25">
      <c r="J43277" t="str">
        <f t="shared" si="927"/>
        <v/>
      </c>
    </row>
    <row r="43278" spans="10:10" x14ac:dyDescent="0.25">
      <c r="J43278" t="str">
        <f t="shared" si="927"/>
        <v/>
      </c>
    </row>
    <row r="43279" spans="10:10" x14ac:dyDescent="0.25">
      <c r="J43279" t="str">
        <f t="shared" si="927"/>
        <v/>
      </c>
    </row>
    <row r="43280" spans="10:10" x14ac:dyDescent="0.25">
      <c r="J43280" t="str">
        <f t="shared" si="927"/>
        <v/>
      </c>
    </row>
    <row r="43281" spans="10:10" x14ac:dyDescent="0.25">
      <c r="J43281" t="str">
        <f t="shared" si="927"/>
        <v/>
      </c>
    </row>
    <row r="43282" spans="10:10" x14ac:dyDescent="0.25">
      <c r="J43282" t="str">
        <f t="shared" si="927"/>
        <v/>
      </c>
    </row>
    <row r="43283" spans="10:10" x14ac:dyDescent="0.25">
      <c r="J43283" t="str">
        <f t="shared" si="927"/>
        <v/>
      </c>
    </row>
    <row r="43284" spans="10:10" x14ac:dyDescent="0.25">
      <c r="J43284" t="str">
        <f t="shared" si="927"/>
        <v/>
      </c>
    </row>
    <row r="43285" spans="10:10" x14ac:dyDescent="0.25">
      <c r="J43285" t="str">
        <f t="shared" si="927"/>
        <v/>
      </c>
    </row>
    <row r="43286" spans="10:10" x14ac:dyDescent="0.25">
      <c r="J43286" t="str">
        <f t="shared" si="927"/>
        <v/>
      </c>
    </row>
    <row r="43287" spans="10:10" x14ac:dyDescent="0.25">
      <c r="J43287" t="str">
        <f t="shared" si="927"/>
        <v/>
      </c>
    </row>
    <row r="43288" spans="10:10" x14ac:dyDescent="0.25">
      <c r="J43288" t="str">
        <f t="shared" si="927"/>
        <v/>
      </c>
    </row>
    <row r="43289" spans="10:10" x14ac:dyDescent="0.25">
      <c r="J43289" t="str">
        <f t="shared" si="927"/>
        <v/>
      </c>
    </row>
    <row r="43290" spans="10:10" x14ac:dyDescent="0.25">
      <c r="J43290" t="str">
        <f t="shared" si="927"/>
        <v/>
      </c>
    </row>
    <row r="43291" spans="10:10" x14ac:dyDescent="0.25">
      <c r="J43291" t="str">
        <f t="shared" si="927"/>
        <v/>
      </c>
    </row>
    <row r="43292" spans="10:10" x14ac:dyDescent="0.25">
      <c r="J43292" t="str">
        <f t="shared" si="927"/>
        <v/>
      </c>
    </row>
    <row r="43293" spans="10:10" x14ac:dyDescent="0.25">
      <c r="J43293" t="str">
        <f t="shared" si="927"/>
        <v/>
      </c>
    </row>
    <row r="43294" spans="10:10" x14ac:dyDescent="0.25">
      <c r="J43294" t="str">
        <f t="shared" si="927"/>
        <v/>
      </c>
    </row>
    <row r="43295" spans="10:10" x14ac:dyDescent="0.25">
      <c r="J43295" t="str">
        <f t="shared" si="927"/>
        <v/>
      </c>
    </row>
    <row r="43296" spans="10:10" x14ac:dyDescent="0.25">
      <c r="J43296" t="str">
        <f t="shared" si="927"/>
        <v/>
      </c>
    </row>
    <row r="43297" spans="10:10" x14ac:dyDescent="0.25">
      <c r="J43297" t="str">
        <f t="shared" si="927"/>
        <v/>
      </c>
    </row>
    <row r="43298" spans="10:10" x14ac:dyDescent="0.25">
      <c r="J43298" t="str">
        <f t="shared" si="927"/>
        <v/>
      </c>
    </row>
    <row r="43299" spans="10:10" x14ac:dyDescent="0.25">
      <c r="J43299" t="str">
        <f t="shared" si="927"/>
        <v/>
      </c>
    </row>
    <row r="43300" spans="10:10" x14ac:dyDescent="0.25">
      <c r="J43300" t="str">
        <f t="shared" si="927"/>
        <v/>
      </c>
    </row>
    <row r="43301" spans="10:10" x14ac:dyDescent="0.25">
      <c r="J43301" t="str">
        <f t="shared" si="927"/>
        <v/>
      </c>
    </row>
    <row r="43302" spans="10:10" x14ac:dyDescent="0.25">
      <c r="J43302" t="str">
        <f t="shared" si="927"/>
        <v/>
      </c>
    </row>
    <row r="43303" spans="10:10" x14ac:dyDescent="0.25">
      <c r="J43303" t="str">
        <f t="shared" si="927"/>
        <v/>
      </c>
    </row>
    <row r="43304" spans="10:10" x14ac:dyDescent="0.25">
      <c r="J43304" t="str">
        <f t="shared" si="927"/>
        <v/>
      </c>
    </row>
    <row r="43305" spans="10:10" x14ac:dyDescent="0.25">
      <c r="J43305" t="str">
        <f t="shared" si="927"/>
        <v/>
      </c>
    </row>
    <row r="43306" spans="10:10" x14ac:dyDescent="0.25">
      <c r="J43306" t="str">
        <f t="shared" si="927"/>
        <v/>
      </c>
    </row>
    <row r="43307" spans="10:10" x14ac:dyDescent="0.25">
      <c r="J43307" t="str">
        <f t="shared" si="927"/>
        <v/>
      </c>
    </row>
    <row r="43308" spans="10:10" x14ac:dyDescent="0.25">
      <c r="J43308" t="str">
        <f t="shared" si="927"/>
        <v/>
      </c>
    </row>
    <row r="43309" spans="10:10" x14ac:dyDescent="0.25">
      <c r="J43309" t="str">
        <f t="shared" si="927"/>
        <v/>
      </c>
    </row>
    <row r="43310" spans="10:10" x14ac:dyDescent="0.25">
      <c r="J43310" t="str">
        <f t="shared" si="927"/>
        <v/>
      </c>
    </row>
    <row r="43311" spans="10:10" x14ac:dyDescent="0.25">
      <c r="J43311" t="str">
        <f t="shared" si="927"/>
        <v/>
      </c>
    </row>
    <row r="43312" spans="10:10" x14ac:dyDescent="0.25">
      <c r="J43312" t="str">
        <f t="shared" si="927"/>
        <v/>
      </c>
    </row>
    <row r="43313" spans="10:10" x14ac:dyDescent="0.25">
      <c r="J43313" t="str">
        <f t="shared" si="927"/>
        <v/>
      </c>
    </row>
    <row r="43314" spans="10:10" x14ac:dyDescent="0.25">
      <c r="J43314" t="str">
        <f t="shared" si="927"/>
        <v/>
      </c>
    </row>
    <row r="43315" spans="10:10" x14ac:dyDescent="0.25">
      <c r="J43315" t="str">
        <f t="shared" si="927"/>
        <v/>
      </c>
    </row>
    <row r="43316" spans="10:10" x14ac:dyDescent="0.25">
      <c r="J43316" t="str">
        <f t="shared" si="927"/>
        <v/>
      </c>
    </row>
    <row r="43317" spans="10:10" x14ac:dyDescent="0.25">
      <c r="J43317" t="str">
        <f t="shared" si="927"/>
        <v/>
      </c>
    </row>
    <row r="43318" spans="10:10" x14ac:dyDescent="0.25">
      <c r="J43318" t="str">
        <f t="shared" si="927"/>
        <v/>
      </c>
    </row>
    <row r="43319" spans="10:10" x14ac:dyDescent="0.25">
      <c r="J43319" t="str">
        <f t="shared" si="927"/>
        <v/>
      </c>
    </row>
    <row r="43320" spans="10:10" x14ac:dyDescent="0.25">
      <c r="J43320" t="str">
        <f t="shared" si="927"/>
        <v/>
      </c>
    </row>
    <row r="43321" spans="10:10" x14ac:dyDescent="0.25">
      <c r="J43321" t="str">
        <f t="shared" si="927"/>
        <v/>
      </c>
    </row>
    <row r="43322" spans="10:10" x14ac:dyDescent="0.25">
      <c r="J43322" t="str">
        <f t="shared" si="927"/>
        <v/>
      </c>
    </row>
    <row r="43323" spans="10:10" x14ac:dyDescent="0.25">
      <c r="J43323" t="str">
        <f t="shared" si="927"/>
        <v/>
      </c>
    </row>
    <row r="43324" spans="10:10" x14ac:dyDescent="0.25">
      <c r="J43324" t="str">
        <f t="shared" si="927"/>
        <v/>
      </c>
    </row>
    <row r="43325" spans="10:10" x14ac:dyDescent="0.25">
      <c r="J43325" t="str">
        <f t="shared" si="927"/>
        <v/>
      </c>
    </row>
    <row r="43326" spans="10:10" x14ac:dyDescent="0.25">
      <c r="J43326" t="str">
        <f t="shared" si="927"/>
        <v/>
      </c>
    </row>
    <row r="43327" spans="10:10" x14ac:dyDescent="0.25">
      <c r="J43327" t="str">
        <f t="shared" si="927"/>
        <v/>
      </c>
    </row>
    <row r="43328" spans="10:10" x14ac:dyDescent="0.25">
      <c r="J43328" t="str">
        <f t="shared" si="927"/>
        <v/>
      </c>
    </row>
    <row r="43329" spans="10:10" x14ac:dyDescent="0.25">
      <c r="J43329" t="str">
        <f t="shared" si="927"/>
        <v/>
      </c>
    </row>
    <row r="43330" spans="10:10" x14ac:dyDescent="0.25">
      <c r="J43330" t="str">
        <f t="shared" si="927"/>
        <v/>
      </c>
    </row>
    <row r="43331" spans="10:10" x14ac:dyDescent="0.25">
      <c r="J43331" t="str">
        <f t="shared" ref="J43331:J43394" si="928">B43331&amp;C43331&amp;E43331&amp;IF(C43331="Skog",F43331&amp;G43331,"")</f>
        <v/>
      </c>
    </row>
    <row r="43332" spans="10:10" x14ac:dyDescent="0.25">
      <c r="J43332" t="str">
        <f t="shared" si="928"/>
        <v/>
      </c>
    </row>
    <row r="43333" spans="10:10" x14ac:dyDescent="0.25">
      <c r="J43333" t="str">
        <f t="shared" si="928"/>
        <v/>
      </c>
    </row>
    <row r="43334" spans="10:10" x14ac:dyDescent="0.25">
      <c r="J43334" t="str">
        <f t="shared" si="928"/>
        <v/>
      </c>
    </row>
    <row r="43335" spans="10:10" x14ac:dyDescent="0.25">
      <c r="J43335" t="str">
        <f t="shared" si="928"/>
        <v/>
      </c>
    </row>
    <row r="43336" spans="10:10" x14ac:dyDescent="0.25">
      <c r="J43336" t="str">
        <f t="shared" si="928"/>
        <v/>
      </c>
    </row>
    <row r="43337" spans="10:10" x14ac:dyDescent="0.25">
      <c r="J43337" t="str">
        <f t="shared" si="928"/>
        <v/>
      </c>
    </row>
    <row r="43338" spans="10:10" x14ac:dyDescent="0.25">
      <c r="J43338" t="str">
        <f t="shared" si="928"/>
        <v/>
      </c>
    </row>
    <row r="43339" spans="10:10" x14ac:dyDescent="0.25">
      <c r="J43339" t="str">
        <f t="shared" si="928"/>
        <v/>
      </c>
    </row>
    <row r="43340" spans="10:10" x14ac:dyDescent="0.25">
      <c r="J43340" t="str">
        <f t="shared" si="928"/>
        <v/>
      </c>
    </row>
    <row r="43341" spans="10:10" x14ac:dyDescent="0.25">
      <c r="J43341" t="str">
        <f t="shared" si="928"/>
        <v/>
      </c>
    </row>
    <row r="43342" spans="10:10" x14ac:dyDescent="0.25">
      <c r="J43342" t="str">
        <f t="shared" si="928"/>
        <v/>
      </c>
    </row>
    <row r="43343" spans="10:10" x14ac:dyDescent="0.25">
      <c r="J43343" t="str">
        <f t="shared" si="928"/>
        <v/>
      </c>
    </row>
    <row r="43344" spans="10:10" x14ac:dyDescent="0.25">
      <c r="J43344" t="str">
        <f t="shared" si="928"/>
        <v/>
      </c>
    </row>
    <row r="43345" spans="10:10" x14ac:dyDescent="0.25">
      <c r="J43345" t="str">
        <f t="shared" si="928"/>
        <v/>
      </c>
    </row>
    <row r="43346" spans="10:10" x14ac:dyDescent="0.25">
      <c r="J43346" t="str">
        <f t="shared" si="928"/>
        <v/>
      </c>
    </row>
    <row r="43347" spans="10:10" x14ac:dyDescent="0.25">
      <c r="J43347" t="str">
        <f t="shared" si="928"/>
        <v/>
      </c>
    </row>
    <row r="43348" spans="10:10" x14ac:dyDescent="0.25">
      <c r="J43348" t="str">
        <f t="shared" si="928"/>
        <v/>
      </c>
    </row>
    <row r="43349" spans="10:10" x14ac:dyDescent="0.25">
      <c r="J43349" t="str">
        <f t="shared" si="928"/>
        <v/>
      </c>
    </row>
    <row r="43350" spans="10:10" x14ac:dyDescent="0.25">
      <c r="J43350" t="str">
        <f t="shared" si="928"/>
        <v/>
      </c>
    </row>
    <row r="43351" spans="10:10" x14ac:dyDescent="0.25">
      <c r="J43351" t="str">
        <f t="shared" si="928"/>
        <v/>
      </c>
    </row>
    <row r="43352" spans="10:10" x14ac:dyDescent="0.25">
      <c r="J43352" t="str">
        <f t="shared" si="928"/>
        <v/>
      </c>
    </row>
    <row r="43353" spans="10:10" x14ac:dyDescent="0.25">
      <c r="J43353" t="str">
        <f t="shared" si="928"/>
        <v/>
      </c>
    </row>
    <row r="43354" spans="10:10" x14ac:dyDescent="0.25">
      <c r="J43354" t="str">
        <f t="shared" si="928"/>
        <v/>
      </c>
    </row>
    <row r="43355" spans="10:10" x14ac:dyDescent="0.25">
      <c r="J43355" t="str">
        <f t="shared" si="928"/>
        <v/>
      </c>
    </row>
    <row r="43356" spans="10:10" x14ac:dyDescent="0.25">
      <c r="J43356" t="str">
        <f t="shared" si="928"/>
        <v/>
      </c>
    </row>
    <row r="43357" spans="10:10" x14ac:dyDescent="0.25">
      <c r="J43357" t="str">
        <f t="shared" si="928"/>
        <v/>
      </c>
    </row>
    <row r="43358" spans="10:10" x14ac:dyDescent="0.25">
      <c r="J43358" t="str">
        <f t="shared" si="928"/>
        <v/>
      </c>
    </row>
    <row r="43359" spans="10:10" x14ac:dyDescent="0.25">
      <c r="J43359" t="str">
        <f t="shared" si="928"/>
        <v/>
      </c>
    </row>
    <row r="43360" spans="10:10" x14ac:dyDescent="0.25">
      <c r="J43360" t="str">
        <f t="shared" si="928"/>
        <v/>
      </c>
    </row>
    <row r="43361" spans="10:10" x14ac:dyDescent="0.25">
      <c r="J43361" t="str">
        <f t="shared" si="928"/>
        <v/>
      </c>
    </row>
    <row r="43362" spans="10:10" x14ac:dyDescent="0.25">
      <c r="J43362" t="str">
        <f t="shared" si="928"/>
        <v/>
      </c>
    </row>
    <row r="43363" spans="10:10" x14ac:dyDescent="0.25">
      <c r="J43363" t="str">
        <f t="shared" si="928"/>
        <v/>
      </c>
    </row>
    <row r="43364" spans="10:10" x14ac:dyDescent="0.25">
      <c r="J43364" t="str">
        <f t="shared" si="928"/>
        <v/>
      </c>
    </row>
    <row r="43365" spans="10:10" x14ac:dyDescent="0.25">
      <c r="J43365" t="str">
        <f t="shared" si="928"/>
        <v/>
      </c>
    </row>
    <row r="43366" spans="10:10" x14ac:dyDescent="0.25">
      <c r="J43366" t="str">
        <f t="shared" si="928"/>
        <v/>
      </c>
    </row>
    <row r="43367" spans="10:10" x14ac:dyDescent="0.25">
      <c r="J43367" t="str">
        <f t="shared" si="928"/>
        <v/>
      </c>
    </row>
    <row r="43368" spans="10:10" x14ac:dyDescent="0.25">
      <c r="J43368" t="str">
        <f t="shared" si="928"/>
        <v/>
      </c>
    </row>
    <row r="43369" spans="10:10" x14ac:dyDescent="0.25">
      <c r="J43369" t="str">
        <f t="shared" si="928"/>
        <v/>
      </c>
    </row>
    <row r="43370" spans="10:10" x14ac:dyDescent="0.25">
      <c r="J43370" t="str">
        <f t="shared" si="928"/>
        <v/>
      </c>
    </row>
    <row r="43371" spans="10:10" x14ac:dyDescent="0.25">
      <c r="J43371" t="str">
        <f t="shared" si="928"/>
        <v/>
      </c>
    </row>
    <row r="43372" spans="10:10" x14ac:dyDescent="0.25">
      <c r="J43372" t="str">
        <f t="shared" si="928"/>
        <v/>
      </c>
    </row>
    <row r="43373" spans="10:10" x14ac:dyDescent="0.25">
      <c r="J43373" t="str">
        <f t="shared" si="928"/>
        <v/>
      </c>
    </row>
    <row r="43374" spans="10:10" x14ac:dyDescent="0.25">
      <c r="J43374" t="str">
        <f t="shared" si="928"/>
        <v/>
      </c>
    </row>
    <row r="43375" spans="10:10" x14ac:dyDescent="0.25">
      <c r="J43375" t="str">
        <f t="shared" si="928"/>
        <v/>
      </c>
    </row>
    <row r="43376" spans="10:10" x14ac:dyDescent="0.25">
      <c r="J43376" t="str">
        <f t="shared" si="928"/>
        <v/>
      </c>
    </row>
    <row r="43377" spans="10:10" x14ac:dyDescent="0.25">
      <c r="J43377" t="str">
        <f t="shared" si="928"/>
        <v/>
      </c>
    </row>
    <row r="43378" spans="10:10" x14ac:dyDescent="0.25">
      <c r="J43378" t="str">
        <f t="shared" si="928"/>
        <v/>
      </c>
    </row>
    <row r="43379" spans="10:10" x14ac:dyDescent="0.25">
      <c r="J43379" t="str">
        <f t="shared" si="928"/>
        <v/>
      </c>
    </row>
    <row r="43380" spans="10:10" x14ac:dyDescent="0.25">
      <c r="J43380" t="str">
        <f t="shared" si="928"/>
        <v/>
      </c>
    </row>
    <row r="43381" spans="10:10" x14ac:dyDescent="0.25">
      <c r="J43381" t="str">
        <f t="shared" si="928"/>
        <v/>
      </c>
    </row>
    <row r="43382" spans="10:10" x14ac:dyDescent="0.25">
      <c r="J43382" t="str">
        <f t="shared" si="928"/>
        <v/>
      </c>
    </row>
    <row r="43383" spans="10:10" x14ac:dyDescent="0.25">
      <c r="J43383" t="str">
        <f t="shared" si="928"/>
        <v/>
      </c>
    </row>
    <row r="43384" spans="10:10" x14ac:dyDescent="0.25">
      <c r="J43384" t="str">
        <f t="shared" si="928"/>
        <v/>
      </c>
    </row>
    <row r="43385" spans="10:10" x14ac:dyDescent="0.25">
      <c r="J43385" t="str">
        <f t="shared" si="928"/>
        <v/>
      </c>
    </row>
    <row r="43386" spans="10:10" x14ac:dyDescent="0.25">
      <c r="J43386" t="str">
        <f t="shared" si="928"/>
        <v/>
      </c>
    </row>
    <row r="43387" spans="10:10" x14ac:dyDescent="0.25">
      <c r="J43387" t="str">
        <f t="shared" si="928"/>
        <v/>
      </c>
    </row>
    <row r="43388" spans="10:10" x14ac:dyDescent="0.25">
      <c r="J43388" t="str">
        <f t="shared" si="928"/>
        <v/>
      </c>
    </row>
    <row r="43389" spans="10:10" x14ac:dyDescent="0.25">
      <c r="J43389" t="str">
        <f t="shared" si="928"/>
        <v/>
      </c>
    </row>
    <row r="43390" spans="10:10" x14ac:dyDescent="0.25">
      <c r="J43390" t="str">
        <f t="shared" si="928"/>
        <v/>
      </c>
    </row>
    <row r="43391" spans="10:10" x14ac:dyDescent="0.25">
      <c r="J43391" t="str">
        <f t="shared" si="928"/>
        <v/>
      </c>
    </row>
    <row r="43392" spans="10:10" x14ac:dyDescent="0.25">
      <c r="J43392" t="str">
        <f t="shared" si="928"/>
        <v/>
      </c>
    </row>
    <row r="43393" spans="10:10" x14ac:dyDescent="0.25">
      <c r="J43393" t="str">
        <f t="shared" si="928"/>
        <v/>
      </c>
    </row>
    <row r="43394" spans="10:10" x14ac:dyDescent="0.25">
      <c r="J43394" t="str">
        <f t="shared" si="928"/>
        <v/>
      </c>
    </row>
    <row r="43395" spans="10:10" x14ac:dyDescent="0.25">
      <c r="J43395" t="str">
        <f t="shared" ref="J43395:J43458" si="929">B43395&amp;C43395&amp;E43395&amp;IF(C43395="Skog",F43395&amp;G43395,"")</f>
        <v/>
      </c>
    </row>
    <row r="43396" spans="10:10" x14ac:dyDescent="0.25">
      <c r="J43396" t="str">
        <f t="shared" si="929"/>
        <v/>
      </c>
    </row>
    <row r="43397" spans="10:10" x14ac:dyDescent="0.25">
      <c r="J43397" t="str">
        <f t="shared" si="929"/>
        <v/>
      </c>
    </row>
    <row r="43398" spans="10:10" x14ac:dyDescent="0.25">
      <c r="J43398" t="str">
        <f t="shared" si="929"/>
        <v/>
      </c>
    </row>
    <row r="43399" spans="10:10" x14ac:dyDescent="0.25">
      <c r="J43399" t="str">
        <f t="shared" si="929"/>
        <v/>
      </c>
    </row>
    <row r="43400" spans="10:10" x14ac:dyDescent="0.25">
      <c r="J43400" t="str">
        <f t="shared" si="929"/>
        <v/>
      </c>
    </row>
    <row r="43401" spans="10:10" x14ac:dyDescent="0.25">
      <c r="J43401" t="str">
        <f t="shared" si="929"/>
        <v/>
      </c>
    </row>
    <row r="43402" spans="10:10" x14ac:dyDescent="0.25">
      <c r="J43402" t="str">
        <f t="shared" si="929"/>
        <v/>
      </c>
    </row>
    <row r="43403" spans="10:10" x14ac:dyDescent="0.25">
      <c r="J43403" t="str">
        <f t="shared" si="929"/>
        <v/>
      </c>
    </row>
    <row r="43404" spans="10:10" x14ac:dyDescent="0.25">
      <c r="J43404" t="str">
        <f t="shared" si="929"/>
        <v/>
      </c>
    </row>
    <row r="43405" spans="10:10" x14ac:dyDescent="0.25">
      <c r="J43405" t="str">
        <f t="shared" si="929"/>
        <v/>
      </c>
    </row>
    <row r="43406" spans="10:10" x14ac:dyDescent="0.25">
      <c r="J43406" t="str">
        <f t="shared" si="929"/>
        <v/>
      </c>
    </row>
    <row r="43407" spans="10:10" x14ac:dyDescent="0.25">
      <c r="J43407" t="str">
        <f t="shared" si="929"/>
        <v/>
      </c>
    </row>
    <row r="43408" spans="10:10" x14ac:dyDescent="0.25">
      <c r="J43408" t="str">
        <f t="shared" si="929"/>
        <v/>
      </c>
    </row>
    <row r="43409" spans="10:10" x14ac:dyDescent="0.25">
      <c r="J43409" t="str">
        <f t="shared" si="929"/>
        <v/>
      </c>
    </row>
    <row r="43410" spans="10:10" x14ac:dyDescent="0.25">
      <c r="J43410" t="str">
        <f t="shared" si="929"/>
        <v/>
      </c>
    </row>
    <row r="43411" spans="10:10" x14ac:dyDescent="0.25">
      <c r="J43411" t="str">
        <f t="shared" si="929"/>
        <v/>
      </c>
    </row>
    <row r="43412" spans="10:10" x14ac:dyDescent="0.25">
      <c r="J43412" t="str">
        <f t="shared" si="929"/>
        <v/>
      </c>
    </row>
    <row r="43413" spans="10:10" x14ac:dyDescent="0.25">
      <c r="J43413" t="str">
        <f t="shared" si="929"/>
        <v/>
      </c>
    </row>
    <row r="43414" spans="10:10" x14ac:dyDescent="0.25">
      <c r="J43414" t="str">
        <f t="shared" si="929"/>
        <v/>
      </c>
    </row>
    <row r="43415" spans="10:10" x14ac:dyDescent="0.25">
      <c r="J43415" t="str">
        <f t="shared" si="929"/>
        <v/>
      </c>
    </row>
    <row r="43416" spans="10:10" x14ac:dyDescent="0.25">
      <c r="J43416" t="str">
        <f t="shared" si="929"/>
        <v/>
      </c>
    </row>
    <row r="43417" spans="10:10" x14ac:dyDescent="0.25">
      <c r="J43417" t="str">
        <f t="shared" si="929"/>
        <v/>
      </c>
    </row>
    <row r="43418" spans="10:10" x14ac:dyDescent="0.25">
      <c r="J43418" t="str">
        <f t="shared" si="929"/>
        <v/>
      </c>
    </row>
    <row r="43419" spans="10:10" x14ac:dyDescent="0.25">
      <c r="J43419" t="str">
        <f t="shared" si="929"/>
        <v/>
      </c>
    </row>
    <row r="43420" spans="10:10" x14ac:dyDescent="0.25">
      <c r="J43420" t="str">
        <f t="shared" si="929"/>
        <v/>
      </c>
    </row>
    <row r="43421" spans="10:10" x14ac:dyDescent="0.25">
      <c r="J43421" t="str">
        <f t="shared" si="929"/>
        <v/>
      </c>
    </row>
    <row r="43422" spans="10:10" x14ac:dyDescent="0.25">
      <c r="J43422" t="str">
        <f t="shared" si="929"/>
        <v/>
      </c>
    </row>
    <row r="43423" spans="10:10" x14ac:dyDescent="0.25">
      <c r="J43423" t="str">
        <f t="shared" si="929"/>
        <v/>
      </c>
    </row>
    <row r="43424" spans="10:10" x14ac:dyDescent="0.25">
      <c r="J43424" t="str">
        <f t="shared" si="929"/>
        <v/>
      </c>
    </row>
    <row r="43425" spans="10:10" x14ac:dyDescent="0.25">
      <c r="J43425" t="str">
        <f t="shared" si="929"/>
        <v/>
      </c>
    </row>
    <row r="43426" spans="10:10" x14ac:dyDescent="0.25">
      <c r="J43426" t="str">
        <f t="shared" si="929"/>
        <v/>
      </c>
    </row>
    <row r="43427" spans="10:10" x14ac:dyDescent="0.25">
      <c r="J43427" t="str">
        <f t="shared" si="929"/>
        <v/>
      </c>
    </row>
    <row r="43428" spans="10:10" x14ac:dyDescent="0.25">
      <c r="J43428" t="str">
        <f t="shared" si="929"/>
        <v/>
      </c>
    </row>
    <row r="43429" spans="10:10" x14ac:dyDescent="0.25">
      <c r="J43429" t="str">
        <f t="shared" si="929"/>
        <v/>
      </c>
    </row>
    <row r="43430" spans="10:10" x14ac:dyDescent="0.25">
      <c r="J43430" t="str">
        <f t="shared" si="929"/>
        <v/>
      </c>
    </row>
    <row r="43431" spans="10:10" x14ac:dyDescent="0.25">
      <c r="J43431" t="str">
        <f t="shared" si="929"/>
        <v/>
      </c>
    </row>
    <row r="43432" spans="10:10" x14ac:dyDescent="0.25">
      <c r="J43432" t="str">
        <f t="shared" si="929"/>
        <v/>
      </c>
    </row>
    <row r="43433" spans="10:10" x14ac:dyDescent="0.25">
      <c r="J43433" t="str">
        <f t="shared" si="929"/>
        <v/>
      </c>
    </row>
    <row r="43434" spans="10:10" x14ac:dyDescent="0.25">
      <c r="J43434" t="str">
        <f t="shared" si="929"/>
        <v/>
      </c>
    </row>
    <row r="43435" spans="10:10" x14ac:dyDescent="0.25">
      <c r="J43435" t="str">
        <f t="shared" si="929"/>
        <v/>
      </c>
    </row>
    <row r="43436" spans="10:10" x14ac:dyDescent="0.25">
      <c r="J43436" t="str">
        <f t="shared" si="929"/>
        <v/>
      </c>
    </row>
    <row r="43437" spans="10:10" x14ac:dyDescent="0.25">
      <c r="J43437" t="str">
        <f t="shared" si="929"/>
        <v/>
      </c>
    </row>
    <row r="43438" spans="10:10" x14ac:dyDescent="0.25">
      <c r="J43438" t="str">
        <f t="shared" si="929"/>
        <v/>
      </c>
    </row>
    <row r="43439" spans="10:10" x14ac:dyDescent="0.25">
      <c r="J43439" t="str">
        <f t="shared" si="929"/>
        <v/>
      </c>
    </row>
    <row r="43440" spans="10:10" x14ac:dyDescent="0.25">
      <c r="J43440" t="str">
        <f t="shared" si="929"/>
        <v/>
      </c>
    </row>
    <row r="43441" spans="10:10" x14ac:dyDescent="0.25">
      <c r="J43441" t="str">
        <f t="shared" si="929"/>
        <v/>
      </c>
    </row>
    <row r="43442" spans="10:10" x14ac:dyDescent="0.25">
      <c r="J43442" t="str">
        <f t="shared" si="929"/>
        <v/>
      </c>
    </row>
    <row r="43443" spans="10:10" x14ac:dyDescent="0.25">
      <c r="J43443" t="str">
        <f t="shared" si="929"/>
        <v/>
      </c>
    </row>
    <row r="43444" spans="10:10" x14ac:dyDescent="0.25">
      <c r="J43444" t="str">
        <f t="shared" si="929"/>
        <v/>
      </c>
    </row>
    <row r="43445" spans="10:10" x14ac:dyDescent="0.25">
      <c r="J43445" t="str">
        <f t="shared" si="929"/>
        <v/>
      </c>
    </row>
    <row r="43446" spans="10:10" x14ac:dyDescent="0.25">
      <c r="J43446" t="str">
        <f t="shared" si="929"/>
        <v/>
      </c>
    </row>
    <row r="43447" spans="10:10" x14ac:dyDescent="0.25">
      <c r="J43447" t="str">
        <f t="shared" si="929"/>
        <v/>
      </c>
    </row>
    <row r="43448" spans="10:10" x14ac:dyDescent="0.25">
      <c r="J43448" t="str">
        <f t="shared" si="929"/>
        <v/>
      </c>
    </row>
    <row r="43449" spans="10:10" x14ac:dyDescent="0.25">
      <c r="J43449" t="str">
        <f t="shared" si="929"/>
        <v/>
      </c>
    </row>
    <row r="43450" spans="10:10" x14ac:dyDescent="0.25">
      <c r="J43450" t="str">
        <f t="shared" si="929"/>
        <v/>
      </c>
    </row>
    <row r="43451" spans="10:10" x14ac:dyDescent="0.25">
      <c r="J43451" t="str">
        <f t="shared" si="929"/>
        <v/>
      </c>
    </row>
    <row r="43452" spans="10:10" x14ac:dyDescent="0.25">
      <c r="J43452" t="str">
        <f t="shared" si="929"/>
        <v/>
      </c>
    </row>
    <row r="43453" spans="10:10" x14ac:dyDescent="0.25">
      <c r="J43453" t="str">
        <f t="shared" si="929"/>
        <v/>
      </c>
    </row>
    <row r="43454" spans="10:10" x14ac:dyDescent="0.25">
      <c r="J43454" t="str">
        <f t="shared" si="929"/>
        <v/>
      </c>
    </row>
    <row r="43455" spans="10:10" x14ac:dyDescent="0.25">
      <c r="J43455" t="str">
        <f t="shared" si="929"/>
        <v/>
      </c>
    </row>
    <row r="43456" spans="10:10" x14ac:dyDescent="0.25">
      <c r="J43456" t="str">
        <f t="shared" si="929"/>
        <v/>
      </c>
    </row>
    <row r="43457" spans="10:10" x14ac:dyDescent="0.25">
      <c r="J43457" t="str">
        <f t="shared" si="929"/>
        <v/>
      </c>
    </row>
    <row r="43458" spans="10:10" x14ac:dyDescent="0.25">
      <c r="J43458" t="str">
        <f t="shared" si="929"/>
        <v/>
      </c>
    </row>
    <row r="43459" spans="10:10" x14ac:dyDescent="0.25">
      <c r="J43459" t="str">
        <f t="shared" ref="J43459:J43522" si="930">B43459&amp;C43459&amp;E43459&amp;IF(C43459="Skog",F43459&amp;G43459,"")</f>
        <v/>
      </c>
    </row>
    <row r="43460" spans="10:10" x14ac:dyDescent="0.25">
      <c r="J43460" t="str">
        <f t="shared" si="930"/>
        <v/>
      </c>
    </row>
    <row r="43461" spans="10:10" x14ac:dyDescent="0.25">
      <c r="J43461" t="str">
        <f t="shared" si="930"/>
        <v/>
      </c>
    </row>
    <row r="43462" spans="10:10" x14ac:dyDescent="0.25">
      <c r="J43462" t="str">
        <f t="shared" si="930"/>
        <v/>
      </c>
    </row>
    <row r="43463" spans="10:10" x14ac:dyDescent="0.25">
      <c r="J43463" t="str">
        <f t="shared" si="930"/>
        <v/>
      </c>
    </row>
    <row r="43464" spans="10:10" x14ac:dyDescent="0.25">
      <c r="J43464" t="str">
        <f t="shared" si="930"/>
        <v/>
      </c>
    </row>
    <row r="43465" spans="10:10" x14ac:dyDescent="0.25">
      <c r="J43465" t="str">
        <f t="shared" si="930"/>
        <v/>
      </c>
    </row>
    <row r="43466" spans="10:10" x14ac:dyDescent="0.25">
      <c r="J43466" t="str">
        <f t="shared" si="930"/>
        <v/>
      </c>
    </row>
    <row r="43467" spans="10:10" x14ac:dyDescent="0.25">
      <c r="J43467" t="str">
        <f t="shared" si="930"/>
        <v/>
      </c>
    </row>
    <row r="43468" spans="10:10" x14ac:dyDescent="0.25">
      <c r="J43468" t="str">
        <f t="shared" si="930"/>
        <v/>
      </c>
    </row>
    <row r="43469" spans="10:10" x14ac:dyDescent="0.25">
      <c r="J43469" t="str">
        <f t="shared" si="930"/>
        <v/>
      </c>
    </row>
    <row r="43470" spans="10:10" x14ac:dyDescent="0.25">
      <c r="J43470" t="str">
        <f t="shared" si="930"/>
        <v/>
      </c>
    </row>
    <row r="43471" spans="10:10" x14ac:dyDescent="0.25">
      <c r="J43471" t="str">
        <f t="shared" si="930"/>
        <v/>
      </c>
    </row>
    <row r="43472" spans="10:10" x14ac:dyDescent="0.25">
      <c r="J43472" t="str">
        <f t="shared" si="930"/>
        <v/>
      </c>
    </row>
    <row r="43473" spans="10:10" x14ac:dyDescent="0.25">
      <c r="J43473" t="str">
        <f t="shared" si="930"/>
        <v/>
      </c>
    </row>
    <row r="43474" spans="10:10" x14ac:dyDescent="0.25">
      <c r="J43474" t="str">
        <f t="shared" si="930"/>
        <v/>
      </c>
    </row>
    <row r="43475" spans="10:10" x14ac:dyDescent="0.25">
      <c r="J43475" t="str">
        <f t="shared" si="930"/>
        <v/>
      </c>
    </row>
    <row r="43476" spans="10:10" x14ac:dyDescent="0.25">
      <c r="J43476" t="str">
        <f t="shared" si="930"/>
        <v/>
      </c>
    </row>
    <row r="43477" spans="10:10" x14ac:dyDescent="0.25">
      <c r="J43477" t="str">
        <f t="shared" si="930"/>
        <v/>
      </c>
    </row>
    <row r="43478" spans="10:10" x14ac:dyDescent="0.25">
      <c r="J43478" t="str">
        <f t="shared" si="930"/>
        <v/>
      </c>
    </row>
    <row r="43479" spans="10:10" x14ac:dyDescent="0.25">
      <c r="J43479" t="str">
        <f t="shared" si="930"/>
        <v/>
      </c>
    </row>
    <row r="43480" spans="10:10" x14ac:dyDescent="0.25">
      <c r="J43480" t="str">
        <f t="shared" si="930"/>
        <v/>
      </c>
    </row>
    <row r="43481" spans="10:10" x14ac:dyDescent="0.25">
      <c r="J43481" t="str">
        <f t="shared" si="930"/>
        <v/>
      </c>
    </row>
    <row r="43482" spans="10:10" x14ac:dyDescent="0.25">
      <c r="J43482" t="str">
        <f t="shared" si="930"/>
        <v/>
      </c>
    </row>
    <row r="43483" spans="10:10" x14ac:dyDescent="0.25">
      <c r="J43483" t="str">
        <f t="shared" si="930"/>
        <v/>
      </c>
    </row>
    <row r="43484" spans="10:10" x14ac:dyDescent="0.25">
      <c r="J43484" t="str">
        <f t="shared" si="930"/>
        <v/>
      </c>
    </row>
    <row r="43485" spans="10:10" x14ac:dyDescent="0.25">
      <c r="J43485" t="str">
        <f t="shared" si="930"/>
        <v/>
      </c>
    </row>
    <row r="43486" spans="10:10" x14ac:dyDescent="0.25">
      <c r="J43486" t="str">
        <f t="shared" si="930"/>
        <v/>
      </c>
    </row>
    <row r="43487" spans="10:10" x14ac:dyDescent="0.25">
      <c r="J43487" t="str">
        <f t="shared" si="930"/>
        <v/>
      </c>
    </row>
    <row r="43488" spans="10:10" x14ac:dyDescent="0.25">
      <c r="J43488" t="str">
        <f t="shared" si="930"/>
        <v/>
      </c>
    </row>
    <row r="43489" spans="10:10" x14ac:dyDescent="0.25">
      <c r="J43489" t="str">
        <f t="shared" si="930"/>
        <v/>
      </c>
    </row>
    <row r="43490" spans="10:10" x14ac:dyDescent="0.25">
      <c r="J43490" t="str">
        <f t="shared" si="930"/>
        <v/>
      </c>
    </row>
    <row r="43491" spans="10:10" x14ac:dyDescent="0.25">
      <c r="J43491" t="str">
        <f t="shared" si="930"/>
        <v/>
      </c>
    </row>
    <row r="43492" spans="10:10" x14ac:dyDescent="0.25">
      <c r="J43492" t="str">
        <f t="shared" si="930"/>
        <v/>
      </c>
    </row>
    <row r="43493" spans="10:10" x14ac:dyDescent="0.25">
      <c r="J43493" t="str">
        <f t="shared" si="930"/>
        <v/>
      </c>
    </row>
    <row r="43494" spans="10:10" x14ac:dyDescent="0.25">
      <c r="J43494" t="str">
        <f t="shared" si="930"/>
        <v/>
      </c>
    </row>
    <row r="43495" spans="10:10" x14ac:dyDescent="0.25">
      <c r="J43495" t="str">
        <f t="shared" si="930"/>
        <v/>
      </c>
    </row>
    <row r="43496" spans="10:10" x14ac:dyDescent="0.25">
      <c r="J43496" t="str">
        <f t="shared" si="930"/>
        <v/>
      </c>
    </row>
    <row r="43497" spans="10:10" x14ac:dyDescent="0.25">
      <c r="J43497" t="str">
        <f t="shared" si="930"/>
        <v/>
      </c>
    </row>
    <row r="43498" spans="10:10" x14ac:dyDescent="0.25">
      <c r="J43498" t="str">
        <f t="shared" si="930"/>
        <v/>
      </c>
    </row>
    <row r="43499" spans="10:10" x14ac:dyDescent="0.25">
      <c r="J43499" t="str">
        <f t="shared" si="930"/>
        <v/>
      </c>
    </row>
    <row r="43500" spans="10:10" x14ac:dyDescent="0.25">
      <c r="J43500" t="str">
        <f t="shared" si="930"/>
        <v/>
      </c>
    </row>
    <row r="43501" spans="10:10" x14ac:dyDescent="0.25">
      <c r="J43501" t="str">
        <f t="shared" si="930"/>
        <v/>
      </c>
    </row>
    <row r="43502" spans="10:10" x14ac:dyDescent="0.25">
      <c r="J43502" t="str">
        <f t="shared" si="930"/>
        <v/>
      </c>
    </row>
    <row r="43503" spans="10:10" x14ac:dyDescent="0.25">
      <c r="J43503" t="str">
        <f t="shared" si="930"/>
        <v/>
      </c>
    </row>
    <row r="43504" spans="10:10" x14ac:dyDescent="0.25">
      <c r="J43504" t="str">
        <f t="shared" si="930"/>
        <v/>
      </c>
    </row>
    <row r="43505" spans="10:10" x14ac:dyDescent="0.25">
      <c r="J43505" t="str">
        <f t="shared" si="930"/>
        <v/>
      </c>
    </row>
    <row r="43506" spans="10:10" x14ac:dyDescent="0.25">
      <c r="J43506" t="str">
        <f t="shared" si="930"/>
        <v/>
      </c>
    </row>
    <row r="43507" spans="10:10" x14ac:dyDescent="0.25">
      <c r="J43507" t="str">
        <f t="shared" si="930"/>
        <v/>
      </c>
    </row>
    <row r="43508" spans="10:10" x14ac:dyDescent="0.25">
      <c r="J43508" t="str">
        <f t="shared" si="930"/>
        <v/>
      </c>
    </row>
    <row r="43509" spans="10:10" x14ac:dyDescent="0.25">
      <c r="J43509" t="str">
        <f t="shared" si="930"/>
        <v/>
      </c>
    </row>
    <row r="43510" spans="10:10" x14ac:dyDescent="0.25">
      <c r="J43510" t="str">
        <f t="shared" si="930"/>
        <v/>
      </c>
    </row>
    <row r="43511" spans="10:10" x14ac:dyDescent="0.25">
      <c r="J43511" t="str">
        <f t="shared" si="930"/>
        <v/>
      </c>
    </row>
    <row r="43512" spans="10:10" x14ac:dyDescent="0.25">
      <c r="J43512" t="str">
        <f t="shared" si="930"/>
        <v/>
      </c>
    </row>
    <row r="43513" spans="10:10" x14ac:dyDescent="0.25">
      <c r="J43513" t="str">
        <f t="shared" si="930"/>
        <v/>
      </c>
    </row>
    <row r="43514" spans="10:10" x14ac:dyDescent="0.25">
      <c r="J43514" t="str">
        <f t="shared" si="930"/>
        <v/>
      </c>
    </row>
    <row r="43515" spans="10:10" x14ac:dyDescent="0.25">
      <c r="J43515" t="str">
        <f t="shared" si="930"/>
        <v/>
      </c>
    </row>
    <row r="43516" spans="10:10" x14ac:dyDescent="0.25">
      <c r="J43516" t="str">
        <f t="shared" si="930"/>
        <v/>
      </c>
    </row>
    <row r="43517" spans="10:10" x14ac:dyDescent="0.25">
      <c r="J43517" t="str">
        <f t="shared" si="930"/>
        <v/>
      </c>
    </row>
    <row r="43518" spans="10:10" x14ac:dyDescent="0.25">
      <c r="J43518" t="str">
        <f t="shared" si="930"/>
        <v/>
      </c>
    </row>
    <row r="43519" spans="10:10" x14ac:dyDescent="0.25">
      <c r="J43519" t="str">
        <f t="shared" si="930"/>
        <v/>
      </c>
    </row>
    <row r="43520" spans="10:10" x14ac:dyDescent="0.25">
      <c r="J43520" t="str">
        <f t="shared" si="930"/>
        <v/>
      </c>
    </row>
    <row r="43521" spans="10:10" x14ac:dyDescent="0.25">
      <c r="J43521" t="str">
        <f t="shared" si="930"/>
        <v/>
      </c>
    </row>
    <row r="43522" spans="10:10" x14ac:dyDescent="0.25">
      <c r="J43522" t="str">
        <f t="shared" si="930"/>
        <v/>
      </c>
    </row>
    <row r="43523" spans="10:10" x14ac:dyDescent="0.25">
      <c r="J43523" t="str">
        <f t="shared" ref="J43523:J43586" si="931">B43523&amp;C43523&amp;E43523&amp;IF(C43523="Skog",F43523&amp;G43523,"")</f>
        <v/>
      </c>
    </row>
    <row r="43524" spans="10:10" x14ac:dyDescent="0.25">
      <c r="J43524" t="str">
        <f t="shared" si="931"/>
        <v/>
      </c>
    </row>
    <row r="43525" spans="10:10" x14ac:dyDescent="0.25">
      <c r="J43525" t="str">
        <f t="shared" si="931"/>
        <v/>
      </c>
    </row>
    <row r="43526" spans="10:10" x14ac:dyDescent="0.25">
      <c r="J43526" t="str">
        <f t="shared" si="931"/>
        <v/>
      </c>
    </row>
    <row r="43527" spans="10:10" x14ac:dyDescent="0.25">
      <c r="J43527" t="str">
        <f t="shared" si="931"/>
        <v/>
      </c>
    </row>
    <row r="43528" spans="10:10" x14ac:dyDescent="0.25">
      <c r="J43528" t="str">
        <f t="shared" si="931"/>
        <v/>
      </c>
    </row>
    <row r="43529" spans="10:10" x14ac:dyDescent="0.25">
      <c r="J43529" t="str">
        <f t="shared" si="931"/>
        <v/>
      </c>
    </row>
    <row r="43530" spans="10:10" x14ac:dyDescent="0.25">
      <c r="J43530" t="str">
        <f t="shared" si="931"/>
        <v/>
      </c>
    </row>
    <row r="43531" spans="10:10" x14ac:dyDescent="0.25">
      <c r="J43531" t="str">
        <f t="shared" si="931"/>
        <v/>
      </c>
    </row>
    <row r="43532" spans="10:10" x14ac:dyDescent="0.25">
      <c r="J43532" t="str">
        <f t="shared" si="931"/>
        <v/>
      </c>
    </row>
    <row r="43533" spans="10:10" x14ac:dyDescent="0.25">
      <c r="J43533" t="str">
        <f t="shared" si="931"/>
        <v/>
      </c>
    </row>
    <row r="43534" spans="10:10" x14ac:dyDescent="0.25">
      <c r="J43534" t="str">
        <f t="shared" si="931"/>
        <v/>
      </c>
    </row>
    <row r="43535" spans="10:10" x14ac:dyDescent="0.25">
      <c r="J43535" t="str">
        <f t="shared" si="931"/>
        <v/>
      </c>
    </row>
    <row r="43536" spans="10:10" x14ac:dyDescent="0.25">
      <c r="J43536" t="str">
        <f t="shared" si="931"/>
        <v/>
      </c>
    </row>
    <row r="43537" spans="10:10" x14ac:dyDescent="0.25">
      <c r="J43537" t="str">
        <f t="shared" si="931"/>
        <v/>
      </c>
    </row>
    <row r="43538" spans="10:10" x14ac:dyDescent="0.25">
      <c r="J43538" t="str">
        <f t="shared" si="931"/>
        <v/>
      </c>
    </row>
    <row r="43539" spans="10:10" x14ac:dyDescent="0.25">
      <c r="J43539" t="str">
        <f t="shared" si="931"/>
        <v/>
      </c>
    </row>
    <row r="43540" spans="10:10" x14ac:dyDescent="0.25">
      <c r="J43540" t="str">
        <f t="shared" si="931"/>
        <v/>
      </c>
    </row>
    <row r="43541" spans="10:10" x14ac:dyDescent="0.25">
      <c r="J43541" t="str">
        <f t="shared" si="931"/>
        <v/>
      </c>
    </row>
    <row r="43542" spans="10:10" x14ac:dyDescent="0.25">
      <c r="J43542" t="str">
        <f t="shared" si="931"/>
        <v/>
      </c>
    </row>
    <row r="43543" spans="10:10" x14ac:dyDescent="0.25">
      <c r="J43543" t="str">
        <f t="shared" si="931"/>
        <v/>
      </c>
    </row>
    <row r="43544" spans="10:10" x14ac:dyDescent="0.25">
      <c r="J43544" t="str">
        <f t="shared" si="931"/>
        <v/>
      </c>
    </row>
    <row r="43545" spans="10:10" x14ac:dyDescent="0.25">
      <c r="J43545" t="str">
        <f t="shared" si="931"/>
        <v/>
      </c>
    </row>
    <row r="43546" spans="10:10" x14ac:dyDescent="0.25">
      <c r="J43546" t="str">
        <f t="shared" si="931"/>
        <v/>
      </c>
    </row>
    <row r="43547" spans="10:10" x14ac:dyDescent="0.25">
      <c r="J43547" t="str">
        <f t="shared" si="931"/>
        <v/>
      </c>
    </row>
    <row r="43548" spans="10:10" x14ac:dyDescent="0.25">
      <c r="J43548" t="str">
        <f t="shared" si="931"/>
        <v/>
      </c>
    </row>
    <row r="43549" spans="10:10" x14ac:dyDescent="0.25">
      <c r="J43549" t="str">
        <f t="shared" si="931"/>
        <v/>
      </c>
    </row>
    <row r="43550" spans="10:10" x14ac:dyDescent="0.25">
      <c r="J43550" t="str">
        <f t="shared" si="931"/>
        <v/>
      </c>
    </row>
    <row r="43551" spans="10:10" x14ac:dyDescent="0.25">
      <c r="J43551" t="str">
        <f t="shared" si="931"/>
        <v/>
      </c>
    </row>
    <row r="43552" spans="10:10" x14ac:dyDescent="0.25">
      <c r="J43552" t="str">
        <f t="shared" si="931"/>
        <v/>
      </c>
    </row>
    <row r="43553" spans="10:10" x14ac:dyDescent="0.25">
      <c r="J43553" t="str">
        <f t="shared" si="931"/>
        <v/>
      </c>
    </row>
    <row r="43554" spans="10:10" x14ac:dyDescent="0.25">
      <c r="J43554" t="str">
        <f t="shared" si="931"/>
        <v/>
      </c>
    </row>
    <row r="43555" spans="10:10" x14ac:dyDescent="0.25">
      <c r="J43555" t="str">
        <f t="shared" si="931"/>
        <v/>
      </c>
    </row>
    <row r="43556" spans="10:10" x14ac:dyDescent="0.25">
      <c r="J43556" t="str">
        <f t="shared" si="931"/>
        <v/>
      </c>
    </row>
    <row r="43557" spans="10:10" x14ac:dyDescent="0.25">
      <c r="J43557" t="str">
        <f t="shared" si="931"/>
        <v/>
      </c>
    </row>
    <row r="43558" spans="10:10" x14ac:dyDescent="0.25">
      <c r="J43558" t="str">
        <f t="shared" si="931"/>
        <v/>
      </c>
    </row>
    <row r="43559" spans="10:10" x14ac:dyDescent="0.25">
      <c r="J43559" t="str">
        <f t="shared" si="931"/>
        <v/>
      </c>
    </row>
    <row r="43560" spans="10:10" x14ac:dyDescent="0.25">
      <c r="J43560" t="str">
        <f t="shared" si="931"/>
        <v/>
      </c>
    </row>
    <row r="43561" spans="10:10" x14ac:dyDescent="0.25">
      <c r="J43561" t="str">
        <f t="shared" si="931"/>
        <v/>
      </c>
    </row>
    <row r="43562" spans="10:10" x14ac:dyDescent="0.25">
      <c r="J43562" t="str">
        <f t="shared" si="931"/>
        <v/>
      </c>
    </row>
    <row r="43563" spans="10:10" x14ac:dyDescent="0.25">
      <c r="J43563" t="str">
        <f t="shared" si="931"/>
        <v/>
      </c>
    </row>
    <row r="43564" spans="10:10" x14ac:dyDescent="0.25">
      <c r="J43564" t="str">
        <f t="shared" si="931"/>
        <v/>
      </c>
    </row>
    <row r="43565" spans="10:10" x14ac:dyDescent="0.25">
      <c r="J43565" t="str">
        <f t="shared" si="931"/>
        <v/>
      </c>
    </row>
    <row r="43566" spans="10:10" x14ac:dyDescent="0.25">
      <c r="J43566" t="str">
        <f t="shared" si="931"/>
        <v/>
      </c>
    </row>
    <row r="43567" spans="10:10" x14ac:dyDescent="0.25">
      <c r="J43567" t="str">
        <f t="shared" si="931"/>
        <v/>
      </c>
    </row>
    <row r="43568" spans="10:10" x14ac:dyDescent="0.25">
      <c r="J43568" t="str">
        <f t="shared" si="931"/>
        <v/>
      </c>
    </row>
    <row r="43569" spans="10:10" x14ac:dyDescent="0.25">
      <c r="J43569" t="str">
        <f t="shared" si="931"/>
        <v/>
      </c>
    </row>
    <row r="43570" spans="10:10" x14ac:dyDescent="0.25">
      <c r="J43570" t="str">
        <f t="shared" si="931"/>
        <v/>
      </c>
    </row>
    <row r="43571" spans="10:10" x14ac:dyDescent="0.25">
      <c r="J43571" t="str">
        <f t="shared" si="931"/>
        <v/>
      </c>
    </row>
    <row r="43572" spans="10:10" x14ac:dyDescent="0.25">
      <c r="J43572" t="str">
        <f t="shared" si="931"/>
        <v/>
      </c>
    </row>
    <row r="43573" spans="10:10" x14ac:dyDescent="0.25">
      <c r="J43573" t="str">
        <f t="shared" si="931"/>
        <v/>
      </c>
    </row>
    <row r="43574" spans="10:10" x14ac:dyDescent="0.25">
      <c r="J43574" t="str">
        <f t="shared" si="931"/>
        <v/>
      </c>
    </row>
    <row r="43575" spans="10:10" x14ac:dyDescent="0.25">
      <c r="J43575" t="str">
        <f t="shared" si="931"/>
        <v/>
      </c>
    </row>
    <row r="43576" spans="10:10" x14ac:dyDescent="0.25">
      <c r="J43576" t="str">
        <f t="shared" si="931"/>
        <v/>
      </c>
    </row>
    <row r="43577" spans="10:10" x14ac:dyDescent="0.25">
      <c r="J43577" t="str">
        <f t="shared" si="931"/>
        <v/>
      </c>
    </row>
    <row r="43578" spans="10:10" x14ac:dyDescent="0.25">
      <c r="J43578" t="str">
        <f t="shared" si="931"/>
        <v/>
      </c>
    </row>
    <row r="43579" spans="10:10" x14ac:dyDescent="0.25">
      <c r="J43579" t="str">
        <f t="shared" si="931"/>
        <v/>
      </c>
    </row>
    <row r="43580" spans="10:10" x14ac:dyDescent="0.25">
      <c r="J43580" t="str">
        <f t="shared" si="931"/>
        <v/>
      </c>
    </row>
    <row r="43581" spans="10:10" x14ac:dyDescent="0.25">
      <c r="J43581" t="str">
        <f t="shared" si="931"/>
        <v/>
      </c>
    </row>
    <row r="43582" spans="10:10" x14ac:dyDescent="0.25">
      <c r="J43582" t="str">
        <f t="shared" si="931"/>
        <v/>
      </c>
    </row>
    <row r="43583" spans="10:10" x14ac:dyDescent="0.25">
      <c r="J43583" t="str">
        <f t="shared" si="931"/>
        <v/>
      </c>
    </row>
    <row r="43584" spans="10:10" x14ac:dyDescent="0.25">
      <c r="J43584" t="str">
        <f t="shared" si="931"/>
        <v/>
      </c>
    </row>
    <row r="43585" spans="10:10" x14ac:dyDescent="0.25">
      <c r="J43585" t="str">
        <f t="shared" si="931"/>
        <v/>
      </c>
    </row>
    <row r="43586" spans="10:10" x14ac:dyDescent="0.25">
      <c r="J43586" t="str">
        <f t="shared" si="931"/>
        <v/>
      </c>
    </row>
    <row r="43587" spans="10:10" x14ac:dyDescent="0.25">
      <c r="J43587" t="str">
        <f t="shared" ref="J43587:J43650" si="932">B43587&amp;C43587&amp;E43587&amp;IF(C43587="Skog",F43587&amp;G43587,"")</f>
        <v/>
      </c>
    </row>
    <row r="43588" spans="10:10" x14ac:dyDescent="0.25">
      <c r="J43588" t="str">
        <f t="shared" si="932"/>
        <v/>
      </c>
    </row>
    <row r="43589" spans="10:10" x14ac:dyDescent="0.25">
      <c r="J43589" t="str">
        <f t="shared" si="932"/>
        <v/>
      </c>
    </row>
    <row r="43590" spans="10:10" x14ac:dyDescent="0.25">
      <c r="J43590" t="str">
        <f t="shared" si="932"/>
        <v/>
      </c>
    </row>
    <row r="43591" spans="10:10" x14ac:dyDescent="0.25">
      <c r="J43591" t="str">
        <f t="shared" si="932"/>
        <v/>
      </c>
    </row>
    <row r="43592" spans="10:10" x14ac:dyDescent="0.25">
      <c r="J43592" t="str">
        <f t="shared" si="932"/>
        <v/>
      </c>
    </row>
    <row r="43593" spans="10:10" x14ac:dyDescent="0.25">
      <c r="J43593" t="str">
        <f t="shared" si="932"/>
        <v/>
      </c>
    </row>
    <row r="43594" spans="10:10" x14ac:dyDescent="0.25">
      <c r="J43594" t="str">
        <f t="shared" si="932"/>
        <v/>
      </c>
    </row>
    <row r="43595" spans="10:10" x14ac:dyDescent="0.25">
      <c r="J43595" t="str">
        <f t="shared" si="932"/>
        <v/>
      </c>
    </row>
    <row r="43596" spans="10:10" x14ac:dyDescent="0.25">
      <c r="J43596" t="str">
        <f t="shared" si="932"/>
        <v/>
      </c>
    </row>
    <row r="43597" spans="10:10" x14ac:dyDescent="0.25">
      <c r="J43597" t="str">
        <f t="shared" si="932"/>
        <v/>
      </c>
    </row>
    <row r="43598" spans="10:10" x14ac:dyDescent="0.25">
      <c r="J43598" t="str">
        <f t="shared" si="932"/>
        <v/>
      </c>
    </row>
    <row r="43599" spans="10:10" x14ac:dyDescent="0.25">
      <c r="J43599" t="str">
        <f t="shared" si="932"/>
        <v/>
      </c>
    </row>
    <row r="43600" spans="10:10" x14ac:dyDescent="0.25">
      <c r="J43600" t="str">
        <f t="shared" si="932"/>
        <v/>
      </c>
    </row>
    <row r="43601" spans="10:10" x14ac:dyDescent="0.25">
      <c r="J43601" t="str">
        <f t="shared" si="932"/>
        <v/>
      </c>
    </row>
    <row r="43602" spans="10:10" x14ac:dyDescent="0.25">
      <c r="J43602" t="str">
        <f t="shared" si="932"/>
        <v/>
      </c>
    </row>
    <row r="43603" spans="10:10" x14ac:dyDescent="0.25">
      <c r="J43603" t="str">
        <f t="shared" si="932"/>
        <v/>
      </c>
    </row>
    <row r="43604" spans="10:10" x14ac:dyDescent="0.25">
      <c r="J43604" t="str">
        <f t="shared" si="932"/>
        <v/>
      </c>
    </row>
    <row r="43605" spans="10:10" x14ac:dyDescent="0.25">
      <c r="J43605" t="str">
        <f t="shared" si="932"/>
        <v/>
      </c>
    </row>
    <row r="43606" spans="10:10" x14ac:dyDescent="0.25">
      <c r="J43606" t="str">
        <f t="shared" si="932"/>
        <v/>
      </c>
    </row>
    <row r="43607" spans="10:10" x14ac:dyDescent="0.25">
      <c r="J43607" t="str">
        <f t="shared" si="932"/>
        <v/>
      </c>
    </row>
    <row r="43608" spans="10:10" x14ac:dyDescent="0.25">
      <c r="J43608" t="str">
        <f t="shared" si="932"/>
        <v/>
      </c>
    </row>
    <row r="43609" spans="10:10" x14ac:dyDescent="0.25">
      <c r="J43609" t="str">
        <f t="shared" si="932"/>
        <v/>
      </c>
    </row>
    <row r="43610" spans="10:10" x14ac:dyDescent="0.25">
      <c r="J43610" t="str">
        <f t="shared" si="932"/>
        <v/>
      </c>
    </row>
    <row r="43611" spans="10:10" x14ac:dyDescent="0.25">
      <c r="J43611" t="str">
        <f t="shared" si="932"/>
        <v/>
      </c>
    </row>
    <row r="43612" spans="10:10" x14ac:dyDescent="0.25">
      <c r="J43612" t="str">
        <f t="shared" si="932"/>
        <v/>
      </c>
    </row>
    <row r="43613" spans="10:10" x14ac:dyDescent="0.25">
      <c r="J43613" t="str">
        <f t="shared" si="932"/>
        <v/>
      </c>
    </row>
    <row r="43614" spans="10:10" x14ac:dyDescent="0.25">
      <c r="J43614" t="str">
        <f t="shared" si="932"/>
        <v/>
      </c>
    </row>
    <row r="43615" spans="10:10" x14ac:dyDescent="0.25">
      <c r="J43615" t="str">
        <f t="shared" si="932"/>
        <v/>
      </c>
    </row>
    <row r="43616" spans="10:10" x14ac:dyDescent="0.25">
      <c r="J43616" t="str">
        <f t="shared" si="932"/>
        <v/>
      </c>
    </row>
    <row r="43617" spans="10:10" x14ac:dyDescent="0.25">
      <c r="J43617" t="str">
        <f t="shared" si="932"/>
        <v/>
      </c>
    </row>
    <row r="43618" spans="10:10" x14ac:dyDescent="0.25">
      <c r="J43618" t="str">
        <f t="shared" si="932"/>
        <v/>
      </c>
    </row>
    <row r="43619" spans="10:10" x14ac:dyDescent="0.25">
      <c r="J43619" t="str">
        <f t="shared" si="932"/>
        <v/>
      </c>
    </row>
    <row r="43620" spans="10:10" x14ac:dyDescent="0.25">
      <c r="J43620" t="str">
        <f t="shared" si="932"/>
        <v/>
      </c>
    </row>
    <row r="43621" spans="10:10" x14ac:dyDescent="0.25">
      <c r="J43621" t="str">
        <f t="shared" si="932"/>
        <v/>
      </c>
    </row>
    <row r="43622" spans="10:10" x14ac:dyDescent="0.25">
      <c r="J43622" t="str">
        <f t="shared" si="932"/>
        <v/>
      </c>
    </row>
    <row r="43623" spans="10:10" x14ac:dyDescent="0.25">
      <c r="J43623" t="str">
        <f t="shared" si="932"/>
        <v/>
      </c>
    </row>
    <row r="43624" spans="10:10" x14ac:dyDescent="0.25">
      <c r="J43624" t="str">
        <f t="shared" si="932"/>
        <v/>
      </c>
    </row>
    <row r="43625" spans="10:10" x14ac:dyDescent="0.25">
      <c r="J43625" t="str">
        <f t="shared" si="932"/>
        <v/>
      </c>
    </row>
    <row r="43626" spans="10:10" x14ac:dyDescent="0.25">
      <c r="J43626" t="str">
        <f t="shared" si="932"/>
        <v/>
      </c>
    </row>
    <row r="43627" spans="10:10" x14ac:dyDescent="0.25">
      <c r="J43627" t="str">
        <f t="shared" si="932"/>
        <v/>
      </c>
    </row>
    <row r="43628" spans="10:10" x14ac:dyDescent="0.25">
      <c r="J43628" t="str">
        <f t="shared" si="932"/>
        <v/>
      </c>
    </row>
    <row r="43629" spans="10:10" x14ac:dyDescent="0.25">
      <c r="J43629" t="str">
        <f t="shared" si="932"/>
        <v/>
      </c>
    </row>
    <row r="43630" spans="10:10" x14ac:dyDescent="0.25">
      <c r="J43630" t="str">
        <f t="shared" si="932"/>
        <v/>
      </c>
    </row>
    <row r="43631" spans="10:10" x14ac:dyDescent="0.25">
      <c r="J43631" t="str">
        <f t="shared" si="932"/>
        <v/>
      </c>
    </row>
    <row r="43632" spans="10:10" x14ac:dyDescent="0.25">
      <c r="J43632" t="str">
        <f t="shared" si="932"/>
        <v/>
      </c>
    </row>
    <row r="43633" spans="10:10" x14ac:dyDescent="0.25">
      <c r="J43633" t="str">
        <f t="shared" si="932"/>
        <v/>
      </c>
    </row>
    <row r="43634" spans="10:10" x14ac:dyDescent="0.25">
      <c r="J43634" t="str">
        <f t="shared" si="932"/>
        <v/>
      </c>
    </row>
    <row r="43635" spans="10:10" x14ac:dyDescent="0.25">
      <c r="J43635" t="str">
        <f t="shared" si="932"/>
        <v/>
      </c>
    </row>
    <row r="43636" spans="10:10" x14ac:dyDescent="0.25">
      <c r="J43636" t="str">
        <f t="shared" si="932"/>
        <v/>
      </c>
    </row>
    <row r="43637" spans="10:10" x14ac:dyDescent="0.25">
      <c r="J43637" t="str">
        <f t="shared" si="932"/>
        <v/>
      </c>
    </row>
    <row r="43638" spans="10:10" x14ac:dyDescent="0.25">
      <c r="J43638" t="str">
        <f t="shared" si="932"/>
        <v/>
      </c>
    </row>
    <row r="43639" spans="10:10" x14ac:dyDescent="0.25">
      <c r="J43639" t="str">
        <f t="shared" si="932"/>
        <v/>
      </c>
    </row>
    <row r="43640" spans="10:10" x14ac:dyDescent="0.25">
      <c r="J43640" t="str">
        <f t="shared" si="932"/>
        <v/>
      </c>
    </row>
    <row r="43641" spans="10:10" x14ac:dyDescent="0.25">
      <c r="J43641" t="str">
        <f t="shared" si="932"/>
        <v/>
      </c>
    </row>
    <row r="43642" spans="10:10" x14ac:dyDescent="0.25">
      <c r="J43642" t="str">
        <f t="shared" si="932"/>
        <v/>
      </c>
    </row>
    <row r="43643" spans="10:10" x14ac:dyDescent="0.25">
      <c r="J43643" t="str">
        <f t="shared" si="932"/>
        <v/>
      </c>
    </row>
    <row r="43644" spans="10:10" x14ac:dyDescent="0.25">
      <c r="J43644" t="str">
        <f t="shared" si="932"/>
        <v/>
      </c>
    </row>
    <row r="43645" spans="10:10" x14ac:dyDescent="0.25">
      <c r="J43645" t="str">
        <f t="shared" si="932"/>
        <v/>
      </c>
    </row>
    <row r="43646" spans="10:10" x14ac:dyDescent="0.25">
      <c r="J43646" t="str">
        <f t="shared" si="932"/>
        <v/>
      </c>
    </row>
    <row r="43647" spans="10:10" x14ac:dyDescent="0.25">
      <c r="J43647" t="str">
        <f t="shared" si="932"/>
        <v/>
      </c>
    </row>
    <row r="43648" spans="10:10" x14ac:dyDescent="0.25">
      <c r="J43648" t="str">
        <f t="shared" si="932"/>
        <v/>
      </c>
    </row>
    <row r="43649" spans="10:10" x14ac:dyDescent="0.25">
      <c r="J43649" t="str">
        <f t="shared" si="932"/>
        <v/>
      </c>
    </row>
    <row r="43650" spans="10:10" x14ac:dyDescent="0.25">
      <c r="J43650" t="str">
        <f t="shared" si="932"/>
        <v/>
      </c>
    </row>
    <row r="43651" spans="10:10" x14ac:dyDescent="0.25">
      <c r="J43651" t="str">
        <f t="shared" ref="J43651:J43714" si="933">B43651&amp;C43651&amp;E43651&amp;IF(C43651="Skog",F43651&amp;G43651,"")</f>
        <v/>
      </c>
    </row>
    <row r="43652" spans="10:10" x14ac:dyDescent="0.25">
      <c r="J43652" t="str">
        <f t="shared" si="933"/>
        <v/>
      </c>
    </row>
    <row r="43653" spans="10:10" x14ac:dyDescent="0.25">
      <c r="J43653" t="str">
        <f t="shared" si="933"/>
        <v/>
      </c>
    </row>
    <row r="43654" spans="10:10" x14ac:dyDescent="0.25">
      <c r="J43654" t="str">
        <f t="shared" si="933"/>
        <v/>
      </c>
    </row>
    <row r="43655" spans="10:10" x14ac:dyDescent="0.25">
      <c r="J43655" t="str">
        <f t="shared" si="933"/>
        <v/>
      </c>
    </row>
    <row r="43656" spans="10:10" x14ac:dyDescent="0.25">
      <c r="J43656" t="str">
        <f t="shared" si="933"/>
        <v/>
      </c>
    </row>
    <row r="43657" spans="10:10" x14ac:dyDescent="0.25">
      <c r="J43657" t="str">
        <f t="shared" si="933"/>
        <v/>
      </c>
    </row>
    <row r="43658" spans="10:10" x14ac:dyDescent="0.25">
      <c r="J43658" t="str">
        <f t="shared" si="933"/>
        <v/>
      </c>
    </row>
    <row r="43659" spans="10:10" x14ac:dyDescent="0.25">
      <c r="J43659" t="str">
        <f t="shared" si="933"/>
        <v/>
      </c>
    </row>
    <row r="43660" spans="10:10" x14ac:dyDescent="0.25">
      <c r="J43660" t="str">
        <f t="shared" si="933"/>
        <v/>
      </c>
    </row>
    <row r="43661" spans="10:10" x14ac:dyDescent="0.25">
      <c r="J43661" t="str">
        <f t="shared" si="933"/>
        <v/>
      </c>
    </row>
    <row r="43662" spans="10:10" x14ac:dyDescent="0.25">
      <c r="J43662" t="str">
        <f t="shared" si="933"/>
        <v/>
      </c>
    </row>
    <row r="43663" spans="10:10" x14ac:dyDescent="0.25">
      <c r="J43663" t="str">
        <f t="shared" si="933"/>
        <v/>
      </c>
    </row>
    <row r="43664" spans="10:10" x14ac:dyDescent="0.25">
      <c r="J43664" t="str">
        <f t="shared" si="933"/>
        <v/>
      </c>
    </row>
    <row r="43665" spans="10:10" x14ac:dyDescent="0.25">
      <c r="J43665" t="str">
        <f t="shared" si="933"/>
        <v/>
      </c>
    </row>
    <row r="43666" spans="10:10" x14ac:dyDescent="0.25">
      <c r="J43666" t="str">
        <f t="shared" si="933"/>
        <v/>
      </c>
    </row>
    <row r="43667" spans="10:10" x14ac:dyDescent="0.25">
      <c r="J43667" t="str">
        <f t="shared" si="933"/>
        <v/>
      </c>
    </row>
    <row r="43668" spans="10:10" x14ac:dyDescent="0.25">
      <c r="J43668" t="str">
        <f t="shared" si="933"/>
        <v/>
      </c>
    </row>
    <row r="43669" spans="10:10" x14ac:dyDescent="0.25">
      <c r="J43669" t="str">
        <f t="shared" si="933"/>
        <v/>
      </c>
    </row>
    <row r="43670" spans="10:10" x14ac:dyDescent="0.25">
      <c r="J43670" t="str">
        <f t="shared" si="933"/>
        <v/>
      </c>
    </row>
    <row r="43671" spans="10:10" x14ac:dyDescent="0.25">
      <c r="J43671" t="str">
        <f t="shared" si="933"/>
        <v/>
      </c>
    </row>
    <row r="43672" spans="10:10" x14ac:dyDescent="0.25">
      <c r="J43672" t="str">
        <f t="shared" si="933"/>
        <v/>
      </c>
    </row>
    <row r="43673" spans="10:10" x14ac:dyDescent="0.25">
      <c r="J43673" t="str">
        <f t="shared" si="933"/>
        <v/>
      </c>
    </row>
    <row r="43674" spans="10:10" x14ac:dyDescent="0.25">
      <c r="J43674" t="str">
        <f t="shared" si="933"/>
        <v/>
      </c>
    </row>
    <row r="43675" spans="10:10" x14ac:dyDescent="0.25">
      <c r="J43675" t="str">
        <f t="shared" si="933"/>
        <v/>
      </c>
    </row>
    <row r="43676" spans="10:10" x14ac:dyDescent="0.25">
      <c r="J43676" t="str">
        <f t="shared" si="933"/>
        <v/>
      </c>
    </row>
    <row r="43677" spans="10:10" x14ac:dyDescent="0.25">
      <c r="J43677" t="str">
        <f t="shared" si="933"/>
        <v/>
      </c>
    </row>
    <row r="43678" spans="10:10" x14ac:dyDescent="0.25">
      <c r="J43678" t="str">
        <f t="shared" si="933"/>
        <v/>
      </c>
    </row>
    <row r="43679" spans="10:10" x14ac:dyDescent="0.25">
      <c r="J43679" t="str">
        <f t="shared" si="933"/>
        <v/>
      </c>
    </row>
    <row r="43680" spans="10:10" x14ac:dyDescent="0.25">
      <c r="J43680" t="str">
        <f t="shared" si="933"/>
        <v/>
      </c>
    </row>
    <row r="43681" spans="10:10" x14ac:dyDescent="0.25">
      <c r="J43681" t="str">
        <f t="shared" si="933"/>
        <v/>
      </c>
    </row>
    <row r="43682" spans="10:10" x14ac:dyDescent="0.25">
      <c r="J43682" t="str">
        <f t="shared" si="933"/>
        <v/>
      </c>
    </row>
    <row r="43683" spans="10:10" x14ac:dyDescent="0.25">
      <c r="J43683" t="str">
        <f t="shared" si="933"/>
        <v/>
      </c>
    </row>
    <row r="43684" spans="10:10" x14ac:dyDescent="0.25">
      <c r="J43684" t="str">
        <f t="shared" si="933"/>
        <v/>
      </c>
    </row>
    <row r="43685" spans="10:10" x14ac:dyDescent="0.25">
      <c r="J43685" t="str">
        <f t="shared" si="933"/>
        <v/>
      </c>
    </row>
    <row r="43686" spans="10:10" x14ac:dyDescent="0.25">
      <c r="J43686" t="str">
        <f t="shared" si="933"/>
        <v/>
      </c>
    </row>
    <row r="43687" spans="10:10" x14ac:dyDescent="0.25">
      <c r="J43687" t="str">
        <f t="shared" si="933"/>
        <v/>
      </c>
    </row>
    <row r="43688" spans="10:10" x14ac:dyDescent="0.25">
      <c r="J43688" t="str">
        <f t="shared" si="933"/>
        <v/>
      </c>
    </row>
    <row r="43689" spans="10:10" x14ac:dyDescent="0.25">
      <c r="J43689" t="str">
        <f t="shared" si="933"/>
        <v/>
      </c>
    </row>
    <row r="43690" spans="10:10" x14ac:dyDescent="0.25">
      <c r="J43690" t="str">
        <f t="shared" si="933"/>
        <v/>
      </c>
    </row>
    <row r="43691" spans="10:10" x14ac:dyDescent="0.25">
      <c r="J43691" t="str">
        <f t="shared" si="933"/>
        <v/>
      </c>
    </row>
    <row r="43692" spans="10:10" x14ac:dyDescent="0.25">
      <c r="J43692" t="str">
        <f t="shared" si="933"/>
        <v/>
      </c>
    </row>
    <row r="43693" spans="10:10" x14ac:dyDescent="0.25">
      <c r="J43693" t="str">
        <f t="shared" si="933"/>
        <v/>
      </c>
    </row>
    <row r="43694" spans="10:10" x14ac:dyDescent="0.25">
      <c r="J43694" t="str">
        <f t="shared" si="933"/>
        <v/>
      </c>
    </row>
    <row r="43695" spans="10:10" x14ac:dyDescent="0.25">
      <c r="J43695" t="str">
        <f t="shared" si="933"/>
        <v/>
      </c>
    </row>
    <row r="43696" spans="10:10" x14ac:dyDescent="0.25">
      <c r="J43696" t="str">
        <f t="shared" si="933"/>
        <v/>
      </c>
    </row>
    <row r="43697" spans="10:10" x14ac:dyDescent="0.25">
      <c r="J43697" t="str">
        <f t="shared" si="933"/>
        <v/>
      </c>
    </row>
    <row r="43698" spans="10:10" x14ac:dyDescent="0.25">
      <c r="J43698" t="str">
        <f t="shared" si="933"/>
        <v/>
      </c>
    </row>
    <row r="43699" spans="10:10" x14ac:dyDescent="0.25">
      <c r="J43699" t="str">
        <f t="shared" si="933"/>
        <v/>
      </c>
    </row>
    <row r="43700" spans="10:10" x14ac:dyDescent="0.25">
      <c r="J43700" t="str">
        <f t="shared" si="933"/>
        <v/>
      </c>
    </row>
    <row r="43701" spans="10:10" x14ac:dyDescent="0.25">
      <c r="J43701" t="str">
        <f t="shared" si="933"/>
        <v/>
      </c>
    </row>
    <row r="43702" spans="10:10" x14ac:dyDescent="0.25">
      <c r="J43702" t="str">
        <f t="shared" si="933"/>
        <v/>
      </c>
    </row>
    <row r="43703" spans="10:10" x14ac:dyDescent="0.25">
      <c r="J43703" t="str">
        <f t="shared" si="933"/>
        <v/>
      </c>
    </row>
    <row r="43704" spans="10:10" x14ac:dyDescent="0.25">
      <c r="J43704" t="str">
        <f t="shared" si="933"/>
        <v/>
      </c>
    </row>
    <row r="43705" spans="10:10" x14ac:dyDescent="0.25">
      <c r="J43705" t="str">
        <f t="shared" si="933"/>
        <v/>
      </c>
    </row>
    <row r="43706" spans="10:10" x14ac:dyDescent="0.25">
      <c r="J43706" t="str">
        <f t="shared" si="933"/>
        <v/>
      </c>
    </row>
    <row r="43707" spans="10:10" x14ac:dyDescent="0.25">
      <c r="J43707" t="str">
        <f t="shared" si="933"/>
        <v/>
      </c>
    </row>
    <row r="43708" spans="10:10" x14ac:dyDescent="0.25">
      <c r="J43708" t="str">
        <f t="shared" si="933"/>
        <v/>
      </c>
    </row>
    <row r="43709" spans="10:10" x14ac:dyDescent="0.25">
      <c r="J43709" t="str">
        <f t="shared" si="933"/>
        <v/>
      </c>
    </row>
    <row r="43710" spans="10:10" x14ac:dyDescent="0.25">
      <c r="J43710" t="str">
        <f t="shared" si="933"/>
        <v/>
      </c>
    </row>
    <row r="43711" spans="10:10" x14ac:dyDescent="0.25">
      <c r="J43711" t="str">
        <f t="shared" si="933"/>
        <v/>
      </c>
    </row>
    <row r="43712" spans="10:10" x14ac:dyDescent="0.25">
      <c r="J43712" t="str">
        <f t="shared" si="933"/>
        <v/>
      </c>
    </row>
    <row r="43713" spans="10:10" x14ac:dyDescent="0.25">
      <c r="J43713" t="str">
        <f t="shared" si="933"/>
        <v/>
      </c>
    </row>
    <row r="43714" spans="10:10" x14ac:dyDescent="0.25">
      <c r="J43714" t="str">
        <f t="shared" si="933"/>
        <v/>
      </c>
    </row>
    <row r="43715" spans="10:10" x14ac:dyDescent="0.25">
      <c r="J43715" t="str">
        <f t="shared" ref="J43715:J43778" si="934">B43715&amp;C43715&amp;E43715&amp;IF(C43715="Skog",F43715&amp;G43715,"")</f>
        <v/>
      </c>
    </row>
    <row r="43716" spans="10:10" x14ac:dyDescent="0.25">
      <c r="J43716" t="str">
        <f t="shared" si="934"/>
        <v/>
      </c>
    </row>
    <row r="43717" spans="10:10" x14ac:dyDescent="0.25">
      <c r="J43717" t="str">
        <f t="shared" si="934"/>
        <v/>
      </c>
    </row>
    <row r="43718" spans="10:10" x14ac:dyDescent="0.25">
      <c r="J43718" t="str">
        <f t="shared" si="934"/>
        <v/>
      </c>
    </row>
    <row r="43719" spans="10:10" x14ac:dyDescent="0.25">
      <c r="J43719" t="str">
        <f t="shared" si="934"/>
        <v/>
      </c>
    </row>
    <row r="43720" spans="10:10" x14ac:dyDescent="0.25">
      <c r="J43720" t="str">
        <f t="shared" si="934"/>
        <v/>
      </c>
    </row>
    <row r="43721" spans="10:10" x14ac:dyDescent="0.25">
      <c r="J43721" t="str">
        <f t="shared" si="934"/>
        <v/>
      </c>
    </row>
    <row r="43722" spans="10:10" x14ac:dyDescent="0.25">
      <c r="J43722" t="str">
        <f t="shared" si="934"/>
        <v/>
      </c>
    </row>
    <row r="43723" spans="10:10" x14ac:dyDescent="0.25">
      <c r="J43723" t="str">
        <f t="shared" si="934"/>
        <v/>
      </c>
    </row>
    <row r="43724" spans="10:10" x14ac:dyDescent="0.25">
      <c r="J43724" t="str">
        <f t="shared" si="934"/>
        <v/>
      </c>
    </row>
    <row r="43725" spans="10:10" x14ac:dyDescent="0.25">
      <c r="J43725" t="str">
        <f t="shared" si="934"/>
        <v/>
      </c>
    </row>
    <row r="43726" spans="10:10" x14ac:dyDescent="0.25">
      <c r="J43726" t="str">
        <f t="shared" si="934"/>
        <v/>
      </c>
    </row>
    <row r="43727" spans="10:10" x14ac:dyDescent="0.25">
      <c r="J43727" t="str">
        <f t="shared" si="934"/>
        <v/>
      </c>
    </row>
    <row r="43728" spans="10:10" x14ac:dyDescent="0.25">
      <c r="J43728" t="str">
        <f t="shared" si="934"/>
        <v/>
      </c>
    </row>
    <row r="43729" spans="10:10" x14ac:dyDescent="0.25">
      <c r="J43729" t="str">
        <f t="shared" si="934"/>
        <v/>
      </c>
    </row>
    <row r="43730" spans="10:10" x14ac:dyDescent="0.25">
      <c r="J43730" t="str">
        <f t="shared" si="934"/>
        <v/>
      </c>
    </row>
    <row r="43731" spans="10:10" x14ac:dyDescent="0.25">
      <c r="J43731" t="str">
        <f t="shared" si="934"/>
        <v/>
      </c>
    </row>
    <row r="43732" spans="10:10" x14ac:dyDescent="0.25">
      <c r="J43732" t="str">
        <f t="shared" si="934"/>
        <v/>
      </c>
    </row>
    <row r="43733" spans="10:10" x14ac:dyDescent="0.25">
      <c r="J43733" t="str">
        <f t="shared" si="934"/>
        <v/>
      </c>
    </row>
    <row r="43734" spans="10:10" x14ac:dyDescent="0.25">
      <c r="J43734" t="str">
        <f t="shared" si="934"/>
        <v/>
      </c>
    </row>
    <row r="43735" spans="10:10" x14ac:dyDescent="0.25">
      <c r="J43735" t="str">
        <f t="shared" si="934"/>
        <v/>
      </c>
    </row>
    <row r="43736" spans="10:10" x14ac:dyDescent="0.25">
      <c r="J43736" t="str">
        <f t="shared" si="934"/>
        <v/>
      </c>
    </row>
    <row r="43737" spans="10:10" x14ac:dyDescent="0.25">
      <c r="J43737" t="str">
        <f t="shared" si="934"/>
        <v/>
      </c>
    </row>
    <row r="43738" spans="10:10" x14ac:dyDescent="0.25">
      <c r="J43738" t="str">
        <f t="shared" si="934"/>
        <v/>
      </c>
    </row>
    <row r="43739" spans="10:10" x14ac:dyDescent="0.25">
      <c r="J43739" t="str">
        <f t="shared" si="934"/>
        <v/>
      </c>
    </row>
    <row r="43740" spans="10:10" x14ac:dyDescent="0.25">
      <c r="J43740" t="str">
        <f t="shared" si="934"/>
        <v/>
      </c>
    </row>
    <row r="43741" spans="10:10" x14ac:dyDescent="0.25">
      <c r="J43741" t="str">
        <f t="shared" si="934"/>
        <v/>
      </c>
    </row>
    <row r="43742" spans="10:10" x14ac:dyDescent="0.25">
      <c r="J43742" t="str">
        <f t="shared" si="934"/>
        <v/>
      </c>
    </row>
    <row r="43743" spans="10:10" x14ac:dyDescent="0.25">
      <c r="J43743" t="str">
        <f t="shared" si="934"/>
        <v/>
      </c>
    </row>
    <row r="43744" spans="10:10" x14ac:dyDescent="0.25">
      <c r="J43744" t="str">
        <f t="shared" si="934"/>
        <v/>
      </c>
    </row>
    <row r="43745" spans="10:10" x14ac:dyDescent="0.25">
      <c r="J43745" t="str">
        <f t="shared" si="934"/>
        <v/>
      </c>
    </row>
    <row r="43746" spans="10:10" x14ac:dyDescent="0.25">
      <c r="J43746" t="str">
        <f t="shared" si="934"/>
        <v/>
      </c>
    </row>
    <row r="43747" spans="10:10" x14ac:dyDescent="0.25">
      <c r="J43747" t="str">
        <f t="shared" si="934"/>
        <v/>
      </c>
    </row>
    <row r="43748" spans="10:10" x14ac:dyDescent="0.25">
      <c r="J43748" t="str">
        <f t="shared" si="934"/>
        <v/>
      </c>
    </row>
    <row r="43749" spans="10:10" x14ac:dyDescent="0.25">
      <c r="J43749" t="str">
        <f t="shared" si="934"/>
        <v/>
      </c>
    </row>
    <row r="43750" spans="10:10" x14ac:dyDescent="0.25">
      <c r="J43750" t="str">
        <f t="shared" si="934"/>
        <v/>
      </c>
    </row>
    <row r="43751" spans="10:10" x14ac:dyDescent="0.25">
      <c r="J43751" t="str">
        <f t="shared" si="934"/>
        <v/>
      </c>
    </row>
    <row r="43752" spans="10:10" x14ac:dyDescent="0.25">
      <c r="J43752" t="str">
        <f t="shared" si="934"/>
        <v/>
      </c>
    </row>
    <row r="43753" spans="10:10" x14ac:dyDescent="0.25">
      <c r="J43753" t="str">
        <f t="shared" si="934"/>
        <v/>
      </c>
    </row>
    <row r="43754" spans="10:10" x14ac:dyDescent="0.25">
      <c r="J43754" t="str">
        <f t="shared" si="934"/>
        <v/>
      </c>
    </row>
    <row r="43755" spans="10:10" x14ac:dyDescent="0.25">
      <c r="J43755" t="str">
        <f t="shared" si="934"/>
        <v/>
      </c>
    </row>
    <row r="43756" spans="10:10" x14ac:dyDescent="0.25">
      <c r="J43756" t="str">
        <f t="shared" si="934"/>
        <v/>
      </c>
    </row>
    <row r="43757" spans="10:10" x14ac:dyDescent="0.25">
      <c r="J43757" t="str">
        <f t="shared" si="934"/>
        <v/>
      </c>
    </row>
    <row r="43758" spans="10:10" x14ac:dyDescent="0.25">
      <c r="J43758" t="str">
        <f t="shared" si="934"/>
        <v/>
      </c>
    </row>
    <row r="43759" spans="10:10" x14ac:dyDescent="0.25">
      <c r="J43759" t="str">
        <f t="shared" si="934"/>
        <v/>
      </c>
    </row>
    <row r="43760" spans="10:10" x14ac:dyDescent="0.25">
      <c r="J43760" t="str">
        <f t="shared" si="934"/>
        <v/>
      </c>
    </row>
    <row r="43761" spans="10:10" x14ac:dyDescent="0.25">
      <c r="J43761" t="str">
        <f t="shared" si="934"/>
        <v/>
      </c>
    </row>
    <row r="43762" spans="10:10" x14ac:dyDescent="0.25">
      <c r="J43762" t="str">
        <f t="shared" si="934"/>
        <v/>
      </c>
    </row>
    <row r="43763" spans="10:10" x14ac:dyDescent="0.25">
      <c r="J43763" t="str">
        <f t="shared" si="934"/>
        <v/>
      </c>
    </row>
    <row r="43764" spans="10:10" x14ac:dyDescent="0.25">
      <c r="J43764" t="str">
        <f t="shared" si="934"/>
        <v/>
      </c>
    </row>
    <row r="43765" spans="10:10" x14ac:dyDescent="0.25">
      <c r="J43765" t="str">
        <f t="shared" si="934"/>
        <v/>
      </c>
    </row>
    <row r="43766" spans="10:10" x14ac:dyDescent="0.25">
      <c r="J43766" t="str">
        <f t="shared" si="934"/>
        <v/>
      </c>
    </row>
    <row r="43767" spans="10:10" x14ac:dyDescent="0.25">
      <c r="J43767" t="str">
        <f t="shared" si="934"/>
        <v/>
      </c>
    </row>
    <row r="43768" spans="10:10" x14ac:dyDescent="0.25">
      <c r="J43768" t="str">
        <f t="shared" si="934"/>
        <v/>
      </c>
    </row>
    <row r="43769" spans="10:10" x14ac:dyDescent="0.25">
      <c r="J43769" t="str">
        <f t="shared" si="934"/>
        <v/>
      </c>
    </row>
    <row r="43770" spans="10:10" x14ac:dyDescent="0.25">
      <c r="J43770" t="str">
        <f t="shared" si="934"/>
        <v/>
      </c>
    </row>
    <row r="43771" spans="10:10" x14ac:dyDescent="0.25">
      <c r="J43771" t="str">
        <f t="shared" si="934"/>
        <v/>
      </c>
    </row>
    <row r="43772" spans="10:10" x14ac:dyDescent="0.25">
      <c r="J43772" t="str">
        <f t="shared" si="934"/>
        <v/>
      </c>
    </row>
    <row r="43773" spans="10:10" x14ac:dyDescent="0.25">
      <c r="J43773" t="str">
        <f t="shared" si="934"/>
        <v/>
      </c>
    </row>
    <row r="43774" spans="10:10" x14ac:dyDescent="0.25">
      <c r="J43774" t="str">
        <f t="shared" si="934"/>
        <v/>
      </c>
    </row>
    <row r="43775" spans="10:10" x14ac:dyDescent="0.25">
      <c r="J43775" t="str">
        <f t="shared" si="934"/>
        <v/>
      </c>
    </row>
    <row r="43776" spans="10:10" x14ac:dyDescent="0.25">
      <c r="J43776" t="str">
        <f t="shared" si="934"/>
        <v/>
      </c>
    </row>
    <row r="43777" spans="10:10" x14ac:dyDescent="0.25">
      <c r="J43777" t="str">
        <f t="shared" si="934"/>
        <v/>
      </c>
    </row>
    <row r="43778" spans="10:10" x14ac:dyDescent="0.25">
      <c r="J43778" t="str">
        <f t="shared" si="934"/>
        <v/>
      </c>
    </row>
    <row r="43779" spans="10:10" x14ac:dyDescent="0.25">
      <c r="J43779" t="str">
        <f t="shared" ref="J43779:J43842" si="935">B43779&amp;C43779&amp;E43779&amp;IF(C43779="Skog",F43779&amp;G43779,"")</f>
        <v/>
      </c>
    </row>
    <row r="43780" spans="10:10" x14ac:dyDescent="0.25">
      <c r="J43780" t="str">
        <f t="shared" si="935"/>
        <v/>
      </c>
    </row>
    <row r="43781" spans="10:10" x14ac:dyDescent="0.25">
      <c r="J43781" t="str">
        <f t="shared" si="935"/>
        <v/>
      </c>
    </row>
    <row r="43782" spans="10:10" x14ac:dyDescent="0.25">
      <c r="J43782" t="str">
        <f t="shared" si="935"/>
        <v/>
      </c>
    </row>
    <row r="43783" spans="10:10" x14ac:dyDescent="0.25">
      <c r="J43783" t="str">
        <f t="shared" si="935"/>
        <v/>
      </c>
    </row>
    <row r="43784" spans="10:10" x14ac:dyDescent="0.25">
      <c r="J43784" t="str">
        <f t="shared" si="935"/>
        <v/>
      </c>
    </row>
    <row r="43785" spans="10:10" x14ac:dyDescent="0.25">
      <c r="J43785" t="str">
        <f t="shared" si="935"/>
        <v/>
      </c>
    </row>
    <row r="43786" spans="10:10" x14ac:dyDescent="0.25">
      <c r="J43786" t="str">
        <f t="shared" si="935"/>
        <v/>
      </c>
    </row>
    <row r="43787" spans="10:10" x14ac:dyDescent="0.25">
      <c r="J43787" t="str">
        <f t="shared" si="935"/>
        <v/>
      </c>
    </row>
    <row r="43788" spans="10:10" x14ac:dyDescent="0.25">
      <c r="J43788" t="str">
        <f t="shared" si="935"/>
        <v/>
      </c>
    </row>
    <row r="43789" spans="10:10" x14ac:dyDescent="0.25">
      <c r="J43789" t="str">
        <f t="shared" si="935"/>
        <v/>
      </c>
    </row>
    <row r="43790" spans="10:10" x14ac:dyDescent="0.25">
      <c r="J43790" t="str">
        <f t="shared" si="935"/>
        <v/>
      </c>
    </row>
    <row r="43791" spans="10:10" x14ac:dyDescent="0.25">
      <c r="J43791" t="str">
        <f t="shared" si="935"/>
        <v/>
      </c>
    </row>
    <row r="43792" spans="10:10" x14ac:dyDescent="0.25">
      <c r="J43792" t="str">
        <f t="shared" si="935"/>
        <v/>
      </c>
    </row>
    <row r="43793" spans="10:10" x14ac:dyDescent="0.25">
      <c r="J43793" t="str">
        <f t="shared" si="935"/>
        <v/>
      </c>
    </row>
    <row r="43794" spans="10:10" x14ac:dyDescent="0.25">
      <c r="J43794" t="str">
        <f t="shared" si="935"/>
        <v/>
      </c>
    </row>
    <row r="43795" spans="10:10" x14ac:dyDescent="0.25">
      <c r="J43795" t="str">
        <f t="shared" si="935"/>
        <v/>
      </c>
    </row>
    <row r="43796" spans="10:10" x14ac:dyDescent="0.25">
      <c r="J43796" t="str">
        <f t="shared" si="935"/>
        <v/>
      </c>
    </row>
    <row r="43797" spans="10:10" x14ac:dyDescent="0.25">
      <c r="J43797" t="str">
        <f t="shared" si="935"/>
        <v/>
      </c>
    </row>
    <row r="43798" spans="10:10" x14ac:dyDescent="0.25">
      <c r="J43798" t="str">
        <f t="shared" si="935"/>
        <v/>
      </c>
    </row>
    <row r="43799" spans="10:10" x14ac:dyDescent="0.25">
      <c r="J43799" t="str">
        <f t="shared" si="935"/>
        <v/>
      </c>
    </row>
    <row r="43800" spans="10:10" x14ac:dyDescent="0.25">
      <c r="J43800" t="str">
        <f t="shared" si="935"/>
        <v/>
      </c>
    </row>
    <row r="43801" spans="10:10" x14ac:dyDescent="0.25">
      <c r="J43801" t="str">
        <f t="shared" si="935"/>
        <v/>
      </c>
    </row>
    <row r="43802" spans="10:10" x14ac:dyDescent="0.25">
      <c r="J43802" t="str">
        <f t="shared" si="935"/>
        <v/>
      </c>
    </row>
    <row r="43803" spans="10:10" x14ac:dyDescent="0.25">
      <c r="J43803" t="str">
        <f t="shared" si="935"/>
        <v/>
      </c>
    </row>
    <row r="43804" spans="10:10" x14ac:dyDescent="0.25">
      <c r="J43804" t="str">
        <f t="shared" si="935"/>
        <v/>
      </c>
    </row>
    <row r="43805" spans="10:10" x14ac:dyDescent="0.25">
      <c r="J43805" t="str">
        <f t="shared" si="935"/>
        <v/>
      </c>
    </row>
    <row r="43806" spans="10:10" x14ac:dyDescent="0.25">
      <c r="J43806" t="str">
        <f t="shared" si="935"/>
        <v/>
      </c>
    </row>
    <row r="43807" spans="10:10" x14ac:dyDescent="0.25">
      <c r="J43807" t="str">
        <f t="shared" si="935"/>
        <v/>
      </c>
    </row>
    <row r="43808" spans="10:10" x14ac:dyDescent="0.25">
      <c r="J43808" t="str">
        <f t="shared" si="935"/>
        <v/>
      </c>
    </row>
    <row r="43809" spans="10:10" x14ac:dyDescent="0.25">
      <c r="J43809" t="str">
        <f t="shared" si="935"/>
        <v/>
      </c>
    </row>
    <row r="43810" spans="10:10" x14ac:dyDescent="0.25">
      <c r="J43810" t="str">
        <f t="shared" si="935"/>
        <v/>
      </c>
    </row>
    <row r="43811" spans="10:10" x14ac:dyDescent="0.25">
      <c r="J43811" t="str">
        <f t="shared" si="935"/>
        <v/>
      </c>
    </row>
    <row r="43812" spans="10:10" x14ac:dyDescent="0.25">
      <c r="J43812" t="str">
        <f t="shared" si="935"/>
        <v/>
      </c>
    </row>
    <row r="43813" spans="10:10" x14ac:dyDescent="0.25">
      <c r="J43813" t="str">
        <f t="shared" si="935"/>
        <v/>
      </c>
    </row>
    <row r="43814" spans="10:10" x14ac:dyDescent="0.25">
      <c r="J43814" t="str">
        <f t="shared" si="935"/>
        <v/>
      </c>
    </row>
    <row r="43815" spans="10:10" x14ac:dyDescent="0.25">
      <c r="J43815" t="str">
        <f t="shared" si="935"/>
        <v/>
      </c>
    </row>
    <row r="43816" spans="10:10" x14ac:dyDescent="0.25">
      <c r="J43816" t="str">
        <f t="shared" si="935"/>
        <v/>
      </c>
    </row>
    <row r="43817" spans="10:10" x14ac:dyDescent="0.25">
      <c r="J43817" t="str">
        <f t="shared" si="935"/>
        <v/>
      </c>
    </row>
    <row r="43818" spans="10:10" x14ac:dyDescent="0.25">
      <c r="J43818" t="str">
        <f t="shared" si="935"/>
        <v/>
      </c>
    </row>
    <row r="43819" spans="10:10" x14ac:dyDescent="0.25">
      <c r="J43819" t="str">
        <f t="shared" si="935"/>
        <v/>
      </c>
    </row>
    <row r="43820" spans="10:10" x14ac:dyDescent="0.25">
      <c r="J43820" t="str">
        <f t="shared" si="935"/>
        <v/>
      </c>
    </row>
    <row r="43821" spans="10:10" x14ac:dyDescent="0.25">
      <c r="J43821" t="str">
        <f t="shared" si="935"/>
        <v/>
      </c>
    </row>
    <row r="43822" spans="10:10" x14ac:dyDescent="0.25">
      <c r="J43822" t="str">
        <f t="shared" si="935"/>
        <v/>
      </c>
    </row>
    <row r="43823" spans="10:10" x14ac:dyDescent="0.25">
      <c r="J43823" t="str">
        <f t="shared" si="935"/>
        <v/>
      </c>
    </row>
    <row r="43824" spans="10:10" x14ac:dyDescent="0.25">
      <c r="J43824" t="str">
        <f t="shared" si="935"/>
        <v/>
      </c>
    </row>
    <row r="43825" spans="10:10" x14ac:dyDescent="0.25">
      <c r="J43825" t="str">
        <f t="shared" si="935"/>
        <v/>
      </c>
    </row>
    <row r="43826" spans="10:10" x14ac:dyDescent="0.25">
      <c r="J43826" t="str">
        <f t="shared" si="935"/>
        <v/>
      </c>
    </row>
    <row r="43827" spans="10:10" x14ac:dyDescent="0.25">
      <c r="J43827" t="str">
        <f t="shared" si="935"/>
        <v/>
      </c>
    </row>
    <row r="43828" spans="10:10" x14ac:dyDescent="0.25">
      <c r="J43828" t="str">
        <f t="shared" si="935"/>
        <v/>
      </c>
    </row>
    <row r="43829" spans="10:10" x14ac:dyDescent="0.25">
      <c r="J43829" t="str">
        <f t="shared" si="935"/>
        <v/>
      </c>
    </row>
    <row r="43830" spans="10:10" x14ac:dyDescent="0.25">
      <c r="J43830" t="str">
        <f t="shared" si="935"/>
        <v/>
      </c>
    </row>
    <row r="43831" spans="10:10" x14ac:dyDescent="0.25">
      <c r="J43831" t="str">
        <f t="shared" si="935"/>
        <v/>
      </c>
    </row>
    <row r="43832" spans="10:10" x14ac:dyDescent="0.25">
      <c r="J43832" t="str">
        <f t="shared" si="935"/>
        <v/>
      </c>
    </row>
    <row r="43833" spans="10:10" x14ac:dyDescent="0.25">
      <c r="J43833" t="str">
        <f t="shared" si="935"/>
        <v/>
      </c>
    </row>
    <row r="43834" spans="10:10" x14ac:dyDescent="0.25">
      <c r="J43834" t="str">
        <f t="shared" si="935"/>
        <v/>
      </c>
    </row>
    <row r="43835" spans="10:10" x14ac:dyDescent="0.25">
      <c r="J43835" t="str">
        <f t="shared" si="935"/>
        <v/>
      </c>
    </row>
    <row r="43836" spans="10:10" x14ac:dyDescent="0.25">
      <c r="J43836" t="str">
        <f t="shared" si="935"/>
        <v/>
      </c>
    </row>
    <row r="43837" spans="10:10" x14ac:dyDescent="0.25">
      <c r="J43837" t="str">
        <f t="shared" si="935"/>
        <v/>
      </c>
    </row>
    <row r="43838" spans="10:10" x14ac:dyDescent="0.25">
      <c r="J43838" t="str">
        <f t="shared" si="935"/>
        <v/>
      </c>
    </row>
    <row r="43839" spans="10:10" x14ac:dyDescent="0.25">
      <c r="J43839" t="str">
        <f t="shared" si="935"/>
        <v/>
      </c>
    </row>
    <row r="43840" spans="10:10" x14ac:dyDescent="0.25">
      <c r="J43840" t="str">
        <f t="shared" si="935"/>
        <v/>
      </c>
    </row>
    <row r="43841" spans="10:10" x14ac:dyDescent="0.25">
      <c r="J43841" t="str">
        <f t="shared" si="935"/>
        <v/>
      </c>
    </row>
    <row r="43842" spans="10:10" x14ac:dyDescent="0.25">
      <c r="J43842" t="str">
        <f t="shared" si="935"/>
        <v/>
      </c>
    </row>
    <row r="43843" spans="10:10" x14ac:dyDescent="0.25">
      <c r="J43843" t="str">
        <f t="shared" ref="J43843:J43906" si="936">B43843&amp;C43843&amp;E43843&amp;IF(C43843="Skog",F43843&amp;G43843,"")</f>
        <v/>
      </c>
    </row>
    <row r="43844" spans="10:10" x14ac:dyDescent="0.25">
      <c r="J43844" t="str">
        <f t="shared" si="936"/>
        <v/>
      </c>
    </row>
    <row r="43845" spans="10:10" x14ac:dyDescent="0.25">
      <c r="J43845" t="str">
        <f t="shared" si="936"/>
        <v/>
      </c>
    </row>
    <row r="43846" spans="10:10" x14ac:dyDescent="0.25">
      <c r="J43846" t="str">
        <f t="shared" si="936"/>
        <v/>
      </c>
    </row>
    <row r="43847" spans="10:10" x14ac:dyDescent="0.25">
      <c r="J43847" t="str">
        <f t="shared" si="936"/>
        <v/>
      </c>
    </row>
    <row r="43848" spans="10:10" x14ac:dyDescent="0.25">
      <c r="J43848" t="str">
        <f t="shared" si="936"/>
        <v/>
      </c>
    </row>
    <row r="43849" spans="10:10" x14ac:dyDescent="0.25">
      <c r="J43849" t="str">
        <f t="shared" si="936"/>
        <v/>
      </c>
    </row>
    <row r="43850" spans="10:10" x14ac:dyDescent="0.25">
      <c r="J43850" t="str">
        <f t="shared" si="936"/>
        <v/>
      </c>
    </row>
    <row r="43851" spans="10:10" x14ac:dyDescent="0.25">
      <c r="J43851" t="str">
        <f t="shared" si="936"/>
        <v/>
      </c>
    </row>
    <row r="43852" spans="10:10" x14ac:dyDescent="0.25">
      <c r="J43852" t="str">
        <f t="shared" si="936"/>
        <v/>
      </c>
    </row>
    <row r="43853" spans="10:10" x14ac:dyDescent="0.25">
      <c r="J43853" t="str">
        <f t="shared" si="936"/>
        <v/>
      </c>
    </row>
    <row r="43854" spans="10:10" x14ac:dyDescent="0.25">
      <c r="J43854" t="str">
        <f t="shared" si="936"/>
        <v/>
      </c>
    </row>
    <row r="43855" spans="10:10" x14ac:dyDescent="0.25">
      <c r="J43855" t="str">
        <f t="shared" si="936"/>
        <v/>
      </c>
    </row>
    <row r="43856" spans="10:10" x14ac:dyDescent="0.25">
      <c r="J43856" t="str">
        <f t="shared" si="936"/>
        <v/>
      </c>
    </row>
    <row r="43857" spans="10:10" x14ac:dyDescent="0.25">
      <c r="J43857" t="str">
        <f t="shared" si="936"/>
        <v/>
      </c>
    </row>
    <row r="43858" spans="10:10" x14ac:dyDescent="0.25">
      <c r="J43858" t="str">
        <f t="shared" si="936"/>
        <v/>
      </c>
    </row>
    <row r="43859" spans="10:10" x14ac:dyDescent="0.25">
      <c r="J43859" t="str">
        <f t="shared" si="936"/>
        <v/>
      </c>
    </row>
    <row r="43860" spans="10:10" x14ac:dyDescent="0.25">
      <c r="J43860" t="str">
        <f t="shared" si="936"/>
        <v/>
      </c>
    </row>
    <row r="43861" spans="10:10" x14ac:dyDescent="0.25">
      <c r="J43861" t="str">
        <f t="shared" si="936"/>
        <v/>
      </c>
    </row>
    <row r="43862" spans="10:10" x14ac:dyDescent="0.25">
      <c r="J43862" t="str">
        <f t="shared" si="936"/>
        <v/>
      </c>
    </row>
    <row r="43863" spans="10:10" x14ac:dyDescent="0.25">
      <c r="J43863" t="str">
        <f t="shared" si="936"/>
        <v/>
      </c>
    </row>
    <row r="43864" spans="10:10" x14ac:dyDescent="0.25">
      <c r="J43864" t="str">
        <f t="shared" si="936"/>
        <v/>
      </c>
    </row>
    <row r="43865" spans="10:10" x14ac:dyDescent="0.25">
      <c r="J43865" t="str">
        <f t="shared" si="936"/>
        <v/>
      </c>
    </row>
    <row r="43866" spans="10:10" x14ac:dyDescent="0.25">
      <c r="J43866" t="str">
        <f t="shared" si="936"/>
        <v/>
      </c>
    </row>
    <row r="43867" spans="10:10" x14ac:dyDescent="0.25">
      <c r="J43867" t="str">
        <f t="shared" si="936"/>
        <v/>
      </c>
    </row>
    <row r="43868" spans="10:10" x14ac:dyDescent="0.25">
      <c r="J43868" t="str">
        <f t="shared" si="936"/>
        <v/>
      </c>
    </row>
    <row r="43869" spans="10:10" x14ac:dyDescent="0.25">
      <c r="J43869" t="str">
        <f t="shared" si="936"/>
        <v/>
      </c>
    </row>
    <row r="43870" spans="10:10" x14ac:dyDescent="0.25">
      <c r="J43870" t="str">
        <f t="shared" si="936"/>
        <v/>
      </c>
    </row>
    <row r="43871" spans="10:10" x14ac:dyDescent="0.25">
      <c r="J43871" t="str">
        <f t="shared" si="936"/>
        <v/>
      </c>
    </row>
    <row r="43872" spans="10:10" x14ac:dyDescent="0.25">
      <c r="J43872" t="str">
        <f t="shared" si="936"/>
        <v/>
      </c>
    </row>
    <row r="43873" spans="10:10" x14ac:dyDescent="0.25">
      <c r="J43873" t="str">
        <f t="shared" si="936"/>
        <v/>
      </c>
    </row>
    <row r="43874" spans="10:10" x14ac:dyDescent="0.25">
      <c r="J43874" t="str">
        <f t="shared" si="936"/>
        <v/>
      </c>
    </row>
    <row r="43875" spans="10:10" x14ac:dyDescent="0.25">
      <c r="J43875" t="str">
        <f t="shared" si="936"/>
        <v/>
      </c>
    </row>
    <row r="43876" spans="10:10" x14ac:dyDescent="0.25">
      <c r="J43876" t="str">
        <f t="shared" si="936"/>
        <v/>
      </c>
    </row>
    <row r="43877" spans="10:10" x14ac:dyDescent="0.25">
      <c r="J43877" t="str">
        <f t="shared" si="936"/>
        <v/>
      </c>
    </row>
    <row r="43878" spans="10:10" x14ac:dyDescent="0.25">
      <c r="J43878" t="str">
        <f t="shared" si="936"/>
        <v/>
      </c>
    </row>
    <row r="43879" spans="10:10" x14ac:dyDescent="0.25">
      <c r="J43879" t="str">
        <f t="shared" si="936"/>
        <v/>
      </c>
    </row>
    <row r="43880" spans="10:10" x14ac:dyDescent="0.25">
      <c r="J43880" t="str">
        <f t="shared" si="936"/>
        <v/>
      </c>
    </row>
    <row r="43881" spans="10:10" x14ac:dyDescent="0.25">
      <c r="J43881" t="str">
        <f t="shared" si="936"/>
        <v/>
      </c>
    </row>
    <row r="43882" spans="10:10" x14ac:dyDescent="0.25">
      <c r="J43882" t="str">
        <f t="shared" si="936"/>
        <v/>
      </c>
    </row>
    <row r="43883" spans="10:10" x14ac:dyDescent="0.25">
      <c r="J43883" t="str">
        <f t="shared" si="936"/>
        <v/>
      </c>
    </row>
    <row r="43884" spans="10:10" x14ac:dyDescent="0.25">
      <c r="J43884" t="str">
        <f t="shared" si="936"/>
        <v/>
      </c>
    </row>
    <row r="43885" spans="10:10" x14ac:dyDescent="0.25">
      <c r="J43885" t="str">
        <f t="shared" si="936"/>
        <v/>
      </c>
    </row>
    <row r="43886" spans="10:10" x14ac:dyDescent="0.25">
      <c r="J43886" t="str">
        <f t="shared" si="936"/>
        <v/>
      </c>
    </row>
    <row r="43887" spans="10:10" x14ac:dyDescent="0.25">
      <c r="J43887" t="str">
        <f t="shared" si="936"/>
        <v/>
      </c>
    </row>
    <row r="43888" spans="10:10" x14ac:dyDescent="0.25">
      <c r="J43888" t="str">
        <f t="shared" si="936"/>
        <v/>
      </c>
    </row>
    <row r="43889" spans="10:10" x14ac:dyDescent="0.25">
      <c r="J43889" t="str">
        <f t="shared" si="936"/>
        <v/>
      </c>
    </row>
    <row r="43890" spans="10:10" x14ac:dyDescent="0.25">
      <c r="J43890" t="str">
        <f t="shared" si="936"/>
        <v/>
      </c>
    </row>
    <row r="43891" spans="10:10" x14ac:dyDescent="0.25">
      <c r="J43891" t="str">
        <f t="shared" si="936"/>
        <v/>
      </c>
    </row>
    <row r="43892" spans="10:10" x14ac:dyDescent="0.25">
      <c r="J43892" t="str">
        <f t="shared" si="936"/>
        <v/>
      </c>
    </row>
    <row r="43893" spans="10:10" x14ac:dyDescent="0.25">
      <c r="J43893" t="str">
        <f t="shared" si="936"/>
        <v/>
      </c>
    </row>
    <row r="43894" spans="10:10" x14ac:dyDescent="0.25">
      <c r="J43894" t="str">
        <f t="shared" si="936"/>
        <v/>
      </c>
    </row>
    <row r="43895" spans="10:10" x14ac:dyDescent="0.25">
      <c r="J43895" t="str">
        <f t="shared" si="936"/>
        <v/>
      </c>
    </row>
    <row r="43896" spans="10:10" x14ac:dyDescent="0.25">
      <c r="J43896" t="str">
        <f t="shared" si="936"/>
        <v/>
      </c>
    </row>
    <row r="43897" spans="10:10" x14ac:dyDescent="0.25">
      <c r="J43897" t="str">
        <f t="shared" si="936"/>
        <v/>
      </c>
    </row>
    <row r="43898" spans="10:10" x14ac:dyDescent="0.25">
      <c r="J43898" t="str">
        <f t="shared" si="936"/>
        <v/>
      </c>
    </row>
    <row r="43899" spans="10:10" x14ac:dyDescent="0.25">
      <c r="J43899" t="str">
        <f t="shared" si="936"/>
        <v/>
      </c>
    </row>
    <row r="43900" spans="10:10" x14ac:dyDescent="0.25">
      <c r="J43900" t="str">
        <f t="shared" si="936"/>
        <v/>
      </c>
    </row>
    <row r="43901" spans="10:10" x14ac:dyDescent="0.25">
      <c r="J43901" t="str">
        <f t="shared" si="936"/>
        <v/>
      </c>
    </row>
    <row r="43902" spans="10:10" x14ac:dyDescent="0.25">
      <c r="J43902" t="str">
        <f t="shared" si="936"/>
        <v/>
      </c>
    </row>
    <row r="43903" spans="10:10" x14ac:dyDescent="0.25">
      <c r="J43903" t="str">
        <f t="shared" si="936"/>
        <v/>
      </c>
    </row>
    <row r="43904" spans="10:10" x14ac:dyDescent="0.25">
      <c r="J43904" t="str">
        <f t="shared" si="936"/>
        <v/>
      </c>
    </row>
    <row r="43905" spans="10:10" x14ac:dyDescent="0.25">
      <c r="J43905" t="str">
        <f t="shared" si="936"/>
        <v/>
      </c>
    </row>
    <row r="43906" spans="10:10" x14ac:dyDescent="0.25">
      <c r="J43906" t="str">
        <f t="shared" si="936"/>
        <v/>
      </c>
    </row>
    <row r="43907" spans="10:10" x14ac:dyDescent="0.25">
      <c r="J43907" t="str">
        <f t="shared" ref="J43907:J43970" si="937">B43907&amp;C43907&amp;E43907&amp;IF(C43907="Skog",F43907&amp;G43907,"")</f>
        <v/>
      </c>
    </row>
    <row r="43908" spans="10:10" x14ac:dyDescent="0.25">
      <c r="J43908" t="str">
        <f t="shared" si="937"/>
        <v/>
      </c>
    </row>
    <row r="43909" spans="10:10" x14ac:dyDescent="0.25">
      <c r="J43909" t="str">
        <f t="shared" si="937"/>
        <v/>
      </c>
    </row>
    <row r="43910" spans="10:10" x14ac:dyDescent="0.25">
      <c r="J43910" t="str">
        <f t="shared" si="937"/>
        <v/>
      </c>
    </row>
    <row r="43911" spans="10:10" x14ac:dyDescent="0.25">
      <c r="J43911" t="str">
        <f t="shared" si="937"/>
        <v/>
      </c>
    </row>
    <row r="43912" spans="10:10" x14ac:dyDescent="0.25">
      <c r="J43912" t="str">
        <f t="shared" si="937"/>
        <v/>
      </c>
    </row>
    <row r="43913" spans="10:10" x14ac:dyDescent="0.25">
      <c r="J43913" t="str">
        <f t="shared" si="937"/>
        <v/>
      </c>
    </row>
    <row r="43914" spans="10:10" x14ac:dyDescent="0.25">
      <c r="J43914" t="str">
        <f t="shared" si="937"/>
        <v/>
      </c>
    </row>
    <row r="43915" spans="10:10" x14ac:dyDescent="0.25">
      <c r="J43915" t="str">
        <f t="shared" si="937"/>
        <v/>
      </c>
    </row>
    <row r="43916" spans="10:10" x14ac:dyDescent="0.25">
      <c r="J43916" t="str">
        <f t="shared" si="937"/>
        <v/>
      </c>
    </row>
    <row r="43917" spans="10:10" x14ac:dyDescent="0.25">
      <c r="J43917" t="str">
        <f t="shared" si="937"/>
        <v/>
      </c>
    </row>
    <row r="43918" spans="10:10" x14ac:dyDescent="0.25">
      <c r="J43918" t="str">
        <f t="shared" si="937"/>
        <v/>
      </c>
    </row>
    <row r="43919" spans="10:10" x14ac:dyDescent="0.25">
      <c r="J43919" t="str">
        <f t="shared" si="937"/>
        <v/>
      </c>
    </row>
    <row r="43920" spans="10:10" x14ac:dyDescent="0.25">
      <c r="J43920" t="str">
        <f t="shared" si="937"/>
        <v/>
      </c>
    </row>
    <row r="43921" spans="10:10" x14ac:dyDescent="0.25">
      <c r="J43921" t="str">
        <f t="shared" si="937"/>
        <v/>
      </c>
    </row>
    <row r="43922" spans="10:10" x14ac:dyDescent="0.25">
      <c r="J43922" t="str">
        <f t="shared" si="937"/>
        <v/>
      </c>
    </row>
    <row r="43923" spans="10:10" x14ac:dyDescent="0.25">
      <c r="J43923" t="str">
        <f t="shared" si="937"/>
        <v/>
      </c>
    </row>
    <row r="43924" spans="10:10" x14ac:dyDescent="0.25">
      <c r="J43924" t="str">
        <f t="shared" si="937"/>
        <v/>
      </c>
    </row>
    <row r="43925" spans="10:10" x14ac:dyDescent="0.25">
      <c r="J43925" t="str">
        <f t="shared" si="937"/>
        <v/>
      </c>
    </row>
    <row r="43926" spans="10:10" x14ac:dyDescent="0.25">
      <c r="J43926" t="str">
        <f t="shared" si="937"/>
        <v/>
      </c>
    </row>
    <row r="43927" spans="10:10" x14ac:dyDescent="0.25">
      <c r="J43927" t="str">
        <f t="shared" si="937"/>
        <v/>
      </c>
    </row>
    <row r="43928" spans="10:10" x14ac:dyDescent="0.25">
      <c r="J43928" t="str">
        <f t="shared" si="937"/>
        <v/>
      </c>
    </row>
    <row r="43929" spans="10:10" x14ac:dyDescent="0.25">
      <c r="J43929" t="str">
        <f t="shared" si="937"/>
        <v/>
      </c>
    </row>
    <row r="43930" spans="10:10" x14ac:dyDescent="0.25">
      <c r="J43930" t="str">
        <f t="shared" si="937"/>
        <v/>
      </c>
    </row>
    <row r="43931" spans="10:10" x14ac:dyDescent="0.25">
      <c r="J43931" t="str">
        <f t="shared" si="937"/>
        <v/>
      </c>
    </row>
    <row r="43932" spans="10:10" x14ac:dyDescent="0.25">
      <c r="J43932" t="str">
        <f t="shared" si="937"/>
        <v/>
      </c>
    </row>
    <row r="43933" spans="10:10" x14ac:dyDescent="0.25">
      <c r="J43933" t="str">
        <f t="shared" si="937"/>
        <v/>
      </c>
    </row>
    <row r="43934" spans="10:10" x14ac:dyDescent="0.25">
      <c r="J43934" t="str">
        <f t="shared" si="937"/>
        <v/>
      </c>
    </row>
    <row r="43935" spans="10:10" x14ac:dyDescent="0.25">
      <c r="J43935" t="str">
        <f t="shared" si="937"/>
        <v/>
      </c>
    </row>
    <row r="43936" spans="10:10" x14ac:dyDescent="0.25">
      <c r="J43936" t="str">
        <f t="shared" si="937"/>
        <v/>
      </c>
    </row>
    <row r="43937" spans="10:10" x14ac:dyDescent="0.25">
      <c r="J43937" t="str">
        <f t="shared" si="937"/>
        <v/>
      </c>
    </row>
    <row r="43938" spans="10:10" x14ac:dyDescent="0.25">
      <c r="J43938" t="str">
        <f t="shared" si="937"/>
        <v/>
      </c>
    </row>
    <row r="43939" spans="10:10" x14ac:dyDescent="0.25">
      <c r="J43939" t="str">
        <f t="shared" si="937"/>
        <v/>
      </c>
    </row>
    <row r="43940" spans="10:10" x14ac:dyDescent="0.25">
      <c r="J43940" t="str">
        <f t="shared" si="937"/>
        <v/>
      </c>
    </row>
    <row r="43941" spans="10:10" x14ac:dyDescent="0.25">
      <c r="J43941" t="str">
        <f t="shared" si="937"/>
        <v/>
      </c>
    </row>
    <row r="43942" spans="10:10" x14ac:dyDescent="0.25">
      <c r="J43942" t="str">
        <f t="shared" si="937"/>
        <v/>
      </c>
    </row>
    <row r="43943" spans="10:10" x14ac:dyDescent="0.25">
      <c r="J43943" t="str">
        <f t="shared" si="937"/>
        <v/>
      </c>
    </row>
    <row r="43944" spans="10:10" x14ac:dyDescent="0.25">
      <c r="J43944" t="str">
        <f t="shared" si="937"/>
        <v/>
      </c>
    </row>
    <row r="43945" spans="10:10" x14ac:dyDescent="0.25">
      <c r="J43945" t="str">
        <f t="shared" si="937"/>
        <v/>
      </c>
    </row>
    <row r="43946" spans="10:10" x14ac:dyDescent="0.25">
      <c r="J43946" t="str">
        <f t="shared" si="937"/>
        <v/>
      </c>
    </row>
    <row r="43947" spans="10:10" x14ac:dyDescent="0.25">
      <c r="J43947" t="str">
        <f t="shared" si="937"/>
        <v/>
      </c>
    </row>
    <row r="43948" spans="10:10" x14ac:dyDescent="0.25">
      <c r="J43948" t="str">
        <f t="shared" si="937"/>
        <v/>
      </c>
    </row>
    <row r="43949" spans="10:10" x14ac:dyDescent="0.25">
      <c r="J43949" t="str">
        <f t="shared" si="937"/>
        <v/>
      </c>
    </row>
    <row r="43950" spans="10:10" x14ac:dyDescent="0.25">
      <c r="J43950" t="str">
        <f t="shared" si="937"/>
        <v/>
      </c>
    </row>
    <row r="43951" spans="10:10" x14ac:dyDescent="0.25">
      <c r="J43951" t="str">
        <f t="shared" si="937"/>
        <v/>
      </c>
    </row>
    <row r="43952" spans="10:10" x14ac:dyDescent="0.25">
      <c r="J43952" t="str">
        <f t="shared" si="937"/>
        <v/>
      </c>
    </row>
    <row r="43953" spans="10:10" x14ac:dyDescent="0.25">
      <c r="J43953" t="str">
        <f t="shared" si="937"/>
        <v/>
      </c>
    </row>
    <row r="43954" spans="10:10" x14ac:dyDescent="0.25">
      <c r="J43954" t="str">
        <f t="shared" si="937"/>
        <v/>
      </c>
    </row>
    <row r="43955" spans="10:10" x14ac:dyDescent="0.25">
      <c r="J43955" t="str">
        <f t="shared" si="937"/>
        <v/>
      </c>
    </row>
    <row r="43956" spans="10:10" x14ac:dyDescent="0.25">
      <c r="J43956" t="str">
        <f t="shared" si="937"/>
        <v/>
      </c>
    </row>
    <row r="43957" spans="10:10" x14ac:dyDescent="0.25">
      <c r="J43957" t="str">
        <f t="shared" si="937"/>
        <v/>
      </c>
    </row>
    <row r="43958" spans="10:10" x14ac:dyDescent="0.25">
      <c r="J43958" t="str">
        <f t="shared" si="937"/>
        <v/>
      </c>
    </row>
    <row r="43959" spans="10:10" x14ac:dyDescent="0.25">
      <c r="J43959" t="str">
        <f t="shared" si="937"/>
        <v/>
      </c>
    </row>
    <row r="43960" spans="10:10" x14ac:dyDescent="0.25">
      <c r="J43960" t="str">
        <f t="shared" si="937"/>
        <v/>
      </c>
    </row>
    <row r="43961" spans="10:10" x14ac:dyDescent="0.25">
      <c r="J43961" t="str">
        <f t="shared" si="937"/>
        <v/>
      </c>
    </row>
    <row r="43962" spans="10:10" x14ac:dyDescent="0.25">
      <c r="J43962" t="str">
        <f t="shared" si="937"/>
        <v/>
      </c>
    </row>
    <row r="43963" spans="10:10" x14ac:dyDescent="0.25">
      <c r="J43963" t="str">
        <f t="shared" si="937"/>
        <v/>
      </c>
    </row>
    <row r="43964" spans="10:10" x14ac:dyDescent="0.25">
      <c r="J43964" t="str">
        <f t="shared" si="937"/>
        <v/>
      </c>
    </row>
    <row r="43965" spans="10:10" x14ac:dyDescent="0.25">
      <c r="J43965" t="str">
        <f t="shared" si="937"/>
        <v/>
      </c>
    </row>
    <row r="43966" spans="10:10" x14ac:dyDescent="0.25">
      <c r="J43966" t="str">
        <f t="shared" si="937"/>
        <v/>
      </c>
    </row>
    <row r="43967" spans="10:10" x14ac:dyDescent="0.25">
      <c r="J43967" t="str">
        <f t="shared" si="937"/>
        <v/>
      </c>
    </row>
    <row r="43968" spans="10:10" x14ac:dyDescent="0.25">
      <c r="J43968" t="str">
        <f t="shared" si="937"/>
        <v/>
      </c>
    </row>
    <row r="43969" spans="10:10" x14ac:dyDescent="0.25">
      <c r="J43969" t="str">
        <f t="shared" si="937"/>
        <v/>
      </c>
    </row>
    <row r="43970" spans="10:10" x14ac:dyDescent="0.25">
      <c r="J43970" t="str">
        <f t="shared" si="937"/>
        <v/>
      </c>
    </row>
    <row r="43971" spans="10:10" x14ac:dyDescent="0.25">
      <c r="J43971" t="str">
        <f t="shared" ref="J43971:J44034" si="938">B43971&amp;C43971&amp;E43971&amp;IF(C43971="Skog",F43971&amp;G43971,"")</f>
        <v/>
      </c>
    </row>
    <row r="43972" spans="10:10" x14ac:dyDescent="0.25">
      <c r="J43972" t="str">
        <f t="shared" si="938"/>
        <v/>
      </c>
    </row>
    <row r="43973" spans="10:10" x14ac:dyDescent="0.25">
      <c r="J43973" t="str">
        <f t="shared" si="938"/>
        <v/>
      </c>
    </row>
    <row r="43974" spans="10:10" x14ac:dyDescent="0.25">
      <c r="J43974" t="str">
        <f t="shared" si="938"/>
        <v/>
      </c>
    </row>
    <row r="43975" spans="10:10" x14ac:dyDescent="0.25">
      <c r="J43975" t="str">
        <f t="shared" si="938"/>
        <v/>
      </c>
    </row>
    <row r="43976" spans="10:10" x14ac:dyDescent="0.25">
      <c r="J43976" t="str">
        <f t="shared" si="938"/>
        <v/>
      </c>
    </row>
    <row r="43977" spans="10:10" x14ac:dyDescent="0.25">
      <c r="J43977" t="str">
        <f t="shared" si="938"/>
        <v/>
      </c>
    </row>
    <row r="43978" spans="10:10" x14ac:dyDescent="0.25">
      <c r="J43978" t="str">
        <f t="shared" si="938"/>
        <v/>
      </c>
    </row>
    <row r="43979" spans="10:10" x14ac:dyDescent="0.25">
      <c r="J43979" t="str">
        <f t="shared" si="938"/>
        <v/>
      </c>
    </row>
    <row r="43980" spans="10:10" x14ac:dyDescent="0.25">
      <c r="J43980" t="str">
        <f t="shared" si="938"/>
        <v/>
      </c>
    </row>
    <row r="43981" spans="10:10" x14ac:dyDescent="0.25">
      <c r="J43981" t="str">
        <f t="shared" si="938"/>
        <v/>
      </c>
    </row>
    <row r="43982" spans="10:10" x14ac:dyDescent="0.25">
      <c r="J43982" t="str">
        <f t="shared" si="938"/>
        <v/>
      </c>
    </row>
    <row r="43983" spans="10:10" x14ac:dyDescent="0.25">
      <c r="J43983" t="str">
        <f t="shared" si="938"/>
        <v/>
      </c>
    </row>
    <row r="43984" spans="10:10" x14ac:dyDescent="0.25">
      <c r="J43984" t="str">
        <f t="shared" si="938"/>
        <v/>
      </c>
    </row>
    <row r="43985" spans="10:10" x14ac:dyDescent="0.25">
      <c r="J43985" t="str">
        <f t="shared" si="938"/>
        <v/>
      </c>
    </row>
    <row r="43986" spans="10:10" x14ac:dyDescent="0.25">
      <c r="J43986" t="str">
        <f t="shared" si="938"/>
        <v/>
      </c>
    </row>
    <row r="43987" spans="10:10" x14ac:dyDescent="0.25">
      <c r="J43987" t="str">
        <f t="shared" si="938"/>
        <v/>
      </c>
    </row>
    <row r="43988" spans="10:10" x14ac:dyDescent="0.25">
      <c r="J43988" t="str">
        <f t="shared" si="938"/>
        <v/>
      </c>
    </row>
    <row r="43989" spans="10:10" x14ac:dyDescent="0.25">
      <c r="J43989" t="str">
        <f t="shared" si="938"/>
        <v/>
      </c>
    </row>
    <row r="43990" spans="10:10" x14ac:dyDescent="0.25">
      <c r="J43990" t="str">
        <f t="shared" si="938"/>
        <v/>
      </c>
    </row>
    <row r="43991" spans="10:10" x14ac:dyDescent="0.25">
      <c r="J43991" t="str">
        <f t="shared" si="938"/>
        <v/>
      </c>
    </row>
    <row r="43992" spans="10:10" x14ac:dyDescent="0.25">
      <c r="J43992" t="str">
        <f t="shared" si="938"/>
        <v/>
      </c>
    </row>
    <row r="43993" spans="10:10" x14ac:dyDescent="0.25">
      <c r="J43993" t="str">
        <f t="shared" si="938"/>
        <v/>
      </c>
    </row>
    <row r="43994" spans="10:10" x14ac:dyDescent="0.25">
      <c r="J43994" t="str">
        <f t="shared" si="938"/>
        <v/>
      </c>
    </row>
    <row r="43995" spans="10:10" x14ac:dyDescent="0.25">
      <c r="J43995" t="str">
        <f t="shared" si="938"/>
        <v/>
      </c>
    </row>
    <row r="43996" spans="10:10" x14ac:dyDescent="0.25">
      <c r="J43996" t="str">
        <f t="shared" si="938"/>
        <v/>
      </c>
    </row>
    <row r="43997" spans="10:10" x14ac:dyDescent="0.25">
      <c r="J43997" t="str">
        <f t="shared" si="938"/>
        <v/>
      </c>
    </row>
    <row r="43998" spans="10:10" x14ac:dyDescent="0.25">
      <c r="J43998" t="str">
        <f t="shared" si="938"/>
        <v/>
      </c>
    </row>
    <row r="43999" spans="10:10" x14ac:dyDescent="0.25">
      <c r="J43999" t="str">
        <f t="shared" si="938"/>
        <v/>
      </c>
    </row>
    <row r="44000" spans="10:10" x14ac:dyDescent="0.25">
      <c r="J44000" t="str">
        <f t="shared" si="938"/>
        <v/>
      </c>
    </row>
    <row r="44001" spans="10:10" x14ac:dyDescent="0.25">
      <c r="J44001" t="str">
        <f t="shared" si="938"/>
        <v/>
      </c>
    </row>
    <row r="44002" spans="10:10" x14ac:dyDescent="0.25">
      <c r="J44002" t="str">
        <f t="shared" si="938"/>
        <v/>
      </c>
    </row>
    <row r="44003" spans="10:10" x14ac:dyDescent="0.25">
      <c r="J44003" t="str">
        <f t="shared" si="938"/>
        <v/>
      </c>
    </row>
    <row r="44004" spans="10:10" x14ac:dyDescent="0.25">
      <c r="J44004" t="str">
        <f t="shared" si="938"/>
        <v/>
      </c>
    </row>
    <row r="44005" spans="10:10" x14ac:dyDescent="0.25">
      <c r="J44005" t="str">
        <f t="shared" si="938"/>
        <v/>
      </c>
    </row>
    <row r="44006" spans="10:10" x14ac:dyDescent="0.25">
      <c r="J44006" t="str">
        <f t="shared" si="938"/>
        <v/>
      </c>
    </row>
    <row r="44007" spans="10:10" x14ac:dyDescent="0.25">
      <c r="J44007" t="str">
        <f t="shared" si="938"/>
        <v/>
      </c>
    </row>
    <row r="44008" spans="10:10" x14ac:dyDescent="0.25">
      <c r="J44008" t="str">
        <f t="shared" si="938"/>
        <v/>
      </c>
    </row>
    <row r="44009" spans="10:10" x14ac:dyDescent="0.25">
      <c r="J44009" t="str">
        <f t="shared" si="938"/>
        <v/>
      </c>
    </row>
    <row r="44010" spans="10:10" x14ac:dyDescent="0.25">
      <c r="J44010" t="str">
        <f t="shared" si="938"/>
        <v/>
      </c>
    </row>
    <row r="44011" spans="10:10" x14ac:dyDescent="0.25">
      <c r="J44011" t="str">
        <f t="shared" si="938"/>
        <v/>
      </c>
    </row>
    <row r="44012" spans="10:10" x14ac:dyDescent="0.25">
      <c r="J44012" t="str">
        <f t="shared" si="938"/>
        <v/>
      </c>
    </row>
    <row r="44013" spans="10:10" x14ac:dyDescent="0.25">
      <c r="J44013" t="str">
        <f t="shared" si="938"/>
        <v/>
      </c>
    </row>
    <row r="44014" spans="10:10" x14ac:dyDescent="0.25">
      <c r="J44014" t="str">
        <f t="shared" si="938"/>
        <v/>
      </c>
    </row>
    <row r="44015" spans="10:10" x14ac:dyDescent="0.25">
      <c r="J44015" t="str">
        <f t="shared" si="938"/>
        <v/>
      </c>
    </row>
    <row r="44016" spans="10:10" x14ac:dyDescent="0.25">
      <c r="J44016" t="str">
        <f t="shared" si="938"/>
        <v/>
      </c>
    </row>
    <row r="44017" spans="10:10" x14ac:dyDescent="0.25">
      <c r="J44017" t="str">
        <f t="shared" si="938"/>
        <v/>
      </c>
    </row>
    <row r="44018" spans="10:10" x14ac:dyDescent="0.25">
      <c r="J44018" t="str">
        <f t="shared" si="938"/>
        <v/>
      </c>
    </row>
    <row r="44019" spans="10:10" x14ac:dyDescent="0.25">
      <c r="J44019" t="str">
        <f t="shared" si="938"/>
        <v/>
      </c>
    </row>
    <row r="44020" spans="10:10" x14ac:dyDescent="0.25">
      <c r="J44020" t="str">
        <f t="shared" si="938"/>
        <v/>
      </c>
    </row>
    <row r="44021" spans="10:10" x14ac:dyDescent="0.25">
      <c r="J44021" t="str">
        <f t="shared" si="938"/>
        <v/>
      </c>
    </row>
    <row r="44022" spans="10:10" x14ac:dyDescent="0.25">
      <c r="J44022" t="str">
        <f t="shared" si="938"/>
        <v/>
      </c>
    </row>
    <row r="44023" spans="10:10" x14ac:dyDescent="0.25">
      <c r="J44023" t="str">
        <f t="shared" si="938"/>
        <v/>
      </c>
    </row>
    <row r="44024" spans="10:10" x14ac:dyDescent="0.25">
      <c r="J44024" t="str">
        <f t="shared" si="938"/>
        <v/>
      </c>
    </row>
    <row r="44025" spans="10:10" x14ac:dyDescent="0.25">
      <c r="J44025" t="str">
        <f t="shared" si="938"/>
        <v/>
      </c>
    </row>
    <row r="44026" spans="10:10" x14ac:dyDescent="0.25">
      <c r="J44026" t="str">
        <f t="shared" si="938"/>
        <v/>
      </c>
    </row>
    <row r="44027" spans="10:10" x14ac:dyDescent="0.25">
      <c r="J44027" t="str">
        <f t="shared" si="938"/>
        <v/>
      </c>
    </row>
    <row r="44028" spans="10:10" x14ac:dyDescent="0.25">
      <c r="J44028" t="str">
        <f t="shared" si="938"/>
        <v/>
      </c>
    </row>
    <row r="44029" spans="10:10" x14ac:dyDescent="0.25">
      <c r="J44029" t="str">
        <f t="shared" si="938"/>
        <v/>
      </c>
    </row>
    <row r="44030" spans="10:10" x14ac:dyDescent="0.25">
      <c r="J44030" t="str">
        <f t="shared" si="938"/>
        <v/>
      </c>
    </row>
    <row r="44031" spans="10:10" x14ac:dyDescent="0.25">
      <c r="J44031" t="str">
        <f t="shared" si="938"/>
        <v/>
      </c>
    </row>
    <row r="44032" spans="10:10" x14ac:dyDescent="0.25">
      <c r="J44032" t="str">
        <f t="shared" si="938"/>
        <v/>
      </c>
    </row>
    <row r="44033" spans="10:10" x14ac:dyDescent="0.25">
      <c r="J44033" t="str">
        <f t="shared" si="938"/>
        <v/>
      </c>
    </row>
    <row r="44034" spans="10:10" x14ac:dyDescent="0.25">
      <c r="J44034" t="str">
        <f t="shared" si="938"/>
        <v/>
      </c>
    </row>
    <row r="44035" spans="10:10" x14ac:dyDescent="0.25">
      <c r="J44035" t="str">
        <f t="shared" ref="J44035:J44098" si="939">B44035&amp;C44035&amp;E44035&amp;IF(C44035="Skog",F44035&amp;G44035,"")</f>
        <v/>
      </c>
    </row>
    <row r="44036" spans="10:10" x14ac:dyDescent="0.25">
      <c r="J44036" t="str">
        <f t="shared" si="939"/>
        <v/>
      </c>
    </row>
    <row r="44037" spans="10:10" x14ac:dyDescent="0.25">
      <c r="J44037" t="str">
        <f t="shared" si="939"/>
        <v/>
      </c>
    </row>
    <row r="44038" spans="10:10" x14ac:dyDescent="0.25">
      <c r="J44038" t="str">
        <f t="shared" si="939"/>
        <v/>
      </c>
    </row>
    <row r="44039" spans="10:10" x14ac:dyDescent="0.25">
      <c r="J44039" t="str">
        <f t="shared" si="939"/>
        <v/>
      </c>
    </row>
    <row r="44040" spans="10:10" x14ac:dyDescent="0.25">
      <c r="J44040" t="str">
        <f t="shared" si="939"/>
        <v/>
      </c>
    </row>
    <row r="44041" spans="10:10" x14ac:dyDescent="0.25">
      <c r="J44041" t="str">
        <f t="shared" si="939"/>
        <v/>
      </c>
    </row>
    <row r="44042" spans="10:10" x14ac:dyDescent="0.25">
      <c r="J44042" t="str">
        <f t="shared" si="939"/>
        <v/>
      </c>
    </row>
    <row r="44043" spans="10:10" x14ac:dyDescent="0.25">
      <c r="J44043" t="str">
        <f t="shared" si="939"/>
        <v/>
      </c>
    </row>
    <row r="44044" spans="10:10" x14ac:dyDescent="0.25">
      <c r="J44044" t="str">
        <f t="shared" si="939"/>
        <v/>
      </c>
    </row>
    <row r="44045" spans="10:10" x14ac:dyDescent="0.25">
      <c r="J44045" t="str">
        <f t="shared" si="939"/>
        <v/>
      </c>
    </row>
    <row r="44046" spans="10:10" x14ac:dyDescent="0.25">
      <c r="J44046" t="str">
        <f t="shared" si="939"/>
        <v/>
      </c>
    </row>
    <row r="44047" spans="10:10" x14ac:dyDescent="0.25">
      <c r="J44047" t="str">
        <f t="shared" si="939"/>
        <v/>
      </c>
    </row>
    <row r="44048" spans="10:10" x14ac:dyDescent="0.25">
      <c r="J44048" t="str">
        <f t="shared" si="939"/>
        <v/>
      </c>
    </row>
    <row r="44049" spans="10:10" x14ac:dyDescent="0.25">
      <c r="J44049" t="str">
        <f t="shared" si="939"/>
        <v/>
      </c>
    </row>
    <row r="44050" spans="10:10" x14ac:dyDescent="0.25">
      <c r="J44050" t="str">
        <f t="shared" si="939"/>
        <v/>
      </c>
    </row>
    <row r="44051" spans="10:10" x14ac:dyDescent="0.25">
      <c r="J44051" t="str">
        <f t="shared" si="939"/>
        <v/>
      </c>
    </row>
    <row r="44052" spans="10:10" x14ac:dyDescent="0.25">
      <c r="J44052" t="str">
        <f t="shared" si="939"/>
        <v/>
      </c>
    </row>
    <row r="44053" spans="10:10" x14ac:dyDescent="0.25">
      <c r="J44053" t="str">
        <f t="shared" si="939"/>
        <v/>
      </c>
    </row>
    <row r="44054" spans="10:10" x14ac:dyDescent="0.25">
      <c r="J44054" t="str">
        <f t="shared" si="939"/>
        <v/>
      </c>
    </row>
    <row r="44055" spans="10:10" x14ac:dyDescent="0.25">
      <c r="J44055" t="str">
        <f t="shared" si="939"/>
        <v/>
      </c>
    </row>
    <row r="44056" spans="10:10" x14ac:dyDescent="0.25">
      <c r="J44056" t="str">
        <f t="shared" si="939"/>
        <v/>
      </c>
    </row>
    <row r="44057" spans="10:10" x14ac:dyDescent="0.25">
      <c r="J44057" t="str">
        <f t="shared" si="939"/>
        <v/>
      </c>
    </row>
    <row r="44058" spans="10:10" x14ac:dyDescent="0.25">
      <c r="J44058" t="str">
        <f t="shared" si="939"/>
        <v/>
      </c>
    </row>
    <row r="44059" spans="10:10" x14ac:dyDescent="0.25">
      <c r="J44059" t="str">
        <f t="shared" si="939"/>
        <v/>
      </c>
    </row>
    <row r="44060" spans="10:10" x14ac:dyDescent="0.25">
      <c r="J44060" t="str">
        <f t="shared" si="939"/>
        <v/>
      </c>
    </row>
    <row r="44061" spans="10:10" x14ac:dyDescent="0.25">
      <c r="J44061" t="str">
        <f t="shared" si="939"/>
        <v/>
      </c>
    </row>
    <row r="44062" spans="10:10" x14ac:dyDescent="0.25">
      <c r="J44062" t="str">
        <f t="shared" si="939"/>
        <v/>
      </c>
    </row>
    <row r="44063" spans="10:10" x14ac:dyDescent="0.25">
      <c r="J44063" t="str">
        <f t="shared" si="939"/>
        <v/>
      </c>
    </row>
    <row r="44064" spans="10:10" x14ac:dyDescent="0.25">
      <c r="J44064" t="str">
        <f t="shared" si="939"/>
        <v/>
      </c>
    </row>
    <row r="44065" spans="10:10" x14ac:dyDescent="0.25">
      <c r="J44065" t="str">
        <f t="shared" si="939"/>
        <v/>
      </c>
    </row>
    <row r="44066" spans="10:10" x14ac:dyDescent="0.25">
      <c r="J44066" t="str">
        <f t="shared" si="939"/>
        <v/>
      </c>
    </row>
    <row r="44067" spans="10:10" x14ac:dyDescent="0.25">
      <c r="J44067" t="str">
        <f t="shared" si="939"/>
        <v/>
      </c>
    </row>
    <row r="44068" spans="10:10" x14ac:dyDescent="0.25">
      <c r="J44068" t="str">
        <f t="shared" si="939"/>
        <v/>
      </c>
    </row>
    <row r="44069" spans="10:10" x14ac:dyDescent="0.25">
      <c r="J44069" t="str">
        <f t="shared" si="939"/>
        <v/>
      </c>
    </row>
    <row r="44070" spans="10:10" x14ac:dyDescent="0.25">
      <c r="J44070" t="str">
        <f t="shared" si="939"/>
        <v/>
      </c>
    </row>
    <row r="44071" spans="10:10" x14ac:dyDescent="0.25">
      <c r="J44071" t="str">
        <f t="shared" si="939"/>
        <v/>
      </c>
    </row>
    <row r="44072" spans="10:10" x14ac:dyDescent="0.25">
      <c r="J44072" t="str">
        <f t="shared" si="939"/>
        <v/>
      </c>
    </row>
    <row r="44073" spans="10:10" x14ac:dyDescent="0.25">
      <c r="J44073" t="str">
        <f t="shared" si="939"/>
        <v/>
      </c>
    </row>
    <row r="44074" spans="10:10" x14ac:dyDescent="0.25">
      <c r="J44074" t="str">
        <f t="shared" si="939"/>
        <v/>
      </c>
    </row>
    <row r="44075" spans="10:10" x14ac:dyDescent="0.25">
      <c r="J44075" t="str">
        <f t="shared" si="939"/>
        <v/>
      </c>
    </row>
    <row r="44076" spans="10:10" x14ac:dyDescent="0.25">
      <c r="J44076" t="str">
        <f t="shared" si="939"/>
        <v/>
      </c>
    </row>
    <row r="44077" spans="10:10" x14ac:dyDescent="0.25">
      <c r="J44077" t="str">
        <f t="shared" si="939"/>
        <v/>
      </c>
    </row>
    <row r="44078" spans="10:10" x14ac:dyDescent="0.25">
      <c r="J44078" t="str">
        <f t="shared" si="939"/>
        <v/>
      </c>
    </row>
    <row r="44079" spans="10:10" x14ac:dyDescent="0.25">
      <c r="J44079" t="str">
        <f t="shared" si="939"/>
        <v/>
      </c>
    </row>
    <row r="44080" spans="10:10" x14ac:dyDescent="0.25">
      <c r="J44080" t="str">
        <f t="shared" si="939"/>
        <v/>
      </c>
    </row>
    <row r="44081" spans="10:10" x14ac:dyDescent="0.25">
      <c r="J44081" t="str">
        <f t="shared" si="939"/>
        <v/>
      </c>
    </row>
    <row r="44082" spans="10:10" x14ac:dyDescent="0.25">
      <c r="J44082" t="str">
        <f t="shared" si="939"/>
        <v/>
      </c>
    </row>
    <row r="44083" spans="10:10" x14ac:dyDescent="0.25">
      <c r="J44083" t="str">
        <f t="shared" si="939"/>
        <v/>
      </c>
    </row>
    <row r="44084" spans="10:10" x14ac:dyDescent="0.25">
      <c r="J44084" t="str">
        <f t="shared" si="939"/>
        <v/>
      </c>
    </row>
    <row r="44085" spans="10:10" x14ac:dyDescent="0.25">
      <c r="J44085" t="str">
        <f t="shared" si="939"/>
        <v/>
      </c>
    </row>
    <row r="44086" spans="10:10" x14ac:dyDescent="0.25">
      <c r="J44086" t="str">
        <f t="shared" si="939"/>
        <v/>
      </c>
    </row>
    <row r="44087" spans="10:10" x14ac:dyDescent="0.25">
      <c r="J44087" t="str">
        <f t="shared" si="939"/>
        <v/>
      </c>
    </row>
    <row r="44088" spans="10:10" x14ac:dyDescent="0.25">
      <c r="J44088" t="str">
        <f t="shared" si="939"/>
        <v/>
      </c>
    </row>
    <row r="44089" spans="10:10" x14ac:dyDescent="0.25">
      <c r="J44089" t="str">
        <f t="shared" si="939"/>
        <v/>
      </c>
    </row>
    <row r="44090" spans="10:10" x14ac:dyDescent="0.25">
      <c r="J44090" t="str">
        <f t="shared" si="939"/>
        <v/>
      </c>
    </row>
    <row r="44091" spans="10:10" x14ac:dyDescent="0.25">
      <c r="J44091" t="str">
        <f t="shared" si="939"/>
        <v/>
      </c>
    </row>
    <row r="44092" spans="10:10" x14ac:dyDescent="0.25">
      <c r="J44092" t="str">
        <f t="shared" si="939"/>
        <v/>
      </c>
    </row>
    <row r="44093" spans="10:10" x14ac:dyDescent="0.25">
      <c r="J44093" t="str">
        <f t="shared" si="939"/>
        <v/>
      </c>
    </row>
    <row r="44094" spans="10:10" x14ac:dyDescent="0.25">
      <c r="J44094" t="str">
        <f t="shared" si="939"/>
        <v/>
      </c>
    </row>
    <row r="44095" spans="10:10" x14ac:dyDescent="0.25">
      <c r="J44095" t="str">
        <f t="shared" si="939"/>
        <v/>
      </c>
    </row>
    <row r="44096" spans="10:10" x14ac:dyDescent="0.25">
      <c r="J44096" t="str">
        <f t="shared" si="939"/>
        <v/>
      </c>
    </row>
    <row r="44097" spans="10:10" x14ac:dyDescent="0.25">
      <c r="J44097" t="str">
        <f t="shared" si="939"/>
        <v/>
      </c>
    </row>
    <row r="44098" spans="10:10" x14ac:dyDescent="0.25">
      <c r="J44098" t="str">
        <f t="shared" si="939"/>
        <v/>
      </c>
    </row>
    <row r="44099" spans="10:10" x14ac:dyDescent="0.25">
      <c r="J44099" t="str">
        <f t="shared" ref="J44099:J44162" si="940">B44099&amp;C44099&amp;E44099&amp;IF(C44099="Skog",F44099&amp;G44099,"")</f>
        <v/>
      </c>
    </row>
    <row r="44100" spans="10:10" x14ac:dyDescent="0.25">
      <c r="J44100" t="str">
        <f t="shared" si="940"/>
        <v/>
      </c>
    </row>
    <row r="44101" spans="10:10" x14ac:dyDescent="0.25">
      <c r="J44101" t="str">
        <f t="shared" si="940"/>
        <v/>
      </c>
    </row>
    <row r="44102" spans="10:10" x14ac:dyDescent="0.25">
      <c r="J44102" t="str">
        <f t="shared" si="940"/>
        <v/>
      </c>
    </row>
    <row r="44103" spans="10:10" x14ac:dyDescent="0.25">
      <c r="J44103" t="str">
        <f t="shared" si="940"/>
        <v/>
      </c>
    </row>
    <row r="44104" spans="10:10" x14ac:dyDescent="0.25">
      <c r="J44104" t="str">
        <f t="shared" si="940"/>
        <v/>
      </c>
    </row>
    <row r="44105" spans="10:10" x14ac:dyDescent="0.25">
      <c r="J44105" t="str">
        <f t="shared" si="940"/>
        <v/>
      </c>
    </row>
    <row r="44106" spans="10:10" x14ac:dyDescent="0.25">
      <c r="J44106" t="str">
        <f t="shared" si="940"/>
        <v/>
      </c>
    </row>
    <row r="44107" spans="10:10" x14ac:dyDescent="0.25">
      <c r="J44107" t="str">
        <f t="shared" si="940"/>
        <v/>
      </c>
    </row>
    <row r="44108" spans="10:10" x14ac:dyDescent="0.25">
      <c r="J44108" t="str">
        <f t="shared" si="940"/>
        <v/>
      </c>
    </row>
    <row r="44109" spans="10:10" x14ac:dyDescent="0.25">
      <c r="J44109" t="str">
        <f t="shared" si="940"/>
        <v/>
      </c>
    </row>
    <row r="44110" spans="10:10" x14ac:dyDescent="0.25">
      <c r="J44110" t="str">
        <f t="shared" si="940"/>
        <v/>
      </c>
    </row>
    <row r="44111" spans="10:10" x14ac:dyDescent="0.25">
      <c r="J44111" t="str">
        <f t="shared" si="940"/>
        <v/>
      </c>
    </row>
    <row r="44112" spans="10:10" x14ac:dyDescent="0.25">
      <c r="J44112" t="str">
        <f t="shared" si="940"/>
        <v/>
      </c>
    </row>
    <row r="44113" spans="10:10" x14ac:dyDescent="0.25">
      <c r="J44113" t="str">
        <f t="shared" si="940"/>
        <v/>
      </c>
    </row>
    <row r="44114" spans="10:10" x14ac:dyDescent="0.25">
      <c r="J44114" t="str">
        <f t="shared" si="940"/>
        <v/>
      </c>
    </row>
    <row r="44115" spans="10:10" x14ac:dyDescent="0.25">
      <c r="J44115" t="str">
        <f t="shared" si="940"/>
        <v/>
      </c>
    </row>
    <row r="44116" spans="10:10" x14ac:dyDescent="0.25">
      <c r="J44116" t="str">
        <f t="shared" si="940"/>
        <v/>
      </c>
    </row>
    <row r="44117" spans="10:10" x14ac:dyDescent="0.25">
      <c r="J44117" t="str">
        <f t="shared" si="940"/>
        <v/>
      </c>
    </row>
    <row r="44118" spans="10:10" x14ac:dyDescent="0.25">
      <c r="J44118" t="str">
        <f t="shared" si="940"/>
        <v/>
      </c>
    </row>
    <row r="44119" spans="10:10" x14ac:dyDescent="0.25">
      <c r="J44119" t="str">
        <f t="shared" si="940"/>
        <v/>
      </c>
    </row>
    <row r="44120" spans="10:10" x14ac:dyDescent="0.25">
      <c r="J44120" t="str">
        <f t="shared" si="940"/>
        <v/>
      </c>
    </row>
    <row r="44121" spans="10:10" x14ac:dyDescent="0.25">
      <c r="J44121" t="str">
        <f t="shared" si="940"/>
        <v/>
      </c>
    </row>
    <row r="44122" spans="10:10" x14ac:dyDescent="0.25">
      <c r="J44122" t="str">
        <f t="shared" si="940"/>
        <v/>
      </c>
    </row>
    <row r="44123" spans="10:10" x14ac:dyDescent="0.25">
      <c r="J44123" t="str">
        <f t="shared" si="940"/>
        <v/>
      </c>
    </row>
    <row r="44124" spans="10:10" x14ac:dyDescent="0.25">
      <c r="J44124" t="str">
        <f t="shared" si="940"/>
        <v/>
      </c>
    </row>
    <row r="44125" spans="10:10" x14ac:dyDescent="0.25">
      <c r="J44125" t="str">
        <f t="shared" si="940"/>
        <v/>
      </c>
    </row>
    <row r="44126" spans="10:10" x14ac:dyDescent="0.25">
      <c r="J44126" t="str">
        <f t="shared" si="940"/>
        <v/>
      </c>
    </row>
    <row r="44127" spans="10:10" x14ac:dyDescent="0.25">
      <c r="J44127" t="str">
        <f t="shared" si="940"/>
        <v/>
      </c>
    </row>
    <row r="44128" spans="10:10" x14ac:dyDescent="0.25">
      <c r="J44128" t="str">
        <f t="shared" si="940"/>
        <v/>
      </c>
    </row>
    <row r="44129" spans="10:10" x14ac:dyDescent="0.25">
      <c r="J44129" t="str">
        <f t="shared" si="940"/>
        <v/>
      </c>
    </row>
    <row r="44130" spans="10:10" x14ac:dyDescent="0.25">
      <c r="J44130" t="str">
        <f t="shared" si="940"/>
        <v/>
      </c>
    </row>
    <row r="44131" spans="10:10" x14ac:dyDescent="0.25">
      <c r="J44131" t="str">
        <f t="shared" si="940"/>
        <v/>
      </c>
    </row>
    <row r="44132" spans="10:10" x14ac:dyDescent="0.25">
      <c r="J44132" t="str">
        <f t="shared" si="940"/>
        <v/>
      </c>
    </row>
    <row r="44133" spans="10:10" x14ac:dyDescent="0.25">
      <c r="J44133" t="str">
        <f t="shared" si="940"/>
        <v/>
      </c>
    </row>
    <row r="44134" spans="10:10" x14ac:dyDescent="0.25">
      <c r="J44134" t="str">
        <f t="shared" si="940"/>
        <v/>
      </c>
    </row>
    <row r="44135" spans="10:10" x14ac:dyDescent="0.25">
      <c r="J44135" t="str">
        <f t="shared" si="940"/>
        <v/>
      </c>
    </row>
    <row r="44136" spans="10:10" x14ac:dyDescent="0.25">
      <c r="J44136" t="str">
        <f t="shared" si="940"/>
        <v/>
      </c>
    </row>
    <row r="44137" spans="10:10" x14ac:dyDescent="0.25">
      <c r="J44137" t="str">
        <f t="shared" si="940"/>
        <v/>
      </c>
    </row>
    <row r="44138" spans="10:10" x14ac:dyDescent="0.25">
      <c r="J44138" t="str">
        <f t="shared" si="940"/>
        <v/>
      </c>
    </row>
    <row r="44139" spans="10:10" x14ac:dyDescent="0.25">
      <c r="J44139" t="str">
        <f t="shared" si="940"/>
        <v/>
      </c>
    </row>
    <row r="44140" spans="10:10" x14ac:dyDescent="0.25">
      <c r="J44140" t="str">
        <f t="shared" si="940"/>
        <v/>
      </c>
    </row>
    <row r="44141" spans="10:10" x14ac:dyDescent="0.25">
      <c r="J44141" t="str">
        <f t="shared" si="940"/>
        <v/>
      </c>
    </row>
    <row r="44142" spans="10:10" x14ac:dyDescent="0.25">
      <c r="J44142" t="str">
        <f t="shared" si="940"/>
        <v/>
      </c>
    </row>
    <row r="44143" spans="10:10" x14ac:dyDescent="0.25">
      <c r="J44143" t="str">
        <f t="shared" si="940"/>
        <v/>
      </c>
    </row>
    <row r="44144" spans="10:10" x14ac:dyDescent="0.25">
      <c r="J44144" t="str">
        <f t="shared" si="940"/>
        <v/>
      </c>
    </row>
    <row r="44145" spans="10:10" x14ac:dyDescent="0.25">
      <c r="J44145" t="str">
        <f t="shared" si="940"/>
        <v/>
      </c>
    </row>
    <row r="44146" spans="10:10" x14ac:dyDescent="0.25">
      <c r="J44146" t="str">
        <f t="shared" si="940"/>
        <v/>
      </c>
    </row>
    <row r="44147" spans="10:10" x14ac:dyDescent="0.25">
      <c r="J44147" t="str">
        <f t="shared" si="940"/>
        <v/>
      </c>
    </row>
    <row r="44148" spans="10:10" x14ac:dyDescent="0.25">
      <c r="J44148" t="str">
        <f t="shared" si="940"/>
        <v/>
      </c>
    </row>
    <row r="44149" spans="10:10" x14ac:dyDescent="0.25">
      <c r="J44149" t="str">
        <f t="shared" si="940"/>
        <v/>
      </c>
    </row>
    <row r="44150" spans="10:10" x14ac:dyDescent="0.25">
      <c r="J44150" t="str">
        <f t="shared" si="940"/>
        <v/>
      </c>
    </row>
    <row r="44151" spans="10:10" x14ac:dyDescent="0.25">
      <c r="J44151" t="str">
        <f t="shared" si="940"/>
        <v/>
      </c>
    </row>
    <row r="44152" spans="10:10" x14ac:dyDescent="0.25">
      <c r="J44152" t="str">
        <f t="shared" si="940"/>
        <v/>
      </c>
    </row>
    <row r="44153" spans="10:10" x14ac:dyDescent="0.25">
      <c r="J44153" t="str">
        <f t="shared" si="940"/>
        <v/>
      </c>
    </row>
    <row r="44154" spans="10:10" x14ac:dyDescent="0.25">
      <c r="J44154" t="str">
        <f t="shared" si="940"/>
        <v/>
      </c>
    </row>
    <row r="44155" spans="10:10" x14ac:dyDescent="0.25">
      <c r="J44155" t="str">
        <f t="shared" si="940"/>
        <v/>
      </c>
    </row>
    <row r="44156" spans="10:10" x14ac:dyDescent="0.25">
      <c r="J44156" t="str">
        <f t="shared" si="940"/>
        <v/>
      </c>
    </row>
    <row r="44157" spans="10:10" x14ac:dyDescent="0.25">
      <c r="J44157" t="str">
        <f t="shared" si="940"/>
        <v/>
      </c>
    </row>
    <row r="44158" spans="10:10" x14ac:dyDescent="0.25">
      <c r="J44158" t="str">
        <f t="shared" si="940"/>
        <v/>
      </c>
    </row>
    <row r="44159" spans="10:10" x14ac:dyDescent="0.25">
      <c r="J44159" t="str">
        <f t="shared" si="940"/>
        <v/>
      </c>
    </row>
    <row r="44160" spans="10:10" x14ac:dyDescent="0.25">
      <c r="J44160" t="str">
        <f t="shared" si="940"/>
        <v/>
      </c>
    </row>
    <row r="44161" spans="10:10" x14ac:dyDescent="0.25">
      <c r="J44161" t="str">
        <f t="shared" si="940"/>
        <v/>
      </c>
    </row>
    <row r="44162" spans="10:10" x14ac:dyDescent="0.25">
      <c r="J44162" t="str">
        <f t="shared" si="940"/>
        <v/>
      </c>
    </row>
    <row r="44163" spans="10:10" x14ac:dyDescent="0.25">
      <c r="J44163" t="str">
        <f t="shared" ref="J44163:J44226" si="941">B44163&amp;C44163&amp;E44163&amp;IF(C44163="Skog",F44163&amp;G44163,"")</f>
        <v/>
      </c>
    </row>
    <row r="44164" spans="10:10" x14ac:dyDescent="0.25">
      <c r="J44164" t="str">
        <f t="shared" si="941"/>
        <v/>
      </c>
    </row>
    <row r="44165" spans="10:10" x14ac:dyDescent="0.25">
      <c r="J44165" t="str">
        <f t="shared" si="941"/>
        <v/>
      </c>
    </row>
    <row r="44166" spans="10:10" x14ac:dyDescent="0.25">
      <c r="J44166" t="str">
        <f t="shared" si="941"/>
        <v/>
      </c>
    </row>
    <row r="44167" spans="10:10" x14ac:dyDescent="0.25">
      <c r="J44167" t="str">
        <f t="shared" si="941"/>
        <v/>
      </c>
    </row>
    <row r="44168" spans="10:10" x14ac:dyDescent="0.25">
      <c r="J44168" t="str">
        <f t="shared" si="941"/>
        <v/>
      </c>
    </row>
    <row r="44169" spans="10:10" x14ac:dyDescent="0.25">
      <c r="J44169" t="str">
        <f t="shared" si="941"/>
        <v/>
      </c>
    </row>
    <row r="44170" spans="10:10" x14ac:dyDescent="0.25">
      <c r="J44170" t="str">
        <f t="shared" si="941"/>
        <v/>
      </c>
    </row>
    <row r="44171" spans="10:10" x14ac:dyDescent="0.25">
      <c r="J44171" t="str">
        <f t="shared" si="941"/>
        <v/>
      </c>
    </row>
    <row r="44172" spans="10:10" x14ac:dyDescent="0.25">
      <c r="J44172" t="str">
        <f t="shared" si="941"/>
        <v/>
      </c>
    </row>
    <row r="44173" spans="10:10" x14ac:dyDescent="0.25">
      <c r="J44173" t="str">
        <f t="shared" si="941"/>
        <v/>
      </c>
    </row>
    <row r="44174" spans="10:10" x14ac:dyDescent="0.25">
      <c r="J44174" t="str">
        <f t="shared" si="941"/>
        <v/>
      </c>
    </row>
    <row r="44175" spans="10:10" x14ac:dyDescent="0.25">
      <c r="J44175" t="str">
        <f t="shared" si="941"/>
        <v/>
      </c>
    </row>
    <row r="44176" spans="10:10" x14ac:dyDescent="0.25">
      <c r="J44176" t="str">
        <f t="shared" si="941"/>
        <v/>
      </c>
    </row>
    <row r="44177" spans="10:10" x14ac:dyDescent="0.25">
      <c r="J44177" t="str">
        <f t="shared" si="941"/>
        <v/>
      </c>
    </row>
    <row r="44178" spans="10:10" x14ac:dyDescent="0.25">
      <c r="J44178" t="str">
        <f t="shared" si="941"/>
        <v/>
      </c>
    </row>
    <row r="44179" spans="10:10" x14ac:dyDescent="0.25">
      <c r="J44179" t="str">
        <f t="shared" si="941"/>
        <v/>
      </c>
    </row>
    <row r="44180" spans="10:10" x14ac:dyDescent="0.25">
      <c r="J44180" t="str">
        <f t="shared" si="941"/>
        <v/>
      </c>
    </row>
    <row r="44181" spans="10:10" x14ac:dyDescent="0.25">
      <c r="J44181" t="str">
        <f t="shared" si="941"/>
        <v/>
      </c>
    </row>
    <row r="44182" spans="10:10" x14ac:dyDescent="0.25">
      <c r="J44182" t="str">
        <f t="shared" si="941"/>
        <v/>
      </c>
    </row>
    <row r="44183" spans="10:10" x14ac:dyDescent="0.25">
      <c r="J44183" t="str">
        <f t="shared" si="941"/>
        <v/>
      </c>
    </row>
    <row r="44184" spans="10:10" x14ac:dyDescent="0.25">
      <c r="J44184" t="str">
        <f t="shared" si="941"/>
        <v/>
      </c>
    </row>
    <row r="44185" spans="10:10" x14ac:dyDescent="0.25">
      <c r="J44185" t="str">
        <f t="shared" si="941"/>
        <v/>
      </c>
    </row>
    <row r="44186" spans="10:10" x14ac:dyDescent="0.25">
      <c r="J44186" t="str">
        <f t="shared" si="941"/>
        <v/>
      </c>
    </row>
    <row r="44187" spans="10:10" x14ac:dyDescent="0.25">
      <c r="J44187" t="str">
        <f t="shared" si="941"/>
        <v/>
      </c>
    </row>
    <row r="44188" spans="10:10" x14ac:dyDescent="0.25">
      <c r="J44188" t="str">
        <f t="shared" si="941"/>
        <v/>
      </c>
    </row>
    <row r="44189" spans="10:10" x14ac:dyDescent="0.25">
      <c r="J44189" t="str">
        <f t="shared" si="941"/>
        <v/>
      </c>
    </row>
    <row r="44190" spans="10:10" x14ac:dyDescent="0.25">
      <c r="J44190" t="str">
        <f t="shared" si="941"/>
        <v/>
      </c>
    </row>
    <row r="44191" spans="10:10" x14ac:dyDescent="0.25">
      <c r="J44191" t="str">
        <f t="shared" si="941"/>
        <v/>
      </c>
    </row>
    <row r="44192" spans="10:10" x14ac:dyDescent="0.25">
      <c r="J44192" t="str">
        <f t="shared" si="941"/>
        <v/>
      </c>
    </row>
    <row r="44193" spans="10:10" x14ac:dyDescent="0.25">
      <c r="J44193" t="str">
        <f t="shared" si="941"/>
        <v/>
      </c>
    </row>
    <row r="44194" spans="10:10" x14ac:dyDescent="0.25">
      <c r="J44194" t="str">
        <f t="shared" si="941"/>
        <v/>
      </c>
    </row>
    <row r="44195" spans="10:10" x14ac:dyDescent="0.25">
      <c r="J44195" t="str">
        <f t="shared" si="941"/>
        <v/>
      </c>
    </row>
    <row r="44196" spans="10:10" x14ac:dyDescent="0.25">
      <c r="J44196" t="str">
        <f t="shared" si="941"/>
        <v/>
      </c>
    </row>
    <row r="44197" spans="10:10" x14ac:dyDescent="0.25">
      <c r="J44197" t="str">
        <f t="shared" si="941"/>
        <v/>
      </c>
    </row>
    <row r="44198" spans="10:10" x14ac:dyDescent="0.25">
      <c r="J44198" t="str">
        <f t="shared" si="941"/>
        <v/>
      </c>
    </row>
    <row r="44199" spans="10:10" x14ac:dyDescent="0.25">
      <c r="J44199" t="str">
        <f t="shared" si="941"/>
        <v/>
      </c>
    </row>
    <row r="44200" spans="10:10" x14ac:dyDescent="0.25">
      <c r="J44200" t="str">
        <f t="shared" si="941"/>
        <v/>
      </c>
    </row>
    <row r="44201" spans="10:10" x14ac:dyDescent="0.25">
      <c r="J44201" t="str">
        <f t="shared" si="941"/>
        <v/>
      </c>
    </row>
    <row r="44202" spans="10:10" x14ac:dyDescent="0.25">
      <c r="J44202" t="str">
        <f t="shared" si="941"/>
        <v/>
      </c>
    </row>
    <row r="44203" spans="10:10" x14ac:dyDescent="0.25">
      <c r="J44203" t="str">
        <f t="shared" si="941"/>
        <v/>
      </c>
    </row>
    <row r="44204" spans="10:10" x14ac:dyDescent="0.25">
      <c r="J44204" t="str">
        <f t="shared" si="941"/>
        <v/>
      </c>
    </row>
    <row r="44205" spans="10:10" x14ac:dyDescent="0.25">
      <c r="J44205" t="str">
        <f t="shared" si="941"/>
        <v/>
      </c>
    </row>
    <row r="44206" spans="10:10" x14ac:dyDescent="0.25">
      <c r="J44206" t="str">
        <f t="shared" si="941"/>
        <v/>
      </c>
    </row>
    <row r="44207" spans="10:10" x14ac:dyDescent="0.25">
      <c r="J44207" t="str">
        <f t="shared" si="941"/>
        <v/>
      </c>
    </row>
    <row r="44208" spans="10:10" x14ac:dyDescent="0.25">
      <c r="J44208" t="str">
        <f t="shared" si="941"/>
        <v/>
      </c>
    </row>
    <row r="44209" spans="10:10" x14ac:dyDescent="0.25">
      <c r="J44209" t="str">
        <f t="shared" si="941"/>
        <v/>
      </c>
    </row>
    <row r="44210" spans="10:10" x14ac:dyDescent="0.25">
      <c r="J44210" t="str">
        <f t="shared" si="941"/>
        <v/>
      </c>
    </row>
    <row r="44211" spans="10:10" x14ac:dyDescent="0.25">
      <c r="J44211" t="str">
        <f t="shared" si="941"/>
        <v/>
      </c>
    </row>
    <row r="44212" spans="10:10" x14ac:dyDescent="0.25">
      <c r="J44212" t="str">
        <f t="shared" si="941"/>
        <v/>
      </c>
    </row>
    <row r="44213" spans="10:10" x14ac:dyDescent="0.25">
      <c r="J44213" t="str">
        <f t="shared" si="941"/>
        <v/>
      </c>
    </row>
    <row r="44214" spans="10:10" x14ac:dyDescent="0.25">
      <c r="J44214" t="str">
        <f t="shared" si="941"/>
        <v/>
      </c>
    </row>
    <row r="44215" spans="10:10" x14ac:dyDescent="0.25">
      <c r="J44215" t="str">
        <f t="shared" si="941"/>
        <v/>
      </c>
    </row>
    <row r="44216" spans="10:10" x14ac:dyDescent="0.25">
      <c r="J44216" t="str">
        <f t="shared" si="941"/>
        <v/>
      </c>
    </row>
    <row r="44217" spans="10:10" x14ac:dyDescent="0.25">
      <c r="J44217" t="str">
        <f t="shared" si="941"/>
        <v/>
      </c>
    </row>
    <row r="44218" spans="10:10" x14ac:dyDescent="0.25">
      <c r="J44218" t="str">
        <f t="shared" si="941"/>
        <v/>
      </c>
    </row>
    <row r="44219" spans="10:10" x14ac:dyDescent="0.25">
      <c r="J44219" t="str">
        <f t="shared" si="941"/>
        <v/>
      </c>
    </row>
    <row r="44220" spans="10:10" x14ac:dyDescent="0.25">
      <c r="J44220" t="str">
        <f t="shared" si="941"/>
        <v/>
      </c>
    </row>
    <row r="44221" spans="10:10" x14ac:dyDescent="0.25">
      <c r="J44221" t="str">
        <f t="shared" si="941"/>
        <v/>
      </c>
    </row>
    <row r="44222" spans="10:10" x14ac:dyDescent="0.25">
      <c r="J44222" t="str">
        <f t="shared" si="941"/>
        <v/>
      </c>
    </row>
    <row r="44223" spans="10:10" x14ac:dyDescent="0.25">
      <c r="J44223" t="str">
        <f t="shared" si="941"/>
        <v/>
      </c>
    </row>
    <row r="44224" spans="10:10" x14ac:dyDescent="0.25">
      <c r="J44224" t="str">
        <f t="shared" si="941"/>
        <v/>
      </c>
    </row>
    <row r="44225" spans="10:10" x14ac:dyDescent="0.25">
      <c r="J44225" t="str">
        <f t="shared" si="941"/>
        <v/>
      </c>
    </row>
    <row r="44226" spans="10:10" x14ac:dyDescent="0.25">
      <c r="J44226" t="str">
        <f t="shared" si="941"/>
        <v/>
      </c>
    </row>
    <row r="44227" spans="10:10" x14ac:dyDescent="0.25">
      <c r="J44227" t="str">
        <f t="shared" ref="J44227:J44290" si="942">B44227&amp;C44227&amp;E44227&amp;IF(C44227="Skog",F44227&amp;G44227,"")</f>
        <v/>
      </c>
    </row>
    <row r="44228" spans="10:10" x14ac:dyDescent="0.25">
      <c r="J44228" t="str">
        <f t="shared" si="942"/>
        <v/>
      </c>
    </row>
    <row r="44229" spans="10:10" x14ac:dyDescent="0.25">
      <c r="J44229" t="str">
        <f t="shared" si="942"/>
        <v/>
      </c>
    </row>
    <row r="44230" spans="10:10" x14ac:dyDescent="0.25">
      <c r="J44230" t="str">
        <f t="shared" si="942"/>
        <v/>
      </c>
    </row>
    <row r="44231" spans="10:10" x14ac:dyDescent="0.25">
      <c r="J44231" t="str">
        <f t="shared" si="942"/>
        <v/>
      </c>
    </row>
    <row r="44232" spans="10:10" x14ac:dyDescent="0.25">
      <c r="J44232" t="str">
        <f t="shared" si="942"/>
        <v/>
      </c>
    </row>
    <row r="44233" spans="10:10" x14ac:dyDescent="0.25">
      <c r="J44233" t="str">
        <f t="shared" si="942"/>
        <v/>
      </c>
    </row>
    <row r="44234" spans="10:10" x14ac:dyDescent="0.25">
      <c r="J44234" t="str">
        <f t="shared" si="942"/>
        <v/>
      </c>
    </row>
    <row r="44235" spans="10:10" x14ac:dyDescent="0.25">
      <c r="J44235" t="str">
        <f t="shared" si="942"/>
        <v/>
      </c>
    </row>
    <row r="44236" spans="10:10" x14ac:dyDescent="0.25">
      <c r="J44236" t="str">
        <f t="shared" si="942"/>
        <v/>
      </c>
    </row>
    <row r="44237" spans="10:10" x14ac:dyDescent="0.25">
      <c r="J44237" t="str">
        <f t="shared" si="942"/>
        <v/>
      </c>
    </row>
    <row r="44238" spans="10:10" x14ac:dyDescent="0.25">
      <c r="J44238" t="str">
        <f t="shared" si="942"/>
        <v/>
      </c>
    </row>
    <row r="44239" spans="10:10" x14ac:dyDescent="0.25">
      <c r="J44239" t="str">
        <f t="shared" si="942"/>
        <v/>
      </c>
    </row>
    <row r="44240" spans="10:10" x14ac:dyDescent="0.25">
      <c r="J44240" t="str">
        <f t="shared" si="942"/>
        <v/>
      </c>
    </row>
    <row r="44241" spans="10:10" x14ac:dyDescent="0.25">
      <c r="J44241" t="str">
        <f t="shared" si="942"/>
        <v/>
      </c>
    </row>
    <row r="44242" spans="10:10" x14ac:dyDescent="0.25">
      <c r="J44242" t="str">
        <f t="shared" si="942"/>
        <v/>
      </c>
    </row>
    <row r="44243" spans="10:10" x14ac:dyDescent="0.25">
      <c r="J44243" t="str">
        <f t="shared" si="942"/>
        <v/>
      </c>
    </row>
    <row r="44244" spans="10:10" x14ac:dyDescent="0.25">
      <c r="J44244" t="str">
        <f t="shared" si="942"/>
        <v/>
      </c>
    </row>
    <row r="44245" spans="10:10" x14ac:dyDescent="0.25">
      <c r="J44245" t="str">
        <f t="shared" si="942"/>
        <v/>
      </c>
    </row>
    <row r="44246" spans="10:10" x14ac:dyDescent="0.25">
      <c r="J44246" t="str">
        <f t="shared" si="942"/>
        <v/>
      </c>
    </row>
    <row r="44247" spans="10:10" x14ac:dyDescent="0.25">
      <c r="J44247" t="str">
        <f t="shared" si="942"/>
        <v/>
      </c>
    </row>
    <row r="44248" spans="10:10" x14ac:dyDescent="0.25">
      <c r="J44248" t="str">
        <f t="shared" si="942"/>
        <v/>
      </c>
    </row>
    <row r="44249" spans="10:10" x14ac:dyDescent="0.25">
      <c r="J44249" t="str">
        <f t="shared" si="942"/>
        <v/>
      </c>
    </row>
    <row r="44250" spans="10:10" x14ac:dyDescent="0.25">
      <c r="J44250" t="str">
        <f t="shared" si="942"/>
        <v/>
      </c>
    </row>
    <row r="44251" spans="10:10" x14ac:dyDescent="0.25">
      <c r="J44251" t="str">
        <f t="shared" si="942"/>
        <v/>
      </c>
    </row>
    <row r="44252" spans="10:10" x14ac:dyDescent="0.25">
      <c r="J44252" t="str">
        <f t="shared" si="942"/>
        <v/>
      </c>
    </row>
    <row r="44253" spans="10:10" x14ac:dyDescent="0.25">
      <c r="J44253" t="str">
        <f t="shared" si="942"/>
        <v/>
      </c>
    </row>
    <row r="44254" spans="10:10" x14ac:dyDescent="0.25">
      <c r="J44254" t="str">
        <f t="shared" si="942"/>
        <v/>
      </c>
    </row>
    <row r="44255" spans="10:10" x14ac:dyDescent="0.25">
      <c r="J44255" t="str">
        <f t="shared" si="942"/>
        <v/>
      </c>
    </row>
    <row r="44256" spans="10:10" x14ac:dyDescent="0.25">
      <c r="J44256" t="str">
        <f t="shared" si="942"/>
        <v/>
      </c>
    </row>
    <row r="44257" spans="10:10" x14ac:dyDescent="0.25">
      <c r="J44257" t="str">
        <f t="shared" si="942"/>
        <v/>
      </c>
    </row>
    <row r="44258" spans="10:10" x14ac:dyDescent="0.25">
      <c r="J44258" t="str">
        <f t="shared" si="942"/>
        <v/>
      </c>
    </row>
    <row r="44259" spans="10:10" x14ac:dyDescent="0.25">
      <c r="J44259" t="str">
        <f t="shared" si="942"/>
        <v/>
      </c>
    </row>
    <row r="44260" spans="10:10" x14ac:dyDescent="0.25">
      <c r="J44260" t="str">
        <f t="shared" si="942"/>
        <v/>
      </c>
    </row>
    <row r="44261" spans="10:10" x14ac:dyDescent="0.25">
      <c r="J44261" t="str">
        <f t="shared" si="942"/>
        <v/>
      </c>
    </row>
    <row r="44262" spans="10:10" x14ac:dyDescent="0.25">
      <c r="J44262" t="str">
        <f t="shared" si="942"/>
        <v/>
      </c>
    </row>
    <row r="44263" spans="10:10" x14ac:dyDescent="0.25">
      <c r="J44263" t="str">
        <f t="shared" si="942"/>
        <v/>
      </c>
    </row>
    <row r="44264" spans="10:10" x14ac:dyDescent="0.25">
      <c r="J44264" t="str">
        <f t="shared" si="942"/>
        <v/>
      </c>
    </row>
    <row r="44265" spans="10:10" x14ac:dyDescent="0.25">
      <c r="J44265" t="str">
        <f t="shared" si="942"/>
        <v/>
      </c>
    </row>
    <row r="44266" spans="10:10" x14ac:dyDescent="0.25">
      <c r="J44266" t="str">
        <f t="shared" si="942"/>
        <v/>
      </c>
    </row>
    <row r="44267" spans="10:10" x14ac:dyDescent="0.25">
      <c r="J44267" t="str">
        <f t="shared" si="942"/>
        <v/>
      </c>
    </row>
    <row r="44268" spans="10:10" x14ac:dyDescent="0.25">
      <c r="J44268" t="str">
        <f t="shared" si="942"/>
        <v/>
      </c>
    </row>
    <row r="44269" spans="10:10" x14ac:dyDescent="0.25">
      <c r="J44269" t="str">
        <f t="shared" si="942"/>
        <v/>
      </c>
    </row>
    <row r="44270" spans="10:10" x14ac:dyDescent="0.25">
      <c r="J44270" t="str">
        <f t="shared" si="942"/>
        <v/>
      </c>
    </row>
    <row r="44271" spans="10:10" x14ac:dyDescent="0.25">
      <c r="J44271" t="str">
        <f t="shared" si="942"/>
        <v/>
      </c>
    </row>
    <row r="44272" spans="10:10" x14ac:dyDescent="0.25">
      <c r="J44272" t="str">
        <f t="shared" si="942"/>
        <v/>
      </c>
    </row>
    <row r="44273" spans="10:10" x14ac:dyDescent="0.25">
      <c r="J44273" t="str">
        <f t="shared" si="942"/>
        <v/>
      </c>
    </row>
    <row r="44274" spans="10:10" x14ac:dyDescent="0.25">
      <c r="J44274" t="str">
        <f t="shared" si="942"/>
        <v/>
      </c>
    </row>
    <row r="44275" spans="10:10" x14ac:dyDescent="0.25">
      <c r="J44275" t="str">
        <f t="shared" si="942"/>
        <v/>
      </c>
    </row>
    <row r="44276" spans="10:10" x14ac:dyDescent="0.25">
      <c r="J44276" t="str">
        <f t="shared" si="942"/>
        <v/>
      </c>
    </row>
    <row r="44277" spans="10:10" x14ac:dyDescent="0.25">
      <c r="J44277" t="str">
        <f t="shared" si="942"/>
        <v/>
      </c>
    </row>
    <row r="44278" spans="10:10" x14ac:dyDescent="0.25">
      <c r="J44278" t="str">
        <f t="shared" si="942"/>
        <v/>
      </c>
    </row>
    <row r="44279" spans="10:10" x14ac:dyDescent="0.25">
      <c r="J44279" t="str">
        <f t="shared" si="942"/>
        <v/>
      </c>
    </row>
    <row r="44280" spans="10:10" x14ac:dyDescent="0.25">
      <c r="J44280" t="str">
        <f t="shared" si="942"/>
        <v/>
      </c>
    </row>
    <row r="44281" spans="10:10" x14ac:dyDescent="0.25">
      <c r="J44281" t="str">
        <f t="shared" si="942"/>
        <v/>
      </c>
    </row>
    <row r="44282" spans="10:10" x14ac:dyDescent="0.25">
      <c r="J44282" t="str">
        <f t="shared" si="942"/>
        <v/>
      </c>
    </row>
    <row r="44283" spans="10:10" x14ac:dyDescent="0.25">
      <c r="J44283" t="str">
        <f t="shared" si="942"/>
        <v/>
      </c>
    </row>
    <row r="44284" spans="10:10" x14ac:dyDescent="0.25">
      <c r="J44284" t="str">
        <f t="shared" si="942"/>
        <v/>
      </c>
    </row>
    <row r="44285" spans="10:10" x14ac:dyDescent="0.25">
      <c r="J44285" t="str">
        <f t="shared" si="942"/>
        <v/>
      </c>
    </row>
    <row r="44286" spans="10:10" x14ac:dyDescent="0.25">
      <c r="J44286" t="str">
        <f t="shared" si="942"/>
        <v/>
      </c>
    </row>
    <row r="44287" spans="10:10" x14ac:dyDescent="0.25">
      <c r="J44287" t="str">
        <f t="shared" si="942"/>
        <v/>
      </c>
    </row>
    <row r="44288" spans="10:10" x14ac:dyDescent="0.25">
      <c r="J44288" t="str">
        <f t="shared" si="942"/>
        <v/>
      </c>
    </row>
    <row r="44289" spans="10:10" x14ac:dyDescent="0.25">
      <c r="J44289" t="str">
        <f t="shared" si="942"/>
        <v/>
      </c>
    </row>
    <row r="44290" spans="10:10" x14ac:dyDescent="0.25">
      <c r="J44290" t="str">
        <f t="shared" si="942"/>
        <v/>
      </c>
    </row>
    <row r="44291" spans="10:10" x14ac:dyDescent="0.25">
      <c r="J44291" t="str">
        <f t="shared" ref="J44291:J44354" si="943">B44291&amp;C44291&amp;E44291&amp;IF(C44291="Skog",F44291&amp;G44291,"")</f>
        <v/>
      </c>
    </row>
    <row r="44292" spans="10:10" x14ac:dyDescent="0.25">
      <c r="J44292" t="str">
        <f t="shared" si="943"/>
        <v/>
      </c>
    </row>
    <row r="44293" spans="10:10" x14ac:dyDescent="0.25">
      <c r="J44293" t="str">
        <f t="shared" si="943"/>
        <v/>
      </c>
    </row>
    <row r="44294" spans="10:10" x14ac:dyDescent="0.25">
      <c r="J44294" t="str">
        <f t="shared" si="943"/>
        <v/>
      </c>
    </row>
    <row r="44295" spans="10:10" x14ac:dyDescent="0.25">
      <c r="J44295" t="str">
        <f t="shared" si="943"/>
        <v/>
      </c>
    </row>
    <row r="44296" spans="10:10" x14ac:dyDescent="0.25">
      <c r="J44296" t="str">
        <f t="shared" si="943"/>
        <v/>
      </c>
    </row>
    <row r="44297" spans="10:10" x14ac:dyDescent="0.25">
      <c r="J44297" t="str">
        <f t="shared" si="943"/>
        <v/>
      </c>
    </row>
    <row r="44298" spans="10:10" x14ac:dyDescent="0.25">
      <c r="J44298" t="str">
        <f t="shared" si="943"/>
        <v/>
      </c>
    </row>
    <row r="44299" spans="10:10" x14ac:dyDescent="0.25">
      <c r="J44299" t="str">
        <f t="shared" si="943"/>
        <v/>
      </c>
    </row>
    <row r="44300" spans="10:10" x14ac:dyDescent="0.25">
      <c r="J44300" t="str">
        <f t="shared" si="943"/>
        <v/>
      </c>
    </row>
    <row r="44301" spans="10:10" x14ac:dyDescent="0.25">
      <c r="J44301" t="str">
        <f t="shared" si="943"/>
        <v/>
      </c>
    </row>
    <row r="44302" spans="10:10" x14ac:dyDescent="0.25">
      <c r="J44302" t="str">
        <f t="shared" si="943"/>
        <v/>
      </c>
    </row>
    <row r="44303" spans="10:10" x14ac:dyDescent="0.25">
      <c r="J44303" t="str">
        <f t="shared" si="943"/>
        <v/>
      </c>
    </row>
    <row r="44304" spans="10:10" x14ac:dyDescent="0.25">
      <c r="J44304" t="str">
        <f t="shared" si="943"/>
        <v/>
      </c>
    </row>
    <row r="44305" spans="10:10" x14ac:dyDescent="0.25">
      <c r="J44305" t="str">
        <f t="shared" si="943"/>
        <v/>
      </c>
    </row>
    <row r="44306" spans="10:10" x14ac:dyDescent="0.25">
      <c r="J44306" t="str">
        <f t="shared" si="943"/>
        <v/>
      </c>
    </row>
    <row r="44307" spans="10:10" x14ac:dyDescent="0.25">
      <c r="J44307" t="str">
        <f t="shared" si="943"/>
        <v/>
      </c>
    </row>
    <row r="44308" spans="10:10" x14ac:dyDescent="0.25">
      <c r="J44308" t="str">
        <f t="shared" si="943"/>
        <v/>
      </c>
    </row>
    <row r="44309" spans="10:10" x14ac:dyDescent="0.25">
      <c r="J44309" t="str">
        <f t="shared" si="943"/>
        <v/>
      </c>
    </row>
    <row r="44310" spans="10:10" x14ac:dyDescent="0.25">
      <c r="J44310" t="str">
        <f t="shared" si="943"/>
        <v/>
      </c>
    </row>
    <row r="44311" spans="10:10" x14ac:dyDescent="0.25">
      <c r="J44311" t="str">
        <f t="shared" si="943"/>
        <v/>
      </c>
    </row>
    <row r="44312" spans="10:10" x14ac:dyDescent="0.25">
      <c r="J44312" t="str">
        <f t="shared" si="943"/>
        <v/>
      </c>
    </row>
    <row r="44313" spans="10:10" x14ac:dyDescent="0.25">
      <c r="J44313" t="str">
        <f t="shared" si="943"/>
        <v/>
      </c>
    </row>
    <row r="44314" spans="10:10" x14ac:dyDescent="0.25">
      <c r="J44314" t="str">
        <f t="shared" si="943"/>
        <v/>
      </c>
    </row>
    <row r="44315" spans="10:10" x14ac:dyDescent="0.25">
      <c r="J44315" t="str">
        <f t="shared" si="943"/>
        <v/>
      </c>
    </row>
    <row r="44316" spans="10:10" x14ac:dyDescent="0.25">
      <c r="J44316" t="str">
        <f t="shared" si="943"/>
        <v/>
      </c>
    </row>
    <row r="44317" spans="10:10" x14ac:dyDescent="0.25">
      <c r="J44317" t="str">
        <f t="shared" si="943"/>
        <v/>
      </c>
    </row>
    <row r="44318" spans="10:10" x14ac:dyDescent="0.25">
      <c r="J44318" t="str">
        <f t="shared" si="943"/>
        <v/>
      </c>
    </row>
    <row r="44319" spans="10:10" x14ac:dyDescent="0.25">
      <c r="J44319" t="str">
        <f t="shared" si="943"/>
        <v/>
      </c>
    </row>
    <row r="44320" spans="10:10" x14ac:dyDescent="0.25">
      <c r="J44320" t="str">
        <f t="shared" si="943"/>
        <v/>
      </c>
    </row>
    <row r="44321" spans="10:10" x14ac:dyDescent="0.25">
      <c r="J44321" t="str">
        <f t="shared" si="943"/>
        <v/>
      </c>
    </row>
    <row r="44322" spans="10:10" x14ac:dyDescent="0.25">
      <c r="J44322" t="str">
        <f t="shared" si="943"/>
        <v/>
      </c>
    </row>
    <row r="44323" spans="10:10" x14ac:dyDescent="0.25">
      <c r="J44323" t="str">
        <f t="shared" si="943"/>
        <v/>
      </c>
    </row>
    <row r="44324" spans="10:10" x14ac:dyDescent="0.25">
      <c r="J44324" t="str">
        <f t="shared" si="943"/>
        <v/>
      </c>
    </row>
    <row r="44325" spans="10:10" x14ac:dyDescent="0.25">
      <c r="J44325" t="str">
        <f t="shared" si="943"/>
        <v/>
      </c>
    </row>
    <row r="44326" spans="10:10" x14ac:dyDescent="0.25">
      <c r="J44326" t="str">
        <f t="shared" si="943"/>
        <v/>
      </c>
    </row>
    <row r="44327" spans="10:10" x14ac:dyDescent="0.25">
      <c r="J44327" t="str">
        <f t="shared" si="943"/>
        <v/>
      </c>
    </row>
    <row r="44328" spans="10:10" x14ac:dyDescent="0.25">
      <c r="J44328" t="str">
        <f t="shared" si="943"/>
        <v/>
      </c>
    </row>
    <row r="44329" spans="10:10" x14ac:dyDescent="0.25">
      <c r="J44329" t="str">
        <f t="shared" si="943"/>
        <v/>
      </c>
    </row>
    <row r="44330" spans="10:10" x14ac:dyDescent="0.25">
      <c r="J44330" t="str">
        <f t="shared" si="943"/>
        <v/>
      </c>
    </row>
    <row r="44331" spans="10:10" x14ac:dyDescent="0.25">
      <c r="J44331" t="str">
        <f t="shared" si="943"/>
        <v/>
      </c>
    </row>
    <row r="44332" spans="10:10" x14ac:dyDescent="0.25">
      <c r="J44332" t="str">
        <f t="shared" si="943"/>
        <v/>
      </c>
    </row>
    <row r="44333" spans="10:10" x14ac:dyDescent="0.25">
      <c r="J44333" t="str">
        <f t="shared" si="943"/>
        <v/>
      </c>
    </row>
    <row r="44334" spans="10:10" x14ac:dyDescent="0.25">
      <c r="J44334" t="str">
        <f t="shared" si="943"/>
        <v/>
      </c>
    </row>
    <row r="44335" spans="10:10" x14ac:dyDescent="0.25">
      <c r="J44335" t="str">
        <f t="shared" si="943"/>
        <v/>
      </c>
    </row>
    <row r="44336" spans="10:10" x14ac:dyDescent="0.25">
      <c r="J44336" t="str">
        <f t="shared" si="943"/>
        <v/>
      </c>
    </row>
    <row r="44337" spans="10:10" x14ac:dyDescent="0.25">
      <c r="J44337" t="str">
        <f t="shared" si="943"/>
        <v/>
      </c>
    </row>
    <row r="44338" spans="10:10" x14ac:dyDescent="0.25">
      <c r="J44338" t="str">
        <f t="shared" si="943"/>
        <v/>
      </c>
    </row>
    <row r="44339" spans="10:10" x14ac:dyDescent="0.25">
      <c r="J44339" t="str">
        <f t="shared" si="943"/>
        <v/>
      </c>
    </row>
    <row r="44340" spans="10:10" x14ac:dyDescent="0.25">
      <c r="J44340" t="str">
        <f t="shared" si="943"/>
        <v/>
      </c>
    </row>
    <row r="44341" spans="10:10" x14ac:dyDescent="0.25">
      <c r="J44341" t="str">
        <f t="shared" si="943"/>
        <v/>
      </c>
    </row>
    <row r="44342" spans="10:10" x14ac:dyDescent="0.25">
      <c r="J44342" t="str">
        <f t="shared" si="943"/>
        <v/>
      </c>
    </row>
    <row r="44343" spans="10:10" x14ac:dyDescent="0.25">
      <c r="J44343" t="str">
        <f t="shared" si="943"/>
        <v/>
      </c>
    </row>
    <row r="44344" spans="10:10" x14ac:dyDescent="0.25">
      <c r="J44344" t="str">
        <f t="shared" si="943"/>
        <v/>
      </c>
    </row>
    <row r="44345" spans="10:10" x14ac:dyDescent="0.25">
      <c r="J44345" t="str">
        <f t="shared" si="943"/>
        <v/>
      </c>
    </row>
    <row r="44346" spans="10:10" x14ac:dyDescent="0.25">
      <c r="J44346" t="str">
        <f t="shared" si="943"/>
        <v/>
      </c>
    </row>
    <row r="44347" spans="10:10" x14ac:dyDescent="0.25">
      <c r="J44347" t="str">
        <f t="shared" si="943"/>
        <v/>
      </c>
    </row>
    <row r="44348" spans="10:10" x14ac:dyDescent="0.25">
      <c r="J44348" t="str">
        <f t="shared" si="943"/>
        <v/>
      </c>
    </row>
    <row r="44349" spans="10:10" x14ac:dyDescent="0.25">
      <c r="J44349" t="str">
        <f t="shared" si="943"/>
        <v/>
      </c>
    </row>
    <row r="44350" spans="10:10" x14ac:dyDescent="0.25">
      <c r="J44350" t="str">
        <f t="shared" si="943"/>
        <v/>
      </c>
    </row>
    <row r="44351" spans="10:10" x14ac:dyDescent="0.25">
      <c r="J44351" t="str">
        <f t="shared" si="943"/>
        <v/>
      </c>
    </row>
    <row r="44352" spans="10:10" x14ac:dyDescent="0.25">
      <c r="J44352" t="str">
        <f t="shared" si="943"/>
        <v/>
      </c>
    </row>
    <row r="44353" spans="10:10" x14ac:dyDescent="0.25">
      <c r="J44353" t="str">
        <f t="shared" si="943"/>
        <v/>
      </c>
    </row>
    <row r="44354" spans="10:10" x14ac:dyDescent="0.25">
      <c r="J44354" t="str">
        <f t="shared" si="943"/>
        <v/>
      </c>
    </row>
    <row r="44355" spans="10:10" x14ac:dyDescent="0.25">
      <c r="J44355" t="str">
        <f t="shared" ref="J44355:J44418" si="944">B44355&amp;C44355&amp;E44355&amp;IF(C44355="Skog",F44355&amp;G44355,"")</f>
        <v/>
      </c>
    </row>
    <row r="44356" spans="10:10" x14ac:dyDescent="0.25">
      <c r="J44356" t="str">
        <f t="shared" si="944"/>
        <v/>
      </c>
    </row>
    <row r="44357" spans="10:10" x14ac:dyDescent="0.25">
      <c r="J44357" t="str">
        <f t="shared" si="944"/>
        <v/>
      </c>
    </row>
    <row r="44358" spans="10:10" x14ac:dyDescent="0.25">
      <c r="J44358" t="str">
        <f t="shared" si="944"/>
        <v/>
      </c>
    </row>
    <row r="44359" spans="10:10" x14ac:dyDescent="0.25">
      <c r="J44359" t="str">
        <f t="shared" si="944"/>
        <v/>
      </c>
    </row>
    <row r="44360" spans="10:10" x14ac:dyDescent="0.25">
      <c r="J44360" t="str">
        <f t="shared" si="944"/>
        <v/>
      </c>
    </row>
    <row r="44361" spans="10:10" x14ac:dyDescent="0.25">
      <c r="J44361" t="str">
        <f t="shared" si="944"/>
        <v/>
      </c>
    </row>
    <row r="44362" spans="10:10" x14ac:dyDescent="0.25">
      <c r="J44362" t="str">
        <f t="shared" si="944"/>
        <v/>
      </c>
    </row>
    <row r="44363" spans="10:10" x14ac:dyDescent="0.25">
      <c r="J44363" t="str">
        <f t="shared" si="944"/>
        <v/>
      </c>
    </row>
    <row r="44364" spans="10:10" x14ac:dyDescent="0.25">
      <c r="J44364" t="str">
        <f t="shared" si="944"/>
        <v/>
      </c>
    </row>
    <row r="44365" spans="10:10" x14ac:dyDescent="0.25">
      <c r="J44365" t="str">
        <f t="shared" si="944"/>
        <v/>
      </c>
    </row>
    <row r="44366" spans="10:10" x14ac:dyDescent="0.25">
      <c r="J44366" t="str">
        <f t="shared" si="944"/>
        <v/>
      </c>
    </row>
    <row r="44367" spans="10:10" x14ac:dyDescent="0.25">
      <c r="J44367" t="str">
        <f t="shared" si="944"/>
        <v/>
      </c>
    </row>
    <row r="44368" spans="10:10" x14ac:dyDescent="0.25">
      <c r="J44368" t="str">
        <f t="shared" si="944"/>
        <v/>
      </c>
    </row>
    <row r="44369" spans="10:10" x14ac:dyDescent="0.25">
      <c r="J44369" t="str">
        <f t="shared" si="944"/>
        <v/>
      </c>
    </row>
    <row r="44370" spans="10:10" x14ac:dyDescent="0.25">
      <c r="J44370" t="str">
        <f t="shared" si="944"/>
        <v/>
      </c>
    </row>
    <row r="44371" spans="10:10" x14ac:dyDescent="0.25">
      <c r="J44371" t="str">
        <f t="shared" si="944"/>
        <v/>
      </c>
    </row>
    <row r="44372" spans="10:10" x14ac:dyDescent="0.25">
      <c r="J44372" t="str">
        <f t="shared" si="944"/>
        <v/>
      </c>
    </row>
    <row r="44373" spans="10:10" x14ac:dyDescent="0.25">
      <c r="J44373" t="str">
        <f t="shared" si="944"/>
        <v/>
      </c>
    </row>
    <row r="44374" spans="10:10" x14ac:dyDescent="0.25">
      <c r="J44374" t="str">
        <f t="shared" si="944"/>
        <v/>
      </c>
    </row>
    <row r="44375" spans="10:10" x14ac:dyDescent="0.25">
      <c r="J44375" t="str">
        <f t="shared" si="944"/>
        <v/>
      </c>
    </row>
    <row r="44376" spans="10:10" x14ac:dyDescent="0.25">
      <c r="J44376" t="str">
        <f t="shared" si="944"/>
        <v/>
      </c>
    </row>
    <row r="44377" spans="10:10" x14ac:dyDescent="0.25">
      <c r="J44377" t="str">
        <f t="shared" si="944"/>
        <v/>
      </c>
    </row>
    <row r="44378" spans="10:10" x14ac:dyDescent="0.25">
      <c r="J44378" t="str">
        <f t="shared" si="944"/>
        <v/>
      </c>
    </row>
    <row r="44379" spans="10:10" x14ac:dyDescent="0.25">
      <c r="J44379" t="str">
        <f t="shared" si="944"/>
        <v/>
      </c>
    </row>
    <row r="44380" spans="10:10" x14ac:dyDescent="0.25">
      <c r="J44380" t="str">
        <f t="shared" si="944"/>
        <v/>
      </c>
    </row>
    <row r="44381" spans="10:10" x14ac:dyDescent="0.25">
      <c r="J44381" t="str">
        <f t="shared" si="944"/>
        <v/>
      </c>
    </row>
    <row r="44382" spans="10:10" x14ac:dyDescent="0.25">
      <c r="J44382" t="str">
        <f t="shared" si="944"/>
        <v/>
      </c>
    </row>
    <row r="44383" spans="10:10" x14ac:dyDescent="0.25">
      <c r="J44383" t="str">
        <f t="shared" si="944"/>
        <v/>
      </c>
    </row>
    <row r="44384" spans="10:10" x14ac:dyDescent="0.25">
      <c r="J44384" t="str">
        <f t="shared" si="944"/>
        <v/>
      </c>
    </row>
    <row r="44385" spans="10:10" x14ac:dyDescent="0.25">
      <c r="J44385" t="str">
        <f t="shared" si="944"/>
        <v/>
      </c>
    </row>
    <row r="44386" spans="10:10" x14ac:dyDescent="0.25">
      <c r="J44386" t="str">
        <f t="shared" si="944"/>
        <v/>
      </c>
    </row>
    <row r="44387" spans="10:10" x14ac:dyDescent="0.25">
      <c r="J44387" t="str">
        <f t="shared" si="944"/>
        <v/>
      </c>
    </row>
    <row r="44388" spans="10:10" x14ac:dyDescent="0.25">
      <c r="J44388" t="str">
        <f t="shared" si="944"/>
        <v/>
      </c>
    </row>
    <row r="44389" spans="10:10" x14ac:dyDescent="0.25">
      <c r="J44389" t="str">
        <f t="shared" si="944"/>
        <v/>
      </c>
    </row>
    <row r="44390" spans="10:10" x14ac:dyDescent="0.25">
      <c r="J44390" t="str">
        <f t="shared" si="944"/>
        <v/>
      </c>
    </row>
    <row r="44391" spans="10:10" x14ac:dyDescent="0.25">
      <c r="J44391" t="str">
        <f t="shared" si="944"/>
        <v/>
      </c>
    </row>
    <row r="44392" spans="10:10" x14ac:dyDescent="0.25">
      <c r="J44392" t="str">
        <f t="shared" si="944"/>
        <v/>
      </c>
    </row>
    <row r="44393" spans="10:10" x14ac:dyDescent="0.25">
      <c r="J44393" t="str">
        <f t="shared" si="944"/>
        <v/>
      </c>
    </row>
    <row r="44394" spans="10:10" x14ac:dyDescent="0.25">
      <c r="J44394" t="str">
        <f t="shared" si="944"/>
        <v/>
      </c>
    </row>
    <row r="44395" spans="10:10" x14ac:dyDescent="0.25">
      <c r="J44395" t="str">
        <f t="shared" si="944"/>
        <v/>
      </c>
    </row>
    <row r="44396" spans="10:10" x14ac:dyDescent="0.25">
      <c r="J44396" t="str">
        <f t="shared" si="944"/>
        <v/>
      </c>
    </row>
    <row r="44397" spans="10:10" x14ac:dyDescent="0.25">
      <c r="J44397" t="str">
        <f t="shared" si="944"/>
        <v/>
      </c>
    </row>
    <row r="44398" spans="10:10" x14ac:dyDescent="0.25">
      <c r="J44398" t="str">
        <f t="shared" si="944"/>
        <v/>
      </c>
    </row>
    <row r="44399" spans="10:10" x14ac:dyDescent="0.25">
      <c r="J44399" t="str">
        <f t="shared" si="944"/>
        <v/>
      </c>
    </row>
    <row r="44400" spans="10:10" x14ac:dyDescent="0.25">
      <c r="J44400" t="str">
        <f t="shared" si="944"/>
        <v/>
      </c>
    </row>
    <row r="44401" spans="10:10" x14ac:dyDescent="0.25">
      <c r="J44401" t="str">
        <f t="shared" si="944"/>
        <v/>
      </c>
    </row>
    <row r="44402" spans="10:10" x14ac:dyDescent="0.25">
      <c r="J44402" t="str">
        <f t="shared" si="944"/>
        <v/>
      </c>
    </row>
    <row r="44403" spans="10:10" x14ac:dyDescent="0.25">
      <c r="J44403" t="str">
        <f t="shared" si="944"/>
        <v/>
      </c>
    </row>
    <row r="44404" spans="10:10" x14ac:dyDescent="0.25">
      <c r="J44404" t="str">
        <f t="shared" si="944"/>
        <v/>
      </c>
    </row>
    <row r="44405" spans="10:10" x14ac:dyDescent="0.25">
      <c r="J44405" t="str">
        <f t="shared" si="944"/>
        <v/>
      </c>
    </row>
    <row r="44406" spans="10:10" x14ac:dyDescent="0.25">
      <c r="J44406" t="str">
        <f t="shared" si="944"/>
        <v/>
      </c>
    </row>
    <row r="44407" spans="10:10" x14ac:dyDescent="0.25">
      <c r="J44407" t="str">
        <f t="shared" si="944"/>
        <v/>
      </c>
    </row>
    <row r="44408" spans="10:10" x14ac:dyDescent="0.25">
      <c r="J44408" t="str">
        <f t="shared" si="944"/>
        <v/>
      </c>
    </row>
    <row r="44409" spans="10:10" x14ac:dyDescent="0.25">
      <c r="J44409" t="str">
        <f t="shared" si="944"/>
        <v/>
      </c>
    </row>
    <row r="44410" spans="10:10" x14ac:dyDescent="0.25">
      <c r="J44410" t="str">
        <f t="shared" si="944"/>
        <v/>
      </c>
    </row>
    <row r="44411" spans="10:10" x14ac:dyDescent="0.25">
      <c r="J44411" t="str">
        <f t="shared" si="944"/>
        <v/>
      </c>
    </row>
    <row r="44412" spans="10:10" x14ac:dyDescent="0.25">
      <c r="J44412" t="str">
        <f t="shared" si="944"/>
        <v/>
      </c>
    </row>
    <row r="44413" spans="10:10" x14ac:dyDescent="0.25">
      <c r="J44413" t="str">
        <f t="shared" si="944"/>
        <v/>
      </c>
    </row>
    <row r="44414" spans="10:10" x14ac:dyDescent="0.25">
      <c r="J44414" t="str">
        <f t="shared" si="944"/>
        <v/>
      </c>
    </row>
    <row r="44415" spans="10:10" x14ac:dyDescent="0.25">
      <c r="J44415" t="str">
        <f t="shared" si="944"/>
        <v/>
      </c>
    </row>
    <row r="44416" spans="10:10" x14ac:dyDescent="0.25">
      <c r="J44416" t="str">
        <f t="shared" si="944"/>
        <v/>
      </c>
    </row>
    <row r="44417" spans="10:10" x14ac:dyDescent="0.25">
      <c r="J44417" t="str">
        <f t="shared" si="944"/>
        <v/>
      </c>
    </row>
    <row r="44418" spans="10:10" x14ac:dyDescent="0.25">
      <c r="J44418" t="str">
        <f t="shared" si="944"/>
        <v/>
      </c>
    </row>
    <row r="44419" spans="10:10" x14ac:dyDescent="0.25">
      <c r="J44419" t="str">
        <f t="shared" ref="J44419:J44482" si="945">B44419&amp;C44419&amp;E44419&amp;IF(C44419="Skog",F44419&amp;G44419,"")</f>
        <v/>
      </c>
    </row>
    <row r="44420" spans="10:10" x14ac:dyDescent="0.25">
      <c r="J44420" t="str">
        <f t="shared" si="945"/>
        <v/>
      </c>
    </row>
    <row r="44421" spans="10:10" x14ac:dyDescent="0.25">
      <c r="J44421" t="str">
        <f t="shared" si="945"/>
        <v/>
      </c>
    </row>
    <row r="44422" spans="10:10" x14ac:dyDescent="0.25">
      <c r="J44422" t="str">
        <f t="shared" si="945"/>
        <v/>
      </c>
    </row>
    <row r="44423" spans="10:10" x14ac:dyDescent="0.25">
      <c r="J44423" t="str">
        <f t="shared" si="945"/>
        <v/>
      </c>
    </row>
    <row r="44424" spans="10:10" x14ac:dyDescent="0.25">
      <c r="J44424" t="str">
        <f t="shared" si="945"/>
        <v/>
      </c>
    </row>
    <row r="44425" spans="10:10" x14ac:dyDescent="0.25">
      <c r="J44425" t="str">
        <f t="shared" si="945"/>
        <v/>
      </c>
    </row>
    <row r="44426" spans="10:10" x14ac:dyDescent="0.25">
      <c r="J44426" t="str">
        <f t="shared" si="945"/>
        <v/>
      </c>
    </row>
    <row r="44427" spans="10:10" x14ac:dyDescent="0.25">
      <c r="J44427" t="str">
        <f t="shared" si="945"/>
        <v/>
      </c>
    </row>
    <row r="44428" spans="10:10" x14ac:dyDescent="0.25">
      <c r="J44428" t="str">
        <f t="shared" si="945"/>
        <v/>
      </c>
    </row>
    <row r="44429" spans="10:10" x14ac:dyDescent="0.25">
      <c r="J44429" t="str">
        <f t="shared" si="945"/>
        <v/>
      </c>
    </row>
    <row r="44430" spans="10:10" x14ac:dyDescent="0.25">
      <c r="J44430" t="str">
        <f t="shared" si="945"/>
        <v/>
      </c>
    </row>
    <row r="44431" spans="10:10" x14ac:dyDescent="0.25">
      <c r="J44431" t="str">
        <f t="shared" si="945"/>
        <v/>
      </c>
    </row>
    <row r="44432" spans="10:10" x14ac:dyDescent="0.25">
      <c r="J44432" t="str">
        <f t="shared" si="945"/>
        <v/>
      </c>
    </row>
    <row r="44433" spans="10:10" x14ac:dyDescent="0.25">
      <c r="J44433" t="str">
        <f t="shared" si="945"/>
        <v/>
      </c>
    </row>
    <row r="44434" spans="10:10" x14ac:dyDescent="0.25">
      <c r="J44434" t="str">
        <f t="shared" si="945"/>
        <v/>
      </c>
    </row>
    <row r="44435" spans="10:10" x14ac:dyDescent="0.25">
      <c r="J44435" t="str">
        <f t="shared" si="945"/>
        <v/>
      </c>
    </row>
    <row r="44436" spans="10:10" x14ac:dyDescent="0.25">
      <c r="J44436" t="str">
        <f t="shared" si="945"/>
        <v/>
      </c>
    </row>
    <row r="44437" spans="10:10" x14ac:dyDescent="0.25">
      <c r="J44437" t="str">
        <f t="shared" si="945"/>
        <v/>
      </c>
    </row>
    <row r="44438" spans="10:10" x14ac:dyDescent="0.25">
      <c r="J44438" t="str">
        <f t="shared" si="945"/>
        <v/>
      </c>
    </row>
    <row r="44439" spans="10:10" x14ac:dyDescent="0.25">
      <c r="J44439" t="str">
        <f t="shared" si="945"/>
        <v/>
      </c>
    </row>
    <row r="44440" spans="10:10" x14ac:dyDescent="0.25">
      <c r="J44440" t="str">
        <f t="shared" si="945"/>
        <v/>
      </c>
    </row>
    <row r="44441" spans="10:10" x14ac:dyDescent="0.25">
      <c r="J44441" t="str">
        <f t="shared" si="945"/>
        <v/>
      </c>
    </row>
    <row r="44442" spans="10:10" x14ac:dyDescent="0.25">
      <c r="J44442" t="str">
        <f t="shared" si="945"/>
        <v/>
      </c>
    </row>
    <row r="44443" spans="10:10" x14ac:dyDescent="0.25">
      <c r="J44443" t="str">
        <f t="shared" si="945"/>
        <v/>
      </c>
    </row>
    <row r="44444" spans="10:10" x14ac:dyDescent="0.25">
      <c r="J44444" t="str">
        <f t="shared" si="945"/>
        <v/>
      </c>
    </row>
    <row r="44445" spans="10:10" x14ac:dyDescent="0.25">
      <c r="J44445" t="str">
        <f t="shared" si="945"/>
        <v/>
      </c>
    </row>
    <row r="44446" spans="10:10" x14ac:dyDescent="0.25">
      <c r="J44446" t="str">
        <f t="shared" si="945"/>
        <v/>
      </c>
    </row>
    <row r="44447" spans="10:10" x14ac:dyDescent="0.25">
      <c r="J44447" t="str">
        <f t="shared" si="945"/>
        <v/>
      </c>
    </row>
    <row r="44448" spans="10:10" x14ac:dyDescent="0.25">
      <c r="J44448" t="str">
        <f t="shared" si="945"/>
        <v/>
      </c>
    </row>
    <row r="44449" spans="10:10" x14ac:dyDescent="0.25">
      <c r="J44449" t="str">
        <f t="shared" si="945"/>
        <v/>
      </c>
    </row>
    <row r="44450" spans="10:10" x14ac:dyDescent="0.25">
      <c r="J44450" t="str">
        <f t="shared" si="945"/>
        <v/>
      </c>
    </row>
    <row r="44451" spans="10:10" x14ac:dyDescent="0.25">
      <c r="J44451" t="str">
        <f t="shared" si="945"/>
        <v/>
      </c>
    </row>
    <row r="44452" spans="10:10" x14ac:dyDescent="0.25">
      <c r="J44452" t="str">
        <f t="shared" si="945"/>
        <v/>
      </c>
    </row>
    <row r="44453" spans="10:10" x14ac:dyDescent="0.25">
      <c r="J44453" t="str">
        <f t="shared" si="945"/>
        <v/>
      </c>
    </row>
    <row r="44454" spans="10:10" x14ac:dyDescent="0.25">
      <c r="J44454" t="str">
        <f t="shared" si="945"/>
        <v/>
      </c>
    </row>
    <row r="44455" spans="10:10" x14ac:dyDescent="0.25">
      <c r="J44455" t="str">
        <f t="shared" si="945"/>
        <v/>
      </c>
    </row>
    <row r="44456" spans="10:10" x14ac:dyDescent="0.25">
      <c r="J44456" t="str">
        <f t="shared" si="945"/>
        <v/>
      </c>
    </row>
    <row r="44457" spans="10:10" x14ac:dyDescent="0.25">
      <c r="J44457" t="str">
        <f t="shared" si="945"/>
        <v/>
      </c>
    </row>
    <row r="44458" spans="10:10" x14ac:dyDescent="0.25">
      <c r="J44458" t="str">
        <f t="shared" si="945"/>
        <v/>
      </c>
    </row>
    <row r="44459" spans="10:10" x14ac:dyDescent="0.25">
      <c r="J44459" t="str">
        <f t="shared" si="945"/>
        <v/>
      </c>
    </row>
    <row r="44460" spans="10:10" x14ac:dyDescent="0.25">
      <c r="J44460" t="str">
        <f t="shared" si="945"/>
        <v/>
      </c>
    </row>
    <row r="44461" spans="10:10" x14ac:dyDescent="0.25">
      <c r="J44461" t="str">
        <f t="shared" si="945"/>
        <v/>
      </c>
    </row>
    <row r="44462" spans="10:10" x14ac:dyDescent="0.25">
      <c r="J44462" t="str">
        <f t="shared" si="945"/>
        <v/>
      </c>
    </row>
    <row r="44463" spans="10:10" x14ac:dyDescent="0.25">
      <c r="J44463" t="str">
        <f t="shared" si="945"/>
        <v/>
      </c>
    </row>
    <row r="44464" spans="10:10" x14ac:dyDescent="0.25">
      <c r="J44464" t="str">
        <f t="shared" si="945"/>
        <v/>
      </c>
    </row>
    <row r="44465" spans="10:10" x14ac:dyDescent="0.25">
      <c r="J44465" t="str">
        <f t="shared" si="945"/>
        <v/>
      </c>
    </row>
    <row r="44466" spans="10:10" x14ac:dyDescent="0.25">
      <c r="J44466" t="str">
        <f t="shared" si="945"/>
        <v/>
      </c>
    </row>
    <row r="44467" spans="10:10" x14ac:dyDescent="0.25">
      <c r="J44467" t="str">
        <f t="shared" si="945"/>
        <v/>
      </c>
    </row>
    <row r="44468" spans="10:10" x14ac:dyDescent="0.25">
      <c r="J44468" t="str">
        <f t="shared" si="945"/>
        <v/>
      </c>
    </row>
    <row r="44469" spans="10:10" x14ac:dyDescent="0.25">
      <c r="J44469" t="str">
        <f t="shared" si="945"/>
        <v/>
      </c>
    </row>
    <row r="44470" spans="10:10" x14ac:dyDescent="0.25">
      <c r="J44470" t="str">
        <f t="shared" si="945"/>
        <v/>
      </c>
    </row>
    <row r="44471" spans="10:10" x14ac:dyDescent="0.25">
      <c r="J44471" t="str">
        <f t="shared" si="945"/>
        <v/>
      </c>
    </row>
    <row r="44472" spans="10:10" x14ac:dyDescent="0.25">
      <c r="J44472" t="str">
        <f t="shared" si="945"/>
        <v/>
      </c>
    </row>
    <row r="44473" spans="10:10" x14ac:dyDescent="0.25">
      <c r="J44473" t="str">
        <f t="shared" si="945"/>
        <v/>
      </c>
    </row>
    <row r="44474" spans="10:10" x14ac:dyDescent="0.25">
      <c r="J44474" t="str">
        <f t="shared" si="945"/>
        <v/>
      </c>
    </row>
    <row r="44475" spans="10:10" x14ac:dyDescent="0.25">
      <c r="J44475" t="str">
        <f t="shared" si="945"/>
        <v/>
      </c>
    </row>
    <row r="44476" spans="10:10" x14ac:dyDescent="0.25">
      <c r="J44476" t="str">
        <f t="shared" si="945"/>
        <v/>
      </c>
    </row>
    <row r="44477" spans="10:10" x14ac:dyDescent="0.25">
      <c r="J44477" t="str">
        <f t="shared" si="945"/>
        <v/>
      </c>
    </row>
    <row r="44478" spans="10:10" x14ac:dyDescent="0.25">
      <c r="J44478" t="str">
        <f t="shared" si="945"/>
        <v/>
      </c>
    </row>
    <row r="44479" spans="10:10" x14ac:dyDescent="0.25">
      <c r="J44479" t="str">
        <f t="shared" si="945"/>
        <v/>
      </c>
    </row>
    <row r="44480" spans="10:10" x14ac:dyDescent="0.25">
      <c r="J44480" t="str">
        <f t="shared" si="945"/>
        <v/>
      </c>
    </row>
    <row r="44481" spans="10:10" x14ac:dyDescent="0.25">
      <c r="J44481" t="str">
        <f t="shared" si="945"/>
        <v/>
      </c>
    </row>
    <row r="44482" spans="10:10" x14ac:dyDescent="0.25">
      <c r="J44482" t="str">
        <f t="shared" si="945"/>
        <v/>
      </c>
    </row>
    <row r="44483" spans="10:10" x14ac:dyDescent="0.25">
      <c r="J44483" t="str">
        <f t="shared" ref="J44483:J44546" si="946">B44483&amp;C44483&amp;E44483&amp;IF(C44483="Skog",F44483&amp;G44483,"")</f>
        <v/>
      </c>
    </row>
    <row r="44484" spans="10:10" x14ac:dyDescent="0.25">
      <c r="J44484" t="str">
        <f t="shared" si="946"/>
        <v/>
      </c>
    </row>
    <row r="44485" spans="10:10" x14ac:dyDescent="0.25">
      <c r="J44485" t="str">
        <f t="shared" si="946"/>
        <v/>
      </c>
    </row>
    <row r="44486" spans="10:10" x14ac:dyDescent="0.25">
      <c r="J44486" t="str">
        <f t="shared" si="946"/>
        <v/>
      </c>
    </row>
    <row r="44487" spans="10:10" x14ac:dyDescent="0.25">
      <c r="J44487" t="str">
        <f t="shared" si="946"/>
        <v/>
      </c>
    </row>
    <row r="44488" spans="10:10" x14ac:dyDescent="0.25">
      <c r="J44488" t="str">
        <f t="shared" si="946"/>
        <v/>
      </c>
    </row>
    <row r="44489" spans="10:10" x14ac:dyDescent="0.25">
      <c r="J44489" t="str">
        <f t="shared" si="946"/>
        <v/>
      </c>
    </row>
    <row r="44490" spans="10:10" x14ac:dyDescent="0.25">
      <c r="J44490" t="str">
        <f t="shared" si="946"/>
        <v/>
      </c>
    </row>
    <row r="44491" spans="10:10" x14ac:dyDescent="0.25">
      <c r="J44491" t="str">
        <f t="shared" si="946"/>
        <v/>
      </c>
    </row>
    <row r="44492" spans="10:10" x14ac:dyDescent="0.25">
      <c r="J44492" t="str">
        <f t="shared" si="946"/>
        <v/>
      </c>
    </row>
    <row r="44493" spans="10:10" x14ac:dyDescent="0.25">
      <c r="J44493" t="str">
        <f t="shared" si="946"/>
        <v/>
      </c>
    </row>
    <row r="44494" spans="10:10" x14ac:dyDescent="0.25">
      <c r="J44494" t="str">
        <f t="shared" si="946"/>
        <v/>
      </c>
    </row>
    <row r="44495" spans="10:10" x14ac:dyDescent="0.25">
      <c r="J44495" t="str">
        <f t="shared" si="946"/>
        <v/>
      </c>
    </row>
    <row r="44496" spans="10:10" x14ac:dyDescent="0.25">
      <c r="J44496" t="str">
        <f t="shared" si="946"/>
        <v/>
      </c>
    </row>
    <row r="44497" spans="10:10" x14ac:dyDescent="0.25">
      <c r="J44497" t="str">
        <f t="shared" si="946"/>
        <v/>
      </c>
    </row>
    <row r="44498" spans="10:10" x14ac:dyDescent="0.25">
      <c r="J44498" t="str">
        <f t="shared" si="946"/>
        <v/>
      </c>
    </row>
    <row r="44499" spans="10:10" x14ac:dyDescent="0.25">
      <c r="J44499" t="str">
        <f t="shared" si="946"/>
        <v/>
      </c>
    </row>
    <row r="44500" spans="10:10" x14ac:dyDescent="0.25">
      <c r="J44500" t="str">
        <f t="shared" si="946"/>
        <v/>
      </c>
    </row>
    <row r="44501" spans="10:10" x14ac:dyDescent="0.25">
      <c r="J44501" t="str">
        <f t="shared" si="946"/>
        <v/>
      </c>
    </row>
    <row r="44502" spans="10:10" x14ac:dyDescent="0.25">
      <c r="J44502" t="str">
        <f t="shared" si="946"/>
        <v/>
      </c>
    </row>
    <row r="44503" spans="10:10" x14ac:dyDescent="0.25">
      <c r="J44503" t="str">
        <f t="shared" si="946"/>
        <v/>
      </c>
    </row>
    <row r="44504" spans="10:10" x14ac:dyDescent="0.25">
      <c r="J44504" t="str">
        <f t="shared" si="946"/>
        <v/>
      </c>
    </row>
    <row r="44505" spans="10:10" x14ac:dyDescent="0.25">
      <c r="J44505" t="str">
        <f t="shared" si="946"/>
        <v/>
      </c>
    </row>
    <row r="44506" spans="10:10" x14ac:dyDescent="0.25">
      <c r="J44506" t="str">
        <f t="shared" si="946"/>
        <v/>
      </c>
    </row>
    <row r="44507" spans="10:10" x14ac:dyDescent="0.25">
      <c r="J44507" t="str">
        <f t="shared" si="946"/>
        <v/>
      </c>
    </row>
    <row r="44508" spans="10:10" x14ac:dyDescent="0.25">
      <c r="J44508" t="str">
        <f t="shared" si="946"/>
        <v/>
      </c>
    </row>
    <row r="44509" spans="10:10" x14ac:dyDescent="0.25">
      <c r="J44509" t="str">
        <f t="shared" si="946"/>
        <v/>
      </c>
    </row>
    <row r="44510" spans="10:10" x14ac:dyDescent="0.25">
      <c r="J44510" t="str">
        <f t="shared" si="946"/>
        <v/>
      </c>
    </row>
    <row r="44511" spans="10:10" x14ac:dyDescent="0.25">
      <c r="J44511" t="str">
        <f t="shared" si="946"/>
        <v/>
      </c>
    </row>
    <row r="44512" spans="10:10" x14ac:dyDescent="0.25">
      <c r="J44512" t="str">
        <f t="shared" si="946"/>
        <v/>
      </c>
    </row>
    <row r="44513" spans="10:10" x14ac:dyDescent="0.25">
      <c r="J44513" t="str">
        <f t="shared" si="946"/>
        <v/>
      </c>
    </row>
    <row r="44514" spans="10:10" x14ac:dyDescent="0.25">
      <c r="J44514" t="str">
        <f t="shared" si="946"/>
        <v/>
      </c>
    </row>
    <row r="44515" spans="10:10" x14ac:dyDescent="0.25">
      <c r="J44515" t="str">
        <f t="shared" si="946"/>
        <v/>
      </c>
    </row>
    <row r="44516" spans="10:10" x14ac:dyDescent="0.25">
      <c r="J44516" t="str">
        <f t="shared" si="946"/>
        <v/>
      </c>
    </row>
    <row r="44517" spans="10:10" x14ac:dyDescent="0.25">
      <c r="J44517" t="str">
        <f t="shared" si="946"/>
        <v/>
      </c>
    </row>
    <row r="44518" spans="10:10" x14ac:dyDescent="0.25">
      <c r="J44518" t="str">
        <f t="shared" si="946"/>
        <v/>
      </c>
    </row>
    <row r="44519" spans="10:10" x14ac:dyDescent="0.25">
      <c r="J44519" t="str">
        <f t="shared" si="946"/>
        <v/>
      </c>
    </row>
    <row r="44520" spans="10:10" x14ac:dyDescent="0.25">
      <c r="J44520" t="str">
        <f t="shared" si="946"/>
        <v/>
      </c>
    </row>
    <row r="44521" spans="10:10" x14ac:dyDescent="0.25">
      <c r="J44521" t="str">
        <f t="shared" si="946"/>
        <v/>
      </c>
    </row>
    <row r="44522" spans="10:10" x14ac:dyDescent="0.25">
      <c r="J44522" t="str">
        <f t="shared" si="946"/>
        <v/>
      </c>
    </row>
    <row r="44523" spans="10:10" x14ac:dyDescent="0.25">
      <c r="J44523" t="str">
        <f t="shared" si="946"/>
        <v/>
      </c>
    </row>
    <row r="44524" spans="10:10" x14ac:dyDescent="0.25">
      <c r="J44524" t="str">
        <f t="shared" si="946"/>
        <v/>
      </c>
    </row>
    <row r="44525" spans="10:10" x14ac:dyDescent="0.25">
      <c r="J44525" t="str">
        <f t="shared" si="946"/>
        <v/>
      </c>
    </row>
    <row r="44526" spans="10:10" x14ac:dyDescent="0.25">
      <c r="J44526" t="str">
        <f t="shared" si="946"/>
        <v/>
      </c>
    </row>
    <row r="44527" spans="10:10" x14ac:dyDescent="0.25">
      <c r="J44527" t="str">
        <f t="shared" si="946"/>
        <v/>
      </c>
    </row>
    <row r="44528" spans="10:10" x14ac:dyDescent="0.25">
      <c r="J44528" t="str">
        <f t="shared" si="946"/>
        <v/>
      </c>
    </row>
    <row r="44529" spans="10:10" x14ac:dyDescent="0.25">
      <c r="J44529" t="str">
        <f t="shared" si="946"/>
        <v/>
      </c>
    </row>
    <row r="44530" spans="10:10" x14ac:dyDescent="0.25">
      <c r="J44530" t="str">
        <f t="shared" si="946"/>
        <v/>
      </c>
    </row>
    <row r="44531" spans="10:10" x14ac:dyDescent="0.25">
      <c r="J44531" t="str">
        <f t="shared" si="946"/>
        <v/>
      </c>
    </row>
    <row r="44532" spans="10:10" x14ac:dyDescent="0.25">
      <c r="J44532" t="str">
        <f t="shared" si="946"/>
        <v/>
      </c>
    </row>
    <row r="44533" spans="10:10" x14ac:dyDescent="0.25">
      <c r="J44533" t="str">
        <f t="shared" si="946"/>
        <v/>
      </c>
    </row>
    <row r="44534" spans="10:10" x14ac:dyDescent="0.25">
      <c r="J44534" t="str">
        <f t="shared" si="946"/>
        <v/>
      </c>
    </row>
    <row r="44535" spans="10:10" x14ac:dyDescent="0.25">
      <c r="J44535" t="str">
        <f t="shared" si="946"/>
        <v/>
      </c>
    </row>
    <row r="44536" spans="10:10" x14ac:dyDescent="0.25">
      <c r="J44536" t="str">
        <f t="shared" si="946"/>
        <v/>
      </c>
    </row>
    <row r="44537" spans="10:10" x14ac:dyDescent="0.25">
      <c r="J44537" t="str">
        <f t="shared" si="946"/>
        <v/>
      </c>
    </row>
    <row r="44538" spans="10:10" x14ac:dyDescent="0.25">
      <c r="J44538" t="str">
        <f t="shared" si="946"/>
        <v/>
      </c>
    </row>
    <row r="44539" spans="10:10" x14ac:dyDescent="0.25">
      <c r="J44539" t="str">
        <f t="shared" si="946"/>
        <v/>
      </c>
    </row>
    <row r="44540" spans="10:10" x14ac:dyDescent="0.25">
      <c r="J44540" t="str">
        <f t="shared" si="946"/>
        <v/>
      </c>
    </row>
    <row r="44541" spans="10:10" x14ac:dyDescent="0.25">
      <c r="J44541" t="str">
        <f t="shared" si="946"/>
        <v/>
      </c>
    </row>
    <row r="44542" spans="10:10" x14ac:dyDescent="0.25">
      <c r="J44542" t="str">
        <f t="shared" si="946"/>
        <v/>
      </c>
    </row>
    <row r="44543" spans="10:10" x14ac:dyDescent="0.25">
      <c r="J44543" t="str">
        <f t="shared" si="946"/>
        <v/>
      </c>
    </row>
    <row r="44544" spans="10:10" x14ac:dyDescent="0.25">
      <c r="J44544" t="str">
        <f t="shared" si="946"/>
        <v/>
      </c>
    </row>
    <row r="44545" spans="10:10" x14ac:dyDescent="0.25">
      <c r="J44545" t="str">
        <f t="shared" si="946"/>
        <v/>
      </c>
    </row>
    <row r="44546" spans="10:10" x14ac:dyDescent="0.25">
      <c r="J44546" t="str">
        <f t="shared" si="946"/>
        <v/>
      </c>
    </row>
    <row r="44547" spans="10:10" x14ac:dyDescent="0.25">
      <c r="J44547" t="str">
        <f t="shared" ref="J44547:J44610" si="947">B44547&amp;C44547&amp;E44547&amp;IF(C44547="Skog",F44547&amp;G44547,"")</f>
        <v/>
      </c>
    </row>
    <row r="44548" spans="10:10" x14ac:dyDescent="0.25">
      <c r="J44548" t="str">
        <f t="shared" si="947"/>
        <v/>
      </c>
    </row>
    <row r="44549" spans="10:10" x14ac:dyDescent="0.25">
      <c r="J44549" t="str">
        <f t="shared" si="947"/>
        <v/>
      </c>
    </row>
    <row r="44550" spans="10:10" x14ac:dyDescent="0.25">
      <c r="J44550" t="str">
        <f t="shared" si="947"/>
        <v/>
      </c>
    </row>
    <row r="44551" spans="10:10" x14ac:dyDescent="0.25">
      <c r="J44551" t="str">
        <f t="shared" si="947"/>
        <v/>
      </c>
    </row>
    <row r="44552" spans="10:10" x14ac:dyDescent="0.25">
      <c r="J44552" t="str">
        <f t="shared" si="947"/>
        <v/>
      </c>
    </row>
    <row r="44553" spans="10:10" x14ac:dyDescent="0.25">
      <c r="J44553" t="str">
        <f t="shared" si="947"/>
        <v/>
      </c>
    </row>
    <row r="44554" spans="10:10" x14ac:dyDescent="0.25">
      <c r="J44554" t="str">
        <f t="shared" si="947"/>
        <v/>
      </c>
    </row>
    <row r="44555" spans="10:10" x14ac:dyDescent="0.25">
      <c r="J44555" t="str">
        <f t="shared" si="947"/>
        <v/>
      </c>
    </row>
    <row r="44556" spans="10:10" x14ac:dyDescent="0.25">
      <c r="J44556" t="str">
        <f t="shared" si="947"/>
        <v/>
      </c>
    </row>
    <row r="44557" spans="10:10" x14ac:dyDescent="0.25">
      <c r="J44557" t="str">
        <f t="shared" si="947"/>
        <v/>
      </c>
    </row>
    <row r="44558" spans="10:10" x14ac:dyDescent="0.25">
      <c r="J44558" t="str">
        <f t="shared" si="947"/>
        <v/>
      </c>
    </row>
    <row r="44559" spans="10:10" x14ac:dyDescent="0.25">
      <c r="J44559" t="str">
        <f t="shared" si="947"/>
        <v/>
      </c>
    </row>
    <row r="44560" spans="10:10" x14ac:dyDescent="0.25">
      <c r="J44560" t="str">
        <f t="shared" si="947"/>
        <v/>
      </c>
    </row>
    <row r="44561" spans="10:10" x14ac:dyDescent="0.25">
      <c r="J44561" t="str">
        <f t="shared" si="947"/>
        <v/>
      </c>
    </row>
    <row r="44562" spans="10:10" x14ac:dyDescent="0.25">
      <c r="J44562" t="str">
        <f t="shared" si="947"/>
        <v/>
      </c>
    </row>
    <row r="44563" spans="10:10" x14ac:dyDescent="0.25">
      <c r="J44563" t="str">
        <f t="shared" si="947"/>
        <v/>
      </c>
    </row>
    <row r="44564" spans="10:10" x14ac:dyDescent="0.25">
      <c r="J44564" t="str">
        <f t="shared" si="947"/>
        <v/>
      </c>
    </row>
    <row r="44565" spans="10:10" x14ac:dyDescent="0.25">
      <c r="J44565" t="str">
        <f t="shared" si="947"/>
        <v/>
      </c>
    </row>
    <row r="44566" spans="10:10" x14ac:dyDescent="0.25">
      <c r="J44566" t="str">
        <f t="shared" si="947"/>
        <v/>
      </c>
    </row>
    <row r="44567" spans="10:10" x14ac:dyDescent="0.25">
      <c r="J44567" t="str">
        <f t="shared" si="947"/>
        <v/>
      </c>
    </row>
    <row r="44568" spans="10:10" x14ac:dyDescent="0.25">
      <c r="J44568" t="str">
        <f t="shared" si="947"/>
        <v/>
      </c>
    </row>
    <row r="44569" spans="10:10" x14ac:dyDescent="0.25">
      <c r="J44569" t="str">
        <f t="shared" si="947"/>
        <v/>
      </c>
    </row>
    <row r="44570" spans="10:10" x14ac:dyDescent="0.25">
      <c r="J44570" t="str">
        <f t="shared" si="947"/>
        <v/>
      </c>
    </row>
    <row r="44571" spans="10:10" x14ac:dyDescent="0.25">
      <c r="J44571" t="str">
        <f t="shared" si="947"/>
        <v/>
      </c>
    </row>
    <row r="44572" spans="10:10" x14ac:dyDescent="0.25">
      <c r="J44572" t="str">
        <f t="shared" si="947"/>
        <v/>
      </c>
    </row>
    <row r="44573" spans="10:10" x14ac:dyDescent="0.25">
      <c r="J44573" t="str">
        <f t="shared" si="947"/>
        <v/>
      </c>
    </row>
    <row r="44574" spans="10:10" x14ac:dyDescent="0.25">
      <c r="J44574" t="str">
        <f t="shared" si="947"/>
        <v/>
      </c>
    </row>
    <row r="44575" spans="10:10" x14ac:dyDescent="0.25">
      <c r="J44575" t="str">
        <f t="shared" si="947"/>
        <v/>
      </c>
    </row>
    <row r="44576" spans="10:10" x14ac:dyDescent="0.25">
      <c r="J44576" t="str">
        <f t="shared" si="947"/>
        <v/>
      </c>
    </row>
    <row r="44577" spans="10:10" x14ac:dyDescent="0.25">
      <c r="J44577" t="str">
        <f t="shared" si="947"/>
        <v/>
      </c>
    </row>
    <row r="44578" spans="10:10" x14ac:dyDescent="0.25">
      <c r="J44578" t="str">
        <f t="shared" si="947"/>
        <v/>
      </c>
    </row>
    <row r="44579" spans="10:10" x14ac:dyDescent="0.25">
      <c r="J44579" t="str">
        <f t="shared" si="947"/>
        <v/>
      </c>
    </row>
    <row r="44580" spans="10:10" x14ac:dyDescent="0.25">
      <c r="J44580" t="str">
        <f t="shared" si="947"/>
        <v/>
      </c>
    </row>
    <row r="44581" spans="10:10" x14ac:dyDescent="0.25">
      <c r="J44581" t="str">
        <f t="shared" si="947"/>
        <v/>
      </c>
    </row>
    <row r="44582" spans="10:10" x14ac:dyDescent="0.25">
      <c r="J44582" t="str">
        <f t="shared" si="947"/>
        <v/>
      </c>
    </row>
    <row r="44583" spans="10:10" x14ac:dyDescent="0.25">
      <c r="J44583" t="str">
        <f t="shared" si="947"/>
        <v/>
      </c>
    </row>
    <row r="44584" spans="10:10" x14ac:dyDescent="0.25">
      <c r="J44584" t="str">
        <f t="shared" si="947"/>
        <v/>
      </c>
    </row>
    <row r="44585" spans="10:10" x14ac:dyDescent="0.25">
      <c r="J44585" t="str">
        <f t="shared" si="947"/>
        <v/>
      </c>
    </row>
    <row r="44586" spans="10:10" x14ac:dyDescent="0.25">
      <c r="J44586" t="str">
        <f t="shared" si="947"/>
        <v/>
      </c>
    </row>
    <row r="44587" spans="10:10" x14ac:dyDescent="0.25">
      <c r="J44587" t="str">
        <f t="shared" si="947"/>
        <v/>
      </c>
    </row>
    <row r="44588" spans="10:10" x14ac:dyDescent="0.25">
      <c r="J44588" t="str">
        <f t="shared" si="947"/>
        <v/>
      </c>
    </row>
    <row r="44589" spans="10:10" x14ac:dyDescent="0.25">
      <c r="J44589" t="str">
        <f t="shared" si="947"/>
        <v/>
      </c>
    </row>
    <row r="44590" spans="10:10" x14ac:dyDescent="0.25">
      <c r="J44590" t="str">
        <f t="shared" si="947"/>
        <v/>
      </c>
    </row>
    <row r="44591" spans="10:10" x14ac:dyDescent="0.25">
      <c r="J44591" t="str">
        <f t="shared" si="947"/>
        <v/>
      </c>
    </row>
    <row r="44592" spans="10:10" x14ac:dyDescent="0.25">
      <c r="J44592" t="str">
        <f t="shared" si="947"/>
        <v/>
      </c>
    </row>
    <row r="44593" spans="10:10" x14ac:dyDescent="0.25">
      <c r="J44593" t="str">
        <f t="shared" si="947"/>
        <v/>
      </c>
    </row>
    <row r="44594" spans="10:10" x14ac:dyDescent="0.25">
      <c r="J44594" t="str">
        <f t="shared" si="947"/>
        <v/>
      </c>
    </row>
    <row r="44595" spans="10:10" x14ac:dyDescent="0.25">
      <c r="J44595" t="str">
        <f t="shared" si="947"/>
        <v/>
      </c>
    </row>
    <row r="44596" spans="10:10" x14ac:dyDescent="0.25">
      <c r="J44596" t="str">
        <f t="shared" si="947"/>
        <v/>
      </c>
    </row>
    <row r="44597" spans="10:10" x14ac:dyDescent="0.25">
      <c r="J44597" t="str">
        <f t="shared" si="947"/>
        <v/>
      </c>
    </row>
    <row r="44598" spans="10:10" x14ac:dyDescent="0.25">
      <c r="J44598" t="str">
        <f t="shared" si="947"/>
        <v/>
      </c>
    </row>
    <row r="44599" spans="10:10" x14ac:dyDescent="0.25">
      <c r="J44599" t="str">
        <f t="shared" si="947"/>
        <v/>
      </c>
    </row>
    <row r="44600" spans="10:10" x14ac:dyDescent="0.25">
      <c r="J44600" t="str">
        <f t="shared" si="947"/>
        <v/>
      </c>
    </row>
    <row r="44601" spans="10:10" x14ac:dyDescent="0.25">
      <c r="J44601" t="str">
        <f t="shared" si="947"/>
        <v/>
      </c>
    </row>
    <row r="44602" spans="10:10" x14ac:dyDescent="0.25">
      <c r="J44602" t="str">
        <f t="shared" si="947"/>
        <v/>
      </c>
    </row>
    <row r="44603" spans="10:10" x14ac:dyDescent="0.25">
      <c r="J44603" t="str">
        <f t="shared" si="947"/>
        <v/>
      </c>
    </row>
    <row r="44604" spans="10:10" x14ac:dyDescent="0.25">
      <c r="J44604" t="str">
        <f t="shared" si="947"/>
        <v/>
      </c>
    </row>
    <row r="44605" spans="10:10" x14ac:dyDescent="0.25">
      <c r="J44605" t="str">
        <f t="shared" si="947"/>
        <v/>
      </c>
    </row>
    <row r="44606" spans="10:10" x14ac:dyDescent="0.25">
      <c r="J44606" t="str">
        <f t="shared" si="947"/>
        <v/>
      </c>
    </row>
    <row r="44607" spans="10:10" x14ac:dyDescent="0.25">
      <c r="J44607" t="str">
        <f t="shared" si="947"/>
        <v/>
      </c>
    </row>
    <row r="44608" spans="10:10" x14ac:dyDescent="0.25">
      <c r="J44608" t="str">
        <f t="shared" si="947"/>
        <v/>
      </c>
    </row>
    <row r="44609" spans="10:10" x14ac:dyDescent="0.25">
      <c r="J44609" t="str">
        <f t="shared" si="947"/>
        <v/>
      </c>
    </row>
    <row r="44610" spans="10:10" x14ac:dyDescent="0.25">
      <c r="J44610" t="str">
        <f t="shared" si="947"/>
        <v/>
      </c>
    </row>
    <row r="44611" spans="10:10" x14ac:dyDescent="0.25">
      <c r="J44611" t="str">
        <f t="shared" ref="J44611:J44674" si="948">B44611&amp;C44611&amp;E44611&amp;IF(C44611="Skog",F44611&amp;G44611,"")</f>
        <v/>
      </c>
    </row>
    <row r="44612" spans="10:10" x14ac:dyDescent="0.25">
      <c r="J44612" t="str">
        <f t="shared" si="948"/>
        <v/>
      </c>
    </row>
    <row r="44613" spans="10:10" x14ac:dyDescent="0.25">
      <c r="J44613" t="str">
        <f t="shared" si="948"/>
        <v/>
      </c>
    </row>
    <row r="44614" spans="10:10" x14ac:dyDescent="0.25">
      <c r="J44614" t="str">
        <f t="shared" si="948"/>
        <v/>
      </c>
    </row>
    <row r="44615" spans="10:10" x14ac:dyDescent="0.25">
      <c r="J44615" t="str">
        <f t="shared" si="948"/>
        <v/>
      </c>
    </row>
    <row r="44616" spans="10:10" x14ac:dyDescent="0.25">
      <c r="J44616" t="str">
        <f t="shared" si="948"/>
        <v/>
      </c>
    </row>
    <row r="44617" spans="10:10" x14ac:dyDescent="0.25">
      <c r="J44617" t="str">
        <f t="shared" si="948"/>
        <v/>
      </c>
    </row>
    <row r="44618" spans="10:10" x14ac:dyDescent="0.25">
      <c r="J44618" t="str">
        <f t="shared" si="948"/>
        <v/>
      </c>
    </row>
    <row r="44619" spans="10:10" x14ac:dyDescent="0.25">
      <c r="J44619" t="str">
        <f t="shared" si="948"/>
        <v/>
      </c>
    </row>
    <row r="44620" spans="10:10" x14ac:dyDescent="0.25">
      <c r="J44620" t="str">
        <f t="shared" si="948"/>
        <v/>
      </c>
    </row>
    <row r="44621" spans="10:10" x14ac:dyDescent="0.25">
      <c r="J44621" t="str">
        <f t="shared" si="948"/>
        <v/>
      </c>
    </row>
    <row r="44622" spans="10:10" x14ac:dyDescent="0.25">
      <c r="J44622" t="str">
        <f t="shared" si="948"/>
        <v/>
      </c>
    </row>
    <row r="44623" spans="10:10" x14ac:dyDescent="0.25">
      <c r="J44623" t="str">
        <f t="shared" si="948"/>
        <v/>
      </c>
    </row>
    <row r="44624" spans="10:10" x14ac:dyDescent="0.25">
      <c r="J44624" t="str">
        <f t="shared" si="948"/>
        <v/>
      </c>
    </row>
    <row r="44625" spans="10:10" x14ac:dyDescent="0.25">
      <c r="J44625" t="str">
        <f t="shared" si="948"/>
        <v/>
      </c>
    </row>
    <row r="44626" spans="10:10" x14ac:dyDescent="0.25">
      <c r="J44626" t="str">
        <f t="shared" si="948"/>
        <v/>
      </c>
    </row>
    <row r="44627" spans="10:10" x14ac:dyDescent="0.25">
      <c r="J44627" t="str">
        <f t="shared" si="948"/>
        <v/>
      </c>
    </row>
    <row r="44628" spans="10:10" x14ac:dyDescent="0.25">
      <c r="J44628" t="str">
        <f t="shared" si="948"/>
        <v/>
      </c>
    </row>
    <row r="44629" spans="10:10" x14ac:dyDescent="0.25">
      <c r="J44629" t="str">
        <f t="shared" si="948"/>
        <v/>
      </c>
    </row>
    <row r="44630" spans="10:10" x14ac:dyDescent="0.25">
      <c r="J44630" t="str">
        <f t="shared" si="948"/>
        <v/>
      </c>
    </row>
    <row r="44631" spans="10:10" x14ac:dyDescent="0.25">
      <c r="J44631" t="str">
        <f t="shared" si="948"/>
        <v/>
      </c>
    </row>
    <row r="44632" spans="10:10" x14ac:dyDescent="0.25">
      <c r="J44632" t="str">
        <f t="shared" si="948"/>
        <v/>
      </c>
    </row>
    <row r="44633" spans="10:10" x14ac:dyDescent="0.25">
      <c r="J44633" t="str">
        <f t="shared" si="948"/>
        <v/>
      </c>
    </row>
    <row r="44634" spans="10:10" x14ac:dyDescent="0.25">
      <c r="J44634" t="str">
        <f t="shared" si="948"/>
        <v/>
      </c>
    </row>
    <row r="44635" spans="10:10" x14ac:dyDescent="0.25">
      <c r="J44635" t="str">
        <f t="shared" si="948"/>
        <v/>
      </c>
    </row>
    <row r="44636" spans="10:10" x14ac:dyDescent="0.25">
      <c r="J44636" t="str">
        <f t="shared" si="948"/>
        <v/>
      </c>
    </row>
    <row r="44637" spans="10:10" x14ac:dyDescent="0.25">
      <c r="J44637" t="str">
        <f t="shared" si="948"/>
        <v/>
      </c>
    </row>
    <row r="44638" spans="10:10" x14ac:dyDescent="0.25">
      <c r="J44638" t="str">
        <f t="shared" si="948"/>
        <v/>
      </c>
    </row>
    <row r="44639" spans="10:10" x14ac:dyDescent="0.25">
      <c r="J44639" t="str">
        <f t="shared" si="948"/>
        <v/>
      </c>
    </row>
    <row r="44640" spans="10:10" x14ac:dyDescent="0.25">
      <c r="J44640" t="str">
        <f t="shared" si="948"/>
        <v/>
      </c>
    </row>
    <row r="44641" spans="10:10" x14ac:dyDescent="0.25">
      <c r="J44641" t="str">
        <f t="shared" si="948"/>
        <v/>
      </c>
    </row>
    <row r="44642" spans="10:10" x14ac:dyDescent="0.25">
      <c r="J44642" t="str">
        <f t="shared" si="948"/>
        <v/>
      </c>
    </row>
    <row r="44643" spans="10:10" x14ac:dyDescent="0.25">
      <c r="J44643" t="str">
        <f t="shared" si="948"/>
        <v/>
      </c>
    </row>
    <row r="44644" spans="10:10" x14ac:dyDescent="0.25">
      <c r="J44644" t="str">
        <f t="shared" si="948"/>
        <v/>
      </c>
    </row>
    <row r="44645" spans="10:10" x14ac:dyDescent="0.25">
      <c r="J44645" t="str">
        <f t="shared" si="948"/>
        <v/>
      </c>
    </row>
    <row r="44646" spans="10:10" x14ac:dyDescent="0.25">
      <c r="J44646" t="str">
        <f t="shared" si="948"/>
        <v/>
      </c>
    </row>
    <row r="44647" spans="10:10" x14ac:dyDescent="0.25">
      <c r="J44647" t="str">
        <f t="shared" si="948"/>
        <v/>
      </c>
    </row>
    <row r="44648" spans="10:10" x14ac:dyDescent="0.25">
      <c r="J44648" t="str">
        <f t="shared" si="948"/>
        <v/>
      </c>
    </row>
    <row r="44649" spans="10:10" x14ac:dyDescent="0.25">
      <c r="J44649" t="str">
        <f t="shared" si="948"/>
        <v/>
      </c>
    </row>
    <row r="44650" spans="10:10" x14ac:dyDescent="0.25">
      <c r="J44650" t="str">
        <f t="shared" si="948"/>
        <v/>
      </c>
    </row>
    <row r="44651" spans="10:10" x14ac:dyDescent="0.25">
      <c r="J44651" t="str">
        <f t="shared" si="948"/>
        <v/>
      </c>
    </row>
    <row r="44652" spans="10:10" x14ac:dyDescent="0.25">
      <c r="J44652" t="str">
        <f t="shared" si="948"/>
        <v/>
      </c>
    </row>
    <row r="44653" spans="10:10" x14ac:dyDescent="0.25">
      <c r="J44653" t="str">
        <f t="shared" si="948"/>
        <v/>
      </c>
    </row>
    <row r="44654" spans="10:10" x14ac:dyDescent="0.25">
      <c r="J44654" t="str">
        <f t="shared" si="948"/>
        <v/>
      </c>
    </row>
    <row r="44655" spans="10:10" x14ac:dyDescent="0.25">
      <c r="J44655" t="str">
        <f t="shared" si="948"/>
        <v/>
      </c>
    </row>
    <row r="44656" spans="10:10" x14ac:dyDescent="0.25">
      <c r="J44656" t="str">
        <f t="shared" si="948"/>
        <v/>
      </c>
    </row>
    <row r="44657" spans="10:10" x14ac:dyDescent="0.25">
      <c r="J44657" t="str">
        <f t="shared" si="948"/>
        <v/>
      </c>
    </row>
    <row r="44658" spans="10:10" x14ac:dyDescent="0.25">
      <c r="J44658" t="str">
        <f t="shared" si="948"/>
        <v/>
      </c>
    </row>
    <row r="44659" spans="10:10" x14ac:dyDescent="0.25">
      <c r="J44659" t="str">
        <f t="shared" si="948"/>
        <v/>
      </c>
    </row>
    <row r="44660" spans="10:10" x14ac:dyDescent="0.25">
      <c r="J44660" t="str">
        <f t="shared" si="948"/>
        <v/>
      </c>
    </row>
    <row r="44661" spans="10:10" x14ac:dyDescent="0.25">
      <c r="J44661" t="str">
        <f t="shared" si="948"/>
        <v/>
      </c>
    </row>
    <row r="44662" spans="10:10" x14ac:dyDescent="0.25">
      <c r="J44662" t="str">
        <f t="shared" si="948"/>
        <v/>
      </c>
    </row>
    <row r="44663" spans="10:10" x14ac:dyDescent="0.25">
      <c r="J44663" t="str">
        <f t="shared" si="948"/>
        <v/>
      </c>
    </row>
    <row r="44664" spans="10:10" x14ac:dyDescent="0.25">
      <c r="J44664" t="str">
        <f t="shared" si="948"/>
        <v/>
      </c>
    </row>
    <row r="44665" spans="10:10" x14ac:dyDescent="0.25">
      <c r="J44665" t="str">
        <f t="shared" si="948"/>
        <v/>
      </c>
    </row>
    <row r="44666" spans="10:10" x14ac:dyDescent="0.25">
      <c r="J44666" t="str">
        <f t="shared" si="948"/>
        <v/>
      </c>
    </row>
    <row r="44667" spans="10:10" x14ac:dyDescent="0.25">
      <c r="J44667" t="str">
        <f t="shared" si="948"/>
        <v/>
      </c>
    </row>
    <row r="44668" spans="10:10" x14ac:dyDescent="0.25">
      <c r="J44668" t="str">
        <f t="shared" si="948"/>
        <v/>
      </c>
    </row>
    <row r="44669" spans="10:10" x14ac:dyDescent="0.25">
      <c r="J44669" t="str">
        <f t="shared" si="948"/>
        <v/>
      </c>
    </row>
    <row r="44670" spans="10:10" x14ac:dyDescent="0.25">
      <c r="J44670" t="str">
        <f t="shared" si="948"/>
        <v/>
      </c>
    </row>
    <row r="44671" spans="10:10" x14ac:dyDescent="0.25">
      <c r="J44671" t="str">
        <f t="shared" si="948"/>
        <v/>
      </c>
    </row>
    <row r="44672" spans="10:10" x14ac:dyDescent="0.25">
      <c r="J44672" t="str">
        <f t="shared" si="948"/>
        <v/>
      </c>
    </row>
    <row r="44673" spans="10:10" x14ac:dyDescent="0.25">
      <c r="J44673" t="str">
        <f t="shared" si="948"/>
        <v/>
      </c>
    </row>
    <row r="44674" spans="10:10" x14ac:dyDescent="0.25">
      <c r="J44674" t="str">
        <f t="shared" si="948"/>
        <v/>
      </c>
    </row>
    <row r="44675" spans="10:10" x14ac:dyDescent="0.25">
      <c r="J44675" t="str">
        <f t="shared" ref="J44675:J44738" si="949">B44675&amp;C44675&amp;E44675&amp;IF(C44675="Skog",F44675&amp;G44675,"")</f>
        <v/>
      </c>
    </row>
    <row r="44676" spans="10:10" x14ac:dyDescent="0.25">
      <c r="J44676" t="str">
        <f t="shared" si="949"/>
        <v/>
      </c>
    </row>
    <row r="44677" spans="10:10" x14ac:dyDescent="0.25">
      <c r="J44677" t="str">
        <f t="shared" si="949"/>
        <v/>
      </c>
    </row>
    <row r="44678" spans="10:10" x14ac:dyDescent="0.25">
      <c r="J44678" t="str">
        <f t="shared" si="949"/>
        <v/>
      </c>
    </row>
    <row r="44679" spans="10:10" x14ac:dyDescent="0.25">
      <c r="J44679" t="str">
        <f t="shared" si="949"/>
        <v/>
      </c>
    </row>
    <row r="44680" spans="10:10" x14ac:dyDescent="0.25">
      <c r="J44680" t="str">
        <f t="shared" si="949"/>
        <v/>
      </c>
    </row>
    <row r="44681" spans="10:10" x14ac:dyDescent="0.25">
      <c r="J44681" t="str">
        <f t="shared" si="949"/>
        <v/>
      </c>
    </row>
    <row r="44682" spans="10:10" x14ac:dyDescent="0.25">
      <c r="J44682" t="str">
        <f t="shared" si="949"/>
        <v/>
      </c>
    </row>
    <row r="44683" spans="10:10" x14ac:dyDescent="0.25">
      <c r="J44683" t="str">
        <f t="shared" si="949"/>
        <v/>
      </c>
    </row>
    <row r="44684" spans="10:10" x14ac:dyDescent="0.25">
      <c r="J44684" t="str">
        <f t="shared" si="949"/>
        <v/>
      </c>
    </row>
    <row r="44685" spans="10:10" x14ac:dyDescent="0.25">
      <c r="J44685" t="str">
        <f t="shared" si="949"/>
        <v/>
      </c>
    </row>
    <row r="44686" spans="10:10" x14ac:dyDescent="0.25">
      <c r="J44686" t="str">
        <f t="shared" si="949"/>
        <v/>
      </c>
    </row>
    <row r="44687" spans="10:10" x14ac:dyDescent="0.25">
      <c r="J44687" t="str">
        <f t="shared" si="949"/>
        <v/>
      </c>
    </row>
    <row r="44688" spans="10:10" x14ac:dyDescent="0.25">
      <c r="J44688" t="str">
        <f t="shared" si="949"/>
        <v/>
      </c>
    </row>
    <row r="44689" spans="10:10" x14ac:dyDescent="0.25">
      <c r="J44689" t="str">
        <f t="shared" si="949"/>
        <v/>
      </c>
    </row>
    <row r="44690" spans="10:10" x14ac:dyDescent="0.25">
      <c r="J44690" t="str">
        <f t="shared" si="949"/>
        <v/>
      </c>
    </row>
    <row r="44691" spans="10:10" x14ac:dyDescent="0.25">
      <c r="J44691" t="str">
        <f t="shared" si="949"/>
        <v/>
      </c>
    </row>
    <row r="44692" spans="10:10" x14ac:dyDescent="0.25">
      <c r="J44692" t="str">
        <f t="shared" si="949"/>
        <v/>
      </c>
    </row>
    <row r="44693" spans="10:10" x14ac:dyDescent="0.25">
      <c r="J44693" t="str">
        <f t="shared" si="949"/>
        <v/>
      </c>
    </row>
    <row r="44694" spans="10:10" x14ac:dyDescent="0.25">
      <c r="J44694" t="str">
        <f t="shared" si="949"/>
        <v/>
      </c>
    </row>
    <row r="44695" spans="10:10" x14ac:dyDescent="0.25">
      <c r="J44695" t="str">
        <f t="shared" si="949"/>
        <v/>
      </c>
    </row>
    <row r="44696" spans="10:10" x14ac:dyDescent="0.25">
      <c r="J44696" t="str">
        <f t="shared" si="949"/>
        <v/>
      </c>
    </row>
    <row r="44697" spans="10:10" x14ac:dyDescent="0.25">
      <c r="J44697" t="str">
        <f t="shared" si="949"/>
        <v/>
      </c>
    </row>
    <row r="44698" spans="10:10" x14ac:dyDescent="0.25">
      <c r="J44698" t="str">
        <f t="shared" si="949"/>
        <v/>
      </c>
    </row>
    <row r="44699" spans="10:10" x14ac:dyDescent="0.25">
      <c r="J44699" t="str">
        <f t="shared" si="949"/>
        <v/>
      </c>
    </row>
    <row r="44700" spans="10:10" x14ac:dyDescent="0.25">
      <c r="J44700" t="str">
        <f t="shared" si="949"/>
        <v/>
      </c>
    </row>
    <row r="44701" spans="10:10" x14ac:dyDescent="0.25">
      <c r="J44701" t="str">
        <f t="shared" si="949"/>
        <v/>
      </c>
    </row>
    <row r="44702" spans="10:10" x14ac:dyDescent="0.25">
      <c r="J44702" t="str">
        <f t="shared" si="949"/>
        <v/>
      </c>
    </row>
    <row r="44703" spans="10:10" x14ac:dyDescent="0.25">
      <c r="J44703" t="str">
        <f t="shared" si="949"/>
        <v/>
      </c>
    </row>
    <row r="44704" spans="10:10" x14ac:dyDescent="0.25">
      <c r="J44704" t="str">
        <f t="shared" si="949"/>
        <v/>
      </c>
    </row>
    <row r="44705" spans="10:10" x14ac:dyDescent="0.25">
      <c r="J44705" t="str">
        <f t="shared" si="949"/>
        <v/>
      </c>
    </row>
    <row r="44706" spans="10:10" x14ac:dyDescent="0.25">
      <c r="J44706" t="str">
        <f t="shared" si="949"/>
        <v/>
      </c>
    </row>
    <row r="44707" spans="10:10" x14ac:dyDescent="0.25">
      <c r="J44707" t="str">
        <f t="shared" si="949"/>
        <v/>
      </c>
    </row>
    <row r="44708" spans="10:10" x14ac:dyDescent="0.25">
      <c r="J44708" t="str">
        <f t="shared" si="949"/>
        <v/>
      </c>
    </row>
    <row r="44709" spans="10:10" x14ac:dyDescent="0.25">
      <c r="J44709" t="str">
        <f t="shared" si="949"/>
        <v/>
      </c>
    </row>
    <row r="44710" spans="10:10" x14ac:dyDescent="0.25">
      <c r="J44710" t="str">
        <f t="shared" si="949"/>
        <v/>
      </c>
    </row>
    <row r="44711" spans="10:10" x14ac:dyDescent="0.25">
      <c r="J44711" t="str">
        <f t="shared" si="949"/>
        <v/>
      </c>
    </row>
    <row r="44712" spans="10:10" x14ac:dyDescent="0.25">
      <c r="J44712" t="str">
        <f t="shared" si="949"/>
        <v/>
      </c>
    </row>
    <row r="44713" spans="10:10" x14ac:dyDescent="0.25">
      <c r="J44713" t="str">
        <f t="shared" si="949"/>
        <v/>
      </c>
    </row>
    <row r="44714" spans="10:10" x14ac:dyDescent="0.25">
      <c r="J44714" t="str">
        <f t="shared" si="949"/>
        <v/>
      </c>
    </row>
    <row r="44715" spans="10:10" x14ac:dyDescent="0.25">
      <c r="J44715" t="str">
        <f t="shared" si="949"/>
        <v/>
      </c>
    </row>
    <row r="44716" spans="10:10" x14ac:dyDescent="0.25">
      <c r="J44716" t="str">
        <f t="shared" si="949"/>
        <v/>
      </c>
    </row>
    <row r="44717" spans="10:10" x14ac:dyDescent="0.25">
      <c r="J44717" t="str">
        <f t="shared" si="949"/>
        <v/>
      </c>
    </row>
    <row r="44718" spans="10:10" x14ac:dyDescent="0.25">
      <c r="J44718" t="str">
        <f t="shared" si="949"/>
        <v/>
      </c>
    </row>
    <row r="44719" spans="10:10" x14ac:dyDescent="0.25">
      <c r="J44719" t="str">
        <f t="shared" si="949"/>
        <v/>
      </c>
    </row>
    <row r="44720" spans="10:10" x14ac:dyDescent="0.25">
      <c r="J44720" t="str">
        <f t="shared" si="949"/>
        <v/>
      </c>
    </row>
    <row r="44721" spans="10:10" x14ac:dyDescent="0.25">
      <c r="J44721" t="str">
        <f t="shared" si="949"/>
        <v/>
      </c>
    </row>
    <row r="44722" spans="10:10" x14ac:dyDescent="0.25">
      <c r="J44722" t="str">
        <f t="shared" si="949"/>
        <v/>
      </c>
    </row>
    <row r="44723" spans="10:10" x14ac:dyDescent="0.25">
      <c r="J44723" t="str">
        <f t="shared" si="949"/>
        <v/>
      </c>
    </row>
    <row r="44724" spans="10:10" x14ac:dyDescent="0.25">
      <c r="J44724" t="str">
        <f t="shared" si="949"/>
        <v/>
      </c>
    </row>
    <row r="44725" spans="10:10" x14ac:dyDescent="0.25">
      <c r="J44725" t="str">
        <f t="shared" si="949"/>
        <v/>
      </c>
    </row>
    <row r="44726" spans="10:10" x14ac:dyDescent="0.25">
      <c r="J44726" t="str">
        <f t="shared" si="949"/>
        <v/>
      </c>
    </row>
    <row r="44727" spans="10:10" x14ac:dyDescent="0.25">
      <c r="J44727" t="str">
        <f t="shared" si="949"/>
        <v/>
      </c>
    </row>
    <row r="44728" spans="10:10" x14ac:dyDescent="0.25">
      <c r="J44728" t="str">
        <f t="shared" si="949"/>
        <v/>
      </c>
    </row>
    <row r="44729" spans="10:10" x14ac:dyDescent="0.25">
      <c r="J44729" t="str">
        <f t="shared" si="949"/>
        <v/>
      </c>
    </row>
    <row r="44730" spans="10:10" x14ac:dyDescent="0.25">
      <c r="J44730" t="str">
        <f t="shared" si="949"/>
        <v/>
      </c>
    </row>
    <row r="44731" spans="10:10" x14ac:dyDescent="0.25">
      <c r="J44731" t="str">
        <f t="shared" si="949"/>
        <v/>
      </c>
    </row>
    <row r="44732" spans="10:10" x14ac:dyDescent="0.25">
      <c r="J44732" t="str">
        <f t="shared" si="949"/>
        <v/>
      </c>
    </row>
    <row r="44733" spans="10:10" x14ac:dyDescent="0.25">
      <c r="J44733" t="str">
        <f t="shared" si="949"/>
        <v/>
      </c>
    </row>
    <row r="44734" spans="10:10" x14ac:dyDescent="0.25">
      <c r="J44734" t="str">
        <f t="shared" si="949"/>
        <v/>
      </c>
    </row>
    <row r="44735" spans="10:10" x14ac:dyDescent="0.25">
      <c r="J44735" t="str">
        <f t="shared" si="949"/>
        <v/>
      </c>
    </row>
    <row r="44736" spans="10:10" x14ac:dyDescent="0.25">
      <c r="J44736" t="str">
        <f t="shared" si="949"/>
        <v/>
      </c>
    </row>
    <row r="44737" spans="10:10" x14ac:dyDescent="0.25">
      <c r="J44737" t="str">
        <f t="shared" si="949"/>
        <v/>
      </c>
    </row>
    <row r="44738" spans="10:10" x14ac:dyDescent="0.25">
      <c r="J44738" t="str">
        <f t="shared" si="949"/>
        <v/>
      </c>
    </row>
    <row r="44739" spans="10:10" x14ac:dyDescent="0.25">
      <c r="J44739" t="str">
        <f t="shared" ref="J44739:J44802" si="950">B44739&amp;C44739&amp;E44739&amp;IF(C44739="Skog",F44739&amp;G44739,"")</f>
        <v/>
      </c>
    </row>
    <row r="44740" spans="10:10" x14ac:dyDescent="0.25">
      <c r="J44740" t="str">
        <f t="shared" si="950"/>
        <v/>
      </c>
    </row>
    <row r="44741" spans="10:10" x14ac:dyDescent="0.25">
      <c r="J44741" t="str">
        <f t="shared" si="950"/>
        <v/>
      </c>
    </row>
    <row r="44742" spans="10:10" x14ac:dyDescent="0.25">
      <c r="J44742" t="str">
        <f t="shared" si="950"/>
        <v/>
      </c>
    </row>
    <row r="44743" spans="10:10" x14ac:dyDescent="0.25">
      <c r="J44743" t="str">
        <f t="shared" si="950"/>
        <v/>
      </c>
    </row>
    <row r="44744" spans="10:10" x14ac:dyDescent="0.25">
      <c r="J44744" t="str">
        <f t="shared" si="950"/>
        <v/>
      </c>
    </row>
    <row r="44745" spans="10:10" x14ac:dyDescent="0.25">
      <c r="J44745" t="str">
        <f t="shared" si="950"/>
        <v/>
      </c>
    </row>
    <row r="44746" spans="10:10" x14ac:dyDescent="0.25">
      <c r="J44746" t="str">
        <f t="shared" si="950"/>
        <v/>
      </c>
    </row>
    <row r="44747" spans="10:10" x14ac:dyDescent="0.25">
      <c r="J44747" t="str">
        <f t="shared" si="950"/>
        <v/>
      </c>
    </row>
    <row r="44748" spans="10:10" x14ac:dyDescent="0.25">
      <c r="J44748" t="str">
        <f t="shared" si="950"/>
        <v/>
      </c>
    </row>
    <row r="44749" spans="10:10" x14ac:dyDescent="0.25">
      <c r="J44749" t="str">
        <f t="shared" si="950"/>
        <v/>
      </c>
    </row>
    <row r="44750" spans="10:10" x14ac:dyDescent="0.25">
      <c r="J44750" t="str">
        <f t="shared" si="950"/>
        <v/>
      </c>
    </row>
    <row r="44751" spans="10:10" x14ac:dyDescent="0.25">
      <c r="J44751" t="str">
        <f t="shared" si="950"/>
        <v/>
      </c>
    </row>
    <row r="44752" spans="10:10" x14ac:dyDescent="0.25">
      <c r="J44752" t="str">
        <f t="shared" si="950"/>
        <v/>
      </c>
    </row>
    <row r="44753" spans="10:10" x14ac:dyDescent="0.25">
      <c r="J44753" t="str">
        <f t="shared" si="950"/>
        <v/>
      </c>
    </row>
    <row r="44754" spans="10:10" x14ac:dyDescent="0.25">
      <c r="J44754" t="str">
        <f t="shared" si="950"/>
        <v/>
      </c>
    </row>
    <row r="44755" spans="10:10" x14ac:dyDescent="0.25">
      <c r="J44755" t="str">
        <f t="shared" si="950"/>
        <v/>
      </c>
    </row>
    <row r="44756" spans="10:10" x14ac:dyDescent="0.25">
      <c r="J44756" t="str">
        <f t="shared" si="950"/>
        <v/>
      </c>
    </row>
    <row r="44757" spans="10:10" x14ac:dyDescent="0.25">
      <c r="J44757" t="str">
        <f t="shared" si="950"/>
        <v/>
      </c>
    </row>
    <row r="44758" spans="10:10" x14ac:dyDescent="0.25">
      <c r="J44758" t="str">
        <f t="shared" si="950"/>
        <v/>
      </c>
    </row>
    <row r="44759" spans="10:10" x14ac:dyDescent="0.25">
      <c r="J44759" t="str">
        <f t="shared" si="950"/>
        <v/>
      </c>
    </row>
    <row r="44760" spans="10:10" x14ac:dyDescent="0.25">
      <c r="J44760" t="str">
        <f t="shared" si="950"/>
        <v/>
      </c>
    </row>
    <row r="44761" spans="10:10" x14ac:dyDescent="0.25">
      <c r="J44761" t="str">
        <f t="shared" si="950"/>
        <v/>
      </c>
    </row>
    <row r="44762" spans="10:10" x14ac:dyDescent="0.25">
      <c r="J44762" t="str">
        <f t="shared" si="950"/>
        <v/>
      </c>
    </row>
    <row r="44763" spans="10:10" x14ac:dyDescent="0.25">
      <c r="J44763" t="str">
        <f t="shared" si="950"/>
        <v/>
      </c>
    </row>
    <row r="44764" spans="10:10" x14ac:dyDescent="0.25">
      <c r="J44764" t="str">
        <f t="shared" si="950"/>
        <v/>
      </c>
    </row>
    <row r="44765" spans="10:10" x14ac:dyDescent="0.25">
      <c r="J44765" t="str">
        <f t="shared" si="950"/>
        <v/>
      </c>
    </row>
    <row r="44766" spans="10:10" x14ac:dyDescent="0.25">
      <c r="J44766" t="str">
        <f t="shared" si="950"/>
        <v/>
      </c>
    </row>
    <row r="44767" spans="10:10" x14ac:dyDescent="0.25">
      <c r="J44767" t="str">
        <f t="shared" si="950"/>
        <v/>
      </c>
    </row>
    <row r="44768" spans="10:10" x14ac:dyDescent="0.25">
      <c r="J44768" t="str">
        <f t="shared" si="950"/>
        <v/>
      </c>
    </row>
    <row r="44769" spans="10:10" x14ac:dyDescent="0.25">
      <c r="J44769" t="str">
        <f t="shared" si="950"/>
        <v/>
      </c>
    </row>
    <row r="44770" spans="10:10" x14ac:dyDescent="0.25">
      <c r="J44770" t="str">
        <f t="shared" si="950"/>
        <v/>
      </c>
    </row>
    <row r="44771" spans="10:10" x14ac:dyDescent="0.25">
      <c r="J44771" t="str">
        <f t="shared" si="950"/>
        <v/>
      </c>
    </row>
    <row r="44772" spans="10:10" x14ac:dyDescent="0.25">
      <c r="J44772" t="str">
        <f t="shared" si="950"/>
        <v/>
      </c>
    </row>
    <row r="44773" spans="10:10" x14ac:dyDescent="0.25">
      <c r="J44773" t="str">
        <f t="shared" si="950"/>
        <v/>
      </c>
    </row>
    <row r="44774" spans="10:10" x14ac:dyDescent="0.25">
      <c r="J44774" t="str">
        <f t="shared" si="950"/>
        <v/>
      </c>
    </row>
    <row r="44775" spans="10:10" x14ac:dyDescent="0.25">
      <c r="J44775" t="str">
        <f t="shared" si="950"/>
        <v/>
      </c>
    </row>
    <row r="44776" spans="10:10" x14ac:dyDescent="0.25">
      <c r="J44776" t="str">
        <f t="shared" si="950"/>
        <v/>
      </c>
    </row>
    <row r="44777" spans="10:10" x14ac:dyDescent="0.25">
      <c r="J44777" t="str">
        <f t="shared" si="950"/>
        <v/>
      </c>
    </row>
    <row r="44778" spans="10:10" x14ac:dyDescent="0.25">
      <c r="J44778" t="str">
        <f t="shared" si="950"/>
        <v/>
      </c>
    </row>
    <row r="44779" spans="10:10" x14ac:dyDescent="0.25">
      <c r="J44779" t="str">
        <f t="shared" si="950"/>
        <v/>
      </c>
    </row>
    <row r="44780" spans="10:10" x14ac:dyDescent="0.25">
      <c r="J44780" t="str">
        <f t="shared" si="950"/>
        <v/>
      </c>
    </row>
    <row r="44781" spans="10:10" x14ac:dyDescent="0.25">
      <c r="J44781" t="str">
        <f t="shared" si="950"/>
        <v/>
      </c>
    </row>
    <row r="44782" spans="10:10" x14ac:dyDescent="0.25">
      <c r="J44782" t="str">
        <f t="shared" si="950"/>
        <v/>
      </c>
    </row>
    <row r="44783" spans="10:10" x14ac:dyDescent="0.25">
      <c r="J44783" t="str">
        <f t="shared" si="950"/>
        <v/>
      </c>
    </row>
    <row r="44784" spans="10:10" x14ac:dyDescent="0.25">
      <c r="J44784" t="str">
        <f t="shared" si="950"/>
        <v/>
      </c>
    </row>
    <row r="44785" spans="10:10" x14ac:dyDescent="0.25">
      <c r="J44785" t="str">
        <f t="shared" si="950"/>
        <v/>
      </c>
    </row>
    <row r="44786" spans="10:10" x14ac:dyDescent="0.25">
      <c r="J44786" t="str">
        <f t="shared" si="950"/>
        <v/>
      </c>
    </row>
    <row r="44787" spans="10:10" x14ac:dyDescent="0.25">
      <c r="J44787" t="str">
        <f t="shared" si="950"/>
        <v/>
      </c>
    </row>
    <row r="44788" spans="10:10" x14ac:dyDescent="0.25">
      <c r="J44788" t="str">
        <f t="shared" si="950"/>
        <v/>
      </c>
    </row>
    <row r="44789" spans="10:10" x14ac:dyDescent="0.25">
      <c r="J44789" t="str">
        <f t="shared" si="950"/>
        <v/>
      </c>
    </row>
    <row r="44790" spans="10:10" x14ac:dyDescent="0.25">
      <c r="J44790" t="str">
        <f t="shared" si="950"/>
        <v/>
      </c>
    </row>
    <row r="44791" spans="10:10" x14ac:dyDescent="0.25">
      <c r="J44791" t="str">
        <f t="shared" si="950"/>
        <v/>
      </c>
    </row>
    <row r="44792" spans="10:10" x14ac:dyDescent="0.25">
      <c r="J44792" t="str">
        <f t="shared" si="950"/>
        <v/>
      </c>
    </row>
    <row r="44793" spans="10:10" x14ac:dyDescent="0.25">
      <c r="J44793" t="str">
        <f t="shared" si="950"/>
        <v/>
      </c>
    </row>
    <row r="44794" spans="10:10" x14ac:dyDescent="0.25">
      <c r="J44794" t="str">
        <f t="shared" si="950"/>
        <v/>
      </c>
    </row>
    <row r="44795" spans="10:10" x14ac:dyDescent="0.25">
      <c r="J44795" t="str">
        <f t="shared" si="950"/>
        <v/>
      </c>
    </row>
    <row r="44796" spans="10:10" x14ac:dyDescent="0.25">
      <c r="J44796" t="str">
        <f t="shared" si="950"/>
        <v/>
      </c>
    </row>
    <row r="44797" spans="10:10" x14ac:dyDescent="0.25">
      <c r="J44797" t="str">
        <f t="shared" si="950"/>
        <v/>
      </c>
    </row>
    <row r="44798" spans="10:10" x14ac:dyDescent="0.25">
      <c r="J44798" t="str">
        <f t="shared" si="950"/>
        <v/>
      </c>
    </row>
    <row r="44799" spans="10:10" x14ac:dyDescent="0.25">
      <c r="J44799" t="str">
        <f t="shared" si="950"/>
        <v/>
      </c>
    </row>
    <row r="44800" spans="10:10" x14ac:dyDescent="0.25">
      <c r="J44800" t="str">
        <f t="shared" si="950"/>
        <v/>
      </c>
    </row>
    <row r="44801" spans="10:10" x14ac:dyDescent="0.25">
      <c r="J44801" t="str">
        <f t="shared" si="950"/>
        <v/>
      </c>
    </row>
    <row r="44802" spans="10:10" x14ac:dyDescent="0.25">
      <c r="J44802" t="str">
        <f t="shared" si="950"/>
        <v/>
      </c>
    </row>
    <row r="44803" spans="10:10" x14ac:dyDescent="0.25">
      <c r="J44803" t="str">
        <f t="shared" ref="J44803:J44866" si="951">B44803&amp;C44803&amp;E44803&amp;IF(C44803="Skog",F44803&amp;G44803,"")</f>
        <v/>
      </c>
    </row>
    <row r="44804" spans="10:10" x14ac:dyDescent="0.25">
      <c r="J44804" t="str">
        <f t="shared" si="951"/>
        <v/>
      </c>
    </row>
    <row r="44805" spans="10:10" x14ac:dyDescent="0.25">
      <c r="J44805" t="str">
        <f t="shared" si="951"/>
        <v/>
      </c>
    </row>
    <row r="44806" spans="10:10" x14ac:dyDescent="0.25">
      <c r="J44806" t="str">
        <f t="shared" si="951"/>
        <v/>
      </c>
    </row>
    <row r="44807" spans="10:10" x14ac:dyDescent="0.25">
      <c r="J44807" t="str">
        <f t="shared" si="951"/>
        <v/>
      </c>
    </row>
    <row r="44808" spans="10:10" x14ac:dyDescent="0.25">
      <c r="J44808" t="str">
        <f t="shared" si="951"/>
        <v/>
      </c>
    </row>
    <row r="44809" spans="10:10" x14ac:dyDescent="0.25">
      <c r="J44809" t="str">
        <f t="shared" si="951"/>
        <v/>
      </c>
    </row>
    <row r="44810" spans="10:10" x14ac:dyDescent="0.25">
      <c r="J44810" t="str">
        <f t="shared" si="951"/>
        <v/>
      </c>
    </row>
    <row r="44811" spans="10:10" x14ac:dyDescent="0.25">
      <c r="J44811" t="str">
        <f t="shared" si="951"/>
        <v/>
      </c>
    </row>
    <row r="44812" spans="10:10" x14ac:dyDescent="0.25">
      <c r="J44812" t="str">
        <f t="shared" si="951"/>
        <v/>
      </c>
    </row>
    <row r="44813" spans="10:10" x14ac:dyDescent="0.25">
      <c r="J44813" t="str">
        <f t="shared" si="951"/>
        <v/>
      </c>
    </row>
    <row r="44814" spans="10:10" x14ac:dyDescent="0.25">
      <c r="J44814" t="str">
        <f t="shared" si="951"/>
        <v/>
      </c>
    </row>
    <row r="44815" spans="10:10" x14ac:dyDescent="0.25">
      <c r="J44815" t="str">
        <f t="shared" si="951"/>
        <v/>
      </c>
    </row>
    <row r="44816" spans="10:10" x14ac:dyDescent="0.25">
      <c r="J44816" t="str">
        <f t="shared" si="951"/>
        <v/>
      </c>
    </row>
    <row r="44817" spans="10:10" x14ac:dyDescent="0.25">
      <c r="J44817" t="str">
        <f t="shared" si="951"/>
        <v/>
      </c>
    </row>
    <row r="44818" spans="10:10" x14ac:dyDescent="0.25">
      <c r="J44818" t="str">
        <f t="shared" si="951"/>
        <v/>
      </c>
    </row>
    <row r="44819" spans="10:10" x14ac:dyDescent="0.25">
      <c r="J44819" t="str">
        <f t="shared" si="951"/>
        <v/>
      </c>
    </row>
    <row r="44820" spans="10:10" x14ac:dyDescent="0.25">
      <c r="J44820" t="str">
        <f t="shared" si="951"/>
        <v/>
      </c>
    </row>
    <row r="44821" spans="10:10" x14ac:dyDescent="0.25">
      <c r="J44821" t="str">
        <f t="shared" si="951"/>
        <v/>
      </c>
    </row>
    <row r="44822" spans="10:10" x14ac:dyDescent="0.25">
      <c r="J44822" t="str">
        <f t="shared" si="951"/>
        <v/>
      </c>
    </row>
    <row r="44823" spans="10:10" x14ac:dyDescent="0.25">
      <c r="J44823" t="str">
        <f t="shared" si="951"/>
        <v/>
      </c>
    </row>
    <row r="44824" spans="10:10" x14ac:dyDescent="0.25">
      <c r="J44824" t="str">
        <f t="shared" si="951"/>
        <v/>
      </c>
    </row>
    <row r="44825" spans="10:10" x14ac:dyDescent="0.25">
      <c r="J44825" t="str">
        <f t="shared" si="951"/>
        <v/>
      </c>
    </row>
    <row r="44826" spans="10:10" x14ac:dyDescent="0.25">
      <c r="J44826" t="str">
        <f t="shared" si="951"/>
        <v/>
      </c>
    </row>
    <row r="44827" spans="10:10" x14ac:dyDescent="0.25">
      <c r="J44827" t="str">
        <f t="shared" si="951"/>
        <v/>
      </c>
    </row>
    <row r="44828" spans="10:10" x14ac:dyDescent="0.25">
      <c r="J44828" t="str">
        <f t="shared" si="951"/>
        <v/>
      </c>
    </row>
    <row r="44829" spans="10:10" x14ac:dyDescent="0.25">
      <c r="J44829" t="str">
        <f t="shared" si="951"/>
        <v/>
      </c>
    </row>
    <row r="44830" spans="10:10" x14ac:dyDescent="0.25">
      <c r="J44830" t="str">
        <f t="shared" si="951"/>
        <v/>
      </c>
    </row>
    <row r="44831" spans="10:10" x14ac:dyDescent="0.25">
      <c r="J44831" t="str">
        <f t="shared" si="951"/>
        <v/>
      </c>
    </row>
    <row r="44832" spans="10:10" x14ac:dyDescent="0.25">
      <c r="J44832" t="str">
        <f t="shared" si="951"/>
        <v/>
      </c>
    </row>
    <row r="44833" spans="10:10" x14ac:dyDescent="0.25">
      <c r="J44833" t="str">
        <f t="shared" si="951"/>
        <v/>
      </c>
    </row>
    <row r="44834" spans="10:10" x14ac:dyDescent="0.25">
      <c r="J44834" t="str">
        <f t="shared" si="951"/>
        <v/>
      </c>
    </row>
    <row r="44835" spans="10:10" x14ac:dyDescent="0.25">
      <c r="J44835" t="str">
        <f t="shared" si="951"/>
        <v/>
      </c>
    </row>
    <row r="44836" spans="10:10" x14ac:dyDescent="0.25">
      <c r="J44836" t="str">
        <f t="shared" si="951"/>
        <v/>
      </c>
    </row>
    <row r="44837" spans="10:10" x14ac:dyDescent="0.25">
      <c r="J44837" t="str">
        <f t="shared" si="951"/>
        <v/>
      </c>
    </row>
    <row r="44838" spans="10:10" x14ac:dyDescent="0.25">
      <c r="J44838" t="str">
        <f t="shared" si="951"/>
        <v/>
      </c>
    </row>
    <row r="44839" spans="10:10" x14ac:dyDescent="0.25">
      <c r="J44839" t="str">
        <f t="shared" si="951"/>
        <v/>
      </c>
    </row>
    <row r="44840" spans="10:10" x14ac:dyDescent="0.25">
      <c r="J44840" t="str">
        <f t="shared" si="951"/>
        <v/>
      </c>
    </row>
    <row r="44841" spans="10:10" x14ac:dyDescent="0.25">
      <c r="J44841" t="str">
        <f t="shared" si="951"/>
        <v/>
      </c>
    </row>
    <row r="44842" spans="10:10" x14ac:dyDescent="0.25">
      <c r="J44842" t="str">
        <f t="shared" si="951"/>
        <v/>
      </c>
    </row>
    <row r="44843" spans="10:10" x14ac:dyDescent="0.25">
      <c r="J44843" t="str">
        <f t="shared" si="951"/>
        <v/>
      </c>
    </row>
    <row r="44844" spans="10:10" x14ac:dyDescent="0.25">
      <c r="J44844" t="str">
        <f t="shared" si="951"/>
        <v/>
      </c>
    </row>
    <row r="44845" spans="10:10" x14ac:dyDescent="0.25">
      <c r="J44845" t="str">
        <f t="shared" si="951"/>
        <v/>
      </c>
    </row>
    <row r="44846" spans="10:10" x14ac:dyDescent="0.25">
      <c r="J44846" t="str">
        <f t="shared" si="951"/>
        <v/>
      </c>
    </row>
    <row r="44847" spans="10:10" x14ac:dyDescent="0.25">
      <c r="J44847" t="str">
        <f t="shared" si="951"/>
        <v/>
      </c>
    </row>
    <row r="44848" spans="10:10" x14ac:dyDescent="0.25">
      <c r="J44848" t="str">
        <f t="shared" si="951"/>
        <v/>
      </c>
    </row>
    <row r="44849" spans="10:10" x14ac:dyDescent="0.25">
      <c r="J44849" t="str">
        <f t="shared" si="951"/>
        <v/>
      </c>
    </row>
    <row r="44850" spans="10:10" x14ac:dyDescent="0.25">
      <c r="J44850" t="str">
        <f t="shared" si="951"/>
        <v/>
      </c>
    </row>
    <row r="44851" spans="10:10" x14ac:dyDescent="0.25">
      <c r="J44851" t="str">
        <f t="shared" si="951"/>
        <v/>
      </c>
    </row>
    <row r="44852" spans="10:10" x14ac:dyDescent="0.25">
      <c r="J44852" t="str">
        <f t="shared" si="951"/>
        <v/>
      </c>
    </row>
    <row r="44853" spans="10:10" x14ac:dyDescent="0.25">
      <c r="J44853" t="str">
        <f t="shared" si="951"/>
        <v/>
      </c>
    </row>
    <row r="44854" spans="10:10" x14ac:dyDescent="0.25">
      <c r="J44854" t="str">
        <f t="shared" si="951"/>
        <v/>
      </c>
    </row>
    <row r="44855" spans="10:10" x14ac:dyDescent="0.25">
      <c r="J44855" t="str">
        <f t="shared" si="951"/>
        <v/>
      </c>
    </row>
    <row r="44856" spans="10:10" x14ac:dyDescent="0.25">
      <c r="J44856" t="str">
        <f t="shared" si="951"/>
        <v/>
      </c>
    </row>
    <row r="44857" spans="10:10" x14ac:dyDescent="0.25">
      <c r="J44857" t="str">
        <f t="shared" si="951"/>
        <v/>
      </c>
    </row>
    <row r="44858" spans="10:10" x14ac:dyDescent="0.25">
      <c r="J44858" t="str">
        <f t="shared" si="951"/>
        <v/>
      </c>
    </row>
    <row r="44859" spans="10:10" x14ac:dyDescent="0.25">
      <c r="J44859" t="str">
        <f t="shared" si="951"/>
        <v/>
      </c>
    </row>
    <row r="44860" spans="10:10" x14ac:dyDescent="0.25">
      <c r="J44860" t="str">
        <f t="shared" si="951"/>
        <v/>
      </c>
    </row>
    <row r="44861" spans="10:10" x14ac:dyDescent="0.25">
      <c r="J44861" t="str">
        <f t="shared" si="951"/>
        <v/>
      </c>
    </row>
    <row r="44862" spans="10:10" x14ac:dyDescent="0.25">
      <c r="J44862" t="str">
        <f t="shared" si="951"/>
        <v/>
      </c>
    </row>
    <row r="44863" spans="10:10" x14ac:dyDescent="0.25">
      <c r="J44863" t="str">
        <f t="shared" si="951"/>
        <v/>
      </c>
    </row>
    <row r="44864" spans="10:10" x14ac:dyDescent="0.25">
      <c r="J44864" t="str">
        <f t="shared" si="951"/>
        <v/>
      </c>
    </row>
    <row r="44865" spans="10:10" x14ac:dyDescent="0.25">
      <c r="J44865" t="str">
        <f t="shared" si="951"/>
        <v/>
      </c>
    </row>
    <row r="44866" spans="10:10" x14ac:dyDescent="0.25">
      <c r="J44866" t="str">
        <f t="shared" si="951"/>
        <v/>
      </c>
    </row>
    <row r="44867" spans="10:10" x14ac:dyDescent="0.25">
      <c r="J44867" t="str">
        <f t="shared" ref="J44867:J44930" si="952">B44867&amp;C44867&amp;E44867&amp;IF(C44867="Skog",F44867&amp;G44867,"")</f>
        <v/>
      </c>
    </row>
    <row r="44868" spans="10:10" x14ac:dyDescent="0.25">
      <c r="J44868" t="str">
        <f t="shared" si="952"/>
        <v/>
      </c>
    </row>
    <row r="44869" spans="10:10" x14ac:dyDescent="0.25">
      <c r="J44869" t="str">
        <f t="shared" si="952"/>
        <v/>
      </c>
    </row>
    <row r="44870" spans="10:10" x14ac:dyDescent="0.25">
      <c r="J44870" t="str">
        <f t="shared" si="952"/>
        <v/>
      </c>
    </row>
    <row r="44871" spans="10:10" x14ac:dyDescent="0.25">
      <c r="J44871" t="str">
        <f t="shared" si="952"/>
        <v/>
      </c>
    </row>
    <row r="44872" spans="10:10" x14ac:dyDescent="0.25">
      <c r="J44872" t="str">
        <f t="shared" si="952"/>
        <v/>
      </c>
    </row>
    <row r="44873" spans="10:10" x14ac:dyDescent="0.25">
      <c r="J44873" t="str">
        <f t="shared" si="952"/>
        <v/>
      </c>
    </row>
    <row r="44874" spans="10:10" x14ac:dyDescent="0.25">
      <c r="J44874" t="str">
        <f t="shared" si="952"/>
        <v/>
      </c>
    </row>
    <row r="44875" spans="10:10" x14ac:dyDescent="0.25">
      <c r="J44875" t="str">
        <f t="shared" si="952"/>
        <v/>
      </c>
    </row>
    <row r="44876" spans="10:10" x14ac:dyDescent="0.25">
      <c r="J44876" t="str">
        <f t="shared" si="952"/>
        <v/>
      </c>
    </row>
    <row r="44877" spans="10:10" x14ac:dyDescent="0.25">
      <c r="J44877" t="str">
        <f t="shared" si="952"/>
        <v/>
      </c>
    </row>
    <row r="44878" spans="10:10" x14ac:dyDescent="0.25">
      <c r="J44878" t="str">
        <f t="shared" si="952"/>
        <v/>
      </c>
    </row>
    <row r="44879" spans="10:10" x14ac:dyDescent="0.25">
      <c r="J44879" t="str">
        <f t="shared" si="952"/>
        <v/>
      </c>
    </row>
    <row r="44880" spans="10:10" x14ac:dyDescent="0.25">
      <c r="J44880" t="str">
        <f t="shared" si="952"/>
        <v/>
      </c>
    </row>
    <row r="44881" spans="10:10" x14ac:dyDescent="0.25">
      <c r="J44881" t="str">
        <f t="shared" si="952"/>
        <v/>
      </c>
    </row>
    <row r="44882" spans="10:10" x14ac:dyDescent="0.25">
      <c r="J44882" t="str">
        <f t="shared" si="952"/>
        <v/>
      </c>
    </row>
    <row r="44883" spans="10:10" x14ac:dyDescent="0.25">
      <c r="J44883" t="str">
        <f t="shared" si="952"/>
        <v/>
      </c>
    </row>
    <row r="44884" spans="10:10" x14ac:dyDescent="0.25">
      <c r="J44884" t="str">
        <f t="shared" si="952"/>
        <v/>
      </c>
    </row>
    <row r="44885" spans="10:10" x14ac:dyDescent="0.25">
      <c r="J44885" t="str">
        <f t="shared" si="952"/>
        <v/>
      </c>
    </row>
    <row r="44886" spans="10:10" x14ac:dyDescent="0.25">
      <c r="J44886" t="str">
        <f t="shared" si="952"/>
        <v/>
      </c>
    </row>
    <row r="44887" spans="10:10" x14ac:dyDescent="0.25">
      <c r="J44887" t="str">
        <f t="shared" si="952"/>
        <v/>
      </c>
    </row>
    <row r="44888" spans="10:10" x14ac:dyDescent="0.25">
      <c r="J44888" t="str">
        <f t="shared" si="952"/>
        <v/>
      </c>
    </row>
    <row r="44889" spans="10:10" x14ac:dyDescent="0.25">
      <c r="J44889" t="str">
        <f t="shared" si="952"/>
        <v/>
      </c>
    </row>
    <row r="44890" spans="10:10" x14ac:dyDescent="0.25">
      <c r="J44890" t="str">
        <f t="shared" si="952"/>
        <v/>
      </c>
    </row>
    <row r="44891" spans="10:10" x14ac:dyDescent="0.25">
      <c r="J44891" t="str">
        <f t="shared" si="952"/>
        <v/>
      </c>
    </row>
    <row r="44892" spans="10:10" x14ac:dyDescent="0.25">
      <c r="J44892" t="str">
        <f t="shared" si="952"/>
        <v/>
      </c>
    </row>
    <row r="44893" spans="10:10" x14ac:dyDescent="0.25">
      <c r="J44893" t="str">
        <f t="shared" si="952"/>
        <v/>
      </c>
    </row>
    <row r="44894" spans="10:10" x14ac:dyDescent="0.25">
      <c r="J44894" t="str">
        <f t="shared" si="952"/>
        <v/>
      </c>
    </row>
    <row r="44895" spans="10:10" x14ac:dyDescent="0.25">
      <c r="J44895" t="str">
        <f t="shared" si="952"/>
        <v/>
      </c>
    </row>
    <row r="44896" spans="10:10" x14ac:dyDescent="0.25">
      <c r="J44896" t="str">
        <f t="shared" si="952"/>
        <v/>
      </c>
    </row>
    <row r="44897" spans="10:10" x14ac:dyDescent="0.25">
      <c r="J44897" t="str">
        <f t="shared" si="952"/>
        <v/>
      </c>
    </row>
    <row r="44898" spans="10:10" x14ac:dyDescent="0.25">
      <c r="J44898" t="str">
        <f t="shared" si="952"/>
        <v/>
      </c>
    </row>
    <row r="44899" spans="10:10" x14ac:dyDescent="0.25">
      <c r="J44899" t="str">
        <f t="shared" si="952"/>
        <v/>
      </c>
    </row>
    <row r="44900" spans="10:10" x14ac:dyDescent="0.25">
      <c r="J44900" t="str">
        <f t="shared" si="952"/>
        <v/>
      </c>
    </row>
    <row r="44901" spans="10:10" x14ac:dyDescent="0.25">
      <c r="J44901" t="str">
        <f t="shared" si="952"/>
        <v/>
      </c>
    </row>
    <row r="44902" spans="10:10" x14ac:dyDescent="0.25">
      <c r="J44902" t="str">
        <f t="shared" si="952"/>
        <v/>
      </c>
    </row>
    <row r="44903" spans="10:10" x14ac:dyDescent="0.25">
      <c r="J44903" t="str">
        <f t="shared" si="952"/>
        <v/>
      </c>
    </row>
    <row r="44904" spans="10:10" x14ac:dyDescent="0.25">
      <c r="J44904" t="str">
        <f t="shared" si="952"/>
        <v/>
      </c>
    </row>
    <row r="44905" spans="10:10" x14ac:dyDescent="0.25">
      <c r="J44905" t="str">
        <f t="shared" si="952"/>
        <v/>
      </c>
    </row>
    <row r="44906" spans="10:10" x14ac:dyDescent="0.25">
      <c r="J44906" t="str">
        <f t="shared" si="952"/>
        <v/>
      </c>
    </row>
    <row r="44907" spans="10:10" x14ac:dyDescent="0.25">
      <c r="J44907" t="str">
        <f t="shared" si="952"/>
        <v/>
      </c>
    </row>
    <row r="44908" spans="10:10" x14ac:dyDescent="0.25">
      <c r="J44908" t="str">
        <f t="shared" si="952"/>
        <v/>
      </c>
    </row>
    <row r="44909" spans="10:10" x14ac:dyDescent="0.25">
      <c r="J44909" t="str">
        <f t="shared" si="952"/>
        <v/>
      </c>
    </row>
    <row r="44910" spans="10:10" x14ac:dyDescent="0.25">
      <c r="J44910" t="str">
        <f t="shared" si="952"/>
        <v/>
      </c>
    </row>
    <row r="44911" spans="10:10" x14ac:dyDescent="0.25">
      <c r="J44911" t="str">
        <f t="shared" si="952"/>
        <v/>
      </c>
    </row>
    <row r="44912" spans="10:10" x14ac:dyDescent="0.25">
      <c r="J44912" t="str">
        <f t="shared" si="952"/>
        <v/>
      </c>
    </row>
    <row r="44913" spans="10:10" x14ac:dyDescent="0.25">
      <c r="J44913" t="str">
        <f t="shared" si="952"/>
        <v/>
      </c>
    </row>
    <row r="44914" spans="10:10" x14ac:dyDescent="0.25">
      <c r="J44914" t="str">
        <f t="shared" si="952"/>
        <v/>
      </c>
    </row>
    <row r="44915" spans="10:10" x14ac:dyDescent="0.25">
      <c r="J44915" t="str">
        <f t="shared" si="952"/>
        <v/>
      </c>
    </row>
    <row r="44916" spans="10:10" x14ac:dyDescent="0.25">
      <c r="J44916" t="str">
        <f t="shared" si="952"/>
        <v/>
      </c>
    </row>
    <row r="44917" spans="10:10" x14ac:dyDescent="0.25">
      <c r="J44917" t="str">
        <f t="shared" si="952"/>
        <v/>
      </c>
    </row>
    <row r="44918" spans="10:10" x14ac:dyDescent="0.25">
      <c r="J44918" t="str">
        <f t="shared" si="952"/>
        <v/>
      </c>
    </row>
    <row r="44919" spans="10:10" x14ac:dyDescent="0.25">
      <c r="J44919" t="str">
        <f t="shared" si="952"/>
        <v/>
      </c>
    </row>
    <row r="44920" spans="10:10" x14ac:dyDescent="0.25">
      <c r="J44920" t="str">
        <f t="shared" si="952"/>
        <v/>
      </c>
    </row>
    <row r="44921" spans="10:10" x14ac:dyDescent="0.25">
      <c r="J44921" t="str">
        <f t="shared" si="952"/>
        <v/>
      </c>
    </row>
    <row r="44922" spans="10:10" x14ac:dyDescent="0.25">
      <c r="J44922" t="str">
        <f t="shared" si="952"/>
        <v/>
      </c>
    </row>
    <row r="44923" spans="10:10" x14ac:dyDescent="0.25">
      <c r="J44923" t="str">
        <f t="shared" si="952"/>
        <v/>
      </c>
    </row>
    <row r="44924" spans="10:10" x14ac:dyDescent="0.25">
      <c r="J44924" t="str">
        <f t="shared" si="952"/>
        <v/>
      </c>
    </row>
    <row r="44925" spans="10:10" x14ac:dyDescent="0.25">
      <c r="J44925" t="str">
        <f t="shared" si="952"/>
        <v/>
      </c>
    </row>
    <row r="44926" spans="10:10" x14ac:dyDescent="0.25">
      <c r="J44926" t="str">
        <f t="shared" si="952"/>
        <v/>
      </c>
    </row>
    <row r="44927" spans="10:10" x14ac:dyDescent="0.25">
      <c r="J44927" t="str">
        <f t="shared" si="952"/>
        <v/>
      </c>
    </row>
    <row r="44928" spans="10:10" x14ac:dyDescent="0.25">
      <c r="J44928" t="str">
        <f t="shared" si="952"/>
        <v/>
      </c>
    </row>
    <row r="44929" spans="10:10" x14ac:dyDescent="0.25">
      <c r="J44929" t="str">
        <f t="shared" si="952"/>
        <v/>
      </c>
    </row>
    <row r="44930" spans="10:10" x14ac:dyDescent="0.25">
      <c r="J44930" t="str">
        <f t="shared" si="952"/>
        <v/>
      </c>
    </row>
    <row r="44931" spans="10:10" x14ac:dyDescent="0.25">
      <c r="J44931" t="str">
        <f t="shared" ref="J44931:J44994" si="953">B44931&amp;C44931&amp;E44931&amp;IF(C44931="Skog",F44931&amp;G44931,"")</f>
        <v/>
      </c>
    </row>
    <row r="44932" spans="10:10" x14ac:dyDescent="0.25">
      <c r="J44932" t="str">
        <f t="shared" si="953"/>
        <v/>
      </c>
    </row>
    <row r="44933" spans="10:10" x14ac:dyDescent="0.25">
      <c r="J44933" t="str">
        <f t="shared" si="953"/>
        <v/>
      </c>
    </row>
    <row r="44934" spans="10:10" x14ac:dyDescent="0.25">
      <c r="J44934" t="str">
        <f t="shared" si="953"/>
        <v/>
      </c>
    </row>
    <row r="44935" spans="10:10" x14ac:dyDescent="0.25">
      <c r="J44935" t="str">
        <f t="shared" si="953"/>
        <v/>
      </c>
    </row>
    <row r="44936" spans="10:10" x14ac:dyDescent="0.25">
      <c r="J44936" t="str">
        <f t="shared" si="953"/>
        <v/>
      </c>
    </row>
    <row r="44937" spans="10:10" x14ac:dyDescent="0.25">
      <c r="J44937" t="str">
        <f t="shared" si="953"/>
        <v/>
      </c>
    </row>
    <row r="44938" spans="10:10" x14ac:dyDescent="0.25">
      <c r="J44938" t="str">
        <f t="shared" si="953"/>
        <v/>
      </c>
    </row>
    <row r="44939" spans="10:10" x14ac:dyDescent="0.25">
      <c r="J44939" t="str">
        <f t="shared" si="953"/>
        <v/>
      </c>
    </row>
    <row r="44940" spans="10:10" x14ac:dyDescent="0.25">
      <c r="J44940" t="str">
        <f t="shared" si="953"/>
        <v/>
      </c>
    </row>
    <row r="44941" spans="10:10" x14ac:dyDescent="0.25">
      <c r="J44941" t="str">
        <f t="shared" si="953"/>
        <v/>
      </c>
    </row>
    <row r="44942" spans="10:10" x14ac:dyDescent="0.25">
      <c r="J44942" t="str">
        <f t="shared" si="953"/>
        <v/>
      </c>
    </row>
    <row r="44943" spans="10:10" x14ac:dyDescent="0.25">
      <c r="J44943" t="str">
        <f t="shared" si="953"/>
        <v/>
      </c>
    </row>
    <row r="44944" spans="10:10" x14ac:dyDescent="0.25">
      <c r="J44944" t="str">
        <f t="shared" si="953"/>
        <v/>
      </c>
    </row>
    <row r="44945" spans="10:10" x14ac:dyDescent="0.25">
      <c r="J44945" t="str">
        <f t="shared" si="953"/>
        <v/>
      </c>
    </row>
    <row r="44946" spans="10:10" x14ac:dyDescent="0.25">
      <c r="J44946" t="str">
        <f t="shared" si="953"/>
        <v/>
      </c>
    </row>
    <row r="44947" spans="10:10" x14ac:dyDescent="0.25">
      <c r="J44947" t="str">
        <f t="shared" si="953"/>
        <v/>
      </c>
    </row>
    <row r="44948" spans="10:10" x14ac:dyDescent="0.25">
      <c r="J44948" t="str">
        <f t="shared" si="953"/>
        <v/>
      </c>
    </row>
    <row r="44949" spans="10:10" x14ac:dyDescent="0.25">
      <c r="J44949" t="str">
        <f t="shared" si="953"/>
        <v/>
      </c>
    </row>
    <row r="44950" spans="10:10" x14ac:dyDescent="0.25">
      <c r="J44950" t="str">
        <f t="shared" si="953"/>
        <v/>
      </c>
    </row>
    <row r="44951" spans="10:10" x14ac:dyDescent="0.25">
      <c r="J44951" t="str">
        <f t="shared" si="953"/>
        <v/>
      </c>
    </row>
    <row r="44952" spans="10:10" x14ac:dyDescent="0.25">
      <c r="J44952" t="str">
        <f t="shared" si="953"/>
        <v/>
      </c>
    </row>
    <row r="44953" spans="10:10" x14ac:dyDescent="0.25">
      <c r="J44953" t="str">
        <f t="shared" si="953"/>
        <v/>
      </c>
    </row>
    <row r="44954" spans="10:10" x14ac:dyDescent="0.25">
      <c r="J44954" t="str">
        <f t="shared" si="953"/>
        <v/>
      </c>
    </row>
    <row r="44955" spans="10:10" x14ac:dyDescent="0.25">
      <c r="J44955" t="str">
        <f t="shared" si="953"/>
        <v/>
      </c>
    </row>
    <row r="44956" spans="10:10" x14ac:dyDescent="0.25">
      <c r="J44956" t="str">
        <f t="shared" si="953"/>
        <v/>
      </c>
    </row>
    <row r="44957" spans="10:10" x14ac:dyDescent="0.25">
      <c r="J44957" t="str">
        <f t="shared" si="953"/>
        <v/>
      </c>
    </row>
    <row r="44958" spans="10:10" x14ac:dyDescent="0.25">
      <c r="J44958" t="str">
        <f t="shared" si="953"/>
        <v/>
      </c>
    </row>
    <row r="44959" spans="10:10" x14ac:dyDescent="0.25">
      <c r="J44959" t="str">
        <f t="shared" si="953"/>
        <v/>
      </c>
    </row>
    <row r="44960" spans="10:10" x14ac:dyDescent="0.25">
      <c r="J44960" t="str">
        <f t="shared" si="953"/>
        <v/>
      </c>
    </row>
    <row r="44961" spans="10:10" x14ac:dyDescent="0.25">
      <c r="J44961" t="str">
        <f t="shared" si="953"/>
        <v/>
      </c>
    </row>
    <row r="44962" spans="10:10" x14ac:dyDescent="0.25">
      <c r="J44962" t="str">
        <f t="shared" si="953"/>
        <v/>
      </c>
    </row>
    <row r="44963" spans="10:10" x14ac:dyDescent="0.25">
      <c r="J44963" t="str">
        <f t="shared" si="953"/>
        <v/>
      </c>
    </row>
    <row r="44964" spans="10:10" x14ac:dyDescent="0.25">
      <c r="J44964" t="str">
        <f t="shared" si="953"/>
        <v/>
      </c>
    </row>
    <row r="44965" spans="10:10" x14ac:dyDescent="0.25">
      <c r="J44965" t="str">
        <f t="shared" si="953"/>
        <v/>
      </c>
    </row>
    <row r="44966" spans="10:10" x14ac:dyDescent="0.25">
      <c r="J44966" t="str">
        <f t="shared" si="953"/>
        <v/>
      </c>
    </row>
    <row r="44967" spans="10:10" x14ac:dyDescent="0.25">
      <c r="J44967" t="str">
        <f t="shared" si="953"/>
        <v/>
      </c>
    </row>
    <row r="44968" spans="10:10" x14ac:dyDescent="0.25">
      <c r="J44968" t="str">
        <f t="shared" si="953"/>
        <v/>
      </c>
    </row>
    <row r="44969" spans="10:10" x14ac:dyDescent="0.25">
      <c r="J44969" t="str">
        <f t="shared" si="953"/>
        <v/>
      </c>
    </row>
    <row r="44970" spans="10:10" x14ac:dyDescent="0.25">
      <c r="J44970" t="str">
        <f t="shared" si="953"/>
        <v/>
      </c>
    </row>
    <row r="44971" spans="10:10" x14ac:dyDescent="0.25">
      <c r="J44971" t="str">
        <f t="shared" si="953"/>
        <v/>
      </c>
    </row>
    <row r="44972" spans="10:10" x14ac:dyDescent="0.25">
      <c r="J44972" t="str">
        <f t="shared" si="953"/>
        <v/>
      </c>
    </row>
    <row r="44973" spans="10:10" x14ac:dyDescent="0.25">
      <c r="J44973" t="str">
        <f t="shared" si="953"/>
        <v/>
      </c>
    </row>
    <row r="44974" spans="10:10" x14ac:dyDescent="0.25">
      <c r="J44974" t="str">
        <f t="shared" si="953"/>
        <v/>
      </c>
    </row>
    <row r="44975" spans="10:10" x14ac:dyDescent="0.25">
      <c r="J44975" t="str">
        <f t="shared" si="953"/>
        <v/>
      </c>
    </row>
    <row r="44976" spans="10:10" x14ac:dyDescent="0.25">
      <c r="J44976" t="str">
        <f t="shared" si="953"/>
        <v/>
      </c>
    </row>
    <row r="44977" spans="10:10" x14ac:dyDescent="0.25">
      <c r="J44977" t="str">
        <f t="shared" si="953"/>
        <v/>
      </c>
    </row>
    <row r="44978" spans="10:10" x14ac:dyDescent="0.25">
      <c r="J44978" t="str">
        <f t="shared" si="953"/>
        <v/>
      </c>
    </row>
    <row r="44979" spans="10:10" x14ac:dyDescent="0.25">
      <c r="J44979" t="str">
        <f t="shared" si="953"/>
        <v/>
      </c>
    </row>
    <row r="44980" spans="10:10" x14ac:dyDescent="0.25">
      <c r="J44980" t="str">
        <f t="shared" si="953"/>
        <v/>
      </c>
    </row>
    <row r="44981" spans="10:10" x14ac:dyDescent="0.25">
      <c r="J44981" t="str">
        <f t="shared" si="953"/>
        <v/>
      </c>
    </row>
    <row r="44982" spans="10:10" x14ac:dyDescent="0.25">
      <c r="J44982" t="str">
        <f t="shared" si="953"/>
        <v/>
      </c>
    </row>
    <row r="44983" spans="10:10" x14ac:dyDescent="0.25">
      <c r="J44983" t="str">
        <f t="shared" si="953"/>
        <v/>
      </c>
    </row>
    <row r="44984" spans="10:10" x14ac:dyDescent="0.25">
      <c r="J44984" t="str">
        <f t="shared" si="953"/>
        <v/>
      </c>
    </row>
    <row r="44985" spans="10:10" x14ac:dyDescent="0.25">
      <c r="J44985" t="str">
        <f t="shared" si="953"/>
        <v/>
      </c>
    </row>
    <row r="44986" spans="10:10" x14ac:dyDescent="0.25">
      <c r="J44986" t="str">
        <f t="shared" si="953"/>
        <v/>
      </c>
    </row>
    <row r="44987" spans="10:10" x14ac:dyDescent="0.25">
      <c r="J44987" t="str">
        <f t="shared" si="953"/>
        <v/>
      </c>
    </row>
    <row r="44988" spans="10:10" x14ac:dyDescent="0.25">
      <c r="J44988" t="str">
        <f t="shared" si="953"/>
        <v/>
      </c>
    </row>
    <row r="44989" spans="10:10" x14ac:dyDescent="0.25">
      <c r="J44989" t="str">
        <f t="shared" si="953"/>
        <v/>
      </c>
    </row>
    <row r="44990" spans="10:10" x14ac:dyDescent="0.25">
      <c r="J44990" t="str">
        <f t="shared" si="953"/>
        <v/>
      </c>
    </row>
    <row r="44991" spans="10:10" x14ac:dyDescent="0.25">
      <c r="J44991" t="str">
        <f t="shared" si="953"/>
        <v/>
      </c>
    </row>
    <row r="44992" spans="10:10" x14ac:dyDescent="0.25">
      <c r="J44992" t="str">
        <f t="shared" si="953"/>
        <v/>
      </c>
    </row>
    <row r="44993" spans="10:10" x14ac:dyDescent="0.25">
      <c r="J44993" t="str">
        <f t="shared" si="953"/>
        <v/>
      </c>
    </row>
    <row r="44994" spans="10:10" x14ac:dyDescent="0.25">
      <c r="J44994" t="str">
        <f t="shared" si="953"/>
        <v/>
      </c>
    </row>
    <row r="44995" spans="10:10" x14ac:dyDescent="0.25">
      <c r="J44995" t="str">
        <f t="shared" ref="J44995:J45058" si="954">B44995&amp;C44995&amp;E44995&amp;IF(C44995="Skog",F44995&amp;G44995,"")</f>
        <v/>
      </c>
    </row>
    <row r="44996" spans="10:10" x14ac:dyDescent="0.25">
      <c r="J44996" t="str">
        <f t="shared" si="954"/>
        <v/>
      </c>
    </row>
    <row r="44997" spans="10:10" x14ac:dyDescent="0.25">
      <c r="J44997" t="str">
        <f t="shared" si="954"/>
        <v/>
      </c>
    </row>
    <row r="44998" spans="10:10" x14ac:dyDescent="0.25">
      <c r="J44998" t="str">
        <f t="shared" si="954"/>
        <v/>
      </c>
    </row>
    <row r="44999" spans="10:10" x14ac:dyDescent="0.25">
      <c r="J44999" t="str">
        <f t="shared" si="954"/>
        <v/>
      </c>
    </row>
    <row r="45000" spans="10:10" x14ac:dyDescent="0.25">
      <c r="J45000" t="str">
        <f t="shared" si="954"/>
        <v/>
      </c>
    </row>
    <row r="45001" spans="10:10" x14ac:dyDescent="0.25">
      <c r="J45001" t="str">
        <f t="shared" si="954"/>
        <v/>
      </c>
    </row>
    <row r="45002" spans="10:10" x14ac:dyDescent="0.25">
      <c r="J45002" t="str">
        <f t="shared" si="954"/>
        <v/>
      </c>
    </row>
    <row r="45003" spans="10:10" x14ac:dyDescent="0.25">
      <c r="J45003" t="str">
        <f t="shared" si="954"/>
        <v/>
      </c>
    </row>
    <row r="45004" spans="10:10" x14ac:dyDescent="0.25">
      <c r="J45004" t="str">
        <f t="shared" si="954"/>
        <v/>
      </c>
    </row>
    <row r="45005" spans="10:10" x14ac:dyDescent="0.25">
      <c r="J45005" t="str">
        <f t="shared" si="954"/>
        <v/>
      </c>
    </row>
    <row r="45006" spans="10:10" x14ac:dyDescent="0.25">
      <c r="J45006" t="str">
        <f t="shared" si="954"/>
        <v/>
      </c>
    </row>
    <row r="45007" spans="10:10" x14ac:dyDescent="0.25">
      <c r="J45007" t="str">
        <f t="shared" si="954"/>
        <v/>
      </c>
    </row>
    <row r="45008" spans="10:10" x14ac:dyDescent="0.25">
      <c r="J45008" t="str">
        <f t="shared" si="954"/>
        <v/>
      </c>
    </row>
    <row r="45009" spans="10:10" x14ac:dyDescent="0.25">
      <c r="J45009" t="str">
        <f t="shared" si="954"/>
        <v/>
      </c>
    </row>
    <row r="45010" spans="10:10" x14ac:dyDescent="0.25">
      <c r="J45010" t="str">
        <f t="shared" si="954"/>
        <v/>
      </c>
    </row>
    <row r="45011" spans="10:10" x14ac:dyDescent="0.25">
      <c r="J45011" t="str">
        <f t="shared" si="954"/>
        <v/>
      </c>
    </row>
    <row r="45012" spans="10:10" x14ac:dyDescent="0.25">
      <c r="J45012" t="str">
        <f t="shared" si="954"/>
        <v/>
      </c>
    </row>
    <row r="45013" spans="10:10" x14ac:dyDescent="0.25">
      <c r="J45013" t="str">
        <f t="shared" si="954"/>
        <v/>
      </c>
    </row>
    <row r="45014" spans="10:10" x14ac:dyDescent="0.25">
      <c r="J45014" t="str">
        <f t="shared" si="954"/>
        <v/>
      </c>
    </row>
    <row r="45015" spans="10:10" x14ac:dyDescent="0.25">
      <c r="J45015" t="str">
        <f t="shared" si="954"/>
        <v/>
      </c>
    </row>
    <row r="45016" spans="10:10" x14ac:dyDescent="0.25">
      <c r="J45016" t="str">
        <f t="shared" si="954"/>
        <v/>
      </c>
    </row>
    <row r="45017" spans="10:10" x14ac:dyDescent="0.25">
      <c r="J45017" t="str">
        <f t="shared" si="954"/>
        <v/>
      </c>
    </row>
    <row r="45018" spans="10:10" x14ac:dyDescent="0.25">
      <c r="J45018" t="str">
        <f t="shared" si="954"/>
        <v/>
      </c>
    </row>
    <row r="45019" spans="10:10" x14ac:dyDescent="0.25">
      <c r="J45019" t="str">
        <f t="shared" si="954"/>
        <v/>
      </c>
    </row>
    <row r="45020" spans="10:10" x14ac:dyDescent="0.25">
      <c r="J45020" t="str">
        <f t="shared" si="954"/>
        <v/>
      </c>
    </row>
    <row r="45021" spans="10:10" x14ac:dyDescent="0.25">
      <c r="J45021" t="str">
        <f t="shared" si="954"/>
        <v/>
      </c>
    </row>
    <row r="45022" spans="10:10" x14ac:dyDescent="0.25">
      <c r="J45022" t="str">
        <f t="shared" si="954"/>
        <v/>
      </c>
    </row>
    <row r="45023" spans="10:10" x14ac:dyDescent="0.25">
      <c r="J45023" t="str">
        <f t="shared" si="954"/>
        <v/>
      </c>
    </row>
    <row r="45024" spans="10:10" x14ac:dyDescent="0.25">
      <c r="J45024" t="str">
        <f t="shared" si="954"/>
        <v/>
      </c>
    </row>
    <row r="45025" spans="10:10" x14ac:dyDescent="0.25">
      <c r="J45025" t="str">
        <f t="shared" si="954"/>
        <v/>
      </c>
    </row>
    <row r="45026" spans="10:10" x14ac:dyDescent="0.25">
      <c r="J45026" t="str">
        <f t="shared" si="954"/>
        <v/>
      </c>
    </row>
    <row r="45027" spans="10:10" x14ac:dyDescent="0.25">
      <c r="J45027" t="str">
        <f t="shared" si="954"/>
        <v/>
      </c>
    </row>
    <row r="45028" spans="10:10" x14ac:dyDescent="0.25">
      <c r="J45028" t="str">
        <f t="shared" si="954"/>
        <v/>
      </c>
    </row>
    <row r="45029" spans="10:10" x14ac:dyDescent="0.25">
      <c r="J45029" t="str">
        <f t="shared" si="954"/>
        <v/>
      </c>
    </row>
    <row r="45030" spans="10:10" x14ac:dyDescent="0.25">
      <c r="J45030" t="str">
        <f t="shared" si="954"/>
        <v/>
      </c>
    </row>
    <row r="45031" spans="10:10" x14ac:dyDescent="0.25">
      <c r="J45031" t="str">
        <f t="shared" si="954"/>
        <v/>
      </c>
    </row>
    <row r="45032" spans="10:10" x14ac:dyDescent="0.25">
      <c r="J45032" t="str">
        <f t="shared" si="954"/>
        <v/>
      </c>
    </row>
    <row r="45033" spans="10:10" x14ac:dyDescent="0.25">
      <c r="J45033" t="str">
        <f t="shared" si="954"/>
        <v/>
      </c>
    </row>
    <row r="45034" spans="10:10" x14ac:dyDescent="0.25">
      <c r="J45034" t="str">
        <f t="shared" si="954"/>
        <v/>
      </c>
    </row>
    <row r="45035" spans="10:10" x14ac:dyDescent="0.25">
      <c r="J45035" t="str">
        <f t="shared" si="954"/>
        <v/>
      </c>
    </row>
    <row r="45036" spans="10:10" x14ac:dyDescent="0.25">
      <c r="J45036" t="str">
        <f t="shared" si="954"/>
        <v/>
      </c>
    </row>
    <row r="45037" spans="10:10" x14ac:dyDescent="0.25">
      <c r="J45037" t="str">
        <f t="shared" si="954"/>
        <v/>
      </c>
    </row>
    <row r="45038" spans="10:10" x14ac:dyDescent="0.25">
      <c r="J45038" t="str">
        <f t="shared" si="954"/>
        <v/>
      </c>
    </row>
    <row r="45039" spans="10:10" x14ac:dyDescent="0.25">
      <c r="J45039" t="str">
        <f t="shared" si="954"/>
        <v/>
      </c>
    </row>
    <row r="45040" spans="10:10" x14ac:dyDescent="0.25">
      <c r="J45040" t="str">
        <f t="shared" si="954"/>
        <v/>
      </c>
    </row>
    <row r="45041" spans="10:10" x14ac:dyDescent="0.25">
      <c r="J45041" t="str">
        <f t="shared" si="954"/>
        <v/>
      </c>
    </row>
    <row r="45042" spans="10:10" x14ac:dyDescent="0.25">
      <c r="J45042" t="str">
        <f t="shared" si="954"/>
        <v/>
      </c>
    </row>
    <row r="45043" spans="10:10" x14ac:dyDescent="0.25">
      <c r="J45043" t="str">
        <f t="shared" si="954"/>
        <v/>
      </c>
    </row>
    <row r="45044" spans="10:10" x14ac:dyDescent="0.25">
      <c r="J45044" t="str">
        <f t="shared" si="954"/>
        <v/>
      </c>
    </row>
    <row r="45045" spans="10:10" x14ac:dyDescent="0.25">
      <c r="J45045" t="str">
        <f t="shared" si="954"/>
        <v/>
      </c>
    </row>
    <row r="45046" spans="10:10" x14ac:dyDescent="0.25">
      <c r="J45046" t="str">
        <f t="shared" si="954"/>
        <v/>
      </c>
    </row>
    <row r="45047" spans="10:10" x14ac:dyDescent="0.25">
      <c r="J45047" t="str">
        <f t="shared" si="954"/>
        <v/>
      </c>
    </row>
    <row r="45048" spans="10:10" x14ac:dyDescent="0.25">
      <c r="J45048" t="str">
        <f t="shared" si="954"/>
        <v/>
      </c>
    </row>
    <row r="45049" spans="10:10" x14ac:dyDescent="0.25">
      <c r="J45049" t="str">
        <f t="shared" si="954"/>
        <v/>
      </c>
    </row>
    <row r="45050" spans="10:10" x14ac:dyDescent="0.25">
      <c r="J45050" t="str">
        <f t="shared" si="954"/>
        <v/>
      </c>
    </row>
    <row r="45051" spans="10:10" x14ac:dyDescent="0.25">
      <c r="J45051" t="str">
        <f t="shared" si="954"/>
        <v/>
      </c>
    </row>
    <row r="45052" spans="10:10" x14ac:dyDescent="0.25">
      <c r="J45052" t="str">
        <f t="shared" si="954"/>
        <v/>
      </c>
    </row>
    <row r="45053" spans="10:10" x14ac:dyDescent="0.25">
      <c r="J45053" t="str">
        <f t="shared" si="954"/>
        <v/>
      </c>
    </row>
    <row r="45054" spans="10:10" x14ac:dyDescent="0.25">
      <c r="J45054" t="str">
        <f t="shared" si="954"/>
        <v/>
      </c>
    </row>
    <row r="45055" spans="10:10" x14ac:dyDescent="0.25">
      <c r="J45055" t="str">
        <f t="shared" si="954"/>
        <v/>
      </c>
    </row>
    <row r="45056" spans="10:10" x14ac:dyDescent="0.25">
      <c r="J45056" t="str">
        <f t="shared" si="954"/>
        <v/>
      </c>
    </row>
    <row r="45057" spans="10:10" x14ac:dyDescent="0.25">
      <c r="J45057" t="str">
        <f t="shared" si="954"/>
        <v/>
      </c>
    </row>
    <row r="45058" spans="10:10" x14ac:dyDescent="0.25">
      <c r="J45058" t="str">
        <f t="shared" si="954"/>
        <v/>
      </c>
    </row>
    <row r="45059" spans="10:10" x14ac:dyDescent="0.25">
      <c r="J45059" t="str">
        <f t="shared" ref="J45059:J45122" si="955">B45059&amp;C45059&amp;E45059&amp;IF(C45059="Skog",F45059&amp;G45059,"")</f>
        <v/>
      </c>
    </row>
    <row r="45060" spans="10:10" x14ac:dyDescent="0.25">
      <c r="J45060" t="str">
        <f t="shared" si="955"/>
        <v/>
      </c>
    </row>
    <row r="45061" spans="10:10" x14ac:dyDescent="0.25">
      <c r="J45061" t="str">
        <f t="shared" si="955"/>
        <v/>
      </c>
    </row>
    <row r="45062" spans="10:10" x14ac:dyDescent="0.25">
      <c r="J45062" t="str">
        <f t="shared" si="955"/>
        <v/>
      </c>
    </row>
    <row r="45063" spans="10:10" x14ac:dyDescent="0.25">
      <c r="J45063" t="str">
        <f t="shared" si="955"/>
        <v/>
      </c>
    </row>
    <row r="45064" spans="10:10" x14ac:dyDescent="0.25">
      <c r="J45064" t="str">
        <f t="shared" si="955"/>
        <v/>
      </c>
    </row>
    <row r="45065" spans="10:10" x14ac:dyDescent="0.25">
      <c r="J45065" t="str">
        <f t="shared" si="955"/>
        <v/>
      </c>
    </row>
    <row r="45066" spans="10:10" x14ac:dyDescent="0.25">
      <c r="J45066" t="str">
        <f t="shared" si="955"/>
        <v/>
      </c>
    </row>
    <row r="45067" spans="10:10" x14ac:dyDescent="0.25">
      <c r="J45067" t="str">
        <f t="shared" si="955"/>
        <v/>
      </c>
    </row>
    <row r="45068" spans="10:10" x14ac:dyDescent="0.25">
      <c r="J45068" t="str">
        <f t="shared" si="955"/>
        <v/>
      </c>
    </row>
    <row r="45069" spans="10:10" x14ac:dyDescent="0.25">
      <c r="J45069" t="str">
        <f t="shared" si="955"/>
        <v/>
      </c>
    </row>
    <row r="45070" spans="10:10" x14ac:dyDescent="0.25">
      <c r="J45070" t="str">
        <f t="shared" si="955"/>
        <v/>
      </c>
    </row>
    <row r="45071" spans="10:10" x14ac:dyDescent="0.25">
      <c r="J45071" t="str">
        <f t="shared" si="955"/>
        <v/>
      </c>
    </row>
    <row r="45072" spans="10:10" x14ac:dyDescent="0.25">
      <c r="J45072" t="str">
        <f t="shared" si="955"/>
        <v/>
      </c>
    </row>
    <row r="45073" spans="10:10" x14ac:dyDescent="0.25">
      <c r="J45073" t="str">
        <f t="shared" si="955"/>
        <v/>
      </c>
    </row>
    <row r="45074" spans="10:10" x14ac:dyDescent="0.25">
      <c r="J45074" t="str">
        <f t="shared" si="955"/>
        <v/>
      </c>
    </row>
    <row r="45075" spans="10:10" x14ac:dyDescent="0.25">
      <c r="J45075" t="str">
        <f t="shared" si="955"/>
        <v/>
      </c>
    </row>
    <row r="45076" spans="10:10" x14ac:dyDescent="0.25">
      <c r="J45076" t="str">
        <f t="shared" si="955"/>
        <v/>
      </c>
    </row>
    <row r="45077" spans="10:10" x14ac:dyDescent="0.25">
      <c r="J45077" t="str">
        <f t="shared" si="955"/>
        <v/>
      </c>
    </row>
    <row r="45078" spans="10:10" x14ac:dyDescent="0.25">
      <c r="J45078" t="str">
        <f t="shared" si="955"/>
        <v/>
      </c>
    </row>
    <row r="45079" spans="10:10" x14ac:dyDescent="0.25">
      <c r="J45079" t="str">
        <f t="shared" si="955"/>
        <v/>
      </c>
    </row>
    <row r="45080" spans="10:10" x14ac:dyDescent="0.25">
      <c r="J45080" t="str">
        <f t="shared" si="955"/>
        <v/>
      </c>
    </row>
    <row r="45081" spans="10:10" x14ac:dyDescent="0.25">
      <c r="J45081" t="str">
        <f t="shared" si="955"/>
        <v/>
      </c>
    </row>
    <row r="45082" spans="10:10" x14ac:dyDescent="0.25">
      <c r="J45082" t="str">
        <f t="shared" si="955"/>
        <v/>
      </c>
    </row>
    <row r="45083" spans="10:10" x14ac:dyDescent="0.25">
      <c r="J45083" t="str">
        <f t="shared" si="955"/>
        <v/>
      </c>
    </row>
    <row r="45084" spans="10:10" x14ac:dyDescent="0.25">
      <c r="J45084" t="str">
        <f t="shared" si="955"/>
        <v/>
      </c>
    </row>
    <row r="45085" spans="10:10" x14ac:dyDescent="0.25">
      <c r="J45085" t="str">
        <f t="shared" si="955"/>
        <v/>
      </c>
    </row>
    <row r="45086" spans="10:10" x14ac:dyDescent="0.25">
      <c r="J45086" t="str">
        <f t="shared" si="955"/>
        <v/>
      </c>
    </row>
    <row r="45087" spans="10:10" x14ac:dyDescent="0.25">
      <c r="J45087" t="str">
        <f t="shared" si="955"/>
        <v/>
      </c>
    </row>
    <row r="45088" spans="10:10" x14ac:dyDescent="0.25">
      <c r="J45088" t="str">
        <f t="shared" si="955"/>
        <v/>
      </c>
    </row>
    <row r="45089" spans="10:10" x14ac:dyDescent="0.25">
      <c r="J45089" t="str">
        <f t="shared" si="955"/>
        <v/>
      </c>
    </row>
    <row r="45090" spans="10:10" x14ac:dyDescent="0.25">
      <c r="J45090" t="str">
        <f t="shared" si="955"/>
        <v/>
      </c>
    </row>
    <row r="45091" spans="10:10" x14ac:dyDescent="0.25">
      <c r="J45091" t="str">
        <f t="shared" si="955"/>
        <v/>
      </c>
    </row>
    <row r="45092" spans="10:10" x14ac:dyDescent="0.25">
      <c r="J45092" t="str">
        <f t="shared" si="955"/>
        <v/>
      </c>
    </row>
    <row r="45093" spans="10:10" x14ac:dyDescent="0.25">
      <c r="J45093" t="str">
        <f t="shared" si="955"/>
        <v/>
      </c>
    </row>
    <row r="45094" spans="10:10" x14ac:dyDescent="0.25">
      <c r="J45094" t="str">
        <f t="shared" si="955"/>
        <v/>
      </c>
    </row>
    <row r="45095" spans="10:10" x14ac:dyDescent="0.25">
      <c r="J45095" t="str">
        <f t="shared" si="955"/>
        <v/>
      </c>
    </row>
    <row r="45096" spans="10:10" x14ac:dyDescent="0.25">
      <c r="J45096" t="str">
        <f t="shared" si="955"/>
        <v/>
      </c>
    </row>
    <row r="45097" spans="10:10" x14ac:dyDescent="0.25">
      <c r="J45097" t="str">
        <f t="shared" si="955"/>
        <v/>
      </c>
    </row>
    <row r="45098" spans="10:10" x14ac:dyDescent="0.25">
      <c r="J45098" t="str">
        <f t="shared" si="955"/>
        <v/>
      </c>
    </row>
    <row r="45099" spans="10:10" x14ac:dyDescent="0.25">
      <c r="J45099" t="str">
        <f t="shared" si="955"/>
        <v/>
      </c>
    </row>
    <row r="45100" spans="10:10" x14ac:dyDescent="0.25">
      <c r="J45100" t="str">
        <f t="shared" si="955"/>
        <v/>
      </c>
    </row>
    <row r="45101" spans="10:10" x14ac:dyDescent="0.25">
      <c r="J45101" t="str">
        <f t="shared" si="955"/>
        <v/>
      </c>
    </row>
    <row r="45102" spans="10:10" x14ac:dyDescent="0.25">
      <c r="J45102" t="str">
        <f t="shared" si="955"/>
        <v/>
      </c>
    </row>
    <row r="45103" spans="10:10" x14ac:dyDescent="0.25">
      <c r="J45103" t="str">
        <f t="shared" si="955"/>
        <v/>
      </c>
    </row>
    <row r="45104" spans="10:10" x14ac:dyDescent="0.25">
      <c r="J45104" t="str">
        <f t="shared" si="955"/>
        <v/>
      </c>
    </row>
    <row r="45105" spans="10:10" x14ac:dyDescent="0.25">
      <c r="J45105" t="str">
        <f t="shared" si="955"/>
        <v/>
      </c>
    </row>
    <row r="45106" spans="10:10" x14ac:dyDescent="0.25">
      <c r="J45106" t="str">
        <f t="shared" si="955"/>
        <v/>
      </c>
    </row>
    <row r="45107" spans="10:10" x14ac:dyDescent="0.25">
      <c r="J45107" t="str">
        <f t="shared" si="955"/>
        <v/>
      </c>
    </row>
    <row r="45108" spans="10:10" x14ac:dyDescent="0.25">
      <c r="J45108" t="str">
        <f t="shared" si="955"/>
        <v/>
      </c>
    </row>
    <row r="45109" spans="10:10" x14ac:dyDescent="0.25">
      <c r="J45109" t="str">
        <f t="shared" si="955"/>
        <v/>
      </c>
    </row>
    <row r="45110" spans="10:10" x14ac:dyDescent="0.25">
      <c r="J45110" t="str">
        <f t="shared" si="955"/>
        <v/>
      </c>
    </row>
    <row r="45111" spans="10:10" x14ac:dyDescent="0.25">
      <c r="J45111" t="str">
        <f t="shared" si="955"/>
        <v/>
      </c>
    </row>
    <row r="45112" spans="10:10" x14ac:dyDescent="0.25">
      <c r="J45112" t="str">
        <f t="shared" si="955"/>
        <v/>
      </c>
    </row>
    <row r="45113" spans="10:10" x14ac:dyDescent="0.25">
      <c r="J45113" t="str">
        <f t="shared" si="955"/>
        <v/>
      </c>
    </row>
    <row r="45114" spans="10:10" x14ac:dyDescent="0.25">
      <c r="J45114" t="str">
        <f t="shared" si="955"/>
        <v/>
      </c>
    </row>
    <row r="45115" spans="10:10" x14ac:dyDescent="0.25">
      <c r="J45115" t="str">
        <f t="shared" si="955"/>
        <v/>
      </c>
    </row>
    <row r="45116" spans="10:10" x14ac:dyDescent="0.25">
      <c r="J45116" t="str">
        <f t="shared" si="955"/>
        <v/>
      </c>
    </row>
    <row r="45117" spans="10:10" x14ac:dyDescent="0.25">
      <c r="J45117" t="str">
        <f t="shared" si="955"/>
        <v/>
      </c>
    </row>
    <row r="45118" spans="10:10" x14ac:dyDescent="0.25">
      <c r="J45118" t="str">
        <f t="shared" si="955"/>
        <v/>
      </c>
    </row>
    <row r="45119" spans="10:10" x14ac:dyDescent="0.25">
      <c r="J45119" t="str">
        <f t="shared" si="955"/>
        <v/>
      </c>
    </row>
    <row r="45120" spans="10:10" x14ac:dyDescent="0.25">
      <c r="J45120" t="str">
        <f t="shared" si="955"/>
        <v/>
      </c>
    </row>
    <row r="45121" spans="10:10" x14ac:dyDescent="0.25">
      <c r="J45121" t="str">
        <f t="shared" si="955"/>
        <v/>
      </c>
    </row>
    <row r="45122" spans="10:10" x14ac:dyDescent="0.25">
      <c r="J45122" t="str">
        <f t="shared" si="955"/>
        <v/>
      </c>
    </row>
    <row r="45123" spans="10:10" x14ac:dyDescent="0.25">
      <c r="J45123" t="str">
        <f t="shared" ref="J45123:J45186" si="956">B45123&amp;C45123&amp;E45123&amp;IF(C45123="Skog",F45123&amp;G45123,"")</f>
        <v/>
      </c>
    </row>
    <row r="45124" spans="10:10" x14ac:dyDescent="0.25">
      <c r="J45124" t="str">
        <f t="shared" si="956"/>
        <v/>
      </c>
    </row>
    <row r="45125" spans="10:10" x14ac:dyDescent="0.25">
      <c r="J45125" t="str">
        <f t="shared" si="956"/>
        <v/>
      </c>
    </row>
    <row r="45126" spans="10:10" x14ac:dyDescent="0.25">
      <c r="J45126" t="str">
        <f t="shared" si="956"/>
        <v/>
      </c>
    </row>
    <row r="45127" spans="10:10" x14ac:dyDescent="0.25">
      <c r="J45127" t="str">
        <f t="shared" si="956"/>
        <v/>
      </c>
    </row>
    <row r="45128" spans="10:10" x14ac:dyDescent="0.25">
      <c r="J45128" t="str">
        <f t="shared" si="956"/>
        <v/>
      </c>
    </row>
    <row r="45129" spans="10:10" x14ac:dyDescent="0.25">
      <c r="J45129" t="str">
        <f t="shared" si="956"/>
        <v/>
      </c>
    </row>
    <row r="45130" spans="10:10" x14ac:dyDescent="0.25">
      <c r="J45130" t="str">
        <f t="shared" si="956"/>
        <v/>
      </c>
    </row>
    <row r="45131" spans="10:10" x14ac:dyDescent="0.25">
      <c r="J45131" t="str">
        <f t="shared" si="956"/>
        <v/>
      </c>
    </row>
    <row r="45132" spans="10:10" x14ac:dyDescent="0.25">
      <c r="J45132" t="str">
        <f t="shared" si="956"/>
        <v/>
      </c>
    </row>
    <row r="45133" spans="10:10" x14ac:dyDescent="0.25">
      <c r="J45133" t="str">
        <f t="shared" si="956"/>
        <v/>
      </c>
    </row>
    <row r="45134" spans="10:10" x14ac:dyDescent="0.25">
      <c r="J45134" t="str">
        <f t="shared" si="956"/>
        <v/>
      </c>
    </row>
    <row r="45135" spans="10:10" x14ac:dyDescent="0.25">
      <c r="J45135" t="str">
        <f t="shared" si="956"/>
        <v/>
      </c>
    </row>
    <row r="45136" spans="10:10" x14ac:dyDescent="0.25">
      <c r="J45136" t="str">
        <f t="shared" si="956"/>
        <v/>
      </c>
    </row>
    <row r="45137" spans="10:10" x14ac:dyDescent="0.25">
      <c r="J45137" t="str">
        <f t="shared" si="956"/>
        <v/>
      </c>
    </row>
    <row r="45138" spans="10:10" x14ac:dyDescent="0.25">
      <c r="J45138" t="str">
        <f t="shared" si="956"/>
        <v/>
      </c>
    </row>
    <row r="45139" spans="10:10" x14ac:dyDescent="0.25">
      <c r="J45139" t="str">
        <f t="shared" si="956"/>
        <v/>
      </c>
    </row>
    <row r="45140" spans="10:10" x14ac:dyDescent="0.25">
      <c r="J45140" t="str">
        <f t="shared" si="956"/>
        <v/>
      </c>
    </row>
    <row r="45141" spans="10:10" x14ac:dyDescent="0.25">
      <c r="J45141" t="str">
        <f t="shared" si="956"/>
        <v/>
      </c>
    </row>
    <row r="45142" spans="10:10" x14ac:dyDescent="0.25">
      <c r="J45142" t="str">
        <f t="shared" si="956"/>
        <v/>
      </c>
    </row>
    <row r="45143" spans="10:10" x14ac:dyDescent="0.25">
      <c r="J45143" t="str">
        <f t="shared" si="956"/>
        <v/>
      </c>
    </row>
    <row r="45144" spans="10:10" x14ac:dyDescent="0.25">
      <c r="J45144" t="str">
        <f t="shared" si="956"/>
        <v/>
      </c>
    </row>
    <row r="45145" spans="10:10" x14ac:dyDescent="0.25">
      <c r="J45145" t="str">
        <f t="shared" si="956"/>
        <v/>
      </c>
    </row>
    <row r="45146" spans="10:10" x14ac:dyDescent="0.25">
      <c r="J45146" t="str">
        <f t="shared" si="956"/>
        <v/>
      </c>
    </row>
    <row r="45147" spans="10:10" x14ac:dyDescent="0.25">
      <c r="J45147" t="str">
        <f t="shared" si="956"/>
        <v/>
      </c>
    </row>
    <row r="45148" spans="10:10" x14ac:dyDescent="0.25">
      <c r="J45148" t="str">
        <f t="shared" si="956"/>
        <v/>
      </c>
    </row>
    <row r="45149" spans="10:10" x14ac:dyDescent="0.25">
      <c r="J45149" t="str">
        <f t="shared" si="956"/>
        <v/>
      </c>
    </row>
    <row r="45150" spans="10:10" x14ac:dyDescent="0.25">
      <c r="J45150" t="str">
        <f t="shared" si="956"/>
        <v/>
      </c>
    </row>
    <row r="45151" spans="10:10" x14ac:dyDescent="0.25">
      <c r="J45151" t="str">
        <f t="shared" si="956"/>
        <v/>
      </c>
    </row>
    <row r="45152" spans="10:10" x14ac:dyDescent="0.25">
      <c r="J45152" t="str">
        <f t="shared" si="956"/>
        <v/>
      </c>
    </row>
    <row r="45153" spans="10:10" x14ac:dyDescent="0.25">
      <c r="J45153" t="str">
        <f t="shared" si="956"/>
        <v/>
      </c>
    </row>
    <row r="45154" spans="10:10" x14ac:dyDescent="0.25">
      <c r="J45154" t="str">
        <f t="shared" si="956"/>
        <v/>
      </c>
    </row>
    <row r="45155" spans="10:10" x14ac:dyDescent="0.25">
      <c r="J45155" t="str">
        <f t="shared" si="956"/>
        <v/>
      </c>
    </row>
    <row r="45156" spans="10:10" x14ac:dyDescent="0.25">
      <c r="J45156" t="str">
        <f t="shared" si="956"/>
        <v/>
      </c>
    </row>
    <row r="45157" spans="10:10" x14ac:dyDescent="0.25">
      <c r="J45157" t="str">
        <f t="shared" si="956"/>
        <v/>
      </c>
    </row>
    <row r="45158" spans="10:10" x14ac:dyDescent="0.25">
      <c r="J45158" t="str">
        <f t="shared" si="956"/>
        <v/>
      </c>
    </row>
    <row r="45159" spans="10:10" x14ac:dyDescent="0.25">
      <c r="J45159" t="str">
        <f t="shared" si="956"/>
        <v/>
      </c>
    </row>
    <row r="45160" spans="10:10" x14ac:dyDescent="0.25">
      <c r="J45160" t="str">
        <f t="shared" si="956"/>
        <v/>
      </c>
    </row>
    <row r="45161" spans="10:10" x14ac:dyDescent="0.25">
      <c r="J45161" t="str">
        <f t="shared" si="956"/>
        <v/>
      </c>
    </row>
    <row r="45162" spans="10:10" x14ac:dyDescent="0.25">
      <c r="J45162" t="str">
        <f t="shared" si="956"/>
        <v/>
      </c>
    </row>
    <row r="45163" spans="10:10" x14ac:dyDescent="0.25">
      <c r="J45163" t="str">
        <f t="shared" si="956"/>
        <v/>
      </c>
    </row>
    <row r="45164" spans="10:10" x14ac:dyDescent="0.25">
      <c r="J45164" t="str">
        <f t="shared" si="956"/>
        <v/>
      </c>
    </row>
    <row r="45165" spans="10:10" x14ac:dyDescent="0.25">
      <c r="J45165" t="str">
        <f t="shared" si="956"/>
        <v/>
      </c>
    </row>
    <row r="45166" spans="10:10" x14ac:dyDescent="0.25">
      <c r="J45166" t="str">
        <f t="shared" si="956"/>
        <v/>
      </c>
    </row>
    <row r="45167" spans="10:10" x14ac:dyDescent="0.25">
      <c r="J45167" t="str">
        <f t="shared" si="956"/>
        <v/>
      </c>
    </row>
    <row r="45168" spans="10:10" x14ac:dyDescent="0.25">
      <c r="J45168" t="str">
        <f t="shared" si="956"/>
        <v/>
      </c>
    </row>
    <row r="45169" spans="10:10" x14ac:dyDescent="0.25">
      <c r="J45169" t="str">
        <f t="shared" si="956"/>
        <v/>
      </c>
    </row>
    <row r="45170" spans="10:10" x14ac:dyDescent="0.25">
      <c r="J45170" t="str">
        <f t="shared" si="956"/>
        <v/>
      </c>
    </row>
    <row r="45171" spans="10:10" x14ac:dyDescent="0.25">
      <c r="J45171" t="str">
        <f t="shared" si="956"/>
        <v/>
      </c>
    </row>
    <row r="45172" spans="10:10" x14ac:dyDescent="0.25">
      <c r="J45172" t="str">
        <f t="shared" si="956"/>
        <v/>
      </c>
    </row>
    <row r="45173" spans="10:10" x14ac:dyDescent="0.25">
      <c r="J45173" t="str">
        <f t="shared" si="956"/>
        <v/>
      </c>
    </row>
    <row r="45174" spans="10:10" x14ac:dyDescent="0.25">
      <c r="J45174" t="str">
        <f t="shared" si="956"/>
        <v/>
      </c>
    </row>
    <row r="45175" spans="10:10" x14ac:dyDescent="0.25">
      <c r="J45175" t="str">
        <f t="shared" si="956"/>
        <v/>
      </c>
    </row>
    <row r="45176" spans="10:10" x14ac:dyDescent="0.25">
      <c r="J45176" t="str">
        <f t="shared" si="956"/>
        <v/>
      </c>
    </row>
    <row r="45177" spans="10:10" x14ac:dyDescent="0.25">
      <c r="J45177" t="str">
        <f t="shared" si="956"/>
        <v/>
      </c>
    </row>
    <row r="45178" spans="10:10" x14ac:dyDescent="0.25">
      <c r="J45178" t="str">
        <f t="shared" si="956"/>
        <v/>
      </c>
    </row>
    <row r="45179" spans="10:10" x14ac:dyDescent="0.25">
      <c r="J45179" t="str">
        <f t="shared" si="956"/>
        <v/>
      </c>
    </row>
    <row r="45180" spans="10:10" x14ac:dyDescent="0.25">
      <c r="J45180" t="str">
        <f t="shared" si="956"/>
        <v/>
      </c>
    </row>
    <row r="45181" spans="10:10" x14ac:dyDescent="0.25">
      <c r="J45181" t="str">
        <f t="shared" si="956"/>
        <v/>
      </c>
    </row>
    <row r="45182" spans="10:10" x14ac:dyDescent="0.25">
      <c r="J45182" t="str">
        <f t="shared" si="956"/>
        <v/>
      </c>
    </row>
    <row r="45183" spans="10:10" x14ac:dyDescent="0.25">
      <c r="J45183" t="str">
        <f t="shared" si="956"/>
        <v/>
      </c>
    </row>
    <row r="45184" spans="10:10" x14ac:dyDescent="0.25">
      <c r="J45184" t="str">
        <f t="shared" si="956"/>
        <v/>
      </c>
    </row>
    <row r="45185" spans="10:10" x14ac:dyDescent="0.25">
      <c r="J45185" t="str">
        <f t="shared" si="956"/>
        <v/>
      </c>
    </row>
    <row r="45186" spans="10:10" x14ac:dyDescent="0.25">
      <c r="J45186" t="str">
        <f t="shared" si="956"/>
        <v/>
      </c>
    </row>
    <row r="45187" spans="10:10" x14ac:dyDescent="0.25">
      <c r="J45187" t="str">
        <f t="shared" ref="J45187:J45250" si="957">B45187&amp;C45187&amp;E45187&amp;IF(C45187="Skog",F45187&amp;G45187,"")</f>
        <v/>
      </c>
    </row>
    <row r="45188" spans="10:10" x14ac:dyDescent="0.25">
      <c r="J45188" t="str">
        <f t="shared" si="957"/>
        <v/>
      </c>
    </row>
    <row r="45189" spans="10:10" x14ac:dyDescent="0.25">
      <c r="J45189" t="str">
        <f t="shared" si="957"/>
        <v/>
      </c>
    </row>
    <row r="45190" spans="10:10" x14ac:dyDescent="0.25">
      <c r="J45190" t="str">
        <f t="shared" si="957"/>
        <v/>
      </c>
    </row>
    <row r="45191" spans="10:10" x14ac:dyDescent="0.25">
      <c r="J45191" t="str">
        <f t="shared" si="957"/>
        <v/>
      </c>
    </row>
    <row r="45192" spans="10:10" x14ac:dyDescent="0.25">
      <c r="J45192" t="str">
        <f t="shared" si="957"/>
        <v/>
      </c>
    </row>
    <row r="45193" spans="10:10" x14ac:dyDescent="0.25">
      <c r="J45193" t="str">
        <f t="shared" si="957"/>
        <v/>
      </c>
    </row>
    <row r="45194" spans="10:10" x14ac:dyDescent="0.25">
      <c r="J45194" t="str">
        <f t="shared" si="957"/>
        <v/>
      </c>
    </row>
    <row r="45195" spans="10:10" x14ac:dyDescent="0.25">
      <c r="J45195" t="str">
        <f t="shared" si="957"/>
        <v/>
      </c>
    </row>
    <row r="45196" spans="10:10" x14ac:dyDescent="0.25">
      <c r="J45196" t="str">
        <f t="shared" si="957"/>
        <v/>
      </c>
    </row>
    <row r="45197" spans="10:10" x14ac:dyDescent="0.25">
      <c r="J45197" t="str">
        <f t="shared" si="957"/>
        <v/>
      </c>
    </row>
    <row r="45198" spans="10:10" x14ac:dyDescent="0.25">
      <c r="J45198" t="str">
        <f t="shared" si="957"/>
        <v/>
      </c>
    </row>
    <row r="45199" spans="10:10" x14ac:dyDescent="0.25">
      <c r="J45199" t="str">
        <f t="shared" si="957"/>
        <v/>
      </c>
    </row>
    <row r="45200" spans="10:10" x14ac:dyDescent="0.25">
      <c r="J45200" t="str">
        <f t="shared" si="957"/>
        <v/>
      </c>
    </row>
    <row r="45201" spans="10:10" x14ac:dyDescent="0.25">
      <c r="J45201" t="str">
        <f t="shared" si="957"/>
        <v/>
      </c>
    </row>
    <row r="45202" spans="10:10" x14ac:dyDescent="0.25">
      <c r="J45202" t="str">
        <f t="shared" si="957"/>
        <v/>
      </c>
    </row>
    <row r="45203" spans="10:10" x14ac:dyDescent="0.25">
      <c r="J45203" t="str">
        <f t="shared" si="957"/>
        <v/>
      </c>
    </row>
    <row r="45204" spans="10:10" x14ac:dyDescent="0.25">
      <c r="J45204" t="str">
        <f t="shared" si="957"/>
        <v/>
      </c>
    </row>
    <row r="45205" spans="10:10" x14ac:dyDescent="0.25">
      <c r="J45205" t="str">
        <f t="shared" si="957"/>
        <v/>
      </c>
    </row>
    <row r="45206" spans="10:10" x14ac:dyDescent="0.25">
      <c r="J45206" t="str">
        <f t="shared" si="957"/>
        <v/>
      </c>
    </row>
    <row r="45207" spans="10:10" x14ac:dyDescent="0.25">
      <c r="J45207" t="str">
        <f t="shared" si="957"/>
        <v/>
      </c>
    </row>
    <row r="45208" spans="10:10" x14ac:dyDescent="0.25">
      <c r="J45208" t="str">
        <f t="shared" si="957"/>
        <v/>
      </c>
    </row>
    <row r="45209" spans="10:10" x14ac:dyDescent="0.25">
      <c r="J45209" t="str">
        <f t="shared" si="957"/>
        <v/>
      </c>
    </row>
    <row r="45210" spans="10:10" x14ac:dyDescent="0.25">
      <c r="J45210" t="str">
        <f t="shared" si="957"/>
        <v/>
      </c>
    </row>
    <row r="45211" spans="10:10" x14ac:dyDescent="0.25">
      <c r="J45211" t="str">
        <f t="shared" si="957"/>
        <v/>
      </c>
    </row>
    <row r="45212" spans="10:10" x14ac:dyDescent="0.25">
      <c r="J45212" t="str">
        <f t="shared" si="957"/>
        <v/>
      </c>
    </row>
    <row r="45213" spans="10:10" x14ac:dyDescent="0.25">
      <c r="J45213" t="str">
        <f t="shared" si="957"/>
        <v/>
      </c>
    </row>
    <row r="45214" spans="10:10" x14ac:dyDescent="0.25">
      <c r="J45214" t="str">
        <f t="shared" si="957"/>
        <v/>
      </c>
    </row>
    <row r="45215" spans="10:10" x14ac:dyDescent="0.25">
      <c r="J45215" t="str">
        <f t="shared" si="957"/>
        <v/>
      </c>
    </row>
    <row r="45216" spans="10:10" x14ac:dyDescent="0.25">
      <c r="J45216" t="str">
        <f t="shared" si="957"/>
        <v/>
      </c>
    </row>
    <row r="45217" spans="10:10" x14ac:dyDescent="0.25">
      <c r="J45217" t="str">
        <f t="shared" si="957"/>
        <v/>
      </c>
    </row>
    <row r="45218" spans="10:10" x14ac:dyDescent="0.25">
      <c r="J45218" t="str">
        <f t="shared" si="957"/>
        <v/>
      </c>
    </row>
    <row r="45219" spans="10:10" x14ac:dyDescent="0.25">
      <c r="J45219" t="str">
        <f t="shared" si="957"/>
        <v/>
      </c>
    </row>
    <row r="45220" spans="10:10" x14ac:dyDescent="0.25">
      <c r="J45220" t="str">
        <f t="shared" si="957"/>
        <v/>
      </c>
    </row>
    <row r="45221" spans="10:10" x14ac:dyDescent="0.25">
      <c r="J45221" t="str">
        <f t="shared" si="957"/>
        <v/>
      </c>
    </row>
    <row r="45222" spans="10:10" x14ac:dyDescent="0.25">
      <c r="J45222" t="str">
        <f t="shared" si="957"/>
        <v/>
      </c>
    </row>
    <row r="45223" spans="10:10" x14ac:dyDescent="0.25">
      <c r="J45223" t="str">
        <f t="shared" si="957"/>
        <v/>
      </c>
    </row>
    <row r="45224" spans="10:10" x14ac:dyDescent="0.25">
      <c r="J45224" t="str">
        <f t="shared" si="957"/>
        <v/>
      </c>
    </row>
    <row r="45225" spans="10:10" x14ac:dyDescent="0.25">
      <c r="J45225" t="str">
        <f t="shared" si="957"/>
        <v/>
      </c>
    </row>
    <row r="45226" spans="10:10" x14ac:dyDescent="0.25">
      <c r="J45226" t="str">
        <f t="shared" si="957"/>
        <v/>
      </c>
    </row>
    <row r="45227" spans="10:10" x14ac:dyDescent="0.25">
      <c r="J45227" t="str">
        <f t="shared" si="957"/>
        <v/>
      </c>
    </row>
    <row r="45228" spans="10:10" x14ac:dyDescent="0.25">
      <c r="J45228" t="str">
        <f t="shared" si="957"/>
        <v/>
      </c>
    </row>
    <row r="45229" spans="10:10" x14ac:dyDescent="0.25">
      <c r="J45229" t="str">
        <f t="shared" si="957"/>
        <v/>
      </c>
    </row>
    <row r="45230" spans="10:10" x14ac:dyDescent="0.25">
      <c r="J45230" t="str">
        <f t="shared" si="957"/>
        <v/>
      </c>
    </row>
    <row r="45231" spans="10:10" x14ac:dyDescent="0.25">
      <c r="J45231" t="str">
        <f t="shared" si="957"/>
        <v/>
      </c>
    </row>
    <row r="45232" spans="10:10" x14ac:dyDescent="0.25">
      <c r="J45232" t="str">
        <f t="shared" si="957"/>
        <v/>
      </c>
    </row>
    <row r="45233" spans="10:10" x14ac:dyDescent="0.25">
      <c r="J45233" t="str">
        <f t="shared" si="957"/>
        <v/>
      </c>
    </row>
    <row r="45234" spans="10:10" x14ac:dyDescent="0.25">
      <c r="J45234" t="str">
        <f t="shared" si="957"/>
        <v/>
      </c>
    </row>
    <row r="45235" spans="10:10" x14ac:dyDescent="0.25">
      <c r="J45235" t="str">
        <f t="shared" si="957"/>
        <v/>
      </c>
    </row>
    <row r="45236" spans="10:10" x14ac:dyDescent="0.25">
      <c r="J45236" t="str">
        <f t="shared" si="957"/>
        <v/>
      </c>
    </row>
    <row r="45237" spans="10:10" x14ac:dyDescent="0.25">
      <c r="J45237" t="str">
        <f t="shared" si="957"/>
        <v/>
      </c>
    </row>
    <row r="45238" spans="10:10" x14ac:dyDescent="0.25">
      <c r="J45238" t="str">
        <f t="shared" si="957"/>
        <v/>
      </c>
    </row>
    <row r="45239" spans="10:10" x14ac:dyDescent="0.25">
      <c r="J45239" t="str">
        <f t="shared" si="957"/>
        <v/>
      </c>
    </row>
    <row r="45240" spans="10:10" x14ac:dyDescent="0.25">
      <c r="J45240" t="str">
        <f t="shared" si="957"/>
        <v/>
      </c>
    </row>
    <row r="45241" spans="10:10" x14ac:dyDescent="0.25">
      <c r="J45241" t="str">
        <f t="shared" si="957"/>
        <v/>
      </c>
    </row>
    <row r="45242" spans="10:10" x14ac:dyDescent="0.25">
      <c r="J45242" t="str">
        <f t="shared" si="957"/>
        <v/>
      </c>
    </row>
    <row r="45243" spans="10:10" x14ac:dyDescent="0.25">
      <c r="J45243" t="str">
        <f t="shared" si="957"/>
        <v/>
      </c>
    </row>
    <row r="45244" spans="10:10" x14ac:dyDescent="0.25">
      <c r="J45244" t="str">
        <f t="shared" si="957"/>
        <v/>
      </c>
    </row>
    <row r="45245" spans="10:10" x14ac:dyDescent="0.25">
      <c r="J45245" t="str">
        <f t="shared" si="957"/>
        <v/>
      </c>
    </row>
    <row r="45246" spans="10:10" x14ac:dyDescent="0.25">
      <c r="J45246" t="str">
        <f t="shared" si="957"/>
        <v/>
      </c>
    </row>
    <row r="45247" spans="10:10" x14ac:dyDescent="0.25">
      <c r="J45247" t="str">
        <f t="shared" si="957"/>
        <v/>
      </c>
    </row>
    <row r="45248" spans="10:10" x14ac:dyDescent="0.25">
      <c r="J45248" t="str">
        <f t="shared" si="957"/>
        <v/>
      </c>
    </row>
    <row r="45249" spans="10:10" x14ac:dyDescent="0.25">
      <c r="J45249" t="str">
        <f t="shared" si="957"/>
        <v/>
      </c>
    </row>
    <row r="45250" spans="10:10" x14ac:dyDescent="0.25">
      <c r="J45250" t="str">
        <f t="shared" si="957"/>
        <v/>
      </c>
    </row>
    <row r="45251" spans="10:10" x14ac:dyDescent="0.25">
      <c r="J45251" t="str">
        <f t="shared" ref="J45251:J45314" si="958">B45251&amp;C45251&amp;E45251&amp;IF(C45251="Skog",F45251&amp;G45251,"")</f>
        <v/>
      </c>
    </row>
    <row r="45252" spans="10:10" x14ac:dyDescent="0.25">
      <c r="J45252" t="str">
        <f t="shared" si="958"/>
        <v/>
      </c>
    </row>
    <row r="45253" spans="10:10" x14ac:dyDescent="0.25">
      <c r="J45253" t="str">
        <f t="shared" si="958"/>
        <v/>
      </c>
    </row>
    <row r="45254" spans="10:10" x14ac:dyDescent="0.25">
      <c r="J45254" t="str">
        <f t="shared" si="958"/>
        <v/>
      </c>
    </row>
    <row r="45255" spans="10:10" x14ac:dyDescent="0.25">
      <c r="J45255" t="str">
        <f t="shared" si="958"/>
        <v/>
      </c>
    </row>
    <row r="45256" spans="10:10" x14ac:dyDescent="0.25">
      <c r="J45256" t="str">
        <f t="shared" si="958"/>
        <v/>
      </c>
    </row>
    <row r="45257" spans="10:10" x14ac:dyDescent="0.25">
      <c r="J45257" t="str">
        <f t="shared" si="958"/>
        <v/>
      </c>
    </row>
    <row r="45258" spans="10:10" x14ac:dyDescent="0.25">
      <c r="J45258" t="str">
        <f t="shared" si="958"/>
        <v/>
      </c>
    </row>
    <row r="45259" spans="10:10" x14ac:dyDescent="0.25">
      <c r="J45259" t="str">
        <f t="shared" si="958"/>
        <v/>
      </c>
    </row>
    <row r="45260" spans="10:10" x14ac:dyDescent="0.25">
      <c r="J45260" t="str">
        <f t="shared" si="958"/>
        <v/>
      </c>
    </row>
    <row r="45261" spans="10:10" x14ac:dyDescent="0.25">
      <c r="J45261" t="str">
        <f t="shared" si="958"/>
        <v/>
      </c>
    </row>
    <row r="45262" spans="10:10" x14ac:dyDescent="0.25">
      <c r="J45262" t="str">
        <f t="shared" si="958"/>
        <v/>
      </c>
    </row>
    <row r="45263" spans="10:10" x14ac:dyDescent="0.25">
      <c r="J45263" t="str">
        <f t="shared" si="958"/>
        <v/>
      </c>
    </row>
    <row r="45264" spans="10:10" x14ac:dyDescent="0.25">
      <c r="J45264" t="str">
        <f t="shared" si="958"/>
        <v/>
      </c>
    </row>
    <row r="45265" spans="10:10" x14ac:dyDescent="0.25">
      <c r="J45265" t="str">
        <f t="shared" si="958"/>
        <v/>
      </c>
    </row>
    <row r="45266" spans="10:10" x14ac:dyDescent="0.25">
      <c r="J45266" t="str">
        <f t="shared" si="958"/>
        <v/>
      </c>
    </row>
    <row r="45267" spans="10:10" x14ac:dyDescent="0.25">
      <c r="J45267" t="str">
        <f t="shared" si="958"/>
        <v/>
      </c>
    </row>
    <row r="45268" spans="10:10" x14ac:dyDescent="0.25">
      <c r="J45268" t="str">
        <f t="shared" si="958"/>
        <v/>
      </c>
    </row>
    <row r="45269" spans="10:10" x14ac:dyDescent="0.25">
      <c r="J45269" t="str">
        <f t="shared" si="958"/>
        <v/>
      </c>
    </row>
    <row r="45270" spans="10:10" x14ac:dyDescent="0.25">
      <c r="J45270" t="str">
        <f t="shared" si="958"/>
        <v/>
      </c>
    </row>
    <row r="45271" spans="10:10" x14ac:dyDescent="0.25">
      <c r="J45271" t="str">
        <f t="shared" si="958"/>
        <v/>
      </c>
    </row>
    <row r="45272" spans="10:10" x14ac:dyDescent="0.25">
      <c r="J45272" t="str">
        <f t="shared" si="958"/>
        <v/>
      </c>
    </row>
    <row r="45273" spans="10:10" x14ac:dyDescent="0.25">
      <c r="J45273" t="str">
        <f t="shared" si="958"/>
        <v/>
      </c>
    </row>
    <row r="45274" spans="10:10" x14ac:dyDescent="0.25">
      <c r="J45274" t="str">
        <f t="shared" si="958"/>
        <v/>
      </c>
    </row>
    <row r="45275" spans="10:10" x14ac:dyDescent="0.25">
      <c r="J45275" t="str">
        <f t="shared" si="958"/>
        <v/>
      </c>
    </row>
    <row r="45276" spans="10:10" x14ac:dyDescent="0.25">
      <c r="J45276" t="str">
        <f t="shared" si="958"/>
        <v/>
      </c>
    </row>
    <row r="45277" spans="10:10" x14ac:dyDescent="0.25">
      <c r="J45277" t="str">
        <f t="shared" si="958"/>
        <v/>
      </c>
    </row>
    <row r="45278" spans="10:10" x14ac:dyDescent="0.25">
      <c r="J45278" t="str">
        <f t="shared" si="958"/>
        <v/>
      </c>
    </row>
    <row r="45279" spans="10:10" x14ac:dyDescent="0.25">
      <c r="J45279" t="str">
        <f t="shared" si="958"/>
        <v/>
      </c>
    </row>
    <row r="45280" spans="10:10" x14ac:dyDescent="0.25">
      <c r="J45280" t="str">
        <f t="shared" si="958"/>
        <v/>
      </c>
    </row>
    <row r="45281" spans="10:10" x14ac:dyDescent="0.25">
      <c r="J45281" t="str">
        <f t="shared" si="958"/>
        <v/>
      </c>
    </row>
    <row r="45282" spans="10:10" x14ac:dyDescent="0.25">
      <c r="J45282" t="str">
        <f t="shared" si="958"/>
        <v/>
      </c>
    </row>
    <row r="45283" spans="10:10" x14ac:dyDescent="0.25">
      <c r="J45283" t="str">
        <f t="shared" si="958"/>
        <v/>
      </c>
    </row>
    <row r="45284" spans="10:10" x14ac:dyDescent="0.25">
      <c r="J45284" t="str">
        <f t="shared" si="958"/>
        <v/>
      </c>
    </row>
    <row r="45285" spans="10:10" x14ac:dyDescent="0.25">
      <c r="J45285" t="str">
        <f t="shared" si="958"/>
        <v/>
      </c>
    </row>
    <row r="45286" spans="10:10" x14ac:dyDescent="0.25">
      <c r="J45286" t="str">
        <f t="shared" si="958"/>
        <v/>
      </c>
    </row>
    <row r="45287" spans="10:10" x14ac:dyDescent="0.25">
      <c r="J45287" t="str">
        <f t="shared" si="958"/>
        <v/>
      </c>
    </row>
    <row r="45288" spans="10:10" x14ac:dyDescent="0.25">
      <c r="J45288" t="str">
        <f t="shared" si="958"/>
        <v/>
      </c>
    </row>
    <row r="45289" spans="10:10" x14ac:dyDescent="0.25">
      <c r="J45289" t="str">
        <f t="shared" si="958"/>
        <v/>
      </c>
    </row>
    <row r="45290" spans="10:10" x14ac:dyDescent="0.25">
      <c r="J45290" t="str">
        <f t="shared" si="958"/>
        <v/>
      </c>
    </row>
    <row r="45291" spans="10:10" x14ac:dyDescent="0.25">
      <c r="J45291" t="str">
        <f t="shared" si="958"/>
        <v/>
      </c>
    </row>
    <row r="45292" spans="10:10" x14ac:dyDescent="0.25">
      <c r="J45292" t="str">
        <f t="shared" si="958"/>
        <v/>
      </c>
    </row>
    <row r="45293" spans="10:10" x14ac:dyDescent="0.25">
      <c r="J45293" t="str">
        <f t="shared" si="958"/>
        <v/>
      </c>
    </row>
    <row r="45294" spans="10:10" x14ac:dyDescent="0.25">
      <c r="J45294" t="str">
        <f t="shared" si="958"/>
        <v/>
      </c>
    </row>
    <row r="45295" spans="10:10" x14ac:dyDescent="0.25">
      <c r="J45295" t="str">
        <f t="shared" si="958"/>
        <v/>
      </c>
    </row>
    <row r="45296" spans="10:10" x14ac:dyDescent="0.25">
      <c r="J45296" t="str">
        <f t="shared" si="958"/>
        <v/>
      </c>
    </row>
    <row r="45297" spans="10:10" x14ac:dyDescent="0.25">
      <c r="J45297" t="str">
        <f t="shared" si="958"/>
        <v/>
      </c>
    </row>
    <row r="45298" spans="10:10" x14ac:dyDescent="0.25">
      <c r="J45298" t="str">
        <f t="shared" si="958"/>
        <v/>
      </c>
    </row>
    <row r="45299" spans="10:10" x14ac:dyDescent="0.25">
      <c r="J45299" t="str">
        <f t="shared" si="958"/>
        <v/>
      </c>
    </row>
    <row r="45300" spans="10:10" x14ac:dyDescent="0.25">
      <c r="J45300" t="str">
        <f t="shared" si="958"/>
        <v/>
      </c>
    </row>
    <row r="45301" spans="10:10" x14ac:dyDescent="0.25">
      <c r="J45301" t="str">
        <f t="shared" si="958"/>
        <v/>
      </c>
    </row>
    <row r="45302" spans="10:10" x14ac:dyDescent="0.25">
      <c r="J45302" t="str">
        <f t="shared" si="958"/>
        <v/>
      </c>
    </row>
    <row r="45303" spans="10:10" x14ac:dyDescent="0.25">
      <c r="J45303" t="str">
        <f t="shared" si="958"/>
        <v/>
      </c>
    </row>
    <row r="45304" spans="10:10" x14ac:dyDescent="0.25">
      <c r="J45304" t="str">
        <f t="shared" si="958"/>
        <v/>
      </c>
    </row>
    <row r="45305" spans="10:10" x14ac:dyDescent="0.25">
      <c r="J45305" t="str">
        <f t="shared" si="958"/>
        <v/>
      </c>
    </row>
    <row r="45306" spans="10:10" x14ac:dyDescent="0.25">
      <c r="J45306" t="str">
        <f t="shared" si="958"/>
        <v/>
      </c>
    </row>
    <row r="45307" spans="10:10" x14ac:dyDescent="0.25">
      <c r="J45307" t="str">
        <f t="shared" si="958"/>
        <v/>
      </c>
    </row>
    <row r="45308" spans="10:10" x14ac:dyDescent="0.25">
      <c r="J45308" t="str">
        <f t="shared" si="958"/>
        <v/>
      </c>
    </row>
    <row r="45309" spans="10:10" x14ac:dyDescent="0.25">
      <c r="J45309" t="str">
        <f t="shared" si="958"/>
        <v/>
      </c>
    </row>
    <row r="45310" spans="10:10" x14ac:dyDescent="0.25">
      <c r="J45310" t="str">
        <f t="shared" si="958"/>
        <v/>
      </c>
    </row>
    <row r="45311" spans="10:10" x14ac:dyDescent="0.25">
      <c r="J45311" t="str">
        <f t="shared" si="958"/>
        <v/>
      </c>
    </row>
    <row r="45312" spans="10:10" x14ac:dyDescent="0.25">
      <c r="J45312" t="str">
        <f t="shared" si="958"/>
        <v/>
      </c>
    </row>
    <row r="45313" spans="10:10" x14ac:dyDescent="0.25">
      <c r="J45313" t="str">
        <f t="shared" si="958"/>
        <v/>
      </c>
    </row>
    <row r="45314" spans="10:10" x14ac:dyDescent="0.25">
      <c r="J45314" t="str">
        <f t="shared" si="958"/>
        <v/>
      </c>
    </row>
    <row r="45315" spans="10:10" x14ac:dyDescent="0.25">
      <c r="J45315" t="str">
        <f t="shared" ref="J45315:J45378" si="959">B45315&amp;C45315&amp;E45315&amp;IF(C45315="Skog",F45315&amp;G45315,"")</f>
        <v/>
      </c>
    </row>
    <row r="45316" spans="10:10" x14ac:dyDescent="0.25">
      <c r="J45316" t="str">
        <f t="shared" si="959"/>
        <v/>
      </c>
    </row>
    <row r="45317" spans="10:10" x14ac:dyDescent="0.25">
      <c r="J45317" t="str">
        <f t="shared" si="959"/>
        <v/>
      </c>
    </row>
    <row r="45318" spans="10:10" x14ac:dyDescent="0.25">
      <c r="J45318" t="str">
        <f t="shared" si="959"/>
        <v/>
      </c>
    </row>
    <row r="45319" spans="10:10" x14ac:dyDescent="0.25">
      <c r="J45319" t="str">
        <f t="shared" si="959"/>
        <v/>
      </c>
    </row>
    <row r="45320" spans="10:10" x14ac:dyDescent="0.25">
      <c r="J45320" t="str">
        <f t="shared" si="959"/>
        <v/>
      </c>
    </row>
    <row r="45321" spans="10:10" x14ac:dyDescent="0.25">
      <c r="J45321" t="str">
        <f t="shared" si="959"/>
        <v/>
      </c>
    </row>
    <row r="45322" spans="10:10" x14ac:dyDescent="0.25">
      <c r="J45322" t="str">
        <f t="shared" si="959"/>
        <v/>
      </c>
    </row>
    <row r="45323" spans="10:10" x14ac:dyDescent="0.25">
      <c r="J45323" t="str">
        <f t="shared" si="959"/>
        <v/>
      </c>
    </row>
    <row r="45324" spans="10:10" x14ac:dyDescent="0.25">
      <c r="J45324" t="str">
        <f t="shared" si="959"/>
        <v/>
      </c>
    </row>
    <row r="45325" spans="10:10" x14ac:dyDescent="0.25">
      <c r="J45325" t="str">
        <f t="shared" si="959"/>
        <v/>
      </c>
    </row>
    <row r="45326" spans="10:10" x14ac:dyDescent="0.25">
      <c r="J45326" t="str">
        <f t="shared" si="959"/>
        <v/>
      </c>
    </row>
    <row r="45327" spans="10:10" x14ac:dyDescent="0.25">
      <c r="J45327" t="str">
        <f t="shared" si="959"/>
        <v/>
      </c>
    </row>
    <row r="45328" spans="10:10" x14ac:dyDescent="0.25">
      <c r="J45328" t="str">
        <f t="shared" si="959"/>
        <v/>
      </c>
    </row>
    <row r="45329" spans="10:10" x14ac:dyDescent="0.25">
      <c r="J45329" t="str">
        <f t="shared" si="959"/>
        <v/>
      </c>
    </row>
    <row r="45330" spans="10:10" x14ac:dyDescent="0.25">
      <c r="J45330" t="str">
        <f t="shared" si="959"/>
        <v/>
      </c>
    </row>
    <row r="45331" spans="10:10" x14ac:dyDescent="0.25">
      <c r="J45331" t="str">
        <f t="shared" si="959"/>
        <v/>
      </c>
    </row>
    <row r="45332" spans="10:10" x14ac:dyDescent="0.25">
      <c r="J45332" t="str">
        <f t="shared" si="959"/>
        <v/>
      </c>
    </row>
    <row r="45333" spans="10:10" x14ac:dyDescent="0.25">
      <c r="J45333" t="str">
        <f t="shared" si="959"/>
        <v/>
      </c>
    </row>
    <row r="45334" spans="10:10" x14ac:dyDescent="0.25">
      <c r="J45334" t="str">
        <f t="shared" si="959"/>
        <v/>
      </c>
    </row>
    <row r="45335" spans="10:10" x14ac:dyDescent="0.25">
      <c r="J45335" t="str">
        <f t="shared" si="959"/>
        <v/>
      </c>
    </row>
    <row r="45336" spans="10:10" x14ac:dyDescent="0.25">
      <c r="J45336" t="str">
        <f t="shared" si="959"/>
        <v/>
      </c>
    </row>
    <row r="45337" spans="10:10" x14ac:dyDescent="0.25">
      <c r="J45337" t="str">
        <f t="shared" si="959"/>
        <v/>
      </c>
    </row>
    <row r="45338" spans="10:10" x14ac:dyDescent="0.25">
      <c r="J45338" t="str">
        <f t="shared" si="959"/>
        <v/>
      </c>
    </row>
    <row r="45339" spans="10:10" x14ac:dyDescent="0.25">
      <c r="J45339" t="str">
        <f t="shared" si="959"/>
        <v/>
      </c>
    </row>
    <row r="45340" spans="10:10" x14ac:dyDescent="0.25">
      <c r="J45340" t="str">
        <f t="shared" si="959"/>
        <v/>
      </c>
    </row>
    <row r="45341" spans="10:10" x14ac:dyDescent="0.25">
      <c r="J45341" t="str">
        <f t="shared" si="959"/>
        <v/>
      </c>
    </row>
    <row r="45342" spans="10:10" x14ac:dyDescent="0.25">
      <c r="J45342" t="str">
        <f t="shared" si="959"/>
        <v/>
      </c>
    </row>
    <row r="45343" spans="10:10" x14ac:dyDescent="0.25">
      <c r="J45343" t="str">
        <f t="shared" si="959"/>
        <v/>
      </c>
    </row>
    <row r="45344" spans="10:10" x14ac:dyDescent="0.25">
      <c r="J45344" t="str">
        <f t="shared" si="959"/>
        <v/>
      </c>
    </row>
    <row r="45345" spans="10:10" x14ac:dyDescent="0.25">
      <c r="J45345" t="str">
        <f t="shared" si="959"/>
        <v/>
      </c>
    </row>
    <row r="45346" spans="10:10" x14ac:dyDescent="0.25">
      <c r="J45346" t="str">
        <f t="shared" si="959"/>
        <v/>
      </c>
    </row>
    <row r="45347" spans="10:10" x14ac:dyDescent="0.25">
      <c r="J45347" t="str">
        <f t="shared" si="959"/>
        <v/>
      </c>
    </row>
    <row r="45348" spans="10:10" x14ac:dyDescent="0.25">
      <c r="J45348" t="str">
        <f t="shared" si="959"/>
        <v/>
      </c>
    </row>
    <row r="45349" spans="10:10" x14ac:dyDescent="0.25">
      <c r="J45349" t="str">
        <f t="shared" si="959"/>
        <v/>
      </c>
    </row>
    <row r="45350" spans="10:10" x14ac:dyDescent="0.25">
      <c r="J45350" t="str">
        <f t="shared" si="959"/>
        <v/>
      </c>
    </row>
    <row r="45351" spans="10:10" x14ac:dyDescent="0.25">
      <c r="J45351" t="str">
        <f t="shared" si="959"/>
        <v/>
      </c>
    </row>
    <row r="45352" spans="10:10" x14ac:dyDescent="0.25">
      <c r="J45352" t="str">
        <f t="shared" si="959"/>
        <v/>
      </c>
    </row>
    <row r="45353" spans="10:10" x14ac:dyDescent="0.25">
      <c r="J45353" t="str">
        <f t="shared" si="959"/>
        <v/>
      </c>
    </row>
    <row r="45354" spans="10:10" x14ac:dyDescent="0.25">
      <c r="J45354" t="str">
        <f t="shared" si="959"/>
        <v/>
      </c>
    </row>
    <row r="45355" spans="10:10" x14ac:dyDescent="0.25">
      <c r="J45355" t="str">
        <f t="shared" si="959"/>
        <v/>
      </c>
    </row>
    <row r="45356" spans="10:10" x14ac:dyDescent="0.25">
      <c r="J45356" t="str">
        <f t="shared" si="959"/>
        <v/>
      </c>
    </row>
    <row r="45357" spans="10:10" x14ac:dyDescent="0.25">
      <c r="J45357" t="str">
        <f t="shared" si="959"/>
        <v/>
      </c>
    </row>
    <row r="45358" spans="10:10" x14ac:dyDescent="0.25">
      <c r="J45358" t="str">
        <f t="shared" si="959"/>
        <v/>
      </c>
    </row>
    <row r="45359" spans="10:10" x14ac:dyDescent="0.25">
      <c r="J45359" t="str">
        <f t="shared" si="959"/>
        <v/>
      </c>
    </row>
    <row r="45360" spans="10:10" x14ac:dyDescent="0.25">
      <c r="J45360" t="str">
        <f t="shared" si="959"/>
        <v/>
      </c>
    </row>
    <row r="45361" spans="10:10" x14ac:dyDescent="0.25">
      <c r="J45361" t="str">
        <f t="shared" si="959"/>
        <v/>
      </c>
    </row>
    <row r="45362" spans="10:10" x14ac:dyDescent="0.25">
      <c r="J45362" t="str">
        <f t="shared" si="959"/>
        <v/>
      </c>
    </row>
    <row r="45363" spans="10:10" x14ac:dyDescent="0.25">
      <c r="J45363" t="str">
        <f t="shared" si="959"/>
        <v/>
      </c>
    </row>
    <row r="45364" spans="10:10" x14ac:dyDescent="0.25">
      <c r="J45364" t="str">
        <f t="shared" si="959"/>
        <v/>
      </c>
    </row>
    <row r="45365" spans="10:10" x14ac:dyDescent="0.25">
      <c r="J45365" t="str">
        <f t="shared" si="959"/>
        <v/>
      </c>
    </row>
    <row r="45366" spans="10:10" x14ac:dyDescent="0.25">
      <c r="J45366" t="str">
        <f t="shared" si="959"/>
        <v/>
      </c>
    </row>
    <row r="45367" spans="10:10" x14ac:dyDescent="0.25">
      <c r="J45367" t="str">
        <f t="shared" si="959"/>
        <v/>
      </c>
    </row>
    <row r="45368" spans="10:10" x14ac:dyDescent="0.25">
      <c r="J45368" t="str">
        <f t="shared" si="959"/>
        <v/>
      </c>
    </row>
    <row r="45369" spans="10:10" x14ac:dyDescent="0.25">
      <c r="J45369" t="str">
        <f t="shared" si="959"/>
        <v/>
      </c>
    </row>
    <row r="45370" spans="10:10" x14ac:dyDescent="0.25">
      <c r="J45370" t="str">
        <f t="shared" si="959"/>
        <v/>
      </c>
    </row>
    <row r="45371" spans="10:10" x14ac:dyDescent="0.25">
      <c r="J45371" t="str">
        <f t="shared" si="959"/>
        <v/>
      </c>
    </row>
    <row r="45372" spans="10:10" x14ac:dyDescent="0.25">
      <c r="J45372" t="str">
        <f t="shared" si="959"/>
        <v/>
      </c>
    </row>
    <row r="45373" spans="10:10" x14ac:dyDescent="0.25">
      <c r="J45373" t="str">
        <f t="shared" si="959"/>
        <v/>
      </c>
    </row>
    <row r="45374" spans="10:10" x14ac:dyDescent="0.25">
      <c r="J45374" t="str">
        <f t="shared" si="959"/>
        <v/>
      </c>
    </row>
    <row r="45375" spans="10:10" x14ac:dyDescent="0.25">
      <c r="J45375" t="str">
        <f t="shared" si="959"/>
        <v/>
      </c>
    </row>
    <row r="45376" spans="10:10" x14ac:dyDescent="0.25">
      <c r="J45376" t="str">
        <f t="shared" si="959"/>
        <v/>
      </c>
    </row>
    <row r="45377" spans="10:10" x14ac:dyDescent="0.25">
      <c r="J45377" t="str">
        <f t="shared" si="959"/>
        <v/>
      </c>
    </row>
    <row r="45378" spans="10:10" x14ac:dyDescent="0.25">
      <c r="J45378" t="str">
        <f t="shared" si="959"/>
        <v/>
      </c>
    </row>
    <row r="45379" spans="10:10" x14ac:dyDescent="0.25">
      <c r="J45379" t="str">
        <f t="shared" ref="J45379:J45442" si="960">B45379&amp;C45379&amp;E45379&amp;IF(C45379="Skog",F45379&amp;G45379,"")</f>
        <v/>
      </c>
    </row>
    <row r="45380" spans="10:10" x14ac:dyDescent="0.25">
      <c r="J45380" t="str">
        <f t="shared" si="960"/>
        <v/>
      </c>
    </row>
    <row r="45381" spans="10:10" x14ac:dyDescent="0.25">
      <c r="J45381" t="str">
        <f t="shared" si="960"/>
        <v/>
      </c>
    </row>
    <row r="45382" spans="10:10" x14ac:dyDescent="0.25">
      <c r="J45382" t="str">
        <f t="shared" si="960"/>
        <v/>
      </c>
    </row>
    <row r="45383" spans="10:10" x14ac:dyDescent="0.25">
      <c r="J45383" t="str">
        <f t="shared" si="960"/>
        <v/>
      </c>
    </row>
    <row r="45384" spans="10:10" x14ac:dyDescent="0.25">
      <c r="J45384" t="str">
        <f t="shared" si="960"/>
        <v/>
      </c>
    </row>
    <row r="45385" spans="10:10" x14ac:dyDescent="0.25">
      <c r="J45385" t="str">
        <f t="shared" si="960"/>
        <v/>
      </c>
    </row>
    <row r="45386" spans="10:10" x14ac:dyDescent="0.25">
      <c r="J45386" t="str">
        <f t="shared" si="960"/>
        <v/>
      </c>
    </row>
    <row r="45387" spans="10:10" x14ac:dyDescent="0.25">
      <c r="J45387" t="str">
        <f t="shared" si="960"/>
        <v/>
      </c>
    </row>
    <row r="45388" spans="10:10" x14ac:dyDescent="0.25">
      <c r="J45388" t="str">
        <f t="shared" si="960"/>
        <v/>
      </c>
    </row>
    <row r="45389" spans="10:10" x14ac:dyDescent="0.25">
      <c r="J45389" t="str">
        <f t="shared" si="960"/>
        <v/>
      </c>
    </row>
    <row r="45390" spans="10:10" x14ac:dyDescent="0.25">
      <c r="J45390" t="str">
        <f t="shared" si="960"/>
        <v/>
      </c>
    </row>
    <row r="45391" spans="10:10" x14ac:dyDescent="0.25">
      <c r="J45391" t="str">
        <f t="shared" si="960"/>
        <v/>
      </c>
    </row>
    <row r="45392" spans="10:10" x14ac:dyDescent="0.25">
      <c r="J45392" t="str">
        <f t="shared" si="960"/>
        <v/>
      </c>
    </row>
    <row r="45393" spans="10:10" x14ac:dyDescent="0.25">
      <c r="J45393" t="str">
        <f t="shared" si="960"/>
        <v/>
      </c>
    </row>
    <row r="45394" spans="10:10" x14ac:dyDescent="0.25">
      <c r="J45394" t="str">
        <f t="shared" si="960"/>
        <v/>
      </c>
    </row>
    <row r="45395" spans="10:10" x14ac:dyDescent="0.25">
      <c r="J45395" t="str">
        <f t="shared" si="960"/>
        <v/>
      </c>
    </row>
    <row r="45396" spans="10:10" x14ac:dyDescent="0.25">
      <c r="J45396" t="str">
        <f t="shared" si="960"/>
        <v/>
      </c>
    </row>
    <row r="45397" spans="10:10" x14ac:dyDescent="0.25">
      <c r="J45397" t="str">
        <f t="shared" si="960"/>
        <v/>
      </c>
    </row>
    <row r="45398" spans="10:10" x14ac:dyDescent="0.25">
      <c r="J45398" t="str">
        <f t="shared" si="960"/>
        <v/>
      </c>
    </row>
    <row r="45399" spans="10:10" x14ac:dyDescent="0.25">
      <c r="J45399" t="str">
        <f t="shared" si="960"/>
        <v/>
      </c>
    </row>
    <row r="45400" spans="10:10" x14ac:dyDescent="0.25">
      <c r="J45400" t="str">
        <f t="shared" si="960"/>
        <v/>
      </c>
    </row>
    <row r="45401" spans="10:10" x14ac:dyDescent="0.25">
      <c r="J45401" t="str">
        <f t="shared" si="960"/>
        <v/>
      </c>
    </row>
    <row r="45402" spans="10:10" x14ac:dyDescent="0.25">
      <c r="J45402" t="str">
        <f t="shared" si="960"/>
        <v/>
      </c>
    </row>
    <row r="45403" spans="10:10" x14ac:dyDescent="0.25">
      <c r="J45403" t="str">
        <f t="shared" si="960"/>
        <v/>
      </c>
    </row>
    <row r="45404" spans="10:10" x14ac:dyDescent="0.25">
      <c r="J45404" t="str">
        <f t="shared" si="960"/>
        <v/>
      </c>
    </row>
    <row r="45405" spans="10:10" x14ac:dyDescent="0.25">
      <c r="J45405" t="str">
        <f t="shared" si="960"/>
        <v/>
      </c>
    </row>
    <row r="45406" spans="10:10" x14ac:dyDescent="0.25">
      <c r="J45406" t="str">
        <f t="shared" si="960"/>
        <v/>
      </c>
    </row>
    <row r="45407" spans="10:10" x14ac:dyDescent="0.25">
      <c r="J45407" t="str">
        <f t="shared" si="960"/>
        <v/>
      </c>
    </row>
    <row r="45408" spans="10:10" x14ac:dyDescent="0.25">
      <c r="J45408" t="str">
        <f t="shared" si="960"/>
        <v/>
      </c>
    </row>
    <row r="45409" spans="10:10" x14ac:dyDescent="0.25">
      <c r="J45409" t="str">
        <f t="shared" si="960"/>
        <v/>
      </c>
    </row>
    <row r="45410" spans="10:10" x14ac:dyDescent="0.25">
      <c r="J45410" t="str">
        <f t="shared" si="960"/>
        <v/>
      </c>
    </row>
    <row r="45411" spans="10:10" x14ac:dyDescent="0.25">
      <c r="J45411" t="str">
        <f t="shared" si="960"/>
        <v/>
      </c>
    </row>
    <row r="45412" spans="10:10" x14ac:dyDescent="0.25">
      <c r="J45412" t="str">
        <f t="shared" si="960"/>
        <v/>
      </c>
    </row>
    <row r="45413" spans="10:10" x14ac:dyDescent="0.25">
      <c r="J45413" t="str">
        <f t="shared" si="960"/>
        <v/>
      </c>
    </row>
    <row r="45414" spans="10:10" x14ac:dyDescent="0.25">
      <c r="J45414" t="str">
        <f t="shared" si="960"/>
        <v/>
      </c>
    </row>
    <row r="45415" spans="10:10" x14ac:dyDescent="0.25">
      <c r="J45415" t="str">
        <f t="shared" si="960"/>
        <v/>
      </c>
    </row>
    <row r="45416" spans="10:10" x14ac:dyDescent="0.25">
      <c r="J45416" t="str">
        <f t="shared" si="960"/>
        <v/>
      </c>
    </row>
    <row r="45417" spans="10:10" x14ac:dyDescent="0.25">
      <c r="J45417" t="str">
        <f t="shared" si="960"/>
        <v/>
      </c>
    </row>
    <row r="45418" spans="10:10" x14ac:dyDescent="0.25">
      <c r="J45418" t="str">
        <f t="shared" si="960"/>
        <v/>
      </c>
    </row>
    <row r="45419" spans="10:10" x14ac:dyDescent="0.25">
      <c r="J45419" t="str">
        <f t="shared" si="960"/>
        <v/>
      </c>
    </row>
    <row r="45420" spans="10:10" x14ac:dyDescent="0.25">
      <c r="J45420" t="str">
        <f t="shared" si="960"/>
        <v/>
      </c>
    </row>
    <row r="45421" spans="10:10" x14ac:dyDescent="0.25">
      <c r="J45421" t="str">
        <f t="shared" si="960"/>
        <v/>
      </c>
    </row>
    <row r="45422" spans="10:10" x14ac:dyDescent="0.25">
      <c r="J45422" t="str">
        <f t="shared" si="960"/>
        <v/>
      </c>
    </row>
    <row r="45423" spans="10:10" x14ac:dyDescent="0.25">
      <c r="J45423" t="str">
        <f t="shared" si="960"/>
        <v/>
      </c>
    </row>
    <row r="45424" spans="10:10" x14ac:dyDescent="0.25">
      <c r="J45424" t="str">
        <f t="shared" si="960"/>
        <v/>
      </c>
    </row>
    <row r="45425" spans="10:10" x14ac:dyDescent="0.25">
      <c r="J45425" t="str">
        <f t="shared" si="960"/>
        <v/>
      </c>
    </row>
    <row r="45426" spans="10:10" x14ac:dyDescent="0.25">
      <c r="J45426" t="str">
        <f t="shared" si="960"/>
        <v/>
      </c>
    </row>
    <row r="45427" spans="10:10" x14ac:dyDescent="0.25">
      <c r="J45427" t="str">
        <f t="shared" si="960"/>
        <v/>
      </c>
    </row>
    <row r="45428" spans="10:10" x14ac:dyDescent="0.25">
      <c r="J45428" t="str">
        <f t="shared" si="960"/>
        <v/>
      </c>
    </row>
    <row r="45429" spans="10:10" x14ac:dyDescent="0.25">
      <c r="J45429" t="str">
        <f t="shared" si="960"/>
        <v/>
      </c>
    </row>
    <row r="45430" spans="10:10" x14ac:dyDescent="0.25">
      <c r="J45430" t="str">
        <f t="shared" si="960"/>
        <v/>
      </c>
    </row>
    <row r="45431" spans="10:10" x14ac:dyDescent="0.25">
      <c r="J45431" t="str">
        <f t="shared" si="960"/>
        <v/>
      </c>
    </row>
    <row r="45432" spans="10:10" x14ac:dyDescent="0.25">
      <c r="J45432" t="str">
        <f t="shared" si="960"/>
        <v/>
      </c>
    </row>
    <row r="45433" spans="10:10" x14ac:dyDescent="0.25">
      <c r="J45433" t="str">
        <f t="shared" si="960"/>
        <v/>
      </c>
    </row>
    <row r="45434" spans="10:10" x14ac:dyDescent="0.25">
      <c r="J45434" t="str">
        <f t="shared" si="960"/>
        <v/>
      </c>
    </row>
    <row r="45435" spans="10:10" x14ac:dyDescent="0.25">
      <c r="J45435" t="str">
        <f t="shared" si="960"/>
        <v/>
      </c>
    </row>
    <row r="45436" spans="10:10" x14ac:dyDescent="0.25">
      <c r="J45436" t="str">
        <f t="shared" si="960"/>
        <v/>
      </c>
    </row>
    <row r="45437" spans="10:10" x14ac:dyDescent="0.25">
      <c r="J45437" t="str">
        <f t="shared" si="960"/>
        <v/>
      </c>
    </row>
    <row r="45438" spans="10:10" x14ac:dyDescent="0.25">
      <c r="J45438" t="str">
        <f t="shared" si="960"/>
        <v/>
      </c>
    </row>
    <row r="45439" spans="10:10" x14ac:dyDescent="0.25">
      <c r="J45439" t="str">
        <f t="shared" si="960"/>
        <v/>
      </c>
    </row>
    <row r="45440" spans="10:10" x14ac:dyDescent="0.25">
      <c r="J45440" t="str">
        <f t="shared" si="960"/>
        <v/>
      </c>
    </row>
    <row r="45441" spans="10:10" x14ac:dyDescent="0.25">
      <c r="J45441" t="str">
        <f t="shared" si="960"/>
        <v/>
      </c>
    </row>
    <row r="45442" spans="10:10" x14ac:dyDescent="0.25">
      <c r="J45442" t="str">
        <f t="shared" si="960"/>
        <v/>
      </c>
    </row>
    <row r="45443" spans="10:10" x14ac:dyDescent="0.25">
      <c r="J45443" t="str">
        <f t="shared" ref="J45443:J45506" si="961">B45443&amp;C45443&amp;E45443&amp;IF(C45443="Skog",F45443&amp;G45443,"")</f>
        <v/>
      </c>
    </row>
    <row r="45444" spans="10:10" x14ac:dyDescent="0.25">
      <c r="J45444" t="str">
        <f t="shared" si="961"/>
        <v/>
      </c>
    </row>
    <row r="45445" spans="10:10" x14ac:dyDescent="0.25">
      <c r="J45445" t="str">
        <f t="shared" si="961"/>
        <v/>
      </c>
    </row>
    <row r="45446" spans="10:10" x14ac:dyDescent="0.25">
      <c r="J45446" t="str">
        <f t="shared" si="961"/>
        <v/>
      </c>
    </row>
    <row r="45447" spans="10:10" x14ac:dyDescent="0.25">
      <c r="J45447" t="str">
        <f t="shared" si="961"/>
        <v/>
      </c>
    </row>
    <row r="45448" spans="10:10" x14ac:dyDescent="0.25">
      <c r="J45448" t="str">
        <f t="shared" si="961"/>
        <v/>
      </c>
    </row>
    <row r="45449" spans="10:10" x14ac:dyDescent="0.25">
      <c r="J45449" t="str">
        <f t="shared" si="961"/>
        <v/>
      </c>
    </row>
    <row r="45450" spans="10:10" x14ac:dyDescent="0.25">
      <c r="J45450" t="str">
        <f t="shared" si="961"/>
        <v/>
      </c>
    </row>
    <row r="45451" spans="10:10" x14ac:dyDescent="0.25">
      <c r="J45451" t="str">
        <f t="shared" si="961"/>
        <v/>
      </c>
    </row>
    <row r="45452" spans="10:10" x14ac:dyDescent="0.25">
      <c r="J45452" t="str">
        <f t="shared" si="961"/>
        <v/>
      </c>
    </row>
    <row r="45453" spans="10:10" x14ac:dyDescent="0.25">
      <c r="J45453" t="str">
        <f t="shared" si="961"/>
        <v/>
      </c>
    </row>
    <row r="45454" spans="10:10" x14ac:dyDescent="0.25">
      <c r="J45454" t="str">
        <f t="shared" si="961"/>
        <v/>
      </c>
    </row>
    <row r="45455" spans="10:10" x14ac:dyDescent="0.25">
      <c r="J45455" t="str">
        <f t="shared" si="961"/>
        <v/>
      </c>
    </row>
    <row r="45456" spans="10:10" x14ac:dyDescent="0.25">
      <c r="J45456" t="str">
        <f t="shared" si="961"/>
        <v/>
      </c>
    </row>
    <row r="45457" spans="10:10" x14ac:dyDescent="0.25">
      <c r="J45457" t="str">
        <f t="shared" si="961"/>
        <v/>
      </c>
    </row>
    <row r="45458" spans="10:10" x14ac:dyDescent="0.25">
      <c r="J45458" t="str">
        <f t="shared" si="961"/>
        <v/>
      </c>
    </row>
    <row r="45459" spans="10:10" x14ac:dyDescent="0.25">
      <c r="J45459" t="str">
        <f t="shared" si="961"/>
        <v/>
      </c>
    </row>
    <row r="45460" spans="10:10" x14ac:dyDescent="0.25">
      <c r="J45460" t="str">
        <f t="shared" si="961"/>
        <v/>
      </c>
    </row>
    <row r="45461" spans="10:10" x14ac:dyDescent="0.25">
      <c r="J45461" t="str">
        <f t="shared" si="961"/>
        <v/>
      </c>
    </row>
    <row r="45462" spans="10:10" x14ac:dyDescent="0.25">
      <c r="J45462" t="str">
        <f t="shared" si="961"/>
        <v/>
      </c>
    </row>
    <row r="45463" spans="10:10" x14ac:dyDescent="0.25">
      <c r="J45463" t="str">
        <f t="shared" si="961"/>
        <v/>
      </c>
    </row>
    <row r="45464" spans="10:10" x14ac:dyDescent="0.25">
      <c r="J45464" t="str">
        <f t="shared" si="961"/>
        <v/>
      </c>
    </row>
    <row r="45465" spans="10:10" x14ac:dyDescent="0.25">
      <c r="J45465" t="str">
        <f t="shared" si="961"/>
        <v/>
      </c>
    </row>
    <row r="45466" spans="10:10" x14ac:dyDescent="0.25">
      <c r="J45466" t="str">
        <f t="shared" si="961"/>
        <v/>
      </c>
    </row>
    <row r="45467" spans="10:10" x14ac:dyDescent="0.25">
      <c r="J45467" t="str">
        <f t="shared" si="961"/>
        <v/>
      </c>
    </row>
    <row r="45468" spans="10:10" x14ac:dyDescent="0.25">
      <c r="J45468" t="str">
        <f t="shared" si="961"/>
        <v/>
      </c>
    </row>
    <row r="45469" spans="10:10" x14ac:dyDescent="0.25">
      <c r="J45469" t="str">
        <f t="shared" si="961"/>
        <v/>
      </c>
    </row>
    <row r="45470" spans="10:10" x14ac:dyDescent="0.25">
      <c r="J45470" t="str">
        <f t="shared" si="961"/>
        <v/>
      </c>
    </row>
    <row r="45471" spans="10:10" x14ac:dyDescent="0.25">
      <c r="J45471" t="str">
        <f t="shared" si="961"/>
        <v/>
      </c>
    </row>
    <row r="45472" spans="10:10" x14ac:dyDescent="0.25">
      <c r="J45472" t="str">
        <f t="shared" si="961"/>
        <v/>
      </c>
    </row>
    <row r="45473" spans="10:10" x14ac:dyDescent="0.25">
      <c r="J45473" t="str">
        <f t="shared" si="961"/>
        <v/>
      </c>
    </row>
    <row r="45474" spans="10:10" x14ac:dyDescent="0.25">
      <c r="J45474" t="str">
        <f t="shared" si="961"/>
        <v/>
      </c>
    </row>
    <row r="45475" spans="10:10" x14ac:dyDescent="0.25">
      <c r="J45475" t="str">
        <f t="shared" si="961"/>
        <v/>
      </c>
    </row>
    <row r="45476" spans="10:10" x14ac:dyDescent="0.25">
      <c r="J45476" t="str">
        <f t="shared" si="961"/>
        <v/>
      </c>
    </row>
    <row r="45477" spans="10:10" x14ac:dyDescent="0.25">
      <c r="J45477" t="str">
        <f t="shared" si="961"/>
        <v/>
      </c>
    </row>
    <row r="45478" spans="10:10" x14ac:dyDescent="0.25">
      <c r="J45478" t="str">
        <f t="shared" si="961"/>
        <v/>
      </c>
    </row>
    <row r="45479" spans="10:10" x14ac:dyDescent="0.25">
      <c r="J45479" t="str">
        <f t="shared" si="961"/>
        <v/>
      </c>
    </row>
    <row r="45480" spans="10:10" x14ac:dyDescent="0.25">
      <c r="J45480" t="str">
        <f t="shared" si="961"/>
        <v/>
      </c>
    </row>
    <row r="45481" spans="10:10" x14ac:dyDescent="0.25">
      <c r="J45481" t="str">
        <f t="shared" si="961"/>
        <v/>
      </c>
    </row>
    <row r="45482" spans="10:10" x14ac:dyDescent="0.25">
      <c r="J45482" t="str">
        <f t="shared" si="961"/>
        <v/>
      </c>
    </row>
    <row r="45483" spans="10:10" x14ac:dyDescent="0.25">
      <c r="J45483" t="str">
        <f t="shared" si="961"/>
        <v/>
      </c>
    </row>
    <row r="45484" spans="10:10" x14ac:dyDescent="0.25">
      <c r="J45484" t="str">
        <f t="shared" si="961"/>
        <v/>
      </c>
    </row>
    <row r="45485" spans="10:10" x14ac:dyDescent="0.25">
      <c r="J45485" t="str">
        <f t="shared" si="961"/>
        <v/>
      </c>
    </row>
    <row r="45486" spans="10:10" x14ac:dyDescent="0.25">
      <c r="J45486" t="str">
        <f t="shared" si="961"/>
        <v/>
      </c>
    </row>
    <row r="45487" spans="10:10" x14ac:dyDescent="0.25">
      <c r="J45487" t="str">
        <f t="shared" si="961"/>
        <v/>
      </c>
    </row>
    <row r="45488" spans="10:10" x14ac:dyDescent="0.25">
      <c r="J45488" t="str">
        <f t="shared" si="961"/>
        <v/>
      </c>
    </row>
    <row r="45489" spans="10:10" x14ac:dyDescent="0.25">
      <c r="J45489" t="str">
        <f t="shared" si="961"/>
        <v/>
      </c>
    </row>
    <row r="45490" spans="10:10" x14ac:dyDescent="0.25">
      <c r="J45490" t="str">
        <f t="shared" si="961"/>
        <v/>
      </c>
    </row>
    <row r="45491" spans="10:10" x14ac:dyDescent="0.25">
      <c r="J45491" t="str">
        <f t="shared" si="961"/>
        <v/>
      </c>
    </row>
    <row r="45492" spans="10:10" x14ac:dyDescent="0.25">
      <c r="J45492" t="str">
        <f t="shared" si="961"/>
        <v/>
      </c>
    </row>
    <row r="45493" spans="10:10" x14ac:dyDescent="0.25">
      <c r="J45493" t="str">
        <f t="shared" si="961"/>
        <v/>
      </c>
    </row>
    <row r="45494" spans="10:10" x14ac:dyDescent="0.25">
      <c r="J45494" t="str">
        <f t="shared" si="961"/>
        <v/>
      </c>
    </row>
    <row r="45495" spans="10:10" x14ac:dyDescent="0.25">
      <c r="J45495" t="str">
        <f t="shared" si="961"/>
        <v/>
      </c>
    </row>
    <row r="45496" spans="10:10" x14ac:dyDescent="0.25">
      <c r="J45496" t="str">
        <f t="shared" si="961"/>
        <v/>
      </c>
    </row>
    <row r="45497" spans="10:10" x14ac:dyDescent="0.25">
      <c r="J45497" t="str">
        <f t="shared" si="961"/>
        <v/>
      </c>
    </row>
    <row r="45498" spans="10:10" x14ac:dyDescent="0.25">
      <c r="J45498" t="str">
        <f t="shared" si="961"/>
        <v/>
      </c>
    </row>
    <row r="45499" spans="10:10" x14ac:dyDescent="0.25">
      <c r="J45499" t="str">
        <f t="shared" si="961"/>
        <v/>
      </c>
    </row>
    <row r="45500" spans="10:10" x14ac:dyDescent="0.25">
      <c r="J45500" t="str">
        <f t="shared" si="961"/>
        <v/>
      </c>
    </row>
    <row r="45501" spans="10:10" x14ac:dyDescent="0.25">
      <c r="J45501" t="str">
        <f t="shared" si="961"/>
        <v/>
      </c>
    </row>
    <row r="45502" spans="10:10" x14ac:dyDescent="0.25">
      <c r="J45502" t="str">
        <f t="shared" si="961"/>
        <v/>
      </c>
    </row>
    <row r="45503" spans="10:10" x14ac:dyDescent="0.25">
      <c r="J45503" t="str">
        <f t="shared" si="961"/>
        <v/>
      </c>
    </row>
    <row r="45504" spans="10:10" x14ac:dyDescent="0.25">
      <c r="J45504" t="str">
        <f t="shared" si="961"/>
        <v/>
      </c>
    </row>
    <row r="45505" spans="10:10" x14ac:dyDescent="0.25">
      <c r="J45505" t="str">
        <f t="shared" si="961"/>
        <v/>
      </c>
    </row>
    <row r="45506" spans="10:10" x14ac:dyDescent="0.25">
      <c r="J45506" t="str">
        <f t="shared" si="961"/>
        <v/>
      </c>
    </row>
    <row r="45507" spans="10:10" x14ac:dyDescent="0.25">
      <c r="J45507" t="str">
        <f t="shared" ref="J45507:J45570" si="962">B45507&amp;C45507&amp;E45507&amp;IF(C45507="Skog",F45507&amp;G45507,"")</f>
        <v/>
      </c>
    </row>
    <row r="45508" spans="10:10" x14ac:dyDescent="0.25">
      <c r="J45508" t="str">
        <f t="shared" si="962"/>
        <v/>
      </c>
    </row>
    <row r="45509" spans="10:10" x14ac:dyDescent="0.25">
      <c r="J45509" t="str">
        <f t="shared" si="962"/>
        <v/>
      </c>
    </row>
    <row r="45510" spans="10:10" x14ac:dyDescent="0.25">
      <c r="J45510" t="str">
        <f t="shared" si="962"/>
        <v/>
      </c>
    </row>
    <row r="45511" spans="10:10" x14ac:dyDescent="0.25">
      <c r="J45511" t="str">
        <f t="shared" si="962"/>
        <v/>
      </c>
    </row>
    <row r="45512" spans="10:10" x14ac:dyDescent="0.25">
      <c r="J45512" t="str">
        <f t="shared" si="962"/>
        <v/>
      </c>
    </row>
    <row r="45513" spans="10:10" x14ac:dyDescent="0.25">
      <c r="J45513" t="str">
        <f t="shared" si="962"/>
        <v/>
      </c>
    </row>
    <row r="45514" spans="10:10" x14ac:dyDescent="0.25">
      <c r="J45514" t="str">
        <f t="shared" si="962"/>
        <v/>
      </c>
    </row>
    <row r="45515" spans="10:10" x14ac:dyDescent="0.25">
      <c r="J45515" t="str">
        <f t="shared" si="962"/>
        <v/>
      </c>
    </row>
    <row r="45516" spans="10:10" x14ac:dyDescent="0.25">
      <c r="J45516" t="str">
        <f t="shared" si="962"/>
        <v/>
      </c>
    </row>
    <row r="45517" spans="10:10" x14ac:dyDescent="0.25">
      <c r="J45517" t="str">
        <f t="shared" si="962"/>
        <v/>
      </c>
    </row>
    <row r="45518" spans="10:10" x14ac:dyDescent="0.25">
      <c r="J45518" t="str">
        <f t="shared" si="962"/>
        <v/>
      </c>
    </row>
    <row r="45519" spans="10:10" x14ac:dyDescent="0.25">
      <c r="J45519" t="str">
        <f t="shared" si="962"/>
        <v/>
      </c>
    </row>
    <row r="45520" spans="10:10" x14ac:dyDescent="0.25">
      <c r="J45520" t="str">
        <f t="shared" si="962"/>
        <v/>
      </c>
    </row>
    <row r="45521" spans="10:10" x14ac:dyDescent="0.25">
      <c r="J45521" t="str">
        <f t="shared" si="962"/>
        <v/>
      </c>
    </row>
    <row r="45522" spans="10:10" x14ac:dyDescent="0.25">
      <c r="J45522" t="str">
        <f t="shared" si="962"/>
        <v/>
      </c>
    </row>
    <row r="45523" spans="10:10" x14ac:dyDescent="0.25">
      <c r="J45523" t="str">
        <f t="shared" si="962"/>
        <v/>
      </c>
    </row>
    <row r="45524" spans="10:10" x14ac:dyDescent="0.25">
      <c r="J45524" t="str">
        <f t="shared" si="962"/>
        <v/>
      </c>
    </row>
    <row r="45525" spans="10:10" x14ac:dyDescent="0.25">
      <c r="J45525" t="str">
        <f t="shared" si="962"/>
        <v/>
      </c>
    </row>
    <row r="45526" spans="10:10" x14ac:dyDescent="0.25">
      <c r="J45526" t="str">
        <f t="shared" si="962"/>
        <v/>
      </c>
    </row>
    <row r="45527" spans="10:10" x14ac:dyDescent="0.25">
      <c r="J45527" t="str">
        <f t="shared" si="962"/>
        <v/>
      </c>
    </row>
    <row r="45528" spans="10:10" x14ac:dyDescent="0.25">
      <c r="J45528" t="str">
        <f t="shared" si="962"/>
        <v/>
      </c>
    </row>
    <row r="45529" spans="10:10" x14ac:dyDescent="0.25">
      <c r="J45529" t="str">
        <f t="shared" si="962"/>
        <v/>
      </c>
    </row>
    <row r="45530" spans="10:10" x14ac:dyDescent="0.25">
      <c r="J45530" t="str">
        <f t="shared" si="962"/>
        <v/>
      </c>
    </row>
    <row r="45531" spans="10:10" x14ac:dyDescent="0.25">
      <c r="J45531" t="str">
        <f t="shared" si="962"/>
        <v/>
      </c>
    </row>
    <row r="45532" spans="10:10" x14ac:dyDescent="0.25">
      <c r="J45532" t="str">
        <f t="shared" si="962"/>
        <v/>
      </c>
    </row>
    <row r="45533" spans="10:10" x14ac:dyDescent="0.25">
      <c r="J45533" t="str">
        <f t="shared" si="962"/>
        <v/>
      </c>
    </row>
    <row r="45534" spans="10:10" x14ac:dyDescent="0.25">
      <c r="J45534" t="str">
        <f t="shared" si="962"/>
        <v/>
      </c>
    </row>
    <row r="45535" spans="10:10" x14ac:dyDescent="0.25">
      <c r="J45535" t="str">
        <f t="shared" si="962"/>
        <v/>
      </c>
    </row>
    <row r="45536" spans="10:10" x14ac:dyDescent="0.25">
      <c r="J45536" t="str">
        <f t="shared" si="962"/>
        <v/>
      </c>
    </row>
    <row r="45537" spans="10:10" x14ac:dyDescent="0.25">
      <c r="J45537" t="str">
        <f t="shared" si="962"/>
        <v/>
      </c>
    </row>
    <row r="45538" spans="10:10" x14ac:dyDescent="0.25">
      <c r="J45538" t="str">
        <f t="shared" si="962"/>
        <v/>
      </c>
    </row>
    <row r="45539" spans="10:10" x14ac:dyDescent="0.25">
      <c r="J45539" t="str">
        <f t="shared" si="962"/>
        <v/>
      </c>
    </row>
    <row r="45540" spans="10:10" x14ac:dyDescent="0.25">
      <c r="J45540" t="str">
        <f t="shared" si="962"/>
        <v/>
      </c>
    </row>
    <row r="45541" spans="10:10" x14ac:dyDescent="0.25">
      <c r="J45541" t="str">
        <f t="shared" si="962"/>
        <v/>
      </c>
    </row>
    <row r="45542" spans="10:10" x14ac:dyDescent="0.25">
      <c r="J45542" t="str">
        <f t="shared" si="962"/>
        <v/>
      </c>
    </row>
    <row r="45543" spans="10:10" x14ac:dyDescent="0.25">
      <c r="J45543" t="str">
        <f t="shared" si="962"/>
        <v/>
      </c>
    </row>
    <row r="45544" spans="10:10" x14ac:dyDescent="0.25">
      <c r="J45544" t="str">
        <f t="shared" si="962"/>
        <v/>
      </c>
    </row>
    <row r="45545" spans="10:10" x14ac:dyDescent="0.25">
      <c r="J45545" t="str">
        <f t="shared" si="962"/>
        <v/>
      </c>
    </row>
    <row r="45546" spans="10:10" x14ac:dyDescent="0.25">
      <c r="J45546" t="str">
        <f t="shared" si="962"/>
        <v/>
      </c>
    </row>
    <row r="45547" spans="10:10" x14ac:dyDescent="0.25">
      <c r="J45547" t="str">
        <f t="shared" si="962"/>
        <v/>
      </c>
    </row>
    <row r="45548" spans="10:10" x14ac:dyDescent="0.25">
      <c r="J45548" t="str">
        <f t="shared" si="962"/>
        <v/>
      </c>
    </row>
    <row r="45549" spans="10:10" x14ac:dyDescent="0.25">
      <c r="J45549" t="str">
        <f t="shared" si="962"/>
        <v/>
      </c>
    </row>
    <row r="45550" spans="10:10" x14ac:dyDescent="0.25">
      <c r="J45550" t="str">
        <f t="shared" si="962"/>
        <v/>
      </c>
    </row>
    <row r="45551" spans="10:10" x14ac:dyDescent="0.25">
      <c r="J45551" t="str">
        <f t="shared" si="962"/>
        <v/>
      </c>
    </row>
    <row r="45552" spans="10:10" x14ac:dyDescent="0.25">
      <c r="J45552" t="str">
        <f t="shared" si="962"/>
        <v/>
      </c>
    </row>
    <row r="45553" spans="10:10" x14ac:dyDescent="0.25">
      <c r="J45553" t="str">
        <f t="shared" si="962"/>
        <v/>
      </c>
    </row>
    <row r="45554" spans="10:10" x14ac:dyDescent="0.25">
      <c r="J45554" t="str">
        <f t="shared" si="962"/>
        <v/>
      </c>
    </row>
    <row r="45555" spans="10:10" x14ac:dyDescent="0.25">
      <c r="J45555" t="str">
        <f t="shared" si="962"/>
        <v/>
      </c>
    </row>
    <row r="45556" spans="10:10" x14ac:dyDescent="0.25">
      <c r="J45556" t="str">
        <f t="shared" si="962"/>
        <v/>
      </c>
    </row>
    <row r="45557" spans="10:10" x14ac:dyDescent="0.25">
      <c r="J45557" t="str">
        <f t="shared" si="962"/>
        <v/>
      </c>
    </row>
    <row r="45558" spans="10:10" x14ac:dyDescent="0.25">
      <c r="J45558" t="str">
        <f t="shared" si="962"/>
        <v/>
      </c>
    </row>
    <row r="45559" spans="10:10" x14ac:dyDescent="0.25">
      <c r="J45559" t="str">
        <f t="shared" si="962"/>
        <v/>
      </c>
    </row>
    <row r="45560" spans="10:10" x14ac:dyDescent="0.25">
      <c r="J45560" t="str">
        <f t="shared" si="962"/>
        <v/>
      </c>
    </row>
    <row r="45561" spans="10:10" x14ac:dyDescent="0.25">
      <c r="J45561" t="str">
        <f t="shared" si="962"/>
        <v/>
      </c>
    </row>
    <row r="45562" spans="10:10" x14ac:dyDescent="0.25">
      <c r="J45562" t="str">
        <f t="shared" si="962"/>
        <v/>
      </c>
    </row>
    <row r="45563" spans="10:10" x14ac:dyDescent="0.25">
      <c r="J45563" t="str">
        <f t="shared" si="962"/>
        <v/>
      </c>
    </row>
    <row r="45564" spans="10:10" x14ac:dyDescent="0.25">
      <c r="J45564" t="str">
        <f t="shared" si="962"/>
        <v/>
      </c>
    </row>
    <row r="45565" spans="10:10" x14ac:dyDescent="0.25">
      <c r="J45565" t="str">
        <f t="shared" si="962"/>
        <v/>
      </c>
    </row>
    <row r="45566" spans="10:10" x14ac:dyDescent="0.25">
      <c r="J45566" t="str">
        <f t="shared" si="962"/>
        <v/>
      </c>
    </row>
    <row r="45567" spans="10:10" x14ac:dyDescent="0.25">
      <c r="J45567" t="str">
        <f t="shared" si="962"/>
        <v/>
      </c>
    </row>
    <row r="45568" spans="10:10" x14ac:dyDescent="0.25">
      <c r="J45568" t="str">
        <f t="shared" si="962"/>
        <v/>
      </c>
    </row>
    <row r="45569" spans="10:10" x14ac:dyDescent="0.25">
      <c r="J45569" t="str">
        <f t="shared" si="962"/>
        <v/>
      </c>
    </row>
    <row r="45570" spans="10:10" x14ac:dyDescent="0.25">
      <c r="J45570" t="str">
        <f t="shared" si="962"/>
        <v/>
      </c>
    </row>
    <row r="45571" spans="10:10" x14ac:dyDescent="0.25">
      <c r="J45571" t="str">
        <f t="shared" ref="J45571:J45634" si="963">B45571&amp;C45571&amp;E45571&amp;IF(C45571="Skog",F45571&amp;G45571,"")</f>
        <v/>
      </c>
    </row>
    <row r="45572" spans="10:10" x14ac:dyDescent="0.25">
      <c r="J45572" t="str">
        <f t="shared" si="963"/>
        <v/>
      </c>
    </row>
    <row r="45573" spans="10:10" x14ac:dyDescent="0.25">
      <c r="J45573" t="str">
        <f t="shared" si="963"/>
        <v/>
      </c>
    </row>
    <row r="45574" spans="10:10" x14ac:dyDescent="0.25">
      <c r="J45574" t="str">
        <f t="shared" si="963"/>
        <v/>
      </c>
    </row>
    <row r="45575" spans="10:10" x14ac:dyDescent="0.25">
      <c r="J45575" t="str">
        <f t="shared" si="963"/>
        <v/>
      </c>
    </row>
    <row r="45576" spans="10:10" x14ac:dyDescent="0.25">
      <c r="J45576" t="str">
        <f t="shared" si="963"/>
        <v/>
      </c>
    </row>
    <row r="45577" spans="10:10" x14ac:dyDescent="0.25">
      <c r="J45577" t="str">
        <f t="shared" si="963"/>
        <v/>
      </c>
    </row>
    <row r="45578" spans="10:10" x14ac:dyDescent="0.25">
      <c r="J45578" t="str">
        <f t="shared" si="963"/>
        <v/>
      </c>
    </row>
    <row r="45579" spans="10:10" x14ac:dyDescent="0.25">
      <c r="J45579" t="str">
        <f t="shared" si="963"/>
        <v/>
      </c>
    </row>
    <row r="45580" spans="10:10" x14ac:dyDescent="0.25">
      <c r="J45580" t="str">
        <f t="shared" si="963"/>
        <v/>
      </c>
    </row>
    <row r="45581" spans="10:10" x14ac:dyDescent="0.25">
      <c r="J45581" t="str">
        <f t="shared" si="963"/>
        <v/>
      </c>
    </row>
    <row r="45582" spans="10:10" x14ac:dyDescent="0.25">
      <c r="J45582" t="str">
        <f t="shared" si="963"/>
        <v/>
      </c>
    </row>
    <row r="45583" spans="10:10" x14ac:dyDescent="0.25">
      <c r="J45583" t="str">
        <f t="shared" si="963"/>
        <v/>
      </c>
    </row>
    <row r="45584" spans="10:10" x14ac:dyDescent="0.25">
      <c r="J45584" t="str">
        <f t="shared" si="963"/>
        <v/>
      </c>
    </row>
    <row r="45585" spans="10:10" x14ac:dyDescent="0.25">
      <c r="J45585" t="str">
        <f t="shared" si="963"/>
        <v/>
      </c>
    </row>
    <row r="45586" spans="10:10" x14ac:dyDescent="0.25">
      <c r="J45586" t="str">
        <f t="shared" si="963"/>
        <v/>
      </c>
    </row>
    <row r="45587" spans="10:10" x14ac:dyDescent="0.25">
      <c r="J45587" t="str">
        <f t="shared" si="963"/>
        <v/>
      </c>
    </row>
    <row r="45588" spans="10:10" x14ac:dyDescent="0.25">
      <c r="J45588" t="str">
        <f t="shared" si="963"/>
        <v/>
      </c>
    </row>
    <row r="45589" spans="10:10" x14ac:dyDescent="0.25">
      <c r="J45589" t="str">
        <f t="shared" si="963"/>
        <v/>
      </c>
    </row>
    <row r="45590" spans="10:10" x14ac:dyDescent="0.25">
      <c r="J45590" t="str">
        <f t="shared" si="963"/>
        <v/>
      </c>
    </row>
    <row r="45591" spans="10:10" x14ac:dyDescent="0.25">
      <c r="J45591" t="str">
        <f t="shared" si="963"/>
        <v/>
      </c>
    </row>
    <row r="45592" spans="10:10" x14ac:dyDescent="0.25">
      <c r="J45592" t="str">
        <f t="shared" si="963"/>
        <v/>
      </c>
    </row>
    <row r="45593" spans="10:10" x14ac:dyDescent="0.25">
      <c r="J45593" t="str">
        <f t="shared" si="963"/>
        <v/>
      </c>
    </row>
    <row r="45594" spans="10:10" x14ac:dyDescent="0.25">
      <c r="J45594" t="str">
        <f t="shared" si="963"/>
        <v/>
      </c>
    </row>
    <row r="45595" spans="10:10" x14ac:dyDescent="0.25">
      <c r="J45595" t="str">
        <f t="shared" si="963"/>
        <v/>
      </c>
    </row>
    <row r="45596" spans="10:10" x14ac:dyDescent="0.25">
      <c r="J45596" t="str">
        <f t="shared" si="963"/>
        <v/>
      </c>
    </row>
    <row r="45597" spans="10:10" x14ac:dyDescent="0.25">
      <c r="J45597" t="str">
        <f t="shared" si="963"/>
        <v/>
      </c>
    </row>
    <row r="45598" spans="10:10" x14ac:dyDescent="0.25">
      <c r="J45598" t="str">
        <f t="shared" si="963"/>
        <v/>
      </c>
    </row>
    <row r="45599" spans="10:10" x14ac:dyDescent="0.25">
      <c r="J45599" t="str">
        <f t="shared" si="963"/>
        <v/>
      </c>
    </row>
    <row r="45600" spans="10:10" x14ac:dyDescent="0.25">
      <c r="J45600" t="str">
        <f t="shared" si="963"/>
        <v/>
      </c>
    </row>
    <row r="45601" spans="10:10" x14ac:dyDescent="0.25">
      <c r="J45601" t="str">
        <f t="shared" si="963"/>
        <v/>
      </c>
    </row>
    <row r="45602" spans="10:10" x14ac:dyDescent="0.25">
      <c r="J45602" t="str">
        <f t="shared" si="963"/>
        <v/>
      </c>
    </row>
    <row r="45603" spans="10:10" x14ac:dyDescent="0.25">
      <c r="J45603" t="str">
        <f t="shared" si="963"/>
        <v/>
      </c>
    </row>
    <row r="45604" spans="10:10" x14ac:dyDescent="0.25">
      <c r="J45604" t="str">
        <f t="shared" si="963"/>
        <v/>
      </c>
    </row>
    <row r="45605" spans="10:10" x14ac:dyDescent="0.25">
      <c r="J45605" t="str">
        <f t="shared" si="963"/>
        <v/>
      </c>
    </row>
    <row r="45606" spans="10:10" x14ac:dyDescent="0.25">
      <c r="J45606" t="str">
        <f t="shared" si="963"/>
        <v/>
      </c>
    </row>
    <row r="45607" spans="10:10" x14ac:dyDescent="0.25">
      <c r="J45607" t="str">
        <f t="shared" si="963"/>
        <v/>
      </c>
    </row>
    <row r="45608" spans="10:10" x14ac:dyDescent="0.25">
      <c r="J45608" t="str">
        <f t="shared" si="963"/>
        <v/>
      </c>
    </row>
    <row r="45609" spans="10:10" x14ac:dyDescent="0.25">
      <c r="J45609" t="str">
        <f t="shared" si="963"/>
        <v/>
      </c>
    </row>
    <row r="45610" spans="10:10" x14ac:dyDescent="0.25">
      <c r="J45610" t="str">
        <f t="shared" si="963"/>
        <v/>
      </c>
    </row>
    <row r="45611" spans="10:10" x14ac:dyDescent="0.25">
      <c r="J45611" t="str">
        <f t="shared" si="963"/>
        <v/>
      </c>
    </row>
    <row r="45612" spans="10:10" x14ac:dyDescent="0.25">
      <c r="J45612" t="str">
        <f t="shared" si="963"/>
        <v/>
      </c>
    </row>
    <row r="45613" spans="10:10" x14ac:dyDescent="0.25">
      <c r="J45613" t="str">
        <f t="shared" si="963"/>
        <v/>
      </c>
    </row>
    <row r="45614" spans="10:10" x14ac:dyDescent="0.25">
      <c r="J45614" t="str">
        <f t="shared" si="963"/>
        <v/>
      </c>
    </row>
    <row r="45615" spans="10:10" x14ac:dyDescent="0.25">
      <c r="J45615" t="str">
        <f t="shared" si="963"/>
        <v/>
      </c>
    </row>
    <row r="45616" spans="10:10" x14ac:dyDescent="0.25">
      <c r="J45616" t="str">
        <f t="shared" si="963"/>
        <v/>
      </c>
    </row>
    <row r="45617" spans="10:10" x14ac:dyDescent="0.25">
      <c r="J45617" t="str">
        <f t="shared" si="963"/>
        <v/>
      </c>
    </row>
    <row r="45618" spans="10:10" x14ac:dyDescent="0.25">
      <c r="J45618" t="str">
        <f t="shared" si="963"/>
        <v/>
      </c>
    </row>
    <row r="45619" spans="10:10" x14ac:dyDescent="0.25">
      <c r="J45619" t="str">
        <f t="shared" si="963"/>
        <v/>
      </c>
    </row>
    <row r="45620" spans="10:10" x14ac:dyDescent="0.25">
      <c r="J45620" t="str">
        <f t="shared" si="963"/>
        <v/>
      </c>
    </row>
    <row r="45621" spans="10:10" x14ac:dyDescent="0.25">
      <c r="J45621" t="str">
        <f t="shared" si="963"/>
        <v/>
      </c>
    </row>
    <row r="45622" spans="10:10" x14ac:dyDescent="0.25">
      <c r="J45622" t="str">
        <f t="shared" si="963"/>
        <v/>
      </c>
    </row>
    <row r="45623" spans="10:10" x14ac:dyDescent="0.25">
      <c r="J45623" t="str">
        <f t="shared" si="963"/>
        <v/>
      </c>
    </row>
    <row r="45624" spans="10:10" x14ac:dyDescent="0.25">
      <c r="J45624" t="str">
        <f t="shared" si="963"/>
        <v/>
      </c>
    </row>
    <row r="45625" spans="10:10" x14ac:dyDescent="0.25">
      <c r="J45625" t="str">
        <f t="shared" si="963"/>
        <v/>
      </c>
    </row>
    <row r="45626" spans="10:10" x14ac:dyDescent="0.25">
      <c r="J45626" t="str">
        <f t="shared" si="963"/>
        <v/>
      </c>
    </row>
    <row r="45627" spans="10:10" x14ac:dyDescent="0.25">
      <c r="J45627" t="str">
        <f t="shared" si="963"/>
        <v/>
      </c>
    </row>
    <row r="45628" spans="10:10" x14ac:dyDescent="0.25">
      <c r="J45628" t="str">
        <f t="shared" si="963"/>
        <v/>
      </c>
    </row>
    <row r="45629" spans="10:10" x14ac:dyDescent="0.25">
      <c r="J45629" t="str">
        <f t="shared" si="963"/>
        <v/>
      </c>
    </row>
    <row r="45630" spans="10:10" x14ac:dyDescent="0.25">
      <c r="J45630" t="str">
        <f t="shared" si="963"/>
        <v/>
      </c>
    </row>
    <row r="45631" spans="10:10" x14ac:dyDescent="0.25">
      <c r="J45631" t="str">
        <f t="shared" si="963"/>
        <v/>
      </c>
    </row>
    <row r="45632" spans="10:10" x14ac:dyDescent="0.25">
      <c r="J45632" t="str">
        <f t="shared" si="963"/>
        <v/>
      </c>
    </row>
    <row r="45633" spans="10:10" x14ac:dyDescent="0.25">
      <c r="J45633" t="str">
        <f t="shared" si="963"/>
        <v/>
      </c>
    </row>
    <row r="45634" spans="10:10" x14ac:dyDescent="0.25">
      <c r="J45634" t="str">
        <f t="shared" si="963"/>
        <v/>
      </c>
    </row>
    <row r="45635" spans="10:10" x14ac:dyDescent="0.25">
      <c r="J45635" t="str">
        <f t="shared" ref="J45635:J45698" si="964">B45635&amp;C45635&amp;E45635&amp;IF(C45635="Skog",F45635&amp;G45635,"")</f>
        <v/>
      </c>
    </row>
    <row r="45636" spans="10:10" x14ac:dyDescent="0.25">
      <c r="J45636" t="str">
        <f t="shared" si="964"/>
        <v/>
      </c>
    </row>
    <row r="45637" spans="10:10" x14ac:dyDescent="0.25">
      <c r="J45637" t="str">
        <f t="shared" si="964"/>
        <v/>
      </c>
    </row>
    <row r="45638" spans="10:10" x14ac:dyDescent="0.25">
      <c r="J45638" t="str">
        <f t="shared" si="964"/>
        <v/>
      </c>
    </row>
    <row r="45639" spans="10:10" x14ac:dyDescent="0.25">
      <c r="J45639" t="str">
        <f t="shared" si="964"/>
        <v/>
      </c>
    </row>
    <row r="45640" spans="10:10" x14ac:dyDescent="0.25">
      <c r="J45640" t="str">
        <f t="shared" si="964"/>
        <v/>
      </c>
    </row>
    <row r="45641" spans="10:10" x14ac:dyDescent="0.25">
      <c r="J45641" t="str">
        <f t="shared" si="964"/>
        <v/>
      </c>
    </row>
    <row r="45642" spans="10:10" x14ac:dyDescent="0.25">
      <c r="J45642" t="str">
        <f t="shared" si="964"/>
        <v/>
      </c>
    </row>
    <row r="45643" spans="10:10" x14ac:dyDescent="0.25">
      <c r="J45643" t="str">
        <f t="shared" si="964"/>
        <v/>
      </c>
    </row>
    <row r="45644" spans="10:10" x14ac:dyDescent="0.25">
      <c r="J45644" t="str">
        <f t="shared" si="964"/>
        <v/>
      </c>
    </row>
    <row r="45645" spans="10:10" x14ac:dyDescent="0.25">
      <c r="J45645" t="str">
        <f t="shared" si="964"/>
        <v/>
      </c>
    </row>
    <row r="45646" spans="10:10" x14ac:dyDescent="0.25">
      <c r="J45646" t="str">
        <f t="shared" si="964"/>
        <v/>
      </c>
    </row>
    <row r="45647" spans="10:10" x14ac:dyDescent="0.25">
      <c r="J45647" t="str">
        <f t="shared" si="964"/>
        <v/>
      </c>
    </row>
    <row r="45648" spans="10:10" x14ac:dyDescent="0.25">
      <c r="J45648" t="str">
        <f t="shared" si="964"/>
        <v/>
      </c>
    </row>
    <row r="45649" spans="10:10" x14ac:dyDescent="0.25">
      <c r="J45649" t="str">
        <f t="shared" si="964"/>
        <v/>
      </c>
    </row>
    <row r="45650" spans="10:10" x14ac:dyDescent="0.25">
      <c r="J45650" t="str">
        <f t="shared" si="964"/>
        <v/>
      </c>
    </row>
    <row r="45651" spans="10:10" x14ac:dyDescent="0.25">
      <c r="J45651" t="str">
        <f t="shared" si="964"/>
        <v/>
      </c>
    </row>
    <row r="45652" spans="10:10" x14ac:dyDescent="0.25">
      <c r="J45652" t="str">
        <f t="shared" si="964"/>
        <v/>
      </c>
    </row>
    <row r="45653" spans="10:10" x14ac:dyDescent="0.25">
      <c r="J45653" t="str">
        <f t="shared" si="964"/>
        <v/>
      </c>
    </row>
    <row r="45654" spans="10:10" x14ac:dyDescent="0.25">
      <c r="J45654" t="str">
        <f t="shared" si="964"/>
        <v/>
      </c>
    </row>
    <row r="45655" spans="10:10" x14ac:dyDescent="0.25">
      <c r="J45655" t="str">
        <f t="shared" si="964"/>
        <v/>
      </c>
    </row>
    <row r="45656" spans="10:10" x14ac:dyDescent="0.25">
      <c r="J45656" t="str">
        <f t="shared" si="964"/>
        <v/>
      </c>
    </row>
    <row r="45657" spans="10:10" x14ac:dyDescent="0.25">
      <c r="J45657" t="str">
        <f t="shared" si="964"/>
        <v/>
      </c>
    </row>
    <row r="45658" spans="10:10" x14ac:dyDescent="0.25">
      <c r="J45658" t="str">
        <f t="shared" si="964"/>
        <v/>
      </c>
    </row>
    <row r="45659" spans="10:10" x14ac:dyDescent="0.25">
      <c r="J45659" t="str">
        <f t="shared" si="964"/>
        <v/>
      </c>
    </row>
    <row r="45660" spans="10:10" x14ac:dyDescent="0.25">
      <c r="J45660" t="str">
        <f t="shared" si="964"/>
        <v/>
      </c>
    </row>
    <row r="45661" spans="10:10" x14ac:dyDescent="0.25">
      <c r="J45661" t="str">
        <f t="shared" si="964"/>
        <v/>
      </c>
    </row>
    <row r="45662" spans="10:10" x14ac:dyDescent="0.25">
      <c r="J45662" t="str">
        <f t="shared" si="964"/>
        <v/>
      </c>
    </row>
    <row r="45663" spans="10:10" x14ac:dyDescent="0.25">
      <c r="J45663" t="str">
        <f t="shared" si="964"/>
        <v/>
      </c>
    </row>
    <row r="45664" spans="10:10" x14ac:dyDescent="0.25">
      <c r="J45664" t="str">
        <f t="shared" si="964"/>
        <v/>
      </c>
    </row>
    <row r="45665" spans="10:10" x14ac:dyDescent="0.25">
      <c r="J45665" t="str">
        <f t="shared" si="964"/>
        <v/>
      </c>
    </row>
    <row r="45666" spans="10:10" x14ac:dyDescent="0.25">
      <c r="J45666" t="str">
        <f t="shared" si="964"/>
        <v/>
      </c>
    </row>
    <row r="45667" spans="10:10" x14ac:dyDescent="0.25">
      <c r="J45667" t="str">
        <f t="shared" si="964"/>
        <v/>
      </c>
    </row>
    <row r="45668" spans="10:10" x14ac:dyDescent="0.25">
      <c r="J45668" t="str">
        <f t="shared" si="964"/>
        <v/>
      </c>
    </row>
    <row r="45669" spans="10:10" x14ac:dyDescent="0.25">
      <c r="J45669" t="str">
        <f t="shared" si="964"/>
        <v/>
      </c>
    </row>
    <row r="45670" spans="10:10" x14ac:dyDescent="0.25">
      <c r="J45670" t="str">
        <f t="shared" si="964"/>
        <v/>
      </c>
    </row>
    <row r="45671" spans="10:10" x14ac:dyDescent="0.25">
      <c r="J45671" t="str">
        <f t="shared" si="964"/>
        <v/>
      </c>
    </row>
    <row r="45672" spans="10:10" x14ac:dyDescent="0.25">
      <c r="J45672" t="str">
        <f t="shared" si="964"/>
        <v/>
      </c>
    </row>
    <row r="45673" spans="10:10" x14ac:dyDescent="0.25">
      <c r="J45673" t="str">
        <f t="shared" si="964"/>
        <v/>
      </c>
    </row>
    <row r="45674" spans="10:10" x14ac:dyDescent="0.25">
      <c r="J45674" t="str">
        <f t="shared" si="964"/>
        <v/>
      </c>
    </row>
    <row r="45675" spans="10:10" x14ac:dyDescent="0.25">
      <c r="J45675" t="str">
        <f t="shared" si="964"/>
        <v/>
      </c>
    </row>
    <row r="45676" spans="10:10" x14ac:dyDescent="0.25">
      <c r="J45676" t="str">
        <f t="shared" si="964"/>
        <v/>
      </c>
    </row>
    <row r="45677" spans="10:10" x14ac:dyDescent="0.25">
      <c r="J45677" t="str">
        <f t="shared" si="964"/>
        <v/>
      </c>
    </row>
    <row r="45678" spans="10:10" x14ac:dyDescent="0.25">
      <c r="J45678" t="str">
        <f t="shared" si="964"/>
        <v/>
      </c>
    </row>
    <row r="45679" spans="10:10" x14ac:dyDescent="0.25">
      <c r="J45679" t="str">
        <f t="shared" si="964"/>
        <v/>
      </c>
    </row>
    <row r="45680" spans="10:10" x14ac:dyDescent="0.25">
      <c r="J45680" t="str">
        <f t="shared" si="964"/>
        <v/>
      </c>
    </row>
    <row r="45681" spans="10:10" x14ac:dyDescent="0.25">
      <c r="J45681" t="str">
        <f t="shared" si="964"/>
        <v/>
      </c>
    </row>
    <row r="45682" spans="10:10" x14ac:dyDescent="0.25">
      <c r="J45682" t="str">
        <f t="shared" si="964"/>
        <v/>
      </c>
    </row>
    <row r="45683" spans="10:10" x14ac:dyDescent="0.25">
      <c r="J45683" t="str">
        <f t="shared" si="964"/>
        <v/>
      </c>
    </row>
    <row r="45684" spans="10:10" x14ac:dyDescent="0.25">
      <c r="J45684" t="str">
        <f t="shared" si="964"/>
        <v/>
      </c>
    </row>
    <row r="45685" spans="10:10" x14ac:dyDescent="0.25">
      <c r="J45685" t="str">
        <f t="shared" si="964"/>
        <v/>
      </c>
    </row>
    <row r="45686" spans="10:10" x14ac:dyDescent="0.25">
      <c r="J45686" t="str">
        <f t="shared" si="964"/>
        <v/>
      </c>
    </row>
    <row r="45687" spans="10:10" x14ac:dyDescent="0.25">
      <c r="J45687" t="str">
        <f t="shared" si="964"/>
        <v/>
      </c>
    </row>
    <row r="45688" spans="10:10" x14ac:dyDescent="0.25">
      <c r="J45688" t="str">
        <f t="shared" si="964"/>
        <v/>
      </c>
    </row>
    <row r="45689" spans="10:10" x14ac:dyDescent="0.25">
      <c r="J45689" t="str">
        <f t="shared" si="964"/>
        <v/>
      </c>
    </row>
    <row r="45690" spans="10:10" x14ac:dyDescent="0.25">
      <c r="J45690" t="str">
        <f t="shared" si="964"/>
        <v/>
      </c>
    </row>
    <row r="45691" spans="10:10" x14ac:dyDescent="0.25">
      <c r="J45691" t="str">
        <f t="shared" si="964"/>
        <v/>
      </c>
    </row>
    <row r="45692" spans="10:10" x14ac:dyDescent="0.25">
      <c r="J45692" t="str">
        <f t="shared" si="964"/>
        <v/>
      </c>
    </row>
    <row r="45693" spans="10:10" x14ac:dyDescent="0.25">
      <c r="J45693" t="str">
        <f t="shared" si="964"/>
        <v/>
      </c>
    </row>
    <row r="45694" spans="10:10" x14ac:dyDescent="0.25">
      <c r="J45694" t="str">
        <f t="shared" si="964"/>
        <v/>
      </c>
    </row>
    <row r="45695" spans="10:10" x14ac:dyDescent="0.25">
      <c r="J45695" t="str">
        <f t="shared" si="964"/>
        <v/>
      </c>
    </row>
    <row r="45696" spans="10:10" x14ac:dyDescent="0.25">
      <c r="J45696" t="str">
        <f t="shared" si="964"/>
        <v/>
      </c>
    </row>
    <row r="45697" spans="10:10" x14ac:dyDescent="0.25">
      <c r="J45697" t="str">
        <f t="shared" si="964"/>
        <v/>
      </c>
    </row>
    <row r="45698" spans="10:10" x14ac:dyDescent="0.25">
      <c r="J45698" t="str">
        <f t="shared" si="964"/>
        <v/>
      </c>
    </row>
    <row r="45699" spans="10:10" x14ac:dyDescent="0.25">
      <c r="J45699" t="str">
        <f t="shared" ref="J45699:J45762" si="965">B45699&amp;C45699&amp;E45699&amp;IF(C45699="Skog",F45699&amp;G45699,"")</f>
        <v/>
      </c>
    </row>
    <row r="45700" spans="10:10" x14ac:dyDescent="0.25">
      <c r="J45700" t="str">
        <f t="shared" si="965"/>
        <v/>
      </c>
    </row>
    <row r="45701" spans="10:10" x14ac:dyDescent="0.25">
      <c r="J45701" t="str">
        <f t="shared" si="965"/>
        <v/>
      </c>
    </row>
    <row r="45702" spans="10:10" x14ac:dyDescent="0.25">
      <c r="J45702" t="str">
        <f t="shared" si="965"/>
        <v/>
      </c>
    </row>
    <row r="45703" spans="10:10" x14ac:dyDescent="0.25">
      <c r="J45703" t="str">
        <f t="shared" si="965"/>
        <v/>
      </c>
    </row>
    <row r="45704" spans="10:10" x14ac:dyDescent="0.25">
      <c r="J45704" t="str">
        <f t="shared" si="965"/>
        <v/>
      </c>
    </row>
    <row r="45705" spans="10:10" x14ac:dyDescent="0.25">
      <c r="J45705" t="str">
        <f t="shared" si="965"/>
        <v/>
      </c>
    </row>
    <row r="45706" spans="10:10" x14ac:dyDescent="0.25">
      <c r="J45706" t="str">
        <f t="shared" si="965"/>
        <v/>
      </c>
    </row>
    <row r="45707" spans="10:10" x14ac:dyDescent="0.25">
      <c r="J45707" t="str">
        <f t="shared" si="965"/>
        <v/>
      </c>
    </row>
    <row r="45708" spans="10:10" x14ac:dyDescent="0.25">
      <c r="J45708" t="str">
        <f t="shared" si="965"/>
        <v/>
      </c>
    </row>
    <row r="45709" spans="10:10" x14ac:dyDescent="0.25">
      <c r="J45709" t="str">
        <f t="shared" si="965"/>
        <v/>
      </c>
    </row>
    <row r="45710" spans="10:10" x14ac:dyDescent="0.25">
      <c r="J45710" t="str">
        <f t="shared" si="965"/>
        <v/>
      </c>
    </row>
    <row r="45711" spans="10:10" x14ac:dyDescent="0.25">
      <c r="J45711" t="str">
        <f t="shared" si="965"/>
        <v/>
      </c>
    </row>
    <row r="45712" spans="10:10" x14ac:dyDescent="0.25">
      <c r="J45712" t="str">
        <f t="shared" si="965"/>
        <v/>
      </c>
    </row>
    <row r="45713" spans="10:10" x14ac:dyDescent="0.25">
      <c r="J45713" t="str">
        <f t="shared" si="965"/>
        <v/>
      </c>
    </row>
    <row r="45714" spans="10:10" x14ac:dyDescent="0.25">
      <c r="J45714" t="str">
        <f t="shared" si="965"/>
        <v/>
      </c>
    </row>
    <row r="45715" spans="10:10" x14ac:dyDescent="0.25">
      <c r="J45715" t="str">
        <f t="shared" si="965"/>
        <v/>
      </c>
    </row>
    <row r="45716" spans="10:10" x14ac:dyDescent="0.25">
      <c r="J45716" t="str">
        <f t="shared" si="965"/>
        <v/>
      </c>
    </row>
    <row r="45717" spans="10:10" x14ac:dyDescent="0.25">
      <c r="J45717" t="str">
        <f t="shared" si="965"/>
        <v/>
      </c>
    </row>
    <row r="45718" spans="10:10" x14ac:dyDescent="0.25">
      <c r="J45718" t="str">
        <f t="shared" si="965"/>
        <v/>
      </c>
    </row>
    <row r="45719" spans="10:10" x14ac:dyDescent="0.25">
      <c r="J45719" t="str">
        <f t="shared" si="965"/>
        <v/>
      </c>
    </row>
    <row r="45720" spans="10:10" x14ac:dyDescent="0.25">
      <c r="J45720" t="str">
        <f t="shared" si="965"/>
        <v/>
      </c>
    </row>
    <row r="45721" spans="10:10" x14ac:dyDescent="0.25">
      <c r="J45721" t="str">
        <f t="shared" si="965"/>
        <v/>
      </c>
    </row>
    <row r="45722" spans="10:10" x14ac:dyDescent="0.25">
      <c r="J45722" t="str">
        <f t="shared" si="965"/>
        <v/>
      </c>
    </row>
    <row r="45723" spans="10:10" x14ac:dyDescent="0.25">
      <c r="J45723" t="str">
        <f t="shared" si="965"/>
        <v/>
      </c>
    </row>
    <row r="45724" spans="10:10" x14ac:dyDescent="0.25">
      <c r="J45724" t="str">
        <f t="shared" si="965"/>
        <v/>
      </c>
    </row>
    <row r="45725" spans="10:10" x14ac:dyDescent="0.25">
      <c r="J45725" t="str">
        <f t="shared" si="965"/>
        <v/>
      </c>
    </row>
    <row r="45726" spans="10:10" x14ac:dyDescent="0.25">
      <c r="J45726" t="str">
        <f t="shared" si="965"/>
        <v/>
      </c>
    </row>
    <row r="45727" spans="10:10" x14ac:dyDescent="0.25">
      <c r="J45727" t="str">
        <f t="shared" si="965"/>
        <v/>
      </c>
    </row>
    <row r="45728" spans="10:10" x14ac:dyDescent="0.25">
      <c r="J45728" t="str">
        <f t="shared" si="965"/>
        <v/>
      </c>
    </row>
    <row r="45729" spans="10:10" x14ac:dyDescent="0.25">
      <c r="J45729" t="str">
        <f t="shared" si="965"/>
        <v/>
      </c>
    </row>
    <row r="45730" spans="10:10" x14ac:dyDescent="0.25">
      <c r="J45730" t="str">
        <f t="shared" si="965"/>
        <v/>
      </c>
    </row>
    <row r="45731" spans="10:10" x14ac:dyDescent="0.25">
      <c r="J45731" t="str">
        <f t="shared" si="965"/>
        <v/>
      </c>
    </row>
    <row r="45732" spans="10:10" x14ac:dyDescent="0.25">
      <c r="J45732" t="str">
        <f t="shared" si="965"/>
        <v/>
      </c>
    </row>
    <row r="45733" spans="10:10" x14ac:dyDescent="0.25">
      <c r="J45733" t="str">
        <f t="shared" si="965"/>
        <v/>
      </c>
    </row>
    <row r="45734" spans="10:10" x14ac:dyDescent="0.25">
      <c r="J45734" t="str">
        <f t="shared" si="965"/>
        <v/>
      </c>
    </row>
    <row r="45735" spans="10:10" x14ac:dyDescent="0.25">
      <c r="J45735" t="str">
        <f t="shared" si="965"/>
        <v/>
      </c>
    </row>
    <row r="45736" spans="10:10" x14ac:dyDescent="0.25">
      <c r="J45736" t="str">
        <f t="shared" si="965"/>
        <v/>
      </c>
    </row>
    <row r="45737" spans="10:10" x14ac:dyDescent="0.25">
      <c r="J45737" t="str">
        <f t="shared" si="965"/>
        <v/>
      </c>
    </row>
    <row r="45738" spans="10:10" x14ac:dyDescent="0.25">
      <c r="J45738" t="str">
        <f t="shared" si="965"/>
        <v/>
      </c>
    </row>
    <row r="45739" spans="10:10" x14ac:dyDescent="0.25">
      <c r="J45739" t="str">
        <f t="shared" si="965"/>
        <v/>
      </c>
    </row>
    <row r="45740" spans="10:10" x14ac:dyDescent="0.25">
      <c r="J45740" t="str">
        <f t="shared" si="965"/>
        <v/>
      </c>
    </row>
    <row r="45741" spans="10:10" x14ac:dyDescent="0.25">
      <c r="J45741" t="str">
        <f t="shared" si="965"/>
        <v/>
      </c>
    </row>
    <row r="45742" spans="10:10" x14ac:dyDescent="0.25">
      <c r="J45742" t="str">
        <f t="shared" si="965"/>
        <v/>
      </c>
    </row>
    <row r="45743" spans="10:10" x14ac:dyDescent="0.25">
      <c r="J45743" t="str">
        <f t="shared" si="965"/>
        <v/>
      </c>
    </row>
    <row r="45744" spans="10:10" x14ac:dyDescent="0.25">
      <c r="J45744" t="str">
        <f t="shared" si="965"/>
        <v/>
      </c>
    </row>
    <row r="45745" spans="10:10" x14ac:dyDescent="0.25">
      <c r="J45745" t="str">
        <f t="shared" si="965"/>
        <v/>
      </c>
    </row>
    <row r="45746" spans="10:10" x14ac:dyDescent="0.25">
      <c r="J45746" t="str">
        <f t="shared" si="965"/>
        <v/>
      </c>
    </row>
    <row r="45747" spans="10:10" x14ac:dyDescent="0.25">
      <c r="J45747" t="str">
        <f t="shared" si="965"/>
        <v/>
      </c>
    </row>
    <row r="45748" spans="10:10" x14ac:dyDescent="0.25">
      <c r="J45748" t="str">
        <f t="shared" si="965"/>
        <v/>
      </c>
    </row>
    <row r="45749" spans="10:10" x14ac:dyDescent="0.25">
      <c r="J45749" t="str">
        <f t="shared" si="965"/>
        <v/>
      </c>
    </row>
    <row r="45750" spans="10:10" x14ac:dyDescent="0.25">
      <c r="J45750" t="str">
        <f t="shared" si="965"/>
        <v/>
      </c>
    </row>
    <row r="45751" spans="10:10" x14ac:dyDescent="0.25">
      <c r="J45751" t="str">
        <f t="shared" si="965"/>
        <v/>
      </c>
    </row>
    <row r="45752" spans="10:10" x14ac:dyDescent="0.25">
      <c r="J45752" t="str">
        <f t="shared" si="965"/>
        <v/>
      </c>
    </row>
    <row r="45753" spans="10:10" x14ac:dyDescent="0.25">
      <c r="J45753" t="str">
        <f t="shared" si="965"/>
        <v/>
      </c>
    </row>
    <row r="45754" spans="10:10" x14ac:dyDescent="0.25">
      <c r="J45754" t="str">
        <f t="shared" si="965"/>
        <v/>
      </c>
    </row>
    <row r="45755" spans="10:10" x14ac:dyDescent="0.25">
      <c r="J45755" t="str">
        <f t="shared" si="965"/>
        <v/>
      </c>
    </row>
    <row r="45756" spans="10:10" x14ac:dyDescent="0.25">
      <c r="J45756" t="str">
        <f t="shared" si="965"/>
        <v/>
      </c>
    </row>
    <row r="45757" spans="10:10" x14ac:dyDescent="0.25">
      <c r="J45757" t="str">
        <f t="shared" si="965"/>
        <v/>
      </c>
    </row>
    <row r="45758" spans="10:10" x14ac:dyDescent="0.25">
      <c r="J45758" t="str">
        <f t="shared" si="965"/>
        <v/>
      </c>
    </row>
    <row r="45759" spans="10:10" x14ac:dyDescent="0.25">
      <c r="J45759" t="str">
        <f t="shared" si="965"/>
        <v/>
      </c>
    </row>
    <row r="45760" spans="10:10" x14ac:dyDescent="0.25">
      <c r="J45760" t="str">
        <f t="shared" si="965"/>
        <v/>
      </c>
    </row>
    <row r="45761" spans="10:10" x14ac:dyDescent="0.25">
      <c r="J45761" t="str">
        <f t="shared" si="965"/>
        <v/>
      </c>
    </row>
    <row r="45762" spans="10:10" x14ac:dyDescent="0.25">
      <c r="J45762" t="str">
        <f t="shared" si="965"/>
        <v/>
      </c>
    </row>
    <row r="45763" spans="10:10" x14ac:dyDescent="0.25">
      <c r="J45763" t="str">
        <f t="shared" ref="J45763:J45826" si="966">B45763&amp;C45763&amp;E45763&amp;IF(C45763="Skog",F45763&amp;G45763,"")</f>
        <v/>
      </c>
    </row>
    <row r="45764" spans="10:10" x14ac:dyDescent="0.25">
      <c r="J45764" t="str">
        <f t="shared" si="966"/>
        <v/>
      </c>
    </row>
    <row r="45765" spans="10:10" x14ac:dyDescent="0.25">
      <c r="J45765" t="str">
        <f t="shared" si="966"/>
        <v/>
      </c>
    </row>
    <row r="45766" spans="10:10" x14ac:dyDescent="0.25">
      <c r="J45766" t="str">
        <f t="shared" si="966"/>
        <v/>
      </c>
    </row>
    <row r="45767" spans="10:10" x14ac:dyDescent="0.25">
      <c r="J45767" t="str">
        <f t="shared" si="966"/>
        <v/>
      </c>
    </row>
    <row r="45768" spans="10:10" x14ac:dyDescent="0.25">
      <c r="J45768" t="str">
        <f t="shared" si="966"/>
        <v/>
      </c>
    </row>
    <row r="45769" spans="10:10" x14ac:dyDescent="0.25">
      <c r="J45769" t="str">
        <f t="shared" si="966"/>
        <v/>
      </c>
    </row>
    <row r="45770" spans="10:10" x14ac:dyDescent="0.25">
      <c r="J45770" t="str">
        <f t="shared" si="966"/>
        <v/>
      </c>
    </row>
    <row r="45771" spans="10:10" x14ac:dyDescent="0.25">
      <c r="J45771" t="str">
        <f t="shared" si="966"/>
        <v/>
      </c>
    </row>
    <row r="45772" spans="10:10" x14ac:dyDescent="0.25">
      <c r="J45772" t="str">
        <f t="shared" si="966"/>
        <v/>
      </c>
    </row>
    <row r="45773" spans="10:10" x14ac:dyDescent="0.25">
      <c r="J45773" t="str">
        <f t="shared" si="966"/>
        <v/>
      </c>
    </row>
    <row r="45774" spans="10:10" x14ac:dyDescent="0.25">
      <c r="J45774" t="str">
        <f t="shared" si="966"/>
        <v/>
      </c>
    </row>
    <row r="45775" spans="10:10" x14ac:dyDescent="0.25">
      <c r="J45775" t="str">
        <f t="shared" si="966"/>
        <v/>
      </c>
    </row>
    <row r="45776" spans="10:10" x14ac:dyDescent="0.25">
      <c r="J45776" t="str">
        <f t="shared" si="966"/>
        <v/>
      </c>
    </row>
    <row r="45777" spans="10:10" x14ac:dyDescent="0.25">
      <c r="J45777" t="str">
        <f t="shared" si="966"/>
        <v/>
      </c>
    </row>
    <row r="45778" spans="10:10" x14ac:dyDescent="0.25">
      <c r="J45778" t="str">
        <f t="shared" si="966"/>
        <v/>
      </c>
    </row>
    <row r="45779" spans="10:10" x14ac:dyDescent="0.25">
      <c r="J45779" t="str">
        <f t="shared" si="966"/>
        <v/>
      </c>
    </row>
    <row r="45780" spans="10:10" x14ac:dyDescent="0.25">
      <c r="J45780" t="str">
        <f t="shared" si="966"/>
        <v/>
      </c>
    </row>
    <row r="45781" spans="10:10" x14ac:dyDescent="0.25">
      <c r="J45781" t="str">
        <f t="shared" si="966"/>
        <v/>
      </c>
    </row>
    <row r="45782" spans="10:10" x14ac:dyDescent="0.25">
      <c r="J45782" t="str">
        <f t="shared" si="966"/>
        <v/>
      </c>
    </row>
    <row r="45783" spans="10:10" x14ac:dyDescent="0.25">
      <c r="J45783" t="str">
        <f t="shared" si="966"/>
        <v/>
      </c>
    </row>
    <row r="45784" spans="10:10" x14ac:dyDescent="0.25">
      <c r="J45784" t="str">
        <f t="shared" si="966"/>
        <v/>
      </c>
    </row>
    <row r="45785" spans="10:10" x14ac:dyDescent="0.25">
      <c r="J45785" t="str">
        <f t="shared" si="966"/>
        <v/>
      </c>
    </row>
    <row r="45786" spans="10:10" x14ac:dyDescent="0.25">
      <c r="J45786" t="str">
        <f t="shared" si="966"/>
        <v/>
      </c>
    </row>
    <row r="45787" spans="10:10" x14ac:dyDescent="0.25">
      <c r="J45787" t="str">
        <f t="shared" si="966"/>
        <v/>
      </c>
    </row>
    <row r="45788" spans="10:10" x14ac:dyDescent="0.25">
      <c r="J45788" t="str">
        <f t="shared" si="966"/>
        <v/>
      </c>
    </row>
    <row r="45789" spans="10:10" x14ac:dyDescent="0.25">
      <c r="J45789" t="str">
        <f t="shared" si="966"/>
        <v/>
      </c>
    </row>
    <row r="45790" spans="10:10" x14ac:dyDescent="0.25">
      <c r="J45790" t="str">
        <f t="shared" si="966"/>
        <v/>
      </c>
    </row>
    <row r="45791" spans="10:10" x14ac:dyDescent="0.25">
      <c r="J45791" t="str">
        <f t="shared" si="966"/>
        <v/>
      </c>
    </row>
    <row r="45792" spans="10:10" x14ac:dyDescent="0.25">
      <c r="J45792" t="str">
        <f t="shared" si="966"/>
        <v/>
      </c>
    </row>
    <row r="45793" spans="10:10" x14ac:dyDescent="0.25">
      <c r="J45793" t="str">
        <f t="shared" si="966"/>
        <v/>
      </c>
    </row>
    <row r="45794" spans="10:10" x14ac:dyDescent="0.25">
      <c r="J45794" t="str">
        <f t="shared" si="966"/>
        <v/>
      </c>
    </row>
    <row r="45795" spans="10:10" x14ac:dyDescent="0.25">
      <c r="J45795" t="str">
        <f t="shared" si="966"/>
        <v/>
      </c>
    </row>
    <row r="45796" spans="10:10" x14ac:dyDescent="0.25">
      <c r="J45796" t="str">
        <f t="shared" si="966"/>
        <v/>
      </c>
    </row>
    <row r="45797" spans="10:10" x14ac:dyDescent="0.25">
      <c r="J45797" t="str">
        <f t="shared" si="966"/>
        <v/>
      </c>
    </row>
    <row r="45798" spans="10:10" x14ac:dyDescent="0.25">
      <c r="J45798" t="str">
        <f t="shared" si="966"/>
        <v/>
      </c>
    </row>
    <row r="45799" spans="10:10" x14ac:dyDescent="0.25">
      <c r="J45799" t="str">
        <f t="shared" si="966"/>
        <v/>
      </c>
    </row>
    <row r="45800" spans="10:10" x14ac:dyDescent="0.25">
      <c r="J45800" t="str">
        <f t="shared" si="966"/>
        <v/>
      </c>
    </row>
    <row r="45801" spans="10:10" x14ac:dyDescent="0.25">
      <c r="J45801" t="str">
        <f t="shared" si="966"/>
        <v/>
      </c>
    </row>
    <row r="45802" spans="10:10" x14ac:dyDescent="0.25">
      <c r="J45802" t="str">
        <f t="shared" si="966"/>
        <v/>
      </c>
    </row>
    <row r="45803" spans="10:10" x14ac:dyDescent="0.25">
      <c r="J45803" t="str">
        <f t="shared" si="966"/>
        <v/>
      </c>
    </row>
    <row r="45804" spans="10:10" x14ac:dyDescent="0.25">
      <c r="J45804" t="str">
        <f t="shared" si="966"/>
        <v/>
      </c>
    </row>
    <row r="45805" spans="10:10" x14ac:dyDescent="0.25">
      <c r="J45805" t="str">
        <f t="shared" si="966"/>
        <v/>
      </c>
    </row>
    <row r="45806" spans="10:10" x14ac:dyDescent="0.25">
      <c r="J45806" t="str">
        <f t="shared" si="966"/>
        <v/>
      </c>
    </row>
    <row r="45807" spans="10:10" x14ac:dyDescent="0.25">
      <c r="J45807" t="str">
        <f t="shared" si="966"/>
        <v/>
      </c>
    </row>
    <row r="45808" spans="10:10" x14ac:dyDescent="0.25">
      <c r="J45808" t="str">
        <f t="shared" si="966"/>
        <v/>
      </c>
    </row>
    <row r="45809" spans="10:10" x14ac:dyDescent="0.25">
      <c r="J45809" t="str">
        <f t="shared" si="966"/>
        <v/>
      </c>
    </row>
    <row r="45810" spans="10:10" x14ac:dyDescent="0.25">
      <c r="J45810" t="str">
        <f t="shared" si="966"/>
        <v/>
      </c>
    </row>
    <row r="45811" spans="10:10" x14ac:dyDescent="0.25">
      <c r="J45811" t="str">
        <f t="shared" si="966"/>
        <v/>
      </c>
    </row>
    <row r="45812" spans="10:10" x14ac:dyDescent="0.25">
      <c r="J45812" t="str">
        <f t="shared" si="966"/>
        <v/>
      </c>
    </row>
    <row r="45813" spans="10:10" x14ac:dyDescent="0.25">
      <c r="J45813" t="str">
        <f t="shared" si="966"/>
        <v/>
      </c>
    </row>
    <row r="45814" spans="10:10" x14ac:dyDescent="0.25">
      <c r="J45814" t="str">
        <f t="shared" si="966"/>
        <v/>
      </c>
    </row>
    <row r="45815" spans="10:10" x14ac:dyDescent="0.25">
      <c r="J45815" t="str">
        <f t="shared" si="966"/>
        <v/>
      </c>
    </row>
    <row r="45816" spans="10:10" x14ac:dyDescent="0.25">
      <c r="J45816" t="str">
        <f t="shared" si="966"/>
        <v/>
      </c>
    </row>
    <row r="45817" spans="10:10" x14ac:dyDescent="0.25">
      <c r="J45817" t="str">
        <f t="shared" si="966"/>
        <v/>
      </c>
    </row>
    <row r="45818" spans="10:10" x14ac:dyDescent="0.25">
      <c r="J45818" t="str">
        <f t="shared" si="966"/>
        <v/>
      </c>
    </row>
    <row r="45819" spans="10:10" x14ac:dyDescent="0.25">
      <c r="J45819" t="str">
        <f t="shared" si="966"/>
        <v/>
      </c>
    </row>
    <row r="45820" spans="10:10" x14ac:dyDescent="0.25">
      <c r="J45820" t="str">
        <f t="shared" si="966"/>
        <v/>
      </c>
    </row>
    <row r="45821" spans="10:10" x14ac:dyDescent="0.25">
      <c r="J45821" t="str">
        <f t="shared" si="966"/>
        <v/>
      </c>
    </row>
    <row r="45822" spans="10:10" x14ac:dyDescent="0.25">
      <c r="J45822" t="str">
        <f t="shared" si="966"/>
        <v/>
      </c>
    </row>
    <row r="45823" spans="10:10" x14ac:dyDescent="0.25">
      <c r="J45823" t="str">
        <f t="shared" si="966"/>
        <v/>
      </c>
    </row>
    <row r="45824" spans="10:10" x14ac:dyDescent="0.25">
      <c r="J45824" t="str">
        <f t="shared" si="966"/>
        <v/>
      </c>
    </row>
    <row r="45825" spans="10:10" x14ac:dyDescent="0.25">
      <c r="J45825" t="str">
        <f t="shared" si="966"/>
        <v/>
      </c>
    </row>
    <row r="45826" spans="10:10" x14ac:dyDescent="0.25">
      <c r="J45826" t="str">
        <f t="shared" si="966"/>
        <v/>
      </c>
    </row>
    <row r="45827" spans="10:10" x14ac:dyDescent="0.25">
      <c r="J45827" t="str">
        <f t="shared" ref="J45827:J45848" si="967">B45827&amp;C45827&amp;E45827&amp;IF(C45827="Skog",F45827&amp;G45827,"")</f>
        <v/>
      </c>
    </row>
    <row r="45828" spans="10:10" x14ac:dyDescent="0.25">
      <c r="J45828" t="str">
        <f t="shared" si="967"/>
        <v/>
      </c>
    </row>
    <row r="45829" spans="10:10" x14ac:dyDescent="0.25">
      <c r="J45829" t="str">
        <f t="shared" si="967"/>
        <v/>
      </c>
    </row>
    <row r="45830" spans="10:10" x14ac:dyDescent="0.25">
      <c r="J45830" t="str">
        <f t="shared" si="967"/>
        <v/>
      </c>
    </row>
    <row r="45831" spans="10:10" x14ac:dyDescent="0.25">
      <c r="J45831" t="str">
        <f t="shared" si="967"/>
        <v/>
      </c>
    </row>
    <row r="45832" spans="10:10" x14ac:dyDescent="0.25">
      <c r="J45832" t="str">
        <f t="shared" si="967"/>
        <v/>
      </c>
    </row>
    <row r="45833" spans="10:10" x14ac:dyDescent="0.25">
      <c r="J45833" t="str">
        <f t="shared" si="967"/>
        <v/>
      </c>
    </row>
    <row r="45834" spans="10:10" x14ac:dyDescent="0.25">
      <c r="J45834" t="str">
        <f t="shared" si="967"/>
        <v/>
      </c>
    </row>
    <row r="45835" spans="10:10" x14ac:dyDescent="0.25">
      <c r="J45835" t="str">
        <f t="shared" si="967"/>
        <v/>
      </c>
    </row>
    <row r="45836" spans="10:10" x14ac:dyDescent="0.25">
      <c r="J45836" t="str">
        <f t="shared" si="967"/>
        <v/>
      </c>
    </row>
    <row r="45837" spans="10:10" x14ac:dyDescent="0.25">
      <c r="J45837" t="str">
        <f t="shared" si="967"/>
        <v/>
      </c>
    </row>
    <row r="45838" spans="10:10" x14ac:dyDescent="0.25">
      <c r="J45838" t="str">
        <f t="shared" si="967"/>
        <v/>
      </c>
    </row>
    <row r="45839" spans="10:10" x14ac:dyDescent="0.25">
      <c r="J45839" t="str">
        <f t="shared" si="967"/>
        <v/>
      </c>
    </row>
    <row r="45840" spans="10:10" x14ac:dyDescent="0.25">
      <c r="J45840" t="str">
        <f t="shared" si="967"/>
        <v/>
      </c>
    </row>
    <row r="45841" spans="10:10" x14ac:dyDescent="0.25">
      <c r="J45841" t="str">
        <f t="shared" si="967"/>
        <v/>
      </c>
    </row>
    <row r="45842" spans="10:10" x14ac:dyDescent="0.25">
      <c r="J45842" t="str">
        <f t="shared" si="967"/>
        <v/>
      </c>
    </row>
    <row r="45843" spans="10:10" x14ac:dyDescent="0.25">
      <c r="J45843" t="str">
        <f t="shared" si="967"/>
        <v/>
      </c>
    </row>
    <row r="45844" spans="10:10" x14ac:dyDescent="0.25">
      <c r="J45844" t="str">
        <f t="shared" si="967"/>
        <v/>
      </c>
    </row>
    <row r="45845" spans="10:10" x14ac:dyDescent="0.25">
      <c r="J45845" t="str">
        <f t="shared" si="967"/>
        <v/>
      </c>
    </row>
    <row r="45846" spans="10:10" x14ac:dyDescent="0.25">
      <c r="J45846" t="str">
        <f t="shared" si="967"/>
        <v/>
      </c>
    </row>
    <row r="45847" spans="10:10" x14ac:dyDescent="0.25">
      <c r="J45847" t="str">
        <f t="shared" si="967"/>
        <v/>
      </c>
    </row>
    <row r="45848" spans="10:10" x14ac:dyDescent="0.25">
      <c r="J45848" t="str">
        <f t="shared" si="967"/>
        <v/>
      </c>
    </row>
  </sheetData>
  <sheetProtection algorithmName="SHA-512" hashValue="ugJgj8RRw9LyyoTZLKeFeaPXCp4LRgBcsarjGm20/J7TZzEXyHQf1dv3ewTI9/Cq5DqcQDbERqSor6Z6fpT4MA==" saltValue="7jdfyX7Xl9dOne4K4yWPRg==" spinCount="100000" sheet="1" objects="1" scenarios="1"/>
  <autoFilter ref="A1:N45848" xr:uid="{7A45BD23-829B-4784-8ACA-C53E859AA9B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7D799-7E4C-4666-B83B-D05016616BD5}">
  <dimension ref="A1:L426"/>
  <sheetViews>
    <sheetView workbookViewId="0">
      <selection activeCell="B29" sqref="B29"/>
    </sheetView>
  </sheetViews>
  <sheetFormatPr baseColWidth="10" defaultColWidth="10.5703125" defaultRowHeight="15" x14ac:dyDescent="0.25"/>
  <cols>
    <col min="1" max="1" width="22.5703125" bestFit="1" customWidth="1"/>
    <col min="2" max="2" width="25.5703125" bestFit="1" customWidth="1"/>
    <col min="3" max="3" width="21.5703125" bestFit="1" customWidth="1"/>
    <col min="4" max="4" width="22.5703125" bestFit="1" customWidth="1"/>
    <col min="5" max="5" width="19.5703125" bestFit="1" customWidth="1"/>
    <col min="6" max="6" width="22.5703125" bestFit="1" customWidth="1"/>
    <col min="7" max="7" width="21.5703125" bestFit="1" customWidth="1"/>
    <col min="8" max="8" width="19.5703125" bestFit="1" customWidth="1"/>
  </cols>
  <sheetData>
    <row r="1" spans="1:12" x14ac:dyDescent="0.25">
      <c r="A1" t="s">
        <v>1015</v>
      </c>
      <c r="B1" t="s">
        <v>588</v>
      </c>
      <c r="C1" t="s">
        <v>1016</v>
      </c>
      <c r="D1" t="s">
        <v>1017</v>
      </c>
      <c r="E1" t="s">
        <v>1018</v>
      </c>
      <c r="F1" t="s">
        <v>1017</v>
      </c>
      <c r="G1" t="s">
        <v>1016</v>
      </c>
      <c r="H1" t="s">
        <v>1018</v>
      </c>
      <c r="J1" s="26" t="s">
        <v>202</v>
      </c>
      <c r="K1" s="23" t="s">
        <v>203</v>
      </c>
      <c r="L1" s="26" t="s">
        <v>204</v>
      </c>
    </row>
    <row r="2" spans="1:12" x14ac:dyDescent="0.25">
      <c r="A2" t="s">
        <v>300</v>
      </c>
      <c r="B2">
        <v>101</v>
      </c>
      <c r="C2">
        <v>3001</v>
      </c>
      <c r="D2" t="s">
        <v>300</v>
      </c>
      <c r="E2" t="s">
        <v>302</v>
      </c>
      <c r="F2" t="s">
        <v>300</v>
      </c>
      <c r="G2">
        <v>3001</v>
      </c>
      <c r="H2" t="s">
        <v>302</v>
      </c>
      <c r="J2" s="26"/>
      <c r="K2" s="23"/>
      <c r="L2" s="26"/>
    </row>
    <row r="3" spans="1:12" x14ac:dyDescent="0.25">
      <c r="A3" t="s">
        <v>303</v>
      </c>
      <c r="B3">
        <v>104</v>
      </c>
      <c r="C3">
        <v>3002</v>
      </c>
      <c r="D3" t="s">
        <v>303</v>
      </c>
      <c r="E3" t="s">
        <v>302</v>
      </c>
      <c r="F3" t="s">
        <v>303</v>
      </c>
      <c r="G3">
        <v>3002</v>
      </c>
      <c r="H3" t="s">
        <v>302</v>
      </c>
    </row>
    <row r="4" spans="1:12" x14ac:dyDescent="0.25">
      <c r="A4" t="s">
        <v>304</v>
      </c>
      <c r="B4">
        <v>105</v>
      </c>
      <c r="C4">
        <v>3003</v>
      </c>
      <c r="D4" t="s">
        <v>304</v>
      </c>
      <c r="E4" t="s">
        <v>302</v>
      </c>
      <c r="F4" t="s">
        <v>304</v>
      </c>
      <c r="G4">
        <v>3003</v>
      </c>
      <c r="H4" t="s">
        <v>302</v>
      </c>
    </row>
    <row r="5" spans="1:12" x14ac:dyDescent="0.25">
      <c r="A5" t="s">
        <v>305</v>
      </c>
      <c r="B5">
        <v>106</v>
      </c>
      <c r="C5">
        <v>3004</v>
      </c>
      <c r="D5" t="s">
        <v>305</v>
      </c>
      <c r="E5" t="s">
        <v>302</v>
      </c>
      <c r="F5" t="s">
        <v>305</v>
      </c>
      <c r="G5">
        <v>3004</v>
      </c>
      <c r="H5" t="s">
        <v>302</v>
      </c>
    </row>
    <row r="6" spans="1:12" x14ac:dyDescent="0.25">
      <c r="A6" t="s">
        <v>309</v>
      </c>
      <c r="B6">
        <v>111</v>
      </c>
      <c r="C6">
        <v>3011</v>
      </c>
      <c r="D6" t="s">
        <v>309</v>
      </c>
      <c r="E6" t="s">
        <v>302</v>
      </c>
      <c r="F6" t="s">
        <v>309</v>
      </c>
      <c r="G6">
        <v>3011</v>
      </c>
      <c r="H6" t="s">
        <v>302</v>
      </c>
    </row>
    <row r="7" spans="1:12" x14ac:dyDescent="0.25">
      <c r="A7" t="s">
        <v>310</v>
      </c>
      <c r="B7">
        <v>118</v>
      </c>
      <c r="C7">
        <v>3012</v>
      </c>
      <c r="D7" t="s">
        <v>310</v>
      </c>
      <c r="E7" t="s">
        <v>302</v>
      </c>
      <c r="F7" t="s">
        <v>310</v>
      </c>
      <c r="G7">
        <v>3012</v>
      </c>
      <c r="H7" t="s">
        <v>302</v>
      </c>
    </row>
    <row r="8" spans="1:12" x14ac:dyDescent="0.25">
      <c r="A8" t="s">
        <v>311</v>
      </c>
      <c r="B8">
        <v>119</v>
      </c>
      <c r="C8">
        <v>3013</v>
      </c>
      <c r="D8" t="s">
        <v>311</v>
      </c>
      <c r="E8" t="s">
        <v>302</v>
      </c>
      <c r="F8" t="s">
        <v>311</v>
      </c>
      <c r="G8">
        <v>3013</v>
      </c>
      <c r="H8" t="s">
        <v>302</v>
      </c>
    </row>
    <row r="9" spans="1:12" x14ac:dyDescent="0.25">
      <c r="A9" t="s">
        <v>1019</v>
      </c>
      <c r="B9">
        <v>121</v>
      </c>
      <c r="C9">
        <v>3026</v>
      </c>
      <c r="D9" t="s">
        <v>324</v>
      </c>
      <c r="E9" t="s">
        <v>302</v>
      </c>
      <c r="F9" t="s">
        <v>324</v>
      </c>
      <c r="G9">
        <v>3026</v>
      </c>
      <c r="H9" t="s">
        <v>302</v>
      </c>
    </row>
    <row r="10" spans="1:12" x14ac:dyDescent="0.25">
      <c r="A10" t="s">
        <v>1020</v>
      </c>
      <c r="B10">
        <v>122</v>
      </c>
      <c r="C10">
        <v>3014</v>
      </c>
      <c r="D10" t="s">
        <v>312</v>
      </c>
      <c r="E10" t="s">
        <v>302</v>
      </c>
      <c r="F10" t="s">
        <v>312</v>
      </c>
      <c r="G10">
        <v>3014</v>
      </c>
      <c r="H10" t="s">
        <v>302</v>
      </c>
    </row>
    <row r="11" spans="1:12" x14ac:dyDescent="0.25">
      <c r="A11" t="s">
        <v>1021</v>
      </c>
      <c r="B11">
        <v>123</v>
      </c>
      <c r="C11">
        <v>3014</v>
      </c>
      <c r="D11" t="s">
        <v>312</v>
      </c>
      <c r="E11" t="s">
        <v>302</v>
      </c>
      <c r="F11" t="s">
        <v>312</v>
      </c>
      <c r="G11">
        <v>3014</v>
      </c>
      <c r="H11" t="s">
        <v>302</v>
      </c>
    </row>
    <row r="12" spans="1:12" x14ac:dyDescent="0.25">
      <c r="A12" t="s">
        <v>1022</v>
      </c>
      <c r="B12">
        <v>124</v>
      </c>
      <c r="C12">
        <v>3014</v>
      </c>
      <c r="D12" t="s">
        <v>312</v>
      </c>
      <c r="E12" t="s">
        <v>302</v>
      </c>
      <c r="F12" t="s">
        <v>312</v>
      </c>
      <c r="G12">
        <v>3014</v>
      </c>
      <c r="H12" t="s">
        <v>302</v>
      </c>
    </row>
    <row r="13" spans="1:12" x14ac:dyDescent="0.25">
      <c r="A13" t="s">
        <v>1023</v>
      </c>
      <c r="B13">
        <v>125</v>
      </c>
      <c r="C13">
        <v>3014</v>
      </c>
      <c r="D13" t="s">
        <v>312</v>
      </c>
      <c r="E13" t="s">
        <v>302</v>
      </c>
      <c r="F13" t="s">
        <v>312</v>
      </c>
      <c r="G13">
        <v>3014</v>
      </c>
      <c r="H13" t="s">
        <v>302</v>
      </c>
    </row>
    <row r="14" spans="1:12" x14ac:dyDescent="0.25">
      <c r="A14" t="s">
        <v>313</v>
      </c>
      <c r="B14">
        <v>127</v>
      </c>
      <c r="C14">
        <v>3015</v>
      </c>
      <c r="D14" t="s">
        <v>313</v>
      </c>
      <c r="E14" t="s">
        <v>302</v>
      </c>
      <c r="F14" t="s">
        <v>313</v>
      </c>
      <c r="G14">
        <v>3015</v>
      </c>
      <c r="H14" t="s">
        <v>302</v>
      </c>
    </row>
    <row r="15" spans="1:12" x14ac:dyDescent="0.25">
      <c r="A15" t="s">
        <v>314</v>
      </c>
      <c r="B15">
        <v>128</v>
      </c>
      <c r="C15">
        <v>3016</v>
      </c>
      <c r="D15" t="s">
        <v>314</v>
      </c>
      <c r="E15" t="s">
        <v>302</v>
      </c>
      <c r="F15" t="s">
        <v>314</v>
      </c>
      <c r="G15">
        <v>3016</v>
      </c>
      <c r="H15" t="s">
        <v>302</v>
      </c>
    </row>
    <row r="16" spans="1:12" x14ac:dyDescent="0.25">
      <c r="A16" t="s">
        <v>315</v>
      </c>
      <c r="B16">
        <v>135</v>
      </c>
      <c r="C16">
        <v>3017</v>
      </c>
      <c r="D16" t="s">
        <v>315</v>
      </c>
      <c r="E16" t="s">
        <v>302</v>
      </c>
      <c r="F16" t="s">
        <v>315</v>
      </c>
      <c r="G16">
        <v>3017</v>
      </c>
      <c r="H16" t="s">
        <v>302</v>
      </c>
    </row>
    <row r="17" spans="1:8" x14ac:dyDescent="0.25">
      <c r="A17" t="s">
        <v>1024</v>
      </c>
      <c r="B17">
        <v>136</v>
      </c>
      <c r="C17">
        <v>3002</v>
      </c>
      <c r="D17" t="s">
        <v>303</v>
      </c>
      <c r="E17" t="s">
        <v>302</v>
      </c>
      <c r="F17" t="s">
        <v>303</v>
      </c>
      <c r="G17">
        <v>3002</v>
      </c>
      <c r="H17" t="s">
        <v>302</v>
      </c>
    </row>
    <row r="18" spans="1:8" x14ac:dyDescent="0.25">
      <c r="A18" t="s">
        <v>316</v>
      </c>
      <c r="B18">
        <v>137</v>
      </c>
      <c r="C18">
        <v>3018</v>
      </c>
      <c r="D18" t="s">
        <v>316</v>
      </c>
      <c r="E18" t="s">
        <v>302</v>
      </c>
      <c r="F18" t="s">
        <v>316</v>
      </c>
      <c r="G18">
        <v>3018</v>
      </c>
      <c r="H18" t="s">
        <v>302</v>
      </c>
    </row>
    <row r="19" spans="1:8" x14ac:dyDescent="0.25">
      <c r="A19" t="s">
        <v>1025</v>
      </c>
      <c r="B19">
        <v>138</v>
      </c>
      <c r="C19">
        <v>3014</v>
      </c>
      <c r="D19" t="s">
        <v>312</v>
      </c>
      <c r="E19" t="s">
        <v>302</v>
      </c>
      <c r="F19" t="s">
        <v>312</v>
      </c>
      <c r="G19">
        <v>3014</v>
      </c>
      <c r="H19" t="s">
        <v>302</v>
      </c>
    </row>
    <row r="20" spans="1:8" x14ac:dyDescent="0.25">
      <c r="A20" t="s">
        <v>317</v>
      </c>
      <c r="B20">
        <v>211</v>
      </c>
      <c r="C20">
        <v>3019</v>
      </c>
      <c r="D20" t="s">
        <v>317</v>
      </c>
      <c r="E20" t="s">
        <v>302</v>
      </c>
      <c r="F20" t="s">
        <v>317</v>
      </c>
      <c r="G20">
        <v>3019</v>
      </c>
      <c r="H20" t="s">
        <v>302</v>
      </c>
    </row>
    <row r="21" spans="1:8" x14ac:dyDescent="0.25">
      <c r="A21" t="s">
        <v>1026</v>
      </c>
      <c r="B21">
        <v>213</v>
      </c>
      <c r="C21">
        <v>3020</v>
      </c>
      <c r="D21" t="s">
        <v>318</v>
      </c>
      <c r="E21" t="s">
        <v>302</v>
      </c>
      <c r="F21" t="s">
        <v>318</v>
      </c>
      <c r="G21">
        <v>3020</v>
      </c>
      <c r="H21" t="s">
        <v>302</v>
      </c>
    </row>
    <row r="22" spans="1:8" x14ac:dyDescent="0.25">
      <c r="A22" t="s">
        <v>319</v>
      </c>
      <c r="B22">
        <v>214</v>
      </c>
      <c r="C22">
        <v>3021</v>
      </c>
      <c r="D22" t="s">
        <v>319</v>
      </c>
      <c r="E22" t="s">
        <v>302</v>
      </c>
      <c r="F22" t="s">
        <v>319</v>
      </c>
      <c r="G22">
        <v>3021</v>
      </c>
      <c r="H22" t="s">
        <v>302</v>
      </c>
    </row>
    <row r="23" spans="1:8" x14ac:dyDescent="0.25">
      <c r="A23" t="s">
        <v>320</v>
      </c>
      <c r="B23">
        <v>215</v>
      </c>
      <c r="C23">
        <v>3022</v>
      </c>
      <c r="D23" t="s">
        <v>320</v>
      </c>
      <c r="E23" t="s">
        <v>302</v>
      </c>
      <c r="F23" t="s">
        <v>320</v>
      </c>
      <c r="G23">
        <v>3022</v>
      </c>
      <c r="H23" t="s">
        <v>302</v>
      </c>
    </row>
    <row r="24" spans="1:8" x14ac:dyDescent="0.25">
      <c r="A24" t="s">
        <v>321</v>
      </c>
      <c r="B24">
        <v>216</v>
      </c>
      <c r="C24">
        <v>3023</v>
      </c>
      <c r="D24" t="s">
        <v>321</v>
      </c>
      <c r="E24" t="s">
        <v>302</v>
      </c>
      <c r="F24" t="s">
        <v>321</v>
      </c>
      <c r="G24">
        <v>3023</v>
      </c>
      <c r="H24" t="s">
        <v>302</v>
      </c>
    </row>
    <row r="25" spans="1:8" x14ac:dyDescent="0.25">
      <c r="A25" t="s">
        <v>1027</v>
      </c>
      <c r="B25">
        <v>217</v>
      </c>
      <c r="C25">
        <v>3020</v>
      </c>
      <c r="D25" t="s">
        <v>318</v>
      </c>
      <c r="E25" t="s">
        <v>302</v>
      </c>
      <c r="F25" t="s">
        <v>318</v>
      </c>
      <c r="G25">
        <v>3020</v>
      </c>
      <c r="H25" t="s">
        <v>302</v>
      </c>
    </row>
    <row r="26" spans="1:8" x14ac:dyDescent="0.25">
      <c r="A26" t="s">
        <v>322</v>
      </c>
      <c r="B26">
        <v>219</v>
      </c>
      <c r="C26">
        <v>3024</v>
      </c>
      <c r="D26" t="s">
        <v>322</v>
      </c>
      <c r="E26" t="s">
        <v>302</v>
      </c>
      <c r="F26" t="s">
        <v>322</v>
      </c>
      <c r="G26">
        <v>3024</v>
      </c>
      <c r="H26" t="s">
        <v>302</v>
      </c>
    </row>
    <row r="27" spans="1:8" x14ac:dyDescent="0.25">
      <c r="A27" t="s">
        <v>323</v>
      </c>
      <c r="B27">
        <v>220</v>
      </c>
      <c r="C27">
        <v>3025</v>
      </c>
      <c r="D27" t="s">
        <v>323</v>
      </c>
      <c r="E27" t="s">
        <v>302</v>
      </c>
      <c r="F27" t="s">
        <v>323</v>
      </c>
      <c r="G27">
        <v>3025</v>
      </c>
      <c r="H27" t="s">
        <v>302</v>
      </c>
    </row>
    <row r="28" spans="1:8" x14ac:dyDescent="0.25">
      <c r="A28" t="s">
        <v>324</v>
      </c>
      <c r="B28">
        <v>221</v>
      </c>
      <c r="C28">
        <v>3026</v>
      </c>
      <c r="D28" t="s">
        <v>324</v>
      </c>
      <c r="E28" t="s">
        <v>302</v>
      </c>
      <c r="F28" t="s">
        <v>324</v>
      </c>
      <c r="G28">
        <v>3026</v>
      </c>
      <c r="H28" t="s">
        <v>302</v>
      </c>
    </row>
    <row r="29" spans="1:8" x14ac:dyDescent="0.25">
      <c r="A29" t="s">
        <v>1028</v>
      </c>
      <c r="B29">
        <v>226</v>
      </c>
      <c r="C29">
        <v>3030</v>
      </c>
      <c r="D29" t="s">
        <v>328</v>
      </c>
      <c r="E29" t="s">
        <v>302</v>
      </c>
      <c r="F29" t="s">
        <v>328</v>
      </c>
      <c r="G29">
        <v>3030</v>
      </c>
      <c r="H29" t="s">
        <v>302</v>
      </c>
    </row>
    <row r="30" spans="1:8" x14ac:dyDescent="0.25">
      <c r="A30" t="s">
        <v>1029</v>
      </c>
      <c r="B30">
        <v>227</v>
      </c>
      <c r="C30">
        <v>3030</v>
      </c>
      <c r="D30" t="s">
        <v>328</v>
      </c>
      <c r="E30" t="s">
        <v>302</v>
      </c>
      <c r="F30" t="s">
        <v>328</v>
      </c>
      <c r="G30">
        <v>3030</v>
      </c>
      <c r="H30" t="s">
        <v>302</v>
      </c>
    </row>
    <row r="31" spans="1:8" x14ac:dyDescent="0.25">
      <c r="A31" t="s">
        <v>325</v>
      </c>
      <c r="B31">
        <v>228</v>
      </c>
      <c r="C31">
        <v>3027</v>
      </c>
      <c r="D31" t="s">
        <v>325</v>
      </c>
      <c r="E31" t="s">
        <v>302</v>
      </c>
      <c r="F31" t="s">
        <v>325</v>
      </c>
      <c r="G31">
        <v>3027</v>
      </c>
      <c r="H31" t="s">
        <v>302</v>
      </c>
    </row>
    <row r="32" spans="1:8" x14ac:dyDescent="0.25">
      <c r="A32" t="s">
        <v>326</v>
      </c>
      <c r="B32">
        <v>229</v>
      </c>
      <c r="C32">
        <v>3028</v>
      </c>
      <c r="D32" t="s">
        <v>326</v>
      </c>
      <c r="E32" t="s">
        <v>302</v>
      </c>
      <c r="F32" t="s">
        <v>326</v>
      </c>
      <c r="G32">
        <v>3028</v>
      </c>
      <c r="H32" t="s">
        <v>302</v>
      </c>
    </row>
    <row r="33" spans="1:8" x14ac:dyDescent="0.25">
      <c r="A33" t="s">
        <v>327</v>
      </c>
      <c r="B33">
        <v>230</v>
      </c>
      <c r="C33">
        <v>3029</v>
      </c>
      <c r="D33" t="s">
        <v>327</v>
      </c>
      <c r="E33" t="s">
        <v>302</v>
      </c>
      <c r="F33" t="s">
        <v>327</v>
      </c>
      <c r="G33">
        <v>3029</v>
      </c>
      <c r="H33" t="s">
        <v>302</v>
      </c>
    </row>
    <row r="34" spans="1:8" x14ac:dyDescent="0.25">
      <c r="A34" t="s">
        <v>1030</v>
      </c>
      <c r="B34">
        <v>231</v>
      </c>
      <c r="C34">
        <v>3030</v>
      </c>
      <c r="D34" t="s">
        <v>328</v>
      </c>
      <c r="E34" t="s">
        <v>302</v>
      </c>
      <c r="F34" t="s">
        <v>328</v>
      </c>
      <c r="G34">
        <v>3030</v>
      </c>
      <c r="H34" t="s">
        <v>302</v>
      </c>
    </row>
    <row r="35" spans="1:8" x14ac:dyDescent="0.25">
      <c r="A35" t="s">
        <v>329</v>
      </c>
      <c r="B35">
        <v>233</v>
      </c>
      <c r="C35">
        <v>3031</v>
      </c>
      <c r="D35" t="s">
        <v>329</v>
      </c>
      <c r="E35" t="s">
        <v>302</v>
      </c>
      <c r="F35" t="s">
        <v>329</v>
      </c>
      <c r="G35">
        <v>3031</v>
      </c>
      <c r="H35" t="s">
        <v>302</v>
      </c>
    </row>
    <row r="36" spans="1:8" x14ac:dyDescent="0.25">
      <c r="A36" t="s">
        <v>330</v>
      </c>
      <c r="B36">
        <v>234</v>
      </c>
      <c r="C36">
        <v>3032</v>
      </c>
      <c r="D36" t="s">
        <v>330</v>
      </c>
      <c r="E36" t="s">
        <v>302</v>
      </c>
      <c r="F36" t="s">
        <v>330</v>
      </c>
      <c r="G36">
        <v>3032</v>
      </c>
      <c r="H36" t="s">
        <v>302</v>
      </c>
    </row>
    <row r="37" spans="1:8" x14ac:dyDescent="0.25">
      <c r="A37" t="s">
        <v>331</v>
      </c>
      <c r="B37">
        <v>235</v>
      </c>
      <c r="C37">
        <v>3033</v>
      </c>
      <c r="D37" t="s">
        <v>331</v>
      </c>
      <c r="E37" t="s">
        <v>302</v>
      </c>
      <c r="F37" t="s">
        <v>331</v>
      </c>
      <c r="G37">
        <v>3033</v>
      </c>
      <c r="H37" t="s">
        <v>302</v>
      </c>
    </row>
    <row r="38" spans="1:8" x14ac:dyDescent="0.25">
      <c r="A38" t="s">
        <v>332</v>
      </c>
      <c r="B38">
        <v>236</v>
      </c>
      <c r="C38">
        <v>3034</v>
      </c>
      <c r="D38" t="s">
        <v>332</v>
      </c>
      <c r="E38" t="s">
        <v>302</v>
      </c>
      <c r="F38" t="s">
        <v>332</v>
      </c>
      <c r="G38">
        <v>3034</v>
      </c>
      <c r="H38" t="s">
        <v>302</v>
      </c>
    </row>
    <row r="39" spans="1:8" x14ac:dyDescent="0.25">
      <c r="A39" t="s">
        <v>333</v>
      </c>
      <c r="B39">
        <v>237</v>
      </c>
      <c r="C39">
        <v>3035</v>
      </c>
      <c r="D39" t="s">
        <v>333</v>
      </c>
      <c r="E39" t="s">
        <v>302</v>
      </c>
      <c r="F39" t="s">
        <v>333</v>
      </c>
      <c r="G39">
        <v>3035</v>
      </c>
      <c r="H39" t="s">
        <v>302</v>
      </c>
    </row>
    <row r="40" spans="1:8" x14ac:dyDescent="0.25">
      <c r="A40" t="s">
        <v>334</v>
      </c>
      <c r="B40">
        <v>238</v>
      </c>
      <c r="C40">
        <v>3036</v>
      </c>
      <c r="D40" t="s">
        <v>334</v>
      </c>
      <c r="E40" t="s">
        <v>302</v>
      </c>
      <c r="F40" t="s">
        <v>334</v>
      </c>
      <c r="G40">
        <v>3036</v>
      </c>
      <c r="H40" t="s">
        <v>302</v>
      </c>
    </row>
    <row r="41" spans="1:8" x14ac:dyDescent="0.25">
      <c r="A41" t="s">
        <v>335</v>
      </c>
      <c r="B41">
        <v>239</v>
      </c>
      <c r="C41">
        <v>3037</v>
      </c>
      <c r="D41" t="s">
        <v>335</v>
      </c>
      <c r="E41" t="s">
        <v>302</v>
      </c>
      <c r="F41" t="s">
        <v>335</v>
      </c>
      <c r="G41">
        <v>3037</v>
      </c>
      <c r="H41" t="s">
        <v>302</v>
      </c>
    </row>
    <row r="42" spans="1:8" x14ac:dyDescent="0.25">
      <c r="A42" t="s">
        <v>205</v>
      </c>
      <c r="B42">
        <v>301</v>
      </c>
      <c r="C42" s="139" t="s">
        <v>206</v>
      </c>
      <c r="D42" t="s">
        <v>205</v>
      </c>
      <c r="E42" t="s">
        <v>205</v>
      </c>
      <c r="F42" t="s">
        <v>205</v>
      </c>
      <c r="G42">
        <v>301</v>
      </c>
      <c r="H42" t="s">
        <v>205</v>
      </c>
    </row>
    <row r="43" spans="1:8" x14ac:dyDescent="0.25">
      <c r="A43" t="s">
        <v>353</v>
      </c>
      <c r="B43">
        <v>402</v>
      </c>
      <c r="C43">
        <v>3401</v>
      </c>
      <c r="D43" t="s">
        <v>353</v>
      </c>
      <c r="E43" t="s">
        <v>354</v>
      </c>
      <c r="F43" t="s">
        <v>353</v>
      </c>
      <c r="G43">
        <v>3401</v>
      </c>
      <c r="H43" t="s">
        <v>354</v>
      </c>
    </row>
    <row r="44" spans="1:8" x14ac:dyDescent="0.25">
      <c r="A44" t="s">
        <v>355</v>
      </c>
      <c r="B44">
        <v>403</v>
      </c>
      <c r="C44">
        <v>3403</v>
      </c>
      <c r="D44" t="s">
        <v>355</v>
      </c>
      <c r="E44" t="s">
        <v>354</v>
      </c>
      <c r="F44" t="s">
        <v>355</v>
      </c>
      <c r="G44">
        <v>3403</v>
      </c>
      <c r="H44" t="s">
        <v>354</v>
      </c>
    </row>
    <row r="45" spans="1:8" x14ac:dyDescent="0.25">
      <c r="A45" t="s">
        <v>358</v>
      </c>
      <c r="B45">
        <v>412</v>
      </c>
      <c r="C45">
        <v>3411</v>
      </c>
      <c r="D45" t="s">
        <v>358</v>
      </c>
      <c r="E45" t="s">
        <v>354</v>
      </c>
      <c r="F45" t="s">
        <v>358</v>
      </c>
      <c r="G45">
        <v>3411</v>
      </c>
      <c r="H45" t="s">
        <v>354</v>
      </c>
    </row>
    <row r="46" spans="1:8" x14ac:dyDescent="0.25">
      <c r="A46" t="s">
        <v>359</v>
      </c>
      <c r="B46">
        <v>415</v>
      </c>
      <c r="C46">
        <v>3412</v>
      </c>
      <c r="D46" t="s">
        <v>359</v>
      </c>
      <c r="E46" t="s">
        <v>354</v>
      </c>
      <c r="F46" t="s">
        <v>359</v>
      </c>
      <c r="G46">
        <v>3412</v>
      </c>
      <c r="H46" t="s">
        <v>354</v>
      </c>
    </row>
    <row r="47" spans="1:8" x14ac:dyDescent="0.25">
      <c r="A47" t="s">
        <v>360</v>
      </c>
      <c r="B47">
        <v>417</v>
      </c>
      <c r="C47">
        <v>3413</v>
      </c>
      <c r="D47" t="s">
        <v>360</v>
      </c>
      <c r="E47" t="s">
        <v>354</v>
      </c>
      <c r="F47" t="s">
        <v>360</v>
      </c>
      <c r="G47">
        <v>3413</v>
      </c>
      <c r="H47" t="s">
        <v>354</v>
      </c>
    </row>
    <row r="48" spans="1:8" x14ac:dyDescent="0.25">
      <c r="A48" t="s">
        <v>361</v>
      </c>
      <c r="B48">
        <v>418</v>
      </c>
      <c r="C48">
        <v>3414</v>
      </c>
      <c r="D48" t="s">
        <v>361</v>
      </c>
      <c r="E48" t="s">
        <v>354</v>
      </c>
      <c r="F48" t="s">
        <v>361</v>
      </c>
      <c r="G48">
        <v>3414</v>
      </c>
      <c r="H48" t="s">
        <v>354</v>
      </c>
    </row>
    <row r="49" spans="1:8" x14ac:dyDescent="0.25">
      <c r="A49" t="s">
        <v>362</v>
      </c>
      <c r="B49">
        <v>419</v>
      </c>
      <c r="C49">
        <v>3415</v>
      </c>
      <c r="D49" t="s">
        <v>362</v>
      </c>
      <c r="E49" t="s">
        <v>354</v>
      </c>
      <c r="F49" t="s">
        <v>362</v>
      </c>
      <c r="G49">
        <v>3415</v>
      </c>
      <c r="H49" t="s">
        <v>354</v>
      </c>
    </row>
    <row r="50" spans="1:8" x14ac:dyDescent="0.25">
      <c r="A50" t="s">
        <v>363</v>
      </c>
      <c r="B50">
        <v>420</v>
      </c>
      <c r="C50">
        <v>3416</v>
      </c>
      <c r="D50" t="s">
        <v>363</v>
      </c>
      <c r="E50" t="s">
        <v>354</v>
      </c>
      <c r="F50" t="s">
        <v>363</v>
      </c>
      <c r="G50">
        <v>3416</v>
      </c>
      <c r="H50" t="s">
        <v>354</v>
      </c>
    </row>
    <row r="51" spans="1:8" x14ac:dyDescent="0.25">
      <c r="A51" t="s">
        <v>364</v>
      </c>
      <c r="B51">
        <v>423</v>
      </c>
      <c r="C51">
        <v>3417</v>
      </c>
      <c r="D51" t="s">
        <v>364</v>
      </c>
      <c r="E51" t="s">
        <v>354</v>
      </c>
      <c r="F51" t="s">
        <v>364</v>
      </c>
      <c r="G51">
        <v>3417</v>
      </c>
      <c r="H51" t="s">
        <v>354</v>
      </c>
    </row>
    <row r="52" spans="1:8" x14ac:dyDescent="0.25">
      <c r="A52" t="s">
        <v>365</v>
      </c>
      <c r="B52">
        <v>425</v>
      </c>
      <c r="C52">
        <v>3418</v>
      </c>
      <c r="D52" t="s">
        <v>365</v>
      </c>
      <c r="E52" t="s">
        <v>354</v>
      </c>
      <c r="F52" t="s">
        <v>365</v>
      </c>
      <c r="G52">
        <v>3418</v>
      </c>
      <c r="H52" t="s">
        <v>354</v>
      </c>
    </row>
    <row r="53" spans="1:8" x14ac:dyDescent="0.25">
      <c r="A53" t="s">
        <v>366</v>
      </c>
      <c r="B53">
        <v>426</v>
      </c>
      <c r="C53">
        <v>3419</v>
      </c>
      <c r="D53" t="s">
        <v>366</v>
      </c>
      <c r="E53" t="s">
        <v>354</v>
      </c>
      <c r="F53" t="s">
        <v>366</v>
      </c>
      <c r="G53">
        <v>3419</v>
      </c>
      <c r="H53" t="s">
        <v>354</v>
      </c>
    </row>
    <row r="54" spans="1:8" x14ac:dyDescent="0.25">
      <c r="A54" t="s">
        <v>367</v>
      </c>
      <c r="B54">
        <v>427</v>
      </c>
      <c r="C54">
        <v>3420</v>
      </c>
      <c r="D54" t="s">
        <v>367</v>
      </c>
      <c r="E54" t="s">
        <v>354</v>
      </c>
      <c r="F54" t="s">
        <v>367</v>
      </c>
      <c r="G54">
        <v>3420</v>
      </c>
      <c r="H54" t="s">
        <v>354</v>
      </c>
    </row>
    <row r="55" spans="1:8" x14ac:dyDescent="0.25">
      <c r="A55" t="s">
        <v>368</v>
      </c>
      <c r="B55">
        <v>428</v>
      </c>
      <c r="C55">
        <v>3421</v>
      </c>
      <c r="D55" t="s">
        <v>368</v>
      </c>
      <c r="E55" t="s">
        <v>354</v>
      </c>
      <c r="F55" t="s">
        <v>368</v>
      </c>
      <c r="G55">
        <v>3421</v>
      </c>
      <c r="H55" t="s">
        <v>354</v>
      </c>
    </row>
    <row r="56" spans="1:8" x14ac:dyDescent="0.25">
      <c r="A56" t="s">
        <v>369</v>
      </c>
      <c r="B56">
        <v>429</v>
      </c>
      <c r="C56">
        <v>3422</v>
      </c>
      <c r="D56" t="s">
        <v>369</v>
      </c>
      <c r="E56" t="s">
        <v>354</v>
      </c>
      <c r="F56" t="s">
        <v>369</v>
      </c>
      <c r="G56">
        <v>3422</v>
      </c>
      <c r="H56" t="s">
        <v>354</v>
      </c>
    </row>
    <row r="57" spans="1:8" x14ac:dyDescent="0.25">
      <c r="A57" t="s">
        <v>370</v>
      </c>
      <c r="B57">
        <v>430</v>
      </c>
      <c r="C57">
        <v>3423</v>
      </c>
      <c r="D57" t="s">
        <v>370</v>
      </c>
      <c r="E57" t="s">
        <v>354</v>
      </c>
      <c r="F57" t="s">
        <v>370</v>
      </c>
      <c r="G57">
        <v>3423</v>
      </c>
      <c r="H57" t="s">
        <v>354</v>
      </c>
    </row>
    <row r="58" spans="1:8" x14ac:dyDescent="0.25">
      <c r="A58" t="s">
        <v>371</v>
      </c>
      <c r="B58">
        <v>432</v>
      </c>
      <c r="C58">
        <v>3424</v>
      </c>
      <c r="D58" t="s">
        <v>371</v>
      </c>
      <c r="E58" t="s">
        <v>354</v>
      </c>
      <c r="F58" t="s">
        <v>371</v>
      </c>
      <c r="G58">
        <v>3424</v>
      </c>
      <c r="H58" t="s">
        <v>354</v>
      </c>
    </row>
    <row r="59" spans="1:8" x14ac:dyDescent="0.25">
      <c r="A59" t="s">
        <v>372</v>
      </c>
      <c r="B59">
        <v>434</v>
      </c>
      <c r="C59">
        <v>3425</v>
      </c>
      <c r="D59" t="s">
        <v>372</v>
      </c>
      <c r="E59" t="s">
        <v>354</v>
      </c>
      <c r="F59" t="s">
        <v>372</v>
      </c>
      <c r="G59">
        <v>3425</v>
      </c>
      <c r="H59" t="s">
        <v>354</v>
      </c>
    </row>
    <row r="60" spans="1:8" x14ac:dyDescent="0.25">
      <c r="A60" t="s">
        <v>373</v>
      </c>
      <c r="B60">
        <v>436</v>
      </c>
      <c r="C60">
        <v>3426</v>
      </c>
      <c r="D60" t="s">
        <v>373</v>
      </c>
      <c r="E60" t="s">
        <v>354</v>
      </c>
      <c r="F60" t="s">
        <v>373</v>
      </c>
      <c r="G60">
        <v>3426</v>
      </c>
      <c r="H60" t="s">
        <v>354</v>
      </c>
    </row>
    <row r="61" spans="1:8" x14ac:dyDescent="0.25">
      <c r="A61" t="s">
        <v>374</v>
      </c>
      <c r="B61">
        <v>437</v>
      </c>
      <c r="C61">
        <v>3427</v>
      </c>
      <c r="D61" t="s">
        <v>374</v>
      </c>
      <c r="E61" t="s">
        <v>354</v>
      </c>
      <c r="F61" t="s">
        <v>374</v>
      </c>
      <c r="G61">
        <v>3427</v>
      </c>
      <c r="H61" t="s">
        <v>354</v>
      </c>
    </row>
    <row r="62" spans="1:8" x14ac:dyDescent="0.25">
      <c r="A62" t="s">
        <v>375</v>
      </c>
      <c r="B62">
        <v>438</v>
      </c>
      <c r="C62">
        <v>3428</v>
      </c>
      <c r="D62" t="s">
        <v>375</v>
      </c>
      <c r="E62" t="s">
        <v>354</v>
      </c>
      <c r="F62" t="s">
        <v>375</v>
      </c>
      <c r="G62">
        <v>3428</v>
      </c>
      <c r="H62" t="s">
        <v>354</v>
      </c>
    </row>
    <row r="63" spans="1:8" x14ac:dyDescent="0.25">
      <c r="A63" t="s">
        <v>376</v>
      </c>
      <c r="B63">
        <v>439</v>
      </c>
      <c r="C63">
        <v>3429</v>
      </c>
      <c r="D63" t="s">
        <v>376</v>
      </c>
      <c r="E63" t="s">
        <v>354</v>
      </c>
      <c r="F63" t="s">
        <v>376</v>
      </c>
      <c r="G63">
        <v>3429</v>
      </c>
      <c r="H63" t="s">
        <v>354</v>
      </c>
    </row>
    <row r="64" spans="1:8" x14ac:dyDescent="0.25">
      <c r="A64" t="s">
        <v>1031</v>
      </c>
      <c r="B64">
        <v>441</v>
      </c>
      <c r="C64">
        <v>3430</v>
      </c>
      <c r="D64" t="s">
        <v>1031</v>
      </c>
      <c r="E64" t="s">
        <v>354</v>
      </c>
      <c r="F64" t="s">
        <v>1031</v>
      </c>
      <c r="G64">
        <v>3430</v>
      </c>
      <c r="H64" t="s">
        <v>354</v>
      </c>
    </row>
    <row r="65" spans="1:8" x14ac:dyDescent="0.25">
      <c r="A65" t="s">
        <v>356</v>
      </c>
      <c r="B65">
        <v>501</v>
      </c>
      <c r="C65">
        <v>3405</v>
      </c>
      <c r="D65" t="s">
        <v>356</v>
      </c>
      <c r="E65" t="s">
        <v>354</v>
      </c>
      <c r="F65" t="s">
        <v>356</v>
      </c>
      <c r="G65">
        <v>3405</v>
      </c>
      <c r="H65" t="s">
        <v>354</v>
      </c>
    </row>
    <row r="66" spans="1:8" x14ac:dyDescent="0.25">
      <c r="A66" t="s">
        <v>357</v>
      </c>
      <c r="B66">
        <v>502</v>
      </c>
      <c r="C66">
        <v>3407</v>
      </c>
      <c r="D66" t="s">
        <v>357</v>
      </c>
      <c r="E66" t="s">
        <v>354</v>
      </c>
      <c r="F66" t="s">
        <v>357</v>
      </c>
      <c r="G66">
        <v>3407</v>
      </c>
      <c r="H66" t="s">
        <v>354</v>
      </c>
    </row>
    <row r="67" spans="1:8" x14ac:dyDescent="0.25">
      <c r="A67" t="s">
        <v>378</v>
      </c>
      <c r="B67">
        <v>511</v>
      </c>
      <c r="C67">
        <v>3431</v>
      </c>
      <c r="D67" t="s">
        <v>378</v>
      </c>
      <c r="E67" t="s">
        <v>354</v>
      </c>
      <c r="F67" t="s">
        <v>378</v>
      </c>
      <c r="G67">
        <v>3431</v>
      </c>
      <c r="H67" t="s">
        <v>354</v>
      </c>
    </row>
    <row r="68" spans="1:8" x14ac:dyDescent="0.25">
      <c r="A68" t="s">
        <v>379</v>
      </c>
      <c r="B68">
        <v>512</v>
      </c>
      <c r="C68">
        <v>3432</v>
      </c>
      <c r="D68" t="s">
        <v>379</v>
      </c>
      <c r="E68" t="s">
        <v>354</v>
      </c>
      <c r="F68" t="s">
        <v>379</v>
      </c>
      <c r="G68">
        <v>3432</v>
      </c>
      <c r="H68" t="s">
        <v>354</v>
      </c>
    </row>
    <row r="69" spans="1:8" x14ac:dyDescent="0.25">
      <c r="A69" t="s">
        <v>380</v>
      </c>
      <c r="B69">
        <v>513</v>
      </c>
      <c r="C69">
        <v>3433</v>
      </c>
      <c r="D69" t="s">
        <v>380</v>
      </c>
      <c r="E69" t="s">
        <v>354</v>
      </c>
      <c r="F69" t="s">
        <v>380</v>
      </c>
      <c r="G69">
        <v>3433</v>
      </c>
      <c r="H69" t="s">
        <v>354</v>
      </c>
    </row>
    <row r="70" spans="1:8" x14ac:dyDescent="0.25">
      <c r="A70" t="s">
        <v>381</v>
      </c>
      <c r="B70">
        <v>514</v>
      </c>
      <c r="C70">
        <v>3434</v>
      </c>
      <c r="D70" t="s">
        <v>381</v>
      </c>
      <c r="E70" t="s">
        <v>354</v>
      </c>
      <c r="F70" t="s">
        <v>381</v>
      </c>
      <c r="G70">
        <v>3434</v>
      </c>
      <c r="H70" t="s">
        <v>354</v>
      </c>
    </row>
    <row r="71" spans="1:8" x14ac:dyDescent="0.25">
      <c r="A71" t="s">
        <v>382</v>
      </c>
      <c r="B71">
        <v>515</v>
      </c>
      <c r="C71">
        <v>3435</v>
      </c>
      <c r="D71" t="s">
        <v>382</v>
      </c>
      <c r="E71" t="s">
        <v>354</v>
      </c>
      <c r="F71" t="s">
        <v>382</v>
      </c>
      <c r="G71">
        <v>3435</v>
      </c>
      <c r="H71" t="s">
        <v>354</v>
      </c>
    </row>
    <row r="72" spans="1:8" x14ac:dyDescent="0.25">
      <c r="A72" t="s">
        <v>383</v>
      </c>
      <c r="B72">
        <v>516</v>
      </c>
      <c r="C72">
        <v>3436</v>
      </c>
      <c r="D72" t="s">
        <v>383</v>
      </c>
      <c r="E72" t="s">
        <v>354</v>
      </c>
      <c r="F72" t="s">
        <v>383</v>
      </c>
      <c r="G72">
        <v>3436</v>
      </c>
      <c r="H72" t="s">
        <v>354</v>
      </c>
    </row>
    <row r="73" spans="1:8" x14ac:dyDescent="0.25">
      <c r="A73" t="s">
        <v>384</v>
      </c>
      <c r="B73">
        <v>517</v>
      </c>
      <c r="C73">
        <v>3437</v>
      </c>
      <c r="D73" t="s">
        <v>384</v>
      </c>
      <c r="E73" t="s">
        <v>354</v>
      </c>
      <c r="F73" t="s">
        <v>384</v>
      </c>
      <c r="G73">
        <v>3437</v>
      </c>
      <c r="H73" t="s">
        <v>354</v>
      </c>
    </row>
    <row r="74" spans="1:8" x14ac:dyDescent="0.25">
      <c r="A74" t="s">
        <v>385</v>
      </c>
      <c r="B74">
        <v>519</v>
      </c>
      <c r="C74">
        <v>3438</v>
      </c>
      <c r="D74" t="s">
        <v>385</v>
      </c>
      <c r="E74" t="s">
        <v>354</v>
      </c>
      <c r="F74" t="s">
        <v>385</v>
      </c>
      <c r="G74">
        <v>3438</v>
      </c>
      <c r="H74" t="s">
        <v>354</v>
      </c>
    </row>
    <row r="75" spans="1:8" x14ac:dyDescent="0.25">
      <c r="A75" t="s">
        <v>386</v>
      </c>
      <c r="B75">
        <v>520</v>
      </c>
      <c r="C75">
        <v>3439</v>
      </c>
      <c r="D75" t="s">
        <v>386</v>
      </c>
      <c r="E75" t="s">
        <v>354</v>
      </c>
      <c r="F75" t="s">
        <v>386</v>
      </c>
      <c r="G75">
        <v>3439</v>
      </c>
      <c r="H75" t="s">
        <v>354</v>
      </c>
    </row>
    <row r="76" spans="1:8" x14ac:dyDescent="0.25">
      <c r="A76" t="s">
        <v>387</v>
      </c>
      <c r="B76">
        <v>521</v>
      </c>
      <c r="C76">
        <v>3440</v>
      </c>
      <c r="D76" t="s">
        <v>387</v>
      </c>
      <c r="E76" t="s">
        <v>354</v>
      </c>
      <c r="F76" t="s">
        <v>387</v>
      </c>
      <c r="G76">
        <v>3440</v>
      </c>
      <c r="H76" t="s">
        <v>354</v>
      </c>
    </row>
    <row r="77" spans="1:8" x14ac:dyDescent="0.25">
      <c r="A77" t="s">
        <v>388</v>
      </c>
      <c r="B77">
        <v>522</v>
      </c>
      <c r="C77">
        <v>3441</v>
      </c>
      <c r="D77" t="s">
        <v>388</v>
      </c>
      <c r="E77" t="s">
        <v>354</v>
      </c>
      <c r="F77" t="s">
        <v>388</v>
      </c>
      <c r="G77">
        <v>3441</v>
      </c>
      <c r="H77" t="s">
        <v>354</v>
      </c>
    </row>
    <row r="78" spans="1:8" x14ac:dyDescent="0.25">
      <c r="A78" t="s">
        <v>389</v>
      </c>
      <c r="B78">
        <v>528</v>
      </c>
      <c r="C78">
        <v>3442</v>
      </c>
      <c r="D78" t="s">
        <v>389</v>
      </c>
      <c r="E78" t="s">
        <v>354</v>
      </c>
      <c r="F78" t="s">
        <v>389</v>
      </c>
      <c r="G78">
        <v>3442</v>
      </c>
      <c r="H78" t="s">
        <v>354</v>
      </c>
    </row>
    <row r="79" spans="1:8" x14ac:dyDescent="0.25">
      <c r="A79" t="s">
        <v>390</v>
      </c>
      <c r="B79">
        <v>529</v>
      </c>
      <c r="C79">
        <v>3443</v>
      </c>
      <c r="D79" t="s">
        <v>390</v>
      </c>
      <c r="E79" t="s">
        <v>354</v>
      </c>
      <c r="F79" t="s">
        <v>390</v>
      </c>
      <c r="G79">
        <v>3443</v>
      </c>
      <c r="H79" t="s">
        <v>354</v>
      </c>
    </row>
    <row r="80" spans="1:8" x14ac:dyDescent="0.25">
      <c r="A80" t="s">
        <v>351</v>
      </c>
      <c r="B80">
        <v>532</v>
      </c>
      <c r="C80">
        <v>3053</v>
      </c>
      <c r="D80" t="s">
        <v>351</v>
      </c>
      <c r="E80" t="s">
        <v>302</v>
      </c>
      <c r="F80" t="s">
        <v>351</v>
      </c>
      <c r="G80">
        <v>3053</v>
      </c>
      <c r="H80" t="s">
        <v>302</v>
      </c>
    </row>
    <row r="81" spans="1:8" x14ac:dyDescent="0.25">
      <c r="A81" t="s">
        <v>352</v>
      </c>
      <c r="B81">
        <v>533</v>
      </c>
      <c r="C81">
        <v>3054</v>
      </c>
      <c r="D81" t="s">
        <v>352</v>
      </c>
      <c r="E81" t="s">
        <v>302</v>
      </c>
      <c r="F81" t="s">
        <v>352</v>
      </c>
      <c r="G81">
        <v>3054</v>
      </c>
      <c r="H81" t="s">
        <v>302</v>
      </c>
    </row>
    <row r="82" spans="1:8" x14ac:dyDescent="0.25">
      <c r="A82" t="s">
        <v>391</v>
      </c>
      <c r="B82">
        <v>534</v>
      </c>
      <c r="C82">
        <v>3446</v>
      </c>
      <c r="D82" t="s">
        <v>391</v>
      </c>
      <c r="E82" t="s">
        <v>354</v>
      </c>
      <c r="F82" t="s">
        <v>391</v>
      </c>
      <c r="G82">
        <v>3446</v>
      </c>
      <c r="H82" t="s">
        <v>354</v>
      </c>
    </row>
    <row r="83" spans="1:8" x14ac:dyDescent="0.25">
      <c r="A83" t="s">
        <v>392</v>
      </c>
      <c r="B83">
        <v>536</v>
      </c>
      <c r="C83">
        <v>3447</v>
      </c>
      <c r="D83" t="s">
        <v>392</v>
      </c>
      <c r="E83" t="s">
        <v>354</v>
      </c>
      <c r="F83" t="s">
        <v>392</v>
      </c>
      <c r="G83">
        <v>3447</v>
      </c>
      <c r="H83" t="s">
        <v>354</v>
      </c>
    </row>
    <row r="84" spans="1:8" x14ac:dyDescent="0.25">
      <c r="A84" t="s">
        <v>393</v>
      </c>
      <c r="B84">
        <v>538</v>
      </c>
      <c r="C84">
        <v>3448</v>
      </c>
      <c r="D84" t="s">
        <v>393</v>
      </c>
      <c r="E84" t="s">
        <v>354</v>
      </c>
      <c r="F84" t="s">
        <v>393</v>
      </c>
      <c r="G84">
        <v>3448</v>
      </c>
      <c r="H84" t="s">
        <v>354</v>
      </c>
    </row>
    <row r="85" spans="1:8" x14ac:dyDescent="0.25">
      <c r="A85" t="s">
        <v>394</v>
      </c>
      <c r="B85">
        <v>540</v>
      </c>
      <c r="C85">
        <v>3449</v>
      </c>
      <c r="D85" t="s">
        <v>394</v>
      </c>
      <c r="E85" t="s">
        <v>354</v>
      </c>
      <c r="F85" t="s">
        <v>394</v>
      </c>
      <c r="G85">
        <v>3449</v>
      </c>
      <c r="H85" t="s">
        <v>354</v>
      </c>
    </row>
    <row r="86" spans="1:8" x14ac:dyDescent="0.25">
      <c r="A86" t="s">
        <v>395</v>
      </c>
      <c r="B86">
        <v>541</v>
      </c>
      <c r="C86">
        <v>3450</v>
      </c>
      <c r="D86" t="s">
        <v>395</v>
      </c>
      <c r="E86" t="s">
        <v>354</v>
      </c>
      <c r="F86" t="s">
        <v>395</v>
      </c>
      <c r="G86">
        <v>3450</v>
      </c>
      <c r="H86" t="s">
        <v>354</v>
      </c>
    </row>
    <row r="87" spans="1:8" x14ac:dyDescent="0.25">
      <c r="A87" t="s">
        <v>396</v>
      </c>
      <c r="B87">
        <v>542</v>
      </c>
      <c r="C87">
        <v>3451</v>
      </c>
      <c r="D87" t="s">
        <v>396</v>
      </c>
      <c r="E87" t="s">
        <v>354</v>
      </c>
      <c r="F87" t="s">
        <v>396</v>
      </c>
      <c r="G87">
        <v>3451</v>
      </c>
      <c r="H87" t="s">
        <v>354</v>
      </c>
    </row>
    <row r="88" spans="1:8" x14ac:dyDescent="0.25">
      <c r="A88" t="s">
        <v>397</v>
      </c>
      <c r="B88">
        <v>543</v>
      </c>
      <c r="C88">
        <v>3452</v>
      </c>
      <c r="D88" t="s">
        <v>397</v>
      </c>
      <c r="E88" t="s">
        <v>354</v>
      </c>
      <c r="F88" t="s">
        <v>397</v>
      </c>
      <c r="G88">
        <v>3452</v>
      </c>
      <c r="H88" t="s">
        <v>354</v>
      </c>
    </row>
    <row r="89" spans="1:8" x14ac:dyDescent="0.25">
      <c r="A89" t="s">
        <v>398</v>
      </c>
      <c r="B89">
        <v>544</v>
      </c>
      <c r="C89">
        <v>3453</v>
      </c>
      <c r="D89" t="s">
        <v>398</v>
      </c>
      <c r="E89" t="s">
        <v>354</v>
      </c>
      <c r="F89" t="s">
        <v>398</v>
      </c>
      <c r="G89">
        <v>3453</v>
      </c>
      <c r="H89" t="s">
        <v>354</v>
      </c>
    </row>
    <row r="90" spans="1:8" x14ac:dyDescent="0.25">
      <c r="A90" t="s">
        <v>399</v>
      </c>
      <c r="B90">
        <v>545</v>
      </c>
      <c r="C90">
        <v>3454</v>
      </c>
      <c r="D90" t="s">
        <v>399</v>
      </c>
      <c r="E90" t="s">
        <v>354</v>
      </c>
      <c r="F90" t="s">
        <v>399</v>
      </c>
      <c r="G90">
        <v>3454</v>
      </c>
      <c r="H90" t="s">
        <v>354</v>
      </c>
    </row>
    <row r="91" spans="1:8" x14ac:dyDescent="0.25">
      <c r="A91" t="s">
        <v>306</v>
      </c>
      <c r="B91">
        <v>602</v>
      </c>
      <c r="C91">
        <v>3005</v>
      </c>
      <c r="D91" t="s">
        <v>306</v>
      </c>
      <c r="E91" t="s">
        <v>302</v>
      </c>
      <c r="F91" t="s">
        <v>306</v>
      </c>
      <c r="G91">
        <v>3005</v>
      </c>
      <c r="H91" t="s">
        <v>302</v>
      </c>
    </row>
    <row r="92" spans="1:8" x14ac:dyDescent="0.25">
      <c r="A92" t="s">
        <v>307</v>
      </c>
      <c r="B92">
        <v>604</v>
      </c>
      <c r="C92">
        <v>3006</v>
      </c>
      <c r="D92" t="s">
        <v>307</v>
      </c>
      <c r="E92" t="s">
        <v>302</v>
      </c>
      <c r="F92" t="s">
        <v>307</v>
      </c>
      <c r="G92">
        <v>3006</v>
      </c>
      <c r="H92" t="s">
        <v>302</v>
      </c>
    </row>
    <row r="93" spans="1:8" x14ac:dyDescent="0.25">
      <c r="A93" t="s">
        <v>308</v>
      </c>
      <c r="B93">
        <v>605</v>
      </c>
      <c r="C93">
        <v>3007</v>
      </c>
      <c r="D93" t="s">
        <v>308</v>
      </c>
      <c r="E93" t="s">
        <v>302</v>
      </c>
      <c r="F93" t="s">
        <v>308</v>
      </c>
      <c r="G93">
        <v>3007</v>
      </c>
      <c r="H93" t="s">
        <v>302</v>
      </c>
    </row>
    <row r="94" spans="1:8" x14ac:dyDescent="0.25">
      <c r="A94" t="s">
        <v>336</v>
      </c>
      <c r="B94">
        <v>612</v>
      </c>
      <c r="C94">
        <v>3038</v>
      </c>
      <c r="D94" t="s">
        <v>336</v>
      </c>
      <c r="E94" t="s">
        <v>302</v>
      </c>
      <c r="F94" t="s">
        <v>336</v>
      </c>
      <c r="G94">
        <v>3038</v>
      </c>
      <c r="H94" t="s">
        <v>302</v>
      </c>
    </row>
    <row r="95" spans="1:8" x14ac:dyDescent="0.25">
      <c r="A95" t="s">
        <v>337</v>
      </c>
      <c r="B95">
        <v>615</v>
      </c>
      <c r="C95">
        <v>3039</v>
      </c>
      <c r="D95" t="s">
        <v>337</v>
      </c>
      <c r="E95" t="s">
        <v>302</v>
      </c>
      <c r="F95" t="s">
        <v>337</v>
      </c>
      <c r="G95">
        <v>3039</v>
      </c>
      <c r="H95" t="s">
        <v>302</v>
      </c>
    </row>
    <row r="96" spans="1:8" x14ac:dyDescent="0.25">
      <c r="A96" t="s">
        <v>338</v>
      </c>
      <c r="B96">
        <v>616</v>
      </c>
      <c r="C96">
        <v>3040</v>
      </c>
      <c r="D96" t="s">
        <v>338</v>
      </c>
      <c r="E96" t="s">
        <v>302</v>
      </c>
      <c r="F96" t="s">
        <v>338</v>
      </c>
      <c r="G96">
        <v>3040</v>
      </c>
      <c r="H96" t="s">
        <v>302</v>
      </c>
    </row>
    <row r="97" spans="1:8" x14ac:dyDescent="0.25">
      <c r="A97" t="s">
        <v>339</v>
      </c>
      <c r="B97">
        <v>617</v>
      </c>
      <c r="C97">
        <v>3041</v>
      </c>
      <c r="D97" t="s">
        <v>339</v>
      </c>
      <c r="E97" t="s">
        <v>302</v>
      </c>
      <c r="F97" t="s">
        <v>339</v>
      </c>
      <c r="G97">
        <v>3041</v>
      </c>
      <c r="H97" t="s">
        <v>302</v>
      </c>
    </row>
    <row r="98" spans="1:8" x14ac:dyDescent="0.25">
      <c r="A98" t="s">
        <v>340</v>
      </c>
      <c r="B98">
        <v>618</v>
      </c>
      <c r="C98">
        <v>3042</v>
      </c>
      <c r="D98" t="s">
        <v>340</v>
      </c>
      <c r="E98" t="s">
        <v>302</v>
      </c>
      <c r="F98" t="s">
        <v>340</v>
      </c>
      <c r="G98">
        <v>3042</v>
      </c>
      <c r="H98" t="s">
        <v>302</v>
      </c>
    </row>
    <row r="99" spans="1:8" x14ac:dyDescent="0.25">
      <c r="A99" t="s">
        <v>341</v>
      </c>
      <c r="B99">
        <v>619</v>
      </c>
      <c r="C99">
        <v>3043</v>
      </c>
      <c r="D99" t="s">
        <v>341</v>
      </c>
      <c r="E99" t="s">
        <v>302</v>
      </c>
      <c r="F99" t="s">
        <v>341</v>
      </c>
      <c r="G99">
        <v>3043</v>
      </c>
      <c r="H99" t="s">
        <v>302</v>
      </c>
    </row>
    <row r="100" spans="1:8" x14ac:dyDescent="0.25">
      <c r="A100" t="s">
        <v>342</v>
      </c>
      <c r="B100">
        <v>620</v>
      </c>
      <c r="C100">
        <v>3044</v>
      </c>
      <c r="D100" t="s">
        <v>342</v>
      </c>
      <c r="E100" t="s">
        <v>302</v>
      </c>
      <c r="F100" t="s">
        <v>342</v>
      </c>
      <c r="G100">
        <v>3044</v>
      </c>
      <c r="H100" t="s">
        <v>302</v>
      </c>
    </row>
    <row r="101" spans="1:8" x14ac:dyDescent="0.25">
      <c r="A101" t="s">
        <v>343</v>
      </c>
      <c r="B101">
        <v>621</v>
      </c>
      <c r="C101">
        <v>3045</v>
      </c>
      <c r="D101" t="s">
        <v>343</v>
      </c>
      <c r="E101" t="s">
        <v>302</v>
      </c>
      <c r="F101" t="s">
        <v>343</v>
      </c>
      <c r="G101">
        <v>3045</v>
      </c>
      <c r="H101" t="s">
        <v>302</v>
      </c>
    </row>
    <row r="102" spans="1:8" x14ac:dyDescent="0.25">
      <c r="A102" t="s">
        <v>344</v>
      </c>
      <c r="B102">
        <v>622</v>
      </c>
      <c r="C102">
        <v>3046</v>
      </c>
      <c r="D102" t="s">
        <v>344</v>
      </c>
      <c r="E102" t="s">
        <v>302</v>
      </c>
      <c r="F102" t="s">
        <v>344</v>
      </c>
      <c r="G102">
        <v>3046</v>
      </c>
      <c r="H102" t="s">
        <v>302</v>
      </c>
    </row>
    <row r="103" spans="1:8" x14ac:dyDescent="0.25">
      <c r="A103" t="s">
        <v>345</v>
      </c>
      <c r="B103">
        <v>623</v>
      </c>
      <c r="C103">
        <v>3047</v>
      </c>
      <c r="D103" t="s">
        <v>345</v>
      </c>
      <c r="E103" t="s">
        <v>302</v>
      </c>
      <c r="F103" t="s">
        <v>345</v>
      </c>
      <c r="G103">
        <v>3047</v>
      </c>
      <c r="H103" t="s">
        <v>302</v>
      </c>
    </row>
    <row r="104" spans="1:8" x14ac:dyDescent="0.25">
      <c r="A104" t="s">
        <v>346</v>
      </c>
      <c r="B104">
        <v>624</v>
      </c>
      <c r="C104">
        <v>3048</v>
      </c>
      <c r="D104" t="s">
        <v>346</v>
      </c>
      <c r="E104" t="s">
        <v>302</v>
      </c>
      <c r="F104" t="s">
        <v>346</v>
      </c>
      <c r="G104">
        <v>3048</v>
      </c>
      <c r="H104" t="s">
        <v>302</v>
      </c>
    </row>
    <row r="105" spans="1:8" x14ac:dyDescent="0.25">
      <c r="A105" t="s">
        <v>1032</v>
      </c>
      <c r="B105">
        <v>625</v>
      </c>
      <c r="C105">
        <v>3005</v>
      </c>
      <c r="D105" t="s">
        <v>306</v>
      </c>
      <c r="E105" t="s">
        <v>302</v>
      </c>
      <c r="F105" t="s">
        <v>306</v>
      </c>
      <c r="G105">
        <v>3005</v>
      </c>
      <c r="H105" t="s">
        <v>302</v>
      </c>
    </row>
    <row r="106" spans="1:8" x14ac:dyDescent="0.25">
      <c r="A106" t="s">
        <v>347</v>
      </c>
      <c r="B106">
        <v>626</v>
      </c>
      <c r="C106">
        <v>3049</v>
      </c>
      <c r="D106" t="s">
        <v>347</v>
      </c>
      <c r="E106" t="s">
        <v>302</v>
      </c>
      <c r="F106" t="s">
        <v>347</v>
      </c>
      <c r="G106">
        <v>3049</v>
      </c>
      <c r="H106" t="s">
        <v>302</v>
      </c>
    </row>
    <row r="107" spans="1:8" x14ac:dyDescent="0.25">
      <c r="A107" t="s">
        <v>1033</v>
      </c>
      <c r="B107">
        <v>627</v>
      </c>
      <c r="C107">
        <v>3025</v>
      </c>
      <c r="D107" t="s">
        <v>323</v>
      </c>
      <c r="E107" t="s">
        <v>302</v>
      </c>
      <c r="F107" t="s">
        <v>323</v>
      </c>
      <c r="G107">
        <v>3025</v>
      </c>
      <c r="H107" t="s">
        <v>302</v>
      </c>
    </row>
    <row r="108" spans="1:8" x14ac:dyDescent="0.25">
      <c r="A108" t="s">
        <v>1034</v>
      </c>
      <c r="B108">
        <v>628</v>
      </c>
      <c r="C108">
        <v>3025</v>
      </c>
      <c r="D108" t="s">
        <v>323</v>
      </c>
      <c r="E108" t="s">
        <v>302</v>
      </c>
      <c r="F108" t="s">
        <v>323</v>
      </c>
      <c r="G108">
        <v>3025</v>
      </c>
      <c r="H108" t="s">
        <v>302</v>
      </c>
    </row>
    <row r="109" spans="1:8" x14ac:dyDescent="0.25">
      <c r="A109" t="s">
        <v>348</v>
      </c>
      <c r="B109">
        <v>631</v>
      </c>
      <c r="C109">
        <v>3050</v>
      </c>
      <c r="D109" t="s">
        <v>348</v>
      </c>
      <c r="E109" t="s">
        <v>302</v>
      </c>
      <c r="F109" t="s">
        <v>348</v>
      </c>
      <c r="G109">
        <v>3050</v>
      </c>
      <c r="H109" t="s">
        <v>302</v>
      </c>
    </row>
    <row r="110" spans="1:8" x14ac:dyDescent="0.25">
      <c r="A110" t="s">
        <v>349</v>
      </c>
      <c r="B110">
        <v>632</v>
      </c>
      <c r="C110">
        <v>3051</v>
      </c>
      <c r="D110" t="s">
        <v>349</v>
      </c>
      <c r="E110" t="s">
        <v>302</v>
      </c>
      <c r="F110" t="s">
        <v>349</v>
      </c>
      <c r="G110">
        <v>3051</v>
      </c>
      <c r="H110" t="s">
        <v>302</v>
      </c>
    </row>
    <row r="111" spans="1:8" x14ac:dyDescent="0.25">
      <c r="A111" t="s">
        <v>350</v>
      </c>
      <c r="B111">
        <v>633</v>
      </c>
      <c r="C111">
        <v>3052</v>
      </c>
      <c r="D111" t="s">
        <v>350</v>
      </c>
      <c r="E111" t="s">
        <v>302</v>
      </c>
      <c r="F111" t="s">
        <v>350</v>
      </c>
      <c r="G111">
        <v>3052</v>
      </c>
      <c r="H111" t="s">
        <v>302</v>
      </c>
    </row>
    <row r="112" spans="1:8" x14ac:dyDescent="0.25">
      <c r="A112" t="s">
        <v>400</v>
      </c>
      <c r="B112">
        <v>701</v>
      </c>
      <c r="C112">
        <v>3801</v>
      </c>
      <c r="D112" t="s">
        <v>400</v>
      </c>
      <c r="E112" t="s">
        <v>401</v>
      </c>
      <c r="F112" t="s">
        <v>400</v>
      </c>
      <c r="G112">
        <v>3801</v>
      </c>
      <c r="H112" t="s">
        <v>401</v>
      </c>
    </row>
    <row r="113" spans="1:8" x14ac:dyDescent="0.25">
      <c r="A113" t="s">
        <v>403</v>
      </c>
      <c r="B113">
        <v>704</v>
      </c>
      <c r="C113">
        <v>3803</v>
      </c>
      <c r="D113" t="s">
        <v>403</v>
      </c>
      <c r="E113" t="s">
        <v>401</v>
      </c>
      <c r="F113" t="s">
        <v>403</v>
      </c>
      <c r="G113">
        <v>3803</v>
      </c>
      <c r="H113" t="s">
        <v>401</v>
      </c>
    </row>
    <row r="114" spans="1:8" x14ac:dyDescent="0.25">
      <c r="A114" t="s">
        <v>404</v>
      </c>
      <c r="B114">
        <v>710</v>
      </c>
      <c r="C114">
        <v>3804</v>
      </c>
      <c r="D114" t="s">
        <v>404</v>
      </c>
      <c r="E114" t="s">
        <v>401</v>
      </c>
      <c r="F114" t="s">
        <v>404</v>
      </c>
      <c r="G114">
        <v>3804</v>
      </c>
      <c r="H114" t="s">
        <v>401</v>
      </c>
    </row>
    <row r="115" spans="1:8" x14ac:dyDescent="0.25">
      <c r="A115" t="s">
        <v>1035</v>
      </c>
      <c r="B115">
        <v>711</v>
      </c>
      <c r="C115">
        <v>3005</v>
      </c>
      <c r="D115" t="s">
        <v>306</v>
      </c>
      <c r="E115" t="s">
        <v>302</v>
      </c>
      <c r="F115" t="s">
        <v>306</v>
      </c>
      <c r="G115">
        <v>3005</v>
      </c>
      <c r="H115" t="s">
        <v>302</v>
      </c>
    </row>
    <row r="116" spans="1:8" x14ac:dyDescent="0.25">
      <c r="A116" t="s">
        <v>405</v>
      </c>
      <c r="B116">
        <v>712</v>
      </c>
      <c r="C116">
        <v>3805</v>
      </c>
      <c r="D116" t="s">
        <v>405</v>
      </c>
      <c r="E116" t="s">
        <v>401</v>
      </c>
      <c r="F116" t="s">
        <v>405</v>
      </c>
      <c r="G116">
        <v>3805</v>
      </c>
      <c r="H116" t="s">
        <v>401</v>
      </c>
    </row>
    <row r="117" spans="1:8" x14ac:dyDescent="0.25">
      <c r="A117" t="s">
        <v>1036</v>
      </c>
      <c r="B117">
        <v>713</v>
      </c>
      <c r="C117">
        <v>3802</v>
      </c>
      <c r="D117" t="s">
        <v>402</v>
      </c>
      <c r="E117" t="s">
        <v>401</v>
      </c>
      <c r="F117" t="s">
        <v>402</v>
      </c>
      <c r="G117">
        <v>3802</v>
      </c>
      <c r="H117" t="s">
        <v>401</v>
      </c>
    </row>
    <row r="118" spans="1:8" x14ac:dyDescent="0.25">
      <c r="A118" t="s">
        <v>402</v>
      </c>
      <c r="B118">
        <v>715</v>
      </c>
      <c r="C118">
        <v>3802</v>
      </c>
      <c r="D118" t="s">
        <v>402</v>
      </c>
      <c r="E118" t="s">
        <v>401</v>
      </c>
      <c r="F118" t="s">
        <v>402</v>
      </c>
      <c r="G118">
        <v>3802</v>
      </c>
      <c r="H118" t="s">
        <v>401</v>
      </c>
    </row>
    <row r="119" spans="1:8" x14ac:dyDescent="0.25">
      <c r="A119" t="s">
        <v>1037</v>
      </c>
      <c r="B119">
        <v>716</v>
      </c>
      <c r="C119">
        <v>3803</v>
      </c>
      <c r="D119" t="s">
        <v>403</v>
      </c>
      <c r="E119" t="s">
        <v>401</v>
      </c>
      <c r="F119" t="s">
        <v>403</v>
      </c>
      <c r="G119">
        <v>3803</v>
      </c>
      <c r="H119" t="s">
        <v>401</v>
      </c>
    </row>
    <row r="120" spans="1:8" x14ac:dyDescent="0.25">
      <c r="A120" t="s">
        <v>409</v>
      </c>
      <c r="B120">
        <v>729</v>
      </c>
      <c r="C120">
        <v>3811</v>
      </c>
      <c r="D120" t="s">
        <v>409</v>
      </c>
      <c r="E120" t="s">
        <v>401</v>
      </c>
      <c r="F120" t="s">
        <v>409</v>
      </c>
      <c r="G120">
        <v>3811</v>
      </c>
      <c r="H120" t="s">
        <v>401</v>
      </c>
    </row>
    <row r="121" spans="1:8" x14ac:dyDescent="0.25">
      <c r="A121" t="s">
        <v>406</v>
      </c>
      <c r="B121">
        <v>805</v>
      </c>
      <c r="C121">
        <v>3806</v>
      </c>
      <c r="D121" t="s">
        <v>406</v>
      </c>
      <c r="E121" t="s">
        <v>401</v>
      </c>
      <c r="F121" t="s">
        <v>406</v>
      </c>
      <c r="G121">
        <v>3806</v>
      </c>
      <c r="H121" t="s">
        <v>401</v>
      </c>
    </row>
    <row r="122" spans="1:8" x14ac:dyDescent="0.25">
      <c r="A122" t="s">
        <v>407</v>
      </c>
      <c r="B122">
        <v>806</v>
      </c>
      <c r="C122">
        <v>3807</v>
      </c>
      <c r="D122" t="s">
        <v>407</v>
      </c>
      <c r="E122" t="s">
        <v>401</v>
      </c>
      <c r="F122" t="s">
        <v>407</v>
      </c>
      <c r="G122">
        <v>3807</v>
      </c>
      <c r="H122" t="s">
        <v>401</v>
      </c>
    </row>
    <row r="123" spans="1:8" x14ac:dyDescent="0.25">
      <c r="A123" t="s">
        <v>408</v>
      </c>
      <c r="B123">
        <v>807</v>
      </c>
      <c r="C123">
        <v>3808</v>
      </c>
      <c r="D123" t="s">
        <v>408</v>
      </c>
      <c r="E123" t="s">
        <v>401</v>
      </c>
      <c r="F123" t="s">
        <v>408</v>
      </c>
      <c r="G123">
        <v>3808</v>
      </c>
      <c r="H123" t="s">
        <v>401</v>
      </c>
    </row>
    <row r="124" spans="1:8" x14ac:dyDescent="0.25">
      <c r="A124" t="s">
        <v>410</v>
      </c>
      <c r="B124">
        <v>811</v>
      </c>
      <c r="C124">
        <v>3812</v>
      </c>
      <c r="D124" t="s">
        <v>410</v>
      </c>
      <c r="E124" t="s">
        <v>401</v>
      </c>
      <c r="F124" t="s">
        <v>410</v>
      </c>
      <c r="G124">
        <v>3812</v>
      </c>
      <c r="H124" t="s">
        <v>401</v>
      </c>
    </row>
    <row r="125" spans="1:8" x14ac:dyDescent="0.25">
      <c r="A125" t="s">
        <v>411</v>
      </c>
      <c r="B125">
        <v>814</v>
      </c>
      <c r="C125">
        <v>3813</v>
      </c>
      <c r="D125" t="s">
        <v>411</v>
      </c>
      <c r="E125" t="s">
        <v>401</v>
      </c>
      <c r="F125" t="s">
        <v>411</v>
      </c>
      <c r="G125">
        <v>3813</v>
      </c>
      <c r="H125" t="s">
        <v>401</v>
      </c>
    </row>
    <row r="126" spans="1:8" x14ac:dyDescent="0.25">
      <c r="A126" t="s">
        <v>412</v>
      </c>
      <c r="B126">
        <v>815</v>
      </c>
      <c r="C126">
        <v>3814</v>
      </c>
      <c r="D126" t="s">
        <v>412</v>
      </c>
      <c r="E126" t="s">
        <v>401</v>
      </c>
      <c r="F126" t="s">
        <v>412</v>
      </c>
      <c r="G126">
        <v>3814</v>
      </c>
      <c r="H126" t="s">
        <v>401</v>
      </c>
    </row>
    <row r="127" spans="1:8" x14ac:dyDescent="0.25">
      <c r="A127" t="s">
        <v>413</v>
      </c>
      <c r="B127">
        <v>817</v>
      </c>
      <c r="C127">
        <v>3815</v>
      </c>
      <c r="D127" t="s">
        <v>413</v>
      </c>
      <c r="E127" t="s">
        <v>401</v>
      </c>
      <c r="F127" t="s">
        <v>413</v>
      </c>
      <c r="G127">
        <v>3815</v>
      </c>
      <c r="H127" t="s">
        <v>401</v>
      </c>
    </row>
    <row r="128" spans="1:8" x14ac:dyDescent="0.25">
      <c r="A128" t="s">
        <v>414</v>
      </c>
      <c r="B128">
        <v>819</v>
      </c>
      <c r="C128">
        <v>3816</v>
      </c>
      <c r="D128" t="s">
        <v>414</v>
      </c>
      <c r="E128" t="s">
        <v>401</v>
      </c>
      <c r="F128" t="s">
        <v>414</v>
      </c>
      <c r="G128">
        <v>3816</v>
      </c>
      <c r="H128" t="s">
        <v>401</v>
      </c>
    </row>
    <row r="129" spans="1:8" x14ac:dyDescent="0.25">
      <c r="A129" t="s">
        <v>1038</v>
      </c>
      <c r="B129">
        <v>821</v>
      </c>
      <c r="C129">
        <v>3817</v>
      </c>
      <c r="D129" t="s">
        <v>415</v>
      </c>
      <c r="E129" t="s">
        <v>401</v>
      </c>
      <c r="F129" t="s">
        <v>415</v>
      </c>
      <c r="G129">
        <v>3817</v>
      </c>
      <c r="H129" t="s">
        <v>401</v>
      </c>
    </row>
    <row r="130" spans="1:8" x14ac:dyDescent="0.25">
      <c r="A130" t="s">
        <v>1039</v>
      </c>
      <c r="B130">
        <v>822</v>
      </c>
      <c r="C130">
        <v>3817</v>
      </c>
      <c r="D130" t="s">
        <v>415</v>
      </c>
      <c r="E130" t="s">
        <v>401</v>
      </c>
      <c r="F130" t="s">
        <v>415</v>
      </c>
      <c r="G130">
        <v>3817</v>
      </c>
      <c r="H130" t="s">
        <v>401</v>
      </c>
    </row>
    <row r="131" spans="1:8" x14ac:dyDescent="0.25">
      <c r="A131" t="s">
        <v>416</v>
      </c>
      <c r="B131">
        <v>826</v>
      </c>
      <c r="C131">
        <v>3818</v>
      </c>
      <c r="D131" t="s">
        <v>416</v>
      </c>
      <c r="E131" t="s">
        <v>401</v>
      </c>
      <c r="F131" t="s">
        <v>416</v>
      </c>
      <c r="G131">
        <v>3818</v>
      </c>
      <c r="H131" t="s">
        <v>401</v>
      </c>
    </row>
    <row r="132" spans="1:8" x14ac:dyDescent="0.25">
      <c r="A132" t="s">
        <v>417</v>
      </c>
      <c r="B132">
        <v>827</v>
      </c>
      <c r="C132">
        <v>3819</v>
      </c>
      <c r="D132" t="s">
        <v>417</v>
      </c>
      <c r="E132" t="s">
        <v>401</v>
      </c>
      <c r="F132" t="s">
        <v>417</v>
      </c>
      <c r="G132">
        <v>3819</v>
      </c>
      <c r="H132" t="s">
        <v>401</v>
      </c>
    </row>
    <row r="133" spans="1:8" x14ac:dyDescent="0.25">
      <c r="A133" t="s">
        <v>418</v>
      </c>
      <c r="B133">
        <v>828</v>
      </c>
      <c r="C133">
        <v>3820</v>
      </c>
      <c r="D133" t="s">
        <v>418</v>
      </c>
      <c r="E133" t="s">
        <v>401</v>
      </c>
      <c r="F133" t="s">
        <v>418</v>
      </c>
      <c r="G133">
        <v>3820</v>
      </c>
      <c r="H133" t="s">
        <v>401</v>
      </c>
    </row>
    <row r="134" spans="1:8" x14ac:dyDescent="0.25">
      <c r="A134" t="s">
        <v>419</v>
      </c>
      <c r="B134">
        <v>829</v>
      </c>
      <c r="C134">
        <v>3821</v>
      </c>
      <c r="D134" t="s">
        <v>419</v>
      </c>
      <c r="E134" t="s">
        <v>401</v>
      </c>
      <c r="F134" t="s">
        <v>419</v>
      </c>
      <c r="G134">
        <v>3821</v>
      </c>
      <c r="H134" t="s">
        <v>401</v>
      </c>
    </row>
    <row r="135" spans="1:8" x14ac:dyDescent="0.25">
      <c r="A135" t="s">
        <v>420</v>
      </c>
      <c r="B135">
        <v>830</v>
      </c>
      <c r="C135">
        <v>3822</v>
      </c>
      <c r="D135" t="s">
        <v>420</v>
      </c>
      <c r="E135" t="s">
        <v>401</v>
      </c>
      <c r="F135" t="s">
        <v>420</v>
      </c>
      <c r="G135">
        <v>3822</v>
      </c>
      <c r="H135" t="s">
        <v>401</v>
      </c>
    </row>
    <row r="136" spans="1:8" x14ac:dyDescent="0.25">
      <c r="A136" t="s">
        <v>421</v>
      </c>
      <c r="B136">
        <v>831</v>
      </c>
      <c r="C136">
        <v>3823</v>
      </c>
      <c r="D136" t="s">
        <v>421</v>
      </c>
      <c r="E136" t="s">
        <v>401</v>
      </c>
      <c r="F136" t="s">
        <v>421</v>
      </c>
      <c r="G136">
        <v>3823</v>
      </c>
      <c r="H136" t="s">
        <v>401</v>
      </c>
    </row>
    <row r="137" spans="1:8" x14ac:dyDescent="0.25">
      <c r="A137" t="s">
        <v>422</v>
      </c>
      <c r="B137">
        <v>833</v>
      </c>
      <c r="C137">
        <v>3824</v>
      </c>
      <c r="D137" t="s">
        <v>422</v>
      </c>
      <c r="E137" t="s">
        <v>401</v>
      </c>
      <c r="F137" t="s">
        <v>422</v>
      </c>
      <c r="G137">
        <v>3824</v>
      </c>
      <c r="H137" t="s">
        <v>401</v>
      </c>
    </row>
    <row r="138" spans="1:8" x14ac:dyDescent="0.25">
      <c r="A138" t="s">
        <v>423</v>
      </c>
      <c r="B138">
        <v>834</v>
      </c>
      <c r="C138">
        <v>3825</v>
      </c>
      <c r="D138" t="s">
        <v>423</v>
      </c>
      <c r="E138" t="s">
        <v>401</v>
      </c>
      <c r="F138" t="s">
        <v>423</v>
      </c>
      <c r="G138">
        <v>3825</v>
      </c>
      <c r="H138" t="s">
        <v>401</v>
      </c>
    </row>
    <row r="139" spans="1:8" x14ac:dyDescent="0.25">
      <c r="A139" t="s">
        <v>424</v>
      </c>
      <c r="B139">
        <v>901</v>
      </c>
      <c r="C139">
        <v>4201</v>
      </c>
      <c r="D139" t="s">
        <v>424</v>
      </c>
      <c r="E139" t="s">
        <v>425</v>
      </c>
      <c r="F139" t="s">
        <v>424</v>
      </c>
      <c r="G139">
        <v>4201</v>
      </c>
      <c r="H139" t="s">
        <v>425</v>
      </c>
    </row>
    <row r="140" spans="1:8" x14ac:dyDescent="0.25">
      <c r="A140" t="s">
        <v>426</v>
      </c>
      <c r="B140">
        <v>904</v>
      </c>
      <c r="C140">
        <v>4202</v>
      </c>
      <c r="D140" t="s">
        <v>426</v>
      </c>
      <c r="E140" t="s">
        <v>425</v>
      </c>
      <c r="F140" t="s">
        <v>426</v>
      </c>
      <c r="G140">
        <v>4202</v>
      </c>
      <c r="H140" t="s">
        <v>425</v>
      </c>
    </row>
    <row r="141" spans="1:8" x14ac:dyDescent="0.25">
      <c r="A141" t="s">
        <v>427</v>
      </c>
      <c r="B141">
        <v>906</v>
      </c>
      <c r="C141">
        <v>4203</v>
      </c>
      <c r="D141" t="s">
        <v>427</v>
      </c>
      <c r="E141" t="s">
        <v>425</v>
      </c>
      <c r="F141" t="s">
        <v>427</v>
      </c>
      <c r="G141">
        <v>4203</v>
      </c>
      <c r="H141" t="s">
        <v>425</v>
      </c>
    </row>
    <row r="142" spans="1:8" x14ac:dyDescent="0.25">
      <c r="A142" t="s">
        <v>432</v>
      </c>
      <c r="B142">
        <v>911</v>
      </c>
      <c r="C142">
        <v>4211</v>
      </c>
      <c r="D142" t="s">
        <v>432</v>
      </c>
      <c r="E142" t="s">
        <v>425</v>
      </c>
      <c r="F142" t="s">
        <v>432</v>
      </c>
      <c r="G142">
        <v>4211</v>
      </c>
      <c r="H142" t="s">
        <v>425</v>
      </c>
    </row>
    <row r="143" spans="1:8" x14ac:dyDescent="0.25">
      <c r="A143" t="s">
        <v>433</v>
      </c>
      <c r="B143">
        <v>912</v>
      </c>
      <c r="C143">
        <v>4212</v>
      </c>
      <c r="D143" t="s">
        <v>433</v>
      </c>
      <c r="E143" t="s">
        <v>425</v>
      </c>
      <c r="F143" t="s">
        <v>433</v>
      </c>
      <c r="G143">
        <v>4212</v>
      </c>
      <c r="H143" t="s">
        <v>425</v>
      </c>
    </row>
    <row r="144" spans="1:8" x14ac:dyDescent="0.25">
      <c r="A144" t="s">
        <v>434</v>
      </c>
      <c r="B144">
        <v>914</v>
      </c>
      <c r="C144">
        <v>4213</v>
      </c>
      <c r="D144" t="s">
        <v>434</v>
      </c>
      <c r="E144" t="s">
        <v>425</v>
      </c>
      <c r="F144" t="s">
        <v>434</v>
      </c>
      <c r="G144">
        <v>4213</v>
      </c>
      <c r="H144" t="s">
        <v>425</v>
      </c>
    </row>
    <row r="145" spans="1:8" x14ac:dyDescent="0.25">
      <c r="A145" t="s">
        <v>435</v>
      </c>
      <c r="B145">
        <v>919</v>
      </c>
      <c r="C145">
        <v>4214</v>
      </c>
      <c r="D145" t="s">
        <v>435</v>
      </c>
      <c r="E145" t="s">
        <v>425</v>
      </c>
      <c r="F145" t="s">
        <v>435</v>
      </c>
      <c r="G145">
        <v>4214</v>
      </c>
      <c r="H145" t="s">
        <v>425</v>
      </c>
    </row>
    <row r="146" spans="1:8" x14ac:dyDescent="0.25">
      <c r="A146" t="s">
        <v>436</v>
      </c>
      <c r="B146">
        <v>926</v>
      </c>
      <c r="C146">
        <v>4215</v>
      </c>
      <c r="D146" t="s">
        <v>436</v>
      </c>
      <c r="E146" t="s">
        <v>425</v>
      </c>
      <c r="F146" t="s">
        <v>436</v>
      </c>
      <c r="G146">
        <v>4215</v>
      </c>
      <c r="H146" t="s">
        <v>425</v>
      </c>
    </row>
    <row r="147" spans="1:8" x14ac:dyDescent="0.25">
      <c r="A147" t="s">
        <v>437</v>
      </c>
      <c r="B147">
        <v>928</v>
      </c>
      <c r="C147">
        <v>4216</v>
      </c>
      <c r="D147" t="s">
        <v>437</v>
      </c>
      <c r="E147" t="s">
        <v>425</v>
      </c>
      <c r="F147" t="s">
        <v>437</v>
      </c>
      <c r="G147">
        <v>4216</v>
      </c>
      <c r="H147" t="s">
        <v>425</v>
      </c>
    </row>
    <row r="148" spans="1:8" x14ac:dyDescent="0.25">
      <c r="A148" t="s">
        <v>438</v>
      </c>
      <c r="B148">
        <v>929</v>
      </c>
      <c r="C148">
        <v>4217</v>
      </c>
      <c r="D148" t="s">
        <v>438</v>
      </c>
      <c r="E148" t="s">
        <v>425</v>
      </c>
      <c r="F148" t="s">
        <v>438</v>
      </c>
      <c r="G148">
        <v>4217</v>
      </c>
      <c r="H148" t="s">
        <v>425</v>
      </c>
    </row>
    <row r="149" spans="1:8" x14ac:dyDescent="0.25">
      <c r="A149" t="s">
        <v>439</v>
      </c>
      <c r="B149">
        <v>935</v>
      </c>
      <c r="C149">
        <v>4218</v>
      </c>
      <c r="D149" t="s">
        <v>439</v>
      </c>
      <c r="E149" t="s">
        <v>425</v>
      </c>
      <c r="F149" t="s">
        <v>439</v>
      </c>
      <c r="G149">
        <v>4218</v>
      </c>
      <c r="H149" t="s">
        <v>425</v>
      </c>
    </row>
    <row r="150" spans="1:8" x14ac:dyDescent="0.25">
      <c r="A150" t="s">
        <v>440</v>
      </c>
      <c r="B150">
        <v>937</v>
      </c>
      <c r="C150">
        <v>4219</v>
      </c>
      <c r="D150" t="s">
        <v>440</v>
      </c>
      <c r="E150" t="s">
        <v>425</v>
      </c>
      <c r="F150" t="s">
        <v>440</v>
      </c>
      <c r="G150">
        <v>4219</v>
      </c>
      <c r="H150" t="s">
        <v>425</v>
      </c>
    </row>
    <row r="151" spans="1:8" x14ac:dyDescent="0.25">
      <c r="A151" t="s">
        <v>441</v>
      </c>
      <c r="B151">
        <v>938</v>
      </c>
      <c r="C151">
        <v>4220</v>
      </c>
      <c r="D151" t="s">
        <v>441</v>
      </c>
      <c r="E151" t="s">
        <v>425</v>
      </c>
      <c r="F151" t="s">
        <v>441</v>
      </c>
      <c r="G151">
        <v>4220</v>
      </c>
      <c r="H151" t="s">
        <v>425</v>
      </c>
    </row>
    <row r="152" spans="1:8" x14ac:dyDescent="0.25">
      <c r="A152" t="s">
        <v>442</v>
      </c>
      <c r="B152">
        <v>940</v>
      </c>
      <c r="C152">
        <v>4221</v>
      </c>
      <c r="D152" t="s">
        <v>442</v>
      </c>
      <c r="E152" t="s">
        <v>425</v>
      </c>
      <c r="F152" t="s">
        <v>442</v>
      </c>
      <c r="G152">
        <v>4221</v>
      </c>
      <c r="H152" t="s">
        <v>425</v>
      </c>
    </row>
    <row r="153" spans="1:8" x14ac:dyDescent="0.25">
      <c r="A153" t="s">
        <v>443</v>
      </c>
      <c r="B153">
        <v>941</v>
      </c>
      <c r="C153">
        <v>4222</v>
      </c>
      <c r="D153" t="s">
        <v>443</v>
      </c>
      <c r="E153" t="s">
        <v>425</v>
      </c>
      <c r="F153" t="s">
        <v>443</v>
      </c>
      <c r="G153">
        <v>4222</v>
      </c>
      <c r="H153" t="s">
        <v>425</v>
      </c>
    </row>
    <row r="154" spans="1:8" x14ac:dyDescent="0.25">
      <c r="A154" t="s">
        <v>428</v>
      </c>
      <c r="B154">
        <v>1001</v>
      </c>
      <c r="C154">
        <v>4204</v>
      </c>
      <c r="D154" t="s">
        <v>428</v>
      </c>
      <c r="E154" t="s">
        <v>425</v>
      </c>
      <c r="F154" t="s">
        <v>428</v>
      </c>
      <c r="G154">
        <v>4204</v>
      </c>
      <c r="H154" t="s">
        <v>425</v>
      </c>
    </row>
    <row r="155" spans="1:8" x14ac:dyDescent="0.25">
      <c r="A155" t="s">
        <v>1040</v>
      </c>
      <c r="B155">
        <v>1002</v>
      </c>
      <c r="C155">
        <v>4205</v>
      </c>
      <c r="D155" t="s">
        <v>429</v>
      </c>
      <c r="E155" t="s">
        <v>425</v>
      </c>
      <c r="F155" t="s">
        <v>429</v>
      </c>
      <c r="G155">
        <v>4205</v>
      </c>
      <c r="H155" t="s">
        <v>425</v>
      </c>
    </row>
    <row r="156" spans="1:8" x14ac:dyDescent="0.25">
      <c r="A156" t="s">
        <v>430</v>
      </c>
      <c r="B156">
        <v>1003</v>
      </c>
      <c r="C156">
        <v>4206</v>
      </c>
      <c r="D156" t="s">
        <v>430</v>
      </c>
      <c r="E156" t="s">
        <v>425</v>
      </c>
      <c r="F156" t="s">
        <v>430</v>
      </c>
      <c r="G156">
        <v>4206</v>
      </c>
      <c r="H156" t="s">
        <v>425</v>
      </c>
    </row>
    <row r="157" spans="1:8" x14ac:dyDescent="0.25">
      <c r="A157" t="s">
        <v>431</v>
      </c>
      <c r="B157">
        <v>1004</v>
      </c>
      <c r="C157">
        <v>4207</v>
      </c>
      <c r="D157" t="s">
        <v>431</v>
      </c>
      <c r="E157" t="s">
        <v>425</v>
      </c>
      <c r="F157" t="s">
        <v>431</v>
      </c>
      <c r="G157">
        <v>4207</v>
      </c>
      <c r="H157" t="s">
        <v>425</v>
      </c>
    </row>
    <row r="158" spans="1:8" x14ac:dyDescent="0.25">
      <c r="A158" t="s">
        <v>444</v>
      </c>
      <c r="B158">
        <v>1014</v>
      </c>
      <c r="C158">
        <v>4223</v>
      </c>
      <c r="D158" t="s">
        <v>444</v>
      </c>
      <c r="E158" t="s">
        <v>425</v>
      </c>
      <c r="F158" t="s">
        <v>444</v>
      </c>
      <c r="G158">
        <v>4223</v>
      </c>
      <c r="H158" t="s">
        <v>425</v>
      </c>
    </row>
    <row r="159" spans="1:8" x14ac:dyDescent="0.25">
      <c r="A159" t="s">
        <v>1041</v>
      </c>
      <c r="B159">
        <v>1017</v>
      </c>
      <c r="C159">
        <v>4204</v>
      </c>
      <c r="D159" t="s">
        <v>428</v>
      </c>
      <c r="E159" t="s">
        <v>425</v>
      </c>
      <c r="F159" t="s">
        <v>428</v>
      </c>
      <c r="G159">
        <v>4204</v>
      </c>
      <c r="H159" t="s">
        <v>425</v>
      </c>
    </row>
    <row r="160" spans="1:8" x14ac:dyDescent="0.25">
      <c r="A160" t="s">
        <v>1042</v>
      </c>
      <c r="B160">
        <v>1018</v>
      </c>
      <c r="C160">
        <v>4204</v>
      </c>
      <c r="D160" t="s">
        <v>428</v>
      </c>
      <c r="E160" t="s">
        <v>425</v>
      </c>
      <c r="F160" t="s">
        <v>428</v>
      </c>
      <c r="G160">
        <v>4204</v>
      </c>
      <c r="H160" t="s">
        <v>425</v>
      </c>
    </row>
    <row r="161" spans="1:8" x14ac:dyDescent="0.25">
      <c r="A161" t="s">
        <v>1043</v>
      </c>
      <c r="B161">
        <v>1021</v>
      </c>
      <c r="C161">
        <v>4205</v>
      </c>
      <c r="D161" t="s">
        <v>429</v>
      </c>
      <c r="E161" t="s">
        <v>425</v>
      </c>
      <c r="F161" t="s">
        <v>429</v>
      </c>
      <c r="G161">
        <v>4205</v>
      </c>
      <c r="H161" t="s">
        <v>425</v>
      </c>
    </row>
    <row r="162" spans="1:8" x14ac:dyDescent="0.25">
      <c r="A162" t="s">
        <v>445</v>
      </c>
      <c r="B162">
        <v>1026</v>
      </c>
      <c r="C162">
        <v>4224</v>
      </c>
      <c r="D162" t="s">
        <v>445</v>
      </c>
      <c r="E162" t="s">
        <v>425</v>
      </c>
      <c r="F162" t="s">
        <v>445</v>
      </c>
      <c r="G162">
        <v>4224</v>
      </c>
      <c r="H162" t="s">
        <v>425</v>
      </c>
    </row>
    <row r="163" spans="1:8" x14ac:dyDescent="0.25">
      <c r="A163" t="s">
        <v>1044</v>
      </c>
      <c r="B163">
        <v>1027</v>
      </c>
      <c r="C163">
        <v>4225</v>
      </c>
      <c r="D163" t="s">
        <v>446</v>
      </c>
      <c r="E163" t="s">
        <v>425</v>
      </c>
      <c r="F163" t="s">
        <v>446</v>
      </c>
      <c r="G163">
        <v>4225</v>
      </c>
      <c r="H163" t="s">
        <v>425</v>
      </c>
    </row>
    <row r="164" spans="1:8" x14ac:dyDescent="0.25">
      <c r="A164" t="s">
        <v>429</v>
      </c>
      <c r="B164">
        <v>1029</v>
      </c>
      <c r="C164">
        <v>4205</v>
      </c>
      <c r="D164" t="s">
        <v>429</v>
      </c>
      <c r="E164" t="s">
        <v>425</v>
      </c>
      <c r="F164" t="s">
        <v>429</v>
      </c>
      <c r="G164">
        <v>4205</v>
      </c>
      <c r="H164" t="s">
        <v>425</v>
      </c>
    </row>
    <row r="165" spans="1:8" x14ac:dyDescent="0.25">
      <c r="A165" t="s">
        <v>446</v>
      </c>
      <c r="B165">
        <v>1032</v>
      </c>
      <c r="C165">
        <v>4225</v>
      </c>
      <c r="D165" t="s">
        <v>446</v>
      </c>
      <c r="E165" t="s">
        <v>425</v>
      </c>
      <c r="F165" t="s">
        <v>446</v>
      </c>
      <c r="G165">
        <v>4225</v>
      </c>
      <c r="H165" t="s">
        <v>425</v>
      </c>
    </row>
    <row r="166" spans="1:8" x14ac:dyDescent="0.25">
      <c r="A166" t="s">
        <v>447</v>
      </c>
      <c r="B166">
        <v>1034</v>
      </c>
      <c r="C166">
        <v>4226</v>
      </c>
      <c r="D166" t="s">
        <v>447</v>
      </c>
      <c r="E166" t="s">
        <v>425</v>
      </c>
      <c r="F166" t="s">
        <v>447</v>
      </c>
      <c r="G166">
        <v>4226</v>
      </c>
      <c r="H166" t="s">
        <v>425</v>
      </c>
    </row>
    <row r="167" spans="1:8" x14ac:dyDescent="0.25">
      <c r="A167" t="s">
        <v>448</v>
      </c>
      <c r="B167">
        <v>1037</v>
      </c>
      <c r="C167">
        <v>4227</v>
      </c>
      <c r="D167" t="s">
        <v>448</v>
      </c>
      <c r="E167" t="s">
        <v>425</v>
      </c>
      <c r="F167" t="s">
        <v>448</v>
      </c>
      <c r="G167">
        <v>4227</v>
      </c>
      <c r="H167" t="s">
        <v>425</v>
      </c>
    </row>
    <row r="168" spans="1:8" x14ac:dyDescent="0.25">
      <c r="A168" t="s">
        <v>449</v>
      </c>
      <c r="B168">
        <v>1046</v>
      </c>
      <c r="C168">
        <v>4228</v>
      </c>
      <c r="D168" t="s">
        <v>449</v>
      </c>
      <c r="E168" t="s">
        <v>425</v>
      </c>
      <c r="F168" t="s">
        <v>449</v>
      </c>
      <c r="G168">
        <v>4228</v>
      </c>
      <c r="H168" t="s">
        <v>425</v>
      </c>
    </row>
    <row r="169" spans="1:8" x14ac:dyDescent="0.25">
      <c r="A169" t="s">
        <v>207</v>
      </c>
      <c r="B169">
        <v>1101</v>
      </c>
      <c r="C169">
        <v>1101</v>
      </c>
      <c r="D169" t="s">
        <v>207</v>
      </c>
      <c r="E169" t="s">
        <v>208</v>
      </c>
      <c r="F169" t="s">
        <v>207</v>
      </c>
      <c r="G169">
        <v>1101</v>
      </c>
      <c r="H169" t="s">
        <v>208</v>
      </c>
    </row>
    <row r="170" spans="1:8" x14ac:dyDescent="0.25">
      <c r="A170" t="s">
        <v>211</v>
      </c>
      <c r="B170">
        <v>1102</v>
      </c>
      <c r="C170">
        <v>1108</v>
      </c>
      <c r="D170" t="s">
        <v>211</v>
      </c>
      <c r="E170" t="s">
        <v>208</v>
      </c>
      <c r="F170" t="s">
        <v>211</v>
      </c>
      <c r="G170">
        <v>1108</v>
      </c>
      <c r="H170" t="s">
        <v>208</v>
      </c>
    </row>
    <row r="171" spans="1:8" x14ac:dyDescent="0.25">
      <c r="A171" t="s">
        <v>209</v>
      </c>
      <c r="B171">
        <v>1103</v>
      </c>
      <c r="C171">
        <v>1103</v>
      </c>
      <c r="D171" t="s">
        <v>209</v>
      </c>
      <c r="E171" t="s">
        <v>208</v>
      </c>
      <c r="F171" t="s">
        <v>209</v>
      </c>
      <c r="G171">
        <v>1103</v>
      </c>
      <c r="H171" t="s">
        <v>208</v>
      </c>
    </row>
    <row r="172" spans="1:8" x14ac:dyDescent="0.25">
      <c r="A172" t="s">
        <v>210</v>
      </c>
      <c r="B172">
        <v>1106</v>
      </c>
      <c r="C172">
        <v>1106</v>
      </c>
      <c r="D172" t="s">
        <v>210</v>
      </c>
      <c r="E172" t="s">
        <v>208</v>
      </c>
      <c r="F172" t="s">
        <v>210</v>
      </c>
      <c r="G172">
        <v>1106</v>
      </c>
      <c r="H172" t="s">
        <v>208</v>
      </c>
    </row>
    <row r="173" spans="1:8" x14ac:dyDescent="0.25">
      <c r="A173" t="s">
        <v>212</v>
      </c>
      <c r="B173">
        <v>1111</v>
      </c>
      <c r="C173">
        <v>1111</v>
      </c>
      <c r="D173" t="s">
        <v>212</v>
      </c>
      <c r="E173" t="s">
        <v>208</v>
      </c>
      <c r="F173" t="s">
        <v>212</v>
      </c>
      <c r="G173">
        <v>1111</v>
      </c>
      <c r="H173" t="s">
        <v>208</v>
      </c>
    </row>
    <row r="174" spans="1:8" x14ac:dyDescent="0.25">
      <c r="A174" t="s">
        <v>213</v>
      </c>
      <c r="B174">
        <v>1112</v>
      </c>
      <c r="C174">
        <v>1112</v>
      </c>
      <c r="D174" t="s">
        <v>213</v>
      </c>
      <c r="E174" t="s">
        <v>208</v>
      </c>
      <c r="F174" t="s">
        <v>213</v>
      </c>
      <c r="G174">
        <v>1112</v>
      </c>
      <c r="H174" t="s">
        <v>208</v>
      </c>
    </row>
    <row r="175" spans="1:8" x14ac:dyDescent="0.25">
      <c r="A175" t="s">
        <v>214</v>
      </c>
      <c r="B175">
        <v>1114</v>
      </c>
      <c r="C175">
        <v>1114</v>
      </c>
      <c r="D175" t="s">
        <v>214</v>
      </c>
      <c r="E175" t="s">
        <v>208</v>
      </c>
      <c r="F175" t="s">
        <v>214</v>
      </c>
      <c r="G175">
        <v>1114</v>
      </c>
      <c r="H175" t="s">
        <v>208</v>
      </c>
    </row>
    <row r="176" spans="1:8" x14ac:dyDescent="0.25">
      <c r="A176" t="s">
        <v>215</v>
      </c>
      <c r="B176">
        <v>1119</v>
      </c>
      <c r="C176">
        <v>1119</v>
      </c>
      <c r="D176" t="s">
        <v>215</v>
      </c>
      <c r="E176" t="s">
        <v>208</v>
      </c>
      <c r="F176" t="s">
        <v>215</v>
      </c>
      <c r="G176">
        <v>1119</v>
      </c>
      <c r="H176" t="s">
        <v>208</v>
      </c>
    </row>
    <row r="177" spans="1:8" x14ac:dyDescent="0.25">
      <c r="A177" t="s">
        <v>216</v>
      </c>
      <c r="B177">
        <v>1120</v>
      </c>
      <c r="C177">
        <v>1120</v>
      </c>
      <c r="D177" t="s">
        <v>216</v>
      </c>
      <c r="E177" t="s">
        <v>208</v>
      </c>
      <c r="F177" t="s">
        <v>216</v>
      </c>
      <c r="G177">
        <v>1120</v>
      </c>
      <c r="H177" t="s">
        <v>208</v>
      </c>
    </row>
    <row r="178" spans="1:8" x14ac:dyDescent="0.25">
      <c r="A178" t="s">
        <v>217</v>
      </c>
      <c r="B178">
        <v>1121</v>
      </c>
      <c r="C178">
        <v>1121</v>
      </c>
      <c r="D178" t="s">
        <v>217</v>
      </c>
      <c r="E178" t="s">
        <v>208</v>
      </c>
      <c r="F178" t="s">
        <v>217</v>
      </c>
      <c r="G178">
        <v>1121</v>
      </c>
      <c r="H178" t="s">
        <v>208</v>
      </c>
    </row>
    <row r="179" spans="1:8" x14ac:dyDescent="0.25">
      <c r="A179" t="s">
        <v>218</v>
      </c>
      <c r="B179">
        <v>1122</v>
      </c>
      <c r="C179">
        <v>1122</v>
      </c>
      <c r="D179" t="s">
        <v>218</v>
      </c>
      <c r="E179" t="s">
        <v>208</v>
      </c>
      <c r="F179" t="s">
        <v>218</v>
      </c>
      <c r="G179">
        <v>1122</v>
      </c>
      <c r="H179" t="s">
        <v>208</v>
      </c>
    </row>
    <row r="180" spans="1:8" x14ac:dyDescent="0.25">
      <c r="A180" t="s">
        <v>219</v>
      </c>
      <c r="B180">
        <v>1124</v>
      </c>
      <c r="C180">
        <v>1124</v>
      </c>
      <c r="D180" t="s">
        <v>219</v>
      </c>
      <c r="E180" t="s">
        <v>208</v>
      </c>
      <c r="F180" t="s">
        <v>219</v>
      </c>
      <c r="G180">
        <v>1124</v>
      </c>
      <c r="H180" t="s">
        <v>208</v>
      </c>
    </row>
    <row r="181" spans="1:8" x14ac:dyDescent="0.25">
      <c r="A181" t="s">
        <v>220</v>
      </c>
      <c r="B181">
        <v>1127</v>
      </c>
      <c r="C181">
        <v>1127</v>
      </c>
      <c r="D181" t="s">
        <v>220</v>
      </c>
      <c r="E181" t="s">
        <v>208</v>
      </c>
      <c r="F181" t="s">
        <v>220</v>
      </c>
      <c r="G181">
        <v>1127</v>
      </c>
      <c r="H181" t="s">
        <v>208</v>
      </c>
    </row>
    <row r="182" spans="1:8" x14ac:dyDescent="0.25">
      <c r="A182" t="s">
        <v>1045</v>
      </c>
      <c r="B182">
        <v>1129</v>
      </c>
      <c r="C182">
        <v>1108</v>
      </c>
      <c r="D182" t="s">
        <v>211</v>
      </c>
      <c r="E182" t="s">
        <v>208</v>
      </c>
      <c r="F182" t="s">
        <v>211</v>
      </c>
      <c r="G182">
        <v>1108</v>
      </c>
      <c r="H182" t="s">
        <v>208</v>
      </c>
    </row>
    <row r="183" spans="1:8" x14ac:dyDescent="0.25">
      <c r="A183" t="s">
        <v>221</v>
      </c>
      <c r="B183">
        <v>1130</v>
      </c>
      <c r="C183">
        <v>1130</v>
      </c>
      <c r="D183" t="s">
        <v>221</v>
      </c>
      <c r="E183" t="s">
        <v>208</v>
      </c>
      <c r="F183" t="s">
        <v>221</v>
      </c>
      <c r="G183">
        <v>1130</v>
      </c>
      <c r="H183" t="s">
        <v>208</v>
      </c>
    </row>
    <row r="184" spans="1:8" x14ac:dyDescent="0.25">
      <c r="A184" t="s">
        <v>222</v>
      </c>
      <c r="B184">
        <v>1133</v>
      </c>
      <c r="C184">
        <v>1133</v>
      </c>
      <c r="D184" t="s">
        <v>222</v>
      </c>
      <c r="E184" t="s">
        <v>208</v>
      </c>
      <c r="F184" t="s">
        <v>222</v>
      </c>
      <c r="G184">
        <v>1133</v>
      </c>
      <c r="H184" t="s">
        <v>208</v>
      </c>
    </row>
    <row r="185" spans="1:8" x14ac:dyDescent="0.25">
      <c r="A185" t="s">
        <v>223</v>
      </c>
      <c r="B185">
        <v>1134</v>
      </c>
      <c r="C185">
        <v>1134</v>
      </c>
      <c r="D185" t="s">
        <v>223</v>
      </c>
      <c r="E185" t="s">
        <v>208</v>
      </c>
      <c r="F185" t="s">
        <v>223</v>
      </c>
      <c r="G185">
        <v>1134</v>
      </c>
      <c r="H185" t="s">
        <v>208</v>
      </c>
    </row>
    <row r="186" spans="1:8" x14ac:dyDescent="0.25">
      <c r="A186" t="s">
        <v>224</v>
      </c>
      <c r="B186">
        <v>1135</v>
      </c>
      <c r="C186">
        <v>1135</v>
      </c>
      <c r="D186" t="s">
        <v>224</v>
      </c>
      <c r="E186" t="s">
        <v>208</v>
      </c>
      <c r="F186" t="s">
        <v>224</v>
      </c>
      <c r="G186">
        <v>1135</v>
      </c>
      <c r="H186" t="s">
        <v>208</v>
      </c>
    </row>
    <row r="187" spans="1:8" x14ac:dyDescent="0.25">
      <c r="A187" t="s">
        <v>1046</v>
      </c>
      <c r="B187">
        <v>1141</v>
      </c>
      <c r="C187">
        <v>1103</v>
      </c>
      <c r="D187" t="s">
        <v>209</v>
      </c>
      <c r="E187" t="s">
        <v>208</v>
      </c>
      <c r="F187" t="s">
        <v>209</v>
      </c>
      <c r="G187">
        <v>1103</v>
      </c>
      <c r="H187" t="s">
        <v>208</v>
      </c>
    </row>
    <row r="188" spans="1:8" x14ac:dyDescent="0.25">
      <c r="A188" t="s">
        <v>1047</v>
      </c>
      <c r="B188">
        <v>1142</v>
      </c>
      <c r="C188">
        <v>1103</v>
      </c>
      <c r="D188" t="s">
        <v>209</v>
      </c>
      <c r="E188" t="s">
        <v>208</v>
      </c>
      <c r="F188" t="s">
        <v>209</v>
      </c>
      <c r="G188">
        <v>1103</v>
      </c>
      <c r="H188" t="s">
        <v>208</v>
      </c>
    </row>
    <row r="189" spans="1:8" x14ac:dyDescent="0.25">
      <c r="A189" t="s">
        <v>225</v>
      </c>
      <c r="B189">
        <v>1144</v>
      </c>
      <c r="C189">
        <v>1144</v>
      </c>
      <c r="D189" t="s">
        <v>225</v>
      </c>
      <c r="E189" t="s">
        <v>208</v>
      </c>
      <c r="F189" t="s">
        <v>225</v>
      </c>
      <c r="G189">
        <v>1144</v>
      </c>
      <c r="H189" t="s">
        <v>208</v>
      </c>
    </row>
    <row r="190" spans="1:8" x14ac:dyDescent="0.25">
      <c r="A190" t="s">
        <v>226</v>
      </c>
      <c r="B190">
        <v>1145</v>
      </c>
      <c r="C190">
        <v>1145</v>
      </c>
      <c r="D190" t="s">
        <v>226</v>
      </c>
      <c r="E190" t="s">
        <v>208</v>
      </c>
      <c r="F190" t="s">
        <v>226</v>
      </c>
      <c r="G190">
        <v>1145</v>
      </c>
      <c r="H190" t="s">
        <v>208</v>
      </c>
    </row>
    <row r="191" spans="1:8" x14ac:dyDescent="0.25">
      <c r="A191" t="s">
        <v>227</v>
      </c>
      <c r="B191">
        <v>1146</v>
      </c>
      <c r="C191">
        <v>1146</v>
      </c>
      <c r="D191" t="s">
        <v>227</v>
      </c>
      <c r="E191" t="s">
        <v>208</v>
      </c>
      <c r="F191" t="s">
        <v>227</v>
      </c>
      <c r="G191">
        <v>1146</v>
      </c>
      <c r="H191" t="s">
        <v>208</v>
      </c>
    </row>
    <row r="192" spans="1:8" x14ac:dyDescent="0.25">
      <c r="A192" t="s">
        <v>228</v>
      </c>
      <c r="B192">
        <v>1149</v>
      </c>
      <c r="C192">
        <v>1149</v>
      </c>
      <c r="D192" t="s">
        <v>228</v>
      </c>
      <c r="E192" t="s">
        <v>208</v>
      </c>
      <c r="F192" t="s">
        <v>228</v>
      </c>
      <c r="G192">
        <v>1149</v>
      </c>
      <c r="H192" t="s">
        <v>208</v>
      </c>
    </row>
    <row r="193" spans="1:8" x14ac:dyDescent="0.25">
      <c r="A193" t="s">
        <v>229</v>
      </c>
      <c r="B193">
        <v>1151</v>
      </c>
      <c r="C193">
        <v>1151</v>
      </c>
      <c r="D193" t="s">
        <v>229</v>
      </c>
      <c r="E193" t="s">
        <v>208</v>
      </c>
      <c r="F193" t="s">
        <v>229</v>
      </c>
      <c r="G193">
        <v>1151</v>
      </c>
      <c r="H193" t="s">
        <v>208</v>
      </c>
    </row>
    <row r="194" spans="1:8" x14ac:dyDescent="0.25">
      <c r="A194" t="s">
        <v>230</v>
      </c>
      <c r="B194">
        <v>1160</v>
      </c>
      <c r="C194">
        <v>1160</v>
      </c>
      <c r="D194" t="s">
        <v>230</v>
      </c>
      <c r="E194" t="s">
        <v>208</v>
      </c>
      <c r="F194" t="s">
        <v>230</v>
      </c>
      <c r="G194">
        <v>1160</v>
      </c>
      <c r="H194" t="s">
        <v>208</v>
      </c>
    </row>
    <row r="195" spans="1:8" x14ac:dyDescent="0.25">
      <c r="A195" t="s">
        <v>450</v>
      </c>
      <c r="B195">
        <v>1201</v>
      </c>
      <c r="C195">
        <v>4601</v>
      </c>
      <c r="D195" t="s">
        <v>450</v>
      </c>
      <c r="E195" t="s">
        <v>451</v>
      </c>
      <c r="F195" t="s">
        <v>450</v>
      </c>
      <c r="G195">
        <v>4601</v>
      </c>
      <c r="H195" t="s">
        <v>451</v>
      </c>
    </row>
    <row r="196" spans="1:8" x14ac:dyDescent="0.25">
      <c r="A196" t="s">
        <v>453</v>
      </c>
      <c r="B196">
        <v>1211</v>
      </c>
      <c r="C196">
        <v>4611</v>
      </c>
      <c r="D196" t="s">
        <v>453</v>
      </c>
      <c r="E196" t="s">
        <v>451</v>
      </c>
      <c r="F196" t="s">
        <v>453</v>
      </c>
      <c r="G196">
        <v>4611</v>
      </c>
      <c r="H196" t="s">
        <v>451</v>
      </c>
    </row>
    <row r="197" spans="1:8" x14ac:dyDescent="0.25">
      <c r="A197" t="s">
        <v>454</v>
      </c>
      <c r="B197">
        <v>1216</v>
      </c>
      <c r="C197">
        <v>4612</v>
      </c>
      <c r="D197" t="s">
        <v>454</v>
      </c>
      <c r="E197" t="s">
        <v>451</v>
      </c>
      <c r="F197" t="s">
        <v>454</v>
      </c>
      <c r="G197">
        <v>4612</v>
      </c>
      <c r="H197" t="s">
        <v>451</v>
      </c>
    </row>
    <row r="198" spans="1:8" x14ac:dyDescent="0.25">
      <c r="A198" t="s">
        <v>455</v>
      </c>
      <c r="B198">
        <v>1219</v>
      </c>
      <c r="C198">
        <v>4613</v>
      </c>
      <c r="D198" t="s">
        <v>455</v>
      </c>
      <c r="E198" t="s">
        <v>451</v>
      </c>
      <c r="F198" t="s">
        <v>455</v>
      </c>
      <c r="G198">
        <v>4613</v>
      </c>
      <c r="H198" t="s">
        <v>451</v>
      </c>
    </row>
    <row r="199" spans="1:8" x14ac:dyDescent="0.25">
      <c r="A199" t="s">
        <v>456</v>
      </c>
      <c r="B199">
        <v>1221</v>
      </c>
      <c r="C199">
        <v>4614</v>
      </c>
      <c r="D199" t="s">
        <v>456</v>
      </c>
      <c r="E199" t="s">
        <v>451</v>
      </c>
      <c r="F199" t="s">
        <v>456</v>
      </c>
      <c r="G199">
        <v>4614</v>
      </c>
      <c r="H199" t="s">
        <v>451</v>
      </c>
    </row>
    <row r="200" spans="1:8" x14ac:dyDescent="0.25">
      <c r="A200" t="s">
        <v>457</v>
      </c>
      <c r="B200">
        <v>1222</v>
      </c>
      <c r="C200">
        <v>4615</v>
      </c>
      <c r="D200" t="s">
        <v>457</v>
      </c>
      <c r="E200" t="s">
        <v>451</v>
      </c>
      <c r="F200" t="s">
        <v>457</v>
      </c>
      <c r="G200">
        <v>4615</v>
      </c>
      <c r="H200" t="s">
        <v>451</v>
      </c>
    </row>
    <row r="201" spans="1:8" x14ac:dyDescent="0.25">
      <c r="A201" t="s">
        <v>458</v>
      </c>
      <c r="B201">
        <v>1223</v>
      </c>
      <c r="C201">
        <v>4616</v>
      </c>
      <c r="D201" t="s">
        <v>458</v>
      </c>
      <c r="E201" t="s">
        <v>451</v>
      </c>
      <c r="F201" t="s">
        <v>458</v>
      </c>
      <c r="G201">
        <v>4616</v>
      </c>
      <c r="H201" t="s">
        <v>451</v>
      </c>
    </row>
    <row r="202" spans="1:8" x14ac:dyDescent="0.25">
      <c r="A202" t="s">
        <v>459</v>
      </c>
      <c r="B202">
        <v>1224</v>
      </c>
      <c r="C202">
        <v>4617</v>
      </c>
      <c r="D202" t="s">
        <v>459</v>
      </c>
      <c r="E202" t="s">
        <v>451</v>
      </c>
      <c r="F202" t="s">
        <v>459</v>
      </c>
      <c r="G202">
        <v>4617</v>
      </c>
      <c r="H202" t="s">
        <v>451</v>
      </c>
    </row>
    <row r="203" spans="1:8" x14ac:dyDescent="0.25">
      <c r="A203" t="s">
        <v>1048</v>
      </c>
      <c r="B203">
        <v>1227</v>
      </c>
      <c r="C203">
        <v>4618</v>
      </c>
      <c r="D203" t="s">
        <v>460</v>
      </c>
      <c r="E203" t="s">
        <v>451</v>
      </c>
      <c r="F203" t="s">
        <v>460</v>
      </c>
      <c r="G203">
        <v>4618</v>
      </c>
      <c r="H203" t="s">
        <v>451</v>
      </c>
    </row>
    <row r="204" spans="1:8" x14ac:dyDescent="0.25">
      <c r="A204" t="s">
        <v>1049</v>
      </c>
      <c r="B204">
        <v>1228</v>
      </c>
      <c r="C204">
        <v>4618</v>
      </c>
      <c r="D204" t="s">
        <v>460</v>
      </c>
      <c r="E204" t="s">
        <v>451</v>
      </c>
      <c r="F204" t="s">
        <v>460</v>
      </c>
      <c r="G204">
        <v>4618</v>
      </c>
      <c r="H204" t="s">
        <v>451</v>
      </c>
    </row>
    <row r="205" spans="1:8" x14ac:dyDescent="0.25">
      <c r="A205" t="s">
        <v>460</v>
      </c>
      <c r="B205">
        <v>1231</v>
      </c>
      <c r="C205">
        <v>4618</v>
      </c>
      <c r="D205" t="s">
        <v>460</v>
      </c>
      <c r="E205" t="s">
        <v>451</v>
      </c>
      <c r="F205" t="s">
        <v>460</v>
      </c>
      <c r="G205">
        <v>4618</v>
      </c>
      <c r="H205" t="s">
        <v>451</v>
      </c>
    </row>
    <row r="206" spans="1:8" x14ac:dyDescent="0.25">
      <c r="A206" t="s">
        <v>461</v>
      </c>
      <c r="B206">
        <v>1232</v>
      </c>
      <c r="C206">
        <v>4619</v>
      </c>
      <c r="D206" t="s">
        <v>461</v>
      </c>
      <c r="E206" t="s">
        <v>451</v>
      </c>
      <c r="F206" t="s">
        <v>461</v>
      </c>
      <c r="G206">
        <v>4619</v>
      </c>
      <c r="H206" t="s">
        <v>451</v>
      </c>
    </row>
    <row r="207" spans="1:8" x14ac:dyDescent="0.25">
      <c r="A207" t="s">
        <v>462</v>
      </c>
      <c r="B207">
        <v>1233</v>
      </c>
      <c r="C207">
        <v>4620</v>
      </c>
      <c r="D207" t="s">
        <v>462</v>
      </c>
      <c r="E207" t="s">
        <v>451</v>
      </c>
      <c r="F207" t="s">
        <v>462</v>
      </c>
      <c r="G207">
        <v>4620</v>
      </c>
      <c r="H207" t="s">
        <v>451</v>
      </c>
    </row>
    <row r="208" spans="1:8" x14ac:dyDescent="0.25">
      <c r="A208" t="s">
        <v>1050</v>
      </c>
      <c r="B208">
        <v>1234</v>
      </c>
      <c r="C208">
        <v>4621</v>
      </c>
      <c r="D208" t="s">
        <v>463</v>
      </c>
      <c r="E208" t="s">
        <v>451</v>
      </c>
      <c r="F208" t="s">
        <v>463</v>
      </c>
      <c r="G208">
        <v>4621</v>
      </c>
      <c r="H208" t="s">
        <v>451</v>
      </c>
    </row>
    <row r="209" spans="1:8" x14ac:dyDescent="0.25">
      <c r="A209" t="s">
        <v>463</v>
      </c>
      <c r="B209">
        <v>1235</v>
      </c>
      <c r="C209">
        <v>4621</v>
      </c>
      <c r="D209" t="s">
        <v>463</v>
      </c>
      <c r="E209" t="s">
        <v>451</v>
      </c>
      <c r="F209" t="s">
        <v>463</v>
      </c>
      <c r="G209">
        <v>4621</v>
      </c>
      <c r="H209" t="s">
        <v>451</v>
      </c>
    </row>
    <row r="210" spans="1:8" x14ac:dyDescent="0.25">
      <c r="A210" t="s">
        <v>464</v>
      </c>
      <c r="B210">
        <v>1238</v>
      </c>
      <c r="C210">
        <v>4622</v>
      </c>
      <c r="D210" t="s">
        <v>464</v>
      </c>
      <c r="E210" t="s">
        <v>451</v>
      </c>
      <c r="F210" t="s">
        <v>464</v>
      </c>
      <c r="G210">
        <v>4622</v>
      </c>
      <c r="H210" t="s">
        <v>451</v>
      </c>
    </row>
    <row r="211" spans="1:8" x14ac:dyDescent="0.25">
      <c r="A211" t="s">
        <v>1051</v>
      </c>
      <c r="B211">
        <v>1241</v>
      </c>
      <c r="C211">
        <v>4624</v>
      </c>
      <c r="D211" t="s">
        <v>466</v>
      </c>
      <c r="E211" t="s">
        <v>451</v>
      </c>
      <c r="F211" t="s">
        <v>466</v>
      </c>
      <c r="G211">
        <v>4624</v>
      </c>
      <c r="H211" t="s">
        <v>451</v>
      </c>
    </row>
    <row r="212" spans="1:8" x14ac:dyDescent="0.25">
      <c r="A212" t="s">
        <v>465</v>
      </c>
      <c r="B212">
        <v>1242</v>
      </c>
      <c r="C212">
        <v>4623</v>
      </c>
      <c r="D212" t="s">
        <v>465</v>
      </c>
      <c r="E212" t="s">
        <v>451</v>
      </c>
      <c r="F212" t="s">
        <v>465</v>
      </c>
      <c r="G212">
        <v>4623</v>
      </c>
      <c r="H212" t="s">
        <v>451</v>
      </c>
    </row>
    <row r="213" spans="1:8" x14ac:dyDescent="0.25">
      <c r="A213" t="s">
        <v>1052</v>
      </c>
      <c r="B213">
        <v>1243</v>
      </c>
      <c r="C213">
        <v>4624</v>
      </c>
      <c r="D213" t="s">
        <v>466</v>
      </c>
      <c r="E213" t="s">
        <v>451</v>
      </c>
      <c r="F213" t="s">
        <v>466</v>
      </c>
      <c r="G213">
        <v>4624</v>
      </c>
      <c r="H213" t="s">
        <v>451</v>
      </c>
    </row>
    <row r="214" spans="1:8" x14ac:dyDescent="0.25">
      <c r="A214" t="s">
        <v>467</v>
      </c>
      <c r="B214">
        <v>1244</v>
      </c>
      <c r="C214">
        <v>4625</v>
      </c>
      <c r="D214" t="s">
        <v>467</v>
      </c>
      <c r="E214" t="s">
        <v>451</v>
      </c>
      <c r="F214" t="s">
        <v>467</v>
      </c>
      <c r="G214">
        <v>4625</v>
      </c>
      <c r="H214" t="s">
        <v>451</v>
      </c>
    </row>
    <row r="215" spans="1:8" x14ac:dyDescent="0.25">
      <c r="A215" t="s">
        <v>1053</v>
      </c>
      <c r="B215">
        <v>1245</v>
      </c>
      <c r="C215">
        <v>4626</v>
      </c>
      <c r="D215" t="s">
        <v>468</v>
      </c>
      <c r="E215" t="s">
        <v>451</v>
      </c>
      <c r="F215" t="s">
        <v>468</v>
      </c>
      <c r="G215">
        <v>4626</v>
      </c>
      <c r="H215" t="s">
        <v>451</v>
      </c>
    </row>
    <row r="216" spans="1:8" x14ac:dyDescent="0.25">
      <c r="A216" t="s">
        <v>1054</v>
      </c>
      <c r="B216">
        <v>1246</v>
      </c>
      <c r="C216">
        <v>4626</v>
      </c>
      <c r="D216" t="s">
        <v>468</v>
      </c>
      <c r="E216" t="s">
        <v>451</v>
      </c>
      <c r="F216" t="s">
        <v>468</v>
      </c>
      <c r="G216">
        <v>4626</v>
      </c>
      <c r="H216" t="s">
        <v>451</v>
      </c>
    </row>
    <row r="217" spans="1:8" x14ac:dyDescent="0.25">
      <c r="A217" t="s">
        <v>469</v>
      </c>
      <c r="B217">
        <v>1247</v>
      </c>
      <c r="C217">
        <v>4627</v>
      </c>
      <c r="D217" t="s">
        <v>469</v>
      </c>
      <c r="E217" t="s">
        <v>451</v>
      </c>
      <c r="F217" t="s">
        <v>469</v>
      </c>
      <c r="G217">
        <v>4627</v>
      </c>
      <c r="H217" t="s">
        <v>451</v>
      </c>
    </row>
    <row r="218" spans="1:8" x14ac:dyDescent="0.25">
      <c r="A218" t="s">
        <v>470</v>
      </c>
      <c r="B218">
        <v>1251</v>
      </c>
      <c r="C218">
        <v>4628</v>
      </c>
      <c r="D218" t="s">
        <v>470</v>
      </c>
      <c r="E218" t="s">
        <v>451</v>
      </c>
      <c r="F218" t="s">
        <v>470</v>
      </c>
      <c r="G218">
        <v>4628</v>
      </c>
      <c r="H218" t="s">
        <v>451</v>
      </c>
    </row>
    <row r="219" spans="1:8" x14ac:dyDescent="0.25">
      <c r="A219" t="s">
        <v>471</v>
      </c>
      <c r="B219">
        <v>1252</v>
      </c>
      <c r="C219">
        <v>4629</v>
      </c>
      <c r="D219" t="s">
        <v>471</v>
      </c>
      <c r="E219" t="s">
        <v>451</v>
      </c>
      <c r="F219" t="s">
        <v>471</v>
      </c>
      <c r="G219">
        <v>4629</v>
      </c>
      <c r="H219" t="s">
        <v>451</v>
      </c>
    </row>
    <row r="220" spans="1:8" x14ac:dyDescent="0.25">
      <c r="A220" t="s">
        <v>472</v>
      </c>
      <c r="B220">
        <v>1253</v>
      </c>
      <c r="C220">
        <v>4630</v>
      </c>
      <c r="D220" t="s">
        <v>472</v>
      </c>
      <c r="E220" t="s">
        <v>451</v>
      </c>
      <c r="F220" t="s">
        <v>472</v>
      </c>
      <c r="G220">
        <v>4630</v>
      </c>
      <c r="H220" t="s">
        <v>451</v>
      </c>
    </row>
    <row r="221" spans="1:8" x14ac:dyDescent="0.25">
      <c r="A221" t="s">
        <v>1055</v>
      </c>
      <c r="B221">
        <v>1256</v>
      </c>
      <c r="C221">
        <v>4631</v>
      </c>
      <c r="D221" t="s">
        <v>473</v>
      </c>
      <c r="E221" t="s">
        <v>451</v>
      </c>
      <c r="F221" t="s">
        <v>473</v>
      </c>
      <c r="G221">
        <v>4631</v>
      </c>
      <c r="H221" t="s">
        <v>451</v>
      </c>
    </row>
    <row r="222" spans="1:8" x14ac:dyDescent="0.25">
      <c r="A222" t="s">
        <v>468</v>
      </c>
      <c r="B222">
        <v>1259</v>
      </c>
      <c r="C222">
        <v>4626</v>
      </c>
      <c r="D222" t="s">
        <v>468</v>
      </c>
      <c r="E222" t="s">
        <v>451</v>
      </c>
      <c r="F222" t="s">
        <v>468</v>
      </c>
      <c r="G222">
        <v>4626</v>
      </c>
      <c r="H222" t="s">
        <v>451</v>
      </c>
    </row>
    <row r="223" spans="1:8" x14ac:dyDescent="0.25">
      <c r="A223" t="s">
        <v>1056</v>
      </c>
      <c r="B223">
        <v>1260</v>
      </c>
      <c r="C223">
        <v>4631</v>
      </c>
      <c r="D223" t="s">
        <v>473</v>
      </c>
      <c r="E223" t="s">
        <v>451</v>
      </c>
      <c r="F223" t="s">
        <v>473</v>
      </c>
      <c r="G223">
        <v>4631</v>
      </c>
      <c r="H223" t="s">
        <v>451</v>
      </c>
    </row>
    <row r="224" spans="1:8" x14ac:dyDescent="0.25">
      <c r="A224" t="s">
        <v>1057</v>
      </c>
      <c r="B224">
        <v>1263</v>
      </c>
      <c r="C224">
        <v>4631</v>
      </c>
      <c r="D224" t="s">
        <v>473</v>
      </c>
      <c r="E224" t="s">
        <v>451</v>
      </c>
      <c r="F224" t="s">
        <v>473</v>
      </c>
      <c r="G224">
        <v>4631</v>
      </c>
      <c r="H224" t="s">
        <v>451</v>
      </c>
    </row>
    <row r="225" spans="1:8" x14ac:dyDescent="0.25">
      <c r="A225" t="s">
        <v>474</v>
      </c>
      <c r="B225">
        <v>1264</v>
      </c>
      <c r="C225">
        <v>4632</v>
      </c>
      <c r="D225" t="s">
        <v>474</v>
      </c>
      <c r="E225" t="s">
        <v>451</v>
      </c>
      <c r="F225" t="s">
        <v>474</v>
      </c>
      <c r="G225">
        <v>4632</v>
      </c>
      <c r="H225" t="s">
        <v>451</v>
      </c>
    </row>
    <row r="226" spans="1:8" x14ac:dyDescent="0.25">
      <c r="A226" t="s">
        <v>475</v>
      </c>
      <c r="B226">
        <v>1265</v>
      </c>
      <c r="C226">
        <v>4633</v>
      </c>
      <c r="D226" t="s">
        <v>475</v>
      </c>
      <c r="E226" t="s">
        <v>451</v>
      </c>
      <c r="F226" t="s">
        <v>475</v>
      </c>
      <c r="G226">
        <v>4633</v>
      </c>
      <c r="H226" t="s">
        <v>451</v>
      </c>
    </row>
    <row r="227" spans="1:8" x14ac:dyDescent="0.25">
      <c r="A227" t="s">
        <v>476</v>
      </c>
      <c r="B227">
        <v>1266</v>
      </c>
      <c r="C227">
        <v>4634</v>
      </c>
      <c r="D227" t="s">
        <v>476</v>
      </c>
      <c r="E227" t="s">
        <v>451</v>
      </c>
      <c r="F227" t="s">
        <v>476</v>
      </c>
      <c r="G227">
        <v>4634</v>
      </c>
      <c r="H227" t="s">
        <v>451</v>
      </c>
    </row>
    <row r="228" spans="1:8" x14ac:dyDescent="0.25">
      <c r="A228" t="s">
        <v>1058</v>
      </c>
      <c r="B228">
        <v>1401</v>
      </c>
      <c r="C228">
        <v>4602</v>
      </c>
      <c r="D228" t="s">
        <v>452</v>
      </c>
      <c r="E228" t="s">
        <v>451</v>
      </c>
      <c r="F228" t="s">
        <v>452</v>
      </c>
      <c r="G228">
        <v>4602</v>
      </c>
      <c r="H228" t="s">
        <v>451</v>
      </c>
    </row>
    <row r="229" spans="1:8" x14ac:dyDescent="0.25">
      <c r="A229" t="s">
        <v>477</v>
      </c>
      <c r="B229">
        <v>1411</v>
      </c>
      <c r="C229">
        <v>4635</v>
      </c>
      <c r="D229" t="s">
        <v>477</v>
      </c>
      <c r="E229" t="s">
        <v>451</v>
      </c>
      <c r="F229" t="s">
        <v>477</v>
      </c>
      <c r="G229">
        <v>4635</v>
      </c>
      <c r="H229" t="s">
        <v>451</v>
      </c>
    </row>
    <row r="230" spans="1:8" x14ac:dyDescent="0.25">
      <c r="A230" t="s">
        <v>478</v>
      </c>
      <c r="B230">
        <v>1412</v>
      </c>
      <c r="C230">
        <v>4636</v>
      </c>
      <c r="D230" t="s">
        <v>478</v>
      </c>
      <c r="E230" t="s">
        <v>451</v>
      </c>
      <c r="F230" t="s">
        <v>478</v>
      </c>
      <c r="G230">
        <v>4636</v>
      </c>
      <c r="H230" t="s">
        <v>451</v>
      </c>
    </row>
    <row r="231" spans="1:8" x14ac:dyDescent="0.25">
      <c r="A231" t="s">
        <v>479</v>
      </c>
      <c r="B231">
        <v>1413</v>
      </c>
      <c r="C231">
        <v>4637</v>
      </c>
      <c r="D231" t="s">
        <v>479</v>
      </c>
      <c r="E231" t="s">
        <v>451</v>
      </c>
      <c r="F231" t="s">
        <v>479</v>
      </c>
      <c r="G231">
        <v>4637</v>
      </c>
      <c r="H231" t="s">
        <v>451</v>
      </c>
    </row>
    <row r="232" spans="1:8" x14ac:dyDescent="0.25">
      <c r="A232" t="s">
        <v>480</v>
      </c>
      <c r="B232">
        <v>1416</v>
      </c>
      <c r="C232">
        <v>4638</v>
      </c>
      <c r="D232" t="s">
        <v>480</v>
      </c>
      <c r="E232" t="s">
        <v>451</v>
      </c>
      <c r="F232" t="s">
        <v>480</v>
      </c>
      <c r="G232">
        <v>4638</v>
      </c>
      <c r="H232" t="s">
        <v>451</v>
      </c>
    </row>
    <row r="233" spans="1:8" x14ac:dyDescent="0.25">
      <c r="A233" t="s">
        <v>481</v>
      </c>
      <c r="B233">
        <v>1417</v>
      </c>
      <c r="C233">
        <v>4639</v>
      </c>
      <c r="D233" t="s">
        <v>481</v>
      </c>
      <c r="E233" t="s">
        <v>451</v>
      </c>
      <c r="F233" t="s">
        <v>481</v>
      </c>
      <c r="G233">
        <v>4639</v>
      </c>
      <c r="H233" t="s">
        <v>451</v>
      </c>
    </row>
    <row r="234" spans="1:8" x14ac:dyDescent="0.25">
      <c r="A234" t="s">
        <v>1059</v>
      </c>
      <c r="B234">
        <v>1418</v>
      </c>
      <c r="C234">
        <v>4640</v>
      </c>
      <c r="D234" t="s">
        <v>482</v>
      </c>
      <c r="E234" t="s">
        <v>451</v>
      </c>
      <c r="F234" t="s">
        <v>482</v>
      </c>
      <c r="G234">
        <v>4640</v>
      </c>
      <c r="H234" t="s">
        <v>451</v>
      </c>
    </row>
    <row r="235" spans="1:8" x14ac:dyDescent="0.25">
      <c r="A235" t="s">
        <v>1060</v>
      </c>
      <c r="B235">
        <v>1419</v>
      </c>
      <c r="C235">
        <v>4640</v>
      </c>
      <c r="D235" t="s">
        <v>482</v>
      </c>
      <c r="E235" t="s">
        <v>451</v>
      </c>
      <c r="F235" t="s">
        <v>482</v>
      </c>
      <c r="G235">
        <v>4640</v>
      </c>
      <c r="H235" t="s">
        <v>451</v>
      </c>
    </row>
    <row r="236" spans="1:8" x14ac:dyDescent="0.25">
      <c r="A236" t="s">
        <v>482</v>
      </c>
      <c r="B236">
        <v>1420</v>
      </c>
      <c r="C236">
        <v>4640</v>
      </c>
      <c r="D236" t="s">
        <v>482</v>
      </c>
      <c r="E236" t="s">
        <v>451</v>
      </c>
      <c r="F236" t="s">
        <v>482</v>
      </c>
      <c r="G236">
        <v>4640</v>
      </c>
      <c r="H236" t="s">
        <v>451</v>
      </c>
    </row>
    <row r="237" spans="1:8" x14ac:dyDescent="0.25">
      <c r="A237" t="s">
        <v>483</v>
      </c>
      <c r="B237">
        <v>1421</v>
      </c>
      <c r="C237">
        <v>4641</v>
      </c>
      <c r="D237" t="s">
        <v>483</v>
      </c>
      <c r="E237" t="s">
        <v>451</v>
      </c>
      <c r="F237" t="s">
        <v>483</v>
      </c>
      <c r="G237">
        <v>4641</v>
      </c>
      <c r="H237" t="s">
        <v>451</v>
      </c>
    </row>
    <row r="238" spans="1:8" x14ac:dyDescent="0.25">
      <c r="A238" t="s">
        <v>484</v>
      </c>
      <c r="B238">
        <v>1422</v>
      </c>
      <c r="C238">
        <v>4642</v>
      </c>
      <c r="D238" t="s">
        <v>484</v>
      </c>
      <c r="E238" t="s">
        <v>451</v>
      </c>
      <c r="F238" t="s">
        <v>484</v>
      </c>
      <c r="G238">
        <v>4642</v>
      </c>
      <c r="H238" t="s">
        <v>451</v>
      </c>
    </row>
    <row r="239" spans="1:8" x14ac:dyDescent="0.25">
      <c r="A239" t="s">
        <v>485</v>
      </c>
      <c r="B239">
        <v>1424</v>
      </c>
      <c r="C239">
        <v>4643</v>
      </c>
      <c r="D239" t="s">
        <v>485</v>
      </c>
      <c r="E239" t="s">
        <v>451</v>
      </c>
      <c r="F239" t="s">
        <v>485</v>
      </c>
      <c r="G239">
        <v>4643</v>
      </c>
      <c r="H239" t="s">
        <v>451</v>
      </c>
    </row>
    <row r="240" spans="1:8" x14ac:dyDescent="0.25">
      <c r="A240" t="s">
        <v>486</v>
      </c>
      <c r="B240">
        <v>1426</v>
      </c>
      <c r="C240">
        <v>4644</v>
      </c>
      <c r="D240" t="s">
        <v>486</v>
      </c>
      <c r="E240" t="s">
        <v>451</v>
      </c>
      <c r="F240" t="s">
        <v>486</v>
      </c>
      <c r="G240">
        <v>4644</v>
      </c>
      <c r="H240" t="s">
        <v>451</v>
      </c>
    </row>
    <row r="241" spans="1:8" x14ac:dyDescent="0.25">
      <c r="A241" t="s">
        <v>487</v>
      </c>
      <c r="B241">
        <v>1428</v>
      </c>
      <c r="C241">
        <v>4645</v>
      </c>
      <c r="D241" t="s">
        <v>487</v>
      </c>
      <c r="E241" t="s">
        <v>451</v>
      </c>
      <c r="F241" t="s">
        <v>487</v>
      </c>
      <c r="G241">
        <v>4645</v>
      </c>
      <c r="H241" t="s">
        <v>451</v>
      </c>
    </row>
    <row r="242" spans="1:8" x14ac:dyDescent="0.25">
      <c r="A242" t="s">
        <v>488</v>
      </c>
      <c r="B242">
        <v>1429</v>
      </c>
      <c r="C242">
        <v>4646</v>
      </c>
      <c r="D242" t="s">
        <v>488</v>
      </c>
      <c r="E242" t="s">
        <v>451</v>
      </c>
      <c r="F242" t="s">
        <v>488</v>
      </c>
      <c r="G242">
        <v>4646</v>
      </c>
      <c r="H242" t="s">
        <v>451</v>
      </c>
    </row>
    <row r="243" spans="1:8" x14ac:dyDescent="0.25">
      <c r="A243" t="s">
        <v>1061</v>
      </c>
      <c r="B243">
        <v>1430</v>
      </c>
      <c r="C243">
        <v>4647</v>
      </c>
      <c r="D243" t="s">
        <v>489</v>
      </c>
      <c r="E243" t="s">
        <v>451</v>
      </c>
      <c r="F243" t="s">
        <v>489</v>
      </c>
      <c r="G243">
        <v>4647</v>
      </c>
      <c r="H243" t="s">
        <v>451</v>
      </c>
    </row>
    <row r="244" spans="1:8" x14ac:dyDescent="0.25">
      <c r="A244" t="s">
        <v>1062</v>
      </c>
      <c r="B244">
        <v>1431</v>
      </c>
      <c r="C244">
        <v>4647</v>
      </c>
      <c r="D244" t="s">
        <v>489</v>
      </c>
      <c r="E244" t="s">
        <v>451</v>
      </c>
      <c r="F244" t="s">
        <v>489</v>
      </c>
      <c r="G244">
        <v>4647</v>
      </c>
      <c r="H244" t="s">
        <v>451</v>
      </c>
    </row>
    <row r="245" spans="1:8" x14ac:dyDescent="0.25">
      <c r="A245" t="s">
        <v>1063</v>
      </c>
      <c r="B245">
        <v>1432</v>
      </c>
      <c r="C245">
        <v>4647</v>
      </c>
      <c r="D245" t="s">
        <v>489</v>
      </c>
      <c r="E245" t="s">
        <v>451</v>
      </c>
      <c r="F245" t="s">
        <v>489</v>
      </c>
      <c r="G245">
        <v>4647</v>
      </c>
      <c r="H245" t="s">
        <v>451</v>
      </c>
    </row>
    <row r="246" spans="1:8" x14ac:dyDescent="0.25">
      <c r="A246" t="s">
        <v>1064</v>
      </c>
      <c r="B246">
        <v>1433</v>
      </c>
      <c r="C246">
        <v>4647</v>
      </c>
      <c r="D246" t="s">
        <v>489</v>
      </c>
      <c r="E246" t="s">
        <v>451</v>
      </c>
      <c r="F246" t="s">
        <v>489</v>
      </c>
      <c r="G246">
        <v>4647</v>
      </c>
      <c r="H246" t="s">
        <v>451</v>
      </c>
    </row>
    <row r="247" spans="1:8" x14ac:dyDescent="0.25">
      <c r="A247" t="s">
        <v>490</v>
      </c>
      <c r="B247">
        <v>1438</v>
      </c>
      <c r="C247">
        <v>4648</v>
      </c>
      <c r="D247" t="s">
        <v>490</v>
      </c>
      <c r="E247" t="s">
        <v>451</v>
      </c>
      <c r="F247" t="s">
        <v>490</v>
      </c>
      <c r="G247">
        <v>4648</v>
      </c>
      <c r="H247" t="s">
        <v>451</v>
      </c>
    </row>
    <row r="248" spans="1:8" x14ac:dyDescent="0.25">
      <c r="A248" t="s">
        <v>1065</v>
      </c>
      <c r="B248">
        <v>1439</v>
      </c>
      <c r="C248">
        <v>4602</v>
      </c>
      <c r="D248" t="s">
        <v>452</v>
      </c>
      <c r="E248" t="s">
        <v>451</v>
      </c>
      <c r="F248" t="s">
        <v>452</v>
      </c>
      <c r="G248">
        <v>4602</v>
      </c>
      <c r="H248" t="s">
        <v>451</v>
      </c>
    </row>
    <row r="249" spans="1:8" x14ac:dyDescent="0.25">
      <c r="A249" t="s">
        <v>1066</v>
      </c>
      <c r="B249">
        <v>1441</v>
      </c>
      <c r="C249">
        <v>4649</v>
      </c>
      <c r="D249" t="s">
        <v>491</v>
      </c>
      <c r="E249" t="s">
        <v>451</v>
      </c>
      <c r="F249" t="s">
        <v>491</v>
      </c>
      <c r="G249">
        <v>4649</v>
      </c>
      <c r="H249" t="s">
        <v>451</v>
      </c>
    </row>
    <row r="250" spans="1:8" x14ac:dyDescent="0.25">
      <c r="A250" t="s">
        <v>1067</v>
      </c>
      <c r="B250">
        <v>1443</v>
      </c>
      <c r="C250">
        <v>4649</v>
      </c>
      <c r="D250" t="s">
        <v>491</v>
      </c>
      <c r="E250" t="s">
        <v>451</v>
      </c>
      <c r="F250" t="s">
        <v>491</v>
      </c>
      <c r="G250">
        <v>4649</v>
      </c>
      <c r="H250" t="s">
        <v>451</v>
      </c>
    </row>
    <row r="251" spans="1:8" x14ac:dyDescent="0.25">
      <c r="A251" t="s">
        <v>1068</v>
      </c>
      <c r="B251">
        <v>1444</v>
      </c>
      <c r="C251">
        <v>1577</v>
      </c>
      <c r="D251" t="s">
        <v>255</v>
      </c>
      <c r="E251" t="s">
        <v>232</v>
      </c>
      <c r="F251" t="s">
        <v>255</v>
      </c>
      <c r="G251">
        <v>1577</v>
      </c>
      <c r="H251" t="s">
        <v>232</v>
      </c>
    </row>
    <row r="252" spans="1:8" x14ac:dyDescent="0.25">
      <c r="A252" t="s">
        <v>492</v>
      </c>
      <c r="B252">
        <v>1445</v>
      </c>
      <c r="C252">
        <v>4650</v>
      </c>
      <c r="D252" t="s">
        <v>492</v>
      </c>
      <c r="E252" t="s">
        <v>451</v>
      </c>
      <c r="F252" t="s">
        <v>492</v>
      </c>
      <c r="G252">
        <v>4650</v>
      </c>
      <c r="H252" t="s">
        <v>451</v>
      </c>
    </row>
    <row r="253" spans="1:8" x14ac:dyDescent="0.25">
      <c r="A253" t="s">
        <v>493</v>
      </c>
      <c r="B253">
        <v>1449</v>
      </c>
      <c r="C253">
        <v>4651</v>
      </c>
      <c r="D253" t="s">
        <v>493</v>
      </c>
      <c r="E253" t="s">
        <v>451</v>
      </c>
      <c r="F253" t="s">
        <v>493</v>
      </c>
      <c r="G253">
        <v>4651</v>
      </c>
      <c r="H253" t="s">
        <v>451</v>
      </c>
    </row>
    <row r="254" spans="1:8" x14ac:dyDescent="0.25">
      <c r="A254" t="s">
        <v>233</v>
      </c>
      <c r="B254">
        <v>1502</v>
      </c>
      <c r="C254">
        <v>1506</v>
      </c>
      <c r="D254" t="s">
        <v>233</v>
      </c>
      <c r="E254" t="s">
        <v>232</v>
      </c>
      <c r="F254" t="s">
        <v>233</v>
      </c>
      <c r="G254">
        <v>1506</v>
      </c>
      <c r="H254" t="s">
        <v>232</v>
      </c>
    </row>
    <row r="255" spans="1:8" x14ac:dyDescent="0.25">
      <c r="A255" t="s">
        <v>234</v>
      </c>
      <c r="B255">
        <v>1504</v>
      </c>
      <c r="C255">
        <v>1507</v>
      </c>
      <c r="D255" t="s">
        <v>234</v>
      </c>
      <c r="E255" t="s">
        <v>232</v>
      </c>
      <c r="F255" t="s">
        <v>234</v>
      </c>
      <c r="G255">
        <v>1507</v>
      </c>
      <c r="H255" t="s">
        <v>232</v>
      </c>
    </row>
    <row r="256" spans="1:8" x14ac:dyDescent="0.25">
      <c r="A256" t="s">
        <v>231</v>
      </c>
      <c r="B256">
        <v>1505</v>
      </c>
      <c r="C256">
        <v>1505</v>
      </c>
      <c r="D256" t="s">
        <v>231</v>
      </c>
      <c r="E256" t="s">
        <v>232</v>
      </c>
      <c r="F256" t="s">
        <v>231</v>
      </c>
      <c r="G256">
        <v>1505</v>
      </c>
      <c r="H256" t="s">
        <v>232</v>
      </c>
    </row>
    <row r="257" spans="1:8" x14ac:dyDescent="0.25">
      <c r="A257" t="s">
        <v>235</v>
      </c>
      <c r="B257">
        <v>1511</v>
      </c>
      <c r="C257">
        <v>1511</v>
      </c>
      <c r="D257" t="s">
        <v>235</v>
      </c>
      <c r="E257" t="s">
        <v>232</v>
      </c>
      <c r="F257" t="s">
        <v>235</v>
      </c>
      <c r="G257">
        <v>1511</v>
      </c>
      <c r="H257" t="s">
        <v>232</v>
      </c>
    </row>
    <row r="258" spans="1:8" x14ac:dyDescent="0.25">
      <c r="A258" t="s">
        <v>1069</v>
      </c>
      <c r="B258">
        <v>1514</v>
      </c>
      <c r="C258">
        <v>1514</v>
      </c>
      <c r="D258" t="s">
        <v>236</v>
      </c>
      <c r="E258" t="s">
        <v>232</v>
      </c>
      <c r="F258" t="s">
        <v>236</v>
      </c>
      <c r="G258">
        <v>1514</v>
      </c>
      <c r="H258" t="s">
        <v>232</v>
      </c>
    </row>
    <row r="259" spans="1:8" x14ac:dyDescent="0.25">
      <c r="A259" t="s">
        <v>237</v>
      </c>
      <c r="B259">
        <v>1515</v>
      </c>
      <c r="C259">
        <v>1515</v>
      </c>
      <c r="D259" t="s">
        <v>237</v>
      </c>
      <c r="E259" t="s">
        <v>232</v>
      </c>
      <c r="F259" t="s">
        <v>237</v>
      </c>
      <c r="G259">
        <v>1515</v>
      </c>
      <c r="H259" t="s">
        <v>232</v>
      </c>
    </row>
    <row r="260" spans="1:8" x14ac:dyDescent="0.25">
      <c r="A260" t="s">
        <v>238</v>
      </c>
      <c r="B260">
        <v>1516</v>
      </c>
      <c r="C260">
        <v>1516</v>
      </c>
      <c r="D260" t="s">
        <v>238</v>
      </c>
      <c r="E260" t="s">
        <v>232</v>
      </c>
      <c r="F260" t="s">
        <v>238</v>
      </c>
      <c r="G260">
        <v>1516</v>
      </c>
      <c r="H260" t="s">
        <v>232</v>
      </c>
    </row>
    <row r="261" spans="1:8" x14ac:dyDescent="0.25">
      <c r="A261" t="s">
        <v>239</v>
      </c>
      <c r="B261">
        <v>1517</v>
      </c>
      <c r="C261">
        <v>1517</v>
      </c>
      <c r="D261" t="s">
        <v>239</v>
      </c>
      <c r="E261" t="s">
        <v>232</v>
      </c>
      <c r="F261" t="s">
        <v>239</v>
      </c>
      <c r="G261">
        <v>1517</v>
      </c>
      <c r="H261" t="s">
        <v>232</v>
      </c>
    </row>
    <row r="262" spans="1:8" x14ac:dyDescent="0.25">
      <c r="A262" t="s">
        <v>255</v>
      </c>
      <c r="B262">
        <v>1519</v>
      </c>
      <c r="C262">
        <v>1577</v>
      </c>
      <c r="D262" t="s">
        <v>255</v>
      </c>
      <c r="E262" t="s">
        <v>232</v>
      </c>
      <c r="F262" t="s">
        <v>255</v>
      </c>
      <c r="G262">
        <v>1577</v>
      </c>
      <c r="H262" t="s">
        <v>232</v>
      </c>
    </row>
    <row r="263" spans="1:8" x14ac:dyDescent="0.25">
      <c r="A263" t="s">
        <v>240</v>
      </c>
      <c r="B263">
        <v>1520</v>
      </c>
      <c r="C263">
        <v>1520</v>
      </c>
      <c r="D263" t="s">
        <v>240</v>
      </c>
      <c r="E263" t="s">
        <v>232</v>
      </c>
      <c r="F263" t="s">
        <v>240</v>
      </c>
      <c r="G263">
        <v>1520</v>
      </c>
      <c r="H263" t="s">
        <v>232</v>
      </c>
    </row>
    <row r="264" spans="1:8" x14ac:dyDescent="0.25">
      <c r="A264" t="s">
        <v>1070</v>
      </c>
      <c r="B264">
        <v>1523</v>
      </c>
      <c r="C264">
        <v>1507</v>
      </c>
      <c r="D264" t="s">
        <v>234</v>
      </c>
      <c r="E264" t="s">
        <v>232</v>
      </c>
      <c r="F264" t="s">
        <v>234</v>
      </c>
      <c r="G264">
        <v>1507</v>
      </c>
      <c r="H264" t="s">
        <v>232</v>
      </c>
    </row>
    <row r="265" spans="1:8" x14ac:dyDescent="0.25">
      <c r="A265" t="s">
        <v>1071</v>
      </c>
      <c r="B265">
        <v>1524</v>
      </c>
      <c r="C265">
        <v>1578</v>
      </c>
      <c r="D265" t="s">
        <v>256</v>
      </c>
      <c r="E265" t="s">
        <v>232</v>
      </c>
      <c r="F265" t="s">
        <v>256</v>
      </c>
      <c r="G265">
        <v>1578</v>
      </c>
      <c r="H265" t="s">
        <v>232</v>
      </c>
    </row>
    <row r="266" spans="1:8" x14ac:dyDescent="0.25">
      <c r="A266" t="s">
        <v>241</v>
      </c>
      <c r="B266">
        <v>1525</v>
      </c>
      <c r="C266">
        <v>1525</v>
      </c>
      <c r="D266" t="s">
        <v>241</v>
      </c>
      <c r="E266" t="s">
        <v>232</v>
      </c>
      <c r="F266" t="s">
        <v>241</v>
      </c>
      <c r="G266">
        <v>1525</v>
      </c>
      <c r="H266" t="s">
        <v>232</v>
      </c>
    </row>
    <row r="267" spans="1:8" x14ac:dyDescent="0.25">
      <c r="A267" t="s">
        <v>1072</v>
      </c>
      <c r="B267">
        <v>1526</v>
      </c>
      <c r="C267">
        <v>1578</v>
      </c>
      <c r="D267" t="s">
        <v>256</v>
      </c>
      <c r="E267" t="s">
        <v>232</v>
      </c>
      <c r="F267" t="s">
        <v>256</v>
      </c>
      <c r="G267">
        <v>1578</v>
      </c>
      <c r="H267" t="s">
        <v>232</v>
      </c>
    </row>
    <row r="268" spans="1:8" x14ac:dyDescent="0.25">
      <c r="A268" t="s">
        <v>242</v>
      </c>
      <c r="B268">
        <v>1528</v>
      </c>
      <c r="C268">
        <v>1528</v>
      </c>
      <c r="D268" t="s">
        <v>242</v>
      </c>
      <c r="E268" t="s">
        <v>232</v>
      </c>
      <c r="F268" t="s">
        <v>242</v>
      </c>
      <c r="G268">
        <v>1528</v>
      </c>
      <c r="H268" t="s">
        <v>232</v>
      </c>
    </row>
    <row r="269" spans="1:8" x14ac:dyDescent="0.25">
      <c r="A269" t="s">
        <v>1073</v>
      </c>
      <c r="B269">
        <v>1529</v>
      </c>
      <c r="C269">
        <v>1507</v>
      </c>
      <c r="D269" t="s">
        <v>234</v>
      </c>
      <c r="E269" t="s">
        <v>232</v>
      </c>
      <c r="F269" t="s">
        <v>234</v>
      </c>
      <c r="G269">
        <v>1507</v>
      </c>
      <c r="H269" t="s">
        <v>232</v>
      </c>
    </row>
    <row r="270" spans="1:8" x14ac:dyDescent="0.25">
      <c r="A270" t="s">
        <v>243</v>
      </c>
      <c r="B270">
        <v>1531</v>
      </c>
      <c r="C270">
        <v>1531</v>
      </c>
      <c r="D270" t="s">
        <v>243</v>
      </c>
      <c r="E270" t="s">
        <v>232</v>
      </c>
      <c r="F270" t="s">
        <v>243</v>
      </c>
      <c r="G270">
        <v>1531</v>
      </c>
      <c r="H270" t="s">
        <v>232</v>
      </c>
    </row>
    <row r="271" spans="1:8" x14ac:dyDescent="0.25">
      <c r="A271" t="s">
        <v>244</v>
      </c>
      <c r="B271">
        <v>1532</v>
      </c>
      <c r="C271">
        <v>1532</v>
      </c>
      <c r="D271" t="s">
        <v>244</v>
      </c>
      <c r="E271" t="s">
        <v>232</v>
      </c>
      <c r="F271" t="s">
        <v>244</v>
      </c>
      <c r="G271">
        <v>1532</v>
      </c>
      <c r="H271" t="s">
        <v>232</v>
      </c>
    </row>
    <row r="272" spans="1:8" x14ac:dyDescent="0.25">
      <c r="A272" t="s">
        <v>1074</v>
      </c>
      <c r="B272">
        <v>1534</v>
      </c>
      <c r="C272">
        <v>1507</v>
      </c>
      <c r="D272" t="s">
        <v>234</v>
      </c>
      <c r="E272" t="s">
        <v>232</v>
      </c>
      <c r="F272" t="s">
        <v>234</v>
      </c>
      <c r="G272">
        <v>1507</v>
      </c>
      <c r="H272" t="s">
        <v>232</v>
      </c>
    </row>
    <row r="273" spans="1:8" x14ac:dyDescent="0.25">
      <c r="A273" t="s">
        <v>245</v>
      </c>
      <c r="B273">
        <v>1535</v>
      </c>
      <c r="C273">
        <v>1535</v>
      </c>
      <c r="D273" t="s">
        <v>245</v>
      </c>
      <c r="E273" t="s">
        <v>232</v>
      </c>
      <c r="F273" t="s">
        <v>245</v>
      </c>
      <c r="G273">
        <v>1535</v>
      </c>
      <c r="H273" t="s">
        <v>232</v>
      </c>
    </row>
    <row r="274" spans="1:8" x14ac:dyDescent="0.25">
      <c r="A274" t="s">
        <v>246</v>
      </c>
      <c r="B274">
        <v>1539</v>
      </c>
      <c r="C274">
        <v>1539</v>
      </c>
      <c r="D274" t="s">
        <v>246</v>
      </c>
      <c r="E274" t="s">
        <v>232</v>
      </c>
      <c r="F274" t="s">
        <v>246</v>
      </c>
      <c r="G274">
        <v>1539</v>
      </c>
      <c r="H274" t="s">
        <v>232</v>
      </c>
    </row>
    <row r="275" spans="1:8" x14ac:dyDescent="0.25">
      <c r="A275" t="s">
        <v>1075</v>
      </c>
      <c r="B275">
        <v>1543</v>
      </c>
      <c r="C275">
        <v>1506</v>
      </c>
      <c r="D275" t="s">
        <v>233</v>
      </c>
      <c r="E275" t="s">
        <v>232</v>
      </c>
      <c r="F275" t="s">
        <v>233</v>
      </c>
      <c r="G275">
        <v>1506</v>
      </c>
      <c r="H275" t="s">
        <v>232</v>
      </c>
    </row>
    <row r="276" spans="1:8" x14ac:dyDescent="0.25">
      <c r="A276" t="s">
        <v>1076</v>
      </c>
      <c r="B276">
        <v>1545</v>
      </c>
      <c r="C276">
        <v>1506</v>
      </c>
      <c r="D276" t="s">
        <v>233</v>
      </c>
      <c r="E276" t="s">
        <v>232</v>
      </c>
      <c r="F276" t="s">
        <v>233</v>
      </c>
      <c r="G276">
        <v>1506</v>
      </c>
      <c r="H276" t="s">
        <v>232</v>
      </c>
    </row>
    <row r="277" spans="1:8" x14ac:dyDescent="0.25">
      <c r="A277" t="s">
        <v>1077</v>
      </c>
      <c r="B277">
        <v>1546</v>
      </c>
      <c r="C277">
        <v>1507</v>
      </c>
      <c r="D277" t="s">
        <v>234</v>
      </c>
      <c r="E277" t="s">
        <v>232</v>
      </c>
      <c r="F277" t="s">
        <v>234</v>
      </c>
      <c r="G277">
        <v>1507</v>
      </c>
      <c r="H277" t="s">
        <v>232</v>
      </c>
    </row>
    <row r="278" spans="1:8" x14ac:dyDescent="0.25">
      <c r="A278" t="s">
        <v>247</v>
      </c>
      <c r="B278">
        <v>1547</v>
      </c>
      <c r="C278">
        <v>1547</v>
      </c>
      <c r="D278" t="s">
        <v>247</v>
      </c>
      <c r="E278" t="s">
        <v>232</v>
      </c>
      <c r="F278" t="s">
        <v>247</v>
      </c>
      <c r="G278">
        <v>1547</v>
      </c>
      <c r="H278" t="s">
        <v>232</v>
      </c>
    </row>
    <row r="279" spans="1:8" x14ac:dyDescent="0.25">
      <c r="A279" t="s">
        <v>1078</v>
      </c>
      <c r="B279">
        <v>1548</v>
      </c>
      <c r="C279">
        <v>1579</v>
      </c>
      <c r="D279" t="s">
        <v>257</v>
      </c>
      <c r="E279" t="s">
        <v>232</v>
      </c>
      <c r="F279" t="s">
        <v>257</v>
      </c>
      <c r="G279">
        <v>1579</v>
      </c>
      <c r="H279" t="s">
        <v>232</v>
      </c>
    </row>
    <row r="280" spans="1:8" x14ac:dyDescent="0.25">
      <c r="A280" t="s">
        <v>1079</v>
      </c>
      <c r="B280">
        <v>1551</v>
      </c>
      <c r="C280">
        <v>1579</v>
      </c>
      <c r="D280" t="s">
        <v>257</v>
      </c>
      <c r="E280" t="s">
        <v>232</v>
      </c>
      <c r="F280" t="s">
        <v>257</v>
      </c>
      <c r="G280">
        <v>1579</v>
      </c>
      <c r="H280" t="s">
        <v>232</v>
      </c>
    </row>
    <row r="281" spans="1:8" x14ac:dyDescent="0.25">
      <c r="A281" t="s">
        <v>248</v>
      </c>
      <c r="B281">
        <v>1554</v>
      </c>
      <c r="C281">
        <v>1554</v>
      </c>
      <c r="D281" t="s">
        <v>248</v>
      </c>
      <c r="E281" t="s">
        <v>232</v>
      </c>
      <c r="F281" t="s">
        <v>248</v>
      </c>
      <c r="G281">
        <v>1554</v>
      </c>
      <c r="H281" t="s">
        <v>232</v>
      </c>
    </row>
    <row r="282" spans="1:8" x14ac:dyDescent="0.25">
      <c r="A282" t="s">
        <v>249</v>
      </c>
      <c r="B282">
        <v>1557</v>
      </c>
      <c r="C282">
        <v>1557</v>
      </c>
      <c r="D282" t="s">
        <v>249</v>
      </c>
      <c r="E282" t="s">
        <v>232</v>
      </c>
      <c r="F282" t="s">
        <v>249</v>
      </c>
      <c r="G282">
        <v>1557</v>
      </c>
      <c r="H282" t="s">
        <v>232</v>
      </c>
    </row>
    <row r="283" spans="1:8" x14ac:dyDescent="0.25">
      <c r="A283" t="s">
        <v>250</v>
      </c>
      <c r="B283">
        <v>1560</v>
      </c>
      <c r="C283">
        <v>1560</v>
      </c>
      <c r="D283" t="s">
        <v>250</v>
      </c>
      <c r="E283" t="s">
        <v>232</v>
      </c>
      <c r="F283" t="s">
        <v>250</v>
      </c>
      <c r="G283">
        <v>1560</v>
      </c>
      <c r="H283" t="s">
        <v>232</v>
      </c>
    </row>
    <row r="284" spans="1:8" x14ac:dyDescent="0.25">
      <c r="A284" t="s">
        <v>251</v>
      </c>
      <c r="B284">
        <v>1563</v>
      </c>
      <c r="C284">
        <v>1563</v>
      </c>
      <c r="D284" t="s">
        <v>251</v>
      </c>
      <c r="E284" t="s">
        <v>232</v>
      </c>
      <c r="F284" t="s">
        <v>251</v>
      </c>
      <c r="G284">
        <v>1563</v>
      </c>
      <c r="H284" t="s">
        <v>232</v>
      </c>
    </row>
    <row r="285" spans="1:8" x14ac:dyDescent="0.25">
      <c r="A285" t="s">
        <v>252</v>
      </c>
      <c r="B285">
        <v>1566</v>
      </c>
      <c r="C285">
        <v>1566</v>
      </c>
      <c r="D285" t="s">
        <v>252</v>
      </c>
      <c r="E285" t="s">
        <v>232</v>
      </c>
      <c r="F285" t="s">
        <v>252</v>
      </c>
      <c r="G285">
        <v>1566</v>
      </c>
      <c r="H285" t="s">
        <v>232</v>
      </c>
    </row>
    <row r="286" spans="1:8" x14ac:dyDescent="0.25">
      <c r="A286" t="s">
        <v>1080</v>
      </c>
      <c r="B286">
        <v>1571</v>
      </c>
      <c r="C286">
        <v>5055</v>
      </c>
      <c r="D286" t="s">
        <v>526</v>
      </c>
      <c r="E286" t="s">
        <v>495</v>
      </c>
      <c r="F286" t="s">
        <v>526</v>
      </c>
      <c r="G286">
        <v>5055</v>
      </c>
      <c r="H286" t="s">
        <v>495</v>
      </c>
    </row>
    <row r="287" spans="1:8" x14ac:dyDescent="0.25">
      <c r="A287" t="s">
        <v>253</v>
      </c>
      <c r="B287">
        <v>1573</v>
      </c>
      <c r="C287">
        <v>1573</v>
      </c>
      <c r="D287" t="s">
        <v>253</v>
      </c>
      <c r="E287" t="s">
        <v>232</v>
      </c>
      <c r="F287" t="s">
        <v>253</v>
      </c>
      <c r="G287">
        <v>1573</v>
      </c>
      <c r="H287" t="s">
        <v>232</v>
      </c>
    </row>
    <row r="288" spans="1:8" x14ac:dyDescent="0.25">
      <c r="A288" t="s">
        <v>254</v>
      </c>
      <c r="B288">
        <v>1576</v>
      </c>
      <c r="C288">
        <v>1576</v>
      </c>
      <c r="D288" t="s">
        <v>254</v>
      </c>
      <c r="E288" t="s">
        <v>232</v>
      </c>
      <c r="F288" t="s">
        <v>254</v>
      </c>
      <c r="G288">
        <v>1576</v>
      </c>
      <c r="H288" t="s">
        <v>232</v>
      </c>
    </row>
    <row r="289" spans="1:8" x14ac:dyDescent="0.25">
      <c r="A289" t="s">
        <v>258</v>
      </c>
      <c r="B289">
        <v>1804</v>
      </c>
      <c r="C289">
        <v>1804</v>
      </c>
      <c r="D289" t="s">
        <v>258</v>
      </c>
      <c r="E289" t="s">
        <v>259</v>
      </c>
      <c r="F289" t="s">
        <v>258</v>
      </c>
      <c r="G289">
        <v>1804</v>
      </c>
      <c r="H289" t="s">
        <v>259</v>
      </c>
    </row>
    <row r="290" spans="1:8" x14ac:dyDescent="0.25">
      <c r="A290" t="s">
        <v>260</v>
      </c>
      <c r="B290">
        <v>1805</v>
      </c>
      <c r="C290">
        <v>1806</v>
      </c>
      <c r="D290" t="s">
        <v>260</v>
      </c>
      <c r="E290" t="s">
        <v>259</v>
      </c>
      <c r="F290" t="s">
        <v>260</v>
      </c>
      <c r="G290">
        <v>1806</v>
      </c>
      <c r="H290" t="s">
        <v>259</v>
      </c>
    </row>
    <row r="291" spans="1:8" x14ac:dyDescent="0.25">
      <c r="A291" t="s">
        <v>261</v>
      </c>
      <c r="B291">
        <v>1811</v>
      </c>
      <c r="C291">
        <v>1811</v>
      </c>
      <c r="D291" t="s">
        <v>261</v>
      </c>
      <c r="E291" t="s">
        <v>259</v>
      </c>
      <c r="F291" t="s">
        <v>261</v>
      </c>
      <c r="G291">
        <v>1811</v>
      </c>
      <c r="H291" t="s">
        <v>259</v>
      </c>
    </row>
    <row r="292" spans="1:8" x14ac:dyDescent="0.25">
      <c r="A292" t="s">
        <v>262</v>
      </c>
      <c r="B292">
        <v>1812</v>
      </c>
      <c r="C292">
        <v>1812</v>
      </c>
      <c r="D292" t="s">
        <v>262</v>
      </c>
      <c r="E292" t="s">
        <v>259</v>
      </c>
      <c r="F292" t="s">
        <v>262</v>
      </c>
      <c r="G292">
        <v>1812</v>
      </c>
      <c r="H292" t="s">
        <v>259</v>
      </c>
    </row>
    <row r="293" spans="1:8" x14ac:dyDescent="0.25">
      <c r="A293" t="s">
        <v>263</v>
      </c>
      <c r="B293">
        <v>1813</v>
      </c>
      <c r="C293">
        <v>1813</v>
      </c>
      <c r="D293" t="s">
        <v>263</v>
      </c>
      <c r="E293" t="s">
        <v>259</v>
      </c>
      <c r="F293" t="s">
        <v>263</v>
      </c>
      <c r="G293">
        <v>1813</v>
      </c>
      <c r="H293" t="s">
        <v>259</v>
      </c>
    </row>
    <row r="294" spans="1:8" x14ac:dyDescent="0.25">
      <c r="A294" t="s">
        <v>264</v>
      </c>
      <c r="B294">
        <v>1815</v>
      </c>
      <c r="C294">
        <v>1815</v>
      </c>
      <c r="D294" t="s">
        <v>264</v>
      </c>
      <c r="E294" t="s">
        <v>259</v>
      </c>
      <c r="F294" t="s">
        <v>264</v>
      </c>
      <c r="G294">
        <v>1815</v>
      </c>
      <c r="H294" t="s">
        <v>259</v>
      </c>
    </row>
    <row r="295" spans="1:8" x14ac:dyDescent="0.25">
      <c r="A295" t="s">
        <v>265</v>
      </c>
      <c r="B295">
        <v>1816</v>
      </c>
      <c r="C295">
        <v>1816</v>
      </c>
      <c r="D295" t="s">
        <v>265</v>
      </c>
      <c r="E295" t="s">
        <v>259</v>
      </c>
      <c r="F295" t="s">
        <v>265</v>
      </c>
      <c r="G295">
        <v>1816</v>
      </c>
      <c r="H295" t="s">
        <v>259</v>
      </c>
    </row>
    <row r="296" spans="1:8" x14ac:dyDescent="0.25">
      <c r="A296" t="s">
        <v>266</v>
      </c>
      <c r="B296">
        <v>1818</v>
      </c>
      <c r="C296">
        <v>1818</v>
      </c>
      <c r="D296" t="s">
        <v>266</v>
      </c>
      <c r="E296" t="s">
        <v>259</v>
      </c>
      <c r="F296" t="s">
        <v>266</v>
      </c>
      <c r="G296">
        <v>1818</v>
      </c>
      <c r="H296" t="s">
        <v>259</v>
      </c>
    </row>
    <row r="297" spans="1:8" x14ac:dyDescent="0.25">
      <c r="A297" t="s">
        <v>267</v>
      </c>
      <c r="B297">
        <v>1820</v>
      </c>
      <c r="C297">
        <v>1820</v>
      </c>
      <c r="D297" t="s">
        <v>267</v>
      </c>
      <c r="E297" t="s">
        <v>259</v>
      </c>
      <c r="F297" t="s">
        <v>267</v>
      </c>
      <c r="G297">
        <v>1820</v>
      </c>
      <c r="H297" t="s">
        <v>259</v>
      </c>
    </row>
    <row r="298" spans="1:8" x14ac:dyDescent="0.25">
      <c r="A298" t="s">
        <v>268</v>
      </c>
      <c r="B298">
        <v>1822</v>
      </c>
      <c r="C298">
        <v>1822</v>
      </c>
      <c r="D298" t="s">
        <v>268</v>
      </c>
      <c r="E298" t="s">
        <v>259</v>
      </c>
      <c r="F298" t="s">
        <v>268</v>
      </c>
      <c r="G298">
        <v>1822</v>
      </c>
      <c r="H298" t="s">
        <v>259</v>
      </c>
    </row>
    <row r="299" spans="1:8" x14ac:dyDescent="0.25">
      <c r="A299" t="s">
        <v>269</v>
      </c>
      <c r="B299">
        <v>1824</v>
      </c>
      <c r="C299">
        <v>1824</v>
      </c>
      <c r="D299" t="s">
        <v>269</v>
      </c>
      <c r="E299" t="s">
        <v>259</v>
      </c>
      <c r="F299" t="s">
        <v>269</v>
      </c>
      <c r="G299">
        <v>1824</v>
      </c>
      <c r="H299" t="s">
        <v>259</v>
      </c>
    </row>
    <row r="300" spans="1:8" x14ac:dyDescent="0.25">
      <c r="A300" t="s">
        <v>270</v>
      </c>
      <c r="B300">
        <v>1825</v>
      </c>
      <c r="C300">
        <v>1825</v>
      </c>
      <c r="D300" t="s">
        <v>270</v>
      </c>
      <c r="E300" t="s">
        <v>259</v>
      </c>
      <c r="F300" t="s">
        <v>270</v>
      </c>
      <c r="G300">
        <v>1825</v>
      </c>
      <c r="H300" t="s">
        <v>259</v>
      </c>
    </row>
    <row r="301" spans="1:8" x14ac:dyDescent="0.25">
      <c r="A301" t="s">
        <v>271</v>
      </c>
      <c r="B301">
        <v>1826</v>
      </c>
      <c r="C301">
        <v>1826</v>
      </c>
      <c r="D301" t="s">
        <v>271</v>
      </c>
      <c r="E301" t="s">
        <v>259</v>
      </c>
      <c r="F301" t="s">
        <v>271</v>
      </c>
      <c r="G301">
        <v>1826</v>
      </c>
      <c r="H301" t="s">
        <v>259</v>
      </c>
    </row>
    <row r="302" spans="1:8" x14ac:dyDescent="0.25">
      <c r="A302" t="s">
        <v>272</v>
      </c>
      <c r="B302">
        <v>1827</v>
      </c>
      <c r="C302">
        <v>1827</v>
      </c>
      <c r="D302" t="s">
        <v>272</v>
      </c>
      <c r="E302" t="s">
        <v>259</v>
      </c>
      <c r="F302" t="s">
        <v>272</v>
      </c>
      <c r="G302">
        <v>1827</v>
      </c>
      <c r="H302" t="s">
        <v>259</v>
      </c>
    </row>
    <row r="303" spans="1:8" x14ac:dyDescent="0.25">
      <c r="A303" t="s">
        <v>273</v>
      </c>
      <c r="B303">
        <v>1828</v>
      </c>
      <c r="C303">
        <v>1828</v>
      </c>
      <c r="D303" t="s">
        <v>273</v>
      </c>
      <c r="E303" t="s">
        <v>259</v>
      </c>
      <c r="F303" t="s">
        <v>273</v>
      </c>
      <c r="G303">
        <v>1828</v>
      </c>
      <c r="H303" t="s">
        <v>259</v>
      </c>
    </row>
    <row r="304" spans="1:8" x14ac:dyDescent="0.25">
      <c r="A304" t="s">
        <v>274</v>
      </c>
      <c r="B304">
        <v>1832</v>
      </c>
      <c r="C304">
        <v>1832</v>
      </c>
      <c r="D304" t="s">
        <v>274</v>
      </c>
      <c r="E304" t="s">
        <v>259</v>
      </c>
      <c r="F304" t="s">
        <v>274</v>
      </c>
      <c r="G304">
        <v>1832</v>
      </c>
      <c r="H304" t="s">
        <v>259</v>
      </c>
    </row>
    <row r="305" spans="1:8" x14ac:dyDescent="0.25">
      <c r="A305" t="s">
        <v>275</v>
      </c>
      <c r="B305">
        <v>1833</v>
      </c>
      <c r="C305">
        <v>1833</v>
      </c>
      <c r="D305" t="s">
        <v>275</v>
      </c>
      <c r="E305" t="s">
        <v>259</v>
      </c>
      <c r="F305" t="s">
        <v>275</v>
      </c>
      <c r="G305">
        <v>1833</v>
      </c>
      <c r="H305" t="s">
        <v>259</v>
      </c>
    </row>
    <row r="306" spans="1:8" x14ac:dyDescent="0.25">
      <c r="A306" t="s">
        <v>276</v>
      </c>
      <c r="B306">
        <v>1834</v>
      </c>
      <c r="C306">
        <v>1834</v>
      </c>
      <c r="D306" t="s">
        <v>276</v>
      </c>
      <c r="E306" t="s">
        <v>259</v>
      </c>
      <c r="F306" t="s">
        <v>276</v>
      </c>
      <c r="G306">
        <v>1834</v>
      </c>
      <c r="H306" t="s">
        <v>259</v>
      </c>
    </row>
    <row r="307" spans="1:8" x14ac:dyDescent="0.25">
      <c r="A307" t="s">
        <v>277</v>
      </c>
      <c r="B307">
        <v>1835</v>
      </c>
      <c r="C307">
        <v>1835</v>
      </c>
      <c r="D307" t="s">
        <v>277</v>
      </c>
      <c r="E307" t="s">
        <v>259</v>
      </c>
      <c r="F307" t="s">
        <v>277</v>
      </c>
      <c r="G307">
        <v>1835</v>
      </c>
      <c r="H307" t="s">
        <v>259</v>
      </c>
    </row>
    <row r="308" spans="1:8" x14ac:dyDescent="0.25">
      <c r="A308" t="s">
        <v>278</v>
      </c>
      <c r="B308">
        <v>1836</v>
      </c>
      <c r="C308">
        <v>1836</v>
      </c>
      <c r="D308" t="s">
        <v>278</v>
      </c>
      <c r="E308" t="s">
        <v>259</v>
      </c>
      <c r="F308" t="s">
        <v>278</v>
      </c>
      <c r="G308">
        <v>1836</v>
      </c>
      <c r="H308" t="s">
        <v>259</v>
      </c>
    </row>
    <row r="309" spans="1:8" x14ac:dyDescent="0.25">
      <c r="A309" t="s">
        <v>279</v>
      </c>
      <c r="B309">
        <v>1837</v>
      </c>
      <c r="C309">
        <v>1837</v>
      </c>
      <c r="D309" t="s">
        <v>279</v>
      </c>
      <c r="E309" t="s">
        <v>259</v>
      </c>
      <c r="F309" t="s">
        <v>279</v>
      </c>
      <c r="G309">
        <v>1837</v>
      </c>
      <c r="H309" t="s">
        <v>259</v>
      </c>
    </row>
    <row r="310" spans="1:8" x14ac:dyDescent="0.25">
      <c r="A310" t="s">
        <v>280</v>
      </c>
      <c r="B310">
        <v>1838</v>
      </c>
      <c r="C310">
        <v>1838</v>
      </c>
      <c r="D310" t="s">
        <v>280</v>
      </c>
      <c r="E310" t="s">
        <v>259</v>
      </c>
      <c r="F310" t="s">
        <v>280</v>
      </c>
      <c r="G310">
        <v>1838</v>
      </c>
      <c r="H310" t="s">
        <v>259</v>
      </c>
    </row>
    <row r="311" spans="1:8" x14ac:dyDescent="0.25">
      <c r="A311" t="s">
        <v>281</v>
      </c>
      <c r="B311">
        <v>1839</v>
      </c>
      <c r="C311">
        <v>1839</v>
      </c>
      <c r="D311" t="s">
        <v>281</v>
      </c>
      <c r="E311" t="s">
        <v>259</v>
      </c>
      <c r="F311" t="s">
        <v>281</v>
      </c>
      <c r="G311">
        <v>1839</v>
      </c>
      <c r="H311" t="s">
        <v>259</v>
      </c>
    </row>
    <row r="312" spans="1:8" x14ac:dyDescent="0.25">
      <c r="A312" t="s">
        <v>282</v>
      </c>
      <c r="B312">
        <v>1840</v>
      </c>
      <c r="C312">
        <v>1840</v>
      </c>
      <c r="D312" t="s">
        <v>282</v>
      </c>
      <c r="E312" t="s">
        <v>259</v>
      </c>
      <c r="F312" t="s">
        <v>282</v>
      </c>
      <c r="G312">
        <v>1840</v>
      </c>
      <c r="H312" t="s">
        <v>259</v>
      </c>
    </row>
    <row r="313" spans="1:8" x14ac:dyDescent="0.25">
      <c r="A313" t="s">
        <v>283</v>
      </c>
      <c r="B313">
        <v>1841</v>
      </c>
      <c r="C313">
        <v>1841</v>
      </c>
      <c r="D313" t="s">
        <v>283</v>
      </c>
      <c r="E313" t="s">
        <v>259</v>
      </c>
      <c r="F313" t="s">
        <v>283</v>
      </c>
      <c r="G313">
        <v>1841</v>
      </c>
      <c r="H313" t="s">
        <v>259</v>
      </c>
    </row>
    <row r="314" spans="1:8" x14ac:dyDescent="0.25">
      <c r="A314" t="s">
        <v>284</v>
      </c>
      <c r="B314">
        <v>1845</v>
      </c>
      <c r="C314">
        <v>1845</v>
      </c>
      <c r="D314" t="s">
        <v>284</v>
      </c>
      <c r="E314" t="s">
        <v>259</v>
      </c>
      <c r="F314" t="s">
        <v>284</v>
      </c>
      <c r="G314">
        <v>1845</v>
      </c>
      <c r="H314" t="s">
        <v>259</v>
      </c>
    </row>
    <row r="315" spans="1:8" x14ac:dyDescent="0.25">
      <c r="A315" t="s">
        <v>285</v>
      </c>
      <c r="B315">
        <v>1848</v>
      </c>
      <c r="C315">
        <v>1848</v>
      </c>
      <c r="D315" t="s">
        <v>285</v>
      </c>
      <c r="E315" t="s">
        <v>259</v>
      </c>
      <c r="F315" t="s">
        <v>285</v>
      </c>
      <c r="G315">
        <v>1848</v>
      </c>
      <c r="H315" t="s">
        <v>259</v>
      </c>
    </row>
    <row r="316" spans="1:8" x14ac:dyDescent="0.25">
      <c r="A316" t="s">
        <v>299</v>
      </c>
      <c r="B316">
        <v>1849</v>
      </c>
      <c r="C316">
        <v>1875</v>
      </c>
      <c r="D316" t="s">
        <v>299</v>
      </c>
      <c r="E316" t="s">
        <v>259</v>
      </c>
      <c r="F316" t="s">
        <v>299</v>
      </c>
      <c r="G316">
        <v>1875</v>
      </c>
      <c r="H316" t="s">
        <v>259</v>
      </c>
    </row>
    <row r="317" spans="1:8" x14ac:dyDescent="0.25">
      <c r="A317" t="s">
        <v>1081</v>
      </c>
      <c r="B317">
        <v>1850</v>
      </c>
      <c r="C317">
        <v>1806</v>
      </c>
      <c r="D317" t="s">
        <v>260</v>
      </c>
      <c r="E317" t="s">
        <v>259</v>
      </c>
      <c r="F317" t="s">
        <v>260</v>
      </c>
      <c r="G317">
        <v>1806</v>
      </c>
      <c r="H317" t="s">
        <v>259</v>
      </c>
    </row>
    <row r="318" spans="1:8" x14ac:dyDescent="0.25">
      <c r="A318" t="s">
        <v>1081</v>
      </c>
      <c r="B318">
        <v>1850</v>
      </c>
      <c r="C318">
        <v>1875</v>
      </c>
      <c r="D318" t="s">
        <v>299</v>
      </c>
      <c r="E318" t="s">
        <v>259</v>
      </c>
      <c r="F318" t="s">
        <v>299</v>
      </c>
      <c r="G318">
        <v>1875</v>
      </c>
      <c r="H318" t="s">
        <v>259</v>
      </c>
    </row>
    <row r="319" spans="1:8" x14ac:dyDescent="0.25">
      <c r="A319" t="s">
        <v>286</v>
      </c>
      <c r="B319">
        <v>1851</v>
      </c>
      <c r="C319">
        <v>1851</v>
      </c>
      <c r="D319" t="s">
        <v>286</v>
      </c>
      <c r="E319" t="s">
        <v>259</v>
      </c>
      <c r="F319" t="s">
        <v>286</v>
      </c>
      <c r="G319">
        <v>1851</v>
      </c>
      <c r="H319" t="s">
        <v>259</v>
      </c>
    </row>
    <row r="320" spans="1:8" x14ac:dyDescent="0.25">
      <c r="A320" t="s">
        <v>541</v>
      </c>
      <c r="B320">
        <v>1852</v>
      </c>
      <c r="C320">
        <v>5412</v>
      </c>
      <c r="D320" t="s">
        <v>541</v>
      </c>
      <c r="E320" t="s">
        <v>534</v>
      </c>
      <c r="F320" t="s">
        <v>541</v>
      </c>
      <c r="G320">
        <v>5412</v>
      </c>
      <c r="H320" t="s">
        <v>534</v>
      </c>
    </row>
    <row r="321" spans="1:8" x14ac:dyDescent="0.25">
      <c r="A321" t="s">
        <v>287</v>
      </c>
      <c r="B321">
        <v>1853</v>
      </c>
      <c r="C321">
        <v>1853</v>
      </c>
      <c r="D321" t="s">
        <v>287</v>
      </c>
      <c r="E321" t="s">
        <v>259</v>
      </c>
      <c r="F321" t="s">
        <v>287</v>
      </c>
      <c r="G321">
        <v>1853</v>
      </c>
      <c r="H321" t="s">
        <v>259</v>
      </c>
    </row>
    <row r="322" spans="1:8" x14ac:dyDescent="0.25">
      <c r="A322" t="s">
        <v>1082</v>
      </c>
      <c r="B322">
        <v>1854</v>
      </c>
      <c r="C322">
        <v>1806</v>
      </c>
      <c r="D322" t="s">
        <v>260</v>
      </c>
      <c r="E322" t="s">
        <v>259</v>
      </c>
      <c r="F322" t="s">
        <v>260</v>
      </c>
      <c r="G322">
        <v>1806</v>
      </c>
      <c r="H322" t="s">
        <v>259</v>
      </c>
    </row>
    <row r="323" spans="1:8" x14ac:dyDescent="0.25">
      <c r="A323" t="s">
        <v>288</v>
      </c>
      <c r="B323">
        <v>1856</v>
      </c>
      <c r="C323">
        <v>1856</v>
      </c>
      <c r="D323" t="s">
        <v>288</v>
      </c>
      <c r="E323" t="s">
        <v>259</v>
      </c>
      <c r="F323" t="s">
        <v>288</v>
      </c>
      <c r="G323">
        <v>1856</v>
      </c>
      <c r="H323" t="s">
        <v>259</v>
      </c>
    </row>
    <row r="324" spans="1:8" x14ac:dyDescent="0.25">
      <c r="A324" t="s">
        <v>289</v>
      </c>
      <c r="B324">
        <v>1857</v>
      </c>
      <c r="C324">
        <v>1857</v>
      </c>
      <c r="D324" t="s">
        <v>289</v>
      </c>
      <c r="E324" t="s">
        <v>259</v>
      </c>
      <c r="F324" t="s">
        <v>289</v>
      </c>
      <c r="G324">
        <v>1857</v>
      </c>
      <c r="H324" t="s">
        <v>259</v>
      </c>
    </row>
    <row r="325" spans="1:8" x14ac:dyDescent="0.25">
      <c r="A325" t="s">
        <v>290</v>
      </c>
      <c r="B325">
        <v>1859</v>
      </c>
      <c r="C325">
        <v>1859</v>
      </c>
      <c r="D325" t="s">
        <v>290</v>
      </c>
      <c r="E325" t="s">
        <v>259</v>
      </c>
      <c r="F325" t="s">
        <v>290</v>
      </c>
      <c r="G325">
        <v>1859</v>
      </c>
      <c r="H325" t="s">
        <v>259</v>
      </c>
    </row>
    <row r="326" spans="1:8" x14ac:dyDescent="0.25">
      <c r="A326" t="s">
        <v>291</v>
      </c>
      <c r="B326">
        <v>1860</v>
      </c>
      <c r="C326">
        <v>1860</v>
      </c>
      <c r="D326" t="s">
        <v>291</v>
      </c>
      <c r="E326" t="s">
        <v>259</v>
      </c>
      <c r="F326" t="s">
        <v>291</v>
      </c>
      <c r="G326">
        <v>1860</v>
      </c>
      <c r="H326" t="s">
        <v>259</v>
      </c>
    </row>
    <row r="327" spans="1:8" x14ac:dyDescent="0.25">
      <c r="A327" t="s">
        <v>292</v>
      </c>
      <c r="B327">
        <v>1865</v>
      </c>
      <c r="C327">
        <v>1865</v>
      </c>
      <c r="D327" t="s">
        <v>292</v>
      </c>
      <c r="E327" t="s">
        <v>259</v>
      </c>
      <c r="F327" t="s">
        <v>292</v>
      </c>
      <c r="G327">
        <v>1865</v>
      </c>
      <c r="H327" t="s">
        <v>259</v>
      </c>
    </row>
    <row r="328" spans="1:8" x14ac:dyDescent="0.25">
      <c r="A328" t="s">
        <v>293</v>
      </c>
      <c r="B328">
        <v>1866</v>
      </c>
      <c r="C328">
        <v>1866</v>
      </c>
      <c r="D328" t="s">
        <v>293</v>
      </c>
      <c r="E328" t="s">
        <v>259</v>
      </c>
      <c r="F328" t="s">
        <v>293</v>
      </c>
      <c r="G328">
        <v>1866</v>
      </c>
      <c r="H328" t="s">
        <v>259</v>
      </c>
    </row>
    <row r="329" spans="1:8" x14ac:dyDescent="0.25">
      <c r="A329" t="s">
        <v>1083</v>
      </c>
      <c r="B329">
        <v>1867</v>
      </c>
      <c r="C329">
        <v>1867</v>
      </c>
      <c r="D329" t="s">
        <v>294</v>
      </c>
      <c r="E329" t="s">
        <v>259</v>
      </c>
      <c r="F329" t="s">
        <v>294</v>
      </c>
      <c r="G329">
        <v>1867</v>
      </c>
      <c r="H329" t="s">
        <v>259</v>
      </c>
    </row>
    <row r="330" spans="1:8" x14ac:dyDescent="0.25">
      <c r="A330" t="s">
        <v>295</v>
      </c>
      <c r="B330">
        <v>1868</v>
      </c>
      <c r="C330">
        <v>1868</v>
      </c>
      <c r="D330" t="s">
        <v>295</v>
      </c>
      <c r="E330" t="s">
        <v>259</v>
      </c>
      <c r="F330" t="s">
        <v>295</v>
      </c>
      <c r="G330">
        <v>1868</v>
      </c>
      <c r="H330" t="s">
        <v>259</v>
      </c>
    </row>
    <row r="331" spans="1:8" x14ac:dyDescent="0.25">
      <c r="A331" t="s">
        <v>296</v>
      </c>
      <c r="B331">
        <v>1870</v>
      </c>
      <c r="C331">
        <v>1870</v>
      </c>
      <c r="D331" t="s">
        <v>296</v>
      </c>
      <c r="E331" t="s">
        <v>259</v>
      </c>
      <c r="F331" t="s">
        <v>296</v>
      </c>
      <c r="G331">
        <v>1870</v>
      </c>
      <c r="H331" t="s">
        <v>259</v>
      </c>
    </row>
    <row r="332" spans="1:8" x14ac:dyDescent="0.25">
      <c r="A332" t="s">
        <v>297</v>
      </c>
      <c r="B332">
        <v>1871</v>
      </c>
      <c r="C332">
        <v>1871</v>
      </c>
      <c r="D332" t="s">
        <v>297</v>
      </c>
      <c r="E332" t="s">
        <v>259</v>
      </c>
      <c r="F332" t="s">
        <v>297</v>
      </c>
      <c r="G332">
        <v>1871</v>
      </c>
      <c r="H332" t="s">
        <v>259</v>
      </c>
    </row>
    <row r="333" spans="1:8" x14ac:dyDescent="0.25">
      <c r="A333" t="s">
        <v>298</v>
      </c>
      <c r="B333">
        <v>1874</v>
      </c>
      <c r="C333">
        <v>1874</v>
      </c>
      <c r="D333" t="s">
        <v>298</v>
      </c>
      <c r="E333" t="s">
        <v>259</v>
      </c>
      <c r="F333" t="s">
        <v>298</v>
      </c>
      <c r="G333">
        <v>1874</v>
      </c>
      <c r="H333" t="s">
        <v>259</v>
      </c>
    </row>
    <row r="334" spans="1:8" x14ac:dyDescent="0.25">
      <c r="A334" t="s">
        <v>533</v>
      </c>
      <c r="B334">
        <v>1902</v>
      </c>
      <c r="C334">
        <v>5401</v>
      </c>
      <c r="D334" t="s">
        <v>533</v>
      </c>
      <c r="E334" t="s">
        <v>534</v>
      </c>
      <c r="F334" t="s">
        <v>533</v>
      </c>
      <c r="G334">
        <v>5401</v>
      </c>
      <c r="H334" t="s">
        <v>534</v>
      </c>
    </row>
    <row r="335" spans="1:8" x14ac:dyDescent="0.25">
      <c r="A335" t="s">
        <v>535</v>
      </c>
      <c r="B335">
        <v>1903</v>
      </c>
      <c r="C335">
        <v>5402</v>
      </c>
      <c r="D335" t="s">
        <v>535</v>
      </c>
      <c r="E335" t="s">
        <v>534</v>
      </c>
      <c r="F335" t="s">
        <v>535</v>
      </c>
      <c r="G335">
        <v>5402</v>
      </c>
      <c r="H335" t="s">
        <v>534</v>
      </c>
    </row>
    <row r="336" spans="1:8" x14ac:dyDescent="0.25">
      <c r="A336" t="s">
        <v>540</v>
      </c>
      <c r="B336">
        <v>1911</v>
      </c>
      <c r="C336">
        <v>5411</v>
      </c>
      <c r="D336" t="s">
        <v>540</v>
      </c>
      <c r="E336" t="s">
        <v>534</v>
      </c>
      <c r="F336" t="s">
        <v>540</v>
      </c>
      <c r="G336">
        <v>5411</v>
      </c>
      <c r="H336" t="s">
        <v>534</v>
      </c>
    </row>
    <row r="337" spans="1:8" x14ac:dyDescent="0.25">
      <c r="A337" t="s">
        <v>1084</v>
      </c>
      <c r="B337">
        <v>1913</v>
      </c>
      <c r="C337">
        <v>5412</v>
      </c>
      <c r="D337" t="s">
        <v>541</v>
      </c>
      <c r="E337" t="s">
        <v>534</v>
      </c>
      <c r="F337" t="s">
        <v>541</v>
      </c>
      <c r="G337">
        <v>5412</v>
      </c>
      <c r="H337" t="s">
        <v>534</v>
      </c>
    </row>
    <row r="338" spans="1:8" x14ac:dyDescent="0.25">
      <c r="A338" t="s">
        <v>542</v>
      </c>
      <c r="B338">
        <v>1917</v>
      </c>
      <c r="C338">
        <v>5413</v>
      </c>
      <c r="D338" t="s">
        <v>542</v>
      </c>
      <c r="E338" t="s">
        <v>534</v>
      </c>
      <c r="F338" t="s">
        <v>542</v>
      </c>
      <c r="G338">
        <v>5413</v>
      </c>
      <c r="H338" t="s">
        <v>534</v>
      </c>
    </row>
    <row r="339" spans="1:8" x14ac:dyDescent="0.25">
      <c r="A339" t="s">
        <v>543</v>
      </c>
      <c r="B339">
        <v>1919</v>
      </c>
      <c r="C339">
        <v>5414</v>
      </c>
      <c r="D339" t="s">
        <v>543</v>
      </c>
      <c r="E339" t="s">
        <v>534</v>
      </c>
      <c r="F339" t="s">
        <v>543</v>
      </c>
      <c r="G339">
        <v>5414</v>
      </c>
      <c r="H339" t="s">
        <v>534</v>
      </c>
    </row>
    <row r="340" spans="1:8" x14ac:dyDescent="0.25">
      <c r="A340" t="s">
        <v>544</v>
      </c>
      <c r="B340">
        <v>1920</v>
      </c>
      <c r="C340">
        <v>5415</v>
      </c>
      <c r="D340" t="s">
        <v>544</v>
      </c>
      <c r="E340" t="s">
        <v>534</v>
      </c>
      <c r="F340" t="s">
        <v>544</v>
      </c>
      <c r="G340">
        <v>5415</v>
      </c>
      <c r="H340" t="s">
        <v>534</v>
      </c>
    </row>
    <row r="341" spans="1:8" x14ac:dyDescent="0.25">
      <c r="A341" t="s">
        <v>545</v>
      </c>
      <c r="B341">
        <v>1922</v>
      </c>
      <c r="C341">
        <v>5416</v>
      </c>
      <c r="D341" t="s">
        <v>545</v>
      </c>
      <c r="E341" t="s">
        <v>534</v>
      </c>
      <c r="F341" t="s">
        <v>545</v>
      </c>
      <c r="G341">
        <v>5416</v>
      </c>
      <c r="H341" t="s">
        <v>534</v>
      </c>
    </row>
    <row r="342" spans="1:8" x14ac:dyDescent="0.25">
      <c r="A342" t="s">
        <v>546</v>
      </c>
      <c r="B342">
        <v>1923</v>
      </c>
      <c r="C342">
        <v>5417</v>
      </c>
      <c r="D342" t="s">
        <v>546</v>
      </c>
      <c r="E342" t="s">
        <v>534</v>
      </c>
      <c r="F342" t="s">
        <v>546</v>
      </c>
      <c r="G342">
        <v>5417</v>
      </c>
      <c r="H342" t="s">
        <v>534</v>
      </c>
    </row>
    <row r="343" spans="1:8" x14ac:dyDescent="0.25">
      <c r="A343" t="s">
        <v>547</v>
      </c>
      <c r="B343">
        <v>1924</v>
      </c>
      <c r="C343">
        <v>5418</v>
      </c>
      <c r="D343" t="s">
        <v>547</v>
      </c>
      <c r="E343" t="s">
        <v>534</v>
      </c>
      <c r="F343" t="s">
        <v>547</v>
      </c>
      <c r="G343">
        <v>5418</v>
      </c>
      <c r="H343" t="s">
        <v>534</v>
      </c>
    </row>
    <row r="344" spans="1:8" x14ac:dyDescent="0.25">
      <c r="A344" t="s">
        <v>548</v>
      </c>
      <c r="B344">
        <v>1925</v>
      </c>
      <c r="C344">
        <v>5419</v>
      </c>
      <c r="D344" t="s">
        <v>548</v>
      </c>
      <c r="E344" t="s">
        <v>534</v>
      </c>
      <c r="F344" t="s">
        <v>548</v>
      </c>
      <c r="G344">
        <v>5419</v>
      </c>
      <c r="H344" t="s">
        <v>534</v>
      </c>
    </row>
    <row r="345" spans="1:8" x14ac:dyDescent="0.25">
      <c r="A345" t="s">
        <v>549</v>
      </c>
      <c r="B345">
        <v>1926</v>
      </c>
      <c r="C345">
        <v>5420</v>
      </c>
      <c r="D345" t="s">
        <v>549</v>
      </c>
      <c r="E345" t="s">
        <v>534</v>
      </c>
      <c r="F345" t="s">
        <v>549</v>
      </c>
      <c r="G345">
        <v>5420</v>
      </c>
      <c r="H345" t="s">
        <v>534</v>
      </c>
    </row>
    <row r="346" spans="1:8" x14ac:dyDescent="0.25">
      <c r="A346" t="s">
        <v>1085</v>
      </c>
      <c r="B346">
        <v>1927</v>
      </c>
      <c r="C346">
        <v>5421</v>
      </c>
      <c r="D346" t="s">
        <v>550</v>
      </c>
      <c r="E346" t="s">
        <v>534</v>
      </c>
      <c r="F346" t="s">
        <v>550</v>
      </c>
      <c r="G346">
        <v>5421</v>
      </c>
      <c r="H346" t="s">
        <v>534</v>
      </c>
    </row>
    <row r="347" spans="1:8" x14ac:dyDescent="0.25">
      <c r="A347" t="s">
        <v>1086</v>
      </c>
      <c r="B347">
        <v>1928</v>
      </c>
      <c r="C347">
        <v>5421</v>
      </c>
      <c r="D347" t="s">
        <v>550</v>
      </c>
      <c r="E347" t="s">
        <v>534</v>
      </c>
      <c r="F347" t="s">
        <v>550</v>
      </c>
      <c r="G347">
        <v>5421</v>
      </c>
      <c r="H347" t="s">
        <v>534</v>
      </c>
    </row>
    <row r="348" spans="1:8" x14ac:dyDescent="0.25">
      <c r="A348" t="s">
        <v>1087</v>
      </c>
      <c r="B348">
        <v>1929</v>
      </c>
      <c r="C348">
        <v>5421</v>
      </c>
      <c r="D348" t="s">
        <v>550</v>
      </c>
      <c r="E348" t="s">
        <v>534</v>
      </c>
      <c r="F348" t="s">
        <v>550</v>
      </c>
      <c r="G348">
        <v>5421</v>
      </c>
      <c r="H348" t="s">
        <v>534</v>
      </c>
    </row>
    <row r="349" spans="1:8" x14ac:dyDescent="0.25">
      <c r="A349" t="s">
        <v>1088</v>
      </c>
      <c r="B349">
        <v>1931</v>
      </c>
      <c r="C349">
        <v>5421</v>
      </c>
      <c r="D349" t="s">
        <v>550</v>
      </c>
      <c r="E349" t="s">
        <v>534</v>
      </c>
      <c r="F349" t="s">
        <v>550</v>
      </c>
      <c r="G349">
        <v>5421</v>
      </c>
      <c r="H349" t="s">
        <v>534</v>
      </c>
    </row>
    <row r="350" spans="1:8" x14ac:dyDescent="0.25">
      <c r="A350" t="s">
        <v>551</v>
      </c>
      <c r="B350">
        <v>1933</v>
      </c>
      <c r="C350">
        <v>5422</v>
      </c>
      <c r="D350" t="s">
        <v>551</v>
      </c>
      <c r="E350" t="s">
        <v>534</v>
      </c>
      <c r="F350" t="s">
        <v>551</v>
      </c>
      <c r="G350">
        <v>5422</v>
      </c>
      <c r="H350" t="s">
        <v>534</v>
      </c>
    </row>
    <row r="351" spans="1:8" x14ac:dyDescent="0.25">
      <c r="A351" t="s">
        <v>552</v>
      </c>
      <c r="B351">
        <v>1936</v>
      </c>
      <c r="C351">
        <v>5423</v>
      </c>
      <c r="D351" t="s">
        <v>552</v>
      </c>
      <c r="E351" t="s">
        <v>534</v>
      </c>
      <c r="F351" t="s">
        <v>552</v>
      </c>
      <c r="G351">
        <v>5423</v>
      </c>
      <c r="H351" t="s">
        <v>534</v>
      </c>
    </row>
    <row r="352" spans="1:8" x14ac:dyDescent="0.25">
      <c r="A352" t="s">
        <v>553</v>
      </c>
      <c r="B352">
        <v>1938</v>
      </c>
      <c r="C352">
        <v>5424</v>
      </c>
      <c r="D352" t="s">
        <v>553</v>
      </c>
      <c r="E352" t="s">
        <v>534</v>
      </c>
      <c r="F352" t="s">
        <v>553</v>
      </c>
      <c r="G352">
        <v>5424</v>
      </c>
      <c r="H352" t="s">
        <v>534</v>
      </c>
    </row>
    <row r="353" spans="1:8" x14ac:dyDescent="0.25">
      <c r="A353" t="s">
        <v>554</v>
      </c>
      <c r="B353">
        <v>1939</v>
      </c>
      <c r="C353">
        <v>5425</v>
      </c>
      <c r="D353" t="s">
        <v>554</v>
      </c>
      <c r="E353" t="s">
        <v>534</v>
      </c>
      <c r="F353" t="s">
        <v>554</v>
      </c>
      <c r="G353">
        <v>5425</v>
      </c>
      <c r="H353" t="s">
        <v>534</v>
      </c>
    </row>
    <row r="354" spans="1:8" x14ac:dyDescent="0.25">
      <c r="A354" t="s">
        <v>555</v>
      </c>
      <c r="B354">
        <v>1940</v>
      </c>
      <c r="C354">
        <v>5426</v>
      </c>
      <c r="D354" t="s">
        <v>555</v>
      </c>
      <c r="E354" t="s">
        <v>534</v>
      </c>
      <c r="F354" t="s">
        <v>555</v>
      </c>
      <c r="G354">
        <v>5426</v>
      </c>
      <c r="H354" t="s">
        <v>534</v>
      </c>
    </row>
    <row r="355" spans="1:8" x14ac:dyDescent="0.25">
      <c r="A355" t="s">
        <v>556</v>
      </c>
      <c r="B355">
        <v>1941</v>
      </c>
      <c r="C355">
        <v>5427</v>
      </c>
      <c r="D355" t="s">
        <v>556</v>
      </c>
      <c r="E355" t="s">
        <v>534</v>
      </c>
      <c r="F355" t="s">
        <v>556</v>
      </c>
      <c r="G355">
        <v>5427</v>
      </c>
      <c r="H355" t="s">
        <v>534</v>
      </c>
    </row>
    <row r="356" spans="1:8" x14ac:dyDescent="0.25">
      <c r="A356" t="s">
        <v>557</v>
      </c>
      <c r="B356">
        <v>1942</v>
      </c>
      <c r="C356">
        <v>5428</v>
      </c>
      <c r="D356" t="s">
        <v>557</v>
      </c>
      <c r="E356" t="s">
        <v>534</v>
      </c>
      <c r="F356" t="s">
        <v>557</v>
      </c>
      <c r="G356">
        <v>5428</v>
      </c>
      <c r="H356" t="s">
        <v>534</v>
      </c>
    </row>
    <row r="357" spans="1:8" x14ac:dyDescent="0.25">
      <c r="A357" t="s">
        <v>558</v>
      </c>
      <c r="B357">
        <v>1943</v>
      </c>
      <c r="C357">
        <v>5429</v>
      </c>
      <c r="D357" t="s">
        <v>558</v>
      </c>
      <c r="E357" t="s">
        <v>534</v>
      </c>
      <c r="F357" t="s">
        <v>558</v>
      </c>
      <c r="G357">
        <v>5429</v>
      </c>
      <c r="H357" t="s">
        <v>534</v>
      </c>
    </row>
    <row r="358" spans="1:8" x14ac:dyDescent="0.25">
      <c r="A358" t="s">
        <v>537</v>
      </c>
      <c r="B358">
        <v>2002</v>
      </c>
      <c r="C358">
        <v>5404</v>
      </c>
      <c r="D358" t="s">
        <v>537</v>
      </c>
      <c r="E358" t="s">
        <v>534</v>
      </c>
      <c r="F358" t="s">
        <v>537</v>
      </c>
      <c r="G358">
        <v>5404</v>
      </c>
      <c r="H358" t="s">
        <v>534</v>
      </c>
    </row>
    <row r="359" spans="1:8" x14ac:dyDescent="0.25">
      <c r="A359" t="s">
        <v>538</v>
      </c>
      <c r="B359">
        <v>2003</v>
      </c>
      <c r="C359">
        <v>5405</v>
      </c>
      <c r="D359" t="s">
        <v>538</v>
      </c>
      <c r="E359" t="s">
        <v>534</v>
      </c>
      <c r="F359" t="s">
        <v>538</v>
      </c>
      <c r="G359">
        <v>5405</v>
      </c>
      <c r="H359" t="s">
        <v>534</v>
      </c>
    </row>
    <row r="360" spans="1:8" x14ac:dyDescent="0.25">
      <c r="A360" t="s">
        <v>539</v>
      </c>
      <c r="B360">
        <v>2004</v>
      </c>
      <c r="C360">
        <v>5406</v>
      </c>
      <c r="D360" t="s">
        <v>539</v>
      </c>
      <c r="E360" t="s">
        <v>534</v>
      </c>
      <c r="F360" t="s">
        <v>539</v>
      </c>
      <c r="G360">
        <v>5406</v>
      </c>
      <c r="H360" t="s">
        <v>534</v>
      </c>
    </row>
    <row r="361" spans="1:8" x14ac:dyDescent="0.25">
      <c r="A361" t="s">
        <v>559</v>
      </c>
      <c r="B361">
        <v>2011</v>
      </c>
      <c r="C361">
        <v>5430</v>
      </c>
      <c r="D361" t="s">
        <v>559</v>
      </c>
      <c r="E361" t="s">
        <v>534</v>
      </c>
      <c r="F361" t="s">
        <v>559</v>
      </c>
      <c r="G361">
        <v>5430</v>
      </c>
      <c r="H361" t="s">
        <v>534</v>
      </c>
    </row>
    <row r="362" spans="1:8" x14ac:dyDescent="0.25">
      <c r="A362" t="s">
        <v>536</v>
      </c>
      <c r="B362">
        <v>2012</v>
      </c>
      <c r="C362">
        <v>5403</v>
      </c>
      <c r="D362" t="s">
        <v>536</v>
      </c>
      <c r="E362" t="s">
        <v>534</v>
      </c>
      <c r="F362" t="s">
        <v>536</v>
      </c>
      <c r="G362">
        <v>5403</v>
      </c>
      <c r="H362" t="s">
        <v>534</v>
      </c>
    </row>
    <row r="363" spans="1:8" x14ac:dyDescent="0.25">
      <c r="A363" t="s">
        <v>560</v>
      </c>
      <c r="B363">
        <v>2014</v>
      </c>
      <c r="C363">
        <v>5432</v>
      </c>
      <c r="D363" t="s">
        <v>560</v>
      </c>
      <c r="E363" t="s">
        <v>534</v>
      </c>
      <c r="F363" t="s">
        <v>560</v>
      </c>
      <c r="G363">
        <v>5432</v>
      </c>
      <c r="H363" t="s">
        <v>534</v>
      </c>
    </row>
    <row r="364" spans="1:8" x14ac:dyDescent="0.25">
      <c r="A364" t="s">
        <v>561</v>
      </c>
      <c r="B364">
        <v>2015</v>
      </c>
      <c r="C364">
        <v>5433</v>
      </c>
      <c r="D364" t="s">
        <v>561</v>
      </c>
      <c r="E364" t="s">
        <v>534</v>
      </c>
      <c r="F364" t="s">
        <v>561</v>
      </c>
      <c r="G364">
        <v>5433</v>
      </c>
      <c r="H364" t="s">
        <v>534</v>
      </c>
    </row>
    <row r="365" spans="1:8" x14ac:dyDescent="0.25">
      <c r="A365" t="s">
        <v>1089</v>
      </c>
      <c r="B365">
        <v>2017</v>
      </c>
      <c r="C365">
        <v>5406</v>
      </c>
      <c r="D365" t="s">
        <v>539</v>
      </c>
      <c r="E365" t="s">
        <v>534</v>
      </c>
      <c r="F365" t="s">
        <v>539</v>
      </c>
      <c r="G365">
        <v>5406</v>
      </c>
      <c r="H365" t="s">
        <v>534</v>
      </c>
    </row>
    <row r="366" spans="1:8" x14ac:dyDescent="0.25">
      <c r="A366" t="s">
        <v>562</v>
      </c>
      <c r="B366">
        <v>2018</v>
      </c>
      <c r="C366">
        <v>5434</v>
      </c>
      <c r="D366" t="s">
        <v>562</v>
      </c>
      <c r="E366" t="s">
        <v>534</v>
      </c>
      <c r="F366" t="s">
        <v>562</v>
      </c>
      <c r="G366">
        <v>5434</v>
      </c>
      <c r="H366" t="s">
        <v>534</v>
      </c>
    </row>
    <row r="367" spans="1:8" x14ac:dyDescent="0.25">
      <c r="A367" t="s">
        <v>563</v>
      </c>
      <c r="B367">
        <v>2019</v>
      </c>
      <c r="C367">
        <v>5435</v>
      </c>
      <c r="D367" t="s">
        <v>563</v>
      </c>
      <c r="E367" t="s">
        <v>534</v>
      </c>
      <c r="F367" t="s">
        <v>563</v>
      </c>
      <c r="G367">
        <v>5435</v>
      </c>
      <c r="H367" t="s">
        <v>534</v>
      </c>
    </row>
    <row r="368" spans="1:8" x14ac:dyDescent="0.25">
      <c r="A368" t="s">
        <v>564</v>
      </c>
      <c r="B368">
        <v>2020</v>
      </c>
      <c r="C368">
        <v>5436</v>
      </c>
      <c r="D368" t="s">
        <v>564</v>
      </c>
      <c r="E368" t="s">
        <v>534</v>
      </c>
      <c r="F368" t="s">
        <v>564</v>
      </c>
      <c r="G368">
        <v>5436</v>
      </c>
      <c r="H368" t="s">
        <v>534</v>
      </c>
    </row>
    <row r="369" spans="1:8" x14ac:dyDescent="0.25">
      <c r="A369" t="s">
        <v>565</v>
      </c>
      <c r="B369">
        <v>2021</v>
      </c>
      <c r="C369">
        <v>5437</v>
      </c>
      <c r="D369" t="s">
        <v>565</v>
      </c>
      <c r="E369" t="s">
        <v>534</v>
      </c>
      <c r="F369" t="s">
        <v>565</v>
      </c>
      <c r="G369">
        <v>5437</v>
      </c>
      <c r="H369" t="s">
        <v>534</v>
      </c>
    </row>
    <row r="370" spans="1:8" x14ac:dyDescent="0.25">
      <c r="A370" t="s">
        <v>566</v>
      </c>
      <c r="B370">
        <v>2022</v>
      </c>
      <c r="C370">
        <v>5438</v>
      </c>
      <c r="D370" t="s">
        <v>566</v>
      </c>
      <c r="E370" t="s">
        <v>534</v>
      </c>
      <c r="F370" t="s">
        <v>566</v>
      </c>
      <c r="G370">
        <v>5438</v>
      </c>
      <c r="H370" t="s">
        <v>534</v>
      </c>
    </row>
    <row r="371" spans="1:8" x14ac:dyDescent="0.25">
      <c r="A371" t="s">
        <v>567</v>
      </c>
      <c r="B371">
        <v>2023</v>
      </c>
      <c r="C371">
        <v>5439</v>
      </c>
      <c r="D371" t="s">
        <v>567</v>
      </c>
      <c r="E371" t="s">
        <v>534</v>
      </c>
      <c r="F371" t="s">
        <v>567</v>
      </c>
      <c r="G371">
        <v>5439</v>
      </c>
      <c r="H371" t="s">
        <v>534</v>
      </c>
    </row>
    <row r="372" spans="1:8" x14ac:dyDescent="0.25">
      <c r="A372" t="s">
        <v>568</v>
      </c>
      <c r="B372">
        <v>2024</v>
      </c>
      <c r="C372">
        <v>5440</v>
      </c>
      <c r="D372" t="s">
        <v>568</v>
      </c>
      <c r="E372" t="s">
        <v>534</v>
      </c>
      <c r="F372" t="s">
        <v>568</v>
      </c>
      <c r="G372">
        <v>5440</v>
      </c>
      <c r="H372" t="s">
        <v>534</v>
      </c>
    </row>
    <row r="373" spans="1:8" x14ac:dyDescent="0.25">
      <c r="A373" t="s">
        <v>569</v>
      </c>
      <c r="B373">
        <v>2025</v>
      </c>
      <c r="C373">
        <v>5441</v>
      </c>
      <c r="D373" t="s">
        <v>569</v>
      </c>
      <c r="E373" t="s">
        <v>534</v>
      </c>
      <c r="F373" t="s">
        <v>569</v>
      </c>
      <c r="G373">
        <v>5441</v>
      </c>
      <c r="H373" t="s">
        <v>534</v>
      </c>
    </row>
    <row r="374" spans="1:8" x14ac:dyDescent="0.25">
      <c r="A374" t="s">
        <v>570</v>
      </c>
      <c r="B374">
        <v>2027</v>
      </c>
      <c r="C374">
        <v>5442</v>
      </c>
      <c r="D374" t="s">
        <v>570</v>
      </c>
      <c r="E374" t="s">
        <v>534</v>
      </c>
      <c r="F374" t="s">
        <v>570</v>
      </c>
      <c r="G374">
        <v>5442</v>
      </c>
      <c r="H374" t="s">
        <v>534</v>
      </c>
    </row>
    <row r="375" spans="1:8" x14ac:dyDescent="0.25">
      <c r="A375" t="s">
        <v>571</v>
      </c>
      <c r="B375">
        <v>2028</v>
      </c>
      <c r="C375">
        <v>5443</v>
      </c>
      <c r="D375" t="s">
        <v>571</v>
      </c>
      <c r="E375" t="s">
        <v>534</v>
      </c>
      <c r="F375" t="s">
        <v>571</v>
      </c>
      <c r="G375">
        <v>5443</v>
      </c>
      <c r="H375" t="s">
        <v>534</v>
      </c>
    </row>
    <row r="376" spans="1:8" x14ac:dyDescent="0.25">
      <c r="A376" t="s">
        <v>572</v>
      </c>
      <c r="B376">
        <v>2030</v>
      </c>
      <c r="C376">
        <v>5444</v>
      </c>
      <c r="D376" t="s">
        <v>572</v>
      </c>
      <c r="E376" t="s">
        <v>534</v>
      </c>
      <c r="F376" t="s">
        <v>572</v>
      </c>
      <c r="G376">
        <v>5444</v>
      </c>
      <c r="H376" t="s">
        <v>534</v>
      </c>
    </row>
    <row r="377" spans="1:8" x14ac:dyDescent="0.25">
      <c r="A377" t="s">
        <v>494</v>
      </c>
      <c r="B377">
        <v>5001</v>
      </c>
      <c r="C377">
        <v>5001</v>
      </c>
      <c r="D377" t="s">
        <v>494</v>
      </c>
      <c r="E377" t="s">
        <v>495</v>
      </c>
      <c r="F377" t="s">
        <v>494</v>
      </c>
      <c r="G377">
        <v>5001</v>
      </c>
      <c r="H377" t="s">
        <v>495</v>
      </c>
    </row>
    <row r="378" spans="1:8" x14ac:dyDescent="0.25">
      <c r="A378" t="s">
        <v>496</v>
      </c>
      <c r="B378">
        <v>5004</v>
      </c>
      <c r="C378">
        <v>5006</v>
      </c>
      <c r="D378" t="s">
        <v>496</v>
      </c>
      <c r="E378" t="s">
        <v>495</v>
      </c>
      <c r="F378" t="s">
        <v>496</v>
      </c>
      <c r="G378">
        <v>5006</v>
      </c>
      <c r="H378" t="s">
        <v>495</v>
      </c>
    </row>
    <row r="379" spans="1:8" x14ac:dyDescent="0.25">
      <c r="A379" t="s">
        <v>497</v>
      </c>
      <c r="B379">
        <v>5005</v>
      </c>
      <c r="C379">
        <v>5007</v>
      </c>
      <c r="D379" t="s">
        <v>497</v>
      </c>
      <c r="E379" t="s">
        <v>495</v>
      </c>
      <c r="F379" t="s">
        <v>497</v>
      </c>
      <c r="G379">
        <v>5007</v>
      </c>
      <c r="H379" t="s">
        <v>495</v>
      </c>
    </row>
    <row r="380" spans="1:8" x14ac:dyDescent="0.25">
      <c r="A380" t="s">
        <v>1090</v>
      </c>
      <c r="B380">
        <v>5011</v>
      </c>
      <c r="C380">
        <v>5055</v>
      </c>
      <c r="D380" t="s">
        <v>526</v>
      </c>
      <c r="E380" t="s">
        <v>495</v>
      </c>
      <c r="F380" t="s">
        <v>526</v>
      </c>
      <c r="G380">
        <v>5055</v>
      </c>
      <c r="H380" t="s">
        <v>495</v>
      </c>
    </row>
    <row r="381" spans="1:8" x14ac:dyDescent="0.25">
      <c r="A381" t="s">
        <v>1091</v>
      </c>
      <c r="B381">
        <v>5012</v>
      </c>
      <c r="C381">
        <v>5055</v>
      </c>
      <c r="D381" t="s">
        <v>526</v>
      </c>
      <c r="E381" t="s">
        <v>495</v>
      </c>
      <c r="F381" t="s">
        <v>526</v>
      </c>
      <c r="G381">
        <v>5055</v>
      </c>
      <c r="H381" t="s">
        <v>495</v>
      </c>
    </row>
    <row r="382" spans="1:8" x14ac:dyDescent="0.25">
      <c r="A382" t="s">
        <v>1091</v>
      </c>
      <c r="B382">
        <v>5012</v>
      </c>
      <c r="C382">
        <v>5059</v>
      </c>
      <c r="D382" t="s">
        <v>530</v>
      </c>
      <c r="E382" t="s">
        <v>495</v>
      </c>
      <c r="F382" t="s">
        <v>530</v>
      </c>
      <c r="G382">
        <v>5059</v>
      </c>
      <c r="H382" t="s">
        <v>495</v>
      </c>
    </row>
    <row r="383" spans="1:8" x14ac:dyDescent="0.25">
      <c r="A383" t="s">
        <v>1091</v>
      </c>
      <c r="B383">
        <v>5012</v>
      </c>
      <c r="C383">
        <v>5056</v>
      </c>
      <c r="D383" t="s">
        <v>527</v>
      </c>
      <c r="E383" t="s">
        <v>495</v>
      </c>
      <c r="F383" t="s">
        <v>527</v>
      </c>
      <c r="G383">
        <v>5056</v>
      </c>
      <c r="H383" t="s">
        <v>495</v>
      </c>
    </row>
    <row r="384" spans="1:8" x14ac:dyDescent="0.25">
      <c r="A384" t="s">
        <v>527</v>
      </c>
      <c r="B384">
        <v>5013</v>
      </c>
      <c r="C384">
        <v>5056</v>
      </c>
      <c r="D384" t="s">
        <v>527</v>
      </c>
      <c r="E384" t="s">
        <v>495</v>
      </c>
      <c r="F384" t="s">
        <v>527</v>
      </c>
      <c r="G384">
        <v>5056</v>
      </c>
      <c r="H384" t="s">
        <v>495</v>
      </c>
    </row>
    <row r="385" spans="1:8" x14ac:dyDescent="0.25">
      <c r="A385" t="s">
        <v>498</v>
      </c>
      <c r="B385">
        <v>5014</v>
      </c>
      <c r="C385">
        <v>5014</v>
      </c>
      <c r="D385" t="s">
        <v>498</v>
      </c>
      <c r="E385" t="s">
        <v>495</v>
      </c>
      <c r="F385" t="s">
        <v>498</v>
      </c>
      <c r="G385">
        <v>5014</v>
      </c>
      <c r="H385" t="s">
        <v>495</v>
      </c>
    </row>
    <row r="386" spans="1:8" x14ac:dyDescent="0.25">
      <c r="A386" t="s">
        <v>528</v>
      </c>
      <c r="B386">
        <v>5015</v>
      </c>
      <c r="C386">
        <v>5057</v>
      </c>
      <c r="D386" t="s">
        <v>528</v>
      </c>
      <c r="E386" t="s">
        <v>495</v>
      </c>
      <c r="F386" t="s">
        <v>528</v>
      </c>
      <c r="G386">
        <v>5057</v>
      </c>
      <c r="H386" t="s">
        <v>495</v>
      </c>
    </row>
    <row r="387" spans="1:8" x14ac:dyDescent="0.25">
      <c r="A387" t="s">
        <v>1092</v>
      </c>
      <c r="B387">
        <v>5016</v>
      </c>
      <c r="C387">
        <v>5059</v>
      </c>
      <c r="D387" t="s">
        <v>530</v>
      </c>
      <c r="E387" t="s">
        <v>495</v>
      </c>
      <c r="F387" t="s">
        <v>530</v>
      </c>
      <c r="G387">
        <v>5059</v>
      </c>
      <c r="H387" t="s">
        <v>495</v>
      </c>
    </row>
    <row r="388" spans="1:8" x14ac:dyDescent="0.25">
      <c r="A388" t="s">
        <v>1093</v>
      </c>
      <c r="B388">
        <v>5017</v>
      </c>
      <c r="C388">
        <v>5057</v>
      </c>
      <c r="D388" t="s">
        <v>528</v>
      </c>
      <c r="E388" t="s">
        <v>495</v>
      </c>
      <c r="F388" t="s">
        <v>528</v>
      </c>
      <c r="G388">
        <v>5057</v>
      </c>
      <c r="H388" t="s">
        <v>495</v>
      </c>
    </row>
    <row r="389" spans="1:8" x14ac:dyDescent="0.25">
      <c r="A389" t="s">
        <v>529</v>
      </c>
      <c r="B389">
        <v>5018</v>
      </c>
      <c r="C389">
        <v>5058</v>
      </c>
      <c r="D389" t="s">
        <v>529</v>
      </c>
      <c r="E389" t="s">
        <v>495</v>
      </c>
      <c r="F389" t="s">
        <v>529</v>
      </c>
      <c r="G389">
        <v>5058</v>
      </c>
      <c r="H389" t="s">
        <v>495</v>
      </c>
    </row>
    <row r="390" spans="1:8" x14ac:dyDescent="0.25">
      <c r="A390" t="s">
        <v>1094</v>
      </c>
      <c r="B390">
        <v>5019</v>
      </c>
      <c r="C390">
        <v>5058</v>
      </c>
      <c r="D390" t="s">
        <v>529</v>
      </c>
      <c r="E390" t="s">
        <v>495</v>
      </c>
      <c r="F390" t="s">
        <v>529</v>
      </c>
      <c r="G390">
        <v>5058</v>
      </c>
      <c r="H390" t="s">
        <v>495</v>
      </c>
    </row>
    <row r="391" spans="1:8" x14ac:dyDescent="0.25">
      <c r="A391" t="s">
        <v>499</v>
      </c>
      <c r="B391">
        <v>5020</v>
      </c>
      <c r="C391">
        <v>5020</v>
      </c>
      <c r="D391" t="s">
        <v>499</v>
      </c>
      <c r="E391" t="s">
        <v>495</v>
      </c>
      <c r="F391" t="s">
        <v>499</v>
      </c>
      <c r="G391">
        <v>5020</v>
      </c>
      <c r="H391" t="s">
        <v>495</v>
      </c>
    </row>
    <row r="392" spans="1:8" x14ac:dyDescent="0.25">
      <c r="A392" t="s">
        <v>500</v>
      </c>
      <c r="B392">
        <v>5021</v>
      </c>
      <c r="C392">
        <v>5021</v>
      </c>
      <c r="D392" t="s">
        <v>500</v>
      </c>
      <c r="E392" t="s">
        <v>495</v>
      </c>
      <c r="F392" t="s">
        <v>500</v>
      </c>
      <c r="G392">
        <v>5021</v>
      </c>
      <c r="H392" t="s">
        <v>495</v>
      </c>
    </row>
    <row r="393" spans="1:8" x14ac:dyDescent="0.25">
      <c r="A393" t="s">
        <v>501</v>
      </c>
      <c r="B393">
        <v>5022</v>
      </c>
      <c r="C393">
        <v>5022</v>
      </c>
      <c r="D393" t="s">
        <v>501</v>
      </c>
      <c r="E393" t="s">
        <v>495</v>
      </c>
      <c r="F393" t="s">
        <v>501</v>
      </c>
      <c r="G393">
        <v>5022</v>
      </c>
      <c r="H393" t="s">
        <v>495</v>
      </c>
    </row>
    <row r="394" spans="1:8" x14ac:dyDescent="0.25">
      <c r="A394" t="s">
        <v>1095</v>
      </c>
      <c r="B394">
        <v>5023</v>
      </c>
      <c r="C394">
        <v>5059</v>
      </c>
      <c r="D394" t="s">
        <v>530</v>
      </c>
      <c r="E394" t="s">
        <v>495</v>
      </c>
      <c r="F394" t="s">
        <v>530</v>
      </c>
      <c r="G394">
        <v>5059</v>
      </c>
      <c r="H394" t="s">
        <v>495</v>
      </c>
    </row>
    <row r="395" spans="1:8" x14ac:dyDescent="0.25">
      <c r="A395" t="s">
        <v>1096</v>
      </c>
      <c r="B395">
        <v>5024</v>
      </c>
      <c r="C395">
        <v>5059</v>
      </c>
      <c r="D395" t="s">
        <v>530</v>
      </c>
      <c r="E395" t="s">
        <v>495</v>
      </c>
      <c r="F395" t="s">
        <v>530</v>
      </c>
      <c r="G395">
        <v>5059</v>
      </c>
      <c r="H395" t="s">
        <v>495</v>
      </c>
    </row>
    <row r="396" spans="1:8" x14ac:dyDescent="0.25">
      <c r="A396" t="s">
        <v>502</v>
      </c>
      <c r="B396">
        <v>5025</v>
      </c>
      <c r="C396">
        <v>5025</v>
      </c>
      <c r="D396" t="s">
        <v>502</v>
      </c>
      <c r="E396" t="s">
        <v>495</v>
      </c>
      <c r="F396" t="s">
        <v>502</v>
      </c>
      <c r="G396">
        <v>5025</v>
      </c>
      <c r="H396" t="s">
        <v>495</v>
      </c>
    </row>
    <row r="397" spans="1:8" x14ac:dyDescent="0.25">
      <c r="A397" t="s">
        <v>503</v>
      </c>
      <c r="B397">
        <v>5026</v>
      </c>
      <c r="C397">
        <v>5026</v>
      </c>
      <c r="D397" t="s">
        <v>503</v>
      </c>
      <c r="E397" t="s">
        <v>495</v>
      </c>
      <c r="F397" t="s">
        <v>503</v>
      </c>
      <c r="G397">
        <v>5026</v>
      </c>
      <c r="H397" t="s">
        <v>495</v>
      </c>
    </row>
    <row r="398" spans="1:8" x14ac:dyDescent="0.25">
      <c r="A398" t="s">
        <v>504</v>
      </c>
      <c r="B398">
        <v>5027</v>
      </c>
      <c r="C398">
        <v>5027</v>
      </c>
      <c r="D398" t="s">
        <v>504</v>
      </c>
      <c r="E398" t="s">
        <v>495</v>
      </c>
      <c r="F398" t="s">
        <v>504</v>
      </c>
      <c r="G398">
        <v>5027</v>
      </c>
      <c r="H398" t="s">
        <v>495</v>
      </c>
    </row>
    <row r="399" spans="1:8" x14ac:dyDescent="0.25">
      <c r="A399" t="s">
        <v>505</v>
      </c>
      <c r="B399">
        <v>5028</v>
      </c>
      <c r="C399">
        <v>5028</v>
      </c>
      <c r="D399" t="s">
        <v>505</v>
      </c>
      <c r="E399" t="s">
        <v>495</v>
      </c>
      <c r="F399" t="s">
        <v>505</v>
      </c>
      <c r="G399">
        <v>5028</v>
      </c>
      <c r="H399" t="s">
        <v>495</v>
      </c>
    </row>
    <row r="400" spans="1:8" x14ac:dyDescent="0.25">
      <c r="A400" t="s">
        <v>506</v>
      </c>
      <c r="B400">
        <v>5029</v>
      </c>
      <c r="C400">
        <v>5029</v>
      </c>
      <c r="D400" t="s">
        <v>506</v>
      </c>
      <c r="E400" t="s">
        <v>495</v>
      </c>
      <c r="F400" t="s">
        <v>506</v>
      </c>
      <c r="G400">
        <v>5029</v>
      </c>
      <c r="H400" t="s">
        <v>495</v>
      </c>
    </row>
    <row r="401" spans="1:8" x14ac:dyDescent="0.25">
      <c r="A401" t="s">
        <v>1097</v>
      </c>
      <c r="B401">
        <v>5030</v>
      </c>
      <c r="C401">
        <v>5001</v>
      </c>
      <c r="D401" t="s">
        <v>494</v>
      </c>
      <c r="E401" t="s">
        <v>495</v>
      </c>
      <c r="F401" t="s">
        <v>494</v>
      </c>
      <c r="G401">
        <v>5001</v>
      </c>
      <c r="H401" t="s">
        <v>495</v>
      </c>
    </row>
    <row r="402" spans="1:8" x14ac:dyDescent="0.25">
      <c r="A402" t="s">
        <v>507</v>
      </c>
      <c r="B402">
        <v>5031</v>
      </c>
      <c r="C402">
        <v>5031</v>
      </c>
      <c r="D402" t="s">
        <v>507</v>
      </c>
      <c r="E402" t="s">
        <v>495</v>
      </c>
      <c r="F402" t="s">
        <v>507</v>
      </c>
      <c r="G402">
        <v>5031</v>
      </c>
      <c r="H402" t="s">
        <v>495</v>
      </c>
    </row>
    <row r="403" spans="1:8" x14ac:dyDescent="0.25">
      <c r="A403" t="s">
        <v>508</v>
      </c>
      <c r="B403">
        <v>5032</v>
      </c>
      <c r="C403">
        <v>5032</v>
      </c>
      <c r="D403" t="s">
        <v>508</v>
      </c>
      <c r="E403" t="s">
        <v>495</v>
      </c>
      <c r="F403" t="s">
        <v>508</v>
      </c>
      <c r="G403">
        <v>5032</v>
      </c>
      <c r="H403" t="s">
        <v>495</v>
      </c>
    </row>
    <row r="404" spans="1:8" x14ac:dyDescent="0.25">
      <c r="A404" t="s">
        <v>509</v>
      </c>
      <c r="B404">
        <v>5033</v>
      </c>
      <c r="C404">
        <v>5033</v>
      </c>
      <c r="D404" t="s">
        <v>509</v>
      </c>
      <c r="E404" t="s">
        <v>495</v>
      </c>
      <c r="F404" t="s">
        <v>509</v>
      </c>
      <c r="G404">
        <v>5033</v>
      </c>
      <c r="H404" t="s">
        <v>495</v>
      </c>
    </row>
    <row r="405" spans="1:8" x14ac:dyDescent="0.25">
      <c r="A405" t="s">
        <v>510</v>
      </c>
      <c r="B405">
        <v>5034</v>
      </c>
      <c r="C405">
        <v>5034</v>
      </c>
      <c r="D405" t="s">
        <v>510</v>
      </c>
      <c r="E405" t="s">
        <v>495</v>
      </c>
      <c r="F405" t="s">
        <v>510</v>
      </c>
      <c r="G405">
        <v>5034</v>
      </c>
      <c r="H405" t="s">
        <v>495</v>
      </c>
    </row>
    <row r="406" spans="1:8" x14ac:dyDescent="0.25">
      <c r="A406" t="s">
        <v>511</v>
      </c>
      <c r="B406">
        <v>5035</v>
      </c>
      <c r="C406">
        <v>5035</v>
      </c>
      <c r="D406" t="s">
        <v>511</v>
      </c>
      <c r="E406" t="s">
        <v>495</v>
      </c>
      <c r="F406" t="s">
        <v>511</v>
      </c>
      <c r="G406">
        <v>5035</v>
      </c>
      <c r="H406" t="s">
        <v>495</v>
      </c>
    </row>
    <row r="407" spans="1:8" x14ac:dyDescent="0.25">
      <c r="A407" t="s">
        <v>512</v>
      </c>
      <c r="B407">
        <v>5036</v>
      </c>
      <c r="C407">
        <v>5036</v>
      </c>
      <c r="D407" t="s">
        <v>512</v>
      </c>
      <c r="E407" t="s">
        <v>495</v>
      </c>
      <c r="F407" t="s">
        <v>512</v>
      </c>
      <c r="G407">
        <v>5036</v>
      </c>
      <c r="H407" t="s">
        <v>495</v>
      </c>
    </row>
    <row r="408" spans="1:8" x14ac:dyDescent="0.25">
      <c r="A408" t="s">
        <v>513</v>
      </c>
      <c r="B408">
        <v>5037</v>
      </c>
      <c r="C408">
        <v>5037</v>
      </c>
      <c r="D408" t="s">
        <v>513</v>
      </c>
      <c r="E408" t="s">
        <v>495</v>
      </c>
      <c r="F408" t="s">
        <v>513</v>
      </c>
      <c r="G408">
        <v>5037</v>
      </c>
      <c r="H408" t="s">
        <v>495</v>
      </c>
    </row>
    <row r="409" spans="1:8" x14ac:dyDescent="0.25">
      <c r="A409" t="s">
        <v>514</v>
      </c>
      <c r="B409">
        <v>5038</v>
      </c>
      <c r="C409">
        <v>5038</v>
      </c>
      <c r="D409" t="s">
        <v>514</v>
      </c>
      <c r="E409" t="s">
        <v>495</v>
      </c>
      <c r="F409" t="s">
        <v>514</v>
      </c>
      <c r="G409">
        <v>5038</v>
      </c>
      <c r="H409" t="s">
        <v>495</v>
      </c>
    </row>
    <row r="410" spans="1:8" x14ac:dyDescent="0.25">
      <c r="A410" t="s">
        <v>1098</v>
      </c>
      <c r="B410">
        <v>5039</v>
      </c>
      <c r="C410">
        <v>5006</v>
      </c>
      <c r="D410" t="s">
        <v>496</v>
      </c>
      <c r="E410" t="s">
        <v>495</v>
      </c>
      <c r="F410" t="s">
        <v>496</v>
      </c>
      <c r="G410">
        <v>5006</v>
      </c>
      <c r="H410" t="s">
        <v>495</v>
      </c>
    </row>
    <row r="411" spans="1:8" x14ac:dyDescent="0.25">
      <c r="A411" t="s">
        <v>1099</v>
      </c>
      <c r="B411">
        <v>5040</v>
      </c>
      <c r="C411">
        <v>5007</v>
      </c>
      <c r="D411" t="s">
        <v>497</v>
      </c>
      <c r="E411" t="s">
        <v>495</v>
      </c>
      <c r="F411" t="s">
        <v>497</v>
      </c>
      <c r="G411">
        <v>5007</v>
      </c>
      <c r="H411" t="s">
        <v>495</v>
      </c>
    </row>
    <row r="412" spans="1:8" x14ac:dyDescent="0.25">
      <c r="A412" t="s">
        <v>515</v>
      </c>
      <c r="B412">
        <v>5041</v>
      </c>
      <c r="C412">
        <v>5041</v>
      </c>
      <c r="D412" t="s">
        <v>515</v>
      </c>
      <c r="E412" t="s">
        <v>495</v>
      </c>
      <c r="F412" t="s">
        <v>515</v>
      </c>
      <c r="G412">
        <v>5041</v>
      </c>
      <c r="H412" t="s">
        <v>495</v>
      </c>
    </row>
    <row r="413" spans="1:8" x14ac:dyDescent="0.25">
      <c r="A413" t="s">
        <v>516</v>
      </c>
      <c r="B413">
        <v>5042</v>
      </c>
      <c r="C413">
        <v>5042</v>
      </c>
      <c r="D413" t="s">
        <v>516</v>
      </c>
      <c r="E413" t="s">
        <v>495</v>
      </c>
      <c r="F413" t="s">
        <v>516</v>
      </c>
      <c r="G413">
        <v>5042</v>
      </c>
      <c r="H413" t="s">
        <v>495</v>
      </c>
    </row>
    <row r="414" spans="1:8" x14ac:dyDescent="0.25">
      <c r="A414" t="s">
        <v>517</v>
      </c>
      <c r="B414">
        <v>5043</v>
      </c>
      <c r="C414">
        <v>5043</v>
      </c>
      <c r="D414" t="s">
        <v>517</v>
      </c>
      <c r="E414" t="s">
        <v>495</v>
      </c>
      <c r="F414" t="s">
        <v>517</v>
      </c>
      <c r="G414">
        <v>5043</v>
      </c>
      <c r="H414" t="s">
        <v>495</v>
      </c>
    </row>
    <row r="415" spans="1:8" x14ac:dyDescent="0.25">
      <c r="A415" t="s">
        <v>518</v>
      </c>
      <c r="B415">
        <v>5044</v>
      </c>
      <c r="C415">
        <v>5044</v>
      </c>
      <c r="D415" t="s">
        <v>518</v>
      </c>
      <c r="E415" t="s">
        <v>495</v>
      </c>
      <c r="F415" t="s">
        <v>518</v>
      </c>
      <c r="G415">
        <v>5044</v>
      </c>
      <c r="H415" t="s">
        <v>495</v>
      </c>
    </row>
    <row r="416" spans="1:8" x14ac:dyDescent="0.25">
      <c r="A416" t="s">
        <v>519</v>
      </c>
      <c r="B416">
        <v>5045</v>
      </c>
      <c r="C416">
        <v>5045</v>
      </c>
      <c r="D416" t="s">
        <v>519</v>
      </c>
      <c r="E416" t="s">
        <v>495</v>
      </c>
      <c r="F416" t="s">
        <v>519</v>
      </c>
      <c r="G416">
        <v>5045</v>
      </c>
      <c r="H416" t="s">
        <v>495</v>
      </c>
    </row>
    <row r="417" spans="1:8" x14ac:dyDescent="0.25">
      <c r="A417" t="s">
        <v>520</v>
      </c>
      <c r="B417">
        <v>5046</v>
      </c>
      <c r="C417">
        <v>5046</v>
      </c>
      <c r="D417" t="s">
        <v>520</v>
      </c>
      <c r="E417" t="s">
        <v>495</v>
      </c>
      <c r="F417" t="s">
        <v>520</v>
      </c>
      <c r="G417">
        <v>5046</v>
      </c>
      <c r="H417" t="s">
        <v>495</v>
      </c>
    </row>
    <row r="418" spans="1:8" x14ac:dyDescent="0.25">
      <c r="A418" t="s">
        <v>521</v>
      </c>
      <c r="B418">
        <v>5047</v>
      </c>
      <c r="C418">
        <v>5047</v>
      </c>
      <c r="D418" t="s">
        <v>521</v>
      </c>
      <c r="E418" t="s">
        <v>495</v>
      </c>
      <c r="F418" t="s">
        <v>521</v>
      </c>
      <c r="G418">
        <v>5047</v>
      </c>
      <c r="H418" t="s">
        <v>495</v>
      </c>
    </row>
    <row r="419" spans="1:8" x14ac:dyDescent="0.25">
      <c r="A419" t="s">
        <v>1100</v>
      </c>
      <c r="B419">
        <v>5048</v>
      </c>
      <c r="C419">
        <v>5007</v>
      </c>
      <c r="D419" t="s">
        <v>497</v>
      </c>
      <c r="E419" t="s">
        <v>495</v>
      </c>
      <c r="F419" t="s">
        <v>497</v>
      </c>
      <c r="G419">
        <v>5007</v>
      </c>
      <c r="H419" t="s">
        <v>495</v>
      </c>
    </row>
    <row r="420" spans="1:8" x14ac:dyDescent="0.25">
      <c r="A420" t="s">
        <v>522</v>
      </c>
      <c r="B420">
        <v>5049</v>
      </c>
      <c r="C420">
        <v>5049</v>
      </c>
      <c r="D420" t="s">
        <v>522</v>
      </c>
      <c r="E420" t="s">
        <v>495</v>
      </c>
      <c r="F420" t="s">
        <v>522</v>
      </c>
      <c r="G420">
        <v>5049</v>
      </c>
      <c r="H420" t="s">
        <v>495</v>
      </c>
    </row>
    <row r="421" spans="1:8" x14ac:dyDescent="0.25">
      <c r="A421" t="s">
        <v>1101</v>
      </c>
      <c r="B421">
        <v>5050</v>
      </c>
      <c r="C421">
        <v>5060</v>
      </c>
      <c r="D421" t="s">
        <v>531</v>
      </c>
      <c r="E421" t="s">
        <v>495</v>
      </c>
      <c r="F421" t="s">
        <v>531</v>
      </c>
      <c r="G421">
        <v>5060</v>
      </c>
      <c r="H421" t="s">
        <v>495</v>
      </c>
    </row>
    <row r="422" spans="1:8" x14ac:dyDescent="0.25">
      <c r="A422" t="s">
        <v>1102</v>
      </c>
      <c r="B422">
        <v>5051</v>
      </c>
      <c r="C422">
        <v>5060</v>
      </c>
      <c r="D422" t="s">
        <v>531</v>
      </c>
      <c r="E422" t="s">
        <v>495</v>
      </c>
      <c r="F422" t="s">
        <v>531</v>
      </c>
      <c r="G422">
        <v>5060</v>
      </c>
      <c r="H422" t="s">
        <v>495</v>
      </c>
    </row>
    <row r="423" spans="1:8" x14ac:dyDescent="0.25">
      <c r="A423" t="s">
        <v>523</v>
      </c>
      <c r="B423">
        <v>5052</v>
      </c>
      <c r="C423">
        <v>5052</v>
      </c>
      <c r="D423" t="s">
        <v>523</v>
      </c>
      <c r="E423" t="s">
        <v>495</v>
      </c>
      <c r="F423" t="s">
        <v>523</v>
      </c>
      <c r="G423">
        <v>5052</v>
      </c>
      <c r="H423" t="s">
        <v>495</v>
      </c>
    </row>
    <row r="424" spans="1:8" x14ac:dyDescent="0.25">
      <c r="A424" t="s">
        <v>524</v>
      </c>
      <c r="B424">
        <v>5053</v>
      </c>
      <c r="C424">
        <v>5053</v>
      </c>
      <c r="D424" t="s">
        <v>524</v>
      </c>
      <c r="E424" t="s">
        <v>495</v>
      </c>
      <c r="F424" t="s">
        <v>524</v>
      </c>
      <c r="G424">
        <v>5053</v>
      </c>
      <c r="H424" t="s">
        <v>495</v>
      </c>
    </row>
    <row r="425" spans="1:8" x14ac:dyDescent="0.25">
      <c r="A425" t="s">
        <v>525</v>
      </c>
      <c r="B425">
        <v>5054</v>
      </c>
      <c r="C425">
        <v>5054</v>
      </c>
      <c r="D425" t="s">
        <v>525</v>
      </c>
      <c r="E425" t="s">
        <v>495</v>
      </c>
      <c r="F425" t="s">
        <v>525</v>
      </c>
      <c r="G425">
        <v>5054</v>
      </c>
      <c r="H425" t="s">
        <v>495</v>
      </c>
    </row>
    <row r="426" spans="1:8" x14ac:dyDescent="0.25">
      <c r="A426" t="s">
        <v>532</v>
      </c>
      <c r="B426">
        <v>5061</v>
      </c>
      <c r="C426">
        <v>5061</v>
      </c>
      <c r="D426" t="s">
        <v>532</v>
      </c>
      <c r="E426" t="s">
        <v>495</v>
      </c>
      <c r="F426" t="s">
        <v>532</v>
      </c>
      <c r="G426">
        <v>5061</v>
      </c>
      <c r="H426" t="s">
        <v>495</v>
      </c>
    </row>
  </sheetData>
  <sheetProtection algorithmName="SHA-512" hashValue="NAoj5tCz3plmDmjZ3PNNfAQ8++Q6WC3EXw7PVibMHKALNzKDhyILYH4pW7Cig+u8wIgm977KzIZ4VJWIKiouSg==" saltValue="vhdK97QYzsnuErAhHtpc/w==" spinCount="100000" sheet="1" objects="1" scenarios="1"/>
  <autoFilter ref="A1:D1" xr:uid="{B8833952-F21D-4E32-AEF0-C202B315B56F}">
    <sortState xmlns:xlrd2="http://schemas.microsoft.com/office/spreadsheetml/2017/richdata2" ref="A2:D426">
      <sortCondition ref="B1"/>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7197c4af-b929-4ba0-88d8-4e6bc5bfaa8e">XMKPW47W24HK-1914485411-2844</_dlc_DocId>
    <_dlc_DocIdUrl xmlns="7197c4af-b929-4ba0-88d8-4e6bc5bfaa8e">
      <Url>https://miljodir.sharepoint.com/sites/EPiServerDokumenter/_layouts/15/DocIdRedir.aspx?ID=XMKPW47W24HK-1914485411-2844</Url>
      <Description>XMKPW47W24HK-1914485411-2844</Description>
    </_dlc_DocIdUrl>
    <TaxCatchAll xmlns="7197c4af-b929-4ba0-88d8-4e6bc5bfaa8e" xsi:nil="true"/>
    <lcf76f155ced4ddcb4097134ff3c332f xmlns="d27628e0-46cf-4a91-86d9-860258435d88">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595CB3064E5C8849A660DAACB36A6E0F" ma:contentTypeVersion="17" ma:contentTypeDescription="Opprett et nytt dokument." ma:contentTypeScope="" ma:versionID="5fdd401c0e8971d85e64bfe7e4c26799">
  <xsd:schema xmlns:xsd="http://www.w3.org/2001/XMLSchema" xmlns:xs="http://www.w3.org/2001/XMLSchema" xmlns:p="http://schemas.microsoft.com/office/2006/metadata/properties" xmlns:ns2="7197c4af-b929-4ba0-88d8-4e6bc5bfaa8e" xmlns:ns3="d27628e0-46cf-4a91-86d9-860258435d88" xmlns:ns4="http://schemas.microsoft.com/sharepoint/v4" targetNamespace="http://schemas.microsoft.com/office/2006/metadata/properties" ma:root="true" ma:fieldsID="59cf2d0b89cb828353eb0983356cf93d" ns2:_="" ns3:_="" ns4:_="">
    <xsd:import namespace="7197c4af-b929-4ba0-88d8-4e6bc5bfaa8e"/>
    <xsd:import namespace="d27628e0-46cf-4a91-86d9-860258435d88"/>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4:IconOverlay" minOccurs="0"/>
                <xsd:element ref="ns2:SharedWithUsers" minOccurs="0"/>
                <xsd:element ref="ns2:SharedWithDetail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97c4af-b929-4ba0-88d8-4e6bc5bfaa8e"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2"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Delingsdetaljer" ma:internalName="SharedWithDetails" ma:readOnly="true">
      <xsd:simpleType>
        <xsd:restriction base="dms:Note">
          <xsd:maxLength value="255"/>
        </xsd:restriction>
      </xsd:simpleType>
    </xsd:element>
    <xsd:element name="TaxCatchAll" ma:index="27" nillable="true" ma:displayName="Taxonomy Catch All Column" ma:hidden="true" ma:list="{27f5dc73-2191-43c2-bf08-b0a6360eab7f}" ma:internalName="TaxCatchAll" ma:showField="CatchAllData" ma:web="7197c4af-b929-4ba0-88d8-4e6bc5bfaa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7628e0-46cf-4a91-86d9-860258435d8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Bildemerkelapper" ma:readOnly="false" ma:fieldId="{5cf76f15-5ced-4ddc-b409-7134ff3c332f}" ma:taxonomyMulti="true" ma:sspId="28870869-08ee-44b2-a422-d221b67675f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7088CC-89BE-4664-99D6-056C746789DD}">
  <ds:schemaRefs>
    <ds:schemaRef ds:uri="http://schemas.microsoft.com/sharepoint/events"/>
  </ds:schemaRefs>
</ds:datastoreItem>
</file>

<file path=customXml/itemProps2.xml><?xml version="1.0" encoding="utf-8"?>
<ds:datastoreItem xmlns:ds="http://schemas.openxmlformats.org/officeDocument/2006/customXml" ds:itemID="{52965165-DA08-450E-AA04-AC0CA7F79874}">
  <ds:schemaRefs>
    <ds:schemaRef ds:uri="http://schemas.microsoft.com/sharepoint/v3/contenttype/forms"/>
  </ds:schemaRefs>
</ds:datastoreItem>
</file>

<file path=customXml/itemProps3.xml><?xml version="1.0" encoding="utf-8"?>
<ds:datastoreItem xmlns:ds="http://schemas.openxmlformats.org/officeDocument/2006/customXml" ds:itemID="{323FEBBC-DEE7-4848-AAEC-6290CB38EC3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7197c4af-b929-4ba0-88d8-4e6bc5bfaa8e"/>
    <ds:schemaRef ds:uri="d27628e0-46cf-4a91-86d9-860258435d88"/>
    <ds:schemaRef ds:uri="http://schemas.microsoft.com/sharepoint/v4"/>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82FB17B0-0B91-4168-8CC7-087EE36C91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97c4af-b929-4ba0-88d8-4e6bc5bfaa8e"/>
    <ds:schemaRef ds:uri="d27628e0-46cf-4a91-86d9-860258435d8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vt:i4>
      </vt:variant>
      <vt:variant>
        <vt:lpstr>Navngitte områder</vt:lpstr>
      </vt:variant>
      <vt:variant>
        <vt:i4>22</vt:i4>
      </vt:variant>
    </vt:vector>
  </HeadingPairs>
  <TitlesOfParts>
    <vt:vector size="30" baseType="lpstr">
      <vt:lpstr>Tiltaksberegning</vt:lpstr>
      <vt:lpstr>Metode og bakgrunnsdata</vt:lpstr>
      <vt:lpstr>Veiledning Kilden</vt:lpstr>
      <vt:lpstr>Versjonslogg</vt:lpstr>
      <vt:lpstr>Skjult</vt:lpstr>
      <vt:lpstr>Arealbruksendringer faktorer</vt:lpstr>
      <vt:lpstr>Gjenværende arealbrukskat. fakt</vt:lpstr>
      <vt:lpstr>kommuner</vt:lpstr>
      <vt:lpstr>Arealkategorier</vt:lpstr>
      <vt:lpstr>ArealtypeEtter</vt:lpstr>
      <vt:lpstr>ArealtypeFør1</vt:lpstr>
      <vt:lpstr>ArealtypeFør2</vt:lpstr>
      <vt:lpstr>ArealtypeFør3</vt:lpstr>
      <vt:lpstr>Bonitet</vt:lpstr>
      <vt:lpstr>Jordtype</vt:lpstr>
      <vt:lpstr>Kommunenummer</vt:lpstr>
      <vt:lpstr>NationaleFaktorer</vt:lpstr>
      <vt:lpstr>RegionaleFaktorer</vt:lpstr>
      <vt:lpstr>Tiltakets_effekt_reduksjon_av_utslipp</vt:lpstr>
      <vt:lpstr>Treslag</vt:lpstr>
      <vt:lpstr>'Metode og bakgrunnsdata'!UTSLIPPSFAKTORER</vt:lpstr>
      <vt:lpstr>'Veiledning Kilden'!UTSLIPPSFAKTORER</vt:lpstr>
      <vt:lpstr>UTSLIPPSFAKTORER</vt:lpstr>
      <vt:lpstr>'Metode og bakgrunnsdata'!UTSLIPPSFAKTORER_Kategori2</vt:lpstr>
      <vt:lpstr>'Veiledning Kilden'!UTSLIPPSFAKTORER_Kategori2</vt:lpstr>
      <vt:lpstr>UTSLIPPSFAKTORER_Kategori2</vt:lpstr>
      <vt:lpstr>'Metode og bakgrunnsdata'!UTSLIPPSFAKTORER_Kategori3</vt:lpstr>
      <vt:lpstr>'Veiledning Kilden'!UTSLIPPSFAKTORER_Kategori3</vt:lpstr>
      <vt:lpstr>UTSLIPPSFAKTORER_Kategori3</vt:lpstr>
      <vt:lpstr>UtslippsfaktorFør</vt:lpstr>
    </vt:vector>
  </TitlesOfParts>
  <Manager/>
  <Company>Miljødirektoratet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Person og varebil - teknologi og kjørelengdetiltak</dc:title>
  <dc:subject/>
  <dc:creator>Anne Zimmer Jacobsen</dc:creator>
  <cp:keywords/>
  <dc:description/>
  <cp:lastModifiedBy>Kåre Johnsen</cp:lastModifiedBy>
  <cp:revision/>
  <dcterms:created xsi:type="dcterms:W3CDTF">2017-01-18T08:59:28Z</dcterms:created>
  <dcterms:modified xsi:type="dcterms:W3CDTF">2024-04-17T06:04:49Z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0x010100595CB3064E5C8849A660DAACB36A6E0F</vt:lpwstr>
  </property>
  <property fmtid="{D5CDD505-2E9C-101B-9397-08002B2CF9AE}" pid="3" name="Stikkord">
    <vt:lpwstr>14;#Tiltaksberegninger|7e77b745-5d18-48d9-beea-061886f4c52c</vt:lpwstr>
  </property>
  <property fmtid="{D5CDD505-2E9C-101B-9397-08002B2CF9AE}" pid="4" name="Dokumentkategori">
    <vt:lpwstr/>
  </property>
  <property fmtid="{D5CDD505-2E9C-101B-9397-08002B2CF9AE}" pid="5" name="_dlc_DocIdItemGuid">
    <vt:lpwstr>1ff3beff-a06b-41d1-a68b-54a8aa0f657e</vt:lpwstr>
  </property>
</Properties>
</file>